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4.xml" ContentType="application/vnd.openxmlformats-officedocument.themeOverride+xml"/>
  <Override PartName="/xl/drawings/drawing9.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5.xml" ContentType="application/vnd.openxmlformats-officedocument.themeOverride+xml"/>
  <Override PartName="/xl/drawings/drawing11.xml" ContentType="application/vnd.openxmlformats-officedocument.drawingml.chartshapes+xml"/>
  <Override PartName="/xl/drawings/drawing1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3.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6.xml" ContentType="application/vnd.openxmlformats-officedocument.themeOverride+xml"/>
  <Override PartName="/xl/drawings/drawing14.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5.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7.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7.xml" ContentType="application/vnd.openxmlformats-officedocument.themeOverride+xml"/>
  <Override PartName="/xl/drawings/drawing18.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9.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8.xml" ContentType="application/vnd.openxmlformats-officedocument.themeOverride+xml"/>
  <Override PartName="/xl/drawings/drawing20.xml" ContentType="application/vnd.openxmlformats-officedocument.drawingml.chartshapes+xml"/>
  <Override PartName="/xl/drawings/drawing21.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2.xml" ContentType="application/vnd.openxmlformats-officedocument.drawingml.chartshapes+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9.xml" ContentType="application/vnd.openxmlformats-officedocument.themeOverride+xml"/>
  <Override PartName="/xl/drawings/drawing23.xml" ContentType="application/vnd.openxmlformats-officedocument.drawingml.chartshape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4.xml" ContentType="application/vnd.openxmlformats-officedocument.drawingml.chartshapes+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5.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26.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C:\Users\Olivia Ashmoore\Documents\EPS_Models by Region\United States\us-eps\"/>
    </mc:Choice>
  </mc:AlternateContent>
  <xr:revisionPtr revIDLastSave="0" documentId="13_ncr:1_{C4BE3C43-6410-4B43-848C-50C9E6C21668}" xr6:coauthVersionLast="47" xr6:coauthVersionMax="47" xr10:uidLastSave="{00000000-0000-0000-0000-000000000000}"/>
  <bookViews>
    <workbookView xWindow="-120" yWindow="-120" windowWidth="29040" windowHeight="17520" firstSheet="1" activeTab="1" xr2:uid="{50431B19-FBD5-417A-B206-CA8C7E6FD23F}"/>
  </bookViews>
  <sheets>
    <sheet name="Overview" sheetId="38" r:id="rId1"/>
    <sheet name="1. Transportation" sheetId="4" r:id="rId2"/>
    <sheet name="2. Electricity" sheetId="8" r:id="rId3"/>
    <sheet name="3. Industry Energy" sheetId="10" r:id="rId4"/>
    <sheet name="4. Buildings" sheetId="9" r:id="rId5"/>
    <sheet name="5. Industry Process" sheetId="18" r:id="rId6"/>
    <sheet name="6. Total" sheetId="25" r:id="rId7"/>
    <sheet name="7. Particulates" sheetId="41" r:id="rId8"/>
    <sheet name="EPS" sheetId="3" r:id="rId9"/>
    <sheet name="GWP" sheetId="46" r:id="rId10"/>
    <sheet name="NoSettings" sheetId="2" r:id="rId11"/>
    <sheet name="Sheet1" sheetId="45" state="hidden" r:id="rId12"/>
    <sheet name="Vensim Variables" sheetId="1" r:id="rId13"/>
    <sheet name="EPA_GHG" sheetId="28" r:id="rId14"/>
    <sheet name="Table 3-1" sheetId="22" r:id="rId15"/>
    <sheet name="Table 3-7" sheetId="11" r:id="rId16"/>
    <sheet name="Table 3-8" sheetId="12" r:id="rId17"/>
    <sheet name="Table 3-9" sheetId="13" r:id="rId18"/>
    <sheet name="Table 3-10" sheetId="6" r:id="rId19"/>
    <sheet name="Table 3-12" sheetId="14" r:id="rId20"/>
    <sheet name="Table 3-13" sheetId="15" r:id="rId21"/>
    <sheet name="BTS" sheetId="48" r:id="rId22"/>
    <sheet name="Table 3-14" sheetId="16" r:id="rId23"/>
    <sheet name="Table 3-15" sheetId="17" r:id="rId24"/>
    <sheet name="Table 3-24" sheetId="49" r:id="rId25"/>
    <sheet name="Table 3-66, 3-68" sheetId="47" r:id="rId26"/>
    <sheet name="Table 4-1" sheetId="19" r:id="rId27"/>
    <sheet name="Table 5-1" sheetId="20" r:id="rId28"/>
    <sheet name="Table 6-1" sheetId="26" r:id="rId29"/>
    <sheet name="Table 7-1" sheetId="21" r:id="rId30"/>
    <sheet name="EIA" sheetId="29" r:id="rId31"/>
    <sheet name="Table 18" sheetId="27" r:id="rId32"/>
    <sheet name="Table 54" sheetId="30" r:id="rId33"/>
    <sheet name="Table 11.1" sheetId="31" r:id="rId34"/>
    <sheet name="Table 11.2" sheetId="32" r:id="rId35"/>
    <sheet name="Table 11.3" sheetId="33" r:id="rId36"/>
    <sheet name="Table 11.4" sheetId="34" r:id="rId37"/>
    <sheet name="Table 11.5" sheetId="35" r:id="rId38"/>
    <sheet name="Table 11.6" sheetId="36" r:id="rId39"/>
    <sheet name="Table 11.7" sheetId="37" r:id="rId40"/>
    <sheet name="NEI 2020" sheetId="40" r:id="rId41"/>
    <sheet name="2020 EPA Data" sheetId="39" r:id="rId42"/>
    <sheet name="Crosswalk Particulates" sheetId="42" r:id="rId43"/>
    <sheet name="EPA Data_by prim poll" sheetId="44" state="hidden" r:id="rId44"/>
  </sheets>
  <externalReferences>
    <externalReference r:id="rId45"/>
    <externalReference r:id="rId46"/>
    <externalReference r:id="rId47"/>
    <externalReference r:id="rId48"/>
    <externalReference r:id="rId49"/>
    <externalReference r:id="rId50"/>
    <externalReference r:id="rId51"/>
  </externalReferences>
  <definedNames>
    <definedName name="_xlnm._FilterDatabase" localSheetId="41" hidden="1">'2020 EPA Data'!$A$3:$H$5846</definedName>
    <definedName name="_xlnm._FilterDatabase" localSheetId="42" hidden="1">'Crosswalk Particulates'!$A$1:$E$61</definedName>
    <definedName name="_xlnm._FilterDatabase" localSheetId="8" hidden="1">EPS!$A$1:$N$5875</definedName>
    <definedName name="_xlnm._FilterDatabase" localSheetId="10" hidden="1">NoSettings!$A$1:$AF$5868</definedName>
    <definedName name="CH4_Ar4_to_AR5" localSheetId="24">#REF!</definedName>
    <definedName name="CH4_Ar4_to_AR5">Overview!$B$25</definedName>
    <definedName name="CH4_to_CO2e">#REF!</definedName>
    <definedName name="Fraction_coal">[1]About!$C$66</definedName>
    <definedName name="gal_per_barrel">[2]About!$A$63</definedName>
    <definedName name="gwp_ch4">Overview!$B$21</definedName>
    <definedName name="gwp_n2o">Overview!$B$20</definedName>
    <definedName name="HHV_Adjust">[3]About!$A$203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 localSheetId="24">[4]Overview!$B$19</definedName>
    <definedName name="metricton_to_shortton">Overview!$B$19</definedName>
    <definedName name="million" localSheetId="24">[4]Overview!$B$22</definedName>
    <definedName name="million">Overview!$B$22</definedName>
    <definedName name="N2O_AR4_to_AR5">Overview!$B$26</definedName>
    <definedName name="N2O_to_CO2e">'[5]Cross-Page Data'!$C$13</definedName>
    <definedName name="Percent_rural">[1]About!$A$105</definedName>
    <definedName name="Percent_urban">[1]About!$A$104</definedName>
    <definedName name="quadrillion">[1]About!$B$107</definedName>
    <definedName name="Table4_1_22">'[1]AEO23 Table 4'!$C$1:$AG$1</definedName>
    <definedName name="Table4_22">'[1]AEO23 Table 4'!$C$34:$AG$74</definedName>
    <definedName name="Table4_A_22">'[1]AEO23 Table 4'!$A$34:$A$74</definedName>
    <definedName name="Table5_1_22">'[1]AEO23 Table 5'!$C$1:$AG$1</definedName>
    <definedName name="Table5_22">'[1]AEO23 Table 5'!$C$29:$AG$58</definedName>
    <definedName name="Table5_A_22">'[1]AEO23 Table 5'!$A$29:$A$58</definedName>
    <definedName name="unit_conv">[6]About!$A$108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5868" i="3" l="1"/>
  <c r="L5868" i="3" s="1"/>
  <c r="H5764" i="3"/>
  <c r="L5764" i="3" s="1"/>
  <c r="I5764" i="3"/>
  <c r="K5764" i="3" s="1"/>
  <c r="J5764" i="3"/>
  <c r="H5765" i="3"/>
  <c r="L5765" i="3" s="1"/>
  <c r="I5765" i="3"/>
  <c r="K5765" i="3" s="1"/>
  <c r="J5765" i="3"/>
  <c r="H5766" i="3"/>
  <c r="I5766" i="3"/>
  <c r="J5766" i="3"/>
  <c r="K5766" i="3"/>
  <c r="L5766" i="3"/>
  <c r="H5767" i="3"/>
  <c r="L5767" i="3" s="1"/>
  <c r="I5767" i="3"/>
  <c r="J5767" i="3"/>
  <c r="K5767" i="3"/>
  <c r="H5768" i="3"/>
  <c r="L5768" i="3" s="1"/>
  <c r="I5768" i="3"/>
  <c r="J5768" i="3"/>
  <c r="K5768" i="3"/>
  <c r="H5769" i="3"/>
  <c r="L5769" i="3" s="1"/>
  <c r="I5769" i="3"/>
  <c r="K5769" i="3" s="1"/>
  <c r="J5769" i="3"/>
  <c r="H5770" i="3"/>
  <c r="I5770" i="3"/>
  <c r="K5770" i="3" s="1"/>
  <c r="J5770" i="3"/>
  <c r="H5771" i="3"/>
  <c r="I5771" i="3"/>
  <c r="J5771" i="3"/>
  <c r="K5771" i="3"/>
  <c r="L5771" i="3" s="1"/>
  <c r="H5772" i="3"/>
  <c r="I5772" i="3"/>
  <c r="K5772" i="3" s="1"/>
  <c r="L5772" i="3" s="1"/>
  <c r="J5772" i="3"/>
  <c r="H5773" i="3"/>
  <c r="I5773" i="3"/>
  <c r="K5773" i="3" s="1"/>
  <c r="L5773" i="3" s="1"/>
  <c r="J5773" i="3"/>
  <c r="H5774" i="3"/>
  <c r="I5774" i="3"/>
  <c r="K5774" i="3" s="1"/>
  <c r="L5774" i="3" s="1"/>
  <c r="J5774" i="3"/>
  <c r="H5775" i="3"/>
  <c r="L5775" i="3" s="1"/>
  <c r="I5775" i="3"/>
  <c r="J5775" i="3"/>
  <c r="K5775" i="3"/>
  <c r="H5776" i="3"/>
  <c r="L5776" i="3" s="1"/>
  <c r="I5776" i="3"/>
  <c r="J5776" i="3"/>
  <c r="K5776" i="3"/>
  <c r="H5777" i="3"/>
  <c r="L5777" i="3" s="1"/>
  <c r="I5777" i="3"/>
  <c r="K5777" i="3" s="1"/>
  <c r="J5777" i="3"/>
  <c r="H5778" i="3"/>
  <c r="L5778" i="3" s="1"/>
  <c r="I5778" i="3"/>
  <c r="K5778" i="3" s="1"/>
  <c r="J5778" i="3"/>
  <c r="H5779" i="3"/>
  <c r="I5779" i="3"/>
  <c r="J5779" i="3"/>
  <c r="K5779" i="3"/>
  <c r="L5779" i="3" s="1"/>
  <c r="H5780" i="3"/>
  <c r="I5780" i="3"/>
  <c r="K5780" i="3" s="1"/>
  <c r="L5780" i="3" s="1"/>
  <c r="J5780" i="3"/>
  <c r="H5781" i="3"/>
  <c r="I5781" i="3"/>
  <c r="K5781" i="3" s="1"/>
  <c r="L5781" i="3" s="1"/>
  <c r="J5781" i="3"/>
  <c r="H5782" i="3"/>
  <c r="I5782" i="3"/>
  <c r="K5782" i="3" s="1"/>
  <c r="L5782" i="3" s="1"/>
  <c r="J5782" i="3"/>
  <c r="H5783" i="3"/>
  <c r="L5783" i="3" s="1"/>
  <c r="I5783" i="3"/>
  <c r="J5783" i="3"/>
  <c r="K5783" i="3"/>
  <c r="H5784" i="3"/>
  <c r="L5784" i="3" s="1"/>
  <c r="I5784" i="3"/>
  <c r="J5784" i="3"/>
  <c r="K5784" i="3"/>
  <c r="H5785" i="3"/>
  <c r="L5785" i="3" s="1"/>
  <c r="I5785" i="3"/>
  <c r="K5785" i="3" s="1"/>
  <c r="J5785" i="3"/>
  <c r="H5786" i="3"/>
  <c r="L5786" i="3" s="1"/>
  <c r="I5786" i="3"/>
  <c r="K5786" i="3" s="1"/>
  <c r="J5786" i="3"/>
  <c r="H5787" i="3"/>
  <c r="I5787" i="3"/>
  <c r="J5787" i="3"/>
  <c r="K5787" i="3"/>
  <c r="L5787" i="3" s="1"/>
  <c r="H5788" i="3"/>
  <c r="I5788" i="3"/>
  <c r="K5788" i="3" s="1"/>
  <c r="L5788" i="3" s="1"/>
  <c r="J5788" i="3"/>
  <c r="H5789" i="3"/>
  <c r="I5789" i="3"/>
  <c r="K5789" i="3" s="1"/>
  <c r="L5789" i="3" s="1"/>
  <c r="J5789" i="3"/>
  <c r="H5790" i="3"/>
  <c r="I5790" i="3"/>
  <c r="K5790" i="3" s="1"/>
  <c r="L5790" i="3" s="1"/>
  <c r="J5790" i="3"/>
  <c r="H5791" i="3"/>
  <c r="L5791" i="3" s="1"/>
  <c r="I5791" i="3"/>
  <c r="J5791" i="3"/>
  <c r="K5791" i="3"/>
  <c r="H5792" i="3"/>
  <c r="L5792" i="3" s="1"/>
  <c r="I5792" i="3"/>
  <c r="J5792" i="3"/>
  <c r="K5792" i="3"/>
  <c r="H5793" i="3"/>
  <c r="L5793" i="3" s="1"/>
  <c r="I5793" i="3"/>
  <c r="K5793" i="3" s="1"/>
  <c r="J5793" i="3"/>
  <c r="H5794" i="3"/>
  <c r="I5794" i="3"/>
  <c r="K5794" i="3" s="1"/>
  <c r="J5794" i="3"/>
  <c r="H5795" i="3"/>
  <c r="I5795" i="3"/>
  <c r="J5795" i="3"/>
  <c r="K5795" i="3"/>
  <c r="L5795" i="3" s="1"/>
  <c r="H5796" i="3"/>
  <c r="I5796" i="3"/>
  <c r="K5796" i="3" s="1"/>
  <c r="J5796" i="3"/>
  <c r="H5797" i="3"/>
  <c r="I5797" i="3"/>
  <c r="K5797" i="3" s="1"/>
  <c r="L5797" i="3" s="1"/>
  <c r="J5797" i="3"/>
  <c r="H5798" i="3"/>
  <c r="I5798" i="3"/>
  <c r="K5798" i="3" s="1"/>
  <c r="L5798" i="3" s="1"/>
  <c r="J5798" i="3"/>
  <c r="H5799" i="3"/>
  <c r="L5799" i="3" s="1"/>
  <c r="I5799" i="3"/>
  <c r="J5799" i="3"/>
  <c r="K5799" i="3"/>
  <c r="H5800" i="3"/>
  <c r="L5800" i="3" s="1"/>
  <c r="I5800" i="3"/>
  <c r="J5800" i="3"/>
  <c r="K5800" i="3"/>
  <c r="H5801" i="3"/>
  <c r="I5801" i="3"/>
  <c r="K5801" i="3" s="1"/>
  <c r="J5801" i="3"/>
  <c r="H5802" i="3"/>
  <c r="I5802" i="3"/>
  <c r="K5802" i="3" s="1"/>
  <c r="J5802" i="3"/>
  <c r="H5803" i="3"/>
  <c r="I5803" i="3"/>
  <c r="J5803" i="3"/>
  <c r="K5803" i="3"/>
  <c r="L5803" i="3" s="1"/>
  <c r="H5804" i="3"/>
  <c r="I5804" i="3"/>
  <c r="K5804" i="3" s="1"/>
  <c r="J5804" i="3"/>
  <c r="H5805" i="3"/>
  <c r="I5805" i="3"/>
  <c r="K5805" i="3" s="1"/>
  <c r="L5805" i="3" s="1"/>
  <c r="J5805" i="3"/>
  <c r="H5806" i="3"/>
  <c r="I5806" i="3"/>
  <c r="K5806" i="3" s="1"/>
  <c r="L5806" i="3" s="1"/>
  <c r="J5806" i="3"/>
  <c r="H5807" i="3"/>
  <c r="L5807" i="3" s="1"/>
  <c r="I5807" i="3"/>
  <c r="J5807" i="3"/>
  <c r="K5807" i="3"/>
  <c r="H5808" i="3"/>
  <c r="L5808" i="3" s="1"/>
  <c r="I5808" i="3"/>
  <c r="J5808" i="3"/>
  <c r="K5808" i="3"/>
  <c r="H5809" i="3"/>
  <c r="I5809" i="3"/>
  <c r="K5809" i="3" s="1"/>
  <c r="J5809" i="3"/>
  <c r="H5810" i="3"/>
  <c r="I5810" i="3"/>
  <c r="K5810" i="3" s="1"/>
  <c r="J5810" i="3"/>
  <c r="H5811" i="3"/>
  <c r="I5811" i="3"/>
  <c r="J5811" i="3"/>
  <c r="K5811" i="3"/>
  <c r="L5811" i="3" s="1"/>
  <c r="H5812" i="3"/>
  <c r="I5812" i="3"/>
  <c r="K5812" i="3" s="1"/>
  <c r="L5812" i="3" s="1"/>
  <c r="J5812" i="3"/>
  <c r="H5813" i="3"/>
  <c r="I5813" i="3"/>
  <c r="K5813" i="3" s="1"/>
  <c r="L5813" i="3" s="1"/>
  <c r="J5813" i="3"/>
  <c r="H5814" i="3"/>
  <c r="I5814" i="3"/>
  <c r="K5814" i="3" s="1"/>
  <c r="L5814" i="3" s="1"/>
  <c r="J5814" i="3"/>
  <c r="H5815" i="3"/>
  <c r="L5815" i="3" s="1"/>
  <c r="I5815" i="3"/>
  <c r="J5815" i="3"/>
  <c r="K5815" i="3"/>
  <c r="H5816" i="3"/>
  <c r="L5816" i="3" s="1"/>
  <c r="I5816" i="3"/>
  <c r="J5816" i="3"/>
  <c r="K5816" i="3"/>
  <c r="H5817" i="3"/>
  <c r="L5817" i="3" s="1"/>
  <c r="I5817" i="3"/>
  <c r="K5817" i="3" s="1"/>
  <c r="J5817" i="3"/>
  <c r="H5818" i="3"/>
  <c r="L5818" i="3" s="1"/>
  <c r="I5818" i="3"/>
  <c r="K5818" i="3" s="1"/>
  <c r="J5818" i="3"/>
  <c r="H5819" i="3"/>
  <c r="I5819" i="3"/>
  <c r="J5819" i="3"/>
  <c r="K5819" i="3"/>
  <c r="L5819" i="3" s="1"/>
  <c r="H5820" i="3"/>
  <c r="I5820" i="3"/>
  <c r="K5820" i="3" s="1"/>
  <c r="L5820" i="3" s="1"/>
  <c r="J5820" i="3"/>
  <c r="H5821" i="3"/>
  <c r="I5821" i="3"/>
  <c r="K5821" i="3" s="1"/>
  <c r="L5821" i="3" s="1"/>
  <c r="J5821" i="3"/>
  <c r="H5822" i="3"/>
  <c r="I5822" i="3"/>
  <c r="K5822" i="3" s="1"/>
  <c r="L5822" i="3" s="1"/>
  <c r="J5822" i="3"/>
  <c r="H5823" i="3"/>
  <c r="L5823" i="3" s="1"/>
  <c r="I5823" i="3"/>
  <c r="J5823" i="3"/>
  <c r="K5823" i="3"/>
  <c r="H5824" i="3"/>
  <c r="L5824" i="3" s="1"/>
  <c r="I5824" i="3"/>
  <c r="J5824" i="3"/>
  <c r="K5824" i="3"/>
  <c r="H5825" i="3"/>
  <c r="L5825" i="3" s="1"/>
  <c r="I5825" i="3"/>
  <c r="K5825" i="3" s="1"/>
  <c r="J5825" i="3"/>
  <c r="H5826" i="3"/>
  <c r="L5826" i="3" s="1"/>
  <c r="I5826" i="3"/>
  <c r="K5826" i="3" s="1"/>
  <c r="J5826" i="3"/>
  <c r="H5827" i="3"/>
  <c r="I5827" i="3"/>
  <c r="J5827" i="3"/>
  <c r="K5827" i="3"/>
  <c r="L5827" i="3" s="1"/>
  <c r="H5828" i="3"/>
  <c r="I5828" i="3"/>
  <c r="K5828" i="3" s="1"/>
  <c r="L5828" i="3" s="1"/>
  <c r="J5828" i="3"/>
  <c r="H5829" i="3"/>
  <c r="I5829" i="3"/>
  <c r="K5829" i="3" s="1"/>
  <c r="L5829" i="3" s="1"/>
  <c r="J5829" i="3"/>
  <c r="H5830" i="3"/>
  <c r="I5830" i="3"/>
  <c r="K5830" i="3" s="1"/>
  <c r="L5830" i="3" s="1"/>
  <c r="J5830" i="3"/>
  <c r="H5831" i="3"/>
  <c r="L5831" i="3" s="1"/>
  <c r="I5831" i="3"/>
  <c r="J5831" i="3"/>
  <c r="K5831" i="3"/>
  <c r="H5832" i="3"/>
  <c r="L5832" i="3" s="1"/>
  <c r="I5832" i="3"/>
  <c r="J5832" i="3"/>
  <c r="K5832" i="3"/>
  <c r="H5833" i="3"/>
  <c r="L5833" i="3" s="1"/>
  <c r="I5833" i="3"/>
  <c r="K5833" i="3" s="1"/>
  <c r="J5833" i="3"/>
  <c r="H5834" i="3"/>
  <c r="L5834" i="3" s="1"/>
  <c r="I5834" i="3"/>
  <c r="K5834" i="3" s="1"/>
  <c r="J5834" i="3"/>
  <c r="H5835" i="3"/>
  <c r="I5835" i="3"/>
  <c r="J5835" i="3"/>
  <c r="K5835" i="3"/>
  <c r="L5835" i="3" s="1"/>
  <c r="H5836" i="3"/>
  <c r="I5836" i="3"/>
  <c r="K5836" i="3" s="1"/>
  <c r="L5836" i="3" s="1"/>
  <c r="J5836" i="3"/>
  <c r="H5837" i="3"/>
  <c r="I5837" i="3"/>
  <c r="K5837" i="3" s="1"/>
  <c r="L5837" i="3" s="1"/>
  <c r="J5837" i="3"/>
  <c r="H5838" i="3"/>
  <c r="I5838" i="3"/>
  <c r="K5838" i="3" s="1"/>
  <c r="L5838" i="3" s="1"/>
  <c r="J5838" i="3"/>
  <c r="H5839" i="3"/>
  <c r="L5839" i="3" s="1"/>
  <c r="I5839" i="3"/>
  <c r="J5839" i="3"/>
  <c r="K5839" i="3"/>
  <c r="H5840" i="3"/>
  <c r="L5840" i="3" s="1"/>
  <c r="I5840" i="3"/>
  <c r="J5840" i="3"/>
  <c r="K5840" i="3"/>
  <c r="H5841" i="3"/>
  <c r="L5841" i="3" s="1"/>
  <c r="I5841" i="3"/>
  <c r="K5841" i="3" s="1"/>
  <c r="J5841" i="3"/>
  <c r="H5842" i="3"/>
  <c r="L5842" i="3" s="1"/>
  <c r="I5842" i="3"/>
  <c r="K5842" i="3" s="1"/>
  <c r="J5842" i="3"/>
  <c r="H5843" i="3"/>
  <c r="I5843" i="3"/>
  <c r="J5843" i="3"/>
  <c r="K5843" i="3"/>
  <c r="L5843" i="3" s="1"/>
  <c r="H5844" i="3"/>
  <c r="I5844" i="3"/>
  <c r="K5844" i="3" s="1"/>
  <c r="L5844" i="3" s="1"/>
  <c r="J5844" i="3"/>
  <c r="H5845" i="3"/>
  <c r="I5845" i="3"/>
  <c r="K5845" i="3" s="1"/>
  <c r="L5845" i="3" s="1"/>
  <c r="J5845" i="3"/>
  <c r="H5846" i="3"/>
  <c r="I5846" i="3"/>
  <c r="K5846" i="3" s="1"/>
  <c r="L5846" i="3" s="1"/>
  <c r="J5846" i="3"/>
  <c r="H5847" i="3"/>
  <c r="L5847" i="3" s="1"/>
  <c r="I5847" i="3"/>
  <c r="J5847" i="3"/>
  <c r="K5847" i="3"/>
  <c r="H5848" i="3"/>
  <c r="L5848" i="3" s="1"/>
  <c r="I5848" i="3"/>
  <c r="J5848" i="3"/>
  <c r="K5848" i="3"/>
  <c r="H5849" i="3"/>
  <c r="L5849" i="3" s="1"/>
  <c r="I5849" i="3"/>
  <c r="K5849" i="3" s="1"/>
  <c r="J5849" i="3"/>
  <c r="H5850" i="3"/>
  <c r="L5850" i="3" s="1"/>
  <c r="I5850" i="3"/>
  <c r="K5850" i="3" s="1"/>
  <c r="J5850" i="3"/>
  <c r="H5851" i="3"/>
  <c r="I5851" i="3"/>
  <c r="J5851" i="3"/>
  <c r="K5851" i="3"/>
  <c r="L5851" i="3" s="1"/>
  <c r="H5852" i="3"/>
  <c r="I5852" i="3"/>
  <c r="K5852" i="3" s="1"/>
  <c r="L5852" i="3" s="1"/>
  <c r="J5852" i="3"/>
  <c r="H5853" i="3"/>
  <c r="I5853" i="3"/>
  <c r="K5853" i="3" s="1"/>
  <c r="L5853" i="3" s="1"/>
  <c r="J5853" i="3"/>
  <c r="H5854" i="3"/>
  <c r="I5854" i="3"/>
  <c r="K5854" i="3" s="1"/>
  <c r="L5854" i="3" s="1"/>
  <c r="J5854" i="3"/>
  <c r="H5855" i="3"/>
  <c r="L5855" i="3" s="1"/>
  <c r="I5855" i="3"/>
  <c r="J5855" i="3"/>
  <c r="K5855" i="3"/>
  <c r="H5856" i="3"/>
  <c r="L5856" i="3" s="1"/>
  <c r="I5856" i="3"/>
  <c r="J5856" i="3"/>
  <c r="K5856" i="3"/>
  <c r="H5857" i="3"/>
  <c r="L5857" i="3" s="1"/>
  <c r="I5857" i="3"/>
  <c r="K5857" i="3" s="1"/>
  <c r="J5857" i="3"/>
  <c r="H5858" i="3"/>
  <c r="I5858" i="3"/>
  <c r="K5858" i="3" s="1"/>
  <c r="J5858" i="3"/>
  <c r="H5859" i="3"/>
  <c r="I5859" i="3"/>
  <c r="J5859" i="3"/>
  <c r="K5859" i="3"/>
  <c r="L5859" i="3" s="1"/>
  <c r="H5860" i="3"/>
  <c r="I5860" i="3"/>
  <c r="K5860" i="3" s="1"/>
  <c r="L5860" i="3" s="1"/>
  <c r="J5860" i="3"/>
  <c r="H5861" i="3"/>
  <c r="I5861" i="3"/>
  <c r="K5861" i="3" s="1"/>
  <c r="L5861" i="3" s="1"/>
  <c r="J5861" i="3"/>
  <c r="H5862" i="3"/>
  <c r="I5862" i="3"/>
  <c r="K5862" i="3" s="1"/>
  <c r="L5862" i="3" s="1"/>
  <c r="J5862" i="3"/>
  <c r="H5863" i="3"/>
  <c r="L5863" i="3" s="1"/>
  <c r="I5863" i="3"/>
  <c r="J5863" i="3"/>
  <c r="K5863" i="3"/>
  <c r="H5864" i="3"/>
  <c r="L5864" i="3" s="1"/>
  <c r="I5864" i="3"/>
  <c r="J5864" i="3"/>
  <c r="K5864" i="3"/>
  <c r="H5865" i="3"/>
  <c r="I5865" i="3"/>
  <c r="K5865" i="3" s="1"/>
  <c r="J5865" i="3"/>
  <c r="H5866" i="3"/>
  <c r="I5866" i="3"/>
  <c r="K5866" i="3" s="1"/>
  <c r="J5866" i="3"/>
  <c r="H5867" i="3"/>
  <c r="I5867" i="3"/>
  <c r="J5867" i="3"/>
  <c r="K5867" i="3"/>
  <c r="L5867" i="3" s="1"/>
  <c r="H5868" i="3"/>
  <c r="I5868" i="3"/>
  <c r="K5868" i="3" s="1"/>
  <c r="H5869" i="3"/>
  <c r="I5869" i="3"/>
  <c r="K5869" i="3" s="1"/>
  <c r="J5869" i="3"/>
  <c r="L5869" i="3" s="1"/>
  <c r="H5870" i="3"/>
  <c r="I5870" i="3"/>
  <c r="K5870" i="3" s="1"/>
  <c r="J5870" i="3"/>
  <c r="L5870" i="3"/>
  <c r="H5871" i="3"/>
  <c r="L5871" i="3" s="1"/>
  <c r="I5871" i="3"/>
  <c r="J5871" i="3"/>
  <c r="K5871" i="3"/>
  <c r="H5872" i="3"/>
  <c r="L5872" i="3" s="1"/>
  <c r="I5872" i="3"/>
  <c r="J5872" i="3"/>
  <c r="K5872" i="3"/>
  <c r="H5873" i="3"/>
  <c r="L5873" i="3" s="1"/>
  <c r="I5873" i="3"/>
  <c r="K5873" i="3" s="1"/>
  <c r="J5873" i="3"/>
  <c r="H5874" i="3"/>
  <c r="L5874" i="3" s="1"/>
  <c r="I5874" i="3"/>
  <c r="K5874" i="3" s="1"/>
  <c r="J5874" i="3"/>
  <c r="H5875" i="3"/>
  <c r="I5875" i="3"/>
  <c r="J5875" i="3"/>
  <c r="K5875" i="3"/>
  <c r="L5875" i="3"/>
  <c r="J5763" i="3"/>
  <c r="M63" i="4"/>
  <c r="C67" i="36"/>
  <c r="C66" i="36"/>
  <c r="C76" i="36"/>
  <c r="J7" i="22"/>
  <c r="I6" i="22"/>
  <c r="I5" i="22"/>
  <c r="L5858" i="3" l="1"/>
  <c r="L5801" i="3"/>
  <c r="L5794" i="3"/>
  <c r="L5865" i="3"/>
  <c r="L5796" i="3"/>
  <c r="L5770" i="3"/>
  <c r="L5810" i="3"/>
  <c r="L5866" i="3"/>
  <c r="L5809" i="3"/>
  <c r="L5802" i="3"/>
  <c r="L5804" i="3"/>
  <c r="I7" i="22"/>
  <c r="B77" i="36"/>
  <c r="B76" i="36"/>
  <c r="B75" i="36"/>
  <c r="B74" i="36"/>
  <c r="B79" i="36" s="1"/>
  <c r="C77" i="36"/>
  <c r="C75" i="36"/>
  <c r="C74" i="36"/>
  <c r="B69" i="36" l="1"/>
  <c r="B68" i="36"/>
  <c r="B67" i="36"/>
  <c r="B66" i="36"/>
  <c r="C69" i="36"/>
  <c r="C68" i="36"/>
  <c r="B71" i="36" l="1"/>
  <c r="K9" i="18" l="1"/>
  <c r="K27" i="49"/>
  <c r="K26" i="49"/>
  <c r="K25" i="49"/>
  <c r="K24" i="49"/>
  <c r="K23" i="49"/>
  <c r="K22" i="49"/>
  <c r="K21" i="49"/>
  <c r="K20" i="49"/>
  <c r="K19" i="49"/>
  <c r="K18" i="49"/>
  <c r="K17" i="49"/>
  <c r="K16" i="49"/>
  <c r="K15" i="49"/>
  <c r="K14" i="49"/>
  <c r="K13" i="49"/>
  <c r="K12" i="49"/>
  <c r="K11" i="49"/>
  <c r="K10" i="49"/>
  <c r="K9" i="49"/>
  <c r="K8" i="49"/>
  <c r="K7" i="49"/>
  <c r="K6" i="49"/>
  <c r="K11" i="25" l="1"/>
  <c r="L55" i="4" l="1"/>
  <c r="L53" i="4"/>
  <c r="L9" i="4"/>
  <c r="L11" i="4"/>
  <c r="K11" i="18" l="1"/>
  <c r="K12" i="18"/>
  <c r="H3" i="39"/>
  <c r="F53" i="39" l="1"/>
  <c r="AJ15" i="47" l="1"/>
  <c r="AI10" i="47"/>
  <c r="AI9" i="47"/>
  <c r="AL6" i="47"/>
  <c r="AI6" i="47"/>
  <c r="AL5" i="47"/>
  <c r="AI5" i="47"/>
  <c r="AI14" i="47" s="1"/>
  <c r="G15" i="15"/>
  <c r="G8" i="15"/>
  <c r="E1" i="22"/>
  <c r="K28" i="18" l="1"/>
  <c r="K30" i="18"/>
  <c r="M31" i="8"/>
  <c r="L11" i="8" l="1"/>
  <c r="L9" i="8"/>
  <c r="K32" i="18"/>
  <c r="J18" i="25" l="1"/>
  <c r="M18" i="25" s="1"/>
  <c r="O32" i="10" l="1"/>
  <c r="L29" i="4" l="1"/>
  <c r="AT14" i="48" l="1"/>
  <c r="AS14" i="48"/>
  <c r="AS13" i="48"/>
  <c r="AT13" i="48"/>
  <c r="AR13" i="48"/>
  <c r="AT10" i="48"/>
  <c r="AS10" i="48"/>
  <c r="AS9" i="48"/>
  <c r="AT9" i="48"/>
  <c r="AR9" i="48"/>
  <c r="L62" i="4" l="1"/>
  <c r="L60" i="4"/>
  <c r="K52" i="25" l="1"/>
  <c r="K38" i="25"/>
  <c r="K44" i="18"/>
  <c r="K46" i="18"/>
  <c r="K49" i="18"/>
  <c r="K48" i="18"/>
  <c r="K47" i="18"/>
  <c r="K10" i="18"/>
  <c r="K51" i="18" l="1"/>
  <c r="K50" i="25"/>
  <c r="K40" i="25"/>
  <c r="K54" i="25"/>
  <c r="M28" i="9"/>
  <c r="M27" i="9"/>
  <c r="M11" i="9"/>
  <c r="M10" i="9"/>
  <c r="N73" i="10"/>
  <c r="N72" i="10"/>
  <c r="N70" i="10"/>
  <c r="N69" i="10"/>
  <c r="N68" i="10"/>
  <c r="N67" i="10"/>
  <c r="N66" i="10"/>
  <c r="N55" i="10"/>
  <c r="N54" i="10"/>
  <c r="N53" i="10"/>
  <c r="N12" i="10"/>
  <c r="K55" i="25" s="1"/>
  <c r="N11" i="10"/>
  <c r="K41" i="25" s="1"/>
  <c r="L56" i="8"/>
  <c r="L53" i="8"/>
  <c r="L49" i="8"/>
  <c r="L46" i="8"/>
  <c r="L10" i="8"/>
  <c r="K36" i="25" s="1"/>
  <c r="K49" i="25"/>
  <c r="L10" i="4"/>
  <c r="K35" i="25" s="1"/>
  <c r="J2" i="3"/>
  <c r="I5717" i="3"/>
  <c r="K45" i="25" l="1"/>
  <c r="N26" i="9"/>
  <c r="N9" i="9"/>
  <c r="O38" i="10"/>
  <c r="O37" i="10"/>
  <c r="O36" i="10"/>
  <c r="O33" i="10"/>
  <c r="O31" i="10"/>
  <c r="O30" i="10"/>
  <c r="O10" i="10"/>
  <c r="M33" i="8"/>
  <c r="M32" i="8"/>
  <c r="M30" i="8"/>
  <c r="M28" i="8"/>
  <c r="M9" i="8"/>
  <c r="M38" i="4"/>
  <c r="M33" i="4"/>
  <c r="M32" i="4"/>
  <c r="M12" i="4" s="1"/>
  <c r="M31" i="4"/>
  <c r="M30" i="4"/>
  <c r="M29" i="4"/>
  <c r="M28" i="4"/>
  <c r="M27" i="4"/>
  <c r="M38" i="10" l="1"/>
  <c r="N31" i="10"/>
  <c r="N10" i="10"/>
  <c r="L32" i="4"/>
  <c r="K16" i="25" l="1"/>
  <c r="K33" i="18"/>
  <c r="K15" i="25" s="1"/>
  <c r="C2" i="46"/>
  <c r="K13" i="25" l="1"/>
  <c r="J6" i="22" s="1"/>
  <c r="K27" i="18"/>
  <c r="K31" i="18"/>
  <c r="K29" i="18"/>
  <c r="K34" i="18"/>
  <c r="K30" i="4"/>
  <c r="K38" i="4"/>
  <c r="K35" i="18" l="1"/>
  <c r="N71" i="10"/>
  <c r="C11" i="46"/>
  <c r="C12" i="46"/>
  <c r="C13" i="46"/>
  <c r="K13" i="18"/>
  <c r="J148" i="41" l="1"/>
  <c r="J144" i="41"/>
  <c r="J130" i="41"/>
  <c r="J126" i="41"/>
  <c r="J111" i="41"/>
  <c r="J107" i="41"/>
  <c r="J95" i="41"/>
  <c r="J91" i="41"/>
  <c r="J80" i="41"/>
  <c r="J76" i="41"/>
  <c r="J61" i="41"/>
  <c r="J57" i="41"/>
  <c r="J40" i="41"/>
  <c r="J36" i="41"/>
  <c r="J15" i="41"/>
  <c r="J19" i="41"/>
  <c r="J5380"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6" i="41" s="1"/>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I3316" i="3"/>
  <c r="K3316" i="3" s="1"/>
  <c r="I3317" i="3"/>
  <c r="K3317" i="3" s="1"/>
  <c r="I3318" i="3"/>
  <c r="K3318" i="3" s="1"/>
  <c r="I3319" i="3"/>
  <c r="K3319" i="3" s="1"/>
  <c r="I3320" i="3"/>
  <c r="K3320" i="3" s="1"/>
  <c r="I3321" i="3"/>
  <c r="K3321" i="3" s="1"/>
  <c r="I3322" i="3"/>
  <c r="K3322" i="3" s="1"/>
  <c r="I3323" i="3"/>
  <c r="K3323" i="3" s="1"/>
  <c r="I3324" i="3"/>
  <c r="K3324" i="3" s="1"/>
  <c r="I3325" i="3"/>
  <c r="K3325" i="3" s="1"/>
  <c r="I3326" i="3"/>
  <c r="K3326" i="3" s="1"/>
  <c r="I3327" i="3"/>
  <c r="K3327" i="3" s="1"/>
  <c r="I3328" i="3"/>
  <c r="K3328" i="3" s="1"/>
  <c r="I3329" i="3"/>
  <c r="K3329" i="3" s="1"/>
  <c r="I3330" i="3"/>
  <c r="K3330" i="3" s="1"/>
  <c r="I3331" i="3"/>
  <c r="K3331" i="3" s="1"/>
  <c r="I3332" i="3"/>
  <c r="K3332" i="3" s="1"/>
  <c r="I3333" i="3"/>
  <c r="K3333" i="3" s="1"/>
  <c r="I3334" i="3"/>
  <c r="K3334" i="3" s="1"/>
  <c r="I3335" i="3"/>
  <c r="K3335" i="3" s="1"/>
  <c r="I3336" i="3"/>
  <c r="K3336" i="3" s="1"/>
  <c r="I3337" i="3"/>
  <c r="K3337" i="3" s="1"/>
  <c r="I3338" i="3"/>
  <c r="K3338" i="3" s="1"/>
  <c r="I3339" i="3"/>
  <c r="K3339" i="3" s="1"/>
  <c r="I3340" i="3"/>
  <c r="K3340" i="3" s="1"/>
  <c r="I3341" i="3"/>
  <c r="K3341" i="3" s="1"/>
  <c r="I3342" i="3"/>
  <c r="K3342" i="3" s="1"/>
  <c r="I3343" i="3"/>
  <c r="K3343" i="3" s="1"/>
  <c r="I3344" i="3"/>
  <c r="K3344" i="3" s="1"/>
  <c r="I3345" i="3"/>
  <c r="K3345" i="3" s="1"/>
  <c r="I3346" i="3"/>
  <c r="K3346" i="3" s="1"/>
  <c r="I3347" i="3"/>
  <c r="K3347" i="3" s="1"/>
  <c r="I3348" i="3"/>
  <c r="K3348" i="3" s="1"/>
  <c r="I3349" i="3"/>
  <c r="K3349" i="3" s="1"/>
  <c r="I3350" i="3"/>
  <c r="K3350" i="3" s="1"/>
  <c r="I3351" i="3"/>
  <c r="K3351" i="3" s="1"/>
  <c r="I3352" i="3"/>
  <c r="K3352" i="3" s="1"/>
  <c r="I3353" i="3"/>
  <c r="K3353" i="3" s="1"/>
  <c r="I3354" i="3"/>
  <c r="K3354" i="3" s="1"/>
  <c r="I3355" i="3"/>
  <c r="K3355" i="3" s="1"/>
  <c r="I3356" i="3"/>
  <c r="K3356" i="3" s="1"/>
  <c r="I3357" i="3"/>
  <c r="K3357" i="3" s="1"/>
  <c r="I3358" i="3"/>
  <c r="K3358" i="3" s="1"/>
  <c r="I3359" i="3"/>
  <c r="K3359" i="3" s="1"/>
  <c r="I3360" i="3"/>
  <c r="K3360" i="3" s="1"/>
  <c r="I3361" i="3"/>
  <c r="K3361" i="3" s="1"/>
  <c r="I3362" i="3"/>
  <c r="K3362" i="3" s="1"/>
  <c r="I3363" i="3"/>
  <c r="K3363" i="3" s="1"/>
  <c r="I3364" i="3"/>
  <c r="K3364" i="3" s="1"/>
  <c r="I3365" i="3"/>
  <c r="K3365" i="3" s="1"/>
  <c r="I3366" i="3"/>
  <c r="K3366" i="3" s="1"/>
  <c r="I3367" i="3"/>
  <c r="K3367" i="3" s="1"/>
  <c r="I3368" i="3"/>
  <c r="K3368" i="3" s="1"/>
  <c r="I3369" i="3"/>
  <c r="K3369" i="3" s="1"/>
  <c r="I3370" i="3"/>
  <c r="K3370" i="3" s="1"/>
  <c r="I3371" i="3"/>
  <c r="K3371" i="3" s="1"/>
  <c r="I3372" i="3"/>
  <c r="K3372" i="3" s="1"/>
  <c r="I3373" i="3"/>
  <c r="K3373" i="3" s="1"/>
  <c r="I3374" i="3"/>
  <c r="K3374" i="3" s="1"/>
  <c r="I3375" i="3"/>
  <c r="K3375" i="3" s="1"/>
  <c r="I3376" i="3"/>
  <c r="K3376" i="3" s="1"/>
  <c r="I3377" i="3"/>
  <c r="K3377" i="3" s="1"/>
  <c r="I3378" i="3"/>
  <c r="K3378" i="3" s="1"/>
  <c r="I3379" i="3"/>
  <c r="K3379" i="3" s="1"/>
  <c r="I3380" i="3"/>
  <c r="K3380" i="3" s="1"/>
  <c r="I3381" i="3"/>
  <c r="K3381" i="3" s="1"/>
  <c r="I3382" i="3"/>
  <c r="K3382" i="3" s="1"/>
  <c r="I3383" i="3"/>
  <c r="K3383" i="3" s="1"/>
  <c r="I3384" i="3"/>
  <c r="K3384" i="3" s="1"/>
  <c r="I3385" i="3"/>
  <c r="K3385" i="3" s="1"/>
  <c r="I3386" i="3"/>
  <c r="K3386" i="3" s="1"/>
  <c r="I3387" i="3"/>
  <c r="K3387" i="3" s="1"/>
  <c r="I3388" i="3"/>
  <c r="K3388" i="3" s="1"/>
  <c r="I3389" i="3"/>
  <c r="K3389" i="3" s="1"/>
  <c r="I3390" i="3"/>
  <c r="K3390" i="3" s="1"/>
  <c r="I3391" i="3"/>
  <c r="K3391" i="3" s="1"/>
  <c r="I3392" i="3"/>
  <c r="K3392" i="3" s="1"/>
  <c r="I3393" i="3"/>
  <c r="K3393" i="3" s="1"/>
  <c r="I3394" i="3"/>
  <c r="K3394" i="3" s="1"/>
  <c r="I3395" i="3"/>
  <c r="K3395" i="3" s="1"/>
  <c r="I3396" i="3"/>
  <c r="K3396" i="3" s="1"/>
  <c r="I3397" i="3"/>
  <c r="K3397" i="3" s="1"/>
  <c r="I3398" i="3"/>
  <c r="K3398" i="3" s="1"/>
  <c r="I3399" i="3"/>
  <c r="K3399" i="3" s="1"/>
  <c r="I3400" i="3"/>
  <c r="K3400" i="3" s="1"/>
  <c r="I3401" i="3"/>
  <c r="K3401" i="3" s="1"/>
  <c r="I3402" i="3"/>
  <c r="K3402" i="3" s="1"/>
  <c r="I3403" i="3"/>
  <c r="K3403" i="3" s="1"/>
  <c r="I3404" i="3"/>
  <c r="K3404" i="3" s="1"/>
  <c r="I3405" i="3"/>
  <c r="K3405" i="3" s="1"/>
  <c r="I3406" i="3"/>
  <c r="K3406" i="3" s="1"/>
  <c r="I3407" i="3"/>
  <c r="K3407" i="3" s="1"/>
  <c r="I3408" i="3"/>
  <c r="K3408" i="3" s="1"/>
  <c r="I3409" i="3"/>
  <c r="K3409" i="3" s="1"/>
  <c r="I3410" i="3"/>
  <c r="K3410" i="3" s="1"/>
  <c r="I3411" i="3"/>
  <c r="K3411" i="3" s="1"/>
  <c r="I3412" i="3"/>
  <c r="K3412" i="3" s="1"/>
  <c r="I3413" i="3"/>
  <c r="K3413" i="3" s="1"/>
  <c r="I3414" i="3"/>
  <c r="K3414" i="3" s="1"/>
  <c r="I3415" i="3"/>
  <c r="K3415" i="3" s="1"/>
  <c r="I3416" i="3"/>
  <c r="K3416" i="3" s="1"/>
  <c r="I3417" i="3"/>
  <c r="K3417" i="3" s="1"/>
  <c r="I3418" i="3"/>
  <c r="K3418" i="3" s="1"/>
  <c r="I3419" i="3"/>
  <c r="K3419" i="3" s="1"/>
  <c r="I3420" i="3"/>
  <c r="K3420" i="3" s="1"/>
  <c r="I3421" i="3"/>
  <c r="K3421" i="3" s="1"/>
  <c r="I3422" i="3"/>
  <c r="K3422" i="3" s="1"/>
  <c r="I3423" i="3"/>
  <c r="K3423" i="3" s="1"/>
  <c r="I3424" i="3"/>
  <c r="K3424" i="3" s="1"/>
  <c r="I3425" i="3"/>
  <c r="K3425" i="3" s="1"/>
  <c r="I3426" i="3"/>
  <c r="K3426" i="3" s="1"/>
  <c r="I3427" i="3"/>
  <c r="K3427" i="3" s="1"/>
  <c r="I3428" i="3"/>
  <c r="K3428" i="3" s="1"/>
  <c r="I3429" i="3"/>
  <c r="K3429" i="3" s="1"/>
  <c r="I3430" i="3"/>
  <c r="K3430" i="3" s="1"/>
  <c r="I3431" i="3"/>
  <c r="K3431" i="3" s="1"/>
  <c r="I3432" i="3"/>
  <c r="K3432" i="3" s="1"/>
  <c r="I3433" i="3"/>
  <c r="K3433" i="3" s="1"/>
  <c r="I3434" i="3"/>
  <c r="K3434" i="3" s="1"/>
  <c r="I3435" i="3"/>
  <c r="K3435" i="3" s="1"/>
  <c r="I3436" i="3"/>
  <c r="K3436" i="3" s="1"/>
  <c r="I3437" i="3"/>
  <c r="K3437" i="3" s="1"/>
  <c r="I3438" i="3"/>
  <c r="K3438" i="3" s="1"/>
  <c r="I3439" i="3"/>
  <c r="K3439" i="3" s="1"/>
  <c r="I3440" i="3"/>
  <c r="K3440" i="3" s="1"/>
  <c r="I3441" i="3"/>
  <c r="K3441" i="3" s="1"/>
  <c r="I3442" i="3"/>
  <c r="K3442" i="3" s="1"/>
  <c r="I3443" i="3"/>
  <c r="K3443" i="3" s="1"/>
  <c r="I3444" i="3"/>
  <c r="K3444" i="3" s="1"/>
  <c r="I3445" i="3"/>
  <c r="K3445" i="3" s="1"/>
  <c r="I3446" i="3"/>
  <c r="K3446" i="3" s="1"/>
  <c r="I3447" i="3"/>
  <c r="K3447" i="3" s="1"/>
  <c r="I3448" i="3"/>
  <c r="K3448" i="3" s="1"/>
  <c r="I3449" i="3"/>
  <c r="K3449" i="3" s="1"/>
  <c r="I3450" i="3"/>
  <c r="K3450" i="3" s="1"/>
  <c r="I3451" i="3"/>
  <c r="K3451" i="3" s="1"/>
  <c r="I3452" i="3"/>
  <c r="K3452" i="3" s="1"/>
  <c r="I3453" i="3"/>
  <c r="K3453" i="3" s="1"/>
  <c r="I3454" i="3"/>
  <c r="K3454" i="3" s="1"/>
  <c r="I3455" i="3"/>
  <c r="K3455" i="3" s="1"/>
  <c r="I3456" i="3"/>
  <c r="K3456" i="3" s="1"/>
  <c r="I3457" i="3"/>
  <c r="K3457" i="3" s="1"/>
  <c r="I3458" i="3"/>
  <c r="K3458" i="3" s="1"/>
  <c r="I3459" i="3"/>
  <c r="K3459" i="3" s="1"/>
  <c r="I3460" i="3"/>
  <c r="K3460" i="3" s="1"/>
  <c r="I3461" i="3"/>
  <c r="K3461" i="3" s="1"/>
  <c r="I3462" i="3"/>
  <c r="K3462" i="3" s="1"/>
  <c r="I3463" i="3"/>
  <c r="K3463" i="3" s="1"/>
  <c r="I3464" i="3"/>
  <c r="K3464" i="3" s="1"/>
  <c r="I3465" i="3"/>
  <c r="K3465" i="3" s="1"/>
  <c r="I3466" i="3"/>
  <c r="K3466" i="3" s="1"/>
  <c r="I3467" i="3"/>
  <c r="K3467" i="3" s="1"/>
  <c r="I3468" i="3"/>
  <c r="K3468" i="3" s="1"/>
  <c r="I3469" i="3"/>
  <c r="K3469" i="3" s="1"/>
  <c r="I3470" i="3"/>
  <c r="K3470" i="3" s="1"/>
  <c r="I3471" i="3"/>
  <c r="K3471" i="3" s="1"/>
  <c r="I3472" i="3"/>
  <c r="K3472" i="3" s="1"/>
  <c r="I3473" i="3"/>
  <c r="K3473" i="3" s="1"/>
  <c r="I3474" i="3"/>
  <c r="K3474" i="3" s="1"/>
  <c r="I3475" i="3"/>
  <c r="K3475" i="3" s="1"/>
  <c r="I3476" i="3"/>
  <c r="K3476" i="3" s="1"/>
  <c r="I3477" i="3"/>
  <c r="K3477" i="3" s="1"/>
  <c r="I3478" i="3"/>
  <c r="K3478" i="3" s="1"/>
  <c r="I3479" i="3"/>
  <c r="K3479" i="3" s="1"/>
  <c r="I3480" i="3"/>
  <c r="K3480" i="3" s="1"/>
  <c r="I3481" i="3"/>
  <c r="K3481" i="3" s="1"/>
  <c r="I3482" i="3"/>
  <c r="K3482" i="3" s="1"/>
  <c r="I3483" i="3"/>
  <c r="K3483" i="3" s="1"/>
  <c r="I3484" i="3"/>
  <c r="K3484" i="3" s="1"/>
  <c r="I3485" i="3"/>
  <c r="K3485" i="3" s="1"/>
  <c r="I3486" i="3"/>
  <c r="K3486" i="3" s="1"/>
  <c r="I3487" i="3"/>
  <c r="K3487" i="3" s="1"/>
  <c r="I3488" i="3"/>
  <c r="K3488" i="3" s="1"/>
  <c r="I3489" i="3"/>
  <c r="K3489" i="3" s="1"/>
  <c r="I3490" i="3"/>
  <c r="K3490" i="3" s="1"/>
  <c r="I3491" i="3"/>
  <c r="K3491" i="3" s="1"/>
  <c r="I3492" i="3"/>
  <c r="K3492" i="3" s="1"/>
  <c r="I3493" i="3"/>
  <c r="K3493" i="3" s="1"/>
  <c r="I3494" i="3"/>
  <c r="K3494" i="3" s="1"/>
  <c r="I3495" i="3"/>
  <c r="K3495" i="3" s="1"/>
  <c r="I3496" i="3"/>
  <c r="K3496" i="3" s="1"/>
  <c r="I3497" i="3"/>
  <c r="K3497" i="3" s="1"/>
  <c r="I3498" i="3"/>
  <c r="K3498" i="3" s="1"/>
  <c r="I3499" i="3"/>
  <c r="K3499" i="3" s="1"/>
  <c r="I3500" i="3"/>
  <c r="K3500" i="3" s="1"/>
  <c r="I3501" i="3"/>
  <c r="K3501" i="3" s="1"/>
  <c r="I3502" i="3"/>
  <c r="K3502" i="3" s="1"/>
  <c r="I3503" i="3"/>
  <c r="K3503" i="3" s="1"/>
  <c r="I3504" i="3"/>
  <c r="K3504" i="3" s="1"/>
  <c r="I3505" i="3"/>
  <c r="K3505" i="3" s="1"/>
  <c r="I3506" i="3"/>
  <c r="K3506" i="3" s="1"/>
  <c r="I3507" i="3"/>
  <c r="K3507" i="3" s="1"/>
  <c r="I3508" i="3"/>
  <c r="K3508" i="3" s="1"/>
  <c r="I3509" i="3"/>
  <c r="K3509" i="3" s="1"/>
  <c r="I3510" i="3"/>
  <c r="K3510" i="3" s="1"/>
  <c r="I3511" i="3"/>
  <c r="K3511" i="3" s="1"/>
  <c r="I3512" i="3"/>
  <c r="K3512" i="3" s="1"/>
  <c r="I3513" i="3"/>
  <c r="K3513" i="3" s="1"/>
  <c r="I3514" i="3"/>
  <c r="K3514" i="3" s="1"/>
  <c r="I3515" i="3"/>
  <c r="K3515" i="3" s="1"/>
  <c r="I3516" i="3"/>
  <c r="K3516" i="3" s="1"/>
  <c r="I3517" i="3"/>
  <c r="K3517" i="3" s="1"/>
  <c r="I3518" i="3"/>
  <c r="K3518" i="3" s="1"/>
  <c r="I3519" i="3"/>
  <c r="K3519" i="3" s="1"/>
  <c r="I3520" i="3"/>
  <c r="K3520" i="3" s="1"/>
  <c r="I3521" i="3"/>
  <c r="K3521" i="3" s="1"/>
  <c r="I3522" i="3"/>
  <c r="K3522" i="3" s="1"/>
  <c r="I3523" i="3"/>
  <c r="K3523" i="3" s="1"/>
  <c r="I3524" i="3"/>
  <c r="K3524" i="3" s="1"/>
  <c r="I3525" i="3"/>
  <c r="K3525" i="3" s="1"/>
  <c r="I3526" i="3"/>
  <c r="K3526" i="3" s="1"/>
  <c r="I3527" i="3"/>
  <c r="K3527" i="3" s="1"/>
  <c r="I3528" i="3"/>
  <c r="K3528" i="3" s="1"/>
  <c r="I3529" i="3"/>
  <c r="K3529" i="3" s="1"/>
  <c r="I3530" i="3"/>
  <c r="K3530" i="3" s="1"/>
  <c r="I3531" i="3"/>
  <c r="K3531" i="3" s="1"/>
  <c r="I3532" i="3"/>
  <c r="K3532" i="3" s="1"/>
  <c r="I3533" i="3"/>
  <c r="K3533" i="3" s="1"/>
  <c r="I3534" i="3"/>
  <c r="K3534" i="3" s="1"/>
  <c r="I3535" i="3"/>
  <c r="K3535" i="3" s="1"/>
  <c r="I3536" i="3"/>
  <c r="K3536" i="3" s="1"/>
  <c r="I3537" i="3"/>
  <c r="K3537" i="3" s="1"/>
  <c r="I3538" i="3"/>
  <c r="K3538" i="3" s="1"/>
  <c r="I3539" i="3"/>
  <c r="K3539" i="3" s="1"/>
  <c r="I3540" i="3"/>
  <c r="K3540" i="3" s="1"/>
  <c r="I3541" i="3"/>
  <c r="K3541" i="3" s="1"/>
  <c r="I3542" i="3"/>
  <c r="K3542" i="3" s="1"/>
  <c r="I3543" i="3"/>
  <c r="K3543" i="3" s="1"/>
  <c r="I3544" i="3"/>
  <c r="K3544" i="3" s="1"/>
  <c r="I3545" i="3"/>
  <c r="K3545" i="3" s="1"/>
  <c r="I3546" i="3"/>
  <c r="K3546" i="3" s="1"/>
  <c r="I3547" i="3"/>
  <c r="K3547" i="3" s="1"/>
  <c r="I3548" i="3"/>
  <c r="K3548" i="3" s="1"/>
  <c r="I3549" i="3"/>
  <c r="K3549" i="3" s="1"/>
  <c r="I3550" i="3"/>
  <c r="K3550" i="3" s="1"/>
  <c r="I3551" i="3"/>
  <c r="K3551" i="3" s="1"/>
  <c r="I3552" i="3"/>
  <c r="K3552" i="3" s="1"/>
  <c r="I3553" i="3"/>
  <c r="K3553" i="3" s="1"/>
  <c r="I3554" i="3"/>
  <c r="K3554" i="3" s="1"/>
  <c r="I3555" i="3"/>
  <c r="K3555" i="3" s="1"/>
  <c r="I3556" i="3"/>
  <c r="K3556" i="3" s="1"/>
  <c r="I3557" i="3"/>
  <c r="K3557" i="3" s="1"/>
  <c r="I3558" i="3"/>
  <c r="K3558" i="3" s="1"/>
  <c r="I3559" i="3"/>
  <c r="K3559" i="3" s="1"/>
  <c r="I3560" i="3"/>
  <c r="K3560" i="3" s="1"/>
  <c r="I3561" i="3"/>
  <c r="K3561" i="3" s="1"/>
  <c r="I3562" i="3"/>
  <c r="K3562" i="3" s="1"/>
  <c r="I3563" i="3"/>
  <c r="K3563" i="3" s="1"/>
  <c r="I3564" i="3"/>
  <c r="K3564" i="3" s="1"/>
  <c r="I3565" i="3"/>
  <c r="K3565" i="3" s="1"/>
  <c r="I3566" i="3"/>
  <c r="K3566" i="3" s="1"/>
  <c r="I3567" i="3"/>
  <c r="K3567" i="3" s="1"/>
  <c r="I3568" i="3"/>
  <c r="K3568" i="3" s="1"/>
  <c r="I3569" i="3"/>
  <c r="K3569" i="3" s="1"/>
  <c r="I3570" i="3"/>
  <c r="K3570" i="3" s="1"/>
  <c r="I3571" i="3"/>
  <c r="K3571" i="3" s="1"/>
  <c r="I3572" i="3"/>
  <c r="K3572" i="3" s="1"/>
  <c r="I3573" i="3"/>
  <c r="K3573" i="3" s="1"/>
  <c r="I3574" i="3"/>
  <c r="K3574" i="3" s="1"/>
  <c r="I3575" i="3"/>
  <c r="K3575" i="3" s="1"/>
  <c r="I3576" i="3"/>
  <c r="K3576" i="3" s="1"/>
  <c r="I3577" i="3"/>
  <c r="K3577" i="3" s="1"/>
  <c r="I3578" i="3"/>
  <c r="K3578" i="3" s="1"/>
  <c r="I3579" i="3"/>
  <c r="K3579" i="3" s="1"/>
  <c r="I3580" i="3"/>
  <c r="K3580" i="3" s="1"/>
  <c r="I3581" i="3"/>
  <c r="K3581" i="3" s="1"/>
  <c r="I3582" i="3"/>
  <c r="K3582" i="3" s="1"/>
  <c r="I3583" i="3"/>
  <c r="K3583" i="3" s="1"/>
  <c r="I3584" i="3"/>
  <c r="K3584" i="3" s="1"/>
  <c r="I3585" i="3"/>
  <c r="K3585" i="3" s="1"/>
  <c r="I3586" i="3"/>
  <c r="K3586" i="3" s="1"/>
  <c r="I3587" i="3"/>
  <c r="K3587" i="3" s="1"/>
  <c r="I3588" i="3"/>
  <c r="K3588" i="3" s="1"/>
  <c r="I3589" i="3"/>
  <c r="K3589" i="3" s="1"/>
  <c r="I3590" i="3"/>
  <c r="K3590" i="3" s="1"/>
  <c r="I3591" i="3"/>
  <c r="K3591" i="3" s="1"/>
  <c r="I3592" i="3"/>
  <c r="K3592" i="3" s="1"/>
  <c r="I3593" i="3"/>
  <c r="K3593" i="3" s="1"/>
  <c r="I3594" i="3"/>
  <c r="K3594" i="3" s="1"/>
  <c r="I3595" i="3"/>
  <c r="K3595" i="3" s="1"/>
  <c r="I3596" i="3"/>
  <c r="K3596" i="3" s="1"/>
  <c r="I3597" i="3"/>
  <c r="K3597" i="3" s="1"/>
  <c r="I3598" i="3"/>
  <c r="K3598" i="3" s="1"/>
  <c r="I3599" i="3"/>
  <c r="K3599" i="3" s="1"/>
  <c r="I3600" i="3"/>
  <c r="K3600" i="3" s="1"/>
  <c r="I3601" i="3"/>
  <c r="K3601" i="3" s="1"/>
  <c r="I3602" i="3"/>
  <c r="K3602" i="3" s="1"/>
  <c r="I3603" i="3"/>
  <c r="K3603" i="3" s="1"/>
  <c r="I3604" i="3"/>
  <c r="K3604" i="3" s="1"/>
  <c r="I3605" i="3"/>
  <c r="K3605" i="3" s="1"/>
  <c r="I3606" i="3"/>
  <c r="K3606" i="3" s="1"/>
  <c r="I3607" i="3"/>
  <c r="K3607" i="3" s="1"/>
  <c r="I3608" i="3"/>
  <c r="K3608" i="3" s="1"/>
  <c r="I3609" i="3"/>
  <c r="K3609" i="3" s="1"/>
  <c r="I3610" i="3"/>
  <c r="K3610" i="3" s="1"/>
  <c r="I3611" i="3"/>
  <c r="K3611" i="3" s="1"/>
  <c r="I3612" i="3"/>
  <c r="K3612" i="3" s="1"/>
  <c r="I3613" i="3"/>
  <c r="K3613" i="3" s="1"/>
  <c r="I3614" i="3"/>
  <c r="K3614" i="3" s="1"/>
  <c r="I3615" i="3"/>
  <c r="K3615" i="3" s="1"/>
  <c r="I3616" i="3"/>
  <c r="K3616" i="3" s="1"/>
  <c r="I3617" i="3"/>
  <c r="K3617" i="3" s="1"/>
  <c r="I3618" i="3"/>
  <c r="K3618" i="3" s="1"/>
  <c r="I3619" i="3"/>
  <c r="K3619" i="3" s="1"/>
  <c r="I3620" i="3"/>
  <c r="K3620" i="3" s="1"/>
  <c r="I3621" i="3"/>
  <c r="K3621" i="3" s="1"/>
  <c r="I3622" i="3"/>
  <c r="K3622" i="3" s="1"/>
  <c r="I3623" i="3"/>
  <c r="K3623" i="3" s="1"/>
  <c r="I3624" i="3"/>
  <c r="K3624" i="3" s="1"/>
  <c r="I3625" i="3"/>
  <c r="K3625" i="3" s="1"/>
  <c r="I3626" i="3"/>
  <c r="K3626" i="3" s="1"/>
  <c r="I3627" i="3"/>
  <c r="K3627" i="3" s="1"/>
  <c r="I3628" i="3"/>
  <c r="K3628" i="3" s="1"/>
  <c r="I3629" i="3"/>
  <c r="K3629" i="3" s="1"/>
  <c r="I3630" i="3"/>
  <c r="K3630" i="3" s="1"/>
  <c r="I3631" i="3"/>
  <c r="K3631" i="3" s="1"/>
  <c r="I3632" i="3"/>
  <c r="K3632" i="3" s="1"/>
  <c r="I3633" i="3"/>
  <c r="K3633" i="3" s="1"/>
  <c r="I3634" i="3"/>
  <c r="K3634" i="3" s="1"/>
  <c r="I3635" i="3"/>
  <c r="K3635" i="3" s="1"/>
  <c r="I3636" i="3"/>
  <c r="K3636" i="3" s="1"/>
  <c r="I3637" i="3"/>
  <c r="K3637" i="3" s="1"/>
  <c r="I3638" i="3"/>
  <c r="K3638" i="3" s="1"/>
  <c r="I3639" i="3"/>
  <c r="K3639" i="3" s="1"/>
  <c r="I3640" i="3"/>
  <c r="K3640" i="3" s="1"/>
  <c r="I3641" i="3"/>
  <c r="K3641" i="3" s="1"/>
  <c r="I3642" i="3"/>
  <c r="K3642" i="3" s="1"/>
  <c r="I3643" i="3"/>
  <c r="K3643" i="3" s="1"/>
  <c r="I3644" i="3"/>
  <c r="K3644" i="3" s="1"/>
  <c r="I3645" i="3"/>
  <c r="K3645" i="3" s="1"/>
  <c r="I3646" i="3"/>
  <c r="K3646" i="3" s="1"/>
  <c r="I3647" i="3"/>
  <c r="K3647" i="3" s="1"/>
  <c r="I3648" i="3"/>
  <c r="K3648" i="3" s="1"/>
  <c r="I3649" i="3"/>
  <c r="K3649" i="3" s="1"/>
  <c r="I3650" i="3"/>
  <c r="K3650" i="3" s="1"/>
  <c r="I3651" i="3"/>
  <c r="K3651" i="3" s="1"/>
  <c r="I3652" i="3"/>
  <c r="K3652" i="3" s="1"/>
  <c r="I3653" i="3"/>
  <c r="K3653" i="3" s="1"/>
  <c r="I3654" i="3"/>
  <c r="K3654" i="3" s="1"/>
  <c r="I3655" i="3"/>
  <c r="K3655" i="3" s="1"/>
  <c r="I3656" i="3"/>
  <c r="K3656" i="3" s="1"/>
  <c r="I3657" i="3"/>
  <c r="K3657" i="3" s="1"/>
  <c r="I3658" i="3"/>
  <c r="K3658" i="3" s="1"/>
  <c r="I3659" i="3"/>
  <c r="K3659" i="3" s="1"/>
  <c r="I3660" i="3"/>
  <c r="K3660" i="3" s="1"/>
  <c r="I3661" i="3"/>
  <c r="K3661" i="3" s="1"/>
  <c r="I3662" i="3"/>
  <c r="K3662" i="3" s="1"/>
  <c r="I3663" i="3"/>
  <c r="K3663" i="3" s="1"/>
  <c r="I3664" i="3"/>
  <c r="K3664" i="3" s="1"/>
  <c r="I3665" i="3"/>
  <c r="K3665" i="3" s="1"/>
  <c r="I3666" i="3"/>
  <c r="K3666" i="3" s="1"/>
  <c r="I3667" i="3"/>
  <c r="K3667" i="3" s="1"/>
  <c r="I3668" i="3"/>
  <c r="K3668" i="3" s="1"/>
  <c r="I3669" i="3"/>
  <c r="K3669" i="3" s="1"/>
  <c r="I3670" i="3"/>
  <c r="K3670" i="3" s="1"/>
  <c r="I3671" i="3"/>
  <c r="K3671" i="3" s="1"/>
  <c r="I3672" i="3"/>
  <c r="K3672" i="3" s="1"/>
  <c r="I3673" i="3"/>
  <c r="K3673" i="3" s="1"/>
  <c r="I3674" i="3"/>
  <c r="K3674" i="3" s="1"/>
  <c r="I3675" i="3"/>
  <c r="K3675" i="3" s="1"/>
  <c r="I3676" i="3"/>
  <c r="K3676" i="3" s="1"/>
  <c r="I3677" i="3"/>
  <c r="K3677" i="3" s="1"/>
  <c r="I3678" i="3"/>
  <c r="K3678" i="3" s="1"/>
  <c r="I3679" i="3"/>
  <c r="K3679" i="3" s="1"/>
  <c r="I3680" i="3"/>
  <c r="K3680" i="3" s="1"/>
  <c r="I3681" i="3"/>
  <c r="K3681" i="3" s="1"/>
  <c r="I3682" i="3"/>
  <c r="K3682" i="3" s="1"/>
  <c r="I3683" i="3"/>
  <c r="K3683" i="3" s="1"/>
  <c r="I3684" i="3"/>
  <c r="K3684" i="3" s="1"/>
  <c r="I3685" i="3"/>
  <c r="K3685" i="3" s="1"/>
  <c r="I3686" i="3"/>
  <c r="K3686" i="3" s="1"/>
  <c r="I3687" i="3"/>
  <c r="K3687" i="3" s="1"/>
  <c r="I3688" i="3"/>
  <c r="K3688" i="3" s="1"/>
  <c r="I3689" i="3"/>
  <c r="K3689" i="3" s="1"/>
  <c r="I3690" i="3"/>
  <c r="K3690" i="3" s="1"/>
  <c r="I3691" i="3"/>
  <c r="K3691" i="3" s="1"/>
  <c r="I3692" i="3"/>
  <c r="K3692" i="3" s="1"/>
  <c r="I3693" i="3"/>
  <c r="K3693" i="3" s="1"/>
  <c r="I3694" i="3"/>
  <c r="K3694" i="3" s="1"/>
  <c r="I3695" i="3"/>
  <c r="K3695" i="3" s="1"/>
  <c r="I3696" i="3"/>
  <c r="K3696" i="3" s="1"/>
  <c r="I3697" i="3"/>
  <c r="K3697" i="3" s="1"/>
  <c r="I3698" i="3"/>
  <c r="K3698" i="3" s="1"/>
  <c r="I3699" i="3"/>
  <c r="K3699" i="3" s="1"/>
  <c r="I3700" i="3"/>
  <c r="K3700" i="3" s="1"/>
  <c r="I3701" i="3"/>
  <c r="K3701" i="3" s="1"/>
  <c r="I3702" i="3"/>
  <c r="K3702" i="3" s="1"/>
  <c r="I3703" i="3"/>
  <c r="K3703" i="3" s="1"/>
  <c r="I3704" i="3"/>
  <c r="K3704" i="3" s="1"/>
  <c r="I3705" i="3"/>
  <c r="K3705" i="3" s="1"/>
  <c r="I3706" i="3"/>
  <c r="K3706" i="3" s="1"/>
  <c r="I3707" i="3"/>
  <c r="K3707" i="3" s="1"/>
  <c r="I3708" i="3"/>
  <c r="K3708" i="3" s="1"/>
  <c r="I3709" i="3"/>
  <c r="K3709" i="3" s="1"/>
  <c r="I3710" i="3"/>
  <c r="K3710" i="3" s="1"/>
  <c r="I3711" i="3"/>
  <c r="K3711" i="3" s="1"/>
  <c r="I3712" i="3"/>
  <c r="K3712" i="3" s="1"/>
  <c r="I3713" i="3"/>
  <c r="K3713" i="3" s="1"/>
  <c r="I3714" i="3"/>
  <c r="K3714" i="3" s="1"/>
  <c r="I3715" i="3"/>
  <c r="K3715" i="3" s="1"/>
  <c r="I3716" i="3"/>
  <c r="K3716" i="3" s="1"/>
  <c r="I3717" i="3"/>
  <c r="K3717" i="3" s="1"/>
  <c r="I3718" i="3"/>
  <c r="K3718" i="3" s="1"/>
  <c r="I3719" i="3"/>
  <c r="K3719" i="3" s="1"/>
  <c r="I3720" i="3"/>
  <c r="K3720" i="3" s="1"/>
  <c r="I3721" i="3"/>
  <c r="K3721" i="3" s="1"/>
  <c r="I3722" i="3"/>
  <c r="K3722" i="3" s="1"/>
  <c r="I3723" i="3"/>
  <c r="K3723" i="3" s="1"/>
  <c r="I3724" i="3"/>
  <c r="K3724" i="3" s="1"/>
  <c r="I3725" i="3"/>
  <c r="K3725" i="3" s="1"/>
  <c r="I3726" i="3"/>
  <c r="K3726" i="3" s="1"/>
  <c r="I3727" i="3"/>
  <c r="K3727" i="3" s="1"/>
  <c r="I3728" i="3"/>
  <c r="K3728" i="3" s="1"/>
  <c r="I3729" i="3"/>
  <c r="K3729" i="3" s="1"/>
  <c r="I3730" i="3"/>
  <c r="K3730" i="3" s="1"/>
  <c r="I3731" i="3"/>
  <c r="K3731" i="3" s="1"/>
  <c r="I3732" i="3"/>
  <c r="K3732" i="3" s="1"/>
  <c r="I3733" i="3"/>
  <c r="K3733" i="3" s="1"/>
  <c r="I3734" i="3"/>
  <c r="K3734" i="3" s="1"/>
  <c r="I3735" i="3"/>
  <c r="K3735" i="3" s="1"/>
  <c r="I3736" i="3"/>
  <c r="K3736" i="3" s="1"/>
  <c r="I3737" i="3"/>
  <c r="K3737" i="3" s="1"/>
  <c r="I3738" i="3"/>
  <c r="K3738" i="3" s="1"/>
  <c r="I3739" i="3"/>
  <c r="K3739" i="3" s="1"/>
  <c r="I3740" i="3"/>
  <c r="K3740" i="3" s="1"/>
  <c r="I3741" i="3"/>
  <c r="K3741" i="3" s="1"/>
  <c r="I3742" i="3"/>
  <c r="K3742" i="3" s="1"/>
  <c r="I3743" i="3"/>
  <c r="K3743" i="3" s="1"/>
  <c r="I3744" i="3"/>
  <c r="K3744" i="3" s="1"/>
  <c r="I3745" i="3"/>
  <c r="K3745" i="3" s="1"/>
  <c r="I3746" i="3"/>
  <c r="K3746" i="3" s="1"/>
  <c r="I3747" i="3"/>
  <c r="K3747" i="3" s="1"/>
  <c r="I3748" i="3"/>
  <c r="K3748" i="3" s="1"/>
  <c r="I3749" i="3"/>
  <c r="K3749" i="3" s="1"/>
  <c r="I3750" i="3"/>
  <c r="K3750" i="3" s="1"/>
  <c r="I3751" i="3"/>
  <c r="K3751" i="3" s="1"/>
  <c r="I3752" i="3"/>
  <c r="K3752" i="3" s="1"/>
  <c r="I3753" i="3"/>
  <c r="K3753" i="3" s="1"/>
  <c r="I3754" i="3"/>
  <c r="K3754" i="3" s="1"/>
  <c r="I3755" i="3"/>
  <c r="K3755" i="3" s="1"/>
  <c r="I3756" i="3"/>
  <c r="K3756" i="3" s="1"/>
  <c r="I3757" i="3"/>
  <c r="K3757" i="3" s="1"/>
  <c r="I3758" i="3"/>
  <c r="K3758" i="3" s="1"/>
  <c r="I3759" i="3"/>
  <c r="K3759" i="3" s="1"/>
  <c r="I3760" i="3"/>
  <c r="K3760" i="3" s="1"/>
  <c r="I3761" i="3"/>
  <c r="K3761" i="3" s="1"/>
  <c r="I3762" i="3"/>
  <c r="K3762" i="3" s="1"/>
  <c r="I3763" i="3"/>
  <c r="K3763" i="3" s="1"/>
  <c r="I3764" i="3"/>
  <c r="K3764" i="3" s="1"/>
  <c r="I3765" i="3"/>
  <c r="K3765" i="3" s="1"/>
  <c r="I3766" i="3"/>
  <c r="K3766" i="3" s="1"/>
  <c r="I3767" i="3"/>
  <c r="K3767" i="3" s="1"/>
  <c r="I3768" i="3"/>
  <c r="K3768" i="3" s="1"/>
  <c r="I3769" i="3"/>
  <c r="K3769" i="3" s="1"/>
  <c r="I3770" i="3"/>
  <c r="K3770" i="3" s="1"/>
  <c r="I3771" i="3"/>
  <c r="K3771" i="3" s="1"/>
  <c r="I3772" i="3"/>
  <c r="K3772" i="3" s="1"/>
  <c r="I3773" i="3"/>
  <c r="K3773" i="3" s="1"/>
  <c r="I3774" i="3"/>
  <c r="K3774" i="3" s="1"/>
  <c r="I3775" i="3"/>
  <c r="K3775" i="3" s="1"/>
  <c r="I3776" i="3"/>
  <c r="K3776" i="3" s="1"/>
  <c r="I3777" i="3"/>
  <c r="K3777" i="3" s="1"/>
  <c r="I3778" i="3"/>
  <c r="K3778" i="3" s="1"/>
  <c r="I3779" i="3"/>
  <c r="K3779" i="3" s="1"/>
  <c r="I3780" i="3"/>
  <c r="K3780" i="3" s="1"/>
  <c r="I3781" i="3"/>
  <c r="K3781" i="3" s="1"/>
  <c r="I3782" i="3"/>
  <c r="K3782" i="3" s="1"/>
  <c r="I3783" i="3"/>
  <c r="K3783" i="3" s="1"/>
  <c r="I3784" i="3"/>
  <c r="K3784" i="3" s="1"/>
  <c r="I3785" i="3"/>
  <c r="K3785" i="3" s="1"/>
  <c r="I3786" i="3"/>
  <c r="K3786" i="3" s="1"/>
  <c r="I3787" i="3"/>
  <c r="K3787" i="3" s="1"/>
  <c r="I3788" i="3"/>
  <c r="K3788" i="3" s="1"/>
  <c r="I3789" i="3"/>
  <c r="K3789" i="3" s="1"/>
  <c r="I3790" i="3"/>
  <c r="K3790" i="3" s="1"/>
  <c r="I3791" i="3"/>
  <c r="K3791" i="3" s="1"/>
  <c r="I3792" i="3"/>
  <c r="K3792" i="3" s="1"/>
  <c r="I3793" i="3"/>
  <c r="K3793" i="3" s="1"/>
  <c r="I3794" i="3"/>
  <c r="K3794" i="3" s="1"/>
  <c r="I3795" i="3"/>
  <c r="K3795" i="3" s="1"/>
  <c r="I3796" i="3"/>
  <c r="K3796" i="3" s="1"/>
  <c r="I3797" i="3"/>
  <c r="K3797" i="3" s="1"/>
  <c r="I3798" i="3"/>
  <c r="K3798" i="3" s="1"/>
  <c r="I3799" i="3"/>
  <c r="K3799" i="3" s="1"/>
  <c r="I3800" i="3"/>
  <c r="K3800" i="3" s="1"/>
  <c r="I3801" i="3"/>
  <c r="K3801" i="3" s="1"/>
  <c r="I3802" i="3"/>
  <c r="K3802" i="3" s="1"/>
  <c r="I3803" i="3"/>
  <c r="K3803" i="3" s="1"/>
  <c r="I3804" i="3"/>
  <c r="K3804" i="3" s="1"/>
  <c r="I3805" i="3"/>
  <c r="K3805" i="3" s="1"/>
  <c r="I3806" i="3"/>
  <c r="K3806" i="3" s="1"/>
  <c r="I3807" i="3"/>
  <c r="K3807" i="3" s="1"/>
  <c r="I3808" i="3"/>
  <c r="K3808" i="3" s="1"/>
  <c r="I3809" i="3"/>
  <c r="K3809" i="3" s="1"/>
  <c r="I3810" i="3"/>
  <c r="K3810" i="3" s="1"/>
  <c r="I3811" i="3"/>
  <c r="K3811" i="3" s="1"/>
  <c r="I3812" i="3"/>
  <c r="K3812" i="3" s="1"/>
  <c r="I3813" i="3"/>
  <c r="K3813" i="3" s="1"/>
  <c r="I3814" i="3"/>
  <c r="K3814" i="3" s="1"/>
  <c r="I3815" i="3"/>
  <c r="K3815" i="3" s="1"/>
  <c r="I3816" i="3"/>
  <c r="K3816" i="3" s="1"/>
  <c r="I3817" i="3"/>
  <c r="K3817" i="3" s="1"/>
  <c r="I3818" i="3"/>
  <c r="K3818" i="3" s="1"/>
  <c r="I3819" i="3"/>
  <c r="K3819" i="3" s="1"/>
  <c r="I3820" i="3"/>
  <c r="K3820" i="3" s="1"/>
  <c r="I3821" i="3"/>
  <c r="K3821" i="3" s="1"/>
  <c r="I3822" i="3"/>
  <c r="K3822" i="3" s="1"/>
  <c r="I3823" i="3"/>
  <c r="K3823" i="3" s="1"/>
  <c r="I3824" i="3"/>
  <c r="K3824" i="3" s="1"/>
  <c r="I3825" i="3"/>
  <c r="K3825" i="3" s="1"/>
  <c r="I3826" i="3"/>
  <c r="K3826" i="3" s="1"/>
  <c r="I3827" i="3"/>
  <c r="K3827" i="3" s="1"/>
  <c r="I3828" i="3"/>
  <c r="K3828" i="3" s="1"/>
  <c r="I3829" i="3"/>
  <c r="K3829" i="3" s="1"/>
  <c r="I3830" i="3"/>
  <c r="K3830" i="3" s="1"/>
  <c r="I3831" i="3"/>
  <c r="K3831" i="3" s="1"/>
  <c r="I3832" i="3"/>
  <c r="K3832" i="3" s="1"/>
  <c r="I3833" i="3"/>
  <c r="K3833" i="3" s="1"/>
  <c r="I3834" i="3"/>
  <c r="K3834" i="3" s="1"/>
  <c r="I3835" i="3"/>
  <c r="K3835" i="3" s="1"/>
  <c r="I3836" i="3"/>
  <c r="K3836" i="3" s="1"/>
  <c r="I3837" i="3"/>
  <c r="K3837" i="3" s="1"/>
  <c r="I3838" i="3"/>
  <c r="K3838" i="3" s="1"/>
  <c r="I3839" i="3"/>
  <c r="K3839" i="3" s="1"/>
  <c r="I3840" i="3"/>
  <c r="K3840" i="3" s="1"/>
  <c r="I3841" i="3"/>
  <c r="K3841" i="3" s="1"/>
  <c r="I3842" i="3"/>
  <c r="K3842" i="3" s="1"/>
  <c r="I3843" i="3"/>
  <c r="K3843" i="3" s="1"/>
  <c r="I3844" i="3"/>
  <c r="K3844" i="3" s="1"/>
  <c r="I3845" i="3"/>
  <c r="K3845" i="3" s="1"/>
  <c r="I3846" i="3"/>
  <c r="K3846" i="3" s="1"/>
  <c r="I3847" i="3"/>
  <c r="K3847" i="3" s="1"/>
  <c r="I3848" i="3"/>
  <c r="K3848" i="3" s="1"/>
  <c r="I3849" i="3"/>
  <c r="K3849" i="3" s="1"/>
  <c r="I3850" i="3"/>
  <c r="K3850" i="3" s="1"/>
  <c r="I3851" i="3"/>
  <c r="K3851" i="3" s="1"/>
  <c r="I3852" i="3"/>
  <c r="K3852" i="3" s="1"/>
  <c r="I3853" i="3"/>
  <c r="K3853" i="3" s="1"/>
  <c r="I3854" i="3"/>
  <c r="K3854" i="3" s="1"/>
  <c r="I3855" i="3"/>
  <c r="K3855" i="3" s="1"/>
  <c r="I3856" i="3"/>
  <c r="K3856" i="3" s="1"/>
  <c r="I3857" i="3"/>
  <c r="K3857" i="3" s="1"/>
  <c r="I3858" i="3"/>
  <c r="K3858" i="3" s="1"/>
  <c r="I3859" i="3"/>
  <c r="K3859" i="3" s="1"/>
  <c r="I3860" i="3"/>
  <c r="K3860" i="3" s="1"/>
  <c r="I3861" i="3"/>
  <c r="K3861" i="3" s="1"/>
  <c r="I3862" i="3"/>
  <c r="K3862" i="3" s="1"/>
  <c r="I3863" i="3"/>
  <c r="K3863" i="3" s="1"/>
  <c r="I3864" i="3"/>
  <c r="K3864" i="3" s="1"/>
  <c r="I3865" i="3"/>
  <c r="K3865" i="3" s="1"/>
  <c r="I3866" i="3"/>
  <c r="K3866" i="3" s="1"/>
  <c r="I3867" i="3"/>
  <c r="K3867" i="3" s="1"/>
  <c r="I3868" i="3"/>
  <c r="K3868" i="3" s="1"/>
  <c r="I3869" i="3"/>
  <c r="K3869" i="3" s="1"/>
  <c r="I3870" i="3"/>
  <c r="K3870" i="3" s="1"/>
  <c r="I3871" i="3"/>
  <c r="K3871" i="3" s="1"/>
  <c r="I3872" i="3"/>
  <c r="K3872" i="3" s="1"/>
  <c r="I3873" i="3"/>
  <c r="K3873" i="3" s="1"/>
  <c r="I3874" i="3"/>
  <c r="K3874" i="3" s="1"/>
  <c r="I3875" i="3"/>
  <c r="K3875" i="3" s="1"/>
  <c r="I3876" i="3"/>
  <c r="K3876" i="3" s="1"/>
  <c r="I3877" i="3"/>
  <c r="K3877" i="3" s="1"/>
  <c r="I3878" i="3"/>
  <c r="K3878" i="3" s="1"/>
  <c r="I3879" i="3"/>
  <c r="K3879" i="3" s="1"/>
  <c r="I3880" i="3"/>
  <c r="K3880" i="3" s="1"/>
  <c r="I3881" i="3"/>
  <c r="K3881" i="3" s="1"/>
  <c r="I3882" i="3"/>
  <c r="K3882" i="3" s="1"/>
  <c r="I3883" i="3"/>
  <c r="K3883" i="3" s="1"/>
  <c r="I3884" i="3"/>
  <c r="K3884" i="3" s="1"/>
  <c r="I3885" i="3"/>
  <c r="K3885" i="3" s="1"/>
  <c r="I3886" i="3"/>
  <c r="K3886" i="3" s="1"/>
  <c r="I3887" i="3"/>
  <c r="K3887" i="3" s="1"/>
  <c r="I3888" i="3"/>
  <c r="K3888" i="3" s="1"/>
  <c r="I3889" i="3"/>
  <c r="K3889" i="3" s="1"/>
  <c r="I3890" i="3"/>
  <c r="K3890" i="3" s="1"/>
  <c r="I3891" i="3"/>
  <c r="K3891" i="3" s="1"/>
  <c r="I3892" i="3"/>
  <c r="K3892" i="3" s="1"/>
  <c r="I3893" i="3"/>
  <c r="K3893" i="3" s="1"/>
  <c r="I3894" i="3"/>
  <c r="K3894" i="3" s="1"/>
  <c r="I3895" i="3"/>
  <c r="K3895" i="3" s="1"/>
  <c r="I3896" i="3"/>
  <c r="K3896" i="3" s="1"/>
  <c r="I3897" i="3"/>
  <c r="K3897" i="3" s="1"/>
  <c r="I3898" i="3"/>
  <c r="K3898" i="3" s="1"/>
  <c r="I3899" i="3"/>
  <c r="K3899" i="3" s="1"/>
  <c r="I3900" i="3"/>
  <c r="K3900" i="3" s="1"/>
  <c r="I3901" i="3"/>
  <c r="K3901" i="3" s="1"/>
  <c r="I3902" i="3"/>
  <c r="K3902" i="3" s="1"/>
  <c r="I3903" i="3"/>
  <c r="K3903" i="3" s="1"/>
  <c r="I3904" i="3"/>
  <c r="K3904" i="3" s="1"/>
  <c r="I3905" i="3"/>
  <c r="K3905" i="3" s="1"/>
  <c r="I3906" i="3"/>
  <c r="K3906" i="3" s="1"/>
  <c r="I3907" i="3"/>
  <c r="K3907" i="3" s="1"/>
  <c r="I3908" i="3"/>
  <c r="K3908" i="3" s="1"/>
  <c r="I3909" i="3"/>
  <c r="K3909" i="3" s="1"/>
  <c r="I3910" i="3"/>
  <c r="K3910" i="3" s="1"/>
  <c r="I3911" i="3"/>
  <c r="K3911" i="3" s="1"/>
  <c r="I3912" i="3"/>
  <c r="K3912" i="3" s="1"/>
  <c r="I3913" i="3"/>
  <c r="K3913" i="3" s="1"/>
  <c r="I3914" i="3"/>
  <c r="K3914" i="3" s="1"/>
  <c r="I3915" i="3"/>
  <c r="K3915" i="3" s="1"/>
  <c r="I3916" i="3"/>
  <c r="K3916" i="3" s="1"/>
  <c r="I3917" i="3"/>
  <c r="K3917" i="3" s="1"/>
  <c r="I3918" i="3"/>
  <c r="K3918" i="3" s="1"/>
  <c r="I3919" i="3"/>
  <c r="K3919" i="3" s="1"/>
  <c r="I3920" i="3"/>
  <c r="K3920" i="3" s="1"/>
  <c r="I3921" i="3"/>
  <c r="K3921" i="3" s="1"/>
  <c r="I3922" i="3"/>
  <c r="K3922" i="3" s="1"/>
  <c r="I3923" i="3"/>
  <c r="K3923" i="3" s="1"/>
  <c r="I3924" i="3"/>
  <c r="K3924" i="3" s="1"/>
  <c r="I3925" i="3"/>
  <c r="K3925" i="3" s="1"/>
  <c r="I3926" i="3"/>
  <c r="K3926" i="3" s="1"/>
  <c r="I3927" i="3"/>
  <c r="K3927" i="3" s="1"/>
  <c r="I3928" i="3"/>
  <c r="K3928" i="3" s="1"/>
  <c r="I3929" i="3"/>
  <c r="K3929" i="3" s="1"/>
  <c r="I3930" i="3"/>
  <c r="K3930" i="3" s="1"/>
  <c r="I3931" i="3"/>
  <c r="K3931" i="3" s="1"/>
  <c r="I3932" i="3"/>
  <c r="K3932" i="3" s="1"/>
  <c r="I3933" i="3"/>
  <c r="K3933" i="3" s="1"/>
  <c r="I3934" i="3"/>
  <c r="K3934" i="3" s="1"/>
  <c r="I3935" i="3"/>
  <c r="K3935" i="3" s="1"/>
  <c r="I3936" i="3"/>
  <c r="K3936" i="3" s="1"/>
  <c r="I3937" i="3"/>
  <c r="K3937" i="3" s="1"/>
  <c r="I3938" i="3"/>
  <c r="K3938" i="3" s="1"/>
  <c r="I3939" i="3"/>
  <c r="K3939" i="3" s="1"/>
  <c r="I3940" i="3"/>
  <c r="K3940" i="3" s="1"/>
  <c r="I3941" i="3"/>
  <c r="K3941" i="3" s="1"/>
  <c r="I3942" i="3"/>
  <c r="K3942" i="3" s="1"/>
  <c r="I3943" i="3"/>
  <c r="K3943" i="3" s="1"/>
  <c r="I3944" i="3"/>
  <c r="K3944" i="3" s="1"/>
  <c r="I3945" i="3"/>
  <c r="K3945" i="3" s="1"/>
  <c r="I3946" i="3"/>
  <c r="K3946" i="3" s="1"/>
  <c r="I3947" i="3"/>
  <c r="K3947" i="3" s="1"/>
  <c r="I3948" i="3"/>
  <c r="K3948" i="3" s="1"/>
  <c r="I3949" i="3"/>
  <c r="K3949" i="3" s="1"/>
  <c r="I3950" i="3"/>
  <c r="K3950" i="3" s="1"/>
  <c r="I3951" i="3"/>
  <c r="K3951" i="3" s="1"/>
  <c r="I3952" i="3"/>
  <c r="K3952" i="3" s="1"/>
  <c r="I3953" i="3"/>
  <c r="K3953" i="3" s="1"/>
  <c r="I3954" i="3"/>
  <c r="K3954" i="3" s="1"/>
  <c r="I3955" i="3"/>
  <c r="K3955" i="3" s="1"/>
  <c r="I3956" i="3"/>
  <c r="K3956" i="3" s="1"/>
  <c r="I3957" i="3"/>
  <c r="K3957" i="3" s="1"/>
  <c r="I3958" i="3"/>
  <c r="K3958" i="3" s="1"/>
  <c r="I3959" i="3"/>
  <c r="K3959" i="3" s="1"/>
  <c r="I3960" i="3"/>
  <c r="K3960" i="3" s="1"/>
  <c r="I3961" i="3"/>
  <c r="K3961" i="3" s="1"/>
  <c r="I3962" i="3"/>
  <c r="K3962" i="3" s="1"/>
  <c r="I3963" i="3"/>
  <c r="K3963" i="3" s="1"/>
  <c r="I3964" i="3"/>
  <c r="K3964" i="3" s="1"/>
  <c r="I3965" i="3"/>
  <c r="K3965" i="3" s="1"/>
  <c r="I3966" i="3"/>
  <c r="K3966" i="3" s="1"/>
  <c r="I3967" i="3"/>
  <c r="K3967" i="3" s="1"/>
  <c r="I3968" i="3"/>
  <c r="K3968" i="3" s="1"/>
  <c r="I3969" i="3"/>
  <c r="K3969" i="3" s="1"/>
  <c r="I3970" i="3"/>
  <c r="K3970" i="3" s="1"/>
  <c r="I3971" i="3"/>
  <c r="K3971" i="3" s="1"/>
  <c r="I3972" i="3"/>
  <c r="K3972" i="3" s="1"/>
  <c r="I3973" i="3"/>
  <c r="K3973" i="3" s="1"/>
  <c r="I3974" i="3"/>
  <c r="K3974" i="3" s="1"/>
  <c r="I3975" i="3"/>
  <c r="K3975" i="3" s="1"/>
  <c r="I3976" i="3"/>
  <c r="K3976" i="3" s="1"/>
  <c r="I3977" i="3"/>
  <c r="K3977" i="3" s="1"/>
  <c r="I3978" i="3"/>
  <c r="K3978" i="3" s="1"/>
  <c r="I3979" i="3"/>
  <c r="K3979" i="3" s="1"/>
  <c r="I3980" i="3"/>
  <c r="K3980" i="3" s="1"/>
  <c r="I3981" i="3"/>
  <c r="K3981" i="3" s="1"/>
  <c r="I3982" i="3"/>
  <c r="K3982" i="3" s="1"/>
  <c r="I3983" i="3"/>
  <c r="K3983" i="3" s="1"/>
  <c r="I3984" i="3"/>
  <c r="K3984" i="3" s="1"/>
  <c r="I3985" i="3"/>
  <c r="K3985" i="3" s="1"/>
  <c r="I3986" i="3"/>
  <c r="K3986" i="3" s="1"/>
  <c r="I3987" i="3"/>
  <c r="K3987" i="3" s="1"/>
  <c r="I3988" i="3"/>
  <c r="K3988" i="3" s="1"/>
  <c r="I3989" i="3"/>
  <c r="K3989" i="3" s="1"/>
  <c r="I3990" i="3"/>
  <c r="K3990" i="3" s="1"/>
  <c r="I3991" i="3"/>
  <c r="K3991" i="3" s="1"/>
  <c r="I3992" i="3"/>
  <c r="K3992" i="3" s="1"/>
  <c r="I3993" i="3"/>
  <c r="K3993" i="3" s="1"/>
  <c r="I3994" i="3"/>
  <c r="K3994" i="3" s="1"/>
  <c r="I3995" i="3"/>
  <c r="K3995" i="3" s="1"/>
  <c r="I3996" i="3"/>
  <c r="K3996" i="3" s="1"/>
  <c r="I3997" i="3"/>
  <c r="K3997" i="3" s="1"/>
  <c r="I3998" i="3"/>
  <c r="K3998" i="3" s="1"/>
  <c r="I3999" i="3"/>
  <c r="K3999" i="3" s="1"/>
  <c r="I4000" i="3"/>
  <c r="K4000" i="3" s="1"/>
  <c r="I4001" i="3"/>
  <c r="K4001" i="3" s="1"/>
  <c r="I4002" i="3"/>
  <c r="K4002" i="3" s="1"/>
  <c r="I4003" i="3"/>
  <c r="K4003" i="3" s="1"/>
  <c r="I4004" i="3"/>
  <c r="K4004" i="3" s="1"/>
  <c r="I4005" i="3"/>
  <c r="K4005" i="3" s="1"/>
  <c r="I4006" i="3"/>
  <c r="K4006" i="3" s="1"/>
  <c r="I4007" i="3"/>
  <c r="K4007" i="3" s="1"/>
  <c r="I4008" i="3"/>
  <c r="K4008" i="3" s="1"/>
  <c r="I4009" i="3"/>
  <c r="K4009" i="3" s="1"/>
  <c r="I4010" i="3"/>
  <c r="K4010" i="3" s="1"/>
  <c r="I4011" i="3"/>
  <c r="K4011" i="3" s="1"/>
  <c r="I4012" i="3"/>
  <c r="K4012" i="3" s="1"/>
  <c r="I4013" i="3"/>
  <c r="K4013" i="3" s="1"/>
  <c r="I4014" i="3"/>
  <c r="K4014" i="3" s="1"/>
  <c r="I4015" i="3"/>
  <c r="K4015" i="3" s="1"/>
  <c r="I4016" i="3"/>
  <c r="K4016" i="3" s="1"/>
  <c r="I4017" i="3"/>
  <c r="K4017" i="3" s="1"/>
  <c r="I4018" i="3"/>
  <c r="K4018" i="3" s="1"/>
  <c r="I4019" i="3"/>
  <c r="K4019" i="3" s="1"/>
  <c r="I4020" i="3"/>
  <c r="K4020" i="3" s="1"/>
  <c r="I4021" i="3"/>
  <c r="K4021" i="3" s="1"/>
  <c r="I4022" i="3"/>
  <c r="K4022" i="3" s="1"/>
  <c r="I4023" i="3"/>
  <c r="K4023" i="3" s="1"/>
  <c r="I4024" i="3"/>
  <c r="K4024" i="3" s="1"/>
  <c r="I4025" i="3"/>
  <c r="K4025" i="3" s="1"/>
  <c r="I4026" i="3"/>
  <c r="K4026" i="3" s="1"/>
  <c r="I4027" i="3"/>
  <c r="K4027" i="3" s="1"/>
  <c r="I4028" i="3"/>
  <c r="K4028" i="3" s="1"/>
  <c r="I4029" i="3"/>
  <c r="K4029" i="3" s="1"/>
  <c r="I4030" i="3"/>
  <c r="K4030" i="3" s="1"/>
  <c r="I4031" i="3"/>
  <c r="K4031" i="3" s="1"/>
  <c r="I4032" i="3"/>
  <c r="K4032" i="3" s="1"/>
  <c r="I4033" i="3"/>
  <c r="K4033" i="3" s="1"/>
  <c r="I4034" i="3"/>
  <c r="K4034" i="3" s="1"/>
  <c r="I4035" i="3"/>
  <c r="K4035" i="3" s="1"/>
  <c r="I4036" i="3"/>
  <c r="K4036" i="3" s="1"/>
  <c r="I4037" i="3"/>
  <c r="K4037" i="3" s="1"/>
  <c r="I4038" i="3"/>
  <c r="K4038" i="3" s="1"/>
  <c r="I4039" i="3"/>
  <c r="K4039" i="3" s="1"/>
  <c r="I4040" i="3"/>
  <c r="K4040" i="3" s="1"/>
  <c r="I4041" i="3"/>
  <c r="K4041" i="3" s="1"/>
  <c r="I4042" i="3"/>
  <c r="K4042" i="3" s="1"/>
  <c r="I4043" i="3"/>
  <c r="K4043" i="3" s="1"/>
  <c r="I4044" i="3"/>
  <c r="K4044" i="3" s="1"/>
  <c r="I4045" i="3"/>
  <c r="K4045" i="3" s="1"/>
  <c r="I4046" i="3"/>
  <c r="K4046" i="3" s="1"/>
  <c r="I4047" i="3"/>
  <c r="K4047" i="3" s="1"/>
  <c r="I4048" i="3"/>
  <c r="K4048" i="3" s="1"/>
  <c r="I4049" i="3"/>
  <c r="K4049" i="3" s="1"/>
  <c r="I4050" i="3"/>
  <c r="K4050" i="3" s="1"/>
  <c r="I4051" i="3"/>
  <c r="K4051" i="3" s="1"/>
  <c r="I4052" i="3"/>
  <c r="K4052" i="3" s="1"/>
  <c r="I4053" i="3"/>
  <c r="K4053" i="3" s="1"/>
  <c r="I4054" i="3"/>
  <c r="K4054" i="3" s="1"/>
  <c r="I4055" i="3"/>
  <c r="K4055" i="3" s="1"/>
  <c r="I4056" i="3"/>
  <c r="K4056" i="3" s="1"/>
  <c r="I4057" i="3"/>
  <c r="K4057" i="3" s="1"/>
  <c r="I4058" i="3"/>
  <c r="K4058" i="3" s="1"/>
  <c r="I4059" i="3"/>
  <c r="K4059" i="3" s="1"/>
  <c r="I4060" i="3"/>
  <c r="K4060" i="3" s="1"/>
  <c r="I4061" i="3"/>
  <c r="K4061" i="3" s="1"/>
  <c r="I4062" i="3"/>
  <c r="K4062" i="3" s="1"/>
  <c r="I4063" i="3"/>
  <c r="K4063" i="3" s="1"/>
  <c r="I4064" i="3"/>
  <c r="K4064" i="3" s="1"/>
  <c r="I4065" i="3"/>
  <c r="K4065" i="3" s="1"/>
  <c r="I4066" i="3"/>
  <c r="K4066" i="3" s="1"/>
  <c r="I4067" i="3"/>
  <c r="K4067" i="3" s="1"/>
  <c r="I4068" i="3"/>
  <c r="K4068" i="3" s="1"/>
  <c r="I4069" i="3"/>
  <c r="K4069" i="3" s="1"/>
  <c r="I4070" i="3"/>
  <c r="K4070" i="3" s="1"/>
  <c r="I4071" i="3"/>
  <c r="K4071" i="3" s="1"/>
  <c r="I4072" i="3"/>
  <c r="K4072" i="3" s="1"/>
  <c r="I4073" i="3"/>
  <c r="K4073" i="3" s="1"/>
  <c r="I4074" i="3"/>
  <c r="K4074" i="3" s="1"/>
  <c r="I4075" i="3"/>
  <c r="K4075" i="3" s="1"/>
  <c r="I4076" i="3"/>
  <c r="K4076" i="3" s="1"/>
  <c r="I4077" i="3"/>
  <c r="K4077" i="3" s="1"/>
  <c r="I4078" i="3"/>
  <c r="K4078" i="3" s="1"/>
  <c r="I4079" i="3"/>
  <c r="K4079" i="3" s="1"/>
  <c r="I4080" i="3"/>
  <c r="K4080" i="3" s="1"/>
  <c r="I4081" i="3"/>
  <c r="K4081" i="3" s="1"/>
  <c r="I4082" i="3"/>
  <c r="K4082" i="3" s="1"/>
  <c r="I4083" i="3"/>
  <c r="K4083" i="3" s="1"/>
  <c r="I4084" i="3"/>
  <c r="K4084" i="3" s="1"/>
  <c r="I4085" i="3"/>
  <c r="K4085" i="3" s="1"/>
  <c r="I4086" i="3"/>
  <c r="K4086" i="3" s="1"/>
  <c r="I4087" i="3"/>
  <c r="K4087" i="3" s="1"/>
  <c r="I4088" i="3"/>
  <c r="K4088" i="3" s="1"/>
  <c r="I4089" i="3"/>
  <c r="K4089" i="3" s="1"/>
  <c r="I4090" i="3"/>
  <c r="K4090" i="3" s="1"/>
  <c r="I4091" i="3"/>
  <c r="K4091" i="3" s="1"/>
  <c r="I4092" i="3"/>
  <c r="K4092" i="3" s="1"/>
  <c r="I4093" i="3"/>
  <c r="K4093" i="3" s="1"/>
  <c r="I4094" i="3"/>
  <c r="K4094" i="3" s="1"/>
  <c r="I4095" i="3"/>
  <c r="K4095" i="3" s="1"/>
  <c r="I4096" i="3"/>
  <c r="K4096" i="3" s="1"/>
  <c r="I4097" i="3"/>
  <c r="K4097" i="3" s="1"/>
  <c r="I4098" i="3"/>
  <c r="K4098" i="3" s="1"/>
  <c r="I4099" i="3"/>
  <c r="K4099" i="3" s="1"/>
  <c r="I4100" i="3"/>
  <c r="K4100" i="3" s="1"/>
  <c r="I4101" i="3"/>
  <c r="K4101" i="3" s="1"/>
  <c r="I4102" i="3"/>
  <c r="K4102" i="3" s="1"/>
  <c r="I4103" i="3"/>
  <c r="K4103" i="3" s="1"/>
  <c r="I4104" i="3"/>
  <c r="K4104" i="3" s="1"/>
  <c r="I4105" i="3"/>
  <c r="K4105" i="3" s="1"/>
  <c r="I4106" i="3"/>
  <c r="K4106" i="3" s="1"/>
  <c r="I4107" i="3"/>
  <c r="K4107" i="3" s="1"/>
  <c r="I4108" i="3"/>
  <c r="K4108" i="3" s="1"/>
  <c r="I4109" i="3"/>
  <c r="K4109" i="3" s="1"/>
  <c r="I4110" i="3"/>
  <c r="K4110" i="3" s="1"/>
  <c r="I4111" i="3"/>
  <c r="K4111" i="3" s="1"/>
  <c r="I4112" i="3"/>
  <c r="K4112" i="3" s="1"/>
  <c r="I4113" i="3"/>
  <c r="K4113" i="3" s="1"/>
  <c r="I4114" i="3"/>
  <c r="K4114" i="3" s="1"/>
  <c r="I4115" i="3"/>
  <c r="K4115" i="3" s="1"/>
  <c r="I4116" i="3"/>
  <c r="K4116" i="3" s="1"/>
  <c r="I4117" i="3"/>
  <c r="K4117" i="3" s="1"/>
  <c r="I4118" i="3"/>
  <c r="K4118" i="3" s="1"/>
  <c r="I4119" i="3"/>
  <c r="K4119" i="3" s="1"/>
  <c r="I4120" i="3"/>
  <c r="K4120" i="3" s="1"/>
  <c r="I4121" i="3"/>
  <c r="K4121" i="3" s="1"/>
  <c r="I4122" i="3"/>
  <c r="K4122" i="3" s="1"/>
  <c r="I4123" i="3"/>
  <c r="K4123" i="3" s="1"/>
  <c r="I4124" i="3"/>
  <c r="K4124" i="3" s="1"/>
  <c r="I4125" i="3"/>
  <c r="K4125" i="3" s="1"/>
  <c r="I4126" i="3"/>
  <c r="K4126" i="3" s="1"/>
  <c r="I4127" i="3"/>
  <c r="K4127" i="3" s="1"/>
  <c r="I4128" i="3"/>
  <c r="K4128" i="3" s="1"/>
  <c r="I4129" i="3"/>
  <c r="K4129" i="3" s="1"/>
  <c r="I4130" i="3"/>
  <c r="K4130" i="3" s="1"/>
  <c r="I4131" i="3"/>
  <c r="K4131" i="3" s="1"/>
  <c r="I4132" i="3"/>
  <c r="K4132" i="3" s="1"/>
  <c r="I4133" i="3"/>
  <c r="K4133" i="3" s="1"/>
  <c r="I4134" i="3"/>
  <c r="K4134" i="3" s="1"/>
  <c r="I4135" i="3"/>
  <c r="K4135" i="3" s="1"/>
  <c r="I4136" i="3"/>
  <c r="K4136" i="3" s="1"/>
  <c r="I4137" i="3"/>
  <c r="K4137" i="3" s="1"/>
  <c r="I4138" i="3"/>
  <c r="K4138" i="3" s="1"/>
  <c r="I4139" i="3"/>
  <c r="K4139" i="3" s="1"/>
  <c r="I4140" i="3"/>
  <c r="K4140" i="3" s="1"/>
  <c r="I4141" i="3"/>
  <c r="K4141" i="3" s="1"/>
  <c r="I4142" i="3"/>
  <c r="K4142" i="3" s="1"/>
  <c r="I4143" i="3"/>
  <c r="K4143" i="3" s="1"/>
  <c r="I4144" i="3"/>
  <c r="K4144" i="3" s="1"/>
  <c r="I4145" i="3"/>
  <c r="K4145" i="3" s="1"/>
  <c r="I4146" i="3"/>
  <c r="K4146" i="3" s="1"/>
  <c r="I4147" i="3"/>
  <c r="K4147" i="3" s="1"/>
  <c r="I4148" i="3"/>
  <c r="K4148" i="3" s="1"/>
  <c r="I4149" i="3"/>
  <c r="K4149" i="3" s="1"/>
  <c r="I4150" i="3"/>
  <c r="K4150" i="3" s="1"/>
  <c r="I4151" i="3"/>
  <c r="K4151" i="3" s="1"/>
  <c r="I4152" i="3"/>
  <c r="K4152" i="3" s="1"/>
  <c r="I4153" i="3"/>
  <c r="K4153" i="3" s="1"/>
  <c r="I4154" i="3"/>
  <c r="K4154" i="3" s="1"/>
  <c r="I4155" i="3"/>
  <c r="K4155" i="3" s="1"/>
  <c r="I4156" i="3"/>
  <c r="K4156" i="3" s="1"/>
  <c r="I4157" i="3"/>
  <c r="K4157" i="3" s="1"/>
  <c r="I4158" i="3"/>
  <c r="K4158" i="3" s="1"/>
  <c r="I4159" i="3"/>
  <c r="K4159" i="3" s="1"/>
  <c r="I4160" i="3"/>
  <c r="K4160" i="3" s="1"/>
  <c r="I4161" i="3"/>
  <c r="K4161" i="3" s="1"/>
  <c r="I4162" i="3"/>
  <c r="K4162" i="3" s="1"/>
  <c r="I4163" i="3"/>
  <c r="K4163" i="3" s="1"/>
  <c r="I4164" i="3"/>
  <c r="K4164" i="3" s="1"/>
  <c r="I4165" i="3"/>
  <c r="K4165" i="3" s="1"/>
  <c r="I4166" i="3"/>
  <c r="K4166" i="3" s="1"/>
  <c r="I4167" i="3"/>
  <c r="K4167" i="3" s="1"/>
  <c r="I4168" i="3"/>
  <c r="K4168" i="3" s="1"/>
  <c r="I4169" i="3"/>
  <c r="K4169" i="3" s="1"/>
  <c r="I4170" i="3"/>
  <c r="K4170" i="3" s="1"/>
  <c r="I4171" i="3"/>
  <c r="K4171" i="3" s="1"/>
  <c r="I4172" i="3"/>
  <c r="K4172" i="3" s="1"/>
  <c r="I4173" i="3"/>
  <c r="K4173" i="3" s="1"/>
  <c r="I4174" i="3"/>
  <c r="K4174" i="3" s="1"/>
  <c r="I4175" i="3"/>
  <c r="K4175" i="3" s="1"/>
  <c r="I4176" i="3"/>
  <c r="K4176" i="3" s="1"/>
  <c r="I4177" i="3"/>
  <c r="K4177" i="3" s="1"/>
  <c r="I4178" i="3"/>
  <c r="K4178" i="3" s="1"/>
  <c r="I4179" i="3"/>
  <c r="K4179" i="3" s="1"/>
  <c r="I4180" i="3"/>
  <c r="K4180" i="3" s="1"/>
  <c r="I4181" i="3"/>
  <c r="K4181" i="3" s="1"/>
  <c r="I4182" i="3"/>
  <c r="K4182" i="3" s="1"/>
  <c r="I4183" i="3"/>
  <c r="K4183" i="3" s="1"/>
  <c r="I4184" i="3"/>
  <c r="K4184" i="3" s="1"/>
  <c r="I4185" i="3"/>
  <c r="K4185" i="3" s="1"/>
  <c r="I4186" i="3"/>
  <c r="K4186" i="3" s="1"/>
  <c r="I4187" i="3"/>
  <c r="K4187" i="3" s="1"/>
  <c r="I4188" i="3"/>
  <c r="K4188" i="3" s="1"/>
  <c r="I4189" i="3"/>
  <c r="K4189" i="3" s="1"/>
  <c r="I4190" i="3"/>
  <c r="K4190" i="3" s="1"/>
  <c r="I4191" i="3"/>
  <c r="K4191" i="3" s="1"/>
  <c r="I4192" i="3"/>
  <c r="K4192" i="3" s="1"/>
  <c r="I4193" i="3"/>
  <c r="K4193" i="3" s="1"/>
  <c r="I4194" i="3"/>
  <c r="K4194" i="3" s="1"/>
  <c r="I4195" i="3"/>
  <c r="K4195" i="3" s="1"/>
  <c r="I4196" i="3"/>
  <c r="K4196" i="3" s="1"/>
  <c r="I4197" i="3"/>
  <c r="K4197" i="3" s="1"/>
  <c r="I4198" i="3"/>
  <c r="K4198" i="3" s="1"/>
  <c r="I4199" i="3"/>
  <c r="K4199" i="3" s="1"/>
  <c r="I4200" i="3"/>
  <c r="K4200" i="3" s="1"/>
  <c r="I4201" i="3"/>
  <c r="K4201" i="3" s="1"/>
  <c r="I4202" i="3"/>
  <c r="K4202" i="3" s="1"/>
  <c r="I4203" i="3"/>
  <c r="K4203" i="3" s="1"/>
  <c r="I4204" i="3"/>
  <c r="K4204" i="3" s="1"/>
  <c r="I4205" i="3"/>
  <c r="K4205" i="3" s="1"/>
  <c r="I4206" i="3"/>
  <c r="K4206" i="3" s="1"/>
  <c r="I4207" i="3"/>
  <c r="K4207" i="3" s="1"/>
  <c r="I4208" i="3"/>
  <c r="K4208" i="3" s="1"/>
  <c r="I4209" i="3"/>
  <c r="K4209" i="3" s="1"/>
  <c r="I4210" i="3"/>
  <c r="K4210" i="3" s="1"/>
  <c r="I4211" i="3"/>
  <c r="K4211" i="3" s="1"/>
  <c r="I4212" i="3"/>
  <c r="K4212" i="3" s="1"/>
  <c r="I4213" i="3"/>
  <c r="K4213" i="3" s="1"/>
  <c r="I4214" i="3"/>
  <c r="K4214" i="3" s="1"/>
  <c r="I4215" i="3"/>
  <c r="K4215" i="3" s="1"/>
  <c r="I4216" i="3"/>
  <c r="K4216" i="3" s="1"/>
  <c r="I4217" i="3"/>
  <c r="K4217" i="3" s="1"/>
  <c r="I4218" i="3"/>
  <c r="K4218" i="3" s="1"/>
  <c r="I4219" i="3"/>
  <c r="K4219" i="3" s="1"/>
  <c r="I4220" i="3"/>
  <c r="K4220" i="3" s="1"/>
  <c r="I4221" i="3"/>
  <c r="K4221" i="3" s="1"/>
  <c r="I4222" i="3"/>
  <c r="K4222" i="3" s="1"/>
  <c r="I4223" i="3"/>
  <c r="K4223" i="3" s="1"/>
  <c r="I4224" i="3"/>
  <c r="K4224" i="3" s="1"/>
  <c r="I4225" i="3"/>
  <c r="K4225" i="3" s="1"/>
  <c r="I4226" i="3"/>
  <c r="K4226" i="3" s="1"/>
  <c r="I4227" i="3"/>
  <c r="K4227" i="3" s="1"/>
  <c r="I4228" i="3"/>
  <c r="K4228" i="3" s="1"/>
  <c r="I4229" i="3"/>
  <c r="K4229" i="3" s="1"/>
  <c r="I4230" i="3"/>
  <c r="K4230" i="3" s="1"/>
  <c r="I4231" i="3"/>
  <c r="K4231" i="3" s="1"/>
  <c r="I4232" i="3"/>
  <c r="K4232" i="3" s="1"/>
  <c r="I4233" i="3"/>
  <c r="K4233" i="3" s="1"/>
  <c r="I4234" i="3"/>
  <c r="K4234" i="3" s="1"/>
  <c r="I4235" i="3"/>
  <c r="K4235" i="3" s="1"/>
  <c r="I4236" i="3"/>
  <c r="K4236" i="3" s="1"/>
  <c r="I4237" i="3"/>
  <c r="K4237" i="3" s="1"/>
  <c r="I4238" i="3"/>
  <c r="K4238" i="3" s="1"/>
  <c r="I4239" i="3"/>
  <c r="K4239" i="3" s="1"/>
  <c r="I4240" i="3"/>
  <c r="K4240" i="3" s="1"/>
  <c r="I4241" i="3"/>
  <c r="K4241" i="3" s="1"/>
  <c r="I4242" i="3"/>
  <c r="K4242" i="3" s="1"/>
  <c r="I4243" i="3"/>
  <c r="K4243" i="3" s="1"/>
  <c r="I4244" i="3"/>
  <c r="K4244" i="3" s="1"/>
  <c r="I4245" i="3"/>
  <c r="K4245" i="3" s="1"/>
  <c r="I4246" i="3"/>
  <c r="K4246" i="3" s="1"/>
  <c r="I4247" i="3"/>
  <c r="K4247" i="3" s="1"/>
  <c r="I4248" i="3"/>
  <c r="K4248" i="3" s="1"/>
  <c r="I4249" i="3"/>
  <c r="K4249" i="3" s="1"/>
  <c r="I4250" i="3"/>
  <c r="K4250" i="3" s="1"/>
  <c r="I4251" i="3"/>
  <c r="K4251" i="3" s="1"/>
  <c r="I4252" i="3"/>
  <c r="K4252" i="3" s="1"/>
  <c r="I4253" i="3"/>
  <c r="K4253" i="3" s="1"/>
  <c r="I4254" i="3"/>
  <c r="K4254" i="3" s="1"/>
  <c r="I4255" i="3"/>
  <c r="K4255" i="3" s="1"/>
  <c r="I4256" i="3"/>
  <c r="K4256" i="3" s="1"/>
  <c r="I4257" i="3"/>
  <c r="K4257" i="3" s="1"/>
  <c r="I4258" i="3"/>
  <c r="K4258" i="3" s="1"/>
  <c r="I4259" i="3"/>
  <c r="K4259" i="3" s="1"/>
  <c r="I4260" i="3"/>
  <c r="K4260" i="3" s="1"/>
  <c r="I4261" i="3"/>
  <c r="K4261" i="3" s="1"/>
  <c r="I4262" i="3"/>
  <c r="K4262" i="3" s="1"/>
  <c r="I4263" i="3"/>
  <c r="K4263" i="3" s="1"/>
  <c r="I4264" i="3"/>
  <c r="K4264" i="3" s="1"/>
  <c r="I4265" i="3"/>
  <c r="K4265" i="3" s="1"/>
  <c r="I4266" i="3"/>
  <c r="K4266" i="3" s="1"/>
  <c r="I4267" i="3"/>
  <c r="K4267" i="3" s="1"/>
  <c r="I4268" i="3"/>
  <c r="K4268" i="3" s="1"/>
  <c r="I4269" i="3"/>
  <c r="K4269" i="3" s="1"/>
  <c r="I4270" i="3"/>
  <c r="K4270" i="3" s="1"/>
  <c r="I4271" i="3"/>
  <c r="K4271" i="3" s="1"/>
  <c r="I4272" i="3"/>
  <c r="K4272" i="3" s="1"/>
  <c r="I4273" i="3"/>
  <c r="K4273" i="3" s="1"/>
  <c r="I4274" i="3"/>
  <c r="K4274" i="3" s="1"/>
  <c r="I4275" i="3"/>
  <c r="K4275" i="3" s="1"/>
  <c r="I4276" i="3"/>
  <c r="K4276" i="3" s="1"/>
  <c r="I4277" i="3"/>
  <c r="K4277" i="3" s="1"/>
  <c r="I4278" i="3"/>
  <c r="K4278" i="3" s="1"/>
  <c r="I4279" i="3"/>
  <c r="K4279" i="3" s="1"/>
  <c r="I4280" i="3"/>
  <c r="K4280" i="3" s="1"/>
  <c r="I4281" i="3"/>
  <c r="K4281" i="3" s="1"/>
  <c r="I4282" i="3"/>
  <c r="K4282" i="3" s="1"/>
  <c r="I4283" i="3"/>
  <c r="K4283" i="3" s="1"/>
  <c r="I4284" i="3"/>
  <c r="K4284" i="3" s="1"/>
  <c r="I4285" i="3"/>
  <c r="K4285" i="3" s="1"/>
  <c r="I4286" i="3"/>
  <c r="K4286" i="3" s="1"/>
  <c r="I4287" i="3"/>
  <c r="K4287" i="3" s="1"/>
  <c r="I4288" i="3"/>
  <c r="K4288" i="3" s="1"/>
  <c r="I4289" i="3"/>
  <c r="K4289" i="3" s="1"/>
  <c r="I4290" i="3"/>
  <c r="K4290" i="3" s="1"/>
  <c r="I4291" i="3"/>
  <c r="K4291" i="3" s="1"/>
  <c r="I4292" i="3"/>
  <c r="K4292" i="3" s="1"/>
  <c r="I4293" i="3"/>
  <c r="K4293" i="3" s="1"/>
  <c r="I4294" i="3"/>
  <c r="K4294" i="3" s="1"/>
  <c r="I4295" i="3"/>
  <c r="K4295" i="3" s="1"/>
  <c r="I4296" i="3"/>
  <c r="K4296" i="3" s="1"/>
  <c r="I4297" i="3"/>
  <c r="K4297" i="3" s="1"/>
  <c r="I4298" i="3"/>
  <c r="K4298" i="3" s="1"/>
  <c r="I4299" i="3"/>
  <c r="K4299" i="3" s="1"/>
  <c r="I4300" i="3"/>
  <c r="K4300" i="3" s="1"/>
  <c r="I4301" i="3"/>
  <c r="K4301" i="3" s="1"/>
  <c r="I4302" i="3"/>
  <c r="K4302" i="3" s="1"/>
  <c r="I4303" i="3"/>
  <c r="K4303" i="3" s="1"/>
  <c r="I4304" i="3"/>
  <c r="K4304" i="3" s="1"/>
  <c r="I4305" i="3"/>
  <c r="K4305" i="3" s="1"/>
  <c r="I4306" i="3"/>
  <c r="K4306" i="3" s="1"/>
  <c r="I4307" i="3"/>
  <c r="K4307" i="3" s="1"/>
  <c r="I4308" i="3"/>
  <c r="K4308" i="3" s="1"/>
  <c r="I4309" i="3"/>
  <c r="K4309" i="3" s="1"/>
  <c r="I4310" i="3"/>
  <c r="K4310" i="3" s="1"/>
  <c r="I4311" i="3"/>
  <c r="K4311" i="3" s="1"/>
  <c r="I4312" i="3"/>
  <c r="K4312" i="3" s="1"/>
  <c r="I4313" i="3"/>
  <c r="K4313" i="3" s="1"/>
  <c r="I4314" i="3"/>
  <c r="K4314" i="3" s="1"/>
  <c r="I4315" i="3"/>
  <c r="K4315" i="3" s="1"/>
  <c r="I4316" i="3"/>
  <c r="K4316" i="3" s="1"/>
  <c r="I4317" i="3"/>
  <c r="K4317" i="3" s="1"/>
  <c r="I4318" i="3"/>
  <c r="K4318" i="3" s="1"/>
  <c r="I4319" i="3"/>
  <c r="K4319" i="3" s="1"/>
  <c r="I4320" i="3"/>
  <c r="K4320" i="3" s="1"/>
  <c r="I4321" i="3"/>
  <c r="K4321" i="3" s="1"/>
  <c r="I4322" i="3"/>
  <c r="K4322" i="3" s="1"/>
  <c r="I4323" i="3"/>
  <c r="K4323" i="3" s="1"/>
  <c r="I4324" i="3"/>
  <c r="K4324" i="3" s="1"/>
  <c r="I4325" i="3"/>
  <c r="K4325" i="3" s="1"/>
  <c r="I4326" i="3"/>
  <c r="K4326" i="3" s="1"/>
  <c r="I4327" i="3"/>
  <c r="K4327" i="3" s="1"/>
  <c r="I4328" i="3"/>
  <c r="K4328" i="3" s="1"/>
  <c r="I4329" i="3"/>
  <c r="K4329" i="3" s="1"/>
  <c r="I4330" i="3"/>
  <c r="K4330" i="3" s="1"/>
  <c r="I4331" i="3"/>
  <c r="K4331" i="3" s="1"/>
  <c r="I4332" i="3"/>
  <c r="K4332" i="3" s="1"/>
  <c r="I4333" i="3"/>
  <c r="K4333" i="3" s="1"/>
  <c r="I4334" i="3"/>
  <c r="K4334" i="3" s="1"/>
  <c r="I4335" i="3"/>
  <c r="K4335" i="3" s="1"/>
  <c r="I4336" i="3"/>
  <c r="K4336" i="3" s="1"/>
  <c r="I4337" i="3"/>
  <c r="K4337" i="3" s="1"/>
  <c r="I4338" i="3"/>
  <c r="K4338" i="3" s="1"/>
  <c r="I4339" i="3"/>
  <c r="K4339" i="3" s="1"/>
  <c r="I4340" i="3"/>
  <c r="K4340" i="3" s="1"/>
  <c r="I4341" i="3"/>
  <c r="K4341" i="3" s="1"/>
  <c r="I4342" i="3"/>
  <c r="K4342" i="3" s="1"/>
  <c r="I4343" i="3"/>
  <c r="K4343" i="3" s="1"/>
  <c r="I4344" i="3"/>
  <c r="K4344" i="3" s="1"/>
  <c r="I4345" i="3"/>
  <c r="K4345" i="3" s="1"/>
  <c r="I4346" i="3"/>
  <c r="K4346" i="3" s="1"/>
  <c r="I4347" i="3"/>
  <c r="K4347" i="3" s="1"/>
  <c r="I4348" i="3"/>
  <c r="K4348" i="3" s="1"/>
  <c r="I4349" i="3"/>
  <c r="K4349" i="3" s="1"/>
  <c r="I4350" i="3"/>
  <c r="K4350" i="3" s="1"/>
  <c r="I4351" i="3"/>
  <c r="K4351" i="3" s="1"/>
  <c r="I4352" i="3"/>
  <c r="K4352" i="3" s="1"/>
  <c r="I4353" i="3"/>
  <c r="K4353" i="3" s="1"/>
  <c r="I4354" i="3"/>
  <c r="K4354" i="3" s="1"/>
  <c r="I4355" i="3"/>
  <c r="K4355" i="3" s="1"/>
  <c r="I4356" i="3"/>
  <c r="K4356" i="3" s="1"/>
  <c r="I4357" i="3"/>
  <c r="K4357" i="3" s="1"/>
  <c r="I4358" i="3"/>
  <c r="K4358" i="3" s="1"/>
  <c r="I4359" i="3"/>
  <c r="K4359" i="3" s="1"/>
  <c r="I4360" i="3"/>
  <c r="K4360" i="3" s="1"/>
  <c r="I4361" i="3"/>
  <c r="K4361" i="3" s="1"/>
  <c r="I4362" i="3"/>
  <c r="K4362" i="3" s="1"/>
  <c r="I4363" i="3"/>
  <c r="K4363" i="3" s="1"/>
  <c r="I4364" i="3"/>
  <c r="K4364" i="3" s="1"/>
  <c r="I4365" i="3"/>
  <c r="K4365" i="3" s="1"/>
  <c r="I4366" i="3"/>
  <c r="K4366" i="3" s="1"/>
  <c r="I4367" i="3"/>
  <c r="K4367" i="3" s="1"/>
  <c r="I4368" i="3"/>
  <c r="K4368" i="3" s="1"/>
  <c r="I4369" i="3"/>
  <c r="K4369" i="3" s="1"/>
  <c r="I4370" i="3"/>
  <c r="K4370" i="3" s="1"/>
  <c r="I4371" i="3"/>
  <c r="K4371" i="3" s="1"/>
  <c r="I4372" i="3"/>
  <c r="K4372" i="3" s="1"/>
  <c r="I4373" i="3"/>
  <c r="K4373" i="3" s="1"/>
  <c r="I4374" i="3"/>
  <c r="K4374" i="3" s="1"/>
  <c r="I4375" i="3"/>
  <c r="K4375" i="3" s="1"/>
  <c r="I4376" i="3"/>
  <c r="K4376" i="3" s="1"/>
  <c r="I4377" i="3"/>
  <c r="K4377" i="3" s="1"/>
  <c r="I4378" i="3"/>
  <c r="K4378" i="3" s="1"/>
  <c r="I4379" i="3"/>
  <c r="K4379" i="3" s="1"/>
  <c r="I4380" i="3"/>
  <c r="K4380" i="3" s="1"/>
  <c r="I4381" i="3"/>
  <c r="K4381" i="3" s="1"/>
  <c r="I4382" i="3"/>
  <c r="K4382" i="3" s="1"/>
  <c r="I4383" i="3"/>
  <c r="K4383" i="3" s="1"/>
  <c r="I4384" i="3"/>
  <c r="K4384" i="3" s="1"/>
  <c r="I4385" i="3"/>
  <c r="K4385" i="3" s="1"/>
  <c r="I4386" i="3"/>
  <c r="K4386" i="3" s="1"/>
  <c r="I4387" i="3"/>
  <c r="K4387" i="3" s="1"/>
  <c r="I4388" i="3"/>
  <c r="K4388" i="3" s="1"/>
  <c r="I4389" i="3"/>
  <c r="K4389" i="3" s="1"/>
  <c r="I4390" i="3"/>
  <c r="K4390" i="3" s="1"/>
  <c r="I4391" i="3"/>
  <c r="K4391" i="3" s="1"/>
  <c r="I4392" i="3"/>
  <c r="K4392" i="3" s="1"/>
  <c r="I4393" i="3"/>
  <c r="K4393" i="3" s="1"/>
  <c r="I4394" i="3"/>
  <c r="K4394" i="3" s="1"/>
  <c r="I4395" i="3"/>
  <c r="K4395" i="3" s="1"/>
  <c r="I4396" i="3"/>
  <c r="K4396" i="3" s="1"/>
  <c r="I4397" i="3"/>
  <c r="K4397" i="3" s="1"/>
  <c r="I4398" i="3"/>
  <c r="K4398" i="3" s="1"/>
  <c r="I4399" i="3"/>
  <c r="K4399" i="3" s="1"/>
  <c r="I4400" i="3"/>
  <c r="K4400" i="3" s="1"/>
  <c r="I4401" i="3"/>
  <c r="K4401" i="3" s="1"/>
  <c r="I4402" i="3"/>
  <c r="K4402" i="3" s="1"/>
  <c r="I4403" i="3"/>
  <c r="K4403" i="3" s="1"/>
  <c r="I4404" i="3"/>
  <c r="K4404" i="3" s="1"/>
  <c r="I4405" i="3"/>
  <c r="K4405" i="3" s="1"/>
  <c r="I4406" i="3"/>
  <c r="K4406" i="3" s="1"/>
  <c r="I4407" i="3"/>
  <c r="K4407" i="3" s="1"/>
  <c r="I4408" i="3"/>
  <c r="K4408" i="3" s="1"/>
  <c r="I4409" i="3"/>
  <c r="K4409" i="3" s="1"/>
  <c r="I4410" i="3"/>
  <c r="K4410" i="3" s="1"/>
  <c r="I4411" i="3"/>
  <c r="K4411" i="3" s="1"/>
  <c r="I4412" i="3"/>
  <c r="K4412" i="3" s="1"/>
  <c r="I4413" i="3"/>
  <c r="K4413" i="3" s="1"/>
  <c r="I4414" i="3"/>
  <c r="K4414" i="3" s="1"/>
  <c r="I4415" i="3"/>
  <c r="K4415" i="3" s="1"/>
  <c r="I4416" i="3"/>
  <c r="K4416" i="3" s="1"/>
  <c r="I4417" i="3"/>
  <c r="K4417" i="3" s="1"/>
  <c r="I4418" i="3"/>
  <c r="K4418" i="3" s="1"/>
  <c r="I4419" i="3"/>
  <c r="K4419" i="3" s="1"/>
  <c r="I4420" i="3"/>
  <c r="K4420" i="3" s="1"/>
  <c r="I4421" i="3"/>
  <c r="K4421" i="3" s="1"/>
  <c r="I4422" i="3"/>
  <c r="K4422" i="3" s="1"/>
  <c r="I4423" i="3"/>
  <c r="K4423" i="3" s="1"/>
  <c r="I4424" i="3"/>
  <c r="K4424" i="3" s="1"/>
  <c r="I4425" i="3"/>
  <c r="K4425" i="3" s="1"/>
  <c r="I4426" i="3"/>
  <c r="K4426" i="3" s="1"/>
  <c r="I4427" i="3"/>
  <c r="K4427" i="3" s="1"/>
  <c r="I4428" i="3"/>
  <c r="K4428" i="3" s="1"/>
  <c r="I4429" i="3"/>
  <c r="K4429" i="3" s="1"/>
  <c r="I4430" i="3"/>
  <c r="K4430" i="3" s="1"/>
  <c r="I4431" i="3"/>
  <c r="K4431" i="3" s="1"/>
  <c r="I4432" i="3"/>
  <c r="K4432" i="3" s="1"/>
  <c r="I4433" i="3"/>
  <c r="K4433" i="3" s="1"/>
  <c r="I4434" i="3"/>
  <c r="K4434" i="3" s="1"/>
  <c r="I4435" i="3"/>
  <c r="K4435" i="3" s="1"/>
  <c r="I4436" i="3"/>
  <c r="K4436" i="3" s="1"/>
  <c r="I4437" i="3"/>
  <c r="K4437" i="3" s="1"/>
  <c r="I4438" i="3"/>
  <c r="K4438" i="3" s="1"/>
  <c r="I4439" i="3"/>
  <c r="K4439" i="3" s="1"/>
  <c r="I4440" i="3"/>
  <c r="K4440" i="3" s="1"/>
  <c r="I4441" i="3"/>
  <c r="K4441" i="3" s="1"/>
  <c r="I4442" i="3"/>
  <c r="K4442" i="3" s="1"/>
  <c r="I4443" i="3"/>
  <c r="K4443" i="3" s="1"/>
  <c r="I4444" i="3"/>
  <c r="K4444" i="3" s="1"/>
  <c r="I4445" i="3"/>
  <c r="K4445" i="3" s="1"/>
  <c r="I4446" i="3"/>
  <c r="K4446" i="3" s="1"/>
  <c r="I4447" i="3"/>
  <c r="K4447" i="3" s="1"/>
  <c r="I4448" i="3"/>
  <c r="K4448" i="3" s="1"/>
  <c r="I4449" i="3"/>
  <c r="K4449" i="3" s="1"/>
  <c r="I4450" i="3"/>
  <c r="K4450" i="3" s="1"/>
  <c r="I4451" i="3"/>
  <c r="K4451" i="3" s="1"/>
  <c r="I4452" i="3"/>
  <c r="K4452" i="3" s="1"/>
  <c r="I4453" i="3"/>
  <c r="K4453" i="3" s="1"/>
  <c r="I4454" i="3"/>
  <c r="K4454" i="3" s="1"/>
  <c r="I4455" i="3"/>
  <c r="K4455" i="3" s="1"/>
  <c r="I4456" i="3"/>
  <c r="K4456" i="3" s="1"/>
  <c r="I4457" i="3"/>
  <c r="K4457" i="3" s="1"/>
  <c r="I4458" i="3"/>
  <c r="K4458" i="3" s="1"/>
  <c r="I4459" i="3"/>
  <c r="K4459" i="3" s="1"/>
  <c r="I4460" i="3"/>
  <c r="K4460" i="3" s="1"/>
  <c r="I4461" i="3"/>
  <c r="K4461" i="3" s="1"/>
  <c r="I4462" i="3"/>
  <c r="K4462" i="3" s="1"/>
  <c r="I4463" i="3"/>
  <c r="K4463" i="3" s="1"/>
  <c r="I4464" i="3"/>
  <c r="K4464" i="3" s="1"/>
  <c r="I4465" i="3"/>
  <c r="K4465" i="3" s="1"/>
  <c r="I4466" i="3"/>
  <c r="K4466" i="3" s="1"/>
  <c r="I4467" i="3"/>
  <c r="K4467" i="3" s="1"/>
  <c r="I4468" i="3"/>
  <c r="K4468" i="3" s="1"/>
  <c r="I4469" i="3"/>
  <c r="K4469" i="3" s="1"/>
  <c r="I4470" i="3"/>
  <c r="K4470" i="3" s="1"/>
  <c r="I4471" i="3"/>
  <c r="K4471" i="3" s="1"/>
  <c r="I4472" i="3"/>
  <c r="K4472" i="3" s="1"/>
  <c r="I4473" i="3"/>
  <c r="K4473" i="3" s="1"/>
  <c r="I4474" i="3"/>
  <c r="K4474" i="3" s="1"/>
  <c r="I4475" i="3"/>
  <c r="K4475" i="3" s="1"/>
  <c r="I4476" i="3"/>
  <c r="K4476" i="3" s="1"/>
  <c r="I4477" i="3"/>
  <c r="K4477" i="3" s="1"/>
  <c r="I4478" i="3"/>
  <c r="K4478" i="3" s="1"/>
  <c r="I4479" i="3"/>
  <c r="K4479" i="3" s="1"/>
  <c r="I4480" i="3"/>
  <c r="K4480" i="3" s="1"/>
  <c r="I4481" i="3"/>
  <c r="K4481" i="3" s="1"/>
  <c r="I4482" i="3"/>
  <c r="K4482" i="3" s="1"/>
  <c r="I4483" i="3"/>
  <c r="K4483" i="3" s="1"/>
  <c r="I4484" i="3"/>
  <c r="K4484" i="3" s="1"/>
  <c r="I4485" i="3"/>
  <c r="K4485" i="3" s="1"/>
  <c r="I4486" i="3"/>
  <c r="K4486" i="3" s="1"/>
  <c r="I4487" i="3"/>
  <c r="K4487" i="3" s="1"/>
  <c r="I4488" i="3"/>
  <c r="K4488" i="3" s="1"/>
  <c r="I4489" i="3"/>
  <c r="K4489" i="3" s="1"/>
  <c r="I4490" i="3"/>
  <c r="K4490" i="3" s="1"/>
  <c r="I4491" i="3"/>
  <c r="K4491" i="3" s="1"/>
  <c r="I4492" i="3"/>
  <c r="K4492" i="3" s="1"/>
  <c r="I4493" i="3"/>
  <c r="K4493" i="3" s="1"/>
  <c r="I4494" i="3"/>
  <c r="K4494" i="3" s="1"/>
  <c r="I4495" i="3"/>
  <c r="K4495" i="3" s="1"/>
  <c r="I4496" i="3"/>
  <c r="K4496" i="3" s="1"/>
  <c r="I4497" i="3"/>
  <c r="K4497" i="3" s="1"/>
  <c r="I4498" i="3"/>
  <c r="K4498" i="3" s="1"/>
  <c r="I4499" i="3"/>
  <c r="K4499" i="3" s="1"/>
  <c r="I4500" i="3"/>
  <c r="K4500" i="3" s="1"/>
  <c r="I4501" i="3"/>
  <c r="K4501" i="3" s="1"/>
  <c r="I4502" i="3"/>
  <c r="K4502" i="3" s="1"/>
  <c r="I4503" i="3"/>
  <c r="K4503" i="3" s="1"/>
  <c r="I4504" i="3"/>
  <c r="K4504" i="3" s="1"/>
  <c r="I4505" i="3"/>
  <c r="K4505" i="3" s="1"/>
  <c r="I4506" i="3"/>
  <c r="K4506" i="3" s="1"/>
  <c r="I4507" i="3"/>
  <c r="K4507" i="3" s="1"/>
  <c r="I4508" i="3"/>
  <c r="K4508" i="3" s="1"/>
  <c r="I4509" i="3"/>
  <c r="K4509" i="3" s="1"/>
  <c r="I4510" i="3"/>
  <c r="K4510" i="3" s="1"/>
  <c r="I4511" i="3"/>
  <c r="K4511" i="3" s="1"/>
  <c r="I4512" i="3"/>
  <c r="K4512" i="3" s="1"/>
  <c r="I4513" i="3"/>
  <c r="K4513" i="3" s="1"/>
  <c r="I4514" i="3"/>
  <c r="K4514" i="3" s="1"/>
  <c r="I4515" i="3"/>
  <c r="K4515" i="3" s="1"/>
  <c r="I4516" i="3"/>
  <c r="K4516" i="3" s="1"/>
  <c r="I4517" i="3"/>
  <c r="K4517" i="3" s="1"/>
  <c r="I4518" i="3"/>
  <c r="K4518" i="3" s="1"/>
  <c r="I4519" i="3"/>
  <c r="K4519" i="3" s="1"/>
  <c r="I4520" i="3"/>
  <c r="K4520" i="3" s="1"/>
  <c r="I4521" i="3"/>
  <c r="K4521" i="3" s="1"/>
  <c r="I4522" i="3"/>
  <c r="K4522" i="3" s="1"/>
  <c r="I4523" i="3"/>
  <c r="K4523" i="3" s="1"/>
  <c r="I4524" i="3"/>
  <c r="K4524" i="3" s="1"/>
  <c r="I4525" i="3"/>
  <c r="K4525" i="3" s="1"/>
  <c r="I4526" i="3"/>
  <c r="K4526" i="3" s="1"/>
  <c r="I4527" i="3"/>
  <c r="K4527" i="3" s="1"/>
  <c r="I4528" i="3"/>
  <c r="K4528" i="3" s="1"/>
  <c r="I4529" i="3"/>
  <c r="K4529" i="3" s="1"/>
  <c r="I4530" i="3"/>
  <c r="K4530" i="3" s="1"/>
  <c r="I4531" i="3"/>
  <c r="K4531" i="3" s="1"/>
  <c r="I4532" i="3"/>
  <c r="K4532" i="3" s="1"/>
  <c r="I4533" i="3"/>
  <c r="K4533" i="3" s="1"/>
  <c r="I4534" i="3"/>
  <c r="K4534" i="3" s="1"/>
  <c r="I4535" i="3"/>
  <c r="K4535" i="3" s="1"/>
  <c r="I4536" i="3"/>
  <c r="K4536" i="3" s="1"/>
  <c r="I4537" i="3"/>
  <c r="K4537" i="3" s="1"/>
  <c r="I4538" i="3"/>
  <c r="K4538" i="3" s="1"/>
  <c r="I4539" i="3"/>
  <c r="K4539" i="3" s="1"/>
  <c r="I4540" i="3"/>
  <c r="K4540" i="3" s="1"/>
  <c r="I4541" i="3"/>
  <c r="K4541" i="3" s="1"/>
  <c r="I4542" i="3"/>
  <c r="K4542" i="3" s="1"/>
  <c r="I4543" i="3"/>
  <c r="K4543" i="3" s="1"/>
  <c r="I4544" i="3"/>
  <c r="K4544" i="3" s="1"/>
  <c r="I4545" i="3"/>
  <c r="K4545" i="3" s="1"/>
  <c r="I4546" i="3"/>
  <c r="K4546" i="3" s="1"/>
  <c r="I4547" i="3"/>
  <c r="K4547" i="3" s="1"/>
  <c r="I4548" i="3"/>
  <c r="K4548" i="3" s="1"/>
  <c r="I4549" i="3"/>
  <c r="K4549" i="3" s="1"/>
  <c r="I4550" i="3"/>
  <c r="K4550" i="3" s="1"/>
  <c r="I4551" i="3"/>
  <c r="K4551" i="3" s="1"/>
  <c r="I4552" i="3"/>
  <c r="K4552" i="3" s="1"/>
  <c r="I4553" i="3"/>
  <c r="K4553" i="3" s="1"/>
  <c r="I4554" i="3"/>
  <c r="K4554" i="3" s="1"/>
  <c r="I4555" i="3"/>
  <c r="K4555" i="3" s="1"/>
  <c r="I4556" i="3"/>
  <c r="K4556" i="3" s="1"/>
  <c r="I4557" i="3"/>
  <c r="K4557" i="3" s="1"/>
  <c r="I4558" i="3"/>
  <c r="K4558" i="3" s="1"/>
  <c r="I4559" i="3"/>
  <c r="K4559" i="3" s="1"/>
  <c r="I4560" i="3"/>
  <c r="K4560" i="3" s="1"/>
  <c r="I4561" i="3"/>
  <c r="K4561" i="3" s="1"/>
  <c r="I4562" i="3"/>
  <c r="K4562" i="3" s="1"/>
  <c r="I4563" i="3"/>
  <c r="K4563" i="3" s="1"/>
  <c r="I4564" i="3"/>
  <c r="K4564" i="3" s="1"/>
  <c r="I4565" i="3"/>
  <c r="K4565" i="3" s="1"/>
  <c r="I4566" i="3"/>
  <c r="K4566" i="3" s="1"/>
  <c r="I4567" i="3"/>
  <c r="K4567" i="3" s="1"/>
  <c r="I4568" i="3"/>
  <c r="K4568" i="3" s="1"/>
  <c r="I4569" i="3"/>
  <c r="K4569" i="3" s="1"/>
  <c r="I4570" i="3"/>
  <c r="K4570" i="3" s="1"/>
  <c r="I4571" i="3"/>
  <c r="K4571" i="3" s="1"/>
  <c r="I4572" i="3"/>
  <c r="K4572" i="3" s="1"/>
  <c r="I4573" i="3"/>
  <c r="K4573" i="3" s="1"/>
  <c r="I4574" i="3"/>
  <c r="K4574" i="3" s="1"/>
  <c r="I4575" i="3"/>
  <c r="K4575" i="3" s="1"/>
  <c r="I4576" i="3"/>
  <c r="K4576" i="3" s="1"/>
  <c r="I4577" i="3"/>
  <c r="K4577" i="3" s="1"/>
  <c r="I4578" i="3"/>
  <c r="K4578" i="3" s="1"/>
  <c r="I4579" i="3"/>
  <c r="K4579" i="3" s="1"/>
  <c r="I4580" i="3"/>
  <c r="K4580" i="3" s="1"/>
  <c r="I4581" i="3"/>
  <c r="K4581" i="3" s="1"/>
  <c r="I4582" i="3"/>
  <c r="K4582" i="3" s="1"/>
  <c r="I4583" i="3"/>
  <c r="K4583" i="3" s="1"/>
  <c r="I4584" i="3"/>
  <c r="K4584" i="3" s="1"/>
  <c r="I4585" i="3"/>
  <c r="K4585" i="3" s="1"/>
  <c r="I4586" i="3"/>
  <c r="K4586" i="3" s="1"/>
  <c r="I4587" i="3"/>
  <c r="K4587" i="3" s="1"/>
  <c r="I4588" i="3"/>
  <c r="K4588" i="3" s="1"/>
  <c r="I4589" i="3"/>
  <c r="K4589" i="3" s="1"/>
  <c r="I4590" i="3"/>
  <c r="K4590" i="3" s="1"/>
  <c r="I4591" i="3"/>
  <c r="K4591" i="3" s="1"/>
  <c r="I4592" i="3"/>
  <c r="K4592" i="3" s="1"/>
  <c r="I4593" i="3"/>
  <c r="K4593" i="3" s="1"/>
  <c r="I4594" i="3"/>
  <c r="K4594" i="3" s="1"/>
  <c r="I4595" i="3"/>
  <c r="K4595" i="3" s="1"/>
  <c r="I4596" i="3"/>
  <c r="K4596" i="3" s="1"/>
  <c r="I4597" i="3"/>
  <c r="K4597" i="3" s="1"/>
  <c r="I4598" i="3"/>
  <c r="K4598" i="3" s="1"/>
  <c r="I4599" i="3"/>
  <c r="K4599" i="3" s="1"/>
  <c r="I4600" i="3"/>
  <c r="K4600" i="3" s="1"/>
  <c r="I4601" i="3"/>
  <c r="K4601" i="3" s="1"/>
  <c r="I4602" i="3"/>
  <c r="K4602" i="3" s="1"/>
  <c r="I4603" i="3"/>
  <c r="K4603" i="3" s="1"/>
  <c r="I4604" i="3"/>
  <c r="K4604" i="3" s="1"/>
  <c r="I4605" i="3"/>
  <c r="K4605" i="3" s="1"/>
  <c r="I4606" i="3"/>
  <c r="K4606" i="3" s="1"/>
  <c r="I4607" i="3"/>
  <c r="K4607" i="3" s="1"/>
  <c r="I4608" i="3"/>
  <c r="K4608" i="3" s="1"/>
  <c r="I4609" i="3"/>
  <c r="K4609" i="3" s="1"/>
  <c r="I4610" i="3"/>
  <c r="K4610" i="3" s="1"/>
  <c r="I4611" i="3"/>
  <c r="K4611" i="3" s="1"/>
  <c r="I4612" i="3"/>
  <c r="K4612" i="3" s="1"/>
  <c r="I4613" i="3"/>
  <c r="K4613" i="3" s="1"/>
  <c r="I4614" i="3"/>
  <c r="K4614" i="3" s="1"/>
  <c r="I4615" i="3"/>
  <c r="K4615" i="3" s="1"/>
  <c r="I4616" i="3"/>
  <c r="K4616" i="3" s="1"/>
  <c r="I4617" i="3"/>
  <c r="K4617" i="3" s="1"/>
  <c r="I4618" i="3"/>
  <c r="K4618" i="3" s="1"/>
  <c r="I4619" i="3"/>
  <c r="K4619" i="3" s="1"/>
  <c r="I4620" i="3"/>
  <c r="K4620" i="3" s="1"/>
  <c r="I4621" i="3"/>
  <c r="K4621" i="3" s="1"/>
  <c r="I4622" i="3"/>
  <c r="K4622" i="3" s="1"/>
  <c r="I4623" i="3"/>
  <c r="K4623" i="3" s="1"/>
  <c r="I4624" i="3"/>
  <c r="K4624" i="3" s="1"/>
  <c r="I4625" i="3"/>
  <c r="K4625" i="3" s="1"/>
  <c r="I4626" i="3"/>
  <c r="K4626" i="3" s="1"/>
  <c r="I4627" i="3"/>
  <c r="K4627" i="3" s="1"/>
  <c r="I4628" i="3"/>
  <c r="K4628" i="3" s="1"/>
  <c r="I4629" i="3"/>
  <c r="K4629" i="3" s="1"/>
  <c r="I4630" i="3"/>
  <c r="K4630" i="3" s="1"/>
  <c r="I4631" i="3"/>
  <c r="K4631" i="3" s="1"/>
  <c r="I4632" i="3"/>
  <c r="K4632" i="3" s="1"/>
  <c r="I4633" i="3"/>
  <c r="K4633" i="3" s="1"/>
  <c r="I4634" i="3"/>
  <c r="K4634" i="3" s="1"/>
  <c r="I4635" i="3"/>
  <c r="K4635" i="3" s="1"/>
  <c r="I4636" i="3"/>
  <c r="K4636" i="3" s="1"/>
  <c r="I4637" i="3"/>
  <c r="K4637" i="3" s="1"/>
  <c r="I4638" i="3"/>
  <c r="K4638" i="3" s="1"/>
  <c r="I4639" i="3"/>
  <c r="K4639" i="3" s="1"/>
  <c r="I4640" i="3"/>
  <c r="K4640" i="3" s="1"/>
  <c r="I4641" i="3"/>
  <c r="K4641" i="3" s="1"/>
  <c r="I4642" i="3"/>
  <c r="K4642" i="3" s="1"/>
  <c r="I4643" i="3"/>
  <c r="K4643" i="3" s="1"/>
  <c r="I4644" i="3"/>
  <c r="K4644" i="3" s="1"/>
  <c r="I4645" i="3"/>
  <c r="K4645" i="3" s="1"/>
  <c r="I4646" i="3"/>
  <c r="K4646" i="3" s="1"/>
  <c r="I4647" i="3"/>
  <c r="K4647" i="3" s="1"/>
  <c r="I4648" i="3"/>
  <c r="K4648" i="3" s="1"/>
  <c r="I4649" i="3"/>
  <c r="K4649" i="3" s="1"/>
  <c r="I4650" i="3"/>
  <c r="K4650" i="3" s="1"/>
  <c r="I4651" i="3"/>
  <c r="K4651" i="3" s="1"/>
  <c r="I4652" i="3"/>
  <c r="K4652" i="3" s="1"/>
  <c r="I4653" i="3"/>
  <c r="K4653" i="3" s="1"/>
  <c r="I4654" i="3"/>
  <c r="K4654" i="3" s="1"/>
  <c r="I4655" i="3"/>
  <c r="K4655" i="3" s="1"/>
  <c r="I4656" i="3"/>
  <c r="K4656" i="3" s="1"/>
  <c r="I4657" i="3"/>
  <c r="K4657" i="3" s="1"/>
  <c r="I4658" i="3"/>
  <c r="K4658" i="3" s="1"/>
  <c r="I4659" i="3"/>
  <c r="K4659" i="3" s="1"/>
  <c r="I4660" i="3"/>
  <c r="K4660" i="3" s="1"/>
  <c r="I4661" i="3"/>
  <c r="K4661" i="3" s="1"/>
  <c r="I4662" i="3"/>
  <c r="K4662" i="3" s="1"/>
  <c r="I4663" i="3"/>
  <c r="K4663" i="3" s="1"/>
  <c r="I4664" i="3"/>
  <c r="K4664" i="3" s="1"/>
  <c r="I4665" i="3"/>
  <c r="K4665" i="3" s="1"/>
  <c r="I4666" i="3"/>
  <c r="K4666" i="3" s="1"/>
  <c r="I4667" i="3"/>
  <c r="K4667" i="3" s="1"/>
  <c r="I4668" i="3"/>
  <c r="K4668" i="3" s="1"/>
  <c r="I4669" i="3"/>
  <c r="K4669" i="3" s="1"/>
  <c r="I4670" i="3"/>
  <c r="K4670" i="3" s="1"/>
  <c r="I4671" i="3"/>
  <c r="K4671" i="3" s="1"/>
  <c r="I4672" i="3"/>
  <c r="K4672" i="3" s="1"/>
  <c r="I4673" i="3"/>
  <c r="K4673" i="3" s="1"/>
  <c r="I4674" i="3"/>
  <c r="K4674" i="3" s="1"/>
  <c r="I4675" i="3"/>
  <c r="K4675" i="3" s="1"/>
  <c r="I4676" i="3"/>
  <c r="K4676" i="3" s="1"/>
  <c r="I4677" i="3"/>
  <c r="K4677" i="3" s="1"/>
  <c r="I4678" i="3"/>
  <c r="K4678" i="3" s="1"/>
  <c r="I4679" i="3"/>
  <c r="K4679" i="3" s="1"/>
  <c r="I4680" i="3"/>
  <c r="K4680" i="3" s="1"/>
  <c r="I4681" i="3"/>
  <c r="K4681" i="3" s="1"/>
  <c r="I4682" i="3"/>
  <c r="K4682" i="3" s="1"/>
  <c r="I4683" i="3"/>
  <c r="K4683" i="3" s="1"/>
  <c r="I4684" i="3"/>
  <c r="K4684" i="3" s="1"/>
  <c r="I4685" i="3"/>
  <c r="K4685" i="3" s="1"/>
  <c r="I4686" i="3"/>
  <c r="K4686" i="3" s="1"/>
  <c r="I4687" i="3"/>
  <c r="K4687" i="3" s="1"/>
  <c r="I4688" i="3"/>
  <c r="K4688" i="3" s="1"/>
  <c r="I4689" i="3"/>
  <c r="K4689" i="3" s="1"/>
  <c r="I4690" i="3"/>
  <c r="K4690" i="3" s="1"/>
  <c r="I4691" i="3"/>
  <c r="K4691" i="3" s="1"/>
  <c r="I4692" i="3"/>
  <c r="K4692" i="3" s="1"/>
  <c r="I4693" i="3"/>
  <c r="K4693" i="3" s="1"/>
  <c r="I4694" i="3"/>
  <c r="K4694" i="3" s="1"/>
  <c r="I4695" i="3"/>
  <c r="K4695" i="3" s="1"/>
  <c r="I4696" i="3"/>
  <c r="K4696" i="3" s="1"/>
  <c r="I4697" i="3"/>
  <c r="K4697" i="3" s="1"/>
  <c r="I4698" i="3"/>
  <c r="K4698" i="3" s="1"/>
  <c r="I4699" i="3"/>
  <c r="K4699" i="3" s="1"/>
  <c r="I4700" i="3"/>
  <c r="K4700" i="3" s="1"/>
  <c r="I4701" i="3"/>
  <c r="K4701" i="3" s="1"/>
  <c r="I4702" i="3"/>
  <c r="K4702" i="3" s="1"/>
  <c r="I4703" i="3"/>
  <c r="K4703" i="3" s="1"/>
  <c r="I4704" i="3"/>
  <c r="K4704" i="3" s="1"/>
  <c r="I4705" i="3"/>
  <c r="K4705" i="3" s="1"/>
  <c r="I4706" i="3"/>
  <c r="K4706" i="3" s="1"/>
  <c r="I4707" i="3"/>
  <c r="K4707" i="3" s="1"/>
  <c r="I4708" i="3"/>
  <c r="K4708" i="3" s="1"/>
  <c r="I4709" i="3"/>
  <c r="K4709" i="3" s="1"/>
  <c r="I4710" i="3"/>
  <c r="K4710" i="3" s="1"/>
  <c r="I4711" i="3"/>
  <c r="K4711" i="3" s="1"/>
  <c r="I4712" i="3"/>
  <c r="K4712" i="3" s="1"/>
  <c r="I4713" i="3"/>
  <c r="K4713" i="3" s="1"/>
  <c r="I4714" i="3"/>
  <c r="K4714" i="3" s="1"/>
  <c r="I4715" i="3"/>
  <c r="K4715" i="3" s="1"/>
  <c r="I4716" i="3"/>
  <c r="K4716" i="3" s="1"/>
  <c r="I4717" i="3"/>
  <c r="K4717" i="3" s="1"/>
  <c r="I4718" i="3"/>
  <c r="K4718" i="3" s="1"/>
  <c r="I4719" i="3"/>
  <c r="K4719" i="3" s="1"/>
  <c r="I4720" i="3"/>
  <c r="K4720" i="3" s="1"/>
  <c r="I4721" i="3"/>
  <c r="K4721" i="3" s="1"/>
  <c r="I4722" i="3"/>
  <c r="K4722" i="3" s="1"/>
  <c r="I4723" i="3"/>
  <c r="K4723" i="3" s="1"/>
  <c r="I4724" i="3"/>
  <c r="K4724" i="3" s="1"/>
  <c r="I4725" i="3"/>
  <c r="K4725" i="3" s="1"/>
  <c r="I4726" i="3"/>
  <c r="K4726" i="3" s="1"/>
  <c r="I4727" i="3"/>
  <c r="K4727" i="3" s="1"/>
  <c r="I4728" i="3"/>
  <c r="K4728" i="3" s="1"/>
  <c r="I4729" i="3"/>
  <c r="K4729" i="3" s="1"/>
  <c r="I4730" i="3"/>
  <c r="K4730" i="3" s="1"/>
  <c r="I4731" i="3"/>
  <c r="K4731" i="3" s="1"/>
  <c r="I4732" i="3"/>
  <c r="K4732" i="3" s="1"/>
  <c r="I4733" i="3"/>
  <c r="K4733" i="3" s="1"/>
  <c r="I4734" i="3"/>
  <c r="K4734" i="3" s="1"/>
  <c r="I4735" i="3"/>
  <c r="K4735" i="3" s="1"/>
  <c r="I4736" i="3"/>
  <c r="K4736" i="3" s="1"/>
  <c r="I4737" i="3"/>
  <c r="K4737" i="3" s="1"/>
  <c r="I4738" i="3"/>
  <c r="K4738" i="3" s="1"/>
  <c r="I4739" i="3"/>
  <c r="K4739" i="3" s="1"/>
  <c r="I4740" i="3"/>
  <c r="K4740" i="3" s="1"/>
  <c r="I4741" i="3"/>
  <c r="K4741" i="3" s="1"/>
  <c r="I4742" i="3"/>
  <c r="K4742" i="3" s="1"/>
  <c r="I4743" i="3"/>
  <c r="K4743" i="3" s="1"/>
  <c r="I4744" i="3"/>
  <c r="K4744" i="3" s="1"/>
  <c r="I4745" i="3"/>
  <c r="K4745" i="3" s="1"/>
  <c r="I4746" i="3"/>
  <c r="K4746" i="3" s="1"/>
  <c r="I4747" i="3"/>
  <c r="K4747" i="3" s="1"/>
  <c r="I4748" i="3"/>
  <c r="K4748" i="3" s="1"/>
  <c r="I4749" i="3"/>
  <c r="K4749" i="3" s="1"/>
  <c r="I4750" i="3"/>
  <c r="K4750" i="3" s="1"/>
  <c r="I4751" i="3"/>
  <c r="K4751" i="3" s="1"/>
  <c r="I4752" i="3"/>
  <c r="K4752" i="3" s="1"/>
  <c r="I4753" i="3"/>
  <c r="K4753" i="3" s="1"/>
  <c r="I4754" i="3"/>
  <c r="K4754" i="3" s="1"/>
  <c r="I4755" i="3"/>
  <c r="K4755" i="3" s="1"/>
  <c r="I4756" i="3"/>
  <c r="K4756" i="3" s="1"/>
  <c r="I4757" i="3"/>
  <c r="K4757" i="3" s="1"/>
  <c r="I4758" i="3"/>
  <c r="K4758" i="3" s="1"/>
  <c r="I4759" i="3"/>
  <c r="K4759" i="3" s="1"/>
  <c r="I4760" i="3"/>
  <c r="K4760" i="3" s="1"/>
  <c r="I4761" i="3"/>
  <c r="K4761" i="3" s="1"/>
  <c r="I4762" i="3"/>
  <c r="K4762" i="3" s="1"/>
  <c r="I4763" i="3"/>
  <c r="K4763" i="3" s="1"/>
  <c r="I4764" i="3"/>
  <c r="K4764" i="3" s="1"/>
  <c r="I4765" i="3"/>
  <c r="K4765" i="3" s="1"/>
  <c r="I4766" i="3"/>
  <c r="K4766" i="3" s="1"/>
  <c r="I4767" i="3"/>
  <c r="K4767" i="3" s="1"/>
  <c r="I4768" i="3"/>
  <c r="K4768" i="3" s="1"/>
  <c r="I4769" i="3"/>
  <c r="K4769" i="3" s="1"/>
  <c r="I4770" i="3"/>
  <c r="K4770" i="3" s="1"/>
  <c r="I4771" i="3"/>
  <c r="K4771" i="3" s="1"/>
  <c r="I4772" i="3"/>
  <c r="K4772" i="3" s="1"/>
  <c r="I4773" i="3"/>
  <c r="K4773" i="3" s="1"/>
  <c r="I4774" i="3"/>
  <c r="K4774" i="3" s="1"/>
  <c r="I4775" i="3"/>
  <c r="K4775" i="3" s="1"/>
  <c r="I4776" i="3"/>
  <c r="K4776" i="3" s="1"/>
  <c r="I4777" i="3"/>
  <c r="K4777" i="3" s="1"/>
  <c r="I4778" i="3"/>
  <c r="K4778" i="3" s="1"/>
  <c r="I4779" i="3"/>
  <c r="K4779" i="3" s="1"/>
  <c r="I4780" i="3"/>
  <c r="K4780" i="3" s="1"/>
  <c r="I4781" i="3"/>
  <c r="K4781" i="3" s="1"/>
  <c r="I4782" i="3"/>
  <c r="K4782" i="3" s="1"/>
  <c r="I4783" i="3"/>
  <c r="K4783" i="3" s="1"/>
  <c r="I4784" i="3"/>
  <c r="K4784" i="3" s="1"/>
  <c r="I4785" i="3"/>
  <c r="K4785" i="3" s="1"/>
  <c r="I4786" i="3"/>
  <c r="K4786" i="3" s="1"/>
  <c r="I4787" i="3"/>
  <c r="K4787" i="3" s="1"/>
  <c r="I4788" i="3"/>
  <c r="K4788" i="3" s="1"/>
  <c r="I4789" i="3"/>
  <c r="K4789" i="3" s="1"/>
  <c r="I4790" i="3"/>
  <c r="K4790" i="3" s="1"/>
  <c r="I4791" i="3"/>
  <c r="K4791" i="3" s="1"/>
  <c r="I4792" i="3"/>
  <c r="K4792" i="3" s="1"/>
  <c r="I4793" i="3"/>
  <c r="K4793" i="3" s="1"/>
  <c r="I4794" i="3"/>
  <c r="K4794" i="3" s="1"/>
  <c r="I4795" i="3"/>
  <c r="K4795" i="3" s="1"/>
  <c r="I4796" i="3"/>
  <c r="K4796" i="3" s="1"/>
  <c r="I4797" i="3"/>
  <c r="K4797" i="3" s="1"/>
  <c r="I4798" i="3"/>
  <c r="K4798" i="3" s="1"/>
  <c r="I4799" i="3"/>
  <c r="K4799" i="3" s="1"/>
  <c r="I4800" i="3"/>
  <c r="K4800" i="3" s="1"/>
  <c r="I4801" i="3"/>
  <c r="K4801" i="3" s="1"/>
  <c r="I4802" i="3"/>
  <c r="K4802" i="3" s="1"/>
  <c r="I4803" i="3"/>
  <c r="K4803" i="3" s="1"/>
  <c r="I4804" i="3"/>
  <c r="K4804" i="3" s="1"/>
  <c r="I4805" i="3"/>
  <c r="K4805" i="3" s="1"/>
  <c r="I4806" i="3"/>
  <c r="K4806" i="3" s="1"/>
  <c r="I4807" i="3"/>
  <c r="K4807" i="3" s="1"/>
  <c r="I4808" i="3"/>
  <c r="K4808" i="3" s="1"/>
  <c r="I4809" i="3"/>
  <c r="K4809" i="3" s="1"/>
  <c r="I4810" i="3"/>
  <c r="K4810" i="3" s="1"/>
  <c r="I4811" i="3"/>
  <c r="K4811" i="3" s="1"/>
  <c r="I4812" i="3"/>
  <c r="K4812" i="3" s="1"/>
  <c r="I4813" i="3"/>
  <c r="K4813" i="3" s="1"/>
  <c r="I4814" i="3"/>
  <c r="K4814" i="3" s="1"/>
  <c r="I4815" i="3"/>
  <c r="K4815" i="3" s="1"/>
  <c r="I4816" i="3"/>
  <c r="K4816" i="3" s="1"/>
  <c r="I4817" i="3"/>
  <c r="K4817" i="3" s="1"/>
  <c r="I4818" i="3"/>
  <c r="K4818" i="3" s="1"/>
  <c r="I4819" i="3"/>
  <c r="K4819" i="3" s="1"/>
  <c r="I4820" i="3"/>
  <c r="K4820" i="3" s="1"/>
  <c r="I4821" i="3"/>
  <c r="K4821" i="3" s="1"/>
  <c r="I4822" i="3"/>
  <c r="K4822" i="3" s="1"/>
  <c r="I4823" i="3"/>
  <c r="K4823" i="3" s="1"/>
  <c r="I4824" i="3"/>
  <c r="K4824" i="3" s="1"/>
  <c r="I4825" i="3"/>
  <c r="K4825" i="3" s="1"/>
  <c r="I4826" i="3"/>
  <c r="K4826" i="3" s="1"/>
  <c r="I4827" i="3"/>
  <c r="K4827" i="3" s="1"/>
  <c r="I4828" i="3"/>
  <c r="K4828" i="3" s="1"/>
  <c r="I4829" i="3"/>
  <c r="K4829" i="3" s="1"/>
  <c r="I4830" i="3"/>
  <c r="K4830" i="3" s="1"/>
  <c r="I4831" i="3"/>
  <c r="K4831" i="3" s="1"/>
  <c r="I4832" i="3"/>
  <c r="K4832" i="3" s="1"/>
  <c r="I4833" i="3"/>
  <c r="K4833" i="3" s="1"/>
  <c r="I4834" i="3"/>
  <c r="K4834" i="3" s="1"/>
  <c r="I4835" i="3"/>
  <c r="K4835" i="3" s="1"/>
  <c r="I4836" i="3"/>
  <c r="K4836" i="3" s="1"/>
  <c r="I4837" i="3"/>
  <c r="K4837" i="3" s="1"/>
  <c r="I4838" i="3"/>
  <c r="K4838" i="3" s="1"/>
  <c r="I4839" i="3"/>
  <c r="K4839" i="3" s="1"/>
  <c r="I4840" i="3"/>
  <c r="K4840" i="3" s="1"/>
  <c r="I4841" i="3"/>
  <c r="K4841" i="3" s="1"/>
  <c r="I4842" i="3"/>
  <c r="K4842" i="3" s="1"/>
  <c r="I4843" i="3"/>
  <c r="K4843" i="3" s="1"/>
  <c r="I4844" i="3"/>
  <c r="K4844" i="3" s="1"/>
  <c r="I4845" i="3"/>
  <c r="K4845" i="3" s="1"/>
  <c r="I4846" i="3"/>
  <c r="K4846" i="3" s="1"/>
  <c r="I4847" i="3"/>
  <c r="K4847" i="3" s="1"/>
  <c r="I4848" i="3"/>
  <c r="K4848" i="3" s="1"/>
  <c r="I4849" i="3"/>
  <c r="K4849" i="3" s="1"/>
  <c r="I4850" i="3"/>
  <c r="K4850" i="3" s="1"/>
  <c r="I4851" i="3"/>
  <c r="K4851" i="3" s="1"/>
  <c r="I4852" i="3"/>
  <c r="K4852" i="3" s="1"/>
  <c r="I4853" i="3"/>
  <c r="K4853" i="3" s="1"/>
  <c r="I4854" i="3"/>
  <c r="K4854" i="3" s="1"/>
  <c r="I4855" i="3"/>
  <c r="K4855" i="3" s="1"/>
  <c r="I4856" i="3"/>
  <c r="K4856" i="3" s="1"/>
  <c r="I4857" i="3"/>
  <c r="K4857" i="3" s="1"/>
  <c r="I4858" i="3"/>
  <c r="K4858" i="3" s="1"/>
  <c r="I4859" i="3"/>
  <c r="K4859" i="3" s="1"/>
  <c r="I4860" i="3"/>
  <c r="K4860" i="3" s="1"/>
  <c r="I4861" i="3"/>
  <c r="K4861" i="3" s="1"/>
  <c r="I4862" i="3"/>
  <c r="K4862" i="3" s="1"/>
  <c r="I4863" i="3"/>
  <c r="K4863" i="3" s="1"/>
  <c r="I4864" i="3"/>
  <c r="K4864" i="3" s="1"/>
  <c r="I4865" i="3"/>
  <c r="K4865" i="3" s="1"/>
  <c r="I4866" i="3"/>
  <c r="K4866" i="3" s="1"/>
  <c r="I4867" i="3"/>
  <c r="K4867" i="3" s="1"/>
  <c r="I4868" i="3"/>
  <c r="K4868" i="3" s="1"/>
  <c r="I4869" i="3"/>
  <c r="K4869" i="3" s="1"/>
  <c r="I4870" i="3"/>
  <c r="K4870" i="3" s="1"/>
  <c r="I4871" i="3"/>
  <c r="K4871" i="3" s="1"/>
  <c r="I4872" i="3"/>
  <c r="K4872" i="3" s="1"/>
  <c r="I4873" i="3"/>
  <c r="K4873" i="3" s="1"/>
  <c r="I4874" i="3"/>
  <c r="K4874" i="3" s="1"/>
  <c r="I4875" i="3"/>
  <c r="K4875" i="3" s="1"/>
  <c r="I4876" i="3"/>
  <c r="K4876" i="3" s="1"/>
  <c r="I4877" i="3"/>
  <c r="K4877" i="3" s="1"/>
  <c r="I4878" i="3"/>
  <c r="K4878" i="3" s="1"/>
  <c r="I4879" i="3"/>
  <c r="K4879" i="3" s="1"/>
  <c r="I4880" i="3"/>
  <c r="K4880" i="3" s="1"/>
  <c r="I4881" i="3"/>
  <c r="K4881" i="3" s="1"/>
  <c r="I4882" i="3"/>
  <c r="K4882" i="3" s="1"/>
  <c r="I4883" i="3"/>
  <c r="K4883" i="3" s="1"/>
  <c r="I4884" i="3"/>
  <c r="K4884" i="3" s="1"/>
  <c r="I4885" i="3"/>
  <c r="K4885" i="3" s="1"/>
  <c r="I4886" i="3"/>
  <c r="K4886" i="3" s="1"/>
  <c r="I4887" i="3"/>
  <c r="K4887" i="3" s="1"/>
  <c r="I4888" i="3"/>
  <c r="K4888" i="3" s="1"/>
  <c r="I4889" i="3"/>
  <c r="K4889" i="3" s="1"/>
  <c r="I4890" i="3"/>
  <c r="K4890" i="3" s="1"/>
  <c r="I4891" i="3"/>
  <c r="K4891" i="3" s="1"/>
  <c r="I4892" i="3"/>
  <c r="K4892" i="3" s="1"/>
  <c r="I4893" i="3"/>
  <c r="K4893" i="3" s="1"/>
  <c r="I4894" i="3"/>
  <c r="K4894" i="3" s="1"/>
  <c r="I4895" i="3"/>
  <c r="K4895" i="3" s="1"/>
  <c r="I4896" i="3"/>
  <c r="K4896" i="3" s="1"/>
  <c r="I4897" i="3"/>
  <c r="K4897" i="3" s="1"/>
  <c r="I4898" i="3"/>
  <c r="K4898" i="3" s="1"/>
  <c r="I4899" i="3"/>
  <c r="K4899" i="3" s="1"/>
  <c r="I4900" i="3"/>
  <c r="K4900" i="3" s="1"/>
  <c r="I4901" i="3"/>
  <c r="K4901" i="3" s="1"/>
  <c r="I4902" i="3"/>
  <c r="K4902" i="3" s="1"/>
  <c r="I4903" i="3"/>
  <c r="K4903" i="3" s="1"/>
  <c r="I4904" i="3"/>
  <c r="K4904" i="3" s="1"/>
  <c r="I4905" i="3"/>
  <c r="K4905" i="3" s="1"/>
  <c r="I4906" i="3"/>
  <c r="K4906" i="3" s="1"/>
  <c r="I4907" i="3"/>
  <c r="K4907" i="3" s="1"/>
  <c r="I4908" i="3"/>
  <c r="K4908" i="3" s="1"/>
  <c r="I4909" i="3"/>
  <c r="K4909" i="3" s="1"/>
  <c r="I4910" i="3"/>
  <c r="K4910" i="3" s="1"/>
  <c r="I4911" i="3"/>
  <c r="K4911" i="3" s="1"/>
  <c r="I4912" i="3"/>
  <c r="K4912" i="3" s="1"/>
  <c r="I4913" i="3"/>
  <c r="K4913" i="3" s="1"/>
  <c r="I4914" i="3"/>
  <c r="K4914" i="3" s="1"/>
  <c r="I4915" i="3"/>
  <c r="K4915" i="3" s="1"/>
  <c r="I4916" i="3"/>
  <c r="K4916" i="3" s="1"/>
  <c r="I4917" i="3"/>
  <c r="K4917" i="3" s="1"/>
  <c r="I4918" i="3"/>
  <c r="K4918" i="3" s="1"/>
  <c r="I4919" i="3"/>
  <c r="K4919" i="3" s="1"/>
  <c r="I4920" i="3"/>
  <c r="K4920" i="3" s="1"/>
  <c r="I4921" i="3"/>
  <c r="K4921" i="3" s="1"/>
  <c r="I4922" i="3"/>
  <c r="K4922" i="3" s="1"/>
  <c r="I4923" i="3"/>
  <c r="K4923" i="3" s="1"/>
  <c r="I4924" i="3"/>
  <c r="K4924" i="3" s="1"/>
  <c r="I4925" i="3"/>
  <c r="K4925" i="3" s="1"/>
  <c r="I4926" i="3"/>
  <c r="K4926" i="3" s="1"/>
  <c r="I4927" i="3"/>
  <c r="K4927" i="3" s="1"/>
  <c r="I4928" i="3"/>
  <c r="K4928" i="3" s="1"/>
  <c r="I4929" i="3"/>
  <c r="K4929" i="3" s="1"/>
  <c r="I4930" i="3"/>
  <c r="K4930" i="3" s="1"/>
  <c r="I4931" i="3"/>
  <c r="K4931" i="3" s="1"/>
  <c r="I4932" i="3"/>
  <c r="K4932" i="3" s="1"/>
  <c r="I4933" i="3"/>
  <c r="K4933" i="3" s="1"/>
  <c r="I4934" i="3"/>
  <c r="K4934" i="3" s="1"/>
  <c r="I4935" i="3"/>
  <c r="K4935" i="3" s="1"/>
  <c r="I4936" i="3"/>
  <c r="K4936" i="3" s="1"/>
  <c r="I4937" i="3"/>
  <c r="K4937" i="3" s="1"/>
  <c r="I4938" i="3"/>
  <c r="K4938" i="3" s="1"/>
  <c r="I4939" i="3"/>
  <c r="K4939" i="3" s="1"/>
  <c r="I4940" i="3"/>
  <c r="K4940" i="3" s="1"/>
  <c r="I4941" i="3"/>
  <c r="K4941" i="3" s="1"/>
  <c r="I4942" i="3"/>
  <c r="K4942" i="3" s="1"/>
  <c r="I4943" i="3"/>
  <c r="K4943" i="3" s="1"/>
  <c r="I4944" i="3"/>
  <c r="K4944" i="3" s="1"/>
  <c r="I4945" i="3"/>
  <c r="K4945" i="3" s="1"/>
  <c r="I4946" i="3"/>
  <c r="K4946" i="3" s="1"/>
  <c r="I4947" i="3"/>
  <c r="K4947" i="3" s="1"/>
  <c r="I4948" i="3"/>
  <c r="K4948" i="3" s="1"/>
  <c r="I4949" i="3"/>
  <c r="K4949" i="3" s="1"/>
  <c r="I4950" i="3"/>
  <c r="K4950" i="3" s="1"/>
  <c r="I4951" i="3"/>
  <c r="K4951" i="3" s="1"/>
  <c r="I4952" i="3"/>
  <c r="K4952" i="3" s="1"/>
  <c r="I4953" i="3"/>
  <c r="K4953" i="3" s="1"/>
  <c r="I4954" i="3"/>
  <c r="K4954" i="3" s="1"/>
  <c r="I4955" i="3"/>
  <c r="K4955" i="3" s="1"/>
  <c r="I4956" i="3"/>
  <c r="K4956" i="3" s="1"/>
  <c r="I4957" i="3"/>
  <c r="K4957" i="3" s="1"/>
  <c r="I4958" i="3"/>
  <c r="K4958" i="3" s="1"/>
  <c r="I4959" i="3"/>
  <c r="K4959" i="3" s="1"/>
  <c r="I4960" i="3"/>
  <c r="K4960" i="3" s="1"/>
  <c r="I4961" i="3"/>
  <c r="K4961" i="3" s="1"/>
  <c r="I4962" i="3"/>
  <c r="K4962" i="3" s="1"/>
  <c r="I4963" i="3"/>
  <c r="K4963" i="3" s="1"/>
  <c r="I4964" i="3"/>
  <c r="K4964" i="3" s="1"/>
  <c r="I4965" i="3"/>
  <c r="K4965" i="3" s="1"/>
  <c r="I4966" i="3"/>
  <c r="K4966" i="3" s="1"/>
  <c r="I4967" i="3"/>
  <c r="K4967" i="3" s="1"/>
  <c r="I4968" i="3"/>
  <c r="K4968" i="3" s="1"/>
  <c r="I4969" i="3"/>
  <c r="K4969" i="3" s="1"/>
  <c r="I4970" i="3"/>
  <c r="K4970" i="3" s="1"/>
  <c r="I4971" i="3"/>
  <c r="K4971" i="3" s="1"/>
  <c r="I4972" i="3"/>
  <c r="K4972" i="3" s="1"/>
  <c r="I4973" i="3"/>
  <c r="K4973" i="3" s="1"/>
  <c r="I4974" i="3"/>
  <c r="K4974" i="3" s="1"/>
  <c r="I4975" i="3"/>
  <c r="K4975" i="3" s="1"/>
  <c r="I4976" i="3"/>
  <c r="K4976" i="3" s="1"/>
  <c r="I4977" i="3"/>
  <c r="K4977" i="3" s="1"/>
  <c r="I4978" i="3"/>
  <c r="K4978" i="3" s="1"/>
  <c r="I4979" i="3"/>
  <c r="K4979" i="3" s="1"/>
  <c r="I4980" i="3"/>
  <c r="K4980" i="3" s="1"/>
  <c r="I4981" i="3"/>
  <c r="K4981" i="3" s="1"/>
  <c r="I4982" i="3"/>
  <c r="K4982" i="3" s="1"/>
  <c r="I4983" i="3"/>
  <c r="K4983" i="3" s="1"/>
  <c r="I4984" i="3"/>
  <c r="K4984" i="3" s="1"/>
  <c r="I4985" i="3"/>
  <c r="K4985" i="3" s="1"/>
  <c r="I4986" i="3"/>
  <c r="K4986" i="3" s="1"/>
  <c r="I4987" i="3"/>
  <c r="K4987" i="3" s="1"/>
  <c r="I4988" i="3"/>
  <c r="K4988" i="3" s="1"/>
  <c r="I4989" i="3"/>
  <c r="K4989" i="3" s="1"/>
  <c r="I4990" i="3"/>
  <c r="K4990" i="3" s="1"/>
  <c r="I4991" i="3"/>
  <c r="K4991" i="3" s="1"/>
  <c r="I4992" i="3"/>
  <c r="K4992" i="3" s="1"/>
  <c r="I4993" i="3"/>
  <c r="K4993" i="3" s="1"/>
  <c r="I4994" i="3"/>
  <c r="K4994" i="3" s="1"/>
  <c r="I4995" i="3"/>
  <c r="K4995" i="3" s="1"/>
  <c r="I4996" i="3"/>
  <c r="K4996" i="3" s="1"/>
  <c r="I4997" i="3"/>
  <c r="K4997" i="3" s="1"/>
  <c r="I4998" i="3"/>
  <c r="K4998" i="3" s="1"/>
  <c r="I4999" i="3"/>
  <c r="K4999" i="3" s="1"/>
  <c r="I5000" i="3"/>
  <c r="K5000" i="3" s="1"/>
  <c r="I5001" i="3"/>
  <c r="K5001" i="3" s="1"/>
  <c r="I5002" i="3"/>
  <c r="K5002" i="3" s="1"/>
  <c r="I5003" i="3"/>
  <c r="K5003" i="3" s="1"/>
  <c r="I5004" i="3"/>
  <c r="K5004" i="3" s="1"/>
  <c r="I5005" i="3"/>
  <c r="K5005" i="3" s="1"/>
  <c r="I5006" i="3"/>
  <c r="K5006" i="3" s="1"/>
  <c r="I5007" i="3"/>
  <c r="K5007" i="3" s="1"/>
  <c r="I5008" i="3"/>
  <c r="K5008" i="3" s="1"/>
  <c r="I5009" i="3"/>
  <c r="K5009" i="3" s="1"/>
  <c r="I5010" i="3"/>
  <c r="K5010" i="3" s="1"/>
  <c r="I5011" i="3"/>
  <c r="K5011" i="3" s="1"/>
  <c r="I5012" i="3"/>
  <c r="K5012" i="3" s="1"/>
  <c r="I5013" i="3"/>
  <c r="K5013" i="3" s="1"/>
  <c r="I5014" i="3"/>
  <c r="K5014" i="3" s="1"/>
  <c r="I5015" i="3"/>
  <c r="K5015" i="3" s="1"/>
  <c r="I5016" i="3"/>
  <c r="K5016" i="3" s="1"/>
  <c r="I5017" i="3"/>
  <c r="K5017" i="3" s="1"/>
  <c r="I5018" i="3"/>
  <c r="K5018" i="3" s="1"/>
  <c r="I5019" i="3"/>
  <c r="K5019" i="3" s="1"/>
  <c r="I5020" i="3"/>
  <c r="K5020" i="3" s="1"/>
  <c r="I5021" i="3"/>
  <c r="K5021" i="3" s="1"/>
  <c r="I5022" i="3"/>
  <c r="K5022" i="3" s="1"/>
  <c r="I5023" i="3"/>
  <c r="K5023" i="3" s="1"/>
  <c r="I5024" i="3"/>
  <c r="K5024" i="3" s="1"/>
  <c r="I5025" i="3"/>
  <c r="K5025" i="3" s="1"/>
  <c r="I5026" i="3"/>
  <c r="K5026" i="3" s="1"/>
  <c r="I5027" i="3"/>
  <c r="K5027" i="3" s="1"/>
  <c r="I5028" i="3"/>
  <c r="K5028" i="3" s="1"/>
  <c r="I5029" i="3"/>
  <c r="K5029" i="3" s="1"/>
  <c r="I5030" i="3"/>
  <c r="K5030" i="3" s="1"/>
  <c r="I5031" i="3"/>
  <c r="K5031" i="3" s="1"/>
  <c r="I5032" i="3"/>
  <c r="K5032" i="3" s="1"/>
  <c r="I5033" i="3"/>
  <c r="K5033" i="3" s="1"/>
  <c r="I5034" i="3"/>
  <c r="K5034" i="3" s="1"/>
  <c r="I5035" i="3"/>
  <c r="K5035" i="3" s="1"/>
  <c r="I5036" i="3"/>
  <c r="K5036" i="3" s="1"/>
  <c r="I5037" i="3"/>
  <c r="K5037" i="3" s="1"/>
  <c r="I5038" i="3"/>
  <c r="K5038" i="3" s="1"/>
  <c r="I5039" i="3"/>
  <c r="K5039" i="3" s="1"/>
  <c r="I5040" i="3"/>
  <c r="K5040" i="3" s="1"/>
  <c r="I5041" i="3"/>
  <c r="K5041" i="3" s="1"/>
  <c r="I5042" i="3"/>
  <c r="K5042" i="3" s="1"/>
  <c r="I5043" i="3"/>
  <c r="K5043" i="3" s="1"/>
  <c r="I5044" i="3"/>
  <c r="K5044" i="3" s="1"/>
  <c r="I5045" i="3"/>
  <c r="K5045" i="3" s="1"/>
  <c r="I5046" i="3"/>
  <c r="K5046" i="3" s="1"/>
  <c r="I5047" i="3"/>
  <c r="K5047" i="3" s="1"/>
  <c r="I5048" i="3"/>
  <c r="K5048" i="3" s="1"/>
  <c r="I5049" i="3"/>
  <c r="K5049" i="3" s="1"/>
  <c r="I5050" i="3"/>
  <c r="K5050" i="3" s="1"/>
  <c r="I5051" i="3"/>
  <c r="K5051" i="3" s="1"/>
  <c r="I5052" i="3"/>
  <c r="K5052" i="3" s="1"/>
  <c r="I5053" i="3"/>
  <c r="K5053" i="3" s="1"/>
  <c r="I5054" i="3"/>
  <c r="K5054" i="3" s="1"/>
  <c r="I5055" i="3"/>
  <c r="K5055" i="3" s="1"/>
  <c r="I5056" i="3"/>
  <c r="K5056" i="3" s="1"/>
  <c r="I5057" i="3"/>
  <c r="K5057" i="3" s="1"/>
  <c r="I5058" i="3"/>
  <c r="K5058" i="3" s="1"/>
  <c r="I5059" i="3"/>
  <c r="K5059" i="3" s="1"/>
  <c r="I5060" i="3"/>
  <c r="K5060" i="3" s="1"/>
  <c r="I5061" i="3"/>
  <c r="K5061" i="3" s="1"/>
  <c r="I5062" i="3"/>
  <c r="K5062" i="3" s="1"/>
  <c r="I5063" i="3"/>
  <c r="K5063" i="3" s="1"/>
  <c r="I5064" i="3"/>
  <c r="K5064" i="3" s="1"/>
  <c r="I5065" i="3"/>
  <c r="K5065" i="3" s="1"/>
  <c r="I5066" i="3"/>
  <c r="K5066" i="3" s="1"/>
  <c r="I5067" i="3"/>
  <c r="K5067" i="3" s="1"/>
  <c r="I5068" i="3"/>
  <c r="K5068" i="3" s="1"/>
  <c r="I5069" i="3"/>
  <c r="K5069" i="3" s="1"/>
  <c r="I5070" i="3"/>
  <c r="K5070" i="3" s="1"/>
  <c r="I5071" i="3"/>
  <c r="K5071" i="3" s="1"/>
  <c r="I5072" i="3"/>
  <c r="K5072" i="3" s="1"/>
  <c r="I5073" i="3"/>
  <c r="K5073" i="3" s="1"/>
  <c r="I5074" i="3"/>
  <c r="K5074" i="3" s="1"/>
  <c r="I5075" i="3"/>
  <c r="K5075" i="3" s="1"/>
  <c r="I5076" i="3"/>
  <c r="K5076" i="3" s="1"/>
  <c r="I5077" i="3"/>
  <c r="K5077" i="3" s="1"/>
  <c r="I5078" i="3"/>
  <c r="K5078" i="3" s="1"/>
  <c r="I5079" i="3"/>
  <c r="K5079" i="3" s="1"/>
  <c r="I5080" i="3"/>
  <c r="K5080" i="3" s="1"/>
  <c r="I5081" i="3"/>
  <c r="K5081" i="3" s="1"/>
  <c r="I5082" i="3"/>
  <c r="K5082" i="3" s="1"/>
  <c r="I5083" i="3"/>
  <c r="K5083" i="3" s="1"/>
  <c r="I5084" i="3"/>
  <c r="K5084" i="3" s="1"/>
  <c r="I5085" i="3"/>
  <c r="K5085" i="3" s="1"/>
  <c r="I5086" i="3"/>
  <c r="K5086" i="3" s="1"/>
  <c r="I5087" i="3"/>
  <c r="K5087" i="3" s="1"/>
  <c r="I5088" i="3"/>
  <c r="K5088" i="3" s="1"/>
  <c r="I5089" i="3"/>
  <c r="K5089" i="3" s="1"/>
  <c r="I5090" i="3"/>
  <c r="K5090" i="3" s="1"/>
  <c r="I5091" i="3"/>
  <c r="K5091" i="3" s="1"/>
  <c r="I5092" i="3"/>
  <c r="K5092" i="3" s="1"/>
  <c r="I5093" i="3"/>
  <c r="K5093" i="3" s="1"/>
  <c r="I5094" i="3"/>
  <c r="K5094" i="3" s="1"/>
  <c r="I5095" i="3"/>
  <c r="K5095" i="3" s="1"/>
  <c r="I5096" i="3"/>
  <c r="K5096" i="3" s="1"/>
  <c r="I5097" i="3"/>
  <c r="K5097" i="3" s="1"/>
  <c r="I5098" i="3"/>
  <c r="K5098" i="3" s="1"/>
  <c r="I5099" i="3"/>
  <c r="K5099" i="3" s="1"/>
  <c r="I5100" i="3"/>
  <c r="K5100" i="3" s="1"/>
  <c r="I5101" i="3"/>
  <c r="K5101" i="3" s="1"/>
  <c r="I5102" i="3"/>
  <c r="K5102" i="3" s="1"/>
  <c r="I5103" i="3"/>
  <c r="K5103" i="3" s="1"/>
  <c r="I5104" i="3"/>
  <c r="K5104" i="3" s="1"/>
  <c r="I5105" i="3"/>
  <c r="K5105" i="3" s="1"/>
  <c r="I5106" i="3"/>
  <c r="K5106" i="3" s="1"/>
  <c r="I5107" i="3"/>
  <c r="K5107" i="3" s="1"/>
  <c r="I5108" i="3"/>
  <c r="K5108" i="3" s="1"/>
  <c r="I5109" i="3"/>
  <c r="K5109" i="3" s="1"/>
  <c r="I5110" i="3"/>
  <c r="K5110" i="3" s="1"/>
  <c r="I5111" i="3"/>
  <c r="K5111" i="3" s="1"/>
  <c r="I5112" i="3"/>
  <c r="K5112" i="3" s="1"/>
  <c r="I5113" i="3"/>
  <c r="K5113" i="3" s="1"/>
  <c r="I5114" i="3"/>
  <c r="K5114" i="3" s="1"/>
  <c r="I5115" i="3"/>
  <c r="K5115" i="3" s="1"/>
  <c r="I5116" i="3"/>
  <c r="K5116" i="3" s="1"/>
  <c r="I5117" i="3"/>
  <c r="K5117" i="3" s="1"/>
  <c r="I5118" i="3"/>
  <c r="K5118" i="3" s="1"/>
  <c r="I5119" i="3"/>
  <c r="K5119" i="3" s="1"/>
  <c r="I5120" i="3"/>
  <c r="K5120" i="3" s="1"/>
  <c r="I5121" i="3"/>
  <c r="K5121" i="3" s="1"/>
  <c r="I5122" i="3"/>
  <c r="K5122" i="3" s="1"/>
  <c r="I5123" i="3"/>
  <c r="K5123" i="3" s="1"/>
  <c r="I5124" i="3"/>
  <c r="K5124" i="3" s="1"/>
  <c r="I5125" i="3"/>
  <c r="K5125" i="3" s="1"/>
  <c r="I5126" i="3"/>
  <c r="K5126" i="3" s="1"/>
  <c r="I5127" i="3"/>
  <c r="K5127" i="3" s="1"/>
  <c r="I5128" i="3"/>
  <c r="K5128" i="3" s="1"/>
  <c r="I5129" i="3"/>
  <c r="K5129" i="3" s="1"/>
  <c r="I5130" i="3"/>
  <c r="K5130" i="3" s="1"/>
  <c r="I5131" i="3"/>
  <c r="K5131" i="3" s="1"/>
  <c r="I5132" i="3"/>
  <c r="K5132" i="3" s="1"/>
  <c r="I5133" i="3"/>
  <c r="K5133" i="3" s="1"/>
  <c r="I5134" i="3"/>
  <c r="K5134" i="3" s="1"/>
  <c r="I5135" i="3"/>
  <c r="K5135" i="3" s="1"/>
  <c r="I5136" i="3"/>
  <c r="K5136" i="3" s="1"/>
  <c r="I5137" i="3"/>
  <c r="K5137" i="3" s="1"/>
  <c r="I5138" i="3"/>
  <c r="K5138" i="3" s="1"/>
  <c r="I5139" i="3"/>
  <c r="K5139" i="3" s="1"/>
  <c r="I5140" i="3"/>
  <c r="K5140" i="3" s="1"/>
  <c r="I5141" i="3"/>
  <c r="K5141" i="3" s="1"/>
  <c r="I5142" i="3"/>
  <c r="K5142" i="3" s="1"/>
  <c r="I5143" i="3"/>
  <c r="K5143" i="3" s="1"/>
  <c r="I5144" i="3"/>
  <c r="K5144" i="3" s="1"/>
  <c r="I5145" i="3"/>
  <c r="K5145" i="3" s="1"/>
  <c r="I5146" i="3"/>
  <c r="K5146" i="3" s="1"/>
  <c r="I5147" i="3"/>
  <c r="K5147" i="3" s="1"/>
  <c r="I5148" i="3"/>
  <c r="K5148" i="3" s="1"/>
  <c r="I5149" i="3"/>
  <c r="K5149" i="3" s="1"/>
  <c r="I5150" i="3"/>
  <c r="K5150" i="3" s="1"/>
  <c r="I5151" i="3"/>
  <c r="K5151" i="3" s="1"/>
  <c r="I5152" i="3"/>
  <c r="K5152" i="3" s="1"/>
  <c r="I5153" i="3"/>
  <c r="K5153" i="3" s="1"/>
  <c r="I5154" i="3"/>
  <c r="K5154" i="3" s="1"/>
  <c r="I5155" i="3"/>
  <c r="K5155" i="3" s="1"/>
  <c r="I5156" i="3"/>
  <c r="K5156" i="3" s="1"/>
  <c r="I5157" i="3"/>
  <c r="K5157" i="3" s="1"/>
  <c r="I5158" i="3"/>
  <c r="K5158" i="3" s="1"/>
  <c r="I5159" i="3"/>
  <c r="K5159" i="3" s="1"/>
  <c r="I5160" i="3"/>
  <c r="K5160" i="3" s="1"/>
  <c r="I5161" i="3"/>
  <c r="K5161" i="3" s="1"/>
  <c r="I5162" i="3"/>
  <c r="K5162" i="3" s="1"/>
  <c r="I5163" i="3"/>
  <c r="K5163" i="3" s="1"/>
  <c r="I5164" i="3"/>
  <c r="K5164" i="3" s="1"/>
  <c r="I5165" i="3"/>
  <c r="K5165" i="3" s="1"/>
  <c r="I5166" i="3"/>
  <c r="K5166" i="3" s="1"/>
  <c r="I5167" i="3"/>
  <c r="K5167" i="3" s="1"/>
  <c r="I5168" i="3"/>
  <c r="K5168" i="3" s="1"/>
  <c r="I5169" i="3"/>
  <c r="K5169" i="3" s="1"/>
  <c r="I5170" i="3"/>
  <c r="K5170" i="3" s="1"/>
  <c r="I5171" i="3"/>
  <c r="K5171" i="3" s="1"/>
  <c r="I5172" i="3"/>
  <c r="K5172" i="3" s="1"/>
  <c r="I5173" i="3"/>
  <c r="K5173" i="3" s="1"/>
  <c r="I5174" i="3"/>
  <c r="K5174" i="3" s="1"/>
  <c r="I5175" i="3"/>
  <c r="K5175" i="3" s="1"/>
  <c r="I5176" i="3"/>
  <c r="K5176" i="3" s="1"/>
  <c r="I5177" i="3"/>
  <c r="K5177" i="3" s="1"/>
  <c r="I5178" i="3"/>
  <c r="K5178" i="3" s="1"/>
  <c r="I5179" i="3"/>
  <c r="K5179" i="3" s="1"/>
  <c r="I5180" i="3"/>
  <c r="K5180" i="3" s="1"/>
  <c r="I5181" i="3"/>
  <c r="K5181" i="3" s="1"/>
  <c r="I5182" i="3"/>
  <c r="K5182" i="3" s="1"/>
  <c r="I5183" i="3"/>
  <c r="K5183" i="3" s="1"/>
  <c r="I5184" i="3"/>
  <c r="K5184" i="3" s="1"/>
  <c r="I5185" i="3"/>
  <c r="K5185" i="3" s="1"/>
  <c r="I5186" i="3"/>
  <c r="K5186" i="3" s="1"/>
  <c r="I5187" i="3"/>
  <c r="K5187" i="3" s="1"/>
  <c r="I5188" i="3"/>
  <c r="K5188" i="3" s="1"/>
  <c r="I5189" i="3"/>
  <c r="K5189" i="3" s="1"/>
  <c r="I5190" i="3"/>
  <c r="K5190" i="3" s="1"/>
  <c r="I5191" i="3"/>
  <c r="K5191" i="3" s="1"/>
  <c r="I5192" i="3"/>
  <c r="K5192" i="3" s="1"/>
  <c r="I5193" i="3"/>
  <c r="K5193" i="3" s="1"/>
  <c r="I5194" i="3"/>
  <c r="K5194" i="3" s="1"/>
  <c r="I5195" i="3"/>
  <c r="K5195" i="3" s="1"/>
  <c r="I5196" i="3"/>
  <c r="K5196" i="3" s="1"/>
  <c r="I5197" i="3"/>
  <c r="K5197" i="3" s="1"/>
  <c r="I5198" i="3"/>
  <c r="K5198" i="3" s="1"/>
  <c r="I5199" i="3"/>
  <c r="K5199" i="3" s="1"/>
  <c r="I5200" i="3"/>
  <c r="K5200" i="3" s="1"/>
  <c r="I5201" i="3"/>
  <c r="K5201" i="3" s="1"/>
  <c r="I5202" i="3"/>
  <c r="K5202" i="3" s="1"/>
  <c r="I5203" i="3"/>
  <c r="K5203" i="3" s="1"/>
  <c r="I5204" i="3"/>
  <c r="K5204" i="3" s="1"/>
  <c r="I5205" i="3"/>
  <c r="K5205" i="3" s="1"/>
  <c r="I5206" i="3"/>
  <c r="K5206" i="3" s="1"/>
  <c r="I5207" i="3"/>
  <c r="K5207" i="3" s="1"/>
  <c r="I5208" i="3"/>
  <c r="K5208" i="3" s="1"/>
  <c r="I5209" i="3"/>
  <c r="K5209" i="3" s="1"/>
  <c r="I5210" i="3"/>
  <c r="K5210" i="3" s="1"/>
  <c r="I5211" i="3"/>
  <c r="K5211" i="3" s="1"/>
  <c r="I5212" i="3"/>
  <c r="K5212" i="3" s="1"/>
  <c r="I5213" i="3"/>
  <c r="K5213" i="3" s="1"/>
  <c r="I5214" i="3"/>
  <c r="K5214" i="3" s="1"/>
  <c r="I5215" i="3"/>
  <c r="K5215" i="3" s="1"/>
  <c r="I5216" i="3"/>
  <c r="K5216" i="3" s="1"/>
  <c r="I5217" i="3"/>
  <c r="K5217" i="3" s="1"/>
  <c r="I5218" i="3"/>
  <c r="K5218" i="3" s="1"/>
  <c r="I5219" i="3"/>
  <c r="K5219" i="3" s="1"/>
  <c r="I5220" i="3"/>
  <c r="K5220" i="3" s="1"/>
  <c r="I5221" i="3"/>
  <c r="K5221" i="3" s="1"/>
  <c r="I5222" i="3"/>
  <c r="K5222" i="3" s="1"/>
  <c r="I5223" i="3"/>
  <c r="K5223" i="3" s="1"/>
  <c r="I5224" i="3"/>
  <c r="K5224" i="3" s="1"/>
  <c r="I5225" i="3"/>
  <c r="K5225" i="3" s="1"/>
  <c r="I5226" i="3"/>
  <c r="K5226" i="3" s="1"/>
  <c r="I5227" i="3"/>
  <c r="K5227" i="3" s="1"/>
  <c r="I5228" i="3"/>
  <c r="K5228" i="3" s="1"/>
  <c r="I5229" i="3"/>
  <c r="K5229" i="3" s="1"/>
  <c r="I5230" i="3"/>
  <c r="K5230" i="3" s="1"/>
  <c r="I5231" i="3"/>
  <c r="K5231" i="3" s="1"/>
  <c r="I5232" i="3"/>
  <c r="K5232" i="3" s="1"/>
  <c r="I5233" i="3"/>
  <c r="K5233" i="3" s="1"/>
  <c r="I5234" i="3"/>
  <c r="K5234" i="3" s="1"/>
  <c r="I5235" i="3"/>
  <c r="K5235" i="3" s="1"/>
  <c r="I5236" i="3"/>
  <c r="K5236" i="3" s="1"/>
  <c r="I5237" i="3"/>
  <c r="K5237" i="3" s="1"/>
  <c r="I5238" i="3"/>
  <c r="K5238" i="3" s="1"/>
  <c r="I5239" i="3"/>
  <c r="K5239" i="3" s="1"/>
  <c r="I5240" i="3"/>
  <c r="K5240" i="3" s="1"/>
  <c r="I5241" i="3"/>
  <c r="K5241" i="3" s="1"/>
  <c r="I5242" i="3"/>
  <c r="K5242" i="3" s="1"/>
  <c r="I5243" i="3"/>
  <c r="K5243" i="3" s="1"/>
  <c r="I5244" i="3"/>
  <c r="K5244" i="3" s="1"/>
  <c r="I5245" i="3"/>
  <c r="K5245" i="3" s="1"/>
  <c r="I5246" i="3"/>
  <c r="K5246" i="3" s="1"/>
  <c r="I5247" i="3"/>
  <c r="K5247" i="3" s="1"/>
  <c r="I5248" i="3"/>
  <c r="K5248" i="3" s="1"/>
  <c r="I5249" i="3"/>
  <c r="K5249" i="3" s="1"/>
  <c r="I5250" i="3"/>
  <c r="K5250" i="3" s="1"/>
  <c r="I5251" i="3"/>
  <c r="K5251" i="3" s="1"/>
  <c r="I5252" i="3"/>
  <c r="K5252" i="3" s="1"/>
  <c r="I5253" i="3"/>
  <c r="K5253" i="3" s="1"/>
  <c r="I5254" i="3"/>
  <c r="K5254" i="3" s="1"/>
  <c r="I5255" i="3"/>
  <c r="K5255" i="3" s="1"/>
  <c r="I5256" i="3"/>
  <c r="K5256" i="3" s="1"/>
  <c r="I5257" i="3"/>
  <c r="K5257" i="3" s="1"/>
  <c r="I5258" i="3"/>
  <c r="K5258" i="3" s="1"/>
  <c r="I5259" i="3"/>
  <c r="K5259" i="3" s="1"/>
  <c r="I5260" i="3"/>
  <c r="K5260" i="3" s="1"/>
  <c r="I5261" i="3"/>
  <c r="K5261" i="3" s="1"/>
  <c r="I5262" i="3"/>
  <c r="K5262" i="3" s="1"/>
  <c r="I5263" i="3"/>
  <c r="K5263" i="3" s="1"/>
  <c r="I5264" i="3"/>
  <c r="K5264" i="3" s="1"/>
  <c r="I5265" i="3"/>
  <c r="K5265" i="3" s="1"/>
  <c r="I5266" i="3"/>
  <c r="K5266" i="3" s="1"/>
  <c r="I5267" i="3"/>
  <c r="K5267" i="3" s="1"/>
  <c r="I5268" i="3"/>
  <c r="K5268" i="3" s="1"/>
  <c r="I5269" i="3"/>
  <c r="K5269" i="3" s="1"/>
  <c r="I5270" i="3"/>
  <c r="K5270" i="3" s="1"/>
  <c r="I5271" i="3"/>
  <c r="K5271" i="3" s="1"/>
  <c r="I5272" i="3"/>
  <c r="K5272" i="3" s="1"/>
  <c r="I5273" i="3"/>
  <c r="K5273" i="3" s="1"/>
  <c r="I5274" i="3"/>
  <c r="K5274" i="3" s="1"/>
  <c r="I5275" i="3"/>
  <c r="K5275" i="3" s="1"/>
  <c r="I5276" i="3"/>
  <c r="K5276" i="3" s="1"/>
  <c r="I5277" i="3"/>
  <c r="K5277" i="3" s="1"/>
  <c r="I5278" i="3"/>
  <c r="K5278" i="3" s="1"/>
  <c r="I5279" i="3"/>
  <c r="K5279" i="3" s="1"/>
  <c r="I5280" i="3"/>
  <c r="K5280" i="3" s="1"/>
  <c r="I5281" i="3"/>
  <c r="K5281" i="3" s="1"/>
  <c r="I5282" i="3"/>
  <c r="K5282" i="3" s="1"/>
  <c r="I5283" i="3"/>
  <c r="K5283" i="3" s="1"/>
  <c r="I5284" i="3"/>
  <c r="K5284" i="3" s="1"/>
  <c r="I5285" i="3"/>
  <c r="K5285" i="3" s="1"/>
  <c r="I5286" i="3"/>
  <c r="K5286" i="3" s="1"/>
  <c r="I5287" i="3"/>
  <c r="K5287" i="3" s="1"/>
  <c r="I5288" i="3"/>
  <c r="K5288" i="3" s="1"/>
  <c r="I5289" i="3"/>
  <c r="K5289" i="3" s="1"/>
  <c r="I5290" i="3"/>
  <c r="K5290" i="3" s="1"/>
  <c r="I5291" i="3"/>
  <c r="K5291" i="3" s="1"/>
  <c r="I5292" i="3"/>
  <c r="K5292" i="3" s="1"/>
  <c r="I5293" i="3"/>
  <c r="K5293" i="3" s="1"/>
  <c r="I5294" i="3"/>
  <c r="K5294" i="3" s="1"/>
  <c r="I5295" i="3"/>
  <c r="K5295" i="3" s="1"/>
  <c r="I5296" i="3"/>
  <c r="K5296" i="3" s="1"/>
  <c r="I5297" i="3"/>
  <c r="K5297" i="3" s="1"/>
  <c r="I5298" i="3"/>
  <c r="K5298" i="3" s="1"/>
  <c r="I5299" i="3"/>
  <c r="K5299" i="3" s="1"/>
  <c r="I5300" i="3"/>
  <c r="K5300" i="3" s="1"/>
  <c r="I5301" i="3"/>
  <c r="K5301" i="3" s="1"/>
  <c r="I5302" i="3"/>
  <c r="K5302" i="3" s="1"/>
  <c r="I5303" i="3"/>
  <c r="K5303" i="3" s="1"/>
  <c r="I5304" i="3"/>
  <c r="K5304" i="3" s="1"/>
  <c r="I5305" i="3"/>
  <c r="K5305" i="3" s="1"/>
  <c r="I5306" i="3"/>
  <c r="K5306" i="3" s="1"/>
  <c r="I5307" i="3"/>
  <c r="K5307" i="3" s="1"/>
  <c r="I5308" i="3"/>
  <c r="K5308" i="3" s="1"/>
  <c r="I5309" i="3"/>
  <c r="K5309" i="3" s="1"/>
  <c r="I5310" i="3"/>
  <c r="K5310" i="3" s="1"/>
  <c r="I5311" i="3"/>
  <c r="K5311" i="3" s="1"/>
  <c r="I5312" i="3"/>
  <c r="K5312" i="3" s="1"/>
  <c r="I5313" i="3"/>
  <c r="K5313" i="3" s="1"/>
  <c r="I5314" i="3"/>
  <c r="K5314" i="3" s="1"/>
  <c r="I5315" i="3"/>
  <c r="K5315" i="3" s="1"/>
  <c r="I5316" i="3"/>
  <c r="K5316" i="3" s="1"/>
  <c r="I5317" i="3"/>
  <c r="K5317" i="3" s="1"/>
  <c r="I5318" i="3"/>
  <c r="K5318" i="3" s="1"/>
  <c r="I5319" i="3"/>
  <c r="K5319" i="3" s="1"/>
  <c r="I5320" i="3"/>
  <c r="K5320" i="3" s="1"/>
  <c r="I5321" i="3"/>
  <c r="K5321" i="3" s="1"/>
  <c r="I5322" i="3"/>
  <c r="K5322" i="3" s="1"/>
  <c r="I5323" i="3"/>
  <c r="K5323" i="3" s="1"/>
  <c r="I5324" i="3"/>
  <c r="K5324" i="3" s="1"/>
  <c r="I5325" i="3"/>
  <c r="K5325" i="3" s="1"/>
  <c r="I5326" i="3"/>
  <c r="K5326" i="3" s="1"/>
  <c r="I5327" i="3"/>
  <c r="K5327" i="3" s="1"/>
  <c r="I5328" i="3"/>
  <c r="K5328" i="3" s="1"/>
  <c r="I5329" i="3"/>
  <c r="K5329" i="3" s="1"/>
  <c r="I5330" i="3"/>
  <c r="K5330" i="3" s="1"/>
  <c r="I5331" i="3"/>
  <c r="K5331" i="3" s="1"/>
  <c r="I5332" i="3"/>
  <c r="K5332" i="3" s="1"/>
  <c r="I5333" i="3"/>
  <c r="K5333" i="3" s="1"/>
  <c r="I5334" i="3"/>
  <c r="K5334" i="3" s="1"/>
  <c r="I5335" i="3"/>
  <c r="K5335" i="3" s="1"/>
  <c r="I5336" i="3"/>
  <c r="K5336" i="3" s="1"/>
  <c r="I5337" i="3"/>
  <c r="K5337" i="3" s="1"/>
  <c r="I5338" i="3"/>
  <c r="K5338" i="3" s="1"/>
  <c r="I5339" i="3"/>
  <c r="K5339" i="3" s="1"/>
  <c r="I5340" i="3"/>
  <c r="K5340" i="3" s="1"/>
  <c r="I5341" i="3"/>
  <c r="K5341" i="3" s="1"/>
  <c r="I5342" i="3"/>
  <c r="K5342" i="3" s="1"/>
  <c r="I5343" i="3"/>
  <c r="K5343" i="3" s="1"/>
  <c r="I5344" i="3"/>
  <c r="K5344" i="3" s="1"/>
  <c r="I5345" i="3"/>
  <c r="K5345" i="3" s="1"/>
  <c r="I5346" i="3"/>
  <c r="K5346" i="3" s="1"/>
  <c r="I5347" i="3"/>
  <c r="K5347" i="3" s="1"/>
  <c r="I5348" i="3"/>
  <c r="K5348" i="3" s="1"/>
  <c r="I5349" i="3"/>
  <c r="K5349" i="3" s="1"/>
  <c r="I5350" i="3"/>
  <c r="K5350" i="3" s="1"/>
  <c r="I5351" i="3"/>
  <c r="K5351" i="3" s="1"/>
  <c r="I5352" i="3"/>
  <c r="K5352" i="3" s="1"/>
  <c r="I5353" i="3"/>
  <c r="K5353" i="3" s="1"/>
  <c r="I5354" i="3"/>
  <c r="K5354" i="3" s="1"/>
  <c r="I5355" i="3"/>
  <c r="K5355" i="3" s="1"/>
  <c r="I5356" i="3"/>
  <c r="K5356" i="3" s="1"/>
  <c r="I5357" i="3"/>
  <c r="K5357" i="3" s="1"/>
  <c r="I5358" i="3"/>
  <c r="K5358" i="3" s="1"/>
  <c r="I5359" i="3"/>
  <c r="K5359" i="3" s="1"/>
  <c r="I5360" i="3"/>
  <c r="K5360" i="3" s="1"/>
  <c r="I5361" i="3"/>
  <c r="K5361" i="3" s="1"/>
  <c r="I5362" i="3"/>
  <c r="K5362" i="3" s="1"/>
  <c r="I5363" i="3"/>
  <c r="K5363" i="3" s="1"/>
  <c r="I5364" i="3"/>
  <c r="K5364" i="3" s="1"/>
  <c r="I5365" i="3"/>
  <c r="K5365" i="3" s="1"/>
  <c r="I5366" i="3"/>
  <c r="K5366" i="3" s="1"/>
  <c r="I5367" i="3"/>
  <c r="K5367" i="3" s="1"/>
  <c r="I5368" i="3"/>
  <c r="K5368" i="3" s="1"/>
  <c r="I5369" i="3"/>
  <c r="K5369" i="3" s="1"/>
  <c r="I5370" i="3"/>
  <c r="K5370" i="3" s="1"/>
  <c r="I5371" i="3"/>
  <c r="K5371" i="3" s="1"/>
  <c r="I5372" i="3"/>
  <c r="K5372" i="3" s="1"/>
  <c r="I5373" i="3"/>
  <c r="K5373" i="3" s="1"/>
  <c r="I5374" i="3"/>
  <c r="K5374" i="3" s="1"/>
  <c r="I5375" i="3"/>
  <c r="K5375" i="3" s="1"/>
  <c r="I5376" i="3"/>
  <c r="K5376" i="3" s="1"/>
  <c r="I5377" i="3"/>
  <c r="K5377" i="3" s="1"/>
  <c r="I5378" i="3"/>
  <c r="K5378" i="3" s="1"/>
  <c r="I5379" i="3"/>
  <c r="K5379" i="3" s="1"/>
  <c r="I5380" i="3"/>
  <c r="K5380" i="3" s="1"/>
  <c r="I5381" i="3"/>
  <c r="K5381" i="3" s="1"/>
  <c r="I5382" i="3"/>
  <c r="K5382" i="3" s="1"/>
  <c r="I5383" i="3"/>
  <c r="K5383" i="3" s="1"/>
  <c r="I5384" i="3"/>
  <c r="K5384" i="3" s="1"/>
  <c r="I5385" i="3"/>
  <c r="K5385" i="3" s="1"/>
  <c r="I5386" i="3"/>
  <c r="K5386" i="3" s="1"/>
  <c r="I5387" i="3"/>
  <c r="K5387" i="3" s="1"/>
  <c r="I5388" i="3"/>
  <c r="K5388" i="3" s="1"/>
  <c r="I5389" i="3"/>
  <c r="K5389" i="3" s="1"/>
  <c r="I5390" i="3"/>
  <c r="K5390" i="3" s="1"/>
  <c r="I5391" i="3"/>
  <c r="K5391" i="3" s="1"/>
  <c r="I5392" i="3"/>
  <c r="K5392" i="3" s="1"/>
  <c r="I5393" i="3"/>
  <c r="K5393" i="3" s="1"/>
  <c r="I5394" i="3"/>
  <c r="K5394" i="3" s="1"/>
  <c r="I5395" i="3"/>
  <c r="K5395" i="3" s="1"/>
  <c r="I5396" i="3"/>
  <c r="K5396" i="3" s="1"/>
  <c r="I5397" i="3"/>
  <c r="K5397" i="3" s="1"/>
  <c r="I5398" i="3"/>
  <c r="K5398" i="3" s="1"/>
  <c r="I5399" i="3"/>
  <c r="K5399" i="3" s="1"/>
  <c r="I5400" i="3"/>
  <c r="K5400" i="3" s="1"/>
  <c r="I5401" i="3"/>
  <c r="K5401" i="3" s="1"/>
  <c r="I5402" i="3"/>
  <c r="K5402" i="3" s="1"/>
  <c r="I5403" i="3"/>
  <c r="K5403" i="3" s="1"/>
  <c r="I5404" i="3"/>
  <c r="K5404" i="3" s="1"/>
  <c r="I5405" i="3"/>
  <c r="K5405" i="3" s="1"/>
  <c r="I5406" i="3"/>
  <c r="K5406" i="3" s="1"/>
  <c r="I5407" i="3"/>
  <c r="K5407" i="3" s="1"/>
  <c r="I5408" i="3"/>
  <c r="K5408" i="3" s="1"/>
  <c r="I5409" i="3"/>
  <c r="K5409" i="3" s="1"/>
  <c r="I5410" i="3"/>
  <c r="K5410" i="3" s="1"/>
  <c r="I5411" i="3"/>
  <c r="K5411" i="3" s="1"/>
  <c r="I5412" i="3"/>
  <c r="K5412" i="3" s="1"/>
  <c r="I5413" i="3"/>
  <c r="K5413" i="3" s="1"/>
  <c r="I5414" i="3"/>
  <c r="K5414" i="3" s="1"/>
  <c r="I5415" i="3"/>
  <c r="K5415" i="3" s="1"/>
  <c r="I5416" i="3"/>
  <c r="K5416" i="3" s="1"/>
  <c r="I5417" i="3"/>
  <c r="K5417" i="3" s="1"/>
  <c r="I5418" i="3"/>
  <c r="K5418" i="3" s="1"/>
  <c r="I5419" i="3"/>
  <c r="K5419" i="3" s="1"/>
  <c r="I5420" i="3"/>
  <c r="K5420" i="3" s="1"/>
  <c r="I5421" i="3"/>
  <c r="K5421" i="3" s="1"/>
  <c r="I5422" i="3"/>
  <c r="K5422" i="3" s="1"/>
  <c r="I5423" i="3"/>
  <c r="K5423" i="3" s="1"/>
  <c r="I5424" i="3"/>
  <c r="K5424" i="3" s="1"/>
  <c r="I5425" i="3"/>
  <c r="K5425" i="3" s="1"/>
  <c r="I5426" i="3"/>
  <c r="K5426" i="3" s="1"/>
  <c r="I5427" i="3"/>
  <c r="K5427" i="3" s="1"/>
  <c r="I5428" i="3"/>
  <c r="K5428" i="3" s="1"/>
  <c r="I5429" i="3"/>
  <c r="K5429" i="3" s="1"/>
  <c r="I5430" i="3"/>
  <c r="K5430" i="3" s="1"/>
  <c r="I5431" i="3"/>
  <c r="K5431" i="3" s="1"/>
  <c r="I5432" i="3"/>
  <c r="K5432" i="3" s="1"/>
  <c r="I5433" i="3"/>
  <c r="K5433" i="3" s="1"/>
  <c r="I5434" i="3"/>
  <c r="K5434" i="3" s="1"/>
  <c r="I5435" i="3"/>
  <c r="K5435" i="3" s="1"/>
  <c r="I5436" i="3"/>
  <c r="K5436" i="3" s="1"/>
  <c r="I5437" i="3"/>
  <c r="K5437" i="3" s="1"/>
  <c r="I5438" i="3"/>
  <c r="K5438" i="3" s="1"/>
  <c r="I5439" i="3"/>
  <c r="K5439" i="3" s="1"/>
  <c r="I5440" i="3"/>
  <c r="K5440" i="3" s="1"/>
  <c r="I5441" i="3"/>
  <c r="K5441" i="3" s="1"/>
  <c r="I5442" i="3"/>
  <c r="K5442" i="3" s="1"/>
  <c r="I5443" i="3"/>
  <c r="K5443" i="3" s="1"/>
  <c r="I5444" i="3"/>
  <c r="K5444" i="3" s="1"/>
  <c r="I5445" i="3"/>
  <c r="K5445" i="3" s="1"/>
  <c r="I5446" i="3"/>
  <c r="K5446" i="3" s="1"/>
  <c r="I5447" i="3"/>
  <c r="K5447" i="3" s="1"/>
  <c r="I5448" i="3"/>
  <c r="K5448" i="3" s="1"/>
  <c r="I5449" i="3"/>
  <c r="K5449" i="3" s="1"/>
  <c r="I5450" i="3"/>
  <c r="K5450" i="3" s="1"/>
  <c r="I5451" i="3"/>
  <c r="K5451" i="3" s="1"/>
  <c r="I5452" i="3"/>
  <c r="K5452" i="3" s="1"/>
  <c r="I5453" i="3"/>
  <c r="K5453" i="3" s="1"/>
  <c r="I5454" i="3"/>
  <c r="K5454" i="3" s="1"/>
  <c r="I5455" i="3"/>
  <c r="K5455" i="3" s="1"/>
  <c r="I5456" i="3"/>
  <c r="K5456" i="3" s="1"/>
  <c r="I5457" i="3"/>
  <c r="K5457" i="3" s="1"/>
  <c r="I5458" i="3"/>
  <c r="K5458" i="3" s="1"/>
  <c r="I5459" i="3"/>
  <c r="K5459" i="3" s="1"/>
  <c r="I5460" i="3"/>
  <c r="K5460" i="3" s="1"/>
  <c r="I5461" i="3"/>
  <c r="K5461" i="3" s="1"/>
  <c r="I5462" i="3"/>
  <c r="K5462" i="3" s="1"/>
  <c r="I5463" i="3"/>
  <c r="K5463" i="3" s="1"/>
  <c r="I5464" i="3"/>
  <c r="K5464" i="3" s="1"/>
  <c r="I5465" i="3"/>
  <c r="K5465" i="3" s="1"/>
  <c r="I5466" i="3"/>
  <c r="K5466" i="3" s="1"/>
  <c r="I5467" i="3"/>
  <c r="K5467" i="3" s="1"/>
  <c r="I5468" i="3"/>
  <c r="K5468" i="3" s="1"/>
  <c r="I5469" i="3"/>
  <c r="K5469" i="3" s="1"/>
  <c r="I5470" i="3"/>
  <c r="K5470" i="3" s="1"/>
  <c r="I5471" i="3"/>
  <c r="K5471" i="3" s="1"/>
  <c r="I5472" i="3"/>
  <c r="K5472" i="3" s="1"/>
  <c r="I5473" i="3"/>
  <c r="K5473" i="3" s="1"/>
  <c r="I5474" i="3"/>
  <c r="K5474" i="3" s="1"/>
  <c r="I5475" i="3"/>
  <c r="K5475" i="3" s="1"/>
  <c r="I5476" i="3"/>
  <c r="K5476" i="3" s="1"/>
  <c r="I5477" i="3"/>
  <c r="K5477" i="3" s="1"/>
  <c r="I5478" i="3"/>
  <c r="K5478" i="3" s="1"/>
  <c r="I5479" i="3"/>
  <c r="K5479" i="3" s="1"/>
  <c r="I5480" i="3"/>
  <c r="K5480" i="3" s="1"/>
  <c r="I5481" i="3"/>
  <c r="K5481" i="3" s="1"/>
  <c r="I5482" i="3"/>
  <c r="K5482" i="3" s="1"/>
  <c r="I5483" i="3"/>
  <c r="K5483" i="3" s="1"/>
  <c r="I5484" i="3"/>
  <c r="K5484" i="3" s="1"/>
  <c r="I5485" i="3"/>
  <c r="K5485" i="3" s="1"/>
  <c r="I5486" i="3"/>
  <c r="K5486" i="3" s="1"/>
  <c r="I5487" i="3"/>
  <c r="K5487" i="3" s="1"/>
  <c r="I5488" i="3"/>
  <c r="K5488" i="3" s="1"/>
  <c r="I5489" i="3"/>
  <c r="K5489" i="3" s="1"/>
  <c r="I5490" i="3"/>
  <c r="K5490" i="3" s="1"/>
  <c r="I5491" i="3"/>
  <c r="K5491" i="3" s="1"/>
  <c r="I5492" i="3"/>
  <c r="K5492" i="3" s="1"/>
  <c r="I5493" i="3"/>
  <c r="K5493" i="3" s="1"/>
  <c r="I5494" i="3"/>
  <c r="K5494" i="3" s="1"/>
  <c r="I5495" i="3"/>
  <c r="K5495" i="3" s="1"/>
  <c r="I5496" i="3"/>
  <c r="K5496" i="3" s="1"/>
  <c r="I5497" i="3"/>
  <c r="K5497" i="3" s="1"/>
  <c r="I5498" i="3"/>
  <c r="K5498" i="3" s="1"/>
  <c r="I5499" i="3"/>
  <c r="K5499" i="3" s="1"/>
  <c r="I5500" i="3"/>
  <c r="K5500" i="3" s="1"/>
  <c r="I5501" i="3"/>
  <c r="K5501" i="3" s="1"/>
  <c r="I5502" i="3"/>
  <c r="K5502" i="3" s="1"/>
  <c r="I5503" i="3"/>
  <c r="K5503" i="3" s="1"/>
  <c r="I5504" i="3"/>
  <c r="K5504" i="3" s="1"/>
  <c r="I5505" i="3"/>
  <c r="K5505" i="3" s="1"/>
  <c r="I5506" i="3"/>
  <c r="K5506" i="3" s="1"/>
  <c r="I5507" i="3"/>
  <c r="K5507" i="3" s="1"/>
  <c r="I5508" i="3"/>
  <c r="K5508" i="3" s="1"/>
  <c r="I5509" i="3"/>
  <c r="K5509" i="3" s="1"/>
  <c r="I5510" i="3"/>
  <c r="K5510" i="3" s="1"/>
  <c r="I5511" i="3"/>
  <c r="K5511" i="3" s="1"/>
  <c r="I5512" i="3"/>
  <c r="K5512" i="3" s="1"/>
  <c r="I5513" i="3"/>
  <c r="K5513" i="3" s="1"/>
  <c r="I5514" i="3"/>
  <c r="K5514" i="3" s="1"/>
  <c r="I5515" i="3"/>
  <c r="K5515" i="3" s="1"/>
  <c r="I5516" i="3"/>
  <c r="K5516" i="3" s="1"/>
  <c r="I5517" i="3"/>
  <c r="K5517" i="3" s="1"/>
  <c r="I5518" i="3"/>
  <c r="K5518" i="3" s="1"/>
  <c r="I5519" i="3"/>
  <c r="K5519" i="3" s="1"/>
  <c r="I5520" i="3"/>
  <c r="K5520" i="3" s="1"/>
  <c r="I5521" i="3"/>
  <c r="K5521" i="3" s="1"/>
  <c r="I5522" i="3"/>
  <c r="K5522" i="3" s="1"/>
  <c r="I5523" i="3"/>
  <c r="K5523" i="3" s="1"/>
  <c r="I5524" i="3"/>
  <c r="K5524" i="3" s="1"/>
  <c r="I5525" i="3"/>
  <c r="K5525" i="3" s="1"/>
  <c r="I5526" i="3"/>
  <c r="K5526" i="3" s="1"/>
  <c r="I5527" i="3"/>
  <c r="K5527" i="3" s="1"/>
  <c r="I5528" i="3"/>
  <c r="K5528" i="3" s="1"/>
  <c r="I5529" i="3"/>
  <c r="K5529" i="3" s="1"/>
  <c r="I5530" i="3"/>
  <c r="K5530" i="3" s="1"/>
  <c r="I5531" i="3"/>
  <c r="K5531" i="3" s="1"/>
  <c r="I5532" i="3"/>
  <c r="K5532" i="3" s="1"/>
  <c r="I5533" i="3"/>
  <c r="K5533" i="3" s="1"/>
  <c r="I5534" i="3"/>
  <c r="K5534" i="3" s="1"/>
  <c r="I5535" i="3"/>
  <c r="K5535" i="3" s="1"/>
  <c r="I5536" i="3"/>
  <c r="K5536" i="3" s="1"/>
  <c r="I5537" i="3"/>
  <c r="K5537" i="3" s="1"/>
  <c r="I5538" i="3"/>
  <c r="K5538" i="3" s="1"/>
  <c r="I5539" i="3"/>
  <c r="K5539" i="3" s="1"/>
  <c r="I5540" i="3"/>
  <c r="K5540" i="3" s="1"/>
  <c r="I5541" i="3"/>
  <c r="K5541" i="3" s="1"/>
  <c r="I5542" i="3"/>
  <c r="K5542" i="3" s="1"/>
  <c r="I5543" i="3"/>
  <c r="K5543" i="3" s="1"/>
  <c r="I5544" i="3"/>
  <c r="K5544" i="3" s="1"/>
  <c r="I5545" i="3"/>
  <c r="K5545" i="3" s="1"/>
  <c r="I5546" i="3"/>
  <c r="K5546" i="3" s="1"/>
  <c r="I5547" i="3"/>
  <c r="K5547" i="3" s="1"/>
  <c r="I5548" i="3"/>
  <c r="K5548" i="3" s="1"/>
  <c r="I5549" i="3"/>
  <c r="K5549" i="3" s="1"/>
  <c r="I5550" i="3"/>
  <c r="K5550" i="3" s="1"/>
  <c r="I5551" i="3"/>
  <c r="K5551" i="3" s="1"/>
  <c r="I5552" i="3"/>
  <c r="K5552" i="3" s="1"/>
  <c r="I5553" i="3"/>
  <c r="K5553" i="3" s="1"/>
  <c r="I5554" i="3"/>
  <c r="K5554" i="3" s="1"/>
  <c r="I5555" i="3"/>
  <c r="K5555" i="3" s="1"/>
  <c r="I5556" i="3"/>
  <c r="K5556" i="3" s="1"/>
  <c r="I5557" i="3"/>
  <c r="K5557" i="3" s="1"/>
  <c r="I5558" i="3"/>
  <c r="K5558" i="3" s="1"/>
  <c r="I5559" i="3"/>
  <c r="K5559" i="3" s="1"/>
  <c r="I5560" i="3"/>
  <c r="K5560" i="3" s="1"/>
  <c r="I5561" i="3"/>
  <c r="K5561" i="3" s="1"/>
  <c r="I5562" i="3"/>
  <c r="K5562" i="3" s="1"/>
  <c r="I5563" i="3"/>
  <c r="K5563" i="3" s="1"/>
  <c r="I5564" i="3"/>
  <c r="K5564" i="3" s="1"/>
  <c r="I5565" i="3"/>
  <c r="K5565" i="3" s="1"/>
  <c r="I5566" i="3"/>
  <c r="K5566" i="3" s="1"/>
  <c r="I5567" i="3"/>
  <c r="K5567" i="3" s="1"/>
  <c r="I5568" i="3"/>
  <c r="K5568" i="3" s="1"/>
  <c r="I5569" i="3"/>
  <c r="K5569" i="3" s="1"/>
  <c r="I5570" i="3"/>
  <c r="K5570" i="3" s="1"/>
  <c r="I5571" i="3"/>
  <c r="K5571" i="3" s="1"/>
  <c r="I5572" i="3"/>
  <c r="K5572" i="3" s="1"/>
  <c r="I5573" i="3"/>
  <c r="K5573" i="3" s="1"/>
  <c r="I5574" i="3"/>
  <c r="K5574" i="3" s="1"/>
  <c r="I5575" i="3"/>
  <c r="K5575" i="3" s="1"/>
  <c r="I5576" i="3"/>
  <c r="K5576" i="3" s="1"/>
  <c r="I5577" i="3"/>
  <c r="K5577" i="3" s="1"/>
  <c r="I5578" i="3"/>
  <c r="K5578" i="3" s="1"/>
  <c r="I5579" i="3"/>
  <c r="K5579" i="3" s="1"/>
  <c r="I5580" i="3"/>
  <c r="K5580" i="3" s="1"/>
  <c r="I5581" i="3"/>
  <c r="K5581" i="3" s="1"/>
  <c r="I5582" i="3"/>
  <c r="K5582" i="3" s="1"/>
  <c r="I5583" i="3"/>
  <c r="K5583" i="3" s="1"/>
  <c r="I5584" i="3"/>
  <c r="K5584" i="3" s="1"/>
  <c r="I5585" i="3"/>
  <c r="K5585" i="3" s="1"/>
  <c r="I5586" i="3"/>
  <c r="K5586" i="3" s="1"/>
  <c r="I5587" i="3"/>
  <c r="K5587" i="3" s="1"/>
  <c r="I5588" i="3"/>
  <c r="K5588" i="3" s="1"/>
  <c r="I5589" i="3"/>
  <c r="K5589" i="3" s="1"/>
  <c r="I5590" i="3"/>
  <c r="K5590" i="3" s="1"/>
  <c r="I5591" i="3"/>
  <c r="K5591" i="3" s="1"/>
  <c r="I5592" i="3"/>
  <c r="K5592" i="3" s="1"/>
  <c r="I5593" i="3"/>
  <c r="K5593" i="3" s="1"/>
  <c r="I5594" i="3"/>
  <c r="K5594" i="3" s="1"/>
  <c r="I5595" i="3"/>
  <c r="K5595" i="3" s="1"/>
  <c r="I5596" i="3"/>
  <c r="K5596" i="3" s="1"/>
  <c r="I5597" i="3"/>
  <c r="K5597" i="3" s="1"/>
  <c r="I5598" i="3"/>
  <c r="K5598" i="3" s="1"/>
  <c r="I5599" i="3"/>
  <c r="K5599" i="3" s="1"/>
  <c r="I5600" i="3"/>
  <c r="K5600" i="3" s="1"/>
  <c r="I5601" i="3"/>
  <c r="K5601" i="3" s="1"/>
  <c r="I5602" i="3"/>
  <c r="K5602" i="3" s="1"/>
  <c r="I5603" i="3"/>
  <c r="K5603" i="3" s="1"/>
  <c r="I5604" i="3"/>
  <c r="K5604" i="3" s="1"/>
  <c r="I5605" i="3"/>
  <c r="K5605" i="3" s="1"/>
  <c r="I5606" i="3"/>
  <c r="K5606" i="3" s="1"/>
  <c r="I5607" i="3"/>
  <c r="K5607" i="3" s="1"/>
  <c r="I5608" i="3"/>
  <c r="K5608" i="3" s="1"/>
  <c r="I5609" i="3"/>
  <c r="K5609" i="3" s="1"/>
  <c r="I5610" i="3"/>
  <c r="K5610" i="3" s="1"/>
  <c r="I5611" i="3"/>
  <c r="K5611" i="3" s="1"/>
  <c r="I5612" i="3"/>
  <c r="K5612" i="3" s="1"/>
  <c r="I5613" i="3"/>
  <c r="K5613" i="3" s="1"/>
  <c r="I5614" i="3"/>
  <c r="K5614" i="3" s="1"/>
  <c r="I5615" i="3"/>
  <c r="K5615" i="3" s="1"/>
  <c r="I5616" i="3"/>
  <c r="K5616" i="3" s="1"/>
  <c r="I5617" i="3"/>
  <c r="K5617" i="3" s="1"/>
  <c r="I5618" i="3"/>
  <c r="K5618" i="3" s="1"/>
  <c r="I5619" i="3"/>
  <c r="K5619" i="3" s="1"/>
  <c r="I5620" i="3"/>
  <c r="K5620" i="3" s="1"/>
  <c r="I5621" i="3"/>
  <c r="K5621" i="3" s="1"/>
  <c r="I5622" i="3"/>
  <c r="K5622" i="3" s="1"/>
  <c r="I5623" i="3"/>
  <c r="K5623" i="3" s="1"/>
  <c r="I5624" i="3"/>
  <c r="K5624" i="3" s="1"/>
  <c r="I5625" i="3"/>
  <c r="K5625" i="3" s="1"/>
  <c r="I5626" i="3"/>
  <c r="K5626" i="3" s="1"/>
  <c r="I5627" i="3"/>
  <c r="K5627" i="3" s="1"/>
  <c r="I5628" i="3"/>
  <c r="K5628" i="3" s="1"/>
  <c r="I5629" i="3"/>
  <c r="K5629" i="3" s="1"/>
  <c r="I5630" i="3"/>
  <c r="K5630" i="3" s="1"/>
  <c r="I5631" i="3"/>
  <c r="K5631" i="3" s="1"/>
  <c r="I5632" i="3"/>
  <c r="K5632" i="3" s="1"/>
  <c r="I5633" i="3"/>
  <c r="K5633" i="3" s="1"/>
  <c r="I5634" i="3"/>
  <c r="K5634" i="3" s="1"/>
  <c r="I5635" i="3"/>
  <c r="K5635" i="3" s="1"/>
  <c r="I5636" i="3"/>
  <c r="K5636" i="3" s="1"/>
  <c r="I5637" i="3"/>
  <c r="K5637" i="3" s="1"/>
  <c r="I5638" i="3"/>
  <c r="K5638" i="3" s="1"/>
  <c r="I5639" i="3"/>
  <c r="K5639" i="3" s="1"/>
  <c r="I5640" i="3"/>
  <c r="K5640" i="3" s="1"/>
  <c r="I5641" i="3"/>
  <c r="K5641" i="3" s="1"/>
  <c r="I5642" i="3"/>
  <c r="K5642" i="3" s="1"/>
  <c r="I5643" i="3"/>
  <c r="K5643" i="3" s="1"/>
  <c r="I5644" i="3"/>
  <c r="K5644" i="3" s="1"/>
  <c r="I5645" i="3"/>
  <c r="K5645" i="3" s="1"/>
  <c r="I5646" i="3"/>
  <c r="K5646" i="3" s="1"/>
  <c r="I5647" i="3"/>
  <c r="K5647" i="3" s="1"/>
  <c r="I5648" i="3"/>
  <c r="K5648" i="3" s="1"/>
  <c r="I5649" i="3"/>
  <c r="K5649" i="3" s="1"/>
  <c r="I5650" i="3"/>
  <c r="K5650" i="3" s="1"/>
  <c r="I5651" i="3"/>
  <c r="K5651" i="3" s="1"/>
  <c r="I5652" i="3"/>
  <c r="K5652" i="3" s="1"/>
  <c r="I5653" i="3"/>
  <c r="K5653" i="3" s="1"/>
  <c r="I5654" i="3"/>
  <c r="K5654" i="3" s="1"/>
  <c r="I5655" i="3"/>
  <c r="K5655" i="3" s="1"/>
  <c r="I5656" i="3"/>
  <c r="K5656" i="3" s="1"/>
  <c r="I5657" i="3"/>
  <c r="K5657" i="3" s="1"/>
  <c r="I5658" i="3"/>
  <c r="K5658" i="3" s="1"/>
  <c r="I5659" i="3"/>
  <c r="K5659" i="3" s="1"/>
  <c r="I5660" i="3"/>
  <c r="K5660" i="3" s="1"/>
  <c r="I5661" i="3"/>
  <c r="K5661" i="3" s="1"/>
  <c r="I5662" i="3"/>
  <c r="K5662" i="3" s="1"/>
  <c r="I5663" i="3"/>
  <c r="K5663" i="3" s="1"/>
  <c r="I5664" i="3"/>
  <c r="K5664" i="3" s="1"/>
  <c r="I5665" i="3"/>
  <c r="K5665" i="3" s="1"/>
  <c r="I5666" i="3"/>
  <c r="K5666" i="3" s="1"/>
  <c r="I5667" i="3"/>
  <c r="K5667" i="3" s="1"/>
  <c r="I5668" i="3"/>
  <c r="K5668" i="3" s="1"/>
  <c r="I5669" i="3"/>
  <c r="K5669" i="3" s="1"/>
  <c r="I5670" i="3"/>
  <c r="K5670" i="3" s="1"/>
  <c r="I5671" i="3"/>
  <c r="K5671" i="3" s="1"/>
  <c r="I5672" i="3"/>
  <c r="K5672" i="3" s="1"/>
  <c r="I5673" i="3"/>
  <c r="K5673" i="3" s="1"/>
  <c r="I5674" i="3"/>
  <c r="K5674" i="3" s="1"/>
  <c r="I5675" i="3"/>
  <c r="K5675" i="3" s="1"/>
  <c r="I5676" i="3"/>
  <c r="K5676" i="3" s="1"/>
  <c r="I5677" i="3"/>
  <c r="K5677" i="3" s="1"/>
  <c r="I5678" i="3"/>
  <c r="K5678" i="3" s="1"/>
  <c r="I5679" i="3"/>
  <c r="K5679" i="3" s="1"/>
  <c r="I5680" i="3"/>
  <c r="K5680" i="3" s="1"/>
  <c r="I5681" i="3"/>
  <c r="K5681" i="3" s="1"/>
  <c r="I5682" i="3"/>
  <c r="K5682" i="3" s="1"/>
  <c r="I5683" i="3"/>
  <c r="K5683" i="3" s="1"/>
  <c r="I5684" i="3"/>
  <c r="K5684" i="3" s="1"/>
  <c r="I5685" i="3"/>
  <c r="K5685" i="3" s="1"/>
  <c r="I5686" i="3"/>
  <c r="K5686" i="3" s="1"/>
  <c r="I5687" i="3"/>
  <c r="K5687" i="3" s="1"/>
  <c r="I5688" i="3"/>
  <c r="K5688" i="3" s="1"/>
  <c r="I5689" i="3"/>
  <c r="K5689" i="3" s="1"/>
  <c r="I5690" i="3"/>
  <c r="K5690" i="3" s="1"/>
  <c r="I5691" i="3"/>
  <c r="K5691" i="3" s="1"/>
  <c r="I5692" i="3"/>
  <c r="K5692" i="3" s="1"/>
  <c r="I5693" i="3"/>
  <c r="K5693" i="3" s="1"/>
  <c r="I5694" i="3"/>
  <c r="K5694" i="3" s="1"/>
  <c r="I5695" i="3"/>
  <c r="K5695" i="3" s="1"/>
  <c r="I5696" i="3"/>
  <c r="K5696" i="3" s="1"/>
  <c r="I5697" i="3"/>
  <c r="K5697" i="3" s="1"/>
  <c r="I5698" i="3"/>
  <c r="K5698" i="3" s="1"/>
  <c r="I5699" i="3"/>
  <c r="K5699" i="3" s="1"/>
  <c r="I5700" i="3"/>
  <c r="K5700" i="3" s="1"/>
  <c r="I5701" i="3"/>
  <c r="K5701" i="3" s="1"/>
  <c r="I5702" i="3"/>
  <c r="K5702" i="3" s="1"/>
  <c r="I5703" i="3"/>
  <c r="K5703" i="3" s="1"/>
  <c r="I5704" i="3"/>
  <c r="K5704" i="3" s="1"/>
  <c r="I5705" i="3"/>
  <c r="K5705" i="3" s="1"/>
  <c r="I5706" i="3"/>
  <c r="K5706" i="3" s="1"/>
  <c r="I5707" i="3"/>
  <c r="K5707" i="3" s="1"/>
  <c r="I5708" i="3"/>
  <c r="K5708" i="3" s="1"/>
  <c r="I5709" i="3"/>
  <c r="K5709" i="3" s="1"/>
  <c r="I5710" i="3"/>
  <c r="K5710" i="3" s="1"/>
  <c r="I5711" i="3"/>
  <c r="K5711" i="3" s="1"/>
  <c r="I5712" i="3"/>
  <c r="K5712" i="3" s="1"/>
  <c r="I5713" i="3"/>
  <c r="K5713" i="3" s="1"/>
  <c r="I5714" i="3"/>
  <c r="K5714" i="3" s="1"/>
  <c r="I5715" i="3"/>
  <c r="K5715" i="3" s="1"/>
  <c r="I5716" i="3"/>
  <c r="K5716" i="3" s="1"/>
  <c r="K5717" i="3"/>
  <c r="I5718" i="3"/>
  <c r="K5718" i="3" s="1"/>
  <c r="I5719" i="3"/>
  <c r="K5719" i="3" s="1"/>
  <c r="I5720" i="3"/>
  <c r="K5720" i="3" s="1"/>
  <c r="I5721" i="3"/>
  <c r="K5721" i="3" s="1"/>
  <c r="I5722" i="3"/>
  <c r="K5722" i="3" s="1"/>
  <c r="I5723" i="3"/>
  <c r="K5723" i="3" s="1"/>
  <c r="I5724" i="3"/>
  <c r="K5724" i="3" s="1"/>
  <c r="I5725" i="3"/>
  <c r="K5725" i="3" s="1"/>
  <c r="I5726" i="3"/>
  <c r="K5726" i="3" s="1"/>
  <c r="I5727" i="3"/>
  <c r="K5727" i="3" s="1"/>
  <c r="I5728" i="3"/>
  <c r="K5728" i="3" s="1"/>
  <c r="I5729" i="3"/>
  <c r="K5729" i="3" s="1"/>
  <c r="I5730" i="3"/>
  <c r="K5730" i="3" s="1"/>
  <c r="I5731" i="3"/>
  <c r="K5731" i="3" s="1"/>
  <c r="I5732" i="3"/>
  <c r="K5732" i="3" s="1"/>
  <c r="I5733" i="3"/>
  <c r="K5733" i="3" s="1"/>
  <c r="I5734" i="3"/>
  <c r="K5734" i="3" s="1"/>
  <c r="I5735" i="3"/>
  <c r="K5735" i="3" s="1"/>
  <c r="I5736" i="3"/>
  <c r="K5736" i="3" s="1"/>
  <c r="I5737" i="3"/>
  <c r="K5737" i="3" s="1"/>
  <c r="I5738" i="3"/>
  <c r="K5738" i="3" s="1"/>
  <c r="I5739" i="3"/>
  <c r="K5739" i="3" s="1"/>
  <c r="I5740" i="3"/>
  <c r="K5740" i="3" s="1"/>
  <c r="I5741" i="3"/>
  <c r="K5741" i="3" s="1"/>
  <c r="I5742" i="3"/>
  <c r="K5742" i="3" s="1"/>
  <c r="I5743" i="3"/>
  <c r="K5743" i="3" s="1"/>
  <c r="I5744" i="3"/>
  <c r="K5744" i="3" s="1"/>
  <c r="I5745" i="3"/>
  <c r="K5745" i="3" s="1"/>
  <c r="I5746" i="3"/>
  <c r="K5746" i="3" s="1"/>
  <c r="I5747" i="3"/>
  <c r="K5747" i="3" s="1"/>
  <c r="I5748" i="3"/>
  <c r="K5748" i="3" s="1"/>
  <c r="I5749" i="3"/>
  <c r="K5749" i="3" s="1"/>
  <c r="I5750" i="3"/>
  <c r="K5750" i="3" s="1"/>
  <c r="I5751" i="3"/>
  <c r="K5751" i="3" s="1"/>
  <c r="I5752" i="3"/>
  <c r="K5752" i="3" s="1"/>
  <c r="I5753" i="3"/>
  <c r="K5753" i="3" s="1"/>
  <c r="I5754" i="3"/>
  <c r="K5754" i="3" s="1"/>
  <c r="I5755" i="3"/>
  <c r="K5755" i="3" s="1"/>
  <c r="I5756" i="3"/>
  <c r="K5756" i="3" s="1"/>
  <c r="I5757" i="3"/>
  <c r="K5757" i="3" s="1"/>
  <c r="I5758" i="3"/>
  <c r="K5758" i="3" s="1"/>
  <c r="I5759" i="3"/>
  <c r="K5759" i="3" s="1"/>
  <c r="I5760" i="3"/>
  <c r="K5760" i="3" s="1"/>
  <c r="I5761" i="3"/>
  <c r="K5761" i="3" s="1"/>
  <c r="I5762" i="3"/>
  <c r="K5762" i="3" s="1"/>
  <c r="I5763" i="3"/>
  <c r="K5763" i="3" s="1"/>
  <c r="I3" i="3"/>
  <c r="K3" i="3" s="1"/>
  <c r="I4" i="3"/>
  <c r="K4" i="3" s="1"/>
  <c r="I5" i="3"/>
  <c r="K5" i="3" s="1"/>
  <c r="I6" i="3"/>
  <c r="K6" i="3" s="1"/>
  <c r="I7" i="3"/>
  <c r="K7" i="3" s="1"/>
  <c r="I8" i="3"/>
  <c r="K8" i="3" s="1"/>
  <c r="I9" i="3"/>
  <c r="K9" i="3" s="1"/>
  <c r="I10" i="3"/>
  <c r="K10" i="3" s="1"/>
  <c r="I11" i="3"/>
  <c r="K11" i="3" s="1"/>
  <c r="I12" i="3"/>
  <c r="K12" i="3" s="1"/>
  <c r="I13" i="3"/>
  <c r="K13" i="3" s="1"/>
  <c r="I14" i="3"/>
  <c r="K14" i="3" s="1"/>
  <c r="I15" i="3"/>
  <c r="K15" i="3" s="1"/>
  <c r="I16" i="3"/>
  <c r="K16" i="3" s="1"/>
  <c r="I17" i="3"/>
  <c r="K17" i="3" s="1"/>
  <c r="I18" i="3"/>
  <c r="K18" i="3" s="1"/>
  <c r="I19" i="3"/>
  <c r="K19" i="3" s="1"/>
  <c r="I20" i="3"/>
  <c r="K20" i="3" s="1"/>
  <c r="I21" i="3"/>
  <c r="K21" i="3" s="1"/>
  <c r="I22" i="3"/>
  <c r="K22" i="3" s="1"/>
  <c r="I23" i="3"/>
  <c r="K23" i="3" s="1"/>
  <c r="I24" i="3"/>
  <c r="K24" i="3" s="1"/>
  <c r="I25" i="3"/>
  <c r="K25" i="3" s="1"/>
  <c r="I26" i="3"/>
  <c r="K26" i="3" s="1"/>
  <c r="I27" i="3"/>
  <c r="K27" i="3" s="1"/>
  <c r="I28" i="3"/>
  <c r="K28" i="3" s="1"/>
  <c r="I29" i="3"/>
  <c r="K29" i="3" s="1"/>
  <c r="I30" i="3"/>
  <c r="K30" i="3" s="1"/>
  <c r="I31" i="3"/>
  <c r="K31" i="3" s="1"/>
  <c r="I32" i="3"/>
  <c r="K32" i="3" s="1"/>
  <c r="I33" i="3"/>
  <c r="K33" i="3" s="1"/>
  <c r="I34" i="3"/>
  <c r="K34" i="3" s="1"/>
  <c r="I35" i="3"/>
  <c r="K35" i="3" s="1"/>
  <c r="I36" i="3"/>
  <c r="K36" i="3" s="1"/>
  <c r="I37" i="3"/>
  <c r="K37" i="3" s="1"/>
  <c r="I38" i="3"/>
  <c r="K38" i="3" s="1"/>
  <c r="I39" i="3"/>
  <c r="K39" i="3" s="1"/>
  <c r="I40" i="3"/>
  <c r="K40" i="3" s="1"/>
  <c r="I41" i="3"/>
  <c r="K41" i="3" s="1"/>
  <c r="I42" i="3"/>
  <c r="K42" i="3" s="1"/>
  <c r="I43" i="3"/>
  <c r="K43" i="3" s="1"/>
  <c r="I44" i="3"/>
  <c r="K44" i="3" s="1"/>
  <c r="I45" i="3"/>
  <c r="K45" i="3" s="1"/>
  <c r="I46" i="3"/>
  <c r="K46" i="3" s="1"/>
  <c r="I47" i="3"/>
  <c r="K47" i="3" s="1"/>
  <c r="I48" i="3"/>
  <c r="K48" i="3" s="1"/>
  <c r="I49" i="3"/>
  <c r="K49" i="3" s="1"/>
  <c r="I50" i="3"/>
  <c r="K50" i="3" s="1"/>
  <c r="I51" i="3"/>
  <c r="K51" i="3" s="1"/>
  <c r="I52" i="3"/>
  <c r="K52" i="3" s="1"/>
  <c r="I53" i="3"/>
  <c r="K53" i="3" s="1"/>
  <c r="I54" i="3"/>
  <c r="K54" i="3" s="1"/>
  <c r="I55" i="3"/>
  <c r="K55" i="3" s="1"/>
  <c r="I56" i="3"/>
  <c r="K56" i="3" s="1"/>
  <c r="I57" i="3"/>
  <c r="K57" i="3" s="1"/>
  <c r="I58" i="3"/>
  <c r="K58" i="3" s="1"/>
  <c r="I59" i="3"/>
  <c r="K59" i="3" s="1"/>
  <c r="I60" i="3"/>
  <c r="K60" i="3" s="1"/>
  <c r="I61" i="3"/>
  <c r="K61" i="3" s="1"/>
  <c r="I62" i="3"/>
  <c r="K62" i="3" s="1"/>
  <c r="I63" i="3"/>
  <c r="K63" i="3" s="1"/>
  <c r="I64" i="3"/>
  <c r="K64" i="3" s="1"/>
  <c r="I65" i="3"/>
  <c r="K65" i="3" s="1"/>
  <c r="I66" i="3"/>
  <c r="K66" i="3" s="1"/>
  <c r="I67" i="3"/>
  <c r="K67" i="3" s="1"/>
  <c r="I68" i="3"/>
  <c r="K68" i="3" s="1"/>
  <c r="I69" i="3"/>
  <c r="K69" i="3" s="1"/>
  <c r="I70" i="3"/>
  <c r="K70" i="3" s="1"/>
  <c r="I71" i="3"/>
  <c r="K71" i="3" s="1"/>
  <c r="I72" i="3"/>
  <c r="K72" i="3" s="1"/>
  <c r="I73" i="3"/>
  <c r="K73" i="3" s="1"/>
  <c r="I74" i="3"/>
  <c r="K74" i="3" s="1"/>
  <c r="I75" i="3"/>
  <c r="K75" i="3" s="1"/>
  <c r="I76" i="3"/>
  <c r="K76" i="3" s="1"/>
  <c r="I77" i="3"/>
  <c r="K77" i="3" s="1"/>
  <c r="I78" i="3"/>
  <c r="K78" i="3" s="1"/>
  <c r="I79" i="3"/>
  <c r="K79" i="3" s="1"/>
  <c r="I80" i="3"/>
  <c r="K80" i="3" s="1"/>
  <c r="I81" i="3"/>
  <c r="K81" i="3" s="1"/>
  <c r="I82" i="3"/>
  <c r="K82" i="3" s="1"/>
  <c r="I83" i="3"/>
  <c r="K83" i="3" s="1"/>
  <c r="I84" i="3"/>
  <c r="K84" i="3" s="1"/>
  <c r="I85" i="3"/>
  <c r="K85" i="3" s="1"/>
  <c r="I86" i="3"/>
  <c r="K86" i="3" s="1"/>
  <c r="I87" i="3"/>
  <c r="K87" i="3" s="1"/>
  <c r="I88" i="3"/>
  <c r="K88" i="3" s="1"/>
  <c r="I89" i="3"/>
  <c r="K89" i="3" s="1"/>
  <c r="I90" i="3"/>
  <c r="K90" i="3" s="1"/>
  <c r="I91" i="3"/>
  <c r="K91" i="3" s="1"/>
  <c r="I92" i="3"/>
  <c r="K92" i="3" s="1"/>
  <c r="I93" i="3"/>
  <c r="K93" i="3" s="1"/>
  <c r="I94" i="3"/>
  <c r="K94" i="3" s="1"/>
  <c r="I95" i="3"/>
  <c r="K95" i="3" s="1"/>
  <c r="I96" i="3"/>
  <c r="K96" i="3" s="1"/>
  <c r="I97" i="3"/>
  <c r="K97" i="3" s="1"/>
  <c r="I98" i="3"/>
  <c r="K98" i="3" s="1"/>
  <c r="I99" i="3"/>
  <c r="K99" i="3" s="1"/>
  <c r="I100" i="3"/>
  <c r="K100" i="3" s="1"/>
  <c r="I101" i="3"/>
  <c r="K101" i="3" s="1"/>
  <c r="I102" i="3"/>
  <c r="K102" i="3" s="1"/>
  <c r="I103" i="3"/>
  <c r="K103" i="3" s="1"/>
  <c r="I104" i="3"/>
  <c r="K104" i="3" s="1"/>
  <c r="I105" i="3"/>
  <c r="K105" i="3" s="1"/>
  <c r="I106" i="3"/>
  <c r="K106" i="3" s="1"/>
  <c r="I107" i="3"/>
  <c r="K107" i="3" s="1"/>
  <c r="I108" i="3"/>
  <c r="K108" i="3" s="1"/>
  <c r="I109" i="3"/>
  <c r="K109" i="3" s="1"/>
  <c r="I110" i="3"/>
  <c r="K110" i="3" s="1"/>
  <c r="I111" i="3"/>
  <c r="K111" i="3" s="1"/>
  <c r="I112" i="3"/>
  <c r="K112" i="3" s="1"/>
  <c r="I113" i="3"/>
  <c r="K113" i="3" s="1"/>
  <c r="I114" i="3"/>
  <c r="K114" i="3" s="1"/>
  <c r="I115" i="3"/>
  <c r="K115" i="3" s="1"/>
  <c r="I116" i="3"/>
  <c r="K116" i="3" s="1"/>
  <c r="I117" i="3"/>
  <c r="K117" i="3" s="1"/>
  <c r="I118" i="3"/>
  <c r="K118" i="3" s="1"/>
  <c r="I119" i="3"/>
  <c r="K119" i="3" s="1"/>
  <c r="I120" i="3"/>
  <c r="K120" i="3" s="1"/>
  <c r="I121" i="3"/>
  <c r="K121" i="3" s="1"/>
  <c r="I122" i="3"/>
  <c r="K122" i="3" s="1"/>
  <c r="I123" i="3"/>
  <c r="K123" i="3" s="1"/>
  <c r="I124" i="3"/>
  <c r="K124" i="3" s="1"/>
  <c r="I125" i="3"/>
  <c r="K125" i="3" s="1"/>
  <c r="I126" i="3"/>
  <c r="K126" i="3" s="1"/>
  <c r="I127" i="3"/>
  <c r="K127" i="3" s="1"/>
  <c r="I128" i="3"/>
  <c r="K128" i="3" s="1"/>
  <c r="I129" i="3"/>
  <c r="K129" i="3" s="1"/>
  <c r="I130" i="3"/>
  <c r="K130" i="3" s="1"/>
  <c r="I131" i="3"/>
  <c r="K131" i="3" s="1"/>
  <c r="I132" i="3"/>
  <c r="K132" i="3" s="1"/>
  <c r="I133" i="3"/>
  <c r="K133" i="3" s="1"/>
  <c r="I134" i="3"/>
  <c r="K134" i="3" s="1"/>
  <c r="I135" i="3"/>
  <c r="K135" i="3" s="1"/>
  <c r="I136" i="3"/>
  <c r="K136" i="3" s="1"/>
  <c r="I137" i="3"/>
  <c r="K137" i="3" s="1"/>
  <c r="I138" i="3"/>
  <c r="K138" i="3" s="1"/>
  <c r="I139" i="3"/>
  <c r="K139" i="3" s="1"/>
  <c r="I140" i="3"/>
  <c r="K140" i="3" s="1"/>
  <c r="I141" i="3"/>
  <c r="K141" i="3" s="1"/>
  <c r="I142" i="3"/>
  <c r="K142" i="3" s="1"/>
  <c r="I143" i="3"/>
  <c r="K143" i="3" s="1"/>
  <c r="I144" i="3"/>
  <c r="K144" i="3" s="1"/>
  <c r="I145" i="3"/>
  <c r="K145" i="3" s="1"/>
  <c r="I146" i="3"/>
  <c r="K146" i="3" s="1"/>
  <c r="I147" i="3"/>
  <c r="K147" i="3" s="1"/>
  <c r="I148" i="3"/>
  <c r="K148" i="3" s="1"/>
  <c r="I149" i="3"/>
  <c r="K149" i="3" s="1"/>
  <c r="I150" i="3"/>
  <c r="K150" i="3" s="1"/>
  <c r="I151" i="3"/>
  <c r="K151" i="3" s="1"/>
  <c r="I152" i="3"/>
  <c r="K152" i="3" s="1"/>
  <c r="I153" i="3"/>
  <c r="K153" i="3" s="1"/>
  <c r="I154" i="3"/>
  <c r="K154" i="3" s="1"/>
  <c r="I155" i="3"/>
  <c r="K155" i="3" s="1"/>
  <c r="I156" i="3"/>
  <c r="K156" i="3" s="1"/>
  <c r="I157" i="3"/>
  <c r="K157" i="3" s="1"/>
  <c r="I158" i="3"/>
  <c r="K158" i="3" s="1"/>
  <c r="I159" i="3"/>
  <c r="K159" i="3" s="1"/>
  <c r="I160" i="3"/>
  <c r="K160" i="3" s="1"/>
  <c r="I161" i="3"/>
  <c r="K161" i="3" s="1"/>
  <c r="I162" i="3"/>
  <c r="K162" i="3" s="1"/>
  <c r="I163" i="3"/>
  <c r="K163" i="3" s="1"/>
  <c r="I164" i="3"/>
  <c r="K164" i="3" s="1"/>
  <c r="I165" i="3"/>
  <c r="K165" i="3" s="1"/>
  <c r="I166" i="3"/>
  <c r="K166" i="3" s="1"/>
  <c r="I167" i="3"/>
  <c r="K167" i="3" s="1"/>
  <c r="I168" i="3"/>
  <c r="K168" i="3" s="1"/>
  <c r="I169" i="3"/>
  <c r="K169" i="3" s="1"/>
  <c r="I170" i="3"/>
  <c r="K170" i="3" s="1"/>
  <c r="I171" i="3"/>
  <c r="K171" i="3" s="1"/>
  <c r="I172" i="3"/>
  <c r="K172" i="3" s="1"/>
  <c r="I173" i="3"/>
  <c r="K173" i="3" s="1"/>
  <c r="I174" i="3"/>
  <c r="K174" i="3" s="1"/>
  <c r="I175" i="3"/>
  <c r="K175" i="3" s="1"/>
  <c r="I176" i="3"/>
  <c r="K176" i="3" s="1"/>
  <c r="I177" i="3"/>
  <c r="K177" i="3" s="1"/>
  <c r="I178" i="3"/>
  <c r="K178" i="3" s="1"/>
  <c r="I179" i="3"/>
  <c r="K179" i="3" s="1"/>
  <c r="I180" i="3"/>
  <c r="K180" i="3" s="1"/>
  <c r="I181" i="3"/>
  <c r="K181" i="3" s="1"/>
  <c r="I182" i="3"/>
  <c r="K182" i="3" s="1"/>
  <c r="I183" i="3"/>
  <c r="K183" i="3" s="1"/>
  <c r="I184" i="3"/>
  <c r="K184" i="3" s="1"/>
  <c r="I185" i="3"/>
  <c r="K185" i="3" s="1"/>
  <c r="I186" i="3"/>
  <c r="K186" i="3" s="1"/>
  <c r="I187" i="3"/>
  <c r="K187" i="3" s="1"/>
  <c r="I188" i="3"/>
  <c r="K188" i="3" s="1"/>
  <c r="I189" i="3"/>
  <c r="K189" i="3" s="1"/>
  <c r="I190" i="3"/>
  <c r="K190" i="3" s="1"/>
  <c r="I191" i="3"/>
  <c r="K191" i="3" s="1"/>
  <c r="I192" i="3"/>
  <c r="K192" i="3" s="1"/>
  <c r="I193" i="3"/>
  <c r="K193" i="3" s="1"/>
  <c r="I194" i="3"/>
  <c r="K194" i="3" s="1"/>
  <c r="I195" i="3"/>
  <c r="K195" i="3" s="1"/>
  <c r="I196" i="3"/>
  <c r="K196" i="3" s="1"/>
  <c r="I197" i="3"/>
  <c r="K197" i="3" s="1"/>
  <c r="I198" i="3"/>
  <c r="K198" i="3" s="1"/>
  <c r="I199" i="3"/>
  <c r="K199" i="3" s="1"/>
  <c r="I200" i="3"/>
  <c r="K200" i="3" s="1"/>
  <c r="I201" i="3"/>
  <c r="K201" i="3" s="1"/>
  <c r="I202" i="3"/>
  <c r="K202" i="3" s="1"/>
  <c r="I203" i="3"/>
  <c r="K203" i="3" s="1"/>
  <c r="I204" i="3"/>
  <c r="K204" i="3" s="1"/>
  <c r="I205" i="3"/>
  <c r="K205" i="3" s="1"/>
  <c r="I206" i="3"/>
  <c r="K206" i="3" s="1"/>
  <c r="I207" i="3"/>
  <c r="K207" i="3" s="1"/>
  <c r="I208" i="3"/>
  <c r="K208" i="3" s="1"/>
  <c r="I209" i="3"/>
  <c r="K209" i="3" s="1"/>
  <c r="I210" i="3"/>
  <c r="K210" i="3" s="1"/>
  <c r="I211" i="3"/>
  <c r="K211" i="3" s="1"/>
  <c r="I212" i="3"/>
  <c r="K212" i="3" s="1"/>
  <c r="I213" i="3"/>
  <c r="K213" i="3" s="1"/>
  <c r="I214" i="3"/>
  <c r="K214" i="3" s="1"/>
  <c r="I215" i="3"/>
  <c r="K215" i="3" s="1"/>
  <c r="I216" i="3"/>
  <c r="K216" i="3" s="1"/>
  <c r="I217" i="3"/>
  <c r="K217" i="3" s="1"/>
  <c r="I218" i="3"/>
  <c r="K218" i="3" s="1"/>
  <c r="I219" i="3"/>
  <c r="K219" i="3" s="1"/>
  <c r="I220" i="3"/>
  <c r="K220" i="3" s="1"/>
  <c r="I221" i="3"/>
  <c r="K221" i="3" s="1"/>
  <c r="I222" i="3"/>
  <c r="K222" i="3" s="1"/>
  <c r="I223" i="3"/>
  <c r="K223" i="3" s="1"/>
  <c r="I224" i="3"/>
  <c r="K224" i="3" s="1"/>
  <c r="I225" i="3"/>
  <c r="K225" i="3" s="1"/>
  <c r="I226" i="3"/>
  <c r="K226" i="3" s="1"/>
  <c r="I227" i="3"/>
  <c r="K227" i="3" s="1"/>
  <c r="I228" i="3"/>
  <c r="K228" i="3" s="1"/>
  <c r="I229" i="3"/>
  <c r="K229" i="3" s="1"/>
  <c r="I230" i="3"/>
  <c r="K230" i="3" s="1"/>
  <c r="I231" i="3"/>
  <c r="K231" i="3" s="1"/>
  <c r="I232" i="3"/>
  <c r="K232" i="3" s="1"/>
  <c r="I233" i="3"/>
  <c r="K233" i="3" s="1"/>
  <c r="I234" i="3"/>
  <c r="K234" i="3" s="1"/>
  <c r="I235" i="3"/>
  <c r="K235" i="3" s="1"/>
  <c r="I236" i="3"/>
  <c r="K236" i="3" s="1"/>
  <c r="I237" i="3"/>
  <c r="K237" i="3" s="1"/>
  <c r="I238" i="3"/>
  <c r="K238" i="3" s="1"/>
  <c r="I239" i="3"/>
  <c r="K239" i="3" s="1"/>
  <c r="I240" i="3"/>
  <c r="K240" i="3" s="1"/>
  <c r="I241" i="3"/>
  <c r="K241" i="3" s="1"/>
  <c r="I242" i="3"/>
  <c r="K242" i="3" s="1"/>
  <c r="I243" i="3"/>
  <c r="K243" i="3" s="1"/>
  <c r="I244" i="3"/>
  <c r="K244" i="3" s="1"/>
  <c r="I245" i="3"/>
  <c r="K245" i="3" s="1"/>
  <c r="I246" i="3"/>
  <c r="K246" i="3" s="1"/>
  <c r="I247" i="3"/>
  <c r="K247" i="3" s="1"/>
  <c r="I248" i="3"/>
  <c r="K248" i="3" s="1"/>
  <c r="I249" i="3"/>
  <c r="K249" i="3" s="1"/>
  <c r="I250" i="3"/>
  <c r="K250" i="3" s="1"/>
  <c r="I251" i="3"/>
  <c r="K251" i="3" s="1"/>
  <c r="I252" i="3"/>
  <c r="K252" i="3" s="1"/>
  <c r="I253" i="3"/>
  <c r="K253" i="3" s="1"/>
  <c r="I254" i="3"/>
  <c r="K254" i="3" s="1"/>
  <c r="I255" i="3"/>
  <c r="K255" i="3" s="1"/>
  <c r="I256" i="3"/>
  <c r="K256" i="3" s="1"/>
  <c r="I257" i="3"/>
  <c r="K257" i="3" s="1"/>
  <c r="I258" i="3"/>
  <c r="K258" i="3" s="1"/>
  <c r="I259" i="3"/>
  <c r="K259" i="3" s="1"/>
  <c r="I260" i="3"/>
  <c r="K260" i="3" s="1"/>
  <c r="I261" i="3"/>
  <c r="K261" i="3" s="1"/>
  <c r="I262" i="3"/>
  <c r="K262" i="3" s="1"/>
  <c r="I263" i="3"/>
  <c r="K263" i="3" s="1"/>
  <c r="I264" i="3"/>
  <c r="K264" i="3" s="1"/>
  <c r="I265" i="3"/>
  <c r="K265" i="3" s="1"/>
  <c r="I266" i="3"/>
  <c r="K266" i="3" s="1"/>
  <c r="I267" i="3"/>
  <c r="K267" i="3" s="1"/>
  <c r="I268" i="3"/>
  <c r="K268" i="3" s="1"/>
  <c r="I269" i="3"/>
  <c r="K269" i="3" s="1"/>
  <c r="I270" i="3"/>
  <c r="K270" i="3" s="1"/>
  <c r="I271" i="3"/>
  <c r="K271" i="3" s="1"/>
  <c r="I272" i="3"/>
  <c r="K272" i="3" s="1"/>
  <c r="I273" i="3"/>
  <c r="K273" i="3" s="1"/>
  <c r="I274" i="3"/>
  <c r="K274" i="3" s="1"/>
  <c r="I275" i="3"/>
  <c r="K275" i="3" s="1"/>
  <c r="I276" i="3"/>
  <c r="K276" i="3" s="1"/>
  <c r="I277" i="3"/>
  <c r="K277" i="3" s="1"/>
  <c r="I278" i="3"/>
  <c r="K278" i="3" s="1"/>
  <c r="I279" i="3"/>
  <c r="K279" i="3" s="1"/>
  <c r="I280" i="3"/>
  <c r="K280" i="3" s="1"/>
  <c r="I281" i="3"/>
  <c r="K281" i="3" s="1"/>
  <c r="I282" i="3"/>
  <c r="K282" i="3" s="1"/>
  <c r="I283" i="3"/>
  <c r="K283" i="3" s="1"/>
  <c r="I284" i="3"/>
  <c r="K284" i="3" s="1"/>
  <c r="I285" i="3"/>
  <c r="K285" i="3" s="1"/>
  <c r="I286" i="3"/>
  <c r="K286" i="3" s="1"/>
  <c r="I287" i="3"/>
  <c r="K287" i="3" s="1"/>
  <c r="I288" i="3"/>
  <c r="K288" i="3" s="1"/>
  <c r="I289" i="3"/>
  <c r="K289" i="3" s="1"/>
  <c r="I290" i="3"/>
  <c r="K290" i="3" s="1"/>
  <c r="I291" i="3"/>
  <c r="K291" i="3" s="1"/>
  <c r="I292" i="3"/>
  <c r="K292" i="3" s="1"/>
  <c r="I293" i="3"/>
  <c r="K293" i="3" s="1"/>
  <c r="I294" i="3"/>
  <c r="K294" i="3" s="1"/>
  <c r="I295" i="3"/>
  <c r="K295" i="3" s="1"/>
  <c r="I296" i="3"/>
  <c r="K296" i="3" s="1"/>
  <c r="I297" i="3"/>
  <c r="K297" i="3" s="1"/>
  <c r="I298" i="3"/>
  <c r="K298" i="3" s="1"/>
  <c r="I299" i="3"/>
  <c r="K299" i="3" s="1"/>
  <c r="I300" i="3"/>
  <c r="K300" i="3" s="1"/>
  <c r="I301" i="3"/>
  <c r="K301" i="3" s="1"/>
  <c r="I302" i="3"/>
  <c r="K302" i="3" s="1"/>
  <c r="I303" i="3"/>
  <c r="K303" i="3" s="1"/>
  <c r="I304" i="3"/>
  <c r="K304" i="3" s="1"/>
  <c r="I305" i="3"/>
  <c r="K305" i="3" s="1"/>
  <c r="I306" i="3"/>
  <c r="K306" i="3" s="1"/>
  <c r="I307" i="3"/>
  <c r="K307" i="3" s="1"/>
  <c r="I308" i="3"/>
  <c r="K308" i="3" s="1"/>
  <c r="I309" i="3"/>
  <c r="K309" i="3" s="1"/>
  <c r="I310" i="3"/>
  <c r="K310" i="3" s="1"/>
  <c r="I311" i="3"/>
  <c r="K311" i="3" s="1"/>
  <c r="I312" i="3"/>
  <c r="K312" i="3" s="1"/>
  <c r="I313" i="3"/>
  <c r="K313" i="3" s="1"/>
  <c r="I314" i="3"/>
  <c r="K314" i="3" s="1"/>
  <c r="I315" i="3"/>
  <c r="K315" i="3" s="1"/>
  <c r="I316" i="3"/>
  <c r="K316" i="3" s="1"/>
  <c r="I317" i="3"/>
  <c r="K317" i="3" s="1"/>
  <c r="I318" i="3"/>
  <c r="K318" i="3" s="1"/>
  <c r="I319" i="3"/>
  <c r="K319" i="3" s="1"/>
  <c r="I320" i="3"/>
  <c r="K320" i="3" s="1"/>
  <c r="I321" i="3"/>
  <c r="K321" i="3" s="1"/>
  <c r="I322" i="3"/>
  <c r="K322" i="3" s="1"/>
  <c r="I323" i="3"/>
  <c r="K323" i="3" s="1"/>
  <c r="I324" i="3"/>
  <c r="K324" i="3" s="1"/>
  <c r="I325" i="3"/>
  <c r="K325" i="3" s="1"/>
  <c r="I326" i="3"/>
  <c r="K326" i="3" s="1"/>
  <c r="I327" i="3"/>
  <c r="K327" i="3" s="1"/>
  <c r="I328" i="3"/>
  <c r="K328" i="3" s="1"/>
  <c r="I329" i="3"/>
  <c r="K329" i="3" s="1"/>
  <c r="I330" i="3"/>
  <c r="K330" i="3" s="1"/>
  <c r="I331" i="3"/>
  <c r="K331" i="3" s="1"/>
  <c r="I332" i="3"/>
  <c r="K332" i="3" s="1"/>
  <c r="I333" i="3"/>
  <c r="K333" i="3" s="1"/>
  <c r="I334" i="3"/>
  <c r="K334" i="3" s="1"/>
  <c r="I335" i="3"/>
  <c r="K335" i="3" s="1"/>
  <c r="I336" i="3"/>
  <c r="K336" i="3" s="1"/>
  <c r="I337" i="3"/>
  <c r="K337" i="3" s="1"/>
  <c r="I338" i="3"/>
  <c r="K338" i="3" s="1"/>
  <c r="I339" i="3"/>
  <c r="K339" i="3" s="1"/>
  <c r="I340" i="3"/>
  <c r="K340" i="3" s="1"/>
  <c r="I341" i="3"/>
  <c r="K341" i="3" s="1"/>
  <c r="I342" i="3"/>
  <c r="K342" i="3" s="1"/>
  <c r="I343" i="3"/>
  <c r="K343" i="3" s="1"/>
  <c r="I344" i="3"/>
  <c r="K344" i="3" s="1"/>
  <c r="I345" i="3"/>
  <c r="K345" i="3" s="1"/>
  <c r="I346" i="3"/>
  <c r="K346" i="3" s="1"/>
  <c r="I347" i="3"/>
  <c r="K347" i="3" s="1"/>
  <c r="I348" i="3"/>
  <c r="K348" i="3" s="1"/>
  <c r="I349" i="3"/>
  <c r="K349" i="3" s="1"/>
  <c r="I350" i="3"/>
  <c r="K350" i="3" s="1"/>
  <c r="I351" i="3"/>
  <c r="K351" i="3" s="1"/>
  <c r="I352" i="3"/>
  <c r="K352" i="3" s="1"/>
  <c r="I353" i="3"/>
  <c r="K353" i="3" s="1"/>
  <c r="I354" i="3"/>
  <c r="K354" i="3" s="1"/>
  <c r="I355" i="3"/>
  <c r="K355" i="3" s="1"/>
  <c r="I356" i="3"/>
  <c r="K356" i="3" s="1"/>
  <c r="I357" i="3"/>
  <c r="K357" i="3" s="1"/>
  <c r="I358" i="3"/>
  <c r="K358" i="3" s="1"/>
  <c r="I359" i="3"/>
  <c r="K359" i="3" s="1"/>
  <c r="I360" i="3"/>
  <c r="K360" i="3" s="1"/>
  <c r="I361" i="3"/>
  <c r="K361" i="3" s="1"/>
  <c r="I362" i="3"/>
  <c r="K362" i="3" s="1"/>
  <c r="I363" i="3"/>
  <c r="K363" i="3" s="1"/>
  <c r="I364" i="3"/>
  <c r="K364" i="3" s="1"/>
  <c r="I365" i="3"/>
  <c r="K365" i="3" s="1"/>
  <c r="I366" i="3"/>
  <c r="K366" i="3" s="1"/>
  <c r="I367" i="3"/>
  <c r="K367" i="3" s="1"/>
  <c r="I368" i="3"/>
  <c r="K368" i="3" s="1"/>
  <c r="I369" i="3"/>
  <c r="K369" i="3" s="1"/>
  <c r="I370" i="3"/>
  <c r="K370" i="3" s="1"/>
  <c r="I371" i="3"/>
  <c r="K371" i="3" s="1"/>
  <c r="I372" i="3"/>
  <c r="K372" i="3" s="1"/>
  <c r="I373" i="3"/>
  <c r="K373" i="3" s="1"/>
  <c r="I374" i="3"/>
  <c r="K374" i="3" s="1"/>
  <c r="I375" i="3"/>
  <c r="K375" i="3" s="1"/>
  <c r="I376" i="3"/>
  <c r="K376" i="3" s="1"/>
  <c r="I377" i="3"/>
  <c r="K377" i="3" s="1"/>
  <c r="I378" i="3"/>
  <c r="K378" i="3" s="1"/>
  <c r="I379" i="3"/>
  <c r="K379" i="3" s="1"/>
  <c r="I380" i="3"/>
  <c r="K380" i="3" s="1"/>
  <c r="I381" i="3"/>
  <c r="K381" i="3" s="1"/>
  <c r="I382" i="3"/>
  <c r="K382" i="3" s="1"/>
  <c r="I383" i="3"/>
  <c r="K383" i="3" s="1"/>
  <c r="I384" i="3"/>
  <c r="K384" i="3" s="1"/>
  <c r="I385" i="3"/>
  <c r="K385" i="3" s="1"/>
  <c r="I386" i="3"/>
  <c r="K386" i="3" s="1"/>
  <c r="I387" i="3"/>
  <c r="K387" i="3" s="1"/>
  <c r="I388" i="3"/>
  <c r="K388" i="3" s="1"/>
  <c r="I389" i="3"/>
  <c r="K389" i="3" s="1"/>
  <c r="I390" i="3"/>
  <c r="K390" i="3" s="1"/>
  <c r="I391" i="3"/>
  <c r="K391" i="3" s="1"/>
  <c r="I392" i="3"/>
  <c r="K392" i="3" s="1"/>
  <c r="I393" i="3"/>
  <c r="K393" i="3" s="1"/>
  <c r="I394" i="3"/>
  <c r="K394" i="3" s="1"/>
  <c r="I395" i="3"/>
  <c r="K395" i="3" s="1"/>
  <c r="I396" i="3"/>
  <c r="K396" i="3" s="1"/>
  <c r="I397" i="3"/>
  <c r="K397" i="3" s="1"/>
  <c r="I398" i="3"/>
  <c r="K398" i="3" s="1"/>
  <c r="I399" i="3"/>
  <c r="K399" i="3" s="1"/>
  <c r="I400" i="3"/>
  <c r="K400" i="3" s="1"/>
  <c r="I401" i="3"/>
  <c r="K401" i="3" s="1"/>
  <c r="I402" i="3"/>
  <c r="K402" i="3" s="1"/>
  <c r="I403" i="3"/>
  <c r="K403" i="3" s="1"/>
  <c r="I404" i="3"/>
  <c r="K404" i="3" s="1"/>
  <c r="I405" i="3"/>
  <c r="K405" i="3" s="1"/>
  <c r="I406" i="3"/>
  <c r="K406" i="3" s="1"/>
  <c r="I407" i="3"/>
  <c r="K407" i="3" s="1"/>
  <c r="I408" i="3"/>
  <c r="K408" i="3" s="1"/>
  <c r="I409" i="3"/>
  <c r="K409" i="3" s="1"/>
  <c r="I410" i="3"/>
  <c r="K410" i="3" s="1"/>
  <c r="I411" i="3"/>
  <c r="K411" i="3" s="1"/>
  <c r="I412" i="3"/>
  <c r="K412" i="3" s="1"/>
  <c r="I413" i="3"/>
  <c r="K413" i="3" s="1"/>
  <c r="I414" i="3"/>
  <c r="K414" i="3" s="1"/>
  <c r="I415" i="3"/>
  <c r="K415" i="3" s="1"/>
  <c r="I416" i="3"/>
  <c r="K416" i="3" s="1"/>
  <c r="I417" i="3"/>
  <c r="K417" i="3" s="1"/>
  <c r="I418" i="3"/>
  <c r="K418" i="3" s="1"/>
  <c r="I419" i="3"/>
  <c r="K419" i="3" s="1"/>
  <c r="I420" i="3"/>
  <c r="K420" i="3" s="1"/>
  <c r="I421" i="3"/>
  <c r="K421" i="3" s="1"/>
  <c r="I422" i="3"/>
  <c r="K422" i="3" s="1"/>
  <c r="I423" i="3"/>
  <c r="K423" i="3" s="1"/>
  <c r="I424" i="3"/>
  <c r="K424" i="3" s="1"/>
  <c r="I425" i="3"/>
  <c r="K425" i="3" s="1"/>
  <c r="I426" i="3"/>
  <c r="K426" i="3" s="1"/>
  <c r="I427" i="3"/>
  <c r="K427" i="3" s="1"/>
  <c r="I428" i="3"/>
  <c r="K428" i="3" s="1"/>
  <c r="I429" i="3"/>
  <c r="K429" i="3" s="1"/>
  <c r="I430" i="3"/>
  <c r="K430" i="3" s="1"/>
  <c r="I431" i="3"/>
  <c r="K431" i="3" s="1"/>
  <c r="I432" i="3"/>
  <c r="K432" i="3" s="1"/>
  <c r="I433" i="3"/>
  <c r="K433" i="3" s="1"/>
  <c r="I434" i="3"/>
  <c r="K434" i="3" s="1"/>
  <c r="I435" i="3"/>
  <c r="K435" i="3" s="1"/>
  <c r="I436" i="3"/>
  <c r="K436" i="3" s="1"/>
  <c r="I437" i="3"/>
  <c r="K437" i="3" s="1"/>
  <c r="I438" i="3"/>
  <c r="K438" i="3" s="1"/>
  <c r="I439" i="3"/>
  <c r="K439" i="3" s="1"/>
  <c r="I440" i="3"/>
  <c r="K440" i="3" s="1"/>
  <c r="I441" i="3"/>
  <c r="K441" i="3" s="1"/>
  <c r="I442" i="3"/>
  <c r="K442" i="3" s="1"/>
  <c r="I443" i="3"/>
  <c r="K443" i="3" s="1"/>
  <c r="I444" i="3"/>
  <c r="K444" i="3" s="1"/>
  <c r="I445" i="3"/>
  <c r="K445" i="3" s="1"/>
  <c r="I446" i="3"/>
  <c r="K446" i="3" s="1"/>
  <c r="I447" i="3"/>
  <c r="K447" i="3" s="1"/>
  <c r="I448" i="3"/>
  <c r="K448" i="3" s="1"/>
  <c r="I449" i="3"/>
  <c r="K449" i="3" s="1"/>
  <c r="I450" i="3"/>
  <c r="K450" i="3" s="1"/>
  <c r="I451" i="3"/>
  <c r="K451" i="3" s="1"/>
  <c r="I452" i="3"/>
  <c r="K452" i="3" s="1"/>
  <c r="I453" i="3"/>
  <c r="K453" i="3" s="1"/>
  <c r="I454" i="3"/>
  <c r="K454" i="3" s="1"/>
  <c r="I455" i="3"/>
  <c r="K455" i="3" s="1"/>
  <c r="I456" i="3"/>
  <c r="K456" i="3" s="1"/>
  <c r="I457" i="3"/>
  <c r="K457" i="3" s="1"/>
  <c r="I458" i="3"/>
  <c r="K458" i="3" s="1"/>
  <c r="I459" i="3"/>
  <c r="K459" i="3" s="1"/>
  <c r="I460" i="3"/>
  <c r="K460" i="3" s="1"/>
  <c r="I461" i="3"/>
  <c r="K461" i="3" s="1"/>
  <c r="I462" i="3"/>
  <c r="K462" i="3" s="1"/>
  <c r="I463" i="3"/>
  <c r="K463" i="3" s="1"/>
  <c r="I464" i="3"/>
  <c r="K464" i="3" s="1"/>
  <c r="I465" i="3"/>
  <c r="K465" i="3" s="1"/>
  <c r="I466" i="3"/>
  <c r="K466" i="3" s="1"/>
  <c r="I467" i="3"/>
  <c r="K467" i="3" s="1"/>
  <c r="I468" i="3"/>
  <c r="K468" i="3" s="1"/>
  <c r="I469" i="3"/>
  <c r="K469" i="3" s="1"/>
  <c r="I470" i="3"/>
  <c r="K470" i="3" s="1"/>
  <c r="I471" i="3"/>
  <c r="K471" i="3" s="1"/>
  <c r="I472" i="3"/>
  <c r="K472" i="3" s="1"/>
  <c r="I473" i="3"/>
  <c r="K473" i="3" s="1"/>
  <c r="I474" i="3"/>
  <c r="K474" i="3" s="1"/>
  <c r="I475" i="3"/>
  <c r="K475" i="3" s="1"/>
  <c r="I476" i="3"/>
  <c r="K476" i="3" s="1"/>
  <c r="I477" i="3"/>
  <c r="K477" i="3" s="1"/>
  <c r="I478" i="3"/>
  <c r="K478" i="3" s="1"/>
  <c r="I479" i="3"/>
  <c r="K479" i="3" s="1"/>
  <c r="I480" i="3"/>
  <c r="K480" i="3" s="1"/>
  <c r="I481" i="3"/>
  <c r="K481" i="3" s="1"/>
  <c r="I482" i="3"/>
  <c r="K482" i="3" s="1"/>
  <c r="I483" i="3"/>
  <c r="K483" i="3" s="1"/>
  <c r="I484" i="3"/>
  <c r="K484" i="3" s="1"/>
  <c r="I485" i="3"/>
  <c r="K485" i="3" s="1"/>
  <c r="I486" i="3"/>
  <c r="K486" i="3" s="1"/>
  <c r="I487" i="3"/>
  <c r="K487" i="3" s="1"/>
  <c r="I488" i="3"/>
  <c r="K488" i="3" s="1"/>
  <c r="I489" i="3"/>
  <c r="K489" i="3" s="1"/>
  <c r="I490" i="3"/>
  <c r="K490" i="3" s="1"/>
  <c r="I491" i="3"/>
  <c r="K491" i="3" s="1"/>
  <c r="I492" i="3"/>
  <c r="K492" i="3" s="1"/>
  <c r="I493" i="3"/>
  <c r="K493" i="3" s="1"/>
  <c r="I494" i="3"/>
  <c r="K494" i="3" s="1"/>
  <c r="I495" i="3"/>
  <c r="K495" i="3" s="1"/>
  <c r="I496" i="3"/>
  <c r="K496" i="3" s="1"/>
  <c r="I497" i="3"/>
  <c r="K497" i="3" s="1"/>
  <c r="I498" i="3"/>
  <c r="K498" i="3" s="1"/>
  <c r="I499" i="3"/>
  <c r="K499" i="3" s="1"/>
  <c r="I500" i="3"/>
  <c r="K500" i="3" s="1"/>
  <c r="I501" i="3"/>
  <c r="K501" i="3" s="1"/>
  <c r="I502" i="3"/>
  <c r="K502" i="3" s="1"/>
  <c r="I503" i="3"/>
  <c r="K503" i="3" s="1"/>
  <c r="I504" i="3"/>
  <c r="K504" i="3" s="1"/>
  <c r="I505" i="3"/>
  <c r="K505" i="3" s="1"/>
  <c r="I506" i="3"/>
  <c r="K506" i="3" s="1"/>
  <c r="I507" i="3"/>
  <c r="K507" i="3" s="1"/>
  <c r="I508" i="3"/>
  <c r="K508" i="3" s="1"/>
  <c r="I509" i="3"/>
  <c r="K509" i="3" s="1"/>
  <c r="I510" i="3"/>
  <c r="K510" i="3" s="1"/>
  <c r="I511" i="3"/>
  <c r="K511" i="3" s="1"/>
  <c r="I512" i="3"/>
  <c r="K512" i="3" s="1"/>
  <c r="I513" i="3"/>
  <c r="K513" i="3" s="1"/>
  <c r="I514" i="3"/>
  <c r="K514" i="3" s="1"/>
  <c r="I515" i="3"/>
  <c r="K515" i="3" s="1"/>
  <c r="I516" i="3"/>
  <c r="K516" i="3" s="1"/>
  <c r="I517" i="3"/>
  <c r="K517" i="3" s="1"/>
  <c r="I518" i="3"/>
  <c r="K518" i="3" s="1"/>
  <c r="I519" i="3"/>
  <c r="K519" i="3" s="1"/>
  <c r="I520" i="3"/>
  <c r="K520" i="3" s="1"/>
  <c r="I521" i="3"/>
  <c r="K521" i="3" s="1"/>
  <c r="I522" i="3"/>
  <c r="K522" i="3" s="1"/>
  <c r="I523" i="3"/>
  <c r="K523" i="3" s="1"/>
  <c r="I524" i="3"/>
  <c r="K524" i="3" s="1"/>
  <c r="I525" i="3"/>
  <c r="K525" i="3" s="1"/>
  <c r="I526" i="3"/>
  <c r="K526" i="3" s="1"/>
  <c r="I527" i="3"/>
  <c r="K527" i="3" s="1"/>
  <c r="I528" i="3"/>
  <c r="K528" i="3" s="1"/>
  <c r="I529" i="3"/>
  <c r="K529" i="3" s="1"/>
  <c r="I530" i="3"/>
  <c r="K530" i="3" s="1"/>
  <c r="I531" i="3"/>
  <c r="K531" i="3" s="1"/>
  <c r="I532" i="3"/>
  <c r="K532" i="3" s="1"/>
  <c r="I533" i="3"/>
  <c r="K533" i="3" s="1"/>
  <c r="I534" i="3"/>
  <c r="K534" i="3" s="1"/>
  <c r="I535" i="3"/>
  <c r="K535" i="3" s="1"/>
  <c r="I536" i="3"/>
  <c r="K536" i="3" s="1"/>
  <c r="I537" i="3"/>
  <c r="K537" i="3" s="1"/>
  <c r="I538" i="3"/>
  <c r="K538" i="3" s="1"/>
  <c r="I539" i="3"/>
  <c r="K539" i="3" s="1"/>
  <c r="I540" i="3"/>
  <c r="K540" i="3" s="1"/>
  <c r="I541" i="3"/>
  <c r="K541" i="3" s="1"/>
  <c r="I542" i="3"/>
  <c r="K542" i="3" s="1"/>
  <c r="I543" i="3"/>
  <c r="K543" i="3" s="1"/>
  <c r="I544" i="3"/>
  <c r="K544" i="3" s="1"/>
  <c r="I545" i="3"/>
  <c r="K545" i="3" s="1"/>
  <c r="I546" i="3"/>
  <c r="K546" i="3" s="1"/>
  <c r="I547" i="3"/>
  <c r="K547" i="3" s="1"/>
  <c r="I548" i="3"/>
  <c r="K548" i="3" s="1"/>
  <c r="I549" i="3"/>
  <c r="K549" i="3" s="1"/>
  <c r="I550" i="3"/>
  <c r="K550" i="3" s="1"/>
  <c r="I551" i="3"/>
  <c r="K551" i="3" s="1"/>
  <c r="I552" i="3"/>
  <c r="K552" i="3" s="1"/>
  <c r="I553" i="3"/>
  <c r="K553" i="3" s="1"/>
  <c r="I554" i="3"/>
  <c r="K554" i="3" s="1"/>
  <c r="I555" i="3"/>
  <c r="K555" i="3" s="1"/>
  <c r="I556" i="3"/>
  <c r="K556" i="3" s="1"/>
  <c r="I557" i="3"/>
  <c r="K557" i="3" s="1"/>
  <c r="I558" i="3"/>
  <c r="K558" i="3" s="1"/>
  <c r="I559" i="3"/>
  <c r="K559" i="3" s="1"/>
  <c r="I560" i="3"/>
  <c r="K560" i="3" s="1"/>
  <c r="I561" i="3"/>
  <c r="K561" i="3" s="1"/>
  <c r="I562" i="3"/>
  <c r="K562" i="3" s="1"/>
  <c r="I563" i="3"/>
  <c r="K563" i="3" s="1"/>
  <c r="I564" i="3"/>
  <c r="K564" i="3" s="1"/>
  <c r="I565" i="3"/>
  <c r="K565" i="3" s="1"/>
  <c r="I566" i="3"/>
  <c r="K566" i="3" s="1"/>
  <c r="I567" i="3"/>
  <c r="K567" i="3" s="1"/>
  <c r="I568" i="3"/>
  <c r="K568" i="3" s="1"/>
  <c r="I569" i="3"/>
  <c r="K569" i="3" s="1"/>
  <c r="I570" i="3"/>
  <c r="K570" i="3" s="1"/>
  <c r="I571" i="3"/>
  <c r="K571" i="3" s="1"/>
  <c r="I572" i="3"/>
  <c r="K572" i="3" s="1"/>
  <c r="I573" i="3"/>
  <c r="K573" i="3" s="1"/>
  <c r="I574" i="3"/>
  <c r="K574" i="3" s="1"/>
  <c r="I575" i="3"/>
  <c r="K575" i="3" s="1"/>
  <c r="I576" i="3"/>
  <c r="K576" i="3" s="1"/>
  <c r="I577" i="3"/>
  <c r="K577" i="3" s="1"/>
  <c r="I578" i="3"/>
  <c r="K578" i="3" s="1"/>
  <c r="I579" i="3"/>
  <c r="K579" i="3" s="1"/>
  <c r="I580" i="3"/>
  <c r="K580" i="3" s="1"/>
  <c r="I581" i="3"/>
  <c r="K581" i="3" s="1"/>
  <c r="I582" i="3"/>
  <c r="K582" i="3" s="1"/>
  <c r="I583" i="3"/>
  <c r="K583" i="3" s="1"/>
  <c r="I584" i="3"/>
  <c r="K584" i="3" s="1"/>
  <c r="I585" i="3"/>
  <c r="K585" i="3" s="1"/>
  <c r="I586" i="3"/>
  <c r="K586" i="3" s="1"/>
  <c r="I587" i="3"/>
  <c r="K587" i="3" s="1"/>
  <c r="I588" i="3"/>
  <c r="K588" i="3" s="1"/>
  <c r="I589" i="3"/>
  <c r="K589" i="3" s="1"/>
  <c r="I590" i="3"/>
  <c r="K590" i="3" s="1"/>
  <c r="I591" i="3"/>
  <c r="K591" i="3" s="1"/>
  <c r="I592" i="3"/>
  <c r="K592" i="3" s="1"/>
  <c r="I593" i="3"/>
  <c r="K593" i="3" s="1"/>
  <c r="I594" i="3"/>
  <c r="K594" i="3" s="1"/>
  <c r="I595" i="3"/>
  <c r="K595" i="3" s="1"/>
  <c r="I596" i="3"/>
  <c r="K596" i="3" s="1"/>
  <c r="I597" i="3"/>
  <c r="K597" i="3" s="1"/>
  <c r="I598" i="3"/>
  <c r="K598" i="3" s="1"/>
  <c r="I599" i="3"/>
  <c r="K599" i="3" s="1"/>
  <c r="I600" i="3"/>
  <c r="K600" i="3" s="1"/>
  <c r="I601" i="3"/>
  <c r="K601" i="3" s="1"/>
  <c r="I602" i="3"/>
  <c r="K602" i="3" s="1"/>
  <c r="I603" i="3"/>
  <c r="K603" i="3" s="1"/>
  <c r="I604" i="3"/>
  <c r="K604" i="3" s="1"/>
  <c r="I605" i="3"/>
  <c r="K605" i="3" s="1"/>
  <c r="I606" i="3"/>
  <c r="K606" i="3" s="1"/>
  <c r="I607" i="3"/>
  <c r="K607" i="3" s="1"/>
  <c r="I608" i="3"/>
  <c r="K608" i="3" s="1"/>
  <c r="I609" i="3"/>
  <c r="K609" i="3" s="1"/>
  <c r="I610" i="3"/>
  <c r="K610" i="3" s="1"/>
  <c r="I611" i="3"/>
  <c r="K611" i="3" s="1"/>
  <c r="I612" i="3"/>
  <c r="K612" i="3" s="1"/>
  <c r="I613" i="3"/>
  <c r="K613" i="3" s="1"/>
  <c r="I614" i="3"/>
  <c r="K614" i="3" s="1"/>
  <c r="I615" i="3"/>
  <c r="K615" i="3" s="1"/>
  <c r="I616" i="3"/>
  <c r="K616" i="3" s="1"/>
  <c r="I617" i="3"/>
  <c r="K617" i="3" s="1"/>
  <c r="I618" i="3"/>
  <c r="K618" i="3" s="1"/>
  <c r="I619" i="3"/>
  <c r="K619" i="3" s="1"/>
  <c r="I620" i="3"/>
  <c r="K620" i="3" s="1"/>
  <c r="I621" i="3"/>
  <c r="K621" i="3" s="1"/>
  <c r="I622" i="3"/>
  <c r="K622" i="3" s="1"/>
  <c r="I623" i="3"/>
  <c r="K623" i="3" s="1"/>
  <c r="I624" i="3"/>
  <c r="K624" i="3" s="1"/>
  <c r="I625" i="3"/>
  <c r="K625" i="3" s="1"/>
  <c r="I626" i="3"/>
  <c r="K626" i="3" s="1"/>
  <c r="I627" i="3"/>
  <c r="K627" i="3" s="1"/>
  <c r="I628" i="3"/>
  <c r="K628" i="3" s="1"/>
  <c r="I629" i="3"/>
  <c r="K629" i="3" s="1"/>
  <c r="I630" i="3"/>
  <c r="K630" i="3" s="1"/>
  <c r="I631" i="3"/>
  <c r="K631" i="3" s="1"/>
  <c r="I632" i="3"/>
  <c r="K632" i="3" s="1"/>
  <c r="I633" i="3"/>
  <c r="K633" i="3" s="1"/>
  <c r="I634" i="3"/>
  <c r="K634" i="3" s="1"/>
  <c r="I635" i="3"/>
  <c r="K635" i="3" s="1"/>
  <c r="I636" i="3"/>
  <c r="K636" i="3" s="1"/>
  <c r="I637" i="3"/>
  <c r="K637" i="3" s="1"/>
  <c r="I638" i="3"/>
  <c r="K638" i="3" s="1"/>
  <c r="I639" i="3"/>
  <c r="K639" i="3" s="1"/>
  <c r="I640" i="3"/>
  <c r="K640" i="3" s="1"/>
  <c r="I641" i="3"/>
  <c r="K641" i="3" s="1"/>
  <c r="I642" i="3"/>
  <c r="K642" i="3" s="1"/>
  <c r="I643" i="3"/>
  <c r="K643" i="3" s="1"/>
  <c r="I644" i="3"/>
  <c r="K644" i="3" s="1"/>
  <c r="I645" i="3"/>
  <c r="K645" i="3" s="1"/>
  <c r="I646" i="3"/>
  <c r="K646" i="3" s="1"/>
  <c r="I647" i="3"/>
  <c r="K647" i="3" s="1"/>
  <c r="I648" i="3"/>
  <c r="K648" i="3" s="1"/>
  <c r="I649" i="3"/>
  <c r="K649" i="3" s="1"/>
  <c r="I650" i="3"/>
  <c r="K650" i="3" s="1"/>
  <c r="I651" i="3"/>
  <c r="K651" i="3" s="1"/>
  <c r="I652" i="3"/>
  <c r="K652" i="3" s="1"/>
  <c r="I653" i="3"/>
  <c r="K653" i="3" s="1"/>
  <c r="I654" i="3"/>
  <c r="K654" i="3" s="1"/>
  <c r="I655" i="3"/>
  <c r="K655" i="3" s="1"/>
  <c r="I656" i="3"/>
  <c r="K656" i="3" s="1"/>
  <c r="I657" i="3"/>
  <c r="K657" i="3" s="1"/>
  <c r="I658" i="3"/>
  <c r="K658" i="3" s="1"/>
  <c r="I659" i="3"/>
  <c r="K659" i="3" s="1"/>
  <c r="I660" i="3"/>
  <c r="K660" i="3" s="1"/>
  <c r="I661" i="3"/>
  <c r="K661" i="3" s="1"/>
  <c r="I662" i="3"/>
  <c r="K662" i="3" s="1"/>
  <c r="I663" i="3"/>
  <c r="K663" i="3" s="1"/>
  <c r="I664" i="3"/>
  <c r="K664" i="3" s="1"/>
  <c r="I665" i="3"/>
  <c r="K665" i="3" s="1"/>
  <c r="I666" i="3"/>
  <c r="K666" i="3" s="1"/>
  <c r="I667" i="3"/>
  <c r="K667" i="3" s="1"/>
  <c r="I668" i="3"/>
  <c r="K668" i="3" s="1"/>
  <c r="I669" i="3"/>
  <c r="K669" i="3" s="1"/>
  <c r="I670" i="3"/>
  <c r="K670" i="3" s="1"/>
  <c r="I671" i="3"/>
  <c r="K671" i="3" s="1"/>
  <c r="I672" i="3"/>
  <c r="K672" i="3" s="1"/>
  <c r="I673" i="3"/>
  <c r="K673" i="3" s="1"/>
  <c r="I674" i="3"/>
  <c r="K674" i="3" s="1"/>
  <c r="I675" i="3"/>
  <c r="K675" i="3" s="1"/>
  <c r="I676" i="3"/>
  <c r="K676" i="3" s="1"/>
  <c r="I677" i="3"/>
  <c r="K677" i="3" s="1"/>
  <c r="I678" i="3"/>
  <c r="K678" i="3" s="1"/>
  <c r="I679" i="3"/>
  <c r="K679" i="3" s="1"/>
  <c r="I680" i="3"/>
  <c r="K680" i="3" s="1"/>
  <c r="I681" i="3"/>
  <c r="K681" i="3" s="1"/>
  <c r="I682" i="3"/>
  <c r="K682" i="3" s="1"/>
  <c r="I683" i="3"/>
  <c r="K683" i="3" s="1"/>
  <c r="I684" i="3"/>
  <c r="K684" i="3" s="1"/>
  <c r="I685" i="3"/>
  <c r="K685" i="3" s="1"/>
  <c r="I686" i="3"/>
  <c r="K686" i="3" s="1"/>
  <c r="I687" i="3"/>
  <c r="K687" i="3" s="1"/>
  <c r="I688" i="3"/>
  <c r="K688" i="3" s="1"/>
  <c r="I689" i="3"/>
  <c r="K689" i="3" s="1"/>
  <c r="I690" i="3"/>
  <c r="K690" i="3" s="1"/>
  <c r="I691" i="3"/>
  <c r="K691" i="3" s="1"/>
  <c r="I692" i="3"/>
  <c r="K692" i="3" s="1"/>
  <c r="I693" i="3"/>
  <c r="K693" i="3" s="1"/>
  <c r="I694" i="3"/>
  <c r="K694" i="3" s="1"/>
  <c r="I695" i="3"/>
  <c r="K695" i="3" s="1"/>
  <c r="I696" i="3"/>
  <c r="K696" i="3" s="1"/>
  <c r="I697" i="3"/>
  <c r="K697" i="3" s="1"/>
  <c r="I698" i="3"/>
  <c r="K698" i="3" s="1"/>
  <c r="I699" i="3"/>
  <c r="K699" i="3" s="1"/>
  <c r="I700" i="3"/>
  <c r="K700" i="3" s="1"/>
  <c r="I701" i="3"/>
  <c r="K701" i="3" s="1"/>
  <c r="I702" i="3"/>
  <c r="K702" i="3" s="1"/>
  <c r="I703" i="3"/>
  <c r="K703" i="3" s="1"/>
  <c r="I704" i="3"/>
  <c r="K704" i="3" s="1"/>
  <c r="I705" i="3"/>
  <c r="K705" i="3" s="1"/>
  <c r="I706" i="3"/>
  <c r="K706" i="3" s="1"/>
  <c r="I707" i="3"/>
  <c r="K707" i="3" s="1"/>
  <c r="I708" i="3"/>
  <c r="K708" i="3" s="1"/>
  <c r="I709" i="3"/>
  <c r="K709" i="3" s="1"/>
  <c r="I710" i="3"/>
  <c r="K710" i="3" s="1"/>
  <c r="I711" i="3"/>
  <c r="K711" i="3" s="1"/>
  <c r="I712" i="3"/>
  <c r="K712" i="3" s="1"/>
  <c r="I713" i="3"/>
  <c r="K713" i="3" s="1"/>
  <c r="I714" i="3"/>
  <c r="K714" i="3" s="1"/>
  <c r="I715" i="3"/>
  <c r="K715" i="3" s="1"/>
  <c r="I716" i="3"/>
  <c r="K716" i="3" s="1"/>
  <c r="I717" i="3"/>
  <c r="K717" i="3" s="1"/>
  <c r="I718" i="3"/>
  <c r="K718" i="3" s="1"/>
  <c r="I719" i="3"/>
  <c r="K719" i="3" s="1"/>
  <c r="I720" i="3"/>
  <c r="K720" i="3" s="1"/>
  <c r="I721" i="3"/>
  <c r="K721" i="3" s="1"/>
  <c r="I722" i="3"/>
  <c r="K722" i="3" s="1"/>
  <c r="I723" i="3"/>
  <c r="K723" i="3" s="1"/>
  <c r="I724" i="3"/>
  <c r="K724" i="3" s="1"/>
  <c r="I725" i="3"/>
  <c r="K725" i="3" s="1"/>
  <c r="I726" i="3"/>
  <c r="K726" i="3" s="1"/>
  <c r="I727" i="3"/>
  <c r="K727" i="3" s="1"/>
  <c r="I728" i="3"/>
  <c r="K728" i="3" s="1"/>
  <c r="I729" i="3"/>
  <c r="K729" i="3" s="1"/>
  <c r="I730" i="3"/>
  <c r="K730" i="3" s="1"/>
  <c r="I731" i="3"/>
  <c r="K731" i="3" s="1"/>
  <c r="I732" i="3"/>
  <c r="K732" i="3" s="1"/>
  <c r="I733" i="3"/>
  <c r="K733" i="3" s="1"/>
  <c r="I734" i="3"/>
  <c r="K734" i="3" s="1"/>
  <c r="I735" i="3"/>
  <c r="K735" i="3" s="1"/>
  <c r="I736" i="3"/>
  <c r="K736" i="3" s="1"/>
  <c r="I737" i="3"/>
  <c r="K737" i="3" s="1"/>
  <c r="I738" i="3"/>
  <c r="K738" i="3" s="1"/>
  <c r="I739" i="3"/>
  <c r="K739" i="3" s="1"/>
  <c r="I740" i="3"/>
  <c r="K740" i="3" s="1"/>
  <c r="I741" i="3"/>
  <c r="K741" i="3" s="1"/>
  <c r="I742" i="3"/>
  <c r="K742" i="3" s="1"/>
  <c r="I743" i="3"/>
  <c r="K743" i="3" s="1"/>
  <c r="I744" i="3"/>
  <c r="K744" i="3" s="1"/>
  <c r="I745" i="3"/>
  <c r="K745" i="3" s="1"/>
  <c r="I746" i="3"/>
  <c r="K746" i="3" s="1"/>
  <c r="I747" i="3"/>
  <c r="K747" i="3" s="1"/>
  <c r="I748" i="3"/>
  <c r="K748" i="3" s="1"/>
  <c r="I749" i="3"/>
  <c r="K749" i="3" s="1"/>
  <c r="I750" i="3"/>
  <c r="K750" i="3" s="1"/>
  <c r="I751" i="3"/>
  <c r="K751" i="3" s="1"/>
  <c r="I752" i="3"/>
  <c r="K752" i="3" s="1"/>
  <c r="I753" i="3"/>
  <c r="K753" i="3" s="1"/>
  <c r="I754" i="3"/>
  <c r="K754" i="3" s="1"/>
  <c r="I755" i="3"/>
  <c r="K755" i="3" s="1"/>
  <c r="I756" i="3"/>
  <c r="K756" i="3" s="1"/>
  <c r="I757" i="3"/>
  <c r="K757" i="3" s="1"/>
  <c r="I758" i="3"/>
  <c r="K758" i="3" s="1"/>
  <c r="I759" i="3"/>
  <c r="K759" i="3" s="1"/>
  <c r="I760" i="3"/>
  <c r="K760" i="3" s="1"/>
  <c r="I761" i="3"/>
  <c r="K761" i="3" s="1"/>
  <c r="I762" i="3"/>
  <c r="K762" i="3" s="1"/>
  <c r="I763" i="3"/>
  <c r="K763" i="3" s="1"/>
  <c r="I764" i="3"/>
  <c r="K764" i="3" s="1"/>
  <c r="I765" i="3"/>
  <c r="K765" i="3" s="1"/>
  <c r="I766" i="3"/>
  <c r="K766" i="3" s="1"/>
  <c r="I767" i="3"/>
  <c r="K767" i="3" s="1"/>
  <c r="I768" i="3"/>
  <c r="K768" i="3" s="1"/>
  <c r="I769" i="3"/>
  <c r="K769" i="3" s="1"/>
  <c r="I770" i="3"/>
  <c r="K770" i="3" s="1"/>
  <c r="I771" i="3"/>
  <c r="K771" i="3" s="1"/>
  <c r="I772" i="3"/>
  <c r="K772" i="3" s="1"/>
  <c r="I773" i="3"/>
  <c r="K773" i="3" s="1"/>
  <c r="I774" i="3"/>
  <c r="K774" i="3" s="1"/>
  <c r="I775" i="3"/>
  <c r="K775" i="3" s="1"/>
  <c r="I776" i="3"/>
  <c r="K776" i="3" s="1"/>
  <c r="I777" i="3"/>
  <c r="K777" i="3" s="1"/>
  <c r="I778" i="3"/>
  <c r="K778" i="3" s="1"/>
  <c r="I779" i="3"/>
  <c r="K779" i="3" s="1"/>
  <c r="I780" i="3"/>
  <c r="K780" i="3" s="1"/>
  <c r="I781" i="3"/>
  <c r="K781" i="3" s="1"/>
  <c r="I782" i="3"/>
  <c r="K782" i="3" s="1"/>
  <c r="I783" i="3"/>
  <c r="K783" i="3" s="1"/>
  <c r="I784" i="3"/>
  <c r="K784" i="3" s="1"/>
  <c r="I785" i="3"/>
  <c r="K785" i="3" s="1"/>
  <c r="I786" i="3"/>
  <c r="K786" i="3" s="1"/>
  <c r="I787" i="3"/>
  <c r="K787" i="3" s="1"/>
  <c r="I788" i="3"/>
  <c r="K788" i="3" s="1"/>
  <c r="I789" i="3"/>
  <c r="K789" i="3" s="1"/>
  <c r="I790" i="3"/>
  <c r="K790" i="3" s="1"/>
  <c r="I791" i="3"/>
  <c r="K791" i="3" s="1"/>
  <c r="I792" i="3"/>
  <c r="K792" i="3" s="1"/>
  <c r="I793" i="3"/>
  <c r="K793" i="3" s="1"/>
  <c r="I794" i="3"/>
  <c r="K794" i="3" s="1"/>
  <c r="I795" i="3"/>
  <c r="K795" i="3" s="1"/>
  <c r="I796" i="3"/>
  <c r="K796" i="3" s="1"/>
  <c r="I797" i="3"/>
  <c r="K797" i="3" s="1"/>
  <c r="I798" i="3"/>
  <c r="K798" i="3" s="1"/>
  <c r="I799" i="3"/>
  <c r="K799" i="3" s="1"/>
  <c r="I800" i="3"/>
  <c r="K800" i="3" s="1"/>
  <c r="I801" i="3"/>
  <c r="K801" i="3" s="1"/>
  <c r="I802" i="3"/>
  <c r="K802" i="3" s="1"/>
  <c r="I803" i="3"/>
  <c r="K803" i="3" s="1"/>
  <c r="I804" i="3"/>
  <c r="K804" i="3" s="1"/>
  <c r="I805" i="3"/>
  <c r="K805" i="3" s="1"/>
  <c r="I806" i="3"/>
  <c r="K806" i="3" s="1"/>
  <c r="I807" i="3"/>
  <c r="K807" i="3" s="1"/>
  <c r="I808" i="3"/>
  <c r="K808" i="3" s="1"/>
  <c r="I809" i="3"/>
  <c r="K809" i="3" s="1"/>
  <c r="I810" i="3"/>
  <c r="K810" i="3" s="1"/>
  <c r="I811" i="3"/>
  <c r="K811" i="3" s="1"/>
  <c r="I812" i="3"/>
  <c r="K812" i="3" s="1"/>
  <c r="I813" i="3"/>
  <c r="K813" i="3" s="1"/>
  <c r="I814" i="3"/>
  <c r="K814" i="3" s="1"/>
  <c r="I815" i="3"/>
  <c r="K815" i="3" s="1"/>
  <c r="I816" i="3"/>
  <c r="K816" i="3" s="1"/>
  <c r="I817" i="3"/>
  <c r="K817" i="3" s="1"/>
  <c r="I818" i="3"/>
  <c r="K818" i="3" s="1"/>
  <c r="I819" i="3"/>
  <c r="K819" i="3" s="1"/>
  <c r="I820" i="3"/>
  <c r="K820" i="3" s="1"/>
  <c r="I821" i="3"/>
  <c r="K821" i="3" s="1"/>
  <c r="I822" i="3"/>
  <c r="K822" i="3" s="1"/>
  <c r="I823" i="3"/>
  <c r="K823" i="3" s="1"/>
  <c r="I824" i="3"/>
  <c r="K824" i="3" s="1"/>
  <c r="I825" i="3"/>
  <c r="K825" i="3" s="1"/>
  <c r="I826" i="3"/>
  <c r="K826" i="3" s="1"/>
  <c r="I827" i="3"/>
  <c r="K827" i="3" s="1"/>
  <c r="I828" i="3"/>
  <c r="K828" i="3" s="1"/>
  <c r="I829" i="3"/>
  <c r="K829" i="3" s="1"/>
  <c r="I830" i="3"/>
  <c r="K830" i="3" s="1"/>
  <c r="I831" i="3"/>
  <c r="K831" i="3" s="1"/>
  <c r="I832" i="3"/>
  <c r="K832" i="3" s="1"/>
  <c r="I833" i="3"/>
  <c r="K833" i="3" s="1"/>
  <c r="I834" i="3"/>
  <c r="K834" i="3" s="1"/>
  <c r="I835" i="3"/>
  <c r="K835" i="3" s="1"/>
  <c r="I836" i="3"/>
  <c r="K836" i="3" s="1"/>
  <c r="I837" i="3"/>
  <c r="K837" i="3" s="1"/>
  <c r="I838" i="3"/>
  <c r="K838" i="3" s="1"/>
  <c r="I839" i="3"/>
  <c r="K839" i="3" s="1"/>
  <c r="I840" i="3"/>
  <c r="K840" i="3" s="1"/>
  <c r="I841" i="3"/>
  <c r="K841" i="3" s="1"/>
  <c r="I842" i="3"/>
  <c r="K842" i="3" s="1"/>
  <c r="I843" i="3"/>
  <c r="K843" i="3" s="1"/>
  <c r="I844" i="3"/>
  <c r="K844" i="3" s="1"/>
  <c r="I845" i="3"/>
  <c r="K845" i="3" s="1"/>
  <c r="I846" i="3"/>
  <c r="K846" i="3" s="1"/>
  <c r="I847" i="3"/>
  <c r="K847" i="3" s="1"/>
  <c r="I848" i="3"/>
  <c r="K848" i="3" s="1"/>
  <c r="I849" i="3"/>
  <c r="K849" i="3" s="1"/>
  <c r="I850" i="3"/>
  <c r="K850" i="3" s="1"/>
  <c r="I851" i="3"/>
  <c r="K851" i="3" s="1"/>
  <c r="I852" i="3"/>
  <c r="K852" i="3" s="1"/>
  <c r="I853" i="3"/>
  <c r="K853" i="3" s="1"/>
  <c r="I854" i="3"/>
  <c r="K854" i="3" s="1"/>
  <c r="I855" i="3"/>
  <c r="K855" i="3" s="1"/>
  <c r="I856" i="3"/>
  <c r="K856" i="3" s="1"/>
  <c r="I857" i="3"/>
  <c r="K857" i="3" s="1"/>
  <c r="I858" i="3"/>
  <c r="K858" i="3" s="1"/>
  <c r="I859" i="3"/>
  <c r="K859" i="3" s="1"/>
  <c r="I860" i="3"/>
  <c r="K860" i="3" s="1"/>
  <c r="I861" i="3"/>
  <c r="K861" i="3" s="1"/>
  <c r="I862" i="3"/>
  <c r="K862" i="3" s="1"/>
  <c r="I863" i="3"/>
  <c r="K863" i="3" s="1"/>
  <c r="I864" i="3"/>
  <c r="K864" i="3" s="1"/>
  <c r="I865" i="3"/>
  <c r="K865" i="3" s="1"/>
  <c r="I866" i="3"/>
  <c r="K866" i="3" s="1"/>
  <c r="I867" i="3"/>
  <c r="K867" i="3" s="1"/>
  <c r="I868" i="3"/>
  <c r="K868" i="3" s="1"/>
  <c r="I869" i="3"/>
  <c r="K869" i="3" s="1"/>
  <c r="I870" i="3"/>
  <c r="K870" i="3" s="1"/>
  <c r="I871" i="3"/>
  <c r="K871" i="3" s="1"/>
  <c r="I872" i="3"/>
  <c r="K872" i="3" s="1"/>
  <c r="I873" i="3"/>
  <c r="K873" i="3" s="1"/>
  <c r="I874" i="3"/>
  <c r="K874" i="3" s="1"/>
  <c r="I875" i="3"/>
  <c r="K875" i="3" s="1"/>
  <c r="I876" i="3"/>
  <c r="K876" i="3" s="1"/>
  <c r="I877" i="3"/>
  <c r="K877" i="3" s="1"/>
  <c r="I878" i="3"/>
  <c r="K878" i="3" s="1"/>
  <c r="I879" i="3"/>
  <c r="K879" i="3" s="1"/>
  <c r="I880" i="3"/>
  <c r="K880" i="3" s="1"/>
  <c r="I881" i="3"/>
  <c r="K881" i="3" s="1"/>
  <c r="I882" i="3"/>
  <c r="K882" i="3" s="1"/>
  <c r="I883" i="3"/>
  <c r="K883" i="3" s="1"/>
  <c r="I884" i="3"/>
  <c r="K884" i="3" s="1"/>
  <c r="I885" i="3"/>
  <c r="K885" i="3" s="1"/>
  <c r="I886" i="3"/>
  <c r="K886" i="3" s="1"/>
  <c r="I887" i="3"/>
  <c r="K887" i="3" s="1"/>
  <c r="I888" i="3"/>
  <c r="K888" i="3" s="1"/>
  <c r="I889" i="3"/>
  <c r="K889" i="3" s="1"/>
  <c r="I890" i="3"/>
  <c r="K890" i="3" s="1"/>
  <c r="I891" i="3"/>
  <c r="K891" i="3" s="1"/>
  <c r="I892" i="3"/>
  <c r="K892" i="3" s="1"/>
  <c r="I893" i="3"/>
  <c r="K893" i="3" s="1"/>
  <c r="I894" i="3"/>
  <c r="K894" i="3" s="1"/>
  <c r="I895" i="3"/>
  <c r="K895" i="3" s="1"/>
  <c r="I896" i="3"/>
  <c r="K896" i="3" s="1"/>
  <c r="I897" i="3"/>
  <c r="K897" i="3" s="1"/>
  <c r="I898" i="3"/>
  <c r="K898" i="3" s="1"/>
  <c r="I899" i="3"/>
  <c r="K899" i="3" s="1"/>
  <c r="I900" i="3"/>
  <c r="K900" i="3" s="1"/>
  <c r="I901" i="3"/>
  <c r="K901" i="3" s="1"/>
  <c r="I902" i="3"/>
  <c r="K902" i="3" s="1"/>
  <c r="I903" i="3"/>
  <c r="K903" i="3" s="1"/>
  <c r="I904" i="3"/>
  <c r="K904" i="3" s="1"/>
  <c r="I905" i="3"/>
  <c r="K905" i="3" s="1"/>
  <c r="I906" i="3"/>
  <c r="K906" i="3" s="1"/>
  <c r="I907" i="3"/>
  <c r="K907" i="3" s="1"/>
  <c r="I908" i="3"/>
  <c r="K908" i="3" s="1"/>
  <c r="I909" i="3"/>
  <c r="K909" i="3" s="1"/>
  <c r="I910" i="3"/>
  <c r="K910" i="3" s="1"/>
  <c r="I911" i="3"/>
  <c r="K911" i="3" s="1"/>
  <c r="I912" i="3"/>
  <c r="K912" i="3" s="1"/>
  <c r="I913" i="3"/>
  <c r="K913" i="3" s="1"/>
  <c r="I914" i="3"/>
  <c r="K914" i="3" s="1"/>
  <c r="I915" i="3"/>
  <c r="K915" i="3" s="1"/>
  <c r="I916" i="3"/>
  <c r="K916" i="3" s="1"/>
  <c r="I917" i="3"/>
  <c r="K917" i="3" s="1"/>
  <c r="I918" i="3"/>
  <c r="K918" i="3" s="1"/>
  <c r="I919" i="3"/>
  <c r="K919" i="3" s="1"/>
  <c r="I920" i="3"/>
  <c r="K920" i="3" s="1"/>
  <c r="I921" i="3"/>
  <c r="K921" i="3" s="1"/>
  <c r="I922" i="3"/>
  <c r="K922" i="3" s="1"/>
  <c r="I923" i="3"/>
  <c r="K923" i="3" s="1"/>
  <c r="I924" i="3"/>
  <c r="K924" i="3" s="1"/>
  <c r="I925" i="3"/>
  <c r="K925" i="3" s="1"/>
  <c r="I926" i="3"/>
  <c r="K926" i="3" s="1"/>
  <c r="I927" i="3"/>
  <c r="K927" i="3" s="1"/>
  <c r="I928" i="3"/>
  <c r="K928" i="3" s="1"/>
  <c r="I929" i="3"/>
  <c r="K929" i="3" s="1"/>
  <c r="I930" i="3"/>
  <c r="K930" i="3" s="1"/>
  <c r="I931" i="3"/>
  <c r="K931" i="3" s="1"/>
  <c r="I932" i="3"/>
  <c r="K932" i="3" s="1"/>
  <c r="I933" i="3"/>
  <c r="K933" i="3" s="1"/>
  <c r="I934" i="3"/>
  <c r="K934" i="3" s="1"/>
  <c r="I935" i="3"/>
  <c r="K935" i="3" s="1"/>
  <c r="I936" i="3"/>
  <c r="K936" i="3" s="1"/>
  <c r="I937" i="3"/>
  <c r="K937" i="3" s="1"/>
  <c r="I938" i="3"/>
  <c r="K938" i="3" s="1"/>
  <c r="I939" i="3"/>
  <c r="K939" i="3" s="1"/>
  <c r="I940" i="3"/>
  <c r="K940" i="3" s="1"/>
  <c r="I941" i="3"/>
  <c r="K941" i="3" s="1"/>
  <c r="I942" i="3"/>
  <c r="K942" i="3" s="1"/>
  <c r="I943" i="3"/>
  <c r="K943" i="3" s="1"/>
  <c r="I944" i="3"/>
  <c r="K944" i="3" s="1"/>
  <c r="I945" i="3"/>
  <c r="K945" i="3" s="1"/>
  <c r="I946" i="3"/>
  <c r="K946" i="3" s="1"/>
  <c r="I947" i="3"/>
  <c r="K947" i="3" s="1"/>
  <c r="I948" i="3"/>
  <c r="K948" i="3" s="1"/>
  <c r="I949" i="3"/>
  <c r="K949" i="3" s="1"/>
  <c r="I950" i="3"/>
  <c r="K950" i="3" s="1"/>
  <c r="I951" i="3"/>
  <c r="K951" i="3" s="1"/>
  <c r="I952" i="3"/>
  <c r="K952" i="3" s="1"/>
  <c r="I953" i="3"/>
  <c r="K953" i="3" s="1"/>
  <c r="I954" i="3"/>
  <c r="K954" i="3" s="1"/>
  <c r="I955" i="3"/>
  <c r="K955" i="3" s="1"/>
  <c r="I956" i="3"/>
  <c r="K956" i="3" s="1"/>
  <c r="I957" i="3"/>
  <c r="K957" i="3" s="1"/>
  <c r="I958" i="3"/>
  <c r="K958" i="3" s="1"/>
  <c r="I959" i="3"/>
  <c r="K959" i="3" s="1"/>
  <c r="I960" i="3"/>
  <c r="K960" i="3" s="1"/>
  <c r="I961" i="3"/>
  <c r="K961" i="3" s="1"/>
  <c r="I962" i="3"/>
  <c r="K962" i="3" s="1"/>
  <c r="I963" i="3"/>
  <c r="K963" i="3" s="1"/>
  <c r="I964" i="3"/>
  <c r="K964" i="3" s="1"/>
  <c r="I965" i="3"/>
  <c r="K965" i="3" s="1"/>
  <c r="I966" i="3"/>
  <c r="K966" i="3" s="1"/>
  <c r="I967" i="3"/>
  <c r="K967" i="3" s="1"/>
  <c r="I968" i="3"/>
  <c r="K968" i="3" s="1"/>
  <c r="I969" i="3"/>
  <c r="K969" i="3" s="1"/>
  <c r="I970" i="3"/>
  <c r="K970" i="3" s="1"/>
  <c r="I971" i="3"/>
  <c r="K971" i="3" s="1"/>
  <c r="I972" i="3"/>
  <c r="K972" i="3" s="1"/>
  <c r="I973" i="3"/>
  <c r="K973" i="3" s="1"/>
  <c r="I974" i="3"/>
  <c r="K974" i="3" s="1"/>
  <c r="I975" i="3"/>
  <c r="K975" i="3" s="1"/>
  <c r="I976" i="3"/>
  <c r="K976" i="3" s="1"/>
  <c r="I977" i="3"/>
  <c r="K977" i="3" s="1"/>
  <c r="I978" i="3"/>
  <c r="K978" i="3" s="1"/>
  <c r="I979" i="3"/>
  <c r="K979" i="3" s="1"/>
  <c r="I980" i="3"/>
  <c r="K980" i="3" s="1"/>
  <c r="I981" i="3"/>
  <c r="K981" i="3" s="1"/>
  <c r="I982" i="3"/>
  <c r="K982" i="3" s="1"/>
  <c r="I983" i="3"/>
  <c r="K983" i="3" s="1"/>
  <c r="I984" i="3"/>
  <c r="K984" i="3" s="1"/>
  <c r="I985" i="3"/>
  <c r="K985" i="3" s="1"/>
  <c r="I986" i="3"/>
  <c r="K986" i="3" s="1"/>
  <c r="I987" i="3"/>
  <c r="K987" i="3" s="1"/>
  <c r="I988" i="3"/>
  <c r="K988" i="3" s="1"/>
  <c r="I989" i="3"/>
  <c r="K989" i="3" s="1"/>
  <c r="I990" i="3"/>
  <c r="K990" i="3" s="1"/>
  <c r="I991" i="3"/>
  <c r="K991" i="3" s="1"/>
  <c r="I992" i="3"/>
  <c r="K992" i="3" s="1"/>
  <c r="I993" i="3"/>
  <c r="K993" i="3" s="1"/>
  <c r="I994" i="3"/>
  <c r="K994" i="3" s="1"/>
  <c r="I995" i="3"/>
  <c r="K995" i="3" s="1"/>
  <c r="I996" i="3"/>
  <c r="K996" i="3" s="1"/>
  <c r="I997" i="3"/>
  <c r="K997" i="3" s="1"/>
  <c r="I998" i="3"/>
  <c r="K998" i="3" s="1"/>
  <c r="I999" i="3"/>
  <c r="K999" i="3" s="1"/>
  <c r="I1000" i="3"/>
  <c r="K1000" i="3" s="1"/>
  <c r="I1001" i="3"/>
  <c r="K1001" i="3" s="1"/>
  <c r="I1002" i="3"/>
  <c r="K1002" i="3" s="1"/>
  <c r="I1003" i="3"/>
  <c r="K1003" i="3" s="1"/>
  <c r="I1004" i="3"/>
  <c r="K1004" i="3" s="1"/>
  <c r="I1005" i="3"/>
  <c r="K1005" i="3" s="1"/>
  <c r="I1006" i="3"/>
  <c r="K1006" i="3" s="1"/>
  <c r="I1007" i="3"/>
  <c r="K1007" i="3" s="1"/>
  <c r="I1008" i="3"/>
  <c r="K1008" i="3" s="1"/>
  <c r="I1009" i="3"/>
  <c r="K1009" i="3" s="1"/>
  <c r="I1010" i="3"/>
  <c r="K1010" i="3" s="1"/>
  <c r="I1011" i="3"/>
  <c r="K1011" i="3" s="1"/>
  <c r="I1012" i="3"/>
  <c r="K1012" i="3" s="1"/>
  <c r="I1013" i="3"/>
  <c r="K1013" i="3" s="1"/>
  <c r="I1014" i="3"/>
  <c r="K1014" i="3" s="1"/>
  <c r="I1015" i="3"/>
  <c r="K1015" i="3" s="1"/>
  <c r="I1016" i="3"/>
  <c r="K1016" i="3" s="1"/>
  <c r="I1017" i="3"/>
  <c r="K1017" i="3" s="1"/>
  <c r="I1018" i="3"/>
  <c r="K1018" i="3" s="1"/>
  <c r="I1019" i="3"/>
  <c r="K1019" i="3" s="1"/>
  <c r="I1020" i="3"/>
  <c r="K1020" i="3" s="1"/>
  <c r="I1021" i="3"/>
  <c r="K1021" i="3" s="1"/>
  <c r="I1022" i="3"/>
  <c r="K1022" i="3" s="1"/>
  <c r="I1023" i="3"/>
  <c r="K1023" i="3" s="1"/>
  <c r="I1024" i="3"/>
  <c r="K1024" i="3" s="1"/>
  <c r="I1025" i="3"/>
  <c r="K1025" i="3" s="1"/>
  <c r="I1026" i="3"/>
  <c r="K1026" i="3" s="1"/>
  <c r="I1027" i="3"/>
  <c r="K1027" i="3" s="1"/>
  <c r="I1028" i="3"/>
  <c r="K1028" i="3" s="1"/>
  <c r="I1029" i="3"/>
  <c r="K1029" i="3" s="1"/>
  <c r="I1030" i="3"/>
  <c r="K1030" i="3" s="1"/>
  <c r="I1031" i="3"/>
  <c r="K1031" i="3" s="1"/>
  <c r="I1032" i="3"/>
  <c r="K1032" i="3" s="1"/>
  <c r="I1033" i="3"/>
  <c r="K1033" i="3" s="1"/>
  <c r="I1034" i="3"/>
  <c r="K1034" i="3" s="1"/>
  <c r="I1035" i="3"/>
  <c r="K1035" i="3" s="1"/>
  <c r="I1036" i="3"/>
  <c r="K1036" i="3" s="1"/>
  <c r="I1037" i="3"/>
  <c r="K1037" i="3" s="1"/>
  <c r="I1038" i="3"/>
  <c r="K1038" i="3" s="1"/>
  <c r="I1039" i="3"/>
  <c r="K1039" i="3" s="1"/>
  <c r="I1040" i="3"/>
  <c r="K1040" i="3" s="1"/>
  <c r="I1041" i="3"/>
  <c r="K1041" i="3" s="1"/>
  <c r="I1042" i="3"/>
  <c r="K1042" i="3" s="1"/>
  <c r="I1043" i="3"/>
  <c r="K1043" i="3" s="1"/>
  <c r="I1044" i="3"/>
  <c r="K1044" i="3" s="1"/>
  <c r="I1045" i="3"/>
  <c r="K1045" i="3" s="1"/>
  <c r="I1046" i="3"/>
  <c r="K1046" i="3" s="1"/>
  <c r="I1047" i="3"/>
  <c r="K1047" i="3" s="1"/>
  <c r="I1048" i="3"/>
  <c r="K1048" i="3" s="1"/>
  <c r="I1049" i="3"/>
  <c r="K1049" i="3" s="1"/>
  <c r="I1050" i="3"/>
  <c r="K1050" i="3" s="1"/>
  <c r="I1051" i="3"/>
  <c r="K1051" i="3" s="1"/>
  <c r="I1052" i="3"/>
  <c r="K1052" i="3" s="1"/>
  <c r="I1053" i="3"/>
  <c r="K1053" i="3" s="1"/>
  <c r="I1054" i="3"/>
  <c r="K1054" i="3" s="1"/>
  <c r="I1055" i="3"/>
  <c r="K1055" i="3" s="1"/>
  <c r="I1056" i="3"/>
  <c r="K1056" i="3" s="1"/>
  <c r="I1057" i="3"/>
  <c r="K1057" i="3" s="1"/>
  <c r="I1058" i="3"/>
  <c r="K1058" i="3" s="1"/>
  <c r="I1059" i="3"/>
  <c r="K1059" i="3" s="1"/>
  <c r="I1060" i="3"/>
  <c r="K1060" i="3" s="1"/>
  <c r="I1061" i="3"/>
  <c r="K1061" i="3" s="1"/>
  <c r="I1062" i="3"/>
  <c r="K1062" i="3" s="1"/>
  <c r="I1063" i="3"/>
  <c r="K1063" i="3" s="1"/>
  <c r="I1064" i="3"/>
  <c r="K1064" i="3" s="1"/>
  <c r="I1065" i="3"/>
  <c r="K1065" i="3" s="1"/>
  <c r="I1066" i="3"/>
  <c r="K1066" i="3" s="1"/>
  <c r="I1067" i="3"/>
  <c r="K1067" i="3" s="1"/>
  <c r="I1068" i="3"/>
  <c r="K1068" i="3" s="1"/>
  <c r="I1069" i="3"/>
  <c r="K1069" i="3" s="1"/>
  <c r="I1070" i="3"/>
  <c r="K1070" i="3" s="1"/>
  <c r="I1071" i="3"/>
  <c r="K1071" i="3" s="1"/>
  <c r="I1072" i="3"/>
  <c r="K1072" i="3" s="1"/>
  <c r="I1073" i="3"/>
  <c r="K1073" i="3" s="1"/>
  <c r="I1074" i="3"/>
  <c r="K1074" i="3" s="1"/>
  <c r="I1075" i="3"/>
  <c r="K1075" i="3" s="1"/>
  <c r="I1076" i="3"/>
  <c r="K1076" i="3" s="1"/>
  <c r="I1077" i="3"/>
  <c r="K1077" i="3" s="1"/>
  <c r="I1078" i="3"/>
  <c r="K1078" i="3" s="1"/>
  <c r="I1079" i="3"/>
  <c r="K1079" i="3" s="1"/>
  <c r="I1080" i="3"/>
  <c r="K1080" i="3" s="1"/>
  <c r="I1081" i="3"/>
  <c r="K1081" i="3" s="1"/>
  <c r="I1082" i="3"/>
  <c r="K1082" i="3" s="1"/>
  <c r="I1083" i="3"/>
  <c r="K1083" i="3" s="1"/>
  <c r="I1084" i="3"/>
  <c r="K1084" i="3" s="1"/>
  <c r="I1085" i="3"/>
  <c r="K1085" i="3" s="1"/>
  <c r="I1086" i="3"/>
  <c r="K1086" i="3" s="1"/>
  <c r="I1087" i="3"/>
  <c r="K1087" i="3" s="1"/>
  <c r="I1088" i="3"/>
  <c r="K1088" i="3" s="1"/>
  <c r="I1089" i="3"/>
  <c r="K1089" i="3" s="1"/>
  <c r="I1090" i="3"/>
  <c r="K1090" i="3" s="1"/>
  <c r="I1091" i="3"/>
  <c r="K1091" i="3" s="1"/>
  <c r="I1092" i="3"/>
  <c r="K1092" i="3" s="1"/>
  <c r="I1093" i="3"/>
  <c r="K1093" i="3" s="1"/>
  <c r="I1094" i="3"/>
  <c r="K1094" i="3" s="1"/>
  <c r="I1095" i="3"/>
  <c r="K1095" i="3" s="1"/>
  <c r="I1096" i="3"/>
  <c r="K1096" i="3" s="1"/>
  <c r="I1097" i="3"/>
  <c r="K1097" i="3" s="1"/>
  <c r="I1098" i="3"/>
  <c r="K1098" i="3" s="1"/>
  <c r="I1099" i="3"/>
  <c r="K1099" i="3" s="1"/>
  <c r="I1100" i="3"/>
  <c r="K1100" i="3" s="1"/>
  <c r="I1101" i="3"/>
  <c r="K1101" i="3" s="1"/>
  <c r="I1102" i="3"/>
  <c r="K1102" i="3" s="1"/>
  <c r="I1103" i="3"/>
  <c r="K1103" i="3" s="1"/>
  <c r="I1104" i="3"/>
  <c r="K1104" i="3" s="1"/>
  <c r="I1105" i="3"/>
  <c r="K1105" i="3" s="1"/>
  <c r="I1106" i="3"/>
  <c r="K1106" i="3" s="1"/>
  <c r="I1107" i="3"/>
  <c r="K1107" i="3" s="1"/>
  <c r="I1108" i="3"/>
  <c r="K1108" i="3" s="1"/>
  <c r="I1109" i="3"/>
  <c r="K1109" i="3" s="1"/>
  <c r="I1110" i="3"/>
  <c r="K1110" i="3" s="1"/>
  <c r="I1111" i="3"/>
  <c r="K1111" i="3" s="1"/>
  <c r="I1112" i="3"/>
  <c r="K1112" i="3" s="1"/>
  <c r="I1113" i="3"/>
  <c r="K1113" i="3" s="1"/>
  <c r="I1114" i="3"/>
  <c r="K1114" i="3" s="1"/>
  <c r="I1115" i="3"/>
  <c r="K1115" i="3" s="1"/>
  <c r="I1116" i="3"/>
  <c r="K1116" i="3" s="1"/>
  <c r="I1117" i="3"/>
  <c r="K1117" i="3" s="1"/>
  <c r="I1118" i="3"/>
  <c r="K1118" i="3" s="1"/>
  <c r="I1119" i="3"/>
  <c r="K1119" i="3" s="1"/>
  <c r="I1120" i="3"/>
  <c r="K1120" i="3" s="1"/>
  <c r="I1121" i="3"/>
  <c r="K1121" i="3" s="1"/>
  <c r="I1122" i="3"/>
  <c r="K1122" i="3" s="1"/>
  <c r="I1123" i="3"/>
  <c r="K1123" i="3" s="1"/>
  <c r="I1124" i="3"/>
  <c r="K1124" i="3" s="1"/>
  <c r="I1125" i="3"/>
  <c r="K1125" i="3" s="1"/>
  <c r="I1126" i="3"/>
  <c r="K1126" i="3" s="1"/>
  <c r="I1127" i="3"/>
  <c r="K1127" i="3" s="1"/>
  <c r="I1128" i="3"/>
  <c r="K1128" i="3" s="1"/>
  <c r="I1129" i="3"/>
  <c r="K1129" i="3" s="1"/>
  <c r="I1130" i="3"/>
  <c r="K1130" i="3" s="1"/>
  <c r="I1131" i="3"/>
  <c r="K1131" i="3" s="1"/>
  <c r="I1132" i="3"/>
  <c r="K1132" i="3" s="1"/>
  <c r="I1133" i="3"/>
  <c r="K1133" i="3" s="1"/>
  <c r="I1134" i="3"/>
  <c r="K1134" i="3" s="1"/>
  <c r="I1135" i="3"/>
  <c r="K1135" i="3" s="1"/>
  <c r="I1136" i="3"/>
  <c r="K1136" i="3" s="1"/>
  <c r="I1137" i="3"/>
  <c r="K1137" i="3" s="1"/>
  <c r="I1138" i="3"/>
  <c r="K1138" i="3" s="1"/>
  <c r="I1139" i="3"/>
  <c r="K1139" i="3" s="1"/>
  <c r="I1140" i="3"/>
  <c r="K1140" i="3" s="1"/>
  <c r="I1141" i="3"/>
  <c r="K1141" i="3" s="1"/>
  <c r="I1142" i="3"/>
  <c r="K1142" i="3" s="1"/>
  <c r="I1143" i="3"/>
  <c r="K1143" i="3" s="1"/>
  <c r="I1144" i="3"/>
  <c r="K1144" i="3" s="1"/>
  <c r="I1145" i="3"/>
  <c r="K1145" i="3" s="1"/>
  <c r="I1146" i="3"/>
  <c r="K1146" i="3" s="1"/>
  <c r="I1147" i="3"/>
  <c r="K1147" i="3" s="1"/>
  <c r="I1148" i="3"/>
  <c r="K1148" i="3" s="1"/>
  <c r="I1149" i="3"/>
  <c r="K1149" i="3" s="1"/>
  <c r="I1150" i="3"/>
  <c r="K1150" i="3" s="1"/>
  <c r="I1151" i="3"/>
  <c r="K1151" i="3" s="1"/>
  <c r="I1152" i="3"/>
  <c r="K1152" i="3" s="1"/>
  <c r="I1153" i="3"/>
  <c r="K1153" i="3" s="1"/>
  <c r="I1154" i="3"/>
  <c r="K1154" i="3" s="1"/>
  <c r="I1155" i="3"/>
  <c r="K1155" i="3" s="1"/>
  <c r="I1156" i="3"/>
  <c r="K1156" i="3" s="1"/>
  <c r="I1157" i="3"/>
  <c r="K1157" i="3" s="1"/>
  <c r="I1158" i="3"/>
  <c r="K1158" i="3" s="1"/>
  <c r="I1159" i="3"/>
  <c r="K1159" i="3" s="1"/>
  <c r="I1160" i="3"/>
  <c r="K1160" i="3" s="1"/>
  <c r="I1161" i="3"/>
  <c r="K1161" i="3" s="1"/>
  <c r="I1162" i="3"/>
  <c r="K1162" i="3" s="1"/>
  <c r="I1163" i="3"/>
  <c r="K1163" i="3" s="1"/>
  <c r="I1164" i="3"/>
  <c r="K1164" i="3" s="1"/>
  <c r="I1165" i="3"/>
  <c r="K1165" i="3" s="1"/>
  <c r="I1166" i="3"/>
  <c r="K1166" i="3" s="1"/>
  <c r="I1167" i="3"/>
  <c r="K1167" i="3" s="1"/>
  <c r="I1168" i="3"/>
  <c r="K1168" i="3" s="1"/>
  <c r="I1169" i="3"/>
  <c r="K1169" i="3" s="1"/>
  <c r="I1170" i="3"/>
  <c r="K1170" i="3" s="1"/>
  <c r="I1171" i="3"/>
  <c r="K1171" i="3" s="1"/>
  <c r="I1172" i="3"/>
  <c r="K1172" i="3" s="1"/>
  <c r="I1173" i="3"/>
  <c r="K1173" i="3" s="1"/>
  <c r="I1174" i="3"/>
  <c r="K1174" i="3" s="1"/>
  <c r="I1175" i="3"/>
  <c r="K1175" i="3" s="1"/>
  <c r="I1176" i="3"/>
  <c r="K1176" i="3" s="1"/>
  <c r="I1177" i="3"/>
  <c r="K1177" i="3" s="1"/>
  <c r="I1178" i="3"/>
  <c r="K1178" i="3" s="1"/>
  <c r="I1179" i="3"/>
  <c r="K1179" i="3" s="1"/>
  <c r="I1180" i="3"/>
  <c r="K1180" i="3" s="1"/>
  <c r="I1181" i="3"/>
  <c r="K1181" i="3" s="1"/>
  <c r="I1182" i="3"/>
  <c r="K1182" i="3" s="1"/>
  <c r="I1183" i="3"/>
  <c r="K1183" i="3" s="1"/>
  <c r="I1184" i="3"/>
  <c r="K1184" i="3" s="1"/>
  <c r="I1185" i="3"/>
  <c r="K1185" i="3" s="1"/>
  <c r="I1186" i="3"/>
  <c r="K1186" i="3" s="1"/>
  <c r="I1187" i="3"/>
  <c r="K1187" i="3" s="1"/>
  <c r="I1188" i="3"/>
  <c r="K1188" i="3" s="1"/>
  <c r="I1189" i="3"/>
  <c r="K1189" i="3" s="1"/>
  <c r="I1190" i="3"/>
  <c r="K1190" i="3" s="1"/>
  <c r="I1191" i="3"/>
  <c r="K1191" i="3" s="1"/>
  <c r="I1192" i="3"/>
  <c r="K1192" i="3" s="1"/>
  <c r="I1193" i="3"/>
  <c r="K1193" i="3" s="1"/>
  <c r="I1194" i="3"/>
  <c r="K1194" i="3" s="1"/>
  <c r="I1195" i="3"/>
  <c r="K1195" i="3" s="1"/>
  <c r="I1196" i="3"/>
  <c r="K1196" i="3" s="1"/>
  <c r="I1197" i="3"/>
  <c r="K1197" i="3" s="1"/>
  <c r="I1198" i="3"/>
  <c r="K1198" i="3" s="1"/>
  <c r="I1199" i="3"/>
  <c r="K1199" i="3" s="1"/>
  <c r="I1200" i="3"/>
  <c r="K1200" i="3" s="1"/>
  <c r="I1201" i="3"/>
  <c r="K1201" i="3" s="1"/>
  <c r="I1202" i="3"/>
  <c r="K1202" i="3" s="1"/>
  <c r="I1203" i="3"/>
  <c r="K1203" i="3" s="1"/>
  <c r="I1204" i="3"/>
  <c r="K1204" i="3" s="1"/>
  <c r="I1205" i="3"/>
  <c r="K1205" i="3" s="1"/>
  <c r="I1206" i="3"/>
  <c r="K1206" i="3" s="1"/>
  <c r="I1207" i="3"/>
  <c r="K1207" i="3" s="1"/>
  <c r="I1208" i="3"/>
  <c r="K1208" i="3" s="1"/>
  <c r="I1209" i="3"/>
  <c r="K1209" i="3" s="1"/>
  <c r="I1210" i="3"/>
  <c r="K1210" i="3" s="1"/>
  <c r="I1211" i="3"/>
  <c r="K1211" i="3" s="1"/>
  <c r="I1212" i="3"/>
  <c r="K1212" i="3" s="1"/>
  <c r="I1213" i="3"/>
  <c r="K1213" i="3" s="1"/>
  <c r="I1214" i="3"/>
  <c r="K1214" i="3" s="1"/>
  <c r="I1215" i="3"/>
  <c r="K1215" i="3" s="1"/>
  <c r="I1216" i="3"/>
  <c r="K1216" i="3" s="1"/>
  <c r="I1217" i="3"/>
  <c r="K1217" i="3" s="1"/>
  <c r="I1218" i="3"/>
  <c r="K1218" i="3" s="1"/>
  <c r="I1219" i="3"/>
  <c r="K1219" i="3" s="1"/>
  <c r="I1220" i="3"/>
  <c r="K1220" i="3" s="1"/>
  <c r="I1221" i="3"/>
  <c r="K1221" i="3" s="1"/>
  <c r="I1222" i="3"/>
  <c r="K1222" i="3" s="1"/>
  <c r="I1223" i="3"/>
  <c r="K1223" i="3" s="1"/>
  <c r="I1224" i="3"/>
  <c r="K1224" i="3" s="1"/>
  <c r="I1225" i="3"/>
  <c r="K1225" i="3" s="1"/>
  <c r="I1226" i="3"/>
  <c r="K1226" i="3" s="1"/>
  <c r="I1227" i="3"/>
  <c r="K1227" i="3" s="1"/>
  <c r="I1228" i="3"/>
  <c r="K1228" i="3" s="1"/>
  <c r="I1229" i="3"/>
  <c r="K1229" i="3" s="1"/>
  <c r="I1230" i="3"/>
  <c r="K1230" i="3" s="1"/>
  <c r="I1231" i="3"/>
  <c r="K1231" i="3" s="1"/>
  <c r="I1232" i="3"/>
  <c r="K1232" i="3" s="1"/>
  <c r="I1233" i="3"/>
  <c r="K1233" i="3" s="1"/>
  <c r="I1234" i="3"/>
  <c r="K1234" i="3" s="1"/>
  <c r="I1235" i="3"/>
  <c r="K1235" i="3" s="1"/>
  <c r="I1236" i="3"/>
  <c r="K1236" i="3" s="1"/>
  <c r="I1237" i="3"/>
  <c r="K1237" i="3" s="1"/>
  <c r="I1238" i="3"/>
  <c r="K1238" i="3" s="1"/>
  <c r="I1239" i="3"/>
  <c r="K1239" i="3" s="1"/>
  <c r="I1240" i="3"/>
  <c r="K1240" i="3" s="1"/>
  <c r="I1241" i="3"/>
  <c r="K1241" i="3" s="1"/>
  <c r="I1242" i="3"/>
  <c r="K1242" i="3" s="1"/>
  <c r="I1243" i="3"/>
  <c r="K1243" i="3" s="1"/>
  <c r="I1244" i="3"/>
  <c r="K1244" i="3" s="1"/>
  <c r="I1245" i="3"/>
  <c r="K1245" i="3" s="1"/>
  <c r="I1246" i="3"/>
  <c r="K1246" i="3" s="1"/>
  <c r="I1247" i="3"/>
  <c r="K1247" i="3" s="1"/>
  <c r="I1248" i="3"/>
  <c r="K1248" i="3" s="1"/>
  <c r="I1249" i="3"/>
  <c r="K1249" i="3" s="1"/>
  <c r="I1250" i="3"/>
  <c r="K1250" i="3" s="1"/>
  <c r="I1251" i="3"/>
  <c r="K1251" i="3" s="1"/>
  <c r="I1252" i="3"/>
  <c r="K1252" i="3" s="1"/>
  <c r="I1253" i="3"/>
  <c r="K1253" i="3" s="1"/>
  <c r="I1254" i="3"/>
  <c r="K1254" i="3" s="1"/>
  <c r="I1255" i="3"/>
  <c r="K1255" i="3" s="1"/>
  <c r="I1256" i="3"/>
  <c r="K1256" i="3" s="1"/>
  <c r="I1257" i="3"/>
  <c r="K1257" i="3" s="1"/>
  <c r="I1258" i="3"/>
  <c r="K1258" i="3" s="1"/>
  <c r="I1259" i="3"/>
  <c r="K1259" i="3" s="1"/>
  <c r="I1260" i="3"/>
  <c r="K1260" i="3" s="1"/>
  <c r="I1261" i="3"/>
  <c r="K1261" i="3" s="1"/>
  <c r="I1262" i="3"/>
  <c r="K1262" i="3" s="1"/>
  <c r="I1263" i="3"/>
  <c r="K1263" i="3" s="1"/>
  <c r="I1264" i="3"/>
  <c r="K1264" i="3" s="1"/>
  <c r="I1265" i="3"/>
  <c r="K1265" i="3" s="1"/>
  <c r="I1266" i="3"/>
  <c r="K1266" i="3" s="1"/>
  <c r="I1267" i="3"/>
  <c r="K1267" i="3" s="1"/>
  <c r="I1268" i="3"/>
  <c r="K1268" i="3" s="1"/>
  <c r="I1269" i="3"/>
  <c r="K1269" i="3" s="1"/>
  <c r="I1270" i="3"/>
  <c r="K1270" i="3" s="1"/>
  <c r="I1271" i="3"/>
  <c r="K1271" i="3" s="1"/>
  <c r="I1272" i="3"/>
  <c r="K1272" i="3" s="1"/>
  <c r="I1273" i="3"/>
  <c r="K1273" i="3" s="1"/>
  <c r="I1274" i="3"/>
  <c r="K1274" i="3" s="1"/>
  <c r="I1275" i="3"/>
  <c r="K1275" i="3" s="1"/>
  <c r="I1276" i="3"/>
  <c r="K1276" i="3" s="1"/>
  <c r="I1277" i="3"/>
  <c r="K1277" i="3" s="1"/>
  <c r="I1278" i="3"/>
  <c r="K1278" i="3" s="1"/>
  <c r="I1279" i="3"/>
  <c r="K1279" i="3" s="1"/>
  <c r="I1280" i="3"/>
  <c r="K1280" i="3" s="1"/>
  <c r="I1281" i="3"/>
  <c r="K1281" i="3" s="1"/>
  <c r="I1282" i="3"/>
  <c r="K1282" i="3" s="1"/>
  <c r="I1283" i="3"/>
  <c r="K1283" i="3" s="1"/>
  <c r="I1284" i="3"/>
  <c r="K1284" i="3" s="1"/>
  <c r="I1285" i="3"/>
  <c r="K1285" i="3" s="1"/>
  <c r="I1286" i="3"/>
  <c r="K1286" i="3" s="1"/>
  <c r="I1287" i="3"/>
  <c r="K1287" i="3" s="1"/>
  <c r="I1288" i="3"/>
  <c r="K1288" i="3" s="1"/>
  <c r="I1289" i="3"/>
  <c r="K1289" i="3" s="1"/>
  <c r="I1290" i="3"/>
  <c r="K1290" i="3" s="1"/>
  <c r="I1291" i="3"/>
  <c r="K1291" i="3" s="1"/>
  <c r="I1292" i="3"/>
  <c r="K1292" i="3" s="1"/>
  <c r="I1293" i="3"/>
  <c r="K1293" i="3" s="1"/>
  <c r="I1294" i="3"/>
  <c r="K1294" i="3" s="1"/>
  <c r="I1295" i="3"/>
  <c r="K1295" i="3" s="1"/>
  <c r="I1296" i="3"/>
  <c r="K1296" i="3" s="1"/>
  <c r="I1297" i="3"/>
  <c r="K1297" i="3" s="1"/>
  <c r="I1298" i="3"/>
  <c r="K1298" i="3" s="1"/>
  <c r="I1299" i="3"/>
  <c r="K1299" i="3" s="1"/>
  <c r="I1300" i="3"/>
  <c r="K1300" i="3" s="1"/>
  <c r="I1301" i="3"/>
  <c r="K1301" i="3" s="1"/>
  <c r="I1302" i="3"/>
  <c r="K1302" i="3" s="1"/>
  <c r="I1303" i="3"/>
  <c r="K1303" i="3" s="1"/>
  <c r="I1304" i="3"/>
  <c r="K1304" i="3" s="1"/>
  <c r="I1305" i="3"/>
  <c r="K1305" i="3" s="1"/>
  <c r="I1306" i="3"/>
  <c r="K1306" i="3" s="1"/>
  <c r="I1307" i="3"/>
  <c r="K1307" i="3" s="1"/>
  <c r="I1308" i="3"/>
  <c r="K1308" i="3" s="1"/>
  <c r="I1309" i="3"/>
  <c r="K1309" i="3" s="1"/>
  <c r="I1310" i="3"/>
  <c r="K1310" i="3" s="1"/>
  <c r="I1311" i="3"/>
  <c r="K1311" i="3" s="1"/>
  <c r="I1312" i="3"/>
  <c r="K1312" i="3" s="1"/>
  <c r="I1313" i="3"/>
  <c r="K1313" i="3" s="1"/>
  <c r="I1314" i="3"/>
  <c r="K1314" i="3" s="1"/>
  <c r="I1315" i="3"/>
  <c r="K1315" i="3" s="1"/>
  <c r="I1316" i="3"/>
  <c r="K1316" i="3" s="1"/>
  <c r="I1317" i="3"/>
  <c r="K1317" i="3" s="1"/>
  <c r="I1318" i="3"/>
  <c r="K1318" i="3" s="1"/>
  <c r="I1319" i="3"/>
  <c r="K1319" i="3" s="1"/>
  <c r="I1320" i="3"/>
  <c r="K1320" i="3" s="1"/>
  <c r="I1321" i="3"/>
  <c r="K1321" i="3" s="1"/>
  <c r="I1322" i="3"/>
  <c r="K1322" i="3" s="1"/>
  <c r="I1323" i="3"/>
  <c r="K1323" i="3" s="1"/>
  <c r="I1324" i="3"/>
  <c r="K1324" i="3" s="1"/>
  <c r="I1325" i="3"/>
  <c r="K1325" i="3" s="1"/>
  <c r="I1326" i="3"/>
  <c r="K1326" i="3" s="1"/>
  <c r="I1327" i="3"/>
  <c r="K1327" i="3" s="1"/>
  <c r="I1328" i="3"/>
  <c r="K1328" i="3" s="1"/>
  <c r="I1329" i="3"/>
  <c r="K1329" i="3" s="1"/>
  <c r="I1330" i="3"/>
  <c r="K1330" i="3" s="1"/>
  <c r="I1331" i="3"/>
  <c r="K1331" i="3" s="1"/>
  <c r="I1332" i="3"/>
  <c r="K1332" i="3" s="1"/>
  <c r="I1333" i="3"/>
  <c r="K1333" i="3" s="1"/>
  <c r="I1334" i="3"/>
  <c r="K1334" i="3" s="1"/>
  <c r="I1335" i="3"/>
  <c r="K1335" i="3" s="1"/>
  <c r="I1336" i="3"/>
  <c r="K1336" i="3" s="1"/>
  <c r="I1337" i="3"/>
  <c r="K1337" i="3" s="1"/>
  <c r="I1338" i="3"/>
  <c r="K1338" i="3" s="1"/>
  <c r="I1339" i="3"/>
  <c r="K1339" i="3" s="1"/>
  <c r="I1340" i="3"/>
  <c r="K1340" i="3" s="1"/>
  <c r="I1341" i="3"/>
  <c r="K1341" i="3" s="1"/>
  <c r="I1342" i="3"/>
  <c r="K1342" i="3" s="1"/>
  <c r="I1343" i="3"/>
  <c r="K1343" i="3" s="1"/>
  <c r="I1344" i="3"/>
  <c r="K1344" i="3" s="1"/>
  <c r="I1345" i="3"/>
  <c r="K1345" i="3" s="1"/>
  <c r="I1346" i="3"/>
  <c r="K1346" i="3" s="1"/>
  <c r="I1347" i="3"/>
  <c r="K1347" i="3" s="1"/>
  <c r="I1348" i="3"/>
  <c r="K1348" i="3" s="1"/>
  <c r="I1349" i="3"/>
  <c r="K1349" i="3" s="1"/>
  <c r="I1350" i="3"/>
  <c r="K1350" i="3" s="1"/>
  <c r="I1351" i="3"/>
  <c r="K1351" i="3" s="1"/>
  <c r="I1352" i="3"/>
  <c r="K1352" i="3" s="1"/>
  <c r="I1353" i="3"/>
  <c r="K1353" i="3" s="1"/>
  <c r="I1354" i="3"/>
  <c r="K1354" i="3" s="1"/>
  <c r="I1355" i="3"/>
  <c r="K1355" i="3" s="1"/>
  <c r="I1356" i="3"/>
  <c r="K1356" i="3" s="1"/>
  <c r="I1357" i="3"/>
  <c r="K1357" i="3" s="1"/>
  <c r="I1358" i="3"/>
  <c r="K1358" i="3" s="1"/>
  <c r="I1359" i="3"/>
  <c r="K1359" i="3" s="1"/>
  <c r="I1360" i="3"/>
  <c r="K1360" i="3" s="1"/>
  <c r="I1361" i="3"/>
  <c r="K1361" i="3" s="1"/>
  <c r="I1362" i="3"/>
  <c r="K1362" i="3" s="1"/>
  <c r="I1363" i="3"/>
  <c r="K1363" i="3" s="1"/>
  <c r="I1364" i="3"/>
  <c r="K1364" i="3" s="1"/>
  <c r="I1365" i="3"/>
  <c r="K1365" i="3" s="1"/>
  <c r="I1366" i="3"/>
  <c r="K1366" i="3" s="1"/>
  <c r="I1367" i="3"/>
  <c r="K1367" i="3" s="1"/>
  <c r="I1368" i="3"/>
  <c r="K1368" i="3" s="1"/>
  <c r="I1369" i="3"/>
  <c r="K1369" i="3" s="1"/>
  <c r="I1370" i="3"/>
  <c r="K1370" i="3" s="1"/>
  <c r="I1371" i="3"/>
  <c r="K1371" i="3" s="1"/>
  <c r="I1372" i="3"/>
  <c r="K1372" i="3" s="1"/>
  <c r="I1373" i="3"/>
  <c r="K1373" i="3" s="1"/>
  <c r="I1374" i="3"/>
  <c r="K1374" i="3" s="1"/>
  <c r="I1375" i="3"/>
  <c r="K1375" i="3" s="1"/>
  <c r="I1376" i="3"/>
  <c r="K1376" i="3" s="1"/>
  <c r="I1377" i="3"/>
  <c r="K1377" i="3" s="1"/>
  <c r="I1378" i="3"/>
  <c r="K1378" i="3" s="1"/>
  <c r="I1379" i="3"/>
  <c r="K1379" i="3" s="1"/>
  <c r="I1380" i="3"/>
  <c r="K1380" i="3" s="1"/>
  <c r="I1381" i="3"/>
  <c r="K1381" i="3" s="1"/>
  <c r="I1382" i="3"/>
  <c r="K1382" i="3" s="1"/>
  <c r="I1383" i="3"/>
  <c r="K1383" i="3" s="1"/>
  <c r="I1384" i="3"/>
  <c r="K1384" i="3" s="1"/>
  <c r="I1385" i="3"/>
  <c r="K1385" i="3" s="1"/>
  <c r="I1386" i="3"/>
  <c r="K1386" i="3" s="1"/>
  <c r="I1387" i="3"/>
  <c r="K1387" i="3" s="1"/>
  <c r="I1388" i="3"/>
  <c r="K1388" i="3" s="1"/>
  <c r="I1389" i="3"/>
  <c r="K1389" i="3" s="1"/>
  <c r="I1390" i="3"/>
  <c r="K1390" i="3" s="1"/>
  <c r="I1391" i="3"/>
  <c r="K1391" i="3" s="1"/>
  <c r="I1392" i="3"/>
  <c r="K1392" i="3" s="1"/>
  <c r="I1393" i="3"/>
  <c r="K1393" i="3" s="1"/>
  <c r="I1394" i="3"/>
  <c r="K1394" i="3" s="1"/>
  <c r="I1395" i="3"/>
  <c r="K1395" i="3" s="1"/>
  <c r="I1396" i="3"/>
  <c r="K1396" i="3" s="1"/>
  <c r="I1397" i="3"/>
  <c r="K1397" i="3" s="1"/>
  <c r="I1398" i="3"/>
  <c r="K1398" i="3" s="1"/>
  <c r="I1399" i="3"/>
  <c r="K1399" i="3" s="1"/>
  <c r="I1400" i="3"/>
  <c r="K1400" i="3" s="1"/>
  <c r="I1401" i="3"/>
  <c r="K1401" i="3" s="1"/>
  <c r="I1402" i="3"/>
  <c r="K1402" i="3" s="1"/>
  <c r="I1403" i="3"/>
  <c r="K1403" i="3" s="1"/>
  <c r="I1404" i="3"/>
  <c r="K1404" i="3" s="1"/>
  <c r="I1405" i="3"/>
  <c r="K1405" i="3" s="1"/>
  <c r="I1406" i="3"/>
  <c r="K1406" i="3" s="1"/>
  <c r="I1407" i="3"/>
  <c r="K1407" i="3" s="1"/>
  <c r="I1408" i="3"/>
  <c r="K1408" i="3" s="1"/>
  <c r="I1409" i="3"/>
  <c r="K1409" i="3" s="1"/>
  <c r="I1410" i="3"/>
  <c r="K1410" i="3" s="1"/>
  <c r="I1411" i="3"/>
  <c r="K1411" i="3" s="1"/>
  <c r="I1412" i="3"/>
  <c r="K1412" i="3" s="1"/>
  <c r="I1413" i="3"/>
  <c r="K1413" i="3" s="1"/>
  <c r="I1414" i="3"/>
  <c r="K1414" i="3" s="1"/>
  <c r="I1415" i="3"/>
  <c r="K1415" i="3" s="1"/>
  <c r="I1416" i="3"/>
  <c r="K1416" i="3" s="1"/>
  <c r="I1417" i="3"/>
  <c r="K1417" i="3" s="1"/>
  <c r="I1418" i="3"/>
  <c r="K1418" i="3" s="1"/>
  <c r="I1419" i="3"/>
  <c r="K1419" i="3" s="1"/>
  <c r="I1420" i="3"/>
  <c r="K1420" i="3" s="1"/>
  <c r="I1421" i="3"/>
  <c r="K1421" i="3" s="1"/>
  <c r="I1422" i="3"/>
  <c r="K1422" i="3" s="1"/>
  <c r="I1423" i="3"/>
  <c r="K1423" i="3" s="1"/>
  <c r="I1424" i="3"/>
  <c r="K1424" i="3" s="1"/>
  <c r="I1425" i="3"/>
  <c r="K1425" i="3" s="1"/>
  <c r="I1426" i="3"/>
  <c r="K1426" i="3" s="1"/>
  <c r="I1427" i="3"/>
  <c r="K1427" i="3" s="1"/>
  <c r="I1428" i="3"/>
  <c r="K1428" i="3" s="1"/>
  <c r="I1429" i="3"/>
  <c r="K1429" i="3" s="1"/>
  <c r="I1430" i="3"/>
  <c r="K1430" i="3" s="1"/>
  <c r="I1431" i="3"/>
  <c r="K1431" i="3" s="1"/>
  <c r="I1432" i="3"/>
  <c r="K1432" i="3" s="1"/>
  <c r="I1433" i="3"/>
  <c r="K1433" i="3" s="1"/>
  <c r="I1434" i="3"/>
  <c r="K1434" i="3" s="1"/>
  <c r="I1435" i="3"/>
  <c r="K1435" i="3" s="1"/>
  <c r="I1436" i="3"/>
  <c r="K1436" i="3" s="1"/>
  <c r="I1437" i="3"/>
  <c r="K1437" i="3" s="1"/>
  <c r="I1438" i="3"/>
  <c r="K1438" i="3" s="1"/>
  <c r="I1439" i="3"/>
  <c r="K1439" i="3" s="1"/>
  <c r="I1440" i="3"/>
  <c r="K1440" i="3" s="1"/>
  <c r="I1441" i="3"/>
  <c r="K1441" i="3" s="1"/>
  <c r="I1442" i="3"/>
  <c r="K1442" i="3" s="1"/>
  <c r="I1443" i="3"/>
  <c r="K1443" i="3" s="1"/>
  <c r="I1444" i="3"/>
  <c r="K1444" i="3" s="1"/>
  <c r="I1445" i="3"/>
  <c r="K1445" i="3" s="1"/>
  <c r="I1446" i="3"/>
  <c r="K1446" i="3" s="1"/>
  <c r="I1447" i="3"/>
  <c r="K1447" i="3" s="1"/>
  <c r="I1448" i="3"/>
  <c r="K1448" i="3" s="1"/>
  <c r="I1449" i="3"/>
  <c r="K1449" i="3" s="1"/>
  <c r="I1450" i="3"/>
  <c r="K1450" i="3" s="1"/>
  <c r="I1451" i="3"/>
  <c r="K1451" i="3" s="1"/>
  <c r="I1452" i="3"/>
  <c r="K1452" i="3" s="1"/>
  <c r="I1453" i="3"/>
  <c r="K1453" i="3" s="1"/>
  <c r="I1454" i="3"/>
  <c r="K1454" i="3" s="1"/>
  <c r="I1455" i="3"/>
  <c r="K1455" i="3" s="1"/>
  <c r="I1456" i="3"/>
  <c r="K1456" i="3" s="1"/>
  <c r="I1457" i="3"/>
  <c r="K1457" i="3" s="1"/>
  <c r="I1458" i="3"/>
  <c r="K1458" i="3" s="1"/>
  <c r="I1459" i="3"/>
  <c r="K1459" i="3" s="1"/>
  <c r="I1460" i="3"/>
  <c r="K1460" i="3" s="1"/>
  <c r="I1461" i="3"/>
  <c r="K1461" i="3" s="1"/>
  <c r="I1462" i="3"/>
  <c r="K1462" i="3" s="1"/>
  <c r="I1463" i="3"/>
  <c r="K1463" i="3" s="1"/>
  <c r="I1464" i="3"/>
  <c r="K1464" i="3" s="1"/>
  <c r="I1465" i="3"/>
  <c r="K1465" i="3" s="1"/>
  <c r="I1466" i="3"/>
  <c r="K1466" i="3" s="1"/>
  <c r="I1467" i="3"/>
  <c r="K1467" i="3" s="1"/>
  <c r="I1468" i="3"/>
  <c r="K1468" i="3" s="1"/>
  <c r="I1469" i="3"/>
  <c r="K1469" i="3" s="1"/>
  <c r="I1470" i="3"/>
  <c r="K1470" i="3" s="1"/>
  <c r="I1471" i="3"/>
  <c r="K1471" i="3" s="1"/>
  <c r="I1472" i="3"/>
  <c r="K1472" i="3" s="1"/>
  <c r="I1473" i="3"/>
  <c r="K1473" i="3" s="1"/>
  <c r="I1474" i="3"/>
  <c r="K1474" i="3" s="1"/>
  <c r="I1475" i="3"/>
  <c r="K1475" i="3" s="1"/>
  <c r="I1476" i="3"/>
  <c r="K1476" i="3" s="1"/>
  <c r="I1477" i="3"/>
  <c r="K1477" i="3" s="1"/>
  <c r="I1478" i="3"/>
  <c r="K1478" i="3" s="1"/>
  <c r="I1479" i="3"/>
  <c r="K1479" i="3" s="1"/>
  <c r="I1480" i="3"/>
  <c r="K1480" i="3" s="1"/>
  <c r="I1481" i="3"/>
  <c r="K1481" i="3" s="1"/>
  <c r="I1482" i="3"/>
  <c r="K1482" i="3" s="1"/>
  <c r="I1483" i="3"/>
  <c r="K1483" i="3" s="1"/>
  <c r="I1484" i="3"/>
  <c r="K1484" i="3" s="1"/>
  <c r="I1485" i="3"/>
  <c r="K1485" i="3" s="1"/>
  <c r="I1486" i="3"/>
  <c r="K1486" i="3" s="1"/>
  <c r="I1487" i="3"/>
  <c r="K1487" i="3" s="1"/>
  <c r="I1488" i="3"/>
  <c r="K1488" i="3" s="1"/>
  <c r="I1489" i="3"/>
  <c r="K1489" i="3" s="1"/>
  <c r="I1490" i="3"/>
  <c r="K1490" i="3" s="1"/>
  <c r="I1491" i="3"/>
  <c r="K1491" i="3" s="1"/>
  <c r="I1492" i="3"/>
  <c r="K1492" i="3" s="1"/>
  <c r="I1493" i="3"/>
  <c r="K1493" i="3" s="1"/>
  <c r="I1494" i="3"/>
  <c r="K1494" i="3" s="1"/>
  <c r="I1495" i="3"/>
  <c r="K1495" i="3" s="1"/>
  <c r="I1496" i="3"/>
  <c r="K1496" i="3" s="1"/>
  <c r="I1497" i="3"/>
  <c r="K1497" i="3" s="1"/>
  <c r="I1498" i="3"/>
  <c r="K1498" i="3" s="1"/>
  <c r="I1499" i="3"/>
  <c r="K1499" i="3" s="1"/>
  <c r="I1500" i="3"/>
  <c r="K1500" i="3" s="1"/>
  <c r="I1501" i="3"/>
  <c r="K1501" i="3" s="1"/>
  <c r="I1502" i="3"/>
  <c r="K1502" i="3" s="1"/>
  <c r="I1503" i="3"/>
  <c r="K1503" i="3" s="1"/>
  <c r="I1504" i="3"/>
  <c r="K1504" i="3" s="1"/>
  <c r="I1505" i="3"/>
  <c r="K1505" i="3" s="1"/>
  <c r="I1506" i="3"/>
  <c r="K1506" i="3" s="1"/>
  <c r="I1507" i="3"/>
  <c r="K1507" i="3" s="1"/>
  <c r="I1508" i="3"/>
  <c r="K1508" i="3" s="1"/>
  <c r="I1509" i="3"/>
  <c r="K1509" i="3" s="1"/>
  <c r="I1510" i="3"/>
  <c r="K1510" i="3" s="1"/>
  <c r="I1511" i="3"/>
  <c r="K1511" i="3" s="1"/>
  <c r="I1512" i="3"/>
  <c r="K1512" i="3" s="1"/>
  <c r="I1513" i="3"/>
  <c r="K1513" i="3" s="1"/>
  <c r="I1514" i="3"/>
  <c r="K1514" i="3" s="1"/>
  <c r="I1515" i="3"/>
  <c r="K1515" i="3" s="1"/>
  <c r="I1516" i="3"/>
  <c r="K1516" i="3" s="1"/>
  <c r="I1517" i="3"/>
  <c r="K1517" i="3" s="1"/>
  <c r="I1518" i="3"/>
  <c r="K1518" i="3" s="1"/>
  <c r="I1519" i="3"/>
  <c r="K1519" i="3" s="1"/>
  <c r="I1520" i="3"/>
  <c r="K1520" i="3" s="1"/>
  <c r="I1521" i="3"/>
  <c r="K1521" i="3" s="1"/>
  <c r="I1522" i="3"/>
  <c r="K1522" i="3" s="1"/>
  <c r="I1523" i="3"/>
  <c r="K1523" i="3" s="1"/>
  <c r="I1524" i="3"/>
  <c r="K1524" i="3" s="1"/>
  <c r="I1525" i="3"/>
  <c r="K1525" i="3" s="1"/>
  <c r="I1526" i="3"/>
  <c r="K1526" i="3" s="1"/>
  <c r="I1527" i="3"/>
  <c r="K1527" i="3" s="1"/>
  <c r="I1528" i="3"/>
  <c r="K1528" i="3" s="1"/>
  <c r="I1529" i="3"/>
  <c r="K1529" i="3" s="1"/>
  <c r="I1530" i="3"/>
  <c r="K1530" i="3" s="1"/>
  <c r="I1531" i="3"/>
  <c r="K1531" i="3" s="1"/>
  <c r="I1532" i="3"/>
  <c r="K1532" i="3" s="1"/>
  <c r="I1533" i="3"/>
  <c r="K1533" i="3" s="1"/>
  <c r="I1534" i="3"/>
  <c r="K1534" i="3" s="1"/>
  <c r="I1535" i="3"/>
  <c r="K1535" i="3" s="1"/>
  <c r="I1536" i="3"/>
  <c r="K1536" i="3" s="1"/>
  <c r="I1537" i="3"/>
  <c r="K1537" i="3" s="1"/>
  <c r="I1538" i="3"/>
  <c r="K1538" i="3" s="1"/>
  <c r="I1539" i="3"/>
  <c r="K1539" i="3" s="1"/>
  <c r="I1540" i="3"/>
  <c r="K1540" i="3" s="1"/>
  <c r="I1541" i="3"/>
  <c r="K1541" i="3" s="1"/>
  <c r="I1542" i="3"/>
  <c r="K1542" i="3" s="1"/>
  <c r="I1543" i="3"/>
  <c r="K1543" i="3" s="1"/>
  <c r="I1544" i="3"/>
  <c r="K1544" i="3" s="1"/>
  <c r="I1545" i="3"/>
  <c r="K1545" i="3" s="1"/>
  <c r="I1546" i="3"/>
  <c r="K1546" i="3" s="1"/>
  <c r="I1547" i="3"/>
  <c r="K1547" i="3" s="1"/>
  <c r="I1548" i="3"/>
  <c r="K1548" i="3" s="1"/>
  <c r="I1549" i="3"/>
  <c r="K1549" i="3" s="1"/>
  <c r="I1550" i="3"/>
  <c r="K1550" i="3" s="1"/>
  <c r="I1551" i="3"/>
  <c r="K1551" i="3" s="1"/>
  <c r="I1552" i="3"/>
  <c r="K1552" i="3" s="1"/>
  <c r="I1553" i="3"/>
  <c r="K1553" i="3" s="1"/>
  <c r="I1554" i="3"/>
  <c r="K1554" i="3" s="1"/>
  <c r="I1555" i="3"/>
  <c r="K1555" i="3" s="1"/>
  <c r="I1556" i="3"/>
  <c r="K1556" i="3" s="1"/>
  <c r="I1557" i="3"/>
  <c r="K1557" i="3" s="1"/>
  <c r="I1558" i="3"/>
  <c r="K1558" i="3" s="1"/>
  <c r="I1559" i="3"/>
  <c r="K1559" i="3" s="1"/>
  <c r="I1560" i="3"/>
  <c r="K1560" i="3" s="1"/>
  <c r="I1561" i="3"/>
  <c r="K1561" i="3" s="1"/>
  <c r="I1562" i="3"/>
  <c r="K1562" i="3" s="1"/>
  <c r="I1563" i="3"/>
  <c r="K1563" i="3" s="1"/>
  <c r="I1564" i="3"/>
  <c r="K1564" i="3" s="1"/>
  <c r="I1565" i="3"/>
  <c r="K1565" i="3" s="1"/>
  <c r="I1566" i="3"/>
  <c r="K1566" i="3" s="1"/>
  <c r="I1567" i="3"/>
  <c r="K1567" i="3" s="1"/>
  <c r="I1568" i="3"/>
  <c r="K1568" i="3" s="1"/>
  <c r="I1569" i="3"/>
  <c r="K1569" i="3" s="1"/>
  <c r="I1570" i="3"/>
  <c r="K1570" i="3" s="1"/>
  <c r="I1571" i="3"/>
  <c r="K1571" i="3" s="1"/>
  <c r="I1572" i="3"/>
  <c r="K1572" i="3" s="1"/>
  <c r="I1573" i="3"/>
  <c r="K1573" i="3" s="1"/>
  <c r="I1574" i="3"/>
  <c r="K1574" i="3" s="1"/>
  <c r="I1575" i="3"/>
  <c r="K1575" i="3" s="1"/>
  <c r="I1576" i="3"/>
  <c r="K1576" i="3" s="1"/>
  <c r="I1577" i="3"/>
  <c r="K1577" i="3" s="1"/>
  <c r="I1578" i="3"/>
  <c r="K1578" i="3" s="1"/>
  <c r="I1579" i="3"/>
  <c r="K1579" i="3" s="1"/>
  <c r="I1580" i="3"/>
  <c r="K1580" i="3" s="1"/>
  <c r="I1581" i="3"/>
  <c r="K1581" i="3" s="1"/>
  <c r="I1582" i="3"/>
  <c r="K1582" i="3" s="1"/>
  <c r="I1583" i="3"/>
  <c r="K1583" i="3" s="1"/>
  <c r="I1584" i="3"/>
  <c r="K1584" i="3" s="1"/>
  <c r="I1585" i="3"/>
  <c r="K1585" i="3" s="1"/>
  <c r="I1586" i="3"/>
  <c r="K1586" i="3" s="1"/>
  <c r="I1587" i="3"/>
  <c r="K1587" i="3" s="1"/>
  <c r="I1588" i="3"/>
  <c r="K1588" i="3" s="1"/>
  <c r="I1589" i="3"/>
  <c r="K1589" i="3" s="1"/>
  <c r="I1590" i="3"/>
  <c r="K1590" i="3" s="1"/>
  <c r="I1591" i="3"/>
  <c r="K1591" i="3" s="1"/>
  <c r="I1592" i="3"/>
  <c r="K1592" i="3" s="1"/>
  <c r="I1593" i="3"/>
  <c r="K1593" i="3" s="1"/>
  <c r="I1594" i="3"/>
  <c r="K1594" i="3" s="1"/>
  <c r="I1595" i="3"/>
  <c r="K1595" i="3" s="1"/>
  <c r="I1596" i="3"/>
  <c r="K1596" i="3" s="1"/>
  <c r="I1597" i="3"/>
  <c r="K1597" i="3" s="1"/>
  <c r="I1598" i="3"/>
  <c r="K1598" i="3" s="1"/>
  <c r="I1599" i="3"/>
  <c r="K1599" i="3" s="1"/>
  <c r="I1600" i="3"/>
  <c r="K1600" i="3" s="1"/>
  <c r="I1601" i="3"/>
  <c r="K1601" i="3" s="1"/>
  <c r="I1602" i="3"/>
  <c r="K1602" i="3" s="1"/>
  <c r="I1603" i="3"/>
  <c r="K1603" i="3" s="1"/>
  <c r="I1604" i="3"/>
  <c r="K1604" i="3" s="1"/>
  <c r="I1605" i="3"/>
  <c r="K1605" i="3" s="1"/>
  <c r="I1606" i="3"/>
  <c r="K1606" i="3" s="1"/>
  <c r="I1607" i="3"/>
  <c r="K1607" i="3" s="1"/>
  <c r="I1608" i="3"/>
  <c r="K1608" i="3" s="1"/>
  <c r="I1609" i="3"/>
  <c r="K1609" i="3" s="1"/>
  <c r="I1610" i="3"/>
  <c r="K1610" i="3" s="1"/>
  <c r="I1611" i="3"/>
  <c r="K1611" i="3" s="1"/>
  <c r="I1612" i="3"/>
  <c r="K1612" i="3" s="1"/>
  <c r="I1613" i="3"/>
  <c r="K1613" i="3" s="1"/>
  <c r="I1614" i="3"/>
  <c r="K1614" i="3" s="1"/>
  <c r="I1615" i="3"/>
  <c r="K1615" i="3" s="1"/>
  <c r="I1616" i="3"/>
  <c r="K1616" i="3" s="1"/>
  <c r="I1617" i="3"/>
  <c r="K1617" i="3" s="1"/>
  <c r="I1618" i="3"/>
  <c r="K1618" i="3" s="1"/>
  <c r="I1619" i="3"/>
  <c r="K1619" i="3" s="1"/>
  <c r="I1620" i="3"/>
  <c r="K1620" i="3" s="1"/>
  <c r="I1621" i="3"/>
  <c r="K1621" i="3" s="1"/>
  <c r="I1622" i="3"/>
  <c r="K1622" i="3" s="1"/>
  <c r="I1623" i="3"/>
  <c r="K1623" i="3" s="1"/>
  <c r="I1624" i="3"/>
  <c r="K1624" i="3" s="1"/>
  <c r="I1625" i="3"/>
  <c r="K1625" i="3" s="1"/>
  <c r="I1626" i="3"/>
  <c r="K1626" i="3" s="1"/>
  <c r="I1627" i="3"/>
  <c r="K1627" i="3" s="1"/>
  <c r="I1628" i="3"/>
  <c r="K1628" i="3" s="1"/>
  <c r="I1629" i="3"/>
  <c r="K1629" i="3" s="1"/>
  <c r="I1630" i="3"/>
  <c r="K1630" i="3" s="1"/>
  <c r="I1631" i="3"/>
  <c r="K1631" i="3" s="1"/>
  <c r="I1632" i="3"/>
  <c r="K1632" i="3" s="1"/>
  <c r="I1633" i="3"/>
  <c r="K1633" i="3" s="1"/>
  <c r="I1634" i="3"/>
  <c r="K1634" i="3" s="1"/>
  <c r="I1635" i="3"/>
  <c r="K1635" i="3" s="1"/>
  <c r="I1636" i="3"/>
  <c r="K1636" i="3" s="1"/>
  <c r="I1637" i="3"/>
  <c r="K1637" i="3" s="1"/>
  <c r="I1638" i="3"/>
  <c r="K1638" i="3" s="1"/>
  <c r="I1639" i="3"/>
  <c r="K1639" i="3" s="1"/>
  <c r="I1640" i="3"/>
  <c r="K1640" i="3" s="1"/>
  <c r="I1641" i="3"/>
  <c r="K1641" i="3" s="1"/>
  <c r="I1642" i="3"/>
  <c r="K1642" i="3" s="1"/>
  <c r="I1643" i="3"/>
  <c r="K1643" i="3" s="1"/>
  <c r="I1644" i="3"/>
  <c r="K1644" i="3" s="1"/>
  <c r="I1645" i="3"/>
  <c r="K1645" i="3" s="1"/>
  <c r="I1646" i="3"/>
  <c r="K1646" i="3" s="1"/>
  <c r="I1647" i="3"/>
  <c r="K1647" i="3" s="1"/>
  <c r="I1648" i="3"/>
  <c r="K1648" i="3" s="1"/>
  <c r="I1649" i="3"/>
  <c r="K1649" i="3" s="1"/>
  <c r="I1650" i="3"/>
  <c r="K1650" i="3" s="1"/>
  <c r="I1651" i="3"/>
  <c r="K1651" i="3" s="1"/>
  <c r="I1652" i="3"/>
  <c r="K1652" i="3" s="1"/>
  <c r="I1653" i="3"/>
  <c r="K1653" i="3" s="1"/>
  <c r="I1654" i="3"/>
  <c r="K1654" i="3" s="1"/>
  <c r="I1655" i="3"/>
  <c r="K1655" i="3" s="1"/>
  <c r="I1656" i="3"/>
  <c r="K1656" i="3" s="1"/>
  <c r="I1657" i="3"/>
  <c r="K1657" i="3" s="1"/>
  <c r="I1658" i="3"/>
  <c r="K1658" i="3" s="1"/>
  <c r="I1659" i="3"/>
  <c r="K1659" i="3" s="1"/>
  <c r="I1660" i="3"/>
  <c r="K1660" i="3" s="1"/>
  <c r="I1661" i="3"/>
  <c r="K1661" i="3" s="1"/>
  <c r="I1662" i="3"/>
  <c r="K1662" i="3" s="1"/>
  <c r="I1663" i="3"/>
  <c r="K1663" i="3" s="1"/>
  <c r="I1664" i="3"/>
  <c r="K1664" i="3" s="1"/>
  <c r="I1665" i="3"/>
  <c r="K1665" i="3" s="1"/>
  <c r="I1666" i="3"/>
  <c r="K1666" i="3" s="1"/>
  <c r="I1667" i="3"/>
  <c r="K1667" i="3" s="1"/>
  <c r="I1668" i="3"/>
  <c r="K1668" i="3" s="1"/>
  <c r="I1669" i="3"/>
  <c r="K1669" i="3" s="1"/>
  <c r="I1670" i="3"/>
  <c r="K1670" i="3" s="1"/>
  <c r="I1671" i="3"/>
  <c r="K1671" i="3" s="1"/>
  <c r="I1672" i="3"/>
  <c r="K1672" i="3" s="1"/>
  <c r="I1673" i="3"/>
  <c r="K1673" i="3" s="1"/>
  <c r="I1674" i="3"/>
  <c r="K1674" i="3" s="1"/>
  <c r="I1675" i="3"/>
  <c r="K1675" i="3" s="1"/>
  <c r="I1676" i="3"/>
  <c r="K1676" i="3" s="1"/>
  <c r="I1677" i="3"/>
  <c r="K1677" i="3" s="1"/>
  <c r="I1678" i="3"/>
  <c r="K1678" i="3" s="1"/>
  <c r="I1679" i="3"/>
  <c r="K1679" i="3" s="1"/>
  <c r="I1680" i="3"/>
  <c r="K1680" i="3" s="1"/>
  <c r="I1681" i="3"/>
  <c r="K1681" i="3" s="1"/>
  <c r="I1682" i="3"/>
  <c r="K1682" i="3" s="1"/>
  <c r="I1683" i="3"/>
  <c r="K1683" i="3" s="1"/>
  <c r="I1684" i="3"/>
  <c r="K1684" i="3" s="1"/>
  <c r="I1685" i="3"/>
  <c r="K1685" i="3" s="1"/>
  <c r="I1686" i="3"/>
  <c r="K1686" i="3" s="1"/>
  <c r="I1687" i="3"/>
  <c r="K1687" i="3" s="1"/>
  <c r="I1688" i="3"/>
  <c r="K1688" i="3" s="1"/>
  <c r="I1689" i="3"/>
  <c r="K1689" i="3" s="1"/>
  <c r="I1690" i="3"/>
  <c r="K1690" i="3" s="1"/>
  <c r="I1691" i="3"/>
  <c r="K1691" i="3" s="1"/>
  <c r="I1692" i="3"/>
  <c r="K1692" i="3" s="1"/>
  <c r="I1693" i="3"/>
  <c r="K1693" i="3" s="1"/>
  <c r="I1694" i="3"/>
  <c r="K1694" i="3" s="1"/>
  <c r="I1695" i="3"/>
  <c r="K1695" i="3" s="1"/>
  <c r="I1696" i="3"/>
  <c r="K1696" i="3" s="1"/>
  <c r="I1697" i="3"/>
  <c r="K1697" i="3" s="1"/>
  <c r="I1698" i="3"/>
  <c r="K1698" i="3" s="1"/>
  <c r="I1699" i="3"/>
  <c r="K1699" i="3" s="1"/>
  <c r="I1700" i="3"/>
  <c r="K1700" i="3" s="1"/>
  <c r="I1701" i="3"/>
  <c r="K1701" i="3" s="1"/>
  <c r="I1702" i="3"/>
  <c r="K1702" i="3" s="1"/>
  <c r="I1703" i="3"/>
  <c r="K1703" i="3" s="1"/>
  <c r="I1704" i="3"/>
  <c r="K1704" i="3" s="1"/>
  <c r="I1705" i="3"/>
  <c r="K1705" i="3" s="1"/>
  <c r="I1706" i="3"/>
  <c r="K1706" i="3" s="1"/>
  <c r="I1707" i="3"/>
  <c r="K1707" i="3" s="1"/>
  <c r="I1708" i="3"/>
  <c r="K1708" i="3" s="1"/>
  <c r="I1709" i="3"/>
  <c r="K1709" i="3" s="1"/>
  <c r="I1710" i="3"/>
  <c r="K1710" i="3" s="1"/>
  <c r="I1711" i="3"/>
  <c r="K1711" i="3" s="1"/>
  <c r="I1712" i="3"/>
  <c r="K1712" i="3" s="1"/>
  <c r="I1713" i="3"/>
  <c r="K1713" i="3" s="1"/>
  <c r="I1714" i="3"/>
  <c r="K1714" i="3" s="1"/>
  <c r="I1715" i="3"/>
  <c r="K1715" i="3" s="1"/>
  <c r="I1716" i="3"/>
  <c r="K1716" i="3" s="1"/>
  <c r="I1717" i="3"/>
  <c r="K1717" i="3" s="1"/>
  <c r="I1718" i="3"/>
  <c r="K1718" i="3" s="1"/>
  <c r="I1719" i="3"/>
  <c r="K1719" i="3" s="1"/>
  <c r="I1720" i="3"/>
  <c r="K1720" i="3" s="1"/>
  <c r="I1721" i="3"/>
  <c r="K1721" i="3" s="1"/>
  <c r="I1722" i="3"/>
  <c r="K1722" i="3" s="1"/>
  <c r="I1723" i="3"/>
  <c r="K1723" i="3" s="1"/>
  <c r="I1724" i="3"/>
  <c r="K1724" i="3" s="1"/>
  <c r="I1725" i="3"/>
  <c r="K1725" i="3" s="1"/>
  <c r="I1726" i="3"/>
  <c r="K1726" i="3" s="1"/>
  <c r="I1727" i="3"/>
  <c r="K1727" i="3" s="1"/>
  <c r="I1728" i="3"/>
  <c r="K1728" i="3" s="1"/>
  <c r="I1729" i="3"/>
  <c r="K1729" i="3" s="1"/>
  <c r="I1730" i="3"/>
  <c r="K1730" i="3" s="1"/>
  <c r="I1731" i="3"/>
  <c r="K1731" i="3" s="1"/>
  <c r="I1732" i="3"/>
  <c r="K1732" i="3" s="1"/>
  <c r="I1733" i="3"/>
  <c r="K1733" i="3" s="1"/>
  <c r="I1734" i="3"/>
  <c r="K1734" i="3" s="1"/>
  <c r="I1735" i="3"/>
  <c r="K1735" i="3" s="1"/>
  <c r="I1736" i="3"/>
  <c r="K1736" i="3" s="1"/>
  <c r="I1737" i="3"/>
  <c r="K1737" i="3" s="1"/>
  <c r="I1738" i="3"/>
  <c r="K1738" i="3" s="1"/>
  <c r="I1739" i="3"/>
  <c r="K1739" i="3" s="1"/>
  <c r="I1740" i="3"/>
  <c r="K1740" i="3" s="1"/>
  <c r="I1741" i="3"/>
  <c r="K1741" i="3" s="1"/>
  <c r="I1742" i="3"/>
  <c r="K1742" i="3" s="1"/>
  <c r="I1743" i="3"/>
  <c r="K1743" i="3" s="1"/>
  <c r="I1744" i="3"/>
  <c r="K1744" i="3" s="1"/>
  <c r="I1745" i="3"/>
  <c r="K1745" i="3" s="1"/>
  <c r="I1746" i="3"/>
  <c r="K1746" i="3" s="1"/>
  <c r="I1747" i="3"/>
  <c r="K1747" i="3" s="1"/>
  <c r="I1748" i="3"/>
  <c r="K1748" i="3" s="1"/>
  <c r="I1749" i="3"/>
  <c r="K1749" i="3" s="1"/>
  <c r="I1750" i="3"/>
  <c r="K1750" i="3" s="1"/>
  <c r="I1751" i="3"/>
  <c r="K1751" i="3" s="1"/>
  <c r="I1752" i="3"/>
  <c r="K1752" i="3" s="1"/>
  <c r="I1753" i="3"/>
  <c r="K1753" i="3" s="1"/>
  <c r="I1754" i="3"/>
  <c r="K1754" i="3" s="1"/>
  <c r="I1755" i="3"/>
  <c r="K1755" i="3" s="1"/>
  <c r="I1756" i="3"/>
  <c r="K1756" i="3" s="1"/>
  <c r="I1757" i="3"/>
  <c r="K1757" i="3" s="1"/>
  <c r="I1758" i="3"/>
  <c r="K1758" i="3" s="1"/>
  <c r="I1759" i="3"/>
  <c r="K1759" i="3" s="1"/>
  <c r="I1760" i="3"/>
  <c r="K1760" i="3" s="1"/>
  <c r="I1761" i="3"/>
  <c r="K1761" i="3" s="1"/>
  <c r="I1762" i="3"/>
  <c r="K1762" i="3" s="1"/>
  <c r="I1763" i="3"/>
  <c r="K1763" i="3" s="1"/>
  <c r="I1764" i="3"/>
  <c r="K1764" i="3" s="1"/>
  <c r="I1765" i="3"/>
  <c r="K1765" i="3" s="1"/>
  <c r="I1766" i="3"/>
  <c r="K1766" i="3" s="1"/>
  <c r="I1767" i="3"/>
  <c r="K1767" i="3" s="1"/>
  <c r="I1768" i="3"/>
  <c r="K1768" i="3" s="1"/>
  <c r="I1769" i="3"/>
  <c r="K1769" i="3" s="1"/>
  <c r="I1770" i="3"/>
  <c r="K1770" i="3" s="1"/>
  <c r="I1771" i="3"/>
  <c r="K1771" i="3" s="1"/>
  <c r="I1772" i="3"/>
  <c r="K1772" i="3" s="1"/>
  <c r="I1773" i="3"/>
  <c r="K1773" i="3" s="1"/>
  <c r="I1774" i="3"/>
  <c r="K1774" i="3" s="1"/>
  <c r="I1775" i="3"/>
  <c r="K1775" i="3" s="1"/>
  <c r="I1776" i="3"/>
  <c r="K1776" i="3" s="1"/>
  <c r="I1777" i="3"/>
  <c r="K1777" i="3" s="1"/>
  <c r="I1778" i="3"/>
  <c r="K1778" i="3" s="1"/>
  <c r="I1779" i="3"/>
  <c r="K1779" i="3" s="1"/>
  <c r="I1780" i="3"/>
  <c r="K1780" i="3" s="1"/>
  <c r="I1781" i="3"/>
  <c r="K1781" i="3" s="1"/>
  <c r="I1782" i="3"/>
  <c r="K1782" i="3" s="1"/>
  <c r="I1783" i="3"/>
  <c r="K1783" i="3" s="1"/>
  <c r="I1784" i="3"/>
  <c r="K1784" i="3" s="1"/>
  <c r="I1785" i="3"/>
  <c r="K1785" i="3" s="1"/>
  <c r="I1786" i="3"/>
  <c r="K1786" i="3" s="1"/>
  <c r="I1787" i="3"/>
  <c r="K1787" i="3" s="1"/>
  <c r="I1788" i="3"/>
  <c r="K1788" i="3" s="1"/>
  <c r="I1789" i="3"/>
  <c r="K1789" i="3" s="1"/>
  <c r="I1790" i="3"/>
  <c r="K1790" i="3" s="1"/>
  <c r="I1791" i="3"/>
  <c r="K1791" i="3" s="1"/>
  <c r="I1792" i="3"/>
  <c r="K1792" i="3" s="1"/>
  <c r="I1793" i="3"/>
  <c r="K1793" i="3" s="1"/>
  <c r="I1794" i="3"/>
  <c r="K1794" i="3" s="1"/>
  <c r="I1795" i="3"/>
  <c r="K1795" i="3" s="1"/>
  <c r="I1796" i="3"/>
  <c r="K1796" i="3" s="1"/>
  <c r="I1797" i="3"/>
  <c r="K1797" i="3" s="1"/>
  <c r="I1798" i="3"/>
  <c r="K1798" i="3" s="1"/>
  <c r="I1799" i="3"/>
  <c r="K1799" i="3" s="1"/>
  <c r="I1800" i="3"/>
  <c r="K1800" i="3" s="1"/>
  <c r="I1801" i="3"/>
  <c r="K1801" i="3" s="1"/>
  <c r="I1802" i="3"/>
  <c r="K1802" i="3" s="1"/>
  <c r="I1803" i="3"/>
  <c r="K1803" i="3" s="1"/>
  <c r="I1804" i="3"/>
  <c r="K1804" i="3" s="1"/>
  <c r="I1805" i="3"/>
  <c r="K1805" i="3" s="1"/>
  <c r="I1806" i="3"/>
  <c r="K1806" i="3" s="1"/>
  <c r="I1807" i="3"/>
  <c r="K1807" i="3" s="1"/>
  <c r="I1808" i="3"/>
  <c r="K1808" i="3" s="1"/>
  <c r="I1809" i="3"/>
  <c r="K1809" i="3" s="1"/>
  <c r="I1810" i="3"/>
  <c r="K1810" i="3" s="1"/>
  <c r="I1811" i="3"/>
  <c r="K1811" i="3" s="1"/>
  <c r="I1812" i="3"/>
  <c r="K1812" i="3" s="1"/>
  <c r="I1813" i="3"/>
  <c r="K1813" i="3" s="1"/>
  <c r="I1814" i="3"/>
  <c r="K1814" i="3" s="1"/>
  <c r="I1815" i="3"/>
  <c r="K1815" i="3" s="1"/>
  <c r="I1816" i="3"/>
  <c r="K1816" i="3" s="1"/>
  <c r="I1817" i="3"/>
  <c r="K1817" i="3" s="1"/>
  <c r="I1818" i="3"/>
  <c r="K1818" i="3" s="1"/>
  <c r="I1819" i="3"/>
  <c r="K1819" i="3" s="1"/>
  <c r="I1820" i="3"/>
  <c r="K1820" i="3" s="1"/>
  <c r="I1821" i="3"/>
  <c r="K1821" i="3" s="1"/>
  <c r="I1822" i="3"/>
  <c r="K1822" i="3" s="1"/>
  <c r="I1823" i="3"/>
  <c r="K1823" i="3" s="1"/>
  <c r="I1824" i="3"/>
  <c r="K1824" i="3" s="1"/>
  <c r="I1825" i="3"/>
  <c r="K1825" i="3" s="1"/>
  <c r="I1826" i="3"/>
  <c r="K1826" i="3" s="1"/>
  <c r="I1827" i="3"/>
  <c r="K1827" i="3" s="1"/>
  <c r="I1828" i="3"/>
  <c r="K1828" i="3" s="1"/>
  <c r="I1829" i="3"/>
  <c r="K1829" i="3" s="1"/>
  <c r="I1830" i="3"/>
  <c r="K1830" i="3" s="1"/>
  <c r="I1831" i="3"/>
  <c r="K1831" i="3" s="1"/>
  <c r="I1832" i="3"/>
  <c r="K1832" i="3" s="1"/>
  <c r="I1833" i="3"/>
  <c r="K1833" i="3" s="1"/>
  <c r="I1834" i="3"/>
  <c r="K1834" i="3" s="1"/>
  <c r="I1835" i="3"/>
  <c r="K1835" i="3" s="1"/>
  <c r="I1836" i="3"/>
  <c r="K1836" i="3" s="1"/>
  <c r="I1837" i="3"/>
  <c r="K1837" i="3" s="1"/>
  <c r="I1838" i="3"/>
  <c r="K1838" i="3" s="1"/>
  <c r="I1839" i="3"/>
  <c r="K1839" i="3" s="1"/>
  <c r="I1840" i="3"/>
  <c r="K1840" i="3" s="1"/>
  <c r="I1841" i="3"/>
  <c r="K1841" i="3" s="1"/>
  <c r="I1842" i="3"/>
  <c r="K1842" i="3" s="1"/>
  <c r="I1843" i="3"/>
  <c r="K1843" i="3" s="1"/>
  <c r="I1844" i="3"/>
  <c r="K1844" i="3" s="1"/>
  <c r="I1845" i="3"/>
  <c r="K1845" i="3" s="1"/>
  <c r="I1846" i="3"/>
  <c r="K1846" i="3" s="1"/>
  <c r="I1847" i="3"/>
  <c r="K1847" i="3" s="1"/>
  <c r="I1848" i="3"/>
  <c r="K1848" i="3" s="1"/>
  <c r="I1849" i="3"/>
  <c r="K1849" i="3" s="1"/>
  <c r="I1850" i="3"/>
  <c r="K1850" i="3" s="1"/>
  <c r="I1851" i="3"/>
  <c r="K1851" i="3" s="1"/>
  <c r="I1852" i="3"/>
  <c r="K1852" i="3" s="1"/>
  <c r="I1853" i="3"/>
  <c r="K1853" i="3" s="1"/>
  <c r="I1854" i="3"/>
  <c r="K1854" i="3" s="1"/>
  <c r="I1855" i="3"/>
  <c r="K1855" i="3" s="1"/>
  <c r="I1856" i="3"/>
  <c r="K1856" i="3" s="1"/>
  <c r="I1857" i="3"/>
  <c r="K1857" i="3" s="1"/>
  <c r="I1858" i="3"/>
  <c r="K1858" i="3" s="1"/>
  <c r="I1859" i="3"/>
  <c r="K1859" i="3" s="1"/>
  <c r="I1860" i="3"/>
  <c r="K1860" i="3" s="1"/>
  <c r="I1861" i="3"/>
  <c r="K1861" i="3" s="1"/>
  <c r="I1862" i="3"/>
  <c r="K1862" i="3" s="1"/>
  <c r="I1863" i="3"/>
  <c r="K1863" i="3" s="1"/>
  <c r="I1864" i="3"/>
  <c r="K1864" i="3" s="1"/>
  <c r="I1865" i="3"/>
  <c r="K1865" i="3" s="1"/>
  <c r="I1866" i="3"/>
  <c r="K1866" i="3" s="1"/>
  <c r="I1867" i="3"/>
  <c r="K1867" i="3" s="1"/>
  <c r="I1868" i="3"/>
  <c r="K1868" i="3" s="1"/>
  <c r="I1869" i="3"/>
  <c r="K1869" i="3" s="1"/>
  <c r="I1870" i="3"/>
  <c r="K1870" i="3" s="1"/>
  <c r="I1871" i="3"/>
  <c r="K1871" i="3" s="1"/>
  <c r="I1872" i="3"/>
  <c r="K1872" i="3" s="1"/>
  <c r="I1873" i="3"/>
  <c r="K1873" i="3" s="1"/>
  <c r="I1874" i="3"/>
  <c r="K1874" i="3" s="1"/>
  <c r="I1875" i="3"/>
  <c r="K1875" i="3" s="1"/>
  <c r="I1876" i="3"/>
  <c r="K1876" i="3" s="1"/>
  <c r="I1877" i="3"/>
  <c r="K1877" i="3" s="1"/>
  <c r="I1878" i="3"/>
  <c r="K1878" i="3" s="1"/>
  <c r="I1879" i="3"/>
  <c r="K1879" i="3" s="1"/>
  <c r="I1880" i="3"/>
  <c r="K1880" i="3" s="1"/>
  <c r="I1881" i="3"/>
  <c r="K1881" i="3" s="1"/>
  <c r="I1882" i="3"/>
  <c r="K1882" i="3" s="1"/>
  <c r="I1883" i="3"/>
  <c r="K1883" i="3" s="1"/>
  <c r="I1884" i="3"/>
  <c r="K1884" i="3" s="1"/>
  <c r="I1885" i="3"/>
  <c r="K1885" i="3" s="1"/>
  <c r="I1886" i="3"/>
  <c r="K1886" i="3" s="1"/>
  <c r="I1887" i="3"/>
  <c r="K1887" i="3" s="1"/>
  <c r="I1888" i="3"/>
  <c r="K1888" i="3" s="1"/>
  <c r="I1889" i="3"/>
  <c r="K1889" i="3" s="1"/>
  <c r="I1890" i="3"/>
  <c r="K1890" i="3" s="1"/>
  <c r="I1891" i="3"/>
  <c r="K1891" i="3" s="1"/>
  <c r="I1892" i="3"/>
  <c r="K1892" i="3" s="1"/>
  <c r="I1893" i="3"/>
  <c r="K1893" i="3" s="1"/>
  <c r="I1894" i="3"/>
  <c r="K1894" i="3" s="1"/>
  <c r="I1895" i="3"/>
  <c r="K1895" i="3" s="1"/>
  <c r="I1896" i="3"/>
  <c r="K1896" i="3" s="1"/>
  <c r="I1897" i="3"/>
  <c r="K1897" i="3" s="1"/>
  <c r="I1898" i="3"/>
  <c r="K1898" i="3" s="1"/>
  <c r="I1899" i="3"/>
  <c r="K1899" i="3" s="1"/>
  <c r="I1900" i="3"/>
  <c r="K1900" i="3" s="1"/>
  <c r="I1901" i="3"/>
  <c r="K1901" i="3" s="1"/>
  <c r="I1902" i="3"/>
  <c r="K1902" i="3" s="1"/>
  <c r="I1903" i="3"/>
  <c r="K1903" i="3" s="1"/>
  <c r="I1904" i="3"/>
  <c r="K1904" i="3" s="1"/>
  <c r="I1905" i="3"/>
  <c r="K1905" i="3" s="1"/>
  <c r="I1906" i="3"/>
  <c r="K1906" i="3" s="1"/>
  <c r="I1907" i="3"/>
  <c r="K1907" i="3" s="1"/>
  <c r="I1908" i="3"/>
  <c r="K1908" i="3" s="1"/>
  <c r="I1909" i="3"/>
  <c r="K1909" i="3" s="1"/>
  <c r="I1910" i="3"/>
  <c r="K1910" i="3" s="1"/>
  <c r="I1911" i="3"/>
  <c r="K1911" i="3" s="1"/>
  <c r="I1912" i="3"/>
  <c r="K1912" i="3" s="1"/>
  <c r="I1913" i="3"/>
  <c r="K1913" i="3" s="1"/>
  <c r="I1914" i="3"/>
  <c r="K1914" i="3" s="1"/>
  <c r="I1915" i="3"/>
  <c r="K1915" i="3" s="1"/>
  <c r="I1916" i="3"/>
  <c r="K1916" i="3" s="1"/>
  <c r="I1917" i="3"/>
  <c r="K1917" i="3" s="1"/>
  <c r="I1918" i="3"/>
  <c r="K1918" i="3" s="1"/>
  <c r="I1919" i="3"/>
  <c r="K1919" i="3" s="1"/>
  <c r="I1920" i="3"/>
  <c r="K1920" i="3" s="1"/>
  <c r="I1921" i="3"/>
  <c r="K1921" i="3" s="1"/>
  <c r="I1922" i="3"/>
  <c r="K1922" i="3" s="1"/>
  <c r="I1923" i="3"/>
  <c r="K1923" i="3" s="1"/>
  <c r="I1924" i="3"/>
  <c r="K1924" i="3" s="1"/>
  <c r="I1925" i="3"/>
  <c r="K1925" i="3" s="1"/>
  <c r="I1926" i="3"/>
  <c r="K1926" i="3" s="1"/>
  <c r="I1927" i="3"/>
  <c r="K1927" i="3" s="1"/>
  <c r="I1928" i="3"/>
  <c r="K1928" i="3" s="1"/>
  <c r="I1929" i="3"/>
  <c r="K1929" i="3" s="1"/>
  <c r="I1930" i="3"/>
  <c r="K1930" i="3" s="1"/>
  <c r="I1931" i="3"/>
  <c r="K1931" i="3" s="1"/>
  <c r="I1932" i="3"/>
  <c r="K1932" i="3" s="1"/>
  <c r="I1933" i="3"/>
  <c r="K1933" i="3" s="1"/>
  <c r="I1934" i="3"/>
  <c r="K1934" i="3" s="1"/>
  <c r="I1935" i="3"/>
  <c r="K1935" i="3" s="1"/>
  <c r="I1936" i="3"/>
  <c r="K1936" i="3" s="1"/>
  <c r="I1937" i="3"/>
  <c r="K1937" i="3" s="1"/>
  <c r="I1938" i="3"/>
  <c r="K1938" i="3" s="1"/>
  <c r="I1939" i="3"/>
  <c r="K1939" i="3" s="1"/>
  <c r="I1940" i="3"/>
  <c r="K1940" i="3" s="1"/>
  <c r="I1941" i="3"/>
  <c r="K1941" i="3" s="1"/>
  <c r="I1942" i="3"/>
  <c r="K1942" i="3" s="1"/>
  <c r="I1943" i="3"/>
  <c r="K1943" i="3" s="1"/>
  <c r="I1944" i="3"/>
  <c r="K1944" i="3" s="1"/>
  <c r="I1945" i="3"/>
  <c r="K1945" i="3" s="1"/>
  <c r="I1946" i="3"/>
  <c r="K1946" i="3" s="1"/>
  <c r="I1947" i="3"/>
  <c r="K1947" i="3" s="1"/>
  <c r="I1948" i="3"/>
  <c r="K1948" i="3" s="1"/>
  <c r="I1949" i="3"/>
  <c r="K1949" i="3" s="1"/>
  <c r="I1950" i="3"/>
  <c r="K1950" i="3" s="1"/>
  <c r="I1951" i="3"/>
  <c r="K1951" i="3" s="1"/>
  <c r="I1952" i="3"/>
  <c r="K1952" i="3" s="1"/>
  <c r="I1953" i="3"/>
  <c r="K1953" i="3" s="1"/>
  <c r="I1954" i="3"/>
  <c r="K1954" i="3" s="1"/>
  <c r="I1955" i="3"/>
  <c r="K1955" i="3" s="1"/>
  <c r="I1956" i="3"/>
  <c r="K1956" i="3" s="1"/>
  <c r="I1957" i="3"/>
  <c r="K1957" i="3" s="1"/>
  <c r="I1958" i="3"/>
  <c r="K1958" i="3" s="1"/>
  <c r="I1959" i="3"/>
  <c r="K1959" i="3" s="1"/>
  <c r="I1960" i="3"/>
  <c r="K1960" i="3" s="1"/>
  <c r="I1961" i="3"/>
  <c r="K1961" i="3" s="1"/>
  <c r="I1962" i="3"/>
  <c r="K1962" i="3" s="1"/>
  <c r="I1963" i="3"/>
  <c r="K1963" i="3" s="1"/>
  <c r="I1964" i="3"/>
  <c r="K1964" i="3" s="1"/>
  <c r="I1965" i="3"/>
  <c r="K1965" i="3" s="1"/>
  <c r="I1966" i="3"/>
  <c r="K1966" i="3" s="1"/>
  <c r="I1967" i="3"/>
  <c r="K1967" i="3" s="1"/>
  <c r="I1968" i="3"/>
  <c r="K1968" i="3" s="1"/>
  <c r="I1969" i="3"/>
  <c r="K1969" i="3" s="1"/>
  <c r="I1970" i="3"/>
  <c r="K1970" i="3" s="1"/>
  <c r="I1971" i="3"/>
  <c r="K1971" i="3" s="1"/>
  <c r="I1972" i="3"/>
  <c r="K1972" i="3" s="1"/>
  <c r="I1973" i="3"/>
  <c r="K1973" i="3" s="1"/>
  <c r="I1974" i="3"/>
  <c r="K1974" i="3" s="1"/>
  <c r="I1975" i="3"/>
  <c r="K1975" i="3" s="1"/>
  <c r="I1976" i="3"/>
  <c r="K1976" i="3" s="1"/>
  <c r="I1977" i="3"/>
  <c r="K1977" i="3" s="1"/>
  <c r="I1978" i="3"/>
  <c r="K1978" i="3" s="1"/>
  <c r="I1979" i="3"/>
  <c r="K1979" i="3" s="1"/>
  <c r="I1980" i="3"/>
  <c r="K1980" i="3" s="1"/>
  <c r="I1981" i="3"/>
  <c r="K1981" i="3" s="1"/>
  <c r="I1982" i="3"/>
  <c r="I1983" i="3"/>
  <c r="K1983" i="3" s="1"/>
  <c r="I1984" i="3"/>
  <c r="K1984" i="3" s="1"/>
  <c r="I1985" i="3"/>
  <c r="K1985" i="3" s="1"/>
  <c r="I1986" i="3"/>
  <c r="K1986" i="3" s="1"/>
  <c r="I1987" i="3"/>
  <c r="K1987" i="3" s="1"/>
  <c r="I1988" i="3"/>
  <c r="K1988" i="3" s="1"/>
  <c r="I1989" i="3"/>
  <c r="K1989" i="3" s="1"/>
  <c r="I1990" i="3"/>
  <c r="K1990" i="3" s="1"/>
  <c r="I1991" i="3"/>
  <c r="K1991" i="3" s="1"/>
  <c r="I1992" i="3"/>
  <c r="K1992" i="3" s="1"/>
  <c r="I1993" i="3"/>
  <c r="K1993" i="3" s="1"/>
  <c r="I1994" i="3"/>
  <c r="K1994" i="3" s="1"/>
  <c r="I1995" i="3"/>
  <c r="K1995" i="3" s="1"/>
  <c r="I1996" i="3"/>
  <c r="K1996" i="3" s="1"/>
  <c r="I1997" i="3"/>
  <c r="K1997" i="3" s="1"/>
  <c r="I1998" i="3"/>
  <c r="K1998" i="3" s="1"/>
  <c r="I1999" i="3"/>
  <c r="K1999" i="3" s="1"/>
  <c r="I2000" i="3"/>
  <c r="K2000" i="3" s="1"/>
  <c r="I2001" i="3"/>
  <c r="K2001" i="3" s="1"/>
  <c r="I2002" i="3"/>
  <c r="K2002" i="3" s="1"/>
  <c r="I2003" i="3"/>
  <c r="K2003" i="3" s="1"/>
  <c r="I2004" i="3"/>
  <c r="K2004" i="3" s="1"/>
  <c r="I2005" i="3"/>
  <c r="K2005" i="3" s="1"/>
  <c r="I2006" i="3"/>
  <c r="K2006" i="3" s="1"/>
  <c r="I2007" i="3"/>
  <c r="K2007" i="3" s="1"/>
  <c r="I2008" i="3"/>
  <c r="K2008" i="3" s="1"/>
  <c r="I2009" i="3"/>
  <c r="K2009" i="3" s="1"/>
  <c r="I2010" i="3"/>
  <c r="K2010" i="3" s="1"/>
  <c r="I2011" i="3"/>
  <c r="K2011" i="3" s="1"/>
  <c r="I2012" i="3"/>
  <c r="K2012" i="3" s="1"/>
  <c r="I2013" i="3"/>
  <c r="K2013" i="3" s="1"/>
  <c r="I2014" i="3"/>
  <c r="K2014" i="3" s="1"/>
  <c r="I2015" i="3"/>
  <c r="K2015" i="3" s="1"/>
  <c r="I2016" i="3"/>
  <c r="K2016" i="3" s="1"/>
  <c r="I2017" i="3"/>
  <c r="K2017" i="3" s="1"/>
  <c r="I2018" i="3"/>
  <c r="K2018" i="3" s="1"/>
  <c r="I2019" i="3"/>
  <c r="K2019" i="3" s="1"/>
  <c r="I2020" i="3"/>
  <c r="K2020" i="3" s="1"/>
  <c r="I2021" i="3"/>
  <c r="K2021" i="3" s="1"/>
  <c r="I2022" i="3"/>
  <c r="K2022" i="3" s="1"/>
  <c r="I2023" i="3"/>
  <c r="K2023" i="3" s="1"/>
  <c r="I2024" i="3"/>
  <c r="K2024" i="3" s="1"/>
  <c r="I2025" i="3"/>
  <c r="K2025" i="3" s="1"/>
  <c r="I2026" i="3"/>
  <c r="K2026" i="3" s="1"/>
  <c r="I2027" i="3"/>
  <c r="K2027" i="3" s="1"/>
  <c r="I2028" i="3"/>
  <c r="K2028" i="3" s="1"/>
  <c r="I2029" i="3"/>
  <c r="K2029" i="3" s="1"/>
  <c r="I2030" i="3"/>
  <c r="K2030" i="3" s="1"/>
  <c r="I2031" i="3"/>
  <c r="K2031" i="3" s="1"/>
  <c r="I2032" i="3"/>
  <c r="K2032" i="3" s="1"/>
  <c r="I2033" i="3"/>
  <c r="K2033" i="3" s="1"/>
  <c r="I2034" i="3"/>
  <c r="K2034" i="3" s="1"/>
  <c r="I2035" i="3"/>
  <c r="K2035" i="3" s="1"/>
  <c r="I2036" i="3"/>
  <c r="K2036" i="3" s="1"/>
  <c r="I2037" i="3"/>
  <c r="K2037" i="3" s="1"/>
  <c r="I2038" i="3"/>
  <c r="K2038" i="3" s="1"/>
  <c r="I2039" i="3"/>
  <c r="K2039" i="3" s="1"/>
  <c r="I2040" i="3"/>
  <c r="K2040" i="3" s="1"/>
  <c r="I2041" i="3"/>
  <c r="K2041" i="3" s="1"/>
  <c r="I2042" i="3"/>
  <c r="K2042" i="3" s="1"/>
  <c r="I2043" i="3"/>
  <c r="K2043" i="3" s="1"/>
  <c r="I2044" i="3"/>
  <c r="K2044" i="3" s="1"/>
  <c r="I2045" i="3"/>
  <c r="K2045" i="3" s="1"/>
  <c r="I2046" i="3"/>
  <c r="K2046" i="3" s="1"/>
  <c r="I2047" i="3"/>
  <c r="K2047" i="3" s="1"/>
  <c r="I2048" i="3"/>
  <c r="K2048" i="3" s="1"/>
  <c r="I2049" i="3"/>
  <c r="K2049" i="3" s="1"/>
  <c r="I2050" i="3"/>
  <c r="K2050" i="3" s="1"/>
  <c r="I2051" i="3"/>
  <c r="K2051" i="3" s="1"/>
  <c r="I2052" i="3"/>
  <c r="K2052" i="3" s="1"/>
  <c r="I2053" i="3"/>
  <c r="K2053" i="3" s="1"/>
  <c r="I2054" i="3"/>
  <c r="K2054" i="3" s="1"/>
  <c r="I2055" i="3"/>
  <c r="K2055" i="3" s="1"/>
  <c r="I2056" i="3"/>
  <c r="K2056" i="3" s="1"/>
  <c r="I2057" i="3"/>
  <c r="K2057" i="3" s="1"/>
  <c r="I2058" i="3"/>
  <c r="K2058" i="3" s="1"/>
  <c r="I2059" i="3"/>
  <c r="K2059" i="3" s="1"/>
  <c r="I2060" i="3"/>
  <c r="K2060" i="3" s="1"/>
  <c r="I2061" i="3"/>
  <c r="K2061" i="3" s="1"/>
  <c r="I2062" i="3"/>
  <c r="K2062" i="3" s="1"/>
  <c r="I2063" i="3"/>
  <c r="K2063" i="3" s="1"/>
  <c r="I2064" i="3"/>
  <c r="K2064" i="3" s="1"/>
  <c r="I2065" i="3"/>
  <c r="K2065" i="3" s="1"/>
  <c r="I2066" i="3"/>
  <c r="K2066" i="3" s="1"/>
  <c r="I2067" i="3"/>
  <c r="K2067" i="3" s="1"/>
  <c r="I2068" i="3"/>
  <c r="K2068" i="3" s="1"/>
  <c r="I2069" i="3"/>
  <c r="K2069" i="3" s="1"/>
  <c r="I2070" i="3"/>
  <c r="K2070" i="3" s="1"/>
  <c r="I2071" i="3"/>
  <c r="K2071" i="3" s="1"/>
  <c r="I2072" i="3"/>
  <c r="K2072" i="3" s="1"/>
  <c r="I2073" i="3"/>
  <c r="K2073" i="3" s="1"/>
  <c r="I2074" i="3"/>
  <c r="K2074" i="3" s="1"/>
  <c r="I2075" i="3"/>
  <c r="K2075" i="3" s="1"/>
  <c r="I2076" i="3"/>
  <c r="K2076" i="3" s="1"/>
  <c r="I2077" i="3"/>
  <c r="K2077" i="3" s="1"/>
  <c r="I2078" i="3"/>
  <c r="K2078" i="3" s="1"/>
  <c r="I2079" i="3"/>
  <c r="K2079" i="3" s="1"/>
  <c r="I2080" i="3"/>
  <c r="K2080" i="3" s="1"/>
  <c r="I2081" i="3"/>
  <c r="K2081" i="3" s="1"/>
  <c r="I2082" i="3"/>
  <c r="K2082" i="3" s="1"/>
  <c r="I2083" i="3"/>
  <c r="K2083" i="3" s="1"/>
  <c r="I2084" i="3"/>
  <c r="K2084" i="3" s="1"/>
  <c r="I2085" i="3"/>
  <c r="K2085" i="3" s="1"/>
  <c r="I2086" i="3"/>
  <c r="K2086" i="3" s="1"/>
  <c r="I2087" i="3"/>
  <c r="K2087" i="3" s="1"/>
  <c r="I2088" i="3"/>
  <c r="K2088" i="3" s="1"/>
  <c r="I2089" i="3"/>
  <c r="K2089" i="3" s="1"/>
  <c r="I2090" i="3"/>
  <c r="K2090" i="3" s="1"/>
  <c r="I2091" i="3"/>
  <c r="K2091" i="3" s="1"/>
  <c r="I2092" i="3"/>
  <c r="K2092" i="3" s="1"/>
  <c r="I2093" i="3"/>
  <c r="K2093" i="3" s="1"/>
  <c r="I2094" i="3"/>
  <c r="K2094" i="3" s="1"/>
  <c r="I2095" i="3"/>
  <c r="K2095" i="3" s="1"/>
  <c r="I2096" i="3"/>
  <c r="K2096" i="3" s="1"/>
  <c r="I2097" i="3"/>
  <c r="K2097" i="3" s="1"/>
  <c r="I2098" i="3"/>
  <c r="K2098" i="3" s="1"/>
  <c r="I2099" i="3"/>
  <c r="K2099" i="3" s="1"/>
  <c r="I2100" i="3"/>
  <c r="K2100" i="3" s="1"/>
  <c r="I2101" i="3"/>
  <c r="K2101" i="3" s="1"/>
  <c r="I2102" i="3"/>
  <c r="K2102" i="3" s="1"/>
  <c r="I2103" i="3"/>
  <c r="K2103" i="3" s="1"/>
  <c r="I2104" i="3"/>
  <c r="K2104" i="3" s="1"/>
  <c r="I2105" i="3"/>
  <c r="K2105" i="3" s="1"/>
  <c r="I2106" i="3"/>
  <c r="K2106" i="3" s="1"/>
  <c r="I2107" i="3"/>
  <c r="K2107" i="3" s="1"/>
  <c r="I2108" i="3"/>
  <c r="K2108" i="3" s="1"/>
  <c r="I2109" i="3"/>
  <c r="K2109" i="3" s="1"/>
  <c r="I2110" i="3"/>
  <c r="K2110" i="3" s="1"/>
  <c r="I2111" i="3"/>
  <c r="K2111" i="3" s="1"/>
  <c r="I2112" i="3"/>
  <c r="K2112" i="3" s="1"/>
  <c r="I2113" i="3"/>
  <c r="K2113" i="3" s="1"/>
  <c r="I2114" i="3"/>
  <c r="K2114" i="3" s="1"/>
  <c r="I2115" i="3"/>
  <c r="K2115" i="3" s="1"/>
  <c r="I2116" i="3"/>
  <c r="K2116" i="3" s="1"/>
  <c r="I2117" i="3"/>
  <c r="K2117" i="3" s="1"/>
  <c r="I2118" i="3"/>
  <c r="K2118" i="3" s="1"/>
  <c r="I2119" i="3"/>
  <c r="K2119" i="3" s="1"/>
  <c r="I2120" i="3"/>
  <c r="K2120" i="3" s="1"/>
  <c r="I2121" i="3"/>
  <c r="K2121" i="3" s="1"/>
  <c r="I2122" i="3"/>
  <c r="K2122" i="3" s="1"/>
  <c r="I2123" i="3"/>
  <c r="K2123" i="3" s="1"/>
  <c r="I2124" i="3"/>
  <c r="K2124" i="3" s="1"/>
  <c r="I2125" i="3"/>
  <c r="K2125" i="3" s="1"/>
  <c r="I2126" i="3"/>
  <c r="K2126" i="3" s="1"/>
  <c r="I2127" i="3"/>
  <c r="K2127" i="3" s="1"/>
  <c r="I2128" i="3"/>
  <c r="K2128" i="3" s="1"/>
  <c r="I2129" i="3"/>
  <c r="K2129" i="3" s="1"/>
  <c r="I2130" i="3"/>
  <c r="K2130" i="3" s="1"/>
  <c r="I2131" i="3"/>
  <c r="K2131" i="3" s="1"/>
  <c r="I2132" i="3"/>
  <c r="K2132" i="3" s="1"/>
  <c r="I2133" i="3"/>
  <c r="K2133" i="3" s="1"/>
  <c r="I2134" i="3"/>
  <c r="K2134" i="3" s="1"/>
  <c r="I2135" i="3"/>
  <c r="K2135" i="3" s="1"/>
  <c r="I2136" i="3"/>
  <c r="K2136" i="3" s="1"/>
  <c r="I2137" i="3"/>
  <c r="K2137" i="3" s="1"/>
  <c r="I2138" i="3"/>
  <c r="K2138" i="3" s="1"/>
  <c r="I2139" i="3"/>
  <c r="K2139" i="3" s="1"/>
  <c r="I2140" i="3"/>
  <c r="K2140" i="3" s="1"/>
  <c r="I2141" i="3"/>
  <c r="K2141" i="3" s="1"/>
  <c r="I2142" i="3"/>
  <c r="K2142" i="3" s="1"/>
  <c r="I2143" i="3"/>
  <c r="K2143" i="3" s="1"/>
  <c r="I2144" i="3"/>
  <c r="K2144" i="3" s="1"/>
  <c r="I2145" i="3"/>
  <c r="K2145" i="3" s="1"/>
  <c r="I2146" i="3"/>
  <c r="K2146" i="3" s="1"/>
  <c r="I2147" i="3"/>
  <c r="K2147" i="3" s="1"/>
  <c r="I2148" i="3"/>
  <c r="K2148" i="3" s="1"/>
  <c r="I2149" i="3"/>
  <c r="K2149" i="3" s="1"/>
  <c r="I2150" i="3"/>
  <c r="K2150" i="3" s="1"/>
  <c r="I2151" i="3"/>
  <c r="K2151" i="3" s="1"/>
  <c r="I2152" i="3"/>
  <c r="K2152" i="3" s="1"/>
  <c r="I2153" i="3"/>
  <c r="K2153" i="3" s="1"/>
  <c r="I2154" i="3"/>
  <c r="K2154" i="3" s="1"/>
  <c r="I2155" i="3"/>
  <c r="K2155" i="3" s="1"/>
  <c r="I2156" i="3"/>
  <c r="K2156" i="3" s="1"/>
  <c r="I2157" i="3"/>
  <c r="K2157" i="3" s="1"/>
  <c r="I2158" i="3"/>
  <c r="K2158" i="3" s="1"/>
  <c r="I2159" i="3"/>
  <c r="K2159" i="3" s="1"/>
  <c r="I2160" i="3"/>
  <c r="K2160" i="3" s="1"/>
  <c r="I2161" i="3"/>
  <c r="K2161" i="3" s="1"/>
  <c r="I2162" i="3"/>
  <c r="K2162" i="3" s="1"/>
  <c r="I2163" i="3"/>
  <c r="K2163" i="3" s="1"/>
  <c r="I2164" i="3"/>
  <c r="K2164" i="3" s="1"/>
  <c r="I2165" i="3"/>
  <c r="K2165" i="3" s="1"/>
  <c r="I2166" i="3"/>
  <c r="K2166" i="3" s="1"/>
  <c r="I2167" i="3"/>
  <c r="K2167" i="3" s="1"/>
  <c r="I2168" i="3"/>
  <c r="K2168" i="3" s="1"/>
  <c r="I2169" i="3"/>
  <c r="K2169" i="3" s="1"/>
  <c r="I2170" i="3"/>
  <c r="K2170" i="3" s="1"/>
  <c r="I2171" i="3"/>
  <c r="K2171" i="3" s="1"/>
  <c r="I2172" i="3"/>
  <c r="K2172" i="3" s="1"/>
  <c r="I2173" i="3"/>
  <c r="K2173" i="3" s="1"/>
  <c r="I2174" i="3"/>
  <c r="K2174" i="3" s="1"/>
  <c r="I2175" i="3"/>
  <c r="K2175" i="3" s="1"/>
  <c r="I2176" i="3"/>
  <c r="K2176" i="3" s="1"/>
  <c r="I2177" i="3"/>
  <c r="K2177" i="3" s="1"/>
  <c r="I2178" i="3"/>
  <c r="K2178" i="3" s="1"/>
  <c r="I2179" i="3"/>
  <c r="K2179" i="3" s="1"/>
  <c r="I2180" i="3"/>
  <c r="K2180" i="3" s="1"/>
  <c r="I2181" i="3"/>
  <c r="K2181" i="3" s="1"/>
  <c r="I2182" i="3"/>
  <c r="K2182" i="3" s="1"/>
  <c r="I2183" i="3"/>
  <c r="K2183" i="3" s="1"/>
  <c r="I2184" i="3"/>
  <c r="K2184" i="3" s="1"/>
  <c r="I2185" i="3"/>
  <c r="K2185" i="3" s="1"/>
  <c r="I2186" i="3"/>
  <c r="K2186" i="3" s="1"/>
  <c r="I2187" i="3"/>
  <c r="K2187" i="3" s="1"/>
  <c r="I2188" i="3"/>
  <c r="K2188" i="3" s="1"/>
  <c r="I2189" i="3"/>
  <c r="K2189" i="3" s="1"/>
  <c r="I2190" i="3"/>
  <c r="K2190" i="3" s="1"/>
  <c r="I2191" i="3"/>
  <c r="K2191" i="3" s="1"/>
  <c r="I2192" i="3"/>
  <c r="K2192" i="3" s="1"/>
  <c r="I2193" i="3"/>
  <c r="K2193" i="3" s="1"/>
  <c r="I2194" i="3"/>
  <c r="K2194" i="3" s="1"/>
  <c r="I2195" i="3"/>
  <c r="K2195" i="3" s="1"/>
  <c r="I2196" i="3"/>
  <c r="K2196" i="3" s="1"/>
  <c r="I2197" i="3"/>
  <c r="K2197" i="3" s="1"/>
  <c r="I2198" i="3"/>
  <c r="K2198" i="3" s="1"/>
  <c r="I2199" i="3"/>
  <c r="K2199" i="3" s="1"/>
  <c r="I2200" i="3"/>
  <c r="K2200" i="3" s="1"/>
  <c r="I2201" i="3"/>
  <c r="K2201" i="3" s="1"/>
  <c r="I2202" i="3"/>
  <c r="K2202" i="3" s="1"/>
  <c r="I2203" i="3"/>
  <c r="K2203" i="3" s="1"/>
  <c r="I2204" i="3"/>
  <c r="K2204" i="3" s="1"/>
  <c r="I2205" i="3"/>
  <c r="K2205" i="3" s="1"/>
  <c r="I2206" i="3"/>
  <c r="K2206" i="3" s="1"/>
  <c r="I2207" i="3"/>
  <c r="K2207" i="3" s="1"/>
  <c r="I2208" i="3"/>
  <c r="K2208" i="3" s="1"/>
  <c r="I2209" i="3"/>
  <c r="K2209" i="3" s="1"/>
  <c r="I2210" i="3"/>
  <c r="K2210" i="3" s="1"/>
  <c r="I2211" i="3"/>
  <c r="K2211" i="3" s="1"/>
  <c r="I2212" i="3"/>
  <c r="K2212" i="3" s="1"/>
  <c r="I2213" i="3"/>
  <c r="K2213" i="3" s="1"/>
  <c r="I2214" i="3"/>
  <c r="K2214" i="3" s="1"/>
  <c r="I2215" i="3"/>
  <c r="K2215" i="3" s="1"/>
  <c r="I2216" i="3"/>
  <c r="K2216" i="3" s="1"/>
  <c r="I2217" i="3"/>
  <c r="K2217" i="3" s="1"/>
  <c r="I2218" i="3"/>
  <c r="K2218" i="3" s="1"/>
  <c r="I2219" i="3"/>
  <c r="K2219" i="3" s="1"/>
  <c r="I2220" i="3"/>
  <c r="K2220" i="3" s="1"/>
  <c r="I2221" i="3"/>
  <c r="K2221" i="3" s="1"/>
  <c r="I2222" i="3"/>
  <c r="K2222" i="3" s="1"/>
  <c r="I2223" i="3"/>
  <c r="K2223" i="3" s="1"/>
  <c r="I2224" i="3"/>
  <c r="K2224" i="3" s="1"/>
  <c r="I2225" i="3"/>
  <c r="K2225" i="3" s="1"/>
  <c r="I2226" i="3"/>
  <c r="K2226" i="3" s="1"/>
  <c r="I2227" i="3"/>
  <c r="K2227" i="3" s="1"/>
  <c r="I2228" i="3"/>
  <c r="K2228" i="3" s="1"/>
  <c r="I2229" i="3"/>
  <c r="K2229" i="3" s="1"/>
  <c r="I2230" i="3"/>
  <c r="K2230" i="3" s="1"/>
  <c r="I2231" i="3"/>
  <c r="K2231" i="3" s="1"/>
  <c r="I2232" i="3"/>
  <c r="K2232" i="3" s="1"/>
  <c r="I2233" i="3"/>
  <c r="K2233" i="3" s="1"/>
  <c r="I2234" i="3"/>
  <c r="K2234" i="3" s="1"/>
  <c r="I2235" i="3"/>
  <c r="K2235" i="3" s="1"/>
  <c r="I2236" i="3"/>
  <c r="K2236" i="3" s="1"/>
  <c r="I2237" i="3"/>
  <c r="K2237" i="3" s="1"/>
  <c r="I2238" i="3"/>
  <c r="K2238" i="3" s="1"/>
  <c r="I2239" i="3"/>
  <c r="K2239" i="3" s="1"/>
  <c r="I2240" i="3"/>
  <c r="K2240" i="3" s="1"/>
  <c r="I2241" i="3"/>
  <c r="K2241" i="3" s="1"/>
  <c r="I2242" i="3"/>
  <c r="K2242" i="3" s="1"/>
  <c r="I2243" i="3"/>
  <c r="K2243" i="3" s="1"/>
  <c r="I2244" i="3"/>
  <c r="K2244" i="3" s="1"/>
  <c r="I2245" i="3"/>
  <c r="K2245" i="3" s="1"/>
  <c r="I2246" i="3"/>
  <c r="K2246" i="3" s="1"/>
  <c r="I2247" i="3"/>
  <c r="K2247" i="3" s="1"/>
  <c r="I2248" i="3"/>
  <c r="K2248" i="3" s="1"/>
  <c r="I2249" i="3"/>
  <c r="K2249" i="3" s="1"/>
  <c r="I2250" i="3"/>
  <c r="K2250" i="3" s="1"/>
  <c r="I2251" i="3"/>
  <c r="K2251" i="3" s="1"/>
  <c r="I2252" i="3"/>
  <c r="K2252" i="3" s="1"/>
  <c r="I2253" i="3"/>
  <c r="K2253" i="3" s="1"/>
  <c r="I2254" i="3"/>
  <c r="K2254" i="3" s="1"/>
  <c r="I2255" i="3"/>
  <c r="K2255" i="3" s="1"/>
  <c r="I2256" i="3"/>
  <c r="K2256" i="3" s="1"/>
  <c r="I2257" i="3"/>
  <c r="K2257" i="3" s="1"/>
  <c r="I2258" i="3"/>
  <c r="K2258" i="3" s="1"/>
  <c r="I2259" i="3"/>
  <c r="K2259" i="3" s="1"/>
  <c r="I2260" i="3"/>
  <c r="K2260" i="3" s="1"/>
  <c r="I2261" i="3"/>
  <c r="K2261" i="3" s="1"/>
  <c r="I2262" i="3"/>
  <c r="K2262" i="3" s="1"/>
  <c r="I2263" i="3"/>
  <c r="K2263" i="3" s="1"/>
  <c r="I2264" i="3"/>
  <c r="K2264" i="3" s="1"/>
  <c r="I2265" i="3"/>
  <c r="K2265" i="3" s="1"/>
  <c r="I2266" i="3"/>
  <c r="K2266" i="3" s="1"/>
  <c r="I2267" i="3"/>
  <c r="K2267" i="3" s="1"/>
  <c r="I2268" i="3"/>
  <c r="K2268" i="3" s="1"/>
  <c r="I2269" i="3"/>
  <c r="K2269" i="3" s="1"/>
  <c r="I2270" i="3"/>
  <c r="K2270" i="3" s="1"/>
  <c r="I2271" i="3"/>
  <c r="K2271" i="3" s="1"/>
  <c r="I2272" i="3"/>
  <c r="K2272" i="3" s="1"/>
  <c r="I2273" i="3"/>
  <c r="K2273" i="3" s="1"/>
  <c r="I2274" i="3"/>
  <c r="K2274" i="3" s="1"/>
  <c r="I2275" i="3"/>
  <c r="K2275" i="3" s="1"/>
  <c r="I2276" i="3"/>
  <c r="K2276" i="3" s="1"/>
  <c r="I2277" i="3"/>
  <c r="K2277" i="3" s="1"/>
  <c r="I2278" i="3"/>
  <c r="K2278" i="3" s="1"/>
  <c r="I2279" i="3"/>
  <c r="K2279" i="3" s="1"/>
  <c r="I2280" i="3"/>
  <c r="K2280" i="3" s="1"/>
  <c r="I2281" i="3"/>
  <c r="K2281" i="3" s="1"/>
  <c r="I2282" i="3"/>
  <c r="K2282" i="3" s="1"/>
  <c r="I2283" i="3"/>
  <c r="K2283" i="3" s="1"/>
  <c r="I2284" i="3"/>
  <c r="K2284" i="3" s="1"/>
  <c r="I2285" i="3"/>
  <c r="K2285" i="3" s="1"/>
  <c r="I2286" i="3"/>
  <c r="K2286" i="3" s="1"/>
  <c r="I2287" i="3"/>
  <c r="K2287" i="3" s="1"/>
  <c r="I2288" i="3"/>
  <c r="K2288" i="3" s="1"/>
  <c r="I2289" i="3"/>
  <c r="K2289" i="3" s="1"/>
  <c r="I2290" i="3"/>
  <c r="K2290" i="3" s="1"/>
  <c r="I2291" i="3"/>
  <c r="K2291" i="3" s="1"/>
  <c r="I2292" i="3"/>
  <c r="K2292" i="3" s="1"/>
  <c r="I2293" i="3"/>
  <c r="K2293" i="3" s="1"/>
  <c r="I2294" i="3"/>
  <c r="K2294" i="3" s="1"/>
  <c r="I2295" i="3"/>
  <c r="K2295" i="3" s="1"/>
  <c r="I2296" i="3"/>
  <c r="K2296" i="3" s="1"/>
  <c r="I2297" i="3"/>
  <c r="K2297" i="3" s="1"/>
  <c r="I2298" i="3"/>
  <c r="K2298" i="3" s="1"/>
  <c r="I2299" i="3"/>
  <c r="K2299" i="3" s="1"/>
  <c r="I2300" i="3"/>
  <c r="K2300" i="3" s="1"/>
  <c r="I2301" i="3"/>
  <c r="K2301" i="3" s="1"/>
  <c r="I2302" i="3"/>
  <c r="K2302" i="3" s="1"/>
  <c r="I2303" i="3"/>
  <c r="K2303" i="3" s="1"/>
  <c r="I2304" i="3"/>
  <c r="K2304" i="3" s="1"/>
  <c r="I2305" i="3"/>
  <c r="K2305" i="3" s="1"/>
  <c r="I2306" i="3"/>
  <c r="K2306" i="3" s="1"/>
  <c r="I2307" i="3"/>
  <c r="K2307" i="3" s="1"/>
  <c r="I2308" i="3"/>
  <c r="K2308" i="3" s="1"/>
  <c r="I2309" i="3"/>
  <c r="K2309" i="3" s="1"/>
  <c r="I2310" i="3"/>
  <c r="K2310" i="3" s="1"/>
  <c r="I2311" i="3"/>
  <c r="K2311" i="3" s="1"/>
  <c r="I2312" i="3"/>
  <c r="K2312" i="3" s="1"/>
  <c r="I2313" i="3"/>
  <c r="K2313" i="3" s="1"/>
  <c r="I2314" i="3"/>
  <c r="K2314" i="3" s="1"/>
  <c r="I2315" i="3"/>
  <c r="K2315" i="3" s="1"/>
  <c r="I2316" i="3"/>
  <c r="K2316" i="3" s="1"/>
  <c r="I2317" i="3"/>
  <c r="K2317" i="3" s="1"/>
  <c r="I2318" i="3"/>
  <c r="K2318" i="3" s="1"/>
  <c r="I2319" i="3"/>
  <c r="K2319" i="3" s="1"/>
  <c r="I2320" i="3"/>
  <c r="K2320" i="3" s="1"/>
  <c r="I2321" i="3"/>
  <c r="K2321" i="3" s="1"/>
  <c r="I2322" i="3"/>
  <c r="K2322" i="3" s="1"/>
  <c r="I2323" i="3"/>
  <c r="K2323" i="3" s="1"/>
  <c r="I2324" i="3"/>
  <c r="K2324" i="3" s="1"/>
  <c r="I2325" i="3"/>
  <c r="K2325" i="3" s="1"/>
  <c r="I2326" i="3"/>
  <c r="K2326" i="3" s="1"/>
  <c r="I2327" i="3"/>
  <c r="K2327" i="3" s="1"/>
  <c r="I2328" i="3"/>
  <c r="K2328" i="3" s="1"/>
  <c r="I2329" i="3"/>
  <c r="K2329" i="3" s="1"/>
  <c r="I2330" i="3"/>
  <c r="K2330" i="3" s="1"/>
  <c r="I2331" i="3"/>
  <c r="K2331" i="3" s="1"/>
  <c r="I2332" i="3"/>
  <c r="K2332" i="3" s="1"/>
  <c r="I2333" i="3"/>
  <c r="K2333" i="3" s="1"/>
  <c r="I2334" i="3"/>
  <c r="K2334" i="3" s="1"/>
  <c r="I2335" i="3"/>
  <c r="K2335" i="3" s="1"/>
  <c r="I2336" i="3"/>
  <c r="K2336" i="3" s="1"/>
  <c r="I2337" i="3"/>
  <c r="K2337" i="3" s="1"/>
  <c r="I2338" i="3"/>
  <c r="K2338" i="3" s="1"/>
  <c r="I2339" i="3"/>
  <c r="K2339" i="3" s="1"/>
  <c r="I2340" i="3"/>
  <c r="K2340" i="3" s="1"/>
  <c r="I2341" i="3"/>
  <c r="K2341" i="3" s="1"/>
  <c r="I2342" i="3"/>
  <c r="K2342" i="3" s="1"/>
  <c r="I2343" i="3"/>
  <c r="K2343" i="3" s="1"/>
  <c r="I2344" i="3"/>
  <c r="K2344" i="3" s="1"/>
  <c r="I2345" i="3"/>
  <c r="K2345" i="3" s="1"/>
  <c r="I2346" i="3"/>
  <c r="K2346" i="3" s="1"/>
  <c r="I2347" i="3"/>
  <c r="K2347" i="3" s="1"/>
  <c r="I2348" i="3"/>
  <c r="K2348" i="3" s="1"/>
  <c r="I2349" i="3"/>
  <c r="K2349" i="3" s="1"/>
  <c r="I2350" i="3"/>
  <c r="K2350" i="3" s="1"/>
  <c r="I2351" i="3"/>
  <c r="K2351" i="3" s="1"/>
  <c r="I2352" i="3"/>
  <c r="K2352" i="3" s="1"/>
  <c r="I2353" i="3"/>
  <c r="K2353" i="3" s="1"/>
  <c r="I2354" i="3"/>
  <c r="K2354" i="3" s="1"/>
  <c r="I2355" i="3"/>
  <c r="K2355" i="3" s="1"/>
  <c r="I2356" i="3"/>
  <c r="K2356" i="3" s="1"/>
  <c r="I2357" i="3"/>
  <c r="K2357" i="3" s="1"/>
  <c r="I2358" i="3"/>
  <c r="K2358" i="3" s="1"/>
  <c r="I2359" i="3"/>
  <c r="K2359" i="3" s="1"/>
  <c r="I2360" i="3"/>
  <c r="K2360" i="3" s="1"/>
  <c r="I2361" i="3"/>
  <c r="K2361" i="3" s="1"/>
  <c r="I2362" i="3"/>
  <c r="K2362" i="3" s="1"/>
  <c r="I2363" i="3"/>
  <c r="K2363" i="3" s="1"/>
  <c r="I2364" i="3"/>
  <c r="K2364" i="3" s="1"/>
  <c r="I2365" i="3"/>
  <c r="K2365" i="3" s="1"/>
  <c r="I2366" i="3"/>
  <c r="K2366" i="3" s="1"/>
  <c r="I2367" i="3"/>
  <c r="K2367" i="3" s="1"/>
  <c r="I2368" i="3"/>
  <c r="K2368" i="3" s="1"/>
  <c r="I2369" i="3"/>
  <c r="K2369" i="3" s="1"/>
  <c r="I2370" i="3"/>
  <c r="K2370" i="3" s="1"/>
  <c r="I2371" i="3"/>
  <c r="K2371" i="3" s="1"/>
  <c r="I2372" i="3"/>
  <c r="K2372" i="3" s="1"/>
  <c r="I2373" i="3"/>
  <c r="K2373" i="3" s="1"/>
  <c r="I2374" i="3"/>
  <c r="K2374" i="3" s="1"/>
  <c r="I2375" i="3"/>
  <c r="K2375" i="3" s="1"/>
  <c r="I2376" i="3"/>
  <c r="K2376" i="3" s="1"/>
  <c r="I2377" i="3"/>
  <c r="K2377" i="3" s="1"/>
  <c r="I2378" i="3"/>
  <c r="K2378" i="3" s="1"/>
  <c r="I2379" i="3"/>
  <c r="K2379" i="3" s="1"/>
  <c r="I2380" i="3"/>
  <c r="K2380" i="3" s="1"/>
  <c r="I2381" i="3"/>
  <c r="K2381" i="3" s="1"/>
  <c r="I2382" i="3"/>
  <c r="K2382" i="3" s="1"/>
  <c r="I2383" i="3"/>
  <c r="K2383" i="3" s="1"/>
  <c r="I2384" i="3"/>
  <c r="K2384" i="3" s="1"/>
  <c r="I2385" i="3"/>
  <c r="K2385" i="3" s="1"/>
  <c r="I2386" i="3"/>
  <c r="K2386" i="3" s="1"/>
  <c r="I2387" i="3"/>
  <c r="K2387" i="3" s="1"/>
  <c r="I2388" i="3"/>
  <c r="K2388" i="3" s="1"/>
  <c r="I2389" i="3"/>
  <c r="K2389" i="3" s="1"/>
  <c r="I2390" i="3"/>
  <c r="K2390" i="3" s="1"/>
  <c r="I2391" i="3"/>
  <c r="K2391" i="3" s="1"/>
  <c r="I2392" i="3"/>
  <c r="K2392" i="3" s="1"/>
  <c r="I2393" i="3"/>
  <c r="K2393" i="3" s="1"/>
  <c r="I2394" i="3"/>
  <c r="K2394" i="3" s="1"/>
  <c r="I2395" i="3"/>
  <c r="K2395" i="3" s="1"/>
  <c r="I2396" i="3"/>
  <c r="K2396" i="3" s="1"/>
  <c r="I2397" i="3"/>
  <c r="K2397" i="3" s="1"/>
  <c r="I2398" i="3"/>
  <c r="K2398" i="3" s="1"/>
  <c r="I2399" i="3"/>
  <c r="K2399" i="3" s="1"/>
  <c r="I2400" i="3"/>
  <c r="K2400" i="3" s="1"/>
  <c r="I2401" i="3"/>
  <c r="K2401" i="3" s="1"/>
  <c r="I2402" i="3"/>
  <c r="K2402" i="3" s="1"/>
  <c r="I2403" i="3"/>
  <c r="K2403" i="3" s="1"/>
  <c r="I2404" i="3"/>
  <c r="K2404" i="3" s="1"/>
  <c r="I2405" i="3"/>
  <c r="K2405" i="3" s="1"/>
  <c r="I2406" i="3"/>
  <c r="K2406" i="3" s="1"/>
  <c r="I2407" i="3"/>
  <c r="K2407" i="3" s="1"/>
  <c r="I2408" i="3"/>
  <c r="K2408" i="3" s="1"/>
  <c r="I2409" i="3"/>
  <c r="K2409" i="3" s="1"/>
  <c r="I2410" i="3"/>
  <c r="K2410" i="3" s="1"/>
  <c r="I2411" i="3"/>
  <c r="K2411" i="3" s="1"/>
  <c r="I2412" i="3"/>
  <c r="K2412" i="3" s="1"/>
  <c r="I2413" i="3"/>
  <c r="K2413" i="3" s="1"/>
  <c r="I2414" i="3"/>
  <c r="K2414" i="3" s="1"/>
  <c r="I2415" i="3"/>
  <c r="K2415" i="3" s="1"/>
  <c r="I2416" i="3"/>
  <c r="K2416" i="3" s="1"/>
  <c r="I2417" i="3"/>
  <c r="K2417" i="3" s="1"/>
  <c r="I2418" i="3"/>
  <c r="K2418" i="3" s="1"/>
  <c r="I2419" i="3"/>
  <c r="K2419" i="3" s="1"/>
  <c r="I2420" i="3"/>
  <c r="K2420" i="3" s="1"/>
  <c r="I2421" i="3"/>
  <c r="K2421" i="3" s="1"/>
  <c r="I2422" i="3"/>
  <c r="K2422" i="3" s="1"/>
  <c r="I2423" i="3"/>
  <c r="K2423" i="3" s="1"/>
  <c r="I2424" i="3"/>
  <c r="K2424" i="3" s="1"/>
  <c r="I2425" i="3"/>
  <c r="K2425" i="3" s="1"/>
  <c r="I2426" i="3"/>
  <c r="K2426" i="3" s="1"/>
  <c r="I2427" i="3"/>
  <c r="K2427" i="3" s="1"/>
  <c r="I2428" i="3"/>
  <c r="K2428" i="3" s="1"/>
  <c r="I2429" i="3"/>
  <c r="K2429" i="3" s="1"/>
  <c r="I2430" i="3"/>
  <c r="K2430" i="3" s="1"/>
  <c r="I2431" i="3"/>
  <c r="K2431" i="3" s="1"/>
  <c r="I2432" i="3"/>
  <c r="K2432" i="3" s="1"/>
  <c r="I2433" i="3"/>
  <c r="K2433" i="3" s="1"/>
  <c r="I2434" i="3"/>
  <c r="K2434" i="3" s="1"/>
  <c r="I2435" i="3"/>
  <c r="K2435" i="3" s="1"/>
  <c r="I2436" i="3"/>
  <c r="K2436" i="3" s="1"/>
  <c r="I2437" i="3"/>
  <c r="K2437" i="3" s="1"/>
  <c r="I2438" i="3"/>
  <c r="K2438" i="3" s="1"/>
  <c r="I2439" i="3"/>
  <c r="K2439" i="3" s="1"/>
  <c r="I2440" i="3"/>
  <c r="K2440" i="3" s="1"/>
  <c r="I2441" i="3"/>
  <c r="K2441" i="3" s="1"/>
  <c r="I2442" i="3"/>
  <c r="K2442" i="3" s="1"/>
  <c r="I2443" i="3"/>
  <c r="K2443" i="3" s="1"/>
  <c r="I2444" i="3"/>
  <c r="K2444" i="3" s="1"/>
  <c r="I2445" i="3"/>
  <c r="K2445" i="3" s="1"/>
  <c r="I2446" i="3"/>
  <c r="K2446" i="3" s="1"/>
  <c r="I2447" i="3"/>
  <c r="K2447" i="3" s="1"/>
  <c r="I2448" i="3"/>
  <c r="K2448" i="3" s="1"/>
  <c r="I2449" i="3"/>
  <c r="K2449" i="3" s="1"/>
  <c r="I2450" i="3"/>
  <c r="K2450" i="3" s="1"/>
  <c r="I2451" i="3"/>
  <c r="K2451" i="3" s="1"/>
  <c r="I2452" i="3"/>
  <c r="K2452" i="3" s="1"/>
  <c r="I2453" i="3"/>
  <c r="K2453" i="3" s="1"/>
  <c r="I2454" i="3"/>
  <c r="K2454" i="3" s="1"/>
  <c r="I2455" i="3"/>
  <c r="K2455" i="3" s="1"/>
  <c r="I2456" i="3"/>
  <c r="K2456" i="3" s="1"/>
  <c r="I2457" i="3"/>
  <c r="K2457" i="3" s="1"/>
  <c r="I2458" i="3"/>
  <c r="K2458" i="3" s="1"/>
  <c r="I2459" i="3"/>
  <c r="K2459" i="3" s="1"/>
  <c r="I2460" i="3"/>
  <c r="K2460" i="3" s="1"/>
  <c r="I2461" i="3"/>
  <c r="K2461" i="3" s="1"/>
  <c r="I2462" i="3"/>
  <c r="K2462" i="3" s="1"/>
  <c r="I2463" i="3"/>
  <c r="K2463" i="3" s="1"/>
  <c r="I2464" i="3"/>
  <c r="K2464" i="3" s="1"/>
  <c r="I2465" i="3"/>
  <c r="K2465" i="3" s="1"/>
  <c r="I2466" i="3"/>
  <c r="K2466" i="3" s="1"/>
  <c r="I2467" i="3"/>
  <c r="K2467" i="3" s="1"/>
  <c r="I2468" i="3"/>
  <c r="K2468" i="3" s="1"/>
  <c r="I2469" i="3"/>
  <c r="K2469" i="3" s="1"/>
  <c r="I2470" i="3"/>
  <c r="K2470" i="3" s="1"/>
  <c r="I2471" i="3"/>
  <c r="K2471" i="3" s="1"/>
  <c r="I2472" i="3"/>
  <c r="K2472" i="3" s="1"/>
  <c r="I2473" i="3"/>
  <c r="K2473" i="3" s="1"/>
  <c r="I2474" i="3"/>
  <c r="K2474" i="3" s="1"/>
  <c r="I2475" i="3"/>
  <c r="K2475" i="3" s="1"/>
  <c r="I2476" i="3"/>
  <c r="K2476" i="3" s="1"/>
  <c r="I2477" i="3"/>
  <c r="K2477" i="3" s="1"/>
  <c r="I2478" i="3"/>
  <c r="K2478" i="3" s="1"/>
  <c r="I2479" i="3"/>
  <c r="K2479" i="3" s="1"/>
  <c r="I2480" i="3"/>
  <c r="K2480" i="3" s="1"/>
  <c r="I2481" i="3"/>
  <c r="K2481" i="3" s="1"/>
  <c r="I2482" i="3"/>
  <c r="K2482" i="3" s="1"/>
  <c r="I2483" i="3"/>
  <c r="K2483" i="3" s="1"/>
  <c r="I2484" i="3"/>
  <c r="K2484" i="3" s="1"/>
  <c r="I2485" i="3"/>
  <c r="K2485" i="3" s="1"/>
  <c r="I2486" i="3"/>
  <c r="K2486" i="3" s="1"/>
  <c r="I2487" i="3"/>
  <c r="K2487" i="3" s="1"/>
  <c r="I2488" i="3"/>
  <c r="K2488" i="3" s="1"/>
  <c r="I2489" i="3"/>
  <c r="K2489" i="3" s="1"/>
  <c r="I2490" i="3"/>
  <c r="K2490" i="3" s="1"/>
  <c r="I2491" i="3"/>
  <c r="K2491" i="3" s="1"/>
  <c r="I2492" i="3"/>
  <c r="K2492" i="3" s="1"/>
  <c r="I2493" i="3"/>
  <c r="K2493" i="3" s="1"/>
  <c r="I2494" i="3"/>
  <c r="K2494" i="3" s="1"/>
  <c r="I2495" i="3"/>
  <c r="K2495" i="3" s="1"/>
  <c r="I2496" i="3"/>
  <c r="K2496" i="3" s="1"/>
  <c r="I2497" i="3"/>
  <c r="K2497" i="3" s="1"/>
  <c r="I2498" i="3"/>
  <c r="K2498" i="3" s="1"/>
  <c r="I2499" i="3"/>
  <c r="K2499" i="3" s="1"/>
  <c r="I2500" i="3"/>
  <c r="K2500" i="3" s="1"/>
  <c r="I2501" i="3"/>
  <c r="K2501" i="3" s="1"/>
  <c r="I2502" i="3"/>
  <c r="K2502" i="3" s="1"/>
  <c r="I2503" i="3"/>
  <c r="K2503" i="3" s="1"/>
  <c r="I2504" i="3"/>
  <c r="K2504" i="3" s="1"/>
  <c r="I2505" i="3"/>
  <c r="K2505" i="3" s="1"/>
  <c r="I2506" i="3"/>
  <c r="K2506" i="3" s="1"/>
  <c r="I2507" i="3"/>
  <c r="K2507" i="3" s="1"/>
  <c r="I2508" i="3"/>
  <c r="K2508" i="3" s="1"/>
  <c r="I2509" i="3"/>
  <c r="K2509" i="3" s="1"/>
  <c r="I2510" i="3"/>
  <c r="K2510" i="3" s="1"/>
  <c r="I2511" i="3"/>
  <c r="K2511" i="3" s="1"/>
  <c r="I2512" i="3"/>
  <c r="K2512" i="3" s="1"/>
  <c r="I2513" i="3"/>
  <c r="K2513" i="3" s="1"/>
  <c r="I2514" i="3"/>
  <c r="K2514" i="3" s="1"/>
  <c r="I2515" i="3"/>
  <c r="K2515" i="3" s="1"/>
  <c r="I2516" i="3"/>
  <c r="K2516" i="3" s="1"/>
  <c r="I2517" i="3"/>
  <c r="K2517" i="3" s="1"/>
  <c r="I2518" i="3"/>
  <c r="K2518" i="3" s="1"/>
  <c r="I2519" i="3"/>
  <c r="K2519" i="3" s="1"/>
  <c r="I2520" i="3"/>
  <c r="K2520" i="3" s="1"/>
  <c r="I2521" i="3"/>
  <c r="K2521" i="3" s="1"/>
  <c r="I2522" i="3"/>
  <c r="K2522" i="3" s="1"/>
  <c r="I2523" i="3"/>
  <c r="K2523" i="3" s="1"/>
  <c r="I2524" i="3"/>
  <c r="K2524" i="3" s="1"/>
  <c r="I2525" i="3"/>
  <c r="K2525" i="3" s="1"/>
  <c r="I2526" i="3"/>
  <c r="K2526" i="3" s="1"/>
  <c r="I2527" i="3"/>
  <c r="K2527" i="3" s="1"/>
  <c r="I2528" i="3"/>
  <c r="K2528" i="3" s="1"/>
  <c r="I2529" i="3"/>
  <c r="K2529" i="3" s="1"/>
  <c r="I2530" i="3"/>
  <c r="K2530" i="3" s="1"/>
  <c r="I2531" i="3"/>
  <c r="K2531" i="3" s="1"/>
  <c r="I2532" i="3"/>
  <c r="K2532" i="3" s="1"/>
  <c r="I2533" i="3"/>
  <c r="K2533" i="3" s="1"/>
  <c r="I2534" i="3"/>
  <c r="K2534" i="3" s="1"/>
  <c r="I2535" i="3"/>
  <c r="K2535" i="3" s="1"/>
  <c r="I2536" i="3"/>
  <c r="K2536" i="3" s="1"/>
  <c r="I2537" i="3"/>
  <c r="K2537" i="3" s="1"/>
  <c r="I2538" i="3"/>
  <c r="K2538" i="3" s="1"/>
  <c r="I2539" i="3"/>
  <c r="K2539" i="3" s="1"/>
  <c r="I2540" i="3"/>
  <c r="K2540" i="3" s="1"/>
  <c r="I2541" i="3"/>
  <c r="K2541" i="3" s="1"/>
  <c r="I2542" i="3"/>
  <c r="K2542" i="3" s="1"/>
  <c r="I2543" i="3"/>
  <c r="K2543" i="3" s="1"/>
  <c r="I2544" i="3"/>
  <c r="K2544" i="3" s="1"/>
  <c r="I2545" i="3"/>
  <c r="K2545" i="3" s="1"/>
  <c r="I2546" i="3"/>
  <c r="K2546" i="3" s="1"/>
  <c r="I2547" i="3"/>
  <c r="K2547" i="3" s="1"/>
  <c r="I2548" i="3"/>
  <c r="K2548" i="3" s="1"/>
  <c r="I2549" i="3"/>
  <c r="K2549" i="3" s="1"/>
  <c r="I2550" i="3"/>
  <c r="K2550" i="3" s="1"/>
  <c r="I2551" i="3"/>
  <c r="K2551" i="3" s="1"/>
  <c r="I2552" i="3"/>
  <c r="K2552" i="3" s="1"/>
  <c r="I2553" i="3"/>
  <c r="K2553" i="3" s="1"/>
  <c r="I2554" i="3"/>
  <c r="K2554" i="3" s="1"/>
  <c r="I2555" i="3"/>
  <c r="K2555" i="3" s="1"/>
  <c r="I2556" i="3"/>
  <c r="K2556" i="3" s="1"/>
  <c r="I2557" i="3"/>
  <c r="K2557" i="3" s="1"/>
  <c r="I2558" i="3"/>
  <c r="K2558" i="3" s="1"/>
  <c r="I2559" i="3"/>
  <c r="K2559" i="3" s="1"/>
  <c r="I2560" i="3"/>
  <c r="K2560" i="3" s="1"/>
  <c r="I2561" i="3"/>
  <c r="K2561" i="3" s="1"/>
  <c r="I2562" i="3"/>
  <c r="K2562" i="3" s="1"/>
  <c r="I2563" i="3"/>
  <c r="K2563" i="3" s="1"/>
  <c r="I2564" i="3"/>
  <c r="K2564" i="3" s="1"/>
  <c r="I2565" i="3"/>
  <c r="K2565" i="3" s="1"/>
  <c r="I2566" i="3"/>
  <c r="K2566" i="3" s="1"/>
  <c r="I2567" i="3"/>
  <c r="K2567" i="3" s="1"/>
  <c r="I2568" i="3"/>
  <c r="K2568" i="3" s="1"/>
  <c r="I2569" i="3"/>
  <c r="K2569" i="3" s="1"/>
  <c r="I2570" i="3"/>
  <c r="K2570" i="3" s="1"/>
  <c r="I2571" i="3"/>
  <c r="K2571" i="3" s="1"/>
  <c r="I2572" i="3"/>
  <c r="K2572" i="3" s="1"/>
  <c r="I2573" i="3"/>
  <c r="K2573" i="3" s="1"/>
  <c r="I2574" i="3"/>
  <c r="K2574" i="3" s="1"/>
  <c r="I2575" i="3"/>
  <c r="K2575" i="3" s="1"/>
  <c r="I2576" i="3"/>
  <c r="K2576" i="3" s="1"/>
  <c r="I2577" i="3"/>
  <c r="K2577" i="3" s="1"/>
  <c r="I2578" i="3"/>
  <c r="K2578" i="3" s="1"/>
  <c r="I2579" i="3"/>
  <c r="K2579" i="3" s="1"/>
  <c r="I2580" i="3"/>
  <c r="K2580" i="3" s="1"/>
  <c r="I2581" i="3"/>
  <c r="K2581" i="3" s="1"/>
  <c r="I2582" i="3"/>
  <c r="K2582" i="3" s="1"/>
  <c r="I2583" i="3"/>
  <c r="K2583" i="3" s="1"/>
  <c r="I2584" i="3"/>
  <c r="K2584" i="3" s="1"/>
  <c r="I2585" i="3"/>
  <c r="K2585" i="3" s="1"/>
  <c r="I2586" i="3"/>
  <c r="K2586" i="3" s="1"/>
  <c r="I2587" i="3"/>
  <c r="K2587" i="3" s="1"/>
  <c r="I2588" i="3"/>
  <c r="K2588" i="3" s="1"/>
  <c r="I2589" i="3"/>
  <c r="K2589" i="3" s="1"/>
  <c r="I2590" i="3"/>
  <c r="K2590" i="3" s="1"/>
  <c r="I2591" i="3"/>
  <c r="K2591" i="3" s="1"/>
  <c r="I2592" i="3"/>
  <c r="K2592" i="3" s="1"/>
  <c r="I2593" i="3"/>
  <c r="K2593" i="3" s="1"/>
  <c r="I2594" i="3"/>
  <c r="K2594" i="3" s="1"/>
  <c r="I2595" i="3"/>
  <c r="K2595" i="3" s="1"/>
  <c r="I2596" i="3"/>
  <c r="K2596" i="3" s="1"/>
  <c r="I2597" i="3"/>
  <c r="K2597" i="3" s="1"/>
  <c r="I2598" i="3"/>
  <c r="K2598" i="3" s="1"/>
  <c r="I2599" i="3"/>
  <c r="K2599" i="3" s="1"/>
  <c r="I2600" i="3"/>
  <c r="K2600" i="3" s="1"/>
  <c r="I2601" i="3"/>
  <c r="K2601" i="3" s="1"/>
  <c r="I2602" i="3"/>
  <c r="K2602" i="3" s="1"/>
  <c r="I2603" i="3"/>
  <c r="K2603" i="3" s="1"/>
  <c r="I2604" i="3"/>
  <c r="K2604" i="3" s="1"/>
  <c r="I2605" i="3"/>
  <c r="K2605" i="3" s="1"/>
  <c r="I2606" i="3"/>
  <c r="K2606" i="3" s="1"/>
  <c r="I2607" i="3"/>
  <c r="K2607" i="3" s="1"/>
  <c r="I2608" i="3"/>
  <c r="K2608" i="3" s="1"/>
  <c r="I2609" i="3"/>
  <c r="K2609" i="3" s="1"/>
  <c r="I2610" i="3"/>
  <c r="K2610" i="3" s="1"/>
  <c r="I2611" i="3"/>
  <c r="K2611" i="3" s="1"/>
  <c r="I2612" i="3"/>
  <c r="K2612" i="3" s="1"/>
  <c r="I2613" i="3"/>
  <c r="K2613" i="3" s="1"/>
  <c r="I2614" i="3"/>
  <c r="K2614" i="3" s="1"/>
  <c r="I2615" i="3"/>
  <c r="K2615" i="3" s="1"/>
  <c r="I2616" i="3"/>
  <c r="K2616" i="3" s="1"/>
  <c r="I2617" i="3"/>
  <c r="K2617" i="3" s="1"/>
  <c r="I2618" i="3"/>
  <c r="K2618" i="3" s="1"/>
  <c r="I2619" i="3"/>
  <c r="K2619" i="3" s="1"/>
  <c r="I2620" i="3"/>
  <c r="K2620" i="3" s="1"/>
  <c r="I2621" i="3"/>
  <c r="K2621" i="3" s="1"/>
  <c r="I2622" i="3"/>
  <c r="K2622" i="3" s="1"/>
  <c r="I2623" i="3"/>
  <c r="K2623" i="3" s="1"/>
  <c r="I2624" i="3"/>
  <c r="K2624" i="3" s="1"/>
  <c r="I2625" i="3"/>
  <c r="K2625" i="3" s="1"/>
  <c r="I2626" i="3"/>
  <c r="K2626" i="3" s="1"/>
  <c r="I2627" i="3"/>
  <c r="K2627" i="3" s="1"/>
  <c r="I2628" i="3"/>
  <c r="K2628" i="3" s="1"/>
  <c r="I2629" i="3"/>
  <c r="K2629" i="3" s="1"/>
  <c r="I2630" i="3"/>
  <c r="K2630" i="3" s="1"/>
  <c r="I2631" i="3"/>
  <c r="K2631" i="3" s="1"/>
  <c r="I2632" i="3"/>
  <c r="K2632" i="3" s="1"/>
  <c r="I2633" i="3"/>
  <c r="K2633" i="3" s="1"/>
  <c r="I2634" i="3"/>
  <c r="K2634" i="3" s="1"/>
  <c r="I2635" i="3"/>
  <c r="K2635" i="3" s="1"/>
  <c r="I2636" i="3"/>
  <c r="K2636" i="3" s="1"/>
  <c r="I2637" i="3"/>
  <c r="K2637" i="3" s="1"/>
  <c r="I2638" i="3"/>
  <c r="K2638" i="3" s="1"/>
  <c r="I2639" i="3"/>
  <c r="K2639" i="3" s="1"/>
  <c r="I2640" i="3"/>
  <c r="K2640" i="3" s="1"/>
  <c r="I2641" i="3"/>
  <c r="K2641" i="3" s="1"/>
  <c r="I2642" i="3"/>
  <c r="K2642" i="3" s="1"/>
  <c r="I2643" i="3"/>
  <c r="K2643" i="3" s="1"/>
  <c r="I2644" i="3"/>
  <c r="K2644" i="3" s="1"/>
  <c r="I2645" i="3"/>
  <c r="K2645" i="3" s="1"/>
  <c r="I2646" i="3"/>
  <c r="K2646" i="3" s="1"/>
  <c r="I2647" i="3"/>
  <c r="K2647" i="3" s="1"/>
  <c r="I2648" i="3"/>
  <c r="K2648" i="3" s="1"/>
  <c r="I2649" i="3"/>
  <c r="K2649" i="3" s="1"/>
  <c r="I2650" i="3"/>
  <c r="K2650" i="3" s="1"/>
  <c r="I2651" i="3"/>
  <c r="K2651" i="3" s="1"/>
  <c r="I2652" i="3"/>
  <c r="K2652" i="3" s="1"/>
  <c r="I2653" i="3"/>
  <c r="K2653" i="3" s="1"/>
  <c r="I2654" i="3"/>
  <c r="K2654" i="3" s="1"/>
  <c r="I2655" i="3"/>
  <c r="K2655" i="3" s="1"/>
  <c r="I2656" i="3"/>
  <c r="K2656" i="3" s="1"/>
  <c r="I2657" i="3"/>
  <c r="K2657" i="3" s="1"/>
  <c r="I2658" i="3"/>
  <c r="K2658" i="3" s="1"/>
  <c r="I2659" i="3"/>
  <c r="K2659" i="3" s="1"/>
  <c r="I2660" i="3"/>
  <c r="K2660" i="3" s="1"/>
  <c r="I2661" i="3"/>
  <c r="K2661" i="3" s="1"/>
  <c r="I2662" i="3"/>
  <c r="K2662" i="3" s="1"/>
  <c r="I2663" i="3"/>
  <c r="K2663" i="3" s="1"/>
  <c r="I2664" i="3"/>
  <c r="K2664" i="3" s="1"/>
  <c r="I2665" i="3"/>
  <c r="K2665" i="3" s="1"/>
  <c r="I2666" i="3"/>
  <c r="K2666" i="3" s="1"/>
  <c r="I2667" i="3"/>
  <c r="K2667" i="3" s="1"/>
  <c r="I2668" i="3"/>
  <c r="K2668" i="3" s="1"/>
  <c r="I2669" i="3"/>
  <c r="K2669" i="3" s="1"/>
  <c r="I2670" i="3"/>
  <c r="K2670" i="3" s="1"/>
  <c r="I2671" i="3"/>
  <c r="K2671" i="3" s="1"/>
  <c r="I2672" i="3"/>
  <c r="K2672" i="3" s="1"/>
  <c r="I2673" i="3"/>
  <c r="K2673" i="3" s="1"/>
  <c r="I2674" i="3"/>
  <c r="K2674" i="3" s="1"/>
  <c r="I2675" i="3"/>
  <c r="K2675" i="3" s="1"/>
  <c r="I2676" i="3"/>
  <c r="K2676" i="3" s="1"/>
  <c r="I2677" i="3"/>
  <c r="K2677" i="3" s="1"/>
  <c r="I2678" i="3"/>
  <c r="K2678" i="3" s="1"/>
  <c r="I2679" i="3"/>
  <c r="K2679" i="3" s="1"/>
  <c r="I2680" i="3"/>
  <c r="K2680" i="3" s="1"/>
  <c r="I2681" i="3"/>
  <c r="K2681" i="3" s="1"/>
  <c r="I2682" i="3"/>
  <c r="K2682" i="3" s="1"/>
  <c r="I2683" i="3"/>
  <c r="K2683" i="3" s="1"/>
  <c r="I2684" i="3"/>
  <c r="K2684" i="3" s="1"/>
  <c r="I2685" i="3"/>
  <c r="K2685" i="3" s="1"/>
  <c r="I2686" i="3"/>
  <c r="K2686" i="3" s="1"/>
  <c r="I2687" i="3"/>
  <c r="K2687" i="3" s="1"/>
  <c r="I2688" i="3"/>
  <c r="K2688" i="3" s="1"/>
  <c r="I2689" i="3"/>
  <c r="K2689" i="3" s="1"/>
  <c r="I2690" i="3"/>
  <c r="K2690" i="3" s="1"/>
  <c r="I2691" i="3"/>
  <c r="K2691" i="3" s="1"/>
  <c r="I2692" i="3"/>
  <c r="K2692" i="3" s="1"/>
  <c r="I2693" i="3"/>
  <c r="K2693" i="3" s="1"/>
  <c r="I2694" i="3"/>
  <c r="K2694" i="3" s="1"/>
  <c r="I2695" i="3"/>
  <c r="K2695" i="3" s="1"/>
  <c r="I2696" i="3"/>
  <c r="K2696" i="3" s="1"/>
  <c r="I2697" i="3"/>
  <c r="K2697" i="3" s="1"/>
  <c r="I2698" i="3"/>
  <c r="K2698" i="3" s="1"/>
  <c r="I2699" i="3"/>
  <c r="K2699" i="3" s="1"/>
  <c r="I2700" i="3"/>
  <c r="K2700" i="3" s="1"/>
  <c r="I2701" i="3"/>
  <c r="K2701" i="3" s="1"/>
  <c r="I2702" i="3"/>
  <c r="K2702" i="3" s="1"/>
  <c r="I2703" i="3"/>
  <c r="K2703" i="3" s="1"/>
  <c r="I2704" i="3"/>
  <c r="K2704" i="3" s="1"/>
  <c r="I2705" i="3"/>
  <c r="K2705" i="3" s="1"/>
  <c r="I2706" i="3"/>
  <c r="K2706" i="3" s="1"/>
  <c r="I2707" i="3"/>
  <c r="K2707" i="3" s="1"/>
  <c r="I2708" i="3"/>
  <c r="K2708" i="3" s="1"/>
  <c r="I2709" i="3"/>
  <c r="K2709" i="3" s="1"/>
  <c r="I2710" i="3"/>
  <c r="K2710" i="3" s="1"/>
  <c r="I2711" i="3"/>
  <c r="K2711" i="3" s="1"/>
  <c r="I2712" i="3"/>
  <c r="K2712" i="3" s="1"/>
  <c r="I2713" i="3"/>
  <c r="K2713" i="3" s="1"/>
  <c r="I2714" i="3"/>
  <c r="K2714" i="3" s="1"/>
  <c r="I2715" i="3"/>
  <c r="K2715" i="3" s="1"/>
  <c r="I2716" i="3"/>
  <c r="K2716" i="3" s="1"/>
  <c r="I2717" i="3"/>
  <c r="K2717" i="3" s="1"/>
  <c r="I2718" i="3"/>
  <c r="K2718" i="3" s="1"/>
  <c r="I2719" i="3"/>
  <c r="K2719" i="3" s="1"/>
  <c r="I2720" i="3"/>
  <c r="K2720" i="3" s="1"/>
  <c r="I2721" i="3"/>
  <c r="K2721" i="3" s="1"/>
  <c r="I2722" i="3"/>
  <c r="K2722" i="3" s="1"/>
  <c r="I2723" i="3"/>
  <c r="K2723" i="3" s="1"/>
  <c r="I2724" i="3"/>
  <c r="K2724" i="3" s="1"/>
  <c r="I2725" i="3"/>
  <c r="K2725" i="3" s="1"/>
  <c r="I2726" i="3"/>
  <c r="K2726" i="3" s="1"/>
  <c r="I2727" i="3"/>
  <c r="K2727" i="3" s="1"/>
  <c r="I2728" i="3"/>
  <c r="K2728" i="3" s="1"/>
  <c r="I2729" i="3"/>
  <c r="K2729" i="3" s="1"/>
  <c r="I2730" i="3"/>
  <c r="K2730" i="3" s="1"/>
  <c r="I2731" i="3"/>
  <c r="K2731" i="3" s="1"/>
  <c r="I2732" i="3"/>
  <c r="K2732" i="3" s="1"/>
  <c r="I2733" i="3"/>
  <c r="K2733" i="3" s="1"/>
  <c r="I2734" i="3"/>
  <c r="K2734" i="3" s="1"/>
  <c r="I2735" i="3"/>
  <c r="K2735" i="3" s="1"/>
  <c r="I2736" i="3"/>
  <c r="K2736" i="3" s="1"/>
  <c r="I2737" i="3"/>
  <c r="K2737" i="3" s="1"/>
  <c r="I2738" i="3"/>
  <c r="K2738" i="3" s="1"/>
  <c r="I2739" i="3"/>
  <c r="K2739" i="3" s="1"/>
  <c r="I2740" i="3"/>
  <c r="K2740" i="3" s="1"/>
  <c r="I2741" i="3"/>
  <c r="K2741" i="3" s="1"/>
  <c r="I2742" i="3"/>
  <c r="K2742" i="3" s="1"/>
  <c r="I2743" i="3"/>
  <c r="K2743" i="3" s="1"/>
  <c r="I2744" i="3"/>
  <c r="K2744" i="3" s="1"/>
  <c r="I2745" i="3"/>
  <c r="K2745" i="3" s="1"/>
  <c r="I2746" i="3"/>
  <c r="K2746" i="3" s="1"/>
  <c r="I2747" i="3"/>
  <c r="K2747" i="3" s="1"/>
  <c r="I2748" i="3"/>
  <c r="K2748" i="3" s="1"/>
  <c r="I2749" i="3"/>
  <c r="K2749" i="3" s="1"/>
  <c r="I2750" i="3"/>
  <c r="K2750" i="3" s="1"/>
  <c r="I2751" i="3"/>
  <c r="K2751" i="3" s="1"/>
  <c r="I2752" i="3"/>
  <c r="K2752" i="3" s="1"/>
  <c r="I2753" i="3"/>
  <c r="K2753" i="3" s="1"/>
  <c r="I2754" i="3"/>
  <c r="K2754" i="3" s="1"/>
  <c r="I2755" i="3"/>
  <c r="K2755" i="3" s="1"/>
  <c r="I2756" i="3"/>
  <c r="K2756" i="3" s="1"/>
  <c r="I2757" i="3"/>
  <c r="K2757" i="3" s="1"/>
  <c r="I2758" i="3"/>
  <c r="K2758" i="3" s="1"/>
  <c r="I2759" i="3"/>
  <c r="K2759" i="3" s="1"/>
  <c r="I2760" i="3"/>
  <c r="K2760" i="3" s="1"/>
  <c r="I2761" i="3"/>
  <c r="K2761" i="3" s="1"/>
  <c r="I2762" i="3"/>
  <c r="K2762" i="3" s="1"/>
  <c r="I2763" i="3"/>
  <c r="K2763" i="3" s="1"/>
  <c r="I2764" i="3"/>
  <c r="K2764" i="3" s="1"/>
  <c r="I2765" i="3"/>
  <c r="K2765" i="3" s="1"/>
  <c r="I2766" i="3"/>
  <c r="K2766" i="3" s="1"/>
  <c r="I2767" i="3"/>
  <c r="K2767" i="3" s="1"/>
  <c r="I2768" i="3"/>
  <c r="K2768" i="3" s="1"/>
  <c r="I2769" i="3"/>
  <c r="K2769" i="3" s="1"/>
  <c r="I2770" i="3"/>
  <c r="K2770" i="3" s="1"/>
  <c r="I2771" i="3"/>
  <c r="K2771" i="3" s="1"/>
  <c r="I2772" i="3"/>
  <c r="K2772" i="3" s="1"/>
  <c r="I2773" i="3"/>
  <c r="K2773" i="3" s="1"/>
  <c r="I2774" i="3"/>
  <c r="K2774" i="3" s="1"/>
  <c r="I2775" i="3"/>
  <c r="K2775" i="3" s="1"/>
  <c r="I2776" i="3"/>
  <c r="K2776" i="3" s="1"/>
  <c r="I2777" i="3"/>
  <c r="K2777" i="3" s="1"/>
  <c r="I2778" i="3"/>
  <c r="K2778" i="3" s="1"/>
  <c r="I2779" i="3"/>
  <c r="K2779" i="3" s="1"/>
  <c r="I2780" i="3"/>
  <c r="K2780" i="3" s="1"/>
  <c r="I2781" i="3"/>
  <c r="K2781" i="3" s="1"/>
  <c r="I2782" i="3"/>
  <c r="K2782" i="3" s="1"/>
  <c r="I2783" i="3"/>
  <c r="K2783" i="3" s="1"/>
  <c r="I2784" i="3"/>
  <c r="K2784" i="3" s="1"/>
  <c r="I2785" i="3"/>
  <c r="K2785" i="3" s="1"/>
  <c r="I2786" i="3"/>
  <c r="K2786" i="3" s="1"/>
  <c r="I2787" i="3"/>
  <c r="K2787" i="3" s="1"/>
  <c r="I2788" i="3"/>
  <c r="K2788" i="3" s="1"/>
  <c r="I2789" i="3"/>
  <c r="K2789" i="3" s="1"/>
  <c r="I2790" i="3"/>
  <c r="K2790" i="3" s="1"/>
  <c r="I2791" i="3"/>
  <c r="K2791" i="3" s="1"/>
  <c r="I2792" i="3"/>
  <c r="K2792" i="3" s="1"/>
  <c r="I2793" i="3"/>
  <c r="K2793" i="3" s="1"/>
  <c r="I2794" i="3"/>
  <c r="K2794" i="3" s="1"/>
  <c r="I2795" i="3"/>
  <c r="K2795" i="3" s="1"/>
  <c r="I2796" i="3"/>
  <c r="K2796" i="3" s="1"/>
  <c r="I2797" i="3"/>
  <c r="K2797" i="3" s="1"/>
  <c r="I2798" i="3"/>
  <c r="K2798" i="3" s="1"/>
  <c r="I2799" i="3"/>
  <c r="K2799" i="3" s="1"/>
  <c r="I2800" i="3"/>
  <c r="K2800" i="3" s="1"/>
  <c r="I2801" i="3"/>
  <c r="K2801" i="3" s="1"/>
  <c r="I2802" i="3"/>
  <c r="K2802" i="3" s="1"/>
  <c r="I2803" i="3"/>
  <c r="K2803" i="3" s="1"/>
  <c r="I2804" i="3"/>
  <c r="K2804" i="3" s="1"/>
  <c r="I2805" i="3"/>
  <c r="K2805" i="3" s="1"/>
  <c r="I2806" i="3"/>
  <c r="K2806" i="3" s="1"/>
  <c r="I2807" i="3"/>
  <c r="K2807" i="3" s="1"/>
  <c r="I2808" i="3"/>
  <c r="K2808" i="3" s="1"/>
  <c r="I2809" i="3"/>
  <c r="K2809" i="3" s="1"/>
  <c r="I2810" i="3"/>
  <c r="K2810" i="3" s="1"/>
  <c r="I2811" i="3"/>
  <c r="K2811" i="3" s="1"/>
  <c r="I2812" i="3"/>
  <c r="K2812" i="3" s="1"/>
  <c r="I2813" i="3"/>
  <c r="K2813" i="3" s="1"/>
  <c r="I2814" i="3"/>
  <c r="K2814" i="3" s="1"/>
  <c r="I2815" i="3"/>
  <c r="K2815" i="3" s="1"/>
  <c r="I2816" i="3"/>
  <c r="K2816" i="3" s="1"/>
  <c r="I2817" i="3"/>
  <c r="K2817" i="3" s="1"/>
  <c r="I2818" i="3"/>
  <c r="K2818" i="3" s="1"/>
  <c r="I2819" i="3"/>
  <c r="K2819" i="3" s="1"/>
  <c r="I2820" i="3"/>
  <c r="K2820" i="3" s="1"/>
  <c r="I2821" i="3"/>
  <c r="K2821" i="3" s="1"/>
  <c r="I2822" i="3"/>
  <c r="K2822" i="3" s="1"/>
  <c r="I2823" i="3"/>
  <c r="K2823" i="3" s="1"/>
  <c r="I2824" i="3"/>
  <c r="K2824" i="3" s="1"/>
  <c r="I2825" i="3"/>
  <c r="K2825" i="3" s="1"/>
  <c r="I2826" i="3"/>
  <c r="K2826" i="3" s="1"/>
  <c r="I2827" i="3"/>
  <c r="K2827" i="3" s="1"/>
  <c r="I2828" i="3"/>
  <c r="K2828" i="3" s="1"/>
  <c r="I2829" i="3"/>
  <c r="K2829" i="3" s="1"/>
  <c r="I2830" i="3"/>
  <c r="K2830" i="3" s="1"/>
  <c r="I2831" i="3"/>
  <c r="K2831" i="3" s="1"/>
  <c r="I2832" i="3"/>
  <c r="K2832" i="3" s="1"/>
  <c r="I2833" i="3"/>
  <c r="K2833" i="3" s="1"/>
  <c r="I2834" i="3"/>
  <c r="K2834" i="3" s="1"/>
  <c r="I2835" i="3"/>
  <c r="K2835" i="3" s="1"/>
  <c r="I2836" i="3"/>
  <c r="K2836" i="3" s="1"/>
  <c r="I2837" i="3"/>
  <c r="K2837" i="3" s="1"/>
  <c r="I2838" i="3"/>
  <c r="K2838" i="3" s="1"/>
  <c r="I2839" i="3"/>
  <c r="K2839" i="3" s="1"/>
  <c r="I2840" i="3"/>
  <c r="K2840" i="3" s="1"/>
  <c r="I2841" i="3"/>
  <c r="K2841" i="3" s="1"/>
  <c r="I2842" i="3"/>
  <c r="K2842" i="3" s="1"/>
  <c r="I2843" i="3"/>
  <c r="K2843" i="3" s="1"/>
  <c r="I2844" i="3"/>
  <c r="K2844" i="3" s="1"/>
  <c r="I2845" i="3"/>
  <c r="K2845" i="3" s="1"/>
  <c r="I2846" i="3"/>
  <c r="K2846" i="3" s="1"/>
  <c r="I2847" i="3"/>
  <c r="K2847" i="3" s="1"/>
  <c r="I2848" i="3"/>
  <c r="K2848" i="3" s="1"/>
  <c r="I2849" i="3"/>
  <c r="K2849" i="3" s="1"/>
  <c r="I2850" i="3"/>
  <c r="K2850" i="3" s="1"/>
  <c r="I2851" i="3"/>
  <c r="K2851" i="3" s="1"/>
  <c r="I2852" i="3"/>
  <c r="K2852" i="3" s="1"/>
  <c r="I2853" i="3"/>
  <c r="K2853" i="3" s="1"/>
  <c r="I2854" i="3"/>
  <c r="K2854" i="3" s="1"/>
  <c r="I2855" i="3"/>
  <c r="K2855" i="3" s="1"/>
  <c r="I2856" i="3"/>
  <c r="K2856" i="3" s="1"/>
  <c r="I2857" i="3"/>
  <c r="K2857" i="3" s="1"/>
  <c r="I2858" i="3"/>
  <c r="K2858" i="3" s="1"/>
  <c r="I2859" i="3"/>
  <c r="K2859" i="3" s="1"/>
  <c r="I2860" i="3"/>
  <c r="K2860" i="3" s="1"/>
  <c r="I2861" i="3"/>
  <c r="K2861" i="3" s="1"/>
  <c r="I2862" i="3"/>
  <c r="K2862" i="3" s="1"/>
  <c r="I2863" i="3"/>
  <c r="K2863" i="3" s="1"/>
  <c r="I2864" i="3"/>
  <c r="K2864" i="3" s="1"/>
  <c r="I2865" i="3"/>
  <c r="K2865" i="3" s="1"/>
  <c r="I2866" i="3"/>
  <c r="K2866" i="3" s="1"/>
  <c r="I2867" i="3"/>
  <c r="K2867" i="3" s="1"/>
  <c r="I2868" i="3"/>
  <c r="K2868" i="3" s="1"/>
  <c r="I2869" i="3"/>
  <c r="K2869" i="3" s="1"/>
  <c r="I2870" i="3"/>
  <c r="K2870" i="3" s="1"/>
  <c r="I2871" i="3"/>
  <c r="K2871" i="3" s="1"/>
  <c r="I2872" i="3"/>
  <c r="K2872" i="3" s="1"/>
  <c r="I2873" i="3"/>
  <c r="K2873" i="3" s="1"/>
  <c r="I2874" i="3"/>
  <c r="K2874" i="3" s="1"/>
  <c r="I2875" i="3"/>
  <c r="K2875" i="3" s="1"/>
  <c r="I2876" i="3"/>
  <c r="K2876" i="3" s="1"/>
  <c r="I2877" i="3"/>
  <c r="K2877" i="3" s="1"/>
  <c r="I2878" i="3"/>
  <c r="K2878" i="3" s="1"/>
  <c r="I2879" i="3"/>
  <c r="K2879" i="3" s="1"/>
  <c r="I2880" i="3"/>
  <c r="K2880" i="3" s="1"/>
  <c r="I2881" i="3"/>
  <c r="K2881" i="3" s="1"/>
  <c r="I2882" i="3"/>
  <c r="K2882" i="3" s="1"/>
  <c r="I2883" i="3"/>
  <c r="K2883" i="3" s="1"/>
  <c r="I2884" i="3"/>
  <c r="K2884" i="3" s="1"/>
  <c r="I2885" i="3"/>
  <c r="K2885" i="3" s="1"/>
  <c r="I2886" i="3"/>
  <c r="K2886" i="3" s="1"/>
  <c r="I2887" i="3"/>
  <c r="K2887" i="3" s="1"/>
  <c r="I2888" i="3"/>
  <c r="K2888" i="3" s="1"/>
  <c r="I2889" i="3"/>
  <c r="K2889" i="3" s="1"/>
  <c r="I2890" i="3"/>
  <c r="K2890" i="3" s="1"/>
  <c r="I2891" i="3"/>
  <c r="K2891" i="3" s="1"/>
  <c r="I2892" i="3"/>
  <c r="K2892" i="3" s="1"/>
  <c r="I2893" i="3"/>
  <c r="K2893" i="3" s="1"/>
  <c r="I2894" i="3"/>
  <c r="K2894" i="3" s="1"/>
  <c r="I2895" i="3"/>
  <c r="K2895" i="3" s="1"/>
  <c r="I2896" i="3"/>
  <c r="K2896" i="3" s="1"/>
  <c r="I2897" i="3"/>
  <c r="K2897" i="3" s="1"/>
  <c r="I2898" i="3"/>
  <c r="K2898" i="3" s="1"/>
  <c r="I2899" i="3"/>
  <c r="K2899" i="3" s="1"/>
  <c r="I2900" i="3"/>
  <c r="K2900" i="3" s="1"/>
  <c r="I2901" i="3"/>
  <c r="K2901" i="3" s="1"/>
  <c r="I2902" i="3"/>
  <c r="K2902" i="3" s="1"/>
  <c r="I2903" i="3"/>
  <c r="K2903" i="3" s="1"/>
  <c r="I2904" i="3"/>
  <c r="K2904" i="3" s="1"/>
  <c r="I2905" i="3"/>
  <c r="K2905" i="3" s="1"/>
  <c r="I2906" i="3"/>
  <c r="K2906" i="3" s="1"/>
  <c r="I2907" i="3"/>
  <c r="K2907" i="3" s="1"/>
  <c r="I2908" i="3"/>
  <c r="K2908" i="3" s="1"/>
  <c r="I2909" i="3"/>
  <c r="K2909" i="3" s="1"/>
  <c r="I2910" i="3"/>
  <c r="K2910" i="3" s="1"/>
  <c r="I2911" i="3"/>
  <c r="K2911" i="3" s="1"/>
  <c r="I2912" i="3"/>
  <c r="K2912" i="3" s="1"/>
  <c r="I2913" i="3"/>
  <c r="K2913" i="3" s="1"/>
  <c r="I2914" i="3"/>
  <c r="K2914" i="3" s="1"/>
  <c r="I2915" i="3"/>
  <c r="K2915" i="3" s="1"/>
  <c r="I2916" i="3"/>
  <c r="K2916" i="3" s="1"/>
  <c r="I2917" i="3"/>
  <c r="K2917" i="3" s="1"/>
  <c r="I2918" i="3"/>
  <c r="K2918" i="3" s="1"/>
  <c r="I2919" i="3"/>
  <c r="K2919" i="3" s="1"/>
  <c r="I2920" i="3"/>
  <c r="K2920" i="3" s="1"/>
  <c r="I2921" i="3"/>
  <c r="K2921" i="3" s="1"/>
  <c r="I2922" i="3"/>
  <c r="K2922" i="3" s="1"/>
  <c r="I2923" i="3"/>
  <c r="K2923" i="3" s="1"/>
  <c r="I2924" i="3"/>
  <c r="K2924" i="3" s="1"/>
  <c r="I2925" i="3"/>
  <c r="K2925" i="3" s="1"/>
  <c r="I2926" i="3"/>
  <c r="K2926" i="3" s="1"/>
  <c r="I2927" i="3"/>
  <c r="K2927" i="3" s="1"/>
  <c r="I2928" i="3"/>
  <c r="K2928" i="3" s="1"/>
  <c r="I2929" i="3"/>
  <c r="K2929" i="3" s="1"/>
  <c r="I2930" i="3"/>
  <c r="K2930" i="3" s="1"/>
  <c r="I2931" i="3"/>
  <c r="K2931" i="3" s="1"/>
  <c r="I2932" i="3"/>
  <c r="K2932" i="3" s="1"/>
  <c r="I2933" i="3"/>
  <c r="K2933" i="3" s="1"/>
  <c r="I2934" i="3"/>
  <c r="K2934" i="3" s="1"/>
  <c r="I2935" i="3"/>
  <c r="K2935" i="3" s="1"/>
  <c r="I2936" i="3"/>
  <c r="K2936" i="3" s="1"/>
  <c r="I2937" i="3"/>
  <c r="K2937" i="3" s="1"/>
  <c r="I2938" i="3"/>
  <c r="K2938" i="3" s="1"/>
  <c r="I2939" i="3"/>
  <c r="K2939" i="3" s="1"/>
  <c r="I2940" i="3"/>
  <c r="K2940" i="3" s="1"/>
  <c r="I2941" i="3"/>
  <c r="K2941" i="3" s="1"/>
  <c r="I2942" i="3"/>
  <c r="K2942" i="3" s="1"/>
  <c r="I2943" i="3"/>
  <c r="K2943" i="3" s="1"/>
  <c r="I2944" i="3"/>
  <c r="K2944" i="3" s="1"/>
  <c r="I2945" i="3"/>
  <c r="K2945" i="3" s="1"/>
  <c r="I2946" i="3"/>
  <c r="K2946" i="3" s="1"/>
  <c r="I2947" i="3"/>
  <c r="K2947" i="3" s="1"/>
  <c r="I2948" i="3"/>
  <c r="K2948" i="3" s="1"/>
  <c r="I2949" i="3"/>
  <c r="K2949" i="3" s="1"/>
  <c r="I2950" i="3"/>
  <c r="K2950" i="3" s="1"/>
  <c r="I2951" i="3"/>
  <c r="K2951" i="3" s="1"/>
  <c r="I2952" i="3"/>
  <c r="K2952" i="3" s="1"/>
  <c r="I2953" i="3"/>
  <c r="K2953" i="3" s="1"/>
  <c r="I2954" i="3"/>
  <c r="K2954" i="3" s="1"/>
  <c r="I2955" i="3"/>
  <c r="K2955" i="3" s="1"/>
  <c r="I2956" i="3"/>
  <c r="K2956" i="3" s="1"/>
  <c r="I2957" i="3"/>
  <c r="K2957" i="3" s="1"/>
  <c r="I2958" i="3"/>
  <c r="K2958" i="3" s="1"/>
  <c r="I2959" i="3"/>
  <c r="K2959" i="3" s="1"/>
  <c r="I2960" i="3"/>
  <c r="K2960" i="3" s="1"/>
  <c r="I2961" i="3"/>
  <c r="K2961" i="3" s="1"/>
  <c r="I2962" i="3"/>
  <c r="K2962" i="3" s="1"/>
  <c r="I2963" i="3"/>
  <c r="K2963" i="3" s="1"/>
  <c r="I2964" i="3"/>
  <c r="K2964" i="3" s="1"/>
  <c r="I2965" i="3"/>
  <c r="K2965" i="3" s="1"/>
  <c r="I2966" i="3"/>
  <c r="K2966" i="3" s="1"/>
  <c r="I2967" i="3"/>
  <c r="K2967" i="3" s="1"/>
  <c r="I2968" i="3"/>
  <c r="K2968" i="3" s="1"/>
  <c r="I2969" i="3"/>
  <c r="K2969" i="3" s="1"/>
  <c r="I2970" i="3"/>
  <c r="K2970" i="3" s="1"/>
  <c r="I2971" i="3"/>
  <c r="K2971" i="3" s="1"/>
  <c r="I2972" i="3"/>
  <c r="K2972" i="3" s="1"/>
  <c r="I2973" i="3"/>
  <c r="K2973" i="3" s="1"/>
  <c r="I2974" i="3"/>
  <c r="K2974" i="3" s="1"/>
  <c r="I2975" i="3"/>
  <c r="K2975" i="3" s="1"/>
  <c r="I2976" i="3"/>
  <c r="K2976" i="3" s="1"/>
  <c r="I2977" i="3"/>
  <c r="K2977" i="3" s="1"/>
  <c r="I2978" i="3"/>
  <c r="K2978" i="3" s="1"/>
  <c r="I2979" i="3"/>
  <c r="K2979" i="3" s="1"/>
  <c r="I2980" i="3"/>
  <c r="K2980" i="3" s="1"/>
  <c r="I2981" i="3"/>
  <c r="K2981" i="3" s="1"/>
  <c r="I2982" i="3"/>
  <c r="K2982" i="3" s="1"/>
  <c r="I2983" i="3"/>
  <c r="K2983" i="3" s="1"/>
  <c r="I2984" i="3"/>
  <c r="K2984" i="3" s="1"/>
  <c r="I2985" i="3"/>
  <c r="K2985" i="3" s="1"/>
  <c r="I2986" i="3"/>
  <c r="K2986" i="3" s="1"/>
  <c r="I2987" i="3"/>
  <c r="K2987" i="3" s="1"/>
  <c r="I2988" i="3"/>
  <c r="K2988" i="3" s="1"/>
  <c r="I2989" i="3"/>
  <c r="K2989" i="3" s="1"/>
  <c r="I2990" i="3"/>
  <c r="K2990" i="3" s="1"/>
  <c r="I2991" i="3"/>
  <c r="K2991" i="3" s="1"/>
  <c r="I2992" i="3"/>
  <c r="K2992" i="3" s="1"/>
  <c r="I2993" i="3"/>
  <c r="K2993" i="3" s="1"/>
  <c r="I2994" i="3"/>
  <c r="K2994" i="3" s="1"/>
  <c r="I2995" i="3"/>
  <c r="K2995" i="3" s="1"/>
  <c r="I2996" i="3"/>
  <c r="K2996" i="3" s="1"/>
  <c r="I2997" i="3"/>
  <c r="K2997" i="3" s="1"/>
  <c r="I2998" i="3"/>
  <c r="K2998" i="3" s="1"/>
  <c r="I2999" i="3"/>
  <c r="K2999" i="3" s="1"/>
  <c r="I3000" i="3"/>
  <c r="K3000" i="3" s="1"/>
  <c r="I3001" i="3"/>
  <c r="K3001" i="3" s="1"/>
  <c r="I3002" i="3"/>
  <c r="K3002" i="3" s="1"/>
  <c r="I3003" i="3"/>
  <c r="K3003" i="3" s="1"/>
  <c r="I3004" i="3"/>
  <c r="K3004" i="3" s="1"/>
  <c r="I3005" i="3"/>
  <c r="K3005" i="3" s="1"/>
  <c r="I3006" i="3"/>
  <c r="K3006" i="3" s="1"/>
  <c r="I3007" i="3"/>
  <c r="K3007" i="3" s="1"/>
  <c r="I3008" i="3"/>
  <c r="K3008" i="3" s="1"/>
  <c r="I3009" i="3"/>
  <c r="K3009" i="3" s="1"/>
  <c r="I3010" i="3"/>
  <c r="K3010" i="3" s="1"/>
  <c r="I3011" i="3"/>
  <c r="K3011" i="3" s="1"/>
  <c r="I3012" i="3"/>
  <c r="K3012" i="3" s="1"/>
  <c r="I3013" i="3"/>
  <c r="K3013" i="3" s="1"/>
  <c r="I3014" i="3"/>
  <c r="K3014" i="3" s="1"/>
  <c r="I3015" i="3"/>
  <c r="K3015" i="3" s="1"/>
  <c r="I3016" i="3"/>
  <c r="K3016" i="3" s="1"/>
  <c r="I3017" i="3"/>
  <c r="K3017" i="3" s="1"/>
  <c r="I3018" i="3"/>
  <c r="K3018" i="3" s="1"/>
  <c r="I3019" i="3"/>
  <c r="K3019" i="3" s="1"/>
  <c r="I3020" i="3"/>
  <c r="K3020" i="3" s="1"/>
  <c r="I3021" i="3"/>
  <c r="K3021" i="3" s="1"/>
  <c r="I3022" i="3"/>
  <c r="K3022" i="3" s="1"/>
  <c r="I3023" i="3"/>
  <c r="K3023" i="3" s="1"/>
  <c r="I3024" i="3"/>
  <c r="K3024" i="3" s="1"/>
  <c r="I3025" i="3"/>
  <c r="K3025" i="3" s="1"/>
  <c r="I3026" i="3"/>
  <c r="K3026" i="3" s="1"/>
  <c r="I3027" i="3"/>
  <c r="K3027" i="3" s="1"/>
  <c r="I3028" i="3"/>
  <c r="K3028" i="3" s="1"/>
  <c r="I3029" i="3"/>
  <c r="K3029" i="3" s="1"/>
  <c r="I3030" i="3"/>
  <c r="K3030" i="3" s="1"/>
  <c r="I3031" i="3"/>
  <c r="K3031" i="3" s="1"/>
  <c r="I3032" i="3"/>
  <c r="K3032" i="3" s="1"/>
  <c r="I3033" i="3"/>
  <c r="K3033" i="3" s="1"/>
  <c r="I3034" i="3"/>
  <c r="K3034" i="3" s="1"/>
  <c r="I3035" i="3"/>
  <c r="K3035" i="3" s="1"/>
  <c r="I3036" i="3"/>
  <c r="K3036" i="3" s="1"/>
  <c r="I3037" i="3"/>
  <c r="K3037" i="3" s="1"/>
  <c r="I3038" i="3"/>
  <c r="K3038" i="3" s="1"/>
  <c r="I3039" i="3"/>
  <c r="K3039" i="3" s="1"/>
  <c r="I3040" i="3"/>
  <c r="K3040" i="3" s="1"/>
  <c r="I3041" i="3"/>
  <c r="K3041" i="3" s="1"/>
  <c r="I3042" i="3"/>
  <c r="K3042" i="3" s="1"/>
  <c r="I3043" i="3"/>
  <c r="K3043" i="3" s="1"/>
  <c r="I3044" i="3"/>
  <c r="K3044" i="3" s="1"/>
  <c r="I3045" i="3"/>
  <c r="K3045" i="3" s="1"/>
  <c r="I3046" i="3"/>
  <c r="K3046" i="3" s="1"/>
  <c r="I3047" i="3"/>
  <c r="K3047" i="3" s="1"/>
  <c r="I3048" i="3"/>
  <c r="K3048" i="3" s="1"/>
  <c r="I3049" i="3"/>
  <c r="K3049" i="3" s="1"/>
  <c r="I3050" i="3"/>
  <c r="K3050" i="3" s="1"/>
  <c r="I3051" i="3"/>
  <c r="K3051" i="3" s="1"/>
  <c r="I3052" i="3"/>
  <c r="K3052" i="3" s="1"/>
  <c r="I3053" i="3"/>
  <c r="K3053" i="3" s="1"/>
  <c r="I3054" i="3"/>
  <c r="K3054" i="3" s="1"/>
  <c r="I3055" i="3"/>
  <c r="K3055" i="3" s="1"/>
  <c r="I3056" i="3"/>
  <c r="K3056" i="3" s="1"/>
  <c r="I3057" i="3"/>
  <c r="K3057" i="3" s="1"/>
  <c r="I3058" i="3"/>
  <c r="K3058" i="3" s="1"/>
  <c r="I3059" i="3"/>
  <c r="K3059" i="3" s="1"/>
  <c r="I3060" i="3"/>
  <c r="K3060" i="3" s="1"/>
  <c r="I3061" i="3"/>
  <c r="K3061" i="3" s="1"/>
  <c r="I3062" i="3"/>
  <c r="K3062" i="3" s="1"/>
  <c r="I3063" i="3"/>
  <c r="K3063" i="3" s="1"/>
  <c r="I3064" i="3"/>
  <c r="K3064" i="3" s="1"/>
  <c r="I3065" i="3"/>
  <c r="K3065" i="3" s="1"/>
  <c r="I3066" i="3"/>
  <c r="K3066" i="3" s="1"/>
  <c r="I3067" i="3"/>
  <c r="K3067" i="3" s="1"/>
  <c r="I3068" i="3"/>
  <c r="K3068" i="3" s="1"/>
  <c r="I3069" i="3"/>
  <c r="K3069" i="3" s="1"/>
  <c r="I3070" i="3"/>
  <c r="K3070" i="3" s="1"/>
  <c r="I3071" i="3"/>
  <c r="K3071" i="3" s="1"/>
  <c r="I3072" i="3"/>
  <c r="K3072" i="3" s="1"/>
  <c r="I3073" i="3"/>
  <c r="K3073" i="3" s="1"/>
  <c r="I3074" i="3"/>
  <c r="K3074" i="3" s="1"/>
  <c r="I3075" i="3"/>
  <c r="K3075" i="3" s="1"/>
  <c r="I3076" i="3"/>
  <c r="K3076" i="3" s="1"/>
  <c r="I3077" i="3"/>
  <c r="K3077" i="3" s="1"/>
  <c r="I3078" i="3"/>
  <c r="K3078" i="3" s="1"/>
  <c r="I3079" i="3"/>
  <c r="K3079" i="3" s="1"/>
  <c r="I3080" i="3"/>
  <c r="K3080" i="3" s="1"/>
  <c r="I3081" i="3"/>
  <c r="K3081" i="3" s="1"/>
  <c r="I3082" i="3"/>
  <c r="K3082" i="3" s="1"/>
  <c r="I3083" i="3"/>
  <c r="K3083" i="3" s="1"/>
  <c r="I3084" i="3"/>
  <c r="K3084" i="3" s="1"/>
  <c r="I3085" i="3"/>
  <c r="K3085" i="3" s="1"/>
  <c r="I3086" i="3"/>
  <c r="K3086" i="3" s="1"/>
  <c r="I3087" i="3"/>
  <c r="K3087" i="3" s="1"/>
  <c r="I3088" i="3"/>
  <c r="K3088" i="3" s="1"/>
  <c r="I3089" i="3"/>
  <c r="K3089" i="3" s="1"/>
  <c r="I3090" i="3"/>
  <c r="K3090" i="3" s="1"/>
  <c r="I3091" i="3"/>
  <c r="K3091" i="3" s="1"/>
  <c r="I3092" i="3"/>
  <c r="K3092" i="3" s="1"/>
  <c r="I3093" i="3"/>
  <c r="K3093" i="3" s="1"/>
  <c r="I3094" i="3"/>
  <c r="K3094" i="3" s="1"/>
  <c r="I3095" i="3"/>
  <c r="K3095" i="3" s="1"/>
  <c r="I3096" i="3"/>
  <c r="K3096" i="3" s="1"/>
  <c r="I3097" i="3"/>
  <c r="K3097" i="3" s="1"/>
  <c r="I3098" i="3"/>
  <c r="K3098" i="3" s="1"/>
  <c r="I3099" i="3"/>
  <c r="K3099" i="3" s="1"/>
  <c r="I3100" i="3"/>
  <c r="K3100" i="3" s="1"/>
  <c r="I3101" i="3"/>
  <c r="K3101" i="3" s="1"/>
  <c r="I3102" i="3"/>
  <c r="K3102" i="3" s="1"/>
  <c r="I3103" i="3"/>
  <c r="K3103" i="3" s="1"/>
  <c r="I3104" i="3"/>
  <c r="K3104" i="3" s="1"/>
  <c r="I3105" i="3"/>
  <c r="K3105" i="3" s="1"/>
  <c r="I3106" i="3"/>
  <c r="K3106" i="3" s="1"/>
  <c r="I3107" i="3"/>
  <c r="K3107" i="3" s="1"/>
  <c r="I3108" i="3"/>
  <c r="K3108" i="3" s="1"/>
  <c r="I3109" i="3"/>
  <c r="K3109" i="3" s="1"/>
  <c r="I3110" i="3"/>
  <c r="K3110" i="3" s="1"/>
  <c r="I3111" i="3"/>
  <c r="K3111" i="3" s="1"/>
  <c r="I3112" i="3"/>
  <c r="K3112" i="3" s="1"/>
  <c r="I3113" i="3"/>
  <c r="K3113" i="3" s="1"/>
  <c r="I3114" i="3"/>
  <c r="K3114" i="3" s="1"/>
  <c r="I3115" i="3"/>
  <c r="K3115" i="3" s="1"/>
  <c r="I3116" i="3"/>
  <c r="K3116" i="3" s="1"/>
  <c r="I3117" i="3"/>
  <c r="K3117" i="3" s="1"/>
  <c r="I3118" i="3"/>
  <c r="K3118" i="3" s="1"/>
  <c r="I3119" i="3"/>
  <c r="K3119" i="3" s="1"/>
  <c r="I3120" i="3"/>
  <c r="K3120" i="3" s="1"/>
  <c r="I3121" i="3"/>
  <c r="K3121" i="3" s="1"/>
  <c r="I3122" i="3"/>
  <c r="K3122" i="3" s="1"/>
  <c r="I3123" i="3"/>
  <c r="K3123" i="3" s="1"/>
  <c r="I3124" i="3"/>
  <c r="K3124" i="3" s="1"/>
  <c r="I3125" i="3"/>
  <c r="K3125" i="3" s="1"/>
  <c r="I3126" i="3"/>
  <c r="K3126" i="3" s="1"/>
  <c r="I3127" i="3"/>
  <c r="K3127" i="3" s="1"/>
  <c r="I3128" i="3"/>
  <c r="K3128" i="3" s="1"/>
  <c r="I3129" i="3"/>
  <c r="K3129" i="3" s="1"/>
  <c r="I3130" i="3"/>
  <c r="K3130" i="3" s="1"/>
  <c r="I3131" i="3"/>
  <c r="K3131" i="3" s="1"/>
  <c r="I3132" i="3"/>
  <c r="K3132" i="3" s="1"/>
  <c r="I3133" i="3"/>
  <c r="K3133" i="3" s="1"/>
  <c r="I3134" i="3"/>
  <c r="K3134" i="3" s="1"/>
  <c r="I3135" i="3"/>
  <c r="K3135" i="3" s="1"/>
  <c r="I3136" i="3"/>
  <c r="K3136" i="3" s="1"/>
  <c r="I3137" i="3"/>
  <c r="K3137" i="3" s="1"/>
  <c r="I3138" i="3"/>
  <c r="K3138" i="3" s="1"/>
  <c r="I3139" i="3"/>
  <c r="K3139" i="3" s="1"/>
  <c r="I3140" i="3"/>
  <c r="K3140" i="3" s="1"/>
  <c r="I3141" i="3"/>
  <c r="K3141" i="3" s="1"/>
  <c r="I3142" i="3"/>
  <c r="K3142" i="3" s="1"/>
  <c r="I3143" i="3"/>
  <c r="K3143" i="3" s="1"/>
  <c r="I3144" i="3"/>
  <c r="K3144" i="3" s="1"/>
  <c r="I3145" i="3"/>
  <c r="K3145" i="3" s="1"/>
  <c r="I3146" i="3"/>
  <c r="K3146" i="3" s="1"/>
  <c r="I3147" i="3"/>
  <c r="K3147" i="3" s="1"/>
  <c r="I3148" i="3"/>
  <c r="K3148" i="3" s="1"/>
  <c r="I3149" i="3"/>
  <c r="K3149" i="3" s="1"/>
  <c r="I3150" i="3"/>
  <c r="K3150" i="3" s="1"/>
  <c r="I3151" i="3"/>
  <c r="K3151" i="3" s="1"/>
  <c r="I3152" i="3"/>
  <c r="K3152" i="3" s="1"/>
  <c r="I3153" i="3"/>
  <c r="K3153" i="3" s="1"/>
  <c r="I3154" i="3"/>
  <c r="K3154" i="3" s="1"/>
  <c r="I3155" i="3"/>
  <c r="K3155" i="3" s="1"/>
  <c r="I3156" i="3"/>
  <c r="K3156" i="3" s="1"/>
  <c r="I3157" i="3"/>
  <c r="K3157" i="3" s="1"/>
  <c r="I3158" i="3"/>
  <c r="K3158" i="3" s="1"/>
  <c r="I3159" i="3"/>
  <c r="K3159" i="3" s="1"/>
  <c r="I3160" i="3"/>
  <c r="K3160" i="3" s="1"/>
  <c r="I3161" i="3"/>
  <c r="K3161" i="3" s="1"/>
  <c r="I3162" i="3"/>
  <c r="K3162" i="3" s="1"/>
  <c r="I3163" i="3"/>
  <c r="K3163" i="3" s="1"/>
  <c r="I3164" i="3"/>
  <c r="K3164" i="3" s="1"/>
  <c r="I3165" i="3"/>
  <c r="K3165" i="3" s="1"/>
  <c r="I3166" i="3"/>
  <c r="K3166" i="3" s="1"/>
  <c r="I3167" i="3"/>
  <c r="K3167" i="3" s="1"/>
  <c r="I3168" i="3"/>
  <c r="K3168" i="3" s="1"/>
  <c r="I3169" i="3"/>
  <c r="K3169" i="3" s="1"/>
  <c r="I3170" i="3"/>
  <c r="K3170" i="3" s="1"/>
  <c r="I3171" i="3"/>
  <c r="K3171" i="3" s="1"/>
  <c r="I3172" i="3"/>
  <c r="K3172" i="3" s="1"/>
  <c r="I3173" i="3"/>
  <c r="K3173" i="3" s="1"/>
  <c r="I3174" i="3"/>
  <c r="K3174" i="3" s="1"/>
  <c r="I3175" i="3"/>
  <c r="K3175" i="3" s="1"/>
  <c r="I3176" i="3"/>
  <c r="K3176" i="3" s="1"/>
  <c r="I3177" i="3"/>
  <c r="K3177" i="3" s="1"/>
  <c r="I3178" i="3"/>
  <c r="K3178" i="3" s="1"/>
  <c r="I3179" i="3"/>
  <c r="K3179" i="3" s="1"/>
  <c r="I3180" i="3"/>
  <c r="K3180" i="3" s="1"/>
  <c r="I3181" i="3"/>
  <c r="K3181" i="3" s="1"/>
  <c r="I3182" i="3"/>
  <c r="K3182" i="3" s="1"/>
  <c r="I3183" i="3"/>
  <c r="K3183" i="3" s="1"/>
  <c r="I3184" i="3"/>
  <c r="K3184" i="3" s="1"/>
  <c r="I3185" i="3"/>
  <c r="K3185" i="3" s="1"/>
  <c r="I3186" i="3"/>
  <c r="K3186" i="3" s="1"/>
  <c r="I3187" i="3"/>
  <c r="K3187" i="3" s="1"/>
  <c r="I3188" i="3"/>
  <c r="K3188" i="3" s="1"/>
  <c r="I3189" i="3"/>
  <c r="K3189" i="3" s="1"/>
  <c r="I3190" i="3"/>
  <c r="K3190" i="3" s="1"/>
  <c r="I3191" i="3"/>
  <c r="K3191" i="3" s="1"/>
  <c r="I3192" i="3"/>
  <c r="K3192" i="3" s="1"/>
  <c r="I3193" i="3"/>
  <c r="K3193" i="3" s="1"/>
  <c r="I3194" i="3"/>
  <c r="K3194" i="3" s="1"/>
  <c r="I3195" i="3"/>
  <c r="K3195" i="3" s="1"/>
  <c r="I3196" i="3"/>
  <c r="K3196" i="3" s="1"/>
  <c r="I3197" i="3"/>
  <c r="K3197" i="3" s="1"/>
  <c r="I3198" i="3"/>
  <c r="K3198" i="3" s="1"/>
  <c r="I3199" i="3"/>
  <c r="K3199" i="3" s="1"/>
  <c r="I3200" i="3"/>
  <c r="K3200" i="3" s="1"/>
  <c r="I3201" i="3"/>
  <c r="K3201" i="3" s="1"/>
  <c r="I3202" i="3"/>
  <c r="K3202" i="3" s="1"/>
  <c r="I3203" i="3"/>
  <c r="K3203" i="3" s="1"/>
  <c r="I3204" i="3"/>
  <c r="K3204" i="3" s="1"/>
  <c r="I3205" i="3"/>
  <c r="K3205" i="3" s="1"/>
  <c r="I3206" i="3"/>
  <c r="K3206" i="3" s="1"/>
  <c r="I3207" i="3"/>
  <c r="K3207" i="3" s="1"/>
  <c r="I3208" i="3"/>
  <c r="K3208" i="3" s="1"/>
  <c r="I3209" i="3"/>
  <c r="K3209" i="3" s="1"/>
  <c r="I3210" i="3"/>
  <c r="K3210" i="3" s="1"/>
  <c r="I3211" i="3"/>
  <c r="K3211" i="3" s="1"/>
  <c r="I3212" i="3"/>
  <c r="K3212" i="3" s="1"/>
  <c r="I3213" i="3"/>
  <c r="K3213" i="3" s="1"/>
  <c r="I3214" i="3"/>
  <c r="K3214" i="3" s="1"/>
  <c r="I3215" i="3"/>
  <c r="K3215" i="3" s="1"/>
  <c r="I3216" i="3"/>
  <c r="K3216" i="3" s="1"/>
  <c r="I3217" i="3"/>
  <c r="K3217" i="3" s="1"/>
  <c r="I3218" i="3"/>
  <c r="K3218" i="3" s="1"/>
  <c r="I3219" i="3"/>
  <c r="K3219" i="3" s="1"/>
  <c r="I3220" i="3"/>
  <c r="K3220" i="3" s="1"/>
  <c r="I3221" i="3"/>
  <c r="K3221" i="3" s="1"/>
  <c r="I3222" i="3"/>
  <c r="K3222" i="3" s="1"/>
  <c r="I3223" i="3"/>
  <c r="K3223" i="3" s="1"/>
  <c r="I3224" i="3"/>
  <c r="K3224" i="3" s="1"/>
  <c r="I3225" i="3"/>
  <c r="K3225" i="3" s="1"/>
  <c r="I3226" i="3"/>
  <c r="K3226" i="3" s="1"/>
  <c r="I3227" i="3"/>
  <c r="K3227" i="3" s="1"/>
  <c r="I3228" i="3"/>
  <c r="K3228" i="3" s="1"/>
  <c r="I3229" i="3"/>
  <c r="K3229" i="3" s="1"/>
  <c r="I3230" i="3"/>
  <c r="K3230" i="3" s="1"/>
  <c r="I3231" i="3"/>
  <c r="K3231" i="3" s="1"/>
  <c r="I3232" i="3"/>
  <c r="K3232" i="3" s="1"/>
  <c r="I3233" i="3"/>
  <c r="K3233" i="3" s="1"/>
  <c r="I3234" i="3"/>
  <c r="K3234" i="3" s="1"/>
  <c r="I3235" i="3"/>
  <c r="K3235" i="3" s="1"/>
  <c r="I3236" i="3"/>
  <c r="K3236" i="3" s="1"/>
  <c r="I3237" i="3"/>
  <c r="K3237" i="3" s="1"/>
  <c r="I3238" i="3"/>
  <c r="K3238" i="3" s="1"/>
  <c r="I3239" i="3"/>
  <c r="K3239" i="3" s="1"/>
  <c r="I3240" i="3"/>
  <c r="K3240" i="3" s="1"/>
  <c r="I3241" i="3"/>
  <c r="K3241" i="3" s="1"/>
  <c r="I3242" i="3"/>
  <c r="K3242" i="3" s="1"/>
  <c r="I3243" i="3"/>
  <c r="K3243" i="3" s="1"/>
  <c r="I3244" i="3"/>
  <c r="K3244" i="3" s="1"/>
  <c r="I3245" i="3"/>
  <c r="K3245" i="3" s="1"/>
  <c r="I3246" i="3"/>
  <c r="K3246" i="3" s="1"/>
  <c r="I3247" i="3"/>
  <c r="K3247" i="3" s="1"/>
  <c r="I3248" i="3"/>
  <c r="K3248" i="3" s="1"/>
  <c r="I3249" i="3"/>
  <c r="K3249" i="3" s="1"/>
  <c r="I3250" i="3"/>
  <c r="K3250" i="3" s="1"/>
  <c r="I3251" i="3"/>
  <c r="K3251" i="3" s="1"/>
  <c r="I3252" i="3"/>
  <c r="K3252" i="3" s="1"/>
  <c r="I3253" i="3"/>
  <c r="K3253" i="3" s="1"/>
  <c r="I3254" i="3"/>
  <c r="K3254" i="3" s="1"/>
  <c r="I3255" i="3"/>
  <c r="K3255" i="3" s="1"/>
  <c r="I3256" i="3"/>
  <c r="K3256" i="3" s="1"/>
  <c r="I3257" i="3"/>
  <c r="K3257" i="3" s="1"/>
  <c r="I3258" i="3"/>
  <c r="K3258" i="3" s="1"/>
  <c r="I3259" i="3"/>
  <c r="K3259" i="3" s="1"/>
  <c r="I3260" i="3"/>
  <c r="K3260" i="3" s="1"/>
  <c r="I3261" i="3"/>
  <c r="K3261" i="3" s="1"/>
  <c r="I3262" i="3"/>
  <c r="K3262" i="3" s="1"/>
  <c r="I3263" i="3"/>
  <c r="K3263" i="3" s="1"/>
  <c r="I3264" i="3"/>
  <c r="K3264" i="3" s="1"/>
  <c r="I3265" i="3"/>
  <c r="K3265" i="3" s="1"/>
  <c r="I3266" i="3"/>
  <c r="K3266" i="3" s="1"/>
  <c r="I3267" i="3"/>
  <c r="K3267" i="3" s="1"/>
  <c r="I3268" i="3"/>
  <c r="K3268" i="3" s="1"/>
  <c r="I3269" i="3"/>
  <c r="K3269" i="3" s="1"/>
  <c r="I3270" i="3"/>
  <c r="K3270" i="3" s="1"/>
  <c r="I3271" i="3"/>
  <c r="K3271" i="3" s="1"/>
  <c r="I3272" i="3"/>
  <c r="K3272" i="3" s="1"/>
  <c r="I3273" i="3"/>
  <c r="K3273" i="3" s="1"/>
  <c r="I3274" i="3"/>
  <c r="K3274" i="3" s="1"/>
  <c r="I3275" i="3"/>
  <c r="K3275" i="3" s="1"/>
  <c r="I3276" i="3"/>
  <c r="K3276" i="3" s="1"/>
  <c r="I3277" i="3"/>
  <c r="K3277" i="3" s="1"/>
  <c r="I3278" i="3"/>
  <c r="K3278" i="3" s="1"/>
  <c r="I3279" i="3"/>
  <c r="K3279" i="3" s="1"/>
  <c r="I3280" i="3"/>
  <c r="K3280" i="3" s="1"/>
  <c r="I3281" i="3"/>
  <c r="K3281" i="3" s="1"/>
  <c r="I3282" i="3"/>
  <c r="K3282" i="3" s="1"/>
  <c r="I3283" i="3"/>
  <c r="K3283" i="3" s="1"/>
  <c r="I3284" i="3"/>
  <c r="K3284" i="3" s="1"/>
  <c r="I3285" i="3"/>
  <c r="K3285" i="3" s="1"/>
  <c r="I3286" i="3"/>
  <c r="K3286" i="3" s="1"/>
  <c r="I3287" i="3"/>
  <c r="K3287" i="3" s="1"/>
  <c r="I3288" i="3"/>
  <c r="K3288" i="3" s="1"/>
  <c r="I3289" i="3"/>
  <c r="K3289" i="3" s="1"/>
  <c r="I3290" i="3"/>
  <c r="K3290" i="3" s="1"/>
  <c r="I3291" i="3"/>
  <c r="K3291" i="3" s="1"/>
  <c r="I3292" i="3"/>
  <c r="K3292" i="3" s="1"/>
  <c r="I3293" i="3"/>
  <c r="K3293" i="3" s="1"/>
  <c r="I3294" i="3"/>
  <c r="K3294" i="3" s="1"/>
  <c r="I3295" i="3"/>
  <c r="K3295" i="3" s="1"/>
  <c r="I3296" i="3"/>
  <c r="K3296" i="3" s="1"/>
  <c r="I3297" i="3"/>
  <c r="K3297" i="3" s="1"/>
  <c r="I3298" i="3"/>
  <c r="K3298" i="3" s="1"/>
  <c r="I3299" i="3"/>
  <c r="K3299" i="3" s="1"/>
  <c r="I3300" i="3"/>
  <c r="K3300" i="3" s="1"/>
  <c r="I3301" i="3"/>
  <c r="K3301" i="3" s="1"/>
  <c r="I3302" i="3"/>
  <c r="K3302" i="3" s="1"/>
  <c r="I3303" i="3"/>
  <c r="K3303" i="3" s="1"/>
  <c r="I3304" i="3"/>
  <c r="K3304" i="3" s="1"/>
  <c r="I3305" i="3"/>
  <c r="K3305" i="3" s="1"/>
  <c r="I3306" i="3"/>
  <c r="K3306" i="3" s="1"/>
  <c r="I3307" i="3"/>
  <c r="K3307" i="3" s="1"/>
  <c r="I3308" i="3"/>
  <c r="K3308" i="3" s="1"/>
  <c r="I3309" i="3"/>
  <c r="K3309" i="3" s="1"/>
  <c r="I3310" i="3"/>
  <c r="K3310" i="3" s="1"/>
  <c r="I3311" i="3"/>
  <c r="K3311" i="3" s="1"/>
  <c r="I3312" i="3"/>
  <c r="K3312" i="3" s="1"/>
  <c r="I3313" i="3"/>
  <c r="K3313" i="3" s="1"/>
  <c r="I3314" i="3"/>
  <c r="K3314" i="3" s="1"/>
  <c r="I3315" i="3"/>
  <c r="K3315" i="3" s="1"/>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H3638" i="3"/>
  <c r="H3639" i="3"/>
  <c r="H3640" i="3"/>
  <c r="H3641" i="3"/>
  <c r="H3642" i="3"/>
  <c r="H3643" i="3"/>
  <c r="H3644" i="3"/>
  <c r="H3645" i="3"/>
  <c r="H3646" i="3"/>
  <c r="H3647" i="3"/>
  <c r="H3648" i="3"/>
  <c r="H3649" i="3"/>
  <c r="H3650" i="3"/>
  <c r="H3651" i="3"/>
  <c r="H3652" i="3"/>
  <c r="H3653" i="3"/>
  <c r="H3654" i="3"/>
  <c r="H3655" i="3"/>
  <c r="H3656" i="3"/>
  <c r="H3657" i="3"/>
  <c r="H3658" i="3"/>
  <c r="H3659" i="3"/>
  <c r="H3660" i="3"/>
  <c r="H3661" i="3"/>
  <c r="H3662" i="3"/>
  <c r="H3663" i="3"/>
  <c r="H3664" i="3"/>
  <c r="H3665" i="3"/>
  <c r="H3666" i="3"/>
  <c r="H3667" i="3"/>
  <c r="H3668" i="3"/>
  <c r="H3669" i="3"/>
  <c r="H3670" i="3"/>
  <c r="H3671" i="3"/>
  <c r="H3672" i="3"/>
  <c r="H3673" i="3"/>
  <c r="H3674" i="3"/>
  <c r="H3675" i="3"/>
  <c r="H3676" i="3"/>
  <c r="H3677" i="3"/>
  <c r="H3678" i="3"/>
  <c r="H3679" i="3"/>
  <c r="H3680" i="3"/>
  <c r="H3681" i="3"/>
  <c r="H3682" i="3"/>
  <c r="H3683" i="3"/>
  <c r="H3684" i="3"/>
  <c r="H3685" i="3"/>
  <c r="H3686" i="3"/>
  <c r="H3687" i="3"/>
  <c r="H3688" i="3"/>
  <c r="H3689" i="3"/>
  <c r="H3690" i="3"/>
  <c r="H3691" i="3"/>
  <c r="H3692" i="3"/>
  <c r="H3693" i="3"/>
  <c r="H3694" i="3"/>
  <c r="H3695" i="3"/>
  <c r="H3696" i="3"/>
  <c r="H3697" i="3"/>
  <c r="H3698" i="3"/>
  <c r="H3699" i="3"/>
  <c r="H3700" i="3"/>
  <c r="H3701" i="3"/>
  <c r="H3702" i="3"/>
  <c r="H3703" i="3"/>
  <c r="H3704" i="3"/>
  <c r="H3705" i="3"/>
  <c r="H3706" i="3"/>
  <c r="H3707" i="3"/>
  <c r="H3708" i="3"/>
  <c r="H3709" i="3"/>
  <c r="H3710" i="3"/>
  <c r="H3711" i="3"/>
  <c r="H3712" i="3"/>
  <c r="H3713" i="3"/>
  <c r="H3714" i="3"/>
  <c r="H3715" i="3"/>
  <c r="H3716" i="3"/>
  <c r="H3717" i="3"/>
  <c r="H3718" i="3"/>
  <c r="H3719" i="3"/>
  <c r="H3720" i="3"/>
  <c r="H3721" i="3"/>
  <c r="H3722" i="3"/>
  <c r="H3723" i="3"/>
  <c r="H3724" i="3"/>
  <c r="H3725" i="3"/>
  <c r="H3726" i="3"/>
  <c r="H3727" i="3"/>
  <c r="H3728" i="3"/>
  <c r="H3729" i="3"/>
  <c r="H3730" i="3"/>
  <c r="H3731" i="3"/>
  <c r="H3732" i="3"/>
  <c r="H3733" i="3"/>
  <c r="H3734" i="3"/>
  <c r="H3735" i="3"/>
  <c r="H3736" i="3"/>
  <c r="H3737" i="3"/>
  <c r="H3738" i="3"/>
  <c r="H3739" i="3"/>
  <c r="H3740" i="3"/>
  <c r="H3741" i="3"/>
  <c r="H3742" i="3"/>
  <c r="H3743" i="3"/>
  <c r="H3744" i="3"/>
  <c r="H3745" i="3"/>
  <c r="H3746" i="3"/>
  <c r="H3747" i="3"/>
  <c r="H3748" i="3"/>
  <c r="H3749" i="3"/>
  <c r="H3750" i="3"/>
  <c r="H3751" i="3"/>
  <c r="H3752" i="3"/>
  <c r="H3753" i="3"/>
  <c r="H3754" i="3"/>
  <c r="H3755" i="3"/>
  <c r="H3756" i="3"/>
  <c r="H3757" i="3"/>
  <c r="H3758" i="3"/>
  <c r="H3759" i="3"/>
  <c r="H3760" i="3"/>
  <c r="H3761" i="3"/>
  <c r="H3762" i="3"/>
  <c r="H3763" i="3"/>
  <c r="H3764" i="3"/>
  <c r="H3765" i="3"/>
  <c r="H3766" i="3"/>
  <c r="H3767" i="3"/>
  <c r="H3768" i="3"/>
  <c r="H3769" i="3"/>
  <c r="H3770" i="3"/>
  <c r="H3771" i="3"/>
  <c r="H3772" i="3"/>
  <c r="H3773" i="3"/>
  <c r="H3774" i="3"/>
  <c r="H3775" i="3"/>
  <c r="H3776" i="3"/>
  <c r="H3777" i="3"/>
  <c r="H3778" i="3"/>
  <c r="H3779" i="3"/>
  <c r="H3780" i="3"/>
  <c r="H3781" i="3"/>
  <c r="H3782" i="3"/>
  <c r="H3783" i="3"/>
  <c r="H3784" i="3"/>
  <c r="H3785" i="3"/>
  <c r="H3786" i="3"/>
  <c r="H3787" i="3"/>
  <c r="H3788" i="3"/>
  <c r="H3789" i="3"/>
  <c r="H3790" i="3"/>
  <c r="H3791" i="3"/>
  <c r="H3792" i="3"/>
  <c r="H3793" i="3"/>
  <c r="H3794" i="3"/>
  <c r="H3795" i="3"/>
  <c r="H3796" i="3"/>
  <c r="H3797" i="3"/>
  <c r="H3798" i="3"/>
  <c r="H3799" i="3"/>
  <c r="H3800" i="3"/>
  <c r="H3801" i="3"/>
  <c r="H3802" i="3"/>
  <c r="H3803" i="3"/>
  <c r="H3804" i="3"/>
  <c r="H3805" i="3"/>
  <c r="H3806" i="3"/>
  <c r="H3807" i="3"/>
  <c r="H3808" i="3"/>
  <c r="H3809" i="3"/>
  <c r="H3810" i="3"/>
  <c r="H3811" i="3"/>
  <c r="H3812" i="3"/>
  <c r="H3813" i="3"/>
  <c r="H3814" i="3"/>
  <c r="H3815" i="3"/>
  <c r="H3816" i="3"/>
  <c r="H3817" i="3"/>
  <c r="H3818" i="3"/>
  <c r="H3819" i="3"/>
  <c r="H3820" i="3"/>
  <c r="H3821" i="3"/>
  <c r="H3822" i="3"/>
  <c r="H3823" i="3"/>
  <c r="H3824" i="3"/>
  <c r="H3825" i="3"/>
  <c r="H3826" i="3"/>
  <c r="H3827" i="3"/>
  <c r="H3828" i="3"/>
  <c r="H3829" i="3"/>
  <c r="H3830" i="3"/>
  <c r="H3831" i="3"/>
  <c r="H3832" i="3"/>
  <c r="H3833" i="3"/>
  <c r="H3834" i="3"/>
  <c r="H3835" i="3"/>
  <c r="H3836" i="3"/>
  <c r="H3837" i="3"/>
  <c r="H3838" i="3"/>
  <c r="H3839" i="3"/>
  <c r="H3840" i="3"/>
  <c r="H3841" i="3"/>
  <c r="H3842" i="3"/>
  <c r="H3843" i="3"/>
  <c r="H3844" i="3"/>
  <c r="H3845" i="3"/>
  <c r="H3846" i="3"/>
  <c r="H3847" i="3"/>
  <c r="H3848" i="3"/>
  <c r="H3849" i="3"/>
  <c r="H3850" i="3"/>
  <c r="H3851" i="3"/>
  <c r="H3852" i="3"/>
  <c r="H3853" i="3"/>
  <c r="H3854" i="3"/>
  <c r="H3855" i="3"/>
  <c r="H3856" i="3"/>
  <c r="H3857" i="3"/>
  <c r="H3858" i="3"/>
  <c r="H3859" i="3"/>
  <c r="H3860" i="3"/>
  <c r="H3861" i="3"/>
  <c r="H3862" i="3"/>
  <c r="H3863" i="3"/>
  <c r="H3864" i="3"/>
  <c r="H3865" i="3"/>
  <c r="H3866" i="3"/>
  <c r="H3867" i="3"/>
  <c r="H3868" i="3"/>
  <c r="H3869" i="3"/>
  <c r="H3870" i="3"/>
  <c r="H3871" i="3"/>
  <c r="H3872" i="3"/>
  <c r="H3873" i="3"/>
  <c r="H3874" i="3"/>
  <c r="H3875" i="3"/>
  <c r="H3876" i="3"/>
  <c r="H3877" i="3"/>
  <c r="H3878" i="3"/>
  <c r="H3879" i="3"/>
  <c r="H3880" i="3"/>
  <c r="H3881" i="3"/>
  <c r="H3882" i="3"/>
  <c r="H3883" i="3"/>
  <c r="H3884" i="3"/>
  <c r="H3885" i="3"/>
  <c r="H3886" i="3"/>
  <c r="H3887" i="3"/>
  <c r="H3888" i="3"/>
  <c r="H3889" i="3"/>
  <c r="H3890" i="3"/>
  <c r="H3891" i="3"/>
  <c r="H3892" i="3"/>
  <c r="H3893" i="3"/>
  <c r="H3894" i="3"/>
  <c r="H3895" i="3"/>
  <c r="H3896" i="3"/>
  <c r="H3897" i="3"/>
  <c r="H3898" i="3"/>
  <c r="H3899" i="3"/>
  <c r="H3900" i="3"/>
  <c r="H3901" i="3"/>
  <c r="H3902" i="3"/>
  <c r="H3903" i="3"/>
  <c r="H3904" i="3"/>
  <c r="H3905" i="3"/>
  <c r="H3906" i="3"/>
  <c r="H3907" i="3"/>
  <c r="H3908" i="3"/>
  <c r="H3909" i="3"/>
  <c r="H3910" i="3"/>
  <c r="H3911" i="3"/>
  <c r="H3912" i="3"/>
  <c r="H3913" i="3"/>
  <c r="H3914" i="3"/>
  <c r="H3915" i="3"/>
  <c r="H3916" i="3"/>
  <c r="H3917" i="3"/>
  <c r="H3918" i="3"/>
  <c r="H3919" i="3"/>
  <c r="H3920" i="3"/>
  <c r="H3921" i="3"/>
  <c r="H3922" i="3"/>
  <c r="H3923" i="3"/>
  <c r="H3924" i="3"/>
  <c r="H3925" i="3"/>
  <c r="H3926" i="3"/>
  <c r="H3927" i="3"/>
  <c r="H3928" i="3"/>
  <c r="H3929" i="3"/>
  <c r="H3930" i="3"/>
  <c r="H3931" i="3"/>
  <c r="H3932" i="3"/>
  <c r="H3933" i="3"/>
  <c r="H3934" i="3"/>
  <c r="H3935" i="3"/>
  <c r="H3936" i="3"/>
  <c r="H3937" i="3"/>
  <c r="H3938" i="3"/>
  <c r="H3939" i="3"/>
  <c r="H3940" i="3"/>
  <c r="H3941" i="3"/>
  <c r="H3942" i="3"/>
  <c r="H3943" i="3"/>
  <c r="H3944" i="3"/>
  <c r="H3945" i="3"/>
  <c r="H3946" i="3"/>
  <c r="H3947" i="3"/>
  <c r="H3948" i="3"/>
  <c r="H3949" i="3"/>
  <c r="H3950" i="3"/>
  <c r="H3951" i="3"/>
  <c r="H3952" i="3"/>
  <c r="H3953" i="3"/>
  <c r="H3954" i="3"/>
  <c r="H3955" i="3"/>
  <c r="H3956" i="3"/>
  <c r="H3957" i="3"/>
  <c r="H3958" i="3"/>
  <c r="H3959" i="3"/>
  <c r="H3960" i="3"/>
  <c r="H3961" i="3"/>
  <c r="H3962" i="3"/>
  <c r="H3963" i="3"/>
  <c r="H3964" i="3"/>
  <c r="H3965" i="3"/>
  <c r="H3966" i="3"/>
  <c r="H3967" i="3"/>
  <c r="H3968" i="3"/>
  <c r="H3969" i="3"/>
  <c r="H3970" i="3"/>
  <c r="H3971" i="3"/>
  <c r="H3972" i="3"/>
  <c r="H3973" i="3"/>
  <c r="H3974" i="3"/>
  <c r="H3975" i="3"/>
  <c r="H3976" i="3"/>
  <c r="H3977" i="3"/>
  <c r="H3978" i="3"/>
  <c r="H3979" i="3"/>
  <c r="H3980" i="3"/>
  <c r="H3981" i="3"/>
  <c r="H3982" i="3"/>
  <c r="H3983" i="3"/>
  <c r="H3984" i="3"/>
  <c r="H3985" i="3"/>
  <c r="H3986" i="3"/>
  <c r="H3987" i="3"/>
  <c r="H3988" i="3"/>
  <c r="H3989" i="3"/>
  <c r="H3990" i="3"/>
  <c r="H3991" i="3"/>
  <c r="H3992" i="3"/>
  <c r="H3993" i="3"/>
  <c r="H3994" i="3"/>
  <c r="H3995" i="3"/>
  <c r="H3996" i="3"/>
  <c r="H3997" i="3"/>
  <c r="H3998" i="3"/>
  <c r="H3999" i="3"/>
  <c r="H4000" i="3"/>
  <c r="H4001" i="3"/>
  <c r="H4002" i="3"/>
  <c r="H4003" i="3"/>
  <c r="H4004" i="3"/>
  <c r="H4005" i="3"/>
  <c r="H4006" i="3"/>
  <c r="H4007" i="3"/>
  <c r="H4008" i="3"/>
  <c r="H4009" i="3"/>
  <c r="H4010" i="3"/>
  <c r="H4011" i="3"/>
  <c r="H4012" i="3"/>
  <c r="H4013" i="3"/>
  <c r="H4014" i="3"/>
  <c r="H4015" i="3"/>
  <c r="H4016" i="3"/>
  <c r="H4017" i="3"/>
  <c r="H4018" i="3"/>
  <c r="H4019" i="3"/>
  <c r="H4020" i="3"/>
  <c r="H4021" i="3"/>
  <c r="H4022" i="3"/>
  <c r="H4023" i="3"/>
  <c r="H4024" i="3"/>
  <c r="H4025" i="3"/>
  <c r="H4026" i="3"/>
  <c r="H4027" i="3"/>
  <c r="H4028" i="3"/>
  <c r="H4029" i="3"/>
  <c r="H4030" i="3"/>
  <c r="H4031" i="3"/>
  <c r="H4032" i="3"/>
  <c r="H4033" i="3"/>
  <c r="H4034" i="3"/>
  <c r="H4035" i="3"/>
  <c r="H4036" i="3"/>
  <c r="H4037" i="3"/>
  <c r="H4038" i="3"/>
  <c r="H4039" i="3"/>
  <c r="H4040" i="3"/>
  <c r="H4041" i="3"/>
  <c r="H4042" i="3"/>
  <c r="H4043" i="3"/>
  <c r="H4044" i="3"/>
  <c r="H4045" i="3"/>
  <c r="H4046" i="3"/>
  <c r="H4047" i="3"/>
  <c r="H4048" i="3"/>
  <c r="H4049" i="3"/>
  <c r="H4050" i="3"/>
  <c r="H4051" i="3"/>
  <c r="H4052" i="3"/>
  <c r="H4053" i="3"/>
  <c r="H4054" i="3"/>
  <c r="H4055" i="3"/>
  <c r="H4056" i="3"/>
  <c r="H4057" i="3"/>
  <c r="H4058" i="3"/>
  <c r="H4059" i="3"/>
  <c r="H4060" i="3"/>
  <c r="H4061" i="3"/>
  <c r="H4062" i="3"/>
  <c r="H4063" i="3"/>
  <c r="H4064" i="3"/>
  <c r="H4065" i="3"/>
  <c r="H4066" i="3"/>
  <c r="H4067" i="3"/>
  <c r="H4068" i="3"/>
  <c r="H4069" i="3"/>
  <c r="H4070" i="3"/>
  <c r="H4071" i="3"/>
  <c r="H4072" i="3"/>
  <c r="H4073" i="3"/>
  <c r="H4074" i="3"/>
  <c r="H4075" i="3"/>
  <c r="H4076" i="3"/>
  <c r="H4077" i="3"/>
  <c r="H4078" i="3"/>
  <c r="H4079" i="3"/>
  <c r="H4080" i="3"/>
  <c r="H4081" i="3"/>
  <c r="H4082" i="3"/>
  <c r="H4083" i="3"/>
  <c r="H4084" i="3"/>
  <c r="H4085" i="3"/>
  <c r="H4086" i="3"/>
  <c r="H4087" i="3"/>
  <c r="H4088" i="3"/>
  <c r="H4089" i="3"/>
  <c r="H4090" i="3"/>
  <c r="H4091" i="3"/>
  <c r="H4092" i="3"/>
  <c r="H4093" i="3"/>
  <c r="H4094" i="3"/>
  <c r="H4095" i="3"/>
  <c r="H4096" i="3"/>
  <c r="H4097" i="3"/>
  <c r="H4098" i="3"/>
  <c r="H4099" i="3"/>
  <c r="H4100" i="3"/>
  <c r="H4101" i="3"/>
  <c r="H4102" i="3"/>
  <c r="H4103" i="3"/>
  <c r="H4104" i="3"/>
  <c r="H4105" i="3"/>
  <c r="H4106" i="3"/>
  <c r="H4107" i="3"/>
  <c r="H4108" i="3"/>
  <c r="H4109" i="3"/>
  <c r="H4110" i="3"/>
  <c r="H4111" i="3"/>
  <c r="H4112" i="3"/>
  <c r="H4113" i="3"/>
  <c r="H4114" i="3"/>
  <c r="H4115" i="3"/>
  <c r="H4116" i="3"/>
  <c r="H4117" i="3"/>
  <c r="H4118" i="3"/>
  <c r="H4119" i="3"/>
  <c r="H4120" i="3"/>
  <c r="H4121" i="3"/>
  <c r="H4122" i="3"/>
  <c r="H4123" i="3"/>
  <c r="H4124" i="3"/>
  <c r="H4125" i="3"/>
  <c r="H4126" i="3"/>
  <c r="H4127" i="3"/>
  <c r="H4128" i="3"/>
  <c r="H4129" i="3"/>
  <c r="H4130" i="3"/>
  <c r="H4131" i="3"/>
  <c r="H4132" i="3"/>
  <c r="H4133" i="3"/>
  <c r="H4134" i="3"/>
  <c r="H4135" i="3"/>
  <c r="H4136" i="3"/>
  <c r="H4137" i="3"/>
  <c r="H4138" i="3"/>
  <c r="H4139" i="3"/>
  <c r="H4140" i="3"/>
  <c r="H4141" i="3"/>
  <c r="H4142" i="3"/>
  <c r="H4143" i="3"/>
  <c r="H4144" i="3"/>
  <c r="H4145" i="3"/>
  <c r="H4146" i="3"/>
  <c r="H4147" i="3"/>
  <c r="H4148" i="3"/>
  <c r="H4149" i="3"/>
  <c r="H4150" i="3"/>
  <c r="H4151" i="3"/>
  <c r="H4152" i="3"/>
  <c r="H4153" i="3"/>
  <c r="H4154" i="3"/>
  <c r="H4155" i="3"/>
  <c r="H4156" i="3"/>
  <c r="H4157" i="3"/>
  <c r="H4158" i="3"/>
  <c r="H4159" i="3"/>
  <c r="H4160" i="3"/>
  <c r="H4161" i="3"/>
  <c r="H4162" i="3"/>
  <c r="H4163" i="3"/>
  <c r="H4164" i="3"/>
  <c r="H4165" i="3"/>
  <c r="H4166" i="3"/>
  <c r="H4167" i="3"/>
  <c r="H4168" i="3"/>
  <c r="H4169" i="3"/>
  <c r="H4170" i="3"/>
  <c r="H4171" i="3"/>
  <c r="H4172" i="3"/>
  <c r="H4173" i="3"/>
  <c r="H4174" i="3"/>
  <c r="H4175" i="3"/>
  <c r="H4176" i="3"/>
  <c r="H4177" i="3"/>
  <c r="H4178" i="3"/>
  <c r="H4179" i="3"/>
  <c r="H4180" i="3"/>
  <c r="H4181" i="3"/>
  <c r="H4182" i="3"/>
  <c r="H4183" i="3"/>
  <c r="H4184" i="3"/>
  <c r="H4185" i="3"/>
  <c r="H4186" i="3"/>
  <c r="H4187" i="3"/>
  <c r="H4188" i="3"/>
  <c r="H4189" i="3"/>
  <c r="H4190" i="3"/>
  <c r="H4191" i="3"/>
  <c r="H4192" i="3"/>
  <c r="H4193" i="3"/>
  <c r="H4194" i="3"/>
  <c r="H4195" i="3"/>
  <c r="H4196" i="3"/>
  <c r="H4197" i="3"/>
  <c r="H4198" i="3"/>
  <c r="H4199" i="3"/>
  <c r="H4200" i="3"/>
  <c r="H4201" i="3"/>
  <c r="H4202" i="3"/>
  <c r="H4203" i="3"/>
  <c r="H4204" i="3"/>
  <c r="H4205" i="3"/>
  <c r="H4206" i="3"/>
  <c r="H4207" i="3"/>
  <c r="H4208" i="3"/>
  <c r="H4209" i="3"/>
  <c r="H4210" i="3"/>
  <c r="H4211" i="3"/>
  <c r="H4212" i="3"/>
  <c r="H4213" i="3"/>
  <c r="H4214" i="3"/>
  <c r="H4215" i="3"/>
  <c r="H4216" i="3"/>
  <c r="H4217" i="3"/>
  <c r="H4218" i="3"/>
  <c r="H4219" i="3"/>
  <c r="H4220" i="3"/>
  <c r="H4221" i="3"/>
  <c r="H4222" i="3"/>
  <c r="H4223" i="3"/>
  <c r="H4224" i="3"/>
  <c r="H4225" i="3"/>
  <c r="H4226" i="3"/>
  <c r="H4227" i="3"/>
  <c r="H4228" i="3"/>
  <c r="H4229" i="3"/>
  <c r="H4230" i="3"/>
  <c r="H4231" i="3"/>
  <c r="H4232" i="3"/>
  <c r="H4233" i="3"/>
  <c r="H4234" i="3"/>
  <c r="H4235" i="3"/>
  <c r="H4236" i="3"/>
  <c r="H4237" i="3"/>
  <c r="H4238" i="3"/>
  <c r="H4239" i="3"/>
  <c r="H4240" i="3"/>
  <c r="H4241" i="3"/>
  <c r="H4242" i="3"/>
  <c r="H4243" i="3"/>
  <c r="H4244" i="3"/>
  <c r="H4245" i="3"/>
  <c r="H4246" i="3"/>
  <c r="H4247" i="3"/>
  <c r="H4248" i="3"/>
  <c r="H4249" i="3"/>
  <c r="H4250" i="3"/>
  <c r="H4251" i="3"/>
  <c r="H4252" i="3"/>
  <c r="H4253" i="3"/>
  <c r="H4254" i="3"/>
  <c r="H4255" i="3"/>
  <c r="H4256" i="3"/>
  <c r="H4257" i="3"/>
  <c r="H4258" i="3"/>
  <c r="H4259" i="3"/>
  <c r="H4260" i="3"/>
  <c r="H4261" i="3"/>
  <c r="H4262" i="3"/>
  <c r="H4263" i="3"/>
  <c r="H4264" i="3"/>
  <c r="H4265" i="3"/>
  <c r="H4266" i="3"/>
  <c r="H4267" i="3"/>
  <c r="H4268" i="3"/>
  <c r="H4269" i="3"/>
  <c r="H4270" i="3"/>
  <c r="H4271" i="3"/>
  <c r="H4272" i="3"/>
  <c r="H4273" i="3"/>
  <c r="H4274" i="3"/>
  <c r="H4275" i="3"/>
  <c r="H4276" i="3"/>
  <c r="H4277" i="3"/>
  <c r="H4278" i="3"/>
  <c r="H4279" i="3"/>
  <c r="H4280" i="3"/>
  <c r="H4281" i="3"/>
  <c r="H4282" i="3"/>
  <c r="H4283" i="3"/>
  <c r="H4284" i="3"/>
  <c r="H4285" i="3"/>
  <c r="H4286" i="3"/>
  <c r="H4287" i="3"/>
  <c r="H4288" i="3"/>
  <c r="H4289" i="3"/>
  <c r="H4290" i="3"/>
  <c r="H4291" i="3"/>
  <c r="H4292" i="3"/>
  <c r="H4293" i="3"/>
  <c r="H4294" i="3"/>
  <c r="H4295" i="3"/>
  <c r="H4296" i="3"/>
  <c r="H4297" i="3"/>
  <c r="H4298" i="3"/>
  <c r="H4299" i="3"/>
  <c r="H4300" i="3"/>
  <c r="H4301" i="3"/>
  <c r="H4302" i="3"/>
  <c r="H4303" i="3"/>
  <c r="H4304" i="3"/>
  <c r="H4305" i="3"/>
  <c r="H4306" i="3"/>
  <c r="H4307" i="3"/>
  <c r="H4308" i="3"/>
  <c r="H4309" i="3"/>
  <c r="H4310" i="3"/>
  <c r="H4311" i="3"/>
  <c r="H4312" i="3"/>
  <c r="H4313" i="3"/>
  <c r="H4314" i="3"/>
  <c r="H4315" i="3"/>
  <c r="H4316" i="3"/>
  <c r="H4317" i="3"/>
  <c r="H4318" i="3"/>
  <c r="H4319" i="3"/>
  <c r="H4320" i="3"/>
  <c r="H4321" i="3"/>
  <c r="H4322" i="3"/>
  <c r="H4323" i="3"/>
  <c r="H4324" i="3"/>
  <c r="H4325" i="3"/>
  <c r="H4326" i="3"/>
  <c r="H4327" i="3"/>
  <c r="H4328" i="3"/>
  <c r="H4329" i="3"/>
  <c r="H4330" i="3"/>
  <c r="H4331" i="3"/>
  <c r="H4332" i="3"/>
  <c r="H4333" i="3"/>
  <c r="H4334" i="3"/>
  <c r="H4335" i="3"/>
  <c r="H4336" i="3"/>
  <c r="H4337" i="3"/>
  <c r="H4338" i="3"/>
  <c r="H4339" i="3"/>
  <c r="H4340" i="3"/>
  <c r="H4341" i="3"/>
  <c r="H4342" i="3"/>
  <c r="H4343" i="3"/>
  <c r="H4344" i="3"/>
  <c r="H4345" i="3"/>
  <c r="H4346" i="3"/>
  <c r="H4347" i="3"/>
  <c r="H4348" i="3"/>
  <c r="H4349" i="3"/>
  <c r="H4350" i="3"/>
  <c r="H4351" i="3"/>
  <c r="H4352" i="3"/>
  <c r="H4353" i="3"/>
  <c r="H4354" i="3"/>
  <c r="H4355" i="3"/>
  <c r="H4356" i="3"/>
  <c r="H4357" i="3"/>
  <c r="H4358" i="3"/>
  <c r="H4359" i="3"/>
  <c r="H4360" i="3"/>
  <c r="H4361" i="3"/>
  <c r="H4362" i="3"/>
  <c r="H4363" i="3"/>
  <c r="H4364" i="3"/>
  <c r="H4365" i="3"/>
  <c r="H4366" i="3"/>
  <c r="H4367" i="3"/>
  <c r="H4368" i="3"/>
  <c r="H4369" i="3"/>
  <c r="H4370" i="3"/>
  <c r="H4371" i="3"/>
  <c r="H4372" i="3"/>
  <c r="H4373" i="3"/>
  <c r="H4374" i="3"/>
  <c r="H4375" i="3"/>
  <c r="H4376" i="3"/>
  <c r="H4377" i="3"/>
  <c r="H4378" i="3"/>
  <c r="H4379" i="3"/>
  <c r="H4380" i="3"/>
  <c r="H4381" i="3"/>
  <c r="H4382" i="3"/>
  <c r="H4383" i="3"/>
  <c r="H4384" i="3"/>
  <c r="H4385" i="3"/>
  <c r="H4386" i="3"/>
  <c r="H4387" i="3"/>
  <c r="H4388" i="3"/>
  <c r="H4389" i="3"/>
  <c r="H4390" i="3"/>
  <c r="H4391" i="3"/>
  <c r="H4392" i="3"/>
  <c r="H4393" i="3"/>
  <c r="H4394" i="3"/>
  <c r="H4395" i="3"/>
  <c r="H4396" i="3"/>
  <c r="H4397" i="3"/>
  <c r="H4398" i="3"/>
  <c r="H4399" i="3"/>
  <c r="H4400" i="3"/>
  <c r="H4401" i="3"/>
  <c r="H4402" i="3"/>
  <c r="H4403" i="3"/>
  <c r="H4404" i="3"/>
  <c r="H4405" i="3"/>
  <c r="H4406" i="3"/>
  <c r="H4407" i="3"/>
  <c r="H4408" i="3"/>
  <c r="H4409" i="3"/>
  <c r="H4410" i="3"/>
  <c r="H4411" i="3"/>
  <c r="H4412" i="3"/>
  <c r="H4413" i="3"/>
  <c r="H4414" i="3"/>
  <c r="H4415" i="3"/>
  <c r="H4416" i="3"/>
  <c r="H4417" i="3"/>
  <c r="H4418" i="3"/>
  <c r="H4419" i="3"/>
  <c r="H4420" i="3"/>
  <c r="H4421" i="3"/>
  <c r="H4422" i="3"/>
  <c r="H4423" i="3"/>
  <c r="H4424" i="3"/>
  <c r="H4425" i="3"/>
  <c r="H4426" i="3"/>
  <c r="H4427" i="3"/>
  <c r="H4428" i="3"/>
  <c r="H4429" i="3"/>
  <c r="H4430" i="3"/>
  <c r="H4431" i="3"/>
  <c r="H4432" i="3"/>
  <c r="H4433" i="3"/>
  <c r="H4434" i="3"/>
  <c r="H4435" i="3"/>
  <c r="H4436" i="3"/>
  <c r="H4437" i="3"/>
  <c r="H4438" i="3"/>
  <c r="H4439" i="3"/>
  <c r="H4440" i="3"/>
  <c r="H4441" i="3"/>
  <c r="H4442" i="3"/>
  <c r="H4443" i="3"/>
  <c r="H4444" i="3"/>
  <c r="H4445" i="3"/>
  <c r="H4446" i="3"/>
  <c r="H4447" i="3"/>
  <c r="H4448" i="3"/>
  <c r="H4449" i="3"/>
  <c r="H4450" i="3"/>
  <c r="H4451" i="3"/>
  <c r="H4452" i="3"/>
  <c r="H4453" i="3"/>
  <c r="H4454" i="3"/>
  <c r="H4455" i="3"/>
  <c r="H4456" i="3"/>
  <c r="H4457" i="3"/>
  <c r="H4458" i="3"/>
  <c r="H4459" i="3"/>
  <c r="H4460" i="3"/>
  <c r="H4461" i="3"/>
  <c r="H4462" i="3"/>
  <c r="H4463" i="3"/>
  <c r="H4464" i="3"/>
  <c r="H4465" i="3"/>
  <c r="H4466" i="3"/>
  <c r="H4467" i="3"/>
  <c r="H4468" i="3"/>
  <c r="H4469" i="3"/>
  <c r="H4470" i="3"/>
  <c r="H4471" i="3"/>
  <c r="H4472" i="3"/>
  <c r="H4473" i="3"/>
  <c r="H4474" i="3"/>
  <c r="H4475" i="3"/>
  <c r="H4476" i="3"/>
  <c r="H4477" i="3"/>
  <c r="H4478" i="3"/>
  <c r="H4479" i="3"/>
  <c r="H4480" i="3"/>
  <c r="H4481" i="3"/>
  <c r="H4482" i="3"/>
  <c r="H4483" i="3"/>
  <c r="H4484" i="3"/>
  <c r="H4485" i="3"/>
  <c r="H4486" i="3"/>
  <c r="H4487" i="3"/>
  <c r="H4488" i="3"/>
  <c r="H4489" i="3"/>
  <c r="H4490" i="3"/>
  <c r="H4491" i="3"/>
  <c r="H4492" i="3"/>
  <c r="H4493" i="3"/>
  <c r="H4494" i="3"/>
  <c r="H4495" i="3"/>
  <c r="H4496" i="3"/>
  <c r="H4497" i="3"/>
  <c r="H4498" i="3"/>
  <c r="H4499" i="3"/>
  <c r="H4500" i="3"/>
  <c r="H4501" i="3"/>
  <c r="H4502" i="3"/>
  <c r="H4503" i="3"/>
  <c r="H4504" i="3"/>
  <c r="H4505" i="3"/>
  <c r="H4506" i="3"/>
  <c r="H4507" i="3"/>
  <c r="H4508" i="3"/>
  <c r="H4509" i="3"/>
  <c r="H4510" i="3"/>
  <c r="H4511" i="3"/>
  <c r="H4512" i="3"/>
  <c r="H4513" i="3"/>
  <c r="H4514" i="3"/>
  <c r="H4515" i="3"/>
  <c r="H4516" i="3"/>
  <c r="H4517" i="3"/>
  <c r="H4518" i="3"/>
  <c r="H4519" i="3"/>
  <c r="H4520" i="3"/>
  <c r="H4521" i="3"/>
  <c r="H4522" i="3"/>
  <c r="H4523" i="3"/>
  <c r="H4524" i="3"/>
  <c r="H4525" i="3"/>
  <c r="H4526" i="3"/>
  <c r="H4527" i="3"/>
  <c r="H4528" i="3"/>
  <c r="H4529" i="3"/>
  <c r="H4530" i="3"/>
  <c r="H4531" i="3"/>
  <c r="H4532" i="3"/>
  <c r="H4533" i="3"/>
  <c r="H4534" i="3"/>
  <c r="H4535" i="3"/>
  <c r="H4536" i="3"/>
  <c r="H4537" i="3"/>
  <c r="H4538" i="3"/>
  <c r="H4539" i="3"/>
  <c r="H4540" i="3"/>
  <c r="H4541" i="3"/>
  <c r="H4542" i="3"/>
  <c r="H4543" i="3"/>
  <c r="H4544" i="3"/>
  <c r="H4545" i="3"/>
  <c r="H4546" i="3"/>
  <c r="H4547" i="3"/>
  <c r="H4548" i="3"/>
  <c r="H4549" i="3"/>
  <c r="H4550" i="3"/>
  <c r="H4551" i="3"/>
  <c r="H4552" i="3"/>
  <c r="H4553" i="3"/>
  <c r="H4554" i="3"/>
  <c r="H4555" i="3"/>
  <c r="H4556" i="3"/>
  <c r="H4557" i="3"/>
  <c r="H4558" i="3"/>
  <c r="H4559" i="3"/>
  <c r="H4560" i="3"/>
  <c r="H4561" i="3"/>
  <c r="H4562" i="3"/>
  <c r="H4563" i="3"/>
  <c r="H4564" i="3"/>
  <c r="H4565" i="3"/>
  <c r="H4566" i="3"/>
  <c r="H4567" i="3"/>
  <c r="H4568" i="3"/>
  <c r="H4569" i="3"/>
  <c r="H4570" i="3"/>
  <c r="H4571" i="3"/>
  <c r="H4572" i="3"/>
  <c r="H4573" i="3"/>
  <c r="H4574" i="3"/>
  <c r="H4575" i="3"/>
  <c r="H4576" i="3"/>
  <c r="H4577" i="3"/>
  <c r="H4578" i="3"/>
  <c r="H4579" i="3"/>
  <c r="H4580" i="3"/>
  <c r="H4581" i="3"/>
  <c r="H4582" i="3"/>
  <c r="H4583" i="3"/>
  <c r="H4584" i="3"/>
  <c r="H4585" i="3"/>
  <c r="H4586" i="3"/>
  <c r="H4587" i="3"/>
  <c r="H4588" i="3"/>
  <c r="H4589" i="3"/>
  <c r="H4590" i="3"/>
  <c r="H4591" i="3"/>
  <c r="H4592" i="3"/>
  <c r="H4593" i="3"/>
  <c r="H4594" i="3"/>
  <c r="H4595" i="3"/>
  <c r="H4596" i="3"/>
  <c r="H4597" i="3"/>
  <c r="H4598" i="3"/>
  <c r="H4599" i="3"/>
  <c r="H4600" i="3"/>
  <c r="H4601" i="3"/>
  <c r="H4602" i="3"/>
  <c r="H4603" i="3"/>
  <c r="H4604" i="3"/>
  <c r="H4605" i="3"/>
  <c r="H4606" i="3"/>
  <c r="H4607" i="3"/>
  <c r="H4608" i="3"/>
  <c r="H4609" i="3"/>
  <c r="H4610" i="3"/>
  <c r="H4611" i="3"/>
  <c r="H4612" i="3"/>
  <c r="H4613" i="3"/>
  <c r="H4614" i="3"/>
  <c r="H4615" i="3"/>
  <c r="H4616" i="3"/>
  <c r="H4617" i="3"/>
  <c r="H4618" i="3"/>
  <c r="H4619" i="3"/>
  <c r="H4620" i="3"/>
  <c r="H4621" i="3"/>
  <c r="H4622" i="3"/>
  <c r="H4623" i="3"/>
  <c r="H4624" i="3"/>
  <c r="H4625" i="3"/>
  <c r="H4626" i="3"/>
  <c r="H4627" i="3"/>
  <c r="H4628" i="3"/>
  <c r="H4629" i="3"/>
  <c r="H4630" i="3"/>
  <c r="H4631" i="3"/>
  <c r="H4632" i="3"/>
  <c r="H4633" i="3"/>
  <c r="H4634" i="3"/>
  <c r="H4635" i="3"/>
  <c r="H4636" i="3"/>
  <c r="H4637" i="3"/>
  <c r="H4638" i="3"/>
  <c r="H4639" i="3"/>
  <c r="H4640" i="3"/>
  <c r="H4641" i="3"/>
  <c r="H4642" i="3"/>
  <c r="H4643" i="3"/>
  <c r="H4644" i="3"/>
  <c r="H4645" i="3"/>
  <c r="H4646" i="3"/>
  <c r="H4647" i="3"/>
  <c r="H4648" i="3"/>
  <c r="H4649" i="3"/>
  <c r="H4650" i="3"/>
  <c r="H4651" i="3"/>
  <c r="H4652" i="3"/>
  <c r="H4653" i="3"/>
  <c r="H4654" i="3"/>
  <c r="H4655" i="3"/>
  <c r="H4656" i="3"/>
  <c r="H4657" i="3"/>
  <c r="H4658" i="3"/>
  <c r="H4659" i="3"/>
  <c r="H4660" i="3"/>
  <c r="H4661" i="3"/>
  <c r="H4662" i="3"/>
  <c r="H4663" i="3"/>
  <c r="H4664" i="3"/>
  <c r="H4665" i="3"/>
  <c r="H4666" i="3"/>
  <c r="H4667" i="3"/>
  <c r="H4668" i="3"/>
  <c r="H4669" i="3"/>
  <c r="H4670" i="3"/>
  <c r="H4671" i="3"/>
  <c r="H4672" i="3"/>
  <c r="H4673" i="3"/>
  <c r="H4674" i="3"/>
  <c r="H4675" i="3"/>
  <c r="H4676" i="3"/>
  <c r="H4677" i="3"/>
  <c r="H4678" i="3"/>
  <c r="H4679" i="3"/>
  <c r="H4680" i="3"/>
  <c r="H4681" i="3"/>
  <c r="H4682" i="3"/>
  <c r="H4683" i="3"/>
  <c r="H4684" i="3"/>
  <c r="H4685" i="3"/>
  <c r="H4686" i="3"/>
  <c r="H4687" i="3"/>
  <c r="H4688" i="3"/>
  <c r="H4689" i="3"/>
  <c r="H4690" i="3"/>
  <c r="H4691" i="3"/>
  <c r="H4692" i="3"/>
  <c r="H4693" i="3"/>
  <c r="H4694" i="3"/>
  <c r="H4695" i="3"/>
  <c r="H4696" i="3"/>
  <c r="H4697" i="3"/>
  <c r="H4698" i="3"/>
  <c r="H4699" i="3"/>
  <c r="H4700" i="3"/>
  <c r="H4701" i="3"/>
  <c r="H4702" i="3"/>
  <c r="H4703" i="3"/>
  <c r="H4704" i="3"/>
  <c r="H4705" i="3"/>
  <c r="H4706" i="3"/>
  <c r="H4707" i="3"/>
  <c r="H4708" i="3"/>
  <c r="H4709" i="3"/>
  <c r="H4710" i="3"/>
  <c r="H4711" i="3"/>
  <c r="H4712" i="3"/>
  <c r="H4713" i="3"/>
  <c r="H4714" i="3"/>
  <c r="H4715" i="3"/>
  <c r="H4716" i="3"/>
  <c r="H4717" i="3"/>
  <c r="H4718" i="3"/>
  <c r="H4719" i="3"/>
  <c r="H4720" i="3"/>
  <c r="H4721" i="3"/>
  <c r="H4722" i="3"/>
  <c r="H4723" i="3"/>
  <c r="H4724" i="3"/>
  <c r="H4725" i="3"/>
  <c r="H4726" i="3"/>
  <c r="H4727" i="3"/>
  <c r="H4728" i="3"/>
  <c r="H4729" i="3"/>
  <c r="H4730" i="3"/>
  <c r="H4731" i="3"/>
  <c r="H4732" i="3"/>
  <c r="H4733" i="3"/>
  <c r="H4734" i="3"/>
  <c r="H4735" i="3"/>
  <c r="H4736" i="3"/>
  <c r="H4737" i="3"/>
  <c r="H4738" i="3"/>
  <c r="H4739" i="3"/>
  <c r="H4740" i="3"/>
  <c r="H4741" i="3"/>
  <c r="H4742" i="3"/>
  <c r="H4743" i="3"/>
  <c r="H4744" i="3"/>
  <c r="H4745" i="3"/>
  <c r="H4746" i="3"/>
  <c r="H4747" i="3"/>
  <c r="H4748" i="3"/>
  <c r="H4749" i="3"/>
  <c r="H4750" i="3"/>
  <c r="H4751" i="3"/>
  <c r="H4752" i="3"/>
  <c r="H4753" i="3"/>
  <c r="H4754" i="3"/>
  <c r="H4755" i="3"/>
  <c r="H4756" i="3"/>
  <c r="H4757" i="3"/>
  <c r="H4758" i="3"/>
  <c r="H4759" i="3"/>
  <c r="H4760" i="3"/>
  <c r="H4761" i="3"/>
  <c r="H4762" i="3"/>
  <c r="H4763" i="3"/>
  <c r="H4764" i="3"/>
  <c r="H4765" i="3"/>
  <c r="H4766" i="3"/>
  <c r="H4767" i="3"/>
  <c r="H4768" i="3"/>
  <c r="H4769" i="3"/>
  <c r="H4770" i="3"/>
  <c r="H4771" i="3"/>
  <c r="H4772" i="3"/>
  <c r="H4773" i="3"/>
  <c r="H4774" i="3"/>
  <c r="H4775" i="3"/>
  <c r="H4776" i="3"/>
  <c r="H4777" i="3"/>
  <c r="H4778" i="3"/>
  <c r="H4779" i="3"/>
  <c r="H4780" i="3"/>
  <c r="H4781" i="3"/>
  <c r="H4782" i="3"/>
  <c r="H4783" i="3"/>
  <c r="H4784" i="3"/>
  <c r="H4785" i="3"/>
  <c r="H4786" i="3"/>
  <c r="H4787" i="3"/>
  <c r="H4788" i="3"/>
  <c r="H4789" i="3"/>
  <c r="H4790" i="3"/>
  <c r="H4791" i="3"/>
  <c r="H4792" i="3"/>
  <c r="H4793" i="3"/>
  <c r="H4794" i="3"/>
  <c r="H4795" i="3"/>
  <c r="H4796" i="3"/>
  <c r="H4797" i="3"/>
  <c r="H4798" i="3"/>
  <c r="H4799" i="3"/>
  <c r="H4800" i="3"/>
  <c r="H4801" i="3"/>
  <c r="H4802" i="3"/>
  <c r="H4803" i="3"/>
  <c r="H4804" i="3"/>
  <c r="H4805" i="3"/>
  <c r="H4806" i="3"/>
  <c r="H4807" i="3"/>
  <c r="H4808" i="3"/>
  <c r="H4809" i="3"/>
  <c r="H4810" i="3"/>
  <c r="H4811" i="3"/>
  <c r="H4812" i="3"/>
  <c r="H4813" i="3"/>
  <c r="H4814" i="3"/>
  <c r="H4815" i="3"/>
  <c r="H4816" i="3"/>
  <c r="H4817" i="3"/>
  <c r="H4818" i="3"/>
  <c r="H4819" i="3"/>
  <c r="H4820" i="3"/>
  <c r="H4821" i="3"/>
  <c r="H4822" i="3"/>
  <c r="H4823" i="3"/>
  <c r="H4824" i="3"/>
  <c r="H4825" i="3"/>
  <c r="H4826" i="3"/>
  <c r="H4827" i="3"/>
  <c r="H4828" i="3"/>
  <c r="H4829" i="3"/>
  <c r="H4830" i="3"/>
  <c r="H4831" i="3"/>
  <c r="H4832" i="3"/>
  <c r="H4833" i="3"/>
  <c r="H4834" i="3"/>
  <c r="H4835" i="3"/>
  <c r="H4836" i="3"/>
  <c r="H4837" i="3"/>
  <c r="H4838" i="3"/>
  <c r="H4839" i="3"/>
  <c r="H4840" i="3"/>
  <c r="H4841" i="3"/>
  <c r="H4842" i="3"/>
  <c r="H4843" i="3"/>
  <c r="H4844" i="3"/>
  <c r="H4845" i="3"/>
  <c r="H4846" i="3"/>
  <c r="H4847" i="3"/>
  <c r="H4848" i="3"/>
  <c r="H4849" i="3"/>
  <c r="H4850" i="3"/>
  <c r="H4851" i="3"/>
  <c r="H4852" i="3"/>
  <c r="H4853" i="3"/>
  <c r="H4854" i="3"/>
  <c r="H4855" i="3"/>
  <c r="H4856" i="3"/>
  <c r="H4857" i="3"/>
  <c r="H4858" i="3"/>
  <c r="H4859" i="3"/>
  <c r="H4860" i="3"/>
  <c r="H4861" i="3"/>
  <c r="H4862" i="3"/>
  <c r="H4863" i="3"/>
  <c r="H4864" i="3"/>
  <c r="H4865" i="3"/>
  <c r="H4866" i="3"/>
  <c r="H4867" i="3"/>
  <c r="H4868" i="3"/>
  <c r="H4869" i="3"/>
  <c r="H4870" i="3"/>
  <c r="H4871" i="3"/>
  <c r="H4872" i="3"/>
  <c r="H4873" i="3"/>
  <c r="H4874" i="3"/>
  <c r="H4875" i="3"/>
  <c r="H4876" i="3"/>
  <c r="H4877" i="3"/>
  <c r="H4878" i="3"/>
  <c r="H4879" i="3"/>
  <c r="H4880" i="3"/>
  <c r="H4881" i="3"/>
  <c r="H4882" i="3"/>
  <c r="H4883" i="3"/>
  <c r="H4884" i="3"/>
  <c r="H4885" i="3"/>
  <c r="H4886" i="3"/>
  <c r="H4887" i="3"/>
  <c r="H4888" i="3"/>
  <c r="H4889" i="3"/>
  <c r="H4890" i="3"/>
  <c r="H4891" i="3"/>
  <c r="H4892" i="3"/>
  <c r="H4893" i="3"/>
  <c r="H4894" i="3"/>
  <c r="H4895" i="3"/>
  <c r="H4896" i="3"/>
  <c r="H4897" i="3"/>
  <c r="H4898" i="3"/>
  <c r="H4899" i="3"/>
  <c r="H4900" i="3"/>
  <c r="H4901" i="3"/>
  <c r="H4902" i="3"/>
  <c r="H4903" i="3"/>
  <c r="H4904" i="3"/>
  <c r="H4905" i="3"/>
  <c r="H4906" i="3"/>
  <c r="H4907" i="3"/>
  <c r="H4908" i="3"/>
  <c r="H4909" i="3"/>
  <c r="H4910" i="3"/>
  <c r="H4911" i="3"/>
  <c r="H4912" i="3"/>
  <c r="H4913" i="3"/>
  <c r="H4914" i="3"/>
  <c r="H4915" i="3"/>
  <c r="H4916" i="3"/>
  <c r="H4917" i="3"/>
  <c r="H4918" i="3"/>
  <c r="H4919" i="3"/>
  <c r="H4920" i="3"/>
  <c r="H4921" i="3"/>
  <c r="H4922" i="3"/>
  <c r="H4923" i="3"/>
  <c r="H4924" i="3"/>
  <c r="H4925" i="3"/>
  <c r="H4926" i="3"/>
  <c r="H4927" i="3"/>
  <c r="H4928" i="3"/>
  <c r="H4929" i="3"/>
  <c r="H4930" i="3"/>
  <c r="H4931" i="3"/>
  <c r="H4932" i="3"/>
  <c r="H4933" i="3"/>
  <c r="H4934" i="3"/>
  <c r="H4935" i="3"/>
  <c r="H4936" i="3"/>
  <c r="H4937" i="3"/>
  <c r="H4938" i="3"/>
  <c r="H4939" i="3"/>
  <c r="H4940" i="3"/>
  <c r="H4941" i="3"/>
  <c r="H4942" i="3"/>
  <c r="H4943" i="3"/>
  <c r="H4944" i="3"/>
  <c r="H4945" i="3"/>
  <c r="H4946" i="3"/>
  <c r="H4947" i="3"/>
  <c r="H4948" i="3"/>
  <c r="H4949" i="3"/>
  <c r="H4950" i="3"/>
  <c r="H4951" i="3"/>
  <c r="H4952" i="3"/>
  <c r="H4953" i="3"/>
  <c r="H4954" i="3"/>
  <c r="H4955" i="3"/>
  <c r="H4956" i="3"/>
  <c r="H4957" i="3"/>
  <c r="H4958" i="3"/>
  <c r="H4959" i="3"/>
  <c r="H4960" i="3"/>
  <c r="H4961" i="3"/>
  <c r="H4962" i="3"/>
  <c r="H4963" i="3"/>
  <c r="H4964" i="3"/>
  <c r="H4965" i="3"/>
  <c r="H4966" i="3"/>
  <c r="H4967" i="3"/>
  <c r="H4968" i="3"/>
  <c r="H4969" i="3"/>
  <c r="H4970" i="3"/>
  <c r="H4971" i="3"/>
  <c r="H4972" i="3"/>
  <c r="H4973" i="3"/>
  <c r="H4974" i="3"/>
  <c r="H4975" i="3"/>
  <c r="H4976" i="3"/>
  <c r="H4977" i="3"/>
  <c r="H4978" i="3"/>
  <c r="H4979" i="3"/>
  <c r="H4980" i="3"/>
  <c r="H4981" i="3"/>
  <c r="H4982" i="3"/>
  <c r="H4983" i="3"/>
  <c r="H4984" i="3"/>
  <c r="H4985" i="3"/>
  <c r="H4986" i="3"/>
  <c r="H4987" i="3"/>
  <c r="H4988" i="3"/>
  <c r="H4989" i="3"/>
  <c r="H4990" i="3"/>
  <c r="H4991" i="3"/>
  <c r="H4992" i="3"/>
  <c r="H4993" i="3"/>
  <c r="H4994" i="3"/>
  <c r="H4995" i="3"/>
  <c r="H4996" i="3"/>
  <c r="H4997" i="3"/>
  <c r="H4998" i="3"/>
  <c r="H4999" i="3"/>
  <c r="H5000" i="3"/>
  <c r="H5001" i="3"/>
  <c r="H5002" i="3"/>
  <c r="H5003" i="3"/>
  <c r="H5004" i="3"/>
  <c r="H5005" i="3"/>
  <c r="H5006" i="3"/>
  <c r="H5007" i="3"/>
  <c r="H5008" i="3"/>
  <c r="H5009" i="3"/>
  <c r="H5010" i="3"/>
  <c r="H5011" i="3"/>
  <c r="H5012" i="3"/>
  <c r="H5013" i="3"/>
  <c r="H5014" i="3"/>
  <c r="H5015" i="3"/>
  <c r="H5016" i="3"/>
  <c r="H5017" i="3"/>
  <c r="H5018" i="3"/>
  <c r="H5019" i="3"/>
  <c r="H5020" i="3"/>
  <c r="H5021" i="3"/>
  <c r="H5022" i="3"/>
  <c r="H5023" i="3"/>
  <c r="H5024" i="3"/>
  <c r="H5025" i="3"/>
  <c r="H5026" i="3"/>
  <c r="H5027" i="3"/>
  <c r="H5028" i="3"/>
  <c r="H5029" i="3"/>
  <c r="H5030" i="3"/>
  <c r="H5031" i="3"/>
  <c r="H5032" i="3"/>
  <c r="H5033" i="3"/>
  <c r="H5034" i="3"/>
  <c r="H5035" i="3"/>
  <c r="H5036" i="3"/>
  <c r="H5037" i="3"/>
  <c r="H5038" i="3"/>
  <c r="H5039" i="3"/>
  <c r="H5040" i="3"/>
  <c r="H5041" i="3"/>
  <c r="H5042" i="3"/>
  <c r="H5043" i="3"/>
  <c r="H5044" i="3"/>
  <c r="H5045" i="3"/>
  <c r="H5046" i="3"/>
  <c r="H5047" i="3"/>
  <c r="H5048" i="3"/>
  <c r="H5049" i="3"/>
  <c r="H5050" i="3"/>
  <c r="H5051" i="3"/>
  <c r="H5052" i="3"/>
  <c r="H5053" i="3"/>
  <c r="H5054" i="3"/>
  <c r="H5055" i="3"/>
  <c r="H5056" i="3"/>
  <c r="H5057" i="3"/>
  <c r="H5058" i="3"/>
  <c r="H5059" i="3"/>
  <c r="H5060" i="3"/>
  <c r="H5061" i="3"/>
  <c r="H5062" i="3"/>
  <c r="H5063" i="3"/>
  <c r="H5064" i="3"/>
  <c r="H5065" i="3"/>
  <c r="H5066" i="3"/>
  <c r="H5067" i="3"/>
  <c r="H5068" i="3"/>
  <c r="H5069" i="3"/>
  <c r="H5070" i="3"/>
  <c r="H5071" i="3"/>
  <c r="H5072" i="3"/>
  <c r="H5073" i="3"/>
  <c r="H5074" i="3"/>
  <c r="H5075" i="3"/>
  <c r="H5076" i="3"/>
  <c r="H5077" i="3"/>
  <c r="H5078" i="3"/>
  <c r="H5079" i="3"/>
  <c r="H5080" i="3"/>
  <c r="H5081" i="3"/>
  <c r="H5082" i="3"/>
  <c r="H5083" i="3"/>
  <c r="H5084" i="3"/>
  <c r="H5085" i="3"/>
  <c r="H5086" i="3"/>
  <c r="H5087" i="3"/>
  <c r="H5088" i="3"/>
  <c r="H5089" i="3"/>
  <c r="H5090" i="3"/>
  <c r="H5091" i="3"/>
  <c r="H5092" i="3"/>
  <c r="H5093" i="3"/>
  <c r="H5094" i="3"/>
  <c r="H5095" i="3"/>
  <c r="H5096" i="3"/>
  <c r="H5097" i="3"/>
  <c r="H5098" i="3"/>
  <c r="H5099" i="3"/>
  <c r="H5100" i="3"/>
  <c r="H5101" i="3"/>
  <c r="H5102" i="3"/>
  <c r="H5103" i="3"/>
  <c r="H5104" i="3"/>
  <c r="H5105" i="3"/>
  <c r="H5106" i="3"/>
  <c r="H5107" i="3"/>
  <c r="H5108" i="3"/>
  <c r="H5109" i="3"/>
  <c r="H5110" i="3"/>
  <c r="H5111" i="3"/>
  <c r="H5112" i="3"/>
  <c r="H5113" i="3"/>
  <c r="H5114" i="3"/>
  <c r="H5115" i="3"/>
  <c r="H5116" i="3"/>
  <c r="H5117" i="3"/>
  <c r="H5118" i="3"/>
  <c r="H5119" i="3"/>
  <c r="H5120" i="3"/>
  <c r="H5121" i="3"/>
  <c r="H5122" i="3"/>
  <c r="H5123" i="3"/>
  <c r="H5124" i="3"/>
  <c r="H5125" i="3"/>
  <c r="H5126" i="3"/>
  <c r="H5127" i="3"/>
  <c r="H5128" i="3"/>
  <c r="H5129" i="3"/>
  <c r="H5130" i="3"/>
  <c r="H5131" i="3"/>
  <c r="H5132" i="3"/>
  <c r="H5133" i="3"/>
  <c r="H5134" i="3"/>
  <c r="H5135" i="3"/>
  <c r="H5136" i="3"/>
  <c r="H5137" i="3"/>
  <c r="H5138" i="3"/>
  <c r="H5139" i="3"/>
  <c r="H5140" i="3"/>
  <c r="H5141" i="3"/>
  <c r="H5142" i="3"/>
  <c r="H5143" i="3"/>
  <c r="H5144" i="3"/>
  <c r="H5145" i="3"/>
  <c r="H5146" i="3"/>
  <c r="H5147" i="3"/>
  <c r="H5148" i="3"/>
  <c r="H5149" i="3"/>
  <c r="H5150" i="3"/>
  <c r="H5151" i="3"/>
  <c r="H5152" i="3"/>
  <c r="H5153" i="3"/>
  <c r="H5154" i="3"/>
  <c r="H5155" i="3"/>
  <c r="H5156" i="3"/>
  <c r="H5157" i="3"/>
  <c r="H5158" i="3"/>
  <c r="H5159" i="3"/>
  <c r="H5160" i="3"/>
  <c r="H5161" i="3"/>
  <c r="H5162" i="3"/>
  <c r="H5163" i="3"/>
  <c r="H5164" i="3"/>
  <c r="H5165" i="3"/>
  <c r="H5166" i="3"/>
  <c r="H5167" i="3"/>
  <c r="H5168" i="3"/>
  <c r="H5169" i="3"/>
  <c r="H5170" i="3"/>
  <c r="H5171" i="3"/>
  <c r="H5172" i="3"/>
  <c r="H5173" i="3"/>
  <c r="H5174" i="3"/>
  <c r="H5175" i="3"/>
  <c r="H5176" i="3"/>
  <c r="H5177" i="3"/>
  <c r="H5178" i="3"/>
  <c r="H5179" i="3"/>
  <c r="H5180" i="3"/>
  <c r="H5181" i="3"/>
  <c r="H5182" i="3"/>
  <c r="H5183" i="3"/>
  <c r="H5184" i="3"/>
  <c r="H5185" i="3"/>
  <c r="H5186" i="3"/>
  <c r="H5187" i="3"/>
  <c r="H5188" i="3"/>
  <c r="H5189" i="3"/>
  <c r="H5190" i="3"/>
  <c r="H5191" i="3"/>
  <c r="H5192" i="3"/>
  <c r="H5193" i="3"/>
  <c r="H5194" i="3"/>
  <c r="H5195" i="3"/>
  <c r="H5196" i="3"/>
  <c r="H5197" i="3"/>
  <c r="H5198" i="3"/>
  <c r="H5199" i="3"/>
  <c r="H5200" i="3"/>
  <c r="H5201" i="3"/>
  <c r="H5202" i="3"/>
  <c r="H5203" i="3"/>
  <c r="H5204" i="3"/>
  <c r="H5205" i="3"/>
  <c r="H5206" i="3"/>
  <c r="H5207" i="3"/>
  <c r="H5208" i="3"/>
  <c r="H5209" i="3"/>
  <c r="H5210" i="3"/>
  <c r="H5211" i="3"/>
  <c r="H5212" i="3"/>
  <c r="H5213" i="3"/>
  <c r="H5214" i="3"/>
  <c r="H5215" i="3"/>
  <c r="H5216" i="3"/>
  <c r="H5217" i="3"/>
  <c r="H5218" i="3"/>
  <c r="H5219" i="3"/>
  <c r="H5220" i="3"/>
  <c r="H5221" i="3"/>
  <c r="H5222" i="3"/>
  <c r="H5223" i="3"/>
  <c r="H5224" i="3"/>
  <c r="H5225" i="3"/>
  <c r="H5226" i="3"/>
  <c r="H5227" i="3"/>
  <c r="H5228" i="3"/>
  <c r="H5229" i="3"/>
  <c r="H5230" i="3"/>
  <c r="H5231" i="3"/>
  <c r="H5232" i="3"/>
  <c r="H5233" i="3"/>
  <c r="H5234" i="3"/>
  <c r="H5235" i="3"/>
  <c r="H5236" i="3"/>
  <c r="H5237" i="3"/>
  <c r="H5238" i="3"/>
  <c r="H5239" i="3"/>
  <c r="H5240" i="3"/>
  <c r="H5241" i="3"/>
  <c r="H5242" i="3"/>
  <c r="H5243" i="3"/>
  <c r="H5244" i="3"/>
  <c r="H5245" i="3"/>
  <c r="H5246" i="3"/>
  <c r="H5247" i="3"/>
  <c r="H5248" i="3"/>
  <c r="H5249" i="3"/>
  <c r="H5250" i="3"/>
  <c r="H5251" i="3"/>
  <c r="H5252" i="3"/>
  <c r="H5253" i="3"/>
  <c r="H5254" i="3"/>
  <c r="H5255" i="3"/>
  <c r="H5256" i="3"/>
  <c r="H5257" i="3"/>
  <c r="H5258" i="3"/>
  <c r="H5259" i="3"/>
  <c r="H5260" i="3"/>
  <c r="H5261" i="3"/>
  <c r="H5262" i="3"/>
  <c r="H5263" i="3"/>
  <c r="H5264" i="3"/>
  <c r="H5265" i="3"/>
  <c r="H5266" i="3"/>
  <c r="H5267" i="3"/>
  <c r="H5268" i="3"/>
  <c r="H5269" i="3"/>
  <c r="H5270" i="3"/>
  <c r="H5271" i="3"/>
  <c r="H5272" i="3"/>
  <c r="H5273" i="3"/>
  <c r="H5274" i="3"/>
  <c r="H5275" i="3"/>
  <c r="H5276" i="3"/>
  <c r="H5277" i="3"/>
  <c r="H5278" i="3"/>
  <c r="H5279" i="3"/>
  <c r="H5280" i="3"/>
  <c r="H5281" i="3"/>
  <c r="H5282" i="3"/>
  <c r="H5283" i="3"/>
  <c r="H5284" i="3"/>
  <c r="H5285" i="3"/>
  <c r="H5286" i="3"/>
  <c r="H5287" i="3"/>
  <c r="H5288" i="3"/>
  <c r="H5289" i="3"/>
  <c r="H5290" i="3"/>
  <c r="H5291" i="3"/>
  <c r="H5292" i="3"/>
  <c r="H5293" i="3"/>
  <c r="H5294" i="3"/>
  <c r="H5295" i="3"/>
  <c r="H5296" i="3"/>
  <c r="H5297" i="3"/>
  <c r="H5298" i="3"/>
  <c r="H5299" i="3"/>
  <c r="H5300" i="3"/>
  <c r="H5301" i="3"/>
  <c r="H5302" i="3"/>
  <c r="H5303" i="3"/>
  <c r="H5304" i="3"/>
  <c r="H5305" i="3"/>
  <c r="H5306" i="3"/>
  <c r="H5307" i="3"/>
  <c r="H5308" i="3"/>
  <c r="H5309" i="3"/>
  <c r="H5310" i="3"/>
  <c r="H5311" i="3"/>
  <c r="H5312" i="3"/>
  <c r="H5313" i="3"/>
  <c r="H5314" i="3"/>
  <c r="H5315" i="3"/>
  <c r="H5316" i="3"/>
  <c r="H5317" i="3"/>
  <c r="H5318" i="3"/>
  <c r="H5319" i="3"/>
  <c r="H5320" i="3"/>
  <c r="H5321" i="3"/>
  <c r="H5322" i="3"/>
  <c r="H5323" i="3"/>
  <c r="H5324" i="3"/>
  <c r="H5325" i="3"/>
  <c r="H5326" i="3"/>
  <c r="H5327" i="3"/>
  <c r="H5328" i="3"/>
  <c r="H5329" i="3"/>
  <c r="H5330" i="3"/>
  <c r="H5331" i="3"/>
  <c r="H5332" i="3"/>
  <c r="H5333" i="3"/>
  <c r="H5334" i="3"/>
  <c r="H5335" i="3"/>
  <c r="H5336" i="3"/>
  <c r="H5337" i="3"/>
  <c r="H5338" i="3"/>
  <c r="H5339" i="3"/>
  <c r="H5340" i="3"/>
  <c r="H5341" i="3"/>
  <c r="H5342" i="3"/>
  <c r="H5343" i="3"/>
  <c r="H5344" i="3"/>
  <c r="H5345" i="3"/>
  <c r="H5346" i="3"/>
  <c r="H5347" i="3"/>
  <c r="H5348" i="3"/>
  <c r="H5349" i="3"/>
  <c r="H5350" i="3"/>
  <c r="H5351" i="3"/>
  <c r="H5352" i="3"/>
  <c r="H5353" i="3"/>
  <c r="H5354" i="3"/>
  <c r="H5355" i="3"/>
  <c r="H5356" i="3"/>
  <c r="H5357" i="3"/>
  <c r="H5358" i="3"/>
  <c r="H5359" i="3"/>
  <c r="H5360" i="3"/>
  <c r="H5361" i="3"/>
  <c r="H5362" i="3"/>
  <c r="H5363" i="3"/>
  <c r="H5364" i="3"/>
  <c r="H5365" i="3"/>
  <c r="H5366" i="3"/>
  <c r="H5367" i="3"/>
  <c r="H5368" i="3"/>
  <c r="H5369" i="3"/>
  <c r="H5370" i="3"/>
  <c r="H5371" i="3"/>
  <c r="H5372" i="3"/>
  <c r="H5373" i="3"/>
  <c r="H5374" i="3"/>
  <c r="H5375" i="3"/>
  <c r="H5376" i="3"/>
  <c r="H5377" i="3"/>
  <c r="H5378" i="3"/>
  <c r="H5379" i="3"/>
  <c r="H5380" i="3"/>
  <c r="H5381" i="3"/>
  <c r="H5382" i="3"/>
  <c r="H5383" i="3"/>
  <c r="H5384" i="3"/>
  <c r="H5385" i="3"/>
  <c r="H5386" i="3"/>
  <c r="H5387" i="3"/>
  <c r="H5388" i="3"/>
  <c r="H5389" i="3"/>
  <c r="H5390" i="3"/>
  <c r="H5391" i="3"/>
  <c r="H5392" i="3"/>
  <c r="H5393" i="3"/>
  <c r="H5394" i="3"/>
  <c r="H5395" i="3"/>
  <c r="H5396" i="3"/>
  <c r="H5397" i="3"/>
  <c r="H5398" i="3"/>
  <c r="H5399" i="3"/>
  <c r="H5400" i="3"/>
  <c r="H5401" i="3"/>
  <c r="H5402" i="3"/>
  <c r="H5403" i="3"/>
  <c r="H5404" i="3"/>
  <c r="H5405" i="3"/>
  <c r="H5406" i="3"/>
  <c r="H5407" i="3"/>
  <c r="H5408" i="3"/>
  <c r="H5409" i="3"/>
  <c r="H5410" i="3"/>
  <c r="H5411" i="3"/>
  <c r="H5412" i="3"/>
  <c r="H5413" i="3"/>
  <c r="H5414" i="3"/>
  <c r="H5415" i="3"/>
  <c r="H5416" i="3"/>
  <c r="H5417" i="3"/>
  <c r="H5418" i="3"/>
  <c r="H5419" i="3"/>
  <c r="H5420" i="3"/>
  <c r="H5421" i="3"/>
  <c r="H5422" i="3"/>
  <c r="H5423" i="3"/>
  <c r="H5424" i="3"/>
  <c r="H5425" i="3"/>
  <c r="H5426" i="3"/>
  <c r="H5427" i="3"/>
  <c r="H5428" i="3"/>
  <c r="H5429" i="3"/>
  <c r="H5430" i="3"/>
  <c r="H5431" i="3"/>
  <c r="H5432" i="3"/>
  <c r="H5433" i="3"/>
  <c r="H5434" i="3"/>
  <c r="H5435" i="3"/>
  <c r="H5436" i="3"/>
  <c r="H5437" i="3"/>
  <c r="H5438" i="3"/>
  <c r="H5439" i="3"/>
  <c r="H5440" i="3"/>
  <c r="H5441" i="3"/>
  <c r="H5442" i="3"/>
  <c r="H5443" i="3"/>
  <c r="H5444" i="3"/>
  <c r="H5445" i="3"/>
  <c r="H5446" i="3"/>
  <c r="H5447" i="3"/>
  <c r="H5448" i="3"/>
  <c r="H5449" i="3"/>
  <c r="H5450" i="3"/>
  <c r="H5451" i="3"/>
  <c r="H5452" i="3"/>
  <c r="H5453" i="3"/>
  <c r="H5454" i="3"/>
  <c r="H5455" i="3"/>
  <c r="H5456" i="3"/>
  <c r="H5457" i="3"/>
  <c r="H5458" i="3"/>
  <c r="H5459" i="3"/>
  <c r="H5460" i="3"/>
  <c r="H5461" i="3"/>
  <c r="H5462" i="3"/>
  <c r="H5463" i="3"/>
  <c r="H5464" i="3"/>
  <c r="H5465" i="3"/>
  <c r="H5466" i="3"/>
  <c r="H5467" i="3"/>
  <c r="H5468" i="3"/>
  <c r="H5469" i="3"/>
  <c r="H5470" i="3"/>
  <c r="H5471" i="3"/>
  <c r="H5472" i="3"/>
  <c r="H5473" i="3"/>
  <c r="H5474" i="3"/>
  <c r="H5475" i="3"/>
  <c r="H5476" i="3"/>
  <c r="H5477" i="3"/>
  <c r="H5478" i="3"/>
  <c r="H5479" i="3"/>
  <c r="H5480" i="3"/>
  <c r="H5481" i="3"/>
  <c r="H5482" i="3"/>
  <c r="H5483" i="3"/>
  <c r="H5484" i="3"/>
  <c r="H5485" i="3"/>
  <c r="H5486" i="3"/>
  <c r="H5487" i="3"/>
  <c r="H5488" i="3"/>
  <c r="H5489" i="3"/>
  <c r="H5490" i="3"/>
  <c r="H5491" i="3"/>
  <c r="H5492" i="3"/>
  <c r="H5493" i="3"/>
  <c r="H5494" i="3"/>
  <c r="H5495" i="3"/>
  <c r="H5496" i="3"/>
  <c r="H5497" i="3"/>
  <c r="H5498" i="3"/>
  <c r="H5499" i="3"/>
  <c r="H5500" i="3"/>
  <c r="H5501" i="3"/>
  <c r="H5502" i="3"/>
  <c r="H5503" i="3"/>
  <c r="H5504" i="3"/>
  <c r="H5505" i="3"/>
  <c r="H5506" i="3"/>
  <c r="H5507" i="3"/>
  <c r="H5508" i="3"/>
  <c r="H5509" i="3"/>
  <c r="H5510" i="3"/>
  <c r="H5511" i="3"/>
  <c r="H5512" i="3"/>
  <c r="H5513" i="3"/>
  <c r="H5514" i="3"/>
  <c r="H5515" i="3"/>
  <c r="H5516" i="3"/>
  <c r="H5517" i="3"/>
  <c r="H5518" i="3"/>
  <c r="H5519" i="3"/>
  <c r="H5520" i="3"/>
  <c r="H5521" i="3"/>
  <c r="H5522" i="3"/>
  <c r="H5523" i="3"/>
  <c r="H5524" i="3"/>
  <c r="H5525" i="3"/>
  <c r="H5526" i="3"/>
  <c r="H5527" i="3"/>
  <c r="H5528" i="3"/>
  <c r="H5529" i="3"/>
  <c r="H5530" i="3"/>
  <c r="H5531" i="3"/>
  <c r="H5532" i="3"/>
  <c r="H5533" i="3"/>
  <c r="H5534" i="3"/>
  <c r="H5535" i="3"/>
  <c r="H5536" i="3"/>
  <c r="H5537" i="3"/>
  <c r="H5538" i="3"/>
  <c r="H5539" i="3"/>
  <c r="H5540" i="3"/>
  <c r="H5541" i="3"/>
  <c r="H5542" i="3"/>
  <c r="H5543" i="3"/>
  <c r="H5544" i="3"/>
  <c r="H5545" i="3"/>
  <c r="H5546" i="3"/>
  <c r="H5547" i="3"/>
  <c r="H5548" i="3"/>
  <c r="H5549" i="3"/>
  <c r="H5550" i="3"/>
  <c r="H5551" i="3"/>
  <c r="H5552" i="3"/>
  <c r="H5553" i="3"/>
  <c r="H5554" i="3"/>
  <c r="H5555" i="3"/>
  <c r="H5556" i="3"/>
  <c r="H5557" i="3"/>
  <c r="H5558" i="3"/>
  <c r="H5559" i="3"/>
  <c r="H5560" i="3"/>
  <c r="H5561" i="3"/>
  <c r="H5562" i="3"/>
  <c r="H5563" i="3"/>
  <c r="H5564" i="3"/>
  <c r="H5565" i="3"/>
  <c r="H5566" i="3"/>
  <c r="H5567" i="3"/>
  <c r="H5568" i="3"/>
  <c r="H5569" i="3"/>
  <c r="H5570" i="3"/>
  <c r="H5571" i="3"/>
  <c r="H5572" i="3"/>
  <c r="H5573" i="3"/>
  <c r="H5574" i="3"/>
  <c r="H5575" i="3"/>
  <c r="H5576" i="3"/>
  <c r="H5577" i="3"/>
  <c r="H5578" i="3"/>
  <c r="H5579" i="3"/>
  <c r="H5580" i="3"/>
  <c r="H5581" i="3"/>
  <c r="H5582" i="3"/>
  <c r="H5583" i="3"/>
  <c r="H5584" i="3"/>
  <c r="H5585" i="3"/>
  <c r="H5586" i="3"/>
  <c r="H5587" i="3"/>
  <c r="H5588" i="3"/>
  <c r="H5589" i="3"/>
  <c r="H5590" i="3"/>
  <c r="H5591" i="3"/>
  <c r="H5592" i="3"/>
  <c r="H5593" i="3"/>
  <c r="H5594" i="3"/>
  <c r="H5595" i="3"/>
  <c r="H5596" i="3"/>
  <c r="H5597" i="3"/>
  <c r="H5598" i="3"/>
  <c r="H5599" i="3"/>
  <c r="H5600" i="3"/>
  <c r="H5601" i="3"/>
  <c r="H5602" i="3"/>
  <c r="H5603" i="3"/>
  <c r="H5604" i="3"/>
  <c r="H5605" i="3"/>
  <c r="H5606" i="3"/>
  <c r="H5607" i="3"/>
  <c r="H5608" i="3"/>
  <c r="H5609" i="3"/>
  <c r="H5610" i="3"/>
  <c r="H5611" i="3"/>
  <c r="H5612" i="3"/>
  <c r="H5613" i="3"/>
  <c r="H5614" i="3"/>
  <c r="H5615" i="3"/>
  <c r="H5616" i="3"/>
  <c r="H5617" i="3"/>
  <c r="H5618" i="3"/>
  <c r="H5619" i="3"/>
  <c r="H5620" i="3"/>
  <c r="H5621" i="3"/>
  <c r="H5622" i="3"/>
  <c r="H5623" i="3"/>
  <c r="H5624" i="3"/>
  <c r="H5625" i="3"/>
  <c r="H5626" i="3"/>
  <c r="H5627" i="3"/>
  <c r="H5628" i="3"/>
  <c r="H5629" i="3"/>
  <c r="H5630" i="3"/>
  <c r="H5631" i="3"/>
  <c r="H5632" i="3"/>
  <c r="H5633" i="3"/>
  <c r="H5634" i="3"/>
  <c r="H5635" i="3"/>
  <c r="H5636" i="3"/>
  <c r="H5637" i="3"/>
  <c r="H5638" i="3"/>
  <c r="H5639" i="3"/>
  <c r="H5640" i="3"/>
  <c r="H5641" i="3"/>
  <c r="H5642" i="3"/>
  <c r="H5643" i="3"/>
  <c r="H5644" i="3"/>
  <c r="H5645" i="3"/>
  <c r="H5646" i="3"/>
  <c r="H5647" i="3"/>
  <c r="H5648" i="3"/>
  <c r="H5649" i="3"/>
  <c r="H5650" i="3"/>
  <c r="H5651" i="3"/>
  <c r="H5652" i="3"/>
  <c r="H5653" i="3"/>
  <c r="H5654" i="3"/>
  <c r="H5655" i="3"/>
  <c r="H5656" i="3"/>
  <c r="H5657" i="3"/>
  <c r="H5658" i="3"/>
  <c r="H5659" i="3"/>
  <c r="H5660" i="3"/>
  <c r="H5661" i="3"/>
  <c r="H5662" i="3"/>
  <c r="H5663" i="3"/>
  <c r="H5664" i="3"/>
  <c r="H5665" i="3"/>
  <c r="H5666" i="3"/>
  <c r="H5667" i="3"/>
  <c r="H5668" i="3"/>
  <c r="H5669" i="3"/>
  <c r="H5670" i="3"/>
  <c r="H5671" i="3"/>
  <c r="H5672" i="3"/>
  <c r="H5673" i="3"/>
  <c r="H5674" i="3"/>
  <c r="H5675" i="3"/>
  <c r="H5676" i="3"/>
  <c r="H5677" i="3"/>
  <c r="H5678" i="3"/>
  <c r="H5679" i="3"/>
  <c r="H5680" i="3"/>
  <c r="H5681" i="3"/>
  <c r="H5682" i="3"/>
  <c r="H5683" i="3"/>
  <c r="H5684" i="3"/>
  <c r="H5685" i="3"/>
  <c r="H5686" i="3"/>
  <c r="H5687" i="3"/>
  <c r="H5688" i="3"/>
  <c r="H5689" i="3"/>
  <c r="H5690" i="3"/>
  <c r="H5691" i="3"/>
  <c r="H5692" i="3"/>
  <c r="H5693" i="3"/>
  <c r="H5694" i="3"/>
  <c r="H5695" i="3"/>
  <c r="H5696" i="3"/>
  <c r="H5697" i="3"/>
  <c r="H5698" i="3"/>
  <c r="H5699" i="3"/>
  <c r="H5700" i="3"/>
  <c r="H5701" i="3"/>
  <c r="H5702" i="3"/>
  <c r="H5703" i="3"/>
  <c r="H5704" i="3"/>
  <c r="H5705" i="3"/>
  <c r="H5706" i="3"/>
  <c r="H5707" i="3"/>
  <c r="H5708" i="3"/>
  <c r="H5709" i="3"/>
  <c r="H5710" i="3"/>
  <c r="H5711" i="3"/>
  <c r="H5712" i="3"/>
  <c r="H5713" i="3"/>
  <c r="H5714" i="3"/>
  <c r="H5715" i="3"/>
  <c r="H5716" i="3"/>
  <c r="H5717" i="3"/>
  <c r="H5718" i="3"/>
  <c r="H5719" i="3"/>
  <c r="H5720" i="3"/>
  <c r="H5721" i="3"/>
  <c r="H5722" i="3"/>
  <c r="H5723" i="3"/>
  <c r="H5724" i="3"/>
  <c r="H5725" i="3"/>
  <c r="H5726" i="3"/>
  <c r="H5727" i="3"/>
  <c r="H5728" i="3"/>
  <c r="H5729" i="3"/>
  <c r="H5730" i="3"/>
  <c r="H5731" i="3"/>
  <c r="H5732" i="3"/>
  <c r="H5733" i="3"/>
  <c r="H5734" i="3"/>
  <c r="H5735" i="3"/>
  <c r="H5736" i="3"/>
  <c r="H5737" i="3"/>
  <c r="H5738" i="3"/>
  <c r="H5739" i="3"/>
  <c r="H5740" i="3"/>
  <c r="H5741" i="3"/>
  <c r="H5742" i="3"/>
  <c r="H5743" i="3"/>
  <c r="H5744" i="3"/>
  <c r="H5745" i="3"/>
  <c r="H5746" i="3"/>
  <c r="H5747" i="3"/>
  <c r="H5748" i="3"/>
  <c r="H5749" i="3"/>
  <c r="H5750" i="3"/>
  <c r="H5751" i="3"/>
  <c r="H5752" i="3"/>
  <c r="H5753" i="3"/>
  <c r="H5754" i="3"/>
  <c r="H5755" i="3"/>
  <c r="H5756" i="3"/>
  <c r="H5757" i="3"/>
  <c r="H5758" i="3"/>
  <c r="H5759" i="3"/>
  <c r="H5760" i="3"/>
  <c r="H5761" i="3"/>
  <c r="H5762" i="3"/>
  <c r="H5763" i="3"/>
  <c r="J2738" i="3"/>
  <c r="K1982" i="3" l="1"/>
  <c r="L5756" i="3"/>
  <c r="L5748" i="3"/>
  <c r="L5740" i="3"/>
  <c r="L5732" i="3"/>
  <c r="L5724" i="3"/>
  <c r="L5716" i="3"/>
  <c r="L5708" i="3"/>
  <c r="L5700" i="3"/>
  <c r="L5692" i="3"/>
  <c r="L5684" i="3"/>
  <c r="L5676" i="3"/>
  <c r="L5668" i="3"/>
  <c r="L5660" i="3"/>
  <c r="L5652" i="3"/>
  <c r="L5644" i="3"/>
  <c r="L5636" i="3"/>
  <c r="L5628" i="3"/>
  <c r="L5620" i="3"/>
  <c r="L5612" i="3"/>
  <c r="L5604" i="3"/>
  <c r="L5596" i="3"/>
  <c r="L5588" i="3"/>
  <c r="L5580" i="3"/>
  <c r="L5572" i="3"/>
  <c r="L5564" i="3"/>
  <c r="L5556" i="3"/>
  <c r="L5548" i="3"/>
  <c r="L5540" i="3"/>
  <c r="L5532" i="3"/>
  <c r="L5524" i="3"/>
  <c r="L5516" i="3"/>
  <c r="L5508" i="3"/>
  <c r="L5500" i="3"/>
  <c r="L5492" i="3"/>
  <c r="L5484" i="3"/>
  <c r="L5476" i="3"/>
  <c r="L5468" i="3"/>
  <c r="L5460" i="3"/>
  <c r="L5452" i="3"/>
  <c r="L5444" i="3"/>
  <c r="L5436" i="3"/>
  <c r="L5428" i="3"/>
  <c r="L5420" i="3"/>
  <c r="L5412" i="3"/>
  <c r="L5404" i="3"/>
  <c r="L5396" i="3"/>
  <c r="L5388" i="3"/>
  <c r="L5380" i="3"/>
  <c r="L5372" i="3"/>
  <c r="L5364" i="3"/>
  <c r="L5356" i="3"/>
  <c r="L5348" i="3"/>
  <c r="L5340" i="3"/>
  <c r="L5332" i="3"/>
  <c r="L5324" i="3"/>
  <c r="L5316" i="3"/>
  <c r="L5308" i="3"/>
  <c r="L5300" i="3"/>
  <c r="L5292" i="3"/>
  <c r="L5284" i="3"/>
  <c r="L5276" i="3"/>
  <c r="L5268" i="3"/>
  <c r="L5260" i="3"/>
  <c r="L5252" i="3"/>
  <c r="L5244" i="3"/>
  <c r="L5763" i="3"/>
  <c r="L5755" i="3"/>
  <c r="L5747" i="3"/>
  <c r="L5739" i="3"/>
  <c r="L5731" i="3"/>
  <c r="L5723" i="3"/>
  <c r="L5715" i="3"/>
  <c r="L5707" i="3"/>
  <c r="L5699" i="3"/>
  <c r="L5691" i="3"/>
  <c r="L5683" i="3"/>
  <c r="L5675" i="3"/>
  <c r="L5667" i="3"/>
  <c r="L5659" i="3"/>
  <c r="L5651" i="3"/>
  <c r="L5643" i="3"/>
  <c r="L5635" i="3"/>
  <c r="L5627" i="3"/>
  <c r="L5619" i="3"/>
  <c r="L5611" i="3"/>
  <c r="L5603" i="3"/>
  <c r="L5595" i="3"/>
  <c r="L5587" i="3"/>
  <c r="L5579" i="3"/>
  <c r="L5738" i="3"/>
  <c r="L5650" i="3"/>
  <c r="L5642" i="3"/>
  <c r="L5594" i="3"/>
  <c r="L5586" i="3"/>
  <c r="L5578" i="3"/>
  <c r="L5570" i="3"/>
  <c r="L5562" i="3"/>
  <c r="L5554" i="3"/>
  <c r="L5546" i="3"/>
  <c r="L5538" i="3"/>
  <c r="L5530" i="3"/>
  <c r="L5522" i="3"/>
  <c r="L5514" i="3"/>
  <c r="L5506" i="3"/>
  <c r="L5498" i="3"/>
  <c r="L5490" i="3"/>
  <c r="L5482" i="3"/>
  <c r="L5474" i="3"/>
  <c r="L5466" i="3"/>
  <c r="L5458" i="3"/>
  <c r="L5450" i="3"/>
  <c r="L5442" i="3"/>
  <c r="L5434" i="3"/>
  <c r="L5426" i="3"/>
  <c r="L5418" i="3"/>
  <c r="L5410" i="3"/>
  <c r="L5402" i="3"/>
  <c r="L5394" i="3"/>
  <c r="L5386" i="3"/>
  <c r="L5378" i="3"/>
  <c r="L5370" i="3"/>
  <c r="L5362" i="3"/>
  <c r="L5354" i="3"/>
  <c r="L5346" i="3"/>
  <c r="L5338" i="3"/>
  <c r="L5330" i="3"/>
  <c r="L5322" i="3"/>
  <c r="L5314" i="3"/>
  <c r="L5306" i="3"/>
  <c r="L5298" i="3"/>
  <c r="L5290" i="3"/>
  <c r="L5282" i="3"/>
  <c r="L5274" i="3"/>
  <c r="L5266" i="3"/>
  <c r="L5258" i="3"/>
  <c r="L5250" i="3"/>
  <c r="L5242" i="3"/>
  <c r="L5234" i="3"/>
  <c r="L5226" i="3"/>
  <c r="L5218" i="3"/>
  <c r="L5210" i="3"/>
  <c r="L5202" i="3"/>
  <c r="L5194" i="3"/>
  <c r="L5186" i="3"/>
  <c r="L5178" i="3"/>
  <c r="L5170" i="3"/>
  <c r="L5162" i="3"/>
  <c r="L5154" i="3"/>
  <c r="L5146" i="3"/>
  <c r="L5138" i="3"/>
  <c r="L5130" i="3"/>
  <c r="L5122" i="3"/>
  <c r="L5114" i="3"/>
  <c r="L5106" i="3"/>
  <c r="L5098" i="3"/>
  <c r="L5090" i="3"/>
  <c r="L5082" i="3"/>
  <c r="L5074" i="3"/>
  <c r="L5066" i="3"/>
  <c r="L5058" i="3"/>
  <c r="L5050" i="3"/>
  <c r="L5042" i="3"/>
  <c r="L5034" i="3"/>
  <c r="L5026" i="3"/>
  <c r="L5018" i="3"/>
  <c r="L5010" i="3"/>
  <c r="L5002" i="3"/>
  <c r="L4994" i="3"/>
  <c r="L4986" i="3"/>
  <c r="L4978" i="3"/>
  <c r="L4970" i="3"/>
  <c r="L4962" i="3"/>
  <c r="L4954" i="3"/>
  <c r="L4946" i="3"/>
  <c r="L4938" i="3"/>
  <c r="L4930" i="3"/>
  <c r="L4922" i="3"/>
  <c r="L4914" i="3"/>
  <c r="L4906" i="3"/>
  <c r="L4898" i="3"/>
  <c r="L4890" i="3"/>
  <c r="L4882" i="3"/>
  <c r="L4874" i="3"/>
  <c r="L4866" i="3"/>
  <c r="L4858" i="3"/>
  <c r="L4850" i="3"/>
  <c r="L4842" i="3"/>
  <c r="L4834" i="3"/>
  <c r="L4826" i="3"/>
  <c r="L4818" i="3"/>
  <c r="L4810" i="3"/>
  <c r="L4802" i="3"/>
  <c r="L4794" i="3"/>
  <c r="L4786" i="3"/>
  <c r="L4778" i="3"/>
  <c r="L4770" i="3"/>
  <c r="L4762" i="3"/>
  <c r="L4754" i="3"/>
  <c r="L4746" i="3"/>
  <c r="L4738" i="3"/>
  <c r="L4730" i="3"/>
  <c r="L4722" i="3"/>
  <c r="L4714" i="3"/>
  <c r="L4706" i="3"/>
  <c r="L4698" i="3"/>
  <c r="L4690" i="3"/>
  <c r="L4682" i="3"/>
  <c r="L4674" i="3"/>
  <c r="L4666" i="3"/>
  <c r="L4658" i="3"/>
  <c r="L4650" i="3"/>
  <c r="L5746" i="3"/>
  <c r="L5698" i="3"/>
  <c r="L5682" i="3"/>
  <c r="L5626" i="3"/>
  <c r="L5762" i="3"/>
  <c r="L5706" i="3"/>
  <c r="L5658" i="3"/>
  <c r="L5610" i="3"/>
  <c r="L5760" i="3"/>
  <c r="L5752" i="3"/>
  <c r="L5744" i="3"/>
  <c r="L5736" i="3"/>
  <c r="L5728" i="3"/>
  <c r="L5720" i="3"/>
  <c r="L5712" i="3"/>
  <c r="L5704" i="3"/>
  <c r="L5696" i="3"/>
  <c r="L5688" i="3"/>
  <c r="L5680" i="3"/>
  <c r="L5672" i="3"/>
  <c r="L5664" i="3"/>
  <c r="L5656" i="3"/>
  <c r="L5648" i="3"/>
  <c r="L5640" i="3"/>
  <c r="L5632" i="3"/>
  <c r="L5624" i="3"/>
  <c r="L5616" i="3"/>
  <c r="L5608" i="3"/>
  <c r="L5600" i="3"/>
  <c r="L5592" i="3"/>
  <c r="L5584" i="3"/>
  <c r="L5576" i="3"/>
  <c r="L5714" i="3"/>
  <c r="L5666" i="3"/>
  <c r="L5602" i="3"/>
  <c r="L5722" i="3"/>
  <c r="L5690" i="3"/>
  <c r="L5634" i="3"/>
  <c r="L5754" i="3"/>
  <c r="L5730" i="3"/>
  <c r="L5674" i="3"/>
  <c r="L5618" i="3"/>
  <c r="L5236" i="3"/>
  <c r="L5228" i="3"/>
  <c r="L5220" i="3"/>
  <c r="L5212" i="3"/>
  <c r="L5204" i="3"/>
  <c r="L5196" i="3"/>
  <c r="L5188" i="3"/>
  <c r="L5180" i="3"/>
  <c r="L5172" i="3"/>
  <c r="L5164" i="3"/>
  <c r="L5156" i="3"/>
  <c r="L5148" i="3"/>
  <c r="L5140" i="3"/>
  <c r="L5132" i="3"/>
  <c r="L5124" i="3"/>
  <c r="L5116" i="3"/>
  <c r="L5108" i="3"/>
  <c r="L5100" i="3"/>
  <c r="L5092" i="3"/>
  <c r="L5084" i="3"/>
  <c r="L5076" i="3"/>
  <c r="L5068" i="3"/>
  <c r="L5060" i="3"/>
  <c r="L5052" i="3"/>
  <c r="L5044" i="3"/>
  <c r="L5036" i="3"/>
  <c r="L5028" i="3"/>
  <c r="L5020" i="3"/>
  <c r="L5012" i="3"/>
  <c r="L5004" i="3"/>
  <c r="L4996" i="3"/>
  <c r="L4988" i="3"/>
  <c r="L4980" i="3"/>
  <c r="L4972" i="3"/>
  <c r="L4964" i="3"/>
  <c r="L4956" i="3"/>
  <c r="L4948" i="3"/>
  <c r="L4940" i="3"/>
  <c r="L4932" i="3"/>
  <c r="L4924" i="3"/>
  <c r="L4916" i="3"/>
  <c r="L4908" i="3"/>
  <c r="L4900" i="3"/>
  <c r="L4892" i="3"/>
  <c r="L4884" i="3"/>
  <c r="L4876" i="3"/>
  <c r="L4868" i="3"/>
  <c r="L4860" i="3"/>
  <c r="L4852" i="3"/>
  <c r="L4844" i="3"/>
  <c r="L4836" i="3"/>
  <c r="L4828" i="3"/>
  <c r="L4820" i="3"/>
  <c r="L4812" i="3"/>
  <c r="L4804" i="3"/>
  <c r="L4796" i="3"/>
  <c r="L4788" i="3"/>
  <c r="L4780" i="3"/>
  <c r="L4772" i="3"/>
  <c r="L4764" i="3"/>
  <c r="L4756" i="3"/>
  <c r="L4748" i="3"/>
  <c r="L4740" i="3"/>
  <c r="L4732" i="3"/>
  <c r="L4724" i="3"/>
  <c r="L4716" i="3"/>
  <c r="L4708" i="3"/>
  <c r="L4700" i="3"/>
  <c r="L4692" i="3"/>
  <c r="L4684" i="3"/>
  <c r="L4676" i="3"/>
  <c r="L4668" i="3"/>
  <c r="L4660" i="3"/>
  <c r="L4652" i="3"/>
  <c r="L4644" i="3"/>
  <c r="L4636" i="3"/>
  <c r="L4628" i="3"/>
  <c r="L4620" i="3"/>
  <c r="L4612" i="3"/>
  <c r="L4604" i="3"/>
  <c r="L4596" i="3"/>
  <c r="L5571" i="3"/>
  <c r="L5563" i="3"/>
  <c r="L5555" i="3"/>
  <c r="L5547" i="3"/>
  <c r="L5539" i="3"/>
  <c r="L5531" i="3"/>
  <c r="L5523" i="3"/>
  <c r="L5515" i="3"/>
  <c r="L5507" i="3"/>
  <c r="L5499" i="3"/>
  <c r="L5491" i="3"/>
  <c r="L5483" i="3"/>
  <c r="L5475" i="3"/>
  <c r="L5467" i="3"/>
  <c r="L5459" i="3"/>
  <c r="L5451" i="3"/>
  <c r="L5443" i="3"/>
  <c r="L5435" i="3"/>
  <c r="L5427" i="3"/>
  <c r="L5419" i="3"/>
  <c r="L5411" i="3"/>
  <c r="L5403" i="3"/>
  <c r="L5395" i="3"/>
  <c r="L5387" i="3"/>
  <c r="L5379" i="3"/>
  <c r="L5371" i="3"/>
  <c r="L5363" i="3"/>
  <c r="L5355" i="3"/>
  <c r="L5347" i="3"/>
  <c r="L5339" i="3"/>
  <c r="L5331" i="3"/>
  <c r="L5323" i="3"/>
  <c r="L5315" i="3"/>
  <c r="L5307" i="3"/>
  <c r="L5299" i="3"/>
  <c r="L5291" i="3"/>
  <c r="L5283" i="3"/>
  <c r="L5275" i="3"/>
  <c r="L5267" i="3"/>
  <c r="L5259" i="3"/>
  <c r="L5251" i="3"/>
  <c r="L5243" i="3"/>
  <c r="L5235" i="3"/>
  <c r="L5227" i="3"/>
  <c r="L5219" i="3"/>
  <c r="L5211" i="3"/>
  <c r="L5203" i="3"/>
  <c r="L5195" i="3"/>
  <c r="L5187" i="3"/>
  <c r="L5179" i="3"/>
  <c r="L5171" i="3"/>
  <c r="L5163" i="3"/>
  <c r="L5155" i="3"/>
  <c r="L5147" i="3"/>
  <c r="L5139" i="3"/>
  <c r="L5131" i="3"/>
  <c r="L5123" i="3"/>
  <c r="L5115" i="3"/>
  <c r="L5107" i="3"/>
  <c r="L5099" i="3"/>
  <c r="L5091" i="3"/>
  <c r="L5083" i="3"/>
  <c r="L5075" i="3"/>
  <c r="L5067" i="3"/>
  <c r="L5059" i="3"/>
  <c r="L5051" i="3"/>
  <c r="L5043" i="3"/>
  <c r="L5035" i="3"/>
  <c r="L5027" i="3"/>
  <c r="L5019" i="3"/>
  <c r="L5011" i="3"/>
  <c r="L5003" i="3"/>
  <c r="L4995" i="3"/>
  <c r="L4987" i="3"/>
  <c r="L4979" i="3"/>
  <c r="L4971" i="3"/>
  <c r="L4963" i="3"/>
  <c r="L4955" i="3"/>
  <c r="L4947" i="3"/>
  <c r="L4939" i="3"/>
  <c r="L4642" i="3"/>
  <c r="L4634" i="3"/>
  <c r="L4626" i="3"/>
  <c r="L4618" i="3"/>
  <c r="L4610" i="3"/>
  <c r="L4602" i="3"/>
  <c r="L4594" i="3"/>
  <c r="L4586" i="3"/>
  <c r="L4578" i="3"/>
  <c r="L4570" i="3"/>
  <c r="L4562" i="3"/>
  <c r="L4554" i="3"/>
  <c r="L4546" i="3"/>
  <c r="L4538" i="3"/>
  <c r="L4530" i="3"/>
  <c r="L4522" i="3"/>
  <c r="L4514" i="3"/>
  <c r="L4506" i="3"/>
  <c r="L4498" i="3"/>
  <c r="L4490" i="3"/>
  <c r="L4482" i="3"/>
  <c r="L4474" i="3"/>
  <c r="L4466" i="3"/>
  <c r="L4458" i="3"/>
  <c r="L4450" i="3"/>
  <c r="L4442" i="3"/>
  <c r="L4434" i="3"/>
  <c r="L4426" i="3"/>
  <c r="L4418" i="3"/>
  <c r="L4410" i="3"/>
  <c r="L4402" i="3"/>
  <c r="L4394" i="3"/>
  <c r="L4386" i="3"/>
  <c r="L4378" i="3"/>
  <c r="L4370" i="3"/>
  <c r="L4362" i="3"/>
  <c r="L4354" i="3"/>
  <c r="L4346" i="3"/>
  <c r="L4338" i="3"/>
  <c r="L4330" i="3"/>
  <c r="L4322" i="3"/>
  <c r="L4314" i="3"/>
  <c r="L4306" i="3"/>
  <c r="L4298" i="3"/>
  <c r="L4290" i="3"/>
  <c r="L4282" i="3"/>
  <c r="L4274" i="3"/>
  <c r="L4266" i="3"/>
  <c r="L4258" i="3"/>
  <c r="L4250" i="3"/>
  <c r="L4242" i="3"/>
  <c r="L4234" i="3"/>
  <c r="L4226" i="3"/>
  <c r="L4218" i="3"/>
  <c r="L4210" i="3"/>
  <c r="L4202" i="3"/>
  <c r="L4194" i="3"/>
  <c r="L4186" i="3"/>
  <c r="L4178" i="3"/>
  <c r="L4170" i="3"/>
  <c r="L4162" i="3"/>
  <c r="L4154" i="3"/>
  <c r="L4146" i="3"/>
  <c r="L4138" i="3"/>
  <c r="L4130" i="3"/>
  <c r="L4122" i="3"/>
  <c r="L4114" i="3"/>
  <c r="L4106" i="3"/>
  <c r="L4098" i="3"/>
  <c r="L4090" i="3"/>
  <c r="L4082" i="3"/>
  <c r="L4074" i="3"/>
  <c r="L4066" i="3"/>
  <c r="L4058" i="3"/>
  <c r="L4050" i="3"/>
  <c r="L4042" i="3"/>
  <c r="L4034" i="3"/>
  <c r="L4026" i="3"/>
  <c r="L4018" i="3"/>
  <c r="L4010" i="3"/>
  <c r="L4002" i="3"/>
  <c r="L3994" i="3"/>
  <c r="L3986" i="3"/>
  <c r="L3978" i="3"/>
  <c r="L3970" i="3"/>
  <c r="L5761" i="3"/>
  <c r="L5753" i="3"/>
  <c r="L5745" i="3"/>
  <c r="L5737" i="3"/>
  <c r="L5729" i="3"/>
  <c r="L5721" i="3"/>
  <c r="L5713" i="3"/>
  <c r="L5705" i="3"/>
  <c r="L5697" i="3"/>
  <c r="L5689" i="3"/>
  <c r="L5681" i="3"/>
  <c r="L5673" i="3"/>
  <c r="L5665" i="3"/>
  <c r="L5657" i="3"/>
  <c r="L5649" i="3"/>
  <c r="L5641" i="3"/>
  <c r="L5633" i="3"/>
  <c r="L5625" i="3"/>
  <c r="L5617" i="3"/>
  <c r="L5609" i="3"/>
  <c r="L5601" i="3"/>
  <c r="L5593" i="3"/>
  <c r="L5585" i="3"/>
  <c r="L5577" i="3"/>
  <c r="L5569" i="3"/>
  <c r="L5561" i="3"/>
  <c r="L5553" i="3"/>
  <c r="L5545" i="3"/>
  <c r="L5537" i="3"/>
  <c r="L5529" i="3"/>
  <c r="L5521" i="3"/>
  <c r="L5513" i="3"/>
  <c r="L5505" i="3"/>
  <c r="L5497" i="3"/>
  <c r="L5489" i="3"/>
  <c r="L5481" i="3"/>
  <c r="L5473" i="3"/>
  <c r="L5465" i="3"/>
  <c r="L5457" i="3"/>
  <c r="L5449" i="3"/>
  <c r="L5441" i="3"/>
  <c r="L5433" i="3"/>
  <c r="L5425" i="3"/>
  <c r="L5417" i="3"/>
  <c r="L5409" i="3"/>
  <c r="L5401" i="3"/>
  <c r="L5393" i="3"/>
  <c r="L5385" i="3"/>
  <c r="L5377" i="3"/>
  <c r="L5369" i="3"/>
  <c r="L5361" i="3"/>
  <c r="L5353" i="3"/>
  <c r="L5345" i="3"/>
  <c r="L5337" i="3"/>
  <c r="L5329" i="3"/>
  <c r="L5321" i="3"/>
  <c r="L5313" i="3"/>
  <c r="L5305" i="3"/>
  <c r="L5297" i="3"/>
  <c r="L5289" i="3"/>
  <c r="L5281" i="3"/>
  <c r="L5273" i="3"/>
  <c r="L5265" i="3"/>
  <c r="L5257" i="3"/>
  <c r="L5249" i="3"/>
  <c r="L5241" i="3"/>
  <c r="L5233" i="3"/>
  <c r="L5225" i="3"/>
  <c r="L5217" i="3"/>
  <c r="L5209" i="3"/>
  <c r="L5201" i="3"/>
  <c r="L5193" i="3"/>
  <c r="L5185" i="3"/>
  <c r="L5177" i="3"/>
  <c r="L5169" i="3"/>
  <c r="L5161" i="3"/>
  <c r="L5153" i="3"/>
  <c r="L5145" i="3"/>
  <c r="L5137" i="3"/>
  <c r="L5129" i="3"/>
  <c r="L5121" i="3"/>
  <c r="L5113" i="3"/>
  <c r="L5105" i="3"/>
  <c r="L5097" i="3"/>
  <c r="L5089" i="3"/>
  <c r="L5081" i="3"/>
  <c r="L5073" i="3"/>
  <c r="L5568" i="3"/>
  <c r="L5560" i="3"/>
  <c r="L5552" i="3"/>
  <c r="L5544" i="3"/>
  <c r="L5536" i="3"/>
  <c r="L5528" i="3"/>
  <c r="L5520" i="3"/>
  <c r="L5512" i="3"/>
  <c r="L5504" i="3"/>
  <c r="L5496" i="3"/>
  <c r="L5488" i="3"/>
  <c r="L5480" i="3"/>
  <c r="L5472" i="3"/>
  <c r="L5464" i="3"/>
  <c r="L5456" i="3"/>
  <c r="L5448" i="3"/>
  <c r="L5440" i="3"/>
  <c r="L5432" i="3"/>
  <c r="L5424" i="3"/>
  <c r="L5416" i="3"/>
  <c r="L5408" i="3"/>
  <c r="L5400" i="3"/>
  <c r="L5392" i="3"/>
  <c r="L5384" i="3"/>
  <c r="L5376" i="3"/>
  <c r="L5368" i="3"/>
  <c r="L5360" i="3"/>
  <c r="L5352" i="3"/>
  <c r="L5344" i="3"/>
  <c r="L5336" i="3"/>
  <c r="L5328" i="3"/>
  <c r="L5320" i="3"/>
  <c r="L5312" i="3"/>
  <c r="L5304" i="3"/>
  <c r="L5296" i="3"/>
  <c r="L5288" i="3"/>
  <c r="L5280" i="3"/>
  <c r="L5272" i="3"/>
  <c r="L5264" i="3"/>
  <c r="L5256" i="3"/>
  <c r="L5248" i="3"/>
  <c r="L5240" i="3"/>
  <c r="L5232" i="3"/>
  <c r="L5224" i="3"/>
  <c r="L5216" i="3"/>
  <c r="L5208" i="3"/>
  <c r="L5200" i="3"/>
  <c r="L5192" i="3"/>
  <c r="L5184" i="3"/>
  <c r="L5176" i="3"/>
  <c r="L5168" i="3"/>
  <c r="L5160" i="3"/>
  <c r="L5152" i="3"/>
  <c r="L5144" i="3"/>
  <c r="L5136" i="3"/>
  <c r="L5128" i="3"/>
  <c r="L5120" i="3"/>
  <c r="L5112" i="3"/>
  <c r="L5104" i="3"/>
  <c r="L5096" i="3"/>
  <c r="L5088" i="3"/>
  <c r="L5080" i="3"/>
  <c r="L5072" i="3"/>
  <c r="L5064" i="3"/>
  <c r="L5056" i="3"/>
  <c r="L5048" i="3"/>
  <c r="L5759" i="3"/>
  <c r="L5751" i="3"/>
  <c r="L5743" i="3"/>
  <c r="L5735" i="3"/>
  <c r="L5727" i="3"/>
  <c r="L5719" i="3"/>
  <c r="L5711" i="3"/>
  <c r="L5703" i="3"/>
  <c r="L5695" i="3"/>
  <c r="L5687" i="3"/>
  <c r="L5679" i="3"/>
  <c r="L5671" i="3"/>
  <c r="L5663" i="3"/>
  <c r="L5655" i="3"/>
  <c r="L5647" i="3"/>
  <c r="L5639" i="3"/>
  <c r="L5631" i="3"/>
  <c r="L5623" i="3"/>
  <c r="L5615" i="3"/>
  <c r="L5607" i="3"/>
  <c r="L5599" i="3"/>
  <c r="L5591" i="3"/>
  <c r="L5583" i="3"/>
  <c r="L5575" i="3"/>
  <c r="L5567" i="3"/>
  <c r="L5559" i="3"/>
  <c r="L5551" i="3"/>
  <c r="L5543" i="3"/>
  <c r="L5535" i="3"/>
  <c r="L5527" i="3"/>
  <c r="L5519" i="3"/>
  <c r="L5511" i="3"/>
  <c r="L5503" i="3"/>
  <c r="L5495" i="3"/>
  <c r="L5487" i="3"/>
  <c r="L5479" i="3"/>
  <c r="L5471" i="3"/>
  <c r="L5463" i="3"/>
  <c r="L5455" i="3"/>
  <c r="L5447" i="3"/>
  <c r="L5439" i="3"/>
  <c r="L5431" i="3"/>
  <c r="L5423" i="3"/>
  <c r="L5415" i="3"/>
  <c r="L5407" i="3"/>
  <c r="L5399" i="3"/>
  <c r="L5391" i="3"/>
  <c r="L5383" i="3"/>
  <c r="L5375" i="3"/>
  <c r="L5367" i="3"/>
  <c r="L5359" i="3"/>
  <c r="L5351" i="3"/>
  <c r="L5343" i="3"/>
  <c r="L5335" i="3"/>
  <c r="L5327" i="3"/>
  <c r="L5319" i="3"/>
  <c r="L5311" i="3"/>
  <c r="L5303" i="3"/>
  <c r="L5295" i="3"/>
  <c r="L5287" i="3"/>
  <c r="L5279" i="3"/>
  <c r="L5271" i="3"/>
  <c r="L5263" i="3"/>
  <c r="L5255" i="3"/>
  <c r="L5247" i="3"/>
  <c r="L5239" i="3"/>
  <c r="L5231" i="3"/>
  <c r="L5223" i="3"/>
  <c r="L5215" i="3"/>
  <c r="L5207" i="3"/>
  <c r="L5199" i="3"/>
  <c r="L5191" i="3"/>
  <c r="L5183" i="3"/>
  <c r="L5175" i="3"/>
  <c r="L5167" i="3"/>
  <c r="L5159" i="3"/>
  <c r="L5151" i="3"/>
  <c r="L5143" i="3"/>
  <c r="L5135" i="3"/>
  <c r="L5127" i="3"/>
  <c r="L5119" i="3"/>
  <c r="L5111" i="3"/>
  <c r="L5103" i="3"/>
  <c r="L5095" i="3"/>
  <c r="L5087" i="3"/>
  <c r="L5079" i="3"/>
  <c r="L5071" i="3"/>
  <c r="L5063" i="3"/>
  <c r="L5758" i="3"/>
  <c r="L5750" i="3"/>
  <c r="L5742" i="3"/>
  <c r="L5734" i="3"/>
  <c r="L5726" i="3"/>
  <c r="L5718" i="3"/>
  <c r="L5710" i="3"/>
  <c r="L5702" i="3"/>
  <c r="L5694" i="3"/>
  <c r="L5686" i="3"/>
  <c r="L5678" i="3"/>
  <c r="L5670" i="3"/>
  <c r="L5662" i="3"/>
  <c r="L5654" i="3"/>
  <c r="L5646" i="3"/>
  <c r="L5638" i="3"/>
  <c r="L5630" i="3"/>
  <c r="L5622" i="3"/>
  <c r="L5614" i="3"/>
  <c r="L5606" i="3"/>
  <c r="L5598" i="3"/>
  <c r="L5590" i="3"/>
  <c r="L5582" i="3"/>
  <c r="L5574" i="3"/>
  <c r="L5566" i="3"/>
  <c r="L5558" i="3"/>
  <c r="L5550" i="3"/>
  <c r="L5542" i="3"/>
  <c r="L5534" i="3"/>
  <c r="L5526" i="3"/>
  <c r="L5518" i="3"/>
  <c r="L5510" i="3"/>
  <c r="L5502" i="3"/>
  <c r="L5494" i="3"/>
  <c r="J52" i="25" s="1"/>
  <c r="L5486" i="3"/>
  <c r="L5478" i="3"/>
  <c r="L5470" i="3"/>
  <c r="L5462" i="3"/>
  <c r="L5454" i="3"/>
  <c r="L5446" i="3"/>
  <c r="L5438" i="3"/>
  <c r="L5430" i="3"/>
  <c r="L5422" i="3"/>
  <c r="L5414" i="3"/>
  <c r="L5406" i="3"/>
  <c r="L5398" i="3"/>
  <c r="L5390" i="3"/>
  <c r="L5382" i="3"/>
  <c r="L5374" i="3"/>
  <c r="L5366" i="3"/>
  <c r="L5358" i="3"/>
  <c r="L5350" i="3"/>
  <c r="L5342" i="3"/>
  <c r="L5334" i="3"/>
  <c r="L5326" i="3"/>
  <c r="L5318" i="3"/>
  <c r="L5310" i="3"/>
  <c r="L5302" i="3"/>
  <c r="L5294" i="3"/>
  <c r="L5286" i="3"/>
  <c r="L5278" i="3"/>
  <c r="L5270" i="3"/>
  <c r="L5262" i="3"/>
  <c r="L5254" i="3"/>
  <c r="L5246" i="3"/>
  <c r="L5238" i="3"/>
  <c r="L5230" i="3"/>
  <c r="L5222" i="3"/>
  <c r="L5214" i="3"/>
  <c r="L5206" i="3"/>
  <c r="L5198" i="3"/>
  <c r="L5190" i="3"/>
  <c r="L5182" i="3"/>
  <c r="L5174" i="3"/>
  <c r="L5166" i="3"/>
  <c r="L5158" i="3"/>
  <c r="L5150" i="3"/>
  <c r="L5142" i="3"/>
  <c r="L5134" i="3"/>
  <c r="L5126" i="3"/>
  <c r="L5118" i="3"/>
  <c r="L5110" i="3"/>
  <c r="L5102" i="3"/>
  <c r="L5094" i="3"/>
  <c r="L5086" i="3"/>
  <c r="L5078" i="3"/>
  <c r="L5070" i="3"/>
  <c r="L5062" i="3"/>
  <c r="L5757" i="3"/>
  <c r="L5749" i="3"/>
  <c r="L5741" i="3"/>
  <c r="L5733" i="3"/>
  <c r="L5725" i="3"/>
  <c r="L5717" i="3"/>
  <c r="L5709" i="3"/>
  <c r="L5701" i="3"/>
  <c r="L5693" i="3"/>
  <c r="L5685" i="3"/>
  <c r="L5677" i="3"/>
  <c r="L5669" i="3"/>
  <c r="L5661" i="3"/>
  <c r="L5653" i="3"/>
  <c r="L5645" i="3"/>
  <c r="L5637" i="3"/>
  <c r="L5629" i="3"/>
  <c r="L5621" i="3"/>
  <c r="L5613" i="3"/>
  <c r="L5605" i="3"/>
  <c r="L5597" i="3"/>
  <c r="L5589" i="3"/>
  <c r="L5581" i="3"/>
  <c r="L5573" i="3"/>
  <c r="L5565" i="3"/>
  <c r="L5557" i="3"/>
  <c r="L5549" i="3"/>
  <c r="L5541" i="3"/>
  <c r="L5533" i="3"/>
  <c r="L5525" i="3"/>
  <c r="L5517" i="3"/>
  <c r="L5509" i="3"/>
  <c r="L5501" i="3"/>
  <c r="L5493" i="3"/>
  <c r="J38" i="25" s="1"/>
  <c r="L5485" i="3"/>
  <c r="L5477" i="3"/>
  <c r="L5469" i="3"/>
  <c r="L5461" i="3"/>
  <c r="L5453" i="3"/>
  <c r="L5445" i="3"/>
  <c r="L5437" i="3"/>
  <c r="L5429" i="3"/>
  <c r="L5421" i="3"/>
  <c r="L5413" i="3"/>
  <c r="L5405" i="3"/>
  <c r="L5397" i="3"/>
  <c r="L5389" i="3"/>
  <c r="L5381" i="3"/>
  <c r="L5373" i="3"/>
  <c r="L5365" i="3"/>
  <c r="L5357" i="3"/>
  <c r="L5349" i="3"/>
  <c r="L5341" i="3"/>
  <c r="L5333" i="3"/>
  <c r="L5325" i="3"/>
  <c r="L5317" i="3"/>
  <c r="L5309" i="3"/>
  <c r="L5301" i="3"/>
  <c r="L5293" i="3"/>
  <c r="L5285" i="3"/>
  <c r="L5277" i="3"/>
  <c r="L5269" i="3"/>
  <c r="L5261" i="3"/>
  <c r="L5253" i="3"/>
  <c r="L5245" i="3"/>
  <c r="L5237" i="3"/>
  <c r="L5229" i="3"/>
  <c r="L5221" i="3"/>
  <c r="L5213" i="3"/>
  <c r="L5205" i="3"/>
  <c r="L5197" i="3"/>
  <c r="L5189" i="3"/>
  <c r="L5181" i="3"/>
  <c r="L5173" i="3"/>
  <c r="L5165" i="3"/>
  <c r="L5157" i="3"/>
  <c r="L5149" i="3"/>
  <c r="L5141" i="3"/>
  <c r="L5133" i="3"/>
  <c r="L5125" i="3"/>
  <c r="L5117" i="3"/>
  <c r="L5109" i="3"/>
  <c r="L5101" i="3"/>
  <c r="L5093" i="3"/>
  <c r="L5085" i="3"/>
  <c r="L5077" i="3"/>
  <c r="L5069" i="3"/>
  <c r="L5061" i="3"/>
  <c r="L5053" i="3"/>
  <c r="L5045" i="3"/>
  <c r="L5037" i="3"/>
  <c r="L4588" i="3"/>
  <c r="L4580" i="3"/>
  <c r="L4572" i="3"/>
  <c r="L4564" i="3"/>
  <c r="L4556" i="3"/>
  <c r="L4548" i="3"/>
  <c r="L4540" i="3"/>
  <c r="L4532" i="3"/>
  <c r="L4524" i="3"/>
  <c r="L4516" i="3"/>
  <c r="L4508" i="3"/>
  <c r="L4500" i="3"/>
  <c r="L4492" i="3"/>
  <c r="L4484" i="3"/>
  <c r="L4476" i="3"/>
  <c r="L4468" i="3"/>
  <c r="L4460" i="3"/>
  <c r="L4452" i="3"/>
  <c r="L4444" i="3"/>
  <c r="L4436" i="3"/>
  <c r="L4428" i="3"/>
  <c r="L4420" i="3"/>
  <c r="L4412" i="3"/>
  <c r="L4404" i="3"/>
  <c r="L4396" i="3"/>
  <c r="L4388" i="3"/>
  <c r="L4380" i="3"/>
  <c r="L4372" i="3"/>
  <c r="L4364" i="3"/>
  <c r="L4356" i="3"/>
  <c r="L4348" i="3"/>
  <c r="L4340" i="3"/>
  <c r="L4332" i="3"/>
  <c r="L4324" i="3"/>
  <c r="L4316" i="3"/>
  <c r="L4308" i="3"/>
  <c r="L4300" i="3"/>
  <c r="L4292" i="3"/>
  <c r="L4284" i="3"/>
  <c r="L4276" i="3"/>
  <c r="L4268" i="3"/>
  <c r="L4260" i="3"/>
  <c r="L4252" i="3"/>
  <c r="L4244" i="3"/>
  <c r="L4236" i="3"/>
  <c r="L4228" i="3"/>
  <c r="L4220" i="3"/>
  <c r="L4212" i="3"/>
  <c r="L4204" i="3"/>
  <c r="L4196" i="3"/>
  <c r="L4188" i="3"/>
  <c r="L4180" i="3"/>
  <c r="L4172" i="3"/>
  <c r="L4164" i="3"/>
  <c r="L4156" i="3"/>
  <c r="L4148" i="3"/>
  <c r="L4140" i="3"/>
  <c r="L4132" i="3"/>
  <c r="L4124" i="3"/>
  <c r="L4116" i="3"/>
  <c r="L4108" i="3"/>
  <c r="L4100" i="3"/>
  <c r="L4092" i="3"/>
  <c r="L4084" i="3"/>
  <c r="L4076" i="3"/>
  <c r="L4068" i="3"/>
  <c r="L4060" i="3"/>
  <c r="L4052" i="3"/>
  <c r="L4044" i="3"/>
  <c r="L4036" i="3"/>
  <c r="L4028" i="3"/>
  <c r="L4020" i="3"/>
  <c r="L4012" i="3"/>
  <c r="L4004" i="3"/>
  <c r="L3996" i="3"/>
  <c r="L3988" i="3"/>
  <c r="L3980" i="3"/>
  <c r="L3972" i="3"/>
  <c r="L3964" i="3"/>
  <c r="L3956" i="3"/>
  <c r="L3948" i="3"/>
  <c r="L3940" i="3"/>
  <c r="L3932" i="3"/>
  <c r="L3924" i="3"/>
  <c r="L3916" i="3"/>
  <c r="L3908" i="3"/>
  <c r="L3900" i="3"/>
  <c r="L3892" i="3"/>
  <c r="L3884" i="3"/>
  <c r="L3876" i="3"/>
  <c r="L3868" i="3"/>
  <c r="L3860" i="3"/>
  <c r="L3852" i="3"/>
  <c r="L3844" i="3"/>
  <c r="L3836" i="3"/>
  <c r="L3828" i="3"/>
  <c r="L3820" i="3"/>
  <c r="L3812" i="3"/>
  <c r="L3804" i="3"/>
  <c r="L3796" i="3"/>
  <c r="L3788" i="3"/>
  <c r="L4931" i="3"/>
  <c r="L4923" i="3"/>
  <c r="L4915" i="3"/>
  <c r="L4907" i="3"/>
  <c r="L4899" i="3"/>
  <c r="L4891" i="3"/>
  <c r="L4883" i="3"/>
  <c r="L4875" i="3"/>
  <c r="L4867" i="3"/>
  <c r="L4859" i="3"/>
  <c r="L4851" i="3"/>
  <c r="L4843" i="3"/>
  <c r="L4835" i="3"/>
  <c r="L4827" i="3"/>
  <c r="L4819" i="3"/>
  <c r="L4811" i="3"/>
  <c r="L4803" i="3"/>
  <c r="L4795" i="3"/>
  <c r="L4787" i="3"/>
  <c r="L4779" i="3"/>
  <c r="L4771" i="3"/>
  <c r="L4763" i="3"/>
  <c r="L4755" i="3"/>
  <c r="L4747" i="3"/>
  <c r="L4739" i="3"/>
  <c r="L4731" i="3"/>
  <c r="L4723" i="3"/>
  <c r="L4715" i="3"/>
  <c r="L4707" i="3"/>
  <c r="L4699" i="3"/>
  <c r="L4691" i="3"/>
  <c r="L4683" i="3"/>
  <c r="L4675" i="3"/>
  <c r="L4667" i="3"/>
  <c r="L4659" i="3"/>
  <c r="L4651" i="3"/>
  <c r="L4643" i="3"/>
  <c r="L4635" i="3"/>
  <c r="L4627" i="3"/>
  <c r="L4619" i="3"/>
  <c r="L4611" i="3"/>
  <c r="L4603" i="3"/>
  <c r="L4595" i="3"/>
  <c r="L4587" i="3"/>
  <c r="L4579" i="3"/>
  <c r="L4571" i="3"/>
  <c r="L4563" i="3"/>
  <c r="L4555" i="3"/>
  <c r="L4547" i="3"/>
  <c r="L4539" i="3"/>
  <c r="L4531" i="3"/>
  <c r="L4523" i="3"/>
  <c r="L4515" i="3"/>
  <c r="L4507" i="3"/>
  <c r="L4499" i="3"/>
  <c r="L4491" i="3"/>
  <c r="L4483" i="3"/>
  <c r="L4475" i="3"/>
  <c r="L4467" i="3"/>
  <c r="L4459" i="3"/>
  <c r="L4451" i="3"/>
  <c r="L4443" i="3"/>
  <c r="L4435" i="3"/>
  <c r="L4427" i="3"/>
  <c r="L4419" i="3"/>
  <c r="L4411" i="3"/>
  <c r="L4403" i="3"/>
  <c r="L4395" i="3"/>
  <c r="L4387" i="3"/>
  <c r="L4379" i="3"/>
  <c r="L4371" i="3"/>
  <c r="L4363" i="3"/>
  <c r="L4355" i="3"/>
  <c r="L4347" i="3"/>
  <c r="L4339" i="3"/>
  <c r="L4331" i="3"/>
  <c r="L4323" i="3"/>
  <c r="L4315" i="3"/>
  <c r="L4307" i="3"/>
  <c r="L4299" i="3"/>
  <c r="L4291" i="3"/>
  <c r="L4283" i="3"/>
  <c r="L4275" i="3"/>
  <c r="L4267" i="3"/>
  <c r="L4259" i="3"/>
  <c r="L4251" i="3"/>
  <c r="L4243" i="3"/>
  <c r="L4235" i="3"/>
  <c r="L4227" i="3"/>
  <c r="L4219" i="3"/>
  <c r="L4211" i="3"/>
  <c r="L4203" i="3"/>
  <c r="L4195" i="3"/>
  <c r="L4187" i="3"/>
  <c r="L4179" i="3"/>
  <c r="L4171" i="3"/>
  <c r="L4163" i="3"/>
  <c r="L4155" i="3"/>
  <c r="L4147" i="3"/>
  <c r="L4139" i="3"/>
  <c r="L4131" i="3"/>
  <c r="L4123" i="3"/>
  <c r="L4115" i="3"/>
  <c r="L4107" i="3"/>
  <c r="L4099" i="3"/>
  <c r="L4091" i="3"/>
  <c r="L4083" i="3"/>
  <c r="L4075" i="3"/>
  <c r="L4067" i="3"/>
  <c r="L4059" i="3"/>
  <c r="L4051" i="3"/>
  <c r="L4043" i="3"/>
  <c r="L4035" i="3"/>
  <c r="L4027" i="3"/>
  <c r="L4019" i="3"/>
  <c r="L4011" i="3"/>
  <c r="L4003" i="3"/>
  <c r="L3995" i="3"/>
  <c r="L3987" i="3"/>
  <c r="L3979" i="3"/>
  <c r="L3971" i="3"/>
  <c r="L3963" i="3"/>
  <c r="L3955" i="3"/>
  <c r="L3947" i="3"/>
  <c r="L3939" i="3"/>
  <c r="L3931" i="3"/>
  <c r="L3923" i="3"/>
  <c r="L3915" i="3"/>
  <c r="L3907" i="3"/>
  <c r="L3899" i="3"/>
  <c r="L3891" i="3"/>
  <c r="L3883" i="3"/>
  <c r="L3875" i="3"/>
  <c r="L3867" i="3"/>
  <c r="L3962" i="3"/>
  <c r="L3954" i="3"/>
  <c r="L3946" i="3"/>
  <c r="L5065" i="3"/>
  <c r="L5057" i="3"/>
  <c r="L5049" i="3"/>
  <c r="L5041" i="3"/>
  <c r="L5033" i="3"/>
  <c r="L5025" i="3"/>
  <c r="L5017" i="3"/>
  <c r="L5009" i="3"/>
  <c r="L5001" i="3"/>
  <c r="L4993" i="3"/>
  <c r="L4985" i="3"/>
  <c r="L4977" i="3"/>
  <c r="L4969" i="3"/>
  <c r="L4961" i="3"/>
  <c r="L4953" i="3"/>
  <c r="L4945" i="3"/>
  <c r="L4937" i="3"/>
  <c r="L4929" i="3"/>
  <c r="L4921" i="3"/>
  <c r="L4913" i="3"/>
  <c r="L4905" i="3"/>
  <c r="L4897" i="3"/>
  <c r="L4889" i="3"/>
  <c r="L4881" i="3"/>
  <c r="L4873" i="3"/>
  <c r="L4865" i="3"/>
  <c r="L4857" i="3"/>
  <c r="L4849" i="3"/>
  <c r="L4841" i="3"/>
  <c r="L4833" i="3"/>
  <c r="L4825" i="3"/>
  <c r="L4817" i="3"/>
  <c r="L4809" i="3"/>
  <c r="L4801" i="3"/>
  <c r="L4793" i="3"/>
  <c r="L4785" i="3"/>
  <c r="L4777" i="3"/>
  <c r="L4769" i="3"/>
  <c r="L4761" i="3"/>
  <c r="L4753" i="3"/>
  <c r="L4745" i="3"/>
  <c r="L4737" i="3"/>
  <c r="L4729" i="3"/>
  <c r="L4721" i="3"/>
  <c r="L4713" i="3"/>
  <c r="L4705" i="3"/>
  <c r="L4697" i="3"/>
  <c r="L4689" i="3"/>
  <c r="L4681" i="3"/>
  <c r="L4673" i="3"/>
  <c r="L4665" i="3"/>
  <c r="L4657" i="3"/>
  <c r="L4649" i="3"/>
  <c r="L4641" i="3"/>
  <c r="L4633" i="3"/>
  <c r="L4625" i="3"/>
  <c r="L4617" i="3"/>
  <c r="L4609" i="3"/>
  <c r="L4601" i="3"/>
  <c r="L4593" i="3"/>
  <c r="L4585" i="3"/>
  <c r="L4577" i="3"/>
  <c r="L4569" i="3"/>
  <c r="L4561" i="3"/>
  <c r="L4553" i="3"/>
  <c r="L4545" i="3"/>
  <c r="L4537" i="3"/>
  <c r="L4529" i="3"/>
  <c r="L4521" i="3"/>
  <c r="L4513" i="3"/>
  <c r="L4505" i="3"/>
  <c r="L4497" i="3"/>
  <c r="L4489" i="3"/>
  <c r="L4481" i="3"/>
  <c r="L4473" i="3"/>
  <c r="L4465" i="3"/>
  <c r="L4457" i="3"/>
  <c r="L4449" i="3"/>
  <c r="L4441" i="3"/>
  <c r="L4433" i="3"/>
  <c r="L4425" i="3"/>
  <c r="L4417" i="3"/>
  <c r="L4409" i="3"/>
  <c r="L4401" i="3"/>
  <c r="L4393" i="3"/>
  <c r="L4385" i="3"/>
  <c r="L4377" i="3"/>
  <c r="L4369" i="3"/>
  <c r="L4361" i="3"/>
  <c r="L4353" i="3"/>
  <c r="L4345" i="3"/>
  <c r="L4337" i="3"/>
  <c r="L4329" i="3"/>
  <c r="L4321" i="3"/>
  <c r="L4313" i="3"/>
  <c r="L4305" i="3"/>
  <c r="L4297" i="3"/>
  <c r="L4289" i="3"/>
  <c r="L4281" i="3"/>
  <c r="L4273" i="3"/>
  <c r="L4265" i="3"/>
  <c r="L4257" i="3"/>
  <c r="L4249" i="3"/>
  <c r="L4241" i="3"/>
  <c r="L4233" i="3"/>
  <c r="L4225" i="3"/>
  <c r="L4217" i="3"/>
  <c r="L4209" i="3"/>
  <c r="L4201" i="3"/>
  <c r="L4193" i="3"/>
  <c r="L4185" i="3"/>
  <c r="L4177" i="3"/>
  <c r="L4169" i="3"/>
  <c r="L4161" i="3"/>
  <c r="L4153" i="3"/>
  <c r="L4145" i="3"/>
  <c r="L4137" i="3"/>
  <c r="L4129" i="3"/>
  <c r="L4121" i="3"/>
  <c r="L4113" i="3"/>
  <c r="L4105" i="3"/>
  <c r="L4097" i="3"/>
  <c r="L4089" i="3"/>
  <c r="L4081" i="3"/>
  <c r="L4073" i="3"/>
  <c r="L4065" i="3"/>
  <c r="L4057" i="3"/>
  <c r="L4049" i="3"/>
  <c r="L4041" i="3"/>
  <c r="L5040" i="3"/>
  <c r="L5032" i="3"/>
  <c r="L5024" i="3"/>
  <c r="L5016" i="3"/>
  <c r="L5008" i="3"/>
  <c r="L5000" i="3"/>
  <c r="L4992" i="3"/>
  <c r="L4984" i="3"/>
  <c r="L4976" i="3"/>
  <c r="L4968" i="3"/>
  <c r="L4960" i="3"/>
  <c r="L4952" i="3"/>
  <c r="L4944" i="3"/>
  <c r="L4936" i="3"/>
  <c r="L4928" i="3"/>
  <c r="L4920" i="3"/>
  <c r="L4912" i="3"/>
  <c r="L4904" i="3"/>
  <c r="L4896" i="3"/>
  <c r="L4888" i="3"/>
  <c r="L4880" i="3"/>
  <c r="L4872" i="3"/>
  <c r="L4864" i="3"/>
  <c r="L4856" i="3"/>
  <c r="L4848" i="3"/>
  <c r="L4840" i="3"/>
  <c r="L4832" i="3"/>
  <c r="L4824" i="3"/>
  <c r="L4816" i="3"/>
  <c r="L4808" i="3"/>
  <c r="L4800" i="3"/>
  <c r="L4792" i="3"/>
  <c r="L4784" i="3"/>
  <c r="L4776" i="3"/>
  <c r="L4768" i="3"/>
  <c r="L4760" i="3"/>
  <c r="L4752" i="3"/>
  <c r="L4744" i="3"/>
  <c r="L4736" i="3"/>
  <c r="L4728" i="3"/>
  <c r="L4720" i="3"/>
  <c r="L4712" i="3"/>
  <c r="L4704" i="3"/>
  <c r="L4696" i="3"/>
  <c r="L4688" i="3"/>
  <c r="L4680" i="3"/>
  <c r="L4672" i="3"/>
  <c r="L4664" i="3"/>
  <c r="L4656" i="3"/>
  <c r="L4648" i="3"/>
  <c r="L4640" i="3"/>
  <c r="L4632" i="3"/>
  <c r="L4624" i="3"/>
  <c r="L4616" i="3"/>
  <c r="L4608" i="3"/>
  <c r="L4600" i="3"/>
  <c r="L4592" i="3"/>
  <c r="L4584" i="3"/>
  <c r="L4576" i="3"/>
  <c r="L4568" i="3"/>
  <c r="L4560" i="3"/>
  <c r="L4552" i="3"/>
  <c r="L4544" i="3"/>
  <c r="L4536" i="3"/>
  <c r="L4528" i="3"/>
  <c r="L4520" i="3"/>
  <c r="L4512" i="3"/>
  <c r="L4504" i="3"/>
  <c r="L4496" i="3"/>
  <c r="L4488" i="3"/>
  <c r="L4480" i="3"/>
  <c r="L4472" i="3"/>
  <c r="L4464" i="3"/>
  <c r="L4456" i="3"/>
  <c r="L4448" i="3"/>
  <c r="L4440" i="3"/>
  <c r="L4432" i="3"/>
  <c r="L4424" i="3"/>
  <c r="L4416" i="3"/>
  <c r="L4408" i="3"/>
  <c r="L4400" i="3"/>
  <c r="L4392" i="3"/>
  <c r="L4384" i="3"/>
  <c r="L4376" i="3"/>
  <c r="L4368" i="3"/>
  <c r="L4360" i="3"/>
  <c r="L4352" i="3"/>
  <c r="L4344" i="3"/>
  <c r="L4336" i="3"/>
  <c r="L4328" i="3"/>
  <c r="L4320" i="3"/>
  <c r="L4312" i="3"/>
  <c r="L4304" i="3"/>
  <c r="L4296" i="3"/>
  <c r="L4288" i="3"/>
  <c r="L4280" i="3"/>
  <c r="L4272" i="3"/>
  <c r="L4264" i="3"/>
  <c r="L4256" i="3"/>
  <c r="L4248" i="3"/>
  <c r="L4240" i="3"/>
  <c r="L4232" i="3"/>
  <c r="L4224" i="3"/>
  <c r="L4216" i="3"/>
  <c r="L4208" i="3"/>
  <c r="L4200" i="3"/>
  <c r="L4192" i="3"/>
  <c r="L4184" i="3"/>
  <c r="L4176" i="3"/>
  <c r="L4168" i="3"/>
  <c r="L4160" i="3"/>
  <c r="L4152" i="3"/>
  <c r="L4144" i="3"/>
  <c r="L4136" i="3"/>
  <c r="L4128" i="3"/>
  <c r="L4120" i="3"/>
  <c r="L4112" i="3"/>
  <c r="L4104" i="3"/>
  <c r="L4096" i="3"/>
  <c r="L4088" i="3"/>
  <c r="L4080" i="3"/>
  <c r="L4072" i="3"/>
  <c r="L4064" i="3"/>
  <c r="L4056" i="3"/>
  <c r="L4048" i="3"/>
  <c r="L4040" i="3"/>
  <c r="L4032" i="3"/>
  <c r="L4024" i="3"/>
  <c r="L4016" i="3"/>
  <c r="L4008" i="3"/>
  <c r="L4000" i="3"/>
  <c r="L3992" i="3"/>
  <c r="L3984" i="3"/>
  <c r="L3976" i="3"/>
  <c r="L3968" i="3"/>
  <c r="L3960" i="3"/>
  <c r="L3952" i="3"/>
  <c r="L3944" i="3"/>
  <c r="L3936" i="3"/>
  <c r="L3928" i="3"/>
  <c r="L3920" i="3"/>
  <c r="L3912" i="3"/>
  <c r="L3904" i="3"/>
  <c r="L3896" i="3"/>
  <c r="L3888" i="3"/>
  <c r="L3880" i="3"/>
  <c r="L3872" i="3"/>
  <c r="L3864" i="3"/>
  <c r="L3856" i="3"/>
  <c r="L3848" i="3"/>
  <c r="L3840" i="3"/>
  <c r="L3832" i="3"/>
  <c r="L3824" i="3"/>
  <c r="L3816" i="3"/>
  <c r="L3808" i="3"/>
  <c r="L3800" i="3"/>
  <c r="L3792" i="3"/>
  <c r="L3784" i="3"/>
  <c r="L3776" i="3"/>
  <c r="L3768" i="3"/>
  <c r="L3760" i="3"/>
  <c r="L3752" i="3"/>
  <c r="L3744" i="3"/>
  <c r="L3736" i="3"/>
  <c r="L3728" i="3"/>
  <c r="L3720" i="3"/>
  <c r="L3712" i="3"/>
  <c r="L3704" i="3"/>
  <c r="L3696" i="3"/>
  <c r="L3688" i="3"/>
  <c r="L5055" i="3"/>
  <c r="L5047" i="3"/>
  <c r="L5039" i="3"/>
  <c r="L5031" i="3"/>
  <c r="L5023" i="3"/>
  <c r="L5015" i="3"/>
  <c r="L5007" i="3"/>
  <c r="L4999" i="3"/>
  <c r="L4991" i="3"/>
  <c r="L4983" i="3"/>
  <c r="L4975" i="3"/>
  <c r="L4967" i="3"/>
  <c r="L4959" i="3"/>
  <c r="L4951" i="3"/>
  <c r="L4943" i="3"/>
  <c r="L4935" i="3"/>
  <c r="L4927" i="3"/>
  <c r="L4919" i="3"/>
  <c r="L4911" i="3"/>
  <c r="L4903" i="3"/>
  <c r="L4895" i="3"/>
  <c r="L4887" i="3"/>
  <c r="L4879" i="3"/>
  <c r="L4871" i="3"/>
  <c r="L4863" i="3"/>
  <c r="L4855" i="3"/>
  <c r="L4847" i="3"/>
  <c r="L4839" i="3"/>
  <c r="L4831" i="3"/>
  <c r="L4823" i="3"/>
  <c r="L4815" i="3"/>
  <c r="L4807" i="3"/>
  <c r="L4799" i="3"/>
  <c r="L4791" i="3"/>
  <c r="L4783" i="3"/>
  <c r="L4775" i="3"/>
  <c r="L4767" i="3"/>
  <c r="L4759" i="3"/>
  <c r="L4751" i="3"/>
  <c r="L4743" i="3"/>
  <c r="L4735" i="3"/>
  <c r="L4727" i="3"/>
  <c r="L4719" i="3"/>
  <c r="L4711" i="3"/>
  <c r="L4703" i="3"/>
  <c r="L4695" i="3"/>
  <c r="L4687" i="3"/>
  <c r="L4679" i="3"/>
  <c r="L4671" i="3"/>
  <c r="L4663" i="3"/>
  <c r="L4655" i="3"/>
  <c r="L4647" i="3"/>
  <c r="L4639" i="3"/>
  <c r="L4631" i="3"/>
  <c r="L4623" i="3"/>
  <c r="L4615" i="3"/>
  <c r="L4607" i="3"/>
  <c r="L4599" i="3"/>
  <c r="L4591" i="3"/>
  <c r="L4583" i="3"/>
  <c r="L4575" i="3"/>
  <c r="L4567" i="3"/>
  <c r="L4559" i="3"/>
  <c r="L4551" i="3"/>
  <c r="L4543" i="3"/>
  <c r="L4535" i="3"/>
  <c r="L4527" i="3"/>
  <c r="L4519" i="3"/>
  <c r="L4511" i="3"/>
  <c r="L4503" i="3"/>
  <c r="L4495" i="3"/>
  <c r="L4487" i="3"/>
  <c r="L4479" i="3"/>
  <c r="L4471" i="3"/>
  <c r="L4463" i="3"/>
  <c r="L4455" i="3"/>
  <c r="L4447" i="3"/>
  <c r="L4439" i="3"/>
  <c r="L4431" i="3"/>
  <c r="L4423" i="3"/>
  <c r="L4415" i="3"/>
  <c r="L4407" i="3"/>
  <c r="L4399" i="3"/>
  <c r="L4391" i="3"/>
  <c r="L4383" i="3"/>
  <c r="L4375" i="3"/>
  <c r="L4367" i="3"/>
  <c r="L4359" i="3"/>
  <c r="L4351" i="3"/>
  <c r="L4343" i="3"/>
  <c r="L4335" i="3"/>
  <c r="L4327" i="3"/>
  <c r="L4319" i="3"/>
  <c r="L4311" i="3"/>
  <c r="L4303" i="3"/>
  <c r="L4295" i="3"/>
  <c r="L4287" i="3"/>
  <c r="L4279" i="3"/>
  <c r="L4271" i="3"/>
  <c r="L4263" i="3"/>
  <c r="L4255" i="3"/>
  <c r="L4247" i="3"/>
  <c r="L4239" i="3"/>
  <c r="L4231" i="3"/>
  <c r="L4223" i="3"/>
  <c r="L4215" i="3"/>
  <c r="L4207" i="3"/>
  <c r="L4199" i="3"/>
  <c r="L4191" i="3"/>
  <c r="L4183" i="3"/>
  <c r="L4175" i="3"/>
  <c r="L4167" i="3"/>
  <c r="L4159" i="3"/>
  <c r="L4151" i="3"/>
  <c r="L4143" i="3"/>
  <c r="L4135" i="3"/>
  <c r="L4127" i="3"/>
  <c r="L4119" i="3"/>
  <c r="L4111" i="3"/>
  <c r="L4103" i="3"/>
  <c r="L4095" i="3"/>
  <c r="L4087" i="3"/>
  <c r="L4079" i="3"/>
  <c r="L4071" i="3"/>
  <c r="L4063" i="3"/>
  <c r="L4055" i="3"/>
  <c r="L4047" i="3"/>
  <c r="L4039" i="3"/>
  <c r="L4031" i="3"/>
  <c r="L4023" i="3"/>
  <c r="L4015" i="3"/>
  <c r="L4007" i="3"/>
  <c r="L3999" i="3"/>
  <c r="L3991" i="3"/>
  <c r="L3983" i="3"/>
  <c r="L5054" i="3"/>
  <c r="L5046" i="3"/>
  <c r="L5038" i="3"/>
  <c r="L5030" i="3"/>
  <c r="L5022" i="3"/>
  <c r="L5014" i="3"/>
  <c r="L5006" i="3"/>
  <c r="L4998" i="3"/>
  <c r="L4990" i="3"/>
  <c r="L4982" i="3"/>
  <c r="L4974" i="3"/>
  <c r="L4966" i="3"/>
  <c r="L4958" i="3"/>
  <c r="L4950" i="3"/>
  <c r="L4942" i="3"/>
  <c r="L4934" i="3"/>
  <c r="L4926" i="3"/>
  <c r="L4918" i="3"/>
  <c r="L4910" i="3"/>
  <c r="L4902" i="3"/>
  <c r="L4894" i="3"/>
  <c r="L4886" i="3"/>
  <c r="L4878" i="3"/>
  <c r="L4870" i="3"/>
  <c r="L4862" i="3"/>
  <c r="L4854" i="3"/>
  <c r="L4846" i="3"/>
  <c r="L4838" i="3"/>
  <c r="L4830" i="3"/>
  <c r="L4822" i="3"/>
  <c r="L4814" i="3"/>
  <c r="L4806" i="3"/>
  <c r="L4798" i="3"/>
  <c r="L4790" i="3"/>
  <c r="L4782" i="3"/>
  <c r="L4774" i="3"/>
  <c r="L4766" i="3"/>
  <c r="L4758" i="3"/>
  <c r="L4750" i="3"/>
  <c r="L4742" i="3"/>
  <c r="L4734" i="3"/>
  <c r="L4726" i="3"/>
  <c r="L4718" i="3"/>
  <c r="L4710" i="3"/>
  <c r="L4702" i="3"/>
  <c r="L4694" i="3"/>
  <c r="L4686" i="3"/>
  <c r="L4678" i="3"/>
  <c r="L4670" i="3"/>
  <c r="L4662" i="3"/>
  <c r="L4654" i="3"/>
  <c r="L4646" i="3"/>
  <c r="L4638" i="3"/>
  <c r="L4630" i="3"/>
  <c r="L4622" i="3"/>
  <c r="L4614" i="3"/>
  <c r="L4606" i="3"/>
  <c r="L4598" i="3"/>
  <c r="L4590" i="3"/>
  <c r="L4582" i="3"/>
  <c r="L4574" i="3"/>
  <c r="L4566" i="3"/>
  <c r="L4558" i="3"/>
  <c r="L4550" i="3"/>
  <c r="L4542" i="3"/>
  <c r="L4534" i="3"/>
  <c r="L4526" i="3"/>
  <c r="L4518" i="3"/>
  <c r="L4510" i="3"/>
  <c r="L4502" i="3"/>
  <c r="L4494" i="3"/>
  <c r="L4486" i="3"/>
  <c r="L4478" i="3"/>
  <c r="L4470" i="3"/>
  <c r="L4462" i="3"/>
  <c r="L4454" i="3"/>
  <c r="L4446" i="3"/>
  <c r="L4438" i="3"/>
  <c r="L4430" i="3"/>
  <c r="L4422" i="3"/>
  <c r="L4414" i="3"/>
  <c r="L4406" i="3"/>
  <c r="L4398" i="3"/>
  <c r="L4390" i="3"/>
  <c r="L4382" i="3"/>
  <c r="L4374" i="3"/>
  <c r="L4366" i="3"/>
  <c r="L4358" i="3"/>
  <c r="L4350" i="3"/>
  <c r="L4342" i="3"/>
  <c r="L4334" i="3"/>
  <c r="L4326" i="3"/>
  <c r="L4318" i="3"/>
  <c r="L4310" i="3"/>
  <c r="L4302" i="3"/>
  <c r="L4294" i="3"/>
  <c r="L4286" i="3"/>
  <c r="L4278" i="3"/>
  <c r="L4270" i="3"/>
  <c r="L4262" i="3"/>
  <c r="L4254" i="3"/>
  <c r="L4246" i="3"/>
  <c r="L4238" i="3"/>
  <c r="L4230" i="3"/>
  <c r="L4222" i="3"/>
  <c r="L4214" i="3"/>
  <c r="L4206" i="3"/>
  <c r="L4198" i="3"/>
  <c r="L4190" i="3"/>
  <c r="L4182" i="3"/>
  <c r="L4174" i="3"/>
  <c r="L4166" i="3"/>
  <c r="L4158" i="3"/>
  <c r="L4150" i="3"/>
  <c r="L4142" i="3"/>
  <c r="L4134" i="3"/>
  <c r="L4126" i="3"/>
  <c r="L4118" i="3"/>
  <c r="L4110" i="3"/>
  <c r="L4102" i="3"/>
  <c r="L4094" i="3"/>
  <c r="L4086" i="3"/>
  <c r="L4078" i="3"/>
  <c r="L4070" i="3"/>
  <c r="L4062" i="3"/>
  <c r="L4054" i="3"/>
  <c r="L4046" i="3"/>
  <c r="L4038" i="3"/>
  <c r="L4030" i="3"/>
  <c r="L4022" i="3"/>
  <c r="L4014" i="3"/>
  <c r="L4006" i="3"/>
  <c r="L3998" i="3"/>
  <c r="L3990" i="3"/>
  <c r="L3982" i="3"/>
  <c r="L3974" i="3"/>
  <c r="L5029" i="3"/>
  <c r="L5021" i="3"/>
  <c r="L5013" i="3"/>
  <c r="L5005" i="3"/>
  <c r="L4997" i="3"/>
  <c r="L4989" i="3"/>
  <c r="L4981" i="3"/>
  <c r="L4973" i="3"/>
  <c r="L4965" i="3"/>
  <c r="L4957" i="3"/>
  <c r="L4949" i="3"/>
  <c r="L4941" i="3"/>
  <c r="L4933" i="3"/>
  <c r="L4925" i="3"/>
  <c r="L4917" i="3"/>
  <c r="L4909" i="3"/>
  <c r="L4901" i="3"/>
  <c r="L4893" i="3"/>
  <c r="L4885" i="3"/>
  <c r="L4877" i="3"/>
  <c r="L4869" i="3"/>
  <c r="L4861" i="3"/>
  <c r="L4853" i="3"/>
  <c r="L4845" i="3"/>
  <c r="L4837" i="3"/>
  <c r="L4829" i="3"/>
  <c r="L4821" i="3"/>
  <c r="L4813" i="3"/>
  <c r="L4805" i="3"/>
  <c r="L4797" i="3"/>
  <c r="L4789" i="3"/>
  <c r="L4781" i="3"/>
  <c r="L4773" i="3"/>
  <c r="L4765" i="3"/>
  <c r="L4757" i="3"/>
  <c r="L4749" i="3"/>
  <c r="L4741" i="3"/>
  <c r="L4733" i="3"/>
  <c r="L4725" i="3"/>
  <c r="L4717" i="3"/>
  <c r="L4709" i="3"/>
  <c r="L4701" i="3"/>
  <c r="L4693" i="3"/>
  <c r="L4685" i="3"/>
  <c r="L4677" i="3"/>
  <c r="L4669" i="3"/>
  <c r="L4661" i="3"/>
  <c r="L4653" i="3"/>
  <c r="L4645" i="3"/>
  <c r="L4637" i="3"/>
  <c r="L4629" i="3"/>
  <c r="L4621" i="3"/>
  <c r="L4613" i="3"/>
  <c r="L4605" i="3"/>
  <c r="L4597" i="3"/>
  <c r="L4589" i="3"/>
  <c r="L4581" i="3"/>
  <c r="L4573" i="3"/>
  <c r="L4565" i="3"/>
  <c r="L4557" i="3"/>
  <c r="L4549" i="3"/>
  <c r="L4541" i="3"/>
  <c r="L4533" i="3"/>
  <c r="L4525" i="3"/>
  <c r="L4517" i="3"/>
  <c r="L4509" i="3"/>
  <c r="L4501" i="3"/>
  <c r="L4493" i="3"/>
  <c r="L4485" i="3"/>
  <c r="L4477" i="3"/>
  <c r="L4469" i="3"/>
  <c r="L4461" i="3"/>
  <c r="L4453" i="3"/>
  <c r="L4445" i="3"/>
  <c r="L4437" i="3"/>
  <c r="L4429" i="3"/>
  <c r="L4421" i="3"/>
  <c r="L4413" i="3"/>
  <c r="L4405" i="3"/>
  <c r="L4397" i="3"/>
  <c r="L4389" i="3"/>
  <c r="L4381" i="3"/>
  <c r="L4373" i="3"/>
  <c r="L4365" i="3"/>
  <c r="L4357" i="3"/>
  <c r="L4349" i="3"/>
  <c r="L4341" i="3"/>
  <c r="L4333" i="3"/>
  <c r="L4325" i="3"/>
  <c r="L4317" i="3"/>
  <c r="L4309" i="3"/>
  <c r="L4301" i="3"/>
  <c r="L4293" i="3"/>
  <c r="L4285" i="3"/>
  <c r="L4277" i="3"/>
  <c r="L4269" i="3"/>
  <c r="L4261" i="3"/>
  <c r="L4253" i="3"/>
  <c r="L4245" i="3"/>
  <c r="L4237" i="3"/>
  <c r="L4229" i="3"/>
  <c r="L4221" i="3"/>
  <c r="L4213" i="3"/>
  <c r="L4205" i="3"/>
  <c r="L4197" i="3"/>
  <c r="L4189" i="3"/>
  <c r="L4181" i="3"/>
  <c r="L4173" i="3"/>
  <c r="L4165" i="3"/>
  <c r="L4157" i="3"/>
  <c r="L4149" i="3"/>
  <c r="L4141" i="3"/>
  <c r="L4133" i="3"/>
  <c r="L4125" i="3"/>
  <c r="L4117" i="3"/>
  <c r="L4109" i="3"/>
  <c r="L4101" i="3"/>
  <c r="L4093" i="3"/>
  <c r="L4085" i="3"/>
  <c r="L4077" i="3"/>
  <c r="L4069" i="3"/>
  <c r="L4061" i="3"/>
  <c r="L4053" i="3"/>
  <c r="L4045" i="3"/>
  <c r="L4037" i="3"/>
  <c r="L4029" i="3"/>
  <c r="L4021" i="3"/>
  <c r="L4013" i="3"/>
  <c r="L4005" i="3"/>
  <c r="L3997" i="3"/>
  <c r="L3989" i="3"/>
  <c r="L3981" i="3"/>
  <c r="L3973" i="3"/>
  <c r="L3965" i="3"/>
  <c r="L3957" i="3"/>
  <c r="L3949" i="3"/>
  <c r="L3941" i="3"/>
  <c r="L3933" i="3"/>
  <c r="L3925" i="3"/>
  <c r="L3917" i="3"/>
  <c r="L3909" i="3"/>
  <c r="L3901" i="3"/>
  <c r="L3893" i="3"/>
  <c r="L3885" i="3"/>
  <c r="L3877" i="3"/>
  <c r="L3869" i="3"/>
  <c r="L3861" i="3"/>
  <c r="L3853" i="3"/>
  <c r="L3845" i="3"/>
  <c r="L3837" i="3"/>
  <c r="L3829" i="3"/>
  <c r="L3821" i="3"/>
  <c r="L3813" i="3"/>
  <c r="L3805" i="3"/>
  <c r="L3797" i="3"/>
  <c r="L3789" i="3"/>
  <c r="L3938" i="3"/>
  <c r="L3930" i="3"/>
  <c r="L3922" i="3"/>
  <c r="L3914" i="3"/>
  <c r="L3906" i="3"/>
  <c r="L3898" i="3"/>
  <c r="L3890" i="3"/>
  <c r="L3882" i="3"/>
  <c r="L3874" i="3"/>
  <c r="L3866" i="3"/>
  <c r="L3858" i="3"/>
  <c r="L3850" i="3"/>
  <c r="L3842" i="3"/>
  <c r="L3834" i="3"/>
  <c r="L3826" i="3"/>
  <c r="L3818" i="3"/>
  <c r="L3810" i="3"/>
  <c r="L3802" i="3"/>
  <c r="L3794" i="3"/>
  <c r="L3786" i="3"/>
  <c r="L3778" i="3"/>
  <c r="L3770" i="3"/>
  <c r="L3762" i="3"/>
  <c r="L3754" i="3"/>
  <c r="L3746" i="3"/>
  <c r="L3738" i="3"/>
  <c r="L3730" i="3"/>
  <c r="L3722" i="3"/>
  <c r="L3714" i="3"/>
  <c r="L3706" i="3"/>
  <c r="L3698" i="3"/>
  <c r="L3690" i="3"/>
  <c r="L3682" i="3"/>
  <c r="L3674" i="3"/>
  <c r="L3666" i="3"/>
  <c r="L3658" i="3"/>
  <c r="L3650" i="3"/>
  <c r="L3642" i="3"/>
  <c r="L3634" i="3"/>
  <c r="L3626" i="3"/>
  <c r="L3618" i="3"/>
  <c r="L3610" i="3"/>
  <c r="L3602" i="3"/>
  <c r="L3594" i="3"/>
  <c r="L3586" i="3"/>
  <c r="L3578" i="3"/>
  <c r="L3570" i="3"/>
  <c r="L3562" i="3"/>
  <c r="L3554" i="3"/>
  <c r="L3546" i="3"/>
  <c r="L3538" i="3"/>
  <c r="L3530" i="3"/>
  <c r="L3522" i="3"/>
  <c r="L3514" i="3"/>
  <c r="L3506" i="3"/>
  <c r="L3498" i="3"/>
  <c r="L3490" i="3"/>
  <c r="L3482" i="3"/>
  <c r="L3474" i="3"/>
  <c r="L3466" i="3"/>
  <c r="L3458" i="3"/>
  <c r="L3450" i="3"/>
  <c r="L3442" i="3"/>
  <c r="L3434" i="3"/>
  <c r="L3426" i="3"/>
  <c r="L3418" i="3"/>
  <c r="L3410" i="3"/>
  <c r="L3402" i="3"/>
  <c r="L3394" i="3"/>
  <c r="L3386" i="3"/>
  <c r="L3378" i="3"/>
  <c r="L3370" i="3"/>
  <c r="L3362" i="3"/>
  <c r="L3354" i="3"/>
  <c r="L3346" i="3"/>
  <c r="L3338" i="3"/>
  <c r="L3330" i="3"/>
  <c r="L3322" i="3"/>
  <c r="L4033" i="3"/>
  <c r="L4025" i="3"/>
  <c r="L4017" i="3"/>
  <c r="L4009" i="3"/>
  <c r="L4001" i="3"/>
  <c r="L3993" i="3"/>
  <c r="L3985" i="3"/>
  <c r="L3977" i="3"/>
  <c r="L3969" i="3"/>
  <c r="L3961" i="3"/>
  <c r="L3953" i="3"/>
  <c r="L3945" i="3"/>
  <c r="L3937" i="3"/>
  <c r="L3929" i="3"/>
  <c r="L3921" i="3"/>
  <c r="L3913" i="3"/>
  <c r="L3905" i="3"/>
  <c r="L3897" i="3"/>
  <c r="L3889" i="3"/>
  <c r="L3881" i="3"/>
  <c r="L3873" i="3"/>
  <c r="L3865" i="3"/>
  <c r="L3857" i="3"/>
  <c r="L3849" i="3"/>
  <c r="L3841" i="3"/>
  <c r="L3833" i="3"/>
  <c r="L3825" i="3"/>
  <c r="L3817" i="3"/>
  <c r="L3809" i="3"/>
  <c r="L3801" i="3"/>
  <c r="L3793" i="3"/>
  <c r="L3785" i="3"/>
  <c r="L3777" i="3"/>
  <c r="L3769" i="3"/>
  <c r="L3761" i="3"/>
  <c r="L3753" i="3"/>
  <c r="L3745" i="3"/>
  <c r="L3737" i="3"/>
  <c r="L3729" i="3"/>
  <c r="L3721" i="3"/>
  <c r="L3713" i="3"/>
  <c r="L3705" i="3"/>
  <c r="L3697" i="3"/>
  <c r="L3689" i="3"/>
  <c r="L3681" i="3"/>
  <c r="L3673" i="3"/>
  <c r="L3665" i="3"/>
  <c r="L3657" i="3"/>
  <c r="L3649" i="3"/>
  <c r="L3641" i="3"/>
  <c r="L3633" i="3"/>
  <c r="L3625" i="3"/>
  <c r="L3617" i="3"/>
  <c r="L3609" i="3"/>
  <c r="L3601" i="3"/>
  <c r="L3593" i="3"/>
  <c r="L3680" i="3"/>
  <c r="L3672" i="3"/>
  <c r="L3664" i="3"/>
  <c r="L3656" i="3"/>
  <c r="L3648" i="3"/>
  <c r="L3640" i="3"/>
  <c r="L3632" i="3"/>
  <c r="L3624" i="3"/>
  <c r="L3616" i="3"/>
  <c r="L3608" i="3"/>
  <c r="L3600" i="3"/>
  <c r="L3975" i="3"/>
  <c r="L3967" i="3"/>
  <c r="L3959" i="3"/>
  <c r="L3951" i="3"/>
  <c r="L3943" i="3"/>
  <c r="L3935" i="3"/>
  <c r="L3927" i="3"/>
  <c r="L3919" i="3"/>
  <c r="L3911" i="3"/>
  <c r="L3903" i="3"/>
  <c r="L3895" i="3"/>
  <c r="L3887" i="3"/>
  <c r="L3879" i="3"/>
  <c r="L3871" i="3"/>
  <c r="L3863" i="3"/>
  <c r="L3855" i="3"/>
  <c r="L3847" i="3"/>
  <c r="L3839" i="3"/>
  <c r="L3831" i="3"/>
  <c r="L3823" i="3"/>
  <c r="L3815" i="3"/>
  <c r="L3807" i="3"/>
  <c r="L3799" i="3"/>
  <c r="L3791" i="3"/>
  <c r="L3783" i="3"/>
  <c r="L3775" i="3"/>
  <c r="L3767" i="3"/>
  <c r="L3759" i="3"/>
  <c r="L3751" i="3"/>
  <c r="L3743" i="3"/>
  <c r="L3735" i="3"/>
  <c r="L3727" i="3"/>
  <c r="L3719" i="3"/>
  <c r="L3711" i="3"/>
  <c r="L3703" i="3"/>
  <c r="L3695" i="3"/>
  <c r="L3687" i="3"/>
  <c r="L3679" i="3"/>
  <c r="L3671" i="3"/>
  <c r="L3663" i="3"/>
  <c r="L3655" i="3"/>
  <c r="L3647" i="3"/>
  <c r="L3639" i="3"/>
  <c r="L3631" i="3"/>
  <c r="L3623" i="3"/>
  <c r="L3615" i="3"/>
  <c r="L3607" i="3"/>
  <c r="L3599" i="3"/>
  <c r="L3591" i="3"/>
  <c r="L3583" i="3"/>
  <c r="L3575" i="3"/>
  <c r="L3567" i="3"/>
  <c r="L3559" i="3"/>
  <c r="L3551" i="3"/>
  <c r="L3543" i="3"/>
  <c r="L3535" i="3"/>
  <c r="L3527" i="3"/>
  <c r="L3519" i="3"/>
  <c r="L3966" i="3"/>
  <c r="L3958" i="3"/>
  <c r="L3950" i="3"/>
  <c r="L3942" i="3"/>
  <c r="L3934" i="3"/>
  <c r="L3926" i="3"/>
  <c r="L3918" i="3"/>
  <c r="L3910" i="3"/>
  <c r="L3902" i="3"/>
  <c r="L3894" i="3"/>
  <c r="L3886" i="3"/>
  <c r="L3878" i="3"/>
  <c r="L3870" i="3"/>
  <c r="L3862" i="3"/>
  <c r="L3854" i="3"/>
  <c r="L3846" i="3"/>
  <c r="L3838" i="3"/>
  <c r="L3830" i="3"/>
  <c r="L3822" i="3"/>
  <c r="L3814" i="3"/>
  <c r="L3806" i="3"/>
  <c r="L3798" i="3"/>
  <c r="L3790" i="3"/>
  <c r="L3782" i="3"/>
  <c r="L3774" i="3"/>
  <c r="L3766" i="3"/>
  <c r="L3758" i="3"/>
  <c r="L3750" i="3"/>
  <c r="L3742" i="3"/>
  <c r="L3734" i="3"/>
  <c r="L3726" i="3"/>
  <c r="L3718" i="3"/>
  <c r="L3710" i="3"/>
  <c r="L3702" i="3"/>
  <c r="L3694" i="3"/>
  <c r="L3686" i="3"/>
  <c r="L3678" i="3"/>
  <c r="L3670" i="3"/>
  <c r="L3662" i="3"/>
  <c r="L3654" i="3"/>
  <c r="L3646" i="3"/>
  <c r="L3638" i="3"/>
  <c r="L3630" i="3"/>
  <c r="L3622" i="3"/>
  <c r="L3614" i="3"/>
  <c r="L3606" i="3"/>
  <c r="L3598" i="3"/>
  <c r="L3590" i="3"/>
  <c r="L3582" i="3"/>
  <c r="L3574" i="3"/>
  <c r="L3566" i="3"/>
  <c r="L3558" i="3"/>
  <c r="L3550" i="3"/>
  <c r="L3542" i="3"/>
  <c r="L3534" i="3"/>
  <c r="L3526" i="3"/>
  <c r="L3518" i="3"/>
  <c r="L3510" i="3"/>
  <c r="L3502" i="3"/>
  <c r="L3494" i="3"/>
  <c r="L3486" i="3"/>
  <c r="L3478" i="3"/>
  <c r="L3470" i="3"/>
  <c r="L3462" i="3"/>
  <c r="L3454" i="3"/>
  <c r="L3446" i="3"/>
  <c r="L3438" i="3"/>
  <c r="L3781" i="3"/>
  <c r="L3773" i="3"/>
  <c r="L3765" i="3"/>
  <c r="L3757" i="3"/>
  <c r="L3749" i="3"/>
  <c r="L3741" i="3"/>
  <c r="L3733" i="3"/>
  <c r="L3725" i="3"/>
  <c r="L3717" i="3"/>
  <c r="L3709" i="3"/>
  <c r="L3701" i="3"/>
  <c r="L3693" i="3"/>
  <c r="L3685" i="3"/>
  <c r="L3677" i="3"/>
  <c r="L3669" i="3"/>
  <c r="L3661" i="3"/>
  <c r="L3653" i="3"/>
  <c r="L3645" i="3"/>
  <c r="L3637" i="3"/>
  <c r="L3629" i="3"/>
  <c r="L3621" i="3"/>
  <c r="L3613" i="3"/>
  <c r="L3605" i="3"/>
  <c r="L3597" i="3"/>
  <c r="L3589" i="3"/>
  <c r="L3581" i="3"/>
  <c r="L3573" i="3"/>
  <c r="L3565" i="3"/>
  <c r="L3557" i="3"/>
  <c r="L3549" i="3"/>
  <c r="L3541" i="3"/>
  <c r="L3780" i="3"/>
  <c r="L3772" i="3"/>
  <c r="L3764" i="3"/>
  <c r="L3756" i="3"/>
  <c r="L3748" i="3"/>
  <c r="L3740" i="3"/>
  <c r="L3732" i="3"/>
  <c r="L3724" i="3"/>
  <c r="L3716" i="3"/>
  <c r="L3708" i="3"/>
  <c r="L3700" i="3"/>
  <c r="L3692" i="3"/>
  <c r="L3684" i="3"/>
  <c r="L3676" i="3"/>
  <c r="L3668" i="3"/>
  <c r="L3660" i="3"/>
  <c r="L3652" i="3"/>
  <c r="L3644" i="3"/>
  <c r="L3636" i="3"/>
  <c r="L3628" i="3"/>
  <c r="L3620" i="3"/>
  <c r="L3612" i="3"/>
  <c r="L3604" i="3"/>
  <c r="L3596" i="3"/>
  <c r="L3588" i="3"/>
  <c r="L3580" i="3"/>
  <c r="L3572" i="3"/>
  <c r="L3564" i="3"/>
  <c r="L3556" i="3"/>
  <c r="L3548" i="3"/>
  <c r="L3540" i="3"/>
  <c r="L3532" i="3"/>
  <c r="L3524" i="3"/>
  <c r="L3516" i="3"/>
  <c r="L3508" i="3"/>
  <c r="L3500" i="3"/>
  <c r="L3492" i="3"/>
  <c r="L3484" i="3"/>
  <c r="L3476" i="3"/>
  <c r="L3468" i="3"/>
  <c r="L3460" i="3"/>
  <c r="L3452" i="3"/>
  <c r="L3444" i="3"/>
  <c r="L3436" i="3"/>
  <c r="L3859" i="3"/>
  <c r="L3851" i="3"/>
  <c r="L3843" i="3"/>
  <c r="L3835" i="3"/>
  <c r="L3827" i="3"/>
  <c r="L3819" i="3"/>
  <c r="L3811" i="3"/>
  <c r="L3803" i="3"/>
  <c r="L3795" i="3"/>
  <c r="L3787" i="3"/>
  <c r="L3779" i="3"/>
  <c r="L3771" i="3"/>
  <c r="L3763" i="3"/>
  <c r="L3755" i="3"/>
  <c r="L3747" i="3"/>
  <c r="L3739" i="3"/>
  <c r="L3731" i="3"/>
  <c r="L3723" i="3"/>
  <c r="L3715" i="3"/>
  <c r="L3707" i="3"/>
  <c r="L3699" i="3"/>
  <c r="L3691" i="3"/>
  <c r="L3683" i="3"/>
  <c r="L3675" i="3"/>
  <c r="L3667" i="3"/>
  <c r="L3659" i="3"/>
  <c r="L3651" i="3"/>
  <c r="L3643" i="3"/>
  <c r="L3635" i="3"/>
  <c r="L3627" i="3"/>
  <c r="L3619" i="3"/>
  <c r="L3611" i="3"/>
  <c r="L3603" i="3"/>
  <c r="L3428" i="3"/>
  <c r="L3420" i="3"/>
  <c r="L3412" i="3"/>
  <c r="L3404" i="3"/>
  <c r="L3396" i="3"/>
  <c r="L3388" i="3"/>
  <c r="L3380" i="3"/>
  <c r="L3372" i="3"/>
  <c r="L3364" i="3"/>
  <c r="L3356" i="3"/>
  <c r="L3348" i="3"/>
  <c r="L3340" i="3"/>
  <c r="L3332" i="3"/>
  <c r="L3324" i="3"/>
  <c r="L3316" i="3"/>
  <c r="L3595" i="3"/>
  <c r="L3587" i="3"/>
  <c r="L3579" i="3"/>
  <c r="L3571" i="3"/>
  <c r="L3563" i="3"/>
  <c r="L3555" i="3"/>
  <c r="L3547" i="3"/>
  <c r="L3539" i="3"/>
  <c r="L3531" i="3"/>
  <c r="L3523" i="3"/>
  <c r="L3515" i="3"/>
  <c r="L3507" i="3"/>
  <c r="L3499" i="3"/>
  <c r="L3491" i="3"/>
  <c r="L3483" i="3"/>
  <c r="L3475" i="3"/>
  <c r="L3467" i="3"/>
  <c r="L3459" i="3"/>
  <c r="L3451" i="3"/>
  <c r="L3443" i="3"/>
  <c r="L3435" i="3"/>
  <c r="L3427" i="3"/>
  <c r="L3419" i="3"/>
  <c r="L3411" i="3"/>
  <c r="L3403" i="3"/>
  <c r="L3395" i="3"/>
  <c r="L3387" i="3"/>
  <c r="L3379" i="3"/>
  <c r="L3371" i="3"/>
  <c r="L3363" i="3"/>
  <c r="L3355" i="3"/>
  <c r="L3347" i="3"/>
  <c r="L3339" i="3"/>
  <c r="L3331" i="3"/>
  <c r="L3323" i="3"/>
  <c r="L3585" i="3"/>
  <c r="L3577" i="3"/>
  <c r="L3569" i="3"/>
  <c r="L3561" i="3"/>
  <c r="L3553" i="3"/>
  <c r="L3545" i="3"/>
  <c r="L3537" i="3"/>
  <c r="L3529" i="3"/>
  <c r="L3521" i="3"/>
  <c r="L3513" i="3"/>
  <c r="L3505" i="3"/>
  <c r="L3497" i="3"/>
  <c r="L3489" i="3"/>
  <c r="L3481" i="3"/>
  <c r="L3473" i="3"/>
  <c r="L3465" i="3"/>
  <c r="L3457" i="3"/>
  <c r="L3449" i="3"/>
  <c r="L3441" i="3"/>
  <c r="L3433" i="3"/>
  <c r="L3425" i="3"/>
  <c r="L3417" i="3"/>
  <c r="L3409" i="3"/>
  <c r="L3401" i="3"/>
  <c r="L3393" i="3"/>
  <c r="L3385" i="3"/>
  <c r="L3377" i="3"/>
  <c r="L3369" i="3"/>
  <c r="L3361" i="3"/>
  <c r="L3353" i="3"/>
  <c r="L3345" i="3"/>
  <c r="L3337" i="3"/>
  <c r="L3329" i="3"/>
  <c r="L3321" i="3"/>
  <c r="L3592" i="3"/>
  <c r="L3584" i="3"/>
  <c r="L3576" i="3"/>
  <c r="L3568" i="3"/>
  <c r="L3560" i="3"/>
  <c r="L3552" i="3"/>
  <c r="L3544" i="3"/>
  <c r="L3536" i="3"/>
  <c r="L3528" i="3"/>
  <c r="L3520" i="3"/>
  <c r="L3512" i="3"/>
  <c r="L3504" i="3"/>
  <c r="L3496" i="3"/>
  <c r="L3488" i="3"/>
  <c r="L3480" i="3"/>
  <c r="L3472" i="3"/>
  <c r="L3464" i="3"/>
  <c r="L3456" i="3"/>
  <c r="L3448" i="3"/>
  <c r="L3440" i="3"/>
  <c r="L3432" i="3"/>
  <c r="L3424" i="3"/>
  <c r="L3416" i="3"/>
  <c r="L3408" i="3"/>
  <c r="L3400" i="3"/>
  <c r="L3392" i="3"/>
  <c r="L3384" i="3"/>
  <c r="L3376" i="3"/>
  <c r="L3368" i="3"/>
  <c r="L3360" i="3"/>
  <c r="L3352" i="3"/>
  <c r="L3344" i="3"/>
  <c r="L3336" i="3"/>
  <c r="L3328" i="3"/>
  <c r="L3320" i="3"/>
  <c r="L3511" i="3"/>
  <c r="L3503" i="3"/>
  <c r="L3495" i="3"/>
  <c r="L3487" i="3"/>
  <c r="L3479" i="3"/>
  <c r="L3471" i="3"/>
  <c r="L3463" i="3"/>
  <c r="L3455" i="3"/>
  <c r="L3447" i="3"/>
  <c r="L3439" i="3"/>
  <c r="L3431" i="3"/>
  <c r="L3423" i="3"/>
  <c r="L3415" i="3"/>
  <c r="L3407" i="3"/>
  <c r="L3399" i="3"/>
  <c r="L3391" i="3"/>
  <c r="L3383" i="3"/>
  <c r="L3375" i="3"/>
  <c r="L3367" i="3"/>
  <c r="L3359" i="3"/>
  <c r="L3351" i="3"/>
  <c r="L3343" i="3"/>
  <c r="L3335" i="3"/>
  <c r="L3327" i="3"/>
  <c r="L3319" i="3"/>
  <c r="L3430" i="3"/>
  <c r="L3422" i="3"/>
  <c r="L3414" i="3"/>
  <c r="L3406" i="3"/>
  <c r="L3398" i="3"/>
  <c r="L3390" i="3"/>
  <c r="L3382" i="3"/>
  <c r="L3374" i="3"/>
  <c r="L3366" i="3"/>
  <c r="L3358" i="3"/>
  <c r="L3350" i="3"/>
  <c r="L3342" i="3"/>
  <c r="L3334" i="3"/>
  <c r="L3326" i="3"/>
  <c r="L3318" i="3"/>
  <c r="L3533" i="3"/>
  <c r="L3525" i="3"/>
  <c r="L3517" i="3"/>
  <c r="L3509" i="3"/>
  <c r="L3501" i="3"/>
  <c r="L3493" i="3"/>
  <c r="L3485" i="3"/>
  <c r="L3477" i="3"/>
  <c r="L3469" i="3"/>
  <c r="L3461" i="3"/>
  <c r="L3453" i="3"/>
  <c r="L3445" i="3"/>
  <c r="L3437" i="3"/>
  <c r="L3429" i="3"/>
  <c r="L3421" i="3"/>
  <c r="L3413" i="3"/>
  <c r="L3405" i="3"/>
  <c r="L3397" i="3"/>
  <c r="L3389" i="3"/>
  <c r="L3381" i="3"/>
  <c r="L3373" i="3"/>
  <c r="L3365" i="3"/>
  <c r="L3357" i="3"/>
  <c r="L3349" i="3"/>
  <c r="L3341" i="3"/>
  <c r="L3333" i="3"/>
  <c r="L3325" i="3"/>
  <c r="L3317" i="3"/>
  <c r="J2909" i="3"/>
  <c r="J106" i="41" s="1"/>
  <c r="J11" i="25" l="1"/>
  <c r="M11" i="25" s="1"/>
  <c r="M60" i="10"/>
  <c r="M59" i="10"/>
  <c r="M71" i="10"/>
  <c r="M72" i="10"/>
  <c r="M58" i="10"/>
  <c r="M73" i="10"/>
  <c r="M55" i="10"/>
  <c r="M67" i="10"/>
  <c r="H5" i="39"/>
  <c r="H6" i="39"/>
  <c r="H7" i="39"/>
  <c r="H8" i="39"/>
  <c r="H9" i="39"/>
  <c r="H10" i="39"/>
  <c r="H11" i="39"/>
  <c r="H12" i="39"/>
  <c r="H13" i="39"/>
  <c r="H14" i="39"/>
  <c r="H15" i="39"/>
  <c r="H16" i="39"/>
  <c r="H17" i="39"/>
  <c r="H18" i="39"/>
  <c r="H19" i="39"/>
  <c r="H20" i="39"/>
  <c r="H21" i="39"/>
  <c r="H22" i="39"/>
  <c r="H23" i="39"/>
  <c r="H24" i="39"/>
  <c r="H25" i="39"/>
  <c r="H26" i="39"/>
  <c r="H27" i="39"/>
  <c r="H28" i="39"/>
  <c r="H29" i="39"/>
  <c r="H30" i="39"/>
  <c r="H31" i="39"/>
  <c r="H32" i="39"/>
  <c r="H33" i="39"/>
  <c r="H34" i="39"/>
  <c r="H35" i="39"/>
  <c r="H36" i="39"/>
  <c r="H37" i="39"/>
  <c r="H38" i="39"/>
  <c r="H39" i="39"/>
  <c r="H40" i="39"/>
  <c r="H41" i="39"/>
  <c r="H42" i="39"/>
  <c r="H43" i="39"/>
  <c r="H44" i="39"/>
  <c r="H45" i="39"/>
  <c r="H46" i="39"/>
  <c r="H47" i="39"/>
  <c r="H48" i="39"/>
  <c r="H49" i="39"/>
  <c r="H50" i="39"/>
  <c r="H51" i="39"/>
  <c r="H52" i="39"/>
  <c r="H53" i="39"/>
  <c r="H54" i="39"/>
  <c r="H55" i="39"/>
  <c r="H56" i="39"/>
  <c r="H57" i="39"/>
  <c r="H58" i="39"/>
  <c r="H59" i="39"/>
  <c r="H60" i="39"/>
  <c r="H61" i="39"/>
  <c r="H62" i="39"/>
  <c r="H63" i="39"/>
  <c r="H64" i="39"/>
  <c r="H65" i="39"/>
  <c r="H66" i="39"/>
  <c r="H67" i="39"/>
  <c r="H68" i="39"/>
  <c r="H69" i="39"/>
  <c r="H70" i="39"/>
  <c r="H71" i="39"/>
  <c r="H72" i="39"/>
  <c r="H73" i="39"/>
  <c r="H74" i="39"/>
  <c r="H75" i="39"/>
  <c r="H76" i="39"/>
  <c r="H77" i="39"/>
  <c r="H78" i="39"/>
  <c r="H79" i="39"/>
  <c r="H80" i="39"/>
  <c r="H81" i="39"/>
  <c r="H82" i="39"/>
  <c r="H83" i="39"/>
  <c r="H84" i="39"/>
  <c r="H85" i="39"/>
  <c r="H86" i="39"/>
  <c r="H87" i="39"/>
  <c r="H88" i="39"/>
  <c r="H89" i="39"/>
  <c r="H90" i="39"/>
  <c r="H91" i="39"/>
  <c r="H92" i="39"/>
  <c r="H93" i="39"/>
  <c r="H94" i="39"/>
  <c r="H95" i="39"/>
  <c r="H96" i="39"/>
  <c r="H97" i="39"/>
  <c r="H98" i="39"/>
  <c r="H99" i="39"/>
  <c r="H100" i="39"/>
  <c r="H101" i="39"/>
  <c r="H102" i="39"/>
  <c r="H103" i="39"/>
  <c r="H104" i="39"/>
  <c r="H105" i="39"/>
  <c r="H106" i="39"/>
  <c r="H107" i="39"/>
  <c r="H108" i="39"/>
  <c r="H109" i="39"/>
  <c r="H110" i="39"/>
  <c r="H111" i="39"/>
  <c r="H112" i="39"/>
  <c r="H113" i="39"/>
  <c r="H114" i="39"/>
  <c r="H115" i="39"/>
  <c r="H116" i="39"/>
  <c r="H117" i="39"/>
  <c r="H118" i="39"/>
  <c r="H119" i="39"/>
  <c r="H120" i="39"/>
  <c r="H121" i="39"/>
  <c r="H122" i="39"/>
  <c r="H123" i="39"/>
  <c r="H124" i="39"/>
  <c r="H125" i="39"/>
  <c r="H126" i="39"/>
  <c r="H127" i="39"/>
  <c r="H128" i="39"/>
  <c r="H129" i="39"/>
  <c r="H130" i="39"/>
  <c r="H131" i="39"/>
  <c r="H132" i="39"/>
  <c r="H133" i="39"/>
  <c r="H134" i="39"/>
  <c r="H135" i="39"/>
  <c r="H136" i="39"/>
  <c r="H137" i="39"/>
  <c r="H138" i="39"/>
  <c r="H139" i="39"/>
  <c r="H140" i="39"/>
  <c r="H141" i="39"/>
  <c r="H142" i="39"/>
  <c r="H143" i="39"/>
  <c r="H144" i="39"/>
  <c r="H145" i="39"/>
  <c r="H146" i="39"/>
  <c r="H147" i="39"/>
  <c r="H148" i="39"/>
  <c r="H149" i="39"/>
  <c r="H150" i="39"/>
  <c r="H151" i="39"/>
  <c r="H152" i="39"/>
  <c r="H153" i="39"/>
  <c r="H154" i="39"/>
  <c r="H155" i="39"/>
  <c r="H156" i="39"/>
  <c r="H157" i="39"/>
  <c r="H158" i="39"/>
  <c r="H159" i="39"/>
  <c r="H160" i="39"/>
  <c r="H161" i="39"/>
  <c r="H162" i="39"/>
  <c r="H163" i="39"/>
  <c r="H164" i="39"/>
  <c r="H165" i="39"/>
  <c r="H166" i="39"/>
  <c r="H167" i="39"/>
  <c r="H168" i="39"/>
  <c r="H169" i="39"/>
  <c r="H170" i="39"/>
  <c r="H171" i="39"/>
  <c r="H172" i="39"/>
  <c r="H173" i="39"/>
  <c r="H174" i="39"/>
  <c r="H175" i="39"/>
  <c r="H176" i="39"/>
  <c r="H177" i="39"/>
  <c r="H178" i="39"/>
  <c r="H179" i="39"/>
  <c r="H180" i="39"/>
  <c r="H181" i="39"/>
  <c r="H182" i="39"/>
  <c r="H183" i="39"/>
  <c r="H184" i="39"/>
  <c r="H185" i="39"/>
  <c r="H186" i="39"/>
  <c r="H187" i="39"/>
  <c r="H188" i="39"/>
  <c r="H189" i="39"/>
  <c r="H190" i="39"/>
  <c r="H191" i="39"/>
  <c r="H192" i="39"/>
  <c r="H193" i="39"/>
  <c r="H194" i="39"/>
  <c r="H195" i="39"/>
  <c r="H196" i="39"/>
  <c r="H197" i="39"/>
  <c r="H198" i="39"/>
  <c r="H199" i="39"/>
  <c r="H200" i="39"/>
  <c r="H201" i="39"/>
  <c r="H202" i="39"/>
  <c r="H203" i="39"/>
  <c r="H204" i="39"/>
  <c r="H205" i="39"/>
  <c r="H206" i="39"/>
  <c r="H207" i="39"/>
  <c r="H208" i="39"/>
  <c r="H209" i="39"/>
  <c r="H210" i="39"/>
  <c r="H211" i="39"/>
  <c r="H212" i="39"/>
  <c r="H213" i="39"/>
  <c r="H214" i="39"/>
  <c r="H215" i="39"/>
  <c r="H216" i="39"/>
  <c r="H217" i="39"/>
  <c r="H218" i="39"/>
  <c r="H219" i="39"/>
  <c r="H220" i="39"/>
  <c r="H221" i="39"/>
  <c r="H222" i="39"/>
  <c r="H223" i="39"/>
  <c r="H224" i="39"/>
  <c r="H225" i="39"/>
  <c r="H226" i="39"/>
  <c r="H227" i="39"/>
  <c r="H228" i="39"/>
  <c r="H229" i="39"/>
  <c r="H230" i="39"/>
  <c r="H231" i="39"/>
  <c r="H232" i="39"/>
  <c r="H233" i="39"/>
  <c r="H234" i="39"/>
  <c r="H235" i="39"/>
  <c r="H236" i="39"/>
  <c r="H237" i="39"/>
  <c r="H238" i="39"/>
  <c r="H239" i="39"/>
  <c r="H240" i="39"/>
  <c r="H241" i="39"/>
  <c r="H242" i="39"/>
  <c r="H243" i="39"/>
  <c r="H244" i="39"/>
  <c r="H245" i="39"/>
  <c r="H246" i="39"/>
  <c r="H247" i="39"/>
  <c r="H248" i="39"/>
  <c r="H249" i="39"/>
  <c r="H250" i="39"/>
  <c r="H251" i="39"/>
  <c r="H252" i="39"/>
  <c r="H253" i="39"/>
  <c r="H254" i="39"/>
  <c r="H255" i="39"/>
  <c r="H256" i="39"/>
  <c r="H257" i="39"/>
  <c r="H258" i="39"/>
  <c r="H259" i="39"/>
  <c r="H260" i="39"/>
  <c r="H261" i="39"/>
  <c r="H262" i="39"/>
  <c r="H263" i="39"/>
  <c r="H264" i="39"/>
  <c r="H265" i="39"/>
  <c r="H266" i="39"/>
  <c r="H267" i="39"/>
  <c r="H268" i="39"/>
  <c r="H269" i="39"/>
  <c r="H270" i="39"/>
  <c r="H271" i="39"/>
  <c r="H272" i="39"/>
  <c r="H273" i="39"/>
  <c r="H274" i="39"/>
  <c r="H275" i="39"/>
  <c r="H276" i="39"/>
  <c r="H277" i="39"/>
  <c r="H278" i="39"/>
  <c r="H279" i="39"/>
  <c r="H280" i="39"/>
  <c r="H281" i="39"/>
  <c r="H282" i="39"/>
  <c r="H283" i="39"/>
  <c r="H284" i="39"/>
  <c r="H285" i="39"/>
  <c r="H286" i="39"/>
  <c r="H287" i="39"/>
  <c r="H288" i="39"/>
  <c r="H289" i="39"/>
  <c r="H290" i="39"/>
  <c r="H291" i="39"/>
  <c r="H292" i="39"/>
  <c r="H293" i="39"/>
  <c r="H294" i="39"/>
  <c r="H295" i="39"/>
  <c r="H296" i="39"/>
  <c r="H297" i="39"/>
  <c r="H298" i="39"/>
  <c r="H299" i="39"/>
  <c r="H300" i="39"/>
  <c r="H301" i="39"/>
  <c r="H302" i="39"/>
  <c r="H303" i="39"/>
  <c r="H304" i="39"/>
  <c r="H305" i="39"/>
  <c r="H306" i="39"/>
  <c r="H307" i="39"/>
  <c r="H308" i="39"/>
  <c r="H309" i="39"/>
  <c r="H310" i="39"/>
  <c r="H311" i="39"/>
  <c r="H312" i="39"/>
  <c r="H313" i="39"/>
  <c r="H314" i="39"/>
  <c r="H315" i="39"/>
  <c r="H316" i="39"/>
  <c r="H317" i="39"/>
  <c r="H318" i="39"/>
  <c r="H319" i="39"/>
  <c r="H320" i="39"/>
  <c r="H321" i="39"/>
  <c r="H322" i="39"/>
  <c r="H323" i="39"/>
  <c r="H324" i="39"/>
  <c r="H325" i="39"/>
  <c r="H326" i="39"/>
  <c r="H327" i="39"/>
  <c r="H328" i="39"/>
  <c r="H329" i="39"/>
  <c r="H330" i="39"/>
  <c r="H331" i="39"/>
  <c r="H332" i="39"/>
  <c r="H333" i="39"/>
  <c r="H334" i="39"/>
  <c r="H335" i="39"/>
  <c r="H336" i="39"/>
  <c r="H337" i="39"/>
  <c r="H338" i="39"/>
  <c r="H339" i="39"/>
  <c r="H340" i="39"/>
  <c r="H341" i="39"/>
  <c r="H342" i="39"/>
  <c r="H343" i="39"/>
  <c r="H344" i="39"/>
  <c r="H345" i="39"/>
  <c r="H346" i="39"/>
  <c r="H347" i="39"/>
  <c r="H348" i="39"/>
  <c r="H349" i="39"/>
  <c r="H350" i="39"/>
  <c r="H351" i="39"/>
  <c r="H352" i="39"/>
  <c r="H353" i="39"/>
  <c r="H354" i="39"/>
  <c r="H355" i="39"/>
  <c r="H356" i="39"/>
  <c r="H357" i="39"/>
  <c r="H358" i="39"/>
  <c r="H359" i="39"/>
  <c r="H360" i="39"/>
  <c r="H361" i="39"/>
  <c r="H362" i="39"/>
  <c r="H363" i="39"/>
  <c r="H364" i="39"/>
  <c r="H365" i="39"/>
  <c r="H366" i="39"/>
  <c r="H367" i="39"/>
  <c r="H368" i="39"/>
  <c r="H369" i="39"/>
  <c r="H370" i="39"/>
  <c r="H371" i="39"/>
  <c r="H372" i="39"/>
  <c r="H373" i="39"/>
  <c r="H374" i="39"/>
  <c r="H375" i="39"/>
  <c r="H376" i="39"/>
  <c r="H377" i="39"/>
  <c r="H378" i="39"/>
  <c r="H379" i="39"/>
  <c r="H380" i="39"/>
  <c r="H381" i="39"/>
  <c r="H382" i="39"/>
  <c r="H383" i="39"/>
  <c r="H384" i="39"/>
  <c r="H385" i="39"/>
  <c r="H386" i="39"/>
  <c r="H387" i="39"/>
  <c r="H388" i="39"/>
  <c r="H389" i="39"/>
  <c r="H390" i="39"/>
  <c r="H391" i="39"/>
  <c r="H392" i="39"/>
  <c r="H393" i="39"/>
  <c r="H394" i="39"/>
  <c r="H395" i="39"/>
  <c r="H396" i="39"/>
  <c r="H397" i="39"/>
  <c r="H398" i="39"/>
  <c r="H399" i="39"/>
  <c r="H400" i="39"/>
  <c r="H401" i="39"/>
  <c r="H402" i="39"/>
  <c r="H403" i="39"/>
  <c r="H404" i="39"/>
  <c r="H405" i="39"/>
  <c r="H406" i="39"/>
  <c r="H407" i="39"/>
  <c r="H408" i="39"/>
  <c r="H409" i="39"/>
  <c r="H410" i="39"/>
  <c r="H411" i="39"/>
  <c r="H412" i="39"/>
  <c r="H413" i="39"/>
  <c r="H414" i="39"/>
  <c r="H415" i="39"/>
  <c r="H416" i="39"/>
  <c r="H417" i="39"/>
  <c r="H418" i="39"/>
  <c r="H419" i="39"/>
  <c r="H420" i="39"/>
  <c r="H421" i="39"/>
  <c r="H422" i="39"/>
  <c r="H423" i="39"/>
  <c r="H424" i="39"/>
  <c r="H425" i="39"/>
  <c r="H426" i="39"/>
  <c r="H427" i="39"/>
  <c r="H428" i="39"/>
  <c r="H429" i="39"/>
  <c r="H430" i="39"/>
  <c r="H431" i="39"/>
  <c r="H432" i="39"/>
  <c r="H433" i="39"/>
  <c r="H434" i="39"/>
  <c r="H435" i="39"/>
  <c r="H436" i="39"/>
  <c r="H437" i="39"/>
  <c r="H438" i="39"/>
  <c r="H439" i="39"/>
  <c r="H440" i="39"/>
  <c r="H441" i="39"/>
  <c r="H442" i="39"/>
  <c r="H443" i="39"/>
  <c r="H444" i="39"/>
  <c r="H445" i="39"/>
  <c r="H446" i="39"/>
  <c r="H447" i="39"/>
  <c r="H448" i="39"/>
  <c r="H449" i="39"/>
  <c r="H450" i="39"/>
  <c r="H451" i="39"/>
  <c r="H452" i="39"/>
  <c r="H453" i="39"/>
  <c r="H454" i="39"/>
  <c r="H455" i="39"/>
  <c r="H456" i="39"/>
  <c r="H457" i="39"/>
  <c r="H458" i="39"/>
  <c r="H459" i="39"/>
  <c r="H460" i="39"/>
  <c r="H461" i="39"/>
  <c r="H462" i="39"/>
  <c r="H463" i="39"/>
  <c r="H464" i="39"/>
  <c r="H465" i="39"/>
  <c r="H466" i="39"/>
  <c r="H467" i="39"/>
  <c r="H468" i="39"/>
  <c r="H469" i="39"/>
  <c r="H470" i="39"/>
  <c r="H471" i="39"/>
  <c r="H472" i="39"/>
  <c r="H473" i="39"/>
  <c r="H474" i="39"/>
  <c r="H475" i="39"/>
  <c r="H476" i="39"/>
  <c r="H477" i="39"/>
  <c r="H478" i="39"/>
  <c r="H479" i="39"/>
  <c r="H480" i="39"/>
  <c r="H481" i="39"/>
  <c r="H482" i="39"/>
  <c r="H483" i="39"/>
  <c r="H484" i="39"/>
  <c r="H485" i="39"/>
  <c r="H486" i="39"/>
  <c r="H487" i="39"/>
  <c r="H488" i="39"/>
  <c r="H489" i="39"/>
  <c r="H490" i="39"/>
  <c r="H491" i="39"/>
  <c r="H492" i="39"/>
  <c r="H493" i="39"/>
  <c r="H494" i="39"/>
  <c r="H495" i="39"/>
  <c r="H496" i="39"/>
  <c r="H497" i="39"/>
  <c r="H498" i="39"/>
  <c r="H499" i="39"/>
  <c r="H500" i="39"/>
  <c r="H501" i="39"/>
  <c r="H502" i="39"/>
  <c r="H503" i="39"/>
  <c r="H504" i="39"/>
  <c r="H505" i="39"/>
  <c r="H506" i="39"/>
  <c r="H507" i="39"/>
  <c r="H508" i="39"/>
  <c r="H509" i="39"/>
  <c r="H510" i="39"/>
  <c r="H511" i="39"/>
  <c r="H512" i="39"/>
  <c r="H513" i="39"/>
  <c r="H514" i="39"/>
  <c r="H515" i="39"/>
  <c r="H516" i="39"/>
  <c r="H517" i="39"/>
  <c r="H518" i="39"/>
  <c r="H519" i="39"/>
  <c r="H520" i="39"/>
  <c r="H521" i="39"/>
  <c r="H522" i="39"/>
  <c r="H523" i="39"/>
  <c r="H524" i="39"/>
  <c r="H525" i="39"/>
  <c r="H526" i="39"/>
  <c r="H527" i="39"/>
  <c r="H528" i="39"/>
  <c r="H529" i="39"/>
  <c r="H530" i="39"/>
  <c r="H531" i="39"/>
  <c r="H532" i="39"/>
  <c r="H533" i="39"/>
  <c r="H534" i="39"/>
  <c r="H535" i="39"/>
  <c r="H536" i="39"/>
  <c r="H537" i="39"/>
  <c r="H538" i="39"/>
  <c r="H539" i="39"/>
  <c r="H540" i="39"/>
  <c r="H541" i="39"/>
  <c r="H542" i="39"/>
  <c r="H543" i="39"/>
  <c r="H544" i="39"/>
  <c r="H545" i="39"/>
  <c r="H546" i="39"/>
  <c r="H547" i="39"/>
  <c r="H548" i="39"/>
  <c r="H549" i="39"/>
  <c r="H4" i="39"/>
  <c r="G292" i="39" l="1"/>
  <c r="B26" i="38"/>
  <c r="B25" i="38"/>
  <c r="H2956" i="3" l="1"/>
  <c r="J2956" i="3"/>
  <c r="H2957" i="3"/>
  <c r="J2957" i="3"/>
  <c r="H2958" i="3"/>
  <c r="J2958" i="3"/>
  <c r="H2959" i="3"/>
  <c r="J2959" i="3"/>
  <c r="H2960" i="3"/>
  <c r="J2960" i="3"/>
  <c r="H2961" i="3"/>
  <c r="J2961" i="3"/>
  <c r="H2962" i="3"/>
  <c r="J2962" i="3"/>
  <c r="H2963" i="3"/>
  <c r="J2963" i="3"/>
  <c r="H2964" i="3"/>
  <c r="J2964" i="3"/>
  <c r="H2965" i="3"/>
  <c r="J2965" i="3"/>
  <c r="H2966" i="3"/>
  <c r="J2966" i="3"/>
  <c r="H2967" i="3"/>
  <c r="J2967" i="3"/>
  <c r="H2968" i="3"/>
  <c r="J2968" i="3"/>
  <c r="H2969" i="3"/>
  <c r="J2969" i="3"/>
  <c r="H2970" i="3"/>
  <c r="J2970" i="3"/>
  <c r="H2971" i="3"/>
  <c r="J2971" i="3"/>
  <c r="H2972" i="3"/>
  <c r="J2972" i="3"/>
  <c r="H2973" i="3"/>
  <c r="J2973" i="3"/>
  <c r="H2974" i="3"/>
  <c r="J2974" i="3"/>
  <c r="H2975" i="3"/>
  <c r="J2975" i="3"/>
  <c r="H2976" i="3"/>
  <c r="J2976" i="3"/>
  <c r="H2977" i="3"/>
  <c r="J2977" i="3"/>
  <c r="H2978" i="3"/>
  <c r="J2978" i="3"/>
  <c r="H2979" i="3"/>
  <c r="J2979" i="3"/>
  <c r="H2980" i="3"/>
  <c r="J2980" i="3"/>
  <c r="H2981" i="3"/>
  <c r="J2981" i="3"/>
  <c r="H2982" i="3"/>
  <c r="J2982" i="3"/>
  <c r="H2983" i="3"/>
  <c r="J2983" i="3"/>
  <c r="H2984" i="3"/>
  <c r="J2984" i="3"/>
  <c r="H2985" i="3"/>
  <c r="J2985" i="3"/>
  <c r="H2986" i="3"/>
  <c r="J2986" i="3"/>
  <c r="H2987" i="3"/>
  <c r="J2987" i="3"/>
  <c r="H2988" i="3"/>
  <c r="J2988" i="3"/>
  <c r="H2989" i="3"/>
  <c r="J2989" i="3"/>
  <c r="H2990" i="3"/>
  <c r="J2990" i="3"/>
  <c r="H2991" i="3"/>
  <c r="J2991" i="3"/>
  <c r="H2992" i="3"/>
  <c r="J2992" i="3"/>
  <c r="H2993" i="3"/>
  <c r="J2993" i="3"/>
  <c r="H2994" i="3"/>
  <c r="J2994" i="3"/>
  <c r="H2995" i="3"/>
  <c r="J2995" i="3"/>
  <c r="H2996" i="3"/>
  <c r="J2996" i="3"/>
  <c r="H2997" i="3"/>
  <c r="J2997" i="3"/>
  <c r="H2998" i="3"/>
  <c r="J2998" i="3"/>
  <c r="H2999" i="3"/>
  <c r="J2999" i="3"/>
  <c r="H3000" i="3"/>
  <c r="J3000" i="3"/>
  <c r="H3001" i="3"/>
  <c r="J3001" i="3"/>
  <c r="H3002" i="3"/>
  <c r="J3002" i="3"/>
  <c r="H3003" i="3"/>
  <c r="J3003" i="3"/>
  <c r="H3004" i="3"/>
  <c r="J3004" i="3"/>
  <c r="H3005" i="3"/>
  <c r="J3005" i="3"/>
  <c r="H3006" i="3"/>
  <c r="J3006" i="3"/>
  <c r="H3007" i="3"/>
  <c r="J3007" i="3"/>
  <c r="H3008" i="3"/>
  <c r="J3008" i="3"/>
  <c r="H3009" i="3"/>
  <c r="J3009" i="3"/>
  <c r="H3010" i="3"/>
  <c r="J3010" i="3"/>
  <c r="H3011" i="3"/>
  <c r="J3011" i="3"/>
  <c r="H3012" i="3"/>
  <c r="J3012" i="3"/>
  <c r="H3013" i="3"/>
  <c r="J3013" i="3"/>
  <c r="H3014" i="3"/>
  <c r="J3014" i="3"/>
  <c r="H3015" i="3"/>
  <c r="J3015" i="3"/>
  <c r="H3016" i="3"/>
  <c r="J3016" i="3"/>
  <c r="H3017" i="3"/>
  <c r="J3017" i="3"/>
  <c r="H3018" i="3"/>
  <c r="J3018" i="3"/>
  <c r="H3019" i="3"/>
  <c r="J3019" i="3"/>
  <c r="H3020" i="3"/>
  <c r="J3020" i="3"/>
  <c r="H3021" i="3"/>
  <c r="J3021" i="3"/>
  <c r="H3022" i="3"/>
  <c r="J3022" i="3"/>
  <c r="H3023" i="3"/>
  <c r="J3023" i="3"/>
  <c r="H3024" i="3"/>
  <c r="J3024" i="3"/>
  <c r="H3025" i="3"/>
  <c r="J3025" i="3"/>
  <c r="H3026" i="3"/>
  <c r="J3026" i="3"/>
  <c r="H3027" i="3"/>
  <c r="J3027" i="3"/>
  <c r="H3028" i="3"/>
  <c r="J3028" i="3"/>
  <c r="H3029" i="3"/>
  <c r="J3029" i="3"/>
  <c r="H3030" i="3"/>
  <c r="J3030" i="3"/>
  <c r="H3031" i="3"/>
  <c r="J3031" i="3"/>
  <c r="H3032" i="3"/>
  <c r="J3032" i="3"/>
  <c r="H3033" i="3"/>
  <c r="J3033" i="3"/>
  <c r="H3034" i="3"/>
  <c r="J3034" i="3"/>
  <c r="H3035" i="3"/>
  <c r="J3035" i="3"/>
  <c r="H3036" i="3"/>
  <c r="J3036" i="3"/>
  <c r="H3037" i="3"/>
  <c r="J3037" i="3"/>
  <c r="H3038" i="3"/>
  <c r="J3038" i="3"/>
  <c r="H3039" i="3"/>
  <c r="J3039" i="3"/>
  <c r="H3040" i="3"/>
  <c r="J3040" i="3"/>
  <c r="H3041" i="3"/>
  <c r="J3041" i="3"/>
  <c r="H3042" i="3"/>
  <c r="J3042" i="3"/>
  <c r="H3043" i="3"/>
  <c r="J3043" i="3"/>
  <c r="H3044" i="3"/>
  <c r="J3044" i="3"/>
  <c r="H3045" i="3"/>
  <c r="J3045" i="3"/>
  <c r="H3046" i="3"/>
  <c r="J3046" i="3"/>
  <c r="H3047" i="3"/>
  <c r="J3047" i="3"/>
  <c r="H3048" i="3"/>
  <c r="J3048" i="3"/>
  <c r="H3049" i="3"/>
  <c r="J3049" i="3"/>
  <c r="H3050" i="3"/>
  <c r="J3050" i="3"/>
  <c r="H3051" i="3"/>
  <c r="J3051" i="3"/>
  <c r="H3052" i="3"/>
  <c r="J3052" i="3"/>
  <c r="H3053" i="3"/>
  <c r="J3053" i="3"/>
  <c r="H3054" i="3"/>
  <c r="J3054" i="3"/>
  <c r="H3055" i="3"/>
  <c r="J3055" i="3"/>
  <c r="H3056" i="3"/>
  <c r="J3056" i="3"/>
  <c r="H3057" i="3"/>
  <c r="J3057" i="3"/>
  <c r="H3058" i="3"/>
  <c r="J3058" i="3"/>
  <c r="H3059" i="3"/>
  <c r="J3059" i="3"/>
  <c r="H3060" i="3"/>
  <c r="J3060" i="3"/>
  <c r="H3061" i="3"/>
  <c r="J3061" i="3"/>
  <c r="H3062" i="3"/>
  <c r="J3062" i="3"/>
  <c r="H3063" i="3"/>
  <c r="J3063" i="3"/>
  <c r="H3064" i="3"/>
  <c r="J3064" i="3"/>
  <c r="H3065" i="3"/>
  <c r="J3065" i="3"/>
  <c r="H3066" i="3"/>
  <c r="J3066" i="3"/>
  <c r="H3067" i="3"/>
  <c r="J3067" i="3"/>
  <c r="H3068" i="3"/>
  <c r="J3068" i="3"/>
  <c r="H3069" i="3"/>
  <c r="J3069" i="3"/>
  <c r="H3070" i="3"/>
  <c r="J3070" i="3"/>
  <c r="H3071" i="3"/>
  <c r="J3071" i="3"/>
  <c r="H3072" i="3"/>
  <c r="J3072" i="3"/>
  <c r="H3073" i="3"/>
  <c r="J3073" i="3"/>
  <c r="H3074" i="3"/>
  <c r="J3074" i="3"/>
  <c r="H3075" i="3"/>
  <c r="J3075" i="3"/>
  <c r="H3076" i="3"/>
  <c r="J3076" i="3"/>
  <c r="H3077" i="3"/>
  <c r="J3077" i="3"/>
  <c r="H3078" i="3"/>
  <c r="J3078" i="3"/>
  <c r="H3079" i="3"/>
  <c r="J3079" i="3"/>
  <c r="H3080" i="3"/>
  <c r="J3080" i="3"/>
  <c r="H3081" i="3"/>
  <c r="J3081" i="3"/>
  <c r="H3082" i="3"/>
  <c r="J3082" i="3"/>
  <c r="H3083" i="3"/>
  <c r="J3083" i="3"/>
  <c r="H3084" i="3"/>
  <c r="J3084" i="3"/>
  <c r="H3085" i="3"/>
  <c r="J3085" i="3"/>
  <c r="H3086" i="3"/>
  <c r="J3086" i="3"/>
  <c r="H3087" i="3"/>
  <c r="J3087" i="3"/>
  <c r="H3088" i="3"/>
  <c r="J3088" i="3"/>
  <c r="H3089" i="3"/>
  <c r="J3089" i="3"/>
  <c r="H3090" i="3"/>
  <c r="J3090" i="3"/>
  <c r="H3091" i="3"/>
  <c r="J3091" i="3"/>
  <c r="H3092" i="3"/>
  <c r="J3092" i="3"/>
  <c r="H3093" i="3"/>
  <c r="J3093" i="3"/>
  <c r="H3094" i="3"/>
  <c r="J3094" i="3"/>
  <c r="H3095" i="3"/>
  <c r="J3095" i="3"/>
  <c r="H3096" i="3"/>
  <c r="J3096" i="3"/>
  <c r="H3097" i="3"/>
  <c r="J3097" i="3"/>
  <c r="H3098" i="3"/>
  <c r="J3098" i="3"/>
  <c r="H3099" i="3"/>
  <c r="J3099" i="3"/>
  <c r="H3100" i="3"/>
  <c r="J3100" i="3"/>
  <c r="H3101" i="3"/>
  <c r="J3101" i="3"/>
  <c r="H3102" i="3"/>
  <c r="J3102" i="3"/>
  <c r="H3103" i="3"/>
  <c r="J3103" i="3"/>
  <c r="H3104" i="3"/>
  <c r="J3104" i="3"/>
  <c r="H3105" i="3"/>
  <c r="J3105" i="3"/>
  <c r="H3106" i="3"/>
  <c r="J3106" i="3"/>
  <c r="H3107" i="3"/>
  <c r="J3107" i="3"/>
  <c r="H3108" i="3"/>
  <c r="J3108" i="3"/>
  <c r="H3109" i="3"/>
  <c r="J3109" i="3"/>
  <c r="H3110" i="3"/>
  <c r="J3110" i="3"/>
  <c r="H3111" i="3"/>
  <c r="J3111" i="3"/>
  <c r="H3112" i="3"/>
  <c r="J3112" i="3"/>
  <c r="H3113" i="3"/>
  <c r="J3113" i="3"/>
  <c r="H3114" i="3"/>
  <c r="J3114" i="3"/>
  <c r="H3115" i="3"/>
  <c r="J3115" i="3"/>
  <c r="H3116" i="3"/>
  <c r="J3116" i="3"/>
  <c r="H3117" i="3"/>
  <c r="J3117" i="3"/>
  <c r="H3118" i="3"/>
  <c r="J3118" i="3"/>
  <c r="H3119" i="3"/>
  <c r="J3119" i="3"/>
  <c r="H3120" i="3"/>
  <c r="J3120" i="3"/>
  <c r="H3121" i="3"/>
  <c r="J3121" i="3"/>
  <c r="H3122" i="3"/>
  <c r="J3122" i="3"/>
  <c r="H3123" i="3"/>
  <c r="J3123" i="3"/>
  <c r="H3124" i="3"/>
  <c r="J3124" i="3"/>
  <c r="H3125" i="3"/>
  <c r="J3125" i="3"/>
  <c r="H3126" i="3"/>
  <c r="J3126" i="3"/>
  <c r="H3127" i="3"/>
  <c r="J3127" i="3"/>
  <c r="H3128" i="3"/>
  <c r="J3128" i="3"/>
  <c r="H3129" i="3"/>
  <c r="J3129" i="3"/>
  <c r="H3130" i="3"/>
  <c r="J3130" i="3"/>
  <c r="H3131" i="3"/>
  <c r="J3131" i="3"/>
  <c r="H3132" i="3"/>
  <c r="J3132" i="3"/>
  <c r="H3133" i="3"/>
  <c r="J3133" i="3"/>
  <c r="H3134" i="3"/>
  <c r="J3134" i="3"/>
  <c r="H3135" i="3"/>
  <c r="J3135" i="3"/>
  <c r="H3136" i="3"/>
  <c r="J3136" i="3"/>
  <c r="H3137" i="3"/>
  <c r="J3137" i="3"/>
  <c r="H3138" i="3"/>
  <c r="J3138" i="3"/>
  <c r="H3139" i="3"/>
  <c r="J3139" i="3"/>
  <c r="H3140" i="3"/>
  <c r="J3140" i="3"/>
  <c r="H3141" i="3"/>
  <c r="J3141" i="3"/>
  <c r="H3142" i="3"/>
  <c r="J3142" i="3"/>
  <c r="H3143" i="3"/>
  <c r="J3143" i="3"/>
  <c r="H3144" i="3"/>
  <c r="J3144" i="3"/>
  <c r="H3145" i="3"/>
  <c r="J3145" i="3"/>
  <c r="H3146" i="3"/>
  <c r="J3146" i="3"/>
  <c r="H3147" i="3"/>
  <c r="J3147" i="3"/>
  <c r="H3148" i="3"/>
  <c r="J3148" i="3"/>
  <c r="H3149" i="3"/>
  <c r="J3149" i="3"/>
  <c r="H3150" i="3"/>
  <c r="J3150" i="3"/>
  <c r="H3151" i="3"/>
  <c r="J3151" i="3"/>
  <c r="H3152" i="3"/>
  <c r="J3152" i="3"/>
  <c r="H3153" i="3"/>
  <c r="J3153" i="3"/>
  <c r="H3154" i="3"/>
  <c r="J3154" i="3"/>
  <c r="H3155" i="3"/>
  <c r="J3155" i="3"/>
  <c r="H3156" i="3"/>
  <c r="J3156" i="3"/>
  <c r="H3157" i="3"/>
  <c r="J3157" i="3"/>
  <c r="H3158" i="3"/>
  <c r="J3158" i="3"/>
  <c r="H3159" i="3"/>
  <c r="J3159" i="3"/>
  <c r="H3160" i="3"/>
  <c r="J3160" i="3"/>
  <c r="H3161" i="3"/>
  <c r="J3161" i="3"/>
  <c r="H3162" i="3"/>
  <c r="J3162" i="3"/>
  <c r="H3163" i="3"/>
  <c r="J3163" i="3"/>
  <c r="H3164" i="3"/>
  <c r="J3164" i="3"/>
  <c r="H3165" i="3"/>
  <c r="J3165" i="3"/>
  <c r="H3166" i="3"/>
  <c r="J3166" i="3"/>
  <c r="H3167" i="3"/>
  <c r="J3167" i="3"/>
  <c r="H3168" i="3"/>
  <c r="J3168" i="3"/>
  <c r="H3169" i="3"/>
  <c r="J3169" i="3"/>
  <c r="H3170" i="3"/>
  <c r="J3170" i="3"/>
  <c r="H3171" i="3"/>
  <c r="J3171" i="3"/>
  <c r="H3172" i="3"/>
  <c r="J3172" i="3"/>
  <c r="H3173" i="3"/>
  <c r="J3173" i="3"/>
  <c r="H3174" i="3"/>
  <c r="J3174" i="3"/>
  <c r="H3175" i="3"/>
  <c r="J3175" i="3"/>
  <c r="H3176" i="3"/>
  <c r="J3176" i="3"/>
  <c r="H3177" i="3"/>
  <c r="J3177" i="3"/>
  <c r="H3178" i="3"/>
  <c r="J3178" i="3"/>
  <c r="H3179" i="3"/>
  <c r="J3179" i="3"/>
  <c r="H3180" i="3"/>
  <c r="J3180" i="3"/>
  <c r="H3181" i="3"/>
  <c r="J3181" i="3"/>
  <c r="H3182" i="3"/>
  <c r="J3182" i="3"/>
  <c r="H3183" i="3"/>
  <c r="J3183" i="3"/>
  <c r="H3184" i="3"/>
  <c r="J3184" i="3"/>
  <c r="H3185" i="3"/>
  <c r="J3185" i="3"/>
  <c r="H3186" i="3"/>
  <c r="J3186" i="3"/>
  <c r="H3187" i="3"/>
  <c r="J3187" i="3"/>
  <c r="H3188" i="3"/>
  <c r="J3188" i="3"/>
  <c r="H3189" i="3"/>
  <c r="J3189" i="3"/>
  <c r="H3190" i="3"/>
  <c r="J3190" i="3"/>
  <c r="H3191" i="3"/>
  <c r="J3191" i="3"/>
  <c r="H3192" i="3"/>
  <c r="J3192" i="3"/>
  <c r="H3193" i="3"/>
  <c r="J3193" i="3"/>
  <c r="H3194" i="3"/>
  <c r="J3194" i="3"/>
  <c r="H3195" i="3"/>
  <c r="J3195" i="3"/>
  <c r="H3196" i="3"/>
  <c r="J3196" i="3"/>
  <c r="H3197" i="3"/>
  <c r="J3197" i="3"/>
  <c r="H3198" i="3"/>
  <c r="J3198" i="3"/>
  <c r="H3199" i="3"/>
  <c r="J3199" i="3"/>
  <c r="H3200" i="3"/>
  <c r="J3200" i="3"/>
  <c r="H3201" i="3"/>
  <c r="J3201" i="3"/>
  <c r="H3202" i="3"/>
  <c r="J3202" i="3"/>
  <c r="H3203" i="3"/>
  <c r="J3203" i="3"/>
  <c r="H3204" i="3"/>
  <c r="J3204" i="3"/>
  <c r="H3205" i="3"/>
  <c r="J3205" i="3"/>
  <c r="H3206" i="3"/>
  <c r="J3206" i="3"/>
  <c r="H3207" i="3"/>
  <c r="J3207" i="3"/>
  <c r="H3208" i="3"/>
  <c r="J3208" i="3"/>
  <c r="H3209" i="3"/>
  <c r="J3209" i="3"/>
  <c r="H3210" i="3"/>
  <c r="J3210" i="3"/>
  <c r="H3211" i="3"/>
  <c r="J3211" i="3"/>
  <c r="H3212" i="3"/>
  <c r="J3212" i="3"/>
  <c r="H3213" i="3"/>
  <c r="J3213" i="3"/>
  <c r="H3214" i="3"/>
  <c r="J3214" i="3"/>
  <c r="H3215" i="3"/>
  <c r="J3215" i="3"/>
  <c r="H3216" i="3"/>
  <c r="J3216" i="3"/>
  <c r="H3217" i="3"/>
  <c r="J3217" i="3"/>
  <c r="H3218" i="3"/>
  <c r="J3218" i="3"/>
  <c r="H3219" i="3"/>
  <c r="J3219" i="3"/>
  <c r="H3220" i="3"/>
  <c r="J3220" i="3"/>
  <c r="H3221" i="3"/>
  <c r="J3221" i="3"/>
  <c r="H3222" i="3"/>
  <c r="J3222" i="3"/>
  <c r="H3223" i="3"/>
  <c r="J3223" i="3"/>
  <c r="H3224" i="3"/>
  <c r="J3224" i="3"/>
  <c r="H3225" i="3"/>
  <c r="J3225" i="3"/>
  <c r="H3226" i="3"/>
  <c r="J3226" i="3"/>
  <c r="H3227" i="3"/>
  <c r="J3227" i="3"/>
  <c r="H3228" i="3"/>
  <c r="J3228" i="3"/>
  <c r="H3229" i="3"/>
  <c r="J3229" i="3"/>
  <c r="H3230" i="3"/>
  <c r="J3230" i="3"/>
  <c r="H3231" i="3"/>
  <c r="J3231" i="3"/>
  <c r="H3232" i="3"/>
  <c r="J3232" i="3"/>
  <c r="H3233" i="3"/>
  <c r="J3233" i="3"/>
  <c r="H3234" i="3"/>
  <c r="J3234" i="3"/>
  <c r="H3235" i="3"/>
  <c r="J3235" i="3"/>
  <c r="H3236" i="3"/>
  <c r="J3236" i="3"/>
  <c r="H3237" i="3"/>
  <c r="J3237" i="3"/>
  <c r="H3238" i="3"/>
  <c r="J3238" i="3"/>
  <c r="H3239" i="3"/>
  <c r="J3239" i="3"/>
  <c r="H3240" i="3"/>
  <c r="J3240" i="3"/>
  <c r="H3241" i="3"/>
  <c r="J3241" i="3"/>
  <c r="H3242" i="3"/>
  <c r="J3242" i="3"/>
  <c r="H3243" i="3"/>
  <c r="J3243" i="3"/>
  <c r="H3244" i="3"/>
  <c r="J3244" i="3"/>
  <c r="H3245" i="3"/>
  <c r="J3245" i="3"/>
  <c r="H3246" i="3"/>
  <c r="J3246" i="3"/>
  <c r="H3247" i="3"/>
  <c r="J3247" i="3"/>
  <c r="H3248" i="3"/>
  <c r="J3248" i="3"/>
  <c r="H3249" i="3"/>
  <c r="J3249" i="3"/>
  <c r="H3250" i="3"/>
  <c r="J3250" i="3"/>
  <c r="H3251" i="3"/>
  <c r="J3251" i="3"/>
  <c r="H3252" i="3"/>
  <c r="J3252" i="3"/>
  <c r="H3253" i="3"/>
  <c r="J3253" i="3"/>
  <c r="H3254" i="3"/>
  <c r="J3254" i="3"/>
  <c r="H3255" i="3"/>
  <c r="J3255" i="3"/>
  <c r="H3256" i="3"/>
  <c r="J3256" i="3"/>
  <c r="H3257" i="3"/>
  <c r="J3257" i="3"/>
  <c r="H3258" i="3"/>
  <c r="J3258" i="3"/>
  <c r="H3259" i="3"/>
  <c r="J3259" i="3"/>
  <c r="H3260" i="3"/>
  <c r="J3260" i="3"/>
  <c r="H3261" i="3"/>
  <c r="J3261" i="3"/>
  <c r="H3262" i="3"/>
  <c r="J3262" i="3"/>
  <c r="H3263" i="3"/>
  <c r="J3263" i="3"/>
  <c r="H3264" i="3"/>
  <c r="J3264" i="3"/>
  <c r="H3265" i="3"/>
  <c r="J3265" i="3"/>
  <c r="H3266" i="3"/>
  <c r="J3266" i="3"/>
  <c r="H3267" i="3"/>
  <c r="J3267" i="3"/>
  <c r="H3268" i="3"/>
  <c r="J3268" i="3"/>
  <c r="H3269" i="3"/>
  <c r="J3269" i="3"/>
  <c r="H3270" i="3"/>
  <c r="J3270" i="3"/>
  <c r="H3271" i="3"/>
  <c r="J3271" i="3"/>
  <c r="H3272" i="3"/>
  <c r="J3272" i="3"/>
  <c r="H3273" i="3"/>
  <c r="J3273" i="3"/>
  <c r="H3274" i="3"/>
  <c r="J3274" i="3"/>
  <c r="H3275" i="3"/>
  <c r="J3275" i="3"/>
  <c r="H3276" i="3"/>
  <c r="J3276" i="3"/>
  <c r="H3277" i="3"/>
  <c r="J3277" i="3"/>
  <c r="H3278" i="3"/>
  <c r="J3278" i="3"/>
  <c r="H3279" i="3"/>
  <c r="J3279" i="3"/>
  <c r="H3280" i="3"/>
  <c r="J3280" i="3"/>
  <c r="H3281" i="3"/>
  <c r="J3281" i="3"/>
  <c r="H3282" i="3"/>
  <c r="J3282" i="3"/>
  <c r="H3283" i="3"/>
  <c r="J3283" i="3"/>
  <c r="H3284" i="3"/>
  <c r="J3284" i="3"/>
  <c r="H3285" i="3"/>
  <c r="J3285" i="3"/>
  <c r="H3286" i="3"/>
  <c r="J3286" i="3"/>
  <c r="H3287" i="3"/>
  <c r="J3287" i="3"/>
  <c r="H3288" i="3"/>
  <c r="J3288" i="3"/>
  <c r="H3289" i="3"/>
  <c r="J3289" i="3"/>
  <c r="H3290" i="3"/>
  <c r="J3290" i="3"/>
  <c r="H3291" i="3"/>
  <c r="J3291" i="3"/>
  <c r="H3292" i="3"/>
  <c r="J3292" i="3"/>
  <c r="H3293" i="3"/>
  <c r="J3293" i="3"/>
  <c r="H3294" i="3"/>
  <c r="J3294" i="3"/>
  <c r="H3295" i="3"/>
  <c r="J3295" i="3"/>
  <c r="H3296" i="3"/>
  <c r="J3296" i="3"/>
  <c r="H3297" i="3"/>
  <c r="J3297" i="3"/>
  <c r="H3298" i="3"/>
  <c r="J3298" i="3"/>
  <c r="H3299" i="3"/>
  <c r="J3299" i="3"/>
  <c r="H3300" i="3"/>
  <c r="J3300" i="3"/>
  <c r="H3301" i="3"/>
  <c r="J3301" i="3"/>
  <c r="H3302" i="3"/>
  <c r="J3302" i="3"/>
  <c r="H3303" i="3"/>
  <c r="J3303" i="3"/>
  <c r="H3304" i="3"/>
  <c r="J3304" i="3"/>
  <c r="H3305" i="3"/>
  <c r="J3305" i="3"/>
  <c r="H3306" i="3"/>
  <c r="J3306" i="3"/>
  <c r="H3307" i="3"/>
  <c r="J3307" i="3"/>
  <c r="H3308" i="3"/>
  <c r="J3308" i="3"/>
  <c r="H3309" i="3"/>
  <c r="J3309" i="3"/>
  <c r="H3310" i="3"/>
  <c r="J3310" i="3"/>
  <c r="H3311" i="3"/>
  <c r="J3311" i="3"/>
  <c r="H3312" i="3"/>
  <c r="J3312" i="3"/>
  <c r="H3313" i="3"/>
  <c r="J3313" i="3"/>
  <c r="H3314" i="3"/>
  <c r="J3314" i="3"/>
  <c r="H3315" i="3"/>
  <c r="J3315" i="3"/>
  <c r="B22" i="38"/>
  <c r="G5" i="39"/>
  <c r="G6" i="39"/>
  <c r="G7" i="39"/>
  <c r="G8" i="39"/>
  <c r="G9" i="39"/>
  <c r="G10" i="39"/>
  <c r="G11" i="39"/>
  <c r="G12" i="39"/>
  <c r="G13" i="39"/>
  <c r="G14" i="39"/>
  <c r="G15" i="39"/>
  <c r="G16" i="39"/>
  <c r="G17" i="39"/>
  <c r="G18" i="39"/>
  <c r="G19" i="39"/>
  <c r="G20" i="39"/>
  <c r="G21" i="39"/>
  <c r="G22" i="39"/>
  <c r="G23" i="39"/>
  <c r="G24" i="39"/>
  <c r="G25" i="39"/>
  <c r="G26" i="39"/>
  <c r="G27" i="39"/>
  <c r="G28" i="39"/>
  <c r="G29" i="39"/>
  <c r="G30" i="39"/>
  <c r="G31" i="39"/>
  <c r="G32" i="39"/>
  <c r="G33" i="39"/>
  <c r="G34" i="39"/>
  <c r="G35" i="39"/>
  <c r="G36" i="39"/>
  <c r="G37" i="39"/>
  <c r="G38" i="39"/>
  <c r="G39" i="39"/>
  <c r="G40" i="39"/>
  <c r="G41" i="39"/>
  <c r="G42" i="39"/>
  <c r="G43" i="39"/>
  <c r="G44" i="39"/>
  <c r="G45" i="39"/>
  <c r="G46" i="39"/>
  <c r="G47" i="39"/>
  <c r="G48" i="39"/>
  <c r="G49" i="39"/>
  <c r="G50" i="39"/>
  <c r="G51" i="39"/>
  <c r="G52" i="39"/>
  <c r="G53" i="39"/>
  <c r="G54" i="39"/>
  <c r="G55" i="39"/>
  <c r="G56" i="39"/>
  <c r="G57" i="39"/>
  <c r="G58" i="39"/>
  <c r="G59" i="39"/>
  <c r="G60" i="39"/>
  <c r="G61" i="39"/>
  <c r="G62" i="39"/>
  <c r="G63" i="39"/>
  <c r="G64" i="39"/>
  <c r="G65" i="39"/>
  <c r="G66" i="39"/>
  <c r="G67" i="39"/>
  <c r="G68" i="39"/>
  <c r="G69" i="39"/>
  <c r="G70" i="39"/>
  <c r="G71" i="39"/>
  <c r="G72" i="39"/>
  <c r="G73" i="39"/>
  <c r="G74" i="39"/>
  <c r="G75" i="39"/>
  <c r="G76" i="39"/>
  <c r="G77" i="39"/>
  <c r="G78" i="39"/>
  <c r="G79" i="39"/>
  <c r="G80" i="39"/>
  <c r="G81" i="39"/>
  <c r="G82" i="39"/>
  <c r="G83" i="39"/>
  <c r="G84" i="39"/>
  <c r="G85" i="39"/>
  <c r="G86" i="39"/>
  <c r="G87" i="39"/>
  <c r="G88" i="39"/>
  <c r="G89" i="39"/>
  <c r="G90" i="39"/>
  <c r="G91" i="39"/>
  <c r="G92" i="39"/>
  <c r="G93" i="39"/>
  <c r="G94" i="39"/>
  <c r="G95" i="39"/>
  <c r="G96" i="39"/>
  <c r="G97" i="39"/>
  <c r="G98" i="39"/>
  <c r="G99" i="39"/>
  <c r="G100" i="39"/>
  <c r="G101" i="39"/>
  <c r="G102" i="39"/>
  <c r="G103" i="39"/>
  <c r="G104" i="39"/>
  <c r="G105" i="39"/>
  <c r="G106" i="39"/>
  <c r="G107" i="39"/>
  <c r="G108" i="39"/>
  <c r="G109" i="39"/>
  <c r="G110" i="39"/>
  <c r="G111" i="39"/>
  <c r="G112" i="39"/>
  <c r="G113" i="39"/>
  <c r="G114" i="39"/>
  <c r="G115" i="39"/>
  <c r="G116" i="39"/>
  <c r="G117" i="39"/>
  <c r="G118" i="39"/>
  <c r="G119" i="39"/>
  <c r="G120" i="39"/>
  <c r="G121" i="39"/>
  <c r="G122" i="39"/>
  <c r="G123" i="39"/>
  <c r="G124" i="39"/>
  <c r="G125" i="39"/>
  <c r="G126" i="39"/>
  <c r="G127" i="39"/>
  <c r="G128" i="39"/>
  <c r="G129" i="39"/>
  <c r="G130" i="39"/>
  <c r="G131" i="39"/>
  <c r="G132" i="39"/>
  <c r="G133" i="39"/>
  <c r="G134" i="39"/>
  <c r="G135" i="39"/>
  <c r="G136" i="39"/>
  <c r="G137" i="39"/>
  <c r="G138" i="39"/>
  <c r="G139" i="39"/>
  <c r="G140" i="39"/>
  <c r="G141" i="39"/>
  <c r="G142" i="39"/>
  <c r="G143" i="39"/>
  <c r="G144" i="39"/>
  <c r="G145" i="39"/>
  <c r="G146" i="39"/>
  <c r="G147" i="39"/>
  <c r="G148" i="39"/>
  <c r="G149" i="39"/>
  <c r="G150" i="39"/>
  <c r="G151" i="39"/>
  <c r="G152" i="39"/>
  <c r="G153" i="39"/>
  <c r="G154" i="39"/>
  <c r="G155" i="39"/>
  <c r="G156" i="39"/>
  <c r="G157" i="39"/>
  <c r="G158" i="39"/>
  <c r="G159" i="39"/>
  <c r="G160" i="39"/>
  <c r="G161" i="39"/>
  <c r="G162" i="39"/>
  <c r="G163" i="39"/>
  <c r="G164" i="39"/>
  <c r="G165" i="39"/>
  <c r="G166" i="39"/>
  <c r="G167" i="39"/>
  <c r="G168" i="39"/>
  <c r="G169" i="39"/>
  <c r="G170" i="39"/>
  <c r="G171" i="39"/>
  <c r="G172" i="39"/>
  <c r="G173" i="39"/>
  <c r="G174" i="39"/>
  <c r="G175" i="39"/>
  <c r="G176" i="39"/>
  <c r="G177" i="39"/>
  <c r="G178" i="39"/>
  <c r="G179" i="39"/>
  <c r="G180" i="39"/>
  <c r="G181" i="39"/>
  <c r="G182" i="39"/>
  <c r="G183" i="39"/>
  <c r="G184" i="39"/>
  <c r="G185" i="39"/>
  <c r="G186" i="39"/>
  <c r="G187" i="39"/>
  <c r="G188" i="39"/>
  <c r="G189" i="39"/>
  <c r="G190" i="39"/>
  <c r="G191" i="39"/>
  <c r="G192" i="39"/>
  <c r="G193" i="39"/>
  <c r="G194" i="39"/>
  <c r="G195" i="39"/>
  <c r="G196" i="39"/>
  <c r="G197" i="39"/>
  <c r="G198" i="39"/>
  <c r="G199" i="39"/>
  <c r="G200" i="39"/>
  <c r="G201" i="39"/>
  <c r="G202" i="39"/>
  <c r="G203" i="39"/>
  <c r="G204" i="39"/>
  <c r="G205" i="39"/>
  <c r="G206" i="39"/>
  <c r="G207" i="39"/>
  <c r="G208" i="39"/>
  <c r="G209" i="39"/>
  <c r="G210" i="39"/>
  <c r="G211" i="39"/>
  <c r="G212" i="39"/>
  <c r="G213" i="39"/>
  <c r="G214" i="39"/>
  <c r="G215" i="39"/>
  <c r="G216" i="39"/>
  <c r="G217" i="39"/>
  <c r="G218" i="39"/>
  <c r="G219" i="39"/>
  <c r="G220" i="39"/>
  <c r="G221" i="39"/>
  <c r="G222" i="39"/>
  <c r="G223" i="39"/>
  <c r="G224" i="39"/>
  <c r="G225" i="39"/>
  <c r="G226" i="39"/>
  <c r="G227" i="39"/>
  <c r="G228" i="39"/>
  <c r="G229" i="39"/>
  <c r="G230" i="39"/>
  <c r="G231" i="39"/>
  <c r="G232" i="39"/>
  <c r="G233" i="39"/>
  <c r="G234" i="39"/>
  <c r="G235" i="39"/>
  <c r="G236" i="39"/>
  <c r="G237" i="39"/>
  <c r="G238" i="39"/>
  <c r="G239" i="39"/>
  <c r="G240" i="39"/>
  <c r="G241" i="39"/>
  <c r="G242" i="39"/>
  <c r="G243" i="39"/>
  <c r="G244" i="39"/>
  <c r="G245" i="39"/>
  <c r="G246" i="39"/>
  <c r="G247" i="39"/>
  <c r="G248" i="39"/>
  <c r="G249" i="39"/>
  <c r="G250" i="39"/>
  <c r="G251" i="39"/>
  <c r="G252" i="39"/>
  <c r="G253" i="39"/>
  <c r="G254" i="39"/>
  <c r="G255" i="39"/>
  <c r="G256" i="39"/>
  <c r="G257" i="39"/>
  <c r="G258" i="39"/>
  <c r="G259" i="39"/>
  <c r="G260" i="39"/>
  <c r="G261" i="39"/>
  <c r="G262" i="39"/>
  <c r="G263" i="39"/>
  <c r="G264" i="39"/>
  <c r="G265" i="39"/>
  <c r="G266" i="39"/>
  <c r="G267" i="39"/>
  <c r="G268" i="39"/>
  <c r="G269" i="39"/>
  <c r="G270" i="39"/>
  <c r="G271" i="39"/>
  <c r="G272" i="39"/>
  <c r="G273" i="39"/>
  <c r="G274" i="39"/>
  <c r="G275" i="39"/>
  <c r="G276" i="39"/>
  <c r="G277" i="39"/>
  <c r="G278" i="39"/>
  <c r="G279" i="39"/>
  <c r="G280" i="39"/>
  <c r="G281" i="39"/>
  <c r="G282" i="39"/>
  <c r="G283" i="39"/>
  <c r="G284" i="39"/>
  <c r="G285" i="39"/>
  <c r="G286" i="39"/>
  <c r="G287" i="39"/>
  <c r="G288" i="39"/>
  <c r="G289" i="39"/>
  <c r="G290" i="39"/>
  <c r="G291" i="39"/>
  <c r="G293" i="39"/>
  <c r="G294" i="39"/>
  <c r="G295" i="39"/>
  <c r="G296" i="39"/>
  <c r="G297" i="39"/>
  <c r="G298" i="39"/>
  <c r="G299" i="39"/>
  <c r="G300" i="39"/>
  <c r="G301" i="39"/>
  <c r="G302" i="39"/>
  <c r="G303" i="39"/>
  <c r="G304" i="39"/>
  <c r="G305" i="39"/>
  <c r="G306" i="39"/>
  <c r="G307" i="39"/>
  <c r="G308" i="39"/>
  <c r="G309" i="39"/>
  <c r="G310" i="39"/>
  <c r="G311" i="39"/>
  <c r="G312" i="39"/>
  <c r="G313" i="39"/>
  <c r="G314" i="39"/>
  <c r="G315" i="39"/>
  <c r="G316" i="39"/>
  <c r="G317" i="39"/>
  <c r="G318" i="39"/>
  <c r="G319" i="39"/>
  <c r="G320" i="39"/>
  <c r="G321" i="39"/>
  <c r="G322" i="39"/>
  <c r="G323" i="39"/>
  <c r="G324" i="39"/>
  <c r="G325" i="39"/>
  <c r="G326" i="39"/>
  <c r="G327" i="39"/>
  <c r="G328" i="39"/>
  <c r="G329" i="39"/>
  <c r="G330" i="39"/>
  <c r="G331" i="39"/>
  <c r="G332" i="39"/>
  <c r="G333" i="39"/>
  <c r="G334" i="39"/>
  <c r="G335" i="39"/>
  <c r="G336" i="39"/>
  <c r="G337" i="39"/>
  <c r="G338" i="39"/>
  <c r="G339" i="39"/>
  <c r="G340" i="39"/>
  <c r="G341" i="39"/>
  <c r="G342" i="39"/>
  <c r="G343" i="39"/>
  <c r="G344" i="39"/>
  <c r="G345" i="39"/>
  <c r="G346" i="39"/>
  <c r="G347" i="39"/>
  <c r="G348" i="39"/>
  <c r="G349" i="39"/>
  <c r="G350" i="39"/>
  <c r="G351" i="39"/>
  <c r="G352" i="39"/>
  <c r="G353" i="39"/>
  <c r="G354" i="39"/>
  <c r="G355" i="39"/>
  <c r="G356" i="39"/>
  <c r="G357" i="39"/>
  <c r="G358" i="39"/>
  <c r="G359" i="39"/>
  <c r="G360" i="39"/>
  <c r="G361" i="39"/>
  <c r="G362" i="39"/>
  <c r="G363" i="39"/>
  <c r="G364" i="39"/>
  <c r="G365" i="39"/>
  <c r="G366" i="39"/>
  <c r="G367" i="39"/>
  <c r="G368" i="39"/>
  <c r="G369" i="39"/>
  <c r="G370" i="39"/>
  <c r="G371" i="39"/>
  <c r="G372" i="39"/>
  <c r="G373" i="39"/>
  <c r="G374" i="39"/>
  <c r="G375" i="39"/>
  <c r="G376" i="39"/>
  <c r="G377" i="39"/>
  <c r="G378" i="39"/>
  <c r="G379" i="39"/>
  <c r="G380" i="39"/>
  <c r="G381" i="39"/>
  <c r="G382" i="39"/>
  <c r="G383" i="39"/>
  <c r="G384" i="39"/>
  <c r="G385" i="39"/>
  <c r="G386" i="39"/>
  <c r="G387" i="39"/>
  <c r="G388" i="39"/>
  <c r="G389" i="39"/>
  <c r="G390" i="39"/>
  <c r="G391" i="39"/>
  <c r="G392" i="39"/>
  <c r="G393" i="39"/>
  <c r="G394" i="39"/>
  <c r="G395" i="39"/>
  <c r="G396" i="39"/>
  <c r="G397" i="39"/>
  <c r="G398" i="39"/>
  <c r="G399" i="39"/>
  <c r="G400" i="39"/>
  <c r="G401" i="39"/>
  <c r="G402" i="39"/>
  <c r="G403" i="39"/>
  <c r="G404" i="39"/>
  <c r="G405" i="39"/>
  <c r="G406" i="39"/>
  <c r="G407" i="39"/>
  <c r="G408" i="39"/>
  <c r="G409" i="39"/>
  <c r="G410" i="39"/>
  <c r="G411" i="39"/>
  <c r="G412" i="39"/>
  <c r="G413" i="39"/>
  <c r="G414" i="39"/>
  <c r="G415" i="39"/>
  <c r="G416" i="39"/>
  <c r="G417" i="39"/>
  <c r="G418" i="39"/>
  <c r="G419" i="39"/>
  <c r="G420" i="39"/>
  <c r="G421" i="39"/>
  <c r="G422" i="39"/>
  <c r="G423" i="39"/>
  <c r="G424" i="39"/>
  <c r="G425" i="39"/>
  <c r="G426" i="39"/>
  <c r="G427" i="39"/>
  <c r="G428" i="39"/>
  <c r="G429" i="39"/>
  <c r="G430" i="39"/>
  <c r="G431" i="39"/>
  <c r="G432" i="39"/>
  <c r="G433" i="39"/>
  <c r="G434" i="39"/>
  <c r="G435" i="39"/>
  <c r="G436" i="39"/>
  <c r="G437" i="39"/>
  <c r="G438" i="39"/>
  <c r="G439" i="39"/>
  <c r="G440" i="39"/>
  <c r="G441" i="39"/>
  <c r="G442" i="39"/>
  <c r="G443" i="39"/>
  <c r="G444" i="39"/>
  <c r="G445" i="39"/>
  <c r="G446" i="39"/>
  <c r="G447" i="39"/>
  <c r="G448" i="39"/>
  <c r="G449" i="39"/>
  <c r="G450" i="39"/>
  <c r="G451" i="39"/>
  <c r="G452" i="39"/>
  <c r="G453" i="39"/>
  <c r="G454" i="39"/>
  <c r="G455" i="39"/>
  <c r="G456" i="39"/>
  <c r="G457" i="39"/>
  <c r="G458" i="39"/>
  <c r="G459" i="39"/>
  <c r="G460" i="39"/>
  <c r="G461" i="39"/>
  <c r="G462" i="39"/>
  <c r="G463" i="39"/>
  <c r="G464" i="39"/>
  <c r="G465" i="39"/>
  <c r="G466" i="39"/>
  <c r="G467" i="39"/>
  <c r="G468" i="39"/>
  <c r="G469" i="39"/>
  <c r="G470" i="39"/>
  <c r="G471" i="39"/>
  <c r="G472" i="39"/>
  <c r="G473" i="39"/>
  <c r="G474" i="39"/>
  <c r="G475" i="39"/>
  <c r="G476" i="39"/>
  <c r="G477" i="39"/>
  <c r="G478" i="39"/>
  <c r="G479" i="39"/>
  <c r="G480" i="39"/>
  <c r="G481" i="39"/>
  <c r="G482" i="39"/>
  <c r="G483" i="39"/>
  <c r="G484" i="39"/>
  <c r="G485" i="39"/>
  <c r="G486" i="39"/>
  <c r="G487" i="39"/>
  <c r="G488" i="39"/>
  <c r="G489" i="39"/>
  <c r="G490" i="39"/>
  <c r="G491" i="39"/>
  <c r="G492" i="39"/>
  <c r="G493" i="39"/>
  <c r="G494" i="39"/>
  <c r="G495" i="39"/>
  <c r="G496" i="39"/>
  <c r="G497" i="39"/>
  <c r="G498" i="39"/>
  <c r="G499" i="39"/>
  <c r="G500" i="39"/>
  <c r="G501" i="39"/>
  <c r="G502" i="39"/>
  <c r="G503" i="39"/>
  <c r="G504" i="39"/>
  <c r="G505" i="39"/>
  <c r="G506" i="39"/>
  <c r="G507" i="39"/>
  <c r="G508" i="39"/>
  <c r="G509" i="39"/>
  <c r="G510" i="39"/>
  <c r="G511" i="39"/>
  <c r="G512" i="39"/>
  <c r="G513" i="39"/>
  <c r="G514" i="39"/>
  <c r="G515" i="39"/>
  <c r="G516" i="39"/>
  <c r="G517" i="39"/>
  <c r="G518" i="39"/>
  <c r="G519" i="39"/>
  <c r="G520" i="39"/>
  <c r="G521" i="39"/>
  <c r="G522" i="39"/>
  <c r="G523" i="39"/>
  <c r="G524" i="39"/>
  <c r="G525" i="39"/>
  <c r="G526" i="39"/>
  <c r="G527" i="39"/>
  <c r="G528" i="39"/>
  <c r="G529" i="39"/>
  <c r="G530" i="39"/>
  <c r="G531" i="39"/>
  <c r="G532" i="39"/>
  <c r="G533" i="39"/>
  <c r="G534" i="39"/>
  <c r="G535" i="39"/>
  <c r="G536" i="39"/>
  <c r="G537" i="39"/>
  <c r="G538" i="39"/>
  <c r="G539" i="39"/>
  <c r="G540" i="39"/>
  <c r="G541" i="39"/>
  <c r="G542" i="39"/>
  <c r="G543" i="39"/>
  <c r="G544" i="39"/>
  <c r="G545" i="39"/>
  <c r="G546" i="39"/>
  <c r="G547" i="39"/>
  <c r="G548" i="39"/>
  <c r="G549" i="39"/>
  <c r="F4" i="44"/>
  <c r="F5" i="44"/>
  <c r="F6" i="44"/>
  <c r="F7" i="44"/>
  <c r="F8" i="44"/>
  <c r="F9" i="44"/>
  <c r="F10" i="44"/>
  <c r="F11" i="44"/>
  <c r="F12" i="44"/>
  <c r="F13" i="44"/>
  <c r="F14" i="44"/>
  <c r="F15" i="44"/>
  <c r="F16" i="44"/>
  <c r="F17" i="44"/>
  <c r="F18" i="44"/>
  <c r="F19" i="44"/>
  <c r="F20" i="44"/>
  <c r="F21" i="44"/>
  <c r="F22" i="44"/>
  <c r="F23" i="44"/>
  <c r="F24" i="44"/>
  <c r="F25" i="44"/>
  <c r="F26" i="44"/>
  <c r="F27" i="44"/>
  <c r="F28" i="44"/>
  <c r="F29" i="44"/>
  <c r="F30" i="44"/>
  <c r="F31" i="44"/>
  <c r="F32" i="44"/>
  <c r="F33" i="44"/>
  <c r="F34" i="44"/>
  <c r="F35" i="44"/>
  <c r="F36" i="44"/>
  <c r="F37" i="44"/>
  <c r="F38" i="44"/>
  <c r="F39" i="44"/>
  <c r="F40" i="44"/>
  <c r="F41" i="44"/>
  <c r="F42" i="44"/>
  <c r="F43" i="44"/>
  <c r="F44" i="44"/>
  <c r="F45" i="44"/>
  <c r="F46" i="44"/>
  <c r="F47" i="44"/>
  <c r="F48" i="44"/>
  <c r="F49" i="44"/>
  <c r="F50" i="44"/>
  <c r="F51" i="44"/>
  <c r="F52" i="44"/>
  <c r="F53" i="44"/>
  <c r="F54" i="44"/>
  <c r="F55" i="44"/>
  <c r="F56" i="44"/>
  <c r="F57" i="44"/>
  <c r="F58" i="44"/>
  <c r="F59" i="44"/>
  <c r="F60" i="44"/>
  <c r="F61" i="44"/>
  <c r="F62" i="44"/>
  <c r="F63" i="44"/>
  <c r="F64" i="44"/>
  <c r="F65" i="44"/>
  <c r="F66" i="44"/>
  <c r="F67" i="44"/>
  <c r="F68" i="44"/>
  <c r="F69" i="44"/>
  <c r="F70" i="44"/>
  <c r="F71" i="44"/>
  <c r="F72" i="44"/>
  <c r="F73" i="44"/>
  <c r="F74" i="44"/>
  <c r="F75" i="44"/>
  <c r="F76" i="44"/>
  <c r="F77" i="44"/>
  <c r="F78" i="44"/>
  <c r="F79" i="44"/>
  <c r="F80" i="44"/>
  <c r="F81" i="44"/>
  <c r="F82" i="44"/>
  <c r="F83" i="44"/>
  <c r="F84" i="44"/>
  <c r="F85" i="44"/>
  <c r="F86" i="44"/>
  <c r="F87" i="44"/>
  <c r="F88" i="44"/>
  <c r="F89" i="44"/>
  <c r="F90" i="44"/>
  <c r="F91" i="44"/>
  <c r="F92" i="44"/>
  <c r="F93" i="44"/>
  <c r="F94" i="44"/>
  <c r="F95" i="44"/>
  <c r="F96" i="44"/>
  <c r="F97" i="44"/>
  <c r="F3" i="44"/>
  <c r="G4" i="39"/>
  <c r="F5" i="39"/>
  <c r="F6" i="39"/>
  <c r="F7" i="39"/>
  <c r="F8" i="39"/>
  <c r="F9" i="39"/>
  <c r="F10" i="39"/>
  <c r="F11" i="39"/>
  <c r="F12" i="39"/>
  <c r="F13" i="39"/>
  <c r="F14" i="39"/>
  <c r="F15"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F52" i="39"/>
  <c r="F54" i="39"/>
  <c r="F55" i="39"/>
  <c r="F57" i="39"/>
  <c r="F58" i="39"/>
  <c r="F59" i="39"/>
  <c r="F60" i="39"/>
  <c r="F61" i="39"/>
  <c r="F62" i="39"/>
  <c r="F63" i="39"/>
  <c r="F64" i="39"/>
  <c r="F65" i="39"/>
  <c r="F66" i="39"/>
  <c r="F67" i="39"/>
  <c r="F68" i="39"/>
  <c r="F69" i="39"/>
  <c r="F70" i="39"/>
  <c r="F72" i="39"/>
  <c r="F73" i="39"/>
  <c r="F74" i="39"/>
  <c r="F75" i="39"/>
  <c r="F76" i="39"/>
  <c r="F77" i="39"/>
  <c r="F78" i="39"/>
  <c r="F79" i="39"/>
  <c r="F80" i="39"/>
  <c r="F81" i="39"/>
  <c r="F82" i="39"/>
  <c r="F83" i="39"/>
  <c r="F84" i="39"/>
  <c r="F86" i="39"/>
  <c r="F87" i="39"/>
  <c r="F88" i="39"/>
  <c r="F89" i="39"/>
  <c r="F90" i="39"/>
  <c r="F91" i="39"/>
  <c r="F92" i="39"/>
  <c r="F93" i="39"/>
  <c r="F94" i="39"/>
  <c r="F95" i="39"/>
  <c r="F96" i="39"/>
  <c r="F97" i="39"/>
  <c r="F98" i="39"/>
  <c r="F99" i="39"/>
  <c r="F100" i="39"/>
  <c r="F101" i="39"/>
  <c r="F102" i="39"/>
  <c r="F103" i="39"/>
  <c r="F104" i="39"/>
  <c r="F105" i="39"/>
  <c r="F106" i="39"/>
  <c r="F107" i="39"/>
  <c r="F108" i="39"/>
  <c r="F109" i="39"/>
  <c r="F110" i="39"/>
  <c r="F111" i="39"/>
  <c r="F112" i="39"/>
  <c r="F113" i="39"/>
  <c r="F114" i="39"/>
  <c r="F115" i="39"/>
  <c r="F116" i="39"/>
  <c r="F117" i="39"/>
  <c r="F118" i="39"/>
  <c r="F119" i="39"/>
  <c r="F120" i="39"/>
  <c r="F121" i="39"/>
  <c r="F122" i="39"/>
  <c r="F123" i="39"/>
  <c r="F124" i="39"/>
  <c r="F125" i="39"/>
  <c r="F126" i="39"/>
  <c r="F127" i="39"/>
  <c r="F128" i="39"/>
  <c r="F129" i="39"/>
  <c r="F130" i="39"/>
  <c r="F131" i="39"/>
  <c r="F132" i="39"/>
  <c r="F133" i="39"/>
  <c r="F134" i="39"/>
  <c r="F135" i="39"/>
  <c r="F136" i="39"/>
  <c r="F137" i="39"/>
  <c r="F138" i="39"/>
  <c r="F139" i="39"/>
  <c r="F140" i="39"/>
  <c r="F141" i="39"/>
  <c r="F142" i="39"/>
  <c r="F143" i="39"/>
  <c r="F144" i="39"/>
  <c r="F145" i="39"/>
  <c r="F146" i="39"/>
  <c r="F147" i="39"/>
  <c r="F148" i="39"/>
  <c r="F149" i="39"/>
  <c r="F150" i="39"/>
  <c r="F151" i="39"/>
  <c r="F152" i="39"/>
  <c r="F153" i="39"/>
  <c r="F154" i="39"/>
  <c r="F155" i="39"/>
  <c r="F156" i="39"/>
  <c r="F157" i="39"/>
  <c r="F158" i="39"/>
  <c r="F159" i="39"/>
  <c r="F160" i="39"/>
  <c r="F161" i="39"/>
  <c r="F162" i="39"/>
  <c r="F163" i="39"/>
  <c r="F164" i="39"/>
  <c r="F165" i="39"/>
  <c r="F166" i="39"/>
  <c r="F167" i="39"/>
  <c r="F168" i="39"/>
  <c r="F169" i="39"/>
  <c r="F170" i="39"/>
  <c r="F171" i="39"/>
  <c r="F172" i="39"/>
  <c r="F173" i="39"/>
  <c r="F174" i="39"/>
  <c r="F175" i="39"/>
  <c r="F176" i="39"/>
  <c r="F177" i="39"/>
  <c r="F178" i="39"/>
  <c r="F179" i="39"/>
  <c r="F180" i="39"/>
  <c r="F181" i="39"/>
  <c r="F182" i="39"/>
  <c r="F183" i="39"/>
  <c r="F184" i="39"/>
  <c r="F185" i="39"/>
  <c r="F186" i="39"/>
  <c r="F187" i="39"/>
  <c r="F188" i="39"/>
  <c r="F189" i="39"/>
  <c r="F190" i="39"/>
  <c r="F191" i="39"/>
  <c r="F192" i="39"/>
  <c r="F193" i="39"/>
  <c r="F194" i="39"/>
  <c r="F195" i="39"/>
  <c r="F196" i="39"/>
  <c r="F197" i="39"/>
  <c r="F198" i="39"/>
  <c r="F199" i="39"/>
  <c r="F200" i="39"/>
  <c r="F201" i="39"/>
  <c r="F202" i="39"/>
  <c r="F203" i="39"/>
  <c r="F204" i="39"/>
  <c r="F205" i="39"/>
  <c r="F206" i="39"/>
  <c r="F207" i="39"/>
  <c r="F208" i="39"/>
  <c r="F209" i="39"/>
  <c r="F210" i="39"/>
  <c r="F211" i="39"/>
  <c r="F212" i="39"/>
  <c r="F213" i="39"/>
  <c r="F214" i="39"/>
  <c r="F215" i="39"/>
  <c r="F216" i="39"/>
  <c r="F217" i="39"/>
  <c r="F218" i="39"/>
  <c r="F219" i="39"/>
  <c r="F220" i="39"/>
  <c r="F221" i="39"/>
  <c r="F222" i="39"/>
  <c r="F223" i="39"/>
  <c r="F224" i="39"/>
  <c r="F225" i="39"/>
  <c r="F226" i="39"/>
  <c r="F227" i="39"/>
  <c r="F228" i="39"/>
  <c r="F229" i="39"/>
  <c r="F230" i="39"/>
  <c r="F231" i="39"/>
  <c r="F232" i="39"/>
  <c r="F233" i="39"/>
  <c r="F234" i="39"/>
  <c r="F235" i="39"/>
  <c r="F236" i="39"/>
  <c r="F237" i="39"/>
  <c r="F238" i="39"/>
  <c r="F239" i="39"/>
  <c r="F240" i="39"/>
  <c r="F241" i="39"/>
  <c r="F242" i="39"/>
  <c r="F243" i="39"/>
  <c r="F244" i="39"/>
  <c r="F245" i="39"/>
  <c r="F246" i="39"/>
  <c r="F247" i="39"/>
  <c r="F248" i="39"/>
  <c r="F249" i="39"/>
  <c r="F250" i="39"/>
  <c r="F251" i="39"/>
  <c r="F252" i="39"/>
  <c r="F253" i="39"/>
  <c r="F254" i="39"/>
  <c r="F255" i="39"/>
  <c r="F256" i="39"/>
  <c r="F257" i="39"/>
  <c r="F258" i="39"/>
  <c r="F259" i="39"/>
  <c r="F260" i="39"/>
  <c r="F261" i="39"/>
  <c r="F262" i="39"/>
  <c r="F263" i="39"/>
  <c r="F264" i="39"/>
  <c r="F265" i="39"/>
  <c r="F266" i="39"/>
  <c r="F267" i="39"/>
  <c r="F268" i="39"/>
  <c r="F269" i="39"/>
  <c r="F270" i="39"/>
  <c r="F271" i="39"/>
  <c r="F272" i="39"/>
  <c r="F273" i="39"/>
  <c r="F274" i="39"/>
  <c r="F275" i="39"/>
  <c r="F276" i="39"/>
  <c r="F277" i="39"/>
  <c r="F278" i="39"/>
  <c r="F279" i="39"/>
  <c r="F280" i="39"/>
  <c r="F281" i="39"/>
  <c r="F282" i="39"/>
  <c r="F283" i="39"/>
  <c r="F284" i="39"/>
  <c r="F285" i="39"/>
  <c r="F286" i="39"/>
  <c r="F287" i="39"/>
  <c r="F288" i="39"/>
  <c r="F289" i="39"/>
  <c r="F290" i="39"/>
  <c r="F291" i="39"/>
  <c r="F292" i="39"/>
  <c r="F293" i="39"/>
  <c r="F294" i="39"/>
  <c r="F295" i="39"/>
  <c r="F296" i="39"/>
  <c r="F297" i="39"/>
  <c r="F298" i="39"/>
  <c r="F299" i="39"/>
  <c r="F300" i="39"/>
  <c r="F301" i="39"/>
  <c r="F302" i="39"/>
  <c r="F303" i="39"/>
  <c r="F304" i="39"/>
  <c r="F305" i="39"/>
  <c r="F306" i="39"/>
  <c r="F307" i="39"/>
  <c r="F308" i="39"/>
  <c r="F309" i="39"/>
  <c r="F310" i="39"/>
  <c r="F311" i="39"/>
  <c r="F312" i="39"/>
  <c r="F313" i="39"/>
  <c r="F314" i="39"/>
  <c r="F315" i="39"/>
  <c r="F316" i="39"/>
  <c r="F317" i="39"/>
  <c r="F318" i="39"/>
  <c r="F319" i="39"/>
  <c r="F320" i="39"/>
  <c r="F321" i="39"/>
  <c r="F322" i="39"/>
  <c r="F323" i="39"/>
  <c r="F324" i="39"/>
  <c r="F325" i="39"/>
  <c r="F326" i="39"/>
  <c r="F327" i="39"/>
  <c r="F328" i="39"/>
  <c r="F329" i="39"/>
  <c r="F330" i="39"/>
  <c r="F331" i="39"/>
  <c r="F332" i="39"/>
  <c r="F333" i="39"/>
  <c r="F334" i="39"/>
  <c r="F335" i="39"/>
  <c r="F336" i="39"/>
  <c r="F337" i="39"/>
  <c r="F338" i="39"/>
  <c r="F339" i="39"/>
  <c r="F340" i="39"/>
  <c r="F341" i="39"/>
  <c r="F342" i="39"/>
  <c r="F343" i="39"/>
  <c r="F344" i="39"/>
  <c r="F346" i="39"/>
  <c r="F347" i="39"/>
  <c r="F348" i="39"/>
  <c r="F349" i="39"/>
  <c r="F350" i="39"/>
  <c r="F351" i="39"/>
  <c r="F352" i="39"/>
  <c r="F353" i="39"/>
  <c r="F354" i="39"/>
  <c r="F355" i="39"/>
  <c r="F356" i="39"/>
  <c r="F357" i="39"/>
  <c r="F358" i="39"/>
  <c r="F359" i="39"/>
  <c r="F360" i="39"/>
  <c r="F361" i="39"/>
  <c r="F362" i="39"/>
  <c r="F363" i="39"/>
  <c r="F364" i="39"/>
  <c r="F365" i="39"/>
  <c r="F366" i="39"/>
  <c r="F367" i="39"/>
  <c r="F368" i="39"/>
  <c r="F369" i="39"/>
  <c r="F370" i="39"/>
  <c r="F371" i="39"/>
  <c r="F372" i="39"/>
  <c r="F373" i="39"/>
  <c r="F374" i="39"/>
  <c r="F375" i="39"/>
  <c r="F376" i="39"/>
  <c r="F377" i="39"/>
  <c r="F378" i="39"/>
  <c r="F379" i="39"/>
  <c r="F380" i="39"/>
  <c r="F381" i="39"/>
  <c r="F382" i="39"/>
  <c r="F383" i="39"/>
  <c r="F384" i="39"/>
  <c r="F385" i="39"/>
  <c r="F386" i="39"/>
  <c r="F387" i="39"/>
  <c r="F388" i="39"/>
  <c r="F389" i="39"/>
  <c r="F390" i="39"/>
  <c r="F391" i="39"/>
  <c r="F392" i="39"/>
  <c r="F393" i="39"/>
  <c r="F394" i="39"/>
  <c r="F395" i="39"/>
  <c r="F396" i="39"/>
  <c r="F397" i="39"/>
  <c r="F398" i="39"/>
  <c r="F399" i="39"/>
  <c r="F400" i="39"/>
  <c r="F401" i="39"/>
  <c r="F402" i="39"/>
  <c r="F403" i="39"/>
  <c r="F404" i="39"/>
  <c r="F405" i="39"/>
  <c r="F406" i="39"/>
  <c r="F407" i="39"/>
  <c r="F408" i="39"/>
  <c r="F409" i="39"/>
  <c r="F410" i="39"/>
  <c r="F411" i="39"/>
  <c r="F412" i="39"/>
  <c r="F413" i="39"/>
  <c r="F414" i="39"/>
  <c r="F415" i="39"/>
  <c r="F416" i="39"/>
  <c r="F417" i="39"/>
  <c r="F418" i="39"/>
  <c r="F419" i="39"/>
  <c r="F420" i="39"/>
  <c r="F421" i="39"/>
  <c r="F422" i="39"/>
  <c r="F423" i="39"/>
  <c r="F424" i="39"/>
  <c r="F425" i="39"/>
  <c r="F426" i="39"/>
  <c r="F427" i="39"/>
  <c r="F428" i="39"/>
  <c r="F429" i="39"/>
  <c r="F430" i="39"/>
  <c r="F431" i="39"/>
  <c r="F432" i="39"/>
  <c r="F433" i="39"/>
  <c r="F434" i="39"/>
  <c r="F435" i="39"/>
  <c r="F436" i="39"/>
  <c r="F437" i="39"/>
  <c r="F438" i="39"/>
  <c r="F439" i="39"/>
  <c r="F440" i="39"/>
  <c r="F441" i="39"/>
  <c r="F442" i="39"/>
  <c r="F443" i="39"/>
  <c r="F444" i="39"/>
  <c r="F445" i="39"/>
  <c r="F446" i="39"/>
  <c r="F447" i="39"/>
  <c r="F448" i="39"/>
  <c r="F449" i="39"/>
  <c r="F450" i="39"/>
  <c r="F451" i="39"/>
  <c r="F452" i="39"/>
  <c r="F453" i="39"/>
  <c r="F454" i="39"/>
  <c r="F455" i="39"/>
  <c r="F456" i="39"/>
  <c r="F457" i="39"/>
  <c r="F458" i="39"/>
  <c r="F459" i="39"/>
  <c r="F460" i="39"/>
  <c r="F461" i="39"/>
  <c r="F462" i="39"/>
  <c r="F463" i="39"/>
  <c r="F464" i="39"/>
  <c r="F465" i="39"/>
  <c r="F466" i="39"/>
  <c r="F467" i="39"/>
  <c r="F468" i="39"/>
  <c r="F469" i="39"/>
  <c r="F470" i="39"/>
  <c r="F471" i="39"/>
  <c r="F472" i="39"/>
  <c r="F473" i="39"/>
  <c r="F474" i="39"/>
  <c r="F475" i="39"/>
  <c r="F476" i="39"/>
  <c r="F477" i="39"/>
  <c r="F478" i="39"/>
  <c r="F479" i="39"/>
  <c r="F480" i="39"/>
  <c r="F481" i="39"/>
  <c r="F482" i="39"/>
  <c r="F483" i="39"/>
  <c r="F484" i="39"/>
  <c r="F485" i="39"/>
  <c r="F486" i="39"/>
  <c r="F487" i="39"/>
  <c r="F488" i="39"/>
  <c r="F489" i="39"/>
  <c r="F490" i="39"/>
  <c r="F491" i="39"/>
  <c r="F492" i="39"/>
  <c r="F493" i="39"/>
  <c r="F494" i="39"/>
  <c r="F495" i="39"/>
  <c r="F496" i="39"/>
  <c r="F497" i="39"/>
  <c r="F498" i="39"/>
  <c r="F499" i="39"/>
  <c r="F500" i="39"/>
  <c r="F501" i="39"/>
  <c r="F502" i="39"/>
  <c r="F503" i="39"/>
  <c r="F504" i="39"/>
  <c r="F505" i="39"/>
  <c r="F506" i="39"/>
  <c r="F507" i="39"/>
  <c r="F508" i="39"/>
  <c r="F509" i="39"/>
  <c r="F510" i="39"/>
  <c r="F511" i="39"/>
  <c r="F512" i="39"/>
  <c r="F513" i="39"/>
  <c r="F514" i="39"/>
  <c r="F515" i="39"/>
  <c r="F516" i="39"/>
  <c r="F517" i="39"/>
  <c r="F518" i="39"/>
  <c r="F519" i="39"/>
  <c r="F520" i="39"/>
  <c r="F521" i="39"/>
  <c r="F522" i="39"/>
  <c r="F523" i="39"/>
  <c r="F524" i="39"/>
  <c r="F525" i="39"/>
  <c r="F526" i="39"/>
  <c r="F527" i="39"/>
  <c r="F528" i="39"/>
  <c r="F529" i="39"/>
  <c r="F530" i="39"/>
  <c r="F531" i="39"/>
  <c r="F532" i="39"/>
  <c r="F533" i="39"/>
  <c r="F534" i="39"/>
  <c r="F535" i="39"/>
  <c r="F536" i="39"/>
  <c r="F537" i="39"/>
  <c r="F538" i="39"/>
  <c r="F539" i="39"/>
  <c r="F540" i="39"/>
  <c r="F541" i="39"/>
  <c r="F542" i="39"/>
  <c r="F543" i="39"/>
  <c r="F544" i="39"/>
  <c r="F545" i="39"/>
  <c r="F546" i="39"/>
  <c r="F547" i="39"/>
  <c r="F548" i="39"/>
  <c r="F549" i="39"/>
  <c r="F4" i="39"/>
  <c r="K56" i="41" l="1"/>
  <c r="K148" i="41"/>
  <c r="K142" i="41"/>
  <c r="K127" i="41"/>
  <c r="K111" i="41"/>
  <c r="K105" i="41"/>
  <c r="K92" i="41"/>
  <c r="K80" i="41"/>
  <c r="K74" i="41"/>
  <c r="K58" i="41"/>
  <c r="K40" i="41"/>
  <c r="K34" i="41"/>
  <c r="K13" i="41"/>
  <c r="K141" i="41"/>
  <c r="K126" i="41"/>
  <c r="K104" i="41"/>
  <c r="K91" i="41"/>
  <c r="K73" i="41"/>
  <c r="K57" i="41"/>
  <c r="K33" i="41"/>
  <c r="K12" i="41"/>
  <c r="K147" i="41"/>
  <c r="K140" i="41"/>
  <c r="K110" i="41"/>
  <c r="K103" i="41"/>
  <c r="K79" i="41"/>
  <c r="K72" i="41"/>
  <c r="K39" i="41"/>
  <c r="K32" i="41"/>
  <c r="K11" i="41"/>
  <c r="K146" i="41"/>
  <c r="K139" i="41"/>
  <c r="K125" i="41"/>
  <c r="K109" i="41"/>
  <c r="K102" i="41"/>
  <c r="K90" i="41"/>
  <c r="K78" i="41"/>
  <c r="K71" i="41"/>
  <c r="K38" i="41"/>
  <c r="K31" i="41"/>
  <c r="K10" i="41"/>
  <c r="K145" i="41"/>
  <c r="K130" i="41"/>
  <c r="K124" i="41"/>
  <c r="K108" i="41"/>
  <c r="K95" i="41"/>
  <c r="K89" i="41"/>
  <c r="K77" i="41"/>
  <c r="K61" i="41"/>
  <c r="K55" i="41"/>
  <c r="K37" i="41"/>
  <c r="K15" i="41"/>
  <c r="K144" i="41"/>
  <c r="K123" i="41"/>
  <c r="K107" i="41"/>
  <c r="K88" i="41"/>
  <c r="K76" i="41"/>
  <c r="K54" i="41"/>
  <c r="K36" i="41"/>
  <c r="K16" i="41"/>
  <c r="K129" i="41"/>
  <c r="K122" i="41"/>
  <c r="K94" i="41"/>
  <c r="K87" i="41"/>
  <c r="K60" i="41"/>
  <c r="K53" i="41"/>
  <c r="K19" i="41"/>
  <c r="K17" i="41"/>
  <c r="K143" i="41"/>
  <c r="K128" i="41"/>
  <c r="K121" i="41"/>
  <c r="K106" i="41"/>
  <c r="K93" i="41"/>
  <c r="K86" i="41"/>
  <c r="K75" i="41"/>
  <c r="K59" i="41"/>
  <c r="K52" i="41"/>
  <c r="K35" i="41"/>
  <c r="K14" i="41"/>
  <c r="K18" i="41"/>
  <c r="K14" i="18"/>
  <c r="L3077" i="3"/>
  <c r="L3005" i="3"/>
  <c r="L2997" i="3"/>
  <c r="L2989" i="3"/>
  <c r="L2981" i="3"/>
  <c r="L2973" i="3"/>
  <c r="L2965" i="3"/>
  <c r="L2957" i="3"/>
  <c r="L3076" i="3"/>
  <c r="L3069" i="3"/>
  <c r="L3061" i="3"/>
  <c r="L3053" i="3"/>
  <c r="L3045" i="3"/>
  <c r="L3037" i="3"/>
  <c r="L3029" i="3"/>
  <c r="L3021" i="3"/>
  <c r="L3013" i="3"/>
  <c r="L2980" i="3"/>
  <c r="L2972" i="3"/>
  <c r="L2964" i="3"/>
  <c r="L2956" i="3"/>
  <c r="L3312" i="3"/>
  <c r="L3304" i="3"/>
  <c r="L3296" i="3"/>
  <c r="L3288" i="3"/>
  <c r="L3280" i="3"/>
  <c r="L3272" i="3"/>
  <c r="L3264" i="3"/>
  <c r="L3256" i="3"/>
  <c r="L3248" i="3"/>
  <c r="L3240" i="3"/>
  <c r="L3232" i="3"/>
  <c r="L3224" i="3"/>
  <c r="L3216" i="3"/>
  <c r="L3208" i="3"/>
  <c r="L3200" i="3"/>
  <c r="L3192" i="3"/>
  <c r="L3184" i="3"/>
  <c r="L3176" i="3"/>
  <c r="L3168" i="3"/>
  <c r="L3160" i="3"/>
  <c r="L3152" i="3"/>
  <c r="L3144" i="3"/>
  <c r="L3136" i="3"/>
  <c r="L3128" i="3"/>
  <c r="L3120" i="3"/>
  <c r="L3112" i="3"/>
  <c r="L3104" i="3"/>
  <c r="L3096" i="3"/>
  <c r="L3088" i="3"/>
  <c r="L3080" i="3"/>
  <c r="L3072" i="3"/>
  <c r="L3056" i="3"/>
  <c r="L3048" i="3"/>
  <c r="L3040" i="3"/>
  <c r="L3032" i="3"/>
  <c r="L3024" i="3"/>
  <c r="L3016" i="3"/>
  <c r="L3008" i="3"/>
  <c r="L3000" i="3"/>
  <c r="L2992" i="3"/>
  <c r="L2984" i="3"/>
  <c r="L2976" i="3"/>
  <c r="L2968" i="3"/>
  <c r="L2960" i="3"/>
  <c r="L3308" i="3"/>
  <c r="L3300" i="3"/>
  <c r="L3292" i="3"/>
  <c r="L3284" i="3"/>
  <c r="L3276" i="3"/>
  <c r="L3268" i="3"/>
  <c r="L3260" i="3"/>
  <c r="L3252" i="3"/>
  <c r="L3244" i="3"/>
  <c r="L3236" i="3"/>
  <c r="L3228" i="3"/>
  <c r="L3220" i="3"/>
  <c r="L3212" i="3"/>
  <c r="L3204" i="3"/>
  <c r="L3196" i="3"/>
  <c r="L3188" i="3"/>
  <c r="L3180" i="3"/>
  <c r="L3172" i="3"/>
  <c r="L3164" i="3"/>
  <c r="L3156" i="3"/>
  <c r="L3148" i="3"/>
  <c r="L3140" i="3"/>
  <c r="L3132" i="3"/>
  <c r="L3124" i="3"/>
  <c r="L3116" i="3"/>
  <c r="L3108" i="3"/>
  <c r="L3100" i="3"/>
  <c r="L3092" i="3"/>
  <c r="L3084" i="3"/>
  <c r="L3305" i="3"/>
  <c r="L3297" i="3"/>
  <c r="L3289" i="3"/>
  <c r="L3281" i="3"/>
  <c r="L3273" i="3"/>
  <c r="L3265" i="3"/>
  <c r="L3257" i="3"/>
  <c r="L3249" i="3"/>
  <c r="L3241" i="3"/>
  <c r="L3233" i="3"/>
  <c r="L3225" i="3"/>
  <c r="L3217" i="3"/>
  <c r="L3209" i="3"/>
  <c r="L3201" i="3"/>
  <c r="L3193" i="3"/>
  <c r="L3185" i="3"/>
  <c r="L3177" i="3"/>
  <c r="L3169" i="3"/>
  <c r="L3161" i="3"/>
  <c r="L3153" i="3"/>
  <c r="L3145" i="3"/>
  <c r="L3137" i="3"/>
  <c r="L3129" i="3"/>
  <c r="L3121" i="3"/>
  <c r="L3113" i="3"/>
  <c r="L3105" i="3"/>
  <c r="L3097" i="3"/>
  <c r="L3089" i="3"/>
  <c r="L3081" i="3"/>
  <c r="L3065" i="3"/>
  <c r="L3057" i="3"/>
  <c r="L3049" i="3"/>
  <c r="L3041" i="3"/>
  <c r="L3017" i="3"/>
  <c r="L3009" i="3"/>
  <c r="L3001" i="3"/>
  <c r="L2985" i="3"/>
  <c r="L2977" i="3"/>
  <c r="L2969" i="3"/>
  <c r="L3313" i="3"/>
  <c r="L3310" i="3"/>
  <c r="L3302" i="3"/>
  <c r="L3294" i="3"/>
  <c r="L3286" i="3"/>
  <c r="L3278" i="3"/>
  <c r="L3270" i="3"/>
  <c r="L3262" i="3"/>
  <c r="L3254" i="3"/>
  <c r="L3246" i="3"/>
  <c r="L3238" i="3"/>
  <c r="L3230" i="3"/>
  <c r="L3222" i="3"/>
  <c r="L3214" i="3"/>
  <c r="L3206" i="3"/>
  <c r="L3198" i="3"/>
  <c r="L3190" i="3"/>
  <c r="L3182" i="3"/>
  <c r="L3174" i="3"/>
  <c r="L3166" i="3"/>
  <c r="L3158" i="3"/>
  <c r="L3150" i="3"/>
  <c r="L3142" i="3"/>
  <c r="L3134" i="3"/>
  <c r="L3126" i="3"/>
  <c r="L3118" i="3"/>
  <c r="L3110" i="3"/>
  <c r="L3102" i="3"/>
  <c r="L3094" i="3"/>
  <c r="L3086" i="3"/>
  <c r="L3078" i="3"/>
  <c r="L3309" i="3"/>
  <c r="L3301" i="3"/>
  <c r="L3293" i="3"/>
  <c r="L3285" i="3"/>
  <c r="L3277" i="3"/>
  <c r="L3269" i="3"/>
  <c r="L3261" i="3"/>
  <c r="L3253" i="3"/>
  <c r="L3245" i="3"/>
  <c r="L3237" i="3"/>
  <c r="L3229" i="3"/>
  <c r="L3221" i="3"/>
  <c r="L3213" i="3"/>
  <c r="L3205" i="3"/>
  <c r="L3197" i="3"/>
  <c r="L3189" i="3"/>
  <c r="L3181" i="3"/>
  <c r="L3173" i="3"/>
  <c r="L3165" i="3"/>
  <c r="L3157" i="3"/>
  <c r="L3149" i="3"/>
  <c r="L3141" i="3"/>
  <c r="L3133" i="3"/>
  <c r="L3125" i="3"/>
  <c r="L3117" i="3"/>
  <c r="L3109" i="3"/>
  <c r="L3101" i="3"/>
  <c r="L3093" i="3"/>
  <c r="L3085" i="3"/>
  <c r="L3306" i="3"/>
  <c r="L3290" i="3"/>
  <c r="L3282" i="3"/>
  <c r="L3274" i="3"/>
  <c r="L3266" i="3"/>
  <c r="L3250" i="3"/>
  <c r="L3242" i="3"/>
  <c r="L3234" i="3"/>
  <c r="L3226" i="3"/>
  <c r="L3218" i="3"/>
  <c r="L3210" i="3"/>
  <c r="L3202" i="3"/>
  <c r="L3194" i="3"/>
  <c r="L3186" i="3"/>
  <c r="L3178" i="3"/>
  <c r="L3170" i="3"/>
  <c r="L3162" i="3"/>
  <c r="L3154" i="3"/>
  <c r="L3146" i="3"/>
  <c r="L3138" i="3"/>
  <c r="L3130" i="3"/>
  <c r="L3122" i="3"/>
  <c r="L3114" i="3"/>
  <c r="L3106" i="3"/>
  <c r="L3098" i="3"/>
  <c r="L3090" i="3"/>
  <c r="L3082" i="3"/>
  <c r="L3074" i="3"/>
  <c r="L3066" i="3"/>
  <c r="L3058" i="3"/>
  <c r="L3050" i="3"/>
  <c r="L3042" i="3"/>
  <c r="L3034" i="3"/>
  <c r="L3026" i="3"/>
  <c r="L3018" i="3"/>
  <c r="L3010" i="3"/>
  <c r="L3002" i="3"/>
  <c r="L2994" i="3"/>
  <c r="L2986" i="3"/>
  <c r="L2978" i="3"/>
  <c r="L2970" i="3"/>
  <c r="L2962" i="3"/>
  <c r="L3314" i="3"/>
  <c r="L3298" i="3"/>
  <c r="L3258" i="3"/>
  <c r="L3311" i="3"/>
  <c r="L3303" i="3"/>
  <c r="L3295" i="3"/>
  <c r="L3287" i="3"/>
  <c r="L3279" i="3"/>
  <c r="L3271" i="3"/>
  <c r="L3263" i="3"/>
  <c r="L3255" i="3"/>
  <c r="L3247" i="3"/>
  <c r="L3239" i="3"/>
  <c r="L3231" i="3"/>
  <c r="L3223" i="3"/>
  <c r="L3215" i="3"/>
  <c r="L3207" i="3"/>
  <c r="L3199" i="3"/>
  <c r="L3191" i="3"/>
  <c r="L3183" i="3"/>
  <c r="L3175" i="3"/>
  <c r="L3167" i="3"/>
  <c r="L3159" i="3"/>
  <c r="L3151" i="3"/>
  <c r="L3143" i="3"/>
  <c r="L3135" i="3"/>
  <c r="L3127" i="3"/>
  <c r="L3119" i="3"/>
  <c r="L3111" i="3"/>
  <c r="L3103" i="3"/>
  <c r="L3095" i="3"/>
  <c r="L3087" i="3"/>
  <c r="L3079" i="3"/>
  <c r="L3071" i="3"/>
  <c r="L3063" i="3"/>
  <c r="L3055" i="3"/>
  <c r="L3047" i="3"/>
  <c r="L3039" i="3"/>
  <c r="L3031" i="3"/>
  <c r="L3023" i="3"/>
  <c r="L3015" i="3"/>
  <c r="L3007" i="3"/>
  <c r="L2999" i="3"/>
  <c r="L2991" i="3"/>
  <c r="L2983" i="3"/>
  <c r="L2975" i="3"/>
  <c r="L2967" i="3"/>
  <c r="L2959" i="3"/>
  <c r="L3068" i="3"/>
  <c r="L3060" i="3"/>
  <c r="L3052" i="3"/>
  <c r="L3044" i="3"/>
  <c r="L3036" i="3"/>
  <c r="L3028" i="3"/>
  <c r="L3020" i="3"/>
  <c r="L3012" i="3"/>
  <c r="L3004" i="3"/>
  <c r="L2996" i="3"/>
  <c r="L2988" i="3"/>
  <c r="L3073" i="3"/>
  <c r="L3033" i="3"/>
  <c r="L3025" i="3"/>
  <c r="L2993" i="3"/>
  <c r="L2961" i="3"/>
  <c r="L3070" i="3"/>
  <c r="L3062" i="3"/>
  <c r="L3054" i="3"/>
  <c r="L3046" i="3"/>
  <c r="L3038" i="3"/>
  <c r="L3030" i="3"/>
  <c r="L3022" i="3"/>
  <c r="L3014" i="3"/>
  <c r="L3006" i="3"/>
  <c r="L2998" i="3"/>
  <c r="L2990" i="3"/>
  <c r="L2982" i="3"/>
  <c r="L2974" i="3"/>
  <c r="L2966" i="3"/>
  <c r="L2958" i="3"/>
  <c r="L3315" i="3"/>
  <c r="L3307" i="3"/>
  <c r="L3299" i="3"/>
  <c r="L3291" i="3"/>
  <c r="L3283" i="3"/>
  <c r="L3275" i="3"/>
  <c r="L3267" i="3"/>
  <c r="L3259" i="3"/>
  <c r="L3251" i="3"/>
  <c r="L3243" i="3"/>
  <c r="L3235" i="3"/>
  <c r="L3227" i="3"/>
  <c r="L3219" i="3"/>
  <c r="L3211" i="3"/>
  <c r="L3203" i="3"/>
  <c r="L3195" i="3"/>
  <c r="L3187" i="3"/>
  <c r="L3179" i="3"/>
  <c r="L3171" i="3"/>
  <c r="L3163" i="3"/>
  <c r="L3155" i="3"/>
  <c r="L3147" i="3"/>
  <c r="L3139" i="3"/>
  <c r="L3131" i="3"/>
  <c r="L3123" i="3"/>
  <c r="L3115" i="3"/>
  <c r="L3107" i="3"/>
  <c r="L3099" i="3"/>
  <c r="L3091" i="3"/>
  <c r="L3083" i="3"/>
  <c r="L3075" i="3"/>
  <c r="L3067" i="3"/>
  <c r="L3059" i="3"/>
  <c r="L3051" i="3"/>
  <c r="L3043" i="3"/>
  <c r="L3035" i="3"/>
  <c r="L3027" i="3"/>
  <c r="L3019" i="3"/>
  <c r="L3011" i="3"/>
  <c r="L3003" i="3"/>
  <c r="L2995" i="3"/>
  <c r="L2987" i="3"/>
  <c r="L2979" i="3"/>
  <c r="L2971" i="3"/>
  <c r="L2963" i="3"/>
  <c r="K59" i="25"/>
  <c r="L3064" i="3"/>
  <c r="I2" i="3"/>
  <c r="K2" i="3" s="1"/>
  <c r="J2860" i="3"/>
  <c r="J2861" i="3"/>
  <c r="J102" i="41" s="1"/>
  <c r="J2862" i="3"/>
  <c r="J121" i="41" s="1"/>
  <c r="J2863" i="3"/>
  <c r="J10" i="41" s="1"/>
  <c r="J2864" i="3"/>
  <c r="J139" i="41" s="1"/>
  <c r="J2865" i="3"/>
  <c r="J52" i="41" s="1"/>
  <c r="J2866" i="3"/>
  <c r="J31" i="41" s="1"/>
  <c r="J2867" i="3"/>
  <c r="J71" i="41" s="1"/>
  <c r="J2868" i="3"/>
  <c r="J86" i="41" s="1"/>
  <c r="J2869" i="3"/>
  <c r="J2870" i="3"/>
  <c r="J2871" i="3"/>
  <c r="J2872" i="3"/>
  <c r="J2873" i="3"/>
  <c r="J103" i="41" s="1"/>
  <c r="J2874" i="3"/>
  <c r="J122" i="41" s="1"/>
  <c r="J2875" i="3"/>
  <c r="J11" i="41" s="1"/>
  <c r="J2876" i="3"/>
  <c r="J140" i="41" s="1"/>
  <c r="J2877" i="3"/>
  <c r="J53" i="41" s="1"/>
  <c r="J2878" i="3"/>
  <c r="J32" i="41" s="1"/>
  <c r="J2879" i="3"/>
  <c r="J72" i="41" s="1"/>
  <c r="J2880" i="3"/>
  <c r="J87" i="41" s="1"/>
  <c r="J2881" i="3"/>
  <c r="J2882" i="3"/>
  <c r="J2883" i="3"/>
  <c r="J2884" i="3"/>
  <c r="J2885" i="3"/>
  <c r="J104" i="41" s="1"/>
  <c r="J2886" i="3"/>
  <c r="J123" i="41" s="1"/>
  <c r="J2887" i="3"/>
  <c r="J12" i="41" s="1"/>
  <c r="J2888" i="3"/>
  <c r="J141" i="41" s="1"/>
  <c r="J2889" i="3"/>
  <c r="J54" i="41" s="1"/>
  <c r="J2890" i="3"/>
  <c r="J33" i="41" s="1"/>
  <c r="J2891" i="3"/>
  <c r="J73" i="41" s="1"/>
  <c r="J2892" i="3"/>
  <c r="J88" i="41" s="1"/>
  <c r="J2893" i="3"/>
  <c r="J2894" i="3"/>
  <c r="J2895" i="3"/>
  <c r="J2896" i="3"/>
  <c r="J2897" i="3"/>
  <c r="J105" i="41" s="1"/>
  <c r="J2898" i="3"/>
  <c r="J124" i="41" s="1"/>
  <c r="J2899" i="3"/>
  <c r="J13" i="41" s="1"/>
  <c r="J2900" i="3"/>
  <c r="J142" i="41" s="1"/>
  <c r="J2901" i="3"/>
  <c r="J55" i="41" s="1"/>
  <c r="J2902" i="3"/>
  <c r="J34" i="41" s="1"/>
  <c r="J2903" i="3"/>
  <c r="J74" i="41" s="1"/>
  <c r="J2904" i="3"/>
  <c r="J89" i="41" s="1"/>
  <c r="J2905" i="3"/>
  <c r="J2906" i="3"/>
  <c r="J2907" i="3"/>
  <c r="J2908" i="3"/>
  <c r="J2910" i="3"/>
  <c r="J125" i="41" s="1"/>
  <c r="J2911" i="3"/>
  <c r="J14" i="41" s="1"/>
  <c r="J2912" i="3"/>
  <c r="J143" i="41" s="1"/>
  <c r="J2913" i="3"/>
  <c r="J2914" i="3"/>
  <c r="J35" i="41" s="1"/>
  <c r="J2915" i="3"/>
  <c r="J75" i="41" s="1"/>
  <c r="J2916" i="3"/>
  <c r="J90" i="41" s="1"/>
  <c r="J2917" i="3"/>
  <c r="J2918" i="3"/>
  <c r="J2919" i="3"/>
  <c r="J2920" i="3"/>
  <c r="J2921" i="3"/>
  <c r="J108" i="41" s="1"/>
  <c r="J2922" i="3"/>
  <c r="J127" i="41" s="1"/>
  <c r="J2923" i="3"/>
  <c r="J16" i="41" s="1"/>
  <c r="J2924" i="3"/>
  <c r="J145" i="41" s="1"/>
  <c r="J2925" i="3"/>
  <c r="J58" i="41" s="1"/>
  <c r="J2926" i="3"/>
  <c r="J37" i="41" s="1"/>
  <c r="J2927" i="3"/>
  <c r="J77" i="41" s="1"/>
  <c r="J2928" i="3"/>
  <c r="J92" i="41" s="1"/>
  <c r="J2929" i="3"/>
  <c r="J2930" i="3"/>
  <c r="J2931" i="3"/>
  <c r="J2932" i="3"/>
  <c r="J2933" i="3"/>
  <c r="J109" i="41" s="1"/>
  <c r="J2934" i="3"/>
  <c r="J128" i="41" s="1"/>
  <c r="J2935" i="3"/>
  <c r="J17" i="41" s="1"/>
  <c r="J2936" i="3"/>
  <c r="J146" i="41" s="1"/>
  <c r="J2937" i="3"/>
  <c r="J59" i="41" s="1"/>
  <c r="J2938" i="3"/>
  <c r="J38" i="41" s="1"/>
  <c r="J2939" i="3"/>
  <c r="J78" i="41" s="1"/>
  <c r="J2940" i="3"/>
  <c r="J93" i="41" s="1"/>
  <c r="J2941" i="3"/>
  <c r="J2942" i="3"/>
  <c r="J2943" i="3"/>
  <c r="J2944" i="3"/>
  <c r="J2945" i="3"/>
  <c r="J110" i="41" s="1"/>
  <c r="J2946" i="3"/>
  <c r="J129" i="41" s="1"/>
  <c r="J2947" i="3"/>
  <c r="J18" i="41" s="1"/>
  <c r="J2948" i="3"/>
  <c r="J147" i="41" s="1"/>
  <c r="J2949" i="3"/>
  <c r="J60" i="41" s="1"/>
  <c r="J2950" i="3"/>
  <c r="J39" i="41" s="1"/>
  <c r="J2951" i="3"/>
  <c r="J79" i="41" s="1"/>
  <c r="J2952" i="3"/>
  <c r="J94" i="41" s="1"/>
  <c r="J2953" i="3"/>
  <c r="J2954" i="3"/>
  <c r="J2955"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860" i="3"/>
  <c r="H2861" i="3"/>
  <c r="H2862" i="3"/>
  <c r="H2863" i="3"/>
  <c r="H2864" i="3"/>
  <c r="H2865" i="3"/>
  <c r="H2866" i="3"/>
  <c r="H2867" i="3"/>
  <c r="H2868" i="3"/>
  <c r="H2869" i="3"/>
  <c r="H2870" i="3"/>
  <c r="H2871" i="3"/>
  <c r="H2872" i="3"/>
  <c r="H2873" i="3"/>
  <c r="H2874" i="3"/>
  <c r="H2" i="3"/>
  <c r="O13" i="10"/>
  <c r="L14" i="25" s="1"/>
  <c r="M12" i="8"/>
  <c r="L9" i="25"/>
  <c r="N29" i="9"/>
  <c r="N12" i="9"/>
  <c r="M32" i="10" l="1"/>
  <c r="L2" i="3"/>
  <c r="M70" i="10"/>
  <c r="M57" i="10"/>
  <c r="O39" i="10"/>
  <c r="L17" i="25"/>
  <c r="L2951" i="3"/>
  <c r="L2943" i="3"/>
  <c r="L2935" i="3"/>
  <c r="L2927" i="3"/>
  <c r="L2919" i="3"/>
  <c r="L2911" i="3"/>
  <c r="L2903" i="3"/>
  <c r="L2895" i="3"/>
  <c r="L2887" i="3"/>
  <c r="L2879" i="3"/>
  <c r="L2871" i="3"/>
  <c r="L2863" i="3"/>
  <c r="L2954" i="3"/>
  <c r="L2946" i="3"/>
  <c r="L2938" i="3"/>
  <c r="L2930" i="3"/>
  <c r="L2922" i="3"/>
  <c r="L2914" i="3"/>
  <c r="L2906" i="3"/>
  <c r="L2898" i="3"/>
  <c r="L2890" i="3"/>
  <c r="L2882" i="3"/>
  <c r="M33" i="10" s="1"/>
  <c r="L2874" i="3"/>
  <c r="L2866" i="3"/>
  <c r="L2955" i="3"/>
  <c r="L2947" i="3"/>
  <c r="L2939" i="3"/>
  <c r="L2931" i="3"/>
  <c r="L2923" i="3"/>
  <c r="L2915" i="3"/>
  <c r="L2907" i="3"/>
  <c r="L2899" i="3"/>
  <c r="L2891" i="3"/>
  <c r="L2883" i="3"/>
  <c r="L2875" i="3"/>
  <c r="L2867" i="3"/>
  <c r="L2953" i="3"/>
  <c r="L2945" i="3"/>
  <c r="L2937" i="3"/>
  <c r="L2929" i="3"/>
  <c r="L2921" i="3"/>
  <c r="L2913" i="3"/>
  <c r="L2905" i="3"/>
  <c r="L2897" i="3"/>
  <c r="L2889" i="3"/>
  <c r="L2881" i="3"/>
  <c r="L2873" i="3"/>
  <c r="L2865" i="3"/>
  <c r="L2952" i="3"/>
  <c r="L2944" i="3"/>
  <c r="L2936" i="3"/>
  <c r="L2928" i="3"/>
  <c r="L2920" i="3"/>
  <c r="L2912" i="3"/>
  <c r="L2904" i="3"/>
  <c r="L2896" i="3"/>
  <c r="L2888" i="3"/>
  <c r="L2880" i="3"/>
  <c r="L2872" i="3"/>
  <c r="L2864" i="3"/>
  <c r="L2950" i="3"/>
  <c r="L2942" i="3"/>
  <c r="L2934" i="3"/>
  <c r="L2926" i="3"/>
  <c r="L2918" i="3"/>
  <c r="L2910" i="3"/>
  <c r="L2902" i="3"/>
  <c r="L2894" i="3"/>
  <c r="L2886" i="3"/>
  <c r="L2878" i="3"/>
  <c r="L2870" i="3"/>
  <c r="L2862" i="3"/>
  <c r="L2949" i="3"/>
  <c r="L2941" i="3"/>
  <c r="L2933" i="3"/>
  <c r="L2925" i="3"/>
  <c r="L2917" i="3"/>
  <c r="L2909" i="3"/>
  <c r="L2901" i="3"/>
  <c r="L2893" i="3"/>
  <c r="L2885" i="3"/>
  <c r="L2877" i="3"/>
  <c r="L2869" i="3"/>
  <c r="L2861" i="3"/>
  <c r="L2948" i="3"/>
  <c r="L2940" i="3"/>
  <c r="L2932" i="3"/>
  <c r="L2924" i="3"/>
  <c r="L2916" i="3"/>
  <c r="L2908" i="3"/>
  <c r="L2900" i="3"/>
  <c r="L2892" i="3"/>
  <c r="M69" i="10" s="1"/>
  <c r="L2884" i="3"/>
  <c r="L2876" i="3"/>
  <c r="L2868" i="3"/>
  <c r="L2860" i="3"/>
  <c r="K96" i="41"/>
  <c r="K131" i="41"/>
  <c r="K81" i="41"/>
  <c r="K112" i="41"/>
  <c r="K149" i="41"/>
  <c r="K20" i="41"/>
  <c r="K62" i="41"/>
  <c r="K41" i="41"/>
  <c r="M35" i="8"/>
  <c r="L10" i="25" s="1"/>
  <c r="M39" i="4"/>
  <c r="N61" i="10"/>
  <c r="L55" i="8"/>
  <c r="L48" i="8"/>
  <c r="N32" i="10"/>
  <c r="N30" i="10"/>
  <c r="L30" i="8"/>
  <c r="L31" i="8"/>
  <c r="L32" i="8"/>
  <c r="L28" i="8"/>
  <c r="H2844" i="3"/>
  <c r="H2843" i="3"/>
  <c r="J2844" i="3"/>
  <c r="H2845" i="3"/>
  <c r="J2845" i="3"/>
  <c r="H2846" i="3"/>
  <c r="J2846" i="3"/>
  <c r="H2847" i="3"/>
  <c r="J2847" i="3"/>
  <c r="H2848" i="3"/>
  <c r="J2848" i="3"/>
  <c r="H2849" i="3"/>
  <c r="J2849" i="3"/>
  <c r="H2850" i="3"/>
  <c r="J2850" i="3"/>
  <c r="H2851" i="3"/>
  <c r="J2851" i="3"/>
  <c r="H2852" i="3"/>
  <c r="J2852" i="3"/>
  <c r="H2853" i="3"/>
  <c r="J2853" i="3"/>
  <c r="H2854" i="3"/>
  <c r="J2854" i="3"/>
  <c r="H2855" i="3"/>
  <c r="J2855" i="3"/>
  <c r="H2856" i="3"/>
  <c r="J2856" i="3"/>
  <c r="H2857" i="3"/>
  <c r="J2857" i="3"/>
  <c r="H2858" i="3"/>
  <c r="J2858" i="3"/>
  <c r="H2859" i="3"/>
  <c r="J2859" i="3"/>
  <c r="M56" i="10" l="1"/>
  <c r="L19" i="25"/>
  <c r="L35" i="8"/>
  <c r="L2857" i="3"/>
  <c r="L2853" i="3"/>
  <c r="L2844" i="3"/>
  <c r="L2858" i="3"/>
  <c r="L2854" i="3"/>
  <c r="L2850" i="3"/>
  <c r="L2846" i="3"/>
  <c r="J81" i="41"/>
  <c r="J149" i="41"/>
  <c r="J112" i="41"/>
  <c r="J131" i="41"/>
  <c r="J96" i="41"/>
  <c r="L2856" i="3"/>
  <c r="L2852" i="3"/>
  <c r="L2848" i="3"/>
  <c r="L2859" i="3"/>
  <c r="L2855" i="3"/>
  <c r="L2851" i="3"/>
  <c r="L2847" i="3"/>
  <c r="L2849" i="3"/>
  <c r="L2845" i="3"/>
  <c r="J41" i="41"/>
  <c r="J20" i="41"/>
  <c r="J62" i="41"/>
  <c r="N74" i="10"/>
  <c r="N39" i="10"/>
  <c r="L56" i="4" l="1"/>
  <c r="L57" i="4"/>
  <c r="L58" i="4"/>
  <c r="L61" i="4"/>
  <c r="L66" i="4" s="1"/>
  <c r="L52" i="4"/>
  <c r="L64" i="4" s="1"/>
  <c r="L59" i="4" l="1"/>
  <c r="L54" i="4"/>
  <c r="K14" i="25"/>
  <c r="N13" i="10"/>
  <c r="L33" i="4"/>
  <c r="L31" i="4"/>
  <c r="L30" i="4"/>
  <c r="L28" i="4"/>
  <c r="L27" i="4"/>
  <c r="M26" i="9"/>
  <c r="M29" i="9" s="1"/>
  <c r="M9" i="9"/>
  <c r="J222" i="3"/>
  <c r="J1453" i="3"/>
  <c r="L39" i="4" l="1"/>
  <c r="K17" i="25"/>
  <c r="M12" i="9"/>
  <c r="K10" i="25"/>
  <c r="L12" i="8"/>
  <c r="K9" i="25"/>
  <c r="L12" i="4"/>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L222" i="3" s="1"/>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L1453" i="3" s="1"/>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L2738" i="3" s="1"/>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J2839" i="3"/>
  <c r="J2840" i="3"/>
  <c r="J2841" i="3"/>
  <c r="J2842" i="3"/>
  <c r="J2843" i="3"/>
  <c r="J3" i="3"/>
  <c r="J4" i="3"/>
  <c r="J5" i="3"/>
  <c r="L5" i="3" s="1"/>
  <c r="J6" i="3"/>
  <c r="J7" i="3"/>
  <c r="L7" i="3" s="1"/>
  <c r="J8" i="3"/>
  <c r="L8" i="3" s="1"/>
  <c r="J9" i="3"/>
  <c r="J10" i="3"/>
  <c r="J11" i="3"/>
  <c r="J12" i="3"/>
  <c r="J13" i="3"/>
  <c r="J14" i="3"/>
  <c r="J15" i="3"/>
  <c r="L15" i="3" s="1"/>
  <c r="J16" i="3"/>
  <c r="L16" i="3" s="1"/>
  <c r="J17" i="3"/>
  <c r="J18" i="3"/>
  <c r="J19" i="3"/>
  <c r="J20" i="3"/>
  <c r="J21" i="3"/>
  <c r="L21" i="3" s="1"/>
  <c r="J22" i="3"/>
  <c r="J23" i="3"/>
  <c r="L23" i="3" s="1"/>
  <c r="J24" i="3"/>
  <c r="L24" i="3" s="1"/>
  <c r="J25" i="3"/>
  <c r="J26" i="3"/>
  <c r="J27" i="3"/>
  <c r="J28" i="3"/>
  <c r="J29" i="3"/>
  <c r="L29" i="3" s="1"/>
  <c r="J30" i="3"/>
  <c r="J31" i="3"/>
  <c r="J32" i="3"/>
  <c r="J33" i="3"/>
  <c r="J34" i="3"/>
  <c r="J35" i="3"/>
  <c r="J36" i="3"/>
  <c r="J37" i="3"/>
  <c r="L37" i="3" s="1"/>
  <c r="J38" i="3"/>
  <c r="J39" i="3"/>
  <c r="L39" i="3" s="1"/>
  <c r="J40" i="3"/>
  <c r="L40" i="3" s="1"/>
  <c r="J41" i="3"/>
  <c r="J42" i="3"/>
  <c r="J43" i="3"/>
  <c r="J44" i="3"/>
  <c r="J45" i="3"/>
  <c r="L45" i="3" s="1"/>
  <c r="J46" i="3"/>
  <c r="J47" i="3"/>
  <c r="L47" i="3" s="1"/>
  <c r="J48" i="3"/>
  <c r="L48" i="3" s="1"/>
  <c r="J49" i="3"/>
  <c r="J50" i="3"/>
  <c r="J51" i="3"/>
  <c r="J52" i="3"/>
  <c r="J53" i="3"/>
  <c r="J54" i="3"/>
  <c r="J55" i="3"/>
  <c r="L55" i="3" s="1"/>
  <c r="J56" i="3"/>
  <c r="L56" i="3" s="1"/>
  <c r="J57" i="3"/>
  <c r="J58" i="3"/>
  <c r="J59" i="3"/>
  <c r="J60" i="3"/>
  <c r="J61" i="3"/>
  <c r="L61" i="3" s="1"/>
  <c r="J62" i="3"/>
  <c r="J63" i="3"/>
  <c r="L63" i="3" s="1"/>
  <c r="J64" i="3"/>
  <c r="L64" i="3" s="1"/>
  <c r="J65" i="3"/>
  <c r="J66" i="3"/>
  <c r="J67" i="3"/>
  <c r="J68" i="3"/>
  <c r="J69" i="3"/>
  <c r="L69" i="3" s="1"/>
  <c r="J70" i="3"/>
  <c r="J71" i="3"/>
  <c r="J72" i="3"/>
  <c r="J73" i="3"/>
  <c r="J74" i="3"/>
  <c r="J75" i="3"/>
  <c r="J76" i="3"/>
  <c r="J77" i="3"/>
  <c r="L77" i="3" s="1"/>
  <c r="J78" i="3"/>
  <c r="J79" i="3"/>
  <c r="L79" i="3" s="1"/>
  <c r="J80" i="3"/>
  <c r="L80" i="3" s="1"/>
  <c r="J81" i="3"/>
  <c r="J82" i="3"/>
  <c r="J83" i="3"/>
  <c r="J84" i="3"/>
  <c r="J85" i="3"/>
  <c r="L85" i="3" s="1"/>
  <c r="J86" i="3"/>
  <c r="J87" i="3"/>
  <c r="L87" i="3" s="1"/>
  <c r="J88" i="3"/>
  <c r="L88" i="3" s="1"/>
  <c r="J89" i="3"/>
  <c r="J90" i="3"/>
  <c r="J91" i="3"/>
  <c r="J92" i="3"/>
  <c r="J93" i="3"/>
  <c r="J94" i="3"/>
  <c r="J95" i="3"/>
  <c r="L95" i="3" s="1"/>
  <c r="J96" i="3"/>
  <c r="L96" i="3" s="1"/>
  <c r="J97" i="3"/>
  <c r="J98" i="3"/>
  <c r="J99" i="3"/>
  <c r="J100" i="3"/>
  <c r="J101" i="3"/>
  <c r="L101" i="3" s="1"/>
  <c r="J102" i="3"/>
  <c r="J103" i="3"/>
  <c r="L103" i="3" s="1"/>
  <c r="J104" i="3"/>
  <c r="L104" i="3" s="1"/>
  <c r="J105" i="3"/>
  <c r="J106" i="3"/>
  <c r="J107" i="3"/>
  <c r="J108" i="3"/>
  <c r="J109" i="3"/>
  <c r="L109" i="3" s="1"/>
  <c r="J110" i="3"/>
  <c r="J111" i="3"/>
  <c r="J112" i="3"/>
  <c r="J113" i="3"/>
  <c r="J114" i="3"/>
  <c r="J115" i="3"/>
  <c r="J116" i="3"/>
  <c r="J117" i="3"/>
  <c r="L117" i="3" s="1"/>
  <c r="J118" i="3"/>
  <c r="J119" i="3"/>
  <c r="L119" i="3" s="1"/>
  <c r="J120" i="3"/>
  <c r="L120" i="3" s="1"/>
  <c r="J121" i="3"/>
  <c r="J122" i="3"/>
  <c r="J123" i="3"/>
  <c r="J124" i="3"/>
  <c r="J125" i="3"/>
  <c r="L125" i="3" s="1"/>
  <c r="J126" i="3"/>
  <c r="J127" i="3"/>
  <c r="L127" i="3" s="1"/>
  <c r="J128" i="3"/>
  <c r="L128" i="3" s="1"/>
  <c r="J129" i="3"/>
  <c r="J130" i="3"/>
  <c r="J131" i="3"/>
  <c r="J132" i="3"/>
  <c r="J133" i="3"/>
  <c r="J134" i="3"/>
  <c r="J135" i="3"/>
  <c r="L135" i="3" s="1"/>
  <c r="J136" i="3"/>
  <c r="L136" i="3" s="1"/>
  <c r="J137" i="3"/>
  <c r="J138" i="3"/>
  <c r="J139" i="3"/>
  <c r="J140" i="3"/>
  <c r="J141" i="3"/>
  <c r="L141" i="3" s="1"/>
  <c r="J142" i="3"/>
  <c r="J143" i="3"/>
  <c r="L143" i="3" s="1"/>
  <c r="J144" i="3"/>
  <c r="L144" i="3" s="1"/>
  <c r="J145" i="3"/>
  <c r="J146" i="3"/>
  <c r="J147" i="3"/>
  <c r="J148" i="3"/>
  <c r="J149" i="3"/>
  <c r="L149" i="3" s="1"/>
  <c r="J150" i="3"/>
  <c r="J151" i="3"/>
  <c r="J152" i="3"/>
  <c r="J153" i="3"/>
  <c r="J154" i="3"/>
  <c r="J155" i="3"/>
  <c r="J156" i="3"/>
  <c r="J157" i="3"/>
  <c r="L157" i="3" s="1"/>
  <c r="J158" i="3"/>
  <c r="J159" i="3"/>
  <c r="L159" i="3" s="1"/>
  <c r="J160" i="3"/>
  <c r="L160" i="3" s="1"/>
  <c r="J161" i="3"/>
  <c r="J162" i="3"/>
  <c r="J163" i="3"/>
  <c r="J164" i="3"/>
  <c r="J165" i="3"/>
  <c r="L165" i="3" s="1"/>
  <c r="J166" i="3"/>
  <c r="J167" i="3"/>
  <c r="L167" i="3" s="1"/>
  <c r="J168" i="3"/>
  <c r="L168" i="3" s="1"/>
  <c r="J169" i="3"/>
  <c r="J170" i="3"/>
  <c r="J171" i="3"/>
  <c r="J172" i="3"/>
  <c r="J173" i="3"/>
  <c r="J174" i="3"/>
  <c r="J175" i="3"/>
  <c r="L175" i="3" s="1"/>
  <c r="J176" i="3"/>
  <c r="L176" i="3" s="1"/>
  <c r="J177" i="3"/>
  <c r="J178" i="3"/>
  <c r="J179" i="3"/>
  <c r="J180" i="3"/>
  <c r="J181" i="3"/>
  <c r="L181" i="3" s="1"/>
  <c r="J182" i="3"/>
  <c r="J183" i="3"/>
  <c r="J184" i="3"/>
  <c r="L184" i="3" s="1"/>
  <c r="J185" i="3"/>
  <c r="J186" i="3"/>
  <c r="J187" i="3"/>
  <c r="J188" i="3"/>
  <c r="J189" i="3"/>
  <c r="L189" i="3" s="1"/>
  <c r="J190" i="3"/>
  <c r="J191" i="3"/>
  <c r="J192" i="3"/>
  <c r="J193" i="3"/>
  <c r="J194" i="3"/>
  <c r="J195" i="3"/>
  <c r="J196" i="3"/>
  <c r="J197" i="3"/>
  <c r="L197" i="3" s="1"/>
  <c r="J198" i="3"/>
  <c r="J199" i="3"/>
  <c r="J200" i="3"/>
  <c r="L200" i="3" s="1"/>
  <c r="J201" i="3"/>
  <c r="J202" i="3"/>
  <c r="J203" i="3"/>
  <c r="J204" i="3"/>
  <c r="J205" i="3"/>
  <c r="L205" i="3" s="1"/>
  <c r="J206" i="3"/>
  <c r="J207" i="3"/>
  <c r="J208" i="3"/>
  <c r="L208" i="3" s="1"/>
  <c r="J209" i="3"/>
  <c r="J210" i="3"/>
  <c r="J211" i="3"/>
  <c r="J212" i="3"/>
  <c r="J213" i="3"/>
  <c r="J214" i="3"/>
  <c r="J215" i="3"/>
  <c r="J216" i="3"/>
  <c r="L216" i="3" s="1"/>
  <c r="J217" i="3"/>
  <c r="J218" i="3"/>
  <c r="J219" i="3"/>
  <c r="J220" i="3"/>
  <c r="J221" i="3"/>
  <c r="L221" i="3" s="1"/>
  <c r="J223" i="3"/>
  <c r="L223" i="3" s="1"/>
  <c r="J224" i="3"/>
  <c r="L224" i="3" s="1"/>
  <c r="J225" i="3"/>
  <c r="J226" i="3"/>
  <c r="J227" i="3"/>
  <c r="J228" i="3"/>
  <c r="J229" i="3"/>
  <c r="L229" i="3" s="1"/>
  <c r="J230" i="3"/>
  <c r="L230" i="3" s="1"/>
  <c r="J231" i="3"/>
  <c r="J232" i="3"/>
  <c r="J233" i="3"/>
  <c r="J234" i="3"/>
  <c r="J235" i="3"/>
  <c r="J236" i="3"/>
  <c r="J237" i="3"/>
  <c r="L237" i="3" s="1"/>
  <c r="J238" i="3"/>
  <c r="J239" i="3"/>
  <c r="L239" i="3" s="1"/>
  <c r="J240" i="3"/>
  <c r="L240" i="3" s="1"/>
  <c r="J241" i="3"/>
  <c r="J242" i="3"/>
  <c r="J243" i="3"/>
  <c r="J244" i="3"/>
  <c r="J245" i="3"/>
  <c r="L245" i="3" s="1"/>
  <c r="J246" i="3"/>
  <c r="L246" i="3" s="1"/>
  <c r="J247" i="3"/>
  <c r="L247" i="3" s="1"/>
  <c r="J248" i="3"/>
  <c r="L248" i="3" s="1"/>
  <c r="J249" i="3"/>
  <c r="J250" i="3"/>
  <c r="J251" i="3"/>
  <c r="J252" i="3"/>
  <c r="J253" i="3"/>
  <c r="J254" i="3"/>
  <c r="J255" i="3"/>
  <c r="L255" i="3" s="1"/>
  <c r="J256" i="3"/>
  <c r="L256" i="3" s="1"/>
  <c r="J257" i="3"/>
  <c r="J258" i="3"/>
  <c r="J259" i="3"/>
  <c r="J260" i="3"/>
  <c r="J261" i="3"/>
  <c r="L261" i="3" s="1"/>
  <c r="J262" i="3"/>
  <c r="L262" i="3" s="1"/>
  <c r="J263" i="3"/>
  <c r="L263" i="3" s="1"/>
  <c r="J264" i="3"/>
  <c r="L264" i="3" s="1"/>
  <c r="J265" i="3"/>
  <c r="J266" i="3"/>
  <c r="J267" i="3"/>
  <c r="J268" i="3"/>
  <c r="J269" i="3"/>
  <c r="L269" i="3" s="1"/>
  <c r="J270" i="3"/>
  <c r="L270" i="3" s="1"/>
  <c r="J271" i="3"/>
  <c r="J272" i="3"/>
  <c r="J273" i="3"/>
  <c r="J274" i="3"/>
  <c r="J275" i="3"/>
  <c r="J276" i="3"/>
  <c r="J277" i="3"/>
  <c r="L277" i="3" s="1"/>
  <c r="J278" i="3"/>
  <c r="L278" i="3" s="1"/>
  <c r="J279" i="3"/>
  <c r="L279" i="3" s="1"/>
  <c r="J280" i="3"/>
  <c r="L280" i="3" s="1"/>
  <c r="J281" i="3"/>
  <c r="J282" i="3"/>
  <c r="J283" i="3"/>
  <c r="J284" i="3"/>
  <c r="J285" i="3"/>
  <c r="L285" i="3" s="1"/>
  <c r="J286" i="3"/>
  <c r="L286" i="3" s="1"/>
  <c r="J287" i="3"/>
  <c r="L287" i="3" s="1"/>
  <c r="J288" i="3"/>
  <c r="L288" i="3" s="1"/>
  <c r="J289" i="3"/>
  <c r="J290" i="3"/>
  <c r="J291" i="3"/>
  <c r="J292" i="3"/>
  <c r="J293" i="3"/>
  <c r="J294" i="3"/>
  <c r="J295" i="3"/>
  <c r="L295" i="3" s="1"/>
  <c r="J296" i="3"/>
  <c r="L296" i="3" s="1"/>
  <c r="J297" i="3"/>
  <c r="J298" i="3"/>
  <c r="J299" i="3"/>
  <c r="J300" i="3"/>
  <c r="J301" i="3"/>
  <c r="L301" i="3" s="1"/>
  <c r="J302" i="3"/>
  <c r="L302" i="3" s="1"/>
  <c r="J303" i="3"/>
  <c r="L303" i="3" s="1"/>
  <c r="J304" i="3"/>
  <c r="L304" i="3" s="1"/>
  <c r="J305" i="3"/>
  <c r="J306" i="3"/>
  <c r="J307" i="3"/>
  <c r="J308" i="3"/>
  <c r="J309" i="3"/>
  <c r="L309" i="3" s="1"/>
  <c r="J310" i="3"/>
  <c r="L310" i="3" s="1"/>
  <c r="J311" i="3"/>
  <c r="J312" i="3"/>
  <c r="J313" i="3"/>
  <c r="J314" i="3"/>
  <c r="J315" i="3"/>
  <c r="J316" i="3"/>
  <c r="J317" i="3"/>
  <c r="L317" i="3" s="1"/>
  <c r="J318" i="3"/>
  <c r="L318" i="3" s="1"/>
  <c r="J319" i="3"/>
  <c r="L319" i="3" s="1"/>
  <c r="J320" i="3"/>
  <c r="L320" i="3" s="1"/>
  <c r="J321" i="3"/>
  <c r="J322" i="3"/>
  <c r="J323" i="3"/>
  <c r="J324" i="3"/>
  <c r="J325" i="3"/>
  <c r="L325" i="3" s="1"/>
  <c r="J326" i="3"/>
  <c r="L326" i="3" s="1"/>
  <c r="J327" i="3"/>
  <c r="L327" i="3" s="1"/>
  <c r="J328" i="3"/>
  <c r="L328" i="3" s="1"/>
  <c r="J329" i="3"/>
  <c r="J330" i="3"/>
  <c r="J331" i="3"/>
  <c r="J332" i="3"/>
  <c r="J333" i="3"/>
  <c r="J334" i="3"/>
  <c r="J335" i="3"/>
  <c r="L335" i="3" s="1"/>
  <c r="J336" i="3"/>
  <c r="L336" i="3" s="1"/>
  <c r="J337" i="3"/>
  <c r="J338" i="3"/>
  <c r="J339" i="3"/>
  <c r="J340" i="3"/>
  <c r="J341" i="3"/>
  <c r="L341" i="3" s="1"/>
  <c r="J342" i="3"/>
  <c r="L342" i="3" s="1"/>
  <c r="J343" i="3"/>
  <c r="L343" i="3" s="1"/>
  <c r="J344" i="3"/>
  <c r="L344" i="3" s="1"/>
  <c r="J345" i="3"/>
  <c r="J346" i="3"/>
  <c r="J347" i="3"/>
  <c r="J348" i="3"/>
  <c r="J349" i="3"/>
  <c r="L349" i="3" s="1"/>
  <c r="J350" i="3"/>
  <c r="L350" i="3" s="1"/>
  <c r="J351" i="3"/>
  <c r="J352" i="3"/>
  <c r="J353" i="3"/>
  <c r="J354" i="3"/>
  <c r="J355" i="3"/>
  <c r="J356" i="3"/>
  <c r="J357" i="3"/>
  <c r="L357" i="3" s="1"/>
  <c r="J358" i="3"/>
  <c r="L358" i="3" s="1"/>
  <c r="J359" i="3"/>
  <c r="L359" i="3" s="1"/>
  <c r="J360" i="3"/>
  <c r="L360" i="3" s="1"/>
  <c r="J361" i="3"/>
  <c r="J362" i="3"/>
  <c r="J363" i="3"/>
  <c r="J364" i="3"/>
  <c r="J365" i="3"/>
  <c r="L365" i="3" s="1"/>
  <c r="J366" i="3"/>
  <c r="L366" i="3" s="1"/>
  <c r="J367" i="3"/>
  <c r="L367" i="3" s="1"/>
  <c r="J368" i="3"/>
  <c r="L368" i="3" s="1"/>
  <c r="J369" i="3"/>
  <c r="J370" i="3"/>
  <c r="J371" i="3"/>
  <c r="J372" i="3"/>
  <c r="J373" i="3"/>
  <c r="J374" i="3"/>
  <c r="J375" i="3"/>
  <c r="L375" i="3" s="1"/>
  <c r="J376" i="3"/>
  <c r="L376" i="3" s="1"/>
  <c r="J377" i="3"/>
  <c r="J378" i="3"/>
  <c r="J379" i="3"/>
  <c r="J380" i="3"/>
  <c r="J381" i="3"/>
  <c r="L381" i="3" s="1"/>
  <c r="J382" i="3"/>
  <c r="L382" i="3" s="1"/>
  <c r="J383" i="3"/>
  <c r="L383" i="3" s="1"/>
  <c r="J384" i="3"/>
  <c r="L384" i="3" s="1"/>
  <c r="J385" i="3"/>
  <c r="J386" i="3"/>
  <c r="J387" i="3"/>
  <c r="J388" i="3"/>
  <c r="J389" i="3"/>
  <c r="L389" i="3" s="1"/>
  <c r="J390" i="3"/>
  <c r="L390" i="3" s="1"/>
  <c r="J391" i="3"/>
  <c r="J392" i="3"/>
  <c r="J393" i="3"/>
  <c r="J394" i="3"/>
  <c r="J395" i="3"/>
  <c r="J396" i="3"/>
  <c r="J397" i="3"/>
  <c r="L397" i="3" s="1"/>
  <c r="J398" i="3"/>
  <c r="L398" i="3" s="1"/>
  <c r="J399" i="3"/>
  <c r="L399" i="3" s="1"/>
  <c r="J400" i="3"/>
  <c r="L400" i="3" s="1"/>
  <c r="J401" i="3"/>
  <c r="J402" i="3"/>
  <c r="J403" i="3"/>
  <c r="J404" i="3"/>
  <c r="J405" i="3"/>
  <c r="L405" i="3" s="1"/>
  <c r="J406" i="3"/>
  <c r="L406" i="3" s="1"/>
  <c r="J407" i="3"/>
  <c r="L407" i="3" s="1"/>
  <c r="J408" i="3"/>
  <c r="L408" i="3" s="1"/>
  <c r="J409" i="3"/>
  <c r="J410" i="3"/>
  <c r="J411" i="3"/>
  <c r="J412" i="3"/>
  <c r="J413" i="3"/>
  <c r="J414" i="3"/>
  <c r="J415" i="3"/>
  <c r="L415" i="3" s="1"/>
  <c r="J416" i="3"/>
  <c r="L416" i="3" s="1"/>
  <c r="J417" i="3"/>
  <c r="J418" i="3"/>
  <c r="J419" i="3"/>
  <c r="J420" i="3"/>
  <c r="J421" i="3"/>
  <c r="L421" i="3" s="1"/>
  <c r="J422" i="3"/>
  <c r="L422" i="3" s="1"/>
  <c r="J423" i="3"/>
  <c r="L423" i="3" s="1"/>
  <c r="J424" i="3"/>
  <c r="L424" i="3" s="1"/>
  <c r="J425" i="3"/>
  <c r="J426" i="3"/>
  <c r="J427" i="3"/>
  <c r="J428" i="3"/>
  <c r="J429" i="3"/>
  <c r="L429" i="3" s="1"/>
  <c r="J430" i="3"/>
  <c r="L430" i="3" s="1"/>
  <c r="J431" i="3"/>
  <c r="J432" i="3"/>
  <c r="J433" i="3"/>
  <c r="J434" i="3"/>
  <c r="J435" i="3"/>
  <c r="J436" i="3"/>
  <c r="J437" i="3"/>
  <c r="L437" i="3" s="1"/>
  <c r="J438" i="3"/>
  <c r="L438" i="3" s="1"/>
  <c r="J439" i="3"/>
  <c r="L439" i="3" s="1"/>
  <c r="J440" i="3"/>
  <c r="L440" i="3" s="1"/>
  <c r="J441" i="3"/>
  <c r="J442" i="3"/>
  <c r="J443" i="3"/>
  <c r="J444" i="3"/>
  <c r="J445" i="3"/>
  <c r="L445" i="3" s="1"/>
  <c r="J446" i="3"/>
  <c r="L446" i="3" s="1"/>
  <c r="J447" i="3"/>
  <c r="L447" i="3" s="1"/>
  <c r="J448" i="3"/>
  <c r="L448" i="3" s="1"/>
  <c r="J449" i="3"/>
  <c r="J450" i="3"/>
  <c r="J451" i="3"/>
  <c r="J452" i="3"/>
  <c r="J453" i="3"/>
  <c r="J454" i="3"/>
  <c r="J455" i="3"/>
  <c r="L455" i="3" s="1"/>
  <c r="J456" i="3"/>
  <c r="L456" i="3" s="1"/>
  <c r="J457" i="3"/>
  <c r="J458" i="3"/>
  <c r="J459" i="3"/>
  <c r="J460" i="3"/>
  <c r="J461" i="3"/>
  <c r="L461" i="3" s="1"/>
  <c r="J462" i="3"/>
  <c r="L462" i="3" s="1"/>
  <c r="J463" i="3"/>
  <c r="L463" i="3" s="1"/>
  <c r="J464" i="3"/>
  <c r="L464" i="3" s="1"/>
  <c r="J465" i="3"/>
  <c r="J466" i="3"/>
  <c r="J467" i="3"/>
  <c r="J468" i="3"/>
  <c r="J469" i="3"/>
  <c r="L469" i="3" s="1"/>
  <c r="J470" i="3"/>
  <c r="L470" i="3" s="1"/>
  <c r="J471" i="3"/>
  <c r="J472" i="3"/>
  <c r="J473" i="3"/>
  <c r="J474" i="3"/>
  <c r="J475" i="3"/>
  <c r="J476" i="3"/>
  <c r="J477" i="3"/>
  <c r="L477" i="3" s="1"/>
  <c r="J478" i="3"/>
  <c r="L478" i="3" s="1"/>
  <c r="J479" i="3"/>
  <c r="L479" i="3" s="1"/>
  <c r="J480" i="3"/>
  <c r="L480" i="3" s="1"/>
  <c r="J481" i="3"/>
  <c r="J482" i="3"/>
  <c r="J483" i="3"/>
  <c r="J484" i="3"/>
  <c r="J485" i="3"/>
  <c r="L485" i="3" s="1"/>
  <c r="J486" i="3"/>
  <c r="L486" i="3" s="1"/>
  <c r="J487" i="3"/>
  <c r="L487" i="3" s="1"/>
  <c r="J488" i="3"/>
  <c r="L488" i="3" s="1"/>
  <c r="J489" i="3"/>
  <c r="J490" i="3"/>
  <c r="J491" i="3"/>
  <c r="J492" i="3"/>
  <c r="J493" i="3"/>
  <c r="J494" i="3"/>
  <c r="J495" i="3"/>
  <c r="L495" i="3" s="1"/>
  <c r="J496" i="3"/>
  <c r="L496" i="3" s="1"/>
  <c r="J497" i="3"/>
  <c r="J498" i="3"/>
  <c r="J499" i="3"/>
  <c r="J500" i="3"/>
  <c r="J501" i="3"/>
  <c r="L501" i="3" s="1"/>
  <c r="J502" i="3"/>
  <c r="L502" i="3" s="1"/>
  <c r="J503" i="3"/>
  <c r="L503" i="3" s="1"/>
  <c r="J504" i="3"/>
  <c r="L504" i="3" s="1"/>
  <c r="J505" i="3"/>
  <c r="J506" i="3"/>
  <c r="J507" i="3"/>
  <c r="J508" i="3"/>
  <c r="J509" i="3"/>
  <c r="L509" i="3" s="1"/>
  <c r="J510" i="3"/>
  <c r="L510" i="3" s="1"/>
  <c r="J511" i="3"/>
  <c r="J512" i="3"/>
  <c r="J513" i="3"/>
  <c r="J514" i="3"/>
  <c r="J515" i="3"/>
  <c r="J516" i="3"/>
  <c r="J517" i="3"/>
  <c r="L517" i="3" s="1"/>
  <c r="J518" i="3"/>
  <c r="L518" i="3" s="1"/>
  <c r="J519" i="3"/>
  <c r="L519" i="3" s="1"/>
  <c r="J520" i="3"/>
  <c r="L520" i="3" s="1"/>
  <c r="J521" i="3"/>
  <c r="J522" i="3"/>
  <c r="J523" i="3"/>
  <c r="J524" i="3"/>
  <c r="J525" i="3"/>
  <c r="L525" i="3" s="1"/>
  <c r="J526" i="3"/>
  <c r="L526" i="3" s="1"/>
  <c r="J527" i="3"/>
  <c r="L527" i="3" s="1"/>
  <c r="J528" i="3"/>
  <c r="L528" i="3" s="1"/>
  <c r="J529" i="3"/>
  <c r="J530" i="3"/>
  <c r="J531" i="3"/>
  <c r="J532" i="3"/>
  <c r="J533" i="3"/>
  <c r="J534" i="3"/>
  <c r="J535" i="3"/>
  <c r="L535" i="3" s="1"/>
  <c r="J536" i="3"/>
  <c r="L536" i="3" s="1"/>
  <c r="J537" i="3"/>
  <c r="J538" i="3"/>
  <c r="J539" i="3"/>
  <c r="J540" i="3"/>
  <c r="J541" i="3"/>
  <c r="L541" i="3" s="1"/>
  <c r="J542" i="3"/>
  <c r="L542" i="3" s="1"/>
  <c r="J543" i="3"/>
  <c r="L543" i="3" s="1"/>
  <c r="J544" i="3"/>
  <c r="L544" i="3" s="1"/>
  <c r="J545" i="3"/>
  <c r="J546" i="3"/>
  <c r="J547" i="3"/>
  <c r="J548" i="3"/>
  <c r="J549" i="3"/>
  <c r="L549" i="3" s="1"/>
  <c r="J550" i="3"/>
  <c r="L550" i="3" s="1"/>
  <c r="J551" i="3"/>
  <c r="J552" i="3"/>
  <c r="J553" i="3"/>
  <c r="J554" i="3"/>
  <c r="J555" i="3"/>
  <c r="J556" i="3"/>
  <c r="J557" i="3"/>
  <c r="L557" i="3" s="1"/>
  <c r="J558" i="3"/>
  <c r="L558" i="3" s="1"/>
  <c r="J559" i="3"/>
  <c r="L559" i="3" s="1"/>
  <c r="J560" i="3"/>
  <c r="L560" i="3" s="1"/>
  <c r="J561" i="3"/>
  <c r="J562" i="3"/>
  <c r="J563" i="3"/>
  <c r="J564" i="3"/>
  <c r="J565" i="3"/>
  <c r="L565" i="3" s="1"/>
  <c r="J566" i="3"/>
  <c r="L566" i="3" s="1"/>
  <c r="J567" i="3"/>
  <c r="L567" i="3" s="1"/>
  <c r="J568" i="3"/>
  <c r="L568" i="3" s="1"/>
  <c r="J569" i="3"/>
  <c r="J570" i="3"/>
  <c r="J571" i="3"/>
  <c r="J572" i="3"/>
  <c r="J573" i="3"/>
  <c r="J574" i="3"/>
  <c r="J575" i="3"/>
  <c r="L575" i="3" s="1"/>
  <c r="J576" i="3"/>
  <c r="L576" i="3" s="1"/>
  <c r="J577" i="3"/>
  <c r="J578" i="3"/>
  <c r="J579" i="3"/>
  <c r="J580" i="3"/>
  <c r="J581" i="3"/>
  <c r="L581" i="3" s="1"/>
  <c r="J582" i="3"/>
  <c r="L582" i="3" s="1"/>
  <c r="J583" i="3"/>
  <c r="L583" i="3" s="1"/>
  <c r="J584" i="3"/>
  <c r="L584" i="3" s="1"/>
  <c r="J585" i="3"/>
  <c r="J586" i="3"/>
  <c r="J587" i="3"/>
  <c r="J588" i="3"/>
  <c r="J589" i="3"/>
  <c r="L589" i="3" s="1"/>
  <c r="J590" i="3"/>
  <c r="L590" i="3" s="1"/>
  <c r="J591" i="3"/>
  <c r="J592" i="3"/>
  <c r="J593" i="3"/>
  <c r="J594" i="3"/>
  <c r="J595" i="3"/>
  <c r="J596" i="3"/>
  <c r="J597" i="3"/>
  <c r="L597" i="3" s="1"/>
  <c r="J598" i="3"/>
  <c r="L598" i="3" s="1"/>
  <c r="J599" i="3"/>
  <c r="L599" i="3" s="1"/>
  <c r="J600" i="3"/>
  <c r="L600" i="3" s="1"/>
  <c r="J601" i="3"/>
  <c r="J602" i="3"/>
  <c r="J603" i="3"/>
  <c r="J604" i="3"/>
  <c r="J605" i="3"/>
  <c r="L605" i="3" s="1"/>
  <c r="J606" i="3"/>
  <c r="L606" i="3" s="1"/>
  <c r="J607" i="3"/>
  <c r="L607" i="3" s="1"/>
  <c r="J608" i="3"/>
  <c r="L608" i="3" s="1"/>
  <c r="J609" i="3"/>
  <c r="J610" i="3"/>
  <c r="J611" i="3"/>
  <c r="J612" i="3"/>
  <c r="J613" i="3"/>
  <c r="J614" i="3"/>
  <c r="J615" i="3"/>
  <c r="L615" i="3" s="1"/>
  <c r="J616" i="3"/>
  <c r="L616" i="3" s="1"/>
  <c r="J617" i="3"/>
  <c r="J618" i="3"/>
  <c r="J619" i="3"/>
  <c r="J620" i="3"/>
  <c r="J621" i="3"/>
  <c r="L621" i="3" s="1"/>
  <c r="J622" i="3"/>
  <c r="L622" i="3" s="1"/>
  <c r="J623" i="3"/>
  <c r="L623" i="3" s="1"/>
  <c r="J624" i="3"/>
  <c r="L624" i="3" s="1"/>
  <c r="J625" i="3"/>
  <c r="J626" i="3"/>
  <c r="J627" i="3"/>
  <c r="J628" i="3"/>
  <c r="J629" i="3"/>
  <c r="L629" i="3" s="1"/>
  <c r="J630" i="3"/>
  <c r="L630" i="3" s="1"/>
  <c r="J631" i="3"/>
  <c r="J632" i="3"/>
  <c r="J633" i="3"/>
  <c r="J634" i="3"/>
  <c r="J635" i="3"/>
  <c r="J636" i="3"/>
  <c r="J637" i="3"/>
  <c r="L637" i="3" s="1"/>
  <c r="J638" i="3"/>
  <c r="L638" i="3" s="1"/>
  <c r="J639" i="3"/>
  <c r="L639" i="3" s="1"/>
  <c r="J640" i="3"/>
  <c r="L640" i="3" s="1"/>
  <c r="J641" i="3"/>
  <c r="J642" i="3"/>
  <c r="J643" i="3"/>
  <c r="J644" i="3"/>
  <c r="J645" i="3"/>
  <c r="L645" i="3" s="1"/>
  <c r="J646" i="3"/>
  <c r="L646" i="3" s="1"/>
  <c r="J647" i="3"/>
  <c r="L647" i="3" s="1"/>
  <c r="J648" i="3"/>
  <c r="L648" i="3" s="1"/>
  <c r="J649" i="3"/>
  <c r="J650" i="3"/>
  <c r="J651" i="3"/>
  <c r="J652" i="3"/>
  <c r="J653" i="3"/>
  <c r="J654" i="3"/>
  <c r="J655" i="3"/>
  <c r="L655" i="3" s="1"/>
  <c r="J656" i="3"/>
  <c r="L656" i="3" s="1"/>
  <c r="J657" i="3"/>
  <c r="J658" i="3"/>
  <c r="J659" i="3"/>
  <c r="J660" i="3"/>
  <c r="J661" i="3"/>
  <c r="L661" i="3" s="1"/>
  <c r="J662" i="3"/>
  <c r="L662" i="3" s="1"/>
  <c r="J663" i="3"/>
  <c r="L663" i="3" s="1"/>
  <c r="J664" i="3"/>
  <c r="L664" i="3" s="1"/>
  <c r="J665" i="3"/>
  <c r="J666" i="3"/>
  <c r="J667" i="3"/>
  <c r="J668" i="3"/>
  <c r="J669" i="3"/>
  <c r="L669" i="3" s="1"/>
  <c r="J670" i="3"/>
  <c r="L670" i="3" s="1"/>
  <c r="J671" i="3"/>
  <c r="J672" i="3"/>
  <c r="J673" i="3"/>
  <c r="J674" i="3"/>
  <c r="J675" i="3"/>
  <c r="J676" i="3"/>
  <c r="J677" i="3"/>
  <c r="L677" i="3" s="1"/>
  <c r="J678" i="3"/>
  <c r="L678" i="3" s="1"/>
  <c r="J679" i="3"/>
  <c r="L679" i="3" s="1"/>
  <c r="J680" i="3"/>
  <c r="L680" i="3" s="1"/>
  <c r="J681" i="3"/>
  <c r="J682" i="3"/>
  <c r="J683" i="3"/>
  <c r="J684" i="3"/>
  <c r="J685" i="3"/>
  <c r="L685" i="3" s="1"/>
  <c r="J686" i="3"/>
  <c r="L686" i="3" s="1"/>
  <c r="J687" i="3"/>
  <c r="L687" i="3" s="1"/>
  <c r="J688" i="3"/>
  <c r="L688" i="3" s="1"/>
  <c r="J689" i="3"/>
  <c r="J690" i="3"/>
  <c r="J691" i="3"/>
  <c r="J692" i="3"/>
  <c r="J693" i="3"/>
  <c r="J694" i="3"/>
  <c r="J695" i="3"/>
  <c r="L695" i="3" s="1"/>
  <c r="J696" i="3"/>
  <c r="L696" i="3" s="1"/>
  <c r="J697" i="3"/>
  <c r="J698" i="3"/>
  <c r="J699" i="3"/>
  <c r="J700" i="3"/>
  <c r="J701" i="3"/>
  <c r="L701" i="3" s="1"/>
  <c r="J702" i="3"/>
  <c r="L702" i="3" s="1"/>
  <c r="J703" i="3"/>
  <c r="L703" i="3" s="1"/>
  <c r="J704" i="3"/>
  <c r="L704" i="3" s="1"/>
  <c r="J705" i="3"/>
  <c r="J706" i="3"/>
  <c r="J707" i="3"/>
  <c r="J708" i="3"/>
  <c r="J709" i="3"/>
  <c r="L709" i="3" s="1"/>
  <c r="J710" i="3"/>
  <c r="L710" i="3" s="1"/>
  <c r="J711" i="3"/>
  <c r="J712" i="3"/>
  <c r="J713" i="3"/>
  <c r="J714" i="3"/>
  <c r="J715" i="3"/>
  <c r="J716" i="3"/>
  <c r="J717" i="3"/>
  <c r="L717" i="3" s="1"/>
  <c r="J718" i="3"/>
  <c r="L718" i="3" s="1"/>
  <c r="J719" i="3"/>
  <c r="L719" i="3" s="1"/>
  <c r="J720" i="3"/>
  <c r="L720" i="3" s="1"/>
  <c r="J721" i="3"/>
  <c r="J722" i="3"/>
  <c r="J723" i="3"/>
  <c r="J724" i="3"/>
  <c r="J725" i="3"/>
  <c r="L725" i="3" s="1"/>
  <c r="J726" i="3"/>
  <c r="L726" i="3" s="1"/>
  <c r="J727" i="3"/>
  <c r="L727" i="3" s="1"/>
  <c r="J728" i="3"/>
  <c r="L728" i="3" s="1"/>
  <c r="J729" i="3"/>
  <c r="J730" i="3"/>
  <c r="J731" i="3"/>
  <c r="J732" i="3"/>
  <c r="J733" i="3"/>
  <c r="J734" i="3"/>
  <c r="J735" i="3"/>
  <c r="L735" i="3" s="1"/>
  <c r="J736" i="3"/>
  <c r="L736" i="3" s="1"/>
  <c r="J737" i="3"/>
  <c r="J738" i="3"/>
  <c r="J739" i="3"/>
  <c r="J740" i="3"/>
  <c r="J741" i="3"/>
  <c r="L741" i="3" s="1"/>
  <c r="J742" i="3"/>
  <c r="L742" i="3" s="1"/>
  <c r="J743" i="3"/>
  <c r="L743" i="3" s="1"/>
  <c r="J744" i="3"/>
  <c r="L744" i="3" s="1"/>
  <c r="J745" i="3"/>
  <c r="J746" i="3"/>
  <c r="J747" i="3"/>
  <c r="J748" i="3"/>
  <c r="J749" i="3"/>
  <c r="L749" i="3" s="1"/>
  <c r="J750" i="3"/>
  <c r="L750" i="3" s="1"/>
  <c r="J751" i="3"/>
  <c r="J752" i="3"/>
  <c r="J753" i="3"/>
  <c r="J754" i="3"/>
  <c r="J755" i="3"/>
  <c r="J756" i="3"/>
  <c r="J757" i="3"/>
  <c r="L757" i="3" s="1"/>
  <c r="J758" i="3"/>
  <c r="L758" i="3" s="1"/>
  <c r="J759" i="3"/>
  <c r="L759" i="3" s="1"/>
  <c r="J760" i="3"/>
  <c r="L760" i="3" s="1"/>
  <c r="J761" i="3"/>
  <c r="J762" i="3"/>
  <c r="J763" i="3"/>
  <c r="J764" i="3"/>
  <c r="J765" i="3"/>
  <c r="L765" i="3" s="1"/>
  <c r="J766" i="3"/>
  <c r="L766" i="3" s="1"/>
  <c r="J767" i="3"/>
  <c r="L767" i="3" s="1"/>
  <c r="J768" i="3"/>
  <c r="L768" i="3" s="1"/>
  <c r="J769" i="3"/>
  <c r="J770" i="3"/>
  <c r="J771" i="3"/>
  <c r="J772" i="3"/>
  <c r="J773" i="3"/>
  <c r="J774" i="3"/>
  <c r="J775" i="3"/>
  <c r="L775" i="3" s="1"/>
  <c r="J776" i="3"/>
  <c r="L776" i="3" s="1"/>
  <c r="J777" i="3"/>
  <c r="J778" i="3"/>
  <c r="J779" i="3"/>
  <c r="J780" i="3"/>
  <c r="J781" i="3"/>
  <c r="L781" i="3" s="1"/>
  <c r="J782" i="3"/>
  <c r="L782" i="3" s="1"/>
  <c r="J783" i="3"/>
  <c r="L783" i="3" s="1"/>
  <c r="J784" i="3"/>
  <c r="L784" i="3" s="1"/>
  <c r="J785" i="3"/>
  <c r="J786" i="3"/>
  <c r="J787" i="3"/>
  <c r="J788" i="3"/>
  <c r="J789" i="3"/>
  <c r="L789" i="3" s="1"/>
  <c r="J790" i="3"/>
  <c r="L790" i="3" s="1"/>
  <c r="J791" i="3"/>
  <c r="J792" i="3"/>
  <c r="J793" i="3"/>
  <c r="J794" i="3"/>
  <c r="J795" i="3"/>
  <c r="J796" i="3"/>
  <c r="J797" i="3"/>
  <c r="L797" i="3" s="1"/>
  <c r="J798" i="3"/>
  <c r="L798" i="3" s="1"/>
  <c r="J799" i="3"/>
  <c r="L799" i="3" s="1"/>
  <c r="J800" i="3"/>
  <c r="L800" i="3" s="1"/>
  <c r="J801" i="3"/>
  <c r="J802" i="3"/>
  <c r="J803" i="3"/>
  <c r="J804" i="3"/>
  <c r="J805" i="3"/>
  <c r="L805" i="3" s="1"/>
  <c r="J806" i="3"/>
  <c r="L806" i="3" s="1"/>
  <c r="J807" i="3"/>
  <c r="L807" i="3" s="1"/>
  <c r="J808" i="3"/>
  <c r="L808" i="3" s="1"/>
  <c r="J809" i="3"/>
  <c r="J810" i="3"/>
  <c r="J811" i="3"/>
  <c r="J812" i="3"/>
  <c r="J813" i="3"/>
  <c r="J814" i="3"/>
  <c r="J815" i="3"/>
  <c r="L815" i="3" s="1"/>
  <c r="J816" i="3"/>
  <c r="L816" i="3" s="1"/>
  <c r="J817" i="3"/>
  <c r="J818" i="3"/>
  <c r="J819" i="3"/>
  <c r="J820" i="3"/>
  <c r="J821" i="3"/>
  <c r="L821" i="3" s="1"/>
  <c r="J822" i="3"/>
  <c r="L822" i="3" s="1"/>
  <c r="J823" i="3"/>
  <c r="L823" i="3" s="1"/>
  <c r="J824" i="3"/>
  <c r="L824" i="3" s="1"/>
  <c r="J825" i="3"/>
  <c r="J826" i="3"/>
  <c r="J827" i="3"/>
  <c r="J828" i="3"/>
  <c r="J829" i="3"/>
  <c r="L829" i="3" s="1"/>
  <c r="J830" i="3"/>
  <c r="L830" i="3" s="1"/>
  <c r="J831" i="3"/>
  <c r="J832" i="3"/>
  <c r="J833" i="3"/>
  <c r="J834" i="3"/>
  <c r="J835" i="3"/>
  <c r="J836" i="3"/>
  <c r="J837" i="3"/>
  <c r="L837" i="3" s="1"/>
  <c r="J838" i="3"/>
  <c r="L838" i="3" s="1"/>
  <c r="J839" i="3"/>
  <c r="L839" i="3" s="1"/>
  <c r="J840" i="3"/>
  <c r="L840" i="3" s="1"/>
  <c r="J841" i="3"/>
  <c r="J842" i="3"/>
  <c r="J843" i="3"/>
  <c r="J844" i="3"/>
  <c r="J845" i="3"/>
  <c r="L845" i="3" s="1"/>
  <c r="J846" i="3"/>
  <c r="L846" i="3" s="1"/>
  <c r="J847" i="3"/>
  <c r="L847" i="3" s="1"/>
  <c r="J848" i="3"/>
  <c r="L848" i="3" s="1"/>
  <c r="J849" i="3"/>
  <c r="J850" i="3"/>
  <c r="J851" i="3"/>
  <c r="J852" i="3"/>
  <c r="J853" i="3"/>
  <c r="J854" i="3"/>
  <c r="J855" i="3"/>
  <c r="L855" i="3" s="1"/>
  <c r="J856" i="3"/>
  <c r="L856" i="3" s="1"/>
  <c r="J857" i="3"/>
  <c r="J858" i="3"/>
  <c r="J859" i="3"/>
  <c r="J860" i="3"/>
  <c r="J861" i="3"/>
  <c r="L861" i="3" s="1"/>
  <c r="J862" i="3"/>
  <c r="L862" i="3" s="1"/>
  <c r="J863" i="3"/>
  <c r="L863" i="3" s="1"/>
  <c r="J864" i="3"/>
  <c r="L864" i="3" s="1"/>
  <c r="J865" i="3"/>
  <c r="J866" i="3"/>
  <c r="J867" i="3"/>
  <c r="J868" i="3"/>
  <c r="J869" i="3"/>
  <c r="L869" i="3" s="1"/>
  <c r="J870" i="3"/>
  <c r="L870" i="3" s="1"/>
  <c r="J871" i="3"/>
  <c r="J872" i="3"/>
  <c r="J873" i="3"/>
  <c r="J874" i="3"/>
  <c r="J875" i="3"/>
  <c r="J876" i="3"/>
  <c r="J877" i="3"/>
  <c r="L877" i="3" s="1"/>
  <c r="J878" i="3"/>
  <c r="L878" i="3" s="1"/>
  <c r="J879" i="3"/>
  <c r="L879" i="3" s="1"/>
  <c r="J880" i="3"/>
  <c r="L880" i="3" s="1"/>
  <c r="J881" i="3"/>
  <c r="J882" i="3"/>
  <c r="J883" i="3"/>
  <c r="J884" i="3"/>
  <c r="J885" i="3"/>
  <c r="L885" i="3" s="1"/>
  <c r="J886" i="3"/>
  <c r="L886" i="3" s="1"/>
  <c r="J887" i="3"/>
  <c r="L887" i="3" s="1"/>
  <c r="J888" i="3"/>
  <c r="L888" i="3" s="1"/>
  <c r="J889" i="3"/>
  <c r="J890" i="3"/>
  <c r="J891" i="3"/>
  <c r="J892" i="3"/>
  <c r="J893" i="3"/>
  <c r="J894" i="3"/>
  <c r="J895" i="3"/>
  <c r="L895" i="3" s="1"/>
  <c r="J896" i="3"/>
  <c r="L896" i="3" s="1"/>
  <c r="J897" i="3"/>
  <c r="J898" i="3"/>
  <c r="J899" i="3"/>
  <c r="J900" i="3"/>
  <c r="J901" i="3"/>
  <c r="L901" i="3" s="1"/>
  <c r="J902" i="3"/>
  <c r="L902" i="3" s="1"/>
  <c r="J903" i="3"/>
  <c r="L903" i="3" s="1"/>
  <c r="J904" i="3"/>
  <c r="L904" i="3" s="1"/>
  <c r="J905" i="3"/>
  <c r="J906" i="3"/>
  <c r="J907" i="3"/>
  <c r="J908" i="3"/>
  <c r="J909" i="3"/>
  <c r="L909" i="3" s="1"/>
  <c r="J910" i="3"/>
  <c r="L910" i="3" s="1"/>
  <c r="J911" i="3"/>
  <c r="J912" i="3"/>
  <c r="J913" i="3"/>
  <c r="J914" i="3"/>
  <c r="J915" i="3"/>
  <c r="J916" i="3"/>
  <c r="J917" i="3"/>
  <c r="L917" i="3" s="1"/>
  <c r="J918" i="3"/>
  <c r="L918" i="3" s="1"/>
  <c r="J919" i="3"/>
  <c r="L919" i="3" s="1"/>
  <c r="J920" i="3"/>
  <c r="L920" i="3" s="1"/>
  <c r="J921" i="3"/>
  <c r="J922" i="3"/>
  <c r="J923" i="3"/>
  <c r="J924" i="3"/>
  <c r="J925" i="3"/>
  <c r="L925" i="3" s="1"/>
  <c r="J926" i="3"/>
  <c r="L926" i="3" s="1"/>
  <c r="J927" i="3"/>
  <c r="L927" i="3" s="1"/>
  <c r="J928" i="3"/>
  <c r="L928" i="3" s="1"/>
  <c r="J929" i="3"/>
  <c r="J930" i="3"/>
  <c r="J931" i="3"/>
  <c r="J932" i="3"/>
  <c r="J933" i="3"/>
  <c r="J934" i="3"/>
  <c r="J935" i="3"/>
  <c r="L935" i="3" s="1"/>
  <c r="J936" i="3"/>
  <c r="L936" i="3" s="1"/>
  <c r="J937" i="3"/>
  <c r="J938" i="3"/>
  <c r="J939" i="3"/>
  <c r="J940" i="3"/>
  <c r="J941" i="3"/>
  <c r="L941" i="3" s="1"/>
  <c r="J942" i="3"/>
  <c r="L942" i="3" s="1"/>
  <c r="J943" i="3"/>
  <c r="L943" i="3" s="1"/>
  <c r="J944" i="3"/>
  <c r="L944" i="3" s="1"/>
  <c r="J945" i="3"/>
  <c r="J946" i="3"/>
  <c r="J947" i="3"/>
  <c r="J948" i="3"/>
  <c r="J949" i="3"/>
  <c r="L949" i="3" s="1"/>
  <c r="J950" i="3"/>
  <c r="L950" i="3" s="1"/>
  <c r="J951" i="3"/>
  <c r="J952" i="3"/>
  <c r="J953" i="3"/>
  <c r="J954" i="3"/>
  <c r="J955" i="3"/>
  <c r="J956" i="3"/>
  <c r="J957" i="3"/>
  <c r="L957" i="3" s="1"/>
  <c r="J958" i="3"/>
  <c r="L958" i="3" s="1"/>
  <c r="J959" i="3"/>
  <c r="L959" i="3" s="1"/>
  <c r="J960" i="3"/>
  <c r="L960" i="3" s="1"/>
  <c r="J961" i="3"/>
  <c r="J962" i="3"/>
  <c r="J963" i="3"/>
  <c r="J964" i="3"/>
  <c r="J965" i="3"/>
  <c r="L965" i="3" s="1"/>
  <c r="J966" i="3"/>
  <c r="L966" i="3" s="1"/>
  <c r="J967" i="3"/>
  <c r="L967" i="3" s="1"/>
  <c r="J968" i="3"/>
  <c r="L968" i="3" s="1"/>
  <c r="J969" i="3"/>
  <c r="J970" i="3"/>
  <c r="J971" i="3"/>
  <c r="J972" i="3"/>
  <c r="J973" i="3"/>
  <c r="J974" i="3"/>
  <c r="J975" i="3"/>
  <c r="L975" i="3" s="1"/>
  <c r="J976" i="3"/>
  <c r="L976" i="3" s="1"/>
  <c r="J977" i="3"/>
  <c r="J978" i="3"/>
  <c r="J979" i="3"/>
  <c r="J980" i="3"/>
  <c r="J981" i="3"/>
  <c r="L981" i="3" s="1"/>
  <c r="J982" i="3"/>
  <c r="L982" i="3" s="1"/>
  <c r="J983" i="3"/>
  <c r="L983" i="3" s="1"/>
  <c r="J984" i="3"/>
  <c r="L984" i="3" s="1"/>
  <c r="J985" i="3"/>
  <c r="J986" i="3"/>
  <c r="J987" i="3"/>
  <c r="J988" i="3"/>
  <c r="J989" i="3"/>
  <c r="L989" i="3" s="1"/>
  <c r="J990" i="3"/>
  <c r="L990" i="3" s="1"/>
  <c r="J991" i="3"/>
  <c r="J992" i="3"/>
  <c r="J993" i="3"/>
  <c r="J994" i="3"/>
  <c r="J995" i="3"/>
  <c r="J996" i="3"/>
  <c r="J997" i="3"/>
  <c r="L997" i="3" s="1"/>
  <c r="J998" i="3"/>
  <c r="L998" i="3" s="1"/>
  <c r="J999" i="3"/>
  <c r="L999" i="3" s="1"/>
  <c r="J1000" i="3"/>
  <c r="L1000" i="3" s="1"/>
  <c r="J1001" i="3"/>
  <c r="J1002" i="3"/>
  <c r="J1003" i="3"/>
  <c r="J1004" i="3"/>
  <c r="J1005" i="3"/>
  <c r="L1005" i="3" s="1"/>
  <c r="J1006" i="3"/>
  <c r="L1006" i="3" s="1"/>
  <c r="J1007" i="3"/>
  <c r="L1007" i="3" s="1"/>
  <c r="J1008" i="3"/>
  <c r="L1008" i="3" s="1"/>
  <c r="J1009" i="3"/>
  <c r="J1010" i="3"/>
  <c r="J1011" i="3"/>
  <c r="J1012" i="3"/>
  <c r="J1013" i="3"/>
  <c r="J1014" i="3"/>
  <c r="J1015" i="3"/>
  <c r="L1015" i="3" s="1"/>
  <c r="J1016" i="3"/>
  <c r="L1016" i="3" s="1"/>
  <c r="J1017" i="3"/>
  <c r="J1018" i="3"/>
  <c r="J1019" i="3"/>
  <c r="J1020" i="3"/>
  <c r="J1021" i="3"/>
  <c r="L1021" i="3" s="1"/>
  <c r="J1022" i="3"/>
  <c r="L1022" i="3" s="1"/>
  <c r="J1023" i="3"/>
  <c r="L1023" i="3" s="1"/>
  <c r="J1024" i="3"/>
  <c r="L1024" i="3" s="1"/>
  <c r="J1025" i="3"/>
  <c r="J1026" i="3"/>
  <c r="J1027" i="3"/>
  <c r="J1028" i="3"/>
  <c r="J1029" i="3"/>
  <c r="L1029" i="3" s="1"/>
  <c r="J1030" i="3"/>
  <c r="L1030" i="3" s="1"/>
  <c r="J1031" i="3"/>
  <c r="J1032" i="3"/>
  <c r="J1033" i="3"/>
  <c r="J1034" i="3"/>
  <c r="J1035" i="3"/>
  <c r="J1036" i="3"/>
  <c r="J1037" i="3"/>
  <c r="L1037" i="3" s="1"/>
  <c r="J1038" i="3"/>
  <c r="L1038" i="3" s="1"/>
  <c r="J1039" i="3"/>
  <c r="L1039" i="3" s="1"/>
  <c r="J1040" i="3"/>
  <c r="L1040" i="3" s="1"/>
  <c r="J1041" i="3"/>
  <c r="J1042" i="3"/>
  <c r="J1043" i="3"/>
  <c r="J1044" i="3"/>
  <c r="J1045" i="3"/>
  <c r="L1045" i="3" s="1"/>
  <c r="J1046" i="3"/>
  <c r="L1046" i="3" s="1"/>
  <c r="J1047" i="3"/>
  <c r="L1047" i="3" s="1"/>
  <c r="J1048" i="3"/>
  <c r="L1048" i="3" s="1"/>
  <c r="J1049" i="3"/>
  <c r="J1050" i="3"/>
  <c r="J1051" i="3"/>
  <c r="J1052" i="3"/>
  <c r="J1053" i="3"/>
  <c r="J1054" i="3"/>
  <c r="J1055" i="3"/>
  <c r="L1055" i="3" s="1"/>
  <c r="J1056" i="3"/>
  <c r="L1056" i="3" s="1"/>
  <c r="J1057" i="3"/>
  <c r="J1058" i="3"/>
  <c r="J1059" i="3"/>
  <c r="J1060" i="3"/>
  <c r="J1061" i="3"/>
  <c r="L1061" i="3" s="1"/>
  <c r="J1062" i="3"/>
  <c r="L1062" i="3" s="1"/>
  <c r="J1063" i="3"/>
  <c r="L1063" i="3" s="1"/>
  <c r="J1064" i="3"/>
  <c r="L1064" i="3" s="1"/>
  <c r="J1065" i="3"/>
  <c r="J1066" i="3"/>
  <c r="J1067" i="3"/>
  <c r="J1068" i="3"/>
  <c r="J1069" i="3"/>
  <c r="L1069" i="3" s="1"/>
  <c r="J1070" i="3"/>
  <c r="L1070" i="3" s="1"/>
  <c r="J1071" i="3"/>
  <c r="J1072" i="3"/>
  <c r="J1073" i="3"/>
  <c r="J1074" i="3"/>
  <c r="J1075" i="3"/>
  <c r="J1076" i="3"/>
  <c r="J1077" i="3"/>
  <c r="L1077" i="3" s="1"/>
  <c r="J1078" i="3"/>
  <c r="L1078" i="3" s="1"/>
  <c r="J1079" i="3"/>
  <c r="L1079" i="3" s="1"/>
  <c r="J1080" i="3"/>
  <c r="L1080" i="3" s="1"/>
  <c r="J1081" i="3"/>
  <c r="J1082" i="3"/>
  <c r="J1083" i="3"/>
  <c r="J1084" i="3"/>
  <c r="J1085" i="3"/>
  <c r="L1085" i="3" s="1"/>
  <c r="J1086" i="3"/>
  <c r="L1086" i="3" s="1"/>
  <c r="J1087" i="3"/>
  <c r="L1087" i="3" s="1"/>
  <c r="J1088" i="3"/>
  <c r="L1088" i="3" s="1"/>
  <c r="J1089" i="3"/>
  <c r="J1090" i="3"/>
  <c r="J1091" i="3"/>
  <c r="J1092" i="3"/>
  <c r="J1093" i="3"/>
  <c r="J1094" i="3"/>
  <c r="J1095" i="3"/>
  <c r="L1095" i="3" s="1"/>
  <c r="J1096" i="3"/>
  <c r="L1096" i="3" s="1"/>
  <c r="J1097" i="3"/>
  <c r="J1098" i="3"/>
  <c r="J1099" i="3"/>
  <c r="J1100" i="3"/>
  <c r="J1101" i="3"/>
  <c r="L1101" i="3" s="1"/>
  <c r="J1102" i="3"/>
  <c r="L1102" i="3" s="1"/>
  <c r="J1103" i="3"/>
  <c r="L1103" i="3" s="1"/>
  <c r="J1104" i="3"/>
  <c r="L1104" i="3" s="1"/>
  <c r="J1105" i="3"/>
  <c r="J1106" i="3"/>
  <c r="J1107" i="3"/>
  <c r="J1108" i="3"/>
  <c r="J1109" i="3"/>
  <c r="L1109" i="3" s="1"/>
  <c r="J1110" i="3"/>
  <c r="L1110" i="3" s="1"/>
  <c r="J1111" i="3"/>
  <c r="J1112" i="3"/>
  <c r="J1113" i="3"/>
  <c r="J1114" i="3"/>
  <c r="J1115" i="3"/>
  <c r="J1116" i="3"/>
  <c r="J1117" i="3"/>
  <c r="L1117" i="3" s="1"/>
  <c r="J1118" i="3"/>
  <c r="L1118" i="3" s="1"/>
  <c r="J1119" i="3"/>
  <c r="L1119" i="3" s="1"/>
  <c r="J1120" i="3"/>
  <c r="L1120" i="3" s="1"/>
  <c r="J1121" i="3"/>
  <c r="J1122" i="3"/>
  <c r="J1123" i="3"/>
  <c r="J1124" i="3"/>
  <c r="J1125" i="3"/>
  <c r="L1125" i="3" s="1"/>
  <c r="J1126" i="3"/>
  <c r="L1126" i="3" s="1"/>
  <c r="J1127" i="3"/>
  <c r="L1127" i="3" s="1"/>
  <c r="J1128" i="3"/>
  <c r="L1128" i="3" s="1"/>
  <c r="J1129" i="3"/>
  <c r="J1130" i="3"/>
  <c r="J1131" i="3"/>
  <c r="J1132" i="3"/>
  <c r="J1133" i="3"/>
  <c r="J1134" i="3"/>
  <c r="J1135" i="3"/>
  <c r="L1135" i="3" s="1"/>
  <c r="J1136" i="3"/>
  <c r="L1136" i="3" s="1"/>
  <c r="J1137" i="3"/>
  <c r="J1138" i="3"/>
  <c r="J1139" i="3"/>
  <c r="J1140" i="3"/>
  <c r="J1141" i="3"/>
  <c r="L1141" i="3" s="1"/>
  <c r="J1142" i="3"/>
  <c r="L1142" i="3" s="1"/>
  <c r="J1143" i="3"/>
  <c r="L1143" i="3" s="1"/>
  <c r="J1144" i="3"/>
  <c r="L1144" i="3" s="1"/>
  <c r="J1145" i="3"/>
  <c r="J1146" i="3"/>
  <c r="J1147" i="3"/>
  <c r="J1148" i="3"/>
  <c r="J1149" i="3"/>
  <c r="L1149" i="3" s="1"/>
  <c r="J1150" i="3"/>
  <c r="L1150" i="3" s="1"/>
  <c r="J1151" i="3"/>
  <c r="J1152" i="3"/>
  <c r="J1153" i="3"/>
  <c r="J1154" i="3"/>
  <c r="J1155" i="3"/>
  <c r="J1156" i="3"/>
  <c r="J1157" i="3"/>
  <c r="L1157" i="3" s="1"/>
  <c r="J1158" i="3"/>
  <c r="L1158" i="3" s="1"/>
  <c r="J1159" i="3"/>
  <c r="L1159" i="3" s="1"/>
  <c r="J1160" i="3"/>
  <c r="L1160" i="3" s="1"/>
  <c r="J1161" i="3"/>
  <c r="J1162" i="3"/>
  <c r="J1163" i="3"/>
  <c r="J1164" i="3"/>
  <c r="J1165" i="3"/>
  <c r="L1165" i="3" s="1"/>
  <c r="J1166" i="3"/>
  <c r="L1166" i="3" s="1"/>
  <c r="J1167" i="3"/>
  <c r="L1167" i="3" s="1"/>
  <c r="J1168" i="3"/>
  <c r="L1168" i="3" s="1"/>
  <c r="J1169" i="3"/>
  <c r="J1170" i="3"/>
  <c r="J1171" i="3"/>
  <c r="J1172" i="3"/>
  <c r="J1173" i="3"/>
  <c r="J1174" i="3"/>
  <c r="J1175" i="3"/>
  <c r="L1175" i="3" s="1"/>
  <c r="J1176" i="3"/>
  <c r="L1176" i="3" s="1"/>
  <c r="J1177" i="3"/>
  <c r="J1178" i="3"/>
  <c r="J1179" i="3"/>
  <c r="J1180" i="3"/>
  <c r="J1181" i="3"/>
  <c r="L1181" i="3" s="1"/>
  <c r="J1182" i="3"/>
  <c r="L1182" i="3" s="1"/>
  <c r="J1183" i="3"/>
  <c r="L1183" i="3" s="1"/>
  <c r="J1184" i="3"/>
  <c r="L1184" i="3" s="1"/>
  <c r="J1185" i="3"/>
  <c r="J1186" i="3"/>
  <c r="J1187" i="3"/>
  <c r="J1188" i="3"/>
  <c r="J1189" i="3"/>
  <c r="L1189" i="3" s="1"/>
  <c r="J1190" i="3"/>
  <c r="L1190" i="3" s="1"/>
  <c r="J1191" i="3"/>
  <c r="J1192" i="3"/>
  <c r="J1193" i="3"/>
  <c r="J1194" i="3"/>
  <c r="J1195" i="3"/>
  <c r="J1196" i="3"/>
  <c r="J1197" i="3"/>
  <c r="L1197" i="3" s="1"/>
  <c r="J1198" i="3"/>
  <c r="L1198" i="3" s="1"/>
  <c r="J1199" i="3"/>
  <c r="L1199" i="3" s="1"/>
  <c r="J1200" i="3"/>
  <c r="L1200" i="3" s="1"/>
  <c r="J1201" i="3"/>
  <c r="J1202" i="3"/>
  <c r="J1203" i="3"/>
  <c r="J1204" i="3"/>
  <c r="J1205" i="3"/>
  <c r="L1205" i="3" s="1"/>
  <c r="J1206" i="3"/>
  <c r="L1206" i="3" s="1"/>
  <c r="J1207" i="3"/>
  <c r="L1207" i="3" s="1"/>
  <c r="J1208" i="3"/>
  <c r="L1208" i="3" s="1"/>
  <c r="J1209" i="3"/>
  <c r="J1210" i="3"/>
  <c r="J1211" i="3"/>
  <c r="J1212" i="3"/>
  <c r="J1213" i="3"/>
  <c r="J1214" i="3"/>
  <c r="J1215" i="3"/>
  <c r="L1215" i="3" s="1"/>
  <c r="J1216" i="3"/>
  <c r="L1216" i="3" s="1"/>
  <c r="J1217" i="3"/>
  <c r="J1218" i="3"/>
  <c r="J1219" i="3"/>
  <c r="J1220" i="3"/>
  <c r="J1221" i="3"/>
  <c r="L1221" i="3" s="1"/>
  <c r="J1222" i="3"/>
  <c r="L1222" i="3" s="1"/>
  <c r="J1223" i="3"/>
  <c r="L1223" i="3" s="1"/>
  <c r="J1224" i="3"/>
  <c r="L1224" i="3" s="1"/>
  <c r="J1225" i="3"/>
  <c r="J1226" i="3"/>
  <c r="J1227" i="3"/>
  <c r="J1228" i="3"/>
  <c r="J1229" i="3"/>
  <c r="L1229" i="3" s="1"/>
  <c r="J1230" i="3"/>
  <c r="L1230" i="3" s="1"/>
  <c r="J1231" i="3"/>
  <c r="J1232" i="3"/>
  <c r="J1233" i="3"/>
  <c r="J1234" i="3"/>
  <c r="J1235" i="3"/>
  <c r="J1236" i="3"/>
  <c r="J1237" i="3"/>
  <c r="L1237" i="3" s="1"/>
  <c r="J1238" i="3"/>
  <c r="L1238" i="3" s="1"/>
  <c r="J1239" i="3"/>
  <c r="L1239" i="3" s="1"/>
  <c r="J1240" i="3"/>
  <c r="L1240" i="3" s="1"/>
  <c r="J1241" i="3"/>
  <c r="J1242" i="3"/>
  <c r="J1243" i="3"/>
  <c r="J1244" i="3"/>
  <c r="J1245" i="3"/>
  <c r="L1245" i="3" s="1"/>
  <c r="J1246" i="3"/>
  <c r="L1246" i="3" s="1"/>
  <c r="J1247" i="3"/>
  <c r="L1247" i="3" s="1"/>
  <c r="J1248" i="3"/>
  <c r="L1248" i="3" s="1"/>
  <c r="J1249" i="3"/>
  <c r="J1250" i="3"/>
  <c r="J1251" i="3"/>
  <c r="J1252" i="3"/>
  <c r="J1253" i="3"/>
  <c r="J1254" i="3"/>
  <c r="J1255" i="3"/>
  <c r="L1255" i="3" s="1"/>
  <c r="J1256" i="3"/>
  <c r="L1256" i="3" s="1"/>
  <c r="J1257" i="3"/>
  <c r="J1258" i="3"/>
  <c r="J1259" i="3"/>
  <c r="J1260" i="3"/>
  <c r="J1261" i="3"/>
  <c r="L1261" i="3" s="1"/>
  <c r="J1262" i="3"/>
  <c r="L1262" i="3" s="1"/>
  <c r="J1263" i="3"/>
  <c r="L1263" i="3" s="1"/>
  <c r="J1264" i="3"/>
  <c r="L1264" i="3" s="1"/>
  <c r="J1265" i="3"/>
  <c r="J1266" i="3"/>
  <c r="J1267" i="3"/>
  <c r="J1268" i="3"/>
  <c r="J1269" i="3"/>
  <c r="L1269" i="3" s="1"/>
  <c r="J1270" i="3"/>
  <c r="L1270" i="3" s="1"/>
  <c r="J1271" i="3"/>
  <c r="J1272" i="3"/>
  <c r="J1273" i="3"/>
  <c r="J1274" i="3"/>
  <c r="J1275" i="3"/>
  <c r="J1276" i="3"/>
  <c r="J1277" i="3"/>
  <c r="L1277" i="3" s="1"/>
  <c r="J1278" i="3"/>
  <c r="L1278" i="3" s="1"/>
  <c r="J1279" i="3"/>
  <c r="L1279" i="3" s="1"/>
  <c r="J1280" i="3"/>
  <c r="L1280" i="3" s="1"/>
  <c r="J1281" i="3"/>
  <c r="J1282" i="3"/>
  <c r="J1283" i="3"/>
  <c r="J1284" i="3"/>
  <c r="J1285" i="3"/>
  <c r="L1285" i="3" s="1"/>
  <c r="J1286" i="3"/>
  <c r="L1286" i="3" s="1"/>
  <c r="J1287" i="3"/>
  <c r="L1287" i="3" s="1"/>
  <c r="J1288" i="3"/>
  <c r="L1288" i="3" s="1"/>
  <c r="J1289" i="3"/>
  <c r="J1290" i="3"/>
  <c r="J1291" i="3"/>
  <c r="J1292" i="3"/>
  <c r="J1293" i="3"/>
  <c r="J1294" i="3"/>
  <c r="J1295" i="3"/>
  <c r="L1295" i="3" s="1"/>
  <c r="J1296" i="3"/>
  <c r="L1296" i="3" s="1"/>
  <c r="J1297" i="3"/>
  <c r="J1298" i="3"/>
  <c r="J1299" i="3"/>
  <c r="J1300" i="3"/>
  <c r="J1301" i="3"/>
  <c r="L1301" i="3" s="1"/>
  <c r="J1302" i="3"/>
  <c r="L1302" i="3" s="1"/>
  <c r="J1303" i="3"/>
  <c r="L1303" i="3" s="1"/>
  <c r="J1304" i="3"/>
  <c r="L1304" i="3" s="1"/>
  <c r="J1305" i="3"/>
  <c r="J1306" i="3"/>
  <c r="J1307" i="3"/>
  <c r="J1308" i="3"/>
  <c r="J1309" i="3"/>
  <c r="L1309" i="3" s="1"/>
  <c r="J1310" i="3"/>
  <c r="L1310" i="3" s="1"/>
  <c r="J1311" i="3"/>
  <c r="J1312" i="3"/>
  <c r="J1313" i="3"/>
  <c r="J1314" i="3"/>
  <c r="J1315" i="3"/>
  <c r="J1316" i="3"/>
  <c r="J1317" i="3"/>
  <c r="L1317" i="3" s="1"/>
  <c r="J1318" i="3"/>
  <c r="L1318" i="3" s="1"/>
  <c r="J1319" i="3"/>
  <c r="L1319" i="3" s="1"/>
  <c r="J1320" i="3"/>
  <c r="L1320" i="3" s="1"/>
  <c r="J1321" i="3"/>
  <c r="J1322" i="3"/>
  <c r="J1323" i="3"/>
  <c r="J1324" i="3"/>
  <c r="J1325" i="3"/>
  <c r="L1325" i="3" s="1"/>
  <c r="J1326" i="3"/>
  <c r="L1326" i="3" s="1"/>
  <c r="J1327" i="3"/>
  <c r="L1327" i="3" s="1"/>
  <c r="J1328" i="3"/>
  <c r="L1328" i="3" s="1"/>
  <c r="J1329" i="3"/>
  <c r="J1330" i="3"/>
  <c r="J1331" i="3"/>
  <c r="J1332" i="3"/>
  <c r="J1333" i="3"/>
  <c r="J1334" i="3"/>
  <c r="J1335" i="3"/>
  <c r="L1335" i="3" s="1"/>
  <c r="J1336" i="3"/>
  <c r="L1336" i="3" s="1"/>
  <c r="J1337" i="3"/>
  <c r="J1338" i="3"/>
  <c r="J1339" i="3"/>
  <c r="J1340" i="3"/>
  <c r="J1341" i="3"/>
  <c r="L1341" i="3" s="1"/>
  <c r="J1342" i="3"/>
  <c r="L1342" i="3" s="1"/>
  <c r="J1343" i="3"/>
  <c r="L1343" i="3" s="1"/>
  <c r="J1344" i="3"/>
  <c r="L1344" i="3" s="1"/>
  <c r="J1345" i="3"/>
  <c r="J1346" i="3"/>
  <c r="J1347" i="3"/>
  <c r="J1348" i="3"/>
  <c r="J1349" i="3"/>
  <c r="L1349" i="3" s="1"/>
  <c r="J1350" i="3"/>
  <c r="L1350" i="3" s="1"/>
  <c r="J1351" i="3"/>
  <c r="J1352" i="3"/>
  <c r="J1353" i="3"/>
  <c r="J1354" i="3"/>
  <c r="J1355" i="3"/>
  <c r="J1356" i="3"/>
  <c r="J1357" i="3"/>
  <c r="L1357" i="3" s="1"/>
  <c r="J1358" i="3"/>
  <c r="L1358" i="3" s="1"/>
  <c r="J1359" i="3"/>
  <c r="L1359" i="3" s="1"/>
  <c r="J1360" i="3"/>
  <c r="L1360" i="3" s="1"/>
  <c r="J1361" i="3"/>
  <c r="J1362" i="3"/>
  <c r="J1363" i="3"/>
  <c r="J1364" i="3"/>
  <c r="J1365" i="3"/>
  <c r="L1365" i="3" s="1"/>
  <c r="J1366" i="3"/>
  <c r="L1366" i="3" s="1"/>
  <c r="J1367" i="3"/>
  <c r="L1367" i="3" s="1"/>
  <c r="J1368" i="3"/>
  <c r="L1368" i="3" s="1"/>
  <c r="J1369" i="3"/>
  <c r="J1370" i="3"/>
  <c r="J1371" i="3"/>
  <c r="J1372" i="3"/>
  <c r="J1373" i="3"/>
  <c r="J1374" i="3"/>
  <c r="J1375" i="3"/>
  <c r="L1375" i="3" s="1"/>
  <c r="J1376" i="3"/>
  <c r="L1376" i="3" s="1"/>
  <c r="J1377" i="3"/>
  <c r="J1378" i="3"/>
  <c r="J1379" i="3"/>
  <c r="J1380" i="3"/>
  <c r="J1381" i="3"/>
  <c r="L1381" i="3" s="1"/>
  <c r="J1382" i="3"/>
  <c r="L1382" i="3" s="1"/>
  <c r="J1383" i="3"/>
  <c r="L1383" i="3" s="1"/>
  <c r="J1384" i="3"/>
  <c r="L1384" i="3" s="1"/>
  <c r="J1385" i="3"/>
  <c r="J1386" i="3"/>
  <c r="J1387" i="3"/>
  <c r="J1388" i="3"/>
  <c r="J1389" i="3"/>
  <c r="L1389" i="3" s="1"/>
  <c r="J1390" i="3"/>
  <c r="L1390" i="3" s="1"/>
  <c r="J1391" i="3"/>
  <c r="J1392" i="3"/>
  <c r="J1393" i="3"/>
  <c r="J1394" i="3"/>
  <c r="J1395" i="3"/>
  <c r="J1396" i="3"/>
  <c r="J1397" i="3"/>
  <c r="L1397" i="3" s="1"/>
  <c r="J1398" i="3"/>
  <c r="L1398" i="3" s="1"/>
  <c r="J1399" i="3"/>
  <c r="L1399" i="3" s="1"/>
  <c r="J1400" i="3"/>
  <c r="L1400" i="3" s="1"/>
  <c r="J1401" i="3"/>
  <c r="J1402" i="3"/>
  <c r="J1403" i="3"/>
  <c r="J1404" i="3"/>
  <c r="J1405" i="3"/>
  <c r="L1405" i="3" s="1"/>
  <c r="J1406" i="3"/>
  <c r="L1406" i="3" s="1"/>
  <c r="J1407" i="3"/>
  <c r="L1407" i="3" s="1"/>
  <c r="J1408" i="3"/>
  <c r="L1408" i="3" s="1"/>
  <c r="J1409" i="3"/>
  <c r="J1410" i="3"/>
  <c r="J1411" i="3"/>
  <c r="J1412" i="3"/>
  <c r="J1413" i="3"/>
  <c r="J1414" i="3"/>
  <c r="J1415" i="3"/>
  <c r="L1415" i="3" s="1"/>
  <c r="J1416" i="3"/>
  <c r="L1416" i="3" s="1"/>
  <c r="J1417" i="3"/>
  <c r="J1418" i="3"/>
  <c r="J1419" i="3"/>
  <c r="J1420" i="3"/>
  <c r="J1421" i="3"/>
  <c r="L1421" i="3" s="1"/>
  <c r="J1422" i="3"/>
  <c r="L1422" i="3" s="1"/>
  <c r="J1423" i="3"/>
  <c r="L1423" i="3" s="1"/>
  <c r="J1424" i="3"/>
  <c r="L1424" i="3" s="1"/>
  <c r="J1425" i="3"/>
  <c r="J1426" i="3"/>
  <c r="J1427" i="3"/>
  <c r="J1428" i="3"/>
  <c r="J1429" i="3"/>
  <c r="L1429" i="3" s="1"/>
  <c r="J1430" i="3"/>
  <c r="L1430" i="3" s="1"/>
  <c r="J1431" i="3"/>
  <c r="J1432" i="3"/>
  <c r="J1433" i="3"/>
  <c r="J1434" i="3"/>
  <c r="J1435" i="3"/>
  <c r="J1436" i="3"/>
  <c r="J1437" i="3"/>
  <c r="L1437" i="3" s="1"/>
  <c r="J1438" i="3"/>
  <c r="L1438" i="3" s="1"/>
  <c r="J1439" i="3"/>
  <c r="L1439" i="3" s="1"/>
  <c r="J1440" i="3"/>
  <c r="L1440" i="3" s="1"/>
  <c r="J1441" i="3"/>
  <c r="J1442" i="3"/>
  <c r="J1443" i="3"/>
  <c r="J1444" i="3"/>
  <c r="J1445" i="3"/>
  <c r="L1445" i="3" s="1"/>
  <c r="J1446" i="3"/>
  <c r="L1446" i="3" s="1"/>
  <c r="J1447" i="3"/>
  <c r="L1447" i="3" s="1"/>
  <c r="J1448" i="3"/>
  <c r="L1448" i="3" s="1"/>
  <c r="J1449" i="3"/>
  <c r="J1450" i="3"/>
  <c r="J1451" i="3"/>
  <c r="J1452" i="3"/>
  <c r="J1454" i="3"/>
  <c r="J1455" i="3"/>
  <c r="L1455" i="3" s="1"/>
  <c r="J1456" i="3"/>
  <c r="L1456" i="3" s="1"/>
  <c r="J1457" i="3"/>
  <c r="J1458" i="3"/>
  <c r="J1459" i="3"/>
  <c r="J1460" i="3"/>
  <c r="J1461" i="3"/>
  <c r="L1461" i="3" s="1"/>
  <c r="J1462" i="3"/>
  <c r="L1462" i="3" s="1"/>
  <c r="J1463" i="3"/>
  <c r="L1463" i="3" s="1"/>
  <c r="J1464" i="3"/>
  <c r="L1464" i="3" s="1"/>
  <c r="J1465" i="3"/>
  <c r="J1466" i="3"/>
  <c r="J1467" i="3"/>
  <c r="J1468" i="3"/>
  <c r="J1469" i="3"/>
  <c r="L1469" i="3" s="1"/>
  <c r="J1470" i="3"/>
  <c r="L1470" i="3" s="1"/>
  <c r="J1471" i="3"/>
  <c r="L1471" i="3" s="1"/>
  <c r="J1472" i="3"/>
  <c r="J1473" i="3"/>
  <c r="J1474" i="3"/>
  <c r="J1475" i="3"/>
  <c r="J1476" i="3"/>
  <c r="J1477" i="3"/>
  <c r="L1477" i="3" s="1"/>
  <c r="J1478" i="3"/>
  <c r="L1478" i="3" s="1"/>
  <c r="J1479" i="3"/>
  <c r="L1479" i="3" s="1"/>
  <c r="J1480" i="3"/>
  <c r="J1481" i="3"/>
  <c r="J1482" i="3"/>
  <c r="J1483" i="3"/>
  <c r="J1484" i="3"/>
  <c r="J1485" i="3"/>
  <c r="L1485" i="3" s="1"/>
  <c r="J1486" i="3"/>
  <c r="L1486" i="3" s="1"/>
  <c r="J1487" i="3"/>
  <c r="L1487" i="3" s="1"/>
  <c r="J1488" i="3"/>
  <c r="L1488" i="3" s="1"/>
  <c r="J1489" i="3"/>
  <c r="J1490" i="3"/>
  <c r="J1491" i="3"/>
  <c r="J1492" i="3"/>
  <c r="J1493" i="3"/>
  <c r="J1494" i="3"/>
  <c r="J1495" i="3"/>
  <c r="L1495" i="3" s="1"/>
  <c r="J1496" i="3"/>
  <c r="L1496" i="3" s="1"/>
  <c r="J1497" i="3"/>
  <c r="J1498" i="3"/>
  <c r="J1499" i="3"/>
  <c r="J1500" i="3"/>
  <c r="J1501" i="3"/>
  <c r="L1501" i="3" s="1"/>
  <c r="J1502" i="3"/>
  <c r="L1502" i="3" s="1"/>
  <c r="J1503" i="3"/>
  <c r="L1503" i="3" s="1"/>
  <c r="J1504" i="3"/>
  <c r="L1504" i="3" s="1"/>
  <c r="J1505" i="3"/>
  <c r="J1506" i="3"/>
  <c r="J1507" i="3"/>
  <c r="J1508" i="3"/>
  <c r="J1509" i="3"/>
  <c r="L1509" i="3" s="1"/>
  <c r="J1510" i="3"/>
  <c r="L1510" i="3" s="1"/>
  <c r="J1511" i="3"/>
  <c r="L1511" i="3" s="1"/>
  <c r="J1512" i="3"/>
  <c r="J1513" i="3"/>
  <c r="J1514" i="3"/>
  <c r="J1515" i="3"/>
  <c r="J1516" i="3"/>
  <c r="J1517" i="3"/>
  <c r="L1517" i="3" s="1"/>
  <c r="J1518" i="3"/>
  <c r="L1518" i="3" s="1"/>
  <c r="J1519" i="3"/>
  <c r="L1519" i="3" s="1"/>
  <c r="J1520" i="3"/>
  <c r="J1521" i="3"/>
  <c r="J1522" i="3"/>
  <c r="J1523" i="3"/>
  <c r="J1524" i="3"/>
  <c r="J1525" i="3"/>
  <c r="L1525" i="3" s="1"/>
  <c r="J1526" i="3"/>
  <c r="L1526" i="3" s="1"/>
  <c r="J1527" i="3"/>
  <c r="L1527" i="3" s="1"/>
  <c r="J1528" i="3"/>
  <c r="L1528" i="3" s="1"/>
  <c r="J1529" i="3"/>
  <c r="J1530" i="3"/>
  <c r="J1531" i="3"/>
  <c r="J1532" i="3"/>
  <c r="J1533" i="3"/>
  <c r="J1534" i="3"/>
  <c r="J1535" i="3"/>
  <c r="L1535" i="3" s="1"/>
  <c r="J1536" i="3"/>
  <c r="L1536" i="3" s="1"/>
  <c r="J1537" i="3"/>
  <c r="J1538" i="3"/>
  <c r="J1539" i="3"/>
  <c r="J1540" i="3"/>
  <c r="J1541" i="3"/>
  <c r="L1541" i="3" s="1"/>
  <c r="J1542" i="3"/>
  <c r="L1542" i="3" s="1"/>
  <c r="J1543" i="3"/>
  <c r="L1543" i="3" s="1"/>
  <c r="J1544" i="3"/>
  <c r="L1544" i="3" s="1"/>
  <c r="J1545" i="3"/>
  <c r="J1546" i="3"/>
  <c r="J1547" i="3"/>
  <c r="J1548" i="3"/>
  <c r="J1549" i="3"/>
  <c r="L1549" i="3" s="1"/>
  <c r="J1550" i="3"/>
  <c r="L1550" i="3" s="1"/>
  <c r="J1551" i="3"/>
  <c r="L1551" i="3" s="1"/>
  <c r="J1552" i="3"/>
  <c r="J1553" i="3"/>
  <c r="J1554" i="3"/>
  <c r="J1555" i="3"/>
  <c r="J1556" i="3"/>
  <c r="J1557" i="3"/>
  <c r="L1557" i="3" s="1"/>
  <c r="J1558" i="3"/>
  <c r="L1558" i="3" s="1"/>
  <c r="J1559" i="3"/>
  <c r="L1559" i="3" s="1"/>
  <c r="J1560" i="3"/>
  <c r="J1561" i="3"/>
  <c r="J1562" i="3"/>
  <c r="J1563" i="3"/>
  <c r="J1564" i="3"/>
  <c r="J1565" i="3"/>
  <c r="L1565" i="3" s="1"/>
  <c r="J1566" i="3"/>
  <c r="L1566" i="3" s="1"/>
  <c r="J1567" i="3"/>
  <c r="L1567" i="3" s="1"/>
  <c r="J1568" i="3"/>
  <c r="L1568" i="3" s="1"/>
  <c r="J1569" i="3"/>
  <c r="J1570" i="3"/>
  <c r="J1571" i="3"/>
  <c r="J1572" i="3"/>
  <c r="J1573" i="3"/>
  <c r="J1574" i="3"/>
  <c r="J1575" i="3"/>
  <c r="L1575" i="3" s="1"/>
  <c r="J1576" i="3"/>
  <c r="L1576" i="3" s="1"/>
  <c r="J1577" i="3"/>
  <c r="J1578" i="3"/>
  <c r="J1579" i="3"/>
  <c r="J1580" i="3"/>
  <c r="J1581" i="3"/>
  <c r="L1581" i="3" s="1"/>
  <c r="J1582" i="3"/>
  <c r="L1582" i="3" s="1"/>
  <c r="J1583" i="3"/>
  <c r="L1583" i="3" s="1"/>
  <c r="J1584" i="3"/>
  <c r="L1584" i="3" s="1"/>
  <c r="J1585" i="3"/>
  <c r="J1586" i="3"/>
  <c r="J1587" i="3"/>
  <c r="J1588" i="3"/>
  <c r="J1589" i="3"/>
  <c r="L1589" i="3" s="1"/>
  <c r="J1590" i="3"/>
  <c r="L1590" i="3" s="1"/>
  <c r="J1591" i="3"/>
  <c r="L1591" i="3" s="1"/>
  <c r="J1592" i="3"/>
  <c r="J1593" i="3"/>
  <c r="J1594" i="3"/>
  <c r="J1595" i="3"/>
  <c r="J1596" i="3"/>
  <c r="J1597" i="3"/>
  <c r="L1597" i="3" s="1"/>
  <c r="J1598" i="3"/>
  <c r="L1598" i="3" s="1"/>
  <c r="J1599" i="3"/>
  <c r="L1599" i="3" s="1"/>
  <c r="J1600" i="3"/>
  <c r="J1601" i="3"/>
  <c r="J1602" i="3"/>
  <c r="J1603" i="3"/>
  <c r="J1604" i="3"/>
  <c r="J1605" i="3"/>
  <c r="L1605" i="3" s="1"/>
  <c r="J1606" i="3"/>
  <c r="L1606" i="3" s="1"/>
  <c r="J1607" i="3"/>
  <c r="L1607" i="3" s="1"/>
  <c r="J1608" i="3"/>
  <c r="L1608" i="3" s="1"/>
  <c r="J1609" i="3"/>
  <c r="J1610" i="3"/>
  <c r="J1611" i="3"/>
  <c r="J1612" i="3"/>
  <c r="J1613" i="3"/>
  <c r="J1614" i="3"/>
  <c r="J1615" i="3"/>
  <c r="L1615" i="3" s="1"/>
  <c r="J1616" i="3"/>
  <c r="L1616" i="3" s="1"/>
  <c r="J1617" i="3"/>
  <c r="J1618" i="3"/>
  <c r="J1619" i="3"/>
  <c r="J1620" i="3"/>
  <c r="J1621" i="3"/>
  <c r="L1621" i="3" s="1"/>
  <c r="J1622" i="3"/>
  <c r="L1622" i="3" s="1"/>
  <c r="J1623" i="3"/>
  <c r="L1623" i="3" s="1"/>
  <c r="J1624" i="3"/>
  <c r="L1624" i="3" s="1"/>
  <c r="J1625" i="3"/>
  <c r="J1626" i="3"/>
  <c r="J1627" i="3"/>
  <c r="J1628" i="3"/>
  <c r="J1629" i="3"/>
  <c r="L1629" i="3" s="1"/>
  <c r="J1630" i="3"/>
  <c r="L1630" i="3" s="1"/>
  <c r="J1631" i="3"/>
  <c r="L1631" i="3" s="1"/>
  <c r="J1632" i="3"/>
  <c r="J1633" i="3"/>
  <c r="J1634" i="3"/>
  <c r="J1635" i="3"/>
  <c r="J1636" i="3"/>
  <c r="J1637" i="3"/>
  <c r="L1637" i="3" s="1"/>
  <c r="J1638" i="3"/>
  <c r="L1638" i="3" s="1"/>
  <c r="J1639" i="3"/>
  <c r="L1639" i="3" s="1"/>
  <c r="J1640" i="3"/>
  <c r="J1641" i="3"/>
  <c r="J1642" i="3"/>
  <c r="J1643" i="3"/>
  <c r="J1644" i="3"/>
  <c r="J1645" i="3"/>
  <c r="L1645" i="3" s="1"/>
  <c r="J1646" i="3"/>
  <c r="L1646" i="3" s="1"/>
  <c r="J1647" i="3"/>
  <c r="L1647" i="3" s="1"/>
  <c r="J1648" i="3"/>
  <c r="L1648" i="3" s="1"/>
  <c r="J1649" i="3"/>
  <c r="J1650" i="3"/>
  <c r="J1651" i="3"/>
  <c r="J1652" i="3"/>
  <c r="J1653" i="3"/>
  <c r="J1654" i="3"/>
  <c r="J1655" i="3"/>
  <c r="L1655" i="3" s="1"/>
  <c r="J1656" i="3"/>
  <c r="L1656" i="3" s="1"/>
  <c r="J1657" i="3"/>
  <c r="J1658" i="3"/>
  <c r="J1659" i="3"/>
  <c r="J1660" i="3"/>
  <c r="J1661" i="3"/>
  <c r="L1661" i="3" s="1"/>
  <c r="J1662" i="3"/>
  <c r="L1662" i="3" s="1"/>
  <c r="J1663" i="3"/>
  <c r="L1663" i="3" s="1"/>
  <c r="J1664" i="3"/>
  <c r="L1664" i="3" s="1"/>
  <c r="J1665" i="3"/>
  <c r="J1666" i="3"/>
  <c r="J1667" i="3"/>
  <c r="J1668" i="3"/>
  <c r="J1669" i="3"/>
  <c r="L1669" i="3" s="1"/>
  <c r="J1670" i="3"/>
  <c r="L1670" i="3" s="1"/>
  <c r="J1671" i="3"/>
  <c r="L1671" i="3" s="1"/>
  <c r="J1672" i="3"/>
  <c r="J1673" i="3"/>
  <c r="J1674" i="3"/>
  <c r="J1675" i="3"/>
  <c r="J1676" i="3"/>
  <c r="J1677" i="3"/>
  <c r="L1677" i="3" s="1"/>
  <c r="J1678" i="3"/>
  <c r="L1678" i="3" s="1"/>
  <c r="J1679" i="3"/>
  <c r="L1679" i="3" s="1"/>
  <c r="J1680" i="3"/>
  <c r="J1681" i="3"/>
  <c r="J1682" i="3"/>
  <c r="J1683" i="3"/>
  <c r="J1684" i="3"/>
  <c r="J1685" i="3"/>
  <c r="L1685" i="3" s="1"/>
  <c r="J1686" i="3"/>
  <c r="L1686" i="3" s="1"/>
  <c r="J1687" i="3"/>
  <c r="L1687" i="3" s="1"/>
  <c r="J1688" i="3"/>
  <c r="L1688" i="3" s="1"/>
  <c r="J1689" i="3"/>
  <c r="J1690" i="3"/>
  <c r="J1691" i="3"/>
  <c r="J1692" i="3"/>
  <c r="J1693" i="3"/>
  <c r="J1694" i="3"/>
  <c r="J1695" i="3"/>
  <c r="L1695" i="3" s="1"/>
  <c r="J1696" i="3"/>
  <c r="L1696" i="3" s="1"/>
  <c r="J1697" i="3"/>
  <c r="J1698" i="3"/>
  <c r="J1699" i="3"/>
  <c r="J1700" i="3"/>
  <c r="J1701" i="3"/>
  <c r="L1701" i="3" s="1"/>
  <c r="J1702" i="3"/>
  <c r="L1702" i="3" s="1"/>
  <c r="J1703" i="3"/>
  <c r="L1703" i="3" s="1"/>
  <c r="J1704" i="3"/>
  <c r="L1704" i="3" s="1"/>
  <c r="J1705" i="3"/>
  <c r="J1706" i="3"/>
  <c r="J1707" i="3"/>
  <c r="J1708" i="3"/>
  <c r="J1709" i="3"/>
  <c r="L1709" i="3" s="1"/>
  <c r="J1710" i="3"/>
  <c r="L1710" i="3" s="1"/>
  <c r="J1711" i="3"/>
  <c r="L1711" i="3" s="1"/>
  <c r="J1712" i="3"/>
  <c r="J1713" i="3"/>
  <c r="J1714" i="3"/>
  <c r="J1715" i="3"/>
  <c r="J1716" i="3"/>
  <c r="J1717" i="3"/>
  <c r="L1717" i="3" s="1"/>
  <c r="J1718" i="3"/>
  <c r="L1718" i="3" s="1"/>
  <c r="J1719" i="3"/>
  <c r="L1719" i="3" s="1"/>
  <c r="J1720" i="3"/>
  <c r="J1721" i="3"/>
  <c r="J1722" i="3"/>
  <c r="J1723" i="3"/>
  <c r="J1724" i="3"/>
  <c r="J1725" i="3"/>
  <c r="L1725" i="3" s="1"/>
  <c r="J1726" i="3"/>
  <c r="L1726" i="3" s="1"/>
  <c r="J1727" i="3"/>
  <c r="L1727" i="3" s="1"/>
  <c r="J1728" i="3"/>
  <c r="L1728" i="3" s="1"/>
  <c r="J1729" i="3"/>
  <c r="J1730" i="3"/>
  <c r="J1731" i="3"/>
  <c r="J1732" i="3"/>
  <c r="J1733" i="3"/>
  <c r="J1734" i="3"/>
  <c r="J1735" i="3"/>
  <c r="L1735" i="3" s="1"/>
  <c r="J1736" i="3"/>
  <c r="L1736" i="3" s="1"/>
  <c r="J1737" i="3"/>
  <c r="J1738" i="3"/>
  <c r="J1739" i="3"/>
  <c r="J1740" i="3"/>
  <c r="J1741" i="3"/>
  <c r="L1741" i="3" s="1"/>
  <c r="J1742" i="3"/>
  <c r="L1742" i="3" s="1"/>
  <c r="J1743" i="3"/>
  <c r="L1743" i="3" s="1"/>
  <c r="J1744" i="3"/>
  <c r="L1744" i="3" s="1"/>
  <c r="J1745" i="3"/>
  <c r="J1746" i="3"/>
  <c r="J1747" i="3"/>
  <c r="J1748" i="3"/>
  <c r="J1749" i="3"/>
  <c r="L1749" i="3" s="1"/>
  <c r="J1750" i="3"/>
  <c r="L1750" i="3" s="1"/>
  <c r="J1751" i="3"/>
  <c r="L1751" i="3" s="1"/>
  <c r="J1752" i="3"/>
  <c r="J1753" i="3"/>
  <c r="J1754" i="3"/>
  <c r="J1755" i="3"/>
  <c r="J1756" i="3"/>
  <c r="J1757" i="3"/>
  <c r="L1757" i="3" s="1"/>
  <c r="J1758" i="3"/>
  <c r="L1758" i="3" s="1"/>
  <c r="J1759" i="3"/>
  <c r="L1759" i="3" s="1"/>
  <c r="J1760" i="3"/>
  <c r="J1761" i="3"/>
  <c r="J1762" i="3"/>
  <c r="J1763" i="3"/>
  <c r="J1764" i="3"/>
  <c r="J1765" i="3"/>
  <c r="L1765" i="3" s="1"/>
  <c r="J1766" i="3"/>
  <c r="L1766" i="3" s="1"/>
  <c r="J1767" i="3"/>
  <c r="L1767" i="3" s="1"/>
  <c r="J1768" i="3"/>
  <c r="L1768" i="3" s="1"/>
  <c r="J1769" i="3"/>
  <c r="J1770" i="3"/>
  <c r="J1771" i="3"/>
  <c r="J1772" i="3"/>
  <c r="J1773" i="3"/>
  <c r="J1774" i="3"/>
  <c r="J1775" i="3"/>
  <c r="L1775" i="3" s="1"/>
  <c r="J1776" i="3"/>
  <c r="L1776" i="3" s="1"/>
  <c r="J1777" i="3"/>
  <c r="J1778" i="3"/>
  <c r="J1779" i="3"/>
  <c r="J1780" i="3"/>
  <c r="J1781" i="3"/>
  <c r="L1781" i="3" s="1"/>
  <c r="J1782" i="3"/>
  <c r="L1782" i="3" s="1"/>
  <c r="J1783" i="3"/>
  <c r="L1783" i="3" s="1"/>
  <c r="J1784" i="3"/>
  <c r="L1784" i="3" s="1"/>
  <c r="J1785" i="3"/>
  <c r="J1786" i="3"/>
  <c r="J1787" i="3"/>
  <c r="J1788" i="3"/>
  <c r="J1789" i="3"/>
  <c r="L1789" i="3" s="1"/>
  <c r="J1790" i="3"/>
  <c r="L1790" i="3" s="1"/>
  <c r="J1791" i="3"/>
  <c r="L1791" i="3" s="1"/>
  <c r="J1792" i="3"/>
  <c r="J1793" i="3"/>
  <c r="J1794" i="3"/>
  <c r="J1795" i="3"/>
  <c r="J1796" i="3"/>
  <c r="J1797" i="3"/>
  <c r="L1797" i="3" s="1"/>
  <c r="J1798" i="3"/>
  <c r="L1798" i="3" s="1"/>
  <c r="J1799" i="3"/>
  <c r="L1799" i="3" s="1"/>
  <c r="J47" i="18" s="1"/>
  <c r="J1800" i="3"/>
  <c r="J1801" i="3"/>
  <c r="J1802" i="3"/>
  <c r="J1803" i="3"/>
  <c r="J1804" i="3"/>
  <c r="J1805" i="3"/>
  <c r="L1805" i="3" s="1"/>
  <c r="J1806" i="3"/>
  <c r="L1806" i="3" s="1"/>
  <c r="J1807" i="3"/>
  <c r="L1807" i="3" s="1"/>
  <c r="J1808" i="3"/>
  <c r="L1808" i="3" s="1"/>
  <c r="J1809" i="3"/>
  <c r="J1810" i="3"/>
  <c r="J1811" i="3"/>
  <c r="J1812" i="3"/>
  <c r="J1813" i="3"/>
  <c r="J1814" i="3"/>
  <c r="J1815" i="3"/>
  <c r="L1815" i="3" s="1"/>
  <c r="J1816" i="3"/>
  <c r="L1816" i="3" s="1"/>
  <c r="J1817" i="3"/>
  <c r="J1818" i="3"/>
  <c r="J1819" i="3"/>
  <c r="J1820" i="3"/>
  <c r="J1821" i="3"/>
  <c r="L1821" i="3" s="1"/>
  <c r="J1822" i="3"/>
  <c r="L1822" i="3" s="1"/>
  <c r="J1823" i="3"/>
  <c r="L1823" i="3" s="1"/>
  <c r="J1824" i="3"/>
  <c r="L1824" i="3" s="1"/>
  <c r="J1825" i="3"/>
  <c r="J1826" i="3"/>
  <c r="J1827" i="3"/>
  <c r="J1828" i="3"/>
  <c r="J1829" i="3"/>
  <c r="L1829" i="3" s="1"/>
  <c r="J1830" i="3"/>
  <c r="L1830" i="3" s="1"/>
  <c r="J1831" i="3"/>
  <c r="L1831" i="3" s="1"/>
  <c r="J1832" i="3"/>
  <c r="J1833" i="3"/>
  <c r="J1834" i="3"/>
  <c r="J1835" i="3"/>
  <c r="J1836" i="3"/>
  <c r="J1837" i="3"/>
  <c r="L1837" i="3" s="1"/>
  <c r="J1838" i="3"/>
  <c r="L1838" i="3" s="1"/>
  <c r="J1839" i="3"/>
  <c r="L1839" i="3" s="1"/>
  <c r="J1840" i="3"/>
  <c r="J1841" i="3"/>
  <c r="J1842" i="3"/>
  <c r="J1843" i="3"/>
  <c r="J1844" i="3"/>
  <c r="J1845" i="3"/>
  <c r="L1845" i="3" s="1"/>
  <c r="J1846" i="3"/>
  <c r="L1846" i="3" s="1"/>
  <c r="J1847" i="3"/>
  <c r="L1847" i="3" s="1"/>
  <c r="J1848" i="3"/>
  <c r="L1848" i="3" s="1"/>
  <c r="J1849" i="3"/>
  <c r="J1850" i="3"/>
  <c r="J1851" i="3"/>
  <c r="J1852" i="3"/>
  <c r="J1853" i="3"/>
  <c r="J1854" i="3"/>
  <c r="J1855" i="3"/>
  <c r="L1855" i="3" s="1"/>
  <c r="J1856" i="3"/>
  <c r="L1856" i="3" s="1"/>
  <c r="J1857" i="3"/>
  <c r="J1858" i="3"/>
  <c r="J1859" i="3"/>
  <c r="J1860" i="3"/>
  <c r="J1861" i="3"/>
  <c r="L1861" i="3" s="1"/>
  <c r="J1862" i="3"/>
  <c r="L1862" i="3" s="1"/>
  <c r="J1863" i="3"/>
  <c r="L1863" i="3" s="1"/>
  <c r="J1864" i="3"/>
  <c r="L1864" i="3" s="1"/>
  <c r="J1865" i="3"/>
  <c r="J1866" i="3"/>
  <c r="J1867" i="3"/>
  <c r="J1868" i="3"/>
  <c r="J1869" i="3"/>
  <c r="L1869" i="3" s="1"/>
  <c r="J1870" i="3"/>
  <c r="L1870" i="3" s="1"/>
  <c r="J1871" i="3"/>
  <c r="L1871" i="3" s="1"/>
  <c r="J1872" i="3"/>
  <c r="J1873" i="3"/>
  <c r="J1874" i="3"/>
  <c r="J1875" i="3"/>
  <c r="J1876" i="3"/>
  <c r="J1877" i="3"/>
  <c r="L1877" i="3" s="1"/>
  <c r="J1878" i="3"/>
  <c r="L1878" i="3" s="1"/>
  <c r="J1879" i="3"/>
  <c r="L1879" i="3" s="1"/>
  <c r="J1880" i="3"/>
  <c r="J1881" i="3"/>
  <c r="J1882" i="3"/>
  <c r="J1883" i="3"/>
  <c r="J1884" i="3"/>
  <c r="J1885" i="3"/>
  <c r="L1885" i="3" s="1"/>
  <c r="J1886" i="3"/>
  <c r="L1886" i="3" s="1"/>
  <c r="J1887" i="3"/>
  <c r="L1887" i="3" s="1"/>
  <c r="J1888" i="3"/>
  <c r="L1888" i="3" s="1"/>
  <c r="J1889" i="3"/>
  <c r="J1890" i="3"/>
  <c r="J1891" i="3"/>
  <c r="J1892" i="3"/>
  <c r="J1893" i="3"/>
  <c r="J1894" i="3"/>
  <c r="J1895" i="3"/>
  <c r="L1895" i="3" s="1"/>
  <c r="J46" i="18" s="1"/>
  <c r="J1896" i="3"/>
  <c r="L1896" i="3" s="1"/>
  <c r="J1897" i="3"/>
  <c r="J1898" i="3"/>
  <c r="J1899" i="3"/>
  <c r="J1900" i="3"/>
  <c r="J1901" i="3"/>
  <c r="L1901" i="3" s="1"/>
  <c r="J1902" i="3"/>
  <c r="L1902" i="3" s="1"/>
  <c r="J1903" i="3"/>
  <c r="L1903" i="3" s="1"/>
  <c r="J1904" i="3"/>
  <c r="L1904" i="3" s="1"/>
  <c r="J1905" i="3"/>
  <c r="J1906" i="3"/>
  <c r="J1907" i="3"/>
  <c r="J1908" i="3"/>
  <c r="J1909" i="3"/>
  <c r="L1909" i="3" s="1"/>
  <c r="J1910" i="3"/>
  <c r="L1910" i="3" s="1"/>
  <c r="J1911" i="3"/>
  <c r="L1911" i="3" s="1"/>
  <c r="J1912" i="3"/>
  <c r="J1913" i="3"/>
  <c r="J1914" i="3"/>
  <c r="J1915" i="3"/>
  <c r="J1916" i="3"/>
  <c r="J1917" i="3"/>
  <c r="L1917" i="3" s="1"/>
  <c r="J1918" i="3"/>
  <c r="L1918" i="3" s="1"/>
  <c r="J1919" i="3"/>
  <c r="L1919" i="3" s="1"/>
  <c r="J1920" i="3"/>
  <c r="J1921" i="3"/>
  <c r="J1922" i="3"/>
  <c r="J1923" i="3"/>
  <c r="J1924" i="3"/>
  <c r="J1925" i="3"/>
  <c r="L1925" i="3" s="1"/>
  <c r="J1926" i="3"/>
  <c r="L1926" i="3" s="1"/>
  <c r="J1927" i="3"/>
  <c r="L1927" i="3" s="1"/>
  <c r="J1928" i="3"/>
  <c r="L1928" i="3" s="1"/>
  <c r="J1929" i="3"/>
  <c r="J1930" i="3"/>
  <c r="J1931" i="3"/>
  <c r="J1932" i="3"/>
  <c r="J1933" i="3"/>
  <c r="J1934" i="3"/>
  <c r="J1935" i="3"/>
  <c r="L1935" i="3" s="1"/>
  <c r="J1936" i="3"/>
  <c r="L1936" i="3" s="1"/>
  <c r="J1937" i="3"/>
  <c r="J1938" i="3"/>
  <c r="J1939" i="3"/>
  <c r="J1940" i="3"/>
  <c r="J1941" i="3"/>
  <c r="L1941" i="3" s="1"/>
  <c r="J1942" i="3"/>
  <c r="L1942" i="3" s="1"/>
  <c r="J1943" i="3"/>
  <c r="L1943" i="3" s="1"/>
  <c r="J45" i="18" s="1"/>
  <c r="J1944" i="3"/>
  <c r="L1944" i="3" s="1"/>
  <c r="J1945" i="3"/>
  <c r="J1946" i="3"/>
  <c r="J1947" i="3"/>
  <c r="J1948" i="3"/>
  <c r="J1949" i="3"/>
  <c r="L1949" i="3" s="1"/>
  <c r="J1950" i="3"/>
  <c r="L1950" i="3" s="1"/>
  <c r="J1951" i="3"/>
  <c r="L1951" i="3" s="1"/>
  <c r="J1952" i="3"/>
  <c r="J1953" i="3"/>
  <c r="J1954" i="3"/>
  <c r="J1955" i="3"/>
  <c r="J1956" i="3"/>
  <c r="J1957" i="3"/>
  <c r="L1957" i="3" s="1"/>
  <c r="J1958" i="3"/>
  <c r="L1958" i="3" s="1"/>
  <c r="J1959" i="3"/>
  <c r="L1959" i="3" s="1"/>
  <c r="J1960" i="3"/>
  <c r="J1961" i="3"/>
  <c r="J1962" i="3"/>
  <c r="J1963" i="3"/>
  <c r="J1964" i="3"/>
  <c r="J1965" i="3"/>
  <c r="L1965" i="3" s="1"/>
  <c r="J1966" i="3"/>
  <c r="L1966" i="3" s="1"/>
  <c r="J1967" i="3"/>
  <c r="L1967" i="3" s="1"/>
  <c r="J1968" i="3"/>
  <c r="L1968" i="3" s="1"/>
  <c r="J1969" i="3"/>
  <c r="J1970" i="3"/>
  <c r="J1971" i="3"/>
  <c r="J1972" i="3"/>
  <c r="J1973" i="3"/>
  <c r="J1974" i="3"/>
  <c r="J1975" i="3"/>
  <c r="L1975" i="3" s="1"/>
  <c r="J1976" i="3"/>
  <c r="L1976" i="3" s="1"/>
  <c r="J1977" i="3"/>
  <c r="J1978" i="3"/>
  <c r="J1979" i="3"/>
  <c r="J1980" i="3"/>
  <c r="J1981" i="3"/>
  <c r="L1981" i="3" s="1"/>
  <c r="J1982" i="3"/>
  <c r="L1982" i="3" s="1"/>
  <c r="J1983" i="3"/>
  <c r="L1983" i="3" s="1"/>
  <c r="J1984" i="3"/>
  <c r="L1984" i="3" s="1"/>
  <c r="J1985" i="3"/>
  <c r="J1986" i="3"/>
  <c r="J1987" i="3"/>
  <c r="J1988" i="3"/>
  <c r="J1989" i="3"/>
  <c r="L1989" i="3" s="1"/>
  <c r="J1990" i="3"/>
  <c r="L1990" i="3" s="1"/>
  <c r="J1991" i="3"/>
  <c r="L1991" i="3" s="1"/>
  <c r="J1992" i="3"/>
  <c r="J1993" i="3"/>
  <c r="J1994" i="3"/>
  <c r="J1995" i="3"/>
  <c r="J1996" i="3"/>
  <c r="J1997" i="3"/>
  <c r="L1997" i="3" s="1"/>
  <c r="J1998" i="3"/>
  <c r="L1998" i="3" s="1"/>
  <c r="J1999" i="3"/>
  <c r="L1999" i="3" s="1"/>
  <c r="J2000" i="3"/>
  <c r="J2001" i="3"/>
  <c r="J2002" i="3"/>
  <c r="J2003" i="3"/>
  <c r="J2004" i="3"/>
  <c r="J2005" i="3"/>
  <c r="L2005" i="3" s="1"/>
  <c r="J2006" i="3"/>
  <c r="L2006" i="3" s="1"/>
  <c r="J2007" i="3"/>
  <c r="L2007" i="3" s="1"/>
  <c r="J2008" i="3"/>
  <c r="L2008" i="3" s="1"/>
  <c r="J2009" i="3"/>
  <c r="J2010" i="3"/>
  <c r="J2011" i="3"/>
  <c r="J2012" i="3"/>
  <c r="J2013" i="3"/>
  <c r="J2014" i="3"/>
  <c r="J2015" i="3"/>
  <c r="L2015" i="3" s="1"/>
  <c r="J2016" i="3"/>
  <c r="L2016" i="3" s="1"/>
  <c r="J2017" i="3"/>
  <c r="J2018" i="3"/>
  <c r="J2019" i="3"/>
  <c r="J2020" i="3"/>
  <c r="J2021" i="3"/>
  <c r="L2021" i="3" s="1"/>
  <c r="J2022" i="3"/>
  <c r="L2022" i="3" s="1"/>
  <c r="J2023" i="3"/>
  <c r="L2023" i="3" s="1"/>
  <c r="J2024" i="3"/>
  <c r="L2024" i="3" s="1"/>
  <c r="J2025" i="3"/>
  <c r="J2026" i="3"/>
  <c r="J2027" i="3"/>
  <c r="J2028" i="3"/>
  <c r="J2029" i="3"/>
  <c r="L2029" i="3" s="1"/>
  <c r="J2030" i="3"/>
  <c r="L2030" i="3" s="1"/>
  <c r="J2031" i="3"/>
  <c r="L2031" i="3" s="1"/>
  <c r="J2032" i="3"/>
  <c r="J2033" i="3"/>
  <c r="J2034" i="3"/>
  <c r="J2035" i="3"/>
  <c r="J2036" i="3"/>
  <c r="J2037" i="3"/>
  <c r="L2037" i="3" s="1"/>
  <c r="J2038" i="3"/>
  <c r="L2038" i="3" s="1"/>
  <c r="J2039" i="3"/>
  <c r="L2039" i="3" s="1"/>
  <c r="J2040" i="3"/>
  <c r="J2041" i="3"/>
  <c r="J2042" i="3"/>
  <c r="J2043" i="3"/>
  <c r="J2044" i="3"/>
  <c r="J2045" i="3"/>
  <c r="L2045" i="3" s="1"/>
  <c r="J2046" i="3"/>
  <c r="L2046" i="3" s="1"/>
  <c r="J2047" i="3"/>
  <c r="L2047" i="3" s="1"/>
  <c r="J2048" i="3"/>
  <c r="L2048" i="3" s="1"/>
  <c r="J2049" i="3"/>
  <c r="J2050" i="3"/>
  <c r="J2051" i="3"/>
  <c r="J2052" i="3"/>
  <c r="J2053" i="3"/>
  <c r="J2054" i="3"/>
  <c r="J2055" i="3"/>
  <c r="L2055" i="3" s="1"/>
  <c r="J2056" i="3"/>
  <c r="L2056" i="3" s="1"/>
  <c r="J2057" i="3"/>
  <c r="J2058" i="3"/>
  <c r="J2059" i="3"/>
  <c r="J2060" i="3"/>
  <c r="J2061" i="3"/>
  <c r="L2061" i="3" s="1"/>
  <c r="J2062" i="3"/>
  <c r="L2062" i="3" s="1"/>
  <c r="J2063" i="3"/>
  <c r="L2063" i="3" s="1"/>
  <c r="J48" i="18" s="1"/>
  <c r="J2064" i="3"/>
  <c r="L2064" i="3" s="1"/>
  <c r="J2065" i="3"/>
  <c r="J2066" i="3"/>
  <c r="J2067" i="3"/>
  <c r="J2068" i="3"/>
  <c r="J2069" i="3"/>
  <c r="L2069" i="3" s="1"/>
  <c r="J2070" i="3"/>
  <c r="L2070" i="3" s="1"/>
  <c r="J2071" i="3"/>
  <c r="L2071" i="3" s="1"/>
  <c r="J2072" i="3"/>
  <c r="J2073" i="3"/>
  <c r="J2074" i="3"/>
  <c r="J2075" i="3"/>
  <c r="J2076" i="3"/>
  <c r="J2077" i="3"/>
  <c r="L2077" i="3" s="1"/>
  <c r="J2078" i="3"/>
  <c r="L2078" i="3" s="1"/>
  <c r="J2079" i="3"/>
  <c r="L2079" i="3" s="1"/>
  <c r="J2080" i="3"/>
  <c r="J2081" i="3"/>
  <c r="J2082" i="3"/>
  <c r="J2083" i="3"/>
  <c r="J2084" i="3"/>
  <c r="J2085" i="3"/>
  <c r="L2085" i="3" s="1"/>
  <c r="J2086" i="3"/>
  <c r="L2086" i="3" s="1"/>
  <c r="J2087" i="3"/>
  <c r="L2087" i="3" s="1"/>
  <c r="J2088" i="3"/>
  <c r="L2088" i="3" s="1"/>
  <c r="J2089" i="3"/>
  <c r="J2090" i="3"/>
  <c r="J2091" i="3"/>
  <c r="J2092" i="3"/>
  <c r="J2093" i="3"/>
  <c r="J2094" i="3"/>
  <c r="J2095" i="3"/>
  <c r="L2095" i="3" s="1"/>
  <c r="J2096" i="3"/>
  <c r="L2096" i="3" s="1"/>
  <c r="J2097" i="3"/>
  <c r="J2098" i="3"/>
  <c r="J2099" i="3"/>
  <c r="J2100" i="3"/>
  <c r="J2101" i="3"/>
  <c r="L2101" i="3" s="1"/>
  <c r="J2102" i="3"/>
  <c r="L2102" i="3" s="1"/>
  <c r="J2103" i="3"/>
  <c r="L2103" i="3" s="1"/>
  <c r="J2104" i="3"/>
  <c r="L2104" i="3" s="1"/>
  <c r="J2105" i="3"/>
  <c r="J2106" i="3"/>
  <c r="J2107" i="3"/>
  <c r="J2108" i="3"/>
  <c r="J2109" i="3"/>
  <c r="L2109" i="3" s="1"/>
  <c r="J2110" i="3"/>
  <c r="L2110" i="3" s="1"/>
  <c r="J2111" i="3"/>
  <c r="L2111" i="3" s="1"/>
  <c r="J2112" i="3"/>
  <c r="J2113" i="3"/>
  <c r="J2114" i="3"/>
  <c r="J2115" i="3"/>
  <c r="J2116" i="3"/>
  <c r="J2117" i="3"/>
  <c r="L2117" i="3" s="1"/>
  <c r="J2118" i="3"/>
  <c r="L2118" i="3" s="1"/>
  <c r="J2119" i="3"/>
  <c r="L2119" i="3" s="1"/>
  <c r="J2120" i="3"/>
  <c r="J2121" i="3"/>
  <c r="J2122" i="3"/>
  <c r="J2123" i="3"/>
  <c r="J2124" i="3"/>
  <c r="J2125" i="3"/>
  <c r="L2125" i="3" s="1"/>
  <c r="J2126" i="3"/>
  <c r="L2126" i="3" s="1"/>
  <c r="J2127" i="3"/>
  <c r="L2127" i="3" s="1"/>
  <c r="J2128" i="3"/>
  <c r="L2128" i="3" s="1"/>
  <c r="J2129" i="3"/>
  <c r="J2130" i="3"/>
  <c r="J2131" i="3"/>
  <c r="J2132" i="3"/>
  <c r="J2133" i="3"/>
  <c r="J2134" i="3"/>
  <c r="J2135" i="3"/>
  <c r="L2135" i="3" s="1"/>
  <c r="J2136" i="3"/>
  <c r="L2136" i="3" s="1"/>
  <c r="J2137" i="3"/>
  <c r="J2138" i="3"/>
  <c r="J2139" i="3"/>
  <c r="J2140" i="3"/>
  <c r="J2141" i="3"/>
  <c r="L2141" i="3" s="1"/>
  <c r="J2142" i="3"/>
  <c r="L2142" i="3" s="1"/>
  <c r="J2143" i="3"/>
  <c r="L2143" i="3" s="1"/>
  <c r="J2144" i="3"/>
  <c r="L2144" i="3" s="1"/>
  <c r="J2145" i="3"/>
  <c r="J2146" i="3"/>
  <c r="J2147" i="3"/>
  <c r="J2148" i="3"/>
  <c r="J2149" i="3"/>
  <c r="L2149" i="3" s="1"/>
  <c r="J2150" i="3"/>
  <c r="L2150" i="3" s="1"/>
  <c r="J2151" i="3"/>
  <c r="L2151" i="3" s="1"/>
  <c r="J2152" i="3"/>
  <c r="J2153" i="3"/>
  <c r="J2154" i="3"/>
  <c r="J2155" i="3"/>
  <c r="J2156" i="3"/>
  <c r="J2157" i="3"/>
  <c r="L2157" i="3" s="1"/>
  <c r="J2158" i="3"/>
  <c r="L2158" i="3" s="1"/>
  <c r="J2159" i="3"/>
  <c r="L2159" i="3" s="1"/>
  <c r="J2160" i="3"/>
  <c r="J2161" i="3"/>
  <c r="J2162" i="3"/>
  <c r="J2163" i="3"/>
  <c r="J2164" i="3"/>
  <c r="J2165" i="3"/>
  <c r="L2165" i="3" s="1"/>
  <c r="J2166" i="3"/>
  <c r="L2166" i="3" s="1"/>
  <c r="J2167" i="3"/>
  <c r="L2167" i="3" s="1"/>
  <c r="J2168" i="3"/>
  <c r="L2168" i="3" s="1"/>
  <c r="J2169" i="3"/>
  <c r="J2170" i="3"/>
  <c r="J2171" i="3"/>
  <c r="J2172" i="3"/>
  <c r="J2173" i="3"/>
  <c r="J2174" i="3"/>
  <c r="J2175" i="3"/>
  <c r="L2175" i="3" s="1"/>
  <c r="J2176" i="3"/>
  <c r="L2176" i="3" s="1"/>
  <c r="J2177" i="3"/>
  <c r="J2178" i="3"/>
  <c r="J2179" i="3"/>
  <c r="J2180" i="3"/>
  <c r="J2181" i="3"/>
  <c r="L2181" i="3" s="1"/>
  <c r="J2182" i="3"/>
  <c r="L2182" i="3" s="1"/>
  <c r="J2183" i="3"/>
  <c r="L2183" i="3" s="1"/>
  <c r="J2184" i="3"/>
  <c r="L2184" i="3" s="1"/>
  <c r="J2185" i="3"/>
  <c r="J2186" i="3"/>
  <c r="J2187" i="3"/>
  <c r="J2188" i="3"/>
  <c r="J2189" i="3"/>
  <c r="L2189" i="3" s="1"/>
  <c r="J2190" i="3"/>
  <c r="L2190" i="3" s="1"/>
  <c r="J2191" i="3"/>
  <c r="L2191" i="3" s="1"/>
  <c r="J2192" i="3"/>
  <c r="J2193" i="3"/>
  <c r="J2194" i="3"/>
  <c r="J2195" i="3"/>
  <c r="J2196" i="3"/>
  <c r="J2197" i="3"/>
  <c r="L2197" i="3" s="1"/>
  <c r="J2198" i="3"/>
  <c r="L2198" i="3" s="1"/>
  <c r="J2199" i="3"/>
  <c r="L2199" i="3" s="1"/>
  <c r="J2200" i="3"/>
  <c r="J2201" i="3"/>
  <c r="J2202" i="3"/>
  <c r="J2203" i="3"/>
  <c r="J2204" i="3"/>
  <c r="J2205" i="3"/>
  <c r="L2205" i="3" s="1"/>
  <c r="J2206" i="3"/>
  <c r="L2206" i="3" s="1"/>
  <c r="J2207" i="3"/>
  <c r="L2207" i="3" s="1"/>
  <c r="J2208" i="3"/>
  <c r="L2208" i="3" s="1"/>
  <c r="J2209" i="3"/>
  <c r="J2210" i="3"/>
  <c r="J2211" i="3"/>
  <c r="J2212" i="3"/>
  <c r="J2213" i="3"/>
  <c r="J2214" i="3"/>
  <c r="J2215" i="3"/>
  <c r="L2215" i="3" s="1"/>
  <c r="J2216" i="3"/>
  <c r="L2216" i="3" s="1"/>
  <c r="J2217" i="3"/>
  <c r="J2218" i="3"/>
  <c r="J2219" i="3"/>
  <c r="J2220" i="3"/>
  <c r="J2221" i="3"/>
  <c r="L2221" i="3" s="1"/>
  <c r="J2222" i="3"/>
  <c r="L2222" i="3" s="1"/>
  <c r="J2223" i="3"/>
  <c r="L2223" i="3" s="1"/>
  <c r="J2224" i="3"/>
  <c r="L2224" i="3" s="1"/>
  <c r="J2225" i="3"/>
  <c r="J2226" i="3"/>
  <c r="J2227" i="3"/>
  <c r="J2228" i="3"/>
  <c r="J2229" i="3"/>
  <c r="L2229" i="3" s="1"/>
  <c r="J2230" i="3"/>
  <c r="L2230" i="3" s="1"/>
  <c r="J2231" i="3"/>
  <c r="L2231" i="3" s="1"/>
  <c r="J2232" i="3"/>
  <c r="J2233" i="3"/>
  <c r="J2234" i="3"/>
  <c r="J2235" i="3"/>
  <c r="J2236" i="3"/>
  <c r="J2237" i="3"/>
  <c r="L2237" i="3" s="1"/>
  <c r="J2238" i="3"/>
  <c r="L2238" i="3" s="1"/>
  <c r="J2239" i="3"/>
  <c r="L2239" i="3" s="1"/>
  <c r="J2240" i="3"/>
  <c r="J2241" i="3"/>
  <c r="J2242" i="3"/>
  <c r="J2243" i="3"/>
  <c r="J2244" i="3"/>
  <c r="J2245" i="3"/>
  <c r="L2245" i="3" s="1"/>
  <c r="J2246" i="3"/>
  <c r="L2246" i="3" s="1"/>
  <c r="J2247" i="3"/>
  <c r="L2247" i="3" s="1"/>
  <c r="J2248" i="3"/>
  <c r="L2248" i="3" s="1"/>
  <c r="J2249" i="3"/>
  <c r="J2250" i="3"/>
  <c r="J2251" i="3"/>
  <c r="J2252" i="3"/>
  <c r="J2253" i="3"/>
  <c r="J2254" i="3"/>
  <c r="J2255" i="3"/>
  <c r="L2255" i="3" s="1"/>
  <c r="J2256" i="3"/>
  <c r="L2256" i="3" s="1"/>
  <c r="J2257" i="3"/>
  <c r="J2258" i="3"/>
  <c r="J2259" i="3"/>
  <c r="J2260" i="3"/>
  <c r="J2261" i="3"/>
  <c r="L2261" i="3" s="1"/>
  <c r="J2262" i="3"/>
  <c r="L2262" i="3" s="1"/>
  <c r="J2263" i="3"/>
  <c r="L2263" i="3" s="1"/>
  <c r="J2264" i="3"/>
  <c r="L2264" i="3" s="1"/>
  <c r="J2265" i="3"/>
  <c r="J2266" i="3"/>
  <c r="J2267" i="3"/>
  <c r="J2268" i="3"/>
  <c r="J2269" i="3"/>
  <c r="L2269" i="3" s="1"/>
  <c r="J2270" i="3"/>
  <c r="L2270" i="3" s="1"/>
  <c r="J2271" i="3"/>
  <c r="L2271" i="3" s="1"/>
  <c r="J2272" i="3"/>
  <c r="J2273" i="3"/>
  <c r="J2274" i="3"/>
  <c r="J2275" i="3"/>
  <c r="J2276" i="3"/>
  <c r="J2277" i="3"/>
  <c r="L2277" i="3" s="1"/>
  <c r="J2278" i="3"/>
  <c r="L2278" i="3" s="1"/>
  <c r="J2279" i="3"/>
  <c r="L2279" i="3" s="1"/>
  <c r="J2280" i="3"/>
  <c r="J2281" i="3"/>
  <c r="J2282" i="3"/>
  <c r="J2283" i="3"/>
  <c r="J2284" i="3"/>
  <c r="J2285" i="3"/>
  <c r="L2285" i="3" s="1"/>
  <c r="J2286" i="3"/>
  <c r="L2286" i="3" s="1"/>
  <c r="J2287" i="3"/>
  <c r="L2287" i="3" s="1"/>
  <c r="J2288" i="3"/>
  <c r="L2288" i="3" s="1"/>
  <c r="J2289" i="3"/>
  <c r="J2290" i="3"/>
  <c r="J2291" i="3"/>
  <c r="J2292" i="3"/>
  <c r="J2293" i="3"/>
  <c r="J2294" i="3"/>
  <c r="J2295" i="3"/>
  <c r="L2295" i="3" s="1"/>
  <c r="J2296" i="3"/>
  <c r="L2296" i="3" s="1"/>
  <c r="J2297" i="3"/>
  <c r="J2298" i="3"/>
  <c r="J2299" i="3"/>
  <c r="J2300" i="3"/>
  <c r="J2301" i="3"/>
  <c r="L2301" i="3" s="1"/>
  <c r="J2302" i="3"/>
  <c r="L2302" i="3" s="1"/>
  <c r="J2303" i="3"/>
  <c r="L2303" i="3" s="1"/>
  <c r="J2304" i="3"/>
  <c r="L2304" i="3" s="1"/>
  <c r="J2305" i="3"/>
  <c r="J2306" i="3"/>
  <c r="J2307" i="3"/>
  <c r="J2308" i="3"/>
  <c r="J2309" i="3"/>
  <c r="L2309" i="3" s="1"/>
  <c r="J2310" i="3"/>
  <c r="L2310" i="3" s="1"/>
  <c r="J2311" i="3"/>
  <c r="L2311" i="3" s="1"/>
  <c r="J2312" i="3"/>
  <c r="J2313" i="3"/>
  <c r="J2314" i="3"/>
  <c r="J2315" i="3"/>
  <c r="J2316" i="3"/>
  <c r="J2317" i="3"/>
  <c r="L2317" i="3" s="1"/>
  <c r="J2318" i="3"/>
  <c r="L2318" i="3" s="1"/>
  <c r="J2319" i="3"/>
  <c r="L2319" i="3" s="1"/>
  <c r="J2320" i="3"/>
  <c r="J2321" i="3"/>
  <c r="J2322" i="3"/>
  <c r="J2323" i="3"/>
  <c r="J2324" i="3"/>
  <c r="J2325" i="3"/>
  <c r="L2325" i="3" s="1"/>
  <c r="J2326" i="3"/>
  <c r="L2326" i="3" s="1"/>
  <c r="J2327" i="3"/>
  <c r="L2327" i="3" s="1"/>
  <c r="J2328" i="3"/>
  <c r="L2328" i="3" s="1"/>
  <c r="J2329" i="3"/>
  <c r="J2330" i="3"/>
  <c r="J2331" i="3"/>
  <c r="J2332" i="3"/>
  <c r="J2333" i="3"/>
  <c r="J2334" i="3"/>
  <c r="J2335" i="3"/>
  <c r="L2335" i="3" s="1"/>
  <c r="J2336" i="3"/>
  <c r="L2336" i="3" s="1"/>
  <c r="J2337" i="3"/>
  <c r="J2338" i="3"/>
  <c r="J2339" i="3"/>
  <c r="J2340" i="3"/>
  <c r="J2341" i="3"/>
  <c r="L2341" i="3" s="1"/>
  <c r="J2342" i="3"/>
  <c r="L2342" i="3" s="1"/>
  <c r="J2343" i="3"/>
  <c r="L2343" i="3" s="1"/>
  <c r="J2344" i="3"/>
  <c r="L2344" i="3" s="1"/>
  <c r="J2345" i="3"/>
  <c r="J2346" i="3"/>
  <c r="J2347" i="3"/>
  <c r="J2348" i="3"/>
  <c r="J2349" i="3"/>
  <c r="L2349" i="3" s="1"/>
  <c r="J2350" i="3"/>
  <c r="L2350" i="3" s="1"/>
  <c r="J2351" i="3"/>
  <c r="L2351" i="3" s="1"/>
  <c r="J2352" i="3"/>
  <c r="J2353" i="3"/>
  <c r="J2354" i="3"/>
  <c r="J2355" i="3"/>
  <c r="J2356" i="3"/>
  <c r="J2357" i="3"/>
  <c r="L2357" i="3" s="1"/>
  <c r="J2358" i="3"/>
  <c r="L2358" i="3" s="1"/>
  <c r="J2359" i="3"/>
  <c r="L2359" i="3" s="1"/>
  <c r="J2360" i="3"/>
  <c r="J2361" i="3"/>
  <c r="J2362" i="3"/>
  <c r="J2363" i="3"/>
  <c r="J2364" i="3"/>
  <c r="J2365" i="3"/>
  <c r="L2365" i="3" s="1"/>
  <c r="J2366" i="3"/>
  <c r="L2366" i="3" s="1"/>
  <c r="J2367" i="3"/>
  <c r="L2367" i="3" s="1"/>
  <c r="J2368" i="3"/>
  <c r="L2368" i="3" s="1"/>
  <c r="J2369" i="3"/>
  <c r="J2370" i="3"/>
  <c r="J2371" i="3"/>
  <c r="J2372" i="3"/>
  <c r="J2373" i="3"/>
  <c r="J2374" i="3"/>
  <c r="J2375" i="3"/>
  <c r="L2375" i="3" s="1"/>
  <c r="J2376" i="3"/>
  <c r="L2376" i="3" s="1"/>
  <c r="J2377" i="3"/>
  <c r="J2378" i="3"/>
  <c r="J2379" i="3"/>
  <c r="J2380" i="3"/>
  <c r="J2381" i="3"/>
  <c r="L2381" i="3" s="1"/>
  <c r="J2382" i="3"/>
  <c r="L2382" i="3" s="1"/>
  <c r="J2383" i="3"/>
  <c r="L2383" i="3" s="1"/>
  <c r="J2384" i="3"/>
  <c r="L2384" i="3" s="1"/>
  <c r="J2385" i="3"/>
  <c r="J2386" i="3"/>
  <c r="J2387" i="3"/>
  <c r="J2388" i="3"/>
  <c r="J2389" i="3"/>
  <c r="L2389" i="3" s="1"/>
  <c r="J2390" i="3"/>
  <c r="L2390" i="3" s="1"/>
  <c r="J2391" i="3"/>
  <c r="L2391" i="3" s="1"/>
  <c r="J2392" i="3"/>
  <c r="J2393" i="3"/>
  <c r="J2394" i="3"/>
  <c r="J2395" i="3"/>
  <c r="J2396" i="3"/>
  <c r="J2397" i="3"/>
  <c r="L2397" i="3" s="1"/>
  <c r="J2398" i="3"/>
  <c r="L2398" i="3" s="1"/>
  <c r="J2399" i="3"/>
  <c r="L2399" i="3" s="1"/>
  <c r="J2400" i="3"/>
  <c r="J2401" i="3"/>
  <c r="J2402" i="3"/>
  <c r="J2403" i="3"/>
  <c r="J2404" i="3"/>
  <c r="J2405" i="3"/>
  <c r="L2405" i="3" s="1"/>
  <c r="J2406" i="3"/>
  <c r="L2406" i="3" s="1"/>
  <c r="J2407" i="3"/>
  <c r="L2407" i="3" s="1"/>
  <c r="J2408" i="3"/>
  <c r="L2408" i="3" s="1"/>
  <c r="J2409" i="3"/>
  <c r="J2410" i="3"/>
  <c r="J2411" i="3"/>
  <c r="J2412" i="3"/>
  <c r="J2413" i="3"/>
  <c r="J2414" i="3"/>
  <c r="J2415" i="3"/>
  <c r="L2415" i="3" s="1"/>
  <c r="J2416" i="3"/>
  <c r="L2416" i="3" s="1"/>
  <c r="J2417" i="3"/>
  <c r="J2418" i="3"/>
  <c r="J2419" i="3"/>
  <c r="J2420" i="3"/>
  <c r="J2421" i="3"/>
  <c r="L2421" i="3" s="1"/>
  <c r="J2422" i="3"/>
  <c r="L2422" i="3" s="1"/>
  <c r="J2423" i="3"/>
  <c r="L2423" i="3" s="1"/>
  <c r="J2424" i="3"/>
  <c r="L2424" i="3" s="1"/>
  <c r="J2425" i="3"/>
  <c r="J2426" i="3"/>
  <c r="J2427" i="3"/>
  <c r="J2428" i="3"/>
  <c r="J2429" i="3"/>
  <c r="L2429" i="3" s="1"/>
  <c r="J2430" i="3"/>
  <c r="L2430" i="3" s="1"/>
  <c r="J2431" i="3"/>
  <c r="L2431" i="3" s="1"/>
  <c r="J2432" i="3"/>
  <c r="J2433" i="3"/>
  <c r="J2434" i="3"/>
  <c r="J2435" i="3"/>
  <c r="J2436" i="3"/>
  <c r="J2437" i="3"/>
  <c r="L2437" i="3" s="1"/>
  <c r="J2438" i="3"/>
  <c r="L2438" i="3" s="1"/>
  <c r="J2439" i="3"/>
  <c r="L2439" i="3" s="1"/>
  <c r="J2440" i="3"/>
  <c r="J2441" i="3"/>
  <c r="J2442" i="3"/>
  <c r="J2443" i="3"/>
  <c r="J2444" i="3"/>
  <c r="J2445" i="3"/>
  <c r="L2445" i="3" s="1"/>
  <c r="J2446" i="3"/>
  <c r="L2446" i="3" s="1"/>
  <c r="J2447" i="3"/>
  <c r="L2447" i="3" s="1"/>
  <c r="J2448" i="3"/>
  <c r="L2448" i="3" s="1"/>
  <c r="J2449" i="3"/>
  <c r="J2450" i="3"/>
  <c r="J2451" i="3"/>
  <c r="J2452" i="3"/>
  <c r="J2453" i="3"/>
  <c r="J2454" i="3"/>
  <c r="J2455" i="3"/>
  <c r="L2455" i="3" s="1"/>
  <c r="J2456" i="3"/>
  <c r="L2456" i="3" s="1"/>
  <c r="J2457" i="3"/>
  <c r="J2458" i="3"/>
  <c r="J2459" i="3"/>
  <c r="J2460" i="3"/>
  <c r="J2461" i="3"/>
  <c r="L2461" i="3" s="1"/>
  <c r="J2462" i="3"/>
  <c r="L2462" i="3" s="1"/>
  <c r="J2463" i="3"/>
  <c r="L2463" i="3" s="1"/>
  <c r="J2464" i="3"/>
  <c r="L2464" i="3" s="1"/>
  <c r="J2465" i="3"/>
  <c r="J2466" i="3"/>
  <c r="J2467" i="3"/>
  <c r="J2468" i="3"/>
  <c r="J2469" i="3"/>
  <c r="L2469" i="3" s="1"/>
  <c r="J2470" i="3"/>
  <c r="L2470" i="3" s="1"/>
  <c r="J2471" i="3"/>
  <c r="L2471" i="3" s="1"/>
  <c r="J2472" i="3"/>
  <c r="J2473" i="3"/>
  <c r="J2474" i="3"/>
  <c r="J2475" i="3"/>
  <c r="J2476" i="3"/>
  <c r="J2477" i="3"/>
  <c r="L2477" i="3" s="1"/>
  <c r="J2478" i="3"/>
  <c r="L2478" i="3" s="1"/>
  <c r="J2479" i="3"/>
  <c r="L2479" i="3" s="1"/>
  <c r="J2480" i="3"/>
  <c r="J2481" i="3"/>
  <c r="J2482" i="3"/>
  <c r="J2483" i="3"/>
  <c r="J2484" i="3"/>
  <c r="J2485" i="3"/>
  <c r="L2485" i="3" s="1"/>
  <c r="J2486" i="3"/>
  <c r="L2486" i="3" s="1"/>
  <c r="J2487" i="3"/>
  <c r="L2487" i="3" s="1"/>
  <c r="J2488" i="3"/>
  <c r="L2488" i="3" s="1"/>
  <c r="J2489" i="3"/>
  <c r="J2490" i="3"/>
  <c r="J2491" i="3"/>
  <c r="J2492" i="3"/>
  <c r="J2493" i="3"/>
  <c r="J2494" i="3"/>
  <c r="J2495" i="3"/>
  <c r="L2495" i="3" s="1"/>
  <c r="J2496" i="3"/>
  <c r="L2496" i="3" s="1"/>
  <c r="J2497" i="3"/>
  <c r="J2498" i="3"/>
  <c r="J2499" i="3"/>
  <c r="J2500" i="3"/>
  <c r="J2501" i="3"/>
  <c r="L2501" i="3" s="1"/>
  <c r="J2502" i="3"/>
  <c r="L2502" i="3" s="1"/>
  <c r="J2503" i="3"/>
  <c r="L2503" i="3" s="1"/>
  <c r="J2504" i="3"/>
  <c r="L2504" i="3" s="1"/>
  <c r="J2505" i="3"/>
  <c r="J2506" i="3"/>
  <c r="J2507" i="3"/>
  <c r="J2508" i="3"/>
  <c r="J2509" i="3"/>
  <c r="L2509" i="3" s="1"/>
  <c r="J2510" i="3"/>
  <c r="L2510" i="3" s="1"/>
  <c r="J2511" i="3"/>
  <c r="L2511" i="3" s="1"/>
  <c r="J2512" i="3"/>
  <c r="J2513" i="3"/>
  <c r="J2514" i="3"/>
  <c r="J2515" i="3"/>
  <c r="J2516" i="3"/>
  <c r="J2517" i="3"/>
  <c r="L2517" i="3" s="1"/>
  <c r="J2518" i="3"/>
  <c r="L2518" i="3" s="1"/>
  <c r="J2519" i="3"/>
  <c r="L2519" i="3" s="1"/>
  <c r="J2520" i="3"/>
  <c r="J2521" i="3"/>
  <c r="J2522" i="3"/>
  <c r="J2523" i="3"/>
  <c r="J2524" i="3"/>
  <c r="J2525" i="3"/>
  <c r="L2525" i="3" s="1"/>
  <c r="J2526" i="3"/>
  <c r="L2526" i="3" s="1"/>
  <c r="J2527" i="3"/>
  <c r="L2527" i="3" s="1"/>
  <c r="J2528" i="3"/>
  <c r="L2528" i="3" s="1"/>
  <c r="J2529" i="3"/>
  <c r="J2530" i="3"/>
  <c r="J2531" i="3"/>
  <c r="J2532" i="3"/>
  <c r="J2533" i="3"/>
  <c r="J2534" i="3"/>
  <c r="J2535" i="3"/>
  <c r="L2535" i="3" s="1"/>
  <c r="J2536" i="3"/>
  <c r="L2536" i="3" s="1"/>
  <c r="J2537" i="3"/>
  <c r="J2538" i="3"/>
  <c r="J2539" i="3"/>
  <c r="J2540" i="3"/>
  <c r="J2541" i="3"/>
  <c r="L2541" i="3" s="1"/>
  <c r="J2542" i="3"/>
  <c r="L2542" i="3" s="1"/>
  <c r="J2543" i="3"/>
  <c r="L2543" i="3" s="1"/>
  <c r="J2544" i="3"/>
  <c r="L2544" i="3" s="1"/>
  <c r="J2545" i="3"/>
  <c r="J2546" i="3"/>
  <c r="J2547" i="3"/>
  <c r="J2548" i="3"/>
  <c r="J2549" i="3"/>
  <c r="L2549" i="3" s="1"/>
  <c r="J2550" i="3"/>
  <c r="L2550" i="3" s="1"/>
  <c r="J2551" i="3"/>
  <c r="L2551" i="3" s="1"/>
  <c r="J2552" i="3"/>
  <c r="J2553" i="3"/>
  <c r="J2554" i="3"/>
  <c r="J2555" i="3"/>
  <c r="J2556" i="3"/>
  <c r="J2557" i="3"/>
  <c r="L2557" i="3" s="1"/>
  <c r="J2558" i="3"/>
  <c r="L2558" i="3" s="1"/>
  <c r="J2559" i="3"/>
  <c r="L2559" i="3" s="1"/>
  <c r="J2560" i="3"/>
  <c r="J2561" i="3"/>
  <c r="J2562" i="3"/>
  <c r="J2563" i="3"/>
  <c r="J2564" i="3"/>
  <c r="J2565" i="3"/>
  <c r="L2565" i="3" s="1"/>
  <c r="J2566" i="3"/>
  <c r="L2566" i="3" s="1"/>
  <c r="J2567" i="3"/>
  <c r="L2567" i="3" s="1"/>
  <c r="J2568" i="3"/>
  <c r="L2568" i="3" s="1"/>
  <c r="J2569" i="3"/>
  <c r="J2570" i="3"/>
  <c r="J2571" i="3"/>
  <c r="J2572" i="3"/>
  <c r="J2573" i="3"/>
  <c r="J2574" i="3"/>
  <c r="J2575" i="3"/>
  <c r="L2575" i="3" s="1"/>
  <c r="J2576" i="3"/>
  <c r="L2576" i="3" s="1"/>
  <c r="J2577" i="3"/>
  <c r="J2578" i="3"/>
  <c r="J2579" i="3"/>
  <c r="J2580" i="3"/>
  <c r="J2581" i="3"/>
  <c r="L2581" i="3" s="1"/>
  <c r="J2582" i="3"/>
  <c r="L2582" i="3" s="1"/>
  <c r="J2583" i="3"/>
  <c r="L2583" i="3" s="1"/>
  <c r="J2584" i="3"/>
  <c r="L2584" i="3" s="1"/>
  <c r="J2585" i="3"/>
  <c r="J2586" i="3"/>
  <c r="J2587" i="3"/>
  <c r="J2588" i="3"/>
  <c r="J2589" i="3"/>
  <c r="L2589" i="3" s="1"/>
  <c r="J2590" i="3"/>
  <c r="L2590" i="3" s="1"/>
  <c r="J2591" i="3"/>
  <c r="L2591" i="3" s="1"/>
  <c r="J2592" i="3"/>
  <c r="J2593" i="3"/>
  <c r="J2594" i="3"/>
  <c r="J2595" i="3"/>
  <c r="J2596" i="3"/>
  <c r="J2597" i="3"/>
  <c r="L2597" i="3" s="1"/>
  <c r="J2598" i="3"/>
  <c r="L2598" i="3" s="1"/>
  <c r="J2599" i="3"/>
  <c r="L2599" i="3" s="1"/>
  <c r="J2600" i="3"/>
  <c r="J2601" i="3"/>
  <c r="J2602" i="3"/>
  <c r="J2603" i="3"/>
  <c r="J2604" i="3"/>
  <c r="J2605" i="3"/>
  <c r="L2605" i="3" s="1"/>
  <c r="J2606" i="3"/>
  <c r="L2606" i="3" s="1"/>
  <c r="J2607" i="3"/>
  <c r="L2607" i="3" s="1"/>
  <c r="J2608" i="3"/>
  <c r="L2608" i="3" s="1"/>
  <c r="J2609" i="3"/>
  <c r="J2610" i="3"/>
  <c r="J2611" i="3"/>
  <c r="J2612" i="3"/>
  <c r="J2613" i="3"/>
  <c r="J2614" i="3"/>
  <c r="J2615" i="3"/>
  <c r="L2615" i="3" s="1"/>
  <c r="J2616" i="3"/>
  <c r="L2616" i="3" s="1"/>
  <c r="J2617" i="3"/>
  <c r="J2618" i="3"/>
  <c r="J2619" i="3"/>
  <c r="J2620" i="3"/>
  <c r="J2621" i="3"/>
  <c r="L2621" i="3" s="1"/>
  <c r="J2622" i="3"/>
  <c r="L2622" i="3" s="1"/>
  <c r="J2623" i="3"/>
  <c r="L2623" i="3" s="1"/>
  <c r="J2624" i="3"/>
  <c r="L2624" i="3" s="1"/>
  <c r="J2625" i="3"/>
  <c r="J2626" i="3"/>
  <c r="J2627" i="3"/>
  <c r="J2628" i="3"/>
  <c r="J2629" i="3"/>
  <c r="L2629" i="3" s="1"/>
  <c r="J2630" i="3"/>
  <c r="L2630" i="3" s="1"/>
  <c r="J2631" i="3"/>
  <c r="L2631" i="3" s="1"/>
  <c r="J2632" i="3"/>
  <c r="J2633" i="3"/>
  <c r="J2634" i="3"/>
  <c r="J2635" i="3"/>
  <c r="J2636" i="3"/>
  <c r="J2637" i="3"/>
  <c r="L2637" i="3" s="1"/>
  <c r="J2638" i="3"/>
  <c r="L2638" i="3" s="1"/>
  <c r="J2639" i="3"/>
  <c r="L2639" i="3" s="1"/>
  <c r="J2640" i="3"/>
  <c r="J2641" i="3"/>
  <c r="J2642" i="3"/>
  <c r="J2643" i="3"/>
  <c r="J2644" i="3"/>
  <c r="J2645" i="3"/>
  <c r="L2645" i="3" s="1"/>
  <c r="J2646" i="3"/>
  <c r="L2646" i="3" s="1"/>
  <c r="J2647" i="3"/>
  <c r="L2647" i="3" s="1"/>
  <c r="J2648" i="3"/>
  <c r="L2648" i="3" s="1"/>
  <c r="J2649" i="3"/>
  <c r="J2650" i="3"/>
  <c r="J2651" i="3"/>
  <c r="J2652" i="3"/>
  <c r="J2653" i="3"/>
  <c r="J2654" i="3"/>
  <c r="J2655" i="3"/>
  <c r="L2655" i="3" s="1"/>
  <c r="J2656" i="3"/>
  <c r="L2656" i="3" s="1"/>
  <c r="J2657" i="3"/>
  <c r="J2658" i="3"/>
  <c r="J2659" i="3"/>
  <c r="J2660" i="3"/>
  <c r="J2661" i="3"/>
  <c r="L2661" i="3" s="1"/>
  <c r="J2662" i="3"/>
  <c r="L2662" i="3" s="1"/>
  <c r="J2663" i="3"/>
  <c r="L2663" i="3" s="1"/>
  <c r="J2664" i="3"/>
  <c r="L2664" i="3" s="1"/>
  <c r="J2665" i="3"/>
  <c r="J2666" i="3"/>
  <c r="J2667" i="3"/>
  <c r="J2668" i="3"/>
  <c r="J2669" i="3"/>
  <c r="L2669" i="3" s="1"/>
  <c r="J2670" i="3"/>
  <c r="L2670" i="3" s="1"/>
  <c r="J2671" i="3"/>
  <c r="L2671" i="3" s="1"/>
  <c r="J2672" i="3"/>
  <c r="J2673" i="3"/>
  <c r="J2674" i="3"/>
  <c r="J2675" i="3"/>
  <c r="J2676" i="3"/>
  <c r="J2677" i="3"/>
  <c r="L2677" i="3" s="1"/>
  <c r="J2678" i="3"/>
  <c r="L2678" i="3" s="1"/>
  <c r="J2679" i="3"/>
  <c r="L2679" i="3" s="1"/>
  <c r="J2680" i="3"/>
  <c r="J2681" i="3"/>
  <c r="J2682" i="3"/>
  <c r="J2683" i="3"/>
  <c r="J2684" i="3"/>
  <c r="J2685" i="3"/>
  <c r="L2685" i="3" s="1"/>
  <c r="J2686" i="3"/>
  <c r="L2686" i="3" s="1"/>
  <c r="J2687" i="3"/>
  <c r="L2687" i="3" s="1"/>
  <c r="J2688" i="3"/>
  <c r="L2688" i="3" s="1"/>
  <c r="J2689" i="3"/>
  <c r="J2690" i="3"/>
  <c r="J2691" i="3"/>
  <c r="J2692" i="3"/>
  <c r="J2693" i="3"/>
  <c r="J2694" i="3"/>
  <c r="J2695" i="3"/>
  <c r="L2695" i="3" s="1"/>
  <c r="J2696" i="3"/>
  <c r="L2696" i="3" s="1"/>
  <c r="J2697" i="3"/>
  <c r="J2698" i="3"/>
  <c r="J2699" i="3"/>
  <c r="J2700" i="3"/>
  <c r="J2701" i="3"/>
  <c r="L2701" i="3" s="1"/>
  <c r="J2702" i="3"/>
  <c r="L2702" i="3" s="1"/>
  <c r="J2703" i="3"/>
  <c r="L2703" i="3" s="1"/>
  <c r="J2704" i="3"/>
  <c r="L2704" i="3" s="1"/>
  <c r="J2705" i="3"/>
  <c r="J2706" i="3"/>
  <c r="J2707" i="3"/>
  <c r="J2708" i="3"/>
  <c r="J2709" i="3"/>
  <c r="L2709" i="3" s="1"/>
  <c r="J2710" i="3"/>
  <c r="L2710" i="3" s="1"/>
  <c r="J2711" i="3"/>
  <c r="L2711" i="3" s="1"/>
  <c r="J2712" i="3"/>
  <c r="J2713" i="3"/>
  <c r="J2714" i="3"/>
  <c r="J2715" i="3"/>
  <c r="J2716" i="3"/>
  <c r="J2717" i="3"/>
  <c r="L2717" i="3" s="1"/>
  <c r="J2718" i="3"/>
  <c r="L2718" i="3" s="1"/>
  <c r="J2719" i="3"/>
  <c r="L2719" i="3" s="1"/>
  <c r="J2720" i="3"/>
  <c r="J2721" i="3"/>
  <c r="J2722" i="3"/>
  <c r="J2723" i="3"/>
  <c r="J2724" i="3"/>
  <c r="J2725" i="3"/>
  <c r="L2725" i="3" s="1"/>
  <c r="J2726" i="3"/>
  <c r="L2726" i="3" s="1"/>
  <c r="J2727" i="3"/>
  <c r="L2727" i="3" s="1"/>
  <c r="J2728" i="3"/>
  <c r="L2728" i="3" s="1"/>
  <c r="J2729" i="3"/>
  <c r="J2730" i="3"/>
  <c r="J2731" i="3"/>
  <c r="J2732" i="3"/>
  <c r="J2733" i="3"/>
  <c r="J2734" i="3"/>
  <c r="J2735" i="3"/>
  <c r="L2735" i="3" s="1"/>
  <c r="J2736" i="3"/>
  <c r="L2736" i="3" s="1"/>
  <c r="J2737" i="3"/>
  <c r="J2739" i="3"/>
  <c r="J2740" i="3"/>
  <c r="J2741" i="3"/>
  <c r="J2742" i="3"/>
  <c r="L2742" i="3" s="1"/>
  <c r="J2743" i="3"/>
  <c r="L2743" i="3" s="1"/>
  <c r="J2744" i="3"/>
  <c r="L2744" i="3" s="1"/>
  <c r="J2745" i="3"/>
  <c r="J2746" i="3"/>
  <c r="J2747" i="3"/>
  <c r="J2748" i="3"/>
  <c r="J2749" i="3"/>
  <c r="L2749" i="3" s="1"/>
  <c r="J2750" i="3"/>
  <c r="L2750" i="3" s="1"/>
  <c r="J2751" i="3"/>
  <c r="L2751" i="3" s="1"/>
  <c r="J2752" i="3"/>
  <c r="L2752" i="3" s="1"/>
  <c r="J2753" i="3"/>
  <c r="J2754" i="3"/>
  <c r="J2755" i="3"/>
  <c r="J2756" i="3"/>
  <c r="J2757" i="3"/>
  <c r="L2757" i="3" s="1"/>
  <c r="J2758" i="3"/>
  <c r="L2758" i="3" s="1"/>
  <c r="J2759" i="3"/>
  <c r="L2759" i="3" s="1"/>
  <c r="J2760" i="3"/>
  <c r="L2760" i="3" s="1"/>
  <c r="J2761" i="3"/>
  <c r="J2762" i="3"/>
  <c r="J2763" i="3"/>
  <c r="J2764" i="3"/>
  <c r="J2765" i="3"/>
  <c r="L2765" i="3" s="1"/>
  <c r="J2766" i="3"/>
  <c r="L2766" i="3" s="1"/>
  <c r="J2767" i="3"/>
  <c r="L2767" i="3" s="1"/>
  <c r="J2768" i="3"/>
  <c r="L2768" i="3" s="1"/>
  <c r="J2769" i="3"/>
  <c r="L2769" i="3" s="1"/>
  <c r="J2770" i="3"/>
  <c r="J2771" i="3"/>
  <c r="J2772" i="3"/>
  <c r="J2773" i="3"/>
  <c r="J2774" i="3"/>
  <c r="J2775" i="3"/>
  <c r="L2775" i="3" s="1"/>
  <c r="J2776" i="3"/>
  <c r="L2776" i="3" s="1"/>
  <c r="J2777" i="3"/>
  <c r="L2777" i="3" s="1"/>
  <c r="J2778" i="3"/>
  <c r="J2779" i="3"/>
  <c r="J2780" i="3"/>
  <c r="J2781" i="3"/>
  <c r="J2782" i="3"/>
  <c r="L2782" i="3" s="1"/>
  <c r="J2783" i="3"/>
  <c r="L2783" i="3" s="1"/>
  <c r="J2784" i="3"/>
  <c r="L2784" i="3" s="1"/>
  <c r="J2785" i="3"/>
  <c r="L2785" i="3" s="1"/>
  <c r="J2786" i="3"/>
  <c r="J2787" i="3"/>
  <c r="J2788" i="3"/>
  <c r="J2789" i="3"/>
  <c r="L2789" i="3" s="1"/>
  <c r="J2790" i="3"/>
  <c r="L2790" i="3" s="1"/>
  <c r="J2791" i="3"/>
  <c r="L2791" i="3" s="1"/>
  <c r="J2792" i="3"/>
  <c r="L2792" i="3" s="1"/>
  <c r="J2793" i="3"/>
  <c r="J2794" i="3"/>
  <c r="J2795" i="3"/>
  <c r="J2796" i="3"/>
  <c r="J2797" i="3"/>
  <c r="L2797" i="3" s="1"/>
  <c r="J2798" i="3"/>
  <c r="L2798" i="3" s="1"/>
  <c r="J2799" i="3"/>
  <c r="L2799" i="3" s="1"/>
  <c r="J2800" i="3"/>
  <c r="L2800" i="3" s="1"/>
  <c r="J2801" i="3"/>
  <c r="J2802" i="3"/>
  <c r="J2803" i="3"/>
  <c r="J2804" i="3"/>
  <c r="J2805" i="3"/>
  <c r="L2805" i="3" s="1"/>
  <c r="J2806" i="3"/>
  <c r="L2806" i="3" s="1"/>
  <c r="J2807" i="3"/>
  <c r="L2807" i="3" s="1"/>
  <c r="J2808" i="3"/>
  <c r="L2808" i="3" s="1"/>
  <c r="J2809" i="3"/>
  <c r="L2809" i="3" s="1"/>
  <c r="J2810" i="3"/>
  <c r="J2811" i="3"/>
  <c r="J2812" i="3"/>
  <c r="J2813" i="3"/>
  <c r="J2814" i="3"/>
  <c r="J2815" i="3"/>
  <c r="L2815" i="3" s="1"/>
  <c r="J2816" i="3"/>
  <c r="L2816" i="3" s="1"/>
  <c r="J2817" i="3"/>
  <c r="L2817" i="3" s="1"/>
  <c r="J2818" i="3"/>
  <c r="J2819" i="3"/>
  <c r="J2820" i="3"/>
  <c r="J2821" i="3"/>
  <c r="J2822" i="3"/>
  <c r="L2822" i="3" s="1"/>
  <c r="J2823" i="3"/>
  <c r="L2823" i="3" s="1"/>
  <c r="J2824" i="3"/>
  <c r="L2824" i="3" s="1"/>
  <c r="J2825" i="3"/>
  <c r="L2825" i="3" s="1"/>
  <c r="J2826" i="3"/>
  <c r="J2827" i="3"/>
  <c r="J2828" i="3"/>
  <c r="J2829" i="3"/>
  <c r="L2829" i="3" s="1"/>
  <c r="J2830" i="3"/>
  <c r="L2830" i="3" s="1"/>
  <c r="J2831" i="3"/>
  <c r="L2831" i="3" s="1"/>
  <c r="J2832" i="3"/>
  <c r="L2832" i="3" s="1"/>
  <c r="J2833" i="3"/>
  <c r="J2834" i="3"/>
  <c r="J2835" i="3"/>
  <c r="J2836" i="3"/>
  <c r="J2837" i="3"/>
  <c r="L2837" i="3" s="1"/>
  <c r="J2838" i="3"/>
  <c r="L2838" i="3" s="1"/>
  <c r="K19" i="25" l="1"/>
  <c r="J5" i="22"/>
  <c r="L238" i="3"/>
  <c r="L2821" i="3"/>
  <c r="L2801" i="3"/>
  <c r="L2781" i="3"/>
  <c r="L2741" i="3"/>
  <c r="L2720" i="3"/>
  <c r="L2680" i="3"/>
  <c r="L2640" i="3"/>
  <c r="L2600" i="3"/>
  <c r="L2560" i="3"/>
  <c r="L2520" i="3"/>
  <c r="L2480" i="3"/>
  <c r="L2440" i="3"/>
  <c r="L2400" i="3"/>
  <c r="L2360" i="3"/>
  <c r="L2320" i="3"/>
  <c r="L2280" i="3"/>
  <c r="L2240" i="3"/>
  <c r="L2200" i="3"/>
  <c r="L2160" i="3"/>
  <c r="L2120" i="3"/>
  <c r="L2080" i="3"/>
  <c r="L2040" i="3"/>
  <c r="L2000" i="3"/>
  <c r="L1960" i="3"/>
  <c r="L1920" i="3"/>
  <c r="L1880" i="3"/>
  <c r="L1840" i="3"/>
  <c r="L1800" i="3"/>
  <c r="L1760" i="3"/>
  <c r="L1720" i="3"/>
  <c r="L1680" i="3"/>
  <c r="L1640" i="3"/>
  <c r="L1600" i="3"/>
  <c r="L1560" i="3"/>
  <c r="L1520" i="3"/>
  <c r="L1480" i="3"/>
  <c r="L1414" i="3"/>
  <c r="L1374" i="3"/>
  <c r="L1334" i="3"/>
  <c r="L1294" i="3"/>
  <c r="L1254" i="3"/>
  <c r="L1214" i="3"/>
  <c r="L1174" i="3"/>
  <c r="L1134" i="3"/>
  <c r="L1094" i="3"/>
  <c r="L1054" i="3"/>
  <c r="L1014" i="3"/>
  <c r="L974" i="3"/>
  <c r="L934" i="3"/>
  <c r="L894" i="3"/>
  <c r="L854" i="3"/>
  <c r="L814" i="3"/>
  <c r="L774" i="3"/>
  <c r="L734" i="3"/>
  <c r="L694" i="3"/>
  <c r="L654" i="3"/>
  <c r="L614" i="3"/>
  <c r="L574" i="3"/>
  <c r="L534" i="3"/>
  <c r="L494" i="3"/>
  <c r="L454" i="3"/>
  <c r="L414" i="3"/>
  <c r="L374" i="3"/>
  <c r="L334" i="3"/>
  <c r="L294" i="3"/>
  <c r="L254" i="3"/>
  <c r="L213" i="3"/>
  <c r="L173" i="3"/>
  <c r="L133" i="3"/>
  <c r="L93" i="3"/>
  <c r="L53" i="3"/>
  <c r="L13" i="3"/>
  <c r="L2734" i="3"/>
  <c r="L2694" i="3"/>
  <c r="L2654" i="3"/>
  <c r="L2614" i="3"/>
  <c r="L2574" i="3"/>
  <c r="L2534" i="3"/>
  <c r="L2494" i="3"/>
  <c r="L2454" i="3"/>
  <c r="L2414" i="3"/>
  <c r="L2374" i="3"/>
  <c r="L2334" i="3"/>
  <c r="L2294" i="3"/>
  <c r="L2254" i="3"/>
  <c r="L2214" i="3"/>
  <c r="L2174" i="3"/>
  <c r="L2134" i="3"/>
  <c r="L2094" i="3"/>
  <c r="L2054" i="3"/>
  <c r="L2014" i="3"/>
  <c r="L1974" i="3"/>
  <c r="L1934" i="3"/>
  <c r="L1894" i="3"/>
  <c r="L1854" i="3"/>
  <c r="L1814" i="3"/>
  <c r="L1774" i="3"/>
  <c r="L1734" i="3"/>
  <c r="L1694" i="3"/>
  <c r="K53" i="8" s="1"/>
  <c r="L1654" i="3"/>
  <c r="L1614" i="3"/>
  <c r="L1574" i="3"/>
  <c r="L1534" i="3"/>
  <c r="L1494" i="3"/>
  <c r="L1454" i="3"/>
  <c r="L1413" i="3"/>
  <c r="L1373" i="3"/>
  <c r="L1333" i="3"/>
  <c r="L1293" i="3"/>
  <c r="L1253" i="3"/>
  <c r="L1213" i="3"/>
  <c r="L1173" i="3"/>
  <c r="L1133" i="3"/>
  <c r="L1093" i="3"/>
  <c r="L1053" i="3"/>
  <c r="L1013" i="3"/>
  <c r="L973" i="3"/>
  <c r="L933" i="3"/>
  <c r="L893" i="3"/>
  <c r="L853" i="3"/>
  <c r="L813" i="3"/>
  <c r="L773" i="3"/>
  <c r="L733" i="3"/>
  <c r="L693" i="3"/>
  <c r="L653" i="3"/>
  <c r="L613" i="3"/>
  <c r="L573" i="3"/>
  <c r="L533" i="3"/>
  <c r="L493" i="3"/>
  <c r="L453" i="3"/>
  <c r="L413" i="3"/>
  <c r="L373" i="3"/>
  <c r="L333" i="3"/>
  <c r="L293" i="3"/>
  <c r="L253" i="3"/>
  <c r="L192" i="3"/>
  <c r="L152" i="3"/>
  <c r="L112" i="3"/>
  <c r="L72" i="3"/>
  <c r="L32" i="3"/>
  <c r="L2814" i="3"/>
  <c r="L2774" i="3"/>
  <c r="L2733" i="3"/>
  <c r="L2693" i="3"/>
  <c r="L2653" i="3"/>
  <c r="L2613" i="3"/>
  <c r="L2573" i="3"/>
  <c r="L2533" i="3"/>
  <c r="L2493" i="3"/>
  <c r="L2453" i="3"/>
  <c r="L2413" i="3"/>
  <c r="L2373" i="3"/>
  <c r="L2333" i="3"/>
  <c r="L2293" i="3"/>
  <c r="L2253" i="3"/>
  <c r="L2213" i="3"/>
  <c r="L2173" i="3"/>
  <c r="L2133" i="3"/>
  <c r="L2093" i="3"/>
  <c r="L2053" i="3"/>
  <c r="L2013" i="3"/>
  <c r="L1973" i="3"/>
  <c r="L1933" i="3"/>
  <c r="L1893" i="3"/>
  <c r="L1853" i="3"/>
  <c r="L1813" i="3"/>
  <c r="L1773" i="3"/>
  <c r="L1733" i="3"/>
  <c r="L1693" i="3"/>
  <c r="L1653" i="3"/>
  <c r="L1613" i="3"/>
  <c r="L1573" i="3"/>
  <c r="L1533" i="3"/>
  <c r="L1493" i="3"/>
  <c r="L1432" i="3"/>
  <c r="L1392" i="3"/>
  <c r="L1352" i="3"/>
  <c r="L1312" i="3"/>
  <c r="L1272" i="3"/>
  <c r="L1232" i="3"/>
  <c r="L1192" i="3"/>
  <c r="L1152" i="3"/>
  <c r="L1112" i="3"/>
  <c r="L1072" i="3"/>
  <c r="L1032" i="3"/>
  <c r="L992" i="3"/>
  <c r="L952" i="3"/>
  <c r="L912" i="3"/>
  <c r="L872" i="3"/>
  <c r="L832" i="3"/>
  <c r="L792" i="3"/>
  <c r="L752" i="3"/>
  <c r="L712" i="3"/>
  <c r="L672" i="3"/>
  <c r="L632" i="3"/>
  <c r="L592" i="3"/>
  <c r="L552" i="3"/>
  <c r="L512" i="3"/>
  <c r="L472" i="3"/>
  <c r="L432" i="3"/>
  <c r="L392" i="3"/>
  <c r="L352" i="3"/>
  <c r="L312" i="3"/>
  <c r="L272" i="3"/>
  <c r="L232" i="3"/>
  <c r="L151" i="3"/>
  <c r="L111" i="3"/>
  <c r="L71" i="3"/>
  <c r="L31" i="3"/>
  <c r="L2833" i="3"/>
  <c r="L2813" i="3"/>
  <c r="L2793" i="3"/>
  <c r="L2773" i="3"/>
  <c r="L2712" i="3"/>
  <c r="L2672" i="3"/>
  <c r="L2632" i="3"/>
  <c r="L2592" i="3"/>
  <c r="L2552" i="3"/>
  <c r="L2512" i="3"/>
  <c r="L2472" i="3"/>
  <c r="L2432" i="3"/>
  <c r="L2392" i="3"/>
  <c r="L2352" i="3"/>
  <c r="L2312" i="3"/>
  <c r="L2272" i="3"/>
  <c r="L2232" i="3"/>
  <c r="L2192" i="3"/>
  <c r="L2152" i="3"/>
  <c r="L2112" i="3"/>
  <c r="L2072" i="3"/>
  <c r="L2032" i="3"/>
  <c r="L1992" i="3"/>
  <c r="L1952" i="3"/>
  <c r="L1912" i="3"/>
  <c r="L1872" i="3"/>
  <c r="L1832" i="3"/>
  <c r="L1792" i="3"/>
  <c r="L1752" i="3"/>
  <c r="L1712" i="3"/>
  <c r="L1672" i="3"/>
  <c r="L1632" i="3"/>
  <c r="L1592" i="3"/>
  <c r="L1552" i="3"/>
  <c r="L1512" i="3"/>
  <c r="L1472" i="3"/>
  <c r="L1431" i="3"/>
  <c r="L1391" i="3"/>
  <c r="L1351" i="3"/>
  <c r="L1311" i="3"/>
  <c r="L1271" i="3"/>
  <c r="L1231" i="3"/>
  <c r="L1191" i="3"/>
  <c r="L1151" i="3"/>
  <c r="L1111" i="3"/>
  <c r="L1071" i="3"/>
  <c r="L1031" i="3"/>
  <c r="L991" i="3"/>
  <c r="L951" i="3"/>
  <c r="L911" i="3"/>
  <c r="L871" i="3"/>
  <c r="L831" i="3"/>
  <c r="L791" i="3"/>
  <c r="L751" i="3"/>
  <c r="L711" i="3"/>
  <c r="L671" i="3"/>
  <c r="L631" i="3"/>
  <c r="L591" i="3"/>
  <c r="L551" i="3"/>
  <c r="L511" i="3"/>
  <c r="L471" i="3"/>
  <c r="L431" i="3"/>
  <c r="L391" i="3"/>
  <c r="L351" i="3"/>
  <c r="L311" i="3"/>
  <c r="L271" i="3"/>
  <c r="L231" i="3"/>
  <c r="K28" i="4"/>
  <c r="L217" i="3"/>
  <c r="L209" i="3"/>
  <c r="L201" i="3"/>
  <c r="L193" i="3"/>
  <c r="L185" i="3"/>
  <c r="L177" i="3"/>
  <c r="L169" i="3"/>
  <c r="L161" i="3"/>
  <c r="L153" i="3"/>
  <c r="L145" i="3"/>
  <c r="L137" i="3"/>
  <c r="L129" i="3"/>
  <c r="L121" i="3"/>
  <c r="L113" i="3"/>
  <c r="L105" i="3"/>
  <c r="L97" i="3"/>
  <c r="L89" i="3"/>
  <c r="L81" i="3"/>
  <c r="L73" i="3"/>
  <c r="L65" i="3"/>
  <c r="L57" i="3"/>
  <c r="L49" i="3"/>
  <c r="L41" i="3"/>
  <c r="L33" i="3"/>
  <c r="L25" i="3"/>
  <c r="L17" i="3"/>
  <c r="L9" i="3"/>
  <c r="L2731" i="3"/>
  <c r="L2723" i="3"/>
  <c r="L2715" i="3"/>
  <c r="L2707" i="3"/>
  <c r="L2699" i="3"/>
  <c r="L2691" i="3"/>
  <c r="L2683" i="3"/>
  <c r="L2675" i="3"/>
  <c r="L2667" i="3"/>
  <c r="L2659" i="3"/>
  <c r="L2651" i="3"/>
  <c r="L2643" i="3"/>
  <c r="L2635" i="3"/>
  <c r="L2627" i="3"/>
  <c r="L2619" i="3"/>
  <c r="L2611" i="3"/>
  <c r="L2603" i="3"/>
  <c r="L2595" i="3"/>
  <c r="L2587" i="3"/>
  <c r="L2579" i="3"/>
  <c r="L2571" i="3"/>
  <c r="L2563" i="3"/>
  <c r="L2555" i="3"/>
  <c r="L2547" i="3"/>
  <c r="L2539" i="3"/>
  <c r="L2531" i="3"/>
  <c r="L2523" i="3"/>
  <c r="L2515" i="3"/>
  <c r="L2507" i="3"/>
  <c r="L2499" i="3"/>
  <c r="L2491" i="3"/>
  <c r="L2483" i="3"/>
  <c r="L2475" i="3"/>
  <c r="L2467" i="3"/>
  <c r="L2459" i="3"/>
  <c r="L2451" i="3"/>
  <c r="L2443" i="3"/>
  <c r="L2435" i="3"/>
  <c r="L2427" i="3"/>
  <c r="L2419" i="3"/>
  <c r="L2411" i="3"/>
  <c r="L2403" i="3"/>
  <c r="L2395" i="3"/>
  <c r="L2387" i="3"/>
  <c r="L2379" i="3"/>
  <c r="L2371" i="3"/>
  <c r="L2363" i="3"/>
  <c r="L2355" i="3"/>
  <c r="L2347" i="3"/>
  <c r="L2827" i="3"/>
  <c r="L2819" i="3"/>
  <c r="L2811" i="3"/>
  <c r="L2803" i="3"/>
  <c r="L2795" i="3"/>
  <c r="L2787" i="3"/>
  <c r="L2779" i="3"/>
  <c r="L2771" i="3"/>
  <c r="L2763" i="3"/>
  <c r="L2755" i="3"/>
  <c r="L2747" i="3"/>
  <c r="L2739" i="3"/>
  <c r="L2835" i="3"/>
  <c r="L2339" i="3"/>
  <c r="L2331" i="3"/>
  <c r="L2323" i="3"/>
  <c r="L2315" i="3"/>
  <c r="L2307" i="3"/>
  <c r="L2299" i="3"/>
  <c r="L2291" i="3"/>
  <c r="L2283" i="3"/>
  <c r="L2275" i="3"/>
  <c r="L2267" i="3"/>
  <c r="L2259" i="3"/>
  <c r="L2251" i="3"/>
  <c r="L2243" i="3"/>
  <c r="L2235" i="3"/>
  <c r="L2227" i="3"/>
  <c r="L2219" i="3"/>
  <c r="L2211" i="3"/>
  <c r="L2203" i="3"/>
  <c r="L2195" i="3"/>
  <c r="L2187" i="3"/>
  <c r="L2179" i="3"/>
  <c r="L2171" i="3"/>
  <c r="L2163" i="3"/>
  <c r="L2155" i="3"/>
  <c r="L3" i="3"/>
  <c r="L1451" i="3"/>
  <c r="L1443" i="3"/>
  <c r="L1435" i="3"/>
  <c r="L1427" i="3"/>
  <c r="L1419" i="3"/>
  <c r="L1411" i="3"/>
  <c r="L1403" i="3"/>
  <c r="L1395" i="3"/>
  <c r="L1387" i="3"/>
  <c r="L1379" i="3"/>
  <c r="L1371" i="3"/>
  <c r="L1363" i="3"/>
  <c r="L1355" i="3"/>
  <c r="L1347" i="3"/>
  <c r="L1339" i="3"/>
  <c r="L1331" i="3"/>
  <c r="L1323" i="3"/>
  <c r="L1315" i="3"/>
  <c r="L1307" i="3"/>
  <c r="L1299" i="3"/>
  <c r="L1291" i="3"/>
  <c r="L1283" i="3"/>
  <c r="L1275" i="3"/>
  <c r="L1267" i="3"/>
  <c r="L1259" i="3"/>
  <c r="L1251" i="3"/>
  <c r="L1243" i="3"/>
  <c r="L2147" i="3"/>
  <c r="L2139" i="3"/>
  <c r="L2131" i="3"/>
  <c r="L2123" i="3"/>
  <c r="L2115" i="3"/>
  <c r="L2107" i="3"/>
  <c r="L2099" i="3"/>
  <c r="L2091" i="3"/>
  <c r="L2083" i="3"/>
  <c r="L2075" i="3"/>
  <c r="L2067" i="3"/>
  <c r="L2059" i="3"/>
  <c r="L2051" i="3"/>
  <c r="L2043" i="3"/>
  <c r="L2035" i="3"/>
  <c r="L2027" i="3"/>
  <c r="L2019" i="3"/>
  <c r="L2011" i="3"/>
  <c r="L2003" i="3"/>
  <c r="L1995" i="3"/>
  <c r="L1987" i="3"/>
  <c r="L1979" i="3"/>
  <c r="L1971" i="3"/>
  <c r="L1963" i="3"/>
  <c r="L1955" i="3"/>
  <c r="L1947" i="3"/>
  <c r="L1939" i="3"/>
  <c r="L1931" i="3"/>
  <c r="J43" i="18" s="1"/>
  <c r="L1923" i="3"/>
  <c r="L1915" i="3"/>
  <c r="L1907" i="3"/>
  <c r="L1899" i="3"/>
  <c r="L1891" i="3"/>
  <c r="L1883" i="3"/>
  <c r="L1875" i="3"/>
  <c r="L1867" i="3"/>
  <c r="L1859" i="3"/>
  <c r="L1843" i="3"/>
  <c r="L1835" i="3"/>
  <c r="L1827" i="3"/>
  <c r="L1819" i="3"/>
  <c r="L1811" i="3"/>
  <c r="L1803" i="3"/>
  <c r="L1795" i="3"/>
  <c r="L1787" i="3"/>
  <c r="L1771" i="3"/>
  <c r="L1763" i="3"/>
  <c r="L1755" i="3"/>
  <c r="L1747" i="3"/>
  <c r="L1739" i="3"/>
  <c r="L1731" i="3"/>
  <c r="L1723" i="3"/>
  <c r="L1715" i="3"/>
  <c r="L1707" i="3"/>
  <c r="L1699" i="3"/>
  <c r="L1691" i="3"/>
  <c r="L1683" i="3"/>
  <c r="L1675" i="3"/>
  <c r="L1667" i="3"/>
  <c r="L1659" i="3"/>
  <c r="L1651" i="3"/>
  <c r="L1643" i="3"/>
  <c r="L1635" i="3"/>
  <c r="L1627" i="3"/>
  <c r="L1619" i="3"/>
  <c r="L1611" i="3"/>
  <c r="L1603" i="3"/>
  <c r="L1595" i="3"/>
  <c r="L1587" i="3"/>
  <c r="L1579" i="3"/>
  <c r="L1571" i="3"/>
  <c r="L1563" i="3"/>
  <c r="L1555" i="3"/>
  <c r="L1547" i="3"/>
  <c r="L1539" i="3"/>
  <c r="L1531" i="3"/>
  <c r="L1523" i="3"/>
  <c r="L1515" i="3"/>
  <c r="L1507" i="3"/>
  <c r="L1499" i="3"/>
  <c r="L1491" i="3"/>
  <c r="L1483" i="3"/>
  <c r="L1475" i="3"/>
  <c r="L1467" i="3"/>
  <c r="L1459" i="3"/>
  <c r="L215" i="3"/>
  <c r="L207" i="3"/>
  <c r="L199" i="3"/>
  <c r="L191" i="3"/>
  <c r="L183" i="3"/>
  <c r="L1450" i="3"/>
  <c r="L1442" i="3"/>
  <c r="L1434" i="3"/>
  <c r="L1426" i="3"/>
  <c r="L1418" i="3"/>
  <c r="L1394" i="3"/>
  <c r="L1378" i="3"/>
  <c r="L1354" i="3"/>
  <c r="L1330" i="3"/>
  <c r="L1314" i="3"/>
  <c r="L1290" i="3"/>
  <c r="L1266" i="3"/>
  <c r="L1242" i="3"/>
  <c r="L1218" i="3"/>
  <c r="L1186" i="3"/>
  <c r="L1170" i="3"/>
  <c r="L1146" i="3"/>
  <c r="L1114" i="3"/>
  <c r="L1090" i="3"/>
  <c r="L1074" i="3"/>
  <c r="L1042" i="3"/>
  <c r="L1026" i="3"/>
  <c r="L1002" i="3"/>
  <c r="L978" i="3"/>
  <c r="L946" i="3"/>
  <c r="L930" i="3"/>
  <c r="L914" i="3"/>
  <c r="L898" i="3"/>
  <c r="L882" i="3"/>
  <c r="L866" i="3"/>
  <c r="L850" i="3"/>
  <c r="L826" i="3"/>
  <c r="L810" i="3"/>
  <c r="L786" i="3"/>
  <c r="L770" i="3"/>
  <c r="L754" i="3"/>
  <c r="L738" i="3"/>
  <c r="L730" i="3"/>
  <c r="L722" i="3"/>
  <c r="L714" i="3"/>
  <c r="L706" i="3"/>
  <c r="L698" i="3"/>
  <c r="L690" i="3"/>
  <c r="L674" i="3"/>
  <c r="L666" i="3"/>
  <c r="L658" i="3"/>
  <c r="L650" i="3"/>
  <c r="L642" i="3"/>
  <c r="L634" i="3"/>
  <c r="L626" i="3"/>
  <c r="L618" i="3"/>
  <c r="L610" i="3"/>
  <c r="L602" i="3"/>
  <c r="L594" i="3"/>
  <c r="L586" i="3"/>
  <c r="L578" i="3"/>
  <c r="L570" i="3"/>
  <c r="L562" i="3"/>
  <c r="L554" i="3"/>
  <c r="L546" i="3"/>
  <c r="L538" i="3"/>
  <c r="L530" i="3"/>
  <c r="L522" i="3"/>
  <c r="L514" i="3"/>
  <c r="L506" i="3"/>
  <c r="L498" i="3"/>
  <c r="L490" i="3"/>
  <c r="L482" i="3"/>
  <c r="L474" i="3"/>
  <c r="L466" i="3"/>
  <c r="L458" i="3"/>
  <c r="L450" i="3"/>
  <c r="L442" i="3"/>
  <c r="L434" i="3"/>
  <c r="L426" i="3"/>
  <c r="L418" i="3"/>
  <c r="L410" i="3"/>
  <c r="L402" i="3"/>
  <c r="L394" i="3"/>
  <c r="L386" i="3"/>
  <c r="L378" i="3"/>
  <c r="L370" i="3"/>
  <c r="L362" i="3"/>
  <c r="L354" i="3"/>
  <c r="L346" i="3"/>
  <c r="L338" i="3"/>
  <c r="L330" i="3"/>
  <c r="L322" i="3"/>
  <c r="L314" i="3"/>
  <c r="L1410" i="3"/>
  <c r="L1386" i="3"/>
  <c r="L1362" i="3"/>
  <c r="L1338" i="3"/>
  <c r="L1306" i="3"/>
  <c r="L1282" i="3"/>
  <c r="L1258" i="3"/>
  <c r="L1234" i="3"/>
  <c r="L1210" i="3"/>
  <c r="L1194" i="3"/>
  <c r="L1162" i="3"/>
  <c r="L1138" i="3"/>
  <c r="L1122" i="3"/>
  <c r="L1098" i="3"/>
  <c r="L1066" i="3"/>
  <c r="L1050" i="3"/>
  <c r="L1018" i="3"/>
  <c r="L994" i="3"/>
  <c r="L970" i="3"/>
  <c r="L954" i="3"/>
  <c r="L938" i="3"/>
  <c r="L922" i="3"/>
  <c r="L906" i="3"/>
  <c r="L890" i="3"/>
  <c r="L874" i="3"/>
  <c r="L858" i="3"/>
  <c r="L834" i="3"/>
  <c r="L818" i="3"/>
  <c r="L802" i="3"/>
  <c r="L794" i="3"/>
  <c r="L778" i="3"/>
  <c r="L762" i="3"/>
  <c r="L746" i="3"/>
  <c r="L682" i="3"/>
  <c r="L2834" i="3"/>
  <c r="L2826" i="3"/>
  <c r="L2818" i="3"/>
  <c r="L2810" i="3"/>
  <c r="L2802" i="3"/>
  <c r="L2794" i="3"/>
  <c r="L2786" i="3"/>
  <c r="L2778" i="3"/>
  <c r="L2770" i="3"/>
  <c r="L2762" i="3"/>
  <c r="L2754" i="3"/>
  <c r="L2746" i="3"/>
  <c r="L2730" i="3"/>
  <c r="L2722" i="3"/>
  <c r="L2714" i="3"/>
  <c r="L2706" i="3"/>
  <c r="L2698" i="3"/>
  <c r="L2690" i="3"/>
  <c r="L2682" i="3"/>
  <c r="L2674" i="3"/>
  <c r="L2666" i="3"/>
  <c r="L2658" i="3"/>
  <c r="L2650" i="3"/>
  <c r="L2642" i="3"/>
  <c r="L2634" i="3"/>
  <c r="L2626" i="3"/>
  <c r="L2618" i="3"/>
  <c r="L2610" i="3"/>
  <c r="L2602" i="3"/>
  <c r="L2594" i="3"/>
  <c r="L2586" i="3"/>
  <c r="L2578" i="3"/>
  <c r="L2570" i="3"/>
  <c r="L2562" i="3"/>
  <c r="L2554" i="3"/>
  <c r="L2546" i="3"/>
  <c r="L2538" i="3"/>
  <c r="L2530" i="3"/>
  <c r="L2522" i="3"/>
  <c r="L2514" i="3"/>
  <c r="L2506" i="3"/>
  <c r="L2498" i="3"/>
  <c r="L2490" i="3"/>
  <c r="L2482" i="3"/>
  <c r="L2474" i="3"/>
  <c r="L2466" i="3"/>
  <c r="L2458" i="3"/>
  <c r="L2450" i="3"/>
  <c r="L2442" i="3"/>
  <c r="L2434" i="3"/>
  <c r="L2426" i="3"/>
  <c r="L2418" i="3"/>
  <c r="L2410" i="3"/>
  <c r="L2402" i="3"/>
  <c r="L2394" i="3"/>
  <c r="L2386" i="3"/>
  <c r="L2378" i="3"/>
  <c r="L2370" i="3"/>
  <c r="L2362" i="3"/>
  <c r="L2354" i="3"/>
  <c r="L2346" i="3"/>
  <c r="L2338" i="3"/>
  <c r="L2330" i="3"/>
  <c r="L2322" i="3"/>
  <c r="L2314" i="3"/>
  <c r="L2306" i="3"/>
  <c r="L2298" i="3"/>
  <c r="L2290" i="3"/>
  <c r="L2282" i="3"/>
  <c r="L2274" i="3"/>
  <c r="L2266" i="3"/>
  <c r="L2258" i="3"/>
  <c r="L2250" i="3"/>
  <c r="L2242" i="3"/>
  <c r="L2234" i="3"/>
  <c r="L2226" i="3"/>
  <c r="L2218" i="3"/>
  <c r="L2210" i="3"/>
  <c r="L2202" i="3"/>
  <c r="L2194" i="3"/>
  <c r="L2186" i="3"/>
  <c r="L2178" i="3"/>
  <c r="L2170" i="3"/>
  <c r="L2162" i="3"/>
  <c r="L2154" i="3"/>
  <c r="L2146" i="3"/>
  <c r="L2138" i="3"/>
  <c r="L1402" i="3"/>
  <c r="L1370" i="3"/>
  <c r="L1346" i="3"/>
  <c r="L1322" i="3"/>
  <c r="L1298" i="3"/>
  <c r="L1274" i="3"/>
  <c r="L1250" i="3"/>
  <c r="L1226" i="3"/>
  <c r="L1202" i="3"/>
  <c r="L1178" i="3"/>
  <c r="L1154" i="3"/>
  <c r="L1130" i="3"/>
  <c r="L1106" i="3"/>
  <c r="L1082" i="3"/>
  <c r="L1058" i="3"/>
  <c r="L1034" i="3"/>
  <c r="L1010" i="3"/>
  <c r="L986" i="3"/>
  <c r="L962" i="3"/>
  <c r="L842" i="3"/>
  <c r="L2761" i="3"/>
  <c r="L2753" i="3"/>
  <c r="L2745" i="3"/>
  <c r="L2737" i="3"/>
  <c r="L2729" i="3"/>
  <c r="L2721" i="3"/>
  <c r="L2713" i="3"/>
  <c r="L2705" i="3"/>
  <c r="L2697" i="3"/>
  <c r="L2689" i="3"/>
  <c r="L2681" i="3"/>
  <c r="L2673" i="3"/>
  <c r="L2665" i="3"/>
  <c r="L2657" i="3"/>
  <c r="L2649" i="3"/>
  <c r="L2641" i="3"/>
  <c r="L2633" i="3"/>
  <c r="L2625" i="3"/>
  <c r="L2617" i="3"/>
  <c r="L2609" i="3"/>
  <c r="L2601" i="3"/>
  <c r="L2593" i="3"/>
  <c r="L2585" i="3"/>
  <c r="L2577" i="3"/>
  <c r="L2569" i="3"/>
  <c r="L2561" i="3"/>
  <c r="L2553" i="3"/>
  <c r="L2545" i="3"/>
  <c r="L2537" i="3"/>
  <c r="L2529" i="3"/>
  <c r="L2521" i="3"/>
  <c r="L2513" i="3"/>
  <c r="L2505" i="3"/>
  <c r="L2497" i="3"/>
  <c r="L2489" i="3"/>
  <c r="L2481" i="3"/>
  <c r="L2473" i="3"/>
  <c r="L2465" i="3"/>
  <c r="L2457" i="3"/>
  <c r="L2449" i="3"/>
  <c r="L2441" i="3"/>
  <c r="L2433" i="3"/>
  <c r="L2425" i="3"/>
  <c r="L2417" i="3"/>
  <c r="L2409" i="3"/>
  <c r="L2401" i="3"/>
  <c r="L2393" i="3"/>
  <c r="L2385" i="3"/>
  <c r="L2377" i="3"/>
  <c r="L2369" i="3"/>
  <c r="L2361" i="3"/>
  <c r="L2353" i="3"/>
  <c r="L2345" i="3"/>
  <c r="L2337" i="3"/>
  <c r="L2329" i="3"/>
  <c r="L2321" i="3"/>
  <c r="L2313" i="3"/>
  <c r="L2305" i="3"/>
  <c r="L2297" i="3"/>
  <c r="L2289" i="3"/>
  <c r="L2281" i="3"/>
  <c r="L2273" i="3"/>
  <c r="L2265" i="3"/>
  <c r="L2257" i="3"/>
  <c r="L2249" i="3"/>
  <c r="L2241" i="3"/>
  <c r="L2233" i="3"/>
  <c r="L2225" i="3"/>
  <c r="L2217" i="3"/>
  <c r="L2209" i="3"/>
  <c r="L2201" i="3"/>
  <c r="L2193" i="3"/>
  <c r="L2185" i="3"/>
  <c r="L2177" i="3"/>
  <c r="L2169" i="3"/>
  <c r="L2161" i="3"/>
  <c r="L2153" i="3"/>
  <c r="L2145" i="3"/>
  <c r="L2137" i="3"/>
  <c r="L2130" i="3"/>
  <c r="L2122" i="3"/>
  <c r="L2114" i="3"/>
  <c r="L2106" i="3"/>
  <c r="L2098" i="3"/>
  <c r="L2090" i="3"/>
  <c r="L2082" i="3"/>
  <c r="L2074" i="3"/>
  <c r="L2066" i="3"/>
  <c r="L2058" i="3"/>
  <c r="L2050" i="3"/>
  <c r="L2042" i="3"/>
  <c r="L2034" i="3"/>
  <c r="L2026" i="3"/>
  <c r="L2018" i="3"/>
  <c r="L2010" i="3"/>
  <c r="L2002" i="3"/>
  <c r="L1994" i="3"/>
  <c r="L1986" i="3"/>
  <c r="L1978" i="3"/>
  <c r="L1970" i="3"/>
  <c r="L1962" i="3"/>
  <c r="L1954" i="3"/>
  <c r="L1946" i="3"/>
  <c r="L1938" i="3"/>
  <c r="L1930" i="3"/>
  <c r="L1922" i="3"/>
  <c r="L1914" i="3"/>
  <c r="L1906" i="3"/>
  <c r="L1898" i="3"/>
  <c r="L1890" i="3"/>
  <c r="L1882" i="3"/>
  <c r="L1874" i="3"/>
  <c r="L1866" i="3"/>
  <c r="L1858" i="3"/>
  <c r="L1850" i="3"/>
  <c r="L1842" i="3"/>
  <c r="L1834" i="3"/>
  <c r="L1826" i="3"/>
  <c r="L1818" i="3"/>
  <c r="L1810" i="3"/>
  <c r="L1802" i="3"/>
  <c r="L1794" i="3"/>
  <c r="L1786" i="3"/>
  <c r="L1778" i="3"/>
  <c r="L1770" i="3"/>
  <c r="L1762" i="3"/>
  <c r="L1754" i="3"/>
  <c r="L1746" i="3"/>
  <c r="L1738" i="3"/>
  <c r="L1730" i="3"/>
  <c r="L1722" i="3"/>
  <c r="L1714" i="3"/>
  <c r="L1706" i="3"/>
  <c r="L1698" i="3"/>
  <c r="L1690" i="3"/>
  <c r="L1682" i="3"/>
  <c r="L1674" i="3"/>
  <c r="L1666" i="3"/>
  <c r="L1658" i="3"/>
  <c r="L1650" i="3"/>
  <c r="L1642" i="3"/>
  <c r="L1634" i="3"/>
  <c r="L1626" i="3"/>
  <c r="L1618" i="3"/>
  <c r="L1610" i="3"/>
  <c r="L1602" i="3"/>
  <c r="L1594" i="3"/>
  <c r="L1586" i="3"/>
  <c r="L1578" i="3"/>
  <c r="L1570" i="3"/>
  <c r="L1562" i="3"/>
  <c r="L1554" i="3"/>
  <c r="L1546" i="3"/>
  <c r="L1538" i="3"/>
  <c r="L1530" i="3"/>
  <c r="L1522" i="3"/>
  <c r="L1514" i="3"/>
  <c r="L1506" i="3"/>
  <c r="L1498" i="3"/>
  <c r="L1490" i="3"/>
  <c r="L1482" i="3"/>
  <c r="L1474" i="3"/>
  <c r="L1466" i="3"/>
  <c r="L1458" i="3"/>
  <c r="L1449" i="3"/>
  <c r="L1441" i="3"/>
  <c r="L1433" i="3"/>
  <c r="L1425" i="3"/>
  <c r="L1417" i="3"/>
  <c r="L1409" i="3"/>
  <c r="L1401" i="3"/>
  <c r="L1393" i="3"/>
  <c r="L1385" i="3"/>
  <c r="L1377" i="3"/>
  <c r="L1369" i="3"/>
  <c r="L1361" i="3"/>
  <c r="L1353" i="3"/>
  <c r="L1345" i="3"/>
  <c r="L1337" i="3"/>
  <c r="L1329" i="3"/>
  <c r="L1321" i="3"/>
  <c r="L1313" i="3"/>
  <c r="L1305" i="3"/>
  <c r="L1297" i="3"/>
  <c r="L1289" i="3"/>
  <c r="L1281" i="3"/>
  <c r="L1273" i="3"/>
  <c r="L1265" i="3"/>
  <c r="L1257" i="3"/>
  <c r="L1249" i="3"/>
  <c r="L1241" i="3"/>
  <c r="L1233" i="3"/>
  <c r="L1225" i="3"/>
  <c r="L1217" i="3"/>
  <c r="L1209" i="3"/>
  <c r="L1201" i="3"/>
  <c r="L1193" i="3"/>
  <c r="L1185" i="3"/>
  <c r="L1177" i="3"/>
  <c r="L1169" i="3"/>
  <c r="L1161" i="3"/>
  <c r="L1153" i="3"/>
  <c r="L1145" i="3"/>
  <c r="L1137" i="3"/>
  <c r="L1129" i="3"/>
  <c r="L1121" i="3"/>
  <c r="L1113" i="3"/>
  <c r="L1105" i="3"/>
  <c r="L1097" i="3"/>
  <c r="L1089" i="3"/>
  <c r="L1081" i="3"/>
  <c r="L1073" i="3"/>
  <c r="L1065" i="3"/>
  <c r="L1057" i="3"/>
  <c r="L1049" i="3"/>
  <c r="L1041" i="3"/>
  <c r="L1033" i="3"/>
  <c r="L1025" i="3"/>
  <c r="L1017" i="3"/>
  <c r="L1009" i="3"/>
  <c r="L1001" i="3"/>
  <c r="L993" i="3"/>
  <c r="L985" i="3"/>
  <c r="L977" i="3"/>
  <c r="L969" i="3"/>
  <c r="L961" i="3"/>
  <c r="L953" i="3"/>
  <c r="L945" i="3"/>
  <c r="L937" i="3"/>
  <c r="L929" i="3"/>
  <c r="L921" i="3"/>
  <c r="L913" i="3"/>
  <c r="L905" i="3"/>
  <c r="L2129" i="3"/>
  <c r="L2121" i="3"/>
  <c r="L2113" i="3"/>
  <c r="L2105" i="3"/>
  <c r="L2097" i="3"/>
  <c r="L2089" i="3"/>
  <c r="L2081" i="3"/>
  <c r="L2073" i="3"/>
  <c r="L2065" i="3"/>
  <c r="L2057" i="3"/>
  <c r="L2049" i="3"/>
  <c r="L2041" i="3"/>
  <c r="L2033" i="3"/>
  <c r="L2025" i="3"/>
  <c r="L2017" i="3"/>
  <c r="L2009" i="3"/>
  <c r="L2001" i="3"/>
  <c r="L1993" i="3"/>
  <c r="L1985" i="3"/>
  <c r="L1977" i="3"/>
  <c r="L1969" i="3"/>
  <c r="L1961" i="3"/>
  <c r="L1953" i="3"/>
  <c r="L1945" i="3"/>
  <c r="L1937" i="3"/>
  <c r="L1929" i="3"/>
  <c r="L1921" i="3"/>
  <c r="L1913" i="3"/>
  <c r="L1905" i="3"/>
  <c r="L1897" i="3"/>
  <c r="L1889" i="3"/>
  <c r="L1881" i="3"/>
  <c r="L1873" i="3"/>
  <c r="L1865" i="3"/>
  <c r="L1857" i="3"/>
  <c r="L1849" i="3"/>
  <c r="L1841" i="3"/>
  <c r="L1833" i="3"/>
  <c r="L1825" i="3"/>
  <c r="L1817" i="3"/>
  <c r="L1809" i="3"/>
  <c r="L1801" i="3"/>
  <c r="L1793" i="3"/>
  <c r="L1785" i="3"/>
  <c r="L1777" i="3"/>
  <c r="L1769" i="3"/>
  <c r="L1761" i="3"/>
  <c r="L1753" i="3"/>
  <c r="L1745" i="3"/>
  <c r="L1737" i="3"/>
  <c r="L1729" i="3"/>
  <c r="L1721" i="3"/>
  <c r="L1713" i="3"/>
  <c r="L1705" i="3"/>
  <c r="L1697" i="3"/>
  <c r="L1689" i="3"/>
  <c r="L1681" i="3"/>
  <c r="L1673" i="3"/>
  <c r="L1665" i="3"/>
  <c r="L1657" i="3"/>
  <c r="L1649" i="3"/>
  <c r="L1641" i="3"/>
  <c r="L1633" i="3"/>
  <c r="L1625" i="3"/>
  <c r="L1617" i="3"/>
  <c r="L1609" i="3"/>
  <c r="L1601" i="3"/>
  <c r="L1593" i="3"/>
  <c r="L1585" i="3"/>
  <c r="L1577" i="3"/>
  <c r="L1569" i="3"/>
  <c r="L1561" i="3"/>
  <c r="L1553" i="3"/>
  <c r="L1545" i="3"/>
  <c r="L1537" i="3"/>
  <c r="L1529" i="3"/>
  <c r="L1521" i="3"/>
  <c r="L1513" i="3"/>
  <c r="L1505" i="3"/>
  <c r="L1497" i="3"/>
  <c r="L1489" i="3"/>
  <c r="L1481" i="3"/>
  <c r="L1473" i="3"/>
  <c r="L1465" i="3"/>
  <c r="L1457" i="3"/>
  <c r="L218" i="3"/>
  <c r="L210" i="3"/>
  <c r="L202" i="3"/>
  <c r="L194" i="3"/>
  <c r="L186" i="3"/>
  <c r="L178" i="3"/>
  <c r="L170" i="3"/>
  <c r="L162" i="3"/>
  <c r="L154" i="3"/>
  <c r="L146" i="3"/>
  <c r="L138" i="3"/>
  <c r="L130" i="3"/>
  <c r="L122" i="3"/>
  <c r="L114" i="3"/>
  <c r="L106" i="3"/>
  <c r="L98" i="3"/>
  <c r="L90" i="3"/>
  <c r="L82" i="3"/>
  <c r="L74" i="3"/>
  <c r="L66" i="3"/>
  <c r="L58" i="3"/>
  <c r="L50" i="3"/>
  <c r="L42" i="3"/>
  <c r="L34" i="3"/>
  <c r="L26" i="3"/>
  <c r="L18" i="3"/>
  <c r="L10" i="3"/>
  <c r="L897" i="3"/>
  <c r="L889" i="3"/>
  <c r="L881" i="3"/>
  <c r="L873" i="3"/>
  <c r="L865" i="3"/>
  <c r="L857" i="3"/>
  <c r="L849" i="3"/>
  <c r="L841" i="3"/>
  <c r="L833" i="3"/>
  <c r="L825" i="3"/>
  <c r="L817" i="3"/>
  <c r="L809" i="3"/>
  <c r="L801" i="3"/>
  <c r="L793" i="3"/>
  <c r="L785" i="3"/>
  <c r="L777" i="3"/>
  <c r="L769" i="3"/>
  <c r="L761" i="3"/>
  <c r="L753" i="3"/>
  <c r="L745" i="3"/>
  <c r="L737" i="3"/>
  <c r="L729" i="3"/>
  <c r="L721" i="3"/>
  <c r="L713" i="3"/>
  <c r="L705" i="3"/>
  <c r="L697" i="3"/>
  <c r="L689" i="3"/>
  <c r="L681" i="3"/>
  <c r="L673" i="3"/>
  <c r="L665" i="3"/>
  <c r="L657" i="3"/>
  <c r="L649" i="3"/>
  <c r="L641" i="3"/>
  <c r="L633" i="3"/>
  <c r="L625" i="3"/>
  <c r="L617" i="3"/>
  <c r="L609" i="3"/>
  <c r="L601" i="3"/>
  <c r="L593" i="3"/>
  <c r="L585" i="3"/>
  <c r="L577" i="3"/>
  <c r="L569" i="3"/>
  <c r="L561" i="3"/>
  <c r="L553" i="3"/>
  <c r="L545" i="3"/>
  <c r="L537" i="3"/>
  <c r="L529" i="3"/>
  <c r="L521" i="3"/>
  <c r="L513" i="3"/>
  <c r="L505" i="3"/>
  <c r="L497" i="3"/>
  <c r="L489" i="3"/>
  <c r="L481" i="3"/>
  <c r="L473" i="3"/>
  <c r="L465" i="3"/>
  <c r="L457" i="3"/>
  <c r="L449" i="3"/>
  <c r="L441" i="3"/>
  <c r="L433" i="3"/>
  <c r="L425" i="3"/>
  <c r="L417" i="3"/>
  <c r="L409" i="3"/>
  <c r="L401" i="3"/>
  <c r="L393" i="3"/>
  <c r="L385" i="3"/>
  <c r="L377" i="3"/>
  <c r="L369" i="3"/>
  <c r="L361" i="3"/>
  <c r="L353" i="3"/>
  <c r="L345" i="3"/>
  <c r="L337" i="3"/>
  <c r="L329" i="3"/>
  <c r="L321" i="3"/>
  <c r="L313" i="3"/>
  <c r="L305" i="3"/>
  <c r="L297" i="3"/>
  <c r="L289" i="3"/>
  <c r="L281" i="3"/>
  <c r="L273" i="3"/>
  <c r="L265" i="3"/>
  <c r="L257" i="3"/>
  <c r="L249" i="3"/>
  <c r="L241" i="3"/>
  <c r="L233" i="3"/>
  <c r="L225" i="3"/>
  <c r="L214" i="3"/>
  <c r="L206" i="3"/>
  <c r="L198" i="3"/>
  <c r="L190" i="3"/>
  <c r="L182" i="3"/>
  <c r="L174" i="3"/>
  <c r="L166" i="3"/>
  <c r="L158" i="3"/>
  <c r="L150" i="3"/>
  <c r="L142" i="3"/>
  <c r="L134" i="3"/>
  <c r="L126" i="3"/>
  <c r="L118" i="3"/>
  <c r="L110" i="3"/>
  <c r="L102" i="3"/>
  <c r="L94" i="3"/>
  <c r="L86" i="3"/>
  <c r="L78" i="3"/>
  <c r="L70" i="3"/>
  <c r="L62" i="3"/>
  <c r="L54" i="3"/>
  <c r="L46" i="3"/>
  <c r="L38" i="3"/>
  <c r="L30" i="3"/>
  <c r="L22" i="3"/>
  <c r="L14" i="3"/>
  <c r="L6" i="3"/>
  <c r="L306" i="3"/>
  <c r="L298" i="3"/>
  <c r="L290" i="3"/>
  <c r="L282" i="3"/>
  <c r="L274" i="3"/>
  <c r="L266" i="3"/>
  <c r="L258" i="3"/>
  <c r="L250" i="3"/>
  <c r="L242" i="3"/>
  <c r="L234" i="3"/>
  <c r="L226" i="3"/>
  <c r="L2840" i="3"/>
  <c r="L2836" i="3"/>
  <c r="L2828" i="3"/>
  <c r="L2820" i="3"/>
  <c r="L2812" i="3"/>
  <c r="L2804" i="3"/>
  <c r="L2796" i="3"/>
  <c r="L2788" i="3"/>
  <c r="L2780" i="3"/>
  <c r="L2772" i="3"/>
  <c r="L2764" i="3"/>
  <c r="L2756" i="3"/>
  <c r="L2748" i="3"/>
  <c r="L2740" i="3"/>
  <c r="L2732" i="3"/>
  <c r="L2724" i="3"/>
  <c r="L2716" i="3"/>
  <c r="L2708" i="3"/>
  <c r="L2700" i="3"/>
  <c r="L2692" i="3"/>
  <c r="L2684" i="3"/>
  <c r="L2676" i="3"/>
  <c r="L2668" i="3"/>
  <c r="L2660" i="3"/>
  <c r="L2652" i="3"/>
  <c r="L2644" i="3"/>
  <c r="L2636" i="3"/>
  <c r="L2628" i="3"/>
  <c r="L2620" i="3"/>
  <c r="L2612" i="3"/>
  <c r="L2604" i="3"/>
  <c r="L2596" i="3"/>
  <c r="L2588" i="3"/>
  <c r="L2580" i="3"/>
  <c r="L2572" i="3"/>
  <c r="L2564" i="3"/>
  <c r="L2556" i="3"/>
  <c r="L2548" i="3"/>
  <c r="L2540" i="3"/>
  <c r="L2532" i="3"/>
  <c r="L2524" i="3"/>
  <c r="L2516" i="3"/>
  <c r="L2508" i="3"/>
  <c r="L2500" i="3"/>
  <c r="L2492" i="3"/>
  <c r="L2484" i="3"/>
  <c r="L2476" i="3"/>
  <c r="L2468" i="3"/>
  <c r="L2460" i="3"/>
  <c r="L2452" i="3"/>
  <c r="L2444" i="3"/>
  <c r="L2436" i="3"/>
  <c r="L2428" i="3"/>
  <c r="L2420" i="3"/>
  <c r="L2412" i="3"/>
  <c r="L2404" i="3"/>
  <c r="L2396" i="3"/>
  <c r="L2388" i="3"/>
  <c r="L2380" i="3"/>
  <c r="L2372" i="3"/>
  <c r="L2364" i="3"/>
  <c r="L2356" i="3"/>
  <c r="L2348" i="3"/>
  <c r="L2340" i="3"/>
  <c r="L2332" i="3"/>
  <c r="L2324" i="3"/>
  <c r="L2316" i="3"/>
  <c r="L2308" i="3"/>
  <c r="L2300" i="3"/>
  <c r="L2292" i="3"/>
  <c r="L2284" i="3"/>
  <c r="L2276" i="3"/>
  <c r="L2268" i="3"/>
  <c r="L2260" i="3"/>
  <c r="L2252" i="3"/>
  <c r="L2244" i="3"/>
  <c r="L2236" i="3"/>
  <c r="L2228" i="3"/>
  <c r="L2220" i="3"/>
  <c r="L2212" i="3"/>
  <c r="L2204" i="3"/>
  <c r="L2196" i="3"/>
  <c r="L2188" i="3"/>
  <c r="L2180" i="3"/>
  <c r="L2172" i="3"/>
  <c r="L2164" i="3"/>
  <c r="L2156" i="3"/>
  <c r="L2148" i="3"/>
  <c r="L2140" i="3"/>
  <c r="L1452" i="3"/>
  <c r="L1444" i="3"/>
  <c r="L1436" i="3"/>
  <c r="L1428" i="3"/>
  <c r="L1420" i="3"/>
  <c r="L1412" i="3"/>
  <c r="L1404" i="3"/>
  <c r="L1396" i="3"/>
  <c r="L1388" i="3"/>
  <c r="L1380" i="3"/>
  <c r="L1372" i="3"/>
  <c r="L1364" i="3"/>
  <c r="L1356" i="3"/>
  <c r="L1348" i="3"/>
  <c r="L1340" i="3"/>
  <c r="L1332" i="3"/>
  <c r="L1324" i="3"/>
  <c r="L1316" i="3"/>
  <c r="L1308" i="3"/>
  <c r="L1300" i="3"/>
  <c r="L1292" i="3"/>
  <c r="L1284" i="3"/>
  <c r="L1276" i="3"/>
  <c r="L1268" i="3"/>
  <c r="L1260" i="3"/>
  <c r="L1252" i="3"/>
  <c r="L1244" i="3"/>
  <c r="L1236" i="3"/>
  <c r="L1228" i="3"/>
  <c r="L1220" i="3"/>
  <c r="L1212" i="3"/>
  <c r="L1204" i="3"/>
  <c r="L1196" i="3"/>
  <c r="L1188" i="3"/>
  <c r="L1180" i="3"/>
  <c r="L1172" i="3"/>
  <c r="L1164" i="3"/>
  <c r="L1156" i="3"/>
  <c r="L1148" i="3"/>
  <c r="L1140" i="3"/>
  <c r="L1132" i="3"/>
  <c r="L1124" i="3"/>
  <c r="L1116" i="3"/>
  <c r="L1108" i="3"/>
  <c r="L1100" i="3"/>
  <c r="L1092" i="3"/>
  <c r="L1084" i="3"/>
  <c r="L1076" i="3"/>
  <c r="L1068" i="3"/>
  <c r="L1060" i="3"/>
  <c r="L1052" i="3"/>
  <c r="L1044" i="3"/>
  <c r="L1036" i="3"/>
  <c r="L1028" i="3"/>
  <c r="L1020" i="3"/>
  <c r="L1012" i="3"/>
  <c r="L1004" i="3"/>
  <c r="L996" i="3"/>
  <c r="L988" i="3"/>
  <c r="L980" i="3"/>
  <c r="L972" i="3"/>
  <c r="L964" i="3"/>
  <c r="L956" i="3"/>
  <c r="L948" i="3"/>
  <c r="L940" i="3"/>
  <c r="L932" i="3"/>
  <c r="L924" i="3"/>
  <c r="L916" i="3"/>
  <c r="L908" i="3"/>
  <c r="L2132" i="3"/>
  <c r="L2124" i="3"/>
  <c r="L2116" i="3"/>
  <c r="L2108" i="3"/>
  <c r="L2100" i="3"/>
  <c r="L2092" i="3"/>
  <c r="L2084" i="3"/>
  <c r="L2076" i="3"/>
  <c r="L2068" i="3"/>
  <c r="L2060" i="3"/>
  <c r="L2052" i="3"/>
  <c r="L2044" i="3"/>
  <c r="L2036" i="3"/>
  <c r="L2028" i="3"/>
  <c r="L2020" i="3"/>
  <c r="L2012" i="3"/>
  <c r="L2004" i="3"/>
  <c r="L1996" i="3"/>
  <c r="L1988" i="3"/>
  <c r="L1980" i="3"/>
  <c r="L1972" i="3"/>
  <c r="L1964" i="3"/>
  <c r="L1956" i="3"/>
  <c r="L1948" i="3"/>
  <c r="L1940" i="3"/>
  <c r="L1932" i="3"/>
  <c r="L1924" i="3"/>
  <c r="L1916" i="3"/>
  <c r="L1908" i="3"/>
  <c r="L1900" i="3"/>
  <c r="L1892" i="3"/>
  <c r="L1884" i="3"/>
  <c r="L1876" i="3"/>
  <c r="L1868" i="3"/>
  <c r="L1860" i="3"/>
  <c r="L1852" i="3"/>
  <c r="L1844" i="3"/>
  <c r="L1836" i="3"/>
  <c r="L1828" i="3"/>
  <c r="L1820" i="3"/>
  <c r="L1812" i="3"/>
  <c r="L1804" i="3"/>
  <c r="L1796" i="3"/>
  <c r="L1788" i="3"/>
  <c r="L1780" i="3"/>
  <c r="L1772" i="3"/>
  <c r="L1764" i="3"/>
  <c r="L1756" i="3"/>
  <c r="L1748" i="3"/>
  <c r="L1740" i="3"/>
  <c r="L1732" i="3"/>
  <c r="L1724" i="3"/>
  <c r="L1716" i="3"/>
  <c r="L1708" i="3"/>
  <c r="L1700" i="3"/>
  <c r="L1692" i="3"/>
  <c r="L1684" i="3"/>
  <c r="L1676" i="3"/>
  <c r="L1668" i="3"/>
  <c r="L1660" i="3"/>
  <c r="L1652" i="3"/>
  <c r="L1644" i="3"/>
  <c r="L1636" i="3"/>
  <c r="L1628" i="3"/>
  <c r="K55" i="8" s="1"/>
  <c r="L1620" i="3"/>
  <c r="L1612" i="3"/>
  <c r="K48" i="8" s="1"/>
  <c r="L1604" i="3"/>
  <c r="L1596" i="3"/>
  <c r="L1588" i="3"/>
  <c r="L1580" i="3"/>
  <c r="L1572" i="3"/>
  <c r="L1564" i="3"/>
  <c r="L1556" i="3"/>
  <c r="L1548" i="3"/>
  <c r="L1540" i="3"/>
  <c r="L1532" i="3"/>
  <c r="L1524" i="3"/>
  <c r="L1516" i="3"/>
  <c r="L1508" i="3"/>
  <c r="L1500" i="3"/>
  <c r="L1492" i="3"/>
  <c r="L1484" i="3"/>
  <c r="L1476" i="3"/>
  <c r="L1468" i="3"/>
  <c r="K31" i="8" s="1"/>
  <c r="L1460" i="3"/>
  <c r="L1779" i="3"/>
  <c r="L1851" i="3"/>
  <c r="L220" i="3"/>
  <c r="L212" i="3"/>
  <c r="L204" i="3"/>
  <c r="L196" i="3"/>
  <c r="L188" i="3"/>
  <c r="L180" i="3"/>
  <c r="L172" i="3"/>
  <c r="L164" i="3"/>
  <c r="L156" i="3"/>
  <c r="L148" i="3"/>
  <c r="L140" i="3"/>
  <c r="L132" i="3"/>
  <c r="L124" i="3"/>
  <c r="L116" i="3"/>
  <c r="L108" i="3"/>
  <c r="L100" i="3"/>
  <c r="L92" i="3"/>
  <c r="L84" i="3"/>
  <c r="L76" i="3"/>
  <c r="L68" i="3"/>
  <c r="L60" i="3"/>
  <c r="L52" i="3"/>
  <c r="L44" i="3"/>
  <c r="L36" i="3"/>
  <c r="L28" i="3"/>
  <c r="L20" i="3"/>
  <c r="L12" i="3"/>
  <c r="L4" i="3"/>
  <c r="L900" i="3"/>
  <c r="L892" i="3"/>
  <c r="L884" i="3"/>
  <c r="L876" i="3"/>
  <c r="L868" i="3"/>
  <c r="L860" i="3"/>
  <c r="L852" i="3"/>
  <c r="L844" i="3"/>
  <c r="L836" i="3"/>
  <c r="L828" i="3"/>
  <c r="L820" i="3"/>
  <c r="L812" i="3"/>
  <c r="L804" i="3"/>
  <c r="L796" i="3"/>
  <c r="L788" i="3"/>
  <c r="L780" i="3"/>
  <c r="L772" i="3"/>
  <c r="L764" i="3"/>
  <c r="L756" i="3"/>
  <c r="L748" i="3"/>
  <c r="L740" i="3"/>
  <c r="L732" i="3"/>
  <c r="L724" i="3"/>
  <c r="L716" i="3"/>
  <c r="L708" i="3"/>
  <c r="L700" i="3"/>
  <c r="L692" i="3"/>
  <c r="L684" i="3"/>
  <c r="L676" i="3"/>
  <c r="L668" i="3"/>
  <c r="L660" i="3"/>
  <c r="L652" i="3"/>
  <c r="L644" i="3"/>
  <c r="L636" i="3"/>
  <c r="L628" i="3"/>
  <c r="L620" i="3"/>
  <c r="L612" i="3"/>
  <c r="L604" i="3"/>
  <c r="L596" i="3"/>
  <c r="L588" i="3"/>
  <c r="L580" i="3"/>
  <c r="L572" i="3"/>
  <c r="L564" i="3"/>
  <c r="L556" i="3"/>
  <c r="L548" i="3"/>
  <c r="L540" i="3"/>
  <c r="L532" i="3"/>
  <c r="L524" i="3"/>
  <c r="L516" i="3"/>
  <c r="L508" i="3"/>
  <c r="L500" i="3"/>
  <c r="L492" i="3"/>
  <c r="L484" i="3"/>
  <c r="L476" i="3"/>
  <c r="L468" i="3"/>
  <c r="L460" i="3"/>
  <c r="L452" i="3"/>
  <c r="L444" i="3"/>
  <c r="L436" i="3"/>
  <c r="L428" i="3"/>
  <c r="L420" i="3"/>
  <c r="L412" i="3"/>
  <c r="L404" i="3"/>
  <c r="L396" i="3"/>
  <c r="L388" i="3"/>
  <c r="L380" i="3"/>
  <c r="L372" i="3"/>
  <c r="L364" i="3"/>
  <c r="L356" i="3"/>
  <c r="L348" i="3"/>
  <c r="L340" i="3"/>
  <c r="L332" i="3"/>
  <c r="L324" i="3"/>
  <c r="L316" i="3"/>
  <c r="L308" i="3"/>
  <c r="L300" i="3"/>
  <c r="L292" i="3"/>
  <c r="L284" i="3"/>
  <c r="L276" i="3"/>
  <c r="L268" i="3"/>
  <c r="L260" i="3"/>
  <c r="L252" i="3"/>
  <c r="L244" i="3"/>
  <c r="L236" i="3"/>
  <c r="L228" i="3"/>
  <c r="L2842" i="3"/>
  <c r="L2839" i="3"/>
  <c r="L1235" i="3"/>
  <c r="L1227" i="3"/>
  <c r="L1219" i="3"/>
  <c r="L1211" i="3"/>
  <c r="L1203" i="3"/>
  <c r="L1195" i="3"/>
  <c r="L1187" i="3"/>
  <c r="L1179" i="3"/>
  <c r="L1171" i="3"/>
  <c r="L1163" i="3"/>
  <c r="L1155" i="3"/>
  <c r="L1147" i="3"/>
  <c r="L1139" i="3"/>
  <c r="L1131" i="3"/>
  <c r="L1123" i="3"/>
  <c r="L1115" i="3"/>
  <c r="L1107" i="3"/>
  <c r="L1099" i="3"/>
  <c r="L1091" i="3"/>
  <c r="L1083" i="3"/>
  <c r="L1075" i="3"/>
  <c r="L1067" i="3"/>
  <c r="L1059" i="3"/>
  <c r="L1051" i="3"/>
  <c r="L1043" i="3"/>
  <c r="L1035" i="3"/>
  <c r="L1027" i="3"/>
  <c r="L1019" i="3"/>
  <c r="L1011" i="3"/>
  <c r="L1003" i="3"/>
  <c r="L995" i="3"/>
  <c r="L987" i="3"/>
  <c r="L979" i="3"/>
  <c r="L971" i="3"/>
  <c r="L963" i="3"/>
  <c r="L955" i="3"/>
  <c r="L947" i="3"/>
  <c r="L939" i="3"/>
  <c r="L931" i="3"/>
  <c r="L923" i="3"/>
  <c r="L915" i="3"/>
  <c r="L907" i="3"/>
  <c r="L219" i="3"/>
  <c r="L211" i="3"/>
  <c r="L203" i="3"/>
  <c r="L195" i="3"/>
  <c r="L187" i="3"/>
  <c r="L179" i="3"/>
  <c r="L171" i="3"/>
  <c r="L163" i="3"/>
  <c r="L155" i="3"/>
  <c r="L147" i="3"/>
  <c r="L139" i="3"/>
  <c r="L131" i="3"/>
  <c r="L123" i="3"/>
  <c r="L115" i="3"/>
  <c r="L107" i="3"/>
  <c r="L99" i="3"/>
  <c r="L91" i="3"/>
  <c r="L83" i="3"/>
  <c r="L75" i="3"/>
  <c r="L67" i="3"/>
  <c r="L59" i="3"/>
  <c r="L51" i="3"/>
  <c r="L43" i="3"/>
  <c r="L35" i="3"/>
  <c r="L27" i="3"/>
  <c r="L19" i="3"/>
  <c r="L11" i="3"/>
  <c r="L899" i="3"/>
  <c r="L891" i="3"/>
  <c r="L883" i="3"/>
  <c r="L875" i="3"/>
  <c r="L867" i="3"/>
  <c r="L859" i="3"/>
  <c r="L851" i="3"/>
  <c r="L843" i="3"/>
  <c r="L835" i="3"/>
  <c r="L827" i="3"/>
  <c r="L819" i="3"/>
  <c r="L811" i="3"/>
  <c r="L803" i="3"/>
  <c r="L795" i="3"/>
  <c r="L787" i="3"/>
  <c r="L779" i="3"/>
  <c r="L771" i="3"/>
  <c r="L763" i="3"/>
  <c r="L755" i="3"/>
  <c r="L747" i="3"/>
  <c r="L739" i="3"/>
  <c r="L731" i="3"/>
  <c r="L723" i="3"/>
  <c r="L715" i="3"/>
  <c r="L707" i="3"/>
  <c r="L699" i="3"/>
  <c r="L691" i="3"/>
  <c r="L683" i="3"/>
  <c r="L675" i="3"/>
  <c r="L667" i="3"/>
  <c r="L659" i="3"/>
  <c r="L651" i="3"/>
  <c r="L643" i="3"/>
  <c r="L635" i="3"/>
  <c r="L627" i="3"/>
  <c r="L619" i="3"/>
  <c r="L611" i="3"/>
  <c r="L603" i="3"/>
  <c r="L595" i="3"/>
  <c r="L587" i="3"/>
  <c r="L579" i="3"/>
  <c r="L571" i="3"/>
  <c r="L563" i="3"/>
  <c r="L555" i="3"/>
  <c r="L547" i="3"/>
  <c r="L539" i="3"/>
  <c r="L531" i="3"/>
  <c r="L523" i="3"/>
  <c r="L515" i="3"/>
  <c r="L507" i="3"/>
  <c r="L499" i="3"/>
  <c r="L491" i="3"/>
  <c r="L483" i="3"/>
  <c r="L475" i="3"/>
  <c r="L467" i="3"/>
  <c r="L459" i="3"/>
  <c r="L451" i="3"/>
  <c r="L443" i="3"/>
  <c r="L435" i="3"/>
  <c r="L427" i="3"/>
  <c r="L419" i="3"/>
  <c r="L411" i="3"/>
  <c r="L403" i="3"/>
  <c r="L395" i="3"/>
  <c r="L387" i="3"/>
  <c r="L379" i="3"/>
  <c r="L371" i="3"/>
  <c r="L363" i="3"/>
  <c r="L355" i="3"/>
  <c r="L347" i="3"/>
  <c r="L339" i="3"/>
  <c r="L331" i="3"/>
  <c r="L323" i="3"/>
  <c r="L315" i="3"/>
  <c r="L307" i="3"/>
  <c r="L299" i="3"/>
  <c r="L291" i="3"/>
  <c r="L283" i="3"/>
  <c r="L275" i="3"/>
  <c r="L267" i="3"/>
  <c r="L259" i="3"/>
  <c r="L251" i="3"/>
  <c r="L243" i="3"/>
  <c r="L235" i="3"/>
  <c r="L227" i="3"/>
  <c r="L2841" i="3"/>
  <c r="L2843" i="3"/>
  <c r="J12" i="25"/>
  <c r="M12" i="25" s="1"/>
  <c r="L28" i="9"/>
  <c r="L26" i="9"/>
  <c r="K46" i="8"/>
  <c r="K32" i="8"/>
  <c r="L27" i="9"/>
  <c r="K57" i="4" l="1"/>
  <c r="M57" i="4" s="1"/>
  <c r="K60" i="4"/>
  <c r="M60" i="4" s="1"/>
  <c r="J30" i="18"/>
  <c r="J27" i="18"/>
  <c r="K55" i="4"/>
  <c r="J28" i="18"/>
  <c r="K61" i="4"/>
  <c r="M61" i="4" s="1"/>
  <c r="K56" i="4"/>
  <c r="M56" i="4" s="1"/>
  <c r="K52" i="4"/>
  <c r="M52" i="4" s="1"/>
  <c r="K62" i="4"/>
  <c r="M62" i="4" s="1"/>
  <c r="K53" i="4"/>
  <c r="M53" i="4" s="1"/>
  <c r="K58" i="4"/>
  <c r="M58" i="4" s="1"/>
  <c r="J12" i="18"/>
  <c r="K36" i="4"/>
  <c r="L9" i="9"/>
  <c r="K11" i="8"/>
  <c r="M10" i="10"/>
  <c r="J44" i="18"/>
  <c r="J49" i="18"/>
  <c r="K37" i="4"/>
  <c r="M54" i="10"/>
  <c r="J10" i="18"/>
  <c r="J40" i="25" s="1"/>
  <c r="M53" i="10"/>
  <c r="K9" i="4"/>
  <c r="K10" i="4"/>
  <c r="K11" i="4"/>
  <c r="M30" i="10"/>
  <c r="M12" i="10"/>
  <c r="M68" i="10"/>
  <c r="M31" i="10"/>
  <c r="M66" i="10"/>
  <c r="J32" i="18"/>
  <c r="M11" i="10"/>
  <c r="J15" i="25"/>
  <c r="M15" i="25" s="1"/>
  <c r="J16" i="25"/>
  <c r="M16" i="25" s="1"/>
  <c r="K31" i="4"/>
  <c r="J33" i="18"/>
  <c r="K29" i="4"/>
  <c r="K27" i="4"/>
  <c r="K32" i="4"/>
  <c r="K35" i="4"/>
  <c r="K33" i="4"/>
  <c r="K34" i="4"/>
  <c r="J29" i="18"/>
  <c r="J31" i="18"/>
  <c r="J9" i="18"/>
  <c r="J11" i="18"/>
  <c r="N1" i="3"/>
  <c r="K33" i="8"/>
  <c r="K56" i="8"/>
  <c r="K30" i="8"/>
  <c r="K28" i="8"/>
  <c r="L29" i="9"/>
  <c r="K9" i="8"/>
  <c r="M4" i="8" s="1"/>
  <c r="K49" i="8"/>
  <c r="K10" i="8"/>
  <c r="L10" i="9"/>
  <c r="L11" i="9"/>
  <c r="L46" i="4" l="1"/>
  <c r="M55" i="4"/>
  <c r="K66" i="4"/>
  <c r="L67" i="4" s="1"/>
  <c r="J13" i="18"/>
  <c r="K64" i="4"/>
  <c r="M64" i="4" s="1"/>
  <c r="K12" i="8"/>
  <c r="J10" i="25" s="1"/>
  <c r="M10" i="25" s="1"/>
  <c r="J50" i="18"/>
  <c r="J51" i="18" s="1"/>
  <c r="J13" i="25"/>
  <c r="K59" i="4"/>
  <c r="M59" i="4" s="1"/>
  <c r="J34" i="18"/>
  <c r="J35" i="18" s="1"/>
  <c r="J54" i="25"/>
  <c r="J55" i="25"/>
  <c r="J36" i="25"/>
  <c r="J41" i="25"/>
  <c r="J49" i="25"/>
  <c r="J50" i="25"/>
  <c r="J35" i="25"/>
  <c r="K12" i="4"/>
  <c r="J9" i="25" s="1"/>
  <c r="M9" i="25" s="1"/>
  <c r="K54" i="4"/>
  <c r="M54" i="4" s="1"/>
  <c r="K39" i="4"/>
  <c r="M74" i="10"/>
  <c r="M61" i="10"/>
  <c r="M39" i="10"/>
  <c r="K35" i="8"/>
  <c r="L12" i="9"/>
  <c r="J17" i="25" s="1"/>
  <c r="M17" i="25" s="1"/>
  <c r="M13" i="10"/>
  <c r="M13" i="25" l="1"/>
  <c r="J14" i="25"/>
  <c r="M14" i="25" s="1"/>
  <c r="J45" i="25"/>
  <c r="J59" i="25"/>
  <c r="J19" i="25" l="1"/>
  <c r="M19" i="25" s="1"/>
  <c r="K46" i="25"/>
</calcChain>
</file>

<file path=xl/sharedStrings.xml><?xml version="1.0" encoding="utf-8"?>
<sst xmlns="http://schemas.openxmlformats.org/spreadsheetml/2006/main" count="82852" uniqueCount="17683">
  <si>
    <t>Variables</t>
  </si>
  <si>
    <t>Transportation Pollutant Emissions Disaggregated</t>
  </si>
  <si>
    <t>Transportation Sector Pollutant Emissions</t>
  </si>
  <si>
    <t>Electricity Sector Pollutant Emissions</t>
  </si>
  <si>
    <t>Process Emissions before CCS</t>
  </si>
  <si>
    <t>Industrial Energy Related Emissions Excluding Fuels to Power CCS</t>
  </si>
  <si>
    <t>Industrial Sector Pollutant Emissions</t>
  </si>
  <si>
    <t>Output Total CO2e Emissions by Sector[transportation sector]</t>
  </si>
  <si>
    <t>Output Total CO2e Emissions by Sector[electricity sector]</t>
  </si>
  <si>
    <t>Output Total CO2e Emissions by Sector[district heat and hydrogen sector]</t>
  </si>
  <si>
    <t>Output Total CO2e Emissions by Sector[LULUCF sector]</t>
  </si>
  <si>
    <t>Output Total CO2e Emissions by Sector[geoengineering sector]</t>
  </si>
  <si>
    <t>Output Industry Sector Process Emissions in CO2e Excluding Ag and Waste</t>
  </si>
  <si>
    <t>Output Industry Sector Energy Related CO2e Emissions Excluding Ag and Waste</t>
  </si>
  <si>
    <t>Output Agriculture CO2e Emissions</t>
  </si>
  <si>
    <t>Output Waste Management CO2e Emissions</t>
  </si>
  <si>
    <t>Output Buildings Sector CO2e Emissions</t>
  </si>
  <si>
    <t>Buildings Sector Pollutant Emissions</t>
  </si>
  <si>
    <t>Time</t>
  </si>
  <si>
    <t>NoSettings</t>
  </si>
  <si>
    <t>Transportation Pollutant Emissions Disaggregated[LDVs,CO2,passenger,electricity tf]</t>
  </si>
  <si>
    <t>Transportation Pollutant Emissions Disaggregated[LDVs,CO2,passenger,natural gas tf]</t>
  </si>
  <si>
    <t>Transportation Pollutant Emissions Disaggregated[LDVs,CO2,passenger,petroleum gasoline tf]</t>
  </si>
  <si>
    <t>Transportation Pollutant Emissions Disaggregated[LDVs,CO2,passenger,petroleum diesel tf]</t>
  </si>
  <si>
    <t>Transportation Pollutant Emissions Disaggregated[LDVs,CO2,passenger,biofuel gasoline tf]</t>
  </si>
  <si>
    <t>Transportation Pollutant Emissions Disaggregated[LDVs,CO2,passenger,biofuel diesel tf]</t>
  </si>
  <si>
    <t>Transportation Pollutant Emissions Disaggregated[LDVs,CO2,passenger,jet fuel tf]</t>
  </si>
  <si>
    <t>Transportation Pollutant Emissions Disaggregated[LDVs,CO2,passenger,heavy or residual fuel oil tf]</t>
  </si>
  <si>
    <t>Transportation Pollutant Emissions Disaggregated[LDVs,CO2,passenger,LPG propane or butane tf]</t>
  </si>
  <si>
    <t>Transportation Pollutant Emissions Disaggregated[LDVs,CO2,passenger,hydrogen tf]</t>
  </si>
  <si>
    <t>Transportation Pollutant Emissions Disaggregated[LDVs,CO2,freight,electricity tf]</t>
  </si>
  <si>
    <t>Transportation Pollutant Emissions Disaggregated[LDVs,CO2,freight,natural gas tf]</t>
  </si>
  <si>
    <t>Transportation Pollutant Emissions Disaggregated[LDVs,CO2,freight,petroleum gasoline tf]</t>
  </si>
  <si>
    <t>Transportation Pollutant Emissions Disaggregated[LDVs,CO2,freight,petroleum diesel tf]</t>
  </si>
  <si>
    <t>Transportation Pollutant Emissions Disaggregated[LDVs,CO2,freight,biofuel gasoline tf]</t>
  </si>
  <si>
    <t>Transportation Pollutant Emissions Disaggregated[LDVs,CO2,freight,biofuel diesel tf]</t>
  </si>
  <si>
    <t>Transportation Pollutant Emissions Disaggregated[LDVs,CO2,freight,jet fuel tf]</t>
  </si>
  <si>
    <t>Transportation Pollutant Emissions Disaggregated[LDVs,CO2,freight,heavy or residual fuel oil tf]</t>
  </si>
  <si>
    <t>Transportation Pollutant Emissions Disaggregated[LDVs,CO2,freight,LPG propane or butane tf]</t>
  </si>
  <si>
    <t>Transportation Pollutant Emissions Disaggregated[LDVs,CO2,freight,hydrogen tf]</t>
  </si>
  <si>
    <t>Transportation Pollutant Emissions Disaggregated[LDVs,VOC,passenger,electricity tf]</t>
  </si>
  <si>
    <t>Transportation Pollutant Emissions Disaggregated[LDVs,VOC,passenger,natural gas tf]</t>
  </si>
  <si>
    <t>Transportation Pollutant Emissions Disaggregated[LDVs,VOC,passenger,petroleum gasoline tf]</t>
  </si>
  <si>
    <t>Transportation Pollutant Emissions Disaggregated[LDVs,VOC,passenger,petroleum diesel tf]</t>
  </si>
  <si>
    <t>Transportation Pollutant Emissions Disaggregated[LDVs,VOC,passenger,biofuel gasoline tf]</t>
  </si>
  <si>
    <t>Transportation Pollutant Emissions Disaggregated[LDVs,VOC,passenger,biofuel diesel tf]</t>
  </si>
  <si>
    <t>Transportation Pollutant Emissions Disaggregated[LDVs,VOC,passenger,jet fuel tf]</t>
  </si>
  <si>
    <t>Transportation Pollutant Emissions Disaggregated[LDVs,VOC,passenger,heavy or residual fuel oil tf]</t>
  </si>
  <si>
    <t>Transportation Pollutant Emissions Disaggregated[LDVs,VOC,passenger,LPG propane or butane tf]</t>
  </si>
  <si>
    <t>Transportation Pollutant Emissions Disaggregated[LDVs,VOC,passenger,hydrogen tf]</t>
  </si>
  <si>
    <t>Transportation Pollutant Emissions Disaggregated[LDVs,VOC,freight,electricity tf]</t>
  </si>
  <si>
    <t>Transportation Pollutant Emissions Disaggregated[LDVs,VOC,freight,natural gas tf]</t>
  </si>
  <si>
    <t>Transportation Pollutant Emissions Disaggregated[LDVs,VOC,freight,petroleum gasoline tf]</t>
  </si>
  <si>
    <t>Transportation Pollutant Emissions Disaggregated[LDVs,VOC,freight,petroleum diesel tf]</t>
  </si>
  <si>
    <t>Transportation Pollutant Emissions Disaggregated[LDVs,VOC,freight,biofuel gasoline tf]</t>
  </si>
  <si>
    <t>Transportation Pollutant Emissions Disaggregated[LDVs,VOC,freight,biofuel diesel tf]</t>
  </si>
  <si>
    <t>Transportation Pollutant Emissions Disaggregated[LDVs,VOC,freight,jet fuel tf]</t>
  </si>
  <si>
    <t>Transportation Pollutant Emissions Disaggregated[LDVs,VOC,freight,heavy or residual fuel oil tf]</t>
  </si>
  <si>
    <t>Transportation Pollutant Emissions Disaggregated[LDVs,VOC,freight,LPG propane or butane tf]</t>
  </si>
  <si>
    <t>Transportation Pollutant Emissions Disaggregated[LDVs,VOC,freight,hydrogen tf]</t>
  </si>
  <si>
    <t>Transportation Pollutant Emissions Disaggregated[LDVs,CO,passenger,electricity tf]</t>
  </si>
  <si>
    <t>Transportation Pollutant Emissions Disaggregated[LDVs,CO,passenger,natural gas tf]</t>
  </si>
  <si>
    <t>Transportation Pollutant Emissions Disaggregated[LDVs,CO,passenger,petroleum gasoline tf]</t>
  </si>
  <si>
    <t>Transportation Pollutant Emissions Disaggregated[LDVs,CO,passenger,petroleum diesel tf]</t>
  </si>
  <si>
    <t>Transportation Pollutant Emissions Disaggregated[LDVs,CO,passenger,biofuel gasoline tf]</t>
  </si>
  <si>
    <t>Transportation Pollutant Emissions Disaggregated[LDVs,CO,passenger,biofuel diesel tf]</t>
  </si>
  <si>
    <t>Transportation Pollutant Emissions Disaggregated[LDVs,CO,passenger,jet fuel tf]</t>
  </si>
  <si>
    <t>Transportation Pollutant Emissions Disaggregated[LDVs,CO,passenger,heavy or residual fuel oil tf]</t>
  </si>
  <si>
    <t>Transportation Pollutant Emissions Disaggregated[LDVs,CO,passenger,LPG propane or butane tf]</t>
  </si>
  <si>
    <t>Transportation Pollutant Emissions Disaggregated[LDVs,CO,passenger,hydrogen tf]</t>
  </si>
  <si>
    <t>Transportation Pollutant Emissions Disaggregated[LDVs,CO,freight,electricity tf]</t>
  </si>
  <si>
    <t>Transportation Pollutant Emissions Disaggregated[LDVs,CO,freight,natural gas tf]</t>
  </si>
  <si>
    <t>Transportation Pollutant Emissions Disaggregated[LDVs,CO,freight,petroleum gasoline tf]</t>
  </si>
  <si>
    <t>Transportation Pollutant Emissions Disaggregated[LDVs,CO,freight,petroleum diesel tf]</t>
  </si>
  <si>
    <t>Transportation Pollutant Emissions Disaggregated[LDVs,CO,freight,biofuel gasoline tf]</t>
  </si>
  <si>
    <t>Transportation Pollutant Emissions Disaggregated[LDVs,CO,freight,biofuel diesel tf]</t>
  </si>
  <si>
    <t>Transportation Pollutant Emissions Disaggregated[LDVs,CO,freight,jet fuel tf]</t>
  </si>
  <si>
    <t>Transportation Pollutant Emissions Disaggregated[LDVs,CO,freight,heavy or residual fuel oil tf]</t>
  </si>
  <si>
    <t>Transportation Pollutant Emissions Disaggregated[LDVs,CO,freight,LPG propane or butane tf]</t>
  </si>
  <si>
    <t>Transportation Pollutant Emissions Disaggregated[LDVs,CO,freight,hydrogen tf]</t>
  </si>
  <si>
    <t>Transportation Pollutant Emissions Disaggregated[LDVs,NOx,passenger,electricity tf]</t>
  </si>
  <si>
    <t>Transportation Pollutant Emissions Disaggregated[LDVs,NOx,passenger,natural gas tf]</t>
  </si>
  <si>
    <t>Transportation Pollutant Emissions Disaggregated[LDVs,NOx,passenger,petroleum gasoline tf]</t>
  </si>
  <si>
    <t>Transportation Pollutant Emissions Disaggregated[LDVs,NOx,passenger,petroleum diesel tf]</t>
  </si>
  <si>
    <t>Transportation Pollutant Emissions Disaggregated[LDVs,NOx,passenger,biofuel gasoline tf]</t>
  </si>
  <si>
    <t>Transportation Pollutant Emissions Disaggregated[LDVs,NOx,passenger,biofuel diesel tf]</t>
  </si>
  <si>
    <t>Transportation Pollutant Emissions Disaggregated[LDVs,NOx,passenger,jet fuel tf]</t>
  </si>
  <si>
    <t>Transportation Pollutant Emissions Disaggregated[LDVs,NOx,passenger,heavy or residual fuel oil tf]</t>
  </si>
  <si>
    <t>Transportation Pollutant Emissions Disaggregated[LDVs,NOx,passenger,LPG propane or butane tf]</t>
  </si>
  <si>
    <t>Transportation Pollutant Emissions Disaggregated[LDVs,NOx,passenger,hydrogen tf]</t>
  </si>
  <si>
    <t>Transportation Pollutant Emissions Disaggregated[LDVs,NOx,freight,electricity tf]</t>
  </si>
  <si>
    <t>Transportation Pollutant Emissions Disaggregated[LDVs,NOx,freight,natural gas tf]</t>
  </si>
  <si>
    <t>Transportation Pollutant Emissions Disaggregated[LDVs,NOx,freight,petroleum gasoline tf]</t>
  </si>
  <si>
    <t>Transportation Pollutant Emissions Disaggregated[LDVs,NOx,freight,petroleum diesel tf]</t>
  </si>
  <si>
    <t>Transportation Pollutant Emissions Disaggregated[LDVs,NOx,freight,biofuel gasoline tf]</t>
  </si>
  <si>
    <t>Transportation Pollutant Emissions Disaggregated[LDVs,NOx,freight,biofuel diesel tf]</t>
  </si>
  <si>
    <t>Transportation Pollutant Emissions Disaggregated[LDVs,NOx,freight,jet fuel tf]</t>
  </si>
  <si>
    <t>Transportation Pollutant Emissions Disaggregated[LDVs,NOx,freight,heavy or residual fuel oil tf]</t>
  </si>
  <si>
    <t>Transportation Pollutant Emissions Disaggregated[LDVs,NOx,freight,LPG propane or butane tf]</t>
  </si>
  <si>
    <t>Transportation Pollutant Emissions Disaggregated[LDVs,NOx,freight,hydrogen tf]</t>
  </si>
  <si>
    <t>Transportation Pollutant Emissions Disaggregated[LDVs,PM10,passenger,electricity tf]</t>
  </si>
  <si>
    <t>Transportation Pollutant Emissions Disaggregated[LDVs,PM10,passenger,natural gas tf]</t>
  </si>
  <si>
    <t>Transportation Pollutant Emissions Disaggregated[LDVs,PM10,passenger,petroleum gasoline tf]</t>
  </si>
  <si>
    <t>Transportation Pollutant Emissions Disaggregated[LDVs,PM10,passenger,petroleum diesel tf]</t>
  </si>
  <si>
    <t>Transportation Pollutant Emissions Disaggregated[LDVs,PM10,passenger,biofuel gasoline tf]</t>
  </si>
  <si>
    <t>Transportation Pollutant Emissions Disaggregated[LDVs,PM10,passenger,biofuel diesel tf]</t>
  </si>
  <si>
    <t>Transportation Pollutant Emissions Disaggregated[LDVs,PM10,passenger,jet fuel tf]</t>
  </si>
  <si>
    <t>Transportation Pollutant Emissions Disaggregated[LDVs,PM10,passenger,heavy or residual fuel oil tf]</t>
  </si>
  <si>
    <t>Transportation Pollutant Emissions Disaggregated[LDVs,PM10,passenger,LPG propane or butane tf]</t>
  </si>
  <si>
    <t>Transportation Pollutant Emissions Disaggregated[LDVs,PM10,passenger,hydrogen tf]</t>
  </si>
  <si>
    <t>Transportation Pollutant Emissions Disaggregated[LDVs,PM10,freight,electricity tf]</t>
  </si>
  <si>
    <t>Transportation Pollutant Emissions Disaggregated[LDVs,PM10,freight,natural gas tf]</t>
  </si>
  <si>
    <t>Transportation Pollutant Emissions Disaggregated[LDVs,PM10,freight,petroleum gasoline tf]</t>
  </si>
  <si>
    <t>Transportation Pollutant Emissions Disaggregated[LDVs,PM10,freight,petroleum diesel tf]</t>
  </si>
  <si>
    <t>Transportation Pollutant Emissions Disaggregated[LDVs,PM10,freight,biofuel gasoline tf]</t>
  </si>
  <si>
    <t>Transportation Pollutant Emissions Disaggregated[LDVs,PM10,freight,biofuel diesel tf]</t>
  </si>
  <si>
    <t>Transportation Pollutant Emissions Disaggregated[LDVs,PM10,freight,jet fuel tf]</t>
  </si>
  <si>
    <t>Transportation Pollutant Emissions Disaggregated[LDVs,PM10,freight,heavy or residual fuel oil tf]</t>
  </si>
  <si>
    <t>Transportation Pollutant Emissions Disaggregated[LDVs,PM10,freight,LPG propane or butane tf]</t>
  </si>
  <si>
    <t>Transportation Pollutant Emissions Disaggregated[LDVs,PM10,freight,hydrogen tf]</t>
  </si>
  <si>
    <t>Transportation Pollutant Emissions Disaggregated[LDVs,PM25,passenger,electricity tf]</t>
  </si>
  <si>
    <t>Transportation Pollutant Emissions Disaggregated[LDVs,PM25,passenger,natural gas tf]</t>
  </si>
  <si>
    <t>Transportation Pollutant Emissions Disaggregated[LDVs,PM25,passenger,petroleum gasoline tf]</t>
  </si>
  <si>
    <t>Transportation Pollutant Emissions Disaggregated[LDVs,PM25,passenger,petroleum diesel tf]</t>
  </si>
  <si>
    <t>Transportation Pollutant Emissions Disaggregated[LDVs,PM25,passenger,biofuel gasoline tf]</t>
  </si>
  <si>
    <t>Transportation Pollutant Emissions Disaggregated[LDVs,PM25,passenger,biofuel diesel tf]</t>
  </si>
  <si>
    <t>Transportation Pollutant Emissions Disaggregated[LDVs,PM25,passenger,jet fuel tf]</t>
  </si>
  <si>
    <t>Transportation Pollutant Emissions Disaggregated[LDVs,PM25,passenger,heavy or residual fuel oil tf]</t>
  </si>
  <si>
    <t>Transportation Pollutant Emissions Disaggregated[LDVs,PM25,passenger,LPG propane or butane tf]</t>
  </si>
  <si>
    <t>Transportation Pollutant Emissions Disaggregated[LDVs,PM25,passenger,hydrogen tf]</t>
  </si>
  <si>
    <t>Transportation Pollutant Emissions Disaggregated[LDVs,PM25,freight,electricity tf]</t>
  </si>
  <si>
    <t>Transportation Pollutant Emissions Disaggregated[LDVs,PM25,freight,natural gas tf]</t>
  </si>
  <si>
    <t>Transportation Pollutant Emissions Disaggregated[LDVs,PM25,freight,petroleum gasoline tf]</t>
  </si>
  <si>
    <t>Transportation Pollutant Emissions Disaggregated[LDVs,PM25,freight,petroleum diesel tf]</t>
  </si>
  <si>
    <t>Transportation Pollutant Emissions Disaggregated[LDVs,PM25,freight,biofuel gasoline tf]</t>
  </si>
  <si>
    <t>Transportation Pollutant Emissions Disaggregated[LDVs,PM25,freight,biofuel diesel tf]</t>
  </si>
  <si>
    <t>Transportation Pollutant Emissions Disaggregated[LDVs,PM25,freight,jet fuel tf]</t>
  </si>
  <si>
    <t>Transportation Pollutant Emissions Disaggregated[LDVs,PM25,freight,heavy or residual fuel oil tf]</t>
  </si>
  <si>
    <t>Transportation Pollutant Emissions Disaggregated[LDVs,PM25,freight,LPG propane or butane tf]</t>
  </si>
  <si>
    <t>Transportation Pollutant Emissions Disaggregated[LDVs,PM25,freight,hydrogen tf]</t>
  </si>
  <si>
    <t>Transportation Pollutant Emissions Disaggregated[LDVs,SOx,passenger,electricity tf]</t>
  </si>
  <si>
    <t>Transportation Pollutant Emissions Disaggregated[LDVs,SOx,passenger,natural gas tf]</t>
  </si>
  <si>
    <t>Transportation Pollutant Emissions Disaggregated[LDVs,SOx,passenger,petroleum gasoline tf]</t>
  </si>
  <si>
    <t>Transportation Pollutant Emissions Disaggregated[LDVs,SOx,passenger,petroleum diesel tf]</t>
  </si>
  <si>
    <t>Transportation Pollutant Emissions Disaggregated[LDVs,SOx,passenger,biofuel gasoline tf]</t>
  </si>
  <si>
    <t>Transportation Pollutant Emissions Disaggregated[LDVs,SOx,passenger,biofuel diesel tf]</t>
  </si>
  <si>
    <t>Transportation Pollutant Emissions Disaggregated[LDVs,SOx,passenger,jet fuel tf]</t>
  </si>
  <si>
    <t>Transportation Pollutant Emissions Disaggregated[LDVs,SOx,passenger,heavy or residual fuel oil tf]</t>
  </si>
  <si>
    <t>Transportation Pollutant Emissions Disaggregated[LDVs,SOx,passenger,LPG propane or butane tf]</t>
  </si>
  <si>
    <t>Transportation Pollutant Emissions Disaggregated[LDVs,SOx,passenger,hydrogen tf]</t>
  </si>
  <si>
    <t>Transportation Pollutant Emissions Disaggregated[LDVs,SOx,freight,electricity tf]</t>
  </si>
  <si>
    <t>Transportation Pollutant Emissions Disaggregated[LDVs,SOx,freight,natural gas tf]</t>
  </si>
  <si>
    <t>Transportation Pollutant Emissions Disaggregated[LDVs,SOx,freight,petroleum gasoline tf]</t>
  </si>
  <si>
    <t>Transportation Pollutant Emissions Disaggregated[LDVs,SOx,freight,petroleum diesel tf]</t>
  </si>
  <si>
    <t>Transportation Pollutant Emissions Disaggregated[LDVs,SOx,freight,biofuel gasoline tf]</t>
  </si>
  <si>
    <t>Transportation Pollutant Emissions Disaggregated[LDVs,SOx,freight,biofuel diesel tf]</t>
  </si>
  <si>
    <t>Transportation Pollutant Emissions Disaggregated[LDVs,SOx,freight,jet fuel tf]</t>
  </si>
  <si>
    <t>Transportation Pollutant Emissions Disaggregated[LDVs,SOx,freight,heavy or residual fuel oil tf]</t>
  </si>
  <si>
    <t>Transportation Pollutant Emissions Disaggregated[LDVs,SOx,freight,LPG propane or butane tf]</t>
  </si>
  <si>
    <t>Transportation Pollutant Emissions Disaggregated[LDVs,SOx,freight,hydrogen tf]</t>
  </si>
  <si>
    <t>Transportation Pollutant Emissions Disaggregated[LDVs,BC,passenger,electricity tf]</t>
  </si>
  <si>
    <t>Transportation Pollutant Emissions Disaggregated[LDVs,BC,passenger,natural gas tf]</t>
  </si>
  <si>
    <t>Transportation Pollutant Emissions Disaggregated[LDVs,BC,passenger,petroleum gasoline tf]</t>
  </si>
  <si>
    <t>Transportation Pollutant Emissions Disaggregated[LDVs,BC,passenger,petroleum diesel tf]</t>
  </si>
  <si>
    <t>Transportation Pollutant Emissions Disaggregated[LDVs,BC,passenger,biofuel gasoline tf]</t>
  </si>
  <si>
    <t>Transportation Pollutant Emissions Disaggregated[LDVs,BC,passenger,biofuel diesel tf]</t>
  </si>
  <si>
    <t>Transportation Pollutant Emissions Disaggregated[LDVs,BC,passenger,jet fuel tf]</t>
  </si>
  <si>
    <t>Transportation Pollutant Emissions Disaggregated[LDVs,BC,passenger,heavy or residual fuel oil tf]</t>
  </si>
  <si>
    <t>Transportation Pollutant Emissions Disaggregated[LDVs,BC,passenger,LPG propane or butane tf]</t>
  </si>
  <si>
    <t>Transportation Pollutant Emissions Disaggregated[LDVs,BC,passenger,hydrogen tf]</t>
  </si>
  <si>
    <t>Transportation Pollutant Emissions Disaggregated[LDVs,BC,freight,electricity tf]</t>
  </si>
  <si>
    <t>Transportation Pollutant Emissions Disaggregated[LDVs,BC,freight,natural gas tf]</t>
  </si>
  <si>
    <t>Transportation Pollutant Emissions Disaggregated[LDVs,BC,freight,petroleum gasoline tf]</t>
  </si>
  <si>
    <t>Transportation Pollutant Emissions Disaggregated[LDVs,BC,freight,petroleum diesel tf]</t>
  </si>
  <si>
    <t>Transportation Pollutant Emissions Disaggregated[LDVs,BC,freight,biofuel gasoline tf]</t>
  </si>
  <si>
    <t>Transportation Pollutant Emissions Disaggregated[LDVs,BC,freight,biofuel diesel tf]</t>
  </si>
  <si>
    <t>Transportation Pollutant Emissions Disaggregated[LDVs,BC,freight,jet fuel tf]</t>
  </si>
  <si>
    <t>Transportation Pollutant Emissions Disaggregated[LDVs,BC,freight,heavy or residual fuel oil tf]</t>
  </si>
  <si>
    <t>Transportation Pollutant Emissions Disaggregated[LDVs,BC,freight,LPG propane or butane tf]</t>
  </si>
  <si>
    <t>Transportation Pollutant Emissions Disaggregated[LDVs,BC,freight,hydrogen tf]</t>
  </si>
  <si>
    <t>Transportation Pollutant Emissions Disaggregated[LDVs,OC,passenger,electricity tf]</t>
  </si>
  <si>
    <t>Transportation Pollutant Emissions Disaggregated[LDVs,OC,passenger,natural gas tf]</t>
  </si>
  <si>
    <t>Transportation Pollutant Emissions Disaggregated[LDVs,OC,passenger,petroleum gasoline tf]</t>
  </si>
  <si>
    <t>Transportation Pollutant Emissions Disaggregated[LDVs,OC,passenger,petroleum diesel tf]</t>
  </si>
  <si>
    <t>Transportation Pollutant Emissions Disaggregated[LDVs,OC,passenger,biofuel gasoline tf]</t>
  </si>
  <si>
    <t>Transportation Pollutant Emissions Disaggregated[LDVs,OC,passenger,biofuel diesel tf]</t>
  </si>
  <si>
    <t>Transportation Pollutant Emissions Disaggregated[LDVs,OC,passenger,jet fuel tf]</t>
  </si>
  <si>
    <t>Transportation Pollutant Emissions Disaggregated[LDVs,OC,passenger,heavy or residual fuel oil tf]</t>
  </si>
  <si>
    <t>Transportation Pollutant Emissions Disaggregated[LDVs,OC,passenger,LPG propane or butane tf]</t>
  </si>
  <si>
    <t>Transportation Pollutant Emissions Disaggregated[LDVs,OC,passenger,hydrogen tf]</t>
  </si>
  <si>
    <t>Transportation Pollutant Emissions Disaggregated[LDVs,OC,freight,electricity tf]</t>
  </si>
  <si>
    <t>Transportation Pollutant Emissions Disaggregated[LDVs,OC,freight,natural gas tf]</t>
  </si>
  <si>
    <t>Transportation Pollutant Emissions Disaggregated[LDVs,OC,freight,petroleum gasoline tf]</t>
  </si>
  <si>
    <t>Transportation Pollutant Emissions Disaggregated[LDVs,OC,freight,petroleum diesel tf]</t>
  </si>
  <si>
    <t>Transportation Pollutant Emissions Disaggregated[LDVs,OC,freight,biofuel gasoline tf]</t>
  </si>
  <si>
    <t>Transportation Pollutant Emissions Disaggregated[LDVs,OC,freight,biofuel diesel tf]</t>
  </si>
  <si>
    <t>Transportation Pollutant Emissions Disaggregated[LDVs,OC,freight,jet fuel tf]</t>
  </si>
  <si>
    <t>Transportation Pollutant Emissions Disaggregated[LDVs,OC,freight,heavy or residual fuel oil tf]</t>
  </si>
  <si>
    <t>Transportation Pollutant Emissions Disaggregated[LDVs,OC,freight,LPG propane or butane tf]</t>
  </si>
  <si>
    <t>Transportation Pollutant Emissions Disaggregated[LDVs,OC,freight,hydrogen tf]</t>
  </si>
  <si>
    <t>Transportation Pollutant Emissions Disaggregated[LDVs,CH4,passenger,electricity tf]</t>
  </si>
  <si>
    <t>Transportation Pollutant Emissions Disaggregated[LDVs,CH4,passenger,natural gas tf]</t>
  </si>
  <si>
    <t>Transportation Pollutant Emissions Disaggregated[LDVs,CH4,passenger,petroleum gasoline tf]</t>
  </si>
  <si>
    <t>Transportation Pollutant Emissions Disaggregated[LDVs,CH4,passenger,petroleum diesel tf]</t>
  </si>
  <si>
    <t>Transportation Pollutant Emissions Disaggregated[LDVs,CH4,passenger,biofuel gasoline tf]</t>
  </si>
  <si>
    <t>Transportation Pollutant Emissions Disaggregated[LDVs,CH4,passenger,biofuel diesel tf]</t>
  </si>
  <si>
    <t>Transportation Pollutant Emissions Disaggregated[LDVs,CH4,passenger,jet fuel tf]</t>
  </si>
  <si>
    <t>Transportation Pollutant Emissions Disaggregated[LDVs,CH4,passenger,heavy or residual fuel oil tf]</t>
  </si>
  <si>
    <t>Transportation Pollutant Emissions Disaggregated[LDVs,CH4,passenger,LPG propane or butane tf]</t>
  </si>
  <si>
    <t>Transportation Pollutant Emissions Disaggregated[LDVs,CH4,passenger,hydrogen tf]</t>
  </si>
  <si>
    <t>Transportation Pollutant Emissions Disaggregated[LDVs,CH4,freight,electricity tf]</t>
  </si>
  <si>
    <t>Transportation Pollutant Emissions Disaggregated[LDVs,CH4,freight,natural gas tf]</t>
  </si>
  <si>
    <t>Transportation Pollutant Emissions Disaggregated[LDVs,CH4,freight,petroleum gasoline tf]</t>
  </si>
  <si>
    <t>Transportation Pollutant Emissions Disaggregated[LDVs,CH4,freight,petroleum diesel tf]</t>
  </si>
  <si>
    <t>Transportation Pollutant Emissions Disaggregated[LDVs,CH4,freight,biofuel gasoline tf]</t>
  </si>
  <si>
    <t>Transportation Pollutant Emissions Disaggregated[LDVs,CH4,freight,biofuel diesel tf]</t>
  </si>
  <si>
    <t>Transportation Pollutant Emissions Disaggregated[LDVs,CH4,freight,jet fuel tf]</t>
  </si>
  <si>
    <t>Transportation Pollutant Emissions Disaggregated[LDVs,CH4,freight,heavy or residual fuel oil tf]</t>
  </si>
  <si>
    <t>Transportation Pollutant Emissions Disaggregated[LDVs,CH4,freight,LPG propane or butane tf]</t>
  </si>
  <si>
    <t>Transportation Pollutant Emissions Disaggregated[LDVs,CH4,freight,hydrogen tf]</t>
  </si>
  <si>
    <t>Transportation Pollutant Emissions Disaggregated[LDVs,N2O,passenger,electricity tf]</t>
  </si>
  <si>
    <t>Transportation Pollutant Emissions Disaggregated[LDVs,N2O,passenger,natural gas tf]</t>
  </si>
  <si>
    <t>Transportation Pollutant Emissions Disaggregated[LDVs,N2O,passenger,petroleum gasoline tf]</t>
  </si>
  <si>
    <t>Transportation Pollutant Emissions Disaggregated[LDVs,N2O,passenger,petroleum diesel tf]</t>
  </si>
  <si>
    <t>Transportation Pollutant Emissions Disaggregated[LDVs,N2O,passenger,biofuel gasoline tf]</t>
  </si>
  <si>
    <t>Transportation Pollutant Emissions Disaggregated[LDVs,N2O,passenger,biofuel diesel tf]</t>
  </si>
  <si>
    <t>Transportation Pollutant Emissions Disaggregated[LDVs,N2O,passenger,jet fuel tf]</t>
  </si>
  <si>
    <t>Transportation Pollutant Emissions Disaggregated[LDVs,N2O,passenger,heavy or residual fuel oil tf]</t>
  </si>
  <si>
    <t>Transportation Pollutant Emissions Disaggregated[LDVs,N2O,passenger,LPG propane or butane tf]</t>
  </si>
  <si>
    <t>Transportation Pollutant Emissions Disaggregated[LDVs,N2O,passenger,hydrogen tf]</t>
  </si>
  <si>
    <t>Transportation Pollutant Emissions Disaggregated[LDVs,N2O,freight,electricity tf]</t>
  </si>
  <si>
    <t>Transportation Pollutant Emissions Disaggregated[LDVs,N2O,freight,natural gas tf]</t>
  </si>
  <si>
    <t>Transportation Pollutant Emissions Disaggregated[LDVs,N2O,freight,petroleum gasoline tf]</t>
  </si>
  <si>
    <t>Transportation Pollutant Emissions Disaggregated[LDVs,N2O,freight,petroleum diesel tf]</t>
  </si>
  <si>
    <t>Transportation Pollutant Emissions Disaggregated[LDVs,N2O,freight,biofuel gasoline tf]</t>
  </si>
  <si>
    <t>Transportation Pollutant Emissions Disaggregated[LDVs,N2O,freight,biofuel diesel tf]</t>
  </si>
  <si>
    <t>Transportation Pollutant Emissions Disaggregated[LDVs,N2O,freight,jet fuel tf]</t>
  </si>
  <si>
    <t>Transportation Pollutant Emissions Disaggregated[LDVs,N2O,freight,heavy or residual fuel oil tf]</t>
  </si>
  <si>
    <t>Transportation Pollutant Emissions Disaggregated[LDVs,N2O,freight,LPG propane or butane tf]</t>
  </si>
  <si>
    <t>Transportation Pollutant Emissions Disaggregated[LDVs,N2O,freight,hydrogen tf]</t>
  </si>
  <si>
    <t>Transportation Pollutant Emissions Disaggregated[LDVs,F gases,passenger,electricity tf]</t>
  </si>
  <si>
    <t>Transportation Pollutant Emissions Disaggregated[LDVs,F gases,passenger,natural gas tf]</t>
  </si>
  <si>
    <t>Transportation Pollutant Emissions Disaggregated[LDVs,F gases,passenger,petroleum gasoline tf]</t>
  </si>
  <si>
    <t>Transportation Pollutant Emissions Disaggregated[LDVs,F gases,passenger,petroleum diesel tf]</t>
  </si>
  <si>
    <t>Transportation Pollutant Emissions Disaggregated[LDVs,F gases,passenger,biofuel gasoline tf]</t>
  </si>
  <si>
    <t>Transportation Pollutant Emissions Disaggregated[LDVs,F gases,passenger,biofuel diesel tf]</t>
  </si>
  <si>
    <t>Transportation Pollutant Emissions Disaggregated[LDVs,F gases,passenger,jet fuel tf]</t>
  </si>
  <si>
    <t>Transportation Pollutant Emissions Disaggregated[LDVs,F gases,passenger,heavy or residual fuel oil tf]</t>
  </si>
  <si>
    <t>Transportation Pollutant Emissions Disaggregated[LDVs,F gases,passenger,LPG propane or butane tf]</t>
  </si>
  <si>
    <t>Transportation Pollutant Emissions Disaggregated[LDVs,F gases,passenger,hydrogen tf]</t>
  </si>
  <si>
    <t>Transportation Pollutant Emissions Disaggregated[LDVs,F gases,freight,electricity tf]</t>
  </si>
  <si>
    <t>Transportation Pollutant Emissions Disaggregated[LDVs,F gases,freight,natural gas tf]</t>
  </si>
  <si>
    <t>Transportation Pollutant Emissions Disaggregated[LDVs,F gases,freight,petroleum gasoline tf]</t>
  </si>
  <si>
    <t>Transportation Pollutant Emissions Disaggregated[LDVs,F gases,freight,petroleum diesel tf]</t>
  </si>
  <si>
    <t>Transportation Pollutant Emissions Disaggregated[LDVs,F gases,freight,biofuel gasoline tf]</t>
  </si>
  <si>
    <t>Transportation Pollutant Emissions Disaggregated[LDVs,F gases,freight,biofuel diesel tf]</t>
  </si>
  <si>
    <t>Transportation Pollutant Emissions Disaggregated[LDVs,F gases,freight,jet fuel tf]</t>
  </si>
  <si>
    <t>Transportation Pollutant Emissions Disaggregated[LDVs,F gases,freight,heavy or residual fuel oil tf]</t>
  </si>
  <si>
    <t>Transportation Pollutant Emissions Disaggregated[LDVs,F gases,freight,LPG propane or butane tf]</t>
  </si>
  <si>
    <t>Transportation Pollutant Emissions Disaggregated[LDVs,F gases,freight,hydrogen tf]</t>
  </si>
  <si>
    <t>Transportation Pollutant Emissions Disaggregated[HDVs,CO2,passenger,electricity tf]</t>
  </si>
  <si>
    <t>Transportation Pollutant Emissions Disaggregated[HDVs,CO2,passenger,natural gas tf]</t>
  </si>
  <si>
    <t>Transportation Pollutant Emissions Disaggregated[HDVs,CO2,passenger,petroleum gasoline tf]</t>
  </si>
  <si>
    <t>Transportation Pollutant Emissions Disaggregated[HDVs,CO2,passenger,petroleum diesel tf]</t>
  </si>
  <si>
    <t>Transportation Pollutant Emissions Disaggregated[HDVs,CO2,passenger,biofuel gasoline tf]</t>
  </si>
  <si>
    <t>Transportation Pollutant Emissions Disaggregated[HDVs,CO2,passenger,biofuel diesel tf]</t>
  </si>
  <si>
    <t>Transportation Pollutant Emissions Disaggregated[HDVs,CO2,passenger,jet fuel tf]</t>
  </si>
  <si>
    <t>Transportation Pollutant Emissions Disaggregated[HDVs,CO2,passenger,heavy or residual fuel oil tf]</t>
  </si>
  <si>
    <t>Transportation Pollutant Emissions Disaggregated[HDVs,CO2,passenger,LPG propane or butane tf]</t>
  </si>
  <si>
    <t>Transportation Pollutant Emissions Disaggregated[HDVs,CO2,passenger,hydrogen tf]</t>
  </si>
  <si>
    <t>Transportation Pollutant Emissions Disaggregated[HDVs,CO2,freight,electricity tf]</t>
  </si>
  <si>
    <t>Transportation Pollutant Emissions Disaggregated[HDVs,CO2,freight,natural gas tf]</t>
  </si>
  <si>
    <t>Transportation Pollutant Emissions Disaggregated[HDVs,CO2,freight,petroleum gasoline tf]</t>
  </si>
  <si>
    <t>Transportation Pollutant Emissions Disaggregated[HDVs,CO2,freight,petroleum diesel tf]</t>
  </si>
  <si>
    <t>Transportation Pollutant Emissions Disaggregated[HDVs,CO2,freight,biofuel gasoline tf]</t>
  </si>
  <si>
    <t>Transportation Pollutant Emissions Disaggregated[HDVs,CO2,freight,biofuel diesel tf]</t>
  </si>
  <si>
    <t>Transportation Pollutant Emissions Disaggregated[HDVs,CO2,freight,jet fuel tf]</t>
  </si>
  <si>
    <t>Transportation Pollutant Emissions Disaggregated[HDVs,CO2,freight,heavy or residual fuel oil tf]</t>
  </si>
  <si>
    <t>Transportation Pollutant Emissions Disaggregated[HDVs,CO2,freight,LPG propane or butane tf]</t>
  </si>
  <si>
    <t>Transportation Pollutant Emissions Disaggregated[HDVs,CO2,freight,hydrogen tf]</t>
  </si>
  <si>
    <t>Transportation Pollutant Emissions Disaggregated[HDVs,VOC,passenger,electricity tf]</t>
  </si>
  <si>
    <t>Transportation Pollutant Emissions Disaggregated[HDVs,VOC,passenger,natural gas tf]</t>
  </si>
  <si>
    <t>Transportation Pollutant Emissions Disaggregated[HDVs,VOC,passenger,petroleum gasoline tf]</t>
  </si>
  <si>
    <t>Transportation Pollutant Emissions Disaggregated[HDVs,VOC,passenger,petroleum diesel tf]</t>
  </si>
  <si>
    <t>Transportation Pollutant Emissions Disaggregated[HDVs,VOC,passenger,biofuel gasoline tf]</t>
  </si>
  <si>
    <t>Transportation Pollutant Emissions Disaggregated[HDVs,VOC,passenger,biofuel diesel tf]</t>
  </si>
  <si>
    <t>Transportation Pollutant Emissions Disaggregated[HDVs,VOC,passenger,jet fuel tf]</t>
  </si>
  <si>
    <t>Transportation Pollutant Emissions Disaggregated[HDVs,VOC,passenger,heavy or residual fuel oil tf]</t>
  </si>
  <si>
    <t>Transportation Pollutant Emissions Disaggregated[HDVs,VOC,passenger,LPG propane or butane tf]</t>
  </si>
  <si>
    <t>Transportation Pollutant Emissions Disaggregated[HDVs,VOC,passenger,hydrogen tf]</t>
  </si>
  <si>
    <t>Transportation Pollutant Emissions Disaggregated[HDVs,VOC,freight,electricity tf]</t>
  </si>
  <si>
    <t>Transportation Pollutant Emissions Disaggregated[HDVs,VOC,freight,natural gas tf]</t>
  </si>
  <si>
    <t>Transportation Pollutant Emissions Disaggregated[HDVs,VOC,freight,petroleum gasoline tf]</t>
  </si>
  <si>
    <t>Transportation Pollutant Emissions Disaggregated[HDVs,VOC,freight,petroleum diesel tf]</t>
  </si>
  <si>
    <t>Transportation Pollutant Emissions Disaggregated[HDVs,VOC,freight,biofuel gasoline tf]</t>
  </si>
  <si>
    <t>Transportation Pollutant Emissions Disaggregated[HDVs,VOC,freight,biofuel diesel tf]</t>
  </si>
  <si>
    <t>Transportation Pollutant Emissions Disaggregated[HDVs,VOC,freight,jet fuel tf]</t>
  </si>
  <si>
    <t>Transportation Pollutant Emissions Disaggregated[HDVs,VOC,freight,heavy or residual fuel oil tf]</t>
  </si>
  <si>
    <t>Transportation Pollutant Emissions Disaggregated[HDVs,VOC,freight,LPG propane or butane tf]</t>
  </si>
  <si>
    <t>Transportation Pollutant Emissions Disaggregated[HDVs,VOC,freight,hydrogen tf]</t>
  </si>
  <si>
    <t>Transportation Pollutant Emissions Disaggregated[HDVs,CO,passenger,electricity tf]</t>
  </si>
  <si>
    <t>Transportation Pollutant Emissions Disaggregated[HDVs,CO,passenger,natural gas tf]</t>
  </si>
  <si>
    <t>Transportation Pollutant Emissions Disaggregated[HDVs,CO,passenger,petroleum gasoline tf]</t>
  </si>
  <si>
    <t>Transportation Pollutant Emissions Disaggregated[HDVs,CO,passenger,petroleum diesel tf]</t>
  </si>
  <si>
    <t>Transportation Pollutant Emissions Disaggregated[HDVs,CO,passenger,biofuel gasoline tf]</t>
  </si>
  <si>
    <t>Transportation Pollutant Emissions Disaggregated[HDVs,CO,passenger,biofuel diesel tf]</t>
  </si>
  <si>
    <t>Transportation Pollutant Emissions Disaggregated[HDVs,CO,passenger,jet fuel tf]</t>
  </si>
  <si>
    <t>Transportation Pollutant Emissions Disaggregated[HDVs,CO,passenger,heavy or residual fuel oil tf]</t>
  </si>
  <si>
    <t>Transportation Pollutant Emissions Disaggregated[HDVs,CO,passenger,LPG propane or butane tf]</t>
  </si>
  <si>
    <t>Transportation Pollutant Emissions Disaggregated[HDVs,CO,passenger,hydrogen tf]</t>
  </si>
  <si>
    <t>Transportation Pollutant Emissions Disaggregated[HDVs,CO,freight,electricity tf]</t>
  </si>
  <si>
    <t>Transportation Pollutant Emissions Disaggregated[HDVs,CO,freight,natural gas tf]</t>
  </si>
  <si>
    <t>Transportation Pollutant Emissions Disaggregated[HDVs,CO,freight,petroleum gasoline tf]</t>
  </si>
  <si>
    <t>Transportation Pollutant Emissions Disaggregated[HDVs,CO,freight,petroleum diesel tf]</t>
  </si>
  <si>
    <t>Transportation Pollutant Emissions Disaggregated[HDVs,CO,freight,biofuel gasoline tf]</t>
  </si>
  <si>
    <t>Transportation Pollutant Emissions Disaggregated[HDVs,CO,freight,biofuel diesel tf]</t>
  </si>
  <si>
    <t>Transportation Pollutant Emissions Disaggregated[HDVs,CO,freight,jet fuel tf]</t>
  </si>
  <si>
    <t>Transportation Pollutant Emissions Disaggregated[HDVs,CO,freight,heavy or residual fuel oil tf]</t>
  </si>
  <si>
    <t>Transportation Pollutant Emissions Disaggregated[HDVs,CO,freight,LPG propane or butane tf]</t>
  </si>
  <si>
    <t>Transportation Pollutant Emissions Disaggregated[HDVs,CO,freight,hydrogen tf]</t>
  </si>
  <si>
    <t>Transportation Pollutant Emissions Disaggregated[HDVs,NOx,passenger,electricity tf]</t>
  </si>
  <si>
    <t>Transportation Pollutant Emissions Disaggregated[HDVs,NOx,passenger,natural gas tf]</t>
  </si>
  <si>
    <t>Transportation Pollutant Emissions Disaggregated[HDVs,NOx,passenger,petroleum gasoline tf]</t>
  </si>
  <si>
    <t>Transportation Pollutant Emissions Disaggregated[HDVs,NOx,passenger,petroleum diesel tf]</t>
  </si>
  <si>
    <t>Transportation Pollutant Emissions Disaggregated[HDVs,NOx,passenger,biofuel gasoline tf]</t>
  </si>
  <si>
    <t>Transportation Pollutant Emissions Disaggregated[HDVs,NOx,passenger,biofuel diesel tf]</t>
  </si>
  <si>
    <t>Transportation Pollutant Emissions Disaggregated[HDVs,NOx,passenger,jet fuel tf]</t>
  </si>
  <si>
    <t>Transportation Pollutant Emissions Disaggregated[HDVs,NOx,passenger,heavy or residual fuel oil tf]</t>
  </si>
  <si>
    <t>Transportation Pollutant Emissions Disaggregated[HDVs,NOx,passenger,LPG propane or butane tf]</t>
  </si>
  <si>
    <t>Transportation Pollutant Emissions Disaggregated[HDVs,NOx,passenger,hydrogen tf]</t>
  </si>
  <si>
    <t>Transportation Pollutant Emissions Disaggregated[HDVs,NOx,freight,electricity tf]</t>
  </si>
  <si>
    <t>Transportation Pollutant Emissions Disaggregated[HDVs,NOx,freight,natural gas tf]</t>
  </si>
  <si>
    <t>Transportation Pollutant Emissions Disaggregated[HDVs,NOx,freight,petroleum gasoline tf]</t>
  </si>
  <si>
    <t>Transportation Pollutant Emissions Disaggregated[HDVs,NOx,freight,petroleum diesel tf]</t>
  </si>
  <si>
    <t>Transportation Pollutant Emissions Disaggregated[HDVs,NOx,freight,biofuel gasoline tf]</t>
  </si>
  <si>
    <t>Transportation Pollutant Emissions Disaggregated[HDVs,NOx,freight,biofuel diesel tf]</t>
  </si>
  <si>
    <t>Transportation Pollutant Emissions Disaggregated[HDVs,NOx,freight,jet fuel tf]</t>
  </si>
  <si>
    <t>Transportation Pollutant Emissions Disaggregated[HDVs,NOx,freight,heavy or residual fuel oil tf]</t>
  </si>
  <si>
    <t>Transportation Pollutant Emissions Disaggregated[HDVs,NOx,freight,LPG propane or butane tf]</t>
  </si>
  <si>
    <t>Transportation Pollutant Emissions Disaggregated[HDVs,NOx,freight,hydrogen tf]</t>
  </si>
  <si>
    <t>Transportation Pollutant Emissions Disaggregated[HDVs,PM10,passenger,electricity tf]</t>
  </si>
  <si>
    <t>Transportation Pollutant Emissions Disaggregated[HDVs,PM10,passenger,natural gas tf]</t>
  </si>
  <si>
    <t>Transportation Pollutant Emissions Disaggregated[HDVs,PM10,passenger,petroleum gasoline tf]</t>
  </si>
  <si>
    <t>Transportation Pollutant Emissions Disaggregated[HDVs,PM10,passenger,petroleum diesel tf]</t>
  </si>
  <si>
    <t>Transportation Pollutant Emissions Disaggregated[HDVs,PM10,passenger,biofuel gasoline tf]</t>
  </si>
  <si>
    <t>Transportation Pollutant Emissions Disaggregated[HDVs,PM10,passenger,biofuel diesel tf]</t>
  </si>
  <si>
    <t>Transportation Pollutant Emissions Disaggregated[HDVs,PM10,passenger,jet fuel tf]</t>
  </si>
  <si>
    <t>Transportation Pollutant Emissions Disaggregated[HDVs,PM10,passenger,heavy or residual fuel oil tf]</t>
  </si>
  <si>
    <t>Transportation Pollutant Emissions Disaggregated[HDVs,PM10,passenger,LPG propane or butane tf]</t>
  </si>
  <si>
    <t>Transportation Pollutant Emissions Disaggregated[HDVs,PM10,passenger,hydrogen tf]</t>
  </si>
  <si>
    <t>Transportation Pollutant Emissions Disaggregated[HDVs,PM10,freight,electricity tf]</t>
  </si>
  <si>
    <t>Transportation Pollutant Emissions Disaggregated[HDVs,PM10,freight,natural gas tf]</t>
  </si>
  <si>
    <t>Transportation Pollutant Emissions Disaggregated[HDVs,PM10,freight,petroleum gasoline tf]</t>
  </si>
  <si>
    <t>Transportation Pollutant Emissions Disaggregated[HDVs,PM10,freight,petroleum diesel tf]</t>
  </si>
  <si>
    <t>Transportation Pollutant Emissions Disaggregated[HDVs,PM10,freight,biofuel gasoline tf]</t>
  </si>
  <si>
    <t>Transportation Pollutant Emissions Disaggregated[HDVs,PM10,freight,biofuel diesel tf]</t>
  </si>
  <si>
    <t>Transportation Pollutant Emissions Disaggregated[HDVs,PM10,freight,jet fuel tf]</t>
  </si>
  <si>
    <t>Transportation Pollutant Emissions Disaggregated[HDVs,PM10,freight,heavy or residual fuel oil tf]</t>
  </si>
  <si>
    <t>Transportation Pollutant Emissions Disaggregated[HDVs,PM10,freight,LPG propane or butane tf]</t>
  </si>
  <si>
    <t>Transportation Pollutant Emissions Disaggregated[HDVs,PM10,freight,hydrogen tf]</t>
  </si>
  <si>
    <t>Transportation Pollutant Emissions Disaggregated[HDVs,PM25,passenger,electricity tf]</t>
  </si>
  <si>
    <t>Transportation Pollutant Emissions Disaggregated[HDVs,PM25,passenger,natural gas tf]</t>
  </si>
  <si>
    <t>Transportation Pollutant Emissions Disaggregated[HDVs,PM25,passenger,petroleum gasoline tf]</t>
  </si>
  <si>
    <t>Transportation Pollutant Emissions Disaggregated[HDVs,PM25,passenger,petroleum diesel tf]</t>
  </si>
  <si>
    <t>Transportation Pollutant Emissions Disaggregated[HDVs,PM25,passenger,biofuel gasoline tf]</t>
  </si>
  <si>
    <t>Transportation Pollutant Emissions Disaggregated[HDVs,PM25,passenger,biofuel diesel tf]</t>
  </si>
  <si>
    <t>Transportation Pollutant Emissions Disaggregated[HDVs,PM25,passenger,jet fuel tf]</t>
  </si>
  <si>
    <t>Transportation Pollutant Emissions Disaggregated[HDVs,PM25,passenger,heavy or residual fuel oil tf]</t>
  </si>
  <si>
    <t>Transportation Pollutant Emissions Disaggregated[HDVs,PM25,passenger,LPG propane or butane tf]</t>
  </si>
  <si>
    <t>Transportation Pollutant Emissions Disaggregated[HDVs,PM25,passenger,hydrogen tf]</t>
  </si>
  <si>
    <t>Transportation Pollutant Emissions Disaggregated[HDVs,PM25,freight,electricity tf]</t>
  </si>
  <si>
    <t>Transportation Pollutant Emissions Disaggregated[HDVs,PM25,freight,natural gas tf]</t>
  </si>
  <si>
    <t>Transportation Pollutant Emissions Disaggregated[HDVs,PM25,freight,petroleum gasoline tf]</t>
  </si>
  <si>
    <t>Transportation Pollutant Emissions Disaggregated[HDVs,PM25,freight,petroleum diesel tf]</t>
  </si>
  <si>
    <t>Transportation Pollutant Emissions Disaggregated[HDVs,PM25,freight,biofuel gasoline tf]</t>
  </si>
  <si>
    <t>Transportation Pollutant Emissions Disaggregated[HDVs,PM25,freight,biofuel diesel tf]</t>
  </si>
  <si>
    <t>Transportation Pollutant Emissions Disaggregated[HDVs,PM25,freight,jet fuel tf]</t>
  </si>
  <si>
    <t>Transportation Pollutant Emissions Disaggregated[HDVs,PM25,freight,heavy or residual fuel oil tf]</t>
  </si>
  <si>
    <t>Transportation Pollutant Emissions Disaggregated[HDVs,PM25,freight,LPG propane or butane tf]</t>
  </si>
  <si>
    <t>Transportation Pollutant Emissions Disaggregated[HDVs,PM25,freight,hydrogen tf]</t>
  </si>
  <si>
    <t>Transportation Pollutant Emissions Disaggregated[HDVs,SOx,passenger,electricity tf]</t>
  </si>
  <si>
    <t>Transportation Pollutant Emissions Disaggregated[HDVs,SOx,passenger,natural gas tf]</t>
  </si>
  <si>
    <t>Transportation Pollutant Emissions Disaggregated[HDVs,SOx,passenger,petroleum gasoline tf]</t>
  </si>
  <si>
    <t>Transportation Pollutant Emissions Disaggregated[HDVs,SOx,passenger,petroleum diesel tf]</t>
  </si>
  <si>
    <t>Transportation Pollutant Emissions Disaggregated[HDVs,SOx,passenger,biofuel gasoline tf]</t>
  </si>
  <si>
    <t>Transportation Pollutant Emissions Disaggregated[HDVs,SOx,passenger,biofuel diesel tf]</t>
  </si>
  <si>
    <t>Transportation Pollutant Emissions Disaggregated[HDVs,SOx,passenger,jet fuel tf]</t>
  </si>
  <si>
    <t>Transportation Pollutant Emissions Disaggregated[HDVs,SOx,passenger,heavy or residual fuel oil tf]</t>
  </si>
  <si>
    <t>Transportation Pollutant Emissions Disaggregated[HDVs,SOx,passenger,LPG propane or butane tf]</t>
  </si>
  <si>
    <t>Transportation Pollutant Emissions Disaggregated[HDVs,SOx,passenger,hydrogen tf]</t>
  </si>
  <si>
    <t>Transportation Pollutant Emissions Disaggregated[HDVs,SOx,freight,electricity tf]</t>
  </si>
  <si>
    <t>Transportation Pollutant Emissions Disaggregated[HDVs,SOx,freight,natural gas tf]</t>
  </si>
  <si>
    <t>Transportation Pollutant Emissions Disaggregated[HDVs,SOx,freight,petroleum gasoline tf]</t>
  </si>
  <si>
    <t>Transportation Pollutant Emissions Disaggregated[HDVs,SOx,freight,petroleum diesel tf]</t>
  </si>
  <si>
    <t>Transportation Pollutant Emissions Disaggregated[HDVs,SOx,freight,biofuel gasoline tf]</t>
  </si>
  <si>
    <t>Transportation Pollutant Emissions Disaggregated[HDVs,SOx,freight,biofuel diesel tf]</t>
  </si>
  <si>
    <t>Transportation Pollutant Emissions Disaggregated[HDVs,SOx,freight,jet fuel tf]</t>
  </si>
  <si>
    <t>Transportation Pollutant Emissions Disaggregated[HDVs,SOx,freight,heavy or residual fuel oil tf]</t>
  </si>
  <si>
    <t>Transportation Pollutant Emissions Disaggregated[HDVs,SOx,freight,LPG propane or butane tf]</t>
  </si>
  <si>
    <t>Transportation Pollutant Emissions Disaggregated[HDVs,SOx,freight,hydrogen tf]</t>
  </si>
  <si>
    <t>Transportation Pollutant Emissions Disaggregated[HDVs,BC,passenger,electricity tf]</t>
  </si>
  <si>
    <t>Transportation Pollutant Emissions Disaggregated[HDVs,BC,passenger,natural gas tf]</t>
  </si>
  <si>
    <t>Transportation Pollutant Emissions Disaggregated[HDVs,BC,passenger,petroleum gasoline tf]</t>
  </si>
  <si>
    <t>Transportation Pollutant Emissions Disaggregated[HDVs,BC,passenger,petroleum diesel tf]</t>
  </si>
  <si>
    <t>Transportation Pollutant Emissions Disaggregated[HDVs,BC,passenger,biofuel gasoline tf]</t>
  </si>
  <si>
    <t>Transportation Pollutant Emissions Disaggregated[HDVs,BC,passenger,biofuel diesel tf]</t>
  </si>
  <si>
    <t>Transportation Pollutant Emissions Disaggregated[HDVs,BC,passenger,jet fuel tf]</t>
  </si>
  <si>
    <t>Transportation Pollutant Emissions Disaggregated[HDVs,BC,passenger,heavy or residual fuel oil tf]</t>
  </si>
  <si>
    <t>Transportation Pollutant Emissions Disaggregated[HDVs,BC,passenger,LPG propane or butane tf]</t>
  </si>
  <si>
    <t>Transportation Pollutant Emissions Disaggregated[HDVs,BC,passenger,hydrogen tf]</t>
  </si>
  <si>
    <t>Transportation Pollutant Emissions Disaggregated[HDVs,BC,freight,electricity tf]</t>
  </si>
  <si>
    <t>Transportation Pollutant Emissions Disaggregated[HDVs,BC,freight,natural gas tf]</t>
  </si>
  <si>
    <t>Transportation Pollutant Emissions Disaggregated[HDVs,BC,freight,petroleum gasoline tf]</t>
  </si>
  <si>
    <t>Transportation Pollutant Emissions Disaggregated[HDVs,BC,freight,petroleum diesel tf]</t>
  </si>
  <si>
    <t>Transportation Pollutant Emissions Disaggregated[HDVs,BC,freight,biofuel gasoline tf]</t>
  </si>
  <si>
    <t>Transportation Pollutant Emissions Disaggregated[HDVs,BC,freight,biofuel diesel tf]</t>
  </si>
  <si>
    <t>Transportation Pollutant Emissions Disaggregated[HDVs,BC,freight,jet fuel tf]</t>
  </si>
  <si>
    <t>Transportation Pollutant Emissions Disaggregated[HDVs,BC,freight,heavy or residual fuel oil tf]</t>
  </si>
  <si>
    <t>Transportation Pollutant Emissions Disaggregated[HDVs,BC,freight,LPG propane or butane tf]</t>
  </si>
  <si>
    <t>Transportation Pollutant Emissions Disaggregated[HDVs,BC,freight,hydrogen tf]</t>
  </si>
  <si>
    <t>Transportation Pollutant Emissions Disaggregated[HDVs,OC,passenger,electricity tf]</t>
  </si>
  <si>
    <t>Transportation Pollutant Emissions Disaggregated[HDVs,OC,passenger,natural gas tf]</t>
  </si>
  <si>
    <t>Transportation Pollutant Emissions Disaggregated[HDVs,OC,passenger,petroleum gasoline tf]</t>
  </si>
  <si>
    <t>Transportation Pollutant Emissions Disaggregated[HDVs,OC,passenger,petroleum diesel tf]</t>
  </si>
  <si>
    <t>Transportation Pollutant Emissions Disaggregated[HDVs,OC,passenger,biofuel gasoline tf]</t>
  </si>
  <si>
    <t>Transportation Pollutant Emissions Disaggregated[HDVs,OC,passenger,biofuel diesel tf]</t>
  </si>
  <si>
    <t>Transportation Pollutant Emissions Disaggregated[HDVs,OC,passenger,jet fuel tf]</t>
  </si>
  <si>
    <t>Transportation Pollutant Emissions Disaggregated[HDVs,OC,passenger,heavy or residual fuel oil tf]</t>
  </si>
  <si>
    <t>Transportation Pollutant Emissions Disaggregated[HDVs,OC,passenger,LPG propane or butane tf]</t>
  </si>
  <si>
    <t>Transportation Pollutant Emissions Disaggregated[HDVs,OC,passenger,hydrogen tf]</t>
  </si>
  <si>
    <t>Transportation Pollutant Emissions Disaggregated[HDVs,OC,freight,electricity tf]</t>
  </si>
  <si>
    <t>Transportation Pollutant Emissions Disaggregated[HDVs,OC,freight,natural gas tf]</t>
  </si>
  <si>
    <t>Transportation Pollutant Emissions Disaggregated[HDVs,OC,freight,petroleum gasoline tf]</t>
  </si>
  <si>
    <t>Transportation Pollutant Emissions Disaggregated[HDVs,OC,freight,petroleum diesel tf]</t>
  </si>
  <si>
    <t>Transportation Pollutant Emissions Disaggregated[HDVs,OC,freight,biofuel gasoline tf]</t>
  </si>
  <si>
    <t>Transportation Pollutant Emissions Disaggregated[HDVs,OC,freight,biofuel diesel tf]</t>
  </si>
  <si>
    <t>Transportation Pollutant Emissions Disaggregated[HDVs,OC,freight,jet fuel tf]</t>
  </si>
  <si>
    <t>Transportation Pollutant Emissions Disaggregated[HDVs,OC,freight,heavy or residual fuel oil tf]</t>
  </si>
  <si>
    <t>Transportation Pollutant Emissions Disaggregated[HDVs,OC,freight,LPG propane or butane tf]</t>
  </si>
  <si>
    <t>Transportation Pollutant Emissions Disaggregated[HDVs,OC,freight,hydrogen tf]</t>
  </si>
  <si>
    <t>Transportation Pollutant Emissions Disaggregated[HDVs,CH4,passenger,electricity tf]</t>
  </si>
  <si>
    <t>Transportation Pollutant Emissions Disaggregated[HDVs,CH4,passenger,natural gas tf]</t>
  </si>
  <si>
    <t>Transportation Pollutant Emissions Disaggregated[HDVs,CH4,passenger,petroleum gasoline tf]</t>
  </si>
  <si>
    <t>Transportation Pollutant Emissions Disaggregated[HDVs,CH4,passenger,petroleum diesel tf]</t>
  </si>
  <si>
    <t>Transportation Pollutant Emissions Disaggregated[HDVs,CH4,passenger,biofuel gasoline tf]</t>
  </si>
  <si>
    <t>Transportation Pollutant Emissions Disaggregated[HDVs,CH4,passenger,biofuel diesel tf]</t>
  </si>
  <si>
    <t>Transportation Pollutant Emissions Disaggregated[HDVs,CH4,passenger,jet fuel tf]</t>
  </si>
  <si>
    <t>Transportation Pollutant Emissions Disaggregated[HDVs,CH4,passenger,heavy or residual fuel oil tf]</t>
  </si>
  <si>
    <t>Transportation Pollutant Emissions Disaggregated[HDVs,CH4,passenger,LPG propane or butane tf]</t>
  </si>
  <si>
    <t>Transportation Pollutant Emissions Disaggregated[HDVs,CH4,passenger,hydrogen tf]</t>
  </si>
  <si>
    <t>Transportation Pollutant Emissions Disaggregated[HDVs,CH4,freight,electricity tf]</t>
  </si>
  <si>
    <t>Transportation Pollutant Emissions Disaggregated[HDVs,CH4,freight,natural gas tf]</t>
  </si>
  <si>
    <t>Transportation Pollutant Emissions Disaggregated[HDVs,CH4,freight,petroleum gasoline tf]</t>
  </si>
  <si>
    <t>Transportation Pollutant Emissions Disaggregated[HDVs,CH4,freight,petroleum diesel tf]</t>
  </si>
  <si>
    <t>Transportation Pollutant Emissions Disaggregated[HDVs,CH4,freight,biofuel gasoline tf]</t>
  </si>
  <si>
    <t>Transportation Pollutant Emissions Disaggregated[HDVs,CH4,freight,biofuel diesel tf]</t>
  </si>
  <si>
    <t>Transportation Pollutant Emissions Disaggregated[HDVs,CH4,freight,jet fuel tf]</t>
  </si>
  <si>
    <t>Transportation Pollutant Emissions Disaggregated[HDVs,CH4,freight,heavy or residual fuel oil tf]</t>
  </si>
  <si>
    <t>Transportation Pollutant Emissions Disaggregated[HDVs,CH4,freight,LPG propane or butane tf]</t>
  </si>
  <si>
    <t>Transportation Pollutant Emissions Disaggregated[HDVs,CH4,freight,hydrogen tf]</t>
  </si>
  <si>
    <t>Transportation Pollutant Emissions Disaggregated[HDVs,N2O,passenger,electricity tf]</t>
  </si>
  <si>
    <t>Transportation Pollutant Emissions Disaggregated[HDVs,N2O,passenger,natural gas tf]</t>
  </si>
  <si>
    <t>Transportation Pollutant Emissions Disaggregated[HDVs,N2O,passenger,petroleum gasoline tf]</t>
  </si>
  <si>
    <t>Transportation Pollutant Emissions Disaggregated[HDVs,N2O,passenger,petroleum diesel tf]</t>
  </si>
  <si>
    <t>Transportation Pollutant Emissions Disaggregated[HDVs,N2O,passenger,biofuel gasoline tf]</t>
  </si>
  <si>
    <t>Transportation Pollutant Emissions Disaggregated[HDVs,N2O,passenger,biofuel diesel tf]</t>
  </si>
  <si>
    <t>Transportation Pollutant Emissions Disaggregated[HDVs,N2O,passenger,jet fuel tf]</t>
  </si>
  <si>
    <t>Transportation Pollutant Emissions Disaggregated[HDVs,N2O,passenger,heavy or residual fuel oil tf]</t>
  </si>
  <si>
    <t>Transportation Pollutant Emissions Disaggregated[HDVs,N2O,passenger,LPG propane or butane tf]</t>
  </si>
  <si>
    <t>Transportation Pollutant Emissions Disaggregated[HDVs,N2O,passenger,hydrogen tf]</t>
  </si>
  <si>
    <t>Transportation Pollutant Emissions Disaggregated[HDVs,N2O,freight,electricity tf]</t>
  </si>
  <si>
    <t>Transportation Pollutant Emissions Disaggregated[HDVs,N2O,freight,natural gas tf]</t>
  </si>
  <si>
    <t>Transportation Pollutant Emissions Disaggregated[HDVs,N2O,freight,petroleum gasoline tf]</t>
  </si>
  <si>
    <t>Transportation Pollutant Emissions Disaggregated[HDVs,N2O,freight,petroleum diesel tf]</t>
  </si>
  <si>
    <t>Transportation Pollutant Emissions Disaggregated[HDVs,N2O,freight,biofuel gasoline tf]</t>
  </si>
  <si>
    <t>Transportation Pollutant Emissions Disaggregated[HDVs,N2O,freight,biofuel diesel tf]</t>
  </si>
  <si>
    <t>Transportation Pollutant Emissions Disaggregated[HDVs,N2O,freight,jet fuel tf]</t>
  </si>
  <si>
    <t>Transportation Pollutant Emissions Disaggregated[HDVs,N2O,freight,heavy or residual fuel oil tf]</t>
  </si>
  <si>
    <t>Transportation Pollutant Emissions Disaggregated[HDVs,N2O,freight,LPG propane or butane tf]</t>
  </si>
  <si>
    <t>Transportation Pollutant Emissions Disaggregated[HDVs,N2O,freight,hydrogen tf]</t>
  </si>
  <si>
    <t>Transportation Pollutant Emissions Disaggregated[HDVs,F gases,passenger,electricity tf]</t>
  </si>
  <si>
    <t>Transportation Pollutant Emissions Disaggregated[HDVs,F gases,passenger,natural gas tf]</t>
  </si>
  <si>
    <t>Transportation Pollutant Emissions Disaggregated[HDVs,F gases,passenger,petroleum gasoline tf]</t>
  </si>
  <si>
    <t>Transportation Pollutant Emissions Disaggregated[HDVs,F gases,passenger,petroleum diesel tf]</t>
  </si>
  <si>
    <t>Transportation Pollutant Emissions Disaggregated[HDVs,F gases,passenger,biofuel gasoline tf]</t>
  </si>
  <si>
    <t>Transportation Pollutant Emissions Disaggregated[HDVs,F gases,passenger,biofuel diesel tf]</t>
  </si>
  <si>
    <t>Transportation Pollutant Emissions Disaggregated[HDVs,F gases,passenger,jet fuel tf]</t>
  </si>
  <si>
    <t>Transportation Pollutant Emissions Disaggregated[HDVs,F gases,passenger,heavy or residual fuel oil tf]</t>
  </si>
  <si>
    <t>Transportation Pollutant Emissions Disaggregated[HDVs,F gases,passenger,LPG propane or butane tf]</t>
  </si>
  <si>
    <t>Transportation Pollutant Emissions Disaggregated[HDVs,F gases,passenger,hydrogen tf]</t>
  </si>
  <si>
    <t>Transportation Pollutant Emissions Disaggregated[HDVs,F gases,freight,electricity tf]</t>
  </si>
  <si>
    <t>Transportation Pollutant Emissions Disaggregated[HDVs,F gases,freight,natural gas tf]</t>
  </si>
  <si>
    <t>Transportation Pollutant Emissions Disaggregated[HDVs,F gases,freight,petroleum gasoline tf]</t>
  </si>
  <si>
    <t>Transportation Pollutant Emissions Disaggregated[HDVs,F gases,freight,petroleum diesel tf]</t>
  </si>
  <si>
    <t>Transportation Pollutant Emissions Disaggregated[HDVs,F gases,freight,biofuel gasoline tf]</t>
  </si>
  <si>
    <t>Transportation Pollutant Emissions Disaggregated[HDVs,F gases,freight,biofuel diesel tf]</t>
  </si>
  <si>
    <t>Transportation Pollutant Emissions Disaggregated[HDVs,F gases,freight,jet fuel tf]</t>
  </si>
  <si>
    <t>Transportation Pollutant Emissions Disaggregated[HDVs,F gases,freight,heavy or residual fuel oil tf]</t>
  </si>
  <si>
    <t>Transportation Pollutant Emissions Disaggregated[HDVs,F gases,freight,LPG propane or butane tf]</t>
  </si>
  <si>
    <t>Transportation Pollutant Emissions Disaggregated[HDVs,F gases,freight,hydrogen tf]</t>
  </si>
  <si>
    <t>Transportation Pollutant Emissions Disaggregated[aircraft,CO2,passenger,electricity tf]</t>
  </si>
  <si>
    <t>Transportation Pollutant Emissions Disaggregated[aircraft,CO2,passenger,natural gas tf]</t>
  </si>
  <si>
    <t>Transportation Pollutant Emissions Disaggregated[aircraft,CO2,passenger,petroleum gasoline tf]</t>
  </si>
  <si>
    <t>Transportation Pollutant Emissions Disaggregated[aircraft,CO2,passenger,petroleum diesel tf]</t>
  </si>
  <si>
    <t>Transportation Pollutant Emissions Disaggregated[aircraft,CO2,passenger,biofuel gasoline tf]</t>
  </si>
  <si>
    <t>Transportation Pollutant Emissions Disaggregated[aircraft,CO2,passenger,biofuel diesel tf]</t>
  </si>
  <si>
    <t>Transportation Pollutant Emissions Disaggregated[aircraft,CO2,passenger,jet fuel tf]</t>
  </si>
  <si>
    <t>Transportation Pollutant Emissions Disaggregated[aircraft,CO2,passenger,heavy or residual fuel oil tf]</t>
  </si>
  <si>
    <t>Transportation Pollutant Emissions Disaggregated[aircraft,CO2,passenger,LPG propane or butane tf]</t>
  </si>
  <si>
    <t>Transportation Pollutant Emissions Disaggregated[aircraft,CO2,passenger,hydrogen tf]</t>
  </si>
  <si>
    <t>Transportation Pollutant Emissions Disaggregated[aircraft,CO2,freight,electricity tf]</t>
  </si>
  <si>
    <t>Transportation Pollutant Emissions Disaggregated[aircraft,CO2,freight,natural gas tf]</t>
  </si>
  <si>
    <t>Transportation Pollutant Emissions Disaggregated[aircraft,CO2,freight,petroleum gasoline tf]</t>
  </si>
  <si>
    <t>Transportation Pollutant Emissions Disaggregated[aircraft,CO2,freight,petroleum diesel tf]</t>
  </si>
  <si>
    <t>Transportation Pollutant Emissions Disaggregated[aircraft,CO2,freight,biofuel gasoline tf]</t>
  </si>
  <si>
    <t>Transportation Pollutant Emissions Disaggregated[aircraft,CO2,freight,biofuel diesel tf]</t>
  </si>
  <si>
    <t>Transportation Pollutant Emissions Disaggregated[aircraft,CO2,freight,jet fuel tf]</t>
  </si>
  <si>
    <t>Transportation Pollutant Emissions Disaggregated[aircraft,CO2,freight,heavy or residual fuel oil tf]</t>
  </si>
  <si>
    <t>Transportation Pollutant Emissions Disaggregated[aircraft,CO2,freight,LPG propane or butane tf]</t>
  </si>
  <si>
    <t>Transportation Pollutant Emissions Disaggregated[aircraft,CO2,freight,hydrogen tf]</t>
  </si>
  <si>
    <t>Transportation Pollutant Emissions Disaggregated[aircraft,VOC,passenger,electricity tf]</t>
  </si>
  <si>
    <t>Transportation Pollutant Emissions Disaggregated[aircraft,VOC,passenger,natural gas tf]</t>
  </si>
  <si>
    <t>Transportation Pollutant Emissions Disaggregated[aircraft,VOC,passenger,petroleum gasoline tf]</t>
  </si>
  <si>
    <t>Transportation Pollutant Emissions Disaggregated[aircraft,VOC,passenger,petroleum diesel tf]</t>
  </si>
  <si>
    <t>Transportation Pollutant Emissions Disaggregated[aircraft,VOC,passenger,biofuel gasoline tf]</t>
  </si>
  <si>
    <t>Transportation Pollutant Emissions Disaggregated[aircraft,VOC,passenger,biofuel diesel tf]</t>
  </si>
  <si>
    <t>Transportation Pollutant Emissions Disaggregated[aircraft,VOC,passenger,jet fuel tf]</t>
  </si>
  <si>
    <t>Transportation Pollutant Emissions Disaggregated[aircraft,VOC,passenger,heavy or residual fuel oil tf]</t>
  </si>
  <si>
    <t>Transportation Pollutant Emissions Disaggregated[aircraft,VOC,passenger,LPG propane or butane tf]</t>
  </si>
  <si>
    <t>Transportation Pollutant Emissions Disaggregated[aircraft,VOC,passenger,hydrogen tf]</t>
  </si>
  <si>
    <t>Transportation Pollutant Emissions Disaggregated[aircraft,VOC,freight,electricity tf]</t>
  </si>
  <si>
    <t>Transportation Pollutant Emissions Disaggregated[aircraft,VOC,freight,natural gas tf]</t>
  </si>
  <si>
    <t>Transportation Pollutant Emissions Disaggregated[aircraft,VOC,freight,petroleum gasoline tf]</t>
  </si>
  <si>
    <t>Transportation Pollutant Emissions Disaggregated[aircraft,VOC,freight,petroleum diesel tf]</t>
  </si>
  <si>
    <t>Transportation Pollutant Emissions Disaggregated[aircraft,VOC,freight,biofuel gasoline tf]</t>
  </si>
  <si>
    <t>Transportation Pollutant Emissions Disaggregated[aircraft,VOC,freight,biofuel diesel tf]</t>
  </si>
  <si>
    <t>Transportation Pollutant Emissions Disaggregated[aircraft,VOC,freight,jet fuel tf]</t>
  </si>
  <si>
    <t>Transportation Pollutant Emissions Disaggregated[aircraft,VOC,freight,heavy or residual fuel oil tf]</t>
  </si>
  <si>
    <t>Transportation Pollutant Emissions Disaggregated[aircraft,VOC,freight,LPG propane or butane tf]</t>
  </si>
  <si>
    <t>Transportation Pollutant Emissions Disaggregated[aircraft,VOC,freight,hydrogen tf]</t>
  </si>
  <si>
    <t>Transportation Pollutant Emissions Disaggregated[aircraft,CO,passenger,electricity tf]</t>
  </si>
  <si>
    <t>Transportation Pollutant Emissions Disaggregated[aircraft,CO,passenger,natural gas tf]</t>
  </si>
  <si>
    <t>Transportation Pollutant Emissions Disaggregated[aircraft,CO,passenger,petroleum gasoline tf]</t>
  </si>
  <si>
    <t>Transportation Pollutant Emissions Disaggregated[aircraft,CO,passenger,petroleum diesel tf]</t>
  </si>
  <si>
    <t>Transportation Pollutant Emissions Disaggregated[aircraft,CO,passenger,biofuel gasoline tf]</t>
  </si>
  <si>
    <t>Transportation Pollutant Emissions Disaggregated[aircraft,CO,passenger,biofuel diesel tf]</t>
  </si>
  <si>
    <t>Transportation Pollutant Emissions Disaggregated[aircraft,CO,passenger,jet fuel tf]</t>
  </si>
  <si>
    <t>Transportation Pollutant Emissions Disaggregated[aircraft,CO,passenger,heavy or residual fuel oil tf]</t>
  </si>
  <si>
    <t>Transportation Pollutant Emissions Disaggregated[aircraft,CO,passenger,LPG propane or butane tf]</t>
  </si>
  <si>
    <t>Transportation Pollutant Emissions Disaggregated[aircraft,CO,passenger,hydrogen tf]</t>
  </si>
  <si>
    <t>Transportation Pollutant Emissions Disaggregated[aircraft,CO,freight,electricity tf]</t>
  </si>
  <si>
    <t>Transportation Pollutant Emissions Disaggregated[aircraft,CO,freight,natural gas tf]</t>
  </si>
  <si>
    <t>Transportation Pollutant Emissions Disaggregated[aircraft,CO,freight,petroleum gasoline tf]</t>
  </si>
  <si>
    <t>Transportation Pollutant Emissions Disaggregated[aircraft,CO,freight,petroleum diesel tf]</t>
  </si>
  <si>
    <t>Transportation Pollutant Emissions Disaggregated[aircraft,CO,freight,biofuel gasoline tf]</t>
  </si>
  <si>
    <t>Transportation Pollutant Emissions Disaggregated[aircraft,CO,freight,biofuel diesel tf]</t>
  </si>
  <si>
    <t>Transportation Pollutant Emissions Disaggregated[aircraft,CO,freight,jet fuel tf]</t>
  </si>
  <si>
    <t>Transportation Pollutant Emissions Disaggregated[aircraft,CO,freight,heavy or residual fuel oil tf]</t>
  </si>
  <si>
    <t>Transportation Pollutant Emissions Disaggregated[aircraft,CO,freight,LPG propane or butane tf]</t>
  </si>
  <si>
    <t>Transportation Pollutant Emissions Disaggregated[aircraft,CO,freight,hydrogen tf]</t>
  </si>
  <si>
    <t>Transportation Pollutant Emissions Disaggregated[aircraft,NOx,passenger,electricity tf]</t>
  </si>
  <si>
    <t>Transportation Pollutant Emissions Disaggregated[aircraft,NOx,passenger,natural gas tf]</t>
  </si>
  <si>
    <t>Transportation Pollutant Emissions Disaggregated[aircraft,NOx,passenger,petroleum gasoline tf]</t>
  </si>
  <si>
    <t>Transportation Pollutant Emissions Disaggregated[aircraft,NOx,passenger,petroleum diesel tf]</t>
  </si>
  <si>
    <t>Transportation Pollutant Emissions Disaggregated[aircraft,NOx,passenger,biofuel gasoline tf]</t>
  </si>
  <si>
    <t>Transportation Pollutant Emissions Disaggregated[aircraft,NOx,passenger,biofuel diesel tf]</t>
  </si>
  <si>
    <t>Transportation Pollutant Emissions Disaggregated[aircraft,NOx,passenger,jet fuel tf]</t>
  </si>
  <si>
    <t>Transportation Pollutant Emissions Disaggregated[aircraft,NOx,passenger,heavy or residual fuel oil tf]</t>
  </si>
  <si>
    <t>Transportation Pollutant Emissions Disaggregated[aircraft,NOx,passenger,LPG propane or butane tf]</t>
  </si>
  <si>
    <t>Transportation Pollutant Emissions Disaggregated[aircraft,NOx,passenger,hydrogen tf]</t>
  </si>
  <si>
    <t>Transportation Pollutant Emissions Disaggregated[aircraft,NOx,freight,electricity tf]</t>
  </si>
  <si>
    <t>Transportation Pollutant Emissions Disaggregated[aircraft,NOx,freight,natural gas tf]</t>
  </si>
  <si>
    <t>Transportation Pollutant Emissions Disaggregated[aircraft,NOx,freight,petroleum gasoline tf]</t>
  </si>
  <si>
    <t>Transportation Pollutant Emissions Disaggregated[aircraft,NOx,freight,petroleum diesel tf]</t>
  </si>
  <si>
    <t>Transportation Pollutant Emissions Disaggregated[aircraft,NOx,freight,biofuel gasoline tf]</t>
  </si>
  <si>
    <t>Transportation Pollutant Emissions Disaggregated[aircraft,NOx,freight,biofuel diesel tf]</t>
  </si>
  <si>
    <t>Transportation Pollutant Emissions Disaggregated[aircraft,NOx,freight,jet fuel tf]</t>
  </si>
  <si>
    <t>Transportation Pollutant Emissions Disaggregated[aircraft,NOx,freight,heavy or residual fuel oil tf]</t>
  </si>
  <si>
    <t>Transportation Pollutant Emissions Disaggregated[aircraft,NOx,freight,LPG propane or butane tf]</t>
  </si>
  <si>
    <t>Transportation Pollutant Emissions Disaggregated[aircraft,NOx,freight,hydrogen tf]</t>
  </si>
  <si>
    <t>Transportation Pollutant Emissions Disaggregated[aircraft,PM10,passenger,electricity tf]</t>
  </si>
  <si>
    <t>Transportation Pollutant Emissions Disaggregated[aircraft,PM10,passenger,natural gas tf]</t>
  </si>
  <si>
    <t>Transportation Pollutant Emissions Disaggregated[aircraft,PM10,passenger,petroleum gasoline tf]</t>
  </si>
  <si>
    <t>Transportation Pollutant Emissions Disaggregated[aircraft,PM10,passenger,petroleum diesel tf]</t>
  </si>
  <si>
    <t>Transportation Pollutant Emissions Disaggregated[aircraft,PM10,passenger,biofuel gasoline tf]</t>
  </si>
  <si>
    <t>Transportation Pollutant Emissions Disaggregated[aircraft,PM10,passenger,biofuel diesel tf]</t>
  </si>
  <si>
    <t>Transportation Pollutant Emissions Disaggregated[aircraft,PM10,passenger,jet fuel tf]</t>
  </si>
  <si>
    <t>Transportation Pollutant Emissions Disaggregated[aircraft,PM10,passenger,heavy or residual fuel oil tf]</t>
  </si>
  <si>
    <t>Transportation Pollutant Emissions Disaggregated[aircraft,PM10,passenger,LPG propane or butane tf]</t>
  </si>
  <si>
    <t>Transportation Pollutant Emissions Disaggregated[aircraft,PM10,passenger,hydrogen tf]</t>
  </si>
  <si>
    <t>Transportation Pollutant Emissions Disaggregated[aircraft,PM10,freight,electricity tf]</t>
  </si>
  <si>
    <t>Transportation Pollutant Emissions Disaggregated[aircraft,PM10,freight,natural gas tf]</t>
  </si>
  <si>
    <t>Transportation Pollutant Emissions Disaggregated[aircraft,PM10,freight,petroleum gasoline tf]</t>
  </si>
  <si>
    <t>Transportation Pollutant Emissions Disaggregated[aircraft,PM10,freight,petroleum diesel tf]</t>
  </si>
  <si>
    <t>Transportation Pollutant Emissions Disaggregated[aircraft,PM10,freight,biofuel gasoline tf]</t>
  </si>
  <si>
    <t>Transportation Pollutant Emissions Disaggregated[aircraft,PM10,freight,biofuel diesel tf]</t>
  </si>
  <si>
    <t>Transportation Pollutant Emissions Disaggregated[aircraft,PM10,freight,jet fuel tf]</t>
  </si>
  <si>
    <t>Transportation Pollutant Emissions Disaggregated[aircraft,PM10,freight,heavy or residual fuel oil tf]</t>
  </si>
  <si>
    <t>Transportation Pollutant Emissions Disaggregated[aircraft,PM10,freight,LPG propane or butane tf]</t>
  </si>
  <si>
    <t>Transportation Pollutant Emissions Disaggregated[aircraft,PM10,freight,hydrogen tf]</t>
  </si>
  <si>
    <t>Transportation Pollutant Emissions Disaggregated[aircraft,PM25,passenger,electricity tf]</t>
  </si>
  <si>
    <t>Transportation Pollutant Emissions Disaggregated[aircraft,PM25,passenger,natural gas tf]</t>
  </si>
  <si>
    <t>Transportation Pollutant Emissions Disaggregated[aircraft,PM25,passenger,petroleum gasoline tf]</t>
  </si>
  <si>
    <t>Transportation Pollutant Emissions Disaggregated[aircraft,PM25,passenger,petroleum diesel tf]</t>
  </si>
  <si>
    <t>Transportation Pollutant Emissions Disaggregated[aircraft,PM25,passenger,biofuel gasoline tf]</t>
  </si>
  <si>
    <t>Transportation Pollutant Emissions Disaggregated[aircraft,PM25,passenger,biofuel diesel tf]</t>
  </si>
  <si>
    <t>Transportation Pollutant Emissions Disaggregated[aircraft,PM25,passenger,jet fuel tf]</t>
  </si>
  <si>
    <t>Transportation Pollutant Emissions Disaggregated[aircraft,PM25,passenger,heavy or residual fuel oil tf]</t>
  </si>
  <si>
    <t>Transportation Pollutant Emissions Disaggregated[aircraft,PM25,passenger,LPG propane or butane tf]</t>
  </si>
  <si>
    <t>Transportation Pollutant Emissions Disaggregated[aircraft,PM25,passenger,hydrogen tf]</t>
  </si>
  <si>
    <t>Transportation Pollutant Emissions Disaggregated[aircraft,PM25,freight,electricity tf]</t>
  </si>
  <si>
    <t>Transportation Pollutant Emissions Disaggregated[aircraft,PM25,freight,natural gas tf]</t>
  </si>
  <si>
    <t>Transportation Pollutant Emissions Disaggregated[aircraft,PM25,freight,petroleum gasoline tf]</t>
  </si>
  <si>
    <t>Transportation Pollutant Emissions Disaggregated[aircraft,PM25,freight,petroleum diesel tf]</t>
  </si>
  <si>
    <t>Transportation Pollutant Emissions Disaggregated[aircraft,PM25,freight,biofuel gasoline tf]</t>
  </si>
  <si>
    <t>Transportation Pollutant Emissions Disaggregated[aircraft,PM25,freight,biofuel diesel tf]</t>
  </si>
  <si>
    <t>Transportation Pollutant Emissions Disaggregated[aircraft,PM25,freight,jet fuel tf]</t>
  </si>
  <si>
    <t>Transportation Pollutant Emissions Disaggregated[aircraft,PM25,freight,heavy or residual fuel oil tf]</t>
  </si>
  <si>
    <t>Transportation Pollutant Emissions Disaggregated[aircraft,PM25,freight,LPG propane or butane tf]</t>
  </si>
  <si>
    <t>Transportation Pollutant Emissions Disaggregated[aircraft,PM25,freight,hydrogen tf]</t>
  </si>
  <si>
    <t>Transportation Pollutant Emissions Disaggregated[aircraft,SOx,passenger,electricity tf]</t>
  </si>
  <si>
    <t>Transportation Pollutant Emissions Disaggregated[aircraft,SOx,passenger,natural gas tf]</t>
  </si>
  <si>
    <t>Transportation Pollutant Emissions Disaggregated[aircraft,SOx,passenger,petroleum gasoline tf]</t>
  </si>
  <si>
    <t>Transportation Pollutant Emissions Disaggregated[aircraft,SOx,passenger,petroleum diesel tf]</t>
  </si>
  <si>
    <t>Transportation Pollutant Emissions Disaggregated[aircraft,SOx,passenger,biofuel gasoline tf]</t>
  </si>
  <si>
    <t>Transportation Pollutant Emissions Disaggregated[aircraft,SOx,passenger,biofuel diesel tf]</t>
  </si>
  <si>
    <t>Transportation Pollutant Emissions Disaggregated[aircraft,SOx,passenger,jet fuel tf]</t>
  </si>
  <si>
    <t>Transportation Pollutant Emissions Disaggregated[aircraft,SOx,passenger,heavy or residual fuel oil tf]</t>
  </si>
  <si>
    <t>Transportation Pollutant Emissions Disaggregated[aircraft,SOx,passenger,LPG propane or butane tf]</t>
  </si>
  <si>
    <t>Transportation Pollutant Emissions Disaggregated[aircraft,SOx,passenger,hydrogen tf]</t>
  </si>
  <si>
    <t>Transportation Pollutant Emissions Disaggregated[aircraft,SOx,freight,electricity tf]</t>
  </si>
  <si>
    <t>Transportation Pollutant Emissions Disaggregated[aircraft,SOx,freight,natural gas tf]</t>
  </si>
  <si>
    <t>Transportation Pollutant Emissions Disaggregated[aircraft,SOx,freight,petroleum gasoline tf]</t>
  </si>
  <si>
    <t>Transportation Pollutant Emissions Disaggregated[aircraft,SOx,freight,petroleum diesel tf]</t>
  </si>
  <si>
    <t>Transportation Pollutant Emissions Disaggregated[aircraft,SOx,freight,biofuel gasoline tf]</t>
  </si>
  <si>
    <t>Transportation Pollutant Emissions Disaggregated[aircraft,SOx,freight,biofuel diesel tf]</t>
  </si>
  <si>
    <t>Transportation Pollutant Emissions Disaggregated[aircraft,SOx,freight,jet fuel tf]</t>
  </si>
  <si>
    <t>Transportation Pollutant Emissions Disaggregated[aircraft,SOx,freight,heavy or residual fuel oil tf]</t>
  </si>
  <si>
    <t>Transportation Pollutant Emissions Disaggregated[aircraft,SOx,freight,LPG propane or butane tf]</t>
  </si>
  <si>
    <t>Transportation Pollutant Emissions Disaggregated[aircraft,SOx,freight,hydrogen tf]</t>
  </si>
  <si>
    <t>Transportation Pollutant Emissions Disaggregated[aircraft,BC,passenger,electricity tf]</t>
  </si>
  <si>
    <t>Transportation Pollutant Emissions Disaggregated[aircraft,BC,passenger,natural gas tf]</t>
  </si>
  <si>
    <t>Transportation Pollutant Emissions Disaggregated[aircraft,BC,passenger,petroleum gasoline tf]</t>
  </si>
  <si>
    <t>Transportation Pollutant Emissions Disaggregated[aircraft,BC,passenger,petroleum diesel tf]</t>
  </si>
  <si>
    <t>Transportation Pollutant Emissions Disaggregated[aircraft,BC,passenger,biofuel gasoline tf]</t>
  </si>
  <si>
    <t>Transportation Pollutant Emissions Disaggregated[aircraft,BC,passenger,biofuel diesel tf]</t>
  </si>
  <si>
    <t>Transportation Pollutant Emissions Disaggregated[aircraft,BC,passenger,jet fuel tf]</t>
  </si>
  <si>
    <t>Transportation Pollutant Emissions Disaggregated[aircraft,BC,passenger,heavy or residual fuel oil tf]</t>
  </si>
  <si>
    <t>Transportation Pollutant Emissions Disaggregated[aircraft,BC,passenger,LPG propane or butane tf]</t>
  </si>
  <si>
    <t>Transportation Pollutant Emissions Disaggregated[aircraft,BC,passenger,hydrogen tf]</t>
  </si>
  <si>
    <t>Transportation Pollutant Emissions Disaggregated[aircraft,BC,freight,electricity tf]</t>
  </si>
  <si>
    <t>Transportation Pollutant Emissions Disaggregated[aircraft,BC,freight,natural gas tf]</t>
  </si>
  <si>
    <t>Transportation Pollutant Emissions Disaggregated[aircraft,BC,freight,petroleum gasoline tf]</t>
  </si>
  <si>
    <t>Transportation Pollutant Emissions Disaggregated[aircraft,BC,freight,petroleum diesel tf]</t>
  </si>
  <si>
    <t>Transportation Pollutant Emissions Disaggregated[aircraft,BC,freight,biofuel gasoline tf]</t>
  </si>
  <si>
    <t>Transportation Pollutant Emissions Disaggregated[aircraft,BC,freight,biofuel diesel tf]</t>
  </si>
  <si>
    <t>Transportation Pollutant Emissions Disaggregated[aircraft,BC,freight,jet fuel tf]</t>
  </si>
  <si>
    <t>Transportation Pollutant Emissions Disaggregated[aircraft,BC,freight,heavy or residual fuel oil tf]</t>
  </si>
  <si>
    <t>Transportation Pollutant Emissions Disaggregated[aircraft,BC,freight,LPG propane or butane tf]</t>
  </si>
  <si>
    <t>Transportation Pollutant Emissions Disaggregated[aircraft,BC,freight,hydrogen tf]</t>
  </si>
  <si>
    <t>Transportation Pollutant Emissions Disaggregated[aircraft,OC,passenger,electricity tf]</t>
  </si>
  <si>
    <t>Transportation Pollutant Emissions Disaggregated[aircraft,OC,passenger,natural gas tf]</t>
  </si>
  <si>
    <t>Transportation Pollutant Emissions Disaggregated[aircraft,OC,passenger,petroleum gasoline tf]</t>
  </si>
  <si>
    <t>Transportation Pollutant Emissions Disaggregated[aircraft,OC,passenger,petroleum diesel tf]</t>
  </si>
  <si>
    <t>Transportation Pollutant Emissions Disaggregated[aircraft,OC,passenger,biofuel gasoline tf]</t>
  </si>
  <si>
    <t>Transportation Pollutant Emissions Disaggregated[aircraft,OC,passenger,biofuel diesel tf]</t>
  </si>
  <si>
    <t>Transportation Pollutant Emissions Disaggregated[aircraft,OC,passenger,jet fuel tf]</t>
  </si>
  <si>
    <t>Transportation Pollutant Emissions Disaggregated[aircraft,OC,passenger,heavy or residual fuel oil tf]</t>
  </si>
  <si>
    <t>Transportation Pollutant Emissions Disaggregated[aircraft,OC,passenger,LPG propane or butane tf]</t>
  </si>
  <si>
    <t>Transportation Pollutant Emissions Disaggregated[aircraft,OC,passenger,hydrogen tf]</t>
  </si>
  <si>
    <t>Transportation Pollutant Emissions Disaggregated[aircraft,OC,freight,electricity tf]</t>
  </si>
  <si>
    <t>Transportation Pollutant Emissions Disaggregated[aircraft,OC,freight,natural gas tf]</t>
  </si>
  <si>
    <t>Transportation Pollutant Emissions Disaggregated[aircraft,OC,freight,petroleum gasoline tf]</t>
  </si>
  <si>
    <t>Transportation Pollutant Emissions Disaggregated[aircraft,OC,freight,petroleum diesel tf]</t>
  </si>
  <si>
    <t>Transportation Pollutant Emissions Disaggregated[aircraft,OC,freight,biofuel gasoline tf]</t>
  </si>
  <si>
    <t>Transportation Pollutant Emissions Disaggregated[aircraft,OC,freight,biofuel diesel tf]</t>
  </si>
  <si>
    <t>Transportation Pollutant Emissions Disaggregated[aircraft,OC,freight,jet fuel tf]</t>
  </si>
  <si>
    <t>Transportation Pollutant Emissions Disaggregated[aircraft,OC,freight,heavy or residual fuel oil tf]</t>
  </si>
  <si>
    <t>Transportation Pollutant Emissions Disaggregated[aircraft,OC,freight,LPG propane or butane tf]</t>
  </si>
  <si>
    <t>Transportation Pollutant Emissions Disaggregated[aircraft,OC,freight,hydrogen tf]</t>
  </si>
  <si>
    <t>Transportation Pollutant Emissions Disaggregated[aircraft,CH4,passenger,electricity tf]</t>
  </si>
  <si>
    <t>Transportation Pollutant Emissions Disaggregated[aircraft,CH4,passenger,natural gas tf]</t>
  </si>
  <si>
    <t>Transportation Pollutant Emissions Disaggregated[aircraft,CH4,passenger,petroleum gasoline tf]</t>
  </si>
  <si>
    <t>Transportation Pollutant Emissions Disaggregated[aircraft,CH4,passenger,petroleum diesel tf]</t>
  </si>
  <si>
    <t>Transportation Pollutant Emissions Disaggregated[aircraft,CH4,passenger,biofuel gasoline tf]</t>
  </si>
  <si>
    <t>Transportation Pollutant Emissions Disaggregated[aircraft,CH4,passenger,biofuel diesel tf]</t>
  </si>
  <si>
    <t>Transportation Pollutant Emissions Disaggregated[aircraft,CH4,passenger,jet fuel tf]</t>
  </si>
  <si>
    <t>Transportation Pollutant Emissions Disaggregated[aircraft,CH4,passenger,heavy or residual fuel oil tf]</t>
  </si>
  <si>
    <t>Transportation Pollutant Emissions Disaggregated[aircraft,CH4,passenger,LPG propane or butane tf]</t>
  </si>
  <si>
    <t>Transportation Pollutant Emissions Disaggregated[aircraft,CH4,passenger,hydrogen tf]</t>
  </si>
  <si>
    <t>Transportation Pollutant Emissions Disaggregated[aircraft,CH4,freight,electricity tf]</t>
  </si>
  <si>
    <t>Transportation Pollutant Emissions Disaggregated[aircraft,CH4,freight,natural gas tf]</t>
  </si>
  <si>
    <t>Transportation Pollutant Emissions Disaggregated[aircraft,CH4,freight,petroleum gasoline tf]</t>
  </si>
  <si>
    <t>Transportation Pollutant Emissions Disaggregated[aircraft,CH4,freight,petroleum diesel tf]</t>
  </si>
  <si>
    <t>Transportation Pollutant Emissions Disaggregated[aircraft,CH4,freight,biofuel gasoline tf]</t>
  </si>
  <si>
    <t>Transportation Pollutant Emissions Disaggregated[aircraft,CH4,freight,biofuel diesel tf]</t>
  </si>
  <si>
    <t>Transportation Pollutant Emissions Disaggregated[aircraft,CH4,freight,jet fuel tf]</t>
  </si>
  <si>
    <t>Transportation Pollutant Emissions Disaggregated[aircraft,CH4,freight,heavy or residual fuel oil tf]</t>
  </si>
  <si>
    <t>Transportation Pollutant Emissions Disaggregated[aircraft,CH4,freight,LPG propane or butane tf]</t>
  </si>
  <si>
    <t>Transportation Pollutant Emissions Disaggregated[aircraft,CH4,freight,hydrogen tf]</t>
  </si>
  <si>
    <t>Transportation Pollutant Emissions Disaggregated[aircraft,N2O,passenger,electricity tf]</t>
  </si>
  <si>
    <t>Transportation Pollutant Emissions Disaggregated[aircraft,N2O,passenger,natural gas tf]</t>
  </si>
  <si>
    <t>Transportation Pollutant Emissions Disaggregated[aircraft,N2O,passenger,petroleum gasoline tf]</t>
  </si>
  <si>
    <t>Transportation Pollutant Emissions Disaggregated[aircraft,N2O,passenger,petroleum diesel tf]</t>
  </si>
  <si>
    <t>Transportation Pollutant Emissions Disaggregated[aircraft,N2O,passenger,biofuel gasoline tf]</t>
  </si>
  <si>
    <t>Transportation Pollutant Emissions Disaggregated[aircraft,N2O,passenger,biofuel diesel tf]</t>
  </si>
  <si>
    <t>Transportation Pollutant Emissions Disaggregated[aircraft,N2O,passenger,jet fuel tf]</t>
  </si>
  <si>
    <t>Transportation Pollutant Emissions Disaggregated[aircraft,N2O,passenger,heavy or residual fuel oil tf]</t>
  </si>
  <si>
    <t>Transportation Pollutant Emissions Disaggregated[aircraft,N2O,passenger,LPG propane or butane tf]</t>
  </si>
  <si>
    <t>Transportation Pollutant Emissions Disaggregated[aircraft,N2O,passenger,hydrogen tf]</t>
  </si>
  <si>
    <t>Transportation Pollutant Emissions Disaggregated[aircraft,N2O,freight,electricity tf]</t>
  </si>
  <si>
    <t>Transportation Pollutant Emissions Disaggregated[aircraft,N2O,freight,natural gas tf]</t>
  </si>
  <si>
    <t>Transportation Pollutant Emissions Disaggregated[aircraft,N2O,freight,petroleum gasoline tf]</t>
  </si>
  <si>
    <t>Transportation Pollutant Emissions Disaggregated[aircraft,N2O,freight,petroleum diesel tf]</t>
  </si>
  <si>
    <t>Transportation Pollutant Emissions Disaggregated[aircraft,N2O,freight,biofuel gasoline tf]</t>
  </si>
  <si>
    <t>Transportation Pollutant Emissions Disaggregated[aircraft,N2O,freight,biofuel diesel tf]</t>
  </si>
  <si>
    <t>Transportation Pollutant Emissions Disaggregated[aircraft,N2O,freight,jet fuel tf]</t>
  </si>
  <si>
    <t>Transportation Pollutant Emissions Disaggregated[aircraft,N2O,freight,heavy or residual fuel oil tf]</t>
  </si>
  <si>
    <t>Transportation Pollutant Emissions Disaggregated[aircraft,N2O,freight,LPG propane or butane tf]</t>
  </si>
  <si>
    <t>Transportation Pollutant Emissions Disaggregated[aircraft,N2O,freight,hydrogen tf]</t>
  </si>
  <si>
    <t>Transportation Pollutant Emissions Disaggregated[aircraft,F gases,passenger,electricity tf]</t>
  </si>
  <si>
    <t>Transportation Pollutant Emissions Disaggregated[aircraft,F gases,passenger,natural gas tf]</t>
  </si>
  <si>
    <t>Transportation Pollutant Emissions Disaggregated[aircraft,F gases,passenger,petroleum gasoline tf]</t>
  </si>
  <si>
    <t>Transportation Pollutant Emissions Disaggregated[aircraft,F gases,passenger,petroleum diesel tf]</t>
  </si>
  <si>
    <t>Transportation Pollutant Emissions Disaggregated[aircraft,F gases,passenger,biofuel gasoline tf]</t>
  </si>
  <si>
    <t>Transportation Pollutant Emissions Disaggregated[aircraft,F gases,passenger,biofuel diesel tf]</t>
  </si>
  <si>
    <t>Transportation Pollutant Emissions Disaggregated[aircraft,F gases,passenger,jet fuel tf]</t>
  </si>
  <si>
    <t>Transportation Pollutant Emissions Disaggregated[aircraft,F gases,passenger,heavy or residual fuel oil tf]</t>
  </si>
  <si>
    <t>Transportation Pollutant Emissions Disaggregated[aircraft,F gases,passenger,LPG propane or butane tf]</t>
  </si>
  <si>
    <t>Transportation Pollutant Emissions Disaggregated[aircraft,F gases,passenger,hydrogen tf]</t>
  </si>
  <si>
    <t>Transportation Pollutant Emissions Disaggregated[aircraft,F gases,freight,electricity tf]</t>
  </si>
  <si>
    <t>Transportation Pollutant Emissions Disaggregated[aircraft,F gases,freight,natural gas tf]</t>
  </si>
  <si>
    <t>Transportation Pollutant Emissions Disaggregated[aircraft,F gases,freight,petroleum gasoline tf]</t>
  </si>
  <si>
    <t>Transportation Pollutant Emissions Disaggregated[aircraft,F gases,freight,petroleum diesel tf]</t>
  </si>
  <si>
    <t>Transportation Pollutant Emissions Disaggregated[aircraft,F gases,freight,biofuel gasoline tf]</t>
  </si>
  <si>
    <t>Transportation Pollutant Emissions Disaggregated[aircraft,F gases,freight,biofuel diesel tf]</t>
  </si>
  <si>
    <t>Transportation Pollutant Emissions Disaggregated[aircraft,F gases,freight,jet fuel tf]</t>
  </si>
  <si>
    <t>Transportation Pollutant Emissions Disaggregated[aircraft,F gases,freight,heavy or residual fuel oil tf]</t>
  </si>
  <si>
    <t>Transportation Pollutant Emissions Disaggregated[aircraft,F gases,freight,LPG propane or butane tf]</t>
  </si>
  <si>
    <t>Transportation Pollutant Emissions Disaggregated[aircraft,F gases,freight,hydrogen tf]</t>
  </si>
  <si>
    <t>Transportation Pollutant Emissions Disaggregated[rail,CO2,passenger,electricity tf]</t>
  </si>
  <si>
    <t>Transportation Pollutant Emissions Disaggregated[rail,CO2,passenger,natural gas tf]</t>
  </si>
  <si>
    <t>Transportation Pollutant Emissions Disaggregated[rail,CO2,passenger,petroleum gasoline tf]</t>
  </si>
  <si>
    <t>Transportation Pollutant Emissions Disaggregated[rail,CO2,passenger,petroleum diesel tf]</t>
  </si>
  <si>
    <t>Transportation Pollutant Emissions Disaggregated[rail,CO2,passenger,biofuel gasoline tf]</t>
  </si>
  <si>
    <t>Transportation Pollutant Emissions Disaggregated[rail,CO2,passenger,biofuel diesel tf]</t>
  </si>
  <si>
    <t>Transportation Pollutant Emissions Disaggregated[rail,CO2,passenger,jet fuel tf]</t>
  </si>
  <si>
    <t>Transportation Pollutant Emissions Disaggregated[rail,CO2,passenger,heavy or residual fuel oil tf]</t>
  </si>
  <si>
    <t>Transportation Pollutant Emissions Disaggregated[rail,CO2,passenger,LPG propane or butane tf]</t>
  </si>
  <si>
    <t>Transportation Pollutant Emissions Disaggregated[rail,CO2,passenger,hydrogen tf]</t>
  </si>
  <si>
    <t>Transportation Pollutant Emissions Disaggregated[rail,CO2,freight,electricity tf]</t>
  </si>
  <si>
    <t>Transportation Pollutant Emissions Disaggregated[rail,CO2,freight,natural gas tf]</t>
  </si>
  <si>
    <t>Transportation Pollutant Emissions Disaggregated[rail,CO2,freight,petroleum gasoline tf]</t>
  </si>
  <si>
    <t>Transportation Pollutant Emissions Disaggregated[rail,CO2,freight,petroleum diesel tf]</t>
  </si>
  <si>
    <t>Transportation Pollutant Emissions Disaggregated[rail,CO2,freight,biofuel gasoline tf]</t>
  </si>
  <si>
    <t>Transportation Pollutant Emissions Disaggregated[rail,CO2,freight,biofuel diesel tf]</t>
  </si>
  <si>
    <t>Transportation Pollutant Emissions Disaggregated[rail,CO2,freight,jet fuel tf]</t>
  </si>
  <si>
    <t>Transportation Pollutant Emissions Disaggregated[rail,CO2,freight,heavy or residual fuel oil tf]</t>
  </si>
  <si>
    <t>Transportation Pollutant Emissions Disaggregated[rail,CO2,freight,LPG propane or butane tf]</t>
  </si>
  <si>
    <t>Transportation Pollutant Emissions Disaggregated[rail,CO2,freight,hydrogen tf]</t>
  </si>
  <si>
    <t>Transportation Pollutant Emissions Disaggregated[rail,VOC,passenger,electricity tf]</t>
  </si>
  <si>
    <t>Transportation Pollutant Emissions Disaggregated[rail,VOC,passenger,natural gas tf]</t>
  </si>
  <si>
    <t>Transportation Pollutant Emissions Disaggregated[rail,VOC,passenger,petroleum gasoline tf]</t>
  </si>
  <si>
    <t>Transportation Pollutant Emissions Disaggregated[rail,VOC,passenger,petroleum diesel tf]</t>
  </si>
  <si>
    <t>Transportation Pollutant Emissions Disaggregated[rail,VOC,passenger,biofuel gasoline tf]</t>
  </si>
  <si>
    <t>Transportation Pollutant Emissions Disaggregated[rail,VOC,passenger,biofuel diesel tf]</t>
  </si>
  <si>
    <t>Transportation Pollutant Emissions Disaggregated[rail,VOC,passenger,jet fuel tf]</t>
  </si>
  <si>
    <t>Transportation Pollutant Emissions Disaggregated[rail,VOC,passenger,heavy or residual fuel oil tf]</t>
  </si>
  <si>
    <t>Transportation Pollutant Emissions Disaggregated[rail,VOC,passenger,LPG propane or butane tf]</t>
  </si>
  <si>
    <t>Transportation Pollutant Emissions Disaggregated[rail,VOC,passenger,hydrogen tf]</t>
  </si>
  <si>
    <t>Transportation Pollutant Emissions Disaggregated[rail,VOC,freight,electricity tf]</t>
  </si>
  <si>
    <t>Transportation Pollutant Emissions Disaggregated[rail,VOC,freight,natural gas tf]</t>
  </si>
  <si>
    <t>Transportation Pollutant Emissions Disaggregated[rail,VOC,freight,petroleum gasoline tf]</t>
  </si>
  <si>
    <t>Transportation Pollutant Emissions Disaggregated[rail,VOC,freight,petroleum diesel tf]</t>
  </si>
  <si>
    <t>Transportation Pollutant Emissions Disaggregated[rail,VOC,freight,biofuel gasoline tf]</t>
  </si>
  <si>
    <t>Transportation Pollutant Emissions Disaggregated[rail,VOC,freight,biofuel diesel tf]</t>
  </si>
  <si>
    <t>Transportation Pollutant Emissions Disaggregated[rail,VOC,freight,jet fuel tf]</t>
  </si>
  <si>
    <t>Transportation Pollutant Emissions Disaggregated[rail,VOC,freight,heavy or residual fuel oil tf]</t>
  </si>
  <si>
    <t>Transportation Pollutant Emissions Disaggregated[rail,VOC,freight,LPG propane or butane tf]</t>
  </si>
  <si>
    <t>Transportation Pollutant Emissions Disaggregated[rail,VOC,freight,hydrogen tf]</t>
  </si>
  <si>
    <t>Transportation Pollutant Emissions Disaggregated[rail,CO,passenger,electricity tf]</t>
  </si>
  <si>
    <t>Transportation Pollutant Emissions Disaggregated[rail,CO,passenger,natural gas tf]</t>
  </si>
  <si>
    <t>Transportation Pollutant Emissions Disaggregated[rail,CO,passenger,petroleum gasoline tf]</t>
  </si>
  <si>
    <t>Transportation Pollutant Emissions Disaggregated[rail,CO,passenger,petroleum diesel tf]</t>
  </si>
  <si>
    <t>Transportation Pollutant Emissions Disaggregated[rail,CO,passenger,biofuel gasoline tf]</t>
  </si>
  <si>
    <t>Transportation Pollutant Emissions Disaggregated[rail,CO,passenger,biofuel diesel tf]</t>
  </si>
  <si>
    <t>Transportation Pollutant Emissions Disaggregated[rail,CO,passenger,jet fuel tf]</t>
  </si>
  <si>
    <t>Transportation Pollutant Emissions Disaggregated[rail,CO,passenger,heavy or residual fuel oil tf]</t>
  </si>
  <si>
    <t>Transportation Pollutant Emissions Disaggregated[rail,CO,passenger,LPG propane or butane tf]</t>
  </si>
  <si>
    <t>Transportation Pollutant Emissions Disaggregated[rail,CO,passenger,hydrogen tf]</t>
  </si>
  <si>
    <t>Transportation Pollutant Emissions Disaggregated[rail,CO,freight,electricity tf]</t>
  </si>
  <si>
    <t>Transportation Pollutant Emissions Disaggregated[rail,CO,freight,natural gas tf]</t>
  </si>
  <si>
    <t>Transportation Pollutant Emissions Disaggregated[rail,CO,freight,petroleum gasoline tf]</t>
  </si>
  <si>
    <t>Transportation Pollutant Emissions Disaggregated[rail,CO,freight,petroleum diesel tf]</t>
  </si>
  <si>
    <t>Transportation Pollutant Emissions Disaggregated[rail,CO,freight,biofuel gasoline tf]</t>
  </si>
  <si>
    <t>Transportation Pollutant Emissions Disaggregated[rail,CO,freight,biofuel diesel tf]</t>
  </si>
  <si>
    <t>Transportation Pollutant Emissions Disaggregated[rail,CO,freight,jet fuel tf]</t>
  </si>
  <si>
    <t>Transportation Pollutant Emissions Disaggregated[rail,CO,freight,heavy or residual fuel oil tf]</t>
  </si>
  <si>
    <t>Transportation Pollutant Emissions Disaggregated[rail,CO,freight,LPG propane or butane tf]</t>
  </si>
  <si>
    <t>Transportation Pollutant Emissions Disaggregated[rail,CO,freight,hydrogen tf]</t>
  </si>
  <si>
    <t>Transportation Pollutant Emissions Disaggregated[rail,NOx,passenger,electricity tf]</t>
  </si>
  <si>
    <t>Transportation Pollutant Emissions Disaggregated[rail,NOx,passenger,natural gas tf]</t>
  </si>
  <si>
    <t>Transportation Pollutant Emissions Disaggregated[rail,NOx,passenger,petroleum gasoline tf]</t>
  </si>
  <si>
    <t>Transportation Pollutant Emissions Disaggregated[rail,NOx,passenger,petroleum diesel tf]</t>
  </si>
  <si>
    <t>Transportation Pollutant Emissions Disaggregated[rail,NOx,passenger,biofuel gasoline tf]</t>
  </si>
  <si>
    <t>Transportation Pollutant Emissions Disaggregated[rail,NOx,passenger,biofuel diesel tf]</t>
  </si>
  <si>
    <t>Transportation Pollutant Emissions Disaggregated[rail,NOx,passenger,jet fuel tf]</t>
  </si>
  <si>
    <t>Transportation Pollutant Emissions Disaggregated[rail,NOx,passenger,heavy or residual fuel oil tf]</t>
  </si>
  <si>
    <t>Transportation Pollutant Emissions Disaggregated[rail,NOx,passenger,LPG propane or butane tf]</t>
  </si>
  <si>
    <t>Transportation Pollutant Emissions Disaggregated[rail,NOx,passenger,hydrogen tf]</t>
  </si>
  <si>
    <t>Transportation Pollutant Emissions Disaggregated[rail,NOx,freight,electricity tf]</t>
  </si>
  <si>
    <t>Transportation Pollutant Emissions Disaggregated[rail,NOx,freight,natural gas tf]</t>
  </si>
  <si>
    <t>Transportation Pollutant Emissions Disaggregated[rail,NOx,freight,petroleum gasoline tf]</t>
  </si>
  <si>
    <t>Transportation Pollutant Emissions Disaggregated[rail,NOx,freight,petroleum diesel tf]</t>
  </si>
  <si>
    <t>Transportation Pollutant Emissions Disaggregated[rail,NOx,freight,biofuel gasoline tf]</t>
  </si>
  <si>
    <t>Transportation Pollutant Emissions Disaggregated[rail,NOx,freight,biofuel diesel tf]</t>
  </si>
  <si>
    <t>Transportation Pollutant Emissions Disaggregated[rail,NOx,freight,jet fuel tf]</t>
  </si>
  <si>
    <t>Transportation Pollutant Emissions Disaggregated[rail,NOx,freight,heavy or residual fuel oil tf]</t>
  </si>
  <si>
    <t>Transportation Pollutant Emissions Disaggregated[rail,NOx,freight,LPG propane or butane tf]</t>
  </si>
  <si>
    <t>Transportation Pollutant Emissions Disaggregated[rail,NOx,freight,hydrogen tf]</t>
  </si>
  <si>
    <t>Transportation Pollutant Emissions Disaggregated[rail,PM10,passenger,electricity tf]</t>
  </si>
  <si>
    <t>Transportation Pollutant Emissions Disaggregated[rail,PM10,passenger,natural gas tf]</t>
  </si>
  <si>
    <t>Transportation Pollutant Emissions Disaggregated[rail,PM10,passenger,petroleum gasoline tf]</t>
  </si>
  <si>
    <t>Transportation Pollutant Emissions Disaggregated[rail,PM10,passenger,petroleum diesel tf]</t>
  </si>
  <si>
    <t>Transportation Pollutant Emissions Disaggregated[rail,PM10,passenger,biofuel gasoline tf]</t>
  </si>
  <si>
    <t>Transportation Pollutant Emissions Disaggregated[rail,PM10,passenger,biofuel diesel tf]</t>
  </si>
  <si>
    <t>Transportation Pollutant Emissions Disaggregated[rail,PM10,passenger,jet fuel tf]</t>
  </si>
  <si>
    <t>Transportation Pollutant Emissions Disaggregated[rail,PM10,passenger,heavy or residual fuel oil tf]</t>
  </si>
  <si>
    <t>Transportation Pollutant Emissions Disaggregated[rail,PM10,passenger,LPG propane or butane tf]</t>
  </si>
  <si>
    <t>Transportation Pollutant Emissions Disaggregated[rail,PM10,passenger,hydrogen tf]</t>
  </si>
  <si>
    <t>Transportation Pollutant Emissions Disaggregated[rail,PM10,freight,electricity tf]</t>
  </si>
  <si>
    <t>Transportation Pollutant Emissions Disaggregated[rail,PM10,freight,natural gas tf]</t>
  </si>
  <si>
    <t>Transportation Pollutant Emissions Disaggregated[rail,PM10,freight,petroleum gasoline tf]</t>
  </si>
  <si>
    <t>Transportation Pollutant Emissions Disaggregated[rail,PM10,freight,petroleum diesel tf]</t>
  </si>
  <si>
    <t>Transportation Pollutant Emissions Disaggregated[rail,PM10,freight,biofuel gasoline tf]</t>
  </si>
  <si>
    <t>Transportation Pollutant Emissions Disaggregated[rail,PM10,freight,biofuel diesel tf]</t>
  </si>
  <si>
    <t>Transportation Pollutant Emissions Disaggregated[rail,PM10,freight,jet fuel tf]</t>
  </si>
  <si>
    <t>Transportation Pollutant Emissions Disaggregated[rail,PM10,freight,heavy or residual fuel oil tf]</t>
  </si>
  <si>
    <t>Transportation Pollutant Emissions Disaggregated[rail,PM10,freight,LPG propane or butane tf]</t>
  </si>
  <si>
    <t>Transportation Pollutant Emissions Disaggregated[rail,PM10,freight,hydrogen tf]</t>
  </si>
  <si>
    <t>Transportation Pollutant Emissions Disaggregated[rail,PM25,passenger,electricity tf]</t>
  </si>
  <si>
    <t>Transportation Pollutant Emissions Disaggregated[rail,PM25,passenger,natural gas tf]</t>
  </si>
  <si>
    <t>Transportation Pollutant Emissions Disaggregated[rail,PM25,passenger,petroleum gasoline tf]</t>
  </si>
  <si>
    <t>Transportation Pollutant Emissions Disaggregated[rail,PM25,passenger,petroleum diesel tf]</t>
  </si>
  <si>
    <t>Transportation Pollutant Emissions Disaggregated[rail,PM25,passenger,biofuel gasoline tf]</t>
  </si>
  <si>
    <t>Transportation Pollutant Emissions Disaggregated[rail,PM25,passenger,biofuel diesel tf]</t>
  </si>
  <si>
    <t>Transportation Pollutant Emissions Disaggregated[rail,PM25,passenger,jet fuel tf]</t>
  </si>
  <si>
    <t>Transportation Pollutant Emissions Disaggregated[rail,PM25,passenger,heavy or residual fuel oil tf]</t>
  </si>
  <si>
    <t>Transportation Pollutant Emissions Disaggregated[rail,PM25,passenger,LPG propane or butane tf]</t>
  </si>
  <si>
    <t>Transportation Pollutant Emissions Disaggregated[rail,PM25,passenger,hydrogen tf]</t>
  </si>
  <si>
    <t>Transportation Pollutant Emissions Disaggregated[rail,PM25,freight,electricity tf]</t>
  </si>
  <si>
    <t>Transportation Pollutant Emissions Disaggregated[rail,PM25,freight,natural gas tf]</t>
  </si>
  <si>
    <t>Transportation Pollutant Emissions Disaggregated[rail,PM25,freight,petroleum gasoline tf]</t>
  </si>
  <si>
    <t>Transportation Pollutant Emissions Disaggregated[rail,PM25,freight,petroleum diesel tf]</t>
  </si>
  <si>
    <t>Transportation Pollutant Emissions Disaggregated[rail,PM25,freight,biofuel gasoline tf]</t>
  </si>
  <si>
    <t>Transportation Pollutant Emissions Disaggregated[rail,PM25,freight,biofuel diesel tf]</t>
  </si>
  <si>
    <t>Transportation Pollutant Emissions Disaggregated[rail,PM25,freight,jet fuel tf]</t>
  </si>
  <si>
    <t>Transportation Pollutant Emissions Disaggregated[rail,PM25,freight,heavy or residual fuel oil tf]</t>
  </si>
  <si>
    <t>Transportation Pollutant Emissions Disaggregated[rail,PM25,freight,LPG propane or butane tf]</t>
  </si>
  <si>
    <t>Transportation Pollutant Emissions Disaggregated[rail,PM25,freight,hydrogen tf]</t>
  </si>
  <si>
    <t>Transportation Pollutant Emissions Disaggregated[rail,SOx,passenger,electricity tf]</t>
  </si>
  <si>
    <t>Transportation Pollutant Emissions Disaggregated[rail,SOx,passenger,natural gas tf]</t>
  </si>
  <si>
    <t>Transportation Pollutant Emissions Disaggregated[rail,SOx,passenger,petroleum gasoline tf]</t>
  </si>
  <si>
    <t>Transportation Pollutant Emissions Disaggregated[rail,SOx,passenger,petroleum diesel tf]</t>
  </si>
  <si>
    <t>Transportation Pollutant Emissions Disaggregated[rail,SOx,passenger,biofuel gasoline tf]</t>
  </si>
  <si>
    <t>Transportation Pollutant Emissions Disaggregated[rail,SOx,passenger,biofuel diesel tf]</t>
  </si>
  <si>
    <t>Transportation Pollutant Emissions Disaggregated[rail,SOx,passenger,jet fuel tf]</t>
  </si>
  <si>
    <t>Transportation Pollutant Emissions Disaggregated[rail,SOx,passenger,heavy or residual fuel oil tf]</t>
  </si>
  <si>
    <t>Transportation Pollutant Emissions Disaggregated[rail,SOx,passenger,LPG propane or butane tf]</t>
  </si>
  <si>
    <t>Transportation Pollutant Emissions Disaggregated[rail,SOx,passenger,hydrogen tf]</t>
  </si>
  <si>
    <t>Transportation Pollutant Emissions Disaggregated[rail,SOx,freight,electricity tf]</t>
  </si>
  <si>
    <t>Transportation Pollutant Emissions Disaggregated[rail,SOx,freight,natural gas tf]</t>
  </si>
  <si>
    <t>Transportation Pollutant Emissions Disaggregated[rail,SOx,freight,petroleum gasoline tf]</t>
  </si>
  <si>
    <t>Transportation Pollutant Emissions Disaggregated[rail,SOx,freight,petroleum diesel tf]</t>
  </si>
  <si>
    <t>Transportation Pollutant Emissions Disaggregated[rail,SOx,freight,biofuel gasoline tf]</t>
  </si>
  <si>
    <t>Transportation Pollutant Emissions Disaggregated[rail,SOx,freight,biofuel diesel tf]</t>
  </si>
  <si>
    <t>Transportation Pollutant Emissions Disaggregated[rail,SOx,freight,jet fuel tf]</t>
  </si>
  <si>
    <t>Transportation Pollutant Emissions Disaggregated[rail,SOx,freight,heavy or residual fuel oil tf]</t>
  </si>
  <si>
    <t>Transportation Pollutant Emissions Disaggregated[rail,SOx,freight,LPG propane or butane tf]</t>
  </si>
  <si>
    <t>Transportation Pollutant Emissions Disaggregated[rail,SOx,freight,hydrogen tf]</t>
  </si>
  <si>
    <t>Transportation Pollutant Emissions Disaggregated[rail,BC,passenger,electricity tf]</t>
  </si>
  <si>
    <t>Transportation Pollutant Emissions Disaggregated[rail,BC,passenger,natural gas tf]</t>
  </si>
  <si>
    <t>Transportation Pollutant Emissions Disaggregated[rail,BC,passenger,petroleum gasoline tf]</t>
  </si>
  <si>
    <t>Transportation Pollutant Emissions Disaggregated[rail,BC,passenger,petroleum diesel tf]</t>
  </si>
  <si>
    <t>Transportation Pollutant Emissions Disaggregated[rail,BC,passenger,biofuel gasoline tf]</t>
  </si>
  <si>
    <t>Transportation Pollutant Emissions Disaggregated[rail,BC,passenger,biofuel diesel tf]</t>
  </si>
  <si>
    <t>Transportation Pollutant Emissions Disaggregated[rail,BC,passenger,jet fuel tf]</t>
  </si>
  <si>
    <t>Transportation Pollutant Emissions Disaggregated[rail,BC,passenger,heavy or residual fuel oil tf]</t>
  </si>
  <si>
    <t>Transportation Pollutant Emissions Disaggregated[rail,BC,passenger,LPG propane or butane tf]</t>
  </si>
  <si>
    <t>Transportation Pollutant Emissions Disaggregated[rail,BC,passenger,hydrogen tf]</t>
  </si>
  <si>
    <t>Transportation Pollutant Emissions Disaggregated[rail,BC,freight,electricity tf]</t>
  </si>
  <si>
    <t>Transportation Pollutant Emissions Disaggregated[rail,BC,freight,natural gas tf]</t>
  </si>
  <si>
    <t>Transportation Pollutant Emissions Disaggregated[rail,BC,freight,petroleum gasoline tf]</t>
  </si>
  <si>
    <t>Transportation Pollutant Emissions Disaggregated[rail,BC,freight,petroleum diesel tf]</t>
  </si>
  <si>
    <t>Transportation Pollutant Emissions Disaggregated[rail,BC,freight,biofuel gasoline tf]</t>
  </si>
  <si>
    <t>Transportation Pollutant Emissions Disaggregated[rail,BC,freight,biofuel diesel tf]</t>
  </si>
  <si>
    <t>Transportation Pollutant Emissions Disaggregated[rail,BC,freight,jet fuel tf]</t>
  </si>
  <si>
    <t>Transportation Pollutant Emissions Disaggregated[rail,BC,freight,heavy or residual fuel oil tf]</t>
  </si>
  <si>
    <t>Transportation Pollutant Emissions Disaggregated[rail,BC,freight,LPG propane or butane tf]</t>
  </si>
  <si>
    <t>Transportation Pollutant Emissions Disaggregated[rail,BC,freight,hydrogen tf]</t>
  </si>
  <si>
    <t>Transportation Pollutant Emissions Disaggregated[rail,OC,passenger,electricity tf]</t>
  </si>
  <si>
    <t>Transportation Pollutant Emissions Disaggregated[rail,OC,passenger,natural gas tf]</t>
  </si>
  <si>
    <t>Transportation Pollutant Emissions Disaggregated[rail,OC,passenger,petroleum gasoline tf]</t>
  </si>
  <si>
    <t>Transportation Pollutant Emissions Disaggregated[rail,OC,passenger,petroleum diesel tf]</t>
  </si>
  <si>
    <t>Transportation Pollutant Emissions Disaggregated[rail,OC,passenger,biofuel gasoline tf]</t>
  </si>
  <si>
    <t>Transportation Pollutant Emissions Disaggregated[rail,OC,passenger,biofuel diesel tf]</t>
  </si>
  <si>
    <t>Transportation Pollutant Emissions Disaggregated[rail,OC,passenger,jet fuel tf]</t>
  </si>
  <si>
    <t>Transportation Pollutant Emissions Disaggregated[rail,OC,passenger,heavy or residual fuel oil tf]</t>
  </si>
  <si>
    <t>Transportation Pollutant Emissions Disaggregated[rail,OC,passenger,LPG propane or butane tf]</t>
  </si>
  <si>
    <t>Transportation Pollutant Emissions Disaggregated[rail,OC,passenger,hydrogen tf]</t>
  </si>
  <si>
    <t>Transportation Pollutant Emissions Disaggregated[rail,OC,freight,electricity tf]</t>
  </si>
  <si>
    <t>Transportation Pollutant Emissions Disaggregated[rail,OC,freight,natural gas tf]</t>
  </si>
  <si>
    <t>Transportation Pollutant Emissions Disaggregated[rail,OC,freight,petroleum gasoline tf]</t>
  </si>
  <si>
    <t>Transportation Pollutant Emissions Disaggregated[rail,OC,freight,petroleum diesel tf]</t>
  </si>
  <si>
    <t>Transportation Pollutant Emissions Disaggregated[rail,OC,freight,biofuel gasoline tf]</t>
  </si>
  <si>
    <t>Transportation Pollutant Emissions Disaggregated[rail,OC,freight,biofuel diesel tf]</t>
  </si>
  <si>
    <t>Transportation Pollutant Emissions Disaggregated[rail,OC,freight,jet fuel tf]</t>
  </si>
  <si>
    <t>Transportation Pollutant Emissions Disaggregated[rail,OC,freight,heavy or residual fuel oil tf]</t>
  </si>
  <si>
    <t>Transportation Pollutant Emissions Disaggregated[rail,OC,freight,LPG propane or butane tf]</t>
  </si>
  <si>
    <t>Transportation Pollutant Emissions Disaggregated[rail,OC,freight,hydrogen tf]</t>
  </si>
  <si>
    <t>Transportation Pollutant Emissions Disaggregated[rail,CH4,passenger,electricity tf]</t>
  </si>
  <si>
    <t>Transportation Pollutant Emissions Disaggregated[rail,CH4,passenger,natural gas tf]</t>
  </si>
  <si>
    <t>Transportation Pollutant Emissions Disaggregated[rail,CH4,passenger,petroleum gasoline tf]</t>
  </si>
  <si>
    <t>Transportation Pollutant Emissions Disaggregated[rail,CH4,passenger,petroleum diesel tf]</t>
  </si>
  <si>
    <t>Transportation Pollutant Emissions Disaggregated[rail,CH4,passenger,biofuel gasoline tf]</t>
  </si>
  <si>
    <t>Transportation Pollutant Emissions Disaggregated[rail,CH4,passenger,biofuel diesel tf]</t>
  </si>
  <si>
    <t>Transportation Pollutant Emissions Disaggregated[rail,CH4,passenger,jet fuel tf]</t>
  </si>
  <si>
    <t>Transportation Pollutant Emissions Disaggregated[rail,CH4,passenger,heavy or residual fuel oil tf]</t>
  </si>
  <si>
    <t>Transportation Pollutant Emissions Disaggregated[rail,CH4,passenger,LPG propane or butane tf]</t>
  </si>
  <si>
    <t>Transportation Pollutant Emissions Disaggregated[rail,CH4,passenger,hydrogen tf]</t>
  </si>
  <si>
    <t>Transportation Pollutant Emissions Disaggregated[rail,CH4,freight,electricity tf]</t>
  </si>
  <si>
    <t>Transportation Pollutant Emissions Disaggregated[rail,CH4,freight,natural gas tf]</t>
  </si>
  <si>
    <t>Transportation Pollutant Emissions Disaggregated[rail,CH4,freight,petroleum gasoline tf]</t>
  </si>
  <si>
    <t>Transportation Pollutant Emissions Disaggregated[rail,CH4,freight,petroleum diesel tf]</t>
  </si>
  <si>
    <t>Transportation Pollutant Emissions Disaggregated[rail,CH4,freight,biofuel gasoline tf]</t>
  </si>
  <si>
    <t>Transportation Pollutant Emissions Disaggregated[rail,CH4,freight,biofuel diesel tf]</t>
  </si>
  <si>
    <t>Transportation Pollutant Emissions Disaggregated[rail,CH4,freight,jet fuel tf]</t>
  </si>
  <si>
    <t>Transportation Pollutant Emissions Disaggregated[rail,CH4,freight,heavy or residual fuel oil tf]</t>
  </si>
  <si>
    <t>Transportation Pollutant Emissions Disaggregated[rail,CH4,freight,LPG propane or butane tf]</t>
  </si>
  <si>
    <t>Transportation Pollutant Emissions Disaggregated[rail,CH4,freight,hydrogen tf]</t>
  </si>
  <si>
    <t>Transportation Pollutant Emissions Disaggregated[rail,N2O,passenger,electricity tf]</t>
  </si>
  <si>
    <t>Transportation Pollutant Emissions Disaggregated[rail,N2O,passenger,natural gas tf]</t>
  </si>
  <si>
    <t>Transportation Pollutant Emissions Disaggregated[rail,N2O,passenger,petroleum gasoline tf]</t>
  </si>
  <si>
    <t>Transportation Pollutant Emissions Disaggregated[rail,N2O,passenger,petroleum diesel tf]</t>
  </si>
  <si>
    <t>Transportation Pollutant Emissions Disaggregated[rail,N2O,passenger,biofuel gasoline tf]</t>
  </si>
  <si>
    <t>Transportation Pollutant Emissions Disaggregated[rail,N2O,passenger,biofuel diesel tf]</t>
  </si>
  <si>
    <t>Transportation Pollutant Emissions Disaggregated[rail,N2O,passenger,jet fuel tf]</t>
  </si>
  <si>
    <t>Transportation Pollutant Emissions Disaggregated[rail,N2O,passenger,heavy or residual fuel oil tf]</t>
  </si>
  <si>
    <t>Transportation Pollutant Emissions Disaggregated[rail,N2O,passenger,LPG propane or butane tf]</t>
  </si>
  <si>
    <t>Transportation Pollutant Emissions Disaggregated[rail,N2O,passenger,hydrogen tf]</t>
  </si>
  <si>
    <t>Transportation Pollutant Emissions Disaggregated[rail,N2O,freight,electricity tf]</t>
  </si>
  <si>
    <t>Transportation Pollutant Emissions Disaggregated[rail,N2O,freight,natural gas tf]</t>
  </si>
  <si>
    <t>Transportation Pollutant Emissions Disaggregated[rail,N2O,freight,petroleum gasoline tf]</t>
  </si>
  <si>
    <t>Transportation Pollutant Emissions Disaggregated[rail,N2O,freight,petroleum diesel tf]</t>
  </si>
  <si>
    <t>Transportation Pollutant Emissions Disaggregated[rail,N2O,freight,biofuel gasoline tf]</t>
  </si>
  <si>
    <t>Transportation Pollutant Emissions Disaggregated[rail,N2O,freight,biofuel diesel tf]</t>
  </si>
  <si>
    <t>Transportation Pollutant Emissions Disaggregated[rail,N2O,freight,jet fuel tf]</t>
  </si>
  <si>
    <t>Transportation Pollutant Emissions Disaggregated[rail,N2O,freight,heavy or residual fuel oil tf]</t>
  </si>
  <si>
    <t>Transportation Pollutant Emissions Disaggregated[rail,N2O,freight,LPG propane or butane tf]</t>
  </si>
  <si>
    <t>Transportation Pollutant Emissions Disaggregated[rail,N2O,freight,hydrogen tf]</t>
  </si>
  <si>
    <t>Transportation Pollutant Emissions Disaggregated[rail,F gases,passenger,electricity tf]</t>
  </si>
  <si>
    <t>Transportation Pollutant Emissions Disaggregated[rail,F gases,passenger,natural gas tf]</t>
  </si>
  <si>
    <t>Transportation Pollutant Emissions Disaggregated[rail,F gases,passenger,petroleum gasoline tf]</t>
  </si>
  <si>
    <t>Transportation Pollutant Emissions Disaggregated[rail,F gases,passenger,petroleum diesel tf]</t>
  </si>
  <si>
    <t>Transportation Pollutant Emissions Disaggregated[rail,F gases,passenger,biofuel gasoline tf]</t>
  </si>
  <si>
    <t>Transportation Pollutant Emissions Disaggregated[rail,F gases,passenger,biofuel diesel tf]</t>
  </si>
  <si>
    <t>Transportation Pollutant Emissions Disaggregated[rail,F gases,passenger,jet fuel tf]</t>
  </si>
  <si>
    <t>Transportation Pollutant Emissions Disaggregated[rail,F gases,passenger,heavy or residual fuel oil tf]</t>
  </si>
  <si>
    <t>Transportation Pollutant Emissions Disaggregated[rail,F gases,passenger,LPG propane or butane tf]</t>
  </si>
  <si>
    <t>Transportation Pollutant Emissions Disaggregated[rail,F gases,passenger,hydrogen tf]</t>
  </si>
  <si>
    <t>Transportation Pollutant Emissions Disaggregated[rail,F gases,freight,electricity tf]</t>
  </si>
  <si>
    <t>Transportation Pollutant Emissions Disaggregated[rail,F gases,freight,natural gas tf]</t>
  </si>
  <si>
    <t>Transportation Pollutant Emissions Disaggregated[rail,F gases,freight,petroleum gasoline tf]</t>
  </si>
  <si>
    <t>Transportation Pollutant Emissions Disaggregated[rail,F gases,freight,petroleum diesel tf]</t>
  </si>
  <si>
    <t>Transportation Pollutant Emissions Disaggregated[rail,F gases,freight,biofuel gasoline tf]</t>
  </si>
  <si>
    <t>Transportation Pollutant Emissions Disaggregated[rail,F gases,freight,biofuel diesel tf]</t>
  </si>
  <si>
    <t>Transportation Pollutant Emissions Disaggregated[rail,F gases,freight,jet fuel tf]</t>
  </si>
  <si>
    <t>Transportation Pollutant Emissions Disaggregated[rail,F gases,freight,heavy or residual fuel oil tf]</t>
  </si>
  <si>
    <t>Transportation Pollutant Emissions Disaggregated[rail,F gases,freight,LPG propane or butane tf]</t>
  </si>
  <si>
    <t>Transportation Pollutant Emissions Disaggregated[rail,F gases,freight,hydrogen tf]</t>
  </si>
  <si>
    <t>Transportation Pollutant Emissions Disaggregated[ships,CO2,passenger,electricity tf]</t>
  </si>
  <si>
    <t>Transportation Pollutant Emissions Disaggregated[ships,CO2,passenger,natural gas tf]</t>
  </si>
  <si>
    <t>Transportation Pollutant Emissions Disaggregated[ships,CO2,passenger,petroleum gasoline tf]</t>
  </si>
  <si>
    <t>Transportation Pollutant Emissions Disaggregated[ships,CO2,passenger,petroleum diesel tf]</t>
  </si>
  <si>
    <t>Transportation Pollutant Emissions Disaggregated[ships,CO2,passenger,biofuel gasoline tf]</t>
  </si>
  <si>
    <t>Transportation Pollutant Emissions Disaggregated[ships,CO2,passenger,biofuel diesel tf]</t>
  </si>
  <si>
    <t>Transportation Pollutant Emissions Disaggregated[ships,CO2,passenger,jet fuel tf]</t>
  </si>
  <si>
    <t>Transportation Pollutant Emissions Disaggregated[ships,CO2,passenger,heavy or residual fuel oil tf]</t>
  </si>
  <si>
    <t>Transportation Pollutant Emissions Disaggregated[ships,CO2,passenger,LPG propane or butane tf]</t>
  </si>
  <si>
    <t>Transportation Pollutant Emissions Disaggregated[ships,CO2,passenger,hydrogen tf]</t>
  </si>
  <si>
    <t>Transportation Pollutant Emissions Disaggregated[ships,CO2,freight,electricity tf]</t>
  </si>
  <si>
    <t>Transportation Pollutant Emissions Disaggregated[ships,CO2,freight,natural gas tf]</t>
  </si>
  <si>
    <t>Transportation Pollutant Emissions Disaggregated[ships,CO2,freight,petroleum gasoline tf]</t>
  </si>
  <si>
    <t>Transportation Pollutant Emissions Disaggregated[ships,CO2,freight,petroleum diesel tf]</t>
  </si>
  <si>
    <t>Transportation Pollutant Emissions Disaggregated[ships,CO2,freight,biofuel gasoline tf]</t>
  </si>
  <si>
    <t>Transportation Pollutant Emissions Disaggregated[ships,CO2,freight,biofuel diesel tf]</t>
  </si>
  <si>
    <t>Transportation Pollutant Emissions Disaggregated[ships,CO2,freight,jet fuel tf]</t>
  </si>
  <si>
    <t>Transportation Pollutant Emissions Disaggregated[ships,CO2,freight,heavy or residual fuel oil tf]</t>
  </si>
  <si>
    <t>Transportation Pollutant Emissions Disaggregated[ships,CO2,freight,LPG propane or butane tf]</t>
  </si>
  <si>
    <t>Transportation Pollutant Emissions Disaggregated[ships,CO2,freight,hydrogen tf]</t>
  </si>
  <si>
    <t>Transportation Pollutant Emissions Disaggregated[ships,VOC,passenger,electricity tf]</t>
  </si>
  <si>
    <t>Transportation Pollutant Emissions Disaggregated[ships,VOC,passenger,natural gas tf]</t>
  </si>
  <si>
    <t>Transportation Pollutant Emissions Disaggregated[ships,VOC,passenger,petroleum gasoline tf]</t>
  </si>
  <si>
    <t>Transportation Pollutant Emissions Disaggregated[ships,VOC,passenger,petroleum diesel tf]</t>
  </si>
  <si>
    <t>Transportation Pollutant Emissions Disaggregated[ships,VOC,passenger,biofuel gasoline tf]</t>
  </si>
  <si>
    <t>Transportation Pollutant Emissions Disaggregated[ships,VOC,passenger,biofuel diesel tf]</t>
  </si>
  <si>
    <t>Transportation Pollutant Emissions Disaggregated[ships,VOC,passenger,jet fuel tf]</t>
  </si>
  <si>
    <t>Transportation Pollutant Emissions Disaggregated[ships,VOC,passenger,heavy or residual fuel oil tf]</t>
  </si>
  <si>
    <t>Transportation Pollutant Emissions Disaggregated[ships,VOC,passenger,LPG propane or butane tf]</t>
  </si>
  <si>
    <t>Transportation Pollutant Emissions Disaggregated[ships,VOC,passenger,hydrogen tf]</t>
  </si>
  <si>
    <t>Transportation Pollutant Emissions Disaggregated[ships,VOC,freight,electricity tf]</t>
  </si>
  <si>
    <t>Transportation Pollutant Emissions Disaggregated[ships,VOC,freight,natural gas tf]</t>
  </si>
  <si>
    <t>Transportation Pollutant Emissions Disaggregated[ships,VOC,freight,petroleum gasoline tf]</t>
  </si>
  <si>
    <t>Transportation Pollutant Emissions Disaggregated[ships,VOC,freight,petroleum diesel tf]</t>
  </si>
  <si>
    <t>Transportation Pollutant Emissions Disaggregated[ships,VOC,freight,biofuel gasoline tf]</t>
  </si>
  <si>
    <t>Transportation Pollutant Emissions Disaggregated[ships,VOC,freight,biofuel diesel tf]</t>
  </si>
  <si>
    <t>Transportation Pollutant Emissions Disaggregated[ships,VOC,freight,jet fuel tf]</t>
  </si>
  <si>
    <t>Transportation Pollutant Emissions Disaggregated[ships,VOC,freight,heavy or residual fuel oil tf]</t>
  </si>
  <si>
    <t>Transportation Pollutant Emissions Disaggregated[ships,VOC,freight,LPG propane or butane tf]</t>
  </si>
  <si>
    <t>Transportation Pollutant Emissions Disaggregated[ships,VOC,freight,hydrogen tf]</t>
  </si>
  <si>
    <t>Transportation Pollutant Emissions Disaggregated[ships,CO,passenger,electricity tf]</t>
  </si>
  <si>
    <t>Transportation Pollutant Emissions Disaggregated[ships,CO,passenger,natural gas tf]</t>
  </si>
  <si>
    <t>Transportation Pollutant Emissions Disaggregated[ships,CO,passenger,petroleum gasoline tf]</t>
  </si>
  <si>
    <t>Transportation Pollutant Emissions Disaggregated[ships,CO,passenger,petroleum diesel tf]</t>
  </si>
  <si>
    <t>Transportation Pollutant Emissions Disaggregated[ships,CO,passenger,biofuel gasoline tf]</t>
  </si>
  <si>
    <t>Transportation Pollutant Emissions Disaggregated[ships,CO,passenger,biofuel diesel tf]</t>
  </si>
  <si>
    <t>Transportation Pollutant Emissions Disaggregated[ships,CO,passenger,jet fuel tf]</t>
  </si>
  <si>
    <t>Transportation Pollutant Emissions Disaggregated[ships,CO,passenger,heavy or residual fuel oil tf]</t>
  </si>
  <si>
    <t>Transportation Pollutant Emissions Disaggregated[ships,CO,passenger,LPG propane or butane tf]</t>
  </si>
  <si>
    <t>Transportation Pollutant Emissions Disaggregated[ships,CO,passenger,hydrogen tf]</t>
  </si>
  <si>
    <t>Transportation Pollutant Emissions Disaggregated[ships,CO,freight,electricity tf]</t>
  </si>
  <si>
    <t>Transportation Pollutant Emissions Disaggregated[ships,CO,freight,natural gas tf]</t>
  </si>
  <si>
    <t>Transportation Pollutant Emissions Disaggregated[ships,CO,freight,petroleum gasoline tf]</t>
  </si>
  <si>
    <t>Transportation Pollutant Emissions Disaggregated[ships,CO,freight,petroleum diesel tf]</t>
  </si>
  <si>
    <t>Transportation Pollutant Emissions Disaggregated[ships,CO,freight,biofuel gasoline tf]</t>
  </si>
  <si>
    <t>Transportation Pollutant Emissions Disaggregated[ships,CO,freight,biofuel diesel tf]</t>
  </si>
  <si>
    <t>Transportation Pollutant Emissions Disaggregated[ships,CO,freight,jet fuel tf]</t>
  </si>
  <si>
    <t>Transportation Pollutant Emissions Disaggregated[ships,CO,freight,heavy or residual fuel oil tf]</t>
  </si>
  <si>
    <t>Transportation Pollutant Emissions Disaggregated[ships,CO,freight,LPG propane or butane tf]</t>
  </si>
  <si>
    <t>Transportation Pollutant Emissions Disaggregated[ships,CO,freight,hydrogen tf]</t>
  </si>
  <si>
    <t>Transportation Pollutant Emissions Disaggregated[ships,NOx,passenger,electricity tf]</t>
  </si>
  <si>
    <t>Transportation Pollutant Emissions Disaggregated[ships,NOx,passenger,natural gas tf]</t>
  </si>
  <si>
    <t>Transportation Pollutant Emissions Disaggregated[ships,NOx,passenger,petroleum gasoline tf]</t>
  </si>
  <si>
    <t>Transportation Pollutant Emissions Disaggregated[ships,NOx,passenger,petroleum diesel tf]</t>
  </si>
  <si>
    <t>Transportation Pollutant Emissions Disaggregated[ships,NOx,passenger,biofuel gasoline tf]</t>
  </si>
  <si>
    <t>Transportation Pollutant Emissions Disaggregated[ships,NOx,passenger,biofuel diesel tf]</t>
  </si>
  <si>
    <t>Transportation Pollutant Emissions Disaggregated[ships,NOx,passenger,jet fuel tf]</t>
  </si>
  <si>
    <t>Transportation Pollutant Emissions Disaggregated[ships,NOx,passenger,heavy or residual fuel oil tf]</t>
  </si>
  <si>
    <t>Transportation Pollutant Emissions Disaggregated[ships,NOx,passenger,LPG propane or butane tf]</t>
  </si>
  <si>
    <t>Transportation Pollutant Emissions Disaggregated[ships,NOx,passenger,hydrogen tf]</t>
  </si>
  <si>
    <t>Transportation Pollutant Emissions Disaggregated[ships,NOx,freight,electricity tf]</t>
  </si>
  <si>
    <t>Transportation Pollutant Emissions Disaggregated[ships,NOx,freight,natural gas tf]</t>
  </si>
  <si>
    <t>Transportation Pollutant Emissions Disaggregated[ships,NOx,freight,petroleum gasoline tf]</t>
  </si>
  <si>
    <t>Transportation Pollutant Emissions Disaggregated[ships,NOx,freight,petroleum diesel tf]</t>
  </si>
  <si>
    <t>Transportation Pollutant Emissions Disaggregated[ships,NOx,freight,biofuel gasoline tf]</t>
  </si>
  <si>
    <t>Transportation Pollutant Emissions Disaggregated[ships,NOx,freight,biofuel diesel tf]</t>
  </si>
  <si>
    <t>Transportation Pollutant Emissions Disaggregated[ships,NOx,freight,jet fuel tf]</t>
  </si>
  <si>
    <t>Transportation Pollutant Emissions Disaggregated[ships,NOx,freight,heavy or residual fuel oil tf]</t>
  </si>
  <si>
    <t>Transportation Pollutant Emissions Disaggregated[ships,NOx,freight,LPG propane or butane tf]</t>
  </si>
  <si>
    <t>Transportation Pollutant Emissions Disaggregated[ships,NOx,freight,hydrogen tf]</t>
  </si>
  <si>
    <t>Transportation Pollutant Emissions Disaggregated[ships,PM10,passenger,electricity tf]</t>
  </si>
  <si>
    <t>Transportation Pollutant Emissions Disaggregated[ships,PM10,passenger,natural gas tf]</t>
  </si>
  <si>
    <t>Transportation Pollutant Emissions Disaggregated[ships,PM10,passenger,petroleum gasoline tf]</t>
  </si>
  <si>
    <t>Transportation Pollutant Emissions Disaggregated[ships,PM10,passenger,petroleum diesel tf]</t>
  </si>
  <si>
    <t>Transportation Pollutant Emissions Disaggregated[ships,PM10,passenger,biofuel gasoline tf]</t>
  </si>
  <si>
    <t>Transportation Pollutant Emissions Disaggregated[ships,PM10,passenger,biofuel diesel tf]</t>
  </si>
  <si>
    <t>Transportation Pollutant Emissions Disaggregated[ships,PM10,passenger,jet fuel tf]</t>
  </si>
  <si>
    <t>Transportation Pollutant Emissions Disaggregated[ships,PM10,passenger,heavy or residual fuel oil tf]</t>
  </si>
  <si>
    <t>Transportation Pollutant Emissions Disaggregated[ships,PM10,passenger,LPG propane or butane tf]</t>
  </si>
  <si>
    <t>Transportation Pollutant Emissions Disaggregated[ships,PM10,passenger,hydrogen tf]</t>
  </si>
  <si>
    <t>Transportation Pollutant Emissions Disaggregated[ships,PM10,freight,electricity tf]</t>
  </si>
  <si>
    <t>Transportation Pollutant Emissions Disaggregated[ships,PM10,freight,natural gas tf]</t>
  </si>
  <si>
    <t>Transportation Pollutant Emissions Disaggregated[ships,PM10,freight,petroleum gasoline tf]</t>
  </si>
  <si>
    <t>Transportation Pollutant Emissions Disaggregated[ships,PM10,freight,petroleum diesel tf]</t>
  </si>
  <si>
    <t>Transportation Pollutant Emissions Disaggregated[ships,PM10,freight,biofuel gasoline tf]</t>
  </si>
  <si>
    <t>Transportation Pollutant Emissions Disaggregated[ships,PM10,freight,biofuel diesel tf]</t>
  </si>
  <si>
    <t>Transportation Pollutant Emissions Disaggregated[ships,PM10,freight,jet fuel tf]</t>
  </si>
  <si>
    <t>Transportation Pollutant Emissions Disaggregated[ships,PM10,freight,heavy or residual fuel oil tf]</t>
  </si>
  <si>
    <t>Transportation Pollutant Emissions Disaggregated[ships,PM10,freight,LPG propane or butane tf]</t>
  </si>
  <si>
    <t>Transportation Pollutant Emissions Disaggregated[ships,PM10,freight,hydrogen tf]</t>
  </si>
  <si>
    <t>Transportation Pollutant Emissions Disaggregated[ships,PM25,passenger,electricity tf]</t>
  </si>
  <si>
    <t>Transportation Pollutant Emissions Disaggregated[ships,PM25,passenger,natural gas tf]</t>
  </si>
  <si>
    <t>Transportation Pollutant Emissions Disaggregated[ships,PM25,passenger,petroleum gasoline tf]</t>
  </si>
  <si>
    <t>Transportation Pollutant Emissions Disaggregated[ships,PM25,passenger,petroleum diesel tf]</t>
  </si>
  <si>
    <t>Transportation Pollutant Emissions Disaggregated[ships,PM25,passenger,biofuel gasoline tf]</t>
  </si>
  <si>
    <t>Transportation Pollutant Emissions Disaggregated[ships,PM25,passenger,biofuel diesel tf]</t>
  </si>
  <si>
    <t>Transportation Pollutant Emissions Disaggregated[ships,PM25,passenger,jet fuel tf]</t>
  </si>
  <si>
    <t>Transportation Pollutant Emissions Disaggregated[ships,PM25,passenger,heavy or residual fuel oil tf]</t>
  </si>
  <si>
    <t>Transportation Pollutant Emissions Disaggregated[ships,PM25,passenger,LPG propane or butane tf]</t>
  </si>
  <si>
    <t>Transportation Pollutant Emissions Disaggregated[ships,PM25,passenger,hydrogen tf]</t>
  </si>
  <si>
    <t>Transportation Pollutant Emissions Disaggregated[ships,PM25,freight,electricity tf]</t>
  </si>
  <si>
    <t>Transportation Pollutant Emissions Disaggregated[ships,PM25,freight,natural gas tf]</t>
  </si>
  <si>
    <t>Transportation Pollutant Emissions Disaggregated[ships,PM25,freight,petroleum gasoline tf]</t>
  </si>
  <si>
    <t>Transportation Pollutant Emissions Disaggregated[ships,PM25,freight,petroleum diesel tf]</t>
  </si>
  <si>
    <t>Transportation Pollutant Emissions Disaggregated[ships,PM25,freight,biofuel gasoline tf]</t>
  </si>
  <si>
    <t>Transportation Pollutant Emissions Disaggregated[ships,PM25,freight,biofuel diesel tf]</t>
  </si>
  <si>
    <t>Transportation Pollutant Emissions Disaggregated[ships,PM25,freight,jet fuel tf]</t>
  </si>
  <si>
    <t>Transportation Pollutant Emissions Disaggregated[ships,PM25,freight,heavy or residual fuel oil tf]</t>
  </si>
  <si>
    <t>Transportation Pollutant Emissions Disaggregated[ships,PM25,freight,LPG propane or butane tf]</t>
  </si>
  <si>
    <t>Transportation Pollutant Emissions Disaggregated[ships,PM25,freight,hydrogen tf]</t>
  </si>
  <si>
    <t>Transportation Pollutant Emissions Disaggregated[ships,SOx,passenger,electricity tf]</t>
  </si>
  <si>
    <t>Transportation Pollutant Emissions Disaggregated[ships,SOx,passenger,natural gas tf]</t>
  </si>
  <si>
    <t>Transportation Pollutant Emissions Disaggregated[ships,SOx,passenger,petroleum gasoline tf]</t>
  </si>
  <si>
    <t>Transportation Pollutant Emissions Disaggregated[ships,SOx,passenger,petroleum diesel tf]</t>
  </si>
  <si>
    <t>Transportation Pollutant Emissions Disaggregated[ships,SOx,passenger,biofuel gasoline tf]</t>
  </si>
  <si>
    <t>Transportation Pollutant Emissions Disaggregated[ships,SOx,passenger,biofuel diesel tf]</t>
  </si>
  <si>
    <t>Transportation Pollutant Emissions Disaggregated[ships,SOx,passenger,jet fuel tf]</t>
  </si>
  <si>
    <t>Transportation Pollutant Emissions Disaggregated[ships,SOx,passenger,heavy or residual fuel oil tf]</t>
  </si>
  <si>
    <t>Transportation Pollutant Emissions Disaggregated[ships,SOx,passenger,LPG propane or butane tf]</t>
  </si>
  <si>
    <t>Transportation Pollutant Emissions Disaggregated[ships,SOx,passenger,hydrogen tf]</t>
  </si>
  <si>
    <t>Transportation Pollutant Emissions Disaggregated[ships,SOx,freight,electricity tf]</t>
  </si>
  <si>
    <t>Transportation Pollutant Emissions Disaggregated[ships,SOx,freight,natural gas tf]</t>
  </si>
  <si>
    <t>Transportation Pollutant Emissions Disaggregated[ships,SOx,freight,petroleum gasoline tf]</t>
  </si>
  <si>
    <t>Transportation Pollutant Emissions Disaggregated[ships,SOx,freight,petroleum diesel tf]</t>
  </si>
  <si>
    <t>Transportation Pollutant Emissions Disaggregated[ships,SOx,freight,biofuel gasoline tf]</t>
  </si>
  <si>
    <t>Transportation Pollutant Emissions Disaggregated[ships,SOx,freight,biofuel diesel tf]</t>
  </si>
  <si>
    <t>Transportation Pollutant Emissions Disaggregated[ships,SOx,freight,jet fuel tf]</t>
  </si>
  <si>
    <t>Transportation Pollutant Emissions Disaggregated[ships,SOx,freight,heavy or residual fuel oil tf]</t>
  </si>
  <si>
    <t>Transportation Pollutant Emissions Disaggregated[ships,SOx,freight,LPG propane or butane tf]</t>
  </si>
  <si>
    <t>Transportation Pollutant Emissions Disaggregated[ships,SOx,freight,hydrogen tf]</t>
  </si>
  <si>
    <t>Transportation Pollutant Emissions Disaggregated[ships,BC,passenger,electricity tf]</t>
  </si>
  <si>
    <t>Transportation Pollutant Emissions Disaggregated[ships,BC,passenger,natural gas tf]</t>
  </si>
  <si>
    <t>Transportation Pollutant Emissions Disaggregated[ships,BC,passenger,petroleum gasoline tf]</t>
  </si>
  <si>
    <t>Transportation Pollutant Emissions Disaggregated[ships,BC,passenger,petroleum diesel tf]</t>
  </si>
  <si>
    <t>Transportation Pollutant Emissions Disaggregated[ships,BC,passenger,biofuel gasoline tf]</t>
  </si>
  <si>
    <t>Transportation Pollutant Emissions Disaggregated[ships,BC,passenger,biofuel diesel tf]</t>
  </si>
  <si>
    <t>Transportation Pollutant Emissions Disaggregated[ships,BC,passenger,jet fuel tf]</t>
  </si>
  <si>
    <t>Transportation Pollutant Emissions Disaggregated[ships,BC,passenger,heavy or residual fuel oil tf]</t>
  </si>
  <si>
    <t>Transportation Pollutant Emissions Disaggregated[ships,BC,passenger,LPG propane or butane tf]</t>
  </si>
  <si>
    <t>Transportation Pollutant Emissions Disaggregated[ships,BC,passenger,hydrogen tf]</t>
  </si>
  <si>
    <t>Transportation Pollutant Emissions Disaggregated[ships,BC,freight,electricity tf]</t>
  </si>
  <si>
    <t>Transportation Pollutant Emissions Disaggregated[ships,BC,freight,natural gas tf]</t>
  </si>
  <si>
    <t>Transportation Pollutant Emissions Disaggregated[ships,BC,freight,petroleum gasoline tf]</t>
  </si>
  <si>
    <t>Transportation Pollutant Emissions Disaggregated[ships,BC,freight,petroleum diesel tf]</t>
  </si>
  <si>
    <t>Transportation Pollutant Emissions Disaggregated[ships,BC,freight,biofuel gasoline tf]</t>
  </si>
  <si>
    <t>Transportation Pollutant Emissions Disaggregated[ships,BC,freight,biofuel diesel tf]</t>
  </si>
  <si>
    <t>Transportation Pollutant Emissions Disaggregated[ships,BC,freight,jet fuel tf]</t>
  </si>
  <si>
    <t>Transportation Pollutant Emissions Disaggregated[ships,BC,freight,heavy or residual fuel oil tf]</t>
  </si>
  <si>
    <t>Transportation Pollutant Emissions Disaggregated[ships,BC,freight,LPG propane or butane tf]</t>
  </si>
  <si>
    <t>Transportation Pollutant Emissions Disaggregated[ships,BC,freight,hydrogen tf]</t>
  </si>
  <si>
    <t>Transportation Pollutant Emissions Disaggregated[ships,OC,passenger,electricity tf]</t>
  </si>
  <si>
    <t>Transportation Pollutant Emissions Disaggregated[ships,OC,passenger,natural gas tf]</t>
  </si>
  <si>
    <t>Transportation Pollutant Emissions Disaggregated[ships,OC,passenger,petroleum gasoline tf]</t>
  </si>
  <si>
    <t>Transportation Pollutant Emissions Disaggregated[ships,OC,passenger,petroleum diesel tf]</t>
  </si>
  <si>
    <t>Transportation Pollutant Emissions Disaggregated[ships,OC,passenger,biofuel gasoline tf]</t>
  </si>
  <si>
    <t>Transportation Pollutant Emissions Disaggregated[ships,OC,passenger,biofuel diesel tf]</t>
  </si>
  <si>
    <t>Transportation Pollutant Emissions Disaggregated[ships,OC,passenger,jet fuel tf]</t>
  </si>
  <si>
    <t>Transportation Pollutant Emissions Disaggregated[ships,OC,passenger,heavy or residual fuel oil tf]</t>
  </si>
  <si>
    <t>Transportation Pollutant Emissions Disaggregated[ships,OC,passenger,LPG propane or butane tf]</t>
  </si>
  <si>
    <t>Transportation Pollutant Emissions Disaggregated[ships,OC,passenger,hydrogen tf]</t>
  </si>
  <si>
    <t>Transportation Pollutant Emissions Disaggregated[ships,OC,freight,electricity tf]</t>
  </si>
  <si>
    <t>Transportation Pollutant Emissions Disaggregated[ships,OC,freight,natural gas tf]</t>
  </si>
  <si>
    <t>Transportation Pollutant Emissions Disaggregated[ships,OC,freight,petroleum gasoline tf]</t>
  </si>
  <si>
    <t>Transportation Pollutant Emissions Disaggregated[ships,OC,freight,petroleum diesel tf]</t>
  </si>
  <si>
    <t>Transportation Pollutant Emissions Disaggregated[ships,OC,freight,biofuel gasoline tf]</t>
  </si>
  <si>
    <t>Transportation Pollutant Emissions Disaggregated[ships,OC,freight,biofuel diesel tf]</t>
  </si>
  <si>
    <t>Transportation Pollutant Emissions Disaggregated[ships,OC,freight,jet fuel tf]</t>
  </si>
  <si>
    <t>Transportation Pollutant Emissions Disaggregated[ships,OC,freight,heavy or residual fuel oil tf]</t>
  </si>
  <si>
    <t>Transportation Pollutant Emissions Disaggregated[ships,OC,freight,LPG propane or butane tf]</t>
  </si>
  <si>
    <t>Transportation Pollutant Emissions Disaggregated[ships,OC,freight,hydrogen tf]</t>
  </si>
  <si>
    <t>Transportation Pollutant Emissions Disaggregated[ships,CH4,passenger,electricity tf]</t>
  </si>
  <si>
    <t>Transportation Pollutant Emissions Disaggregated[ships,CH4,passenger,natural gas tf]</t>
  </si>
  <si>
    <t>Transportation Pollutant Emissions Disaggregated[ships,CH4,passenger,petroleum gasoline tf]</t>
  </si>
  <si>
    <t>Transportation Pollutant Emissions Disaggregated[ships,CH4,passenger,petroleum diesel tf]</t>
  </si>
  <si>
    <t>Transportation Pollutant Emissions Disaggregated[ships,CH4,passenger,biofuel gasoline tf]</t>
  </si>
  <si>
    <t>Transportation Pollutant Emissions Disaggregated[ships,CH4,passenger,biofuel diesel tf]</t>
  </si>
  <si>
    <t>Transportation Pollutant Emissions Disaggregated[ships,CH4,passenger,jet fuel tf]</t>
  </si>
  <si>
    <t>Transportation Pollutant Emissions Disaggregated[ships,CH4,passenger,heavy or residual fuel oil tf]</t>
  </si>
  <si>
    <t>Transportation Pollutant Emissions Disaggregated[ships,CH4,passenger,LPG propane or butane tf]</t>
  </si>
  <si>
    <t>Transportation Pollutant Emissions Disaggregated[ships,CH4,passenger,hydrogen tf]</t>
  </si>
  <si>
    <t>Transportation Pollutant Emissions Disaggregated[ships,CH4,freight,electricity tf]</t>
  </si>
  <si>
    <t>Transportation Pollutant Emissions Disaggregated[ships,CH4,freight,natural gas tf]</t>
  </si>
  <si>
    <t>Transportation Pollutant Emissions Disaggregated[ships,CH4,freight,petroleum gasoline tf]</t>
  </si>
  <si>
    <t>Transportation Pollutant Emissions Disaggregated[ships,CH4,freight,petroleum diesel tf]</t>
  </si>
  <si>
    <t>Transportation Pollutant Emissions Disaggregated[ships,CH4,freight,biofuel gasoline tf]</t>
  </si>
  <si>
    <t>Transportation Pollutant Emissions Disaggregated[ships,CH4,freight,biofuel diesel tf]</t>
  </si>
  <si>
    <t>Transportation Pollutant Emissions Disaggregated[ships,CH4,freight,jet fuel tf]</t>
  </si>
  <si>
    <t>Transportation Pollutant Emissions Disaggregated[ships,CH4,freight,heavy or residual fuel oil tf]</t>
  </si>
  <si>
    <t>Transportation Pollutant Emissions Disaggregated[ships,CH4,freight,LPG propane or butane tf]</t>
  </si>
  <si>
    <t>Transportation Pollutant Emissions Disaggregated[ships,CH4,freight,hydrogen tf]</t>
  </si>
  <si>
    <t>Transportation Pollutant Emissions Disaggregated[ships,N2O,passenger,electricity tf]</t>
  </si>
  <si>
    <t>Transportation Pollutant Emissions Disaggregated[ships,N2O,passenger,natural gas tf]</t>
  </si>
  <si>
    <t>Transportation Pollutant Emissions Disaggregated[ships,N2O,passenger,petroleum gasoline tf]</t>
  </si>
  <si>
    <t>Transportation Pollutant Emissions Disaggregated[ships,N2O,passenger,petroleum diesel tf]</t>
  </si>
  <si>
    <t>Transportation Pollutant Emissions Disaggregated[ships,N2O,passenger,biofuel gasoline tf]</t>
  </si>
  <si>
    <t>Transportation Pollutant Emissions Disaggregated[ships,N2O,passenger,biofuel diesel tf]</t>
  </si>
  <si>
    <t>Transportation Pollutant Emissions Disaggregated[ships,N2O,passenger,jet fuel tf]</t>
  </si>
  <si>
    <t>Transportation Pollutant Emissions Disaggregated[ships,N2O,passenger,heavy or residual fuel oil tf]</t>
  </si>
  <si>
    <t>Transportation Pollutant Emissions Disaggregated[ships,N2O,passenger,LPG propane or butane tf]</t>
  </si>
  <si>
    <t>Transportation Pollutant Emissions Disaggregated[ships,N2O,passenger,hydrogen tf]</t>
  </si>
  <si>
    <t>Transportation Pollutant Emissions Disaggregated[ships,N2O,freight,electricity tf]</t>
  </si>
  <si>
    <t>Transportation Pollutant Emissions Disaggregated[ships,N2O,freight,natural gas tf]</t>
  </si>
  <si>
    <t>Transportation Pollutant Emissions Disaggregated[ships,N2O,freight,petroleum gasoline tf]</t>
  </si>
  <si>
    <t>Transportation Pollutant Emissions Disaggregated[ships,N2O,freight,petroleum diesel tf]</t>
  </si>
  <si>
    <t>Transportation Pollutant Emissions Disaggregated[ships,N2O,freight,biofuel gasoline tf]</t>
  </si>
  <si>
    <t>Transportation Pollutant Emissions Disaggregated[ships,N2O,freight,biofuel diesel tf]</t>
  </si>
  <si>
    <t>Transportation Pollutant Emissions Disaggregated[ships,N2O,freight,jet fuel tf]</t>
  </si>
  <si>
    <t>Transportation Pollutant Emissions Disaggregated[ships,N2O,freight,heavy or residual fuel oil tf]</t>
  </si>
  <si>
    <t>Transportation Pollutant Emissions Disaggregated[ships,N2O,freight,LPG propane or butane tf]</t>
  </si>
  <si>
    <t>Transportation Pollutant Emissions Disaggregated[ships,N2O,freight,hydrogen tf]</t>
  </si>
  <si>
    <t>Transportation Pollutant Emissions Disaggregated[ships,F gases,passenger,electricity tf]</t>
  </si>
  <si>
    <t>Transportation Pollutant Emissions Disaggregated[ships,F gases,passenger,natural gas tf]</t>
  </si>
  <si>
    <t>Transportation Pollutant Emissions Disaggregated[ships,F gases,passenger,petroleum gasoline tf]</t>
  </si>
  <si>
    <t>Transportation Pollutant Emissions Disaggregated[ships,F gases,passenger,petroleum diesel tf]</t>
  </si>
  <si>
    <t>Transportation Pollutant Emissions Disaggregated[ships,F gases,passenger,biofuel gasoline tf]</t>
  </si>
  <si>
    <t>Transportation Pollutant Emissions Disaggregated[ships,F gases,passenger,biofuel diesel tf]</t>
  </si>
  <si>
    <t>Transportation Pollutant Emissions Disaggregated[ships,F gases,passenger,jet fuel tf]</t>
  </si>
  <si>
    <t>Transportation Pollutant Emissions Disaggregated[ships,F gases,passenger,heavy or residual fuel oil tf]</t>
  </si>
  <si>
    <t>Transportation Pollutant Emissions Disaggregated[ships,F gases,passenger,LPG propane or butane tf]</t>
  </si>
  <si>
    <t>Transportation Pollutant Emissions Disaggregated[ships,F gases,passenger,hydrogen tf]</t>
  </si>
  <si>
    <t>Transportation Pollutant Emissions Disaggregated[ships,F gases,freight,electricity tf]</t>
  </si>
  <si>
    <t>Transportation Pollutant Emissions Disaggregated[ships,F gases,freight,natural gas tf]</t>
  </si>
  <si>
    <t>Transportation Pollutant Emissions Disaggregated[ships,F gases,freight,petroleum gasoline tf]</t>
  </si>
  <si>
    <t>Transportation Pollutant Emissions Disaggregated[ships,F gases,freight,petroleum diesel tf]</t>
  </si>
  <si>
    <t>Transportation Pollutant Emissions Disaggregated[ships,F gases,freight,biofuel gasoline tf]</t>
  </si>
  <si>
    <t>Transportation Pollutant Emissions Disaggregated[ships,F gases,freight,biofuel diesel tf]</t>
  </si>
  <si>
    <t>Transportation Pollutant Emissions Disaggregated[ships,F gases,freight,jet fuel tf]</t>
  </si>
  <si>
    <t>Transportation Pollutant Emissions Disaggregated[ships,F gases,freight,heavy or residual fuel oil tf]</t>
  </si>
  <si>
    <t>Transportation Pollutant Emissions Disaggregated[ships,F gases,freight,LPG propane or butane tf]</t>
  </si>
  <si>
    <t>Transportation Pollutant Emissions Disaggregated[ships,F gases,freight,hydrogen tf]</t>
  </si>
  <si>
    <t>Transportation Pollutant Emissions Disaggregated[motorbikes,CO2,passenger,electricity tf]</t>
  </si>
  <si>
    <t>Transportation Pollutant Emissions Disaggregated[motorbikes,CO2,passenger,natural gas tf]</t>
  </si>
  <si>
    <t>Transportation Pollutant Emissions Disaggregated[motorbikes,CO2,passenger,petroleum gasoline tf]</t>
  </si>
  <si>
    <t>Transportation Pollutant Emissions Disaggregated[motorbikes,CO2,passenger,petroleum diesel tf]</t>
  </si>
  <si>
    <t>Transportation Pollutant Emissions Disaggregated[motorbikes,CO2,passenger,biofuel gasoline tf]</t>
  </si>
  <si>
    <t>Transportation Pollutant Emissions Disaggregated[motorbikes,CO2,passenger,biofuel diesel tf]</t>
  </si>
  <si>
    <t>Transportation Pollutant Emissions Disaggregated[motorbikes,CO2,passenger,jet fuel tf]</t>
  </si>
  <si>
    <t>Transportation Pollutant Emissions Disaggregated[motorbikes,CO2,passenger,heavy or residual fuel oil tf]</t>
  </si>
  <si>
    <t>Transportation Pollutant Emissions Disaggregated[motorbikes,CO2,passenger,LPG propane or butane tf]</t>
  </si>
  <si>
    <t>Transportation Pollutant Emissions Disaggregated[motorbikes,CO2,passenger,hydrogen tf]</t>
  </si>
  <si>
    <t>Transportation Pollutant Emissions Disaggregated[motorbikes,CO2,freight,electricity tf]</t>
  </si>
  <si>
    <t>Transportation Pollutant Emissions Disaggregated[motorbikes,CO2,freight,natural gas tf]</t>
  </si>
  <si>
    <t>Transportation Pollutant Emissions Disaggregated[motorbikes,CO2,freight,petroleum gasoline tf]</t>
  </si>
  <si>
    <t>Transportation Pollutant Emissions Disaggregated[motorbikes,CO2,freight,petroleum diesel tf]</t>
  </si>
  <si>
    <t>Transportation Pollutant Emissions Disaggregated[motorbikes,CO2,freight,biofuel gasoline tf]</t>
  </si>
  <si>
    <t>Transportation Pollutant Emissions Disaggregated[motorbikes,CO2,freight,biofuel diesel tf]</t>
  </si>
  <si>
    <t>Transportation Pollutant Emissions Disaggregated[motorbikes,CO2,freight,jet fuel tf]</t>
  </si>
  <si>
    <t>Transportation Pollutant Emissions Disaggregated[motorbikes,CO2,freight,heavy or residual fuel oil tf]</t>
  </si>
  <si>
    <t>Transportation Pollutant Emissions Disaggregated[motorbikes,CO2,freight,LPG propane or butane tf]</t>
  </si>
  <si>
    <t>Transportation Pollutant Emissions Disaggregated[motorbikes,CO2,freight,hydrogen tf]</t>
  </si>
  <si>
    <t>Transportation Pollutant Emissions Disaggregated[motorbikes,VOC,passenger,electricity tf]</t>
  </si>
  <si>
    <t>Transportation Pollutant Emissions Disaggregated[motorbikes,VOC,passenger,natural gas tf]</t>
  </si>
  <si>
    <t>Transportation Pollutant Emissions Disaggregated[motorbikes,VOC,passenger,petroleum gasoline tf]</t>
  </si>
  <si>
    <t>Transportation Pollutant Emissions Disaggregated[motorbikes,VOC,passenger,petroleum diesel tf]</t>
  </si>
  <si>
    <t>Transportation Pollutant Emissions Disaggregated[motorbikes,VOC,passenger,biofuel gasoline tf]</t>
  </si>
  <si>
    <t>Transportation Pollutant Emissions Disaggregated[motorbikes,VOC,passenger,biofuel diesel tf]</t>
  </si>
  <si>
    <t>Transportation Pollutant Emissions Disaggregated[motorbikes,VOC,passenger,jet fuel tf]</t>
  </si>
  <si>
    <t>Transportation Pollutant Emissions Disaggregated[motorbikes,VOC,passenger,heavy or residual fuel oil tf]</t>
  </si>
  <si>
    <t>Transportation Pollutant Emissions Disaggregated[motorbikes,VOC,passenger,LPG propane or butane tf]</t>
  </si>
  <si>
    <t>Transportation Pollutant Emissions Disaggregated[motorbikes,VOC,passenger,hydrogen tf]</t>
  </si>
  <si>
    <t>Transportation Pollutant Emissions Disaggregated[motorbikes,VOC,freight,electricity tf]</t>
  </si>
  <si>
    <t>Transportation Pollutant Emissions Disaggregated[motorbikes,VOC,freight,natural gas tf]</t>
  </si>
  <si>
    <t>Transportation Pollutant Emissions Disaggregated[motorbikes,VOC,freight,petroleum gasoline tf]</t>
  </si>
  <si>
    <t>Transportation Pollutant Emissions Disaggregated[motorbikes,VOC,freight,petroleum diesel tf]</t>
  </si>
  <si>
    <t>Transportation Pollutant Emissions Disaggregated[motorbikes,VOC,freight,biofuel gasoline tf]</t>
  </si>
  <si>
    <t>Transportation Pollutant Emissions Disaggregated[motorbikes,VOC,freight,biofuel diesel tf]</t>
  </si>
  <si>
    <t>Transportation Pollutant Emissions Disaggregated[motorbikes,VOC,freight,jet fuel tf]</t>
  </si>
  <si>
    <t>Transportation Pollutant Emissions Disaggregated[motorbikes,VOC,freight,heavy or residual fuel oil tf]</t>
  </si>
  <si>
    <t>Transportation Pollutant Emissions Disaggregated[motorbikes,VOC,freight,LPG propane or butane tf]</t>
  </si>
  <si>
    <t>Transportation Pollutant Emissions Disaggregated[motorbikes,VOC,freight,hydrogen tf]</t>
  </si>
  <si>
    <t>Transportation Pollutant Emissions Disaggregated[motorbikes,CO,passenger,electricity tf]</t>
  </si>
  <si>
    <t>Transportation Pollutant Emissions Disaggregated[motorbikes,CO,passenger,natural gas tf]</t>
  </si>
  <si>
    <t>Transportation Pollutant Emissions Disaggregated[motorbikes,CO,passenger,petroleum gasoline tf]</t>
  </si>
  <si>
    <t>Transportation Pollutant Emissions Disaggregated[motorbikes,CO,passenger,petroleum diesel tf]</t>
  </si>
  <si>
    <t>Transportation Pollutant Emissions Disaggregated[motorbikes,CO,passenger,biofuel gasoline tf]</t>
  </si>
  <si>
    <t>Transportation Pollutant Emissions Disaggregated[motorbikes,CO,passenger,biofuel diesel tf]</t>
  </si>
  <si>
    <t>Transportation Pollutant Emissions Disaggregated[motorbikes,CO,passenger,jet fuel tf]</t>
  </si>
  <si>
    <t>Transportation Pollutant Emissions Disaggregated[motorbikes,CO,passenger,heavy or residual fuel oil tf]</t>
  </si>
  <si>
    <t>Transportation Pollutant Emissions Disaggregated[motorbikes,CO,passenger,LPG propane or butane tf]</t>
  </si>
  <si>
    <t>Transportation Pollutant Emissions Disaggregated[motorbikes,CO,passenger,hydrogen tf]</t>
  </si>
  <si>
    <t>Transportation Pollutant Emissions Disaggregated[motorbikes,CO,freight,electricity tf]</t>
  </si>
  <si>
    <t>Transportation Pollutant Emissions Disaggregated[motorbikes,CO,freight,natural gas tf]</t>
  </si>
  <si>
    <t>Transportation Pollutant Emissions Disaggregated[motorbikes,CO,freight,petroleum gasoline tf]</t>
  </si>
  <si>
    <t>Transportation Pollutant Emissions Disaggregated[motorbikes,CO,freight,petroleum diesel tf]</t>
  </si>
  <si>
    <t>Transportation Pollutant Emissions Disaggregated[motorbikes,CO,freight,biofuel gasoline tf]</t>
  </si>
  <si>
    <t>Transportation Pollutant Emissions Disaggregated[motorbikes,CO,freight,biofuel diesel tf]</t>
  </si>
  <si>
    <t>Transportation Pollutant Emissions Disaggregated[motorbikes,CO,freight,jet fuel tf]</t>
  </si>
  <si>
    <t>Transportation Pollutant Emissions Disaggregated[motorbikes,CO,freight,heavy or residual fuel oil tf]</t>
  </si>
  <si>
    <t>Transportation Pollutant Emissions Disaggregated[motorbikes,CO,freight,LPG propane or butane tf]</t>
  </si>
  <si>
    <t>Transportation Pollutant Emissions Disaggregated[motorbikes,CO,freight,hydrogen tf]</t>
  </si>
  <si>
    <t>Transportation Pollutant Emissions Disaggregated[motorbikes,NOx,passenger,electricity tf]</t>
  </si>
  <si>
    <t>Transportation Pollutant Emissions Disaggregated[motorbikes,NOx,passenger,natural gas tf]</t>
  </si>
  <si>
    <t>Transportation Pollutant Emissions Disaggregated[motorbikes,NOx,passenger,petroleum gasoline tf]</t>
  </si>
  <si>
    <t>Transportation Pollutant Emissions Disaggregated[motorbikes,NOx,passenger,petroleum diesel tf]</t>
  </si>
  <si>
    <t>Transportation Pollutant Emissions Disaggregated[motorbikes,NOx,passenger,biofuel gasoline tf]</t>
  </si>
  <si>
    <t>Transportation Pollutant Emissions Disaggregated[motorbikes,NOx,passenger,biofuel diesel tf]</t>
  </si>
  <si>
    <t>Transportation Pollutant Emissions Disaggregated[motorbikes,NOx,passenger,jet fuel tf]</t>
  </si>
  <si>
    <t>Transportation Pollutant Emissions Disaggregated[motorbikes,NOx,passenger,heavy or residual fuel oil tf]</t>
  </si>
  <si>
    <t>Transportation Pollutant Emissions Disaggregated[motorbikes,NOx,passenger,LPG propane or butane tf]</t>
  </si>
  <si>
    <t>Transportation Pollutant Emissions Disaggregated[motorbikes,NOx,passenger,hydrogen tf]</t>
  </si>
  <si>
    <t>Transportation Pollutant Emissions Disaggregated[motorbikes,NOx,freight,electricity tf]</t>
  </si>
  <si>
    <t>Transportation Pollutant Emissions Disaggregated[motorbikes,NOx,freight,natural gas tf]</t>
  </si>
  <si>
    <t>Transportation Pollutant Emissions Disaggregated[motorbikes,NOx,freight,petroleum gasoline tf]</t>
  </si>
  <si>
    <t>Transportation Pollutant Emissions Disaggregated[motorbikes,NOx,freight,petroleum diesel tf]</t>
  </si>
  <si>
    <t>Transportation Pollutant Emissions Disaggregated[motorbikes,NOx,freight,biofuel gasoline tf]</t>
  </si>
  <si>
    <t>Transportation Pollutant Emissions Disaggregated[motorbikes,NOx,freight,biofuel diesel tf]</t>
  </si>
  <si>
    <t>Transportation Pollutant Emissions Disaggregated[motorbikes,NOx,freight,jet fuel tf]</t>
  </si>
  <si>
    <t>Transportation Pollutant Emissions Disaggregated[motorbikes,NOx,freight,heavy or residual fuel oil tf]</t>
  </si>
  <si>
    <t>Transportation Pollutant Emissions Disaggregated[motorbikes,NOx,freight,LPG propane or butane tf]</t>
  </si>
  <si>
    <t>Transportation Pollutant Emissions Disaggregated[motorbikes,NOx,freight,hydrogen tf]</t>
  </si>
  <si>
    <t>Transportation Pollutant Emissions Disaggregated[motorbikes,PM10,passenger,electricity tf]</t>
  </si>
  <si>
    <t>Transportation Pollutant Emissions Disaggregated[motorbikes,PM10,passenger,natural gas tf]</t>
  </si>
  <si>
    <t>Transportation Pollutant Emissions Disaggregated[motorbikes,PM10,passenger,petroleum gasoline tf]</t>
  </si>
  <si>
    <t>Transportation Pollutant Emissions Disaggregated[motorbikes,PM10,passenger,petroleum diesel tf]</t>
  </si>
  <si>
    <t>Transportation Pollutant Emissions Disaggregated[motorbikes,PM10,passenger,biofuel gasoline tf]</t>
  </si>
  <si>
    <t>Transportation Pollutant Emissions Disaggregated[motorbikes,PM10,passenger,biofuel diesel tf]</t>
  </si>
  <si>
    <t>Transportation Pollutant Emissions Disaggregated[motorbikes,PM10,passenger,jet fuel tf]</t>
  </si>
  <si>
    <t>Transportation Pollutant Emissions Disaggregated[motorbikes,PM10,passenger,heavy or residual fuel oil tf]</t>
  </si>
  <si>
    <t>Transportation Pollutant Emissions Disaggregated[motorbikes,PM10,passenger,LPG propane or butane tf]</t>
  </si>
  <si>
    <t>Transportation Pollutant Emissions Disaggregated[motorbikes,PM10,passenger,hydrogen tf]</t>
  </si>
  <si>
    <t>Transportation Pollutant Emissions Disaggregated[motorbikes,PM10,freight,electricity tf]</t>
  </si>
  <si>
    <t>Transportation Pollutant Emissions Disaggregated[motorbikes,PM10,freight,natural gas tf]</t>
  </si>
  <si>
    <t>Transportation Pollutant Emissions Disaggregated[motorbikes,PM10,freight,petroleum gasoline tf]</t>
  </si>
  <si>
    <t>Transportation Pollutant Emissions Disaggregated[motorbikes,PM10,freight,petroleum diesel tf]</t>
  </si>
  <si>
    <t>Transportation Pollutant Emissions Disaggregated[motorbikes,PM10,freight,biofuel gasoline tf]</t>
  </si>
  <si>
    <t>Transportation Pollutant Emissions Disaggregated[motorbikes,PM10,freight,biofuel diesel tf]</t>
  </si>
  <si>
    <t>Transportation Pollutant Emissions Disaggregated[motorbikes,PM10,freight,jet fuel tf]</t>
  </si>
  <si>
    <t>Transportation Pollutant Emissions Disaggregated[motorbikes,PM10,freight,heavy or residual fuel oil tf]</t>
  </si>
  <si>
    <t>Transportation Pollutant Emissions Disaggregated[motorbikes,PM10,freight,LPG propane or butane tf]</t>
  </si>
  <si>
    <t>Transportation Pollutant Emissions Disaggregated[motorbikes,PM10,freight,hydrogen tf]</t>
  </si>
  <si>
    <t>Transportation Pollutant Emissions Disaggregated[motorbikes,PM25,passenger,electricity tf]</t>
  </si>
  <si>
    <t>Transportation Pollutant Emissions Disaggregated[motorbikes,PM25,passenger,natural gas tf]</t>
  </si>
  <si>
    <t>Transportation Pollutant Emissions Disaggregated[motorbikes,PM25,passenger,petroleum gasoline tf]</t>
  </si>
  <si>
    <t>Transportation Pollutant Emissions Disaggregated[motorbikes,PM25,passenger,petroleum diesel tf]</t>
  </si>
  <si>
    <t>Transportation Pollutant Emissions Disaggregated[motorbikes,PM25,passenger,biofuel gasoline tf]</t>
  </si>
  <si>
    <t>Transportation Pollutant Emissions Disaggregated[motorbikes,PM25,passenger,biofuel diesel tf]</t>
  </si>
  <si>
    <t>Transportation Pollutant Emissions Disaggregated[motorbikes,PM25,passenger,jet fuel tf]</t>
  </si>
  <si>
    <t>Transportation Pollutant Emissions Disaggregated[motorbikes,PM25,passenger,heavy or residual fuel oil tf]</t>
  </si>
  <si>
    <t>Transportation Pollutant Emissions Disaggregated[motorbikes,PM25,passenger,LPG propane or butane tf]</t>
  </si>
  <si>
    <t>Transportation Pollutant Emissions Disaggregated[motorbikes,PM25,passenger,hydrogen tf]</t>
  </si>
  <si>
    <t>Transportation Pollutant Emissions Disaggregated[motorbikes,PM25,freight,electricity tf]</t>
  </si>
  <si>
    <t>Transportation Pollutant Emissions Disaggregated[motorbikes,PM25,freight,natural gas tf]</t>
  </si>
  <si>
    <t>Transportation Pollutant Emissions Disaggregated[motorbikes,PM25,freight,petroleum gasoline tf]</t>
  </si>
  <si>
    <t>Transportation Pollutant Emissions Disaggregated[motorbikes,PM25,freight,petroleum diesel tf]</t>
  </si>
  <si>
    <t>Transportation Pollutant Emissions Disaggregated[motorbikes,PM25,freight,biofuel gasoline tf]</t>
  </si>
  <si>
    <t>Transportation Pollutant Emissions Disaggregated[motorbikes,PM25,freight,biofuel diesel tf]</t>
  </si>
  <si>
    <t>Transportation Pollutant Emissions Disaggregated[motorbikes,PM25,freight,jet fuel tf]</t>
  </si>
  <si>
    <t>Transportation Pollutant Emissions Disaggregated[motorbikes,PM25,freight,heavy or residual fuel oil tf]</t>
  </si>
  <si>
    <t>Transportation Pollutant Emissions Disaggregated[motorbikes,PM25,freight,LPG propane or butane tf]</t>
  </si>
  <si>
    <t>Transportation Pollutant Emissions Disaggregated[motorbikes,PM25,freight,hydrogen tf]</t>
  </si>
  <si>
    <t>Transportation Pollutant Emissions Disaggregated[motorbikes,SOx,passenger,electricity tf]</t>
  </si>
  <si>
    <t>Transportation Pollutant Emissions Disaggregated[motorbikes,SOx,passenger,natural gas tf]</t>
  </si>
  <si>
    <t>Transportation Pollutant Emissions Disaggregated[motorbikes,SOx,passenger,petroleum gasoline tf]</t>
  </si>
  <si>
    <t>Transportation Pollutant Emissions Disaggregated[motorbikes,SOx,passenger,petroleum diesel tf]</t>
  </si>
  <si>
    <t>Transportation Pollutant Emissions Disaggregated[motorbikes,SOx,passenger,biofuel gasoline tf]</t>
  </si>
  <si>
    <t>Transportation Pollutant Emissions Disaggregated[motorbikes,SOx,passenger,biofuel diesel tf]</t>
  </si>
  <si>
    <t>Transportation Pollutant Emissions Disaggregated[motorbikes,SOx,passenger,jet fuel tf]</t>
  </si>
  <si>
    <t>Transportation Pollutant Emissions Disaggregated[motorbikes,SOx,passenger,heavy or residual fuel oil tf]</t>
  </si>
  <si>
    <t>Transportation Pollutant Emissions Disaggregated[motorbikes,SOx,passenger,LPG propane or butane tf]</t>
  </si>
  <si>
    <t>Transportation Pollutant Emissions Disaggregated[motorbikes,SOx,passenger,hydrogen tf]</t>
  </si>
  <si>
    <t>Transportation Pollutant Emissions Disaggregated[motorbikes,SOx,freight,electricity tf]</t>
  </si>
  <si>
    <t>Transportation Pollutant Emissions Disaggregated[motorbikes,SOx,freight,natural gas tf]</t>
  </si>
  <si>
    <t>Transportation Pollutant Emissions Disaggregated[motorbikes,SOx,freight,petroleum gasoline tf]</t>
  </si>
  <si>
    <t>Transportation Pollutant Emissions Disaggregated[motorbikes,SOx,freight,petroleum diesel tf]</t>
  </si>
  <si>
    <t>Transportation Pollutant Emissions Disaggregated[motorbikes,SOx,freight,biofuel gasoline tf]</t>
  </si>
  <si>
    <t>Transportation Pollutant Emissions Disaggregated[motorbikes,SOx,freight,biofuel diesel tf]</t>
  </si>
  <si>
    <t>Transportation Pollutant Emissions Disaggregated[motorbikes,SOx,freight,jet fuel tf]</t>
  </si>
  <si>
    <t>Transportation Pollutant Emissions Disaggregated[motorbikes,SOx,freight,heavy or residual fuel oil tf]</t>
  </si>
  <si>
    <t>Transportation Pollutant Emissions Disaggregated[motorbikes,SOx,freight,LPG propane or butane tf]</t>
  </si>
  <si>
    <t>Transportation Pollutant Emissions Disaggregated[motorbikes,SOx,freight,hydrogen tf]</t>
  </si>
  <si>
    <t>Transportation Pollutant Emissions Disaggregated[motorbikes,BC,passenger,electricity tf]</t>
  </si>
  <si>
    <t>Transportation Pollutant Emissions Disaggregated[motorbikes,BC,passenger,natural gas tf]</t>
  </si>
  <si>
    <t>Transportation Pollutant Emissions Disaggregated[motorbikes,BC,passenger,petroleum gasoline tf]</t>
  </si>
  <si>
    <t>Transportation Pollutant Emissions Disaggregated[motorbikes,BC,passenger,petroleum diesel tf]</t>
  </si>
  <si>
    <t>Transportation Pollutant Emissions Disaggregated[motorbikes,BC,passenger,biofuel gasoline tf]</t>
  </si>
  <si>
    <t>Transportation Pollutant Emissions Disaggregated[motorbikes,BC,passenger,biofuel diesel tf]</t>
  </si>
  <si>
    <t>Transportation Pollutant Emissions Disaggregated[motorbikes,BC,passenger,jet fuel tf]</t>
  </si>
  <si>
    <t>Transportation Pollutant Emissions Disaggregated[motorbikes,BC,passenger,heavy or residual fuel oil tf]</t>
  </si>
  <si>
    <t>Transportation Pollutant Emissions Disaggregated[motorbikes,BC,passenger,LPG propane or butane tf]</t>
  </si>
  <si>
    <t>Transportation Pollutant Emissions Disaggregated[motorbikes,BC,passenger,hydrogen tf]</t>
  </si>
  <si>
    <t>Transportation Pollutant Emissions Disaggregated[motorbikes,BC,freight,electricity tf]</t>
  </si>
  <si>
    <t>Transportation Pollutant Emissions Disaggregated[motorbikes,BC,freight,natural gas tf]</t>
  </si>
  <si>
    <t>Transportation Pollutant Emissions Disaggregated[motorbikes,BC,freight,petroleum gasoline tf]</t>
  </si>
  <si>
    <t>Transportation Pollutant Emissions Disaggregated[motorbikes,BC,freight,petroleum diesel tf]</t>
  </si>
  <si>
    <t>Transportation Pollutant Emissions Disaggregated[motorbikes,BC,freight,biofuel gasoline tf]</t>
  </si>
  <si>
    <t>Transportation Pollutant Emissions Disaggregated[motorbikes,BC,freight,biofuel diesel tf]</t>
  </si>
  <si>
    <t>Transportation Pollutant Emissions Disaggregated[motorbikes,BC,freight,jet fuel tf]</t>
  </si>
  <si>
    <t>Transportation Pollutant Emissions Disaggregated[motorbikes,BC,freight,heavy or residual fuel oil tf]</t>
  </si>
  <si>
    <t>Transportation Pollutant Emissions Disaggregated[motorbikes,BC,freight,LPG propane or butane tf]</t>
  </si>
  <si>
    <t>Transportation Pollutant Emissions Disaggregated[motorbikes,BC,freight,hydrogen tf]</t>
  </si>
  <si>
    <t>Transportation Pollutant Emissions Disaggregated[motorbikes,OC,passenger,electricity tf]</t>
  </si>
  <si>
    <t>Transportation Pollutant Emissions Disaggregated[motorbikes,OC,passenger,natural gas tf]</t>
  </si>
  <si>
    <t>Transportation Pollutant Emissions Disaggregated[motorbikes,OC,passenger,petroleum gasoline tf]</t>
  </si>
  <si>
    <t>Transportation Pollutant Emissions Disaggregated[motorbikes,OC,passenger,petroleum diesel tf]</t>
  </si>
  <si>
    <t>Transportation Pollutant Emissions Disaggregated[motorbikes,OC,passenger,biofuel gasoline tf]</t>
  </si>
  <si>
    <t>Transportation Pollutant Emissions Disaggregated[motorbikes,OC,passenger,biofuel diesel tf]</t>
  </si>
  <si>
    <t>Transportation Pollutant Emissions Disaggregated[motorbikes,OC,passenger,jet fuel tf]</t>
  </si>
  <si>
    <t>Transportation Pollutant Emissions Disaggregated[motorbikes,OC,passenger,heavy or residual fuel oil tf]</t>
  </si>
  <si>
    <t>Transportation Pollutant Emissions Disaggregated[motorbikes,OC,passenger,LPG propane or butane tf]</t>
  </si>
  <si>
    <t>Transportation Pollutant Emissions Disaggregated[motorbikes,OC,passenger,hydrogen tf]</t>
  </si>
  <si>
    <t>Transportation Pollutant Emissions Disaggregated[motorbikes,OC,freight,electricity tf]</t>
  </si>
  <si>
    <t>Transportation Pollutant Emissions Disaggregated[motorbikes,OC,freight,natural gas tf]</t>
  </si>
  <si>
    <t>Transportation Pollutant Emissions Disaggregated[motorbikes,OC,freight,petroleum gasoline tf]</t>
  </si>
  <si>
    <t>Transportation Pollutant Emissions Disaggregated[motorbikes,OC,freight,petroleum diesel tf]</t>
  </si>
  <si>
    <t>Transportation Pollutant Emissions Disaggregated[motorbikes,OC,freight,biofuel gasoline tf]</t>
  </si>
  <si>
    <t>Transportation Pollutant Emissions Disaggregated[motorbikes,OC,freight,biofuel diesel tf]</t>
  </si>
  <si>
    <t>Transportation Pollutant Emissions Disaggregated[motorbikes,OC,freight,jet fuel tf]</t>
  </si>
  <si>
    <t>Transportation Pollutant Emissions Disaggregated[motorbikes,OC,freight,heavy or residual fuel oil tf]</t>
  </si>
  <si>
    <t>Transportation Pollutant Emissions Disaggregated[motorbikes,OC,freight,LPG propane or butane tf]</t>
  </si>
  <si>
    <t>Transportation Pollutant Emissions Disaggregated[motorbikes,OC,freight,hydrogen tf]</t>
  </si>
  <si>
    <t>Transportation Pollutant Emissions Disaggregated[motorbikes,CH4,passenger,electricity tf]</t>
  </si>
  <si>
    <t>Transportation Pollutant Emissions Disaggregated[motorbikes,CH4,passenger,natural gas tf]</t>
  </si>
  <si>
    <t>Transportation Pollutant Emissions Disaggregated[motorbikes,CH4,passenger,petroleum gasoline tf]</t>
  </si>
  <si>
    <t>Transportation Pollutant Emissions Disaggregated[motorbikes,CH4,passenger,petroleum diesel tf]</t>
  </si>
  <si>
    <t>Transportation Pollutant Emissions Disaggregated[motorbikes,CH4,passenger,biofuel gasoline tf]</t>
  </si>
  <si>
    <t>Transportation Pollutant Emissions Disaggregated[motorbikes,CH4,passenger,biofuel diesel tf]</t>
  </si>
  <si>
    <t>Transportation Pollutant Emissions Disaggregated[motorbikes,CH4,passenger,jet fuel tf]</t>
  </si>
  <si>
    <t>Transportation Pollutant Emissions Disaggregated[motorbikes,CH4,passenger,heavy or residual fuel oil tf]</t>
  </si>
  <si>
    <t>Transportation Pollutant Emissions Disaggregated[motorbikes,CH4,passenger,LPG propane or butane tf]</t>
  </si>
  <si>
    <t>Transportation Pollutant Emissions Disaggregated[motorbikes,CH4,passenger,hydrogen tf]</t>
  </si>
  <si>
    <t>Transportation Pollutant Emissions Disaggregated[motorbikes,CH4,freight,electricity tf]</t>
  </si>
  <si>
    <t>Transportation Pollutant Emissions Disaggregated[motorbikes,CH4,freight,natural gas tf]</t>
  </si>
  <si>
    <t>Transportation Pollutant Emissions Disaggregated[motorbikes,CH4,freight,petroleum gasoline tf]</t>
  </si>
  <si>
    <t>Transportation Pollutant Emissions Disaggregated[motorbikes,CH4,freight,petroleum diesel tf]</t>
  </si>
  <si>
    <t>Transportation Pollutant Emissions Disaggregated[motorbikes,CH4,freight,biofuel gasoline tf]</t>
  </si>
  <si>
    <t>Transportation Pollutant Emissions Disaggregated[motorbikes,CH4,freight,biofuel diesel tf]</t>
  </si>
  <si>
    <t>Transportation Pollutant Emissions Disaggregated[motorbikes,CH4,freight,jet fuel tf]</t>
  </si>
  <si>
    <t>Transportation Pollutant Emissions Disaggregated[motorbikes,CH4,freight,heavy or residual fuel oil tf]</t>
  </si>
  <si>
    <t>Transportation Pollutant Emissions Disaggregated[motorbikes,CH4,freight,LPG propane or butane tf]</t>
  </si>
  <si>
    <t>Transportation Pollutant Emissions Disaggregated[motorbikes,CH4,freight,hydrogen tf]</t>
  </si>
  <si>
    <t>Transportation Pollutant Emissions Disaggregated[motorbikes,N2O,passenger,electricity tf]</t>
  </si>
  <si>
    <t>Transportation Pollutant Emissions Disaggregated[motorbikes,N2O,passenger,natural gas tf]</t>
  </si>
  <si>
    <t>Transportation Pollutant Emissions Disaggregated[motorbikes,N2O,passenger,petroleum gasoline tf]</t>
  </si>
  <si>
    <t>Transportation Pollutant Emissions Disaggregated[motorbikes,N2O,passenger,petroleum diesel tf]</t>
  </si>
  <si>
    <t>Transportation Pollutant Emissions Disaggregated[motorbikes,N2O,passenger,biofuel gasoline tf]</t>
  </si>
  <si>
    <t>Transportation Pollutant Emissions Disaggregated[motorbikes,N2O,passenger,biofuel diesel tf]</t>
  </si>
  <si>
    <t>Transportation Pollutant Emissions Disaggregated[motorbikes,N2O,passenger,jet fuel tf]</t>
  </si>
  <si>
    <t>Transportation Pollutant Emissions Disaggregated[motorbikes,N2O,passenger,heavy or residual fuel oil tf]</t>
  </si>
  <si>
    <t>Transportation Pollutant Emissions Disaggregated[motorbikes,N2O,passenger,LPG propane or butane tf]</t>
  </si>
  <si>
    <t>Transportation Pollutant Emissions Disaggregated[motorbikes,N2O,passenger,hydrogen tf]</t>
  </si>
  <si>
    <t>Transportation Pollutant Emissions Disaggregated[motorbikes,N2O,freight,electricity tf]</t>
  </si>
  <si>
    <t>Transportation Pollutant Emissions Disaggregated[motorbikes,N2O,freight,natural gas tf]</t>
  </si>
  <si>
    <t>Transportation Pollutant Emissions Disaggregated[motorbikes,N2O,freight,petroleum gasoline tf]</t>
  </si>
  <si>
    <t>Transportation Pollutant Emissions Disaggregated[motorbikes,N2O,freight,petroleum diesel tf]</t>
  </si>
  <si>
    <t>Transportation Pollutant Emissions Disaggregated[motorbikes,N2O,freight,biofuel gasoline tf]</t>
  </si>
  <si>
    <t>Transportation Pollutant Emissions Disaggregated[motorbikes,N2O,freight,biofuel diesel tf]</t>
  </si>
  <si>
    <t>Transportation Pollutant Emissions Disaggregated[motorbikes,N2O,freight,jet fuel tf]</t>
  </si>
  <si>
    <t>Transportation Pollutant Emissions Disaggregated[motorbikes,N2O,freight,heavy or residual fuel oil tf]</t>
  </si>
  <si>
    <t>Transportation Pollutant Emissions Disaggregated[motorbikes,N2O,freight,LPG propane or butane tf]</t>
  </si>
  <si>
    <t>Transportation Pollutant Emissions Disaggregated[motorbikes,N2O,freight,hydrogen tf]</t>
  </si>
  <si>
    <t>Transportation Pollutant Emissions Disaggregated[motorbikes,F gases,passenger,electricity tf]</t>
  </si>
  <si>
    <t>Transportation Pollutant Emissions Disaggregated[motorbikes,F gases,passenger,natural gas tf]</t>
  </si>
  <si>
    <t>Transportation Pollutant Emissions Disaggregated[motorbikes,F gases,passenger,petroleum gasoline tf]</t>
  </si>
  <si>
    <t>Transportation Pollutant Emissions Disaggregated[motorbikes,F gases,passenger,petroleum diesel tf]</t>
  </si>
  <si>
    <t>Transportation Pollutant Emissions Disaggregated[motorbikes,F gases,passenger,biofuel gasoline tf]</t>
  </si>
  <si>
    <t>Transportation Pollutant Emissions Disaggregated[motorbikes,F gases,passenger,biofuel diesel tf]</t>
  </si>
  <si>
    <t>Transportation Pollutant Emissions Disaggregated[motorbikes,F gases,passenger,jet fuel tf]</t>
  </si>
  <si>
    <t>Transportation Pollutant Emissions Disaggregated[motorbikes,F gases,passenger,heavy or residual fuel oil tf]</t>
  </si>
  <si>
    <t>Transportation Pollutant Emissions Disaggregated[motorbikes,F gases,passenger,LPG propane or butane tf]</t>
  </si>
  <si>
    <t>Transportation Pollutant Emissions Disaggregated[motorbikes,F gases,passenger,hydrogen tf]</t>
  </si>
  <si>
    <t>Transportation Pollutant Emissions Disaggregated[motorbikes,F gases,freight,electricity tf]</t>
  </si>
  <si>
    <t>Transportation Pollutant Emissions Disaggregated[motorbikes,F gases,freight,natural gas tf]</t>
  </si>
  <si>
    <t>Transportation Pollutant Emissions Disaggregated[motorbikes,F gases,freight,petroleum gasoline tf]</t>
  </si>
  <si>
    <t>Transportation Pollutant Emissions Disaggregated[motorbikes,F gases,freight,petroleum diesel tf]</t>
  </si>
  <si>
    <t>Transportation Pollutant Emissions Disaggregated[motorbikes,F gases,freight,biofuel gasoline tf]</t>
  </si>
  <si>
    <t>Transportation Pollutant Emissions Disaggregated[motorbikes,F gases,freight,biofuel diesel tf]</t>
  </si>
  <si>
    <t>Transportation Pollutant Emissions Disaggregated[motorbikes,F gases,freight,jet fuel tf]</t>
  </si>
  <si>
    <t>Transportation Pollutant Emissions Disaggregated[motorbikes,F gases,freight,heavy or residual fuel oil tf]</t>
  </si>
  <si>
    <t>Transportation Pollutant Emissions Disaggregated[motorbikes,F gases,freight,LPG propane or butane tf]</t>
  </si>
  <si>
    <t>Transportation Pollutant Emissions Disaggregated[motorbikes,F gases,freight,hydrogen tf]</t>
  </si>
  <si>
    <t>Transportation Sector Pollutant Emissions[CO2]</t>
  </si>
  <si>
    <t>Transportation Sector Pollutant Emissions[VOC]</t>
  </si>
  <si>
    <t>Transportation Sector Pollutant Emissions[CO]</t>
  </si>
  <si>
    <t>Transportation Sector Pollutant Emissions[NOx]</t>
  </si>
  <si>
    <t>Transportation Sector Pollutant Emissions[PM10]</t>
  </si>
  <si>
    <t>Transportation Sector Pollutant Emissions[PM25]</t>
  </si>
  <si>
    <t>Transportation Sector Pollutant Emissions[SOx]</t>
  </si>
  <si>
    <t>Transportation Sector Pollutant Emissions[BC]</t>
  </si>
  <si>
    <t>Transportation Sector Pollutant Emissions[OC]</t>
  </si>
  <si>
    <t>Transportation Sector Pollutant Emissions[CH4]</t>
  </si>
  <si>
    <t>Transportation Sector Pollutant Emissions[N2O]</t>
  </si>
  <si>
    <t>Transportation Sector Pollutant Emissions[F gases]</t>
  </si>
  <si>
    <t>Electricity Sector Pollutant Emissions[CO2,hard coal es]</t>
  </si>
  <si>
    <t>Electricity Sector Pollutant Emissions[CO2,natural gas nonpeaker es]</t>
  </si>
  <si>
    <t>Electricity Sector Pollutant Emissions[CO2,nuclear es]</t>
  </si>
  <si>
    <t>Electricity Sector Pollutant Emissions[CO2,hydro es]</t>
  </si>
  <si>
    <t>Electricity Sector Pollutant Emissions[CO2,onshore wind es]</t>
  </si>
  <si>
    <t>Electricity Sector Pollutant Emissions[CO2,solar PV es]</t>
  </si>
  <si>
    <t>Electricity Sector Pollutant Emissions[CO2,solar thermal es]</t>
  </si>
  <si>
    <t>Electricity Sector Pollutant Emissions[CO2,biomass es]</t>
  </si>
  <si>
    <t>Electricity Sector Pollutant Emissions[CO2,geothermal es]</t>
  </si>
  <si>
    <t>Electricity Sector Pollutant Emissions[CO2,petroleum es]</t>
  </si>
  <si>
    <t>Electricity Sector Pollutant Emissions[CO2,natural gas peaker es]</t>
  </si>
  <si>
    <t>Electricity Sector Pollutant Emissions[CO2,lignite es]</t>
  </si>
  <si>
    <t>Electricity Sector Pollutant Emissions[CO2,offshore wind es]</t>
  </si>
  <si>
    <t>Electricity Sector Pollutant Emissions[CO2,crude oil es]</t>
  </si>
  <si>
    <t>Electricity Sector Pollutant Emissions[CO2,heavy or residual fuel oil es]</t>
  </si>
  <si>
    <t>Electricity Sector Pollutant Emissions[CO2,municipal solid waste es]</t>
  </si>
  <si>
    <t>Electricity Sector Pollutant Emissions[VOC,hard coal es]</t>
  </si>
  <si>
    <t>Electricity Sector Pollutant Emissions[VOC,natural gas nonpeaker es]</t>
  </si>
  <si>
    <t>Electricity Sector Pollutant Emissions[VOC,nuclear es]</t>
  </si>
  <si>
    <t>Electricity Sector Pollutant Emissions[VOC,hydro es]</t>
  </si>
  <si>
    <t>Electricity Sector Pollutant Emissions[VOC,onshore wind es]</t>
  </si>
  <si>
    <t>Electricity Sector Pollutant Emissions[VOC,solar PV es]</t>
  </si>
  <si>
    <t>Electricity Sector Pollutant Emissions[VOC,solar thermal es]</t>
  </si>
  <si>
    <t>Electricity Sector Pollutant Emissions[VOC,biomass es]</t>
  </si>
  <si>
    <t>Electricity Sector Pollutant Emissions[VOC,geothermal es]</t>
  </si>
  <si>
    <t>Electricity Sector Pollutant Emissions[VOC,petroleum es]</t>
  </si>
  <si>
    <t>Electricity Sector Pollutant Emissions[VOC,natural gas peaker es]</t>
  </si>
  <si>
    <t>Electricity Sector Pollutant Emissions[VOC,lignite es]</t>
  </si>
  <si>
    <t>Electricity Sector Pollutant Emissions[VOC,offshore wind es]</t>
  </si>
  <si>
    <t>Electricity Sector Pollutant Emissions[VOC,crude oil es]</t>
  </si>
  <si>
    <t>Electricity Sector Pollutant Emissions[VOC,heavy or residual fuel oil es]</t>
  </si>
  <si>
    <t>Electricity Sector Pollutant Emissions[VOC,municipal solid waste es]</t>
  </si>
  <si>
    <t>Electricity Sector Pollutant Emissions[CO,hard coal es]</t>
  </si>
  <si>
    <t>Electricity Sector Pollutant Emissions[CO,natural gas nonpeaker es]</t>
  </si>
  <si>
    <t>Electricity Sector Pollutant Emissions[CO,nuclear es]</t>
  </si>
  <si>
    <t>Electricity Sector Pollutant Emissions[CO,hydro es]</t>
  </si>
  <si>
    <t>Electricity Sector Pollutant Emissions[CO,onshore wind es]</t>
  </si>
  <si>
    <t>Electricity Sector Pollutant Emissions[CO,solar PV es]</t>
  </si>
  <si>
    <t>Electricity Sector Pollutant Emissions[CO,solar thermal es]</t>
  </si>
  <si>
    <t>Electricity Sector Pollutant Emissions[CO,biomass es]</t>
  </si>
  <si>
    <t>Electricity Sector Pollutant Emissions[CO,geothermal es]</t>
  </si>
  <si>
    <t>Electricity Sector Pollutant Emissions[CO,petroleum es]</t>
  </si>
  <si>
    <t>Electricity Sector Pollutant Emissions[CO,natural gas peaker es]</t>
  </si>
  <si>
    <t>Electricity Sector Pollutant Emissions[CO,lignite es]</t>
  </si>
  <si>
    <t>Electricity Sector Pollutant Emissions[CO,offshore wind es]</t>
  </si>
  <si>
    <t>Electricity Sector Pollutant Emissions[CO,crude oil es]</t>
  </si>
  <si>
    <t>Electricity Sector Pollutant Emissions[CO,heavy or residual fuel oil es]</t>
  </si>
  <si>
    <t>Electricity Sector Pollutant Emissions[CO,municipal solid waste es]</t>
  </si>
  <si>
    <t>Electricity Sector Pollutant Emissions[NOx,hard coal es]</t>
  </si>
  <si>
    <t>Electricity Sector Pollutant Emissions[NOx,natural gas nonpeaker es]</t>
  </si>
  <si>
    <t>Electricity Sector Pollutant Emissions[NOx,nuclear es]</t>
  </si>
  <si>
    <t>Electricity Sector Pollutant Emissions[NOx,hydro es]</t>
  </si>
  <si>
    <t>Electricity Sector Pollutant Emissions[NOx,onshore wind es]</t>
  </si>
  <si>
    <t>Electricity Sector Pollutant Emissions[NOx,solar PV es]</t>
  </si>
  <si>
    <t>Electricity Sector Pollutant Emissions[NOx,solar thermal es]</t>
  </si>
  <si>
    <t>Electricity Sector Pollutant Emissions[NOx,biomass es]</t>
  </si>
  <si>
    <t>Electricity Sector Pollutant Emissions[NOx,geothermal es]</t>
  </si>
  <si>
    <t>Electricity Sector Pollutant Emissions[NOx,petroleum es]</t>
  </si>
  <si>
    <t>Electricity Sector Pollutant Emissions[NOx,natural gas peaker es]</t>
  </si>
  <si>
    <t>Electricity Sector Pollutant Emissions[NOx,lignite es]</t>
  </si>
  <si>
    <t>Electricity Sector Pollutant Emissions[NOx,offshore wind es]</t>
  </si>
  <si>
    <t>Electricity Sector Pollutant Emissions[NOx,crude oil es]</t>
  </si>
  <si>
    <t>Electricity Sector Pollutant Emissions[NOx,heavy or residual fuel oil es]</t>
  </si>
  <si>
    <t>Electricity Sector Pollutant Emissions[NOx,municipal solid waste es]</t>
  </si>
  <si>
    <t>Electricity Sector Pollutant Emissions[PM10,hard coal es]</t>
  </si>
  <si>
    <t>Electricity Sector Pollutant Emissions[PM10,natural gas nonpeaker es]</t>
  </si>
  <si>
    <t>Electricity Sector Pollutant Emissions[PM10,nuclear es]</t>
  </si>
  <si>
    <t>Electricity Sector Pollutant Emissions[PM10,hydro es]</t>
  </si>
  <si>
    <t>Electricity Sector Pollutant Emissions[PM10,onshore wind es]</t>
  </si>
  <si>
    <t>Electricity Sector Pollutant Emissions[PM10,solar PV es]</t>
  </si>
  <si>
    <t>Electricity Sector Pollutant Emissions[PM10,solar thermal es]</t>
  </si>
  <si>
    <t>Electricity Sector Pollutant Emissions[PM10,biomass es]</t>
  </si>
  <si>
    <t>Electricity Sector Pollutant Emissions[PM10,geothermal es]</t>
  </si>
  <si>
    <t>Electricity Sector Pollutant Emissions[PM10,petroleum es]</t>
  </si>
  <si>
    <t>Electricity Sector Pollutant Emissions[PM10,natural gas peaker es]</t>
  </si>
  <si>
    <t>Electricity Sector Pollutant Emissions[PM10,lignite es]</t>
  </si>
  <si>
    <t>Electricity Sector Pollutant Emissions[PM10,offshore wind es]</t>
  </si>
  <si>
    <t>Electricity Sector Pollutant Emissions[PM10,crude oil es]</t>
  </si>
  <si>
    <t>Electricity Sector Pollutant Emissions[PM10,heavy or residual fuel oil es]</t>
  </si>
  <si>
    <t>Electricity Sector Pollutant Emissions[PM10,municipal solid waste es]</t>
  </si>
  <si>
    <t>Electricity Sector Pollutant Emissions[PM25,hard coal es]</t>
  </si>
  <si>
    <t>Electricity Sector Pollutant Emissions[PM25,natural gas nonpeaker es]</t>
  </si>
  <si>
    <t>Electricity Sector Pollutant Emissions[PM25,nuclear es]</t>
  </si>
  <si>
    <t>Electricity Sector Pollutant Emissions[PM25,hydro es]</t>
  </si>
  <si>
    <t>Electricity Sector Pollutant Emissions[PM25,onshore wind es]</t>
  </si>
  <si>
    <t>Electricity Sector Pollutant Emissions[PM25,solar PV es]</t>
  </si>
  <si>
    <t>Electricity Sector Pollutant Emissions[PM25,solar thermal es]</t>
  </si>
  <si>
    <t>Electricity Sector Pollutant Emissions[PM25,biomass es]</t>
  </si>
  <si>
    <t>Electricity Sector Pollutant Emissions[PM25,geothermal es]</t>
  </si>
  <si>
    <t>Electricity Sector Pollutant Emissions[PM25,petroleum es]</t>
  </si>
  <si>
    <t>Electricity Sector Pollutant Emissions[PM25,natural gas peaker es]</t>
  </si>
  <si>
    <t>Electricity Sector Pollutant Emissions[PM25,lignite es]</t>
  </si>
  <si>
    <t>Electricity Sector Pollutant Emissions[PM25,offshore wind es]</t>
  </si>
  <si>
    <t>Electricity Sector Pollutant Emissions[PM25,crude oil es]</t>
  </si>
  <si>
    <t>Electricity Sector Pollutant Emissions[PM25,heavy or residual fuel oil es]</t>
  </si>
  <si>
    <t>Electricity Sector Pollutant Emissions[PM25,municipal solid waste es]</t>
  </si>
  <si>
    <t>Electricity Sector Pollutant Emissions[SOx,hard coal es]</t>
  </si>
  <si>
    <t>Electricity Sector Pollutant Emissions[SOx,natural gas nonpeaker es]</t>
  </si>
  <si>
    <t>Electricity Sector Pollutant Emissions[SOx,nuclear es]</t>
  </si>
  <si>
    <t>Electricity Sector Pollutant Emissions[SOx,hydro es]</t>
  </si>
  <si>
    <t>Electricity Sector Pollutant Emissions[SOx,onshore wind es]</t>
  </si>
  <si>
    <t>Electricity Sector Pollutant Emissions[SOx,solar PV es]</t>
  </si>
  <si>
    <t>Electricity Sector Pollutant Emissions[SOx,solar thermal es]</t>
  </si>
  <si>
    <t>Electricity Sector Pollutant Emissions[SOx,biomass es]</t>
  </si>
  <si>
    <t>Electricity Sector Pollutant Emissions[SOx,geothermal es]</t>
  </si>
  <si>
    <t>Electricity Sector Pollutant Emissions[SOx,petroleum es]</t>
  </si>
  <si>
    <t>Electricity Sector Pollutant Emissions[SOx,natural gas peaker es]</t>
  </si>
  <si>
    <t>Electricity Sector Pollutant Emissions[SOx,lignite es]</t>
  </si>
  <si>
    <t>Electricity Sector Pollutant Emissions[SOx,offshore wind es]</t>
  </si>
  <si>
    <t>Electricity Sector Pollutant Emissions[SOx,crude oil es]</t>
  </si>
  <si>
    <t>Electricity Sector Pollutant Emissions[SOx,heavy or residual fuel oil es]</t>
  </si>
  <si>
    <t>Electricity Sector Pollutant Emissions[SOx,municipal solid waste es]</t>
  </si>
  <si>
    <t>Electricity Sector Pollutant Emissions[BC,hard coal es]</t>
  </si>
  <si>
    <t>Electricity Sector Pollutant Emissions[BC,natural gas nonpeaker es]</t>
  </si>
  <si>
    <t>Electricity Sector Pollutant Emissions[BC,nuclear es]</t>
  </si>
  <si>
    <t>Electricity Sector Pollutant Emissions[BC,hydro es]</t>
  </si>
  <si>
    <t>Electricity Sector Pollutant Emissions[BC,onshore wind es]</t>
  </si>
  <si>
    <t>Electricity Sector Pollutant Emissions[BC,solar PV es]</t>
  </si>
  <si>
    <t>Electricity Sector Pollutant Emissions[BC,solar thermal es]</t>
  </si>
  <si>
    <t>Electricity Sector Pollutant Emissions[BC,biomass es]</t>
  </si>
  <si>
    <t>Electricity Sector Pollutant Emissions[BC,geothermal es]</t>
  </si>
  <si>
    <t>Electricity Sector Pollutant Emissions[BC,petroleum es]</t>
  </si>
  <si>
    <t>Electricity Sector Pollutant Emissions[BC,natural gas peaker es]</t>
  </si>
  <si>
    <t>Electricity Sector Pollutant Emissions[BC,lignite es]</t>
  </si>
  <si>
    <t>Electricity Sector Pollutant Emissions[BC,offshore wind es]</t>
  </si>
  <si>
    <t>Electricity Sector Pollutant Emissions[BC,crude oil es]</t>
  </si>
  <si>
    <t>Electricity Sector Pollutant Emissions[BC,heavy or residual fuel oil es]</t>
  </si>
  <si>
    <t>Electricity Sector Pollutant Emissions[BC,municipal solid waste es]</t>
  </si>
  <si>
    <t>Electricity Sector Pollutant Emissions[OC,hard coal es]</t>
  </si>
  <si>
    <t>Electricity Sector Pollutant Emissions[OC,natural gas nonpeaker es]</t>
  </si>
  <si>
    <t>Electricity Sector Pollutant Emissions[OC,nuclear es]</t>
  </si>
  <si>
    <t>Electricity Sector Pollutant Emissions[OC,hydro es]</t>
  </si>
  <si>
    <t>Electricity Sector Pollutant Emissions[OC,onshore wind es]</t>
  </si>
  <si>
    <t>Electricity Sector Pollutant Emissions[OC,solar PV es]</t>
  </si>
  <si>
    <t>Electricity Sector Pollutant Emissions[OC,solar thermal es]</t>
  </si>
  <si>
    <t>Electricity Sector Pollutant Emissions[OC,biomass es]</t>
  </si>
  <si>
    <t>Electricity Sector Pollutant Emissions[OC,geothermal es]</t>
  </si>
  <si>
    <t>Electricity Sector Pollutant Emissions[OC,petroleum es]</t>
  </si>
  <si>
    <t>Electricity Sector Pollutant Emissions[OC,natural gas peaker es]</t>
  </si>
  <si>
    <t>Electricity Sector Pollutant Emissions[OC,lignite es]</t>
  </si>
  <si>
    <t>Electricity Sector Pollutant Emissions[OC,offshore wind es]</t>
  </si>
  <si>
    <t>Electricity Sector Pollutant Emissions[OC,crude oil es]</t>
  </si>
  <si>
    <t>Electricity Sector Pollutant Emissions[OC,heavy or residual fuel oil es]</t>
  </si>
  <si>
    <t>Electricity Sector Pollutant Emissions[OC,municipal solid waste es]</t>
  </si>
  <si>
    <t>Electricity Sector Pollutant Emissions[CH4,hard coal es]</t>
  </si>
  <si>
    <t>Electricity Sector Pollutant Emissions[CH4,natural gas nonpeaker es]</t>
  </si>
  <si>
    <t>Electricity Sector Pollutant Emissions[CH4,nuclear es]</t>
  </si>
  <si>
    <t>Electricity Sector Pollutant Emissions[CH4,hydro es]</t>
  </si>
  <si>
    <t>Electricity Sector Pollutant Emissions[CH4,onshore wind es]</t>
  </si>
  <si>
    <t>Electricity Sector Pollutant Emissions[CH4,solar PV es]</t>
  </si>
  <si>
    <t>Electricity Sector Pollutant Emissions[CH4,solar thermal es]</t>
  </si>
  <si>
    <t>Electricity Sector Pollutant Emissions[CH4,biomass es]</t>
  </si>
  <si>
    <t>Electricity Sector Pollutant Emissions[CH4,geothermal es]</t>
  </si>
  <si>
    <t>Electricity Sector Pollutant Emissions[CH4,petroleum es]</t>
  </si>
  <si>
    <t>Electricity Sector Pollutant Emissions[CH4,natural gas peaker es]</t>
  </si>
  <si>
    <t>Electricity Sector Pollutant Emissions[CH4,lignite es]</t>
  </si>
  <si>
    <t>Electricity Sector Pollutant Emissions[CH4,offshore wind es]</t>
  </si>
  <si>
    <t>Electricity Sector Pollutant Emissions[CH4,crude oil es]</t>
  </si>
  <si>
    <t>Electricity Sector Pollutant Emissions[CH4,heavy or residual fuel oil es]</t>
  </si>
  <si>
    <t>Electricity Sector Pollutant Emissions[CH4,municipal solid waste es]</t>
  </si>
  <si>
    <t>Electricity Sector Pollutant Emissions[N2O,hard coal es]</t>
  </si>
  <si>
    <t>Electricity Sector Pollutant Emissions[N2O,natural gas nonpeaker es]</t>
  </si>
  <si>
    <t>Electricity Sector Pollutant Emissions[N2O,nuclear es]</t>
  </si>
  <si>
    <t>Electricity Sector Pollutant Emissions[N2O,hydro es]</t>
  </si>
  <si>
    <t>Electricity Sector Pollutant Emissions[N2O,onshore wind es]</t>
  </si>
  <si>
    <t>Electricity Sector Pollutant Emissions[N2O,solar PV es]</t>
  </si>
  <si>
    <t>Electricity Sector Pollutant Emissions[N2O,solar thermal es]</t>
  </si>
  <si>
    <t>Electricity Sector Pollutant Emissions[N2O,biomass es]</t>
  </si>
  <si>
    <t>Electricity Sector Pollutant Emissions[N2O,geothermal es]</t>
  </si>
  <si>
    <t>Electricity Sector Pollutant Emissions[N2O,petroleum es]</t>
  </si>
  <si>
    <t>Electricity Sector Pollutant Emissions[N2O,natural gas peaker es]</t>
  </si>
  <si>
    <t>Electricity Sector Pollutant Emissions[N2O,lignite es]</t>
  </si>
  <si>
    <t>Electricity Sector Pollutant Emissions[N2O,offshore wind es]</t>
  </si>
  <si>
    <t>Electricity Sector Pollutant Emissions[N2O,crude oil es]</t>
  </si>
  <si>
    <t>Electricity Sector Pollutant Emissions[N2O,heavy or residual fuel oil es]</t>
  </si>
  <si>
    <t>Electricity Sector Pollutant Emissions[N2O,municipal solid waste es]</t>
  </si>
  <si>
    <t>Electricity Sector Pollutant Emissions[F gases,hard coal es]</t>
  </si>
  <si>
    <t>Electricity Sector Pollutant Emissions[F gases,natural gas nonpeaker es]</t>
  </si>
  <si>
    <t>Electricity Sector Pollutant Emissions[F gases,nuclear es]</t>
  </si>
  <si>
    <t>Electricity Sector Pollutant Emissions[F gases,hydro es]</t>
  </si>
  <si>
    <t>Electricity Sector Pollutant Emissions[F gases,onshore wind es]</t>
  </si>
  <si>
    <t>Electricity Sector Pollutant Emissions[F gases,solar PV es]</t>
  </si>
  <si>
    <t>Electricity Sector Pollutant Emissions[F gases,solar thermal es]</t>
  </si>
  <si>
    <t>Electricity Sector Pollutant Emissions[F gases,biomass es]</t>
  </si>
  <si>
    <t>Electricity Sector Pollutant Emissions[F gases,geothermal es]</t>
  </si>
  <si>
    <t>Electricity Sector Pollutant Emissions[F gases,petroleum es]</t>
  </si>
  <si>
    <t>Electricity Sector Pollutant Emissions[F gases,natural gas peaker es]</t>
  </si>
  <si>
    <t>Electricity Sector Pollutant Emissions[F gases,lignite es]</t>
  </si>
  <si>
    <t>Electricity Sector Pollutant Emissions[F gases,offshore wind es]</t>
  </si>
  <si>
    <t>Electricity Sector Pollutant Emissions[F gases,crude oil es]</t>
  </si>
  <si>
    <t>Electricity Sector Pollutant Emissions[F gases,heavy or residual fuel oil es]</t>
  </si>
  <si>
    <t>Electricity Sector Pollutant Emissions[F gases,municipal solid waste es]</t>
  </si>
  <si>
    <t>Buildings Sector Pollutant Emissions[urban residential,CO2]</t>
  </si>
  <si>
    <t>Buildings Sector Pollutant Emissions[urban residential,VOC]</t>
  </si>
  <si>
    <t>Buildings Sector Pollutant Emissions[urban residential,CO]</t>
  </si>
  <si>
    <t>Buildings Sector Pollutant Emissions[urban residential,NOx]</t>
  </si>
  <si>
    <t>Buildings Sector Pollutant Emissions[urban residential,PM10]</t>
  </si>
  <si>
    <t>Buildings Sector Pollutant Emissions[urban residential,PM25]</t>
  </si>
  <si>
    <t>Buildings Sector Pollutant Emissions[urban residential,SOx]</t>
  </si>
  <si>
    <t>Buildings Sector Pollutant Emissions[urban residential,BC]</t>
  </si>
  <si>
    <t>Buildings Sector Pollutant Emissions[urban residential,OC]</t>
  </si>
  <si>
    <t>Buildings Sector Pollutant Emissions[urban residential,CH4]</t>
  </si>
  <si>
    <t>Buildings Sector Pollutant Emissions[urban residential,N2O]</t>
  </si>
  <si>
    <t>Buildings Sector Pollutant Emissions[urban residential,F gases]</t>
  </si>
  <si>
    <t>Buildings Sector Pollutant Emissions[rural residential,CO2]</t>
  </si>
  <si>
    <t>Buildings Sector Pollutant Emissions[rural residential,VOC]</t>
  </si>
  <si>
    <t>Buildings Sector Pollutant Emissions[rural residential,CO]</t>
  </si>
  <si>
    <t>Buildings Sector Pollutant Emissions[rural residential,NOx]</t>
  </si>
  <si>
    <t>Buildings Sector Pollutant Emissions[rural residential,PM10]</t>
  </si>
  <si>
    <t>Buildings Sector Pollutant Emissions[rural residential,PM25]</t>
  </si>
  <si>
    <t>Buildings Sector Pollutant Emissions[rural residential,SOx]</t>
  </si>
  <si>
    <t>Buildings Sector Pollutant Emissions[rural residential,BC]</t>
  </si>
  <si>
    <t>Buildings Sector Pollutant Emissions[rural residential,OC]</t>
  </si>
  <si>
    <t>Buildings Sector Pollutant Emissions[rural residential,CH4]</t>
  </si>
  <si>
    <t>Buildings Sector Pollutant Emissions[rural residential,N2O]</t>
  </si>
  <si>
    <t>Buildings Sector Pollutant Emissions[rural residential,F gases]</t>
  </si>
  <si>
    <t>Buildings Sector Pollutant Emissions[commercial,CO2]</t>
  </si>
  <si>
    <t>Buildings Sector Pollutant Emissions[commercial,VOC]</t>
  </si>
  <si>
    <t>Buildings Sector Pollutant Emissions[commercial,CO]</t>
  </si>
  <si>
    <t>Buildings Sector Pollutant Emissions[commercial,NOx]</t>
  </si>
  <si>
    <t>Buildings Sector Pollutant Emissions[commercial,PM10]</t>
  </si>
  <si>
    <t>Buildings Sector Pollutant Emissions[commercial,PM25]</t>
  </si>
  <si>
    <t>Buildings Sector Pollutant Emissions[commercial,SOx]</t>
  </si>
  <si>
    <t>Buildings Sector Pollutant Emissions[commercial,BC]</t>
  </si>
  <si>
    <t>Buildings Sector Pollutant Emissions[commercial,OC]</t>
  </si>
  <si>
    <t>Buildings Sector Pollutant Emissions[commercial,CH4]</t>
  </si>
  <si>
    <t>Buildings Sector Pollutant Emissions[commercial,N2O]</t>
  </si>
  <si>
    <t>Buildings Sector Pollutant Emissions[commercial,F gases]</t>
  </si>
  <si>
    <t>Output Total CO2e Emissions by Sector</t>
  </si>
  <si>
    <t>LDVs</t>
  </si>
  <si>
    <t>CO2</t>
  </si>
  <si>
    <t>passenger</t>
  </si>
  <si>
    <t>freight</t>
  </si>
  <si>
    <t>VOC</t>
  </si>
  <si>
    <t>CO</t>
  </si>
  <si>
    <t>NOx</t>
  </si>
  <si>
    <t>PM10</t>
  </si>
  <si>
    <t>PM25</t>
  </si>
  <si>
    <t>SOx</t>
  </si>
  <si>
    <t>BC</t>
  </si>
  <si>
    <t>OC</t>
  </si>
  <si>
    <t>CH4</t>
  </si>
  <si>
    <t>N2O</t>
  </si>
  <si>
    <t>F gases</t>
  </si>
  <si>
    <t>HDVs</t>
  </si>
  <si>
    <t>aircraft</t>
  </si>
  <si>
    <t>rail</t>
  </si>
  <si>
    <t>ships</t>
  </si>
  <si>
    <t>motorbikes</t>
  </si>
  <si>
    <t>urban residential</t>
  </si>
  <si>
    <t>rural residential</t>
  </si>
  <si>
    <t>commercial</t>
  </si>
  <si>
    <t>cement and other carbonates</t>
  </si>
  <si>
    <t>natural gas and petroleum systems</t>
  </si>
  <si>
    <t>iron and steel</t>
  </si>
  <si>
    <t>chemicals</t>
  </si>
  <si>
    <t>coal mining</t>
  </si>
  <si>
    <t>waste management</t>
  </si>
  <si>
    <t>agriculture</t>
  </si>
  <si>
    <t>other industries</t>
  </si>
  <si>
    <t>electricity if</t>
  </si>
  <si>
    <t>hard coal if</t>
  </si>
  <si>
    <t>natural gas if</t>
  </si>
  <si>
    <t>biomass if</t>
  </si>
  <si>
    <t>petroleum diesel if</t>
  </si>
  <si>
    <t>heat if</t>
  </si>
  <si>
    <t>crude oil if</t>
  </si>
  <si>
    <t>heavy or residual fuel oil if</t>
  </si>
  <si>
    <t>LPG propane or butane if</t>
  </si>
  <si>
    <t>hydrogen if</t>
  </si>
  <si>
    <t>electricity tf</t>
  </si>
  <si>
    <t>natural gas tf</t>
  </si>
  <si>
    <t>petroleum gasoline tf</t>
  </si>
  <si>
    <t>petroleum diesel tf</t>
  </si>
  <si>
    <t>biofuel gasoline tf</t>
  </si>
  <si>
    <t>biofuel diesel tf</t>
  </si>
  <si>
    <t>jet fuel tf</t>
  </si>
  <si>
    <t>heavy or residual fuel oil tf</t>
  </si>
  <si>
    <t>LPG propane or butane tf</t>
  </si>
  <si>
    <t>hydrogen tf</t>
  </si>
  <si>
    <t>hard coal es</t>
  </si>
  <si>
    <t>natural gas nonpeaker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</si>
  <si>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</si>
  <si>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</si>
  <si>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</si>
  <si>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</si>
  <si>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</si>
  <si>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</si>
  <si>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</si>
  <si>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</si>
  <si>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</si>
  <si>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</si>
  <si>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</si>
  <si>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</si>
  <si>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</si>
  <si>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</si>
  <si>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transportation sector</t>
  </si>
  <si>
    <t>electricity sector</t>
  </si>
  <si>
    <t>district heat and hydrogen sector</t>
  </si>
  <si>
    <t>LULUCF sector</t>
  </si>
  <si>
    <t>geoengineering sector</t>
  </si>
  <si>
    <t>NoSettings Tag</t>
  </si>
  <si>
    <t>Variable Name</t>
  </si>
  <si>
    <t>Sub 1</t>
  </si>
  <si>
    <t>Sub 2</t>
  </si>
  <si>
    <t>Sub 3</t>
  </si>
  <si>
    <t>Sub 4</t>
  </si>
  <si>
    <t>Units</t>
  </si>
  <si>
    <t>g pollutant</t>
  </si>
  <si>
    <t>MMTCO2e</t>
  </si>
  <si>
    <t>units</t>
  </si>
  <si>
    <t>Pollutant</t>
  </si>
  <si>
    <t>GWP</t>
  </si>
  <si>
    <t>Table 3-1:  CO2, CH4, and N2O Emissions from Energy (MMT CO2 Eq.)</t>
  </si>
  <si>
    <t>Gas/Source</t>
  </si>
  <si>
    <t>Fossil Fuel Combustion</t>
  </si>
  <si>
    <t xml:space="preserve">  Transportation</t>
  </si>
  <si>
    <t xml:space="preserve">  Industrial</t>
  </si>
  <si>
    <t xml:space="preserve">  Residential</t>
  </si>
  <si>
    <t xml:space="preserve">  Commercial</t>
  </si>
  <si>
    <t>Non-Energy Use of Fuels</t>
  </si>
  <si>
    <t>Natural Gas Systems</t>
  </si>
  <si>
    <t>Incineration of Waste</t>
  </si>
  <si>
    <t>Abandoned Oil and Gas Wells</t>
  </si>
  <si>
    <t xml:space="preserve">+ </t>
  </si>
  <si>
    <t>Coal Mining</t>
  </si>
  <si>
    <t>Petroleum Systems</t>
  </si>
  <si>
    <t>Stationary Combustion</t>
  </si>
  <si>
    <t>Abandoned Underground Coal Mines</t>
  </si>
  <si>
    <t>Mobile Combustion</t>
  </si>
  <si>
    <t>Total</t>
  </si>
  <si>
    <t>Note: Totals may not sum due to independent rounding.</t>
  </si>
  <si>
    <t>+ Does not exceed 0.05 MMT CO2 Eq.</t>
  </si>
  <si>
    <t>a Emissions from Wood Biomass, Ethanol, and Biodiesel Consumption are not included specifically in summing Energy sector totals. Net carbon fluxes from changes in biogenic carbon reservoirs are accounted for in the estimates for LULUCF.</t>
  </si>
  <si>
    <t>b Emissions from International Bunker Fuels are not included in totals. These values are presented for informational purposes only, in line with the 2006 IPCC Guidelines and UNFCCC reporting obligations.</t>
  </si>
  <si>
    <t>End-Use Sector</t>
  </si>
  <si>
    <t>Transportation</t>
  </si>
  <si>
    <t>Electric Power</t>
  </si>
  <si>
    <t>Industrial</t>
  </si>
  <si>
    <t>Residential</t>
  </si>
  <si>
    <t>Commercial</t>
  </si>
  <si>
    <t>a U.S. Territories are not apportioned by sector, and emissions shown in the table are total greenhouse gas emissions from all fuel combustion sources.</t>
  </si>
  <si>
    <t>Sector</t>
  </si>
  <si>
    <t>Electricity</t>
  </si>
  <si>
    <t>Buildings</t>
  </si>
  <si>
    <t>Total Transportation Sector Greenhouse Gas Emissions by Pollutant Type</t>
  </si>
  <si>
    <t>Total Residential Sector Greenhouse Gas Emissions by Pollutant Type</t>
  </si>
  <si>
    <t>Total Electricity Sector Greenhouse Gas Emissions by Pollutant Type</t>
  </si>
  <si>
    <t>residential</t>
  </si>
  <si>
    <t>Total Commercial Sector Greenhouse Gas Emissions by Pollutant Type</t>
  </si>
  <si>
    <t>Industry</t>
  </si>
  <si>
    <t>Sector/Fuel Type</t>
  </si>
  <si>
    <t>Coal</t>
  </si>
  <si>
    <t>Natural Gas</t>
  </si>
  <si>
    <t>Fuel Oil</t>
  </si>
  <si>
    <t>Geothermal</t>
  </si>
  <si>
    <t xml:space="preserve">Natural Gas </t>
  </si>
  <si>
    <t>U.S. Territories</t>
  </si>
  <si>
    <t>NO (Not Occurring)</t>
  </si>
  <si>
    <t>EPA_Table 3-7</t>
  </si>
  <si>
    <t>EPS Variable</t>
  </si>
  <si>
    <t>EPA Table</t>
  </si>
  <si>
    <t>EPS Subsector</t>
  </si>
  <si>
    <t>Natural gas</t>
  </si>
  <si>
    <t>Wood</t>
  </si>
  <si>
    <t xml:space="preserve">+ Does not exceed 0.05 MMT CO2 Eq. </t>
  </si>
  <si>
    <t>Table 3-12:  Electric Power Generation by Fuel Type (Percent)</t>
  </si>
  <si>
    <t xml:space="preserve">Fuel Type </t>
  </si>
  <si>
    <t>Nuclear</t>
  </si>
  <si>
    <t>Renewables</t>
  </si>
  <si>
    <t>Petroleum</t>
  </si>
  <si>
    <t>+ Does not exceed 0.05 percent.</t>
  </si>
  <si>
    <t>a Other gases include blast furnace gas, propane gas, and other manufactured and waste gases derived from fossil fuels.</t>
  </si>
  <si>
    <t>Table 3-13:  CO2 Emissions from Fossil Fuel Combustion in Transportation End-Use Sector (MMT CO2 Eq.)</t>
  </si>
  <si>
    <t>Fuel/Vehicle Type</t>
  </si>
  <si>
    <t>Passenger Cars</t>
  </si>
  <si>
    <t>Light-Duty Trucks</t>
  </si>
  <si>
    <t>Buses</t>
  </si>
  <si>
    <t>Motorcycles</t>
  </si>
  <si>
    <t>Rail</t>
  </si>
  <si>
    <t>Jet Fuel</t>
  </si>
  <si>
    <t>Military Aircraft</t>
  </si>
  <si>
    <t>General Aviation Aircraft</t>
  </si>
  <si>
    <t xml:space="preserve">International Bunker Fuels from Commercial Aviation </t>
  </si>
  <si>
    <t>Aviation Gasoline</t>
  </si>
  <si>
    <t>Residual Fuel Oil</t>
  </si>
  <si>
    <t>Medium- and Heavy-Duty Trucks</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</si>
  <si>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</si>
  <si>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Table 3-14:  CH4 Emissions from Mobile Combustion (MMT CO2 Eq.)</t>
  </si>
  <si>
    <t>Medium- and Heavy-Duty Trucks and Buses</t>
  </si>
  <si>
    <t>Alternative Fuel On-Road</t>
  </si>
  <si>
    <t>Ships and Boats</t>
  </si>
  <si>
    <t>Aircraft</t>
  </si>
  <si>
    <t xml:space="preserve">a See Annex 3.2 for definitions of on-road vehicle types. </t>
  </si>
  <si>
    <t>Table 3-15:  N2O Emissions from Mobile Combustion (MMT CO2 Eq.)</t>
  </si>
  <si>
    <t xml:space="preserve">Aircraft </t>
  </si>
  <si>
    <t>Industry Energy Greenhouse Gas Emissions by Pollutant Type</t>
  </si>
  <si>
    <t>EPA_Table 3-9</t>
  </si>
  <si>
    <t>EPA_Table 3-10</t>
  </si>
  <si>
    <t>EPA_Table 3-13</t>
  </si>
  <si>
    <t>Gasoline</t>
  </si>
  <si>
    <t>Distillate Fuel Oil</t>
  </si>
  <si>
    <t>LPG</t>
  </si>
  <si>
    <t>EPS Sub 4</t>
  </si>
  <si>
    <t>EPS Sub 1</t>
  </si>
  <si>
    <t>EPS Sub 2</t>
  </si>
  <si>
    <t>EPS Sub 3</t>
  </si>
  <si>
    <t>Hydrogen</t>
  </si>
  <si>
    <t>Biofuel Ethanol</t>
  </si>
  <si>
    <t>Biofuel Diesel</t>
  </si>
  <si>
    <t>Transportation CO2 Emissions by Fuel Type</t>
  </si>
  <si>
    <t>aviation gasoline</t>
  </si>
  <si>
    <t>Transportation CO2 Emissions by Vehicle Type</t>
  </si>
  <si>
    <t>Passenger Cars and Light-Duty Trucks</t>
  </si>
  <si>
    <t>Medium and Heavy Duty Trucks</t>
  </si>
  <si>
    <t>Recreational Boats</t>
  </si>
  <si>
    <t>International Bunker Fuels</t>
  </si>
  <si>
    <t>*excludes elec</t>
  </si>
  <si>
    <t>Military and Other Aircraft</t>
  </si>
  <si>
    <t>TAG</t>
  </si>
  <si>
    <t>NA</t>
  </si>
  <si>
    <t>Ships</t>
  </si>
  <si>
    <t>Electricity Generation by Type Including Distributed Generation[hard coal es]</t>
  </si>
  <si>
    <t>Electricity Generation by Type Including Distributed Generation</t>
  </si>
  <si>
    <t>MWh</t>
  </si>
  <si>
    <t>Electricity Generation by Type Including Distributed Generation[natural gas nonpeaker es]</t>
  </si>
  <si>
    <t>Electricity Generation by Type Including Distributed Generation[nuclear es]</t>
  </si>
  <si>
    <t>Electricity Generation by Type Including Distributed Generation[hydro es]</t>
  </si>
  <si>
    <t>Electricity Generation by Type Including Distributed Generation[onshore wind es]</t>
  </si>
  <si>
    <t>Electricity Generation by Type Including Distributed Generation[solar PV es]</t>
  </si>
  <si>
    <t>Electricity Generation by Type Including Distributed Generation[solar thermal es]</t>
  </si>
  <si>
    <t>Electricity Generation by Type Including Distributed Generation[biomass es]</t>
  </si>
  <si>
    <t>Electricity Generation by Type Including Distributed Generation[geothermal es]</t>
  </si>
  <si>
    <t>Electricity Generation by Type Including Distributed Generation[petroleum es]</t>
  </si>
  <si>
    <t>Electricity Generation by Type Including Distributed Generation[natural gas peaker es]</t>
  </si>
  <si>
    <t>Electricity Generation by Type Including Distributed Generation[lignite es]</t>
  </si>
  <si>
    <t>Electricity Generation by Type Including Distributed Generation[offshore wind es]</t>
  </si>
  <si>
    <t>Electricity Generation by Type Including Distributed Generation[crude oil es]</t>
  </si>
  <si>
    <t>Electricity Generation by Type Including Distributed Generation[heavy or residual fuel oil es]</t>
  </si>
  <si>
    <t>Electricity Generation by Type Including Distributed Generation[municipal solid waste es]</t>
  </si>
  <si>
    <t>biomass</t>
  </si>
  <si>
    <t>geothermal</t>
  </si>
  <si>
    <t>petroleum</t>
  </si>
  <si>
    <t>lignite</t>
  </si>
  <si>
    <t>crude oil</t>
  </si>
  <si>
    <t>coal</t>
  </si>
  <si>
    <t>Electric Sector CO2 Emissions by Fuel Type</t>
  </si>
  <si>
    <t>natural gas</t>
  </si>
  <si>
    <t>Electric Sector CH4 Emissions by Fuel Type</t>
  </si>
  <si>
    <t>Electric Sector N2O Emissions by Fuel Type</t>
  </si>
  <si>
    <t>Industry Sector CO2 Emissions by Fuel Type</t>
  </si>
  <si>
    <t>EPA_Table 3-11</t>
  </si>
  <si>
    <t>Industry Sector CH4 Emissions by Fuel Type</t>
  </si>
  <si>
    <t>Industry Sector N2O Emissions by Fuel Type</t>
  </si>
  <si>
    <t>Table 4-1:  Emissions from Industrial Processes and Product Use (MMT CO2 Eq.)</t>
  </si>
  <si>
    <t>Iron and Steel Production &amp; Metallurgical Coke Production</t>
  </si>
  <si>
    <t>Iron and Steel Production</t>
  </si>
  <si>
    <t>Metallurgical Coke Production</t>
  </si>
  <si>
    <t>Cement Production</t>
  </si>
  <si>
    <t>Petrochemical Production</t>
  </si>
  <si>
    <t>Ammonia Production</t>
  </si>
  <si>
    <t>Lime Production</t>
  </si>
  <si>
    <t>Other Process Uses of Carbonates</t>
  </si>
  <si>
    <t>Carbon Dioxide Consumption</t>
  </si>
  <si>
    <t>Urea Consumption for Non-Agricultural Purposes</t>
  </si>
  <si>
    <t>Ferroalloy Production</t>
  </si>
  <si>
    <t>Soda Ash Production</t>
  </si>
  <si>
    <t>Titanium Dioxide Production</t>
  </si>
  <si>
    <t>Aluminum Production</t>
  </si>
  <si>
    <t>Glass Production</t>
  </si>
  <si>
    <t>Zinc Production</t>
  </si>
  <si>
    <t>Phosphoric Acid Production</t>
  </si>
  <si>
    <t>Lead Production</t>
  </si>
  <si>
    <t>Carbide Production and Consumption</t>
  </si>
  <si>
    <t>Magnesium Production and Processing</t>
  </si>
  <si>
    <t>Adipic Acid Production</t>
  </si>
  <si>
    <t>Nitric Acid Production</t>
  </si>
  <si>
    <t>Caprolactam, Glyoxal, and Glyoxylic Acid Production</t>
  </si>
  <si>
    <t>Electronics Industry</t>
  </si>
  <si>
    <t>HFCs</t>
  </si>
  <si>
    <t>PFCs</t>
  </si>
  <si>
    <t>Substitution of Ozone Depleting Substances</t>
  </si>
  <si>
    <t>SF6</t>
  </si>
  <si>
    <t>NF3</t>
  </si>
  <si>
    <t>Agriculture</t>
  </si>
  <si>
    <t>Waste</t>
  </si>
  <si>
    <t>Table 5-1:  Emissions from Agriculture (MMT CO2 Eq.)</t>
  </si>
  <si>
    <t>Urea Fertilization</t>
  </si>
  <si>
    <t>Liming</t>
  </si>
  <si>
    <t>Enteric Fermentation</t>
  </si>
  <si>
    <t>Manure Management</t>
  </si>
  <si>
    <t>Rice Cultivation</t>
  </si>
  <si>
    <t>Field Burning of Agricultural Residues</t>
  </si>
  <si>
    <t>Agricultural Soil Management</t>
  </si>
  <si>
    <t>Table 7-1:  Emissions from Waste (MMT CO2 Eq.)</t>
  </si>
  <si>
    <t>Landfills</t>
  </si>
  <si>
    <t>Wastewater Treatment</t>
  </si>
  <si>
    <t>Composting</t>
  </si>
  <si>
    <t>Industry Process Greenhouse Gas Emissions by Pollutant Type</t>
  </si>
  <si>
    <t>Industry Process Greenhouse Gas Emissions by Sector</t>
  </si>
  <si>
    <t>Assigned EPS Sector</t>
  </si>
  <si>
    <t>Assigned EPS sector</t>
  </si>
  <si>
    <t>included in sector tabs</t>
  </si>
  <si>
    <t>process</t>
  </si>
  <si>
    <t>EPA Tables 3-1, 4-1, Table 5-1, Table 7-1</t>
  </si>
  <si>
    <t>Process vs. other</t>
  </si>
  <si>
    <t>Industrial sector</t>
  </si>
  <si>
    <t>Not included</t>
  </si>
  <si>
    <t>gas</t>
  </si>
  <si>
    <t>Total Economy-wide Greenhouse Gas Emissions by Sector</t>
  </si>
  <si>
    <t>Transportation Sector</t>
  </si>
  <si>
    <t>Electricity Sector</t>
  </si>
  <si>
    <t>District Heat Sector</t>
  </si>
  <si>
    <t>LULUCF Sector</t>
  </si>
  <si>
    <t>Geoengineering sector</t>
  </si>
  <si>
    <t>Industry Energy</t>
  </si>
  <si>
    <t>Industry Process</t>
  </si>
  <si>
    <t>Land-Use Category</t>
  </si>
  <si>
    <t>Notes: Totals may not sum due to independent rounding. Parentheses indicate net sequestration.</t>
  </si>
  <si>
    <t>+ Absolute value does not exceed 0.05 MMT CO2 Eq.</t>
  </si>
  <si>
    <t>Report</t>
  </si>
  <si>
    <t>Scenario</t>
  </si>
  <si>
    <t>Reference case</t>
  </si>
  <si>
    <t>Datekey</t>
  </si>
  <si>
    <t>Release Date</t>
  </si>
  <si>
    <t>TCE000</t>
  </si>
  <si>
    <t>18. Energy-Related Carbon Dioxide Emissions by Sector and Source</t>
  </si>
  <si>
    <t>(million metric tons carbon dioxide, unless otherwise noted)</t>
  </si>
  <si>
    <t/>
  </si>
  <si>
    <t xml:space="preserve"> Sector and Source</t>
  </si>
  <si>
    <t xml:space="preserve"> Residential</t>
  </si>
  <si>
    <t>TCE000:ba_Petroleum</t>
  </si>
  <si>
    <t xml:space="preserve">   Petroleum</t>
  </si>
  <si>
    <t>TCE000:ba_NaturalGas</t>
  </si>
  <si>
    <t xml:space="preserve">   Natural Gas</t>
  </si>
  <si>
    <t>TCE000:ba_Electricity</t>
  </si>
  <si>
    <t xml:space="preserve">   Electricity 1/</t>
  </si>
  <si>
    <t>TCE000:ba_Total</t>
  </si>
  <si>
    <t xml:space="preserve">     Total Residential</t>
  </si>
  <si>
    <t xml:space="preserve"> Commercial</t>
  </si>
  <si>
    <t>TCE000:ca_Petroleum</t>
  </si>
  <si>
    <t>TCE000:ca_NaturalGas</t>
  </si>
  <si>
    <t>TCE000:ca_Coal</t>
  </si>
  <si>
    <t xml:space="preserve">   Coal</t>
  </si>
  <si>
    <t>TCE000:ca_Electricity</t>
  </si>
  <si>
    <t>TCE000:ca_Total</t>
  </si>
  <si>
    <t xml:space="preserve">     Total Commercial</t>
  </si>
  <si>
    <t xml:space="preserve"> Industrial 2/</t>
  </si>
  <si>
    <t>TCE000:da_Petroleum</t>
  </si>
  <si>
    <t>TCE000:da_NaturalGas</t>
  </si>
  <si>
    <t xml:space="preserve">   Natural Gas 3/</t>
  </si>
  <si>
    <t>TCE000:da_Coal</t>
  </si>
  <si>
    <t>TCE000:da_Electricity</t>
  </si>
  <si>
    <t>TCE000:da_Total</t>
  </si>
  <si>
    <t xml:space="preserve">     Total Industrial</t>
  </si>
  <si>
    <t xml:space="preserve"> Transportation</t>
  </si>
  <si>
    <t>TCE000:ea_Petroleum</t>
  </si>
  <si>
    <t xml:space="preserve">   Petroleum 4/</t>
  </si>
  <si>
    <t>TCE000:ea_NaturalGas</t>
  </si>
  <si>
    <t xml:space="preserve">   Natural Gas 5/</t>
  </si>
  <si>
    <t>TCE000:ea_Electricity</t>
  </si>
  <si>
    <t>TCE000:ea_Total</t>
  </si>
  <si>
    <t xml:space="preserve">     Total Transportation</t>
  </si>
  <si>
    <t xml:space="preserve"> Electric Power 6/</t>
  </si>
  <si>
    <t>TCE000:fa_Petroleum</t>
  </si>
  <si>
    <t>TCE000:fa_NaturalGas</t>
  </si>
  <si>
    <t>TCE000:fa_Coal</t>
  </si>
  <si>
    <t>TCE000:fa_Other</t>
  </si>
  <si>
    <t xml:space="preserve">   Other 7/</t>
  </si>
  <si>
    <t>TCE000:fa_Total</t>
  </si>
  <si>
    <t xml:space="preserve">     Total Electric Power</t>
  </si>
  <si>
    <t xml:space="preserve"> Total by Fuel</t>
  </si>
  <si>
    <t>TCE000:ga_Petroleum</t>
  </si>
  <si>
    <t>TCE000:ga_NaturalGas</t>
  </si>
  <si>
    <t>TCE000:ga_Coal</t>
  </si>
  <si>
    <t>TCE000:ga_Other</t>
  </si>
  <si>
    <t>TCE000:ga_Total</t>
  </si>
  <si>
    <t xml:space="preserve">     Total</t>
  </si>
  <si>
    <t xml:space="preserve"> Carbon Dioxide Emissions</t>
  </si>
  <si>
    <t>TCE000:ha_equivalentper</t>
  </si>
  <si>
    <t xml:space="preserve"> (tons carbon dioxide per person)</t>
  </si>
  <si>
    <t>accounting of carbon dioxide emissions under the United Nations convention.</t>
  </si>
  <si>
    <t xml:space="preserve">  Note: By convention, the direct emissions from biogenic energy sources are excluded from energy-related CO2 emissions.  The release</t>
  </si>
  <si>
    <t>of carbon from these sources is assumed to be balanced by the uptake of carbon when the feedstock is grown, resulting in zero net</t>
  </si>
  <si>
    <t>emissions over some period of time. If, however, increased use of biomass energy results in a decline in terrestrial</t>
  </si>
  <si>
    <t>carbon stocks, a net positive release of carbon may occur.  See Table 19, "Energy-Related Carbon Dioxide Emissions by End Use", for the</t>
  </si>
  <si>
    <t>emissions from biogenic energy sources as an indication of the potential net release of carbon dioxide in the absence of offsetting</t>
  </si>
  <si>
    <t>sequestration.  Totals may not equal sum of components due to independent rounding.</t>
  </si>
  <si>
    <t>EPD000</t>
  </si>
  <si>
    <t>54. Electric Power Projections by Electricity Market Module Region</t>
  </si>
  <si>
    <t xml:space="preserve"> Electricity Supply and Demand</t>
  </si>
  <si>
    <t>Net Summer Electricity Generating Capacity 1/</t>
  </si>
  <si>
    <t>(gigawatts)</t>
  </si>
  <si>
    <t xml:space="preserve">  Electric Power Sector 2/</t>
  </si>
  <si>
    <t>EPD000:ba_CoalSteam</t>
  </si>
  <si>
    <t xml:space="preserve">    Coal 3/</t>
  </si>
  <si>
    <t>EPD000:ba_OtherFossilSt</t>
  </si>
  <si>
    <t xml:space="preserve">    Oil and Natural Gas Steam 3, 4/</t>
  </si>
  <si>
    <t>EPD000:ba_CombinedCycle</t>
  </si>
  <si>
    <t xml:space="preserve">    Combined Cycle</t>
  </si>
  <si>
    <t>EPD000:ba_CombustionTur</t>
  </si>
  <si>
    <t xml:space="preserve">    Combustion Turbine/Diesel</t>
  </si>
  <si>
    <t>EPD000:ba_NuclearPower</t>
  </si>
  <si>
    <t xml:space="preserve">    Nuclear Power</t>
  </si>
  <si>
    <t>EPD000:ba_PumpedStorage</t>
  </si>
  <si>
    <t xml:space="preserve">    Pumped Storage</t>
  </si>
  <si>
    <t>EPD000:ba_DiurnalStorag</t>
  </si>
  <si>
    <t xml:space="preserve">    Diurnal Storage</t>
  </si>
  <si>
    <t>EPD000:ba_FuelCells</t>
  </si>
  <si>
    <t xml:space="preserve">    Fuel Cells</t>
  </si>
  <si>
    <t>EPD000:ba_RenewableSour</t>
  </si>
  <si>
    <t xml:space="preserve">    Renewable Sources 5/</t>
  </si>
  <si>
    <t>EPD000:ba_DistributedGe</t>
  </si>
  <si>
    <t xml:space="preserve">    Distributed Generation 6/</t>
  </si>
  <si>
    <t>- -</t>
  </si>
  <si>
    <t>EPD000:ba_TotalCapacity</t>
  </si>
  <si>
    <t xml:space="preserve">      Total Capacity</t>
  </si>
  <si>
    <t xml:space="preserve">   Cumulative Planned Additions 7/</t>
  </si>
  <si>
    <t>EPD000:ca_CoalSteam</t>
  </si>
  <si>
    <t xml:space="preserve">     Coal</t>
  </si>
  <si>
    <t>EPD000:ca_OtherFossilSt</t>
  </si>
  <si>
    <t xml:space="preserve">     Oil and Natural Gas Steam 4/</t>
  </si>
  <si>
    <t>EPD000:ca_CombinedCycle</t>
  </si>
  <si>
    <t xml:space="preserve">     Combined Cycle</t>
  </si>
  <si>
    <t>EPD000:ca_CombustionTur</t>
  </si>
  <si>
    <t xml:space="preserve">     Combustion Turbine/Diesel</t>
  </si>
  <si>
    <t>EPD000:ca_NuclearPower</t>
  </si>
  <si>
    <t xml:space="preserve">     Nuclear Power</t>
  </si>
  <si>
    <t>EPD000:ca_PumpedStorage</t>
  </si>
  <si>
    <t xml:space="preserve">     Pumped Storage</t>
  </si>
  <si>
    <t>EPD000:ca_DiurnalStorag</t>
  </si>
  <si>
    <t xml:space="preserve">     Diurnal Storage</t>
  </si>
  <si>
    <t>EPD000:ca_FuelCells</t>
  </si>
  <si>
    <t xml:space="preserve">     Fuel Cells</t>
  </si>
  <si>
    <t>EPD000:ca_RenewableSour</t>
  </si>
  <si>
    <t xml:space="preserve">     Renewable Sources 5/</t>
  </si>
  <si>
    <t>EPD000:ca_DistributedGe</t>
  </si>
  <si>
    <t xml:space="preserve">     Distributed Generation 6/</t>
  </si>
  <si>
    <t>EPD000:ca_TotalPlannedA</t>
  </si>
  <si>
    <t xml:space="preserve">       Total Planned Additions</t>
  </si>
  <si>
    <t xml:space="preserve">   Cumulative Unplanned Additions 7/</t>
  </si>
  <si>
    <t>EPD000:da_CoalSteam</t>
  </si>
  <si>
    <t>EPD000:da_OtherFossilSt</t>
  </si>
  <si>
    <t>EPD000:da_CombinedCycle</t>
  </si>
  <si>
    <t>EPD000:da_CombustionTur</t>
  </si>
  <si>
    <t>EPD000:da_NuclearPower</t>
  </si>
  <si>
    <t>EPD000:da_PumpedStorage</t>
  </si>
  <si>
    <t>EPD000:da_DiurnalStorag</t>
  </si>
  <si>
    <t>EPD000:da_FuelCells</t>
  </si>
  <si>
    <t>EPD000:da_RenewableSour</t>
  </si>
  <si>
    <t>EPD000:da_DistributedGe</t>
  </si>
  <si>
    <t>EPD000:da_TotalUnplanne</t>
  </si>
  <si>
    <t xml:space="preserve">       Total Unplanned Additions</t>
  </si>
  <si>
    <t>EPD000:da_CumulativeTot</t>
  </si>
  <si>
    <t xml:space="preserve">   Cumulative Electric Power Sector Additions</t>
  </si>
  <si>
    <t xml:space="preserve">   Cumulative Retirements 8/</t>
  </si>
  <si>
    <t>EPD000:ea_CoalSteam</t>
  </si>
  <si>
    <t>EPD000:ea_OtherFossilSt</t>
  </si>
  <si>
    <t>EPD000:ea_CombinedCycle</t>
  </si>
  <si>
    <t>EPD000:ea_CombustionTur</t>
  </si>
  <si>
    <t>EPD000:ea_NuclearPower</t>
  </si>
  <si>
    <t>EPD000:ea_PumpedStorage</t>
  </si>
  <si>
    <t>EPD000:ea_DiurnalStorag</t>
  </si>
  <si>
    <t>EPD000:ea_FuelCells</t>
  </si>
  <si>
    <t>EPD000:ea_RenewableSour</t>
  </si>
  <si>
    <t>EPD000:ea_Total</t>
  </si>
  <si>
    <t xml:space="preserve">       Total</t>
  </si>
  <si>
    <t xml:space="preserve">  End-Use Sectors 9/</t>
  </si>
  <si>
    <t>EPD000:ga_Coal</t>
  </si>
  <si>
    <t xml:space="preserve">    Coal</t>
  </si>
  <si>
    <t>EPD000:ga_Petroleum</t>
  </si>
  <si>
    <t xml:space="preserve">    Petroleum</t>
  </si>
  <si>
    <t>EPD000:ga_NaturalGas</t>
  </si>
  <si>
    <t xml:space="preserve">    Natural Gas</t>
  </si>
  <si>
    <t>EPD000:ga_OtherGaseousF</t>
  </si>
  <si>
    <t xml:space="preserve">    Other Gaseous Fuels 10/</t>
  </si>
  <si>
    <t>EPD000:ga_RenewableSour</t>
  </si>
  <si>
    <t>EPD000:ga_Other</t>
  </si>
  <si>
    <t xml:space="preserve">    Other 11/</t>
  </si>
  <si>
    <t>EPD000:ga_Total</t>
  </si>
  <si>
    <t xml:space="preserve">      Total</t>
  </si>
  <si>
    <t>Electricity Sales</t>
  </si>
  <si>
    <t>(billion kilowatthours)</t>
  </si>
  <si>
    <t>EPD000:ha_Residential</t>
  </si>
  <si>
    <t>EPD000:ha_Commercial/Ot</t>
  </si>
  <si>
    <t xml:space="preserve">  Commercial/Other</t>
  </si>
  <si>
    <t>EPD000:ha_Industrial</t>
  </si>
  <si>
    <t>EPD000:ha_Transportatio</t>
  </si>
  <si>
    <t>EPD000:ha_TotalSales</t>
  </si>
  <si>
    <t xml:space="preserve">    Total Sales</t>
  </si>
  <si>
    <t>Net Energy for Load (billion kilowatthours) 12/</t>
  </si>
  <si>
    <t>EPD000:ia_GrossInternat</t>
  </si>
  <si>
    <t xml:space="preserve">  Gross International Imports</t>
  </si>
  <si>
    <t>EPD000:ja_GrossInternat</t>
  </si>
  <si>
    <t xml:space="preserve">  Gross International Exports</t>
  </si>
  <si>
    <t>EPD000:ja_GrossInterreg</t>
  </si>
  <si>
    <t xml:space="preserve">  Gross Interregional Electricity Imports</t>
  </si>
  <si>
    <t>EPD000:ka_GrossInterreg</t>
  </si>
  <si>
    <t xml:space="preserve">  Gross Interregional Electricity Exports</t>
  </si>
  <si>
    <t>EPD000:ka_Purchasesfrom</t>
  </si>
  <si>
    <t xml:space="preserve">  Purchases from Combined Heat and Power 9/</t>
  </si>
  <si>
    <t>EPD000:ka_ElectricPower</t>
  </si>
  <si>
    <t xml:space="preserve">  Electric Power Sector Generation for Customer</t>
  </si>
  <si>
    <t>EPD000:ka_TotalNetEnerg</t>
  </si>
  <si>
    <t xml:space="preserve">    Total Net Energy for Load</t>
  </si>
  <si>
    <t>Generation by Fuel Type</t>
  </si>
  <si>
    <t xml:space="preserve">  Electric Power Sector</t>
  </si>
  <si>
    <t>EPD000:la_Coal</t>
  </si>
  <si>
    <t>EPD000:la_Petroleum</t>
  </si>
  <si>
    <t>EPD000:la_NaturalGas</t>
  </si>
  <si>
    <t>EPD000:la_Nuclear</t>
  </si>
  <si>
    <t xml:space="preserve">    Nuclear</t>
  </si>
  <si>
    <t>EPD000:la_PumpedStorage</t>
  </si>
  <si>
    <t xml:space="preserve">    Pumped Storage and Other 13/</t>
  </si>
  <si>
    <t>EPD000:la_RenewableSour</t>
  </si>
  <si>
    <t xml:space="preserve">    Renewable Sources 14/</t>
  </si>
  <si>
    <t>EPD000:la_DistributedGe</t>
  </si>
  <si>
    <t>EPD000:la_TotalGenerati</t>
  </si>
  <si>
    <t xml:space="preserve">      Total Generation</t>
  </si>
  <si>
    <t>EPD000:la_SalestoCustom</t>
  </si>
  <si>
    <t xml:space="preserve">    Sales to Customers</t>
  </si>
  <si>
    <t>EPD000:la_Generationfor</t>
  </si>
  <si>
    <t xml:space="preserve">    Generation for Own Use</t>
  </si>
  <si>
    <t>EPD000:na_Coal</t>
  </si>
  <si>
    <t>EPD000:na_Petroleum</t>
  </si>
  <si>
    <t>EPD000:na_NaturalGas</t>
  </si>
  <si>
    <t>EPD000:na_OtherGaseousF</t>
  </si>
  <si>
    <t>EPD000:na_RenewableSour</t>
  </si>
  <si>
    <t>EPD000:na_Other</t>
  </si>
  <si>
    <t xml:space="preserve">    Other 10/</t>
  </si>
  <si>
    <t>EPD000:na_Total</t>
  </si>
  <si>
    <t>EPD000:na_SalestoUtilit</t>
  </si>
  <si>
    <t xml:space="preserve">    Sales to the Grid</t>
  </si>
  <si>
    <t>EPD000:na_Generationfor</t>
  </si>
  <si>
    <t>EPD000:oa_TotalElectric</t>
  </si>
  <si>
    <t>Total Electricity Generation</t>
  </si>
  <si>
    <t>End-Use Prices</t>
  </si>
  <si>
    <t>EPD000:pa_Residential</t>
  </si>
  <si>
    <t>EPD000:pa_Commercial</t>
  </si>
  <si>
    <t>EPD000:pa_Industrial</t>
  </si>
  <si>
    <t>EPD000:pa_Transportatio</t>
  </si>
  <si>
    <t>EPD000:pa_AllSectorsAve</t>
  </si>
  <si>
    <t xml:space="preserve">    All Sectors Average</t>
  </si>
  <si>
    <t>(nominal cents per kilowatthour)</t>
  </si>
  <si>
    <t>EPD000:pb_Residential</t>
  </si>
  <si>
    <t>EPD000:pb_Commercial</t>
  </si>
  <si>
    <t>EPD000:pb_Industrial</t>
  </si>
  <si>
    <t>EPD000:pb_Transportatio</t>
  </si>
  <si>
    <t>EPD000:pb_AllSectorsAve</t>
  </si>
  <si>
    <t>Prices by Service Category</t>
  </si>
  <si>
    <t>EPD000:qa_Generation</t>
  </si>
  <si>
    <t xml:space="preserve">  Generation</t>
  </si>
  <si>
    <t>EPD000:qa_Transmission</t>
  </si>
  <si>
    <t xml:space="preserve">  Transmission</t>
  </si>
  <si>
    <t>EPD000:qa_Distribution</t>
  </si>
  <si>
    <t xml:space="preserve">  Distribution</t>
  </si>
  <si>
    <t>EPD000:qb_Generation</t>
  </si>
  <si>
    <t>EPD000:qb_Transmission</t>
  </si>
  <si>
    <t>EPD000:qb_Distribution</t>
  </si>
  <si>
    <t>Fuel Consumption (quadrillion Btu) 2/</t>
  </si>
  <si>
    <t>EPD000:ra_Coal</t>
  </si>
  <si>
    <t xml:space="preserve">  Coal</t>
  </si>
  <si>
    <t>EPD000:ra_NaturalGas</t>
  </si>
  <si>
    <t xml:space="preserve">  Natural Gas</t>
  </si>
  <si>
    <t>EPD000:ra_Oil</t>
  </si>
  <si>
    <t xml:space="preserve">  Oil</t>
  </si>
  <si>
    <t>EPD000:ra_Total</t>
  </si>
  <si>
    <t xml:space="preserve">    Total</t>
  </si>
  <si>
    <t>Fuel Prices to the Electric Power Sector 2/</t>
  </si>
  <si>
    <t>EPD000:sa_Coal</t>
  </si>
  <si>
    <t>EPD000:sa_NaturalGas</t>
  </si>
  <si>
    <t>EPD000:sa_DistillateFue</t>
  </si>
  <si>
    <t xml:space="preserve">  Distillate Fuel Oil</t>
  </si>
  <si>
    <t>EPD000:sa_ResidualFuel</t>
  </si>
  <si>
    <t xml:space="preserve">  Residual Fuel Oil</t>
  </si>
  <si>
    <t>(nominal dollars per million Btu)</t>
  </si>
  <si>
    <t>EPD000:sb_Coal</t>
  </si>
  <si>
    <t>EPD000:sb_NaturalGas</t>
  </si>
  <si>
    <t>EPD000:sb_DistillateFue</t>
  </si>
  <si>
    <t>EPD000:sb_ResidualFuel</t>
  </si>
  <si>
    <t>Emissions from the Electric Power Sector 2/</t>
  </si>
  <si>
    <t>EPD000:ta_TotalCarbon(m</t>
  </si>
  <si>
    <t xml:space="preserve">  Total Carbon (million short tons)</t>
  </si>
  <si>
    <t>EPD000:ta_CarbonDioxide</t>
  </si>
  <si>
    <t xml:space="preserve">  Carbon Dioxide (million short tons)</t>
  </si>
  <si>
    <t>EPD000:ta_SulfurDioxide</t>
  </si>
  <si>
    <t xml:space="preserve">  Sulfur Dioxide (million short tons)</t>
  </si>
  <si>
    <t>EPD000:ta_NitrogenOxide</t>
  </si>
  <si>
    <t xml:space="preserve">  Nitrogen Oxide (million short tons)</t>
  </si>
  <si>
    <t>EPD000:ta_Mercury(tons)</t>
  </si>
  <si>
    <t xml:space="preserve">  Mercury (short tons)</t>
  </si>
  <si>
    <t>(exclusive of auxiliary power), as demonstrated by tests during summer peak demand.</t>
  </si>
  <si>
    <t>are not included explicitly as additions or retirements.  No planned conversions are assumed.  The totals reflect any conversions projected by</t>
  </si>
  <si>
    <t>the model.</t>
  </si>
  <si>
    <t>generating systems in the residential, commercial, and industrial sectors used primarily for own-use generation, but which may also sell</t>
  </si>
  <si>
    <t>some power to the grid.</t>
  </si>
  <si>
    <t>Total CO2e</t>
  </si>
  <si>
    <t>U.S. Energy Information Administration</t>
  </si>
  <si>
    <t>Table 11.1 Carbon Dioxide Emissions From Energy Consumption by Source</t>
  </si>
  <si>
    <t>Annual Total</t>
  </si>
  <si>
    <t>Coal, Including Coal Coke Net Imports, CO2 Emissions</t>
  </si>
  <si>
    <t>Natural Gas, Excluding Supplemental Gaseous Fuels, CO2 Emissions</t>
  </si>
  <si>
    <t>Aviation Gasoline CO2 Emissions</t>
  </si>
  <si>
    <t>Distillate Fuel Oil, Excluding Biodiesel, CO2 Emissions</t>
  </si>
  <si>
    <t>Hydrocarbon Gas Liquids CO2 Emissions</t>
  </si>
  <si>
    <t>Jet Fuel CO2 Emissions</t>
  </si>
  <si>
    <t>Kerosene CO2 Emissions</t>
  </si>
  <si>
    <t>Lubricants CO2 Emissions</t>
  </si>
  <si>
    <t>Motor Gasoline, Excluding Ethanol, CO2 Emissions</t>
  </si>
  <si>
    <t>Petroleum Coke CO2 Emissions</t>
  </si>
  <si>
    <t>Residual Fuel Oil CO2 Emissions</t>
  </si>
  <si>
    <t>Other Petroleum Products CO2 Emissions</t>
  </si>
  <si>
    <t>Petroleum, Excluding Biofuels, CO2 Emissions</t>
  </si>
  <si>
    <t>Total Energy CO2 Emissions</t>
  </si>
  <si>
    <t>(Million Metric Tons of Carbon Dioxide)</t>
  </si>
  <si>
    <t>Not Available</t>
  </si>
  <si>
    <t>Total Energy Residential Sector CO2 Emissions</t>
  </si>
  <si>
    <t>Residential Share of Electric Power Sector CO2 Emissions</t>
  </si>
  <si>
    <t>Petroleum Residential Sector CO2 Emissions</t>
  </si>
  <si>
    <t>Kerosene Residential Sector CO2 Emissions</t>
  </si>
  <si>
    <t>HGL Residential Sector CO2 Emissions</t>
  </si>
  <si>
    <t>Distillate Fuel Oil Residential Sector CO2 Emissions</t>
  </si>
  <si>
    <t>Natural Gas, Excluding Supplemental Gaseous Fuels, Residential Sector CO2 Emissions</t>
  </si>
  <si>
    <t>Coal Residential Sector CO2 Emissions</t>
  </si>
  <si>
    <t>Table 11.2 Carbon Dioxide Emissions From Energy Consumption: Residential Sector</t>
  </si>
  <si>
    <t>Table 11.3 Carbon Dioxide Emissions From Energy Consumption: Commercial Sector</t>
  </si>
  <si>
    <t>Coal Commercial Sector CO2 Emissions</t>
  </si>
  <si>
    <t>Natural Gas, Excluding Supplemental Gaseous Fuels, Commercial Sector CO2 Emissions</t>
  </si>
  <si>
    <t>Distillate Fuel Oil Commercial Sector CO2 Emissions</t>
  </si>
  <si>
    <t>HGL Commercial Sector CO2 Emissions</t>
  </si>
  <si>
    <t>Kerosene Commercial Sector CO2 Emissions</t>
  </si>
  <si>
    <t>Motor Gasoline, Excluding Ethanol, Commercial Sector CO2 Emissions</t>
  </si>
  <si>
    <t>Petroleum Coke Commercial Sector CO2 Emissions</t>
  </si>
  <si>
    <t>Residual Fuel Oil Commercial Sector CO2 Emissions</t>
  </si>
  <si>
    <t>Petroleum, Excluding Biofuels, Commercial Sector CO2 Emissions</t>
  </si>
  <si>
    <t>Commercial Share of Electric Power Sector CO2 Emissions</t>
  </si>
  <si>
    <t>Total Energy Commercial Sector CO2 Emissions</t>
  </si>
  <si>
    <t>Table 11.4 Carbon Dioxide Emissions From Energy Consumption: Industrial Sector</t>
  </si>
  <si>
    <t>Coal Industrial Sector CO2 Emissions</t>
  </si>
  <si>
    <t>Coal Coke Net Imports CO2 Emissions</t>
  </si>
  <si>
    <t>Natural Gas Industrial Sector CO2 Emissions</t>
  </si>
  <si>
    <t>Distillate Fuel Oil Industrial Sector CO2 Emissions</t>
  </si>
  <si>
    <t>HGL Industrial Sector CO2 Emissions</t>
  </si>
  <si>
    <t>Kerosene Industrial Sector CO2 Emissions</t>
  </si>
  <si>
    <t>Lubricants Industrial Sector CO2 Emissions</t>
  </si>
  <si>
    <t>Motor Gasoline, Excluding Ethanol, Industrial Sector CO2 Emissions</t>
  </si>
  <si>
    <t>Petroleum Coke Industrial Sector CO2 Emissions</t>
  </si>
  <si>
    <t>Residual Fuel Oil Industrial Sector CO2 Emissions</t>
  </si>
  <si>
    <t>Other Petroleum Products Industrial Sector CO2 Emissions</t>
  </si>
  <si>
    <t>Petroleum, Excluding Biofuels, Industrial Sector CO2 Emissions</t>
  </si>
  <si>
    <t>Industrial Share of Electric Power Sector CO2 Emissions</t>
  </si>
  <si>
    <t>Total Industrial Sector CO2 Emissions</t>
  </si>
  <si>
    <t>Table 11.5 Carbon Dioxide Emissions From Energy Consumption: Transportation Sector</t>
  </si>
  <si>
    <t>Coal Transportation Sector CO2 Emissions</t>
  </si>
  <si>
    <t>Natural Gas Transportation Sector CO2 Emissions</t>
  </si>
  <si>
    <t>Aviation Gasoline Transportation Sector CO2 Emissions</t>
  </si>
  <si>
    <t>Distillate Fuel Oil, Excluding Biodiesel, Transportation Sector CO2 Emissions</t>
  </si>
  <si>
    <t>HGL Transportation Sector CO2 Emissions</t>
  </si>
  <si>
    <t>Jet Fuel Transportation Sector CO2 Emissions</t>
  </si>
  <si>
    <t>Lubricants Transportation Sector CO2 Emissions</t>
  </si>
  <si>
    <t>Motor Gasoline, Excluding Ethanol, Transportation Sector CO2 Emissions</t>
  </si>
  <si>
    <t>Residual Fuel Oil Transportation Sector CO2 Emissions</t>
  </si>
  <si>
    <t>Petroleum, Excluding Biofuels, Transportation Sector CO2 Emissions</t>
  </si>
  <si>
    <t>Transportation Share of Electric Power Sector CO2 Emissions</t>
  </si>
  <si>
    <t>Total Energy Transportation Sector CO2 Emissions</t>
  </si>
  <si>
    <t>Table 11.6 Carbon Dioxide Emissions From Energy Consumption: Electric Power Sector</t>
  </si>
  <si>
    <t>Coal Electric Power Sector CO2 Emissions</t>
  </si>
  <si>
    <t>Natural Gas Electric Power Sector CO2 Emissions</t>
  </si>
  <si>
    <t>Distillate Fuel, Including Kerosene-Type Jet Fuel, Oil Electric Power Sector CO2 Emissions</t>
  </si>
  <si>
    <t>Petroleum Coke Electric Power Sector CO2 Emissions</t>
  </si>
  <si>
    <t>Residual Fuel Oil Electric Power Sector CO2 Emissions</t>
  </si>
  <si>
    <t>Petroleum Electric Power Sector CO2 Emissions</t>
  </si>
  <si>
    <t>Geothermal Energy Electric Power Sector CO2 Emissions</t>
  </si>
  <si>
    <t>Non-Biomass Waste Electric Power Sector CO2 Emissions</t>
  </si>
  <si>
    <t>Total Energy Electric Power Sector CO2 Emissions</t>
  </si>
  <si>
    <t>Table 11.7 Carbon Dioxide Emissions From Biomass Energy Consumption</t>
  </si>
  <si>
    <t>Wood CO2 Emissions</t>
  </si>
  <si>
    <t>Biomass Waste CO2 Emissions</t>
  </si>
  <si>
    <t>Fuel Ethanol, Excluding Denaturant, CO2 Emissions</t>
  </si>
  <si>
    <t>Biodiesel CO2 Emissions</t>
  </si>
  <si>
    <t>Biomass CO2 Emissions</t>
  </si>
  <si>
    <t>Biomass Residential Sector CO2 Emissions</t>
  </si>
  <si>
    <t>Biomass Commercial Sector CO2 Emissions</t>
  </si>
  <si>
    <t>Biomass Industrial Sector CO2 Emissions</t>
  </si>
  <si>
    <t>Biomass Transportation Sector CO2 Emissions</t>
  </si>
  <si>
    <t>Biomass Electric Power Sector CO2 Emissions</t>
  </si>
  <si>
    <t>distillate fuel oil</t>
  </si>
  <si>
    <t>hydrocarbon gas liquids</t>
  </si>
  <si>
    <t>jet fuel</t>
  </si>
  <si>
    <t>kerosene</t>
  </si>
  <si>
    <t>lubricants</t>
  </si>
  <si>
    <t>motor gasline</t>
  </si>
  <si>
    <t>petroleum coke</t>
  </si>
  <si>
    <t>residual fuel oil</t>
  </si>
  <si>
    <t>other petroleum</t>
  </si>
  <si>
    <t>total</t>
  </si>
  <si>
    <t>electricity</t>
  </si>
  <si>
    <t>motor gasoline</t>
  </si>
  <si>
    <t>EIA</t>
  </si>
  <si>
    <t>fuel oil</t>
  </si>
  <si>
    <t>Other</t>
  </si>
  <si>
    <t>other</t>
  </si>
  <si>
    <t>heat</t>
  </si>
  <si>
    <t>diesel</t>
  </si>
  <si>
    <t>EPA</t>
  </si>
  <si>
    <t>Annual Energy Outlook</t>
  </si>
  <si>
    <t>https://www.eia.gov/outlooks/aeo/tables_ref.php</t>
  </si>
  <si>
    <t>EPS Outputs</t>
  </si>
  <si>
    <t>US EPS</t>
  </si>
  <si>
    <t>https://us.energypolicy.solutions/</t>
  </si>
  <si>
    <t>This spreadsheet compares start year EPS emissions to EPA and EIA emissions estimates.</t>
  </si>
  <si>
    <t>Note that EIA emissions cateogries are different than EPS and EPA</t>
  </si>
  <si>
    <t>Inventory of U.S. Greenhouse Gas Emissions and Sinks</t>
  </si>
  <si>
    <t>Exported data</t>
  </si>
  <si>
    <t>SECTOR</t>
  </si>
  <si>
    <t>POLLUTANT</t>
  </si>
  <si>
    <t>POLLUTANT TYPE</t>
  </si>
  <si>
    <t>EMISSIONS</t>
  </si>
  <si>
    <t>UNIT OF MEASURE</t>
  </si>
  <si>
    <t>Biogenics - Vegetation and Soil</t>
  </si>
  <si>
    <t>Methanol</t>
  </si>
  <si>
    <t>Industrial Processes - NEC</t>
  </si>
  <si>
    <t>Carbon Dioxide</t>
  </si>
  <si>
    <t>TON</t>
  </si>
  <si>
    <t>Mobile - On-Road non-Diesel Light Duty Vehicles</t>
  </si>
  <si>
    <t>Formaldehyde</t>
  </si>
  <si>
    <t>Acetaldehyde</t>
  </si>
  <si>
    <t>Fires - Wildfires</t>
  </si>
  <si>
    <t>Mobile - On-Road Diesel Heavy Duty Vehicles</t>
  </si>
  <si>
    <t>Toluene</t>
  </si>
  <si>
    <t>Fires - Prescribed Fires</t>
  </si>
  <si>
    <t>Solvent - Consumer &amp; Commercial Solvent Use</t>
  </si>
  <si>
    <t>Xylenes (Mixed Isomers)</t>
  </si>
  <si>
    <t>Mobile - Non-Road Equipment - Gasoline</t>
  </si>
  <si>
    <t>2,2,4-Trimethylpentane</t>
  </si>
  <si>
    <t>Mobile - Non-Road Equipment - Diesel</t>
  </si>
  <si>
    <t>Benzene</t>
  </si>
  <si>
    <t>Acrolein</t>
  </si>
  <si>
    <t>Naphthalene</t>
  </si>
  <si>
    <t>Industrial Processes - Pulp &amp; Paper</t>
  </si>
  <si>
    <t>Hexane</t>
  </si>
  <si>
    <t>Acetonitrile</t>
  </si>
  <si>
    <t>Mobile - Aircraft</t>
  </si>
  <si>
    <t>Industrial Processes - Oil &amp; Gas Production</t>
  </si>
  <si>
    <t>Ethylene Glycol</t>
  </si>
  <si>
    <t>Ethyl Benzene</t>
  </si>
  <si>
    <t>Mobile - On-Road Diesel Light Duty Vehicles</t>
  </si>
  <si>
    <t>Gas Stations</t>
  </si>
  <si>
    <t>Solvent - Industrial Surface Coating &amp; Solvent Use</t>
  </si>
  <si>
    <t>1,3-Butadiene</t>
  </si>
  <si>
    <t>Fuel Comb - Residential - Wood</t>
  </si>
  <si>
    <t>Solvent - Non-Industrial Surface Coating</t>
  </si>
  <si>
    <t>Fuel Comb - Industrial Boilers, ICEs - Natural Gas</t>
  </si>
  <si>
    <t>Agriculture - Livestock Waste</t>
  </si>
  <si>
    <t>Solvent - Degreasing</t>
  </si>
  <si>
    <t>Mobile - On-Road non-Diesel Heavy Duty Vehicles</t>
  </si>
  <si>
    <t>Solvent - Graphic Arts</t>
  </si>
  <si>
    <t>Volatile Organic Compounds</t>
  </si>
  <si>
    <t>CAP</t>
  </si>
  <si>
    <t>Styrene</t>
  </si>
  <si>
    <t>Waste Disposal</t>
  </si>
  <si>
    <t>Carbon Monoxide</t>
  </si>
  <si>
    <t>Methyl Chloride</t>
  </si>
  <si>
    <t>Methyl Chloroform</t>
  </si>
  <si>
    <t>Mobile - Non-Road Equipment - Other</t>
  </si>
  <si>
    <t>2,4-Dichlorophenoxy Acetic Acid</t>
  </si>
  <si>
    <t>Fuel Comb - Electric Generation - Coal</t>
  </si>
  <si>
    <t>Glycol Ethers</t>
  </si>
  <si>
    <t>Acrylic Acid</t>
  </si>
  <si>
    <t>o-Xylene</t>
  </si>
  <si>
    <t>Mobile - Locomotives</t>
  </si>
  <si>
    <t>Diethylene Glycol Monobutyl Ether</t>
  </si>
  <si>
    <t>Methyl Isobutyl Ketone</t>
  </si>
  <si>
    <t>Solvent - Dry Cleaning</t>
  </si>
  <si>
    <t>Tetrachloroethylene</t>
  </si>
  <si>
    <t>Trichloroethylene</t>
  </si>
  <si>
    <t>Chlorine</t>
  </si>
  <si>
    <t>Phenol</t>
  </si>
  <si>
    <t>Cresol/Cresylic Acid (Mixed Isomers)</t>
  </si>
  <si>
    <t>Industrial Processes - Chemical Manuf</t>
  </si>
  <si>
    <t>Carbonyl Sulfide</t>
  </si>
  <si>
    <t>Hydrochloric Acid</t>
  </si>
  <si>
    <t>Fuel Comb - Electric Generation - Natural Gas</t>
  </si>
  <si>
    <t>Fuel Comb - Comm/Institutional - Natural Gas</t>
  </si>
  <si>
    <t>Hydrogen Sulfide</t>
  </si>
  <si>
    <t>Fuel Comb - Electric Generation - Biomass</t>
  </si>
  <si>
    <t>Miscellaneous Non-Industrial NEC</t>
  </si>
  <si>
    <t>Industrial Processes - Storage and Transfer</t>
  </si>
  <si>
    <t>Diethylene Glycol Monomethyl Ether</t>
  </si>
  <si>
    <t>Trifluralin</t>
  </si>
  <si>
    <t>Dust - Unpaved Road Dust</t>
  </si>
  <si>
    <t>PM10 Primary (Filt + Cond)</t>
  </si>
  <si>
    <t>Fires - Agricultural Field Burning</t>
  </si>
  <si>
    <t>Industrial Processes - Petroleum Refineries</t>
  </si>
  <si>
    <t>Hydrogen Fluoride</t>
  </si>
  <si>
    <t>Hydrogen Cyanide</t>
  </si>
  <si>
    <t>Bulk Gasoline Terminals</t>
  </si>
  <si>
    <t>Fuel Comb - Industrial Boilers, ICEs - Coal</t>
  </si>
  <si>
    <t>Methane</t>
  </si>
  <si>
    <t>Carbon Disulfide</t>
  </si>
  <si>
    <t>Agriculture - Crops &amp; Livestock Dust</t>
  </si>
  <si>
    <t>Fuel Comb - Industrial Boilers, ICEs - Biomass</t>
  </si>
  <si>
    <t>Commercial Cooking</t>
  </si>
  <si>
    <t>Industrial Processes - Non-ferrous Metals</t>
  </si>
  <si>
    <t>Mobile - Commercial Marine Vessels</t>
  </si>
  <si>
    <t>Propionaldehyde</t>
  </si>
  <si>
    <t>Ammonia</t>
  </si>
  <si>
    <t>Methylene Chloride</t>
  </si>
  <si>
    <t>Industrial Processes - Cement Manuf</t>
  </si>
  <si>
    <t>Fuel Comb - Electric Generation - Other</t>
  </si>
  <si>
    <t>Nitrogen Oxides</t>
  </si>
  <si>
    <t>PM2.5 Primary (Filt + Cond)</t>
  </si>
  <si>
    <t>Methyl Bromide</t>
  </si>
  <si>
    <t>Cyanide</t>
  </si>
  <si>
    <t>Methyl Methacrylate</t>
  </si>
  <si>
    <t>Pyrene</t>
  </si>
  <si>
    <t>Sulfur Dioxide</t>
  </si>
  <si>
    <t>Methylanthracene</t>
  </si>
  <si>
    <t>Methylchrysene</t>
  </si>
  <si>
    <t>Dust - Construction Dust</t>
  </si>
  <si>
    <t>Industrial Processes - Ferrous Metals</t>
  </si>
  <si>
    <t>Phenanthrene</t>
  </si>
  <si>
    <t>Fluoranthene</t>
  </si>
  <si>
    <t>Lead</t>
  </si>
  <si>
    <t>Agriculture - Fertilizer Application</t>
  </si>
  <si>
    <t>Chrysene</t>
  </si>
  <si>
    <t>Benz[a]Anthracene</t>
  </si>
  <si>
    <t>Dust - Paved Road Dust</t>
  </si>
  <si>
    <t>Acenaphthylene</t>
  </si>
  <si>
    <t>Fuel Comb - Industrial Boilers, ICEs - Oil</t>
  </si>
  <si>
    <t>Remaining PMFINE portion of PM2.5-PRI</t>
  </si>
  <si>
    <t>Fuel Comb - Residential - Natural Gas</t>
  </si>
  <si>
    <t>Fuel Comb - Industrial Boilers, ICEs - Other</t>
  </si>
  <si>
    <t>Carbaryl</t>
  </si>
  <si>
    <t>Organic Carbon portion of PM2.5-PRI</t>
  </si>
  <si>
    <t>Benzofluoranthenes</t>
  </si>
  <si>
    <t>Benzo[g,h,i,]Perylene</t>
  </si>
  <si>
    <t>Anthracene</t>
  </si>
  <si>
    <t>Acetamide</t>
  </si>
  <si>
    <t>Vinyl Acetate</t>
  </si>
  <si>
    <t>Benzo(c)phenanthrene</t>
  </si>
  <si>
    <t>m-Xylene</t>
  </si>
  <si>
    <t>Chloroform</t>
  </si>
  <si>
    <t>Indeno[1,2,3-c,d]Pyrene</t>
  </si>
  <si>
    <t>Captan</t>
  </si>
  <si>
    <t>Vinyl Chloride</t>
  </si>
  <si>
    <t>Cumene</t>
  </si>
  <si>
    <t>Industrial Processes - Mining</t>
  </si>
  <si>
    <t>Methylbenzopyrene</t>
  </si>
  <si>
    <t>Fuel Comb - Electric Generation - Oil</t>
  </si>
  <si>
    <t>Chlorobenzene</t>
  </si>
  <si>
    <t>Benzo[e]Pyrene</t>
  </si>
  <si>
    <t>1,3-Dichloropropene</t>
  </si>
  <si>
    <t>Benzo[k]Fluoranthene</t>
  </si>
  <si>
    <t>Benzo(a)Fluoranthene</t>
  </si>
  <si>
    <t>Fuel Comb - Comm/Institutional - Coal</t>
  </si>
  <si>
    <t>Fluorene</t>
  </si>
  <si>
    <t>1-Bromopropane</t>
  </si>
  <si>
    <t>Carbazole</t>
  </si>
  <si>
    <t>Manganese</t>
  </si>
  <si>
    <t>Ethylene Glycol Methyl Ether</t>
  </si>
  <si>
    <t>Ethylene Dichloride</t>
  </si>
  <si>
    <t>2-Methylnaphthalene</t>
  </si>
  <si>
    <t>PAH/POM - Unspecified</t>
  </si>
  <si>
    <t>Fuel Comb - Comm/Institutional - Oil</t>
  </si>
  <si>
    <t>Fuel Comb - Comm/Institutional - Biomass</t>
  </si>
  <si>
    <t>Acrylonitrile</t>
  </si>
  <si>
    <t>p-Xylene</t>
  </si>
  <si>
    <t>1,4-Dichlorobenzene</t>
  </si>
  <si>
    <t>Fuel Comb - Comm/Institutional - Other</t>
  </si>
  <si>
    <t>Carbon Tetrachloride</t>
  </si>
  <si>
    <t>Coke Oven Emissions</t>
  </si>
  <si>
    <t>Ethyl Chloride</t>
  </si>
  <si>
    <t>Bis(2-Ethylhexyl)Phthalate</t>
  </si>
  <si>
    <t>Maleic Anhydride</t>
  </si>
  <si>
    <t>Benzo[a]Pyrene</t>
  </si>
  <si>
    <t>Phthalic Anhydride</t>
  </si>
  <si>
    <t>Chloroprene</t>
  </si>
  <si>
    <t>1,2,4-Trichlorobenzene</t>
  </si>
  <si>
    <t>Methyl Tert-Butyl Ether</t>
  </si>
  <si>
    <t>1-Methylpyrene</t>
  </si>
  <si>
    <t>Catechol</t>
  </si>
  <si>
    <t>Propylene Oxide</t>
  </si>
  <si>
    <t>Dimethyl Phthalate</t>
  </si>
  <si>
    <t>Acetophenone</t>
  </si>
  <si>
    <t>Nickel</t>
  </si>
  <si>
    <t>Selenium</t>
  </si>
  <si>
    <t>Benzyl Chloride</t>
  </si>
  <si>
    <t>Ethylene Oxide</t>
  </si>
  <si>
    <t>Isophorone</t>
  </si>
  <si>
    <t>PAH, total</t>
  </si>
  <si>
    <t>N,N-Dimethylformamide</t>
  </si>
  <si>
    <t>Fuel Comb - Residential - Oil</t>
  </si>
  <si>
    <t>2-Butoxyethyl Acetate</t>
  </si>
  <si>
    <t>Chromium III</t>
  </si>
  <si>
    <t>Acenaphthene</t>
  </si>
  <si>
    <t>Diethanolamine</t>
  </si>
  <si>
    <t>Ethylidene Dichloride</t>
  </si>
  <si>
    <t>Nitrous Oxide</t>
  </si>
  <si>
    <t>Polycyclic aromatic compounds (includes 25 specific compounds)</t>
  </si>
  <si>
    <t>4,4'-Methylenediphenyl Diisocyanate</t>
  </si>
  <si>
    <t>Biphenyl</t>
  </si>
  <si>
    <t>Hexamethylene Diisocyanate</t>
  </si>
  <si>
    <t>Triethylamine</t>
  </si>
  <si>
    <t>Epichlorohydrin</t>
  </si>
  <si>
    <t>1,1,2,2-Tetrachloroethane</t>
  </si>
  <si>
    <t>Cobalt</t>
  </si>
  <si>
    <t>Hexachloroethane</t>
  </si>
  <si>
    <t>o-Cresol</t>
  </si>
  <si>
    <t>2-(Hexyloxy)Ethanol</t>
  </si>
  <si>
    <t>p-Dioxane</t>
  </si>
  <si>
    <t>Aniline</t>
  </si>
  <si>
    <t>PM10-Primary from certain diesel engines</t>
  </si>
  <si>
    <t>Dibenzofuran</t>
  </si>
  <si>
    <t>Phosphine</t>
  </si>
  <si>
    <t>Phosphorus</t>
  </si>
  <si>
    <t>Elemental Carbon portion of PM2.5-PRI</t>
  </si>
  <si>
    <t>1,1,2-Trichloroethane</t>
  </si>
  <si>
    <t>Ethyl Acrylate</t>
  </si>
  <si>
    <t>Methylhydrazine</t>
  </si>
  <si>
    <t>Antimony</t>
  </si>
  <si>
    <t>Propyl Cellosolve</t>
  </si>
  <si>
    <t>Dibutyl Phthalate</t>
  </si>
  <si>
    <t>Fuel Comb - Residential - Other</t>
  </si>
  <si>
    <t>Hydroquinone</t>
  </si>
  <si>
    <t>4-Nitrophenol</t>
  </si>
  <si>
    <t>Arsenic</t>
  </si>
  <si>
    <t>2-Nitropropane</t>
  </si>
  <si>
    <t>Chromium (VI)</t>
  </si>
  <si>
    <t>Benzo[b]Fluoranthene</t>
  </si>
  <si>
    <t>Ethylene Dibromide</t>
  </si>
  <si>
    <t>2,4,5-Trichlorophenol</t>
  </si>
  <si>
    <t>Nitrate portion of PM2.5-PRI</t>
  </si>
  <si>
    <t>Methoxytriglycol</t>
  </si>
  <si>
    <t>Bromoform</t>
  </si>
  <si>
    <t>Perylene</t>
  </si>
  <si>
    <t>p-Phenylenediamine</t>
  </si>
  <si>
    <t>Benzo(g,h,i)Fluoranthene</t>
  </si>
  <si>
    <t>Allyl Chloride</t>
  </si>
  <si>
    <t>Propylene Dichloride</t>
  </si>
  <si>
    <t>Cadmium</t>
  </si>
  <si>
    <t>Titanium Tetrachloride</t>
  </si>
  <si>
    <t>Benzidine</t>
  </si>
  <si>
    <t>Diethylene Glycol Monoethyl Ether</t>
  </si>
  <si>
    <t>1,2-Epoxybutane</t>
  </si>
  <si>
    <t>Vinylidene Chloride</t>
  </si>
  <si>
    <t>2,4-Toluene Diisocyanate</t>
  </si>
  <si>
    <t>Hexachlorocyclopentadiene</t>
  </si>
  <si>
    <t>1,2-Dimethoxyethane</t>
  </si>
  <si>
    <t>Acrylamide</t>
  </si>
  <si>
    <t>2,4-Dinitrophenol</t>
  </si>
  <si>
    <t>Mercury</t>
  </si>
  <si>
    <t>Dimethyl Sulfate</t>
  </si>
  <si>
    <t>Sulfate Portion of PM2.5-PRI</t>
  </si>
  <si>
    <t>Nitrobenzene</t>
  </si>
  <si>
    <t>Calcium Cyanamide</t>
  </si>
  <si>
    <t>2,4-Dinitrotoluene</t>
  </si>
  <si>
    <t>m-Cresol</t>
  </si>
  <si>
    <t>Butyl Carbitol Acetate</t>
  </si>
  <si>
    <t>N,N-Dimethylaniline</t>
  </si>
  <si>
    <t>1-Methylnaphthalene</t>
  </si>
  <si>
    <t>Polychlorinated Biphenyls</t>
  </si>
  <si>
    <t>Quinoline</t>
  </si>
  <si>
    <t>Beryllium</t>
  </si>
  <si>
    <t>4,4'-Methylenebis(2-Chloraniline)</t>
  </si>
  <si>
    <t>Cellosolve Acetate</t>
  </si>
  <si>
    <t>Quinone</t>
  </si>
  <si>
    <t>Coal Tar</t>
  </si>
  <si>
    <t>Methyl Iodide</t>
  </si>
  <si>
    <t>Diethyl Sulfate</t>
  </si>
  <si>
    <t>Cellosolve Solvent</t>
  </si>
  <si>
    <t>Carbitol Acetate</t>
  </si>
  <si>
    <t>p-Cresol</t>
  </si>
  <si>
    <t>Hydrazine</t>
  </si>
  <si>
    <t>Pentachlorophenol</t>
  </si>
  <si>
    <t>Dibenzo[a,h]Anthracene</t>
  </si>
  <si>
    <t>Diethylene Glycol Diethyl Ether</t>
  </si>
  <si>
    <t>o-Toluidine</t>
  </si>
  <si>
    <t>Phosgene</t>
  </si>
  <si>
    <t>Hexachlorobutadiene</t>
  </si>
  <si>
    <t>2,4,6-Trichlorophenol</t>
  </si>
  <si>
    <t>7,12-Dimethylbenz[a]Anthracene</t>
  </si>
  <si>
    <t>Chloroacetic Acid</t>
  </si>
  <si>
    <t>Chromic Acid (VI)</t>
  </si>
  <si>
    <t>4,4'-Methylenedianiline</t>
  </si>
  <si>
    <t>Asbestos</t>
  </si>
  <si>
    <t>1-Methylphenanthrene</t>
  </si>
  <si>
    <t>2-Chloroacetophenone</t>
  </si>
  <si>
    <t>4,6-Dinitro-o-Cresol</t>
  </si>
  <si>
    <t>Fine Mineral Fibers</t>
  </si>
  <si>
    <t>Phenyl Cellosolve</t>
  </si>
  <si>
    <t>Hexachlorobenzene</t>
  </si>
  <si>
    <t>Methyl Isocyanate</t>
  </si>
  <si>
    <t>N-Hexyl Carbitol</t>
  </si>
  <si>
    <t>N-Nitrosodimethylamine</t>
  </si>
  <si>
    <t>Chloromethyl Methyl Ether</t>
  </si>
  <si>
    <t>Ethoxytriglycol</t>
  </si>
  <si>
    <t>Dibenzo[a,h]Pyrene</t>
  </si>
  <si>
    <t>Toluene-2,4-Diamine</t>
  </si>
  <si>
    <t>1,2-Dibromo-3-Chloropropane</t>
  </si>
  <si>
    <t>Ethylene Thiourea</t>
  </si>
  <si>
    <t>Ethylene Glycol Diethyl Ether</t>
  </si>
  <si>
    <t>o-Anisidine</t>
  </si>
  <si>
    <t>1,2-Propylenimine</t>
  </si>
  <si>
    <t>4-Aminobiphenyl</t>
  </si>
  <si>
    <t>3,3'-Dichlorobenzidine</t>
  </si>
  <si>
    <t>Slagwool (Man-Made Fibers)</t>
  </si>
  <si>
    <t>1,1-Dimethyl Hydrazine</t>
  </si>
  <si>
    <t>Dichloroethyl Ether</t>
  </si>
  <si>
    <t>Ethyleneimine</t>
  </si>
  <si>
    <t>Nickel Oxide</t>
  </si>
  <si>
    <t>Vinyl Bromide</t>
  </si>
  <si>
    <t>Pentachloronitrobenzene</t>
  </si>
  <si>
    <t>Chromium Trioxide</t>
  </si>
  <si>
    <t>3,3'-Dimethylbenzidine</t>
  </si>
  <si>
    <t>3,3'-Dimethoxybenzidine</t>
  </si>
  <si>
    <t>Ethyl Carbamate</t>
  </si>
  <si>
    <t>1,2,3,4,5,6-Hexachlorocyclohexane</t>
  </si>
  <si>
    <t>1,2-Diphenylhydrazine</t>
  </si>
  <si>
    <t>Diethylene Glycol Dimethyl Ether</t>
  </si>
  <si>
    <t>Sulfur Hexafluoride</t>
  </si>
  <si>
    <t>Styrene Oxide</t>
  </si>
  <si>
    <t>N-Nitroso-N-Methylurea</t>
  </si>
  <si>
    <t>Dimethylcarbamoyl Chloride</t>
  </si>
  <si>
    <t>Chlorobenzilate</t>
  </si>
  <si>
    <t>Benzotrichloride</t>
  </si>
  <si>
    <t>4-Dimethylaminoazobenzene</t>
  </si>
  <si>
    <t>3-Methylcholanthrene</t>
  </si>
  <si>
    <t>Bis(Chloromethyl)Ether</t>
  </si>
  <si>
    <t>2-Methylphenanthrene</t>
  </si>
  <si>
    <t>Ethylene Glycol Monomethyl Ether Acetate</t>
  </si>
  <si>
    <t>4-Nitrobiphenyl</t>
  </si>
  <si>
    <t>Dichlorvos</t>
  </si>
  <si>
    <t>1,3-Propanesultone</t>
  </si>
  <si>
    <t>Parathion</t>
  </si>
  <si>
    <t>Triglycol Monobutyl Ether</t>
  </si>
  <si>
    <t>2-Chloronaphthalene</t>
  </si>
  <si>
    <t>2-Acetylaminofluorene</t>
  </si>
  <si>
    <t>Nickel Refinery Dust</t>
  </si>
  <si>
    <t>Hexamethylphosphoramide</t>
  </si>
  <si>
    <t>Methoxychlor</t>
  </si>
  <si>
    <t>Triethylene Glycol Dimethyl Ether</t>
  </si>
  <si>
    <t>Chlordane</t>
  </si>
  <si>
    <t>Benzo[j]fluoranthene</t>
  </si>
  <si>
    <t>Heptachlor</t>
  </si>
  <si>
    <t>2,3,3',4,4',5/2,3,3',4,4',5-Hexachlorobiphenyl  (PCBs156/157)</t>
  </si>
  <si>
    <t>Toxaphene</t>
  </si>
  <si>
    <t>2,3',4,4',5-Pentachlorobiphenyl (PCB118)</t>
  </si>
  <si>
    <t>3,3',4,4'-Tetrachlorobiphenyl (PCB-77)</t>
  </si>
  <si>
    <t>Dibenzo[a,j]Acridine</t>
  </si>
  <si>
    <t>2,3,4,4',5-Pentachlorobiphenyl (PCB-114)</t>
  </si>
  <si>
    <t>2,3',4,4',5,5'-Hexachlorobiphenyl (PCB-167)</t>
  </si>
  <si>
    <t>2,3,3',4,4'-Pentachlorobiphenyl (PCB-105)</t>
  </si>
  <si>
    <t>5-Methylchrysene</t>
  </si>
  <si>
    <t>N-Nitrosomorpholine</t>
  </si>
  <si>
    <t>Propoxur</t>
  </si>
  <si>
    <t>Dibenz[a,h]acridine</t>
  </si>
  <si>
    <t>Dibenzo[a,l]Pyrene</t>
  </si>
  <si>
    <t>7H-Dibenzo[c,g]carbazole</t>
  </si>
  <si>
    <t>Dibenzo[a,e]Pyrene</t>
  </si>
  <si>
    <t>1-Nitropyrene</t>
  </si>
  <si>
    <t>Dibenzo[a,i]Pyrene</t>
  </si>
  <si>
    <t>Tetrachlorobiphenyl</t>
  </si>
  <si>
    <t>2,4,4'-Trichlorobiphenyl (PCB-28)</t>
  </si>
  <si>
    <t>Chloramben</t>
  </si>
  <si>
    <t>Nickel Subsulfide</t>
  </si>
  <si>
    <t>Pentachlorobiphenyl</t>
  </si>
  <si>
    <t>Hexachlorobiphenyl</t>
  </si>
  <si>
    <t>Decachlorobiphenyl (PCB-209)</t>
  </si>
  <si>
    <t>2-Chlorobiphenyl (PCB-1)</t>
  </si>
  <si>
    <t>4,4'-Dichlorobiphenyl (PCB-15)</t>
  </si>
  <si>
    <t>Heptachlorobiphenyl</t>
  </si>
  <si>
    <t>12-Methylbenz(a)Anthracene</t>
  </si>
  <si>
    <t>Total Pollutant Emissions by Sector</t>
  </si>
  <si>
    <t>Total Pollutant Emissions by Sector[transportation sector,CO2]</t>
  </si>
  <si>
    <t>Total Pollutant Emissions by Sector[transportation sector,VOC]</t>
  </si>
  <si>
    <t>Total Pollutant Emissions by Sector[transportation sector,CO]</t>
  </si>
  <si>
    <t>Total Pollutant Emissions by Sector[transportation sector,NOx]</t>
  </si>
  <si>
    <t>Total Pollutant Emissions by Sector[transportation sector,PM10]</t>
  </si>
  <si>
    <t>Total Pollutant Emissions by Sector[transportation sector,PM25]</t>
  </si>
  <si>
    <t>Total Pollutant Emissions by Sector[transportation sector,SOx]</t>
  </si>
  <si>
    <t>Total Pollutant Emissions by Sector[transportation sector,BC]</t>
  </si>
  <si>
    <t>Total Pollutant Emissions by Sector[transportation sector,OC]</t>
  </si>
  <si>
    <t>Total Pollutant Emissions by Sector[transportation sector,CH4]</t>
  </si>
  <si>
    <t>Total Pollutant Emissions by Sector[transportation sector,N2O]</t>
  </si>
  <si>
    <t>Total Pollutant Emissions by Sector[transportation sector,F gases]</t>
  </si>
  <si>
    <t>Total Pollutant Emissions by Sector[electricity sector,CO2]</t>
  </si>
  <si>
    <t>Total Pollutant Emissions by Sector[electricity sector,VOC]</t>
  </si>
  <si>
    <t>Total Pollutant Emissions by Sector[electricity sector,CO]</t>
  </si>
  <si>
    <t>Total Pollutant Emissions by Sector[electricity sector,NOx]</t>
  </si>
  <si>
    <t>Total Pollutant Emissions by Sector[electricity sector,PM10]</t>
  </si>
  <si>
    <t>Total Pollutant Emissions by Sector[electricity sector,PM25]</t>
  </si>
  <si>
    <t>Total Pollutant Emissions by Sector[electricity sector,SOx]</t>
  </si>
  <si>
    <t>Total Pollutant Emissions by Sector[electricity sector,BC]</t>
  </si>
  <si>
    <t>Total Pollutant Emissions by Sector[electricity sector,OC]</t>
  </si>
  <si>
    <t>Total Pollutant Emissions by Sector[electricity sector,CH4]</t>
  </si>
  <si>
    <t>Total Pollutant Emissions by Sector[electricity sector,N2O]</t>
  </si>
  <si>
    <t>Total Pollutant Emissions by Sector[electricity sector,F gases]</t>
  </si>
  <si>
    <t>Total Pollutant Emissions by Sector[residential buildings sector,CO2]</t>
  </si>
  <si>
    <t>Total Pollutant Emissions by Sector[residential buildings sector,VOC]</t>
  </si>
  <si>
    <t>Total Pollutant Emissions by Sector[residential buildings sector,CO]</t>
  </si>
  <si>
    <t>Total Pollutant Emissions by Sector[residential buildings sector,NOx]</t>
  </si>
  <si>
    <t>Total Pollutant Emissions by Sector[residential buildings sector,PM10]</t>
  </si>
  <si>
    <t>Total Pollutant Emissions by Sector[residential buildings sector,PM25]</t>
  </si>
  <si>
    <t>Total Pollutant Emissions by Sector[residential buildings sector,SOx]</t>
  </si>
  <si>
    <t>Total Pollutant Emissions by Sector[residential buildings sector,BC]</t>
  </si>
  <si>
    <t>Total Pollutant Emissions by Sector[residential buildings sector,OC]</t>
  </si>
  <si>
    <t>Total Pollutant Emissions by Sector[residential buildings sector,CH4]</t>
  </si>
  <si>
    <t>Total Pollutant Emissions by Sector[residential buildings sector,N2O]</t>
  </si>
  <si>
    <t>Total Pollutant Emissions by Sector[residential buildings sector,F gases]</t>
  </si>
  <si>
    <t>Total Pollutant Emissions by Sector[commercial buildings sector,CO2]</t>
  </si>
  <si>
    <t>Total Pollutant Emissions by Sector[commercial buildings sector,VOC]</t>
  </si>
  <si>
    <t>Total Pollutant Emissions by Sector[commercial buildings sector,CO]</t>
  </si>
  <si>
    <t>Total Pollutant Emissions by Sector[commercial buildings sector,NOx]</t>
  </si>
  <si>
    <t>Total Pollutant Emissions by Sector[commercial buildings sector,PM10]</t>
  </si>
  <si>
    <t>Total Pollutant Emissions by Sector[commercial buildings sector,PM25]</t>
  </si>
  <si>
    <t>Total Pollutant Emissions by Sector[commercial buildings sector,SOx]</t>
  </si>
  <si>
    <t>Total Pollutant Emissions by Sector[commercial buildings sector,BC]</t>
  </si>
  <si>
    <t>Total Pollutant Emissions by Sector[commercial buildings sector,OC]</t>
  </si>
  <si>
    <t>Total Pollutant Emissions by Sector[commercial buildings sector,CH4]</t>
  </si>
  <si>
    <t>Total Pollutant Emissions by Sector[commercial buildings sector,N2O]</t>
  </si>
  <si>
    <t>Total Pollutant Emissions by Sector[commercial buildings sector,F gases]</t>
  </si>
  <si>
    <t>Total Pollutant Emissions by Sector[industry sector,CO2]</t>
  </si>
  <si>
    <t>Total Pollutant Emissions by Sector[industry sector,VOC]</t>
  </si>
  <si>
    <t>Total Pollutant Emissions by Sector[industry sector,CO]</t>
  </si>
  <si>
    <t>Total Pollutant Emissions by Sector[industry sector,NOx]</t>
  </si>
  <si>
    <t>Total Pollutant Emissions by Sector[industry sector,PM10]</t>
  </si>
  <si>
    <t>Total Pollutant Emissions by Sector[industry sector,PM25]</t>
  </si>
  <si>
    <t>Total Pollutant Emissions by Sector[industry sector,SOx]</t>
  </si>
  <si>
    <t>Total Pollutant Emissions by Sector[industry sector,BC]</t>
  </si>
  <si>
    <t>Total Pollutant Emissions by Sector[industry sector,OC]</t>
  </si>
  <si>
    <t>Total Pollutant Emissions by Sector[industry sector,CH4]</t>
  </si>
  <si>
    <t>Total Pollutant Emissions by Sector[industry sector,N2O]</t>
  </si>
  <si>
    <t>Total Pollutant Emissions by Sector[industry sector,F gases]</t>
  </si>
  <si>
    <t>Total Pollutant Emissions by Sector[district heat and hydrogen sector,CO2]</t>
  </si>
  <si>
    <t>Total Pollutant Emissions by Sector[district heat and hydrogen sector,VOC]</t>
  </si>
  <si>
    <t>Total Pollutant Emissions by Sector[district heat and hydrogen sector,CO]</t>
  </si>
  <si>
    <t>Total Pollutant Emissions by Sector[district heat and hydrogen sector,NOx]</t>
  </si>
  <si>
    <t>Total Pollutant Emissions by Sector[district heat and hydrogen sector,PM10]</t>
  </si>
  <si>
    <t>Total Pollutant Emissions by Sector[district heat and hydrogen sector,PM25]</t>
  </si>
  <si>
    <t>Total Pollutant Emissions by Sector[district heat and hydrogen sector,SOx]</t>
  </si>
  <si>
    <t>Total Pollutant Emissions by Sector[district heat and hydrogen sector,BC]</t>
  </si>
  <si>
    <t>Total Pollutant Emissions by Sector[district heat and hydrogen sector,OC]</t>
  </si>
  <si>
    <t>Total Pollutant Emissions by Sector[district heat and hydrogen sector,CH4]</t>
  </si>
  <si>
    <t>Total Pollutant Emissions by Sector[district heat and hydrogen sector,N2O]</t>
  </si>
  <si>
    <t>Total Pollutant Emissions by Sector[district heat and hydrogen sector,F gases]</t>
  </si>
  <si>
    <t>Total Pollutant Emissions by Sector[LULUCF sector,CO2]</t>
  </si>
  <si>
    <t>Total Pollutant Emissions by Sector[LULUCF sector,VOC]</t>
  </si>
  <si>
    <t>Total Pollutant Emissions by Sector[LULUCF sector,CO]</t>
  </si>
  <si>
    <t>Total Pollutant Emissions by Sector[LULUCF sector,NOx]</t>
  </si>
  <si>
    <t>Total Pollutant Emissions by Sector[LULUCF sector,PM10]</t>
  </si>
  <si>
    <t>Total Pollutant Emissions by Sector[LULUCF sector,PM25]</t>
  </si>
  <si>
    <t>Total Pollutant Emissions by Sector[LULUCF sector,SOx]</t>
  </si>
  <si>
    <t>Total Pollutant Emissions by Sector[LULUCF sector,BC]</t>
  </si>
  <si>
    <t>Total Pollutant Emissions by Sector[LULUCF sector,OC]</t>
  </si>
  <si>
    <t>Total Pollutant Emissions by Sector[LULUCF sector,CH4]</t>
  </si>
  <si>
    <t>Total Pollutant Emissions by Sector[LULUCF sector,N2O]</t>
  </si>
  <si>
    <t>Total Pollutant Emissions by Sector[LULUCF sector,F gases]</t>
  </si>
  <si>
    <t>Total Pollutant Emissions by Sector[geoengineering sector,CO2]</t>
  </si>
  <si>
    <t>Total Pollutant Emissions by Sector[geoengineering sector,VOC]</t>
  </si>
  <si>
    <t>Total Pollutant Emissions by Sector[geoengineering sector,CO]</t>
  </si>
  <si>
    <t>Total Pollutant Emissions by Sector[geoengineering sector,NOx]</t>
  </si>
  <si>
    <t>Total Pollutant Emissions by Sector[geoengineering sector,PM10]</t>
  </si>
  <si>
    <t>Total Pollutant Emissions by Sector[geoengineering sector,PM25]</t>
  </si>
  <si>
    <t>Total Pollutant Emissions by Sector[geoengineering sector,SOx]</t>
  </si>
  <si>
    <t>Total Pollutant Emissions by Sector[geoengineering sector,BC]</t>
  </si>
  <si>
    <t>Total Pollutant Emissions by Sector[geoengineering sector,OC]</t>
  </si>
  <si>
    <t>Total Pollutant Emissions by Sector[geoengineering sector,CH4]</t>
  </si>
  <si>
    <t>Total Pollutant Emissions by Sector[geoengineering sector,N2O]</t>
  </si>
  <si>
    <t>Total Pollutant Emissions by Sector[geoengineering sector,F gases]</t>
  </si>
  <si>
    <t>residential buildings sector</t>
  </si>
  <si>
    <t>commercial buildings sector</t>
  </si>
  <si>
    <t>industry sector</t>
  </si>
  <si>
    <t>Conversions</t>
  </si>
  <si>
    <t>Residential Buildings Sector</t>
  </si>
  <si>
    <t>Commercial Buildings Sector</t>
  </si>
  <si>
    <t>Geoengineering Sector</t>
  </si>
  <si>
    <t>metricton_to_shortton</t>
  </si>
  <si>
    <t>GWP N2O</t>
  </si>
  <si>
    <t>GWP CH4</t>
  </si>
  <si>
    <t>EPA Sector</t>
  </si>
  <si>
    <t>Assigned EPS</t>
  </si>
  <si>
    <t>Other-EPA</t>
  </si>
  <si>
    <t>EPS</t>
  </si>
  <si>
    <t>NOX</t>
  </si>
  <si>
    <t>metric tons pollutant</t>
  </si>
  <si>
    <t>Assigned EPS Pollutant</t>
  </si>
  <si>
    <t>TIER</t>
  </si>
  <si>
    <t>Miscellaneous</t>
  </si>
  <si>
    <t>Natural Resources</t>
  </si>
  <si>
    <t>Highway Vehicles</t>
  </si>
  <si>
    <t>Off-Highway</t>
  </si>
  <si>
    <t>Solvent Utilization</t>
  </si>
  <si>
    <t>Fuel Comb. Other</t>
  </si>
  <si>
    <t>Petroleum &amp; Related Industries</t>
  </si>
  <si>
    <t>Fuel Comb. Elec. Util.</t>
  </si>
  <si>
    <t>Waste Disposal &amp; Recycling</t>
  </si>
  <si>
    <t>Fuel Comb. Industrial</t>
  </si>
  <si>
    <t>Other Industrial Processes</t>
  </si>
  <si>
    <t>Storage &amp; Transport</t>
  </si>
  <si>
    <t>Metals Processing</t>
  </si>
  <si>
    <t>Chemical &amp; Allied Product Mfg</t>
  </si>
  <si>
    <t>Total CH4 Emissions</t>
  </si>
  <si>
    <t>Total N2O</t>
  </si>
  <si>
    <t>Value (MMTCO2e; MMT; MWh)</t>
  </si>
  <si>
    <t>million</t>
  </si>
  <si>
    <t>BAU Direct Components Pollutant Emissions</t>
  </si>
  <si>
    <t>BAU Direct Components Pollutant Emissions[urban residential,electricity bf,CO2]</t>
  </si>
  <si>
    <t>BAU Direct Components Pollutant Emissions[urban residential,electricity bf,VOC]</t>
  </si>
  <si>
    <t>BAU Direct Components Pollutant Emissions[urban residential,electricity bf,CO]</t>
  </si>
  <si>
    <t>BAU Direct Components Pollutant Emissions[urban residential,electricity bf,NOx]</t>
  </si>
  <si>
    <t>BAU Direct Components Pollutant Emissions[urban residential,electricity bf,PM10]</t>
  </si>
  <si>
    <t>BAU Direct Components Pollutant Emissions[urban residential,electricity bf,PM25]</t>
  </si>
  <si>
    <t>BAU Direct Components Pollutant Emissions[urban residential,electricity bf,SOx]</t>
  </si>
  <si>
    <t>BAU Direct Components Pollutant Emissions[urban residential,electricity bf,BC]</t>
  </si>
  <si>
    <t>BAU Direct Components Pollutant Emissions[urban residential,electricity bf,OC]</t>
  </si>
  <si>
    <t>BAU Direct Components Pollutant Emissions[urban residential,electricity bf,CH4]</t>
  </si>
  <si>
    <t>BAU Direct Components Pollutant Emissions[urban residential,electricity bf,N2O]</t>
  </si>
  <si>
    <t>BAU Direct Components Pollutant Emissions[urban residential,electricity bf,F gases]</t>
  </si>
  <si>
    <t>BAU Direct Components Pollutant Emissions[urban residential,hard coal bf,CO2]</t>
  </si>
  <si>
    <t>BAU Direct Components Pollutant Emissions[urban residential,hard coal bf,VOC]</t>
  </si>
  <si>
    <t>BAU Direct Components Pollutant Emissions[urban residential,hard coal bf,CO]</t>
  </si>
  <si>
    <t>BAU Direct Components Pollutant Emissions[urban residential,hard coal bf,NOx]</t>
  </si>
  <si>
    <t>BAU Direct Components Pollutant Emissions[urban residential,hard coal bf,PM10]</t>
  </si>
  <si>
    <t>BAU Direct Components Pollutant Emissions[urban residential,hard coal bf,PM25]</t>
  </si>
  <si>
    <t>BAU Direct Components Pollutant Emissions[urban residential,hard coal bf,SOx]</t>
  </si>
  <si>
    <t>BAU Direct Components Pollutant Emissions[urban residential,hard coal bf,BC]</t>
  </si>
  <si>
    <t>BAU Direct Components Pollutant Emissions[urban residential,hard coal bf,OC]</t>
  </si>
  <si>
    <t>BAU Direct Components Pollutant Emissions[urban residential,hard coal bf,CH4]</t>
  </si>
  <si>
    <t>BAU Direct Components Pollutant Emissions[urban residential,hard coal bf,N2O]</t>
  </si>
  <si>
    <t>BAU Direct Components Pollutant Emissions[urban residential,hard coal bf,F gases]</t>
  </si>
  <si>
    <t>BAU Direct Components Pollutant Emissions[urban residential,natural gas bf,CO2]</t>
  </si>
  <si>
    <t>BAU Direct Components Pollutant Emissions[urban residential,natural gas bf,VOC]</t>
  </si>
  <si>
    <t>BAU Direct Components Pollutant Emissions[urban residential,natural gas bf,CO]</t>
  </si>
  <si>
    <t>BAU Direct Components Pollutant Emissions[urban residential,natural gas bf,NOx]</t>
  </si>
  <si>
    <t>BAU Direct Components Pollutant Emissions[urban residential,natural gas bf,PM10]</t>
  </si>
  <si>
    <t>BAU Direct Components Pollutant Emissions[urban residential,natural gas bf,PM25]</t>
  </si>
  <si>
    <t>BAU Direct Components Pollutant Emissions[urban residential,natural gas bf,SOx]</t>
  </si>
  <si>
    <t>BAU Direct Components Pollutant Emissions[urban residential,natural gas bf,BC]</t>
  </si>
  <si>
    <t>BAU Direct Components Pollutant Emissions[urban residential,natural gas bf,OC]</t>
  </si>
  <si>
    <t>BAU Direct Components Pollutant Emissions[urban residential,natural gas bf,CH4]</t>
  </si>
  <si>
    <t>BAU Direct Components Pollutant Emissions[urban residential,natural gas bf,N2O]</t>
  </si>
  <si>
    <t>BAU Direct Components Pollutant Emissions[urban residential,natural gas bf,F gases]</t>
  </si>
  <si>
    <t>BAU Direct Components Pollutant Emissions[urban residential,petroleum diesel bf,CO2]</t>
  </si>
  <si>
    <t>BAU Direct Components Pollutant Emissions[urban residential,petroleum diesel bf,VOC]</t>
  </si>
  <si>
    <t>BAU Direct Components Pollutant Emissions[urban residential,petroleum diesel bf,CO]</t>
  </si>
  <si>
    <t>BAU Direct Components Pollutant Emissions[urban residential,petroleum diesel bf,NOx]</t>
  </si>
  <si>
    <t>BAU Direct Components Pollutant Emissions[urban residential,petroleum diesel bf,PM10]</t>
  </si>
  <si>
    <t>BAU Direct Components Pollutant Emissions[urban residential,petroleum diesel bf,PM25]</t>
  </si>
  <si>
    <t>BAU Direct Components Pollutant Emissions[urban residential,petroleum diesel bf,SOx]</t>
  </si>
  <si>
    <t>BAU Direct Components Pollutant Emissions[urban residential,petroleum diesel bf,BC]</t>
  </si>
  <si>
    <t>BAU Direct Components Pollutant Emissions[urban residential,petroleum diesel bf,OC]</t>
  </si>
  <si>
    <t>BAU Direct Components Pollutant Emissions[urban residential,petroleum diesel bf,CH4]</t>
  </si>
  <si>
    <t>BAU Direct Components Pollutant Emissions[urban residential,petroleum diesel bf,N2O]</t>
  </si>
  <si>
    <t>BAU Direct Components Pollutant Emissions[urban residential,petroleum diesel bf,F gases]</t>
  </si>
  <si>
    <t>BAU Direct Components Pollutant Emissions[urban residential,heat bf,CO2]</t>
  </si>
  <si>
    <t>BAU Direct Components Pollutant Emissions[urban residential,heat bf,VOC]</t>
  </si>
  <si>
    <t>BAU Direct Components Pollutant Emissions[urban residential,heat bf,CO]</t>
  </si>
  <si>
    <t>BAU Direct Components Pollutant Emissions[urban residential,heat bf,NOx]</t>
  </si>
  <si>
    <t>BAU Direct Components Pollutant Emissions[urban residential,heat bf,PM10]</t>
  </si>
  <si>
    <t>BAU Direct Components Pollutant Emissions[urban residential,heat bf,PM25]</t>
  </si>
  <si>
    <t>BAU Direct Components Pollutant Emissions[urban residential,heat bf,SOx]</t>
  </si>
  <si>
    <t>BAU Direct Components Pollutant Emissions[urban residential,heat bf,BC]</t>
  </si>
  <si>
    <t>BAU Direct Components Pollutant Emissions[urban residential,heat bf,OC]</t>
  </si>
  <si>
    <t>BAU Direct Components Pollutant Emissions[urban residential,heat bf,CH4]</t>
  </si>
  <si>
    <t>BAU Direct Components Pollutant Emissions[urban residential,heat bf,N2O]</t>
  </si>
  <si>
    <t>BAU Direct Components Pollutant Emissions[urban residential,heat bf,F gases]</t>
  </si>
  <si>
    <t>BAU Direct Components Pollutant Emissions[urban residential,biomass bf,CO2]</t>
  </si>
  <si>
    <t>BAU Direct Components Pollutant Emissions[urban residential,biomass bf,VOC]</t>
  </si>
  <si>
    <t>BAU Direct Components Pollutant Emissions[urban residential,biomass bf,CO]</t>
  </si>
  <si>
    <t>BAU Direct Components Pollutant Emissions[urban residential,biomass bf,NOx]</t>
  </si>
  <si>
    <t>BAU Direct Components Pollutant Emissions[urban residential,biomass bf,PM10]</t>
  </si>
  <si>
    <t>BAU Direct Components Pollutant Emissions[urban residential,biomass bf,PM25]</t>
  </si>
  <si>
    <t>BAU Direct Components Pollutant Emissions[urban residential,biomass bf,SOx]</t>
  </si>
  <si>
    <t>BAU Direct Components Pollutant Emissions[urban residential,biomass bf,BC]</t>
  </si>
  <si>
    <t>BAU Direct Components Pollutant Emissions[urban residential,biomass bf,OC]</t>
  </si>
  <si>
    <t>BAU Direct Components Pollutant Emissions[urban residential,biomass bf,CH4]</t>
  </si>
  <si>
    <t>BAU Direct Components Pollutant Emissions[urban residential,biomass bf,N2O]</t>
  </si>
  <si>
    <t>BAU Direct Components Pollutant Emissions[urban residential,biomass bf,F gases]</t>
  </si>
  <si>
    <t>BAU Direct Components Pollutant Emissions[urban residential,kerosene bf,CO2]</t>
  </si>
  <si>
    <t>BAU Direct Components Pollutant Emissions[urban residential,kerosene bf,VOC]</t>
  </si>
  <si>
    <t>BAU Direct Components Pollutant Emissions[urban residential,kerosene bf,CO]</t>
  </si>
  <si>
    <t>BAU Direct Components Pollutant Emissions[urban residential,kerosene bf,NOx]</t>
  </si>
  <si>
    <t>BAU Direct Components Pollutant Emissions[urban residential,kerosene bf,PM10]</t>
  </si>
  <si>
    <t>BAU Direct Components Pollutant Emissions[urban residential,kerosene bf,PM25]</t>
  </si>
  <si>
    <t>BAU Direct Components Pollutant Emissions[urban residential,kerosene bf,SOx]</t>
  </si>
  <si>
    <t>BAU Direct Components Pollutant Emissions[urban residential,kerosene bf,BC]</t>
  </si>
  <si>
    <t>BAU Direct Components Pollutant Emissions[urban residential,kerosene bf,OC]</t>
  </si>
  <si>
    <t>BAU Direct Components Pollutant Emissions[urban residential,kerosene bf,CH4]</t>
  </si>
  <si>
    <t>BAU Direct Components Pollutant Emissions[urban residential,kerosene bf,N2O]</t>
  </si>
  <si>
    <t>BAU Direct Components Pollutant Emissions[urban residential,kerosene bf,F gases]</t>
  </si>
  <si>
    <t>BAU Direct Components Pollutant Emissions[urban residential,heavy or residual fuel oil bf,CO2]</t>
  </si>
  <si>
    <t>BAU Direct Components Pollutant Emissions[urban residential,heavy or residual fuel oil bf,VOC]</t>
  </si>
  <si>
    <t>BAU Direct Components Pollutant Emissions[urban residential,heavy or residual fuel oil bf,CO]</t>
  </si>
  <si>
    <t>BAU Direct Components Pollutant Emissions[urban residential,heavy or residual fuel oil bf,NOx]</t>
  </si>
  <si>
    <t>BAU Direct Components Pollutant Emissions[urban residential,heavy or residual fuel oil bf,PM10]</t>
  </si>
  <si>
    <t>BAU Direct Components Pollutant Emissions[urban residential,heavy or residual fuel oil bf,PM25]</t>
  </si>
  <si>
    <t>BAU Direct Components Pollutant Emissions[urban residential,heavy or residual fuel oil bf,SOx]</t>
  </si>
  <si>
    <t>BAU Direct Components Pollutant Emissions[urban residential,heavy or residual fuel oil bf,BC]</t>
  </si>
  <si>
    <t>BAU Direct Components Pollutant Emissions[urban residential,heavy or residual fuel oil bf,OC]</t>
  </si>
  <si>
    <t>BAU Direct Components Pollutant Emissions[urban residential,heavy or residual fuel oil bf,CH4]</t>
  </si>
  <si>
    <t>BAU Direct Components Pollutant Emissions[urban residential,heavy or residual fuel oil bf,N2O]</t>
  </si>
  <si>
    <t>BAU Direct Components Pollutant Emissions[urban residential,heavy or residual fuel oil bf,F gases]</t>
  </si>
  <si>
    <t>BAU Direct Components Pollutant Emissions[urban residential,LPG propane or butane bf,CO2]</t>
  </si>
  <si>
    <t>BAU Direct Components Pollutant Emissions[urban residential,LPG propane or butane bf,VOC]</t>
  </si>
  <si>
    <t>BAU Direct Components Pollutant Emissions[urban residential,LPG propane or butane bf,CO]</t>
  </si>
  <si>
    <t>BAU Direct Components Pollutant Emissions[urban residential,LPG propane or butane bf,NOx]</t>
  </si>
  <si>
    <t>BAU Direct Components Pollutant Emissions[urban residential,LPG propane or butane bf,PM10]</t>
  </si>
  <si>
    <t>BAU Direct Components Pollutant Emissions[urban residential,LPG propane or butane bf,PM25]</t>
  </si>
  <si>
    <t>BAU Direct Components Pollutant Emissions[urban residential,LPG propane or butane bf,SOx]</t>
  </si>
  <si>
    <t>BAU Direct Components Pollutant Emissions[urban residential,LPG propane or butane bf,BC]</t>
  </si>
  <si>
    <t>BAU Direct Components Pollutant Emissions[urban residential,LPG propane or butane bf,OC]</t>
  </si>
  <si>
    <t>BAU Direct Components Pollutant Emissions[urban residential,LPG propane or butane bf,CH4]</t>
  </si>
  <si>
    <t>BAU Direct Components Pollutant Emissions[urban residential,LPG propane or butane bf,N2O]</t>
  </si>
  <si>
    <t>BAU Direct Components Pollutant Emissions[urban residential,LPG propane or butane bf,F gases]</t>
  </si>
  <si>
    <t>BAU Direct Components Pollutant Emissions[urban residential,hydrogen bf,CO2]</t>
  </si>
  <si>
    <t>BAU Direct Components Pollutant Emissions[urban residential,hydrogen bf,VOC]</t>
  </si>
  <si>
    <t>BAU Direct Components Pollutant Emissions[urban residential,hydrogen bf,CO]</t>
  </si>
  <si>
    <t>BAU Direct Components Pollutant Emissions[urban residential,hydrogen bf,NOx]</t>
  </si>
  <si>
    <t>BAU Direct Components Pollutant Emissions[urban residential,hydrogen bf,PM10]</t>
  </si>
  <si>
    <t>BAU Direct Components Pollutant Emissions[urban residential,hydrogen bf,PM25]</t>
  </si>
  <si>
    <t>BAU Direct Components Pollutant Emissions[urban residential,hydrogen bf,SOx]</t>
  </si>
  <si>
    <t>BAU Direct Components Pollutant Emissions[urban residential,hydrogen bf,BC]</t>
  </si>
  <si>
    <t>BAU Direct Components Pollutant Emissions[urban residential,hydrogen bf,OC]</t>
  </si>
  <si>
    <t>BAU Direct Components Pollutant Emissions[urban residential,hydrogen bf,CH4]</t>
  </si>
  <si>
    <t>BAU Direct Components Pollutant Emissions[urban residential,hydrogen bf,N2O]</t>
  </si>
  <si>
    <t>BAU Direct Components Pollutant Emissions[urban residential,hydrogen bf,F gases]</t>
  </si>
  <si>
    <t>BAU Direct Components Pollutant Emissions[rural residential,electricity bf,CO2]</t>
  </si>
  <si>
    <t>BAU Direct Components Pollutant Emissions[rural residential,electricity bf,VOC]</t>
  </si>
  <si>
    <t>BAU Direct Components Pollutant Emissions[rural residential,electricity bf,CO]</t>
  </si>
  <si>
    <t>BAU Direct Components Pollutant Emissions[rural residential,electricity bf,NOx]</t>
  </si>
  <si>
    <t>BAU Direct Components Pollutant Emissions[rural residential,electricity bf,PM10]</t>
  </si>
  <si>
    <t>BAU Direct Components Pollutant Emissions[rural residential,electricity bf,PM25]</t>
  </si>
  <si>
    <t>BAU Direct Components Pollutant Emissions[rural residential,electricity bf,SOx]</t>
  </si>
  <si>
    <t>BAU Direct Components Pollutant Emissions[rural residential,electricity bf,BC]</t>
  </si>
  <si>
    <t>BAU Direct Components Pollutant Emissions[rural residential,electricity bf,OC]</t>
  </si>
  <si>
    <t>BAU Direct Components Pollutant Emissions[rural residential,electricity bf,CH4]</t>
  </si>
  <si>
    <t>BAU Direct Components Pollutant Emissions[rural residential,electricity bf,N2O]</t>
  </si>
  <si>
    <t>BAU Direct Components Pollutant Emissions[rural residential,electricity bf,F gases]</t>
  </si>
  <si>
    <t>BAU Direct Components Pollutant Emissions[rural residential,hard coal bf,CO2]</t>
  </si>
  <si>
    <t>BAU Direct Components Pollutant Emissions[rural residential,hard coal bf,VOC]</t>
  </si>
  <si>
    <t>BAU Direct Components Pollutant Emissions[rural residential,hard coal bf,CO]</t>
  </si>
  <si>
    <t>BAU Direct Components Pollutant Emissions[rural residential,hard coal bf,NOx]</t>
  </si>
  <si>
    <t>BAU Direct Components Pollutant Emissions[rural residential,hard coal bf,PM10]</t>
  </si>
  <si>
    <t>BAU Direct Components Pollutant Emissions[rural residential,hard coal bf,PM25]</t>
  </si>
  <si>
    <t>BAU Direct Components Pollutant Emissions[rural residential,hard coal bf,SOx]</t>
  </si>
  <si>
    <t>BAU Direct Components Pollutant Emissions[rural residential,hard coal bf,BC]</t>
  </si>
  <si>
    <t>BAU Direct Components Pollutant Emissions[rural residential,hard coal bf,OC]</t>
  </si>
  <si>
    <t>BAU Direct Components Pollutant Emissions[rural residential,hard coal bf,CH4]</t>
  </si>
  <si>
    <t>BAU Direct Components Pollutant Emissions[rural residential,hard coal bf,N2O]</t>
  </si>
  <si>
    <t>BAU Direct Components Pollutant Emissions[rural residential,hard coal bf,F gases]</t>
  </si>
  <si>
    <t>BAU Direct Components Pollutant Emissions[rural residential,natural gas bf,CO2]</t>
  </si>
  <si>
    <t>BAU Direct Components Pollutant Emissions[rural residential,natural gas bf,VOC]</t>
  </si>
  <si>
    <t>BAU Direct Components Pollutant Emissions[rural residential,natural gas bf,CO]</t>
  </si>
  <si>
    <t>BAU Direct Components Pollutant Emissions[rural residential,natural gas bf,NOx]</t>
  </si>
  <si>
    <t>BAU Direct Components Pollutant Emissions[rural residential,natural gas bf,PM10]</t>
  </si>
  <si>
    <t>BAU Direct Components Pollutant Emissions[rural residential,natural gas bf,PM25]</t>
  </si>
  <si>
    <t>BAU Direct Components Pollutant Emissions[rural residential,natural gas bf,SOx]</t>
  </si>
  <si>
    <t>BAU Direct Components Pollutant Emissions[rural residential,natural gas bf,BC]</t>
  </si>
  <si>
    <t>BAU Direct Components Pollutant Emissions[rural residential,natural gas bf,OC]</t>
  </si>
  <si>
    <t>BAU Direct Components Pollutant Emissions[rural residential,natural gas bf,CH4]</t>
  </si>
  <si>
    <t>BAU Direct Components Pollutant Emissions[rural residential,natural gas bf,N2O]</t>
  </si>
  <si>
    <t>BAU Direct Components Pollutant Emissions[rural residential,natural gas bf,F gases]</t>
  </si>
  <si>
    <t>BAU Direct Components Pollutant Emissions[rural residential,petroleum diesel bf,CO2]</t>
  </si>
  <si>
    <t>BAU Direct Components Pollutant Emissions[rural residential,petroleum diesel bf,VOC]</t>
  </si>
  <si>
    <t>BAU Direct Components Pollutant Emissions[rural residential,petroleum diesel bf,CO]</t>
  </si>
  <si>
    <t>BAU Direct Components Pollutant Emissions[rural residential,petroleum diesel bf,NOx]</t>
  </si>
  <si>
    <t>BAU Direct Components Pollutant Emissions[rural residential,petroleum diesel bf,PM10]</t>
  </si>
  <si>
    <t>BAU Direct Components Pollutant Emissions[rural residential,petroleum diesel bf,PM25]</t>
  </si>
  <si>
    <t>BAU Direct Components Pollutant Emissions[rural residential,petroleum diesel bf,SOx]</t>
  </si>
  <si>
    <t>BAU Direct Components Pollutant Emissions[rural residential,petroleum diesel bf,BC]</t>
  </si>
  <si>
    <t>BAU Direct Components Pollutant Emissions[rural residential,petroleum diesel bf,OC]</t>
  </si>
  <si>
    <t>BAU Direct Components Pollutant Emissions[rural residential,petroleum diesel bf,CH4]</t>
  </si>
  <si>
    <t>BAU Direct Components Pollutant Emissions[rural residential,petroleum diesel bf,N2O]</t>
  </si>
  <si>
    <t>BAU Direct Components Pollutant Emissions[rural residential,petroleum diesel bf,F gases]</t>
  </si>
  <si>
    <t>BAU Direct Components Pollutant Emissions[rural residential,heat bf,CO2]</t>
  </si>
  <si>
    <t>BAU Direct Components Pollutant Emissions[rural residential,heat bf,VOC]</t>
  </si>
  <si>
    <t>BAU Direct Components Pollutant Emissions[rural residential,heat bf,CO]</t>
  </si>
  <si>
    <t>BAU Direct Components Pollutant Emissions[rural residential,heat bf,NOx]</t>
  </si>
  <si>
    <t>BAU Direct Components Pollutant Emissions[rural residential,heat bf,PM10]</t>
  </si>
  <si>
    <t>BAU Direct Components Pollutant Emissions[rural residential,heat bf,PM25]</t>
  </si>
  <si>
    <t>BAU Direct Components Pollutant Emissions[rural residential,heat bf,SOx]</t>
  </si>
  <si>
    <t>BAU Direct Components Pollutant Emissions[rural residential,heat bf,BC]</t>
  </si>
  <si>
    <t>BAU Direct Components Pollutant Emissions[rural residential,heat bf,OC]</t>
  </si>
  <si>
    <t>BAU Direct Components Pollutant Emissions[rural residential,heat bf,CH4]</t>
  </si>
  <si>
    <t>BAU Direct Components Pollutant Emissions[rural residential,heat bf,N2O]</t>
  </si>
  <si>
    <t>BAU Direct Components Pollutant Emissions[rural residential,heat bf,F gases]</t>
  </si>
  <si>
    <t>BAU Direct Components Pollutant Emissions[rural residential,biomass bf,CO2]</t>
  </si>
  <si>
    <t>BAU Direct Components Pollutant Emissions[rural residential,biomass bf,VOC]</t>
  </si>
  <si>
    <t>BAU Direct Components Pollutant Emissions[rural residential,biomass bf,CO]</t>
  </si>
  <si>
    <t>BAU Direct Components Pollutant Emissions[rural residential,biomass bf,NOx]</t>
  </si>
  <si>
    <t>BAU Direct Components Pollutant Emissions[rural residential,biomass bf,PM10]</t>
  </si>
  <si>
    <t>BAU Direct Components Pollutant Emissions[rural residential,biomass bf,PM25]</t>
  </si>
  <si>
    <t>BAU Direct Components Pollutant Emissions[rural residential,biomass bf,SOx]</t>
  </si>
  <si>
    <t>BAU Direct Components Pollutant Emissions[rural residential,biomass bf,BC]</t>
  </si>
  <si>
    <t>BAU Direct Components Pollutant Emissions[rural residential,biomass bf,OC]</t>
  </si>
  <si>
    <t>BAU Direct Components Pollutant Emissions[rural residential,biomass bf,CH4]</t>
  </si>
  <si>
    <t>BAU Direct Components Pollutant Emissions[rural residential,biomass bf,N2O]</t>
  </si>
  <si>
    <t>BAU Direct Components Pollutant Emissions[rural residential,biomass bf,F gases]</t>
  </si>
  <si>
    <t>BAU Direct Components Pollutant Emissions[rural residential,kerosene bf,CO2]</t>
  </si>
  <si>
    <t>BAU Direct Components Pollutant Emissions[rural residential,kerosene bf,VOC]</t>
  </si>
  <si>
    <t>BAU Direct Components Pollutant Emissions[rural residential,kerosene bf,CO]</t>
  </si>
  <si>
    <t>BAU Direct Components Pollutant Emissions[rural residential,kerosene bf,NOx]</t>
  </si>
  <si>
    <t>BAU Direct Components Pollutant Emissions[rural residential,kerosene bf,PM10]</t>
  </si>
  <si>
    <t>BAU Direct Components Pollutant Emissions[rural residential,kerosene bf,PM25]</t>
  </si>
  <si>
    <t>BAU Direct Components Pollutant Emissions[rural residential,kerosene bf,SOx]</t>
  </si>
  <si>
    <t>BAU Direct Components Pollutant Emissions[rural residential,kerosene bf,BC]</t>
  </si>
  <si>
    <t>BAU Direct Components Pollutant Emissions[rural residential,kerosene bf,OC]</t>
  </si>
  <si>
    <t>BAU Direct Components Pollutant Emissions[rural residential,kerosene bf,CH4]</t>
  </si>
  <si>
    <t>BAU Direct Components Pollutant Emissions[rural residential,kerosene bf,N2O]</t>
  </si>
  <si>
    <t>BAU Direct Components Pollutant Emissions[rural residential,kerosene bf,F gases]</t>
  </si>
  <si>
    <t>BAU Direct Components Pollutant Emissions[rural residential,heavy or residual fuel oil bf,CO2]</t>
  </si>
  <si>
    <t>BAU Direct Components Pollutant Emissions[rural residential,heavy or residual fuel oil bf,VOC]</t>
  </si>
  <si>
    <t>BAU Direct Components Pollutant Emissions[rural residential,heavy or residual fuel oil bf,CO]</t>
  </si>
  <si>
    <t>BAU Direct Components Pollutant Emissions[rural residential,heavy or residual fuel oil bf,NOx]</t>
  </si>
  <si>
    <t>BAU Direct Components Pollutant Emissions[rural residential,heavy or residual fuel oil bf,PM10]</t>
  </si>
  <si>
    <t>BAU Direct Components Pollutant Emissions[rural residential,heavy or residual fuel oil bf,PM25]</t>
  </si>
  <si>
    <t>BAU Direct Components Pollutant Emissions[rural residential,heavy or residual fuel oil bf,SOx]</t>
  </si>
  <si>
    <t>BAU Direct Components Pollutant Emissions[rural residential,heavy or residual fuel oil bf,BC]</t>
  </si>
  <si>
    <t>BAU Direct Components Pollutant Emissions[rural residential,heavy or residual fuel oil bf,OC]</t>
  </si>
  <si>
    <t>BAU Direct Components Pollutant Emissions[rural residential,heavy or residual fuel oil bf,CH4]</t>
  </si>
  <si>
    <t>BAU Direct Components Pollutant Emissions[rural residential,heavy or residual fuel oil bf,N2O]</t>
  </si>
  <si>
    <t>BAU Direct Components Pollutant Emissions[rural residential,heavy or residual fuel oil bf,F gases]</t>
  </si>
  <si>
    <t>BAU Direct Components Pollutant Emissions[rural residential,LPG propane or butane bf,CO2]</t>
  </si>
  <si>
    <t>BAU Direct Components Pollutant Emissions[rural residential,LPG propane or butane bf,VOC]</t>
  </si>
  <si>
    <t>BAU Direct Components Pollutant Emissions[rural residential,LPG propane or butane bf,CO]</t>
  </si>
  <si>
    <t>BAU Direct Components Pollutant Emissions[rural residential,LPG propane or butane bf,NOx]</t>
  </si>
  <si>
    <t>BAU Direct Components Pollutant Emissions[rural residential,LPG propane or butane bf,PM10]</t>
  </si>
  <si>
    <t>BAU Direct Components Pollutant Emissions[rural residential,LPG propane or butane bf,PM25]</t>
  </si>
  <si>
    <t>BAU Direct Components Pollutant Emissions[rural residential,LPG propane or butane bf,SOx]</t>
  </si>
  <si>
    <t>BAU Direct Components Pollutant Emissions[rural residential,LPG propane or butane bf,BC]</t>
  </si>
  <si>
    <t>BAU Direct Components Pollutant Emissions[rural residential,LPG propane or butane bf,OC]</t>
  </si>
  <si>
    <t>BAU Direct Components Pollutant Emissions[rural residential,LPG propane or butane bf,CH4]</t>
  </si>
  <si>
    <t>BAU Direct Components Pollutant Emissions[rural residential,LPG propane or butane bf,N2O]</t>
  </si>
  <si>
    <t>BAU Direct Components Pollutant Emissions[rural residential,LPG propane or butane bf,F gases]</t>
  </si>
  <si>
    <t>BAU Direct Components Pollutant Emissions[rural residential,hydrogen bf,CO2]</t>
  </si>
  <si>
    <t>BAU Direct Components Pollutant Emissions[rural residential,hydrogen bf,VOC]</t>
  </si>
  <si>
    <t>BAU Direct Components Pollutant Emissions[rural residential,hydrogen bf,CO]</t>
  </si>
  <si>
    <t>BAU Direct Components Pollutant Emissions[rural residential,hydrogen bf,NOx]</t>
  </si>
  <si>
    <t>BAU Direct Components Pollutant Emissions[rural residential,hydrogen bf,PM10]</t>
  </si>
  <si>
    <t>BAU Direct Components Pollutant Emissions[rural residential,hydrogen bf,PM25]</t>
  </si>
  <si>
    <t>BAU Direct Components Pollutant Emissions[rural residential,hydrogen bf,SOx]</t>
  </si>
  <si>
    <t>BAU Direct Components Pollutant Emissions[rural residential,hydrogen bf,BC]</t>
  </si>
  <si>
    <t>BAU Direct Components Pollutant Emissions[rural residential,hydrogen bf,OC]</t>
  </si>
  <si>
    <t>BAU Direct Components Pollutant Emissions[rural residential,hydrogen bf,CH4]</t>
  </si>
  <si>
    <t>BAU Direct Components Pollutant Emissions[rural residential,hydrogen bf,N2O]</t>
  </si>
  <si>
    <t>BAU Direct Components Pollutant Emissions[rural residential,hydrogen bf,F gases]</t>
  </si>
  <si>
    <t>BAU Direct Components Pollutant Emissions[commercial,electricity bf,CO2]</t>
  </si>
  <si>
    <t>BAU Direct Components Pollutant Emissions[commercial,electricity bf,VOC]</t>
  </si>
  <si>
    <t>BAU Direct Components Pollutant Emissions[commercial,electricity bf,CO]</t>
  </si>
  <si>
    <t>BAU Direct Components Pollutant Emissions[commercial,electricity bf,NOx]</t>
  </si>
  <si>
    <t>BAU Direct Components Pollutant Emissions[commercial,electricity bf,PM10]</t>
  </si>
  <si>
    <t>BAU Direct Components Pollutant Emissions[commercial,electricity bf,PM25]</t>
  </si>
  <si>
    <t>BAU Direct Components Pollutant Emissions[commercial,electricity bf,SOx]</t>
  </si>
  <si>
    <t>BAU Direct Components Pollutant Emissions[commercial,electricity bf,BC]</t>
  </si>
  <si>
    <t>BAU Direct Components Pollutant Emissions[commercial,electricity bf,OC]</t>
  </si>
  <si>
    <t>BAU Direct Components Pollutant Emissions[commercial,electricity bf,CH4]</t>
  </si>
  <si>
    <t>BAU Direct Components Pollutant Emissions[commercial,electricity bf,N2O]</t>
  </si>
  <si>
    <t>BAU Direct Components Pollutant Emissions[commercial,electricity bf,F gases]</t>
  </si>
  <si>
    <t>BAU Direct Components Pollutant Emissions[commercial,hard coal bf,CO2]</t>
  </si>
  <si>
    <t>BAU Direct Components Pollutant Emissions[commercial,hard coal bf,VOC]</t>
  </si>
  <si>
    <t>BAU Direct Components Pollutant Emissions[commercial,hard coal bf,CO]</t>
  </si>
  <si>
    <t>BAU Direct Components Pollutant Emissions[commercial,hard coal bf,NOx]</t>
  </si>
  <si>
    <t>BAU Direct Components Pollutant Emissions[commercial,hard coal bf,PM10]</t>
  </si>
  <si>
    <t>BAU Direct Components Pollutant Emissions[commercial,hard coal bf,PM25]</t>
  </si>
  <si>
    <t>BAU Direct Components Pollutant Emissions[commercial,hard coal bf,SOx]</t>
  </si>
  <si>
    <t>BAU Direct Components Pollutant Emissions[commercial,hard coal bf,BC]</t>
  </si>
  <si>
    <t>BAU Direct Components Pollutant Emissions[commercial,hard coal bf,OC]</t>
  </si>
  <si>
    <t>BAU Direct Components Pollutant Emissions[commercial,hard coal bf,CH4]</t>
  </si>
  <si>
    <t>BAU Direct Components Pollutant Emissions[commercial,hard coal bf,N2O]</t>
  </si>
  <si>
    <t>BAU Direct Components Pollutant Emissions[commercial,hard coal bf,F gases]</t>
  </si>
  <si>
    <t>BAU Direct Components Pollutant Emissions[commercial,natural gas bf,CO2]</t>
  </si>
  <si>
    <t>BAU Direct Components Pollutant Emissions[commercial,natural gas bf,VOC]</t>
  </si>
  <si>
    <t>BAU Direct Components Pollutant Emissions[commercial,natural gas bf,CO]</t>
  </si>
  <si>
    <t>BAU Direct Components Pollutant Emissions[commercial,natural gas bf,NOx]</t>
  </si>
  <si>
    <t>BAU Direct Components Pollutant Emissions[commercial,natural gas bf,PM10]</t>
  </si>
  <si>
    <t>BAU Direct Components Pollutant Emissions[commercial,natural gas bf,PM25]</t>
  </si>
  <si>
    <t>BAU Direct Components Pollutant Emissions[commercial,natural gas bf,SOx]</t>
  </si>
  <si>
    <t>BAU Direct Components Pollutant Emissions[commercial,natural gas bf,BC]</t>
  </si>
  <si>
    <t>BAU Direct Components Pollutant Emissions[commercial,natural gas bf,OC]</t>
  </si>
  <si>
    <t>BAU Direct Components Pollutant Emissions[commercial,natural gas bf,CH4]</t>
  </si>
  <si>
    <t>BAU Direct Components Pollutant Emissions[commercial,natural gas bf,N2O]</t>
  </si>
  <si>
    <t>BAU Direct Components Pollutant Emissions[commercial,natural gas bf,F gases]</t>
  </si>
  <si>
    <t>BAU Direct Components Pollutant Emissions[commercial,petroleum diesel bf,CO2]</t>
  </si>
  <si>
    <t>BAU Direct Components Pollutant Emissions[commercial,petroleum diesel bf,VOC]</t>
  </si>
  <si>
    <t>BAU Direct Components Pollutant Emissions[commercial,petroleum diesel bf,CO]</t>
  </si>
  <si>
    <t>BAU Direct Components Pollutant Emissions[commercial,petroleum diesel bf,NOx]</t>
  </si>
  <si>
    <t>BAU Direct Components Pollutant Emissions[commercial,petroleum diesel bf,PM10]</t>
  </si>
  <si>
    <t>BAU Direct Components Pollutant Emissions[commercial,petroleum diesel bf,PM25]</t>
  </si>
  <si>
    <t>BAU Direct Components Pollutant Emissions[commercial,petroleum diesel bf,SOx]</t>
  </si>
  <si>
    <t>BAU Direct Components Pollutant Emissions[commercial,petroleum diesel bf,BC]</t>
  </si>
  <si>
    <t>BAU Direct Components Pollutant Emissions[commercial,petroleum diesel bf,OC]</t>
  </si>
  <si>
    <t>BAU Direct Components Pollutant Emissions[commercial,petroleum diesel bf,CH4]</t>
  </si>
  <si>
    <t>BAU Direct Components Pollutant Emissions[commercial,petroleum diesel bf,N2O]</t>
  </si>
  <si>
    <t>BAU Direct Components Pollutant Emissions[commercial,petroleum diesel bf,F gases]</t>
  </si>
  <si>
    <t>BAU Direct Components Pollutant Emissions[commercial,heat bf,CO2]</t>
  </si>
  <si>
    <t>BAU Direct Components Pollutant Emissions[commercial,heat bf,VOC]</t>
  </si>
  <si>
    <t>BAU Direct Components Pollutant Emissions[commercial,heat bf,CO]</t>
  </si>
  <si>
    <t>BAU Direct Components Pollutant Emissions[commercial,heat bf,NOx]</t>
  </si>
  <si>
    <t>BAU Direct Components Pollutant Emissions[commercial,heat bf,PM10]</t>
  </si>
  <si>
    <t>BAU Direct Components Pollutant Emissions[commercial,heat bf,PM25]</t>
  </si>
  <si>
    <t>BAU Direct Components Pollutant Emissions[commercial,heat bf,SOx]</t>
  </si>
  <si>
    <t>BAU Direct Components Pollutant Emissions[commercial,heat bf,BC]</t>
  </si>
  <si>
    <t>BAU Direct Components Pollutant Emissions[commercial,heat bf,OC]</t>
  </si>
  <si>
    <t>BAU Direct Components Pollutant Emissions[commercial,heat bf,CH4]</t>
  </si>
  <si>
    <t>BAU Direct Components Pollutant Emissions[commercial,heat bf,N2O]</t>
  </si>
  <si>
    <t>BAU Direct Components Pollutant Emissions[commercial,heat bf,F gases]</t>
  </si>
  <si>
    <t>BAU Direct Components Pollutant Emissions[commercial,biomass bf,CO2]</t>
  </si>
  <si>
    <t>BAU Direct Components Pollutant Emissions[commercial,biomass bf,VOC]</t>
  </si>
  <si>
    <t>BAU Direct Components Pollutant Emissions[commercial,biomass bf,CO]</t>
  </si>
  <si>
    <t>BAU Direct Components Pollutant Emissions[commercial,biomass bf,NOx]</t>
  </si>
  <si>
    <t>BAU Direct Components Pollutant Emissions[commercial,biomass bf,PM10]</t>
  </si>
  <si>
    <t>BAU Direct Components Pollutant Emissions[commercial,biomass bf,PM25]</t>
  </si>
  <si>
    <t>BAU Direct Components Pollutant Emissions[commercial,biomass bf,SOx]</t>
  </si>
  <si>
    <t>BAU Direct Components Pollutant Emissions[commercial,biomass bf,BC]</t>
  </si>
  <si>
    <t>BAU Direct Components Pollutant Emissions[commercial,biomass bf,OC]</t>
  </si>
  <si>
    <t>BAU Direct Components Pollutant Emissions[commercial,biomass bf,CH4]</t>
  </si>
  <si>
    <t>BAU Direct Components Pollutant Emissions[commercial,biomass bf,N2O]</t>
  </si>
  <si>
    <t>BAU Direct Components Pollutant Emissions[commercial,biomass bf,F gases]</t>
  </si>
  <si>
    <t>BAU Direct Components Pollutant Emissions[commercial,kerosene bf,CO2]</t>
  </si>
  <si>
    <t>BAU Direct Components Pollutant Emissions[commercial,kerosene bf,VOC]</t>
  </si>
  <si>
    <t>BAU Direct Components Pollutant Emissions[commercial,kerosene bf,CO]</t>
  </si>
  <si>
    <t>BAU Direct Components Pollutant Emissions[commercial,kerosene bf,NOx]</t>
  </si>
  <si>
    <t>BAU Direct Components Pollutant Emissions[commercial,kerosene bf,PM10]</t>
  </si>
  <si>
    <t>BAU Direct Components Pollutant Emissions[commercial,kerosene bf,PM25]</t>
  </si>
  <si>
    <t>BAU Direct Components Pollutant Emissions[commercial,kerosene bf,SOx]</t>
  </si>
  <si>
    <t>BAU Direct Components Pollutant Emissions[commercial,kerosene bf,BC]</t>
  </si>
  <si>
    <t>BAU Direct Components Pollutant Emissions[commercial,kerosene bf,OC]</t>
  </si>
  <si>
    <t>BAU Direct Components Pollutant Emissions[commercial,kerosene bf,CH4]</t>
  </si>
  <si>
    <t>BAU Direct Components Pollutant Emissions[commercial,kerosene bf,N2O]</t>
  </si>
  <si>
    <t>BAU Direct Components Pollutant Emissions[commercial,kerosene bf,F gases]</t>
  </si>
  <si>
    <t>BAU Direct Components Pollutant Emissions[commercial,heavy or residual fuel oil bf,CO2]</t>
  </si>
  <si>
    <t>BAU Direct Components Pollutant Emissions[commercial,heavy or residual fuel oil bf,VOC]</t>
  </si>
  <si>
    <t>BAU Direct Components Pollutant Emissions[commercial,heavy or residual fuel oil bf,CO]</t>
  </si>
  <si>
    <t>BAU Direct Components Pollutant Emissions[commercial,heavy or residual fuel oil bf,NOx]</t>
  </si>
  <si>
    <t>BAU Direct Components Pollutant Emissions[commercial,heavy or residual fuel oil bf,PM10]</t>
  </si>
  <si>
    <t>BAU Direct Components Pollutant Emissions[commercial,heavy or residual fuel oil bf,PM25]</t>
  </si>
  <si>
    <t>BAU Direct Components Pollutant Emissions[commercial,heavy or residual fuel oil bf,SOx]</t>
  </si>
  <si>
    <t>BAU Direct Components Pollutant Emissions[commercial,heavy or residual fuel oil bf,BC]</t>
  </si>
  <si>
    <t>BAU Direct Components Pollutant Emissions[commercial,heavy or residual fuel oil bf,OC]</t>
  </si>
  <si>
    <t>BAU Direct Components Pollutant Emissions[commercial,heavy or residual fuel oil bf,CH4]</t>
  </si>
  <si>
    <t>BAU Direct Components Pollutant Emissions[commercial,heavy or residual fuel oil bf,N2O]</t>
  </si>
  <si>
    <t>BAU Direct Components Pollutant Emissions[commercial,heavy or residual fuel oil bf,F gases]</t>
  </si>
  <si>
    <t>BAU Direct Components Pollutant Emissions[commercial,LPG propane or butane bf,CO2]</t>
  </si>
  <si>
    <t>BAU Direct Components Pollutant Emissions[commercial,LPG propane or butane bf,VOC]</t>
  </si>
  <si>
    <t>BAU Direct Components Pollutant Emissions[commercial,LPG propane or butane bf,CO]</t>
  </si>
  <si>
    <t>BAU Direct Components Pollutant Emissions[commercial,LPG propane or butane bf,NOx]</t>
  </si>
  <si>
    <t>BAU Direct Components Pollutant Emissions[commercial,LPG propane or butane bf,PM10]</t>
  </si>
  <si>
    <t>BAU Direct Components Pollutant Emissions[commercial,LPG propane or butane bf,PM25]</t>
  </si>
  <si>
    <t>BAU Direct Components Pollutant Emissions[commercial,LPG propane or butane bf,SOx]</t>
  </si>
  <si>
    <t>BAU Direct Components Pollutant Emissions[commercial,LPG propane or butane bf,BC]</t>
  </si>
  <si>
    <t>BAU Direct Components Pollutant Emissions[commercial,LPG propane or butane bf,OC]</t>
  </si>
  <si>
    <t>BAU Direct Components Pollutant Emissions[commercial,LPG propane or butane bf,CH4]</t>
  </si>
  <si>
    <t>BAU Direct Components Pollutant Emissions[commercial,LPG propane or butane bf,N2O]</t>
  </si>
  <si>
    <t>BAU Direct Components Pollutant Emissions[commercial,LPG propane or butane bf,F gases]</t>
  </si>
  <si>
    <t>BAU Direct Components Pollutant Emissions[commercial,hydrogen bf,CO2]</t>
  </si>
  <si>
    <t>BAU Direct Components Pollutant Emissions[commercial,hydrogen bf,VOC]</t>
  </si>
  <si>
    <t>BAU Direct Components Pollutant Emissions[commercial,hydrogen bf,CO]</t>
  </si>
  <si>
    <t>BAU Direct Components Pollutant Emissions[commercial,hydrogen bf,NOx]</t>
  </si>
  <si>
    <t>BAU Direct Components Pollutant Emissions[commercial,hydrogen bf,PM10]</t>
  </si>
  <si>
    <t>BAU Direct Components Pollutant Emissions[commercial,hydrogen bf,PM25]</t>
  </si>
  <si>
    <t>BAU Direct Components Pollutant Emissions[commercial,hydrogen bf,SOx]</t>
  </si>
  <si>
    <t>BAU Direct Components Pollutant Emissions[commercial,hydrogen bf,BC]</t>
  </si>
  <si>
    <t>BAU Direct Components Pollutant Emissions[commercial,hydrogen bf,OC]</t>
  </si>
  <si>
    <t>BAU Direct Components Pollutant Emissions[commercial,hydrogen bf,CH4]</t>
  </si>
  <si>
    <t>BAU Direct Components Pollutant Emissions[commercial,hydrogen bf,N2O]</t>
  </si>
  <si>
    <t>BAU Direct Components Pollutant Emissions[commercial,hydrogen bf,F gases]</t>
  </si>
  <si>
    <t>electricity bf</t>
  </si>
  <si>
    <t>hard coal bf</t>
  </si>
  <si>
    <t>natural gas bf</t>
  </si>
  <si>
    <t>petroleum diesel bf</t>
  </si>
  <si>
    <t>heat bf</t>
  </si>
  <si>
    <t>biomass bf</t>
  </si>
  <si>
    <t>kerosene bf</t>
  </si>
  <si>
    <t>heavy or residual fuel oil bf</t>
  </si>
  <si>
    <t>LPG propane or butane bf</t>
  </si>
  <si>
    <t>hydrogen bf</t>
  </si>
  <si>
    <t>GWP Conversions</t>
  </si>
  <si>
    <t>CH4_Ar4_to_AR5</t>
  </si>
  <si>
    <t>N2O_AR4_to_AR5</t>
  </si>
  <si>
    <t>Nonroad</t>
  </si>
  <si>
    <t>Emissions - metric tons</t>
  </si>
  <si>
    <t>industry-fuel-other</t>
  </si>
  <si>
    <t>process-other-industry</t>
  </si>
  <si>
    <t>process-ngps-industry</t>
  </si>
  <si>
    <t>industry-fuel-natural gas</t>
  </si>
  <si>
    <t>process-waste-industry</t>
  </si>
  <si>
    <t>process-chemicals-industry</t>
  </si>
  <si>
    <t>industry-fuel-coal</t>
  </si>
  <si>
    <t>industry-fuel-biomass</t>
  </si>
  <si>
    <t>process-cement-industry</t>
  </si>
  <si>
    <t>process-iron and steel-industry</t>
  </si>
  <si>
    <t>industry-fuel-oil</t>
  </si>
  <si>
    <t>process-mining-industry</t>
  </si>
  <si>
    <t>process-agriculture-industry</t>
  </si>
  <si>
    <t>Process Emissions before CCS[agriculture and forestry 01T03,CO2]</t>
  </si>
  <si>
    <t>Process Emissions before CCS[agriculture and forestry 01T03,VOC]</t>
  </si>
  <si>
    <t>Process Emissions before CCS[agriculture and forestry 01T03,CO]</t>
  </si>
  <si>
    <t>Process Emissions before CCS[agriculture and forestry 01T03,NOx]</t>
  </si>
  <si>
    <t>Process Emissions before CCS[agriculture and forestry 01T03,PM10]</t>
  </si>
  <si>
    <t>Process Emissions before CCS[agriculture and forestry 01T03,PM25]</t>
  </si>
  <si>
    <t>Process Emissions before CCS[agriculture and forestry 01T03,SOx]</t>
  </si>
  <si>
    <t>Process Emissions before CCS[agriculture and forestry 01T03,BC]</t>
  </si>
  <si>
    <t>Process Emissions before CCS[agriculture and forestry 01T03,OC]</t>
  </si>
  <si>
    <t>Process Emissions before CCS[agriculture and forestry 01T03,CH4]</t>
  </si>
  <si>
    <t>Process Emissions before CCS[agriculture and forestry 01T03,N2O]</t>
  </si>
  <si>
    <t>Process Emissions before CCS[agriculture and forestry 01T03,F gases]</t>
  </si>
  <si>
    <t>Process Emissions before CCS[coal mining 05,CO2]</t>
  </si>
  <si>
    <t>Process Emissions before CCS[coal mining 05,VOC]</t>
  </si>
  <si>
    <t>Process Emissions before CCS[coal mining 05,CO]</t>
  </si>
  <si>
    <t>Process Emissions before CCS[coal mining 05,NOx]</t>
  </si>
  <si>
    <t>Process Emissions before CCS[coal mining 05,PM10]</t>
  </si>
  <si>
    <t>Process Emissions before CCS[coal mining 05,PM25]</t>
  </si>
  <si>
    <t>Process Emissions before CCS[coal mining 05,SOx]</t>
  </si>
  <si>
    <t>Process Emissions before CCS[coal mining 05,BC]</t>
  </si>
  <si>
    <t>Process Emissions before CCS[coal mining 05,OC]</t>
  </si>
  <si>
    <t>Process Emissions before CCS[coal mining 05,CH4]</t>
  </si>
  <si>
    <t>Process Emissions before CCS[coal mining 05,N2O]</t>
  </si>
  <si>
    <t>Process Emissions before CCS[coal mining 05,F gases]</t>
  </si>
  <si>
    <t>Process Emissions before CCS[oil and gas extraction 06,CO2]</t>
  </si>
  <si>
    <t>Process Emissions before CCS[oil and gas extraction 06,VOC]</t>
  </si>
  <si>
    <t>Process Emissions before CCS[oil and gas extraction 06,CO]</t>
  </si>
  <si>
    <t>Process Emissions before CCS[oil and gas extraction 06,NOx]</t>
  </si>
  <si>
    <t>Process Emissions before CCS[oil and gas extraction 06,PM10]</t>
  </si>
  <si>
    <t>Process Emissions before CCS[oil and gas extraction 06,PM25]</t>
  </si>
  <si>
    <t>Process Emissions before CCS[oil and gas extraction 06,SOx]</t>
  </si>
  <si>
    <t>Process Emissions before CCS[oil and gas extraction 06,BC]</t>
  </si>
  <si>
    <t>Process Emissions before CCS[oil and gas extraction 06,OC]</t>
  </si>
  <si>
    <t>Process Emissions before CCS[oil and gas extraction 06,CH4]</t>
  </si>
  <si>
    <t>Process Emissions before CCS[oil and gas extraction 06,N2O]</t>
  </si>
  <si>
    <t>Process Emissions before CCS[oil and gas extraction 06,F gases]</t>
  </si>
  <si>
    <t>Process Emissions before CCS[other mining and quarrying 07T08,CO2]</t>
  </si>
  <si>
    <t>Process Emissions before CCS[other mining and quarrying 07T08,VOC]</t>
  </si>
  <si>
    <t>Process Emissions before CCS[other mining and quarrying 07T08,CO]</t>
  </si>
  <si>
    <t>Process Emissions before CCS[other mining and quarrying 07T08,NOx]</t>
  </si>
  <si>
    <t>Process Emissions before CCS[other mining and quarrying 07T08,PM10]</t>
  </si>
  <si>
    <t>Process Emissions before CCS[other mining and quarrying 07T08,PM25]</t>
  </si>
  <si>
    <t>Process Emissions before CCS[other mining and quarrying 07T08,SOx]</t>
  </si>
  <si>
    <t>Process Emissions before CCS[other mining and quarrying 07T08,BC]</t>
  </si>
  <si>
    <t>Process Emissions before CCS[other mining and quarrying 07T08,OC]</t>
  </si>
  <si>
    <t>Process Emissions before CCS[other mining and quarrying 07T08,CH4]</t>
  </si>
  <si>
    <t>Process Emissions before CCS[other mining and quarrying 07T08,N2O]</t>
  </si>
  <si>
    <t>Process Emissions before CCS[other mining and quarrying 07T08,F gases]</t>
  </si>
  <si>
    <t>Process Emissions before CCS[food beverage and tobacco 10T12,CO2]</t>
  </si>
  <si>
    <t>Process Emissions before CCS[food beverage and tobacco 10T12,VOC]</t>
  </si>
  <si>
    <t>Process Emissions before CCS[food beverage and tobacco 10T12,CO]</t>
  </si>
  <si>
    <t>Process Emissions before CCS[food beverage and tobacco 10T12,NOx]</t>
  </si>
  <si>
    <t>Process Emissions before CCS[food beverage and tobacco 10T12,PM10]</t>
  </si>
  <si>
    <t>Process Emissions before CCS[food beverage and tobacco 10T12,PM25]</t>
  </si>
  <si>
    <t>Process Emissions before CCS[food beverage and tobacco 10T12,SOx]</t>
  </si>
  <si>
    <t>Process Emissions before CCS[food beverage and tobacco 10T12,BC]</t>
  </si>
  <si>
    <t>Process Emissions before CCS[food beverage and tobacco 10T12,OC]</t>
  </si>
  <si>
    <t>Process Emissions before CCS[food beverage and tobacco 10T12,CH4]</t>
  </si>
  <si>
    <t>Process Emissions before CCS[food beverage and tobacco 10T12,N2O]</t>
  </si>
  <si>
    <t>Process Emissions before CCS[food beverage and tobacco 10T12,F gases]</t>
  </si>
  <si>
    <t>Process Emissions before CCS[textiles apparel and leather 13T15,CO2]</t>
  </si>
  <si>
    <t>Process Emissions before CCS[textiles apparel and leather 13T15,VOC]</t>
  </si>
  <si>
    <t>Process Emissions before CCS[textiles apparel and leather 13T15,CO]</t>
  </si>
  <si>
    <t>Process Emissions before CCS[textiles apparel and leather 13T15,NOx]</t>
  </si>
  <si>
    <t>Process Emissions before CCS[textiles apparel and leather 13T15,PM10]</t>
  </si>
  <si>
    <t>Process Emissions before CCS[textiles apparel and leather 13T15,PM25]</t>
  </si>
  <si>
    <t>Process Emissions before CCS[textiles apparel and leather 13T15,SOx]</t>
  </si>
  <si>
    <t>Process Emissions before CCS[textiles apparel and leather 13T15,BC]</t>
  </si>
  <si>
    <t>Process Emissions before CCS[textiles apparel and leather 13T15,OC]</t>
  </si>
  <si>
    <t>Process Emissions before CCS[textiles apparel and leather 13T15,CH4]</t>
  </si>
  <si>
    <t>Process Emissions before CCS[textiles apparel and leather 13T15,N2O]</t>
  </si>
  <si>
    <t>Process Emissions before CCS[textiles apparel and leather 13T15,F gases]</t>
  </si>
  <si>
    <t>Process Emissions before CCS[wood products 16,CO2]</t>
  </si>
  <si>
    <t>Process Emissions before CCS[wood products 16,VOC]</t>
  </si>
  <si>
    <t>Process Emissions before CCS[wood products 16,CO]</t>
  </si>
  <si>
    <t>Process Emissions before CCS[wood products 16,NOx]</t>
  </si>
  <si>
    <t>Process Emissions before CCS[wood products 16,PM10]</t>
  </si>
  <si>
    <t>Process Emissions before CCS[wood products 16,PM25]</t>
  </si>
  <si>
    <t>Process Emissions before CCS[wood products 16,SOx]</t>
  </si>
  <si>
    <t>Process Emissions before CCS[wood products 16,BC]</t>
  </si>
  <si>
    <t>Process Emissions before CCS[wood products 16,OC]</t>
  </si>
  <si>
    <t>Process Emissions before CCS[wood products 16,CH4]</t>
  </si>
  <si>
    <t>Process Emissions before CCS[wood products 16,N2O]</t>
  </si>
  <si>
    <t>Process Emissions before CCS[wood products 16,F gases]</t>
  </si>
  <si>
    <t>Process Emissions before CCS[pulp paper and printing 17T18,CO2]</t>
  </si>
  <si>
    <t>Process Emissions before CCS[pulp paper and printing 17T18,VOC]</t>
  </si>
  <si>
    <t>Process Emissions before CCS[pulp paper and printing 17T18,CO]</t>
  </si>
  <si>
    <t>Process Emissions before CCS[pulp paper and printing 17T18,NOx]</t>
  </si>
  <si>
    <t>Process Emissions before CCS[pulp paper and printing 17T18,PM10]</t>
  </si>
  <si>
    <t>Process Emissions before CCS[pulp paper and printing 17T18,PM25]</t>
  </si>
  <si>
    <t>Process Emissions before CCS[pulp paper and printing 17T18,SOx]</t>
  </si>
  <si>
    <t>Process Emissions before CCS[pulp paper and printing 17T18,BC]</t>
  </si>
  <si>
    <t>Process Emissions before CCS[pulp paper and printing 17T18,OC]</t>
  </si>
  <si>
    <t>Process Emissions before CCS[pulp paper and printing 17T18,CH4]</t>
  </si>
  <si>
    <t>Process Emissions before CCS[pulp paper and printing 17T18,N2O]</t>
  </si>
  <si>
    <t>Process Emissions before CCS[pulp paper and printing 17T18,F gases]</t>
  </si>
  <si>
    <t>Process Emissions before CCS[refined petroleum and coke 19,CO2]</t>
  </si>
  <si>
    <t>Process Emissions before CCS[refined petroleum and coke 19,VOC]</t>
  </si>
  <si>
    <t>Process Emissions before CCS[refined petroleum and coke 19,CO]</t>
  </si>
  <si>
    <t>Process Emissions before CCS[refined petroleum and coke 19,NOx]</t>
  </si>
  <si>
    <t>Process Emissions before CCS[refined petroleum and coke 19,PM10]</t>
  </si>
  <si>
    <t>Process Emissions before CCS[refined petroleum and coke 19,PM25]</t>
  </si>
  <si>
    <t>Process Emissions before CCS[refined petroleum and coke 19,SOx]</t>
  </si>
  <si>
    <t>Process Emissions before CCS[refined petroleum and coke 19,BC]</t>
  </si>
  <si>
    <t>Process Emissions before CCS[refined petroleum and coke 19,OC]</t>
  </si>
  <si>
    <t>Process Emissions before CCS[refined petroleum and coke 19,CH4]</t>
  </si>
  <si>
    <t>Process Emissions before CCS[refined petroleum and coke 19,N2O]</t>
  </si>
  <si>
    <t>Process Emissions before CCS[refined petroleum and coke 19,F gases]</t>
  </si>
  <si>
    <t>Process Emissions before CCS[chemicals 20,CO2]</t>
  </si>
  <si>
    <t>Process Emissions before CCS[chemicals 20,VOC]</t>
  </si>
  <si>
    <t>Process Emissions before CCS[chemicals 20,CO]</t>
  </si>
  <si>
    <t>Process Emissions before CCS[chemicals 20,NOx]</t>
  </si>
  <si>
    <t>Process Emissions before CCS[chemicals 20,PM10]</t>
  </si>
  <si>
    <t>Process Emissions before CCS[chemicals 20,PM25]</t>
  </si>
  <si>
    <t>Process Emissions before CCS[chemicals 20,SOx]</t>
  </si>
  <si>
    <t>Process Emissions before CCS[chemicals 20,BC]</t>
  </si>
  <si>
    <t>Process Emissions before CCS[chemicals 20,OC]</t>
  </si>
  <si>
    <t>Process Emissions before CCS[chemicals 20,CH4]</t>
  </si>
  <si>
    <t>Process Emissions before CCS[chemicals 20,N2O]</t>
  </si>
  <si>
    <t>Process Emissions before CCS[chemicals 20,F gases]</t>
  </si>
  <si>
    <t>Process Emissions before CCS[rubber and plastic products 22,CO2]</t>
  </si>
  <si>
    <t>Process Emissions before CCS[rubber and plastic products 22,VOC]</t>
  </si>
  <si>
    <t>Process Emissions before CCS[rubber and plastic products 22,CO]</t>
  </si>
  <si>
    <t>Process Emissions before CCS[rubber and plastic products 22,NOx]</t>
  </si>
  <si>
    <t>Process Emissions before CCS[rubber and plastic products 22,PM10]</t>
  </si>
  <si>
    <t>Process Emissions before CCS[rubber and plastic products 22,PM25]</t>
  </si>
  <si>
    <t>Process Emissions before CCS[rubber and plastic products 22,SOx]</t>
  </si>
  <si>
    <t>Process Emissions before CCS[rubber and plastic products 22,BC]</t>
  </si>
  <si>
    <t>Process Emissions before CCS[rubber and plastic products 22,OC]</t>
  </si>
  <si>
    <t>Process Emissions before CCS[rubber and plastic products 22,CH4]</t>
  </si>
  <si>
    <t>Process Emissions before CCS[rubber and plastic products 22,N2O]</t>
  </si>
  <si>
    <t>Process Emissions before CCS[rubber and plastic products 22,F gases]</t>
  </si>
  <si>
    <t>Process Emissions before CCS[glass and glass products 231,CO2]</t>
  </si>
  <si>
    <t>Process Emissions before CCS[glass and glass products 231,VOC]</t>
  </si>
  <si>
    <t>Process Emissions before CCS[glass and glass products 231,CO]</t>
  </si>
  <si>
    <t>Process Emissions before CCS[glass and glass products 231,NOx]</t>
  </si>
  <si>
    <t>Process Emissions before CCS[glass and glass products 231,PM10]</t>
  </si>
  <si>
    <t>Process Emissions before CCS[glass and glass products 231,PM25]</t>
  </si>
  <si>
    <t>Process Emissions before CCS[glass and glass products 231,SOx]</t>
  </si>
  <si>
    <t>Process Emissions before CCS[glass and glass products 231,BC]</t>
  </si>
  <si>
    <t>Process Emissions before CCS[glass and glass products 231,OC]</t>
  </si>
  <si>
    <t>Process Emissions before CCS[glass and glass products 231,CH4]</t>
  </si>
  <si>
    <t>Process Emissions before CCS[glass and glass products 231,N2O]</t>
  </si>
  <si>
    <t>Process Emissions before CCS[glass and glass products 231,F gases]</t>
  </si>
  <si>
    <t>Process Emissions before CCS[cement and other nonmetallic minerals 239,CO2]</t>
  </si>
  <si>
    <t>Process Emissions before CCS[cement and other nonmetallic minerals 239,VOC]</t>
  </si>
  <si>
    <t>Process Emissions before CCS[cement and other nonmetallic minerals 239,CO]</t>
  </si>
  <si>
    <t>Process Emissions before CCS[cement and other nonmetallic minerals 239,NOx]</t>
  </si>
  <si>
    <t>Process Emissions before CCS[cement and other nonmetallic minerals 239,PM10]</t>
  </si>
  <si>
    <t>Process Emissions before CCS[cement and other nonmetallic minerals 239,PM25]</t>
  </si>
  <si>
    <t>Process Emissions before CCS[cement and other nonmetallic minerals 239,SOx]</t>
  </si>
  <si>
    <t>Process Emissions before CCS[cement and other nonmetallic minerals 239,BC]</t>
  </si>
  <si>
    <t>Process Emissions before CCS[cement and other nonmetallic minerals 239,OC]</t>
  </si>
  <si>
    <t>Process Emissions before CCS[cement and other nonmetallic minerals 239,CH4]</t>
  </si>
  <si>
    <t>Process Emissions before CCS[cement and other nonmetallic minerals 239,N2O]</t>
  </si>
  <si>
    <t>Process Emissions before CCS[cement and other nonmetallic minerals 239,F gases]</t>
  </si>
  <si>
    <t>Process Emissions before CCS[iron and steel 241,CO2]</t>
  </si>
  <si>
    <t>Process Emissions before CCS[iron and steel 241,VOC]</t>
  </si>
  <si>
    <t>Process Emissions before CCS[iron and steel 241,CO]</t>
  </si>
  <si>
    <t>Process Emissions before CCS[iron and steel 241,NOx]</t>
  </si>
  <si>
    <t>Process Emissions before CCS[iron and steel 241,PM10]</t>
  </si>
  <si>
    <t>Process Emissions before CCS[iron and steel 241,PM25]</t>
  </si>
  <si>
    <t>Process Emissions before CCS[iron and steel 241,SOx]</t>
  </si>
  <si>
    <t>Process Emissions before CCS[iron and steel 241,BC]</t>
  </si>
  <si>
    <t>Process Emissions before CCS[iron and steel 241,OC]</t>
  </si>
  <si>
    <t>Process Emissions before CCS[iron and steel 241,CH4]</t>
  </si>
  <si>
    <t>Process Emissions before CCS[iron and steel 241,N2O]</t>
  </si>
  <si>
    <t>Process Emissions before CCS[iron and steel 241,F gases]</t>
  </si>
  <si>
    <t>Process Emissions before CCS[other metals 242,CO2]</t>
  </si>
  <si>
    <t>Process Emissions before CCS[other metals 242,VOC]</t>
  </si>
  <si>
    <t>Process Emissions before CCS[other metals 242,CO]</t>
  </si>
  <si>
    <t>Process Emissions before CCS[other metals 242,NOx]</t>
  </si>
  <si>
    <t>Process Emissions before CCS[other metals 242,PM10]</t>
  </si>
  <si>
    <t>Process Emissions before CCS[other metals 242,PM25]</t>
  </si>
  <si>
    <t>Process Emissions before CCS[other metals 242,SOx]</t>
  </si>
  <si>
    <t>Process Emissions before CCS[other metals 242,BC]</t>
  </si>
  <si>
    <t>Process Emissions before CCS[other metals 242,OC]</t>
  </si>
  <si>
    <t>Process Emissions before CCS[other metals 242,CH4]</t>
  </si>
  <si>
    <t>Process Emissions before CCS[other metals 242,N2O]</t>
  </si>
  <si>
    <t>Process Emissions before CCS[other metals 242,F gases]</t>
  </si>
  <si>
    <t>Process Emissions before CCS[metal products except machinery and vehicles 25,CO2]</t>
  </si>
  <si>
    <t>Process Emissions before CCS[metal products except machinery and vehicles 25,VOC]</t>
  </si>
  <si>
    <t>Process Emissions before CCS[metal products except machinery and vehicles 25,CO]</t>
  </si>
  <si>
    <t>Process Emissions before CCS[metal products except machinery and vehicles 25,NOx]</t>
  </si>
  <si>
    <t>Process Emissions before CCS[metal products except machinery and vehicles 25,PM10]</t>
  </si>
  <si>
    <t>Process Emissions before CCS[metal products except machinery and vehicles 25,PM25]</t>
  </si>
  <si>
    <t>Process Emissions before CCS[metal products except machinery and vehicles 25,SOx]</t>
  </si>
  <si>
    <t>Process Emissions before CCS[metal products except machinery and vehicles 25,BC]</t>
  </si>
  <si>
    <t>Process Emissions before CCS[metal products except machinery and vehicles 25,OC]</t>
  </si>
  <si>
    <t>Process Emissions before CCS[metal products except machinery and vehicles 25,CH4]</t>
  </si>
  <si>
    <t>Process Emissions before CCS[metal products except machinery and vehicles 25,N2O]</t>
  </si>
  <si>
    <t>Process Emissions before CCS[metal products except machinery and vehicles 25,F gases]</t>
  </si>
  <si>
    <t>Process Emissions before CCS[computers and electronics 26,CO2]</t>
  </si>
  <si>
    <t>Process Emissions before CCS[computers and electronics 26,VOC]</t>
  </si>
  <si>
    <t>Process Emissions before CCS[computers and electronics 26,CO]</t>
  </si>
  <si>
    <t>Process Emissions before CCS[computers and electronics 26,NOx]</t>
  </si>
  <si>
    <t>Process Emissions before CCS[computers and electronics 26,PM10]</t>
  </si>
  <si>
    <t>Process Emissions before CCS[computers and electronics 26,PM25]</t>
  </si>
  <si>
    <t>Process Emissions before CCS[computers and electronics 26,SOx]</t>
  </si>
  <si>
    <t>Process Emissions before CCS[computers and electronics 26,BC]</t>
  </si>
  <si>
    <t>Process Emissions before CCS[computers and electronics 26,OC]</t>
  </si>
  <si>
    <t>Process Emissions before CCS[computers and electronics 26,CH4]</t>
  </si>
  <si>
    <t>Process Emissions before CCS[computers and electronics 26,N2O]</t>
  </si>
  <si>
    <t>Process Emissions before CCS[computers and electronics 26,F gases]</t>
  </si>
  <si>
    <t>Process Emissions before CCS[appliances and electrical equipment 27,CO2]</t>
  </si>
  <si>
    <t>Process Emissions before CCS[appliances and electrical equipment 27,VOC]</t>
  </si>
  <si>
    <t>Process Emissions before CCS[appliances and electrical equipment 27,CO]</t>
  </si>
  <si>
    <t>Process Emissions before CCS[appliances and electrical equipment 27,NOx]</t>
  </si>
  <si>
    <t>Process Emissions before CCS[appliances and electrical equipment 27,PM10]</t>
  </si>
  <si>
    <t>Process Emissions before CCS[appliances and electrical equipment 27,PM25]</t>
  </si>
  <si>
    <t>Process Emissions before CCS[appliances and electrical equipment 27,SOx]</t>
  </si>
  <si>
    <t>Process Emissions before CCS[appliances and electrical equipment 27,BC]</t>
  </si>
  <si>
    <t>Process Emissions before CCS[appliances and electrical equipment 27,OC]</t>
  </si>
  <si>
    <t>Process Emissions before CCS[appliances and electrical equipment 27,CH4]</t>
  </si>
  <si>
    <t>Process Emissions before CCS[appliances and electrical equipment 27,N2O]</t>
  </si>
  <si>
    <t>Process Emissions before CCS[appliances and electrical equipment 27,F gases]</t>
  </si>
  <si>
    <t>Process Emissions before CCS[other machinery 28,CO2]</t>
  </si>
  <si>
    <t>Process Emissions before CCS[other machinery 28,VOC]</t>
  </si>
  <si>
    <t>Process Emissions before CCS[other machinery 28,CO]</t>
  </si>
  <si>
    <t>Process Emissions before CCS[other machinery 28,NOx]</t>
  </si>
  <si>
    <t>Process Emissions before CCS[other machinery 28,PM10]</t>
  </si>
  <si>
    <t>Process Emissions before CCS[other machinery 28,PM25]</t>
  </si>
  <si>
    <t>Process Emissions before CCS[other machinery 28,SOx]</t>
  </si>
  <si>
    <t>Process Emissions before CCS[other machinery 28,BC]</t>
  </si>
  <si>
    <t>Process Emissions before CCS[other machinery 28,OC]</t>
  </si>
  <si>
    <t>Process Emissions before CCS[other machinery 28,CH4]</t>
  </si>
  <si>
    <t>Process Emissions before CCS[other machinery 28,N2O]</t>
  </si>
  <si>
    <t>Process Emissions before CCS[other machinery 28,F gases]</t>
  </si>
  <si>
    <t>Process Emissions before CCS[road vehicles 29,CO2]</t>
  </si>
  <si>
    <t>Process Emissions before CCS[road vehicles 29,VOC]</t>
  </si>
  <si>
    <t>Process Emissions before CCS[road vehicles 29,CO]</t>
  </si>
  <si>
    <t>Process Emissions before CCS[road vehicles 29,NOx]</t>
  </si>
  <si>
    <t>Process Emissions before CCS[road vehicles 29,PM10]</t>
  </si>
  <si>
    <t>Process Emissions before CCS[road vehicles 29,PM25]</t>
  </si>
  <si>
    <t>Process Emissions before CCS[road vehicles 29,SOx]</t>
  </si>
  <si>
    <t>Process Emissions before CCS[road vehicles 29,BC]</t>
  </si>
  <si>
    <t>Process Emissions before CCS[road vehicles 29,OC]</t>
  </si>
  <si>
    <t>Process Emissions before CCS[road vehicles 29,CH4]</t>
  </si>
  <si>
    <t>Process Emissions before CCS[road vehicles 29,N2O]</t>
  </si>
  <si>
    <t>Process Emissions before CCS[road vehicles 29,F gases]</t>
  </si>
  <si>
    <t>Process Emissions before CCS[nonroad vehicles 30,CO2]</t>
  </si>
  <si>
    <t>Process Emissions before CCS[nonroad vehicles 30,VOC]</t>
  </si>
  <si>
    <t>Process Emissions before CCS[nonroad vehicles 30,CO]</t>
  </si>
  <si>
    <t>Process Emissions before CCS[nonroad vehicles 30,NOx]</t>
  </si>
  <si>
    <t>Process Emissions before CCS[nonroad vehicles 30,PM10]</t>
  </si>
  <si>
    <t>Process Emissions before CCS[nonroad vehicles 30,PM25]</t>
  </si>
  <si>
    <t>Process Emissions before CCS[nonroad vehicles 30,SOx]</t>
  </si>
  <si>
    <t>Process Emissions before CCS[nonroad vehicles 30,BC]</t>
  </si>
  <si>
    <t>Process Emissions before CCS[nonroad vehicles 30,OC]</t>
  </si>
  <si>
    <t>Process Emissions before CCS[nonroad vehicles 30,CH4]</t>
  </si>
  <si>
    <t>Process Emissions before CCS[nonroad vehicles 30,N2O]</t>
  </si>
  <si>
    <t>Process Emissions before CCS[nonroad vehicles 30,F gases]</t>
  </si>
  <si>
    <t>Process Emissions before CCS[other manufacturing 31T33,CO2]</t>
  </si>
  <si>
    <t>Process Emissions before CCS[other manufacturing 31T33,VOC]</t>
  </si>
  <si>
    <t>Process Emissions before CCS[other manufacturing 31T33,CO]</t>
  </si>
  <si>
    <t>Process Emissions before CCS[other manufacturing 31T33,NOx]</t>
  </si>
  <si>
    <t>Process Emissions before CCS[other manufacturing 31T33,PM10]</t>
  </si>
  <si>
    <t>Process Emissions before CCS[other manufacturing 31T33,PM25]</t>
  </si>
  <si>
    <t>Process Emissions before CCS[other manufacturing 31T33,SOx]</t>
  </si>
  <si>
    <t>Process Emissions before CCS[other manufacturing 31T33,BC]</t>
  </si>
  <si>
    <t>Process Emissions before CCS[other manufacturing 31T33,OC]</t>
  </si>
  <si>
    <t>Process Emissions before CCS[other manufacturing 31T33,CH4]</t>
  </si>
  <si>
    <t>Process Emissions before CCS[other manufacturing 31T33,N2O]</t>
  </si>
  <si>
    <t>Process Emissions before CCS[other manufacturing 31T33,F gases]</t>
  </si>
  <si>
    <t>Process Emissions before CCS[energy pipelines and gas processing 352T353,CO2]</t>
  </si>
  <si>
    <t>Process Emissions before CCS[energy pipelines and gas processing 352T353,VOC]</t>
  </si>
  <si>
    <t>Process Emissions before CCS[energy pipelines and gas processing 352T353,CO]</t>
  </si>
  <si>
    <t>Process Emissions before CCS[energy pipelines and gas processing 352T353,NOx]</t>
  </si>
  <si>
    <t>Process Emissions before CCS[energy pipelines and gas processing 352T353,PM10]</t>
  </si>
  <si>
    <t>Process Emissions before CCS[energy pipelines and gas processing 352T353,PM25]</t>
  </si>
  <si>
    <t>Process Emissions before CCS[energy pipelines and gas processing 352T353,SOx]</t>
  </si>
  <si>
    <t>Process Emissions before CCS[energy pipelines and gas processing 352T353,BC]</t>
  </si>
  <si>
    <t>Process Emissions before CCS[energy pipelines and gas processing 352T353,OC]</t>
  </si>
  <si>
    <t>Process Emissions before CCS[energy pipelines and gas processing 352T353,CH4]</t>
  </si>
  <si>
    <t>Process Emissions before CCS[energy pipelines and gas processing 352T353,N2O]</t>
  </si>
  <si>
    <t>Process Emissions before CCS[energy pipelines and gas processing 352T353,F gases]</t>
  </si>
  <si>
    <t>Process Emissions before CCS[water and waste 36T39,CO2]</t>
  </si>
  <si>
    <t>Process Emissions before CCS[water and waste 36T39,VOC]</t>
  </si>
  <si>
    <t>Process Emissions before CCS[water and waste 36T39,CO]</t>
  </si>
  <si>
    <t>Process Emissions before CCS[water and waste 36T39,NOx]</t>
  </si>
  <si>
    <t>Process Emissions before CCS[water and waste 36T39,PM10]</t>
  </si>
  <si>
    <t>Process Emissions before CCS[water and waste 36T39,PM25]</t>
  </si>
  <si>
    <t>Process Emissions before CCS[water and waste 36T39,SOx]</t>
  </si>
  <si>
    <t>Process Emissions before CCS[water and waste 36T39,BC]</t>
  </si>
  <si>
    <t>Process Emissions before CCS[water and waste 36T39,OC]</t>
  </si>
  <si>
    <t>Process Emissions before CCS[water and waste 36T39,CH4]</t>
  </si>
  <si>
    <t>Process Emissions before CCS[water and waste 36T39,N2O]</t>
  </si>
  <si>
    <t>Process Emissions before CCS[water and waste 36T39,F gases]</t>
  </si>
  <si>
    <t>Process Emissions before CCS[construction 41T43,CO2]</t>
  </si>
  <si>
    <t>Process Emissions before CCS[construction 41T43,VOC]</t>
  </si>
  <si>
    <t>Process Emissions before CCS[construction 41T43,CO]</t>
  </si>
  <si>
    <t>Process Emissions before CCS[construction 41T43,NOx]</t>
  </si>
  <si>
    <t>Process Emissions before CCS[construction 41T43,PM10]</t>
  </si>
  <si>
    <t>Process Emissions before CCS[construction 41T43,PM25]</t>
  </si>
  <si>
    <t>Process Emissions before CCS[construction 41T43,SOx]</t>
  </si>
  <si>
    <t>Process Emissions before CCS[construction 41T43,BC]</t>
  </si>
  <si>
    <t>Process Emissions before CCS[construction 41T43,OC]</t>
  </si>
  <si>
    <t>Process Emissions before CCS[construction 41T43,CH4]</t>
  </si>
  <si>
    <t>Process Emissions before CCS[construction 41T43,N2O]</t>
  </si>
  <si>
    <t>Process Emissions before CCS[construction 41T43,F gases]</t>
  </si>
  <si>
    <t>Industrial Energy Related Emissions Excluding Fuels to Power CCS[electricity if,agriculture and forestry 01T03,CO2]</t>
  </si>
  <si>
    <t>Industrial Energy Related Emissions Excluding Fuels to Power CCS[electricity if,agriculture and forestry 01T03,VOC]</t>
  </si>
  <si>
    <t>Industrial Energy Related Emissions Excluding Fuels to Power CCS[electricity if,agriculture and forestry 01T03,CO]</t>
  </si>
  <si>
    <t>Industrial Energy Related Emissions Excluding Fuels to Power CCS[electricity if,agriculture and forestry 01T03,NOx]</t>
  </si>
  <si>
    <t>Industrial Energy Related Emissions Excluding Fuels to Power CCS[electricity if,agriculture and forestry 01T03,PM10]</t>
  </si>
  <si>
    <t>Industrial Energy Related Emissions Excluding Fuels to Power CCS[electricity if,agriculture and forestry 01T03,PM25]</t>
  </si>
  <si>
    <t>Industrial Energy Related Emissions Excluding Fuels to Power CCS[electricity if,agriculture and forestry 01T03,SOx]</t>
  </si>
  <si>
    <t>Industrial Energy Related Emissions Excluding Fuels to Power CCS[electricity if,agriculture and forestry 01T03,BC]</t>
  </si>
  <si>
    <t>Industrial Energy Related Emissions Excluding Fuels to Power CCS[electricity if,agriculture and forestry 01T03,OC]</t>
  </si>
  <si>
    <t>Industrial Energy Related Emissions Excluding Fuels to Power CCS[electricity if,agriculture and forestry 01T03,CH4]</t>
  </si>
  <si>
    <t>Industrial Energy Related Emissions Excluding Fuels to Power CCS[electricity if,agriculture and forestry 01T03,N2O]</t>
  </si>
  <si>
    <t>Industrial Energy Related Emissions Excluding Fuels to Power CCS[electricity if,agriculture and forestry 01T03,F gases]</t>
  </si>
  <si>
    <t>Industrial Energy Related Emissions Excluding Fuels to Power CCS[electricity if,coal mining 05,CO2]</t>
  </si>
  <si>
    <t>Industrial Energy Related Emissions Excluding Fuels to Power CCS[electricity if,coal mining 05,VOC]</t>
  </si>
  <si>
    <t>Industrial Energy Related Emissions Excluding Fuels to Power CCS[electricity if,coal mining 05,CO]</t>
  </si>
  <si>
    <t>Industrial Energy Related Emissions Excluding Fuels to Power CCS[electricity if,coal mining 05,NOx]</t>
  </si>
  <si>
    <t>Industrial Energy Related Emissions Excluding Fuels to Power CCS[electricity if,coal mining 05,PM10]</t>
  </si>
  <si>
    <t>Industrial Energy Related Emissions Excluding Fuels to Power CCS[electricity if,coal mining 05,PM25]</t>
  </si>
  <si>
    <t>Industrial Energy Related Emissions Excluding Fuels to Power CCS[electricity if,coal mining 05,SOx]</t>
  </si>
  <si>
    <t>Industrial Energy Related Emissions Excluding Fuels to Power CCS[electricity if,coal mining 05,BC]</t>
  </si>
  <si>
    <t>Industrial Energy Related Emissions Excluding Fuels to Power CCS[electricity if,coal mining 05,OC]</t>
  </si>
  <si>
    <t>Industrial Energy Related Emissions Excluding Fuels to Power CCS[electricity if,coal mining 05,CH4]</t>
  </si>
  <si>
    <t>Industrial Energy Related Emissions Excluding Fuels to Power CCS[electricity if,coal mining 05,N2O]</t>
  </si>
  <si>
    <t>Industrial Energy Related Emissions Excluding Fuels to Power CCS[electricity if,coal mining 05,F gases]</t>
  </si>
  <si>
    <t>Industrial Energy Related Emissions Excluding Fuels to Power CCS[electricity if,oil and gas extraction 06,CO2]</t>
  </si>
  <si>
    <t>Industrial Energy Related Emissions Excluding Fuels to Power CCS[electricity if,oil and gas extraction 06,VOC]</t>
  </si>
  <si>
    <t>Industrial Energy Related Emissions Excluding Fuels to Power CCS[electricity if,oil and gas extraction 06,CO]</t>
  </si>
  <si>
    <t>Industrial Energy Related Emissions Excluding Fuels to Power CCS[electricity if,oil and gas extraction 06,NOx]</t>
  </si>
  <si>
    <t>Industrial Energy Related Emissions Excluding Fuels to Power CCS[electricity if,oil and gas extraction 06,PM10]</t>
  </si>
  <si>
    <t>Industrial Energy Related Emissions Excluding Fuels to Power CCS[electricity if,oil and gas extraction 06,PM25]</t>
  </si>
  <si>
    <t>Industrial Energy Related Emissions Excluding Fuels to Power CCS[electricity if,oil and gas extraction 06,SOx]</t>
  </si>
  <si>
    <t>Industrial Energy Related Emissions Excluding Fuels to Power CCS[electricity if,oil and gas extraction 06,BC]</t>
  </si>
  <si>
    <t>Industrial Energy Related Emissions Excluding Fuels to Power CCS[electricity if,oil and gas extraction 06,OC]</t>
  </si>
  <si>
    <t>Industrial Energy Related Emissions Excluding Fuels to Power CCS[electricity if,oil and gas extraction 06,CH4]</t>
  </si>
  <si>
    <t>Industrial Energy Related Emissions Excluding Fuels to Power CCS[electricity if,oil and gas extraction 06,N2O]</t>
  </si>
  <si>
    <t>Industrial Energy Related Emissions Excluding Fuels to Power CCS[electricity if,oil and gas extraction 06,F gases]</t>
  </si>
  <si>
    <t>Industrial Energy Related Emissions Excluding Fuels to Power CCS[electricity if,other mining and quarrying 07T08,CO2]</t>
  </si>
  <si>
    <t>Industrial Energy Related Emissions Excluding Fuels to Power CCS[electricity if,other mining and quarrying 07T08,VOC]</t>
  </si>
  <si>
    <t>Industrial Energy Related Emissions Excluding Fuels to Power CCS[electricity if,other mining and quarrying 07T08,CO]</t>
  </si>
  <si>
    <t>Industrial Energy Related Emissions Excluding Fuels to Power CCS[electricity if,other mining and quarrying 07T08,NOx]</t>
  </si>
  <si>
    <t>Industrial Energy Related Emissions Excluding Fuels to Power CCS[electricity if,other mining and quarrying 07T08,PM10]</t>
  </si>
  <si>
    <t>Industrial Energy Related Emissions Excluding Fuels to Power CCS[electricity if,other mining and quarrying 07T08,PM25]</t>
  </si>
  <si>
    <t>Industrial Energy Related Emissions Excluding Fuels to Power CCS[electricity if,other mining and quarrying 07T08,SOx]</t>
  </si>
  <si>
    <t>Industrial Energy Related Emissions Excluding Fuels to Power CCS[electricity if,other mining and quarrying 07T08,BC]</t>
  </si>
  <si>
    <t>Industrial Energy Related Emissions Excluding Fuels to Power CCS[electricity if,other mining and quarrying 07T08,OC]</t>
  </si>
  <si>
    <t>Industrial Energy Related Emissions Excluding Fuels to Power CCS[electricity if,other mining and quarrying 07T08,CH4]</t>
  </si>
  <si>
    <t>Industrial Energy Related Emissions Excluding Fuels to Power CCS[electricity if,other mining and quarrying 07T08,N2O]</t>
  </si>
  <si>
    <t>Industrial Energy Related Emissions Excluding Fuels to Power CCS[electricity if,other mining and quarrying 07T08,F gases]</t>
  </si>
  <si>
    <t>Industrial Energy Related Emissions Excluding Fuels to Power CCS[electricity if,food beverage and tobacco 10T12,CO2]</t>
  </si>
  <si>
    <t>Industrial Energy Related Emissions Excluding Fuels to Power CCS[electricity if,food beverage and tobacco 10T12,VOC]</t>
  </si>
  <si>
    <t>Industrial Energy Related Emissions Excluding Fuels to Power CCS[electricity if,food beverage and tobacco 10T12,CO]</t>
  </si>
  <si>
    <t>Industrial Energy Related Emissions Excluding Fuels to Power CCS[electricity if,food beverage and tobacco 10T12,NOx]</t>
  </si>
  <si>
    <t>Industrial Energy Related Emissions Excluding Fuels to Power CCS[electricity if,food beverage and tobacco 10T12,PM10]</t>
  </si>
  <si>
    <t>Industrial Energy Related Emissions Excluding Fuels to Power CCS[electricity if,food beverage and tobacco 10T12,PM25]</t>
  </si>
  <si>
    <t>Industrial Energy Related Emissions Excluding Fuels to Power CCS[electricity if,food beverage and tobacco 10T12,SOx]</t>
  </si>
  <si>
    <t>Industrial Energy Related Emissions Excluding Fuels to Power CCS[electricity if,food beverage and tobacco 10T12,BC]</t>
  </si>
  <si>
    <t>Industrial Energy Related Emissions Excluding Fuels to Power CCS[electricity if,food beverage and tobacco 10T12,OC]</t>
  </si>
  <si>
    <t>Industrial Energy Related Emissions Excluding Fuels to Power CCS[electricity if,food beverage and tobacco 10T12,CH4]</t>
  </si>
  <si>
    <t>Industrial Energy Related Emissions Excluding Fuels to Power CCS[electricity if,food beverage and tobacco 10T12,N2O]</t>
  </si>
  <si>
    <t>Industrial Energy Related Emissions Excluding Fuels to Power CCS[electricity if,food beverage and tobacco 10T12,F gases]</t>
  </si>
  <si>
    <t>Industrial Energy Related Emissions Excluding Fuels to Power CCS[electricity if,textiles apparel and leather 13T15,CO2]</t>
  </si>
  <si>
    <t>Industrial Energy Related Emissions Excluding Fuels to Power CCS[electricity if,textiles apparel and leather 13T15,VOC]</t>
  </si>
  <si>
    <t>Industrial Energy Related Emissions Excluding Fuels to Power CCS[electricity if,textiles apparel and leather 13T15,CO]</t>
  </si>
  <si>
    <t>Industrial Energy Related Emissions Excluding Fuels to Power CCS[electricity if,textiles apparel and leather 13T15,NOx]</t>
  </si>
  <si>
    <t>Industrial Energy Related Emissions Excluding Fuels to Power CCS[electricity if,textiles apparel and leather 13T15,PM10]</t>
  </si>
  <si>
    <t>Industrial Energy Related Emissions Excluding Fuels to Power CCS[electricity if,textiles apparel and leather 13T15,PM25]</t>
  </si>
  <si>
    <t>Industrial Energy Related Emissions Excluding Fuels to Power CCS[electricity if,textiles apparel and leather 13T15,SOx]</t>
  </si>
  <si>
    <t>Industrial Energy Related Emissions Excluding Fuels to Power CCS[electricity if,textiles apparel and leather 13T15,BC]</t>
  </si>
  <si>
    <t>Industrial Energy Related Emissions Excluding Fuels to Power CCS[electricity if,textiles apparel and leather 13T15,OC]</t>
  </si>
  <si>
    <t>Industrial Energy Related Emissions Excluding Fuels to Power CCS[electricity if,textiles apparel and leather 13T15,CH4]</t>
  </si>
  <si>
    <t>Industrial Energy Related Emissions Excluding Fuels to Power CCS[electricity if,textiles apparel and leather 13T15,N2O]</t>
  </si>
  <si>
    <t>Industrial Energy Related Emissions Excluding Fuels to Power CCS[electricity if,textiles apparel and leather 13T15,F gases]</t>
  </si>
  <si>
    <t>Industrial Energy Related Emissions Excluding Fuels to Power CCS[electricity if,wood products 16,CO2]</t>
  </si>
  <si>
    <t>Industrial Energy Related Emissions Excluding Fuels to Power CCS[electricity if,wood products 16,VOC]</t>
  </si>
  <si>
    <t>Industrial Energy Related Emissions Excluding Fuels to Power CCS[electricity if,wood products 16,CO]</t>
  </si>
  <si>
    <t>Industrial Energy Related Emissions Excluding Fuels to Power CCS[electricity if,wood products 16,NOx]</t>
  </si>
  <si>
    <t>Industrial Energy Related Emissions Excluding Fuels to Power CCS[electricity if,wood products 16,PM10]</t>
  </si>
  <si>
    <t>Industrial Energy Related Emissions Excluding Fuels to Power CCS[electricity if,wood products 16,PM25]</t>
  </si>
  <si>
    <t>Industrial Energy Related Emissions Excluding Fuels to Power CCS[electricity if,wood products 16,SOx]</t>
  </si>
  <si>
    <t>Industrial Energy Related Emissions Excluding Fuels to Power CCS[electricity if,wood products 16,BC]</t>
  </si>
  <si>
    <t>Industrial Energy Related Emissions Excluding Fuels to Power CCS[electricity if,wood products 16,OC]</t>
  </si>
  <si>
    <t>Industrial Energy Related Emissions Excluding Fuels to Power CCS[electricity if,wood products 16,CH4]</t>
  </si>
  <si>
    <t>Industrial Energy Related Emissions Excluding Fuels to Power CCS[electricity if,wood products 16,N2O]</t>
  </si>
  <si>
    <t>Industrial Energy Related Emissions Excluding Fuels to Power CCS[electricity if,wood products 16,F gases]</t>
  </si>
  <si>
    <t>Industrial Energy Related Emissions Excluding Fuels to Power CCS[electricity if,pulp paper and printing 17T18,CO2]</t>
  </si>
  <si>
    <t>Industrial Energy Related Emissions Excluding Fuels to Power CCS[electricity if,pulp paper and printing 17T18,VOC]</t>
  </si>
  <si>
    <t>Industrial Energy Related Emissions Excluding Fuels to Power CCS[electricity if,pulp paper and printing 17T18,CO]</t>
  </si>
  <si>
    <t>Industrial Energy Related Emissions Excluding Fuels to Power CCS[electricity if,pulp paper and printing 17T18,NOx]</t>
  </si>
  <si>
    <t>Industrial Energy Related Emissions Excluding Fuels to Power CCS[electricity if,pulp paper and printing 17T18,PM10]</t>
  </si>
  <si>
    <t>Industrial Energy Related Emissions Excluding Fuels to Power CCS[electricity if,pulp paper and printing 17T18,PM25]</t>
  </si>
  <si>
    <t>Industrial Energy Related Emissions Excluding Fuels to Power CCS[electricity if,pulp paper and printing 17T18,SOx]</t>
  </si>
  <si>
    <t>Industrial Energy Related Emissions Excluding Fuels to Power CCS[electricity if,pulp paper and printing 17T18,BC]</t>
  </si>
  <si>
    <t>Industrial Energy Related Emissions Excluding Fuels to Power CCS[electricity if,pulp paper and printing 17T18,OC]</t>
  </si>
  <si>
    <t>Industrial Energy Related Emissions Excluding Fuels to Power CCS[electricity if,pulp paper and printing 17T18,CH4]</t>
  </si>
  <si>
    <t>Industrial Energy Related Emissions Excluding Fuels to Power CCS[electricity if,pulp paper and printing 17T18,N2O]</t>
  </si>
  <si>
    <t>Industrial Energy Related Emissions Excluding Fuels to Power CCS[electricity if,pulp paper and printing 17T18,F gases]</t>
  </si>
  <si>
    <t>Industrial Energy Related Emissions Excluding Fuels to Power CCS[electricity if,refined petroleum and coke 19,CO2]</t>
  </si>
  <si>
    <t>Industrial Energy Related Emissions Excluding Fuels to Power CCS[electricity if,refined petroleum and coke 19,VOC]</t>
  </si>
  <si>
    <t>Industrial Energy Related Emissions Excluding Fuels to Power CCS[electricity if,refined petroleum and coke 19,CO]</t>
  </si>
  <si>
    <t>Industrial Energy Related Emissions Excluding Fuels to Power CCS[electricity if,refined petroleum and coke 19,NOx]</t>
  </si>
  <si>
    <t>Industrial Energy Related Emissions Excluding Fuels to Power CCS[electricity if,refined petroleum and coke 19,PM10]</t>
  </si>
  <si>
    <t>Industrial Energy Related Emissions Excluding Fuels to Power CCS[electricity if,refined petroleum and coke 19,PM25]</t>
  </si>
  <si>
    <t>Industrial Energy Related Emissions Excluding Fuels to Power CCS[electricity if,refined petroleum and coke 19,SOx]</t>
  </si>
  <si>
    <t>Industrial Energy Related Emissions Excluding Fuels to Power CCS[electricity if,refined petroleum and coke 19,BC]</t>
  </si>
  <si>
    <t>Industrial Energy Related Emissions Excluding Fuels to Power CCS[electricity if,refined petroleum and coke 19,OC]</t>
  </si>
  <si>
    <t>Industrial Energy Related Emissions Excluding Fuels to Power CCS[electricity if,refined petroleum and coke 19,CH4]</t>
  </si>
  <si>
    <t>Industrial Energy Related Emissions Excluding Fuels to Power CCS[electricity if,refined petroleum and coke 19,N2O]</t>
  </si>
  <si>
    <t>Industrial Energy Related Emissions Excluding Fuels to Power CCS[electricity if,refined petroleum and coke 19,F gases]</t>
  </si>
  <si>
    <t>Industrial Energy Related Emissions Excluding Fuels to Power CCS[electricity if,chemicals 20,CO2]</t>
  </si>
  <si>
    <t>Industrial Energy Related Emissions Excluding Fuels to Power CCS[electricity if,chemicals 20,VOC]</t>
  </si>
  <si>
    <t>Industrial Energy Related Emissions Excluding Fuels to Power CCS[electricity if,chemicals 20,CO]</t>
  </si>
  <si>
    <t>Industrial Energy Related Emissions Excluding Fuels to Power CCS[electricity if,chemicals 20,NOx]</t>
  </si>
  <si>
    <t>Industrial Energy Related Emissions Excluding Fuels to Power CCS[electricity if,chemicals 20,PM10]</t>
  </si>
  <si>
    <t>Industrial Energy Related Emissions Excluding Fuels to Power CCS[electricity if,chemicals 20,PM25]</t>
  </si>
  <si>
    <t>Industrial Energy Related Emissions Excluding Fuels to Power CCS[electricity if,chemicals 20,SOx]</t>
  </si>
  <si>
    <t>Industrial Energy Related Emissions Excluding Fuels to Power CCS[electricity if,chemicals 20,BC]</t>
  </si>
  <si>
    <t>Industrial Energy Related Emissions Excluding Fuels to Power CCS[electricity if,chemicals 20,OC]</t>
  </si>
  <si>
    <t>Industrial Energy Related Emissions Excluding Fuels to Power CCS[electricity if,chemicals 20,CH4]</t>
  </si>
  <si>
    <t>Industrial Energy Related Emissions Excluding Fuels to Power CCS[electricity if,chemicals 20,N2O]</t>
  </si>
  <si>
    <t>Industrial Energy Related Emissions Excluding Fuels to Power CCS[electricity if,chemicals 20,F gases]</t>
  </si>
  <si>
    <t>Industrial Energy Related Emissions Excluding Fuels to Power CCS[electricity if,rubber and plastic products 22,CO2]</t>
  </si>
  <si>
    <t>Industrial Energy Related Emissions Excluding Fuels to Power CCS[electricity if,rubber and plastic products 22,VOC]</t>
  </si>
  <si>
    <t>Industrial Energy Related Emissions Excluding Fuels to Power CCS[electricity if,rubber and plastic products 22,CO]</t>
  </si>
  <si>
    <t>Industrial Energy Related Emissions Excluding Fuels to Power CCS[electricity if,rubber and plastic products 22,NOx]</t>
  </si>
  <si>
    <t>Industrial Energy Related Emissions Excluding Fuels to Power CCS[electricity if,rubber and plastic products 22,PM10]</t>
  </si>
  <si>
    <t>Industrial Energy Related Emissions Excluding Fuels to Power CCS[electricity if,rubber and plastic products 22,PM25]</t>
  </si>
  <si>
    <t>Industrial Energy Related Emissions Excluding Fuels to Power CCS[electricity if,rubber and plastic products 22,SOx]</t>
  </si>
  <si>
    <t>Industrial Energy Related Emissions Excluding Fuels to Power CCS[electricity if,rubber and plastic products 22,BC]</t>
  </si>
  <si>
    <t>Industrial Energy Related Emissions Excluding Fuels to Power CCS[electricity if,rubber and plastic products 22,OC]</t>
  </si>
  <si>
    <t>Industrial Energy Related Emissions Excluding Fuels to Power CCS[electricity if,rubber and plastic products 22,CH4]</t>
  </si>
  <si>
    <t>Industrial Energy Related Emissions Excluding Fuels to Power CCS[electricity if,rubber and plastic products 22,N2O]</t>
  </si>
  <si>
    <t>Industrial Energy Related Emissions Excluding Fuels to Power CCS[electricity if,rubber and plastic products 22,F gases]</t>
  </si>
  <si>
    <t>Industrial Energy Related Emissions Excluding Fuels to Power CCS[electricity if,glass and glass products 231,CO2]</t>
  </si>
  <si>
    <t>Industrial Energy Related Emissions Excluding Fuels to Power CCS[electricity if,glass and glass products 231,VOC]</t>
  </si>
  <si>
    <t>Industrial Energy Related Emissions Excluding Fuels to Power CCS[electricity if,glass and glass products 231,CO]</t>
  </si>
  <si>
    <t>Industrial Energy Related Emissions Excluding Fuels to Power CCS[electricity if,glass and glass products 231,NOx]</t>
  </si>
  <si>
    <t>Industrial Energy Related Emissions Excluding Fuels to Power CCS[electricity if,glass and glass products 231,PM10]</t>
  </si>
  <si>
    <t>Industrial Energy Related Emissions Excluding Fuels to Power CCS[electricity if,glass and glass products 231,PM25]</t>
  </si>
  <si>
    <t>Industrial Energy Related Emissions Excluding Fuels to Power CCS[electricity if,glass and glass products 231,SOx]</t>
  </si>
  <si>
    <t>Industrial Energy Related Emissions Excluding Fuels to Power CCS[electricity if,glass and glass products 231,BC]</t>
  </si>
  <si>
    <t>Industrial Energy Related Emissions Excluding Fuels to Power CCS[electricity if,glass and glass products 231,OC]</t>
  </si>
  <si>
    <t>Industrial Energy Related Emissions Excluding Fuels to Power CCS[electricity if,glass and glass products 231,CH4]</t>
  </si>
  <si>
    <t>Industrial Energy Related Emissions Excluding Fuels to Power CCS[electricity if,glass and glass products 231,N2O]</t>
  </si>
  <si>
    <t>Industrial Energy Related Emissions Excluding Fuels to Power CCS[electricity if,glass and glass products 231,F gases]</t>
  </si>
  <si>
    <t>Industrial Energy Related Emissions Excluding Fuels to Power CCS[electricity if,cement and other nonmetallic minerals 239,CO2]</t>
  </si>
  <si>
    <t>Industrial Energy Related Emissions Excluding Fuels to Power CCS[electricity if,cement and other nonmetallic minerals 239,VOC]</t>
  </si>
  <si>
    <t>Industrial Energy Related Emissions Excluding Fuels to Power CCS[electricity if,cement and other nonmetallic minerals 239,CO]</t>
  </si>
  <si>
    <t>Industrial Energy Related Emissions Excluding Fuels to Power CCS[electricity if,cement and other nonmetallic minerals 239,NOx]</t>
  </si>
  <si>
    <t>Industrial Energy Related Emissions Excluding Fuels to Power CCS[electricity if,cement and other nonmetallic minerals 239,PM10]</t>
  </si>
  <si>
    <t>Industrial Energy Related Emissions Excluding Fuels to Power CCS[electricity if,cement and other nonmetallic minerals 239,PM25]</t>
  </si>
  <si>
    <t>Industrial Energy Related Emissions Excluding Fuels to Power CCS[electricity if,cement and other nonmetallic minerals 239,SOx]</t>
  </si>
  <si>
    <t>Industrial Energy Related Emissions Excluding Fuels to Power CCS[electricity if,cement and other nonmetallic minerals 239,BC]</t>
  </si>
  <si>
    <t>Industrial Energy Related Emissions Excluding Fuels to Power CCS[electricity if,cement and other nonmetallic minerals 239,OC]</t>
  </si>
  <si>
    <t>Industrial Energy Related Emissions Excluding Fuels to Power CCS[electricity if,cement and other nonmetallic minerals 239,CH4]</t>
  </si>
  <si>
    <t>Industrial Energy Related Emissions Excluding Fuels to Power CCS[electricity if,cement and other nonmetallic minerals 239,N2O]</t>
  </si>
  <si>
    <t>Industrial Energy Related Emissions Excluding Fuels to Power CCS[electricity if,cement and other nonmetallic minerals 239,F gases]</t>
  </si>
  <si>
    <t>Industrial Energy Related Emissions Excluding Fuels to Power CCS[electricity if,iron and steel 241,CO2]</t>
  </si>
  <si>
    <t>Industrial Energy Related Emissions Excluding Fuels to Power CCS[electricity if,iron and steel 241,VOC]</t>
  </si>
  <si>
    <t>Industrial Energy Related Emissions Excluding Fuels to Power CCS[electricity if,iron and steel 241,CO]</t>
  </si>
  <si>
    <t>Industrial Energy Related Emissions Excluding Fuels to Power CCS[electricity if,iron and steel 241,NOx]</t>
  </si>
  <si>
    <t>Industrial Energy Related Emissions Excluding Fuels to Power CCS[electricity if,iron and steel 241,PM10]</t>
  </si>
  <si>
    <t>Industrial Energy Related Emissions Excluding Fuels to Power CCS[electricity if,iron and steel 241,PM25]</t>
  </si>
  <si>
    <t>Industrial Energy Related Emissions Excluding Fuels to Power CCS[electricity if,iron and steel 241,SOx]</t>
  </si>
  <si>
    <t>Industrial Energy Related Emissions Excluding Fuels to Power CCS[electricity if,iron and steel 241,BC]</t>
  </si>
  <si>
    <t>Industrial Energy Related Emissions Excluding Fuels to Power CCS[electricity if,iron and steel 241,OC]</t>
  </si>
  <si>
    <t>Industrial Energy Related Emissions Excluding Fuels to Power CCS[electricity if,iron and steel 241,CH4]</t>
  </si>
  <si>
    <t>Industrial Energy Related Emissions Excluding Fuels to Power CCS[electricity if,iron and steel 241,N2O]</t>
  </si>
  <si>
    <t>Industrial Energy Related Emissions Excluding Fuels to Power CCS[electricity if,iron and steel 241,F gases]</t>
  </si>
  <si>
    <t>Industrial Energy Related Emissions Excluding Fuels to Power CCS[electricity if,other metals 242,CO2]</t>
  </si>
  <si>
    <t>Industrial Energy Related Emissions Excluding Fuels to Power CCS[electricity if,other metals 242,VOC]</t>
  </si>
  <si>
    <t>Industrial Energy Related Emissions Excluding Fuels to Power CCS[electricity if,other metals 242,CO]</t>
  </si>
  <si>
    <t>Industrial Energy Related Emissions Excluding Fuels to Power CCS[electricity if,other metals 242,NOx]</t>
  </si>
  <si>
    <t>Industrial Energy Related Emissions Excluding Fuels to Power CCS[electricity if,other metals 242,PM10]</t>
  </si>
  <si>
    <t>Industrial Energy Related Emissions Excluding Fuels to Power CCS[electricity if,other metals 242,PM25]</t>
  </si>
  <si>
    <t>Industrial Energy Related Emissions Excluding Fuels to Power CCS[electricity if,other metals 242,SOx]</t>
  </si>
  <si>
    <t>Industrial Energy Related Emissions Excluding Fuels to Power CCS[electricity if,other metals 242,BC]</t>
  </si>
  <si>
    <t>Industrial Energy Related Emissions Excluding Fuels to Power CCS[electricity if,other metals 242,OC]</t>
  </si>
  <si>
    <t>Industrial Energy Related Emissions Excluding Fuels to Power CCS[electricity if,other metals 242,CH4]</t>
  </si>
  <si>
    <t>Industrial Energy Related Emissions Excluding Fuels to Power CCS[electricity if,other metals 242,N2O]</t>
  </si>
  <si>
    <t>Industrial Energy Related Emissions Excluding Fuels to Power CCS[electricity if,other metals 242,F gases]</t>
  </si>
  <si>
    <t>Industrial Energy Related Emissions Excluding Fuels to Power CCS[electricity if,metal products except machinery and vehicles 25,CO2]</t>
  </si>
  <si>
    <t>Industrial Energy Related Emissions Excluding Fuels to Power CCS[electricity if,metal products except machinery and vehicles 25,VOC]</t>
  </si>
  <si>
    <t>Industrial Energy Related Emissions Excluding Fuels to Power CCS[electricity if,metal products except machinery and vehicles 25,CO]</t>
  </si>
  <si>
    <t>Industrial Energy Related Emissions Excluding Fuels to Power CCS[electricity if,metal products except machinery and vehicles 25,NOx]</t>
  </si>
  <si>
    <t>Industrial Energy Related Emissions Excluding Fuels to Power CCS[electricity if,metal products except machinery and vehicles 25,PM10]</t>
  </si>
  <si>
    <t>Industrial Energy Related Emissions Excluding Fuels to Power CCS[electricity if,metal products except machinery and vehicles 25,PM25]</t>
  </si>
  <si>
    <t>Industrial Energy Related Emissions Excluding Fuels to Power CCS[electricity if,metal products except machinery and vehicles 25,SOx]</t>
  </si>
  <si>
    <t>Industrial Energy Related Emissions Excluding Fuels to Power CCS[electricity if,metal products except machinery and vehicles 25,BC]</t>
  </si>
  <si>
    <t>Industrial Energy Related Emissions Excluding Fuels to Power CCS[electricity if,metal products except machinery and vehicles 25,OC]</t>
  </si>
  <si>
    <t>Industrial Energy Related Emissions Excluding Fuels to Power CCS[electricity if,metal products except machinery and vehicles 25,CH4]</t>
  </si>
  <si>
    <t>Industrial Energy Related Emissions Excluding Fuels to Power CCS[electricity if,metal products except machinery and vehicles 25,N2O]</t>
  </si>
  <si>
    <t>Industrial Energy Related Emissions Excluding Fuels to Power CCS[electricity if,metal products except machinery and vehicles 25,F gases]</t>
  </si>
  <si>
    <t>Industrial Energy Related Emissions Excluding Fuels to Power CCS[electricity if,computers and electronics 26,CO2]</t>
  </si>
  <si>
    <t>Industrial Energy Related Emissions Excluding Fuels to Power CCS[electricity if,computers and electronics 26,VOC]</t>
  </si>
  <si>
    <t>Industrial Energy Related Emissions Excluding Fuels to Power CCS[electricity if,computers and electronics 26,CO]</t>
  </si>
  <si>
    <t>Industrial Energy Related Emissions Excluding Fuels to Power CCS[electricity if,computers and electronics 26,NOx]</t>
  </si>
  <si>
    <t>Industrial Energy Related Emissions Excluding Fuels to Power CCS[electricity if,computers and electronics 26,PM10]</t>
  </si>
  <si>
    <t>Industrial Energy Related Emissions Excluding Fuels to Power CCS[electricity if,computers and electronics 26,PM25]</t>
  </si>
  <si>
    <t>Industrial Energy Related Emissions Excluding Fuels to Power CCS[electricity if,computers and electronics 26,SOx]</t>
  </si>
  <si>
    <t>Industrial Energy Related Emissions Excluding Fuels to Power CCS[electricity if,computers and electronics 26,BC]</t>
  </si>
  <si>
    <t>Industrial Energy Related Emissions Excluding Fuels to Power CCS[electricity if,computers and electronics 26,OC]</t>
  </si>
  <si>
    <t>Industrial Energy Related Emissions Excluding Fuels to Power CCS[electricity if,computers and electronics 26,CH4]</t>
  </si>
  <si>
    <t>Industrial Energy Related Emissions Excluding Fuels to Power CCS[electricity if,computers and electronics 26,N2O]</t>
  </si>
  <si>
    <t>Industrial Energy Related Emissions Excluding Fuels to Power CCS[electricity if,computers and electronics 26,F gases]</t>
  </si>
  <si>
    <t>Industrial Energy Related Emissions Excluding Fuels to Power CCS[electricity if,appliances and electrical equipment 27,CO2]</t>
  </si>
  <si>
    <t>Industrial Energy Related Emissions Excluding Fuels to Power CCS[electricity if,appliances and electrical equipment 27,VOC]</t>
  </si>
  <si>
    <t>Industrial Energy Related Emissions Excluding Fuels to Power CCS[electricity if,appliances and electrical equipment 27,CO]</t>
  </si>
  <si>
    <t>Industrial Energy Related Emissions Excluding Fuels to Power CCS[electricity if,appliances and electrical equipment 27,NOx]</t>
  </si>
  <si>
    <t>Industrial Energy Related Emissions Excluding Fuels to Power CCS[electricity if,appliances and electrical equipment 27,PM10]</t>
  </si>
  <si>
    <t>Industrial Energy Related Emissions Excluding Fuels to Power CCS[electricity if,appliances and electrical equipment 27,PM25]</t>
  </si>
  <si>
    <t>Industrial Energy Related Emissions Excluding Fuels to Power CCS[electricity if,appliances and electrical equipment 27,SOx]</t>
  </si>
  <si>
    <t>Industrial Energy Related Emissions Excluding Fuels to Power CCS[electricity if,appliances and electrical equipment 27,BC]</t>
  </si>
  <si>
    <t>Industrial Energy Related Emissions Excluding Fuels to Power CCS[electricity if,appliances and electrical equipment 27,OC]</t>
  </si>
  <si>
    <t>Industrial Energy Related Emissions Excluding Fuels to Power CCS[electricity if,appliances and electrical equipment 27,CH4]</t>
  </si>
  <si>
    <t>Industrial Energy Related Emissions Excluding Fuels to Power CCS[electricity if,appliances and electrical equipment 27,N2O]</t>
  </si>
  <si>
    <t>Industrial Energy Related Emissions Excluding Fuels to Power CCS[electricity if,appliances and electrical equipment 27,F gases]</t>
  </si>
  <si>
    <t>Industrial Energy Related Emissions Excluding Fuels to Power CCS[electricity if,other machinery 28,CO2]</t>
  </si>
  <si>
    <t>Industrial Energy Related Emissions Excluding Fuels to Power CCS[electricity if,other machinery 28,VOC]</t>
  </si>
  <si>
    <t>Industrial Energy Related Emissions Excluding Fuels to Power CCS[electricity if,other machinery 28,CO]</t>
  </si>
  <si>
    <t>Industrial Energy Related Emissions Excluding Fuels to Power CCS[electricity if,other machinery 28,NOx]</t>
  </si>
  <si>
    <t>Industrial Energy Related Emissions Excluding Fuels to Power CCS[electricity if,other machinery 28,PM10]</t>
  </si>
  <si>
    <t>Industrial Energy Related Emissions Excluding Fuels to Power CCS[electricity if,other machinery 28,PM25]</t>
  </si>
  <si>
    <t>Industrial Energy Related Emissions Excluding Fuels to Power CCS[electricity if,other machinery 28,SOx]</t>
  </si>
  <si>
    <t>Industrial Energy Related Emissions Excluding Fuels to Power CCS[electricity if,other machinery 28,BC]</t>
  </si>
  <si>
    <t>Industrial Energy Related Emissions Excluding Fuels to Power CCS[electricity if,other machinery 28,OC]</t>
  </si>
  <si>
    <t>Industrial Energy Related Emissions Excluding Fuels to Power CCS[electricity if,other machinery 28,CH4]</t>
  </si>
  <si>
    <t>Industrial Energy Related Emissions Excluding Fuels to Power CCS[electricity if,other machinery 28,N2O]</t>
  </si>
  <si>
    <t>Industrial Energy Related Emissions Excluding Fuels to Power CCS[electricity if,other machinery 28,F gases]</t>
  </si>
  <si>
    <t>Industrial Energy Related Emissions Excluding Fuels to Power CCS[electricity if,road vehicles 29,CO2]</t>
  </si>
  <si>
    <t>Industrial Energy Related Emissions Excluding Fuels to Power CCS[electricity if,road vehicles 29,VOC]</t>
  </si>
  <si>
    <t>Industrial Energy Related Emissions Excluding Fuels to Power CCS[electricity if,road vehicles 29,CO]</t>
  </si>
  <si>
    <t>Industrial Energy Related Emissions Excluding Fuels to Power CCS[electricity if,road vehicles 29,NOx]</t>
  </si>
  <si>
    <t>Industrial Energy Related Emissions Excluding Fuels to Power CCS[electricity if,road vehicles 29,PM10]</t>
  </si>
  <si>
    <t>Industrial Energy Related Emissions Excluding Fuels to Power CCS[electricity if,road vehicles 29,PM25]</t>
  </si>
  <si>
    <t>Industrial Energy Related Emissions Excluding Fuels to Power CCS[electricity if,road vehicles 29,SOx]</t>
  </si>
  <si>
    <t>Industrial Energy Related Emissions Excluding Fuels to Power CCS[electricity if,road vehicles 29,BC]</t>
  </si>
  <si>
    <t>Industrial Energy Related Emissions Excluding Fuels to Power CCS[electricity if,road vehicles 29,OC]</t>
  </si>
  <si>
    <t>Industrial Energy Related Emissions Excluding Fuels to Power CCS[electricity if,road vehicles 29,CH4]</t>
  </si>
  <si>
    <t>Industrial Energy Related Emissions Excluding Fuels to Power CCS[electricity if,road vehicles 29,N2O]</t>
  </si>
  <si>
    <t>Industrial Energy Related Emissions Excluding Fuels to Power CCS[electricity if,road vehicles 29,F gases]</t>
  </si>
  <si>
    <t>Industrial Energy Related Emissions Excluding Fuels to Power CCS[electricity if,nonroad vehicles 30,CO2]</t>
  </si>
  <si>
    <t>Industrial Energy Related Emissions Excluding Fuels to Power CCS[electricity if,nonroad vehicles 30,VOC]</t>
  </si>
  <si>
    <t>Industrial Energy Related Emissions Excluding Fuels to Power CCS[electricity if,nonroad vehicles 30,CO]</t>
  </si>
  <si>
    <t>Industrial Energy Related Emissions Excluding Fuels to Power CCS[electricity if,nonroad vehicles 30,NOx]</t>
  </si>
  <si>
    <t>Industrial Energy Related Emissions Excluding Fuels to Power CCS[electricity if,nonroad vehicles 30,PM10]</t>
  </si>
  <si>
    <t>Industrial Energy Related Emissions Excluding Fuels to Power CCS[electricity if,nonroad vehicles 30,PM25]</t>
  </si>
  <si>
    <t>Industrial Energy Related Emissions Excluding Fuels to Power CCS[electricity if,nonroad vehicles 30,SOx]</t>
  </si>
  <si>
    <t>Industrial Energy Related Emissions Excluding Fuels to Power CCS[electricity if,nonroad vehicles 30,BC]</t>
  </si>
  <si>
    <t>Industrial Energy Related Emissions Excluding Fuels to Power CCS[electricity if,nonroad vehicles 30,OC]</t>
  </si>
  <si>
    <t>Industrial Energy Related Emissions Excluding Fuels to Power CCS[electricity if,nonroad vehicles 30,CH4]</t>
  </si>
  <si>
    <t>Industrial Energy Related Emissions Excluding Fuels to Power CCS[electricity if,nonroad vehicles 30,N2O]</t>
  </si>
  <si>
    <t>Industrial Energy Related Emissions Excluding Fuels to Power CCS[electricity if,nonroad vehicles 30,F gases]</t>
  </si>
  <si>
    <t>Industrial Energy Related Emissions Excluding Fuels to Power CCS[electricity if,other manufacturing 31T33,CO2]</t>
  </si>
  <si>
    <t>Industrial Energy Related Emissions Excluding Fuels to Power CCS[electricity if,other manufacturing 31T33,VOC]</t>
  </si>
  <si>
    <t>Industrial Energy Related Emissions Excluding Fuels to Power CCS[electricity if,other manufacturing 31T33,CO]</t>
  </si>
  <si>
    <t>Industrial Energy Related Emissions Excluding Fuels to Power CCS[electricity if,other manufacturing 31T33,NOx]</t>
  </si>
  <si>
    <t>Industrial Energy Related Emissions Excluding Fuels to Power CCS[electricity if,other manufacturing 31T33,PM10]</t>
  </si>
  <si>
    <t>Industrial Energy Related Emissions Excluding Fuels to Power CCS[electricity if,other manufacturing 31T33,PM25]</t>
  </si>
  <si>
    <t>Industrial Energy Related Emissions Excluding Fuels to Power CCS[electricity if,other manufacturing 31T33,SOx]</t>
  </si>
  <si>
    <t>Industrial Energy Related Emissions Excluding Fuels to Power CCS[electricity if,other manufacturing 31T33,BC]</t>
  </si>
  <si>
    <t>Industrial Energy Related Emissions Excluding Fuels to Power CCS[electricity if,other manufacturing 31T33,OC]</t>
  </si>
  <si>
    <t>Industrial Energy Related Emissions Excluding Fuels to Power CCS[electricity if,other manufacturing 31T33,CH4]</t>
  </si>
  <si>
    <t>Industrial Energy Related Emissions Excluding Fuels to Power CCS[electricity if,other manufacturing 31T33,N2O]</t>
  </si>
  <si>
    <t>Industrial Energy Related Emissions Excluding Fuels to Power CCS[electricity if,other manufacturing 31T33,F gases]</t>
  </si>
  <si>
    <t>Industrial Energy Related Emissions Excluding Fuels to Power CCS[electricity if,energy pipelines and gas processing 352T353,CO2]</t>
  </si>
  <si>
    <t>Industrial Energy Related Emissions Excluding Fuels to Power CCS[electricity if,energy pipelines and gas processing 352T353,VOC]</t>
  </si>
  <si>
    <t>Industrial Energy Related Emissions Excluding Fuels to Power CCS[electricity if,energy pipelines and gas processing 352T353,CO]</t>
  </si>
  <si>
    <t>Industrial Energy Related Emissions Excluding Fuels to Power CCS[electricity if,energy pipelines and gas processing 352T353,NOx]</t>
  </si>
  <si>
    <t>Industrial Energy Related Emissions Excluding Fuels to Power CCS[electricity if,energy pipelines and gas processing 352T353,PM10]</t>
  </si>
  <si>
    <t>Industrial Energy Related Emissions Excluding Fuels to Power CCS[electricity if,energy pipelines and gas processing 352T353,PM25]</t>
  </si>
  <si>
    <t>Industrial Energy Related Emissions Excluding Fuels to Power CCS[electricity if,energy pipelines and gas processing 352T353,SOx]</t>
  </si>
  <si>
    <t>Industrial Energy Related Emissions Excluding Fuels to Power CCS[electricity if,energy pipelines and gas processing 352T353,BC]</t>
  </si>
  <si>
    <t>Industrial Energy Related Emissions Excluding Fuels to Power CCS[electricity if,energy pipelines and gas processing 352T353,OC]</t>
  </si>
  <si>
    <t>Industrial Energy Related Emissions Excluding Fuels to Power CCS[electricity if,energy pipelines and gas processing 352T353,CH4]</t>
  </si>
  <si>
    <t>Industrial Energy Related Emissions Excluding Fuels to Power CCS[electricity if,energy pipelines and gas processing 352T353,N2O]</t>
  </si>
  <si>
    <t>Industrial Energy Related Emissions Excluding Fuels to Power CCS[electricity if,energy pipelines and gas processing 352T353,F gases]</t>
  </si>
  <si>
    <t>Industrial Energy Related Emissions Excluding Fuels to Power CCS[electricity if,water and waste 36T39,CO2]</t>
  </si>
  <si>
    <t>Industrial Energy Related Emissions Excluding Fuels to Power CCS[electricity if,water and waste 36T39,VOC]</t>
  </si>
  <si>
    <t>Industrial Energy Related Emissions Excluding Fuels to Power CCS[electricity if,water and waste 36T39,CO]</t>
  </si>
  <si>
    <t>Industrial Energy Related Emissions Excluding Fuels to Power CCS[electricity if,water and waste 36T39,NOx]</t>
  </si>
  <si>
    <t>Industrial Energy Related Emissions Excluding Fuels to Power CCS[electricity if,water and waste 36T39,PM10]</t>
  </si>
  <si>
    <t>Industrial Energy Related Emissions Excluding Fuels to Power CCS[electricity if,water and waste 36T39,PM25]</t>
  </si>
  <si>
    <t>Industrial Energy Related Emissions Excluding Fuels to Power CCS[electricity if,water and waste 36T39,SOx]</t>
  </si>
  <si>
    <t>Industrial Energy Related Emissions Excluding Fuels to Power CCS[electricity if,water and waste 36T39,BC]</t>
  </si>
  <si>
    <t>Industrial Energy Related Emissions Excluding Fuels to Power CCS[electricity if,water and waste 36T39,OC]</t>
  </si>
  <si>
    <t>Industrial Energy Related Emissions Excluding Fuels to Power CCS[electricity if,water and waste 36T39,CH4]</t>
  </si>
  <si>
    <t>Industrial Energy Related Emissions Excluding Fuels to Power CCS[electricity if,water and waste 36T39,N2O]</t>
  </si>
  <si>
    <t>Industrial Energy Related Emissions Excluding Fuels to Power CCS[electricity if,water and waste 36T39,F gases]</t>
  </si>
  <si>
    <t>Industrial Energy Related Emissions Excluding Fuels to Power CCS[electricity if,construction 41T43,CO2]</t>
  </si>
  <si>
    <t>Industrial Energy Related Emissions Excluding Fuels to Power CCS[electricity if,construction 41T43,VOC]</t>
  </si>
  <si>
    <t>Industrial Energy Related Emissions Excluding Fuels to Power CCS[electricity if,construction 41T43,CO]</t>
  </si>
  <si>
    <t>Industrial Energy Related Emissions Excluding Fuels to Power CCS[electricity if,construction 41T43,NOx]</t>
  </si>
  <si>
    <t>Industrial Energy Related Emissions Excluding Fuels to Power CCS[electricity if,construction 41T43,PM10]</t>
  </si>
  <si>
    <t>Industrial Energy Related Emissions Excluding Fuels to Power CCS[electricity if,construction 41T43,PM25]</t>
  </si>
  <si>
    <t>Industrial Energy Related Emissions Excluding Fuels to Power CCS[electricity if,construction 41T43,SOx]</t>
  </si>
  <si>
    <t>Industrial Energy Related Emissions Excluding Fuels to Power CCS[electricity if,construction 41T43,BC]</t>
  </si>
  <si>
    <t>Industrial Energy Related Emissions Excluding Fuels to Power CCS[electricity if,construction 41T43,OC]</t>
  </si>
  <si>
    <t>Industrial Energy Related Emissions Excluding Fuels to Power CCS[electricity if,construction 41T43,CH4]</t>
  </si>
  <si>
    <t>Industrial Energy Related Emissions Excluding Fuels to Power CCS[electricity if,construction 41T43,N2O]</t>
  </si>
  <si>
    <t>Industrial Energy Related Emissions Excluding Fuels to Power CCS[electricity if,construction 41T43,F gases]</t>
  </si>
  <si>
    <t>Industrial Energy Related Emissions Excluding Fuels to Power CCS[hard coal if,agriculture and forestry 01T03,CO2]</t>
  </si>
  <si>
    <t>Industrial Energy Related Emissions Excluding Fuels to Power CCS[hard coal if,agriculture and forestry 01T03,VOC]</t>
  </si>
  <si>
    <t>Industrial Energy Related Emissions Excluding Fuels to Power CCS[hard coal if,agriculture and forestry 01T03,CO]</t>
  </si>
  <si>
    <t>Industrial Energy Related Emissions Excluding Fuels to Power CCS[hard coal if,agriculture and forestry 01T03,NOx]</t>
  </si>
  <si>
    <t>Industrial Energy Related Emissions Excluding Fuels to Power CCS[hard coal if,agriculture and forestry 01T03,PM10]</t>
  </si>
  <si>
    <t>Industrial Energy Related Emissions Excluding Fuels to Power CCS[hard coal if,agriculture and forestry 01T03,PM25]</t>
  </si>
  <si>
    <t>Industrial Energy Related Emissions Excluding Fuels to Power CCS[hard coal if,agriculture and forestry 01T03,SOx]</t>
  </si>
  <si>
    <t>Industrial Energy Related Emissions Excluding Fuels to Power CCS[hard coal if,agriculture and forestry 01T03,BC]</t>
  </si>
  <si>
    <t>Industrial Energy Related Emissions Excluding Fuels to Power CCS[hard coal if,agriculture and forestry 01T03,OC]</t>
  </si>
  <si>
    <t>Industrial Energy Related Emissions Excluding Fuels to Power CCS[hard coal if,agriculture and forestry 01T03,CH4]</t>
  </si>
  <si>
    <t>Industrial Energy Related Emissions Excluding Fuels to Power CCS[hard coal if,agriculture and forestry 01T03,N2O]</t>
  </si>
  <si>
    <t>Industrial Energy Related Emissions Excluding Fuels to Power CCS[hard coal if,agriculture and forestry 01T03,F gases]</t>
  </si>
  <si>
    <t>Industrial Energy Related Emissions Excluding Fuels to Power CCS[hard coal if,coal mining 05,CO2]</t>
  </si>
  <si>
    <t>Industrial Energy Related Emissions Excluding Fuels to Power CCS[hard coal if,coal mining 05,VOC]</t>
  </si>
  <si>
    <t>Industrial Energy Related Emissions Excluding Fuels to Power CCS[hard coal if,coal mining 05,CO]</t>
  </si>
  <si>
    <t>Industrial Energy Related Emissions Excluding Fuels to Power CCS[hard coal if,coal mining 05,NOx]</t>
  </si>
  <si>
    <t>Industrial Energy Related Emissions Excluding Fuels to Power CCS[hard coal if,coal mining 05,PM10]</t>
  </si>
  <si>
    <t>Industrial Energy Related Emissions Excluding Fuels to Power CCS[hard coal if,coal mining 05,PM25]</t>
  </si>
  <si>
    <t>Industrial Energy Related Emissions Excluding Fuels to Power CCS[hard coal if,coal mining 05,SOx]</t>
  </si>
  <si>
    <t>Industrial Energy Related Emissions Excluding Fuels to Power CCS[hard coal if,coal mining 05,BC]</t>
  </si>
  <si>
    <t>Industrial Energy Related Emissions Excluding Fuels to Power CCS[hard coal if,coal mining 05,OC]</t>
  </si>
  <si>
    <t>Industrial Energy Related Emissions Excluding Fuels to Power CCS[hard coal if,coal mining 05,CH4]</t>
  </si>
  <si>
    <t>Industrial Energy Related Emissions Excluding Fuels to Power CCS[hard coal if,coal mining 05,N2O]</t>
  </si>
  <si>
    <t>Industrial Energy Related Emissions Excluding Fuels to Power CCS[hard coal if,coal mining 05,F gases]</t>
  </si>
  <si>
    <t>Industrial Energy Related Emissions Excluding Fuels to Power CCS[hard coal if,oil and gas extraction 06,CO2]</t>
  </si>
  <si>
    <t>Industrial Energy Related Emissions Excluding Fuels to Power CCS[hard coal if,oil and gas extraction 06,VOC]</t>
  </si>
  <si>
    <t>Industrial Energy Related Emissions Excluding Fuels to Power CCS[hard coal if,oil and gas extraction 06,CO]</t>
  </si>
  <si>
    <t>Industrial Energy Related Emissions Excluding Fuels to Power CCS[hard coal if,oil and gas extraction 06,NOx]</t>
  </si>
  <si>
    <t>Industrial Energy Related Emissions Excluding Fuels to Power CCS[hard coal if,oil and gas extraction 06,PM10]</t>
  </si>
  <si>
    <t>Industrial Energy Related Emissions Excluding Fuels to Power CCS[hard coal if,oil and gas extraction 06,PM25]</t>
  </si>
  <si>
    <t>Industrial Energy Related Emissions Excluding Fuels to Power CCS[hard coal if,oil and gas extraction 06,SOx]</t>
  </si>
  <si>
    <t>Industrial Energy Related Emissions Excluding Fuels to Power CCS[hard coal if,oil and gas extraction 06,BC]</t>
  </si>
  <si>
    <t>Industrial Energy Related Emissions Excluding Fuels to Power CCS[hard coal if,oil and gas extraction 06,OC]</t>
  </si>
  <si>
    <t>Industrial Energy Related Emissions Excluding Fuels to Power CCS[hard coal if,oil and gas extraction 06,CH4]</t>
  </si>
  <si>
    <t>Industrial Energy Related Emissions Excluding Fuels to Power CCS[hard coal if,oil and gas extraction 06,N2O]</t>
  </si>
  <si>
    <t>Industrial Energy Related Emissions Excluding Fuels to Power CCS[hard coal if,oil and gas extraction 06,F gases]</t>
  </si>
  <si>
    <t>Industrial Energy Related Emissions Excluding Fuels to Power CCS[hard coal if,other mining and quarrying 07T08,CO2]</t>
  </si>
  <si>
    <t>Industrial Energy Related Emissions Excluding Fuels to Power CCS[hard coal if,other mining and quarrying 07T08,VOC]</t>
  </si>
  <si>
    <t>Industrial Energy Related Emissions Excluding Fuels to Power CCS[hard coal if,other mining and quarrying 07T08,CO]</t>
  </si>
  <si>
    <t>Industrial Energy Related Emissions Excluding Fuels to Power CCS[hard coal if,other mining and quarrying 07T08,NOx]</t>
  </si>
  <si>
    <t>Industrial Energy Related Emissions Excluding Fuels to Power CCS[hard coal if,other mining and quarrying 07T08,PM10]</t>
  </si>
  <si>
    <t>Industrial Energy Related Emissions Excluding Fuels to Power CCS[hard coal if,other mining and quarrying 07T08,PM25]</t>
  </si>
  <si>
    <t>Industrial Energy Related Emissions Excluding Fuels to Power CCS[hard coal if,other mining and quarrying 07T08,SOx]</t>
  </si>
  <si>
    <t>Industrial Energy Related Emissions Excluding Fuels to Power CCS[hard coal if,other mining and quarrying 07T08,BC]</t>
  </si>
  <si>
    <t>Industrial Energy Related Emissions Excluding Fuels to Power CCS[hard coal if,other mining and quarrying 07T08,OC]</t>
  </si>
  <si>
    <t>Industrial Energy Related Emissions Excluding Fuels to Power CCS[hard coal if,other mining and quarrying 07T08,CH4]</t>
  </si>
  <si>
    <t>Industrial Energy Related Emissions Excluding Fuels to Power CCS[hard coal if,other mining and quarrying 07T08,N2O]</t>
  </si>
  <si>
    <t>Industrial Energy Related Emissions Excluding Fuels to Power CCS[hard coal if,other mining and quarrying 07T08,F gases]</t>
  </si>
  <si>
    <t>Industrial Energy Related Emissions Excluding Fuels to Power CCS[hard coal if,food beverage and tobacco 10T12,CO2]</t>
  </si>
  <si>
    <t>Industrial Energy Related Emissions Excluding Fuels to Power CCS[hard coal if,food beverage and tobacco 10T12,VOC]</t>
  </si>
  <si>
    <t>Industrial Energy Related Emissions Excluding Fuels to Power CCS[hard coal if,food beverage and tobacco 10T12,CO]</t>
  </si>
  <si>
    <t>Industrial Energy Related Emissions Excluding Fuels to Power CCS[hard coal if,food beverage and tobacco 10T12,NOx]</t>
  </si>
  <si>
    <t>Industrial Energy Related Emissions Excluding Fuels to Power CCS[hard coal if,food beverage and tobacco 10T12,PM10]</t>
  </si>
  <si>
    <t>Industrial Energy Related Emissions Excluding Fuels to Power CCS[hard coal if,food beverage and tobacco 10T12,PM25]</t>
  </si>
  <si>
    <t>Industrial Energy Related Emissions Excluding Fuels to Power CCS[hard coal if,food beverage and tobacco 10T12,SOx]</t>
  </si>
  <si>
    <t>Industrial Energy Related Emissions Excluding Fuels to Power CCS[hard coal if,food beverage and tobacco 10T12,BC]</t>
  </si>
  <si>
    <t>Industrial Energy Related Emissions Excluding Fuels to Power CCS[hard coal if,food beverage and tobacco 10T12,OC]</t>
  </si>
  <si>
    <t>Industrial Energy Related Emissions Excluding Fuels to Power CCS[hard coal if,food beverage and tobacco 10T12,CH4]</t>
  </si>
  <si>
    <t>Industrial Energy Related Emissions Excluding Fuels to Power CCS[hard coal if,food beverage and tobacco 10T12,N2O]</t>
  </si>
  <si>
    <t>Industrial Energy Related Emissions Excluding Fuels to Power CCS[hard coal if,food beverage and tobacco 10T12,F gases]</t>
  </si>
  <si>
    <t>Industrial Energy Related Emissions Excluding Fuels to Power CCS[hard coal if,textiles apparel and leather 13T15,CO2]</t>
  </si>
  <si>
    <t>Industrial Energy Related Emissions Excluding Fuels to Power CCS[hard coal if,textiles apparel and leather 13T15,VOC]</t>
  </si>
  <si>
    <t>Industrial Energy Related Emissions Excluding Fuels to Power CCS[hard coal if,textiles apparel and leather 13T15,CO]</t>
  </si>
  <si>
    <t>Industrial Energy Related Emissions Excluding Fuels to Power CCS[hard coal if,textiles apparel and leather 13T15,NOx]</t>
  </si>
  <si>
    <t>Industrial Energy Related Emissions Excluding Fuels to Power CCS[hard coal if,textiles apparel and leather 13T15,PM10]</t>
  </si>
  <si>
    <t>Industrial Energy Related Emissions Excluding Fuels to Power CCS[hard coal if,textiles apparel and leather 13T15,PM25]</t>
  </si>
  <si>
    <t>Industrial Energy Related Emissions Excluding Fuels to Power CCS[hard coal if,textiles apparel and leather 13T15,SOx]</t>
  </si>
  <si>
    <t>Industrial Energy Related Emissions Excluding Fuels to Power CCS[hard coal if,textiles apparel and leather 13T15,BC]</t>
  </si>
  <si>
    <t>Industrial Energy Related Emissions Excluding Fuels to Power CCS[hard coal if,textiles apparel and leather 13T15,OC]</t>
  </si>
  <si>
    <t>Industrial Energy Related Emissions Excluding Fuels to Power CCS[hard coal if,textiles apparel and leather 13T15,CH4]</t>
  </si>
  <si>
    <t>Industrial Energy Related Emissions Excluding Fuels to Power CCS[hard coal if,textiles apparel and leather 13T15,N2O]</t>
  </si>
  <si>
    <t>Industrial Energy Related Emissions Excluding Fuels to Power CCS[hard coal if,textiles apparel and leather 13T15,F gases]</t>
  </si>
  <si>
    <t>Industrial Energy Related Emissions Excluding Fuels to Power CCS[hard coal if,wood products 16,CO2]</t>
  </si>
  <si>
    <t>Industrial Energy Related Emissions Excluding Fuels to Power CCS[hard coal if,wood products 16,VOC]</t>
  </si>
  <si>
    <t>Industrial Energy Related Emissions Excluding Fuels to Power CCS[hard coal if,wood products 16,CO]</t>
  </si>
  <si>
    <t>Industrial Energy Related Emissions Excluding Fuels to Power CCS[hard coal if,wood products 16,NOx]</t>
  </si>
  <si>
    <t>Industrial Energy Related Emissions Excluding Fuels to Power CCS[hard coal if,wood products 16,PM10]</t>
  </si>
  <si>
    <t>Industrial Energy Related Emissions Excluding Fuels to Power CCS[hard coal if,wood products 16,PM25]</t>
  </si>
  <si>
    <t>Industrial Energy Related Emissions Excluding Fuels to Power CCS[hard coal if,wood products 16,SOx]</t>
  </si>
  <si>
    <t>Industrial Energy Related Emissions Excluding Fuels to Power CCS[hard coal if,wood products 16,BC]</t>
  </si>
  <si>
    <t>Industrial Energy Related Emissions Excluding Fuels to Power CCS[hard coal if,wood products 16,OC]</t>
  </si>
  <si>
    <t>Industrial Energy Related Emissions Excluding Fuels to Power CCS[hard coal if,wood products 16,CH4]</t>
  </si>
  <si>
    <t>Industrial Energy Related Emissions Excluding Fuels to Power CCS[hard coal if,wood products 16,N2O]</t>
  </si>
  <si>
    <t>Industrial Energy Related Emissions Excluding Fuels to Power CCS[hard coal if,wood products 16,F gases]</t>
  </si>
  <si>
    <t>Industrial Energy Related Emissions Excluding Fuels to Power CCS[hard coal if,pulp paper and printing 17T18,CO2]</t>
  </si>
  <si>
    <t>Industrial Energy Related Emissions Excluding Fuels to Power CCS[hard coal if,pulp paper and printing 17T18,VOC]</t>
  </si>
  <si>
    <t>Industrial Energy Related Emissions Excluding Fuels to Power CCS[hard coal if,pulp paper and printing 17T18,CO]</t>
  </si>
  <si>
    <t>Industrial Energy Related Emissions Excluding Fuels to Power CCS[hard coal if,pulp paper and printing 17T18,NOx]</t>
  </si>
  <si>
    <t>Industrial Energy Related Emissions Excluding Fuels to Power CCS[hard coal if,pulp paper and printing 17T18,PM10]</t>
  </si>
  <si>
    <t>Industrial Energy Related Emissions Excluding Fuels to Power CCS[hard coal if,pulp paper and printing 17T18,PM25]</t>
  </si>
  <si>
    <t>Industrial Energy Related Emissions Excluding Fuels to Power CCS[hard coal if,pulp paper and printing 17T18,SOx]</t>
  </si>
  <si>
    <t>Industrial Energy Related Emissions Excluding Fuels to Power CCS[hard coal if,pulp paper and printing 17T18,BC]</t>
  </si>
  <si>
    <t>Industrial Energy Related Emissions Excluding Fuels to Power CCS[hard coal if,pulp paper and printing 17T18,OC]</t>
  </si>
  <si>
    <t>Industrial Energy Related Emissions Excluding Fuels to Power CCS[hard coal if,pulp paper and printing 17T18,CH4]</t>
  </si>
  <si>
    <t>Industrial Energy Related Emissions Excluding Fuels to Power CCS[hard coal if,pulp paper and printing 17T18,N2O]</t>
  </si>
  <si>
    <t>Industrial Energy Related Emissions Excluding Fuels to Power CCS[hard coal if,pulp paper and printing 17T18,F gases]</t>
  </si>
  <si>
    <t>Industrial Energy Related Emissions Excluding Fuels to Power CCS[hard coal if,refined petroleum and coke 19,CO2]</t>
  </si>
  <si>
    <t>Industrial Energy Related Emissions Excluding Fuels to Power CCS[hard coal if,refined petroleum and coke 19,VOC]</t>
  </si>
  <si>
    <t>Industrial Energy Related Emissions Excluding Fuels to Power CCS[hard coal if,refined petroleum and coke 19,CO]</t>
  </si>
  <si>
    <t>Industrial Energy Related Emissions Excluding Fuels to Power CCS[hard coal if,refined petroleum and coke 19,NOx]</t>
  </si>
  <si>
    <t>Industrial Energy Related Emissions Excluding Fuels to Power CCS[hard coal if,refined petroleum and coke 19,PM10]</t>
  </si>
  <si>
    <t>Industrial Energy Related Emissions Excluding Fuels to Power CCS[hard coal if,refined petroleum and coke 19,PM25]</t>
  </si>
  <si>
    <t>Industrial Energy Related Emissions Excluding Fuels to Power CCS[hard coal if,refined petroleum and coke 19,SOx]</t>
  </si>
  <si>
    <t>Industrial Energy Related Emissions Excluding Fuels to Power CCS[hard coal if,refined petroleum and coke 19,BC]</t>
  </si>
  <si>
    <t>Industrial Energy Related Emissions Excluding Fuels to Power CCS[hard coal if,refined petroleum and coke 19,OC]</t>
  </si>
  <si>
    <t>Industrial Energy Related Emissions Excluding Fuels to Power CCS[hard coal if,refined petroleum and coke 19,CH4]</t>
  </si>
  <si>
    <t>Industrial Energy Related Emissions Excluding Fuels to Power CCS[hard coal if,refined petroleum and coke 19,N2O]</t>
  </si>
  <si>
    <t>Industrial Energy Related Emissions Excluding Fuels to Power CCS[hard coal if,refined petroleum and coke 19,F gases]</t>
  </si>
  <si>
    <t>Industrial Energy Related Emissions Excluding Fuels to Power CCS[hard coal if,chemicals 20,CO2]</t>
  </si>
  <si>
    <t>Industrial Energy Related Emissions Excluding Fuels to Power CCS[hard coal if,chemicals 20,VOC]</t>
  </si>
  <si>
    <t>Industrial Energy Related Emissions Excluding Fuels to Power CCS[hard coal if,chemicals 20,CO]</t>
  </si>
  <si>
    <t>Industrial Energy Related Emissions Excluding Fuels to Power CCS[hard coal if,chemicals 20,NOx]</t>
  </si>
  <si>
    <t>Industrial Energy Related Emissions Excluding Fuels to Power CCS[hard coal if,chemicals 20,PM10]</t>
  </si>
  <si>
    <t>Industrial Energy Related Emissions Excluding Fuels to Power CCS[hard coal if,chemicals 20,PM25]</t>
  </si>
  <si>
    <t>Industrial Energy Related Emissions Excluding Fuels to Power CCS[hard coal if,chemicals 20,SOx]</t>
  </si>
  <si>
    <t>Industrial Energy Related Emissions Excluding Fuels to Power CCS[hard coal if,chemicals 20,BC]</t>
  </si>
  <si>
    <t>Industrial Energy Related Emissions Excluding Fuels to Power CCS[hard coal if,chemicals 20,OC]</t>
  </si>
  <si>
    <t>Industrial Energy Related Emissions Excluding Fuels to Power CCS[hard coal if,chemicals 20,CH4]</t>
  </si>
  <si>
    <t>Industrial Energy Related Emissions Excluding Fuels to Power CCS[hard coal if,chemicals 20,N2O]</t>
  </si>
  <si>
    <t>Industrial Energy Related Emissions Excluding Fuels to Power CCS[hard coal if,chemicals 20,F gases]</t>
  </si>
  <si>
    <t>Industrial Energy Related Emissions Excluding Fuels to Power CCS[hard coal if,rubber and plastic products 22,CO2]</t>
  </si>
  <si>
    <t>Industrial Energy Related Emissions Excluding Fuels to Power CCS[hard coal if,rubber and plastic products 22,VOC]</t>
  </si>
  <si>
    <t>Industrial Energy Related Emissions Excluding Fuels to Power CCS[hard coal if,rubber and plastic products 22,CO]</t>
  </si>
  <si>
    <t>Industrial Energy Related Emissions Excluding Fuels to Power CCS[hard coal if,rubber and plastic products 22,NOx]</t>
  </si>
  <si>
    <t>Industrial Energy Related Emissions Excluding Fuels to Power CCS[hard coal if,rubber and plastic products 22,PM10]</t>
  </si>
  <si>
    <t>Industrial Energy Related Emissions Excluding Fuels to Power CCS[hard coal if,rubber and plastic products 22,PM25]</t>
  </si>
  <si>
    <t>Industrial Energy Related Emissions Excluding Fuels to Power CCS[hard coal if,rubber and plastic products 22,SOx]</t>
  </si>
  <si>
    <t>Industrial Energy Related Emissions Excluding Fuels to Power CCS[hard coal if,rubber and plastic products 22,BC]</t>
  </si>
  <si>
    <t>Industrial Energy Related Emissions Excluding Fuels to Power CCS[hard coal if,rubber and plastic products 22,OC]</t>
  </si>
  <si>
    <t>Industrial Energy Related Emissions Excluding Fuels to Power CCS[hard coal if,rubber and plastic products 22,CH4]</t>
  </si>
  <si>
    <t>Industrial Energy Related Emissions Excluding Fuels to Power CCS[hard coal if,rubber and plastic products 22,N2O]</t>
  </si>
  <si>
    <t>Industrial Energy Related Emissions Excluding Fuels to Power CCS[hard coal if,rubber and plastic products 22,F gases]</t>
  </si>
  <si>
    <t>Industrial Energy Related Emissions Excluding Fuels to Power CCS[hard coal if,glass and glass products 231,CO2]</t>
  </si>
  <si>
    <t>Industrial Energy Related Emissions Excluding Fuels to Power CCS[hard coal if,glass and glass products 231,VOC]</t>
  </si>
  <si>
    <t>Industrial Energy Related Emissions Excluding Fuels to Power CCS[hard coal if,glass and glass products 231,CO]</t>
  </si>
  <si>
    <t>Industrial Energy Related Emissions Excluding Fuels to Power CCS[hard coal if,glass and glass products 231,NOx]</t>
  </si>
  <si>
    <t>Industrial Energy Related Emissions Excluding Fuels to Power CCS[hard coal if,glass and glass products 231,PM10]</t>
  </si>
  <si>
    <t>Industrial Energy Related Emissions Excluding Fuels to Power CCS[hard coal if,glass and glass products 231,PM25]</t>
  </si>
  <si>
    <t>Industrial Energy Related Emissions Excluding Fuels to Power CCS[hard coal if,glass and glass products 231,SOx]</t>
  </si>
  <si>
    <t>Industrial Energy Related Emissions Excluding Fuels to Power CCS[hard coal if,glass and glass products 231,BC]</t>
  </si>
  <si>
    <t>Industrial Energy Related Emissions Excluding Fuels to Power CCS[hard coal if,glass and glass products 231,OC]</t>
  </si>
  <si>
    <t>Industrial Energy Related Emissions Excluding Fuels to Power CCS[hard coal if,glass and glass products 231,CH4]</t>
  </si>
  <si>
    <t>Industrial Energy Related Emissions Excluding Fuels to Power CCS[hard coal if,glass and glass products 231,N2O]</t>
  </si>
  <si>
    <t>Industrial Energy Related Emissions Excluding Fuels to Power CCS[hard coal if,glass and glass products 231,F gases]</t>
  </si>
  <si>
    <t>Industrial Energy Related Emissions Excluding Fuels to Power CCS[hard coal if,cement and other nonmetallic minerals 239,CO2]</t>
  </si>
  <si>
    <t>Industrial Energy Related Emissions Excluding Fuels to Power CCS[hard coal if,cement and other nonmetallic minerals 239,VOC]</t>
  </si>
  <si>
    <t>Industrial Energy Related Emissions Excluding Fuels to Power CCS[hard coal if,cement and other nonmetallic minerals 239,CO]</t>
  </si>
  <si>
    <t>Industrial Energy Related Emissions Excluding Fuels to Power CCS[hard coal if,cement and other nonmetallic minerals 239,NOx]</t>
  </si>
  <si>
    <t>Industrial Energy Related Emissions Excluding Fuels to Power CCS[hard coal if,cement and other nonmetallic minerals 239,PM10]</t>
  </si>
  <si>
    <t>Industrial Energy Related Emissions Excluding Fuels to Power CCS[hard coal if,cement and other nonmetallic minerals 239,PM25]</t>
  </si>
  <si>
    <t>Industrial Energy Related Emissions Excluding Fuels to Power CCS[hard coal if,cement and other nonmetallic minerals 239,SOx]</t>
  </si>
  <si>
    <t>Industrial Energy Related Emissions Excluding Fuels to Power CCS[hard coal if,cement and other nonmetallic minerals 239,BC]</t>
  </si>
  <si>
    <t>Industrial Energy Related Emissions Excluding Fuels to Power CCS[hard coal if,cement and other nonmetallic minerals 239,OC]</t>
  </si>
  <si>
    <t>Industrial Energy Related Emissions Excluding Fuels to Power CCS[hard coal if,cement and other nonmetallic minerals 239,CH4]</t>
  </si>
  <si>
    <t>Industrial Energy Related Emissions Excluding Fuels to Power CCS[hard coal if,cement and other nonmetallic minerals 239,N2O]</t>
  </si>
  <si>
    <t>Industrial Energy Related Emissions Excluding Fuels to Power CCS[hard coal if,cement and other nonmetallic minerals 239,F gases]</t>
  </si>
  <si>
    <t>Industrial Energy Related Emissions Excluding Fuels to Power CCS[hard coal if,iron and steel 241,CO2]</t>
  </si>
  <si>
    <t>Industrial Energy Related Emissions Excluding Fuels to Power CCS[hard coal if,iron and steel 241,VOC]</t>
  </si>
  <si>
    <t>Industrial Energy Related Emissions Excluding Fuels to Power CCS[hard coal if,iron and steel 241,CO]</t>
  </si>
  <si>
    <t>Industrial Energy Related Emissions Excluding Fuels to Power CCS[hard coal if,iron and steel 241,NOx]</t>
  </si>
  <si>
    <t>Industrial Energy Related Emissions Excluding Fuels to Power CCS[hard coal if,iron and steel 241,PM10]</t>
  </si>
  <si>
    <t>Industrial Energy Related Emissions Excluding Fuels to Power CCS[hard coal if,iron and steel 241,PM25]</t>
  </si>
  <si>
    <t>Industrial Energy Related Emissions Excluding Fuels to Power CCS[hard coal if,iron and steel 241,SOx]</t>
  </si>
  <si>
    <t>Industrial Energy Related Emissions Excluding Fuels to Power CCS[hard coal if,iron and steel 241,BC]</t>
  </si>
  <si>
    <t>Industrial Energy Related Emissions Excluding Fuels to Power CCS[hard coal if,iron and steel 241,OC]</t>
  </si>
  <si>
    <t>Industrial Energy Related Emissions Excluding Fuels to Power CCS[hard coal if,iron and steel 241,CH4]</t>
  </si>
  <si>
    <t>Industrial Energy Related Emissions Excluding Fuels to Power CCS[hard coal if,iron and steel 241,N2O]</t>
  </si>
  <si>
    <t>Industrial Energy Related Emissions Excluding Fuels to Power CCS[hard coal if,iron and steel 241,F gases]</t>
  </si>
  <si>
    <t>Industrial Energy Related Emissions Excluding Fuels to Power CCS[hard coal if,other metals 242,CO2]</t>
  </si>
  <si>
    <t>Industrial Energy Related Emissions Excluding Fuels to Power CCS[hard coal if,other metals 242,VOC]</t>
  </si>
  <si>
    <t>Industrial Energy Related Emissions Excluding Fuels to Power CCS[hard coal if,other metals 242,CO]</t>
  </si>
  <si>
    <t>Industrial Energy Related Emissions Excluding Fuels to Power CCS[hard coal if,other metals 242,NOx]</t>
  </si>
  <si>
    <t>Industrial Energy Related Emissions Excluding Fuels to Power CCS[hard coal if,other metals 242,PM10]</t>
  </si>
  <si>
    <t>Industrial Energy Related Emissions Excluding Fuels to Power CCS[hard coal if,other metals 242,PM25]</t>
  </si>
  <si>
    <t>Industrial Energy Related Emissions Excluding Fuels to Power CCS[hard coal if,other metals 242,SOx]</t>
  </si>
  <si>
    <t>Industrial Energy Related Emissions Excluding Fuels to Power CCS[hard coal if,other metals 242,BC]</t>
  </si>
  <si>
    <t>Industrial Energy Related Emissions Excluding Fuels to Power CCS[hard coal if,other metals 242,OC]</t>
  </si>
  <si>
    <t>Industrial Energy Related Emissions Excluding Fuels to Power CCS[hard coal if,other metals 242,CH4]</t>
  </si>
  <si>
    <t>Industrial Energy Related Emissions Excluding Fuels to Power CCS[hard coal if,other metals 242,N2O]</t>
  </si>
  <si>
    <t>Industrial Energy Related Emissions Excluding Fuels to Power CCS[hard coal if,other metals 242,F gases]</t>
  </si>
  <si>
    <t>Industrial Energy Related Emissions Excluding Fuels to Power CCS[hard coal if,metal products except machinery and vehicles 25,CO2]</t>
  </si>
  <si>
    <t>Industrial Energy Related Emissions Excluding Fuels to Power CCS[hard coal if,metal products except machinery and vehicles 25,VOC]</t>
  </si>
  <si>
    <t>Industrial Energy Related Emissions Excluding Fuels to Power CCS[hard coal if,metal products except machinery and vehicles 25,CO]</t>
  </si>
  <si>
    <t>Industrial Energy Related Emissions Excluding Fuels to Power CCS[hard coal if,metal products except machinery and vehicles 25,NOx]</t>
  </si>
  <si>
    <t>Industrial Energy Related Emissions Excluding Fuels to Power CCS[hard coal if,metal products except machinery and vehicles 25,PM10]</t>
  </si>
  <si>
    <t>Industrial Energy Related Emissions Excluding Fuels to Power CCS[hard coal if,metal products except machinery and vehicles 25,PM25]</t>
  </si>
  <si>
    <t>Industrial Energy Related Emissions Excluding Fuels to Power CCS[hard coal if,metal products except machinery and vehicles 25,SOx]</t>
  </si>
  <si>
    <t>Industrial Energy Related Emissions Excluding Fuels to Power CCS[hard coal if,metal products except machinery and vehicles 25,BC]</t>
  </si>
  <si>
    <t>Industrial Energy Related Emissions Excluding Fuels to Power CCS[hard coal if,metal products except machinery and vehicles 25,OC]</t>
  </si>
  <si>
    <t>Industrial Energy Related Emissions Excluding Fuels to Power CCS[hard coal if,metal products except machinery and vehicles 25,CH4]</t>
  </si>
  <si>
    <t>Industrial Energy Related Emissions Excluding Fuels to Power CCS[hard coal if,metal products except machinery and vehicles 25,N2O]</t>
  </si>
  <si>
    <t>Industrial Energy Related Emissions Excluding Fuels to Power CCS[hard coal if,metal products except machinery and vehicles 25,F gases]</t>
  </si>
  <si>
    <t>Industrial Energy Related Emissions Excluding Fuels to Power CCS[hard coal if,computers and electronics 26,CO2]</t>
  </si>
  <si>
    <t>Industrial Energy Related Emissions Excluding Fuels to Power CCS[hard coal if,computers and electronics 26,VOC]</t>
  </si>
  <si>
    <t>Industrial Energy Related Emissions Excluding Fuels to Power CCS[hard coal if,computers and electronics 26,CO]</t>
  </si>
  <si>
    <t>Industrial Energy Related Emissions Excluding Fuels to Power CCS[hard coal if,computers and electronics 26,NOx]</t>
  </si>
  <si>
    <t>Industrial Energy Related Emissions Excluding Fuels to Power CCS[hard coal if,computers and electronics 26,PM10]</t>
  </si>
  <si>
    <t>Industrial Energy Related Emissions Excluding Fuels to Power CCS[hard coal if,computers and electronics 26,PM25]</t>
  </si>
  <si>
    <t>Industrial Energy Related Emissions Excluding Fuels to Power CCS[hard coal if,computers and electronics 26,SOx]</t>
  </si>
  <si>
    <t>Industrial Energy Related Emissions Excluding Fuels to Power CCS[hard coal if,computers and electronics 26,BC]</t>
  </si>
  <si>
    <t>Industrial Energy Related Emissions Excluding Fuels to Power CCS[hard coal if,computers and electronics 26,OC]</t>
  </si>
  <si>
    <t>Industrial Energy Related Emissions Excluding Fuels to Power CCS[hard coal if,computers and electronics 26,CH4]</t>
  </si>
  <si>
    <t>Industrial Energy Related Emissions Excluding Fuels to Power CCS[hard coal if,computers and electronics 26,N2O]</t>
  </si>
  <si>
    <t>Industrial Energy Related Emissions Excluding Fuels to Power CCS[hard coal if,computers and electronics 26,F gases]</t>
  </si>
  <si>
    <t>Industrial Energy Related Emissions Excluding Fuels to Power CCS[hard coal if,appliances and electrical equipment 27,CO2]</t>
  </si>
  <si>
    <t>Industrial Energy Related Emissions Excluding Fuels to Power CCS[hard coal if,appliances and electrical equipment 27,VOC]</t>
  </si>
  <si>
    <t>Industrial Energy Related Emissions Excluding Fuels to Power CCS[hard coal if,appliances and electrical equipment 27,CO]</t>
  </si>
  <si>
    <t>Industrial Energy Related Emissions Excluding Fuels to Power CCS[hard coal if,appliances and electrical equipment 27,NOx]</t>
  </si>
  <si>
    <t>Industrial Energy Related Emissions Excluding Fuels to Power CCS[hard coal if,appliances and electrical equipment 27,PM10]</t>
  </si>
  <si>
    <t>Industrial Energy Related Emissions Excluding Fuels to Power CCS[hard coal if,appliances and electrical equipment 27,PM25]</t>
  </si>
  <si>
    <t>Industrial Energy Related Emissions Excluding Fuels to Power CCS[hard coal if,appliances and electrical equipment 27,SOx]</t>
  </si>
  <si>
    <t>Industrial Energy Related Emissions Excluding Fuels to Power CCS[hard coal if,appliances and electrical equipment 27,BC]</t>
  </si>
  <si>
    <t>Industrial Energy Related Emissions Excluding Fuels to Power CCS[hard coal if,appliances and electrical equipment 27,OC]</t>
  </si>
  <si>
    <t>Industrial Energy Related Emissions Excluding Fuels to Power CCS[hard coal if,appliances and electrical equipment 27,CH4]</t>
  </si>
  <si>
    <t>Industrial Energy Related Emissions Excluding Fuels to Power CCS[hard coal if,appliances and electrical equipment 27,N2O]</t>
  </si>
  <si>
    <t>Industrial Energy Related Emissions Excluding Fuels to Power CCS[hard coal if,appliances and electrical equipment 27,F gases]</t>
  </si>
  <si>
    <t>Industrial Energy Related Emissions Excluding Fuels to Power CCS[hard coal if,other machinery 28,CO2]</t>
  </si>
  <si>
    <t>Industrial Energy Related Emissions Excluding Fuels to Power CCS[hard coal if,other machinery 28,VOC]</t>
  </si>
  <si>
    <t>Industrial Energy Related Emissions Excluding Fuels to Power CCS[hard coal if,other machinery 28,CO]</t>
  </si>
  <si>
    <t>Industrial Energy Related Emissions Excluding Fuels to Power CCS[hard coal if,other machinery 28,NOx]</t>
  </si>
  <si>
    <t>Industrial Energy Related Emissions Excluding Fuels to Power CCS[hard coal if,other machinery 28,PM10]</t>
  </si>
  <si>
    <t>Industrial Energy Related Emissions Excluding Fuels to Power CCS[hard coal if,other machinery 28,PM25]</t>
  </si>
  <si>
    <t>Industrial Energy Related Emissions Excluding Fuels to Power CCS[hard coal if,other machinery 28,SOx]</t>
  </si>
  <si>
    <t>Industrial Energy Related Emissions Excluding Fuels to Power CCS[hard coal if,other machinery 28,BC]</t>
  </si>
  <si>
    <t>Industrial Energy Related Emissions Excluding Fuels to Power CCS[hard coal if,other machinery 28,OC]</t>
  </si>
  <si>
    <t>Industrial Energy Related Emissions Excluding Fuels to Power CCS[hard coal if,other machinery 28,CH4]</t>
  </si>
  <si>
    <t>Industrial Energy Related Emissions Excluding Fuels to Power CCS[hard coal if,other machinery 28,N2O]</t>
  </si>
  <si>
    <t>Industrial Energy Related Emissions Excluding Fuels to Power CCS[hard coal if,other machinery 28,F gases]</t>
  </si>
  <si>
    <t>Industrial Energy Related Emissions Excluding Fuels to Power CCS[hard coal if,road vehicles 29,CO2]</t>
  </si>
  <si>
    <t>Industrial Energy Related Emissions Excluding Fuels to Power CCS[hard coal if,road vehicles 29,VOC]</t>
  </si>
  <si>
    <t>Industrial Energy Related Emissions Excluding Fuels to Power CCS[hard coal if,road vehicles 29,CO]</t>
  </si>
  <si>
    <t>Industrial Energy Related Emissions Excluding Fuels to Power CCS[hard coal if,road vehicles 29,NOx]</t>
  </si>
  <si>
    <t>Industrial Energy Related Emissions Excluding Fuels to Power CCS[hard coal if,road vehicles 29,PM10]</t>
  </si>
  <si>
    <t>Industrial Energy Related Emissions Excluding Fuels to Power CCS[hard coal if,road vehicles 29,PM25]</t>
  </si>
  <si>
    <t>Industrial Energy Related Emissions Excluding Fuels to Power CCS[hard coal if,road vehicles 29,SOx]</t>
  </si>
  <si>
    <t>Industrial Energy Related Emissions Excluding Fuels to Power CCS[hard coal if,road vehicles 29,BC]</t>
  </si>
  <si>
    <t>Industrial Energy Related Emissions Excluding Fuels to Power CCS[hard coal if,road vehicles 29,OC]</t>
  </si>
  <si>
    <t>Industrial Energy Related Emissions Excluding Fuels to Power CCS[hard coal if,road vehicles 29,CH4]</t>
  </si>
  <si>
    <t>Industrial Energy Related Emissions Excluding Fuels to Power CCS[hard coal if,road vehicles 29,N2O]</t>
  </si>
  <si>
    <t>Industrial Energy Related Emissions Excluding Fuels to Power CCS[hard coal if,road vehicles 29,F gases]</t>
  </si>
  <si>
    <t>Industrial Energy Related Emissions Excluding Fuels to Power CCS[hard coal if,nonroad vehicles 30,CO2]</t>
  </si>
  <si>
    <t>Industrial Energy Related Emissions Excluding Fuels to Power CCS[hard coal if,nonroad vehicles 30,VOC]</t>
  </si>
  <si>
    <t>Industrial Energy Related Emissions Excluding Fuels to Power CCS[hard coal if,nonroad vehicles 30,CO]</t>
  </si>
  <si>
    <t>Industrial Energy Related Emissions Excluding Fuels to Power CCS[hard coal if,nonroad vehicles 30,NOx]</t>
  </si>
  <si>
    <t>Industrial Energy Related Emissions Excluding Fuels to Power CCS[hard coal if,nonroad vehicles 30,PM10]</t>
  </si>
  <si>
    <t>Industrial Energy Related Emissions Excluding Fuels to Power CCS[hard coal if,nonroad vehicles 30,PM25]</t>
  </si>
  <si>
    <t>Industrial Energy Related Emissions Excluding Fuels to Power CCS[hard coal if,nonroad vehicles 30,SOx]</t>
  </si>
  <si>
    <t>Industrial Energy Related Emissions Excluding Fuels to Power CCS[hard coal if,nonroad vehicles 30,BC]</t>
  </si>
  <si>
    <t>Industrial Energy Related Emissions Excluding Fuels to Power CCS[hard coal if,nonroad vehicles 30,OC]</t>
  </si>
  <si>
    <t>Industrial Energy Related Emissions Excluding Fuels to Power CCS[hard coal if,nonroad vehicles 30,CH4]</t>
  </si>
  <si>
    <t>Industrial Energy Related Emissions Excluding Fuels to Power CCS[hard coal if,nonroad vehicles 30,N2O]</t>
  </si>
  <si>
    <t>Industrial Energy Related Emissions Excluding Fuels to Power CCS[hard coal if,nonroad vehicles 30,F gases]</t>
  </si>
  <si>
    <t>Industrial Energy Related Emissions Excluding Fuels to Power CCS[hard coal if,other manufacturing 31T33,CO2]</t>
  </si>
  <si>
    <t>Industrial Energy Related Emissions Excluding Fuels to Power CCS[hard coal if,other manufacturing 31T33,VOC]</t>
  </si>
  <si>
    <t>Industrial Energy Related Emissions Excluding Fuels to Power CCS[hard coal if,other manufacturing 31T33,CO]</t>
  </si>
  <si>
    <t>Industrial Energy Related Emissions Excluding Fuels to Power CCS[hard coal if,other manufacturing 31T33,NOx]</t>
  </si>
  <si>
    <t>Industrial Energy Related Emissions Excluding Fuels to Power CCS[hard coal if,other manufacturing 31T33,PM10]</t>
  </si>
  <si>
    <t>Industrial Energy Related Emissions Excluding Fuels to Power CCS[hard coal if,other manufacturing 31T33,PM25]</t>
  </si>
  <si>
    <t>Industrial Energy Related Emissions Excluding Fuels to Power CCS[hard coal if,other manufacturing 31T33,SOx]</t>
  </si>
  <si>
    <t>Industrial Energy Related Emissions Excluding Fuels to Power CCS[hard coal if,other manufacturing 31T33,BC]</t>
  </si>
  <si>
    <t>Industrial Energy Related Emissions Excluding Fuels to Power CCS[hard coal if,other manufacturing 31T33,OC]</t>
  </si>
  <si>
    <t>Industrial Energy Related Emissions Excluding Fuels to Power CCS[hard coal if,other manufacturing 31T33,CH4]</t>
  </si>
  <si>
    <t>Industrial Energy Related Emissions Excluding Fuels to Power CCS[hard coal if,other manufacturing 31T33,N2O]</t>
  </si>
  <si>
    <t>Industrial Energy Related Emissions Excluding Fuels to Power CCS[hard coal if,other manufacturing 31T33,F gases]</t>
  </si>
  <si>
    <t>Industrial Energy Related Emissions Excluding Fuels to Power CCS[hard coal if,energy pipelines and gas processing 352T353,CO2]</t>
  </si>
  <si>
    <t>Industrial Energy Related Emissions Excluding Fuels to Power CCS[hard coal if,energy pipelines and gas processing 352T353,VOC]</t>
  </si>
  <si>
    <t>Industrial Energy Related Emissions Excluding Fuels to Power CCS[hard coal if,energy pipelines and gas processing 352T353,CO]</t>
  </si>
  <si>
    <t>Industrial Energy Related Emissions Excluding Fuels to Power CCS[hard coal if,energy pipelines and gas processing 352T353,NOx]</t>
  </si>
  <si>
    <t>Industrial Energy Related Emissions Excluding Fuels to Power CCS[hard coal if,energy pipelines and gas processing 352T353,PM10]</t>
  </si>
  <si>
    <t>Industrial Energy Related Emissions Excluding Fuels to Power CCS[hard coal if,energy pipelines and gas processing 352T353,PM25]</t>
  </si>
  <si>
    <t>Industrial Energy Related Emissions Excluding Fuels to Power CCS[hard coal if,energy pipelines and gas processing 352T353,SOx]</t>
  </si>
  <si>
    <t>Industrial Energy Related Emissions Excluding Fuels to Power CCS[hard coal if,energy pipelines and gas processing 352T353,BC]</t>
  </si>
  <si>
    <t>Industrial Energy Related Emissions Excluding Fuels to Power CCS[hard coal if,energy pipelines and gas processing 352T353,OC]</t>
  </si>
  <si>
    <t>Industrial Energy Related Emissions Excluding Fuels to Power CCS[hard coal if,energy pipelines and gas processing 352T353,CH4]</t>
  </si>
  <si>
    <t>Industrial Energy Related Emissions Excluding Fuels to Power CCS[hard coal if,energy pipelines and gas processing 352T353,N2O]</t>
  </si>
  <si>
    <t>Industrial Energy Related Emissions Excluding Fuels to Power CCS[hard coal if,energy pipelines and gas processing 352T353,F gases]</t>
  </si>
  <si>
    <t>Industrial Energy Related Emissions Excluding Fuels to Power CCS[hard coal if,water and waste 36T39,CO2]</t>
  </si>
  <si>
    <t>Industrial Energy Related Emissions Excluding Fuels to Power CCS[hard coal if,water and waste 36T39,VOC]</t>
  </si>
  <si>
    <t>Industrial Energy Related Emissions Excluding Fuels to Power CCS[hard coal if,water and waste 36T39,CO]</t>
  </si>
  <si>
    <t>Industrial Energy Related Emissions Excluding Fuels to Power CCS[hard coal if,water and waste 36T39,NOx]</t>
  </si>
  <si>
    <t>Industrial Energy Related Emissions Excluding Fuels to Power CCS[hard coal if,water and waste 36T39,PM10]</t>
  </si>
  <si>
    <t>Industrial Energy Related Emissions Excluding Fuels to Power CCS[hard coal if,water and waste 36T39,PM25]</t>
  </si>
  <si>
    <t>Industrial Energy Related Emissions Excluding Fuels to Power CCS[hard coal if,water and waste 36T39,SOx]</t>
  </si>
  <si>
    <t>Industrial Energy Related Emissions Excluding Fuels to Power CCS[hard coal if,water and waste 36T39,BC]</t>
  </si>
  <si>
    <t>Industrial Energy Related Emissions Excluding Fuels to Power CCS[hard coal if,water and waste 36T39,OC]</t>
  </si>
  <si>
    <t>Industrial Energy Related Emissions Excluding Fuels to Power CCS[hard coal if,water and waste 36T39,CH4]</t>
  </si>
  <si>
    <t>Industrial Energy Related Emissions Excluding Fuels to Power CCS[hard coal if,water and waste 36T39,N2O]</t>
  </si>
  <si>
    <t>Industrial Energy Related Emissions Excluding Fuels to Power CCS[hard coal if,water and waste 36T39,F gases]</t>
  </si>
  <si>
    <t>Industrial Energy Related Emissions Excluding Fuels to Power CCS[hard coal if,construction 41T43,CO2]</t>
  </si>
  <si>
    <t>Industrial Energy Related Emissions Excluding Fuels to Power CCS[hard coal if,construction 41T43,VOC]</t>
  </si>
  <si>
    <t>Industrial Energy Related Emissions Excluding Fuels to Power CCS[hard coal if,construction 41T43,CO]</t>
  </si>
  <si>
    <t>Industrial Energy Related Emissions Excluding Fuels to Power CCS[hard coal if,construction 41T43,NOx]</t>
  </si>
  <si>
    <t>Industrial Energy Related Emissions Excluding Fuels to Power CCS[hard coal if,construction 41T43,PM10]</t>
  </si>
  <si>
    <t>Industrial Energy Related Emissions Excluding Fuels to Power CCS[hard coal if,construction 41T43,PM25]</t>
  </si>
  <si>
    <t>Industrial Energy Related Emissions Excluding Fuels to Power CCS[hard coal if,construction 41T43,SOx]</t>
  </si>
  <si>
    <t>Industrial Energy Related Emissions Excluding Fuels to Power CCS[hard coal if,construction 41T43,BC]</t>
  </si>
  <si>
    <t>Industrial Energy Related Emissions Excluding Fuels to Power CCS[hard coal if,construction 41T43,OC]</t>
  </si>
  <si>
    <t>Industrial Energy Related Emissions Excluding Fuels to Power CCS[hard coal if,construction 41T43,CH4]</t>
  </si>
  <si>
    <t>Industrial Energy Related Emissions Excluding Fuels to Power CCS[hard coal if,construction 41T43,N2O]</t>
  </si>
  <si>
    <t>Industrial Energy Related Emissions Excluding Fuels to Power CCS[hard coal if,construction 41T43,F gases]</t>
  </si>
  <si>
    <t>Industrial Energy Related Emissions Excluding Fuels to Power CCS[natural gas if,agriculture and forestry 01T03,CO2]</t>
  </si>
  <si>
    <t>Industrial Energy Related Emissions Excluding Fuels to Power CCS[natural gas if,agriculture and forestry 01T03,VOC]</t>
  </si>
  <si>
    <t>Industrial Energy Related Emissions Excluding Fuels to Power CCS[natural gas if,agriculture and forestry 01T03,CO]</t>
  </si>
  <si>
    <t>Industrial Energy Related Emissions Excluding Fuels to Power CCS[natural gas if,agriculture and forestry 01T03,NOx]</t>
  </si>
  <si>
    <t>Industrial Energy Related Emissions Excluding Fuels to Power CCS[natural gas if,agriculture and forestry 01T03,PM10]</t>
  </si>
  <si>
    <t>Industrial Energy Related Emissions Excluding Fuels to Power CCS[natural gas if,agriculture and forestry 01T03,PM25]</t>
  </si>
  <si>
    <t>Industrial Energy Related Emissions Excluding Fuels to Power CCS[natural gas if,agriculture and forestry 01T03,SOx]</t>
  </si>
  <si>
    <t>Industrial Energy Related Emissions Excluding Fuels to Power CCS[natural gas if,agriculture and forestry 01T03,BC]</t>
  </si>
  <si>
    <t>Industrial Energy Related Emissions Excluding Fuels to Power CCS[natural gas if,agriculture and forestry 01T03,OC]</t>
  </si>
  <si>
    <t>Industrial Energy Related Emissions Excluding Fuels to Power CCS[natural gas if,agriculture and forestry 01T03,CH4]</t>
  </si>
  <si>
    <t>Industrial Energy Related Emissions Excluding Fuels to Power CCS[natural gas if,agriculture and forestry 01T03,N2O]</t>
  </si>
  <si>
    <t>Industrial Energy Related Emissions Excluding Fuels to Power CCS[natural gas if,agriculture and forestry 01T03,F gases]</t>
  </si>
  <si>
    <t>Industrial Energy Related Emissions Excluding Fuels to Power CCS[natural gas if,coal mining 05,CO2]</t>
  </si>
  <si>
    <t>Industrial Energy Related Emissions Excluding Fuels to Power CCS[natural gas if,coal mining 05,VOC]</t>
  </si>
  <si>
    <t>Industrial Energy Related Emissions Excluding Fuels to Power CCS[natural gas if,coal mining 05,CO]</t>
  </si>
  <si>
    <t>Industrial Energy Related Emissions Excluding Fuels to Power CCS[natural gas if,coal mining 05,NOx]</t>
  </si>
  <si>
    <t>Industrial Energy Related Emissions Excluding Fuels to Power CCS[natural gas if,coal mining 05,PM10]</t>
  </si>
  <si>
    <t>Industrial Energy Related Emissions Excluding Fuels to Power CCS[natural gas if,coal mining 05,PM25]</t>
  </si>
  <si>
    <t>Industrial Energy Related Emissions Excluding Fuels to Power CCS[natural gas if,coal mining 05,SOx]</t>
  </si>
  <si>
    <t>Industrial Energy Related Emissions Excluding Fuels to Power CCS[natural gas if,coal mining 05,BC]</t>
  </si>
  <si>
    <t>Industrial Energy Related Emissions Excluding Fuels to Power CCS[natural gas if,coal mining 05,OC]</t>
  </si>
  <si>
    <t>Industrial Energy Related Emissions Excluding Fuels to Power CCS[natural gas if,coal mining 05,CH4]</t>
  </si>
  <si>
    <t>Industrial Energy Related Emissions Excluding Fuels to Power CCS[natural gas if,coal mining 05,N2O]</t>
  </si>
  <si>
    <t>Industrial Energy Related Emissions Excluding Fuels to Power CCS[natural gas if,coal mining 05,F gases]</t>
  </si>
  <si>
    <t>Industrial Energy Related Emissions Excluding Fuels to Power CCS[natural gas if,oil and gas extraction 06,CO2]</t>
  </si>
  <si>
    <t>Industrial Energy Related Emissions Excluding Fuels to Power CCS[natural gas if,oil and gas extraction 06,VOC]</t>
  </si>
  <si>
    <t>Industrial Energy Related Emissions Excluding Fuels to Power CCS[natural gas if,oil and gas extraction 06,CO]</t>
  </si>
  <si>
    <t>Industrial Energy Related Emissions Excluding Fuels to Power CCS[natural gas if,oil and gas extraction 06,NOx]</t>
  </si>
  <si>
    <t>Industrial Energy Related Emissions Excluding Fuels to Power CCS[natural gas if,oil and gas extraction 06,PM10]</t>
  </si>
  <si>
    <t>Industrial Energy Related Emissions Excluding Fuels to Power CCS[natural gas if,oil and gas extraction 06,PM25]</t>
  </si>
  <si>
    <t>Industrial Energy Related Emissions Excluding Fuels to Power CCS[natural gas if,oil and gas extraction 06,SOx]</t>
  </si>
  <si>
    <t>Industrial Energy Related Emissions Excluding Fuels to Power CCS[natural gas if,oil and gas extraction 06,BC]</t>
  </si>
  <si>
    <t>Industrial Energy Related Emissions Excluding Fuels to Power CCS[natural gas if,oil and gas extraction 06,OC]</t>
  </si>
  <si>
    <t>Industrial Energy Related Emissions Excluding Fuels to Power CCS[natural gas if,oil and gas extraction 06,CH4]</t>
  </si>
  <si>
    <t>Industrial Energy Related Emissions Excluding Fuels to Power CCS[natural gas if,oil and gas extraction 06,N2O]</t>
  </si>
  <si>
    <t>Industrial Energy Related Emissions Excluding Fuels to Power CCS[natural gas if,oil and gas extraction 06,F gases]</t>
  </si>
  <si>
    <t>Industrial Energy Related Emissions Excluding Fuels to Power CCS[natural gas if,other mining and quarrying 07T08,CO2]</t>
  </si>
  <si>
    <t>Industrial Energy Related Emissions Excluding Fuels to Power CCS[natural gas if,other mining and quarrying 07T08,VOC]</t>
  </si>
  <si>
    <t>Industrial Energy Related Emissions Excluding Fuels to Power CCS[natural gas if,other mining and quarrying 07T08,CO]</t>
  </si>
  <si>
    <t>Industrial Energy Related Emissions Excluding Fuels to Power CCS[natural gas if,other mining and quarrying 07T08,NOx]</t>
  </si>
  <si>
    <t>Industrial Energy Related Emissions Excluding Fuels to Power CCS[natural gas if,other mining and quarrying 07T08,PM10]</t>
  </si>
  <si>
    <t>Industrial Energy Related Emissions Excluding Fuels to Power CCS[natural gas if,other mining and quarrying 07T08,PM25]</t>
  </si>
  <si>
    <t>Industrial Energy Related Emissions Excluding Fuels to Power CCS[natural gas if,other mining and quarrying 07T08,SOx]</t>
  </si>
  <si>
    <t>Industrial Energy Related Emissions Excluding Fuels to Power CCS[natural gas if,other mining and quarrying 07T08,BC]</t>
  </si>
  <si>
    <t>Industrial Energy Related Emissions Excluding Fuels to Power CCS[natural gas if,other mining and quarrying 07T08,OC]</t>
  </si>
  <si>
    <t>Industrial Energy Related Emissions Excluding Fuels to Power CCS[natural gas if,other mining and quarrying 07T08,CH4]</t>
  </si>
  <si>
    <t>Industrial Energy Related Emissions Excluding Fuels to Power CCS[natural gas if,other mining and quarrying 07T08,N2O]</t>
  </si>
  <si>
    <t>Industrial Energy Related Emissions Excluding Fuels to Power CCS[natural gas if,other mining and quarrying 07T08,F gases]</t>
  </si>
  <si>
    <t>Industrial Energy Related Emissions Excluding Fuels to Power CCS[natural gas if,food beverage and tobacco 10T12,CO2]</t>
  </si>
  <si>
    <t>Industrial Energy Related Emissions Excluding Fuels to Power CCS[natural gas if,food beverage and tobacco 10T12,VOC]</t>
  </si>
  <si>
    <t>Industrial Energy Related Emissions Excluding Fuels to Power CCS[natural gas if,food beverage and tobacco 10T12,CO]</t>
  </si>
  <si>
    <t>Industrial Energy Related Emissions Excluding Fuels to Power CCS[natural gas if,food beverage and tobacco 10T12,NOx]</t>
  </si>
  <si>
    <t>Industrial Energy Related Emissions Excluding Fuels to Power CCS[natural gas if,food beverage and tobacco 10T12,PM10]</t>
  </si>
  <si>
    <t>Industrial Energy Related Emissions Excluding Fuels to Power CCS[natural gas if,food beverage and tobacco 10T12,PM25]</t>
  </si>
  <si>
    <t>Industrial Energy Related Emissions Excluding Fuels to Power CCS[natural gas if,food beverage and tobacco 10T12,SOx]</t>
  </si>
  <si>
    <t>Industrial Energy Related Emissions Excluding Fuels to Power CCS[natural gas if,food beverage and tobacco 10T12,BC]</t>
  </si>
  <si>
    <t>Industrial Energy Related Emissions Excluding Fuels to Power CCS[natural gas if,food beverage and tobacco 10T12,OC]</t>
  </si>
  <si>
    <t>Industrial Energy Related Emissions Excluding Fuels to Power CCS[natural gas if,food beverage and tobacco 10T12,CH4]</t>
  </si>
  <si>
    <t>Industrial Energy Related Emissions Excluding Fuels to Power CCS[natural gas if,food beverage and tobacco 10T12,N2O]</t>
  </si>
  <si>
    <t>Industrial Energy Related Emissions Excluding Fuels to Power CCS[natural gas if,food beverage and tobacco 10T12,F gases]</t>
  </si>
  <si>
    <t>Industrial Energy Related Emissions Excluding Fuels to Power CCS[natural gas if,textiles apparel and leather 13T15,CO2]</t>
  </si>
  <si>
    <t>Industrial Energy Related Emissions Excluding Fuels to Power CCS[natural gas if,textiles apparel and leather 13T15,VOC]</t>
  </si>
  <si>
    <t>Industrial Energy Related Emissions Excluding Fuels to Power CCS[natural gas if,textiles apparel and leather 13T15,CO]</t>
  </si>
  <si>
    <t>Industrial Energy Related Emissions Excluding Fuels to Power CCS[natural gas if,textiles apparel and leather 13T15,NOx]</t>
  </si>
  <si>
    <t>Industrial Energy Related Emissions Excluding Fuels to Power CCS[natural gas if,textiles apparel and leather 13T15,PM10]</t>
  </si>
  <si>
    <t>Industrial Energy Related Emissions Excluding Fuels to Power CCS[natural gas if,textiles apparel and leather 13T15,PM25]</t>
  </si>
  <si>
    <t>Industrial Energy Related Emissions Excluding Fuels to Power CCS[natural gas if,textiles apparel and leather 13T15,SOx]</t>
  </si>
  <si>
    <t>Industrial Energy Related Emissions Excluding Fuels to Power CCS[natural gas if,textiles apparel and leather 13T15,BC]</t>
  </si>
  <si>
    <t>Industrial Energy Related Emissions Excluding Fuels to Power CCS[natural gas if,textiles apparel and leather 13T15,OC]</t>
  </si>
  <si>
    <t>Industrial Energy Related Emissions Excluding Fuels to Power CCS[natural gas if,textiles apparel and leather 13T15,CH4]</t>
  </si>
  <si>
    <t>Industrial Energy Related Emissions Excluding Fuels to Power CCS[natural gas if,textiles apparel and leather 13T15,N2O]</t>
  </si>
  <si>
    <t>Industrial Energy Related Emissions Excluding Fuels to Power CCS[natural gas if,textiles apparel and leather 13T15,F gases]</t>
  </si>
  <si>
    <t>Industrial Energy Related Emissions Excluding Fuels to Power CCS[natural gas if,wood products 16,CO2]</t>
  </si>
  <si>
    <t>Industrial Energy Related Emissions Excluding Fuels to Power CCS[natural gas if,wood products 16,VOC]</t>
  </si>
  <si>
    <t>Industrial Energy Related Emissions Excluding Fuels to Power CCS[natural gas if,wood products 16,CO]</t>
  </si>
  <si>
    <t>Industrial Energy Related Emissions Excluding Fuels to Power CCS[natural gas if,wood products 16,NOx]</t>
  </si>
  <si>
    <t>Industrial Energy Related Emissions Excluding Fuels to Power CCS[natural gas if,wood products 16,PM10]</t>
  </si>
  <si>
    <t>Industrial Energy Related Emissions Excluding Fuels to Power CCS[natural gas if,wood products 16,PM25]</t>
  </si>
  <si>
    <t>Industrial Energy Related Emissions Excluding Fuels to Power CCS[natural gas if,wood products 16,SOx]</t>
  </si>
  <si>
    <t>Industrial Energy Related Emissions Excluding Fuels to Power CCS[natural gas if,wood products 16,BC]</t>
  </si>
  <si>
    <t>Industrial Energy Related Emissions Excluding Fuels to Power CCS[natural gas if,wood products 16,OC]</t>
  </si>
  <si>
    <t>Industrial Energy Related Emissions Excluding Fuels to Power CCS[natural gas if,wood products 16,CH4]</t>
  </si>
  <si>
    <t>Industrial Energy Related Emissions Excluding Fuels to Power CCS[natural gas if,wood products 16,N2O]</t>
  </si>
  <si>
    <t>Industrial Energy Related Emissions Excluding Fuels to Power CCS[natural gas if,wood products 16,F gases]</t>
  </si>
  <si>
    <t>Industrial Energy Related Emissions Excluding Fuels to Power CCS[natural gas if,pulp paper and printing 17T18,CO2]</t>
  </si>
  <si>
    <t>Industrial Energy Related Emissions Excluding Fuels to Power CCS[natural gas if,pulp paper and printing 17T18,VOC]</t>
  </si>
  <si>
    <t>Industrial Energy Related Emissions Excluding Fuels to Power CCS[natural gas if,pulp paper and printing 17T18,CO]</t>
  </si>
  <si>
    <t>Industrial Energy Related Emissions Excluding Fuels to Power CCS[natural gas if,pulp paper and printing 17T18,NOx]</t>
  </si>
  <si>
    <t>Industrial Energy Related Emissions Excluding Fuels to Power CCS[natural gas if,pulp paper and printing 17T18,PM10]</t>
  </si>
  <si>
    <t>Industrial Energy Related Emissions Excluding Fuels to Power CCS[natural gas if,pulp paper and printing 17T18,PM25]</t>
  </si>
  <si>
    <t>Industrial Energy Related Emissions Excluding Fuels to Power CCS[natural gas if,pulp paper and printing 17T18,SOx]</t>
  </si>
  <si>
    <t>Industrial Energy Related Emissions Excluding Fuels to Power CCS[natural gas if,pulp paper and printing 17T18,BC]</t>
  </si>
  <si>
    <t>Industrial Energy Related Emissions Excluding Fuels to Power CCS[natural gas if,pulp paper and printing 17T18,OC]</t>
  </si>
  <si>
    <t>Industrial Energy Related Emissions Excluding Fuels to Power CCS[natural gas if,pulp paper and printing 17T18,CH4]</t>
  </si>
  <si>
    <t>Industrial Energy Related Emissions Excluding Fuels to Power CCS[natural gas if,pulp paper and printing 17T18,N2O]</t>
  </si>
  <si>
    <t>Industrial Energy Related Emissions Excluding Fuels to Power CCS[natural gas if,pulp paper and printing 17T18,F gases]</t>
  </si>
  <si>
    <t>Industrial Energy Related Emissions Excluding Fuels to Power CCS[natural gas if,refined petroleum and coke 19,CO2]</t>
  </si>
  <si>
    <t>Industrial Energy Related Emissions Excluding Fuels to Power CCS[natural gas if,refined petroleum and coke 19,VOC]</t>
  </si>
  <si>
    <t>Industrial Energy Related Emissions Excluding Fuels to Power CCS[natural gas if,refined petroleum and coke 19,CO]</t>
  </si>
  <si>
    <t>Industrial Energy Related Emissions Excluding Fuels to Power CCS[natural gas if,refined petroleum and coke 19,NOx]</t>
  </si>
  <si>
    <t>Industrial Energy Related Emissions Excluding Fuels to Power CCS[natural gas if,refined petroleum and coke 19,PM10]</t>
  </si>
  <si>
    <t>Industrial Energy Related Emissions Excluding Fuels to Power CCS[natural gas if,refined petroleum and coke 19,PM25]</t>
  </si>
  <si>
    <t>Industrial Energy Related Emissions Excluding Fuels to Power CCS[natural gas if,refined petroleum and coke 19,SOx]</t>
  </si>
  <si>
    <t>Industrial Energy Related Emissions Excluding Fuels to Power CCS[natural gas if,refined petroleum and coke 19,BC]</t>
  </si>
  <si>
    <t>Industrial Energy Related Emissions Excluding Fuels to Power CCS[natural gas if,refined petroleum and coke 19,OC]</t>
  </si>
  <si>
    <t>Industrial Energy Related Emissions Excluding Fuels to Power CCS[natural gas if,refined petroleum and coke 19,CH4]</t>
  </si>
  <si>
    <t>Industrial Energy Related Emissions Excluding Fuels to Power CCS[natural gas if,refined petroleum and coke 19,N2O]</t>
  </si>
  <si>
    <t>Industrial Energy Related Emissions Excluding Fuels to Power CCS[natural gas if,refined petroleum and coke 19,F gases]</t>
  </si>
  <si>
    <t>Industrial Energy Related Emissions Excluding Fuels to Power CCS[natural gas if,chemicals 20,CO2]</t>
  </si>
  <si>
    <t>Industrial Energy Related Emissions Excluding Fuels to Power CCS[natural gas if,chemicals 20,VOC]</t>
  </si>
  <si>
    <t>Industrial Energy Related Emissions Excluding Fuels to Power CCS[natural gas if,chemicals 20,CO]</t>
  </si>
  <si>
    <t>Industrial Energy Related Emissions Excluding Fuels to Power CCS[natural gas if,chemicals 20,NOx]</t>
  </si>
  <si>
    <t>Industrial Energy Related Emissions Excluding Fuels to Power CCS[natural gas if,chemicals 20,PM10]</t>
  </si>
  <si>
    <t>Industrial Energy Related Emissions Excluding Fuels to Power CCS[natural gas if,chemicals 20,PM25]</t>
  </si>
  <si>
    <t>Industrial Energy Related Emissions Excluding Fuels to Power CCS[natural gas if,chemicals 20,SOx]</t>
  </si>
  <si>
    <t>Industrial Energy Related Emissions Excluding Fuels to Power CCS[natural gas if,chemicals 20,BC]</t>
  </si>
  <si>
    <t>Industrial Energy Related Emissions Excluding Fuels to Power CCS[natural gas if,chemicals 20,OC]</t>
  </si>
  <si>
    <t>Industrial Energy Related Emissions Excluding Fuels to Power CCS[natural gas if,chemicals 20,CH4]</t>
  </si>
  <si>
    <t>Industrial Energy Related Emissions Excluding Fuels to Power CCS[natural gas if,chemicals 20,N2O]</t>
  </si>
  <si>
    <t>Industrial Energy Related Emissions Excluding Fuels to Power CCS[natural gas if,chemicals 20,F gases]</t>
  </si>
  <si>
    <t>Industrial Energy Related Emissions Excluding Fuels to Power CCS[natural gas if,rubber and plastic products 22,CO2]</t>
  </si>
  <si>
    <t>Industrial Energy Related Emissions Excluding Fuels to Power CCS[natural gas if,rubber and plastic products 22,VOC]</t>
  </si>
  <si>
    <t>Industrial Energy Related Emissions Excluding Fuels to Power CCS[natural gas if,rubber and plastic products 22,CO]</t>
  </si>
  <si>
    <t>Industrial Energy Related Emissions Excluding Fuels to Power CCS[natural gas if,rubber and plastic products 22,NOx]</t>
  </si>
  <si>
    <t>Industrial Energy Related Emissions Excluding Fuels to Power CCS[natural gas if,rubber and plastic products 22,PM10]</t>
  </si>
  <si>
    <t>Industrial Energy Related Emissions Excluding Fuels to Power CCS[natural gas if,rubber and plastic products 22,PM25]</t>
  </si>
  <si>
    <t>Industrial Energy Related Emissions Excluding Fuels to Power CCS[natural gas if,rubber and plastic products 22,SOx]</t>
  </si>
  <si>
    <t>Industrial Energy Related Emissions Excluding Fuels to Power CCS[natural gas if,rubber and plastic products 22,BC]</t>
  </si>
  <si>
    <t>Industrial Energy Related Emissions Excluding Fuels to Power CCS[natural gas if,rubber and plastic products 22,OC]</t>
  </si>
  <si>
    <t>Industrial Energy Related Emissions Excluding Fuels to Power CCS[natural gas if,rubber and plastic products 22,CH4]</t>
  </si>
  <si>
    <t>Industrial Energy Related Emissions Excluding Fuels to Power CCS[natural gas if,rubber and plastic products 22,N2O]</t>
  </si>
  <si>
    <t>Industrial Energy Related Emissions Excluding Fuels to Power CCS[natural gas if,rubber and plastic products 22,F gases]</t>
  </si>
  <si>
    <t>Industrial Energy Related Emissions Excluding Fuels to Power CCS[natural gas if,glass and glass products 231,CO2]</t>
  </si>
  <si>
    <t>Industrial Energy Related Emissions Excluding Fuels to Power CCS[natural gas if,glass and glass products 231,VOC]</t>
  </si>
  <si>
    <t>Industrial Energy Related Emissions Excluding Fuels to Power CCS[natural gas if,glass and glass products 231,CO]</t>
  </si>
  <si>
    <t>Industrial Energy Related Emissions Excluding Fuels to Power CCS[natural gas if,glass and glass products 231,NOx]</t>
  </si>
  <si>
    <t>Industrial Energy Related Emissions Excluding Fuels to Power CCS[natural gas if,glass and glass products 231,PM10]</t>
  </si>
  <si>
    <t>Industrial Energy Related Emissions Excluding Fuels to Power CCS[natural gas if,glass and glass products 231,PM25]</t>
  </si>
  <si>
    <t>Industrial Energy Related Emissions Excluding Fuels to Power CCS[natural gas if,glass and glass products 231,SOx]</t>
  </si>
  <si>
    <t>Industrial Energy Related Emissions Excluding Fuels to Power CCS[natural gas if,glass and glass products 231,BC]</t>
  </si>
  <si>
    <t>Industrial Energy Related Emissions Excluding Fuels to Power CCS[natural gas if,glass and glass products 231,OC]</t>
  </si>
  <si>
    <t>Industrial Energy Related Emissions Excluding Fuels to Power CCS[natural gas if,glass and glass products 231,CH4]</t>
  </si>
  <si>
    <t>Industrial Energy Related Emissions Excluding Fuels to Power CCS[natural gas if,glass and glass products 231,N2O]</t>
  </si>
  <si>
    <t>Industrial Energy Related Emissions Excluding Fuels to Power CCS[natural gas if,glass and glass products 231,F gases]</t>
  </si>
  <si>
    <t>Industrial Energy Related Emissions Excluding Fuels to Power CCS[natural gas if,cement and other nonmetallic minerals 239,CO2]</t>
  </si>
  <si>
    <t>Industrial Energy Related Emissions Excluding Fuels to Power CCS[natural gas if,cement and other nonmetallic minerals 239,VOC]</t>
  </si>
  <si>
    <t>Industrial Energy Related Emissions Excluding Fuels to Power CCS[natural gas if,cement and other nonmetallic minerals 239,CO]</t>
  </si>
  <si>
    <t>Industrial Energy Related Emissions Excluding Fuels to Power CCS[natural gas if,cement and other nonmetallic minerals 239,NOx]</t>
  </si>
  <si>
    <t>Industrial Energy Related Emissions Excluding Fuels to Power CCS[natural gas if,cement and other nonmetallic minerals 239,PM10]</t>
  </si>
  <si>
    <t>Industrial Energy Related Emissions Excluding Fuels to Power CCS[natural gas if,cement and other nonmetallic minerals 239,PM25]</t>
  </si>
  <si>
    <t>Industrial Energy Related Emissions Excluding Fuels to Power CCS[natural gas if,cement and other nonmetallic minerals 239,SOx]</t>
  </si>
  <si>
    <t>Industrial Energy Related Emissions Excluding Fuels to Power CCS[natural gas if,cement and other nonmetallic minerals 239,BC]</t>
  </si>
  <si>
    <t>Industrial Energy Related Emissions Excluding Fuels to Power CCS[natural gas if,cement and other nonmetallic minerals 239,OC]</t>
  </si>
  <si>
    <t>Industrial Energy Related Emissions Excluding Fuels to Power CCS[natural gas if,cement and other nonmetallic minerals 239,CH4]</t>
  </si>
  <si>
    <t>Industrial Energy Related Emissions Excluding Fuels to Power CCS[natural gas if,cement and other nonmetallic minerals 239,N2O]</t>
  </si>
  <si>
    <t>Industrial Energy Related Emissions Excluding Fuels to Power CCS[natural gas if,cement and other nonmetallic minerals 239,F gases]</t>
  </si>
  <si>
    <t>Industrial Energy Related Emissions Excluding Fuels to Power CCS[natural gas if,iron and steel 241,CO2]</t>
  </si>
  <si>
    <t>Industrial Energy Related Emissions Excluding Fuels to Power CCS[natural gas if,iron and steel 241,VOC]</t>
  </si>
  <si>
    <t>Industrial Energy Related Emissions Excluding Fuels to Power CCS[natural gas if,iron and steel 241,CO]</t>
  </si>
  <si>
    <t>Industrial Energy Related Emissions Excluding Fuels to Power CCS[natural gas if,iron and steel 241,NOx]</t>
  </si>
  <si>
    <t>Industrial Energy Related Emissions Excluding Fuels to Power CCS[natural gas if,iron and steel 241,PM10]</t>
  </si>
  <si>
    <t>Industrial Energy Related Emissions Excluding Fuels to Power CCS[natural gas if,iron and steel 241,PM25]</t>
  </si>
  <si>
    <t>Industrial Energy Related Emissions Excluding Fuels to Power CCS[natural gas if,iron and steel 241,SOx]</t>
  </si>
  <si>
    <t>Industrial Energy Related Emissions Excluding Fuels to Power CCS[natural gas if,iron and steel 241,BC]</t>
  </si>
  <si>
    <t>Industrial Energy Related Emissions Excluding Fuels to Power CCS[natural gas if,iron and steel 241,OC]</t>
  </si>
  <si>
    <t>Industrial Energy Related Emissions Excluding Fuels to Power CCS[natural gas if,iron and steel 241,CH4]</t>
  </si>
  <si>
    <t>Industrial Energy Related Emissions Excluding Fuels to Power CCS[natural gas if,iron and steel 241,N2O]</t>
  </si>
  <si>
    <t>Industrial Energy Related Emissions Excluding Fuels to Power CCS[natural gas if,iron and steel 241,F gases]</t>
  </si>
  <si>
    <t>Industrial Energy Related Emissions Excluding Fuels to Power CCS[natural gas if,other metals 242,CO2]</t>
  </si>
  <si>
    <t>Industrial Energy Related Emissions Excluding Fuels to Power CCS[natural gas if,other metals 242,VOC]</t>
  </si>
  <si>
    <t>Industrial Energy Related Emissions Excluding Fuels to Power CCS[natural gas if,other metals 242,CO]</t>
  </si>
  <si>
    <t>Industrial Energy Related Emissions Excluding Fuels to Power CCS[natural gas if,other metals 242,NOx]</t>
  </si>
  <si>
    <t>Industrial Energy Related Emissions Excluding Fuels to Power CCS[natural gas if,other metals 242,PM10]</t>
  </si>
  <si>
    <t>Industrial Energy Related Emissions Excluding Fuels to Power CCS[natural gas if,other metals 242,PM25]</t>
  </si>
  <si>
    <t>Industrial Energy Related Emissions Excluding Fuels to Power CCS[natural gas if,other metals 242,SOx]</t>
  </si>
  <si>
    <t>Industrial Energy Related Emissions Excluding Fuels to Power CCS[natural gas if,other metals 242,BC]</t>
  </si>
  <si>
    <t>Industrial Energy Related Emissions Excluding Fuels to Power CCS[natural gas if,other metals 242,OC]</t>
  </si>
  <si>
    <t>Industrial Energy Related Emissions Excluding Fuels to Power CCS[natural gas if,other metals 242,CH4]</t>
  </si>
  <si>
    <t>Industrial Energy Related Emissions Excluding Fuels to Power CCS[natural gas if,other metals 242,N2O]</t>
  </si>
  <si>
    <t>Industrial Energy Related Emissions Excluding Fuels to Power CCS[natural gas if,other metals 242,F gases]</t>
  </si>
  <si>
    <t>Industrial Energy Related Emissions Excluding Fuels to Power CCS[natural gas if,metal products except machinery and vehicles 25,CO2]</t>
  </si>
  <si>
    <t>Industrial Energy Related Emissions Excluding Fuels to Power CCS[natural gas if,metal products except machinery and vehicles 25,VOC]</t>
  </si>
  <si>
    <t>Industrial Energy Related Emissions Excluding Fuels to Power CCS[natural gas if,metal products except machinery and vehicles 25,CO]</t>
  </si>
  <si>
    <t>Industrial Energy Related Emissions Excluding Fuels to Power CCS[natural gas if,metal products except machinery and vehicles 25,NOx]</t>
  </si>
  <si>
    <t>Industrial Energy Related Emissions Excluding Fuels to Power CCS[natural gas if,metal products except machinery and vehicles 25,PM10]</t>
  </si>
  <si>
    <t>Industrial Energy Related Emissions Excluding Fuels to Power CCS[natural gas if,metal products except machinery and vehicles 25,PM25]</t>
  </si>
  <si>
    <t>Industrial Energy Related Emissions Excluding Fuels to Power CCS[natural gas if,metal products except machinery and vehicles 25,SOx]</t>
  </si>
  <si>
    <t>Industrial Energy Related Emissions Excluding Fuels to Power CCS[natural gas if,metal products except machinery and vehicles 25,BC]</t>
  </si>
  <si>
    <t>Industrial Energy Related Emissions Excluding Fuels to Power CCS[natural gas if,metal products except machinery and vehicles 25,OC]</t>
  </si>
  <si>
    <t>Industrial Energy Related Emissions Excluding Fuels to Power CCS[natural gas if,metal products except machinery and vehicles 25,CH4]</t>
  </si>
  <si>
    <t>Industrial Energy Related Emissions Excluding Fuels to Power CCS[natural gas if,metal products except machinery and vehicles 25,N2O]</t>
  </si>
  <si>
    <t>Industrial Energy Related Emissions Excluding Fuels to Power CCS[natural gas if,metal products except machinery and vehicles 25,F gases]</t>
  </si>
  <si>
    <t>Industrial Energy Related Emissions Excluding Fuels to Power CCS[natural gas if,computers and electronics 26,CO2]</t>
  </si>
  <si>
    <t>Industrial Energy Related Emissions Excluding Fuels to Power CCS[natural gas if,computers and electronics 26,VOC]</t>
  </si>
  <si>
    <t>Industrial Energy Related Emissions Excluding Fuels to Power CCS[natural gas if,computers and electronics 26,CO]</t>
  </si>
  <si>
    <t>Industrial Energy Related Emissions Excluding Fuels to Power CCS[natural gas if,computers and electronics 26,NOx]</t>
  </si>
  <si>
    <t>Industrial Energy Related Emissions Excluding Fuels to Power CCS[natural gas if,computers and electronics 26,PM10]</t>
  </si>
  <si>
    <t>Industrial Energy Related Emissions Excluding Fuels to Power CCS[natural gas if,computers and electronics 26,PM25]</t>
  </si>
  <si>
    <t>Industrial Energy Related Emissions Excluding Fuels to Power CCS[natural gas if,computers and electronics 26,SOx]</t>
  </si>
  <si>
    <t>Industrial Energy Related Emissions Excluding Fuels to Power CCS[natural gas if,computers and electronics 26,BC]</t>
  </si>
  <si>
    <t>Industrial Energy Related Emissions Excluding Fuels to Power CCS[natural gas if,computers and electronics 26,OC]</t>
  </si>
  <si>
    <t>Industrial Energy Related Emissions Excluding Fuels to Power CCS[natural gas if,computers and electronics 26,CH4]</t>
  </si>
  <si>
    <t>Industrial Energy Related Emissions Excluding Fuels to Power CCS[natural gas if,computers and electronics 26,N2O]</t>
  </si>
  <si>
    <t>Industrial Energy Related Emissions Excluding Fuels to Power CCS[natural gas if,computers and electronics 26,F gases]</t>
  </si>
  <si>
    <t>Industrial Energy Related Emissions Excluding Fuels to Power CCS[natural gas if,appliances and electrical equipment 27,CO2]</t>
  </si>
  <si>
    <t>Industrial Energy Related Emissions Excluding Fuels to Power CCS[natural gas if,appliances and electrical equipment 27,VOC]</t>
  </si>
  <si>
    <t>Industrial Energy Related Emissions Excluding Fuels to Power CCS[natural gas if,appliances and electrical equipment 27,CO]</t>
  </si>
  <si>
    <t>Industrial Energy Related Emissions Excluding Fuels to Power CCS[natural gas if,appliances and electrical equipment 27,NOx]</t>
  </si>
  <si>
    <t>Industrial Energy Related Emissions Excluding Fuels to Power CCS[natural gas if,appliances and electrical equipment 27,PM10]</t>
  </si>
  <si>
    <t>Industrial Energy Related Emissions Excluding Fuels to Power CCS[natural gas if,appliances and electrical equipment 27,PM25]</t>
  </si>
  <si>
    <t>Industrial Energy Related Emissions Excluding Fuels to Power CCS[natural gas if,appliances and electrical equipment 27,SOx]</t>
  </si>
  <si>
    <t>Industrial Energy Related Emissions Excluding Fuels to Power CCS[natural gas if,appliances and electrical equipment 27,BC]</t>
  </si>
  <si>
    <t>Industrial Energy Related Emissions Excluding Fuels to Power CCS[natural gas if,appliances and electrical equipment 27,OC]</t>
  </si>
  <si>
    <t>Industrial Energy Related Emissions Excluding Fuels to Power CCS[natural gas if,appliances and electrical equipment 27,CH4]</t>
  </si>
  <si>
    <t>Industrial Energy Related Emissions Excluding Fuels to Power CCS[natural gas if,appliances and electrical equipment 27,N2O]</t>
  </si>
  <si>
    <t>Industrial Energy Related Emissions Excluding Fuels to Power CCS[natural gas if,appliances and electrical equipment 27,F gases]</t>
  </si>
  <si>
    <t>Industrial Energy Related Emissions Excluding Fuels to Power CCS[natural gas if,other machinery 28,CO2]</t>
  </si>
  <si>
    <t>Industrial Energy Related Emissions Excluding Fuels to Power CCS[natural gas if,other machinery 28,VOC]</t>
  </si>
  <si>
    <t>Industrial Energy Related Emissions Excluding Fuels to Power CCS[natural gas if,other machinery 28,CO]</t>
  </si>
  <si>
    <t>Industrial Energy Related Emissions Excluding Fuels to Power CCS[natural gas if,other machinery 28,NOx]</t>
  </si>
  <si>
    <t>Industrial Energy Related Emissions Excluding Fuels to Power CCS[natural gas if,other machinery 28,PM10]</t>
  </si>
  <si>
    <t>Industrial Energy Related Emissions Excluding Fuels to Power CCS[natural gas if,other machinery 28,PM25]</t>
  </si>
  <si>
    <t>Industrial Energy Related Emissions Excluding Fuels to Power CCS[natural gas if,other machinery 28,SOx]</t>
  </si>
  <si>
    <t>Industrial Energy Related Emissions Excluding Fuels to Power CCS[natural gas if,other machinery 28,BC]</t>
  </si>
  <si>
    <t>Industrial Energy Related Emissions Excluding Fuels to Power CCS[natural gas if,other machinery 28,OC]</t>
  </si>
  <si>
    <t>Industrial Energy Related Emissions Excluding Fuels to Power CCS[natural gas if,other machinery 28,CH4]</t>
  </si>
  <si>
    <t>Industrial Energy Related Emissions Excluding Fuels to Power CCS[natural gas if,other machinery 28,N2O]</t>
  </si>
  <si>
    <t>Industrial Energy Related Emissions Excluding Fuels to Power CCS[natural gas if,other machinery 28,F gases]</t>
  </si>
  <si>
    <t>Industrial Energy Related Emissions Excluding Fuels to Power CCS[natural gas if,road vehicles 29,CO2]</t>
  </si>
  <si>
    <t>Industrial Energy Related Emissions Excluding Fuels to Power CCS[natural gas if,road vehicles 29,VOC]</t>
  </si>
  <si>
    <t>Industrial Energy Related Emissions Excluding Fuels to Power CCS[natural gas if,road vehicles 29,CO]</t>
  </si>
  <si>
    <t>Industrial Energy Related Emissions Excluding Fuels to Power CCS[natural gas if,road vehicles 29,NOx]</t>
  </si>
  <si>
    <t>Industrial Energy Related Emissions Excluding Fuels to Power CCS[natural gas if,road vehicles 29,PM10]</t>
  </si>
  <si>
    <t>Industrial Energy Related Emissions Excluding Fuels to Power CCS[natural gas if,road vehicles 29,PM25]</t>
  </si>
  <si>
    <t>Industrial Energy Related Emissions Excluding Fuels to Power CCS[natural gas if,road vehicles 29,SOx]</t>
  </si>
  <si>
    <t>Industrial Energy Related Emissions Excluding Fuels to Power CCS[natural gas if,road vehicles 29,BC]</t>
  </si>
  <si>
    <t>Industrial Energy Related Emissions Excluding Fuels to Power CCS[natural gas if,road vehicles 29,OC]</t>
  </si>
  <si>
    <t>Industrial Energy Related Emissions Excluding Fuels to Power CCS[natural gas if,road vehicles 29,CH4]</t>
  </si>
  <si>
    <t>Industrial Energy Related Emissions Excluding Fuels to Power CCS[natural gas if,road vehicles 29,N2O]</t>
  </si>
  <si>
    <t>Industrial Energy Related Emissions Excluding Fuels to Power CCS[natural gas if,road vehicles 29,F gases]</t>
  </si>
  <si>
    <t>Industrial Energy Related Emissions Excluding Fuels to Power CCS[natural gas if,nonroad vehicles 30,CO2]</t>
  </si>
  <si>
    <t>Industrial Energy Related Emissions Excluding Fuels to Power CCS[natural gas if,nonroad vehicles 30,VOC]</t>
  </si>
  <si>
    <t>Industrial Energy Related Emissions Excluding Fuels to Power CCS[natural gas if,nonroad vehicles 30,CO]</t>
  </si>
  <si>
    <t>Industrial Energy Related Emissions Excluding Fuels to Power CCS[natural gas if,nonroad vehicles 30,NOx]</t>
  </si>
  <si>
    <t>Industrial Energy Related Emissions Excluding Fuels to Power CCS[natural gas if,nonroad vehicles 30,PM10]</t>
  </si>
  <si>
    <t>Industrial Energy Related Emissions Excluding Fuels to Power CCS[natural gas if,nonroad vehicles 30,PM25]</t>
  </si>
  <si>
    <t>Industrial Energy Related Emissions Excluding Fuels to Power CCS[natural gas if,nonroad vehicles 30,SOx]</t>
  </si>
  <si>
    <t>Industrial Energy Related Emissions Excluding Fuels to Power CCS[natural gas if,nonroad vehicles 30,BC]</t>
  </si>
  <si>
    <t>Industrial Energy Related Emissions Excluding Fuels to Power CCS[natural gas if,nonroad vehicles 30,OC]</t>
  </si>
  <si>
    <t>Industrial Energy Related Emissions Excluding Fuels to Power CCS[natural gas if,nonroad vehicles 30,CH4]</t>
  </si>
  <si>
    <t>Industrial Energy Related Emissions Excluding Fuels to Power CCS[natural gas if,nonroad vehicles 30,N2O]</t>
  </si>
  <si>
    <t>Industrial Energy Related Emissions Excluding Fuels to Power CCS[natural gas if,nonroad vehicles 30,F gases]</t>
  </si>
  <si>
    <t>Industrial Energy Related Emissions Excluding Fuels to Power CCS[natural gas if,other manufacturing 31T33,CO2]</t>
  </si>
  <si>
    <t>Industrial Energy Related Emissions Excluding Fuels to Power CCS[natural gas if,other manufacturing 31T33,VOC]</t>
  </si>
  <si>
    <t>Industrial Energy Related Emissions Excluding Fuels to Power CCS[natural gas if,other manufacturing 31T33,CO]</t>
  </si>
  <si>
    <t>Industrial Energy Related Emissions Excluding Fuels to Power CCS[natural gas if,other manufacturing 31T33,NOx]</t>
  </si>
  <si>
    <t>Industrial Energy Related Emissions Excluding Fuels to Power CCS[natural gas if,other manufacturing 31T33,PM10]</t>
  </si>
  <si>
    <t>Industrial Energy Related Emissions Excluding Fuels to Power CCS[natural gas if,other manufacturing 31T33,PM25]</t>
  </si>
  <si>
    <t>Industrial Energy Related Emissions Excluding Fuels to Power CCS[natural gas if,other manufacturing 31T33,SOx]</t>
  </si>
  <si>
    <t>Industrial Energy Related Emissions Excluding Fuels to Power CCS[natural gas if,other manufacturing 31T33,BC]</t>
  </si>
  <si>
    <t>Industrial Energy Related Emissions Excluding Fuels to Power CCS[natural gas if,other manufacturing 31T33,OC]</t>
  </si>
  <si>
    <t>Industrial Energy Related Emissions Excluding Fuels to Power CCS[natural gas if,other manufacturing 31T33,CH4]</t>
  </si>
  <si>
    <t>Industrial Energy Related Emissions Excluding Fuels to Power CCS[natural gas if,other manufacturing 31T33,N2O]</t>
  </si>
  <si>
    <t>Industrial Energy Related Emissions Excluding Fuels to Power CCS[natural gas if,other manufacturing 31T33,F gases]</t>
  </si>
  <si>
    <t>Industrial Energy Related Emissions Excluding Fuels to Power CCS[natural gas if,energy pipelines and gas processing 352T353,CO2]</t>
  </si>
  <si>
    <t>Industrial Energy Related Emissions Excluding Fuels to Power CCS[natural gas if,energy pipelines and gas processing 352T353,VOC]</t>
  </si>
  <si>
    <t>Industrial Energy Related Emissions Excluding Fuels to Power CCS[natural gas if,energy pipelines and gas processing 352T353,CO]</t>
  </si>
  <si>
    <t>Industrial Energy Related Emissions Excluding Fuels to Power CCS[natural gas if,energy pipelines and gas processing 352T353,NOx]</t>
  </si>
  <si>
    <t>Industrial Energy Related Emissions Excluding Fuels to Power CCS[natural gas if,energy pipelines and gas processing 352T353,PM10]</t>
  </si>
  <si>
    <t>Industrial Energy Related Emissions Excluding Fuels to Power CCS[natural gas if,energy pipelines and gas processing 352T353,PM25]</t>
  </si>
  <si>
    <t>Industrial Energy Related Emissions Excluding Fuels to Power CCS[natural gas if,energy pipelines and gas processing 352T353,SOx]</t>
  </si>
  <si>
    <t>Industrial Energy Related Emissions Excluding Fuels to Power CCS[natural gas if,energy pipelines and gas processing 352T353,BC]</t>
  </si>
  <si>
    <t>Industrial Energy Related Emissions Excluding Fuels to Power CCS[natural gas if,energy pipelines and gas processing 352T353,OC]</t>
  </si>
  <si>
    <t>Industrial Energy Related Emissions Excluding Fuels to Power CCS[natural gas if,energy pipelines and gas processing 352T353,CH4]</t>
  </si>
  <si>
    <t>Industrial Energy Related Emissions Excluding Fuels to Power CCS[natural gas if,energy pipelines and gas processing 352T353,N2O]</t>
  </si>
  <si>
    <t>Industrial Energy Related Emissions Excluding Fuels to Power CCS[natural gas if,energy pipelines and gas processing 352T353,F gases]</t>
  </si>
  <si>
    <t>Industrial Energy Related Emissions Excluding Fuels to Power CCS[natural gas if,water and waste 36T39,CO2]</t>
  </si>
  <si>
    <t>Industrial Energy Related Emissions Excluding Fuels to Power CCS[natural gas if,water and waste 36T39,VOC]</t>
  </si>
  <si>
    <t>Industrial Energy Related Emissions Excluding Fuels to Power CCS[natural gas if,water and waste 36T39,CO]</t>
  </si>
  <si>
    <t>Industrial Energy Related Emissions Excluding Fuels to Power CCS[natural gas if,water and waste 36T39,NOx]</t>
  </si>
  <si>
    <t>Industrial Energy Related Emissions Excluding Fuels to Power CCS[natural gas if,water and waste 36T39,PM10]</t>
  </si>
  <si>
    <t>Industrial Energy Related Emissions Excluding Fuels to Power CCS[natural gas if,water and waste 36T39,PM25]</t>
  </si>
  <si>
    <t>Industrial Energy Related Emissions Excluding Fuels to Power CCS[natural gas if,water and waste 36T39,SOx]</t>
  </si>
  <si>
    <t>Industrial Energy Related Emissions Excluding Fuels to Power CCS[natural gas if,water and waste 36T39,BC]</t>
  </si>
  <si>
    <t>Industrial Energy Related Emissions Excluding Fuels to Power CCS[natural gas if,water and waste 36T39,OC]</t>
  </si>
  <si>
    <t>Industrial Energy Related Emissions Excluding Fuels to Power CCS[natural gas if,water and waste 36T39,CH4]</t>
  </si>
  <si>
    <t>Industrial Energy Related Emissions Excluding Fuels to Power CCS[natural gas if,water and waste 36T39,N2O]</t>
  </si>
  <si>
    <t>Industrial Energy Related Emissions Excluding Fuels to Power CCS[natural gas if,water and waste 36T39,F gases]</t>
  </si>
  <si>
    <t>Industrial Energy Related Emissions Excluding Fuels to Power CCS[natural gas if,construction 41T43,CO2]</t>
  </si>
  <si>
    <t>Industrial Energy Related Emissions Excluding Fuels to Power CCS[natural gas if,construction 41T43,VOC]</t>
  </si>
  <si>
    <t>Industrial Energy Related Emissions Excluding Fuels to Power CCS[natural gas if,construction 41T43,CO]</t>
  </si>
  <si>
    <t>Industrial Energy Related Emissions Excluding Fuels to Power CCS[natural gas if,construction 41T43,NOx]</t>
  </si>
  <si>
    <t>Industrial Energy Related Emissions Excluding Fuels to Power CCS[natural gas if,construction 41T43,PM10]</t>
  </si>
  <si>
    <t>Industrial Energy Related Emissions Excluding Fuels to Power CCS[natural gas if,construction 41T43,PM25]</t>
  </si>
  <si>
    <t>Industrial Energy Related Emissions Excluding Fuels to Power CCS[natural gas if,construction 41T43,SOx]</t>
  </si>
  <si>
    <t>Industrial Energy Related Emissions Excluding Fuels to Power CCS[natural gas if,construction 41T43,BC]</t>
  </si>
  <si>
    <t>Industrial Energy Related Emissions Excluding Fuels to Power CCS[natural gas if,construction 41T43,OC]</t>
  </si>
  <si>
    <t>Industrial Energy Related Emissions Excluding Fuels to Power CCS[natural gas if,construction 41T43,CH4]</t>
  </si>
  <si>
    <t>Industrial Energy Related Emissions Excluding Fuels to Power CCS[natural gas if,construction 41T43,N2O]</t>
  </si>
  <si>
    <t>Industrial Energy Related Emissions Excluding Fuels to Power CCS[natural gas if,construction 41T43,F gases]</t>
  </si>
  <si>
    <t>Industrial Energy Related Emissions Excluding Fuels to Power CCS[biomass if,agriculture and forestry 01T03,CO2]</t>
  </si>
  <si>
    <t>Industrial Energy Related Emissions Excluding Fuels to Power CCS[biomass if,agriculture and forestry 01T03,VOC]</t>
  </si>
  <si>
    <t>Industrial Energy Related Emissions Excluding Fuels to Power CCS[biomass if,agriculture and forestry 01T03,CO]</t>
  </si>
  <si>
    <t>Industrial Energy Related Emissions Excluding Fuels to Power CCS[biomass if,agriculture and forestry 01T03,NOx]</t>
  </si>
  <si>
    <t>Industrial Energy Related Emissions Excluding Fuels to Power CCS[biomass if,agriculture and forestry 01T03,PM10]</t>
  </si>
  <si>
    <t>Industrial Energy Related Emissions Excluding Fuels to Power CCS[biomass if,agriculture and forestry 01T03,PM25]</t>
  </si>
  <si>
    <t>Industrial Energy Related Emissions Excluding Fuels to Power CCS[biomass if,agriculture and forestry 01T03,SOx]</t>
  </si>
  <si>
    <t>Industrial Energy Related Emissions Excluding Fuels to Power CCS[biomass if,agriculture and forestry 01T03,BC]</t>
  </si>
  <si>
    <t>Industrial Energy Related Emissions Excluding Fuels to Power CCS[biomass if,agriculture and forestry 01T03,OC]</t>
  </si>
  <si>
    <t>Industrial Energy Related Emissions Excluding Fuels to Power CCS[biomass if,agriculture and forestry 01T03,CH4]</t>
  </si>
  <si>
    <t>Industrial Energy Related Emissions Excluding Fuels to Power CCS[biomass if,agriculture and forestry 01T03,N2O]</t>
  </si>
  <si>
    <t>Industrial Energy Related Emissions Excluding Fuels to Power CCS[biomass if,agriculture and forestry 01T03,F gases]</t>
  </si>
  <si>
    <t>Industrial Energy Related Emissions Excluding Fuels to Power CCS[biomass if,coal mining 05,CO2]</t>
  </si>
  <si>
    <t>Industrial Energy Related Emissions Excluding Fuels to Power CCS[biomass if,coal mining 05,VOC]</t>
  </si>
  <si>
    <t>Industrial Energy Related Emissions Excluding Fuels to Power CCS[biomass if,coal mining 05,CO]</t>
  </si>
  <si>
    <t>Industrial Energy Related Emissions Excluding Fuels to Power CCS[biomass if,coal mining 05,NOx]</t>
  </si>
  <si>
    <t>Industrial Energy Related Emissions Excluding Fuels to Power CCS[biomass if,coal mining 05,PM10]</t>
  </si>
  <si>
    <t>Industrial Energy Related Emissions Excluding Fuels to Power CCS[biomass if,coal mining 05,PM25]</t>
  </si>
  <si>
    <t>Industrial Energy Related Emissions Excluding Fuels to Power CCS[biomass if,coal mining 05,SOx]</t>
  </si>
  <si>
    <t>Industrial Energy Related Emissions Excluding Fuels to Power CCS[biomass if,coal mining 05,BC]</t>
  </si>
  <si>
    <t>Industrial Energy Related Emissions Excluding Fuels to Power CCS[biomass if,coal mining 05,OC]</t>
  </si>
  <si>
    <t>Industrial Energy Related Emissions Excluding Fuels to Power CCS[biomass if,coal mining 05,CH4]</t>
  </si>
  <si>
    <t>Industrial Energy Related Emissions Excluding Fuels to Power CCS[biomass if,coal mining 05,N2O]</t>
  </si>
  <si>
    <t>Industrial Energy Related Emissions Excluding Fuels to Power CCS[biomass if,coal mining 05,F gases]</t>
  </si>
  <si>
    <t>Industrial Energy Related Emissions Excluding Fuels to Power CCS[biomass if,oil and gas extraction 06,CO2]</t>
  </si>
  <si>
    <t>Industrial Energy Related Emissions Excluding Fuels to Power CCS[biomass if,oil and gas extraction 06,VOC]</t>
  </si>
  <si>
    <t>Industrial Energy Related Emissions Excluding Fuels to Power CCS[biomass if,oil and gas extraction 06,CO]</t>
  </si>
  <si>
    <t>Industrial Energy Related Emissions Excluding Fuels to Power CCS[biomass if,oil and gas extraction 06,NOx]</t>
  </si>
  <si>
    <t>Industrial Energy Related Emissions Excluding Fuels to Power CCS[biomass if,oil and gas extraction 06,PM10]</t>
  </si>
  <si>
    <t>Industrial Energy Related Emissions Excluding Fuels to Power CCS[biomass if,oil and gas extraction 06,PM25]</t>
  </si>
  <si>
    <t>Industrial Energy Related Emissions Excluding Fuels to Power CCS[biomass if,oil and gas extraction 06,SOx]</t>
  </si>
  <si>
    <t>Industrial Energy Related Emissions Excluding Fuels to Power CCS[biomass if,oil and gas extraction 06,BC]</t>
  </si>
  <si>
    <t>Industrial Energy Related Emissions Excluding Fuels to Power CCS[biomass if,oil and gas extraction 06,OC]</t>
  </si>
  <si>
    <t>Industrial Energy Related Emissions Excluding Fuels to Power CCS[biomass if,oil and gas extraction 06,CH4]</t>
  </si>
  <si>
    <t>Industrial Energy Related Emissions Excluding Fuels to Power CCS[biomass if,oil and gas extraction 06,N2O]</t>
  </si>
  <si>
    <t>Industrial Energy Related Emissions Excluding Fuels to Power CCS[biomass if,oil and gas extraction 06,F gases]</t>
  </si>
  <si>
    <t>Industrial Energy Related Emissions Excluding Fuels to Power CCS[biomass if,other mining and quarrying 07T08,CO2]</t>
  </si>
  <si>
    <t>Industrial Energy Related Emissions Excluding Fuels to Power CCS[biomass if,other mining and quarrying 07T08,VOC]</t>
  </si>
  <si>
    <t>Industrial Energy Related Emissions Excluding Fuels to Power CCS[biomass if,other mining and quarrying 07T08,CO]</t>
  </si>
  <si>
    <t>Industrial Energy Related Emissions Excluding Fuels to Power CCS[biomass if,other mining and quarrying 07T08,NOx]</t>
  </si>
  <si>
    <t>Industrial Energy Related Emissions Excluding Fuels to Power CCS[biomass if,other mining and quarrying 07T08,PM10]</t>
  </si>
  <si>
    <t>Industrial Energy Related Emissions Excluding Fuels to Power CCS[biomass if,other mining and quarrying 07T08,PM25]</t>
  </si>
  <si>
    <t>Industrial Energy Related Emissions Excluding Fuels to Power CCS[biomass if,other mining and quarrying 07T08,SOx]</t>
  </si>
  <si>
    <t>Industrial Energy Related Emissions Excluding Fuels to Power CCS[biomass if,other mining and quarrying 07T08,BC]</t>
  </si>
  <si>
    <t>Industrial Energy Related Emissions Excluding Fuels to Power CCS[biomass if,other mining and quarrying 07T08,OC]</t>
  </si>
  <si>
    <t>Industrial Energy Related Emissions Excluding Fuels to Power CCS[biomass if,other mining and quarrying 07T08,CH4]</t>
  </si>
  <si>
    <t>Industrial Energy Related Emissions Excluding Fuels to Power CCS[biomass if,other mining and quarrying 07T08,N2O]</t>
  </si>
  <si>
    <t>Industrial Energy Related Emissions Excluding Fuels to Power CCS[biomass if,other mining and quarrying 07T08,F gases]</t>
  </si>
  <si>
    <t>Industrial Energy Related Emissions Excluding Fuels to Power CCS[biomass if,food beverage and tobacco 10T12,CO2]</t>
  </si>
  <si>
    <t>Industrial Energy Related Emissions Excluding Fuels to Power CCS[biomass if,food beverage and tobacco 10T12,VOC]</t>
  </si>
  <si>
    <t>Industrial Energy Related Emissions Excluding Fuels to Power CCS[biomass if,food beverage and tobacco 10T12,CO]</t>
  </si>
  <si>
    <t>Industrial Energy Related Emissions Excluding Fuels to Power CCS[biomass if,food beverage and tobacco 10T12,NOx]</t>
  </si>
  <si>
    <t>Industrial Energy Related Emissions Excluding Fuels to Power CCS[biomass if,food beverage and tobacco 10T12,PM10]</t>
  </si>
  <si>
    <t>Industrial Energy Related Emissions Excluding Fuels to Power CCS[biomass if,food beverage and tobacco 10T12,PM25]</t>
  </si>
  <si>
    <t>Industrial Energy Related Emissions Excluding Fuels to Power CCS[biomass if,food beverage and tobacco 10T12,SOx]</t>
  </si>
  <si>
    <t>Industrial Energy Related Emissions Excluding Fuels to Power CCS[biomass if,food beverage and tobacco 10T12,BC]</t>
  </si>
  <si>
    <t>Industrial Energy Related Emissions Excluding Fuels to Power CCS[biomass if,food beverage and tobacco 10T12,OC]</t>
  </si>
  <si>
    <t>Industrial Energy Related Emissions Excluding Fuels to Power CCS[biomass if,food beverage and tobacco 10T12,CH4]</t>
  </si>
  <si>
    <t>Industrial Energy Related Emissions Excluding Fuels to Power CCS[biomass if,food beverage and tobacco 10T12,N2O]</t>
  </si>
  <si>
    <t>Industrial Energy Related Emissions Excluding Fuels to Power CCS[biomass if,food beverage and tobacco 10T12,F gases]</t>
  </si>
  <si>
    <t>Industrial Energy Related Emissions Excluding Fuels to Power CCS[biomass if,textiles apparel and leather 13T15,CO2]</t>
  </si>
  <si>
    <t>Industrial Energy Related Emissions Excluding Fuels to Power CCS[biomass if,textiles apparel and leather 13T15,VOC]</t>
  </si>
  <si>
    <t>Industrial Energy Related Emissions Excluding Fuels to Power CCS[biomass if,textiles apparel and leather 13T15,CO]</t>
  </si>
  <si>
    <t>Industrial Energy Related Emissions Excluding Fuels to Power CCS[biomass if,textiles apparel and leather 13T15,NOx]</t>
  </si>
  <si>
    <t>Industrial Energy Related Emissions Excluding Fuels to Power CCS[biomass if,textiles apparel and leather 13T15,PM10]</t>
  </si>
  <si>
    <t>Industrial Energy Related Emissions Excluding Fuels to Power CCS[biomass if,textiles apparel and leather 13T15,PM25]</t>
  </si>
  <si>
    <t>Industrial Energy Related Emissions Excluding Fuels to Power CCS[biomass if,textiles apparel and leather 13T15,SOx]</t>
  </si>
  <si>
    <t>Industrial Energy Related Emissions Excluding Fuels to Power CCS[biomass if,textiles apparel and leather 13T15,BC]</t>
  </si>
  <si>
    <t>Industrial Energy Related Emissions Excluding Fuels to Power CCS[biomass if,textiles apparel and leather 13T15,OC]</t>
  </si>
  <si>
    <t>Industrial Energy Related Emissions Excluding Fuels to Power CCS[biomass if,textiles apparel and leather 13T15,CH4]</t>
  </si>
  <si>
    <t>Industrial Energy Related Emissions Excluding Fuels to Power CCS[biomass if,textiles apparel and leather 13T15,N2O]</t>
  </si>
  <si>
    <t>Industrial Energy Related Emissions Excluding Fuels to Power CCS[biomass if,textiles apparel and leather 13T15,F gases]</t>
  </si>
  <si>
    <t>Industrial Energy Related Emissions Excluding Fuels to Power CCS[biomass if,wood products 16,CO2]</t>
  </si>
  <si>
    <t>Industrial Energy Related Emissions Excluding Fuels to Power CCS[biomass if,wood products 16,VOC]</t>
  </si>
  <si>
    <t>Industrial Energy Related Emissions Excluding Fuels to Power CCS[biomass if,wood products 16,CO]</t>
  </si>
  <si>
    <t>Industrial Energy Related Emissions Excluding Fuels to Power CCS[biomass if,wood products 16,NOx]</t>
  </si>
  <si>
    <t>Industrial Energy Related Emissions Excluding Fuels to Power CCS[biomass if,wood products 16,PM10]</t>
  </si>
  <si>
    <t>Industrial Energy Related Emissions Excluding Fuels to Power CCS[biomass if,wood products 16,PM25]</t>
  </si>
  <si>
    <t>Industrial Energy Related Emissions Excluding Fuels to Power CCS[biomass if,wood products 16,SOx]</t>
  </si>
  <si>
    <t>Industrial Energy Related Emissions Excluding Fuels to Power CCS[biomass if,wood products 16,BC]</t>
  </si>
  <si>
    <t>Industrial Energy Related Emissions Excluding Fuels to Power CCS[biomass if,wood products 16,OC]</t>
  </si>
  <si>
    <t>Industrial Energy Related Emissions Excluding Fuels to Power CCS[biomass if,wood products 16,CH4]</t>
  </si>
  <si>
    <t>Industrial Energy Related Emissions Excluding Fuels to Power CCS[biomass if,wood products 16,N2O]</t>
  </si>
  <si>
    <t>Industrial Energy Related Emissions Excluding Fuels to Power CCS[biomass if,wood products 16,F gases]</t>
  </si>
  <si>
    <t>Industrial Energy Related Emissions Excluding Fuels to Power CCS[biomass if,pulp paper and printing 17T18,CO2]</t>
  </si>
  <si>
    <t>Industrial Energy Related Emissions Excluding Fuels to Power CCS[biomass if,pulp paper and printing 17T18,VOC]</t>
  </si>
  <si>
    <t>Industrial Energy Related Emissions Excluding Fuels to Power CCS[biomass if,pulp paper and printing 17T18,CO]</t>
  </si>
  <si>
    <t>Industrial Energy Related Emissions Excluding Fuels to Power CCS[biomass if,pulp paper and printing 17T18,NOx]</t>
  </si>
  <si>
    <t>Industrial Energy Related Emissions Excluding Fuels to Power CCS[biomass if,pulp paper and printing 17T18,PM10]</t>
  </si>
  <si>
    <t>Industrial Energy Related Emissions Excluding Fuels to Power CCS[biomass if,pulp paper and printing 17T18,PM25]</t>
  </si>
  <si>
    <t>Industrial Energy Related Emissions Excluding Fuels to Power CCS[biomass if,pulp paper and printing 17T18,SOx]</t>
  </si>
  <si>
    <t>Industrial Energy Related Emissions Excluding Fuels to Power CCS[biomass if,pulp paper and printing 17T18,BC]</t>
  </si>
  <si>
    <t>Industrial Energy Related Emissions Excluding Fuels to Power CCS[biomass if,pulp paper and printing 17T18,OC]</t>
  </si>
  <si>
    <t>Industrial Energy Related Emissions Excluding Fuels to Power CCS[biomass if,pulp paper and printing 17T18,CH4]</t>
  </si>
  <si>
    <t>Industrial Energy Related Emissions Excluding Fuels to Power CCS[biomass if,pulp paper and printing 17T18,N2O]</t>
  </si>
  <si>
    <t>Industrial Energy Related Emissions Excluding Fuels to Power CCS[biomass if,pulp paper and printing 17T18,F gases]</t>
  </si>
  <si>
    <t>Industrial Energy Related Emissions Excluding Fuels to Power CCS[biomass if,refined petroleum and coke 19,CO2]</t>
  </si>
  <si>
    <t>Industrial Energy Related Emissions Excluding Fuels to Power CCS[biomass if,refined petroleum and coke 19,VOC]</t>
  </si>
  <si>
    <t>Industrial Energy Related Emissions Excluding Fuels to Power CCS[biomass if,refined petroleum and coke 19,CO]</t>
  </si>
  <si>
    <t>Industrial Energy Related Emissions Excluding Fuels to Power CCS[biomass if,refined petroleum and coke 19,NOx]</t>
  </si>
  <si>
    <t>Industrial Energy Related Emissions Excluding Fuels to Power CCS[biomass if,refined petroleum and coke 19,PM10]</t>
  </si>
  <si>
    <t>Industrial Energy Related Emissions Excluding Fuels to Power CCS[biomass if,refined petroleum and coke 19,PM25]</t>
  </si>
  <si>
    <t>Industrial Energy Related Emissions Excluding Fuels to Power CCS[biomass if,refined petroleum and coke 19,SOx]</t>
  </si>
  <si>
    <t>Industrial Energy Related Emissions Excluding Fuels to Power CCS[biomass if,refined petroleum and coke 19,BC]</t>
  </si>
  <si>
    <t>Industrial Energy Related Emissions Excluding Fuels to Power CCS[biomass if,refined petroleum and coke 19,OC]</t>
  </si>
  <si>
    <t>Industrial Energy Related Emissions Excluding Fuels to Power CCS[biomass if,refined petroleum and coke 19,CH4]</t>
  </si>
  <si>
    <t>Industrial Energy Related Emissions Excluding Fuels to Power CCS[biomass if,refined petroleum and coke 19,N2O]</t>
  </si>
  <si>
    <t>Industrial Energy Related Emissions Excluding Fuels to Power CCS[biomass if,refined petroleum and coke 19,F gases]</t>
  </si>
  <si>
    <t>Industrial Energy Related Emissions Excluding Fuels to Power CCS[biomass if,chemicals 20,CO2]</t>
  </si>
  <si>
    <t>Industrial Energy Related Emissions Excluding Fuels to Power CCS[biomass if,chemicals 20,VOC]</t>
  </si>
  <si>
    <t>Industrial Energy Related Emissions Excluding Fuels to Power CCS[biomass if,chemicals 20,CO]</t>
  </si>
  <si>
    <t>Industrial Energy Related Emissions Excluding Fuels to Power CCS[biomass if,chemicals 20,NOx]</t>
  </si>
  <si>
    <t>Industrial Energy Related Emissions Excluding Fuels to Power CCS[biomass if,chemicals 20,PM10]</t>
  </si>
  <si>
    <t>Industrial Energy Related Emissions Excluding Fuels to Power CCS[biomass if,chemicals 20,PM25]</t>
  </si>
  <si>
    <t>Industrial Energy Related Emissions Excluding Fuels to Power CCS[biomass if,chemicals 20,SOx]</t>
  </si>
  <si>
    <t>Industrial Energy Related Emissions Excluding Fuels to Power CCS[biomass if,chemicals 20,BC]</t>
  </si>
  <si>
    <t>Industrial Energy Related Emissions Excluding Fuels to Power CCS[biomass if,chemicals 20,OC]</t>
  </si>
  <si>
    <t>Industrial Energy Related Emissions Excluding Fuels to Power CCS[biomass if,chemicals 20,CH4]</t>
  </si>
  <si>
    <t>Industrial Energy Related Emissions Excluding Fuels to Power CCS[biomass if,chemicals 20,N2O]</t>
  </si>
  <si>
    <t>Industrial Energy Related Emissions Excluding Fuels to Power CCS[biomass if,chemicals 20,F gases]</t>
  </si>
  <si>
    <t>Industrial Energy Related Emissions Excluding Fuels to Power CCS[biomass if,rubber and plastic products 22,CO2]</t>
  </si>
  <si>
    <t>Industrial Energy Related Emissions Excluding Fuels to Power CCS[biomass if,rubber and plastic products 22,VOC]</t>
  </si>
  <si>
    <t>Industrial Energy Related Emissions Excluding Fuels to Power CCS[biomass if,rubber and plastic products 22,CO]</t>
  </si>
  <si>
    <t>Industrial Energy Related Emissions Excluding Fuels to Power CCS[biomass if,rubber and plastic products 22,NOx]</t>
  </si>
  <si>
    <t>Industrial Energy Related Emissions Excluding Fuels to Power CCS[biomass if,rubber and plastic products 22,PM10]</t>
  </si>
  <si>
    <t>Industrial Energy Related Emissions Excluding Fuels to Power CCS[biomass if,rubber and plastic products 22,PM25]</t>
  </si>
  <si>
    <t>Industrial Energy Related Emissions Excluding Fuels to Power CCS[biomass if,rubber and plastic products 22,SOx]</t>
  </si>
  <si>
    <t>Industrial Energy Related Emissions Excluding Fuels to Power CCS[biomass if,rubber and plastic products 22,BC]</t>
  </si>
  <si>
    <t>Industrial Energy Related Emissions Excluding Fuels to Power CCS[biomass if,rubber and plastic products 22,OC]</t>
  </si>
  <si>
    <t>Industrial Energy Related Emissions Excluding Fuels to Power CCS[biomass if,rubber and plastic products 22,CH4]</t>
  </si>
  <si>
    <t>Industrial Energy Related Emissions Excluding Fuels to Power CCS[biomass if,rubber and plastic products 22,N2O]</t>
  </si>
  <si>
    <t>Industrial Energy Related Emissions Excluding Fuels to Power CCS[biomass if,rubber and plastic products 22,F gases]</t>
  </si>
  <si>
    <t>Industrial Energy Related Emissions Excluding Fuels to Power CCS[biomass if,glass and glass products 231,CO2]</t>
  </si>
  <si>
    <t>Industrial Energy Related Emissions Excluding Fuels to Power CCS[biomass if,glass and glass products 231,VOC]</t>
  </si>
  <si>
    <t>Industrial Energy Related Emissions Excluding Fuels to Power CCS[biomass if,glass and glass products 231,CO]</t>
  </si>
  <si>
    <t>Industrial Energy Related Emissions Excluding Fuels to Power CCS[biomass if,glass and glass products 231,NOx]</t>
  </si>
  <si>
    <t>Industrial Energy Related Emissions Excluding Fuels to Power CCS[biomass if,glass and glass products 231,PM10]</t>
  </si>
  <si>
    <t>Industrial Energy Related Emissions Excluding Fuels to Power CCS[biomass if,glass and glass products 231,PM25]</t>
  </si>
  <si>
    <t>Industrial Energy Related Emissions Excluding Fuels to Power CCS[biomass if,glass and glass products 231,SOx]</t>
  </si>
  <si>
    <t>Industrial Energy Related Emissions Excluding Fuels to Power CCS[biomass if,glass and glass products 231,BC]</t>
  </si>
  <si>
    <t>Industrial Energy Related Emissions Excluding Fuels to Power CCS[biomass if,glass and glass products 231,OC]</t>
  </si>
  <si>
    <t>Industrial Energy Related Emissions Excluding Fuels to Power CCS[biomass if,glass and glass products 231,CH4]</t>
  </si>
  <si>
    <t>Industrial Energy Related Emissions Excluding Fuels to Power CCS[biomass if,glass and glass products 231,N2O]</t>
  </si>
  <si>
    <t>Industrial Energy Related Emissions Excluding Fuels to Power CCS[biomass if,glass and glass products 231,F gases]</t>
  </si>
  <si>
    <t>Industrial Energy Related Emissions Excluding Fuels to Power CCS[biomass if,cement and other nonmetallic minerals 239,CO2]</t>
  </si>
  <si>
    <t>Industrial Energy Related Emissions Excluding Fuels to Power CCS[biomass if,cement and other nonmetallic minerals 239,VOC]</t>
  </si>
  <si>
    <t>Industrial Energy Related Emissions Excluding Fuels to Power CCS[biomass if,cement and other nonmetallic minerals 239,CO]</t>
  </si>
  <si>
    <t>Industrial Energy Related Emissions Excluding Fuels to Power CCS[biomass if,cement and other nonmetallic minerals 239,NOx]</t>
  </si>
  <si>
    <t>Industrial Energy Related Emissions Excluding Fuels to Power CCS[biomass if,cement and other nonmetallic minerals 239,PM10]</t>
  </si>
  <si>
    <t>Industrial Energy Related Emissions Excluding Fuels to Power CCS[biomass if,cement and other nonmetallic minerals 239,PM25]</t>
  </si>
  <si>
    <t>Industrial Energy Related Emissions Excluding Fuels to Power CCS[biomass if,cement and other nonmetallic minerals 239,SOx]</t>
  </si>
  <si>
    <t>Industrial Energy Related Emissions Excluding Fuels to Power CCS[biomass if,cement and other nonmetallic minerals 239,BC]</t>
  </si>
  <si>
    <t>Industrial Energy Related Emissions Excluding Fuels to Power CCS[biomass if,cement and other nonmetallic minerals 239,OC]</t>
  </si>
  <si>
    <t>Industrial Energy Related Emissions Excluding Fuels to Power CCS[biomass if,cement and other nonmetallic minerals 239,CH4]</t>
  </si>
  <si>
    <t>Industrial Energy Related Emissions Excluding Fuels to Power CCS[biomass if,cement and other nonmetallic minerals 239,N2O]</t>
  </si>
  <si>
    <t>Industrial Energy Related Emissions Excluding Fuels to Power CCS[biomass if,cement and other nonmetallic minerals 239,F gases]</t>
  </si>
  <si>
    <t>Industrial Energy Related Emissions Excluding Fuels to Power CCS[biomass if,iron and steel 241,CO2]</t>
  </si>
  <si>
    <t>Industrial Energy Related Emissions Excluding Fuels to Power CCS[biomass if,iron and steel 241,VOC]</t>
  </si>
  <si>
    <t>Industrial Energy Related Emissions Excluding Fuels to Power CCS[biomass if,iron and steel 241,CO]</t>
  </si>
  <si>
    <t>Industrial Energy Related Emissions Excluding Fuels to Power CCS[biomass if,iron and steel 241,NOx]</t>
  </si>
  <si>
    <t>Industrial Energy Related Emissions Excluding Fuels to Power CCS[biomass if,iron and steel 241,PM10]</t>
  </si>
  <si>
    <t>Industrial Energy Related Emissions Excluding Fuels to Power CCS[biomass if,iron and steel 241,PM25]</t>
  </si>
  <si>
    <t>Industrial Energy Related Emissions Excluding Fuels to Power CCS[biomass if,iron and steel 241,SOx]</t>
  </si>
  <si>
    <t>Industrial Energy Related Emissions Excluding Fuels to Power CCS[biomass if,iron and steel 241,BC]</t>
  </si>
  <si>
    <t>Industrial Energy Related Emissions Excluding Fuels to Power CCS[biomass if,iron and steel 241,OC]</t>
  </si>
  <si>
    <t>Industrial Energy Related Emissions Excluding Fuels to Power CCS[biomass if,iron and steel 241,CH4]</t>
  </si>
  <si>
    <t>Industrial Energy Related Emissions Excluding Fuels to Power CCS[biomass if,iron and steel 241,N2O]</t>
  </si>
  <si>
    <t>Industrial Energy Related Emissions Excluding Fuels to Power CCS[biomass if,iron and steel 241,F gases]</t>
  </si>
  <si>
    <t>Industrial Energy Related Emissions Excluding Fuels to Power CCS[biomass if,other metals 242,CO2]</t>
  </si>
  <si>
    <t>Industrial Energy Related Emissions Excluding Fuels to Power CCS[biomass if,other metals 242,VOC]</t>
  </si>
  <si>
    <t>Industrial Energy Related Emissions Excluding Fuels to Power CCS[biomass if,other metals 242,CO]</t>
  </si>
  <si>
    <t>Industrial Energy Related Emissions Excluding Fuels to Power CCS[biomass if,other metals 242,NOx]</t>
  </si>
  <si>
    <t>Industrial Energy Related Emissions Excluding Fuels to Power CCS[biomass if,other metals 242,PM10]</t>
  </si>
  <si>
    <t>Industrial Energy Related Emissions Excluding Fuels to Power CCS[biomass if,other metals 242,PM25]</t>
  </si>
  <si>
    <t>Industrial Energy Related Emissions Excluding Fuels to Power CCS[biomass if,other metals 242,SOx]</t>
  </si>
  <si>
    <t>Industrial Energy Related Emissions Excluding Fuels to Power CCS[biomass if,other metals 242,BC]</t>
  </si>
  <si>
    <t>Industrial Energy Related Emissions Excluding Fuels to Power CCS[biomass if,other metals 242,OC]</t>
  </si>
  <si>
    <t>Industrial Energy Related Emissions Excluding Fuels to Power CCS[biomass if,other metals 242,CH4]</t>
  </si>
  <si>
    <t>Industrial Energy Related Emissions Excluding Fuels to Power CCS[biomass if,other metals 242,N2O]</t>
  </si>
  <si>
    <t>Industrial Energy Related Emissions Excluding Fuels to Power CCS[biomass if,other metals 242,F gases]</t>
  </si>
  <si>
    <t>Industrial Energy Related Emissions Excluding Fuels to Power CCS[biomass if,metal products except machinery and vehicles 25,CO2]</t>
  </si>
  <si>
    <t>Industrial Energy Related Emissions Excluding Fuels to Power CCS[biomass if,metal products except machinery and vehicles 25,VOC]</t>
  </si>
  <si>
    <t>Industrial Energy Related Emissions Excluding Fuels to Power CCS[biomass if,metal products except machinery and vehicles 25,CO]</t>
  </si>
  <si>
    <t>Industrial Energy Related Emissions Excluding Fuels to Power CCS[biomass if,metal products except machinery and vehicles 25,NOx]</t>
  </si>
  <si>
    <t>Industrial Energy Related Emissions Excluding Fuels to Power CCS[biomass if,metal products except machinery and vehicles 25,PM10]</t>
  </si>
  <si>
    <t>Industrial Energy Related Emissions Excluding Fuels to Power CCS[biomass if,metal products except machinery and vehicles 25,PM25]</t>
  </si>
  <si>
    <t>Industrial Energy Related Emissions Excluding Fuels to Power CCS[biomass if,metal products except machinery and vehicles 25,SOx]</t>
  </si>
  <si>
    <t>Industrial Energy Related Emissions Excluding Fuels to Power CCS[biomass if,metal products except machinery and vehicles 25,BC]</t>
  </si>
  <si>
    <t>Industrial Energy Related Emissions Excluding Fuels to Power CCS[biomass if,metal products except machinery and vehicles 25,OC]</t>
  </si>
  <si>
    <t>Industrial Energy Related Emissions Excluding Fuels to Power CCS[biomass if,metal products except machinery and vehicles 25,CH4]</t>
  </si>
  <si>
    <t>Industrial Energy Related Emissions Excluding Fuels to Power CCS[biomass if,metal products except machinery and vehicles 25,N2O]</t>
  </si>
  <si>
    <t>Industrial Energy Related Emissions Excluding Fuels to Power CCS[biomass if,metal products except machinery and vehicles 25,F gases]</t>
  </si>
  <si>
    <t>Industrial Energy Related Emissions Excluding Fuels to Power CCS[biomass if,computers and electronics 26,CO2]</t>
  </si>
  <si>
    <t>Industrial Energy Related Emissions Excluding Fuels to Power CCS[biomass if,computers and electronics 26,VOC]</t>
  </si>
  <si>
    <t>Industrial Energy Related Emissions Excluding Fuels to Power CCS[biomass if,computers and electronics 26,CO]</t>
  </si>
  <si>
    <t>Industrial Energy Related Emissions Excluding Fuels to Power CCS[biomass if,computers and electronics 26,NOx]</t>
  </si>
  <si>
    <t>Industrial Energy Related Emissions Excluding Fuels to Power CCS[biomass if,computers and electronics 26,PM10]</t>
  </si>
  <si>
    <t>Industrial Energy Related Emissions Excluding Fuels to Power CCS[biomass if,computers and electronics 26,PM25]</t>
  </si>
  <si>
    <t>Industrial Energy Related Emissions Excluding Fuels to Power CCS[biomass if,computers and electronics 26,SOx]</t>
  </si>
  <si>
    <t>Industrial Energy Related Emissions Excluding Fuels to Power CCS[biomass if,computers and electronics 26,BC]</t>
  </si>
  <si>
    <t>Industrial Energy Related Emissions Excluding Fuels to Power CCS[biomass if,computers and electronics 26,OC]</t>
  </si>
  <si>
    <t>Industrial Energy Related Emissions Excluding Fuels to Power CCS[biomass if,computers and electronics 26,CH4]</t>
  </si>
  <si>
    <t>Industrial Energy Related Emissions Excluding Fuels to Power CCS[biomass if,computers and electronics 26,N2O]</t>
  </si>
  <si>
    <t>Industrial Energy Related Emissions Excluding Fuels to Power CCS[biomass if,computers and electronics 26,F gases]</t>
  </si>
  <si>
    <t>Industrial Energy Related Emissions Excluding Fuels to Power CCS[biomass if,appliances and electrical equipment 27,CO2]</t>
  </si>
  <si>
    <t>Industrial Energy Related Emissions Excluding Fuels to Power CCS[biomass if,appliances and electrical equipment 27,VOC]</t>
  </si>
  <si>
    <t>Industrial Energy Related Emissions Excluding Fuels to Power CCS[biomass if,appliances and electrical equipment 27,CO]</t>
  </si>
  <si>
    <t>Industrial Energy Related Emissions Excluding Fuels to Power CCS[biomass if,appliances and electrical equipment 27,NOx]</t>
  </si>
  <si>
    <t>Industrial Energy Related Emissions Excluding Fuels to Power CCS[biomass if,appliances and electrical equipment 27,PM10]</t>
  </si>
  <si>
    <t>Industrial Energy Related Emissions Excluding Fuels to Power CCS[biomass if,appliances and electrical equipment 27,PM25]</t>
  </si>
  <si>
    <t>Industrial Energy Related Emissions Excluding Fuels to Power CCS[biomass if,appliances and electrical equipment 27,SOx]</t>
  </si>
  <si>
    <t>Industrial Energy Related Emissions Excluding Fuels to Power CCS[biomass if,appliances and electrical equipment 27,BC]</t>
  </si>
  <si>
    <t>Industrial Energy Related Emissions Excluding Fuels to Power CCS[biomass if,appliances and electrical equipment 27,OC]</t>
  </si>
  <si>
    <t>Industrial Energy Related Emissions Excluding Fuels to Power CCS[biomass if,appliances and electrical equipment 27,CH4]</t>
  </si>
  <si>
    <t>Industrial Energy Related Emissions Excluding Fuels to Power CCS[biomass if,appliances and electrical equipment 27,N2O]</t>
  </si>
  <si>
    <t>Industrial Energy Related Emissions Excluding Fuels to Power CCS[biomass if,appliances and electrical equipment 27,F gases]</t>
  </si>
  <si>
    <t>Industrial Energy Related Emissions Excluding Fuels to Power CCS[biomass if,other machinery 28,CO2]</t>
  </si>
  <si>
    <t>Industrial Energy Related Emissions Excluding Fuels to Power CCS[biomass if,other machinery 28,VOC]</t>
  </si>
  <si>
    <t>Industrial Energy Related Emissions Excluding Fuels to Power CCS[biomass if,other machinery 28,CO]</t>
  </si>
  <si>
    <t>Industrial Energy Related Emissions Excluding Fuels to Power CCS[biomass if,other machinery 28,NOx]</t>
  </si>
  <si>
    <t>Industrial Energy Related Emissions Excluding Fuels to Power CCS[biomass if,other machinery 28,PM10]</t>
  </si>
  <si>
    <t>Industrial Energy Related Emissions Excluding Fuels to Power CCS[biomass if,other machinery 28,PM25]</t>
  </si>
  <si>
    <t>Industrial Energy Related Emissions Excluding Fuels to Power CCS[biomass if,other machinery 28,SOx]</t>
  </si>
  <si>
    <t>Industrial Energy Related Emissions Excluding Fuels to Power CCS[biomass if,other machinery 28,BC]</t>
  </si>
  <si>
    <t>Industrial Energy Related Emissions Excluding Fuels to Power CCS[biomass if,other machinery 28,OC]</t>
  </si>
  <si>
    <t>Industrial Energy Related Emissions Excluding Fuels to Power CCS[biomass if,other machinery 28,CH4]</t>
  </si>
  <si>
    <t>Industrial Energy Related Emissions Excluding Fuels to Power CCS[biomass if,other machinery 28,N2O]</t>
  </si>
  <si>
    <t>Industrial Energy Related Emissions Excluding Fuels to Power CCS[biomass if,other machinery 28,F gases]</t>
  </si>
  <si>
    <t>Industrial Energy Related Emissions Excluding Fuels to Power CCS[biomass if,road vehicles 29,CO2]</t>
  </si>
  <si>
    <t>Industrial Energy Related Emissions Excluding Fuels to Power CCS[biomass if,road vehicles 29,VOC]</t>
  </si>
  <si>
    <t>Industrial Energy Related Emissions Excluding Fuels to Power CCS[biomass if,road vehicles 29,CO]</t>
  </si>
  <si>
    <t>Industrial Energy Related Emissions Excluding Fuels to Power CCS[biomass if,road vehicles 29,NOx]</t>
  </si>
  <si>
    <t>Industrial Energy Related Emissions Excluding Fuels to Power CCS[biomass if,road vehicles 29,PM10]</t>
  </si>
  <si>
    <t>Industrial Energy Related Emissions Excluding Fuels to Power CCS[biomass if,road vehicles 29,PM25]</t>
  </si>
  <si>
    <t>Industrial Energy Related Emissions Excluding Fuels to Power CCS[biomass if,road vehicles 29,SOx]</t>
  </si>
  <si>
    <t>Industrial Energy Related Emissions Excluding Fuels to Power CCS[biomass if,road vehicles 29,BC]</t>
  </si>
  <si>
    <t>Industrial Energy Related Emissions Excluding Fuels to Power CCS[biomass if,road vehicles 29,OC]</t>
  </si>
  <si>
    <t>Industrial Energy Related Emissions Excluding Fuels to Power CCS[biomass if,road vehicles 29,CH4]</t>
  </si>
  <si>
    <t>Industrial Energy Related Emissions Excluding Fuels to Power CCS[biomass if,road vehicles 29,N2O]</t>
  </si>
  <si>
    <t>Industrial Energy Related Emissions Excluding Fuels to Power CCS[biomass if,road vehicles 29,F gases]</t>
  </si>
  <si>
    <t>Industrial Energy Related Emissions Excluding Fuels to Power CCS[biomass if,nonroad vehicles 30,CO2]</t>
  </si>
  <si>
    <t>Industrial Energy Related Emissions Excluding Fuels to Power CCS[biomass if,nonroad vehicles 30,VOC]</t>
  </si>
  <si>
    <t>Industrial Energy Related Emissions Excluding Fuels to Power CCS[biomass if,nonroad vehicles 30,CO]</t>
  </si>
  <si>
    <t>Industrial Energy Related Emissions Excluding Fuels to Power CCS[biomass if,nonroad vehicles 30,NOx]</t>
  </si>
  <si>
    <t>Industrial Energy Related Emissions Excluding Fuels to Power CCS[biomass if,nonroad vehicles 30,PM10]</t>
  </si>
  <si>
    <t>Industrial Energy Related Emissions Excluding Fuels to Power CCS[biomass if,nonroad vehicles 30,PM25]</t>
  </si>
  <si>
    <t>Industrial Energy Related Emissions Excluding Fuels to Power CCS[biomass if,nonroad vehicles 30,SOx]</t>
  </si>
  <si>
    <t>Industrial Energy Related Emissions Excluding Fuels to Power CCS[biomass if,nonroad vehicles 30,BC]</t>
  </si>
  <si>
    <t>Industrial Energy Related Emissions Excluding Fuels to Power CCS[biomass if,nonroad vehicles 30,OC]</t>
  </si>
  <si>
    <t>Industrial Energy Related Emissions Excluding Fuels to Power CCS[biomass if,nonroad vehicles 30,CH4]</t>
  </si>
  <si>
    <t>Industrial Energy Related Emissions Excluding Fuels to Power CCS[biomass if,nonroad vehicles 30,N2O]</t>
  </si>
  <si>
    <t>Industrial Energy Related Emissions Excluding Fuels to Power CCS[biomass if,nonroad vehicles 30,F gases]</t>
  </si>
  <si>
    <t>Industrial Energy Related Emissions Excluding Fuels to Power CCS[biomass if,other manufacturing 31T33,CO2]</t>
  </si>
  <si>
    <t>Industrial Energy Related Emissions Excluding Fuels to Power CCS[biomass if,other manufacturing 31T33,VOC]</t>
  </si>
  <si>
    <t>Industrial Energy Related Emissions Excluding Fuels to Power CCS[biomass if,other manufacturing 31T33,CO]</t>
  </si>
  <si>
    <t>Industrial Energy Related Emissions Excluding Fuels to Power CCS[biomass if,other manufacturing 31T33,NOx]</t>
  </si>
  <si>
    <t>Industrial Energy Related Emissions Excluding Fuels to Power CCS[biomass if,other manufacturing 31T33,PM10]</t>
  </si>
  <si>
    <t>Industrial Energy Related Emissions Excluding Fuels to Power CCS[biomass if,other manufacturing 31T33,PM25]</t>
  </si>
  <si>
    <t>Industrial Energy Related Emissions Excluding Fuels to Power CCS[biomass if,other manufacturing 31T33,SOx]</t>
  </si>
  <si>
    <t>Industrial Energy Related Emissions Excluding Fuels to Power CCS[biomass if,other manufacturing 31T33,BC]</t>
  </si>
  <si>
    <t>Industrial Energy Related Emissions Excluding Fuels to Power CCS[biomass if,other manufacturing 31T33,OC]</t>
  </si>
  <si>
    <t>Industrial Energy Related Emissions Excluding Fuels to Power CCS[biomass if,other manufacturing 31T33,CH4]</t>
  </si>
  <si>
    <t>Industrial Energy Related Emissions Excluding Fuels to Power CCS[biomass if,other manufacturing 31T33,N2O]</t>
  </si>
  <si>
    <t>Industrial Energy Related Emissions Excluding Fuels to Power CCS[biomass if,other manufacturing 31T33,F gases]</t>
  </si>
  <si>
    <t>Industrial Energy Related Emissions Excluding Fuels to Power CCS[biomass if,energy pipelines and gas processing 352T353,CO2]</t>
  </si>
  <si>
    <t>Industrial Energy Related Emissions Excluding Fuels to Power CCS[biomass if,energy pipelines and gas processing 352T353,VOC]</t>
  </si>
  <si>
    <t>Industrial Energy Related Emissions Excluding Fuels to Power CCS[biomass if,energy pipelines and gas processing 352T353,CO]</t>
  </si>
  <si>
    <t>Industrial Energy Related Emissions Excluding Fuels to Power CCS[biomass if,energy pipelines and gas processing 352T353,NOx]</t>
  </si>
  <si>
    <t>Industrial Energy Related Emissions Excluding Fuels to Power CCS[biomass if,energy pipelines and gas processing 352T353,PM10]</t>
  </si>
  <si>
    <t>Industrial Energy Related Emissions Excluding Fuels to Power CCS[biomass if,energy pipelines and gas processing 352T353,PM25]</t>
  </si>
  <si>
    <t>Industrial Energy Related Emissions Excluding Fuels to Power CCS[biomass if,energy pipelines and gas processing 352T353,SOx]</t>
  </si>
  <si>
    <t>Industrial Energy Related Emissions Excluding Fuels to Power CCS[biomass if,energy pipelines and gas processing 352T353,BC]</t>
  </si>
  <si>
    <t>Industrial Energy Related Emissions Excluding Fuels to Power CCS[biomass if,energy pipelines and gas processing 352T353,OC]</t>
  </si>
  <si>
    <t>Industrial Energy Related Emissions Excluding Fuels to Power CCS[biomass if,energy pipelines and gas processing 352T353,CH4]</t>
  </si>
  <si>
    <t>Industrial Energy Related Emissions Excluding Fuels to Power CCS[biomass if,energy pipelines and gas processing 352T353,N2O]</t>
  </si>
  <si>
    <t>Industrial Energy Related Emissions Excluding Fuels to Power CCS[biomass if,energy pipelines and gas processing 352T353,F gases]</t>
  </si>
  <si>
    <t>Industrial Energy Related Emissions Excluding Fuels to Power CCS[biomass if,water and waste 36T39,CO2]</t>
  </si>
  <si>
    <t>Industrial Energy Related Emissions Excluding Fuels to Power CCS[biomass if,water and waste 36T39,VOC]</t>
  </si>
  <si>
    <t>Industrial Energy Related Emissions Excluding Fuels to Power CCS[biomass if,water and waste 36T39,CO]</t>
  </si>
  <si>
    <t>Industrial Energy Related Emissions Excluding Fuels to Power CCS[biomass if,water and waste 36T39,NOx]</t>
  </si>
  <si>
    <t>Industrial Energy Related Emissions Excluding Fuels to Power CCS[biomass if,water and waste 36T39,PM10]</t>
  </si>
  <si>
    <t>Industrial Energy Related Emissions Excluding Fuels to Power CCS[biomass if,water and waste 36T39,PM25]</t>
  </si>
  <si>
    <t>Industrial Energy Related Emissions Excluding Fuels to Power CCS[biomass if,water and waste 36T39,SOx]</t>
  </si>
  <si>
    <t>Industrial Energy Related Emissions Excluding Fuels to Power CCS[biomass if,water and waste 36T39,BC]</t>
  </si>
  <si>
    <t>Industrial Energy Related Emissions Excluding Fuels to Power CCS[biomass if,water and waste 36T39,OC]</t>
  </si>
  <si>
    <t>Industrial Energy Related Emissions Excluding Fuels to Power CCS[biomass if,water and waste 36T39,CH4]</t>
  </si>
  <si>
    <t>Industrial Energy Related Emissions Excluding Fuels to Power CCS[biomass if,water and waste 36T39,N2O]</t>
  </si>
  <si>
    <t>Industrial Energy Related Emissions Excluding Fuels to Power CCS[biomass if,water and waste 36T39,F gases]</t>
  </si>
  <si>
    <t>Industrial Energy Related Emissions Excluding Fuels to Power CCS[biomass if,construction 41T43,CO2]</t>
  </si>
  <si>
    <t>Industrial Energy Related Emissions Excluding Fuels to Power CCS[biomass if,construction 41T43,VOC]</t>
  </si>
  <si>
    <t>Industrial Energy Related Emissions Excluding Fuels to Power CCS[biomass if,construction 41T43,CO]</t>
  </si>
  <si>
    <t>Industrial Energy Related Emissions Excluding Fuels to Power CCS[biomass if,construction 41T43,NOx]</t>
  </si>
  <si>
    <t>Industrial Energy Related Emissions Excluding Fuels to Power CCS[biomass if,construction 41T43,PM10]</t>
  </si>
  <si>
    <t>Industrial Energy Related Emissions Excluding Fuels to Power CCS[biomass if,construction 41T43,PM25]</t>
  </si>
  <si>
    <t>Industrial Energy Related Emissions Excluding Fuels to Power CCS[biomass if,construction 41T43,SOx]</t>
  </si>
  <si>
    <t>Industrial Energy Related Emissions Excluding Fuels to Power CCS[biomass if,construction 41T43,BC]</t>
  </si>
  <si>
    <t>Industrial Energy Related Emissions Excluding Fuels to Power CCS[biomass if,construction 41T43,OC]</t>
  </si>
  <si>
    <t>Industrial Energy Related Emissions Excluding Fuels to Power CCS[biomass if,construction 41T43,CH4]</t>
  </si>
  <si>
    <t>Industrial Energy Related Emissions Excluding Fuels to Power CCS[biomass if,construction 41T43,N2O]</t>
  </si>
  <si>
    <t>Industrial Energy Related Emissions Excluding Fuels to Power CCS[biomass if,construction 41T43,F gases]</t>
  </si>
  <si>
    <t>Industrial Energy Related Emissions Excluding Fuels to Power CCS[petroleum diesel if,agriculture and forestry 01T03,CO2]</t>
  </si>
  <si>
    <t>Industrial Energy Related Emissions Excluding Fuels to Power CCS[petroleum diesel if,agriculture and forestry 01T03,VOC]</t>
  </si>
  <si>
    <t>Industrial Energy Related Emissions Excluding Fuels to Power CCS[petroleum diesel if,agriculture and forestry 01T03,CO]</t>
  </si>
  <si>
    <t>Industrial Energy Related Emissions Excluding Fuels to Power CCS[petroleum diesel if,agriculture and forestry 01T03,NOx]</t>
  </si>
  <si>
    <t>Industrial Energy Related Emissions Excluding Fuels to Power CCS[petroleum diesel if,agriculture and forestry 01T03,PM10]</t>
  </si>
  <si>
    <t>Industrial Energy Related Emissions Excluding Fuels to Power CCS[petroleum diesel if,agriculture and forestry 01T03,PM25]</t>
  </si>
  <si>
    <t>Industrial Energy Related Emissions Excluding Fuels to Power CCS[petroleum diesel if,agriculture and forestry 01T03,SOx]</t>
  </si>
  <si>
    <t>Industrial Energy Related Emissions Excluding Fuels to Power CCS[petroleum diesel if,agriculture and forestry 01T03,BC]</t>
  </si>
  <si>
    <t>Industrial Energy Related Emissions Excluding Fuels to Power CCS[petroleum diesel if,agriculture and forestry 01T03,OC]</t>
  </si>
  <si>
    <t>Industrial Energy Related Emissions Excluding Fuels to Power CCS[petroleum diesel if,agriculture and forestry 01T03,CH4]</t>
  </si>
  <si>
    <t>Industrial Energy Related Emissions Excluding Fuels to Power CCS[petroleum diesel if,agriculture and forestry 01T03,N2O]</t>
  </si>
  <si>
    <t>Industrial Energy Related Emissions Excluding Fuels to Power CCS[petroleum diesel if,agriculture and forestry 01T03,F gases]</t>
  </si>
  <si>
    <t>Industrial Energy Related Emissions Excluding Fuels to Power CCS[petroleum diesel if,coal mining 05,CO2]</t>
  </si>
  <si>
    <t>Industrial Energy Related Emissions Excluding Fuels to Power CCS[petroleum diesel if,coal mining 05,VOC]</t>
  </si>
  <si>
    <t>Industrial Energy Related Emissions Excluding Fuels to Power CCS[petroleum diesel if,coal mining 05,CO]</t>
  </si>
  <si>
    <t>Industrial Energy Related Emissions Excluding Fuels to Power CCS[petroleum diesel if,coal mining 05,NOx]</t>
  </si>
  <si>
    <t>Industrial Energy Related Emissions Excluding Fuels to Power CCS[petroleum diesel if,coal mining 05,PM10]</t>
  </si>
  <si>
    <t>Industrial Energy Related Emissions Excluding Fuels to Power CCS[petroleum diesel if,coal mining 05,PM25]</t>
  </si>
  <si>
    <t>Industrial Energy Related Emissions Excluding Fuels to Power CCS[petroleum diesel if,coal mining 05,SOx]</t>
  </si>
  <si>
    <t>Industrial Energy Related Emissions Excluding Fuels to Power CCS[petroleum diesel if,coal mining 05,BC]</t>
  </si>
  <si>
    <t>Industrial Energy Related Emissions Excluding Fuels to Power CCS[petroleum diesel if,coal mining 05,OC]</t>
  </si>
  <si>
    <t>Industrial Energy Related Emissions Excluding Fuels to Power CCS[petroleum diesel if,coal mining 05,CH4]</t>
  </si>
  <si>
    <t>Industrial Energy Related Emissions Excluding Fuels to Power CCS[petroleum diesel if,coal mining 05,N2O]</t>
  </si>
  <si>
    <t>Industrial Energy Related Emissions Excluding Fuels to Power CCS[petroleum diesel if,coal mining 05,F gases]</t>
  </si>
  <si>
    <t>Industrial Energy Related Emissions Excluding Fuels to Power CCS[petroleum diesel if,oil and gas extraction 06,CO2]</t>
  </si>
  <si>
    <t>Industrial Energy Related Emissions Excluding Fuels to Power CCS[petroleum diesel if,oil and gas extraction 06,VOC]</t>
  </si>
  <si>
    <t>Industrial Energy Related Emissions Excluding Fuels to Power CCS[petroleum diesel if,oil and gas extraction 06,CO]</t>
  </si>
  <si>
    <t>Industrial Energy Related Emissions Excluding Fuels to Power CCS[petroleum diesel if,oil and gas extraction 06,NOx]</t>
  </si>
  <si>
    <t>Industrial Energy Related Emissions Excluding Fuels to Power CCS[petroleum diesel if,oil and gas extraction 06,PM10]</t>
  </si>
  <si>
    <t>Industrial Energy Related Emissions Excluding Fuels to Power CCS[petroleum diesel if,oil and gas extraction 06,PM25]</t>
  </si>
  <si>
    <t>Industrial Energy Related Emissions Excluding Fuels to Power CCS[petroleum diesel if,oil and gas extraction 06,SOx]</t>
  </si>
  <si>
    <t>Industrial Energy Related Emissions Excluding Fuels to Power CCS[petroleum diesel if,oil and gas extraction 06,BC]</t>
  </si>
  <si>
    <t>Industrial Energy Related Emissions Excluding Fuels to Power CCS[petroleum diesel if,oil and gas extraction 06,OC]</t>
  </si>
  <si>
    <t>Industrial Energy Related Emissions Excluding Fuels to Power CCS[petroleum diesel if,oil and gas extraction 06,CH4]</t>
  </si>
  <si>
    <t>Industrial Energy Related Emissions Excluding Fuels to Power CCS[petroleum diesel if,oil and gas extraction 06,N2O]</t>
  </si>
  <si>
    <t>Industrial Energy Related Emissions Excluding Fuels to Power CCS[petroleum diesel if,oil and gas extraction 06,F gases]</t>
  </si>
  <si>
    <t>Industrial Energy Related Emissions Excluding Fuels to Power CCS[petroleum diesel if,other mining and quarrying 07T08,CO2]</t>
  </si>
  <si>
    <t>Industrial Energy Related Emissions Excluding Fuels to Power CCS[petroleum diesel if,other mining and quarrying 07T08,VOC]</t>
  </si>
  <si>
    <t>Industrial Energy Related Emissions Excluding Fuels to Power CCS[petroleum diesel if,other mining and quarrying 07T08,CO]</t>
  </si>
  <si>
    <t>Industrial Energy Related Emissions Excluding Fuels to Power CCS[petroleum diesel if,other mining and quarrying 07T08,NOx]</t>
  </si>
  <si>
    <t>Industrial Energy Related Emissions Excluding Fuels to Power CCS[petroleum diesel if,other mining and quarrying 07T08,PM10]</t>
  </si>
  <si>
    <t>Industrial Energy Related Emissions Excluding Fuels to Power CCS[petroleum diesel if,other mining and quarrying 07T08,PM25]</t>
  </si>
  <si>
    <t>Industrial Energy Related Emissions Excluding Fuels to Power CCS[petroleum diesel if,other mining and quarrying 07T08,SOx]</t>
  </si>
  <si>
    <t>Industrial Energy Related Emissions Excluding Fuels to Power CCS[petroleum diesel if,other mining and quarrying 07T08,BC]</t>
  </si>
  <si>
    <t>Industrial Energy Related Emissions Excluding Fuels to Power CCS[petroleum diesel if,other mining and quarrying 07T08,OC]</t>
  </si>
  <si>
    <t>Industrial Energy Related Emissions Excluding Fuels to Power CCS[petroleum diesel if,other mining and quarrying 07T08,CH4]</t>
  </si>
  <si>
    <t>Industrial Energy Related Emissions Excluding Fuels to Power CCS[petroleum diesel if,other mining and quarrying 07T08,N2O]</t>
  </si>
  <si>
    <t>Industrial Energy Related Emissions Excluding Fuels to Power CCS[petroleum diesel if,other mining and quarrying 07T08,F gases]</t>
  </si>
  <si>
    <t>Industrial Energy Related Emissions Excluding Fuels to Power CCS[petroleum diesel if,food beverage and tobacco 10T12,CO2]</t>
  </si>
  <si>
    <t>Industrial Energy Related Emissions Excluding Fuels to Power CCS[petroleum diesel if,food beverage and tobacco 10T12,VOC]</t>
  </si>
  <si>
    <t>Industrial Energy Related Emissions Excluding Fuels to Power CCS[petroleum diesel if,food beverage and tobacco 10T12,CO]</t>
  </si>
  <si>
    <t>Industrial Energy Related Emissions Excluding Fuels to Power CCS[petroleum diesel if,food beverage and tobacco 10T12,NOx]</t>
  </si>
  <si>
    <t>Industrial Energy Related Emissions Excluding Fuels to Power CCS[petroleum diesel if,food beverage and tobacco 10T12,PM10]</t>
  </si>
  <si>
    <t>Industrial Energy Related Emissions Excluding Fuels to Power CCS[petroleum diesel if,food beverage and tobacco 10T12,PM25]</t>
  </si>
  <si>
    <t>Industrial Energy Related Emissions Excluding Fuels to Power CCS[petroleum diesel if,food beverage and tobacco 10T12,SOx]</t>
  </si>
  <si>
    <t>Industrial Energy Related Emissions Excluding Fuels to Power CCS[petroleum diesel if,food beverage and tobacco 10T12,BC]</t>
  </si>
  <si>
    <t>Industrial Energy Related Emissions Excluding Fuels to Power CCS[petroleum diesel if,food beverage and tobacco 10T12,OC]</t>
  </si>
  <si>
    <t>Industrial Energy Related Emissions Excluding Fuels to Power CCS[petroleum diesel if,food beverage and tobacco 10T12,CH4]</t>
  </si>
  <si>
    <t>Industrial Energy Related Emissions Excluding Fuels to Power CCS[petroleum diesel if,food beverage and tobacco 10T12,N2O]</t>
  </si>
  <si>
    <t>Industrial Energy Related Emissions Excluding Fuels to Power CCS[petroleum diesel if,food beverage and tobacco 10T12,F gases]</t>
  </si>
  <si>
    <t>Industrial Energy Related Emissions Excluding Fuels to Power CCS[petroleum diesel if,textiles apparel and leather 13T15,CO2]</t>
  </si>
  <si>
    <t>Industrial Energy Related Emissions Excluding Fuels to Power CCS[petroleum diesel if,textiles apparel and leather 13T15,VOC]</t>
  </si>
  <si>
    <t>Industrial Energy Related Emissions Excluding Fuels to Power CCS[petroleum diesel if,textiles apparel and leather 13T15,CO]</t>
  </si>
  <si>
    <t>Industrial Energy Related Emissions Excluding Fuels to Power CCS[petroleum diesel if,textiles apparel and leather 13T15,NOx]</t>
  </si>
  <si>
    <t>Industrial Energy Related Emissions Excluding Fuels to Power CCS[petroleum diesel if,textiles apparel and leather 13T15,PM10]</t>
  </si>
  <si>
    <t>Industrial Energy Related Emissions Excluding Fuels to Power CCS[petroleum diesel if,textiles apparel and leather 13T15,PM25]</t>
  </si>
  <si>
    <t>Industrial Energy Related Emissions Excluding Fuels to Power CCS[petroleum diesel if,textiles apparel and leather 13T15,SOx]</t>
  </si>
  <si>
    <t>Industrial Energy Related Emissions Excluding Fuels to Power CCS[petroleum diesel if,textiles apparel and leather 13T15,BC]</t>
  </si>
  <si>
    <t>Industrial Energy Related Emissions Excluding Fuels to Power CCS[petroleum diesel if,textiles apparel and leather 13T15,OC]</t>
  </si>
  <si>
    <t>Industrial Energy Related Emissions Excluding Fuels to Power CCS[petroleum diesel if,textiles apparel and leather 13T15,CH4]</t>
  </si>
  <si>
    <t>Industrial Energy Related Emissions Excluding Fuels to Power CCS[petroleum diesel if,textiles apparel and leather 13T15,N2O]</t>
  </si>
  <si>
    <t>Industrial Energy Related Emissions Excluding Fuels to Power CCS[petroleum diesel if,textiles apparel and leather 13T15,F gases]</t>
  </si>
  <si>
    <t>Industrial Energy Related Emissions Excluding Fuels to Power CCS[petroleum diesel if,wood products 16,CO2]</t>
  </si>
  <si>
    <t>Industrial Energy Related Emissions Excluding Fuels to Power CCS[petroleum diesel if,wood products 16,VOC]</t>
  </si>
  <si>
    <t>Industrial Energy Related Emissions Excluding Fuels to Power CCS[petroleum diesel if,wood products 16,CO]</t>
  </si>
  <si>
    <t>Industrial Energy Related Emissions Excluding Fuels to Power CCS[petroleum diesel if,wood products 16,NOx]</t>
  </si>
  <si>
    <t>Industrial Energy Related Emissions Excluding Fuels to Power CCS[petroleum diesel if,wood products 16,PM10]</t>
  </si>
  <si>
    <t>Industrial Energy Related Emissions Excluding Fuels to Power CCS[petroleum diesel if,wood products 16,PM25]</t>
  </si>
  <si>
    <t>Industrial Energy Related Emissions Excluding Fuels to Power CCS[petroleum diesel if,wood products 16,SOx]</t>
  </si>
  <si>
    <t>Industrial Energy Related Emissions Excluding Fuels to Power CCS[petroleum diesel if,wood products 16,BC]</t>
  </si>
  <si>
    <t>Industrial Energy Related Emissions Excluding Fuels to Power CCS[petroleum diesel if,wood products 16,OC]</t>
  </si>
  <si>
    <t>Industrial Energy Related Emissions Excluding Fuels to Power CCS[petroleum diesel if,wood products 16,CH4]</t>
  </si>
  <si>
    <t>Industrial Energy Related Emissions Excluding Fuels to Power CCS[petroleum diesel if,wood products 16,N2O]</t>
  </si>
  <si>
    <t>Industrial Energy Related Emissions Excluding Fuels to Power CCS[petroleum diesel if,wood products 16,F gases]</t>
  </si>
  <si>
    <t>Industrial Energy Related Emissions Excluding Fuels to Power CCS[petroleum diesel if,pulp paper and printing 17T18,CO2]</t>
  </si>
  <si>
    <t>Industrial Energy Related Emissions Excluding Fuels to Power CCS[petroleum diesel if,pulp paper and printing 17T18,VOC]</t>
  </si>
  <si>
    <t>Industrial Energy Related Emissions Excluding Fuels to Power CCS[petroleum diesel if,pulp paper and printing 17T18,CO]</t>
  </si>
  <si>
    <t>Industrial Energy Related Emissions Excluding Fuels to Power CCS[petroleum diesel if,pulp paper and printing 17T18,NOx]</t>
  </si>
  <si>
    <t>Industrial Energy Related Emissions Excluding Fuels to Power CCS[petroleum diesel if,pulp paper and printing 17T18,PM10]</t>
  </si>
  <si>
    <t>Industrial Energy Related Emissions Excluding Fuels to Power CCS[petroleum diesel if,pulp paper and printing 17T18,PM25]</t>
  </si>
  <si>
    <t>Industrial Energy Related Emissions Excluding Fuels to Power CCS[petroleum diesel if,pulp paper and printing 17T18,SOx]</t>
  </si>
  <si>
    <t>Industrial Energy Related Emissions Excluding Fuels to Power CCS[petroleum diesel if,pulp paper and printing 17T18,BC]</t>
  </si>
  <si>
    <t>Industrial Energy Related Emissions Excluding Fuels to Power CCS[petroleum diesel if,pulp paper and printing 17T18,OC]</t>
  </si>
  <si>
    <t>Industrial Energy Related Emissions Excluding Fuels to Power CCS[petroleum diesel if,pulp paper and printing 17T18,CH4]</t>
  </si>
  <si>
    <t>Industrial Energy Related Emissions Excluding Fuels to Power CCS[petroleum diesel if,pulp paper and printing 17T18,N2O]</t>
  </si>
  <si>
    <t>Industrial Energy Related Emissions Excluding Fuels to Power CCS[petroleum diesel if,pulp paper and printing 17T18,F gases]</t>
  </si>
  <si>
    <t>Industrial Energy Related Emissions Excluding Fuels to Power CCS[petroleum diesel if,refined petroleum and coke 19,CO2]</t>
  </si>
  <si>
    <t>Industrial Energy Related Emissions Excluding Fuels to Power CCS[petroleum diesel if,refined petroleum and coke 19,VOC]</t>
  </si>
  <si>
    <t>Industrial Energy Related Emissions Excluding Fuels to Power CCS[petroleum diesel if,refined petroleum and coke 19,CO]</t>
  </si>
  <si>
    <t>Industrial Energy Related Emissions Excluding Fuels to Power CCS[petroleum diesel if,refined petroleum and coke 19,NOx]</t>
  </si>
  <si>
    <t>Industrial Energy Related Emissions Excluding Fuels to Power CCS[petroleum diesel if,refined petroleum and coke 19,PM10]</t>
  </si>
  <si>
    <t>Industrial Energy Related Emissions Excluding Fuels to Power CCS[petroleum diesel if,refined petroleum and coke 19,PM25]</t>
  </si>
  <si>
    <t>Industrial Energy Related Emissions Excluding Fuels to Power CCS[petroleum diesel if,refined petroleum and coke 19,SOx]</t>
  </si>
  <si>
    <t>Industrial Energy Related Emissions Excluding Fuels to Power CCS[petroleum diesel if,refined petroleum and coke 19,BC]</t>
  </si>
  <si>
    <t>Industrial Energy Related Emissions Excluding Fuels to Power CCS[petroleum diesel if,refined petroleum and coke 19,OC]</t>
  </si>
  <si>
    <t>Industrial Energy Related Emissions Excluding Fuels to Power CCS[petroleum diesel if,refined petroleum and coke 19,CH4]</t>
  </si>
  <si>
    <t>Industrial Energy Related Emissions Excluding Fuels to Power CCS[petroleum diesel if,refined petroleum and coke 19,N2O]</t>
  </si>
  <si>
    <t>Industrial Energy Related Emissions Excluding Fuels to Power CCS[petroleum diesel if,refined petroleum and coke 19,F gases]</t>
  </si>
  <si>
    <t>Industrial Energy Related Emissions Excluding Fuels to Power CCS[petroleum diesel if,chemicals 20,CO2]</t>
  </si>
  <si>
    <t>Industrial Energy Related Emissions Excluding Fuels to Power CCS[petroleum diesel if,chemicals 20,VOC]</t>
  </si>
  <si>
    <t>Industrial Energy Related Emissions Excluding Fuels to Power CCS[petroleum diesel if,chemicals 20,CO]</t>
  </si>
  <si>
    <t>Industrial Energy Related Emissions Excluding Fuels to Power CCS[petroleum diesel if,chemicals 20,NOx]</t>
  </si>
  <si>
    <t>Industrial Energy Related Emissions Excluding Fuels to Power CCS[petroleum diesel if,chemicals 20,PM10]</t>
  </si>
  <si>
    <t>Industrial Energy Related Emissions Excluding Fuels to Power CCS[petroleum diesel if,chemicals 20,PM25]</t>
  </si>
  <si>
    <t>Industrial Energy Related Emissions Excluding Fuels to Power CCS[petroleum diesel if,chemicals 20,SOx]</t>
  </si>
  <si>
    <t>Industrial Energy Related Emissions Excluding Fuels to Power CCS[petroleum diesel if,chemicals 20,BC]</t>
  </si>
  <si>
    <t>Industrial Energy Related Emissions Excluding Fuels to Power CCS[petroleum diesel if,chemicals 20,OC]</t>
  </si>
  <si>
    <t>Industrial Energy Related Emissions Excluding Fuels to Power CCS[petroleum diesel if,chemicals 20,CH4]</t>
  </si>
  <si>
    <t>Industrial Energy Related Emissions Excluding Fuels to Power CCS[petroleum diesel if,chemicals 20,N2O]</t>
  </si>
  <si>
    <t>Industrial Energy Related Emissions Excluding Fuels to Power CCS[petroleum diesel if,chemicals 20,F gases]</t>
  </si>
  <si>
    <t>Industrial Energy Related Emissions Excluding Fuels to Power CCS[petroleum diesel if,rubber and plastic products 22,CO2]</t>
  </si>
  <si>
    <t>Industrial Energy Related Emissions Excluding Fuels to Power CCS[petroleum diesel if,rubber and plastic products 22,VOC]</t>
  </si>
  <si>
    <t>Industrial Energy Related Emissions Excluding Fuels to Power CCS[petroleum diesel if,rubber and plastic products 22,CO]</t>
  </si>
  <si>
    <t>Industrial Energy Related Emissions Excluding Fuels to Power CCS[petroleum diesel if,rubber and plastic products 22,NOx]</t>
  </si>
  <si>
    <t>Industrial Energy Related Emissions Excluding Fuels to Power CCS[petroleum diesel if,rubber and plastic products 22,PM10]</t>
  </si>
  <si>
    <t>Industrial Energy Related Emissions Excluding Fuels to Power CCS[petroleum diesel if,rubber and plastic products 22,PM25]</t>
  </si>
  <si>
    <t>Industrial Energy Related Emissions Excluding Fuels to Power CCS[petroleum diesel if,rubber and plastic products 22,SOx]</t>
  </si>
  <si>
    <t>Industrial Energy Related Emissions Excluding Fuels to Power CCS[petroleum diesel if,rubber and plastic products 22,BC]</t>
  </si>
  <si>
    <t>Industrial Energy Related Emissions Excluding Fuels to Power CCS[petroleum diesel if,rubber and plastic products 22,OC]</t>
  </si>
  <si>
    <t>Industrial Energy Related Emissions Excluding Fuels to Power CCS[petroleum diesel if,rubber and plastic products 22,CH4]</t>
  </si>
  <si>
    <t>Industrial Energy Related Emissions Excluding Fuels to Power CCS[petroleum diesel if,rubber and plastic products 22,N2O]</t>
  </si>
  <si>
    <t>Industrial Energy Related Emissions Excluding Fuels to Power CCS[petroleum diesel if,rubber and plastic products 22,F gases]</t>
  </si>
  <si>
    <t>Industrial Energy Related Emissions Excluding Fuels to Power CCS[petroleum diesel if,glass and glass products 231,CO2]</t>
  </si>
  <si>
    <t>Industrial Energy Related Emissions Excluding Fuels to Power CCS[petroleum diesel if,glass and glass products 231,VOC]</t>
  </si>
  <si>
    <t>Industrial Energy Related Emissions Excluding Fuels to Power CCS[petroleum diesel if,glass and glass products 231,CO]</t>
  </si>
  <si>
    <t>Industrial Energy Related Emissions Excluding Fuels to Power CCS[petroleum diesel if,glass and glass products 231,NOx]</t>
  </si>
  <si>
    <t>Industrial Energy Related Emissions Excluding Fuels to Power CCS[petroleum diesel if,glass and glass products 231,PM10]</t>
  </si>
  <si>
    <t>Industrial Energy Related Emissions Excluding Fuels to Power CCS[petroleum diesel if,glass and glass products 231,PM25]</t>
  </si>
  <si>
    <t>Industrial Energy Related Emissions Excluding Fuels to Power CCS[petroleum diesel if,glass and glass products 231,SOx]</t>
  </si>
  <si>
    <t>Industrial Energy Related Emissions Excluding Fuels to Power CCS[petroleum diesel if,glass and glass products 231,BC]</t>
  </si>
  <si>
    <t>Industrial Energy Related Emissions Excluding Fuels to Power CCS[petroleum diesel if,glass and glass products 231,OC]</t>
  </si>
  <si>
    <t>Industrial Energy Related Emissions Excluding Fuels to Power CCS[petroleum diesel if,glass and glass products 231,CH4]</t>
  </si>
  <si>
    <t>Industrial Energy Related Emissions Excluding Fuels to Power CCS[petroleum diesel if,glass and glass products 231,N2O]</t>
  </si>
  <si>
    <t>Industrial Energy Related Emissions Excluding Fuels to Power CCS[petroleum diesel if,glass and glass products 231,F gases]</t>
  </si>
  <si>
    <t>Industrial Energy Related Emissions Excluding Fuels to Power CCS[petroleum diesel if,cement and other nonmetallic minerals 239,CO2]</t>
  </si>
  <si>
    <t>Industrial Energy Related Emissions Excluding Fuels to Power CCS[petroleum diesel if,cement and other nonmetallic minerals 239,VOC]</t>
  </si>
  <si>
    <t>Industrial Energy Related Emissions Excluding Fuels to Power CCS[petroleum diesel if,cement and other nonmetallic minerals 239,CO]</t>
  </si>
  <si>
    <t>Industrial Energy Related Emissions Excluding Fuels to Power CCS[petroleum diesel if,cement and other nonmetallic minerals 239,NOx]</t>
  </si>
  <si>
    <t>Industrial Energy Related Emissions Excluding Fuels to Power CCS[petroleum diesel if,cement and other nonmetallic minerals 239,PM10]</t>
  </si>
  <si>
    <t>Industrial Energy Related Emissions Excluding Fuels to Power CCS[petroleum diesel if,cement and other nonmetallic minerals 239,PM25]</t>
  </si>
  <si>
    <t>Industrial Energy Related Emissions Excluding Fuels to Power CCS[petroleum diesel if,cement and other nonmetallic minerals 239,SOx]</t>
  </si>
  <si>
    <t>Industrial Energy Related Emissions Excluding Fuels to Power CCS[petroleum diesel if,cement and other nonmetallic minerals 239,BC]</t>
  </si>
  <si>
    <t>Industrial Energy Related Emissions Excluding Fuels to Power CCS[petroleum diesel if,cement and other nonmetallic minerals 239,OC]</t>
  </si>
  <si>
    <t>Industrial Energy Related Emissions Excluding Fuels to Power CCS[petroleum diesel if,cement and other nonmetallic minerals 239,CH4]</t>
  </si>
  <si>
    <t>Industrial Energy Related Emissions Excluding Fuels to Power CCS[petroleum diesel if,cement and other nonmetallic minerals 239,N2O]</t>
  </si>
  <si>
    <t>Industrial Energy Related Emissions Excluding Fuels to Power CCS[petroleum diesel if,cement and other nonmetallic minerals 239,F gases]</t>
  </si>
  <si>
    <t>Industrial Energy Related Emissions Excluding Fuels to Power CCS[petroleum diesel if,iron and steel 241,CO2]</t>
  </si>
  <si>
    <t>Industrial Energy Related Emissions Excluding Fuels to Power CCS[petroleum diesel if,iron and steel 241,VOC]</t>
  </si>
  <si>
    <t>Industrial Energy Related Emissions Excluding Fuels to Power CCS[petroleum diesel if,iron and steel 241,CO]</t>
  </si>
  <si>
    <t>Industrial Energy Related Emissions Excluding Fuels to Power CCS[petroleum diesel if,iron and steel 241,NOx]</t>
  </si>
  <si>
    <t>Industrial Energy Related Emissions Excluding Fuels to Power CCS[petroleum diesel if,iron and steel 241,PM10]</t>
  </si>
  <si>
    <t>Industrial Energy Related Emissions Excluding Fuels to Power CCS[petroleum diesel if,iron and steel 241,PM25]</t>
  </si>
  <si>
    <t>Industrial Energy Related Emissions Excluding Fuels to Power CCS[petroleum diesel if,iron and steel 241,SOx]</t>
  </si>
  <si>
    <t>Industrial Energy Related Emissions Excluding Fuels to Power CCS[petroleum diesel if,iron and steel 241,BC]</t>
  </si>
  <si>
    <t>Industrial Energy Related Emissions Excluding Fuels to Power CCS[petroleum diesel if,iron and steel 241,OC]</t>
  </si>
  <si>
    <t>Industrial Energy Related Emissions Excluding Fuels to Power CCS[petroleum diesel if,iron and steel 241,CH4]</t>
  </si>
  <si>
    <t>Industrial Energy Related Emissions Excluding Fuels to Power CCS[petroleum diesel if,iron and steel 241,N2O]</t>
  </si>
  <si>
    <t>Industrial Energy Related Emissions Excluding Fuels to Power CCS[petroleum diesel if,iron and steel 241,F gases]</t>
  </si>
  <si>
    <t>Industrial Energy Related Emissions Excluding Fuels to Power CCS[petroleum diesel if,other metals 242,CO2]</t>
  </si>
  <si>
    <t>Industrial Energy Related Emissions Excluding Fuels to Power CCS[petroleum diesel if,other metals 242,VOC]</t>
  </si>
  <si>
    <t>Industrial Energy Related Emissions Excluding Fuels to Power CCS[petroleum diesel if,other metals 242,CO]</t>
  </si>
  <si>
    <t>Industrial Energy Related Emissions Excluding Fuels to Power CCS[petroleum diesel if,other metals 242,NOx]</t>
  </si>
  <si>
    <t>Industrial Energy Related Emissions Excluding Fuels to Power CCS[petroleum diesel if,other metals 242,PM10]</t>
  </si>
  <si>
    <t>Industrial Energy Related Emissions Excluding Fuels to Power CCS[petroleum diesel if,other metals 242,PM25]</t>
  </si>
  <si>
    <t>Industrial Energy Related Emissions Excluding Fuels to Power CCS[petroleum diesel if,other metals 242,SOx]</t>
  </si>
  <si>
    <t>Industrial Energy Related Emissions Excluding Fuels to Power CCS[petroleum diesel if,other metals 242,BC]</t>
  </si>
  <si>
    <t>Industrial Energy Related Emissions Excluding Fuels to Power CCS[petroleum diesel if,other metals 242,OC]</t>
  </si>
  <si>
    <t>Industrial Energy Related Emissions Excluding Fuels to Power CCS[petroleum diesel if,other metals 242,CH4]</t>
  </si>
  <si>
    <t>Industrial Energy Related Emissions Excluding Fuels to Power CCS[petroleum diesel if,other metals 242,N2O]</t>
  </si>
  <si>
    <t>Industrial Energy Related Emissions Excluding Fuels to Power CCS[petroleum diesel if,other metals 242,F gases]</t>
  </si>
  <si>
    <t>Industrial Energy Related Emissions Excluding Fuels to Power CCS[petroleum diesel if,metal products except machinery and vehicles 25,CO2]</t>
  </si>
  <si>
    <t>Industrial Energy Related Emissions Excluding Fuels to Power CCS[petroleum diesel if,metal products except machinery and vehicles 25,VOC]</t>
  </si>
  <si>
    <t>Industrial Energy Related Emissions Excluding Fuels to Power CCS[petroleum diesel if,metal products except machinery and vehicles 25,CO]</t>
  </si>
  <si>
    <t>Industrial Energy Related Emissions Excluding Fuels to Power CCS[petroleum diesel if,metal products except machinery and vehicles 25,NOx]</t>
  </si>
  <si>
    <t>Industrial Energy Related Emissions Excluding Fuels to Power CCS[petroleum diesel if,metal products except machinery and vehicles 25,PM10]</t>
  </si>
  <si>
    <t>Industrial Energy Related Emissions Excluding Fuels to Power CCS[petroleum diesel if,metal products except machinery and vehicles 25,PM25]</t>
  </si>
  <si>
    <t>Industrial Energy Related Emissions Excluding Fuels to Power CCS[petroleum diesel if,metal products except machinery and vehicles 25,SOx]</t>
  </si>
  <si>
    <t>Industrial Energy Related Emissions Excluding Fuels to Power CCS[petroleum diesel if,metal products except machinery and vehicles 25,BC]</t>
  </si>
  <si>
    <t>Industrial Energy Related Emissions Excluding Fuels to Power CCS[petroleum diesel if,metal products except machinery and vehicles 25,OC]</t>
  </si>
  <si>
    <t>Industrial Energy Related Emissions Excluding Fuels to Power CCS[petroleum diesel if,metal products except machinery and vehicles 25,CH4]</t>
  </si>
  <si>
    <t>Industrial Energy Related Emissions Excluding Fuels to Power CCS[petroleum diesel if,metal products except machinery and vehicles 25,N2O]</t>
  </si>
  <si>
    <t>Industrial Energy Related Emissions Excluding Fuels to Power CCS[petroleum diesel if,metal products except machinery and vehicles 25,F gases]</t>
  </si>
  <si>
    <t>Industrial Energy Related Emissions Excluding Fuels to Power CCS[petroleum diesel if,computers and electronics 26,CO2]</t>
  </si>
  <si>
    <t>Industrial Energy Related Emissions Excluding Fuels to Power CCS[petroleum diesel if,computers and electronics 26,VOC]</t>
  </si>
  <si>
    <t>Industrial Energy Related Emissions Excluding Fuels to Power CCS[petroleum diesel if,computers and electronics 26,CO]</t>
  </si>
  <si>
    <t>Industrial Energy Related Emissions Excluding Fuels to Power CCS[petroleum diesel if,computers and electronics 26,NOx]</t>
  </si>
  <si>
    <t>Industrial Energy Related Emissions Excluding Fuels to Power CCS[petroleum diesel if,computers and electronics 26,PM10]</t>
  </si>
  <si>
    <t>Industrial Energy Related Emissions Excluding Fuels to Power CCS[petroleum diesel if,computers and electronics 26,PM25]</t>
  </si>
  <si>
    <t>Industrial Energy Related Emissions Excluding Fuels to Power CCS[petroleum diesel if,computers and electronics 26,SOx]</t>
  </si>
  <si>
    <t>Industrial Energy Related Emissions Excluding Fuels to Power CCS[petroleum diesel if,computers and electronics 26,BC]</t>
  </si>
  <si>
    <t>Industrial Energy Related Emissions Excluding Fuels to Power CCS[petroleum diesel if,computers and electronics 26,OC]</t>
  </si>
  <si>
    <t>Industrial Energy Related Emissions Excluding Fuels to Power CCS[petroleum diesel if,computers and electronics 26,CH4]</t>
  </si>
  <si>
    <t>Industrial Energy Related Emissions Excluding Fuels to Power CCS[petroleum diesel if,computers and electronics 26,N2O]</t>
  </si>
  <si>
    <t>Industrial Energy Related Emissions Excluding Fuels to Power CCS[petroleum diesel if,computers and electronics 26,F gases]</t>
  </si>
  <si>
    <t>Industrial Energy Related Emissions Excluding Fuels to Power CCS[petroleum diesel if,appliances and electrical equipment 27,CO2]</t>
  </si>
  <si>
    <t>Industrial Energy Related Emissions Excluding Fuels to Power CCS[petroleum diesel if,appliances and electrical equipment 27,VOC]</t>
  </si>
  <si>
    <t>Industrial Energy Related Emissions Excluding Fuels to Power CCS[petroleum diesel if,appliances and electrical equipment 27,CO]</t>
  </si>
  <si>
    <t>Industrial Energy Related Emissions Excluding Fuels to Power CCS[petroleum diesel if,appliances and electrical equipment 27,NOx]</t>
  </si>
  <si>
    <t>Industrial Energy Related Emissions Excluding Fuels to Power CCS[petroleum diesel if,appliances and electrical equipment 27,PM10]</t>
  </si>
  <si>
    <t>Industrial Energy Related Emissions Excluding Fuels to Power CCS[petroleum diesel if,appliances and electrical equipment 27,PM25]</t>
  </si>
  <si>
    <t>Industrial Energy Related Emissions Excluding Fuels to Power CCS[petroleum diesel if,appliances and electrical equipment 27,SOx]</t>
  </si>
  <si>
    <t>Industrial Energy Related Emissions Excluding Fuels to Power CCS[petroleum diesel if,appliances and electrical equipment 27,BC]</t>
  </si>
  <si>
    <t>Industrial Energy Related Emissions Excluding Fuels to Power CCS[petroleum diesel if,appliances and electrical equipment 27,OC]</t>
  </si>
  <si>
    <t>Industrial Energy Related Emissions Excluding Fuels to Power CCS[petroleum diesel if,appliances and electrical equipment 27,CH4]</t>
  </si>
  <si>
    <t>Industrial Energy Related Emissions Excluding Fuels to Power CCS[petroleum diesel if,appliances and electrical equipment 27,N2O]</t>
  </si>
  <si>
    <t>Industrial Energy Related Emissions Excluding Fuels to Power CCS[petroleum diesel if,appliances and electrical equipment 27,F gases]</t>
  </si>
  <si>
    <t>Industrial Energy Related Emissions Excluding Fuels to Power CCS[petroleum diesel if,other machinery 28,CO2]</t>
  </si>
  <si>
    <t>Industrial Energy Related Emissions Excluding Fuels to Power CCS[petroleum diesel if,other machinery 28,VOC]</t>
  </si>
  <si>
    <t>Industrial Energy Related Emissions Excluding Fuels to Power CCS[petroleum diesel if,other machinery 28,CO]</t>
  </si>
  <si>
    <t>Industrial Energy Related Emissions Excluding Fuels to Power CCS[petroleum diesel if,other machinery 28,NOx]</t>
  </si>
  <si>
    <t>Industrial Energy Related Emissions Excluding Fuels to Power CCS[petroleum diesel if,other machinery 28,PM10]</t>
  </si>
  <si>
    <t>Industrial Energy Related Emissions Excluding Fuels to Power CCS[petroleum diesel if,other machinery 28,PM25]</t>
  </si>
  <si>
    <t>Industrial Energy Related Emissions Excluding Fuels to Power CCS[petroleum diesel if,other machinery 28,SOx]</t>
  </si>
  <si>
    <t>Industrial Energy Related Emissions Excluding Fuels to Power CCS[petroleum diesel if,other machinery 28,BC]</t>
  </si>
  <si>
    <t>Industrial Energy Related Emissions Excluding Fuels to Power CCS[petroleum diesel if,other machinery 28,OC]</t>
  </si>
  <si>
    <t>Industrial Energy Related Emissions Excluding Fuels to Power CCS[petroleum diesel if,other machinery 28,CH4]</t>
  </si>
  <si>
    <t>Industrial Energy Related Emissions Excluding Fuels to Power CCS[petroleum diesel if,other machinery 28,N2O]</t>
  </si>
  <si>
    <t>Industrial Energy Related Emissions Excluding Fuels to Power CCS[petroleum diesel if,other machinery 28,F gases]</t>
  </si>
  <si>
    <t>Industrial Energy Related Emissions Excluding Fuels to Power CCS[petroleum diesel if,road vehicles 29,CO2]</t>
  </si>
  <si>
    <t>Industrial Energy Related Emissions Excluding Fuels to Power CCS[petroleum diesel if,road vehicles 29,VOC]</t>
  </si>
  <si>
    <t>Industrial Energy Related Emissions Excluding Fuels to Power CCS[petroleum diesel if,road vehicles 29,CO]</t>
  </si>
  <si>
    <t>Industrial Energy Related Emissions Excluding Fuels to Power CCS[petroleum diesel if,road vehicles 29,NOx]</t>
  </si>
  <si>
    <t>Industrial Energy Related Emissions Excluding Fuels to Power CCS[petroleum diesel if,road vehicles 29,PM10]</t>
  </si>
  <si>
    <t>Industrial Energy Related Emissions Excluding Fuels to Power CCS[petroleum diesel if,road vehicles 29,PM25]</t>
  </si>
  <si>
    <t>Industrial Energy Related Emissions Excluding Fuels to Power CCS[petroleum diesel if,road vehicles 29,SOx]</t>
  </si>
  <si>
    <t>Industrial Energy Related Emissions Excluding Fuels to Power CCS[petroleum diesel if,road vehicles 29,BC]</t>
  </si>
  <si>
    <t>Industrial Energy Related Emissions Excluding Fuels to Power CCS[petroleum diesel if,road vehicles 29,OC]</t>
  </si>
  <si>
    <t>Industrial Energy Related Emissions Excluding Fuels to Power CCS[petroleum diesel if,road vehicles 29,CH4]</t>
  </si>
  <si>
    <t>Industrial Energy Related Emissions Excluding Fuels to Power CCS[petroleum diesel if,road vehicles 29,N2O]</t>
  </si>
  <si>
    <t>Industrial Energy Related Emissions Excluding Fuels to Power CCS[petroleum diesel if,road vehicles 29,F gases]</t>
  </si>
  <si>
    <t>Industrial Energy Related Emissions Excluding Fuels to Power CCS[petroleum diesel if,nonroad vehicles 30,CO2]</t>
  </si>
  <si>
    <t>Industrial Energy Related Emissions Excluding Fuels to Power CCS[petroleum diesel if,nonroad vehicles 30,VOC]</t>
  </si>
  <si>
    <t>Industrial Energy Related Emissions Excluding Fuels to Power CCS[petroleum diesel if,nonroad vehicles 30,CO]</t>
  </si>
  <si>
    <t>Industrial Energy Related Emissions Excluding Fuels to Power CCS[petroleum diesel if,nonroad vehicles 30,NOx]</t>
  </si>
  <si>
    <t>Industrial Energy Related Emissions Excluding Fuels to Power CCS[petroleum diesel if,nonroad vehicles 30,PM10]</t>
  </si>
  <si>
    <t>Industrial Energy Related Emissions Excluding Fuels to Power CCS[petroleum diesel if,nonroad vehicles 30,PM25]</t>
  </si>
  <si>
    <t>Industrial Energy Related Emissions Excluding Fuels to Power CCS[petroleum diesel if,nonroad vehicles 30,SOx]</t>
  </si>
  <si>
    <t>Industrial Energy Related Emissions Excluding Fuels to Power CCS[petroleum diesel if,nonroad vehicles 30,BC]</t>
  </si>
  <si>
    <t>Industrial Energy Related Emissions Excluding Fuels to Power CCS[petroleum diesel if,nonroad vehicles 30,OC]</t>
  </si>
  <si>
    <t>Industrial Energy Related Emissions Excluding Fuels to Power CCS[petroleum diesel if,nonroad vehicles 30,CH4]</t>
  </si>
  <si>
    <t>Industrial Energy Related Emissions Excluding Fuels to Power CCS[petroleum diesel if,nonroad vehicles 30,N2O]</t>
  </si>
  <si>
    <t>Industrial Energy Related Emissions Excluding Fuels to Power CCS[petroleum diesel if,nonroad vehicles 30,F gases]</t>
  </si>
  <si>
    <t>Industrial Energy Related Emissions Excluding Fuels to Power CCS[petroleum diesel if,other manufacturing 31T33,CO2]</t>
  </si>
  <si>
    <t>Industrial Energy Related Emissions Excluding Fuels to Power CCS[petroleum diesel if,other manufacturing 31T33,VOC]</t>
  </si>
  <si>
    <t>Industrial Energy Related Emissions Excluding Fuels to Power CCS[petroleum diesel if,other manufacturing 31T33,CO]</t>
  </si>
  <si>
    <t>Industrial Energy Related Emissions Excluding Fuels to Power CCS[petroleum diesel if,other manufacturing 31T33,NOx]</t>
  </si>
  <si>
    <t>Industrial Energy Related Emissions Excluding Fuels to Power CCS[petroleum diesel if,other manufacturing 31T33,PM10]</t>
  </si>
  <si>
    <t>Industrial Energy Related Emissions Excluding Fuels to Power CCS[petroleum diesel if,other manufacturing 31T33,PM25]</t>
  </si>
  <si>
    <t>Industrial Energy Related Emissions Excluding Fuels to Power CCS[petroleum diesel if,other manufacturing 31T33,SOx]</t>
  </si>
  <si>
    <t>Industrial Energy Related Emissions Excluding Fuels to Power CCS[petroleum diesel if,other manufacturing 31T33,BC]</t>
  </si>
  <si>
    <t>Industrial Energy Related Emissions Excluding Fuels to Power CCS[petroleum diesel if,other manufacturing 31T33,OC]</t>
  </si>
  <si>
    <t>Industrial Energy Related Emissions Excluding Fuels to Power CCS[petroleum diesel if,other manufacturing 31T33,CH4]</t>
  </si>
  <si>
    <t>Industrial Energy Related Emissions Excluding Fuels to Power CCS[petroleum diesel if,other manufacturing 31T33,N2O]</t>
  </si>
  <si>
    <t>Industrial Energy Related Emissions Excluding Fuels to Power CCS[petroleum diesel if,other manufacturing 31T33,F gases]</t>
  </si>
  <si>
    <t>Industrial Energy Related Emissions Excluding Fuels to Power CCS[petroleum diesel if,energy pipelines and gas processing 352T353,CO2]</t>
  </si>
  <si>
    <t>Industrial Energy Related Emissions Excluding Fuels to Power CCS[petroleum diesel if,energy pipelines and gas processing 352T353,VOC]</t>
  </si>
  <si>
    <t>Industrial Energy Related Emissions Excluding Fuels to Power CCS[petroleum diesel if,energy pipelines and gas processing 352T353,CO]</t>
  </si>
  <si>
    <t>Industrial Energy Related Emissions Excluding Fuels to Power CCS[petroleum diesel if,energy pipelines and gas processing 352T353,NOx]</t>
  </si>
  <si>
    <t>Industrial Energy Related Emissions Excluding Fuels to Power CCS[petroleum diesel if,energy pipelines and gas processing 352T353,PM10]</t>
  </si>
  <si>
    <t>Industrial Energy Related Emissions Excluding Fuels to Power CCS[petroleum diesel if,energy pipelines and gas processing 352T353,PM25]</t>
  </si>
  <si>
    <t>Industrial Energy Related Emissions Excluding Fuels to Power CCS[petroleum diesel if,energy pipelines and gas processing 352T353,SOx]</t>
  </si>
  <si>
    <t>Industrial Energy Related Emissions Excluding Fuels to Power CCS[petroleum diesel if,energy pipelines and gas processing 352T353,BC]</t>
  </si>
  <si>
    <t>Industrial Energy Related Emissions Excluding Fuels to Power CCS[petroleum diesel if,energy pipelines and gas processing 352T353,OC]</t>
  </si>
  <si>
    <t>Industrial Energy Related Emissions Excluding Fuels to Power CCS[petroleum diesel if,energy pipelines and gas processing 352T353,CH4]</t>
  </si>
  <si>
    <t>Industrial Energy Related Emissions Excluding Fuels to Power CCS[petroleum diesel if,energy pipelines and gas processing 352T353,N2O]</t>
  </si>
  <si>
    <t>Industrial Energy Related Emissions Excluding Fuels to Power CCS[petroleum diesel if,energy pipelines and gas processing 352T353,F gases]</t>
  </si>
  <si>
    <t>Industrial Energy Related Emissions Excluding Fuels to Power CCS[petroleum diesel if,water and waste 36T39,CO2]</t>
  </si>
  <si>
    <t>Industrial Energy Related Emissions Excluding Fuels to Power CCS[petroleum diesel if,water and waste 36T39,VOC]</t>
  </si>
  <si>
    <t>Industrial Energy Related Emissions Excluding Fuels to Power CCS[petroleum diesel if,water and waste 36T39,CO]</t>
  </si>
  <si>
    <t>Industrial Energy Related Emissions Excluding Fuels to Power CCS[petroleum diesel if,water and waste 36T39,NOx]</t>
  </si>
  <si>
    <t>Industrial Energy Related Emissions Excluding Fuels to Power CCS[petroleum diesel if,water and waste 36T39,PM10]</t>
  </si>
  <si>
    <t>Industrial Energy Related Emissions Excluding Fuels to Power CCS[petroleum diesel if,water and waste 36T39,PM25]</t>
  </si>
  <si>
    <t>Industrial Energy Related Emissions Excluding Fuels to Power CCS[petroleum diesel if,water and waste 36T39,SOx]</t>
  </si>
  <si>
    <t>Industrial Energy Related Emissions Excluding Fuels to Power CCS[petroleum diesel if,water and waste 36T39,BC]</t>
  </si>
  <si>
    <t>Industrial Energy Related Emissions Excluding Fuels to Power CCS[petroleum diesel if,water and waste 36T39,OC]</t>
  </si>
  <si>
    <t>Industrial Energy Related Emissions Excluding Fuels to Power CCS[petroleum diesel if,water and waste 36T39,CH4]</t>
  </si>
  <si>
    <t>Industrial Energy Related Emissions Excluding Fuels to Power CCS[petroleum diesel if,water and waste 36T39,N2O]</t>
  </si>
  <si>
    <t>Industrial Energy Related Emissions Excluding Fuels to Power CCS[petroleum diesel if,water and waste 36T39,F gases]</t>
  </si>
  <si>
    <t>Industrial Energy Related Emissions Excluding Fuels to Power CCS[petroleum diesel if,construction 41T43,CO2]</t>
  </si>
  <si>
    <t>Industrial Energy Related Emissions Excluding Fuels to Power CCS[petroleum diesel if,construction 41T43,VOC]</t>
  </si>
  <si>
    <t>Industrial Energy Related Emissions Excluding Fuels to Power CCS[petroleum diesel if,construction 41T43,CO]</t>
  </si>
  <si>
    <t>Industrial Energy Related Emissions Excluding Fuels to Power CCS[petroleum diesel if,construction 41T43,NOx]</t>
  </si>
  <si>
    <t>Industrial Energy Related Emissions Excluding Fuels to Power CCS[petroleum diesel if,construction 41T43,PM10]</t>
  </si>
  <si>
    <t>Industrial Energy Related Emissions Excluding Fuels to Power CCS[petroleum diesel if,construction 41T43,PM25]</t>
  </si>
  <si>
    <t>Industrial Energy Related Emissions Excluding Fuels to Power CCS[petroleum diesel if,construction 41T43,SOx]</t>
  </si>
  <si>
    <t>Industrial Energy Related Emissions Excluding Fuels to Power CCS[petroleum diesel if,construction 41T43,BC]</t>
  </si>
  <si>
    <t>Industrial Energy Related Emissions Excluding Fuels to Power CCS[petroleum diesel if,construction 41T43,OC]</t>
  </si>
  <si>
    <t>Industrial Energy Related Emissions Excluding Fuels to Power CCS[petroleum diesel if,construction 41T43,CH4]</t>
  </si>
  <si>
    <t>Industrial Energy Related Emissions Excluding Fuels to Power CCS[petroleum diesel if,construction 41T43,N2O]</t>
  </si>
  <si>
    <t>Industrial Energy Related Emissions Excluding Fuels to Power CCS[petroleum diesel if,construction 41T43,F gases]</t>
  </si>
  <si>
    <t>Industrial Energy Related Emissions Excluding Fuels to Power CCS[heat if,agriculture and forestry 01T03,CO2]</t>
  </si>
  <si>
    <t>Industrial Energy Related Emissions Excluding Fuels to Power CCS[heat if,agriculture and forestry 01T03,VOC]</t>
  </si>
  <si>
    <t>Industrial Energy Related Emissions Excluding Fuels to Power CCS[heat if,agriculture and forestry 01T03,CO]</t>
  </si>
  <si>
    <t>Industrial Energy Related Emissions Excluding Fuels to Power CCS[heat if,agriculture and forestry 01T03,NOx]</t>
  </si>
  <si>
    <t>Industrial Energy Related Emissions Excluding Fuels to Power CCS[heat if,agriculture and forestry 01T03,PM10]</t>
  </si>
  <si>
    <t>Industrial Energy Related Emissions Excluding Fuels to Power CCS[heat if,agriculture and forestry 01T03,PM25]</t>
  </si>
  <si>
    <t>Industrial Energy Related Emissions Excluding Fuels to Power CCS[heat if,agriculture and forestry 01T03,SOx]</t>
  </si>
  <si>
    <t>Industrial Energy Related Emissions Excluding Fuels to Power CCS[heat if,agriculture and forestry 01T03,BC]</t>
  </si>
  <si>
    <t>Industrial Energy Related Emissions Excluding Fuels to Power CCS[heat if,agriculture and forestry 01T03,OC]</t>
  </si>
  <si>
    <t>Industrial Energy Related Emissions Excluding Fuels to Power CCS[heat if,agriculture and forestry 01T03,CH4]</t>
  </si>
  <si>
    <t>Industrial Energy Related Emissions Excluding Fuels to Power CCS[heat if,agriculture and forestry 01T03,N2O]</t>
  </si>
  <si>
    <t>Industrial Energy Related Emissions Excluding Fuels to Power CCS[heat if,agriculture and forestry 01T03,F gases]</t>
  </si>
  <si>
    <t>Industrial Energy Related Emissions Excluding Fuels to Power CCS[heat if,coal mining 05,CO2]</t>
  </si>
  <si>
    <t>Industrial Energy Related Emissions Excluding Fuels to Power CCS[heat if,coal mining 05,VOC]</t>
  </si>
  <si>
    <t>Industrial Energy Related Emissions Excluding Fuels to Power CCS[heat if,coal mining 05,CO]</t>
  </si>
  <si>
    <t>Industrial Energy Related Emissions Excluding Fuels to Power CCS[heat if,coal mining 05,NOx]</t>
  </si>
  <si>
    <t>Industrial Energy Related Emissions Excluding Fuels to Power CCS[heat if,coal mining 05,PM10]</t>
  </si>
  <si>
    <t>Industrial Energy Related Emissions Excluding Fuels to Power CCS[heat if,coal mining 05,PM25]</t>
  </si>
  <si>
    <t>Industrial Energy Related Emissions Excluding Fuels to Power CCS[heat if,coal mining 05,SOx]</t>
  </si>
  <si>
    <t>Industrial Energy Related Emissions Excluding Fuels to Power CCS[heat if,coal mining 05,BC]</t>
  </si>
  <si>
    <t>Industrial Energy Related Emissions Excluding Fuels to Power CCS[heat if,coal mining 05,OC]</t>
  </si>
  <si>
    <t>Industrial Energy Related Emissions Excluding Fuels to Power CCS[heat if,coal mining 05,CH4]</t>
  </si>
  <si>
    <t>Industrial Energy Related Emissions Excluding Fuels to Power CCS[heat if,coal mining 05,N2O]</t>
  </si>
  <si>
    <t>Industrial Energy Related Emissions Excluding Fuels to Power CCS[heat if,coal mining 05,F gases]</t>
  </si>
  <si>
    <t>Industrial Energy Related Emissions Excluding Fuels to Power CCS[heat if,oil and gas extraction 06,CO2]</t>
  </si>
  <si>
    <t>Industrial Energy Related Emissions Excluding Fuels to Power CCS[heat if,oil and gas extraction 06,VOC]</t>
  </si>
  <si>
    <t>Industrial Energy Related Emissions Excluding Fuels to Power CCS[heat if,oil and gas extraction 06,CO]</t>
  </si>
  <si>
    <t>Industrial Energy Related Emissions Excluding Fuels to Power CCS[heat if,oil and gas extraction 06,NOx]</t>
  </si>
  <si>
    <t>Industrial Energy Related Emissions Excluding Fuels to Power CCS[heat if,oil and gas extraction 06,PM10]</t>
  </si>
  <si>
    <t>Industrial Energy Related Emissions Excluding Fuels to Power CCS[heat if,oil and gas extraction 06,PM25]</t>
  </si>
  <si>
    <t>Industrial Energy Related Emissions Excluding Fuels to Power CCS[heat if,oil and gas extraction 06,SOx]</t>
  </si>
  <si>
    <t>Industrial Energy Related Emissions Excluding Fuels to Power CCS[heat if,oil and gas extraction 06,BC]</t>
  </si>
  <si>
    <t>Industrial Energy Related Emissions Excluding Fuels to Power CCS[heat if,oil and gas extraction 06,OC]</t>
  </si>
  <si>
    <t>Industrial Energy Related Emissions Excluding Fuels to Power CCS[heat if,oil and gas extraction 06,CH4]</t>
  </si>
  <si>
    <t>Industrial Energy Related Emissions Excluding Fuels to Power CCS[heat if,oil and gas extraction 06,N2O]</t>
  </si>
  <si>
    <t>Industrial Energy Related Emissions Excluding Fuels to Power CCS[heat if,oil and gas extraction 06,F gases]</t>
  </si>
  <si>
    <t>Industrial Energy Related Emissions Excluding Fuels to Power CCS[heat if,other mining and quarrying 07T08,CO2]</t>
  </si>
  <si>
    <t>Industrial Energy Related Emissions Excluding Fuels to Power CCS[heat if,other mining and quarrying 07T08,VOC]</t>
  </si>
  <si>
    <t>Industrial Energy Related Emissions Excluding Fuels to Power CCS[heat if,other mining and quarrying 07T08,CO]</t>
  </si>
  <si>
    <t>Industrial Energy Related Emissions Excluding Fuels to Power CCS[heat if,other mining and quarrying 07T08,NOx]</t>
  </si>
  <si>
    <t>Industrial Energy Related Emissions Excluding Fuels to Power CCS[heat if,other mining and quarrying 07T08,PM10]</t>
  </si>
  <si>
    <t>Industrial Energy Related Emissions Excluding Fuels to Power CCS[heat if,other mining and quarrying 07T08,PM25]</t>
  </si>
  <si>
    <t>Industrial Energy Related Emissions Excluding Fuels to Power CCS[heat if,other mining and quarrying 07T08,SOx]</t>
  </si>
  <si>
    <t>Industrial Energy Related Emissions Excluding Fuels to Power CCS[heat if,other mining and quarrying 07T08,BC]</t>
  </si>
  <si>
    <t>Industrial Energy Related Emissions Excluding Fuels to Power CCS[heat if,other mining and quarrying 07T08,OC]</t>
  </si>
  <si>
    <t>Industrial Energy Related Emissions Excluding Fuels to Power CCS[heat if,other mining and quarrying 07T08,CH4]</t>
  </si>
  <si>
    <t>Industrial Energy Related Emissions Excluding Fuels to Power CCS[heat if,other mining and quarrying 07T08,N2O]</t>
  </si>
  <si>
    <t>Industrial Energy Related Emissions Excluding Fuels to Power CCS[heat if,other mining and quarrying 07T08,F gases]</t>
  </si>
  <si>
    <t>Industrial Energy Related Emissions Excluding Fuels to Power CCS[heat if,food beverage and tobacco 10T12,CO2]</t>
  </si>
  <si>
    <t>Industrial Energy Related Emissions Excluding Fuels to Power CCS[heat if,food beverage and tobacco 10T12,VOC]</t>
  </si>
  <si>
    <t>Industrial Energy Related Emissions Excluding Fuels to Power CCS[heat if,food beverage and tobacco 10T12,CO]</t>
  </si>
  <si>
    <t>Industrial Energy Related Emissions Excluding Fuels to Power CCS[heat if,food beverage and tobacco 10T12,NOx]</t>
  </si>
  <si>
    <t>Industrial Energy Related Emissions Excluding Fuels to Power CCS[heat if,food beverage and tobacco 10T12,PM10]</t>
  </si>
  <si>
    <t>Industrial Energy Related Emissions Excluding Fuels to Power CCS[heat if,food beverage and tobacco 10T12,PM25]</t>
  </si>
  <si>
    <t>Industrial Energy Related Emissions Excluding Fuels to Power CCS[heat if,food beverage and tobacco 10T12,SOx]</t>
  </si>
  <si>
    <t>Industrial Energy Related Emissions Excluding Fuels to Power CCS[heat if,food beverage and tobacco 10T12,BC]</t>
  </si>
  <si>
    <t>Industrial Energy Related Emissions Excluding Fuels to Power CCS[heat if,food beverage and tobacco 10T12,OC]</t>
  </si>
  <si>
    <t>Industrial Energy Related Emissions Excluding Fuels to Power CCS[heat if,food beverage and tobacco 10T12,CH4]</t>
  </si>
  <si>
    <t>Industrial Energy Related Emissions Excluding Fuels to Power CCS[heat if,food beverage and tobacco 10T12,N2O]</t>
  </si>
  <si>
    <t>Industrial Energy Related Emissions Excluding Fuels to Power CCS[heat if,food beverage and tobacco 10T12,F gases]</t>
  </si>
  <si>
    <t>Industrial Energy Related Emissions Excluding Fuels to Power CCS[heat if,textiles apparel and leather 13T15,CO2]</t>
  </si>
  <si>
    <t>Industrial Energy Related Emissions Excluding Fuels to Power CCS[heat if,textiles apparel and leather 13T15,VOC]</t>
  </si>
  <si>
    <t>Industrial Energy Related Emissions Excluding Fuels to Power CCS[heat if,textiles apparel and leather 13T15,CO]</t>
  </si>
  <si>
    <t>Industrial Energy Related Emissions Excluding Fuels to Power CCS[heat if,textiles apparel and leather 13T15,NOx]</t>
  </si>
  <si>
    <t>Industrial Energy Related Emissions Excluding Fuels to Power CCS[heat if,textiles apparel and leather 13T15,PM10]</t>
  </si>
  <si>
    <t>Industrial Energy Related Emissions Excluding Fuels to Power CCS[heat if,textiles apparel and leather 13T15,PM25]</t>
  </si>
  <si>
    <t>Industrial Energy Related Emissions Excluding Fuels to Power CCS[heat if,textiles apparel and leather 13T15,SOx]</t>
  </si>
  <si>
    <t>Industrial Energy Related Emissions Excluding Fuels to Power CCS[heat if,textiles apparel and leather 13T15,BC]</t>
  </si>
  <si>
    <t>Industrial Energy Related Emissions Excluding Fuels to Power CCS[heat if,textiles apparel and leather 13T15,OC]</t>
  </si>
  <si>
    <t>Industrial Energy Related Emissions Excluding Fuels to Power CCS[heat if,textiles apparel and leather 13T15,CH4]</t>
  </si>
  <si>
    <t>Industrial Energy Related Emissions Excluding Fuels to Power CCS[heat if,textiles apparel and leather 13T15,N2O]</t>
  </si>
  <si>
    <t>Industrial Energy Related Emissions Excluding Fuels to Power CCS[heat if,textiles apparel and leather 13T15,F gases]</t>
  </si>
  <si>
    <t>Industrial Energy Related Emissions Excluding Fuels to Power CCS[heat if,wood products 16,CO2]</t>
  </si>
  <si>
    <t>Industrial Energy Related Emissions Excluding Fuels to Power CCS[heat if,wood products 16,VOC]</t>
  </si>
  <si>
    <t>Industrial Energy Related Emissions Excluding Fuels to Power CCS[heat if,wood products 16,CO]</t>
  </si>
  <si>
    <t>Industrial Energy Related Emissions Excluding Fuels to Power CCS[heat if,wood products 16,NOx]</t>
  </si>
  <si>
    <t>Industrial Energy Related Emissions Excluding Fuels to Power CCS[heat if,wood products 16,PM10]</t>
  </si>
  <si>
    <t>Industrial Energy Related Emissions Excluding Fuels to Power CCS[heat if,wood products 16,PM25]</t>
  </si>
  <si>
    <t>Industrial Energy Related Emissions Excluding Fuels to Power CCS[heat if,wood products 16,SOx]</t>
  </si>
  <si>
    <t>Industrial Energy Related Emissions Excluding Fuels to Power CCS[heat if,wood products 16,BC]</t>
  </si>
  <si>
    <t>Industrial Energy Related Emissions Excluding Fuels to Power CCS[heat if,wood products 16,OC]</t>
  </si>
  <si>
    <t>Industrial Energy Related Emissions Excluding Fuels to Power CCS[heat if,wood products 16,CH4]</t>
  </si>
  <si>
    <t>Industrial Energy Related Emissions Excluding Fuels to Power CCS[heat if,wood products 16,N2O]</t>
  </si>
  <si>
    <t>Industrial Energy Related Emissions Excluding Fuels to Power CCS[heat if,wood products 16,F gases]</t>
  </si>
  <si>
    <t>Industrial Energy Related Emissions Excluding Fuels to Power CCS[heat if,pulp paper and printing 17T18,CO2]</t>
  </si>
  <si>
    <t>Industrial Energy Related Emissions Excluding Fuels to Power CCS[heat if,pulp paper and printing 17T18,VOC]</t>
  </si>
  <si>
    <t>Industrial Energy Related Emissions Excluding Fuels to Power CCS[heat if,pulp paper and printing 17T18,CO]</t>
  </si>
  <si>
    <t>Industrial Energy Related Emissions Excluding Fuels to Power CCS[heat if,pulp paper and printing 17T18,NOx]</t>
  </si>
  <si>
    <t>Industrial Energy Related Emissions Excluding Fuels to Power CCS[heat if,pulp paper and printing 17T18,PM10]</t>
  </si>
  <si>
    <t>Industrial Energy Related Emissions Excluding Fuels to Power CCS[heat if,pulp paper and printing 17T18,PM25]</t>
  </si>
  <si>
    <t>Industrial Energy Related Emissions Excluding Fuels to Power CCS[heat if,pulp paper and printing 17T18,SOx]</t>
  </si>
  <si>
    <t>Industrial Energy Related Emissions Excluding Fuels to Power CCS[heat if,pulp paper and printing 17T18,BC]</t>
  </si>
  <si>
    <t>Industrial Energy Related Emissions Excluding Fuels to Power CCS[heat if,pulp paper and printing 17T18,OC]</t>
  </si>
  <si>
    <t>Industrial Energy Related Emissions Excluding Fuels to Power CCS[heat if,pulp paper and printing 17T18,CH4]</t>
  </si>
  <si>
    <t>Industrial Energy Related Emissions Excluding Fuels to Power CCS[heat if,pulp paper and printing 17T18,N2O]</t>
  </si>
  <si>
    <t>Industrial Energy Related Emissions Excluding Fuels to Power CCS[heat if,pulp paper and printing 17T18,F gases]</t>
  </si>
  <si>
    <t>Industrial Energy Related Emissions Excluding Fuels to Power CCS[heat if,refined petroleum and coke 19,CO2]</t>
  </si>
  <si>
    <t>Industrial Energy Related Emissions Excluding Fuels to Power CCS[heat if,refined petroleum and coke 19,VOC]</t>
  </si>
  <si>
    <t>Industrial Energy Related Emissions Excluding Fuels to Power CCS[heat if,refined petroleum and coke 19,CO]</t>
  </si>
  <si>
    <t>Industrial Energy Related Emissions Excluding Fuels to Power CCS[heat if,refined petroleum and coke 19,NOx]</t>
  </si>
  <si>
    <t>Industrial Energy Related Emissions Excluding Fuels to Power CCS[heat if,refined petroleum and coke 19,PM10]</t>
  </si>
  <si>
    <t>Industrial Energy Related Emissions Excluding Fuels to Power CCS[heat if,refined petroleum and coke 19,PM25]</t>
  </si>
  <si>
    <t>Industrial Energy Related Emissions Excluding Fuels to Power CCS[heat if,refined petroleum and coke 19,SOx]</t>
  </si>
  <si>
    <t>Industrial Energy Related Emissions Excluding Fuels to Power CCS[heat if,refined petroleum and coke 19,BC]</t>
  </si>
  <si>
    <t>Industrial Energy Related Emissions Excluding Fuels to Power CCS[heat if,refined petroleum and coke 19,OC]</t>
  </si>
  <si>
    <t>Industrial Energy Related Emissions Excluding Fuels to Power CCS[heat if,refined petroleum and coke 19,CH4]</t>
  </si>
  <si>
    <t>Industrial Energy Related Emissions Excluding Fuels to Power CCS[heat if,refined petroleum and coke 19,N2O]</t>
  </si>
  <si>
    <t>Industrial Energy Related Emissions Excluding Fuels to Power CCS[heat if,refined petroleum and coke 19,F gases]</t>
  </si>
  <si>
    <t>Industrial Energy Related Emissions Excluding Fuels to Power CCS[heat if,chemicals 20,CO2]</t>
  </si>
  <si>
    <t>Industrial Energy Related Emissions Excluding Fuels to Power CCS[heat if,chemicals 20,VOC]</t>
  </si>
  <si>
    <t>Industrial Energy Related Emissions Excluding Fuels to Power CCS[heat if,chemicals 20,CO]</t>
  </si>
  <si>
    <t>Industrial Energy Related Emissions Excluding Fuels to Power CCS[heat if,chemicals 20,NOx]</t>
  </si>
  <si>
    <t>Industrial Energy Related Emissions Excluding Fuels to Power CCS[heat if,chemicals 20,PM10]</t>
  </si>
  <si>
    <t>Industrial Energy Related Emissions Excluding Fuels to Power CCS[heat if,chemicals 20,PM25]</t>
  </si>
  <si>
    <t>Industrial Energy Related Emissions Excluding Fuels to Power CCS[heat if,chemicals 20,SOx]</t>
  </si>
  <si>
    <t>Industrial Energy Related Emissions Excluding Fuels to Power CCS[heat if,chemicals 20,BC]</t>
  </si>
  <si>
    <t>Industrial Energy Related Emissions Excluding Fuels to Power CCS[heat if,chemicals 20,OC]</t>
  </si>
  <si>
    <t>Industrial Energy Related Emissions Excluding Fuels to Power CCS[heat if,chemicals 20,CH4]</t>
  </si>
  <si>
    <t>Industrial Energy Related Emissions Excluding Fuels to Power CCS[heat if,chemicals 20,N2O]</t>
  </si>
  <si>
    <t>Industrial Energy Related Emissions Excluding Fuels to Power CCS[heat if,chemicals 20,F gases]</t>
  </si>
  <si>
    <t>Industrial Energy Related Emissions Excluding Fuels to Power CCS[heat if,rubber and plastic products 22,CO2]</t>
  </si>
  <si>
    <t>Industrial Energy Related Emissions Excluding Fuels to Power CCS[heat if,rubber and plastic products 22,VOC]</t>
  </si>
  <si>
    <t>Industrial Energy Related Emissions Excluding Fuels to Power CCS[heat if,rubber and plastic products 22,CO]</t>
  </si>
  <si>
    <t>Industrial Energy Related Emissions Excluding Fuels to Power CCS[heat if,rubber and plastic products 22,NOx]</t>
  </si>
  <si>
    <t>Industrial Energy Related Emissions Excluding Fuels to Power CCS[heat if,rubber and plastic products 22,PM10]</t>
  </si>
  <si>
    <t>Industrial Energy Related Emissions Excluding Fuels to Power CCS[heat if,rubber and plastic products 22,PM25]</t>
  </si>
  <si>
    <t>Industrial Energy Related Emissions Excluding Fuels to Power CCS[heat if,rubber and plastic products 22,SOx]</t>
  </si>
  <si>
    <t>Industrial Energy Related Emissions Excluding Fuels to Power CCS[heat if,rubber and plastic products 22,BC]</t>
  </si>
  <si>
    <t>Industrial Energy Related Emissions Excluding Fuels to Power CCS[heat if,rubber and plastic products 22,OC]</t>
  </si>
  <si>
    <t>Industrial Energy Related Emissions Excluding Fuels to Power CCS[heat if,rubber and plastic products 22,CH4]</t>
  </si>
  <si>
    <t>Industrial Energy Related Emissions Excluding Fuels to Power CCS[heat if,rubber and plastic products 22,N2O]</t>
  </si>
  <si>
    <t>Industrial Energy Related Emissions Excluding Fuels to Power CCS[heat if,rubber and plastic products 22,F gases]</t>
  </si>
  <si>
    <t>Industrial Energy Related Emissions Excluding Fuels to Power CCS[heat if,glass and glass products 231,CO2]</t>
  </si>
  <si>
    <t>Industrial Energy Related Emissions Excluding Fuels to Power CCS[heat if,glass and glass products 231,VOC]</t>
  </si>
  <si>
    <t>Industrial Energy Related Emissions Excluding Fuels to Power CCS[heat if,glass and glass products 231,CO]</t>
  </si>
  <si>
    <t>Industrial Energy Related Emissions Excluding Fuels to Power CCS[heat if,glass and glass products 231,NOx]</t>
  </si>
  <si>
    <t>Industrial Energy Related Emissions Excluding Fuels to Power CCS[heat if,glass and glass products 231,PM10]</t>
  </si>
  <si>
    <t>Industrial Energy Related Emissions Excluding Fuels to Power CCS[heat if,glass and glass products 231,PM25]</t>
  </si>
  <si>
    <t>Industrial Energy Related Emissions Excluding Fuels to Power CCS[heat if,glass and glass products 231,SOx]</t>
  </si>
  <si>
    <t>Industrial Energy Related Emissions Excluding Fuels to Power CCS[heat if,glass and glass products 231,BC]</t>
  </si>
  <si>
    <t>Industrial Energy Related Emissions Excluding Fuels to Power CCS[heat if,glass and glass products 231,OC]</t>
  </si>
  <si>
    <t>Industrial Energy Related Emissions Excluding Fuels to Power CCS[heat if,glass and glass products 231,CH4]</t>
  </si>
  <si>
    <t>Industrial Energy Related Emissions Excluding Fuels to Power CCS[heat if,glass and glass products 231,N2O]</t>
  </si>
  <si>
    <t>Industrial Energy Related Emissions Excluding Fuels to Power CCS[heat if,glass and glass products 231,F gases]</t>
  </si>
  <si>
    <t>Industrial Energy Related Emissions Excluding Fuels to Power CCS[heat if,cement and other nonmetallic minerals 239,CO2]</t>
  </si>
  <si>
    <t>Industrial Energy Related Emissions Excluding Fuels to Power CCS[heat if,cement and other nonmetallic minerals 239,VOC]</t>
  </si>
  <si>
    <t>Industrial Energy Related Emissions Excluding Fuels to Power CCS[heat if,cement and other nonmetallic minerals 239,CO]</t>
  </si>
  <si>
    <t>Industrial Energy Related Emissions Excluding Fuels to Power CCS[heat if,cement and other nonmetallic minerals 239,NOx]</t>
  </si>
  <si>
    <t>Industrial Energy Related Emissions Excluding Fuels to Power CCS[heat if,cement and other nonmetallic minerals 239,PM10]</t>
  </si>
  <si>
    <t>Industrial Energy Related Emissions Excluding Fuels to Power CCS[heat if,cement and other nonmetallic minerals 239,PM25]</t>
  </si>
  <si>
    <t>Industrial Energy Related Emissions Excluding Fuels to Power CCS[heat if,cement and other nonmetallic minerals 239,SOx]</t>
  </si>
  <si>
    <t>Industrial Energy Related Emissions Excluding Fuels to Power CCS[heat if,cement and other nonmetallic minerals 239,BC]</t>
  </si>
  <si>
    <t>Industrial Energy Related Emissions Excluding Fuels to Power CCS[heat if,cement and other nonmetallic minerals 239,OC]</t>
  </si>
  <si>
    <t>Industrial Energy Related Emissions Excluding Fuels to Power CCS[heat if,cement and other nonmetallic minerals 239,CH4]</t>
  </si>
  <si>
    <t>Industrial Energy Related Emissions Excluding Fuels to Power CCS[heat if,cement and other nonmetallic minerals 239,N2O]</t>
  </si>
  <si>
    <t>Industrial Energy Related Emissions Excluding Fuels to Power CCS[heat if,cement and other nonmetallic minerals 239,F gases]</t>
  </si>
  <si>
    <t>Industrial Energy Related Emissions Excluding Fuels to Power CCS[heat if,iron and steel 241,CO2]</t>
  </si>
  <si>
    <t>Industrial Energy Related Emissions Excluding Fuels to Power CCS[heat if,iron and steel 241,VOC]</t>
  </si>
  <si>
    <t>Industrial Energy Related Emissions Excluding Fuels to Power CCS[heat if,iron and steel 241,CO]</t>
  </si>
  <si>
    <t>Industrial Energy Related Emissions Excluding Fuels to Power CCS[heat if,iron and steel 241,NOx]</t>
  </si>
  <si>
    <t>Industrial Energy Related Emissions Excluding Fuels to Power CCS[heat if,iron and steel 241,PM10]</t>
  </si>
  <si>
    <t>Industrial Energy Related Emissions Excluding Fuels to Power CCS[heat if,iron and steel 241,PM25]</t>
  </si>
  <si>
    <t>Industrial Energy Related Emissions Excluding Fuels to Power CCS[heat if,iron and steel 241,SOx]</t>
  </si>
  <si>
    <t>Industrial Energy Related Emissions Excluding Fuels to Power CCS[heat if,iron and steel 241,BC]</t>
  </si>
  <si>
    <t>Industrial Energy Related Emissions Excluding Fuels to Power CCS[heat if,iron and steel 241,OC]</t>
  </si>
  <si>
    <t>Industrial Energy Related Emissions Excluding Fuels to Power CCS[heat if,iron and steel 241,CH4]</t>
  </si>
  <si>
    <t>Industrial Energy Related Emissions Excluding Fuels to Power CCS[heat if,iron and steel 241,N2O]</t>
  </si>
  <si>
    <t>Industrial Energy Related Emissions Excluding Fuels to Power CCS[heat if,iron and steel 241,F gases]</t>
  </si>
  <si>
    <t>Industrial Energy Related Emissions Excluding Fuels to Power CCS[heat if,other metals 242,CO2]</t>
  </si>
  <si>
    <t>Industrial Energy Related Emissions Excluding Fuels to Power CCS[heat if,other metals 242,VOC]</t>
  </si>
  <si>
    <t>Industrial Energy Related Emissions Excluding Fuels to Power CCS[heat if,other metals 242,CO]</t>
  </si>
  <si>
    <t>Industrial Energy Related Emissions Excluding Fuels to Power CCS[heat if,other metals 242,NOx]</t>
  </si>
  <si>
    <t>Industrial Energy Related Emissions Excluding Fuels to Power CCS[heat if,other metals 242,PM10]</t>
  </si>
  <si>
    <t>Industrial Energy Related Emissions Excluding Fuels to Power CCS[heat if,other metals 242,PM25]</t>
  </si>
  <si>
    <t>Industrial Energy Related Emissions Excluding Fuels to Power CCS[heat if,other metals 242,SOx]</t>
  </si>
  <si>
    <t>Industrial Energy Related Emissions Excluding Fuels to Power CCS[heat if,other metals 242,BC]</t>
  </si>
  <si>
    <t>Industrial Energy Related Emissions Excluding Fuels to Power CCS[heat if,other metals 242,OC]</t>
  </si>
  <si>
    <t>Industrial Energy Related Emissions Excluding Fuels to Power CCS[heat if,other metals 242,CH4]</t>
  </si>
  <si>
    <t>Industrial Energy Related Emissions Excluding Fuels to Power CCS[heat if,other metals 242,N2O]</t>
  </si>
  <si>
    <t>Industrial Energy Related Emissions Excluding Fuels to Power CCS[heat if,other metals 242,F gases]</t>
  </si>
  <si>
    <t>Industrial Energy Related Emissions Excluding Fuels to Power CCS[heat if,metal products except machinery and vehicles 25,CO2]</t>
  </si>
  <si>
    <t>Industrial Energy Related Emissions Excluding Fuels to Power CCS[heat if,metal products except machinery and vehicles 25,VOC]</t>
  </si>
  <si>
    <t>Industrial Energy Related Emissions Excluding Fuels to Power CCS[heat if,metal products except machinery and vehicles 25,CO]</t>
  </si>
  <si>
    <t>Industrial Energy Related Emissions Excluding Fuels to Power CCS[heat if,metal products except machinery and vehicles 25,NOx]</t>
  </si>
  <si>
    <t>Industrial Energy Related Emissions Excluding Fuels to Power CCS[heat if,metal products except machinery and vehicles 25,PM10]</t>
  </si>
  <si>
    <t>Industrial Energy Related Emissions Excluding Fuels to Power CCS[heat if,metal products except machinery and vehicles 25,PM25]</t>
  </si>
  <si>
    <t>Industrial Energy Related Emissions Excluding Fuels to Power CCS[heat if,metal products except machinery and vehicles 25,SOx]</t>
  </si>
  <si>
    <t>Industrial Energy Related Emissions Excluding Fuels to Power CCS[heat if,metal products except machinery and vehicles 25,BC]</t>
  </si>
  <si>
    <t>Industrial Energy Related Emissions Excluding Fuels to Power CCS[heat if,metal products except machinery and vehicles 25,OC]</t>
  </si>
  <si>
    <t>Industrial Energy Related Emissions Excluding Fuels to Power CCS[heat if,metal products except machinery and vehicles 25,CH4]</t>
  </si>
  <si>
    <t>Industrial Energy Related Emissions Excluding Fuels to Power CCS[heat if,metal products except machinery and vehicles 25,N2O]</t>
  </si>
  <si>
    <t>Industrial Energy Related Emissions Excluding Fuels to Power CCS[heat if,metal products except machinery and vehicles 25,F gases]</t>
  </si>
  <si>
    <t>Industrial Energy Related Emissions Excluding Fuels to Power CCS[heat if,computers and electronics 26,CO2]</t>
  </si>
  <si>
    <t>Industrial Energy Related Emissions Excluding Fuels to Power CCS[heat if,computers and electronics 26,VOC]</t>
  </si>
  <si>
    <t>Industrial Energy Related Emissions Excluding Fuels to Power CCS[heat if,computers and electronics 26,CO]</t>
  </si>
  <si>
    <t>Industrial Energy Related Emissions Excluding Fuels to Power CCS[heat if,computers and electronics 26,NOx]</t>
  </si>
  <si>
    <t>Industrial Energy Related Emissions Excluding Fuels to Power CCS[heat if,computers and electronics 26,PM10]</t>
  </si>
  <si>
    <t>Industrial Energy Related Emissions Excluding Fuels to Power CCS[heat if,computers and electronics 26,PM25]</t>
  </si>
  <si>
    <t>Industrial Energy Related Emissions Excluding Fuels to Power CCS[heat if,computers and electronics 26,SOx]</t>
  </si>
  <si>
    <t>Industrial Energy Related Emissions Excluding Fuels to Power CCS[heat if,computers and electronics 26,BC]</t>
  </si>
  <si>
    <t>Industrial Energy Related Emissions Excluding Fuels to Power CCS[heat if,computers and electronics 26,OC]</t>
  </si>
  <si>
    <t>Industrial Energy Related Emissions Excluding Fuels to Power CCS[heat if,computers and electronics 26,CH4]</t>
  </si>
  <si>
    <t>Industrial Energy Related Emissions Excluding Fuels to Power CCS[heat if,computers and electronics 26,N2O]</t>
  </si>
  <si>
    <t>Industrial Energy Related Emissions Excluding Fuels to Power CCS[heat if,computers and electronics 26,F gases]</t>
  </si>
  <si>
    <t>Industrial Energy Related Emissions Excluding Fuels to Power CCS[heat if,appliances and electrical equipment 27,CO2]</t>
  </si>
  <si>
    <t>Industrial Energy Related Emissions Excluding Fuels to Power CCS[heat if,appliances and electrical equipment 27,VOC]</t>
  </si>
  <si>
    <t>Industrial Energy Related Emissions Excluding Fuels to Power CCS[heat if,appliances and electrical equipment 27,CO]</t>
  </si>
  <si>
    <t>Industrial Energy Related Emissions Excluding Fuels to Power CCS[heat if,appliances and electrical equipment 27,NOx]</t>
  </si>
  <si>
    <t>Industrial Energy Related Emissions Excluding Fuels to Power CCS[heat if,appliances and electrical equipment 27,PM10]</t>
  </si>
  <si>
    <t>Industrial Energy Related Emissions Excluding Fuels to Power CCS[heat if,appliances and electrical equipment 27,PM25]</t>
  </si>
  <si>
    <t>Industrial Energy Related Emissions Excluding Fuels to Power CCS[heat if,appliances and electrical equipment 27,SOx]</t>
  </si>
  <si>
    <t>Industrial Energy Related Emissions Excluding Fuels to Power CCS[heat if,appliances and electrical equipment 27,BC]</t>
  </si>
  <si>
    <t>Industrial Energy Related Emissions Excluding Fuels to Power CCS[heat if,appliances and electrical equipment 27,OC]</t>
  </si>
  <si>
    <t>Industrial Energy Related Emissions Excluding Fuels to Power CCS[heat if,appliances and electrical equipment 27,CH4]</t>
  </si>
  <si>
    <t>Industrial Energy Related Emissions Excluding Fuels to Power CCS[heat if,appliances and electrical equipment 27,N2O]</t>
  </si>
  <si>
    <t>Industrial Energy Related Emissions Excluding Fuels to Power CCS[heat if,appliances and electrical equipment 27,F gases]</t>
  </si>
  <si>
    <t>Industrial Energy Related Emissions Excluding Fuels to Power CCS[heat if,other machinery 28,CO2]</t>
  </si>
  <si>
    <t>Industrial Energy Related Emissions Excluding Fuels to Power CCS[heat if,other machinery 28,VOC]</t>
  </si>
  <si>
    <t>Industrial Energy Related Emissions Excluding Fuels to Power CCS[heat if,other machinery 28,CO]</t>
  </si>
  <si>
    <t>Industrial Energy Related Emissions Excluding Fuels to Power CCS[heat if,other machinery 28,NOx]</t>
  </si>
  <si>
    <t>Industrial Energy Related Emissions Excluding Fuels to Power CCS[heat if,other machinery 28,PM10]</t>
  </si>
  <si>
    <t>Industrial Energy Related Emissions Excluding Fuels to Power CCS[heat if,other machinery 28,PM25]</t>
  </si>
  <si>
    <t>Industrial Energy Related Emissions Excluding Fuels to Power CCS[heat if,other machinery 28,SOx]</t>
  </si>
  <si>
    <t>Industrial Energy Related Emissions Excluding Fuels to Power CCS[heat if,other machinery 28,BC]</t>
  </si>
  <si>
    <t>Industrial Energy Related Emissions Excluding Fuels to Power CCS[heat if,other machinery 28,OC]</t>
  </si>
  <si>
    <t>Industrial Energy Related Emissions Excluding Fuels to Power CCS[heat if,other machinery 28,CH4]</t>
  </si>
  <si>
    <t>Industrial Energy Related Emissions Excluding Fuels to Power CCS[heat if,other machinery 28,N2O]</t>
  </si>
  <si>
    <t>Industrial Energy Related Emissions Excluding Fuels to Power CCS[heat if,other machinery 28,F gases]</t>
  </si>
  <si>
    <t>Industrial Energy Related Emissions Excluding Fuels to Power CCS[heat if,road vehicles 29,CO2]</t>
  </si>
  <si>
    <t>Industrial Energy Related Emissions Excluding Fuels to Power CCS[heat if,road vehicles 29,VOC]</t>
  </si>
  <si>
    <t>Industrial Energy Related Emissions Excluding Fuels to Power CCS[heat if,road vehicles 29,CO]</t>
  </si>
  <si>
    <t>Industrial Energy Related Emissions Excluding Fuels to Power CCS[heat if,road vehicles 29,NOx]</t>
  </si>
  <si>
    <t>Industrial Energy Related Emissions Excluding Fuels to Power CCS[heat if,road vehicles 29,PM10]</t>
  </si>
  <si>
    <t>Industrial Energy Related Emissions Excluding Fuels to Power CCS[heat if,road vehicles 29,PM25]</t>
  </si>
  <si>
    <t>Industrial Energy Related Emissions Excluding Fuels to Power CCS[heat if,road vehicles 29,SOx]</t>
  </si>
  <si>
    <t>Industrial Energy Related Emissions Excluding Fuels to Power CCS[heat if,road vehicles 29,BC]</t>
  </si>
  <si>
    <t>Industrial Energy Related Emissions Excluding Fuels to Power CCS[heat if,road vehicles 29,OC]</t>
  </si>
  <si>
    <t>Industrial Energy Related Emissions Excluding Fuels to Power CCS[heat if,road vehicles 29,CH4]</t>
  </si>
  <si>
    <t>Industrial Energy Related Emissions Excluding Fuels to Power CCS[heat if,road vehicles 29,N2O]</t>
  </si>
  <si>
    <t>Industrial Energy Related Emissions Excluding Fuels to Power CCS[heat if,road vehicles 29,F gases]</t>
  </si>
  <si>
    <t>Industrial Energy Related Emissions Excluding Fuels to Power CCS[heat if,nonroad vehicles 30,CO2]</t>
  </si>
  <si>
    <t>Industrial Energy Related Emissions Excluding Fuels to Power CCS[heat if,nonroad vehicles 30,VOC]</t>
  </si>
  <si>
    <t>Industrial Energy Related Emissions Excluding Fuels to Power CCS[heat if,nonroad vehicles 30,CO]</t>
  </si>
  <si>
    <t>Industrial Energy Related Emissions Excluding Fuels to Power CCS[heat if,nonroad vehicles 30,NOx]</t>
  </si>
  <si>
    <t>Industrial Energy Related Emissions Excluding Fuels to Power CCS[heat if,nonroad vehicles 30,PM10]</t>
  </si>
  <si>
    <t>Industrial Energy Related Emissions Excluding Fuels to Power CCS[heat if,nonroad vehicles 30,PM25]</t>
  </si>
  <si>
    <t>Industrial Energy Related Emissions Excluding Fuels to Power CCS[heat if,nonroad vehicles 30,SOx]</t>
  </si>
  <si>
    <t>Industrial Energy Related Emissions Excluding Fuels to Power CCS[heat if,nonroad vehicles 30,BC]</t>
  </si>
  <si>
    <t>Industrial Energy Related Emissions Excluding Fuels to Power CCS[heat if,nonroad vehicles 30,OC]</t>
  </si>
  <si>
    <t>Industrial Energy Related Emissions Excluding Fuels to Power CCS[heat if,nonroad vehicles 30,CH4]</t>
  </si>
  <si>
    <t>Industrial Energy Related Emissions Excluding Fuels to Power CCS[heat if,nonroad vehicles 30,N2O]</t>
  </si>
  <si>
    <t>Industrial Energy Related Emissions Excluding Fuels to Power CCS[heat if,nonroad vehicles 30,F gases]</t>
  </si>
  <si>
    <t>Industrial Energy Related Emissions Excluding Fuels to Power CCS[heat if,other manufacturing 31T33,CO2]</t>
  </si>
  <si>
    <t>Industrial Energy Related Emissions Excluding Fuels to Power CCS[heat if,other manufacturing 31T33,VOC]</t>
  </si>
  <si>
    <t>Industrial Energy Related Emissions Excluding Fuels to Power CCS[heat if,other manufacturing 31T33,CO]</t>
  </si>
  <si>
    <t>Industrial Energy Related Emissions Excluding Fuels to Power CCS[heat if,other manufacturing 31T33,NOx]</t>
  </si>
  <si>
    <t>Industrial Energy Related Emissions Excluding Fuels to Power CCS[heat if,other manufacturing 31T33,PM10]</t>
  </si>
  <si>
    <t>Industrial Energy Related Emissions Excluding Fuels to Power CCS[heat if,other manufacturing 31T33,PM25]</t>
  </si>
  <si>
    <t>Industrial Energy Related Emissions Excluding Fuels to Power CCS[heat if,other manufacturing 31T33,SOx]</t>
  </si>
  <si>
    <t>Industrial Energy Related Emissions Excluding Fuels to Power CCS[heat if,other manufacturing 31T33,BC]</t>
  </si>
  <si>
    <t>Industrial Energy Related Emissions Excluding Fuels to Power CCS[heat if,other manufacturing 31T33,OC]</t>
  </si>
  <si>
    <t>Industrial Energy Related Emissions Excluding Fuels to Power CCS[heat if,other manufacturing 31T33,CH4]</t>
  </si>
  <si>
    <t>Industrial Energy Related Emissions Excluding Fuels to Power CCS[heat if,other manufacturing 31T33,N2O]</t>
  </si>
  <si>
    <t>Industrial Energy Related Emissions Excluding Fuels to Power CCS[heat if,other manufacturing 31T33,F gases]</t>
  </si>
  <si>
    <t>Industrial Energy Related Emissions Excluding Fuels to Power CCS[heat if,energy pipelines and gas processing 352T353,CO2]</t>
  </si>
  <si>
    <t>Industrial Energy Related Emissions Excluding Fuels to Power CCS[heat if,energy pipelines and gas processing 352T353,VOC]</t>
  </si>
  <si>
    <t>Industrial Energy Related Emissions Excluding Fuels to Power CCS[heat if,energy pipelines and gas processing 352T353,CO]</t>
  </si>
  <si>
    <t>Industrial Energy Related Emissions Excluding Fuels to Power CCS[heat if,energy pipelines and gas processing 352T353,NOx]</t>
  </si>
  <si>
    <t>Industrial Energy Related Emissions Excluding Fuels to Power CCS[heat if,energy pipelines and gas processing 352T353,PM10]</t>
  </si>
  <si>
    <t>Industrial Energy Related Emissions Excluding Fuels to Power CCS[heat if,energy pipelines and gas processing 352T353,PM25]</t>
  </si>
  <si>
    <t>Industrial Energy Related Emissions Excluding Fuels to Power CCS[heat if,energy pipelines and gas processing 352T353,SOx]</t>
  </si>
  <si>
    <t>Industrial Energy Related Emissions Excluding Fuels to Power CCS[heat if,energy pipelines and gas processing 352T353,BC]</t>
  </si>
  <si>
    <t>Industrial Energy Related Emissions Excluding Fuels to Power CCS[heat if,energy pipelines and gas processing 352T353,OC]</t>
  </si>
  <si>
    <t>Industrial Energy Related Emissions Excluding Fuels to Power CCS[heat if,energy pipelines and gas processing 352T353,CH4]</t>
  </si>
  <si>
    <t>Industrial Energy Related Emissions Excluding Fuels to Power CCS[heat if,energy pipelines and gas processing 352T353,N2O]</t>
  </si>
  <si>
    <t>Industrial Energy Related Emissions Excluding Fuels to Power CCS[heat if,energy pipelines and gas processing 352T353,F gases]</t>
  </si>
  <si>
    <t>Industrial Energy Related Emissions Excluding Fuels to Power CCS[heat if,water and waste 36T39,CO2]</t>
  </si>
  <si>
    <t>Industrial Energy Related Emissions Excluding Fuels to Power CCS[heat if,water and waste 36T39,VOC]</t>
  </si>
  <si>
    <t>Industrial Energy Related Emissions Excluding Fuels to Power CCS[heat if,water and waste 36T39,CO]</t>
  </si>
  <si>
    <t>Industrial Energy Related Emissions Excluding Fuels to Power CCS[heat if,water and waste 36T39,NOx]</t>
  </si>
  <si>
    <t>Industrial Energy Related Emissions Excluding Fuels to Power CCS[heat if,water and waste 36T39,PM10]</t>
  </si>
  <si>
    <t>Industrial Energy Related Emissions Excluding Fuels to Power CCS[heat if,water and waste 36T39,PM25]</t>
  </si>
  <si>
    <t>Industrial Energy Related Emissions Excluding Fuels to Power CCS[heat if,water and waste 36T39,SOx]</t>
  </si>
  <si>
    <t>Industrial Energy Related Emissions Excluding Fuels to Power CCS[heat if,water and waste 36T39,BC]</t>
  </si>
  <si>
    <t>Industrial Energy Related Emissions Excluding Fuels to Power CCS[heat if,water and waste 36T39,OC]</t>
  </si>
  <si>
    <t>Industrial Energy Related Emissions Excluding Fuels to Power CCS[heat if,water and waste 36T39,CH4]</t>
  </si>
  <si>
    <t>Industrial Energy Related Emissions Excluding Fuels to Power CCS[heat if,water and waste 36T39,N2O]</t>
  </si>
  <si>
    <t>Industrial Energy Related Emissions Excluding Fuels to Power CCS[heat if,water and waste 36T39,F gases]</t>
  </si>
  <si>
    <t>Industrial Energy Related Emissions Excluding Fuels to Power CCS[heat if,construction 41T43,CO2]</t>
  </si>
  <si>
    <t>Industrial Energy Related Emissions Excluding Fuels to Power CCS[heat if,construction 41T43,VOC]</t>
  </si>
  <si>
    <t>Industrial Energy Related Emissions Excluding Fuels to Power CCS[heat if,construction 41T43,CO]</t>
  </si>
  <si>
    <t>Industrial Energy Related Emissions Excluding Fuels to Power CCS[heat if,construction 41T43,NOx]</t>
  </si>
  <si>
    <t>Industrial Energy Related Emissions Excluding Fuels to Power CCS[heat if,construction 41T43,PM10]</t>
  </si>
  <si>
    <t>Industrial Energy Related Emissions Excluding Fuels to Power CCS[heat if,construction 41T43,PM25]</t>
  </si>
  <si>
    <t>Industrial Energy Related Emissions Excluding Fuels to Power CCS[heat if,construction 41T43,SOx]</t>
  </si>
  <si>
    <t>Industrial Energy Related Emissions Excluding Fuels to Power CCS[heat if,construction 41T43,BC]</t>
  </si>
  <si>
    <t>Industrial Energy Related Emissions Excluding Fuels to Power CCS[heat if,construction 41T43,OC]</t>
  </si>
  <si>
    <t>Industrial Energy Related Emissions Excluding Fuels to Power CCS[heat if,construction 41T43,CH4]</t>
  </si>
  <si>
    <t>Industrial Energy Related Emissions Excluding Fuels to Power CCS[heat if,construction 41T43,N2O]</t>
  </si>
  <si>
    <t>Industrial Energy Related Emissions Excluding Fuels to Power CCS[heat if,construction 41T43,F gases]</t>
  </si>
  <si>
    <t>Industrial Energy Related Emissions Excluding Fuels to Power CCS[crude oil if,agriculture and forestry 01T03,CO2]</t>
  </si>
  <si>
    <t>Industrial Energy Related Emissions Excluding Fuels to Power CCS[crude oil if,agriculture and forestry 01T03,VOC]</t>
  </si>
  <si>
    <t>Industrial Energy Related Emissions Excluding Fuels to Power CCS[crude oil if,agriculture and forestry 01T03,CO]</t>
  </si>
  <si>
    <t>Industrial Energy Related Emissions Excluding Fuels to Power CCS[crude oil if,agriculture and forestry 01T03,NOx]</t>
  </si>
  <si>
    <t>Industrial Energy Related Emissions Excluding Fuels to Power CCS[crude oil if,agriculture and forestry 01T03,PM10]</t>
  </si>
  <si>
    <t>Industrial Energy Related Emissions Excluding Fuels to Power CCS[crude oil if,agriculture and forestry 01T03,PM25]</t>
  </si>
  <si>
    <t>Industrial Energy Related Emissions Excluding Fuels to Power CCS[crude oil if,agriculture and forestry 01T03,SOx]</t>
  </si>
  <si>
    <t>Industrial Energy Related Emissions Excluding Fuels to Power CCS[crude oil if,agriculture and forestry 01T03,BC]</t>
  </si>
  <si>
    <t>Industrial Energy Related Emissions Excluding Fuels to Power CCS[crude oil if,agriculture and forestry 01T03,OC]</t>
  </si>
  <si>
    <t>Industrial Energy Related Emissions Excluding Fuels to Power CCS[crude oil if,agriculture and forestry 01T03,CH4]</t>
  </si>
  <si>
    <t>Industrial Energy Related Emissions Excluding Fuels to Power CCS[crude oil if,agriculture and forestry 01T03,N2O]</t>
  </si>
  <si>
    <t>Industrial Energy Related Emissions Excluding Fuels to Power CCS[crude oil if,agriculture and forestry 01T03,F gases]</t>
  </si>
  <si>
    <t>Industrial Energy Related Emissions Excluding Fuels to Power CCS[crude oil if,coal mining 05,CO2]</t>
  </si>
  <si>
    <t>Industrial Energy Related Emissions Excluding Fuels to Power CCS[crude oil if,coal mining 05,VOC]</t>
  </si>
  <si>
    <t>Industrial Energy Related Emissions Excluding Fuels to Power CCS[crude oil if,coal mining 05,CO]</t>
  </si>
  <si>
    <t>Industrial Energy Related Emissions Excluding Fuels to Power CCS[crude oil if,coal mining 05,NOx]</t>
  </si>
  <si>
    <t>Industrial Energy Related Emissions Excluding Fuels to Power CCS[crude oil if,coal mining 05,PM10]</t>
  </si>
  <si>
    <t>Industrial Energy Related Emissions Excluding Fuels to Power CCS[crude oil if,coal mining 05,PM25]</t>
  </si>
  <si>
    <t>Industrial Energy Related Emissions Excluding Fuels to Power CCS[crude oil if,coal mining 05,SOx]</t>
  </si>
  <si>
    <t>Industrial Energy Related Emissions Excluding Fuels to Power CCS[crude oil if,coal mining 05,BC]</t>
  </si>
  <si>
    <t>Industrial Energy Related Emissions Excluding Fuels to Power CCS[crude oil if,coal mining 05,OC]</t>
  </si>
  <si>
    <t>Industrial Energy Related Emissions Excluding Fuels to Power CCS[crude oil if,coal mining 05,CH4]</t>
  </si>
  <si>
    <t>Industrial Energy Related Emissions Excluding Fuels to Power CCS[crude oil if,coal mining 05,N2O]</t>
  </si>
  <si>
    <t>Industrial Energy Related Emissions Excluding Fuels to Power CCS[crude oil if,coal mining 05,F gases]</t>
  </si>
  <si>
    <t>Industrial Energy Related Emissions Excluding Fuels to Power CCS[crude oil if,oil and gas extraction 06,CO2]</t>
  </si>
  <si>
    <t>Industrial Energy Related Emissions Excluding Fuels to Power CCS[crude oil if,oil and gas extraction 06,VOC]</t>
  </si>
  <si>
    <t>Industrial Energy Related Emissions Excluding Fuels to Power CCS[crude oil if,oil and gas extraction 06,CO]</t>
  </si>
  <si>
    <t>Industrial Energy Related Emissions Excluding Fuels to Power CCS[crude oil if,oil and gas extraction 06,NOx]</t>
  </si>
  <si>
    <t>Industrial Energy Related Emissions Excluding Fuels to Power CCS[crude oil if,oil and gas extraction 06,PM10]</t>
  </si>
  <si>
    <t>Industrial Energy Related Emissions Excluding Fuels to Power CCS[crude oil if,oil and gas extraction 06,PM25]</t>
  </si>
  <si>
    <t>Industrial Energy Related Emissions Excluding Fuels to Power CCS[crude oil if,oil and gas extraction 06,SOx]</t>
  </si>
  <si>
    <t>Industrial Energy Related Emissions Excluding Fuels to Power CCS[crude oil if,oil and gas extraction 06,BC]</t>
  </si>
  <si>
    <t>Industrial Energy Related Emissions Excluding Fuels to Power CCS[crude oil if,oil and gas extraction 06,OC]</t>
  </si>
  <si>
    <t>Industrial Energy Related Emissions Excluding Fuels to Power CCS[crude oil if,oil and gas extraction 06,CH4]</t>
  </si>
  <si>
    <t>Industrial Energy Related Emissions Excluding Fuels to Power CCS[crude oil if,oil and gas extraction 06,N2O]</t>
  </si>
  <si>
    <t>Industrial Energy Related Emissions Excluding Fuels to Power CCS[crude oil if,oil and gas extraction 06,F gases]</t>
  </si>
  <si>
    <t>Industrial Energy Related Emissions Excluding Fuels to Power CCS[crude oil if,other mining and quarrying 07T08,CO2]</t>
  </si>
  <si>
    <t>Industrial Energy Related Emissions Excluding Fuels to Power CCS[crude oil if,other mining and quarrying 07T08,VOC]</t>
  </si>
  <si>
    <t>Industrial Energy Related Emissions Excluding Fuels to Power CCS[crude oil if,other mining and quarrying 07T08,CO]</t>
  </si>
  <si>
    <t>Industrial Energy Related Emissions Excluding Fuels to Power CCS[crude oil if,other mining and quarrying 07T08,NOx]</t>
  </si>
  <si>
    <t>Industrial Energy Related Emissions Excluding Fuels to Power CCS[crude oil if,other mining and quarrying 07T08,PM10]</t>
  </si>
  <si>
    <t>Industrial Energy Related Emissions Excluding Fuels to Power CCS[crude oil if,other mining and quarrying 07T08,PM25]</t>
  </si>
  <si>
    <t>Industrial Energy Related Emissions Excluding Fuels to Power CCS[crude oil if,other mining and quarrying 07T08,SOx]</t>
  </si>
  <si>
    <t>Industrial Energy Related Emissions Excluding Fuels to Power CCS[crude oil if,other mining and quarrying 07T08,BC]</t>
  </si>
  <si>
    <t>Industrial Energy Related Emissions Excluding Fuels to Power CCS[crude oil if,other mining and quarrying 07T08,OC]</t>
  </si>
  <si>
    <t>Industrial Energy Related Emissions Excluding Fuels to Power CCS[crude oil if,other mining and quarrying 07T08,CH4]</t>
  </si>
  <si>
    <t>Industrial Energy Related Emissions Excluding Fuels to Power CCS[crude oil if,other mining and quarrying 07T08,N2O]</t>
  </si>
  <si>
    <t>Industrial Energy Related Emissions Excluding Fuels to Power CCS[crude oil if,other mining and quarrying 07T08,F gases]</t>
  </si>
  <si>
    <t>Industrial Energy Related Emissions Excluding Fuels to Power CCS[crude oil if,food beverage and tobacco 10T12,CO2]</t>
  </si>
  <si>
    <t>Industrial Energy Related Emissions Excluding Fuels to Power CCS[crude oil if,food beverage and tobacco 10T12,VOC]</t>
  </si>
  <si>
    <t>Industrial Energy Related Emissions Excluding Fuels to Power CCS[crude oil if,food beverage and tobacco 10T12,CO]</t>
  </si>
  <si>
    <t>Industrial Energy Related Emissions Excluding Fuels to Power CCS[crude oil if,food beverage and tobacco 10T12,NOx]</t>
  </si>
  <si>
    <t>Industrial Energy Related Emissions Excluding Fuels to Power CCS[crude oil if,food beverage and tobacco 10T12,PM10]</t>
  </si>
  <si>
    <t>Industrial Energy Related Emissions Excluding Fuels to Power CCS[crude oil if,food beverage and tobacco 10T12,PM25]</t>
  </si>
  <si>
    <t>Industrial Energy Related Emissions Excluding Fuels to Power CCS[crude oil if,food beverage and tobacco 10T12,SOx]</t>
  </si>
  <si>
    <t>Industrial Energy Related Emissions Excluding Fuels to Power CCS[crude oil if,food beverage and tobacco 10T12,BC]</t>
  </si>
  <si>
    <t>Industrial Energy Related Emissions Excluding Fuels to Power CCS[crude oil if,food beverage and tobacco 10T12,OC]</t>
  </si>
  <si>
    <t>Industrial Energy Related Emissions Excluding Fuels to Power CCS[crude oil if,food beverage and tobacco 10T12,CH4]</t>
  </si>
  <si>
    <t>Industrial Energy Related Emissions Excluding Fuels to Power CCS[crude oil if,food beverage and tobacco 10T12,N2O]</t>
  </si>
  <si>
    <t>Industrial Energy Related Emissions Excluding Fuels to Power CCS[crude oil if,food beverage and tobacco 10T12,F gases]</t>
  </si>
  <si>
    <t>Industrial Energy Related Emissions Excluding Fuels to Power CCS[crude oil if,textiles apparel and leather 13T15,CO2]</t>
  </si>
  <si>
    <t>Industrial Energy Related Emissions Excluding Fuels to Power CCS[crude oil if,textiles apparel and leather 13T15,VOC]</t>
  </si>
  <si>
    <t>Industrial Energy Related Emissions Excluding Fuels to Power CCS[crude oil if,textiles apparel and leather 13T15,CO]</t>
  </si>
  <si>
    <t>Industrial Energy Related Emissions Excluding Fuels to Power CCS[crude oil if,textiles apparel and leather 13T15,NOx]</t>
  </si>
  <si>
    <t>Industrial Energy Related Emissions Excluding Fuels to Power CCS[crude oil if,textiles apparel and leather 13T15,PM10]</t>
  </si>
  <si>
    <t>Industrial Energy Related Emissions Excluding Fuels to Power CCS[crude oil if,textiles apparel and leather 13T15,PM25]</t>
  </si>
  <si>
    <t>Industrial Energy Related Emissions Excluding Fuels to Power CCS[crude oil if,textiles apparel and leather 13T15,SOx]</t>
  </si>
  <si>
    <t>Industrial Energy Related Emissions Excluding Fuels to Power CCS[crude oil if,textiles apparel and leather 13T15,BC]</t>
  </si>
  <si>
    <t>Industrial Energy Related Emissions Excluding Fuels to Power CCS[crude oil if,textiles apparel and leather 13T15,OC]</t>
  </si>
  <si>
    <t>Industrial Energy Related Emissions Excluding Fuels to Power CCS[crude oil if,textiles apparel and leather 13T15,CH4]</t>
  </si>
  <si>
    <t>Industrial Energy Related Emissions Excluding Fuels to Power CCS[crude oil if,textiles apparel and leather 13T15,N2O]</t>
  </si>
  <si>
    <t>Industrial Energy Related Emissions Excluding Fuels to Power CCS[crude oil if,textiles apparel and leather 13T15,F gases]</t>
  </si>
  <si>
    <t>Industrial Energy Related Emissions Excluding Fuels to Power CCS[crude oil if,wood products 16,CO2]</t>
  </si>
  <si>
    <t>Industrial Energy Related Emissions Excluding Fuels to Power CCS[crude oil if,wood products 16,VOC]</t>
  </si>
  <si>
    <t>Industrial Energy Related Emissions Excluding Fuels to Power CCS[crude oil if,wood products 16,CO]</t>
  </si>
  <si>
    <t>Industrial Energy Related Emissions Excluding Fuels to Power CCS[crude oil if,wood products 16,NOx]</t>
  </si>
  <si>
    <t>Industrial Energy Related Emissions Excluding Fuels to Power CCS[crude oil if,wood products 16,PM10]</t>
  </si>
  <si>
    <t>Industrial Energy Related Emissions Excluding Fuels to Power CCS[crude oil if,wood products 16,PM25]</t>
  </si>
  <si>
    <t>Industrial Energy Related Emissions Excluding Fuels to Power CCS[crude oil if,wood products 16,SOx]</t>
  </si>
  <si>
    <t>Industrial Energy Related Emissions Excluding Fuels to Power CCS[crude oil if,wood products 16,BC]</t>
  </si>
  <si>
    <t>Industrial Energy Related Emissions Excluding Fuels to Power CCS[crude oil if,wood products 16,OC]</t>
  </si>
  <si>
    <t>Industrial Energy Related Emissions Excluding Fuels to Power CCS[crude oil if,wood products 16,CH4]</t>
  </si>
  <si>
    <t>Industrial Energy Related Emissions Excluding Fuels to Power CCS[crude oil if,wood products 16,N2O]</t>
  </si>
  <si>
    <t>Industrial Energy Related Emissions Excluding Fuels to Power CCS[crude oil if,wood products 16,F gases]</t>
  </si>
  <si>
    <t>Industrial Energy Related Emissions Excluding Fuels to Power CCS[crude oil if,pulp paper and printing 17T18,CO2]</t>
  </si>
  <si>
    <t>Industrial Energy Related Emissions Excluding Fuels to Power CCS[crude oil if,pulp paper and printing 17T18,VOC]</t>
  </si>
  <si>
    <t>Industrial Energy Related Emissions Excluding Fuels to Power CCS[crude oil if,pulp paper and printing 17T18,CO]</t>
  </si>
  <si>
    <t>Industrial Energy Related Emissions Excluding Fuels to Power CCS[crude oil if,pulp paper and printing 17T18,NOx]</t>
  </si>
  <si>
    <t>Industrial Energy Related Emissions Excluding Fuels to Power CCS[crude oil if,pulp paper and printing 17T18,PM10]</t>
  </si>
  <si>
    <t>Industrial Energy Related Emissions Excluding Fuels to Power CCS[crude oil if,pulp paper and printing 17T18,PM25]</t>
  </si>
  <si>
    <t>Industrial Energy Related Emissions Excluding Fuels to Power CCS[crude oil if,pulp paper and printing 17T18,SOx]</t>
  </si>
  <si>
    <t>Industrial Energy Related Emissions Excluding Fuels to Power CCS[crude oil if,pulp paper and printing 17T18,BC]</t>
  </si>
  <si>
    <t>Industrial Energy Related Emissions Excluding Fuels to Power CCS[crude oil if,pulp paper and printing 17T18,OC]</t>
  </si>
  <si>
    <t>Industrial Energy Related Emissions Excluding Fuels to Power CCS[crude oil if,pulp paper and printing 17T18,CH4]</t>
  </si>
  <si>
    <t>Industrial Energy Related Emissions Excluding Fuels to Power CCS[crude oil if,pulp paper and printing 17T18,N2O]</t>
  </si>
  <si>
    <t>Industrial Energy Related Emissions Excluding Fuels to Power CCS[crude oil if,pulp paper and printing 17T18,F gases]</t>
  </si>
  <si>
    <t>Industrial Energy Related Emissions Excluding Fuels to Power CCS[crude oil if,refined petroleum and coke 19,CO2]</t>
  </si>
  <si>
    <t>Industrial Energy Related Emissions Excluding Fuels to Power CCS[crude oil if,refined petroleum and coke 19,VOC]</t>
  </si>
  <si>
    <t>Industrial Energy Related Emissions Excluding Fuels to Power CCS[crude oil if,refined petroleum and coke 19,CO]</t>
  </si>
  <si>
    <t>Industrial Energy Related Emissions Excluding Fuels to Power CCS[crude oil if,refined petroleum and coke 19,NOx]</t>
  </si>
  <si>
    <t>Industrial Energy Related Emissions Excluding Fuels to Power CCS[crude oil if,refined petroleum and coke 19,PM10]</t>
  </si>
  <si>
    <t>Industrial Energy Related Emissions Excluding Fuels to Power CCS[crude oil if,refined petroleum and coke 19,PM25]</t>
  </si>
  <si>
    <t>Industrial Energy Related Emissions Excluding Fuels to Power CCS[crude oil if,refined petroleum and coke 19,SOx]</t>
  </si>
  <si>
    <t>Industrial Energy Related Emissions Excluding Fuels to Power CCS[crude oil if,refined petroleum and coke 19,BC]</t>
  </si>
  <si>
    <t>Industrial Energy Related Emissions Excluding Fuels to Power CCS[crude oil if,refined petroleum and coke 19,OC]</t>
  </si>
  <si>
    <t>Industrial Energy Related Emissions Excluding Fuels to Power CCS[crude oil if,refined petroleum and coke 19,CH4]</t>
  </si>
  <si>
    <t>Industrial Energy Related Emissions Excluding Fuels to Power CCS[crude oil if,refined petroleum and coke 19,N2O]</t>
  </si>
  <si>
    <t>Industrial Energy Related Emissions Excluding Fuels to Power CCS[crude oil if,refined petroleum and coke 19,F gases]</t>
  </si>
  <si>
    <t>Industrial Energy Related Emissions Excluding Fuels to Power CCS[crude oil if,chemicals 20,CO2]</t>
  </si>
  <si>
    <t>Industrial Energy Related Emissions Excluding Fuels to Power CCS[crude oil if,chemicals 20,VOC]</t>
  </si>
  <si>
    <t>Industrial Energy Related Emissions Excluding Fuels to Power CCS[crude oil if,chemicals 20,CO]</t>
  </si>
  <si>
    <t>Industrial Energy Related Emissions Excluding Fuels to Power CCS[crude oil if,chemicals 20,NOx]</t>
  </si>
  <si>
    <t>Industrial Energy Related Emissions Excluding Fuels to Power CCS[crude oil if,chemicals 20,PM10]</t>
  </si>
  <si>
    <t>Industrial Energy Related Emissions Excluding Fuels to Power CCS[crude oil if,chemicals 20,PM25]</t>
  </si>
  <si>
    <t>Industrial Energy Related Emissions Excluding Fuels to Power CCS[crude oil if,chemicals 20,SOx]</t>
  </si>
  <si>
    <t>Industrial Energy Related Emissions Excluding Fuels to Power CCS[crude oil if,chemicals 20,BC]</t>
  </si>
  <si>
    <t>Industrial Energy Related Emissions Excluding Fuels to Power CCS[crude oil if,chemicals 20,OC]</t>
  </si>
  <si>
    <t>Industrial Energy Related Emissions Excluding Fuels to Power CCS[crude oil if,chemicals 20,CH4]</t>
  </si>
  <si>
    <t>Industrial Energy Related Emissions Excluding Fuels to Power CCS[crude oil if,chemicals 20,N2O]</t>
  </si>
  <si>
    <t>Industrial Energy Related Emissions Excluding Fuels to Power CCS[crude oil if,chemicals 20,F gases]</t>
  </si>
  <si>
    <t>Industrial Energy Related Emissions Excluding Fuels to Power CCS[crude oil if,rubber and plastic products 22,CO2]</t>
  </si>
  <si>
    <t>Industrial Energy Related Emissions Excluding Fuels to Power CCS[crude oil if,rubber and plastic products 22,VOC]</t>
  </si>
  <si>
    <t>Industrial Energy Related Emissions Excluding Fuels to Power CCS[crude oil if,rubber and plastic products 22,CO]</t>
  </si>
  <si>
    <t>Industrial Energy Related Emissions Excluding Fuels to Power CCS[crude oil if,rubber and plastic products 22,NOx]</t>
  </si>
  <si>
    <t>Industrial Energy Related Emissions Excluding Fuels to Power CCS[crude oil if,rubber and plastic products 22,PM10]</t>
  </si>
  <si>
    <t>Industrial Energy Related Emissions Excluding Fuels to Power CCS[crude oil if,rubber and plastic products 22,PM25]</t>
  </si>
  <si>
    <t>Industrial Energy Related Emissions Excluding Fuels to Power CCS[crude oil if,rubber and plastic products 22,SOx]</t>
  </si>
  <si>
    <t>Industrial Energy Related Emissions Excluding Fuels to Power CCS[crude oil if,rubber and plastic products 22,BC]</t>
  </si>
  <si>
    <t>Industrial Energy Related Emissions Excluding Fuels to Power CCS[crude oil if,rubber and plastic products 22,OC]</t>
  </si>
  <si>
    <t>Industrial Energy Related Emissions Excluding Fuels to Power CCS[crude oil if,rubber and plastic products 22,CH4]</t>
  </si>
  <si>
    <t>Industrial Energy Related Emissions Excluding Fuels to Power CCS[crude oil if,rubber and plastic products 22,N2O]</t>
  </si>
  <si>
    <t>Industrial Energy Related Emissions Excluding Fuels to Power CCS[crude oil if,rubber and plastic products 22,F gases]</t>
  </si>
  <si>
    <t>Industrial Energy Related Emissions Excluding Fuels to Power CCS[crude oil if,glass and glass products 231,CO2]</t>
  </si>
  <si>
    <t>Industrial Energy Related Emissions Excluding Fuels to Power CCS[crude oil if,glass and glass products 231,VOC]</t>
  </si>
  <si>
    <t>Industrial Energy Related Emissions Excluding Fuels to Power CCS[crude oil if,glass and glass products 231,CO]</t>
  </si>
  <si>
    <t>Industrial Energy Related Emissions Excluding Fuels to Power CCS[crude oil if,glass and glass products 231,NOx]</t>
  </si>
  <si>
    <t>Industrial Energy Related Emissions Excluding Fuels to Power CCS[crude oil if,glass and glass products 231,PM10]</t>
  </si>
  <si>
    <t>Industrial Energy Related Emissions Excluding Fuels to Power CCS[crude oil if,glass and glass products 231,PM25]</t>
  </si>
  <si>
    <t>Industrial Energy Related Emissions Excluding Fuels to Power CCS[crude oil if,glass and glass products 231,SOx]</t>
  </si>
  <si>
    <t>Industrial Energy Related Emissions Excluding Fuels to Power CCS[crude oil if,glass and glass products 231,BC]</t>
  </si>
  <si>
    <t>Industrial Energy Related Emissions Excluding Fuels to Power CCS[crude oil if,glass and glass products 231,OC]</t>
  </si>
  <si>
    <t>Industrial Energy Related Emissions Excluding Fuels to Power CCS[crude oil if,glass and glass products 231,CH4]</t>
  </si>
  <si>
    <t>Industrial Energy Related Emissions Excluding Fuels to Power CCS[crude oil if,glass and glass products 231,N2O]</t>
  </si>
  <si>
    <t>Industrial Energy Related Emissions Excluding Fuels to Power CCS[crude oil if,glass and glass products 231,F gases]</t>
  </si>
  <si>
    <t>Industrial Energy Related Emissions Excluding Fuels to Power CCS[crude oil if,cement and other nonmetallic minerals 239,CO2]</t>
  </si>
  <si>
    <t>Industrial Energy Related Emissions Excluding Fuels to Power CCS[crude oil if,cement and other nonmetallic minerals 239,VOC]</t>
  </si>
  <si>
    <t>Industrial Energy Related Emissions Excluding Fuels to Power CCS[crude oil if,cement and other nonmetallic minerals 239,CO]</t>
  </si>
  <si>
    <t>Industrial Energy Related Emissions Excluding Fuels to Power CCS[crude oil if,cement and other nonmetallic minerals 239,NOx]</t>
  </si>
  <si>
    <t>Industrial Energy Related Emissions Excluding Fuels to Power CCS[crude oil if,cement and other nonmetallic minerals 239,PM10]</t>
  </si>
  <si>
    <t>Industrial Energy Related Emissions Excluding Fuels to Power CCS[crude oil if,cement and other nonmetallic minerals 239,PM25]</t>
  </si>
  <si>
    <t>Industrial Energy Related Emissions Excluding Fuels to Power CCS[crude oil if,cement and other nonmetallic minerals 239,SOx]</t>
  </si>
  <si>
    <t>Industrial Energy Related Emissions Excluding Fuels to Power CCS[crude oil if,cement and other nonmetallic minerals 239,BC]</t>
  </si>
  <si>
    <t>Industrial Energy Related Emissions Excluding Fuels to Power CCS[crude oil if,cement and other nonmetallic minerals 239,OC]</t>
  </si>
  <si>
    <t>Industrial Energy Related Emissions Excluding Fuels to Power CCS[crude oil if,cement and other nonmetallic minerals 239,CH4]</t>
  </si>
  <si>
    <t>Industrial Energy Related Emissions Excluding Fuels to Power CCS[crude oil if,cement and other nonmetallic minerals 239,N2O]</t>
  </si>
  <si>
    <t>Industrial Energy Related Emissions Excluding Fuels to Power CCS[crude oil if,cement and other nonmetallic minerals 239,F gases]</t>
  </si>
  <si>
    <t>Industrial Energy Related Emissions Excluding Fuels to Power CCS[crude oil if,iron and steel 241,CO2]</t>
  </si>
  <si>
    <t>Industrial Energy Related Emissions Excluding Fuels to Power CCS[crude oil if,iron and steel 241,VOC]</t>
  </si>
  <si>
    <t>Industrial Energy Related Emissions Excluding Fuels to Power CCS[crude oil if,iron and steel 241,CO]</t>
  </si>
  <si>
    <t>Industrial Energy Related Emissions Excluding Fuels to Power CCS[crude oil if,iron and steel 241,NOx]</t>
  </si>
  <si>
    <t>Industrial Energy Related Emissions Excluding Fuels to Power CCS[crude oil if,iron and steel 241,PM10]</t>
  </si>
  <si>
    <t>Industrial Energy Related Emissions Excluding Fuels to Power CCS[crude oil if,iron and steel 241,PM25]</t>
  </si>
  <si>
    <t>Industrial Energy Related Emissions Excluding Fuels to Power CCS[crude oil if,iron and steel 241,SOx]</t>
  </si>
  <si>
    <t>Industrial Energy Related Emissions Excluding Fuels to Power CCS[crude oil if,iron and steel 241,BC]</t>
  </si>
  <si>
    <t>Industrial Energy Related Emissions Excluding Fuels to Power CCS[crude oil if,iron and steel 241,OC]</t>
  </si>
  <si>
    <t>Industrial Energy Related Emissions Excluding Fuels to Power CCS[crude oil if,iron and steel 241,CH4]</t>
  </si>
  <si>
    <t>Industrial Energy Related Emissions Excluding Fuels to Power CCS[crude oil if,iron and steel 241,N2O]</t>
  </si>
  <si>
    <t>Industrial Energy Related Emissions Excluding Fuels to Power CCS[crude oil if,iron and steel 241,F gases]</t>
  </si>
  <si>
    <t>Industrial Energy Related Emissions Excluding Fuels to Power CCS[crude oil if,other metals 242,CO2]</t>
  </si>
  <si>
    <t>Industrial Energy Related Emissions Excluding Fuels to Power CCS[crude oil if,other metals 242,VOC]</t>
  </si>
  <si>
    <t>Industrial Energy Related Emissions Excluding Fuels to Power CCS[crude oil if,other metals 242,CO]</t>
  </si>
  <si>
    <t>Industrial Energy Related Emissions Excluding Fuels to Power CCS[crude oil if,other metals 242,NOx]</t>
  </si>
  <si>
    <t>Industrial Energy Related Emissions Excluding Fuels to Power CCS[crude oil if,other metals 242,PM10]</t>
  </si>
  <si>
    <t>Industrial Energy Related Emissions Excluding Fuels to Power CCS[crude oil if,other metals 242,PM25]</t>
  </si>
  <si>
    <t>Industrial Energy Related Emissions Excluding Fuels to Power CCS[crude oil if,other metals 242,SOx]</t>
  </si>
  <si>
    <t>Industrial Energy Related Emissions Excluding Fuels to Power CCS[crude oil if,other metals 242,BC]</t>
  </si>
  <si>
    <t>Industrial Energy Related Emissions Excluding Fuels to Power CCS[crude oil if,other metals 242,OC]</t>
  </si>
  <si>
    <t>Industrial Energy Related Emissions Excluding Fuels to Power CCS[crude oil if,other metals 242,CH4]</t>
  </si>
  <si>
    <t>Industrial Energy Related Emissions Excluding Fuels to Power CCS[crude oil if,other metals 242,N2O]</t>
  </si>
  <si>
    <t>Industrial Energy Related Emissions Excluding Fuels to Power CCS[crude oil if,other metals 242,F gases]</t>
  </si>
  <si>
    <t>Industrial Energy Related Emissions Excluding Fuels to Power CCS[crude oil if,metal products except machinery and vehicles 25,CO2]</t>
  </si>
  <si>
    <t>Industrial Energy Related Emissions Excluding Fuels to Power CCS[crude oil if,metal products except machinery and vehicles 25,VOC]</t>
  </si>
  <si>
    <t>Industrial Energy Related Emissions Excluding Fuels to Power CCS[crude oil if,metal products except machinery and vehicles 25,CO]</t>
  </si>
  <si>
    <t>Industrial Energy Related Emissions Excluding Fuels to Power CCS[crude oil if,metal products except machinery and vehicles 25,NOx]</t>
  </si>
  <si>
    <t>Industrial Energy Related Emissions Excluding Fuels to Power CCS[crude oil if,metal products except machinery and vehicles 25,PM10]</t>
  </si>
  <si>
    <t>Industrial Energy Related Emissions Excluding Fuels to Power CCS[crude oil if,metal products except machinery and vehicles 25,PM25]</t>
  </si>
  <si>
    <t>Industrial Energy Related Emissions Excluding Fuels to Power CCS[crude oil if,metal products except machinery and vehicles 25,SOx]</t>
  </si>
  <si>
    <t>Industrial Energy Related Emissions Excluding Fuels to Power CCS[crude oil if,metal products except machinery and vehicles 25,BC]</t>
  </si>
  <si>
    <t>Industrial Energy Related Emissions Excluding Fuels to Power CCS[crude oil if,metal products except machinery and vehicles 25,OC]</t>
  </si>
  <si>
    <t>Industrial Energy Related Emissions Excluding Fuels to Power CCS[crude oil if,metal products except machinery and vehicles 25,CH4]</t>
  </si>
  <si>
    <t>Industrial Energy Related Emissions Excluding Fuels to Power CCS[crude oil if,metal products except machinery and vehicles 25,N2O]</t>
  </si>
  <si>
    <t>Industrial Energy Related Emissions Excluding Fuels to Power CCS[crude oil if,metal products except machinery and vehicles 25,F gases]</t>
  </si>
  <si>
    <t>Industrial Energy Related Emissions Excluding Fuels to Power CCS[crude oil if,computers and electronics 26,CO2]</t>
  </si>
  <si>
    <t>Industrial Energy Related Emissions Excluding Fuels to Power CCS[crude oil if,computers and electronics 26,VOC]</t>
  </si>
  <si>
    <t>Industrial Energy Related Emissions Excluding Fuels to Power CCS[crude oil if,computers and electronics 26,CO]</t>
  </si>
  <si>
    <t>Industrial Energy Related Emissions Excluding Fuels to Power CCS[crude oil if,computers and electronics 26,NOx]</t>
  </si>
  <si>
    <t>Industrial Energy Related Emissions Excluding Fuels to Power CCS[crude oil if,computers and electronics 26,PM10]</t>
  </si>
  <si>
    <t>Industrial Energy Related Emissions Excluding Fuels to Power CCS[crude oil if,computers and electronics 26,PM25]</t>
  </si>
  <si>
    <t>Industrial Energy Related Emissions Excluding Fuels to Power CCS[crude oil if,computers and electronics 26,SOx]</t>
  </si>
  <si>
    <t>Industrial Energy Related Emissions Excluding Fuels to Power CCS[crude oil if,computers and electronics 26,BC]</t>
  </si>
  <si>
    <t>Industrial Energy Related Emissions Excluding Fuels to Power CCS[crude oil if,computers and electronics 26,OC]</t>
  </si>
  <si>
    <t>Industrial Energy Related Emissions Excluding Fuels to Power CCS[crude oil if,computers and electronics 26,CH4]</t>
  </si>
  <si>
    <t>Industrial Energy Related Emissions Excluding Fuels to Power CCS[crude oil if,computers and electronics 26,N2O]</t>
  </si>
  <si>
    <t>Industrial Energy Related Emissions Excluding Fuels to Power CCS[crude oil if,computers and electronics 26,F gases]</t>
  </si>
  <si>
    <t>Industrial Energy Related Emissions Excluding Fuels to Power CCS[crude oil if,appliances and electrical equipment 27,CO2]</t>
  </si>
  <si>
    <t>Industrial Energy Related Emissions Excluding Fuels to Power CCS[crude oil if,appliances and electrical equipment 27,VOC]</t>
  </si>
  <si>
    <t>Industrial Energy Related Emissions Excluding Fuels to Power CCS[crude oil if,appliances and electrical equipment 27,CO]</t>
  </si>
  <si>
    <t>Industrial Energy Related Emissions Excluding Fuels to Power CCS[crude oil if,appliances and electrical equipment 27,NOx]</t>
  </si>
  <si>
    <t>Industrial Energy Related Emissions Excluding Fuels to Power CCS[crude oil if,appliances and electrical equipment 27,PM10]</t>
  </si>
  <si>
    <t>Industrial Energy Related Emissions Excluding Fuels to Power CCS[crude oil if,appliances and electrical equipment 27,PM25]</t>
  </si>
  <si>
    <t>Industrial Energy Related Emissions Excluding Fuels to Power CCS[crude oil if,appliances and electrical equipment 27,SOx]</t>
  </si>
  <si>
    <t>Industrial Energy Related Emissions Excluding Fuels to Power CCS[crude oil if,appliances and electrical equipment 27,BC]</t>
  </si>
  <si>
    <t>Industrial Energy Related Emissions Excluding Fuels to Power CCS[crude oil if,appliances and electrical equipment 27,OC]</t>
  </si>
  <si>
    <t>Industrial Energy Related Emissions Excluding Fuels to Power CCS[crude oil if,appliances and electrical equipment 27,CH4]</t>
  </si>
  <si>
    <t>Industrial Energy Related Emissions Excluding Fuels to Power CCS[crude oil if,appliances and electrical equipment 27,N2O]</t>
  </si>
  <si>
    <t>Industrial Energy Related Emissions Excluding Fuels to Power CCS[crude oil if,appliances and electrical equipment 27,F gases]</t>
  </si>
  <si>
    <t>Industrial Energy Related Emissions Excluding Fuels to Power CCS[crude oil if,other machinery 28,CO2]</t>
  </si>
  <si>
    <t>Industrial Energy Related Emissions Excluding Fuels to Power CCS[crude oil if,other machinery 28,VOC]</t>
  </si>
  <si>
    <t>Industrial Energy Related Emissions Excluding Fuels to Power CCS[crude oil if,other machinery 28,CO]</t>
  </si>
  <si>
    <t>Industrial Energy Related Emissions Excluding Fuels to Power CCS[crude oil if,other machinery 28,NOx]</t>
  </si>
  <si>
    <t>Industrial Energy Related Emissions Excluding Fuels to Power CCS[crude oil if,other machinery 28,PM10]</t>
  </si>
  <si>
    <t>Industrial Energy Related Emissions Excluding Fuels to Power CCS[crude oil if,other machinery 28,PM25]</t>
  </si>
  <si>
    <t>Industrial Energy Related Emissions Excluding Fuels to Power CCS[crude oil if,other machinery 28,SOx]</t>
  </si>
  <si>
    <t>Industrial Energy Related Emissions Excluding Fuels to Power CCS[crude oil if,other machinery 28,BC]</t>
  </si>
  <si>
    <t>Industrial Energy Related Emissions Excluding Fuels to Power CCS[crude oil if,other machinery 28,OC]</t>
  </si>
  <si>
    <t>Industrial Energy Related Emissions Excluding Fuels to Power CCS[crude oil if,other machinery 28,CH4]</t>
  </si>
  <si>
    <t>Industrial Energy Related Emissions Excluding Fuels to Power CCS[crude oil if,other machinery 28,N2O]</t>
  </si>
  <si>
    <t>Industrial Energy Related Emissions Excluding Fuels to Power CCS[crude oil if,other machinery 28,F gases]</t>
  </si>
  <si>
    <t>Industrial Energy Related Emissions Excluding Fuels to Power CCS[crude oil if,road vehicles 29,CO2]</t>
  </si>
  <si>
    <t>Industrial Energy Related Emissions Excluding Fuels to Power CCS[crude oil if,road vehicles 29,VOC]</t>
  </si>
  <si>
    <t>Industrial Energy Related Emissions Excluding Fuels to Power CCS[crude oil if,road vehicles 29,CO]</t>
  </si>
  <si>
    <t>Industrial Energy Related Emissions Excluding Fuels to Power CCS[crude oil if,road vehicles 29,NOx]</t>
  </si>
  <si>
    <t>Industrial Energy Related Emissions Excluding Fuels to Power CCS[crude oil if,road vehicles 29,PM10]</t>
  </si>
  <si>
    <t>Industrial Energy Related Emissions Excluding Fuels to Power CCS[crude oil if,road vehicles 29,PM25]</t>
  </si>
  <si>
    <t>Industrial Energy Related Emissions Excluding Fuels to Power CCS[crude oil if,road vehicles 29,SOx]</t>
  </si>
  <si>
    <t>Industrial Energy Related Emissions Excluding Fuels to Power CCS[crude oil if,road vehicles 29,BC]</t>
  </si>
  <si>
    <t>Industrial Energy Related Emissions Excluding Fuels to Power CCS[crude oil if,road vehicles 29,OC]</t>
  </si>
  <si>
    <t>Industrial Energy Related Emissions Excluding Fuels to Power CCS[crude oil if,road vehicles 29,CH4]</t>
  </si>
  <si>
    <t>Industrial Energy Related Emissions Excluding Fuels to Power CCS[crude oil if,road vehicles 29,N2O]</t>
  </si>
  <si>
    <t>Industrial Energy Related Emissions Excluding Fuels to Power CCS[crude oil if,road vehicles 29,F gases]</t>
  </si>
  <si>
    <t>Industrial Energy Related Emissions Excluding Fuels to Power CCS[crude oil if,nonroad vehicles 30,CO2]</t>
  </si>
  <si>
    <t>Industrial Energy Related Emissions Excluding Fuels to Power CCS[crude oil if,nonroad vehicles 30,VOC]</t>
  </si>
  <si>
    <t>Industrial Energy Related Emissions Excluding Fuels to Power CCS[crude oil if,nonroad vehicles 30,CO]</t>
  </si>
  <si>
    <t>Industrial Energy Related Emissions Excluding Fuels to Power CCS[crude oil if,nonroad vehicles 30,NOx]</t>
  </si>
  <si>
    <t>Industrial Energy Related Emissions Excluding Fuels to Power CCS[crude oil if,nonroad vehicles 30,PM10]</t>
  </si>
  <si>
    <t>Industrial Energy Related Emissions Excluding Fuels to Power CCS[crude oil if,nonroad vehicles 30,PM25]</t>
  </si>
  <si>
    <t>Industrial Energy Related Emissions Excluding Fuels to Power CCS[crude oil if,nonroad vehicles 30,SOx]</t>
  </si>
  <si>
    <t>Industrial Energy Related Emissions Excluding Fuels to Power CCS[crude oil if,nonroad vehicles 30,BC]</t>
  </si>
  <si>
    <t>Industrial Energy Related Emissions Excluding Fuels to Power CCS[crude oil if,nonroad vehicles 30,OC]</t>
  </si>
  <si>
    <t>Industrial Energy Related Emissions Excluding Fuels to Power CCS[crude oil if,nonroad vehicles 30,CH4]</t>
  </si>
  <si>
    <t>Industrial Energy Related Emissions Excluding Fuels to Power CCS[crude oil if,nonroad vehicles 30,N2O]</t>
  </si>
  <si>
    <t>Industrial Energy Related Emissions Excluding Fuels to Power CCS[crude oil if,nonroad vehicles 30,F gases]</t>
  </si>
  <si>
    <t>Industrial Energy Related Emissions Excluding Fuels to Power CCS[crude oil if,other manufacturing 31T33,CO2]</t>
  </si>
  <si>
    <t>Industrial Energy Related Emissions Excluding Fuels to Power CCS[crude oil if,other manufacturing 31T33,VOC]</t>
  </si>
  <si>
    <t>Industrial Energy Related Emissions Excluding Fuels to Power CCS[crude oil if,other manufacturing 31T33,CO]</t>
  </si>
  <si>
    <t>Industrial Energy Related Emissions Excluding Fuels to Power CCS[crude oil if,other manufacturing 31T33,NOx]</t>
  </si>
  <si>
    <t>Industrial Energy Related Emissions Excluding Fuels to Power CCS[crude oil if,other manufacturing 31T33,PM10]</t>
  </si>
  <si>
    <t>Industrial Energy Related Emissions Excluding Fuels to Power CCS[crude oil if,other manufacturing 31T33,PM25]</t>
  </si>
  <si>
    <t>Industrial Energy Related Emissions Excluding Fuels to Power CCS[crude oil if,other manufacturing 31T33,SOx]</t>
  </si>
  <si>
    <t>Industrial Energy Related Emissions Excluding Fuels to Power CCS[crude oil if,other manufacturing 31T33,BC]</t>
  </si>
  <si>
    <t>Industrial Energy Related Emissions Excluding Fuels to Power CCS[crude oil if,other manufacturing 31T33,OC]</t>
  </si>
  <si>
    <t>Industrial Energy Related Emissions Excluding Fuels to Power CCS[crude oil if,other manufacturing 31T33,CH4]</t>
  </si>
  <si>
    <t>Industrial Energy Related Emissions Excluding Fuels to Power CCS[crude oil if,other manufacturing 31T33,N2O]</t>
  </si>
  <si>
    <t>Industrial Energy Related Emissions Excluding Fuels to Power CCS[crude oil if,other manufacturing 31T33,F gases]</t>
  </si>
  <si>
    <t>Industrial Energy Related Emissions Excluding Fuels to Power CCS[crude oil if,energy pipelines and gas processing 352T353,CO2]</t>
  </si>
  <si>
    <t>Industrial Energy Related Emissions Excluding Fuels to Power CCS[crude oil if,energy pipelines and gas processing 352T353,VOC]</t>
  </si>
  <si>
    <t>Industrial Energy Related Emissions Excluding Fuels to Power CCS[crude oil if,energy pipelines and gas processing 352T353,CO]</t>
  </si>
  <si>
    <t>Industrial Energy Related Emissions Excluding Fuels to Power CCS[crude oil if,energy pipelines and gas processing 352T353,NOx]</t>
  </si>
  <si>
    <t>Industrial Energy Related Emissions Excluding Fuels to Power CCS[crude oil if,energy pipelines and gas processing 352T353,PM10]</t>
  </si>
  <si>
    <t>Industrial Energy Related Emissions Excluding Fuels to Power CCS[crude oil if,energy pipelines and gas processing 352T353,PM25]</t>
  </si>
  <si>
    <t>Industrial Energy Related Emissions Excluding Fuels to Power CCS[crude oil if,energy pipelines and gas processing 352T353,SOx]</t>
  </si>
  <si>
    <t>Industrial Energy Related Emissions Excluding Fuels to Power CCS[crude oil if,energy pipelines and gas processing 352T353,BC]</t>
  </si>
  <si>
    <t>Industrial Energy Related Emissions Excluding Fuels to Power CCS[crude oil if,energy pipelines and gas processing 352T353,OC]</t>
  </si>
  <si>
    <t>Industrial Energy Related Emissions Excluding Fuels to Power CCS[crude oil if,energy pipelines and gas processing 352T353,CH4]</t>
  </si>
  <si>
    <t>Industrial Energy Related Emissions Excluding Fuels to Power CCS[crude oil if,energy pipelines and gas processing 352T353,N2O]</t>
  </si>
  <si>
    <t>Industrial Energy Related Emissions Excluding Fuels to Power CCS[crude oil if,energy pipelines and gas processing 352T353,F gases]</t>
  </si>
  <si>
    <t>Industrial Energy Related Emissions Excluding Fuels to Power CCS[crude oil if,water and waste 36T39,CO2]</t>
  </si>
  <si>
    <t>Industrial Energy Related Emissions Excluding Fuels to Power CCS[crude oil if,water and waste 36T39,VOC]</t>
  </si>
  <si>
    <t>Industrial Energy Related Emissions Excluding Fuels to Power CCS[crude oil if,water and waste 36T39,CO]</t>
  </si>
  <si>
    <t>Industrial Energy Related Emissions Excluding Fuels to Power CCS[crude oil if,water and waste 36T39,NOx]</t>
  </si>
  <si>
    <t>Industrial Energy Related Emissions Excluding Fuels to Power CCS[crude oil if,water and waste 36T39,PM10]</t>
  </si>
  <si>
    <t>Industrial Energy Related Emissions Excluding Fuels to Power CCS[crude oil if,water and waste 36T39,PM25]</t>
  </si>
  <si>
    <t>Industrial Energy Related Emissions Excluding Fuels to Power CCS[crude oil if,water and waste 36T39,SOx]</t>
  </si>
  <si>
    <t>Industrial Energy Related Emissions Excluding Fuels to Power CCS[crude oil if,water and waste 36T39,BC]</t>
  </si>
  <si>
    <t>Industrial Energy Related Emissions Excluding Fuels to Power CCS[crude oil if,water and waste 36T39,OC]</t>
  </si>
  <si>
    <t>Industrial Energy Related Emissions Excluding Fuels to Power CCS[crude oil if,water and waste 36T39,CH4]</t>
  </si>
  <si>
    <t>Industrial Energy Related Emissions Excluding Fuels to Power CCS[crude oil if,water and waste 36T39,N2O]</t>
  </si>
  <si>
    <t>Industrial Energy Related Emissions Excluding Fuels to Power CCS[crude oil if,water and waste 36T39,F gases]</t>
  </si>
  <si>
    <t>Industrial Energy Related Emissions Excluding Fuels to Power CCS[crude oil if,construction 41T43,CO2]</t>
  </si>
  <si>
    <t>Industrial Energy Related Emissions Excluding Fuels to Power CCS[crude oil if,construction 41T43,VOC]</t>
  </si>
  <si>
    <t>Industrial Energy Related Emissions Excluding Fuels to Power CCS[crude oil if,construction 41T43,CO]</t>
  </si>
  <si>
    <t>Industrial Energy Related Emissions Excluding Fuels to Power CCS[crude oil if,construction 41T43,NOx]</t>
  </si>
  <si>
    <t>Industrial Energy Related Emissions Excluding Fuels to Power CCS[crude oil if,construction 41T43,PM10]</t>
  </si>
  <si>
    <t>Industrial Energy Related Emissions Excluding Fuels to Power CCS[crude oil if,construction 41T43,PM25]</t>
  </si>
  <si>
    <t>Industrial Energy Related Emissions Excluding Fuels to Power CCS[crude oil if,construction 41T43,SOx]</t>
  </si>
  <si>
    <t>Industrial Energy Related Emissions Excluding Fuels to Power CCS[crude oil if,construction 41T43,BC]</t>
  </si>
  <si>
    <t>Industrial Energy Related Emissions Excluding Fuels to Power CCS[crude oil if,construction 41T43,OC]</t>
  </si>
  <si>
    <t>Industrial Energy Related Emissions Excluding Fuels to Power CCS[crude oil if,construction 41T43,CH4]</t>
  </si>
  <si>
    <t>Industrial Energy Related Emissions Excluding Fuels to Power CCS[crude oil if,construction 41T43,N2O]</t>
  </si>
  <si>
    <t>Industrial Energy Related Emissions Excluding Fuels to Power CCS[crude oil if,construction 41T43,F gases]</t>
  </si>
  <si>
    <t>Industrial Energy Related Emissions Excluding Fuels to Power CCS[heavy or residual fuel oil if,agriculture and forestry 01T03,CO2]</t>
  </si>
  <si>
    <t>Industrial Energy Related Emissions Excluding Fuels to Power CCS[heavy or residual fuel oil if,agriculture and forestry 01T03,VOC]</t>
  </si>
  <si>
    <t>Industrial Energy Related Emissions Excluding Fuels to Power CCS[heavy or residual fuel oil if,agriculture and forestry 01T03,CO]</t>
  </si>
  <si>
    <t>Industrial Energy Related Emissions Excluding Fuels to Power CCS[heavy or residual fuel oil if,agriculture and forestry 01T03,NOx]</t>
  </si>
  <si>
    <t>Industrial Energy Related Emissions Excluding Fuels to Power CCS[heavy or residual fuel oil if,agriculture and forestry 01T03,PM10]</t>
  </si>
  <si>
    <t>Industrial Energy Related Emissions Excluding Fuels to Power CCS[heavy or residual fuel oil if,agriculture and forestry 01T03,PM25]</t>
  </si>
  <si>
    <t>Industrial Energy Related Emissions Excluding Fuels to Power CCS[heavy or residual fuel oil if,agriculture and forestry 01T03,SOx]</t>
  </si>
  <si>
    <t>Industrial Energy Related Emissions Excluding Fuels to Power CCS[heavy or residual fuel oil if,agriculture and forestry 01T03,BC]</t>
  </si>
  <si>
    <t>Industrial Energy Related Emissions Excluding Fuels to Power CCS[heavy or residual fuel oil if,agriculture and forestry 01T03,OC]</t>
  </si>
  <si>
    <t>Industrial Energy Related Emissions Excluding Fuels to Power CCS[heavy or residual fuel oil if,agriculture and forestry 01T03,CH4]</t>
  </si>
  <si>
    <t>Industrial Energy Related Emissions Excluding Fuels to Power CCS[heavy or residual fuel oil if,agriculture and forestry 01T03,N2O]</t>
  </si>
  <si>
    <t>Industrial Energy Related Emissions Excluding Fuels to Power CCS[heavy or residual fuel oil if,agriculture and forestry 01T03,F gases]</t>
  </si>
  <si>
    <t>Industrial Energy Related Emissions Excluding Fuels to Power CCS[heavy or residual fuel oil if,coal mining 05,CO2]</t>
  </si>
  <si>
    <t>Industrial Energy Related Emissions Excluding Fuels to Power CCS[heavy or residual fuel oil if,coal mining 05,VOC]</t>
  </si>
  <si>
    <t>Industrial Energy Related Emissions Excluding Fuels to Power CCS[heavy or residual fuel oil if,coal mining 05,CO]</t>
  </si>
  <si>
    <t>Industrial Energy Related Emissions Excluding Fuels to Power CCS[heavy or residual fuel oil if,coal mining 05,NOx]</t>
  </si>
  <si>
    <t>Industrial Energy Related Emissions Excluding Fuels to Power CCS[heavy or residual fuel oil if,coal mining 05,PM10]</t>
  </si>
  <si>
    <t>Industrial Energy Related Emissions Excluding Fuels to Power CCS[heavy or residual fuel oil if,coal mining 05,PM25]</t>
  </si>
  <si>
    <t>Industrial Energy Related Emissions Excluding Fuels to Power CCS[heavy or residual fuel oil if,coal mining 05,SOx]</t>
  </si>
  <si>
    <t>Industrial Energy Related Emissions Excluding Fuels to Power CCS[heavy or residual fuel oil if,coal mining 05,BC]</t>
  </si>
  <si>
    <t>Industrial Energy Related Emissions Excluding Fuels to Power CCS[heavy or residual fuel oil if,coal mining 05,OC]</t>
  </si>
  <si>
    <t>Industrial Energy Related Emissions Excluding Fuels to Power CCS[heavy or residual fuel oil if,coal mining 05,CH4]</t>
  </si>
  <si>
    <t>Industrial Energy Related Emissions Excluding Fuels to Power CCS[heavy or residual fuel oil if,coal mining 05,N2O]</t>
  </si>
  <si>
    <t>Industrial Energy Related Emissions Excluding Fuels to Power CCS[heavy or residual fuel oil if,coal mining 05,F gases]</t>
  </si>
  <si>
    <t>Industrial Energy Related Emissions Excluding Fuels to Power CCS[heavy or residual fuel oil if,oil and gas extraction 06,CO2]</t>
  </si>
  <si>
    <t>Industrial Energy Related Emissions Excluding Fuels to Power CCS[heavy or residual fuel oil if,oil and gas extraction 06,VOC]</t>
  </si>
  <si>
    <t>Industrial Energy Related Emissions Excluding Fuels to Power CCS[heavy or residual fuel oil if,oil and gas extraction 06,CO]</t>
  </si>
  <si>
    <t>Industrial Energy Related Emissions Excluding Fuels to Power CCS[heavy or residual fuel oil if,oil and gas extraction 06,NOx]</t>
  </si>
  <si>
    <t>Industrial Energy Related Emissions Excluding Fuels to Power CCS[heavy or residual fuel oil if,oil and gas extraction 06,PM10]</t>
  </si>
  <si>
    <t>Industrial Energy Related Emissions Excluding Fuels to Power CCS[heavy or residual fuel oil if,oil and gas extraction 06,PM25]</t>
  </si>
  <si>
    <t>Industrial Energy Related Emissions Excluding Fuels to Power CCS[heavy or residual fuel oil if,oil and gas extraction 06,SOx]</t>
  </si>
  <si>
    <t>Industrial Energy Related Emissions Excluding Fuels to Power CCS[heavy or residual fuel oil if,oil and gas extraction 06,BC]</t>
  </si>
  <si>
    <t>Industrial Energy Related Emissions Excluding Fuels to Power CCS[heavy or residual fuel oil if,oil and gas extraction 06,OC]</t>
  </si>
  <si>
    <t>Industrial Energy Related Emissions Excluding Fuels to Power CCS[heavy or residual fuel oil if,oil and gas extraction 06,CH4]</t>
  </si>
  <si>
    <t>Industrial Energy Related Emissions Excluding Fuels to Power CCS[heavy or residual fuel oil if,oil and gas extraction 06,N2O]</t>
  </si>
  <si>
    <t>Industrial Energy Related Emissions Excluding Fuels to Power CCS[heavy or residual fuel oil if,oil and gas extraction 06,F gases]</t>
  </si>
  <si>
    <t>Industrial Energy Related Emissions Excluding Fuels to Power CCS[heavy or residual fuel oil if,other mining and quarrying 07T08,CO2]</t>
  </si>
  <si>
    <t>Industrial Energy Related Emissions Excluding Fuels to Power CCS[heavy or residual fuel oil if,other mining and quarrying 07T08,VOC]</t>
  </si>
  <si>
    <t>Industrial Energy Related Emissions Excluding Fuels to Power CCS[heavy or residual fuel oil if,other mining and quarrying 07T08,CO]</t>
  </si>
  <si>
    <t>Industrial Energy Related Emissions Excluding Fuels to Power CCS[heavy or residual fuel oil if,other mining and quarrying 07T08,NOx]</t>
  </si>
  <si>
    <t>Industrial Energy Related Emissions Excluding Fuels to Power CCS[heavy or residual fuel oil if,other mining and quarrying 07T08,PM10]</t>
  </si>
  <si>
    <t>Industrial Energy Related Emissions Excluding Fuels to Power CCS[heavy or residual fuel oil if,other mining and quarrying 07T08,PM25]</t>
  </si>
  <si>
    <t>Industrial Energy Related Emissions Excluding Fuels to Power CCS[heavy or residual fuel oil if,other mining and quarrying 07T08,SOx]</t>
  </si>
  <si>
    <t>Industrial Energy Related Emissions Excluding Fuels to Power CCS[heavy or residual fuel oil if,other mining and quarrying 07T08,BC]</t>
  </si>
  <si>
    <t>Industrial Energy Related Emissions Excluding Fuels to Power CCS[heavy or residual fuel oil if,other mining and quarrying 07T08,OC]</t>
  </si>
  <si>
    <t>Industrial Energy Related Emissions Excluding Fuels to Power CCS[heavy or residual fuel oil if,other mining and quarrying 07T08,CH4]</t>
  </si>
  <si>
    <t>Industrial Energy Related Emissions Excluding Fuels to Power CCS[heavy or residual fuel oil if,other mining and quarrying 07T08,N2O]</t>
  </si>
  <si>
    <t>Industrial Energy Related Emissions Excluding Fuels to Power CCS[heavy or residual fuel oil if,other mining and quarrying 07T08,F gases]</t>
  </si>
  <si>
    <t>Industrial Energy Related Emissions Excluding Fuels to Power CCS[heavy or residual fuel oil if,food beverage and tobacco 10T12,CO2]</t>
  </si>
  <si>
    <t>Industrial Energy Related Emissions Excluding Fuels to Power CCS[heavy or residual fuel oil if,food beverage and tobacco 10T12,VOC]</t>
  </si>
  <si>
    <t>Industrial Energy Related Emissions Excluding Fuels to Power CCS[heavy or residual fuel oil if,food beverage and tobacco 10T12,CO]</t>
  </si>
  <si>
    <t>Industrial Energy Related Emissions Excluding Fuels to Power CCS[heavy or residual fuel oil if,food beverage and tobacco 10T12,NOx]</t>
  </si>
  <si>
    <t>Industrial Energy Related Emissions Excluding Fuels to Power CCS[heavy or residual fuel oil if,food beverage and tobacco 10T12,PM10]</t>
  </si>
  <si>
    <t>Industrial Energy Related Emissions Excluding Fuels to Power CCS[heavy or residual fuel oil if,food beverage and tobacco 10T12,PM25]</t>
  </si>
  <si>
    <t>Industrial Energy Related Emissions Excluding Fuels to Power CCS[heavy or residual fuel oil if,food beverage and tobacco 10T12,SOx]</t>
  </si>
  <si>
    <t>Industrial Energy Related Emissions Excluding Fuels to Power CCS[heavy or residual fuel oil if,food beverage and tobacco 10T12,BC]</t>
  </si>
  <si>
    <t>Industrial Energy Related Emissions Excluding Fuels to Power CCS[heavy or residual fuel oil if,food beverage and tobacco 10T12,OC]</t>
  </si>
  <si>
    <t>Industrial Energy Related Emissions Excluding Fuels to Power CCS[heavy or residual fuel oil if,food beverage and tobacco 10T12,CH4]</t>
  </si>
  <si>
    <t>Industrial Energy Related Emissions Excluding Fuels to Power CCS[heavy or residual fuel oil if,food beverage and tobacco 10T12,N2O]</t>
  </si>
  <si>
    <t>Industrial Energy Related Emissions Excluding Fuels to Power CCS[heavy or residual fuel oil if,food beverage and tobacco 10T12,F gases]</t>
  </si>
  <si>
    <t>Industrial Energy Related Emissions Excluding Fuels to Power CCS[heavy or residual fuel oil if,textiles apparel and leather 13T15,CO2]</t>
  </si>
  <si>
    <t>Industrial Energy Related Emissions Excluding Fuels to Power CCS[heavy or residual fuel oil if,textiles apparel and leather 13T15,VOC]</t>
  </si>
  <si>
    <t>Industrial Energy Related Emissions Excluding Fuels to Power CCS[heavy or residual fuel oil if,textiles apparel and leather 13T15,CO]</t>
  </si>
  <si>
    <t>Industrial Energy Related Emissions Excluding Fuels to Power CCS[heavy or residual fuel oil if,textiles apparel and leather 13T15,NOx]</t>
  </si>
  <si>
    <t>Industrial Energy Related Emissions Excluding Fuels to Power CCS[heavy or residual fuel oil if,textiles apparel and leather 13T15,PM10]</t>
  </si>
  <si>
    <t>Industrial Energy Related Emissions Excluding Fuels to Power CCS[heavy or residual fuel oil if,textiles apparel and leather 13T15,PM25]</t>
  </si>
  <si>
    <t>Industrial Energy Related Emissions Excluding Fuels to Power CCS[heavy or residual fuel oil if,textiles apparel and leather 13T15,SOx]</t>
  </si>
  <si>
    <t>Industrial Energy Related Emissions Excluding Fuels to Power CCS[heavy or residual fuel oil if,textiles apparel and leather 13T15,BC]</t>
  </si>
  <si>
    <t>Industrial Energy Related Emissions Excluding Fuels to Power CCS[heavy or residual fuel oil if,textiles apparel and leather 13T15,OC]</t>
  </si>
  <si>
    <t>Industrial Energy Related Emissions Excluding Fuels to Power CCS[heavy or residual fuel oil if,textiles apparel and leather 13T15,CH4]</t>
  </si>
  <si>
    <t>Industrial Energy Related Emissions Excluding Fuels to Power CCS[heavy or residual fuel oil if,textiles apparel and leather 13T15,N2O]</t>
  </si>
  <si>
    <t>Industrial Energy Related Emissions Excluding Fuels to Power CCS[heavy or residual fuel oil if,textiles apparel and leather 13T15,F gases]</t>
  </si>
  <si>
    <t>Industrial Energy Related Emissions Excluding Fuels to Power CCS[heavy or residual fuel oil if,wood products 16,CO2]</t>
  </si>
  <si>
    <t>Industrial Energy Related Emissions Excluding Fuels to Power CCS[heavy or residual fuel oil if,wood products 16,VOC]</t>
  </si>
  <si>
    <t>Industrial Energy Related Emissions Excluding Fuels to Power CCS[heavy or residual fuel oil if,wood products 16,CO]</t>
  </si>
  <si>
    <t>Industrial Energy Related Emissions Excluding Fuels to Power CCS[heavy or residual fuel oil if,wood products 16,NOx]</t>
  </si>
  <si>
    <t>Industrial Energy Related Emissions Excluding Fuels to Power CCS[heavy or residual fuel oil if,wood products 16,PM10]</t>
  </si>
  <si>
    <t>Industrial Energy Related Emissions Excluding Fuels to Power CCS[heavy or residual fuel oil if,wood products 16,PM25]</t>
  </si>
  <si>
    <t>Industrial Energy Related Emissions Excluding Fuels to Power CCS[heavy or residual fuel oil if,wood products 16,SOx]</t>
  </si>
  <si>
    <t>Industrial Energy Related Emissions Excluding Fuels to Power CCS[heavy or residual fuel oil if,wood products 16,BC]</t>
  </si>
  <si>
    <t>Industrial Energy Related Emissions Excluding Fuels to Power CCS[heavy or residual fuel oil if,wood products 16,OC]</t>
  </si>
  <si>
    <t>Industrial Energy Related Emissions Excluding Fuels to Power CCS[heavy or residual fuel oil if,wood products 16,CH4]</t>
  </si>
  <si>
    <t>Industrial Energy Related Emissions Excluding Fuels to Power CCS[heavy or residual fuel oil if,wood products 16,N2O]</t>
  </si>
  <si>
    <t>Industrial Energy Related Emissions Excluding Fuels to Power CCS[heavy or residual fuel oil if,wood products 16,F gases]</t>
  </si>
  <si>
    <t>Industrial Energy Related Emissions Excluding Fuels to Power CCS[heavy or residual fuel oil if,pulp paper and printing 17T18,CO2]</t>
  </si>
  <si>
    <t>Industrial Energy Related Emissions Excluding Fuels to Power CCS[heavy or residual fuel oil if,pulp paper and printing 17T18,VOC]</t>
  </si>
  <si>
    <t>Industrial Energy Related Emissions Excluding Fuels to Power CCS[heavy or residual fuel oil if,pulp paper and printing 17T18,CO]</t>
  </si>
  <si>
    <t>Industrial Energy Related Emissions Excluding Fuels to Power CCS[heavy or residual fuel oil if,pulp paper and printing 17T18,NOx]</t>
  </si>
  <si>
    <t>Industrial Energy Related Emissions Excluding Fuels to Power CCS[heavy or residual fuel oil if,pulp paper and printing 17T18,PM10]</t>
  </si>
  <si>
    <t>Industrial Energy Related Emissions Excluding Fuels to Power CCS[heavy or residual fuel oil if,pulp paper and printing 17T18,PM25]</t>
  </si>
  <si>
    <t>Industrial Energy Related Emissions Excluding Fuels to Power CCS[heavy or residual fuel oil if,pulp paper and printing 17T18,SOx]</t>
  </si>
  <si>
    <t>Industrial Energy Related Emissions Excluding Fuels to Power CCS[heavy or residual fuel oil if,pulp paper and printing 17T18,BC]</t>
  </si>
  <si>
    <t>Industrial Energy Related Emissions Excluding Fuels to Power CCS[heavy or residual fuel oil if,pulp paper and printing 17T18,OC]</t>
  </si>
  <si>
    <t>Industrial Energy Related Emissions Excluding Fuels to Power CCS[heavy or residual fuel oil if,pulp paper and printing 17T18,CH4]</t>
  </si>
  <si>
    <t>Industrial Energy Related Emissions Excluding Fuels to Power CCS[heavy or residual fuel oil if,pulp paper and printing 17T18,N2O]</t>
  </si>
  <si>
    <t>Industrial Energy Related Emissions Excluding Fuels to Power CCS[heavy or residual fuel oil if,pulp paper and printing 17T18,F gases]</t>
  </si>
  <si>
    <t>Industrial Energy Related Emissions Excluding Fuels to Power CCS[heavy or residual fuel oil if,refined petroleum and coke 19,CO2]</t>
  </si>
  <si>
    <t>Industrial Energy Related Emissions Excluding Fuels to Power CCS[heavy or residual fuel oil if,refined petroleum and coke 19,VOC]</t>
  </si>
  <si>
    <t>Industrial Energy Related Emissions Excluding Fuels to Power CCS[heavy or residual fuel oil if,refined petroleum and coke 19,CO]</t>
  </si>
  <si>
    <t>Industrial Energy Related Emissions Excluding Fuels to Power CCS[heavy or residual fuel oil if,refined petroleum and coke 19,NOx]</t>
  </si>
  <si>
    <t>Industrial Energy Related Emissions Excluding Fuels to Power CCS[heavy or residual fuel oil if,refined petroleum and coke 19,PM10]</t>
  </si>
  <si>
    <t>Industrial Energy Related Emissions Excluding Fuels to Power CCS[heavy or residual fuel oil if,refined petroleum and coke 19,PM25]</t>
  </si>
  <si>
    <t>Industrial Energy Related Emissions Excluding Fuels to Power CCS[heavy or residual fuel oil if,refined petroleum and coke 19,SOx]</t>
  </si>
  <si>
    <t>Industrial Energy Related Emissions Excluding Fuels to Power CCS[heavy or residual fuel oil if,refined petroleum and coke 19,BC]</t>
  </si>
  <si>
    <t>Industrial Energy Related Emissions Excluding Fuels to Power CCS[heavy or residual fuel oil if,refined petroleum and coke 19,OC]</t>
  </si>
  <si>
    <t>Industrial Energy Related Emissions Excluding Fuels to Power CCS[heavy or residual fuel oil if,refined petroleum and coke 19,CH4]</t>
  </si>
  <si>
    <t>Industrial Energy Related Emissions Excluding Fuels to Power CCS[heavy or residual fuel oil if,refined petroleum and coke 19,N2O]</t>
  </si>
  <si>
    <t>Industrial Energy Related Emissions Excluding Fuels to Power CCS[heavy or residual fuel oil if,refined petroleum and coke 19,F gases]</t>
  </si>
  <si>
    <t>Industrial Energy Related Emissions Excluding Fuels to Power CCS[heavy or residual fuel oil if,chemicals 20,CO2]</t>
  </si>
  <si>
    <t>Industrial Energy Related Emissions Excluding Fuels to Power CCS[heavy or residual fuel oil if,chemicals 20,VOC]</t>
  </si>
  <si>
    <t>Industrial Energy Related Emissions Excluding Fuels to Power CCS[heavy or residual fuel oil if,chemicals 20,CO]</t>
  </si>
  <si>
    <t>Industrial Energy Related Emissions Excluding Fuels to Power CCS[heavy or residual fuel oil if,chemicals 20,NOx]</t>
  </si>
  <si>
    <t>Industrial Energy Related Emissions Excluding Fuels to Power CCS[heavy or residual fuel oil if,chemicals 20,PM10]</t>
  </si>
  <si>
    <t>Industrial Energy Related Emissions Excluding Fuels to Power CCS[heavy or residual fuel oil if,chemicals 20,PM25]</t>
  </si>
  <si>
    <t>Industrial Energy Related Emissions Excluding Fuels to Power CCS[heavy or residual fuel oil if,chemicals 20,SOx]</t>
  </si>
  <si>
    <t>Industrial Energy Related Emissions Excluding Fuels to Power CCS[heavy or residual fuel oil if,chemicals 20,BC]</t>
  </si>
  <si>
    <t>Industrial Energy Related Emissions Excluding Fuels to Power CCS[heavy or residual fuel oil if,chemicals 20,OC]</t>
  </si>
  <si>
    <t>Industrial Energy Related Emissions Excluding Fuels to Power CCS[heavy or residual fuel oil if,chemicals 20,CH4]</t>
  </si>
  <si>
    <t>Industrial Energy Related Emissions Excluding Fuels to Power CCS[heavy or residual fuel oil if,chemicals 20,N2O]</t>
  </si>
  <si>
    <t>Industrial Energy Related Emissions Excluding Fuels to Power CCS[heavy or residual fuel oil if,chemicals 20,F gases]</t>
  </si>
  <si>
    <t>Industrial Energy Related Emissions Excluding Fuels to Power CCS[heavy or residual fuel oil if,rubber and plastic products 22,CO2]</t>
  </si>
  <si>
    <t>Industrial Energy Related Emissions Excluding Fuels to Power CCS[heavy or residual fuel oil if,rubber and plastic products 22,VOC]</t>
  </si>
  <si>
    <t>Industrial Energy Related Emissions Excluding Fuels to Power CCS[heavy or residual fuel oil if,rubber and plastic products 22,CO]</t>
  </si>
  <si>
    <t>Industrial Energy Related Emissions Excluding Fuels to Power CCS[heavy or residual fuel oil if,rubber and plastic products 22,NOx]</t>
  </si>
  <si>
    <t>Industrial Energy Related Emissions Excluding Fuels to Power CCS[heavy or residual fuel oil if,rubber and plastic products 22,PM10]</t>
  </si>
  <si>
    <t>Industrial Energy Related Emissions Excluding Fuels to Power CCS[heavy or residual fuel oil if,rubber and plastic products 22,PM25]</t>
  </si>
  <si>
    <t>Industrial Energy Related Emissions Excluding Fuels to Power CCS[heavy or residual fuel oil if,rubber and plastic products 22,SOx]</t>
  </si>
  <si>
    <t>Industrial Energy Related Emissions Excluding Fuels to Power CCS[heavy or residual fuel oil if,rubber and plastic products 22,BC]</t>
  </si>
  <si>
    <t>Industrial Energy Related Emissions Excluding Fuels to Power CCS[heavy or residual fuel oil if,rubber and plastic products 22,OC]</t>
  </si>
  <si>
    <t>Industrial Energy Related Emissions Excluding Fuels to Power CCS[heavy or residual fuel oil if,rubber and plastic products 22,CH4]</t>
  </si>
  <si>
    <t>Industrial Energy Related Emissions Excluding Fuels to Power CCS[heavy or residual fuel oil if,rubber and plastic products 22,N2O]</t>
  </si>
  <si>
    <t>Industrial Energy Related Emissions Excluding Fuels to Power CCS[heavy or residual fuel oil if,rubber and plastic products 22,F gases]</t>
  </si>
  <si>
    <t>Industrial Energy Related Emissions Excluding Fuels to Power CCS[heavy or residual fuel oil if,glass and glass products 231,CO2]</t>
  </si>
  <si>
    <t>Industrial Energy Related Emissions Excluding Fuels to Power CCS[heavy or residual fuel oil if,glass and glass products 231,VOC]</t>
  </si>
  <si>
    <t>Industrial Energy Related Emissions Excluding Fuels to Power CCS[heavy or residual fuel oil if,glass and glass products 231,CO]</t>
  </si>
  <si>
    <t>Industrial Energy Related Emissions Excluding Fuels to Power CCS[heavy or residual fuel oil if,glass and glass products 231,NOx]</t>
  </si>
  <si>
    <t>Industrial Energy Related Emissions Excluding Fuels to Power CCS[heavy or residual fuel oil if,glass and glass products 231,PM10]</t>
  </si>
  <si>
    <t>Industrial Energy Related Emissions Excluding Fuels to Power CCS[heavy or residual fuel oil if,glass and glass products 231,PM25]</t>
  </si>
  <si>
    <t>Industrial Energy Related Emissions Excluding Fuels to Power CCS[heavy or residual fuel oil if,glass and glass products 231,SOx]</t>
  </si>
  <si>
    <t>Industrial Energy Related Emissions Excluding Fuels to Power CCS[heavy or residual fuel oil if,glass and glass products 231,BC]</t>
  </si>
  <si>
    <t>Industrial Energy Related Emissions Excluding Fuels to Power CCS[heavy or residual fuel oil if,glass and glass products 231,OC]</t>
  </si>
  <si>
    <t>Industrial Energy Related Emissions Excluding Fuels to Power CCS[heavy or residual fuel oil if,glass and glass products 231,CH4]</t>
  </si>
  <si>
    <t>Industrial Energy Related Emissions Excluding Fuels to Power CCS[heavy or residual fuel oil if,glass and glass products 231,N2O]</t>
  </si>
  <si>
    <t>Industrial Energy Related Emissions Excluding Fuels to Power CCS[heavy or residual fuel oil if,glass and glass products 231,F gases]</t>
  </si>
  <si>
    <t>Industrial Energy Related Emissions Excluding Fuels to Power CCS[heavy or residual fuel oil if,cement and other nonmetallic minerals 239,CO2]</t>
  </si>
  <si>
    <t>Industrial Energy Related Emissions Excluding Fuels to Power CCS[heavy or residual fuel oil if,cement and other nonmetallic minerals 239,VOC]</t>
  </si>
  <si>
    <t>Industrial Energy Related Emissions Excluding Fuels to Power CCS[heavy or residual fuel oil if,cement and other nonmetallic minerals 239,CO]</t>
  </si>
  <si>
    <t>Industrial Energy Related Emissions Excluding Fuels to Power CCS[heavy or residual fuel oil if,cement and other nonmetallic minerals 239,NOx]</t>
  </si>
  <si>
    <t>Industrial Energy Related Emissions Excluding Fuels to Power CCS[heavy or residual fuel oil if,cement and other nonmetallic minerals 239,PM10]</t>
  </si>
  <si>
    <t>Industrial Energy Related Emissions Excluding Fuels to Power CCS[heavy or residual fuel oil if,cement and other nonmetallic minerals 239,PM25]</t>
  </si>
  <si>
    <t>Industrial Energy Related Emissions Excluding Fuels to Power CCS[heavy or residual fuel oil if,cement and other nonmetallic minerals 239,SOx]</t>
  </si>
  <si>
    <t>Industrial Energy Related Emissions Excluding Fuels to Power CCS[heavy or residual fuel oil if,cement and other nonmetallic minerals 239,BC]</t>
  </si>
  <si>
    <t>Industrial Energy Related Emissions Excluding Fuels to Power CCS[heavy or residual fuel oil if,cement and other nonmetallic minerals 239,OC]</t>
  </si>
  <si>
    <t>Industrial Energy Related Emissions Excluding Fuels to Power CCS[heavy or residual fuel oil if,cement and other nonmetallic minerals 239,CH4]</t>
  </si>
  <si>
    <t>Industrial Energy Related Emissions Excluding Fuels to Power CCS[heavy or residual fuel oil if,cement and other nonmetallic minerals 239,N2O]</t>
  </si>
  <si>
    <t>Industrial Energy Related Emissions Excluding Fuels to Power CCS[heavy or residual fuel oil if,cement and other nonmetallic minerals 239,F gases]</t>
  </si>
  <si>
    <t>Industrial Energy Related Emissions Excluding Fuels to Power CCS[heavy or residual fuel oil if,iron and steel 241,CO2]</t>
  </si>
  <si>
    <t>Industrial Energy Related Emissions Excluding Fuels to Power CCS[heavy or residual fuel oil if,iron and steel 241,VOC]</t>
  </si>
  <si>
    <t>Industrial Energy Related Emissions Excluding Fuels to Power CCS[heavy or residual fuel oil if,iron and steel 241,CO]</t>
  </si>
  <si>
    <t>Industrial Energy Related Emissions Excluding Fuels to Power CCS[heavy or residual fuel oil if,iron and steel 241,NOx]</t>
  </si>
  <si>
    <t>Industrial Energy Related Emissions Excluding Fuels to Power CCS[heavy or residual fuel oil if,iron and steel 241,PM10]</t>
  </si>
  <si>
    <t>Industrial Energy Related Emissions Excluding Fuels to Power CCS[heavy or residual fuel oil if,iron and steel 241,PM25]</t>
  </si>
  <si>
    <t>Industrial Energy Related Emissions Excluding Fuels to Power CCS[heavy or residual fuel oil if,iron and steel 241,SOx]</t>
  </si>
  <si>
    <t>Industrial Energy Related Emissions Excluding Fuels to Power CCS[heavy or residual fuel oil if,iron and steel 241,BC]</t>
  </si>
  <si>
    <t>Industrial Energy Related Emissions Excluding Fuels to Power CCS[heavy or residual fuel oil if,iron and steel 241,OC]</t>
  </si>
  <si>
    <t>Industrial Energy Related Emissions Excluding Fuels to Power CCS[heavy or residual fuel oil if,iron and steel 241,CH4]</t>
  </si>
  <si>
    <t>Industrial Energy Related Emissions Excluding Fuels to Power CCS[heavy or residual fuel oil if,iron and steel 241,N2O]</t>
  </si>
  <si>
    <t>Industrial Energy Related Emissions Excluding Fuels to Power CCS[heavy or residual fuel oil if,iron and steel 241,F gases]</t>
  </si>
  <si>
    <t>Industrial Energy Related Emissions Excluding Fuels to Power CCS[heavy or residual fuel oil if,other metals 242,CO2]</t>
  </si>
  <si>
    <t>Industrial Energy Related Emissions Excluding Fuels to Power CCS[heavy or residual fuel oil if,other metals 242,VOC]</t>
  </si>
  <si>
    <t>Industrial Energy Related Emissions Excluding Fuels to Power CCS[heavy or residual fuel oil if,other metals 242,CO]</t>
  </si>
  <si>
    <t>Industrial Energy Related Emissions Excluding Fuels to Power CCS[heavy or residual fuel oil if,other metals 242,NOx]</t>
  </si>
  <si>
    <t>Industrial Energy Related Emissions Excluding Fuels to Power CCS[heavy or residual fuel oil if,other metals 242,PM10]</t>
  </si>
  <si>
    <t>Industrial Energy Related Emissions Excluding Fuels to Power CCS[heavy or residual fuel oil if,other metals 242,PM25]</t>
  </si>
  <si>
    <t>Industrial Energy Related Emissions Excluding Fuels to Power CCS[heavy or residual fuel oil if,other metals 242,SOx]</t>
  </si>
  <si>
    <t>Industrial Energy Related Emissions Excluding Fuels to Power CCS[heavy or residual fuel oil if,other metals 242,BC]</t>
  </si>
  <si>
    <t>Industrial Energy Related Emissions Excluding Fuels to Power CCS[heavy or residual fuel oil if,other metals 242,OC]</t>
  </si>
  <si>
    <t>Industrial Energy Related Emissions Excluding Fuels to Power CCS[heavy or residual fuel oil if,other metals 242,CH4]</t>
  </si>
  <si>
    <t>Industrial Energy Related Emissions Excluding Fuels to Power CCS[heavy or residual fuel oil if,other metals 242,N2O]</t>
  </si>
  <si>
    <t>Industrial Energy Related Emissions Excluding Fuels to Power CCS[heavy or residual fuel oil if,other metals 242,F gases]</t>
  </si>
  <si>
    <t>Industrial Energy Related Emissions Excluding Fuels to Power CCS[heavy or residual fuel oil if,metal products except machinery and vehicles 25,CO2]</t>
  </si>
  <si>
    <t>Industrial Energy Related Emissions Excluding Fuels to Power CCS[heavy or residual fuel oil if,metal products except machinery and vehicles 25,VOC]</t>
  </si>
  <si>
    <t>Industrial Energy Related Emissions Excluding Fuels to Power CCS[heavy or residual fuel oil if,metal products except machinery and vehicles 25,CO]</t>
  </si>
  <si>
    <t>Industrial Energy Related Emissions Excluding Fuels to Power CCS[heavy or residual fuel oil if,metal products except machinery and vehicles 25,NOx]</t>
  </si>
  <si>
    <t>Industrial Energy Related Emissions Excluding Fuels to Power CCS[heavy or residual fuel oil if,metal products except machinery and vehicles 25,PM10]</t>
  </si>
  <si>
    <t>Industrial Energy Related Emissions Excluding Fuels to Power CCS[heavy or residual fuel oil if,metal products except machinery and vehicles 25,PM25]</t>
  </si>
  <si>
    <t>Industrial Energy Related Emissions Excluding Fuels to Power CCS[heavy or residual fuel oil if,metal products except machinery and vehicles 25,SOx]</t>
  </si>
  <si>
    <t>Industrial Energy Related Emissions Excluding Fuels to Power CCS[heavy or residual fuel oil if,metal products except machinery and vehicles 25,BC]</t>
  </si>
  <si>
    <t>Industrial Energy Related Emissions Excluding Fuels to Power CCS[heavy or residual fuel oil if,metal products except machinery and vehicles 25,OC]</t>
  </si>
  <si>
    <t>Industrial Energy Related Emissions Excluding Fuels to Power CCS[heavy or residual fuel oil if,metal products except machinery and vehicles 25,CH4]</t>
  </si>
  <si>
    <t>Industrial Energy Related Emissions Excluding Fuels to Power CCS[heavy or residual fuel oil if,metal products except machinery and vehicles 25,N2O]</t>
  </si>
  <si>
    <t>Industrial Energy Related Emissions Excluding Fuels to Power CCS[heavy or residual fuel oil if,metal products except machinery and vehicles 25,F gases]</t>
  </si>
  <si>
    <t>Industrial Energy Related Emissions Excluding Fuels to Power CCS[heavy or residual fuel oil if,computers and electronics 26,CO2]</t>
  </si>
  <si>
    <t>Industrial Energy Related Emissions Excluding Fuels to Power CCS[heavy or residual fuel oil if,computers and electronics 26,VOC]</t>
  </si>
  <si>
    <t>Industrial Energy Related Emissions Excluding Fuels to Power CCS[heavy or residual fuel oil if,computers and electronics 26,CO]</t>
  </si>
  <si>
    <t>Industrial Energy Related Emissions Excluding Fuels to Power CCS[heavy or residual fuel oil if,computers and electronics 26,NOx]</t>
  </si>
  <si>
    <t>Industrial Energy Related Emissions Excluding Fuels to Power CCS[heavy or residual fuel oil if,computers and electronics 26,PM10]</t>
  </si>
  <si>
    <t>Industrial Energy Related Emissions Excluding Fuels to Power CCS[heavy or residual fuel oil if,computers and electronics 26,PM25]</t>
  </si>
  <si>
    <t>Industrial Energy Related Emissions Excluding Fuels to Power CCS[heavy or residual fuel oil if,computers and electronics 26,SOx]</t>
  </si>
  <si>
    <t>Industrial Energy Related Emissions Excluding Fuels to Power CCS[heavy or residual fuel oil if,computers and electronics 26,BC]</t>
  </si>
  <si>
    <t>Industrial Energy Related Emissions Excluding Fuels to Power CCS[heavy or residual fuel oil if,computers and electronics 26,OC]</t>
  </si>
  <si>
    <t>Industrial Energy Related Emissions Excluding Fuels to Power CCS[heavy or residual fuel oil if,computers and electronics 26,CH4]</t>
  </si>
  <si>
    <t>Industrial Energy Related Emissions Excluding Fuels to Power CCS[heavy or residual fuel oil if,computers and electronics 26,N2O]</t>
  </si>
  <si>
    <t>Industrial Energy Related Emissions Excluding Fuels to Power CCS[heavy or residual fuel oil if,computers and electronics 26,F gases]</t>
  </si>
  <si>
    <t>Industrial Energy Related Emissions Excluding Fuels to Power CCS[heavy or residual fuel oil if,appliances and electrical equipment 27,CO2]</t>
  </si>
  <si>
    <t>Industrial Energy Related Emissions Excluding Fuels to Power CCS[heavy or residual fuel oil if,appliances and electrical equipment 27,VOC]</t>
  </si>
  <si>
    <t>Industrial Energy Related Emissions Excluding Fuels to Power CCS[heavy or residual fuel oil if,appliances and electrical equipment 27,CO]</t>
  </si>
  <si>
    <t>Industrial Energy Related Emissions Excluding Fuels to Power CCS[heavy or residual fuel oil if,appliances and electrical equipment 27,NOx]</t>
  </si>
  <si>
    <t>Industrial Energy Related Emissions Excluding Fuels to Power CCS[heavy or residual fuel oil if,appliances and electrical equipment 27,PM10]</t>
  </si>
  <si>
    <t>Industrial Energy Related Emissions Excluding Fuels to Power CCS[heavy or residual fuel oil if,appliances and electrical equipment 27,PM25]</t>
  </si>
  <si>
    <t>Industrial Energy Related Emissions Excluding Fuels to Power CCS[heavy or residual fuel oil if,appliances and electrical equipment 27,SOx]</t>
  </si>
  <si>
    <t>Industrial Energy Related Emissions Excluding Fuels to Power CCS[heavy or residual fuel oil if,appliances and electrical equipment 27,BC]</t>
  </si>
  <si>
    <t>Industrial Energy Related Emissions Excluding Fuels to Power CCS[heavy or residual fuel oil if,appliances and electrical equipment 27,OC]</t>
  </si>
  <si>
    <t>Industrial Energy Related Emissions Excluding Fuels to Power CCS[heavy or residual fuel oil if,appliances and electrical equipment 27,CH4]</t>
  </si>
  <si>
    <t>Industrial Energy Related Emissions Excluding Fuels to Power CCS[heavy or residual fuel oil if,appliances and electrical equipment 27,N2O]</t>
  </si>
  <si>
    <t>Industrial Energy Related Emissions Excluding Fuels to Power CCS[heavy or residual fuel oil if,appliances and electrical equipment 27,F gases]</t>
  </si>
  <si>
    <t>Industrial Energy Related Emissions Excluding Fuels to Power CCS[heavy or residual fuel oil if,other machinery 28,CO2]</t>
  </si>
  <si>
    <t>Industrial Energy Related Emissions Excluding Fuels to Power CCS[heavy or residual fuel oil if,other machinery 28,VOC]</t>
  </si>
  <si>
    <t>Industrial Energy Related Emissions Excluding Fuels to Power CCS[heavy or residual fuel oil if,other machinery 28,CO]</t>
  </si>
  <si>
    <t>Industrial Energy Related Emissions Excluding Fuels to Power CCS[heavy or residual fuel oil if,other machinery 28,NOx]</t>
  </si>
  <si>
    <t>Industrial Energy Related Emissions Excluding Fuels to Power CCS[heavy or residual fuel oil if,other machinery 28,PM10]</t>
  </si>
  <si>
    <t>Industrial Energy Related Emissions Excluding Fuels to Power CCS[heavy or residual fuel oil if,other machinery 28,PM25]</t>
  </si>
  <si>
    <t>Industrial Energy Related Emissions Excluding Fuels to Power CCS[heavy or residual fuel oil if,other machinery 28,SOx]</t>
  </si>
  <si>
    <t>Industrial Energy Related Emissions Excluding Fuels to Power CCS[heavy or residual fuel oil if,other machinery 28,BC]</t>
  </si>
  <si>
    <t>Industrial Energy Related Emissions Excluding Fuels to Power CCS[heavy or residual fuel oil if,other machinery 28,OC]</t>
  </si>
  <si>
    <t>Industrial Energy Related Emissions Excluding Fuels to Power CCS[heavy or residual fuel oil if,other machinery 28,CH4]</t>
  </si>
  <si>
    <t>Industrial Energy Related Emissions Excluding Fuels to Power CCS[heavy or residual fuel oil if,other machinery 28,N2O]</t>
  </si>
  <si>
    <t>Industrial Energy Related Emissions Excluding Fuels to Power CCS[heavy or residual fuel oil if,other machinery 28,F gases]</t>
  </si>
  <si>
    <t>Industrial Energy Related Emissions Excluding Fuels to Power CCS[heavy or residual fuel oil if,road vehicles 29,CO2]</t>
  </si>
  <si>
    <t>Industrial Energy Related Emissions Excluding Fuels to Power CCS[heavy or residual fuel oil if,road vehicles 29,VOC]</t>
  </si>
  <si>
    <t>Industrial Energy Related Emissions Excluding Fuels to Power CCS[heavy or residual fuel oil if,road vehicles 29,CO]</t>
  </si>
  <si>
    <t>Industrial Energy Related Emissions Excluding Fuels to Power CCS[heavy or residual fuel oil if,road vehicles 29,NOx]</t>
  </si>
  <si>
    <t>Industrial Energy Related Emissions Excluding Fuels to Power CCS[heavy or residual fuel oil if,road vehicles 29,PM10]</t>
  </si>
  <si>
    <t>Industrial Energy Related Emissions Excluding Fuels to Power CCS[heavy or residual fuel oil if,road vehicles 29,PM25]</t>
  </si>
  <si>
    <t>Industrial Energy Related Emissions Excluding Fuels to Power CCS[heavy or residual fuel oil if,road vehicles 29,SOx]</t>
  </si>
  <si>
    <t>Industrial Energy Related Emissions Excluding Fuels to Power CCS[heavy or residual fuel oil if,road vehicles 29,BC]</t>
  </si>
  <si>
    <t>Industrial Energy Related Emissions Excluding Fuels to Power CCS[heavy or residual fuel oil if,road vehicles 29,OC]</t>
  </si>
  <si>
    <t>Industrial Energy Related Emissions Excluding Fuels to Power CCS[heavy or residual fuel oil if,road vehicles 29,CH4]</t>
  </si>
  <si>
    <t>Industrial Energy Related Emissions Excluding Fuels to Power CCS[heavy or residual fuel oil if,road vehicles 29,N2O]</t>
  </si>
  <si>
    <t>Industrial Energy Related Emissions Excluding Fuels to Power CCS[heavy or residual fuel oil if,road vehicles 29,F gases]</t>
  </si>
  <si>
    <t>Industrial Energy Related Emissions Excluding Fuels to Power CCS[heavy or residual fuel oil if,nonroad vehicles 30,CO2]</t>
  </si>
  <si>
    <t>Industrial Energy Related Emissions Excluding Fuels to Power CCS[heavy or residual fuel oil if,nonroad vehicles 30,VOC]</t>
  </si>
  <si>
    <t>Industrial Energy Related Emissions Excluding Fuels to Power CCS[heavy or residual fuel oil if,nonroad vehicles 30,CO]</t>
  </si>
  <si>
    <t>Industrial Energy Related Emissions Excluding Fuels to Power CCS[heavy or residual fuel oil if,nonroad vehicles 30,NOx]</t>
  </si>
  <si>
    <t>Industrial Energy Related Emissions Excluding Fuels to Power CCS[heavy or residual fuel oil if,nonroad vehicles 30,PM10]</t>
  </si>
  <si>
    <t>Industrial Energy Related Emissions Excluding Fuels to Power CCS[heavy or residual fuel oil if,nonroad vehicles 30,PM25]</t>
  </si>
  <si>
    <t>Industrial Energy Related Emissions Excluding Fuels to Power CCS[heavy or residual fuel oil if,nonroad vehicles 30,SOx]</t>
  </si>
  <si>
    <t>Industrial Energy Related Emissions Excluding Fuels to Power CCS[heavy or residual fuel oil if,nonroad vehicles 30,BC]</t>
  </si>
  <si>
    <t>Industrial Energy Related Emissions Excluding Fuels to Power CCS[heavy or residual fuel oil if,nonroad vehicles 30,OC]</t>
  </si>
  <si>
    <t>Industrial Energy Related Emissions Excluding Fuels to Power CCS[heavy or residual fuel oil if,nonroad vehicles 30,CH4]</t>
  </si>
  <si>
    <t>Industrial Energy Related Emissions Excluding Fuels to Power CCS[heavy or residual fuel oil if,nonroad vehicles 30,N2O]</t>
  </si>
  <si>
    <t>Industrial Energy Related Emissions Excluding Fuels to Power CCS[heavy or residual fuel oil if,nonroad vehicles 30,F gases]</t>
  </si>
  <si>
    <t>Industrial Energy Related Emissions Excluding Fuels to Power CCS[heavy or residual fuel oil if,other manufacturing 31T33,CO2]</t>
  </si>
  <si>
    <t>Industrial Energy Related Emissions Excluding Fuels to Power CCS[heavy or residual fuel oil if,other manufacturing 31T33,VOC]</t>
  </si>
  <si>
    <t>Industrial Energy Related Emissions Excluding Fuels to Power CCS[heavy or residual fuel oil if,other manufacturing 31T33,CO]</t>
  </si>
  <si>
    <t>Industrial Energy Related Emissions Excluding Fuels to Power CCS[heavy or residual fuel oil if,other manufacturing 31T33,NOx]</t>
  </si>
  <si>
    <t>Industrial Energy Related Emissions Excluding Fuels to Power CCS[heavy or residual fuel oil if,other manufacturing 31T33,PM10]</t>
  </si>
  <si>
    <t>Industrial Energy Related Emissions Excluding Fuels to Power CCS[heavy or residual fuel oil if,other manufacturing 31T33,PM25]</t>
  </si>
  <si>
    <t>Industrial Energy Related Emissions Excluding Fuels to Power CCS[heavy or residual fuel oil if,other manufacturing 31T33,SOx]</t>
  </si>
  <si>
    <t>Industrial Energy Related Emissions Excluding Fuels to Power CCS[heavy or residual fuel oil if,other manufacturing 31T33,BC]</t>
  </si>
  <si>
    <t>Industrial Energy Related Emissions Excluding Fuels to Power CCS[heavy or residual fuel oil if,other manufacturing 31T33,OC]</t>
  </si>
  <si>
    <t>Industrial Energy Related Emissions Excluding Fuels to Power CCS[heavy or residual fuel oil if,other manufacturing 31T33,CH4]</t>
  </si>
  <si>
    <t>Industrial Energy Related Emissions Excluding Fuels to Power CCS[heavy or residual fuel oil if,other manufacturing 31T33,N2O]</t>
  </si>
  <si>
    <t>Industrial Energy Related Emissions Excluding Fuels to Power CCS[heavy or residual fuel oil if,other manufacturing 31T33,F gases]</t>
  </si>
  <si>
    <t>Industrial Energy Related Emissions Excluding Fuels to Power CCS[heavy or residual fuel oil if,energy pipelines and gas processing 352T353,CO2]</t>
  </si>
  <si>
    <t>Industrial Energy Related Emissions Excluding Fuels to Power CCS[heavy or residual fuel oil if,energy pipelines and gas processing 352T353,VOC]</t>
  </si>
  <si>
    <t>Industrial Energy Related Emissions Excluding Fuels to Power CCS[heavy or residual fuel oil if,energy pipelines and gas processing 352T353,CO]</t>
  </si>
  <si>
    <t>Industrial Energy Related Emissions Excluding Fuels to Power CCS[heavy or residual fuel oil if,energy pipelines and gas processing 352T353,NOx]</t>
  </si>
  <si>
    <t>Industrial Energy Related Emissions Excluding Fuels to Power CCS[heavy or residual fuel oil if,energy pipelines and gas processing 352T353,PM10]</t>
  </si>
  <si>
    <t>Industrial Energy Related Emissions Excluding Fuels to Power CCS[heavy or residual fuel oil if,energy pipelines and gas processing 352T353,PM25]</t>
  </si>
  <si>
    <t>Industrial Energy Related Emissions Excluding Fuels to Power CCS[heavy or residual fuel oil if,energy pipelines and gas processing 352T353,SOx]</t>
  </si>
  <si>
    <t>Industrial Energy Related Emissions Excluding Fuels to Power CCS[heavy or residual fuel oil if,energy pipelines and gas processing 352T353,BC]</t>
  </si>
  <si>
    <t>Industrial Energy Related Emissions Excluding Fuels to Power CCS[heavy or residual fuel oil if,energy pipelines and gas processing 352T353,OC]</t>
  </si>
  <si>
    <t>Industrial Energy Related Emissions Excluding Fuels to Power CCS[heavy or residual fuel oil if,energy pipelines and gas processing 352T353,CH4]</t>
  </si>
  <si>
    <t>Industrial Energy Related Emissions Excluding Fuels to Power CCS[heavy or residual fuel oil if,energy pipelines and gas processing 352T353,N2O]</t>
  </si>
  <si>
    <t>Industrial Energy Related Emissions Excluding Fuels to Power CCS[heavy or residual fuel oil if,energy pipelines and gas processing 352T353,F gases]</t>
  </si>
  <si>
    <t>Industrial Energy Related Emissions Excluding Fuels to Power CCS[heavy or residual fuel oil if,water and waste 36T39,CO2]</t>
  </si>
  <si>
    <t>Industrial Energy Related Emissions Excluding Fuels to Power CCS[heavy or residual fuel oil if,water and waste 36T39,VOC]</t>
  </si>
  <si>
    <t>Industrial Energy Related Emissions Excluding Fuels to Power CCS[heavy or residual fuel oil if,water and waste 36T39,CO]</t>
  </si>
  <si>
    <t>Industrial Energy Related Emissions Excluding Fuels to Power CCS[heavy or residual fuel oil if,water and waste 36T39,NOx]</t>
  </si>
  <si>
    <t>Industrial Energy Related Emissions Excluding Fuels to Power CCS[heavy or residual fuel oil if,water and waste 36T39,PM10]</t>
  </si>
  <si>
    <t>Industrial Energy Related Emissions Excluding Fuels to Power CCS[heavy or residual fuel oil if,water and waste 36T39,PM25]</t>
  </si>
  <si>
    <t>Industrial Energy Related Emissions Excluding Fuels to Power CCS[heavy or residual fuel oil if,water and waste 36T39,SOx]</t>
  </si>
  <si>
    <t>Industrial Energy Related Emissions Excluding Fuels to Power CCS[heavy or residual fuel oil if,water and waste 36T39,BC]</t>
  </si>
  <si>
    <t>Industrial Energy Related Emissions Excluding Fuels to Power CCS[heavy or residual fuel oil if,water and waste 36T39,OC]</t>
  </si>
  <si>
    <t>Industrial Energy Related Emissions Excluding Fuels to Power CCS[heavy or residual fuel oil if,water and waste 36T39,CH4]</t>
  </si>
  <si>
    <t>Industrial Energy Related Emissions Excluding Fuels to Power CCS[heavy or residual fuel oil if,water and waste 36T39,N2O]</t>
  </si>
  <si>
    <t>Industrial Energy Related Emissions Excluding Fuels to Power CCS[heavy or residual fuel oil if,water and waste 36T39,F gases]</t>
  </si>
  <si>
    <t>Industrial Energy Related Emissions Excluding Fuels to Power CCS[heavy or residual fuel oil if,construction 41T43,CO2]</t>
  </si>
  <si>
    <t>Industrial Energy Related Emissions Excluding Fuels to Power CCS[heavy or residual fuel oil if,construction 41T43,VOC]</t>
  </si>
  <si>
    <t>Industrial Energy Related Emissions Excluding Fuels to Power CCS[heavy or residual fuel oil if,construction 41T43,CO]</t>
  </si>
  <si>
    <t>Industrial Energy Related Emissions Excluding Fuels to Power CCS[heavy or residual fuel oil if,construction 41T43,NOx]</t>
  </si>
  <si>
    <t>Industrial Energy Related Emissions Excluding Fuels to Power CCS[heavy or residual fuel oil if,construction 41T43,PM10]</t>
  </si>
  <si>
    <t>Industrial Energy Related Emissions Excluding Fuels to Power CCS[heavy or residual fuel oil if,construction 41T43,PM25]</t>
  </si>
  <si>
    <t>Industrial Energy Related Emissions Excluding Fuels to Power CCS[heavy or residual fuel oil if,construction 41T43,SOx]</t>
  </si>
  <si>
    <t>Industrial Energy Related Emissions Excluding Fuels to Power CCS[heavy or residual fuel oil if,construction 41T43,BC]</t>
  </si>
  <si>
    <t>Industrial Energy Related Emissions Excluding Fuels to Power CCS[heavy or residual fuel oil if,construction 41T43,OC]</t>
  </si>
  <si>
    <t>Industrial Energy Related Emissions Excluding Fuels to Power CCS[heavy or residual fuel oil if,construction 41T43,CH4]</t>
  </si>
  <si>
    <t>Industrial Energy Related Emissions Excluding Fuels to Power CCS[heavy or residual fuel oil if,construction 41T43,N2O]</t>
  </si>
  <si>
    <t>Industrial Energy Related Emissions Excluding Fuels to Power CCS[heavy or residual fuel oil if,construction 41T43,F gases]</t>
  </si>
  <si>
    <t>Industrial Energy Related Emissions Excluding Fuels to Power CCS[LPG propane or butane if,agriculture and forestry 01T03,CO2]</t>
  </si>
  <si>
    <t>Industrial Energy Related Emissions Excluding Fuels to Power CCS[LPG propane or butane if,agriculture and forestry 01T03,VOC]</t>
  </si>
  <si>
    <t>Industrial Energy Related Emissions Excluding Fuels to Power CCS[LPG propane or butane if,agriculture and forestry 01T03,CO]</t>
  </si>
  <si>
    <t>Industrial Energy Related Emissions Excluding Fuels to Power CCS[LPG propane or butane if,agriculture and forestry 01T03,NOx]</t>
  </si>
  <si>
    <t>Industrial Energy Related Emissions Excluding Fuels to Power CCS[LPG propane or butane if,agriculture and forestry 01T03,PM10]</t>
  </si>
  <si>
    <t>Industrial Energy Related Emissions Excluding Fuels to Power CCS[LPG propane or butane if,agriculture and forestry 01T03,PM25]</t>
  </si>
  <si>
    <t>Industrial Energy Related Emissions Excluding Fuels to Power CCS[LPG propane or butane if,agriculture and forestry 01T03,SOx]</t>
  </si>
  <si>
    <t>Industrial Energy Related Emissions Excluding Fuels to Power CCS[LPG propane or butane if,agriculture and forestry 01T03,BC]</t>
  </si>
  <si>
    <t>Industrial Energy Related Emissions Excluding Fuels to Power CCS[LPG propane or butane if,agriculture and forestry 01T03,OC]</t>
  </si>
  <si>
    <t>Industrial Energy Related Emissions Excluding Fuels to Power CCS[LPG propane or butane if,agriculture and forestry 01T03,CH4]</t>
  </si>
  <si>
    <t>Industrial Energy Related Emissions Excluding Fuels to Power CCS[LPG propane or butane if,agriculture and forestry 01T03,N2O]</t>
  </si>
  <si>
    <t>Industrial Energy Related Emissions Excluding Fuels to Power CCS[LPG propane or butane if,agriculture and forestry 01T03,F gases]</t>
  </si>
  <si>
    <t>Industrial Energy Related Emissions Excluding Fuels to Power CCS[LPG propane or butane if,coal mining 05,CO2]</t>
  </si>
  <si>
    <t>Industrial Energy Related Emissions Excluding Fuels to Power CCS[LPG propane or butane if,coal mining 05,VOC]</t>
  </si>
  <si>
    <t>Industrial Energy Related Emissions Excluding Fuels to Power CCS[LPG propane or butane if,coal mining 05,CO]</t>
  </si>
  <si>
    <t>Industrial Energy Related Emissions Excluding Fuels to Power CCS[LPG propane or butane if,coal mining 05,NOx]</t>
  </si>
  <si>
    <t>Industrial Energy Related Emissions Excluding Fuels to Power CCS[LPG propane or butane if,coal mining 05,PM10]</t>
  </si>
  <si>
    <t>Industrial Energy Related Emissions Excluding Fuels to Power CCS[LPG propane or butane if,coal mining 05,PM25]</t>
  </si>
  <si>
    <t>Industrial Energy Related Emissions Excluding Fuels to Power CCS[LPG propane or butane if,coal mining 05,SOx]</t>
  </si>
  <si>
    <t>Industrial Energy Related Emissions Excluding Fuels to Power CCS[LPG propane or butane if,coal mining 05,BC]</t>
  </si>
  <si>
    <t>Industrial Energy Related Emissions Excluding Fuels to Power CCS[LPG propane or butane if,coal mining 05,OC]</t>
  </si>
  <si>
    <t>Industrial Energy Related Emissions Excluding Fuels to Power CCS[LPG propane or butane if,coal mining 05,CH4]</t>
  </si>
  <si>
    <t>Industrial Energy Related Emissions Excluding Fuels to Power CCS[LPG propane or butane if,coal mining 05,N2O]</t>
  </si>
  <si>
    <t>Industrial Energy Related Emissions Excluding Fuels to Power CCS[LPG propane or butane if,coal mining 05,F gases]</t>
  </si>
  <si>
    <t>Industrial Energy Related Emissions Excluding Fuels to Power CCS[LPG propane or butane if,oil and gas extraction 06,CO2]</t>
  </si>
  <si>
    <t>Industrial Energy Related Emissions Excluding Fuels to Power CCS[LPG propane or butane if,oil and gas extraction 06,VOC]</t>
  </si>
  <si>
    <t>Industrial Energy Related Emissions Excluding Fuels to Power CCS[LPG propane or butane if,oil and gas extraction 06,CO]</t>
  </si>
  <si>
    <t>Industrial Energy Related Emissions Excluding Fuels to Power CCS[LPG propane or butane if,oil and gas extraction 06,NOx]</t>
  </si>
  <si>
    <t>Industrial Energy Related Emissions Excluding Fuels to Power CCS[LPG propane or butane if,oil and gas extraction 06,PM10]</t>
  </si>
  <si>
    <t>Industrial Energy Related Emissions Excluding Fuels to Power CCS[LPG propane or butane if,oil and gas extraction 06,PM25]</t>
  </si>
  <si>
    <t>Industrial Energy Related Emissions Excluding Fuels to Power CCS[LPG propane or butane if,oil and gas extraction 06,SOx]</t>
  </si>
  <si>
    <t>Industrial Energy Related Emissions Excluding Fuels to Power CCS[LPG propane or butane if,oil and gas extraction 06,BC]</t>
  </si>
  <si>
    <t>Industrial Energy Related Emissions Excluding Fuels to Power CCS[LPG propane or butane if,oil and gas extraction 06,OC]</t>
  </si>
  <si>
    <t>Industrial Energy Related Emissions Excluding Fuels to Power CCS[LPG propane or butane if,oil and gas extraction 06,CH4]</t>
  </si>
  <si>
    <t>Industrial Energy Related Emissions Excluding Fuels to Power CCS[LPG propane or butane if,oil and gas extraction 06,N2O]</t>
  </si>
  <si>
    <t>Industrial Energy Related Emissions Excluding Fuels to Power CCS[LPG propane or butane if,oil and gas extraction 06,F gases]</t>
  </si>
  <si>
    <t>Industrial Energy Related Emissions Excluding Fuels to Power CCS[LPG propane or butane if,other mining and quarrying 07T08,CO2]</t>
  </si>
  <si>
    <t>Industrial Energy Related Emissions Excluding Fuels to Power CCS[LPG propane or butane if,other mining and quarrying 07T08,VOC]</t>
  </si>
  <si>
    <t>Industrial Energy Related Emissions Excluding Fuels to Power CCS[LPG propane or butane if,other mining and quarrying 07T08,CO]</t>
  </si>
  <si>
    <t>Industrial Energy Related Emissions Excluding Fuels to Power CCS[LPG propane or butane if,other mining and quarrying 07T08,NOx]</t>
  </si>
  <si>
    <t>Industrial Energy Related Emissions Excluding Fuels to Power CCS[LPG propane or butane if,other mining and quarrying 07T08,PM10]</t>
  </si>
  <si>
    <t>Industrial Energy Related Emissions Excluding Fuels to Power CCS[LPG propane or butane if,other mining and quarrying 07T08,PM25]</t>
  </si>
  <si>
    <t>Industrial Energy Related Emissions Excluding Fuels to Power CCS[LPG propane or butane if,other mining and quarrying 07T08,SOx]</t>
  </si>
  <si>
    <t>Industrial Energy Related Emissions Excluding Fuels to Power CCS[LPG propane or butane if,other mining and quarrying 07T08,BC]</t>
  </si>
  <si>
    <t>Industrial Energy Related Emissions Excluding Fuels to Power CCS[LPG propane or butane if,other mining and quarrying 07T08,OC]</t>
  </si>
  <si>
    <t>Industrial Energy Related Emissions Excluding Fuels to Power CCS[LPG propane or butane if,other mining and quarrying 07T08,CH4]</t>
  </si>
  <si>
    <t>Industrial Energy Related Emissions Excluding Fuels to Power CCS[LPG propane or butane if,other mining and quarrying 07T08,N2O]</t>
  </si>
  <si>
    <t>Industrial Energy Related Emissions Excluding Fuels to Power CCS[LPG propane or butane if,other mining and quarrying 07T08,F gases]</t>
  </si>
  <si>
    <t>Industrial Energy Related Emissions Excluding Fuels to Power CCS[LPG propane or butane if,food beverage and tobacco 10T12,CO2]</t>
  </si>
  <si>
    <t>Industrial Energy Related Emissions Excluding Fuels to Power CCS[LPG propane or butane if,food beverage and tobacco 10T12,VOC]</t>
  </si>
  <si>
    <t>Industrial Energy Related Emissions Excluding Fuels to Power CCS[LPG propane or butane if,food beverage and tobacco 10T12,CO]</t>
  </si>
  <si>
    <t>Industrial Energy Related Emissions Excluding Fuels to Power CCS[LPG propane or butane if,food beverage and tobacco 10T12,NOx]</t>
  </si>
  <si>
    <t>Industrial Energy Related Emissions Excluding Fuels to Power CCS[LPG propane or butane if,food beverage and tobacco 10T12,PM10]</t>
  </si>
  <si>
    <t>Industrial Energy Related Emissions Excluding Fuels to Power CCS[LPG propane or butane if,food beverage and tobacco 10T12,PM25]</t>
  </si>
  <si>
    <t>Industrial Energy Related Emissions Excluding Fuels to Power CCS[LPG propane or butane if,food beverage and tobacco 10T12,SOx]</t>
  </si>
  <si>
    <t>Industrial Energy Related Emissions Excluding Fuels to Power CCS[LPG propane or butane if,food beverage and tobacco 10T12,BC]</t>
  </si>
  <si>
    <t>Industrial Energy Related Emissions Excluding Fuels to Power CCS[LPG propane or butane if,food beverage and tobacco 10T12,OC]</t>
  </si>
  <si>
    <t>Industrial Energy Related Emissions Excluding Fuels to Power CCS[LPG propane or butane if,food beverage and tobacco 10T12,CH4]</t>
  </si>
  <si>
    <t>Industrial Energy Related Emissions Excluding Fuels to Power CCS[LPG propane or butane if,food beverage and tobacco 10T12,N2O]</t>
  </si>
  <si>
    <t>Industrial Energy Related Emissions Excluding Fuels to Power CCS[LPG propane or butane if,food beverage and tobacco 10T12,F gases]</t>
  </si>
  <si>
    <t>Industrial Energy Related Emissions Excluding Fuels to Power CCS[LPG propane or butane if,textiles apparel and leather 13T15,CO2]</t>
  </si>
  <si>
    <t>Industrial Energy Related Emissions Excluding Fuels to Power CCS[LPG propane or butane if,textiles apparel and leather 13T15,VOC]</t>
  </si>
  <si>
    <t>Industrial Energy Related Emissions Excluding Fuels to Power CCS[LPG propane or butane if,textiles apparel and leather 13T15,CO]</t>
  </si>
  <si>
    <t>Industrial Energy Related Emissions Excluding Fuels to Power CCS[LPG propane or butane if,textiles apparel and leather 13T15,NOx]</t>
  </si>
  <si>
    <t>Industrial Energy Related Emissions Excluding Fuels to Power CCS[LPG propane or butane if,textiles apparel and leather 13T15,PM10]</t>
  </si>
  <si>
    <t>Industrial Energy Related Emissions Excluding Fuels to Power CCS[LPG propane or butane if,textiles apparel and leather 13T15,PM25]</t>
  </si>
  <si>
    <t>Industrial Energy Related Emissions Excluding Fuels to Power CCS[LPG propane or butane if,textiles apparel and leather 13T15,SOx]</t>
  </si>
  <si>
    <t>Industrial Energy Related Emissions Excluding Fuels to Power CCS[LPG propane or butane if,textiles apparel and leather 13T15,BC]</t>
  </si>
  <si>
    <t>Industrial Energy Related Emissions Excluding Fuels to Power CCS[LPG propane or butane if,textiles apparel and leather 13T15,OC]</t>
  </si>
  <si>
    <t>Industrial Energy Related Emissions Excluding Fuels to Power CCS[LPG propane or butane if,textiles apparel and leather 13T15,CH4]</t>
  </si>
  <si>
    <t>Industrial Energy Related Emissions Excluding Fuels to Power CCS[LPG propane or butane if,textiles apparel and leather 13T15,N2O]</t>
  </si>
  <si>
    <t>Industrial Energy Related Emissions Excluding Fuels to Power CCS[LPG propane or butane if,textiles apparel and leather 13T15,F gases]</t>
  </si>
  <si>
    <t>Industrial Energy Related Emissions Excluding Fuels to Power CCS[LPG propane or butane if,wood products 16,CO2]</t>
  </si>
  <si>
    <t>Industrial Energy Related Emissions Excluding Fuels to Power CCS[LPG propane or butane if,wood products 16,VOC]</t>
  </si>
  <si>
    <t>Industrial Energy Related Emissions Excluding Fuels to Power CCS[LPG propane or butane if,wood products 16,CO]</t>
  </si>
  <si>
    <t>Industrial Energy Related Emissions Excluding Fuels to Power CCS[LPG propane or butane if,wood products 16,NOx]</t>
  </si>
  <si>
    <t>Industrial Energy Related Emissions Excluding Fuels to Power CCS[LPG propane or butane if,wood products 16,PM10]</t>
  </si>
  <si>
    <t>Industrial Energy Related Emissions Excluding Fuels to Power CCS[LPG propane or butane if,wood products 16,PM25]</t>
  </si>
  <si>
    <t>Industrial Energy Related Emissions Excluding Fuels to Power CCS[LPG propane or butane if,wood products 16,SOx]</t>
  </si>
  <si>
    <t>Industrial Energy Related Emissions Excluding Fuels to Power CCS[LPG propane or butane if,wood products 16,BC]</t>
  </si>
  <si>
    <t>Industrial Energy Related Emissions Excluding Fuels to Power CCS[LPG propane or butane if,wood products 16,OC]</t>
  </si>
  <si>
    <t>Industrial Energy Related Emissions Excluding Fuels to Power CCS[LPG propane or butane if,wood products 16,CH4]</t>
  </si>
  <si>
    <t>Industrial Energy Related Emissions Excluding Fuels to Power CCS[LPG propane or butane if,wood products 16,N2O]</t>
  </si>
  <si>
    <t>Industrial Energy Related Emissions Excluding Fuels to Power CCS[LPG propane or butane if,wood products 16,F gases]</t>
  </si>
  <si>
    <t>Industrial Energy Related Emissions Excluding Fuels to Power CCS[LPG propane or butane if,pulp paper and printing 17T18,CO2]</t>
  </si>
  <si>
    <t>Industrial Energy Related Emissions Excluding Fuels to Power CCS[LPG propane or butane if,pulp paper and printing 17T18,VOC]</t>
  </si>
  <si>
    <t>Industrial Energy Related Emissions Excluding Fuels to Power CCS[LPG propane or butane if,pulp paper and printing 17T18,CO]</t>
  </si>
  <si>
    <t>Industrial Energy Related Emissions Excluding Fuels to Power CCS[LPG propane or butane if,pulp paper and printing 17T18,NOx]</t>
  </si>
  <si>
    <t>Industrial Energy Related Emissions Excluding Fuels to Power CCS[LPG propane or butane if,pulp paper and printing 17T18,PM10]</t>
  </si>
  <si>
    <t>Industrial Energy Related Emissions Excluding Fuels to Power CCS[LPG propane or butane if,pulp paper and printing 17T18,PM25]</t>
  </si>
  <si>
    <t>Industrial Energy Related Emissions Excluding Fuels to Power CCS[LPG propane or butane if,pulp paper and printing 17T18,SOx]</t>
  </si>
  <si>
    <t>Industrial Energy Related Emissions Excluding Fuels to Power CCS[LPG propane or butane if,pulp paper and printing 17T18,BC]</t>
  </si>
  <si>
    <t>Industrial Energy Related Emissions Excluding Fuels to Power CCS[LPG propane or butane if,pulp paper and printing 17T18,OC]</t>
  </si>
  <si>
    <t>Industrial Energy Related Emissions Excluding Fuels to Power CCS[LPG propane or butane if,pulp paper and printing 17T18,CH4]</t>
  </si>
  <si>
    <t>Industrial Energy Related Emissions Excluding Fuels to Power CCS[LPG propane or butane if,pulp paper and printing 17T18,N2O]</t>
  </si>
  <si>
    <t>Industrial Energy Related Emissions Excluding Fuels to Power CCS[LPG propane or butane if,pulp paper and printing 17T18,F gases]</t>
  </si>
  <si>
    <t>Industrial Energy Related Emissions Excluding Fuels to Power CCS[LPG propane or butane if,refined petroleum and coke 19,CO2]</t>
  </si>
  <si>
    <t>Industrial Energy Related Emissions Excluding Fuels to Power CCS[LPG propane or butane if,refined petroleum and coke 19,VOC]</t>
  </si>
  <si>
    <t>Industrial Energy Related Emissions Excluding Fuels to Power CCS[LPG propane or butane if,refined petroleum and coke 19,CO]</t>
  </si>
  <si>
    <t>Industrial Energy Related Emissions Excluding Fuels to Power CCS[LPG propane or butane if,refined petroleum and coke 19,NOx]</t>
  </si>
  <si>
    <t>Industrial Energy Related Emissions Excluding Fuels to Power CCS[LPG propane or butane if,refined petroleum and coke 19,PM10]</t>
  </si>
  <si>
    <t>Industrial Energy Related Emissions Excluding Fuels to Power CCS[LPG propane or butane if,refined petroleum and coke 19,PM25]</t>
  </si>
  <si>
    <t>Industrial Energy Related Emissions Excluding Fuels to Power CCS[LPG propane or butane if,refined petroleum and coke 19,SOx]</t>
  </si>
  <si>
    <t>Industrial Energy Related Emissions Excluding Fuels to Power CCS[LPG propane or butane if,refined petroleum and coke 19,BC]</t>
  </si>
  <si>
    <t>Industrial Energy Related Emissions Excluding Fuels to Power CCS[LPG propane or butane if,refined petroleum and coke 19,OC]</t>
  </si>
  <si>
    <t>Industrial Energy Related Emissions Excluding Fuels to Power CCS[LPG propane or butane if,refined petroleum and coke 19,CH4]</t>
  </si>
  <si>
    <t>Industrial Energy Related Emissions Excluding Fuels to Power CCS[LPG propane or butane if,refined petroleum and coke 19,N2O]</t>
  </si>
  <si>
    <t>Industrial Energy Related Emissions Excluding Fuels to Power CCS[LPG propane or butane if,refined petroleum and coke 19,F gases]</t>
  </si>
  <si>
    <t>Industrial Energy Related Emissions Excluding Fuels to Power CCS[LPG propane or butane if,chemicals 20,CO2]</t>
  </si>
  <si>
    <t>Industrial Energy Related Emissions Excluding Fuels to Power CCS[LPG propane or butane if,chemicals 20,VOC]</t>
  </si>
  <si>
    <t>Industrial Energy Related Emissions Excluding Fuels to Power CCS[LPG propane or butane if,chemicals 20,CO]</t>
  </si>
  <si>
    <t>Industrial Energy Related Emissions Excluding Fuels to Power CCS[LPG propane or butane if,chemicals 20,NOx]</t>
  </si>
  <si>
    <t>Industrial Energy Related Emissions Excluding Fuels to Power CCS[LPG propane or butane if,chemicals 20,PM10]</t>
  </si>
  <si>
    <t>Industrial Energy Related Emissions Excluding Fuels to Power CCS[LPG propane or butane if,chemicals 20,PM25]</t>
  </si>
  <si>
    <t>Industrial Energy Related Emissions Excluding Fuels to Power CCS[LPG propane or butane if,chemicals 20,SOx]</t>
  </si>
  <si>
    <t>Industrial Energy Related Emissions Excluding Fuels to Power CCS[LPG propane or butane if,chemicals 20,BC]</t>
  </si>
  <si>
    <t>Industrial Energy Related Emissions Excluding Fuels to Power CCS[LPG propane or butane if,chemicals 20,OC]</t>
  </si>
  <si>
    <t>Industrial Energy Related Emissions Excluding Fuels to Power CCS[LPG propane or butane if,chemicals 20,CH4]</t>
  </si>
  <si>
    <t>Industrial Energy Related Emissions Excluding Fuels to Power CCS[LPG propane or butane if,chemicals 20,N2O]</t>
  </si>
  <si>
    <t>Industrial Energy Related Emissions Excluding Fuels to Power CCS[LPG propane or butane if,chemicals 20,F gases]</t>
  </si>
  <si>
    <t>Industrial Energy Related Emissions Excluding Fuels to Power CCS[LPG propane or butane if,rubber and plastic products 22,CO2]</t>
  </si>
  <si>
    <t>Industrial Energy Related Emissions Excluding Fuels to Power CCS[LPG propane or butane if,rubber and plastic products 22,VOC]</t>
  </si>
  <si>
    <t>Industrial Energy Related Emissions Excluding Fuels to Power CCS[LPG propane or butane if,rubber and plastic products 22,CO]</t>
  </si>
  <si>
    <t>Industrial Energy Related Emissions Excluding Fuels to Power CCS[LPG propane or butane if,rubber and plastic products 22,NOx]</t>
  </si>
  <si>
    <t>Industrial Energy Related Emissions Excluding Fuels to Power CCS[LPG propane or butane if,rubber and plastic products 22,PM10]</t>
  </si>
  <si>
    <t>Industrial Energy Related Emissions Excluding Fuels to Power CCS[LPG propane or butane if,rubber and plastic products 22,PM25]</t>
  </si>
  <si>
    <t>Industrial Energy Related Emissions Excluding Fuels to Power CCS[LPG propane or butane if,rubber and plastic products 22,SOx]</t>
  </si>
  <si>
    <t>Industrial Energy Related Emissions Excluding Fuels to Power CCS[LPG propane or butane if,rubber and plastic products 22,BC]</t>
  </si>
  <si>
    <t>Industrial Energy Related Emissions Excluding Fuels to Power CCS[LPG propane or butane if,rubber and plastic products 22,OC]</t>
  </si>
  <si>
    <t>Industrial Energy Related Emissions Excluding Fuels to Power CCS[LPG propane or butane if,rubber and plastic products 22,CH4]</t>
  </si>
  <si>
    <t>Industrial Energy Related Emissions Excluding Fuels to Power CCS[LPG propane or butane if,rubber and plastic products 22,N2O]</t>
  </si>
  <si>
    <t>Industrial Energy Related Emissions Excluding Fuels to Power CCS[LPG propane or butane if,rubber and plastic products 22,F gases]</t>
  </si>
  <si>
    <t>Industrial Energy Related Emissions Excluding Fuels to Power CCS[LPG propane or butane if,glass and glass products 231,CO2]</t>
  </si>
  <si>
    <t>Industrial Energy Related Emissions Excluding Fuels to Power CCS[LPG propane or butane if,glass and glass products 231,VOC]</t>
  </si>
  <si>
    <t>Industrial Energy Related Emissions Excluding Fuels to Power CCS[LPG propane or butane if,glass and glass products 231,CO]</t>
  </si>
  <si>
    <t>Industrial Energy Related Emissions Excluding Fuels to Power CCS[LPG propane or butane if,glass and glass products 231,NOx]</t>
  </si>
  <si>
    <t>Industrial Energy Related Emissions Excluding Fuels to Power CCS[LPG propane or butane if,glass and glass products 231,PM10]</t>
  </si>
  <si>
    <t>Industrial Energy Related Emissions Excluding Fuels to Power CCS[LPG propane or butane if,glass and glass products 231,PM25]</t>
  </si>
  <si>
    <t>Industrial Energy Related Emissions Excluding Fuels to Power CCS[LPG propane or butane if,glass and glass products 231,SOx]</t>
  </si>
  <si>
    <t>Industrial Energy Related Emissions Excluding Fuels to Power CCS[LPG propane or butane if,glass and glass products 231,BC]</t>
  </si>
  <si>
    <t>Industrial Energy Related Emissions Excluding Fuels to Power CCS[LPG propane or butane if,glass and glass products 231,OC]</t>
  </si>
  <si>
    <t>Industrial Energy Related Emissions Excluding Fuels to Power CCS[LPG propane or butane if,glass and glass products 231,CH4]</t>
  </si>
  <si>
    <t>Industrial Energy Related Emissions Excluding Fuels to Power CCS[LPG propane or butane if,glass and glass products 231,N2O]</t>
  </si>
  <si>
    <t>Industrial Energy Related Emissions Excluding Fuels to Power CCS[LPG propane or butane if,glass and glass products 231,F gases]</t>
  </si>
  <si>
    <t>Industrial Energy Related Emissions Excluding Fuels to Power CCS[LPG propane or butane if,cement and other nonmetallic minerals 239,CO2]</t>
  </si>
  <si>
    <t>Industrial Energy Related Emissions Excluding Fuels to Power CCS[LPG propane or butane if,cement and other nonmetallic minerals 239,VOC]</t>
  </si>
  <si>
    <t>Industrial Energy Related Emissions Excluding Fuels to Power CCS[LPG propane or butane if,cement and other nonmetallic minerals 239,CO]</t>
  </si>
  <si>
    <t>Industrial Energy Related Emissions Excluding Fuels to Power CCS[LPG propane or butane if,cement and other nonmetallic minerals 239,NOx]</t>
  </si>
  <si>
    <t>Industrial Energy Related Emissions Excluding Fuels to Power CCS[LPG propane or butane if,cement and other nonmetallic minerals 239,PM10]</t>
  </si>
  <si>
    <t>Industrial Energy Related Emissions Excluding Fuels to Power CCS[LPG propane or butane if,cement and other nonmetallic minerals 239,PM25]</t>
  </si>
  <si>
    <t>Industrial Energy Related Emissions Excluding Fuels to Power CCS[LPG propane or butane if,cement and other nonmetallic minerals 239,SOx]</t>
  </si>
  <si>
    <t>Industrial Energy Related Emissions Excluding Fuels to Power CCS[LPG propane or butane if,cement and other nonmetallic minerals 239,BC]</t>
  </si>
  <si>
    <t>Industrial Energy Related Emissions Excluding Fuels to Power CCS[LPG propane or butane if,cement and other nonmetallic minerals 239,OC]</t>
  </si>
  <si>
    <t>Industrial Energy Related Emissions Excluding Fuels to Power CCS[LPG propane or butane if,cement and other nonmetallic minerals 239,CH4]</t>
  </si>
  <si>
    <t>Industrial Energy Related Emissions Excluding Fuels to Power CCS[LPG propane or butane if,cement and other nonmetallic minerals 239,N2O]</t>
  </si>
  <si>
    <t>Industrial Energy Related Emissions Excluding Fuels to Power CCS[LPG propane or butane if,cement and other nonmetallic minerals 239,F gases]</t>
  </si>
  <si>
    <t>Industrial Energy Related Emissions Excluding Fuels to Power CCS[LPG propane or butane if,iron and steel 241,CO2]</t>
  </si>
  <si>
    <t>Industrial Energy Related Emissions Excluding Fuels to Power CCS[LPG propane or butane if,iron and steel 241,VOC]</t>
  </si>
  <si>
    <t>Industrial Energy Related Emissions Excluding Fuels to Power CCS[LPG propane or butane if,iron and steel 241,CO]</t>
  </si>
  <si>
    <t>Industrial Energy Related Emissions Excluding Fuels to Power CCS[LPG propane or butane if,iron and steel 241,NOx]</t>
  </si>
  <si>
    <t>Industrial Energy Related Emissions Excluding Fuels to Power CCS[LPG propane or butane if,iron and steel 241,PM10]</t>
  </si>
  <si>
    <t>Industrial Energy Related Emissions Excluding Fuels to Power CCS[LPG propane or butane if,iron and steel 241,PM25]</t>
  </si>
  <si>
    <t>Industrial Energy Related Emissions Excluding Fuels to Power CCS[LPG propane or butane if,iron and steel 241,SOx]</t>
  </si>
  <si>
    <t>Industrial Energy Related Emissions Excluding Fuels to Power CCS[LPG propane or butane if,iron and steel 241,BC]</t>
  </si>
  <si>
    <t>Industrial Energy Related Emissions Excluding Fuels to Power CCS[LPG propane or butane if,iron and steel 241,OC]</t>
  </si>
  <si>
    <t>Industrial Energy Related Emissions Excluding Fuels to Power CCS[LPG propane or butane if,iron and steel 241,CH4]</t>
  </si>
  <si>
    <t>Industrial Energy Related Emissions Excluding Fuels to Power CCS[LPG propane or butane if,iron and steel 241,N2O]</t>
  </si>
  <si>
    <t>Industrial Energy Related Emissions Excluding Fuels to Power CCS[LPG propane or butane if,iron and steel 241,F gases]</t>
  </si>
  <si>
    <t>Industrial Energy Related Emissions Excluding Fuels to Power CCS[LPG propane or butane if,other metals 242,CO2]</t>
  </si>
  <si>
    <t>Industrial Energy Related Emissions Excluding Fuels to Power CCS[LPG propane or butane if,other metals 242,VOC]</t>
  </si>
  <si>
    <t>Industrial Energy Related Emissions Excluding Fuels to Power CCS[LPG propane or butane if,other metals 242,CO]</t>
  </si>
  <si>
    <t>Industrial Energy Related Emissions Excluding Fuels to Power CCS[LPG propane or butane if,other metals 242,NOx]</t>
  </si>
  <si>
    <t>Industrial Energy Related Emissions Excluding Fuels to Power CCS[LPG propane or butane if,other metals 242,PM10]</t>
  </si>
  <si>
    <t>Industrial Energy Related Emissions Excluding Fuels to Power CCS[LPG propane or butane if,other metals 242,PM25]</t>
  </si>
  <si>
    <t>Industrial Energy Related Emissions Excluding Fuels to Power CCS[LPG propane or butane if,other metals 242,SOx]</t>
  </si>
  <si>
    <t>Industrial Energy Related Emissions Excluding Fuels to Power CCS[LPG propane or butane if,other metals 242,BC]</t>
  </si>
  <si>
    <t>Industrial Energy Related Emissions Excluding Fuels to Power CCS[LPG propane or butane if,other metals 242,OC]</t>
  </si>
  <si>
    <t>Industrial Energy Related Emissions Excluding Fuels to Power CCS[LPG propane or butane if,other metals 242,CH4]</t>
  </si>
  <si>
    <t>Industrial Energy Related Emissions Excluding Fuels to Power CCS[LPG propane or butane if,other metals 242,N2O]</t>
  </si>
  <si>
    <t>Industrial Energy Related Emissions Excluding Fuels to Power CCS[LPG propane or butane if,other metals 242,F gases]</t>
  </si>
  <si>
    <t>Industrial Energy Related Emissions Excluding Fuels to Power CCS[LPG propane or butane if,metal products except machinery and vehicles 25,CO2]</t>
  </si>
  <si>
    <t>Industrial Energy Related Emissions Excluding Fuels to Power CCS[LPG propane or butane if,metal products except machinery and vehicles 25,VOC]</t>
  </si>
  <si>
    <t>Industrial Energy Related Emissions Excluding Fuels to Power CCS[LPG propane or butane if,metal products except machinery and vehicles 25,CO]</t>
  </si>
  <si>
    <t>Industrial Energy Related Emissions Excluding Fuels to Power CCS[LPG propane or butane if,metal products except machinery and vehicles 25,NOx]</t>
  </si>
  <si>
    <t>Industrial Energy Related Emissions Excluding Fuels to Power CCS[LPG propane or butane if,metal products except machinery and vehicles 25,PM10]</t>
  </si>
  <si>
    <t>Industrial Energy Related Emissions Excluding Fuels to Power CCS[LPG propane or butane if,metal products except machinery and vehicles 25,PM25]</t>
  </si>
  <si>
    <t>Industrial Energy Related Emissions Excluding Fuels to Power CCS[LPG propane or butane if,metal products except machinery and vehicles 25,SOx]</t>
  </si>
  <si>
    <t>Industrial Energy Related Emissions Excluding Fuels to Power CCS[LPG propane or butane if,metal products except machinery and vehicles 25,BC]</t>
  </si>
  <si>
    <t>Industrial Energy Related Emissions Excluding Fuels to Power CCS[LPG propane or butane if,metal products except machinery and vehicles 25,OC]</t>
  </si>
  <si>
    <t>Industrial Energy Related Emissions Excluding Fuels to Power CCS[LPG propane or butane if,metal products except machinery and vehicles 25,CH4]</t>
  </si>
  <si>
    <t>Industrial Energy Related Emissions Excluding Fuels to Power CCS[LPG propane or butane if,metal products except machinery and vehicles 25,N2O]</t>
  </si>
  <si>
    <t>Industrial Energy Related Emissions Excluding Fuels to Power CCS[LPG propane or butane if,metal products except machinery and vehicles 25,F gases]</t>
  </si>
  <si>
    <t>Industrial Energy Related Emissions Excluding Fuels to Power CCS[LPG propane or butane if,computers and electronics 26,CO2]</t>
  </si>
  <si>
    <t>Industrial Energy Related Emissions Excluding Fuels to Power CCS[LPG propane or butane if,computers and electronics 26,VOC]</t>
  </si>
  <si>
    <t>Industrial Energy Related Emissions Excluding Fuels to Power CCS[LPG propane or butane if,computers and electronics 26,CO]</t>
  </si>
  <si>
    <t>Industrial Energy Related Emissions Excluding Fuels to Power CCS[LPG propane or butane if,computers and electronics 26,NOx]</t>
  </si>
  <si>
    <t>Industrial Energy Related Emissions Excluding Fuels to Power CCS[LPG propane or butane if,computers and electronics 26,PM10]</t>
  </si>
  <si>
    <t>Industrial Energy Related Emissions Excluding Fuels to Power CCS[LPG propane or butane if,computers and electronics 26,PM25]</t>
  </si>
  <si>
    <t>Industrial Energy Related Emissions Excluding Fuels to Power CCS[LPG propane or butane if,computers and electronics 26,SOx]</t>
  </si>
  <si>
    <t>Industrial Energy Related Emissions Excluding Fuels to Power CCS[LPG propane or butane if,computers and electronics 26,BC]</t>
  </si>
  <si>
    <t>Industrial Energy Related Emissions Excluding Fuels to Power CCS[LPG propane or butane if,computers and electronics 26,OC]</t>
  </si>
  <si>
    <t>Industrial Energy Related Emissions Excluding Fuels to Power CCS[LPG propane or butane if,computers and electronics 26,CH4]</t>
  </si>
  <si>
    <t>Industrial Energy Related Emissions Excluding Fuels to Power CCS[LPG propane or butane if,computers and electronics 26,N2O]</t>
  </si>
  <si>
    <t>Industrial Energy Related Emissions Excluding Fuels to Power CCS[LPG propane or butane if,computers and electronics 26,F gases]</t>
  </si>
  <si>
    <t>Industrial Energy Related Emissions Excluding Fuels to Power CCS[LPG propane or butane if,appliances and electrical equipment 27,CO2]</t>
  </si>
  <si>
    <t>Industrial Energy Related Emissions Excluding Fuels to Power CCS[LPG propane or butane if,appliances and electrical equipment 27,VOC]</t>
  </si>
  <si>
    <t>Industrial Energy Related Emissions Excluding Fuels to Power CCS[LPG propane or butane if,appliances and electrical equipment 27,CO]</t>
  </si>
  <si>
    <t>Industrial Energy Related Emissions Excluding Fuels to Power CCS[LPG propane or butane if,appliances and electrical equipment 27,NOx]</t>
  </si>
  <si>
    <t>Industrial Energy Related Emissions Excluding Fuels to Power CCS[LPG propane or butane if,appliances and electrical equipment 27,PM10]</t>
  </si>
  <si>
    <t>Industrial Energy Related Emissions Excluding Fuels to Power CCS[LPG propane or butane if,appliances and electrical equipment 27,PM25]</t>
  </si>
  <si>
    <t>Industrial Energy Related Emissions Excluding Fuels to Power CCS[LPG propane or butane if,appliances and electrical equipment 27,SOx]</t>
  </si>
  <si>
    <t>Industrial Energy Related Emissions Excluding Fuels to Power CCS[LPG propane or butane if,appliances and electrical equipment 27,BC]</t>
  </si>
  <si>
    <t>Industrial Energy Related Emissions Excluding Fuels to Power CCS[LPG propane or butane if,appliances and electrical equipment 27,OC]</t>
  </si>
  <si>
    <t>Industrial Energy Related Emissions Excluding Fuels to Power CCS[LPG propane or butane if,appliances and electrical equipment 27,CH4]</t>
  </si>
  <si>
    <t>Industrial Energy Related Emissions Excluding Fuels to Power CCS[LPG propane or butane if,appliances and electrical equipment 27,N2O]</t>
  </si>
  <si>
    <t>Industrial Energy Related Emissions Excluding Fuels to Power CCS[LPG propane or butane if,appliances and electrical equipment 27,F gases]</t>
  </si>
  <si>
    <t>Industrial Energy Related Emissions Excluding Fuels to Power CCS[LPG propane or butane if,other machinery 28,CO2]</t>
  </si>
  <si>
    <t>Industrial Energy Related Emissions Excluding Fuels to Power CCS[LPG propane or butane if,other machinery 28,VOC]</t>
  </si>
  <si>
    <t>Industrial Energy Related Emissions Excluding Fuels to Power CCS[LPG propane or butane if,other machinery 28,CO]</t>
  </si>
  <si>
    <t>Industrial Energy Related Emissions Excluding Fuels to Power CCS[LPG propane or butane if,other machinery 28,NOx]</t>
  </si>
  <si>
    <t>Industrial Energy Related Emissions Excluding Fuels to Power CCS[LPG propane or butane if,other machinery 28,PM10]</t>
  </si>
  <si>
    <t>Industrial Energy Related Emissions Excluding Fuels to Power CCS[LPG propane or butane if,other machinery 28,PM25]</t>
  </si>
  <si>
    <t>Industrial Energy Related Emissions Excluding Fuels to Power CCS[LPG propane or butane if,other machinery 28,SOx]</t>
  </si>
  <si>
    <t>Industrial Energy Related Emissions Excluding Fuels to Power CCS[LPG propane or butane if,other machinery 28,BC]</t>
  </si>
  <si>
    <t>Industrial Energy Related Emissions Excluding Fuels to Power CCS[LPG propane or butane if,other machinery 28,OC]</t>
  </si>
  <si>
    <t>Industrial Energy Related Emissions Excluding Fuels to Power CCS[LPG propane or butane if,other machinery 28,CH4]</t>
  </si>
  <si>
    <t>Industrial Energy Related Emissions Excluding Fuels to Power CCS[LPG propane or butane if,other machinery 28,N2O]</t>
  </si>
  <si>
    <t>Industrial Energy Related Emissions Excluding Fuels to Power CCS[LPG propane or butane if,other machinery 28,F gases]</t>
  </si>
  <si>
    <t>Industrial Energy Related Emissions Excluding Fuels to Power CCS[LPG propane or butane if,road vehicles 29,CO2]</t>
  </si>
  <si>
    <t>Industrial Energy Related Emissions Excluding Fuels to Power CCS[LPG propane or butane if,road vehicles 29,VOC]</t>
  </si>
  <si>
    <t>Industrial Energy Related Emissions Excluding Fuels to Power CCS[LPG propane or butane if,road vehicles 29,CO]</t>
  </si>
  <si>
    <t>Industrial Energy Related Emissions Excluding Fuels to Power CCS[LPG propane or butane if,road vehicles 29,NOx]</t>
  </si>
  <si>
    <t>Industrial Energy Related Emissions Excluding Fuels to Power CCS[LPG propane or butane if,road vehicles 29,PM10]</t>
  </si>
  <si>
    <t>Industrial Energy Related Emissions Excluding Fuels to Power CCS[LPG propane or butane if,road vehicles 29,PM25]</t>
  </si>
  <si>
    <t>Industrial Energy Related Emissions Excluding Fuels to Power CCS[LPG propane or butane if,road vehicles 29,SOx]</t>
  </si>
  <si>
    <t>Industrial Energy Related Emissions Excluding Fuels to Power CCS[LPG propane or butane if,road vehicles 29,BC]</t>
  </si>
  <si>
    <t>Industrial Energy Related Emissions Excluding Fuels to Power CCS[LPG propane or butane if,road vehicles 29,OC]</t>
  </si>
  <si>
    <t>Industrial Energy Related Emissions Excluding Fuels to Power CCS[LPG propane or butane if,road vehicles 29,CH4]</t>
  </si>
  <si>
    <t>Industrial Energy Related Emissions Excluding Fuels to Power CCS[LPG propane or butane if,road vehicles 29,N2O]</t>
  </si>
  <si>
    <t>Industrial Energy Related Emissions Excluding Fuels to Power CCS[LPG propane or butane if,road vehicles 29,F gases]</t>
  </si>
  <si>
    <t>Industrial Energy Related Emissions Excluding Fuels to Power CCS[LPG propane or butane if,nonroad vehicles 30,CO2]</t>
  </si>
  <si>
    <t>Industrial Energy Related Emissions Excluding Fuels to Power CCS[LPG propane or butane if,nonroad vehicles 30,VOC]</t>
  </si>
  <si>
    <t>Industrial Energy Related Emissions Excluding Fuels to Power CCS[LPG propane or butane if,nonroad vehicles 30,CO]</t>
  </si>
  <si>
    <t>Industrial Energy Related Emissions Excluding Fuels to Power CCS[LPG propane or butane if,nonroad vehicles 30,NOx]</t>
  </si>
  <si>
    <t>Industrial Energy Related Emissions Excluding Fuels to Power CCS[LPG propane or butane if,nonroad vehicles 30,PM10]</t>
  </si>
  <si>
    <t>Industrial Energy Related Emissions Excluding Fuels to Power CCS[LPG propane or butane if,nonroad vehicles 30,PM25]</t>
  </si>
  <si>
    <t>Industrial Energy Related Emissions Excluding Fuels to Power CCS[LPG propane or butane if,nonroad vehicles 30,SOx]</t>
  </si>
  <si>
    <t>Industrial Energy Related Emissions Excluding Fuels to Power CCS[LPG propane or butane if,nonroad vehicles 30,BC]</t>
  </si>
  <si>
    <t>Industrial Energy Related Emissions Excluding Fuels to Power CCS[LPG propane or butane if,nonroad vehicles 30,OC]</t>
  </si>
  <si>
    <t>Industrial Energy Related Emissions Excluding Fuels to Power CCS[LPG propane or butane if,nonroad vehicles 30,CH4]</t>
  </si>
  <si>
    <t>Industrial Energy Related Emissions Excluding Fuels to Power CCS[LPG propane or butane if,nonroad vehicles 30,N2O]</t>
  </si>
  <si>
    <t>Industrial Energy Related Emissions Excluding Fuels to Power CCS[LPG propane or butane if,nonroad vehicles 30,F gases]</t>
  </si>
  <si>
    <t>Industrial Energy Related Emissions Excluding Fuels to Power CCS[LPG propane or butane if,other manufacturing 31T33,CO2]</t>
  </si>
  <si>
    <t>Industrial Energy Related Emissions Excluding Fuels to Power CCS[LPG propane or butane if,other manufacturing 31T33,VOC]</t>
  </si>
  <si>
    <t>Industrial Energy Related Emissions Excluding Fuels to Power CCS[LPG propane or butane if,other manufacturing 31T33,CO]</t>
  </si>
  <si>
    <t>Industrial Energy Related Emissions Excluding Fuels to Power CCS[LPG propane or butane if,other manufacturing 31T33,NOx]</t>
  </si>
  <si>
    <t>Industrial Energy Related Emissions Excluding Fuels to Power CCS[LPG propane or butane if,other manufacturing 31T33,PM10]</t>
  </si>
  <si>
    <t>Industrial Energy Related Emissions Excluding Fuels to Power CCS[LPG propane or butane if,other manufacturing 31T33,PM25]</t>
  </si>
  <si>
    <t>Industrial Energy Related Emissions Excluding Fuels to Power CCS[LPG propane or butane if,other manufacturing 31T33,SOx]</t>
  </si>
  <si>
    <t>Industrial Energy Related Emissions Excluding Fuels to Power CCS[LPG propane or butane if,other manufacturing 31T33,BC]</t>
  </si>
  <si>
    <t>Industrial Energy Related Emissions Excluding Fuels to Power CCS[LPG propane or butane if,other manufacturing 31T33,OC]</t>
  </si>
  <si>
    <t>Industrial Energy Related Emissions Excluding Fuels to Power CCS[LPG propane or butane if,other manufacturing 31T33,CH4]</t>
  </si>
  <si>
    <t>Industrial Energy Related Emissions Excluding Fuels to Power CCS[LPG propane or butane if,other manufacturing 31T33,N2O]</t>
  </si>
  <si>
    <t>Industrial Energy Related Emissions Excluding Fuels to Power CCS[LPG propane or butane if,other manufacturing 31T33,F gases]</t>
  </si>
  <si>
    <t>Industrial Energy Related Emissions Excluding Fuels to Power CCS[LPG propane or butane if,energy pipelines and gas processing 352T353,CO2]</t>
  </si>
  <si>
    <t>Industrial Energy Related Emissions Excluding Fuels to Power CCS[LPG propane or butane if,energy pipelines and gas processing 352T353,VOC]</t>
  </si>
  <si>
    <t>Industrial Energy Related Emissions Excluding Fuels to Power CCS[LPG propane or butane if,energy pipelines and gas processing 352T353,CO]</t>
  </si>
  <si>
    <t>Industrial Energy Related Emissions Excluding Fuels to Power CCS[LPG propane or butane if,energy pipelines and gas processing 352T353,NOx]</t>
  </si>
  <si>
    <t>Industrial Energy Related Emissions Excluding Fuels to Power CCS[LPG propane or butane if,energy pipelines and gas processing 352T353,PM10]</t>
  </si>
  <si>
    <t>Industrial Energy Related Emissions Excluding Fuels to Power CCS[LPG propane or butane if,energy pipelines and gas processing 352T353,PM25]</t>
  </si>
  <si>
    <t>Industrial Energy Related Emissions Excluding Fuels to Power CCS[LPG propane or butane if,energy pipelines and gas processing 352T353,SOx]</t>
  </si>
  <si>
    <t>Industrial Energy Related Emissions Excluding Fuels to Power CCS[LPG propane or butane if,energy pipelines and gas processing 352T353,BC]</t>
  </si>
  <si>
    <t>Industrial Energy Related Emissions Excluding Fuels to Power CCS[LPG propane or butane if,energy pipelines and gas processing 352T353,OC]</t>
  </si>
  <si>
    <t>Industrial Energy Related Emissions Excluding Fuels to Power CCS[LPG propane or butane if,energy pipelines and gas processing 352T353,CH4]</t>
  </si>
  <si>
    <t>Industrial Energy Related Emissions Excluding Fuels to Power CCS[LPG propane or butane if,energy pipelines and gas processing 352T353,N2O]</t>
  </si>
  <si>
    <t>Industrial Energy Related Emissions Excluding Fuels to Power CCS[LPG propane or butane if,energy pipelines and gas processing 352T353,F gases]</t>
  </si>
  <si>
    <t>Industrial Energy Related Emissions Excluding Fuels to Power CCS[LPG propane or butane if,water and waste 36T39,CO2]</t>
  </si>
  <si>
    <t>Industrial Energy Related Emissions Excluding Fuels to Power CCS[LPG propane or butane if,water and waste 36T39,VOC]</t>
  </si>
  <si>
    <t>Industrial Energy Related Emissions Excluding Fuels to Power CCS[LPG propane or butane if,water and waste 36T39,CO]</t>
  </si>
  <si>
    <t>Industrial Energy Related Emissions Excluding Fuels to Power CCS[LPG propane or butane if,water and waste 36T39,NOx]</t>
  </si>
  <si>
    <t>Industrial Energy Related Emissions Excluding Fuels to Power CCS[LPG propane or butane if,water and waste 36T39,PM10]</t>
  </si>
  <si>
    <t>Industrial Energy Related Emissions Excluding Fuels to Power CCS[LPG propane or butane if,water and waste 36T39,PM25]</t>
  </si>
  <si>
    <t>Industrial Energy Related Emissions Excluding Fuels to Power CCS[LPG propane or butane if,water and waste 36T39,SOx]</t>
  </si>
  <si>
    <t>Industrial Energy Related Emissions Excluding Fuels to Power CCS[LPG propane or butane if,water and waste 36T39,BC]</t>
  </si>
  <si>
    <t>Industrial Energy Related Emissions Excluding Fuels to Power CCS[LPG propane or butane if,water and waste 36T39,OC]</t>
  </si>
  <si>
    <t>Industrial Energy Related Emissions Excluding Fuels to Power CCS[LPG propane or butane if,water and waste 36T39,CH4]</t>
  </si>
  <si>
    <t>Industrial Energy Related Emissions Excluding Fuels to Power CCS[LPG propane or butane if,water and waste 36T39,N2O]</t>
  </si>
  <si>
    <t>Industrial Energy Related Emissions Excluding Fuels to Power CCS[LPG propane or butane if,water and waste 36T39,F gases]</t>
  </si>
  <si>
    <t>Industrial Energy Related Emissions Excluding Fuels to Power CCS[LPG propane or butane if,construction 41T43,CO2]</t>
  </si>
  <si>
    <t>Industrial Energy Related Emissions Excluding Fuels to Power CCS[LPG propane or butane if,construction 41T43,VOC]</t>
  </si>
  <si>
    <t>Industrial Energy Related Emissions Excluding Fuels to Power CCS[LPG propane or butane if,construction 41T43,CO]</t>
  </si>
  <si>
    <t>Industrial Energy Related Emissions Excluding Fuels to Power CCS[LPG propane or butane if,construction 41T43,NOx]</t>
  </si>
  <si>
    <t>Industrial Energy Related Emissions Excluding Fuels to Power CCS[LPG propane or butane if,construction 41T43,PM10]</t>
  </si>
  <si>
    <t>Industrial Energy Related Emissions Excluding Fuels to Power CCS[LPG propane or butane if,construction 41T43,PM25]</t>
  </si>
  <si>
    <t>Industrial Energy Related Emissions Excluding Fuels to Power CCS[LPG propane or butane if,construction 41T43,SOx]</t>
  </si>
  <si>
    <t>Industrial Energy Related Emissions Excluding Fuels to Power CCS[LPG propane or butane if,construction 41T43,BC]</t>
  </si>
  <si>
    <t>Industrial Energy Related Emissions Excluding Fuels to Power CCS[LPG propane or butane if,construction 41T43,OC]</t>
  </si>
  <si>
    <t>Industrial Energy Related Emissions Excluding Fuels to Power CCS[LPG propane or butane if,construction 41T43,CH4]</t>
  </si>
  <si>
    <t>Industrial Energy Related Emissions Excluding Fuels to Power CCS[LPG propane or butane if,construction 41T43,N2O]</t>
  </si>
  <si>
    <t>Industrial Energy Related Emissions Excluding Fuels to Power CCS[LPG propane or butane if,construction 41T43,F gases]</t>
  </si>
  <si>
    <t>Industrial Energy Related Emissions Excluding Fuels to Power CCS[hydrogen if,agriculture and forestry 01T03,CO2]</t>
  </si>
  <si>
    <t>Industrial Energy Related Emissions Excluding Fuels to Power CCS[hydrogen if,agriculture and forestry 01T03,VOC]</t>
  </si>
  <si>
    <t>Industrial Energy Related Emissions Excluding Fuels to Power CCS[hydrogen if,agriculture and forestry 01T03,CO]</t>
  </si>
  <si>
    <t>Industrial Energy Related Emissions Excluding Fuels to Power CCS[hydrogen if,agriculture and forestry 01T03,NOx]</t>
  </si>
  <si>
    <t>Industrial Energy Related Emissions Excluding Fuels to Power CCS[hydrogen if,agriculture and forestry 01T03,PM10]</t>
  </si>
  <si>
    <t>Industrial Energy Related Emissions Excluding Fuels to Power CCS[hydrogen if,agriculture and forestry 01T03,PM25]</t>
  </si>
  <si>
    <t>Industrial Energy Related Emissions Excluding Fuels to Power CCS[hydrogen if,agriculture and forestry 01T03,SOx]</t>
  </si>
  <si>
    <t>Industrial Energy Related Emissions Excluding Fuels to Power CCS[hydrogen if,agriculture and forestry 01T03,BC]</t>
  </si>
  <si>
    <t>Industrial Energy Related Emissions Excluding Fuels to Power CCS[hydrogen if,agriculture and forestry 01T03,OC]</t>
  </si>
  <si>
    <t>Industrial Energy Related Emissions Excluding Fuels to Power CCS[hydrogen if,agriculture and forestry 01T03,CH4]</t>
  </si>
  <si>
    <t>Industrial Energy Related Emissions Excluding Fuels to Power CCS[hydrogen if,agriculture and forestry 01T03,N2O]</t>
  </si>
  <si>
    <t>Industrial Energy Related Emissions Excluding Fuels to Power CCS[hydrogen if,agriculture and forestry 01T03,F gases]</t>
  </si>
  <si>
    <t>Industrial Energy Related Emissions Excluding Fuels to Power CCS[hydrogen if,coal mining 05,CO2]</t>
  </si>
  <si>
    <t>Industrial Energy Related Emissions Excluding Fuels to Power CCS[hydrogen if,coal mining 05,VOC]</t>
  </si>
  <si>
    <t>Industrial Energy Related Emissions Excluding Fuels to Power CCS[hydrogen if,coal mining 05,CO]</t>
  </si>
  <si>
    <t>Industrial Energy Related Emissions Excluding Fuels to Power CCS[hydrogen if,coal mining 05,NOx]</t>
  </si>
  <si>
    <t>Industrial Energy Related Emissions Excluding Fuels to Power CCS[hydrogen if,coal mining 05,PM10]</t>
  </si>
  <si>
    <t>Industrial Energy Related Emissions Excluding Fuels to Power CCS[hydrogen if,coal mining 05,PM25]</t>
  </si>
  <si>
    <t>Industrial Energy Related Emissions Excluding Fuels to Power CCS[hydrogen if,coal mining 05,SOx]</t>
  </si>
  <si>
    <t>Industrial Energy Related Emissions Excluding Fuels to Power CCS[hydrogen if,coal mining 05,BC]</t>
  </si>
  <si>
    <t>Industrial Energy Related Emissions Excluding Fuels to Power CCS[hydrogen if,coal mining 05,OC]</t>
  </si>
  <si>
    <t>Industrial Energy Related Emissions Excluding Fuels to Power CCS[hydrogen if,coal mining 05,CH4]</t>
  </si>
  <si>
    <t>Industrial Energy Related Emissions Excluding Fuels to Power CCS[hydrogen if,coal mining 05,N2O]</t>
  </si>
  <si>
    <t>Industrial Energy Related Emissions Excluding Fuels to Power CCS[hydrogen if,coal mining 05,F gases]</t>
  </si>
  <si>
    <t>Industrial Energy Related Emissions Excluding Fuels to Power CCS[hydrogen if,oil and gas extraction 06,CO2]</t>
  </si>
  <si>
    <t>Industrial Energy Related Emissions Excluding Fuels to Power CCS[hydrogen if,oil and gas extraction 06,VOC]</t>
  </si>
  <si>
    <t>Industrial Energy Related Emissions Excluding Fuels to Power CCS[hydrogen if,oil and gas extraction 06,CO]</t>
  </si>
  <si>
    <t>Industrial Energy Related Emissions Excluding Fuels to Power CCS[hydrogen if,oil and gas extraction 06,NOx]</t>
  </si>
  <si>
    <t>Industrial Energy Related Emissions Excluding Fuels to Power CCS[hydrogen if,oil and gas extraction 06,PM10]</t>
  </si>
  <si>
    <t>Industrial Energy Related Emissions Excluding Fuels to Power CCS[hydrogen if,oil and gas extraction 06,PM25]</t>
  </si>
  <si>
    <t>Industrial Energy Related Emissions Excluding Fuels to Power CCS[hydrogen if,oil and gas extraction 06,SOx]</t>
  </si>
  <si>
    <t>Industrial Energy Related Emissions Excluding Fuels to Power CCS[hydrogen if,oil and gas extraction 06,BC]</t>
  </si>
  <si>
    <t>Industrial Energy Related Emissions Excluding Fuels to Power CCS[hydrogen if,oil and gas extraction 06,OC]</t>
  </si>
  <si>
    <t>Industrial Energy Related Emissions Excluding Fuels to Power CCS[hydrogen if,oil and gas extraction 06,CH4]</t>
  </si>
  <si>
    <t>Industrial Energy Related Emissions Excluding Fuels to Power CCS[hydrogen if,oil and gas extraction 06,N2O]</t>
  </si>
  <si>
    <t>Industrial Energy Related Emissions Excluding Fuels to Power CCS[hydrogen if,oil and gas extraction 06,F gases]</t>
  </si>
  <si>
    <t>Industrial Energy Related Emissions Excluding Fuels to Power CCS[hydrogen if,other mining and quarrying 07T08,CO2]</t>
  </si>
  <si>
    <t>Industrial Energy Related Emissions Excluding Fuels to Power CCS[hydrogen if,other mining and quarrying 07T08,VOC]</t>
  </si>
  <si>
    <t>Industrial Energy Related Emissions Excluding Fuels to Power CCS[hydrogen if,other mining and quarrying 07T08,CO]</t>
  </si>
  <si>
    <t>Industrial Energy Related Emissions Excluding Fuels to Power CCS[hydrogen if,other mining and quarrying 07T08,NOx]</t>
  </si>
  <si>
    <t>Industrial Energy Related Emissions Excluding Fuels to Power CCS[hydrogen if,other mining and quarrying 07T08,PM10]</t>
  </si>
  <si>
    <t>Industrial Energy Related Emissions Excluding Fuels to Power CCS[hydrogen if,other mining and quarrying 07T08,PM25]</t>
  </si>
  <si>
    <t>Industrial Energy Related Emissions Excluding Fuels to Power CCS[hydrogen if,other mining and quarrying 07T08,SOx]</t>
  </si>
  <si>
    <t>Industrial Energy Related Emissions Excluding Fuels to Power CCS[hydrogen if,other mining and quarrying 07T08,BC]</t>
  </si>
  <si>
    <t>Industrial Energy Related Emissions Excluding Fuels to Power CCS[hydrogen if,other mining and quarrying 07T08,OC]</t>
  </si>
  <si>
    <t>Industrial Energy Related Emissions Excluding Fuels to Power CCS[hydrogen if,other mining and quarrying 07T08,CH4]</t>
  </si>
  <si>
    <t>Industrial Energy Related Emissions Excluding Fuels to Power CCS[hydrogen if,other mining and quarrying 07T08,N2O]</t>
  </si>
  <si>
    <t>Industrial Energy Related Emissions Excluding Fuels to Power CCS[hydrogen if,other mining and quarrying 07T08,F gases]</t>
  </si>
  <si>
    <t>Industrial Energy Related Emissions Excluding Fuels to Power CCS[hydrogen if,food beverage and tobacco 10T12,CO2]</t>
  </si>
  <si>
    <t>Industrial Energy Related Emissions Excluding Fuels to Power CCS[hydrogen if,food beverage and tobacco 10T12,VOC]</t>
  </si>
  <si>
    <t>Industrial Energy Related Emissions Excluding Fuels to Power CCS[hydrogen if,food beverage and tobacco 10T12,CO]</t>
  </si>
  <si>
    <t>Industrial Energy Related Emissions Excluding Fuels to Power CCS[hydrogen if,food beverage and tobacco 10T12,NOx]</t>
  </si>
  <si>
    <t>Industrial Energy Related Emissions Excluding Fuels to Power CCS[hydrogen if,food beverage and tobacco 10T12,PM10]</t>
  </si>
  <si>
    <t>Industrial Energy Related Emissions Excluding Fuels to Power CCS[hydrogen if,food beverage and tobacco 10T12,PM25]</t>
  </si>
  <si>
    <t>Industrial Energy Related Emissions Excluding Fuels to Power CCS[hydrogen if,food beverage and tobacco 10T12,SOx]</t>
  </si>
  <si>
    <t>Industrial Energy Related Emissions Excluding Fuels to Power CCS[hydrogen if,food beverage and tobacco 10T12,BC]</t>
  </si>
  <si>
    <t>Industrial Energy Related Emissions Excluding Fuels to Power CCS[hydrogen if,food beverage and tobacco 10T12,OC]</t>
  </si>
  <si>
    <t>Industrial Energy Related Emissions Excluding Fuels to Power CCS[hydrogen if,food beverage and tobacco 10T12,CH4]</t>
  </si>
  <si>
    <t>Industrial Energy Related Emissions Excluding Fuels to Power CCS[hydrogen if,food beverage and tobacco 10T12,N2O]</t>
  </si>
  <si>
    <t>Industrial Energy Related Emissions Excluding Fuels to Power CCS[hydrogen if,food beverage and tobacco 10T12,F gases]</t>
  </si>
  <si>
    <t>Industrial Energy Related Emissions Excluding Fuels to Power CCS[hydrogen if,textiles apparel and leather 13T15,CO2]</t>
  </si>
  <si>
    <t>Industrial Energy Related Emissions Excluding Fuels to Power CCS[hydrogen if,textiles apparel and leather 13T15,VOC]</t>
  </si>
  <si>
    <t>Industrial Energy Related Emissions Excluding Fuels to Power CCS[hydrogen if,textiles apparel and leather 13T15,CO]</t>
  </si>
  <si>
    <t>Industrial Energy Related Emissions Excluding Fuels to Power CCS[hydrogen if,textiles apparel and leather 13T15,NOx]</t>
  </si>
  <si>
    <t>Industrial Energy Related Emissions Excluding Fuels to Power CCS[hydrogen if,textiles apparel and leather 13T15,PM10]</t>
  </si>
  <si>
    <t>Industrial Energy Related Emissions Excluding Fuels to Power CCS[hydrogen if,textiles apparel and leather 13T15,PM25]</t>
  </si>
  <si>
    <t>Industrial Energy Related Emissions Excluding Fuels to Power CCS[hydrogen if,textiles apparel and leather 13T15,SOx]</t>
  </si>
  <si>
    <t>Industrial Energy Related Emissions Excluding Fuels to Power CCS[hydrogen if,textiles apparel and leather 13T15,BC]</t>
  </si>
  <si>
    <t>Industrial Energy Related Emissions Excluding Fuels to Power CCS[hydrogen if,textiles apparel and leather 13T15,OC]</t>
  </si>
  <si>
    <t>Industrial Energy Related Emissions Excluding Fuels to Power CCS[hydrogen if,textiles apparel and leather 13T15,CH4]</t>
  </si>
  <si>
    <t>Industrial Energy Related Emissions Excluding Fuels to Power CCS[hydrogen if,textiles apparel and leather 13T15,N2O]</t>
  </si>
  <si>
    <t>Industrial Energy Related Emissions Excluding Fuels to Power CCS[hydrogen if,textiles apparel and leather 13T15,F gases]</t>
  </si>
  <si>
    <t>Industrial Energy Related Emissions Excluding Fuels to Power CCS[hydrogen if,wood products 16,CO2]</t>
  </si>
  <si>
    <t>Industrial Energy Related Emissions Excluding Fuels to Power CCS[hydrogen if,wood products 16,VOC]</t>
  </si>
  <si>
    <t>Industrial Energy Related Emissions Excluding Fuels to Power CCS[hydrogen if,wood products 16,CO]</t>
  </si>
  <si>
    <t>Industrial Energy Related Emissions Excluding Fuels to Power CCS[hydrogen if,wood products 16,NOx]</t>
  </si>
  <si>
    <t>Industrial Energy Related Emissions Excluding Fuels to Power CCS[hydrogen if,wood products 16,PM10]</t>
  </si>
  <si>
    <t>Industrial Energy Related Emissions Excluding Fuels to Power CCS[hydrogen if,wood products 16,PM25]</t>
  </si>
  <si>
    <t>Industrial Energy Related Emissions Excluding Fuels to Power CCS[hydrogen if,wood products 16,SOx]</t>
  </si>
  <si>
    <t>Industrial Energy Related Emissions Excluding Fuels to Power CCS[hydrogen if,wood products 16,BC]</t>
  </si>
  <si>
    <t>Industrial Energy Related Emissions Excluding Fuels to Power CCS[hydrogen if,wood products 16,OC]</t>
  </si>
  <si>
    <t>Industrial Energy Related Emissions Excluding Fuels to Power CCS[hydrogen if,wood products 16,CH4]</t>
  </si>
  <si>
    <t>Industrial Energy Related Emissions Excluding Fuels to Power CCS[hydrogen if,wood products 16,N2O]</t>
  </si>
  <si>
    <t>Industrial Energy Related Emissions Excluding Fuels to Power CCS[hydrogen if,wood products 16,F gases]</t>
  </si>
  <si>
    <t>Industrial Energy Related Emissions Excluding Fuels to Power CCS[hydrogen if,pulp paper and printing 17T18,CO2]</t>
  </si>
  <si>
    <t>Industrial Energy Related Emissions Excluding Fuels to Power CCS[hydrogen if,pulp paper and printing 17T18,VOC]</t>
  </si>
  <si>
    <t>Industrial Energy Related Emissions Excluding Fuels to Power CCS[hydrogen if,pulp paper and printing 17T18,CO]</t>
  </si>
  <si>
    <t>Industrial Energy Related Emissions Excluding Fuels to Power CCS[hydrogen if,pulp paper and printing 17T18,NOx]</t>
  </si>
  <si>
    <t>Industrial Energy Related Emissions Excluding Fuels to Power CCS[hydrogen if,pulp paper and printing 17T18,PM10]</t>
  </si>
  <si>
    <t>Industrial Energy Related Emissions Excluding Fuels to Power CCS[hydrogen if,pulp paper and printing 17T18,PM25]</t>
  </si>
  <si>
    <t>Industrial Energy Related Emissions Excluding Fuels to Power CCS[hydrogen if,pulp paper and printing 17T18,SOx]</t>
  </si>
  <si>
    <t>Industrial Energy Related Emissions Excluding Fuels to Power CCS[hydrogen if,pulp paper and printing 17T18,BC]</t>
  </si>
  <si>
    <t>Industrial Energy Related Emissions Excluding Fuels to Power CCS[hydrogen if,pulp paper and printing 17T18,OC]</t>
  </si>
  <si>
    <t>Industrial Energy Related Emissions Excluding Fuels to Power CCS[hydrogen if,pulp paper and printing 17T18,CH4]</t>
  </si>
  <si>
    <t>Industrial Energy Related Emissions Excluding Fuels to Power CCS[hydrogen if,pulp paper and printing 17T18,N2O]</t>
  </si>
  <si>
    <t>Industrial Energy Related Emissions Excluding Fuels to Power CCS[hydrogen if,pulp paper and printing 17T18,F gases]</t>
  </si>
  <si>
    <t>Industrial Energy Related Emissions Excluding Fuels to Power CCS[hydrogen if,refined petroleum and coke 19,CO2]</t>
  </si>
  <si>
    <t>Industrial Energy Related Emissions Excluding Fuels to Power CCS[hydrogen if,refined petroleum and coke 19,VOC]</t>
  </si>
  <si>
    <t>Industrial Energy Related Emissions Excluding Fuels to Power CCS[hydrogen if,refined petroleum and coke 19,CO]</t>
  </si>
  <si>
    <t>Industrial Energy Related Emissions Excluding Fuels to Power CCS[hydrogen if,refined petroleum and coke 19,NOx]</t>
  </si>
  <si>
    <t>Industrial Energy Related Emissions Excluding Fuels to Power CCS[hydrogen if,refined petroleum and coke 19,PM10]</t>
  </si>
  <si>
    <t>Industrial Energy Related Emissions Excluding Fuels to Power CCS[hydrogen if,refined petroleum and coke 19,PM25]</t>
  </si>
  <si>
    <t>Industrial Energy Related Emissions Excluding Fuels to Power CCS[hydrogen if,refined petroleum and coke 19,SOx]</t>
  </si>
  <si>
    <t>Industrial Energy Related Emissions Excluding Fuels to Power CCS[hydrogen if,refined petroleum and coke 19,BC]</t>
  </si>
  <si>
    <t>Industrial Energy Related Emissions Excluding Fuels to Power CCS[hydrogen if,refined petroleum and coke 19,OC]</t>
  </si>
  <si>
    <t>Industrial Energy Related Emissions Excluding Fuels to Power CCS[hydrogen if,refined petroleum and coke 19,CH4]</t>
  </si>
  <si>
    <t>Industrial Energy Related Emissions Excluding Fuels to Power CCS[hydrogen if,refined petroleum and coke 19,N2O]</t>
  </si>
  <si>
    <t>Industrial Energy Related Emissions Excluding Fuels to Power CCS[hydrogen if,refined petroleum and coke 19,F gases]</t>
  </si>
  <si>
    <t>Industrial Energy Related Emissions Excluding Fuels to Power CCS[hydrogen if,chemicals 20,CO2]</t>
  </si>
  <si>
    <t>Industrial Energy Related Emissions Excluding Fuels to Power CCS[hydrogen if,chemicals 20,VOC]</t>
  </si>
  <si>
    <t>Industrial Energy Related Emissions Excluding Fuels to Power CCS[hydrogen if,chemicals 20,CO]</t>
  </si>
  <si>
    <t>Industrial Energy Related Emissions Excluding Fuels to Power CCS[hydrogen if,chemicals 20,NOx]</t>
  </si>
  <si>
    <t>Industrial Energy Related Emissions Excluding Fuels to Power CCS[hydrogen if,chemicals 20,PM10]</t>
  </si>
  <si>
    <t>Industrial Energy Related Emissions Excluding Fuels to Power CCS[hydrogen if,chemicals 20,PM25]</t>
  </si>
  <si>
    <t>Industrial Energy Related Emissions Excluding Fuels to Power CCS[hydrogen if,chemicals 20,SOx]</t>
  </si>
  <si>
    <t>Industrial Energy Related Emissions Excluding Fuels to Power CCS[hydrogen if,chemicals 20,BC]</t>
  </si>
  <si>
    <t>Industrial Energy Related Emissions Excluding Fuels to Power CCS[hydrogen if,chemicals 20,OC]</t>
  </si>
  <si>
    <t>Industrial Energy Related Emissions Excluding Fuels to Power CCS[hydrogen if,chemicals 20,CH4]</t>
  </si>
  <si>
    <t>Industrial Energy Related Emissions Excluding Fuels to Power CCS[hydrogen if,chemicals 20,N2O]</t>
  </si>
  <si>
    <t>Industrial Energy Related Emissions Excluding Fuels to Power CCS[hydrogen if,chemicals 20,F gases]</t>
  </si>
  <si>
    <t>Industrial Energy Related Emissions Excluding Fuels to Power CCS[hydrogen if,rubber and plastic products 22,CO2]</t>
  </si>
  <si>
    <t>Industrial Energy Related Emissions Excluding Fuels to Power CCS[hydrogen if,rubber and plastic products 22,VOC]</t>
  </si>
  <si>
    <t>Industrial Energy Related Emissions Excluding Fuels to Power CCS[hydrogen if,rubber and plastic products 22,CO]</t>
  </si>
  <si>
    <t>Industrial Energy Related Emissions Excluding Fuels to Power CCS[hydrogen if,rubber and plastic products 22,NOx]</t>
  </si>
  <si>
    <t>Industrial Energy Related Emissions Excluding Fuels to Power CCS[hydrogen if,rubber and plastic products 22,PM10]</t>
  </si>
  <si>
    <t>Industrial Energy Related Emissions Excluding Fuels to Power CCS[hydrogen if,rubber and plastic products 22,PM25]</t>
  </si>
  <si>
    <t>Industrial Energy Related Emissions Excluding Fuels to Power CCS[hydrogen if,rubber and plastic products 22,SOx]</t>
  </si>
  <si>
    <t>Industrial Energy Related Emissions Excluding Fuels to Power CCS[hydrogen if,rubber and plastic products 22,BC]</t>
  </si>
  <si>
    <t>Industrial Energy Related Emissions Excluding Fuels to Power CCS[hydrogen if,rubber and plastic products 22,OC]</t>
  </si>
  <si>
    <t>Industrial Energy Related Emissions Excluding Fuels to Power CCS[hydrogen if,rubber and plastic products 22,CH4]</t>
  </si>
  <si>
    <t>Industrial Energy Related Emissions Excluding Fuels to Power CCS[hydrogen if,rubber and plastic products 22,N2O]</t>
  </si>
  <si>
    <t>Industrial Energy Related Emissions Excluding Fuels to Power CCS[hydrogen if,rubber and plastic products 22,F gases]</t>
  </si>
  <si>
    <t>Industrial Energy Related Emissions Excluding Fuels to Power CCS[hydrogen if,glass and glass products 231,CO2]</t>
  </si>
  <si>
    <t>Industrial Energy Related Emissions Excluding Fuels to Power CCS[hydrogen if,glass and glass products 231,VOC]</t>
  </si>
  <si>
    <t>Industrial Energy Related Emissions Excluding Fuels to Power CCS[hydrogen if,glass and glass products 231,CO]</t>
  </si>
  <si>
    <t>Industrial Energy Related Emissions Excluding Fuels to Power CCS[hydrogen if,glass and glass products 231,NOx]</t>
  </si>
  <si>
    <t>Industrial Energy Related Emissions Excluding Fuels to Power CCS[hydrogen if,glass and glass products 231,PM10]</t>
  </si>
  <si>
    <t>Industrial Energy Related Emissions Excluding Fuels to Power CCS[hydrogen if,glass and glass products 231,PM25]</t>
  </si>
  <si>
    <t>Industrial Energy Related Emissions Excluding Fuels to Power CCS[hydrogen if,glass and glass products 231,SOx]</t>
  </si>
  <si>
    <t>Industrial Energy Related Emissions Excluding Fuels to Power CCS[hydrogen if,glass and glass products 231,BC]</t>
  </si>
  <si>
    <t>Industrial Energy Related Emissions Excluding Fuels to Power CCS[hydrogen if,glass and glass products 231,OC]</t>
  </si>
  <si>
    <t>Industrial Energy Related Emissions Excluding Fuels to Power CCS[hydrogen if,glass and glass products 231,CH4]</t>
  </si>
  <si>
    <t>Industrial Energy Related Emissions Excluding Fuels to Power CCS[hydrogen if,glass and glass products 231,N2O]</t>
  </si>
  <si>
    <t>Industrial Energy Related Emissions Excluding Fuels to Power CCS[hydrogen if,glass and glass products 231,F gases]</t>
  </si>
  <si>
    <t>Industrial Energy Related Emissions Excluding Fuels to Power CCS[hydrogen if,cement and other nonmetallic minerals 239,CO2]</t>
  </si>
  <si>
    <t>Industrial Energy Related Emissions Excluding Fuels to Power CCS[hydrogen if,cement and other nonmetallic minerals 239,VOC]</t>
  </si>
  <si>
    <t>Industrial Energy Related Emissions Excluding Fuels to Power CCS[hydrogen if,cement and other nonmetallic minerals 239,CO]</t>
  </si>
  <si>
    <t>Industrial Energy Related Emissions Excluding Fuels to Power CCS[hydrogen if,cement and other nonmetallic minerals 239,NOx]</t>
  </si>
  <si>
    <t>Industrial Energy Related Emissions Excluding Fuels to Power CCS[hydrogen if,cement and other nonmetallic minerals 239,PM10]</t>
  </si>
  <si>
    <t>Industrial Energy Related Emissions Excluding Fuels to Power CCS[hydrogen if,cement and other nonmetallic minerals 239,PM25]</t>
  </si>
  <si>
    <t>Industrial Energy Related Emissions Excluding Fuels to Power CCS[hydrogen if,cement and other nonmetallic minerals 239,SOx]</t>
  </si>
  <si>
    <t>Industrial Energy Related Emissions Excluding Fuels to Power CCS[hydrogen if,cement and other nonmetallic minerals 239,BC]</t>
  </si>
  <si>
    <t>Industrial Energy Related Emissions Excluding Fuels to Power CCS[hydrogen if,cement and other nonmetallic minerals 239,OC]</t>
  </si>
  <si>
    <t>Industrial Energy Related Emissions Excluding Fuels to Power CCS[hydrogen if,cement and other nonmetallic minerals 239,CH4]</t>
  </si>
  <si>
    <t>Industrial Energy Related Emissions Excluding Fuels to Power CCS[hydrogen if,cement and other nonmetallic minerals 239,N2O]</t>
  </si>
  <si>
    <t>Industrial Energy Related Emissions Excluding Fuels to Power CCS[hydrogen if,cement and other nonmetallic minerals 239,F gases]</t>
  </si>
  <si>
    <t>Industrial Energy Related Emissions Excluding Fuels to Power CCS[hydrogen if,iron and steel 241,CO2]</t>
  </si>
  <si>
    <t>Industrial Energy Related Emissions Excluding Fuels to Power CCS[hydrogen if,iron and steel 241,VOC]</t>
  </si>
  <si>
    <t>Industrial Energy Related Emissions Excluding Fuels to Power CCS[hydrogen if,iron and steel 241,CO]</t>
  </si>
  <si>
    <t>Industrial Energy Related Emissions Excluding Fuels to Power CCS[hydrogen if,iron and steel 241,NOx]</t>
  </si>
  <si>
    <t>Industrial Energy Related Emissions Excluding Fuels to Power CCS[hydrogen if,iron and steel 241,PM10]</t>
  </si>
  <si>
    <t>Industrial Energy Related Emissions Excluding Fuels to Power CCS[hydrogen if,iron and steel 241,PM25]</t>
  </si>
  <si>
    <t>Industrial Energy Related Emissions Excluding Fuels to Power CCS[hydrogen if,iron and steel 241,SOx]</t>
  </si>
  <si>
    <t>Industrial Energy Related Emissions Excluding Fuels to Power CCS[hydrogen if,iron and steel 241,BC]</t>
  </si>
  <si>
    <t>Industrial Energy Related Emissions Excluding Fuels to Power CCS[hydrogen if,iron and steel 241,OC]</t>
  </si>
  <si>
    <t>Industrial Energy Related Emissions Excluding Fuels to Power CCS[hydrogen if,iron and steel 241,CH4]</t>
  </si>
  <si>
    <t>Industrial Energy Related Emissions Excluding Fuels to Power CCS[hydrogen if,iron and steel 241,N2O]</t>
  </si>
  <si>
    <t>Industrial Energy Related Emissions Excluding Fuels to Power CCS[hydrogen if,iron and steel 241,F gases]</t>
  </si>
  <si>
    <t>Industrial Energy Related Emissions Excluding Fuels to Power CCS[hydrogen if,other metals 242,CO2]</t>
  </si>
  <si>
    <t>Industrial Energy Related Emissions Excluding Fuels to Power CCS[hydrogen if,other metals 242,VOC]</t>
  </si>
  <si>
    <t>Industrial Energy Related Emissions Excluding Fuels to Power CCS[hydrogen if,other metals 242,CO]</t>
  </si>
  <si>
    <t>Industrial Energy Related Emissions Excluding Fuels to Power CCS[hydrogen if,other metals 242,NOx]</t>
  </si>
  <si>
    <t>Industrial Energy Related Emissions Excluding Fuels to Power CCS[hydrogen if,other metals 242,PM10]</t>
  </si>
  <si>
    <t>Industrial Energy Related Emissions Excluding Fuels to Power CCS[hydrogen if,other metals 242,PM25]</t>
  </si>
  <si>
    <t>Industrial Energy Related Emissions Excluding Fuels to Power CCS[hydrogen if,other metals 242,SOx]</t>
  </si>
  <si>
    <t>Industrial Energy Related Emissions Excluding Fuels to Power CCS[hydrogen if,other metals 242,BC]</t>
  </si>
  <si>
    <t>Industrial Energy Related Emissions Excluding Fuels to Power CCS[hydrogen if,other metals 242,OC]</t>
  </si>
  <si>
    <t>Industrial Energy Related Emissions Excluding Fuels to Power CCS[hydrogen if,other metals 242,CH4]</t>
  </si>
  <si>
    <t>Industrial Energy Related Emissions Excluding Fuels to Power CCS[hydrogen if,other metals 242,N2O]</t>
  </si>
  <si>
    <t>Industrial Energy Related Emissions Excluding Fuels to Power CCS[hydrogen if,other metals 242,F gases]</t>
  </si>
  <si>
    <t>Industrial Energy Related Emissions Excluding Fuels to Power CCS[hydrogen if,metal products except machinery and vehicles 25,CO2]</t>
  </si>
  <si>
    <t>Industrial Energy Related Emissions Excluding Fuels to Power CCS[hydrogen if,metal products except machinery and vehicles 25,VOC]</t>
  </si>
  <si>
    <t>Industrial Energy Related Emissions Excluding Fuels to Power CCS[hydrogen if,metal products except machinery and vehicles 25,CO]</t>
  </si>
  <si>
    <t>Industrial Energy Related Emissions Excluding Fuels to Power CCS[hydrogen if,metal products except machinery and vehicles 25,NOx]</t>
  </si>
  <si>
    <t>Industrial Energy Related Emissions Excluding Fuels to Power CCS[hydrogen if,metal products except machinery and vehicles 25,PM10]</t>
  </si>
  <si>
    <t>Industrial Energy Related Emissions Excluding Fuels to Power CCS[hydrogen if,metal products except machinery and vehicles 25,PM25]</t>
  </si>
  <si>
    <t>Industrial Energy Related Emissions Excluding Fuels to Power CCS[hydrogen if,metal products except machinery and vehicles 25,SOx]</t>
  </si>
  <si>
    <t>Industrial Energy Related Emissions Excluding Fuels to Power CCS[hydrogen if,metal products except machinery and vehicles 25,BC]</t>
  </si>
  <si>
    <t>Industrial Energy Related Emissions Excluding Fuels to Power CCS[hydrogen if,metal products except machinery and vehicles 25,OC]</t>
  </si>
  <si>
    <t>Industrial Energy Related Emissions Excluding Fuels to Power CCS[hydrogen if,metal products except machinery and vehicles 25,CH4]</t>
  </si>
  <si>
    <t>Industrial Energy Related Emissions Excluding Fuels to Power CCS[hydrogen if,metal products except machinery and vehicles 25,N2O]</t>
  </si>
  <si>
    <t>Industrial Energy Related Emissions Excluding Fuels to Power CCS[hydrogen if,metal products except machinery and vehicles 25,F gases]</t>
  </si>
  <si>
    <t>Industrial Energy Related Emissions Excluding Fuels to Power CCS[hydrogen if,computers and electronics 26,CO2]</t>
  </si>
  <si>
    <t>Industrial Energy Related Emissions Excluding Fuels to Power CCS[hydrogen if,computers and electronics 26,VOC]</t>
  </si>
  <si>
    <t>Industrial Energy Related Emissions Excluding Fuels to Power CCS[hydrogen if,computers and electronics 26,CO]</t>
  </si>
  <si>
    <t>Industrial Energy Related Emissions Excluding Fuels to Power CCS[hydrogen if,computers and electronics 26,NOx]</t>
  </si>
  <si>
    <t>Industrial Energy Related Emissions Excluding Fuels to Power CCS[hydrogen if,computers and electronics 26,PM10]</t>
  </si>
  <si>
    <t>Industrial Energy Related Emissions Excluding Fuels to Power CCS[hydrogen if,computers and electronics 26,PM25]</t>
  </si>
  <si>
    <t>Industrial Energy Related Emissions Excluding Fuels to Power CCS[hydrogen if,computers and electronics 26,SOx]</t>
  </si>
  <si>
    <t>Industrial Energy Related Emissions Excluding Fuels to Power CCS[hydrogen if,computers and electronics 26,BC]</t>
  </si>
  <si>
    <t>Industrial Energy Related Emissions Excluding Fuels to Power CCS[hydrogen if,computers and electronics 26,OC]</t>
  </si>
  <si>
    <t>Industrial Energy Related Emissions Excluding Fuels to Power CCS[hydrogen if,computers and electronics 26,CH4]</t>
  </si>
  <si>
    <t>Industrial Energy Related Emissions Excluding Fuels to Power CCS[hydrogen if,computers and electronics 26,N2O]</t>
  </si>
  <si>
    <t>Industrial Energy Related Emissions Excluding Fuels to Power CCS[hydrogen if,computers and electronics 26,F gases]</t>
  </si>
  <si>
    <t>Industrial Energy Related Emissions Excluding Fuels to Power CCS[hydrogen if,appliances and electrical equipment 27,CO2]</t>
  </si>
  <si>
    <t>Industrial Energy Related Emissions Excluding Fuels to Power CCS[hydrogen if,appliances and electrical equipment 27,VOC]</t>
  </si>
  <si>
    <t>Industrial Energy Related Emissions Excluding Fuels to Power CCS[hydrogen if,appliances and electrical equipment 27,CO]</t>
  </si>
  <si>
    <t>Industrial Energy Related Emissions Excluding Fuels to Power CCS[hydrogen if,appliances and electrical equipment 27,NOx]</t>
  </si>
  <si>
    <t>Industrial Energy Related Emissions Excluding Fuels to Power CCS[hydrogen if,appliances and electrical equipment 27,PM10]</t>
  </si>
  <si>
    <t>Industrial Energy Related Emissions Excluding Fuels to Power CCS[hydrogen if,appliances and electrical equipment 27,PM25]</t>
  </si>
  <si>
    <t>Industrial Energy Related Emissions Excluding Fuels to Power CCS[hydrogen if,appliances and electrical equipment 27,SOx]</t>
  </si>
  <si>
    <t>Industrial Energy Related Emissions Excluding Fuels to Power CCS[hydrogen if,appliances and electrical equipment 27,BC]</t>
  </si>
  <si>
    <t>Industrial Energy Related Emissions Excluding Fuels to Power CCS[hydrogen if,appliances and electrical equipment 27,OC]</t>
  </si>
  <si>
    <t>Industrial Energy Related Emissions Excluding Fuels to Power CCS[hydrogen if,appliances and electrical equipment 27,CH4]</t>
  </si>
  <si>
    <t>Industrial Energy Related Emissions Excluding Fuels to Power CCS[hydrogen if,appliances and electrical equipment 27,N2O]</t>
  </si>
  <si>
    <t>Industrial Energy Related Emissions Excluding Fuels to Power CCS[hydrogen if,appliances and electrical equipment 27,F gases]</t>
  </si>
  <si>
    <t>Industrial Energy Related Emissions Excluding Fuels to Power CCS[hydrogen if,other machinery 28,CO2]</t>
  </si>
  <si>
    <t>Industrial Energy Related Emissions Excluding Fuels to Power CCS[hydrogen if,other machinery 28,VOC]</t>
  </si>
  <si>
    <t>Industrial Energy Related Emissions Excluding Fuels to Power CCS[hydrogen if,other machinery 28,CO]</t>
  </si>
  <si>
    <t>Industrial Energy Related Emissions Excluding Fuels to Power CCS[hydrogen if,other machinery 28,NOx]</t>
  </si>
  <si>
    <t>Industrial Energy Related Emissions Excluding Fuels to Power CCS[hydrogen if,other machinery 28,PM10]</t>
  </si>
  <si>
    <t>Industrial Energy Related Emissions Excluding Fuels to Power CCS[hydrogen if,other machinery 28,PM25]</t>
  </si>
  <si>
    <t>Industrial Energy Related Emissions Excluding Fuels to Power CCS[hydrogen if,other machinery 28,SOx]</t>
  </si>
  <si>
    <t>Industrial Energy Related Emissions Excluding Fuels to Power CCS[hydrogen if,other machinery 28,BC]</t>
  </si>
  <si>
    <t>Industrial Energy Related Emissions Excluding Fuels to Power CCS[hydrogen if,other machinery 28,OC]</t>
  </si>
  <si>
    <t>Industrial Energy Related Emissions Excluding Fuels to Power CCS[hydrogen if,other machinery 28,CH4]</t>
  </si>
  <si>
    <t>Industrial Energy Related Emissions Excluding Fuels to Power CCS[hydrogen if,other machinery 28,N2O]</t>
  </si>
  <si>
    <t>Industrial Energy Related Emissions Excluding Fuels to Power CCS[hydrogen if,other machinery 28,F gases]</t>
  </si>
  <si>
    <t>Industrial Energy Related Emissions Excluding Fuels to Power CCS[hydrogen if,road vehicles 29,CO2]</t>
  </si>
  <si>
    <t>Industrial Energy Related Emissions Excluding Fuels to Power CCS[hydrogen if,road vehicles 29,VOC]</t>
  </si>
  <si>
    <t>Industrial Energy Related Emissions Excluding Fuels to Power CCS[hydrogen if,road vehicles 29,CO]</t>
  </si>
  <si>
    <t>Industrial Energy Related Emissions Excluding Fuels to Power CCS[hydrogen if,road vehicles 29,NOx]</t>
  </si>
  <si>
    <t>Industrial Energy Related Emissions Excluding Fuels to Power CCS[hydrogen if,road vehicles 29,PM10]</t>
  </si>
  <si>
    <t>Industrial Energy Related Emissions Excluding Fuels to Power CCS[hydrogen if,road vehicles 29,PM25]</t>
  </si>
  <si>
    <t>Industrial Energy Related Emissions Excluding Fuels to Power CCS[hydrogen if,road vehicles 29,SOx]</t>
  </si>
  <si>
    <t>Industrial Energy Related Emissions Excluding Fuels to Power CCS[hydrogen if,road vehicles 29,BC]</t>
  </si>
  <si>
    <t>Industrial Energy Related Emissions Excluding Fuels to Power CCS[hydrogen if,road vehicles 29,OC]</t>
  </si>
  <si>
    <t>Industrial Energy Related Emissions Excluding Fuels to Power CCS[hydrogen if,road vehicles 29,CH4]</t>
  </si>
  <si>
    <t>Industrial Energy Related Emissions Excluding Fuels to Power CCS[hydrogen if,road vehicles 29,N2O]</t>
  </si>
  <si>
    <t>Industrial Energy Related Emissions Excluding Fuels to Power CCS[hydrogen if,road vehicles 29,F gases]</t>
  </si>
  <si>
    <t>Industrial Energy Related Emissions Excluding Fuels to Power CCS[hydrogen if,nonroad vehicles 30,CO2]</t>
  </si>
  <si>
    <t>Industrial Energy Related Emissions Excluding Fuels to Power CCS[hydrogen if,nonroad vehicles 30,VOC]</t>
  </si>
  <si>
    <t>Industrial Energy Related Emissions Excluding Fuels to Power CCS[hydrogen if,nonroad vehicles 30,CO]</t>
  </si>
  <si>
    <t>Industrial Energy Related Emissions Excluding Fuels to Power CCS[hydrogen if,nonroad vehicles 30,NOx]</t>
  </si>
  <si>
    <t>Industrial Energy Related Emissions Excluding Fuels to Power CCS[hydrogen if,nonroad vehicles 30,PM10]</t>
  </si>
  <si>
    <t>Industrial Energy Related Emissions Excluding Fuels to Power CCS[hydrogen if,nonroad vehicles 30,PM25]</t>
  </si>
  <si>
    <t>Industrial Energy Related Emissions Excluding Fuels to Power CCS[hydrogen if,nonroad vehicles 30,SOx]</t>
  </si>
  <si>
    <t>Industrial Energy Related Emissions Excluding Fuels to Power CCS[hydrogen if,nonroad vehicles 30,BC]</t>
  </si>
  <si>
    <t>Industrial Energy Related Emissions Excluding Fuels to Power CCS[hydrogen if,nonroad vehicles 30,OC]</t>
  </si>
  <si>
    <t>Industrial Energy Related Emissions Excluding Fuels to Power CCS[hydrogen if,nonroad vehicles 30,CH4]</t>
  </si>
  <si>
    <t>Industrial Energy Related Emissions Excluding Fuels to Power CCS[hydrogen if,nonroad vehicles 30,N2O]</t>
  </si>
  <si>
    <t>Industrial Energy Related Emissions Excluding Fuels to Power CCS[hydrogen if,nonroad vehicles 30,F gases]</t>
  </si>
  <si>
    <t>Industrial Energy Related Emissions Excluding Fuels to Power CCS[hydrogen if,other manufacturing 31T33,CO2]</t>
  </si>
  <si>
    <t>Industrial Energy Related Emissions Excluding Fuels to Power CCS[hydrogen if,other manufacturing 31T33,VOC]</t>
  </si>
  <si>
    <t>Industrial Energy Related Emissions Excluding Fuels to Power CCS[hydrogen if,other manufacturing 31T33,CO]</t>
  </si>
  <si>
    <t>Industrial Energy Related Emissions Excluding Fuels to Power CCS[hydrogen if,other manufacturing 31T33,NOx]</t>
  </si>
  <si>
    <t>Industrial Energy Related Emissions Excluding Fuels to Power CCS[hydrogen if,other manufacturing 31T33,PM10]</t>
  </si>
  <si>
    <t>Industrial Energy Related Emissions Excluding Fuels to Power CCS[hydrogen if,other manufacturing 31T33,PM25]</t>
  </si>
  <si>
    <t>Industrial Energy Related Emissions Excluding Fuels to Power CCS[hydrogen if,other manufacturing 31T33,SOx]</t>
  </si>
  <si>
    <t>Industrial Energy Related Emissions Excluding Fuels to Power CCS[hydrogen if,other manufacturing 31T33,BC]</t>
  </si>
  <si>
    <t>Industrial Energy Related Emissions Excluding Fuels to Power CCS[hydrogen if,other manufacturing 31T33,OC]</t>
  </si>
  <si>
    <t>Industrial Energy Related Emissions Excluding Fuels to Power CCS[hydrogen if,other manufacturing 31T33,CH4]</t>
  </si>
  <si>
    <t>Industrial Energy Related Emissions Excluding Fuels to Power CCS[hydrogen if,other manufacturing 31T33,N2O]</t>
  </si>
  <si>
    <t>Industrial Energy Related Emissions Excluding Fuels to Power CCS[hydrogen if,other manufacturing 31T33,F gases]</t>
  </si>
  <si>
    <t>Industrial Energy Related Emissions Excluding Fuels to Power CCS[hydrogen if,energy pipelines and gas processing 352T353,CO2]</t>
  </si>
  <si>
    <t>Industrial Energy Related Emissions Excluding Fuels to Power CCS[hydrogen if,energy pipelines and gas processing 352T353,VOC]</t>
  </si>
  <si>
    <t>Industrial Energy Related Emissions Excluding Fuels to Power CCS[hydrogen if,energy pipelines and gas processing 352T353,CO]</t>
  </si>
  <si>
    <t>Industrial Energy Related Emissions Excluding Fuels to Power CCS[hydrogen if,energy pipelines and gas processing 352T353,NOx]</t>
  </si>
  <si>
    <t>Industrial Energy Related Emissions Excluding Fuels to Power CCS[hydrogen if,energy pipelines and gas processing 352T353,PM10]</t>
  </si>
  <si>
    <t>Industrial Energy Related Emissions Excluding Fuels to Power CCS[hydrogen if,energy pipelines and gas processing 352T353,PM25]</t>
  </si>
  <si>
    <t>Industrial Energy Related Emissions Excluding Fuels to Power CCS[hydrogen if,energy pipelines and gas processing 352T353,SOx]</t>
  </si>
  <si>
    <t>Industrial Energy Related Emissions Excluding Fuels to Power CCS[hydrogen if,energy pipelines and gas processing 352T353,BC]</t>
  </si>
  <si>
    <t>Industrial Energy Related Emissions Excluding Fuels to Power CCS[hydrogen if,energy pipelines and gas processing 352T353,OC]</t>
  </si>
  <si>
    <t>Industrial Energy Related Emissions Excluding Fuels to Power CCS[hydrogen if,energy pipelines and gas processing 352T353,CH4]</t>
  </si>
  <si>
    <t>Industrial Energy Related Emissions Excluding Fuels to Power CCS[hydrogen if,energy pipelines and gas processing 352T353,N2O]</t>
  </si>
  <si>
    <t>Industrial Energy Related Emissions Excluding Fuels to Power CCS[hydrogen if,energy pipelines and gas processing 352T353,F gases]</t>
  </si>
  <si>
    <t>Industrial Energy Related Emissions Excluding Fuels to Power CCS[hydrogen if,water and waste 36T39,CO2]</t>
  </si>
  <si>
    <t>Industrial Energy Related Emissions Excluding Fuels to Power CCS[hydrogen if,water and waste 36T39,VOC]</t>
  </si>
  <si>
    <t>Industrial Energy Related Emissions Excluding Fuels to Power CCS[hydrogen if,water and waste 36T39,CO]</t>
  </si>
  <si>
    <t>Industrial Energy Related Emissions Excluding Fuels to Power CCS[hydrogen if,water and waste 36T39,NOx]</t>
  </si>
  <si>
    <t>Industrial Energy Related Emissions Excluding Fuels to Power CCS[hydrogen if,water and waste 36T39,PM10]</t>
  </si>
  <si>
    <t>Industrial Energy Related Emissions Excluding Fuels to Power CCS[hydrogen if,water and waste 36T39,PM25]</t>
  </si>
  <si>
    <t>Industrial Energy Related Emissions Excluding Fuels to Power CCS[hydrogen if,water and waste 36T39,SOx]</t>
  </si>
  <si>
    <t>Industrial Energy Related Emissions Excluding Fuels to Power CCS[hydrogen if,water and waste 36T39,BC]</t>
  </si>
  <si>
    <t>Industrial Energy Related Emissions Excluding Fuels to Power CCS[hydrogen if,water and waste 36T39,OC]</t>
  </si>
  <si>
    <t>Industrial Energy Related Emissions Excluding Fuels to Power CCS[hydrogen if,water and waste 36T39,CH4]</t>
  </si>
  <si>
    <t>Industrial Energy Related Emissions Excluding Fuels to Power CCS[hydrogen if,water and waste 36T39,N2O]</t>
  </si>
  <si>
    <t>Industrial Energy Related Emissions Excluding Fuels to Power CCS[hydrogen if,water and waste 36T39,F gases]</t>
  </si>
  <si>
    <t>Industrial Energy Related Emissions Excluding Fuels to Power CCS[hydrogen if,construction 41T43,CO2]</t>
  </si>
  <si>
    <t>Industrial Energy Related Emissions Excluding Fuels to Power CCS[hydrogen if,construction 41T43,VOC]</t>
  </si>
  <si>
    <t>Industrial Energy Related Emissions Excluding Fuels to Power CCS[hydrogen if,construction 41T43,CO]</t>
  </si>
  <si>
    <t>Industrial Energy Related Emissions Excluding Fuels to Power CCS[hydrogen if,construction 41T43,NOx]</t>
  </si>
  <si>
    <t>Industrial Energy Related Emissions Excluding Fuels to Power CCS[hydrogen if,construction 41T43,PM10]</t>
  </si>
  <si>
    <t>Industrial Energy Related Emissions Excluding Fuels to Power CCS[hydrogen if,construction 41T43,PM25]</t>
  </si>
  <si>
    <t>Industrial Energy Related Emissions Excluding Fuels to Power CCS[hydrogen if,construction 41T43,SOx]</t>
  </si>
  <si>
    <t>Industrial Energy Related Emissions Excluding Fuels to Power CCS[hydrogen if,construction 41T43,BC]</t>
  </si>
  <si>
    <t>Industrial Energy Related Emissions Excluding Fuels to Power CCS[hydrogen if,construction 41T43,OC]</t>
  </si>
  <si>
    <t>Industrial Energy Related Emissions Excluding Fuels to Power CCS[hydrogen if,construction 41T43,CH4]</t>
  </si>
  <si>
    <t>Industrial Energy Related Emissions Excluding Fuels to Power CCS[hydrogen if,construction 41T43,N2O]</t>
  </si>
  <si>
    <t>Industrial Energy Related Emissions Excluding Fuels to Power CCS[hydrogen if,construction 41T43,F gases]</t>
  </si>
  <si>
    <t>Industrial Sector Pollutant Emissions[agriculture and forestry 01T03,CO2]</t>
  </si>
  <si>
    <t>Industrial Sector Pollutant Emissions[agriculture and forestry 01T03,VOC]</t>
  </si>
  <si>
    <t>Industrial Sector Pollutant Emissions[agriculture and forestry 01T03,CO]</t>
  </si>
  <si>
    <t>Industrial Sector Pollutant Emissions[agriculture and forestry 01T03,NOx]</t>
  </si>
  <si>
    <t>Industrial Sector Pollutant Emissions[agriculture and forestry 01T03,PM10]</t>
  </si>
  <si>
    <t>Industrial Sector Pollutant Emissions[agriculture and forestry 01T03,PM25]</t>
  </si>
  <si>
    <t>Industrial Sector Pollutant Emissions[agriculture and forestry 01T03,SOx]</t>
  </si>
  <si>
    <t>Industrial Sector Pollutant Emissions[agriculture and forestry 01T03,BC]</t>
  </si>
  <si>
    <t>Industrial Sector Pollutant Emissions[agriculture and forestry 01T03,OC]</t>
  </si>
  <si>
    <t>Industrial Sector Pollutant Emissions[agriculture and forestry 01T03,CH4]</t>
  </si>
  <si>
    <t>Industrial Sector Pollutant Emissions[agriculture and forestry 01T03,N2O]</t>
  </si>
  <si>
    <t>Industrial Sector Pollutant Emissions[agriculture and forestry 01T03,F gases]</t>
  </si>
  <si>
    <t>Industrial Sector Pollutant Emissions[coal mining 05,CO2]</t>
  </si>
  <si>
    <t>Industrial Sector Pollutant Emissions[coal mining 05,VOC]</t>
  </si>
  <si>
    <t>Industrial Sector Pollutant Emissions[coal mining 05,CO]</t>
  </si>
  <si>
    <t>Industrial Sector Pollutant Emissions[coal mining 05,NOx]</t>
  </si>
  <si>
    <t>Industrial Sector Pollutant Emissions[coal mining 05,PM10]</t>
  </si>
  <si>
    <t>Industrial Sector Pollutant Emissions[coal mining 05,PM25]</t>
  </si>
  <si>
    <t>Industrial Sector Pollutant Emissions[coal mining 05,SOx]</t>
  </si>
  <si>
    <t>Industrial Sector Pollutant Emissions[coal mining 05,BC]</t>
  </si>
  <si>
    <t>Industrial Sector Pollutant Emissions[coal mining 05,OC]</t>
  </si>
  <si>
    <t>Industrial Sector Pollutant Emissions[coal mining 05,CH4]</t>
  </si>
  <si>
    <t>Industrial Sector Pollutant Emissions[coal mining 05,N2O]</t>
  </si>
  <si>
    <t>Industrial Sector Pollutant Emissions[coal mining 05,F gases]</t>
  </si>
  <si>
    <t>Industrial Sector Pollutant Emissions[oil and gas extraction 06,CO2]</t>
  </si>
  <si>
    <t>Industrial Sector Pollutant Emissions[oil and gas extraction 06,VOC]</t>
  </si>
  <si>
    <t>Industrial Sector Pollutant Emissions[oil and gas extraction 06,CO]</t>
  </si>
  <si>
    <t>Industrial Sector Pollutant Emissions[oil and gas extraction 06,NOx]</t>
  </si>
  <si>
    <t>Industrial Sector Pollutant Emissions[oil and gas extraction 06,PM10]</t>
  </si>
  <si>
    <t>Industrial Sector Pollutant Emissions[oil and gas extraction 06,PM25]</t>
  </si>
  <si>
    <t>Industrial Sector Pollutant Emissions[oil and gas extraction 06,SOx]</t>
  </si>
  <si>
    <t>Industrial Sector Pollutant Emissions[oil and gas extraction 06,BC]</t>
  </si>
  <si>
    <t>Industrial Sector Pollutant Emissions[oil and gas extraction 06,OC]</t>
  </si>
  <si>
    <t>Industrial Sector Pollutant Emissions[oil and gas extraction 06,CH4]</t>
  </si>
  <si>
    <t>Industrial Sector Pollutant Emissions[oil and gas extraction 06,N2O]</t>
  </si>
  <si>
    <t>Industrial Sector Pollutant Emissions[oil and gas extraction 06,F gases]</t>
  </si>
  <si>
    <t>Industrial Sector Pollutant Emissions[other mining and quarrying 07T08,CO2]</t>
  </si>
  <si>
    <t>Industrial Sector Pollutant Emissions[other mining and quarrying 07T08,VOC]</t>
  </si>
  <si>
    <t>Industrial Sector Pollutant Emissions[other mining and quarrying 07T08,CO]</t>
  </si>
  <si>
    <t>Industrial Sector Pollutant Emissions[other mining and quarrying 07T08,NOx]</t>
  </si>
  <si>
    <t>Industrial Sector Pollutant Emissions[other mining and quarrying 07T08,PM10]</t>
  </si>
  <si>
    <t>Industrial Sector Pollutant Emissions[other mining and quarrying 07T08,PM25]</t>
  </si>
  <si>
    <t>Industrial Sector Pollutant Emissions[other mining and quarrying 07T08,SOx]</t>
  </si>
  <si>
    <t>Industrial Sector Pollutant Emissions[other mining and quarrying 07T08,BC]</t>
  </si>
  <si>
    <t>Industrial Sector Pollutant Emissions[other mining and quarrying 07T08,OC]</t>
  </si>
  <si>
    <t>Industrial Sector Pollutant Emissions[other mining and quarrying 07T08,CH4]</t>
  </si>
  <si>
    <t>Industrial Sector Pollutant Emissions[other mining and quarrying 07T08,N2O]</t>
  </si>
  <si>
    <t>Industrial Sector Pollutant Emissions[other mining and quarrying 07T08,F gases]</t>
  </si>
  <si>
    <t>Industrial Sector Pollutant Emissions[food beverage and tobacco 10T12,CO2]</t>
  </si>
  <si>
    <t>Industrial Sector Pollutant Emissions[food beverage and tobacco 10T12,VOC]</t>
  </si>
  <si>
    <t>Industrial Sector Pollutant Emissions[food beverage and tobacco 10T12,CO]</t>
  </si>
  <si>
    <t>Industrial Sector Pollutant Emissions[food beverage and tobacco 10T12,NOx]</t>
  </si>
  <si>
    <t>Industrial Sector Pollutant Emissions[food beverage and tobacco 10T12,PM10]</t>
  </si>
  <si>
    <t>Industrial Sector Pollutant Emissions[food beverage and tobacco 10T12,PM25]</t>
  </si>
  <si>
    <t>Industrial Sector Pollutant Emissions[food beverage and tobacco 10T12,SOx]</t>
  </si>
  <si>
    <t>Industrial Sector Pollutant Emissions[food beverage and tobacco 10T12,BC]</t>
  </si>
  <si>
    <t>Industrial Sector Pollutant Emissions[food beverage and tobacco 10T12,OC]</t>
  </si>
  <si>
    <t>Industrial Sector Pollutant Emissions[food beverage and tobacco 10T12,CH4]</t>
  </si>
  <si>
    <t>Industrial Sector Pollutant Emissions[food beverage and tobacco 10T12,N2O]</t>
  </si>
  <si>
    <t>Industrial Sector Pollutant Emissions[food beverage and tobacco 10T12,F gases]</t>
  </si>
  <si>
    <t>Industrial Sector Pollutant Emissions[textiles apparel and leather 13T15,CO2]</t>
  </si>
  <si>
    <t>Industrial Sector Pollutant Emissions[textiles apparel and leather 13T15,VOC]</t>
  </si>
  <si>
    <t>Industrial Sector Pollutant Emissions[textiles apparel and leather 13T15,CO]</t>
  </si>
  <si>
    <t>Industrial Sector Pollutant Emissions[textiles apparel and leather 13T15,NOx]</t>
  </si>
  <si>
    <t>Industrial Sector Pollutant Emissions[textiles apparel and leather 13T15,PM10]</t>
  </si>
  <si>
    <t>Industrial Sector Pollutant Emissions[textiles apparel and leather 13T15,PM25]</t>
  </si>
  <si>
    <t>Industrial Sector Pollutant Emissions[textiles apparel and leather 13T15,SOx]</t>
  </si>
  <si>
    <t>Industrial Sector Pollutant Emissions[textiles apparel and leather 13T15,BC]</t>
  </si>
  <si>
    <t>Industrial Sector Pollutant Emissions[textiles apparel and leather 13T15,OC]</t>
  </si>
  <si>
    <t>Industrial Sector Pollutant Emissions[textiles apparel and leather 13T15,CH4]</t>
  </si>
  <si>
    <t>Industrial Sector Pollutant Emissions[textiles apparel and leather 13T15,N2O]</t>
  </si>
  <si>
    <t>Industrial Sector Pollutant Emissions[textiles apparel and leather 13T15,F gases]</t>
  </si>
  <si>
    <t>Industrial Sector Pollutant Emissions[wood products 16,CO2]</t>
  </si>
  <si>
    <t>Industrial Sector Pollutant Emissions[wood products 16,VOC]</t>
  </si>
  <si>
    <t>Industrial Sector Pollutant Emissions[wood products 16,CO]</t>
  </si>
  <si>
    <t>Industrial Sector Pollutant Emissions[wood products 16,NOx]</t>
  </si>
  <si>
    <t>Industrial Sector Pollutant Emissions[wood products 16,PM10]</t>
  </si>
  <si>
    <t>Industrial Sector Pollutant Emissions[wood products 16,PM25]</t>
  </si>
  <si>
    <t>Industrial Sector Pollutant Emissions[wood products 16,SOx]</t>
  </si>
  <si>
    <t>Industrial Sector Pollutant Emissions[wood products 16,BC]</t>
  </si>
  <si>
    <t>Industrial Sector Pollutant Emissions[wood products 16,OC]</t>
  </si>
  <si>
    <t>Industrial Sector Pollutant Emissions[wood products 16,CH4]</t>
  </si>
  <si>
    <t>Industrial Sector Pollutant Emissions[wood products 16,N2O]</t>
  </si>
  <si>
    <t>Industrial Sector Pollutant Emissions[wood products 16,F gases]</t>
  </si>
  <si>
    <t>Industrial Sector Pollutant Emissions[pulp paper and printing 17T18,CO2]</t>
  </si>
  <si>
    <t>Industrial Sector Pollutant Emissions[pulp paper and printing 17T18,VOC]</t>
  </si>
  <si>
    <t>Industrial Sector Pollutant Emissions[pulp paper and printing 17T18,CO]</t>
  </si>
  <si>
    <t>Industrial Sector Pollutant Emissions[pulp paper and printing 17T18,NOx]</t>
  </si>
  <si>
    <t>Industrial Sector Pollutant Emissions[pulp paper and printing 17T18,PM10]</t>
  </si>
  <si>
    <t>Industrial Sector Pollutant Emissions[pulp paper and printing 17T18,PM25]</t>
  </si>
  <si>
    <t>Industrial Sector Pollutant Emissions[pulp paper and printing 17T18,SOx]</t>
  </si>
  <si>
    <t>Industrial Sector Pollutant Emissions[pulp paper and printing 17T18,BC]</t>
  </si>
  <si>
    <t>Industrial Sector Pollutant Emissions[pulp paper and printing 17T18,OC]</t>
  </si>
  <si>
    <t>Industrial Sector Pollutant Emissions[pulp paper and printing 17T18,CH4]</t>
  </si>
  <si>
    <t>Industrial Sector Pollutant Emissions[pulp paper and printing 17T18,N2O]</t>
  </si>
  <si>
    <t>Industrial Sector Pollutant Emissions[pulp paper and printing 17T18,F gases]</t>
  </si>
  <si>
    <t>Industrial Sector Pollutant Emissions[refined petroleum and coke 19,CO2]</t>
  </si>
  <si>
    <t>Industrial Sector Pollutant Emissions[refined petroleum and coke 19,VOC]</t>
  </si>
  <si>
    <t>Industrial Sector Pollutant Emissions[refined petroleum and coke 19,CO]</t>
  </si>
  <si>
    <t>Industrial Sector Pollutant Emissions[refined petroleum and coke 19,NOx]</t>
  </si>
  <si>
    <t>Industrial Sector Pollutant Emissions[refined petroleum and coke 19,PM10]</t>
  </si>
  <si>
    <t>Industrial Sector Pollutant Emissions[refined petroleum and coke 19,PM25]</t>
  </si>
  <si>
    <t>Industrial Sector Pollutant Emissions[refined petroleum and coke 19,SOx]</t>
  </si>
  <si>
    <t>Industrial Sector Pollutant Emissions[refined petroleum and coke 19,BC]</t>
  </si>
  <si>
    <t>Industrial Sector Pollutant Emissions[refined petroleum and coke 19,OC]</t>
  </si>
  <si>
    <t>Industrial Sector Pollutant Emissions[refined petroleum and coke 19,CH4]</t>
  </si>
  <si>
    <t>Industrial Sector Pollutant Emissions[refined petroleum and coke 19,N2O]</t>
  </si>
  <si>
    <t>Industrial Sector Pollutant Emissions[refined petroleum and coke 19,F gases]</t>
  </si>
  <si>
    <t>Industrial Sector Pollutant Emissions[chemicals 20,CO2]</t>
  </si>
  <si>
    <t>Industrial Sector Pollutant Emissions[chemicals 20,VOC]</t>
  </si>
  <si>
    <t>Industrial Sector Pollutant Emissions[chemicals 20,CO]</t>
  </si>
  <si>
    <t>Industrial Sector Pollutant Emissions[chemicals 20,NOx]</t>
  </si>
  <si>
    <t>Industrial Sector Pollutant Emissions[chemicals 20,PM10]</t>
  </si>
  <si>
    <t>Industrial Sector Pollutant Emissions[chemicals 20,PM25]</t>
  </si>
  <si>
    <t>Industrial Sector Pollutant Emissions[chemicals 20,SOx]</t>
  </si>
  <si>
    <t>Industrial Sector Pollutant Emissions[chemicals 20,BC]</t>
  </si>
  <si>
    <t>Industrial Sector Pollutant Emissions[chemicals 20,OC]</t>
  </si>
  <si>
    <t>Industrial Sector Pollutant Emissions[chemicals 20,CH4]</t>
  </si>
  <si>
    <t>Industrial Sector Pollutant Emissions[chemicals 20,N2O]</t>
  </si>
  <si>
    <t>Industrial Sector Pollutant Emissions[chemicals 20,F gases]</t>
  </si>
  <si>
    <t>Industrial Sector Pollutant Emissions[rubber and plastic products 22,CO2]</t>
  </si>
  <si>
    <t>Industrial Sector Pollutant Emissions[rubber and plastic products 22,VOC]</t>
  </si>
  <si>
    <t>Industrial Sector Pollutant Emissions[rubber and plastic products 22,CO]</t>
  </si>
  <si>
    <t>Industrial Sector Pollutant Emissions[rubber and plastic products 22,NOx]</t>
  </si>
  <si>
    <t>Industrial Sector Pollutant Emissions[rubber and plastic products 22,PM10]</t>
  </si>
  <si>
    <t>Industrial Sector Pollutant Emissions[rubber and plastic products 22,PM25]</t>
  </si>
  <si>
    <t>Industrial Sector Pollutant Emissions[rubber and plastic products 22,SOx]</t>
  </si>
  <si>
    <t>Industrial Sector Pollutant Emissions[rubber and plastic products 22,BC]</t>
  </si>
  <si>
    <t>Industrial Sector Pollutant Emissions[rubber and plastic products 22,OC]</t>
  </si>
  <si>
    <t>Industrial Sector Pollutant Emissions[rubber and plastic products 22,CH4]</t>
  </si>
  <si>
    <t>Industrial Sector Pollutant Emissions[rubber and plastic products 22,N2O]</t>
  </si>
  <si>
    <t>Industrial Sector Pollutant Emissions[rubber and plastic products 22,F gases]</t>
  </si>
  <si>
    <t>Industrial Sector Pollutant Emissions[glass and glass products 231,CO2]</t>
  </si>
  <si>
    <t>Industrial Sector Pollutant Emissions[glass and glass products 231,VOC]</t>
  </si>
  <si>
    <t>Industrial Sector Pollutant Emissions[glass and glass products 231,CO]</t>
  </si>
  <si>
    <t>Industrial Sector Pollutant Emissions[glass and glass products 231,NOx]</t>
  </si>
  <si>
    <t>Industrial Sector Pollutant Emissions[glass and glass products 231,PM10]</t>
  </si>
  <si>
    <t>Industrial Sector Pollutant Emissions[glass and glass products 231,PM25]</t>
  </si>
  <si>
    <t>Industrial Sector Pollutant Emissions[glass and glass products 231,SOx]</t>
  </si>
  <si>
    <t>Industrial Sector Pollutant Emissions[glass and glass products 231,BC]</t>
  </si>
  <si>
    <t>Industrial Sector Pollutant Emissions[glass and glass products 231,OC]</t>
  </si>
  <si>
    <t>Industrial Sector Pollutant Emissions[glass and glass products 231,CH4]</t>
  </si>
  <si>
    <t>Industrial Sector Pollutant Emissions[glass and glass products 231,N2O]</t>
  </si>
  <si>
    <t>Industrial Sector Pollutant Emissions[glass and glass products 231,F gases]</t>
  </si>
  <si>
    <t>Industrial Sector Pollutant Emissions[cement and other nonmetallic minerals 239,CO2]</t>
  </si>
  <si>
    <t>Industrial Sector Pollutant Emissions[cement and other nonmetallic minerals 239,VOC]</t>
  </si>
  <si>
    <t>Industrial Sector Pollutant Emissions[cement and other nonmetallic minerals 239,CO]</t>
  </si>
  <si>
    <t>Industrial Sector Pollutant Emissions[cement and other nonmetallic minerals 239,NOx]</t>
  </si>
  <si>
    <t>Industrial Sector Pollutant Emissions[cement and other nonmetallic minerals 239,PM10]</t>
  </si>
  <si>
    <t>Industrial Sector Pollutant Emissions[cement and other nonmetallic minerals 239,PM25]</t>
  </si>
  <si>
    <t>Industrial Sector Pollutant Emissions[cement and other nonmetallic minerals 239,SOx]</t>
  </si>
  <si>
    <t>Industrial Sector Pollutant Emissions[cement and other nonmetallic minerals 239,BC]</t>
  </si>
  <si>
    <t>Industrial Sector Pollutant Emissions[cement and other nonmetallic minerals 239,OC]</t>
  </si>
  <si>
    <t>Industrial Sector Pollutant Emissions[cement and other nonmetallic minerals 239,CH4]</t>
  </si>
  <si>
    <t>Industrial Sector Pollutant Emissions[cement and other nonmetallic minerals 239,N2O]</t>
  </si>
  <si>
    <t>Industrial Sector Pollutant Emissions[cement and other nonmetallic minerals 239,F gases]</t>
  </si>
  <si>
    <t>Industrial Sector Pollutant Emissions[iron and steel 241,CO2]</t>
  </si>
  <si>
    <t>Industrial Sector Pollutant Emissions[iron and steel 241,VOC]</t>
  </si>
  <si>
    <t>Industrial Sector Pollutant Emissions[iron and steel 241,CO]</t>
  </si>
  <si>
    <t>Industrial Sector Pollutant Emissions[iron and steel 241,NOx]</t>
  </si>
  <si>
    <t>Industrial Sector Pollutant Emissions[iron and steel 241,PM10]</t>
  </si>
  <si>
    <t>Industrial Sector Pollutant Emissions[iron and steel 241,PM25]</t>
  </si>
  <si>
    <t>Industrial Sector Pollutant Emissions[iron and steel 241,SOx]</t>
  </si>
  <si>
    <t>Industrial Sector Pollutant Emissions[iron and steel 241,BC]</t>
  </si>
  <si>
    <t>Industrial Sector Pollutant Emissions[iron and steel 241,OC]</t>
  </si>
  <si>
    <t>Industrial Sector Pollutant Emissions[iron and steel 241,CH4]</t>
  </si>
  <si>
    <t>Industrial Sector Pollutant Emissions[iron and steel 241,N2O]</t>
  </si>
  <si>
    <t>Industrial Sector Pollutant Emissions[iron and steel 241,F gases]</t>
  </si>
  <si>
    <t>Industrial Sector Pollutant Emissions[other metals 242,CO2]</t>
  </si>
  <si>
    <t>Industrial Sector Pollutant Emissions[other metals 242,VOC]</t>
  </si>
  <si>
    <t>Industrial Sector Pollutant Emissions[other metals 242,CO]</t>
  </si>
  <si>
    <t>Industrial Sector Pollutant Emissions[other metals 242,NOx]</t>
  </si>
  <si>
    <t>Industrial Sector Pollutant Emissions[other metals 242,PM10]</t>
  </si>
  <si>
    <t>Industrial Sector Pollutant Emissions[other metals 242,PM25]</t>
  </si>
  <si>
    <t>Industrial Sector Pollutant Emissions[other metals 242,SOx]</t>
  </si>
  <si>
    <t>Industrial Sector Pollutant Emissions[other metals 242,BC]</t>
  </si>
  <si>
    <t>Industrial Sector Pollutant Emissions[other metals 242,OC]</t>
  </si>
  <si>
    <t>Industrial Sector Pollutant Emissions[other metals 242,CH4]</t>
  </si>
  <si>
    <t>Industrial Sector Pollutant Emissions[other metals 242,N2O]</t>
  </si>
  <si>
    <t>Industrial Sector Pollutant Emissions[other metals 242,F gases]</t>
  </si>
  <si>
    <t>Industrial Sector Pollutant Emissions[metal products except machinery and vehicles 25,CO2]</t>
  </si>
  <si>
    <t>Industrial Sector Pollutant Emissions[metal products except machinery and vehicles 25,VOC]</t>
  </si>
  <si>
    <t>Industrial Sector Pollutant Emissions[metal products except machinery and vehicles 25,CO]</t>
  </si>
  <si>
    <t>Industrial Sector Pollutant Emissions[metal products except machinery and vehicles 25,NOx]</t>
  </si>
  <si>
    <t>Industrial Sector Pollutant Emissions[metal products except machinery and vehicles 25,PM10]</t>
  </si>
  <si>
    <t>Industrial Sector Pollutant Emissions[metal products except machinery and vehicles 25,PM25]</t>
  </si>
  <si>
    <t>Industrial Sector Pollutant Emissions[metal products except machinery and vehicles 25,SOx]</t>
  </si>
  <si>
    <t>Industrial Sector Pollutant Emissions[metal products except machinery and vehicles 25,BC]</t>
  </si>
  <si>
    <t>Industrial Sector Pollutant Emissions[metal products except machinery and vehicles 25,OC]</t>
  </si>
  <si>
    <t>Industrial Sector Pollutant Emissions[metal products except machinery and vehicles 25,CH4]</t>
  </si>
  <si>
    <t>Industrial Sector Pollutant Emissions[metal products except machinery and vehicles 25,N2O]</t>
  </si>
  <si>
    <t>Industrial Sector Pollutant Emissions[metal products except machinery and vehicles 25,F gases]</t>
  </si>
  <si>
    <t>Industrial Sector Pollutant Emissions[computers and electronics 26,CO2]</t>
  </si>
  <si>
    <t>Industrial Sector Pollutant Emissions[computers and electronics 26,VOC]</t>
  </si>
  <si>
    <t>Industrial Sector Pollutant Emissions[computers and electronics 26,CO]</t>
  </si>
  <si>
    <t>Industrial Sector Pollutant Emissions[computers and electronics 26,NOx]</t>
  </si>
  <si>
    <t>Industrial Sector Pollutant Emissions[computers and electronics 26,PM10]</t>
  </si>
  <si>
    <t>Industrial Sector Pollutant Emissions[computers and electronics 26,PM25]</t>
  </si>
  <si>
    <t>Industrial Sector Pollutant Emissions[computers and electronics 26,SOx]</t>
  </si>
  <si>
    <t>Industrial Sector Pollutant Emissions[computers and electronics 26,BC]</t>
  </si>
  <si>
    <t>Industrial Sector Pollutant Emissions[computers and electronics 26,OC]</t>
  </si>
  <si>
    <t>Industrial Sector Pollutant Emissions[computers and electronics 26,CH4]</t>
  </si>
  <si>
    <t>Industrial Sector Pollutant Emissions[computers and electronics 26,N2O]</t>
  </si>
  <si>
    <t>Industrial Sector Pollutant Emissions[computers and electronics 26,F gases]</t>
  </si>
  <si>
    <t>Industrial Sector Pollutant Emissions[appliances and electrical equipment 27,CO2]</t>
  </si>
  <si>
    <t>Industrial Sector Pollutant Emissions[appliances and electrical equipment 27,VOC]</t>
  </si>
  <si>
    <t>Industrial Sector Pollutant Emissions[appliances and electrical equipment 27,CO]</t>
  </si>
  <si>
    <t>Industrial Sector Pollutant Emissions[appliances and electrical equipment 27,NOx]</t>
  </si>
  <si>
    <t>Industrial Sector Pollutant Emissions[appliances and electrical equipment 27,PM10]</t>
  </si>
  <si>
    <t>Industrial Sector Pollutant Emissions[appliances and electrical equipment 27,PM25]</t>
  </si>
  <si>
    <t>Industrial Sector Pollutant Emissions[appliances and electrical equipment 27,SOx]</t>
  </si>
  <si>
    <t>Industrial Sector Pollutant Emissions[appliances and electrical equipment 27,BC]</t>
  </si>
  <si>
    <t>Industrial Sector Pollutant Emissions[appliances and electrical equipment 27,OC]</t>
  </si>
  <si>
    <t>Industrial Sector Pollutant Emissions[appliances and electrical equipment 27,CH4]</t>
  </si>
  <si>
    <t>Industrial Sector Pollutant Emissions[appliances and electrical equipment 27,N2O]</t>
  </si>
  <si>
    <t>Industrial Sector Pollutant Emissions[appliances and electrical equipment 27,F gases]</t>
  </si>
  <si>
    <t>Industrial Sector Pollutant Emissions[other machinery 28,CO2]</t>
  </si>
  <si>
    <t>Industrial Sector Pollutant Emissions[other machinery 28,VOC]</t>
  </si>
  <si>
    <t>Industrial Sector Pollutant Emissions[other machinery 28,CO]</t>
  </si>
  <si>
    <t>Industrial Sector Pollutant Emissions[other machinery 28,NOx]</t>
  </si>
  <si>
    <t>Industrial Sector Pollutant Emissions[other machinery 28,PM10]</t>
  </si>
  <si>
    <t>Industrial Sector Pollutant Emissions[other machinery 28,PM25]</t>
  </si>
  <si>
    <t>Industrial Sector Pollutant Emissions[other machinery 28,SOx]</t>
  </si>
  <si>
    <t>Industrial Sector Pollutant Emissions[other machinery 28,BC]</t>
  </si>
  <si>
    <t>Industrial Sector Pollutant Emissions[other machinery 28,OC]</t>
  </si>
  <si>
    <t>Industrial Sector Pollutant Emissions[other machinery 28,CH4]</t>
  </si>
  <si>
    <t>Industrial Sector Pollutant Emissions[other machinery 28,N2O]</t>
  </si>
  <si>
    <t>Industrial Sector Pollutant Emissions[other machinery 28,F gases]</t>
  </si>
  <si>
    <t>Industrial Sector Pollutant Emissions[road vehicles 29,CO2]</t>
  </si>
  <si>
    <t>Industrial Sector Pollutant Emissions[road vehicles 29,VOC]</t>
  </si>
  <si>
    <t>Industrial Sector Pollutant Emissions[road vehicles 29,CO]</t>
  </si>
  <si>
    <t>Industrial Sector Pollutant Emissions[road vehicles 29,NOx]</t>
  </si>
  <si>
    <t>Industrial Sector Pollutant Emissions[road vehicles 29,PM10]</t>
  </si>
  <si>
    <t>Industrial Sector Pollutant Emissions[road vehicles 29,PM25]</t>
  </si>
  <si>
    <t>Industrial Sector Pollutant Emissions[road vehicles 29,SOx]</t>
  </si>
  <si>
    <t>Industrial Sector Pollutant Emissions[road vehicles 29,BC]</t>
  </si>
  <si>
    <t>Industrial Sector Pollutant Emissions[road vehicles 29,OC]</t>
  </si>
  <si>
    <t>Industrial Sector Pollutant Emissions[road vehicles 29,CH4]</t>
  </si>
  <si>
    <t>Industrial Sector Pollutant Emissions[road vehicles 29,N2O]</t>
  </si>
  <si>
    <t>Industrial Sector Pollutant Emissions[road vehicles 29,F gases]</t>
  </si>
  <si>
    <t>Industrial Sector Pollutant Emissions[nonroad vehicles 30,CO2]</t>
  </si>
  <si>
    <t>Industrial Sector Pollutant Emissions[nonroad vehicles 30,VOC]</t>
  </si>
  <si>
    <t>Industrial Sector Pollutant Emissions[nonroad vehicles 30,CO]</t>
  </si>
  <si>
    <t>Industrial Sector Pollutant Emissions[nonroad vehicles 30,NOx]</t>
  </si>
  <si>
    <t>Industrial Sector Pollutant Emissions[nonroad vehicles 30,PM10]</t>
  </si>
  <si>
    <t>Industrial Sector Pollutant Emissions[nonroad vehicles 30,PM25]</t>
  </si>
  <si>
    <t>Industrial Sector Pollutant Emissions[nonroad vehicles 30,SOx]</t>
  </si>
  <si>
    <t>Industrial Sector Pollutant Emissions[nonroad vehicles 30,BC]</t>
  </si>
  <si>
    <t>Industrial Sector Pollutant Emissions[nonroad vehicles 30,OC]</t>
  </si>
  <si>
    <t>Industrial Sector Pollutant Emissions[nonroad vehicles 30,CH4]</t>
  </si>
  <si>
    <t>Industrial Sector Pollutant Emissions[nonroad vehicles 30,N2O]</t>
  </si>
  <si>
    <t>Industrial Sector Pollutant Emissions[nonroad vehicles 30,F gases]</t>
  </si>
  <si>
    <t>Industrial Sector Pollutant Emissions[other manufacturing 31T33,CO2]</t>
  </si>
  <si>
    <t>Industrial Sector Pollutant Emissions[other manufacturing 31T33,VOC]</t>
  </si>
  <si>
    <t>Industrial Sector Pollutant Emissions[other manufacturing 31T33,CO]</t>
  </si>
  <si>
    <t>Industrial Sector Pollutant Emissions[other manufacturing 31T33,NOx]</t>
  </si>
  <si>
    <t>Industrial Sector Pollutant Emissions[other manufacturing 31T33,PM10]</t>
  </si>
  <si>
    <t>Industrial Sector Pollutant Emissions[other manufacturing 31T33,PM25]</t>
  </si>
  <si>
    <t>Industrial Sector Pollutant Emissions[other manufacturing 31T33,SOx]</t>
  </si>
  <si>
    <t>Industrial Sector Pollutant Emissions[other manufacturing 31T33,BC]</t>
  </si>
  <si>
    <t>Industrial Sector Pollutant Emissions[other manufacturing 31T33,OC]</t>
  </si>
  <si>
    <t>Industrial Sector Pollutant Emissions[other manufacturing 31T33,CH4]</t>
  </si>
  <si>
    <t>Industrial Sector Pollutant Emissions[other manufacturing 31T33,N2O]</t>
  </si>
  <si>
    <t>Industrial Sector Pollutant Emissions[other manufacturing 31T33,F gases]</t>
  </si>
  <si>
    <t>Industrial Sector Pollutant Emissions[energy pipelines and gas processing 352T353,CO2]</t>
  </si>
  <si>
    <t>Industrial Sector Pollutant Emissions[energy pipelines and gas processing 352T353,VOC]</t>
  </si>
  <si>
    <t>Industrial Sector Pollutant Emissions[energy pipelines and gas processing 352T353,CO]</t>
  </si>
  <si>
    <t>Industrial Sector Pollutant Emissions[energy pipelines and gas processing 352T353,NOx]</t>
  </si>
  <si>
    <t>Industrial Sector Pollutant Emissions[energy pipelines and gas processing 352T353,PM10]</t>
  </si>
  <si>
    <t>Industrial Sector Pollutant Emissions[energy pipelines and gas processing 352T353,PM25]</t>
  </si>
  <si>
    <t>Industrial Sector Pollutant Emissions[energy pipelines and gas processing 352T353,SOx]</t>
  </si>
  <si>
    <t>Industrial Sector Pollutant Emissions[energy pipelines and gas processing 352T353,BC]</t>
  </si>
  <si>
    <t>Industrial Sector Pollutant Emissions[energy pipelines and gas processing 352T353,OC]</t>
  </si>
  <si>
    <t>Industrial Sector Pollutant Emissions[energy pipelines and gas processing 352T353,CH4]</t>
  </si>
  <si>
    <t>Industrial Sector Pollutant Emissions[energy pipelines and gas processing 352T353,N2O]</t>
  </si>
  <si>
    <t>Industrial Sector Pollutant Emissions[energy pipelines and gas processing 352T353,F gases]</t>
  </si>
  <si>
    <t>Industrial Sector Pollutant Emissions[water and waste 36T39,CO2]</t>
  </si>
  <si>
    <t>Industrial Sector Pollutant Emissions[water and waste 36T39,VOC]</t>
  </si>
  <si>
    <t>Industrial Sector Pollutant Emissions[water and waste 36T39,CO]</t>
  </si>
  <si>
    <t>Industrial Sector Pollutant Emissions[water and waste 36T39,NOx]</t>
  </si>
  <si>
    <t>Industrial Sector Pollutant Emissions[water and waste 36T39,PM10]</t>
  </si>
  <si>
    <t>Industrial Sector Pollutant Emissions[water and waste 36T39,PM25]</t>
  </si>
  <si>
    <t>Industrial Sector Pollutant Emissions[water and waste 36T39,SOx]</t>
  </si>
  <si>
    <t>Industrial Sector Pollutant Emissions[water and waste 36T39,BC]</t>
  </si>
  <si>
    <t>Industrial Sector Pollutant Emissions[water and waste 36T39,OC]</t>
  </si>
  <si>
    <t>Industrial Sector Pollutant Emissions[water and waste 36T39,CH4]</t>
  </si>
  <si>
    <t>Industrial Sector Pollutant Emissions[water and waste 36T39,N2O]</t>
  </si>
  <si>
    <t>Industrial Sector Pollutant Emissions[water and waste 36T39,F gases]</t>
  </si>
  <si>
    <t>Industrial Sector Pollutant Emissions[construction 41T43,CO2]</t>
  </si>
  <si>
    <t>Industrial Sector Pollutant Emissions[construction 41T43,VOC]</t>
  </si>
  <si>
    <t>Industrial Sector Pollutant Emissions[construction 41T43,CO]</t>
  </si>
  <si>
    <t>Industrial Sector Pollutant Emissions[construction 41T43,NOx]</t>
  </si>
  <si>
    <t>Industrial Sector Pollutant Emissions[construction 41T43,PM10]</t>
  </si>
  <si>
    <t>Industrial Sector Pollutant Emissions[construction 41T43,PM25]</t>
  </si>
  <si>
    <t>Industrial Sector Pollutant Emissions[construction 41T43,SOx]</t>
  </si>
  <si>
    <t>Industrial Sector Pollutant Emissions[construction 41T43,BC]</t>
  </si>
  <si>
    <t>Industrial Sector Pollutant Emissions[construction 41T43,OC]</t>
  </si>
  <si>
    <t>Industrial Sector Pollutant Emissions[construction 41T43,CH4]</t>
  </si>
  <si>
    <t>Industrial Sector Pollutant Emissions[construction 41T43,N2O]</t>
  </si>
  <si>
    <t>Industrial Sector Pollutant Emissions[construction 41T43,F gases]</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</si>
  <si>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</si>
  <si>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</si>
  <si>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</si>
  <si>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</si>
  <si>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</si>
  <si>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</si>
  <si>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</si>
  <si>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</si>
  <si>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</si>
  <si>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</si>
  <si>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</si>
  <si>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</si>
  <si>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</si>
  <si>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</si>
  <si>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</si>
  <si>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</si>
  <si>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</si>
  <si>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</si>
  <si>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</si>
  <si>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</si>
  <si>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</si>
  <si>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</si>
  <si>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</si>
  <si>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</si>
  <si>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</si>
  <si>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Compound</t>
  </si>
  <si>
    <t xml:space="preserve"> Growth </t>
  </si>
  <si>
    <t xml:space="preserve">2020-2050 </t>
  </si>
  <si>
    <t>(percent)</t>
  </si>
  <si>
    <t>1/ Emissions from the electric power sector are distributed to the end-use sectors.</t>
  </si>
  <si>
    <t>2/ Includes combined heat and power plants that have a non-regulatory status and small on-site generating systems.</t>
  </si>
  <si>
    <t>3/ Includes lease and plant fuel.</t>
  </si>
  <si>
    <t>4/ This includes carbon dioxide from international bunker fuels, both civilian and military, which are excluded from the</t>
  </si>
  <si>
    <t>5/ Includes pipeline fuel natural gas and natural gas used as fuel in motor vehicles, trains, and ships.</t>
  </si>
  <si>
    <t>6/ Includes electricity-only and combined heat and power plants that have a regulatory status.</t>
  </si>
  <si>
    <t>7/ Includes emissions from geothermal power and nonbiogenic emissions from municipal waste.</t>
  </si>
  <si>
    <t>- - = Not applicable.</t>
  </si>
  <si>
    <t>Sources:  2020:  U.S. Energy Information Administration (EIA), Short-Term Energy Outlook, October 2020 and EIA,</t>
  </si>
  <si>
    <t>AEO2021 National Energy Modeling System run ref2021.d113020a. Projections:  EIA, AEO2021 National Energy Modeling System run ref2021.d113020a.</t>
  </si>
  <si>
    <t>(2020 cents per kilowatthour)</t>
  </si>
  <si>
    <t>(2020 dollars per million Btu)</t>
  </si>
  <si>
    <t>1/ Net summer capacity is the steady hourly output that generating equipment is expected to supply to system load</t>
  </si>
  <si>
    <t>2/ Includes electricity-only and combined heat and power plants that have a regulatory status.</t>
  </si>
  <si>
    <t>3/ Total coal and oil and natural gas steam capacity account for the conversion of coal capacity to gas steam capacity, but the conversions</t>
  </si>
  <si>
    <t>4/ Includes oil-, gas-, and dual-fired capacity.</t>
  </si>
  <si>
    <t>5/ Includes conventional hydroelectric, geothermal, wood, wood waste, municipal waste, landfill gas, other biomass, solar, and wind power.</t>
  </si>
  <si>
    <t>6/ Primarily peak-load capacity fueled by natural gas.</t>
  </si>
  <si>
    <t>7/ Cumulative additions after December 31, 2020.</t>
  </si>
  <si>
    <t>8/ Cumulative retirements after December 31, 2020.</t>
  </si>
  <si>
    <t>9/ Includes combined heat and power plants and electricity-only plants in the commercial and industrial sectors; and small on-site</t>
  </si>
  <si>
    <t>10/ Includes refinery gas and still gas.</t>
  </si>
  <si>
    <t>11/ Includes batteries, chemicals, hydrogen, pitch, purchased steam, sulfur, and miscellaneous technologies.</t>
  </si>
  <si>
    <t>12/ Generation to meet system load by source.</t>
  </si>
  <si>
    <t>13/ Other includes non-biogenic municipal waste and battery storage.</t>
  </si>
  <si>
    <t>14/ Includes conventional hydroelectric, geothermal, wood, wood waste, biogenic municipal waste, landfill gas, other biomass, solar, and wind power.</t>
  </si>
  <si>
    <t>EMM = Electricity market module.</t>
  </si>
  <si>
    <t>Note:  Totals may not equal sum of components due to independent rounding.</t>
  </si>
  <si>
    <t>Note: Overnight costs include contingency factors and exclude regional multipliers. Costs are shown before available tax credits are applied,</t>
  </si>
  <si>
    <t>and do not include interest charges.</t>
  </si>
  <si>
    <t>Source: Projections:  EIA, AEO2021 National Energy Modeling System run ref2021.d113020a.</t>
  </si>
  <si>
    <t>OCC025</t>
  </si>
  <si>
    <t>55.25. Overnight Capital Costs for New Electricity Generating Plants</t>
  </si>
  <si>
    <t>(2020 dollars per kilowatt)</t>
  </si>
  <si>
    <t>25 - Western Electricity Coordinating Council / Basin</t>
  </si>
  <si>
    <t xml:space="preserve"> Technology</t>
  </si>
  <si>
    <t>OCC025:cl_Conventional</t>
  </si>
  <si>
    <t xml:space="preserve">   Ultra-supercritical (USC) Coal</t>
  </si>
  <si>
    <t>OCC025:cl_PartialSeq</t>
  </si>
  <si>
    <t xml:space="preserve">   USC Coal with 30% Sequestration</t>
  </si>
  <si>
    <t>OCC025:cl_withSequestra</t>
  </si>
  <si>
    <t xml:space="preserve">   USC Coal with 90% Sequestration</t>
  </si>
  <si>
    <t>Combined Cycle</t>
  </si>
  <si>
    <t>OCC025:cc_Conventional</t>
  </si>
  <si>
    <t xml:space="preserve">   Combined Cycle - Single Shaft</t>
  </si>
  <si>
    <t>OCC025:cc_withoutSeques</t>
  </si>
  <si>
    <t xml:space="preserve">   Combined Cycle - Multi Shaft</t>
  </si>
  <si>
    <t>OCC025:cc_withSequestra</t>
  </si>
  <si>
    <t xml:space="preserve">   Combined Cycle with 90% Sequestration</t>
  </si>
  <si>
    <t>Combustion Turbine/Diesel</t>
  </si>
  <si>
    <t>OCC025:ct_Conventional</t>
  </si>
  <si>
    <t xml:space="preserve">   Combustion Turbine - Aeroderivative</t>
  </si>
  <si>
    <t>OCC025:ct_AdvancedAdVan</t>
  </si>
  <si>
    <t xml:space="preserve">   Combustion Turbine - Industrial Frame</t>
  </si>
  <si>
    <t>OCC025:ct_InternComb</t>
  </si>
  <si>
    <t xml:space="preserve">   Internal Combustion Engine</t>
  </si>
  <si>
    <t>Nuclear Power</t>
  </si>
  <si>
    <t>OCC025:nu_NuclearPower</t>
  </si>
  <si>
    <t xml:space="preserve">   Light Water Reactor</t>
  </si>
  <si>
    <t>OCC025:nu_SmallModSquad</t>
  </si>
  <si>
    <t xml:space="preserve">   Small Modular Reactor</t>
  </si>
  <si>
    <t>OCC025:fc_FuelCellsSell</t>
  </si>
  <si>
    <t>Fuel Cells</t>
  </si>
  <si>
    <t>Renewable Sources</t>
  </si>
  <si>
    <t>OCC025:rn_Hydropower</t>
  </si>
  <si>
    <t xml:space="preserve">   Conventional Hydroelectric Power 1/</t>
  </si>
  <si>
    <t>OCC025:rn_Geothermal</t>
  </si>
  <si>
    <t xml:space="preserve">   Geothermal 1/</t>
  </si>
  <si>
    <t>OCC025:rn_MunicpalWaist</t>
  </si>
  <si>
    <t xml:space="preserve">   Municipal Waste</t>
  </si>
  <si>
    <t>OCC025:rn_WoodWouldWood</t>
  </si>
  <si>
    <t xml:space="preserve">   Wood and Other Biomass</t>
  </si>
  <si>
    <t>OCC025:rn_SolarThermal</t>
  </si>
  <si>
    <t xml:space="preserve">   Solar Thermal</t>
  </si>
  <si>
    <t>OCC025:rn_SolarPhotovol</t>
  </si>
  <si>
    <t xml:space="preserve">   Solar Photovoltaic with Axis Tracking</t>
  </si>
  <si>
    <t>OCC025:rn_AxisTrackPV</t>
  </si>
  <si>
    <t xml:space="preserve">   Solar Photovoltaic with Storage</t>
  </si>
  <si>
    <t>OCC025:rn_OnshoreWind</t>
  </si>
  <si>
    <t xml:space="preserve">   Wind</t>
  </si>
  <si>
    <t>OCC025:rn_OffshoreWind</t>
  </si>
  <si>
    <t xml:space="preserve">   Offshore Wind</t>
  </si>
  <si>
    <t>OCC025:rn_DiurnalStore</t>
  </si>
  <si>
    <t xml:space="preserve">   Diurnal Storage</t>
  </si>
  <si>
    <t>Distributed Generation</t>
  </si>
  <si>
    <t>OCC025:dg_BaseBassBaase</t>
  </si>
  <si>
    <t xml:space="preserve">   Base</t>
  </si>
  <si>
    <t>OCC025:dg_PeakPeekPique</t>
  </si>
  <si>
    <t xml:space="preserve">   Peak</t>
  </si>
  <si>
    <t>1/ Because geothermal and hydropower cost and performance characteristics are specific for each site, the table entries represent the cost</t>
  </si>
  <si>
    <t>of the least expensive plant that could be built in the Northwest region for hydro and Great Basin region for geothermal, where most of the</t>
  </si>
  <si>
    <t>proposed sites are located.</t>
  </si>
  <si>
    <t>Time (Time)</t>
  </si>
  <si>
    <t>AR5 GWP</t>
  </si>
  <si>
    <t>GWP by Pollutant</t>
  </si>
  <si>
    <t>AR4 GWP</t>
  </si>
  <si>
    <t>Total process</t>
  </si>
  <si>
    <t>Toggle AR4 to AR5</t>
  </si>
  <si>
    <t>Output Total CO2e Emissions by Sector[residential buildings sector]</t>
  </si>
  <si>
    <t>Output Total CO2e Emissions by Sector[commercial buildings sector]</t>
  </si>
  <si>
    <t>Output Total CO2e Emissions by Sector[industry sector]</t>
  </si>
  <si>
    <t>Table 3-10:  CO2, CH4, and N2O Emissions from Fossil Fuel Combustion by Sector (MMT CO2 Eq.)</t>
  </si>
  <si>
    <t>Table 3-7:  CO2 Emissions from Stationary Fossil Fuel Combustion (MMT CO2 Eq.)</t>
  </si>
  <si>
    <t>NE (Not Estimated)</t>
  </si>
  <si>
    <t>Table 3-8:  CH4 Emissions from Stationary Combustion (MMT CO2 Eq.)</t>
  </si>
  <si>
    <t>Table 3-9:  N2O Emissions from Stationary Combustion (MMT CO2 Eq.)</t>
  </si>
  <si>
    <t>Other Gasesa</t>
  </si>
  <si>
    <t>Net Electricity Generation (Billion kWh)b</t>
  </si>
  <si>
    <t xml:space="preserve">b Represents net electricity generation from the electric power sector. Excludes net electricity generation from commercial and industrial combined-heat-and-power and electricity-only plants. Does not include electricity generation from purchased steam as the fuel used to generate the steam cannot be determined. </t>
  </si>
  <si>
    <t>Medium- and Heavy-Duty Buses</t>
  </si>
  <si>
    <t>N2O from Product Uses</t>
  </si>
  <si>
    <t>Forest Land Remaining Forest Land</t>
  </si>
  <si>
    <t>Changes in Forest Carbon Stocksa</t>
  </si>
  <si>
    <t>Non-CO2 Emissions from Forest Firesb</t>
  </si>
  <si>
    <t>N2O Emissions from Forest Soilsc</t>
  </si>
  <si>
    <t>Non-CO2 Emissions from Drained Organic Soilsd</t>
  </si>
  <si>
    <t>Land Converted to Forest Land</t>
  </si>
  <si>
    <t>Changes in Forest Carbon Stockse</t>
  </si>
  <si>
    <t>Cropland Remaining Cropland</t>
  </si>
  <si>
    <t>Changes in Mineral and Organic Soil Carbon Stocks</t>
  </si>
  <si>
    <t>Land Converted to Cropland</t>
  </si>
  <si>
    <t>Changes in all Ecosystem Carbon Stocksf</t>
  </si>
  <si>
    <t>Grassland Remaining Grassland</t>
  </si>
  <si>
    <t>Non-CO2 Emissions from Grassland Firesg</t>
  </si>
  <si>
    <t>Land Converted to Grassland</t>
  </si>
  <si>
    <t>Wetlands Remaining Wetlands</t>
  </si>
  <si>
    <t>Changes in Organic Soil Carbon Stocks in Peatlands</t>
  </si>
  <si>
    <t>Non-CO2 Emissions from Peatlands Remaining Peatlands</t>
  </si>
  <si>
    <t>Changes in Biomass, DOM, and Soil Carbon Stocks in Coastal Wetlands</t>
  </si>
  <si>
    <t>CH4 Emissions from Coastal Wetlands Remaining Coastal Wetlands</t>
  </si>
  <si>
    <t>N2O Emissions from Coastal Wetlands Remaining Coastal Wetlands</t>
  </si>
  <si>
    <t>CH4 Emissions from Flooded Land Remaining Flooded Land</t>
  </si>
  <si>
    <t>Land Converted to Wetlands</t>
  </si>
  <si>
    <t>Changes in Biomass, DOM, and Soil Carbon Stocks in Land Converted to Coastal Wetlands</t>
  </si>
  <si>
    <t>CH4 Emissions from Land Converted to Coastal Wetlands</t>
  </si>
  <si>
    <t>Changes in Land Converted to Flooded Land</t>
  </si>
  <si>
    <t>CH4 Emissions from Land Converted to Flooded Land</t>
  </si>
  <si>
    <t>Settlements Remaining Settlements</t>
  </si>
  <si>
    <t>Changes in Organic Soil Carbon Stocks</t>
  </si>
  <si>
    <t>Changes in Settlement Tree Carbon Stocks</t>
  </si>
  <si>
    <t>N2O Emissions from Settlement Soilsh</t>
  </si>
  <si>
    <t>Changes in Yard Trimming and Food Scrap Carbon Stocks in Landfills</t>
  </si>
  <si>
    <t>Land Converted to Settlements</t>
  </si>
  <si>
    <t>LULUCF Emissionsi</t>
  </si>
  <si>
    <t>LULUCF Carbon Stock Changej</t>
  </si>
  <si>
    <t>LULUCF Sector Net Totalk</t>
  </si>
  <si>
    <t>Table 6-1:  Emissions and Removals (Net Flux) from Land Use, Land-Use Change, and Forestry (MMT CO2 Eq.)</t>
  </si>
  <si>
    <t xml:space="preserve">Anaerobic Digestion at Biogas Facilities </t>
  </si>
  <si>
    <t>Exclude1</t>
  </si>
  <si>
    <t>Exclude2</t>
  </si>
  <si>
    <t>Note that EIA rebased its AEO model to the most recent MECS in AEO 2022, which is why there is a large discrepancy here</t>
  </si>
  <si>
    <t>water and waste 36T40</t>
  </si>
  <si>
    <t>water and waste 36T41</t>
  </si>
  <si>
    <t>water and waste 36T42</t>
  </si>
  <si>
    <t>water and waste 36T43</t>
  </si>
  <si>
    <t>EPS industry process</t>
  </si>
  <si>
    <t>EPS pollutant</t>
  </si>
  <si>
    <t>Stage</t>
  </si>
  <si>
    <t>Exploration</t>
  </si>
  <si>
    <t>Production</t>
  </si>
  <si>
    <t>Onshore Production</t>
  </si>
  <si>
    <t>Gathering and Boosting</t>
  </si>
  <si>
    <t>Offshore Production</t>
  </si>
  <si>
    <t>Processing</t>
  </si>
  <si>
    <t>Transmission and Storage</t>
  </si>
  <si>
    <t>Distribution</t>
  </si>
  <si>
    <t>Post-Meter</t>
  </si>
  <si>
    <t xml:space="preserve">Note: Totals may not sum due to independent rounding. </t>
  </si>
  <si>
    <t xml:space="preserve"> + </t>
  </si>
  <si>
    <t>+</t>
  </si>
  <si>
    <t>Note: EPS classifies light and medium duty trucks together, whereas</t>
  </si>
  <si>
    <t>EPA classifies medium and heavy duty trucks together. That leads to the</t>
  </si>
  <si>
    <t>All Cars and Trucks</t>
  </si>
  <si>
    <t>discrepancy below. See the table to the left, which shows we are aligned for</t>
  </si>
  <si>
    <t>combined cars and trucks.</t>
  </si>
  <si>
    <t>All ships and aircraft</t>
  </si>
  <si>
    <t>Agriculture Process</t>
  </si>
  <si>
    <t>Waste Process</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</si>
  <si>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</si>
  <si>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</si>
  <si>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</si>
  <si>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</si>
  <si>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</si>
  <si>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</si>
  <si>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</si>
  <si>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</si>
  <si>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</si>
  <si>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</si>
  <si>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</si>
  <si>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Total e,j</t>
  </si>
  <si>
    <t>Rail d</t>
  </si>
  <si>
    <t>Construction/Mining Equipmentf</t>
  </si>
  <si>
    <t xml:space="preserve">b Gasoline and diesel highway vehicle mileage estimates are based on data from FHWA Highway Statistics Table VM-1. VMT estimates from FHWA are allocated to vehicle type using ratios of VMT per vehicle type to total VMT, derived from EPA’s MOVES3 model (see Annex 3.2 for information about the MOVES model). </t>
  </si>
  <si>
    <t>c Nonroad fuel consumption estimates for 2020 are adjusted to account for the COVID-19 pandemic and associated restrictions. For agricultural equipment and airport equipment, sector specific adjustment factors were applied to the 2019 data. For all other sectors, a 7.7 percent reduction factor is used, based on transportation diesel use (EIA 2022).</t>
  </si>
  <si>
    <t xml:space="preserve">d Rail emissions do not include emissions from electric powered locomotives. Class II and Class III diesel consumption data for 2014 to 2021 is estimated by applying the historical average fuel usage per carload factor to the annual number of carloads. </t>
  </si>
  <si>
    <t>e Includes equipment, such as tractors and combines, as well as fuel consumption from trucks that are used off-road in agriculture.</t>
  </si>
  <si>
    <t>f Includes equipment, such as cranes, dumpers, and excavators, as well as fuel consumption from trucks that are used off-road in construction.</t>
  </si>
  <si>
    <t>g “Other” includes snowmobiles and other recreational equipment, logging equipment, lawn and garden equipment, railroad equipment, airport equipment, commercial equipment, and industrial equipment, as well as fuel consumption from trucks that are used off-road for commercial/industrial purposes.</t>
  </si>
  <si>
    <t xml:space="preserve">d Rail emissions do not include emissions from electric powered locomotives. Class II and Class III diesel consumption data for 2014 through 2021 is estimated by applying the historical average fuel usage per carload factor to the annual number of carloads. </t>
  </si>
  <si>
    <t xml:space="preserve">Total </t>
  </si>
  <si>
    <t>Annual Energy Outlook 2022</t>
  </si>
  <si>
    <t>ref2022</t>
  </si>
  <si>
    <t xml:space="preserve"> January 2022</t>
  </si>
  <si>
    <t>May 2023 Monthly Energy Review</t>
  </si>
  <si>
    <t>0</t>
  </si>
  <si>
    <t>Release Date: May 25, 2023</t>
  </si>
  <si>
    <t>Next Update: June 27, 2023</t>
  </si>
  <si>
    <t>EPA 2021</t>
  </si>
  <si>
    <t>EIA 2021</t>
  </si>
  <si>
    <t>https://www.epa.gov/ghgemissions/inventory-us-greenhouse-gas-emissions-and-sinks-1990-2021</t>
  </si>
  <si>
    <t>2021 (g pollutant)</t>
  </si>
  <si>
    <t>Electricity Sector Pollutant Emissions[CO2,natural gas steam turbine es]</t>
  </si>
  <si>
    <t>Electricity Sector Pollutant Emissions[CO2,natural gas combined cycle es]</t>
  </si>
  <si>
    <t>Electricity Sector Pollutant Emissions[CO2,hard coal w CCS es]</t>
  </si>
  <si>
    <t>Electricity Sector Pollutant Emissions[CO2,natural gas combined cycle w CCS es]</t>
  </si>
  <si>
    <t>Electricity Sector Pollutant Emissions[CO2,biomass w CCS es]</t>
  </si>
  <si>
    <t>Electricity Sector Pollutant Emissions[CO2,lignite w CCS es]</t>
  </si>
  <si>
    <t>Electricity Sector Pollutant Emissions[CO2,small modular reactor es]</t>
  </si>
  <si>
    <t>Electricity Sector Pollutant Emissions[CO2,hydrogen combustion turbine es]</t>
  </si>
  <si>
    <t>Electricity Sector Pollutant Emissions[CO2,hydrogen combined cycle es]</t>
  </si>
  <si>
    <t>Electricity Sector Pollutant Emissions[VOC,natural gas steam turbine es]</t>
  </si>
  <si>
    <t>Electricity Sector Pollutant Emissions[VOC,natural gas combined cycle es]</t>
  </si>
  <si>
    <t>Electricity Sector Pollutant Emissions[VOC,hard coal w CCS es]</t>
  </si>
  <si>
    <t>Electricity Sector Pollutant Emissions[VOC,natural gas combined cycle w CCS es]</t>
  </si>
  <si>
    <t>Electricity Sector Pollutant Emissions[VOC,biomass w CCS es]</t>
  </si>
  <si>
    <t>Electricity Sector Pollutant Emissions[VOC,lignite w CCS es]</t>
  </si>
  <si>
    <t>Electricity Sector Pollutant Emissions[VOC,small modular reactor es]</t>
  </si>
  <si>
    <t>Electricity Sector Pollutant Emissions[VOC,hydrogen combustion turbine es]</t>
  </si>
  <si>
    <t>Electricity Sector Pollutant Emissions[VOC,hydrogen combined cycle es]</t>
  </si>
  <si>
    <t>Electricity Sector Pollutant Emissions[CO,natural gas steam turbine es]</t>
  </si>
  <si>
    <t>Electricity Sector Pollutant Emissions[CO,natural gas combined cycle es]</t>
  </si>
  <si>
    <t>Electricity Sector Pollutant Emissions[CO,hard coal w CCS es]</t>
  </si>
  <si>
    <t>Electricity Sector Pollutant Emissions[CO,natural gas combined cycle w CCS es]</t>
  </si>
  <si>
    <t>Electricity Sector Pollutant Emissions[CO,biomass w CCS es]</t>
  </si>
  <si>
    <t>Electricity Sector Pollutant Emissions[CO,lignite w CCS es]</t>
  </si>
  <si>
    <t>Electricity Sector Pollutant Emissions[CO,small modular reactor es]</t>
  </si>
  <si>
    <t>Electricity Sector Pollutant Emissions[CO,hydrogen combustion turbine es]</t>
  </si>
  <si>
    <t>Electricity Sector Pollutant Emissions[CO,hydrogen combined cycle es]</t>
  </si>
  <si>
    <t>Electricity Sector Pollutant Emissions[NOx,natural gas steam turbine es]</t>
  </si>
  <si>
    <t>Electricity Sector Pollutant Emissions[NOx,natural gas combined cycle es]</t>
  </si>
  <si>
    <t>Electricity Sector Pollutant Emissions[NOx,hard coal w CCS es]</t>
  </si>
  <si>
    <t>Electricity Sector Pollutant Emissions[NOx,natural gas combined cycle w CCS es]</t>
  </si>
  <si>
    <t>Electricity Sector Pollutant Emissions[NOx,biomass w CCS es]</t>
  </si>
  <si>
    <t>Electricity Sector Pollutant Emissions[NOx,lignite w CCS es]</t>
  </si>
  <si>
    <t>Electricity Sector Pollutant Emissions[NOx,small modular reactor es]</t>
  </si>
  <si>
    <t>Electricity Sector Pollutant Emissions[NOx,hydrogen combustion turbine es]</t>
  </si>
  <si>
    <t>Electricity Sector Pollutant Emissions[NOx,hydrogen combined cycle es]</t>
  </si>
  <si>
    <t>Electricity Sector Pollutant Emissions[PM10,natural gas steam turbine es]</t>
  </si>
  <si>
    <t>Electricity Sector Pollutant Emissions[PM10,natural gas combined cycle es]</t>
  </si>
  <si>
    <t>Electricity Sector Pollutant Emissions[PM10,hard coal w CCS es]</t>
  </si>
  <si>
    <t>Electricity Sector Pollutant Emissions[PM10,natural gas combined cycle w CCS es]</t>
  </si>
  <si>
    <t>Electricity Sector Pollutant Emissions[PM10,biomass w CCS es]</t>
  </si>
  <si>
    <t>Electricity Sector Pollutant Emissions[PM10,lignite w CCS es]</t>
  </si>
  <si>
    <t>Electricity Sector Pollutant Emissions[PM10,small modular reactor es]</t>
  </si>
  <si>
    <t>Electricity Sector Pollutant Emissions[PM10,hydrogen combustion turbine es]</t>
  </si>
  <si>
    <t>Electricity Sector Pollutant Emissions[PM10,hydrogen combined cycle es]</t>
  </si>
  <si>
    <t>Electricity Sector Pollutant Emissions[PM25,natural gas steam turbine es]</t>
  </si>
  <si>
    <t>Electricity Sector Pollutant Emissions[PM25,natural gas combined cycle es]</t>
  </si>
  <si>
    <t>Electricity Sector Pollutant Emissions[PM25,hard coal w CCS es]</t>
  </si>
  <si>
    <t>Electricity Sector Pollutant Emissions[PM25,natural gas combined cycle w CCS es]</t>
  </si>
  <si>
    <t>Electricity Sector Pollutant Emissions[PM25,biomass w CCS es]</t>
  </si>
  <si>
    <t>Electricity Sector Pollutant Emissions[PM25,lignite w CCS es]</t>
  </si>
  <si>
    <t>Electricity Sector Pollutant Emissions[PM25,small modular reactor es]</t>
  </si>
  <si>
    <t>Electricity Sector Pollutant Emissions[PM25,hydrogen combustion turbine es]</t>
  </si>
  <si>
    <t>Electricity Sector Pollutant Emissions[PM25,hydrogen combined cycle es]</t>
  </si>
  <si>
    <t>Electricity Sector Pollutant Emissions[SOx,natural gas steam turbine es]</t>
  </si>
  <si>
    <t>Electricity Sector Pollutant Emissions[SOx,natural gas combined cycle es]</t>
  </si>
  <si>
    <t>Electricity Sector Pollutant Emissions[SOx,hard coal w CCS es]</t>
  </si>
  <si>
    <t>Electricity Sector Pollutant Emissions[SOx,natural gas combined cycle w CCS es]</t>
  </si>
  <si>
    <t>Electricity Sector Pollutant Emissions[SOx,biomass w CCS es]</t>
  </si>
  <si>
    <t>Electricity Sector Pollutant Emissions[SOx,lignite w CCS es]</t>
  </si>
  <si>
    <t>Electricity Sector Pollutant Emissions[SOx,small modular reactor es]</t>
  </si>
  <si>
    <t>Electricity Sector Pollutant Emissions[SOx,hydrogen combustion turbine es]</t>
  </si>
  <si>
    <t>Electricity Sector Pollutant Emissions[SOx,hydrogen combined cycle es]</t>
  </si>
  <si>
    <t>Electricity Sector Pollutant Emissions[BC,natural gas steam turbine es]</t>
  </si>
  <si>
    <t>Electricity Sector Pollutant Emissions[BC,natural gas combined cycle es]</t>
  </si>
  <si>
    <t>Electricity Sector Pollutant Emissions[BC,hard coal w CCS es]</t>
  </si>
  <si>
    <t>Electricity Sector Pollutant Emissions[BC,natural gas combined cycle w CCS es]</t>
  </si>
  <si>
    <t>Electricity Sector Pollutant Emissions[BC,biomass w CCS es]</t>
  </si>
  <si>
    <t>Electricity Sector Pollutant Emissions[BC,lignite w CCS es]</t>
  </si>
  <si>
    <t>Electricity Sector Pollutant Emissions[BC,small modular reactor es]</t>
  </si>
  <si>
    <t>Electricity Sector Pollutant Emissions[BC,hydrogen combustion turbine es]</t>
  </si>
  <si>
    <t>Electricity Sector Pollutant Emissions[BC,hydrogen combined cycle es]</t>
  </si>
  <si>
    <t>Electricity Sector Pollutant Emissions[OC,natural gas steam turbine es]</t>
  </si>
  <si>
    <t>Electricity Sector Pollutant Emissions[OC,natural gas combined cycle es]</t>
  </si>
  <si>
    <t>Electricity Sector Pollutant Emissions[OC,hard coal w CCS es]</t>
  </si>
  <si>
    <t>Electricity Sector Pollutant Emissions[OC,natural gas combined cycle w CCS es]</t>
  </si>
  <si>
    <t>Electricity Sector Pollutant Emissions[OC,biomass w CCS es]</t>
  </si>
  <si>
    <t>Electricity Sector Pollutant Emissions[OC,lignite w CCS es]</t>
  </si>
  <si>
    <t>Electricity Sector Pollutant Emissions[OC,small modular reactor es]</t>
  </si>
  <si>
    <t>Electricity Sector Pollutant Emissions[OC,hydrogen combustion turbine es]</t>
  </si>
  <si>
    <t>Electricity Sector Pollutant Emissions[OC,hydrogen combined cycle es]</t>
  </si>
  <si>
    <t>Electricity Sector Pollutant Emissions[CH4,natural gas steam turbine es]</t>
  </si>
  <si>
    <t>Electricity Sector Pollutant Emissions[CH4,natural gas combined cycle es]</t>
  </si>
  <si>
    <t>Electricity Sector Pollutant Emissions[CH4,hard coal w CCS es]</t>
  </si>
  <si>
    <t>Electricity Sector Pollutant Emissions[CH4,natural gas combined cycle w CCS es]</t>
  </si>
  <si>
    <t>Electricity Sector Pollutant Emissions[CH4,biomass w CCS es]</t>
  </si>
  <si>
    <t>Electricity Sector Pollutant Emissions[CH4,lignite w CCS es]</t>
  </si>
  <si>
    <t>Electricity Sector Pollutant Emissions[CH4,small modular reactor es]</t>
  </si>
  <si>
    <t>Electricity Sector Pollutant Emissions[CH4,hydrogen combustion turbine es]</t>
  </si>
  <si>
    <t>Electricity Sector Pollutant Emissions[CH4,hydrogen combined cycle es]</t>
  </si>
  <si>
    <t>Electricity Sector Pollutant Emissions[N2O,natural gas steam turbine es]</t>
  </si>
  <si>
    <t>Electricity Sector Pollutant Emissions[N2O,natural gas combined cycle es]</t>
  </si>
  <si>
    <t>Electricity Sector Pollutant Emissions[N2O,hard coal w CCS es]</t>
  </si>
  <si>
    <t>Electricity Sector Pollutant Emissions[N2O,natural gas combined cycle w CCS es]</t>
  </si>
  <si>
    <t>Electricity Sector Pollutant Emissions[N2O,biomass w CCS es]</t>
  </si>
  <si>
    <t>Electricity Sector Pollutant Emissions[N2O,lignite w CCS es]</t>
  </si>
  <si>
    <t>Electricity Sector Pollutant Emissions[N2O,small modular reactor es]</t>
  </si>
  <si>
    <t>Electricity Sector Pollutant Emissions[N2O,hydrogen combustion turbine es]</t>
  </si>
  <si>
    <t>Electricity Sector Pollutant Emissions[N2O,hydrogen combined cycle es]</t>
  </si>
  <si>
    <t>Electricity Sector Pollutant Emissions[F gases,natural gas steam turbine es]</t>
  </si>
  <si>
    <t>Electricity Sector Pollutant Emissions[F gases,natural gas combined cycle es]</t>
  </si>
  <si>
    <t>Electricity Sector Pollutant Emissions[F gases,hard coal w CCS es]</t>
  </si>
  <si>
    <t>Electricity Sector Pollutant Emissions[F gases,natural gas combined cycle w CCS es]</t>
  </si>
  <si>
    <t>Electricity Sector Pollutant Emissions[F gases,biomass w CCS es]</t>
  </si>
  <si>
    <t>Electricity Sector Pollutant Emissions[F gases,lignite w CCS es]</t>
  </si>
  <si>
    <t>Electricity Sector Pollutant Emissions[F gases,small modular reactor es]</t>
  </si>
  <si>
    <t>Electricity Sector Pollutant Emissions[F gases,hydrogen combustion turbine es]</t>
  </si>
  <si>
    <t>Electricity Sector Pollutant Emissions[F gases,hydrogen combined cycle es]</t>
  </si>
  <si>
    <t>Electricity Generation by Type Including Distributed Generation[natural gas steam turbine es]</t>
  </si>
  <si>
    <t>Electricity Generation by Type Including Distributed Generation[natural gas combined cycle es]</t>
  </si>
  <si>
    <t>Electricity Generation by Type Including Distributed Generation[hard coal w CCS es]</t>
  </si>
  <si>
    <t>Electricity Generation by Type Including Distributed Generation[natural gas combined cycle w CCS es]</t>
  </si>
  <si>
    <t>Electricity Generation by Type Including Distributed Generation[biomass w CCS es]</t>
  </si>
  <si>
    <t>Electricity Generation by Type Including Distributed Generation[lignite w CCS es]</t>
  </si>
  <si>
    <t>Electricity Generation by Type Including Distributed Generation[small modular reactor es]</t>
  </si>
  <si>
    <t>Electricity Generation by Type Including Distributed Generation[hydrogen combustion turbine es]</t>
  </si>
  <si>
    <t>Electricity Generation by Type Including Distributed Generation[hydrogen combined cycle es]</t>
  </si>
  <si>
    <t>EPS 2021</t>
  </si>
  <si>
    <t>*EIA includes gas pipeline transport</t>
  </si>
  <si>
    <t>*natural gas total removed for EIA</t>
  </si>
  <si>
    <t>natural gas steam turbine es</t>
  </si>
  <si>
    <t>natural gas combined cycle es</t>
  </si>
  <si>
    <t>hard coal w CCS es</t>
  </si>
  <si>
    <t>natural gas combined cycle w CCS es</t>
  </si>
  <si>
    <t>biomass w CCS es</t>
  </si>
  <si>
    <t>lignite w CCS es</t>
  </si>
  <si>
    <t>small modular reactor es</t>
  </si>
  <si>
    <t>hydrogen combustion turbine es</t>
  </si>
  <si>
    <t>hydrogen combined cycle es</t>
  </si>
  <si>
    <t>Industry Process CH4 Emissions by Sector</t>
  </si>
  <si>
    <t>Passenger Aircraft</t>
  </si>
  <si>
    <t xml:space="preserve">Table 1-40:  U.S. Passenger-Miles (millions) </t>
  </si>
  <si>
    <t>Air</t>
  </si>
  <si>
    <t>U.S. air carrier, certificated, domestic, all services</t>
  </si>
  <si>
    <t>General aviation</t>
  </si>
  <si>
    <t>N</t>
  </si>
  <si>
    <t>Highway, total</t>
  </si>
  <si>
    <t>U</t>
  </si>
  <si>
    <r>
      <t>Light duty vehicle, short wheel base</t>
    </r>
    <r>
      <rPr>
        <vertAlign val="superscript"/>
        <sz val="11"/>
        <rFont val="Arial Narrow"/>
        <family val="2"/>
      </rPr>
      <t>a,b</t>
    </r>
  </si>
  <si>
    <r>
      <t>Motorcycle</t>
    </r>
    <r>
      <rPr>
        <vertAlign val="superscript"/>
        <sz val="11"/>
        <rFont val="Arial Narrow"/>
        <family val="2"/>
      </rPr>
      <t>b</t>
    </r>
  </si>
  <si>
    <r>
      <t>Light duty vehicle, long wheel base</t>
    </r>
    <r>
      <rPr>
        <vertAlign val="superscript"/>
        <sz val="11"/>
        <rFont val="Arial Narrow"/>
        <family val="2"/>
      </rPr>
      <t>a,b</t>
    </r>
  </si>
  <si>
    <r>
      <t>Truck, single-unit 2-axle 6-tire or more</t>
    </r>
    <r>
      <rPr>
        <vertAlign val="superscript"/>
        <sz val="11"/>
        <rFont val="Arial Narrow"/>
        <family val="2"/>
      </rPr>
      <t>b</t>
    </r>
  </si>
  <si>
    <t>Truck, combination</t>
  </si>
  <si>
    <r>
      <t>Bus</t>
    </r>
    <r>
      <rPr>
        <vertAlign val="superscript"/>
        <sz val="11"/>
        <rFont val="Arial Narrow"/>
        <family val="2"/>
      </rPr>
      <t>c,e</t>
    </r>
  </si>
  <si>
    <r>
      <t>Transit</t>
    </r>
    <r>
      <rPr>
        <b/>
        <vertAlign val="superscript"/>
        <sz val="11"/>
        <rFont val="Arial Narrow"/>
        <family val="2"/>
      </rPr>
      <t>d</t>
    </r>
    <r>
      <rPr>
        <b/>
        <sz val="11"/>
        <rFont val="Arial Narrow"/>
        <family val="2"/>
      </rPr>
      <t>, total</t>
    </r>
  </si>
  <si>
    <r>
      <t>Motor bus</t>
    </r>
    <r>
      <rPr>
        <vertAlign val="superscript"/>
        <sz val="11"/>
        <rFont val="Arial Narrow"/>
        <family val="2"/>
      </rPr>
      <t>c,e</t>
    </r>
  </si>
  <si>
    <r>
      <t>Commuter bus</t>
    </r>
    <r>
      <rPr>
        <vertAlign val="superscript"/>
        <sz val="11"/>
        <rFont val="Arial Narrow"/>
        <family val="2"/>
      </rPr>
      <t>e</t>
    </r>
  </si>
  <si>
    <r>
      <t>Light rail</t>
    </r>
    <r>
      <rPr>
        <vertAlign val="superscript"/>
        <sz val="11"/>
        <rFont val="Arial Narrow"/>
        <family val="2"/>
      </rPr>
      <t>f</t>
    </r>
  </si>
  <si>
    <t>Heavy rail</t>
  </si>
  <si>
    <r>
      <t>Trolley bus</t>
    </r>
    <r>
      <rPr>
        <vertAlign val="superscript"/>
        <sz val="11"/>
        <rFont val="Arial Narrow"/>
        <family val="2"/>
      </rPr>
      <t>c</t>
    </r>
  </si>
  <si>
    <t>Commuter rail</t>
  </si>
  <si>
    <r>
      <t>Demand response</t>
    </r>
    <r>
      <rPr>
        <vertAlign val="superscript"/>
        <sz val="11"/>
        <rFont val="Arial Narrow"/>
        <family val="2"/>
      </rPr>
      <t>c,d</t>
    </r>
  </si>
  <si>
    <r>
      <t>Ferry boat</t>
    </r>
    <r>
      <rPr>
        <vertAlign val="superscript"/>
        <sz val="11"/>
        <rFont val="Arial Narrow"/>
        <family val="2"/>
      </rPr>
      <t>g</t>
    </r>
  </si>
  <si>
    <r>
      <t>Other</t>
    </r>
    <r>
      <rPr>
        <vertAlign val="superscript"/>
        <sz val="11"/>
        <rFont val="Arial Narrow"/>
        <family val="2"/>
      </rPr>
      <t>g,h</t>
    </r>
  </si>
  <si>
    <r>
      <t>Intercity/Amtrak</t>
    </r>
    <r>
      <rPr>
        <b/>
        <vertAlign val="superscript"/>
        <sz val="11"/>
        <rFont val="Arial Narrow"/>
        <family val="2"/>
      </rPr>
      <t>i</t>
    </r>
  </si>
  <si>
    <r>
      <t>Walking</t>
    </r>
    <r>
      <rPr>
        <b/>
        <vertAlign val="superscript"/>
        <sz val="11"/>
        <rFont val="Arial Narrow"/>
        <family val="2"/>
      </rPr>
      <t>j</t>
    </r>
  </si>
  <si>
    <r>
      <t>Cycling</t>
    </r>
    <r>
      <rPr>
        <b/>
        <vertAlign val="superscript"/>
        <sz val="11"/>
        <rFont val="Arial Narrow"/>
        <family val="2"/>
      </rPr>
      <t>j</t>
    </r>
  </si>
  <si>
    <r>
      <t>KEY:</t>
    </r>
    <r>
      <rPr>
        <sz val="9"/>
        <rFont val="Arial"/>
        <family val="2"/>
      </rPr>
      <t xml:space="preserve"> N = data do not exist; R = revised; U = data are not available.</t>
    </r>
  </si>
  <si>
    <r>
      <t>a</t>
    </r>
    <r>
      <rPr>
        <sz val="9"/>
        <rFont val="Arial"/>
        <family val="2"/>
      </rPr>
      <t xml:space="preserve"> Data from 2007 were calculated using a new methodology developed by FHWA. Data for these years are based on new categories and are not comparable to previous years. The new category</t>
    </r>
    <r>
      <rPr>
        <i/>
        <sz val="9"/>
        <rFont val="Arial"/>
        <family val="2"/>
      </rPr>
      <t xml:space="preserve"> Light duty vehicle, short wheel base </t>
    </r>
    <r>
      <rPr>
        <sz val="9"/>
        <rFont val="Arial"/>
        <family val="2"/>
      </rPr>
      <t xml:space="preserve">replaces the old category Passenger car and includes passenger cars, light trucks, vans and sport utility vehicles with a wheelbase (WB) equal to or less than 121 inches. The new category </t>
    </r>
    <r>
      <rPr>
        <i/>
        <sz val="9"/>
        <rFont val="Arial"/>
        <family val="2"/>
      </rPr>
      <t>Light duty vehicle, long wheel base</t>
    </r>
    <r>
      <rPr>
        <sz val="9"/>
        <rFont val="Arial"/>
        <family val="2"/>
      </rPr>
      <t xml:space="preserve"> replaces Other 2-axle, 4-tire vehicle and includes large passenger cars, vans, pickup trucks, and sport/utility vehicles with wheelbases (WB) larger than 121 inches. This edition of 1-40 is not comparable to those before the 2019 edition.</t>
    </r>
  </si>
  <si>
    <r>
      <t>b</t>
    </r>
    <r>
      <rPr>
        <sz val="9"/>
        <rFont val="Arial"/>
        <family val="2"/>
      </rPr>
      <t xml:space="preserve"> 1960-65, </t>
    </r>
    <r>
      <rPr>
        <i/>
        <sz val="9"/>
        <rFont val="Arial"/>
        <family val="2"/>
      </rPr>
      <t>Motorcycle</t>
    </r>
    <r>
      <rPr>
        <sz val="9"/>
        <rFont val="Arial"/>
        <family val="2"/>
      </rPr>
      <t xml:space="preserve"> data are included in </t>
    </r>
    <r>
      <rPr>
        <i/>
        <sz val="9"/>
        <rFont val="Arial"/>
        <family val="2"/>
      </rPr>
      <t>Light duty vehicle, short wheel base</t>
    </r>
    <r>
      <rPr>
        <sz val="9"/>
        <rFont val="Arial"/>
        <family val="2"/>
      </rPr>
      <t xml:space="preserve">, and </t>
    </r>
    <r>
      <rPr>
        <i/>
        <sz val="9"/>
        <rFont val="Arial"/>
        <family val="2"/>
      </rPr>
      <t>Long duty vehicle, long wheel base</t>
    </r>
    <r>
      <rPr>
        <sz val="9"/>
        <rFont val="Arial"/>
        <family val="2"/>
      </rPr>
      <t xml:space="preserve"> data are included in </t>
    </r>
    <r>
      <rPr>
        <i/>
        <sz val="9"/>
        <rFont val="Arial"/>
        <family val="2"/>
      </rPr>
      <t>Truck, single-unit 2-axle 6-tire or more</t>
    </r>
    <r>
      <rPr>
        <sz val="9"/>
        <rFont val="Arial"/>
        <family val="2"/>
      </rPr>
      <t>.</t>
    </r>
  </si>
  <si>
    <r>
      <t>c</t>
    </r>
    <r>
      <rPr>
        <sz val="9"/>
        <rFont val="Arial"/>
        <family val="2"/>
      </rPr>
      <t xml:space="preserve"> To reduce double counting </t>
    </r>
    <r>
      <rPr>
        <i/>
        <sz val="9"/>
        <rFont val="Arial"/>
        <family val="2"/>
      </rPr>
      <t xml:space="preserve">Motor bus, Trolley bus, </t>
    </r>
    <r>
      <rPr>
        <sz val="9"/>
        <rFont val="Arial"/>
        <family val="2"/>
      </rPr>
      <t xml:space="preserve">and </t>
    </r>
    <r>
      <rPr>
        <i/>
        <sz val="9"/>
        <rFont val="Arial"/>
        <family val="2"/>
      </rPr>
      <t>Demand response</t>
    </r>
    <r>
      <rPr>
        <sz val="9"/>
        <rFont val="Arial"/>
        <family val="2"/>
      </rPr>
      <t xml:space="preserve"> (commonly called "paratransit" service) counts have been subtracted from </t>
    </r>
    <r>
      <rPr>
        <i/>
        <sz val="9"/>
        <rFont val="Arial"/>
        <family val="2"/>
      </rPr>
      <t xml:space="preserve">Highway, total </t>
    </r>
    <r>
      <rPr>
        <sz val="9"/>
        <rFont val="Arial"/>
        <family val="2"/>
      </rPr>
      <t>and</t>
    </r>
    <r>
      <rPr>
        <i/>
        <sz val="9"/>
        <rFont val="Arial"/>
        <family val="2"/>
      </rPr>
      <t xml:space="preserve"> Bus</t>
    </r>
    <r>
      <rPr>
        <sz val="9"/>
        <rFont val="Arial"/>
        <family val="2"/>
      </rPr>
      <t xml:space="preserve"> because such miles are included under Transit</t>
    </r>
    <r>
      <rPr>
        <i/>
        <sz val="9"/>
        <rFont val="Arial"/>
        <family val="2"/>
      </rPr>
      <t>.</t>
    </r>
  </si>
  <si>
    <r>
      <t>d</t>
    </r>
    <r>
      <rPr>
        <sz val="9"/>
        <rFont val="Arial"/>
        <family val="2"/>
      </rPr>
      <t xml:space="preserve">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r>
  </si>
  <si>
    <r>
      <t>e</t>
    </r>
    <r>
      <rPr>
        <sz val="9"/>
        <rFont val="Arial"/>
        <family val="2"/>
      </rPr>
      <t xml:space="preserve"> </t>
    </r>
    <r>
      <rPr>
        <i/>
        <sz val="9"/>
        <rFont val="Arial"/>
        <family val="2"/>
      </rPr>
      <t xml:space="preserve">Motor bus </t>
    </r>
    <r>
      <rPr>
        <sz val="9"/>
        <rFont val="Arial"/>
        <family val="2"/>
      </rPr>
      <t xml:space="preserve">category includes motor bus and bus rapid transit. </t>
    </r>
    <r>
      <rPr>
        <i/>
        <sz val="9"/>
        <rFont val="Arial"/>
        <family val="2"/>
      </rPr>
      <t>Commuter bus</t>
    </r>
    <r>
      <rPr>
        <sz val="9"/>
        <rFont val="Arial"/>
        <family val="2"/>
      </rPr>
      <t xml:space="preserve"> included with </t>
    </r>
    <r>
      <rPr>
        <i/>
        <sz val="9"/>
        <rFont val="Arial"/>
        <family val="2"/>
      </rPr>
      <t>Motor bus</t>
    </r>
    <r>
      <rPr>
        <sz val="9"/>
        <rFont val="Arial"/>
        <family val="2"/>
      </rPr>
      <t xml:space="preserve"> for 1980 to 2010.</t>
    </r>
  </si>
  <si>
    <r>
      <t xml:space="preserve">f </t>
    </r>
    <r>
      <rPr>
        <i/>
        <sz val="9"/>
        <rFont val="Arial"/>
        <family val="2"/>
      </rPr>
      <t>Light rail</t>
    </r>
    <r>
      <rPr>
        <sz val="9"/>
        <rFont val="Arial"/>
        <family val="2"/>
      </rPr>
      <t xml:space="preserve"> includes Light Rail, Street Car Rail, and Hybrid Rail.</t>
    </r>
  </si>
  <si>
    <r>
      <t xml:space="preserve">g </t>
    </r>
    <r>
      <rPr>
        <i/>
        <sz val="9"/>
        <rFont val="Arial"/>
        <family val="2"/>
      </rPr>
      <t>Ferry boat</t>
    </r>
    <r>
      <rPr>
        <sz val="9"/>
        <rFont val="Arial"/>
        <family val="2"/>
      </rPr>
      <t xml:space="preserve"> included with </t>
    </r>
    <r>
      <rPr>
        <i/>
        <sz val="9"/>
        <rFont val="Arial"/>
        <family val="2"/>
      </rPr>
      <t>Other</t>
    </r>
    <r>
      <rPr>
        <sz val="9"/>
        <rFont val="Arial"/>
        <family val="2"/>
      </rPr>
      <t xml:space="preserve"> under Transit for 1980 and 1985.</t>
    </r>
  </si>
  <si>
    <r>
      <t xml:space="preserve">h </t>
    </r>
    <r>
      <rPr>
        <i/>
        <sz val="9"/>
        <rFont val="Arial"/>
        <family val="2"/>
      </rPr>
      <t>Other</t>
    </r>
    <r>
      <rPr>
        <sz val="9"/>
        <rFont val="Arial"/>
        <family val="2"/>
      </rPr>
      <t xml:space="preserve"> includes Aerial Tramway, Alaska Railroad, Cable Car, Demand Response - Taxi, Inclined Plane, Monorail/Automated Guideway, Publico and Vanpool.</t>
    </r>
  </si>
  <si>
    <r>
      <t>i</t>
    </r>
    <r>
      <rPr>
        <sz val="9"/>
        <rFont val="Arial"/>
        <family val="2"/>
      </rPr>
      <t xml:space="preserve"> National Passenger Railroad Corporation (Amtrak) began operations in 1971. Does not include contract commuter passengers. Data may include some Canadian Amtrak stations.</t>
    </r>
  </si>
  <si>
    <r>
      <t>j</t>
    </r>
    <r>
      <rPr>
        <sz val="9"/>
        <rFont val="Arial"/>
        <family val="2"/>
      </rPr>
      <t xml:space="preserve">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r>
  </si>
  <si>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</si>
  <si>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</si>
  <si>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r>
      <rPr>
        <i/>
        <sz val="9"/>
        <rFont val="Arial"/>
        <family val="2"/>
      </rPr>
      <t>Air carrier</t>
    </r>
    <r>
      <rPr>
        <sz val="9"/>
        <rFont val="Arial"/>
        <family val="2"/>
      </rPr>
      <t xml:space="preserve"> passenger-miles are computed by summing the products of the aircraft-miles flown on each inter airport segment multiplied by the number of passengers carried on that segment. </t>
    </r>
    <r>
      <rPr>
        <i/>
        <sz val="9"/>
        <rFont val="Arial"/>
        <family val="2"/>
      </rPr>
      <t>Highway</t>
    </r>
    <r>
      <rPr>
        <sz val="9"/>
        <rFont val="Arial"/>
        <family val="2"/>
      </rPr>
      <t xml:space="preserve">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
    </r>
    <r>
      <rPr>
        <i/>
        <sz val="9"/>
        <rFont val="Arial"/>
        <family val="2"/>
      </rPr>
      <t>Transit</t>
    </r>
    <r>
      <rPr>
        <sz val="9"/>
        <rFont val="Arial"/>
        <family val="2"/>
      </rPr>
      <t xml:space="preserve"> passenger-miles are the cumulative sum of the distances ridden by each passenger. </t>
    </r>
    <r>
      <rPr>
        <i/>
        <sz val="9"/>
        <rFont val="Arial"/>
        <family val="2"/>
      </rPr>
      <t>Rail</t>
    </r>
    <r>
      <rPr>
        <sz val="9"/>
        <rFont val="Arial"/>
        <family val="2"/>
      </rPr>
      <t xml:space="preserve"> passenger-miles represent the movement of 1 passenger for 1 mile. </t>
    </r>
  </si>
  <si>
    <r>
      <t xml:space="preserve">In July 1997, the U.S. Department of Transportation, Federal Highway Administration published revised passenger-miles data for the highway modes for a number of years. The major change reflected the reassignment of some vehicles from the </t>
    </r>
    <r>
      <rPr>
        <i/>
        <sz val="9"/>
        <rFont val="Arial"/>
        <family val="2"/>
      </rPr>
      <t xml:space="preserve">Passenger car </t>
    </r>
    <r>
      <rPr>
        <sz val="9"/>
        <rFont val="Arial"/>
        <family val="2"/>
      </rPr>
      <t xml:space="preserve">category to the </t>
    </r>
    <r>
      <rPr>
        <i/>
        <sz val="9"/>
        <rFont val="Arial"/>
        <family val="2"/>
      </rPr>
      <t>Other 2-axle 4-tire vehicle</t>
    </r>
    <r>
      <rPr>
        <sz val="9"/>
        <rFont val="Arial"/>
        <family val="2"/>
      </rPr>
      <t xml:space="preserve"> category. Passenger-miles for </t>
    </r>
    <r>
      <rPr>
        <i/>
        <sz val="9"/>
        <rFont val="Arial"/>
        <family val="2"/>
      </rPr>
      <t>passenger car, motorcycle, and other 2-axle 4-tire vehicles</t>
    </r>
    <r>
      <rPr>
        <sz val="9"/>
        <rFont val="Arial"/>
        <family val="2"/>
      </rPr>
      <t xml:space="preserve"> were derived by multiplying vehicle-miles for these vehicles by average vehicle occupancy rates, provided by the Nationwide Personal Transportation Survey (1977, 1983, and 1995) and the National Household Travel Survey. </t>
    </r>
  </si>
  <si>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</si>
  <si>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</si>
  <si>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</si>
  <si>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</si>
  <si>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r>
      <t xml:space="preserve">Transit </t>
    </r>
    <r>
      <rPr>
        <sz val="9"/>
        <rFont val="Arial"/>
        <family val="2"/>
      </rPr>
      <t>data from 1996 and after are not comparable to the data for earlier years or to the data published in previous editions of the report due to different data sources used.</t>
    </r>
  </si>
  <si>
    <t>Numbers may not add to totals due to rounding.</t>
  </si>
  <si>
    <t>This edition of table 1-40 is not comparable to those before the 2019 edition.</t>
  </si>
  <si>
    <t>SOURCES</t>
  </si>
  <si>
    <t>Air:</t>
  </si>
  <si>
    <t>All data except General aviation:</t>
  </si>
  <si>
    <r>
      <t xml:space="preserve">1960: Civil Aeronautics Board, </t>
    </r>
    <r>
      <rPr>
        <i/>
        <sz val="9"/>
        <rFont val="Arial"/>
        <family val="2"/>
      </rPr>
      <t xml:space="preserve">Handbook of Airline Statistics, 1969 </t>
    </r>
    <r>
      <rPr>
        <sz val="9"/>
        <rFont val="Arial"/>
        <family val="2"/>
      </rPr>
      <t>(Washington, DC: 1970), part III, table 2.</t>
    </r>
  </si>
  <si>
    <r>
      <t xml:space="preserve">1965-70: Civil Aeronautics Board, </t>
    </r>
    <r>
      <rPr>
        <i/>
        <sz val="9"/>
        <rFont val="Arial"/>
        <family val="2"/>
      </rPr>
      <t xml:space="preserve">Handbook of Airline Statistics, 1973 </t>
    </r>
    <r>
      <rPr>
        <sz val="9"/>
        <rFont val="Arial"/>
        <family val="2"/>
      </rPr>
      <t>(Washington, DC: 1974), part III, table 2.</t>
    </r>
  </si>
  <si>
    <r>
      <t xml:space="preserve">1975-85: U.S. Department of Transportation, Bureau of Transportation Statistics, Office of Airline Information, </t>
    </r>
    <r>
      <rPr>
        <i/>
        <sz val="9"/>
        <rFont val="Arial"/>
        <family val="2"/>
      </rPr>
      <t>Air Carrier Summary, T1: U.S. Air Carrier Traffic And Capacity Summary by Service Class</t>
    </r>
    <r>
      <rPr>
        <sz val="9"/>
        <rFont val="Arial"/>
        <family val="2"/>
      </rPr>
      <t>, available at https://transtats.bts.gov/ as of Mar. 25, 2020.</t>
    </r>
  </si>
  <si>
    <r>
      <t xml:space="preserve">1990-2022: U.S. Department of Transportation, Bureau of Transportation Statistics, Office of Airline Information,  </t>
    </r>
    <r>
      <rPr>
        <i/>
        <sz val="9"/>
        <rFont val="Arial"/>
        <family val="2"/>
      </rPr>
      <t>Air Carrier Statistics T-100</t>
    </r>
    <r>
      <rPr>
        <sz val="9"/>
        <rFont val="Arial"/>
        <family val="2"/>
      </rPr>
      <t>, available at https://transtats.bts.gov/ as of Aug. 1, 2023.</t>
    </r>
  </si>
  <si>
    <t>General aviation:</t>
  </si>
  <si>
    <r>
      <t xml:space="preserve">Eno Transportation Foundation, Inc., </t>
    </r>
    <r>
      <rPr>
        <i/>
        <sz val="9"/>
        <rFont val="Arial"/>
        <family val="2"/>
      </rPr>
      <t>Transportation in America,</t>
    </r>
    <r>
      <rPr>
        <sz val="9"/>
        <rFont val="Arial"/>
        <family val="2"/>
      </rPr>
      <t xml:space="preserve"> Annual Issues (Washington, DC), pp. 40 and 45, and similar tables in earlier editions.</t>
    </r>
  </si>
  <si>
    <t>Highway:</t>
  </si>
  <si>
    <r>
      <t xml:space="preserve">1985-93: U.S. Department of Transportation, Federal Highway Administration, </t>
    </r>
    <r>
      <rPr>
        <i/>
        <sz val="9"/>
        <rFont val="Arial"/>
        <family val="2"/>
      </rPr>
      <t>Highway Statistics Summary to 1995</t>
    </r>
    <r>
      <rPr>
        <sz val="9"/>
        <rFont val="Arial"/>
        <family val="2"/>
      </rPr>
      <t>, table VM-201A, minus transit bus categories (Motor bus, Trolley bus, and Demand response).</t>
    </r>
  </si>
  <si>
    <r>
      <t xml:space="preserve">1994-2021: U.S. Department of Transportation, Federal Highway Administration, </t>
    </r>
    <r>
      <rPr>
        <i/>
        <sz val="9"/>
        <rFont val="Arial"/>
        <family val="2"/>
      </rPr>
      <t>Highway Statistics</t>
    </r>
    <r>
      <rPr>
        <sz val="9"/>
        <rFont val="Arial"/>
        <family val="2"/>
      </rPr>
      <t xml:space="preserve"> (Washington, DC: Annual Issues), table VM-1, available at http://www.fhwa.dot.gov/policyinformation/statistics.cfm as of Aug. 28, 2023, minus transit bus categories (Motor bus, Trolley bus, and Demand response).</t>
    </r>
  </si>
  <si>
    <t>Transit:</t>
  </si>
  <si>
    <t>Ferryboat:</t>
  </si>
  <si>
    <t>1992: American Public Transit Association, personal communication, July 19, 2000.</t>
  </si>
  <si>
    <t>1993-95: American Public Transit Association, personal communication, Aug. 13, 2001.</t>
  </si>
  <si>
    <r>
      <t>1996-2008: U.S. Department of Transportation, Federal Transit Administration,</t>
    </r>
    <r>
      <rPr>
        <i/>
        <sz val="9"/>
        <rFont val="Arial"/>
        <family val="2"/>
      </rPr>
      <t xml:space="preserve"> National Transit Database, </t>
    </r>
    <r>
      <rPr>
        <sz val="9"/>
        <rFont val="Arial"/>
        <family val="2"/>
      </rPr>
      <t>Table 19, available at http://www.ntdprogram.gov/ntdprogram/data.htm as of Apr. 26, 2016.</t>
    </r>
  </si>
  <si>
    <r>
      <t xml:space="preserve">2009-21: U.S. Department of Transportation, Federal Transit Administration, </t>
    </r>
    <r>
      <rPr>
        <i/>
        <sz val="9"/>
        <rFont val="Arial"/>
        <family val="2"/>
      </rPr>
      <t>National Transit Database</t>
    </r>
    <r>
      <rPr>
        <sz val="9"/>
        <rFont val="Arial"/>
        <family val="2"/>
      </rPr>
      <t xml:space="preserve"> (Washington, DC: Annual Issues), Annual Database Service, available at https://www.transit.dot.gov/ntd/ntd-data as of Nov. 15, 2022.</t>
    </r>
  </si>
  <si>
    <t>All other data:</t>
  </si>
  <si>
    <r>
      <t xml:space="preserve">1960-1995: American Public Transportation Association, </t>
    </r>
    <r>
      <rPr>
        <i/>
        <sz val="9"/>
        <rFont val="Arial"/>
        <family val="2"/>
      </rPr>
      <t>Public Transportation Fact Book</t>
    </r>
    <r>
      <rPr>
        <sz val="9"/>
        <rFont val="Arial"/>
        <family val="2"/>
      </rPr>
      <t xml:space="preserve"> (Washington, DC: Annual Issues), table 2 and similar tables in earlier editions.</t>
    </r>
  </si>
  <si>
    <r>
      <t xml:space="preserve">1996-2008: U.S. Department of Transportation, Federal Transit Administration, </t>
    </r>
    <r>
      <rPr>
        <i/>
        <sz val="9"/>
        <rFont val="Arial"/>
        <family val="2"/>
      </rPr>
      <t xml:space="preserve">National Transit Database, </t>
    </r>
    <r>
      <rPr>
        <sz val="9"/>
        <rFont val="Arial"/>
        <family val="2"/>
      </rPr>
      <t>Table 19, available at http://www.ntdprogram.gov/ntdprogram/data.htm as of Apr. 26, 2016.</t>
    </r>
  </si>
  <si>
    <r>
      <t xml:space="preserve">2009-21: U.S. Department of Transportation, Federal Transit Administration, </t>
    </r>
    <r>
      <rPr>
        <i/>
        <sz val="9"/>
        <rFont val="Arial"/>
        <family val="2"/>
      </rPr>
      <t>National Transit Database</t>
    </r>
    <r>
      <rPr>
        <sz val="9"/>
        <rFont val="Arial"/>
        <family val="2"/>
      </rPr>
      <t xml:space="preserve"> (Washington, DC: Annual Issues), </t>
    </r>
    <r>
      <rPr>
        <i/>
        <sz val="9"/>
        <rFont val="Arial"/>
        <family val="2"/>
      </rPr>
      <t>Annual Database Service</t>
    </r>
    <r>
      <rPr>
        <sz val="9"/>
        <rFont val="Arial"/>
        <family val="2"/>
      </rPr>
      <t>, available at https://www.transit.dot.gov/ntd/ntd-data as of Nov. 15, 2022.</t>
    </r>
  </si>
  <si>
    <t>Intercity / Amtrak:</t>
  </si>
  <si>
    <r>
      <t xml:space="preserve">1960-80: Association of American Railroads, </t>
    </r>
    <r>
      <rPr>
        <i/>
        <sz val="9"/>
        <rFont val="Arial"/>
        <family val="2"/>
      </rPr>
      <t>Railroad Facts</t>
    </r>
    <r>
      <rPr>
        <sz val="9"/>
        <rFont val="Arial"/>
        <family val="2"/>
      </rPr>
      <t xml:space="preserve"> (Washington, DC: Annual Issues).</t>
    </r>
  </si>
  <si>
    <r>
      <t>1985: Amtrak,</t>
    </r>
    <r>
      <rPr>
        <i/>
        <sz val="9"/>
        <rFont val="Arial"/>
        <family val="2"/>
      </rPr>
      <t xml:space="preserve"> Amtrak FY95 Annual Report </t>
    </r>
    <r>
      <rPr>
        <sz val="9"/>
        <rFont val="Arial"/>
        <family val="2"/>
      </rPr>
      <t xml:space="preserve">(Washington, DC: 1996), Statistical Appendix, page 4. </t>
    </r>
  </si>
  <si>
    <r>
      <t xml:space="preserve">1990-2000: Amtrak, </t>
    </r>
    <r>
      <rPr>
        <i/>
        <sz val="9"/>
        <rFont val="Arial"/>
        <family val="2"/>
      </rPr>
      <t xml:space="preserve">Amtrak Annual Report </t>
    </r>
    <r>
      <rPr>
        <sz val="9"/>
        <rFont val="Arial"/>
        <family val="2"/>
      </rPr>
      <t>(Washington, DC: Annual Issues), Statistical Appendix.</t>
    </r>
  </si>
  <si>
    <t>2001-22: Amtrak, Energy Management Department and Government Affairs Department, personal communications, Aug. 5, 2021, Sep. 22, 2022, and Jul. 26, 2023.</t>
  </si>
  <si>
    <t>Walking, Cycling:</t>
  </si>
  <si>
    <t>U.S. Department of Transportation, Bureau of Transportation Statistics and Federal Highway Administration, National Household Travel Survey data, available at https://nhts.ornl.gov/ as of Jul. 15, 2020.</t>
  </si>
  <si>
    <t>Adjusted 2021</t>
  </si>
  <si>
    <t>Bus</t>
  </si>
  <si>
    <t>* + 50 MMT from hydrogen</t>
  </si>
  <si>
    <t>Petroleum Products</t>
  </si>
  <si>
    <t>ethanol refining</t>
  </si>
  <si>
    <t xml:space="preserve">*we should be ~53 MMT higher from </t>
  </si>
  <si>
    <t>*EPS total roughly 50 MMT higher when considering</t>
  </si>
  <si>
    <t xml:space="preserve">emissions from hydrogen production, captured in </t>
  </si>
  <si>
    <t>the hydrogen sector</t>
  </si>
  <si>
    <t>District Heat and Hydrogen</t>
  </si>
  <si>
    <t>Industrial Sector Energy Related Emissions after CCS</t>
  </si>
  <si>
    <t>Process Emissions after CCS[agriculture and forestry 01T03,CO2]</t>
  </si>
  <si>
    <t>Process Emissions after CCS[agriculture and forestry 01T03,VOC]</t>
  </si>
  <si>
    <t>Process Emissions after CCS[agriculture and forestry 01T03,CO]</t>
  </si>
  <si>
    <t>Process Emissions after CCS[agriculture and forestry 01T03,NOx]</t>
  </si>
  <si>
    <t>Process Emissions after CCS[agriculture and forestry 01T03,PM10]</t>
  </si>
  <si>
    <t>Process Emissions after CCS[agriculture and forestry 01T03,PM25]</t>
  </si>
  <si>
    <t>Process Emissions after CCS[agriculture and forestry 01T03,SOx]</t>
  </si>
  <si>
    <t>Process Emissions after CCS[agriculture and forestry 01T03,BC]</t>
  </si>
  <si>
    <t>Process Emissions after CCS[agriculture and forestry 01T03,OC]</t>
  </si>
  <si>
    <t>Process Emissions after CCS[agriculture and forestry 01T03,CH4]</t>
  </si>
  <si>
    <t>Process Emissions after CCS[agriculture and forestry 01T03,N2O]</t>
  </si>
  <si>
    <t>Process Emissions after CCS[agriculture and forestry 01T03,F gases]</t>
  </si>
  <si>
    <t>Process Emissions after CCS[coal mining 05,CO2]</t>
  </si>
  <si>
    <t>Process Emissions after CCS[coal mining 05,VOC]</t>
  </si>
  <si>
    <t>Process Emissions after CCS[coal mining 05,CO]</t>
  </si>
  <si>
    <t>Process Emissions after CCS[coal mining 05,NOx]</t>
  </si>
  <si>
    <t>Process Emissions after CCS[coal mining 05,PM10]</t>
  </si>
  <si>
    <t>Process Emissions after CCS[coal mining 05,PM25]</t>
  </si>
  <si>
    <t>Process Emissions after CCS[coal mining 05,SOx]</t>
  </si>
  <si>
    <t>Process Emissions after CCS[coal mining 05,BC]</t>
  </si>
  <si>
    <t>Process Emissions after CCS[coal mining 05,OC]</t>
  </si>
  <si>
    <t>Process Emissions after CCS[coal mining 05,CH4]</t>
  </si>
  <si>
    <t>Process Emissions after CCS[coal mining 05,N2O]</t>
  </si>
  <si>
    <t>Process Emissions after CCS[coal mining 05,F gases]</t>
  </si>
  <si>
    <t>Process Emissions after CCS[oil and gas extraction 06,CO2]</t>
  </si>
  <si>
    <t>Process Emissions after CCS[oil and gas extraction 06,VOC]</t>
  </si>
  <si>
    <t>Process Emissions after CCS[oil and gas extraction 06,CO]</t>
  </si>
  <si>
    <t>Process Emissions after CCS[oil and gas extraction 06,NOx]</t>
  </si>
  <si>
    <t>Process Emissions after CCS[oil and gas extraction 06,PM10]</t>
  </si>
  <si>
    <t>Process Emissions after CCS[oil and gas extraction 06,PM25]</t>
  </si>
  <si>
    <t>Process Emissions after CCS[oil and gas extraction 06,SOx]</t>
  </si>
  <si>
    <t>Process Emissions after CCS[oil and gas extraction 06,BC]</t>
  </si>
  <si>
    <t>Process Emissions after CCS[oil and gas extraction 06,OC]</t>
  </si>
  <si>
    <t>Process Emissions after CCS[oil and gas extraction 06,CH4]</t>
  </si>
  <si>
    <t>Process Emissions after CCS[oil and gas extraction 06,N2O]</t>
  </si>
  <si>
    <t>Process Emissions after CCS[oil and gas extraction 06,F gases]</t>
  </si>
  <si>
    <t>Process Emissions after CCS[other mining and quarrying 07T08,CO2]</t>
  </si>
  <si>
    <t>Process Emissions after CCS[other mining and quarrying 07T08,VOC]</t>
  </si>
  <si>
    <t>Process Emissions after CCS[other mining and quarrying 07T08,CO]</t>
  </si>
  <si>
    <t>Process Emissions after CCS[other mining and quarrying 07T08,NOx]</t>
  </si>
  <si>
    <t>Process Emissions after CCS[other mining and quarrying 07T08,PM10]</t>
  </si>
  <si>
    <t>Process Emissions after CCS[other mining and quarrying 07T08,PM25]</t>
  </si>
  <si>
    <t>Process Emissions after CCS[other mining and quarrying 07T08,SOx]</t>
  </si>
  <si>
    <t>Process Emissions after CCS[other mining and quarrying 07T08,BC]</t>
  </si>
  <si>
    <t>Process Emissions after CCS[other mining and quarrying 07T08,OC]</t>
  </si>
  <si>
    <t>Process Emissions after CCS[other mining and quarrying 07T08,CH4]</t>
  </si>
  <si>
    <t>Process Emissions after CCS[other mining and quarrying 07T08,N2O]</t>
  </si>
  <si>
    <t>Process Emissions after CCS[other mining and quarrying 07T08,F gases]</t>
  </si>
  <si>
    <t>Process Emissions after CCS[food beverage and tobacco 10T12,CO2]</t>
  </si>
  <si>
    <t>Process Emissions after CCS[food beverage and tobacco 10T12,VOC]</t>
  </si>
  <si>
    <t>Process Emissions after CCS[food beverage and tobacco 10T12,CO]</t>
  </si>
  <si>
    <t>Process Emissions after CCS[food beverage and tobacco 10T12,NOx]</t>
  </si>
  <si>
    <t>Process Emissions after CCS[food beverage and tobacco 10T12,PM10]</t>
  </si>
  <si>
    <t>Process Emissions after CCS[food beverage and tobacco 10T12,PM25]</t>
  </si>
  <si>
    <t>Process Emissions after CCS[food beverage and tobacco 10T12,SOx]</t>
  </si>
  <si>
    <t>Process Emissions after CCS[food beverage and tobacco 10T12,BC]</t>
  </si>
  <si>
    <t>Process Emissions after CCS[food beverage and tobacco 10T12,OC]</t>
  </si>
  <si>
    <t>Process Emissions after CCS[food beverage and tobacco 10T12,CH4]</t>
  </si>
  <si>
    <t>Process Emissions after CCS[food beverage and tobacco 10T12,N2O]</t>
  </si>
  <si>
    <t>Process Emissions after CCS[food beverage and tobacco 10T12,F gases]</t>
  </si>
  <si>
    <t>Process Emissions after CCS[textiles apparel and leather 13T15,CO2]</t>
  </si>
  <si>
    <t>Process Emissions after CCS[textiles apparel and leather 13T15,VOC]</t>
  </si>
  <si>
    <t>Process Emissions after CCS[textiles apparel and leather 13T15,CO]</t>
  </si>
  <si>
    <t>Process Emissions after CCS[textiles apparel and leather 13T15,NOx]</t>
  </si>
  <si>
    <t>Process Emissions after CCS[textiles apparel and leather 13T15,PM10]</t>
  </si>
  <si>
    <t>Process Emissions after CCS[textiles apparel and leather 13T15,PM25]</t>
  </si>
  <si>
    <t>Process Emissions after CCS[textiles apparel and leather 13T15,SOx]</t>
  </si>
  <si>
    <t>Process Emissions after CCS[textiles apparel and leather 13T15,BC]</t>
  </si>
  <si>
    <t>Process Emissions after CCS[textiles apparel and leather 13T15,OC]</t>
  </si>
  <si>
    <t>Process Emissions after CCS[textiles apparel and leather 13T15,CH4]</t>
  </si>
  <si>
    <t>Process Emissions after CCS[textiles apparel and leather 13T15,N2O]</t>
  </si>
  <si>
    <t>Process Emissions after CCS[textiles apparel and leather 13T15,F gases]</t>
  </si>
  <si>
    <t>Process Emissions after CCS[wood products 16,CO2]</t>
  </si>
  <si>
    <t>Process Emissions after CCS[wood products 16,VOC]</t>
  </si>
  <si>
    <t>Process Emissions after CCS[wood products 16,CO]</t>
  </si>
  <si>
    <t>Process Emissions after CCS[wood products 16,NOx]</t>
  </si>
  <si>
    <t>Process Emissions after CCS[wood products 16,PM10]</t>
  </si>
  <si>
    <t>Process Emissions after CCS[wood products 16,PM25]</t>
  </si>
  <si>
    <t>Process Emissions after CCS[wood products 16,SOx]</t>
  </si>
  <si>
    <t>Process Emissions after CCS[wood products 16,BC]</t>
  </si>
  <si>
    <t>Process Emissions after CCS[wood products 16,OC]</t>
  </si>
  <si>
    <t>Process Emissions after CCS[wood products 16,CH4]</t>
  </si>
  <si>
    <t>Process Emissions after CCS[wood products 16,N2O]</t>
  </si>
  <si>
    <t>Process Emissions after CCS[wood products 16,F gases]</t>
  </si>
  <si>
    <t>Process Emissions after CCS[pulp paper and printing 17T18,CO2]</t>
  </si>
  <si>
    <t>Process Emissions after CCS[pulp paper and printing 17T18,VOC]</t>
  </si>
  <si>
    <t>Process Emissions after CCS[pulp paper and printing 17T18,CO]</t>
  </si>
  <si>
    <t>Process Emissions after CCS[pulp paper and printing 17T18,NOx]</t>
  </si>
  <si>
    <t>Process Emissions after CCS[pulp paper and printing 17T18,PM10]</t>
  </si>
  <si>
    <t>Process Emissions after CCS[pulp paper and printing 17T18,PM25]</t>
  </si>
  <si>
    <t>Process Emissions after CCS[pulp paper and printing 17T18,SOx]</t>
  </si>
  <si>
    <t>Process Emissions after CCS[pulp paper and printing 17T18,BC]</t>
  </si>
  <si>
    <t>Process Emissions after CCS[pulp paper and printing 17T18,OC]</t>
  </si>
  <si>
    <t>Process Emissions after CCS[pulp paper and printing 17T18,CH4]</t>
  </si>
  <si>
    <t>Process Emissions after CCS[pulp paper and printing 17T18,N2O]</t>
  </si>
  <si>
    <t>Process Emissions after CCS[pulp paper and printing 17T18,F gases]</t>
  </si>
  <si>
    <t>Process Emissions after CCS[refined petroleum and coke 19,CO2]</t>
  </si>
  <si>
    <t>Process Emissions after CCS[refined petroleum and coke 19,VOC]</t>
  </si>
  <si>
    <t>Process Emissions after CCS[refined petroleum and coke 19,CO]</t>
  </si>
  <si>
    <t>Process Emissions after CCS[refined petroleum and coke 19,NOx]</t>
  </si>
  <si>
    <t>Process Emissions after CCS[refined petroleum and coke 19,PM10]</t>
  </si>
  <si>
    <t>Process Emissions after CCS[refined petroleum and coke 19,PM25]</t>
  </si>
  <si>
    <t>Process Emissions after CCS[refined petroleum and coke 19,SOx]</t>
  </si>
  <si>
    <t>Process Emissions after CCS[refined petroleum and coke 19,BC]</t>
  </si>
  <si>
    <t>Process Emissions after CCS[refined petroleum and coke 19,OC]</t>
  </si>
  <si>
    <t>Process Emissions after CCS[refined petroleum and coke 19,CH4]</t>
  </si>
  <si>
    <t>Process Emissions after CCS[refined petroleum and coke 19,N2O]</t>
  </si>
  <si>
    <t>Process Emissions after CCS[refined petroleum and coke 19,F gases]</t>
  </si>
  <si>
    <t>Process Emissions after CCS[chemicals 20,CO2]</t>
  </si>
  <si>
    <t>Process Emissions after CCS[chemicals 20,VOC]</t>
  </si>
  <si>
    <t>Process Emissions after CCS[chemicals 20,CO]</t>
  </si>
  <si>
    <t>Process Emissions after CCS[chemicals 20,NOx]</t>
  </si>
  <si>
    <t>Process Emissions after CCS[chemicals 20,PM10]</t>
  </si>
  <si>
    <t>Process Emissions after CCS[chemicals 20,PM25]</t>
  </si>
  <si>
    <t>Process Emissions after CCS[chemicals 20,SOx]</t>
  </si>
  <si>
    <t>Process Emissions after CCS[chemicals 20,BC]</t>
  </si>
  <si>
    <t>Process Emissions after CCS[chemicals 20,OC]</t>
  </si>
  <si>
    <t>Process Emissions after CCS[chemicals 20,CH4]</t>
  </si>
  <si>
    <t>Process Emissions after CCS[chemicals 20,N2O]</t>
  </si>
  <si>
    <t>Process Emissions after CCS[chemicals 20,F gases]</t>
  </si>
  <si>
    <t>Process Emissions after CCS[rubber and plastic products 22,CO2]</t>
  </si>
  <si>
    <t>Process Emissions after CCS[rubber and plastic products 22,VOC]</t>
  </si>
  <si>
    <t>Process Emissions after CCS[rubber and plastic products 22,CO]</t>
  </si>
  <si>
    <t>Process Emissions after CCS[rubber and plastic products 22,NOx]</t>
  </si>
  <si>
    <t>Process Emissions after CCS[rubber and plastic products 22,PM10]</t>
  </si>
  <si>
    <t>Process Emissions after CCS[rubber and plastic products 22,PM25]</t>
  </si>
  <si>
    <t>Process Emissions after CCS[rubber and plastic products 22,SOx]</t>
  </si>
  <si>
    <t>Process Emissions after CCS[rubber and plastic products 22,BC]</t>
  </si>
  <si>
    <t>Process Emissions after CCS[rubber and plastic products 22,OC]</t>
  </si>
  <si>
    <t>Process Emissions after CCS[rubber and plastic products 22,CH4]</t>
  </si>
  <si>
    <t>Process Emissions after CCS[rubber and plastic products 22,N2O]</t>
  </si>
  <si>
    <t>Process Emissions after CCS[rubber and plastic products 22,F gases]</t>
  </si>
  <si>
    <t>Process Emissions after CCS[glass and glass products 231,CO2]</t>
  </si>
  <si>
    <t>Process Emissions after CCS[glass and glass products 231,VOC]</t>
  </si>
  <si>
    <t>Process Emissions after CCS[glass and glass products 231,CO]</t>
  </si>
  <si>
    <t>Process Emissions after CCS[glass and glass products 231,NOx]</t>
  </si>
  <si>
    <t>Process Emissions after CCS[glass and glass products 231,PM10]</t>
  </si>
  <si>
    <t>Process Emissions after CCS[glass and glass products 231,PM25]</t>
  </si>
  <si>
    <t>Process Emissions after CCS[glass and glass products 231,SOx]</t>
  </si>
  <si>
    <t>Process Emissions after CCS[glass and glass products 231,BC]</t>
  </si>
  <si>
    <t>Process Emissions after CCS[glass and glass products 231,OC]</t>
  </si>
  <si>
    <t>Process Emissions after CCS[glass and glass products 231,CH4]</t>
  </si>
  <si>
    <t>Process Emissions after CCS[glass and glass products 231,N2O]</t>
  </si>
  <si>
    <t>Process Emissions after CCS[glass and glass products 231,F gases]</t>
  </si>
  <si>
    <t>Process Emissions after CCS[cement and other nonmetallic minerals 239,CO2]</t>
  </si>
  <si>
    <t>Process Emissions after CCS[cement and other nonmetallic minerals 239,VOC]</t>
  </si>
  <si>
    <t>Process Emissions after CCS[cement and other nonmetallic minerals 239,CO]</t>
  </si>
  <si>
    <t>Process Emissions after CCS[cement and other nonmetallic minerals 239,NOx]</t>
  </si>
  <si>
    <t>Process Emissions after CCS[cement and other nonmetallic minerals 239,PM10]</t>
  </si>
  <si>
    <t>Process Emissions after CCS[cement and other nonmetallic minerals 239,PM25]</t>
  </si>
  <si>
    <t>Process Emissions after CCS[cement and other nonmetallic minerals 239,SOx]</t>
  </si>
  <si>
    <t>Process Emissions after CCS[cement and other nonmetallic minerals 239,BC]</t>
  </si>
  <si>
    <t>Process Emissions after CCS[cement and other nonmetallic minerals 239,OC]</t>
  </si>
  <si>
    <t>Process Emissions after CCS[cement and other nonmetallic minerals 239,CH4]</t>
  </si>
  <si>
    <t>Process Emissions after CCS[cement and other nonmetallic minerals 239,N2O]</t>
  </si>
  <si>
    <t>Process Emissions after CCS[cement and other nonmetallic minerals 239,F gases]</t>
  </si>
  <si>
    <t>Process Emissions after CCS[iron and steel 241,CO2]</t>
  </si>
  <si>
    <t>Process Emissions after CCS[iron and steel 241,VOC]</t>
  </si>
  <si>
    <t>Process Emissions after CCS[iron and steel 241,CO]</t>
  </si>
  <si>
    <t>Process Emissions after CCS[iron and steel 241,NOx]</t>
  </si>
  <si>
    <t>Process Emissions after CCS[iron and steel 241,PM10]</t>
  </si>
  <si>
    <t>Process Emissions after CCS[iron and steel 241,PM25]</t>
  </si>
  <si>
    <t>Process Emissions after CCS[iron and steel 241,SOx]</t>
  </si>
  <si>
    <t>Process Emissions after CCS[iron and steel 241,BC]</t>
  </si>
  <si>
    <t>Process Emissions after CCS[iron and steel 241,OC]</t>
  </si>
  <si>
    <t>Process Emissions after CCS[iron and steel 241,CH4]</t>
  </si>
  <si>
    <t>Process Emissions after CCS[iron and steel 241,N2O]</t>
  </si>
  <si>
    <t>Process Emissions after CCS[iron and steel 241,F gases]</t>
  </si>
  <si>
    <t>Process Emissions after CCS[other metals 242,CO2]</t>
  </si>
  <si>
    <t>Process Emissions after CCS[other metals 242,VOC]</t>
  </si>
  <si>
    <t>Process Emissions after CCS[other metals 242,CO]</t>
  </si>
  <si>
    <t>Process Emissions after CCS[other metals 242,NOx]</t>
  </si>
  <si>
    <t>Process Emissions after CCS[other metals 242,PM10]</t>
  </si>
  <si>
    <t>Process Emissions after CCS[other metals 242,PM25]</t>
  </si>
  <si>
    <t>Process Emissions after CCS[other metals 242,SOx]</t>
  </si>
  <si>
    <t>Process Emissions after CCS[other metals 242,BC]</t>
  </si>
  <si>
    <t>Process Emissions after CCS[other metals 242,OC]</t>
  </si>
  <si>
    <t>Process Emissions after CCS[other metals 242,CH4]</t>
  </si>
  <si>
    <t>Process Emissions after CCS[other metals 242,N2O]</t>
  </si>
  <si>
    <t>Process Emissions after CCS[other metals 242,F gases]</t>
  </si>
  <si>
    <t>Process Emissions after CCS[metal products except machinery and vehicles 25,CO2]</t>
  </si>
  <si>
    <t>Process Emissions after CCS[metal products except machinery and vehicles 25,VOC]</t>
  </si>
  <si>
    <t>Process Emissions after CCS[metal products except machinery and vehicles 25,CO]</t>
  </si>
  <si>
    <t>Process Emissions after CCS[metal products except machinery and vehicles 25,NOx]</t>
  </si>
  <si>
    <t>Process Emissions after CCS[metal products except machinery and vehicles 25,PM10]</t>
  </si>
  <si>
    <t>Process Emissions after CCS[metal products except machinery and vehicles 25,PM25]</t>
  </si>
  <si>
    <t>Process Emissions after CCS[metal products except machinery and vehicles 25,SOx]</t>
  </si>
  <si>
    <t>Process Emissions after CCS[metal products except machinery and vehicles 25,BC]</t>
  </si>
  <si>
    <t>Process Emissions after CCS[metal products except machinery and vehicles 25,OC]</t>
  </si>
  <si>
    <t>Process Emissions after CCS[metal products except machinery and vehicles 25,CH4]</t>
  </si>
  <si>
    <t>Process Emissions after CCS[metal products except machinery and vehicles 25,N2O]</t>
  </si>
  <si>
    <t>Process Emissions after CCS[metal products except machinery and vehicles 25,F gases]</t>
  </si>
  <si>
    <t>Process Emissions after CCS[computers and electronics 26,CO2]</t>
  </si>
  <si>
    <t>Process Emissions after CCS[computers and electronics 26,VOC]</t>
  </si>
  <si>
    <t>Process Emissions after CCS[computers and electronics 26,CO]</t>
  </si>
  <si>
    <t>Process Emissions after CCS[computers and electronics 26,NOx]</t>
  </si>
  <si>
    <t>Process Emissions after CCS[computers and electronics 26,PM10]</t>
  </si>
  <si>
    <t>Process Emissions after CCS[computers and electronics 26,PM25]</t>
  </si>
  <si>
    <t>Process Emissions after CCS[computers and electronics 26,SOx]</t>
  </si>
  <si>
    <t>Process Emissions after CCS[computers and electronics 26,BC]</t>
  </si>
  <si>
    <t>Process Emissions after CCS[computers and electronics 26,OC]</t>
  </si>
  <si>
    <t>Process Emissions after CCS[computers and electronics 26,CH4]</t>
  </si>
  <si>
    <t>Process Emissions after CCS[computers and electronics 26,N2O]</t>
  </si>
  <si>
    <t>Process Emissions after CCS[computers and electronics 26,F gases]</t>
  </si>
  <si>
    <t>Process Emissions after CCS[appliances and electrical equipment 27,CO2]</t>
  </si>
  <si>
    <t>Process Emissions after CCS[appliances and electrical equipment 27,VOC]</t>
  </si>
  <si>
    <t>Process Emissions after CCS[appliances and electrical equipment 27,CO]</t>
  </si>
  <si>
    <t>Process Emissions after CCS[appliances and electrical equipment 27,NOx]</t>
  </si>
  <si>
    <t>Process Emissions after CCS[appliances and electrical equipment 27,PM10]</t>
  </si>
  <si>
    <t>Process Emissions after CCS[appliances and electrical equipment 27,PM25]</t>
  </si>
  <si>
    <t>Process Emissions after CCS[appliances and electrical equipment 27,SOx]</t>
  </si>
  <si>
    <t>Process Emissions after CCS[appliances and electrical equipment 27,BC]</t>
  </si>
  <si>
    <t>Process Emissions after CCS[appliances and electrical equipment 27,OC]</t>
  </si>
  <si>
    <t>Process Emissions after CCS[appliances and electrical equipment 27,CH4]</t>
  </si>
  <si>
    <t>Process Emissions after CCS[appliances and electrical equipment 27,N2O]</t>
  </si>
  <si>
    <t>Process Emissions after CCS[appliances and electrical equipment 27,F gases]</t>
  </si>
  <si>
    <t>Process Emissions after CCS[other machinery 28,CO2]</t>
  </si>
  <si>
    <t>Process Emissions after CCS[other machinery 28,VOC]</t>
  </si>
  <si>
    <t>Process Emissions after CCS[other machinery 28,CO]</t>
  </si>
  <si>
    <t>Process Emissions after CCS[other machinery 28,NOx]</t>
  </si>
  <si>
    <t>Process Emissions after CCS[other machinery 28,PM10]</t>
  </si>
  <si>
    <t>Process Emissions after CCS[other machinery 28,PM25]</t>
  </si>
  <si>
    <t>Process Emissions after CCS[other machinery 28,SOx]</t>
  </si>
  <si>
    <t>Process Emissions after CCS[other machinery 28,BC]</t>
  </si>
  <si>
    <t>Process Emissions after CCS[other machinery 28,OC]</t>
  </si>
  <si>
    <t>Process Emissions after CCS[other machinery 28,CH4]</t>
  </si>
  <si>
    <t>Process Emissions after CCS[other machinery 28,N2O]</t>
  </si>
  <si>
    <t>Process Emissions after CCS[other machinery 28,F gases]</t>
  </si>
  <si>
    <t>Process Emissions after CCS[road vehicles 29,CO2]</t>
  </si>
  <si>
    <t>Process Emissions after CCS[road vehicles 29,VOC]</t>
  </si>
  <si>
    <t>Process Emissions after CCS[road vehicles 29,CO]</t>
  </si>
  <si>
    <t>Process Emissions after CCS[road vehicles 29,NOx]</t>
  </si>
  <si>
    <t>Process Emissions after CCS[road vehicles 29,PM10]</t>
  </si>
  <si>
    <t>Process Emissions after CCS[road vehicles 29,PM25]</t>
  </si>
  <si>
    <t>Process Emissions after CCS[road vehicles 29,SOx]</t>
  </si>
  <si>
    <t>Process Emissions after CCS[road vehicles 29,BC]</t>
  </si>
  <si>
    <t>Process Emissions after CCS[road vehicles 29,OC]</t>
  </si>
  <si>
    <t>Process Emissions after CCS[road vehicles 29,CH4]</t>
  </si>
  <si>
    <t>Process Emissions after CCS[road vehicles 29,N2O]</t>
  </si>
  <si>
    <t>Process Emissions after CCS[road vehicles 29,F gases]</t>
  </si>
  <si>
    <t>Process Emissions after CCS[nonroad vehicles 30,CO2]</t>
  </si>
  <si>
    <t>Process Emissions after CCS[nonroad vehicles 30,VOC]</t>
  </si>
  <si>
    <t>Process Emissions after CCS[nonroad vehicles 30,CO]</t>
  </si>
  <si>
    <t>Process Emissions after CCS[nonroad vehicles 30,NOx]</t>
  </si>
  <si>
    <t>Process Emissions after CCS[nonroad vehicles 30,PM10]</t>
  </si>
  <si>
    <t>Process Emissions after CCS[nonroad vehicles 30,PM25]</t>
  </si>
  <si>
    <t>Process Emissions after CCS[nonroad vehicles 30,SOx]</t>
  </si>
  <si>
    <t>Process Emissions after CCS[nonroad vehicles 30,BC]</t>
  </si>
  <si>
    <t>Process Emissions after CCS[nonroad vehicles 30,OC]</t>
  </si>
  <si>
    <t>Process Emissions after CCS[nonroad vehicles 30,CH4]</t>
  </si>
  <si>
    <t>Process Emissions after CCS[nonroad vehicles 30,N2O]</t>
  </si>
  <si>
    <t>Process Emissions after CCS[nonroad vehicles 30,F gases]</t>
  </si>
  <si>
    <t>Process Emissions after CCS[other manufacturing 31T33,CO2]</t>
  </si>
  <si>
    <t>Process Emissions after CCS[other manufacturing 31T33,VOC]</t>
  </si>
  <si>
    <t>Process Emissions after CCS[other manufacturing 31T33,CO]</t>
  </si>
  <si>
    <t>Process Emissions after CCS[other manufacturing 31T33,NOx]</t>
  </si>
  <si>
    <t>Process Emissions after CCS[other manufacturing 31T33,PM10]</t>
  </si>
  <si>
    <t>Process Emissions after CCS[other manufacturing 31T33,PM25]</t>
  </si>
  <si>
    <t>Process Emissions after CCS[other manufacturing 31T33,SOx]</t>
  </si>
  <si>
    <t>Process Emissions after CCS[other manufacturing 31T33,BC]</t>
  </si>
  <si>
    <t>Process Emissions after CCS[other manufacturing 31T33,OC]</t>
  </si>
  <si>
    <t>Process Emissions after CCS[other manufacturing 31T33,CH4]</t>
  </si>
  <si>
    <t>Process Emissions after CCS[other manufacturing 31T33,N2O]</t>
  </si>
  <si>
    <t>Process Emissions after CCS[other manufacturing 31T33,F gases]</t>
  </si>
  <si>
    <t>Process Emissions after CCS[energy pipelines and gas processing 352T353,CO2]</t>
  </si>
  <si>
    <t>Process Emissions after CCS[energy pipelines and gas processing 352T353,VOC]</t>
  </si>
  <si>
    <t>Process Emissions after CCS[energy pipelines and gas processing 352T353,CO]</t>
  </si>
  <si>
    <t>Process Emissions after CCS[energy pipelines and gas processing 352T353,NOx]</t>
  </si>
  <si>
    <t>Process Emissions after CCS[energy pipelines and gas processing 352T353,PM10]</t>
  </si>
  <si>
    <t>Process Emissions after CCS[energy pipelines and gas processing 352T353,PM25]</t>
  </si>
  <si>
    <t>Process Emissions after CCS[energy pipelines and gas processing 352T353,SOx]</t>
  </si>
  <si>
    <t>Process Emissions after CCS[energy pipelines and gas processing 352T353,BC]</t>
  </si>
  <si>
    <t>Process Emissions after CCS[energy pipelines and gas processing 352T353,OC]</t>
  </si>
  <si>
    <t>Process Emissions after CCS[energy pipelines and gas processing 352T353,CH4]</t>
  </si>
  <si>
    <t>Process Emissions after CCS[energy pipelines and gas processing 352T353,N2O]</t>
  </si>
  <si>
    <t>Process Emissions after CCS[energy pipelines and gas processing 352T353,F gases]</t>
  </si>
  <si>
    <t>Process Emissions after CCS[water and waste 36T39,CO2]</t>
  </si>
  <si>
    <t>Process Emissions after CCS[water and waste 36T39,VOC]</t>
  </si>
  <si>
    <t>Process Emissions after CCS[water and waste 36T39,CO]</t>
  </si>
  <si>
    <t>Process Emissions after CCS[water and waste 36T39,NOx]</t>
  </si>
  <si>
    <t>Process Emissions after CCS[water and waste 36T39,PM10]</t>
  </si>
  <si>
    <t>Process Emissions after CCS[water and waste 36T39,PM25]</t>
  </si>
  <si>
    <t>Process Emissions after CCS[water and waste 36T39,SOx]</t>
  </si>
  <si>
    <t>Process Emissions after CCS[water and waste 36T39,BC]</t>
  </si>
  <si>
    <t>Process Emissions after CCS[water and waste 36T39,OC]</t>
  </si>
  <si>
    <t>Process Emissions after CCS[water and waste 36T39,CH4]</t>
  </si>
  <si>
    <t>Process Emissions after CCS[water and waste 36T39,N2O]</t>
  </si>
  <si>
    <t>Process Emissions after CCS[water and waste 36T39,F gases]</t>
  </si>
  <si>
    <t>Process Emissions after CCS[construction 41T43,CO2]</t>
  </si>
  <si>
    <t>Process Emissions after CCS[construction 41T43,VOC]</t>
  </si>
  <si>
    <t>Process Emissions after CCS[construction 41T43,CO]</t>
  </si>
  <si>
    <t>Process Emissions after CCS[construction 41T43,NOx]</t>
  </si>
  <si>
    <t>Process Emissions after CCS[construction 41T43,PM10]</t>
  </si>
  <si>
    <t>Process Emissions after CCS[construction 41T43,PM25]</t>
  </si>
  <si>
    <t>Process Emissions after CCS[construction 41T43,SOx]</t>
  </si>
  <si>
    <t>Process Emissions after CCS[construction 41T43,BC]</t>
  </si>
  <si>
    <t>Process Emissions after CCS[construction 41T43,OC]</t>
  </si>
  <si>
    <t>Process Emissions after CCS[construction 41T43,CH4]</t>
  </si>
  <si>
    <t>Process Emissions after CCS[construction 41T43,N2O]</t>
  </si>
  <si>
    <t>Process Emissions after CCS[construction 41T43,F gases]</t>
  </si>
  <si>
    <t>Industrial Sector Energy Related Emissions after CCS[electricity if,agriculture and forestry 01T03,CO2]</t>
  </si>
  <si>
    <t>Industrial Sector Energy Related Emissions after CCS[electricity if,agriculture and forestry 01T03,VOC]</t>
  </si>
  <si>
    <t>Industrial Sector Energy Related Emissions after CCS[electricity if,agriculture and forestry 01T03,CO]</t>
  </si>
  <si>
    <t>Industrial Sector Energy Related Emissions after CCS[electricity if,agriculture and forestry 01T03,NOx]</t>
  </si>
  <si>
    <t>Industrial Sector Energy Related Emissions after CCS[electricity if,agriculture and forestry 01T03,PM10]</t>
  </si>
  <si>
    <t>Industrial Sector Energy Related Emissions after CCS[electricity if,agriculture and forestry 01T03,PM25]</t>
  </si>
  <si>
    <t>Industrial Sector Energy Related Emissions after CCS[electricity if,agriculture and forestry 01T03,SOx]</t>
  </si>
  <si>
    <t>Industrial Sector Energy Related Emissions after CCS[electricity if,agriculture and forestry 01T03,BC]</t>
  </si>
  <si>
    <t>Industrial Sector Energy Related Emissions after CCS[electricity if,agriculture and forestry 01T03,OC]</t>
  </si>
  <si>
    <t>Industrial Sector Energy Related Emissions after CCS[electricity if,agriculture and forestry 01T03,CH4]</t>
  </si>
  <si>
    <t>Industrial Sector Energy Related Emissions after CCS[electricity if,agriculture and forestry 01T03,N2O]</t>
  </si>
  <si>
    <t>Industrial Sector Energy Related Emissions after CCS[electricity if,agriculture and forestry 01T03,F gases]</t>
  </si>
  <si>
    <t>Industrial Sector Energy Related Emissions after CCS[electricity if,coal mining 05,CO2]</t>
  </si>
  <si>
    <t>Industrial Sector Energy Related Emissions after CCS[electricity if,coal mining 05,VOC]</t>
  </si>
  <si>
    <t>Industrial Sector Energy Related Emissions after CCS[electricity if,coal mining 05,CO]</t>
  </si>
  <si>
    <t>Industrial Sector Energy Related Emissions after CCS[electricity if,coal mining 05,NOx]</t>
  </si>
  <si>
    <t>Industrial Sector Energy Related Emissions after CCS[electricity if,coal mining 05,PM10]</t>
  </si>
  <si>
    <t>Industrial Sector Energy Related Emissions after CCS[electricity if,coal mining 05,PM25]</t>
  </si>
  <si>
    <t>Industrial Sector Energy Related Emissions after CCS[electricity if,coal mining 05,SOx]</t>
  </si>
  <si>
    <t>Industrial Sector Energy Related Emissions after CCS[electricity if,coal mining 05,BC]</t>
  </si>
  <si>
    <t>Industrial Sector Energy Related Emissions after CCS[electricity if,coal mining 05,OC]</t>
  </si>
  <si>
    <t>Industrial Sector Energy Related Emissions after CCS[electricity if,coal mining 05,CH4]</t>
  </si>
  <si>
    <t>Industrial Sector Energy Related Emissions after CCS[electricity if,coal mining 05,N2O]</t>
  </si>
  <si>
    <t>Industrial Sector Energy Related Emissions after CCS[electricity if,coal mining 05,F gases]</t>
  </si>
  <si>
    <t>Industrial Sector Energy Related Emissions after CCS[electricity if,oil and gas extraction 06,CO2]</t>
  </si>
  <si>
    <t>Industrial Sector Energy Related Emissions after CCS[electricity if,oil and gas extraction 06,VOC]</t>
  </si>
  <si>
    <t>Industrial Sector Energy Related Emissions after CCS[electricity if,oil and gas extraction 06,CO]</t>
  </si>
  <si>
    <t>Industrial Sector Energy Related Emissions after CCS[electricity if,oil and gas extraction 06,NOx]</t>
  </si>
  <si>
    <t>Industrial Sector Energy Related Emissions after CCS[electricity if,oil and gas extraction 06,PM10]</t>
  </si>
  <si>
    <t>Industrial Sector Energy Related Emissions after CCS[electricity if,oil and gas extraction 06,PM25]</t>
  </si>
  <si>
    <t>Industrial Sector Energy Related Emissions after CCS[electricity if,oil and gas extraction 06,SOx]</t>
  </si>
  <si>
    <t>Industrial Sector Energy Related Emissions after CCS[electricity if,oil and gas extraction 06,BC]</t>
  </si>
  <si>
    <t>Industrial Sector Energy Related Emissions after CCS[electricity if,oil and gas extraction 06,OC]</t>
  </si>
  <si>
    <t>Industrial Sector Energy Related Emissions after CCS[electricity if,oil and gas extraction 06,CH4]</t>
  </si>
  <si>
    <t>Industrial Sector Energy Related Emissions after CCS[electricity if,oil and gas extraction 06,N2O]</t>
  </si>
  <si>
    <t>Industrial Sector Energy Related Emissions after CCS[electricity if,oil and gas extraction 06,F gases]</t>
  </si>
  <si>
    <t>Industrial Sector Energy Related Emissions after CCS[electricity if,other mining and quarrying 07T08,CO2]</t>
  </si>
  <si>
    <t>Industrial Sector Energy Related Emissions after CCS[electricity if,other mining and quarrying 07T08,VOC]</t>
  </si>
  <si>
    <t>Industrial Sector Energy Related Emissions after CCS[electricity if,other mining and quarrying 07T08,CO]</t>
  </si>
  <si>
    <t>Industrial Sector Energy Related Emissions after CCS[electricity if,other mining and quarrying 07T08,NOx]</t>
  </si>
  <si>
    <t>Industrial Sector Energy Related Emissions after CCS[electricity if,other mining and quarrying 07T08,PM10]</t>
  </si>
  <si>
    <t>Industrial Sector Energy Related Emissions after CCS[electricity if,other mining and quarrying 07T08,PM25]</t>
  </si>
  <si>
    <t>Industrial Sector Energy Related Emissions after CCS[electricity if,other mining and quarrying 07T08,SOx]</t>
  </si>
  <si>
    <t>Industrial Sector Energy Related Emissions after CCS[electricity if,other mining and quarrying 07T08,BC]</t>
  </si>
  <si>
    <t>Industrial Sector Energy Related Emissions after CCS[electricity if,other mining and quarrying 07T08,OC]</t>
  </si>
  <si>
    <t>Industrial Sector Energy Related Emissions after CCS[electricity if,other mining and quarrying 07T08,CH4]</t>
  </si>
  <si>
    <t>Industrial Sector Energy Related Emissions after CCS[electricity if,other mining and quarrying 07T08,N2O]</t>
  </si>
  <si>
    <t>Industrial Sector Energy Related Emissions after CCS[electricity if,other mining and quarrying 07T08,F gases]</t>
  </si>
  <si>
    <t>Industrial Sector Energy Related Emissions after CCS[electricity if,food beverage and tobacco 10T12,CO2]</t>
  </si>
  <si>
    <t>Industrial Sector Energy Related Emissions after CCS[electricity if,food beverage and tobacco 10T12,VOC]</t>
  </si>
  <si>
    <t>Industrial Sector Energy Related Emissions after CCS[electricity if,food beverage and tobacco 10T12,CO]</t>
  </si>
  <si>
    <t>Industrial Sector Energy Related Emissions after CCS[electricity if,food beverage and tobacco 10T12,NOx]</t>
  </si>
  <si>
    <t>Industrial Sector Energy Related Emissions after CCS[electricity if,food beverage and tobacco 10T12,PM10]</t>
  </si>
  <si>
    <t>Industrial Sector Energy Related Emissions after CCS[electricity if,food beverage and tobacco 10T12,PM25]</t>
  </si>
  <si>
    <t>Industrial Sector Energy Related Emissions after CCS[electricity if,food beverage and tobacco 10T12,SOx]</t>
  </si>
  <si>
    <t>Industrial Sector Energy Related Emissions after CCS[electricity if,food beverage and tobacco 10T12,BC]</t>
  </si>
  <si>
    <t>Industrial Sector Energy Related Emissions after CCS[electricity if,food beverage and tobacco 10T12,OC]</t>
  </si>
  <si>
    <t>Industrial Sector Energy Related Emissions after CCS[electricity if,food beverage and tobacco 10T12,CH4]</t>
  </si>
  <si>
    <t>Industrial Sector Energy Related Emissions after CCS[electricity if,food beverage and tobacco 10T12,N2O]</t>
  </si>
  <si>
    <t>Industrial Sector Energy Related Emissions after CCS[electricity if,food beverage and tobacco 10T12,F gases]</t>
  </si>
  <si>
    <t>Industrial Sector Energy Related Emissions after CCS[electricity if,textiles apparel and leather 13T15,CO2]</t>
  </si>
  <si>
    <t>Industrial Sector Energy Related Emissions after CCS[electricity if,textiles apparel and leather 13T15,VOC]</t>
  </si>
  <si>
    <t>Industrial Sector Energy Related Emissions after CCS[electricity if,textiles apparel and leather 13T15,CO]</t>
  </si>
  <si>
    <t>Industrial Sector Energy Related Emissions after CCS[electricity if,textiles apparel and leather 13T15,NOx]</t>
  </si>
  <si>
    <t>Industrial Sector Energy Related Emissions after CCS[electricity if,textiles apparel and leather 13T15,PM10]</t>
  </si>
  <si>
    <t>Industrial Sector Energy Related Emissions after CCS[electricity if,textiles apparel and leather 13T15,PM25]</t>
  </si>
  <si>
    <t>Industrial Sector Energy Related Emissions after CCS[electricity if,textiles apparel and leather 13T15,SOx]</t>
  </si>
  <si>
    <t>Industrial Sector Energy Related Emissions after CCS[electricity if,textiles apparel and leather 13T15,BC]</t>
  </si>
  <si>
    <t>Industrial Sector Energy Related Emissions after CCS[electricity if,textiles apparel and leather 13T15,OC]</t>
  </si>
  <si>
    <t>Industrial Sector Energy Related Emissions after CCS[electricity if,textiles apparel and leather 13T15,CH4]</t>
  </si>
  <si>
    <t>Industrial Sector Energy Related Emissions after CCS[electricity if,textiles apparel and leather 13T15,N2O]</t>
  </si>
  <si>
    <t>Industrial Sector Energy Related Emissions after CCS[electricity if,textiles apparel and leather 13T15,F gases]</t>
  </si>
  <si>
    <t>Industrial Sector Energy Related Emissions after CCS[electricity if,wood products 16,CO2]</t>
  </si>
  <si>
    <t>Industrial Sector Energy Related Emissions after CCS[electricity if,wood products 16,VOC]</t>
  </si>
  <si>
    <t>Industrial Sector Energy Related Emissions after CCS[electricity if,wood products 16,CO]</t>
  </si>
  <si>
    <t>Industrial Sector Energy Related Emissions after CCS[electricity if,wood products 16,NOx]</t>
  </si>
  <si>
    <t>Industrial Sector Energy Related Emissions after CCS[electricity if,wood products 16,PM10]</t>
  </si>
  <si>
    <t>Industrial Sector Energy Related Emissions after CCS[electricity if,wood products 16,PM25]</t>
  </si>
  <si>
    <t>Industrial Sector Energy Related Emissions after CCS[electricity if,wood products 16,SOx]</t>
  </si>
  <si>
    <t>Industrial Sector Energy Related Emissions after CCS[electricity if,wood products 16,BC]</t>
  </si>
  <si>
    <t>Industrial Sector Energy Related Emissions after CCS[electricity if,wood products 16,OC]</t>
  </si>
  <si>
    <t>Industrial Sector Energy Related Emissions after CCS[electricity if,wood products 16,CH4]</t>
  </si>
  <si>
    <t>Industrial Sector Energy Related Emissions after CCS[electricity if,wood products 16,N2O]</t>
  </si>
  <si>
    <t>Industrial Sector Energy Related Emissions after CCS[electricity if,wood products 16,F gases]</t>
  </si>
  <si>
    <t>Industrial Sector Energy Related Emissions after CCS[electricity if,pulp paper and printing 17T18,CO2]</t>
  </si>
  <si>
    <t>Industrial Sector Energy Related Emissions after CCS[electricity if,pulp paper and printing 17T18,VOC]</t>
  </si>
  <si>
    <t>Industrial Sector Energy Related Emissions after CCS[electricity if,pulp paper and printing 17T18,CO]</t>
  </si>
  <si>
    <t>Industrial Sector Energy Related Emissions after CCS[electricity if,pulp paper and printing 17T18,NOx]</t>
  </si>
  <si>
    <t>Industrial Sector Energy Related Emissions after CCS[electricity if,pulp paper and printing 17T18,PM10]</t>
  </si>
  <si>
    <t>Industrial Sector Energy Related Emissions after CCS[electricity if,pulp paper and printing 17T18,PM25]</t>
  </si>
  <si>
    <t>Industrial Sector Energy Related Emissions after CCS[electricity if,pulp paper and printing 17T18,SOx]</t>
  </si>
  <si>
    <t>Industrial Sector Energy Related Emissions after CCS[electricity if,pulp paper and printing 17T18,BC]</t>
  </si>
  <si>
    <t>Industrial Sector Energy Related Emissions after CCS[electricity if,pulp paper and printing 17T18,OC]</t>
  </si>
  <si>
    <t>Industrial Sector Energy Related Emissions after CCS[electricity if,pulp paper and printing 17T18,CH4]</t>
  </si>
  <si>
    <t>Industrial Sector Energy Related Emissions after CCS[electricity if,pulp paper and printing 17T18,N2O]</t>
  </si>
  <si>
    <t>Industrial Sector Energy Related Emissions after CCS[electricity if,pulp paper and printing 17T18,F gases]</t>
  </si>
  <si>
    <t>Industrial Sector Energy Related Emissions after CCS[electricity if,refined petroleum and coke 19,CO2]</t>
  </si>
  <si>
    <t>Industrial Sector Energy Related Emissions after CCS[electricity if,refined petroleum and coke 19,VOC]</t>
  </si>
  <si>
    <t>Industrial Sector Energy Related Emissions after CCS[electricity if,refined petroleum and coke 19,CO]</t>
  </si>
  <si>
    <t>Industrial Sector Energy Related Emissions after CCS[electricity if,refined petroleum and coke 19,NOx]</t>
  </si>
  <si>
    <t>Industrial Sector Energy Related Emissions after CCS[electricity if,refined petroleum and coke 19,PM10]</t>
  </si>
  <si>
    <t>Industrial Sector Energy Related Emissions after CCS[electricity if,refined petroleum and coke 19,PM25]</t>
  </si>
  <si>
    <t>Industrial Sector Energy Related Emissions after CCS[electricity if,refined petroleum and coke 19,SOx]</t>
  </si>
  <si>
    <t>Industrial Sector Energy Related Emissions after CCS[electricity if,refined petroleum and coke 19,BC]</t>
  </si>
  <si>
    <t>Industrial Sector Energy Related Emissions after CCS[electricity if,refined petroleum and coke 19,OC]</t>
  </si>
  <si>
    <t>Industrial Sector Energy Related Emissions after CCS[electricity if,refined petroleum and coke 19,CH4]</t>
  </si>
  <si>
    <t>Industrial Sector Energy Related Emissions after CCS[electricity if,refined petroleum and coke 19,N2O]</t>
  </si>
  <si>
    <t>Industrial Sector Energy Related Emissions after CCS[electricity if,refined petroleum and coke 19,F gases]</t>
  </si>
  <si>
    <t>Industrial Sector Energy Related Emissions after CCS[electricity if,chemicals 20,CO2]</t>
  </si>
  <si>
    <t>Industrial Sector Energy Related Emissions after CCS[electricity if,chemicals 20,VOC]</t>
  </si>
  <si>
    <t>Industrial Sector Energy Related Emissions after CCS[electricity if,chemicals 20,CO]</t>
  </si>
  <si>
    <t>Industrial Sector Energy Related Emissions after CCS[electricity if,chemicals 20,NOx]</t>
  </si>
  <si>
    <t>Industrial Sector Energy Related Emissions after CCS[electricity if,chemicals 20,PM10]</t>
  </si>
  <si>
    <t>Industrial Sector Energy Related Emissions after CCS[electricity if,chemicals 20,PM25]</t>
  </si>
  <si>
    <t>Industrial Sector Energy Related Emissions after CCS[electricity if,chemicals 20,SOx]</t>
  </si>
  <si>
    <t>Industrial Sector Energy Related Emissions after CCS[electricity if,chemicals 20,BC]</t>
  </si>
  <si>
    <t>Industrial Sector Energy Related Emissions after CCS[electricity if,chemicals 20,OC]</t>
  </si>
  <si>
    <t>Industrial Sector Energy Related Emissions after CCS[electricity if,chemicals 20,CH4]</t>
  </si>
  <si>
    <t>Industrial Sector Energy Related Emissions after CCS[electricity if,chemicals 20,N2O]</t>
  </si>
  <si>
    <t>Industrial Sector Energy Related Emissions after CCS[electricity if,chemicals 20,F gases]</t>
  </si>
  <si>
    <t>Industrial Sector Energy Related Emissions after CCS[electricity if,rubber and plastic products 22,CO2]</t>
  </si>
  <si>
    <t>Industrial Sector Energy Related Emissions after CCS[electricity if,rubber and plastic products 22,VOC]</t>
  </si>
  <si>
    <t>Industrial Sector Energy Related Emissions after CCS[electricity if,rubber and plastic products 22,CO]</t>
  </si>
  <si>
    <t>Industrial Sector Energy Related Emissions after CCS[electricity if,rubber and plastic products 22,NOx]</t>
  </si>
  <si>
    <t>Industrial Sector Energy Related Emissions after CCS[electricity if,rubber and plastic products 22,PM10]</t>
  </si>
  <si>
    <t>Industrial Sector Energy Related Emissions after CCS[electricity if,rubber and plastic products 22,PM25]</t>
  </si>
  <si>
    <t>Industrial Sector Energy Related Emissions after CCS[electricity if,rubber and plastic products 22,SOx]</t>
  </si>
  <si>
    <t>Industrial Sector Energy Related Emissions after CCS[electricity if,rubber and plastic products 22,BC]</t>
  </si>
  <si>
    <t>Industrial Sector Energy Related Emissions after CCS[electricity if,rubber and plastic products 22,OC]</t>
  </si>
  <si>
    <t>Industrial Sector Energy Related Emissions after CCS[electricity if,rubber and plastic products 22,CH4]</t>
  </si>
  <si>
    <t>Industrial Sector Energy Related Emissions after CCS[electricity if,rubber and plastic products 22,N2O]</t>
  </si>
  <si>
    <t>Industrial Sector Energy Related Emissions after CCS[electricity if,rubber and plastic products 22,F gases]</t>
  </si>
  <si>
    <t>Industrial Sector Energy Related Emissions after CCS[electricity if,glass and glass products 231,CO2]</t>
  </si>
  <si>
    <t>Industrial Sector Energy Related Emissions after CCS[electricity if,glass and glass products 231,VOC]</t>
  </si>
  <si>
    <t>Industrial Sector Energy Related Emissions after CCS[electricity if,glass and glass products 231,CO]</t>
  </si>
  <si>
    <t>Industrial Sector Energy Related Emissions after CCS[electricity if,glass and glass products 231,NOx]</t>
  </si>
  <si>
    <t>Industrial Sector Energy Related Emissions after CCS[electricity if,glass and glass products 231,PM10]</t>
  </si>
  <si>
    <t>Industrial Sector Energy Related Emissions after CCS[electricity if,glass and glass products 231,PM25]</t>
  </si>
  <si>
    <t>Industrial Sector Energy Related Emissions after CCS[electricity if,glass and glass products 231,SOx]</t>
  </si>
  <si>
    <t>Industrial Sector Energy Related Emissions after CCS[electricity if,glass and glass products 231,BC]</t>
  </si>
  <si>
    <t>Industrial Sector Energy Related Emissions after CCS[electricity if,glass and glass products 231,OC]</t>
  </si>
  <si>
    <t>Industrial Sector Energy Related Emissions after CCS[electricity if,glass and glass products 231,CH4]</t>
  </si>
  <si>
    <t>Industrial Sector Energy Related Emissions after CCS[electricity if,glass and glass products 231,N2O]</t>
  </si>
  <si>
    <t>Industrial Sector Energy Related Emissions after CCS[electricity if,glass and glass products 231,F gases]</t>
  </si>
  <si>
    <t>Industrial Sector Energy Related Emissions after CCS[electricity if,cement and other nonmetallic minerals 239,CO2]</t>
  </si>
  <si>
    <t>Industrial Sector Energy Related Emissions after CCS[electricity if,cement and other nonmetallic minerals 239,VOC]</t>
  </si>
  <si>
    <t>Industrial Sector Energy Related Emissions after CCS[electricity if,cement and other nonmetallic minerals 239,CO]</t>
  </si>
  <si>
    <t>Industrial Sector Energy Related Emissions after CCS[electricity if,cement and other nonmetallic minerals 239,NOx]</t>
  </si>
  <si>
    <t>Industrial Sector Energy Related Emissions after CCS[electricity if,cement and other nonmetallic minerals 239,PM10]</t>
  </si>
  <si>
    <t>Industrial Sector Energy Related Emissions after CCS[electricity if,cement and other nonmetallic minerals 239,PM25]</t>
  </si>
  <si>
    <t>Industrial Sector Energy Related Emissions after CCS[electricity if,cement and other nonmetallic minerals 239,SOx]</t>
  </si>
  <si>
    <t>Industrial Sector Energy Related Emissions after CCS[electricity if,cement and other nonmetallic minerals 239,BC]</t>
  </si>
  <si>
    <t>Industrial Sector Energy Related Emissions after CCS[electricity if,cement and other nonmetallic minerals 239,OC]</t>
  </si>
  <si>
    <t>Industrial Sector Energy Related Emissions after CCS[electricity if,cement and other nonmetallic minerals 239,CH4]</t>
  </si>
  <si>
    <t>Industrial Sector Energy Related Emissions after CCS[electricity if,cement and other nonmetallic minerals 239,N2O]</t>
  </si>
  <si>
    <t>Industrial Sector Energy Related Emissions after CCS[electricity if,cement and other nonmetallic minerals 239,F gases]</t>
  </si>
  <si>
    <t>Industrial Sector Energy Related Emissions after CCS[electricity if,iron and steel 241,CO2]</t>
  </si>
  <si>
    <t>Industrial Sector Energy Related Emissions after CCS[electricity if,iron and steel 241,VOC]</t>
  </si>
  <si>
    <t>Industrial Sector Energy Related Emissions after CCS[electricity if,iron and steel 241,CO]</t>
  </si>
  <si>
    <t>Industrial Sector Energy Related Emissions after CCS[electricity if,iron and steel 241,NOx]</t>
  </si>
  <si>
    <t>Industrial Sector Energy Related Emissions after CCS[electricity if,iron and steel 241,PM10]</t>
  </si>
  <si>
    <t>Industrial Sector Energy Related Emissions after CCS[electricity if,iron and steel 241,PM25]</t>
  </si>
  <si>
    <t>Industrial Sector Energy Related Emissions after CCS[electricity if,iron and steel 241,SOx]</t>
  </si>
  <si>
    <t>Industrial Sector Energy Related Emissions after CCS[electricity if,iron and steel 241,BC]</t>
  </si>
  <si>
    <t>Industrial Sector Energy Related Emissions after CCS[electricity if,iron and steel 241,OC]</t>
  </si>
  <si>
    <t>Industrial Sector Energy Related Emissions after CCS[electricity if,iron and steel 241,CH4]</t>
  </si>
  <si>
    <t>Industrial Sector Energy Related Emissions after CCS[electricity if,iron and steel 241,N2O]</t>
  </si>
  <si>
    <t>Industrial Sector Energy Related Emissions after CCS[electricity if,iron and steel 241,F gases]</t>
  </si>
  <si>
    <t>Industrial Sector Energy Related Emissions after CCS[electricity if,other metals 242,CO2]</t>
  </si>
  <si>
    <t>Industrial Sector Energy Related Emissions after CCS[electricity if,other metals 242,VOC]</t>
  </si>
  <si>
    <t>Industrial Sector Energy Related Emissions after CCS[electricity if,other metals 242,CO]</t>
  </si>
  <si>
    <t>Industrial Sector Energy Related Emissions after CCS[electricity if,other metals 242,NOx]</t>
  </si>
  <si>
    <t>Industrial Sector Energy Related Emissions after CCS[electricity if,other metals 242,PM10]</t>
  </si>
  <si>
    <t>Industrial Sector Energy Related Emissions after CCS[electricity if,other metals 242,PM25]</t>
  </si>
  <si>
    <t>Industrial Sector Energy Related Emissions after CCS[electricity if,other metals 242,SOx]</t>
  </si>
  <si>
    <t>Industrial Sector Energy Related Emissions after CCS[electricity if,other metals 242,BC]</t>
  </si>
  <si>
    <t>Industrial Sector Energy Related Emissions after CCS[electricity if,other metals 242,OC]</t>
  </si>
  <si>
    <t>Industrial Sector Energy Related Emissions after CCS[electricity if,other metals 242,CH4]</t>
  </si>
  <si>
    <t>Industrial Sector Energy Related Emissions after CCS[electricity if,other metals 242,N2O]</t>
  </si>
  <si>
    <t>Industrial Sector Energy Related Emissions after CCS[electricity if,other metals 242,F gases]</t>
  </si>
  <si>
    <t>Industrial Sector Energy Related Emissions after CCS[electricity if,metal products except machinery and vehicles 25,CO2]</t>
  </si>
  <si>
    <t>Industrial Sector Energy Related Emissions after CCS[electricity if,metal products except machinery and vehicles 25,VOC]</t>
  </si>
  <si>
    <t>Industrial Sector Energy Related Emissions after CCS[electricity if,metal products except machinery and vehicles 25,CO]</t>
  </si>
  <si>
    <t>Industrial Sector Energy Related Emissions after CCS[electricity if,metal products except machinery and vehicles 25,NOx]</t>
  </si>
  <si>
    <t>Industrial Sector Energy Related Emissions after CCS[electricity if,metal products except machinery and vehicles 25,PM10]</t>
  </si>
  <si>
    <t>Industrial Sector Energy Related Emissions after CCS[electricity if,metal products except machinery and vehicles 25,PM25]</t>
  </si>
  <si>
    <t>Industrial Sector Energy Related Emissions after CCS[electricity if,metal products except machinery and vehicles 25,SOx]</t>
  </si>
  <si>
    <t>Industrial Sector Energy Related Emissions after CCS[electricity if,metal products except machinery and vehicles 25,BC]</t>
  </si>
  <si>
    <t>Industrial Sector Energy Related Emissions after CCS[electricity if,metal products except machinery and vehicles 25,OC]</t>
  </si>
  <si>
    <t>Industrial Sector Energy Related Emissions after CCS[electricity if,metal products except machinery and vehicles 25,CH4]</t>
  </si>
  <si>
    <t>Industrial Sector Energy Related Emissions after CCS[electricity if,metal products except machinery and vehicles 25,N2O]</t>
  </si>
  <si>
    <t>Industrial Sector Energy Related Emissions after CCS[electricity if,metal products except machinery and vehicles 25,F gases]</t>
  </si>
  <si>
    <t>Industrial Sector Energy Related Emissions after CCS[electricity if,computers and electronics 26,CO2]</t>
  </si>
  <si>
    <t>Industrial Sector Energy Related Emissions after CCS[electricity if,computers and electronics 26,VOC]</t>
  </si>
  <si>
    <t>Industrial Sector Energy Related Emissions after CCS[electricity if,computers and electronics 26,CO]</t>
  </si>
  <si>
    <t>Industrial Sector Energy Related Emissions after CCS[electricity if,computers and electronics 26,NOx]</t>
  </si>
  <si>
    <t>Industrial Sector Energy Related Emissions after CCS[electricity if,computers and electronics 26,PM10]</t>
  </si>
  <si>
    <t>Industrial Sector Energy Related Emissions after CCS[electricity if,computers and electronics 26,PM25]</t>
  </si>
  <si>
    <t>Industrial Sector Energy Related Emissions after CCS[electricity if,computers and electronics 26,SOx]</t>
  </si>
  <si>
    <t>Industrial Sector Energy Related Emissions after CCS[electricity if,computers and electronics 26,BC]</t>
  </si>
  <si>
    <t>Industrial Sector Energy Related Emissions after CCS[electricity if,computers and electronics 26,OC]</t>
  </si>
  <si>
    <t>Industrial Sector Energy Related Emissions after CCS[electricity if,computers and electronics 26,CH4]</t>
  </si>
  <si>
    <t>Industrial Sector Energy Related Emissions after CCS[electricity if,computers and electronics 26,N2O]</t>
  </si>
  <si>
    <t>Industrial Sector Energy Related Emissions after CCS[electricity if,computers and electronics 26,F gases]</t>
  </si>
  <si>
    <t>Industrial Sector Energy Related Emissions after CCS[electricity if,appliances and electrical equipment 27,CO2]</t>
  </si>
  <si>
    <t>Industrial Sector Energy Related Emissions after CCS[electricity if,appliances and electrical equipment 27,VOC]</t>
  </si>
  <si>
    <t>Industrial Sector Energy Related Emissions after CCS[electricity if,appliances and electrical equipment 27,CO]</t>
  </si>
  <si>
    <t>Industrial Sector Energy Related Emissions after CCS[electricity if,appliances and electrical equipment 27,NOx]</t>
  </si>
  <si>
    <t>Industrial Sector Energy Related Emissions after CCS[electricity if,appliances and electrical equipment 27,PM10]</t>
  </si>
  <si>
    <t>Industrial Sector Energy Related Emissions after CCS[electricity if,appliances and electrical equipment 27,PM25]</t>
  </si>
  <si>
    <t>Industrial Sector Energy Related Emissions after CCS[electricity if,appliances and electrical equipment 27,SOx]</t>
  </si>
  <si>
    <t>Industrial Sector Energy Related Emissions after CCS[electricity if,appliances and electrical equipment 27,BC]</t>
  </si>
  <si>
    <t>Industrial Sector Energy Related Emissions after CCS[electricity if,appliances and electrical equipment 27,OC]</t>
  </si>
  <si>
    <t>Industrial Sector Energy Related Emissions after CCS[electricity if,appliances and electrical equipment 27,CH4]</t>
  </si>
  <si>
    <t>Industrial Sector Energy Related Emissions after CCS[electricity if,appliances and electrical equipment 27,N2O]</t>
  </si>
  <si>
    <t>Industrial Sector Energy Related Emissions after CCS[electricity if,appliances and electrical equipment 27,F gases]</t>
  </si>
  <si>
    <t>Industrial Sector Energy Related Emissions after CCS[electricity if,other machinery 28,CO2]</t>
  </si>
  <si>
    <t>Industrial Sector Energy Related Emissions after CCS[electricity if,other machinery 28,VOC]</t>
  </si>
  <si>
    <t>Industrial Sector Energy Related Emissions after CCS[electricity if,other machinery 28,CO]</t>
  </si>
  <si>
    <t>Industrial Sector Energy Related Emissions after CCS[electricity if,other machinery 28,NOx]</t>
  </si>
  <si>
    <t>Industrial Sector Energy Related Emissions after CCS[electricity if,other machinery 28,PM10]</t>
  </si>
  <si>
    <t>Industrial Sector Energy Related Emissions after CCS[electricity if,other machinery 28,PM25]</t>
  </si>
  <si>
    <t>Industrial Sector Energy Related Emissions after CCS[electricity if,other machinery 28,SOx]</t>
  </si>
  <si>
    <t>Industrial Sector Energy Related Emissions after CCS[electricity if,other machinery 28,BC]</t>
  </si>
  <si>
    <t>Industrial Sector Energy Related Emissions after CCS[electricity if,other machinery 28,OC]</t>
  </si>
  <si>
    <t>Industrial Sector Energy Related Emissions after CCS[electricity if,other machinery 28,CH4]</t>
  </si>
  <si>
    <t>Industrial Sector Energy Related Emissions after CCS[electricity if,other machinery 28,N2O]</t>
  </si>
  <si>
    <t>Industrial Sector Energy Related Emissions after CCS[electricity if,other machinery 28,F gases]</t>
  </si>
  <si>
    <t>Industrial Sector Energy Related Emissions after CCS[electricity if,road vehicles 29,CO2]</t>
  </si>
  <si>
    <t>Industrial Sector Energy Related Emissions after CCS[electricity if,road vehicles 29,VOC]</t>
  </si>
  <si>
    <t>Industrial Sector Energy Related Emissions after CCS[electricity if,road vehicles 29,CO]</t>
  </si>
  <si>
    <t>Industrial Sector Energy Related Emissions after CCS[electricity if,road vehicles 29,NOx]</t>
  </si>
  <si>
    <t>Industrial Sector Energy Related Emissions after CCS[electricity if,road vehicles 29,PM10]</t>
  </si>
  <si>
    <t>Industrial Sector Energy Related Emissions after CCS[electricity if,road vehicles 29,PM25]</t>
  </si>
  <si>
    <t>Industrial Sector Energy Related Emissions after CCS[electricity if,road vehicles 29,SOx]</t>
  </si>
  <si>
    <t>Industrial Sector Energy Related Emissions after CCS[electricity if,road vehicles 29,BC]</t>
  </si>
  <si>
    <t>Industrial Sector Energy Related Emissions after CCS[electricity if,road vehicles 29,OC]</t>
  </si>
  <si>
    <t>Industrial Sector Energy Related Emissions after CCS[electricity if,road vehicles 29,CH4]</t>
  </si>
  <si>
    <t>Industrial Sector Energy Related Emissions after CCS[electricity if,road vehicles 29,N2O]</t>
  </si>
  <si>
    <t>Industrial Sector Energy Related Emissions after CCS[electricity if,road vehicles 29,F gases]</t>
  </si>
  <si>
    <t>Industrial Sector Energy Related Emissions after CCS[electricity if,nonroad vehicles 30,CO2]</t>
  </si>
  <si>
    <t>Industrial Sector Energy Related Emissions after CCS[electricity if,nonroad vehicles 30,VOC]</t>
  </si>
  <si>
    <t>Industrial Sector Energy Related Emissions after CCS[electricity if,nonroad vehicles 30,CO]</t>
  </si>
  <si>
    <t>Industrial Sector Energy Related Emissions after CCS[electricity if,nonroad vehicles 30,NOx]</t>
  </si>
  <si>
    <t>Industrial Sector Energy Related Emissions after CCS[electricity if,nonroad vehicles 30,PM10]</t>
  </si>
  <si>
    <t>Industrial Sector Energy Related Emissions after CCS[electricity if,nonroad vehicles 30,PM25]</t>
  </si>
  <si>
    <t>Industrial Sector Energy Related Emissions after CCS[electricity if,nonroad vehicles 30,SOx]</t>
  </si>
  <si>
    <t>Industrial Sector Energy Related Emissions after CCS[electricity if,nonroad vehicles 30,BC]</t>
  </si>
  <si>
    <t>Industrial Sector Energy Related Emissions after CCS[electricity if,nonroad vehicles 30,OC]</t>
  </si>
  <si>
    <t>Industrial Sector Energy Related Emissions after CCS[electricity if,nonroad vehicles 30,CH4]</t>
  </si>
  <si>
    <t>Industrial Sector Energy Related Emissions after CCS[electricity if,nonroad vehicles 30,N2O]</t>
  </si>
  <si>
    <t>Industrial Sector Energy Related Emissions after CCS[electricity if,nonroad vehicles 30,F gases]</t>
  </si>
  <si>
    <t>Industrial Sector Energy Related Emissions after CCS[electricity if,other manufacturing 31T33,CO2]</t>
  </si>
  <si>
    <t>Industrial Sector Energy Related Emissions after CCS[electricity if,other manufacturing 31T33,VOC]</t>
  </si>
  <si>
    <t>Industrial Sector Energy Related Emissions after CCS[electricity if,other manufacturing 31T33,CO]</t>
  </si>
  <si>
    <t>Industrial Sector Energy Related Emissions after CCS[electricity if,other manufacturing 31T33,NOx]</t>
  </si>
  <si>
    <t>Industrial Sector Energy Related Emissions after CCS[electricity if,other manufacturing 31T33,PM10]</t>
  </si>
  <si>
    <t>Industrial Sector Energy Related Emissions after CCS[electricity if,other manufacturing 31T33,PM25]</t>
  </si>
  <si>
    <t>Industrial Sector Energy Related Emissions after CCS[electricity if,other manufacturing 31T33,SOx]</t>
  </si>
  <si>
    <t>Industrial Sector Energy Related Emissions after CCS[electricity if,other manufacturing 31T33,BC]</t>
  </si>
  <si>
    <t>Industrial Sector Energy Related Emissions after CCS[electricity if,other manufacturing 31T33,OC]</t>
  </si>
  <si>
    <t>Industrial Sector Energy Related Emissions after CCS[electricity if,other manufacturing 31T33,CH4]</t>
  </si>
  <si>
    <t>Industrial Sector Energy Related Emissions after CCS[electricity if,other manufacturing 31T33,N2O]</t>
  </si>
  <si>
    <t>Industrial Sector Energy Related Emissions after CCS[electricity if,other manufacturing 31T33,F gases]</t>
  </si>
  <si>
    <t>Industrial Sector Energy Related Emissions after CCS[electricity if,energy pipelines and gas processing 352T353,CO2]</t>
  </si>
  <si>
    <t>Industrial Sector Energy Related Emissions after CCS[electricity if,energy pipelines and gas processing 352T353,VOC]</t>
  </si>
  <si>
    <t>Industrial Sector Energy Related Emissions after CCS[electricity if,energy pipelines and gas processing 352T353,CO]</t>
  </si>
  <si>
    <t>Industrial Sector Energy Related Emissions after CCS[electricity if,energy pipelines and gas processing 352T353,NOx]</t>
  </si>
  <si>
    <t>Industrial Sector Energy Related Emissions after CCS[electricity if,energy pipelines and gas processing 352T353,PM10]</t>
  </si>
  <si>
    <t>Industrial Sector Energy Related Emissions after CCS[electricity if,energy pipelines and gas processing 352T353,PM25]</t>
  </si>
  <si>
    <t>Industrial Sector Energy Related Emissions after CCS[electricity if,energy pipelines and gas processing 352T353,SOx]</t>
  </si>
  <si>
    <t>Industrial Sector Energy Related Emissions after CCS[electricity if,energy pipelines and gas processing 352T353,BC]</t>
  </si>
  <si>
    <t>Industrial Sector Energy Related Emissions after CCS[electricity if,energy pipelines and gas processing 352T353,OC]</t>
  </si>
  <si>
    <t>Industrial Sector Energy Related Emissions after CCS[electricity if,energy pipelines and gas processing 352T353,CH4]</t>
  </si>
  <si>
    <t>Industrial Sector Energy Related Emissions after CCS[electricity if,energy pipelines and gas processing 352T353,N2O]</t>
  </si>
  <si>
    <t>Industrial Sector Energy Related Emissions after CCS[electricity if,energy pipelines and gas processing 352T353,F gases]</t>
  </si>
  <si>
    <t>Industrial Sector Energy Related Emissions after CCS[electricity if,water and waste 36T39,CO2]</t>
  </si>
  <si>
    <t>Industrial Sector Energy Related Emissions after CCS[electricity if,water and waste 36T39,VOC]</t>
  </si>
  <si>
    <t>Industrial Sector Energy Related Emissions after CCS[electricity if,water and waste 36T39,CO]</t>
  </si>
  <si>
    <t>Industrial Sector Energy Related Emissions after CCS[electricity if,water and waste 36T39,NOx]</t>
  </si>
  <si>
    <t>Industrial Sector Energy Related Emissions after CCS[electricity if,water and waste 36T39,PM10]</t>
  </si>
  <si>
    <t>Industrial Sector Energy Related Emissions after CCS[electricity if,water and waste 36T39,PM25]</t>
  </si>
  <si>
    <t>Industrial Sector Energy Related Emissions after CCS[electricity if,water and waste 36T39,SOx]</t>
  </si>
  <si>
    <t>Industrial Sector Energy Related Emissions after CCS[electricity if,water and waste 36T39,BC]</t>
  </si>
  <si>
    <t>Industrial Sector Energy Related Emissions after CCS[electricity if,water and waste 36T39,OC]</t>
  </si>
  <si>
    <t>Industrial Sector Energy Related Emissions after CCS[electricity if,water and waste 36T39,CH4]</t>
  </si>
  <si>
    <t>Industrial Sector Energy Related Emissions after CCS[electricity if,water and waste 36T39,N2O]</t>
  </si>
  <si>
    <t>Industrial Sector Energy Related Emissions after CCS[electricity if,water and waste 36T39,F gases]</t>
  </si>
  <si>
    <t>Industrial Sector Energy Related Emissions after CCS[electricity if,construction 41T43,CO2]</t>
  </si>
  <si>
    <t>Industrial Sector Energy Related Emissions after CCS[electricity if,construction 41T43,VOC]</t>
  </si>
  <si>
    <t>Industrial Sector Energy Related Emissions after CCS[electricity if,construction 41T43,CO]</t>
  </si>
  <si>
    <t>Industrial Sector Energy Related Emissions after CCS[electricity if,construction 41T43,NOx]</t>
  </si>
  <si>
    <t>Industrial Sector Energy Related Emissions after CCS[electricity if,construction 41T43,PM10]</t>
  </si>
  <si>
    <t>Industrial Sector Energy Related Emissions after CCS[electricity if,construction 41T43,PM25]</t>
  </si>
  <si>
    <t>Industrial Sector Energy Related Emissions after CCS[electricity if,construction 41T43,SOx]</t>
  </si>
  <si>
    <t>Industrial Sector Energy Related Emissions after CCS[electricity if,construction 41T43,BC]</t>
  </si>
  <si>
    <t>Industrial Sector Energy Related Emissions after CCS[electricity if,construction 41T43,OC]</t>
  </si>
  <si>
    <t>Industrial Sector Energy Related Emissions after CCS[electricity if,construction 41T43,CH4]</t>
  </si>
  <si>
    <t>Industrial Sector Energy Related Emissions after CCS[electricity if,construction 41T43,N2O]</t>
  </si>
  <si>
    <t>Industrial Sector Energy Related Emissions after CCS[electricity if,construction 41T43,F gases]</t>
  </si>
  <si>
    <t>Industrial Sector Energy Related Emissions after CCS[hard coal if,agriculture and forestry 01T03,CO2]</t>
  </si>
  <si>
    <t>Industrial Sector Energy Related Emissions after CCS[hard coal if,agriculture and forestry 01T03,VOC]</t>
  </si>
  <si>
    <t>Industrial Sector Energy Related Emissions after CCS[hard coal if,agriculture and forestry 01T03,CO]</t>
  </si>
  <si>
    <t>Industrial Sector Energy Related Emissions after CCS[hard coal if,agriculture and forestry 01T03,NOx]</t>
  </si>
  <si>
    <t>Industrial Sector Energy Related Emissions after CCS[hard coal if,agriculture and forestry 01T03,PM10]</t>
  </si>
  <si>
    <t>Industrial Sector Energy Related Emissions after CCS[hard coal if,agriculture and forestry 01T03,PM25]</t>
  </si>
  <si>
    <t>Industrial Sector Energy Related Emissions after CCS[hard coal if,agriculture and forestry 01T03,SOx]</t>
  </si>
  <si>
    <t>Industrial Sector Energy Related Emissions after CCS[hard coal if,agriculture and forestry 01T03,BC]</t>
  </si>
  <si>
    <t>Industrial Sector Energy Related Emissions after CCS[hard coal if,agriculture and forestry 01T03,OC]</t>
  </si>
  <si>
    <t>Industrial Sector Energy Related Emissions after CCS[hard coal if,agriculture and forestry 01T03,CH4]</t>
  </si>
  <si>
    <t>Industrial Sector Energy Related Emissions after CCS[hard coal if,agriculture and forestry 01T03,N2O]</t>
  </si>
  <si>
    <t>Industrial Sector Energy Related Emissions after CCS[hard coal if,agriculture and forestry 01T03,F gases]</t>
  </si>
  <si>
    <t>Industrial Sector Energy Related Emissions after CCS[hard coal if,coal mining 05,CO2]</t>
  </si>
  <si>
    <t>Industrial Sector Energy Related Emissions after CCS[hard coal if,coal mining 05,VOC]</t>
  </si>
  <si>
    <t>Industrial Sector Energy Related Emissions after CCS[hard coal if,coal mining 05,CO]</t>
  </si>
  <si>
    <t>Industrial Sector Energy Related Emissions after CCS[hard coal if,coal mining 05,NOx]</t>
  </si>
  <si>
    <t>Industrial Sector Energy Related Emissions after CCS[hard coal if,coal mining 05,PM10]</t>
  </si>
  <si>
    <t>Industrial Sector Energy Related Emissions after CCS[hard coal if,coal mining 05,PM25]</t>
  </si>
  <si>
    <t>Industrial Sector Energy Related Emissions after CCS[hard coal if,coal mining 05,SOx]</t>
  </si>
  <si>
    <t>Industrial Sector Energy Related Emissions after CCS[hard coal if,coal mining 05,BC]</t>
  </si>
  <si>
    <t>Industrial Sector Energy Related Emissions after CCS[hard coal if,coal mining 05,OC]</t>
  </si>
  <si>
    <t>Industrial Sector Energy Related Emissions after CCS[hard coal if,coal mining 05,CH4]</t>
  </si>
  <si>
    <t>Industrial Sector Energy Related Emissions after CCS[hard coal if,coal mining 05,N2O]</t>
  </si>
  <si>
    <t>Industrial Sector Energy Related Emissions after CCS[hard coal if,coal mining 05,F gases]</t>
  </si>
  <si>
    <t>Industrial Sector Energy Related Emissions after CCS[hard coal if,oil and gas extraction 06,CO2]</t>
  </si>
  <si>
    <t>Industrial Sector Energy Related Emissions after CCS[hard coal if,oil and gas extraction 06,VOC]</t>
  </si>
  <si>
    <t>Industrial Sector Energy Related Emissions after CCS[hard coal if,oil and gas extraction 06,CO]</t>
  </si>
  <si>
    <t>Industrial Sector Energy Related Emissions after CCS[hard coal if,oil and gas extraction 06,NOx]</t>
  </si>
  <si>
    <t>Industrial Sector Energy Related Emissions after CCS[hard coal if,oil and gas extraction 06,PM10]</t>
  </si>
  <si>
    <t>Industrial Sector Energy Related Emissions after CCS[hard coal if,oil and gas extraction 06,PM25]</t>
  </si>
  <si>
    <t>Industrial Sector Energy Related Emissions after CCS[hard coal if,oil and gas extraction 06,SOx]</t>
  </si>
  <si>
    <t>Industrial Sector Energy Related Emissions after CCS[hard coal if,oil and gas extraction 06,BC]</t>
  </si>
  <si>
    <t>Industrial Sector Energy Related Emissions after CCS[hard coal if,oil and gas extraction 06,OC]</t>
  </si>
  <si>
    <t>Industrial Sector Energy Related Emissions after CCS[hard coal if,oil and gas extraction 06,CH4]</t>
  </si>
  <si>
    <t>Industrial Sector Energy Related Emissions after CCS[hard coal if,oil and gas extraction 06,N2O]</t>
  </si>
  <si>
    <t>Industrial Sector Energy Related Emissions after CCS[hard coal if,oil and gas extraction 06,F gases]</t>
  </si>
  <si>
    <t>Industrial Sector Energy Related Emissions after CCS[hard coal if,other mining and quarrying 07T08,CO2]</t>
  </si>
  <si>
    <t>Industrial Sector Energy Related Emissions after CCS[hard coal if,other mining and quarrying 07T08,VOC]</t>
  </si>
  <si>
    <t>Industrial Sector Energy Related Emissions after CCS[hard coal if,other mining and quarrying 07T08,CO]</t>
  </si>
  <si>
    <t>Industrial Sector Energy Related Emissions after CCS[hard coal if,other mining and quarrying 07T08,NOx]</t>
  </si>
  <si>
    <t>Industrial Sector Energy Related Emissions after CCS[hard coal if,other mining and quarrying 07T08,PM10]</t>
  </si>
  <si>
    <t>Industrial Sector Energy Related Emissions after CCS[hard coal if,other mining and quarrying 07T08,PM25]</t>
  </si>
  <si>
    <t>Industrial Sector Energy Related Emissions after CCS[hard coal if,other mining and quarrying 07T08,SOx]</t>
  </si>
  <si>
    <t>Industrial Sector Energy Related Emissions after CCS[hard coal if,other mining and quarrying 07T08,BC]</t>
  </si>
  <si>
    <t>Industrial Sector Energy Related Emissions after CCS[hard coal if,other mining and quarrying 07T08,OC]</t>
  </si>
  <si>
    <t>Industrial Sector Energy Related Emissions after CCS[hard coal if,other mining and quarrying 07T08,CH4]</t>
  </si>
  <si>
    <t>Industrial Sector Energy Related Emissions after CCS[hard coal if,other mining and quarrying 07T08,N2O]</t>
  </si>
  <si>
    <t>Industrial Sector Energy Related Emissions after CCS[hard coal if,other mining and quarrying 07T08,F gases]</t>
  </si>
  <si>
    <t>Industrial Sector Energy Related Emissions after CCS[hard coal if,food beverage and tobacco 10T12,CO2]</t>
  </si>
  <si>
    <t>Industrial Sector Energy Related Emissions after CCS[hard coal if,food beverage and tobacco 10T12,VOC]</t>
  </si>
  <si>
    <t>Industrial Sector Energy Related Emissions after CCS[hard coal if,food beverage and tobacco 10T12,CO]</t>
  </si>
  <si>
    <t>Industrial Sector Energy Related Emissions after CCS[hard coal if,food beverage and tobacco 10T12,NOx]</t>
  </si>
  <si>
    <t>Industrial Sector Energy Related Emissions after CCS[hard coal if,food beverage and tobacco 10T12,PM10]</t>
  </si>
  <si>
    <t>Industrial Sector Energy Related Emissions after CCS[hard coal if,food beverage and tobacco 10T12,PM25]</t>
  </si>
  <si>
    <t>Industrial Sector Energy Related Emissions after CCS[hard coal if,food beverage and tobacco 10T12,SOx]</t>
  </si>
  <si>
    <t>Industrial Sector Energy Related Emissions after CCS[hard coal if,food beverage and tobacco 10T12,BC]</t>
  </si>
  <si>
    <t>Industrial Sector Energy Related Emissions after CCS[hard coal if,food beverage and tobacco 10T12,OC]</t>
  </si>
  <si>
    <t>Industrial Sector Energy Related Emissions after CCS[hard coal if,food beverage and tobacco 10T12,CH4]</t>
  </si>
  <si>
    <t>Industrial Sector Energy Related Emissions after CCS[hard coal if,food beverage and tobacco 10T12,N2O]</t>
  </si>
  <si>
    <t>Industrial Sector Energy Related Emissions after CCS[hard coal if,food beverage and tobacco 10T12,F gases]</t>
  </si>
  <si>
    <t>Industrial Sector Energy Related Emissions after CCS[hard coal if,textiles apparel and leather 13T15,CO2]</t>
  </si>
  <si>
    <t>Industrial Sector Energy Related Emissions after CCS[hard coal if,textiles apparel and leather 13T15,VOC]</t>
  </si>
  <si>
    <t>Industrial Sector Energy Related Emissions after CCS[hard coal if,textiles apparel and leather 13T15,CO]</t>
  </si>
  <si>
    <t>Industrial Sector Energy Related Emissions after CCS[hard coal if,textiles apparel and leather 13T15,NOx]</t>
  </si>
  <si>
    <t>Industrial Sector Energy Related Emissions after CCS[hard coal if,textiles apparel and leather 13T15,PM10]</t>
  </si>
  <si>
    <t>Industrial Sector Energy Related Emissions after CCS[hard coal if,textiles apparel and leather 13T15,PM25]</t>
  </si>
  <si>
    <t>Industrial Sector Energy Related Emissions after CCS[hard coal if,textiles apparel and leather 13T15,SOx]</t>
  </si>
  <si>
    <t>Industrial Sector Energy Related Emissions after CCS[hard coal if,textiles apparel and leather 13T15,BC]</t>
  </si>
  <si>
    <t>Industrial Sector Energy Related Emissions after CCS[hard coal if,textiles apparel and leather 13T15,OC]</t>
  </si>
  <si>
    <t>Industrial Sector Energy Related Emissions after CCS[hard coal if,textiles apparel and leather 13T15,CH4]</t>
  </si>
  <si>
    <t>Industrial Sector Energy Related Emissions after CCS[hard coal if,textiles apparel and leather 13T15,N2O]</t>
  </si>
  <si>
    <t>Industrial Sector Energy Related Emissions after CCS[hard coal if,textiles apparel and leather 13T15,F gases]</t>
  </si>
  <si>
    <t>Industrial Sector Energy Related Emissions after CCS[hard coal if,wood products 16,CO2]</t>
  </si>
  <si>
    <t>Industrial Sector Energy Related Emissions after CCS[hard coal if,wood products 16,VOC]</t>
  </si>
  <si>
    <t>Industrial Sector Energy Related Emissions after CCS[hard coal if,wood products 16,CO]</t>
  </si>
  <si>
    <t>Industrial Sector Energy Related Emissions after CCS[hard coal if,wood products 16,NOx]</t>
  </si>
  <si>
    <t>Industrial Sector Energy Related Emissions after CCS[hard coal if,wood products 16,PM10]</t>
  </si>
  <si>
    <t>Industrial Sector Energy Related Emissions after CCS[hard coal if,wood products 16,PM25]</t>
  </si>
  <si>
    <t>Industrial Sector Energy Related Emissions after CCS[hard coal if,wood products 16,SOx]</t>
  </si>
  <si>
    <t>Industrial Sector Energy Related Emissions after CCS[hard coal if,wood products 16,BC]</t>
  </si>
  <si>
    <t>Industrial Sector Energy Related Emissions after CCS[hard coal if,wood products 16,OC]</t>
  </si>
  <si>
    <t>Industrial Sector Energy Related Emissions after CCS[hard coal if,wood products 16,CH4]</t>
  </si>
  <si>
    <t>Industrial Sector Energy Related Emissions after CCS[hard coal if,wood products 16,N2O]</t>
  </si>
  <si>
    <t>Industrial Sector Energy Related Emissions after CCS[hard coal if,wood products 16,F gases]</t>
  </si>
  <si>
    <t>Industrial Sector Energy Related Emissions after CCS[hard coal if,pulp paper and printing 17T18,CO2]</t>
  </si>
  <si>
    <t>Industrial Sector Energy Related Emissions after CCS[hard coal if,pulp paper and printing 17T18,VOC]</t>
  </si>
  <si>
    <t>Industrial Sector Energy Related Emissions after CCS[hard coal if,pulp paper and printing 17T18,CO]</t>
  </si>
  <si>
    <t>Industrial Sector Energy Related Emissions after CCS[hard coal if,pulp paper and printing 17T18,NOx]</t>
  </si>
  <si>
    <t>Industrial Sector Energy Related Emissions after CCS[hard coal if,pulp paper and printing 17T18,PM10]</t>
  </si>
  <si>
    <t>Industrial Sector Energy Related Emissions after CCS[hard coal if,pulp paper and printing 17T18,PM25]</t>
  </si>
  <si>
    <t>Industrial Sector Energy Related Emissions after CCS[hard coal if,pulp paper and printing 17T18,SOx]</t>
  </si>
  <si>
    <t>Industrial Sector Energy Related Emissions after CCS[hard coal if,pulp paper and printing 17T18,BC]</t>
  </si>
  <si>
    <t>Industrial Sector Energy Related Emissions after CCS[hard coal if,pulp paper and printing 17T18,OC]</t>
  </si>
  <si>
    <t>Industrial Sector Energy Related Emissions after CCS[hard coal if,pulp paper and printing 17T18,CH4]</t>
  </si>
  <si>
    <t>Industrial Sector Energy Related Emissions after CCS[hard coal if,pulp paper and printing 17T18,N2O]</t>
  </si>
  <si>
    <t>Industrial Sector Energy Related Emissions after CCS[hard coal if,pulp paper and printing 17T18,F gases]</t>
  </si>
  <si>
    <t>Industrial Sector Energy Related Emissions after CCS[hard coal if,refined petroleum and coke 19,CO2]</t>
  </si>
  <si>
    <t>Industrial Sector Energy Related Emissions after CCS[hard coal if,refined petroleum and coke 19,VOC]</t>
  </si>
  <si>
    <t>Industrial Sector Energy Related Emissions after CCS[hard coal if,refined petroleum and coke 19,CO]</t>
  </si>
  <si>
    <t>Industrial Sector Energy Related Emissions after CCS[hard coal if,refined petroleum and coke 19,NOx]</t>
  </si>
  <si>
    <t>Industrial Sector Energy Related Emissions after CCS[hard coal if,refined petroleum and coke 19,PM10]</t>
  </si>
  <si>
    <t>Industrial Sector Energy Related Emissions after CCS[hard coal if,refined petroleum and coke 19,PM25]</t>
  </si>
  <si>
    <t>Industrial Sector Energy Related Emissions after CCS[hard coal if,refined petroleum and coke 19,SOx]</t>
  </si>
  <si>
    <t>Industrial Sector Energy Related Emissions after CCS[hard coal if,refined petroleum and coke 19,BC]</t>
  </si>
  <si>
    <t>Industrial Sector Energy Related Emissions after CCS[hard coal if,refined petroleum and coke 19,OC]</t>
  </si>
  <si>
    <t>Industrial Sector Energy Related Emissions after CCS[hard coal if,refined petroleum and coke 19,CH4]</t>
  </si>
  <si>
    <t>Industrial Sector Energy Related Emissions after CCS[hard coal if,refined petroleum and coke 19,N2O]</t>
  </si>
  <si>
    <t>Industrial Sector Energy Related Emissions after CCS[hard coal if,refined petroleum and coke 19,F gases]</t>
  </si>
  <si>
    <t>Industrial Sector Energy Related Emissions after CCS[hard coal if,chemicals 20,CO2]</t>
  </si>
  <si>
    <t>Industrial Sector Energy Related Emissions after CCS[hard coal if,chemicals 20,VOC]</t>
  </si>
  <si>
    <t>Industrial Sector Energy Related Emissions after CCS[hard coal if,chemicals 20,CO]</t>
  </si>
  <si>
    <t>Industrial Sector Energy Related Emissions after CCS[hard coal if,chemicals 20,NOx]</t>
  </si>
  <si>
    <t>Industrial Sector Energy Related Emissions after CCS[hard coal if,chemicals 20,PM10]</t>
  </si>
  <si>
    <t>Industrial Sector Energy Related Emissions after CCS[hard coal if,chemicals 20,PM25]</t>
  </si>
  <si>
    <t>Industrial Sector Energy Related Emissions after CCS[hard coal if,chemicals 20,SOx]</t>
  </si>
  <si>
    <t>Industrial Sector Energy Related Emissions after CCS[hard coal if,chemicals 20,BC]</t>
  </si>
  <si>
    <t>Industrial Sector Energy Related Emissions after CCS[hard coal if,chemicals 20,OC]</t>
  </si>
  <si>
    <t>Industrial Sector Energy Related Emissions after CCS[hard coal if,chemicals 20,CH4]</t>
  </si>
  <si>
    <t>Industrial Sector Energy Related Emissions after CCS[hard coal if,chemicals 20,N2O]</t>
  </si>
  <si>
    <t>Industrial Sector Energy Related Emissions after CCS[hard coal if,chemicals 20,F gases]</t>
  </si>
  <si>
    <t>Industrial Sector Energy Related Emissions after CCS[hard coal if,rubber and plastic products 22,CO2]</t>
  </si>
  <si>
    <t>Industrial Sector Energy Related Emissions after CCS[hard coal if,rubber and plastic products 22,VOC]</t>
  </si>
  <si>
    <t>Industrial Sector Energy Related Emissions after CCS[hard coal if,rubber and plastic products 22,CO]</t>
  </si>
  <si>
    <t>Industrial Sector Energy Related Emissions after CCS[hard coal if,rubber and plastic products 22,NOx]</t>
  </si>
  <si>
    <t>Industrial Sector Energy Related Emissions after CCS[hard coal if,rubber and plastic products 22,PM10]</t>
  </si>
  <si>
    <t>Industrial Sector Energy Related Emissions after CCS[hard coal if,rubber and plastic products 22,PM25]</t>
  </si>
  <si>
    <t>Industrial Sector Energy Related Emissions after CCS[hard coal if,rubber and plastic products 22,SOx]</t>
  </si>
  <si>
    <t>Industrial Sector Energy Related Emissions after CCS[hard coal if,rubber and plastic products 22,BC]</t>
  </si>
  <si>
    <t>Industrial Sector Energy Related Emissions after CCS[hard coal if,rubber and plastic products 22,OC]</t>
  </si>
  <si>
    <t>Industrial Sector Energy Related Emissions after CCS[hard coal if,rubber and plastic products 22,CH4]</t>
  </si>
  <si>
    <t>Industrial Sector Energy Related Emissions after CCS[hard coal if,rubber and plastic products 22,N2O]</t>
  </si>
  <si>
    <t>Industrial Sector Energy Related Emissions after CCS[hard coal if,rubber and plastic products 22,F gases]</t>
  </si>
  <si>
    <t>Industrial Sector Energy Related Emissions after CCS[hard coal if,glass and glass products 231,CO2]</t>
  </si>
  <si>
    <t>Industrial Sector Energy Related Emissions after CCS[hard coal if,glass and glass products 231,VOC]</t>
  </si>
  <si>
    <t>Industrial Sector Energy Related Emissions after CCS[hard coal if,glass and glass products 231,CO]</t>
  </si>
  <si>
    <t>Industrial Sector Energy Related Emissions after CCS[hard coal if,glass and glass products 231,NOx]</t>
  </si>
  <si>
    <t>Industrial Sector Energy Related Emissions after CCS[hard coal if,glass and glass products 231,PM10]</t>
  </si>
  <si>
    <t>Industrial Sector Energy Related Emissions after CCS[hard coal if,glass and glass products 231,PM25]</t>
  </si>
  <si>
    <t>Industrial Sector Energy Related Emissions after CCS[hard coal if,glass and glass products 231,SOx]</t>
  </si>
  <si>
    <t>Industrial Sector Energy Related Emissions after CCS[hard coal if,glass and glass products 231,BC]</t>
  </si>
  <si>
    <t>Industrial Sector Energy Related Emissions after CCS[hard coal if,glass and glass products 231,OC]</t>
  </si>
  <si>
    <t>Industrial Sector Energy Related Emissions after CCS[hard coal if,glass and glass products 231,CH4]</t>
  </si>
  <si>
    <t>Industrial Sector Energy Related Emissions after CCS[hard coal if,glass and glass products 231,N2O]</t>
  </si>
  <si>
    <t>Industrial Sector Energy Related Emissions after CCS[hard coal if,glass and glass products 231,F gases]</t>
  </si>
  <si>
    <t>Industrial Sector Energy Related Emissions after CCS[hard coal if,cement and other nonmetallic minerals 239,CO2]</t>
  </si>
  <si>
    <t>Industrial Sector Energy Related Emissions after CCS[hard coal if,cement and other nonmetallic minerals 239,VOC]</t>
  </si>
  <si>
    <t>Industrial Sector Energy Related Emissions after CCS[hard coal if,cement and other nonmetallic minerals 239,CO]</t>
  </si>
  <si>
    <t>Industrial Sector Energy Related Emissions after CCS[hard coal if,cement and other nonmetallic minerals 239,NOx]</t>
  </si>
  <si>
    <t>Industrial Sector Energy Related Emissions after CCS[hard coal if,cement and other nonmetallic minerals 239,PM10]</t>
  </si>
  <si>
    <t>Industrial Sector Energy Related Emissions after CCS[hard coal if,cement and other nonmetallic minerals 239,PM25]</t>
  </si>
  <si>
    <t>Industrial Sector Energy Related Emissions after CCS[hard coal if,cement and other nonmetallic minerals 239,SOx]</t>
  </si>
  <si>
    <t>Industrial Sector Energy Related Emissions after CCS[hard coal if,cement and other nonmetallic minerals 239,BC]</t>
  </si>
  <si>
    <t>Industrial Sector Energy Related Emissions after CCS[hard coal if,cement and other nonmetallic minerals 239,OC]</t>
  </si>
  <si>
    <t>Industrial Sector Energy Related Emissions after CCS[hard coal if,cement and other nonmetallic minerals 239,CH4]</t>
  </si>
  <si>
    <t>Industrial Sector Energy Related Emissions after CCS[hard coal if,cement and other nonmetallic minerals 239,N2O]</t>
  </si>
  <si>
    <t>Industrial Sector Energy Related Emissions after CCS[hard coal if,cement and other nonmetallic minerals 239,F gases]</t>
  </si>
  <si>
    <t>Industrial Sector Energy Related Emissions after CCS[hard coal if,iron and steel 241,CO2]</t>
  </si>
  <si>
    <t>Industrial Sector Energy Related Emissions after CCS[hard coal if,iron and steel 241,VOC]</t>
  </si>
  <si>
    <t>Industrial Sector Energy Related Emissions after CCS[hard coal if,iron and steel 241,CO]</t>
  </si>
  <si>
    <t>Industrial Sector Energy Related Emissions after CCS[hard coal if,iron and steel 241,NOx]</t>
  </si>
  <si>
    <t>Industrial Sector Energy Related Emissions after CCS[hard coal if,iron and steel 241,PM10]</t>
  </si>
  <si>
    <t>Industrial Sector Energy Related Emissions after CCS[hard coal if,iron and steel 241,PM25]</t>
  </si>
  <si>
    <t>Industrial Sector Energy Related Emissions after CCS[hard coal if,iron and steel 241,SOx]</t>
  </si>
  <si>
    <t>Industrial Sector Energy Related Emissions after CCS[hard coal if,iron and steel 241,BC]</t>
  </si>
  <si>
    <t>Industrial Sector Energy Related Emissions after CCS[hard coal if,iron and steel 241,OC]</t>
  </si>
  <si>
    <t>Industrial Sector Energy Related Emissions after CCS[hard coal if,iron and steel 241,CH4]</t>
  </si>
  <si>
    <t>Industrial Sector Energy Related Emissions after CCS[hard coal if,iron and steel 241,N2O]</t>
  </si>
  <si>
    <t>Industrial Sector Energy Related Emissions after CCS[hard coal if,iron and steel 241,F gases]</t>
  </si>
  <si>
    <t>Industrial Sector Energy Related Emissions after CCS[hard coal if,other metals 242,CO2]</t>
  </si>
  <si>
    <t>Industrial Sector Energy Related Emissions after CCS[hard coal if,other metals 242,VOC]</t>
  </si>
  <si>
    <t>Industrial Sector Energy Related Emissions after CCS[hard coal if,other metals 242,CO]</t>
  </si>
  <si>
    <t>Industrial Sector Energy Related Emissions after CCS[hard coal if,other metals 242,NOx]</t>
  </si>
  <si>
    <t>Industrial Sector Energy Related Emissions after CCS[hard coal if,other metals 242,PM10]</t>
  </si>
  <si>
    <t>Industrial Sector Energy Related Emissions after CCS[hard coal if,other metals 242,PM25]</t>
  </si>
  <si>
    <t>Industrial Sector Energy Related Emissions after CCS[hard coal if,other metals 242,SOx]</t>
  </si>
  <si>
    <t>Industrial Sector Energy Related Emissions after CCS[hard coal if,other metals 242,BC]</t>
  </si>
  <si>
    <t>Industrial Sector Energy Related Emissions after CCS[hard coal if,other metals 242,OC]</t>
  </si>
  <si>
    <t>Industrial Sector Energy Related Emissions after CCS[hard coal if,other metals 242,CH4]</t>
  </si>
  <si>
    <t>Industrial Sector Energy Related Emissions after CCS[hard coal if,other metals 242,N2O]</t>
  </si>
  <si>
    <t>Industrial Sector Energy Related Emissions after CCS[hard coal if,other metals 242,F gases]</t>
  </si>
  <si>
    <t>Industrial Sector Energy Related Emissions after CCS[hard coal if,metal products except machinery and vehicles 25,CO2]</t>
  </si>
  <si>
    <t>Industrial Sector Energy Related Emissions after CCS[hard coal if,metal products except machinery and vehicles 25,VOC]</t>
  </si>
  <si>
    <t>Industrial Sector Energy Related Emissions after CCS[hard coal if,metal products except machinery and vehicles 25,CO]</t>
  </si>
  <si>
    <t>Industrial Sector Energy Related Emissions after CCS[hard coal if,metal products except machinery and vehicles 25,NOx]</t>
  </si>
  <si>
    <t>Industrial Sector Energy Related Emissions after CCS[hard coal if,metal products except machinery and vehicles 25,PM10]</t>
  </si>
  <si>
    <t>Industrial Sector Energy Related Emissions after CCS[hard coal if,metal products except machinery and vehicles 25,PM25]</t>
  </si>
  <si>
    <t>Industrial Sector Energy Related Emissions after CCS[hard coal if,metal products except machinery and vehicles 25,SOx]</t>
  </si>
  <si>
    <t>Industrial Sector Energy Related Emissions after CCS[hard coal if,metal products except machinery and vehicles 25,BC]</t>
  </si>
  <si>
    <t>Industrial Sector Energy Related Emissions after CCS[hard coal if,metal products except machinery and vehicles 25,OC]</t>
  </si>
  <si>
    <t>Industrial Sector Energy Related Emissions after CCS[hard coal if,metal products except machinery and vehicles 25,CH4]</t>
  </si>
  <si>
    <t>Industrial Sector Energy Related Emissions after CCS[hard coal if,metal products except machinery and vehicles 25,N2O]</t>
  </si>
  <si>
    <t>Industrial Sector Energy Related Emissions after CCS[hard coal if,metal products except machinery and vehicles 25,F gases]</t>
  </si>
  <si>
    <t>Industrial Sector Energy Related Emissions after CCS[hard coal if,computers and electronics 26,CO2]</t>
  </si>
  <si>
    <t>Industrial Sector Energy Related Emissions after CCS[hard coal if,computers and electronics 26,VOC]</t>
  </si>
  <si>
    <t>Industrial Sector Energy Related Emissions after CCS[hard coal if,computers and electronics 26,CO]</t>
  </si>
  <si>
    <t>Industrial Sector Energy Related Emissions after CCS[hard coal if,computers and electronics 26,NOx]</t>
  </si>
  <si>
    <t>Industrial Sector Energy Related Emissions after CCS[hard coal if,computers and electronics 26,PM10]</t>
  </si>
  <si>
    <t>Industrial Sector Energy Related Emissions after CCS[hard coal if,computers and electronics 26,PM25]</t>
  </si>
  <si>
    <t>Industrial Sector Energy Related Emissions after CCS[hard coal if,computers and electronics 26,SOx]</t>
  </si>
  <si>
    <t>Industrial Sector Energy Related Emissions after CCS[hard coal if,computers and electronics 26,BC]</t>
  </si>
  <si>
    <t>Industrial Sector Energy Related Emissions after CCS[hard coal if,computers and electronics 26,OC]</t>
  </si>
  <si>
    <t>Industrial Sector Energy Related Emissions after CCS[hard coal if,computers and electronics 26,CH4]</t>
  </si>
  <si>
    <t>Industrial Sector Energy Related Emissions after CCS[hard coal if,computers and electronics 26,N2O]</t>
  </si>
  <si>
    <t>Industrial Sector Energy Related Emissions after CCS[hard coal if,computers and electronics 26,F gases]</t>
  </si>
  <si>
    <t>Industrial Sector Energy Related Emissions after CCS[hard coal if,appliances and electrical equipment 27,CO2]</t>
  </si>
  <si>
    <t>Industrial Sector Energy Related Emissions after CCS[hard coal if,appliances and electrical equipment 27,VOC]</t>
  </si>
  <si>
    <t>Industrial Sector Energy Related Emissions after CCS[hard coal if,appliances and electrical equipment 27,CO]</t>
  </si>
  <si>
    <t>Industrial Sector Energy Related Emissions after CCS[hard coal if,appliances and electrical equipment 27,NOx]</t>
  </si>
  <si>
    <t>Industrial Sector Energy Related Emissions after CCS[hard coal if,appliances and electrical equipment 27,PM10]</t>
  </si>
  <si>
    <t>Industrial Sector Energy Related Emissions after CCS[hard coal if,appliances and electrical equipment 27,PM25]</t>
  </si>
  <si>
    <t>Industrial Sector Energy Related Emissions after CCS[hard coal if,appliances and electrical equipment 27,SOx]</t>
  </si>
  <si>
    <t>Industrial Sector Energy Related Emissions after CCS[hard coal if,appliances and electrical equipment 27,BC]</t>
  </si>
  <si>
    <t>Industrial Sector Energy Related Emissions after CCS[hard coal if,appliances and electrical equipment 27,OC]</t>
  </si>
  <si>
    <t>Industrial Sector Energy Related Emissions after CCS[hard coal if,appliances and electrical equipment 27,CH4]</t>
  </si>
  <si>
    <t>Industrial Sector Energy Related Emissions after CCS[hard coal if,appliances and electrical equipment 27,N2O]</t>
  </si>
  <si>
    <t>Industrial Sector Energy Related Emissions after CCS[hard coal if,appliances and electrical equipment 27,F gases]</t>
  </si>
  <si>
    <t>Industrial Sector Energy Related Emissions after CCS[hard coal if,other machinery 28,CO2]</t>
  </si>
  <si>
    <t>Industrial Sector Energy Related Emissions after CCS[hard coal if,other machinery 28,VOC]</t>
  </si>
  <si>
    <t>Industrial Sector Energy Related Emissions after CCS[hard coal if,other machinery 28,CO]</t>
  </si>
  <si>
    <t>Industrial Sector Energy Related Emissions after CCS[hard coal if,other machinery 28,NOx]</t>
  </si>
  <si>
    <t>Industrial Sector Energy Related Emissions after CCS[hard coal if,other machinery 28,PM10]</t>
  </si>
  <si>
    <t>Industrial Sector Energy Related Emissions after CCS[hard coal if,other machinery 28,PM25]</t>
  </si>
  <si>
    <t>Industrial Sector Energy Related Emissions after CCS[hard coal if,other machinery 28,SOx]</t>
  </si>
  <si>
    <t>Industrial Sector Energy Related Emissions after CCS[hard coal if,other machinery 28,BC]</t>
  </si>
  <si>
    <t>Industrial Sector Energy Related Emissions after CCS[hard coal if,other machinery 28,OC]</t>
  </si>
  <si>
    <t>Industrial Sector Energy Related Emissions after CCS[hard coal if,other machinery 28,CH4]</t>
  </si>
  <si>
    <t>Industrial Sector Energy Related Emissions after CCS[hard coal if,other machinery 28,N2O]</t>
  </si>
  <si>
    <t>Industrial Sector Energy Related Emissions after CCS[hard coal if,other machinery 28,F gases]</t>
  </si>
  <si>
    <t>Industrial Sector Energy Related Emissions after CCS[hard coal if,road vehicles 29,CO2]</t>
  </si>
  <si>
    <t>Industrial Sector Energy Related Emissions after CCS[hard coal if,road vehicles 29,VOC]</t>
  </si>
  <si>
    <t>Industrial Sector Energy Related Emissions after CCS[hard coal if,road vehicles 29,CO]</t>
  </si>
  <si>
    <t>Industrial Sector Energy Related Emissions after CCS[hard coal if,road vehicles 29,NOx]</t>
  </si>
  <si>
    <t>Industrial Sector Energy Related Emissions after CCS[hard coal if,road vehicles 29,PM10]</t>
  </si>
  <si>
    <t>Industrial Sector Energy Related Emissions after CCS[hard coal if,road vehicles 29,PM25]</t>
  </si>
  <si>
    <t>Industrial Sector Energy Related Emissions after CCS[hard coal if,road vehicles 29,SOx]</t>
  </si>
  <si>
    <t>Industrial Sector Energy Related Emissions after CCS[hard coal if,road vehicles 29,BC]</t>
  </si>
  <si>
    <t>Industrial Sector Energy Related Emissions after CCS[hard coal if,road vehicles 29,OC]</t>
  </si>
  <si>
    <t>Industrial Sector Energy Related Emissions after CCS[hard coal if,road vehicles 29,CH4]</t>
  </si>
  <si>
    <t>Industrial Sector Energy Related Emissions after CCS[hard coal if,road vehicles 29,N2O]</t>
  </si>
  <si>
    <t>Industrial Sector Energy Related Emissions after CCS[hard coal if,road vehicles 29,F gases]</t>
  </si>
  <si>
    <t>Industrial Sector Energy Related Emissions after CCS[hard coal if,nonroad vehicles 30,CO2]</t>
  </si>
  <si>
    <t>Industrial Sector Energy Related Emissions after CCS[hard coal if,nonroad vehicles 30,VOC]</t>
  </si>
  <si>
    <t>Industrial Sector Energy Related Emissions after CCS[hard coal if,nonroad vehicles 30,CO]</t>
  </si>
  <si>
    <t>Industrial Sector Energy Related Emissions after CCS[hard coal if,nonroad vehicles 30,NOx]</t>
  </si>
  <si>
    <t>Industrial Sector Energy Related Emissions after CCS[hard coal if,nonroad vehicles 30,PM10]</t>
  </si>
  <si>
    <t>Industrial Sector Energy Related Emissions after CCS[hard coal if,nonroad vehicles 30,PM25]</t>
  </si>
  <si>
    <t>Industrial Sector Energy Related Emissions after CCS[hard coal if,nonroad vehicles 30,SOx]</t>
  </si>
  <si>
    <t>Industrial Sector Energy Related Emissions after CCS[hard coal if,nonroad vehicles 30,BC]</t>
  </si>
  <si>
    <t>Industrial Sector Energy Related Emissions after CCS[hard coal if,nonroad vehicles 30,OC]</t>
  </si>
  <si>
    <t>Industrial Sector Energy Related Emissions after CCS[hard coal if,nonroad vehicles 30,CH4]</t>
  </si>
  <si>
    <t>Industrial Sector Energy Related Emissions after CCS[hard coal if,nonroad vehicles 30,N2O]</t>
  </si>
  <si>
    <t>Industrial Sector Energy Related Emissions after CCS[hard coal if,nonroad vehicles 30,F gases]</t>
  </si>
  <si>
    <t>Industrial Sector Energy Related Emissions after CCS[hard coal if,other manufacturing 31T33,CO2]</t>
  </si>
  <si>
    <t>Industrial Sector Energy Related Emissions after CCS[hard coal if,other manufacturing 31T33,VOC]</t>
  </si>
  <si>
    <t>Industrial Sector Energy Related Emissions after CCS[hard coal if,other manufacturing 31T33,CO]</t>
  </si>
  <si>
    <t>Industrial Sector Energy Related Emissions after CCS[hard coal if,other manufacturing 31T33,NOx]</t>
  </si>
  <si>
    <t>Industrial Sector Energy Related Emissions after CCS[hard coal if,other manufacturing 31T33,PM10]</t>
  </si>
  <si>
    <t>Industrial Sector Energy Related Emissions after CCS[hard coal if,other manufacturing 31T33,PM25]</t>
  </si>
  <si>
    <t>Industrial Sector Energy Related Emissions after CCS[hard coal if,other manufacturing 31T33,SOx]</t>
  </si>
  <si>
    <t>Industrial Sector Energy Related Emissions after CCS[hard coal if,other manufacturing 31T33,BC]</t>
  </si>
  <si>
    <t>Industrial Sector Energy Related Emissions after CCS[hard coal if,other manufacturing 31T33,OC]</t>
  </si>
  <si>
    <t>Industrial Sector Energy Related Emissions after CCS[hard coal if,other manufacturing 31T33,CH4]</t>
  </si>
  <si>
    <t>Industrial Sector Energy Related Emissions after CCS[hard coal if,other manufacturing 31T33,N2O]</t>
  </si>
  <si>
    <t>Industrial Sector Energy Related Emissions after CCS[hard coal if,other manufacturing 31T33,F gases]</t>
  </si>
  <si>
    <t>Industrial Sector Energy Related Emissions after CCS[hard coal if,energy pipelines and gas processing 352T353,CO2]</t>
  </si>
  <si>
    <t>Industrial Sector Energy Related Emissions after CCS[hard coal if,energy pipelines and gas processing 352T353,VOC]</t>
  </si>
  <si>
    <t>Industrial Sector Energy Related Emissions after CCS[hard coal if,energy pipelines and gas processing 352T353,CO]</t>
  </si>
  <si>
    <t>Industrial Sector Energy Related Emissions after CCS[hard coal if,energy pipelines and gas processing 352T353,NOx]</t>
  </si>
  <si>
    <t>Industrial Sector Energy Related Emissions after CCS[hard coal if,energy pipelines and gas processing 352T353,PM10]</t>
  </si>
  <si>
    <t>Industrial Sector Energy Related Emissions after CCS[hard coal if,energy pipelines and gas processing 352T353,PM25]</t>
  </si>
  <si>
    <t>Industrial Sector Energy Related Emissions after CCS[hard coal if,energy pipelines and gas processing 352T353,SOx]</t>
  </si>
  <si>
    <t>Industrial Sector Energy Related Emissions after CCS[hard coal if,energy pipelines and gas processing 352T353,BC]</t>
  </si>
  <si>
    <t>Industrial Sector Energy Related Emissions after CCS[hard coal if,energy pipelines and gas processing 352T353,OC]</t>
  </si>
  <si>
    <t>Industrial Sector Energy Related Emissions after CCS[hard coal if,energy pipelines and gas processing 352T353,CH4]</t>
  </si>
  <si>
    <t>Industrial Sector Energy Related Emissions after CCS[hard coal if,energy pipelines and gas processing 352T353,N2O]</t>
  </si>
  <si>
    <t>Industrial Sector Energy Related Emissions after CCS[hard coal if,energy pipelines and gas processing 352T353,F gases]</t>
  </si>
  <si>
    <t>Industrial Sector Energy Related Emissions after CCS[hard coal if,water and waste 36T39,CO2]</t>
  </si>
  <si>
    <t>Industrial Sector Energy Related Emissions after CCS[hard coal if,water and waste 36T39,VOC]</t>
  </si>
  <si>
    <t>Industrial Sector Energy Related Emissions after CCS[hard coal if,water and waste 36T39,CO]</t>
  </si>
  <si>
    <t>Industrial Sector Energy Related Emissions after CCS[hard coal if,water and waste 36T39,NOx]</t>
  </si>
  <si>
    <t>Industrial Sector Energy Related Emissions after CCS[hard coal if,water and waste 36T39,PM10]</t>
  </si>
  <si>
    <t>Industrial Sector Energy Related Emissions after CCS[hard coal if,water and waste 36T39,PM25]</t>
  </si>
  <si>
    <t>Industrial Sector Energy Related Emissions after CCS[hard coal if,water and waste 36T39,SOx]</t>
  </si>
  <si>
    <t>Industrial Sector Energy Related Emissions after CCS[hard coal if,water and waste 36T39,BC]</t>
  </si>
  <si>
    <t>Industrial Sector Energy Related Emissions after CCS[hard coal if,water and waste 36T39,OC]</t>
  </si>
  <si>
    <t>Industrial Sector Energy Related Emissions after CCS[hard coal if,water and waste 36T39,CH4]</t>
  </si>
  <si>
    <t>Industrial Sector Energy Related Emissions after CCS[hard coal if,water and waste 36T39,N2O]</t>
  </si>
  <si>
    <t>Industrial Sector Energy Related Emissions after CCS[hard coal if,water and waste 36T39,F gases]</t>
  </si>
  <si>
    <t>Industrial Sector Energy Related Emissions after CCS[hard coal if,construction 41T43,CO2]</t>
  </si>
  <si>
    <t>Industrial Sector Energy Related Emissions after CCS[hard coal if,construction 41T43,VOC]</t>
  </si>
  <si>
    <t>Industrial Sector Energy Related Emissions after CCS[hard coal if,construction 41T43,CO]</t>
  </si>
  <si>
    <t>Industrial Sector Energy Related Emissions after CCS[hard coal if,construction 41T43,NOx]</t>
  </si>
  <si>
    <t>Industrial Sector Energy Related Emissions after CCS[hard coal if,construction 41T43,PM10]</t>
  </si>
  <si>
    <t>Industrial Sector Energy Related Emissions after CCS[hard coal if,construction 41T43,PM25]</t>
  </si>
  <si>
    <t>Industrial Sector Energy Related Emissions after CCS[hard coal if,construction 41T43,SOx]</t>
  </si>
  <si>
    <t>Industrial Sector Energy Related Emissions after CCS[hard coal if,construction 41T43,BC]</t>
  </si>
  <si>
    <t>Industrial Sector Energy Related Emissions after CCS[hard coal if,construction 41T43,OC]</t>
  </si>
  <si>
    <t>Industrial Sector Energy Related Emissions after CCS[hard coal if,construction 41T43,CH4]</t>
  </si>
  <si>
    <t>Industrial Sector Energy Related Emissions after CCS[hard coal if,construction 41T43,N2O]</t>
  </si>
  <si>
    <t>Industrial Sector Energy Related Emissions after CCS[hard coal if,construction 41T43,F gases]</t>
  </si>
  <si>
    <t>Industrial Sector Energy Related Emissions after CCS[natural gas if,agriculture and forestry 01T03,CO2]</t>
  </si>
  <si>
    <t>Industrial Sector Energy Related Emissions after CCS[natural gas if,agriculture and forestry 01T03,VOC]</t>
  </si>
  <si>
    <t>Industrial Sector Energy Related Emissions after CCS[natural gas if,agriculture and forestry 01T03,CO]</t>
  </si>
  <si>
    <t>Industrial Sector Energy Related Emissions after CCS[natural gas if,agriculture and forestry 01T03,NOx]</t>
  </si>
  <si>
    <t>Industrial Sector Energy Related Emissions after CCS[natural gas if,agriculture and forestry 01T03,PM10]</t>
  </si>
  <si>
    <t>Industrial Sector Energy Related Emissions after CCS[natural gas if,agriculture and forestry 01T03,PM25]</t>
  </si>
  <si>
    <t>Industrial Sector Energy Related Emissions after CCS[natural gas if,agriculture and forestry 01T03,SOx]</t>
  </si>
  <si>
    <t>Industrial Sector Energy Related Emissions after CCS[natural gas if,agriculture and forestry 01T03,BC]</t>
  </si>
  <si>
    <t>Industrial Sector Energy Related Emissions after CCS[natural gas if,agriculture and forestry 01T03,OC]</t>
  </si>
  <si>
    <t>Industrial Sector Energy Related Emissions after CCS[natural gas if,agriculture and forestry 01T03,CH4]</t>
  </si>
  <si>
    <t>Industrial Sector Energy Related Emissions after CCS[natural gas if,agriculture and forestry 01T03,N2O]</t>
  </si>
  <si>
    <t>Industrial Sector Energy Related Emissions after CCS[natural gas if,agriculture and forestry 01T03,F gases]</t>
  </si>
  <si>
    <t>Industrial Sector Energy Related Emissions after CCS[natural gas if,coal mining 05,CO2]</t>
  </si>
  <si>
    <t>Industrial Sector Energy Related Emissions after CCS[natural gas if,coal mining 05,VOC]</t>
  </si>
  <si>
    <t>Industrial Sector Energy Related Emissions after CCS[natural gas if,coal mining 05,CO]</t>
  </si>
  <si>
    <t>Industrial Sector Energy Related Emissions after CCS[natural gas if,coal mining 05,NOx]</t>
  </si>
  <si>
    <t>Industrial Sector Energy Related Emissions after CCS[natural gas if,coal mining 05,PM10]</t>
  </si>
  <si>
    <t>Industrial Sector Energy Related Emissions after CCS[natural gas if,coal mining 05,PM25]</t>
  </si>
  <si>
    <t>Industrial Sector Energy Related Emissions after CCS[natural gas if,coal mining 05,SOx]</t>
  </si>
  <si>
    <t>Industrial Sector Energy Related Emissions after CCS[natural gas if,coal mining 05,BC]</t>
  </si>
  <si>
    <t>Industrial Sector Energy Related Emissions after CCS[natural gas if,coal mining 05,OC]</t>
  </si>
  <si>
    <t>Industrial Sector Energy Related Emissions after CCS[natural gas if,coal mining 05,CH4]</t>
  </si>
  <si>
    <t>Industrial Sector Energy Related Emissions after CCS[natural gas if,coal mining 05,N2O]</t>
  </si>
  <si>
    <t>Industrial Sector Energy Related Emissions after CCS[natural gas if,coal mining 05,F gases]</t>
  </si>
  <si>
    <t>Industrial Sector Energy Related Emissions after CCS[natural gas if,oil and gas extraction 06,CO2]</t>
  </si>
  <si>
    <t>Industrial Sector Energy Related Emissions after CCS[natural gas if,oil and gas extraction 06,VOC]</t>
  </si>
  <si>
    <t>Industrial Sector Energy Related Emissions after CCS[natural gas if,oil and gas extraction 06,CO]</t>
  </si>
  <si>
    <t>Industrial Sector Energy Related Emissions after CCS[natural gas if,oil and gas extraction 06,NOx]</t>
  </si>
  <si>
    <t>Industrial Sector Energy Related Emissions after CCS[natural gas if,oil and gas extraction 06,PM10]</t>
  </si>
  <si>
    <t>Industrial Sector Energy Related Emissions after CCS[natural gas if,oil and gas extraction 06,PM25]</t>
  </si>
  <si>
    <t>Industrial Sector Energy Related Emissions after CCS[natural gas if,oil and gas extraction 06,SOx]</t>
  </si>
  <si>
    <t>Industrial Sector Energy Related Emissions after CCS[natural gas if,oil and gas extraction 06,BC]</t>
  </si>
  <si>
    <t>Industrial Sector Energy Related Emissions after CCS[natural gas if,oil and gas extraction 06,OC]</t>
  </si>
  <si>
    <t>Industrial Sector Energy Related Emissions after CCS[natural gas if,oil and gas extraction 06,CH4]</t>
  </si>
  <si>
    <t>Industrial Sector Energy Related Emissions after CCS[natural gas if,oil and gas extraction 06,N2O]</t>
  </si>
  <si>
    <t>Industrial Sector Energy Related Emissions after CCS[natural gas if,oil and gas extraction 06,F gases]</t>
  </si>
  <si>
    <t>Industrial Sector Energy Related Emissions after CCS[natural gas if,other mining and quarrying 07T08,CO2]</t>
  </si>
  <si>
    <t>Industrial Sector Energy Related Emissions after CCS[natural gas if,other mining and quarrying 07T08,VOC]</t>
  </si>
  <si>
    <t>Industrial Sector Energy Related Emissions after CCS[natural gas if,other mining and quarrying 07T08,CO]</t>
  </si>
  <si>
    <t>Industrial Sector Energy Related Emissions after CCS[natural gas if,other mining and quarrying 07T08,NOx]</t>
  </si>
  <si>
    <t>Industrial Sector Energy Related Emissions after CCS[natural gas if,other mining and quarrying 07T08,PM10]</t>
  </si>
  <si>
    <t>Industrial Sector Energy Related Emissions after CCS[natural gas if,other mining and quarrying 07T08,PM25]</t>
  </si>
  <si>
    <t>Industrial Sector Energy Related Emissions after CCS[natural gas if,other mining and quarrying 07T08,SOx]</t>
  </si>
  <si>
    <t>Industrial Sector Energy Related Emissions after CCS[natural gas if,other mining and quarrying 07T08,BC]</t>
  </si>
  <si>
    <t>Industrial Sector Energy Related Emissions after CCS[natural gas if,other mining and quarrying 07T08,OC]</t>
  </si>
  <si>
    <t>Industrial Sector Energy Related Emissions after CCS[natural gas if,other mining and quarrying 07T08,CH4]</t>
  </si>
  <si>
    <t>Industrial Sector Energy Related Emissions after CCS[natural gas if,other mining and quarrying 07T08,N2O]</t>
  </si>
  <si>
    <t>Industrial Sector Energy Related Emissions after CCS[natural gas if,other mining and quarrying 07T08,F gases]</t>
  </si>
  <si>
    <t>Industrial Sector Energy Related Emissions after CCS[natural gas if,food beverage and tobacco 10T12,CO2]</t>
  </si>
  <si>
    <t>Industrial Sector Energy Related Emissions after CCS[natural gas if,food beverage and tobacco 10T12,VOC]</t>
  </si>
  <si>
    <t>Industrial Sector Energy Related Emissions after CCS[natural gas if,food beverage and tobacco 10T12,CO]</t>
  </si>
  <si>
    <t>Industrial Sector Energy Related Emissions after CCS[natural gas if,food beverage and tobacco 10T12,NOx]</t>
  </si>
  <si>
    <t>Industrial Sector Energy Related Emissions after CCS[natural gas if,food beverage and tobacco 10T12,PM10]</t>
  </si>
  <si>
    <t>Industrial Sector Energy Related Emissions after CCS[natural gas if,food beverage and tobacco 10T12,PM25]</t>
  </si>
  <si>
    <t>Industrial Sector Energy Related Emissions after CCS[natural gas if,food beverage and tobacco 10T12,SOx]</t>
  </si>
  <si>
    <t>Industrial Sector Energy Related Emissions after CCS[natural gas if,food beverage and tobacco 10T12,BC]</t>
  </si>
  <si>
    <t>Industrial Sector Energy Related Emissions after CCS[natural gas if,food beverage and tobacco 10T12,OC]</t>
  </si>
  <si>
    <t>Industrial Sector Energy Related Emissions after CCS[natural gas if,food beverage and tobacco 10T12,CH4]</t>
  </si>
  <si>
    <t>Industrial Sector Energy Related Emissions after CCS[natural gas if,food beverage and tobacco 10T12,N2O]</t>
  </si>
  <si>
    <t>Industrial Sector Energy Related Emissions after CCS[natural gas if,food beverage and tobacco 10T12,F gases]</t>
  </si>
  <si>
    <t>Industrial Sector Energy Related Emissions after CCS[natural gas if,textiles apparel and leather 13T15,CO2]</t>
  </si>
  <si>
    <t>Industrial Sector Energy Related Emissions after CCS[natural gas if,textiles apparel and leather 13T15,VOC]</t>
  </si>
  <si>
    <t>Industrial Sector Energy Related Emissions after CCS[natural gas if,textiles apparel and leather 13T15,CO]</t>
  </si>
  <si>
    <t>Industrial Sector Energy Related Emissions after CCS[natural gas if,textiles apparel and leather 13T15,NOx]</t>
  </si>
  <si>
    <t>Industrial Sector Energy Related Emissions after CCS[natural gas if,textiles apparel and leather 13T15,PM10]</t>
  </si>
  <si>
    <t>Industrial Sector Energy Related Emissions after CCS[natural gas if,textiles apparel and leather 13T15,PM25]</t>
  </si>
  <si>
    <t>Industrial Sector Energy Related Emissions after CCS[natural gas if,textiles apparel and leather 13T15,SOx]</t>
  </si>
  <si>
    <t>Industrial Sector Energy Related Emissions after CCS[natural gas if,textiles apparel and leather 13T15,BC]</t>
  </si>
  <si>
    <t>Industrial Sector Energy Related Emissions after CCS[natural gas if,textiles apparel and leather 13T15,OC]</t>
  </si>
  <si>
    <t>Industrial Sector Energy Related Emissions after CCS[natural gas if,textiles apparel and leather 13T15,CH4]</t>
  </si>
  <si>
    <t>Industrial Sector Energy Related Emissions after CCS[natural gas if,textiles apparel and leather 13T15,N2O]</t>
  </si>
  <si>
    <t>Industrial Sector Energy Related Emissions after CCS[natural gas if,textiles apparel and leather 13T15,F gases]</t>
  </si>
  <si>
    <t>Industrial Sector Energy Related Emissions after CCS[natural gas if,wood products 16,CO2]</t>
  </si>
  <si>
    <t>Industrial Sector Energy Related Emissions after CCS[natural gas if,wood products 16,VOC]</t>
  </si>
  <si>
    <t>Industrial Sector Energy Related Emissions after CCS[natural gas if,wood products 16,CO]</t>
  </si>
  <si>
    <t>Industrial Sector Energy Related Emissions after CCS[natural gas if,wood products 16,NOx]</t>
  </si>
  <si>
    <t>Industrial Sector Energy Related Emissions after CCS[natural gas if,wood products 16,PM10]</t>
  </si>
  <si>
    <t>Industrial Sector Energy Related Emissions after CCS[natural gas if,wood products 16,PM25]</t>
  </si>
  <si>
    <t>Industrial Sector Energy Related Emissions after CCS[natural gas if,wood products 16,SOx]</t>
  </si>
  <si>
    <t>Industrial Sector Energy Related Emissions after CCS[natural gas if,wood products 16,BC]</t>
  </si>
  <si>
    <t>Industrial Sector Energy Related Emissions after CCS[natural gas if,wood products 16,OC]</t>
  </si>
  <si>
    <t>Industrial Sector Energy Related Emissions after CCS[natural gas if,wood products 16,CH4]</t>
  </si>
  <si>
    <t>Industrial Sector Energy Related Emissions after CCS[natural gas if,wood products 16,N2O]</t>
  </si>
  <si>
    <t>Industrial Sector Energy Related Emissions after CCS[natural gas if,wood products 16,F gases]</t>
  </si>
  <si>
    <t>Industrial Sector Energy Related Emissions after CCS[natural gas if,pulp paper and printing 17T18,CO2]</t>
  </si>
  <si>
    <t>Industrial Sector Energy Related Emissions after CCS[natural gas if,pulp paper and printing 17T18,VOC]</t>
  </si>
  <si>
    <t>Industrial Sector Energy Related Emissions after CCS[natural gas if,pulp paper and printing 17T18,CO]</t>
  </si>
  <si>
    <t>Industrial Sector Energy Related Emissions after CCS[natural gas if,pulp paper and printing 17T18,NOx]</t>
  </si>
  <si>
    <t>Industrial Sector Energy Related Emissions after CCS[natural gas if,pulp paper and printing 17T18,PM10]</t>
  </si>
  <si>
    <t>Industrial Sector Energy Related Emissions after CCS[natural gas if,pulp paper and printing 17T18,PM25]</t>
  </si>
  <si>
    <t>Industrial Sector Energy Related Emissions after CCS[natural gas if,pulp paper and printing 17T18,SOx]</t>
  </si>
  <si>
    <t>Industrial Sector Energy Related Emissions after CCS[natural gas if,pulp paper and printing 17T18,BC]</t>
  </si>
  <si>
    <t>Industrial Sector Energy Related Emissions after CCS[natural gas if,pulp paper and printing 17T18,OC]</t>
  </si>
  <si>
    <t>Industrial Sector Energy Related Emissions after CCS[natural gas if,pulp paper and printing 17T18,CH4]</t>
  </si>
  <si>
    <t>Industrial Sector Energy Related Emissions after CCS[natural gas if,pulp paper and printing 17T18,N2O]</t>
  </si>
  <si>
    <t>Industrial Sector Energy Related Emissions after CCS[natural gas if,pulp paper and printing 17T18,F gases]</t>
  </si>
  <si>
    <t>Industrial Sector Energy Related Emissions after CCS[natural gas if,refined petroleum and coke 19,CO2]</t>
  </si>
  <si>
    <t>Industrial Sector Energy Related Emissions after CCS[natural gas if,refined petroleum and coke 19,VOC]</t>
  </si>
  <si>
    <t>Industrial Sector Energy Related Emissions after CCS[natural gas if,refined petroleum and coke 19,CO]</t>
  </si>
  <si>
    <t>Industrial Sector Energy Related Emissions after CCS[natural gas if,refined petroleum and coke 19,NOx]</t>
  </si>
  <si>
    <t>Industrial Sector Energy Related Emissions after CCS[natural gas if,refined petroleum and coke 19,PM10]</t>
  </si>
  <si>
    <t>Industrial Sector Energy Related Emissions after CCS[natural gas if,refined petroleum and coke 19,PM25]</t>
  </si>
  <si>
    <t>Industrial Sector Energy Related Emissions after CCS[natural gas if,refined petroleum and coke 19,SOx]</t>
  </si>
  <si>
    <t>Industrial Sector Energy Related Emissions after CCS[natural gas if,refined petroleum and coke 19,BC]</t>
  </si>
  <si>
    <t>Industrial Sector Energy Related Emissions after CCS[natural gas if,refined petroleum and coke 19,OC]</t>
  </si>
  <si>
    <t>Industrial Sector Energy Related Emissions after CCS[natural gas if,refined petroleum and coke 19,CH4]</t>
  </si>
  <si>
    <t>Industrial Sector Energy Related Emissions after CCS[natural gas if,refined petroleum and coke 19,N2O]</t>
  </si>
  <si>
    <t>Industrial Sector Energy Related Emissions after CCS[natural gas if,refined petroleum and coke 19,F gases]</t>
  </si>
  <si>
    <t>Industrial Sector Energy Related Emissions after CCS[natural gas if,chemicals 20,CO2]</t>
  </si>
  <si>
    <t>Industrial Sector Energy Related Emissions after CCS[natural gas if,chemicals 20,VOC]</t>
  </si>
  <si>
    <t>Industrial Sector Energy Related Emissions after CCS[natural gas if,chemicals 20,CO]</t>
  </si>
  <si>
    <t>Industrial Sector Energy Related Emissions after CCS[natural gas if,chemicals 20,NOx]</t>
  </si>
  <si>
    <t>Industrial Sector Energy Related Emissions after CCS[natural gas if,chemicals 20,PM10]</t>
  </si>
  <si>
    <t>Industrial Sector Energy Related Emissions after CCS[natural gas if,chemicals 20,PM25]</t>
  </si>
  <si>
    <t>Industrial Sector Energy Related Emissions after CCS[natural gas if,chemicals 20,SOx]</t>
  </si>
  <si>
    <t>Industrial Sector Energy Related Emissions after CCS[natural gas if,chemicals 20,BC]</t>
  </si>
  <si>
    <t>Industrial Sector Energy Related Emissions after CCS[natural gas if,chemicals 20,OC]</t>
  </si>
  <si>
    <t>Industrial Sector Energy Related Emissions after CCS[natural gas if,chemicals 20,CH4]</t>
  </si>
  <si>
    <t>Industrial Sector Energy Related Emissions after CCS[natural gas if,chemicals 20,N2O]</t>
  </si>
  <si>
    <t>Industrial Sector Energy Related Emissions after CCS[natural gas if,chemicals 20,F gases]</t>
  </si>
  <si>
    <t>Industrial Sector Energy Related Emissions after CCS[natural gas if,rubber and plastic products 22,CO2]</t>
  </si>
  <si>
    <t>Industrial Sector Energy Related Emissions after CCS[natural gas if,rubber and plastic products 22,VOC]</t>
  </si>
  <si>
    <t>Industrial Sector Energy Related Emissions after CCS[natural gas if,rubber and plastic products 22,CO]</t>
  </si>
  <si>
    <t>Industrial Sector Energy Related Emissions after CCS[natural gas if,rubber and plastic products 22,NOx]</t>
  </si>
  <si>
    <t>Industrial Sector Energy Related Emissions after CCS[natural gas if,rubber and plastic products 22,PM10]</t>
  </si>
  <si>
    <t>Industrial Sector Energy Related Emissions after CCS[natural gas if,rubber and plastic products 22,PM25]</t>
  </si>
  <si>
    <t>Industrial Sector Energy Related Emissions after CCS[natural gas if,rubber and plastic products 22,SOx]</t>
  </si>
  <si>
    <t>Industrial Sector Energy Related Emissions after CCS[natural gas if,rubber and plastic products 22,BC]</t>
  </si>
  <si>
    <t>Industrial Sector Energy Related Emissions after CCS[natural gas if,rubber and plastic products 22,OC]</t>
  </si>
  <si>
    <t>Industrial Sector Energy Related Emissions after CCS[natural gas if,rubber and plastic products 22,CH4]</t>
  </si>
  <si>
    <t>Industrial Sector Energy Related Emissions after CCS[natural gas if,rubber and plastic products 22,N2O]</t>
  </si>
  <si>
    <t>Industrial Sector Energy Related Emissions after CCS[natural gas if,rubber and plastic products 22,F gases]</t>
  </si>
  <si>
    <t>Industrial Sector Energy Related Emissions after CCS[natural gas if,glass and glass products 231,CO2]</t>
  </si>
  <si>
    <t>Industrial Sector Energy Related Emissions after CCS[natural gas if,glass and glass products 231,VOC]</t>
  </si>
  <si>
    <t>Industrial Sector Energy Related Emissions after CCS[natural gas if,glass and glass products 231,CO]</t>
  </si>
  <si>
    <t>Industrial Sector Energy Related Emissions after CCS[natural gas if,glass and glass products 231,NOx]</t>
  </si>
  <si>
    <t>Industrial Sector Energy Related Emissions after CCS[natural gas if,glass and glass products 231,PM10]</t>
  </si>
  <si>
    <t>Industrial Sector Energy Related Emissions after CCS[natural gas if,glass and glass products 231,PM25]</t>
  </si>
  <si>
    <t>Industrial Sector Energy Related Emissions after CCS[natural gas if,glass and glass products 231,SOx]</t>
  </si>
  <si>
    <t>Industrial Sector Energy Related Emissions after CCS[natural gas if,glass and glass products 231,BC]</t>
  </si>
  <si>
    <t>Industrial Sector Energy Related Emissions after CCS[natural gas if,glass and glass products 231,OC]</t>
  </si>
  <si>
    <t>Industrial Sector Energy Related Emissions after CCS[natural gas if,glass and glass products 231,CH4]</t>
  </si>
  <si>
    <t>Industrial Sector Energy Related Emissions after CCS[natural gas if,glass and glass products 231,N2O]</t>
  </si>
  <si>
    <t>Industrial Sector Energy Related Emissions after CCS[natural gas if,glass and glass products 231,F gases]</t>
  </si>
  <si>
    <t>Industrial Sector Energy Related Emissions after CCS[natural gas if,cement and other nonmetallic minerals 239,CO2]</t>
  </si>
  <si>
    <t>Industrial Sector Energy Related Emissions after CCS[natural gas if,cement and other nonmetallic minerals 239,VOC]</t>
  </si>
  <si>
    <t>Industrial Sector Energy Related Emissions after CCS[natural gas if,cement and other nonmetallic minerals 239,CO]</t>
  </si>
  <si>
    <t>Industrial Sector Energy Related Emissions after CCS[natural gas if,cement and other nonmetallic minerals 239,NOx]</t>
  </si>
  <si>
    <t>Industrial Sector Energy Related Emissions after CCS[natural gas if,cement and other nonmetallic minerals 239,PM10]</t>
  </si>
  <si>
    <t>Industrial Sector Energy Related Emissions after CCS[natural gas if,cement and other nonmetallic minerals 239,PM25]</t>
  </si>
  <si>
    <t>Industrial Sector Energy Related Emissions after CCS[natural gas if,cement and other nonmetallic minerals 239,SOx]</t>
  </si>
  <si>
    <t>Industrial Sector Energy Related Emissions after CCS[natural gas if,cement and other nonmetallic minerals 239,BC]</t>
  </si>
  <si>
    <t>Industrial Sector Energy Related Emissions after CCS[natural gas if,cement and other nonmetallic minerals 239,OC]</t>
  </si>
  <si>
    <t>Industrial Sector Energy Related Emissions after CCS[natural gas if,cement and other nonmetallic minerals 239,CH4]</t>
  </si>
  <si>
    <t>Industrial Sector Energy Related Emissions after CCS[natural gas if,cement and other nonmetallic minerals 239,N2O]</t>
  </si>
  <si>
    <t>Industrial Sector Energy Related Emissions after CCS[natural gas if,cement and other nonmetallic minerals 239,F gases]</t>
  </si>
  <si>
    <t>Industrial Sector Energy Related Emissions after CCS[natural gas if,iron and steel 241,CO2]</t>
  </si>
  <si>
    <t>Industrial Sector Energy Related Emissions after CCS[natural gas if,iron and steel 241,VOC]</t>
  </si>
  <si>
    <t>Industrial Sector Energy Related Emissions after CCS[natural gas if,iron and steel 241,CO]</t>
  </si>
  <si>
    <t>Industrial Sector Energy Related Emissions after CCS[natural gas if,iron and steel 241,NOx]</t>
  </si>
  <si>
    <t>Industrial Sector Energy Related Emissions after CCS[natural gas if,iron and steel 241,PM10]</t>
  </si>
  <si>
    <t>Industrial Sector Energy Related Emissions after CCS[natural gas if,iron and steel 241,PM25]</t>
  </si>
  <si>
    <t>Industrial Sector Energy Related Emissions after CCS[natural gas if,iron and steel 241,SOx]</t>
  </si>
  <si>
    <t>Industrial Sector Energy Related Emissions after CCS[natural gas if,iron and steel 241,BC]</t>
  </si>
  <si>
    <t>Industrial Sector Energy Related Emissions after CCS[natural gas if,iron and steel 241,OC]</t>
  </si>
  <si>
    <t>Industrial Sector Energy Related Emissions after CCS[natural gas if,iron and steel 241,CH4]</t>
  </si>
  <si>
    <t>Industrial Sector Energy Related Emissions after CCS[natural gas if,iron and steel 241,N2O]</t>
  </si>
  <si>
    <t>Industrial Sector Energy Related Emissions after CCS[natural gas if,iron and steel 241,F gases]</t>
  </si>
  <si>
    <t>Industrial Sector Energy Related Emissions after CCS[natural gas if,other metals 242,CO2]</t>
  </si>
  <si>
    <t>Industrial Sector Energy Related Emissions after CCS[natural gas if,other metals 242,VOC]</t>
  </si>
  <si>
    <t>Industrial Sector Energy Related Emissions after CCS[natural gas if,other metals 242,CO]</t>
  </si>
  <si>
    <t>Industrial Sector Energy Related Emissions after CCS[natural gas if,other metals 242,NOx]</t>
  </si>
  <si>
    <t>Industrial Sector Energy Related Emissions after CCS[natural gas if,other metals 242,PM10]</t>
  </si>
  <si>
    <t>Industrial Sector Energy Related Emissions after CCS[natural gas if,other metals 242,PM25]</t>
  </si>
  <si>
    <t>Industrial Sector Energy Related Emissions after CCS[natural gas if,other metals 242,SOx]</t>
  </si>
  <si>
    <t>Industrial Sector Energy Related Emissions after CCS[natural gas if,other metals 242,BC]</t>
  </si>
  <si>
    <t>Industrial Sector Energy Related Emissions after CCS[natural gas if,other metals 242,OC]</t>
  </si>
  <si>
    <t>Industrial Sector Energy Related Emissions after CCS[natural gas if,other metals 242,CH4]</t>
  </si>
  <si>
    <t>Industrial Sector Energy Related Emissions after CCS[natural gas if,other metals 242,N2O]</t>
  </si>
  <si>
    <t>Industrial Sector Energy Related Emissions after CCS[natural gas if,other metals 242,F gases]</t>
  </si>
  <si>
    <t>Industrial Sector Energy Related Emissions after CCS[natural gas if,metal products except machinery and vehicles 25,CO2]</t>
  </si>
  <si>
    <t>Industrial Sector Energy Related Emissions after CCS[natural gas if,metal products except machinery and vehicles 25,VOC]</t>
  </si>
  <si>
    <t>Industrial Sector Energy Related Emissions after CCS[natural gas if,metal products except machinery and vehicles 25,CO]</t>
  </si>
  <si>
    <t>Industrial Sector Energy Related Emissions after CCS[natural gas if,metal products except machinery and vehicles 25,NOx]</t>
  </si>
  <si>
    <t>Industrial Sector Energy Related Emissions after CCS[natural gas if,metal products except machinery and vehicles 25,PM10]</t>
  </si>
  <si>
    <t>Industrial Sector Energy Related Emissions after CCS[natural gas if,metal products except machinery and vehicles 25,PM25]</t>
  </si>
  <si>
    <t>Industrial Sector Energy Related Emissions after CCS[natural gas if,metal products except machinery and vehicles 25,SOx]</t>
  </si>
  <si>
    <t>Industrial Sector Energy Related Emissions after CCS[natural gas if,metal products except machinery and vehicles 25,BC]</t>
  </si>
  <si>
    <t>Industrial Sector Energy Related Emissions after CCS[natural gas if,metal products except machinery and vehicles 25,OC]</t>
  </si>
  <si>
    <t>Industrial Sector Energy Related Emissions after CCS[natural gas if,metal products except machinery and vehicles 25,CH4]</t>
  </si>
  <si>
    <t>Industrial Sector Energy Related Emissions after CCS[natural gas if,metal products except machinery and vehicles 25,N2O]</t>
  </si>
  <si>
    <t>Industrial Sector Energy Related Emissions after CCS[natural gas if,metal products except machinery and vehicles 25,F gases]</t>
  </si>
  <si>
    <t>Industrial Sector Energy Related Emissions after CCS[natural gas if,computers and electronics 26,CO2]</t>
  </si>
  <si>
    <t>Industrial Sector Energy Related Emissions after CCS[natural gas if,computers and electronics 26,VOC]</t>
  </si>
  <si>
    <t>Industrial Sector Energy Related Emissions after CCS[natural gas if,computers and electronics 26,CO]</t>
  </si>
  <si>
    <t>Industrial Sector Energy Related Emissions after CCS[natural gas if,computers and electronics 26,NOx]</t>
  </si>
  <si>
    <t>Industrial Sector Energy Related Emissions after CCS[natural gas if,computers and electronics 26,PM10]</t>
  </si>
  <si>
    <t>Industrial Sector Energy Related Emissions after CCS[natural gas if,computers and electronics 26,PM25]</t>
  </si>
  <si>
    <t>Industrial Sector Energy Related Emissions after CCS[natural gas if,computers and electronics 26,SOx]</t>
  </si>
  <si>
    <t>Industrial Sector Energy Related Emissions after CCS[natural gas if,computers and electronics 26,BC]</t>
  </si>
  <si>
    <t>Industrial Sector Energy Related Emissions after CCS[natural gas if,computers and electronics 26,OC]</t>
  </si>
  <si>
    <t>Industrial Sector Energy Related Emissions after CCS[natural gas if,computers and electronics 26,CH4]</t>
  </si>
  <si>
    <t>Industrial Sector Energy Related Emissions after CCS[natural gas if,computers and electronics 26,N2O]</t>
  </si>
  <si>
    <t>Industrial Sector Energy Related Emissions after CCS[natural gas if,computers and electronics 26,F gases]</t>
  </si>
  <si>
    <t>Industrial Sector Energy Related Emissions after CCS[natural gas if,appliances and electrical equipment 27,CO2]</t>
  </si>
  <si>
    <t>Industrial Sector Energy Related Emissions after CCS[natural gas if,appliances and electrical equipment 27,VOC]</t>
  </si>
  <si>
    <t>Industrial Sector Energy Related Emissions after CCS[natural gas if,appliances and electrical equipment 27,CO]</t>
  </si>
  <si>
    <t>Industrial Sector Energy Related Emissions after CCS[natural gas if,appliances and electrical equipment 27,NOx]</t>
  </si>
  <si>
    <t>Industrial Sector Energy Related Emissions after CCS[natural gas if,appliances and electrical equipment 27,PM10]</t>
  </si>
  <si>
    <t>Industrial Sector Energy Related Emissions after CCS[natural gas if,appliances and electrical equipment 27,PM25]</t>
  </si>
  <si>
    <t>Industrial Sector Energy Related Emissions after CCS[natural gas if,appliances and electrical equipment 27,SOx]</t>
  </si>
  <si>
    <t>Industrial Sector Energy Related Emissions after CCS[natural gas if,appliances and electrical equipment 27,BC]</t>
  </si>
  <si>
    <t>Industrial Sector Energy Related Emissions after CCS[natural gas if,appliances and electrical equipment 27,OC]</t>
  </si>
  <si>
    <t>Industrial Sector Energy Related Emissions after CCS[natural gas if,appliances and electrical equipment 27,CH4]</t>
  </si>
  <si>
    <t>Industrial Sector Energy Related Emissions after CCS[natural gas if,appliances and electrical equipment 27,N2O]</t>
  </si>
  <si>
    <t>Industrial Sector Energy Related Emissions after CCS[natural gas if,appliances and electrical equipment 27,F gases]</t>
  </si>
  <si>
    <t>Industrial Sector Energy Related Emissions after CCS[natural gas if,other machinery 28,CO2]</t>
  </si>
  <si>
    <t>Industrial Sector Energy Related Emissions after CCS[natural gas if,other machinery 28,VOC]</t>
  </si>
  <si>
    <t>Industrial Sector Energy Related Emissions after CCS[natural gas if,other machinery 28,CO]</t>
  </si>
  <si>
    <t>Industrial Sector Energy Related Emissions after CCS[natural gas if,other machinery 28,NOx]</t>
  </si>
  <si>
    <t>Industrial Sector Energy Related Emissions after CCS[natural gas if,other machinery 28,PM10]</t>
  </si>
  <si>
    <t>Industrial Sector Energy Related Emissions after CCS[natural gas if,other machinery 28,PM25]</t>
  </si>
  <si>
    <t>Industrial Sector Energy Related Emissions after CCS[natural gas if,other machinery 28,SOx]</t>
  </si>
  <si>
    <t>Industrial Sector Energy Related Emissions after CCS[natural gas if,other machinery 28,BC]</t>
  </si>
  <si>
    <t>Industrial Sector Energy Related Emissions after CCS[natural gas if,other machinery 28,OC]</t>
  </si>
  <si>
    <t>Industrial Sector Energy Related Emissions after CCS[natural gas if,other machinery 28,CH4]</t>
  </si>
  <si>
    <t>Industrial Sector Energy Related Emissions after CCS[natural gas if,other machinery 28,N2O]</t>
  </si>
  <si>
    <t>Industrial Sector Energy Related Emissions after CCS[natural gas if,other machinery 28,F gases]</t>
  </si>
  <si>
    <t>Industrial Sector Energy Related Emissions after CCS[natural gas if,road vehicles 29,CO2]</t>
  </si>
  <si>
    <t>Industrial Sector Energy Related Emissions after CCS[natural gas if,road vehicles 29,VOC]</t>
  </si>
  <si>
    <t>Industrial Sector Energy Related Emissions after CCS[natural gas if,road vehicles 29,CO]</t>
  </si>
  <si>
    <t>Industrial Sector Energy Related Emissions after CCS[natural gas if,road vehicles 29,NOx]</t>
  </si>
  <si>
    <t>Industrial Sector Energy Related Emissions after CCS[natural gas if,road vehicles 29,PM10]</t>
  </si>
  <si>
    <t>Industrial Sector Energy Related Emissions after CCS[natural gas if,road vehicles 29,PM25]</t>
  </si>
  <si>
    <t>Industrial Sector Energy Related Emissions after CCS[natural gas if,road vehicles 29,SOx]</t>
  </si>
  <si>
    <t>Industrial Sector Energy Related Emissions after CCS[natural gas if,road vehicles 29,BC]</t>
  </si>
  <si>
    <t>Industrial Sector Energy Related Emissions after CCS[natural gas if,road vehicles 29,OC]</t>
  </si>
  <si>
    <t>Industrial Sector Energy Related Emissions after CCS[natural gas if,road vehicles 29,CH4]</t>
  </si>
  <si>
    <t>Industrial Sector Energy Related Emissions after CCS[natural gas if,road vehicles 29,N2O]</t>
  </si>
  <si>
    <t>Industrial Sector Energy Related Emissions after CCS[natural gas if,road vehicles 29,F gases]</t>
  </si>
  <si>
    <t>Industrial Sector Energy Related Emissions after CCS[natural gas if,nonroad vehicles 30,CO2]</t>
  </si>
  <si>
    <t>Industrial Sector Energy Related Emissions after CCS[natural gas if,nonroad vehicles 30,VOC]</t>
  </si>
  <si>
    <t>Industrial Sector Energy Related Emissions after CCS[natural gas if,nonroad vehicles 30,CO]</t>
  </si>
  <si>
    <t>Industrial Sector Energy Related Emissions after CCS[natural gas if,nonroad vehicles 30,NOx]</t>
  </si>
  <si>
    <t>Industrial Sector Energy Related Emissions after CCS[natural gas if,nonroad vehicles 30,PM10]</t>
  </si>
  <si>
    <t>Industrial Sector Energy Related Emissions after CCS[natural gas if,nonroad vehicles 30,PM25]</t>
  </si>
  <si>
    <t>Industrial Sector Energy Related Emissions after CCS[natural gas if,nonroad vehicles 30,SOx]</t>
  </si>
  <si>
    <t>Industrial Sector Energy Related Emissions after CCS[natural gas if,nonroad vehicles 30,BC]</t>
  </si>
  <si>
    <t>Industrial Sector Energy Related Emissions after CCS[natural gas if,nonroad vehicles 30,OC]</t>
  </si>
  <si>
    <t>Industrial Sector Energy Related Emissions after CCS[natural gas if,nonroad vehicles 30,CH4]</t>
  </si>
  <si>
    <t>Industrial Sector Energy Related Emissions after CCS[natural gas if,nonroad vehicles 30,N2O]</t>
  </si>
  <si>
    <t>Industrial Sector Energy Related Emissions after CCS[natural gas if,nonroad vehicles 30,F gases]</t>
  </si>
  <si>
    <t>Industrial Sector Energy Related Emissions after CCS[natural gas if,other manufacturing 31T33,CO2]</t>
  </si>
  <si>
    <t>Industrial Sector Energy Related Emissions after CCS[natural gas if,other manufacturing 31T33,VOC]</t>
  </si>
  <si>
    <t>Industrial Sector Energy Related Emissions after CCS[natural gas if,other manufacturing 31T33,CO]</t>
  </si>
  <si>
    <t>Industrial Sector Energy Related Emissions after CCS[natural gas if,other manufacturing 31T33,NOx]</t>
  </si>
  <si>
    <t>Industrial Sector Energy Related Emissions after CCS[natural gas if,other manufacturing 31T33,PM10]</t>
  </si>
  <si>
    <t>Industrial Sector Energy Related Emissions after CCS[natural gas if,other manufacturing 31T33,PM25]</t>
  </si>
  <si>
    <t>Industrial Sector Energy Related Emissions after CCS[natural gas if,other manufacturing 31T33,SOx]</t>
  </si>
  <si>
    <t>Industrial Sector Energy Related Emissions after CCS[natural gas if,other manufacturing 31T33,BC]</t>
  </si>
  <si>
    <t>Industrial Sector Energy Related Emissions after CCS[natural gas if,other manufacturing 31T33,OC]</t>
  </si>
  <si>
    <t>Industrial Sector Energy Related Emissions after CCS[natural gas if,other manufacturing 31T33,CH4]</t>
  </si>
  <si>
    <t>Industrial Sector Energy Related Emissions after CCS[natural gas if,other manufacturing 31T33,N2O]</t>
  </si>
  <si>
    <t>Industrial Sector Energy Related Emissions after CCS[natural gas if,other manufacturing 31T33,F gases]</t>
  </si>
  <si>
    <t>Industrial Sector Energy Related Emissions after CCS[natural gas if,energy pipelines and gas processing 352T353,CO2]</t>
  </si>
  <si>
    <t>Industrial Sector Energy Related Emissions after CCS[natural gas if,energy pipelines and gas processing 352T353,VOC]</t>
  </si>
  <si>
    <t>Industrial Sector Energy Related Emissions after CCS[natural gas if,energy pipelines and gas processing 352T353,CO]</t>
  </si>
  <si>
    <t>Industrial Sector Energy Related Emissions after CCS[natural gas if,energy pipelines and gas processing 352T353,NOx]</t>
  </si>
  <si>
    <t>Industrial Sector Energy Related Emissions after CCS[natural gas if,energy pipelines and gas processing 352T353,PM10]</t>
  </si>
  <si>
    <t>Industrial Sector Energy Related Emissions after CCS[natural gas if,energy pipelines and gas processing 352T353,PM25]</t>
  </si>
  <si>
    <t>Industrial Sector Energy Related Emissions after CCS[natural gas if,energy pipelines and gas processing 352T353,SOx]</t>
  </si>
  <si>
    <t>Industrial Sector Energy Related Emissions after CCS[natural gas if,energy pipelines and gas processing 352T353,BC]</t>
  </si>
  <si>
    <t>Industrial Sector Energy Related Emissions after CCS[natural gas if,energy pipelines and gas processing 352T353,OC]</t>
  </si>
  <si>
    <t>Industrial Sector Energy Related Emissions after CCS[natural gas if,energy pipelines and gas processing 352T353,CH4]</t>
  </si>
  <si>
    <t>Industrial Sector Energy Related Emissions after CCS[natural gas if,energy pipelines and gas processing 352T353,N2O]</t>
  </si>
  <si>
    <t>Industrial Sector Energy Related Emissions after CCS[natural gas if,energy pipelines and gas processing 352T353,F gases]</t>
  </si>
  <si>
    <t>Industrial Sector Energy Related Emissions after CCS[natural gas if,water and waste 36T39,CO2]</t>
  </si>
  <si>
    <t>Industrial Sector Energy Related Emissions after CCS[natural gas if,water and waste 36T39,VOC]</t>
  </si>
  <si>
    <t>Industrial Sector Energy Related Emissions after CCS[natural gas if,water and waste 36T39,CO]</t>
  </si>
  <si>
    <t>Industrial Sector Energy Related Emissions after CCS[natural gas if,water and waste 36T39,NOx]</t>
  </si>
  <si>
    <t>Industrial Sector Energy Related Emissions after CCS[natural gas if,water and waste 36T39,PM10]</t>
  </si>
  <si>
    <t>Industrial Sector Energy Related Emissions after CCS[natural gas if,water and waste 36T39,PM25]</t>
  </si>
  <si>
    <t>Industrial Sector Energy Related Emissions after CCS[natural gas if,water and waste 36T39,SOx]</t>
  </si>
  <si>
    <t>Industrial Sector Energy Related Emissions after CCS[natural gas if,water and waste 36T39,BC]</t>
  </si>
  <si>
    <t>Industrial Sector Energy Related Emissions after CCS[natural gas if,water and waste 36T39,OC]</t>
  </si>
  <si>
    <t>Industrial Sector Energy Related Emissions after CCS[natural gas if,water and waste 36T39,CH4]</t>
  </si>
  <si>
    <t>Industrial Sector Energy Related Emissions after CCS[natural gas if,water and waste 36T39,N2O]</t>
  </si>
  <si>
    <t>Industrial Sector Energy Related Emissions after CCS[natural gas if,water and waste 36T39,F gases]</t>
  </si>
  <si>
    <t>Industrial Sector Energy Related Emissions after CCS[natural gas if,construction 41T43,CO2]</t>
  </si>
  <si>
    <t>Industrial Sector Energy Related Emissions after CCS[natural gas if,construction 41T43,VOC]</t>
  </si>
  <si>
    <t>Industrial Sector Energy Related Emissions after CCS[natural gas if,construction 41T43,CO]</t>
  </si>
  <si>
    <t>Industrial Sector Energy Related Emissions after CCS[natural gas if,construction 41T43,NOx]</t>
  </si>
  <si>
    <t>Industrial Sector Energy Related Emissions after CCS[natural gas if,construction 41T43,PM10]</t>
  </si>
  <si>
    <t>Industrial Sector Energy Related Emissions after CCS[natural gas if,construction 41T43,PM25]</t>
  </si>
  <si>
    <t>Industrial Sector Energy Related Emissions after CCS[natural gas if,construction 41T43,SOx]</t>
  </si>
  <si>
    <t>Industrial Sector Energy Related Emissions after CCS[natural gas if,construction 41T43,BC]</t>
  </si>
  <si>
    <t>Industrial Sector Energy Related Emissions after CCS[natural gas if,construction 41T43,OC]</t>
  </si>
  <si>
    <t>Industrial Sector Energy Related Emissions after CCS[natural gas if,construction 41T43,CH4]</t>
  </si>
  <si>
    <t>Industrial Sector Energy Related Emissions after CCS[natural gas if,construction 41T43,N2O]</t>
  </si>
  <si>
    <t>Industrial Sector Energy Related Emissions after CCS[natural gas if,construction 41T43,F gases]</t>
  </si>
  <si>
    <t>Industrial Sector Energy Related Emissions after CCS[biomass if,agriculture and forestry 01T03,CO2]</t>
  </si>
  <si>
    <t>Industrial Sector Energy Related Emissions after CCS[biomass if,agriculture and forestry 01T03,VOC]</t>
  </si>
  <si>
    <t>Industrial Sector Energy Related Emissions after CCS[biomass if,agriculture and forestry 01T03,CO]</t>
  </si>
  <si>
    <t>Industrial Sector Energy Related Emissions after CCS[biomass if,agriculture and forestry 01T03,NOx]</t>
  </si>
  <si>
    <t>Industrial Sector Energy Related Emissions after CCS[biomass if,agriculture and forestry 01T03,PM10]</t>
  </si>
  <si>
    <t>Industrial Sector Energy Related Emissions after CCS[biomass if,agriculture and forestry 01T03,PM25]</t>
  </si>
  <si>
    <t>Industrial Sector Energy Related Emissions after CCS[biomass if,agriculture and forestry 01T03,SOx]</t>
  </si>
  <si>
    <t>Industrial Sector Energy Related Emissions after CCS[biomass if,agriculture and forestry 01T03,BC]</t>
  </si>
  <si>
    <t>Industrial Sector Energy Related Emissions after CCS[biomass if,agriculture and forestry 01T03,OC]</t>
  </si>
  <si>
    <t>Industrial Sector Energy Related Emissions after CCS[biomass if,agriculture and forestry 01T03,CH4]</t>
  </si>
  <si>
    <t>Industrial Sector Energy Related Emissions after CCS[biomass if,agriculture and forestry 01T03,N2O]</t>
  </si>
  <si>
    <t>Industrial Sector Energy Related Emissions after CCS[biomass if,agriculture and forestry 01T03,F gases]</t>
  </si>
  <si>
    <t>Industrial Sector Energy Related Emissions after CCS[biomass if,coal mining 05,CO2]</t>
  </si>
  <si>
    <t>Industrial Sector Energy Related Emissions after CCS[biomass if,coal mining 05,VOC]</t>
  </si>
  <si>
    <t>Industrial Sector Energy Related Emissions after CCS[biomass if,coal mining 05,CO]</t>
  </si>
  <si>
    <t>Industrial Sector Energy Related Emissions after CCS[biomass if,coal mining 05,NOx]</t>
  </si>
  <si>
    <t>Industrial Sector Energy Related Emissions after CCS[biomass if,coal mining 05,PM10]</t>
  </si>
  <si>
    <t>Industrial Sector Energy Related Emissions after CCS[biomass if,coal mining 05,PM25]</t>
  </si>
  <si>
    <t>Industrial Sector Energy Related Emissions after CCS[biomass if,coal mining 05,SOx]</t>
  </si>
  <si>
    <t>Industrial Sector Energy Related Emissions after CCS[biomass if,coal mining 05,BC]</t>
  </si>
  <si>
    <t>Industrial Sector Energy Related Emissions after CCS[biomass if,coal mining 05,OC]</t>
  </si>
  <si>
    <t>Industrial Sector Energy Related Emissions after CCS[biomass if,coal mining 05,CH4]</t>
  </si>
  <si>
    <t>Industrial Sector Energy Related Emissions after CCS[biomass if,coal mining 05,N2O]</t>
  </si>
  <si>
    <t>Industrial Sector Energy Related Emissions after CCS[biomass if,coal mining 05,F gases]</t>
  </si>
  <si>
    <t>Industrial Sector Energy Related Emissions after CCS[biomass if,oil and gas extraction 06,CO2]</t>
  </si>
  <si>
    <t>Industrial Sector Energy Related Emissions after CCS[biomass if,oil and gas extraction 06,VOC]</t>
  </si>
  <si>
    <t>Industrial Sector Energy Related Emissions after CCS[biomass if,oil and gas extraction 06,CO]</t>
  </si>
  <si>
    <t>Industrial Sector Energy Related Emissions after CCS[biomass if,oil and gas extraction 06,NOx]</t>
  </si>
  <si>
    <t>Industrial Sector Energy Related Emissions after CCS[biomass if,oil and gas extraction 06,PM10]</t>
  </si>
  <si>
    <t>Industrial Sector Energy Related Emissions after CCS[biomass if,oil and gas extraction 06,PM25]</t>
  </si>
  <si>
    <t>Industrial Sector Energy Related Emissions after CCS[biomass if,oil and gas extraction 06,SOx]</t>
  </si>
  <si>
    <t>Industrial Sector Energy Related Emissions after CCS[biomass if,oil and gas extraction 06,BC]</t>
  </si>
  <si>
    <t>Industrial Sector Energy Related Emissions after CCS[biomass if,oil and gas extraction 06,OC]</t>
  </si>
  <si>
    <t>Industrial Sector Energy Related Emissions after CCS[biomass if,oil and gas extraction 06,CH4]</t>
  </si>
  <si>
    <t>Industrial Sector Energy Related Emissions after CCS[biomass if,oil and gas extraction 06,N2O]</t>
  </si>
  <si>
    <t>Industrial Sector Energy Related Emissions after CCS[biomass if,oil and gas extraction 06,F gases]</t>
  </si>
  <si>
    <t>Industrial Sector Energy Related Emissions after CCS[biomass if,other mining and quarrying 07T08,CO2]</t>
  </si>
  <si>
    <t>Industrial Sector Energy Related Emissions after CCS[biomass if,other mining and quarrying 07T08,VOC]</t>
  </si>
  <si>
    <t>Industrial Sector Energy Related Emissions after CCS[biomass if,other mining and quarrying 07T08,CO]</t>
  </si>
  <si>
    <t>Industrial Sector Energy Related Emissions after CCS[biomass if,other mining and quarrying 07T08,NOx]</t>
  </si>
  <si>
    <t>Industrial Sector Energy Related Emissions after CCS[biomass if,other mining and quarrying 07T08,PM10]</t>
  </si>
  <si>
    <t>Industrial Sector Energy Related Emissions after CCS[biomass if,other mining and quarrying 07T08,PM25]</t>
  </si>
  <si>
    <t>Industrial Sector Energy Related Emissions after CCS[biomass if,other mining and quarrying 07T08,SOx]</t>
  </si>
  <si>
    <t>Industrial Sector Energy Related Emissions after CCS[biomass if,other mining and quarrying 07T08,BC]</t>
  </si>
  <si>
    <t>Industrial Sector Energy Related Emissions after CCS[biomass if,other mining and quarrying 07T08,OC]</t>
  </si>
  <si>
    <t>Industrial Sector Energy Related Emissions after CCS[biomass if,other mining and quarrying 07T08,CH4]</t>
  </si>
  <si>
    <t>Industrial Sector Energy Related Emissions after CCS[biomass if,other mining and quarrying 07T08,N2O]</t>
  </si>
  <si>
    <t>Industrial Sector Energy Related Emissions after CCS[biomass if,other mining and quarrying 07T08,F gases]</t>
  </si>
  <si>
    <t>Industrial Sector Energy Related Emissions after CCS[biomass if,food beverage and tobacco 10T12,CO2]</t>
  </si>
  <si>
    <t>Industrial Sector Energy Related Emissions after CCS[biomass if,food beverage and tobacco 10T12,VOC]</t>
  </si>
  <si>
    <t>Industrial Sector Energy Related Emissions after CCS[biomass if,food beverage and tobacco 10T12,CO]</t>
  </si>
  <si>
    <t>Industrial Sector Energy Related Emissions after CCS[biomass if,food beverage and tobacco 10T12,NOx]</t>
  </si>
  <si>
    <t>Industrial Sector Energy Related Emissions after CCS[biomass if,food beverage and tobacco 10T12,PM10]</t>
  </si>
  <si>
    <t>Industrial Sector Energy Related Emissions after CCS[biomass if,food beverage and tobacco 10T12,PM25]</t>
  </si>
  <si>
    <t>Industrial Sector Energy Related Emissions after CCS[biomass if,food beverage and tobacco 10T12,SOx]</t>
  </si>
  <si>
    <t>Industrial Sector Energy Related Emissions after CCS[biomass if,food beverage and tobacco 10T12,BC]</t>
  </si>
  <si>
    <t>Industrial Sector Energy Related Emissions after CCS[biomass if,food beverage and tobacco 10T12,OC]</t>
  </si>
  <si>
    <t>Industrial Sector Energy Related Emissions after CCS[biomass if,food beverage and tobacco 10T12,CH4]</t>
  </si>
  <si>
    <t>Industrial Sector Energy Related Emissions after CCS[biomass if,food beverage and tobacco 10T12,N2O]</t>
  </si>
  <si>
    <t>Industrial Sector Energy Related Emissions after CCS[biomass if,food beverage and tobacco 10T12,F gases]</t>
  </si>
  <si>
    <t>Industrial Sector Energy Related Emissions after CCS[biomass if,textiles apparel and leather 13T15,CO2]</t>
  </si>
  <si>
    <t>Industrial Sector Energy Related Emissions after CCS[biomass if,textiles apparel and leather 13T15,VOC]</t>
  </si>
  <si>
    <t>Industrial Sector Energy Related Emissions after CCS[biomass if,textiles apparel and leather 13T15,CO]</t>
  </si>
  <si>
    <t>Industrial Sector Energy Related Emissions after CCS[biomass if,textiles apparel and leather 13T15,NOx]</t>
  </si>
  <si>
    <t>Industrial Sector Energy Related Emissions after CCS[biomass if,textiles apparel and leather 13T15,PM10]</t>
  </si>
  <si>
    <t>Industrial Sector Energy Related Emissions after CCS[biomass if,textiles apparel and leather 13T15,PM25]</t>
  </si>
  <si>
    <t>Industrial Sector Energy Related Emissions after CCS[biomass if,textiles apparel and leather 13T15,SOx]</t>
  </si>
  <si>
    <t>Industrial Sector Energy Related Emissions after CCS[biomass if,textiles apparel and leather 13T15,BC]</t>
  </si>
  <si>
    <t>Industrial Sector Energy Related Emissions after CCS[biomass if,textiles apparel and leather 13T15,OC]</t>
  </si>
  <si>
    <t>Industrial Sector Energy Related Emissions after CCS[biomass if,textiles apparel and leather 13T15,CH4]</t>
  </si>
  <si>
    <t>Industrial Sector Energy Related Emissions after CCS[biomass if,textiles apparel and leather 13T15,N2O]</t>
  </si>
  <si>
    <t>Industrial Sector Energy Related Emissions after CCS[biomass if,textiles apparel and leather 13T15,F gases]</t>
  </si>
  <si>
    <t>Industrial Sector Energy Related Emissions after CCS[biomass if,wood products 16,CO2]</t>
  </si>
  <si>
    <t>Industrial Sector Energy Related Emissions after CCS[biomass if,wood products 16,VOC]</t>
  </si>
  <si>
    <t>Industrial Sector Energy Related Emissions after CCS[biomass if,wood products 16,CO]</t>
  </si>
  <si>
    <t>Industrial Sector Energy Related Emissions after CCS[biomass if,wood products 16,NOx]</t>
  </si>
  <si>
    <t>Industrial Sector Energy Related Emissions after CCS[biomass if,wood products 16,PM10]</t>
  </si>
  <si>
    <t>Industrial Sector Energy Related Emissions after CCS[biomass if,wood products 16,PM25]</t>
  </si>
  <si>
    <t>Industrial Sector Energy Related Emissions after CCS[biomass if,wood products 16,SOx]</t>
  </si>
  <si>
    <t>Industrial Sector Energy Related Emissions after CCS[biomass if,wood products 16,BC]</t>
  </si>
  <si>
    <t>Industrial Sector Energy Related Emissions after CCS[biomass if,wood products 16,OC]</t>
  </si>
  <si>
    <t>Industrial Sector Energy Related Emissions after CCS[biomass if,wood products 16,CH4]</t>
  </si>
  <si>
    <t>Industrial Sector Energy Related Emissions after CCS[biomass if,wood products 16,N2O]</t>
  </si>
  <si>
    <t>Industrial Sector Energy Related Emissions after CCS[biomass if,wood products 16,F gases]</t>
  </si>
  <si>
    <t>Industrial Sector Energy Related Emissions after CCS[biomass if,pulp paper and printing 17T18,CO2]</t>
  </si>
  <si>
    <t>Industrial Sector Energy Related Emissions after CCS[biomass if,pulp paper and printing 17T18,VOC]</t>
  </si>
  <si>
    <t>Industrial Sector Energy Related Emissions after CCS[biomass if,pulp paper and printing 17T18,CO]</t>
  </si>
  <si>
    <t>Industrial Sector Energy Related Emissions after CCS[biomass if,pulp paper and printing 17T18,NOx]</t>
  </si>
  <si>
    <t>Industrial Sector Energy Related Emissions after CCS[biomass if,pulp paper and printing 17T18,PM10]</t>
  </si>
  <si>
    <t>Industrial Sector Energy Related Emissions after CCS[biomass if,pulp paper and printing 17T18,PM25]</t>
  </si>
  <si>
    <t>Industrial Sector Energy Related Emissions after CCS[biomass if,pulp paper and printing 17T18,SOx]</t>
  </si>
  <si>
    <t>Industrial Sector Energy Related Emissions after CCS[biomass if,pulp paper and printing 17T18,BC]</t>
  </si>
  <si>
    <t>Industrial Sector Energy Related Emissions after CCS[biomass if,pulp paper and printing 17T18,OC]</t>
  </si>
  <si>
    <t>Industrial Sector Energy Related Emissions after CCS[biomass if,pulp paper and printing 17T18,CH4]</t>
  </si>
  <si>
    <t>Industrial Sector Energy Related Emissions after CCS[biomass if,pulp paper and printing 17T18,N2O]</t>
  </si>
  <si>
    <t>Industrial Sector Energy Related Emissions after CCS[biomass if,pulp paper and printing 17T18,F gases]</t>
  </si>
  <si>
    <t>Industrial Sector Energy Related Emissions after CCS[biomass if,refined petroleum and coke 19,CO2]</t>
  </si>
  <si>
    <t>Industrial Sector Energy Related Emissions after CCS[biomass if,refined petroleum and coke 19,VOC]</t>
  </si>
  <si>
    <t>Industrial Sector Energy Related Emissions after CCS[biomass if,refined petroleum and coke 19,CO]</t>
  </si>
  <si>
    <t>Industrial Sector Energy Related Emissions after CCS[biomass if,refined petroleum and coke 19,NOx]</t>
  </si>
  <si>
    <t>Industrial Sector Energy Related Emissions after CCS[biomass if,refined petroleum and coke 19,PM10]</t>
  </si>
  <si>
    <t>Industrial Sector Energy Related Emissions after CCS[biomass if,refined petroleum and coke 19,PM25]</t>
  </si>
  <si>
    <t>Industrial Sector Energy Related Emissions after CCS[biomass if,refined petroleum and coke 19,SOx]</t>
  </si>
  <si>
    <t>Industrial Sector Energy Related Emissions after CCS[biomass if,refined petroleum and coke 19,BC]</t>
  </si>
  <si>
    <t>Industrial Sector Energy Related Emissions after CCS[biomass if,refined petroleum and coke 19,OC]</t>
  </si>
  <si>
    <t>Industrial Sector Energy Related Emissions after CCS[biomass if,refined petroleum and coke 19,CH4]</t>
  </si>
  <si>
    <t>Industrial Sector Energy Related Emissions after CCS[biomass if,refined petroleum and coke 19,N2O]</t>
  </si>
  <si>
    <t>Industrial Sector Energy Related Emissions after CCS[biomass if,refined petroleum and coke 19,F gases]</t>
  </si>
  <si>
    <t>Industrial Sector Energy Related Emissions after CCS[biomass if,chemicals 20,CO2]</t>
  </si>
  <si>
    <t>Industrial Sector Energy Related Emissions after CCS[biomass if,chemicals 20,VOC]</t>
  </si>
  <si>
    <t>Industrial Sector Energy Related Emissions after CCS[biomass if,chemicals 20,CO]</t>
  </si>
  <si>
    <t>Industrial Sector Energy Related Emissions after CCS[biomass if,chemicals 20,NOx]</t>
  </si>
  <si>
    <t>Industrial Sector Energy Related Emissions after CCS[biomass if,chemicals 20,PM10]</t>
  </si>
  <si>
    <t>Industrial Sector Energy Related Emissions after CCS[biomass if,chemicals 20,PM25]</t>
  </si>
  <si>
    <t>Industrial Sector Energy Related Emissions after CCS[biomass if,chemicals 20,SOx]</t>
  </si>
  <si>
    <t>Industrial Sector Energy Related Emissions after CCS[biomass if,chemicals 20,BC]</t>
  </si>
  <si>
    <t>Industrial Sector Energy Related Emissions after CCS[biomass if,chemicals 20,OC]</t>
  </si>
  <si>
    <t>Industrial Sector Energy Related Emissions after CCS[biomass if,chemicals 20,CH4]</t>
  </si>
  <si>
    <t>Industrial Sector Energy Related Emissions after CCS[biomass if,chemicals 20,N2O]</t>
  </si>
  <si>
    <t>Industrial Sector Energy Related Emissions after CCS[biomass if,chemicals 20,F gases]</t>
  </si>
  <si>
    <t>Industrial Sector Energy Related Emissions after CCS[biomass if,rubber and plastic products 22,CO2]</t>
  </si>
  <si>
    <t>Industrial Sector Energy Related Emissions after CCS[biomass if,rubber and plastic products 22,VOC]</t>
  </si>
  <si>
    <t>Industrial Sector Energy Related Emissions after CCS[biomass if,rubber and plastic products 22,CO]</t>
  </si>
  <si>
    <t>Industrial Sector Energy Related Emissions after CCS[biomass if,rubber and plastic products 22,NOx]</t>
  </si>
  <si>
    <t>Industrial Sector Energy Related Emissions after CCS[biomass if,rubber and plastic products 22,PM10]</t>
  </si>
  <si>
    <t>Industrial Sector Energy Related Emissions after CCS[biomass if,rubber and plastic products 22,PM25]</t>
  </si>
  <si>
    <t>Industrial Sector Energy Related Emissions after CCS[biomass if,rubber and plastic products 22,SOx]</t>
  </si>
  <si>
    <t>Industrial Sector Energy Related Emissions after CCS[biomass if,rubber and plastic products 22,BC]</t>
  </si>
  <si>
    <t>Industrial Sector Energy Related Emissions after CCS[biomass if,rubber and plastic products 22,OC]</t>
  </si>
  <si>
    <t>Industrial Sector Energy Related Emissions after CCS[biomass if,rubber and plastic products 22,CH4]</t>
  </si>
  <si>
    <t>Industrial Sector Energy Related Emissions after CCS[biomass if,rubber and plastic products 22,N2O]</t>
  </si>
  <si>
    <t>Industrial Sector Energy Related Emissions after CCS[biomass if,rubber and plastic products 22,F gases]</t>
  </si>
  <si>
    <t>Industrial Sector Energy Related Emissions after CCS[biomass if,glass and glass products 231,CO2]</t>
  </si>
  <si>
    <t>Industrial Sector Energy Related Emissions after CCS[biomass if,glass and glass products 231,VOC]</t>
  </si>
  <si>
    <t>Industrial Sector Energy Related Emissions after CCS[biomass if,glass and glass products 231,CO]</t>
  </si>
  <si>
    <t>Industrial Sector Energy Related Emissions after CCS[biomass if,glass and glass products 231,NOx]</t>
  </si>
  <si>
    <t>Industrial Sector Energy Related Emissions after CCS[biomass if,glass and glass products 231,PM10]</t>
  </si>
  <si>
    <t>Industrial Sector Energy Related Emissions after CCS[biomass if,glass and glass products 231,PM25]</t>
  </si>
  <si>
    <t>Industrial Sector Energy Related Emissions after CCS[biomass if,glass and glass products 231,SOx]</t>
  </si>
  <si>
    <t>Industrial Sector Energy Related Emissions after CCS[biomass if,glass and glass products 231,BC]</t>
  </si>
  <si>
    <t>Industrial Sector Energy Related Emissions after CCS[biomass if,glass and glass products 231,OC]</t>
  </si>
  <si>
    <t>Industrial Sector Energy Related Emissions after CCS[biomass if,glass and glass products 231,CH4]</t>
  </si>
  <si>
    <t>Industrial Sector Energy Related Emissions after CCS[biomass if,glass and glass products 231,N2O]</t>
  </si>
  <si>
    <t>Industrial Sector Energy Related Emissions after CCS[biomass if,glass and glass products 231,F gases]</t>
  </si>
  <si>
    <t>Industrial Sector Energy Related Emissions after CCS[biomass if,cement and other nonmetallic minerals 239,CO2]</t>
  </si>
  <si>
    <t>Industrial Sector Energy Related Emissions after CCS[biomass if,cement and other nonmetallic minerals 239,VOC]</t>
  </si>
  <si>
    <t>Industrial Sector Energy Related Emissions after CCS[biomass if,cement and other nonmetallic minerals 239,CO]</t>
  </si>
  <si>
    <t>Industrial Sector Energy Related Emissions after CCS[biomass if,cement and other nonmetallic minerals 239,NOx]</t>
  </si>
  <si>
    <t>Industrial Sector Energy Related Emissions after CCS[biomass if,cement and other nonmetallic minerals 239,PM10]</t>
  </si>
  <si>
    <t>Industrial Sector Energy Related Emissions after CCS[biomass if,cement and other nonmetallic minerals 239,PM25]</t>
  </si>
  <si>
    <t>Industrial Sector Energy Related Emissions after CCS[biomass if,cement and other nonmetallic minerals 239,SOx]</t>
  </si>
  <si>
    <t>Industrial Sector Energy Related Emissions after CCS[biomass if,cement and other nonmetallic minerals 239,BC]</t>
  </si>
  <si>
    <t>Industrial Sector Energy Related Emissions after CCS[biomass if,cement and other nonmetallic minerals 239,OC]</t>
  </si>
  <si>
    <t>Industrial Sector Energy Related Emissions after CCS[biomass if,cement and other nonmetallic minerals 239,CH4]</t>
  </si>
  <si>
    <t>Industrial Sector Energy Related Emissions after CCS[biomass if,cement and other nonmetallic minerals 239,N2O]</t>
  </si>
  <si>
    <t>Industrial Sector Energy Related Emissions after CCS[biomass if,cement and other nonmetallic minerals 239,F gases]</t>
  </si>
  <si>
    <t>Industrial Sector Energy Related Emissions after CCS[biomass if,iron and steel 241,CO2]</t>
  </si>
  <si>
    <t>Industrial Sector Energy Related Emissions after CCS[biomass if,iron and steel 241,VOC]</t>
  </si>
  <si>
    <t>Industrial Sector Energy Related Emissions after CCS[biomass if,iron and steel 241,CO]</t>
  </si>
  <si>
    <t>Industrial Sector Energy Related Emissions after CCS[biomass if,iron and steel 241,NOx]</t>
  </si>
  <si>
    <t>Industrial Sector Energy Related Emissions after CCS[biomass if,iron and steel 241,PM10]</t>
  </si>
  <si>
    <t>Industrial Sector Energy Related Emissions after CCS[biomass if,iron and steel 241,PM25]</t>
  </si>
  <si>
    <t>Industrial Sector Energy Related Emissions after CCS[biomass if,iron and steel 241,SOx]</t>
  </si>
  <si>
    <t>Industrial Sector Energy Related Emissions after CCS[biomass if,iron and steel 241,BC]</t>
  </si>
  <si>
    <t>Industrial Sector Energy Related Emissions after CCS[biomass if,iron and steel 241,OC]</t>
  </si>
  <si>
    <t>Industrial Sector Energy Related Emissions after CCS[biomass if,iron and steel 241,CH4]</t>
  </si>
  <si>
    <t>Industrial Sector Energy Related Emissions after CCS[biomass if,iron and steel 241,N2O]</t>
  </si>
  <si>
    <t>Industrial Sector Energy Related Emissions after CCS[biomass if,iron and steel 241,F gases]</t>
  </si>
  <si>
    <t>Industrial Sector Energy Related Emissions after CCS[biomass if,other metals 242,CO2]</t>
  </si>
  <si>
    <t>Industrial Sector Energy Related Emissions after CCS[biomass if,other metals 242,VOC]</t>
  </si>
  <si>
    <t>Industrial Sector Energy Related Emissions after CCS[biomass if,other metals 242,CO]</t>
  </si>
  <si>
    <t>Industrial Sector Energy Related Emissions after CCS[biomass if,other metals 242,NOx]</t>
  </si>
  <si>
    <t>Industrial Sector Energy Related Emissions after CCS[biomass if,other metals 242,PM10]</t>
  </si>
  <si>
    <t>Industrial Sector Energy Related Emissions after CCS[biomass if,other metals 242,PM25]</t>
  </si>
  <si>
    <t>Industrial Sector Energy Related Emissions after CCS[biomass if,other metals 242,SOx]</t>
  </si>
  <si>
    <t>Industrial Sector Energy Related Emissions after CCS[biomass if,other metals 242,BC]</t>
  </si>
  <si>
    <t>Industrial Sector Energy Related Emissions after CCS[biomass if,other metals 242,OC]</t>
  </si>
  <si>
    <t>Industrial Sector Energy Related Emissions after CCS[biomass if,other metals 242,CH4]</t>
  </si>
  <si>
    <t>Industrial Sector Energy Related Emissions after CCS[biomass if,other metals 242,N2O]</t>
  </si>
  <si>
    <t>Industrial Sector Energy Related Emissions after CCS[biomass if,other metals 242,F gases]</t>
  </si>
  <si>
    <t>Industrial Sector Energy Related Emissions after CCS[biomass if,metal products except machinery and vehicles 25,CO2]</t>
  </si>
  <si>
    <t>Industrial Sector Energy Related Emissions after CCS[biomass if,metal products except machinery and vehicles 25,VOC]</t>
  </si>
  <si>
    <t>Industrial Sector Energy Related Emissions after CCS[biomass if,metal products except machinery and vehicles 25,CO]</t>
  </si>
  <si>
    <t>Industrial Sector Energy Related Emissions after CCS[biomass if,metal products except machinery and vehicles 25,NOx]</t>
  </si>
  <si>
    <t>Industrial Sector Energy Related Emissions after CCS[biomass if,metal products except machinery and vehicles 25,PM10]</t>
  </si>
  <si>
    <t>Industrial Sector Energy Related Emissions after CCS[biomass if,metal products except machinery and vehicles 25,PM25]</t>
  </si>
  <si>
    <t>Industrial Sector Energy Related Emissions after CCS[biomass if,metal products except machinery and vehicles 25,SOx]</t>
  </si>
  <si>
    <t>Industrial Sector Energy Related Emissions after CCS[biomass if,metal products except machinery and vehicles 25,BC]</t>
  </si>
  <si>
    <t>Industrial Sector Energy Related Emissions after CCS[biomass if,metal products except machinery and vehicles 25,OC]</t>
  </si>
  <si>
    <t>Industrial Sector Energy Related Emissions after CCS[biomass if,metal products except machinery and vehicles 25,CH4]</t>
  </si>
  <si>
    <t>Industrial Sector Energy Related Emissions after CCS[biomass if,metal products except machinery and vehicles 25,N2O]</t>
  </si>
  <si>
    <t>Industrial Sector Energy Related Emissions after CCS[biomass if,metal products except machinery and vehicles 25,F gases]</t>
  </si>
  <si>
    <t>Industrial Sector Energy Related Emissions after CCS[biomass if,computers and electronics 26,CO2]</t>
  </si>
  <si>
    <t>Industrial Sector Energy Related Emissions after CCS[biomass if,computers and electronics 26,VOC]</t>
  </si>
  <si>
    <t>Industrial Sector Energy Related Emissions after CCS[biomass if,computers and electronics 26,CO]</t>
  </si>
  <si>
    <t>Industrial Sector Energy Related Emissions after CCS[biomass if,computers and electronics 26,NOx]</t>
  </si>
  <si>
    <t>Industrial Sector Energy Related Emissions after CCS[biomass if,computers and electronics 26,PM10]</t>
  </si>
  <si>
    <t>Industrial Sector Energy Related Emissions after CCS[biomass if,computers and electronics 26,PM25]</t>
  </si>
  <si>
    <t>Industrial Sector Energy Related Emissions after CCS[biomass if,computers and electronics 26,SOx]</t>
  </si>
  <si>
    <t>Industrial Sector Energy Related Emissions after CCS[biomass if,computers and electronics 26,BC]</t>
  </si>
  <si>
    <t>Industrial Sector Energy Related Emissions after CCS[biomass if,computers and electronics 26,OC]</t>
  </si>
  <si>
    <t>Industrial Sector Energy Related Emissions after CCS[biomass if,computers and electronics 26,CH4]</t>
  </si>
  <si>
    <t>Industrial Sector Energy Related Emissions after CCS[biomass if,computers and electronics 26,N2O]</t>
  </si>
  <si>
    <t>Industrial Sector Energy Related Emissions after CCS[biomass if,computers and electronics 26,F gases]</t>
  </si>
  <si>
    <t>Industrial Sector Energy Related Emissions after CCS[biomass if,appliances and electrical equipment 27,CO2]</t>
  </si>
  <si>
    <t>Industrial Sector Energy Related Emissions after CCS[biomass if,appliances and electrical equipment 27,VOC]</t>
  </si>
  <si>
    <t>Industrial Sector Energy Related Emissions after CCS[biomass if,appliances and electrical equipment 27,CO]</t>
  </si>
  <si>
    <t>Industrial Sector Energy Related Emissions after CCS[biomass if,appliances and electrical equipment 27,NOx]</t>
  </si>
  <si>
    <t>Industrial Sector Energy Related Emissions after CCS[biomass if,appliances and electrical equipment 27,PM10]</t>
  </si>
  <si>
    <t>Industrial Sector Energy Related Emissions after CCS[biomass if,appliances and electrical equipment 27,PM25]</t>
  </si>
  <si>
    <t>Industrial Sector Energy Related Emissions after CCS[biomass if,appliances and electrical equipment 27,SOx]</t>
  </si>
  <si>
    <t>Industrial Sector Energy Related Emissions after CCS[biomass if,appliances and electrical equipment 27,BC]</t>
  </si>
  <si>
    <t>Industrial Sector Energy Related Emissions after CCS[biomass if,appliances and electrical equipment 27,OC]</t>
  </si>
  <si>
    <t>Industrial Sector Energy Related Emissions after CCS[biomass if,appliances and electrical equipment 27,CH4]</t>
  </si>
  <si>
    <t>Industrial Sector Energy Related Emissions after CCS[biomass if,appliances and electrical equipment 27,N2O]</t>
  </si>
  <si>
    <t>Industrial Sector Energy Related Emissions after CCS[biomass if,appliances and electrical equipment 27,F gases]</t>
  </si>
  <si>
    <t>Industrial Sector Energy Related Emissions after CCS[biomass if,other machinery 28,CO2]</t>
  </si>
  <si>
    <t>Industrial Sector Energy Related Emissions after CCS[biomass if,other machinery 28,VOC]</t>
  </si>
  <si>
    <t>Industrial Sector Energy Related Emissions after CCS[biomass if,other machinery 28,CO]</t>
  </si>
  <si>
    <t>Industrial Sector Energy Related Emissions after CCS[biomass if,other machinery 28,NOx]</t>
  </si>
  <si>
    <t>Industrial Sector Energy Related Emissions after CCS[biomass if,other machinery 28,PM10]</t>
  </si>
  <si>
    <t>Industrial Sector Energy Related Emissions after CCS[biomass if,other machinery 28,PM25]</t>
  </si>
  <si>
    <t>Industrial Sector Energy Related Emissions after CCS[biomass if,other machinery 28,SOx]</t>
  </si>
  <si>
    <t>Industrial Sector Energy Related Emissions after CCS[biomass if,other machinery 28,BC]</t>
  </si>
  <si>
    <t>Industrial Sector Energy Related Emissions after CCS[biomass if,other machinery 28,OC]</t>
  </si>
  <si>
    <t>Industrial Sector Energy Related Emissions after CCS[biomass if,other machinery 28,CH4]</t>
  </si>
  <si>
    <t>Industrial Sector Energy Related Emissions after CCS[biomass if,other machinery 28,N2O]</t>
  </si>
  <si>
    <t>Industrial Sector Energy Related Emissions after CCS[biomass if,other machinery 28,F gases]</t>
  </si>
  <si>
    <t>Industrial Sector Energy Related Emissions after CCS[biomass if,road vehicles 29,CO2]</t>
  </si>
  <si>
    <t>Industrial Sector Energy Related Emissions after CCS[biomass if,road vehicles 29,VOC]</t>
  </si>
  <si>
    <t>Industrial Sector Energy Related Emissions after CCS[biomass if,road vehicles 29,CO]</t>
  </si>
  <si>
    <t>Industrial Sector Energy Related Emissions after CCS[biomass if,road vehicles 29,NOx]</t>
  </si>
  <si>
    <t>Industrial Sector Energy Related Emissions after CCS[biomass if,road vehicles 29,PM10]</t>
  </si>
  <si>
    <t>Industrial Sector Energy Related Emissions after CCS[biomass if,road vehicles 29,PM25]</t>
  </si>
  <si>
    <t>Industrial Sector Energy Related Emissions after CCS[biomass if,road vehicles 29,SOx]</t>
  </si>
  <si>
    <t>Industrial Sector Energy Related Emissions after CCS[biomass if,road vehicles 29,BC]</t>
  </si>
  <si>
    <t>Industrial Sector Energy Related Emissions after CCS[biomass if,road vehicles 29,OC]</t>
  </si>
  <si>
    <t>Industrial Sector Energy Related Emissions after CCS[biomass if,road vehicles 29,CH4]</t>
  </si>
  <si>
    <t>Industrial Sector Energy Related Emissions after CCS[biomass if,road vehicles 29,N2O]</t>
  </si>
  <si>
    <t>Industrial Sector Energy Related Emissions after CCS[biomass if,road vehicles 29,F gases]</t>
  </si>
  <si>
    <t>Industrial Sector Energy Related Emissions after CCS[biomass if,nonroad vehicles 30,CO2]</t>
  </si>
  <si>
    <t>Industrial Sector Energy Related Emissions after CCS[biomass if,nonroad vehicles 30,VOC]</t>
  </si>
  <si>
    <t>Industrial Sector Energy Related Emissions after CCS[biomass if,nonroad vehicles 30,CO]</t>
  </si>
  <si>
    <t>Industrial Sector Energy Related Emissions after CCS[biomass if,nonroad vehicles 30,NOx]</t>
  </si>
  <si>
    <t>Industrial Sector Energy Related Emissions after CCS[biomass if,nonroad vehicles 30,PM10]</t>
  </si>
  <si>
    <t>Industrial Sector Energy Related Emissions after CCS[biomass if,nonroad vehicles 30,PM25]</t>
  </si>
  <si>
    <t>Industrial Sector Energy Related Emissions after CCS[biomass if,nonroad vehicles 30,SOx]</t>
  </si>
  <si>
    <t>Industrial Sector Energy Related Emissions after CCS[biomass if,nonroad vehicles 30,BC]</t>
  </si>
  <si>
    <t>Industrial Sector Energy Related Emissions after CCS[biomass if,nonroad vehicles 30,OC]</t>
  </si>
  <si>
    <t>Industrial Sector Energy Related Emissions after CCS[biomass if,nonroad vehicles 30,CH4]</t>
  </si>
  <si>
    <t>Industrial Sector Energy Related Emissions after CCS[biomass if,nonroad vehicles 30,N2O]</t>
  </si>
  <si>
    <t>Industrial Sector Energy Related Emissions after CCS[biomass if,nonroad vehicles 30,F gases]</t>
  </si>
  <si>
    <t>Industrial Sector Energy Related Emissions after CCS[biomass if,other manufacturing 31T33,CO2]</t>
  </si>
  <si>
    <t>Industrial Sector Energy Related Emissions after CCS[biomass if,other manufacturing 31T33,VOC]</t>
  </si>
  <si>
    <t>Industrial Sector Energy Related Emissions after CCS[biomass if,other manufacturing 31T33,CO]</t>
  </si>
  <si>
    <t>Industrial Sector Energy Related Emissions after CCS[biomass if,other manufacturing 31T33,NOx]</t>
  </si>
  <si>
    <t>Industrial Sector Energy Related Emissions after CCS[biomass if,other manufacturing 31T33,PM10]</t>
  </si>
  <si>
    <t>Industrial Sector Energy Related Emissions after CCS[biomass if,other manufacturing 31T33,PM25]</t>
  </si>
  <si>
    <t>Industrial Sector Energy Related Emissions after CCS[biomass if,other manufacturing 31T33,SOx]</t>
  </si>
  <si>
    <t>Industrial Sector Energy Related Emissions after CCS[biomass if,other manufacturing 31T33,BC]</t>
  </si>
  <si>
    <t>Industrial Sector Energy Related Emissions after CCS[biomass if,other manufacturing 31T33,OC]</t>
  </si>
  <si>
    <t>Industrial Sector Energy Related Emissions after CCS[biomass if,other manufacturing 31T33,CH4]</t>
  </si>
  <si>
    <t>Industrial Sector Energy Related Emissions after CCS[biomass if,other manufacturing 31T33,N2O]</t>
  </si>
  <si>
    <t>Industrial Sector Energy Related Emissions after CCS[biomass if,other manufacturing 31T33,F gases]</t>
  </si>
  <si>
    <t>Industrial Sector Energy Related Emissions after CCS[biomass if,energy pipelines and gas processing 352T353,CO2]</t>
  </si>
  <si>
    <t>Industrial Sector Energy Related Emissions after CCS[biomass if,energy pipelines and gas processing 352T353,VOC]</t>
  </si>
  <si>
    <t>Industrial Sector Energy Related Emissions after CCS[biomass if,energy pipelines and gas processing 352T353,CO]</t>
  </si>
  <si>
    <t>Industrial Sector Energy Related Emissions after CCS[biomass if,energy pipelines and gas processing 352T353,NOx]</t>
  </si>
  <si>
    <t>Industrial Sector Energy Related Emissions after CCS[biomass if,energy pipelines and gas processing 352T353,PM10]</t>
  </si>
  <si>
    <t>Industrial Sector Energy Related Emissions after CCS[biomass if,energy pipelines and gas processing 352T353,PM25]</t>
  </si>
  <si>
    <t>Industrial Sector Energy Related Emissions after CCS[biomass if,energy pipelines and gas processing 352T353,SOx]</t>
  </si>
  <si>
    <t>Industrial Sector Energy Related Emissions after CCS[biomass if,energy pipelines and gas processing 352T353,BC]</t>
  </si>
  <si>
    <t>Industrial Sector Energy Related Emissions after CCS[biomass if,energy pipelines and gas processing 352T353,OC]</t>
  </si>
  <si>
    <t>Industrial Sector Energy Related Emissions after CCS[biomass if,energy pipelines and gas processing 352T353,CH4]</t>
  </si>
  <si>
    <t>Industrial Sector Energy Related Emissions after CCS[biomass if,energy pipelines and gas processing 352T353,N2O]</t>
  </si>
  <si>
    <t>Industrial Sector Energy Related Emissions after CCS[biomass if,energy pipelines and gas processing 352T353,F gases]</t>
  </si>
  <si>
    <t>Industrial Sector Energy Related Emissions after CCS[biomass if,water and waste 36T39,CO2]</t>
  </si>
  <si>
    <t>Industrial Sector Energy Related Emissions after CCS[biomass if,water and waste 36T39,VOC]</t>
  </si>
  <si>
    <t>Industrial Sector Energy Related Emissions after CCS[biomass if,water and waste 36T39,CO]</t>
  </si>
  <si>
    <t>Industrial Sector Energy Related Emissions after CCS[biomass if,water and waste 36T39,NOx]</t>
  </si>
  <si>
    <t>Industrial Sector Energy Related Emissions after CCS[biomass if,water and waste 36T39,PM10]</t>
  </si>
  <si>
    <t>Industrial Sector Energy Related Emissions after CCS[biomass if,water and waste 36T39,PM25]</t>
  </si>
  <si>
    <t>Industrial Sector Energy Related Emissions after CCS[biomass if,water and waste 36T39,SOx]</t>
  </si>
  <si>
    <t>Industrial Sector Energy Related Emissions after CCS[biomass if,water and waste 36T39,BC]</t>
  </si>
  <si>
    <t>Industrial Sector Energy Related Emissions after CCS[biomass if,water and waste 36T39,OC]</t>
  </si>
  <si>
    <t>Industrial Sector Energy Related Emissions after CCS[biomass if,water and waste 36T39,CH4]</t>
  </si>
  <si>
    <t>Industrial Sector Energy Related Emissions after CCS[biomass if,water and waste 36T39,N2O]</t>
  </si>
  <si>
    <t>Industrial Sector Energy Related Emissions after CCS[biomass if,water and waste 36T39,F gases]</t>
  </si>
  <si>
    <t>Industrial Sector Energy Related Emissions after CCS[biomass if,construction 41T43,CO2]</t>
  </si>
  <si>
    <t>Industrial Sector Energy Related Emissions after CCS[biomass if,construction 41T43,VOC]</t>
  </si>
  <si>
    <t>Industrial Sector Energy Related Emissions after CCS[biomass if,construction 41T43,CO]</t>
  </si>
  <si>
    <t>Industrial Sector Energy Related Emissions after CCS[biomass if,construction 41T43,NOx]</t>
  </si>
  <si>
    <t>Industrial Sector Energy Related Emissions after CCS[biomass if,construction 41T43,PM10]</t>
  </si>
  <si>
    <t>Industrial Sector Energy Related Emissions after CCS[biomass if,construction 41T43,PM25]</t>
  </si>
  <si>
    <t>Industrial Sector Energy Related Emissions after CCS[biomass if,construction 41T43,SOx]</t>
  </si>
  <si>
    <t>Industrial Sector Energy Related Emissions after CCS[biomass if,construction 41T43,BC]</t>
  </si>
  <si>
    <t>Industrial Sector Energy Related Emissions after CCS[biomass if,construction 41T43,OC]</t>
  </si>
  <si>
    <t>Industrial Sector Energy Related Emissions after CCS[biomass if,construction 41T43,CH4]</t>
  </si>
  <si>
    <t>Industrial Sector Energy Related Emissions after CCS[biomass if,construction 41T43,N2O]</t>
  </si>
  <si>
    <t>Industrial Sector Energy Related Emissions after CCS[biomass if,construction 41T43,F gases]</t>
  </si>
  <si>
    <t>Industrial Sector Energy Related Emissions after CCS[petroleum diesel if,agriculture and forestry 01T03,CO2]</t>
  </si>
  <si>
    <t>Industrial Sector Energy Related Emissions after CCS[petroleum diesel if,agriculture and forestry 01T03,VOC]</t>
  </si>
  <si>
    <t>Industrial Sector Energy Related Emissions after CCS[petroleum diesel if,agriculture and forestry 01T03,CO]</t>
  </si>
  <si>
    <t>Industrial Sector Energy Related Emissions after CCS[petroleum diesel if,agriculture and forestry 01T03,NOx]</t>
  </si>
  <si>
    <t>Industrial Sector Energy Related Emissions after CCS[petroleum diesel if,agriculture and forestry 01T03,PM10]</t>
  </si>
  <si>
    <t>Industrial Sector Energy Related Emissions after CCS[petroleum diesel if,agriculture and forestry 01T03,PM25]</t>
  </si>
  <si>
    <t>Industrial Sector Energy Related Emissions after CCS[petroleum diesel if,agriculture and forestry 01T03,SOx]</t>
  </si>
  <si>
    <t>Industrial Sector Energy Related Emissions after CCS[petroleum diesel if,agriculture and forestry 01T03,BC]</t>
  </si>
  <si>
    <t>Industrial Sector Energy Related Emissions after CCS[petroleum diesel if,agriculture and forestry 01T03,OC]</t>
  </si>
  <si>
    <t>Industrial Sector Energy Related Emissions after CCS[petroleum diesel if,agriculture and forestry 01T03,CH4]</t>
  </si>
  <si>
    <t>Industrial Sector Energy Related Emissions after CCS[petroleum diesel if,agriculture and forestry 01T03,N2O]</t>
  </si>
  <si>
    <t>Industrial Sector Energy Related Emissions after CCS[petroleum diesel if,agriculture and forestry 01T03,F gases]</t>
  </si>
  <si>
    <t>Industrial Sector Energy Related Emissions after CCS[petroleum diesel if,coal mining 05,CO2]</t>
  </si>
  <si>
    <t>Industrial Sector Energy Related Emissions after CCS[petroleum diesel if,coal mining 05,VOC]</t>
  </si>
  <si>
    <t>Industrial Sector Energy Related Emissions after CCS[petroleum diesel if,coal mining 05,CO]</t>
  </si>
  <si>
    <t>Industrial Sector Energy Related Emissions after CCS[petroleum diesel if,coal mining 05,NOx]</t>
  </si>
  <si>
    <t>Industrial Sector Energy Related Emissions after CCS[petroleum diesel if,coal mining 05,PM10]</t>
  </si>
  <si>
    <t>Industrial Sector Energy Related Emissions after CCS[petroleum diesel if,coal mining 05,PM25]</t>
  </si>
  <si>
    <t>Industrial Sector Energy Related Emissions after CCS[petroleum diesel if,coal mining 05,SOx]</t>
  </si>
  <si>
    <t>Industrial Sector Energy Related Emissions after CCS[petroleum diesel if,coal mining 05,BC]</t>
  </si>
  <si>
    <t>Industrial Sector Energy Related Emissions after CCS[petroleum diesel if,coal mining 05,OC]</t>
  </si>
  <si>
    <t>Industrial Sector Energy Related Emissions after CCS[petroleum diesel if,coal mining 05,CH4]</t>
  </si>
  <si>
    <t>Industrial Sector Energy Related Emissions after CCS[petroleum diesel if,coal mining 05,N2O]</t>
  </si>
  <si>
    <t>Industrial Sector Energy Related Emissions after CCS[petroleum diesel if,coal mining 05,F gases]</t>
  </si>
  <si>
    <t>Industrial Sector Energy Related Emissions after CCS[petroleum diesel if,oil and gas extraction 06,CO2]</t>
  </si>
  <si>
    <t>Industrial Sector Energy Related Emissions after CCS[petroleum diesel if,oil and gas extraction 06,VOC]</t>
  </si>
  <si>
    <t>Industrial Sector Energy Related Emissions after CCS[petroleum diesel if,oil and gas extraction 06,CO]</t>
  </si>
  <si>
    <t>Industrial Sector Energy Related Emissions after CCS[petroleum diesel if,oil and gas extraction 06,NOx]</t>
  </si>
  <si>
    <t>Industrial Sector Energy Related Emissions after CCS[petroleum diesel if,oil and gas extraction 06,PM10]</t>
  </si>
  <si>
    <t>Industrial Sector Energy Related Emissions after CCS[petroleum diesel if,oil and gas extraction 06,PM25]</t>
  </si>
  <si>
    <t>Industrial Sector Energy Related Emissions after CCS[petroleum diesel if,oil and gas extraction 06,SOx]</t>
  </si>
  <si>
    <t>Industrial Sector Energy Related Emissions after CCS[petroleum diesel if,oil and gas extraction 06,BC]</t>
  </si>
  <si>
    <t>Industrial Sector Energy Related Emissions after CCS[petroleum diesel if,oil and gas extraction 06,OC]</t>
  </si>
  <si>
    <t>Industrial Sector Energy Related Emissions after CCS[petroleum diesel if,oil and gas extraction 06,CH4]</t>
  </si>
  <si>
    <t>Industrial Sector Energy Related Emissions after CCS[petroleum diesel if,oil and gas extraction 06,N2O]</t>
  </si>
  <si>
    <t>Industrial Sector Energy Related Emissions after CCS[petroleum diesel if,oil and gas extraction 06,F gases]</t>
  </si>
  <si>
    <t>Industrial Sector Energy Related Emissions after CCS[petroleum diesel if,other mining and quarrying 07T08,CO2]</t>
  </si>
  <si>
    <t>Industrial Sector Energy Related Emissions after CCS[petroleum diesel if,other mining and quarrying 07T08,VOC]</t>
  </si>
  <si>
    <t>Industrial Sector Energy Related Emissions after CCS[petroleum diesel if,other mining and quarrying 07T08,CO]</t>
  </si>
  <si>
    <t>Industrial Sector Energy Related Emissions after CCS[petroleum diesel if,other mining and quarrying 07T08,NOx]</t>
  </si>
  <si>
    <t>Industrial Sector Energy Related Emissions after CCS[petroleum diesel if,other mining and quarrying 07T08,PM10]</t>
  </si>
  <si>
    <t>Industrial Sector Energy Related Emissions after CCS[petroleum diesel if,other mining and quarrying 07T08,PM25]</t>
  </si>
  <si>
    <t>Industrial Sector Energy Related Emissions after CCS[petroleum diesel if,other mining and quarrying 07T08,SOx]</t>
  </si>
  <si>
    <t>Industrial Sector Energy Related Emissions after CCS[petroleum diesel if,other mining and quarrying 07T08,BC]</t>
  </si>
  <si>
    <t>Industrial Sector Energy Related Emissions after CCS[petroleum diesel if,other mining and quarrying 07T08,OC]</t>
  </si>
  <si>
    <t>Industrial Sector Energy Related Emissions after CCS[petroleum diesel if,other mining and quarrying 07T08,CH4]</t>
  </si>
  <si>
    <t>Industrial Sector Energy Related Emissions after CCS[petroleum diesel if,other mining and quarrying 07T08,N2O]</t>
  </si>
  <si>
    <t>Industrial Sector Energy Related Emissions after CCS[petroleum diesel if,other mining and quarrying 07T08,F gases]</t>
  </si>
  <si>
    <t>Industrial Sector Energy Related Emissions after CCS[petroleum diesel if,food beverage and tobacco 10T12,CO2]</t>
  </si>
  <si>
    <t>Industrial Sector Energy Related Emissions after CCS[petroleum diesel if,food beverage and tobacco 10T12,VOC]</t>
  </si>
  <si>
    <t>Industrial Sector Energy Related Emissions after CCS[petroleum diesel if,food beverage and tobacco 10T12,CO]</t>
  </si>
  <si>
    <t>Industrial Sector Energy Related Emissions after CCS[petroleum diesel if,food beverage and tobacco 10T12,NOx]</t>
  </si>
  <si>
    <t>Industrial Sector Energy Related Emissions after CCS[petroleum diesel if,food beverage and tobacco 10T12,PM10]</t>
  </si>
  <si>
    <t>Industrial Sector Energy Related Emissions after CCS[petroleum diesel if,food beverage and tobacco 10T12,PM25]</t>
  </si>
  <si>
    <t>Industrial Sector Energy Related Emissions after CCS[petroleum diesel if,food beverage and tobacco 10T12,SOx]</t>
  </si>
  <si>
    <t>Industrial Sector Energy Related Emissions after CCS[petroleum diesel if,food beverage and tobacco 10T12,BC]</t>
  </si>
  <si>
    <t>Industrial Sector Energy Related Emissions after CCS[petroleum diesel if,food beverage and tobacco 10T12,OC]</t>
  </si>
  <si>
    <t>Industrial Sector Energy Related Emissions after CCS[petroleum diesel if,food beverage and tobacco 10T12,CH4]</t>
  </si>
  <si>
    <t>Industrial Sector Energy Related Emissions after CCS[petroleum diesel if,food beverage and tobacco 10T12,N2O]</t>
  </si>
  <si>
    <t>Industrial Sector Energy Related Emissions after CCS[petroleum diesel if,food beverage and tobacco 10T12,F gases]</t>
  </si>
  <si>
    <t>Industrial Sector Energy Related Emissions after CCS[petroleum diesel if,textiles apparel and leather 13T15,CO2]</t>
  </si>
  <si>
    <t>Industrial Sector Energy Related Emissions after CCS[petroleum diesel if,textiles apparel and leather 13T15,VOC]</t>
  </si>
  <si>
    <t>Industrial Sector Energy Related Emissions after CCS[petroleum diesel if,textiles apparel and leather 13T15,CO]</t>
  </si>
  <si>
    <t>Industrial Sector Energy Related Emissions after CCS[petroleum diesel if,textiles apparel and leather 13T15,NOx]</t>
  </si>
  <si>
    <t>Industrial Sector Energy Related Emissions after CCS[petroleum diesel if,textiles apparel and leather 13T15,PM10]</t>
  </si>
  <si>
    <t>Industrial Sector Energy Related Emissions after CCS[petroleum diesel if,textiles apparel and leather 13T15,PM25]</t>
  </si>
  <si>
    <t>Industrial Sector Energy Related Emissions after CCS[petroleum diesel if,textiles apparel and leather 13T15,SOx]</t>
  </si>
  <si>
    <t>Industrial Sector Energy Related Emissions after CCS[petroleum diesel if,textiles apparel and leather 13T15,BC]</t>
  </si>
  <si>
    <t>Industrial Sector Energy Related Emissions after CCS[petroleum diesel if,textiles apparel and leather 13T15,OC]</t>
  </si>
  <si>
    <t>Industrial Sector Energy Related Emissions after CCS[petroleum diesel if,textiles apparel and leather 13T15,CH4]</t>
  </si>
  <si>
    <t>Industrial Sector Energy Related Emissions after CCS[petroleum diesel if,textiles apparel and leather 13T15,N2O]</t>
  </si>
  <si>
    <t>Industrial Sector Energy Related Emissions after CCS[petroleum diesel if,textiles apparel and leather 13T15,F gases]</t>
  </si>
  <si>
    <t>Industrial Sector Energy Related Emissions after CCS[petroleum diesel if,wood products 16,CO2]</t>
  </si>
  <si>
    <t>Industrial Sector Energy Related Emissions after CCS[petroleum diesel if,wood products 16,VOC]</t>
  </si>
  <si>
    <t>Industrial Sector Energy Related Emissions after CCS[petroleum diesel if,wood products 16,CO]</t>
  </si>
  <si>
    <t>Industrial Sector Energy Related Emissions after CCS[petroleum diesel if,wood products 16,NOx]</t>
  </si>
  <si>
    <t>Industrial Sector Energy Related Emissions after CCS[petroleum diesel if,wood products 16,PM10]</t>
  </si>
  <si>
    <t>Industrial Sector Energy Related Emissions after CCS[petroleum diesel if,wood products 16,PM25]</t>
  </si>
  <si>
    <t>Industrial Sector Energy Related Emissions after CCS[petroleum diesel if,wood products 16,SOx]</t>
  </si>
  <si>
    <t>Industrial Sector Energy Related Emissions after CCS[petroleum diesel if,wood products 16,BC]</t>
  </si>
  <si>
    <t>Industrial Sector Energy Related Emissions after CCS[petroleum diesel if,wood products 16,OC]</t>
  </si>
  <si>
    <t>Industrial Sector Energy Related Emissions after CCS[petroleum diesel if,wood products 16,CH4]</t>
  </si>
  <si>
    <t>Industrial Sector Energy Related Emissions after CCS[petroleum diesel if,wood products 16,N2O]</t>
  </si>
  <si>
    <t>Industrial Sector Energy Related Emissions after CCS[petroleum diesel if,wood products 16,F gases]</t>
  </si>
  <si>
    <t>Industrial Sector Energy Related Emissions after CCS[petroleum diesel if,pulp paper and printing 17T18,CO2]</t>
  </si>
  <si>
    <t>Industrial Sector Energy Related Emissions after CCS[petroleum diesel if,pulp paper and printing 17T18,VOC]</t>
  </si>
  <si>
    <t>Industrial Sector Energy Related Emissions after CCS[petroleum diesel if,pulp paper and printing 17T18,CO]</t>
  </si>
  <si>
    <t>Industrial Sector Energy Related Emissions after CCS[petroleum diesel if,pulp paper and printing 17T18,NOx]</t>
  </si>
  <si>
    <t>Industrial Sector Energy Related Emissions after CCS[petroleum diesel if,pulp paper and printing 17T18,PM10]</t>
  </si>
  <si>
    <t>Industrial Sector Energy Related Emissions after CCS[petroleum diesel if,pulp paper and printing 17T18,PM25]</t>
  </si>
  <si>
    <t>Industrial Sector Energy Related Emissions after CCS[petroleum diesel if,pulp paper and printing 17T18,SOx]</t>
  </si>
  <si>
    <t>Industrial Sector Energy Related Emissions after CCS[petroleum diesel if,pulp paper and printing 17T18,BC]</t>
  </si>
  <si>
    <t>Industrial Sector Energy Related Emissions after CCS[petroleum diesel if,pulp paper and printing 17T18,OC]</t>
  </si>
  <si>
    <t>Industrial Sector Energy Related Emissions after CCS[petroleum diesel if,pulp paper and printing 17T18,CH4]</t>
  </si>
  <si>
    <t>Industrial Sector Energy Related Emissions after CCS[petroleum diesel if,pulp paper and printing 17T18,N2O]</t>
  </si>
  <si>
    <t>Industrial Sector Energy Related Emissions after CCS[petroleum diesel if,pulp paper and printing 17T18,F gases]</t>
  </si>
  <si>
    <t>Industrial Sector Energy Related Emissions after CCS[petroleum diesel if,refined petroleum and coke 19,CO2]</t>
  </si>
  <si>
    <t>Industrial Sector Energy Related Emissions after CCS[petroleum diesel if,refined petroleum and coke 19,VOC]</t>
  </si>
  <si>
    <t>Industrial Sector Energy Related Emissions after CCS[petroleum diesel if,refined petroleum and coke 19,CO]</t>
  </si>
  <si>
    <t>Industrial Sector Energy Related Emissions after CCS[petroleum diesel if,refined petroleum and coke 19,NOx]</t>
  </si>
  <si>
    <t>Industrial Sector Energy Related Emissions after CCS[petroleum diesel if,refined petroleum and coke 19,PM10]</t>
  </si>
  <si>
    <t>Industrial Sector Energy Related Emissions after CCS[petroleum diesel if,refined petroleum and coke 19,PM25]</t>
  </si>
  <si>
    <t>Industrial Sector Energy Related Emissions after CCS[petroleum diesel if,refined petroleum and coke 19,SOx]</t>
  </si>
  <si>
    <t>Industrial Sector Energy Related Emissions after CCS[petroleum diesel if,refined petroleum and coke 19,BC]</t>
  </si>
  <si>
    <t>Industrial Sector Energy Related Emissions after CCS[petroleum diesel if,refined petroleum and coke 19,OC]</t>
  </si>
  <si>
    <t>Industrial Sector Energy Related Emissions after CCS[petroleum diesel if,refined petroleum and coke 19,CH4]</t>
  </si>
  <si>
    <t>Industrial Sector Energy Related Emissions after CCS[petroleum diesel if,refined petroleum and coke 19,N2O]</t>
  </si>
  <si>
    <t>Industrial Sector Energy Related Emissions after CCS[petroleum diesel if,refined petroleum and coke 19,F gases]</t>
  </si>
  <si>
    <t>Industrial Sector Energy Related Emissions after CCS[petroleum diesel if,chemicals 20,CO2]</t>
  </si>
  <si>
    <t>Industrial Sector Energy Related Emissions after CCS[petroleum diesel if,chemicals 20,VOC]</t>
  </si>
  <si>
    <t>Industrial Sector Energy Related Emissions after CCS[petroleum diesel if,chemicals 20,CO]</t>
  </si>
  <si>
    <t>Industrial Sector Energy Related Emissions after CCS[petroleum diesel if,chemicals 20,NOx]</t>
  </si>
  <si>
    <t>Industrial Sector Energy Related Emissions after CCS[petroleum diesel if,chemicals 20,PM10]</t>
  </si>
  <si>
    <t>Industrial Sector Energy Related Emissions after CCS[petroleum diesel if,chemicals 20,PM25]</t>
  </si>
  <si>
    <t>Industrial Sector Energy Related Emissions after CCS[petroleum diesel if,chemicals 20,SOx]</t>
  </si>
  <si>
    <t>Industrial Sector Energy Related Emissions after CCS[petroleum diesel if,chemicals 20,BC]</t>
  </si>
  <si>
    <t>Industrial Sector Energy Related Emissions after CCS[petroleum diesel if,chemicals 20,OC]</t>
  </si>
  <si>
    <t>Industrial Sector Energy Related Emissions after CCS[petroleum diesel if,chemicals 20,CH4]</t>
  </si>
  <si>
    <t>Industrial Sector Energy Related Emissions after CCS[petroleum diesel if,chemicals 20,N2O]</t>
  </si>
  <si>
    <t>Industrial Sector Energy Related Emissions after CCS[petroleum diesel if,chemicals 20,F gases]</t>
  </si>
  <si>
    <t>Industrial Sector Energy Related Emissions after CCS[petroleum diesel if,rubber and plastic products 22,CO2]</t>
  </si>
  <si>
    <t>Industrial Sector Energy Related Emissions after CCS[petroleum diesel if,rubber and plastic products 22,VOC]</t>
  </si>
  <si>
    <t>Industrial Sector Energy Related Emissions after CCS[petroleum diesel if,rubber and plastic products 22,CO]</t>
  </si>
  <si>
    <t>Industrial Sector Energy Related Emissions after CCS[petroleum diesel if,rubber and plastic products 22,NOx]</t>
  </si>
  <si>
    <t>Industrial Sector Energy Related Emissions after CCS[petroleum diesel if,rubber and plastic products 22,PM10]</t>
  </si>
  <si>
    <t>Industrial Sector Energy Related Emissions after CCS[petroleum diesel if,rubber and plastic products 22,PM25]</t>
  </si>
  <si>
    <t>Industrial Sector Energy Related Emissions after CCS[petroleum diesel if,rubber and plastic products 22,SOx]</t>
  </si>
  <si>
    <t>Industrial Sector Energy Related Emissions after CCS[petroleum diesel if,rubber and plastic products 22,BC]</t>
  </si>
  <si>
    <t>Industrial Sector Energy Related Emissions after CCS[petroleum diesel if,rubber and plastic products 22,OC]</t>
  </si>
  <si>
    <t>Industrial Sector Energy Related Emissions after CCS[petroleum diesel if,rubber and plastic products 22,CH4]</t>
  </si>
  <si>
    <t>Industrial Sector Energy Related Emissions after CCS[petroleum diesel if,rubber and plastic products 22,N2O]</t>
  </si>
  <si>
    <t>Industrial Sector Energy Related Emissions after CCS[petroleum diesel if,rubber and plastic products 22,F gases]</t>
  </si>
  <si>
    <t>Industrial Sector Energy Related Emissions after CCS[petroleum diesel if,glass and glass products 231,CO2]</t>
  </si>
  <si>
    <t>Industrial Sector Energy Related Emissions after CCS[petroleum diesel if,glass and glass products 231,VOC]</t>
  </si>
  <si>
    <t>Industrial Sector Energy Related Emissions after CCS[petroleum diesel if,glass and glass products 231,CO]</t>
  </si>
  <si>
    <t>Industrial Sector Energy Related Emissions after CCS[petroleum diesel if,glass and glass products 231,NOx]</t>
  </si>
  <si>
    <t>Industrial Sector Energy Related Emissions after CCS[petroleum diesel if,glass and glass products 231,PM10]</t>
  </si>
  <si>
    <t>Industrial Sector Energy Related Emissions after CCS[petroleum diesel if,glass and glass products 231,PM25]</t>
  </si>
  <si>
    <t>Industrial Sector Energy Related Emissions after CCS[petroleum diesel if,glass and glass products 231,SOx]</t>
  </si>
  <si>
    <t>Industrial Sector Energy Related Emissions after CCS[petroleum diesel if,glass and glass products 231,BC]</t>
  </si>
  <si>
    <t>Industrial Sector Energy Related Emissions after CCS[petroleum diesel if,glass and glass products 231,OC]</t>
  </si>
  <si>
    <t>Industrial Sector Energy Related Emissions after CCS[petroleum diesel if,glass and glass products 231,CH4]</t>
  </si>
  <si>
    <t>Industrial Sector Energy Related Emissions after CCS[petroleum diesel if,glass and glass products 231,N2O]</t>
  </si>
  <si>
    <t>Industrial Sector Energy Related Emissions after CCS[petroleum diesel if,glass and glass products 231,F gases]</t>
  </si>
  <si>
    <t>Industrial Sector Energy Related Emissions after CCS[petroleum diesel if,cement and other nonmetallic minerals 239,CO2]</t>
  </si>
  <si>
    <t>Industrial Sector Energy Related Emissions after CCS[petroleum diesel if,cement and other nonmetallic minerals 239,VOC]</t>
  </si>
  <si>
    <t>Industrial Sector Energy Related Emissions after CCS[petroleum diesel if,cement and other nonmetallic minerals 239,CO]</t>
  </si>
  <si>
    <t>Industrial Sector Energy Related Emissions after CCS[petroleum diesel if,cement and other nonmetallic minerals 239,NOx]</t>
  </si>
  <si>
    <t>Industrial Sector Energy Related Emissions after CCS[petroleum diesel if,cement and other nonmetallic minerals 239,PM10]</t>
  </si>
  <si>
    <t>Industrial Sector Energy Related Emissions after CCS[petroleum diesel if,cement and other nonmetallic minerals 239,PM25]</t>
  </si>
  <si>
    <t>Industrial Sector Energy Related Emissions after CCS[petroleum diesel if,cement and other nonmetallic minerals 239,SOx]</t>
  </si>
  <si>
    <t>Industrial Sector Energy Related Emissions after CCS[petroleum diesel if,cement and other nonmetallic minerals 239,BC]</t>
  </si>
  <si>
    <t>Industrial Sector Energy Related Emissions after CCS[petroleum diesel if,cement and other nonmetallic minerals 239,OC]</t>
  </si>
  <si>
    <t>Industrial Sector Energy Related Emissions after CCS[petroleum diesel if,cement and other nonmetallic minerals 239,CH4]</t>
  </si>
  <si>
    <t>Industrial Sector Energy Related Emissions after CCS[petroleum diesel if,cement and other nonmetallic minerals 239,N2O]</t>
  </si>
  <si>
    <t>Industrial Sector Energy Related Emissions after CCS[petroleum diesel if,cement and other nonmetallic minerals 239,F gases]</t>
  </si>
  <si>
    <t>Industrial Sector Energy Related Emissions after CCS[petroleum diesel if,iron and steel 241,CO2]</t>
  </si>
  <si>
    <t>Industrial Sector Energy Related Emissions after CCS[petroleum diesel if,iron and steel 241,VOC]</t>
  </si>
  <si>
    <t>Industrial Sector Energy Related Emissions after CCS[petroleum diesel if,iron and steel 241,CO]</t>
  </si>
  <si>
    <t>Industrial Sector Energy Related Emissions after CCS[petroleum diesel if,iron and steel 241,NOx]</t>
  </si>
  <si>
    <t>Industrial Sector Energy Related Emissions after CCS[petroleum diesel if,iron and steel 241,PM10]</t>
  </si>
  <si>
    <t>Industrial Sector Energy Related Emissions after CCS[petroleum diesel if,iron and steel 241,PM25]</t>
  </si>
  <si>
    <t>Industrial Sector Energy Related Emissions after CCS[petroleum diesel if,iron and steel 241,SOx]</t>
  </si>
  <si>
    <t>Industrial Sector Energy Related Emissions after CCS[petroleum diesel if,iron and steel 241,BC]</t>
  </si>
  <si>
    <t>Industrial Sector Energy Related Emissions after CCS[petroleum diesel if,iron and steel 241,OC]</t>
  </si>
  <si>
    <t>Industrial Sector Energy Related Emissions after CCS[petroleum diesel if,iron and steel 241,CH4]</t>
  </si>
  <si>
    <t>Industrial Sector Energy Related Emissions after CCS[petroleum diesel if,iron and steel 241,N2O]</t>
  </si>
  <si>
    <t>Industrial Sector Energy Related Emissions after CCS[petroleum diesel if,iron and steel 241,F gases]</t>
  </si>
  <si>
    <t>Industrial Sector Energy Related Emissions after CCS[petroleum diesel if,other metals 242,CO2]</t>
  </si>
  <si>
    <t>Industrial Sector Energy Related Emissions after CCS[petroleum diesel if,other metals 242,VOC]</t>
  </si>
  <si>
    <t>Industrial Sector Energy Related Emissions after CCS[petroleum diesel if,other metals 242,CO]</t>
  </si>
  <si>
    <t>Industrial Sector Energy Related Emissions after CCS[petroleum diesel if,other metals 242,NOx]</t>
  </si>
  <si>
    <t>Industrial Sector Energy Related Emissions after CCS[petroleum diesel if,other metals 242,PM10]</t>
  </si>
  <si>
    <t>Industrial Sector Energy Related Emissions after CCS[petroleum diesel if,other metals 242,PM25]</t>
  </si>
  <si>
    <t>Industrial Sector Energy Related Emissions after CCS[petroleum diesel if,other metals 242,SOx]</t>
  </si>
  <si>
    <t>Industrial Sector Energy Related Emissions after CCS[petroleum diesel if,other metals 242,BC]</t>
  </si>
  <si>
    <t>Industrial Sector Energy Related Emissions after CCS[petroleum diesel if,other metals 242,OC]</t>
  </si>
  <si>
    <t>Industrial Sector Energy Related Emissions after CCS[petroleum diesel if,other metals 242,CH4]</t>
  </si>
  <si>
    <t>Industrial Sector Energy Related Emissions after CCS[petroleum diesel if,other metals 242,N2O]</t>
  </si>
  <si>
    <t>Industrial Sector Energy Related Emissions after CCS[petroleum diesel if,other metals 242,F gases]</t>
  </si>
  <si>
    <t>Industrial Sector Energy Related Emissions after CCS[petroleum diesel if,metal products except machinery and vehicles 25,CO2]</t>
  </si>
  <si>
    <t>Industrial Sector Energy Related Emissions after CCS[petroleum diesel if,metal products except machinery and vehicles 25,VOC]</t>
  </si>
  <si>
    <t>Industrial Sector Energy Related Emissions after CCS[petroleum diesel if,metal products except machinery and vehicles 25,CO]</t>
  </si>
  <si>
    <t>Industrial Sector Energy Related Emissions after CCS[petroleum diesel if,metal products except machinery and vehicles 25,NOx]</t>
  </si>
  <si>
    <t>Industrial Sector Energy Related Emissions after CCS[petroleum diesel if,metal products except machinery and vehicles 25,PM10]</t>
  </si>
  <si>
    <t>Industrial Sector Energy Related Emissions after CCS[petroleum diesel if,metal products except machinery and vehicles 25,PM25]</t>
  </si>
  <si>
    <t>Industrial Sector Energy Related Emissions after CCS[petroleum diesel if,metal products except machinery and vehicles 25,SOx]</t>
  </si>
  <si>
    <t>Industrial Sector Energy Related Emissions after CCS[petroleum diesel if,metal products except machinery and vehicles 25,BC]</t>
  </si>
  <si>
    <t>Industrial Sector Energy Related Emissions after CCS[petroleum diesel if,metal products except machinery and vehicles 25,OC]</t>
  </si>
  <si>
    <t>Industrial Sector Energy Related Emissions after CCS[petroleum diesel if,metal products except machinery and vehicles 25,CH4]</t>
  </si>
  <si>
    <t>Industrial Sector Energy Related Emissions after CCS[petroleum diesel if,metal products except machinery and vehicles 25,N2O]</t>
  </si>
  <si>
    <t>Industrial Sector Energy Related Emissions after CCS[petroleum diesel if,metal products except machinery and vehicles 25,F gases]</t>
  </si>
  <si>
    <t>Industrial Sector Energy Related Emissions after CCS[petroleum diesel if,computers and electronics 26,CO2]</t>
  </si>
  <si>
    <t>Industrial Sector Energy Related Emissions after CCS[petroleum diesel if,computers and electronics 26,VOC]</t>
  </si>
  <si>
    <t>Industrial Sector Energy Related Emissions after CCS[petroleum diesel if,computers and electronics 26,CO]</t>
  </si>
  <si>
    <t>Industrial Sector Energy Related Emissions after CCS[petroleum diesel if,computers and electronics 26,NOx]</t>
  </si>
  <si>
    <t>Industrial Sector Energy Related Emissions after CCS[petroleum diesel if,computers and electronics 26,PM10]</t>
  </si>
  <si>
    <t>Industrial Sector Energy Related Emissions after CCS[petroleum diesel if,computers and electronics 26,PM25]</t>
  </si>
  <si>
    <t>Industrial Sector Energy Related Emissions after CCS[petroleum diesel if,computers and electronics 26,SOx]</t>
  </si>
  <si>
    <t>Industrial Sector Energy Related Emissions after CCS[petroleum diesel if,computers and electronics 26,BC]</t>
  </si>
  <si>
    <t>Industrial Sector Energy Related Emissions after CCS[petroleum diesel if,computers and electronics 26,OC]</t>
  </si>
  <si>
    <t>Industrial Sector Energy Related Emissions after CCS[petroleum diesel if,computers and electronics 26,CH4]</t>
  </si>
  <si>
    <t>Industrial Sector Energy Related Emissions after CCS[petroleum diesel if,computers and electronics 26,N2O]</t>
  </si>
  <si>
    <t>Industrial Sector Energy Related Emissions after CCS[petroleum diesel if,computers and electronics 26,F gases]</t>
  </si>
  <si>
    <t>Industrial Sector Energy Related Emissions after CCS[petroleum diesel if,appliances and electrical equipment 27,CO2]</t>
  </si>
  <si>
    <t>Industrial Sector Energy Related Emissions after CCS[petroleum diesel if,appliances and electrical equipment 27,VOC]</t>
  </si>
  <si>
    <t>Industrial Sector Energy Related Emissions after CCS[petroleum diesel if,appliances and electrical equipment 27,CO]</t>
  </si>
  <si>
    <t>Industrial Sector Energy Related Emissions after CCS[petroleum diesel if,appliances and electrical equipment 27,NOx]</t>
  </si>
  <si>
    <t>Industrial Sector Energy Related Emissions after CCS[petroleum diesel if,appliances and electrical equipment 27,PM10]</t>
  </si>
  <si>
    <t>Industrial Sector Energy Related Emissions after CCS[petroleum diesel if,appliances and electrical equipment 27,PM25]</t>
  </si>
  <si>
    <t>Industrial Sector Energy Related Emissions after CCS[petroleum diesel if,appliances and electrical equipment 27,SOx]</t>
  </si>
  <si>
    <t>Industrial Sector Energy Related Emissions after CCS[petroleum diesel if,appliances and electrical equipment 27,BC]</t>
  </si>
  <si>
    <t>Industrial Sector Energy Related Emissions after CCS[petroleum diesel if,appliances and electrical equipment 27,OC]</t>
  </si>
  <si>
    <t>Industrial Sector Energy Related Emissions after CCS[petroleum diesel if,appliances and electrical equipment 27,CH4]</t>
  </si>
  <si>
    <t>Industrial Sector Energy Related Emissions after CCS[petroleum diesel if,appliances and electrical equipment 27,N2O]</t>
  </si>
  <si>
    <t>Industrial Sector Energy Related Emissions after CCS[petroleum diesel if,appliances and electrical equipment 27,F gases]</t>
  </si>
  <si>
    <t>Industrial Sector Energy Related Emissions after CCS[petroleum diesel if,other machinery 28,CO2]</t>
  </si>
  <si>
    <t>Industrial Sector Energy Related Emissions after CCS[petroleum diesel if,other machinery 28,VOC]</t>
  </si>
  <si>
    <t>Industrial Sector Energy Related Emissions after CCS[petroleum diesel if,other machinery 28,CO]</t>
  </si>
  <si>
    <t>Industrial Sector Energy Related Emissions after CCS[petroleum diesel if,other machinery 28,NOx]</t>
  </si>
  <si>
    <t>Industrial Sector Energy Related Emissions after CCS[petroleum diesel if,other machinery 28,PM10]</t>
  </si>
  <si>
    <t>Industrial Sector Energy Related Emissions after CCS[petroleum diesel if,other machinery 28,PM25]</t>
  </si>
  <si>
    <t>Industrial Sector Energy Related Emissions after CCS[petroleum diesel if,other machinery 28,SOx]</t>
  </si>
  <si>
    <t>Industrial Sector Energy Related Emissions after CCS[petroleum diesel if,other machinery 28,BC]</t>
  </si>
  <si>
    <t>Industrial Sector Energy Related Emissions after CCS[petroleum diesel if,other machinery 28,OC]</t>
  </si>
  <si>
    <t>Industrial Sector Energy Related Emissions after CCS[petroleum diesel if,other machinery 28,CH4]</t>
  </si>
  <si>
    <t>Industrial Sector Energy Related Emissions after CCS[petroleum diesel if,other machinery 28,N2O]</t>
  </si>
  <si>
    <t>Industrial Sector Energy Related Emissions after CCS[petroleum diesel if,other machinery 28,F gases]</t>
  </si>
  <si>
    <t>Industrial Sector Energy Related Emissions after CCS[petroleum diesel if,road vehicles 29,CO2]</t>
  </si>
  <si>
    <t>Industrial Sector Energy Related Emissions after CCS[petroleum diesel if,road vehicles 29,VOC]</t>
  </si>
  <si>
    <t>Industrial Sector Energy Related Emissions after CCS[petroleum diesel if,road vehicles 29,CO]</t>
  </si>
  <si>
    <t>Industrial Sector Energy Related Emissions after CCS[petroleum diesel if,road vehicles 29,NOx]</t>
  </si>
  <si>
    <t>Industrial Sector Energy Related Emissions after CCS[petroleum diesel if,road vehicles 29,PM10]</t>
  </si>
  <si>
    <t>Industrial Sector Energy Related Emissions after CCS[petroleum diesel if,road vehicles 29,PM25]</t>
  </si>
  <si>
    <t>Industrial Sector Energy Related Emissions after CCS[petroleum diesel if,road vehicles 29,SOx]</t>
  </si>
  <si>
    <t>Industrial Sector Energy Related Emissions after CCS[petroleum diesel if,road vehicles 29,BC]</t>
  </si>
  <si>
    <t>Industrial Sector Energy Related Emissions after CCS[petroleum diesel if,road vehicles 29,OC]</t>
  </si>
  <si>
    <t>Industrial Sector Energy Related Emissions after CCS[petroleum diesel if,road vehicles 29,CH4]</t>
  </si>
  <si>
    <t>Industrial Sector Energy Related Emissions after CCS[petroleum diesel if,road vehicles 29,N2O]</t>
  </si>
  <si>
    <t>Industrial Sector Energy Related Emissions after CCS[petroleum diesel if,road vehicles 29,F gases]</t>
  </si>
  <si>
    <t>Industrial Sector Energy Related Emissions after CCS[petroleum diesel if,nonroad vehicles 30,CO2]</t>
  </si>
  <si>
    <t>Industrial Sector Energy Related Emissions after CCS[petroleum diesel if,nonroad vehicles 30,VOC]</t>
  </si>
  <si>
    <t>Industrial Sector Energy Related Emissions after CCS[petroleum diesel if,nonroad vehicles 30,CO]</t>
  </si>
  <si>
    <t>Industrial Sector Energy Related Emissions after CCS[petroleum diesel if,nonroad vehicles 30,NOx]</t>
  </si>
  <si>
    <t>Industrial Sector Energy Related Emissions after CCS[petroleum diesel if,nonroad vehicles 30,PM10]</t>
  </si>
  <si>
    <t>Industrial Sector Energy Related Emissions after CCS[petroleum diesel if,nonroad vehicles 30,PM25]</t>
  </si>
  <si>
    <t>Industrial Sector Energy Related Emissions after CCS[petroleum diesel if,nonroad vehicles 30,SOx]</t>
  </si>
  <si>
    <t>Industrial Sector Energy Related Emissions after CCS[petroleum diesel if,nonroad vehicles 30,BC]</t>
  </si>
  <si>
    <t>Industrial Sector Energy Related Emissions after CCS[petroleum diesel if,nonroad vehicles 30,OC]</t>
  </si>
  <si>
    <t>Industrial Sector Energy Related Emissions after CCS[petroleum diesel if,nonroad vehicles 30,CH4]</t>
  </si>
  <si>
    <t>Industrial Sector Energy Related Emissions after CCS[petroleum diesel if,nonroad vehicles 30,N2O]</t>
  </si>
  <si>
    <t>Industrial Sector Energy Related Emissions after CCS[petroleum diesel if,nonroad vehicles 30,F gases]</t>
  </si>
  <si>
    <t>Industrial Sector Energy Related Emissions after CCS[petroleum diesel if,other manufacturing 31T33,CO2]</t>
  </si>
  <si>
    <t>Industrial Sector Energy Related Emissions after CCS[petroleum diesel if,other manufacturing 31T33,VOC]</t>
  </si>
  <si>
    <t>Industrial Sector Energy Related Emissions after CCS[petroleum diesel if,other manufacturing 31T33,CO]</t>
  </si>
  <si>
    <t>Industrial Sector Energy Related Emissions after CCS[petroleum diesel if,other manufacturing 31T33,NOx]</t>
  </si>
  <si>
    <t>Industrial Sector Energy Related Emissions after CCS[petroleum diesel if,other manufacturing 31T33,PM10]</t>
  </si>
  <si>
    <t>Industrial Sector Energy Related Emissions after CCS[petroleum diesel if,other manufacturing 31T33,PM25]</t>
  </si>
  <si>
    <t>Industrial Sector Energy Related Emissions after CCS[petroleum diesel if,other manufacturing 31T33,SOx]</t>
  </si>
  <si>
    <t>Industrial Sector Energy Related Emissions after CCS[petroleum diesel if,other manufacturing 31T33,BC]</t>
  </si>
  <si>
    <t>Industrial Sector Energy Related Emissions after CCS[petroleum diesel if,other manufacturing 31T33,OC]</t>
  </si>
  <si>
    <t>Industrial Sector Energy Related Emissions after CCS[petroleum diesel if,other manufacturing 31T33,CH4]</t>
  </si>
  <si>
    <t>Industrial Sector Energy Related Emissions after CCS[petroleum diesel if,other manufacturing 31T33,N2O]</t>
  </si>
  <si>
    <t>Industrial Sector Energy Related Emissions after CCS[petroleum diesel if,other manufacturing 31T33,F gases]</t>
  </si>
  <si>
    <t>Industrial Sector Energy Related Emissions after CCS[petroleum diesel if,energy pipelines and gas processing 352T353,CO2]</t>
  </si>
  <si>
    <t>Industrial Sector Energy Related Emissions after CCS[petroleum diesel if,energy pipelines and gas processing 352T353,VOC]</t>
  </si>
  <si>
    <t>Industrial Sector Energy Related Emissions after CCS[petroleum diesel if,energy pipelines and gas processing 352T353,CO]</t>
  </si>
  <si>
    <t>Industrial Sector Energy Related Emissions after CCS[petroleum diesel if,energy pipelines and gas processing 352T353,NOx]</t>
  </si>
  <si>
    <t>Industrial Sector Energy Related Emissions after CCS[petroleum diesel if,energy pipelines and gas processing 352T353,PM10]</t>
  </si>
  <si>
    <t>Industrial Sector Energy Related Emissions after CCS[petroleum diesel if,energy pipelines and gas processing 352T353,PM25]</t>
  </si>
  <si>
    <t>Industrial Sector Energy Related Emissions after CCS[petroleum diesel if,energy pipelines and gas processing 352T353,SOx]</t>
  </si>
  <si>
    <t>Industrial Sector Energy Related Emissions after CCS[petroleum diesel if,energy pipelines and gas processing 352T353,BC]</t>
  </si>
  <si>
    <t>Industrial Sector Energy Related Emissions after CCS[petroleum diesel if,energy pipelines and gas processing 352T353,OC]</t>
  </si>
  <si>
    <t>Industrial Sector Energy Related Emissions after CCS[petroleum diesel if,energy pipelines and gas processing 352T353,CH4]</t>
  </si>
  <si>
    <t>Industrial Sector Energy Related Emissions after CCS[petroleum diesel if,energy pipelines and gas processing 352T353,N2O]</t>
  </si>
  <si>
    <t>Industrial Sector Energy Related Emissions after CCS[petroleum diesel if,energy pipelines and gas processing 352T353,F gases]</t>
  </si>
  <si>
    <t>Industrial Sector Energy Related Emissions after CCS[petroleum diesel if,water and waste 36T39,CO2]</t>
  </si>
  <si>
    <t>Industrial Sector Energy Related Emissions after CCS[petroleum diesel if,water and waste 36T39,VOC]</t>
  </si>
  <si>
    <t>Industrial Sector Energy Related Emissions after CCS[petroleum diesel if,water and waste 36T39,CO]</t>
  </si>
  <si>
    <t>Industrial Sector Energy Related Emissions after CCS[petroleum diesel if,water and waste 36T39,NOx]</t>
  </si>
  <si>
    <t>Industrial Sector Energy Related Emissions after CCS[petroleum diesel if,water and waste 36T39,PM10]</t>
  </si>
  <si>
    <t>Industrial Sector Energy Related Emissions after CCS[petroleum diesel if,water and waste 36T39,PM25]</t>
  </si>
  <si>
    <t>Industrial Sector Energy Related Emissions after CCS[petroleum diesel if,water and waste 36T39,SOx]</t>
  </si>
  <si>
    <t>Industrial Sector Energy Related Emissions after CCS[petroleum diesel if,water and waste 36T39,BC]</t>
  </si>
  <si>
    <t>Industrial Sector Energy Related Emissions after CCS[petroleum diesel if,water and waste 36T39,OC]</t>
  </si>
  <si>
    <t>Industrial Sector Energy Related Emissions after CCS[petroleum diesel if,water and waste 36T39,CH4]</t>
  </si>
  <si>
    <t>Industrial Sector Energy Related Emissions after CCS[petroleum diesel if,water and waste 36T39,N2O]</t>
  </si>
  <si>
    <t>Industrial Sector Energy Related Emissions after CCS[petroleum diesel if,water and waste 36T39,F gases]</t>
  </si>
  <si>
    <t>Industrial Sector Energy Related Emissions after CCS[petroleum diesel if,construction 41T43,CO2]</t>
  </si>
  <si>
    <t>Industrial Sector Energy Related Emissions after CCS[petroleum diesel if,construction 41T43,VOC]</t>
  </si>
  <si>
    <t>Industrial Sector Energy Related Emissions after CCS[petroleum diesel if,construction 41T43,CO]</t>
  </si>
  <si>
    <t>Industrial Sector Energy Related Emissions after CCS[petroleum diesel if,construction 41T43,NOx]</t>
  </si>
  <si>
    <t>Industrial Sector Energy Related Emissions after CCS[petroleum diesel if,construction 41T43,PM10]</t>
  </si>
  <si>
    <t>Industrial Sector Energy Related Emissions after CCS[petroleum diesel if,construction 41T43,PM25]</t>
  </si>
  <si>
    <t>Industrial Sector Energy Related Emissions after CCS[petroleum diesel if,construction 41T43,SOx]</t>
  </si>
  <si>
    <t>Industrial Sector Energy Related Emissions after CCS[petroleum diesel if,construction 41T43,BC]</t>
  </si>
  <si>
    <t>Industrial Sector Energy Related Emissions after CCS[petroleum diesel if,construction 41T43,OC]</t>
  </si>
  <si>
    <t>Industrial Sector Energy Related Emissions after CCS[petroleum diesel if,construction 41T43,CH4]</t>
  </si>
  <si>
    <t>Industrial Sector Energy Related Emissions after CCS[petroleum diesel if,construction 41T43,N2O]</t>
  </si>
  <si>
    <t>Industrial Sector Energy Related Emissions after CCS[petroleum diesel if,construction 41T43,F gases]</t>
  </si>
  <si>
    <t>Industrial Sector Energy Related Emissions after CCS[heat if,agriculture and forestry 01T03,CO2]</t>
  </si>
  <si>
    <t>Industrial Sector Energy Related Emissions after CCS[heat if,agriculture and forestry 01T03,VOC]</t>
  </si>
  <si>
    <t>Industrial Sector Energy Related Emissions after CCS[heat if,agriculture and forestry 01T03,CO]</t>
  </si>
  <si>
    <t>Industrial Sector Energy Related Emissions after CCS[heat if,agriculture and forestry 01T03,NOx]</t>
  </si>
  <si>
    <t>Industrial Sector Energy Related Emissions after CCS[heat if,agriculture and forestry 01T03,PM10]</t>
  </si>
  <si>
    <t>Industrial Sector Energy Related Emissions after CCS[heat if,agriculture and forestry 01T03,PM25]</t>
  </si>
  <si>
    <t>Industrial Sector Energy Related Emissions after CCS[heat if,agriculture and forestry 01T03,SOx]</t>
  </si>
  <si>
    <t>Industrial Sector Energy Related Emissions after CCS[heat if,agriculture and forestry 01T03,BC]</t>
  </si>
  <si>
    <t>Industrial Sector Energy Related Emissions after CCS[heat if,agriculture and forestry 01T03,OC]</t>
  </si>
  <si>
    <t>Industrial Sector Energy Related Emissions after CCS[heat if,agriculture and forestry 01T03,CH4]</t>
  </si>
  <si>
    <t>Industrial Sector Energy Related Emissions after CCS[heat if,agriculture and forestry 01T03,N2O]</t>
  </si>
  <si>
    <t>Industrial Sector Energy Related Emissions after CCS[heat if,agriculture and forestry 01T03,F gases]</t>
  </si>
  <si>
    <t>Industrial Sector Energy Related Emissions after CCS[heat if,coal mining 05,CO2]</t>
  </si>
  <si>
    <t>Industrial Sector Energy Related Emissions after CCS[heat if,coal mining 05,VOC]</t>
  </si>
  <si>
    <t>Industrial Sector Energy Related Emissions after CCS[heat if,coal mining 05,CO]</t>
  </si>
  <si>
    <t>Industrial Sector Energy Related Emissions after CCS[heat if,coal mining 05,NOx]</t>
  </si>
  <si>
    <t>Industrial Sector Energy Related Emissions after CCS[heat if,coal mining 05,PM10]</t>
  </si>
  <si>
    <t>Industrial Sector Energy Related Emissions after CCS[heat if,coal mining 05,PM25]</t>
  </si>
  <si>
    <t>Industrial Sector Energy Related Emissions after CCS[heat if,coal mining 05,SOx]</t>
  </si>
  <si>
    <t>Industrial Sector Energy Related Emissions after CCS[heat if,coal mining 05,BC]</t>
  </si>
  <si>
    <t>Industrial Sector Energy Related Emissions after CCS[heat if,coal mining 05,OC]</t>
  </si>
  <si>
    <t>Industrial Sector Energy Related Emissions after CCS[heat if,coal mining 05,CH4]</t>
  </si>
  <si>
    <t>Industrial Sector Energy Related Emissions after CCS[heat if,coal mining 05,N2O]</t>
  </si>
  <si>
    <t>Industrial Sector Energy Related Emissions after CCS[heat if,coal mining 05,F gases]</t>
  </si>
  <si>
    <t>Industrial Sector Energy Related Emissions after CCS[heat if,oil and gas extraction 06,CO2]</t>
  </si>
  <si>
    <t>Industrial Sector Energy Related Emissions after CCS[heat if,oil and gas extraction 06,VOC]</t>
  </si>
  <si>
    <t>Industrial Sector Energy Related Emissions after CCS[heat if,oil and gas extraction 06,CO]</t>
  </si>
  <si>
    <t>Industrial Sector Energy Related Emissions after CCS[heat if,oil and gas extraction 06,NOx]</t>
  </si>
  <si>
    <t>Industrial Sector Energy Related Emissions after CCS[heat if,oil and gas extraction 06,PM10]</t>
  </si>
  <si>
    <t>Industrial Sector Energy Related Emissions after CCS[heat if,oil and gas extraction 06,PM25]</t>
  </si>
  <si>
    <t>Industrial Sector Energy Related Emissions after CCS[heat if,oil and gas extraction 06,SOx]</t>
  </si>
  <si>
    <t>Industrial Sector Energy Related Emissions after CCS[heat if,oil and gas extraction 06,BC]</t>
  </si>
  <si>
    <t>Industrial Sector Energy Related Emissions after CCS[heat if,oil and gas extraction 06,OC]</t>
  </si>
  <si>
    <t>Industrial Sector Energy Related Emissions after CCS[heat if,oil and gas extraction 06,CH4]</t>
  </si>
  <si>
    <t>Industrial Sector Energy Related Emissions after CCS[heat if,oil and gas extraction 06,N2O]</t>
  </si>
  <si>
    <t>Industrial Sector Energy Related Emissions after CCS[heat if,oil and gas extraction 06,F gases]</t>
  </si>
  <si>
    <t>Industrial Sector Energy Related Emissions after CCS[heat if,other mining and quarrying 07T08,CO2]</t>
  </si>
  <si>
    <t>Industrial Sector Energy Related Emissions after CCS[heat if,other mining and quarrying 07T08,VOC]</t>
  </si>
  <si>
    <t>Industrial Sector Energy Related Emissions after CCS[heat if,other mining and quarrying 07T08,CO]</t>
  </si>
  <si>
    <t>Industrial Sector Energy Related Emissions after CCS[heat if,other mining and quarrying 07T08,NOx]</t>
  </si>
  <si>
    <t>Industrial Sector Energy Related Emissions after CCS[heat if,other mining and quarrying 07T08,PM10]</t>
  </si>
  <si>
    <t>Industrial Sector Energy Related Emissions after CCS[heat if,other mining and quarrying 07T08,PM25]</t>
  </si>
  <si>
    <t>Industrial Sector Energy Related Emissions after CCS[heat if,other mining and quarrying 07T08,SOx]</t>
  </si>
  <si>
    <t>Industrial Sector Energy Related Emissions after CCS[heat if,other mining and quarrying 07T08,BC]</t>
  </si>
  <si>
    <t>Industrial Sector Energy Related Emissions after CCS[heat if,other mining and quarrying 07T08,OC]</t>
  </si>
  <si>
    <t>Industrial Sector Energy Related Emissions after CCS[heat if,other mining and quarrying 07T08,CH4]</t>
  </si>
  <si>
    <t>Industrial Sector Energy Related Emissions after CCS[heat if,other mining and quarrying 07T08,N2O]</t>
  </si>
  <si>
    <t>Industrial Sector Energy Related Emissions after CCS[heat if,other mining and quarrying 07T08,F gases]</t>
  </si>
  <si>
    <t>Industrial Sector Energy Related Emissions after CCS[heat if,food beverage and tobacco 10T12,CO2]</t>
  </si>
  <si>
    <t>Industrial Sector Energy Related Emissions after CCS[heat if,food beverage and tobacco 10T12,VOC]</t>
  </si>
  <si>
    <t>Industrial Sector Energy Related Emissions after CCS[heat if,food beverage and tobacco 10T12,CO]</t>
  </si>
  <si>
    <t>Industrial Sector Energy Related Emissions after CCS[heat if,food beverage and tobacco 10T12,NOx]</t>
  </si>
  <si>
    <t>Industrial Sector Energy Related Emissions after CCS[heat if,food beverage and tobacco 10T12,PM10]</t>
  </si>
  <si>
    <t>Industrial Sector Energy Related Emissions after CCS[heat if,food beverage and tobacco 10T12,PM25]</t>
  </si>
  <si>
    <t>Industrial Sector Energy Related Emissions after CCS[heat if,food beverage and tobacco 10T12,SOx]</t>
  </si>
  <si>
    <t>Industrial Sector Energy Related Emissions after CCS[heat if,food beverage and tobacco 10T12,BC]</t>
  </si>
  <si>
    <t>Industrial Sector Energy Related Emissions after CCS[heat if,food beverage and tobacco 10T12,OC]</t>
  </si>
  <si>
    <t>Industrial Sector Energy Related Emissions after CCS[heat if,food beverage and tobacco 10T12,CH4]</t>
  </si>
  <si>
    <t>Industrial Sector Energy Related Emissions after CCS[heat if,food beverage and tobacco 10T12,N2O]</t>
  </si>
  <si>
    <t>Industrial Sector Energy Related Emissions after CCS[heat if,food beverage and tobacco 10T12,F gases]</t>
  </si>
  <si>
    <t>Industrial Sector Energy Related Emissions after CCS[heat if,textiles apparel and leather 13T15,CO2]</t>
  </si>
  <si>
    <t>Industrial Sector Energy Related Emissions after CCS[heat if,textiles apparel and leather 13T15,VOC]</t>
  </si>
  <si>
    <t>Industrial Sector Energy Related Emissions after CCS[heat if,textiles apparel and leather 13T15,CO]</t>
  </si>
  <si>
    <t>Industrial Sector Energy Related Emissions after CCS[heat if,textiles apparel and leather 13T15,NOx]</t>
  </si>
  <si>
    <t>Industrial Sector Energy Related Emissions after CCS[heat if,textiles apparel and leather 13T15,PM10]</t>
  </si>
  <si>
    <t>Industrial Sector Energy Related Emissions after CCS[heat if,textiles apparel and leather 13T15,PM25]</t>
  </si>
  <si>
    <t>Industrial Sector Energy Related Emissions after CCS[heat if,textiles apparel and leather 13T15,SOx]</t>
  </si>
  <si>
    <t>Industrial Sector Energy Related Emissions after CCS[heat if,textiles apparel and leather 13T15,BC]</t>
  </si>
  <si>
    <t>Industrial Sector Energy Related Emissions after CCS[heat if,textiles apparel and leather 13T15,OC]</t>
  </si>
  <si>
    <t>Industrial Sector Energy Related Emissions after CCS[heat if,textiles apparel and leather 13T15,CH4]</t>
  </si>
  <si>
    <t>Industrial Sector Energy Related Emissions after CCS[heat if,textiles apparel and leather 13T15,N2O]</t>
  </si>
  <si>
    <t>Industrial Sector Energy Related Emissions after CCS[heat if,textiles apparel and leather 13T15,F gases]</t>
  </si>
  <si>
    <t>Industrial Sector Energy Related Emissions after CCS[heat if,wood products 16,CO2]</t>
  </si>
  <si>
    <t>Industrial Sector Energy Related Emissions after CCS[heat if,wood products 16,VOC]</t>
  </si>
  <si>
    <t>Industrial Sector Energy Related Emissions after CCS[heat if,wood products 16,CO]</t>
  </si>
  <si>
    <t>Industrial Sector Energy Related Emissions after CCS[heat if,wood products 16,NOx]</t>
  </si>
  <si>
    <t>Industrial Sector Energy Related Emissions after CCS[heat if,wood products 16,PM10]</t>
  </si>
  <si>
    <t>Industrial Sector Energy Related Emissions after CCS[heat if,wood products 16,PM25]</t>
  </si>
  <si>
    <t>Industrial Sector Energy Related Emissions after CCS[heat if,wood products 16,SOx]</t>
  </si>
  <si>
    <t>Industrial Sector Energy Related Emissions after CCS[heat if,wood products 16,BC]</t>
  </si>
  <si>
    <t>Industrial Sector Energy Related Emissions after CCS[heat if,wood products 16,OC]</t>
  </si>
  <si>
    <t>Industrial Sector Energy Related Emissions after CCS[heat if,wood products 16,CH4]</t>
  </si>
  <si>
    <t>Industrial Sector Energy Related Emissions after CCS[heat if,wood products 16,N2O]</t>
  </si>
  <si>
    <t>Industrial Sector Energy Related Emissions after CCS[heat if,wood products 16,F gases]</t>
  </si>
  <si>
    <t>Industrial Sector Energy Related Emissions after CCS[heat if,pulp paper and printing 17T18,CO2]</t>
  </si>
  <si>
    <t>Industrial Sector Energy Related Emissions after CCS[heat if,pulp paper and printing 17T18,VOC]</t>
  </si>
  <si>
    <t>Industrial Sector Energy Related Emissions after CCS[heat if,pulp paper and printing 17T18,CO]</t>
  </si>
  <si>
    <t>Industrial Sector Energy Related Emissions after CCS[heat if,pulp paper and printing 17T18,NOx]</t>
  </si>
  <si>
    <t>Industrial Sector Energy Related Emissions after CCS[heat if,pulp paper and printing 17T18,PM10]</t>
  </si>
  <si>
    <t>Industrial Sector Energy Related Emissions after CCS[heat if,pulp paper and printing 17T18,PM25]</t>
  </si>
  <si>
    <t>Industrial Sector Energy Related Emissions after CCS[heat if,pulp paper and printing 17T18,SOx]</t>
  </si>
  <si>
    <t>Industrial Sector Energy Related Emissions after CCS[heat if,pulp paper and printing 17T18,BC]</t>
  </si>
  <si>
    <t>Industrial Sector Energy Related Emissions after CCS[heat if,pulp paper and printing 17T18,OC]</t>
  </si>
  <si>
    <t>Industrial Sector Energy Related Emissions after CCS[heat if,pulp paper and printing 17T18,CH4]</t>
  </si>
  <si>
    <t>Industrial Sector Energy Related Emissions after CCS[heat if,pulp paper and printing 17T18,N2O]</t>
  </si>
  <si>
    <t>Industrial Sector Energy Related Emissions after CCS[heat if,pulp paper and printing 17T18,F gases]</t>
  </si>
  <si>
    <t>Industrial Sector Energy Related Emissions after CCS[heat if,refined petroleum and coke 19,CO2]</t>
  </si>
  <si>
    <t>Industrial Sector Energy Related Emissions after CCS[heat if,refined petroleum and coke 19,VOC]</t>
  </si>
  <si>
    <t>Industrial Sector Energy Related Emissions after CCS[heat if,refined petroleum and coke 19,CO]</t>
  </si>
  <si>
    <t>Industrial Sector Energy Related Emissions after CCS[heat if,refined petroleum and coke 19,NOx]</t>
  </si>
  <si>
    <t>Industrial Sector Energy Related Emissions after CCS[heat if,refined petroleum and coke 19,PM10]</t>
  </si>
  <si>
    <t>Industrial Sector Energy Related Emissions after CCS[heat if,refined petroleum and coke 19,PM25]</t>
  </si>
  <si>
    <t>Industrial Sector Energy Related Emissions after CCS[heat if,refined petroleum and coke 19,SOx]</t>
  </si>
  <si>
    <t>Industrial Sector Energy Related Emissions after CCS[heat if,refined petroleum and coke 19,BC]</t>
  </si>
  <si>
    <t>Industrial Sector Energy Related Emissions after CCS[heat if,refined petroleum and coke 19,OC]</t>
  </si>
  <si>
    <t>Industrial Sector Energy Related Emissions after CCS[heat if,refined petroleum and coke 19,CH4]</t>
  </si>
  <si>
    <t>Industrial Sector Energy Related Emissions after CCS[heat if,refined petroleum and coke 19,N2O]</t>
  </si>
  <si>
    <t>Industrial Sector Energy Related Emissions after CCS[heat if,refined petroleum and coke 19,F gases]</t>
  </si>
  <si>
    <t>Industrial Sector Energy Related Emissions after CCS[heat if,chemicals 20,CO2]</t>
  </si>
  <si>
    <t>Industrial Sector Energy Related Emissions after CCS[heat if,chemicals 20,VOC]</t>
  </si>
  <si>
    <t>Industrial Sector Energy Related Emissions after CCS[heat if,chemicals 20,CO]</t>
  </si>
  <si>
    <t>Industrial Sector Energy Related Emissions after CCS[heat if,chemicals 20,NOx]</t>
  </si>
  <si>
    <t>Industrial Sector Energy Related Emissions after CCS[heat if,chemicals 20,PM10]</t>
  </si>
  <si>
    <t>Industrial Sector Energy Related Emissions after CCS[heat if,chemicals 20,PM25]</t>
  </si>
  <si>
    <t>Industrial Sector Energy Related Emissions after CCS[heat if,chemicals 20,SOx]</t>
  </si>
  <si>
    <t>Industrial Sector Energy Related Emissions after CCS[heat if,chemicals 20,BC]</t>
  </si>
  <si>
    <t>Industrial Sector Energy Related Emissions after CCS[heat if,chemicals 20,OC]</t>
  </si>
  <si>
    <t>Industrial Sector Energy Related Emissions after CCS[heat if,chemicals 20,CH4]</t>
  </si>
  <si>
    <t>Industrial Sector Energy Related Emissions after CCS[heat if,chemicals 20,N2O]</t>
  </si>
  <si>
    <t>Industrial Sector Energy Related Emissions after CCS[heat if,chemicals 20,F gases]</t>
  </si>
  <si>
    <t>Industrial Sector Energy Related Emissions after CCS[heat if,rubber and plastic products 22,CO2]</t>
  </si>
  <si>
    <t>Industrial Sector Energy Related Emissions after CCS[heat if,rubber and plastic products 22,VOC]</t>
  </si>
  <si>
    <t>Industrial Sector Energy Related Emissions after CCS[heat if,rubber and plastic products 22,CO]</t>
  </si>
  <si>
    <t>Industrial Sector Energy Related Emissions after CCS[heat if,rubber and plastic products 22,NOx]</t>
  </si>
  <si>
    <t>Industrial Sector Energy Related Emissions after CCS[heat if,rubber and plastic products 22,PM10]</t>
  </si>
  <si>
    <t>Industrial Sector Energy Related Emissions after CCS[heat if,rubber and plastic products 22,PM25]</t>
  </si>
  <si>
    <t>Industrial Sector Energy Related Emissions after CCS[heat if,rubber and plastic products 22,SOx]</t>
  </si>
  <si>
    <t>Industrial Sector Energy Related Emissions after CCS[heat if,rubber and plastic products 22,BC]</t>
  </si>
  <si>
    <t>Industrial Sector Energy Related Emissions after CCS[heat if,rubber and plastic products 22,OC]</t>
  </si>
  <si>
    <t>Industrial Sector Energy Related Emissions after CCS[heat if,rubber and plastic products 22,CH4]</t>
  </si>
  <si>
    <t>Industrial Sector Energy Related Emissions after CCS[heat if,rubber and plastic products 22,N2O]</t>
  </si>
  <si>
    <t>Industrial Sector Energy Related Emissions after CCS[heat if,rubber and plastic products 22,F gases]</t>
  </si>
  <si>
    <t>Industrial Sector Energy Related Emissions after CCS[heat if,glass and glass products 231,CO2]</t>
  </si>
  <si>
    <t>Industrial Sector Energy Related Emissions after CCS[heat if,glass and glass products 231,VOC]</t>
  </si>
  <si>
    <t>Industrial Sector Energy Related Emissions after CCS[heat if,glass and glass products 231,CO]</t>
  </si>
  <si>
    <t>Industrial Sector Energy Related Emissions after CCS[heat if,glass and glass products 231,NOx]</t>
  </si>
  <si>
    <t>Industrial Sector Energy Related Emissions after CCS[heat if,glass and glass products 231,PM10]</t>
  </si>
  <si>
    <t>Industrial Sector Energy Related Emissions after CCS[heat if,glass and glass products 231,PM25]</t>
  </si>
  <si>
    <t>Industrial Sector Energy Related Emissions after CCS[heat if,glass and glass products 231,SOx]</t>
  </si>
  <si>
    <t>Industrial Sector Energy Related Emissions after CCS[heat if,glass and glass products 231,BC]</t>
  </si>
  <si>
    <t>Industrial Sector Energy Related Emissions after CCS[heat if,glass and glass products 231,OC]</t>
  </si>
  <si>
    <t>Industrial Sector Energy Related Emissions after CCS[heat if,glass and glass products 231,CH4]</t>
  </si>
  <si>
    <t>Industrial Sector Energy Related Emissions after CCS[heat if,glass and glass products 231,N2O]</t>
  </si>
  <si>
    <t>Industrial Sector Energy Related Emissions after CCS[heat if,glass and glass products 231,F gases]</t>
  </si>
  <si>
    <t>Industrial Sector Energy Related Emissions after CCS[heat if,cement and other nonmetallic minerals 239,CO2]</t>
  </si>
  <si>
    <t>Industrial Sector Energy Related Emissions after CCS[heat if,cement and other nonmetallic minerals 239,VOC]</t>
  </si>
  <si>
    <t>Industrial Sector Energy Related Emissions after CCS[heat if,cement and other nonmetallic minerals 239,CO]</t>
  </si>
  <si>
    <t>Industrial Sector Energy Related Emissions after CCS[heat if,cement and other nonmetallic minerals 239,NOx]</t>
  </si>
  <si>
    <t>Industrial Sector Energy Related Emissions after CCS[heat if,cement and other nonmetallic minerals 239,PM10]</t>
  </si>
  <si>
    <t>Industrial Sector Energy Related Emissions after CCS[heat if,cement and other nonmetallic minerals 239,PM25]</t>
  </si>
  <si>
    <t>Industrial Sector Energy Related Emissions after CCS[heat if,cement and other nonmetallic minerals 239,SOx]</t>
  </si>
  <si>
    <t>Industrial Sector Energy Related Emissions after CCS[heat if,cement and other nonmetallic minerals 239,BC]</t>
  </si>
  <si>
    <t>Industrial Sector Energy Related Emissions after CCS[heat if,cement and other nonmetallic minerals 239,OC]</t>
  </si>
  <si>
    <t>Industrial Sector Energy Related Emissions after CCS[heat if,cement and other nonmetallic minerals 239,CH4]</t>
  </si>
  <si>
    <t>Industrial Sector Energy Related Emissions after CCS[heat if,cement and other nonmetallic minerals 239,N2O]</t>
  </si>
  <si>
    <t>Industrial Sector Energy Related Emissions after CCS[heat if,cement and other nonmetallic minerals 239,F gases]</t>
  </si>
  <si>
    <t>Industrial Sector Energy Related Emissions after CCS[heat if,iron and steel 241,CO2]</t>
  </si>
  <si>
    <t>Industrial Sector Energy Related Emissions after CCS[heat if,iron and steel 241,VOC]</t>
  </si>
  <si>
    <t>Industrial Sector Energy Related Emissions after CCS[heat if,iron and steel 241,CO]</t>
  </si>
  <si>
    <t>Industrial Sector Energy Related Emissions after CCS[heat if,iron and steel 241,NOx]</t>
  </si>
  <si>
    <t>Industrial Sector Energy Related Emissions after CCS[heat if,iron and steel 241,PM10]</t>
  </si>
  <si>
    <t>Industrial Sector Energy Related Emissions after CCS[heat if,iron and steel 241,PM25]</t>
  </si>
  <si>
    <t>Industrial Sector Energy Related Emissions after CCS[heat if,iron and steel 241,SOx]</t>
  </si>
  <si>
    <t>Industrial Sector Energy Related Emissions after CCS[heat if,iron and steel 241,BC]</t>
  </si>
  <si>
    <t>Industrial Sector Energy Related Emissions after CCS[heat if,iron and steel 241,OC]</t>
  </si>
  <si>
    <t>Industrial Sector Energy Related Emissions after CCS[heat if,iron and steel 241,CH4]</t>
  </si>
  <si>
    <t>Industrial Sector Energy Related Emissions after CCS[heat if,iron and steel 241,N2O]</t>
  </si>
  <si>
    <t>Industrial Sector Energy Related Emissions after CCS[heat if,iron and steel 241,F gases]</t>
  </si>
  <si>
    <t>Industrial Sector Energy Related Emissions after CCS[heat if,other metals 242,CO2]</t>
  </si>
  <si>
    <t>Industrial Sector Energy Related Emissions after CCS[heat if,other metals 242,VOC]</t>
  </si>
  <si>
    <t>Industrial Sector Energy Related Emissions after CCS[heat if,other metals 242,CO]</t>
  </si>
  <si>
    <t>Industrial Sector Energy Related Emissions after CCS[heat if,other metals 242,NOx]</t>
  </si>
  <si>
    <t>Industrial Sector Energy Related Emissions after CCS[heat if,other metals 242,PM10]</t>
  </si>
  <si>
    <t>Industrial Sector Energy Related Emissions after CCS[heat if,other metals 242,PM25]</t>
  </si>
  <si>
    <t>Industrial Sector Energy Related Emissions after CCS[heat if,other metals 242,SOx]</t>
  </si>
  <si>
    <t>Industrial Sector Energy Related Emissions after CCS[heat if,other metals 242,BC]</t>
  </si>
  <si>
    <t>Industrial Sector Energy Related Emissions after CCS[heat if,other metals 242,OC]</t>
  </si>
  <si>
    <t>Industrial Sector Energy Related Emissions after CCS[heat if,other metals 242,CH4]</t>
  </si>
  <si>
    <t>Industrial Sector Energy Related Emissions after CCS[heat if,other metals 242,N2O]</t>
  </si>
  <si>
    <t>Industrial Sector Energy Related Emissions after CCS[heat if,other metals 242,F gases]</t>
  </si>
  <si>
    <t>Industrial Sector Energy Related Emissions after CCS[heat if,metal products except machinery and vehicles 25,CO2]</t>
  </si>
  <si>
    <t>Industrial Sector Energy Related Emissions after CCS[heat if,metal products except machinery and vehicles 25,VOC]</t>
  </si>
  <si>
    <t>Industrial Sector Energy Related Emissions after CCS[heat if,metal products except machinery and vehicles 25,CO]</t>
  </si>
  <si>
    <t>Industrial Sector Energy Related Emissions after CCS[heat if,metal products except machinery and vehicles 25,NOx]</t>
  </si>
  <si>
    <t>Industrial Sector Energy Related Emissions after CCS[heat if,metal products except machinery and vehicles 25,PM10]</t>
  </si>
  <si>
    <t>Industrial Sector Energy Related Emissions after CCS[heat if,metal products except machinery and vehicles 25,PM25]</t>
  </si>
  <si>
    <t>Industrial Sector Energy Related Emissions after CCS[heat if,metal products except machinery and vehicles 25,SOx]</t>
  </si>
  <si>
    <t>Industrial Sector Energy Related Emissions after CCS[heat if,metal products except machinery and vehicles 25,BC]</t>
  </si>
  <si>
    <t>Industrial Sector Energy Related Emissions after CCS[heat if,metal products except machinery and vehicles 25,OC]</t>
  </si>
  <si>
    <t>Industrial Sector Energy Related Emissions after CCS[heat if,metal products except machinery and vehicles 25,CH4]</t>
  </si>
  <si>
    <t>Industrial Sector Energy Related Emissions after CCS[heat if,metal products except machinery and vehicles 25,N2O]</t>
  </si>
  <si>
    <t>Industrial Sector Energy Related Emissions after CCS[heat if,metal products except machinery and vehicles 25,F gases]</t>
  </si>
  <si>
    <t>Industrial Sector Energy Related Emissions after CCS[heat if,computers and electronics 26,CO2]</t>
  </si>
  <si>
    <t>Industrial Sector Energy Related Emissions after CCS[heat if,computers and electronics 26,VOC]</t>
  </si>
  <si>
    <t>Industrial Sector Energy Related Emissions after CCS[heat if,computers and electronics 26,CO]</t>
  </si>
  <si>
    <t>Industrial Sector Energy Related Emissions after CCS[heat if,computers and electronics 26,NOx]</t>
  </si>
  <si>
    <t>Industrial Sector Energy Related Emissions after CCS[heat if,computers and electronics 26,PM10]</t>
  </si>
  <si>
    <t>Industrial Sector Energy Related Emissions after CCS[heat if,computers and electronics 26,PM25]</t>
  </si>
  <si>
    <t>Industrial Sector Energy Related Emissions after CCS[heat if,computers and electronics 26,SOx]</t>
  </si>
  <si>
    <t>Industrial Sector Energy Related Emissions after CCS[heat if,computers and electronics 26,BC]</t>
  </si>
  <si>
    <t>Industrial Sector Energy Related Emissions after CCS[heat if,computers and electronics 26,OC]</t>
  </si>
  <si>
    <t>Industrial Sector Energy Related Emissions after CCS[heat if,computers and electronics 26,CH4]</t>
  </si>
  <si>
    <t>Industrial Sector Energy Related Emissions after CCS[heat if,computers and electronics 26,N2O]</t>
  </si>
  <si>
    <t>Industrial Sector Energy Related Emissions after CCS[heat if,computers and electronics 26,F gases]</t>
  </si>
  <si>
    <t>Industrial Sector Energy Related Emissions after CCS[heat if,appliances and electrical equipment 27,CO2]</t>
  </si>
  <si>
    <t>Industrial Sector Energy Related Emissions after CCS[heat if,appliances and electrical equipment 27,VOC]</t>
  </si>
  <si>
    <t>Industrial Sector Energy Related Emissions after CCS[heat if,appliances and electrical equipment 27,CO]</t>
  </si>
  <si>
    <t>Industrial Sector Energy Related Emissions after CCS[heat if,appliances and electrical equipment 27,NOx]</t>
  </si>
  <si>
    <t>Industrial Sector Energy Related Emissions after CCS[heat if,appliances and electrical equipment 27,PM10]</t>
  </si>
  <si>
    <t>Industrial Sector Energy Related Emissions after CCS[heat if,appliances and electrical equipment 27,PM25]</t>
  </si>
  <si>
    <t>Industrial Sector Energy Related Emissions after CCS[heat if,appliances and electrical equipment 27,SOx]</t>
  </si>
  <si>
    <t>Industrial Sector Energy Related Emissions after CCS[heat if,appliances and electrical equipment 27,BC]</t>
  </si>
  <si>
    <t>Industrial Sector Energy Related Emissions after CCS[heat if,appliances and electrical equipment 27,OC]</t>
  </si>
  <si>
    <t>Industrial Sector Energy Related Emissions after CCS[heat if,appliances and electrical equipment 27,CH4]</t>
  </si>
  <si>
    <t>Industrial Sector Energy Related Emissions after CCS[heat if,appliances and electrical equipment 27,N2O]</t>
  </si>
  <si>
    <t>Industrial Sector Energy Related Emissions after CCS[heat if,appliances and electrical equipment 27,F gases]</t>
  </si>
  <si>
    <t>Industrial Sector Energy Related Emissions after CCS[heat if,other machinery 28,CO2]</t>
  </si>
  <si>
    <t>Industrial Sector Energy Related Emissions after CCS[heat if,other machinery 28,VOC]</t>
  </si>
  <si>
    <t>Industrial Sector Energy Related Emissions after CCS[heat if,other machinery 28,CO]</t>
  </si>
  <si>
    <t>Industrial Sector Energy Related Emissions after CCS[heat if,other machinery 28,NOx]</t>
  </si>
  <si>
    <t>Industrial Sector Energy Related Emissions after CCS[heat if,other machinery 28,PM10]</t>
  </si>
  <si>
    <t>Industrial Sector Energy Related Emissions after CCS[heat if,other machinery 28,PM25]</t>
  </si>
  <si>
    <t>Industrial Sector Energy Related Emissions after CCS[heat if,other machinery 28,SOx]</t>
  </si>
  <si>
    <t>Industrial Sector Energy Related Emissions after CCS[heat if,other machinery 28,BC]</t>
  </si>
  <si>
    <t>Industrial Sector Energy Related Emissions after CCS[heat if,other machinery 28,OC]</t>
  </si>
  <si>
    <t>Industrial Sector Energy Related Emissions after CCS[heat if,other machinery 28,CH4]</t>
  </si>
  <si>
    <t>Industrial Sector Energy Related Emissions after CCS[heat if,other machinery 28,N2O]</t>
  </si>
  <si>
    <t>Industrial Sector Energy Related Emissions after CCS[heat if,other machinery 28,F gases]</t>
  </si>
  <si>
    <t>Industrial Sector Energy Related Emissions after CCS[heat if,road vehicles 29,CO2]</t>
  </si>
  <si>
    <t>Industrial Sector Energy Related Emissions after CCS[heat if,road vehicles 29,VOC]</t>
  </si>
  <si>
    <t>Industrial Sector Energy Related Emissions after CCS[heat if,road vehicles 29,CO]</t>
  </si>
  <si>
    <t>Industrial Sector Energy Related Emissions after CCS[heat if,road vehicles 29,NOx]</t>
  </si>
  <si>
    <t>Industrial Sector Energy Related Emissions after CCS[heat if,road vehicles 29,PM10]</t>
  </si>
  <si>
    <t>Industrial Sector Energy Related Emissions after CCS[heat if,road vehicles 29,PM25]</t>
  </si>
  <si>
    <t>Industrial Sector Energy Related Emissions after CCS[heat if,road vehicles 29,SOx]</t>
  </si>
  <si>
    <t>Industrial Sector Energy Related Emissions after CCS[heat if,road vehicles 29,BC]</t>
  </si>
  <si>
    <t>Industrial Sector Energy Related Emissions after CCS[heat if,road vehicles 29,OC]</t>
  </si>
  <si>
    <t>Industrial Sector Energy Related Emissions after CCS[heat if,road vehicles 29,CH4]</t>
  </si>
  <si>
    <t>Industrial Sector Energy Related Emissions after CCS[heat if,road vehicles 29,N2O]</t>
  </si>
  <si>
    <t>Industrial Sector Energy Related Emissions after CCS[heat if,road vehicles 29,F gases]</t>
  </si>
  <si>
    <t>Industrial Sector Energy Related Emissions after CCS[heat if,nonroad vehicles 30,CO2]</t>
  </si>
  <si>
    <t>Industrial Sector Energy Related Emissions after CCS[heat if,nonroad vehicles 30,VOC]</t>
  </si>
  <si>
    <t>Industrial Sector Energy Related Emissions after CCS[heat if,nonroad vehicles 30,CO]</t>
  </si>
  <si>
    <t>Industrial Sector Energy Related Emissions after CCS[heat if,nonroad vehicles 30,NOx]</t>
  </si>
  <si>
    <t>Industrial Sector Energy Related Emissions after CCS[heat if,nonroad vehicles 30,PM10]</t>
  </si>
  <si>
    <t>Industrial Sector Energy Related Emissions after CCS[heat if,nonroad vehicles 30,PM25]</t>
  </si>
  <si>
    <t>Industrial Sector Energy Related Emissions after CCS[heat if,nonroad vehicles 30,SOx]</t>
  </si>
  <si>
    <t>Industrial Sector Energy Related Emissions after CCS[heat if,nonroad vehicles 30,BC]</t>
  </si>
  <si>
    <t>Industrial Sector Energy Related Emissions after CCS[heat if,nonroad vehicles 30,OC]</t>
  </si>
  <si>
    <t>Industrial Sector Energy Related Emissions after CCS[heat if,nonroad vehicles 30,CH4]</t>
  </si>
  <si>
    <t>Industrial Sector Energy Related Emissions after CCS[heat if,nonroad vehicles 30,N2O]</t>
  </si>
  <si>
    <t>Industrial Sector Energy Related Emissions after CCS[heat if,nonroad vehicles 30,F gases]</t>
  </si>
  <si>
    <t>Industrial Sector Energy Related Emissions after CCS[heat if,other manufacturing 31T33,CO2]</t>
  </si>
  <si>
    <t>Industrial Sector Energy Related Emissions after CCS[heat if,other manufacturing 31T33,VOC]</t>
  </si>
  <si>
    <t>Industrial Sector Energy Related Emissions after CCS[heat if,other manufacturing 31T33,CO]</t>
  </si>
  <si>
    <t>Industrial Sector Energy Related Emissions after CCS[heat if,other manufacturing 31T33,NOx]</t>
  </si>
  <si>
    <t>Industrial Sector Energy Related Emissions after CCS[heat if,other manufacturing 31T33,PM10]</t>
  </si>
  <si>
    <t>Industrial Sector Energy Related Emissions after CCS[heat if,other manufacturing 31T33,PM25]</t>
  </si>
  <si>
    <t>Industrial Sector Energy Related Emissions after CCS[heat if,other manufacturing 31T33,SOx]</t>
  </si>
  <si>
    <t>Industrial Sector Energy Related Emissions after CCS[heat if,other manufacturing 31T33,BC]</t>
  </si>
  <si>
    <t>Industrial Sector Energy Related Emissions after CCS[heat if,other manufacturing 31T33,OC]</t>
  </si>
  <si>
    <t>Industrial Sector Energy Related Emissions after CCS[heat if,other manufacturing 31T33,CH4]</t>
  </si>
  <si>
    <t>Industrial Sector Energy Related Emissions after CCS[heat if,other manufacturing 31T33,N2O]</t>
  </si>
  <si>
    <t>Industrial Sector Energy Related Emissions after CCS[heat if,other manufacturing 31T33,F gases]</t>
  </si>
  <si>
    <t>Industrial Sector Energy Related Emissions after CCS[heat if,energy pipelines and gas processing 352T353,CO2]</t>
  </si>
  <si>
    <t>Industrial Sector Energy Related Emissions after CCS[heat if,energy pipelines and gas processing 352T353,VOC]</t>
  </si>
  <si>
    <t>Industrial Sector Energy Related Emissions after CCS[heat if,energy pipelines and gas processing 352T353,CO]</t>
  </si>
  <si>
    <t>Industrial Sector Energy Related Emissions after CCS[heat if,energy pipelines and gas processing 352T353,NOx]</t>
  </si>
  <si>
    <t>Industrial Sector Energy Related Emissions after CCS[heat if,energy pipelines and gas processing 352T353,PM10]</t>
  </si>
  <si>
    <t>Industrial Sector Energy Related Emissions after CCS[heat if,energy pipelines and gas processing 352T353,PM25]</t>
  </si>
  <si>
    <t>Industrial Sector Energy Related Emissions after CCS[heat if,energy pipelines and gas processing 352T353,SOx]</t>
  </si>
  <si>
    <t>Industrial Sector Energy Related Emissions after CCS[heat if,energy pipelines and gas processing 352T353,BC]</t>
  </si>
  <si>
    <t>Industrial Sector Energy Related Emissions after CCS[heat if,energy pipelines and gas processing 352T353,OC]</t>
  </si>
  <si>
    <t>Industrial Sector Energy Related Emissions after CCS[heat if,energy pipelines and gas processing 352T353,CH4]</t>
  </si>
  <si>
    <t>Industrial Sector Energy Related Emissions after CCS[heat if,energy pipelines and gas processing 352T353,N2O]</t>
  </si>
  <si>
    <t>Industrial Sector Energy Related Emissions after CCS[heat if,energy pipelines and gas processing 352T353,F gases]</t>
  </si>
  <si>
    <t>Industrial Sector Energy Related Emissions after CCS[heat if,water and waste 36T39,CO2]</t>
  </si>
  <si>
    <t>Industrial Sector Energy Related Emissions after CCS[heat if,water and waste 36T39,VOC]</t>
  </si>
  <si>
    <t>Industrial Sector Energy Related Emissions after CCS[heat if,water and waste 36T39,CO]</t>
  </si>
  <si>
    <t>Industrial Sector Energy Related Emissions after CCS[heat if,water and waste 36T39,NOx]</t>
  </si>
  <si>
    <t>Industrial Sector Energy Related Emissions after CCS[heat if,water and waste 36T39,PM10]</t>
  </si>
  <si>
    <t>Industrial Sector Energy Related Emissions after CCS[heat if,water and waste 36T39,PM25]</t>
  </si>
  <si>
    <t>Industrial Sector Energy Related Emissions after CCS[heat if,water and waste 36T39,SOx]</t>
  </si>
  <si>
    <t>Industrial Sector Energy Related Emissions after CCS[heat if,water and waste 36T39,BC]</t>
  </si>
  <si>
    <t>Industrial Sector Energy Related Emissions after CCS[heat if,water and waste 36T39,OC]</t>
  </si>
  <si>
    <t>Industrial Sector Energy Related Emissions after CCS[heat if,water and waste 36T39,CH4]</t>
  </si>
  <si>
    <t>Industrial Sector Energy Related Emissions after CCS[heat if,water and waste 36T39,N2O]</t>
  </si>
  <si>
    <t>Industrial Sector Energy Related Emissions after CCS[heat if,water and waste 36T39,F gases]</t>
  </si>
  <si>
    <t>Industrial Sector Energy Related Emissions after CCS[heat if,construction 41T43,CO2]</t>
  </si>
  <si>
    <t>Industrial Sector Energy Related Emissions after CCS[heat if,construction 41T43,VOC]</t>
  </si>
  <si>
    <t>Industrial Sector Energy Related Emissions after CCS[heat if,construction 41T43,CO]</t>
  </si>
  <si>
    <t>Industrial Sector Energy Related Emissions after CCS[heat if,construction 41T43,NOx]</t>
  </si>
  <si>
    <t>Industrial Sector Energy Related Emissions after CCS[heat if,construction 41T43,PM10]</t>
  </si>
  <si>
    <t>Industrial Sector Energy Related Emissions after CCS[heat if,construction 41T43,PM25]</t>
  </si>
  <si>
    <t>Industrial Sector Energy Related Emissions after CCS[heat if,construction 41T43,SOx]</t>
  </si>
  <si>
    <t>Industrial Sector Energy Related Emissions after CCS[heat if,construction 41T43,BC]</t>
  </si>
  <si>
    <t>Industrial Sector Energy Related Emissions after CCS[heat if,construction 41T43,OC]</t>
  </si>
  <si>
    <t>Industrial Sector Energy Related Emissions after CCS[heat if,construction 41T43,CH4]</t>
  </si>
  <si>
    <t>Industrial Sector Energy Related Emissions after CCS[heat if,construction 41T43,N2O]</t>
  </si>
  <si>
    <t>Industrial Sector Energy Related Emissions after CCS[heat if,construction 41T43,F gases]</t>
  </si>
  <si>
    <t>Industrial Sector Energy Related Emissions after CCS[crude oil if,agriculture and forestry 01T03,CO2]</t>
  </si>
  <si>
    <t>Industrial Sector Energy Related Emissions after CCS[crude oil if,agriculture and forestry 01T03,VOC]</t>
  </si>
  <si>
    <t>Industrial Sector Energy Related Emissions after CCS[crude oil if,agriculture and forestry 01T03,CO]</t>
  </si>
  <si>
    <t>Industrial Sector Energy Related Emissions after CCS[crude oil if,agriculture and forestry 01T03,NOx]</t>
  </si>
  <si>
    <t>Industrial Sector Energy Related Emissions after CCS[crude oil if,agriculture and forestry 01T03,PM10]</t>
  </si>
  <si>
    <t>Industrial Sector Energy Related Emissions after CCS[crude oil if,agriculture and forestry 01T03,PM25]</t>
  </si>
  <si>
    <t>Industrial Sector Energy Related Emissions after CCS[crude oil if,agriculture and forestry 01T03,SOx]</t>
  </si>
  <si>
    <t>Industrial Sector Energy Related Emissions after CCS[crude oil if,agriculture and forestry 01T03,BC]</t>
  </si>
  <si>
    <t>Industrial Sector Energy Related Emissions after CCS[crude oil if,agriculture and forestry 01T03,OC]</t>
  </si>
  <si>
    <t>Industrial Sector Energy Related Emissions after CCS[crude oil if,agriculture and forestry 01T03,CH4]</t>
  </si>
  <si>
    <t>Industrial Sector Energy Related Emissions after CCS[crude oil if,agriculture and forestry 01T03,N2O]</t>
  </si>
  <si>
    <t>Industrial Sector Energy Related Emissions after CCS[crude oil if,agriculture and forestry 01T03,F gases]</t>
  </si>
  <si>
    <t>Industrial Sector Energy Related Emissions after CCS[crude oil if,coal mining 05,CO2]</t>
  </si>
  <si>
    <t>Industrial Sector Energy Related Emissions after CCS[crude oil if,coal mining 05,VOC]</t>
  </si>
  <si>
    <t>Industrial Sector Energy Related Emissions after CCS[crude oil if,coal mining 05,CO]</t>
  </si>
  <si>
    <t>Industrial Sector Energy Related Emissions after CCS[crude oil if,coal mining 05,NOx]</t>
  </si>
  <si>
    <t>Industrial Sector Energy Related Emissions after CCS[crude oil if,coal mining 05,PM10]</t>
  </si>
  <si>
    <t>Industrial Sector Energy Related Emissions after CCS[crude oil if,coal mining 05,PM25]</t>
  </si>
  <si>
    <t>Industrial Sector Energy Related Emissions after CCS[crude oil if,coal mining 05,SOx]</t>
  </si>
  <si>
    <t>Industrial Sector Energy Related Emissions after CCS[crude oil if,coal mining 05,BC]</t>
  </si>
  <si>
    <t>Industrial Sector Energy Related Emissions after CCS[crude oil if,coal mining 05,OC]</t>
  </si>
  <si>
    <t>Industrial Sector Energy Related Emissions after CCS[crude oil if,coal mining 05,CH4]</t>
  </si>
  <si>
    <t>Industrial Sector Energy Related Emissions after CCS[crude oil if,coal mining 05,N2O]</t>
  </si>
  <si>
    <t>Industrial Sector Energy Related Emissions after CCS[crude oil if,coal mining 05,F gases]</t>
  </si>
  <si>
    <t>Industrial Sector Energy Related Emissions after CCS[crude oil if,oil and gas extraction 06,CO2]</t>
  </si>
  <si>
    <t>Industrial Sector Energy Related Emissions after CCS[crude oil if,oil and gas extraction 06,VOC]</t>
  </si>
  <si>
    <t>Industrial Sector Energy Related Emissions after CCS[crude oil if,oil and gas extraction 06,CO]</t>
  </si>
  <si>
    <t>Industrial Sector Energy Related Emissions after CCS[crude oil if,oil and gas extraction 06,NOx]</t>
  </si>
  <si>
    <t>Industrial Sector Energy Related Emissions after CCS[crude oil if,oil and gas extraction 06,PM10]</t>
  </si>
  <si>
    <t>Industrial Sector Energy Related Emissions after CCS[crude oil if,oil and gas extraction 06,PM25]</t>
  </si>
  <si>
    <t>Industrial Sector Energy Related Emissions after CCS[crude oil if,oil and gas extraction 06,SOx]</t>
  </si>
  <si>
    <t>Industrial Sector Energy Related Emissions after CCS[crude oil if,oil and gas extraction 06,BC]</t>
  </si>
  <si>
    <t>Industrial Sector Energy Related Emissions after CCS[crude oil if,oil and gas extraction 06,OC]</t>
  </si>
  <si>
    <t>Industrial Sector Energy Related Emissions after CCS[crude oil if,oil and gas extraction 06,CH4]</t>
  </si>
  <si>
    <t>Industrial Sector Energy Related Emissions after CCS[crude oil if,oil and gas extraction 06,N2O]</t>
  </si>
  <si>
    <t>Industrial Sector Energy Related Emissions after CCS[crude oil if,oil and gas extraction 06,F gases]</t>
  </si>
  <si>
    <t>Industrial Sector Energy Related Emissions after CCS[crude oil if,other mining and quarrying 07T08,CO2]</t>
  </si>
  <si>
    <t>Industrial Sector Energy Related Emissions after CCS[crude oil if,other mining and quarrying 07T08,VOC]</t>
  </si>
  <si>
    <t>Industrial Sector Energy Related Emissions after CCS[crude oil if,other mining and quarrying 07T08,CO]</t>
  </si>
  <si>
    <t>Industrial Sector Energy Related Emissions after CCS[crude oil if,other mining and quarrying 07T08,NOx]</t>
  </si>
  <si>
    <t>Industrial Sector Energy Related Emissions after CCS[crude oil if,other mining and quarrying 07T08,PM10]</t>
  </si>
  <si>
    <t>Industrial Sector Energy Related Emissions after CCS[crude oil if,other mining and quarrying 07T08,PM25]</t>
  </si>
  <si>
    <t>Industrial Sector Energy Related Emissions after CCS[crude oil if,other mining and quarrying 07T08,SOx]</t>
  </si>
  <si>
    <t>Industrial Sector Energy Related Emissions after CCS[crude oil if,other mining and quarrying 07T08,BC]</t>
  </si>
  <si>
    <t>Industrial Sector Energy Related Emissions after CCS[crude oil if,other mining and quarrying 07T08,OC]</t>
  </si>
  <si>
    <t>Industrial Sector Energy Related Emissions after CCS[crude oil if,other mining and quarrying 07T08,CH4]</t>
  </si>
  <si>
    <t>Industrial Sector Energy Related Emissions after CCS[crude oil if,other mining and quarrying 07T08,N2O]</t>
  </si>
  <si>
    <t>Industrial Sector Energy Related Emissions after CCS[crude oil if,other mining and quarrying 07T08,F gases]</t>
  </si>
  <si>
    <t>Industrial Sector Energy Related Emissions after CCS[crude oil if,food beverage and tobacco 10T12,CO2]</t>
  </si>
  <si>
    <t>Industrial Sector Energy Related Emissions after CCS[crude oil if,food beverage and tobacco 10T12,VOC]</t>
  </si>
  <si>
    <t>Industrial Sector Energy Related Emissions after CCS[crude oil if,food beverage and tobacco 10T12,CO]</t>
  </si>
  <si>
    <t>Industrial Sector Energy Related Emissions after CCS[crude oil if,food beverage and tobacco 10T12,NOx]</t>
  </si>
  <si>
    <t>Industrial Sector Energy Related Emissions after CCS[crude oil if,food beverage and tobacco 10T12,PM10]</t>
  </si>
  <si>
    <t>Industrial Sector Energy Related Emissions after CCS[crude oil if,food beverage and tobacco 10T12,PM25]</t>
  </si>
  <si>
    <t>Industrial Sector Energy Related Emissions after CCS[crude oil if,food beverage and tobacco 10T12,SOx]</t>
  </si>
  <si>
    <t>Industrial Sector Energy Related Emissions after CCS[crude oil if,food beverage and tobacco 10T12,BC]</t>
  </si>
  <si>
    <t>Industrial Sector Energy Related Emissions after CCS[crude oil if,food beverage and tobacco 10T12,OC]</t>
  </si>
  <si>
    <t>Industrial Sector Energy Related Emissions after CCS[crude oil if,food beverage and tobacco 10T12,CH4]</t>
  </si>
  <si>
    <t>Industrial Sector Energy Related Emissions after CCS[crude oil if,food beverage and tobacco 10T12,N2O]</t>
  </si>
  <si>
    <t>Industrial Sector Energy Related Emissions after CCS[crude oil if,food beverage and tobacco 10T12,F gases]</t>
  </si>
  <si>
    <t>Industrial Sector Energy Related Emissions after CCS[crude oil if,textiles apparel and leather 13T15,CO2]</t>
  </si>
  <si>
    <t>Industrial Sector Energy Related Emissions after CCS[crude oil if,textiles apparel and leather 13T15,VOC]</t>
  </si>
  <si>
    <t>Industrial Sector Energy Related Emissions after CCS[crude oil if,textiles apparel and leather 13T15,CO]</t>
  </si>
  <si>
    <t>Industrial Sector Energy Related Emissions after CCS[crude oil if,textiles apparel and leather 13T15,NOx]</t>
  </si>
  <si>
    <t>Industrial Sector Energy Related Emissions after CCS[crude oil if,textiles apparel and leather 13T15,PM10]</t>
  </si>
  <si>
    <t>Industrial Sector Energy Related Emissions after CCS[crude oil if,textiles apparel and leather 13T15,PM25]</t>
  </si>
  <si>
    <t>Industrial Sector Energy Related Emissions after CCS[crude oil if,textiles apparel and leather 13T15,SOx]</t>
  </si>
  <si>
    <t>Industrial Sector Energy Related Emissions after CCS[crude oil if,textiles apparel and leather 13T15,BC]</t>
  </si>
  <si>
    <t>Industrial Sector Energy Related Emissions after CCS[crude oil if,textiles apparel and leather 13T15,OC]</t>
  </si>
  <si>
    <t>Industrial Sector Energy Related Emissions after CCS[crude oil if,textiles apparel and leather 13T15,CH4]</t>
  </si>
  <si>
    <t>Industrial Sector Energy Related Emissions after CCS[crude oil if,textiles apparel and leather 13T15,N2O]</t>
  </si>
  <si>
    <t>Industrial Sector Energy Related Emissions after CCS[crude oil if,textiles apparel and leather 13T15,F gases]</t>
  </si>
  <si>
    <t>Industrial Sector Energy Related Emissions after CCS[crude oil if,wood products 16,CO2]</t>
  </si>
  <si>
    <t>Industrial Sector Energy Related Emissions after CCS[crude oil if,wood products 16,VOC]</t>
  </si>
  <si>
    <t>Industrial Sector Energy Related Emissions after CCS[crude oil if,wood products 16,CO]</t>
  </si>
  <si>
    <t>Industrial Sector Energy Related Emissions after CCS[crude oil if,wood products 16,NOx]</t>
  </si>
  <si>
    <t>Industrial Sector Energy Related Emissions after CCS[crude oil if,wood products 16,PM10]</t>
  </si>
  <si>
    <t>Industrial Sector Energy Related Emissions after CCS[crude oil if,wood products 16,PM25]</t>
  </si>
  <si>
    <t>Industrial Sector Energy Related Emissions after CCS[crude oil if,wood products 16,SOx]</t>
  </si>
  <si>
    <t>Industrial Sector Energy Related Emissions after CCS[crude oil if,wood products 16,BC]</t>
  </si>
  <si>
    <t>Industrial Sector Energy Related Emissions after CCS[crude oil if,wood products 16,OC]</t>
  </si>
  <si>
    <t>Industrial Sector Energy Related Emissions after CCS[crude oil if,wood products 16,CH4]</t>
  </si>
  <si>
    <t>Industrial Sector Energy Related Emissions after CCS[crude oil if,wood products 16,N2O]</t>
  </si>
  <si>
    <t>Industrial Sector Energy Related Emissions after CCS[crude oil if,wood products 16,F gases]</t>
  </si>
  <si>
    <t>Industrial Sector Energy Related Emissions after CCS[crude oil if,pulp paper and printing 17T18,CO2]</t>
  </si>
  <si>
    <t>Industrial Sector Energy Related Emissions after CCS[crude oil if,pulp paper and printing 17T18,VOC]</t>
  </si>
  <si>
    <t>Industrial Sector Energy Related Emissions after CCS[crude oil if,pulp paper and printing 17T18,CO]</t>
  </si>
  <si>
    <t>Industrial Sector Energy Related Emissions after CCS[crude oil if,pulp paper and printing 17T18,NOx]</t>
  </si>
  <si>
    <t>Industrial Sector Energy Related Emissions after CCS[crude oil if,pulp paper and printing 17T18,PM10]</t>
  </si>
  <si>
    <t>Industrial Sector Energy Related Emissions after CCS[crude oil if,pulp paper and printing 17T18,PM25]</t>
  </si>
  <si>
    <t>Industrial Sector Energy Related Emissions after CCS[crude oil if,pulp paper and printing 17T18,SOx]</t>
  </si>
  <si>
    <t>Industrial Sector Energy Related Emissions after CCS[crude oil if,pulp paper and printing 17T18,BC]</t>
  </si>
  <si>
    <t>Industrial Sector Energy Related Emissions after CCS[crude oil if,pulp paper and printing 17T18,OC]</t>
  </si>
  <si>
    <t>Industrial Sector Energy Related Emissions after CCS[crude oil if,pulp paper and printing 17T18,CH4]</t>
  </si>
  <si>
    <t>Industrial Sector Energy Related Emissions after CCS[crude oil if,pulp paper and printing 17T18,N2O]</t>
  </si>
  <si>
    <t>Industrial Sector Energy Related Emissions after CCS[crude oil if,pulp paper and printing 17T18,F gases]</t>
  </si>
  <si>
    <t>Industrial Sector Energy Related Emissions after CCS[crude oil if,refined petroleum and coke 19,CO2]</t>
  </si>
  <si>
    <t>Industrial Sector Energy Related Emissions after CCS[crude oil if,refined petroleum and coke 19,VOC]</t>
  </si>
  <si>
    <t>Industrial Sector Energy Related Emissions after CCS[crude oil if,refined petroleum and coke 19,CO]</t>
  </si>
  <si>
    <t>Industrial Sector Energy Related Emissions after CCS[crude oil if,refined petroleum and coke 19,NOx]</t>
  </si>
  <si>
    <t>Industrial Sector Energy Related Emissions after CCS[crude oil if,refined petroleum and coke 19,PM10]</t>
  </si>
  <si>
    <t>Industrial Sector Energy Related Emissions after CCS[crude oil if,refined petroleum and coke 19,PM25]</t>
  </si>
  <si>
    <t>Industrial Sector Energy Related Emissions after CCS[crude oil if,refined petroleum and coke 19,SOx]</t>
  </si>
  <si>
    <t>Industrial Sector Energy Related Emissions after CCS[crude oil if,refined petroleum and coke 19,BC]</t>
  </si>
  <si>
    <t>Industrial Sector Energy Related Emissions after CCS[crude oil if,refined petroleum and coke 19,OC]</t>
  </si>
  <si>
    <t>Industrial Sector Energy Related Emissions after CCS[crude oil if,refined petroleum and coke 19,CH4]</t>
  </si>
  <si>
    <t>Industrial Sector Energy Related Emissions after CCS[crude oil if,refined petroleum and coke 19,N2O]</t>
  </si>
  <si>
    <t>Industrial Sector Energy Related Emissions after CCS[crude oil if,refined petroleum and coke 19,F gases]</t>
  </si>
  <si>
    <t>Industrial Sector Energy Related Emissions after CCS[crude oil if,chemicals 20,CO2]</t>
  </si>
  <si>
    <t>Industrial Sector Energy Related Emissions after CCS[crude oil if,chemicals 20,VOC]</t>
  </si>
  <si>
    <t>Industrial Sector Energy Related Emissions after CCS[crude oil if,chemicals 20,CO]</t>
  </si>
  <si>
    <t>Industrial Sector Energy Related Emissions after CCS[crude oil if,chemicals 20,NOx]</t>
  </si>
  <si>
    <t>Industrial Sector Energy Related Emissions after CCS[crude oil if,chemicals 20,PM10]</t>
  </si>
  <si>
    <t>Industrial Sector Energy Related Emissions after CCS[crude oil if,chemicals 20,PM25]</t>
  </si>
  <si>
    <t>Industrial Sector Energy Related Emissions after CCS[crude oil if,chemicals 20,SOx]</t>
  </si>
  <si>
    <t>Industrial Sector Energy Related Emissions after CCS[crude oil if,chemicals 20,BC]</t>
  </si>
  <si>
    <t>Industrial Sector Energy Related Emissions after CCS[crude oil if,chemicals 20,OC]</t>
  </si>
  <si>
    <t>Industrial Sector Energy Related Emissions after CCS[crude oil if,chemicals 20,CH4]</t>
  </si>
  <si>
    <t>Industrial Sector Energy Related Emissions after CCS[crude oil if,chemicals 20,N2O]</t>
  </si>
  <si>
    <t>Industrial Sector Energy Related Emissions after CCS[crude oil if,chemicals 20,F gases]</t>
  </si>
  <si>
    <t>Industrial Sector Energy Related Emissions after CCS[crude oil if,rubber and plastic products 22,CO2]</t>
  </si>
  <si>
    <t>Industrial Sector Energy Related Emissions after CCS[crude oil if,rubber and plastic products 22,VOC]</t>
  </si>
  <si>
    <t>Industrial Sector Energy Related Emissions after CCS[crude oil if,rubber and plastic products 22,CO]</t>
  </si>
  <si>
    <t>Industrial Sector Energy Related Emissions after CCS[crude oil if,rubber and plastic products 22,NOx]</t>
  </si>
  <si>
    <t>Industrial Sector Energy Related Emissions after CCS[crude oil if,rubber and plastic products 22,PM10]</t>
  </si>
  <si>
    <t>Industrial Sector Energy Related Emissions after CCS[crude oil if,rubber and plastic products 22,PM25]</t>
  </si>
  <si>
    <t>Industrial Sector Energy Related Emissions after CCS[crude oil if,rubber and plastic products 22,SOx]</t>
  </si>
  <si>
    <t>Industrial Sector Energy Related Emissions after CCS[crude oil if,rubber and plastic products 22,BC]</t>
  </si>
  <si>
    <t>Industrial Sector Energy Related Emissions after CCS[crude oil if,rubber and plastic products 22,OC]</t>
  </si>
  <si>
    <t>Industrial Sector Energy Related Emissions after CCS[crude oil if,rubber and plastic products 22,CH4]</t>
  </si>
  <si>
    <t>Industrial Sector Energy Related Emissions after CCS[crude oil if,rubber and plastic products 22,N2O]</t>
  </si>
  <si>
    <t>Industrial Sector Energy Related Emissions after CCS[crude oil if,rubber and plastic products 22,F gases]</t>
  </si>
  <si>
    <t>Industrial Sector Energy Related Emissions after CCS[crude oil if,glass and glass products 231,CO2]</t>
  </si>
  <si>
    <t>Industrial Sector Energy Related Emissions after CCS[crude oil if,glass and glass products 231,VOC]</t>
  </si>
  <si>
    <t>Industrial Sector Energy Related Emissions after CCS[crude oil if,glass and glass products 231,CO]</t>
  </si>
  <si>
    <t>Industrial Sector Energy Related Emissions after CCS[crude oil if,glass and glass products 231,NOx]</t>
  </si>
  <si>
    <t>Industrial Sector Energy Related Emissions after CCS[crude oil if,glass and glass products 231,PM10]</t>
  </si>
  <si>
    <t>Industrial Sector Energy Related Emissions after CCS[crude oil if,glass and glass products 231,PM25]</t>
  </si>
  <si>
    <t>Industrial Sector Energy Related Emissions after CCS[crude oil if,glass and glass products 231,SOx]</t>
  </si>
  <si>
    <t>Industrial Sector Energy Related Emissions after CCS[crude oil if,glass and glass products 231,BC]</t>
  </si>
  <si>
    <t>Industrial Sector Energy Related Emissions after CCS[crude oil if,glass and glass products 231,OC]</t>
  </si>
  <si>
    <t>Industrial Sector Energy Related Emissions after CCS[crude oil if,glass and glass products 231,CH4]</t>
  </si>
  <si>
    <t>Industrial Sector Energy Related Emissions after CCS[crude oil if,glass and glass products 231,N2O]</t>
  </si>
  <si>
    <t>Industrial Sector Energy Related Emissions after CCS[crude oil if,glass and glass products 231,F gases]</t>
  </si>
  <si>
    <t>Industrial Sector Energy Related Emissions after CCS[crude oil if,cement and other nonmetallic minerals 239,CO2]</t>
  </si>
  <si>
    <t>Industrial Sector Energy Related Emissions after CCS[crude oil if,cement and other nonmetallic minerals 239,VOC]</t>
  </si>
  <si>
    <t>Industrial Sector Energy Related Emissions after CCS[crude oil if,cement and other nonmetallic minerals 239,CO]</t>
  </si>
  <si>
    <t>Industrial Sector Energy Related Emissions after CCS[crude oil if,cement and other nonmetallic minerals 239,NOx]</t>
  </si>
  <si>
    <t>Industrial Sector Energy Related Emissions after CCS[crude oil if,cement and other nonmetallic minerals 239,PM10]</t>
  </si>
  <si>
    <t>Industrial Sector Energy Related Emissions after CCS[crude oil if,cement and other nonmetallic minerals 239,PM25]</t>
  </si>
  <si>
    <t>Industrial Sector Energy Related Emissions after CCS[crude oil if,cement and other nonmetallic minerals 239,SOx]</t>
  </si>
  <si>
    <t>Industrial Sector Energy Related Emissions after CCS[crude oil if,cement and other nonmetallic minerals 239,BC]</t>
  </si>
  <si>
    <t>Industrial Sector Energy Related Emissions after CCS[crude oil if,cement and other nonmetallic minerals 239,OC]</t>
  </si>
  <si>
    <t>Industrial Sector Energy Related Emissions after CCS[crude oil if,cement and other nonmetallic minerals 239,CH4]</t>
  </si>
  <si>
    <t>Industrial Sector Energy Related Emissions after CCS[crude oil if,cement and other nonmetallic minerals 239,N2O]</t>
  </si>
  <si>
    <t>Industrial Sector Energy Related Emissions after CCS[crude oil if,cement and other nonmetallic minerals 239,F gases]</t>
  </si>
  <si>
    <t>Industrial Sector Energy Related Emissions after CCS[crude oil if,iron and steel 241,CO2]</t>
  </si>
  <si>
    <t>Industrial Sector Energy Related Emissions after CCS[crude oil if,iron and steel 241,VOC]</t>
  </si>
  <si>
    <t>Industrial Sector Energy Related Emissions after CCS[crude oil if,iron and steel 241,CO]</t>
  </si>
  <si>
    <t>Industrial Sector Energy Related Emissions after CCS[crude oil if,iron and steel 241,NOx]</t>
  </si>
  <si>
    <t>Industrial Sector Energy Related Emissions after CCS[crude oil if,iron and steel 241,PM10]</t>
  </si>
  <si>
    <t>Industrial Sector Energy Related Emissions after CCS[crude oil if,iron and steel 241,PM25]</t>
  </si>
  <si>
    <t>Industrial Sector Energy Related Emissions after CCS[crude oil if,iron and steel 241,SOx]</t>
  </si>
  <si>
    <t>Industrial Sector Energy Related Emissions after CCS[crude oil if,iron and steel 241,BC]</t>
  </si>
  <si>
    <t>Industrial Sector Energy Related Emissions after CCS[crude oil if,iron and steel 241,OC]</t>
  </si>
  <si>
    <t>Industrial Sector Energy Related Emissions after CCS[crude oil if,iron and steel 241,CH4]</t>
  </si>
  <si>
    <t>Industrial Sector Energy Related Emissions after CCS[crude oil if,iron and steel 241,N2O]</t>
  </si>
  <si>
    <t>Industrial Sector Energy Related Emissions after CCS[crude oil if,iron and steel 241,F gases]</t>
  </si>
  <si>
    <t>Industrial Sector Energy Related Emissions after CCS[crude oil if,other metals 242,CO2]</t>
  </si>
  <si>
    <t>Industrial Sector Energy Related Emissions after CCS[crude oil if,other metals 242,VOC]</t>
  </si>
  <si>
    <t>Industrial Sector Energy Related Emissions after CCS[crude oil if,other metals 242,CO]</t>
  </si>
  <si>
    <t>Industrial Sector Energy Related Emissions after CCS[crude oil if,other metals 242,NOx]</t>
  </si>
  <si>
    <t>Industrial Sector Energy Related Emissions after CCS[crude oil if,other metals 242,PM10]</t>
  </si>
  <si>
    <t>Industrial Sector Energy Related Emissions after CCS[crude oil if,other metals 242,PM25]</t>
  </si>
  <si>
    <t>Industrial Sector Energy Related Emissions after CCS[crude oil if,other metals 242,SOx]</t>
  </si>
  <si>
    <t>Industrial Sector Energy Related Emissions after CCS[crude oil if,other metals 242,BC]</t>
  </si>
  <si>
    <t>Industrial Sector Energy Related Emissions after CCS[crude oil if,other metals 242,OC]</t>
  </si>
  <si>
    <t>Industrial Sector Energy Related Emissions after CCS[crude oil if,other metals 242,CH4]</t>
  </si>
  <si>
    <t>Industrial Sector Energy Related Emissions after CCS[crude oil if,other metals 242,N2O]</t>
  </si>
  <si>
    <t>Industrial Sector Energy Related Emissions after CCS[crude oil if,other metals 242,F gases]</t>
  </si>
  <si>
    <t>Industrial Sector Energy Related Emissions after CCS[crude oil if,metal products except machinery and vehicles 25,CO2]</t>
  </si>
  <si>
    <t>Industrial Sector Energy Related Emissions after CCS[crude oil if,metal products except machinery and vehicles 25,VOC]</t>
  </si>
  <si>
    <t>Industrial Sector Energy Related Emissions after CCS[crude oil if,metal products except machinery and vehicles 25,CO]</t>
  </si>
  <si>
    <t>Industrial Sector Energy Related Emissions after CCS[crude oil if,metal products except machinery and vehicles 25,NOx]</t>
  </si>
  <si>
    <t>Industrial Sector Energy Related Emissions after CCS[crude oil if,metal products except machinery and vehicles 25,PM10]</t>
  </si>
  <si>
    <t>Industrial Sector Energy Related Emissions after CCS[crude oil if,metal products except machinery and vehicles 25,PM25]</t>
  </si>
  <si>
    <t>Industrial Sector Energy Related Emissions after CCS[crude oil if,metal products except machinery and vehicles 25,SOx]</t>
  </si>
  <si>
    <t>Industrial Sector Energy Related Emissions after CCS[crude oil if,metal products except machinery and vehicles 25,BC]</t>
  </si>
  <si>
    <t>Industrial Sector Energy Related Emissions after CCS[crude oil if,metal products except machinery and vehicles 25,OC]</t>
  </si>
  <si>
    <t>Industrial Sector Energy Related Emissions after CCS[crude oil if,metal products except machinery and vehicles 25,CH4]</t>
  </si>
  <si>
    <t>Industrial Sector Energy Related Emissions after CCS[crude oil if,metal products except machinery and vehicles 25,N2O]</t>
  </si>
  <si>
    <t>Industrial Sector Energy Related Emissions after CCS[crude oil if,metal products except machinery and vehicles 25,F gases]</t>
  </si>
  <si>
    <t>Industrial Sector Energy Related Emissions after CCS[crude oil if,computers and electronics 26,CO2]</t>
  </si>
  <si>
    <t>Industrial Sector Energy Related Emissions after CCS[crude oil if,computers and electronics 26,VOC]</t>
  </si>
  <si>
    <t>Industrial Sector Energy Related Emissions after CCS[crude oil if,computers and electronics 26,CO]</t>
  </si>
  <si>
    <t>Industrial Sector Energy Related Emissions after CCS[crude oil if,computers and electronics 26,NOx]</t>
  </si>
  <si>
    <t>Industrial Sector Energy Related Emissions after CCS[crude oil if,computers and electronics 26,PM10]</t>
  </si>
  <si>
    <t>Industrial Sector Energy Related Emissions after CCS[crude oil if,computers and electronics 26,PM25]</t>
  </si>
  <si>
    <t>Industrial Sector Energy Related Emissions after CCS[crude oil if,computers and electronics 26,SOx]</t>
  </si>
  <si>
    <t>Industrial Sector Energy Related Emissions after CCS[crude oil if,computers and electronics 26,BC]</t>
  </si>
  <si>
    <t>Industrial Sector Energy Related Emissions after CCS[crude oil if,computers and electronics 26,OC]</t>
  </si>
  <si>
    <t>Industrial Sector Energy Related Emissions after CCS[crude oil if,computers and electronics 26,CH4]</t>
  </si>
  <si>
    <t>Industrial Sector Energy Related Emissions after CCS[crude oil if,computers and electronics 26,N2O]</t>
  </si>
  <si>
    <t>Industrial Sector Energy Related Emissions after CCS[crude oil if,computers and electronics 26,F gases]</t>
  </si>
  <si>
    <t>Industrial Sector Energy Related Emissions after CCS[crude oil if,appliances and electrical equipment 27,CO2]</t>
  </si>
  <si>
    <t>Industrial Sector Energy Related Emissions after CCS[crude oil if,appliances and electrical equipment 27,VOC]</t>
  </si>
  <si>
    <t>Industrial Sector Energy Related Emissions after CCS[crude oil if,appliances and electrical equipment 27,CO]</t>
  </si>
  <si>
    <t>Industrial Sector Energy Related Emissions after CCS[crude oil if,appliances and electrical equipment 27,NOx]</t>
  </si>
  <si>
    <t>Industrial Sector Energy Related Emissions after CCS[crude oil if,appliances and electrical equipment 27,PM10]</t>
  </si>
  <si>
    <t>Industrial Sector Energy Related Emissions after CCS[crude oil if,appliances and electrical equipment 27,PM25]</t>
  </si>
  <si>
    <t>Industrial Sector Energy Related Emissions after CCS[crude oil if,appliances and electrical equipment 27,SOx]</t>
  </si>
  <si>
    <t>Industrial Sector Energy Related Emissions after CCS[crude oil if,appliances and electrical equipment 27,BC]</t>
  </si>
  <si>
    <t>Industrial Sector Energy Related Emissions after CCS[crude oil if,appliances and electrical equipment 27,OC]</t>
  </si>
  <si>
    <t>Industrial Sector Energy Related Emissions after CCS[crude oil if,appliances and electrical equipment 27,CH4]</t>
  </si>
  <si>
    <t>Industrial Sector Energy Related Emissions after CCS[crude oil if,appliances and electrical equipment 27,N2O]</t>
  </si>
  <si>
    <t>Industrial Sector Energy Related Emissions after CCS[crude oil if,appliances and electrical equipment 27,F gases]</t>
  </si>
  <si>
    <t>Industrial Sector Energy Related Emissions after CCS[crude oil if,other machinery 28,CO2]</t>
  </si>
  <si>
    <t>Industrial Sector Energy Related Emissions after CCS[crude oil if,other machinery 28,VOC]</t>
  </si>
  <si>
    <t>Industrial Sector Energy Related Emissions after CCS[crude oil if,other machinery 28,CO]</t>
  </si>
  <si>
    <t>Industrial Sector Energy Related Emissions after CCS[crude oil if,other machinery 28,NOx]</t>
  </si>
  <si>
    <t>Industrial Sector Energy Related Emissions after CCS[crude oil if,other machinery 28,PM10]</t>
  </si>
  <si>
    <t>Industrial Sector Energy Related Emissions after CCS[crude oil if,other machinery 28,PM25]</t>
  </si>
  <si>
    <t>Industrial Sector Energy Related Emissions after CCS[crude oil if,other machinery 28,SOx]</t>
  </si>
  <si>
    <t>Industrial Sector Energy Related Emissions after CCS[crude oil if,other machinery 28,BC]</t>
  </si>
  <si>
    <t>Industrial Sector Energy Related Emissions after CCS[crude oil if,other machinery 28,OC]</t>
  </si>
  <si>
    <t>Industrial Sector Energy Related Emissions after CCS[crude oil if,other machinery 28,CH4]</t>
  </si>
  <si>
    <t>Industrial Sector Energy Related Emissions after CCS[crude oil if,other machinery 28,N2O]</t>
  </si>
  <si>
    <t>Industrial Sector Energy Related Emissions after CCS[crude oil if,other machinery 28,F gases]</t>
  </si>
  <si>
    <t>Industrial Sector Energy Related Emissions after CCS[crude oil if,road vehicles 29,CO2]</t>
  </si>
  <si>
    <t>Industrial Sector Energy Related Emissions after CCS[crude oil if,road vehicles 29,VOC]</t>
  </si>
  <si>
    <t>Industrial Sector Energy Related Emissions after CCS[crude oil if,road vehicles 29,CO]</t>
  </si>
  <si>
    <t>Industrial Sector Energy Related Emissions after CCS[crude oil if,road vehicles 29,NOx]</t>
  </si>
  <si>
    <t>Industrial Sector Energy Related Emissions after CCS[crude oil if,road vehicles 29,PM10]</t>
  </si>
  <si>
    <t>Industrial Sector Energy Related Emissions after CCS[crude oil if,road vehicles 29,PM25]</t>
  </si>
  <si>
    <t>Industrial Sector Energy Related Emissions after CCS[crude oil if,road vehicles 29,SOx]</t>
  </si>
  <si>
    <t>Industrial Sector Energy Related Emissions after CCS[crude oil if,road vehicles 29,BC]</t>
  </si>
  <si>
    <t>Industrial Sector Energy Related Emissions after CCS[crude oil if,road vehicles 29,OC]</t>
  </si>
  <si>
    <t>Industrial Sector Energy Related Emissions after CCS[crude oil if,road vehicles 29,CH4]</t>
  </si>
  <si>
    <t>Industrial Sector Energy Related Emissions after CCS[crude oil if,road vehicles 29,N2O]</t>
  </si>
  <si>
    <t>Industrial Sector Energy Related Emissions after CCS[crude oil if,road vehicles 29,F gases]</t>
  </si>
  <si>
    <t>Industrial Sector Energy Related Emissions after CCS[crude oil if,nonroad vehicles 30,CO2]</t>
  </si>
  <si>
    <t>Industrial Sector Energy Related Emissions after CCS[crude oil if,nonroad vehicles 30,VOC]</t>
  </si>
  <si>
    <t>Industrial Sector Energy Related Emissions after CCS[crude oil if,nonroad vehicles 30,CO]</t>
  </si>
  <si>
    <t>Industrial Sector Energy Related Emissions after CCS[crude oil if,nonroad vehicles 30,NOx]</t>
  </si>
  <si>
    <t>Industrial Sector Energy Related Emissions after CCS[crude oil if,nonroad vehicles 30,PM10]</t>
  </si>
  <si>
    <t>Industrial Sector Energy Related Emissions after CCS[crude oil if,nonroad vehicles 30,PM25]</t>
  </si>
  <si>
    <t>Industrial Sector Energy Related Emissions after CCS[crude oil if,nonroad vehicles 30,SOx]</t>
  </si>
  <si>
    <t>Industrial Sector Energy Related Emissions after CCS[crude oil if,nonroad vehicles 30,BC]</t>
  </si>
  <si>
    <t>Industrial Sector Energy Related Emissions after CCS[crude oil if,nonroad vehicles 30,OC]</t>
  </si>
  <si>
    <t>Industrial Sector Energy Related Emissions after CCS[crude oil if,nonroad vehicles 30,CH4]</t>
  </si>
  <si>
    <t>Industrial Sector Energy Related Emissions after CCS[crude oil if,nonroad vehicles 30,N2O]</t>
  </si>
  <si>
    <t>Industrial Sector Energy Related Emissions after CCS[crude oil if,nonroad vehicles 30,F gases]</t>
  </si>
  <si>
    <t>Industrial Sector Energy Related Emissions after CCS[crude oil if,other manufacturing 31T33,CO2]</t>
  </si>
  <si>
    <t>Industrial Sector Energy Related Emissions after CCS[crude oil if,other manufacturing 31T33,VOC]</t>
  </si>
  <si>
    <t>Industrial Sector Energy Related Emissions after CCS[crude oil if,other manufacturing 31T33,CO]</t>
  </si>
  <si>
    <t>Industrial Sector Energy Related Emissions after CCS[crude oil if,other manufacturing 31T33,NOx]</t>
  </si>
  <si>
    <t>Industrial Sector Energy Related Emissions after CCS[crude oil if,other manufacturing 31T33,PM10]</t>
  </si>
  <si>
    <t>Industrial Sector Energy Related Emissions after CCS[crude oil if,other manufacturing 31T33,PM25]</t>
  </si>
  <si>
    <t>Industrial Sector Energy Related Emissions after CCS[crude oil if,other manufacturing 31T33,SOx]</t>
  </si>
  <si>
    <t>Industrial Sector Energy Related Emissions after CCS[crude oil if,other manufacturing 31T33,BC]</t>
  </si>
  <si>
    <t>Industrial Sector Energy Related Emissions after CCS[crude oil if,other manufacturing 31T33,OC]</t>
  </si>
  <si>
    <t>Industrial Sector Energy Related Emissions after CCS[crude oil if,other manufacturing 31T33,CH4]</t>
  </si>
  <si>
    <t>Industrial Sector Energy Related Emissions after CCS[crude oil if,other manufacturing 31T33,N2O]</t>
  </si>
  <si>
    <t>Industrial Sector Energy Related Emissions after CCS[crude oil if,other manufacturing 31T33,F gases]</t>
  </si>
  <si>
    <t>Industrial Sector Energy Related Emissions after CCS[crude oil if,energy pipelines and gas processing 352T353,CO2]</t>
  </si>
  <si>
    <t>Industrial Sector Energy Related Emissions after CCS[crude oil if,energy pipelines and gas processing 352T353,VOC]</t>
  </si>
  <si>
    <t>Industrial Sector Energy Related Emissions after CCS[crude oil if,energy pipelines and gas processing 352T353,CO]</t>
  </si>
  <si>
    <t>Industrial Sector Energy Related Emissions after CCS[crude oil if,energy pipelines and gas processing 352T353,NOx]</t>
  </si>
  <si>
    <t>Industrial Sector Energy Related Emissions after CCS[crude oil if,energy pipelines and gas processing 352T353,PM10]</t>
  </si>
  <si>
    <t>Industrial Sector Energy Related Emissions after CCS[crude oil if,energy pipelines and gas processing 352T353,PM25]</t>
  </si>
  <si>
    <t>Industrial Sector Energy Related Emissions after CCS[crude oil if,energy pipelines and gas processing 352T353,SOx]</t>
  </si>
  <si>
    <t>Industrial Sector Energy Related Emissions after CCS[crude oil if,energy pipelines and gas processing 352T353,BC]</t>
  </si>
  <si>
    <t>Industrial Sector Energy Related Emissions after CCS[crude oil if,energy pipelines and gas processing 352T353,OC]</t>
  </si>
  <si>
    <t>Industrial Sector Energy Related Emissions after CCS[crude oil if,energy pipelines and gas processing 352T353,CH4]</t>
  </si>
  <si>
    <t>Industrial Sector Energy Related Emissions after CCS[crude oil if,energy pipelines and gas processing 352T353,N2O]</t>
  </si>
  <si>
    <t>Industrial Sector Energy Related Emissions after CCS[crude oil if,energy pipelines and gas processing 352T353,F gases]</t>
  </si>
  <si>
    <t>Industrial Sector Energy Related Emissions after CCS[crude oil if,water and waste 36T39,CO2]</t>
  </si>
  <si>
    <t>Industrial Sector Energy Related Emissions after CCS[crude oil if,water and waste 36T39,VOC]</t>
  </si>
  <si>
    <t>Industrial Sector Energy Related Emissions after CCS[crude oil if,water and waste 36T39,CO]</t>
  </si>
  <si>
    <t>Industrial Sector Energy Related Emissions after CCS[crude oil if,water and waste 36T39,NOx]</t>
  </si>
  <si>
    <t>Industrial Sector Energy Related Emissions after CCS[crude oil if,water and waste 36T39,PM10]</t>
  </si>
  <si>
    <t>Industrial Sector Energy Related Emissions after CCS[crude oil if,water and waste 36T39,PM25]</t>
  </si>
  <si>
    <t>Industrial Sector Energy Related Emissions after CCS[crude oil if,water and waste 36T39,SOx]</t>
  </si>
  <si>
    <t>Industrial Sector Energy Related Emissions after CCS[crude oil if,water and waste 36T39,BC]</t>
  </si>
  <si>
    <t>Industrial Sector Energy Related Emissions after CCS[crude oil if,water and waste 36T39,OC]</t>
  </si>
  <si>
    <t>Industrial Sector Energy Related Emissions after CCS[crude oil if,water and waste 36T39,CH4]</t>
  </si>
  <si>
    <t>Industrial Sector Energy Related Emissions after CCS[crude oil if,water and waste 36T39,N2O]</t>
  </si>
  <si>
    <t>Industrial Sector Energy Related Emissions after CCS[crude oil if,water and waste 36T39,F gases]</t>
  </si>
  <si>
    <t>Industrial Sector Energy Related Emissions after CCS[crude oil if,construction 41T43,CO2]</t>
  </si>
  <si>
    <t>Industrial Sector Energy Related Emissions after CCS[crude oil if,construction 41T43,VOC]</t>
  </si>
  <si>
    <t>Industrial Sector Energy Related Emissions after CCS[crude oil if,construction 41T43,CO]</t>
  </si>
  <si>
    <t>Industrial Sector Energy Related Emissions after CCS[crude oil if,construction 41T43,NOx]</t>
  </si>
  <si>
    <t>Industrial Sector Energy Related Emissions after CCS[crude oil if,construction 41T43,PM10]</t>
  </si>
  <si>
    <t>Industrial Sector Energy Related Emissions after CCS[crude oil if,construction 41T43,PM25]</t>
  </si>
  <si>
    <t>Industrial Sector Energy Related Emissions after CCS[crude oil if,construction 41T43,SOx]</t>
  </si>
  <si>
    <t>Industrial Sector Energy Related Emissions after CCS[crude oil if,construction 41T43,BC]</t>
  </si>
  <si>
    <t>Industrial Sector Energy Related Emissions after CCS[crude oil if,construction 41T43,OC]</t>
  </si>
  <si>
    <t>Industrial Sector Energy Related Emissions after CCS[crude oil if,construction 41T43,CH4]</t>
  </si>
  <si>
    <t>Industrial Sector Energy Related Emissions after CCS[crude oil if,construction 41T43,N2O]</t>
  </si>
  <si>
    <t>Industrial Sector Energy Related Emissions after CCS[crude oil if,construction 41T43,F gases]</t>
  </si>
  <si>
    <t>Industrial Sector Energy Related Emissions after CCS[heavy or residual fuel oil if,agriculture and forestry 01T03,CO2]</t>
  </si>
  <si>
    <t>Industrial Sector Energy Related Emissions after CCS[heavy or residual fuel oil if,agriculture and forestry 01T03,VOC]</t>
  </si>
  <si>
    <t>Industrial Sector Energy Related Emissions after CCS[heavy or residual fuel oil if,agriculture and forestry 01T03,CO]</t>
  </si>
  <si>
    <t>Industrial Sector Energy Related Emissions after CCS[heavy or residual fuel oil if,agriculture and forestry 01T03,NOx]</t>
  </si>
  <si>
    <t>Industrial Sector Energy Related Emissions after CCS[heavy or residual fuel oil if,agriculture and forestry 01T03,PM10]</t>
  </si>
  <si>
    <t>Industrial Sector Energy Related Emissions after CCS[heavy or residual fuel oil if,agriculture and forestry 01T03,PM25]</t>
  </si>
  <si>
    <t>Industrial Sector Energy Related Emissions after CCS[heavy or residual fuel oil if,agriculture and forestry 01T03,SOx]</t>
  </si>
  <si>
    <t>Industrial Sector Energy Related Emissions after CCS[heavy or residual fuel oil if,agriculture and forestry 01T03,BC]</t>
  </si>
  <si>
    <t>Industrial Sector Energy Related Emissions after CCS[heavy or residual fuel oil if,agriculture and forestry 01T03,OC]</t>
  </si>
  <si>
    <t>Industrial Sector Energy Related Emissions after CCS[heavy or residual fuel oil if,agriculture and forestry 01T03,CH4]</t>
  </si>
  <si>
    <t>Industrial Sector Energy Related Emissions after CCS[heavy or residual fuel oil if,agriculture and forestry 01T03,N2O]</t>
  </si>
  <si>
    <t>Industrial Sector Energy Related Emissions after CCS[heavy or residual fuel oil if,agriculture and forestry 01T03,F gases]</t>
  </si>
  <si>
    <t>Industrial Sector Energy Related Emissions after CCS[heavy or residual fuel oil if,coal mining 05,CO2]</t>
  </si>
  <si>
    <t>Industrial Sector Energy Related Emissions after CCS[heavy or residual fuel oil if,coal mining 05,VOC]</t>
  </si>
  <si>
    <t>Industrial Sector Energy Related Emissions after CCS[heavy or residual fuel oil if,coal mining 05,CO]</t>
  </si>
  <si>
    <t>Industrial Sector Energy Related Emissions after CCS[heavy or residual fuel oil if,coal mining 05,NOx]</t>
  </si>
  <si>
    <t>Industrial Sector Energy Related Emissions after CCS[heavy or residual fuel oil if,coal mining 05,PM10]</t>
  </si>
  <si>
    <t>Industrial Sector Energy Related Emissions after CCS[heavy or residual fuel oil if,coal mining 05,PM25]</t>
  </si>
  <si>
    <t>Industrial Sector Energy Related Emissions after CCS[heavy or residual fuel oil if,coal mining 05,SOx]</t>
  </si>
  <si>
    <t>Industrial Sector Energy Related Emissions after CCS[heavy or residual fuel oil if,coal mining 05,BC]</t>
  </si>
  <si>
    <t>Industrial Sector Energy Related Emissions after CCS[heavy or residual fuel oil if,coal mining 05,OC]</t>
  </si>
  <si>
    <t>Industrial Sector Energy Related Emissions after CCS[heavy or residual fuel oil if,coal mining 05,CH4]</t>
  </si>
  <si>
    <t>Industrial Sector Energy Related Emissions after CCS[heavy or residual fuel oil if,coal mining 05,N2O]</t>
  </si>
  <si>
    <t>Industrial Sector Energy Related Emissions after CCS[heavy or residual fuel oil if,coal mining 05,F gases]</t>
  </si>
  <si>
    <t>Industrial Sector Energy Related Emissions after CCS[heavy or residual fuel oil if,oil and gas extraction 06,CO2]</t>
  </si>
  <si>
    <t>Industrial Sector Energy Related Emissions after CCS[heavy or residual fuel oil if,oil and gas extraction 06,VOC]</t>
  </si>
  <si>
    <t>Industrial Sector Energy Related Emissions after CCS[heavy or residual fuel oil if,oil and gas extraction 06,CO]</t>
  </si>
  <si>
    <t>Industrial Sector Energy Related Emissions after CCS[heavy or residual fuel oil if,oil and gas extraction 06,NOx]</t>
  </si>
  <si>
    <t>Industrial Sector Energy Related Emissions after CCS[heavy or residual fuel oil if,oil and gas extraction 06,PM10]</t>
  </si>
  <si>
    <t>Industrial Sector Energy Related Emissions after CCS[heavy or residual fuel oil if,oil and gas extraction 06,PM25]</t>
  </si>
  <si>
    <t>Industrial Sector Energy Related Emissions after CCS[heavy or residual fuel oil if,oil and gas extraction 06,SOx]</t>
  </si>
  <si>
    <t>Industrial Sector Energy Related Emissions after CCS[heavy or residual fuel oil if,oil and gas extraction 06,BC]</t>
  </si>
  <si>
    <t>Industrial Sector Energy Related Emissions after CCS[heavy or residual fuel oil if,oil and gas extraction 06,OC]</t>
  </si>
  <si>
    <t>Industrial Sector Energy Related Emissions after CCS[heavy or residual fuel oil if,oil and gas extraction 06,CH4]</t>
  </si>
  <si>
    <t>Industrial Sector Energy Related Emissions after CCS[heavy or residual fuel oil if,oil and gas extraction 06,N2O]</t>
  </si>
  <si>
    <t>Industrial Sector Energy Related Emissions after CCS[heavy or residual fuel oil if,oil and gas extraction 06,F gases]</t>
  </si>
  <si>
    <t>Industrial Sector Energy Related Emissions after CCS[heavy or residual fuel oil if,other mining and quarrying 07T08,CO2]</t>
  </si>
  <si>
    <t>Industrial Sector Energy Related Emissions after CCS[heavy or residual fuel oil if,other mining and quarrying 07T08,VOC]</t>
  </si>
  <si>
    <t>Industrial Sector Energy Related Emissions after CCS[heavy or residual fuel oil if,other mining and quarrying 07T08,CO]</t>
  </si>
  <si>
    <t>Industrial Sector Energy Related Emissions after CCS[heavy or residual fuel oil if,other mining and quarrying 07T08,NOx]</t>
  </si>
  <si>
    <t>Industrial Sector Energy Related Emissions after CCS[heavy or residual fuel oil if,other mining and quarrying 07T08,PM10]</t>
  </si>
  <si>
    <t>Industrial Sector Energy Related Emissions after CCS[heavy or residual fuel oil if,other mining and quarrying 07T08,PM25]</t>
  </si>
  <si>
    <t>Industrial Sector Energy Related Emissions after CCS[heavy or residual fuel oil if,other mining and quarrying 07T08,SOx]</t>
  </si>
  <si>
    <t>Industrial Sector Energy Related Emissions after CCS[heavy or residual fuel oil if,other mining and quarrying 07T08,BC]</t>
  </si>
  <si>
    <t>Industrial Sector Energy Related Emissions after CCS[heavy or residual fuel oil if,other mining and quarrying 07T08,OC]</t>
  </si>
  <si>
    <t>Industrial Sector Energy Related Emissions after CCS[heavy or residual fuel oil if,other mining and quarrying 07T08,CH4]</t>
  </si>
  <si>
    <t>Industrial Sector Energy Related Emissions after CCS[heavy or residual fuel oil if,other mining and quarrying 07T08,N2O]</t>
  </si>
  <si>
    <t>Industrial Sector Energy Related Emissions after CCS[heavy or residual fuel oil if,other mining and quarrying 07T08,F gases]</t>
  </si>
  <si>
    <t>Industrial Sector Energy Related Emissions after CCS[heavy or residual fuel oil if,food beverage and tobacco 10T12,CO2]</t>
  </si>
  <si>
    <t>Industrial Sector Energy Related Emissions after CCS[heavy or residual fuel oil if,food beverage and tobacco 10T12,VOC]</t>
  </si>
  <si>
    <t>Industrial Sector Energy Related Emissions after CCS[heavy or residual fuel oil if,food beverage and tobacco 10T12,CO]</t>
  </si>
  <si>
    <t>Industrial Sector Energy Related Emissions after CCS[heavy or residual fuel oil if,food beverage and tobacco 10T12,NOx]</t>
  </si>
  <si>
    <t>Industrial Sector Energy Related Emissions after CCS[heavy or residual fuel oil if,food beverage and tobacco 10T12,PM10]</t>
  </si>
  <si>
    <t>Industrial Sector Energy Related Emissions after CCS[heavy or residual fuel oil if,food beverage and tobacco 10T12,PM25]</t>
  </si>
  <si>
    <t>Industrial Sector Energy Related Emissions after CCS[heavy or residual fuel oil if,food beverage and tobacco 10T12,SOx]</t>
  </si>
  <si>
    <t>Industrial Sector Energy Related Emissions after CCS[heavy or residual fuel oil if,food beverage and tobacco 10T12,BC]</t>
  </si>
  <si>
    <t>Industrial Sector Energy Related Emissions after CCS[heavy or residual fuel oil if,food beverage and tobacco 10T12,OC]</t>
  </si>
  <si>
    <t>Industrial Sector Energy Related Emissions after CCS[heavy or residual fuel oil if,food beverage and tobacco 10T12,CH4]</t>
  </si>
  <si>
    <t>Industrial Sector Energy Related Emissions after CCS[heavy or residual fuel oil if,food beverage and tobacco 10T12,N2O]</t>
  </si>
  <si>
    <t>Industrial Sector Energy Related Emissions after CCS[heavy or residual fuel oil if,food beverage and tobacco 10T12,F gases]</t>
  </si>
  <si>
    <t>Industrial Sector Energy Related Emissions after CCS[heavy or residual fuel oil if,textiles apparel and leather 13T15,CO2]</t>
  </si>
  <si>
    <t>Industrial Sector Energy Related Emissions after CCS[heavy or residual fuel oil if,textiles apparel and leather 13T15,VOC]</t>
  </si>
  <si>
    <t>Industrial Sector Energy Related Emissions after CCS[heavy or residual fuel oil if,textiles apparel and leather 13T15,CO]</t>
  </si>
  <si>
    <t>Industrial Sector Energy Related Emissions after CCS[heavy or residual fuel oil if,textiles apparel and leather 13T15,NOx]</t>
  </si>
  <si>
    <t>Industrial Sector Energy Related Emissions after CCS[heavy or residual fuel oil if,textiles apparel and leather 13T15,PM10]</t>
  </si>
  <si>
    <t>Industrial Sector Energy Related Emissions after CCS[heavy or residual fuel oil if,textiles apparel and leather 13T15,PM25]</t>
  </si>
  <si>
    <t>Industrial Sector Energy Related Emissions after CCS[heavy or residual fuel oil if,textiles apparel and leather 13T15,SOx]</t>
  </si>
  <si>
    <t>Industrial Sector Energy Related Emissions after CCS[heavy or residual fuel oil if,textiles apparel and leather 13T15,BC]</t>
  </si>
  <si>
    <t>Industrial Sector Energy Related Emissions after CCS[heavy or residual fuel oil if,textiles apparel and leather 13T15,OC]</t>
  </si>
  <si>
    <t>Industrial Sector Energy Related Emissions after CCS[heavy or residual fuel oil if,textiles apparel and leather 13T15,CH4]</t>
  </si>
  <si>
    <t>Industrial Sector Energy Related Emissions after CCS[heavy or residual fuel oil if,textiles apparel and leather 13T15,N2O]</t>
  </si>
  <si>
    <t>Industrial Sector Energy Related Emissions after CCS[heavy or residual fuel oil if,textiles apparel and leather 13T15,F gases]</t>
  </si>
  <si>
    <t>Industrial Sector Energy Related Emissions after CCS[heavy or residual fuel oil if,wood products 16,CO2]</t>
  </si>
  <si>
    <t>Industrial Sector Energy Related Emissions after CCS[heavy or residual fuel oil if,wood products 16,VOC]</t>
  </si>
  <si>
    <t>Industrial Sector Energy Related Emissions after CCS[heavy or residual fuel oil if,wood products 16,CO]</t>
  </si>
  <si>
    <t>Industrial Sector Energy Related Emissions after CCS[heavy or residual fuel oil if,wood products 16,NOx]</t>
  </si>
  <si>
    <t>Industrial Sector Energy Related Emissions after CCS[heavy or residual fuel oil if,wood products 16,PM10]</t>
  </si>
  <si>
    <t>Industrial Sector Energy Related Emissions after CCS[heavy or residual fuel oil if,wood products 16,PM25]</t>
  </si>
  <si>
    <t>Industrial Sector Energy Related Emissions after CCS[heavy or residual fuel oil if,wood products 16,SOx]</t>
  </si>
  <si>
    <t>Industrial Sector Energy Related Emissions after CCS[heavy or residual fuel oil if,wood products 16,BC]</t>
  </si>
  <si>
    <t>Industrial Sector Energy Related Emissions after CCS[heavy or residual fuel oil if,wood products 16,OC]</t>
  </si>
  <si>
    <t>Industrial Sector Energy Related Emissions after CCS[heavy or residual fuel oil if,wood products 16,CH4]</t>
  </si>
  <si>
    <t>Industrial Sector Energy Related Emissions after CCS[heavy or residual fuel oil if,wood products 16,N2O]</t>
  </si>
  <si>
    <t>Industrial Sector Energy Related Emissions after CCS[heavy or residual fuel oil if,wood products 16,F gases]</t>
  </si>
  <si>
    <t>Industrial Sector Energy Related Emissions after CCS[heavy or residual fuel oil if,pulp paper and printing 17T18,CO2]</t>
  </si>
  <si>
    <t>Industrial Sector Energy Related Emissions after CCS[heavy or residual fuel oil if,pulp paper and printing 17T18,VOC]</t>
  </si>
  <si>
    <t>Industrial Sector Energy Related Emissions after CCS[heavy or residual fuel oil if,pulp paper and printing 17T18,CO]</t>
  </si>
  <si>
    <t>Industrial Sector Energy Related Emissions after CCS[heavy or residual fuel oil if,pulp paper and printing 17T18,NOx]</t>
  </si>
  <si>
    <t>Industrial Sector Energy Related Emissions after CCS[heavy or residual fuel oil if,pulp paper and printing 17T18,PM10]</t>
  </si>
  <si>
    <t>Industrial Sector Energy Related Emissions after CCS[heavy or residual fuel oil if,pulp paper and printing 17T18,PM25]</t>
  </si>
  <si>
    <t>Industrial Sector Energy Related Emissions after CCS[heavy or residual fuel oil if,pulp paper and printing 17T18,SOx]</t>
  </si>
  <si>
    <t>Industrial Sector Energy Related Emissions after CCS[heavy or residual fuel oil if,pulp paper and printing 17T18,BC]</t>
  </si>
  <si>
    <t>Industrial Sector Energy Related Emissions after CCS[heavy or residual fuel oil if,pulp paper and printing 17T18,OC]</t>
  </si>
  <si>
    <t>Industrial Sector Energy Related Emissions after CCS[heavy or residual fuel oil if,pulp paper and printing 17T18,CH4]</t>
  </si>
  <si>
    <t>Industrial Sector Energy Related Emissions after CCS[heavy or residual fuel oil if,pulp paper and printing 17T18,N2O]</t>
  </si>
  <si>
    <t>Industrial Sector Energy Related Emissions after CCS[heavy or residual fuel oil if,pulp paper and printing 17T18,F gases]</t>
  </si>
  <si>
    <t>Industrial Sector Energy Related Emissions after CCS[heavy or residual fuel oil if,refined petroleum and coke 19,CO2]</t>
  </si>
  <si>
    <t>Industrial Sector Energy Related Emissions after CCS[heavy or residual fuel oil if,refined petroleum and coke 19,VOC]</t>
  </si>
  <si>
    <t>Industrial Sector Energy Related Emissions after CCS[heavy or residual fuel oil if,refined petroleum and coke 19,CO]</t>
  </si>
  <si>
    <t>Industrial Sector Energy Related Emissions after CCS[heavy or residual fuel oil if,refined petroleum and coke 19,NOx]</t>
  </si>
  <si>
    <t>Industrial Sector Energy Related Emissions after CCS[heavy or residual fuel oil if,refined petroleum and coke 19,PM10]</t>
  </si>
  <si>
    <t>Industrial Sector Energy Related Emissions after CCS[heavy or residual fuel oil if,refined petroleum and coke 19,PM25]</t>
  </si>
  <si>
    <t>Industrial Sector Energy Related Emissions after CCS[heavy or residual fuel oil if,refined petroleum and coke 19,SOx]</t>
  </si>
  <si>
    <t>Industrial Sector Energy Related Emissions after CCS[heavy or residual fuel oil if,refined petroleum and coke 19,BC]</t>
  </si>
  <si>
    <t>Industrial Sector Energy Related Emissions after CCS[heavy or residual fuel oil if,refined petroleum and coke 19,OC]</t>
  </si>
  <si>
    <t>Industrial Sector Energy Related Emissions after CCS[heavy or residual fuel oil if,refined petroleum and coke 19,CH4]</t>
  </si>
  <si>
    <t>Industrial Sector Energy Related Emissions after CCS[heavy or residual fuel oil if,refined petroleum and coke 19,N2O]</t>
  </si>
  <si>
    <t>Industrial Sector Energy Related Emissions after CCS[heavy or residual fuel oil if,refined petroleum and coke 19,F gases]</t>
  </si>
  <si>
    <t>Industrial Sector Energy Related Emissions after CCS[heavy or residual fuel oil if,chemicals 20,CO2]</t>
  </si>
  <si>
    <t>Industrial Sector Energy Related Emissions after CCS[heavy or residual fuel oil if,chemicals 20,VOC]</t>
  </si>
  <si>
    <t>Industrial Sector Energy Related Emissions after CCS[heavy or residual fuel oil if,chemicals 20,CO]</t>
  </si>
  <si>
    <t>Industrial Sector Energy Related Emissions after CCS[heavy or residual fuel oil if,chemicals 20,NOx]</t>
  </si>
  <si>
    <t>Industrial Sector Energy Related Emissions after CCS[heavy or residual fuel oil if,chemicals 20,PM10]</t>
  </si>
  <si>
    <t>Industrial Sector Energy Related Emissions after CCS[heavy or residual fuel oil if,chemicals 20,PM25]</t>
  </si>
  <si>
    <t>Industrial Sector Energy Related Emissions after CCS[heavy or residual fuel oil if,chemicals 20,SOx]</t>
  </si>
  <si>
    <t>Industrial Sector Energy Related Emissions after CCS[heavy or residual fuel oil if,chemicals 20,BC]</t>
  </si>
  <si>
    <t>Industrial Sector Energy Related Emissions after CCS[heavy or residual fuel oil if,chemicals 20,OC]</t>
  </si>
  <si>
    <t>Industrial Sector Energy Related Emissions after CCS[heavy or residual fuel oil if,chemicals 20,CH4]</t>
  </si>
  <si>
    <t>Industrial Sector Energy Related Emissions after CCS[heavy or residual fuel oil if,chemicals 20,N2O]</t>
  </si>
  <si>
    <t>Industrial Sector Energy Related Emissions after CCS[heavy or residual fuel oil if,chemicals 20,F gases]</t>
  </si>
  <si>
    <t>Industrial Sector Energy Related Emissions after CCS[heavy or residual fuel oil if,rubber and plastic products 22,CO2]</t>
  </si>
  <si>
    <t>Industrial Sector Energy Related Emissions after CCS[heavy or residual fuel oil if,rubber and plastic products 22,VOC]</t>
  </si>
  <si>
    <t>Industrial Sector Energy Related Emissions after CCS[heavy or residual fuel oil if,rubber and plastic products 22,CO]</t>
  </si>
  <si>
    <t>Industrial Sector Energy Related Emissions after CCS[heavy or residual fuel oil if,rubber and plastic products 22,NOx]</t>
  </si>
  <si>
    <t>Industrial Sector Energy Related Emissions after CCS[heavy or residual fuel oil if,rubber and plastic products 22,PM10]</t>
  </si>
  <si>
    <t>Industrial Sector Energy Related Emissions after CCS[heavy or residual fuel oil if,rubber and plastic products 22,PM25]</t>
  </si>
  <si>
    <t>Industrial Sector Energy Related Emissions after CCS[heavy or residual fuel oil if,rubber and plastic products 22,SOx]</t>
  </si>
  <si>
    <t>Industrial Sector Energy Related Emissions after CCS[heavy or residual fuel oil if,rubber and plastic products 22,BC]</t>
  </si>
  <si>
    <t>Industrial Sector Energy Related Emissions after CCS[heavy or residual fuel oil if,rubber and plastic products 22,OC]</t>
  </si>
  <si>
    <t>Industrial Sector Energy Related Emissions after CCS[heavy or residual fuel oil if,rubber and plastic products 22,CH4]</t>
  </si>
  <si>
    <t>Industrial Sector Energy Related Emissions after CCS[heavy or residual fuel oil if,rubber and plastic products 22,N2O]</t>
  </si>
  <si>
    <t>Industrial Sector Energy Related Emissions after CCS[heavy or residual fuel oil if,rubber and plastic products 22,F gases]</t>
  </si>
  <si>
    <t>Industrial Sector Energy Related Emissions after CCS[heavy or residual fuel oil if,glass and glass products 231,CO2]</t>
  </si>
  <si>
    <t>Industrial Sector Energy Related Emissions after CCS[heavy or residual fuel oil if,glass and glass products 231,VOC]</t>
  </si>
  <si>
    <t>Industrial Sector Energy Related Emissions after CCS[heavy or residual fuel oil if,glass and glass products 231,CO]</t>
  </si>
  <si>
    <t>Industrial Sector Energy Related Emissions after CCS[heavy or residual fuel oil if,glass and glass products 231,NOx]</t>
  </si>
  <si>
    <t>Industrial Sector Energy Related Emissions after CCS[heavy or residual fuel oil if,glass and glass products 231,PM10]</t>
  </si>
  <si>
    <t>Industrial Sector Energy Related Emissions after CCS[heavy or residual fuel oil if,glass and glass products 231,PM25]</t>
  </si>
  <si>
    <t>Industrial Sector Energy Related Emissions after CCS[heavy or residual fuel oil if,glass and glass products 231,SOx]</t>
  </si>
  <si>
    <t>Industrial Sector Energy Related Emissions after CCS[heavy or residual fuel oil if,glass and glass products 231,BC]</t>
  </si>
  <si>
    <t>Industrial Sector Energy Related Emissions after CCS[heavy or residual fuel oil if,glass and glass products 231,OC]</t>
  </si>
  <si>
    <t>Industrial Sector Energy Related Emissions after CCS[heavy or residual fuel oil if,glass and glass products 231,CH4]</t>
  </si>
  <si>
    <t>Industrial Sector Energy Related Emissions after CCS[heavy or residual fuel oil if,glass and glass products 231,N2O]</t>
  </si>
  <si>
    <t>Industrial Sector Energy Related Emissions after CCS[heavy or residual fuel oil if,glass and glass products 231,F gases]</t>
  </si>
  <si>
    <t>Industrial Sector Energy Related Emissions after CCS[heavy or residual fuel oil if,cement and other nonmetallic minerals 239,CO2]</t>
  </si>
  <si>
    <t>Industrial Sector Energy Related Emissions after CCS[heavy or residual fuel oil if,cement and other nonmetallic minerals 239,VOC]</t>
  </si>
  <si>
    <t>Industrial Sector Energy Related Emissions after CCS[heavy or residual fuel oil if,cement and other nonmetallic minerals 239,CO]</t>
  </si>
  <si>
    <t>Industrial Sector Energy Related Emissions after CCS[heavy or residual fuel oil if,cement and other nonmetallic minerals 239,NOx]</t>
  </si>
  <si>
    <t>Industrial Sector Energy Related Emissions after CCS[heavy or residual fuel oil if,cement and other nonmetallic minerals 239,PM10]</t>
  </si>
  <si>
    <t>Industrial Sector Energy Related Emissions after CCS[heavy or residual fuel oil if,cement and other nonmetallic minerals 239,PM25]</t>
  </si>
  <si>
    <t>Industrial Sector Energy Related Emissions after CCS[heavy or residual fuel oil if,cement and other nonmetallic minerals 239,SOx]</t>
  </si>
  <si>
    <t>Industrial Sector Energy Related Emissions after CCS[heavy or residual fuel oil if,cement and other nonmetallic minerals 239,BC]</t>
  </si>
  <si>
    <t>Industrial Sector Energy Related Emissions after CCS[heavy or residual fuel oil if,cement and other nonmetallic minerals 239,OC]</t>
  </si>
  <si>
    <t>Industrial Sector Energy Related Emissions after CCS[heavy or residual fuel oil if,cement and other nonmetallic minerals 239,CH4]</t>
  </si>
  <si>
    <t>Industrial Sector Energy Related Emissions after CCS[heavy or residual fuel oil if,cement and other nonmetallic minerals 239,N2O]</t>
  </si>
  <si>
    <t>Industrial Sector Energy Related Emissions after CCS[heavy or residual fuel oil if,cement and other nonmetallic minerals 239,F gases]</t>
  </si>
  <si>
    <t>Industrial Sector Energy Related Emissions after CCS[heavy or residual fuel oil if,iron and steel 241,CO2]</t>
  </si>
  <si>
    <t>Industrial Sector Energy Related Emissions after CCS[heavy or residual fuel oil if,iron and steel 241,VOC]</t>
  </si>
  <si>
    <t>Industrial Sector Energy Related Emissions after CCS[heavy or residual fuel oil if,iron and steel 241,CO]</t>
  </si>
  <si>
    <t>Industrial Sector Energy Related Emissions after CCS[heavy or residual fuel oil if,iron and steel 241,NOx]</t>
  </si>
  <si>
    <t>Industrial Sector Energy Related Emissions after CCS[heavy or residual fuel oil if,iron and steel 241,PM10]</t>
  </si>
  <si>
    <t>Industrial Sector Energy Related Emissions after CCS[heavy or residual fuel oil if,iron and steel 241,PM25]</t>
  </si>
  <si>
    <t>Industrial Sector Energy Related Emissions after CCS[heavy or residual fuel oil if,iron and steel 241,SOx]</t>
  </si>
  <si>
    <t>Industrial Sector Energy Related Emissions after CCS[heavy or residual fuel oil if,iron and steel 241,BC]</t>
  </si>
  <si>
    <t>Industrial Sector Energy Related Emissions after CCS[heavy or residual fuel oil if,iron and steel 241,OC]</t>
  </si>
  <si>
    <t>Industrial Sector Energy Related Emissions after CCS[heavy or residual fuel oil if,iron and steel 241,CH4]</t>
  </si>
  <si>
    <t>Industrial Sector Energy Related Emissions after CCS[heavy or residual fuel oil if,iron and steel 241,N2O]</t>
  </si>
  <si>
    <t>Industrial Sector Energy Related Emissions after CCS[heavy or residual fuel oil if,iron and steel 241,F gases]</t>
  </si>
  <si>
    <t>Industrial Sector Energy Related Emissions after CCS[heavy or residual fuel oil if,other metals 242,CO2]</t>
  </si>
  <si>
    <t>Industrial Sector Energy Related Emissions after CCS[heavy or residual fuel oil if,other metals 242,VOC]</t>
  </si>
  <si>
    <t>Industrial Sector Energy Related Emissions after CCS[heavy or residual fuel oil if,other metals 242,CO]</t>
  </si>
  <si>
    <t>Industrial Sector Energy Related Emissions after CCS[heavy or residual fuel oil if,other metals 242,NOx]</t>
  </si>
  <si>
    <t>Industrial Sector Energy Related Emissions after CCS[heavy or residual fuel oil if,other metals 242,PM10]</t>
  </si>
  <si>
    <t>Industrial Sector Energy Related Emissions after CCS[heavy or residual fuel oil if,other metals 242,PM25]</t>
  </si>
  <si>
    <t>Industrial Sector Energy Related Emissions after CCS[heavy or residual fuel oil if,other metals 242,SOx]</t>
  </si>
  <si>
    <t>Industrial Sector Energy Related Emissions after CCS[heavy or residual fuel oil if,other metals 242,BC]</t>
  </si>
  <si>
    <t>Industrial Sector Energy Related Emissions after CCS[heavy or residual fuel oil if,other metals 242,OC]</t>
  </si>
  <si>
    <t>Industrial Sector Energy Related Emissions after CCS[heavy or residual fuel oil if,other metals 242,CH4]</t>
  </si>
  <si>
    <t>Industrial Sector Energy Related Emissions after CCS[heavy or residual fuel oil if,other metals 242,N2O]</t>
  </si>
  <si>
    <t>Industrial Sector Energy Related Emissions after CCS[heavy or residual fuel oil if,other metals 242,F gases]</t>
  </si>
  <si>
    <t>Industrial Sector Energy Related Emissions after CCS[heavy or residual fuel oil if,metal products except machinery and vehicles 25,CO2]</t>
  </si>
  <si>
    <t>Industrial Sector Energy Related Emissions after CCS[heavy or residual fuel oil if,metal products except machinery and vehicles 25,VOC]</t>
  </si>
  <si>
    <t>Industrial Sector Energy Related Emissions after CCS[heavy or residual fuel oil if,metal products except machinery and vehicles 25,CO]</t>
  </si>
  <si>
    <t>Industrial Sector Energy Related Emissions after CCS[heavy or residual fuel oil if,metal products except machinery and vehicles 25,NOx]</t>
  </si>
  <si>
    <t>Industrial Sector Energy Related Emissions after CCS[heavy or residual fuel oil if,metal products except machinery and vehicles 25,PM10]</t>
  </si>
  <si>
    <t>Industrial Sector Energy Related Emissions after CCS[heavy or residual fuel oil if,metal products except machinery and vehicles 25,PM25]</t>
  </si>
  <si>
    <t>Industrial Sector Energy Related Emissions after CCS[heavy or residual fuel oil if,metal products except machinery and vehicles 25,SOx]</t>
  </si>
  <si>
    <t>Industrial Sector Energy Related Emissions after CCS[heavy or residual fuel oil if,metal products except machinery and vehicles 25,BC]</t>
  </si>
  <si>
    <t>Industrial Sector Energy Related Emissions after CCS[heavy or residual fuel oil if,metal products except machinery and vehicles 25,OC]</t>
  </si>
  <si>
    <t>Industrial Sector Energy Related Emissions after CCS[heavy or residual fuel oil if,metal products except machinery and vehicles 25,CH4]</t>
  </si>
  <si>
    <t>Industrial Sector Energy Related Emissions after CCS[heavy or residual fuel oil if,metal products except machinery and vehicles 25,N2O]</t>
  </si>
  <si>
    <t>Industrial Sector Energy Related Emissions after CCS[heavy or residual fuel oil if,metal products except machinery and vehicles 25,F gases]</t>
  </si>
  <si>
    <t>Industrial Sector Energy Related Emissions after CCS[heavy or residual fuel oil if,computers and electronics 26,CO2]</t>
  </si>
  <si>
    <t>Industrial Sector Energy Related Emissions after CCS[heavy or residual fuel oil if,computers and electronics 26,VOC]</t>
  </si>
  <si>
    <t>Industrial Sector Energy Related Emissions after CCS[heavy or residual fuel oil if,computers and electronics 26,CO]</t>
  </si>
  <si>
    <t>Industrial Sector Energy Related Emissions after CCS[heavy or residual fuel oil if,computers and electronics 26,NOx]</t>
  </si>
  <si>
    <t>Industrial Sector Energy Related Emissions after CCS[heavy or residual fuel oil if,computers and electronics 26,PM10]</t>
  </si>
  <si>
    <t>Industrial Sector Energy Related Emissions after CCS[heavy or residual fuel oil if,computers and electronics 26,PM25]</t>
  </si>
  <si>
    <t>Industrial Sector Energy Related Emissions after CCS[heavy or residual fuel oil if,computers and electronics 26,SOx]</t>
  </si>
  <si>
    <t>Industrial Sector Energy Related Emissions after CCS[heavy or residual fuel oil if,computers and electronics 26,BC]</t>
  </si>
  <si>
    <t>Industrial Sector Energy Related Emissions after CCS[heavy or residual fuel oil if,computers and electronics 26,OC]</t>
  </si>
  <si>
    <t>Industrial Sector Energy Related Emissions after CCS[heavy or residual fuel oil if,computers and electronics 26,CH4]</t>
  </si>
  <si>
    <t>Industrial Sector Energy Related Emissions after CCS[heavy or residual fuel oil if,computers and electronics 26,N2O]</t>
  </si>
  <si>
    <t>Industrial Sector Energy Related Emissions after CCS[heavy or residual fuel oil if,computers and electronics 26,F gases]</t>
  </si>
  <si>
    <t>Industrial Sector Energy Related Emissions after CCS[heavy or residual fuel oil if,appliances and electrical equipment 27,CO2]</t>
  </si>
  <si>
    <t>Industrial Sector Energy Related Emissions after CCS[heavy or residual fuel oil if,appliances and electrical equipment 27,VOC]</t>
  </si>
  <si>
    <t>Industrial Sector Energy Related Emissions after CCS[heavy or residual fuel oil if,appliances and electrical equipment 27,CO]</t>
  </si>
  <si>
    <t>Industrial Sector Energy Related Emissions after CCS[heavy or residual fuel oil if,appliances and electrical equipment 27,NOx]</t>
  </si>
  <si>
    <t>Industrial Sector Energy Related Emissions after CCS[heavy or residual fuel oil if,appliances and electrical equipment 27,PM10]</t>
  </si>
  <si>
    <t>Industrial Sector Energy Related Emissions after CCS[heavy or residual fuel oil if,appliances and electrical equipment 27,PM25]</t>
  </si>
  <si>
    <t>Industrial Sector Energy Related Emissions after CCS[heavy or residual fuel oil if,appliances and electrical equipment 27,SOx]</t>
  </si>
  <si>
    <t>Industrial Sector Energy Related Emissions after CCS[heavy or residual fuel oil if,appliances and electrical equipment 27,BC]</t>
  </si>
  <si>
    <t>Industrial Sector Energy Related Emissions after CCS[heavy or residual fuel oil if,appliances and electrical equipment 27,OC]</t>
  </si>
  <si>
    <t>Industrial Sector Energy Related Emissions after CCS[heavy or residual fuel oil if,appliances and electrical equipment 27,CH4]</t>
  </si>
  <si>
    <t>Industrial Sector Energy Related Emissions after CCS[heavy or residual fuel oil if,appliances and electrical equipment 27,N2O]</t>
  </si>
  <si>
    <t>Industrial Sector Energy Related Emissions after CCS[heavy or residual fuel oil if,appliances and electrical equipment 27,F gases]</t>
  </si>
  <si>
    <t>Industrial Sector Energy Related Emissions after CCS[heavy or residual fuel oil if,other machinery 28,CO2]</t>
  </si>
  <si>
    <t>Industrial Sector Energy Related Emissions after CCS[heavy or residual fuel oil if,other machinery 28,VOC]</t>
  </si>
  <si>
    <t>Industrial Sector Energy Related Emissions after CCS[heavy or residual fuel oil if,other machinery 28,CO]</t>
  </si>
  <si>
    <t>Industrial Sector Energy Related Emissions after CCS[heavy or residual fuel oil if,other machinery 28,NOx]</t>
  </si>
  <si>
    <t>Industrial Sector Energy Related Emissions after CCS[heavy or residual fuel oil if,other machinery 28,PM10]</t>
  </si>
  <si>
    <t>Industrial Sector Energy Related Emissions after CCS[heavy or residual fuel oil if,other machinery 28,PM25]</t>
  </si>
  <si>
    <t>Industrial Sector Energy Related Emissions after CCS[heavy or residual fuel oil if,other machinery 28,SOx]</t>
  </si>
  <si>
    <t>Industrial Sector Energy Related Emissions after CCS[heavy or residual fuel oil if,other machinery 28,BC]</t>
  </si>
  <si>
    <t>Industrial Sector Energy Related Emissions after CCS[heavy or residual fuel oil if,other machinery 28,OC]</t>
  </si>
  <si>
    <t>Industrial Sector Energy Related Emissions after CCS[heavy or residual fuel oil if,other machinery 28,CH4]</t>
  </si>
  <si>
    <t>Industrial Sector Energy Related Emissions after CCS[heavy or residual fuel oil if,other machinery 28,N2O]</t>
  </si>
  <si>
    <t>Industrial Sector Energy Related Emissions after CCS[heavy or residual fuel oil if,other machinery 28,F gases]</t>
  </si>
  <si>
    <t>Industrial Sector Energy Related Emissions after CCS[heavy or residual fuel oil if,road vehicles 29,CO2]</t>
  </si>
  <si>
    <t>Industrial Sector Energy Related Emissions after CCS[heavy or residual fuel oil if,road vehicles 29,VOC]</t>
  </si>
  <si>
    <t>Industrial Sector Energy Related Emissions after CCS[heavy or residual fuel oil if,road vehicles 29,CO]</t>
  </si>
  <si>
    <t>Industrial Sector Energy Related Emissions after CCS[heavy or residual fuel oil if,road vehicles 29,NOx]</t>
  </si>
  <si>
    <t>Industrial Sector Energy Related Emissions after CCS[heavy or residual fuel oil if,road vehicles 29,PM10]</t>
  </si>
  <si>
    <t>Industrial Sector Energy Related Emissions after CCS[heavy or residual fuel oil if,road vehicles 29,PM25]</t>
  </si>
  <si>
    <t>Industrial Sector Energy Related Emissions after CCS[heavy or residual fuel oil if,road vehicles 29,SOx]</t>
  </si>
  <si>
    <t>Industrial Sector Energy Related Emissions after CCS[heavy or residual fuel oil if,road vehicles 29,BC]</t>
  </si>
  <si>
    <t>Industrial Sector Energy Related Emissions after CCS[heavy or residual fuel oil if,road vehicles 29,OC]</t>
  </si>
  <si>
    <t>Industrial Sector Energy Related Emissions after CCS[heavy or residual fuel oil if,road vehicles 29,CH4]</t>
  </si>
  <si>
    <t>Industrial Sector Energy Related Emissions after CCS[heavy or residual fuel oil if,road vehicles 29,N2O]</t>
  </si>
  <si>
    <t>Industrial Sector Energy Related Emissions after CCS[heavy or residual fuel oil if,road vehicles 29,F gases]</t>
  </si>
  <si>
    <t>Industrial Sector Energy Related Emissions after CCS[heavy or residual fuel oil if,nonroad vehicles 30,CO2]</t>
  </si>
  <si>
    <t>Industrial Sector Energy Related Emissions after CCS[heavy or residual fuel oil if,nonroad vehicles 30,VOC]</t>
  </si>
  <si>
    <t>Industrial Sector Energy Related Emissions after CCS[heavy or residual fuel oil if,nonroad vehicles 30,CO]</t>
  </si>
  <si>
    <t>Industrial Sector Energy Related Emissions after CCS[heavy or residual fuel oil if,nonroad vehicles 30,NOx]</t>
  </si>
  <si>
    <t>Industrial Sector Energy Related Emissions after CCS[heavy or residual fuel oil if,nonroad vehicles 30,PM10]</t>
  </si>
  <si>
    <t>Industrial Sector Energy Related Emissions after CCS[heavy or residual fuel oil if,nonroad vehicles 30,PM25]</t>
  </si>
  <si>
    <t>Industrial Sector Energy Related Emissions after CCS[heavy or residual fuel oil if,nonroad vehicles 30,SOx]</t>
  </si>
  <si>
    <t>Industrial Sector Energy Related Emissions after CCS[heavy or residual fuel oil if,nonroad vehicles 30,BC]</t>
  </si>
  <si>
    <t>Industrial Sector Energy Related Emissions after CCS[heavy or residual fuel oil if,nonroad vehicles 30,OC]</t>
  </si>
  <si>
    <t>Industrial Sector Energy Related Emissions after CCS[heavy or residual fuel oil if,nonroad vehicles 30,CH4]</t>
  </si>
  <si>
    <t>Industrial Sector Energy Related Emissions after CCS[heavy or residual fuel oil if,nonroad vehicles 30,N2O]</t>
  </si>
  <si>
    <t>Industrial Sector Energy Related Emissions after CCS[heavy or residual fuel oil if,nonroad vehicles 30,F gases]</t>
  </si>
  <si>
    <t>Industrial Sector Energy Related Emissions after CCS[heavy or residual fuel oil if,other manufacturing 31T33,CO2]</t>
  </si>
  <si>
    <t>Industrial Sector Energy Related Emissions after CCS[heavy or residual fuel oil if,other manufacturing 31T33,VOC]</t>
  </si>
  <si>
    <t>Industrial Sector Energy Related Emissions after CCS[heavy or residual fuel oil if,other manufacturing 31T33,CO]</t>
  </si>
  <si>
    <t>Industrial Sector Energy Related Emissions after CCS[heavy or residual fuel oil if,other manufacturing 31T33,NOx]</t>
  </si>
  <si>
    <t>Industrial Sector Energy Related Emissions after CCS[heavy or residual fuel oil if,other manufacturing 31T33,PM10]</t>
  </si>
  <si>
    <t>Industrial Sector Energy Related Emissions after CCS[heavy or residual fuel oil if,other manufacturing 31T33,PM25]</t>
  </si>
  <si>
    <t>Industrial Sector Energy Related Emissions after CCS[heavy or residual fuel oil if,other manufacturing 31T33,SOx]</t>
  </si>
  <si>
    <t>Industrial Sector Energy Related Emissions after CCS[heavy or residual fuel oil if,other manufacturing 31T33,BC]</t>
  </si>
  <si>
    <t>Industrial Sector Energy Related Emissions after CCS[heavy or residual fuel oil if,other manufacturing 31T33,OC]</t>
  </si>
  <si>
    <t>Industrial Sector Energy Related Emissions after CCS[heavy or residual fuel oil if,other manufacturing 31T33,CH4]</t>
  </si>
  <si>
    <t>Industrial Sector Energy Related Emissions after CCS[heavy or residual fuel oil if,other manufacturing 31T33,N2O]</t>
  </si>
  <si>
    <t>Industrial Sector Energy Related Emissions after CCS[heavy or residual fuel oil if,other manufacturing 31T33,F gases]</t>
  </si>
  <si>
    <t>Industrial Sector Energy Related Emissions after CCS[heavy or residual fuel oil if,energy pipelines and gas processing 352T353,CO2]</t>
  </si>
  <si>
    <t>Industrial Sector Energy Related Emissions after CCS[heavy or residual fuel oil if,energy pipelines and gas processing 352T353,VOC]</t>
  </si>
  <si>
    <t>Industrial Sector Energy Related Emissions after CCS[heavy or residual fuel oil if,energy pipelines and gas processing 352T353,CO]</t>
  </si>
  <si>
    <t>Industrial Sector Energy Related Emissions after CCS[heavy or residual fuel oil if,energy pipelines and gas processing 352T353,NOx]</t>
  </si>
  <si>
    <t>Industrial Sector Energy Related Emissions after CCS[heavy or residual fuel oil if,energy pipelines and gas processing 352T353,PM10]</t>
  </si>
  <si>
    <t>Industrial Sector Energy Related Emissions after CCS[heavy or residual fuel oil if,energy pipelines and gas processing 352T353,PM25]</t>
  </si>
  <si>
    <t>Industrial Sector Energy Related Emissions after CCS[heavy or residual fuel oil if,energy pipelines and gas processing 352T353,SOx]</t>
  </si>
  <si>
    <t>Industrial Sector Energy Related Emissions after CCS[heavy or residual fuel oil if,energy pipelines and gas processing 352T353,BC]</t>
  </si>
  <si>
    <t>Industrial Sector Energy Related Emissions after CCS[heavy or residual fuel oil if,energy pipelines and gas processing 352T353,OC]</t>
  </si>
  <si>
    <t>Industrial Sector Energy Related Emissions after CCS[heavy or residual fuel oil if,energy pipelines and gas processing 352T353,CH4]</t>
  </si>
  <si>
    <t>Industrial Sector Energy Related Emissions after CCS[heavy or residual fuel oil if,energy pipelines and gas processing 352T353,N2O]</t>
  </si>
  <si>
    <t>Industrial Sector Energy Related Emissions after CCS[heavy or residual fuel oil if,energy pipelines and gas processing 352T353,F gases]</t>
  </si>
  <si>
    <t>Industrial Sector Energy Related Emissions after CCS[heavy or residual fuel oil if,water and waste 36T39,CO2]</t>
  </si>
  <si>
    <t>Industrial Sector Energy Related Emissions after CCS[heavy or residual fuel oil if,water and waste 36T39,VOC]</t>
  </si>
  <si>
    <t>Industrial Sector Energy Related Emissions after CCS[heavy or residual fuel oil if,water and waste 36T39,CO]</t>
  </si>
  <si>
    <t>Industrial Sector Energy Related Emissions after CCS[heavy or residual fuel oil if,water and waste 36T39,NOx]</t>
  </si>
  <si>
    <t>Industrial Sector Energy Related Emissions after CCS[heavy or residual fuel oil if,water and waste 36T39,PM10]</t>
  </si>
  <si>
    <t>Industrial Sector Energy Related Emissions after CCS[heavy or residual fuel oil if,water and waste 36T39,PM25]</t>
  </si>
  <si>
    <t>Industrial Sector Energy Related Emissions after CCS[heavy or residual fuel oil if,water and waste 36T39,SOx]</t>
  </si>
  <si>
    <t>Industrial Sector Energy Related Emissions after CCS[heavy or residual fuel oil if,water and waste 36T39,BC]</t>
  </si>
  <si>
    <t>Industrial Sector Energy Related Emissions after CCS[heavy or residual fuel oil if,water and waste 36T39,OC]</t>
  </si>
  <si>
    <t>Industrial Sector Energy Related Emissions after CCS[heavy or residual fuel oil if,water and waste 36T39,CH4]</t>
  </si>
  <si>
    <t>Industrial Sector Energy Related Emissions after CCS[heavy or residual fuel oil if,water and waste 36T39,N2O]</t>
  </si>
  <si>
    <t>Industrial Sector Energy Related Emissions after CCS[heavy or residual fuel oil if,water and waste 36T39,F gases]</t>
  </si>
  <si>
    <t>Industrial Sector Energy Related Emissions after CCS[heavy or residual fuel oil if,construction 41T43,CO2]</t>
  </si>
  <si>
    <t>Industrial Sector Energy Related Emissions after CCS[heavy or residual fuel oil if,construction 41T43,VOC]</t>
  </si>
  <si>
    <t>Industrial Sector Energy Related Emissions after CCS[heavy or residual fuel oil if,construction 41T43,CO]</t>
  </si>
  <si>
    <t>Industrial Sector Energy Related Emissions after CCS[heavy or residual fuel oil if,construction 41T43,NOx]</t>
  </si>
  <si>
    <t>Industrial Sector Energy Related Emissions after CCS[heavy or residual fuel oil if,construction 41T43,PM10]</t>
  </si>
  <si>
    <t>Industrial Sector Energy Related Emissions after CCS[heavy or residual fuel oil if,construction 41T43,PM25]</t>
  </si>
  <si>
    <t>Industrial Sector Energy Related Emissions after CCS[heavy or residual fuel oil if,construction 41T43,SOx]</t>
  </si>
  <si>
    <t>Industrial Sector Energy Related Emissions after CCS[heavy or residual fuel oil if,construction 41T43,BC]</t>
  </si>
  <si>
    <t>Industrial Sector Energy Related Emissions after CCS[heavy or residual fuel oil if,construction 41T43,OC]</t>
  </si>
  <si>
    <t>Industrial Sector Energy Related Emissions after CCS[heavy or residual fuel oil if,construction 41T43,CH4]</t>
  </si>
  <si>
    <t>Industrial Sector Energy Related Emissions after CCS[heavy or residual fuel oil if,construction 41T43,N2O]</t>
  </si>
  <si>
    <t>Industrial Sector Energy Related Emissions after CCS[heavy or residual fuel oil if,construction 41T43,F gases]</t>
  </si>
  <si>
    <t>Industrial Sector Energy Related Emissions after CCS[LPG propane or butane if,agriculture and forestry 01T03,CO2]</t>
  </si>
  <si>
    <t>Industrial Sector Energy Related Emissions after CCS[LPG propane or butane if,agriculture and forestry 01T03,VOC]</t>
  </si>
  <si>
    <t>Industrial Sector Energy Related Emissions after CCS[LPG propane or butane if,agriculture and forestry 01T03,CO]</t>
  </si>
  <si>
    <t>Industrial Sector Energy Related Emissions after CCS[LPG propane or butane if,agriculture and forestry 01T03,NOx]</t>
  </si>
  <si>
    <t>Industrial Sector Energy Related Emissions after CCS[LPG propane or butane if,agriculture and forestry 01T03,PM10]</t>
  </si>
  <si>
    <t>Industrial Sector Energy Related Emissions after CCS[LPG propane or butane if,agriculture and forestry 01T03,PM25]</t>
  </si>
  <si>
    <t>Industrial Sector Energy Related Emissions after CCS[LPG propane or butane if,agriculture and forestry 01T03,SOx]</t>
  </si>
  <si>
    <t>Industrial Sector Energy Related Emissions after CCS[LPG propane or butane if,agriculture and forestry 01T03,BC]</t>
  </si>
  <si>
    <t>Industrial Sector Energy Related Emissions after CCS[LPG propane or butane if,agriculture and forestry 01T03,OC]</t>
  </si>
  <si>
    <t>Industrial Sector Energy Related Emissions after CCS[LPG propane or butane if,agriculture and forestry 01T03,CH4]</t>
  </si>
  <si>
    <t>Industrial Sector Energy Related Emissions after CCS[LPG propane or butane if,agriculture and forestry 01T03,N2O]</t>
  </si>
  <si>
    <t>Industrial Sector Energy Related Emissions after CCS[LPG propane or butane if,agriculture and forestry 01T03,F gases]</t>
  </si>
  <si>
    <t>Industrial Sector Energy Related Emissions after CCS[LPG propane or butane if,coal mining 05,CO2]</t>
  </si>
  <si>
    <t>Industrial Sector Energy Related Emissions after CCS[LPG propane or butane if,coal mining 05,VOC]</t>
  </si>
  <si>
    <t>Industrial Sector Energy Related Emissions after CCS[LPG propane or butane if,coal mining 05,CO]</t>
  </si>
  <si>
    <t>Industrial Sector Energy Related Emissions after CCS[LPG propane or butane if,coal mining 05,NOx]</t>
  </si>
  <si>
    <t>Industrial Sector Energy Related Emissions after CCS[LPG propane or butane if,coal mining 05,PM10]</t>
  </si>
  <si>
    <t>Industrial Sector Energy Related Emissions after CCS[LPG propane or butane if,coal mining 05,PM25]</t>
  </si>
  <si>
    <t>Industrial Sector Energy Related Emissions after CCS[LPG propane or butane if,coal mining 05,SOx]</t>
  </si>
  <si>
    <t>Industrial Sector Energy Related Emissions after CCS[LPG propane or butane if,coal mining 05,BC]</t>
  </si>
  <si>
    <t>Industrial Sector Energy Related Emissions after CCS[LPG propane or butane if,coal mining 05,OC]</t>
  </si>
  <si>
    <t>Industrial Sector Energy Related Emissions after CCS[LPG propane or butane if,coal mining 05,CH4]</t>
  </si>
  <si>
    <t>Industrial Sector Energy Related Emissions after CCS[LPG propane or butane if,coal mining 05,N2O]</t>
  </si>
  <si>
    <t>Industrial Sector Energy Related Emissions after CCS[LPG propane or butane if,coal mining 05,F gases]</t>
  </si>
  <si>
    <t>Industrial Sector Energy Related Emissions after CCS[LPG propane or butane if,oil and gas extraction 06,CO2]</t>
  </si>
  <si>
    <t>Industrial Sector Energy Related Emissions after CCS[LPG propane or butane if,oil and gas extraction 06,VOC]</t>
  </si>
  <si>
    <t>Industrial Sector Energy Related Emissions after CCS[LPG propane or butane if,oil and gas extraction 06,CO]</t>
  </si>
  <si>
    <t>Industrial Sector Energy Related Emissions after CCS[LPG propane or butane if,oil and gas extraction 06,NOx]</t>
  </si>
  <si>
    <t>Industrial Sector Energy Related Emissions after CCS[LPG propane or butane if,oil and gas extraction 06,PM10]</t>
  </si>
  <si>
    <t>Industrial Sector Energy Related Emissions after CCS[LPG propane or butane if,oil and gas extraction 06,PM25]</t>
  </si>
  <si>
    <t>Industrial Sector Energy Related Emissions after CCS[LPG propane or butane if,oil and gas extraction 06,SOx]</t>
  </si>
  <si>
    <t>Industrial Sector Energy Related Emissions after CCS[LPG propane or butane if,oil and gas extraction 06,BC]</t>
  </si>
  <si>
    <t>Industrial Sector Energy Related Emissions after CCS[LPG propane or butane if,oil and gas extraction 06,OC]</t>
  </si>
  <si>
    <t>Industrial Sector Energy Related Emissions after CCS[LPG propane or butane if,oil and gas extraction 06,CH4]</t>
  </si>
  <si>
    <t>Industrial Sector Energy Related Emissions after CCS[LPG propane or butane if,oil and gas extraction 06,N2O]</t>
  </si>
  <si>
    <t>Industrial Sector Energy Related Emissions after CCS[LPG propane or butane if,oil and gas extraction 06,F gases]</t>
  </si>
  <si>
    <t>Industrial Sector Energy Related Emissions after CCS[LPG propane or butane if,other mining and quarrying 07T08,CO2]</t>
  </si>
  <si>
    <t>Industrial Sector Energy Related Emissions after CCS[LPG propane or butane if,other mining and quarrying 07T08,VOC]</t>
  </si>
  <si>
    <t>Industrial Sector Energy Related Emissions after CCS[LPG propane or butane if,other mining and quarrying 07T08,CO]</t>
  </si>
  <si>
    <t>Industrial Sector Energy Related Emissions after CCS[LPG propane or butane if,other mining and quarrying 07T08,NOx]</t>
  </si>
  <si>
    <t>Industrial Sector Energy Related Emissions after CCS[LPG propane or butane if,other mining and quarrying 07T08,PM10]</t>
  </si>
  <si>
    <t>Industrial Sector Energy Related Emissions after CCS[LPG propane or butane if,other mining and quarrying 07T08,PM25]</t>
  </si>
  <si>
    <t>Industrial Sector Energy Related Emissions after CCS[LPG propane or butane if,other mining and quarrying 07T08,SOx]</t>
  </si>
  <si>
    <t>Industrial Sector Energy Related Emissions after CCS[LPG propane or butane if,other mining and quarrying 07T08,BC]</t>
  </si>
  <si>
    <t>Industrial Sector Energy Related Emissions after CCS[LPG propane or butane if,other mining and quarrying 07T08,OC]</t>
  </si>
  <si>
    <t>Industrial Sector Energy Related Emissions after CCS[LPG propane or butane if,other mining and quarrying 07T08,CH4]</t>
  </si>
  <si>
    <t>Industrial Sector Energy Related Emissions after CCS[LPG propane or butane if,other mining and quarrying 07T08,N2O]</t>
  </si>
  <si>
    <t>Industrial Sector Energy Related Emissions after CCS[LPG propane or butane if,other mining and quarrying 07T08,F gases]</t>
  </si>
  <si>
    <t>Industrial Sector Energy Related Emissions after CCS[LPG propane or butane if,food beverage and tobacco 10T12,CO2]</t>
  </si>
  <si>
    <t>Industrial Sector Energy Related Emissions after CCS[LPG propane or butane if,food beverage and tobacco 10T12,VOC]</t>
  </si>
  <si>
    <t>Industrial Sector Energy Related Emissions after CCS[LPG propane or butane if,food beverage and tobacco 10T12,CO]</t>
  </si>
  <si>
    <t>Industrial Sector Energy Related Emissions after CCS[LPG propane or butane if,food beverage and tobacco 10T12,NOx]</t>
  </si>
  <si>
    <t>Industrial Sector Energy Related Emissions after CCS[LPG propane or butane if,food beverage and tobacco 10T12,PM10]</t>
  </si>
  <si>
    <t>Industrial Sector Energy Related Emissions after CCS[LPG propane or butane if,food beverage and tobacco 10T12,PM25]</t>
  </si>
  <si>
    <t>Industrial Sector Energy Related Emissions after CCS[LPG propane or butane if,food beverage and tobacco 10T12,SOx]</t>
  </si>
  <si>
    <t>Industrial Sector Energy Related Emissions after CCS[LPG propane or butane if,food beverage and tobacco 10T12,BC]</t>
  </si>
  <si>
    <t>Industrial Sector Energy Related Emissions after CCS[LPG propane or butane if,food beverage and tobacco 10T12,OC]</t>
  </si>
  <si>
    <t>Industrial Sector Energy Related Emissions after CCS[LPG propane or butane if,food beverage and tobacco 10T12,CH4]</t>
  </si>
  <si>
    <t>Industrial Sector Energy Related Emissions after CCS[LPG propane or butane if,food beverage and tobacco 10T12,N2O]</t>
  </si>
  <si>
    <t>Industrial Sector Energy Related Emissions after CCS[LPG propane or butane if,food beverage and tobacco 10T12,F gases]</t>
  </si>
  <si>
    <t>Industrial Sector Energy Related Emissions after CCS[LPG propane or butane if,textiles apparel and leather 13T15,CO2]</t>
  </si>
  <si>
    <t>Industrial Sector Energy Related Emissions after CCS[LPG propane or butane if,textiles apparel and leather 13T15,VOC]</t>
  </si>
  <si>
    <t>Industrial Sector Energy Related Emissions after CCS[LPG propane or butane if,textiles apparel and leather 13T15,CO]</t>
  </si>
  <si>
    <t>Industrial Sector Energy Related Emissions after CCS[LPG propane or butane if,textiles apparel and leather 13T15,NOx]</t>
  </si>
  <si>
    <t>Industrial Sector Energy Related Emissions after CCS[LPG propane or butane if,textiles apparel and leather 13T15,PM10]</t>
  </si>
  <si>
    <t>Industrial Sector Energy Related Emissions after CCS[LPG propane or butane if,textiles apparel and leather 13T15,PM25]</t>
  </si>
  <si>
    <t>Industrial Sector Energy Related Emissions after CCS[LPG propane or butane if,textiles apparel and leather 13T15,SOx]</t>
  </si>
  <si>
    <t>Industrial Sector Energy Related Emissions after CCS[LPG propane or butane if,textiles apparel and leather 13T15,BC]</t>
  </si>
  <si>
    <t>Industrial Sector Energy Related Emissions after CCS[LPG propane or butane if,textiles apparel and leather 13T15,OC]</t>
  </si>
  <si>
    <t>Industrial Sector Energy Related Emissions after CCS[LPG propane or butane if,textiles apparel and leather 13T15,CH4]</t>
  </si>
  <si>
    <t>Industrial Sector Energy Related Emissions after CCS[LPG propane or butane if,textiles apparel and leather 13T15,N2O]</t>
  </si>
  <si>
    <t>Industrial Sector Energy Related Emissions after CCS[LPG propane or butane if,textiles apparel and leather 13T15,F gases]</t>
  </si>
  <si>
    <t>Industrial Sector Energy Related Emissions after CCS[LPG propane or butane if,wood products 16,CO2]</t>
  </si>
  <si>
    <t>Industrial Sector Energy Related Emissions after CCS[LPG propane or butane if,wood products 16,VOC]</t>
  </si>
  <si>
    <t>Industrial Sector Energy Related Emissions after CCS[LPG propane or butane if,wood products 16,CO]</t>
  </si>
  <si>
    <t>Industrial Sector Energy Related Emissions after CCS[LPG propane or butane if,wood products 16,NOx]</t>
  </si>
  <si>
    <t>Industrial Sector Energy Related Emissions after CCS[LPG propane or butane if,wood products 16,PM10]</t>
  </si>
  <si>
    <t>Industrial Sector Energy Related Emissions after CCS[LPG propane or butane if,wood products 16,PM25]</t>
  </si>
  <si>
    <t>Industrial Sector Energy Related Emissions after CCS[LPG propane or butane if,wood products 16,SOx]</t>
  </si>
  <si>
    <t>Industrial Sector Energy Related Emissions after CCS[LPG propane or butane if,wood products 16,BC]</t>
  </si>
  <si>
    <t>Industrial Sector Energy Related Emissions after CCS[LPG propane or butane if,wood products 16,OC]</t>
  </si>
  <si>
    <t>Industrial Sector Energy Related Emissions after CCS[LPG propane or butane if,wood products 16,CH4]</t>
  </si>
  <si>
    <t>Industrial Sector Energy Related Emissions after CCS[LPG propane or butane if,wood products 16,N2O]</t>
  </si>
  <si>
    <t>Industrial Sector Energy Related Emissions after CCS[LPG propane or butane if,wood products 16,F gases]</t>
  </si>
  <si>
    <t>Industrial Sector Energy Related Emissions after CCS[LPG propane or butane if,pulp paper and printing 17T18,CO2]</t>
  </si>
  <si>
    <t>Industrial Sector Energy Related Emissions after CCS[LPG propane or butane if,pulp paper and printing 17T18,VOC]</t>
  </si>
  <si>
    <t>Industrial Sector Energy Related Emissions after CCS[LPG propane or butane if,pulp paper and printing 17T18,CO]</t>
  </si>
  <si>
    <t>Industrial Sector Energy Related Emissions after CCS[LPG propane or butane if,pulp paper and printing 17T18,NOx]</t>
  </si>
  <si>
    <t>Industrial Sector Energy Related Emissions after CCS[LPG propane or butane if,pulp paper and printing 17T18,PM10]</t>
  </si>
  <si>
    <t>Industrial Sector Energy Related Emissions after CCS[LPG propane or butane if,pulp paper and printing 17T18,PM25]</t>
  </si>
  <si>
    <t>Industrial Sector Energy Related Emissions after CCS[LPG propane or butane if,pulp paper and printing 17T18,SOx]</t>
  </si>
  <si>
    <t>Industrial Sector Energy Related Emissions after CCS[LPG propane or butane if,pulp paper and printing 17T18,BC]</t>
  </si>
  <si>
    <t>Industrial Sector Energy Related Emissions after CCS[LPG propane or butane if,pulp paper and printing 17T18,OC]</t>
  </si>
  <si>
    <t>Industrial Sector Energy Related Emissions after CCS[LPG propane or butane if,pulp paper and printing 17T18,CH4]</t>
  </si>
  <si>
    <t>Industrial Sector Energy Related Emissions after CCS[LPG propane or butane if,pulp paper and printing 17T18,N2O]</t>
  </si>
  <si>
    <t>Industrial Sector Energy Related Emissions after CCS[LPG propane or butane if,pulp paper and printing 17T18,F gases]</t>
  </si>
  <si>
    <t>Industrial Sector Energy Related Emissions after CCS[LPG propane or butane if,refined petroleum and coke 19,CO2]</t>
  </si>
  <si>
    <t>Industrial Sector Energy Related Emissions after CCS[LPG propane or butane if,refined petroleum and coke 19,VOC]</t>
  </si>
  <si>
    <t>Industrial Sector Energy Related Emissions after CCS[LPG propane or butane if,refined petroleum and coke 19,CO]</t>
  </si>
  <si>
    <t>Industrial Sector Energy Related Emissions after CCS[LPG propane or butane if,refined petroleum and coke 19,NOx]</t>
  </si>
  <si>
    <t>Industrial Sector Energy Related Emissions after CCS[LPG propane or butane if,refined petroleum and coke 19,PM10]</t>
  </si>
  <si>
    <t>Industrial Sector Energy Related Emissions after CCS[LPG propane or butane if,refined petroleum and coke 19,PM25]</t>
  </si>
  <si>
    <t>Industrial Sector Energy Related Emissions after CCS[LPG propane or butane if,refined petroleum and coke 19,SOx]</t>
  </si>
  <si>
    <t>Industrial Sector Energy Related Emissions after CCS[LPG propane or butane if,refined petroleum and coke 19,BC]</t>
  </si>
  <si>
    <t>Industrial Sector Energy Related Emissions after CCS[LPG propane or butane if,refined petroleum and coke 19,OC]</t>
  </si>
  <si>
    <t>Industrial Sector Energy Related Emissions after CCS[LPG propane or butane if,refined petroleum and coke 19,CH4]</t>
  </si>
  <si>
    <t>Industrial Sector Energy Related Emissions after CCS[LPG propane or butane if,refined petroleum and coke 19,N2O]</t>
  </si>
  <si>
    <t>Industrial Sector Energy Related Emissions after CCS[LPG propane or butane if,refined petroleum and coke 19,F gases]</t>
  </si>
  <si>
    <t>Industrial Sector Energy Related Emissions after CCS[LPG propane or butane if,chemicals 20,CO2]</t>
  </si>
  <si>
    <t>Industrial Sector Energy Related Emissions after CCS[LPG propane or butane if,chemicals 20,VOC]</t>
  </si>
  <si>
    <t>Industrial Sector Energy Related Emissions after CCS[LPG propane or butane if,chemicals 20,CO]</t>
  </si>
  <si>
    <t>Industrial Sector Energy Related Emissions after CCS[LPG propane or butane if,chemicals 20,NOx]</t>
  </si>
  <si>
    <t>Industrial Sector Energy Related Emissions after CCS[LPG propane or butane if,chemicals 20,PM10]</t>
  </si>
  <si>
    <t>Industrial Sector Energy Related Emissions after CCS[LPG propane or butane if,chemicals 20,PM25]</t>
  </si>
  <si>
    <t>Industrial Sector Energy Related Emissions after CCS[LPG propane or butane if,chemicals 20,SOx]</t>
  </si>
  <si>
    <t>Industrial Sector Energy Related Emissions after CCS[LPG propane or butane if,chemicals 20,BC]</t>
  </si>
  <si>
    <t>Industrial Sector Energy Related Emissions after CCS[LPG propane or butane if,chemicals 20,OC]</t>
  </si>
  <si>
    <t>Industrial Sector Energy Related Emissions after CCS[LPG propane or butane if,chemicals 20,CH4]</t>
  </si>
  <si>
    <t>Industrial Sector Energy Related Emissions after CCS[LPG propane or butane if,chemicals 20,N2O]</t>
  </si>
  <si>
    <t>Industrial Sector Energy Related Emissions after CCS[LPG propane or butane if,chemicals 20,F gases]</t>
  </si>
  <si>
    <t>Industrial Sector Energy Related Emissions after CCS[LPG propane or butane if,rubber and plastic products 22,CO2]</t>
  </si>
  <si>
    <t>Industrial Sector Energy Related Emissions after CCS[LPG propane or butane if,rubber and plastic products 22,VOC]</t>
  </si>
  <si>
    <t>Industrial Sector Energy Related Emissions after CCS[LPG propane or butane if,rubber and plastic products 22,CO]</t>
  </si>
  <si>
    <t>Industrial Sector Energy Related Emissions after CCS[LPG propane or butane if,rubber and plastic products 22,NOx]</t>
  </si>
  <si>
    <t>Industrial Sector Energy Related Emissions after CCS[LPG propane or butane if,rubber and plastic products 22,PM10]</t>
  </si>
  <si>
    <t>Industrial Sector Energy Related Emissions after CCS[LPG propane or butane if,rubber and plastic products 22,PM25]</t>
  </si>
  <si>
    <t>Industrial Sector Energy Related Emissions after CCS[LPG propane or butane if,rubber and plastic products 22,SOx]</t>
  </si>
  <si>
    <t>Industrial Sector Energy Related Emissions after CCS[LPG propane or butane if,rubber and plastic products 22,BC]</t>
  </si>
  <si>
    <t>Industrial Sector Energy Related Emissions after CCS[LPG propane or butane if,rubber and plastic products 22,OC]</t>
  </si>
  <si>
    <t>Industrial Sector Energy Related Emissions after CCS[LPG propane or butane if,rubber and plastic products 22,CH4]</t>
  </si>
  <si>
    <t>Industrial Sector Energy Related Emissions after CCS[LPG propane or butane if,rubber and plastic products 22,N2O]</t>
  </si>
  <si>
    <t>Industrial Sector Energy Related Emissions after CCS[LPG propane or butane if,rubber and plastic products 22,F gases]</t>
  </si>
  <si>
    <t>Industrial Sector Energy Related Emissions after CCS[LPG propane or butane if,glass and glass products 231,CO2]</t>
  </si>
  <si>
    <t>Industrial Sector Energy Related Emissions after CCS[LPG propane or butane if,glass and glass products 231,VOC]</t>
  </si>
  <si>
    <t>Industrial Sector Energy Related Emissions after CCS[LPG propane or butane if,glass and glass products 231,CO]</t>
  </si>
  <si>
    <t>Industrial Sector Energy Related Emissions after CCS[LPG propane or butane if,glass and glass products 231,NOx]</t>
  </si>
  <si>
    <t>Industrial Sector Energy Related Emissions after CCS[LPG propane or butane if,glass and glass products 231,PM10]</t>
  </si>
  <si>
    <t>Industrial Sector Energy Related Emissions after CCS[LPG propane or butane if,glass and glass products 231,PM25]</t>
  </si>
  <si>
    <t>Industrial Sector Energy Related Emissions after CCS[LPG propane or butane if,glass and glass products 231,SOx]</t>
  </si>
  <si>
    <t>Industrial Sector Energy Related Emissions after CCS[LPG propane or butane if,glass and glass products 231,BC]</t>
  </si>
  <si>
    <t>Industrial Sector Energy Related Emissions after CCS[LPG propane or butane if,glass and glass products 231,OC]</t>
  </si>
  <si>
    <t>Industrial Sector Energy Related Emissions after CCS[LPG propane or butane if,glass and glass products 231,CH4]</t>
  </si>
  <si>
    <t>Industrial Sector Energy Related Emissions after CCS[LPG propane or butane if,glass and glass products 231,N2O]</t>
  </si>
  <si>
    <t>Industrial Sector Energy Related Emissions after CCS[LPG propane or butane if,glass and glass products 231,F gases]</t>
  </si>
  <si>
    <t>Industrial Sector Energy Related Emissions after CCS[LPG propane or butane if,cement and other nonmetallic minerals 239,CO2]</t>
  </si>
  <si>
    <t>Industrial Sector Energy Related Emissions after CCS[LPG propane or butane if,cement and other nonmetallic minerals 239,VOC]</t>
  </si>
  <si>
    <t>Industrial Sector Energy Related Emissions after CCS[LPG propane or butane if,cement and other nonmetallic minerals 239,CO]</t>
  </si>
  <si>
    <t>Industrial Sector Energy Related Emissions after CCS[LPG propane or butane if,cement and other nonmetallic minerals 239,NOx]</t>
  </si>
  <si>
    <t>Industrial Sector Energy Related Emissions after CCS[LPG propane or butane if,cement and other nonmetallic minerals 239,PM10]</t>
  </si>
  <si>
    <t>Industrial Sector Energy Related Emissions after CCS[LPG propane or butane if,cement and other nonmetallic minerals 239,PM25]</t>
  </si>
  <si>
    <t>Industrial Sector Energy Related Emissions after CCS[LPG propane or butane if,cement and other nonmetallic minerals 239,SOx]</t>
  </si>
  <si>
    <t>Industrial Sector Energy Related Emissions after CCS[LPG propane or butane if,cement and other nonmetallic minerals 239,BC]</t>
  </si>
  <si>
    <t>Industrial Sector Energy Related Emissions after CCS[LPG propane or butane if,cement and other nonmetallic minerals 239,OC]</t>
  </si>
  <si>
    <t>Industrial Sector Energy Related Emissions after CCS[LPG propane or butane if,cement and other nonmetallic minerals 239,CH4]</t>
  </si>
  <si>
    <t>Industrial Sector Energy Related Emissions after CCS[LPG propane or butane if,cement and other nonmetallic minerals 239,N2O]</t>
  </si>
  <si>
    <t>Industrial Sector Energy Related Emissions after CCS[LPG propane or butane if,cement and other nonmetallic minerals 239,F gases]</t>
  </si>
  <si>
    <t>Industrial Sector Energy Related Emissions after CCS[LPG propane or butane if,iron and steel 241,CO2]</t>
  </si>
  <si>
    <t>Industrial Sector Energy Related Emissions after CCS[LPG propane or butane if,iron and steel 241,VOC]</t>
  </si>
  <si>
    <t>Industrial Sector Energy Related Emissions after CCS[LPG propane or butane if,iron and steel 241,CO]</t>
  </si>
  <si>
    <t>Industrial Sector Energy Related Emissions after CCS[LPG propane or butane if,iron and steel 241,NOx]</t>
  </si>
  <si>
    <t>Industrial Sector Energy Related Emissions after CCS[LPG propane or butane if,iron and steel 241,PM10]</t>
  </si>
  <si>
    <t>Industrial Sector Energy Related Emissions after CCS[LPG propane or butane if,iron and steel 241,PM25]</t>
  </si>
  <si>
    <t>Industrial Sector Energy Related Emissions after CCS[LPG propane or butane if,iron and steel 241,SOx]</t>
  </si>
  <si>
    <t>Industrial Sector Energy Related Emissions after CCS[LPG propane or butane if,iron and steel 241,BC]</t>
  </si>
  <si>
    <t>Industrial Sector Energy Related Emissions after CCS[LPG propane or butane if,iron and steel 241,OC]</t>
  </si>
  <si>
    <t>Industrial Sector Energy Related Emissions after CCS[LPG propane or butane if,iron and steel 241,CH4]</t>
  </si>
  <si>
    <t>Industrial Sector Energy Related Emissions after CCS[LPG propane or butane if,iron and steel 241,N2O]</t>
  </si>
  <si>
    <t>Industrial Sector Energy Related Emissions after CCS[LPG propane or butane if,iron and steel 241,F gases]</t>
  </si>
  <si>
    <t>Industrial Sector Energy Related Emissions after CCS[LPG propane or butane if,other metals 242,CO2]</t>
  </si>
  <si>
    <t>Industrial Sector Energy Related Emissions after CCS[LPG propane or butane if,other metals 242,VOC]</t>
  </si>
  <si>
    <t>Industrial Sector Energy Related Emissions after CCS[LPG propane or butane if,other metals 242,CO]</t>
  </si>
  <si>
    <t>Industrial Sector Energy Related Emissions after CCS[LPG propane or butane if,other metals 242,NOx]</t>
  </si>
  <si>
    <t>Industrial Sector Energy Related Emissions after CCS[LPG propane or butane if,other metals 242,PM10]</t>
  </si>
  <si>
    <t>Industrial Sector Energy Related Emissions after CCS[LPG propane or butane if,other metals 242,PM25]</t>
  </si>
  <si>
    <t>Industrial Sector Energy Related Emissions after CCS[LPG propane or butane if,other metals 242,SOx]</t>
  </si>
  <si>
    <t>Industrial Sector Energy Related Emissions after CCS[LPG propane or butane if,other metals 242,BC]</t>
  </si>
  <si>
    <t>Industrial Sector Energy Related Emissions after CCS[LPG propane or butane if,other metals 242,OC]</t>
  </si>
  <si>
    <t>Industrial Sector Energy Related Emissions after CCS[LPG propane or butane if,other metals 242,CH4]</t>
  </si>
  <si>
    <t>Industrial Sector Energy Related Emissions after CCS[LPG propane or butane if,other metals 242,N2O]</t>
  </si>
  <si>
    <t>Industrial Sector Energy Related Emissions after CCS[LPG propane or butane if,other metals 242,F gases]</t>
  </si>
  <si>
    <t>Industrial Sector Energy Related Emissions after CCS[LPG propane or butane if,metal products except machinery and vehicles 25,CO2]</t>
  </si>
  <si>
    <t>Industrial Sector Energy Related Emissions after CCS[LPG propane or butane if,metal products except machinery and vehicles 25,VOC]</t>
  </si>
  <si>
    <t>Industrial Sector Energy Related Emissions after CCS[LPG propane or butane if,metal products except machinery and vehicles 25,CO]</t>
  </si>
  <si>
    <t>Industrial Sector Energy Related Emissions after CCS[LPG propane or butane if,metal products except machinery and vehicles 25,NOx]</t>
  </si>
  <si>
    <t>Industrial Sector Energy Related Emissions after CCS[LPG propane or butane if,metal products except machinery and vehicles 25,PM10]</t>
  </si>
  <si>
    <t>Industrial Sector Energy Related Emissions after CCS[LPG propane or butane if,metal products except machinery and vehicles 25,PM25]</t>
  </si>
  <si>
    <t>Industrial Sector Energy Related Emissions after CCS[LPG propane or butane if,metal products except machinery and vehicles 25,SOx]</t>
  </si>
  <si>
    <t>Industrial Sector Energy Related Emissions after CCS[LPG propane or butane if,metal products except machinery and vehicles 25,BC]</t>
  </si>
  <si>
    <t>Industrial Sector Energy Related Emissions after CCS[LPG propane or butane if,metal products except machinery and vehicles 25,OC]</t>
  </si>
  <si>
    <t>Industrial Sector Energy Related Emissions after CCS[LPG propane or butane if,metal products except machinery and vehicles 25,CH4]</t>
  </si>
  <si>
    <t>Industrial Sector Energy Related Emissions after CCS[LPG propane or butane if,metal products except machinery and vehicles 25,N2O]</t>
  </si>
  <si>
    <t>Industrial Sector Energy Related Emissions after CCS[LPG propane or butane if,metal products except machinery and vehicles 25,F gases]</t>
  </si>
  <si>
    <t>Industrial Sector Energy Related Emissions after CCS[LPG propane or butane if,computers and electronics 26,CO2]</t>
  </si>
  <si>
    <t>Industrial Sector Energy Related Emissions after CCS[LPG propane or butane if,computers and electronics 26,VOC]</t>
  </si>
  <si>
    <t>Industrial Sector Energy Related Emissions after CCS[LPG propane or butane if,computers and electronics 26,CO]</t>
  </si>
  <si>
    <t>Industrial Sector Energy Related Emissions after CCS[LPG propane or butane if,computers and electronics 26,NOx]</t>
  </si>
  <si>
    <t>Industrial Sector Energy Related Emissions after CCS[LPG propane or butane if,computers and electronics 26,PM10]</t>
  </si>
  <si>
    <t>Industrial Sector Energy Related Emissions after CCS[LPG propane or butane if,computers and electronics 26,PM25]</t>
  </si>
  <si>
    <t>Industrial Sector Energy Related Emissions after CCS[LPG propane or butane if,computers and electronics 26,SOx]</t>
  </si>
  <si>
    <t>Industrial Sector Energy Related Emissions after CCS[LPG propane or butane if,computers and electronics 26,BC]</t>
  </si>
  <si>
    <t>Industrial Sector Energy Related Emissions after CCS[LPG propane or butane if,computers and electronics 26,OC]</t>
  </si>
  <si>
    <t>Industrial Sector Energy Related Emissions after CCS[LPG propane or butane if,computers and electronics 26,CH4]</t>
  </si>
  <si>
    <t>Industrial Sector Energy Related Emissions after CCS[LPG propane or butane if,computers and electronics 26,N2O]</t>
  </si>
  <si>
    <t>Industrial Sector Energy Related Emissions after CCS[LPG propane or butane if,computers and electronics 26,F gases]</t>
  </si>
  <si>
    <t>Industrial Sector Energy Related Emissions after CCS[LPG propane or butane if,appliances and electrical equipment 27,CO2]</t>
  </si>
  <si>
    <t>Industrial Sector Energy Related Emissions after CCS[LPG propane or butane if,appliances and electrical equipment 27,VOC]</t>
  </si>
  <si>
    <t>Industrial Sector Energy Related Emissions after CCS[LPG propane or butane if,appliances and electrical equipment 27,CO]</t>
  </si>
  <si>
    <t>Industrial Sector Energy Related Emissions after CCS[LPG propane or butane if,appliances and electrical equipment 27,NOx]</t>
  </si>
  <si>
    <t>Industrial Sector Energy Related Emissions after CCS[LPG propane or butane if,appliances and electrical equipment 27,PM10]</t>
  </si>
  <si>
    <t>Industrial Sector Energy Related Emissions after CCS[LPG propane or butane if,appliances and electrical equipment 27,PM25]</t>
  </si>
  <si>
    <t>Industrial Sector Energy Related Emissions after CCS[LPG propane or butane if,appliances and electrical equipment 27,SOx]</t>
  </si>
  <si>
    <t>Industrial Sector Energy Related Emissions after CCS[LPG propane or butane if,appliances and electrical equipment 27,BC]</t>
  </si>
  <si>
    <t>Industrial Sector Energy Related Emissions after CCS[LPG propane or butane if,appliances and electrical equipment 27,OC]</t>
  </si>
  <si>
    <t>Industrial Sector Energy Related Emissions after CCS[LPG propane or butane if,appliances and electrical equipment 27,CH4]</t>
  </si>
  <si>
    <t>Industrial Sector Energy Related Emissions after CCS[LPG propane or butane if,appliances and electrical equipment 27,N2O]</t>
  </si>
  <si>
    <t>Industrial Sector Energy Related Emissions after CCS[LPG propane or butane if,appliances and electrical equipment 27,F gases]</t>
  </si>
  <si>
    <t>Industrial Sector Energy Related Emissions after CCS[LPG propane or butane if,other machinery 28,CO2]</t>
  </si>
  <si>
    <t>Industrial Sector Energy Related Emissions after CCS[LPG propane or butane if,other machinery 28,VOC]</t>
  </si>
  <si>
    <t>Industrial Sector Energy Related Emissions after CCS[LPG propane or butane if,other machinery 28,CO]</t>
  </si>
  <si>
    <t>Industrial Sector Energy Related Emissions after CCS[LPG propane or butane if,other machinery 28,NOx]</t>
  </si>
  <si>
    <t>Industrial Sector Energy Related Emissions after CCS[LPG propane or butane if,other machinery 28,PM10]</t>
  </si>
  <si>
    <t>Industrial Sector Energy Related Emissions after CCS[LPG propane or butane if,other machinery 28,PM25]</t>
  </si>
  <si>
    <t>Industrial Sector Energy Related Emissions after CCS[LPG propane or butane if,other machinery 28,SOx]</t>
  </si>
  <si>
    <t>Industrial Sector Energy Related Emissions after CCS[LPG propane or butane if,other machinery 28,BC]</t>
  </si>
  <si>
    <t>Industrial Sector Energy Related Emissions after CCS[LPG propane or butane if,other machinery 28,OC]</t>
  </si>
  <si>
    <t>Industrial Sector Energy Related Emissions after CCS[LPG propane or butane if,other machinery 28,CH4]</t>
  </si>
  <si>
    <t>Industrial Sector Energy Related Emissions after CCS[LPG propane or butane if,other machinery 28,N2O]</t>
  </si>
  <si>
    <t>Industrial Sector Energy Related Emissions after CCS[LPG propane or butane if,other machinery 28,F gases]</t>
  </si>
  <si>
    <t>Industrial Sector Energy Related Emissions after CCS[LPG propane or butane if,road vehicles 29,CO2]</t>
  </si>
  <si>
    <t>Industrial Sector Energy Related Emissions after CCS[LPG propane or butane if,road vehicles 29,VOC]</t>
  </si>
  <si>
    <t>Industrial Sector Energy Related Emissions after CCS[LPG propane or butane if,road vehicles 29,CO]</t>
  </si>
  <si>
    <t>Industrial Sector Energy Related Emissions after CCS[LPG propane or butane if,road vehicles 29,NOx]</t>
  </si>
  <si>
    <t>Industrial Sector Energy Related Emissions after CCS[LPG propane or butane if,road vehicles 29,PM10]</t>
  </si>
  <si>
    <t>Industrial Sector Energy Related Emissions after CCS[LPG propane or butane if,road vehicles 29,PM25]</t>
  </si>
  <si>
    <t>Industrial Sector Energy Related Emissions after CCS[LPG propane or butane if,road vehicles 29,SOx]</t>
  </si>
  <si>
    <t>Industrial Sector Energy Related Emissions after CCS[LPG propane or butane if,road vehicles 29,BC]</t>
  </si>
  <si>
    <t>Industrial Sector Energy Related Emissions after CCS[LPG propane or butane if,road vehicles 29,OC]</t>
  </si>
  <si>
    <t>Industrial Sector Energy Related Emissions after CCS[LPG propane or butane if,road vehicles 29,CH4]</t>
  </si>
  <si>
    <t>Industrial Sector Energy Related Emissions after CCS[LPG propane or butane if,road vehicles 29,N2O]</t>
  </si>
  <si>
    <t>Industrial Sector Energy Related Emissions after CCS[LPG propane or butane if,road vehicles 29,F gases]</t>
  </si>
  <si>
    <t>Industrial Sector Energy Related Emissions after CCS[LPG propane or butane if,nonroad vehicles 30,CO2]</t>
  </si>
  <si>
    <t>Industrial Sector Energy Related Emissions after CCS[LPG propane or butane if,nonroad vehicles 30,VOC]</t>
  </si>
  <si>
    <t>Industrial Sector Energy Related Emissions after CCS[LPG propane or butane if,nonroad vehicles 30,CO]</t>
  </si>
  <si>
    <t>Industrial Sector Energy Related Emissions after CCS[LPG propane or butane if,nonroad vehicles 30,NOx]</t>
  </si>
  <si>
    <t>Industrial Sector Energy Related Emissions after CCS[LPG propane or butane if,nonroad vehicles 30,PM10]</t>
  </si>
  <si>
    <t>Industrial Sector Energy Related Emissions after CCS[LPG propane or butane if,nonroad vehicles 30,PM25]</t>
  </si>
  <si>
    <t>Industrial Sector Energy Related Emissions after CCS[LPG propane or butane if,nonroad vehicles 30,SOx]</t>
  </si>
  <si>
    <t>Industrial Sector Energy Related Emissions after CCS[LPG propane or butane if,nonroad vehicles 30,BC]</t>
  </si>
  <si>
    <t>Industrial Sector Energy Related Emissions after CCS[LPG propane or butane if,nonroad vehicles 30,OC]</t>
  </si>
  <si>
    <t>Industrial Sector Energy Related Emissions after CCS[LPG propane or butane if,nonroad vehicles 30,CH4]</t>
  </si>
  <si>
    <t>Industrial Sector Energy Related Emissions after CCS[LPG propane or butane if,nonroad vehicles 30,N2O]</t>
  </si>
  <si>
    <t>Industrial Sector Energy Related Emissions after CCS[LPG propane or butane if,nonroad vehicles 30,F gases]</t>
  </si>
  <si>
    <t>Industrial Sector Energy Related Emissions after CCS[LPG propane or butane if,other manufacturing 31T33,CO2]</t>
  </si>
  <si>
    <t>Industrial Sector Energy Related Emissions after CCS[LPG propane or butane if,other manufacturing 31T33,VOC]</t>
  </si>
  <si>
    <t>Industrial Sector Energy Related Emissions after CCS[LPG propane or butane if,other manufacturing 31T33,CO]</t>
  </si>
  <si>
    <t>Industrial Sector Energy Related Emissions after CCS[LPG propane or butane if,other manufacturing 31T33,NOx]</t>
  </si>
  <si>
    <t>Industrial Sector Energy Related Emissions after CCS[LPG propane or butane if,other manufacturing 31T33,PM10]</t>
  </si>
  <si>
    <t>Industrial Sector Energy Related Emissions after CCS[LPG propane or butane if,other manufacturing 31T33,PM25]</t>
  </si>
  <si>
    <t>Industrial Sector Energy Related Emissions after CCS[LPG propane or butane if,other manufacturing 31T33,SOx]</t>
  </si>
  <si>
    <t>Industrial Sector Energy Related Emissions after CCS[LPG propane or butane if,other manufacturing 31T33,BC]</t>
  </si>
  <si>
    <t>Industrial Sector Energy Related Emissions after CCS[LPG propane or butane if,other manufacturing 31T33,OC]</t>
  </si>
  <si>
    <t>Industrial Sector Energy Related Emissions after CCS[LPG propane or butane if,other manufacturing 31T33,CH4]</t>
  </si>
  <si>
    <t>Industrial Sector Energy Related Emissions after CCS[LPG propane or butane if,other manufacturing 31T33,N2O]</t>
  </si>
  <si>
    <t>Industrial Sector Energy Related Emissions after CCS[LPG propane or butane if,other manufacturing 31T33,F gases]</t>
  </si>
  <si>
    <t>Industrial Sector Energy Related Emissions after CCS[LPG propane or butane if,energy pipelines and gas processing 352T353,CO2]</t>
  </si>
  <si>
    <t>Industrial Sector Energy Related Emissions after CCS[LPG propane or butane if,energy pipelines and gas processing 352T353,VOC]</t>
  </si>
  <si>
    <t>Industrial Sector Energy Related Emissions after CCS[LPG propane or butane if,energy pipelines and gas processing 352T353,CO]</t>
  </si>
  <si>
    <t>Industrial Sector Energy Related Emissions after CCS[LPG propane or butane if,energy pipelines and gas processing 352T353,NOx]</t>
  </si>
  <si>
    <t>Industrial Sector Energy Related Emissions after CCS[LPG propane or butane if,energy pipelines and gas processing 352T353,PM10]</t>
  </si>
  <si>
    <t>Industrial Sector Energy Related Emissions after CCS[LPG propane or butane if,energy pipelines and gas processing 352T353,PM25]</t>
  </si>
  <si>
    <t>Industrial Sector Energy Related Emissions after CCS[LPG propane or butane if,energy pipelines and gas processing 352T353,SOx]</t>
  </si>
  <si>
    <t>Industrial Sector Energy Related Emissions after CCS[LPG propane or butane if,energy pipelines and gas processing 352T353,BC]</t>
  </si>
  <si>
    <t>Industrial Sector Energy Related Emissions after CCS[LPG propane or butane if,energy pipelines and gas processing 352T353,OC]</t>
  </si>
  <si>
    <t>Industrial Sector Energy Related Emissions after CCS[LPG propane or butane if,energy pipelines and gas processing 352T353,CH4]</t>
  </si>
  <si>
    <t>Industrial Sector Energy Related Emissions after CCS[LPG propane or butane if,energy pipelines and gas processing 352T353,N2O]</t>
  </si>
  <si>
    <t>Industrial Sector Energy Related Emissions after CCS[LPG propane or butane if,energy pipelines and gas processing 352T353,F gases]</t>
  </si>
  <si>
    <t>Industrial Sector Energy Related Emissions after CCS[LPG propane or butane if,water and waste 36T39,CO2]</t>
  </si>
  <si>
    <t>Industrial Sector Energy Related Emissions after CCS[LPG propane or butane if,water and waste 36T39,VOC]</t>
  </si>
  <si>
    <t>Industrial Sector Energy Related Emissions after CCS[LPG propane or butane if,water and waste 36T39,CO]</t>
  </si>
  <si>
    <t>Industrial Sector Energy Related Emissions after CCS[LPG propane or butane if,water and waste 36T39,NOx]</t>
  </si>
  <si>
    <t>Industrial Sector Energy Related Emissions after CCS[LPG propane or butane if,water and waste 36T39,PM10]</t>
  </si>
  <si>
    <t>Industrial Sector Energy Related Emissions after CCS[LPG propane or butane if,water and waste 36T39,PM25]</t>
  </si>
  <si>
    <t>Industrial Sector Energy Related Emissions after CCS[LPG propane or butane if,water and waste 36T39,SOx]</t>
  </si>
  <si>
    <t>Industrial Sector Energy Related Emissions after CCS[LPG propane or butane if,water and waste 36T39,BC]</t>
  </si>
  <si>
    <t>Industrial Sector Energy Related Emissions after CCS[LPG propane or butane if,water and waste 36T39,OC]</t>
  </si>
  <si>
    <t>Industrial Sector Energy Related Emissions after CCS[LPG propane or butane if,water and waste 36T39,CH4]</t>
  </si>
  <si>
    <t>Industrial Sector Energy Related Emissions after CCS[LPG propane or butane if,water and waste 36T39,N2O]</t>
  </si>
  <si>
    <t>Industrial Sector Energy Related Emissions after CCS[LPG propane or butane if,water and waste 36T39,F gases]</t>
  </si>
  <si>
    <t>Industrial Sector Energy Related Emissions after CCS[LPG propane or butane if,construction 41T43,CO2]</t>
  </si>
  <si>
    <t>Industrial Sector Energy Related Emissions after CCS[LPG propane or butane if,construction 41T43,VOC]</t>
  </si>
  <si>
    <t>Industrial Sector Energy Related Emissions after CCS[LPG propane or butane if,construction 41T43,CO]</t>
  </si>
  <si>
    <t>Industrial Sector Energy Related Emissions after CCS[LPG propane or butane if,construction 41T43,NOx]</t>
  </si>
  <si>
    <t>Industrial Sector Energy Related Emissions after CCS[LPG propane or butane if,construction 41T43,PM10]</t>
  </si>
  <si>
    <t>Industrial Sector Energy Related Emissions after CCS[LPG propane or butane if,construction 41T43,PM25]</t>
  </si>
  <si>
    <t>Industrial Sector Energy Related Emissions after CCS[LPG propane or butane if,construction 41T43,SOx]</t>
  </si>
  <si>
    <t>Industrial Sector Energy Related Emissions after CCS[LPG propane or butane if,construction 41T43,BC]</t>
  </si>
  <si>
    <t>Industrial Sector Energy Related Emissions after CCS[LPG propane or butane if,construction 41T43,OC]</t>
  </si>
  <si>
    <t>Industrial Sector Energy Related Emissions after CCS[LPG propane or butane if,construction 41T43,CH4]</t>
  </si>
  <si>
    <t>Industrial Sector Energy Related Emissions after CCS[LPG propane or butane if,construction 41T43,N2O]</t>
  </si>
  <si>
    <t>Industrial Sector Energy Related Emissions after CCS[LPG propane or butane if,construction 41T43,F gases]</t>
  </si>
  <si>
    <t>Industrial Sector Energy Related Emissions after CCS[hydrogen if,agriculture and forestry 01T03,CO2]</t>
  </si>
  <si>
    <t>Industrial Sector Energy Related Emissions after CCS[hydrogen if,agriculture and forestry 01T03,VOC]</t>
  </si>
  <si>
    <t>Industrial Sector Energy Related Emissions after CCS[hydrogen if,agriculture and forestry 01T03,CO]</t>
  </si>
  <si>
    <t>Industrial Sector Energy Related Emissions after CCS[hydrogen if,agriculture and forestry 01T03,NOx]</t>
  </si>
  <si>
    <t>Industrial Sector Energy Related Emissions after CCS[hydrogen if,agriculture and forestry 01T03,PM10]</t>
  </si>
  <si>
    <t>Industrial Sector Energy Related Emissions after CCS[hydrogen if,agriculture and forestry 01T03,PM25]</t>
  </si>
  <si>
    <t>Industrial Sector Energy Related Emissions after CCS[hydrogen if,agriculture and forestry 01T03,SOx]</t>
  </si>
  <si>
    <t>Industrial Sector Energy Related Emissions after CCS[hydrogen if,agriculture and forestry 01T03,BC]</t>
  </si>
  <si>
    <t>Industrial Sector Energy Related Emissions after CCS[hydrogen if,agriculture and forestry 01T03,OC]</t>
  </si>
  <si>
    <t>Industrial Sector Energy Related Emissions after CCS[hydrogen if,agriculture and forestry 01T03,CH4]</t>
  </si>
  <si>
    <t>Industrial Sector Energy Related Emissions after CCS[hydrogen if,agriculture and forestry 01T03,N2O]</t>
  </si>
  <si>
    <t>Industrial Sector Energy Related Emissions after CCS[hydrogen if,agriculture and forestry 01T03,F gases]</t>
  </si>
  <si>
    <t>Industrial Sector Energy Related Emissions after CCS[hydrogen if,coal mining 05,CO2]</t>
  </si>
  <si>
    <t>Industrial Sector Energy Related Emissions after CCS[hydrogen if,coal mining 05,VOC]</t>
  </si>
  <si>
    <t>Industrial Sector Energy Related Emissions after CCS[hydrogen if,coal mining 05,CO]</t>
  </si>
  <si>
    <t>Industrial Sector Energy Related Emissions after CCS[hydrogen if,coal mining 05,NOx]</t>
  </si>
  <si>
    <t>Industrial Sector Energy Related Emissions after CCS[hydrogen if,coal mining 05,PM10]</t>
  </si>
  <si>
    <t>Industrial Sector Energy Related Emissions after CCS[hydrogen if,coal mining 05,PM25]</t>
  </si>
  <si>
    <t>Industrial Sector Energy Related Emissions after CCS[hydrogen if,coal mining 05,SOx]</t>
  </si>
  <si>
    <t>Industrial Sector Energy Related Emissions after CCS[hydrogen if,coal mining 05,BC]</t>
  </si>
  <si>
    <t>Industrial Sector Energy Related Emissions after CCS[hydrogen if,coal mining 05,OC]</t>
  </si>
  <si>
    <t>Industrial Sector Energy Related Emissions after CCS[hydrogen if,coal mining 05,CH4]</t>
  </si>
  <si>
    <t>Industrial Sector Energy Related Emissions after CCS[hydrogen if,coal mining 05,N2O]</t>
  </si>
  <si>
    <t>Industrial Sector Energy Related Emissions after CCS[hydrogen if,coal mining 05,F gases]</t>
  </si>
  <si>
    <t>Industrial Sector Energy Related Emissions after CCS[hydrogen if,oil and gas extraction 06,CO2]</t>
  </si>
  <si>
    <t>Industrial Sector Energy Related Emissions after CCS[hydrogen if,oil and gas extraction 06,VOC]</t>
  </si>
  <si>
    <t>Industrial Sector Energy Related Emissions after CCS[hydrogen if,oil and gas extraction 06,CO]</t>
  </si>
  <si>
    <t>Industrial Sector Energy Related Emissions after CCS[hydrogen if,oil and gas extraction 06,NOx]</t>
  </si>
  <si>
    <t>Industrial Sector Energy Related Emissions after CCS[hydrogen if,oil and gas extraction 06,PM10]</t>
  </si>
  <si>
    <t>Industrial Sector Energy Related Emissions after CCS[hydrogen if,oil and gas extraction 06,PM25]</t>
  </si>
  <si>
    <t>Industrial Sector Energy Related Emissions after CCS[hydrogen if,oil and gas extraction 06,SOx]</t>
  </si>
  <si>
    <t>Industrial Sector Energy Related Emissions after CCS[hydrogen if,oil and gas extraction 06,BC]</t>
  </si>
  <si>
    <t>Industrial Sector Energy Related Emissions after CCS[hydrogen if,oil and gas extraction 06,OC]</t>
  </si>
  <si>
    <t>Industrial Sector Energy Related Emissions after CCS[hydrogen if,oil and gas extraction 06,CH4]</t>
  </si>
  <si>
    <t>Industrial Sector Energy Related Emissions after CCS[hydrogen if,oil and gas extraction 06,N2O]</t>
  </si>
  <si>
    <t>Industrial Sector Energy Related Emissions after CCS[hydrogen if,oil and gas extraction 06,F gases]</t>
  </si>
  <si>
    <t>Industrial Sector Energy Related Emissions after CCS[hydrogen if,other mining and quarrying 07T08,CO2]</t>
  </si>
  <si>
    <t>Industrial Sector Energy Related Emissions after CCS[hydrogen if,other mining and quarrying 07T08,VOC]</t>
  </si>
  <si>
    <t>Industrial Sector Energy Related Emissions after CCS[hydrogen if,other mining and quarrying 07T08,CO]</t>
  </si>
  <si>
    <t>Industrial Sector Energy Related Emissions after CCS[hydrogen if,other mining and quarrying 07T08,NOx]</t>
  </si>
  <si>
    <t>Industrial Sector Energy Related Emissions after CCS[hydrogen if,other mining and quarrying 07T08,PM10]</t>
  </si>
  <si>
    <t>Industrial Sector Energy Related Emissions after CCS[hydrogen if,other mining and quarrying 07T08,PM25]</t>
  </si>
  <si>
    <t>Industrial Sector Energy Related Emissions after CCS[hydrogen if,other mining and quarrying 07T08,SOx]</t>
  </si>
  <si>
    <t>Industrial Sector Energy Related Emissions after CCS[hydrogen if,other mining and quarrying 07T08,BC]</t>
  </si>
  <si>
    <t>Industrial Sector Energy Related Emissions after CCS[hydrogen if,other mining and quarrying 07T08,OC]</t>
  </si>
  <si>
    <t>Industrial Sector Energy Related Emissions after CCS[hydrogen if,other mining and quarrying 07T08,CH4]</t>
  </si>
  <si>
    <t>Industrial Sector Energy Related Emissions after CCS[hydrogen if,other mining and quarrying 07T08,N2O]</t>
  </si>
  <si>
    <t>Industrial Sector Energy Related Emissions after CCS[hydrogen if,other mining and quarrying 07T08,F gases]</t>
  </si>
  <si>
    <t>Industrial Sector Energy Related Emissions after CCS[hydrogen if,food beverage and tobacco 10T12,CO2]</t>
  </si>
  <si>
    <t>Industrial Sector Energy Related Emissions after CCS[hydrogen if,food beverage and tobacco 10T12,VOC]</t>
  </si>
  <si>
    <t>Industrial Sector Energy Related Emissions after CCS[hydrogen if,food beverage and tobacco 10T12,CO]</t>
  </si>
  <si>
    <t>Industrial Sector Energy Related Emissions after CCS[hydrogen if,food beverage and tobacco 10T12,NOx]</t>
  </si>
  <si>
    <t>Industrial Sector Energy Related Emissions after CCS[hydrogen if,food beverage and tobacco 10T12,PM10]</t>
  </si>
  <si>
    <t>Industrial Sector Energy Related Emissions after CCS[hydrogen if,food beverage and tobacco 10T12,PM25]</t>
  </si>
  <si>
    <t>Industrial Sector Energy Related Emissions after CCS[hydrogen if,food beverage and tobacco 10T12,SOx]</t>
  </si>
  <si>
    <t>Industrial Sector Energy Related Emissions after CCS[hydrogen if,food beverage and tobacco 10T12,BC]</t>
  </si>
  <si>
    <t>Industrial Sector Energy Related Emissions after CCS[hydrogen if,food beverage and tobacco 10T12,OC]</t>
  </si>
  <si>
    <t>Industrial Sector Energy Related Emissions after CCS[hydrogen if,food beverage and tobacco 10T12,CH4]</t>
  </si>
  <si>
    <t>Industrial Sector Energy Related Emissions after CCS[hydrogen if,food beverage and tobacco 10T12,N2O]</t>
  </si>
  <si>
    <t>Industrial Sector Energy Related Emissions after CCS[hydrogen if,food beverage and tobacco 10T12,F gases]</t>
  </si>
  <si>
    <t>Industrial Sector Energy Related Emissions after CCS[hydrogen if,textiles apparel and leather 13T15,CO2]</t>
  </si>
  <si>
    <t>Industrial Sector Energy Related Emissions after CCS[hydrogen if,textiles apparel and leather 13T15,VOC]</t>
  </si>
  <si>
    <t>Industrial Sector Energy Related Emissions after CCS[hydrogen if,textiles apparel and leather 13T15,CO]</t>
  </si>
  <si>
    <t>Industrial Sector Energy Related Emissions after CCS[hydrogen if,textiles apparel and leather 13T15,NOx]</t>
  </si>
  <si>
    <t>Industrial Sector Energy Related Emissions after CCS[hydrogen if,textiles apparel and leather 13T15,PM10]</t>
  </si>
  <si>
    <t>Industrial Sector Energy Related Emissions after CCS[hydrogen if,textiles apparel and leather 13T15,PM25]</t>
  </si>
  <si>
    <t>Industrial Sector Energy Related Emissions after CCS[hydrogen if,textiles apparel and leather 13T15,SOx]</t>
  </si>
  <si>
    <t>Industrial Sector Energy Related Emissions after CCS[hydrogen if,textiles apparel and leather 13T15,BC]</t>
  </si>
  <si>
    <t>Industrial Sector Energy Related Emissions after CCS[hydrogen if,textiles apparel and leather 13T15,OC]</t>
  </si>
  <si>
    <t>Industrial Sector Energy Related Emissions after CCS[hydrogen if,textiles apparel and leather 13T15,CH4]</t>
  </si>
  <si>
    <t>Industrial Sector Energy Related Emissions after CCS[hydrogen if,textiles apparel and leather 13T15,N2O]</t>
  </si>
  <si>
    <t>Industrial Sector Energy Related Emissions after CCS[hydrogen if,textiles apparel and leather 13T15,F gases]</t>
  </si>
  <si>
    <t>Industrial Sector Energy Related Emissions after CCS[hydrogen if,wood products 16,CO2]</t>
  </si>
  <si>
    <t>Industrial Sector Energy Related Emissions after CCS[hydrogen if,wood products 16,VOC]</t>
  </si>
  <si>
    <t>Industrial Sector Energy Related Emissions after CCS[hydrogen if,wood products 16,CO]</t>
  </si>
  <si>
    <t>Industrial Sector Energy Related Emissions after CCS[hydrogen if,wood products 16,NOx]</t>
  </si>
  <si>
    <t>Industrial Sector Energy Related Emissions after CCS[hydrogen if,wood products 16,PM10]</t>
  </si>
  <si>
    <t>Industrial Sector Energy Related Emissions after CCS[hydrogen if,wood products 16,PM25]</t>
  </si>
  <si>
    <t>Industrial Sector Energy Related Emissions after CCS[hydrogen if,wood products 16,SOx]</t>
  </si>
  <si>
    <t>Industrial Sector Energy Related Emissions after CCS[hydrogen if,wood products 16,BC]</t>
  </si>
  <si>
    <t>Industrial Sector Energy Related Emissions after CCS[hydrogen if,wood products 16,OC]</t>
  </si>
  <si>
    <t>Industrial Sector Energy Related Emissions after CCS[hydrogen if,wood products 16,CH4]</t>
  </si>
  <si>
    <t>Industrial Sector Energy Related Emissions after CCS[hydrogen if,wood products 16,N2O]</t>
  </si>
  <si>
    <t>Industrial Sector Energy Related Emissions after CCS[hydrogen if,wood products 16,F gases]</t>
  </si>
  <si>
    <t>Industrial Sector Energy Related Emissions after CCS[hydrogen if,pulp paper and printing 17T18,CO2]</t>
  </si>
  <si>
    <t>Industrial Sector Energy Related Emissions after CCS[hydrogen if,pulp paper and printing 17T18,VOC]</t>
  </si>
  <si>
    <t>Industrial Sector Energy Related Emissions after CCS[hydrogen if,pulp paper and printing 17T18,CO]</t>
  </si>
  <si>
    <t>Industrial Sector Energy Related Emissions after CCS[hydrogen if,pulp paper and printing 17T18,NOx]</t>
  </si>
  <si>
    <t>Industrial Sector Energy Related Emissions after CCS[hydrogen if,pulp paper and printing 17T18,PM10]</t>
  </si>
  <si>
    <t>Industrial Sector Energy Related Emissions after CCS[hydrogen if,pulp paper and printing 17T18,PM25]</t>
  </si>
  <si>
    <t>Industrial Sector Energy Related Emissions after CCS[hydrogen if,pulp paper and printing 17T18,SOx]</t>
  </si>
  <si>
    <t>Industrial Sector Energy Related Emissions after CCS[hydrogen if,pulp paper and printing 17T18,BC]</t>
  </si>
  <si>
    <t>Industrial Sector Energy Related Emissions after CCS[hydrogen if,pulp paper and printing 17T18,OC]</t>
  </si>
  <si>
    <t>Industrial Sector Energy Related Emissions after CCS[hydrogen if,pulp paper and printing 17T18,CH4]</t>
  </si>
  <si>
    <t>Industrial Sector Energy Related Emissions after CCS[hydrogen if,pulp paper and printing 17T18,N2O]</t>
  </si>
  <si>
    <t>Industrial Sector Energy Related Emissions after CCS[hydrogen if,pulp paper and printing 17T18,F gases]</t>
  </si>
  <si>
    <t>Industrial Sector Energy Related Emissions after CCS[hydrogen if,refined petroleum and coke 19,CO2]</t>
  </si>
  <si>
    <t>Industrial Sector Energy Related Emissions after CCS[hydrogen if,refined petroleum and coke 19,VOC]</t>
  </si>
  <si>
    <t>Industrial Sector Energy Related Emissions after CCS[hydrogen if,refined petroleum and coke 19,CO]</t>
  </si>
  <si>
    <t>Industrial Sector Energy Related Emissions after CCS[hydrogen if,refined petroleum and coke 19,NOx]</t>
  </si>
  <si>
    <t>Industrial Sector Energy Related Emissions after CCS[hydrogen if,refined petroleum and coke 19,PM10]</t>
  </si>
  <si>
    <t>Industrial Sector Energy Related Emissions after CCS[hydrogen if,refined petroleum and coke 19,PM25]</t>
  </si>
  <si>
    <t>Industrial Sector Energy Related Emissions after CCS[hydrogen if,refined petroleum and coke 19,SOx]</t>
  </si>
  <si>
    <t>Industrial Sector Energy Related Emissions after CCS[hydrogen if,refined petroleum and coke 19,BC]</t>
  </si>
  <si>
    <t>Industrial Sector Energy Related Emissions after CCS[hydrogen if,refined petroleum and coke 19,OC]</t>
  </si>
  <si>
    <t>Industrial Sector Energy Related Emissions after CCS[hydrogen if,refined petroleum and coke 19,CH4]</t>
  </si>
  <si>
    <t>Industrial Sector Energy Related Emissions after CCS[hydrogen if,refined petroleum and coke 19,N2O]</t>
  </si>
  <si>
    <t>Industrial Sector Energy Related Emissions after CCS[hydrogen if,refined petroleum and coke 19,F gases]</t>
  </si>
  <si>
    <t>Industrial Sector Energy Related Emissions after CCS[hydrogen if,chemicals 20,CO2]</t>
  </si>
  <si>
    <t>Industrial Sector Energy Related Emissions after CCS[hydrogen if,chemicals 20,VOC]</t>
  </si>
  <si>
    <t>Industrial Sector Energy Related Emissions after CCS[hydrogen if,chemicals 20,CO]</t>
  </si>
  <si>
    <t>Industrial Sector Energy Related Emissions after CCS[hydrogen if,chemicals 20,NOx]</t>
  </si>
  <si>
    <t>Industrial Sector Energy Related Emissions after CCS[hydrogen if,chemicals 20,PM10]</t>
  </si>
  <si>
    <t>Industrial Sector Energy Related Emissions after CCS[hydrogen if,chemicals 20,PM25]</t>
  </si>
  <si>
    <t>Industrial Sector Energy Related Emissions after CCS[hydrogen if,chemicals 20,SOx]</t>
  </si>
  <si>
    <t>Industrial Sector Energy Related Emissions after CCS[hydrogen if,chemicals 20,BC]</t>
  </si>
  <si>
    <t>Industrial Sector Energy Related Emissions after CCS[hydrogen if,chemicals 20,OC]</t>
  </si>
  <si>
    <t>Industrial Sector Energy Related Emissions after CCS[hydrogen if,chemicals 20,CH4]</t>
  </si>
  <si>
    <t>Industrial Sector Energy Related Emissions after CCS[hydrogen if,chemicals 20,N2O]</t>
  </si>
  <si>
    <t>Industrial Sector Energy Related Emissions after CCS[hydrogen if,chemicals 20,F gases]</t>
  </si>
  <si>
    <t>Industrial Sector Energy Related Emissions after CCS[hydrogen if,rubber and plastic products 22,CO2]</t>
  </si>
  <si>
    <t>Industrial Sector Energy Related Emissions after CCS[hydrogen if,rubber and plastic products 22,VOC]</t>
  </si>
  <si>
    <t>Industrial Sector Energy Related Emissions after CCS[hydrogen if,rubber and plastic products 22,CO]</t>
  </si>
  <si>
    <t>Industrial Sector Energy Related Emissions after CCS[hydrogen if,rubber and plastic products 22,NOx]</t>
  </si>
  <si>
    <t>Industrial Sector Energy Related Emissions after CCS[hydrogen if,rubber and plastic products 22,PM10]</t>
  </si>
  <si>
    <t>Industrial Sector Energy Related Emissions after CCS[hydrogen if,rubber and plastic products 22,PM25]</t>
  </si>
  <si>
    <t>Industrial Sector Energy Related Emissions after CCS[hydrogen if,rubber and plastic products 22,SOx]</t>
  </si>
  <si>
    <t>Industrial Sector Energy Related Emissions after CCS[hydrogen if,rubber and plastic products 22,BC]</t>
  </si>
  <si>
    <t>Industrial Sector Energy Related Emissions after CCS[hydrogen if,rubber and plastic products 22,OC]</t>
  </si>
  <si>
    <t>Industrial Sector Energy Related Emissions after CCS[hydrogen if,rubber and plastic products 22,CH4]</t>
  </si>
  <si>
    <t>Industrial Sector Energy Related Emissions after CCS[hydrogen if,rubber and plastic products 22,N2O]</t>
  </si>
  <si>
    <t>Industrial Sector Energy Related Emissions after CCS[hydrogen if,rubber and plastic products 22,F gases]</t>
  </si>
  <si>
    <t>Industrial Sector Energy Related Emissions after CCS[hydrogen if,glass and glass products 231,CO2]</t>
  </si>
  <si>
    <t>Industrial Sector Energy Related Emissions after CCS[hydrogen if,glass and glass products 231,VOC]</t>
  </si>
  <si>
    <t>Industrial Sector Energy Related Emissions after CCS[hydrogen if,glass and glass products 231,CO]</t>
  </si>
  <si>
    <t>Industrial Sector Energy Related Emissions after CCS[hydrogen if,glass and glass products 231,NOx]</t>
  </si>
  <si>
    <t>Industrial Sector Energy Related Emissions after CCS[hydrogen if,glass and glass products 231,PM10]</t>
  </si>
  <si>
    <t>Industrial Sector Energy Related Emissions after CCS[hydrogen if,glass and glass products 231,PM25]</t>
  </si>
  <si>
    <t>Industrial Sector Energy Related Emissions after CCS[hydrogen if,glass and glass products 231,SOx]</t>
  </si>
  <si>
    <t>Industrial Sector Energy Related Emissions after CCS[hydrogen if,glass and glass products 231,BC]</t>
  </si>
  <si>
    <t>Industrial Sector Energy Related Emissions after CCS[hydrogen if,glass and glass products 231,OC]</t>
  </si>
  <si>
    <t>Industrial Sector Energy Related Emissions after CCS[hydrogen if,glass and glass products 231,CH4]</t>
  </si>
  <si>
    <t>Industrial Sector Energy Related Emissions after CCS[hydrogen if,glass and glass products 231,N2O]</t>
  </si>
  <si>
    <t>Industrial Sector Energy Related Emissions after CCS[hydrogen if,glass and glass products 231,F gases]</t>
  </si>
  <si>
    <t>Industrial Sector Energy Related Emissions after CCS[hydrogen if,cement and other nonmetallic minerals 239,CO2]</t>
  </si>
  <si>
    <t>Industrial Sector Energy Related Emissions after CCS[hydrogen if,cement and other nonmetallic minerals 239,VOC]</t>
  </si>
  <si>
    <t>Industrial Sector Energy Related Emissions after CCS[hydrogen if,cement and other nonmetallic minerals 239,CO]</t>
  </si>
  <si>
    <t>Industrial Sector Energy Related Emissions after CCS[hydrogen if,cement and other nonmetallic minerals 239,NOx]</t>
  </si>
  <si>
    <t>Industrial Sector Energy Related Emissions after CCS[hydrogen if,cement and other nonmetallic minerals 239,PM10]</t>
  </si>
  <si>
    <t>Industrial Sector Energy Related Emissions after CCS[hydrogen if,cement and other nonmetallic minerals 239,PM25]</t>
  </si>
  <si>
    <t>Industrial Sector Energy Related Emissions after CCS[hydrogen if,cement and other nonmetallic minerals 239,SOx]</t>
  </si>
  <si>
    <t>Industrial Sector Energy Related Emissions after CCS[hydrogen if,cement and other nonmetallic minerals 239,BC]</t>
  </si>
  <si>
    <t>Industrial Sector Energy Related Emissions after CCS[hydrogen if,cement and other nonmetallic minerals 239,OC]</t>
  </si>
  <si>
    <t>Industrial Sector Energy Related Emissions after CCS[hydrogen if,cement and other nonmetallic minerals 239,CH4]</t>
  </si>
  <si>
    <t>Industrial Sector Energy Related Emissions after CCS[hydrogen if,cement and other nonmetallic minerals 239,N2O]</t>
  </si>
  <si>
    <t>Industrial Sector Energy Related Emissions after CCS[hydrogen if,cement and other nonmetallic minerals 239,F gases]</t>
  </si>
  <si>
    <t>Industrial Sector Energy Related Emissions after CCS[hydrogen if,iron and steel 241,CO2]</t>
  </si>
  <si>
    <t>Industrial Sector Energy Related Emissions after CCS[hydrogen if,iron and steel 241,VOC]</t>
  </si>
  <si>
    <t>Industrial Sector Energy Related Emissions after CCS[hydrogen if,iron and steel 241,CO]</t>
  </si>
  <si>
    <t>Industrial Sector Energy Related Emissions after CCS[hydrogen if,iron and steel 241,NOx]</t>
  </si>
  <si>
    <t>Industrial Sector Energy Related Emissions after CCS[hydrogen if,iron and steel 241,PM10]</t>
  </si>
  <si>
    <t>Industrial Sector Energy Related Emissions after CCS[hydrogen if,iron and steel 241,PM25]</t>
  </si>
  <si>
    <t>Industrial Sector Energy Related Emissions after CCS[hydrogen if,iron and steel 241,SOx]</t>
  </si>
  <si>
    <t>Industrial Sector Energy Related Emissions after CCS[hydrogen if,iron and steel 241,BC]</t>
  </si>
  <si>
    <t>Industrial Sector Energy Related Emissions after CCS[hydrogen if,iron and steel 241,OC]</t>
  </si>
  <si>
    <t>Industrial Sector Energy Related Emissions after CCS[hydrogen if,iron and steel 241,CH4]</t>
  </si>
  <si>
    <t>Industrial Sector Energy Related Emissions after CCS[hydrogen if,iron and steel 241,N2O]</t>
  </si>
  <si>
    <t>Industrial Sector Energy Related Emissions after CCS[hydrogen if,iron and steel 241,F gases]</t>
  </si>
  <si>
    <t>Industrial Sector Energy Related Emissions after CCS[hydrogen if,other metals 242,CO2]</t>
  </si>
  <si>
    <t>Industrial Sector Energy Related Emissions after CCS[hydrogen if,other metals 242,VOC]</t>
  </si>
  <si>
    <t>Industrial Sector Energy Related Emissions after CCS[hydrogen if,other metals 242,CO]</t>
  </si>
  <si>
    <t>Industrial Sector Energy Related Emissions after CCS[hydrogen if,other metals 242,NOx]</t>
  </si>
  <si>
    <t>Industrial Sector Energy Related Emissions after CCS[hydrogen if,other metals 242,PM10]</t>
  </si>
  <si>
    <t>Industrial Sector Energy Related Emissions after CCS[hydrogen if,other metals 242,PM25]</t>
  </si>
  <si>
    <t>Industrial Sector Energy Related Emissions after CCS[hydrogen if,other metals 242,SOx]</t>
  </si>
  <si>
    <t>Industrial Sector Energy Related Emissions after CCS[hydrogen if,other metals 242,BC]</t>
  </si>
  <si>
    <t>Industrial Sector Energy Related Emissions after CCS[hydrogen if,other metals 242,OC]</t>
  </si>
  <si>
    <t>Industrial Sector Energy Related Emissions after CCS[hydrogen if,other metals 242,CH4]</t>
  </si>
  <si>
    <t>Industrial Sector Energy Related Emissions after CCS[hydrogen if,other metals 242,N2O]</t>
  </si>
  <si>
    <t>Industrial Sector Energy Related Emissions after CCS[hydrogen if,other metals 242,F gases]</t>
  </si>
  <si>
    <t>Industrial Sector Energy Related Emissions after CCS[hydrogen if,metal products except machinery and vehicles 25,CO2]</t>
  </si>
  <si>
    <t>Industrial Sector Energy Related Emissions after CCS[hydrogen if,metal products except machinery and vehicles 25,VOC]</t>
  </si>
  <si>
    <t>Industrial Sector Energy Related Emissions after CCS[hydrogen if,metal products except machinery and vehicles 25,CO]</t>
  </si>
  <si>
    <t>Industrial Sector Energy Related Emissions after CCS[hydrogen if,metal products except machinery and vehicles 25,NOx]</t>
  </si>
  <si>
    <t>Industrial Sector Energy Related Emissions after CCS[hydrogen if,metal products except machinery and vehicles 25,PM10]</t>
  </si>
  <si>
    <t>Industrial Sector Energy Related Emissions after CCS[hydrogen if,metal products except machinery and vehicles 25,PM25]</t>
  </si>
  <si>
    <t>Industrial Sector Energy Related Emissions after CCS[hydrogen if,metal products except machinery and vehicles 25,SOx]</t>
  </si>
  <si>
    <t>Industrial Sector Energy Related Emissions after CCS[hydrogen if,metal products except machinery and vehicles 25,BC]</t>
  </si>
  <si>
    <t>Industrial Sector Energy Related Emissions after CCS[hydrogen if,metal products except machinery and vehicles 25,OC]</t>
  </si>
  <si>
    <t>Industrial Sector Energy Related Emissions after CCS[hydrogen if,metal products except machinery and vehicles 25,CH4]</t>
  </si>
  <si>
    <t>Industrial Sector Energy Related Emissions after CCS[hydrogen if,metal products except machinery and vehicles 25,N2O]</t>
  </si>
  <si>
    <t>Industrial Sector Energy Related Emissions after CCS[hydrogen if,metal products except machinery and vehicles 25,F gases]</t>
  </si>
  <si>
    <t>Industrial Sector Energy Related Emissions after CCS[hydrogen if,computers and electronics 26,CO2]</t>
  </si>
  <si>
    <t>Industrial Sector Energy Related Emissions after CCS[hydrogen if,computers and electronics 26,VOC]</t>
  </si>
  <si>
    <t>Industrial Sector Energy Related Emissions after CCS[hydrogen if,computers and electronics 26,CO]</t>
  </si>
  <si>
    <t>Industrial Sector Energy Related Emissions after CCS[hydrogen if,computers and electronics 26,NOx]</t>
  </si>
  <si>
    <t>Industrial Sector Energy Related Emissions after CCS[hydrogen if,computers and electronics 26,PM10]</t>
  </si>
  <si>
    <t>Industrial Sector Energy Related Emissions after CCS[hydrogen if,computers and electronics 26,PM25]</t>
  </si>
  <si>
    <t>Industrial Sector Energy Related Emissions after CCS[hydrogen if,computers and electronics 26,SOx]</t>
  </si>
  <si>
    <t>Industrial Sector Energy Related Emissions after CCS[hydrogen if,computers and electronics 26,BC]</t>
  </si>
  <si>
    <t>Industrial Sector Energy Related Emissions after CCS[hydrogen if,computers and electronics 26,OC]</t>
  </si>
  <si>
    <t>Industrial Sector Energy Related Emissions after CCS[hydrogen if,computers and electronics 26,CH4]</t>
  </si>
  <si>
    <t>Industrial Sector Energy Related Emissions after CCS[hydrogen if,computers and electronics 26,N2O]</t>
  </si>
  <si>
    <t>Industrial Sector Energy Related Emissions after CCS[hydrogen if,computers and electronics 26,F gases]</t>
  </si>
  <si>
    <t>Industrial Sector Energy Related Emissions after CCS[hydrogen if,appliances and electrical equipment 27,CO2]</t>
  </si>
  <si>
    <t>Industrial Sector Energy Related Emissions after CCS[hydrogen if,appliances and electrical equipment 27,VOC]</t>
  </si>
  <si>
    <t>Industrial Sector Energy Related Emissions after CCS[hydrogen if,appliances and electrical equipment 27,CO]</t>
  </si>
  <si>
    <t>Industrial Sector Energy Related Emissions after CCS[hydrogen if,appliances and electrical equipment 27,NOx]</t>
  </si>
  <si>
    <t>Industrial Sector Energy Related Emissions after CCS[hydrogen if,appliances and electrical equipment 27,PM10]</t>
  </si>
  <si>
    <t>Industrial Sector Energy Related Emissions after CCS[hydrogen if,appliances and electrical equipment 27,PM25]</t>
  </si>
  <si>
    <t>Industrial Sector Energy Related Emissions after CCS[hydrogen if,appliances and electrical equipment 27,SOx]</t>
  </si>
  <si>
    <t>Industrial Sector Energy Related Emissions after CCS[hydrogen if,appliances and electrical equipment 27,BC]</t>
  </si>
  <si>
    <t>Industrial Sector Energy Related Emissions after CCS[hydrogen if,appliances and electrical equipment 27,OC]</t>
  </si>
  <si>
    <t>Industrial Sector Energy Related Emissions after CCS[hydrogen if,appliances and electrical equipment 27,CH4]</t>
  </si>
  <si>
    <t>Industrial Sector Energy Related Emissions after CCS[hydrogen if,appliances and electrical equipment 27,N2O]</t>
  </si>
  <si>
    <t>Industrial Sector Energy Related Emissions after CCS[hydrogen if,appliances and electrical equipment 27,F gases]</t>
  </si>
  <si>
    <t>Industrial Sector Energy Related Emissions after CCS[hydrogen if,other machinery 28,CO2]</t>
  </si>
  <si>
    <t>Industrial Sector Energy Related Emissions after CCS[hydrogen if,other machinery 28,VOC]</t>
  </si>
  <si>
    <t>Industrial Sector Energy Related Emissions after CCS[hydrogen if,other machinery 28,CO]</t>
  </si>
  <si>
    <t>Industrial Sector Energy Related Emissions after CCS[hydrogen if,other machinery 28,NOx]</t>
  </si>
  <si>
    <t>Industrial Sector Energy Related Emissions after CCS[hydrogen if,other machinery 28,PM10]</t>
  </si>
  <si>
    <t>Industrial Sector Energy Related Emissions after CCS[hydrogen if,other machinery 28,PM25]</t>
  </si>
  <si>
    <t>Industrial Sector Energy Related Emissions after CCS[hydrogen if,other machinery 28,SOx]</t>
  </si>
  <si>
    <t>Industrial Sector Energy Related Emissions after CCS[hydrogen if,other machinery 28,BC]</t>
  </si>
  <si>
    <t>Industrial Sector Energy Related Emissions after CCS[hydrogen if,other machinery 28,OC]</t>
  </si>
  <si>
    <t>Industrial Sector Energy Related Emissions after CCS[hydrogen if,other machinery 28,CH4]</t>
  </si>
  <si>
    <t>Industrial Sector Energy Related Emissions after CCS[hydrogen if,other machinery 28,N2O]</t>
  </si>
  <si>
    <t>Industrial Sector Energy Related Emissions after CCS[hydrogen if,other machinery 28,F gases]</t>
  </si>
  <si>
    <t>Industrial Sector Energy Related Emissions after CCS[hydrogen if,road vehicles 29,CO2]</t>
  </si>
  <si>
    <t>Industrial Sector Energy Related Emissions after CCS[hydrogen if,road vehicles 29,VOC]</t>
  </si>
  <si>
    <t>Industrial Sector Energy Related Emissions after CCS[hydrogen if,road vehicles 29,CO]</t>
  </si>
  <si>
    <t>Industrial Sector Energy Related Emissions after CCS[hydrogen if,road vehicles 29,NOx]</t>
  </si>
  <si>
    <t>Industrial Sector Energy Related Emissions after CCS[hydrogen if,road vehicles 29,PM10]</t>
  </si>
  <si>
    <t>Industrial Sector Energy Related Emissions after CCS[hydrogen if,road vehicles 29,PM25]</t>
  </si>
  <si>
    <t>Industrial Sector Energy Related Emissions after CCS[hydrogen if,road vehicles 29,SOx]</t>
  </si>
  <si>
    <t>Industrial Sector Energy Related Emissions after CCS[hydrogen if,road vehicles 29,BC]</t>
  </si>
  <si>
    <t>Industrial Sector Energy Related Emissions after CCS[hydrogen if,road vehicles 29,OC]</t>
  </si>
  <si>
    <t>Industrial Sector Energy Related Emissions after CCS[hydrogen if,road vehicles 29,CH4]</t>
  </si>
  <si>
    <t>Industrial Sector Energy Related Emissions after CCS[hydrogen if,road vehicles 29,N2O]</t>
  </si>
  <si>
    <t>Industrial Sector Energy Related Emissions after CCS[hydrogen if,road vehicles 29,F gases]</t>
  </si>
  <si>
    <t>Industrial Sector Energy Related Emissions after CCS[hydrogen if,nonroad vehicles 30,CO2]</t>
  </si>
  <si>
    <t>Industrial Sector Energy Related Emissions after CCS[hydrogen if,nonroad vehicles 30,VOC]</t>
  </si>
  <si>
    <t>Industrial Sector Energy Related Emissions after CCS[hydrogen if,nonroad vehicles 30,CO]</t>
  </si>
  <si>
    <t>Industrial Sector Energy Related Emissions after CCS[hydrogen if,nonroad vehicles 30,NOx]</t>
  </si>
  <si>
    <t>Industrial Sector Energy Related Emissions after CCS[hydrogen if,nonroad vehicles 30,PM10]</t>
  </si>
  <si>
    <t>Industrial Sector Energy Related Emissions after CCS[hydrogen if,nonroad vehicles 30,PM25]</t>
  </si>
  <si>
    <t>Industrial Sector Energy Related Emissions after CCS[hydrogen if,nonroad vehicles 30,SOx]</t>
  </si>
  <si>
    <t>Industrial Sector Energy Related Emissions after CCS[hydrogen if,nonroad vehicles 30,BC]</t>
  </si>
  <si>
    <t>Industrial Sector Energy Related Emissions after CCS[hydrogen if,nonroad vehicles 30,OC]</t>
  </si>
  <si>
    <t>Industrial Sector Energy Related Emissions after CCS[hydrogen if,nonroad vehicles 30,CH4]</t>
  </si>
  <si>
    <t>Industrial Sector Energy Related Emissions after CCS[hydrogen if,nonroad vehicles 30,N2O]</t>
  </si>
  <si>
    <t>Industrial Sector Energy Related Emissions after CCS[hydrogen if,nonroad vehicles 30,F gases]</t>
  </si>
  <si>
    <t>Industrial Sector Energy Related Emissions after CCS[hydrogen if,other manufacturing 31T33,CO2]</t>
  </si>
  <si>
    <t>Industrial Sector Energy Related Emissions after CCS[hydrogen if,other manufacturing 31T33,VOC]</t>
  </si>
  <si>
    <t>Industrial Sector Energy Related Emissions after CCS[hydrogen if,other manufacturing 31T33,CO]</t>
  </si>
  <si>
    <t>Industrial Sector Energy Related Emissions after CCS[hydrogen if,other manufacturing 31T33,NOx]</t>
  </si>
  <si>
    <t>Industrial Sector Energy Related Emissions after CCS[hydrogen if,other manufacturing 31T33,PM10]</t>
  </si>
  <si>
    <t>Industrial Sector Energy Related Emissions after CCS[hydrogen if,other manufacturing 31T33,PM25]</t>
  </si>
  <si>
    <t>Industrial Sector Energy Related Emissions after CCS[hydrogen if,other manufacturing 31T33,SOx]</t>
  </si>
  <si>
    <t>Industrial Sector Energy Related Emissions after CCS[hydrogen if,other manufacturing 31T33,BC]</t>
  </si>
  <si>
    <t>Industrial Sector Energy Related Emissions after CCS[hydrogen if,other manufacturing 31T33,OC]</t>
  </si>
  <si>
    <t>Industrial Sector Energy Related Emissions after CCS[hydrogen if,other manufacturing 31T33,CH4]</t>
  </si>
  <si>
    <t>Industrial Sector Energy Related Emissions after CCS[hydrogen if,other manufacturing 31T33,N2O]</t>
  </si>
  <si>
    <t>Industrial Sector Energy Related Emissions after CCS[hydrogen if,other manufacturing 31T33,F gases]</t>
  </si>
  <si>
    <t>Industrial Sector Energy Related Emissions after CCS[hydrogen if,energy pipelines and gas processing 352T353,CO2]</t>
  </si>
  <si>
    <t>Industrial Sector Energy Related Emissions after CCS[hydrogen if,energy pipelines and gas processing 352T353,VOC]</t>
  </si>
  <si>
    <t>Industrial Sector Energy Related Emissions after CCS[hydrogen if,energy pipelines and gas processing 352T353,CO]</t>
  </si>
  <si>
    <t>Industrial Sector Energy Related Emissions after CCS[hydrogen if,energy pipelines and gas processing 352T353,NOx]</t>
  </si>
  <si>
    <t>Industrial Sector Energy Related Emissions after CCS[hydrogen if,energy pipelines and gas processing 352T353,PM10]</t>
  </si>
  <si>
    <t>Industrial Sector Energy Related Emissions after CCS[hydrogen if,energy pipelines and gas processing 352T353,PM25]</t>
  </si>
  <si>
    <t>Industrial Sector Energy Related Emissions after CCS[hydrogen if,energy pipelines and gas processing 352T353,SOx]</t>
  </si>
  <si>
    <t>Industrial Sector Energy Related Emissions after CCS[hydrogen if,energy pipelines and gas processing 352T353,BC]</t>
  </si>
  <si>
    <t>Industrial Sector Energy Related Emissions after CCS[hydrogen if,energy pipelines and gas processing 352T353,OC]</t>
  </si>
  <si>
    <t>Industrial Sector Energy Related Emissions after CCS[hydrogen if,energy pipelines and gas processing 352T353,CH4]</t>
  </si>
  <si>
    <t>Industrial Sector Energy Related Emissions after CCS[hydrogen if,energy pipelines and gas processing 352T353,N2O]</t>
  </si>
  <si>
    <t>Industrial Sector Energy Related Emissions after CCS[hydrogen if,energy pipelines and gas processing 352T353,F gases]</t>
  </si>
  <si>
    <t>Industrial Sector Energy Related Emissions after CCS[hydrogen if,water and waste 36T39,CO2]</t>
  </si>
  <si>
    <t>Industrial Sector Energy Related Emissions after CCS[hydrogen if,water and waste 36T39,VOC]</t>
  </si>
  <si>
    <t>Industrial Sector Energy Related Emissions after CCS[hydrogen if,water and waste 36T39,CO]</t>
  </si>
  <si>
    <t>Industrial Sector Energy Related Emissions after CCS[hydrogen if,water and waste 36T39,NOx]</t>
  </si>
  <si>
    <t>Industrial Sector Energy Related Emissions after CCS[hydrogen if,water and waste 36T39,PM10]</t>
  </si>
  <si>
    <t>Industrial Sector Energy Related Emissions after CCS[hydrogen if,water and waste 36T39,PM25]</t>
  </si>
  <si>
    <t>Industrial Sector Energy Related Emissions after CCS[hydrogen if,water and waste 36T39,SOx]</t>
  </si>
  <si>
    <t>Industrial Sector Energy Related Emissions after CCS[hydrogen if,water and waste 36T39,BC]</t>
  </si>
  <si>
    <t>Industrial Sector Energy Related Emissions after CCS[hydrogen if,water and waste 36T39,OC]</t>
  </si>
  <si>
    <t>Industrial Sector Energy Related Emissions after CCS[hydrogen if,water and waste 36T39,CH4]</t>
  </si>
  <si>
    <t>Industrial Sector Energy Related Emissions after CCS[hydrogen if,water and waste 36T39,N2O]</t>
  </si>
  <si>
    <t>Industrial Sector Energy Related Emissions after CCS[hydrogen if,water and waste 36T39,F gases]</t>
  </si>
  <si>
    <t>Industrial Sector Energy Related Emissions after CCS[hydrogen if,construction 41T43,CO2]</t>
  </si>
  <si>
    <t>Industrial Sector Energy Related Emissions after CCS[hydrogen if,construction 41T43,VOC]</t>
  </si>
  <si>
    <t>Industrial Sector Energy Related Emissions after CCS[hydrogen if,construction 41T43,CO]</t>
  </si>
  <si>
    <t>Industrial Sector Energy Related Emissions after CCS[hydrogen if,construction 41T43,NOx]</t>
  </si>
  <si>
    <t>Industrial Sector Energy Related Emissions after CCS[hydrogen if,construction 41T43,PM10]</t>
  </si>
  <si>
    <t>Industrial Sector Energy Related Emissions after CCS[hydrogen if,construction 41T43,PM25]</t>
  </si>
  <si>
    <t>Industrial Sector Energy Related Emissions after CCS[hydrogen if,construction 41T43,SOx]</t>
  </si>
  <si>
    <t>Industrial Sector Energy Related Emissions after CCS[hydrogen if,construction 41T43,BC]</t>
  </si>
  <si>
    <t>Industrial Sector Energy Related Emissions after CCS[hydrogen if,construction 41T43,OC]</t>
  </si>
  <si>
    <t>Industrial Sector Energy Related Emissions after CCS[hydrogen if,construction 41T43,CH4]</t>
  </si>
  <si>
    <t>Industrial Sector Energy Related Emissions after CCS[hydrogen if,construction 41T43,N2O]</t>
  </si>
  <si>
    <t>Industrial Sector Energy Related Emissions after CCS[hydrogen if,construction 41T43,F gases]</t>
  </si>
  <si>
    <t>Process Emissions after CCS</t>
  </si>
  <si>
    <t>EPA - EPS Difference</t>
  </si>
  <si>
    <t>MSW</t>
  </si>
  <si>
    <t>Table 3-73:  CH4 Emissions from Natural Gas Systems (MMT CO2 Eq.)</t>
  </si>
  <si>
    <t>Table 3-75:  CO2 Emissions from Natural Gas Systems (MMT)</t>
  </si>
  <si>
    <t>Substitution of Ozone Depleting Substances a</t>
  </si>
  <si>
    <t>Fluorochemical Production</t>
  </si>
  <si>
    <t>SF6 and PFCs from Other Product Use</t>
  </si>
  <si>
    <t>Electrical Equipment</t>
  </si>
  <si>
    <t>Total b</t>
  </si>
  <si>
    <t xml:space="preserve">a Small amounts of PFC emissions from this source are included under HFCs due to confidential business information. </t>
  </si>
  <si>
    <t xml:space="preserve">b Total does not include other fluorinated gases, such as HFEs and PFPEs, which are reported separately in Section 4.24. </t>
  </si>
  <si>
    <t>Note: Totals may not sum due to independent rounding. Emissions of F-HTFs that are not HFCs, PFCs or SF6 are not included in Inventory totals and are included for informational purposes only in Section 4.24. Emissions presented for informational purposes include HFEs, PFPMIEs, perfluoroalkylmorpholines, and perfluorotrialkylamines.</t>
  </si>
  <si>
    <t>EPA 2020</t>
  </si>
  <si>
    <t>Table 3-24:  2021 Adjusted Non-Energy Use Fossil Fuel Consumption, Storage, and Emissions</t>
  </si>
  <si>
    <t>Adjusted</t>
  </si>
  <si>
    <t>Carbon Content Coefficient</t>
  </si>
  <si>
    <t>Potential Carbon</t>
  </si>
  <si>
    <t>Storage</t>
  </si>
  <si>
    <t>Carbon</t>
  </si>
  <si>
    <t>Non-Energy Usea</t>
  </si>
  <si>
    <t>Factor</t>
  </si>
  <si>
    <t>Stored</t>
  </si>
  <si>
    <t>Emissions</t>
  </si>
  <si>
    <t>(TBtu)</t>
  </si>
  <si>
    <t>(MMT C/QBtu)</t>
  </si>
  <si>
    <t>(MMT C)</t>
  </si>
  <si>
    <t>(MMT CO2 Eq.)</t>
  </si>
  <si>
    <t>Industrial Coking Coal</t>
  </si>
  <si>
    <t>Industrial Other Coal</t>
  </si>
  <si>
    <t>Natural Gas to Chemical Plants</t>
  </si>
  <si>
    <t>Asphalt &amp; Road Oil</t>
  </si>
  <si>
    <t>HGL b</t>
  </si>
  <si>
    <t>*EIA's SEDS lists 0 HGL consumption for refineries and instead places it entirely in the chemicals industry</t>
  </si>
  <si>
    <t>Lubricants</t>
  </si>
  <si>
    <t>*lubricant production corresponds to NAICS code 324191, which maps to ISIC 19</t>
  </si>
  <si>
    <t>Natural Gasoline c</t>
  </si>
  <si>
    <t>Naphtha (&lt;401░ F)</t>
  </si>
  <si>
    <t>Other Oil (&gt;401░ F)</t>
  </si>
  <si>
    <t>Still Gas</t>
  </si>
  <si>
    <t>Petroleum Coke</t>
  </si>
  <si>
    <t>N/A</t>
  </si>
  <si>
    <t>Special Naphtha</t>
  </si>
  <si>
    <t>Waxes</t>
  </si>
  <si>
    <t>Miscellaneous Products</t>
  </si>
  <si>
    <t>Other Petroleum (Misc. Prod.)</t>
  </si>
  <si>
    <t>+ Does not exceed 0.05 TBtu, MMT C, or MMT CO2 Eq.</t>
  </si>
  <si>
    <t>NA (Not Applicable)</t>
  </si>
  <si>
    <t>a To avoid double counting, net exports have been deducted.</t>
  </si>
  <si>
    <t>b Excludes natural gasoline.</t>
  </si>
  <si>
    <t>c Formerly referred to as “Pentanes Plus.” This source has been adjusted and is reported separately from HGL to align with historic data and revised EIA terminology.</t>
  </si>
  <si>
    <t>Table 3-23:  Adjusted Consumption of Fossil Fuels for Non-Energy Uses (TBtu)</t>
  </si>
  <si>
    <t>Year</t>
  </si>
  <si>
    <t xml:space="preserve"> NO </t>
  </si>
  <si>
    <t xml:space="preserve">Industrial Other Coal </t>
  </si>
  <si>
    <t>HGLa</t>
  </si>
  <si>
    <t xml:space="preserve">Lubricants </t>
  </si>
  <si>
    <t>Natural Gasolineb</t>
  </si>
  <si>
    <t>Naphtha (&lt;401 °F)</t>
  </si>
  <si>
    <t>Other Oil (&gt;401 °F)</t>
  </si>
  <si>
    <t>a Excludes natural gasoline.</t>
  </si>
  <si>
    <t>b Formerly referred to as “Pentanes Plus.” This source has been adjusted and is reported separately from HGL to align with historic data and revised EIA terminology.</t>
  </si>
  <si>
    <t xml:space="preserve">*The discrepancy between the EPA total and the </t>
  </si>
  <si>
    <t>EPA plus ethanol total is due to CCS in gas processing</t>
  </si>
  <si>
    <t>*EPA total would be 53 MMT higher with the inclusion of ethanol</t>
  </si>
  <si>
    <t>Time (Year)</t>
  </si>
  <si>
    <t>Output Electricity Sector CO2e Emissions[hard coal es] : MostRecentRun</t>
  </si>
  <si>
    <t>Output Electricity Sector CO2e Emissions[natural gas steam turbine es] : MostRecentRun</t>
  </si>
  <si>
    <t>Output Electricity Sector CO2e Emissions[natural gas combined cycle es] : MostRecentRun</t>
  </si>
  <si>
    <t>Output Electricity Sector CO2e Emissions[nuclear es] : MostRecentRun</t>
  </si>
  <si>
    <t>Output Electricity Sector CO2e Emissions[hydro es] : MostRecentRun</t>
  </si>
  <si>
    <t>Output Electricity Sector CO2e Emissions[onshore wind es] : MostRecentRun</t>
  </si>
  <si>
    <t>Output Electricity Sector CO2e Emissions[solar PV es] : MostRecentRun</t>
  </si>
  <si>
    <t>Output Electricity Sector CO2e Emissions[solar thermal es] : MostRecentRun</t>
  </si>
  <si>
    <t>Output Electricity Sector CO2e Emissions[biomass es] : MostRecentRun</t>
  </si>
  <si>
    <t>Output Electricity Sector CO2e Emissions[geothermal es] : MostRecentRun</t>
  </si>
  <si>
    <t>Output Electricity Sector CO2e Emissions[petroleum es] : MostRecentRun</t>
  </si>
  <si>
    <t>Output Electricity Sector CO2e Emissions[natural gas peaker es] : MostRecentRun</t>
  </si>
  <si>
    <t>Output Electricity Sector CO2e Emissions[lignite es] : MostRecentRun</t>
  </si>
  <si>
    <t>Output Electricity Sector CO2e Emissions[offshore wind es] : MostRecentRun</t>
  </si>
  <si>
    <t>Output Electricity Sector CO2e Emissions[crude oil es] : MostRecentRun</t>
  </si>
  <si>
    <t>Output Electricity Sector CO2e Emissions[heavy or residual fuel oil es] : MostRecentRun</t>
  </si>
  <si>
    <t>Output Electricity Sector CO2e Emissions[municipal solid waste es] : MostRecentRun</t>
  </si>
  <si>
    <t>Output Electricity Sector CO2e Emissions[hard coal w CCS es] : MostRecentRun</t>
  </si>
  <si>
    <t>Output Electricity Sector CO2e Emissions[natural gas combined cycle w CCS es] : MostRecentRun</t>
  </si>
  <si>
    <t>Output Electricity Sector CO2e Emissions[biomass w CCS es] : MostRecentRun</t>
  </si>
  <si>
    <t>Output Electricity Sector CO2e Emissions[lignite w CCS es] : MostRecentRun</t>
  </si>
  <si>
    <t>Output Electricity Sector CO2e Emissions[small modular reactor es] : MostRecentRun</t>
  </si>
  <si>
    <t>Output Electricity Sector CO2e Emissions[hydrogen combustion turbine es] : MostRecentRun</t>
  </si>
  <si>
    <t>Output Electricity Sector CO2e Emissions[hydrogen combined cycle es] : MostRecentRun</t>
  </si>
  <si>
    <t>EPS 2022</t>
  </si>
  <si>
    <t>EIA 2022</t>
  </si>
  <si>
    <t>Total Difference</t>
  </si>
  <si>
    <t>Energy</t>
  </si>
  <si>
    <t>Process</t>
  </si>
  <si>
    <t>*discrepancy from ethanol</t>
  </si>
  <si>
    <t>**the EPA column does not include emissions from US terriroties,</t>
  </si>
  <si>
    <t>since those are not apportioned by sector in the Inventory</t>
  </si>
  <si>
    <t>Electricity Generation</t>
  </si>
  <si>
    <t>CO2 Transport, Injection, and Geological and Storage</t>
  </si>
  <si>
    <t>Biomass-Wood a</t>
  </si>
  <si>
    <t>International Bunker Fuels b</t>
  </si>
  <si>
    <t>Biofuels-Ethanol a</t>
  </si>
  <si>
    <t>Biofuels-Biodiesel a</t>
  </si>
  <si>
    <t>Biomass-MSW a</t>
  </si>
  <si>
    <t>U.S. Territories a</t>
  </si>
  <si>
    <t>Gasoline a</t>
  </si>
  <si>
    <t>Medium- and Heavy-Duty Trucks b</t>
  </si>
  <si>
    <t>Recreational Boats c</t>
  </si>
  <si>
    <t>Distillate Fuel Oil (Diesel) a</t>
  </si>
  <si>
    <t>Ships and Non-Recreational Boats d</t>
  </si>
  <si>
    <t>International Bunker Fuels e</t>
  </si>
  <si>
    <t>Commercial Aircraft f</t>
  </si>
  <si>
    <t>Ships and Non-Recreational Boats e</t>
  </si>
  <si>
    <t>Natural Gas g</t>
  </si>
  <si>
    <t>Pipeline h</t>
  </si>
  <si>
    <t>LPG g</t>
  </si>
  <si>
    <t>Electricity I</t>
  </si>
  <si>
    <t>Biofuels-Ethanol k</t>
  </si>
  <si>
    <t>Biofuels-Biodiesel k</t>
  </si>
  <si>
    <t>Fuel Type/Vehicle Type a</t>
  </si>
  <si>
    <t>Gasoline On-Road b</t>
  </si>
  <si>
    <t>Diesel On-Road b</t>
  </si>
  <si>
    <t>Non-Road c</t>
  </si>
  <si>
    <t>Agricultural Equipment e</t>
  </si>
  <si>
    <t>Construction/Mining Equipment f</t>
  </si>
  <si>
    <t>Other g</t>
  </si>
  <si>
    <t>a  Includes the net changes to carbon stocks stored in all forest ecosystem pools (estimates include carbon stock changes from drained organic soils from both forest land remaining forest land and land converted to forest land) and harvested wood products.</t>
  </si>
  <si>
    <t>b  Estimates include CH4 and N2O emissions from fires on both forest land remaining forest land and land converted to forest land.</t>
  </si>
  <si>
    <t>c  Estimates include N2O emissions from N fertilizer additions on both forest land remaining forest land and land converted to forest land.</t>
  </si>
  <si>
    <t>d  Estimates include CH4 and N2O emissions from drained organic soils on both forest land remaining forest land and land converted to forest land. Carbon stock changes from drained organic soils are included with the forest land remaining forest land forest ecosystem pools.</t>
  </si>
  <si>
    <t>e   Includes the net changes to carbon stocks stored in all forest ecosystem pools.</t>
  </si>
  <si>
    <t>f  Includes changes in mineral and organic soil carbon stocks for all land-use conversions to cropland, grassland, and settlements. Also includes aboveground/belowground biomass, dead wood, and litter carbon stock changes for conversion of forest land to cropland, grassland, and settlements.</t>
  </si>
  <si>
    <t>g  Estimates include CH4 and N2O emissions from fires on both grassland remaining grassland and land converted to grassland.</t>
  </si>
  <si>
    <t>h  Estimates include N2O emissions from nitrogen fertilizer additions on both settlements remaining settlements and land converted to settlements because it is not possible to separate the activity data at this time.</t>
  </si>
  <si>
    <t>i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</si>
  <si>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j  LULUCF carbon stock change includes any carbon stock gains and losses from all land use and land-use conversion categories.</t>
  </si>
  <si>
    <t>k  The LULUCF sector net total is the net sum of all LULUCF CH4 and N2O emissions to the atmosphere plus LULUCF net carbon stock changes in units of MMT CO2 Eq.</t>
  </si>
  <si>
    <t>BAU Cargo Dist Transported[LDVs,passenger]</t>
  </si>
  <si>
    <t>BAU Cargo Dist Transported[LDVs,freight]</t>
  </si>
  <si>
    <t>BAU Cargo Dist Transported[HDVs,passenger]</t>
  </si>
  <si>
    <t>BAU Cargo Dist Transported[HDVs,freight]</t>
  </si>
  <si>
    <t>BAU Cargo Dist Transported[aircraft,passenger]</t>
  </si>
  <si>
    <t>BAU Cargo Dist Transported[aircraft,freight]</t>
  </si>
  <si>
    <t>BAU Cargo Dist Transported[rail,passenger]</t>
  </si>
  <si>
    <t>BAU Cargo Dist Transported[rail,freight]</t>
  </si>
  <si>
    <t>BAU Cargo Dist Transported[ships,passenger]</t>
  </si>
  <si>
    <t>BAU Cargo Dist Transported[ships,freight]</t>
  </si>
  <si>
    <t>BAU Cargo Dist Transported[motorbikes,passenger]</t>
  </si>
  <si>
    <t>BAU Cargo Dist Transported[motorbikes,freight]</t>
  </si>
  <si>
    <t>BCEU BAU Components Energy Use[urban residential,electricity bf,heating]</t>
  </si>
  <si>
    <t>BCEU BAU Components Energy Use[urban residential,electricity bf,cooling and ventilation]</t>
  </si>
  <si>
    <t>BCEU BAU Components Energy Use[urban residential,electricity bf,envelope]</t>
  </si>
  <si>
    <t>BCEU BAU Components Energy Use[urban residential,electricity bf,lighting]</t>
  </si>
  <si>
    <t>BCEU BAU Components Energy Use[urban residential,electricity bf,appliances]</t>
  </si>
  <si>
    <t>BCEU BAU Components Energy Use[urban residential,electricity bf,other component]</t>
  </si>
  <si>
    <t>BCEU BAU Components Energy Use[urban residential,hard coal bf,heating]</t>
  </si>
  <si>
    <t>BCEU BAU Components Energy Use[urban residential,hard coal bf,cooling and ventilation]</t>
  </si>
  <si>
    <t>BCEU BAU Components Energy Use[urban residential,hard coal bf,envelope]</t>
  </si>
  <si>
    <t>BCEU BAU Components Energy Use[urban residential,hard coal bf,lighting]</t>
  </si>
  <si>
    <t>BCEU BAU Components Energy Use[urban residential,hard coal bf,appliances]</t>
  </si>
  <si>
    <t>BCEU BAU Components Energy Use[urban residential,hard coal bf,other component]</t>
  </si>
  <si>
    <t>BCEU BAU Components Energy Use[urban residential,natural gas bf,heating]</t>
  </si>
  <si>
    <t>BCEU BAU Components Energy Use[urban residential,natural gas bf,cooling and ventilation]</t>
  </si>
  <si>
    <t>BCEU BAU Components Energy Use[urban residential,natural gas bf,envelope]</t>
  </si>
  <si>
    <t>BCEU BAU Components Energy Use[urban residential,natural gas bf,lighting]</t>
  </si>
  <si>
    <t>BCEU BAU Components Energy Use[urban residential,natural gas bf,appliances]</t>
  </si>
  <si>
    <t>BCEU BAU Components Energy Use[urban residential,natural gas bf,other component]</t>
  </si>
  <si>
    <t>BCEU BAU Components Energy Use[urban residential,petroleum diesel bf,heating]</t>
  </si>
  <si>
    <t>BCEU BAU Components Energy Use[urban residential,petroleum diesel bf,cooling and ventilation]</t>
  </si>
  <si>
    <t>BCEU BAU Components Energy Use[urban residential,petroleum diesel bf,envelope]</t>
  </si>
  <si>
    <t>BCEU BAU Components Energy Use[urban residential,petroleum diesel bf,lighting]</t>
  </si>
  <si>
    <t>BCEU BAU Components Energy Use[urban residential,petroleum diesel bf,appliances]</t>
  </si>
  <si>
    <t>BCEU BAU Components Energy Use[urban residential,petroleum diesel bf,other component]</t>
  </si>
  <si>
    <t>BCEU BAU Components Energy Use[urban residential,heat bf,heating]</t>
  </si>
  <si>
    <t>BCEU BAU Components Energy Use[urban residential,heat bf,cooling and ventilation]</t>
  </si>
  <si>
    <t>BCEU BAU Components Energy Use[urban residential,heat bf,envelope]</t>
  </si>
  <si>
    <t>BCEU BAU Components Energy Use[urban residential,heat bf,lighting]</t>
  </si>
  <si>
    <t>BCEU BAU Components Energy Use[urban residential,heat bf,appliances]</t>
  </si>
  <si>
    <t>BCEU BAU Components Energy Use[urban residential,heat bf,other component]</t>
  </si>
  <si>
    <t>BCEU BAU Components Energy Use[urban residential,biomass bf,heating]</t>
  </si>
  <si>
    <t>BCEU BAU Components Energy Use[urban residential,biomass bf,cooling and ventilation]</t>
  </si>
  <si>
    <t>BCEU BAU Components Energy Use[urban residential,biomass bf,envelope]</t>
  </si>
  <si>
    <t>BCEU BAU Components Energy Use[urban residential,biomass bf,lighting]</t>
  </si>
  <si>
    <t>BCEU BAU Components Energy Use[urban residential,biomass bf,appliances]</t>
  </si>
  <si>
    <t>BCEU BAU Components Energy Use[urban residential,biomass bf,other component]</t>
  </si>
  <si>
    <t>BCEU BAU Components Energy Use[urban residential,kerosene bf,heating]</t>
  </si>
  <si>
    <t>BCEU BAU Components Energy Use[urban residential,kerosene bf,cooling and ventilation]</t>
  </si>
  <si>
    <t>BCEU BAU Components Energy Use[urban residential,kerosene bf,envelope]</t>
  </si>
  <si>
    <t>BCEU BAU Components Energy Use[urban residential,kerosene bf,lighting]</t>
  </si>
  <si>
    <t>BCEU BAU Components Energy Use[urban residential,kerosene bf,appliances]</t>
  </si>
  <si>
    <t>BCEU BAU Components Energy Use[urban residential,kerosene bf,other component]</t>
  </si>
  <si>
    <t>BCEU BAU Components Energy Use[urban residential,heavy or residual fuel oil bf,heating]</t>
  </si>
  <si>
    <t>BCEU BAU Components Energy Use[urban residential,heavy or residual fuel oil bf,cooling and ventilation]</t>
  </si>
  <si>
    <t>BCEU BAU Components Energy Use[urban residential,heavy or residual fuel oil bf,envelope]</t>
  </si>
  <si>
    <t>BCEU BAU Components Energy Use[urban residential,heavy or residual fuel oil bf,lighting]</t>
  </si>
  <si>
    <t>BCEU BAU Components Energy Use[urban residential,heavy or residual fuel oil bf,appliances]</t>
  </si>
  <si>
    <t>BCEU BAU Components Energy Use[urban residential,heavy or residual fuel oil bf,other component]</t>
  </si>
  <si>
    <t>BCEU BAU Components Energy Use[urban residential,LPG propane or butane bf,heating]</t>
  </si>
  <si>
    <t>BCEU BAU Components Energy Use[urban residential,LPG propane or butane bf,cooling and ventilation]</t>
  </si>
  <si>
    <t>BCEU BAU Components Energy Use[urban residential,LPG propane or butane bf,envelope]</t>
  </si>
  <si>
    <t>BCEU BAU Components Energy Use[urban residential,LPG propane or butane bf,lighting]</t>
  </si>
  <si>
    <t>BCEU BAU Components Energy Use[urban residential,LPG propane or butane bf,appliances]</t>
  </si>
  <si>
    <t>BCEU BAU Components Energy Use[urban residential,LPG propane or butane bf,other component]</t>
  </si>
  <si>
    <t>BCEU BAU Components Energy Use[urban residential,hydrogen bf,heating]</t>
  </si>
  <si>
    <t>BCEU BAU Components Energy Use[urban residential,hydrogen bf,cooling and ventilation]</t>
  </si>
  <si>
    <t>BCEU BAU Components Energy Use[urban residential,hydrogen bf,envelope]</t>
  </si>
  <si>
    <t>BCEU BAU Components Energy Use[urban residential,hydrogen bf,lighting]</t>
  </si>
  <si>
    <t>BCEU BAU Components Energy Use[urban residential,hydrogen bf,appliances]</t>
  </si>
  <si>
    <t>BCEU BAU Components Energy Use[urban residential,hydrogen bf,other component]</t>
  </si>
  <si>
    <t>BCEU BAU Components Energy Use[rural residential,electricity bf,heating]</t>
  </si>
  <si>
    <t>BCEU BAU Components Energy Use[rural residential,electricity bf,cooling and ventilation]</t>
  </si>
  <si>
    <t>BCEU BAU Components Energy Use[rural residential,electricity bf,envelope]</t>
  </si>
  <si>
    <t>BCEU BAU Components Energy Use[rural residential,electricity bf,lighting]</t>
  </si>
  <si>
    <t>BCEU BAU Components Energy Use[rural residential,electricity bf,appliances]</t>
  </si>
  <si>
    <t>BCEU BAU Components Energy Use[rural residential,electricity bf,other component]</t>
  </si>
  <si>
    <t>BCEU BAU Components Energy Use[rural residential,hard coal bf,heating]</t>
  </si>
  <si>
    <t>BCEU BAU Components Energy Use[rural residential,hard coal bf,cooling and ventilation]</t>
  </si>
  <si>
    <t>BCEU BAU Components Energy Use[rural residential,hard coal bf,envelope]</t>
  </si>
  <si>
    <t>BCEU BAU Components Energy Use[rural residential,hard coal bf,lighting]</t>
  </si>
  <si>
    <t>BCEU BAU Components Energy Use[rural residential,hard coal bf,appliances]</t>
  </si>
  <si>
    <t>BCEU BAU Components Energy Use[rural residential,hard coal bf,other component]</t>
  </si>
  <si>
    <t>BCEU BAU Components Energy Use[rural residential,natural gas bf,heating]</t>
  </si>
  <si>
    <t>BCEU BAU Components Energy Use[rural residential,natural gas bf,cooling and ventilation]</t>
  </si>
  <si>
    <t>BCEU BAU Components Energy Use[rural residential,natural gas bf,envelope]</t>
  </si>
  <si>
    <t>BCEU BAU Components Energy Use[rural residential,natural gas bf,lighting]</t>
  </si>
  <si>
    <t>BCEU BAU Components Energy Use[rural residential,natural gas bf,appliances]</t>
  </si>
  <si>
    <t>BCEU BAU Components Energy Use[rural residential,natural gas bf,other component]</t>
  </si>
  <si>
    <t>BCEU BAU Components Energy Use[rural residential,petroleum diesel bf,heating]</t>
  </si>
  <si>
    <t>BCEU BAU Components Energy Use[rural residential,petroleum diesel bf,cooling and ventilation]</t>
  </si>
  <si>
    <t>BCEU BAU Components Energy Use[rural residential,petroleum diesel bf,envelope]</t>
  </si>
  <si>
    <t>BCEU BAU Components Energy Use[rural residential,petroleum diesel bf,lighting]</t>
  </si>
  <si>
    <t>BCEU BAU Components Energy Use[rural residential,petroleum diesel bf,appliances]</t>
  </si>
  <si>
    <t>BCEU BAU Components Energy Use[rural residential,petroleum diesel bf,other component]</t>
  </si>
  <si>
    <t>BCEU BAU Components Energy Use[rural residential,heat bf,heating]</t>
  </si>
  <si>
    <t>BCEU BAU Components Energy Use[rural residential,heat bf,cooling and ventilation]</t>
  </si>
  <si>
    <t>BCEU BAU Components Energy Use[rural residential,heat bf,envelope]</t>
  </si>
  <si>
    <t>BCEU BAU Components Energy Use[rural residential,heat bf,lighting]</t>
  </si>
  <si>
    <t>BCEU BAU Components Energy Use[rural residential,heat bf,appliances]</t>
  </si>
  <si>
    <t>BCEU BAU Components Energy Use[rural residential,heat bf,other component]</t>
  </si>
  <si>
    <t>BCEU BAU Components Energy Use[rural residential,biomass bf,heating]</t>
  </si>
  <si>
    <t>BCEU BAU Components Energy Use[rural residential,biomass bf,cooling and ventilation]</t>
  </si>
  <si>
    <t>BCEU BAU Components Energy Use[rural residential,biomass bf,envelope]</t>
  </si>
  <si>
    <t>BCEU BAU Components Energy Use[rural residential,biomass bf,lighting]</t>
  </si>
  <si>
    <t>BCEU BAU Components Energy Use[rural residential,biomass bf,appliances]</t>
  </si>
  <si>
    <t>BCEU BAU Components Energy Use[rural residential,biomass bf,other component]</t>
  </si>
  <si>
    <t>BCEU BAU Components Energy Use[rural residential,kerosene bf,heating]</t>
  </si>
  <si>
    <t>BCEU BAU Components Energy Use[rural residential,kerosene bf,cooling and ventilation]</t>
  </si>
  <si>
    <t>BCEU BAU Components Energy Use[rural residential,kerosene bf,envelope]</t>
  </si>
  <si>
    <t>BCEU BAU Components Energy Use[rural residential,kerosene bf,lighting]</t>
  </si>
  <si>
    <t>BCEU BAU Components Energy Use[rural residential,kerosene bf,appliances]</t>
  </si>
  <si>
    <t>BCEU BAU Components Energy Use[rural residential,kerosene bf,other component]</t>
  </si>
  <si>
    <t>BCEU BAU Components Energy Use[rural residential,heavy or residual fuel oil bf,heating]</t>
  </si>
  <si>
    <t>BCEU BAU Components Energy Use[rural residential,heavy or residual fuel oil bf,cooling and ventilation]</t>
  </si>
  <si>
    <t>BCEU BAU Components Energy Use[rural residential,heavy or residual fuel oil bf,envelope]</t>
  </si>
  <si>
    <t>BCEU BAU Components Energy Use[rural residential,heavy or residual fuel oil bf,lighting]</t>
  </si>
  <si>
    <t>BCEU BAU Components Energy Use[rural residential,heavy or residual fuel oil bf,appliances]</t>
  </si>
  <si>
    <t>BCEU BAU Components Energy Use[rural residential,heavy or residual fuel oil bf,other component]</t>
  </si>
  <si>
    <t>BCEU BAU Components Energy Use[rural residential,LPG propane or butane bf,heating]</t>
  </si>
  <si>
    <t>BCEU BAU Components Energy Use[rural residential,LPG propane or butane bf,cooling and ventilation]</t>
  </si>
  <si>
    <t>BCEU BAU Components Energy Use[rural residential,LPG propane or butane bf,envelope]</t>
  </si>
  <si>
    <t>BCEU BAU Components Energy Use[rural residential,LPG propane or butane bf,lighting]</t>
  </si>
  <si>
    <t>BCEU BAU Components Energy Use[rural residential,LPG propane or butane bf,appliances]</t>
  </si>
  <si>
    <t>BCEU BAU Components Energy Use[rural residential,LPG propane or butane bf,other component]</t>
  </si>
  <si>
    <t>BCEU BAU Components Energy Use[rural residential,hydrogen bf,heating]</t>
  </si>
  <si>
    <t>BCEU BAU Components Energy Use[rural residential,hydrogen bf,cooling and ventilation]</t>
  </si>
  <si>
    <t>BCEU BAU Components Energy Use[rural residential,hydrogen bf,envelope]</t>
  </si>
  <si>
    <t>BCEU BAU Components Energy Use[rural residential,hydrogen bf,lighting]</t>
  </si>
  <si>
    <t>BCEU BAU Components Energy Use[rural residential,hydrogen bf,appliances]</t>
  </si>
  <si>
    <t>BCEU BAU Components Energy Use[rural residential,hydrogen bf,other component]</t>
  </si>
  <si>
    <t>BCEU BAU Components Energy Use[commercial,electricity bf,heating]</t>
  </si>
  <si>
    <t>BCEU BAU Components Energy Use[commercial,electricity bf,cooling and ventilation]</t>
  </si>
  <si>
    <t>BCEU BAU Components Energy Use[commercial,electricity bf,envelope]</t>
  </si>
  <si>
    <t>BCEU BAU Components Energy Use[commercial,electricity bf,lighting]</t>
  </si>
  <si>
    <t>BCEU BAU Components Energy Use[commercial,electricity bf,appliances]</t>
  </si>
  <si>
    <t>BCEU BAU Components Energy Use[commercial,electricity bf,other component]</t>
  </si>
  <si>
    <t>BCEU BAU Components Energy Use[commercial,hard coal bf,heating]</t>
  </si>
  <si>
    <t>BCEU BAU Components Energy Use[commercial,hard coal bf,cooling and ventilation]</t>
  </si>
  <si>
    <t>BCEU BAU Components Energy Use[commercial,hard coal bf,envelope]</t>
  </si>
  <si>
    <t>BCEU BAU Components Energy Use[commercial,hard coal bf,lighting]</t>
  </si>
  <si>
    <t>BCEU BAU Components Energy Use[commercial,hard coal bf,appliances]</t>
  </si>
  <si>
    <t>BCEU BAU Components Energy Use[commercial,hard coal bf,other component]</t>
  </si>
  <si>
    <t>BCEU BAU Components Energy Use[commercial,natural gas bf,heating]</t>
  </si>
  <si>
    <t>BCEU BAU Components Energy Use[commercial,natural gas bf,cooling and ventilation]</t>
  </si>
  <si>
    <t>BCEU BAU Components Energy Use[commercial,natural gas bf,envelope]</t>
  </si>
  <si>
    <t>BCEU BAU Components Energy Use[commercial,natural gas bf,lighting]</t>
  </si>
  <si>
    <t>BCEU BAU Components Energy Use[commercial,natural gas bf,appliances]</t>
  </si>
  <si>
    <t>BCEU BAU Components Energy Use[commercial,natural gas bf,other component]</t>
  </si>
  <si>
    <t>BCEU BAU Components Energy Use[commercial,petroleum diesel bf,heating]</t>
  </si>
  <si>
    <t>BCEU BAU Components Energy Use[commercial,petroleum diesel bf,cooling and ventilation]</t>
  </si>
  <si>
    <t>BCEU BAU Components Energy Use[commercial,petroleum diesel bf,envelope]</t>
  </si>
  <si>
    <t>BCEU BAU Components Energy Use[commercial,petroleum diesel bf,lighting]</t>
  </si>
  <si>
    <t>BCEU BAU Components Energy Use[commercial,petroleum diesel bf,appliances]</t>
  </si>
  <si>
    <t>BCEU BAU Components Energy Use[commercial,petroleum diesel bf,other component]</t>
  </si>
  <si>
    <t>BCEU BAU Components Energy Use[commercial,heat bf,heating]</t>
  </si>
  <si>
    <t>BCEU BAU Components Energy Use[commercial,heat bf,cooling and ventilation]</t>
  </si>
  <si>
    <t>BCEU BAU Components Energy Use[commercial,heat bf,envelope]</t>
  </si>
  <si>
    <t>BCEU BAU Components Energy Use[commercial,heat bf,lighting]</t>
  </si>
  <si>
    <t>BCEU BAU Components Energy Use[commercial,heat bf,appliances]</t>
  </si>
  <si>
    <t>BCEU BAU Components Energy Use[commercial,heat bf,other component]</t>
  </si>
  <si>
    <t>BCEU BAU Components Energy Use[commercial,biomass bf,heating]</t>
  </si>
  <si>
    <t>BCEU BAU Components Energy Use[commercial,biomass bf,cooling and ventilation]</t>
  </si>
  <si>
    <t>BCEU BAU Components Energy Use[commercial,biomass bf,envelope]</t>
  </si>
  <si>
    <t>BCEU BAU Components Energy Use[commercial,biomass bf,lighting]</t>
  </si>
  <si>
    <t>BCEU BAU Components Energy Use[commercial,biomass bf,appliances]</t>
  </si>
  <si>
    <t>BCEU BAU Components Energy Use[commercial,biomass bf,other component]</t>
  </si>
  <si>
    <t>BCEU BAU Components Energy Use[commercial,kerosene bf,heating]</t>
  </si>
  <si>
    <t>BCEU BAU Components Energy Use[commercial,kerosene bf,cooling and ventilation]</t>
  </si>
  <si>
    <t>BCEU BAU Components Energy Use[commercial,kerosene bf,envelope]</t>
  </si>
  <si>
    <t>BCEU BAU Components Energy Use[commercial,kerosene bf,lighting]</t>
  </si>
  <si>
    <t>BCEU BAU Components Energy Use[commercial,kerosene bf,appliances]</t>
  </si>
  <si>
    <t>BCEU BAU Components Energy Use[commercial,kerosene bf,other component]</t>
  </si>
  <si>
    <t>BCEU BAU Components Energy Use[commercial,heavy or residual fuel oil bf,heating]</t>
  </si>
  <si>
    <t>BCEU BAU Components Energy Use[commercial,heavy or residual fuel oil bf,cooling and ventilation]</t>
  </si>
  <si>
    <t>BCEU BAU Components Energy Use[commercial,heavy or residual fuel oil bf,envelope]</t>
  </si>
  <si>
    <t>BCEU BAU Components Energy Use[commercial,heavy or residual fuel oil bf,lighting]</t>
  </si>
  <si>
    <t>BCEU BAU Components Energy Use[commercial,heavy or residual fuel oil bf,appliances]</t>
  </si>
  <si>
    <t>BCEU BAU Components Energy Use[commercial,heavy or residual fuel oil bf,other component]</t>
  </si>
  <si>
    <t>BCEU BAU Components Energy Use[commercial,LPG propane or butane bf,heating]</t>
  </si>
  <si>
    <t>BCEU BAU Components Energy Use[commercial,LPG propane or butane bf,cooling and ventilation]</t>
  </si>
  <si>
    <t>BCEU BAU Components Energy Use[commercial,LPG propane or butane bf,envelope]</t>
  </si>
  <si>
    <t>BCEU BAU Components Energy Use[commercial,LPG propane or butane bf,lighting]</t>
  </si>
  <si>
    <t>BCEU BAU Components Energy Use[commercial,LPG propane or butane bf,appliances]</t>
  </si>
  <si>
    <t>BCEU BAU Components Energy Use[commercial,LPG propane or butane bf,other component]</t>
  </si>
  <si>
    <t>BCEU BAU Components Energy Use[commercial,hydrogen bf,heating]</t>
  </si>
  <si>
    <t>BCEU BAU Components Energy Use[commercial,hydrogen bf,cooling and ventilation]</t>
  </si>
  <si>
    <t>BCEU BAU Components Energy Use[commercial,hydrogen bf,envelope]</t>
  </si>
  <si>
    <t>BCEU BAU Components Energy Use[commercial,hydrogen bf,lighting]</t>
  </si>
  <si>
    <t>BCEU BAU Components Energy Use[commercial,hydrogen bf,appliances]</t>
  </si>
  <si>
    <t>BCEU BAU Components Energy Use[commercial,hydrogen bf,other component]</t>
  </si>
  <si>
    <t>BIFUbC BAU Industrial Fuel Use before CCS[agriculture and forestry 01T03,electricity if]</t>
  </si>
  <si>
    <t>BIFUbC BAU Industrial Fuel Use before CCS[agriculture and forestry 01T03,hard coal if]</t>
  </si>
  <si>
    <t>BIFUbC BAU Industrial Fuel Use before CCS[agriculture and forestry 01T03,natural gas if]</t>
  </si>
  <si>
    <t>BIFUbC BAU Industrial Fuel Use before CCS[agriculture and forestry 01T03,biomass if]</t>
  </si>
  <si>
    <t>BIFUbC BAU Industrial Fuel Use before CCS[agriculture and forestry 01T03,petroleum diesel if]</t>
  </si>
  <si>
    <t>BIFUbC BAU Industrial Fuel Use before CCS[agriculture and forestry 01T03,heat if]</t>
  </si>
  <si>
    <t>BIFUbC BAU Industrial Fuel Use before CCS[agriculture and forestry 01T03,crude oil if]</t>
  </si>
  <si>
    <t>BIFUbC BAU Industrial Fuel Use before CCS[agriculture and forestry 01T03,heavy or residual fuel oil if]</t>
  </si>
  <si>
    <t>BIFUbC BAU Industrial Fuel Use before CCS[agriculture and forestry 01T03,LPG propane or butane if]</t>
  </si>
  <si>
    <t>BIFUbC BAU Industrial Fuel Use before CCS[agriculture and forestry 01T03,hydrogen if]</t>
  </si>
  <si>
    <t>BIFUbC BAU Industrial Fuel Use before CCS[coal mining 05,electricity if]</t>
  </si>
  <si>
    <t>BIFUbC BAU Industrial Fuel Use before CCS[coal mining 05,hard coal if]</t>
  </si>
  <si>
    <t>BIFUbC BAU Industrial Fuel Use before CCS[coal mining 05,natural gas if]</t>
  </si>
  <si>
    <t>BIFUbC BAU Industrial Fuel Use before CCS[coal mining 05,biomass if]</t>
  </si>
  <si>
    <t>BIFUbC BAU Industrial Fuel Use before CCS[coal mining 05,petroleum diesel if]</t>
  </si>
  <si>
    <t>BIFUbC BAU Industrial Fuel Use before CCS[coal mining 05,heat if]</t>
  </si>
  <si>
    <t>BIFUbC BAU Industrial Fuel Use before CCS[coal mining 05,crude oil if]</t>
  </si>
  <si>
    <t>BIFUbC BAU Industrial Fuel Use before CCS[coal mining 05,heavy or residual fuel oil if]</t>
  </si>
  <si>
    <t>BIFUbC BAU Industrial Fuel Use before CCS[coal mining 05,LPG propane or butane if]</t>
  </si>
  <si>
    <t>BIFUbC BAU Industrial Fuel Use before CCS[coal mining 05,hydrogen if]</t>
  </si>
  <si>
    <t>BIFUbC BAU Industrial Fuel Use before CCS[oil and gas extraction 06,electricity if]</t>
  </si>
  <si>
    <t>BIFUbC BAU Industrial Fuel Use before CCS[oil and gas extraction 06,hard coal if]</t>
  </si>
  <si>
    <t>BIFUbC BAU Industrial Fuel Use before CCS[oil and gas extraction 06,natural gas if]</t>
  </si>
  <si>
    <t>BIFUbC BAU Industrial Fuel Use before CCS[oil and gas extraction 06,biomass if]</t>
  </si>
  <si>
    <t>BIFUbC BAU Industrial Fuel Use before CCS[oil and gas extraction 06,petroleum diesel if]</t>
  </si>
  <si>
    <t>BIFUbC BAU Industrial Fuel Use before CCS[oil and gas extraction 06,heat if]</t>
  </si>
  <si>
    <t>BIFUbC BAU Industrial Fuel Use before CCS[oil and gas extraction 06,crude oil if]</t>
  </si>
  <si>
    <t>BIFUbC BAU Industrial Fuel Use before CCS[oil and gas extraction 06,heavy or residual fuel oil if]</t>
  </si>
  <si>
    <t>BIFUbC BAU Industrial Fuel Use before CCS[oil and gas extraction 06,LPG propane or butane if]</t>
  </si>
  <si>
    <t>BIFUbC BAU Industrial Fuel Use before CCS[oil and gas extraction 06,hydrogen if]</t>
  </si>
  <si>
    <t>BIFUbC BAU Industrial Fuel Use before CCS[other mining and quarrying 07T08,electricity if]</t>
  </si>
  <si>
    <t>BIFUbC BAU Industrial Fuel Use before CCS[other mining and quarrying 07T08,hard coal if]</t>
  </si>
  <si>
    <t>BIFUbC BAU Industrial Fuel Use before CCS[other mining and quarrying 07T08,natural gas if]</t>
  </si>
  <si>
    <t>BIFUbC BAU Industrial Fuel Use before CCS[other mining and quarrying 07T08,biomass if]</t>
  </si>
  <si>
    <t>BIFUbC BAU Industrial Fuel Use before CCS[other mining and quarrying 07T08,petroleum diesel if]</t>
  </si>
  <si>
    <t>BIFUbC BAU Industrial Fuel Use before CCS[other mining and quarrying 07T08,heat if]</t>
  </si>
  <si>
    <t>BIFUbC BAU Industrial Fuel Use before CCS[other mining and quarrying 07T08,crude oil if]</t>
  </si>
  <si>
    <t>BIFUbC BAU Industrial Fuel Use before CCS[other mining and quarrying 07T08,heavy or residual fuel oil if]</t>
  </si>
  <si>
    <t>BIFUbC BAU Industrial Fuel Use before CCS[other mining and quarrying 07T08,LPG propane or butane if]</t>
  </si>
  <si>
    <t>BIFUbC BAU Industrial Fuel Use before CCS[other mining and quarrying 07T08,hydrogen if]</t>
  </si>
  <si>
    <t>BIFUbC BAU Industrial Fuel Use before CCS[food beverage and tobacco 10T12,electricity if]</t>
  </si>
  <si>
    <t>BIFUbC BAU Industrial Fuel Use before CCS[food beverage and tobacco 10T12,hard coal if]</t>
  </si>
  <si>
    <t>BIFUbC BAU Industrial Fuel Use before CCS[food beverage and tobacco 10T12,natural gas if]</t>
  </si>
  <si>
    <t>BIFUbC BAU Industrial Fuel Use before CCS[food beverage and tobacco 10T12,biomass if]</t>
  </si>
  <si>
    <t>BIFUbC BAU Industrial Fuel Use before CCS[food beverage and tobacco 10T12,petroleum diesel if]</t>
  </si>
  <si>
    <t>BIFUbC BAU Industrial Fuel Use before CCS[food beverage and tobacco 10T12,heat if]</t>
  </si>
  <si>
    <t>BIFUbC BAU Industrial Fuel Use before CCS[food beverage and tobacco 10T12,crude oil if]</t>
  </si>
  <si>
    <t>BIFUbC BAU Industrial Fuel Use before CCS[food beverage and tobacco 10T12,heavy or residual fuel oil if]</t>
  </si>
  <si>
    <t>BIFUbC BAU Industrial Fuel Use before CCS[food beverage and tobacco 10T12,LPG propane or butane if]</t>
  </si>
  <si>
    <t>BIFUbC BAU Industrial Fuel Use before CCS[food beverage and tobacco 10T12,hydrogen if]</t>
  </si>
  <si>
    <t>BIFUbC BAU Industrial Fuel Use before CCS[textiles apparel and leather 13T15,electricity if]</t>
  </si>
  <si>
    <t>BIFUbC BAU Industrial Fuel Use before CCS[textiles apparel and leather 13T15,hard coal if]</t>
  </si>
  <si>
    <t>BIFUbC BAU Industrial Fuel Use before CCS[textiles apparel and leather 13T15,natural gas if]</t>
  </si>
  <si>
    <t>BIFUbC BAU Industrial Fuel Use before CCS[textiles apparel and leather 13T15,biomass if]</t>
  </si>
  <si>
    <t>BIFUbC BAU Industrial Fuel Use before CCS[textiles apparel and leather 13T15,petroleum diesel if]</t>
  </si>
  <si>
    <t>BIFUbC BAU Industrial Fuel Use before CCS[textiles apparel and leather 13T15,heat if]</t>
  </si>
  <si>
    <t>BIFUbC BAU Industrial Fuel Use before CCS[textiles apparel and leather 13T15,crude oil if]</t>
  </si>
  <si>
    <t>BIFUbC BAU Industrial Fuel Use before CCS[textiles apparel and leather 13T15,heavy or residual fuel oil if]</t>
  </si>
  <si>
    <t>BIFUbC BAU Industrial Fuel Use before CCS[textiles apparel and leather 13T15,LPG propane or butane if]</t>
  </si>
  <si>
    <t>BIFUbC BAU Industrial Fuel Use before CCS[textiles apparel and leather 13T15,hydrogen if]</t>
  </si>
  <si>
    <t>BIFUbC BAU Industrial Fuel Use before CCS[wood products 16,electricity if]</t>
  </si>
  <si>
    <t>BIFUbC BAU Industrial Fuel Use before CCS[wood products 16,hard coal if]</t>
  </si>
  <si>
    <t>BIFUbC BAU Industrial Fuel Use before CCS[wood products 16,natural gas if]</t>
  </si>
  <si>
    <t>BIFUbC BAU Industrial Fuel Use before CCS[wood products 16,biomass if]</t>
  </si>
  <si>
    <t>BIFUbC BAU Industrial Fuel Use before CCS[wood products 16,petroleum diesel if]</t>
  </si>
  <si>
    <t>BIFUbC BAU Industrial Fuel Use before CCS[wood products 16,heat if]</t>
  </si>
  <si>
    <t>BIFUbC BAU Industrial Fuel Use before CCS[wood products 16,crude oil if]</t>
  </si>
  <si>
    <t>BIFUbC BAU Industrial Fuel Use before CCS[wood products 16,heavy or residual fuel oil if]</t>
  </si>
  <si>
    <t>BIFUbC BAU Industrial Fuel Use before CCS[wood products 16,LPG propane or butane if]</t>
  </si>
  <si>
    <t>BIFUbC BAU Industrial Fuel Use before CCS[wood products 16,hydrogen if]</t>
  </si>
  <si>
    <t>BIFUbC BAU Industrial Fuel Use before CCS[pulp paper and printing 17T18,electricity if]</t>
  </si>
  <si>
    <t>BIFUbC BAU Industrial Fuel Use before CCS[pulp paper and printing 17T18,hard coal if]</t>
  </si>
  <si>
    <t>BIFUbC BAU Industrial Fuel Use before CCS[pulp paper and printing 17T18,natural gas if]</t>
  </si>
  <si>
    <t>BIFUbC BAU Industrial Fuel Use before CCS[pulp paper and printing 17T18,biomass if]</t>
  </si>
  <si>
    <t>BIFUbC BAU Industrial Fuel Use before CCS[pulp paper and printing 17T18,petroleum diesel if]</t>
  </si>
  <si>
    <t>BIFUbC BAU Industrial Fuel Use before CCS[pulp paper and printing 17T18,heat if]</t>
  </si>
  <si>
    <t>BIFUbC BAU Industrial Fuel Use before CCS[pulp paper and printing 17T18,crude oil if]</t>
  </si>
  <si>
    <t>BIFUbC BAU Industrial Fuel Use before CCS[pulp paper and printing 17T18,heavy or residual fuel oil if]</t>
  </si>
  <si>
    <t>BIFUbC BAU Industrial Fuel Use before CCS[pulp paper and printing 17T18,LPG propane or butane if]</t>
  </si>
  <si>
    <t>BIFUbC BAU Industrial Fuel Use before CCS[pulp paper and printing 17T18,hydrogen if]</t>
  </si>
  <si>
    <t>BIFUbC BAU Industrial Fuel Use before CCS[refined petroleum and coke 19,electricity if]</t>
  </si>
  <si>
    <t>BIFUbC BAU Industrial Fuel Use before CCS[refined petroleum and coke 19,hard coal if]</t>
  </si>
  <si>
    <t>BIFUbC BAU Industrial Fuel Use before CCS[refined petroleum and coke 19,natural gas if]</t>
  </si>
  <si>
    <t>BIFUbC BAU Industrial Fuel Use before CCS[refined petroleum and coke 19,biomass if]</t>
  </si>
  <si>
    <t>BIFUbC BAU Industrial Fuel Use before CCS[refined petroleum and coke 19,petroleum diesel if]</t>
  </si>
  <si>
    <t>BIFUbC BAU Industrial Fuel Use before CCS[refined petroleum and coke 19,heat if]</t>
  </si>
  <si>
    <t>BIFUbC BAU Industrial Fuel Use before CCS[refined petroleum and coke 19,crude oil if]</t>
  </si>
  <si>
    <t>BIFUbC BAU Industrial Fuel Use before CCS[refined petroleum and coke 19,heavy or residual fuel oil if]</t>
  </si>
  <si>
    <t>BIFUbC BAU Industrial Fuel Use before CCS[refined petroleum and coke 19,LPG propane or butane if]</t>
  </si>
  <si>
    <t>BIFUbC BAU Industrial Fuel Use before CCS[refined petroleum and coke 19,hydrogen if]</t>
  </si>
  <si>
    <t>BIFUbC BAU Industrial Fuel Use before CCS[chemicals 20,electricity if]</t>
  </si>
  <si>
    <t>BIFUbC BAU Industrial Fuel Use before CCS[chemicals 20,hard coal if]</t>
  </si>
  <si>
    <t>BIFUbC BAU Industrial Fuel Use before CCS[chemicals 20,natural gas if]</t>
  </si>
  <si>
    <t>BIFUbC BAU Industrial Fuel Use before CCS[chemicals 20,biomass if]</t>
  </si>
  <si>
    <t>BIFUbC BAU Industrial Fuel Use before CCS[chemicals 20,petroleum diesel if]</t>
  </si>
  <si>
    <t>BIFUbC BAU Industrial Fuel Use before CCS[chemicals 20,heat if]</t>
  </si>
  <si>
    <t>BIFUbC BAU Industrial Fuel Use before CCS[chemicals 20,crude oil if]</t>
  </si>
  <si>
    <t>BIFUbC BAU Industrial Fuel Use before CCS[chemicals 20,heavy or residual fuel oil if]</t>
  </si>
  <si>
    <t>BIFUbC BAU Industrial Fuel Use before CCS[chemicals 20,LPG propane or butane if]</t>
  </si>
  <si>
    <t>BIFUbC BAU Industrial Fuel Use before CCS[chemicals 20,hydrogen if]</t>
  </si>
  <si>
    <t>BIFUbC BAU Industrial Fuel Use before CCS[rubber and plastic products 22,electricity if]</t>
  </si>
  <si>
    <t>BIFUbC BAU Industrial Fuel Use before CCS[rubber and plastic products 22,hard coal if]</t>
  </si>
  <si>
    <t>BIFUbC BAU Industrial Fuel Use before CCS[rubber and plastic products 22,natural gas if]</t>
  </si>
  <si>
    <t>BIFUbC BAU Industrial Fuel Use before CCS[rubber and plastic products 22,biomass if]</t>
  </si>
  <si>
    <t>BIFUbC BAU Industrial Fuel Use before CCS[rubber and plastic products 22,petroleum diesel if]</t>
  </si>
  <si>
    <t>BIFUbC BAU Industrial Fuel Use before CCS[rubber and plastic products 22,heat if]</t>
  </si>
  <si>
    <t>BIFUbC BAU Industrial Fuel Use before CCS[rubber and plastic products 22,crude oil if]</t>
  </si>
  <si>
    <t>BIFUbC BAU Industrial Fuel Use before CCS[rubber and plastic products 22,heavy or residual fuel oil if]</t>
  </si>
  <si>
    <t>BIFUbC BAU Industrial Fuel Use before CCS[rubber and plastic products 22,LPG propane or butane if]</t>
  </si>
  <si>
    <t>BIFUbC BAU Industrial Fuel Use before CCS[rubber and plastic products 22,hydrogen if]</t>
  </si>
  <si>
    <t>BIFUbC BAU Industrial Fuel Use before CCS[glass and glass products 231,electricity if]</t>
  </si>
  <si>
    <t>BIFUbC BAU Industrial Fuel Use before CCS[glass and glass products 231,hard coal if]</t>
  </si>
  <si>
    <t>BIFUbC BAU Industrial Fuel Use before CCS[glass and glass products 231,natural gas if]</t>
  </si>
  <si>
    <t>BIFUbC BAU Industrial Fuel Use before CCS[glass and glass products 231,biomass if]</t>
  </si>
  <si>
    <t>BIFUbC BAU Industrial Fuel Use before CCS[glass and glass products 231,petroleum diesel if]</t>
  </si>
  <si>
    <t>BIFUbC BAU Industrial Fuel Use before CCS[glass and glass products 231,heat if]</t>
  </si>
  <si>
    <t>BIFUbC BAU Industrial Fuel Use before CCS[glass and glass products 231,crude oil if]</t>
  </si>
  <si>
    <t>BIFUbC BAU Industrial Fuel Use before CCS[glass and glass products 231,heavy or residual fuel oil if]</t>
  </si>
  <si>
    <t>BIFUbC BAU Industrial Fuel Use before CCS[glass and glass products 231,LPG propane or butane if]</t>
  </si>
  <si>
    <t>BIFUbC BAU Industrial Fuel Use before CCS[glass and glass products 231,hydrogen if]</t>
  </si>
  <si>
    <t>BIFUbC BAU Industrial Fuel Use before CCS[cement and other nonmetallic minerals 239,electricity if]</t>
  </si>
  <si>
    <t>BIFUbC BAU Industrial Fuel Use before CCS[cement and other nonmetallic minerals 239,hard coal if]</t>
  </si>
  <si>
    <t>BIFUbC BAU Industrial Fuel Use before CCS[cement and other nonmetallic minerals 239,natural gas if]</t>
  </si>
  <si>
    <t>BIFUbC BAU Industrial Fuel Use before CCS[cement and other nonmetallic minerals 239,biomass if]</t>
  </si>
  <si>
    <t>BIFUbC BAU Industrial Fuel Use before CCS[cement and other nonmetallic minerals 239,petroleum diesel if]</t>
  </si>
  <si>
    <t>BIFUbC BAU Industrial Fuel Use before CCS[cement and other nonmetallic minerals 239,heat if]</t>
  </si>
  <si>
    <t>BIFUbC BAU Industrial Fuel Use before CCS[cement and other nonmetallic minerals 239,crude oil if]</t>
  </si>
  <si>
    <t>BIFUbC BAU Industrial Fuel Use before CCS[cement and other nonmetallic minerals 239,heavy or residual fuel oil if]</t>
  </si>
  <si>
    <t>BIFUbC BAU Industrial Fuel Use before CCS[cement and other nonmetallic minerals 239,LPG propane or butane if]</t>
  </si>
  <si>
    <t>BIFUbC BAU Industrial Fuel Use before CCS[cement and other nonmetallic minerals 239,hydrogen if]</t>
  </si>
  <si>
    <t>BIFUbC BAU Industrial Fuel Use before CCS[iron and steel 241,electricity if]</t>
  </si>
  <si>
    <t>BIFUbC BAU Industrial Fuel Use before CCS[iron and steel 241,hard coal if]</t>
  </si>
  <si>
    <t>BIFUbC BAU Industrial Fuel Use before CCS[iron and steel 241,natural gas if]</t>
  </si>
  <si>
    <t>BIFUbC BAU Industrial Fuel Use before CCS[iron and steel 241,biomass if]</t>
  </si>
  <si>
    <t>BIFUbC BAU Industrial Fuel Use before CCS[iron and steel 241,petroleum diesel if]</t>
  </si>
  <si>
    <t>BIFUbC BAU Industrial Fuel Use before CCS[iron and steel 241,heat if]</t>
  </si>
  <si>
    <t>BIFUbC BAU Industrial Fuel Use before CCS[iron and steel 241,crude oil if]</t>
  </si>
  <si>
    <t>BIFUbC BAU Industrial Fuel Use before CCS[iron and steel 241,heavy or residual fuel oil if]</t>
  </si>
  <si>
    <t>BIFUbC BAU Industrial Fuel Use before CCS[iron and steel 241,LPG propane or butane if]</t>
  </si>
  <si>
    <t>BIFUbC BAU Industrial Fuel Use before CCS[iron and steel 241,hydrogen if]</t>
  </si>
  <si>
    <t>BIFUbC BAU Industrial Fuel Use before CCS[other metals 242,electricity if]</t>
  </si>
  <si>
    <t>BIFUbC BAU Industrial Fuel Use before CCS[other metals 242,hard coal if]</t>
  </si>
  <si>
    <t>BIFUbC BAU Industrial Fuel Use before CCS[other metals 242,natural gas if]</t>
  </si>
  <si>
    <t>BIFUbC BAU Industrial Fuel Use before CCS[other metals 242,biomass if]</t>
  </si>
  <si>
    <t>BIFUbC BAU Industrial Fuel Use before CCS[other metals 242,petroleum diesel if]</t>
  </si>
  <si>
    <t>BIFUbC BAU Industrial Fuel Use before CCS[other metals 242,heat if]</t>
  </si>
  <si>
    <t>BIFUbC BAU Industrial Fuel Use before CCS[other metals 242,crude oil if]</t>
  </si>
  <si>
    <t>BIFUbC BAU Industrial Fuel Use before CCS[other metals 242,heavy or residual fuel oil if]</t>
  </si>
  <si>
    <t>BIFUbC BAU Industrial Fuel Use before CCS[other metals 242,LPG propane or butane if]</t>
  </si>
  <si>
    <t>BIFUbC BAU Industrial Fuel Use before CCS[other metals 242,hydrogen if]</t>
  </si>
  <si>
    <t>BIFUbC BAU Industrial Fuel Use before CCS[metal products except machinery and vehicles 25,electricity if]</t>
  </si>
  <si>
    <t>BIFUbC BAU Industrial Fuel Use before CCS[metal products except machinery and vehicles 25,hard coal if]</t>
  </si>
  <si>
    <t>BIFUbC BAU Industrial Fuel Use before CCS[metal products except machinery and vehicles 25,natural gas if]</t>
  </si>
  <si>
    <t>BIFUbC BAU Industrial Fuel Use before CCS[metal products except machinery and vehicles 25,biomass if]</t>
  </si>
  <si>
    <t>BIFUbC BAU Industrial Fuel Use before CCS[metal products except machinery and vehicles 25,petroleum diesel if]</t>
  </si>
  <si>
    <t>BIFUbC BAU Industrial Fuel Use before CCS[metal products except machinery and vehicles 25,heat if]</t>
  </si>
  <si>
    <t>BIFUbC BAU Industrial Fuel Use before CCS[metal products except machinery and vehicles 25,crude oil if]</t>
  </si>
  <si>
    <t>BIFUbC BAU Industrial Fuel Use before CCS[metal products except machinery and vehicles 25,heavy or residual fuel oil if]</t>
  </si>
  <si>
    <t>BIFUbC BAU Industrial Fuel Use before CCS[metal products except machinery and vehicles 25,LPG propane or butane if]</t>
  </si>
  <si>
    <t>BIFUbC BAU Industrial Fuel Use before CCS[metal products except machinery and vehicles 25,hydrogen if]</t>
  </si>
  <si>
    <t>BIFUbC BAU Industrial Fuel Use before CCS[computers and electronics 26,electricity if]</t>
  </si>
  <si>
    <t>BIFUbC BAU Industrial Fuel Use before CCS[computers and electronics 26,hard coal if]</t>
  </si>
  <si>
    <t>BIFUbC BAU Industrial Fuel Use before CCS[computers and electronics 26,natural gas if]</t>
  </si>
  <si>
    <t>BIFUbC BAU Industrial Fuel Use before CCS[computers and electronics 26,biomass if]</t>
  </si>
  <si>
    <t>BIFUbC BAU Industrial Fuel Use before CCS[computers and electronics 26,petroleum diesel if]</t>
  </si>
  <si>
    <t>BIFUbC BAU Industrial Fuel Use before CCS[computers and electronics 26,heat if]</t>
  </si>
  <si>
    <t>BIFUbC BAU Industrial Fuel Use before CCS[computers and electronics 26,crude oil if]</t>
  </si>
  <si>
    <t>BIFUbC BAU Industrial Fuel Use before CCS[computers and electronics 26,heavy or residual fuel oil if]</t>
  </si>
  <si>
    <t>BIFUbC BAU Industrial Fuel Use before CCS[computers and electronics 26,LPG propane or butane if]</t>
  </si>
  <si>
    <t>BIFUbC BAU Industrial Fuel Use before CCS[computers and electronics 26,hydrogen if]</t>
  </si>
  <si>
    <t>BIFUbC BAU Industrial Fuel Use before CCS[appliances and electrical equipment 27,electricity if]</t>
  </si>
  <si>
    <t>BIFUbC BAU Industrial Fuel Use before CCS[appliances and electrical equipment 27,hard coal if]</t>
  </si>
  <si>
    <t>BIFUbC BAU Industrial Fuel Use before CCS[appliances and electrical equipment 27,natural gas if]</t>
  </si>
  <si>
    <t>BIFUbC BAU Industrial Fuel Use before CCS[appliances and electrical equipment 27,biomass if]</t>
  </si>
  <si>
    <t>BIFUbC BAU Industrial Fuel Use before CCS[appliances and electrical equipment 27,petroleum diesel if]</t>
  </si>
  <si>
    <t>BIFUbC BAU Industrial Fuel Use before CCS[appliances and electrical equipment 27,heat if]</t>
  </si>
  <si>
    <t>BIFUbC BAU Industrial Fuel Use before CCS[appliances and electrical equipment 27,crude oil if]</t>
  </si>
  <si>
    <t>BIFUbC BAU Industrial Fuel Use before CCS[appliances and electrical equipment 27,heavy or residual fuel oil if]</t>
  </si>
  <si>
    <t>BIFUbC BAU Industrial Fuel Use before CCS[appliances and electrical equipment 27,LPG propane or butane if]</t>
  </si>
  <si>
    <t>BIFUbC BAU Industrial Fuel Use before CCS[appliances and electrical equipment 27,hydrogen if]</t>
  </si>
  <si>
    <t>BIFUbC BAU Industrial Fuel Use before CCS[other machinery 28,electricity if]</t>
  </si>
  <si>
    <t>BIFUbC BAU Industrial Fuel Use before CCS[other machinery 28,hard coal if]</t>
  </si>
  <si>
    <t>BIFUbC BAU Industrial Fuel Use before CCS[other machinery 28,natural gas if]</t>
  </si>
  <si>
    <t>BIFUbC BAU Industrial Fuel Use before CCS[other machinery 28,biomass if]</t>
  </si>
  <si>
    <t>BIFUbC BAU Industrial Fuel Use before CCS[other machinery 28,petroleum diesel if]</t>
  </si>
  <si>
    <t>BIFUbC BAU Industrial Fuel Use before CCS[other machinery 28,heat if]</t>
  </si>
  <si>
    <t>BIFUbC BAU Industrial Fuel Use before CCS[other machinery 28,crude oil if]</t>
  </si>
  <si>
    <t>BIFUbC BAU Industrial Fuel Use before CCS[other machinery 28,heavy or residual fuel oil if]</t>
  </si>
  <si>
    <t>BIFUbC BAU Industrial Fuel Use before CCS[other machinery 28,LPG propane or butane if]</t>
  </si>
  <si>
    <t>BIFUbC BAU Industrial Fuel Use before CCS[other machinery 28,hydrogen if]</t>
  </si>
  <si>
    <t>BIFUbC BAU Industrial Fuel Use before CCS[road vehicles 29,electricity if]</t>
  </si>
  <si>
    <t>BIFUbC BAU Industrial Fuel Use before CCS[road vehicles 29,hard coal if]</t>
  </si>
  <si>
    <t>BIFUbC BAU Industrial Fuel Use before CCS[road vehicles 29,natural gas if]</t>
  </si>
  <si>
    <t>BIFUbC BAU Industrial Fuel Use before CCS[road vehicles 29,biomass if]</t>
  </si>
  <si>
    <t>BIFUbC BAU Industrial Fuel Use before CCS[road vehicles 29,petroleum diesel if]</t>
  </si>
  <si>
    <t>BIFUbC BAU Industrial Fuel Use before CCS[road vehicles 29,heat if]</t>
  </si>
  <si>
    <t>BIFUbC BAU Industrial Fuel Use before CCS[road vehicles 29,crude oil if]</t>
  </si>
  <si>
    <t>BIFUbC BAU Industrial Fuel Use before CCS[road vehicles 29,heavy or residual fuel oil if]</t>
  </si>
  <si>
    <t>BIFUbC BAU Industrial Fuel Use before CCS[road vehicles 29,LPG propane or butane if]</t>
  </si>
  <si>
    <t>BIFUbC BAU Industrial Fuel Use before CCS[road vehicles 29,hydrogen if]</t>
  </si>
  <si>
    <t>BIFUbC BAU Industrial Fuel Use before CCS[nonroad vehicles 30,electricity if]</t>
  </si>
  <si>
    <t>BIFUbC BAU Industrial Fuel Use before CCS[nonroad vehicles 30,hard coal if]</t>
  </si>
  <si>
    <t>BIFUbC BAU Industrial Fuel Use before CCS[nonroad vehicles 30,natural gas if]</t>
  </si>
  <si>
    <t>BIFUbC BAU Industrial Fuel Use before CCS[nonroad vehicles 30,biomass if]</t>
  </si>
  <si>
    <t>BIFUbC BAU Industrial Fuel Use before CCS[nonroad vehicles 30,petroleum diesel if]</t>
  </si>
  <si>
    <t>BIFUbC BAU Industrial Fuel Use before CCS[nonroad vehicles 30,heat if]</t>
  </si>
  <si>
    <t>BIFUbC BAU Industrial Fuel Use before CCS[nonroad vehicles 30,crude oil if]</t>
  </si>
  <si>
    <t>BIFUbC BAU Industrial Fuel Use before CCS[nonroad vehicles 30,heavy or residual fuel oil if]</t>
  </si>
  <si>
    <t>BIFUbC BAU Industrial Fuel Use before CCS[nonroad vehicles 30,LPG propane or butane if]</t>
  </si>
  <si>
    <t>BIFUbC BAU Industrial Fuel Use before CCS[nonroad vehicles 30,hydrogen if]</t>
  </si>
  <si>
    <t>BIFUbC BAU Industrial Fuel Use before CCS[other manufacturing 31T33,electricity if]</t>
  </si>
  <si>
    <t>BIFUbC BAU Industrial Fuel Use before CCS[other manufacturing 31T33,hard coal if]</t>
  </si>
  <si>
    <t>BIFUbC BAU Industrial Fuel Use before CCS[other manufacturing 31T33,natural gas if]</t>
  </si>
  <si>
    <t>BIFUbC BAU Industrial Fuel Use before CCS[other manufacturing 31T33,biomass if]</t>
  </si>
  <si>
    <t>BIFUbC BAU Industrial Fuel Use before CCS[other manufacturing 31T33,petroleum diesel if]</t>
  </si>
  <si>
    <t>BIFUbC BAU Industrial Fuel Use before CCS[other manufacturing 31T33,heat if]</t>
  </si>
  <si>
    <t>BIFUbC BAU Industrial Fuel Use before CCS[other manufacturing 31T33,crude oil if]</t>
  </si>
  <si>
    <t>BIFUbC BAU Industrial Fuel Use before CCS[other manufacturing 31T33,heavy or residual fuel oil if]</t>
  </si>
  <si>
    <t>BIFUbC BAU Industrial Fuel Use before CCS[other manufacturing 31T33,LPG propane or butane if]</t>
  </si>
  <si>
    <t>BIFUbC BAU Industrial Fuel Use before CCS[other manufacturing 31T33,hydrogen if]</t>
  </si>
  <si>
    <t>BIFUbC BAU Industrial Fuel Use before CCS[energy pipelines and gas processing 352T353,electricity if]</t>
  </si>
  <si>
    <t>BIFUbC BAU Industrial Fuel Use before CCS[energy pipelines and gas processing 352T353,hard coal if]</t>
  </si>
  <si>
    <t>BIFUbC BAU Industrial Fuel Use before CCS[energy pipelines and gas processing 352T353,natural gas if]</t>
  </si>
  <si>
    <t>BIFUbC BAU Industrial Fuel Use before CCS[energy pipelines and gas processing 352T353,biomass if]</t>
  </si>
  <si>
    <t>BIFUbC BAU Industrial Fuel Use before CCS[energy pipelines and gas processing 352T353,petroleum diesel if]</t>
  </si>
  <si>
    <t>BIFUbC BAU Industrial Fuel Use before CCS[energy pipelines and gas processing 352T353,heat if]</t>
  </si>
  <si>
    <t>BIFUbC BAU Industrial Fuel Use before CCS[energy pipelines and gas processing 352T353,crude oil if]</t>
  </si>
  <si>
    <t>BIFUbC BAU Industrial Fuel Use before CCS[energy pipelines and gas processing 352T353,heavy or residual fuel oil if]</t>
  </si>
  <si>
    <t>BIFUbC BAU Industrial Fuel Use before CCS[energy pipelines and gas processing 352T353,LPG propane or butane if]</t>
  </si>
  <si>
    <t>BIFUbC BAU Industrial Fuel Use before CCS[energy pipelines and gas processing 352T353,hydrogen if]</t>
  </si>
  <si>
    <t>BIFUbC BAU Industrial Fuel Use before CCS[water and waste 36T39,electricity if]</t>
  </si>
  <si>
    <t>BIFUbC BAU Industrial Fuel Use before CCS[water and waste 36T39,hard coal if]</t>
  </si>
  <si>
    <t>BIFUbC BAU Industrial Fuel Use before CCS[water and waste 36T39,natural gas if]</t>
  </si>
  <si>
    <t>BIFUbC BAU Industrial Fuel Use before CCS[water and waste 36T39,biomass if]</t>
  </si>
  <si>
    <t>BIFUbC BAU Industrial Fuel Use before CCS[water and waste 36T39,petroleum diesel if]</t>
  </si>
  <si>
    <t>BIFUbC BAU Industrial Fuel Use before CCS[water and waste 36T39,heat if]</t>
  </si>
  <si>
    <t>BIFUbC BAU Industrial Fuel Use before CCS[water and waste 36T39,crude oil if]</t>
  </si>
  <si>
    <t>BIFUbC BAU Industrial Fuel Use before CCS[water and waste 36T39,heavy or residual fuel oil if]</t>
  </si>
  <si>
    <t>BIFUbC BAU Industrial Fuel Use before CCS[water and waste 36T39,LPG propane or butane if]</t>
  </si>
  <si>
    <t>BIFUbC BAU Industrial Fuel Use before CCS[water and waste 36T39,hydrogen if]</t>
  </si>
  <si>
    <t>BIFUbC BAU Industrial Fuel Use before CCS[construction 41T43,electricity if]</t>
  </si>
  <si>
    <t>BIFUbC BAU Industrial Fuel Use before CCS[construction 41T43,hard coal if]</t>
  </si>
  <si>
    <t>BIFUbC BAU Industrial Fuel Use before CCS[construction 41T43,natural gas if]</t>
  </si>
  <si>
    <t>BIFUbC BAU Industrial Fuel Use before CCS[construction 41T43,biomass if]</t>
  </si>
  <si>
    <t>BIFUbC BAU Industrial Fuel Use before CCS[construction 41T43,petroleum diesel if]</t>
  </si>
  <si>
    <t>BIFUbC BAU Industrial Fuel Use before CCS[construction 41T43,heat if]</t>
  </si>
  <si>
    <t>BIFUbC BAU Industrial Fuel Use before CCS[construction 41T43,crude oil if]</t>
  </si>
  <si>
    <t>BIFUbC BAU Industrial Fuel Use before CCS[construction 41T43,heavy or residual fuel oil if]</t>
  </si>
  <si>
    <t>BIFUbC BAU Industrial Fuel Use before CCS[construction 41T43,LPG propane or butane if]</t>
  </si>
  <si>
    <t>BIFUbC BAU Industrial Fuel Use before CCS[construction 41T43,hydrogen if]</t>
  </si>
  <si>
    <t>Direct Buildings Pollutant Emissions[urban residential,heating,electricity bf,CO2]</t>
  </si>
  <si>
    <t>Direct Buildings Pollutant Emissions[urban residential,heating,electricity bf,VOC]</t>
  </si>
  <si>
    <t>Direct Buildings Pollutant Emissions[urban residential,heating,electricity bf,CO]</t>
  </si>
  <si>
    <t>Direct Buildings Pollutant Emissions[urban residential,heating,electricity bf,NOx]</t>
  </si>
  <si>
    <t>Direct Buildings Pollutant Emissions[urban residential,heating,electricity bf,PM10]</t>
  </si>
  <si>
    <t>Direct Buildings Pollutant Emissions[urban residential,heating,electricity bf,PM25]</t>
  </si>
  <si>
    <t>Direct Buildings Pollutant Emissions[urban residential,heating,electricity bf,SOx]</t>
  </si>
  <si>
    <t>Direct Buildings Pollutant Emissions[urban residential,heating,electricity bf,BC]</t>
  </si>
  <si>
    <t>Direct Buildings Pollutant Emissions[urban residential,heating,electricity bf,OC]</t>
  </si>
  <si>
    <t>Direct Buildings Pollutant Emissions[urban residential,heating,electricity bf,CH4]</t>
  </si>
  <si>
    <t>Direct Buildings Pollutant Emissions[urban residential,heating,electricity bf,N2O]</t>
  </si>
  <si>
    <t>Direct Buildings Pollutant Emissions[urban residential,heating,electricity bf,F gases]</t>
  </si>
  <si>
    <t>Direct Buildings Pollutant Emissions[urban residential,heating,hard coal bf,CO2]</t>
  </si>
  <si>
    <t>Direct Buildings Pollutant Emissions[urban residential,heating,hard coal bf,VOC]</t>
  </si>
  <si>
    <t>Direct Buildings Pollutant Emissions[urban residential,heating,hard coal bf,CO]</t>
  </si>
  <si>
    <t>Direct Buildings Pollutant Emissions[urban residential,heating,hard coal bf,NOx]</t>
  </si>
  <si>
    <t>Direct Buildings Pollutant Emissions[urban residential,heating,hard coal bf,PM10]</t>
  </si>
  <si>
    <t>Direct Buildings Pollutant Emissions[urban residential,heating,hard coal bf,PM25]</t>
  </si>
  <si>
    <t>Direct Buildings Pollutant Emissions[urban residential,heating,hard coal bf,SOx]</t>
  </si>
  <si>
    <t>Direct Buildings Pollutant Emissions[urban residential,heating,hard coal bf,BC]</t>
  </si>
  <si>
    <t>Direct Buildings Pollutant Emissions[urban residential,heating,hard coal bf,OC]</t>
  </si>
  <si>
    <t>Direct Buildings Pollutant Emissions[urban residential,heating,hard coal bf,CH4]</t>
  </si>
  <si>
    <t>Direct Buildings Pollutant Emissions[urban residential,heating,hard coal bf,N2O]</t>
  </si>
  <si>
    <t>Direct Buildings Pollutant Emissions[urban residential,heating,hard coal bf,F gases]</t>
  </si>
  <si>
    <t>Direct Buildings Pollutant Emissions[urban residential,heating,natural gas bf,CO2]</t>
  </si>
  <si>
    <t>Direct Buildings Pollutant Emissions[urban residential,heating,natural gas bf,VOC]</t>
  </si>
  <si>
    <t>Direct Buildings Pollutant Emissions[urban residential,heating,natural gas bf,CO]</t>
  </si>
  <si>
    <t>Direct Buildings Pollutant Emissions[urban residential,heating,natural gas bf,NOx]</t>
  </si>
  <si>
    <t>Direct Buildings Pollutant Emissions[urban residential,heating,natural gas bf,PM10]</t>
  </si>
  <si>
    <t>Direct Buildings Pollutant Emissions[urban residential,heating,natural gas bf,PM25]</t>
  </si>
  <si>
    <t>Direct Buildings Pollutant Emissions[urban residential,heating,natural gas bf,SOx]</t>
  </si>
  <si>
    <t>Direct Buildings Pollutant Emissions[urban residential,heating,natural gas bf,BC]</t>
  </si>
  <si>
    <t>Direct Buildings Pollutant Emissions[urban residential,heating,natural gas bf,OC]</t>
  </si>
  <si>
    <t>Direct Buildings Pollutant Emissions[urban residential,heating,natural gas bf,CH4]</t>
  </si>
  <si>
    <t>Direct Buildings Pollutant Emissions[urban residential,heating,natural gas bf,N2O]</t>
  </si>
  <si>
    <t>Direct Buildings Pollutant Emissions[urban residential,heating,natural gas bf,F gases]</t>
  </si>
  <si>
    <t>Direct Buildings Pollutant Emissions[urban residential,heating,petroleum diesel bf,CO2]</t>
  </si>
  <si>
    <t>Direct Buildings Pollutant Emissions[urban residential,heating,petroleum diesel bf,VOC]</t>
  </si>
  <si>
    <t>Direct Buildings Pollutant Emissions[urban residential,heating,petroleum diesel bf,CO]</t>
  </si>
  <si>
    <t>Direct Buildings Pollutant Emissions[urban residential,heating,petroleum diesel bf,NOx]</t>
  </si>
  <si>
    <t>Direct Buildings Pollutant Emissions[urban residential,heating,petroleum diesel bf,PM10]</t>
  </si>
  <si>
    <t>Direct Buildings Pollutant Emissions[urban residential,heating,petroleum diesel bf,PM25]</t>
  </si>
  <si>
    <t>Direct Buildings Pollutant Emissions[urban residential,heating,petroleum diesel bf,SOx]</t>
  </si>
  <si>
    <t>Direct Buildings Pollutant Emissions[urban residential,heating,petroleum diesel bf,BC]</t>
  </si>
  <si>
    <t>Direct Buildings Pollutant Emissions[urban residential,heating,petroleum diesel bf,OC]</t>
  </si>
  <si>
    <t>Direct Buildings Pollutant Emissions[urban residential,heating,petroleum diesel bf,CH4]</t>
  </si>
  <si>
    <t>Direct Buildings Pollutant Emissions[urban residential,heating,petroleum diesel bf,N2O]</t>
  </si>
  <si>
    <t>Direct Buildings Pollutant Emissions[urban residential,heating,petroleum diesel bf,F gases]</t>
  </si>
  <si>
    <t>Direct Buildings Pollutant Emissions[urban residential,heating,heat bf,CO2]</t>
  </si>
  <si>
    <t>Direct Buildings Pollutant Emissions[urban residential,heating,heat bf,VOC]</t>
  </si>
  <si>
    <t>Direct Buildings Pollutant Emissions[urban residential,heating,heat bf,CO]</t>
  </si>
  <si>
    <t>Direct Buildings Pollutant Emissions[urban residential,heating,heat bf,NOx]</t>
  </si>
  <si>
    <t>Direct Buildings Pollutant Emissions[urban residential,heating,heat bf,PM10]</t>
  </si>
  <si>
    <t>Direct Buildings Pollutant Emissions[urban residential,heating,heat bf,PM25]</t>
  </si>
  <si>
    <t>Direct Buildings Pollutant Emissions[urban residential,heating,heat bf,SOx]</t>
  </si>
  <si>
    <t>Direct Buildings Pollutant Emissions[urban residential,heating,heat bf,BC]</t>
  </si>
  <si>
    <t>Direct Buildings Pollutant Emissions[urban residential,heating,heat bf,OC]</t>
  </si>
  <si>
    <t>Direct Buildings Pollutant Emissions[urban residential,heating,heat bf,CH4]</t>
  </si>
  <si>
    <t>Direct Buildings Pollutant Emissions[urban residential,heating,heat bf,N2O]</t>
  </si>
  <si>
    <t>Direct Buildings Pollutant Emissions[urban residential,heating,heat bf,F gases]</t>
  </si>
  <si>
    <t>Direct Buildings Pollutant Emissions[urban residential,heating,biomass bf,CO2]</t>
  </si>
  <si>
    <t>Direct Buildings Pollutant Emissions[urban residential,heating,biomass bf,VOC]</t>
  </si>
  <si>
    <t>Direct Buildings Pollutant Emissions[urban residential,heating,biomass bf,CO]</t>
  </si>
  <si>
    <t>Direct Buildings Pollutant Emissions[urban residential,heating,biomass bf,NOx]</t>
  </si>
  <si>
    <t>Direct Buildings Pollutant Emissions[urban residential,heating,biomass bf,PM10]</t>
  </si>
  <si>
    <t>Direct Buildings Pollutant Emissions[urban residential,heating,biomass bf,PM25]</t>
  </si>
  <si>
    <t>Direct Buildings Pollutant Emissions[urban residential,heating,biomass bf,SOx]</t>
  </si>
  <si>
    <t>Direct Buildings Pollutant Emissions[urban residential,heating,biomass bf,BC]</t>
  </si>
  <si>
    <t>Direct Buildings Pollutant Emissions[urban residential,heating,biomass bf,OC]</t>
  </si>
  <si>
    <t>Direct Buildings Pollutant Emissions[urban residential,heating,biomass bf,CH4]</t>
  </si>
  <si>
    <t>Direct Buildings Pollutant Emissions[urban residential,heating,biomass bf,N2O]</t>
  </si>
  <si>
    <t>Direct Buildings Pollutant Emissions[urban residential,heating,biomass bf,F gases]</t>
  </si>
  <si>
    <t>Direct Buildings Pollutant Emissions[urban residential,heating,kerosene bf,CO2]</t>
  </si>
  <si>
    <t>Direct Buildings Pollutant Emissions[urban residential,heating,kerosene bf,VOC]</t>
  </si>
  <si>
    <t>Direct Buildings Pollutant Emissions[urban residential,heating,kerosene bf,CO]</t>
  </si>
  <si>
    <t>Direct Buildings Pollutant Emissions[urban residential,heating,kerosene bf,NOx]</t>
  </si>
  <si>
    <t>Direct Buildings Pollutant Emissions[urban residential,heating,kerosene bf,PM10]</t>
  </si>
  <si>
    <t>Direct Buildings Pollutant Emissions[urban residential,heating,kerosene bf,PM25]</t>
  </si>
  <si>
    <t>Direct Buildings Pollutant Emissions[urban residential,heating,kerosene bf,SOx]</t>
  </si>
  <si>
    <t>Direct Buildings Pollutant Emissions[urban residential,heating,kerosene bf,BC]</t>
  </si>
  <si>
    <t>Direct Buildings Pollutant Emissions[urban residential,heating,kerosene bf,OC]</t>
  </si>
  <si>
    <t>Direct Buildings Pollutant Emissions[urban residential,heating,kerosene bf,CH4]</t>
  </si>
  <si>
    <t>Direct Buildings Pollutant Emissions[urban residential,heating,kerosene bf,N2O]</t>
  </si>
  <si>
    <t>Direct Buildings Pollutant Emissions[urban residential,heating,kerosene bf,F gases]</t>
  </si>
  <si>
    <t>Direct Buildings Pollutant Emissions[urban residential,heating,heavy or residual fuel oil bf,CO2]</t>
  </si>
  <si>
    <t>Direct Buildings Pollutant Emissions[urban residential,heating,heavy or residual fuel oil bf,VOC]</t>
  </si>
  <si>
    <t>Direct Buildings Pollutant Emissions[urban residential,heating,heavy or residual fuel oil bf,CO]</t>
  </si>
  <si>
    <t>Direct Buildings Pollutant Emissions[urban residential,heating,heavy or residual fuel oil bf,NOx]</t>
  </si>
  <si>
    <t>Direct Buildings Pollutant Emissions[urban residential,heating,heavy or residual fuel oil bf,PM10]</t>
  </si>
  <si>
    <t>Direct Buildings Pollutant Emissions[urban residential,heating,heavy or residual fuel oil bf,PM25]</t>
  </si>
  <si>
    <t>Direct Buildings Pollutant Emissions[urban residential,heating,heavy or residual fuel oil bf,SOx]</t>
  </si>
  <si>
    <t>Direct Buildings Pollutant Emissions[urban residential,heating,heavy or residual fuel oil bf,BC]</t>
  </si>
  <si>
    <t>Direct Buildings Pollutant Emissions[urban residential,heating,heavy or residual fuel oil bf,OC]</t>
  </si>
  <si>
    <t>Direct Buildings Pollutant Emissions[urban residential,heating,heavy or residual fuel oil bf,CH4]</t>
  </si>
  <si>
    <t>Direct Buildings Pollutant Emissions[urban residential,heating,heavy or residual fuel oil bf,N2O]</t>
  </si>
  <si>
    <t>Direct Buildings Pollutant Emissions[urban residential,heating,heavy or residual fuel oil bf,F gases]</t>
  </si>
  <si>
    <t>Direct Buildings Pollutant Emissions[urban residential,heating,LPG propane or butane bf,CO2]</t>
  </si>
  <si>
    <t>Direct Buildings Pollutant Emissions[urban residential,heating,LPG propane or butane bf,VOC]</t>
  </si>
  <si>
    <t>Direct Buildings Pollutant Emissions[urban residential,heating,LPG propane or butane bf,CO]</t>
  </si>
  <si>
    <t>Direct Buildings Pollutant Emissions[urban residential,heating,LPG propane or butane bf,NOx]</t>
  </si>
  <si>
    <t>Direct Buildings Pollutant Emissions[urban residential,heating,LPG propane or butane bf,PM10]</t>
  </si>
  <si>
    <t>Direct Buildings Pollutant Emissions[urban residential,heating,LPG propane or butane bf,PM25]</t>
  </si>
  <si>
    <t>Direct Buildings Pollutant Emissions[urban residential,heating,LPG propane or butane bf,SOx]</t>
  </si>
  <si>
    <t>Direct Buildings Pollutant Emissions[urban residential,heating,LPG propane or butane bf,BC]</t>
  </si>
  <si>
    <t>Direct Buildings Pollutant Emissions[urban residential,heating,LPG propane or butane bf,OC]</t>
  </si>
  <si>
    <t>Direct Buildings Pollutant Emissions[urban residential,heating,LPG propane or butane bf,CH4]</t>
  </si>
  <si>
    <t>Direct Buildings Pollutant Emissions[urban residential,heating,LPG propane or butane bf,N2O]</t>
  </si>
  <si>
    <t>Direct Buildings Pollutant Emissions[urban residential,heating,LPG propane or butane bf,F gases]</t>
  </si>
  <si>
    <t>Direct Buildings Pollutant Emissions[urban residential,heating,hydrogen bf,CO2]</t>
  </si>
  <si>
    <t>Direct Buildings Pollutant Emissions[urban residential,heating,hydrogen bf,VOC]</t>
  </si>
  <si>
    <t>Direct Buildings Pollutant Emissions[urban residential,heating,hydrogen bf,CO]</t>
  </si>
  <si>
    <t>Direct Buildings Pollutant Emissions[urban residential,heating,hydrogen bf,NOx]</t>
  </si>
  <si>
    <t>Direct Buildings Pollutant Emissions[urban residential,heating,hydrogen bf,PM10]</t>
  </si>
  <si>
    <t>Direct Buildings Pollutant Emissions[urban residential,heating,hydrogen bf,PM25]</t>
  </si>
  <si>
    <t>Direct Buildings Pollutant Emissions[urban residential,heating,hydrogen bf,SOx]</t>
  </si>
  <si>
    <t>Direct Buildings Pollutant Emissions[urban residential,heating,hydrogen bf,BC]</t>
  </si>
  <si>
    <t>Direct Buildings Pollutant Emissions[urban residential,heating,hydrogen bf,OC]</t>
  </si>
  <si>
    <t>Direct Buildings Pollutant Emissions[urban residential,heating,hydrogen bf,CH4]</t>
  </si>
  <si>
    <t>Direct Buildings Pollutant Emissions[urban residential,heating,hydrogen bf,N2O]</t>
  </si>
  <si>
    <t>Direct Buildings Pollutant Emissions[urban residential,heating,hydrogen bf,F gases]</t>
  </si>
  <si>
    <t>Direct Buildings Pollutant Emissions[urban residential,cooling and ventilation,electricity bf,CO2]</t>
  </si>
  <si>
    <t>Direct Buildings Pollutant Emissions[urban residential,cooling and ventilation,electricity bf,VOC]</t>
  </si>
  <si>
    <t>Direct Buildings Pollutant Emissions[urban residential,cooling and ventilation,electricity bf,CO]</t>
  </si>
  <si>
    <t>Direct Buildings Pollutant Emissions[urban residential,cooling and ventilation,electricity bf,NOx]</t>
  </si>
  <si>
    <t>Direct Buildings Pollutant Emissions[urban residential,cooling and ventilation,electricity bf,PM10]</t>
  </si>
  <si>
    <t>Direct Buildings Pollutant Emissions[urban residential,cooling and ventilation,electricity bf,PM25]</t>
  </si>
  <si>
    <t>Direct Buildings Pollutant Emissions[urban residential,cooling and ventilation,electricity bf,SOx]</t>
  </si>
  <si>
    <t>Direct Buildings Pollutant Emissions[urban residential,cooling and ventilation,electricity bf,BC]</t>
  </si>
  <si>
    <t>Direct Buildings Pollutant Emissions[urban residential,cooling and ventilation,electricity bf,OC]</t>
  </si>
  <si>
    <t>Direct Buildings Pollutant Emissions[urban residential,cooling and ventilation,electricity bf,CH4]</t>
  </si>
  <si>
    <t>Direct Buildings Pollutant Emissions[urban residential,cooling and ventilation,electricity bf,N2O]</t>
  </si>
  <si>
    <t>Direct Buildings Pollutant Emissions[urban residential,cooling and ventilation,electricity bf,F gases]</t>
  </si>
  <si>
    <t>Direct Buildings Pollutant Emissions[urban residential,cooling and ventilation,hard coal bf,CO2]</t>
  </si>
  <si>
    <t>Direct Buildings Pollutant Emissions[urban residential,cooling and ventilation,hard coal bf,VOC]</t>
  </si>
  <si>
    <t>Direct Buildings Pollutant Emissions[urban residential,cooling and ventilation,hard coal bf,CO]</t>
  </si>
  <si>
    <t>Direct Buildings Pollutant Emissions[urban residential,cooling and ventilation,hard coal bf,NOx]</t>
  </si>
  <si>
    <t>Direct Buildings Pollutant Emissions[urban residential,cooling and ventilation,hard coal bf,PM10]</t>
  </si>
  <si>
    <t>Direct Buildings Pollutant Emissions[urban residential,cooling and ventilation,hard coal bf,PM25]</t>
  </si>
  <si>
    <t>Direct Buildings Pollutant Emissions[urban residential,cooling and ventilation,hard coal bf,SOx]</t>
  </si>
  <si>
    <t>Direct Buildings Pollutant Emissions[urban residential,cooling and ventilation,hard coal bf,BC]</t>
  </si>
  <si>
    <t>Direct Buildings Pollutant Emissions[urban residential,cooling and ventilation,hard coal bf,OC]</t>
  </si>
  <si>
    <t>Direct Buildings Pollutant Emissions[urban residential,cooling and ventilation,hard coal bf,CH4]</t>
  </si>
  <si>
    <t>Direct Buildings Pollutant Emissions[urban residential,cooling and ventilation,hard coal bf,N2O]</t>
  </si>
  <si>
    <t>Direct Buildings Pollutant Emissions[urban residential,cooling and ventilation,hard coal bf,F gases]</t>
  </si>
  <si>
    <t>Direct Buildings Pollutant Emissions[urban residential,cooling and ventilation,natural gas bf,CO2]</t>
  </si>
  <si>
    <t>Direct Buildings Pollutant Emissions[urban residential,cooling and ventilation,natural gas bf,VOC]</t>
  </si>
  <si>
    <t>Direct Buildings Pollutant Emissions[urban residential,cooling and ventilation,natural gas bf,CO]</t>
  </si>
  <si>
    <t>Direct Buildings Pollutant Emissions[urban residential,cooling and ventilation,natural gas bf,NOx]</t>
  </si>
  <si>
    <t>Direct Buildings Pollutant Emissions[urban residential,cooling and ventilation,natural gas bf,PM10]</t>
  </si>
  <si>
    <t>Direct Buildings Pollutant Emissions[urban residential,cooling and ventilation,natural gas bf,PM25]</t>
  </si>
  <si>
    <t>Direct Buildings Pollutant Emissions[urban residential,cooling and ventilation,natural gas bf,SOx]</t>
  </si>
  <si>
    <t>Direct Buildings Pollutant Emissions[urban residential,cooling and ventilation,natural gas bf,BC]</t>
  </si>
  <si>
    <t>Direct Buildings Pollutant Emissions[urban residential,cooling and ventilation,natural gas bf,OC]</t>
  </si>
  <si>
    <t>Direct Buildings Pollutant Emissions[urban residential,cooling and ventilation,natural gas bf,CH4]</t>
  </si>
  <si>
    <t>Direct Buildings Pollutant Emissions[urban residential,cooling and ventilation,natural gas bf,N2O]</t>
  </si>
  <si>
    <t>Direct Buildings Pollutant Emissions[urban residential,cooling and ventilation,natural gas bf,F gases]</t>
  </si>
  <si>
    <t>Direct Buildings Pollutant Emissions[urban residential,cooling and ventilation,petroleum diesel bf,CO2]</t>
  </si>
  <si>
    <t>Direct Buildings Pollutant Emissions[urban residential,cooling and ventilation,petroleum diesel bf,VOC]</t>
  </si>
  <si>
    <t>Direct Buildings Pollutant Emissions[urban residential,cooling and ventilation,petroleum diesel bf,CO]</t>
  </si>
  <si>
    <t>Direct Buildings Pollutant Emissions[urban residential,cooling and ventilation,petroleum diesel bf,NOx]</t>
  </si>
  <si>
    <t>Direct Buildings Pollutant Emissions[urban residential,cooling and ventilation,petroleum diesel bf,PM10]</t>
  </si>
  <si>
    <t>Direct Buildings Pollutant Emissions[urban residential,cooling and ventilation,petroleum diesel bf,PM25]</t>
  </si>
  <si>
    <t>Direct Buildings Pollutant Emissions[urban residential,cooling and ventilation,petroleum diesel bf,SOx]</t>
  </si>
  <si>
    <t>Direct Buildings Pollutant Emissions[urban residential,cooling and ventilation,petroleum diesel bf,BC]</t>
  </si>
  <si>
    <t>Direct Buildings Pollutant Emissions[urban residential,cooling and ventilation,petroleum diesel bf,OC]</t>
  </si>
  <si>
    <t>Direct Buildings Pollutant Emissions[urban residential,cooling and ventilation,petroleum diesel bf,CH4]</t>
  </si>
  <si>
    <t>Direct Buildings Pollutant Emissions[urban residential,cooling and ventilation,petroleum diesel bf,N2O]</t>
  </si>
  <si>
    <t>Direct Buildings Pollutant Emissions[urban residential,cooling and ventilation,petroleum diesel bf,F gases]</t>
  </si>
  <si>
    <t>Direct Buildings Pollutant Emissions[urban residential,cooling and ventilation,heat bf,CO2]</t>
  </si>
  <si>
    <t>Direct Buildings Pollutant Emissions[urban residential,cooling and ventilation,heat bf,VOC]</t>
  </si>
  <si>
    <t>Direct Buildings Pollutant Emissions[urban residential,cooling and ventilation,heat bf,CO]</t>
  </si>
  <si>
    <t>Direct Buildings Pollutant Emissions[urban residential,cooling and ventilation,heat bf,NOx]</t>
  </si>
  <si>
    <t>Direct Buildings Pollutant Emissions[urban residential,cooling and ventilation,heat bf,PM10]</t>
  </si>
  <si>
    <t>Direct Buildings Pollutant Emissions[urban residential,cooling and ventilation,heat bf,PM25]</t>
  </si>
  <si>
    <t>Direct Buildings Pollutant Emissions[urban residential,cooling and ventilation,heat bf,SOx]</t>
  </si>
  <si>
    <t>Direct Buildings Pollutant Emissions[urban residential,cooling and ventilation,heat bf,BC]</t>
  </si>
  <si>
    <t>Direct Buildings Pollutant Emissions[urban residential,cooling and ventilation,heat bf,OC]</t>
  </si>
  <si>
    <t>Direct Buildings Pollutant Emissions[urban residential,cooling and ventilation,heat bf,CH4]</t>
  </si>
  <si>
    <t>Direct Buildings Pollutant Emissions[urban residential,cooling and ventilation,heat bf,N2O]</t>
  </si>
  <si>
    <t>Direct Buildings Pollutant Emissions[urban residential,cooling and ventilation,heat bf,F gases]</t>
  </si>
  <si>
    <t>Direct Buildings Pollutant Emissions[urban residential,cooling and ventilation,biomass bf,CO2]</t>
  </si>
  <si>
    <t>Direct Buildings Pollutant Emissions[urban residential,cooling and ventilation,biomass bf,VOC]</t>
  </si>
  <si>
    <t>Direct Buildings Pollutant Emissions[urban residential,cooling and ventilation,biomass bf,CO]</t>
  </si>
  <si>
    <t>Direct Buildings Pollutant Emissions[urban residential,cooling and ventilation,biomass bf,NOx]</t>
  </si>
  <si>
    <t>Direct Buildings Pollutant Emissions[urban residential,cooling and ventilation,biomass bf,PM10]</t>
  </si>
  <si>
    <t>Direct Buildings Pollutant Emissions[urban residential,cooling and ventilation,biomass bf,PM25]</t>
  </si>
  <si>
    <t>Direct Buildings Pollutant Emissions[urban residential,cooling and ventilation,biomass bf,SOx]</t>
  </si>
  <si>
    <t>Direct Buildings Pollutant Emissions[urban residential,cooling and ventilation,biomass bf,BC]</t>
  </si>
  <si>
    <t>Direct Buildings Pollutant Emissions[urban residential,cooling and ventilation,biomass bf,OC]</t>
  </si>
  <si>
    <t>Direct Buildings Pollutant Emissions[urban residential,cooling and ventilation,biomass bf,CH4]</t>
  </si>
  <si>
    <t>Direct Buildings Pollutant Emissions[urban residential,cooling and ventilation,biomass bf,N2O]</t>
  </si>
  <si>
    <t>Direct Buildings Pollutant Emissions[urban residential,cooling and ventilation,biomass bf,F gases]</t>
  </si>
  <si>
    <t>Direct Buildings Pollutant Emissions[urban residential,cooling and ventilation,kerosene bf,CO2]</t>
  </si>
  <si>
    <t>Direct Buildings Pollutant Emissions[urban residential,cooling and ventilation,kerosene bf,VOC]</t>
  </si>
  <si>
    <t>Direct Buildings Pollutant Emissions[urban residential,cooling and ventilation,kerosene bf,CO]</t>
  </si>
  <si>
    <t>Direct Buildings Pollutant Emissions[urban residential,cooling and ventilation,kerosene bf,NOx]</t>
  </si>
  <si>
    <t>Direct Buildings Pollutant Emissions[urban residential,cooling and ventilation,kerosene bf,PM10]</t>
  </si>
  <si>
    <t>Direct Buildings Pollutant Emissions[urban residential,cooling and ventilation,kerosene bf,PM25]</t>
  </si>
  <si>
    <t>Direct Buildings Pollutant Emissions[urban residential,cooling and ventilation,kerosene bf,SOx]</t>
  </si>
  <si>
    <t>Direct Buildings Pollutant Emissions[urban residential,cooling and ventilation,kerosene bf,BC]</t>
  </si>
  <si>
    <t>Direct Buildings Pollutant Emissions[urban residential,cooling and ventilation,kerosene bf,OC]</t>
  </si>
  <si>
    <t>Direct Buildings Pollutant Emissions[urban residential,cooling and ventilation,kerosene bf,CH4]</t>
  </si>
  <si>
    <t>Direct Buildings Pollutant Emissions[urban residential,cooling and ventilation,kerosene bf,N2O]</t>
  </si>
  <si>
    <t>Direct Buildings Pollutant Emissions[urban residential,cooling and ventilation,kerosene bf,F gases]</t>
  </si>
  <si>
    <t>Direct Buildings Pollutant Emissions[urban residential,cooling and ventilation,heavy or residual fuel oil bf,CO2]</t>
  </si>
  <si>
    <t>Direct Buildings Pollutant Emissions[urban residential,cooling and ventilation,heavy or residual fuel oil bf,VOC]</t>
  </si>
  <si>
    <t>Direct Buildings Pollutant Emissions[urban residential,cooling and ventilation,heavy or residual fuel oil bf,CO]</t>
  </si>
  <si>
    <t>Direct Buildings Pollutant Emissions[urban residential,cooling and ventilation,heavy or residual fuel oil bf,NOx]</t>
  </si>
  <si>
    <t>Direct Buildings Pollutant Emissions[urban residential,cooling and ventilation,heavy or residual fuel oil bf,PM10]</t>
  </si>
  <si>
    <t>Direct Buildings Pollutant Emissions[urban residential,cooling and ventilation,heavy or residual fuel oil bf,PM25]</t>
  </si>
  <si>
    <t>Direct Buildings Pollutant Emissions[urban residential,cooling and ventilation,heavy or residual fuel oil bf,SOx]</t>
  </si>
  <si>
    <t>Direct Buildings Pollutant Emissions[urban residential,cooling and ventilation,heavy or residual fuel oil bf,BC]</t>
  </si>
  <si>
    <t>Direct Buildings Pollutant Emissions[urban residential,cooling and ventilation,heavy or residual fuel oil bf,OC]</t>
  </si>
  <si>
    <t>Direct Buildings Pollutant Emissions[urban residential,cooling and ventilation,heavy or residual fuel oil bf,CH4]</t>
  </si>
  <si>
    <t>Direct Buildings Pollutant Emissions[urban residential,cooling and ventilation,heavy or residual fuel oil bf,N2O]</t>
  </si>
  <si>
    <t>Direct Buildings Pollutant Emissions[urban residential,cooling and ventilation,heavy or residual fuel oil bf,F gases]</t>
  </si>
  <si>
    <t>Direct Buildings Pollutant Emissions[urban residential,cooling and ventilation,LPG propane or butane bf,CO2]</t>
  </si>
  <si>
    <t>Direct Buildings Pollutant Emissions[urban residential,cooling and ventilation,LPG propane or butane bf,VOC]</t>
  </si>
  <si>
    <t>Direct Buildings Pollutant Emissions[urban residential,cooling and ventilation,LPG propane or butane bf,CO]</t>
  </si>
  <si>
    <t>Direct Buildings Pollutant Emissions[urban residential,cooling and ventilation,LPG propane or butane bf,NOx]</t>
  </si>
  <si>
    <t>Direct Buildings Pollutant Emissions[urban residential,cooling and ventilation,LPG propane or butane bf,PM10]</t>
  </si>
  <si>
    <t>Direct Buildings Pollutant Emissions[urban residential,cooling and ventilation,LPG propane or butane bf,PM25]</t>
  </si>
  <si>
    <t>Direct Buildings Pollutant Emissions[urban residential,cooling and ventilation,LPG propane or butane bf,SOx]</t>
  </si>
  <si>
    <t>Direct Buildings Pollutant Emissions[urban residential,cooling and ventilation,LPG propane or butane bf,BC]</t>
  </si>
  <si>
    <t>Direct Buildings Pollutant Emissions[urban residential,cooling and ventilation,LPG propane or butane bf,OC]</t>
  </si>
  <si>
    <t>Direct Buildings Pollutant Emissions[urban residential,cooling and ventilation,LPG propane or butane bf,CH4]</t>
  </si>
  <si>
    <t>Direct Buildings Pollutant Emissions[urban residential,cooling and ventilation,LPG propane or butane bf,N2O]</t>
  </si>
  <si>
    <t>Direct Buildings Pollutant Emissions[urban residential,cooling and ventilation,LPG propane or butane bf,F gases]</t>
  </si>
  <si>
    <t>Direct Buildings Pollutant Emissions[urban residential,cooling and ventilation,hydrogen bf,CO2]</t>
  </si>
  <si>
    <t>Direct Buildings Pollutant Emissions[urban residential,cooling and ventilation,hydrogen bf,VOC]</t>
  </si>
  <si>
    <t>Direct Buildings Pollutant Emissions[urban residential,cooling and ventilation,hydrogen bf,CO]</t>
  </si>
  <si>
    <t>Direct Buildings Pollutant Emissions[urban residential,cooling and ventilation,hydrogen bf,NOx]</t>
  </si>
  <si>
    <t>Direct Buildings Pollutant Emissions[urban residential,cooling and ventilation,hydrogen bf,PM10]</t>
  </si>
  <si>
    <t>Direct Buildings Pollutant Emissions[urban residential,cooling and ventilation,hydrogen bf,PM25]</t>
  </si>
  <si>
    <t>Direct Buildings Pollutant Emissions[urban residential,cooling and ventilation,hydrogen bf,SOx]</t>
  </si>
  <si>
    <t>Direct Buildings Pollutant Emissions[urban residential,cooling and ventilation,hydrogen bf,BC]</t>
  </si>
  <si>
    <t>Direct Buildings Pollutant Emissions[urban residential,cooling and ventilation,hydrogen bf,OC]</t>
  </si>
  <si>
    <t>Direct Buildings Pollutant Emissions[urban residential,cooling and ventilation,hydrogen bf,CH4]</t>
  </si>
  <si>
    <t>Direct Buildings Pollutant Emissions[urban residential,cooling and ventilation,hydrogen bf,N2O]</t>
  </si>
  <si>
    <t>Direct Buildings Pollutant Emissions[urban residential,cooling and ventilation,hydrogen bf,F gases]</t>
  </si>
  <si>
    <t>Direct Buildings Pollutant Emissions[urban residential,envelope,electricity bf,CO2]</t>
  </si>
  <si>
    <t>Direct Buildings Pollutant Emissions[urban residential,envelope,electricity bf,VOC]</t>
  </si>
  <si>
    <t>Direct Buildings Pollutant Emissions[urban residential,envelope,electricity bf,CO]</t>
  </si>
  <si>
    <t>Direct Buildings Pollutant Emissions[urban residential,envelope,electricity bf,NOx]</t>
  </si>
  <si>
    <t>Direct Buildings Pollutant Emissions[urban residential,envelope,electricity bf,PM10]</t>
  </si>
  <si>
    <t>Direct Buildings Pollutant Emissions[urban residential,envelope,electricity bf,PM25]</t>
  </si>
  <si>
    <t>Direct Buildings Pollutant Emissions[urban residential,envelope,electricity bf,SOx]</t>
  </si>
  <si>
    <t>Direct Buildings Pollutant Emissions[urban residential,envelope,electricity bf,BC]</t>
  </si>
  <si>
    <t>Direct Buildings Pollutant Emissions[urban residential,envelope,electricity bf,OC]</t>
  </si>
  <si>
    <t>Direct Buildings Pollutant Emissions[urban residential,envelope,electricity bf,CH4]</t>
  </si>
  <si>
    <t>Direct Buildings Pollutant Emissions[urban residential,envelope,electricity bf,N2O]</t>
  </si>
  <si>
    <t>Direct Buildings Pollutant Emissions[urban residential,envelope,electricity bf,F gases]</t>
  </si>
  <si>
    <t>Direct Buildings Pollutant Emissions[urban residential,envelope,hard coal bf,CO2]</t>
  </si>
  <si>
    <t>Direct Buildings Pollutant Emissions[urban residential,envelope,hard coal bf,VOC]</t>
  </si>
  <si>
    <t>Direct Buildings Pollutant Emissions[urban residential,envelope,hard coal bf,CO]</t>
  </si>
  <si>
    <t>Direct Buildings Pollutant Emissions[urban residential,envelope,hard coal bf,NOx]</t>
  </si>
  <si>
    <t>Direct Buildings Pollutant Emissions[urban residential,envelope,hard coal bf,PM10]</t>
  </si>
  <si>
    <t>Direct Buildings Pollutant Emissions[urban residential,envelope,hard coal bf,PM25]</t>
  </si>
  <si>
    <t>Direct Buildings Pollutant Emissions[urban residential,envelope,hard coal bf,SOx]</t>
  </si>
  <si>
    <t>Direct Buildings Pollutant Emissions[urban residential,envelope,hard coal bf,BC]</t>
  </si>
  <si>
    <t>Direct Buildings Pollutant Emissions[urban residential,envelope,hard coal bf,OC]</t>
  </si>
  <si>
    <t>Direct Buildings Pollutant Emissions[urban residential,envelope,hard coal bf,CH4]</t>
  </si>
  <si>
    <t>Direct Buildings Pollutant Emissions[urban residential,envelope,hard coal bf,N2O]</t>
  </si>
  <si>
    <t>Direct Buildings Pollutant Emissions[urban residential,envelope,hard coal bf,F gases]</t>
  </si>
  <si>
    <t>Direct Buildings Pollutant Emissions[urban residential,envelope,natural gas bf,CO2]</t>
  </si>
  <si>
    <t>Direct Buildings Pollutant Emissions[urban residential,envelope,natural gas bf,VOC]</t>
  </si>
  <si>
    <t>Direct Buildings Pollutant Emissions[urban residential,envelope,natural gas bf,CO]</t>
  </si>
  <si>
    <t>Direct Buildings Pollutant Emissions[urban residential,envelope,natural gas bf,NOx]</t>
  </si>
  <si>
    <t>Direct Buildings Pollutant Emissions[urban residential,envelope,natural gas bf,PM10]</t>
  </si>
  <si>
    <t>Direct Buildings Pollutant Emissions[urban residential,envelope,natural gas bf,PM25]</t>
  </si>
  <si>
    <t>Direct Buildings Pollutant Emissions[urban residential,envelope,natural gas bf,SOx]</t>
  </si>
  <si>
    <t>Direct Buildings Pollutant Emissions[urban residential,envelope,natural gas bf,BC]</t>
  </si>
  <si>
    <t>Direct Buildings Pollutant Emissions[urban residential,envelope,natural gas bf,OC]</t>
  </si>
  <si>
    <t>Direct Buildings Pollutant Emissions[urban residential,envelope,natural gas bf,CH4]</t>
  </si>
  <si>
    <t>Direct Buildings Pollutant Emissions[urban residential,envelope,natural gas bf,N2O]</t>
  </si>
  <si>
    <t>Direct Buildings Pollutant Emissions[urban residential,envelope,natural gas bf,F gases]</t>
  </si>
  <si>
    <t>Direct Buildings Pollutant Emissions[urban residential,envelope,petroleum diesel bf,CO2]</t>
  </si>
  <si>
    <t>Direct Buildings Pollutant Emissions[urban residential,envelope,petroleum diesel bf,VOC]</t>
  </si>
  <si>
    <t>Direct Buildings Pollutant Emissions[urban residential,envelope,petroleum diesel bf,CO]</t>
  </si>
  <si>
    <t>Direct Buildings Pollutant Emissions[urban residential,envelope,petroleum diesel bf,NOx]</t>
  </si>
  <si>
    <t>Direct Buildings Pollutant Emissions[urban residential,envelope,petroleum diesel bf,PM10]</t>
  </si>
  <si>
    <t>Direct Buildings Pollutant Emissions[urban residential,envelope,petroleum diesel bf,PM25]</t>
  </si>
  <si>
    <t>Direct Buildings Pollutant Emissions[urban residential,envelope,petroleum diesel bf,SOx]</t>
  </si>
  <si>
    <t>Direct Buildings Pollutant Emissions[urban residential,envelope,petroleum diesel bf,BC]</t>
  </si>
  <si>
    <t>Direct Buildings Pollutant Emissions[urban residential,envelope,petroleum diesel bf,OC]</t>
  </si>
  <si>
    <t>Direct Buildings Pollutant Emissions[urban residential,envelope,petroleum diesel bf,CH4]</t>
  </si>
  <si>
    <t>Direct Buildings Pollutant Emissions[urban residential,envelope,petroleum diesel bf,N2O]</t>
  </si>
  <si>
    <t>Direct Buildings Pollutant Emissions[urban residential,envelope,petroleum diesel bf,F gases]</t>
  </si>
  <si>
    <t>Direct Buildings Pollutant Emissions[urban residential,envelope,heat bf,CO2]</t>
  </si>
  <si>
    <t>Direct Buildings Pollutant Emissions[urban residential,envelope,heat bf,VOC]</t>
  </si>
  <si>
    <t>Direct Buildings Pollutant Emissions[urban residential,envelope,heat bf,CO]</t>
  </si>
  <si>
    <t>Direct Buildings Pollutant Emissions[urban residential,envelope,heat bf,NOx]</t>
  </si>
  <si>
    <t>Direct Buildings Pollutant Emissions[urban residential,envelope,heat bf,PM10]</t>
  </si>
  <si>
    <t>Direct Buildings Pollutant Emissions[urban residential,envelope,heat bf,PM25]</t>
  </si>
  <si>
    <t>Direct Buildings Pollutant Emissions[urban residential,envelope,heat bf,SOx]</t>
  </si>
  <si>
    <t>Direct Buildings Pollutant Emissions[urban residential,envelope,heat bf,BC]</t>
  </si>
  <si>
    <t>Direct Buildings Pollutant Emissions[urban residential,envelope,heat bf,OC]</t>
  </si>
  <si>
    <t>Direct Buildings Pollutant Emissions[urban residential,envelope,heat bf,CH4]</t>
  </si>
  <si>
    <t>Direct Buildings Pollutant Emissions[urban residential,envelope,heat bf,N2O]</t>
  </si>
  <si>
    <t>Direct Buildings Pollutant Emissions[urban residential,envelope,heat bf,F gases]</t>
  </si>
  <si>
    <t>Direct Buildings Pollutant Emissions[urban residential,envelope,biomass bf,CO2]</t>
  </si>
  <si>
    <t>Direct Buildings Pollutant Emissions[urban residential,envelope,biomass bf,VOC]</t>
  </si>
  <si>
    <t>Direct Buildings Pollutant Emissions[urban residential,envelope,biomass bf,CO]</t>
  </si>
  <si>
    <t>Direct Buildings Pollutant Emissions[urban residential,envelope,biomass bf,NOx]</t>
  </si>
  <si>
    <t>Direct Buildings Pollutant Emissions[urban residential,envelope,biomass bf,PM10]</t>
  </si>
  <si>
    <t>Direct Buildings Pollutant Emissions[urban residential,envelope,biomass bf,PM25]</t>
  </si>
  <si>
    <t>Direct Buildings Pollutant Emissions[urban residential,envelope,biomass bf,SOx]</t>
  </si>
  <si>
    <t>Direct Buildings Pollutant Emissions[urban residential,envelope,biomass bf,BC]</t>
  </si>
  <si>
    <t>Direct Buildings Pollutant Emissions[urban residential,envelope,biomass bf,OC]</t>
  </si>
  <si>
    <t>Direct Buildings Pollutant Emissions[urban residential,envelope,biomass bf,CH4]</t>
  </si>
  <si>
    <t>Direct Buildings Pollutant Emissions[urban residential,envelope,biomass bf,N2O]</t>
  </si>
  <si>
    <t>Direct Buildings Pollutant Emissions[urban residential,envelope,biomass bf,F gases]</t>
  </si>
  <si>
    <t>Direct Buildings Pollutant Emissions[urban residential,envelope,kerosene bf,CO2]</t>
  </si>
  <si>
    <t>Direct Buildings Pollutant Emissions[urban residential,envelope,kerosene bf,VOC]</t>
  </si>
  <si>
    <t>Direct Buildings Pollutant Emissions[urban residential,envelope,kerosene bf,CO]</t>
  </si>
  <si>
    <t>Direct Buildings Pollutant Emissions[urban residential,envelope,kerosene bf,NOx]</t>
  </si>
  <si>
    <t>Direct Buildings Pollutant Emissions[urban residential,envelope,kerosene bf,PM10]</t>
  </si>
  <si>
    <t>Direct Buildings Pollutant Emissions[urban residential,envelope,kerosene bf,PM25]</t>
  </si>
  <si>
    <t>Direct Buildings Pollutant Emissions[urban residential,envelope,kerosene bf,SOx]</t>
  </si>
  <si>
    <t>Direct Buildings Pollutant Emissions[urban residential,envelope,kerosene bf,BC]</t>
  </si>
  <si>
    <t>Direct Buildings Pollutant Emissions[urban residential,envelope,kerosene bf,OC]</t>
  </si>
  <si>
    <t>Direct Buildings Pollutant Emissions[urban residential,envelope,kerosene bf,CH4]</t>
  </si>
  <si>
    <t>Direct Buildings Pollutant Emissions[urban residential,envelope,kerosene bf,N2O]</t>
  </si>
  <si>
    <t>Direct Buildings Pollutant Emissions[urban residential,envelope,kerosene bf,F gases]</t>
  </si>
  <si>
    <t>Direct Buildings Pollutant Emissions[urban residential,envelope,heavy or residual fuel oil bf,CO2]</t>
  </si>
  <si>
    <t>Direct Buildings Pollutant Emissions[urban residential,envelope,heavy or residual fuel oil bf,VOC]</t>
  </si>
  <si>
    <t>Direct Buildings Pollutant Emissions[urban residential,envelope,heavy or residual fuel oil bf,CO]</t>
  </si>
  <si>
    <t>Direct Buildings Pollutant Emissions[urban residential,envelope,heavy or residual fuel oil bf,NOx]</t>
  </si>
  <si>
    <t>Direct Buildings Pollutant Emissions[urban residential,envelope,heavy or residual fuel oil bf,PM10]</t>
  </si>
  <si>
    <t>Direct Buildings Pollutant Emissions[urban residential,envelope,heavy or residual fuel oil bf,PM25]</t>
  </si>
  <si>
    <t>Direct Buildings Pollutant Emissions[urban residential,envelope,heavy or residual fuel oil bf,SOx]</t>
  </si>
  <si>
    <t>Direct Buildings Pollutant Emissions[urban residential,envelope,heavy or residual fuel oil bf,BC]</t>
  </si>
  <si>
    <t>Direct Buildings Pollutant Emissions[urban residential,envelope,heavy or residual fuel oil bf,OC]</t>
  </si>
  <si>
    <t>Direct Buildings Pollutant Emissions[urban residential,envelope,heavy or residual fuel oil bf,CH4]</t>
  </si>
  <si>
    <t>Direct Buildings Pollutant Emissions[urban residential,envelope,heavy or residual fuel oil bf,N2O]</t>
  </si>
  <si>
    <t>Direct Buildings Pollutant Emissions[urban residential,envelope,heavy or residual fuel oil bf,F gases]</t>
  </si>
  <si>
    <t>Direct Buildings Pollutant Emissions[urban residential,envelope,LPG propane or butane bf,CO2]</t>
  </si>
  <si>
    <t>Direct Buildings Pollutant Emissions[urban residential,envelope,LPG propane or butane bf,VOC]</t>
  </si>
  <si>
    <t>Direct Buildings Pollutant Emissions[urban residential,envelope,LPG propane or butane bf,CO]</t>
  </si>
  <si>
    <t>Direct Buildings Pollutant Emissions[urban residential,envelope,LPG propane or butane bf,NOx]</t>
  </si>
  <si>
    <t>Direct Buildings Pollutant Emissions[urban residential,envelope,LPG propane or butane bf,PM10]</t>
  </si>
  <si>
    <t>Direct Buildings Pollutant Emissions[urban residential,envelope,LPG propane or butane bf,PM25]</t>
  </si>
  <si>
    <t>Direct Buildings Pollutant Emissions[urban residential,envelope,LPG propane or butane bf,SOx]</t>
  </si>
  <si>
    <t>Direct Buildings Pollutant Emissions[urban residential,envelope,LPG propane or butane bf,BC]</t>
  </si>
  <si>
    <t>Direct Buildings Pollutant Emissions[urban residential,envelope,LPG propane or butane bf,OC]</t>
  </si>
  <si>
    <t>Direct Buildings Pollutant Emissions[urban residential,envelope,LPG propane or butane bf,CH4]</t>
  </si>
  <si>
    <t>Direct Buildings Pollutant Emissions[urban residential,envelope,LPG propane or butane bf,N2O]</t>
  </si>
  <si>
    <t>Direct Buildings Pollutant Emissions[urban residential,envelope,LPG propane or butane bf,F gases]</t>
  </si>
  <si>
    <t>Direct Buildings Pollutant Emissions[urban residential,envelope,hydrogen bf,CO2]</t>
  </si>
  <si>
    <t>Direct Buildings Pollutant Emissions[urban residential,envelope,hydrogen bf,VOC]</t>
  </si>
  <si>
    <t>Direct Buildings Pollutant Emissions[urban residential,envelope,hydrogen bf,CO]</t>
  </si>
  <si>
    <t>Direct Buildings Pollutant Emissions[urban residential,envelope,hydrogen bf,NOx]</t>
  </si>
  <si>
    <t>Direct Buildings Pollutant Emissions[urban residential,envelope,hydrogen bf,PM10]</t>
  </si>
  <si>
    <t>Direct Buildings Pollutant Emissions[urban residential,envelope,hydrogen bf,PM25]</t>
  </si>
  <si>
    <t>Direct Buildings Pollutant Emissions[urban residential,envelope,hydrogen bf,SOx]</t>
  </si>
  <si>
    <t>Direct Buildings Pollutant Emissions[urban residential,envelope,hydrogen bf,BC]</t>
  </si>
  <si>
    <t>Direct Buildings Pollutant Emissions[urban residential,envelope,hydrogen bf,OC]</t>
  </si>
  <si>
    <t>Direct Buildings Pollutant Emissions[urban residential,envelope,hydrogen bf,CH4]</t>
  </si>
  <si>
    <t>Direct Buildings Pollutant Emissions[urban residential,envelope,hydrogen bf,N2O]</t>
  </si>
  <si>
    <t>Direct Buildings Pollutant Emissions[urban residential,envelope,hydrogen bf,F gases]</t>
  </si>
  <si>
    <t>Direct Buildings Pollutant Emissions[urban residential,lighting,electricity bf,CO2]</t>
  </si>
  <si>
    <t>Direct Buildings Pollutant Emissions[urban residential,lighting,electricity bf,VOC]</t>
  </si>
  <si>
    <t>Direct Buildings Pollutant Emissions[urban residential,lighting,electricity bf,CO]</t>
  </si>
  <si>
    <t>Direct Buildings Pollutant Emissions[urban residential,lighting,electricity bf,NOx]</t>
  </si>
  <si>
    <t>Direct Buildings Pollutant Emissions[urban residential,lighting,electricity bf,PM10]</t>
  </si>
  <si>
    <t>Direct Buildings Pollutant Emissions[urban residential,lighting,electricity bf,PM25]</t>
  </si>
  <si>
    <t>Direct Buildings Pollutant Emissions[urban residential,lighting,electricity bf,SOx]</t>
  </si>
  <si>
    <t>Direct Buildings Pollutant Emissions[urban residential,lighting,electricity bf,BC]</t>
  </si>
  <si>
    <t>Direct Buildings Pollutant Emissions[urban residential,lighting,electricity bf,OC]</t>
  </si>
  <si>
    <t>Direct Buildings Pollutant Emissions[urban residential,lighting,electricity bf,CH4]</t>
  </si>
  <si>
    <t>Direct Buildings Pollutant Emissions[urban residential,lighting,electricity bf,N2O]</t>
  </si>
  <si>
    <t>Direct Buildings Pollutant Emissions[urban residential,lighting,electricity bf,F gases]</t>
  </si>
  <si>
    <t>Direct Buildings Pollutant Emissions[urban residential,lighting,hard coal bf,CO2]</t>
  </si>
  <si>
    <t>Direct Buildings Pollutant Emissions[urban residential,lighting,hard coal bf,VOC]</t>
  </si>
  <si>
    <t>Direct Buildings Pollutant Emissions[urban residential,lighting,hard coal bf,CO]</t>
  </si>
  <si>
    <t>Direct Buildings Pollutant Emissions[urban residential,lighting,hard coal bf,NOx]</t>
  </si>
  <si>
    <t>Direct Buildings Pollutant Emissions[urban residential,lighting,hard coal bf,PM10]</t>
  </si>
  <si>
    <t>Direct Buildings Pollutant Emissions[urban residential,lighting,hard coal bf,PM25]</t>
  </si>
  <si>
    <t>Direct Buildings Pollutant Emissions[urban residential,lighting,hard coal bf,SOx]</t>
  </si>
  <si>
    <t>Direct Buildings Pollutant Emissions[urban residential,lighting,hard coal bf,BC]</t>
  </si>
  <si>
    <t>Direct Buildings Pollutant Emissions[urban residential,lighting,hard coal bf,OC]</t>
  </si>
  <si>
    <t>Direct Buildings Pollutant Emissions[urban residential,lighting,hard coal bf,CH4]</t>
  </si>
  <si>
    <t>Direct Buildings Pollutant Emissions[urban residential,lighting,hard coal bf,N2O]</t>
  </si>
  <si>
    <t>Direct Buildings Pollutant Emissions[urban residential,lighting,hard coal bf,F gases]</t>
  </si>
  <si>
    <t>Direct Buildings Pollutant Emissions[urban residential,lighting,natural gas bf,CO2]</t>
  </si>
  <si>
    <t>Direct Buildings Pollutant Emissions[urban residential,lighting,natural gas bf,VOC]</t>
  </si>
  <si>
    <t>Direct Buildings Pollutant Emissions[urban residential,lighting,natural gas bf,CO]</t>
  </si>
  <si>
    <t>Direct Buildings Pollutant Emissions[urban residential,lighting,natural gas bf,NOx]</t>
  </si>
  <si>
    <t>Direct Buildings Pollutant Emissions[urban residential,lighting,natural gas bf,PM10]</t>
  </si>
  <si>
    <t>Direct Buildings Pollutant Emissions[urban residential,lighting,natural gas bf,PM25]</t>
  </si>
  <si>
    <t>Direct Buildings Pollutant Emissions[urban residential,lighting,natural gas bf,SOx]</t>
  </si>
  <si>
    <t>Direct Buildings Pollutant Emissions[urban residential,lighting,natural gas bf,BC]</t>
  </si>
  <si>
    <t>Direct Buildings Pollutant Emissions[urban residential,lighting,natural gas bf,OC]</t>
  </si>
  <si>
    <t>Direct Buildings Pollutant Emissions[urban residential,lighting,natural gas bf,CH4]</t>
  </si>
  <si>
    <t>Direct Buildings Pollutant Emissions[urban residential,lighting,natural gas bf,N2O]</t>
  </si>
  <si>
    <t>Direct Buildings Pollutant Emissions[urban residential,lighting,natural gas bf,F gases]</t>
  </si>
  <si>
    <t>Direct Buildings Pollutant Emissions[urban residential,lighting,petroleum diesel bf,CO2]</t>
  </si>
  <si>
    <t>Direct Buildings Pollutant Emissions[urban residential,lighting,petroleum diesel bf,VOC]</t>
  </si>
  <si>
    <t>Direct Buildings Pollutant Emissions[urban residential,lighting,petroleum diesel bf,CO]</t>
  </si>
  <si>
    <t>Direct Buildings Pollutant Emissions[urban residential,lighting,petroleum diesel bf,NOx]</t>
  </si>
  <si>
    <t>Direct Buildings Pollutant Emissions[urban residential,lighting,petroleum diesel bf,PM10]</t>
  </si>
  <si>
    <t>Direct Buildings Pollutant Emissions[urban residential,lighting,petroleum diesel bf,PM25]</t>
  </si>
  <si>
    <t>Direct Buildings Pollutant Emissions[urban residential,lighting,petroleum diesel bf,SOx]</t>
  </si>
  <si>
    <t>Direct Buildings Pollutant Emissions[urban residential,lighting,petroleum diesel bf,BC]</t>
  </si>
  <si>
    <t>Direct Buildings Pollutant Emissions[urban residential,lighting,petroleum diesel bf,OC]</t>
  </si>
  <si>
    <t>Direct Buildings Pollutant Emissions[urban residential,lighting,petroleum diesel bf,CH4]</t>
  </si>
  <si>
    <t>Direct Buildings Pollutant Emissions[urban residential,lighting,petroleum diesel bf,N2O]</t>
  </si>
  <si>
    <t>Direct Buildings Pollutant Emissions[urban residential,lighting,petroleum diesel bf,F gases]</t>
  </si>
  <si>
    <t>Direct Buildings Pollutant Emissions[urban residential,lighting,heat bf,CO2]</t>
  </si>
  <si>
    <t>Direct Buildings Pollutant Emissions[urban residential,lighting,heat bf,VOC]</t>
  </si>
  <si>
    <t>Direct Buildings Pollutant Emissions[urban residential,lighting,heat bf,CO]</t>
  </si>
  <si>
    <t>Direct Buildings Pollutant Emissions[urban residential,lighting,heat bf,NOx]</t>
  </si>
  <si>
    <t>Direct Buildings Pollutant Emissions[urban residential,lighting,heat bf,PM10]</t>
  </si>
  <si>
    <t>Direct Buildings Pollutant Emissions[urban residential,lighting,heat bf,PM25]</t>
  </si>
  <si>
    <t>Direct Buildings Pollutant Emissions[urban residential,lighting,heat bf,SOx]</t>
  </si>
  <si>
    <t>Direct Buildings Pollutant Emissions[urban residential,lighting,heat bf,BC]</t>
  </si>
  <si>
    <t>Direct Buildings Pollutant Emissions[urban residential,lighting,heat bf,OC]</t>
  </si>
  <si>
    <t>Direct Buildings Pollutant Emissions[urban residential,lighting,heat bf,CH4]</t>
  </si>
  <si>
    <t>Direct Buildings Pollutant Emissions[urban residential,lighting,heat bf,N2O]</t>
  </si>
  <si>
    <t>Direct Buildings Pollutant Emissions[urban residential,lighting,heat bf,F gases]</t>
  </si>
  <si>
    <t>Direct Buildings Pollutant Emissions[urban residential,lighting,biomass bf,CO2]</t>
  </si>
  <si>
    <t>Direct Buildings Pollutant Emissions[urban residential,lighting,biomass bf,VOC]</t>
  </si>
  <si>
    <t>Direct Buildings Pollutant Emissions[urban residential,lighting,biomass bf,CO]</t>
  </si>
  <si>
    <t>Direct Buildings Pollutant Emissions[urban residential,lighting,biomass bf,NOx]</t>
  </si>
  <si>
    <t>Direct Buildings Pollutant Emissions[urban residential,lighting,biomass bf,PM10]</t>
  </si>
  <si>
    <t>Direct Buildings Pollutant Emissions[urban residential,lighting,biomass bf,PM25]</t>
  </si>
  <si>
    <t>Direct Buildings Pollutant Emissions[urban residential,lighting,biomass bf,SOx]</t>
  </si>
  <si>
    <t>Direct Buildings Pollutant Emissions[urban residential,lighting,biomass bf,BC]</t>
  </si>
  <si>
    <t>Direct Buildings Pollutant Emissions[urban residential,lighting,biomass bf,OC]</t>
  </si>
  <si>
    <t>Direct Buildings Pollutant Emissions[urban residential,lighting,biomass bf,CH4]</t>
  </si>
  <si>
    <t>Direct Buildings Pollutant Emissions[urban residential,lighting,biomass bf,N2O]</t>
  </si>
  <si>
    <t>Direct Buildings Pollutant Emissions[urban residential,lighting,biomass bf,F gases]</t>
  </si>
  <si>
    <t>Direct Buildings Pollutant Emissions[urban residential,lighting,kerosene bf,CO2]</t>
  </si>
  <si>
    <t>Direct Buildings Pollutant Emissions[urban residential,lighting,kerosene bf,VOC]</t>
  </si>
  <si>
    <t>Direct Buildings Pollutant Emissions[urban residential,lighting,kerosene bf,CO]</t>
  </si>
  <si>
    <t>Direct Buildings Pollutant Emissions[urban residential,lighting,kerosene bf,NOx]</t>
  </si>
  <si>
    <t>Direct Buildings Pollutant Emissions[urban residential,lighting,kerosene bf,PM10]</t>
  </si>
  <si>
    <t>Direct Buildings Pollutant Emissions[urban residential,lighting,kerosene bf,PM25]</t>
  </si>
  <si>
    <t>Direct Buildings Pollutant Emissions[urban residential,lighting,kerosene bf,SOx]</t>
  </si>
  <si>
    <t>Direct Buildings Pollutant Emissions[urban residential,lighting,kerosene bf,BC]</t>
  </si>
  <si>
    <t>Direct Buildings Pollutant Emissions[urban residential,lighting,kerosene bf,OC]</t>
  </si>
  <si>
    <t>Direct Buildings Pollutant Emissions[urban residential,lighting,kerosene bf,CH4]</t>
  </si>
  <si>
    <t>Direct Buildings Pollutant Emissions[urban residential,lighting,kerosene bf,N2O]</t>
  </si>
  <si>
    <t>Direct Buildings Pollutant Emissions[urban residential,lighting,kerosene bf,F gases]</t>
  </si>
  <si>
    <t>Direct Buildings Pollutant Emissions[urban residential,lighting,heavy or residual fuel oil bf,CO2]</t>
  </si>
  <si>
    <t>Direct Buildings Pollutant Emissions[urban residential,lighting,heavy or residual fuel oil bf,VOC]</t>
  </si>
  <si>
    <t>Direct Buildings Pollutant Emissions[urban residential,lighting,heavy or residual fuel oil bf,CO]</t>
  </si>
  <si>
    <t>Direct Buildings Pollutant Emissions[urban residential,lighting,heavy or residual fuel oil bf,NOx]</t>
  </si>
  <si>
    <t>Direct Buildings Pollutant Emissions[urban residential,lighting,heavy or residual fuel oil bf,PM10]</t>
  </si>
  <si>
    <t>Direct Buildings Pollutant Emissions[urban residential,lighting,heavy or residual fuel oil bf,PM25]</t>
  </si>
  <si>
    <t>Direct Buildings Pollutant Emissions[urban residential,lighting,heavy or residual fuel oil bf,SOx]</t>
  </si>
  <si>
    <t>Direct Buildings Pollutant Emissions[urban residential,lighting,heavy or residual fuel oil bf,BC]</t>
  </si>
  <si>
    <t>Direct Buildings Pollutant Emissions[urban residential,lighting,heavy or residual fuel oil bf,OC]</t>
  </si>
  <si>
    <t>Direct Buildings Pollutant Emissions[urban residential,lighting,heavy or residual fuel oil bf,CH4]</t>
  </si>
  <si>
    <t>Direct Buildings Pollutant Emissions[urban residential,lighting,heavy or residual fuel oil bf,N2O]</t>
  </si>
  <si>
    <t>Direct Buildings Pollutant Emissions[urban residential,lighting,heavy or residual fuel oil bf,F gases]</t>
  </si>
  <si>
    <t>Direct Buildings Pollutant Emissions[urban residential,lighting,LPG propane or butane bf,CO2]</t>
  </si>
  <si>
    <t>Direct Buildings Pollutant Emissions[urban residential,lighting,LPG propane or butane bf,VOC]</t>
  </si>
  <si>
    <t>Direct Buildings Pollutant Emissions[urban residential,lighting,LPG propane or butane bf,CO]</t>
  </si>
  <si>
    <t>Direct Buildings Pollutant Emissions[urban residential,lighting,LPG propane or butane bf,NOx]</t>
  </si>
  <si>
    <t>Direct Buildings Pollutant Emissions[urban residential,lighting,LPG propane or butane bf,PM10]</t>
  </si>
  <si>
    <t>Direct Buildings Pollutant Emissions[urban residential,lighting,LPG propane or butane bf,PM25]</t>
  </si>
  <si>
    <t>Direct Buildings Pollutant Emissions[urban residential,lighting,LPG propane or butane bf,SOx]</t>
  </si>
  <si>
    <t>Direct Buildings Pollutant Emissions[urban residential,lighting,LPG propane or butane bf,BC]</t>
  </si>
  <si>
    <t>Direct Buildings Pollutant Emissions[urban residential,lighting,LPG propane or butane bf,OC]</t>
  </si>
  <si>
    <t>Direct Buildings Pollutant Emissions[urban residential,lighting,LPG propane or butane bf,CH4]</t>
  </si>
  <si>
    <t>Direct Buildings Pollutant Emissions[urban residential,lighting,LPG propane or butane bf,N2O]</t>
  </si>
  <si>
    <t>Direct Buildings Pollutant Emissions[urban residential,lighting,LPG propane or butane bf,F gases]</t>
  </si>
  <si>
    <t>Direct Buildings Pollutant Emissions[urban residential,lighting,hydrogen bf,CO2]</t>
  </si>
  <si>
    <t>Direct Buildings Pollutant Emissions[urban residential,lighting,hydrogen bf,VOC]</t>
  </si>
  <si>
    <t>Direct Buildings Pollutant Emissions[urban residential,lighting,hydrogen bf,CO]</t>
  </si>
  <si>
    <t>Direct Buildings Pollutant Emissions[urban residential,lighting,hydrogen bf,NOx]</t>
  </si>
  <si>
    <t>Direct Buildings Pollutant Emissions[urban residential,lighting,hydrogen bf,PM10]</t>
  </si>
  <si>
    <t>Direct Buildings Pollutant Emissions[urban residential,lighting,hydrogen bf,PM25]</t>
  </si>
  <si>
    <t>Direct Buildings Pollutant Emissions[urban residential,lighting,hydrogen bf,SOx]</t>
  </si>
  <si>
    <t>Direct Buildings Pollutant Emissions[urban residential,lighting,hydrogen bf,BC]</t>
  </si>
  <si>
    <t>Direct Buildings Pollutant Emissions[urban residential,lighting,hydrogen bf,OC]</t>
  </si>
  <si>
    <t>Direct Buildings Pollutant Emissions[urban residential,lighting,hydrogen bf,CH4]</t>
  </si>
  <si>
    <t>Direct Buildings Pollutant Emissions[urban residential,lighting,hydrogen bf,N2O]</t>
  </si>
  <si>
    <t>Direct Buildings Pollutant Emissions[urban residential,lighting,hydrogen bf,F gases]</t>
  </si>
  <si>
    <t>Direct Buildings Pollutant Emissions[urban residential,appliances,electricity bf,CO2]</t>
  </si>
  <si>
    <t>Direct Buildings Pollutant Emissions[urban residential,appliances,electricity bf,VOC]</t>
  </si>
  <si>
    <t>Direct Buildings Pollutant Emissions[urban residential,appliances,electricity bf,CO]</t>
  </si>
  <si>
    <t>Direct Buildings Pollutant Emissions[urban residential,appliances,electricity bf,NOx]</t>
  </si>
  <si>
    <t>Direct Buildings Pollutant Emissions[urban residential,appliances,electricity bf,PM10]</t>
  </si>
  <si>
    <t>Direct Buildings Pollutant Emissions[urban residential,appliances,electricity bf,PM25]</t>
  </si>
  <si>
    <t>Direct Buildings Pollutant Emissions[urban residential,appliances,electricity bf,SOx]</t>
  </si>
  <si>
    <t>Direct Buildings Pollutant Emissions[urban residential,appliances,electricity bf,BC]</t>
  </si>
  <si>
    <t>Direct Buildings Pollutant Emissions[urban residential,appliances,electricity bf,OC]</t>
  </si>
  <si>
    <t>Direct Buildings Pollutant Emissions[urban residential,appliances,electricity bf,CH4]</t>
  </si>
  <si>
    <t>Direct Buildings Pollutant Emissions[urban residential,appliances,electricity bf,N2O]</t>
  </si>
  <si>
    <t>Direct Buildings Pollutant Emissions[urban residential,appliances,electricity bf,F gases]</t>
  </si>
  <si>
    <t>Direct Buildings Pollutant Emissions[urban residential,appliances,hard coal bf,CO2]</t>
  </si>
  <si>
    <t>Direct Buildings Pollutant Emissions[urban residential,appliances,hard coal bf,VOC]</t>
  </si>
  <si>
    <t>Direct Buildings Pollutant Emissions[urban residential,appliances,hard coal bf,CO]</t>
  </si>
  <si>
    <t>Direct Buildings Pollutant Emissions[urban residential,appliances,hard coal bf,NOx]</t>
  </si>
  <si>
    <t>Direct Buildings Pollutant Emissions[urban residential,appliances,hard coal bf,PM10]</t>
  </si>
  <si>
    <t>Direct Buildings Pollutant Emissions[urban residential,appliances,hard coal bf,PM25]</t>
  </si>
  <si>
    <t>Direct Buildings Pollutant Emissions[urban residential,appliances,hard coal bf,SOx]</t>
  </si>
  <si>
    <t>Direct Buildings Pollutant Emissions[urban residential,appliances,hard coal bf,BC]</t>
  </si>
  <si>
    <t>Direct Buildings Pollutant Emissions[urban residential,appliances,hard coal bf,OC]</t>
  </si>
  <si>
    <t>Direct Buildings Pollutant Emissions[urban residential,appliances,hard coal bf,CH4]</t>
  </si>
  <si>
    <t>Direct Buildings Pollutant Emissions[urban residential,appliances,hard coal bf,N2O]</t>
  </si>
  <si>
    <t>Direct Buildings Pollutant Emissions[urban residential,appliances,hard coal bf,F gases]</t>
  </si>
  <si>
    <t>Direct Buildings Pollutant Emissions[urban residential,appliances,natural gas bf,CO2]</t>
  </si>
  <si>
    <t>Direct Buildings Pollutant Emissions[urban residential,appliances,natural gas bf,VOC]</t>
  </si>
  <si>
    <t>Direct Buildings Pollutant Emissions[urban residential,appliances,natural gas bf,CO]</t>
  </si>
  <si>
    <t>Direct Buildings Pollutant Emissions[urban residential,appliances,natural gas bf,NOx]</t>
  </si>
  <si>
    <t>Direct Buildings Pollutant Emissions[urban residential,appliances,natural gas bf,PM10]</t>
  </si>
  <si>
    <t>Direct Buildings Pollutant Emissions[urban residential,appliances,natural gas bf,PM25]</t>
  </si>
  <si>
    <t>Direct Buildings Pollutant Emissions[urban residential,appliances,natural gas bf,SOx]</t>
  </si>
  <si>
    <t>Direct Buildings Pollutant Emissions[urban residential,appliances,natural gas bf,BC]</t>
  </si>
  <si>
    <t>Direct Buildings Pollutant Emissions[urban residential,appliances,natural gas bf,OC]</t>
  </si>
  <si>
    <t>Direct Buildings Pollutant Emissions[urban residential,appliances,natural gas bf,CH4]</t>
  </si>
  <si>
    <t>Direct Buildings Pollutant Emissions[urban residential,appliances,natural gas bf,N2O]</t>
  </si>
  <si>
    <t>Direct Buildings Pollutant Emissions[urban residential,appliances,natural gas bf,F gases]</t>
  </si>
  <si>
    <t>Direct Buildings Pollutant Emissions[urban residential,appliances,petroleum diesel bf,CO2]</t>
  </si>
  <si>
    <t>Direct Buildings Pollutant Emissions[urban residential,appliances,petroleum diesel bf,VOC]</t>
  </si>
  <si>
    <t>Direct Buildings Pollutant Emissions[urban residential,appliances,petroleum diesel bf,CO]</t>
  </si>
  <si>
    <t>Direct Buildings Pollutant Emissions[urban residential,appliances,petroleum diesel bf,NOx]</t>
  </si>
  <si>
    <t>Direct Buildings Pollutant Emissions[urban residential,appliances,petroleum diesel bf,PM10]</t>
  </si>
  <si>
    <t>Direct Buildings Pollutant Emissions[urban residential,appliances,petroleum diesel bf,PM25]</t>
  </si>
  <si>
    <t>Direct Buildings Pollutant Emissions[urban residential,appliances,petroleum diesel bf,SOx]</t>
  </si>
  <si>
    <t>Direct Buildings Pollutant Emissions[urban residential,appliances,petroleum diesel bf,BC]</t>
  </si>
  <si>
    <t>Direct Buildings Pollutant Emissions[urban residential,appliances,petroleum diesel bf,OC]</t>
  </si>
  <si>
    <t>Direct Buildings Pollutant Emissions[urban residential,appliances,petroleum diesel bf,CH4]</t>
  </si>
  <si>
    <t>Direct Buildings Pollutant Emissions[urban residential,appliances,petroleum diesel bf,N2O]</t>
  </si>
  <si>
    <t>Direct Buildings Pollutant Emissions[urban residential,appliances,petroleum diesel bf,F gases]</t>
  </si>
  <si>
    <t>Direct Buildings Pollutant Emissions[urban residential,appliances,heat bf,CO2]</t>
  </si>
  <si>
    <t>Direct Buildings Pollutant Emissions[urban residential,appliances,heat bf,VOC]</t>
  </si>
  <si>
    <t>Direct Buildings Pollutant Emissions[urban residential,appliances,heat bf,CO]</t>
  </si>
  <si>
    <t>Direct Buildings Pollutant Emissions[urban residential,appliances,heat bf,NOx]</t>
  </si>
  <si>
    <t>Direct Buildings Pollutant Emissions[urban residential,appliances,heat bf,PM10]</t>
  </si>
  <si>
    <t>Direct Buildings Pollutant Emissions[urban residential,appliances,heat bf,PM25]</t>
  </si>
  <si>
    <t>Direct Buildings Pollutant Emissions[urban residential,appliances,heat bf,SOx]</t>
  </si>
  <si>
    <t>Direct Buildings Pollutant Emissions[urban residential,appliances,heat bf,BC]</t>
  </si>
  <si>
    <t>Direct Buildings Pollutant Emissions[urban residential,appliances,heat bf,OC]</t>
  </si>
  <si>
    <t>Direct Buildings Pollutant Emissions[urban residential,appliances,heat bf,CH4]</t>
  </si>
  <si>
    <t>Direct Buildings Pollutant Emissions[urban residential,appliances,heat bf,N2O]</t>
  </si>
  <si>
    <t>Direct Buildings Pollutant Emissions[urban residential,appliances,heat bf,F gases]</t>
  </si>
  <si>
    <t>Direct Buildings Pollutant Emissions[urban residential,appliances,biomass bf,CO2]</t>
  </si>
  <si>
    <t>Direct Buildings Pollutant Emissions[urban residential,appliances,biomass bf,VOC]</t>
  </si>
  <si>
    <t>Direct Buildings Pollutant Emissions[urban residential,appliances,biomass bf,CO]</t>
  </si>
  <si>
    <t>Direct Buildings Pollutant Emissions[urban residential,appliances,biomass bf,NOx]</t>
  </si>
  <si>
    <t>Direct Buildings Pollutant Emissions[urban residential,appliances,biomass bf,PM10]</t>
  </si>
  <si>
    <t>Direct Buildings Pollutant Emissions[urban residential,appliances,biomass bf,PM25]</t>
  </si>
  <si>
    <t>Direct Buildings Pollutant Emissions[urban residential,appliances,biomass bf,SOx]</t>
  </si>
  <si>
    <t>Direct Buildings Pollutant Emissions[urban residential,appliances,biomass bf,BC]</t>
  </si>
  <si>
    <t>Direct Buildings Pollutant Emissions[urban residential,appliances,biomass bf,OC]</t>
  </si>
  <si>
    <t>Direct Buildings Pollutant Emissions[urban residential,appliances,biomass bf,CH4]</t>
  </si>
  <si>
    <t>Direct Buildings Pollutant Emissions[urban residential,appliances,biomass bf,N2O]</t>
  </si>
  <si>
    <t>Direct Buildings Pollutant Emissions[urban residential,appliances,biomass bf,F gases]</t>
  </si>
  <si>
    <t>Direct Buildings Pollutant Emissions[urban residential,appliances,kerosene bf,CO2]</t>
  </si>
  <si>
    <t>Direct Buildings Pollutant Emissions[urban residential,appliances,kerosene bf,VOC]</t>
  </si>
  <si>
    <t>Direct Buildings Pollutant Emissions[urban residential,appliances,kerosene bf,CO]</t>
  </si>
  <si>
    <t>Direct Buildings Pollutant Emissions[urban residential,appliances,kerosene bf,NOx]</t>
  </si>
  <si>
    <t>Direct Buildings Pollutant Emissions[urban residential,appliances,kerosene bf,PM10]</t>
  </si>
  <si>
    <t>Direct Buildings Pollutant Emissions[urban residential,appliances,kerosene bf,PM25]</t>
  </si>
  <si>
    <t>Direct Buildings Pollutant Emissions[urban residential,appliances,kerosene bf,SOx]</t>
  </si>
  <si>
    <t>Direct Buildings Pollutant Emissions[urban residential,appliances,kerosene bf,BC]</t>
  </si>
  <si>
    <t>Direct Buildings Pollutant Emissions[urban residential,appliances,kerosene bf,OC]</t>
  </si>
  <si>
    <t>Direct Buildings Pollutant Emissions[urban residential,appliances,kerosene bf,CH4]</t>
  </si>
  <si>
    <t>Direct Buildings Pollutant Emissions[urban residential,appliances,kerosene bf,N2O]</t>
  </si>
  <si>
    <t>Direct Buildings Pollutant Emissions[urban residential,appliances,kerosene bf,F gases]</t>
  </si>
  <si>
    <t>Direct Buildings Pollutant Emissions[urban residential,appliances,heavy or residual fuel oil bf,CO2]</t>
  </si>
  <si>
    <t>Direct Buildings Pollutant Emissions[urban residential,appliances,heavy or residual fuel oil bf,VOC]</t>
  </si>
  <si>
    <t>Direct Buildings Pollutant Emissions[urban residential,appliances,heavy or residual fuel oil bf,CO]</t>
  </si>
  <si>
    <t>Direct Buildings Pollutant Emissions[urban residential,appliances,heavy or residual fuel oil bf,NOx]</t>
  </si>
  <si>
    <t>Direct Buildings Pollutant Emissions[urban residential,appliances,heavy or residual fuel oil bf,PM10]</t>
  </si>
  <si>
    <t>Direct Buildings Pollutant Emissions[urban residential,appliances,heavy or residual fuel oil bf,PM25]</t>
  </si>
  <si>
    <t>Direct Buildings Pollutant Emissions[urban residential,appliances,heavy or residual fuel oil bf,SOx]</t>
  </si>
  <si>
    <t>Direct Buildings Pollutant Emissions[urban residential,appliances,heavy or residual fuel oil bf,BC]</t>
  </si>
  <si>
    <t>Direct Buildings Pollutant Emissions[urban residential,appliances,heavy or residual fuel oil bf,OC]</t>
  </si>
  <si>
    <t>Direct Buildings Pollutant Emissions[urban residential,appliances,heavy or residual fuel oil bf,CH4]</t>
  </si>
  <si>
    <t>Direct Buildings Pollutant Emissions[urban residential,appliances,heavy or residual fuel oil bf,N2O]</t>
  </si>
  <si>
    <t>Direct Buildings Pollutant Emissions[urban residential,appliances,heavy or residual fuel oil bf,F gases]</t>
  </si>
  <si>
    <t>Direct Buildings Pollutant Emissions[urban residential,appliances,LPG propane or butane bf,CO2]</t>
  </si>
  <si>
    <t>Direct Buildings Pollutant Emissions[urban residential,appliances,LPG propane or butane bf,VOC]</t>
  </si>
  <si>
    <t>Direct Buildings Pollutant Emissions[urban residential,appliances,LPG propane or butane bf,CO]</t>
  </si>
  <si>
    <t>Direct Buildings Pollutant Emissions[urban residential,appliances,LPG propane or butane bf,NOx]</t>
  </si>
  <si>
    <t>Direct Buildings Pollutant Emissions[urban residential,appliances,LPG propane or butane bf,PM10]</t>
  </si>
  <si>
    <t>Direct Buildings Pollutant Emissions[urban residential,appliances,LPG propane or butane bf,PM25]</t>
  </si>
  <si>
    <t>Direct Buildings Pollutant Emissions[urban residential,appliances,LPG propane or butane bf,SOx]</t>
  </si>
  <si>
    <t>Direct Buildings Pollutant Emissions[urban residential,appliances,LPG propane or butane bf,BC]</t>
  </si>
  <si>
    <t>Direct Buildings Pollutant Emissions[urban residential,appliances,LPG propane or butane bf,OC]</t>
  </si>
  <si>
    <t>Direct Buildings Pollutant Emissions[urban residential,appliances,LPG propane or butane bf,CH4]</t>
  </si>
  <si>
    <t>Direct Buildings Pollutant Emissions[urban residential,appliances,LPG propane or butane bf,N2O]</t>
  </si>
  <si>
    <t>Direct Buildings Pollutant Emissions[urban residential,appliances,LPG propane or butane bf,F gases]</t>
  </si>
  <si>
    <t>Direct Buildings Pollutant Emissions[urban residential,appliances,hydrogen bf,CO2]</t>
  </si>
  <si>
    <t>Direct Buildings Pollutant Emissions[urban residential,appliances,hydrogen bf,VOC]</t>
  </si>
  <si>
    <t>Direct Buildings Pollutant Emissions[urban residential,appliances,hydrogen bf,CO]</t>
  </si>
  <si>
    <t>Direct Buildings Pollutant Emissions[urban residential,appliances,hydrogen bf,NOx]</t>
  </si>
  <si>
    <t>Direct Buildings Pollutant Emissions[urban residential,appliances,hydrogen bf,PM10]</t>
  </si>
  <si>
    <t>Direct Buildings Pollutant Emissions[urban residential,appliances,hydrogen bf,PM25]</t>
  </si>
  <si>
    <t>Direct Buildings Pollutant Emissions[urban residential,appliances,hydrogen bf,SOx]</t>
  </si>
  <si>
    <t>Direct Buildings Pollutant Emissions[urban residential,appliances,hydrogen bf,BC]</t>
  </si>
  <si>
    <t>Direct Buildings Pollutant Emissions[urban residential,appliances,hydrogen bf,OC]</t>
  </si>
  <si>
    <t>Direct Buildings Pollutant Emissions[urban residential,appliances,hydrogen bf,CH4]</t>
  </si>
  <si>
    <t>Direct Buildings Pollutant Emissions[urban residential,appliances,hydrogen bf,N2O]</t>
  </si>
  <si>
    <t>Direct Buildings Pollutant Emissions[urban residential,appliances,hydrogen bf,F gases]</t>
  </si>
  <si>
    <t>Direct Buildings Pollutant Emissions[urban residential,other component,electricity bf,CO2]</t>
  </si>
  <si>
    <t>Direct Buildings Pollutant Emissions[urban residential,other component,electricity bf,VOC]</t>
  </si>
  <si>
    <t>Direct Buildings Pollutant Emissions[urban residential,other component,electricity bf,CO]</t>
  </si>
  <si>
    <t>Direct Buildings Pollutant Emissions[urban residential,other component,electricity bf,NOx]</t>
  </si>
  <si>
    <t>Direct Buildings Pollutant Emissions[urban residential,other component,electricity bf,PM10]</t>
  </si>
  <si>
    <t>Direct Buildings Pollutant Emissions[urban residential,other component,electricity bf,PM25]</t>
  </si>
  <si>
    <t>Direct Buildings Pollutant Emissions[urban residential,other component,electricity bf,SOx]</t>
  </si>
  <si>
    <t>Direct Buildings Pollutant Emissions[urban residential,other component,electricity bf,BC]</t>
  </si>
  <si>
    <t>Direct Buildings Pollutant Emissions[urban residential,other component,electricity bf,OC]</t>
  </si>
  <si>
    <t>Direct Buildings Pollutant Emissions[urban residential,other component,electricity bf,CH4]</t>
  </si>
  <si>
    <t>Direct Buildings Pollutant Emissions[urban residential,other component,electricity bf,N2O]</t>
  </si>
  <si>
    <t>Direct Buildings Pollutant Emissions[urban residential,other component,electricity bf,F gases]</t>
  </si>
  <si>
    <t>Direct Buildings Pollutant Emissions[urban residential,other component,hard coal bf,CO2]</t>
  </si>
  <si>
    <t>Direct Buildings Pollutant Emissions[urban residential,other component,hard coal bf,VOC]</t>
  </si>
  <si>
    <t>Direct Buildings Pollutant Emissions[urban residential,other component,hard coal bf,CO]</t>
  </si>
  <si>
    <t>Direct Buildings Pollutant Emissions[urban residential,other component,hard coal bf,NOx]</t>
  </si>
  <si>
    <t>Direct Buildings Pollutant Emissions[urban residential,other component,hard coal bf,PM10]</t>
  </si>
  <si>
    <t>Direct Buildings Pollutant Emissions[urban residential,other component,hard coal bf,PM25]</t>
  </si>
  <si>
    <t>Direct Buildings Pollutant Emissions[urban residential,other component,hard coal bf,SOx]</t>
  </si>
  <si>
    <t>Direct Buildings Pollutant Emissions[urban residential,other component,hard coal bf,BC]</t>
  </si>
  <si>
    <t>Direct Buildings Pollutant Emissions[urban residential,other component,hard coal bf,OC]</t>
  </si>
  <si>
    <t>Direct Buildings Pollutant Emissions[urban residential,other component,hard coal bf,CH4]</t>
  </si>
  <si>
    <t>Direct Buildings Pollutant Emissions[urban residential,other component,hard coal bf,N2O]</t>
  </si>
  <si>
    <t>Direct Buildings Pollutant Emissions[urban residential,other component,hard coal bf,F gases]</t>
  </si>
  <si>
    <t>Direct Buildings Pollutant Emissions[urban residential,other component,natural gas bf,CO2]</t>
  </si>
  <si>
    <t>Direct Buildings Pollutant Emissions[urban residential,other component,natural gas bf,VOC]</t>
  </si>
  <si>
    <t>Direct Buildings Pollutant Emissions[urban residential,other component,natural gas bf,CO]</t>
  </si>
  <si>
    <t>Direct Buildings Pollutant Emissions[urban residential,other component,natural gas bf,NOx]</t>
  </si>
  <si>
    <t>Direct Buildings Pollutant Emissions[urban residential,other component,natural gas bf,PM10]</t>
  </si>
  <si>
    <t>Direct Buildings Pollutant Emissions[urban residential,other component,natural gas bf,PM25]</t>
  </si>
  <si>
    <t>Direct Buildings Pollutant Emissions[urban residential,other component,natural gas bf,SOx]</t>
  </si>
  <si>
    <t>Direct Buildings Pollutant Emissions[urban residential,other component,natural gas bf,BC]</t>
  </si>
  <si>
    <t>Direct Buildings Pollutant Emissions[urban residential,other component,natural gas bf,OC]</t>
  </si>
  <si>
    <t>Direct Buildings Pollutant Emissions[urban residential,other component,natural gas bf,CH4]</t>
  </si>
  <si>
    <t>Direct Buildings Pollutant Emissions[urban residential,other component,natural gas bf,N2O]</t>
  </si>
  <si>
    <t>Direct Buildings Pollutant Emissions[urban residential,other component,natural gas bf,F gases]</t>
  </si>
  <si>
    <t>Direct Buildings Pollutant Emissions[urban residential,other component,petroleum diesel bf,CO2]</t>
  </si>
  <si>
    <t>Direct Buildings Pollutant Emissions[urban residential,other component,petroleum diesel bf,VOC]</t>
  </si>
  <si>
    <t>Direct Buildings Pollutant Emissions[urban residential,other component,petroleum diesel bf,CO]</t>
  </si>
  <si>
    <t>Direct Buildings Pollutant Emissions[urban residential,other component,petroleum diesel bf,NOx]</t>
  </si>
  <si>
    <t>Direct Buildings Pollutant Emissions[urban residential,other component,petroleum diesel bf,PM10]</t>
  </si>
  <si>
    <t>Direct Buildings Pollutant Emissions[urban residential,other component,petroleum diesel bf,PM25]</t>
  </si>
  <si>
    <t>Direct Buildings Pollutant Emissions[urban residential,other component,petroleum diesel bf,SOx]</t>
  </si>
  <si>
    <t>Direct Buildings Pollutant Emissions[urban residential,other component,petroleum diesel bf,BC]</t>
  </si>
  <si>
    <t>Direct Buildings Pollutant Emissions[urban residential,other component,petroleum diesel bf,OC]</t>
  </si>
  <si>
    <t>Direct Buildings Pollutant Emissions[urban residential,other component,petroleum diesel bf,CH4]</t>
  </si>
  <si>
    <t>Direct Buildings Pollutant Emissions[urban residential,other component,petroleum diesel bf,N2O]</t>
  </si>
  <si>
    <t>Direct Buildings Pollutant Emissions[urban residential,other component,petroleum diesel bf,F gases]</t>
  </si>
  <si>
    <t>Direct Buildings Pollutant Emissions[urban residential,other component,heat bf,CO2]</t>
  </si>
  <si>
    <t>Direct Buildings Pollutant Emissions[urban residential,other component,heat bf,VOC]</t>
  </si>
  <si>
    <t>Direct Buildings Pollutant Emissions[urban residential,other component,heat bf,CO]</t>
  </si>
  <si>
    <t>Direct Buildings Pollutant Emissions[urban residential,other component,heat bf,NOx]</t>
  </si>
  <si>
    <t>Direct Buildings Pollutant Emissions[urban residential,other component,heat bf,PM10]</t>
  </si>
  <si>
    <t>Direct Buildings Pollutant Emissions[urban residential,other component,heat bf,PM25]</t>
  </si>
  <si>
    <t>Direct Buildings Pollutant Emissions[urban residential,other component,heat bf,SOx]</t>
  </si>
  <si>
    <t>Direct Buildings Pollutant Emissions[urban residential,other component,heat bf,BC]</t>
  </si>
  <si>
    <t>Direct Buildings Pollutant Emissions[urban residential,other component,heat bf,OC]</t>
  </si>
  <si>
    <t>Direct Buildings Pollutant Emissions[urban residential,other component,heat bf,CH4]</t>
  </si>
  <si>
    <t>Direct Buildings Pollutant Emissions[urban residential,other component,heat bf,N2O]</t>
  </si>
  <si>
    <t>Direct Buildings Pollutant Emissions[urban residential,other component,heat bf,F gases]</t>
  </si>
  <si>
    <t>Direct Buildings Pollutant Emissions[urban residential,other component,biomass bf,CO2]</t>
  </si>
  <si>
    <t>Direct Buildings Pollutant Emissions[urban residential,other component,biomass bf,VOC]</t>
  </si>
  <si>
    <t>Direct Buildings Pollutant Emissions[urban residential,other component,biomass bf,CO]</t>
  </si>
  <si>
    <t>Direct Buildings Pollutant Emissions[urban residential,other component,biomass bf,NOx]</t>
  </si>
  <si>
    <t>Direct Buildings Pollutant Emissions[urban residential,other component,biomass bf,PM10]</t>
  </si>
  <si>
    <t>Direct Buildings Pollutant Emissions[urban residential,other component,biomass bf,PM25]</t>
  </si>
  <si>
    <t>Direct Buildings Pollutant Emissions[urban residential,other component,biomass bf,SOx]</t>
  </si>
  <si>
    <t>Direct Buildings Pollutant Emissions[urban residential,other component,biomass bf,BC]</t>
  </si>
  <si>
    <t>Direct Buildings Pollutant Emissions[urban residential,other component,biomass bf,OC]</t>
  </si>
  <si>
    <t>Direct Buildings Pollutant Emissions[urban residential,other component,biomass bf,CH4]</t>
  </si>
  <si>
    <t>Direct Buildings Pollutant Emissions[urban residential,other component,biomass bf,N2O]</t>
  </si>
  <si>
    <t>Direct Buildings Pollutant Emissions[urban residential,other component,biomass bf,F gases]</t>
  </si>
  <si>
    <t>Direct Buildings Pollutant Emissions[urban residential,other component,kerosene bf,CO2]</t>
  </si>
  <si>
    <t>Direct Buildings Pollutant Emissions[urban residential,other component,kerosene bf,VOC]</t>
  </si>
  <si>
    <t>Direct Buildings Pollutant Emissions[urban residential,other component,kerosene bf,CO]</t>
  </si>
  <si>
    <t>Direct Buildings Pollutant Emissions[urban residential,other component,kerosene bf,NOx]</t>
  </si>
  <si>
    <t>Direct Buildings Pollutant Emissions[urban residential,other component,kerosene bf,PM10]</t>
  </si>
  <si>
    <t>Direct Buildings Pollutant Emissions[urban residential,other component,kerosene bf,PM25]</t>
  </si>
  <si>
    <t>Direct Buildings Pollutant Emissions[urban residential,other component,kerosene bf,SOx]</t>
  </si>
  <si>
    <t>Direct Buildings Pollutant Emissions[urban residential,other component,kerosene bf,BC]</t>
  </si>
  <si>
    <t>Direct Buildings Pollutant Emissions[urban residential,other component,kerosene bf,OC]</t>
  </si>
  <si>
    <t>Direct Buildings Pollutant Emissions[urban residential,other component,kerosene bf,CH4]</t>
  </si>
  <si>
    <t>Direct Buildings Pollutant Emissions[urban residential,other component,kerosene bf,N2O]</t>
  </si>
  <si>
    <t>Direct Buildings Pollutant Emissions[urban residential,other component,kerosene bf,F gases]</t>
  </si>
  <si>
    <t>Direct Buildings Pollutant Emissions[urban residential,other component,heavy or residual fuel oil bf,CO2]</t>
  </si>
  <si>
    <t>Direct Buildings Pollutant Emissions[urban residential,other component,heavy or residual fuel oil bf,VOC]</t>
  </si>
  <si>
    <t>Direct Buildings Pollutant Emissions[urban residential,other component,heavy or residual fuel oil bf,CO]</t>
  </si>
  <si>
    <t>Direct Buildings Pollutant Emissions[urban residential,other component,heavy or residual fuel oil bf,NOx]</t>
  </si>
  <si>
    <t>Direct Buildings Pollutant Emissions[urban residential,other component,heavy or residual fuel oil bf,PM10]</t>
  </si>
  <si>
    <t>Direct Buildings Pollutant Emissions[urban residential,other component,heavy or residual fuel oil bf,PM25]</t>
  </si>
  <si>
    <t>Direct Buildings Pollutant Emissions[urban residential,other component,heavy or residual fuel oil bf,SOx]</t>
  </si>
  <si>
    <t>Direct Buildings Pollutant Emissions[urban residential,other component,heavy or residual fuel oil bf,BC]</t>
  </si>
  <si>
    <t>Direct Buildings Pollutant Emissions[urban residential,other component,heavy or residual fuel oil bf,OC]</t>
  </si>
  <si>
    <t>Direct Buildings Pollutant Emissions[urban residential,other component,heavy or residual fuel oil bf,CH4]</t>
  </si>
  <si>
    <t>Direct Buildings Pollutant Emissions[urban residential,other component,heavy or residual fuel oil bf,N2O]</t>
  </si>
  <si>
    <t>Direct Buildings Pollutant Emissions[urban residential,other component,heavy or residual fuel oil bf,F gases]</t>
  </si>
  <si>
    <t>Direct Buildings Pollutant Emissions[urban residential,other component,LPG propane or butane bf,CO2]</t>
  </si>
  <si>
    <t>Direct Buildings Pollutant Emissions[urban residential,other component,LPG propane or butane bf,VOC]</t>
  </si>
  <si>
    <t>Direct Buildings Pollutant Emissions[urban residential,other component,LPG propane or butane bf,CO]</t>
  </si>
  <si>
    <t>Direct Buildings Pollutant Emissions[urban residential,other component,LPG propane or butane bf,NOx]</t>
  </si>
  <si>
    <t>Direct Buildings Pollutant Emissions[urban residential,other component,LPG propane or butane bf,PM10]</t>
  </si>
  <si>
    <t>Direct Buildings Pollutant Emissions[urban residential,other component,LPG propane or butane bf,PM25]</t>
  </si>
  <si>
    <t>Direct Buildings Pollutant Emissions[urban residential,other component,LPG propane or butane bf,SOx]</t>
  </si>
  <si>
    <t>Direct Buildings Pollutant Emissions[urban residential,other component,LPG propane or butane bf,BC]</t>
  </si>
  <si>
    <t>Direct Buildings Pollutant Emissions[urban residential,other component,LPG propane or butane bf,OC]</t>
  </si>
  <si>
    <t>Direct Buildings Pollutant Emissions[urban residential,other component,LPG propane or butane bf,CH4]</t>
  </si>
  <si>
    <t>Direct Buildings Pollutant Emissions[urban residential,other component,LPG propane or butane bf,N2O]</t>
  </si>
  <si>
    <t>Direct Buildings Pollutant Emissions[urban residential,other component,LPG propane or butane bf,F gases]</t>
  </si>
  <si>
    <t>Direct Buildings Pollutant Emissions[urban residential,other component,hydrogen bf,CO2]</t>
  </si>
  <si>
    <t>Direct Buildings Pollutant Emissions[urban residential,other component,hydrogen bf,VOC]</t>
  </si>
  <si>
    <t>Direct Buildings Pollutant Emissions[urban residential,other component,hydrogen bf,CO]</t>
  </si>
  <si>
    <t>Direct Buildings Pollutant Emissions[urban residential,other component,hydrogen bf,NOx]</t>
  </si>
  <si>
    <t>Direct Buildings Pollutant Emissions[urban residential,other component,hydrogen bf,PM10]</t>
  </si>
  <si>
    <t>Direct Buildings Pollutant Emissions[urban residential,other component,hydrogen bf,PM25]</t>
  </si>
  <si>
    <t>Direct Buildings Pollutant Emissions[urban residential,other component,hydrogen bf,SOx]</t>
  </si>
  <si>
    <t>Direct Buildings Pollutant Emissions[urban residential,other component,hydrogen bf,BC]</t>
  </si>
  <si>
    <t>Direct Buildings Pollutant Emissions[urban residential,other component,hydrogen bf,OC]</t>
  </si>
  <si>
    <t>Direct Buildings Pollutant Emissions[urban residential,other component,hydrogen bf,CH4]</t>
  </si>
  <si>
    <t>Direct Buildings Pollutant Emissions[urban residential,other component,hydrogen bf,N2O]</t>
  </si>
  <si>
    <t>Direct Buildings Pollutant Emissions[urban residential,other component,hydrogen bf,F gases]</t>
  </si>
  <si>
    <t>Direct Buildings Pollutant Emissions[rural residential,heating,electricity bf,CO2]</t>
  </si>
  <si>
    <t>Direct Buildings Pollutant Emissions[rural residential,heating,electricity bf,VOC]</t>
  </si>
  <si>
    <t>Direct Buildings Pollutant Emissions[rural residential,heating,electricity bf,CO]</t>
  </si>
  <si>
    <t>Direct Buildings Pollutant Emissions[rural residential,heating,electricity bf,NOx]</t>
  </si>
  <si>
    <t>Direct Buildings Pollutant Emissions[rural residential,heating,electricity bf,PM10]</t>
  </si>
  <si>
    <t>Direct Buildings Pollutant Emissions[rural residential,heating,electricity bf,PM25]</t>
  </si>
  <si>
    <t>Direct Buildings Pollutant Emissions[rural residential,heating,electricity bf,SOx]</t>
  </si>
  <si>
    <t>Direct Buildings Pollutant Emissions[rural residential,heating,electricity bf,BC]</t>
  </si>
  <si>
    <t>Direct Buildings Pollutant Emissions[rural residential,heating,electricity bf,OC]</t>
  </si>
  <si>
    <t>Direct Buildings Pollutant Emissions[rural residential,heating,electricity bf,CH4]</t>
  </si>
  <si>
    <t>Direct Buildings Pollutant Emissions[rural residential,heating,electricity bf,N2O]</t>
  </si>
  <si>
    <t>Direct Buildings Pollutant Emissions[rural residential,heating,electricity bf,F gases]</t>
  </si>
  <si>
    <t>Direct Buildings Pollutant Emissions[rural residential,heating,hard coal bf,CO2]</t>
  </si>
  <si>
    <t>Direct Buildings Pollutant Emissions[rural residential,heating,hard coal bf,VOC]</t>
  </si>
  <si>
    <t>Direct Buildings Pollutant Emissions[rural residential,heating,hard coal bf,CO]</t>
  </si>
  <si>
    <t>Direct Buildings Pollutant Emissions[rural residential,heating,hard coal bf,NOx]</t>
  </si>
  <si>
    <t>Direct Buildings Pollutant Emissions[rural residential,heating,hard coal bf,PM10]</t>
  </si>
  <si>
    <t>Direct Buildings Pollutant Emissions[rural residential,heating,hard coal bf,PM25]</t>
  </si>
  <si>
    <t>Direct Buildings Pollutant Emissions[rural residential,heating,hard coal bf,SOx]</t>
  </si>
  <si>
    <t>Direct Buildings Pollutant Emissions[rural residential,heating,hard coal bf,BC]</t>
  </si>
  <si>
    <t>Direct Buildings Pollutant Emissions[rural residential,heating,hard coal bf,OC]</t>
  </si>
  <si>
    <t>Direct Buildings Pollutant Emissions[rural residential,heating,hard coal bf,CH4]</t>
  </si>
  <si>
    <t>Direct Buildings Pollutant Emissions[rural residential,heating,hard coal bf,N2O]</t>
  </si>
  <si>
    <t>Direct Buildings Pollutant Emissions[rural residential,heating,hard coal bf,F gases]</t>
  </si>
  <si>
    <t>Direct Buildings Pollutant Emissions[rural residential,heating,natural gas bf,CO2]</t>
  </si>
  <si>
    <t>Direct Buildings Pollutant Emissions[rural residential,heating,natural gas bf,VOC]</t>
  </si>
  <si>
    <t>Direct Buildings Pollutant Emissions[rural residential,heating,natural gas bf,CO]</t>
  </si>
  <si>
    <t>Direct Buildings Pollutant Emissions[rural residential,heating,natural gas bf,NOx]</t>
  </si>
  <si>
    <t>Direct Buildings Pollutant Emissions[rural residential,heating,natural gas bf,PM10]</t>
  </si>
  <si>
    <t>Direct Buildings Pollutant Emissions[rural residential,heating,natural gas bf,PM25]</t>
  </si>
  <si>
    <t>Direct Buildings Pollutant Emissions[rural residential,heating,natural gas bf,SOx]</t>
  </si>
  <si>
    <t>Direct Buildings Pollutant Emissions[rural residential,heating,natural gas bf,BC]</t>
  </si>
  <si>
    <t>Direct Buildings Pollutant Emissions[rural residential,heating,natural gas bf,OC]</t>
  </si>
  <si>
    <t>Direct Buildings Pollutant Emissions[rural residential,heating,natural gas bf,CH4]</t>
  </si>
  <si>
    <t>Direct Buildings Pollutant Emissions[rural residential,heating,natural gas bf,N2O]</t>
  </si>
  <si>
    <t>Direct Buildings Pollutant Emissions[rural residential,heating,natural gas bf,F gases]</t>
  </si>
  <si>
    <t>Direct Buildings Pollutant Emissions[rural residential,heating,petroleum diesel bf,CO2]</t>
  </si>
  <si>
    <t>Direct Buildings Pollutant Emissions[rural residential,heating,petroleum diesel bf,VOC]</t>
  </si>
  <si>
    <t>Direct Buildings Pollutant Emissions[rural residential,heating,petroleum diesel bf,CO]</t>
  </si>
  <si>
    <t>Direct Buildings Pollutant Emissions[rural residential,heating,petroleum diesel bf,NOx]</t>
  </si>
  <si>
    <t>Direct Buildings Pollutant Emissions[rural residential,heating,petroleum diesel bf,PM10]</t>
  </si>
  <si>
    <t>Direct Buildings Pollutant Emissions[rural residential,heating,petroleum diesel bf,PM25]</t>
  </si>
  <si>
    <t>Direct Buildings Pollutant Emissions[rural residential,heating,petroleum diesel bf,SOx]</t>
  </si>
  <si>
    <t>Direct Buildings Pollutant Emissions[rural residential,heating,petroleum diesel bf,BC]</t>
  </si>
  <si>
    <t>Direct Buildings Pollutant Emissions[rural residential,heating,petroleum diesel bf,OC]</t>
  </si>
  <si>
    <t>Direct Buildings Pollutant Emissions[rural residential,heating,petroleum diesel bf,CH4]</t>
  </si>
  <si>
    <t>Direct Buildings Pollutant Emissions[rural residential,heating,petroleum diesel bf,N2O]</t>
  </si>
  <si>
    <t>Direct Buildings Pollutant Emissions[rural residential,heating,petroleum diesel bf,F gases]</t>
  </si>
  <si>
    <t>Direct Buildings Pollutant Emissions[rural residential,heating,heat bf,CO2]</t>
  </si>
  <si>
    <t>Direct Buildings Pollutant Emissions[rural residential,heating,heat bf,VOC]</t>
  </si>
  <si>
    <t>Direct Buildings Pollutant Emissions[rural residential,heating,heat bf,CO]</t>
  </si>
  <si>
    <t>Direct Buildings Pollutant Emissions[rural residential,heating,heat bf,NOx]</t>
  </si>
  <si>
    <t>Direct Buildings Pollutant Emissions[rural residential,heating,heat bf,PM10]</t>
  </si>
  <si>
    <t>Direct Buildings Pollutant Emissions[rural residential,heating,heat bf,PM25]</t>
  </si>
  <si>
    <t>Direct Buildings Pollutant Emissions[rural residential,heating,heat bf,SOx]</t>
  </si>
  <si>
    <t>Direct Buildings Pollutant Emissions[rural residential,heating,heat bf,BC]</t>
  </si>
  <si>
    <t>Direct Buildings Pollutant Emissions[rural residential,heating,heat bf,OC]</t>
  </si>
  <si>
    <t>Direct Buildings Pollutant Emissions[rural residential,heating,heat bf,CH4]</t>
  </si>
  <si>
    <t>Direct Buildings Pollutant Emissions[rural residential,heating,heat bf,N2O]</t>
  </si>
  <si>
    <t>Direct Buildings Pollutant Emissions[rural residential,heating,heat bf,F gases]</t>
  </si>
  <si>
    <t>Direct Buildings Pollutant Emissions[rural residential,heating,biomass bf,CO2]</t>
  </si>
  <si>
    <t>Direct Buildings Pollutant Emissions[rural residential,heating,biomass bf,VOC]</t>
  </si>
  <si>
    <t>Direct Buildings Pollutant Emissions[rural residential,heating,biomass bf,CO]</t>
  </si>
  <si>
    <t>Direct Buildings Pollutant Emissions[rural residential,heating,biomass bf,NOx]</t>
  </si>
  <si>
    <t>Direct Buildings Pollutant Emissions[rural residential,heating,biomass bf,PM10]</t>
  </si>
  <si>
    <t>Direct Buildings Pollutant Emissions[rural residential,heating,biomass bf,PM25]</t>
  </si>
  <si>
    <t>Direct Buildings Pollutant Emissions[rural residential,heating,biomass bf,SOx]</t>
  </si>
  <si>
    <t>Direct Buildings Pollutant Emissions[rural residential,heating,biomass bf,BC]</t>
  </si>
  <si>
    <t>Direct Buildings Pollutant Emissions[rural residential,heating,biomass bf,OC]</t>
  </si>
  <si>
    <t>Direct Buildings Pollutant Emissions[rural residential,heating,biomass bf,CH4]</t>
  </si>
  <si>
    <t>Direct Buildings Pollutant Emissions[rural residential,heating,biomass bf,N2O]</t>
  </si>
  <si>
    <t>Direct Buildings Pollutant Emissions[rural residential,heating,biomass bf,F gases]</t>
  </si>
  <si>
    <t>Direct Buildings Pollutant Emissions[rural residential,heating,kerosene bf,CO2]</t>
  </si>
  <si>
    <t>Direct Buildings Pollutant Emissions[rural residential,heating,kerosene bf,VOC]</t>
  </si>
  <si>
    <t>Direct Buildings Pollutant Emissions[rural residential,heating,kerosene bf,CO]</t>
  </si>
  <si>
    <t>Direct Buildings Pollutant Emissions[rural residential,heating,kerosene bf,NOx]</t>
  </si>
  <si>
    <t>Direct Buildings Pollutant Emissions[rural residential,heating,kerosene bf,PM10]</t>
  </si>
  <si>
    <t>Direct Buildings Pollutant Emissions[rural residential,heating,kerosene bf,PM25]</t>
  </si>
  <si>
    <t>Direct Buildings Pollutant Emissions[rural residential,heating,kerosene bf,SOx]</t>
  </si>
  <si>
    <t>Direct Buildings Pollutant Emissions[rural residential,heating,kerosene bf,BC]</t>
  </si>
  <si>
    <t>Direct Buildings Pollutant Emissions[rural residential,heating,kerosene bf,OC]</t>
  </si>
  <si>
    <t>Direct Buildings Pollutant Emissions[rural residential,heating,kerosene bf,CH4]</t>
  </si>
  <si>
    <t>Direct Buildings Pollutant Emissions[rural residential,heating,kerosene bf,N2O]</t>
  </si>
  <si>
    <t>Direct Buildings Pollutant Emissions[rural residential,heating,kerosene bf,F gases]</t>
  </si>
  <si>
    <t>Direct Buildings Pollutant Emissions[rural residential,heating,heavy or residual fuel oil bf,CO2]</t>
  </si>
  <si>
    <t>Direct Buildings Pollutant Emissions[rural residential,heating,heavy or residual fuel oil bf,VOC]</t>
  </si>
  <si>
    <t>Direct Buildings Pollutant Emissions[rural residential,heating,heavy or residual fuel oil bf,CO]</t>
  </si>
  <si>
    <t>Direct Buildings Pollutant Emissions[rural residential,heating,heavy or residual fuel oil bf,NOx]</t>
  </si>
  <si>
    <t>Direct Buildings Pollutant Emissions[rural residential,heating,heavy or residual fuel oil bf,PM10]</t>
  </si>
  <si>
    <t>Direct Buildings Pollutant Emissions[rural residential,heating,heavy or residual fuel oil bf,PM25]</t>
  </si>
  <si>
    <t>Direct Buildings Pollutant Emissions[rural residential,heating,heavy or residual fuel oil bf,SOx]</t>
  </si>
  <si>
    <t>Direct Buildings Pollutant Emissions[rural residential,heating,heavy or residual fuel oil bf,BC]</t>
  </si>
  <si>
    <t>Direct Buildings Pollutant Emissions[rural residential,heating,heavy or residual fuel oil bf,OC]</t>
  </si>
  <si>
    <t>Direct Buildings Pollutant Emissions[rural residential,heating,heavy or residual fuel oil bf,CH4]</t>
  </si>
  <si>
    <t>Direct Buildings Pollutant Emissions[rural residential,heating,heavy or residual fuel oil bf,N2O]</t>
  </si>
  <si>
    <t>Direct Buildings Pollutant Emissions[rural residential,heating,heavy or residual fuel oil bf,F gases]</t>
  </si>
  <si>
    <t>Direct Buildings Pollutant Emissions[rural residential,heating,LPG propane or butane bf,CO2]</t>
  </si>
  <si>
    <t>Direct Buildings Pollutant Emissions[rural residential,heating,LPG propane or butane bf,VOC]</t>
  </si>
  <si>
    <t>Direct Buildings Pollutant Emissions[rural residential,heating,LPG propane or butane bf,CO]</t>
  </si>
  <si>
    <t>Direct Buildings Pollutant Emissions[rural residential,heating,LPG propane or butane bf,NOx]</t>
  </si>
  <si>
    <t>Direct Buildings Pollutant Emissions[rural residential,heating,LPG propane or butane bf,PM10]</t>
  </si>
  <si>
    <t>Direct Buildings Pollutant Emissions[rural residential,heating,LPG propane or butane bf,PM25]</t>
  </si>
  <si>
    <t>Direct Buildings Pollutant Emissions[rural residential,heating,LPG propane or butane bf,SOx]</t>
  </si>
  <si>
    <t>Direct Buildings Pollutant Emissions[rural residential,heating,LPG propane or butane bf,BC]</t>
  </si>
  <si>
    <t>Direct Buildings Pollutant Emissions[rural residential,heating,LPG propane or butane bf,OC]</t>
  </si>
  <si>
    <t>Direct Buildings Pollutant Emissions[rural residential,heating,LPG propane or butane bf,CH4]</t>
  </si>
  <si>
    <t>Direct Buildings Pollutant Emissions[rural residential,heating,LPG propane or butane bf,N2O]</t>
  </si>
  <si>
    <t>Direct Buildings Pollutant Emissions[rural residential,heating,LPG propane or butane bf,F gases]</t>
  </si>
  <si>
    <t>Direct Buildings Pollutant Emissions[rural residential,heating,hydrogen bf,CO2]</t>
  </si>
  <si>
    <t>Direct Buildings Pollutant Emissions[rural residential,heating,hydrogen bf,VOC]</t>
  </si>
  <si>
    <t>Direct Buildings Pollutant Emissions[rural residential,heating,hydrogen bf,CO]</t>
  </si>
  <si>
    <t>Direct Buildings Pollutant Emissions[rural residential,heating,hydrogen bf,NOx]</t>
  </si>
  <si>
    <t>Direct Buildings Pollutant Emissions[rural residential,heating,hydrogen bf,PM10]</t>
  </si>
  <si>
    <t>Direct Buildings Pollutant Emissions[rural residential,heating,hydrogen bf,PM25]</t>
  </si>
  <si>
    <t>Direct Buildings Pollutant Emissions[rural residential,heating,hydrogen bf,SOx]</t>
  </si>
  <si>
    <t>Direct Buildings Pollutant Emissions[rural residential,heating,hydrogen bf,BC]</t>
  </si>
  <si>
    <t>Direct Buildings Pollutant Emissions[rural residential,heating,hydrogen bf,OC]</t>
  </si>
  <si>
    <t>Direct Buildings Pollutant Emissions[rural residential,heating,hydrogen bf,CH4]</t>
  </si>
  <si>
    <t>Direct Buildings Pollutant Emissions[rural residential,heating,hydrogen bf,N2O]</t>
  </si>
  <si>
    <t>Direct Buildings Pollutant Emissions[rural residential,heating,hydrogen bf,F gases]</t>
  </si>
  <si>
    <t>Direct Buildings Pollutant Emissions[rural residential,cooling and ventilation,electricity bf,CO2]</t>
  </si>
  <si>
    <t>Direct Buildings Pollutant Emissions[rural residential,cooling and ventilation,electricity bf,VOC]</t>
  </si>
  <si>
    <t>Direct Buildings Pollutant Emissions[rural residential,cooling and ventilation,electricity bf,CO]</t>
  </si>
  <si>
    <t>Direct Buildings Pollutant Emissions[rural residential,cooling and ventilation,electricity bf,NOx]</t>
  </si>
  <si>
    <t>Direct Buildings Pollutant Emissions[rural residential,cooling and ventilation,electricity bf,PM10]</t>
  </si>
  <si>
    <t>Direct Buildings Pollutant Emissions[rural residential,cooling and ventilation,electricity bf,PM25]</t>
  </si>
  <si>
    <t>Direct Buildings Pollutant Emissions[rural residential,cooling and ventilation,electricity bf,SOx]</t>
  </si>
  <si>
    <t>Direct Buildings Pollutant Emissions[rural residential,cooling and ventilation,electricity bf,BC]</t>
  </si>
  <si>
    <t>Direct Buildings Pollutant Emissions[rural residential,cooling and ventilation,electricity bf,OC]</t>
  </si>
  <si>
    <t>Direct Buildings Pollutant Emissions[rural residential,cooling and ventilation,electricity bf,CH4]</t>
  </si>
  <si>
    <t>Direct Buildings Pollutant Emissions[rural residential,cooling and ventilation,electricity bf,N2O]</t>
  </si>
  <si>
    <t>Direct Buildings Pollutant Emissions[rural residential,cooling and ventilation,electricity bf,F gases]</t>
  </si>
  <si>
    <t>Direct Buildings Pollutant Emissions[rural residential,cooling and ventilation,hard coal bf,CO2]</t>
  </si>
  <si>
    <t>Direct Buildings Pollutant Emissions[rural residential,cooling and ventilation,hard coal bf,VOC]</t>
  </si>
  <si>
    <t>Direct Buildings Pollutant Emissions[rural residential,cooling and ventilation,hard coal bf,CO]</t>
  </si>
  <si>
    <t>Direct Buildings Pollutant Emissions[rural residential,cooling and ventilation,hard coal bf,NOx]</t>
  </si>
  <si>
    <t>Direct Buildings Pollutant Emissions[rural residential,cooling and ventilation,hard coal bf,PM10]</t>
  </si>
  <si>
    <t>Direct Buildings Pollutant Emissions[rural residential,cooling and ventilation,hard coal bf,PM25]</t>
  </si>
  <si>
    <t>Direct Buildings Pollutant Emissions[rural residential,cooling and ventilation,hard coal bf,SOx]</t>
  </si>
  <si>
    <t>Direct Buildings Pollutant Emissions[rural residential,cooling and ventilation,hard coal bf,BC]</t>
  </si>
  <si>
    <t>Direct Buildings Pollutant Emissions[rural residential,cooling and ventilation,hard coal bf,OC]</t>
  </si>
  <si>
    <t>Direct Buildings Pollutant Emissions[rural residential,cooling and ventilation,hard coal bf,CH4]</t>
  </si>
  <si>
    <t>Direct Buildings Pollutant Emissions[rural residential,cooling and ventilation,hard coal bf,N2O]</t>
  </si>
  <si>
    <t>Direct Buildings Pollutant Emissions[rural residential,cooling and ventilation,hard coal bf,F gases]</t>
  </si>
  <si>
    <t>Direct Buildings Pollutant Emissions[rural residential,cooling and ventilation,natural gas bf,CO2]</t>
  </si>
  <si>
    <t>Direct Buildings Pollutant Emissions[rural residential,cooling and ventilation,natural gas bf,VOC]</t>
  </si>
  <si>
    <t>Direct Buildings Pollutant Emissions[rural residential,cooling and ventilation,natural gas bf,CO]</t>
  </si>
  <si>
    <t>Direct Buildings Pollutant Emissions[rural residential,cooling and ventilation,natural gas bf,NOx]</t>
  </si>
  <si>
    <t>Direct Buildings Pollutant Emissions[rural residential,cooling and ventilation,natural gas bf,PM10]</t>
  </si>
  <si>
    <t>Direct Buildings Pollutant Emissions[rural residential,cooling and ventilation,natural gas bf,PM25]</t>
  </si>
  <si>
    <t>Direct Buildings Pollutant Emissions[rural residential,cooling and ventilation,natural gas bf,SOx]</t>
  </si>
  <si>
    <t>Direct Buildings Pollutant Emissions[rural residential,cooling and ventilation,natural gas bf,BC]</t>
  </si>
  <si>
    <t>Direct Buildings Pollutant Emissions[rural residential,cooling and ventilation,natural gas bf,OC]</t>
  </si>
  <si>
    <t>Direct Buildings Pollutant Emissions[rural residential,cooling and ventilation,natural gas bf,CH4]</t>
  </si>
  <si>
    <t>Direct Buildings Pollutant Emissions[rural residential,cooling and ventilation,natural gas bf,N2O]</t>
  </si>
  <si>
    <t>Direct Buildings Pollutant Emissions[rural residential,cooling and ventilation,natural gas bf,F gases]</t>
  </si>
  <si>
    <t>Direct Buildings Pollutant Emissions[rural residential,cooling and ventilation,petroleum diesel bf,CO2]</t>
  </si>
  <si>
    <t>Direct Buildings Pollutant Emissions[rural residential,cooling and ventilation,petroleum diesel bf,VOC]</t>
  </si>
  <si>
    <t>Direct Buildings Pollutant Emissions[rural residential,cooling and ventilation,petroleum diesel bf,CO]</t>
  </si>
  <si>
    <t>Direct Buildings Pollutant Emissions[rural residential,cooling and ventilation,petroleum diesel bf,NOx]</t>
  </si>
  <si>
    <t>Direct Buildings Pollutant Emissions[rural residential,cooling and ventilation,petroleum diesel bf,PM10]</t>
  </si>
  <si>
    <t>Direct Buildings Pollutant Emissions[rural residential,cooling and ventilation,petroleum diesel bf,PM25]</t>
  </si>
  <si>
    <t>Direct Buildings Pollutant Emissions[rural residential,cooling and ventilation,petroleum diesel bf,SOx]</t>
  </si>
  <si>
    <t>Direct Buildings Pollutant Emissions[rural residential,cooling and ventilation,petroleum diesel bf,BC]</t>
  </si>
  <si>
    <t>Direct Buildings Pollutant Emissions[rural residential,cooling and ventilation,petroleum diesel bf,OC]</t>
  </si>
  <si>
    <t>Direct Buildings Pollutant Emissions[rural residential,cooling and ventilation,petroleum diesel bf,CH4]</t>
  </si>
  <si>
    <t>Direct Buildings Pollutant Emissions[rural residential,cooling and ventilation,petroleum diesel bf,N2O]</t>
  </si>
  <si>
    <t>Direct Buildings Pollutant Emissions[rural residential,cooling and ventilation,petroleum diesel bf,F gases]</t>
  </si>
  <si>
    <t>Direct Buildings Pollutant Emissions[rural residential,cooling and ventilation,heat bf,CO2]</t>
  </si>
  <si>
    <t>Direct Buildings Pollutant Emissions[rural residential,cooling and ventilation,heat bf,VOC]</t>
  </si>
  <si>
    <t>Direct Buildings Pollutant Emissions[rural residential,cooling and ventilation,heat bf,CO]</t>
  </si>
  <si>
    <t>Direct Buildings Pollutant Emissions[rural residential,cooling and ventilation,heat bf,NOx]</t>
  </si>
  <si>
    <t>Direct Buildings Pollutant Emissions[rural residential,cooling and ventilation,heat bf,PM10]</t>
  </si>
  <si>
    <t>Direct Buildings Pollutant Emissions[rural residential,cooling and ventilation,heat bf,PM25]</t>
  </si>
  <si>
    <t>Direct Buildings Pollutant Emissions[rural residential,cooling and ventilation,heat bf,SOx]</t>
  </si>
  <si>
    <t>Direct Buildings Pollutant Emissions[rural residential,cooling and ventilation,heat bf,BC]</t>
  </si>
  <si>
    <t>Direct Buildings Pollutant Emissions[rural residential,cooling and ventilation,heat bf,OC]</t>
  </si>
  <si>
    <t>Direct Buildings Pollutant Emissions[rural residential,cooling and ventilation,heat bf,CH4]</t>
  </si>
  <si>
    <t>Direct Buildings Pollutant Emissions[rural residential,cooling and ventilation,heat bf,N2O]</t>
  </si>
  <si>
    <t>Direct Buildings Pollutant Emissions[rural residential,cooling and ventilation,heat bf,F gases]</t>
  </si>
  <si>
    <t>Direct Buildings Pollutant Emissions[rural residential,cooling and ventilation,biomass bf,CO2]</t>
  </si>
  <si>
    <t>Direct Buildings Pollutant Emissions[rural residential,cooling and ventilation,biomass bf,VOC]</t>
  </si>
  <si>
    <t>Direct Buildings Pollutant Emissions[rural residential,cooling and ventilation,biomass bf,CO]</t>
  </si>
  <si>
    <t>Direct Buildings Pollutant Emissions[rural residential,cooling and ventilation,biomass bf,NOx]</t>
  </si>
  <si>
    <t>Direct Buildings Pollutant Emissions[rural residential,cooling and ventilation,biomass bf,PM10]</t>
  </si>
  <si>
    <t>Direct Buildings Pollutant Emissions[rural residential,cooling and ventilation,biomass bf,PM25]</t>
  </si>
  <si>
    <t>Direct Buildings Pollutant Emissions[rural residential,cooling and ventilation,biomass bf,SOx]</t>
  </si>
  <si>
    <t>Direct Buildings Pollutant Emissions[rural residential,cooling and ventilation,biomass bf,BC]</t>
  </si>
  <si>
    <t>Direct Buildings Pollutant Emissions[rural residential,cooling and ventilation,biomass bf,OC]</t>
  </si>
  <si>
    <t>Direct Buildings Pollutant Emissions[rural residential,cooling and ventilation,biomass bf,CH4]</t>
  </si>
  <si>
    <t>Direct Buildings Pollutant Emissions[rural residential,cooling and ventilation,biomass bf,N2O]</t>
  </si>
  <si>
    <t>Direct Buildings Pollutant Emissions[rural residential,cooling and ventilation,biomass bf,F gases]</t>
  </si>
  <si>
    <t>Direct Buildings Pollutant Emissions[rural residential,cooling and ventilation,kerosene bf,CO2]</t>
  </si>
  <si>
    <t>Direct Buildings Pollutant Emissions[rural residential,cooling and ventilation,kerosene bf,VOC]</t>
  </si>
  <si>
    <t>Direct Buildings Pollutant Emissions[rural residential,cooling and ventilation,kerosene bf,CO]</t>
  </si>
  <si>
    <t>Direct Buildings Pollutant Emissions[rural residential,cooling and ventilation,kerosene bf,NOx]</t>
  </si>
  <si>
    <t>Direct Buildings Pollutant Emissions[rural residential,cooling and ventilation,kerosene bf,PM10]</t>
  </si>
  <si>
    <t>Direct Buildings Pollutant Emissions[rural residential,cooling and ventilation,kerosene bf,PM25]</t>
  </si>
  <si>
    <t>Direct Buildings Pollutant Emissions[rural residential,cooling and ventilation,kerosene bf,SOx]</t>
  </si>
  <si>
    <t>Direct Buildings Pollutant Emissions[rural residential,cooling and ventilation,kerosene bf,BC]</t>
  </si>
  <si>
    <t>Direct Buildings Pollutant Emissions[rural residential,cooling and ventilation,kerosene bf,OC]</t>
  </si>
  <si>
    <t>Direct Buildings Pollutant Emissions[rural residential,cooling and ventilation,kerosene bf,CH4]</t>
  </si>
  <si>
    <t>Direct Buildings Pollutant Emissions[rural residential,cooling and ventilation,kerosene bf,N2O]</t>
  </si>
  <si>
    <t>Direct Buildings Pollutant Emissions[rural residential,cooling and ventilation,kerosene bf,F gases]</t>
  </si>
  <si>
    <t>Direct Buildings Pollutant Emissions[rural residential,cooling and ventilation,heavy or residual fuel oil bf,CO2]</t>
  </si>
  <si>
    <t>Direct Buildings Pollutant Emissions[rural residential,cooling and ventilation,heavy or residual fuel oil bf,VOC]</t>
  </si>
  <si>
    <t>Direct Buildings Pollutant Emissions[rural residential,cooling and ventilation,heavy or residual fuel oil bf,CO]</t>
  </si>
  <si>
    <t>Direct Buildings Pollutant Emissions[rural residential,cooling and ventilation,heavy or residual fuel oil bf,NOx]</t>
  </si>
  <si>
    <t>Direct Buildings Pollutant Emissions[rural residential,cooling and ventilation,heavy or residual fuel oil bf,PM10]</t>
  </si>
  <si>
    <t>Direct Buildings Pollutant Emissions[rural residential,cooling and ventilation,heavy or residual fuel oil bf,PM25]</t>
  </si>
  <si>
    <t>Direct Buildings Pollutant Emissions[rural residential,cooling and ventilation,heavy or residual fuel oil bf,SOx]</t>
  </si>
  <si>
    <t>Direct Buildings Pollutant Emissions[rural residential,cooling and ventilation,heavy or residual fuel oil bf,BC]</t>
  </si>
  <si>
    <t>Direct Buildings Pollutant Emissions[rural residential,cooling and ventilation,heavy or residual fuel oil bf,OC]</t>
  </si>
  <si>
    <t>Direct Buildings Pollutant Emissions[rural residential,cooling and ventilation,heavy or residual fuel oil bf,CH4]</t>
  </si>
  <si>
    <t>Direct Buildings Pollutant Emissions[rural residential,cooling and ventilation,heavy or residual fuel oil bf,N2O]</t>
  </si>
  <si>
    <t>Direct Buildings Pollutant Emissions[rural residential,cooling and ventilation,heavy or residual fuel oil bf,F gases]</t>
  </si>
  <si>
    <t>Direct Buildings Pollutant Emissions[rural residential,cooling and ventilation,LPG propane or butane bf,CO2]</t>
  </si>
  <si>
    <t>Direct Buildings Pollutant Emissions[rural residential,cooling and ventilation,LPG propane or butane bf,VOC]</t>
  </si>
  <si>
    <t>Direct Buildings Pollutant Emissions[rural residential,cooling and ventilation,LPG propane or butane bf,CO]</t>
  </si>
  <si>
    <t>Direct Buildings Pollutant Emissions[rural residential,cooling and ventilation,LPG propane or butane bf,NOx]</t>
  </si>
  <si>
    <t>Direct Buildings Pollutant Emissions[rural residential,cooling and ventilation,LPG propane or butane bf,PM10]</t>
  </si>
  <si>
    <t>Direct Buildings Pollutant Emissions[rural residential,cooling and ventilation,LPG propane or butane bf,PM25]</t>
  </si>
  <si>
    <t>Direct Buildings Pollutant Emissions[rural residential,cooling and ventilation,LPG propane or butane bf,SOx]</t>
  </si>
  <si>
    <t>Direct Buildings Pollutant Emissions[rural residential,cooling and ventilation,LPG propane or butane bf,BC]</t>
  </si>
  <si>
    <t>Direct Buildings Pollutant Emissions[rural residential,cooling and ventilation,LPG propane or butane bf,OC]</t>
  </si>
  <si>
    <t>Direct Buildings Pollutant Emissions[rural residential,cooling and ventilation,LPG propane or butane bf,CH4]</t>
  </si>
  <si>
    <t>Direct Buildings Pollutant Emissions[rural residential,cooling and ventilation,LPG propane or butane bf,N2O]</t>
  </si>
  <si>
    <t>Direct Buildings Pollutant Emissions[rural residential,cooling and ventilation,LPG propane or butane bf,F gases]</t>
  </si>
  <si>
    <t>Direct Buildings Pollutant Emissions[rural residential,cooling and ventilation,hydrogen bf,CO2]</t>
  </si>
  <si>
    <t>Direct Buildings Pollutant Emissions[rural residential,cooling and ventilation,hydrogen bf,VOC]</t>
  </si>
  <si>
    <t>Direct Buildings Pollutant Emissions[rural residential,cooling and ventilation,hydrogen bf,CO]</t>
  </si>
  <si>
    <t>Direct Buildings Pollutant Emissions[rural residential,cooling and ventilation,hydrogen bf,NOx]</t>
  </si>
  <si>
    <t>Direct Buildings Pollutant Emissions[rural residential,cooling and ventilation,hydrogen bf,PM10]</t>
  </si>
  <si>
    <t>Direct Buildings Pollutant Emissions[rural residential,cooling and ventilation,hydrogen bf,PM25]</t>
  </si>
  <si>
    <t>Direct Buildings Pollutant Emissions[rural residential,cooling and ventilation,hydrogen bf,SOx]</t>
  </si>
  <si>
    <t>Direct Buildings Pollutant Emissions[rural residential,cooling and ventilation,hydrogen bf,BC]</t>
  </si>
  <si>
    <t>Direct Buildings Pollutant Emissions[rural residential,cooling and ventilation,hydrogen bf,OC]</t>
  </si>
  <si>
    <t>Direct Buildings Pollutant Emissions[rural residential,cooling and ventilation,hydrogen bf,CH4]</t>
  </si>
  <si>
    <t>Direct Buildings Pollutant Emissions[rural residential,cooling and ventilation,hydrogen bf,N2O]</t>
  </si>
  <si>
    <t>Direct Buildings Pollutant Emissions[rural residential,cooling and ventilation,hydrogen bf,F gases]</t>
  </si>
  <si>
    <t>Direct Buildings Pollutant Emissions[rural residential,envelope,electricity bf,CO2]</t>
  </si>
  <si>
    <t>Direct Buildings Pollutant Emissions[rural residential,envelope,electricity bf,VOC]</t>
  </si>
  <si>
    <t>Direct Buildings Pollutant Emissions[rural residential,envelope,electricity bf,CO]</t>
  </si>
  <si>
    <t>Direct Buildings Pollutant Emissions[rural residential,envelope,electricity bf,NOx]</t>
  </si>
  <si>
    <t>Direct Buildings Pollutant Emissions[rural residential,envelope,electricity bf,PM10]</t>
  </si>
  <si>
    <t>Direct Buildings Pollutant Emissions[rural residential,envelope,electricity bf,PM25]</t>
  </si>
  <si>
    <t>Direct Buildings Pollutant Emissions[rural residential,envelope,electricity bf,SOx]</t>
  </si>
  <si>
    <t>Direct Buildings Pollutant Emissions[rural residential,envelope,electricity bf,BC]</t>
  </si>
  <si>
    <t>Direct Buildings Pollutant Emissions[rural residential,envelope,electricity bf,OC]</t>
  </si>
  <si>
    <t>Direct Buildings Pollutant Emissions[rural residential,envelope,electricity bf,CH4]</t>
  </si>
  <si>
    <t>Direct Buildings Pollutant Emissions[rural residential,envelope,electricity bf,N2O]</t>
  </si>
  <si>
    <t>Direct Buildings Pollutant Emissions[rural residential,envelope,electricity bf,F gases]</t>
  </si>
  <si>
    <t>Direct Buildings Pollutant Emissions[rural residential,envelope,hard coal bf,CO2]</t>
  </si>
  <si>
    <t>Direct Buildings Pollutant Emissions[rural residential,envelope,hard coal bf,VOC]</t>
  </si>
  <si>
    <t>Direct Buildings Pollutant Emissions[rural residential,envelope,hard coal bf,CO]</t>
  </si>
  <si>
    <t>Direct Buildings Pollutant Emissions[rural residential,envelope,hard coal bf,NOx]</t>
  </si>
  <si>
    <t>Direct Buildings Pollutant Emissions[rural residential,envelope,hard coal bf,PM10]</t>
  </si>
  <si>
    <t>Direct Buildings Pollutant Emissions[rural residential,envelope,hard coal bf,PM25]</t>
  </si>
  <si>
    <t>Direct Buildings Pollutant Emissions[rural residential,envelope,hard coal bf,SOx]</t>
  </si>
  <si>
    <t>Direct Buildings Pollutant Emissions[rural residential,envelope,hard coal bf,BC]</t>
  </si>
  <si>
    <t>Direct Buildings Pollutant Emissions[rural residential,envelope,hard coal bf,OC]</t>
  </si>
  <si>
    <t>Direct Buildings Pollutant Emissions[rural residential,envelope,hard coal bf,CH4]</t>
  </si>
  <si>
    <t>Direct Buildings Pollutant Emissions[rural residential,envelope,hard coal bf,N2O]</t>
  </si>
  <si>
    <t>Direct Buildings Pollutant Emissions[rural residential,envelope,hard coal bf,F gases]</t>
  </si>
  <si>
    <t>Direct Buildings Pollutant Emissions[rural residential,envelope,natural gas bf,CO2]</t>
  </si>
  <si>
    <t>Direct Buildings Pollutant Emissions[rural residential,envelope,natural gas bf,VOC]</t>
  </si>
  <si>
    <t>Direct Buildings Pollutant Emissions[rural residential,envelope,natural gas bf,CO]</t>
  </si>
  <si>
    <t>Direct Buildings Pollutant Emissions[rural residential,envelope,natural gas bf,NOx]</t>
  </si>
  <si>
    <t>Direct Buildings Pollutant Emissions[rural residential,envelope,natural gas bf,PM10]</t>
  </si>
  <si>
    <t>Direct Buildings Pollutant Emissions[rural residential,envelope,natural gas bf,PM25]</t>
  </si>
  <si>
    <t>Direct Buildings Pollutant Emissions[rural residential,envelope,natural gas bf,SOx]</t>
  </si>
  <si>
    <t>Direct Buildings Pollutant Emissions[rural residential,envelope,natural gas bf,BC]</t>
  </si>
  <si>
    <t>Direct Buildings Pollutant Emissions[rural residential,envelope,natural gas bf,OC]</t>
  </si>
  <si>
    <t>Direct Buildings Pollutant Emissions[rural residential,envelope,natural gas bf,CH4]</t>
  </si>
  <si>
    <t>Direct Buildings Pollutant Emissions[rural residential,envelope,natural gas bf,N2O]</t>
  </si>
  <si>
    <t>Direct Buildings Pollutant Emissions[rural residential,envelope,natural gas bf,F gases]</t>
  </si>
  <si>
    <t>Direct Buildings Pollutant Emissions[rural residential,envelope,petroleum diesel bf,CO2]</t>
  </si>
  <si>
    <t>Direct Buildings Pollutant Emissions[rural residential,envelope,petroleum diesel bf,VOC]</t>
  </si>
  <si>
    <t>Direct Buildings Pollutant Emissions[rural residential,envelope,petroleum diesel bf,CO]</t>
  </si>
  <si>
    <t>Direct Buildings Pollutant Emissions[rural residential,envelope,petroleum diesel bf,NOx]</t>
  </si>
  <si>
    <t>Direct Buildings Pollutant Emissions[rural residential,envelope,petroleum diesel bf,PM10]</t>
  </si>
  <si>
    <t>Direct Buildings Pollutant Emissions[rural residential,envelope,petroleum diesel bf,PM25]</t>
  </si>
  <si>
    <t>Direct Buildings Pollutant Emissions[rural residential,envelope,petroleum diesel bf,SOx]</t>
  </si>
  <si>
    <t>Direct Buildings Pollutant Emissions[rural residential,envelope,petroleum diesel bf,BC]</t>
  </si>
  <si>
    <t>Direct Buildings Pollutant Emissions[rural residential,envelope,petroleum diesel bf,OC]</t>
  </si>
  <si>
    <t>Direct Buildings Pollutant Emissions[rural residential,envelope,petroleum diesel bf,CH4]</t>
  </si>
  <si>
    <t>Direct Buildings Pollutant Emissions[rural residential,envelope,petroleum diesel bf,N2O]</t>
  </si>
  <si>
    <t>Direct Buildings Pollutant Emissions[rural residential,envelope,petroleum diesel bf,F gases]</t>
  </si>
  <si>
    <t>Direct Buildings Pollutant Emissions[rural residential,envelope,heat bf,CO2]</t>
  </si>
  <si>
    <t>Direct Buildings Pollutant Emissions[rural residential,envelope,heat bf,VOC]</t>
  </si>
  <si>
    <t>Direct Buildings Pollutant Emissions[rural residential,envelope,heat bf,CO]</t>
  </si>
  <si>
    <t>Direct Buildings Pollutant Emissions[rural residential,envelope,heat bf,NOx]</t>
  </si>
  <si>
    <t>Direct Buildings Pollutant Emissions[rural residential,envelope,heat bf,PM10]</t>
  </si>
  <si>
    <t>Direct Buildings Pollutant Emissions[rural residential,envelope,heat bf,PM25]</t>
  </si>
  <si>
    <t>Direct Buildings Pollutant Emissions[rural residential,envelope,heat bf,SOx]</t>
  </si>
  <si>
    <t>Direct Buildings Pollutant Emissions[rural residential,envelope,heat bf,BC]</t>
  </si>
  <si>
    <t>Direct Buildings Pollutant Emissions[rural residential,envelope,heat bf,OC]</t>
  </si>
  <si>
    <t>Direct Buildings Pollutant Emissions[rural residential,envelope,heat bf,CH4]</t>
  </si>
  <si>
    <t>Direct Buildings Pollutant Emissions[rural residential,envelope,heat bf,N2O]</t>
  </si>
  <si>
    <t>Direct Buildings Pollutant Emissions[rural residential,envelope,heat bf,F gases]</t>
  </si>
  <si>
    <t>Direct Buildings Pollutant Emissions[rural residential,envelope,biomass bf,CO2]</t>
  </si>
  <si>
    <t>Direct Buildings Pollutant Emissions[rural residential,envelope,biomass bf,VOC]</t>
  </si>
  <si>
    <t>Direct Buildings Pollutant Emissions[rural residential,envelope,biomass bf,CO]</t>
  </si>
  <si>
    <t>Direct Buildings Pollutant Emissions[rural residential,envelope,biomass bf,NOx]</t>
  </si>
  <si>
    <t>Direct Buildings Pollutant Emissions[rural residential,envelope,biomass bf,PM10]</t>
  </si>
  <si>
    <t>Direct Buildings Pollutant Emissions[rural residential,envelope,biomass bf,PM25]</t>
  </si>
  <si>
    <t>Direct Buildings Pollutant Emissions[rural residential,envelope,biomass bf,SOx]</t>
  </si>
  <si>
    <t>Direct Buildings Pollutant Emissions[rural residential,envelope,biomass bf,BC]</t>
  </si>
  <si>
    <t>Direct Buildings Pollutant Emissions[rural residential,envelope,biomass bf,OC]</t>
  </si>
  <si>
    <t>Direct Buildings Pollutant Emissions[rural residential,envelope,biomass bf,CH4]</t>
  </si>
  <si>
    <t>Direct Buildings Pollutant Emissions[rural residential,envelope,biomass bf,N2O]</t>
  </si>
  <si>
    <t>Direct Buildings Pollutant Emissions[rural residential,envelope,biomass bf,F gases]</t>
  </si>
  <si>
    <t>Direct Buildings Pollutant Emissions[rural residential,envelope,kerosene bf,CO2]</t>
  </si>
  <si>
    <t>Direct Buildings Pollutant Emissions[rural residential,envelope,kerosene bf,VOC]</t>
  </si>
  <si>
    <t>Direct Buildings Pollutant Emissions[rural residential,envelope,kerosene bf,CO]</t>
  </si>
  <si>
    <t>Direct Buildings Pollutant Emissions[rural residential,envelope,kerosene bf,NOx]</t>
  </si>
  <si>
    <t>Direct Buildings Pollutant Emissions[rural residential,envelope,kerosene bf,PM10]</t>
  </si>
  <si>
    <t>Direct Buildings Pollutant Emissions[rural residential,envelope,kerosene bf,PM25]</t>
  </si>
  <si>
    <t>Direct Buildings Pollutant Emissions[rural residential,envelope,kerosene bf,SOx]</t>
  </si>
  <si>
    <t>Direct Buildings Pollutant Emissions[rural residential,envelope,kerosene bf,BC]</t>
  </si>
  <si>
    <t>Direct Buildings Pollutant Emissions[rural residential,envelope,kerosene bf,OC]</t>
  </si>
  <si>
    <t>Direct Buildings Pollutant Emissions[rural residential,envelope,kerosene bf,CH4]</t>
  </si>
  <si>
    <t>Direct Buildings Pollutant Emissions[rural residential,envelope,kerosene bf,N2O]</t>
  </si>
  <si>
    <t>Direct Buildings Pollutant Emissions[rural residential,envelope,kerosene bf,F gases]</t>
  </si>
  <si>
    <t>Direct Buildings Pollutant Emissions[rural residential,envelope,heavy or residual fuel oil bf,CO2]</t>
  </si>
  <si>
    <t>Direct Buildings Pollutant Emissions[rural residential,envelope,heavy or residual fuel oil bf,VOC]</t>
  </si>
  <si>
    <t>Direct Buildings Pollutant Emissions[rural residential,envelope,heavy or residual fuel oil bf,CO]</t>
  </si>
  <si>
    <t>Direct Buildings Pollutant Emissions[rural residential,envelope,heavy or residual fuel oil bf,NOx]</t>
  </si>
  <si>
    <t>Direct Buildings Pollutant Emissions[rural residential,envelope,heavy or residual fuel oil bf,PM10]</t>
  </si>
  <si>
    <t>Direct Buildings Pollutant Emissions[rural residential,envelope,heavy or residual fuel oil bf,PM25]</t>
  </si>
  <si>
    <t>Direct Buildings Pollutant Emissions[rural residential,envelope,heavy or residual fuel oil bf,SOx]</t>
  </si>
  <si>
    <t>Direct Buildings Pollutant Emissions[rural residential,envelope,heavy or residual fuel oil bf,BC]</t>
  </si>
  <si>
    <t>Direct Buildings Pollutant Emissions[rural residential,envelope,heavy or residual fuel oil bf,OC]</t>
  </si>
  <si>
    <t>Direct Buildings Pollutant Emissions[rural residential,envelope,heavy or residual fuel oil bf,CH4]</t>
  </si>
  <si>
    <t>Direct Buildings Pollutant Emissions[rural residential,envelope,heavy or residual fuel oil bf,N2O]</t>
  </si>
  <si>
    <t>Direct Buildings Pollutant Emissions[rural residential,envelope,heavy or residual fuel oil bf,F gases]</t>
  </si>
  <si>
    <t>Direct Buildings Pollutant Emissions[rural residential,envelope,LPG propane or butane bf,CO2]</t>
  </si>
  <si>
    <t>Direct Buildings Pollutant Emissions[rural residential,envelope,LPG propane or butane bf,VOC]</t>
  </si>
  <si>
    <t>Direct Buildings Pollutant Emissions[rural residential,envelope,LPG propane or butane bf,CO]</t>
  </si>
  <si>
    <t>Direct Buildings Pollutant Emissions[rural residential,envelope,LPG propane or butane bf,NOx]</t>
  </si>
  <si>
    <t>Direct Buildings Pollutant Emissions[rural residential,envelope,LPG propane or butane bf,PM10]</t>
  </si>
  <si>
    <t>Direct Buildings Pollutant Emissions[rural residential,envelope,LPG propane or butane bf,PM25]</t>
  </si>
  <si>
    <t>Direct Buildings Pollutant Emissions[rural residential,envelope,LPG propane or butane bf,SOx]</t>
  </si>
  <si>
    <t>Direct Buildings Pollutant Emissions[rural residential,envelope,LPG propane or butane bf,BC]</t>
  </si>
  <si>
    <t>Direct Buildings Pollutant Emissions[rural residential,envelope,LPG propane or butane bf,OC]</t>
  </si>
  <si>
    <t>Direct Buildings Pollutant Emissions[rural residential,envelope,LPG propane or butane bf,CH4]</t>
  </si>
  <si>
    <t>Direct Buildings Pollutant Emissions[rural residential,envelope,LPG propane or butane bf,N2O]</t>
  </si>
  <si>
    <t>Direct Buildings Pollutant Emissions[rural residential,envelope,LPG propane or butane bf,F gases]</t>
  </si>
  <si>
    <t>Direct Buildings Pollutant Emissions[rural residential,envelope,hydrogen bf,CO2]</t>
  </si>
  <si>
    <t>Direct Buildings Pollutant Emissions[rural residential,envelope,hydrogen bf,VOC]</t>
  </si>
  <si>
    <t>Direct Buildings Pollutant Emissions[rural residential,envelope,hydrogen bf,CO]</t>
  </si>
  <si>
    <t>Direct Buildings Pollutant Emissions[rural residential,envelope,hydrogen bf,NOx]</t>
  </si>
  <si>
    <t>Direct Buildings Pollutant Emissions[rural residential,envelope,hydrogen bf,PM10]</t>
  </si>
  <si>
    <t>Direct Buildings Pollutant Emissions[rural residential,envelope,hydrogen bf,PM25]</t>
  </si>
  <si>
    <t>Direct Buildings Pollutant Emissions[rural residential,envelope,hydrogen bf,SOx]</t>
  </si>
  <si>
    <t>Direct Buildings Pollutant Emissions[rural residential,envelope,hydrogen bf,BC]</t>
  </si>
  <si>
    <t>Direct Buildings Pollutant Emissions[rural residential,envelope,hydrogen bf,OC]</t>
  </si>
  <si>
    <t>Direct Buildings Pollutant Emissions[rural residential,envelope,hydrogen bf,CH4]</t>
  </si>
  <si>
    <t>Direct Buildings Pollutant Emissions[rural residential,envelope,hydrogen bf,N2O]</t>
  </si>
  <si>
    <t>Direct Buildings Pollutant Emissions[rural residential,envelope,hydrogen bf,F gases]</t>
  </si>
  <si>
    <t>Direct Buildings Pollutant Emissions[rural residential,lighting,electricity bf,CO2]</t>
  </si>
  <si>
    <t>Direct Buildings Pollutant Emissions[rural residential,lighting,electricity bf,VOC]</t>
  </si>
  <si>
    <t>Direct Buildings Pollutant Emissions[rural residential,lighting,electricity bf,CO]</t>
  </si>
  <si>
    <t>Direct Buildings Pollutant Emissions[rural residential,lighting,electricity bf,NOx]</t>
  </si>
  <si>
    <t>Direct Buildings Pollutant Emissions[rural residential,lighting,electricity bf,PM10]</t>
  </si>
  <si>
    <t>Direct Buildings Pollutant Emissions[rural residential,lighting,electricity bf,PM25]</t>
  </si>
  <si>
    <t>Direct Buildings Pollutant Emissions[rural residential,lighting,electricity bf,SOx]</t>
  </si>
  <si>
    <t>Direct Buildings Pollutant Emissions[rural residential,lighting,electricity bf,BC]</t>
  </si>
  <si>
    <t>Direct Buildings Pollutant Emissions[rural residential,lighting,electricity bf,OC]</t>
  </si>
  <si>
    <t>Direct Buildings Pollutant Emissions[rural residential,lighting,electricity bf,CH4]</t>
  </si>
  <si>
    <t>Direct Buildings Pollutant Emissions[rural residential,lighting,electricity bf,N2O]</t>
  </si>
  <si>
    <t>Direct Buildings Pollutant Emissions[rural residential,lighting,electricity bf,F gases]</t>
  </si>
  <si>
    <t>Direct Buildings Pollutant Emissions[rural residential,lighting,hard coal bf,CO2]</t>
  </si>
  <si>
    <t>Direct Buildings Pollutant Emissions[rural residential,lighting,hard coal bf,VOC]</t>
  </si>
  <si>
    <t>Direct Buildings Pollutant Emissions[rural residential,lighting,hard coal bf,CO]</t>
  </si>
  <si>
    <t>Direct Buildings Pollutant Emissions[rural residential,lighting,hard coal bf,NOx]</t>
  </si>
  <si>
    <t>Direct Buildings Pollutant Emissions[rural residential,lighting,hard coal bf,PM10]</t>
  </si>
  <si>
    <t>Direct Buildings Pollutant Emissions[rural residential,lighting,hard coal bf,PM25]</t>
  </si>
  <si>
    <t>Direct Buildings Pollutant Emissions[rural residential,lighting,hard coal bf,SOx]</t>
  </si>
  <si>
    <t>Direct Buildings Pollutant Emissions[rural residential,lighting,hard coal bf,BC]</t>
  </si>
  <si>
    <t>Direct Buildings Pollutant Emissions[rural residential,lighting,hard coal bf,OC]</t>
  </si>
  <si>
    <t>Direct Buildings Pollutant Emissions[rural residential,lighting,hard coal bf,CH4]</t>
  </si>
  <si>
    <t>Direct Buildings Pollutant Emissions[rural residential,lighting,hard coal bf,N2O]</t>
  </si>
  <si>
    <t>Direct Buildings Pollutant Emissions[rural residential,lighting,hard coal bf,F gases]</t>
  </si>
  <si>
    <t>Direct Buildings Pollutant Emissions[rural residential,lighting,natural gas bf,CO2]</t>
  </si>
  <si>
    <t>Direct Buildings Pollutant Emissions[rural residential,lighting,natural gas bf,VOC]</t>
  </si>
  <si>
    <t>Direct Buildings Pollutant Emissions[rural residential,lighting,natural gas bf,CO]</t>
  </si>
  <si>
    <t>Direct Buildings Pollutant Emissions[rural residential,lighting,natural gas bf,NOx]</t>
  </si>
  <si>
    <t>Direct Buildings Pollutant Emissions[rural residential,lighting,natural gas bf,PM10]</t>
  </si>
  <si>
    <t>Direct Buildings Pollutant Emissions[rural residential,lighting,natural gas bf,PM25]</t>
  </si>
  <si>
    <t>Direct Buildings Pollutant Emissions[rural residential,lighting,natural gas bf,SOx]</t>
  </si>
  <si>
    <t>Direct Buildings Pollutant Emissions[rural residential,lighting,natural gas bf,BC]</t>
  </si>
  <si>
    <t>Direct Buildings Pollutant Emissions[rural residential,lighting,natural gas bf,OC]</t>
  </si>
  <si>
    <t>Direct Buildings Pollutant Emissions[rural residential,lighting,natural gas bf,CH4]</t>
  </si>
  <si>
    <t>Direct Buildings Pollutant Emissions[rural residential,lighting,natural gas bf,N2O]</t>
  </si>
  <si>
    <t>Direct Buildings Pollutant Emissions[rural residential,lighting,natural gas bf,F gases]</t>
  </si>
  <si>
    <t>Direct Buildings Pollutant Emissions[rural residential,lighting,petroleum diesel bf,CO2]</t>
  </si>
  <si>
    <t>Direct Buildings Pollutant Emissions[rural residential,lighting,petroleum diesel bf,VOC]</t>
  </si>
  <si>
    <t>Direct Buildings Pollutant Emissions[rural residential,lighting,petroleum diesel bf,CO]</t>
  </si>
  <si>
    <t>Direct Buildings Pollutant Emissions[rural residential,lighting,petroleum diesel bf,NOx]</t>
  </si>
  <si>
    <t>Direct Buildings Pollutant Emissions[rural residential,lighting,petroleum diesel bf,PM10]</t>
  </si>
  <si>
    <t>Direct Buildings Pollutant Emissions[rural residential,lighting,petroleum diesel bf,PM25]</t>
  </si>
  <si>
    <t>Direct Buildings Pollutant Emissions[rural residential,lighting,petroleum diesel bf,SOx]</t>
  </si>
  <si>
    <t>Direct Buildings Pollutant Emissions[rural residential,lighting,petroleum diesel bf,BC]</t>
  </si>
  <si>
    <t>Direct Buildings Pollutant Emissions[rural residential,lighting,petroleum diesel bf,OC]</t>
  </si>
  <si>
    <t>Direct Buildings Pollutant Emissions[rural residential,lighting,petroleum diesel bf,CH4]</t>
  </si>
  <si>
    <t>Direct Buildings Pollutant Emissions[rural residential,lighting,petroleum diesel bf,N2O]</t>
  </si>
  <si>
    <t>Direct Buildings Pollutant Emissions[rural residential,lighting,petroleum diesel bf,F gases]</t>
  </si>
  <si>
    <t>Direct Buildings Pollutant Emissions[rural residential,lighting,heat bf,CO2]</t>
  </si>
  <si>
    <t>Direct Buildings Pollutant Emissions[rural residential,lighting,heat bf,VOC]</t>
  </si>
  <si>
    <t>Direct Buildings Pollutant Emissions[rural residential,lighting,heat bf,CO]</t>
  </si>
  <si>
    <t>Direct Buildings Pollutant Emissions[rural residential,lighting,heat bf,NOx]</t>
  </si>
  <si>
    <t>Direct Buildings Pollutant Emissions[rural residential,lighting,heat bf,PM10]</t>
  </si>
  <si>
    <t>Direct Buildings Pollutant Emissions[rural residential,lighting,heat bf,PM25]</t>
  </si>
  <si>
    <t>Direct Buildings Pollutant Emissions[rural residential,lighting,heat bf,SOx]</t>
  </si>
  <si>
    <t>Direct Buildings Pollutant Emissions[rural residential,lighting,heat bf,BC]</t>
  </si>
  <si>
    <t>Direct Buildings Pollutant Emissions[rural residential,lighting,heat bf,OC]</t>
  </si>
  <si>
    <t>Direct Buildings Pollutant Emissions[rural residential,lighting,heat bf,CH4]</t>
  </si>
  <si>
    <t>Direct Buildings Pollutant Emissions[rural residential,lighting,heat bf,N2O]</t>
  </si>
  <si>
    <t>Direct Buildings Pollutant Emissions[rural residential,lighting,heat bf,F gases]</t>
  </si>
  <si>
    <t>Direct Buildings Pollutant Emissions[rural residential,lighting,biomass bf,CO2]</t>
  </si>
  <si>
    <t>Direct Buildings Pollutant Emissions[rural residential,lighting,biomass bf,VOC]</t>
  </si>
  <si>
    <t>Direct Buildings Pollutant Emissions[rural residential,lighting,biomass bf,CO]</t>
  </si>
  <si>
    <t>Direct Buildings Pollutant Emissions[rural residential,lighting,biomass bf,NOx]</t>
  </si>
  <si>
    <t>Direct Buildings Pollutant Emissions[rural residential,lighting,biomass bf,PM10]</t>
  </si>
  <si>
    <t>Direct Buildings Pollutant Emissions[rural residential,lighting,biomass bf,PM25]</t>
  </si>
  <si>
    <t>Direct Buildings Pollutant Emissions[rural residential,lighting,biomass bf,SOx]</t>
  </si>
  <si>
    <t>Direct Buildings Pollutant Emissions[rural residential,lighting,biomass bf,BC]</t>
  </si>
  <si>
    <t>Direct Buildings Pollutant Emissions[rural residential,lighting,biomass bf,OC]</t>
  </si>
  <si>
    <t>Direct Buildings Pollutant Emissions[rural residential,lighting,biomass bf,CH4]</t>
  </si>
  <si>
    <t>Direct Buildings Pollutant Emissions[rural residential,lighting,biomass bf,N2O]</t>
  </si>
  <si>
    <t>Direct Buildings Pollutant Emissions[rural residential,lighting,biomass bf,F gases]</t>
  </si>
  <si>
    <t>Direct Buildings Pollutant Emissions[rural residential,lighting,kerosene bf,CO2]</t>
  </si>
  <si>
    <t>Direct Buildings Pollutant Emissions[rural residential,lighting,kerosene bf,VOC]</t>
  </si>
  <si>
    <t>Direct Buildings Pollutant Emissions[rural residential,lighting,kerosene bf,CO]</t>
  </si>
  <si>
    <t>Direct Buildings Pollutant Emissions[rural residential,lighting,kerosene bf,NOx]</t>
  </si>
  <si>
    <t>Direct Buildings Pollutant Emissions[rural residential,lighting,kerosene bf,PM10]</t>
  </si>
  <si>
    <t>Direct Buildings Pollutant Emissions[rural residential,lighting,kerosene bf,PM25]</t>
  </si>
  <si>
    <t>Direct Buildings Pollutant Emissions[rural residential,lighting,kerosene bf,SOx]</t>
  </si>
  <si>
    <t>Direct Buildings Pollutant Emissions[rural residential,lighting,kerosene bf,BC]</t>
  </si>
  <si>
    <t>Direct Buildings Pollutant Emissions[rural residential,lighting,kerosene bf,OC]</t>
  </si>
  <si>
    <t>Direct Buildings Pollutant Emissions[rural residential,lighting,kerosene bf,CH4]</t>
  </si>
  <si>
    <t>Direct Buildings Pollutant Emissions[rural residential,lighting,kerosene bf,N2O]</t>
  </si>
  <si>
    <t>Direct Buildings Pollutant Emissions[rural residential,lighting,kerosene bf,F gases]</t>
  </si>
  <si>
    <t>Direct Buildings Pollutant Emissions[rural residential,lighting,heavy or residual fuel oil bf,CO2]</t>
  </si>
  <si>
    <t>Direct Buildings Pollutant Emissions[rural residential,lighting,heavy or residual fuel oil bf,VOC]</t>
  </si>
  <si>
    <t>Direct Buildings Pollutant Emissions[rural residential,lighting,heavy or residual fuel oil bf,CO]</t>
  </si>
  <si>
    <t>Direct Buildings Pollutant Emissions[rural residential,lighting,heavy or residual fuel oil bf,NOx]</t>
  </si>
  <si>
    <t>Direct Buildings Pollutant Emissions[rural residential,lighting,heavy or residual fuel oil bf,PM10]</t>
  </si>
  <si>
    <t>Direct Buildings Pollutant Emissions[rural residential,lighting,heavy or residual fuel oil bf,PM25]</t>
  </si>
  <si>
    <t>Direct Buildings Pollutant Emissions[rural residential,lighting,heavy or residual fuel oil bf,SOx]</t>
  </si>
  <si>
    <t>Direct Buildings Pollutant Emissions[rural residential,lighting,heavy or residual fuel oil bf,BC]</t>
  </si>
  <si>
    <t>Direct Buildings Pollutant Emissions[rural residential,lighting,heavy or residual fuel oil bf,OC]</t>
  </si>
  <si>
    <t>Direct Buildings Pollutant Emissions[rural residential,lighting,heavy or residual fuel oil bf,CH4]</t>
  </si>
  <si>
    <t>Direct Buildings Pollutant Emissions[rural residential,lighting,heavy or residual fuel oil bf,N2O]</t>
  </si>
  <si>
    <t>Direct Buildings Pollutant Emissions[rural residential,lighting,heavy or residual fuel oil bf,F gases]</t>
  </si>
  <si>
    <t>Direct Buildings Pollutant Emissions[rural residential,lighting,LPG propane or butane bf,CO2]</t>
  </si>
  <si>
    <t>Direct Buildings Pollutant Emissions[rural residential,lighting,LPG propane or butane bf,VOC]</t>
  </si>
  <si>
    <t>Direct Buildings Pollutant Emissions[rural residential,lighting,LPG propane or butane bf,CO]</t>
  </si>
  <si>
    <t>Direct Buildings Pollutant Emissions[rural residential,lighting,LPG propane or butane bf,NOx]</t>
  </si>
  <si>
    <t>Direct Buildings Pollutant Emissions[rural residential,lighting,LPG propane or butane bf,PM10]</t>
  </si>
  <si>
    <t>Direct Buildings Pollutant Emissions[rural residential,lighting,LPG propane or butane bf,PM25]</t>
  </si>
  <si>
    <t>Direct Buildings Pollutant Emissions[rural residential,lighting,LPG propane or butane bf,SOx]</t>
  </si>
  <si>
    <t>Direct Buildings Pollutant Emissions[rural residential,lighting,LPG propane or butane bf,BC]</t>
  </si>
  <si>
    <t>Direct Buildings Pollutant Emissions[rural residential,lighting,LPG propane or butane bf,OC]</t>
  </si>
  <si>
    <t>Direct Buildings Pollutant Emissions[rural residential,lighting,LPG propane or butane bf,CH4]</t>
  </si>
  <si>
    <t>Direct Buildings Pollutant Emissions[rural residential,lighting,LPG propane or butane bf,N2O]</t>
  </si>
  <si>
    <t>Direct Buildings Pollutant Emissions[rural residential,lighting,LPG propane or butane bf,F gases]</t>
  </si>
  <si>
    <t>Direct Buildings Pollutant Emissions[rural residential,lighting,hydrogen bf,CO2]</t>
  </si>
  <si>
    <t>Direct Buildings Pollutant Emissions[rural residential,lighting,hydrogen bf,VOC]</t>
  </si>
  <si>
    <t>Direct Buildings Pollutant Emissions[rural residential,lighting,hydrogen bf,CO]</t>
  </si>
  <si>
    <t>Direct Buildings Pollutant Emissions[rural residential,lighting,hydrogen bf,NOx]</t>
  </si>
  <si>
    <t>Direct Buildings Pollutant Emissions[rural residential,lighting,hydrogen bf,PM10]</t>
  </si>
  <si>
    <t>Direct Buildings Pollutant Emissions[rural residential,lighting,hydrogen bf,PM25]</t>
  </si>
  <si>
    <t>Direct Buildings Pollutant Emissions[rural residential,lighting,hydrogen bf,SOx]</t>
  </si>
  <si>
    <t>Direct Buildings Pollutant Emissions[rural residential,lighting,hydrogen bf,BC]</t>
  </si>
  <si>
    <t>Direct Buildings Pollutant Emissions[rural residential,lighting,hydrogen bf,OC]</t>
  </si>
  <si>
    <t>Direct Buildings Pollutant Emissions[rural residential,lighting,hydrogen bf,CH4]</t>
  </si>
  <si>
    <t>Direct Buildings Pollutant Emissions[rural residential,lighting,hydrogen bf,N2O]</t>
  </si>
  <si>
    <t>Direct Buildings Pollutant Emissions[rural residential,lighting,hydrogen bf,F gases]</t>
  </si>
  <si>
    <t>Direct Buildings Pollutant Emissions[rural residential,appliances,electricity bf,CO2]</t>
  </si>
  <si>
    <t>Direct Buildings Pollutant Emissions[rural residential,appliances,electricity bf,VOC]</t>
  </si>
  <si>
    <t>Direct Buildings Pollutant Emissions[rural residential,appliances,electricity bf,CO]</t>
  </si>
  <si>
    <t>Direct Buildings Pollutant Emissions[rural residential,appliances,electricity bf,NOx]</t>
  </si>
  <si>
    <t>Direct Buildings Pollutant Emissions[rural residential,appliances,electricity bf,PM10]</t>
  </si>
  <si>
    <t>Direct Buildings Pollutant Emissions[rural residential,appliances,electricity bf,PM25]</t>
  </si>
  <si>
    <t>Direct Buildings Pollutant Emissions[rural residential,appliances,electricity bf,SOx]</t>
  </si>
  <si>
    <t>Direct Buildings Pollutant Emissions[rural residential,appliances,electricity bf,BC]</t>
  </si>
  <si>
    <t>Direct Buildings Pollutant Emissions[rural residential,appliances,electricity bf,OC]</t>
  </si>
  <si>
    <t>Direct Buildings Pollutant Emissions[rural residential,appliances,electricity bf,CH4]</t>
  </si>
  <si>
    <t>Direct Buildings Pollutant Emissions[rural residential,appliances,electricity bf,N2O]</t>
  </si>
  <si>
    <t>Direct Buildings Pollutant Emissions[rural residential,appliances,electricity bf,F gases]</t>
  </si>
  <si>
    <t>Direct Buildings Pollutant Emissions[rural residential,appliances,hard coal bf,CO2]</t>
  </si>
  <si>
    <t>Direct Buildings Pollutant Emissions[rural residential,appliances,hard coal bf,VOC]</t>
  </si>
  <si>
    <t>Direct Buildings Pollutant Emissions[rural residential,appliances,hard coal bf,CO]</t>
  </si>
  <si>
    <t>Direct Buildings Pollutant Emissions[rural residential,appliances,hard coal bf,NOx]</t>
  </si>
  <si>
    <t>Direct Buildings Pollutant Emissions[rural residential,appliances,hard coal bf,PM10]</t>
  </si>
  <si>
    <t>Direct Buildings Pollutant Emissions[rural residential,appliances,hard coal bf,PM25]</t>
  </si>
  <si>
    <t>Direct Buildings Pollutant Emissions[rural residential,appliances,hard coal bf,SOx]</t>
  </si>
  <si>
    <t>Direct Buildings Pollutant Emissions[rural residential,appliances,hard coal bf,BC]</t>
  </si>
  <si>
    <t>Direct Buildings Pollutant Emissions[rural residential,appliances,hard coal bf,OC]</t>
  </si>
  <si>
    <t>Direct Buildings Pollutant Emissions[rural residential,appliances,hard coal bf,CH4]</t>
  </si>
  <si>
    <t>Direct Buildings Pollutant Emissions[rural residential,appliances,hard coal bf,N2O]</t>
  </si>
  <si>
    <t>Direct Buildings Pollutant Emissions[rural residential,appliances,hard coal bf,F gases]</t>
  </si>
  <si>
    <t>Direct Buildings Pollutant Emissions[rural residential,appliances,natural gas bf,CO2]</t>
  </si>
  <si>
    <t>Direct Buildings Pollutant Emissions[rural residential,appliances,natural gas bf,VOC]</t>
  </si>
  <si>
    <t>Direct Buildings Pollutant Emissions[rural residential,appliances,natural gas bf,CO]</t>
  </si>
  <si>
    <t>Direct Buildings Pollutant Emissions[rural residential,appliances,natural gas bf,NOx]</t>
  </si>
  <si>
    <t>Direct Buildings Pollutant Emissions[rural residential,appliances,natural gas bf,PM10]</t>
  </si>
  <si>
    <t>Direct Buildings Pollutant Emissions[rural residential,appliances,natural gas bf,PM25]</t>
  </si>
  <si>
    <t>Direct Buildings Pollutant Emissions[rural residential,appliances,natural gas bf,SOx]</t>
  </si>
  <si>
    <t>Direct Buildings Pollutant Emissions[rural residential,appliances,natural gas bf,BC]</t>
  </si>
  <si>
    <t>Direct Buildings Pollutant Emissions[rural residential,appliances,natural gas bf,OC]</t>
  </si>
  <si>
    <t>Direct Buildings Pollutant Emissions[rural residential,appliances,natural gas bf,CH4]</t>
  </si>
  <si>
    <t>Direct Buildings Pollutant Emissions[rural residential,appliances,natural gas bf,N2O]</t>
  </si>
  <si>
    <t>Direct Buildings Pollutant Emissions[rural residential,appliances,natural gas bf,F gases]</t>
  </si>
  <si>
    <t>Direct Buildings Pollutant Emissions[rural residential,appliances,petroleum diesel bf,CO2]</t>
  </si>
  <si>
    <t>Direct Buildings Pollutant Emissions[rural residential,appliances,petroleum diesel bf,VOC]</t>
  </si>
  <si>
    <t>Direct Buildings Pollutant Emissions[rural residential,appliances,petroleum diesel bf,CO]</t>
  </si>
  <si>
    <t>Direct Buildings Pollutant Emissions[rural residential,appliances,petroleum diesel bf,NOx]</t>
  </si>
  <si>
    <t>Direct Buildings Pollutant Emissions[rural residential,appliances,petroleum diesel bf,PM10]</t>
  </si>
  <si>
    <t>Direct Buildings Pollutant Emissions[rural residential,appliances,petroleum diesel bf,PM25]</t>
  </si>
  <si>
    <t>Direct Buildings Pollutant Emissions[rural residential,appliances,petroleum diesel bf,SOx]</t>
  </si>
  <si>
    <t>Direct Buildings Pollutant Emissions[rural residential,appliances,petroleum diesel bf,BC]</t>
  </si>
  <si>
    <t>Direct Buildings Pollutant Emissions[rural residential,appliances,petroleum diesel bf,OC]</t>
  </si>
  <si>
    <t>Direct Buildings Pollutant Emissions[rural residential,appliances,petroleum diesel bf,CH4]</t>
  </si>
  <si>
    <t>Direct Buildings Pollutant Emissions[rural residential,appliances,petroleum diesel bf,N2O]</t>
  </si>
  <si>
    <t>Direct Buildings Pollutant Emissions[rural residential,appliances,petroleum diesel bf,F gases]</t>
  </si>
  <si>
    <t>Direct Buildings Pollutant Emissions[rural residential,appliances,heat bf,CO2]</t>
  </si>
  <si>
    <t>Direct Buildings Pollutant Emissions[rural residential,appliances,heat bf,VOC]</t>
  </si>
  <si>
    <t>Direct Buildings Pollutant Emissions[rural residential,appliances,heat bf,CO]</t>
  </si>
  <si>
    <t>Direct Buildings Pollutant Emissions[rural residential,appliances,heat bf,NOx]</t>
  </si>
  <si>
    <t>Direct Buildings Pollutant Emissions[rural residential,appliances,heat bf,PM10]</t>
  </si>
  <si>
    <t>Direct Buildings Pollutant Emissions[rural residential,appliances,heat bf,PM25]</t>
  </si>
  <si>
    <t>Direct Buildings Pollutant Emissions[rural residential,appliances,heat bf,SOx]</t>
  </si>
  <si>
    <t>Direct Buildings Pollutant Emissions[rural residential,appliances,heat bf,BC]</t>
  </si>
  <si>
    <t>Direct Buildings Pollutant Emissions[rural residential,appliances,heat bf,OC]</t>
  </si>
  <si>
    <t>Direct Buildings Pollutant Emissions[rural residential,appliances,heat bf,CH4]</t>
  </si>
  <si>
    <t>Direct Buildings Pollutant Emissions[rural residential,appliances,heat bf,N2O]</t>
  </si>
  <si>
    <t>Direct Buildings Pollutant Emissions[rural residential,appliances,heat bf,F gases]</t>
  </si>
  <si>
    <t>Direct Buildings Pollutant Emissions[rural residential,appliances,biomass bf,CO2]</t>
  </si>
  <si>
    <t>Direct Buildings Pollutant Emissions[rural residential,appliances,biomass bf,VOC]</t>
  </si>
  <si>
    <t>Direct Buildings Pollutant Emissions[rural residential,appliances,biomass bf,CO]</t>
  </si>
  <si>
    <t>Direct Buildings Pollutant Emissions[rural residential,appliances,biomass bf,NOx]</t>
  </si>
  <si>
    <t>Direct Buildings Pollutant Emissions[rural residential,appliances,biomass bf,PM10]</t>
  </si>
  <si>
    <t>Direct Buildings Pollutant Emissions[rural residential,appliances,biomass bf,PM25]</t>
  </si>
  <si>
    <t>Direct Buildings Pollutant Emissions[rural residential,appliances,biomass bf,SOx]</t>
  </si>
  <si>
    <t>Direct Buildings Pollutant Emissions[rural residential,appliances,biomass bf,BC]</t>
  </si>
  <si>
    <t>Direct Buildings Pollutant Emissions[rural residential,appliances,biomass bf,OC]</t>
  </si>
  <si>
    <t>Direct Buildings Pollutant Emissions[rural residential,appliances,biomass bf,CH4]</t>
  </si>
  <si>
    <t>Direct Buildings Pollutant Emissions[rural residential,appliances,biomass bf,N2O]</t>
  </si>
  <si>
    <t>Direct Buildings Pollutant Emissions[rural residential,appliances,biomass bf,F gases]</t>
  </si>
  <si>
    <t>Direct Buildings Pollutant Emissions[rural residential,appliances,kerosene bf,CO2]</t>
  </si>
  <si>
    <t>Direct Buildings Pollutant Emissions[rural residential,appliances,kerosene bf,VOC]</t>
  </si>
  <si>
    <t>Direct Buildings Pollutant Emissions[rural residential,appliances,kerosene bf,CO]</t>
  </si>
  <si>
    <t>Direct Buildings Pollutant Emissions[rural residential,appliances,kerosene bf,NOx]</t>
  </si>
  <si>
    <t>Direct Buildings Pollutant Emissions[rural residential,appliances,kerosene bf,PM10]</t>
  </si>
  <si>
    <t>Direct Buildings Pollutant Emissions[rural residential,appliances,kerosene bf,PM25]</t>
  </si>
  <si>
    <t>Direct Buildings Pollutant Emissions[rural residential,appliances,kerosene bf,SOx]</t>
  </si>
  <si>
    <t>Direct Buildings Pollutant Emissions[rural residential,appliances,kerosene bf,BC]</t>
  </si>
  <si>
    <t>Direct Buildings Pollutant Emissions[rural residential,appliances,kerosene bf,OC]</t>
  </si>
  <si>
    <t>Direct Buildings Pollutant Emissions[rural residential,appliances,kerosene bf,CH4]</t>
  </si>
  <si>
    <t>Direct Buildings Pollutant Emissions[rural residential,appliances,kerosene bf,N2O]</t>
  </si>
  <si>
    <t>Direct Buildings Pollutant Emissions[rural residential,appliances,kerosene bf,F gases]</t>
  </si>
  <si>
    <t>Direct Buildings Pollutant Emissions[rural residential,appliances,heavy or residual fuel oil bf,CO2]</t>
  </si>
  <si>
    <t>Direct Buildings Pollutant Emissions[rural residential,appliances,heavy or residual fuel oil bf,VOC]</t>
  </si>
  <si>
    <t>Direct Buildings Pollutant Emissions[rural residential,appliances,heavy or residual fuel oil bf,CO]</t>
  </si>
  <si>
    <t>Direct Buildings Pollutant Emissions[rural residential,appliances,heavy or residual fuel oil bf,NOx]</t>
  </si>
  <si>
    <t>Direct Buildings Pollutant Emissions[rural residential,appliances,heavy or residual fuel oil bf,PM10]</t>
  </si>
  <si>
    <t>Direct Buildings Pollutant Emissions[rural residential,appliances,heavy or residual fuel oil bf,PM25]</t>
  </si>
  <si>
    <t>Direct Buildings Pollutant Emissions[rural residential,appliances,heavy or residual fuel oil bf,SOx]</t>
  </si>
  <si>
    <t>Direct Buildings Pollutant Emissions[rural residential,appliances,heavy or residual fuel oil bf,BC]</t>
  </si>
  <si>
    <t>Direct Buildings Pollutant Emissions[rural residential,appliances,heavy or residual fuel oil bf,OC]</t>
  </si>
  <si>
    <t>Direct Buildings Pollutant Emissions[rural residential,appliances,heavy or residual fuel oil bf,CH4]</t>
  </si>
  <si>
    <t>Direct Buildings Pollutant Emissions[rural residential,appliances,heavy or residual fuel oil bf,N2O]</t>
  </si>
  <si>
    <t>Direct Buildings Pollutant Emissions[rural residential,appliances,heavy or residual fuel oil bf,F gases]</t>
  </si>
  <si>
    <t>Direct Buildings Pollutant Emissions[rural residential,appliances,LPG propane or butane bf,CO2]</t>
  </si>
  <si>
    <t>Direct Buildings Pollutant Emissions[rural residential,appliances,LPG propane or butane bf,VOC]</t>
  </si>
  <si>
    <t>Direct Buildings Pollutant Emissions[rural residential,appliances,LPG propane or butane bf,CO]</t>
  </si>
  <si>
    <t>Direct Buildings Pollutant Emissions[rural residential,appliances,LPG propane or butane bf,NOx]</t>
  </si>
  <si>
    <t>Direct Buildings Pollutant Emissions[rural residential,appliances,LPG propane or butane bf,PM10]</t>
  </si>
  <si>
    <t>Direct Buildings Pollutant Emissions[rural residential,appliances,LPG propane or butane bf,PM25]</t>
  </si>
  <si>
    <t>Direct Buildings Pollutant Emissions[rural residential,appliances,LPG propane or butane bf,SOx]</t>
  </si>
  <si>
    <t>Direct Buildings Pollutant Emissions[rural residential,appliances,LPG propane or butane bf,BC]</t>
  </si>
  <si>
    <t>Direct Buildings Pollutant Emissions[rural residential,appliances,LPG propane or butane bf,OC]</t>
  </si>
  <si>
    <t>Direct Buildings Pollutant Emissions[rural residential,appliances,LPG propane or butane bf,CH4]</t>
  </si>
  <si>
    <t>Direct Buildings Pollutant Emissions[rural residential,appliances,LPG propane or butane bf,N2O]</t>
  </si>
  <si>
    <t>Direct Buildings Pollutant Emissions[rural residential,appliances,LPG propane or butane bf,F gases]</t>
  </si>
  <si>
    <t>Direct Buildings Pollutant Emissions[rural residential,appliances,hydrogen bf,CO2]</t>
  </si>
  <si>
    <t>Direct Buildings Pollutant Emissions[rural residential,appliances,hydrogen bf,VOC]</t>
  </si>
  <si>
    <t>Direct Buildings Pollutant Emissions[rural residential,appliances,hydrogen bf,CO]</t>
  </si>
  <si>
    <t>Direct Buildings Pollutant Emissions[rural residential,appliances,hydrogen bf,NOx]</t>
  </si>
  <si>
    <t>Direct Buildings Pollutant Emissions[rural residential,appliances,hydrogen bf,PM10]</t>
  </si>
  <si>
    <t>Direct Buildings Pollutant Emissions[rural residential,appliances,hydrogen bf,PM25]</t>
  </si>
  <si>
    <t>Direct Buildings Pollutant Emissions[rural residential,appliances,hydrogen bf,SOx]</t>
  </si>
  <si>
    <t>Direct Buildings Pollutant Emissions[rural residential,appliances,hydrogen bf,BC]</t>
  </si>
  <si>
    <t>Direct Buildings Pollutant Emissions[rural residential,appliances,hydrogen bf,OC]</t>
  </si>
  <si>
    <t>Direct Buildings Pollutant Emissions[rural residential,appliances,hydrogen bf,CH4]</t>
  </si>
  <si>
    <t>Direct Buildings Pollutant Emissions[rural residential,appliances,hydrogen bf,N2O]</t>
  </si>
  <si>
    <t>Direct Buildings Pollutant Emissions[rural residential,appliances,hydrogen bf,F gases]</t>
  </si>
  <si>
    <t>Direct Buildings Pollutant Emissions[rural residential,other component,electricity bf,CO2]</t>
  </si>
  <si>
    <t>Direct Buildings Pollutant Emissions[rural residential,other component,electricity bf,VOC]</t>
  </si>
  <si>
    <t>Direct Buildings Pollutant Emissions[rural residential,other component,electricity bf,CO]</t>
  </si>
  <si>
    <t>Direct Buildings Pollutant Emissions[rural residential,other component,electricity bf,NOx]</t>
  </si>
  <si>
    <t>Direct Buildings Pollutant Emissions[rural residential,other component,electricity bf,PM10]</t>
  </si>
  <si>
    <t>Direct Buildings Pollutant Emissions[rural residential,other component,electricity bf,PM25]</t>
  </si>
  <si>
    <t>Direct Buildings Pollutant Emissions[rural residential,other component,electricity bf,SOx]</t>
  </si>
  <si>
    <t>Direct Buildings Pollutant Emissions[rural residential,other component,electricity bf,BC]</t>
  </si>
  <si>
    <t>Direct Buildings Pollutant Emissions[rural residential,other component,electricity bf,OC]</t>
  </si>
  <si>
    <t>Direct Buildings Pollutant Emissions[rural residential,other component,electricity bf,CH4]</t>
  </si>
  <si>
    <t>Direct Buildings Pollutant Emissions[rural residential,other component,electricity bf,N2O]</t>
  </si>
  <si>
    <t>Direct Buildings Pollutant Emissions[rural residential,other component,electricity bf,F gases]</t>
  </si>
  <si>
    <t>Direct Buildings Pollutant Emissions[rural residential,other component,hard coal bf,CO2]</t>
  </si>
  <si>
    <t>Direct Buildings Pollutant Emissions[rural residential,other component,hard coal bf,VOC]</t>
  </si>
  <si>
    <t>Direct Buildings Pollutant Emissions[rural residential,other component,hard coal bf,CO]</t>
  </si>
  <si>
    <t>Direct Buildings Pollutant Emissions[rural residential,other component,hard coal bf,NOx]</t>
  </si>
  <si>
    <t>Direct Buildings Pollutant Emissions[rural residential,other component,hard coal bf,PM10]</t>
  </si>
  <si>
    <t>Direct Buildings Pollutant Emissions[rural residential,other component,hard coal bf,PM25]</t>
  </si>
  <si>
    <t>Direct Buildings Pollutant Emissions[rural residential,other component,hard coal bf,SOx]</t>
  </si>
  <si>
    <t>Direct Buildings Pollutant Emissions[rural residential,other component,hard coal bf,BC]</t>
  </si>
  <si>
    <t>Direct Buildings Pollutant Emissions[rural residential,other component,hard coal bf,OC]</t>
  </si>
  <si>
    <t>Direct Buildings Pollutant Emissions[rural residential,other component,hard coal bf,CH4]</t>
  </si>
  <si>
    <t>Direct Buildings Pollutant Emissions[rural residential,other component,hard coal bf,N2O]</t>
  </si>
  <si>
    <t>Direct Buildings Pollutant Emissions[rural residential,other component,hard coal bf,F gases]</t>
  </si>
  <si>
    <t>Direct Buildings Pollutant Emissions[rural residential,other component,natural gas bf,CO2]</t>
  </si>
  <si>
    <t>Direct Buildings Pollutant Emissions[rural residential,other component,natural gas bf,VOC]</t>
  </si>
  <si>
    <t>Direct Buildings Pollutant Emissions[rural residential,other component,natural gas bf,CO]</t>
  </si>
  <si>
    <t>Direct Buildings Pollutant Emissions[rural residential,other component,natural gas bf,NOx]</t>
  </si>
  <si>
    <t>Direct Buildings Pollutant Emissions[rural residential,other component,natural gas bf,PM10]</t>
  </si>
  <si>
    <t>Direct Buildings Pollutant Emissions[rural residential,other component,natural gas bf,PM25]</t>
  </si>
  <si>
    <t>Direct Buildings Pollutant Emissions[rural residential,other component,natural gas bf,SOx]</t>
  </si>
  <si>
    <t>Direct Buildings Pollutant Emissions[rural residential,other component,natural gas bf,BC]</t>
  </si>
  <si>
    <t>Direct Buildings Pollutant Emissions[rural residential,other component,natural gas bf,OC]</t>
  </si>
  <si>
    <t>Direct Buildings Pollutant Emissions[rural residential,other component,natural gas bf,CH4]</t>
  </si>
  <si>
    <t>Direct Buildings Pollutant Emissions[rural residential,other component,natural gas bf,N2O]</t>
  </si>
  <si>
    <t>Direct Buildings Pollutant Emissions[rural residential,other component,natural gas bf,F gases]</t>
  </si>
  <si>
    <t>Direct Buildings Pollutant Emissions[rural residential,other component,petroleum diesel bf,CO2]</t>
  </si>
  <si>
    <t>Direct Buildings Pollutant Emissions[rural residential,other component,petroleum diesel bf,VOC]</t>
  </si>
  <si>
    <t>Direct Buildings Pollutant Emissions[rural residential,other component,petroleum diesel bf,CO]</t>
  </si>
  <si>
    <t>Direct Buildings Pollutant Emissions[rural residential,other component,petroleum diesel bf,NOx]</t>
  </si>
  <si>
    <t>Direct Buildings Pollutant Emissions[rural residential,other component,petroleum diesel bf,PM10]</t>
  </si>
  <si>
    <t>Direct Buildings Pollutant Emissions[rural residential,other component,petroleum diesel bf,PM25]</t>
  </si>
  <si>
    <t>Direct Buildings Pollutant Emissions[rural residential,other component,petroleum diesel bf,SOx]</t>
  </si>
  <si>
    <t>Direct Buildings Pollutant Emissions[rural residential,other component,petroleum diesel bf,BC]</t>
  </si>
  <si>
    <t>Direct Buildings Pollutant Emissions[rural residential,other component,petroleum diesel bf,OC]</t>
  </si>
  <si>
    <t>Direct Buildings Pollutant Emissions[rural residential,other component,petroleum diesel bf,CH4]</t>
  </si>
  <si>
    <t>Direct Buildings Pollutant Emissions[rural residential,other component,petroleum diesel bf,N2O]</t>
  </si>
  <si>
    <t>Direct Buildings Pollutant Emissions[rural residential,other component,petroleum diesel bf,F gases]</t>
  </si>
  <si>
    <t>Direct Buildings Pollutant Emissions[rural residential,other component,heat bf,CO2]</t>
  </si>
  <si>
    <t>Direct Buildings Pollutant Emissions[rural residential,other component,heat bf,VOC]</t>
  </si>
  <si>
    <t>Direct Buildings Pollutant Emissions[rural residential,other component,heat bf,CO]</t>
  </si>
  <si>
    <t>Direct Buildings Pollutant Emissions[rural residential,other component,heat bf,NOx]</t>
  </si>
  <si>
    <t>Direct Buildings Pollutant Emissions[rural residential,other component,heat bf,PM10]</t>
  </si>
  <si>
    <t>Direct Buildings Pollutant Emissions[rural residential,other component,heat bf,PM25]</t>
  </si>
  <si>
    <t>Direct Buildings Pollutant Emissions[rural residential,other component,heat bf,SOx]</t>
  </si>
  <si>
    <t>Direct Buildings Pollutant Emissions[rural residential,other component,heat bf,BC]</t>
  </si>
  <si>
    <t>Direct Buildings Pollutant Emissions[rural residential,other component,heat bf,OC]</t>
  </si>
  <si>
    <t>Direct Buildings Pollutant Emissions[rural residential,other component,heat bf,CH4]</t>
  </si>
  <si>
    <t>Direct Buildings Pollutant Emissions[rural residential,other component,heat bf,N2O]</t>
  </si>
  <si>
    <t>Direct Buildings Pollutant Emissions[rural residential,other component,heat bf,F gases]</t>
  </si>
  <si>
    <t>Direct Buildings Pollutant Emissions[rural residential,other component,biomass bf,CO2]</t>
  </si>
  <si>
    <t>Direct Buildings Pollutant Emissions[rural residential,other component,biomass bf,VOC]</t>
  </si>
  <si>
    <t>Direct Buildings Pollutant Emissions[rural residential,other component,biomass bf,CO]</t>
  </si>
  <si>
    <t>Direct Buildings Pollutant Emissions[rural residential,other component,biomass bf,NOx]</t>
  </si>
  <si>
    <t>Direct Buildings Pollutant Emissions[rural residential,other component,biomass bf,PM10]</t>
  </si>
  <si>
    <t>Direct Buildings Pollutant Emissions[rural residential,other component,biomass bf,PM25]</t>
  </si>
  <si>
    <t>Direct Buildings Pollutant Emissions[rural residential,other component,biomass bf,SOx]</t>
  </si>
  <si>
    <t>Direct Buildings Pollutant Emissions[rural residential,other component,biomass bf,BC]</t>
  </si>
  <si>
    <t>Direct Buildings Pollutant Emissions[rural residential,other component,biomass bf,OC]</t>
  </si>
  <si>
    <t>Direct Buildings Pollutant Emissions[rural residential,other component,biomass bf,CH4]</t>
  </si>
  <si>
    <t>Direct Buildings Pollutant Emissions[rural residential,other component,biomass bf,N2O]</t>
  </si>
  <si>
    <t>Direct Buildings Pollutant Emissions[rural residential,other component,biomass bf,F gases]</t>
  </si>
  <si>
    <t>Direct Buildings Pollutant Emissions[rural residential,other component,kerosene bf,CO2]</t>
  </si>
  <si>
    <t>Direct Buildings Pollutant Emissions[rural residential,other component,kerosene bf,VOC]</t>
  </si>
  <si>
    <t>Direct Buildings Pollutant Emissions[rural residential,other component,kerosene bf,CO]</t>
  </si>
  <si>
    <t>Direct Buildings Pollutant Emissions[rural residential,other component,kerosene bf,NOx]</t>
  </si>
  <si>
    <t>Direct Buildings Pollutant Emissions[rural residential,other component,kerosene bf,PM10]</t>
  </si>
  <si>
    <t>Direct Buildings Pollutant Emissions[rural residential,other component,kerosene bf,PM25]</t>
  </si>
  <si>
    <t>Direct Buildings Pollutant Emissions[rural residential,other component,kerosene bf,SOx]</t>
  </si>
  <si>
    <t>Direct Buildings Pollutant Emissions[rural residential,other component,kerosene bf,BC]</t>
  </si>
  <si>
    <t>Direct Buildings Pollutant Emissions[rural residential,other component,kerosene bf,OC]</t>
  </si>
  <si>
    <t>Direct Buildings Pollutant Emissions[rural residential,other component,kerosene bf,CH4]</t>
  </si>
  <si>
    <t>Direct Buildings Pollutant Emissions[rural residential,other component,kerosene bf,N2O]</t>
  </si>
  <si>
    <t>Direct Buildings Pollutant Emissions[rural residential,other component,kerosene bf,F gases]</t>
  </si>
  <si>
    <t>Direct Buildings Pollutant Emissions[rural residential,other component,heavy or residual fuel oil bf,CO2]</t>
  </si>
  <si>
    <t>Direct Buildings Pollutant Emissions[rural residential,other component,heavy or residual fuel oil bf,VOC]</t>
  </si>
  <si>
    <t>Direct Buildings Pollutant Emissions[rural residential,other component,heavy or residual fuel oil bf,CO]</t>
  </si>
  <si>
    <t>Direct Buildings Pollutant Emissions[rural residential,other component,heavy or residual fuel oil bf,NOx]</t>
  </si>
  <si>
    <t>Direct Buildings Pollutant Emissions[rural residential,other component,heavy or residual fuel oil bf,PM10]</t>
  </si>
  <si>
    <t>Direct Buildings Pollutant Emissions[rural residential,other component,heavy or residual fuel oil bf,PM25]</t>
  </si>
  <si>
    <t>Direct Buildings Pollutant Emissions[rural residential,other component,heavy or residual fuel oil bf,SOx]</t>
  </si>
  <si>
    <t>Direct Buildings Pollutant Emissions[rural residential,other component,heavy or residual fuel oil bf,BC]</t>
  </si>
  <si>
    <t>Direct Buildings Pollutant Emissions[rural residential,other component,heavy or residual fuel oil bf,OC]</t>
  </si>
  <si>
    <t>Direct Buildings Pollutant Emissions[rural residential,other component,heavy or residual fuel oil bf,CH4]</t>
  </si>
  <si>
    <t>Direct Buildings Pollutant Emissions[rural residential,other component,heavy or residual fuel oil bf,N2O]</t>
  </si>
  <si>
    <t>Direct Buildings Pollutant Emissions[rural residential,other component,heavy or residual fuel oil bf,F gases]</t>
  </si>
  <si>
    <t>Direct Buildings Pollutant Emissions[rural residential,other component,LPG propane or butane bf,CO2]</t>
  </si>
  <si>
    <t>Direct Buildings Pollutant Emissions[rural residential,other component,LPG propane or butane bf,VOC]</t>
  </si>
  <si>
    <t>Direct Buildings Pollutant Emissions[rural residential,other component,LPG propane or butane bf,CO]</t>
  </si>
  <si>
    <t>Direct Buildings Pollutant Emissions[rural residential,other component,LPG propane or butane bf,NOx]</t>
  </si>
  <si>
    <t>Direct Buildings Pollutant Emissions[rural residential,other component,LPG propane or butane bf,PM10]</t>
  </si>
  <si>
    <t>Direct Buildings Pollutant Emissions[rural residential,other component,LPG propane or butane bf,PM25]</t>
  </si>
  <si>
    <t>Direct Buildings Pollutant Emissions[rural residential,other component,LPG propane or butane bf,SOx]</t>
  </si>
  <si>
    <t>Direct Buildings Pollutant Emissions[rural residential,other component,LPG propane or butane bf,BC]</t>
  </si>
  <si>
    <t>Direct Buildings Pollutant Emissions[rural residential,other component,LPG propane or butane bf,OC]</t>
  </si>
  <si>
    <t>Direct Buildings Pollutant Emissions[rural residential,other component,LPG propane or butane bf,CH4]</t>
  </si>
  <si>
    <t>Direct Buildings Pollutant Emissions[rural residential,other component,LPG propane or butane bf,N2O]</t>
  </si>
  <si>
    <t>Direct Buildings Pollutant Emissions[rural residential,other component,LPG propane or butane bf,F gases]</t>
  </si>
  <si>
    <t>Direct Buildings Pollutant Emissions[rural residential,other component,hydrogen bf,CO2]</t>
  </si>
  <si>
    <t>Direct Buildings Pollutant Emissions[rural residential,other component,hydrogen bf,VOC]</t>
  </si>
  <si>
    <t>Direct Buildings Pollutant Emissions[rural residential,other component,hydrogen bf,CO]</t>
  </si>
  <si>
    <t>Direct Buildings Pollutant Emissions[rural residential,other component,hydrogen bf,NOx]</t>
  </si>
  <si>
    <t>Direct Buildings Pollutant Emissions[rural residential,other component,hydrogen bf,PM10]</t>
  </si>
  <si>
    <t>Direct Buildings Pollutant Emissions[rural residential,other component,hydrogen bf,PM25]</t>
  </si>
  <si>
    <t>Direct Buildings Pollutant Emissions[rural residential,other component,hydrogen bf,SOx]</t>
  </si>
  <si>
    <t>Direct Buildings Pollutant Emissions[rural residential,other component,hydrogen bf,BC]</t>
  </si>
  <si>
    <t>Direct Buildings Pollutant Emissions[rural residential,other component,hydrogen bf,OC]</t>
  </si>
  <si>
    <t>Direct Buildings Pollutant Emissions[rural residential,other component,hydrogen bf,CH4]</t>
  </si>
  <si>
    <t>Direct Buildings Pollutant Emissions[rural residential,other component,hydrogen bf,N2O]</t>
  </si>
  <si>
    <t>Direct Buildings Pollutant Emissions[rural residential,other component,hydrogen bf,F gases]</t>
  </si>
  <si>
    <t>Direct Buildings Pollutant Emissions[commercial,heating,electricity bf,CO2]</t>
  </si>
  <si>
    <t>Direct Buildings Pollutant Emissions[commercial,heating,electricity bf,VOC]</t>
  </si>
  <si>
    <t>Direct Buildings Pollutant Emissions[commercial,heating,electricity bf,CO]</t>
  </si>
  <si>
    <t>Direct Buildings Pollutant Emissions[commercial,heating,electricity bf,NOx]</t>
  </si>
  <si>
    <t>Direct Buildings Pollutant Emissions[commercial,heating,electricity bf,PM10]</t>
  </si>
  <si>
    <t>Direct Buildings Pollutant Emissions[commercial,heating,electricity bf,PM25]</t>
  </si>
  <si>
    <t>Direct Buildings Pollutant Emissions[commercial,heating,electricity bf,SOx]</t>
  </si>
  <si>
    <t>Direct Buildings Pollutant Emissions[commercial,heating,electricity bf,BC]</t>
  </si>
  <si>
    <t>Direct Buildings Pollutant Emissions[commercial,heating,electricity bf,OC]</t>
  </si>
  <si>
    <t>Direct Buildings Pollutant Emissions[commercial,heating,electricity bf,CH4]</t>
  </si>
  <si>
    <t>Direct Buildings Pollutant Emissions[commercial,heating,electricity bf,N2O]</t>
  </si>
  <si>
    <t>Direct Buildings Pollutant Emissions[commercial,heating,electricity bf,F gases]</t>
  </si>
  <si>
    <t>Direct Buildings Pollutant Emissions[commercial,heating,hard coal bf,CO2]</t>
  </si>
  <si>
    <t>Direct Buildings Pollutant Emissions[commercial,heating,hard coal bf,VOC]</t>
  </si>
  <si>
    <t>Direct Buildings Pollutant Emissions[commercial,heating,hard coal bf,CO]</t>
  </si>
  <si>
    <t>Direct Buildings Pollutant Emissions[commercial,heating,hard coal bf,NOx]</t>
  </si>
  <si>
    <t>Direct Buildings Pollutant Emissions[commercial,heating,hard coal bf,PM10]</t>
  </si>
  <si>
    <t>Direct Buildings Pollutant Emissions[commercial,heating,hard coal bf,PM25]</t>
  </si>
  <si>
    <t>Direct Buildings Pollutant Emissions[commercial,heating,hard coal bf,SOx]</t>
  </si>
  <si>
    <t>Direct Buildings Pollutant Emissions[commercial,heating,hard coal bf,BC]</t>
  </si>
  <si>
    <t>Direct Buildings Pollutant Emissions[commercial,heating,hard coal bf,OC]</t>
  </si>
  <si>
    <t>Direct Buildings Pollutant Emissions[commercial,heating,hard coal bf,CH4]</t>
  </si>
  <si>
    <t>Direct Buildings Pollutant Emissions[commercial,heating,hard coal bf,N2O]</t>
  </si>
  <si>
    <t>Direct Buildings Pollutant Emissions[commercial,heating,hard coal bf,F gases]</t>
  </si>
  <si>
    <t>Direct Buildings Pollutant Emissions[commercial,heating,natural gas bf,CO2]</t>
  </si>
  <si>
    <t>Direct Buildings Pollutant Emissions[commercial,heating,natural gas bf,VOC]</t>
  </si>
  <si>
    <t>Direct Buildings Pollutant Emissions[commercial,heating,natural gas bf,CO]</t>
  </si>
  <si>
    <t>Direct Buildings Pollutant Emissions[commercial,heating,natural gas bf,NOx]</t>
  </si>
  <si>
    <t>Direct Buildings Pollutant Emissions[commercial,heating,natural gas bf,PM10]</t>
  </si>
  <si>
    <t>Direct Buildings Pollutant Emissions[commercial,heating,natural gas bf,PM25]</t>
  </si>
  <si>
    <t>Direct Buildings Pollutant Emissions[commercial,heating,natural gas bf,SOx]</t>
  </si>
  <si>
    <t>Direct Buildings Pollutant Emissions[commercial,heating,natural gas bf,BC]</t>
  </si>
  <si>
    <t>Direct Buildings Pollutant Emissions[commercial,heating,natural gas bf,OC]</t>
  </si>
  <si>
    <t>Direct Buildings Pollutant Emissions[commercial,heating,natural gas bf,CH4]</t>
  </si>
  <si>
    <t>Direct Buildings Pollutant Emissions[commercial,heating,natural gas bf,N2O]</t>
  </si>
  <si>
    <t>Direct Buildings Pollutant Emissions[commercial,heating,natural gas bf,F gases]</t>
  </si>
  <si>
    <t>Direct Buildings Pollutant Emissions[commercial,heating,petroleum diesel bf,CO2]</t>
  </si>
  <si>
    <t>Direct Buildings Pollutant Emissions[commercial,heating,petroleum diesel bf,VOC]</t>
  </si>
  <si>
    <t>Direct Buildings Pollutant Emissions[commercial,heating,petroleum diesel bf,CO]</t>
  </si>
  <si>
    <t>Direct Buildings Pollutant Emissions[commercial,heating,petroleum diesel bf,NOx]</t>
  </si>
  <si>
    <t>Direct Buildings Pollutant Emissions[commercial,heating,petroleum diesel bf,PM10]</t>
  </si>
  <si>
    <t>Direct Buildings Pollutant Emissions[commercial,heating,petroleum diesel bf,PM25]</t>
  </si>
  <si>
    <t>Direct Buildings Pollutant Emissions[commercial,heating,petroleum diesel bf,SOx]</t>
  </si>
  <si>
    <t>Direct Buildings Pollutant Emissions[commercial,heating,petroleum diesel bf,BC]</t>
  </si>
  <si>
    <t>Direct Buildings Pollutant Emissions[commercial,heating,petroleum diesel bf,OC]</t>
  </si>
  <si>
    <t>Direct Buildings Pollutant Emissions[commercial,heating,petroleum diesel bf,CH4]</t>
  </si>
  <si>
    <t>Direct Buildings Pollutant Emissions[commercial,heating,petroleum diesel bf,N2O]</t>
  </si>
  <si>
    <t>Direct Buildings Pollutant Emissions[commercial,heating,petroleum diesel bf,F gases]</t>
  </si>
  <si>
    <t>Direct Buildings Pollutant Emissions[commercial,heating,heat bf,CO2]</t>
  </si>
  <si>
    <t>Direct Buildings Pollutant Emissions[commercial,heating,heat bf,VOC]</t>
  </si>
  <si>
    <t>Direct Buildings Pollutant Emissions[commercial,heating,heat bf,CO]</t>
  </si>
  <si>
    <t>Direct Buildings Pollutant Emissions[commercial,heating,heat bf,NOx]</t>
  </si>
  <si>
    <t>Direct Buildings Pollutant Emissions[commercial,heating,heat bf,PM10]</t>
  </si>
  <si>
    <t>Direct Buildings Pollutant Emissions[commercial,heating,heat bf,PM25]</t>
  </si>
  <si>
    <t>Direct Buildings Pollutant Emissions[commercial,heating,heat bf,SOx]</t>
  </si>
  <si>
    <t>Direct Buildings Pollutant Emissions[commercial,heating,heat bf,BC]</t>
  </si>
  <si>
    <t>Direct Buildings Pollutant Emissions[commercial,heating,heat bf,OC]</t>
  </si>
  <si>
    <t>Direct Buildings Pollutant Emissions[commercial,heating,heat bf,CH4]</t>
  </si>
  <si>
    <t>Direct Buildings Pollutant Emissions[commercial,heating,heat bf,N2O]</t>
  </si>
  <si>
    <t>Direct Buildings Pollutant Emissions[commercial,heating,heat bf,F gases]</t>
  </si>
  <si>
    <t>Direct Buildings Pollutant Emissions[commercial,heating,biomass bf,CO2]</t>
  </si>
  <si>
    <t>Direct Buildings Pollutant Emissions[commercial,heating,biomass bf,VOC]</t>
  </si>
  <si>
    <t>Direct Buildings Pollutant Emissions[commercial,heating,biomass bf,CO]</t>
  </si>
  <si>
    <t>Direct Buildings Pollutant Emissions[commercial,heating,biomass bf,NOx]</t>
  </si>
  <si>
    <t>Direct Buildings Pollutant Emissions[commercial,heating,biomass bf,PM10]</t>
  </si>
  <si>
    <t>Direct Buildings Pollutant Emissions[commercial,heating,biomass bf,PM25]</t>
  </si>
  <si>
    <t>Direct Buildings Pollutant Emissions[commercial,heating,biomass bf,SOx]</t>
  </si>
  <si>
    <t>Direct Buildings Pollutant Emissions[commercial,heating,biomass bf,BC]</t>
  </si>
  <si>
    <t>Direct Buildings Pollutant Emissions[commercial,heating,biomass bf,OC]</t>
  </si>
  <si>
    <t>Direct Buildings Pollutant Emissions[commercial,heating,biomass bf,CH4]</t>
  </si>
  <si>
    <t>Direct Buildings Pollutant Emissions[commercial,heating,biomass bf,N2O]</t>
  </si>
  <si>
    <t>Direct Buildings Pollutant Emissions[commercial,heating,biomass bf,F gases]</t>
  </si>
  <si>
    <t>Direct Buildings Pollutant Emissions[commercial,heating,kerosene bf,CO2]</t>
  </si>
  <si>
    <t>Direct Buildings Pollutant Emissions[commercial,heating,kerosene bf,VOC]</t>
  </si>
  <si>
    <t>Direct Buildings Pollutant Emissions[commercial,heating,kerosene bf,CO]</t>
  </si>
  <si>
    <t>Direct Buildings Pollutant Emissions[commercial,heating,kerosene bf,NOx]</t>
  </si>
  <si>
    <t>Direct Buildings Pollutant Emissions[commercial,heating,kerosene bf,PM10]</t>
  </si>
  <si>
    <t>Direct Buildings Pollutant Emissions[commercial,heating,kerosene bf,PM25]</t>
  </si>
  <si>
    <t>Direct Buildings Pollutant Emissions[commercial,heating,kerosene bf,SOx]</t>
  </si>
  <si>
    <t>Direct Buildings Pollutant Emissions[commercial,heating,kerosene bf,BC]</t>
  </si>
  <si>
    <t>Direct Buildings Pollutant Emissions[commercial,heating,kerosene bf,OC]</t>
  </si>
  <si>
    <t>Direct Buildings Pollutant Emissions[commercial,heating,kerosene bf,CH4]</t>
  </si>
  <si>
    <t>Direct Buildings Pollutant Emissions[commercial,heating,kerosene bf,N2O]</t>
  </si>
  <si>
    <t>Direct Buildings Pollutant Emissions[commercial,heating,kerosene bf,F gases]</t>
  </si>
  <si>
    <t>Direct Buildings Pollutant Emissions[commercial,heating,heavy or residual fuel oil bf,CO2]</t>
  </si>
  <si>
    <t>Direct Buildings Pollutant Emissions[commercial,heating,heavy or residual fuel oil bf,VOC]</t>
  </si>
  <si>
    <t>Direct Buildings Pollutant Emissions[commercial,heating,heavy or residual fuel oil bf,CO]</t>
  </si>
  <si>
    <t>Direct Buildings Pollutant Emissions[commercial,heating,heavy or residual fuel oil bf,NOx]</t>
  </si>
  <si>
    <t>Direct Buildings Pollutant Emissions[commercial,heating,heavy or residual fuel oil bf,PM10]</t>
  </si>
  <si>
    <t>Direct Buildings Pollutant Emissions[commercial,heating,heavy or residual fuel oil bf,PM25]</t>
  </si>
  <si>
    <t>Direct Buildings Pollutant Emissions[commercial,heating,heavy or residual fuel oil bf,SOx]</t>
  </si>
  <si>
    <t>Direct Buildings Pollutant Emissions[commercial,heating,heavy or residual fuel oil bf,BC]</t>
  </si>
  <si>
    <t>Direct Buildings Pollutant Emissions[commercial,heating,heavy or residual fuel oil bf,OC]</t>
  </si>
  <si>
    <t>Direct Buildings Pollutant Emissions[commercial,heating,heavy or residual fuel oil bf,CH4]</t>
  </si>
  <si>
    <t>Direct Buildings Pollutant Emissions[commercial,heating,heavy or residual fuel oil bf,N2O]</t>
  </si>
  <si>
    <t>Direct Buildings Pollutant Emissions[commercial,heating,heavy or residual fuel oil bf,F gases]</t>
  </si>
  <si>
    <t>Direct Buildings Pollutant Emissions[commercial,heating,LPG propane or butane bf,CO2]</t>
  </si>
  <si>
    <t>Direct Buildings Pollutant Emissions[commercial,heating,LPG propane or butane bf,VOC]</t>
  </si>
  <si>
    <t>Direct Buildings Pollutant Emissions[commercial,heating,LPG propane or butane bf,CO]</t>
  </si>
  <si>
    <t>Direct Buildings Pollutant Emissions[commercial,heating,LPG propane or butane bf,NOx]</t>
  </si>
  <si>
    <t>Direct Buildings Pollutant Emissions[commercial,heating,LPG propane or butane bf,PM10]</t>
  </si>
  <si>
    <t>Direct Buildings Pollutant Emissions[commercial,heating,LPG propane or butane bf,PM25]</t>
  </si>
  <si>
    <t>Direct Buildings Pollutant Emissions[commercial,heating,LPG propane or butane bf,SOx]</t>
  </si>
  <si>
    <t>Direct Buildings Pollutant Emissions[commercial,heating,LPG propane or butane bf,BC]</t>
  </si>
  <si>
    <t>Direct Buildings Pollutant Emissions[commercial,heating,LPG propane or butane bf,OC]</t>
  </si>
  <si>
    <t>Direct Buildings Pollutant Emissions[commercial,heating,LPG propane or butane bf,CH4]</t>
  </si>
  <si>
    <t>Direct Buildings Pollutant Emissions[commercial,heating,LPG propane or butane bf,N2O]</t>
  </si>
  <si>
    <t>Direct Buildings Pollutant Emissions[commercial,heating,LPG propane or butane bf,F gases]</t>
  </si>
  <si>
    <t>Direct Buildings Pollutant Emissions[commercial,heating,hydrogen bf,CO2]</t>
  </si>
  <si>
    <t>Direct Buildings Pollutant Emissions[commercial,heating,hydrogen bf,VOC]</t>
  </si>
  <si>
    <t>Direct Buildings Pollutant Emissions[commercial,heating,hydrogen bf,CO]</t>
  </si>
  <si>
    <t>Direct Buildings Pollutant Emissions[commercial,heating,hydrogen bf,NOx]</t>
  </si>
  <si>
    <t>Direct Buildings Pollutant Emissions[commercial,heating,hydrogen bf,PM10]</t>
  </si>
  <si>
    <t>Direct Buildings Pollutant Emissions[commercial,heating,hydrogen bf,PM25]</t>
  </si>
  <si>
    <t>Direct Buildings Pollutant Emissions[commercial,heating,hydrogen bf,SOx]</t>
  </si>
  <si>
    <t>Direct Buildings Pollutant Emissions[commercial,heating,hydrogen bf,BC]</t>
  </si>
  <si>
    <t>Direct Buildings Pollutant Emissions[commercial,heating,hydrogen bf,OC]</t>
  </si>
  <si>
    <t>Direct Buildings Pollutant Emissions[commercial,heating,hydrogen bf,CH4]</t>
  </si>
  <si>
    <t>Direct Buildings Pollutant Emissions[commercial,heating,hydrogen bf,N2O]</t>
  </si>
  <si>
    <t>Direct Buildings Pollutant Emissions[commercial,heating,hydrogen bf,F gases]</t>
  </si>
  <si>
    <t>Direct Buildings Pollutant Emissions[commercial,cooling and ventilation,electricity bf,CO2]</t>
  </si>
  <si>
    <t>Direct Buildings Pollutant Emissions[commercial,cooling and ventilation,electricity bf,VOC]</t>
  </si>
  <si>
    <t>Direct Buildings Pollutant Emissions[commercial,cooling and ventilation,electricity bf,CO]</t>
  </si>
  <si>
    <t>Direct Buildings Pollutant Emissions[commercial,cooling and ventilation,electricity bf,NOx]</t>
  </si>
  <si>
    <t>Direct Buildings Pollutant Emissions[commercial,cooling and ventilation,electricity bf,PM10]</t>
  </si>
  <si>
    <t>Direct Buildings Pollutant Emissions[commercial,cooling and ventilation,electricity bf,PM25]</t>
  </si>
  <si>
    <t>Direct Buildings Pollutant Emissions[commercial,cooling and ventilation,electricity bf,SOx]</t>
  </si>
  <si>
    <t>Direct Buildings Pollutant Emissions[commercial,cooling and ventilation,electricity bf,BC]</t>
  </si>
  <si>
    <t>Direct Buildings Pollutant Emissions[commercial,cooling and ventilation,electricity bf,OC]</t>
  </si>
  <si>
    <t>Direct Buildings Pollutant Emissions[commercial,cooling and ventilation,electricity bf,CH4]</t>
  </si>
  <si>
    <t>Direct Buildings Pollutant Emissions[commercial,cooling and ventilation,electricity bf,N2O]</t>
  </si>
  <si>
    <t>Direct Buildings Pollutant Emissions[commercial,cooling and ventilation,electricity bf,F gases]</t>
  </si>
  <si>
    <t>Direct Buildings Pollutant Emissions[commercial,cooling and ventilation,hard coal bf,CO2]</t>
  </si>
  <si>
    <t>Direct Buildings Pollutant Emissions[commercial,cooling and ventilation,hard coal bf,VOC]</t>
  </si>
  <si>
    <t>Direct Buildings Pollutant Emissions[commercial,cooling and ventilation,hard coal bf,CO]</t>
  </si>
  <si>
    <t>Direct Buildings Pollutant Emissions[commercial,cooling and ventilation,hard coal bf,NOx]</t>
  </si>
  <si>
    <t>Direct Buildings Pollutant Emissions[commercial,cooling and ventilation,hard coal bf,PM10]</t>
  </si>
  <si>
    <t>Direct Buildings Pollutant Emissions[commercial,cooling and ventilation,hard coal bf,PM25]</t>
  </si>
  <si>
    <t>Direct Buildings Pollutant Emissions[commercial,cooling and ventilation,hard coal bf,SOx]</t>
  </si>
  <si>
    <t>Direct Buildings Pollutant Emissions[commercial,cooling and ventilation,hard coal bf,BC]</t>
  </si>
  <si>
    <t>Direct Buildings Pollutant Emissions[commercial,cooling and ventilation,hard coal bf,OC]</t>
  </si>
  <si>
    <t>Direct Buildings Pollutant Emissions[commercial,cooling and ventilation,hard coal bf,CH4]</t>
  </si>
  <si>
    <t>Direct Buildings Pollutant Emissions[commercial,cooling and ventilation,hard coal bf,N2O]</t>
  </si>
  <si>
    <t>Direct Buildings Pollutant Emissions[commercial,cooling and ventilation,hard coal bf,F gases]</t>
  </si>
  <si>
    <t>Direct Buildings Pollutant Emissions[commercial,cooling and ventilation,natural gas bf,CO2]</t>
  </si>
  <si>
    <t>Direct Buildings Pollutant Emissions[commercial,cooling and ventilation,natural gas bf,VOC]</t>
  </si>
  <si>
    <t>Direct Buildings Pollutant Emissions[commercial,cooling and ventilation,natural gas bf,CO]</t>
  </si>
  <si>
    <t>Direct Buildings Pollutant Emissions[commercial,cooling and ventilation,natural gas bf,NOx]</t>
  </si>
  <si>
    <t>Direct Buildings Pollutant Emissions[commercial,cooling and ventilation,natural gas bf,PM10]</t>
  </si>
  <si>
    <t>Direct Buildings Pollutant Emissions[commercial,cooling and ventilation,natural gas bf,PM25]</t>
  </si>
  <si>
    <t>Direct Buildings Pollutant Emissions[commercial,cooling and ventilation,natural gas bf,SOx]</t>
  </si>
  <si>
    <t>Direct Buildings Pollutant Emissions[commercial,cooling and ventilation,natural gas bf,BC]</t>
  </si>
  <si>
    <t>Direct Buildings Pollutant Emissions[commercial,cooling and ventilation,natural gas bf,OC]</t>
  </si>
  <si>
    <t>Direct Buildings Pollutant Emissions[commercial,cooling and ventilation,natural gas bf,CH4]</t>
  </si>
  <si>
    <t>Direct Buildings Pollutant Emissions[commercial,cooling and ventilation,natural gas bf,N2O]</t>
  </si>
  <si>
    <t>Direct Buildings Pollutant Emissions[commercial,cooling and ventilation,natural gas bf,F gases]</t>
  </si>
  <si>
    <t>Direct Buildings Pollutant Emissions[commercial,cooling and ventilation,petroleum diesel bf,CO2]</t>
  </si>
  <si>
    <t>Direct Buildings Pollutant Emissions[commercial,cooling and ventilation,petroleum diesel bf,VOC]</t>
  </si>
  <si>
    <t>Direct Buildings Pollutant Emissions[commercial,cooling and ventilation,petroleum diesel bf,CO]</t>
  </si>
  <si>
    <t>Direct Buildings Pollutant Emissions[commercial,cooling and ventilation,petroleum diesel bf,NOx]</t>
  </si>
  <si>
    <t>Direct Buildings Pollutant Emissions[commercial,cooling and ventilation,petroleum diesel bf,PM10]</t>
  </si>
  <si>
    <t>Direct Buildings Pollutant Emissions[commercial,cooling and ventilation,petroleum diesel bf,PM25]</t>
  </si>
  <si>
    <t>Direct Buildings Pollutant Emissions[commercial,cooling and ventilation,petroleum diesel bf,SOx]</t>
  </si>
  <si>
    <t>Direct Buildings Pollutant Emissions[commercial,cooling and ventilation,petroleum diesel bf,BC]</t>
  </si>
  <si>
    <t>Direct Buildings Pollutant Emissions[commercial,cooling and ventilation,petroleum diesel bf,OC]</t>
  </si>
  <si>
    <t>Direct Buildings Pollutant Emissions[commercial,cooling and ventilation,petroleum diesel bf,CH4]</t>
  </si>
  <si>
    <t>Direct Buildings Pollutant Emissions[commercial,cooling and ventilation,petroleum diesel bf,N2O]</t>
  </si>
  <si>
    <t>Direct Buildings Pollutant Emissions[commercial,cooling and ventilation,petroleum diesel bf,F gases]</t>
  </si>
  <si>
    <t>Direct Buildings Pollutant Emissions[commercial,cooling and ventilation,heat bf,CO2]</t>
  </si>
  <si>
    <t>Direct Buildings Pollutant Emissions[commercial,cooling and ventilation,heat bf,VOC]</t>
  </si>
  <si>
    <t>Direct Buildings Pollutant Emissions[commercial,cooling and ventilation,heat bf,CO]</t>
  </si>
  <si>
    <t>Direct Buildings Pollutant Emissions[commercial,cooling and ventilation,heat bf,NOx]</t>
  </si>
  <si>
    <t>Direct Buildings Pollutant Emissions[commercial,cooling and ventilation,heat bf,PM10]</t>
  </si>
  <si>
    <t>Direct Buildings Pollutant Emissions[commercial,cooling and ventilation,heat bf,PM25]</t>
  </si>
  <si>
    <t>Direct Buildings Pollutant Emissions[commercial,cooling and ventilation,heat bf,SOx]</t>
  </si>
  <si>
    <t>Direct Buildings Pollutant Emissions[commercial,cooling and ventilation,heat bf,BC]</t>
  </si>
  <si>
    <t>Direct Buildings Pollutant Emissions[commercial,cooling and ventilation,heat bf,OC]</t>
  </si>
  <si>
    <t>Direct Buildings Pollutant Emissions[commercial,cooling and ventilation,heat bf,CH4]</t>
  </si>
  <si>
    <t>Direct Buildings Pollutant Emissions[commercial,cooling and ventilation,heat bf,N2O]</t>
  </si>
  <si>
    <t>Direct Buildings Pollutant Emissions[commercial,cooling and ventilation,heat bf,F gases]</t>
  </si>
  <si>
    <t>Direct Buildings Pollutant Emissions[commercial,cooling and ventilation,biomass bf,CO2]</t>
  </si>
  <si>
    <t>Direct Buildings Pollutant Emissions[commercial,cooling and ventilation,biomass bf,VOC]</t>
  </si>
  <si>
    <t>Direct Buildings Pollutant Emissions[commercial,cooling and ventilation,biomass bf,CO]</t>
  </si>
  <si>
    <t>Direct Buildings Pollutant Emissions[commercial,cooling and ventilation,biomass bf,NOx]</t>
  </si>
  <si>
    <t>Direct Buildings Pollutant Emissions[commercial,cooling and ventilation,biomass bf,PM10]</t>
  </si>
  <si>
    <t>Direct Buildings Pollutant Emissions[commercial,cooling and ventilation,biomass bf,PM25]</t>
  </si>
  <si>
    <t>Direct Buildings Pollutant Emissions[commercial,cooling and ventilation,biomass bf,SOx]</t>
  </si>
  <si>
    <t>Direct Buildings Pollutant Emissions[commercial,cooling and ventilation,biomass bf,BC]</t>
  </si>
  <si>
    <t>Direct Buildings Pollutant Emissions[commercial,cooling and ventilation,biomass bf,OC]</t>
  </si>
  <si>
    <t>Direct Buildings Pollutant Emissions[commercial,cooling and ventilation,biomass bf,CH4]</t>
  </si>
  <si>
    <t>Direct Buildings Pollutant Emissions[commercial,cooling and ventilation,biomass bf,N2O]</t>
  </si>
  <si>
    <t>Direct Buildings Pollutant Emissions[commercial,cooling and ventilation,biomass bf,F gases]</t>
  </si>
  <si>
    <t>Direct Buildings Pollutant Emissions[commercial,cooling and ventilation,kerosene bf,CO2]</t>
  </si>
  <si>
    <t>Direct Buildings Pollutant Emissions[commercial,cooling and ventilation,kerosene bf,VOC]</t>
  </si>
  <si>
    <t>Direct Buildings Pollutant Emissions[commercial,cooling and ventilation,kerosene bf,CO]</t>
  </si>
  <si>
    <t>Direct Buildings Pollutant Emissions[commercial,cooling and ventilation,kerosene bf,NOx]</t>
  </si>
  <si>
    <t>Direct Buildings Pollutant Emissions[commercial,cooling and ventilation,kerosene bf,PM10]</t>
  </si>
  <si>
    <t>Direct Buildings Pollutant Emissions[commercial,cooling and ventilation,kerosene bf,PM25]</t>
  </si>
  <si>
    <t>Direct Buildings Pollutant Emissions[commercial,cooling and ventilation,kerosene bf,SOx]</t>
  </si>
  <si>
    <t>Direct Buildings Pollutant Emissions[commercial,cooling and ventilation,kerosene bf,BC]</t>
  </si>
  <si>
    <t>Direct Buildings Pollutant Emissions[commercial,cooling and ventilation,kerosene bf,OC]</t>
  </si>
  <si>
    <t>Direct Buildings Pollutant Emissions[commercial,cooling and ventilation,kerosene bf,CH4]</t>
  </si>
  <si>
    <t>Direct Buildings Pollutant Emissions[commercial,cooling and ventilation,kerosene bf,N2O]</t>
  </si>
  <si>
    <t>Direct Buildings Pollutant Emissions[commercial,cooling and ventilation,kerosene bf,F gases]</t>
  </si>
  <si>
    <t>Direct Buildings Pollutant Emissions[commercial,cooling and ventilation,heavy or residual fuel oil bf,CO2]</t>
  </si>
  <si>
    <t>Direct Buildings Pollutant Emissions[commercial,cooling and ventilation,heavy or residual fuel oil bf,VOC]</t>
  </si>
  <si>
    <t>Direct Buildings Pollutant Emissions[commercial,cooling and ventilation,heavy or residual fuel oil bf,CO]</t>
  </si>
  <si>
    <t>Direct Buildings Pollutant Emissions[commercial,cooling and ventilation,heavy or residual fuel oil bf,NOx]</t>
  </si>
  <si>
    <t>Direct Buildings Pollutant Emissions[commercial,cooling and ventilation,heavy or residual fuel oil bf,PM10]</t>
  </si>
  <si>
    <t>Direct Buildings Pollutant Emissions[commercial,cooling and ventilation,heavy or residual fuel oil bf,PM25]</t>
  </si>
  <si>
    <t>Direct Buildings Pollutant Emissions[commercial,cooling and ventilation,heavy or residual fuel oil bf,SOx]</t>
  </si>
  <si>
    <t>Direct Buildings Pollutant Emissions[commercial,cooling and ventilation,heavy or residual fuel oil bf,BC]</t>
  </si>
  <si>
    <t>Direct Buildings Pollutant Emissions[commercial,cooling and ventilation,heavy or residual fuel oil bf,OC]</t>
  </si>
  <si>
    <t>Direct Buildings Pollutant Emissions[commercial,cooling and ventilation,heavy or residual fuel oil bf,CH4]</t>
  </si>
  <si>
    <t>Direct Buildings Pollutant Emissions[commercial,cooling and ventilation,heavy or residual fuel oil bf,N2O]</t>
  </si>
  <si>
    <t>Direct Buildings Pollutant Emissions[commercial,cooling and ventilation,heavy or residual fuel oil bf,F gases]</t>
  </si>
  <si>
    <t>Direct Buildings Pollutant Emissions[commercial,cooling and ventilation,LPG propane or butane bf,CO2]</t>
  </si>
  <si>
    <t>Direct Buildings Pollutant Emissions[commercial,cooling and ventilation,LPG propane or butane bf,VOC]</t>
  </si>
  <si>
    <t>Direct Buildings Pollutant Emissions[commercial,cooling and ventilation,LPG propane or butane bf,CO]</t>
  </si>
  <si>
    <t>Direct Buildings Pollutant Emissions[commercial,cooling and ventilation,LPG propane or butane bf,NOx]</t>
  </si>
  <si>
    <t>Direct Buildings Pollutant Emissions[commercial,cooling and ventilation,LPG propane or butane bf,PM10]</t>
  </si>
  <si>
    <t>Direct Buildings Pollutant Emissions[commercial,cooling and ventilation,LPG propane or butane bf,PM25]</t>
  </si>
  <si>
    <t>Direct Buildings Pollutant Emissions[commercial,cooling and ventilation,LPG propane or butane bf,SOx]</t>
  </si>
  <si>
    <t>Direct Buildings Pollutant Emissions[commercial,cooling and ventilation,LPG propane or butane bf,BC]</t>
  </si>
  <si>
    <t>Direct Buildings Pollutant Emissions[commercial,cooling and ventilation,LPG propane or butane bf,OC]</t>
  </si>
  <si>
    <t>Direct Buildings Pollutant Emissions[commercial,cooling and ventilation,LPG propane or butane bf,CH4]</t>
  </si>
  <si>
    <t>Direct Buildings Pollutant Emissions[commercial,cooling and ventilation,LPG propane or butane bf,N2O]</t>
  </si>
  <si>
    <t>Direct Buildings Pollutant Emissions[commercial,cooling and ventilation,LPG propane or butane bf,F gases]</t>
  </si>
  <si>
    <t>Direct Buildings Pollutant Emissions[commercial,cooling and ventilation,hydrogen bf,CO2]</t>
  </si>
  <si>
    <t>Direct Buildings Pollutant Emissions[commercial,cooling and ventilation,hydrogen bf,VOC]</t>
  </si>
  <si>
    <t>Direct Buildings Pollutant Emissions[commercial,cooling and ventilation,hydrogen bf,CO]</t>
  </si>
  <si>
    <t>Direct Buildings Pollutant Emissions[commercial,cooling and ventilation,hydrogen bf,NOx]</t>
  </si>
  <si>
    <t>Direct Buildings Pollutant Emissions[commercial,cooling and ventilation,hydrogen bf,PM10]</t>
  </si>
  <si>
    <t>Direct Buildings Pollutant Emissions[commercial,cooling and ventilation,hydrogen bf,PM25]</t>
  </si>
  <si>
    <t>Direct Buildings Pollutant Emissions[commercial,cooling and ventilation,hydrogen bf,SOx]</t>
  </si>
  <si>
    <t>Direct Buildings Pollutant Emissions[commercial,cooling and ventilation,hydrogen bf,BC]</t>
  </si>
  <si>
    <t>Direct Buildings Pollutant Emissions[commercial,cooling and ventilation,hydrogen bf,OC]</t>
  </si>
  <si>
    <t>Direct Buildings Pollutant Emissions[commercial,cooling and ventilation,hydrogen bf,CH4]</t>
  </si>
  <si>
    <t>Direct Buildings Pollutant Emissions[commercial,cooling and ventilation,hydrogen bf,N2O]</t>
  </si>
  <si>
    <t>Direct Buildings Pollutant Emissions[commercial,cooling and ventilation,hydrogen bf,F gases]</t>
  </si>
  <si>
    <t>Direct Buildings Pollutant Emissions[commercial,envelope,electricity bf,CO2]</t>
  </si>
  <si>
    <t>Direct Buildings Pollutant Emissions[commercial,envelope,electricity bf,VOC]</t>
  </si>
  <si>
    <t>Direct Buildings Pollutant Emissions[commercial,envelope,electricity bf,CO]</t>
  </si>
  <si>
    <t>Direct Buildings Pollutant Emissions[commercial,envelope,electricity bf,NOx]</t>
  </si>
  <si>
    <t>Direct Buildings Pollutant Emissions[commercial,envelope,electricity bf,PM10]</t>
  </si>
  <si>
    <t>Direct Buildings Pollutant Emissions[commercial,envelope,electricity bf,PM25]</t>
  </si>
  <si>
    <t>Direct Buildings Pollutant Emissions[commercial,envelope,electricity bf,SOx]</t>
  </si>
  <si>
    <t>Direct Buildings Pollutant Emissions[commercial,envelope,electricity bf,BC]</t>
  </si>
  <si>
    <t>Direct Buildings Pollutant Emissions[commercial,envelope,electricity bf,OC]</t>
  </si>
  <si>
    <t>Direct Buildings Pollutant Emissions[commercial,envelope,electricity bf,CH4]</t>
  </si>
  <si>
    <t>Direct Buildings Pollutant Emissions[commercial,envelope,electricity bf,N2O]</t>
  </si>
  <si>
    <t>Direct Buildings Pollutant Emissions[commercial,envelope,electricity bf,F gases]</t>
  </si>
  <si>
    <t>Direct Buildings Pollutant Emissions[commercial,envelope,hard coal bf,CO2]</t>
  </si>
  <si>
    <t>Direct Buildings Pollutant Emissions[commercial,envelope,hard coal bf,VOC]</t>
  </si>
  <si>
    <t>Direct Buildings Pollutant Emissions[commercial,envelope,hard coal bf,CO]</t>
  </si>
  <si>
    <t>Direct Buildings Pollutant Emissions[commercial,envelope,hard coal bf,NOx]</t>
  </si>
  <si>
    <t>Direct Buildings Pollutant Emissions[commercial,envelope,hard coal bf,PM10]</t>
  </si>
  <si>
    <t>Direct Buildings Pollutant Emissions[commercial,envelope,hard coal bf,PM25]</t>
  </si>
  <si>
    <t>Direct Buildings Pollutant Emissions[commercial,envelope,hard coal bf,SOx]</t>
  </si>
  <si>
    <t>Direct Buildings Pollutant Emissions[commercial,envelope,hard coal bf,BC]</t>
  </si>
  <si>
    <t>Direct Buildings Pollutant Emissions[commercial,envelope,hard coal bf,OC]</t>
  </si>
  <si>
    <t>Direct Buildings Pollutant Emissions[commercial,envelope,hard coal bf,CH4]</t>
  </si>
  <si>
    <t>Direct Buildings Pollutant Emissions[commercial,envelope,hard coal bf,N2O]</t>
  </si>
  <si>
    <t>Direct Buildings Pollutant Emissions[commercial,envelope,hard coal bf,F gases]</t>
  </si>
  <si>
    <t>Direct Buildings Pollutant Emissions[commercial,envelope,natural gas bf,CO2]</t>
  </si>
  <si>
    <t>Direct Buildings Pollutant Emissions[commercial,envelope,natural gas bf,VOC]</t>
  </si>
  <si>
    <t>Direct Buildings Pollutant Emissions[commercial,envelope,natural gas bf,CO]</t>
  </si>
  <si>
    <t>Direct Buildings Pollutant Emissions[commercial,envelope,natural gas bf,NOx]</t>
  </si>
  <si>
    <t>Direct Buildings Pollutant Emissions[commercial,envelope,natural gas bf,PM10]</t>
  </si>
  <si>
    <t>Direct Buildings Pollutant Emissions[commercial,envelope,natural gas bf,PM25]</t>
  </si>
  <si>
    <t>Direct Buildings Pollutant Emissions[commercial,envelope,natural gas bf,SOx]</t>
  </si>
  <si>
    <t>Direct Buildings Pollutant Emissions[commercial,envelope,natural gas bf,BC]</t>
  </si>
  <si>
    <t>Direct Buildings Pollutant Emissions[commercial,envelope,natural gas bf,OC]</t>
  </si>
  <si>
    <t>Direct Buildings Pollutant Emissions[commercial,envelope,natural gas bf,CH4]</t>
  </si>
  <si>
    <t>Direct Buildings Pollutant Emissions[commercial,envelope,natural gas bf,N2O]</t>
  </si>
  <si>
    <t>Direct Buildings Pollutant Emissions[commercial,envelope,natural gas bf,F gases]</t>
  </si>
  <si>
    <t>Direct Buildings Pollutant Emissions[commercial,envelope,petroleum diesel bf,CO2]</t>
  </si>
  <si>
    <t>Direct Buildings Pollutant Emissions[commercial,envelope,petroleum diesel bf,VOC]</t>
  </si>
  <si>
    <t>Direct Buildings Pollutant Emissions[commercial,envelope,petroleum diesel bf,CO]</t>
  </si>
  <si>
    <t>Direct Buildings Pollutant Emissions[commercial,envelope,petroleum diesel bf,NOx]</t>
  </si>
  <si>
    <t>Direct Buildings Pollutant Emissions[commercial,envelope,petroleum diesel bf,PM10]</t>
  </si>
  <si>
    <t>Direct Buildings Pollutant Emissions[commercial,envelope,petroleum diesel bf,PM25]</t>
  </si>
  <si>
    <t>Direct Buildings Pollutant Emissions[commercial,envelope,petroleum diesel bf,SOx]</t>
  </si>
  <si>
    <t>Direct Buildings Pollutant Emissions[commercial,envelope,petroleum diesel bf,BC]</t>
  </si>
  <si>
    <t>Direct Buildings Pollutant Emissions[commercial,envelope,petroleum diesel bf,OC]</t>
  </si>
  <si>
    <t>Direct Buildings Pollutant Emissions[commercial,envelope,petroleum diesel bf,CH4]</t>
  </si>
  <si>
    <t>Direct Buildings Pollutant Emissions[commercial,envelope,petroleum diesel bf,N2O]</t>
  </si>
  <si>
    <t>Direct Buildings Pollutant Emissions[commercial,envelope,petroleum diesel bf,F gases]</t>
  </si>
  <si>
    <t>Direct Buildings Pollutant Emissions[commercial,envelope,heat bf,CO2]</t>
  </si>
  <si>
    <t>Direct Buildings Pollutant Emissions[commercial,envelope,heat bf,VOC]</t>
  </si>
  <si>
    <t>Direct Buildings Pollutant Emissions[commercial,envelope,heat bf,CO]</t>
  </si>
  <si>
    <t>Direct Buildings Pollutant Emissions[commercial,envelope,heat bf,NOx]</t>
  </si>
  <si>
    <t>Direct Buildings Pollutant Emissions[commercial,envelope,heat bf,PM10]</t>
  </si>
  <si>
    <t>Direct Buildings Pollutant Emissions[commercial,envelope,heat bf,PM25]</t>
  </si>
  <si>
    <t>Direct Buildings Pollutant Emissions[commercial,envelope,heat bf,SOx]</t>
  </si>
  <si>
    <t>Direct Buildings Pollutant Emissions[commercial,envelope,heat bf,BC]</t>
  </si>
  <si>
    <t>Direct Buildings Pollutant Emissions[commercial,envelope,heat bf,OC]</t>
  </si>
  <si>
    <t>Direct Buildings Pollutant Emissions[commercial,envelope,heat bf,CH4]</t>
  </si>
  <si>
    <t>Direct Buildings Pollutant Emissions[commercial,envelope,heat bf,N2O]</t>
  </si>
  <si>
    <t>Direct Buildings Pollutant Emissions[commercial,envelope,heat bf,F gases]</t>
  </si>
  <si>
    <t>Direct Buildings Pollutant Emissions[commercial,envelope,biomass bf,CO2]</t>
  </si>
  <si>
    <t>Direct Buildings Pollutant Emissions[commercial,envelope,biomass bf,VOC]</t>
  </si>
  <si>
    <t>Direct Buildings Pollutant Emissions[commercial,envelope,biomass bf,CO]</t>
  </si>
  <si>
    <t>Direct Buildings Pollutant Emissions[commercial,envelope,biomass bf,NOx]</t>
  </si>
  <si>
    <t>Direct Buildings Pollutant Emissions[commercial,envelope,biomass bf,PM10]</t>
  </si>
  <si>
    <t>Direct Buildings Pollutant Emissions[commercial,envelope,biomass bf,PM25]</t>
  </si>
  <si>
    <t>Direct Buildings Pollutant Emissions[commercial,envelope,biomass bf,SOx]</t>
  </si>
  <si>
    <t>Direct Buildings Pollutant Emissions[commercial,envelope,biomass bf,BC]</t>
  </si>
  <si>
    <t>Direct Buildings Pollutant Emissions[commercial,envelope,biomass bf,OC]</t>
  </si>
  <si>
    <t>Direct Buildings Pollutant Emissions[commercial,envelope,biomass bf,CH4]</t>
  </si>
  <si>
    <t>Direct Buildings Pollutant Emissions[commercial,envelope,biomass bf,N2O]</t>
  </si>
  <si>
    <t>Direct Buildings Pollutant Emissions[commercial,envelope,biomass bf,F gases]</t>
  </si>
  <si>
    <t>Direct Buildings Pollutant Emissions[commercial,envelope,kerosene bf,CO2]</t>
  </si>
  <si>
    <t>Direct Buildings Pollutant Emissions[commercial,envelope,kerosene bf,VOC]</t>
  </si>
  <si>
    <t>Direct Buildings Pollutant Emissions[commercial,envelope,kerosene bf,CO]</t>
  </si>
  <si>
    <t>Direct Buildings Pollutant Emissions[commercial,envelope,kerosene bf,NOx]</t>
  </si>
  <si>
    <t>Direct Buildings Pollutant Emissions[commercial,envelope,kerosene bf,PM10]</t>
  </si>
  <si>
    <t>Direct Buildings Pollutant Emissions[commercial,envelope,kerosene bf,PM25]</t>
  </si>
  <si>
    <t>Direct Buildings Pollutant Emissions[commercial,envelope,kerosene bf,SOx]</t>
  </si>
  <si>
    <t>Direct Buildings Pollutant Emissions[commercial,envelope,kerosene bf,BC]</t>
  </si>
  <si>
    <t>Direct Buildings Pollutant Emissions[commercial,envelope,kerosene bf,OC]</t>
  </si>
  <si>
    <t>Direct Buildings Pollutant Emissions[commercial,envelope,kerosene bf,CH4]</t>
  </si>
  <si>
    <t>Direct Buildings Pollutant Emissions[commercial,envelope,kerosene bf,N2O]</t>
  </si>
  <si>
    <t>Direct Buildings Pollutant Emissions[commercial,envelope,kerosene bf,F gases]</t>
  </si>
  <si>
    <t>Direct Buildings Pollutant Emissions[commercial,envelope,heavy or residual fuel oil bf,CO2]</t>
  </si>
  <si>
    <t>Direct Buildings Pollutant Emissions[commercial,envelope,heavy or residual fuel oil bf,VOC]</t>
  </si>
  <si>
    <t>Direct Buildings Pollutant Emissions[commercial,envelope,heavy or residual fuel oil bf,CO]</t>
  </si>
  <si>
    <t>Direct Buildings Pollutant Emissions[commercial,envelope,heavy or residual fuel oil bf,NOx]</t>
  </si>
  <si>
    <t>Direct Buildings Pollutant Emissions[commercial,envelope,heavy or residual fuel oil bf,PM10]</t>
  </si>
  <si>
    <t>Direct Buildings Pollutant Emissions[commercial,envelope,heavy or residual fuel oil bf,PM25]</t>
  </si>
  <si>
    <t>Direct Buildings Pollutant Emissions[commercial,envelope,heavy or residual fuel oil bf,SOx]</t>
  </si>
  <si>
    <t>Direct Buildings Pollutant Emissions[commercial,envelope,heavy or residual fuel oil bf,BC]</t>
  </si>
  <si>
    <t>Direct Buildings Pollutant Emissions[commercial,envelope,heavy or residual fuel oil bf,OC]</t>
  </si>
  <si>
    <t>Direct Buildings Pollutant Emissions[commercial,envelope,heavy or residual fuel oil bf,CH4]</t>
  </si>
  <si>
    <t>Direct Buildings Pollutant Emissions[commercial,envelope,heavy or residual fuel oil bf,N2O]</t>
  </si>
  <si>
    <t>Direct Buildings Pollutant Emissions[commercial,envelope,heavy or residual fuel oil bf,F gases]</t>
  </si>
  <si>
    <t>Direct Buildings Pollutant Emissions[commercial,envelope,LPG propane or butane bf,CO2]</t>
  </si>
  <si>
    <t>Direct Buildings Pollutant Emissions[commercial,envelope,LPG propane or butane bf,VOC]</t>
  </si>
  <si>
    <t>Direct Buildings Pollutant Emissions[commercial,envelope,LPG propane or butane bf,CO]</t>
  </si>
  <si>
    <t>Direct Buildings Pollutant Emissions[commercial,envelope,LPG propane or butane bf,NOx]</t>
  </si>
  <si>
    <t>Direct Buildings Pollutant Emissions[commercial,envelope,LPG propane or butane bf,PM10]</t>
  </si>
  <si>
    <t>Direct Buildings Pollutant Emissions[commercial,envelope,LPG propane or butane bf,PM25]</t>
  </si>
  <si>
    <t>Direct Buildings Pollutant Emissions[commercial,envelope,LPG propane or butane bf,SOx]</t>
  </si>
  <si>
    <t>Direct Buildings Pollutant Emissions[commercial,envelope,LPG propane or butane bf,BC]</t>
  </si>
  <si>
    <t>Direct Buildings Pollutant Emissions[commercial,envelope,LPG propane or butane bf,OC]</t>
  </si>
  <si>
    <t>Direct Buildings Pollutant Emissions[commercial,envelope,LPG propane or butane bf,CH4]</t>
  </si>
  <si>
    <t>Direct Buildings Pollutant Emissions[commercial,envelope,LPG propane or butane bf,N2O]</t>
  </si>
  <si>
    <t>Direct Buildings Pollutant Emissions[commercial,envelope,LPG propane or butane bf,F gases]</t>
  </si>
  <si>
    <t>Direct Buildings Pollutant Emissions[commercial,envelope,hydrogen bf,CO2]</t>
  </si>
  <si>
    <t>Direct Buildings Pollutant Emissions[commercial,envelope,hydrogen bf,VOC]</t>
  </si>
  <si>
    <t>Direct Buildings Pollutant Emissions[commercial,envelope,hydrogen bf,CO]</t>
  </si>
  <si>
    <t>Direct Buildings Pollutant Emissions[commercial,envelope,hydrogen bf,NOx]</t>
  </si>
  <si>
    <t>Direct Buildings Pollutant Emissions[commercial,envelope,hydrogen bf,PM10]</t>
  </si>
  <si>
    <t>Direct Buildings Pollutant Emissions[commercial,envelope,hydrogen bf,PM25]</t>
  </si>
  <si>
    <t>Direct Buildings Pollutant Emissions[commercial,envelope,hydrogen bf,SOx]</t>
  </si>
  <si>
    <t>Direct Buildings Pollutant Emissions[commercial,envelope,hydrogen bf,BC]</t>
  </si>
  <si>
    <t>Direct Buildings Pollutant Emissions[commercial,envelope,hydrogen bf,OC]</t>
  </si>
  <si>
    <t>Direct Buildings Pollutant Emissions[commercial,envelope,hydrogen bf,CH4]</t>
  </si>
  <si>
    <t>Direct Buildings Pollutant Emissions[commercial,envelope,hydrogen bf,N2O]</t>
  </si>
  <si>
    <t>Direct Buildings Pollutant Emissions[commercial,envelope,hydrogen bf,F gases]</t>
  </si>
  <si>
    <t>Direct Buildings Pollutant Emissions[commercial,lighting,electricity bf,CO2]</t>
  </si>
  <si>
    <t>Direct Buildings Pollutant Emissions[commercial,lighting,electricity bf,VOC]</t>
  </si>
  <si>
    <t>Direct Buildings Pollutant Emissions[commercial,lighting,electricity bf,CO]</t>
  </si>
  <si>
    <t>Direct Buildings Pollutant Emissions[commercial,lighting,electricity bf,NOx]</t>
  </si>
  <si>
    <t>Direct Buildings Pollutant Emissions[commercial,lighting,electricity bf,PM10]</t>
  </si>
  <si>
    <t>Direct Buildings Pollutant Emissions[commercial,lighting,electricity bf,PM25]</t>
  </si>
  <si>
    <t>Direct Buildings Pollutant Emissions[commercial,lighting,electricity bf,SOx]</t>
  </si>
  <si>
    <t>Direct Buildings Pollutant Emissions[commercial,lighting,electricity bf,BC]</t>
  </si>
  <si>
    <t>Direct Buildings Pollutant Emissions[commercial,lighting,electricity bf,OC]</t>
  </si>
  <si>
    <t>Direct Buildings Pollutant Emissions[commercial,lighting,electricity bf,CH4]</t>
  </si>
  <si>
    <t>Direct Buildings Pollutant Emissions[commercial,lighting,electricity bf,N2O]</t>
  </si>
  <si>
    <t>Direct Buildings Pollutant Emissions[commercial,lighting,electricity bf,F gases]</t>
  </si>
  <si>
    <t>Direct Buildings Pollutant Emissions[commercial,lighting,hard coal bf,CO2]</t>
  </si>
  <si>
    <t>Direct Buildings Pollutant Emissions[commercial,lighting,hard coal bf,VOC]</t>
  </si>
  <si>
    <t>Direct Buildings Pollutant Emissions[commercial,lighting,hard coal bf,CO]</t>
  </si>
  <si>
    <t>Direct Buildings Pollutant Emissions[commercial,lighting,hard coal bf,NOx]</t>
  </si>
  <si>
    <t>Direct Buildings Pollutant Emissions[commercial,lighting,hard coal bf,PM10]</t>
  </si>
  <si>
    <t>Direct Buildings Pollutant Emissions[commercial,lighting,hard coal bf,PM25]</t>
  </si>
  <si>
    <t>Direct Buildings Pollutant Emissions[commercial,lighting,hard coal bf,SOx]</t>
  </si>
  <si>
    <t>Direct Buildings Pollutant Emissions[commercial,lighting,hard coal bf,BC]</t>
  </si>
  <si>
    <t>Direct Buildings Pollutant Emissions[commercial,lighting,hard coal bf,OC]</t>
  </si>
  <si>
    <t>Direct Buildings Pollutant Emissions[commercial,lighting,hard coal bf,CH4]</t>
  </si>
  <si>
    <t>Direct Buildings Pollutant Emissions[commercial,lighting,hard coal bf,N2O]</t>
  </si>
  <si>
    <t>Direct Buildings Pollutant Emissions[commercial,lighting,hard coal bf,F gases]</t>
  </si>
  <si>
    <t>Direct Buildings Pollutant Emissions[commercial,lighting,natural gas bf,CO2]</t>
  </si>
  <si>
    <t>Direct Buildings Pollutant Emissions[commercial,lighting,natural gas bf,VOC]</t>
  </si>
  <si>
    <t>Direct Buildings Pollutant Emissions[commercial,lighting,natural gas bf,CO]</t>
  </si>
  <si>
    <t>Direct Buildings Pollutant Emissions[commercial,lighting,natural gas bf,NOx]</t>
  </si>
  <si>
    <t>Direct Buildings Pollutant Emissions[commercial,lighting,natural gas bf,PM10]</t>
  </si>
  <si>
    <t>Direct Buildings Pollutant Emissions[commercial,lighting,natural gas bf,PM25]</t>
  </si>
  <si>
    <t>Direct Buildings Pollutant Emissions[commercial,lighting,natural gas bf,SOx]</t>
  </si>
  <si>
    <t>Direct Buildings Pollutant Emissions[commercial,lighting,natural gas bf,BC]</t>
  </si>
  <si>
    <t>Direct Buildings Pollutant Emissions[commercial,lighting,natural gas bf,OC]</t>
  </si>
  <si>
    <t>Direct Buildings Pollutant Emissions[commercial,lighting,natural gas bf,CH4]</t>
  </si>
  <si>
    <t>Direct Buildings Pollutant Emissions[commercial,lighting,natural gas bf,N2O]</t>
  </si>
  <si>
    <t>Direct Buildings Pollutant Emissions[commercial,lighting,natural gas bf,F gases]</t>
  </si>
  <si>
    <t>Direct Buildings Pollutant Emissions[commercial,lighting,petroleum diesel bf,CO2]</t>
  </si>
  <si>
    <t>Direct Buildings Pollutant Emissions[commercial,lighting,petroleum diesel bf,VOC]</t>
  </si>
  <si>
    <t>Direct Buildings Pollutant Emissions[commercial,lighting,petroleum diesel bf,CO]</t>
  </si>
  <si>
    <t>Direct Buildings Pollutant Emissions[commercial,lighting,petroleum diesel bf,NOx]</t>
  </si>
  <si>
    <t>Direct Buildings Pollutant Emissions[commercial,lighting,petroleum diesel bf,PM10]</t>
  </si>
  <si>
    <t>Direct Buildings Pollutant Emissions[commercial,lighting,petroleum diesel bf,PM25]</t>
  </si>
  <si>
    <t>Direct Buildings Pollutant Emissions[commercial,lighting,petroleum diesel bf,SOx]</t>
  </si>
  <si>
    <t>Direct Buildings Pollutant Emissions[commercial,lighting,petroleum diesel bf,BC]</t>
  </si>
  <si>
    <t>Direct Buildings Pollutant Emissions[commercial,lighting,petroleum diesel bf,OC]</t>
  </si>
  <si>
    <t>Direct Buildings Pollutant Emissions[commercial,lighting,petroleum diesel bf,CH4]</t>
  </si>
  <si>
    <t>Direct Buildings Pollutant Emissions[commercial,lighting,petroleum diesel bf,N2O]</t>
  </si>
  <si>
    <t>Direct Buildings Pollutant Emissions[commercial,lighting,petroleum diesel bf,F gases]</t>
  </si>
  <si>
    <t>Direct Buildings Pollutant Emissions[commercial,lighting,heat bf,CO2]</t>
  </si>
  <si>
    <t>Direct Buildings Pollutant Emissions[commercial,lighting,heat bf,VOC]</t>
  </si>
  <si>
    <t>Direct Buildings Pollutant Emissions[commercial,lighting,heat bf,CO]</t>
  </si>
  <si>
    <t>Direct Buildings Pollutant Emissions[commercial,lighting,heat bf,NOx]</t>
  </si>
  <si>
    <t>Direct Buildings Pollutant Emissions[commercial,lighting,heat bf,PM10]</t>
  </si>
  <si>
    <t>Direct Buildings Pollutant Emissions[commercial,lighting,heat bf,PM25]</t>
  </si>
  <si>
    <t>Direct Buildings Pollutant Emissions[commercial,lighting,heat bf,SOx]</t>
  </si>
  <si>
    <t>Direct Buildings Pollutant Emissions[commercial,lighting,heat bf,BC]</t>
  </si>
  <si>
    <t>Direct Buildings Pollutant Emissions[commercial,lighting,heat bf,OC]</t>
  </si>
  <si>
    <t>Direct Buildings Pollutant Emissions[commercial,lighting,heat bf,CH4]</t>
  </si>
  <si>
    <t>Direct Buildings Pollutant Emissions[commercial,lighting,heat bf,N2O]</t>
  </si>
  <si>
    <t>Direct Buildings Pollutant Emissions[commercial,lighting,heat bf,F gases]</t>
  </si>
  <si>
    <t>Direct Buildings Pollutant Emissions[commercial,lighting,biomass bf,CO2]</t>
  </si>
  <si>
    <t>Direct Buildings Pollutant Emissions[commercial,lighting,biomass bf,VOC]</t>
  </si>
  <si>
    <t>Direct Buildings Pollutant Emissions[commercial,lighting,biomass bf,CO]</t>
  </si>
  <si>
    <t>Direct Buildings Pollutant Emissions[commercial,lighting,biomass bf,NOx]</t>
  </si>
  <si>
    <t>Direct Buildings Pollutant Emissions[commercial,lighting,biomass bf,PM10]</t>
  </si>
  <si>
    <t>Direct Buildings Pollutant Emissions[commercial,lighting,biomass bf,PM25]</t>
  </si>
  <si>
    <t>Direct Buildings Pollutant Emissions[commercial,lighting,biomass bf,SOx]</t>
  </si>
  <si>
    <t>Direct Buildings Pollutant Emissions[commercial,lighting,biomass bf,BC]</t>
  </si>
  <si>
    <t>Direct Buildings Pollutant Emissions[commercial,lighting,biomass bf,OC]</t>
  </si>
  <si>
    <t>Direct Buildings Pollutant Emissions[commercial,lighting,biomass bf,CH4]</t>
  </si>
  <si>
    <t>Direct Buildings Pollutant Emissions[commercial,lighting,biomass bf,N2O]</t>
  </si>
  <si>
    <t>Direct Buildings Pollutant Emissions[commercial,lighting,biomass bf,F gases]</t>
  </si>
  <si>
    <t>Direct Buildings Pollutant Emissions[commercial,lighting,kerosene bf,CO2]</t>
  </si>
  <si>
    <t>Direct Buildings Pollutant Emissions[commercial,lighting,kerosene bf,VOC]</t>
  </si>
  <si>
    <t>Direct Buildings Pollutant Emissions[commercial,lighting,kerosene bf,CO]</t>
  </si>
  <si>
    <t>Direct Buildings Pollutant Emissions[commercial,lighting,kerosene bf,NOx]</t>
  </si>
  <si>
    <t>Direct Buildings Pollutant Emissions[commercial,lighting,kerosene bf,PM10]</t>
  </si>
  <si>
    <t>Direct Buildings Pollutant Emissions[commercial,lighting,kerosene bf,PM25]</t>
  </si>
  <si>
    <t>Direct Buildings Pollutant Emissions[commercial,lighting,kerosene bf,SOx]</t>
  </si>
  <si>
    <t>Direct Buildings Pollutant Emissions[commercial,lighting,kerosene bf,BC]</t>
  </si>
  <si>
    <t>Direct Buildings Pollutant Emissions[commercial,lighting,kerosene bf,OC]</t>
  </si>
  <si>
    <t>Direct Buildings Pollutant Emissions[commercial,lighting,kerosene bf,CH4]</t>
  </si>
  <si>
    <t>Direct Buildings Pollutant Emissions[commercial,lighting,kerosene bf,N2O]</t>
  </si>
  <si>
    <t>Direct Buildings Pollutant Emissions[commercial,lighting,kerosene bf,F gases]</t>
  </si>
  <si>
    <t>Direct Buildings Pollutant Emissions[commercial,lighting,heavy or residual fuel oil bf,CO2]</t>
  </si>
  <si>
    <t>Direct Buildings Pollutant Emissions[commercial,lighting,heavy or residual fuel oil bf,VOC]</t>
  </si>
  <si>
    <t>Direct Buildings Pollutant Emissions[commercial,lighting,heavy or residual fuel oil bf,CO]</t>
  </si>
  <si>
    <t>Direct Buildings Pollutant Emissions[commercial,lighting,heavy or residual fuel oil bf,NOx]</t>
  </si>
  <si>
    <t>Direct Buildings Pollutant Emissions[commercial,lighting,heavy or residual fuel oil bf,PM10]</t>
  </si>
  <si>
    <t>Direct Buildings Pollutant Emissions[commercial,lighting,heavy or residual fuel oil bf,PM25]</t>
  </si>
  <si>
    <t>Direct Buildings Pollutant Emissions[commercial,lighting,heavy or residual fuel oil bf,SOx]</t>
  </si>
  <si>
    <t>Direct Buildings Pollutant Emissions[commercial,lighting,heavy or residual fuel oil bf,BC]</t>
  </si>
  <si>
    <t>Direct Buildings Pollutant Emissions[commercial,lighting,heavy or residual fuel oil bf,OC]</t>
  </si>
  <si>
    <t>Direct Buildings Pollutant Emissions[commercial,lighting,heavy or residual fuel oil bf,CH4]</t>
  </si>
  <si>
    <t>Direct Buildings Pollutant Emissions[commercial,lighting,heavy or residual fuel oil bf,N2O]</t>
  </si>
  <si>
    <t>Direct Buildings Pollutant Emissions[commercial,lighting,heavy or residual fuel oil bf,F gases]</t>
  </si>
  <si>
    <t>Direct Buildings Pollutant Emissions[commercial,lighting,LPG propane or butane bf,CO2]</t>
  </si>
  <si>
    <t>Direct Buildings Pollutant Emissions[commercial,lighting,LPG propane or butane bf,VOC]</t>
  </si>
  <si>
    <t>Direct Buildings Pollutant Emissions[commercial,lighting,LPG propane or butane bf,CO]</t>
  </si>
  <si>
    <t>Direct Buildings Pollutant Emissions[commercial,lighting,LPG propane or butane bf,NOx]</t>
  </si>
  <si>
    <t>Direct Buildings Pollutant Emissions[commercial,lighting,LPG propane or butane bf,PM10]</t>
  </si>
  <si>
    <t>Direct Buildings Pollutant Emissions[commercial,lighting,LPG propane or butane bf,PM25]</t>
  </si>
  <si>
    <t>Direct Buildings Pollutant Emissions[commercial,lighting,LPG propane or butane bf,SOx]</t>
  </si>
  <si>
    <t>Direct Buildings Pollutant Emissions[commercial,lighting,LPG propane or butane bf,BC]</t>
  </si>
  <si>
    <t>Direct Buildings Pollutant Emissions[commercial,lighting,LPG propane or butane bf,OC]</t>
  </si>
  <si>
    <t>Direct Buildings Pollutant Emissions[commercial,lighting,LPG propane or butane bf,CH4]</t>
  </si>
  <si>
    <t>Direct Buildings Pollutant Emissions[commercial,lighting,LPG propane or butane bf,N2O]</t>
  </si>
  <si>
    <t>Direct Buildings Pollutant Emissions[commercial,lighting,LPG propane or butane bf,F gases]</t>
  </si>
  <si>
    <t>Direct Buildings Pollutant Emissions[commercial,lighting,hydrogen bf,CO2]</t>
  </si>
  <si>
    <t>Direct Buildings Pollutant Emissions[commercial,lighting,hydrogen bf,VOC]</t>
  </si>
  <si>
    <t>Direct Buildings Pollutant Emissions[commercial,lighting,hydrogen bf,CO]</t>
  </si>
  <si>
    <t>Direct Buildings Pollutant Emissions[commercial,lighting,hydrogen bf,NOx]</t>
  </si>
  <si>
    <t>Direct Buildings Pollutant Emissions[commercial,lighting,hydrogen bf,PM10]</t>
  </si>
  <si>
    <t>Direct Buildings Pollutant Emissions[commercial,lighting,hydrogen bf,PM25]</t>
  </si>
  <si>
    <t>Direct Buildings Pollutant Emissions[commercial,lighting,hydrogen bf,SOx]</t>
  </si>
  <si>
    <t>Direct Buildings Pollutant Emissions[commercial,lighting,hydrogen bf,BC]</t>
  </si>
  <si>
    <t>Direct Buildings Pollutant Emissions[commercial,lighting,hydrogen bf,OC]</t>
  </si>
  <si>
    <t>Direct Buildings Pollutant Emissions[commercial,lighting,hydrogen bf,CH4]</t>
  </si>
  <si>
    <t>Direct Buildings Pollutant Emissions[commercial,lighting,hydrogen bf,N2O]</t>
  </si>
  <si>
    <t>Direct Buildings Pollutant Emissions[commercial,lighting,hydrogen bf,F gases]</t>
  </si>
  <si>
    <t>Direct Buildings Pollutant Emissions[commercial,appliances,electricity bf,CO2]</t>
  </si>
  <si>
    <t>Direct Buildings Pollutant Emissions[commercial,appliances,electricity bf,VOC]</t>
  </si>
  <si>
    <t>Direct Buildings Pollutant Emissions[commercial,appliances,electricity bf,CO]</t>
  </si>
  <si>
    <t>Direct Buildings Pollutant Emissions[commercial,appliances,electricity bf,NOx]</t>
  </si>
  <si>
    <t>Direct Buildings Pollutant Emissions[commercial,appliances,electricity bf,PM10]</t>
  </si>
  <si>
    <t>Direct Buildings Pollutant Emissions[commercial,appliances,electricity bf,PM25]</t>
  </si>
  <si>
    <t>Direct Buildings Pollutant Emissions[commercial,appliances,electricity bf,SOx]</t>
  </si>
  <si>
    <t>Direct Buildings Pollutant Emissions[commercial,appliances,electricity bf,BC]</t>
  </si>
  <si>
    <t>Direct Buildings Pollutant Emissions[commercial,appliances,electricity bf,OC]</t>
  </si>
  <si>
    <t>Direct Buildings Pollutant Emissions[commercial,appliances,electricity bf,CH4]</t>
  </si>
  <si>
    <t>Direct Buildings Pollutant Emissions[commercial,appliances,electricity bf,N2O]</t>
  </si>
  <si>
    <t>Direct Buildings Pollutant Emissions[commercial,appliances,electricity bf,F gases]</t>
  </si>
  <si>
    <t>Direct Buildings Pollutant Emissions[commercial,appliances,hard coal bf,CO2]</t>
  </si>
  <si>
    <t>Direct Buildings Pollutant Emissions[commercial,appliances,hard coal bf,VOC]</t>
  </si>
  <si>
    <t>Direct Buildings Pollutant Emissions[commercial,appliances,hard coal bf,CO]</t>
  </si>
  <si>
    <t>Direct Buildings Pollutant Emissions[commercial,appliances,hard coal bf,NOx]</t>
  </si>
  <si>
    <t>Direct Buildings Pollutant Emissions[commercial,appliances,hard coal bf,PM10]</t>
  </si>
  <si>
    <t>Direct Buildings Pollutant Emissions[commercial,appliances,hard coal bf,PM25]</t>
  </si>
  <si>
    <t>Direct Buildings Pollutant Emissions[commercial,appliances,hard coal bf,SOx]</t>
  </si>
  <si>
    <t>Direct Buildings Pollutant Emissions[commercial,appliances,hard coal bf,BC]</t>
  </si>
  <si>
    <t>Direct Buildings Pollutant Emissions[commercial,appliances,hard coal bf,OC]</t>
  </si>
  <si>
    <t>Direct Buildings Pollutant Emissions[commercial,appliances,hard coal bf,CH4]</t>
  </si>
  <si>
    <t>Direct Buildings Pollutant Emissions[commercial,appliances,hard coal bf,N2O]</t>
  </si>
  <si>
    <t>Direct Buildings Pollutant Emissions[commercial,appliances,hard coal bf,F gases]</t>
  </si>
  <si>
    <t>Direct Buildings Pollutant Emissions[commercial,appliances,natural gas bf,CO2]</t>
  </si>
  <si>
    <t>Direct Buildings Pollutant Emissions[commercial,appliances,natural gas bf,VOC]</t>
  </si>
  <si>
    <t>Direct Buildings Pollutant Emissions[commercial,appliances,natural gas bf,CO]</t>
  </si>
  <si>
    <t>Direct Buildings Pollutant Emissions[commercial,appliances,natural gas bf,NOx]</t>
  </si>
  <si>
    <t>Direct Buildings Pollutant Emissions[commercial,appliances,natural gas bf,PM10]</t>
  </si>
  <si>
    <t>Direct Buildings Pollutant Emissions[commercial,appliances,natural gas bf,PM25]</t>
  </si>
  <si>
    <t>Direct Buildings Pollutant Emissions[commercial,appliances,natural gas bf,SOx]</t>
  </si>
  <si>
    <t>Direct Buildings Pollutant Emissions[commercial,appliances,natural gas bf,BC]</t>
  </si>
  <si>
    <t>Direct Buildings Pollutant Emissions[commercial,appliances,natural gas bf,OC]</t>
  </si>
  <si>
    <t>Direct Buildings Pollutant Emissions[commercial,appliances,natural gas bf,CH4]</t>
  </si>
  <si>
    <t>Direct Buildings Pollutant Emissions[commercial,appliances,natural gas bf,N2O]</t>
  </si>
  <si>
    <t>Direct Buildings Pollutant Emissions[commercial,appliances,natural gas bf,F gases]</t>
  </si>
  <si>
    <t>Direct Buildings Pollutant Emissions[commercial,appliances,petroleum diesel bf,CO2]</t>
  </si>
  <si>
    <t>Direct Buildings Pollutant Emissions[commercial,appliances,petroleum diesel bf,VOC]</t>
  </si>
  <si>
    <t>Direct Buildings Pollutant Emissions[commercial,appliances,petroleum diesel bf,CO]</t>
  </si>
  <si>
    <t>Direct Buildings Pollutant Emissions[commercial,appliances,petroleum diesel bf,NOx]</t>
  </si>
  <si>
    <t>Direct Buildings Pollutant Emissions[commercial,appliances,petroleum diesel bf,PM10]</t>
  </si>
  <si>
    <t>Direct Buildings Pollutant Emissions[commercial,appliances,petroleum diesel bf,PM25]</t>
  </si>
  <si>
    <t>Direct Buildings Pollutant Emissions[commercial,appliances,petroleum diesel bf,SOx]</t>
  </si>
  <si>
    <t>Direct Buildings Pollutant Emissions[commercial,appliances,petroleum diesel bf,BC]</t>
  </si>
  <si>
    <t>Direct Buildings Pollutant Emissions[commercial,appliances,petroleum diesel bf,OC]</t>
  </si>
  <si>
    <t>Direct Buildings Pollutant Emissions[commercial,appliances,petroleum diesel bf,CH4]</t>
  </si>
  <si>
    <t>Direct Buildings Pollutant Emissions[commercial,appliances,petroleum diesel bf,N2O]</t>
  </si>
  <si>
    <t>Direct Buildings Pollutant Emissions[commercial,appliances,petroleum diesel bf,F gases]</t>
  </si>
  <si>
    <t>Direct Buildings Pollutant Emissions[commercial,appliances,heat bf,CO2]</t>
  </si>
  <si>
    <t>Direct Buildings Pollutant Emissions[commercial,appliances,heat bf,VOC]</t>
  </si>
  <si>
    <t>Direct Buildings Pollutant Emissions[commercial,appliances,heat bf,CO]</t>
  </si>
  <si>
    <t>Direct Buildings Pollutant Emissions[commercial,appliances,heat bf,NOx]</t>
  </si>
  <si>
    <t>Direct Buildings Pollutant Emissions[commercial,appliances,heat bf,PM10]</t>
  </si>
  <si>
    <t>Direct Buildings Pollutant Emissions[commercial,appliances,heat bf,PM25]</t>
  </si>
  <si>
    <t>Direct Buildings Pollutant Emissions[commercial,appliances,heat bf,SOx]</t>
  </si>
  <si>
    <t>Direct Buildings Pollutant Emissions[commercial,appliances,heat bf,BC]</t>
  </si>
  <si>
    <t>Direct Buildings Pollutant Emissions[commercial,appliances,heat bf,OC]</t>
  </si>
  <si>
    <t>Direct Buildings Pollutant Emissions[commercial,appliances,heat bf,CH4]</t>
  </si>
  <si>
    <t>Direct Buildings Pollutant Emissions[commercial,appliances,heat bf,N2O]</t>
  </si>
  <si>
    <t>Direct Buildings Pollutant Emissions[commercial,appliances,heat bf,F gases]</t>
  </si>
  <si>
    <t>Direct Buildings Pollutant Emissions[commercial,appliances,biomass bf,CO2]</t>
  </si>
  <si>
    <t>Direct Buildings Pollutant Emissions[commercial,appliances,biomass bf,VOC]</t>
  </si>
  <si>
    <t>Direct Buildings Pollutant Emissions[commercial,appliances,biomass bf,CO]</t>
  </si>
  <si>
    <t>Direct Buildings Pollutant Emissions[commercial,appliances,biomass bf,NOx]</t>
  </si>
  <si>
    <t>Direct Buildings Pollutant Emissions[commercial,appliances,biomass bf,PM10]</t>
  </si>
  <si>
    <t>Direct Buildings Pollutant Emissions[commercial,appliances,biomass bf,PM25]</t>
  </si>
  <si>
    <t>Direct Buildings Pollutant Emissions[commercial,appliances,biomass bf,SOx]</t>
  </si>
  <si>
    <t>Direct Buildings Pollutant Emissions[commercial,appliances,biomass bf,BC]</t>
  </si>
  <si>
    <t>Direct Buildings Pollutant Emissions[commercial,appliances,biomass bf,OC]</t>
  </si>
  <si>
    <t>Direct Buildings Pollutant Emissions[commercial,appliances,biomass bf,CH4]</t>
  </si>
  <si>
    <t>Direct Buildings Pollutant Emissions[commercial,appliances,biomass bf,N2O]</t>
  </si>
  <si>
    <t>Direct Buildings Pollutant Emissions[commercial,appliances,biomass bf,F gases]</t>
  </si>
  <si>
    <t>Direct Buildings Pollutant Emissions[commercial,appliances,kerosene bf,CO2]</t>
  </si>
  <si>
    <t>Direct Buildings Pollutant Emissions[commercial,appliances,kerosene bf,VOC]</t>
  </si>
  <si>
    <t>Direct Buildings Pollutant Emissions[commercial,appliances,kerosene bf,CO]</t>
  </si>
  <si>
    <t>Direct Buildings Pollutant Emissions[commercial,appliances,kerosene bf,NOx]</t>
  </si>
  <si>
    <t>Direct Buildings Pollutant Emissions[commercial,appliances,kerosene bf,PM10]</t>
  </si>
  <si>
    <t>Direct Buildings Pollutant Emissions[commercial,appliances,kerosene bf,PM25]</t>
  </si>
  <si>
    <t>Direct Buildings Pollutant Emissions[commercial,appliances,kerosene bf,SOx]</t>
  </si>
  <si>
    <t>Direct Buildings Pollutant Emissions[commercial,appliances,kerosene bf,BC]</t>
  </si>
  <si>
    <t>Direct Buildings Pollutant Emissions[commercial,appliances,kerosene bf,OC]</t>
  </si>
  <si>
    <t>Direct Buildings Pollutant Emissions[commercial,appliances,kerosene bf,CH4]</t>
  </si>
  <si>
    <t>Direct Buildings Pollutant Emissions[commercial,appliances,kerosene bf,N2O]</t>
  </si>
  <si>
    <t>Direct Buildings Pollutant Emissions[commercial,appliances,kerosene bf,F gases]</t>
  </si>
  <si>
    <t>Direct Buildings Pollutant Emissions[commercial,appliances,heavy or residual fuel oil bf,CO2]</t>
  </si>
  <si>
    <t>Direct Buildings Pollutant Emissions[commercial,appliances,heavy or residual fuel oil bf,VOC]</t>
  </si>
  <si>
    <t>Direct Buildings Pollutant Emissions[commercial,appliances,heavy or residual fuel oil bf,CO]</t>
  </si>
  <si>
    <t>Direct Buildings Pollutant Emissions[commercial,appliances,heavy or residual fuel oil bf,NOx]</t>
  </si>
  <si>
    <t>Direct Buildings Pollutant Emissions[commercial,appliances,heavy or residual fuel oil bf,PM10]</t>
  </si>
  <si>
    <t>Direct Buildings Pollutant Emissions[commercial,appliances,heavy or residual fuel oil bf,PM25]</t>
  </si>
  <si>
    <t>Direct Buildings Pollutant Emissions[commercial,appliances,heavy or residual fuel oil bf,SOx]</t>
  </si>
  <si>
    <t>Direct Buildings Pollutant Emissions[commercial,appliances,heavy or residual fuel oil bf,BC]</t>
  </si>
  <si>
    <t>Direct Buildings Pollutant Emissions[commercial,appliances,heavy or residual fuel oil bf,OC]</t>
  </si>
  <si>
    <t>Direct Buildings Pollutant Emissions[commercial,appliances,heavy or residual fuel oil bf,CH4]</t>
  </si>
  <si>
    <t>Direct Buildings Pollutant Emissions[commercial,appliances,heavy or residual fuel oil bf,N2O]</t>
  </si>
  <si>
    <t>Direct Buildings Pollutant Emissions[commercial,appliances,heavy or residual fuel oil bf,F gases]</t>
  </si>
  <si>
    <t>Direct Buildings Pollutant Emissions[commercial,appliances,LPG propane or butane bf,CO2]</t>
  </si>
  <si>
    <t>Direct Buildings Pollutant Emissions[commercial,appliances,LPG propane or butane bf,VOC]</t>
  </si>
  <si>
    <t>Direct Buildings Pollutant Emissions[commercial,appliances,LPG propane or butane bf,CO]</t>
  </si>
  <si>
    <t>Direct Buildings Pollutant Emissions[commercial,appliances,LPG propane or butane bf,NOx]</t>
  </si>
  <si>
    <t>Direct Buildings Pollutant Emissions[commercial,appliances,LPG propane or butane bf,PM10]</t>
  </si>
  <si>
    <t>Direct Buildings Pollutant Emissions[commercial,appliances,LPG propane or butane bf,PM25]</t>
  </si>
  <si>
    <t>Direct Buildings Pollutant Emissions[commercial,appliances,LPG propane or butane bf,SOx]</t>
  </si>
  <si>
    <t>Direct Buildings Pollutant Emissions[commercial,appliances,LPG propane or butane bf,BC]</t>
  </si>
  <si>
    <t>Direct Buildings Pollutant Emissions[commercial,appliances,LPG propane or butane bf,OC]</t>
  </si>
  <si>
    <t>Direct Buildings Pollutant Emissions[commercial,appliances,LPG propane or butane bf,CH4]</t>
  </si>
  <si>
    <t>Direct Buildings Pollutant Emissions[commercial,appliances,LPG propane or butane bf,N2O]</t>
  </si>
  <si>
    <t>Direct Buildings Pollutant Emissions[commercial,appliances,LPG propane or butane bf,F gases]</t>
  </si>
  <si>
    <t>Direct Buildings Pollutant Emissions[commercial,appliances,hydrogen bf,CO2]</t>
  </si>
  <si>
    <t>Direct Buildings Pollutant Emissions[commercial,appliances,hydrogen bf,VOC]</t>
  </si>
  <si>
    <t>Direct Buildings Pollutant Emissions[commercial,appliances,hydrogen bf,CO]</t>
  </si>
  <si>
    <t>Direct Buildings Pollutant Emissions[commercial,appliances,hydrogen bf,NOx]</t>
  </si>
  <si>
    <t>Direct Buildings Pollutant Emissions[commercial,appliances,hydrogen bf,PM10]</t>
  </si>
  <si>
    <t>Direct Buildings Pollutant Emissions[commercial,appliances,hydrogen bf,PM25]</t>
  </si>
  <si>
    <t>Direct Buildings Pollutant Emissions[commercial,appliances,hydrogen bf,SOx]</t>
  </si>
  <si>
    <t>Direct Buildings Pollutant Emissions[commercial,appliances,hydrogen bf,BC]</t>
  </si>
  <si>
    <t>Direct Buildings Pollutant Emissions[commercial,appliances,hydrogen bf,OC]</t>
  </si>
  <si>
    <t>Direct Buildings Pollutant Emissions[commercial,appliances,hydrogen bf,CH4]</t>
  </si>
  <si>
    <t>Direct Buildings Pollutant Emissions[commercial,appliances,hydrogen bf,N2O]</t>
  </si>
  <si>
    <t>Direct Buildings Pollutant Emissions[commercial,appliances,hydrogen bf,F gases]</t>
  </si>
  <si>
    <t>Direct Buildings Pollutant Emissions[commercial,other component,electricity bf,CO2]</t>
  </si>
  <si>
    <t>Direct Buildings Pollutant Emissions[commercial,other component,electricity bf,VOC]</t>
  </si>
  <si>
    <t>Direct Buildings Pollutant Emissions[commercial,other component,electricity bf,CO]</t>
  </si>
  <si>
    <t>Direct Buildings Pollutant Emissions[commercial,other component,electricity bf,NOx]</t>
  </si>
  <si>
    <t>Direct Buildings Pollutant Emissions[commercial,other component,electricity bf,PM10]</t>
  </si>
  <si>
    <t>Direct Buildings Pollutant Emissions[commercial,other component,electricity bf,PM25]</t>
  </si>
  <si>
    <t>Direct Buildings Pollutant Emissions[commercial,other component,electricity bf,SOx]</t>
  </si>
  <si>
    <t>Direct Buildings Pollutant Emissions[commercial,other component,electricity bf,BC]</t>
  </si>
  <si>
    <t>Direct Buildings Pollutant Emissions[commercial,other component,electricity bf,OC]</t>
  </si>
  <si>
    <t>Direct Buildings Pollutant Emissions[commercial,other component,electricity bf,CH4]</t>
  </si>
  <si>
    <t>Direct Buildings Pollutant Emissions[commercial,other component,electricity bf,N2O]</t>
  </si>
  <si>
    <t>Direct Buildings Pollutant Emissions[commercial,other component,electricity bf,F gases]</t>
  </si>
  <si>
    <t>Direct Buildings Pollutant Emissions[commercial,other component,hard coal bf,CO2]</t>
  </si>
  <si>
    <t>Direct Buildings Pollutant Emissions[commercial,other component,hard coal bf,VOC]</t>
  </si>
  <si>
    <t>Direct Buildings Pollutant Emissions[commercial,other component,hard coal bf,CO]</t>
  </si>
  <si>
    <t>Direct Buildings Pollutant Emissions[commercial,other component,hard coal bf,NOx]</t>
  </si>
  <si>
    <t>Direct Buildings Pollutant Emissions[commercial,other component,hard coal bf,PM10]</t>
  </si>
  <si>
    <t>Direct Buildings Pollutant Emissions[commercial,other component,hard coal bf,PM25]</t>
  </si>
  <si>
    <t>Direct Buildings Pollutant Emissions[commercial,other component,hard coal bf,SOx]</t>
  </si>
  <si>
    <t>Direct Buildings Pollutant Emissions[commercial,other component,hard coal bf,BC]</t>
  </si>
  <si>
    <t>Direct Buildings Pollutant Emissions[commercial,other component,hard coal bf,OC]</t>
  </si>
  <si>
    <t>Direct Buildings Pollutant Emissions[commercial,other component,hard coal bf,CH4]</t>
  </si>
  <si>
    <t>Direct Buildings Pollutant Emissions[commercial,other component,hard coal bf,N2O]</t>
  </si>
  <si>
    <t>Direct Buildings Pollutant Emissions[commercial,other component,hard coal bf,F gases]</t>
  </si>
  <si>
    <t>Direct Buildings Pollutant Emissions[commercial,other component,natural gas bf,CO2]</t>
  </si>
  <si>
    <t>Direct Buildings Pollutant Emissions[commercial,other component,natural gas bf,VOC]</t>
  </si>
  <si>
    <t>Direct Buildings Pollutant Emissions[commercial,other component,natural gas bf,CO]</t>
  </si>
  <si>
    <t>Direct Buildings Pollutant Emissions[commercial,other component,natural gas bf,NOx]</t>
  </si>
  <si>
    <t>Direct Buildings Pollutant Emissions[commercial,other component,natural gas bf,PM10]</t>
  </si>
  <si>
    <t>Direct Buildings Pollutant Emissions[commercial,other component,natural gas bf,PM25]</t>
  </si>
  <si>
    <t>Direct Buildings Pollutant Emissions[commercial,other component,natural gas bf,SOx]</t>
  </si>
  <si>
    <t>Direct Buildings Pollutant Emissions[commercial,other component,natural gas bf,BC]</t>
  </si>
  <si>
    <t>Direct Buildings Pollutant Emissions[commercial,other component,natural gas bf,OC]</t>
  </si>
  <si>
    <t>Direct Buildings Pollutant Emissions[commercial,other component,natural gas bf,CH4]</t>
  </si>
  <si>
    <t>Direct Buildings Pollutant Emissions[commercial,other component,natural gas bf,N2O]</t>
  </si>
  <si>
    <t>Direct Buildings Pollutant Emissions[commercial,other component,natural gas bf,F gases]</t>
  </si>
  <si>
    <t>Direct Buildings Pollutant Emissions[commercial,other component,petroleum diesel bf,CO2]</t>
  </si>
  <si>
    <t>Direct Buildings Pollutant Emissions[commercial,other component,petroleum diesel bf,VOC]</t>
  </si>
  <si>
    <t>Direct Buildings Pollutant Emissions[commercial,other component,petroleum diesel bf,CO]</t>
  </si>
  <si>
    <t>Direct Buildings Pollutant Emissions[commercial,other component,petroleum diesel bf,NOx]</t>
  </si>
  <si>
    <t>Direct Buildings Pollutant Emissions[commercial,other component,petroleum diesel bf,PM10]</t>
  </si>
  <si>
    <t>Direct Buildings Pollutant Emissions[commercial,other component,petroleum diesel bf,PM25]</t>
  </si>
  <si>
    <t>Direct Buildings Pollutant Emissions[commercial,other component,petroleum diesel bf,SOx]</t>
  </si>
  <si>
    <t>Direct Buildings Pollutant Emissions[commercial,other component,petroleum diesel bf,BC]</t>
  </si>
  <si>
    <t>Direct Buildings Pollutant Emissions[commercial,other component,petroleum diesel bf,OC]</t>
  </si>
  <si>
    <t>Direct Buildings Pollutant Emissions[commercial,other component,petroleum diesel bf,CH4]</t>
  </si>
  <si>
    <t>Direct Buildings Pollutant Emissions[commercial,other component,petroleum diesel bf,N2O]</t>
  </si>
  <si>
    <t>Direct Buildings Pollutant Emissions[commercial,other component,petroleum diesel bf,F gases]</t>
  </si>
  <si>
    <t>Direct Buildings Pollutant Emissions[commercial,other component,heat bf,CO2]</t>
  </si>
  <si>
    <t>Direct Buildings Pollutant Emissions[commercial,other component,heat bf,VOC]</t>
  </si>
  <si>
    <t>Direct Buildings Pollutant Emissions[commercial,other component,heat bf,CO]</t>
  </si>
  <si>
    <t>Direct Buildings Pollutant Emissions[commercial,other component,heat bf,NOx]</t>
  </si>
  <si>
    <t>Direct Buildings Pollutant Emissions[commercial,other component,heat bf,PM10]</t>
  </si>
  <si>
    <t>Direct Buildings Pollutant Emissions[commercial,other component,heat bf,PM25]</t>
  </si>
  <si>
    <t>Direct Buildings Pollutant Emissions[commercial,other component,heat bf,SOx]</t>
  </si>
  <si>
    <t>Direct Buildings Pollutant Emissions[commercial,other component,heat bf,BC]</t>
  </si>
  <si>
    <t>Direct Buildings Pollutant Emissions[commercial,other component,heat bf,OC]</t>
  </si>
  <si>
    <t>Direct Buildings Pollutant Emissions[commercial,other component,heat bf,CH4]</t>
  </si>
  <si>
    <t>Direct Buildings Pollutant Emissions[commercial,other component,heat bf,N2O]</t>
  </si>
  <si>
    <t>Direct Buildings Pollutant Emissions[commercial,other component,heat bf,F gases]</t>
  </si>
  <si>
    <t>Direct Buildings Pollutant Emissions[commercial,other component,biomass bf,CO2]</t>
  </si>
  <si>
    <t>Direct Buildings Pollutant Emissions[commercial,other component,biomass bf,VOC]</t>
  </si>
  <si>
    <t>Direct Buildings Pollutant Emissions[commercial,other component,biomass bf,CO]</t>
  </si>
  <si>
    <t>Direct Buildings Pollutant Emissions[commercial,other component,biomass bf,NOx]</t>
  </si>
  <si>
    <t>Direct Buildings Pollutant Emissions[commercial,other component,biomass bf,PM10]</t>
  </si>
  <si>
    <t>Direct Buildings Pollutant Emissions[commercial,other component,biomass bf,PM25]</t>
  </si>
  <si>
    <t>Direct Buildings Pollutant Emissions[commercial,other component,biomass bf,SOx]</t>
  </si>
  <si>
    <t>Direct Buildings Pollutant Emissions[commercial,other component,biomass bf,BC]</t>
  </si>
  <si>
    <t>Direct Buildings Pollutant Emissions[commercial,other component,biomass bf,OC]</t>
  </si>
  <si>
    <t>Direct Buildings Pollutant Emissions[commercial,other component,biomass bf,CH4]</t>
  </si>
  <si>
    <t>Direct Buildings Pollutant Emissions[commercial,other component,biomass bf,N2O]</t>
  </si>
  <si>
    <t>Direct Buildings Pollutant Emissions[commercial,other component,biomass bf,F gases]</t>
  </si>
  <si>
    <t>Direct Buildings Pollutant Emissions[commercial,other component,kerosene bf,CO2]</t>
  </si>
  <si>
    <t>Direct Buildings Pollutant Emissions[commercial,other component,kerosene bf,VOC]</t>
  </si>
  <si>
    <t>Direct Buildings Pollutant Emissions[commercial,other component,kerosene bf,CO]</t>
  </si>
  <si>
    <t>Direct Buildings Pollutant Emissions[commercial,other component,kerosene bf,NOx]</t>
  </si>
  <si>
    <t>Direct Buildings Pollutant Emissions[commercial,other component,kerosene bf,PM10]</t>
  </si>
  <si>
    <t>Direct Buildings Pollutant Emissions[commercial,other component,kerosene bf,PM25]</t>
  </si>
  <si>
    <t>Direct Buildings Pollutant Emissions[commercial,other component,kerosene bf,SOx]</t>
  </si>
  <si>
    <t>Direct Buildings Pollutant Emissions[commercial,other component,kerosene bf,BC]</t>
  </si>
  <si>
    <t>Direct Buildings Pollutant Emissions[commercial,other component,kerosene bf,OC]</t>
  </si>
  <si>
    <t>Direct Buildings Pollutant Emissions[commercial,other component,kerosene bf,CH4]</t>
  </si>
  <si>
    <t>Direct Buildings Pollutant Emissions[commercial,other component,kerosene bf,N2O]</t>
  </si>
  <si>
    <t>Direct Buildings Pollutant Emissions[commercial,other component,kerosene bf,F gases]</t>
  </si>
  <si>
    <t>Direct Buildings Pollutant Emissions[commercial,other component,heavy or residual fuel oil bf,CO2]</t>
  </si>
  <si>
    <t>Direct Buildings Pollutant Emissions[commercial,other component,heavy or residual fuel oil bf,VOC]</t>
  </si>
  <si>
    <t>Direct Buildings Pollutant Emissions[commercial,other component,heavy or residual fuel oil bf,CO]</t>
  </si>
  <si>
    <t>Direct Buildings Pollutant Emissions[commercial,other component,heavy or residual fuel oil bf,NOx]</t>
  </si>
  <si>
    <t>Direct Buildings Pollutant Emissions[commercial,other component,heavy or residual fuel oil bf,PM10]</t>
  </si>
  <si>
    <t>Direct Buildings Pollutant Emissions[commercial,other component,heavy or residual fuel oil bf,PM25]</t>
  </si>
  <si>
    <t>Direct Buildings Pollutant Emissions[commercial,other component,heavy or residual fuel oil bf,SOx]</t>
  </si>
  <si>
    <t>Direct Buildings Pollutant Emissions[commercial,other component,heavy or residual fuel oil bf,BC]</t>
  </si>
  <si>
    <t>Direct Buildings Pollutant Emissions[commercial,other component,heavy or residual fuel oil bf,OC]</t>
  </si>
  <si>
    <t>Direct Buildings Pollutant Emissions[commercial,other component,heavy or residual fuel oil bf,CH4]</t>
  </si>
  <si>
    <t>Direct Buildings Pollutant Emissions[commercial,other component,heavy or residual fuel oil bf,N2O]</t>
  </si>
  <si>
    <t>Direct Buildings Pollutant Emissions[commercial,other component,heavy or residual fuel oil bf,F gases]</t>
  </si>
  <si>
    <t>Direct Buildings Pollutant Emissions[commercial,other component,LPG propane or butane bf,CO2]</t>
  </si>
  <si>
    <t>Direct Buildings Pollutant Emissions[commercial,other component,LPG propane or butane bf,VOC]</t>
  </si>
  <si>
    <t>Direct Buildings Pollutant Emissions[commercial,other component,LPG propane or butane bf,CO]</t>
  </si>
  <si>
    <t>Direct Buildings Pollutant Emissions[commercial,other component,LPG propane or butane bf,NOx]</t>
  </si>
  <si>
    <t>Direct Buildings Pollutant Emissions[commercial,other component,LPG propane or butane bf,PM10]</t>
  </si>
  <si>
    <t>Direct Buildings Pollutant Emissions[commercial,other component,LPG propane or butane bf,PM25]</t>
  </si>
  <si>
    <t>Direct Buildings Pollutant Emissions[commercial,other component,LPG propane or butane bf,SOx]</t>
  </si>
  <si>
    <t>Direct Buildings Pollutant Emissions[commercial,other component,LPG propane or butane bf,BC]</t>
  </si>
  <si>
    <t>Direct Buildings Pollutant Emissions[commercial,other component,LPG propane or butane bf,OC]</t>
  </si>
  <si>
    <t>Direct Buildings Pollutant Emissions[commercial,other component,LPG propane or butane bf,CH4]</t>
  </si>
  <si>
    <t>Direct Buildings Pollutant Emissions[commercial,other component,LPG propane or butane bf,N2O]</t>
  </si>
  <si>
    <t>Direct Buildings Pollutant Emissions[commercial,other component,LPG propane or butane bf,F gases]</t>
  </si>
  <si>
    <t>Direct Buildings Pollutant Emissions[commercial,other component,hydrogen bf,CO2]</t>
  </si>
  <si>
    <t>Direct Buildings Pollutant Emissions[commercial,other component,hydrogen bf,VOC]</t>
  </si>
  <si>
    <t>Direct Buildings Pollutant Emissions[commercial,other component,hydrogen bf,CO]</t>
  </si>
  <si>
    <t>Direct Buildings Pollutant Emissions[commercial,other component,hydrogen bf,NOx]</t>
  </si>
  <si>
    <t>Direct Buildings Pollutant Emissions[commercial,other component,hydrogen bf,PM10]</t>
  </si>
  <si>
    <t>Direct Buildings Pollutant Emissions[commercial,other component,hydrogen bf,PM25]</t>
  </si>
  <si>
    <t>Direct Buildings Pollutant Emissions[commercial,other component,hydrogen bf,SOx]</t>
  </si>
  <si>
    <t>Direct Buildings Pollutant Emissions[commercial,other component,hydrogen bf,BC]</t>
  </si>
  <si>
    <t>Direct Buildings Pollutant Emissions[commercial,other component,hydrogen bf,OC]</t>
  </si>
  <si>
    <t>Direct Buildings Pollutant Emissions[commercial,other component,hydrogen bf,CH4]</t>
  </si>
  <si>
    <t>Direct Buildings Pollutant Emissions[commercial,other component,hydrogen bf,N2O]</t>
  </si>
  <si>
    <t>Direct Buildings Pollutant Emissions[commercial,other component,hydrogen bf,F gases]</t>
  </si>
  <si>
    <t>Electricity Generation Capacity by Type Including Distributed Generation[hard coal es]</t>
  </si>
  <si>
    <t>Electricity Generation Capacity by Type Including Distributed Generation[natural gas steam turbine es]</t>
  </si>
  <si>
    <t>Electricity Generation Capacity by Type Including Distributed Generation[natural gas combined cycle es]</t>
  </si>
  <si>
    <t>Electricity Generation Capacity by Type Including Distributed Generation[nuclear es]</t>
  </si>
  <si>
    <t>Electricity Generation Capacity by Type Including Distributed Generation[hydro es]</t>
  </si>
  <si>
    <t>Electricity Generation Capacity by Type Including Distributed Generation[onshore wind es]</t>
  </si>
  <si>
    <t>Electricity Generation Capacity by Type Including Distributed Generation[solar PV es]</t>
  </si>
  <si>
    <t>Electricity Generation Capacity by Type Including Distributed Generation[solar thermal es]</t>
  </si>
  <si>
    <t>Electricity Generation Capacity by Type Including Distributed Generation[biomass es]</t>
  </si>
  <si>
    <t>Electricity Generation Capacity by Type Including Distributed Generation[geothermal es]</t>
  </si>
  <si>
    <t>Electricity Generation Capacity by Type Including Distributed Generation[petroleum es]</t>
  </si>
  <si>
    <t>Electricity Generation Capacity by Type Including Distributed Generation[natural gas peaker es]</t>
  </si>
  <si>
    <t>Electricity Generation Capacity by Type Including Distributed Generation[lignite es]</t>
  </si>
  <si>
    <t>Electricity Generation Capacity by Type Including Distributed Generation[offshore wind es]</t>
  </si>
  <si>
    <t>Electricity Generation Capacity by Type Including Distributed Generation[crude oil es]</t>
  </si>
  <si>
    <t>Electricity Generation Capacity by Type Including Distributed Generation[heavy or residual fuel oil es]</t>
  </si>
  <si>
    <t>Electricity Generation Capacity by Type Including Distributed Generation[municipal solid waste es]</t>
  </si>
  <si>
    <t>Electricity Generation Capacity by Type Including Distributed Generation[hard coal w CCS es]</t>
  </si>
  <si>
    <t>Electricity Generation Capacity by Type Including Distributed Generation[natural gas combined cycle w CCS es]</t>
  </si>
  <si>
    <t>Electricity Generation Capacity by Type Including Distributed Generation[biomass w CCS es]</t>
  </si>
  <si>
    <t>Electricity Generation Capacity by Type Including Distributed Generation[lignite w CCS es]</t>
  </si>
  <si>
    <t>Electricity Generation Capacity by Type Including Distributed Generation[small modular reactor es]</t>
  </si>
  <si>
    <t>Electricity Generation Capacity by Type Including Distributed Generation[hydrogen combustion turbine es]</t>
  </si>
  <si>
    <t>Electricity Generation Capacity by Type Including Distributed Generation[hydrogen combined cycle es]</t>
  </si>
  <si>
    <t>Industrial Fuel Use for Energy Purposes before CCS and Methane Capture[electricity if,agriculture and forestry 01T03]</t>
  </si>
  <si>
    <t>Industrial Fuel Use for Energy Purposes before CCS and Methane Capture[electricity if,coal mining 05]</t>
  </si>
  <si>
    <t>Industrial Fuel Use for Energy Purposes before CCS and Methane Capture[electricity if,oil and gas extraction 06]</t>
  </si>
  <si>
    <t>Industrial Fuel Use for Energy Purposes before CCS and Methane Capture[electricity if,other mining and quarrying 07T08]</t>
  </si>
  <si>
    <t>Industrial Fuel Use for Energy Purposes before CCS and Methane Capture[electricity if,food beverage and tobacco 10T12]</t>
  </si>
  <si>
    <t>Industrial Fuel Use for Energy Purposes before CCS and Methane Capture[electricity if,textiles apparel and leather 13T15]</t>
  </si>
  <si>
    <t>Industrial Fuel Use for Energy Purposes before CCS and Methane Capture[electricity if,wood products 16]</t>
  </si>
  <si>
    <t>Industrial Fuel Use for Energy Purposes before CCS and Methane Capture[electricity if,pulp paper and printing 17T18]</t>
  </si>
  <si>
    <t>Industrial Fuel Use for Energy Purposes before CCS and Methane Capture[electricity if,refined petroleum and coke 19]</t>
  </si>
  <si>
    <t>Industrial Fuel Use for Energy Purposes before CCS and Methane Capture[electricity if,chemicals 20]</t>
  </si>
  <si>
    <t>Industrial Fuel Use for Energy Purposes before CCS and Methane Capture[electricity if,rubber and plastic products 22]</t>
  </si>
  <si>
    <t>Industrial Fuel Use for Energy Purposes before CCS and Methane Capture[electricity if,glass and glass products 231]</t>
  </si>
  <si>
    <t>Industrial Fuel Use for Energy Purposes before CCS and Methane Capture[electricity if,cement and other nonmetallic minerals 239]</t>
  </si>
  <si>
    <t>Industrial Fuel Use for Energy Purposes before CCS and Methane Capture[electricity if,iron and steel 241]</t>
  </si>
  <si>
    <t>Industrial Fuel Use for Energy Purposes before CCS and Methane Capture[electricity if,other metals 242]</t>
  </si>
  <si>
    <t>Industrial Fuel Use for Energy Purposes before CCS and Methane Capture[electricity if,metal products except machinery and vehicles 25]</t>
  </si>
  <si>
    <t>Industrial Fuel Use for Energy Purposes before CCS and Methane Capture[electricity if,computers and electronics 26]</t>
  </si>
  <si>
    <t>Industrial Fuel Use for Energy Purposes before CCS and Methane Capture[electricity if,appliances and electrical equipment 27]</t>
  </si>
  <si>
    <t>Industrial Fuel Use for Energy Purposes before CCS and Methane Capture[electricity if,other machinery 28]</t>
  </si>
  <si>
    <t>Industrial Fuel Use for Energy Purposes before CCS and Methane Capture[electricity if,road vehicles 29]</t>
  </si>
  <si>
    <t>Industrial Fuel Use for Energy Purposes before CCS and Methane Capture[electricity if,nonroad vehicles 30]</t>
  </si>
  <si>
    <t>Industrial Fuel Use for Energy Purposes before CCS and Methane Capture[electricity if,other manufacturing 31T33]</t>
  </si>
  <si>
    <t>Industrial Fuel Use for Energy Purposes before CCS and Methane Capture[electricity if,energy pipelines and gas processing 352T353]</t>
  </si>
  <si>
    <t>Industrial Fuel Use for Energy Purposes before CCS and Methane Capture[electricity if,water and waste 36T39]</t>
  </si>
  <si>
    <t>Industrial Fuel Use for Energy Purposes before CCS and Methane Capture[electricity if,construction 41T43]</t>
  </si>
  <si>
    <t>Industrial Fuel Use for Energy Purposes before CCS and Methane Capture[hard coal if,agriculture and forestry 01T03]</t>
  </si>
  <si>
    <t>Industrial Fuel Use for Energy Purposes before CCS and Methane Capture[hard coal if,coal mining 05]</t>
  </si>
  <si>
    <t>Industrial Fuel Use for Energy Purposes before CCS and Methane Capture[hard coal if,oil and gas extraction 06]</t>
  </si>
  <si>
    <t>Industrial Fuel Use for Energy Purposes before CCS and Methane Capture[hard coal if,other mining and quarrying 07T08]</t>
  </si>
  <si>
    <t>Industrial Fuel Use for Energy Purposes before CCS and Methane Capture[hard coal if,food beverage and tobacco 10T12]</t>
  </si>
  <si>
    <t>Industrial Fuel Use for Energy Purposes before CCS and Methane Capture[hard coal if,textiles apparel and leather 13T15]</t>
  </si>
  <si>
    <t>Industrial Fuel Use for Energy Purposes before CCS and Methane Capture[hard coal if,wood products 16]</t>
  </si>
  <si>
    <t>Industrial Fuel Use for Energy Purposes before CCS and Methane Capture[hard coal if,pulp paper and printing 17T18]</t>
  </si>
  <si>
    <t>Industrial Fuel Use for Energy Purposes before CCS and Methane Capture[hard coal if,refined petroleum and coke 19]</t>
  </si>
  <si>
    <t>Industrial Fuel Use for Energy Purposes before CCS and Methane Capture[hard coal if,chemicals 20]</t>
  </si>
  <si>
    <t>Industrial Fuel Use for Energy Purposes before CCS and Methane Capture[hard coal if,rubber and plastic products 22]</t>
  </si>
  <si>
    <t>Industrial Fuel Use for Energy Purposes before CCS and Methane Capture[hard coal if,glass and glass products 231]</t>
  </si>
  <si>
    <t>Industrial Fuel Use for Energy Purposes before CCS and Methane Capture[hard coal if,cement and other nonmetallic minerals 239]</t>
  </si>
  <si>
    <t>Industrial Fuel Use for Energy Purposes before CCS and Methane Capture[hard coal if,iron and steel 241]</t>
  </si>
  <si>
    <t>Industrial Fuel Use for Energy Purposes before CCS and Methane Capture[hard coal if,other metals 242]</t>
  </si>
  <si>
    <t>Industrial Fuel Use for Energy Purposes before CCS and Methane Capture[hard coal if,metal products except machinery and vehicles 25]</t>
  </si>
  <si>
    <t>Industrial Fuel Use for Energy Purposes before CCS and Methane Capture[hard coal if,computers and electronics 26]</t>
  </si>
  <si>
    <t>Industrial Fuel Use for Energy Purposes before CCS and Methane Capture[hard coal if,appliances and electrical equipment 27]</t>
  </si>
  <si>
    <t>Industrial Fuel Use for Energy Purposes before CCS and Methane Capture[hard coal if,other machinery 28]</t>
  </si>
  <si>
    <t>Industrial Fuel Use for Energy Purposes before CCS and Methane Capture[hard coal if,road vehicles 29]</t>
  </si>
  <si>
    <t>Industrial Fuel Use for Energy Purposes before CCS and Methane Capture[hard coal if,nonroad vehicles 30]</t>
  </si>
  <si>
    <t>Industrial Fuel Use for Energy Purposes before CCS and Methane Capture[hard coal if,other manufacturing 31T33]</t>
  </si>
  <si>
    <t>Industrial Fuel Use for Energy Purposes before CCS and Methane Capture[hard coal if,energy pipelines and gas processing 352T353]</t>
  </si>
  <si>
    <t>Industrial Fuel Use for Energy Purposes before CCS and Methane Capture[hard coal if,water and waste 36T39]</t>
  </si>
  <si>
    <t>Industrial Fuel Use for Energy Purposes before CCS and Methane Capture[hard coal if,construction 41T43]</t>
  </si>
  <si>
    <t>Industrial Fuel Use for Energy Purposes before CCS and Methane Capture[natural gas if,agriculture and forestry 01T03]</t>
  </si>
  <si>
    <t>Industrial Fuel Use for Energy Purposes before CCS and Methane Capture[natural gas if,coal mining 05]</t>
  </si>
  <si>
    <t>Industrial Fuel Use for Energy Purposes before CCS and Methane Capture[natural gas if,oil and gas extraction 06]</t>
  </si>
  <si>
    <t>Industrial Fuel Use for Energy Purposes before CCS and Methane Capture[natural gas if,other mining and quarrying 07T08]</t>
  </si>
  <si>
    <t>Industrial Fuel Use for Energy Purposes before CCS and Methane Capture[natural gas if,food beverage and tobacco 10T12]</t>
  </si>
  <si>
    <t>Industrial Fuel Use for Energy Purposes before CCS and Methane Capture[natural gas if,textiles apparel and leather 13T15]</t>
  </si>
  <si>
    <t>Industrial Fuel Use for Energy Purposes before CCS and Methane Capture[natural gas if,wood products 16]</t>
  </si>
  <si>
    <t>Industrial Fuel Use for Energy Purposes before CCS and Methane Capture[natural gas if,pulp paper and printing 17T18]</t>
  </si>
  <si>
    <t>Industrial Fuel Use for Energy Purposes before CCS and Methane Capture[natural gas if,refined petroleum and coke 19]</t>
  </si>
  <si>
    <t>Industrial Fuel Use for Energy Purposes before CCS and Methane Capture[natural gas if,chemicals 20]</t>
  </si>
  <si>
    <t>Industrial Fuel Use for Energy Purposes before CCS and Methane Capture[natural gas if,rubber and plastic products 22]</t>
  </si>
  <si>
    <t>Industrial Fuel Use for Energy Purposes before CCS and Methane Capture[natural gas if,glass and glass products 231]</t>
  </si>
  <si>
    <t>Industrial Fuel Use for Energy Purposes before CCS and Methane Capture[natural gas if,cement and other nonmetallic minerals 239]</t>
  </si>
  <si>
    <t>Industrial Fuel Use for Energy Purposes before CCS and Methane Capture[natural gas if,iron and steel 241]</t>
  </si>
  <si>
    <t>Industrial Fuel Use for Energy Purposes before CCS and Methane Capture[natural gas if,other metals 242]</t>
  </si>
  <si>
    <t>Industrial Fuel Use for Energy Purposes before CCS and Methane Capture[natural gas if,metal products except machinery and vehicles 25]</t>
  </si>
  <si>
    <t>Industrial Fuel Use for Energy Purposes before CCS and Methane Capture[natural gas if,computers and electronics 26]</t>
  </si>
  <si>
    <t>Industrial Fuel Use for Energy Purposes before CCS and Methane Capture[natural gas if,appliances and electrical equipment 27]</t>
  </si>
  <si>
    <t>Industrial Fuel Use for Energy Purposes before CCS and Methane Capture[natural gas if,other machinery 28]</t>
  </si>
  <si>
    <t>Industrial Fuel Use for Energy Purposes before CCS and Methane Capture[natural gas if,road vehicles 29]</t>
  </si>
  <si>
    <t>Industrial Fuel Use for Energy Purposes before CCS and Methane Capture[natural gas if,nonroad vehicles 30]</t>
  </si>
  <si>
    <t>Industrial Fuel Use for Energy Purposes before CCS and Methane Capture[natural gas if,other manufacturing 31T33]</t>
  </si>
  <si>
    <t>Industrial Fuel Use for Energy Purposes before CCS and Methane Capture[natural gas if,energy pipelines and gas processing 352T353]</t>
  </si>
  <si>
    <t>Industrial Fuel Use for Energy Purposes before CCS and Methane Capture[natural gas if,water and waste 36T39]</t>
  </si>
  <si>
    <t>Industrial Fuel Use for Energy Purposes before CCS and Methane Capture[natural gas if,construction 41T43]</t>
  </si>
  <si>
    <t>Industrial Fuel Use for Energy Purposes before CCS and Methane Capture[biomass if,agriculture and forestry 01T03]</t>
  </si>
  <si>
    <t>Industrial Fuel Use for Energy Purposes before CCS and Methane Capture[biomass if,coal mining 05]</t>
  </si>
  <si>
    <t>Industrial Fuel Use for Energy Purposes before CCS and Methane Capture[biomass if,oil and gas extraction 06]</t>
  </si>
  <si>
    <t>Industrial Fuel Use for Energy Purposes before CCS and Methane Capture[biomass if,other mining and quarrying 07T08]</t>
  </si>
  <si>
    <t>Industrial Fuel Use for Energy Purposes before CCS and Methane Capture[biomass if,food beverage and tobacco 10T12]</t>
  </si>
  <si>
    <t>Industrial Fuel Use for Energy Purposes before CCS and Methane Capture[biomass if,textiles apparel and leather 13T15]</t>
  </si>
  <si>
    <t>Industrial Fuel Use for Energy Purposes before CCS and Methane Capture[biomass if,wood products 16]</t>
  </si>
  <si>
    <t>Industrial Fuel Use for Energy Purposes before CCS and Methane Capture[biomass if,pulp paper and printing 17T18]</t>
  </si>
  <si>
    <t>Industrial Fuel Use for Energy Purposes before CCS and Methane Capture[biomass if,refined petroleum and coke 19]</t>
  </si>
  <si>
    <t>Industrial Fuel Use for Energy Purposes before CCS and Methane Capture[biomass if,chemicals 20]</t>
  </si>
  <si>
    <t>Industrial Fuel Use for Energy Purposes before CCS and Methane Capture[biomass if,rubber and plastic products 22]</t>
  </si>
  <si>
    <t>Industrial Fuel Use for Energy Purposes before CCS and Methane Capture[biomass if,glass and glass products 231]</t>
  </si>
  <si>
    <t>Industrial Fuel Use for Energy Purposes before CCS and Methane Capture[biomass if,cement and other nonmetallic minerals 239]</t>
  </si>
  <si>
    <t>Industrial Fuel Use for Energy Purposes before CCS and Methane Capture[biomass if,iron and steel 241]</t>
  </si>
  <si>
    <t>Industrial Fuel Use for Energy Purposes before CCS and Methane Capture[biomass if,other metals 242]</t>
  </si>
  <si>
    <t>Industrial Fuel Use for Energy Purposes before CCS and Methane Capture[biomass if,metal products except machinery and vehicles 25]</t>
  </si>
  <si>
    <t>Industrial Fuel Use for Energy Purposes before CCS and Methane Capture[biomass if,computers and electronics 26]</t>
  </si>
  <si>
    <t>Industrial Fuel Use for Energy Purposes before CCS and Methane Capture[biomass if,appliances and electrical equipment 27]</t>
  </si>
  <si>
    <t>Industrial Fuel Use for Energy Purposes before CCS and Methane Capture[biomass if,other machinery 28]</t>
  </si>
  <si>
    <t>Industrial Fuel Use for Energy Purposes before CCS and Methane Capture[biomass if,road vehicles 29]</t>
  </si>
  <si>
    <t>Industrial Fuel Use for Energy Purposes before CCS and Methane Capture[biomass if,nonroad vehicles 30]</t>
  </si>
  <si>
    <t>Industrial Fuel Use for Energy Purposes before CCS and Methane Capture[biomass if,other manufacturing 31T33]</t>
  </si>
  <si>
    <t>Industrial Fuel Use for Energy Purposes before CCS and Methane Capture[biomass if,energy pipelines and gas processing 352T353]</t>
  </si>
  <si>
    <t>Industrial Fuel Use for Energy Purposes before CCS and Methane Capture[biomass if,water and waste 36T39]</t>
  </si>
  <si>
    <t>Industrial Fuel Use for Energy Purposes before CCS and Methane Capture[biomass if,construction 41T43]</t>
  </si>
  <si>
    <t>Industrial Fuel Use for Energy Purposes before CCS and Methane Capture[petroleum diesel if,agriculture and forestry 01T03]</t>
  </si>
  <si>
    <t>Industrial Fuel Use for Energy Purposes before CCS and Methane Capture[petroleum diesel if,coal mining 05]</t>
  </si>
  <si>
    <t>Industrial Fuel Use for Energy Purposes before CCS and Methane Capture[petroleum diesel if,oil and gas extraction 06]</t>
  </si>
  <si>
    <t>Industrial Fuel Use for Energy Purposes before CCS and Methane Capture[petroleum diesel if,other mining and quarrying 07T08]</t>
  </si>
  <si>
    <t>Industrial Fuel Use for Energy Purposes before CCS and Methane Capture[petroleum diesel if,food beverage and tobacco 10T12]</t>
  </si>
  <si>
    <t>Industrial Fuel Use for Energy Purposes before CCS and Methane Capture[petroleum diesel if,textiles apparel and leather 13T15]</t>
  </si>
  <si>
    <t>Industrial Fuel Use for Energy Purposes before CCS and Methane Capture[petroleum diesel if,wood products 16]</t>
  </si>
  <si>
    <t>Industrial Fuel Use for Energy Purposes before CCS and Methane Capture[petroleum diesel if,pulp paper and printing 17T18]</t>
  </si>
  <si>
    <t>Industrial Fuel Use for Energy Purposes before CCS and Methane Capture[petroleum diesel if,refined petroleum and coke 19]</t>
  </si>
  <si>
    <t>Industrial Fuel Use for Energy Purposes before CCS and Methane Capture[petroleum diesel if,chemicals 20]</t>
  </si>
  <si>
    <t>Industrial Fuel Use for Energy Purposes before CCS and Methane Capture[petroleum diesel if,rubber and plastic products 22]</t>
  </si>
  <si>
    <t>Industrial Fuel Use for Energy Purposes before CCS and Methane Capture[petroleum diesel if,glass and glass products 231]</t>
  </si>
  <si>
    <t>Industrial Fuel Use for Energy Purposes before CCS and Methane Capture[petroleum diesel if,cement and other nonmetallic minerals 239]</t>
  </si>
  <si>
    <t>Industrial Fuel Use for Energy Purposes before CCS and Methane Capture[petroleum diesel if,iron and steel 241]</t>
  </si>
  <si>
    <t>Industrial Fuel Use for Energy Purposes before CCS and Methane Capture[petroleum diesel if,other metals 242]</t>
  </si>
  <si>
    <t>Industrial Fuel Use for Energy Purposes before CCS and Methane Capture[petroleum diesel if,metal products except machinery and vehicles 25]</t>
  </si>
  <si>
    <t>Industrial Fuel Use for Energy Purposes before CCS and Methane Capture[petroleum diesel if,computers and electronics 26]</t>
  </si>
  <si>
    <t>Industrial Fuel Use for Energy Purposes before CCS and Methane Capture[petroleum diesel if,appliances and electrical equipment 27]</t>
  </si>
  <si>
    <t>Industrial Fuel Use for Energy Purposes before CCS and Methane Capture[petroleum diesel if,other machinery 28]</t>
  </si>
  <si>
    <t>Industrial Fuel Use for Energy Purposes before CCS and Methane Capture[petroleum diesel if,road vehicles 29]</t>
  </si>
  <si>
    <t>Industrial Fuel Use for Energy Purposes before CCS and Methane Capture[petroleum diesel if,nonroad vehicles 30]</t>
  </si>
  <si>
    <t>Industrial Fuel Use for Energy Purposes before CCS and Methane Capture[petroleum diesel if,other manufacturing 31T33]</t>
  </si>
  <si>
    <t>Industrial Fuel Use for Energy Purposes before CCS and Methane Capture[petroleum diesel if,energy pipelines and gas processing 352T353]</t>
  </si>
  <si>
    <t>Industrial Fuel Use for Energy Purposes before CCS and Methane Capture[petroleum diesel if,water and waste 36T39]</t>
  </si>
  <si>
    <t>Industrial Fuel Use for Energy Purposes before CCS and Methane Capture[petroleum diesel if,construction 41T43]</t>
  </si>
  <si>
    <t>Industrial Fuel Use for Energy Purposes before CCS and Methane Capture[heat if,agriculture and forestry 01T03]</t>
  </si>
  <si>
    <t>Industrial Fuel Use for Energy Purposes before CCS and Methane Capture[heat if,coal mining 05]</t>
  </si>
  <si>
    <t>Industrial Fuel Use for Energy Purposes before CCS and Methane Capture[heat if,oil and gas extraction 06]</t>
  </si>
  <si>
    <t>Industrial Fuel Use for Energy Purposes before CCS and Methane Capture[heat if,other mining and quarrying 07T08]</t>
  </si>
  <si>
    <t>Industrial Fuel Use for Energy Purposes before CCS and Methane Capture[heat if,food beverage and tobacco 10T12]</t>
  </si>
  <si>
    <t>Industrial Fuel Use for Energy Purposes before CCS and Methane Capture[heat if,textiles apparel and leather 13T15]</t>
  </si>
  <si>
    <t>Industrial Fuel Use for Energy Purposes before CCS and Methane Capture[heat if,wood products 16]</t>
  </si>
  <si>
    <t>Industrial Fuel Use for Energy Purposes before CCS and Methane Capture[heat if,pulp paper and printing 17T18]</t>
  </si>
  <si>
    <t>Industrial Fuel Use for Energy Purposes before CCS and Methane Capture[heat if,refined petroleum and coke 19]</t>
  </si>
  <si>
    <t>Industrial Fuel Use for Energy Purposes before CCS and Methane Capture[heat if,chemicals 20]</t>
  </si>
  <si>
    <t>Industrial Fuel Use for Energy Purposes before CCS and Methane Capture[heat if,rubber and plastic products 22]</t>
  </si>
  <si>
    <t>Industrial Fuel Use for Energy Purposes before CCS and Methane Capture[heat if,glass and glass products 231]</t>
  </si>
  <si>
    <t>Industrial Fuel Use for Energy Purposes before CCS and Methane Capture[heat if,cement and other nonmetallic minerals 239]</t>
  </si>
  <si>
    <t>Industrial Fuel Use for Energy Purposes before CCS and Methane Capture[heat if,iron and steel 241]</t>
  </si>
  <si>
    <t>Industrial Fuel Use for Energy Purposes before CCS and Methane Capture[heat if,other metals 242]</t>
  </si>
  <si>
    <t>Industrial Fuel Use for Energy Purposes before CCS and Methane Capture[heat if,metal products except machinery and vehicles 25]</t>
  </si>
  <si>
    <t>Industrial Fuel Use for Energy Purposes before CCS and Methane Capture[heat if,computers and electronics 26]</t>
  </si>
  <si>
    <t>Industrial Fuel Use for Energy Purposes before CCS and Methane Capture[heat if,appliances and electrical equipment 27]</t>
  </si>
  <si>
    <t>Industrial Fuel Use for Energy Purposes before CCS and Methane Capture[heat if,other machinery 28]</t>
  </si>
  <si>
    <t>Industrial Fuel Use for Energy Purposes before CCS and Methane Capture[heat if,road vehicles 29]</t>
  </si>
  <si>
    <t>Industrial Fuel Use for Energy Purposes before CCS and Methane Capture[heat if,nonroad vehicles 30]</t>
  </si>
  <si>
    <t>Industrial Fuel Use for Energy Purposes before CCS and Methane Capture[heat if,other manufacturing 31T33]</t>
  </si>
  <si>
    <t>Industrial Fuel Use for Energy Purposes before CCS and Methane Capture[heat if,energy pipelines and gas processing 352T353]</t>
  </si>
  <si>
    <t>Industrial Fuel Use for Energy Purposes before CCS and Methane Capture[heat if,water and waste 36T39]</t>
  </si>
  <si>
    <t>Industrial Fuel Use for Energy Purposes before CCS and Methane Capture[heat if,construction 41T43]</t>
  </si>
  <si>
    <t>Industrial Fuel Use for Energy Purposes before CCS and Methane Capture[crude oil if,agriculture and forestry 01T03]</t>
  </si>
  <si>
    <t>Industrial Fuel Use for Energy Purposes before CCS and Methane Capture[crude oil if,coal mining 05]</t>
  </si>
  <si>
    <t>Industrial Fuel Use for Energy Purposes before CCS and Methane Capture[crude oil if,oil and gas extraction 06]</t>
  </si>
  <si>
    <t>Industrial Fuel Use for Energy Purposes before CCS and Methane Capture[crude oil if,other mining and quarrying 07T08]</t>
  </si>
  <si>
    <t>Industrial Fuel Use for Energy Purposes before CCS and Methane Capture[crude oil if,food beverage and tobacco 10T12]</t>
  </si>
  <si>
    <t>Industrial Fuel Use for Energy Purposes before CCS and Methane Capture[crude oil if,textiles apparel and leather 13T15]</t>
  </si>
  <si>
    <t>Industrial Fuel Use for Energy Purposes before CCS and Methane Capture[crude oil if,wood products 16]</t>
  </si>
  <si>
    <t>Industrial Fuel Use for Energy Purposes before CCS and Methane Capture[crude oil if,pulp paper and printing 17T18]</t>
  </si>
  <si>
    <t>Industrial Fuel Use for Energy Purposes before CCS and Methane Capture[crude oil if,refined petroleum and coke 19]</t>
  </si>
  <si>
    <t>Industrial Fuel Use for Energy Purposes before CCS and Methane Capture[crude oil if,chemicals 20]</t>
  </si>
  <si>
    <t>Industrial Fuel Use for Energy Purposes before CCS and Methane Capture[crude oil if,rubber and plastic products 22]</t>
  </si>
  <si>
    <t>Industrial Fuel Use for Energy Purposes before CCS and Methane Capture[crude oil if,glass and glass products 231]</t>
  </si>
  <si>
    <t>Industrial Fuel Use for Energy Purposes before CCS and Methane Capture[crude oil if,cement and other nonmetallic minerals 239]</t>
  </si>
  <si>
    <t>Industrial Fuel Use for Energy Purposes before CCS and Methane Capture[crude oil if,iron and steel 241]</t>
  </si>
  <si>
    <t>Industrial Fuel Use for Energy Purposes before CCS and Methane Capture[crude oil if,other metals 242]</t>
  </si>
  <si>
    <t>Industrial Fuel Use for Energy Purposes before CCS and Methane Capture[crude oil if,metal products except machinery and vehicles 25]</t>
  </si>
  <si>
    <t>Industrial Fuel Use for Energy Purposes before CCS and Methane Capture[crude oil if,computers and electronics 26]</t>
  </si>
  <si>
    <t>Industrial Fuel Use for Energy Purposes before CCS and Methane Capture[crude oil if,appliances and electrical equipment 27]</t>
  </si>
  <si>
    <t>Industrial Fuel Use for Energy Purposes before CCS and Methane Capture[crude oil if,other machinery 28]</t>
  </si>
  <si>
    <t>Industrial Fuel Use for Energy Purposes before CCS and Methane Capture[crude oil if,road vehicles 29]</t>
  </si>
  <si>
    <t>Industrial Fuel Use for Energy Purposes before CCS and Methane Capture[crude oil if,nonroad vehicles 30]</t>
  </si>
  <si>
    <t>Industrial Fuel Use for Energy Purposes before CCS and Methane Capture[crude oil if,other manufacturing 31T33]</t>
  </si>
  <si>
    <t>Industrial Fuel Use for Energy Purposes before CCS and Methane Capture[crude oil if,energy pipelines and gas processing 352T353]</t>
  </si>
  <si>
    <t>Industrial Fuel Use for Energy Purposes before CCS and Methane Capture[crude oil if,water and waste 36T39]</t>
  </si>
  <si>
    <t>Industrial Fuel Use for Energy Purposes before CCS and Methane Capture[crude oil if,construction 41T43]</t>
  </si>
  <si>
    <t>Industrial Fuel Use for Energy Purposes before CCS and Methane Capture[heavy or residual fuel oil if,agriculture and forestry 01T03]</t>
  </si>
  <si>
    <t>Industrial Fuel Use for Energy Purposes before CCS and Methane Capture[heavy or residual fuel oil if,coal mining 05]</t>
  </si>
  <si>
    <t>Industrial Fuel Use for Energy Purposes before CCS and Methane Capture[heavy or residual fuel oil if,oil and gas extraction 06]</t>
  </si>
  <si>
    <t>Industrial Fuel Use for Energy Purposes before CCS and Methane Capture[heavy or residual fuel oil if,other mining and quarrying 07T08]</t>
  </si>
  <si>
    <t>Industrial Fuel Use for Energy Purposes before CCS and Methane Capture[heavy or residual fuel oil if,food beverage and tobacco 10T12]</t>
  </si>
  <si>
    <t>Industrial Fuel Use for Energy Purposes before CCS and Methane Capture[heavy or residual fuel oil if,textiles apparel and leather 13T15]</t>
  </si>
  <si>
    <t>Industrial Fuel Use for Energy Purposes before CCS and Methane Capture[heavy or residual fuel oil if,wood products 16]</t>
  </si>
  <si>
    <t>Industrial Fuel Use for Energy Purposes before CCS and Methane Capture[heavy or residual fuel oil if,pulp paper and printing 17T18]</t>
  </si>
  <si>
    <t>Industrial Fuel Use for Energy Purposes before CCS and Methane Capture[heavy or residual fuel oil if,refined petroleum and coke 19]</t>
  </si>
  <si>
    <t>Industrial Fuel Use for Energy Purposes before CCS and Methane Capture[heavy or residual fuel oil if,chemicals 20]</t>
  </si>
  <si>
    <t>Industrial Fuel Use for Energy Purposes before CCS and Methane Capture[heavy or residual fuel oil if,rubber and plastic products 22]</t>
  </si>
  <si>
    <t>Industrial Fuel Use for Energy Purposes before CCS and Methane Capture[heavy or residual fuel oil if,glass and glass products 231]</t>
  </si>
  <si>
    <t>Industrial Fuel Use for Energy Purposes before CCS and Methane Capture[heavy or residual fuel oil if,cement and other nonmetallic minerals 239]</t>
  </si>
  <si>
    <t>Industrial Fuel Use for Energy Purposes before CCS and Methane Capture[heavy or residual fuel oil if,iron and steel 241]</t>
  </si>
  <si>
    <t>Industrial Fuel Use for Energy Purposes before CCS and Methane Capture[heavy or residual fuel oil if,other metals 242]</t>
  </si>
  <si>
    <t>Industrial Fuel Use for Energy Purposes before CCS and Methane Capture[heavy or residual fuel oil if,metal products except machinery and vehicles 25]</t>
  </si>
  <si>
    <t>Industrial Fuel Use for Energy Purposes before CCS and Methane Capture[heavy or residual fuel oil if,computers and electronics 26]</t>
  </si>
  <si>
    <t>Industrial Fuel Use for Energy Purposes before CCS and Methane Capture[heavy or residual fuel oil if,appliances and electrical equipment 27]</t>
  </si>
  <si>
    <t>Industrial Fuel Use for Energy Purposes before CCS and Methane Capture[heavy or residual fuel oil if,other machinery 28]</t>
  </si>
  <si>
    <t>Industrial Fuel Use for Energy Purposes before CCS and Methane Capture[heavy or residual fuel oil if,road vehicles 29]</t>
  </si>
  <si>
    <t>Industrial Fuel Use for Energy Purposes before CCS and Methane Capture[heavy or residual fuel oil if,nonroad vehicles 30]</t>
  </si>
  <si>
    <t>Industrial Fuel Use for Energy Purposes before CCS and Methane Capture[heavy or residual fuel oil if,other manufacturing 31T33]</t>
  </si>
  <si>
    <t>Industrial Fuel Use for Energy Purposes before CCS and Methane Capture[heavy or residual fuel oil if,energy pipelines and gas processing 352T353]</t>
  </si>
  <si>
    <t>Industrial Fuel Use for Energy Purposes before CCS and Methane Capture[heavy or residual fuel oil if,water and waste 36T39]</t>
  </si>
  <si>
    <t>Industrial Fuel Use for Energy Purposes before CCS and Methane Capture[heavy or residual fuel oil if,construction 41T43]</t>
  </si>
  <si>
    <t>Industrial Fuel Use for Energy Purposes before CCS and Methane Capture[LPG propane or butane if,agriculture and forestry 01T03]</t>
  </si>
  <si>
    <t>Industrial Fuel Use for Energy Purposes before CCS and Methane Capture[LPG propane or butane if,coal mining 05]</t>
  </si>
  <si>
    <t>Industrial Fuel Use for Energy Purposes before CCS and Methane Capture[LPG propane or butane if,oil and gas extraction 06]</t>
  </si>
  <si>
    <t>Industrial Fuel Use for Energy Purposes before CCS and Methane Capture[LPG propane or butane if,other mining and quarrying 07T08]</t>
  </si>
  <si>
    <t>Industrial Fuel Use for Energy Purposes before CCS and Methane Capture[LPG propane or butane if,food beverage and tobacco 10T12]</t>
  </si>
  <si>
    <t>Industrial Fuel Use for Energy Purposes before CCS and Methane Capture[LPG propane or butane if,textiles apparel and leather 13T15]</t>
  </si>
  <si>
    <t>Industrial Fuel Use for Energy Purposes before CCS and Methane Capture[LPG propane or butane if,wood products 16]</t>
  </si>
  <si>
    <t>Industrial Fuel Use for Energy Purposes before CCS and Methane Capture[LPG propane or butane if,pulp paper and printing 17T18]</t>
  </si>
  <si>
    <t>Industrial Fuel Use for Energy Purposes before CCS and Methane Capture[LPG propane or butane if,refined petroleum and coke 19]</t>
  </si>
  <si>
    <t>Industrial Fuel Use for Energy Purposes before CCS and Methane Capture[LPG propane or butane if,chemicals 20]</t>
  </si>
  <si>
    <t>Industrial Fuel Use for Energy Purposes before CCS and Methane Capture[LPG propane or butane if,rubber and plastic products 22]</t>
  </si>
  <si>
    <t>Industrial Fuel Use for Energy Purposes before CCS and Methane Capture[LPG propane or butane if,glass and glass products 231]</t>
  </si>
  <si>
    <t>Industrial Fuel Use for Energy Purposes before CCS and Methane Capture[LPG propane or butane if,cement and other nonmetallic minerals 239]</t>
  </si>
  <si>
    <t>Industrial Fuel Use for Energy Purposes before CCS and Methane Capture[LPG propane or butane if,iron and steel 241]</t>
  </si>
  <si>
    <t>Industrial Fuel Use for Energy Purposes before CCS and Methane Capture[LPG propane or butane if,other metals 242]</t>
  </si>
  <si>
    <t>Industrial Fuel Use for Energy Purposes before CCS and Methane Capture[LPG propane or butane if,metal products except machinery and vehicles 25]</t>
  </si>
  <si>
    <t>Industrial Fuel Use for Energy Purposes before CCS and Methane Capture[LPG propane or butane if,computers and electronics 26]</t>
  </si>
  <si>
    <t>Industrial Fuel Use for Energy Purposes before CCS and Methane Capture[LPG propane or butane if,appliances and electrical equipment 27]</t>
  </si>
  <si>
    <t>Industrial Fuel Use for Energy Purposes before CCS and Methane Capture[LPG propane or butane if,other machinery 28]</t>
  </si>
  <si>
    <t>Industrial Fuel Use for Energy Purposes before CCS and Methane Capture[LPG propane or butane if,road vehicles 29]</t>
  </si>
  <si>
    <t>Industrial Fuel Use for Energy Purposes before CCS and Methane Capture[LPG propane or butane if,nonroad vehicles 30]</t>
  </si>
  <si>
    <t>Industrial Fuel Use for Energy Purposes before CCS and Methane Capture[LPG propane or butane if,other manufacturing 31T33]</t>
  </si>
  <si>
    <t>Industrial Fuel Use for Energy Purposes before CCS and Methane Capture[LPG propane or butane if,energy pipelines and gas processing 352T353]</t>
  </si>
  <si>
    <t>Industrial Fuel Use for Energy Purposes before CCS and Methane Capture[LPG propane or butane if,water and waste 36T39]</t>
  </si>
  <si>
    <t>Industrial Fuel Use for Energy Purposes before CCS and Methane Capture[LPG propane or butane if,construction 41T43]</t>
  </si>
  <si>
    <t>Industrial Fuel Use for Energy Purposes before CCS and Methane Capture[hydrogen if,agriculture and forestry 01T03]</t>
  </si>
  <si>
    <t>Industrial Fuel Use for Energy Purposes before CCS and Methane Capture[hydrogen if,coal mining 05]</t>
  </si>
  <si>
    <t>Industrial Fuel Use for Energy Purposes before CCS and Methane Capture[hydrogen if,oil and gas extraction 06]</t>
  </si>
  <si>
    <t>Industrial Fuel Use for Energy Purposes before CCS and Methane Capture[hydrogen if,other mining and quarrying 07T08]</t>
  </si>
  <si>
    <t>Industrial Fuel Use for Energy Purposes before CCS and Methane Capture[hydrogen if,food beverage and tobacco 10T12]</t>
  </si>
  <si>
    <t>Industrial Fuel Use for Energy Purposes before CCS and Methane Capture[hydrogen if,textiles apparel and leather 13T15]</t>
  </si>
  <si>
    <t>Industrial Fuel Use for Energy Purposes before CCS and Methane Capture[hydrogen if,wood products 16]</t>
  </si>
  <si>
    <t>Industrial Fuel Use for Energy Purposes before CCS and Methane Capture[hydrogen if,pulp paper and printing 17T18]</t>
  </si>
  <si>
    <t>Industrial Fuel Use for Energy Purposes before CCS and Methane Capture[hydrogen if,refined petroleum and coke 19]</t>
  </si>
  <si>
    <t>Industrial Fuel Use for Energy Purposes before CCS and Methane Capture[hydrogen if,chemicals 20]</t>
  </si>
  <si>
    <t>Industrial Fuel Use for Energy Purposes before CCS and Methane Capture[hydrogen if,rubber and plastic products 22]</t>
  </si>
  <si>
    <t>Industrial Fuel Use for Energy Purposes before CCS and Methane Capture[hydrogen if,glass and glass products 231]</t>
  </si>
  <si>
    <t>Industrial Fuel Use for Energy Purposes before CCS and Methane Capture[hydrogen if,cement and other nonmetallic minerals 239]</t>
  </si>
  <si>
    <t>Industrial Fuel Use for Energy Purposes before CCS and Methane Capture[hydrogen if,iron and steel 241]</t>
  </si>
  <si>
    <t>Industrial Fuel Use for Energy Purposes before CCS and Methane Capture[hydrogen if,other metals 242]</t>
  </si>
  <si>
    <t>Industrial Fuel Use for Energy Purposes before CCS and Methane Capture[hydrogen if,metal products except machinery and vehicles 25]</t>
  </si>
  <si>
    <t>Industrial Fuel Use for Energy Purposes before CCS and Methane Capture[hydrogen if,computers and electronics 26]</t>
  </si>
  <si>
    <t>Industrial Fuel Use for Energy Purposes before CCS and Methane Capture[hydrogen if,appliances and electrical equipment 27]</t>
  </si>
  <si>
    <t>Industrial Fuel Use for Energy Purposes before CCS and Methane Capture[hydrogen if,other machinery 28]</t>
  </si>
  <si>
    <t>Industrial Fuel Use for Energy Purposes before CCS and Methane Capture[hydrogen if,road vehicles 29]</t>
  </si>
  <si>
    <t>Industrial Fuel Use for Energy Purposes before CCS and Methane Capture[hydrogen if,nonroad vehicles 30]</t>
  </si>
  <si>
    <t>Industrial Fuel Use for Energy Purposes before CCS and Methane Capture[hydrogen if,other manufacturing 31T33]</t>
  </si>
  <si>
    <t>Industrial Fuel Use for Energy Purposes before CCS and Methane Capture[hydrogen if,energy pipelines and gas processing 352T353]</t>
  </si>
  <si>
    <t>Industrial Fuel Use for Energy Purposes before CCS and Methane Capture[hydrogen if,water and waste 36T39]</t>
  </si>
  <si>
    <t>Industrial Fuel Use for Energy Purposes before CCS and Methane Capture[hydrogen if,construction 41T43]</t>
  </si>
  <si>
    <t>Industrial Sector Energy Related Emissions before CCS[electricity if,agriculture and forestry 01T03,CO2]</t>
  </si>
  <si>
    <t>Industrial Sector Energy Related Emissions before CCS[electricity if,agriculture and forestry 01T03,VOC]</t>
  </si>
  <si>
    <t>Industrial Sector Energy Related Emissions before CCS[electricity if,agriculture and forestry 01T03,CO]</t>
  </si>
  <si>
    <t>Industrial Sector Energy Related Emissions before CCS[electricity if,agriculture and forestry 01T03,NOx]</t>
  </si>
  <si>
    <t>Industrial Sector Energy Related Emissions before CCS[electricity if,agriculture and forestry 01T03,PM10]</t>
  </si>
  <si>
    <t>Industrial Sector Energy Related Emissions before CCS[electricity if,agriculture and forestry 01T03,PM25]</t>
  </si>
  <si>
    <t>Industrial Sector Energy Related Emissions before CCS[electricity if,agriculture and forestry 01T03,SOx]</t>
  </si>
  <si>
    <t>Industrial Sector Energy Related Emissions before CCS[electricity if,agriculture and forestry 01T03,BC]</t>
  </si>
  <si>
    <t>Industrial Sector Energy Related Emissions before CCS[electricity if,agriculture and forestry 01T03,OC]</t>
  </si>
  <si>
    <t>Industrial Sector Energy Related Emissions before CCS[electricity if,agriculture and forestry 01T03,CH4]</t>
  </si>
  <si>
    <t>Industrial Sector Energy Related Emissions before CCS[electricity if,agriculture and forestry 01T03,N2O]</t>
  </si>
  <si>
    <t>Industrial Sector Energy Related Emissions before CCS[electricity if,agriculture and forestry 01T03,F gases]</t>
  </si>
  <si>
    <t>Industrial Sector Energy Related Emissions before CCS[electricity if,coal mining 05,CO2]</t>
  </si>
  <si>
    <t>Industrial Sector Energy Related Emissions before CCS[electricity if,coal mining 05,VOC]</t>
  </si>
  <si>
    <t>Industrial Sector Energy Related Emissions before CCS[electricity if,coal mining 05,CO]</t>
  </si>
  <si>
    <t>Industrial Sector Energy Related Emissions before CCS[electricity if,coal mining 05,NOx]</t>
  </si>
  <si>
    <t>Industrial Sector Energy Related Emissions before CCS[electricity if,coal mining 05,PM10]</t>
  </si>
  <si>
    <t>Industrial Sector Energy Related Emissions before CCS[electricity if,coal mining 05,PM25]</t>
  </si>
  <si>
    <t>Industrial Sector Energy Related Emissions before CCS[electricity if,coal mining 05,SOx]</t>
  </si>
  <si>
    <t>Industrial Sector Energy Related Emissions before CCS[electricity if,coal mining 05,BC]</t>
  </si>
  <si>
    <t>Industrial Sector Energy Related Emissions before CCS[electricity if,coal mining 05,OC]</t>
  </si>
  <si>
    <t>Industrial Sector Energy Related Emissions before CCS[electricity if,coal mining 05,CH4]</t>
  </si>
  <si>
    <t>Industrial Sector Energy Related Emissions before CCS[electricity if,coal mining 05,N2O]</t>
  </si>
  <si>
    <t>Industrial Sector Energy Related Emissions before CCS[electricity if,coal mining 05,F gases]</t>
  </si>
  <si>
    <t>Industrial Sector Energy Related Emissions before CCS[electricity if,oil and gas extraction 06,CO2]</t>
  </si>
  <si>
    <t>Industrial Sector Energy Related Emissions before CCS[electricity if,oil and gas extraction 06,VOC]</t>
  </si>
  <si>
    <t>Industrial Sector Energy Related Emissions before CCS[electricity if,oil and gas extraction 06,CO]</t>
  </si>
  <si>
    <t>Industrial Sector Energy Related Emissions before CCS[electricity if,oil and gas extraction 06,NOx]</t>
  </si>
  <si>
    <t>Industrial Sector Energy Related Emissions before CCS[electricity if,oil and gas extraction 06,PM10]</t>
  </si>
  <si>
    <t>Industrial Sector Energy Related Emissions before CCS[electricity if,oil and gas extraction 06,PM25]</t>
  </si>
  <si>
    <t>Industrial Sector Energy Related Emissions before CCS[electricity if,oil and gas extraction 06,SOx]</t>
  </si>
  <si>
    <t>Industrial Sector Energy Related Emissions before CCS[electricity if,oil and gas extraction 06,BC]</t>
  </si>
  <si>
    <t>Industrial Sector Energy Related Emissions before CCS[electricity if,oil and gas extraction 06,OC]</t>
  </si>
  <si>
    <t>Industrial Sector Energy Related Emissions before CCS[electricity if,oil and gas extraction 06,CH4]</t>
  </si>
  <si>
    <t>Industrial Sector Energy Related Emissions before CCS[electricity if,oil and gas extraction 06,N2O]</t>
  </si>
  <si>
    <t>Industrial Sector Energy Related Emissions before CCS[electricity if,oil and gas extraction 06,F gases]</t>
  </si>
  <si>
    <t>Industrial Sector Energy Related Emissions before CCS[electricity if,other mining and quarrying 07T08,CO2]</t>
  </si>
  <si>
    <t>Industrial Sector Energy Related Emissions before CCS[electricity if,other mining and quarrying 07T08,VOC]</t>
  </si>
  <si>
    <t>Industrial Sector Energy Related Emissions before CCS[electricity if,other mining and quarrying 07T08,CO]</t>
  </si>
  <si>
    <t>Industrial Sector Energy Related Emissions before CCS[electricity if,other mining and quarrying 07T08,NOx]</t>
  </si>
  <si>
    <t>Industrial Sector Energy Related Emissions before CCS[electricity if,other mining and quarrying 07T08,PM10]</t>
  </si>
  <si>
    <t>Industrial Sector Energy Related Emissions before CCS[electricity if,other mining and quarrying 07T08,PM25]</t>
  </si>
  <si>
    <t>Industrial Sector Energy Related Emissions before CCS[electricity if,other mining and quarrying 07T08,SOx]</t>
  </si>
  <si>
    <t>Industrial Sector Energy Related Emissions before CCS[electricity if,other mining and quarrying 07T08,BC]</t>
  </si>
  <si>
    <t>Industrial Sector Energy Related Emissions before CCS[electricity if,other mining and quarrying 07T08,OC]</t>
  </si>
  <si>
    <t>Industrial Sector Energy Related Emissions before CCS[electricity if,other mining and quarrying 07T08,CH4]</t>
  </si>
  <si>
    <t>Industrial Sector Energy Related Emissions before CCS[electricity if,other mining and quarrying 07T08,N2O]</t>
  </si>
  <si>
    <t>Industrial Sector Energy Related Emissions before CCS[electricity if,other mining and quarrying 07T08,F gases]</t>
  </si>
  <si>
    <t>Industrial Sector Energy Related Emissions before CCS[electricity if,food beverage and tobacco 10T12,CO2]</t>
  </si>
  <si>
    <t>Industrial Sector Energy Related Emissions before CCS[electricity if,food beverage and tobacco 10T12,VOC]</t>
  </si>
  <si>
    <t>Industrial Sector Energy Related Emissions before CCS[electricity if,food beverage and tobacco 10T12,CO]</t>
  </si>
  <si>
    <t>Industrial Sector Energy Related Emissions before CCS[electricity if,food beverage and tobacco 10T12,NOx]</t>
  </si>
  <si>
    <t>Industrial Sector Energy Related Emissions before CCS[electricity if,food beverage and tobacco 10T12,PM10]</t>
  </si>
  <si>
    <t>Industrial Sector Energy Related Emissions before CCS[electricity if,food beverage and tobacco 10T12,PM25]</t>
  </si>
  <si>
    <t>Industrial Sector Energy Related Emissions before CCS[electricity if,food beverage and tobacco 10T12,SOx]</t>
  </si>
  <si>
    <t>Industrial Sector Energy Related Emissions before CCS[electricity if,food beverage and tobacco 10T12,BC]</t>
  </si>
  <si>
    <t>Industrial Sector Energy Related Emissions before CCS[electricity if,food beverage and tobacco 10T12,OC]</t>
  </si>
  <si>
    <t>Industrial Sector Energy Related Emissions before CCS[electricity if,food beverage and tobacco 10T12,CH4]</t>
  </si>
  <si>
    <t>Industrial Sector Energy Related Emissions before CCS[electricity if,food beverage and tobacco 10T12,N2O]</t>
  </si>
  <si>
    <t>Industrial Sector Energy Related Emissions before CCS[electricity if,food beverage and tobacco 10T12,F gases]</t>
  </si>
  <si>
    <t>Industrial Sector Energy Related Emissions before CCS[electricity if,textiles apparel and leather 13T15,CO2]</t>
  </si>
  <si>
    <t>Industrial Sector Energy Related Emissions before CCS[electricity if,textiles apparel and leather 13T15,VOC]</t>
  </si>
  <si>
    <t>Industrial Sector Energy Related Emissions before CCS[electricity if,textiles apparel and leather 13T15,CO]</t>
  </si>
  <si>
    <t>Industrial Sector Energy Related Emissions before CCS[electricity if,textiles apparel and leather 13T15,NOx]</t>
  </si>
  <si>
    <t>Industrial Sector Energy Related Emissions before CCS[electricity if,textiles apparel and leather 13T15,PM10]</t>
  </si>
  <si>
    <t>Industrial Sector Energy Related Emissions before CCS[electricity if,textiles apparel and leather 13T15,PM25]</t>
  </si>
  <si>
    <t>Industrial Sector Energy Related Emissions before CCS[electricity if,textiles apparel and leather 13T15,SOx]</t>
  </si>
  <si>
    <t>Industrial Sector Energy Related Emissions before CCS[electricity if,textiles apparel and leather 13T15,BC]</t>
  </si>
  <si>
    <t>Industrial Sector Energy Related Emissions before CCS[electricity if,textiles apparel and leather 13T15,OC]</t>
  </si>
  <si>
    <t>Industrial Sector Energy Related Emissions before CCS[electricity if,textiles apparel and leather 13T15,CH4]</t>
  </si>
  <si>
    <t>Industrial Sector Energy Related Emissions before CCS[electricity if,textiles apparel and leather 13T15,N2O]</t>
  </si>
  <si>
    <t>Industrial Sector Energy Related Emissions before CCS[electricity if,textiles apparel and leather 13T15,F gases]</t>
  </si>
  <si>
    <t>Industrial Sector Energy Related Emissions before CCS[electricity if,wood products 16,CO2]</t>
  </si>
  <si>
    <t>Industrial Sector Energy Related Emissions before CCS[electricity if,wood products 16,VOC]</t>
  </si>
  <si>
    <t>Industrial Sector Energy Related Emissions before CCS[electricity if,wood products 16,CO]</t>
  </si>
  <si>
    <t>Industrial Sector Energy Related Emissions before CCS[electricity if,wood products 16,NOx]</t>
  </si>
  <si>
    <t>Industrial Sector Energy Related Emissions before CCS[electricity if,wood products 16,PM10]</t>
  </si>
  <si>
    <t>Industrial Sector Energy Related Emissions before CCS[electricity if,wood products 16,PM25]</t>
  </si>
  <si>
    <t>Industrial Sector Energy Related Emissions before CCS[electricity if,wood products 16,SOx]</t>
  </si>
  <si>
    <t>Industrial Sector Energy Related Emissions before CCS[electricity if,wood products 16,BC]</t>
  </si>
  <si>
    <t>Industrial Sector Energy Related Emissions before CCS[electricity if,wood products 16,OC]</t>
  </si>
  <si>
    <t>Industrial Sector Energy Related Emissions before CCS[electricity if,wood products 16,CH4]</t>
  </si>
  <si>
    <t>Industrial Sector Energy Related Emissions before CCS[electricity if,wood products 16,N2O]</t>
  </si>
  <si>
    <t>Industrial Sector Energy Related Emissions before CCS[electricity if,wood products 16,F gases]</t>
  </si>
  <si>
    <t>Industrial Sector Energy Related Emissions before CCS[electricity if,pulp paper and printing 17T18,CO2]</t>
  </si>
  <si>
    <t>Industrial Sector Energy Related Emissions before CCS[electricity if,pulp paper and printing 17T18,VOC]</t>
  </si>
  <si>
    <t>Industrial Sector Energy Related Emissions before CCS[electricity if,pulp paper and printing 17T18,CO]</t>
  </si>
  <si>
    <t>Industrial Sector Energy Related Emissions before CCS[electricity if,pulp paper and printing 17T18,NOx]</t>
  </si>
  <si>
    <t>Industrial Sector Energy Related Emissions before CCS[electricity if,pulp paper and printing 17T18,PM10]</t>
  </si>
  <si>
    <t>Industrial Sector Energy Related Emissions before CCS[electricity if,pulp paper and printing 17T18,PM25]</t>
  </si>
  <si>
    <t>Industrial Sector Energy Related Emissions before CCS[electricity if,pulp paper and printing 17T18,SOx]</t>
  </si>
  <si>
    <t>Industrial Sector Energy Related Emissions before CCS[electricity if,pulp paper and printing 17T18,BC]</t>
  </si>
  <si>
    <t>Industrial Sector Energy Related Emissions before CCS[electricity if,pulp paper and printing 17T18,OC]</t>
  </si>
  <si>
    <t>Industrial Sector Energy Related Emissions before CCS[electricity if,pulp paper and printing 17T18,CH4]</t>
  </si>
  <si>
    <t>Industrial Sector Energy Related Emissions before CCS[electricity if,pulp paper and printing 17T18,N2O]</t>
  </si>
  <si>
    <t>Industrial Sector Energy Related Emissions before CCS[electricity if,pulp paper and printing 17T18,F gases]</t>
  </si>
  <si>
    <t>Industrial Sector Energy Related Emissions before CCS[electricity if,refined petroleum and coke 19,CO2]</t>
  </si>
  <si>
    <t>Industrial Sector Energy Related Emissions before CCS[electricity if,refined petroleum and coke 19,VOC]</t>
  </si>
  <si>
    <t>Industrial Sector Energy Related Emissions before CCS[electricity if,refined petroleum and coke 19,CO]</t>
  </si>
  <si>
    <t>Industrial Sector Energy Related Emissions before CCS[electricity if,refined petroleum and coke 19,NOx]</t>
  </si>
  <si>
    <t>Industrial Sector Energy Related Emissions before CCS[electricity if,refined petroleum and coke 19,PM10]</t>
  </si>
  <si>
    <t>Industrial Sector Energy Related Emissions before CCS[electricity if,refined petroleum and coke 19,PM25]</t>
  </si>
  <si>
    <t>Industrial Sector Energy Related Emissions before CCS[electricity if,refined petroleum and coke 19,SOx]</t>
  </si>
  <si>
    <t>Industrial Sector Energy Related Emissions before CCS[electricity if,refined petroleum and coke 19,BC]</t>
  </si>
  <si>
    <t>Industrial Sector Energy Related Emissions before CCS[electricity if,refined petroleum and coke 19,OC]</t>
  </si>
  <si>
    <t>Industrial Sector Energy Related Emissions before CCS[electricity if,refined petroleum and coke 19,CH4]</t>
  </si>
  <si>
    <t>Industrial Sector Energy Related Emissions before CCS[electricity if,refined petroleum and coke 19,N2O]</t>
  </si>
  <si>
    <t>Industrial Sector Energy Related Emissions before CCS[electricity if,refined petroleum and coke 19,F gases]</t>
  </si>
  <si>
    <t>Industrial Sector Energy Related Emissions before CCS[electricity if,chemicals 20,CO2]</t>
  </si>
  <si>
    <t>Industrial Sector Energy Related Emissions before CCS[electricity if,chemicals 20,VOC]</t>
  </si>
  <si>
    <t>Industrial Sector Energy Related Emissions before CCS[electricity if,chemicals 20,CO]</t>
  </si>
  <si>
    <t>Industrial Sector Energy Related Emissions before CCS[electricity if,chemicals 20,NOx]</t>
  </si>
  <si>
    <t>Industrial Sector Energy Related Emissions before CCS[electricity if,chemicals 20,PM10]</t>
  </si>
  <si>
    <t>Industrial Sector Energy Related Emissions before CCS[electricity if,chemicals 20,PM25]</t>
  </si>
  <si>
    <t>Industrial Sector Energy Related Emissions before CCS[electricity if,chemicals 20,SOx]</t>
  </si>
  <si>
    <t>Industrial Sector Energy Related Emissions before CCS[electricity if,chemicals 20,BC]</t>
  </si>
  <si>
    <t>Industrial Sector Energy Related Emissions before CCS[electricity if,chemicals 20,OC]</t>
  </si>
  <si>
    <t>Industrial Sector Energy Related Emissions before CCS[electricity if,chemicals 20,CH4]</t>
  </si>
  <si>
    <t>Industrial Sector Energy Related Emissions before CCS[electricity if,chemicals 20,N2O]</t>
  </si>
  <si>
    <t>Industrial Sector Energy Related Emissions before CCS[electricity if,chemicals 20,F gases]</t>
  </si>
  <si>
    <t>Industrial Sector Energy Related Emissions before CCS[electricity if,rubber and plastic products 22,CO2]</t>
  </si>
  <si>
    <t>Industrial Sector Energy Related Emissions before CCS[electricity if,rubber and plastic products 22,VOC]</t>
  </si>
  <si>
    <t>Industrial Sector Energy Related Emissions before CCS[electricity if,rubber and plastic products 22,CO]</t>
  </si>
  <si>
    <t>Industrial Sector Energy Related Emissions before CCS[electricity if,rubber and plastic products 22,NOx]</t>
  </si>
  <si>
    <t>Industrial Sector Energy Related Emissions before CCS[electricity if,rubber and plastic products 22,PM10]</t>
  </si>
  <si>
    <t>Industrial Sector Energy Related Emissions before CCS[electricity if,rubber and plastic products 22,PM25]</t>
  </si>
  <si>
    <t>Industrial Sector Energy Related Emissions before CCS[electricity if,rubber and plastic products 22,SOx]</t>
  </si>
  <si>
    <t>Industrial Sector Energy Related Emissions before CCS[electricity if,rubber and plastic products 22,BC]</t>
  </si>
  <si>
    <t>Industrial Sector Energy Related Emissions before CCS[electricity if,rubber and plastic products 22,OC]</t>
  </si>
  <si>
    <t>Industrial Sector Energy Related Emissions before CCS[electricity if,rubber and plastic products 22,CH4]</t>
  </si>
  <si>
    <t>Industrial Sector Energy Related Emissions before CCS[electricity if,rubber and plastic products 22,N2O]</t>
  </si>
  <si>
    <t>Industrial Sector Energy Related Emissions before CCS[electricity if,rubber and plastic products 22,F gases]</t>
  </si>
  <si>
    <t>Industrial Sector Energy Related Emissions before CCS[electricity if,glass and glass products 231,CO2]</t>
  </si>
  <si>
    <t>Industrial Sector Energy Related Emissions before CCS[electricity if,glass and glass products 231,VOC]</t>
  </si>
  <si>
    <t>Industrial Sector Energy Related Emissions before CCS[electricity if,glass and glass products 231,CO]</t>
  </si>
  <si>
    <t>Industrial Sector Energy Related Emissions before CCS[electricity if,glass and glass products 231,NOx]</t>
  </si>
  <si>
    <t>Industrial Sector Energy Related Emissions before CCS[electricity if,glass and glass products 231,PM10]</t>
  </si>
  <si>
    <t>Industrial Sector Energy Related Emissions before CCS[electricity if,glass and glass products 231,PM25]</t>
  </si>
  <si>
    <t>Industrial Sector Energy Related Emissions before CCS[electricity if,glass and glass products 231,SOx]</t>
  </si>
  <si>
    <t>Industrial Sector Energy Related Emissions before CCS[electricity if,glass and glass products 231,BC]</t>
  </si>
  <si>
    <t>Industrial Sector Energy Related Emissions before CCS[electricity if,glass and glass products 231,OC]</t>
  </si>
  <si>
    <t>Industrial Sector Energy Related Emissions before CCS[electricity if,glass and glass products 231,CH4]</t>
  </si>
  <si>
    <t>Industrial Sector Energy Related Emissions before CCS[electricity if,glass and glass products 231,N2O]</t>
  </si>
  <si>
    <t>Industrial Sector Energy Related Emissions before CCS[electricity if,glass and glass products 231,F gases]</t>
  </si>
  <si>
    <t>Industrial Sector Energy Related Emissions before CCS[electricity if,cement and other nonmetallic minerals 239,CO2]</t>
  </si>
  <si>
    <t>Industrial Sector Energy Related Emissions before CCS[electricity if,cement and other nonmetallic minerals 239,VOC]</t>
  </si>
  <si>
    <t>Industrial Sector Energy Related Emissions before CCS[electricity if,cement and other nonmetallic minerals 239,CO]</t>
  </si>
  <si>
    <t>Industrial Sector Energy Related Emissions before CCS[electricity if,cement and other nonmetallic minerals 239,NOx]</t>
  </si>
  <si>
    <t>Industrial Sector Energy Related Emissions before CCS[electricity if,cement and other nonmetallic minerals 239,PM10]</t>
  </si>
  <si>
    <t>Industrial Sector Energy Related Emissions before CCS[electricity if,cement and other nonmetallic minerals 239,PM25]</t>
  </si>
  <si>
    <t>Industrial Sector Energy Related Emissions before CCS[electricity if,cement and other nonmetallic minerals 239,SOx]</t>
  </si>
  <si>
    <t>Industrial Sector Energy Related Emissions before CCS[electricity if,cement and other nonmetallic minerals 239,BC]</t>
  </si>
  <si>
    <t>Industrial Sector Energy Related Emissions before CCS[electricity if,cement and other nonmetallic minerals 239,OC]</t>
  </si>
  <si>
    <t>Industrial Sector Energy Related Emissions before CCS[electricity if,cement and other nonmetallic minerals 239,CH4]</t>
  </si>
  <si>
    <t>Industrial Sector Energy Related Emissions before CCS[electricity if,cement and other nonmetallic minerals 239,N2O]</t>
  </si>
  <si>
    <t>Industrial Sector Energy Related Emissions before CCS[electricity if,cement and other nonmetallic minerals 239,F gases]</t>
  </si>
  <si>
    <t>Industrial Sector Energy Related Emissions before CCS[electricity if,iron and steel 241,CO2]</t>
  </si>
  <si>
    <t>Industrial Sector Energy Related Emissions before CCS[electricity if,iron and steel 241,VOC]</t>
  </si>
  <si>
    <t>Industrial Sector Energy Related Emissions before CCS[electricity if,iron and steel 241,CO]</t>
  </si>
  <si>
    <t>Industrial Sector Energy Related Emissions before CCS[electricity if,iron and steel 241,NOx]</t>
  </si>
  <si>
    <t>Industrial Sector Energy Related Emissions before CCS[electricity if,iron and steel 241,PM10]</t>
  </si>
  <si>
    <t>Industrial Sector Energy Related Emissions before CCS[electricity if,iron and steel 241,PM25]</t>
  </si>
  <si>
    <t>Industrial Sector Energy Related Emissions before CCS[electricity if,iron and steel 241,SOx]</t>
  </si>
  <si>
    <t>Industrial Sector Energy Related Emissions before CCS[electricity if,iron and steel 241,BC]</t>
  </si>
  <si>
    <t>Industrial Sector Energy Related Emissions before CCS[electricity if,iron and steel 241,OC]</t>
  </si>
  <si>
    <t>Industrial Sector Energy Related Emissions before CCS[electricity if,iron and steel 241,CH4]</t>
  </si>
  <si>
    <t>Industrial Sector Energy Related Emissions before CCS[electricity if,iron and steel 241,N2O]</t>
  </si>
  <si>
    <t>Industrial Sector Energy Related Emissions before CCS[electricity if,iron and steel 241,F gases]</t>
  </si>
  <si>
    <t>Industrial Sector Energy Related Emissions before CCS[electricity if,other metals 242,CO2]</t>
  </si>
  <si>
    <t>Industrial Sector Energy Related Emissions before CCS[electricity if,other metals 242,VOC]</t>
  </si>
  <si>
    <t>Industrial Sector Energy Related Emissions before CCS[electricity if,other metals 242,CO]</t>
  </si>
  <si>
    <t>Industrial Sector Energy Related Emissions before CCS[electricity if,other metals 242,NOx]</t>
  </si>
  <si>
    <t>Industrial Sector Energy Related Emissions before CCS[electricity if,other metals 242,PM10]</t>
  </si>
  <si>
    <t>Industrial Sector Energy Related Emissions before CCS[electricity if,other metals 242,PM25]</t>
  </si>
  <si>
    <t>Industrial Sector Energy Related Emissions before CCS[electricity if,other metals 242,SOx]</t>
  </si>
  <si>
    <t>Industrial Sector Energy Related Emissions before CCS[electricity if,other metals 242,BC]</t>
  </si>
  <si>
    <t>Industrial Sector Energy Related Emissions before CCS[electricity if,other metals 242,OC]</t>
  </si>
  <si>
    <t>Industrial Sector Energy Related Emissions before CCS[electricity if,other metals 242,CH4]</t>
  </si>
  <si>
    <t>Industrial Sector Energy Related Emissions before CCS[electricity if,other metals 242,N2O]</t>
  </si>
  <si>
    <t>Industrial Sector Energy Related Emissions before CCS[electricity if,other metals 242,F gases]</t>
  </si>
  <si>
    <t>Industrial Sector Energy Related Emissions before CCS[electricity if,metal products except machinery and vehicles 25,CO2]</t>
  </si>
  <si>
    <t>Industrial Sector Energy Related Emissions before CCS[electricity if,metal products except machinery and vehicles 25,VOC]</t>
  </si>
  <si>
    <t>Industrial Sector Energy Related Emissions before CCS[electricity if,metal products except machinery and vehicles 25,CO]</t>
  </si>
  <si>
    <t>Industrial Sector Energy Related Emissions before CCS[electricity if,metal products except machinery and vehicles 25,NOx]</t>
  </si>
  <si>
    <t>Industrial Sector Energy Related Emissions before CCS[electricity if,metal products except machinery and vehicles 25,PM10]</t>
  </si>
  <si>
    <t>Industrial Sector Energy Related Emissions before CCS[electricity if,metal products except machinery and vehicles 25,PM25]</t>
  </si>
  <si>
    <t>Industrial Sector Energy Related Emissions before CCS[electricity if,metal products except machinery and vehicles 25,SOx]</t>
  </si>
  <si>
    <t>Industrial Sector Energy Related Emissions before CCS[electricity if,metal products except machinery and vehicles 25,BC]</t>
  </si>
  <si>
    <t>Industrial Sector Energy Related Emissions before CCS[electricity if,metal products except machinery and vehicles 25,OC]</t>
  </si>
  <si>
    <t>Industrial Sector Energy Related Emissions before CCS[electricity if,metal products except machinery and vehicles 25,CH4]</t>
  </si>
  <si>
    <t>Industrial Sector Energy Related Emissions before CCS[electricity if,metal products except machinery and vehicles 25,N2O]</t>
  </si>
  <si>
    <t>Industrial Sector Energy Related Emissions before CCS[electricity if,metal products except machinery and vehicles 25,F gases]</t>
  </si>
  <si>
    <t>Industrial Sector Energy Related Emissions before CCS[electricity if,computers and electronics 26,CO2]</t>
  </si>
  <si>
    <t>Industrial Sector Energy Related Emissions before CCS[electricity if,computers and electronics 26,VOC]</t>
  </si>
  <si>
    <t>Industrial Sector Energy Related Emissions before CCS[electricity if,computers and electronics 26,CO]</t>
  </si>
  <si>
    <t>Industrial Sector Energy Related Emissions before CCS[electricity if,computers and electronics 26,NOx]</t>
  </si>
  <si>
    <t>Industrial Sector Energy Related Emissions before CCS[electricity if,computers and electronics 26,PM10]</t>
  </si>
  <si>
    <t>Industrial Sector Energy Related Emissions before CCS[electricity if,computers and electronics 26,PM25]</t>
  </si>
  <si>
    <t>Industrial Sector Energy Related Emissions before CCS[electricity if,computers and electronics 26,SOx]</t>
  </si>
  <si>
    <t>Industrial Sector Energy Related Emissions before CCS[electricity if,computers and electronics 26,BC]</t>
  </si>
  <si>
    <t>Industrial Sector Energy Related Emissions before CCS[electricity if,computers and electronics 26,OC]</t>
  </si>
  <si>
    <t>Industrial Sector Energy Related Emissions before CCS[electricity if,computers and electronics 26,CH4]</t>
  </si>
  <si>
    <t>Industrial Sector Energy Related Emissions before CCS[electricity if,computers and electronics 26,N2O]</t>
  </si>
  <si>
    <t>Industrial Sector Energy Related Emissions before CCS[electricity if,computers and electronics 26,F gases]</t>
  </si>
  <si>
    <t>Industrial Sector Energy Related Emissions before CCS[electricity if,appliances and electrical equipment 27,CO2]</t>
  </si>
  <si>
    <t>Industrial Sector Energy Related Emissions before CCS[electricity if,appliances and electrical equipment 27,VOC]</t>
  </si>
  <si>
    <t>Industrial Sector Energy Related Emissions before CCS[electricity if,appliances and electrical equipment 27,CO]</t>
  </si>
  <si>
    <t>Industrial Sector Energy Related Emissions before CCS[electricity if,appliances and electrical equipment 27,NOx]</t>
  </si>
  <si>
    <t>Industrial Sector Energy Related Emissions before CCS[electricity if,appliances and electrical equipment 27,PM10]</t>
  </si>
  <si>
    <t>Industrial Sector Energy Related Emissions before CCS[electricity if,appliances and electrical equipment 27,PM25]</t>
  </si>
  <si>
    <t>Industrial Sector Energy Related Emissions before CCS[electricity if,appliances and electrical equipment 27,SOx]</t>
  </si>
  <si>
    <t>Industrial Sector Energy Related Emissions before CCS[electricity if,appliances and electrical equipment 27,BC]</t>
  </si>
  <si>
    <t>Industrial Sector Energy Related Emissions before CCS[electricity if,appliances and electrical equipment 27,OC]</t>
  </si>
  <si>
    <t>Industrial Sector Energy Related Emissions before CCS[electricity if,appliances and electrical equipment 27,CH4]</t>
  </si>
  <si>
    <t>Industrial Sector Energy Related Emissions before CCS[electricity if,appliances and electrical equipment 27,N2O]</t>
  </si>
  <si>
    <t>Industrial Sector Energy Related Emissions before CCS[electricity if,appliances and electrical equipment 27,F gases]</t>
  </si>
  <si>
    <t>Industrial Sector Energy Related Emissions before CCS[electricity if,other machinery 28,CO2]</t>
  </si>
  <si>
    <t>Industrial Sector Energy Related Emissions before CCS[electricity if,other machinery 28,VOC]</t>
  </si>
  <si>
    <t>Industrial Sector Energy Related Emissions before CCS[electricity if,other machinery 28,CO]</t>
  </si>
  <si>
    <t>Industrial Sector Energy Related Emissions before CCS[electricity if,other machinery 28,NOx]</t>
  </si>
  <si>
    <t>Industrial Sector Energy Related Emissions before CCS[electricity if,other machinery 28,PM10]</t>
  </si>
  <si>
    <t>Industrial Sector Energy Related Emissions before CCS[electricity if,other machinery 28,PM25]</t>
  </si>
  <si>
    <t>Industrial Sector Energy Related Emissions before CCS[electricity if,other machinery 28,SOx]</t>
  </si>
  <si>
    <t>Industrial Sector Energy Related Emissions before CCS[electricity if,other machinery 28,BC]</t>
  </si>
  <si>
    <t>Industrial Sector Energy Related Emissions before CCS[electricity if,other machinery 28,OC]</t>
  </si>
  <si>
    <t>Industrial Sector Energy Related Emissions before CCS[electricity if,other machinery 28,CH4]</t>
  </si>
  <si>
    <t>Industrial Sector Energy Related Emissions before CCS[electricity if,other machinery 28,N2O]</t>
  </si>
  <si>
    <t>Industrial Sector Energy Related Emissions before CCS[electricity if,other machinery 28,F gases]</t>
  </si>
  <si>
    <t>Industrial Sector Energy Related Emissions before CCS[electricity if,road vehicles 29,CO2]</t>
  </si>
  <si>
    <t>Industrial Sector Energy Related Emissions before CCS[electricity if,road vehicles 29,VOC]</t>
  </si>
  <si>
    <t>Industrial Sector Energy Related Emissions before CCS[electricity if,road vehicles 29,CO]</t>
  </si>
  <si>
    <t>Industrial Sector Energy Related Emissions before CCS[electricity if,road vehicles 29,NOx]</t>
  </si>
  <si>
    <t>Industrial Sector Energy Related Emissions before CCS[electricity if,road vehicles 29,PM10]</t>
  </si>
  <si>
    <t>Industrial Sector Energy Related Emissions before CCS[electricity if,road vehicles 29,PM25]</t>
  </si>
  <si>
    <t>Industrial Sector Energy Related Emissions before CCS[electricity if,road vehicles 29,SOx]</t>
  </si>
  <si>
    <t>Industrial Sector Energy Related Emissions before CCS[electricity if,road vehicles 29,BC]</t>
  </si>
  <si>
    <t>Industrial Sector Energy Related Emissions before CCS[electricity if,road vehicles 29,OC]</t>
  </si>
  <si>
    <t>Industrial Sector Energy Related Emissions before CCS[electricity if,road vehicles 29,CH4]</t>
  </si>
  <si>
    <t>Industrial Sector Energy Related Emissions before CCS[electricity if,road vehicles 29,N2O]</t>
  </si>
  <si>
    <t>Industrial Sector Energy Related Emissions before CCS[electricity if,road vehicles 29,F gases]</t>
  </si>
  <si>
    <t>Industrial Sector Energy Related Emissions before CCS[electricity if,nonroad vehicles 30,CO2]</t>
  </si>
  <si>
    <t>Industrial Sector Energy Related Emissions before CCS[electricity if,nonroad vehicles 30,VOC]</t>
  </si>
  <si>
    <t>Industrial Sector Energy Related Emissions before CCS[electricity if,nonroad vehicles 30,CO]</t>
  </si>
  <si>
    <t>Industrial Sector Energy Related Emissions before CCS[electricity if,nonroad vehicles 30,NOx]</t>
  </si>
  <si>
    <t>Industrial Sector Energy Related Emissions before CCS[electricity if,nonroad vehicles 30,PM10]</t>
  </si>
  <si>
    <t>Industrial Sector Energy Related Emissions before CCS[electricity if,nonroad vehicles 30,PM25]</t>
  </si>
  <si>
    <t>Industrial Sector Energy Related Emissions before CCS[electricity if,nonroad vehicles 30,SOx]</t>
  </si>
  <si>
    <t>Industrial Sector Energy Related Emissions before CCS[electricity if,nonroad vehicles 30,BC]</t>
  </si>
  <si>
    <t>Industrial Sector Energy Related Emissions before CCS[electricity if,nonroad vehicles 30,OC]</t>
  </si>
  <si>
    <t>Industrial Sector Energy Related Emissions before CCS[electricity if,nonroad vehicles 30,CH4]</t>
  </si>
  <si>
    <t>Industrial Sector Energy Related Emissions before CCS[electricity if,nonroad vehicles 30,N2O]</t>
  </si>
  <si>
    <t>Industrial Sector Energy Related Emissions before CCS[electricity if,nonroad vehicles 30,F gases]</t>
  </si>
  <si>
    <t>Industrial Sector Energy Related Emissions before CCS[electricity if,other manufacturing 31T33,CO2]</t>
  </si>
  <si>
    <t>Industrial Sector Energy Related Emissions before CCS[electricity if,other manufacturing 31T33,VOC]</t>
  </si>
  <si>
    <t>Industrial Sector Energy Related Emissions before CCS[electricity if,other manufacturing 31T33,CO]</t>
  </si>
  <si>
    <t>Industrial Sector Energy Related Emissions before CCS[electricity if,other manufacturing 31T33,NOx]</t>
  </si>
  <si>
    <t>Industrial Sector Energy Related Emissions before CCS[electricity if,other manufacturing 31T33,PM10]</t>
  </si>
  <si>
    <t>Industrial Sector Energy Related Emissions before CCS[electricity if,other manufacturing 31T33,PM25]</t>
  </si>
  <si>
    <t>Industrial Sector Energy Related Emissions before CCS[electricity if,other manufacturing 31T33,SOx]</t>
  </si>
  <si>
    <t>Industrial Sector Energy Related Emissions before CCS[electricity if,other manufacturing 31T33,BC]</t>
  </si>
  <si>
    <t>Industrial Sector Energy Related Emissions before CCS[electricity if,other manufacturing 31T33,OC]</t>
  </si>
  <si>
    <t>Industrial Sector Energy Related Emissions before CCS[electricity if,other manufacturing 31T33,CH4]</t>
  </si>
  <si>
    <t>Industrial Sector Energy Related Emissions before CCS[electricity if,other manufacturing 31T33,N2O]</t>
  </si>
  <si>
    <t>Industrial Sector Energy Related Emissions before CCS[electricity if,other manufacturing 31T33,F gases]</t>
  </si>
  <si>
    <t>Industrial Sector Energy Related Emissions before CCS[electricity if,energy pipelines and gas processing 352T353,CO2]</t>
  </si>
  <si>
    <t>Industrial Sector Energy Related Emissions before CCS[electricity if,energy pipelines and gas processing 352T353,VOC]</t>
  </si>
  <si>
    <t>Industrial Sector Energy Related Emissions before CCS[electricity if,energy pipelines and gas processing 352T353,CO]</t>
  </si>
  <si>
    <t>Industrial Sector Energy Related Emissions before CCS[electricity if,energy pipelines and gas processing 352T353,NOx]</t>
  </si>
  <si>
    <t>Industrial Sector Energy Related Emissions before CCS[electricity if,energy pipelines and gas processing 352T353,PM10]</t>
  </si>
  <si>
    <t>Industrial Sector Energy Related Emissions before CCS[electricity if,energy pipelines and gas processing 352T353,PM25]</t>
  </si>
  <si>
    <t>Industrial Sector Energy Related Emissions before CCS[electricity if,energy pipelines and gas processing 352T353,SOx]</t>
  </si>
  <si>
    <t>Industrial Sector Energy Related Emissions before CCS[electricity if,energy pipelines and gas processing 352T353,BC]</t>
  </si>
  <si>
    <t>Industrial Sector Energy Related Emissions before CCS[electricity if,energy pipelines and gas processing 352T353,OC]</t>
  </si>
  <si>
    <t>Industrial Sector Energy Related Emissions before CCS[electricity if,energy pipelines and gas processing 352T353,CH4]</t>
  </si>
  <si>
    <t>Industrial Sector Energy Related Emissions before CCS[electricity if,energy pipelines and gas processing 352T353,N2O]</t>
  </si>
  <si>
    <t>Industrial Sector Energy Related Emissions before CCS[electricity if,energy pipelines and gas processing 352T353,F gases]</t>
  </si>
  <si>
    <t>Industrial Sector Energy Related Emissions before CCS[electricity if,water and waste 36T39,CO2]</t>
  </si>
  <si>
    <t>Industrial Sector Energy Related Emissions before CCS[electricity if,water and waste 36T39,VOC]</t>
  </si>
  <si>
    <t>Industrial Sector Energy Related Emissions before CCS[electricity if,water and waste 36T39,CO]</t>
  </si>
  <si>
    <t>Industrial Sector Energy Related Emissions before CCS[electricity if,water and waste 36T39,NOx]</t>
  </si>
  <si>
    <t>Industrial Sector Energy Related Emissions before CCS[electricity if,water and waste 36T39,PM10]</t>
  </si>
  <si>
    <t>Industrial Sector Energy Related Emissions before CCS[electricity if,water and waste 36T39,PM25]</t>
  </si>
  <si>
    <t>Industrial Sector Energy Related Emissions before CCS[electricity if,water and waste 36T39,SOx]</t>
  </si>
  <si>
    <t>Industrial Sector Energy Related Emissions before CCS[electricity if,water and waste 36T39,BC]</t>
  </si>
  <si>
    <t>Industrial Sector Energy Related Emissions before CCS[electricity if,water and waste 36T39,OC]</t>
  </si>
  <si>
    <t>Industrial Sector Energy Related Emissions before CCS[electricity if,water and waste 36T39,CH4]</t>
  </si>
  <si>
    <t>Industrial Sector Energy Related Emissions before CCS[electricity if,water and waste 36T39,N2O]</t>
  </si>
  <si>
    <t>Industrial Sector Energy Related Emissions before CCS[electricity if,water and waste 36T39,F gases]</t>
  </si>
  <si>
    <t>Industrial Sector Energy Related Emissions before CCS[electricity if,construction 41T43,CO2]</t>
  </si>
  <si>
    <t>Industrial Sector Energy Related Emissions before CCS[electricity if,construction 41T43,VOC]</t>
  </si>
  <si>
    <t>Industrial Sector Energy Related Emissions before CCS[electricity if,construction 41T43,CO]</t>
  </si>
  <si>
    <t>Industrial Sector Energy Related Emissions before CCS[electricity if,construction 41T43,NOx]</t>
  </si>
  <si>
    <t>Industrial Sector Energy Related Emissions before CCS[electricity if,construction 41T43,PM10]</t>
  </si>
  <si>
    <t>Industrial Sector Energy Related Emissions before CCS[electricity if,construction 41T43,PM25]</t>
  </si>
  <si>
    <t>Industrial Sector Energy Related Emissions before CCS[electricity if,construction 41T43,SOx]</t>
  </si>
  <si>
    <t>Industrial Sector Energy Related Emissions before CCS[electricity if,construction 41T43,BC]</t>
  </si>
  <si>
    <t>Industrial Sector Energy Related Emissions before CCS[electricity if,construction 41T43,OC]</t>
  </si>
  <si>
    <t>Industrial Sector Energy Related Emissions before CCS[electricity if,construction 41T43,CH4]</t>
  </si>
  <si>
    <t>Industrial Sector Energy Related Emissions before CCS[electricity if,construction 41T43,N2O]</t>
  </si>
  <si>
    <t>Industrial Sector Energy Related Emissions before CCS[electricity if,construction 41T43,F gases]</t>
  </si>
  <si>
    <t>Industrial Sector Energy Related Emissions before CCS[hard coal if,agriculture and forestry 01T03,CO2]</t>
  </si>
  <si>
    <t>Industrial Sector Energy Related Emissions before CCS[hard coal if,agriculture and forestry 01T03,VOC]</t>
  </si>
  <si>
    <t>Industrial Sector Energy Related Emissions before CCS[hard coal if,agriculture and forestry 01T03,CO]</t>
  </si>
  <si>
    <t>Industrial Sector Energy Related Emissions before CCS[hard coal if,agriculture and forestry 01T03,NOx]</t>
  </si>
  <si>
    <t>Industrial Sector Energy Related Emissions before CCS[hard coal if,agriculture and forestry 01T03,PM10]</t>
  </si>
  <si>
    <t>Industrial Sector Energy Related Emissions before CCS[hard coal if,agriculture and forestry 01T03,PM25]</t>
  </si>
  <si>
    <t>Industrial Sector Energy Related Emissions before CCS[hard coal if,agriculture and forestry 01T03,SOx]</t>
  </si>
  <si>
    <t>Industrial Sector Energy Related Emissions before CCS[hard coal if,agriculture and forestry 01T03,BC]</t>
  </si>
  <si>
    <t>Industrial Sector Energy Related Emissions before CCS[hard coal if,agriculture and forestry 01T03,OC]</t>
  </si>
  <si>
    <t>Industrial Sector Energy Related Emissions before CCS[hard coal if,agriculture and forestry 01T03,CH4]</t>
  </si>
  <si>
    <t>Industrial Sector Energy Related Emissions before CCS[hard coal if,agriculture and forestry 01T03,N2O]</t>
  </si>
  <si>
    <t>Industrial Sector Energy Related Emissions before CCS[hard coal if,agriculture and forestry 01T03,F gases]</t>
  </si>
  <si>
    <t>Industrial Sector Energy Related Emissions before CCS[hard coal if,coal mining 05,CO2]</t>
  </si>
  <si>
    <t>Industrial Sector Energy Related Emissions before CCS[hard coal if,coal mining 05,VOC]</t>
  </si>
  <si>
    <t>Industrial Sector Energy Related Emissions before CCS[hard coal if,coal mining 05,CO]</t>
  </si>
  <si>
    <t>Industrial Sector Energy Related Emissions before CCS[hard coal if,coal mining 05,NOx]</t>
  </si>
  <si>
    <t>Industrial Sector Energy Related Emissions before CCS[hard coal if,coal mining 05,PM10]</t>
  </si>
  <si>
    <t>Industrial Sector Energy Related Emissions before CCS[hard coal if,coal mining 05,PM25]</t>
  </si>
  <si>
    <t>Industrial Sector Energy Related Emissions before CCS[hard coal if,coal mining 05,SOx]</t>
  </si>
  <si>
    <t>Industrial Sector Energy Related Emissions before CCS[hard coal if,coal mining 05,BC]</t>
  </si>
  <si>
    <t>Industrial Sector Energy Related Emissions before CCS[hard coal if,coal mining 05,OC]</t>
  </si>
  <si>
    <t>Industrial Sector Energy Related Emissions before CCS[hard coal if,coal mining 05,CH4]</t>
  </si>
  <si>
    <t>Industrial Sector Energy Related Emissions before CCS[hard coal if,coal mining 05,N2O]</t>
  </si>
  <si>
    <t>Industrial Sector Energy Related Emissions before CCS[hard coal if,coal mining 05,F gases]</t>
  </si>
  <si>
    <t>Industrial Sector Energy Related Emissions before CCS[hard coal if,oil and gas extraction 06,CO2]</t>
  </si>
  <si>
    <t>Industrial Sector Energy Related Emissions before CCS[hard coal if,oil and gas extraction 06,VOC]</t>
  </si>
  <si>
    <t>Industrial Sector Energy Related Emissions before CCS[hard coal if,oil and gas extraction 06,CO]</t>
  </si>
  <si>
    <t>Industrial Sector Energy Related Emissions before CCS[hard coal if,oil and gas extraction 06,NOx]</t>
  </si>
  <si>
    <t>Industrial Sector Energy Related Emissions before CCS[hard coal if,oil and gas extraction 06,PM10]</t>
  </si>
  <si>
    <t>Industrial Sector Energy Related Emissions before CCS[hard coal if,oil and gas extraction 06,PM25]</t>
  </si>
  <si>
    <t>Industrial Sector Energy Related Emissions before CCS[hard coal if,oil and gas extraction 06,SOx]</t>
  </si>
  <si>
    <t>Industrial Sector Energy Related Emissions before CCS[hard coal if,oil and gas extraction 06,BC]</t>
  </si>
  <si>
    <t>Industrial Sector Energy Related Emissions before CCS[hard coal if,oil and gas extraction 06,OC]</t>
  </si>
  <si>
    <t>Industrial Sector Energy Related Emissions before CCS[hard coal if,oil and gas extraction 06,CH4]</t>
  </si>
  <si>
    <t>Industrial Sector Energy Related Emissions before CCS[hard coal if,oil and gas extraction 06,N2O]</t>
  </si>
  <si>
    <t>Industrial Sector Energy Related Emissions before CCS[hard coal if,oil and gas extraction 06,F gases]</t>
  </si>
  <si>
    <t>Industrial Sector Energy Related Emissions before CCS[hard coal if,other mining and quarrying 07T08,CO2]</t>
  </si>
  <si>
    <t>Industrial Sector Energy Related Emissions before CCS[hard coal if,other mining and quarrying 07T08,VOC]</t>
  </si>
  <si>
    <t>Industrial Sector Energy Related Emissions before CCS[hard coal if,other mining and quarrying 07T08,CO]</t>
  </si>
  <si>
    <t>Industrial Sector Energy Related Emissions before CCS[hard coal if,other mining and quarrying 07T08,NOx]</t>
  </si>
  <si>
    <t>Industrial Sector Energy Related Emissions before CCS[hard coal if,other mining and quarrying 07T08,PM10]</t>
  </si>
  <si>
    <t>Industrial Sector Energy Related Emissions before CCS[hard coal if,other mining and quarrying 07T08,PM25]</t>
  </si>
  <si>
    <t>Industrial Sector Energy Related Emissions before CCS[hard coal if,other mining and quarrying 07T08,SOx]</t>
  </si>
  <si>
    <t>Industrial Sector Energy Related Emissions before CCS[hard coal if,other mining and quarrying 07T08,BC]</t>
  </si>
  <si>
    <t>Industrial Sector Energy Related Emissions before CCS[hard coal if,other mining and quarrying 07T08,OC]</t>
  </si>
  <si>
    <t>Industrial Sector Energy Related Emissions before CCS[hard coal if,other mining and quarrying 07T08,CH4]</t>
  </si>
  <si>
    <t>Industrial Sector Energy Related Emissions before CCS[hard coal if,other mining and quarrying 07T08,N2O]</t>
  </si>
  <si>
    <t>Industrial Sector Energy Related Emissions before CCS[hard coal if,other mining and quarrying 07T08,F gases]</t>
  </si>
  <si>
    <t>Industrial Sector Energy Related Emissions before CCS[hard coal if,food beverage and tobacco 10T12,CO2]</t>
  </si>
  <si>
    <t>Industrial Sector Energy Related Emissions before CCS[hard coal if,food beverage and tobacco 10T12,VOC]</t>
  </si>
  <si>
    <t>Industrial Sector Energy Related Emissions before CCS[hard coal if,food beverage and tobacco 10T12,CO]</t>
  </si>
  <si>
    <t>Industrial Sector Energy Related Emissions before CCS[hard coal if,food beverage and tobacco 10T12,NOx]</t>
  </si>
  <si>
    <t>Industrial Sector Energy Related Emissions before CCS[hard coal if,food beverage and tobacco 10T12,PM10]</t>
  </si>
  <si>
    <t>Industrial Sector Energy Related Emissions before CCS[hard coal if,food beverage and tobacco 10T12,PM25]</t>
  </si>
  <si>
    <t>Industrial Sector Energy Related Emissions before CCS[hard coal if,food beverage and tobacco 10T12,SOx]</t>
  </si>
  <si>
    <t>Industrial Sector Energy Related Emissions before CCS[hard coal if,food beverage and tobacco 10T12,BC]</t>
  </si>
  <si>
    <t>Industrial Sector Energy Related Emissions before CCS[hard coal if,food beverage and tobacco 10T12,OC]</t>
  </si>
  <si>
    <t>Industrial Sector Energy Related Emissions before CCS[hard coal if,food beverage and tobacco 10T12,CH4]</t>
  </si>
  <si>
    <t>Industrial Sector Energy Related Emissions before CCS[hard coal if,food beverage and tobacco 10T12,N2O]</t>
  </si>
  <si>
    <t>Industrial Sector Energy Related Emissions before CCS[hard coal if,food beverage and tobacco 10T12,F gases]</t>
  </si>
  <si>
    <t>Industrial Sector Energy Related Emissions before CCS[hard coal if,textiles apparel and leather 13T15,CO2]</t>
  </si>
  <si>
    <t>Industrial Sector Energy Related Emissions before CCS[hard coal if,textiles apparel and leather 13T15,VOC]</t>
  </si>
  <si>
    <t>Industrial Sector Energy Related Emissions before CCS[hard coal if,textiles apparel and leather 13T15,CO]</t>
  </si>
  <si>
    <t>Industrial Sector Energy Related Emissions before CCS[hard coal if,textiles apparel and leather 13T15,NOx]</t>
  </si>
  <si>
    <t>Industrial Sector Energy Related Emissions before CCS[hard coal if,textiles apparel and leather 13T15,PM10]</t>
  </si>
  <si>
    <t>Industrial Sector Energy Related Emissions before CCS[hard coal if,textiles apparel and leather 13T15,PM25]</t>
  </si>
  <si>
    <t>Industrial Sector Energy Related Emissions before CCS[hard coal if,textiles apparel and leather 13T15,SOx]</t>
  </si>
  <si>
    <t>Industrial Sector Energy Related Emissions before CCS[hard coal if,textiles apparel and leather 13T15,BC]</t>
  </si>
  <si>
    <t>Industrial Sector Energy Related Emissions before CCS[hard coal if,textiles apparel and leather 13T15,OC]</t>
  </si>
  <si>
    <t>Industrial Sector Energy Related Emissions before CCS[hard coal if,textiles apparel and leather 13T15,CH4]</t>
  </si>
  <si>
    <t>Industrial Sector Energy Related Emissions before CCS[hard coal if,textiles apparel and leather 13T15,N2O]</t>
  </si>
  <si>
    <t>Industrial Sector Energy Related Emissions before CCS[hard coal if,textiles apparel and leather 13T15,F gases]</t>
  </si>
  <si>
    <t>Industrial Sector Energy Related Emissions before CCS[hard coal if,wood products 16,CO2]</t>
  </si>
  <si>
    <t>Industrial Sector Energy Related Emissions before CCS[hard coal if,wood products 16,VOC]</t>
  </si>
  <si>
    <t>Industrial Sector Energy Related Emissions before CCS[hard coal if,wood products 16,CO]</t>
  </si>
  <si>
    <t>Industrial Sector Energy Related Emissions before CCS[hard coal if,wood products 16,NOx]</t>
  </si>
  <si>
    <t>Industrial Sector Energy Related Emissions before CCS[hard coal if,wood products 16,PM10]</t>
  </si>
  <si>
    <t>Industrial Sector Energy Related Emissions before CCS[hard coal if,wood products 16,PM25]</t>
  </si>
  <si>
    <t>Industrial Sector Energy Related Emissions before CCS[hard coal if,wood products 16,SOx]</t>
  </si>
  <si>
    <t>Industrial Sector Energy Related Emissions before CCS[hard coal if,wood products 16,BC]</t>
  </si>
  <si>
    <t>Industrial Sector Energy Related Emissions before CCS[hard coal if,wood products 16,OC]</t>
  </si>
  <si>
    <t>Industrial Sector Energy Related Emissions before CCS[hard coal if,wood products 16,CH4]</t>
  </si>
  <si>
    <t>Industrial Sector Energy Related Emissions before CCS[hard coal if,wood products 16,N2O]</t>
  </si>
  <si>
    <t>Industrial Sector Energy Related Emissions before CCS[hard coal if,wood products 16,F gases]</t>
  </si>
  <si>
    <t>Industrial Sector Energy Related Emissions before CCS[hard coal if,pulp paper and printing 17T18,CO2]</t>
  </si>
  <si>
    <t>Industrial Sector Energy Related Emissions before CCS[hard coal if,pulp paper and printing 17T18,VOC]</t>
  </si>
  <si>
    <t>Industrial Sector Energy Related Emissions before CCS[hard coal if,pulp paper and printing 17T18,CO]</t>
  </si>
  <si>
    <t>Industrial Sector Energy Related Emissions before CCS[hard coal if,pulp paper and printing 17T18,NOx]</t>
  </si>
  <si>
    <t>Industrial Sector Energy Related Emissions before CCS[hard coal if,pulp paper and printing 17T18,PM10]</t>
  </si>
  <si>
    <t>Industrial Sector Energy Related Emissions before CCS[hard coal if,pulp paper and printing 17T18,PM25]</t>
  </si>
  <si>
    <t>Industrial Sector Energy Related Emissions before CCS[hard coal if,pulp paper and printing 17T18,SOx]</t>
  </si>
  <si>
    <t>Industrial Sector Energy Related Emissions before CCS[hard coal if,pulp paper and printing 17T18,BC]</t>
  </si>
  <si>
    <t>Industrial Sector Energy Related Emissions before CCS[hard coal if,pulp paper and printing 17T18,OC]</t>
  </si>
  <si>
    <t>Industrial Sector Energy Related Emissions before CCS[hard coal if,pulp paper and printing 17T18,CH4]</t>
  </si>
  <si>
    <t>Industrial Sector Energy Related Emissions before CCS[hard coal if,pulp paper and printing 17T18,N2O]</t>
  </si>
  <si>
    <t>Industrial Sector Energy Related Emissions before CCS[hard coal if,pulp paper and printing 17T18,F gases]</t>
  </si>
  <si>
    <t>Industrial Sector Energy Related Emissions before CCS[hard coal if,refined petroleum and coke 19,CO2]</t>
  </si>
  <si>
    <t>Industrial Sector Energy Related Emissions before CCS[hard coal if,refined petroleum and coke 19,VOC]</t>
  </si>
  <si>
    <t>Industrial Sector Energy Related Emissions before CCS[hard coal if,refined petroleum and coke 19,CO]</t>
  </si>
  <si>
    <t>Industrial Sector Energy Related Emissions before CCS[hard coal if,refined petroleum and coke 19,NOx]</t>
  </si>
  <si>
    <t>Industrial Sector Energy Related Emissions before CCS[hard coal if,refined petroleum and coke 19,PM10]</t>
  </si>
  <si>
    <t>Industrial Sector Energy Related Emissions before CCS[hard coal if,refined petroleum and coke 19,PM25]</t>
  </si>
  <si>
    <t>Industrial Sector Energy Related Emissions before CCS[hard coal if,refined petroleum and coke 19,SOx]</t>
  </si>
  <si>
    <t>Industrial Sector Energy Related Emissions before CCS[hard coal if,refined petroleum and coke 19,BC]</t>
  </si>
  <si>
    <t>Industrial Sector Energy Related Emissions before CCS[hard coal if,refined petroleum and coke 19,OC]</t>
  </si>
  <si>
    <t>Industrial Sector Energy Related Emissions before CCS[hard coal if,refined petroleum and coke 19,CH4]</t>
  </si>
  <si>
    <t>Industrial Sector Energy Related Emissions before CCS[hard coal if,refined petroleum and coke 19,N2O]</t>
  </si>
  <si>
    <t>Industrial Sector Energy Related Emissions before CCS[hard coal if,refined petroleum and coke 19,F gases]</t>
  </si>
  <si>
    <t>Industrial Sector Energy Related Emissions before CCS[hard coal if,chemicals 20,CO2]</t>
  </si>
  <si>
    <t>Industrial Sector Energy Related Emissions before CCS[hard coal if,chemicals 20,VOC]</t>
  </si>
  <si>
    <t>Industrial Sector Energy Related Emissions before CCS[hard coal if,chemicals 20,CO]</t>
  </si>
  <si>
    <t>Industrial Sector Energy Related Emissions before CCS[hard coal if,chemicals 20,NOx]</t>
  </si>
  <si>
    <t>Industrial Sector Energy Related Emissions before CCS[hard coal if,chemicals 20,PM10]</t>
  </si>
  <si>
    <t>Industrial Sector Energy Related Emissions before CCS[hard coal if,chemicals 20,PM25]</t>
  </si>
  <si>
    <t>Industrial Sector Energy Related Emissions before CCS[hard coal if,chemicals 20,SOx]</t>
  </si>
  <si>
    <t>Industrial Sector Energy Related Emissions before CCS[hard coal if,chemicals 20,BC]</t>
  </si>
  <si>
    <t>Industrial Sector Energy Related Emissions before CCS[hard coal if,chemicals 20,OC]</t>
  </si>
  <si>
    <t>Industrial Sector Energy Related Emissions before CCS[hard coal if,chemicals 20,CH4]</t>
  </si>
  <si>
    <t>Industrial Sector Energy Related Emissions before CCS[hard coal if,chemicals 20,N2O]</t>
  </si>
  <si>
    <t>Industrial Sector Energy Related Emissions before CCS[hard coal if,chemicals 20,F gases]</t>
  </si>
  <si>
    <t>Industrial Sector Energy Related Emissions before CCS[hard coal if,rubber and plastic products 22,CO2]</t>
  </si>
  <si>
    <t>Industrial Sector Energy Related Emissions before CCS[hard coal if,rubber and plastic products 22,VOC]</t>
  </si>
  <si>
    <t>Industrial Sector Energy Related Emissions before CCS[hard coal if,rubber and plastic products 22,CO]</t>
  </si>
  <si>
    <t>Industrial Sector Energy Related Emissions before CCS[hard coal if,rubber and plastic products 22,NOx]</t>
  </si>
  <si>
    <t>Industrial Sector Energy Related Emissions before CCS[hard coal if,rubber and plastic products 22,PM10]</t>
  </si>
  <si>
    <t>Industrial Sector Energy Related Emissions before CCS[hard coal if,rubber and plastic products 22,PM25]</t>
  </si>
  <si>
    <t>Industrial Sector Energy Related Emissions before CCS[hard coal if,rubber and plastic products 22,SOx]</t>
  </si>
  <si>
    <t>Industrial Sector Energy Related Emissions before CCS[hard coal if,rubber and plastic products 22,BC]</t>
  </si>
  <si>
    <t>Industrial Sector Energy Related Emissions before CCS[hard coal if,rubber and plastic products 22,OC]</t>
  </si>
  <si>
    <t>Industrial Sector Energy Related Emissions before CCS[hard coal if,rubber and plastic products 22,CH4]</t>
  </si>
  <si>
    <t>Industrial Sector Energy Related Emissions before CCS[hard coal if,rubber and plastic products 22,N2O]</t>
  </si>
  <si>
    <t>Industrial Sector Energy Related Emissions before CCS[hard coal if,rubber and plastic products 22,F gases]</t>
  </si>
  <si>
    <t>Industrial Sector Energy Related Emissions before CCS[hard coal if,glass and glass products 231,CO2]</t>
  </si>
  <si>
    <t>Industrial Sector Energy Related Emissions before CCS[hard coal if,glass and glass products 231,VOC]</t>
  </si>
  <si>
    <t>Industrial Sector Energy Related Emissions before CCS[hard coal if,glass and glass products 231,CO]</t>
  </si>
  <si>
    <t>Industrial Sector Energy Related Emissions before CCS[hard coal if,glass and glass products 231,NOx]</t>
  </si>
  <si>
    <t>Industrial Sector Energy Related Emissions before CCS[hard coal if,glass and glass products 231,PM10]</t>
  </si>
  <si>
    <t>Industrial Sector Energy Related Emissions before CCS[hard coal if,glass and glass products 231,PM25]</t>
  </si>
  <si>
    <t>Industrial Sector Energy Related Emissions before CCS[hard coal if,glass and glass products 231,SOx]</t>
  </si>
  <si>
    <t>Industrial Sector Energy Related Emissions before CCS[hard coal if,glass and glass products 231,BC]</t>
  </si>
  <si>
    <t>Industrial Sector Energy Related Emissions before CCS[hard coal if,glass and glass products 231,OC]</t>
  </si>
  <si>
    <t>Industrial Sector Energy Related Emissions before CCS[hard coal if,glass and glass products 231,CH4]</t>
  </si>
  <si>
    <t>Industrial Sector Energy Related Emissions before CCS[hard coal if,glass and glass products 231,N2O]</t>
  </si>
  <si>
    <t>Industrial Sector Energy Related Emissions before CCS[hard coal if,glass and glass products 231,F gases]</t>
  </si>
  <si>
    <t>Industrial Sector Energy Related Emissions before CCS[hard coal if,cement and other nonmetallic minerals 239,CO2]</t>
  </si>
  <si>
    <t>Industrial Sector Energy Related Emissions before CCS[hard coal if,cement and other nonmetallic minerals 239,VOC]</t>
  </si>
  <si>
    <t>Industrial Sector Energy Related Emissions before CCS[hard coal if,cement and other nonmetallic minerals 239,CO]</t>
  </si>
  <si>
    <t>Industrial Sector Energy Related Emissions before CCS[hard coal if,cement and other nonmetallic minerals 239,NOx]</t>
  </si>
  <si>
    <t>Industrial Sector Energy Related Emissions before CCS[hard coal if,cement and other nonmetallic minerals 239,PM10]</t>
  </si>
  <si>
    <t>Industrial Sector Energy Related Emissions before CCS[hard coal if,cement and other nonmetallic minerals 239,PM25]</t>
  </si>
  <si>
    <t>Industrial Sector Energy Related Emissions before CCS[hard coal if,cement and other nonmetallic minerals 239,SOx]</t>
  </si>
  <si>
    <t>Industrial Sector Energy Related Emissions before CCS[hard coal if,cement and other nonmetallic minerals 239,BC]</t>
  </si>
  <si>
    <t>Industrial Sector Energy Related Emissions before CCS[hard coal if,cement and other nonmetallic minerals 239,OC]</t>
  </si>
  <si>
    <t>Industrial Sector Energy Related Emissions before CCS[hard coal if,cement and other nonmetallic minerals 239,CH4]</t>
  </si>
  <si>
    <t>Industrial Sector Energy Related Emissions before CCS[hard coal if,cement and other nonmetallic minerals 239,N2O]</t>
  </si>
  <si>
    <t>Industrial Sector Energy Related Emissions before CCS[hard coal if,cement and other nonmetallic minerals 239,F gases]</t>
  </si>
  <si>
    <t>Industrial Sector Energy Related Emissions before CCS[hard coal if,iron and steel 241,CO2]</t>
  </si>
  <si>
    <t>Industrial Sector Energy Related Emissions before CCS[hard coal if,iron and steel 241,VOC]</t>
  </si>
  <si>
    <t>Industrial Sector Energy Related Emissions before CCS[hard coal if,iron and steel 241,CO]</t>
  </si>
  <si>
    <t>Industrial Sector Energy Related Emissions before CCS[hard coal if,iron and steel 241,NOx]</t>
  </si>
  <si>
    <t>Industrial Sector Energy Related Emissions before CCS[hard coal if,iron and steel 241,PM10]</t>
  </si>
  <si>
    <t>Industrial Sector Energy Related Emissions before CCS[hard coal if,iron and steel 241,PM25]</t>
  </si>
  <si>
    <t>Industrial Sector Energy Related Emissions before CCS[hard coal if,iron and steel 241,SOx]</t>
  </si>
  <si>
    <t>Industrial Sector Energy Related Emissions before CCS[hard coal if,iron and steel 241,BC]</t>
  </si>
  <si>
    <t>Industrial Sector Energy Related Emissions before CCS[hard coal if,iron and steel 241,OC]</t>
  </si>
  <si>
    <t>Industrial Sector Energy Related Emissions before CCS[hard coal if,iron and steel 241,CH4]</t>
  </si>
  <si>
    <t>Industrial Sector Energy Related Emissions before CCS[hard coal if,iron and steel 241,N2O]</t>
  </si>
  <si>
    <t>Industrial Sector Energy Related Emissions before CCS[hard coal if,iron and steel 241,F gases]</t>
  </si>
  <si>
    <t>Industrial Sector Energy Related Emissions before CCS[hard coal if,other metals 242,CO2]</t>
  </si>
  <si>
    <t>Industrial Sector Energy Related Emissions before CCS[hard coal if,other metals 242,VOC]</t>
  </si>
  <si>
    <t>Industrial Sector Energy Related Emissions before CCS[hard coal if,other metals 242,CO]</t>
  </si>
  <si>
    <t>Industrial Sector Energy Related Emissions before CCS[hard coal if,other metals 242,NOx]</t>
  </si>
  <si>
    <t>Industrial Sector Energy Related Emissions before CCS[hard coal if,other metals 242,PM10]</t>
  </si>
  <si>
    <t>Industrial Sector Energy Related Emissions before CCS[hard coal if,other metals 242,PM25]</t>
  </si>
  <si>
    <t>Industrial Sector Energy Related Emissions before CCS[hard coal if,other metals 242,SOx]</t>
  </si>
  <si>
    <t>Industrial Sector Energy Related Emissions before CCS[hard coal if,other metals 242,BC]</t>
  </si>
  <si>
    <t>Industrial Sector Energy Related Emissions before CCS[hard coal if,other metals 242,OC]</t>
  </si>
  <si>
    <t>Industrial Sector Energy Related Emissions before CCS[hard coal if,other metals 242,CH4]</t>
  </si>
  <si>
    <t>Industrial Sector Energy Related Emissions before CCS[hard coal if,other metals 242,N2O]</t>
  </si>
  <si>
    <t>Industrial Sector Energy Related Emissions before CCS[hard coal if,other metals 242,F gases]</t>
  </si>
  <si>
    <t>Industrial Sector Energy Related Emissions before CCS[hard coal if,metal products except machinery and vehicles 25,CO2]</t>
  </si>
  <si>
    <t>Industrial Sector Energy Related Emissions before CCS[hard coal if,metal products except machinery and vehicles 25,VOC]</t>
  </si>
  <si>
    <t>Industrial Sector Energy Related Emissions before CCS[hard coal if,metal products except machinery and vehicles 25,CO]</t>
  </si>
  <si>
    <t>Industrial Sector Energy Related Emissions before CCS[hard coal if,metal products except machinery and vehicles 25,NOx]</t>
  </si>
  <si>
    <t>Industrial Sector Energy Related Emissions before CCS[hard coal if,metal products except machinery and vehicles 25,PM10]</t>
  </si>
  <si>
    <t>Industrial Sector Energy Related Emissions before CCS[hard coal if,metal products except machinery and vehicles 25,PM25]</t>
  </si>
  <si>
    <t>Industrial Sector Energy Related Emissions before CCS[hard coal if,metal products except machinery and vehicles 25,SOx]</t>
  </si>
  <si>
    <t>Industrial Sector Energy Related Emissions before CCS[hard coal if,metal products except machinery and vehicles 25,BC]</t>
  </si>
  <si>
    <t>Industrial Sector Energy Related Emissions before CCS[hard coal if,metal products except machinery and vehicles 25,OC]</t>
  </si>
  <si>
    <t>Industrial Sector Energy Related Emissions before CCS[hard coal if,metal products except machinery and vehicles 25,CH4]</t>
  </si>
  <si>
    <t>Industrial Sector Energy Related Emissions before CCS[hard coal if,metal products except machinery and vehicles 25,N2O]</t>
  </si>
  <si>
    <t>Industrial Sector Energy Related Emissions before CCS[hard coal if,metal products except machinery and vehicles 25,F gases]</t>
  </si>
  <si>
    <t>Industrial Sector Energy Related Emissions before CCS[hard coal if,computers and electronics 26,CO2]</t>
  </si>
  <si>
    <t>Industrial Sector Energy Related Emissions before CCS[hard coal if,computers and electronics 26,VOC]</t>
  </si>
  <si>
    <t>Industrial Sector Energy Related Emissions before CCS[hard coal if,computers and electronics 26,CO]</t>
  </si>
  <si>
    <t>Industrial Sector Energy Related Emissions before CCS[hard coal if,computers and electronics 26,NOx]</t>
  </si>
  <si>
    <t>Industrial Sector Energy Related Emissions before CCS[hard coal if,computers and electronics 26,PM10]</t>
  </si>
  <si>
    <t>Industrial Sector Energy Related Emissions before CCS[hard coal if,computers and electronics 26,PM25]</t>
  </si>
  <si>
    <t>Industrial Sector Energy Related Emissions before CCS[hard coal if,computers and electronics 26,SOx]</t>
  </si>
  <si>
    <t>Industrial Sector Energy Related Emissions before CCS[hard coal if,computers and electronics 26,BC]</t>
  </si>
  <si>
    <t>Industrial Sector Energy Related Emissions before CCS[hard coal if,computers and electronics 26,OC]</t>
  </si>
  <si>
    <t>Industrial Sector Energy Related Emissions before CCS[hard coal if,computers and electronics 26,CH4]</t>
  </si>
  <si>
    <t>Industrial Sector Energy Related Emissions before CCS[hard coal if,computers and electronics 26,N2O]</t>
  </si>
  <si>
    <t>Industrial Sector Energy Related Emissions before CCS[hard coal if,computers and electronics 26,F gases]</t>
  </si>
  <si>
    <t>Industrial Sector Energy Related Emissions before CCS[hard coal if,appliances and electrical equipment 27,CO2]</t>
  </si>
  <si>
    <t>Industrial Sector Energy Related Emissions before CCS[hard coal if,appliances and electrical equipment 27,VOC]</t>
  </si>
  <si>
    <t>Industrial Sector Energy Related Emissions before CCS[hard coal if,appliances and electrical equipment 27,CO]</t>
  </si>
  <si>
    <t>Industrial Sector Energy Related Emissions before CCS[hard coal if,appliances and electrical equipment 27,NOx]</t>
  </si>
  <si>
    <t>Industrial Sector Energy Related Emissions before CCS[hard coal if,appliances and electrical equipment 27,PM10]</t>
  </si>
  <si>
    <t>Industrial Sector Energy Related Emissions before CCS[hard coal if,appliances and electrical equipment 27,PM25]</t>
  </si>
  <si>
    <t>Industrial Sector Energy Related Emissions before CCS[hard coal if,appliances and electrical equipment 27,SOx]</t>
  </si>
  <si>
    <t>Industrial Sector Energy Related Emissions before CCS[hard coal if,appliances and electrical equipment 27,BC]</t>
  </si>
  <si>
    <t>Industrial Sector Energy Related Emissions before CCS[hard coal if,appliances and electrical equipment 27,OC]</t>
  </si>
  <si>
    <t>Industrial Sector Energy Related Emissions before CCS[hard coal if,appliances and electrical equipment 27,CH4]</t>
  </si>
  <si>
    <t>Industrial Sector Energy Related Emissions before CCS[hard coal if,appliances and electrical equipment 27,N2O]</t>
  </si>
  <si>
    <t>Industrial Sector Energy Related Emissions before CCS[hard coal if,appliances and electrical equipment 27,F gases]</t>
  </si>
  <si>
    <t>Industrial Sector Energy Related Emissions before CCS[hard coal if,other machinery 28,CO2]</t>
  </si>
  <si>
    <t>Industrial Sector Energy Related Emissions before CCS[hard coal if,other machinery 28,VOC]</t>
  </si>
  <si>
    <t>Industrial Sector Energy Related Emissions before CCS[hard coal if,other machinery 28,CO]</t>
  </si>
  <si>
    <t>Industrial Sector Energy Related Emissions before CCS[hard coal if,other machinery 28,NOx]</t>
  </si>
  <si>
    <t>Industrial Sector Energy Related Emissions before CCS[hard coal if,other machinery 28,PM10]</t>
  </si>
  <si>
    <t>Industrial Sector Energy Related Emissions before CCS[hard coal if,other machinery 28,PM25]</t>
  </si>
  <si>
    <t>Industrial Sector Energy Related Emissions before CCS[hard coal if,other machinery 28,SOx]</t>
  </si>
  <si>
    <t>Industrial Sector Energy Related Emissions before CCS[hard coal if,other machinery 28,BC]</t>
  </si>
  <si>
    <t>Industrial Sector Energy Related Emissions before CCS[hard coal if,other machinery 28,OC]</t>
  </si>
  <si>
    <t>Industrial Sector Energy Related Emissions before CCS[hard coal if,other machinery 28,CH4]</t>
  </si>
  <si>
    <t>Industrial Sector Energy Related Emissions before CCS[hard coal if,other machinery 28,N2O]</t>
  </si>
  <si>
    <t>Industrial Sector Energy Related Emissions before CCS[hard coal if,other machinery 28,F gases]</t>
  </si>
  <si>
    <t>Industrial Sector Energy Related Emissions before CCS[hard coal if,road vehicles 29,CO2]</t>
  </si>
  <si>
    <t>Industrial Sector Energy Related Emissions before CCS[hard coal if,road vehicles 29,VOC]</t>
  </si>
  <si>
    <t>Industrial Sector Energy Related Emissions before CCS[hard coal if,road vehicles 29,CO]</t>
  </si>
  <si>
    <t>Industrial Sector Energy Related Emissions before CCS[hard coal if,road vehicles 29,NOx]</t>
  </si>
  <si>
    <t>Industrial Sector Energy Related Emissions before CCS[hard coal if,road vehicles 29,PM10]</t>
  </si>
  <si>
    <t>Industrial Sector Energy Related Emissions before CCS[hard coal if,road vehicles 29,PM25]</t>
  </si>
  <si>
    <t>Industrial Sector Energy Related Emissions before CCS[hard coal if,road vehicles 29,SOx]</t>
  </si>
  <si>
    <t>Industrial Sector Energy Related Emissions before CCS[hard coal if,road vehicles 29,BC]</t>
  </si>
  <si>
    <t>Industrial Sector Energy Related Emissions before CCS[hard coal if,road vehicles 29,OC]</t>
  </si>
  <si>
    <t>Industrial Sector Energy Related Emissions before CCS[hard coal if,road vehicles 29,CH4]</t>
  </si>
  <si>
    <t>Industrial Sector Energy Related Emissions before CCS[hard coal if,road vehicles 29,N2O]</t>
  </si>
  <si>
    <t>Industrial Sector Energy Related Emissions before CCS[hard coal if,road vehicles 29,F gases]</t>
  </si>
  <si>
    <t>Industrial Sector Energy Related Emissions before CCS[hard coal if,nonroad vehicles 30,CO2]</t>
  </si>
  <si>
    <t>Industrial Sector Energy Related Emissions before CCS[hard coal if,nonroad vehicles 30,VOC]</t>
  </si>
  <si>
    <t>Industrial Sector Energy Related Emissions before CCS[hard coal if,nonroad vehicles 30,CO]</t>
  </si>
  <si>
    <t>Industrial Sector Energy Related Emissions before CCS[hard coal if,nonroad vehicles 30,NOx]</t>
  </si>
  <si>
    <t>Industrial Sector Energy Related Emissions before CCS[hard coal if,nonroad vehicles 30,PM10]</t>
  </si>
  <si>
    <t>Industrial Sector Energy Related Emissions before CCS[hard coal if,nonroad vehicles 30,PM25]</t>
  </si>
  <si>
    <t>Industrial Sector Energy Related Emissions before CCS[hard coal if,nonroad vehicles 30,SOx]</t>
  </si>
  <si>
    <t>Industrial Sector Energy Related Emissions before CCS[hard coal if,nonroad vehicles 30,BC]</t>
  </si>
  <si>
    <t>Industrial Sector Energy Related Emissions before CCS[hard coal if,nonroad vehicles 30,OC]</t>
  </si>
  <si>
    <t>Industrial Sector Energy Related Emissions before CCS[hard coal if,nonroad vehicles 30,CH4]</t>
  </si>
  <si>
    <t>Industrial Sector Energy Related Emissions before CCS[hard coal if,nonroad vehicles 30,N2O]</t>
  </si>
  <si>
    <t>Industrial Sector Energy Related Emissions before CCS[hard coal if,nonroad vehicles 30,F gases]</t>
  </si>
  <si>
    <t>Industrial Sector Energy Related Emissions before CCS[hard coal if,other manufacturing 31T33,CO2]</t>
  </si>
  <si>
    <t>Industrial Sector Energy Related Emissions before CCS[hard coal if,other manufacturing 31T33,VOC]</t>
  </si>
  <si>
    <t>Industrial Sector Energy Related Emissions before CCS[hard coal if,other manufacturing 31T33,CO]</t>
  </si>
  <si>
    <t>Industrial Sector Energy Related Emissions before CCS[hard coal if,other manufacturing 31T33,NOx]</t>
  </si>
  <si>
    <t>Industrial Sector Energy Related Emissions before CCS[hard coal if,other manufacturing 31T33,PM10]</t>
  </si>
  <si>
    <t>Industrial Sector Energy Related Emissions before CCS[hard coal if,other manufacturing 31T33,PM25]</t>
  </si>
  <si>
    <t>Industrial Sector Energy Related Emissions before CCS[hard coal if,other manufacturing 31T33,SOx]</t>
  </si>
  <si>
    <t>Industrial Sector Energy Related Emissions before CCS[hard coal if,other manufacturing 31T33,BC]</t>
  </si>
  <si>
    <t>Industrial Sector Energy Related Emissions before CCS[hard coal if,other manufacturing 31T33,OC]</t>
  </si>
  <si>
    <t>Industrial Sector Energy Related Emissions before CCS[hard coal if,other manufacturing 31T33,CH4]</t>
  </si>
  <si>
    <t>Industrial Sector Energy Related Emissions before CCS[hard coal if,other manufacturing 31T33,N2O]</t>
  </si>
  <si>
    <t>Industrial Sector Energy Related Emissions before CCS[hard coal if,other manufacturing 31T33,F gases]</t>
  </si>
  <si>
    <t>Industrial Sector Energy Related Emissions before CCS[hard coal if,energy pipelines and gas processing 352T353,CO2]</t>
  </si>
  <si>
    <t>Industrial Sector Energy Related Emissions before CCS[hard coal if,energy pipelines and gas processing 352T353,VOC]</t>
  </si>
  <si>
    <t>Industrial Sector Energy Related Emissions before CCS[hard coal if,energy pipelines and gas processing 352T353,CO]</t>
  </si>
  <si>
    <t>Industrial Sector Energy Related Emissions before CCS[hard coal if,energy pipelines and gas processing 352T353,NOx]</t>
  </si>
  <si>
    <t>Industrial Sector Energy Related Emissions before CCS[hard coal if,energy pipelines and gas processing 352T353,PM10]</t>
  </si>
  <si>
    <t>Industrial Sector Energy Related Emissions before CCS[hard coal if,energy pipelines and gas processing 352T353,PM25]</t>
  </si>
  <si>
    <t>Industrial Sector Energy Related Emissions before CCS[hard coal if,energy pipelines and gas processing 352T353,SOx]</t>
  </si>
  <si>
    <t>Industrial Sector Energy Related Emissions before CCS[hard coal if,energy pipelines and gas processing 352T353,BC]</t>
  </si>
  <si>
    <t>Industrial Sector Energy Related Emissions before CCS[hard coal if,energy pipelines and gas processing 352T353,OC]</t>
  </si>
  <si>
    <t>Industrial Sector Energy Related Emissions before CCS[hard coal if,energy pipelines and gas processing 352T353,CH4]</t>
  </si>
  <si>
    <t>Industrial Sector Energy Related Emissions before CCS[hard coal if,energy pipelines and gas processing 352T353,N2O]</t>
  </si>
  <si>
    <t>Industrial Sector Energy Related Emissions before CCS[hard coal if,energy pipelines and gas processing 352T353,F gases]</t>
  </si>
  <si>
    <t>Industrial Sector Energy Related Emissions before CCS[hard coal if,water and waste 36T39,CO2]</t>
  </si>
  <si>
    <t>Industrial Sector Energy Related Emissions before CCS[hard coal if,water and waste 36T39,VOC]</t>
  </si>
  <si>
    <t>Industrial Sector Energy Related Emissions before CCS[hard coal if,water and waste 36T39,CO]</t>
  </si>
  <si>
    <t>Industrial Sector Energy Related Emissions before CCS[hard coal if,water and waste 36T39,NOx]</t>
  </si>
  <si>
    <t>Industrial Sector Energy Related Emissions before CCS[hard coal if,water and waste 36T39,PM10]</t>
  </si>
  <si>
    <t>Industrial Sector Energy Related Emissions before CCS[hard coal if,water and waste 36T39,PM25]</t>
  </si>
  <si>
    <t>Industrial Sector Energy Related Emissions before CCS[hard coal if,water and waste 36T39,SOx]</t>
  </si>
  <si>
    <t>Industrial Sector Energy Related Emissions before CCS[hard coal if,water and waste 36T39,BC]</t>
  </si>
  <si>
    <t>Industrial Sector Energy Related Emissions before CCS[hard coal if,water and waste 36T39,OC]</t>
  </si>
  <si>
    <t>Industrial Sector Energy Related Emissions before CCS[hard coal if,water and waste 36T39,CH4]</t>
  </si>
  <si>
    <t>Industrial Sector Energy Related Emissions before CCS[hard coal if,water and waste 36T39,N2O]</t>
  </si>
  <si>
    <t>Industrial Sector Energy Related Emissions before CCS[hard coal if,water and waste 36T39,F gases]</t>
  </si>
  <si>
    <t>Industrial Sector Energy Related Emissions before CCS[hard coal if,construction 41T43,CO2]</t>
  </si>
  <si>
    <t>Industrial Sector Energy Related Emissions before CCS[hard coal if,construction 41T43,VOC]</t>
  </si>
  <si>
    <t>Industrial Sector Energy Related Emissions before CCS[hard coal if,construction 41T43,CO]</t>
  </si>
  <si>
    <t>Industrial Sector Energy Related Emissions before CCS[hard coal if,construction 41T43,NOx]</t>
  </si>
  <si>
    <t>Industrial Sector Energy Related Emissions before CCS[hard coal if,construction 41T43,PM10]</t>
  </si>
  <si>
    <t>Industrial Sector Energy Related Emissions before CCS[hard coal if,construction 41T43,PM25]</t>
  </si>
  <si>
    <t>Industrial Sector Energy Related Emissions before CCS[hard coal if,construction 41T43,SOx]</t>
  </si>
  <si>
    <t>Industrial Sector Energy Related Emissions before CCS[hard coal if,construction 41T43,BC]</t>
  </si>
  <si>
    <t>Industrial Sector Energy Related Emissions before CCS[hard coal if,construction 41T43,OC]</t>
  </si>
  <si>
    <t>Industrial Sector Energy Related Emissions before CCS[hard coal if,construction 41T43,CH4]</t>
  </si>
  <si>
    <t>Industrial Sector Energy Related Emissions before CCS[hard coal if,construction 41T43,N2O]</t>
  </si>
  <si>
    <t>Industrial Sector Energy Related Emissions before CCS[hard coal if,construction 41T43,F gases]</t>
  </si>
  <si>
    <t>Industrial Sector Energy Related Emissions before CCS[natural gas if,agriculture and forestry 01T03,CO2]</t>
  </si>
  <si>
    <t>Industrial Sector Energy Related Emissions before CCS[natural gas if,agriculture and forestry 01T03,VOC]</t>
  </si>
  <si>
    <t>Industrial Sector Energy Related Emissions before CCS[natural gas if,agriculture and forestry 01T03,CO]</t>
  </si>
  <si>
    <t>Industrial Sector Energy Related Emissions before CCS[natural gas if,agriculture and forestry 01T03,NOx]</t>
  </si>
  <si>
    <t>Industrial Sector Energy Related Emissions before CCS[natural gas if,agriculture and forestry 01T03,PM10]</t>
  </si>
  <si>
    <t>Industrial Sector Energy Related Emissions before CCS[natural gas if,agriculture and forestry 01T03,PM25]</t>
  </si>
  <si>
    <t>Industrial Sector Energy Related Emissions before CCS[natural gas if,agriculture and forestry 01T03,SOx]</t>
  </si>
  <si>
    <t>Industrial Sector Energy Related Emissions before CCS[natural gas if,agriculture and forestry 01T03,BC]</t>
  </si>
  <si>
    <t>Industrial Sector Energy Related Emissions before CCS[natural gas if,agriculture and forestry 01T03,OC]</t>
  </si>
  <si>
    <t>Industrial Sector Energy Related Emissions before CCS[natural gas if,agriculture and forestry 01T03,CH4]</t>
  </si>
  <si>
    <t>Industrial Sector Energy Related Emissions before CCS[natural gas if,agriculture and forestry 01T03,N2O]</t>
  </si>
  <si>
    <t>Industrial Sector Energy Related Emissions before CCS[natural gas if,agriculture and forestry 01T03,F gases]</t>
  </si>
  <si>
    <t>Industrial Sector Energy Related Emissions before CCS[natural gas if,coal mining 05,CO2]</t>
  </si>
  <si>
    <t>Industrial Sector Energy Related Emissions before CCS[natural gas if,coal mining 05,VOC]</t>
  </si>
  <si>
    <t>Industrial Sector Energy Related Emissions before CCS[natural gas if,coal mining 05,CO]</t>
  </si>
  <si>
    <t>Industrial Sector Energy Related Emissions before CCS[natural gas if,coal mining 05,NOx]</t>
  </si>
  <si>
    <t>Industrial Sector Energy Related Emissions before CCS[natural gas if,coal mining 05,PM10]</t>
  </si>
  <si>
    <t>Industrial Sector Energy Related Emissions before CCS[natural gas if,coal mining 05,PM25]</t>
  </si>
  <si>
    <t>Industrial Sector Energy Related Emissions before CCS[natural gas if,coal mining 05,SOx]</t>
  </si>
  <si>
    <t>Industrial Sector Energy Related Emissions before CCS[natural gas if,coal mining 05,BC]</t>
  </si>
  <si>
    <t>Industrial Sector Energy Related Emissions before CCS[natural gas if,coal mining 05,OC]</t>
  </si>
  <si>
    <t>Industrial Sector Energy Related Emissions before CCS[natural gas if,coal mining 05,CH4]</t>
  </si>
  <si>
    <t>Industrial Sector Energy Related Emissions before CCS[natural gas if,coal mining 05,N2O]</t>
  </si>
  <si>
    <t>Industrial Sector Energy Related Emissions before CCS[natural gas if,coal mining 05,F gases]</t>
  </si>
  <si>
    <t>Industrial Sector Energy Related Emissions before CCS[natural gas if,oil and gas extraction 06,CO2]</t>
  </si>
  <si>
    <t>Industrial Sector Energy Related Emissions before CCS[natural gas if,oil and gas extraction 06,VOC]</t>
  </si>
  <si>
    <t>Industrial Sector Energy Related Emissions before CCS[natural gas if,oil and gas extraction 06,CO]</t>
  </si>
  <si>
    <t>Industrial Sector Energy Related Emissions before CCS[natural gas if,oil and gas extraction 06,NOx]</t>
  </si>
  <si>
    <t>Industrial Sector Energy Related Emissions before CCS[natural gas if,oil and gas extraction 06,PM10]</t>
  </si>
  <si>
    <t>Industrial Sector Energy Related Emissions before CCS[natural gas if,oil and gas extraction 06,PM25]</t>
  </si>
  <si>
    <t>Industrial Sector Energy Related Emissions before CCS[natural gas if,oil and gas extraction 06,SOx]</t>
  </si>
  <si>
    <t>Industrial Sector Energy Related Emissions before CCS[natural gas if,oil and gas extraction 06,BC]</t>
  </si>
  <si>
    <t>Industrial Sector Energy Related Emissions before CCS[natural gas if,oil and gas extraction 06,OC]</t>
  </si>
  <si>
    <t>Industrial Sector Energy Related Emissions before CCS[natural gas if,oil and gas extraction 06,CH4]</t>
  </si>
  <si>
    <t>Industrial Sector Energy Related Emissions before CCS[natural gas if,oil and gas extraction 06,N2O]</t>
  </si>
  <si>
    <t>Industrial Sector Energy Related Emissions before CCS[natural gas if,oil and gas extraction 06,F gases]</t>
  </si>
  <si>
    <t>Industrial Sector Energy Related Emissions before CCS[natural gas if,other mining and quarrying 07T08,CO2]</t>
  </si>
  <si>
    <t>Industrial Sector Energy Related Emissions before CCS[natural gas if,other mining and quarrying 07T08,VOC]</t>
  </si>
  <si>
    <t>Industrial Sector Energy Related Emissions before CCS[natural gas if,other mining and quarrying 07T08,CO]</t>
  </si>
  <si>
    <t>Industrial Sector Energy Related Emissions before CCS[natural gas if,other mining and quarrying 07T08,NOx]</t>
  </si>
  <si>
    <t>Industrial Sector Energy Related Emissions before CCS[natural gas if,other mining and quarrying 07T08,PM10]</t>
  </si>
  <si>
    <t>Industrial Sector Energy Related Emissions before CCS[natural gas if,other mining and quarrying 07T08,PM25]</t>
  </si>
  <si>
    <t>Industrial Sector Energy Related Emissions before CCS[natural gas if,other mining and quarrying 07T08,SOx]</t>
  </si>
  <si>
    <t>Industrial Sector Energy Related Emissions before CCS[natural gas if,other mining and quarrying 07T08,BC]</t>
  </si>
  <si>
    <t>Industrial Sector Energy Related Emissions before CCS[natural gas if,other mining and quarrying 07T08,OC]</t>
  </si>
  <si>
    <t>Industrial Sector Energy Related Emissions before CCS[natural gas if,other mining and quarrying 07T08,CH4]</t>
  </si>
  <si>
    <t>Industrial Sector Energy Related Emissions before CCS[natural gas if,other mining and quarrying 07T08,N2O]</t>
  </si>
  <si>
    <t>Industrial Sector Energy Related Emissions before CCS[natural gas if,other mining and quarrying 07T08,F gases]</t>
  </si>
  <si>
    <t>Industrial Sector Energy Related Emissions before CCS[natural gas if,food beverage and tobacco 10T12,CO2]</t>
  </si>
  <si>
    <t>Industrial Sector Energy Related Emissions before CCS[natural gas if,food beverage and tobacco 10T12,VOC]</t>
  </si>
  <si>
    <t>Industrial Sector Energy Related Emissions before CCS[natural gas if,food beverage and tobacco 10T12,CO]</t>
  </si>
  <si>
    <t>Industrial Sector Energy Related Emissions before CCS[natural gas if,food beverage and tobacco 10T12,NOx]</t>
  </si>
  <si>
    <t>Industrial Sector Energy Related Emissions before CCS[natural gas if,food beverage and tobacco 10T12,PM10]</t>
  </si>
  <si>
    <t>Industrial Sector Energy Related Emissions before CCS[natural gas if,food beverage and tobacco 10T12,PM25]</t>
  </si>
  <si>
    <t>Industrial Sector Energy Related Emissions before CCS[natural gas if,food beverage and tobacco 10T12,SOx]</t>
  </si>
  <si>
    <t>Industrial Sector Energy Related Emissions before CCS[natural gas if,food beverage and tobacco 10T12,BC]</t>
  </si>
  <si>
    <t>Industrial Sector Energy Related Emissions before CCS[natural gas if,food beverage and tobacco 10T12,OC]</t>
  </si>
  <si>
    <t>Industrial Sector Energy Related Emissions before CCS[natural gas if,food beverage and tobacco 10T12,CH4]</t>
  </si>
  <si>
    <t>Industrial Sector Energy Related Emissions before CCS[natural gas if,food beverage and tobacco 10T12,N2O]</t>
  </si>
  <si>
    <t>Industrial Sector Energy Related Emissions before CCS[natural gas if,food beverage and tobacco 10T12,F gases]</t>
  </si>
  <si>
    <t>Industrial Sector Energy Related Emissions before CCS[natural gas if,textiles apparel and leather 13T15,CO2]</t>
  </si>
  <si>
    <t>Industrial Sector Energy Related Emissions before CCS[natural gas if,textiles apparel and leather 13T15,VOC]</t>
  </si>
  <si>
    <t>Industrial Sector Energy Related Emissions before CCS[natural gas if,textiles apparel and leather 13T15,CO]</t>
  </si>
  <si>
    <t>Industrial Sector Energy Related Emissions before CCS[natural gas if,textiles apparel and leather 13T15,NOx]</t>
  </si>
  <si>
    <t>Industrial Sector Energy Related Emissions before CCS[natural gas if,textiles apparel and leather 13T15,PM10]</t>
  </si>
  <si>
    <t>Industrial Sector Energy Related Emissions before CCS[natural gas if,textiles apparel and leather 13T15,PM25]</t>
  </si>
  <si>
    <t>Industrial Sector Energy Related Emissions before CCS[natural gas if,textiles apparel and leather 13T15,SOx]</t>
  </si>
  <si>
    <t>Industrial Sector Energy Related Emissions before CCS[natural gas if,textiles apparel and leather 13T15,BC]</t>
  </si>
  <si>
    <t>Industrial Sector Energy Related Emissions before CCS[natural gas if,textiles apparel and leather 13T15,OC]</t>
  </si>
  <si>
    <t>Industrial Sector Energy Related Emissions before CCS[natural gas if,textiles apparel and leather 13T15,CH4]</t>
  </si>
  <si>
    <t>Industrial Sector Energy Related Emissions before CCS[natural gas if,textiles apparel and leather 13T15,N2O]</t>
  </si>
  <si>
    <t>Industrial Sector Energy Related Emissions before CCS[natural gas if,textiles apparel and leather 13T15,F gases]</t>
  </si>
  <si>
    <t>Industrial Sector Energy Related Emissions before CCS[natural gas if,wood products 16,CO2]</t>
  </si>
  <si>
    <t>Industrial Sector Energy Related Emissions before CCS[natural gas if,wood products 16,VOC]</t>
  </si>
  <si>
    <t>Industrial Sector Energy Related Emissions before CCS[natural gas if,wood products 16,CO]</t>
  </si>
  <si>
    <t>Industrial Sector Energy Related Emissions before CCS[natural gas if,wood products 16,NOx]</t>
  </si>
  <si>
    <t>Industrial Sector Energy Related Emissions before CCS[natural gas if,wood products 16,PM10]</t>
  </si>
  <si>
    <t>Industrial Sector Energy Related Emissions before CCS[natural gas if,wood products 16,PM25]</t>
  </si>
  <si>
    <t>Industrial Sector Energy Related Emissions before CCS[natural gas if,wood products 16,SOx]</t>
  </si>
  <si>
    <t>Industrial Sector Energy Related Emissions before CCS[natural gas if,wood products 16,BC]</t>
  </si>
  <si>
    <t>Industrial Sector Energy Related Emissions before CCS[natural gas if,wood products 16,OC]</t>
  </si>
  <si>
    <t>Industrial Sector Energy Related Emissions before CCS[natural gas if,wood products 16,CH4]</t>
  </si>
  <si>
    <t>Industrial Sector Energy Related Emissions before CCS[natural gas if,wood products 16,N2O]</t>
  </si>
  <si>
    <t>Industrial Sector Energy Related Emissions before CCS[natural gas if,wood products 16,F gases]</t>
  </si>
  <si>
    <t>Industrial Sector Energy Related Emissions before CCS[natural gas if,pulp paper and printing 17T18,CO2]</t>
  </si>
  <si>
    <t>Industrial Sector Energy Related Emissions before CCS[natural gas if,pulp paper and printing 17T18,VOC]</t>
  </si>
  <si>
    <t>Industrial Sector Energy Related Emissions before CCS[natural gas if,pulp paper and printing 17T18,CO]</t>
  </si>
  <si>
    <t>Industrial Sector Energy Related Emissions before CCS[natural gas if,pulp paper and printing 17T18,NOx]</t>
  </si>
  <si>
    <t>Industrial Sector Energy Related Emissions before CCS[natural gas if,pulp paper and printing 17T18,PM10]</t>
  </si>
  <si>
    <t>Industrial Sector Energy Related Emissions before CCS[natural gas if,pulp paper and printing 17T18,PM25]</t>
  </si>
  <si>
    <t>Industrial Sector Energy Related Emissions before CCS[natural gas if,pulp paper and printing 17T18,SOx]</t>
  </si>
  <si>
    <t>Industrial Sector Energy Related Emissions before CCS[natural gas if,pulp paper and printing 17T18,BC]</t>
  </si>
  <si>
    <t>Industrial Sector Energy Related Emissions before CCS[natural gas if,pulp paper and printing 17T18,OC]</t>
  </si>
  <si>
    <t>Industrial Sector Energy Related Emissions before CCS[natural gas if,pulp paper and printing 17T18,CH4]</t>
  </si>
  <si>
    <t>Industrial Sector Energy Related Emissions before CCS[natural gas if,pulp paper and printing 17T18,N2O]</t>
  </si>
  <si>
    <t>Industrial Sector Energy Related Emissions before CCS[natural gas if,pulp paper and printing 17T18,F gases]</t>
  </si>
  <si>
    <t>Industrial Sector Energy Related Emissions before CCS[natural gas if,refined petroleum and coke 19,CO2]</t>
  </si>
  <si>
    <t>Industrial Sector Energy Related Emissions before CCS[natural gas if,refined petroleum and coke 19,VOC]</t>
  </si>
  <si>
    <t>Industrial Sector Energy Related Emissions before CCS[natural gas if,refined petroleum and coke 19,CO]</t>
  </si>
  <si>
    <t>Industrial Sector Energy Related Emissions before CCS[natural gas if,refined petroleum and coke 19,NOx]</t>
  </si>
  <si>
    <t>Industrial Sector Energy Related Emissions before CCS[natural gas if,refined petroleum and coke 19,PM10]</t>
  </si>
  <si>
    <t>Industrial Sector Energy Related Emissions before CCS[natural gas if,refined petroleum and coke 19,PM25]</t>
  </si>
  <si>
    <t>Industrial Sector Energy Related Emissions before CCS[natural gas if,refined petroleum and coke 19,SOx]</t>
  </si>
  <si>
    <t>Industrial Sector Energy Related Emissions before CCS[natural gas if,refined petroleum and coke 19,BC]</t>
  </si>
  <si>
    <t>Industrial Sector Energy Related Emissions before CCS[natural gas if,refined petroleum and coke 19,OC]</t>
  </si>
  <si>
    <t>Industrial Sector Energy Related Emissions before CCS[natural gas if,refined petroleum and coke 19,CH4]</t>
  </si>
  <si>
    <t>Industrial Sector Energy Related Emissions before CCS[natural gas if,refined petroleum and coke 19,N2O]</t>
  </si>
  <si>
    <t>Industrial Sector Energy Related Emissions before CCS[natural gas if,refined petroleum and coke 19,F gases]</t>
  </si>
  <si>
    <t>Industrial Sector Energy Related Emissions before CCS[natural gas if,chemicals 20,CO2]</t>
  </si>
  <si>
    <t>Industrial Sector Energy Related Emissions before CCS[natural gas if,chemicals 20,VOC]</t>
  </si>
  <si>
    <t>Industrial Sector Energy Related Emissions before CCS[natural gas if,chemicals 20,CO]</t>
  </si>
  <si>
    <t>Industrial Sector Energy Related Emissions before CCS[natural gas if,chemicals 20,NOx]</t>
  </si>
  <si>
    <t>Industrial Sector Energy Related Emissions before CCS[natural gas if,chemicals 20,PM10]</t>
  </si>
  <si>
    <t>Industrial Sector Energy Related Emissions before CCS[natural gas if,chemicals 20,PM25]</t>
  </si>
  <si>
    <t>Industrial Sector Energy Related Emissions before CCS[natural gas if,chemicals 20,SOx]</t>
  </si>
  <si>
    <t>Industrial Sector Energy Related Emissions before CCS[natural gas if,chemicals 20,BC]</t>
  </si>
  <si>
    <t>Industrial Sector Energy Related Emissions before CCS[natural gas if,chemicals 20,OC]</t>
  </si>
  <si>
    <t>Industrial Sector Energy Related Emissions before CCS[natural gas if,chemicals 20,CH4]</t>
  </si>
  <si>
    <t>Industrial Sector Energy Related Emissions before CCS[natural gas if,chemicals 20,N2O]</t>
  </si>
  <si>
    <t>Industrial Sector Energy Related Emissions before CCS[natural gas if,chemicals 20,F gases]</t>
  </si>
  <si>
    <t>Industrial Sector Energy Related Emissions before CCS[natural gas if,rubber and plastic products 22,CO2]</t>
  </si>
  <si>
    <t>Industrial Sector Energy Related Emissions before CCS[natural gas if,rubber and plastic products 22,VOC]</t>
  </si>
  <si>
    <t>Industrial Sector Energy Related Emissions before CCS[natural gas if,rubber and plastic products 22,CO]</t>
  </si>
  <si>
    <t>Industrial Sector Energy Related Emissions before CCS[natural gas if,rubber and plastic products 22,NOx]</t>
  </si>
  <si>
    <t>Industrial Sector Energy Related Emissions before CCS[natural gas if,rubber and plastic products 22,PM10]</t>
  </si>
  <si>
    <t>Industrial Sector Energy Related Emissions before CCS[natural gas if,rubber and plastic products 22,PM25]</t>
  </si>
  <si>
    <t>Industrial Sector Energy Related Emissions before CCS[natural gas if,rubber and plastic products 22,SOx]</t>
  </si>
  <si>
    <t>Industrial Sector Energy Related Emissions before CCS[natural gas if,rubber and plastic products 22,BC]</t>
  </si>
  <si>
    <t>Industrial Sector Energy Related Emissions before CCS[natural gas if,rubber and plastic products 22,OC]</t>
  </si>
  <si>
    <t>Industrial Sector Energy Related Emissions before CCS[natural gas if,rubber and plastic products 22,CH4]</t>
  </si>
  <si>
    <t>Industrial Sector Energy Related Emissions before CCS[natural gas if,rubber and plastic products 22,N2O]</t>
  </si>
  <si>
    <t>Industrial Sector Energy Related Emissions before CCS[natural gas if,rubber and plastic products 22,F gases]</t>
  </si>
  <si>
    <t>Industrial Sector Energy Related Emissions before CCS[natural gas if,glass and glass products 231,CO2]</t>
  </si>
  <si>
    <t>Industrial Sector Energy Related Emissions before CCS[natural gas if,glass and glass products 231,VOC]</t>
  </si>
  <si>
    <t>Industrial Sector Energy Related Emissions before CCS[natural gas if,glass and glass products 231,CO]</t>
  </si>
  <si>
    <t>Industrial Sector Energy Related Emissions before CCS[natural gas if,glass and glass products 231,NOx]</t>
  </si>
  <si>
    <t>Industrial Sector Energy Related Emissions before CCS[natural gas if,glass and glass products 231,PM10]</t>
  </si>
  <si>
    <t>Industrial Sector Energy Related Emissions before CCS[natural gas if,glass and glass products 231,PM25]</t>
  </si>
  <si>
    <t>Industrial Sector Energy Related Emissions before CCS[natural gas if,glass and glass products 231,SOx]</t>
  </si>
  <si>
    <t>Industrial Sector Energy Related Emissions before CCS[natural gas if,glass and glass products 231,BC]</t>
  </si>
  <si>
    <t>Industrial Sector Energy Related Emissions before CCS[natural gas if,glass and glass products 231,OC]</t>
  </si>
  <si>
    <t>Industrial Sector Energy Related Emissions before CCS[natural gas if,glass and glass products 231,CH4]</t>
  </si>
  <si>
    <t>Industrial Sector Energy Related Emissions before CCS[natural gas if,glass and glass products 231,N2O]</t>
  </si>
  <si>
    <t>Industrial Sector Energy Related Emissions before CCS[natural gas if,glass and glass products 231,F gases]</t>
  </si>
  <si>
    <t>Industrial Sector Energy Related Emissions before CCS[natural gas if,cement and other nonmetallic minerals 239,CO2]</t>
  </si>
  <si>
    <t>Industrial Sector Energy Related Emissions before CCS[natural gas if,cement and other nonmetallic minerals 239,VOC]</t>
  </si>
  <si>
    <t>Industrial Sector Energy Related Emissions before CCS[natural gas if,cement and other nonmetallic minerals 239,CO]</t>
  </si>
  <si>
    <t>Industrial Sector Energy Related Emissions before CCS[natural gas if,cement and other nonmetallic minerals 239,NOx]</t>
  </si>
  <si>
    <t>Industrial Sector Energy Related Emissions before CCS[natural gas if,cement and other nonmetallic minerals 239,PM10]</t>
  </si>
  <si>
    <t>Industrial Sector Energy Related Emissions before CCS[natural gas if,cement and other nonmetallic minerals 239,PM25]</t>
  </si>
  <si>
    <t>Industrial Sector Energy Related Emissions before CCS[natural gas if,cement and other nonmetallic minerals 239,SOx]</t>
  </si>
  <si>
    <t>Industrial Sector Energy Related Emissions before CCS[natural gas if,cement and other nonmetallic minerals 239,BC]</t>
  </si>
  <si>
    <t>Industrial Sector Energy Related Emissions before CCS[natural gas if,cement and other nonmetallic minerals 239,OC]</t>
  </si>
  <si>
    <t>Industrial Sector Energy Related Emissions before CCS[natural gas if,cement and other nonmetallic minerals 239,CH4]</t>
  </si>
  <si>
    <t>Industrial Sector Energy Related Emissions before CCS[natural gas if,cement and other nonmetallic minerals 239,N2O]</t>
  </si>
  <si>
    <t>Industrial Sector Energy Related Emissions before CCS[natural gas if,cement and other nonmetallic minerals 239,F gases]</t>
  </si>
  <si>
    <t>Industrial Sector Energy Related Emissions before CCS[natural gas if,iron and steel 241,CO2]</t>
  </si>
  <si>
    <t>Industrial Sector Energy Related Emissions before CCS[natural gas if,iron and steel 241,VOC]</t>
  </si>
  <si>
    <t>Industrial Sector Energy Related Emissions before CCS[natural gas if,iron and steel 241,CO]</t>
  </si>
  <si>
    <t>Industrial Sector Energy Related Emissions before CCS[natural gas if,iron and steel 241,NOx]</t>
  </si>
  <si>
    <t>Industrial Sector Energy Related Emissions before CCS[natural gas if,iron and steel 241,PM10]</t>
  </si>
  <si>
    <t>Industrial Sector Energy Related Emissions before CCS[natural gas if,iron and steel 241,PM25]</t>
  </si>
  <si>
    <t>Industrial Sector Energy Related Emissions before CCS[natural gas if,iron and steel 241,SOx]</t>
  </si>
  <si>
    <t>Industrial Sector Energy Related Emissions before CCS[natural gas if,iron and steel 241,BC]</t>
  </si>
  <si>
    <t>Industrial Sector Energy Related Emissions before CCS[natural gas if,iron and steel 241,OC]</t>
  </si>
  <si>
    <t>Industrial Sector Energy Related Emissions before CCS[natural gas if,iron and steel 241,CH4]</t>
  </si>
  <si>
    <t>Industrial Sector Energy Related Emissions before CCS[natural gas if,iron and steel 241,N2O]</t>
  </si>
  <si>
    <t>Industrial Sector Energy Related Emissions before CCS[natural gas if,iron and steel 241,F gases]</t>
  </si>
  <si>
    <t>Industrial Sector Energy Related Emissions before CCS[natural gas if,other metals 242,CO2]</t>
  </si>
  <si>
    <t>Industrial Sector Energy Related Emissions before CCS[natural gas if,other metals 242,VOC]</t>
  </si>
  <si>
    <t>Industrial Sector Energy Related Emissions before CCS[natural gas if,other metals 242,CO]</t>
  </si>
  <si>
    <t>Industrial Sector Energy Related Emissions before CCS[natural gas if,other metals 242,NOx]</t>
  </si>
  <si>
    <t>Industrial Sector Energy Related Emissions before CCS[natural gas if,other metals 242,PM10]</t>
  </si>
  <si>
    <t>Industrial Sector Energy Related Emissions before CCS[natural gas if,other metals 242,PM25]</t>
  </si>
  <si>
    <t>Industrial Sector Energy Related Emissions before CCS[natural gas if,other metals 242,SOx]</t>
  </si>
  <si>
    <t>Industrial Sector Energy Related Emissions before CCS[natural gas if,other metals 242,BC]</t>
  </si>
  <si>
    <t>Industrial Sector Energy Related Emissions before CCS[natural gas if,other metals 242,OC]</t>
  </si>
  <si>
    <t>Industrial Sector Energy Related Emissions before CCS[natural gas if,other metals 242,CH4]</t>
  </si>
  <si>
    <t>Industrial Sector Energy Related Emissions before CCS[natural gas if,other metals 242,N2O]</t>
  </si>
  <si>
    <t>Industrial Sector Energy Related Emissions before CCS[natural gas if,other metals 242,F gases]</t>
  </si>
  <si>
    <t>Industrial Sector Energy Related Emissions before CCS[natural gas if,metal products except machinery and vehicles 25,CO2]</t>
  </si>
  <si>
    <t>Industrial Sector Energy Related Emissions before CCS[natural gas if,metal products except machinery and vehicles 25,VOC]</t>
  </si>
  <si>
    <t>Industrial Sector Energy Related Emissions before CCS[natural gas if,metal products except machinery and vehicles 25,CO]</t>
  </si>
  <si>
    <t>Industrial Sector Energy Related Emissions before CCS[natural gas if,metal products except machinery and vehicles 25,NOx]</t>
  </si>
  <si>
    <t>Industrial Sector Energy Related Emissions before CCS[natural gas if,metal products except machinery and vehicles 25,PM10]</t>
  </si>
  <si>
    <t>Industrial Sector Energy Related Emissions before CCS[natural gas if,metal products except machinery and vehicles 25,PM25]</t>
  </si>
  <si>
    <t>Industrial Sector Energy Related Emissions before CCS[natural gas if,metal products except machinery and vehicles 25,SOx]</t>
  </si>
  <si>
    <t>Industrial Sector Energy Related Emissions before CCS[natural gas if,metal products except machinery and vehicles 25,BC]</t>
  </si>
  <si>
    <t>Industrial Sector Energy Related Emissions before CCS[natural gas if,metal products except machinery and vehicles 25,OC]</t>
  </si>
  <si>
    <t>Industrial Sector Energy Related Emissions before CCS[natural gas if,metal products except machinery and vehicles 25,CH4]</t>
  </si>
  <si>
    <t>Industrial Sector Energy Related Emissions before CCS[natural gas if,metal products except machinery and vehicles 25,N2O]</t>
  </si>
  <si>
    <t>Industrial Sector Energy Related Emissions before CCS[natural gas if,metal products except machinery and vehicles 25,F gases]</t>
  </si>
  <si>
    <t>Industrial Sector Energy Related Emissions before CCS[natural gas if,computers and electronics 26,CO2]</t>
  </si>
  <si>
    <t>Industrial Sector Energy Related Emissions before CCS[natural gas if,computers and electronics 26,VOC]</t>
  </si>
  <si>
    <t>Industrial Sector Energy Related Emissions before CCS[natural gas if,computers and electronics 26,CO]</t>
  </si>
  <si>
    <t>Industrial Sector Energy Related Emissions before CCS[natural gas if,computers and electronics 26,NOx]</t>
  </si>
  <si>
    <t>Industrial Sector Energy Related Emissions before CCS[natural gas if,computers and electronics 26,PM10]</t>
  </si>
  <si>
    <t>Industrial Sector Energy Related Emissions before CCS[natural gas if,computers and electronics 26,PM25]</t>
  </si>
  <si>
    <t>Industrial Sector Energy Related Emissions before CCS[natural gas if,computers and electronics 26,SOx]</t>
  </si>
  <si>
    <t>Industrial Sector Energy Related Emissions before CCS[natural gas if,computers and electronics 26,BC]</t>
  </si>
  <si>
    <t>Industrial Sector Energy Related Emissions before CCS[natural gas if,computers and electronics 26,OC]</t>
  </si>
  <si>
    <t>Industrial Sector Energy Related Emissions before CCS[natural gas if,computers and electronics 26,CH4]</t>
  </si>
  <si>
    <t>Industrial Sector Energy Related Emissions before CCS[natural gas if,computers and electronics 26,N2O]</t>
  </si>
  <si>
    <t>Industrial Sector Energy Related Emissions before CCS[natural gas if,computers and electronics 26,F gases]</t>
  </si>
  <si>
    <t>Industrial Sector Energy Related Emissions before CCS[natural gas if,appliances and electrical equipment 27,CO2]</t>
  </si>
  <si>
    <t>Industrial Sector Energy Related Emissions before CCS[natural gas if,appliances and electrical equipment 27,VOC]</t>
  </si>
  <si>
    <t>Industrial Sector Energy Related Emissions before CCS[natural gas if,appliances and electrical equipment 27,CO]</t>
  </si>
  <si>
    <t>Industrial Sector Energy Related Emissions before CCS[natural gas if,appliances and electrical equipment 27,NOx]</t>
  </si>
  <si>
    <t>Industrial Sector Energy Related Emissions before CCS[natural gas if,appliances and electrical equipment 27,PM10]</t>
  </si>
  <si>
    <t>Industrial Sector Energy Related Emissions before CCS[natural gas if,appliances and electrical equipment 27,PM25]</t>
  </si>
  <si>
    <t>Industrial Sector Energy Related Emissions before CCS[natural gas if,appliances and electrical equipment 27,SOx]</t>
  </si>
  <si>
    <t>Industrial Sector Energy Related Emissions before CCS[natural gas if,appliances and electrical equipment 27,BC]</t>
  </si>
  <si>
    <t>Industrial Sector Energy Related Emissions before CCS[natural gas if,appliances and electrical equipment 27,OC]</t>
  </si>
  <si>
    <t>Industrial Sector Energy Related Emissions before CCS[natural gas if,appliances and electrical equipment 27,CH4]</t>
  </si>
  <si>
    <t>Industrial Sector Energy Related Emissions before CCS[natural gas if,appliances and electrical equipment 27,N2O]</t>
  </si>
  <si>
    <t>Industrial Sector Energy Related Emissions before CCS[natural gas if,appliances and electrical equipment 27,F gases]</t>
  </si>
  <si>
    <t>Industrial Sector Energy Related Emissions before CCS[natural gas if,other machinery 28,CO2]</t>
  </si>
  <si>
    <t>Industrial Sector Energy Related Emissions before CCS[natural gas if,other machinery 28,VOC]</t>
  </si>
  <si>
    <t>Industrial Sector Energy Related Emissions before CCS[natural gas if,other machinery 28,CO]</t>
  </si>
  <si>
    <t>Industrial Sector Energy Related Emissions before CCS[natural gas if,other machinery 28,NOx]</t>
  </si>
  <si>
    <t>Industrial Sector Energy Related Emissions before CCS[natural gas if,other machinery 28,PM10]</t>
  </si>
  <si>
    <t>Industrial Sector Energy Related Emissions before CCS[natural gas if,other machinery 28,PM25]</t>
  </si>
  <si>
    <t>Industrial Sector Energy Related Emissions before CCS[natural gas if,other machinery 28,SOx]</t>
  </si>
  <si>
    <t>Industrial Sector Energy Related Emissions before CCS[natural gas if,other machinery 28,BC]</t>
  </si>
  <si>
    <t>Industrial Sector Energy Related Emissions before CCS[natural gas if,other machinery 28,OC]</t>
  </si>
  <si>
    <t>Industrial Sector Energy Related Emissions before CCS[natural gas if,other machinery 28,CH4]</t>
  </si>
  <si>
    <t>Industrial Sector Energy Related Emissions before CCS[natural gas if,other machinery 28,N2O]</t>
  </si>
  <si>
    <t>Industrial Sector Energy Related Emissions before CCS[natural gas if,other machinery 28,F gases]</t>
  </si>
  <si>
    <t>Industrial Sector Energy Related Emissions before CCS[natural gas if,road vehicles 29,CO2]</t>
  </si>
  <si>
    <t>Industrial Sector Energy Related Emissions before CCS[natural gas if,road vehicles 29,VOC]</t>
  </si>
  <si>
    <t>Industrial Sector Energy Related Emissions before CCS[natural gas if,road vehicles 29,CO]</t>
  </si>
  <si>
    <t>Industrial Sector Energy Related Emissions before CCS[natural gas if,road vehicles 29,NOx]</t>
  </si>
  <si>
    <t>Industrial Sector Energy Related Emissions before CCS[natural gas if,road vehicles 29,PM10]</t>
  </si>
  <si>
    <t>Industrial Sector Energy Related Emissions before CCS[natural gas if,road vehicles 29,PM25]</t>
  </si>
  <si>
    <t>Industrial Sector Energy Related Emissions before CCS[natural gas if,road vehicles 29,SOx]</t>
  </si>
  <si>
    <t>Industrial Sector Energy Related Emissions before CCS[natural gas if,road vehicles 29,BC]</t>
  </si>
  <si>
    <t>Industrial Sector Energy Related Emissions before CCS[natural gas if,road vehicles 29,OC]</t>
  </si>
  <si>
    <t>Industrial Sector Energy Related Emissions before CCS[natural gas if,road vehicles 29,CH4]</t>
  </si>
  <si>
    <t>Industrial Sector Energy Related Emissions before CCS[natural gas if,road vehicles 29,N2O]</t>
  </si>
  <si>
    <t>Industrial Sector Energy Related Emissions before CCS[natural gas if,road vehicles 29,F gases]</t>
  </si>
  <si>
    <t>Industrial Sector Energy Related Emissions before CCS[natural gas if,nonroad vehicles 30,CO2]</t>
  </si>
  <si>
    <t>Industrial Sector Energy Related Emissions before CCS[natural gas if,nonroad vehicles 30,VOC]</t>
  </si>
  <si>
    <t>Industrial Sector Energy Related Emissions before CCS[natural gas if,nonroad vehicles 30,CO]</t>
  </si>
  <si>
    <t>Industrial Sector Energy Related Emissions before CCS[natural gas if,nonroad vehicles 30,NOx]</t>
  </si>
  <si>
    <t>Industrial Sector Energy Related Emissions before CCS[natural gas if,nonroad vehicles 30,PM10]</t>
  </si>
  <si>
    <t>Industrial Sector Energy Related Emissions before CCS[natural gas if,nonroad vehicles 30,PM25]</t>
  </si>
  <si>
    <t>Industrial Sector Energy Related Emissions before CCS[natural gas if,nonroad vehicles 30,SOx]</t>
  </si>
  <si>
    <t>Industrial Sector Energy Related Emissions before CCS[natural gas if,nonroad vehicles 30,BC]</t>
  </si>
  <si>
    <t>Industrial Sector Energy Related Emissions before CCS[natural gas if,nonroad vehicles 30,OC]</t>
  </si>
  <si>
    <t>Industrial Sector Energy Related Emissions before CCS[natural gas if,nonroad vehicles 30,CH4]</t>
  </si>
  <si>
    <t>Industrial Sector Energy Related Emissions before CCS[natural gas if,nonroad vehicles 30,N2O]</t>
  </si>
  <si>
    <t>Industrial Sector Energy Related Emissions before CCS[natural gas if,nonroad vehicles 30,F gases]</t>
  </si>
  <si>
    <t>Industrial Sector Energy Related Emissions before CCS[natural gas if,other manufacturing 31T33,CO2]</t>
  </si>
  <si>
    <t>Industrial Sector Energy Related Emissions before CCS[natural gas if,other manufacturing 31T33,VOC]</t>
  </si>
  <si>
    <t>Industrial Sector Energy Related Emissions before CCS[natural gas if,other manufacturing 31T33,CO]</t>
  </si>
  <si>
    <t>Industrial Sector Energy Related Emissions before CCS[natural gas if,other manufacturing 31T33,NOx]</t>
  </si>
  <si>
    <t>Industrial Sector Energy Related Emissions before CCS[natural gas if,other manufacturing 31T33,PM10]</t>
  </si>
  <si>
    <t>Industrial Sector Energy Related Emissions before CCS[natural gas if,other manufacturing 31T33,PM25]</t>
  </si>
  <si>
    <t>Industrial Sector Energy Related Emissions before CCS[natural gas if,other manufacturing 31T33,SOx]</t>
  </si>
  <si>
    <t>Industrial Sector Energy Related Emissions before CCS[natural gas if,other manufacturing 31T33,BC]</t>
  </si>
  <si>
    <t>Industrial Sector Energy Related Emissions before CCS[natural gas if,other manufacturing 31T33,OC]</t>
  </si>
  <si>
    <t>Industrial Sector Energy Related Emissions before CCS[natural gas if,other manufacturing 31T33,CH4]</t>
  </si>
  <si>
    <t>Industrial Sector Energy Related Emissions before CCS[natural gas if,other manufacturing 31T33,N2O]</t>
  </si>
  <si>
    <t>Industrial Sector Energy Related Emissions before CCS[natural gas if,other manufacturing 31T33,F gases]</t>
  </si>
  <si>
    <t>Industrial Sector Energy Related Emissions before CCS[natural gas if,energy pipelines and gas processing 352T353,CO2]</t>
  </si>
  <si>
    <t>Industrial Sector Energy Related Emissions before CCS[natural gas if,energy pipelines and gas processing 352T353,VOC]</t>
  </si>
  <si>
    <t>Industrial Sector Energy Related Emissions before CCS[natural gas if,energy pipelines and gas processing 352T353,CO]</t>
  </si>
  <si>
    <t>Industrial Sector Energy Related Emissions before CCS[natural gas if,energy pipelines and gas processing 352T353,NOx]</t>
  </si>
  <si>
    <t>Industrial Sector Energy Related Emissions before CCS[natural gas if,energy pipelines and gas processing 352T353,PM10]</t>
  </si>
  <si>
    <t>Industrial Sector Energy Related Emissions before CCS[natural gas if,energy pipelines and gas processing 352T353,PM25]</t>
  </si>
  <si>
    <t>Industrial Sector Energy Related Emissions before CCS[natural gas if,energy pipelines and gas processing 352T353,SOx]</t>
  </si>
  <si>
    <t>Industrial Sector Energy Related Emissions before CCS[natural gas if,energy pipelines and gas processing 352T353,BC]</t>
  </si>
  <si>
    <t>Industrial Sector Energy Related Emissions before CCS[natural gas if,energy pipelines and gas processing 352T353,OC]</t>
  </si>
  <si>
    <t>Industrial Sector Energy Related Emissions before CCS[natural gas if,energy pipelines and gas processing 352T353,CH4]</t>
  </si>
  <si>
    <t>Industrial Sector Energy Related Emissions before CCS[natural gas if,energy pipelines and gas processing 352T353,N2O]</t>
  </si>
  <si>
    <t>Industrial Sector Energy Related Emissions before CCS[natural gas if,energy pipelines and gas processing 352T353,F gases]</t>
  </si>
  <si>
    <t>Industrial Sector Energy Related Emissions before CCS[natural gas if,water and waste 36T39,CO2]</t>
  </si>
  <si>
    <t>Industrial Sector Energy Related Emissions before CCS[natural gas if,water and waste 36T39,VOC]</t>
  </si>
  <si>
    <t>Industrial Sector Energy Related Emissions before CCS[natural gas if,water and waste 36T39,CO]</t>
  </si>
  <si>
    <t>Industrial Sector Energy Related Emissions before CCS[natural gas if,water and waste 36T39,NOx]</t>
  </si>
  <si>
    <t>Industrial Sector Energy Related Emissions before CCS[natural gas if,water and waste 36T39,PM10]</t>
  </si>
  <si>
    <t>Industrial Sector Energy Related Emissions before CCS[natural gas if,water and waste 36T39,PM25]</t>
  </si>
  <si>
    <t>Industrial Sector Energy Related Emissions before CCS[natural gas if,water and waste 36T39,SOx]</t>
  </si>
  <si>
    <t>Industrial Sector Energy Related Emissions before CCS[natural gas if,water and waste 36T39,BC]</t>
  </si>
  <si>
    <t>Industrial Sector Energy Related Emissions before CCS[natural gas if,water and waste 36T39,OC]</t>
  </si>
  <si>
    <t>Industrial Sector Energy Related Emissions before CCS[natural gas if,water and waste 36T39,CH4]</t>
  </si>
  <si>
    <t>Industrial Sector Energy Related Emissions before CCS[natural gas if,water and waste 36T39,N2O]</t>
  </si>
  <si>
    <t>Industrial Sector Energy Related Emissions before CCS[natural gas if,water and waste 36T39,F gases]</t>
  </si>
  <si>
    <t>Industrial Sector Energy Related Emissions before CCS[natural gas if,construction 41T43,CO2]</t>
  </si>
  <si>
    <t>Industrial Sector Energy Related Emissions before CCS[natural gas if,construction 41T43,VOC]</t>
  </si>
  <si>
    <t>Industrial Sector Energy Related Emissions before CCS[natural gas if,construction 41T43,CO]</t>
  </si>
  <si>
    <t>Industrial Sector Energy Related Emissions before CCS[natural gas if,construction 41T43,NOx]</t>
  </si>
  <si>
    <t>Industrial Sector Energy Related Emissions before CCS[natural gas if,construction 41T43,PM10]</t>
  </si>
  <si>
    <t>Industrial Sector Energy Related Emissions before CCS[natural gas if,construction 41T43,PM25]</t>
  </si>
  <si>
    <t>Industrial Sector Energy Related Emissions before CCS[natural gas if,construction 41T43,SOx]</t>
  </si>
  <si>
    <t>Industrial Sector Energy Related Emissions before CCS[natural gas if,construction 41T43,BC]</t>
  </si>
  <si>
    <t>Industrial Sector Energy Related Emissions before CCS[natural gas if,construction 41T43,OC]</t>
  </si>
  <si>
    <t>Industrial Sector Energy Related Emissions before CCS[natural gas if,construction 41T43,CH4]</t>
  </si>
  <si>
    <t>Industrial Sector Energy Related Emissions before CCS[natural gas if,construction 41T43,N2O]</t>
  </si>
  <si>
    <t>Industrial Sector Energy Related Emissions before CCS[natural gas if,construction 41T43,F gases]</t>
  </si>
  <si>
    <t>Industrial Sector Energy Related Emissions before CCS[biomass if,agriculture and forestry 01T03,CO2]</t>
  </si>
  <si>
    <t>Industrial Sector Energy Related Emissions before CCS[biomass if,agriculture and forestry 01T03,VOC]</t>
  </si>
  <si>
    <t>Industrial Sector Energy Related Emissions before CCS[biomass if,agriculture and forestry 01T03,CO]</t>
  </si>
  <si>
    <t>Industrial Sector Energy Related Emissions before CCS[biomass if,agriculture and forestry 01T03,NOx]</t>
  </si>
  <si>
    <t>Industrial Sector Energy Related Emissions before CCS[biomass if,agriculture and forestry 01T03,PM10]</t>
  </si>
  <si>
    <t>Industrial Sector Energy Related Emissions before CCS[biomass if,agriculture and forestry 01T03,PM25]</t>
  </si>
  <si>
    <t>Industrial Sector Energy Related Emissions before CCS[biomass if,agriculture and forestry 01T03,SOx]</t>
  </si>
  <si>
    <t>Industrial Sector Energy Related Emissions before CCS[biomass if,agriculture and forestry 01T03,BC]</t>
  </si>
  <si>
    <t>Industrial Sector Energy Related Emissions before CCS[biomass if,agriculture and forestry 01T03,OC]</t>
  </si>
  <si>
    <t>Industrial Sector Energy Related Emissions before CCS[biomass if,agriculture and forestry 01T03,CH4]</t>
  </si>
  <si>
    <t>Industrial Sector Energy Related Emissions before CCS[biomass if,agriculture and forestry 01T03,N2O]</t>
  </si>
  <si>
    <t>Industrial Sector Energy Related Emissions before CCS[biomass if,agriculture and forestry 01T03,F gases]</t>
  </si>
  <si>
    <t>Industrial Sector Energy Related Emissions before CCS[biomass if,coal mining 05,CO2]</t>
  </si>
  <si>
    <t>Industrial Sector Energy Related Emissions before CCS[biomass if,coal mining 05,VOC]</t>
  </si>
  <si>
    <t>Industrial Sector Energy Related Emissions before CCS[biomass if,coal mining 05,CO]</t>
  </si>
  <si>
    <t>Industrial Sector Energy Related Emissions before CCS[biomass if,coal mining 05,NOx]</t>
  </si>
  <si>
    <t>Industrial Sector Energy Related Emissions before CCS[biomass if,coal mining 05,PM10]</t>
  </si>
  <si>
    <t>Industrial Sector Energy Related Emissions before CCS[biomass if,coal mining 05,PM25]</t>
  </si>
  <si>
    <t>Industrial Sector Energy Related Emissions before CCS[biomass if,coal mining 05,SOx]</t>
  </si>
  <si>
    <t>Industrial Sector Energy Related Emissions before CCS[biomass if,coal mining 05,BC]</t>
  </si>
  <si>
    <t>Industrial Sector Energy Related Emissions before CCS[biomass if,coal mining 05,OC]</t>
  </si>
  <si>
    <t>Industrial Sector Energy Related Emissions before CCS[biomass if,coal mining 05,CH4]</t>
  </si>
  <si>
    <t>Industrial Sector Energy Related Emissions before CCS[biomass if,coal mining 05,N2O]</t>
  </si>
  <si>
    <t>Industrial Sector Energy Related Emissions before CCS[biomass if,coal mining 05,F gases]</t>
  </si>
  <si>
    <t>Industrial Sector Energy Related Emissions before CCS[biomass if,oil and gas extraction 06,CO2]</t>
  </si>
  <si>
    <t>Industrial Sector Energy Related Emissions before CCS[biomass if,oil and gas extraction 06,VOC]</t>
  </si>
  <si>
    <t>Industrial Sector Energy Related Emissions before CCS[biomass if,oil and gas extraction 06,CO]</t>
  </si>
  <si>
    <t>Industrial Sector Energy Related Emissions before CCS[biomass if,oil and gas extraction 06,NOx]</t>
  </si>
  <si>
    <t>Industrial Sector Energy Related Emissions before CCS[biomass if,oil and gas extraction 06,PM10]</t>
  </si>
  <si>
    <t>Industrial Sector Energy Related Emissions before CCS[biomass if,oil and gas extraction 06,PM25]</t>
  </si>
  <si>
    <t>Industrial Sector Energy Related Emissions before CCS[biomass if,oil and gas extraction 06,SOx]</t>
  </si>
  <si>
    <t>Industrial Sector Energy Related Emissions before CCS[biomass if,oil and gas extraction 06,BC]</t>
  </si>
  <si>
    <t>Industrial Sector Energy Related Emissions before CCS[biomass if,oil and gas extraction 06,OC]</t>
  </si>
  <si>
    <t>Industrial Sector Energy Related Emissions before CCS[biomass if,oil and gas extraction 06,CH4]</t>
  </si>
  <si>
    <t>Industrial Sector Energy Related Emissions before CCS[biomass if,oil and gas extraction 06,N2O]</t>
  </si>
  <si>
    <t>Industrial Sector Energy Related Emissions before CCS[biomass if,oil and gas extraction 06,F gases]</t>
  </si>
  <si>
    <t>Industrial Sector Energy Related Emissions before CCS[biomass if,other mining and quarrying 07T08,CO2]</t>
  </si>
  <si>
    <t>Industrial Sector Energy Related Emissions before CCS[biomass if,other mining and quarrying 07T08,VOC]</t>
  </si>
  <si>
    <t>Industrial Sector Energy Related Emissions before CCS[biomass if,other mining and quarrying 07T08,CO]</t>
  </si>
  <si>
    <t>Industrial Sector Energy Related Emissions before CCS[biomass if,other mining and quarrying 07T08,NOx]</t>
  </si>
  <si>
    <t>Industrial Sector Energy Related Emissions before CCS[biomass if,other mining and quarrying 07T08,PM10]</t>
  </si>
  <si>
    <t>Industrial Sector Energy Related Emissions before CCS[biomass if,other mining and quarrying 07T08,PM25]</t>
  </si>
  <si>
    <t>Industrial Sector Energy Related Emissions before CCS[biomass if,other mining and quarrying 07T08,SOx]</t>
  </si>
  <si>
    <t>Industrial Sector Energy Related Emissions before CCS[biomass if,other mining and quarrying 07T08,BC]</t>
  </si>
  <si>
    <t>Industrial Sector Energy Related Emissions before CCS[biomass if,other mining and quarrying 07T08,OC]</t>
  </si>
  <si>
    <t>Industrial Sector Energy Related Emissions before CCS[biomass if,other mining and quarrying 07T08,CH4]</t>
  </si>
  <si>
    <t>Industrial Sector Energy Related Emissions before CCS[biomass if,other mining and quarrying 07T08,N2O]</t>
  </si>
  <si>
    <t>Industrial Sector Energy Related Emissions before CCS[biomass if,other mining and quarrying 07T08,F gases]</t>
  </si>
  <si>
    <t>Industrial Sector Energy Related Emissions before CCS[biomass if,food beverage and tobacco 10T12,CO2]</t>
  </si>
  <si>
    <t>Industrial Sector Energy Related Emissions before CCS[biomass if,food beverage and tobacco 10T12,VOC]</t>
  </si>
  <si>
    <t>Industrial Sector Energy Related Emissions before CCS[biomass if,food beverage and tobacco 10T12,CO]</t>
  </si>
  <si>
    <t>Industrial Sector Energy Related Emissions before CCS[biomass if,food beverage and tobacco 10T12,NOx]</t>
  </si>
  <si>
    <t>Industrial Sector Energy Related Emissions before CCS[biomass if,food beverage and tobacco 10T12,PM10]</t>
  </si>
  <si>
    <t>Industrial Sector Energy Related Emissions before CCS[biomass if,food beverage and tobacco 10T12,PM25]</t>
  </si>
  <si>
    <t>Industrial Sector Energy Related Emissions before CCS[biomass if,food beverage and tobacco 10T12,SOx]</t>
  </si>
  <si>
    <t>Industrial Sector Energy Related Emissions before CCS[biomass if,food beverage and tobacco 10T12,BC]</t>
  </si>
  <si>
    <t>Industrial Sector Energy Related Emissions before CCS[biomass if,food beverage and tobacco 10T12,OC]</t>
  </si>
  <si>
    <t>Industrial Sector Energy Related Emissions before CCS[biomass if,food beverage and tobacco 10T12,CH4]</t>
  </si>
  <si>
    <t>Industrial Sector Energy Related Emissions before CCS[biomass if,food beverage and tobacco 10T12,N2O]</t>
  </si>
  <si>
    <t>Industrial Sector Energy Related Emissions before CCS[biomass if,food beverage and tobacco 10T12,F gases]</t>
  </si>
  <si>
    <t>Industrial Sector Energy Related Emissions before CCS[biomass if,textiles apparel and leather 13T15,CO2]</t>
  </si>
  <si>
    <t>Industrial Sector Energy Related Emissions before CCS[biomass if,textiles apparel and leather 13T15,VOC]</t>
  </si>
  <si>
    <t>Industrial Sector Energy Related Emissions before CCS[biomass if,textiles apparel and leather 13T15,CO]</t>
  </si>
  <si>
    <t>Industrial Sector Energy Related Emissions before CCS[biomass if,textiles apparel and leather 13T15,NOx]</t>
  </si>
  <si>
    <t>Industrial Sector Energy Related Emissions before CCS[biomass if,textiles apparel and leather 13T15,PM10]</t>
  </si>
  <si>
    <t>Industrial Sector Energy Related Emissions before CCS[biomass if,textiles apparel and leather 13T15,PM25]</t>
  </si>
  <si>
    <t>Industrial Sector Energy Related Emissions before CCS[biomass if,textiles apparel and leather 13T15,SOx]</t>
  </si>
  <si>
    <t>Industrial Sector Energy Related Emissions before CCS[biomass if,textiles apparel and leather 13T15,BC]</t>
  </si>
  <si>
    <t>Industrial Sector Energy Related Emissions before CCS[biomass if,textiles apparel and leather 13T15,OC]</t>
  </si>
  <si>
    <t>Industrial Sector Energy Related Emissions before CCS[biomass if,textiles apparel and leather 13T15,CH4]</t>
  </si>
  <si>
    <t>Industrial Sector Energy Related Emissions before CCS[biomass if,textiles apparel and leather 13T15,N2O]</t>
  </si>
  <si>
    <t>Industrial Sector Energy Related Emissions before CCS[biomass if,textiles apparel and leather 13T15,F gases]</t>
  </si>
  <si>
    <t>Industrial Sector Energy Related Emissions before CCS[biomass if,wood products 16,CO2]</t>
  </si>
  <si>
    <t>Industrial Sector Energy Related Emissions before CCS[biomass if,wood products 16,VOC]</t>
  </si>
  <si>
    <t>Industrial Sector Energy Related Emissions before CCS[biomass if,wood products 16,CO]</t>
  </si>
  <si>
    <t>Industrial Sector Energy Related Emissions before CCS[biomass if,wood products 16,NOx]</t>
  </si>
  <si>
    <t>Industrial Sector Energy Related Emissions before CCS[biomass if,wood products 16,PM10]</t>
  </si>
  <si>
    <t>Industrial Sector Energy Related Emissions before CCS[biomass if,wood products 16,PM25]</t>
  </si>
  <si>
    <t>Industrial Sector Energy Related Emissions before CCS[biomass if,wood products 16,SOx]</t>
  </si>
  <si>
    <t>Industrial Sector Energy Related Emissions before CCS[biomass if,wood products 16,BC]</t>
  </si>
  <si>
    <t>Industrial Sector Energy Related Emissions before CCS[biomass if,wood products 16,OC]</t>
  </si>
  <si>
    <t>Industrial Sector Energy Related Emissions before CCS[biomass if,wood products 16,CH4]</t>
  </si>
  <si>
    <t>Industrial Sector Energy Related Emissions before CCS[biomass if,wood products 16,N2O]</t>
  </si>
  <si>
    <t>Industrial Sector Energy Related Emissions before CCS[biomass if,wood products 16,F gases]</t>
  </si>
  <si>
    <t>Industrial Sector Energy Related Emissions before CCS[biomass if,pulp paper and printing 17T18,CO2]</t>
  </si>
  <si>
    <t>Industrial Sector Energy Related Emissions before CCS[biomass if,pulp paper and printing 17T18,VOC]</t>
  </si>
  <si>
    <t>Industrial Sector Energy Related Emissions before CCS[biomass if,pulp paper and printing 17T18,CO]</t>
  </si>
  <si>
    <t>Industrial Sector Energy Related Emissions before CCS[biomass if,pulp paper and printing 17T18,NOx]</t>
  </si>
  <si>
    <t>Industrial Sector Energy Related Emissions before CCS[biomass if,pulp paper and printing 17T18,PM10]</t>
  </si>
  <si>
    <t>Industrial Sector Energy Related Emissions before CCS[biomass if,pulp paper and printing 17T18,PM25]</t>
  </si>
  <si>
    <t>Industrial Sector Energy Related Emissions before CCS[biomass if,pulp paper and printing 17T18,SOx]</t>
  </si>
  <si>
    <t>Industrial Sector Energy Related Emissions before CCS[biomass if,pulp paper and printing 17T18,BC]</t>
  </si>
  <si>
    <t>Industrial Sector Energy Related Emissions before CCS[biomass if,pulp paper and printing 17T18,OC]</t>
  </si>
  <si>
    <t>Industrial Sector Energy Related Emissions before CCS[biomass if,pulp paper and printing 17T18,CH4]</t>
  </si>
  <si>
    <t>Industrial Sector Energy Related Emissions before CCS[biomass if,pulp paper and printing 17T18,N2O]</t>
  </si>
  <si>
    <t>Industrial Sector Energy Related Emissions before CCS[biomass if,pulp paper and printing 17T18,F gases]</t>
  </si>
  <si>
    <t>Industrial Sector Energy Related Emissions before CCS[biomass if,refined petroleum and coke 19,CO2]</t>
  </si>
  <si>
    <t>Industrial Sector Energy Related Emissions before CCS[biomass if,refined petroleum and coke 19,VOC]</t>
  </si>
  <si>
    <t>Industrial Sector Energy Related Emissions before CCS[biomass if,refined petroleum and coke 19,CO]</t>
  </si>
  <si>
    <t>Industrial Sector Energy Related Emissions before CCS[biomass if,refined petroleum and coke 19,NOx]</t>
  </si>
  <si>
    <t>Industrial Sector Energy Related Emissions before CCS[biomass if,refined petroleum and coke 19,PM10]</t>
  </si>
  <si>
    <t>Industrial Sector Energy Related Emissions before CCS[biomass if,refined petroleum and coke 19,PM25]</t>
  </si>
  <si>
    <t>Industrial Sector Energy Related Emissions before CCS[biomass if,refined petroleum and coke 19,SOx]</t>
  </si>
  <si>
    <t>Industrial Sector Energy Related Emissions before CCS[biomass if,refined petroleum and coke 19,BC]</t>
  </si>
  <si>
    <t>Industrial Sector Energy Related Emissions before CCS[biomass if,refined petroleum and coke 19,OC]</t>
  </si>
  <si>
    <t>Industrial Sector Energy Related Emissions before CCS[biomass if,refined petroleum and coke 19,CH4]</t>
  </si>
  <si>
    <t>Industrial Sector Energy Related Emissions before CCS[biomass if,refined petroleum and coke 19,N2O]</t>
  </si>
  <si>
    <t>Industrial Sector Energy Related Emissions before CCS[biomass if,refined petroleum and coke 19,F gases]</t>
  </si>
  <si>
    <t>Industrial Sector Energy Related Emissions before CCS[biomass if,chemicals 20,CO2]</t>
  </si>
  <si>
    <t>Industrial Sector Energy Related Emissions before CCS[biomass if,chemicals 20,VOC]</t>
  </si>
  <si>
    <t>Industrial Sector Energy Related Emissions before CCS[biomass if,chemicals 20,CO]</t>
  </si>
  <si>
    <t>Industrial Sector Energy Related Emissions before CCS[biomass if,chemicals 20,NOx]</t>
  </si>
  <si>
    <t>Industrial Sector Energy Related Emissions before CCS[biomass if,chemicals 20,PM10]</t>
  </si>
  <si>
    <t>Industrial Sector Energy Related Emissions before CCS[biomass if,chemicals 20,PM25]</t>
  </si>
  <si>
    <t>Industrial Sector Energy Related Emissions before CCS[biomass if,chemicals 20,SOx]</t>
  </si>
  <si>
    <t>Industrial Sector Energy Related Emissions before CCS[biomass if,chemicals 20,BC]</t>
  </si>
  <si>
    <t>Industrial Sector Energy Related Emissions before CCS[biomass if,chemicals 20,OC]</t>
  </si>
  <si>
    <t>Industrial Sector Energy Related Emissions before CCS[biomass if,chemicals 20,CH4]</t>
  </si>
  <si>
    <t>Industrial Sector Energy Related Emissions before CCS[biomass if,chemicals 20,N2O]</t>
  </si>
  <si>
    <t>Industrial Sector Energy Related Emissions before CCS[biomass if,chemicals 20,F gases]</t>
  </si>
  <si>
    <t>Industrial Sector Energy Related Emissions before CCS[biomass if,rubber and plastic products 22,CO2]</t>
  </si>
  <si>
    <t>Industrial Sector Energy Related Emissions before CCS[biomass if,rubber and plastic products 22,VOC]</t>
  </si>
  <si>
    <t>Industrial Sector Energy Related Emissions before CCS[biomass if,rubber and plastic products 22,CO]</t>
  </si>
  <si>
    <t>Industrial Sector Energy Related Emissions before CCS[biomass if,rubber and plastic products 22,NOx]</t>
  </si>
  <si>
    <t>Industrial Sector Energy Related Emissions before CCS[biomass if,rubber and plastic products 22,PM10]</t>
  </si>
  <si>
    <t>Industrial Sector Energy Related Emissions before CCS[biomass if,rubber and plastic products 22,PM25]</t>
  </si>
  <si>
    <t>Industrial Sector Energy Related Emissions before CCS[biomass if,rubber and plastic products 22,SOx]</t>
  </si>
  <si>
    <t>Industrial Sector Energy Related Emissions before CCS[biomass if,rubber and plastic products 22,BC]</t>
  </si>
  <si>
    <t>Industrial Sector Energy Related Emissions before CCS[biomass if,rubber and plastic products 22,OC]</t>
  </si>
  <si>
    <t>Industrial Sector Energy Related Emissions before CCS[biomass if,rubber and plastic products 22,CH4]</t>
  </si>
  <si>
    <t>Industrial Sector Energy Related Emissions before CCS[biomass if,rubber and plastic products 22,N2O]</t>
  </si>
  <si>
    <t>Industrial Sector Energy Related Emissions before CCS[biomass if,rubber and plastic products 22,F gases]</t>
  </si>
  <si>
    <t>Industrial Sector Energy Related Emissions before CCS[biomass if,glass and glass products 231,CO2]</t>
  </si>
  <si>
    <t>Industrial Sector Energy Related Emissions before CCS[biomass if,glass and glass products 231,VOC]</t>
  </si>
  <si>
    <t>Industrial Sector Energy Related Emissions before CCS[biomass if,glass and glass products 231,CO]</t>
  </si>
  <si>
    <t>Industrial Sector Energy Related Emissions before CCS[biomass if,glass and glass products 231,NOx]</t>
  </si>
  <si>
    <t>Industrial Sector Energy Related Emissions before CCS[biomass if,glass and glass products 231,PM10]</t>
  </si>
  <si>
    <t>Industrial Sector Energy Related Emissions before CCS[biomass if,glass and glass products 231,PM25]</t>
  </si>
  <si>
    <t>Industrial Sector Energy Related Emissions before CCS[biomass if,glass and glass products 231,SOx]</t>
  </si>
  <si>
    <t>Industrial Sector Energy Related Emissions before CCS[biomass if,glass and glass products 231,BC]</t>
  </si>
  <si>
    <t>Industrial Sector Energy Related Emissions before CCS[biomass if,glass and glass products 231,OC]</t>
  </si>
  <si>
    <t>Industrial Sector Energy Related Emissions before CCS[biomass if,glass and glass products 231,CH4]</t>
  </si>
  <si>
    <t>Industrial Sector Energy Related Emissions before CCS[biomass if,glass and glass products 231,N2O]</t>
  </si>
  <si>
    <t>Industrial Sector Energy Related Emissions before CCS[biomass if,glass and glass products 231,F gases]</t>
  </si>
  <si>
    <t>Industrial Sector Energy Related Emissions before CCS[biomass if,cement and other nonmetallic minerals 239,CO2]</t>
  </si>
  <si>
    <t>Industrial Sector Energy Related Emissions before CCS[biomass if,cement and other nonmetallic minerals 239,VOC]</t>
  </si>
  <si>
    <t>Industrial Sector Energy Related Emissions before CCS[biomass if,cement and other nonmetallic minerals 239,CO]</t>
  </si>
  <si>
    <t>Industrial Sector Energy Related Emissions before CCS[biomass if,cement and other nonmetallic minerals 239,NOx]</t>
  </si>
  <si>
    <t>Industrial Sector Energy Related Emissions before CCS[biomass if,cement and other nonmetallic minerals 239,PM10]</t>
  </si>
  <si>
    <t>Industrial Sector Energy Related Emissions before CCS[biomass if,cement and other nonmetallic minerals 239,PM25]</t>
  </si>
  <si>
    <t>Industrial Sector Energy Related Emissions before CCS[biomass if,cement and other nonmetallic minerals 239,SOx]</t>
  </si>
  <si>
    <t>Industrial Sector Energy Related Emissions before CCS[biomass if,cement and other nonmetallic minerals 239,BC]</t>
  </si>
  <si>
    <t>Industrial Sector Energy Related Emissions before CCS[biomass if,cement and other nonmetallic minerals 239,OC]</t>
  </si>
  <si>
    <t>Industrial Sector Energy Related Emissions before CCS[biomass if,cement and other nonmetallic minerals 239,CH4]</t>
  </si>
  <si>
    <t>Industrial Sector Energy Related Emissions before CCS[biomass if,cement and other nonmetallic minerals 239,N2O]</t>
  </si>
  <si>
    <t>Industrial Sector Energy Related Emissions before CCS[biomass if,cement and other nonmetallic minerals 239,F gases]</t>
  </si>
  <si>
    <t>Industrial Sector Energy Related Emissions before CCS[biomass if,iron and steel 241,CO2]</t>
  </si>
  <si>
    <t>Industrial Sector Energy Related Emissions before CCS[biomass if,iron and steel 241,VOC]</t>
  </si>
  <si>
    <t>Industrial Sector Energy Related Emissions before CCS[biomass if,iron and steel 241,CO]</t>
  </si>
  <si>
    <t>Industrial Sector Energy Related Emissions before CCS[biomass if,iron and steel 241,NOx]</t>
  </si>
  <si>
    <t>Industrial Sector Energy Related Emissions before CCS[biomass if,iron and steel 241,PM10]</t>
  </si>
  <si>
    <t>Industrial Sector Energy Related Emissions before CCS[biomass if,iron and steel 241,PM25]</t>
  </si>
  <si>
    <t>Industrial Sector Energy Related Emissions before CCS[biomass if,iron and steel 241,SOx]</t>
  </si>
  <si>
    <t>Industrial Sector Energy Related Emissions before CCS[biomass if,iron and steel 241,BC]</t>
  </si>
  <si>
    <t>Industrial Sector Energy Related Emissions before CCS[biomass if,iron and steel 241,OC]</t>
  </si>
  <si>
    <t>Industrial Sector Energy Related Emissions before CCS[biomass if,iron and steel 241,CH4]</t>
  </si>
  <si>
    <t>Industrial Sector Energy Related Emissions before CCS[biomass if,iron and steel 241,N2O]</t>
  </si>
  <si>
    <t>Industrial Sector Energy Related Emissions before CCS[biomass if,iron and steel 241,F gases]</t>
  </si>
  <si>
    <t>Industrial Sector Energy Related Emissions before CCS[biomass if,other metals 242,CO2]</t>
  </si>
  <si>
    <t>Industrial Sector Energy Related Emissions before CCS[biomass if,other metals 242,VOC]</t>
  </si>
  <si>
    <t>Industrial Sector Energy Related Emissions before CCS[biomass if,other metals 242,CO]</t>
  </si>
  <si>
    <t>Industrial Sector Energy Related Emissions before CCS[biomass if,other metals 242,NOx]</t>
  </si>
  <si>
    <t>Industrial Sector Energy Related Emissions before CCS[biomass if,other metals 242,PM10]</t>
  </si>
  <si>
    <t>Industrial Sector Energy Related Emissions before CCS[biomass if,other metals 242,PM25]</t>
  </si>
  <si>
    <t>Industrial Sector Energy Related Emissions before CCS[biomass if,other metals 242,SOx]</t>
  </si>
  <si>
    <t>Industrial Sector Energy Related Emissions before CCS[biomass if,other metals 242,BC]</t>
  </si>
  <si>
    <t>Industrial Sector Energy Related Emissions before CCS[biomass if,other metals 242,OC]</t>
  </si>
  <si>
    <t>Industrial Sector Energy Related Emissions before CCS[biomass if,other metals 242,CH4]</t>
  </si>
  <si>
    <t>Industrial Sector Energy Related Emissions before CCS[biomass if,other metals 242,N2O]</t>
  </si>
  <si>
    <t>Industrial Sector Energy Related Emissions before CCS[biomass if,other metals 242,F gases]</t>
  </si>
  <si>
    <t>Industrial Sector Energy Related Emissions before CCS[biomass if,metal products except machinery and vehicles 25,CO2]</t>
  </si>
  <si>
    <t>Industrial Sector Energy Related Emissions before CCS[biomass if,metal products except machinery and vehicles 25,VOC]</t>
  </si>
  <si>
    <t>Industrial Sector Energy Related Emissions before CCS[biomass if,metal products except machinery and vehicles 25,CO]</t>
  </si>
  <si>
    <t>Industrial Sector Energy Related Emissions before CCS[biomass if,metal products except machinery and vehicles 25,NOx]</t>
  </si>
  <si>
    <t>Industrial Sector Energy Related Emissions before CCS[biomass if,metal products except machinery and vehicles 25,PM10]</t>
  </si>
  <si>
    <t>Industrial Sector Energy Related Emissions before CCS[biomass if,metal products except machinery and vehicles 25,PM25]</t>
  </si>
  <si>
    <t>Industrial Sector Energy Related Emissions before CCS[biomass if,metal products except machinery and vehicles 25,SOx]</t>
  </si>
  <si>
    <t>Industrial Sector Energy Related Emissions before CCS[biomass if,metal products except machinery and vehicles 25,BC]</t>
  </si>
  <si>
    <t>Industrial Sector Energy Related Emissions before CCS[biomass if,metal products except machinery and vehicles 25,OC]</t>
  </si>
  <si>
    <t>Industrial Sector Energy Related Emissions before CCS[biomass if,metal products except machinery and vehicles 25,CH4]</t>
  </si>
  <si>
    <t>Industrial Sector Energy Related Emissions before CCS[biomass if,metal products except machinery and vehicles 25,N2O]</t>
  </si>
  <si>
    <t>Industrial Sector Energy Related Emissions before CCS[biomass if,metal products except machinery and vehicles 25,F gases]</t>
  </si>
  <si>
    <t>Industrial Sector Energy Related Emissions before CCS[biomass if,computers and electronics 26,CO2]</t>
  </si>
  <si>
    <t>Industrial Sector Energy Related Emissions before CCS[biomass if,computers and electronics 26,VOC]</t>
  </si>
  <si>
    <t>Industrial Sector Energy Related Emissions before CCS[biomass if,computers and electronics 26,CO]</t>
  </si>
  <si>
    <t>Industrial Sector Energy Related Emissions before CCS[biomass if,computers and electronics 26,NOx]</t>
  </si>
  <si>
    <t>Industrial Sector Energy Related Emissions before CCS[biomass if,computers and electronics 26,PM10]</t>
  </si>
  <si>
    <t>Industrial Sector Energy Related Emissions before CCS[biomass if,computers and electronics 26,PM25]</t>
  </si>
  <si>
    <t>Industrial Sector Energy Related Emissions before CCS[biomass if,computers and electronics 26,SOx]</t>
  </si>
  <si>
    <t>Industrial Sector Energy Related Emissions before CCS[biomass if,computers and electronics 26,BC]</t>
  </si>
  <si>
    <t>Industrial Sector Energy Related Emissions before CCS[biomass if,computers and electronics 26,OC]</t>
  </si>
  <si>
    <t>Industrial Sector Energy Related Emissions before CCS[biomass if,computers and electronics 26,CH4]</t>
  </si>
  <si>
    <t>Industrial Sector Energy Related Emissions before CCS[biomass if,computers and electronics 26,N2O]</t>
  </si>
  <si>
    <t>Industrial Sector Energy Related Emissions before CCS[biomass if,computers and electronics 26,F gases]</t>
  </si>
  <si>
    <t>Industrial Sector Energy Related Emissions before CCS[biomass if,appliances and electrical equipment 27,CO2]</t>
  </si>
  <si>
    <t>Industrial Sector Energy Related Emissions before CCS[biomass if,appliances and electrical equipment 27,VOC]</t>
  </si>
  <si>
    <t>Industrial Sector Energy Related Emissions before CCS[biomass if,appliances and electrical equipment 27,CO]</t>
  </si>
  <si>
    <t>Industrial Sector Energy Related Emissions before CCS[biomass if,appliances and electrical equipment 27,NOx]</t>
  </si>
  <si>
    <t>Industrial Sector Energy Related Emissions before CCS[biomass if,appliances and electrical equipment 27,PM10]</t>
  </si>
  <si>
    <t>Industrial Sector Energy Related Emissions before CCS[biomass if,appliances and electrical equipment 27,PM25]</t>
  </si>
  <si>
    <t>Industrial Sector Energy Related Emissions before CCS[biomass if,appliances and electrical equipment 27,SOx]</t>
  </si>
  <si>
    <t>Industrial Sector Energy Related Emissions before CCS[biomass if,appliances and electrical equipment 27,BC]</t>
  </si>
  <si>
    <t>Industrial Sector Energy Related Emissions before CCS[biomass if,appliances and electrical equipment 27,OC]</t>
  </si>
  <si>
    <t>Industrial Sector Energy Related Emissions before CCS[biomass if,appliances and electrical equipment 27,CH4]</t>
  </si>
  <si>
    <t>Industrial Sector Energy Related Emissions before CCS[biomass if,appliances and electrical equipment 27,N2O]</t>
  </si>
  <si>
    <t>Industrial Sector Energy Related Emissions before CCS[biomass if,appliances and electrical equipment 27,F gases]</t>
  </si>
  <si>
    <t>Industrial Sector Energy Related Emissions before CCS[biomass if,other machinery 28,CO2]</t>
  </si>
  <si>
    <t>Industrial Sector Energy Related Emissions before CCS[biomass if,other machinery 28,VOC]</t>
  </si>
  <si>
    <t>Industrial Sector Energy Related Emissions before CCS[biomass if,other machinery 28,CO]</t>
  </si>
  <si>
    <t>Industrial Sector Energy Related Emissions before CCS[biomass if,other machinery 28,NOx]</t>
  </si>
  <si>
    <t>Industrial Sector Energy Related Emissions before CCS[biomass if,other machinery 28,PM10]</t>
  </si>
  <si>
    <t>Industrial Sector Energy Related Emissions before CCS[biomass if,other machinery 28,PM25]</t>
  </si>
  <si>
    <t>Industrial Sector Energy Related Emissions before CCS[biomass if,other machinery 28,SOx]</t>
  </si>
  <si>
    <t>Industrial Sector Energy Related Emissions before CCS[biomass if,other machinery 28,BC]</t>
  </si>
  <si>
    <t>Industrial Sector Energy Related Emissions before CCS[biomass if,other machinery 28,OC]</t>
  </si>
  <si>
    <t>Industrial Sector Energy Related Emissions before CCS[biomass if,other machinery 28,CH4]</t>
  </si>
  <si>
    <t>Industrial Sector Energy Related Emissions before CCS[biomass if,other machinery 28,N2O]</t>
  </si>
  <si>
    <t>Industrial Sector Energy Related Emissions before CCS[biomass if,other machinery 28,F gases]</t>
  </si>
  <si>
    <t>Industrial Sector Energy Related Emissions before CCS[biomass if,road vehicles 29,CO2]</t>
  </si>
  <si>
    <t>Industrial Sector Energy Related Emissions before CCS[biomass if,road vehicles 29,VOC]</t>
  </si>
  <si>
    <t>Industrial Sector Energy Related Emissions before CCS[biomass if,road vehicles 29,CO]</t>
  </si>
  <si>
    <t>Industrial Sector Energy Related Emissions before CCS[biomass if,road vehicles 29,NOx]</t>
  </si>
  <si>
    <t>Industrial Sector Energy Related Emissions before CCS[biomass if,road vehicles 29,PM10]</t>
  </si>
  <si>
    <t>Industrial Sector Energy Related Emissions before CCS[biomass if,road vehicles 29,PM25]</t>
  </si>
  <si>
    <t>Industrial Sector Energy Related Emissions before CCS[biomass if,road vehicles 29,SOx]</t>
  </si>
  <si>
    <t>Industrial Sector Energy Related Emissions before CCS[biomass if,road vehicles 29,BC]</t>
  </si>
  <si>
    <t>Industrial Sector Energy Related Emissions before CCS[biomass if,road vehicles 29,OC]</t>
  </si>
  <si>
    <t>Industrial Sector Energy Related Emissions before CCS[biomass if,road vehicles 29,CH4]</t>
  </si>
  <si>
    <t>Industrial Sector Energy Related Emissions before CCS[biomass if,road vehicles 29,N2O]</t>
  </si>
  <si>
    <t>Industrial Sector Energy Related Emissions before CCS[biomass if,road vehicles 29,F gases]</t>
  </si>
  <si>
    <t>Industrial Sector Energy Related Emissions before CCS[biomass if,nonroad vehicles 30,CO2]</t>
  </si>
  <si>
    <t>Industrial Sector Energy Related Emissions before CCS[biomass if,nonroad vehicles 30,VOC]</t>
  </si>
  <si>
    <t>Industrial Sector Energy Related Emissions before CCS[biomass if,nonroad vehicles 30,CO]</t>
  </si>
  <si>
    <t>Industrial Sector Energy Related Emissions before CCS[biomass if,nonroad vehicles 30,NOx]</t>
  </si>
  <si>
    <t>Industrial Sector Energy Related Emissions before CCS[biomass if,nonroad vehicles 30,PM10]</t>
  </si>
  <si>
    <t>Industrial Sector Energy Related Emissions before CCS[biomass if,nonroad vehicles 30,PM25]</t>
  </si>
  <si>
    <t>Industrial Sector Energy Related Emissions before CCS[biomass if,nonroad vehicles 30,SOx]</t>
  </si>
  <si>
    <t>Industrial Sector Energy Related Emissions before CCS[biomass if,nonroad vehicles 30,BC]</t>
  </si>
  <si>
    <t>Industrial Sector Energy Related Emissions before CCS[biomass if,nonroad vehicles 30,OC]</t>
  </si>
  <si>
    <t>Industrial Sector Energy Related Emissions before CCS[biomass if,nonroad vehicles 30,CH4]</t>
  </si>
  <si>
    <t>Industrial Sector Energy Related Emissions before CCS[biomass if,nonroad vehicles 30,N2O]</t>
  </si>
  <si>
    <t>Industrial Sector Energy Related Emissions before CCS[biomass if,nonroad vehicles 30,F gases]</t>
  </si>
  <si>
    <t>Industrial Sector Energy Related Emissions before CCS[biomass if,other manufacturing 31T33,CO2]</t>
  </si>
  <si>
    <t>Industrial Sector Energy Related Emissions before CCS[biomass if,other manufacturing 31T33,VOC]</t>
  </si>
  <si>
    <t>Industrial Sector Energy Related Emissions before CCS[biomass if,other manufacturing 31T33,CO]</t>
  </si>
  <si>
    <t>Industrial Sector Energy Related Emissions before CCS[biomass if,other manufacturing 31T33,NOx]</t>
  </si>
  <si>
    <t>Industrial Sector Energy Related Emissions before CCS[biomass if,other manufacturing 31T33,PM10]</t>
  </si>
  <si>
    <t>Industrial Sector Energy Related Emissions before CCS[biomass if,other manufacturing 31T33,PM25]</t>
  </si>
  <si>
    <t>Industrial Sector Energy Related Emissions before CCS[biomass if,other manufacturing 31T33,SOx]</t>
  </si>
  <si>
    <t>Industrial Sector Energy Related Emissions before CCS[biomass if,other manufacturing 31T33,BC]</t>
  </si>
  <si>
    <t>Industrial Sector Energy Related Emissions before CCS[biomass if,other manufacturing 31T33,OC]</t>
  </si>
  <si>
    <t>Industrial Sector Energy Related Emissions before CCS[biomass if,other manufacturing 31T33,CH4]</t>
  </si>
  <si>
    <t>Industrial Sector Energy Related Emissions before CCS[biomass if,other manufacturing 31T33,N2O]</t>
  </si>
  <si>
    <t>Industrial Sector Energy Related Emissions before CCS[biomass if,other manufacturing 31T33,F gases]</t>
  </si>
  <si>
    <t>Industrial Sector Energy Related Emissions before CCS[biomass if,energy pipelines and gas processing 352T353,CO2]</t>
  </si>
  <si>
    <t>Industrial Sector Energy Related Emissions before CCS[biomass if,energy pipelines and gas processing 352T353,VOC]</t>
  </si>
  <si>
    <t>Industrial Sector Energy Related Emissions before CCS[biomass if,energy pipelines and gas processing 352T353,CO]</t>
  </si>
  <si>
    <t>Industrial Sector Energy Related Emissions before CCS[biomass if,energy pipelines and gas processing 352T353,NOx]</t>
  </si>
  <si>
    <t>Industrial Sector Energy Related Emissions before CCS[biomass if,energy pipelines and gas processing 352T353,PM10]</t>
  </si>
  <si>
    <t>Industrial Sector Energy Related Emissions before CCS[biomass if,energy pipelines and gas processing 352T353,PM25]</t>
  </si>
  <si>
    <t>Industrial Sector Energy Related Emissions before CCS[biomass if,energy pipelines and gas processing 352T353,SOx]</t>
  </si>
  <si>
    <t>Industrial Sector Energy Related Emissions before CCS[biomass if,energy pipelines and gas processing 352T353,BC]</t>
  </si>
  <si>
    <t>Industrial Sector Energy Related Emissions before CCS[biomass if,energy pipelines and gas processing 352T353,OC]</t>
  </si>
  <si>
    <t>Industrial Sector Energy Related Emissions before CCS[biomass if,energy pipelines and gas processing 352T353,CH4]</t>
  </si>
  <si>
    <t>Industrial Sector Energy Related Emissions before CCS[biomass if,energy pipelines and gas processing 352T353,N2O]</t>
  </si>
  <si>
    <t>Industrial Sector Energy Related Emissions before CCS[biomass if,energy pipelines and gas processing 352T353,F gases]</t>
  </si>
  <si>
    <t>Industrial Sector Energy Related Emissions before CCS[biomass if,water and waste 36T39,CO2]</t>
  </si>
  <si>
    <t>Industrial Sector Energy Related Emissions before CCS[biomass if,water and waste 36T39,VOC]</t>
  </si>
  <si>
    <t>Industrial Sector Energy Related Emissions before CCS[biomass if,water and waste 36T39,CO]</t>
  </si>
  <si>
    <t>Industrial Sector Energy Related Emissions before CCS[biomass if,water and waste 36T39,NOx]</t>
  </si>
  <si>
    <t>Industrial Sector Energy Related Emissions before CCS[biomass if,water and waste 36T39,PM10]</t>
  </si>
  <si>
    <t>Industrial Sector Energy Related Emissions before CCS[biomass if,water and waste 36T39,PM25]</t>
  </si>
  <si>
    <t>Industrial Sector Energy Related Emissions before CCS[biomass if,water and waste 36T39,SOx]</t>
  </si>
  <si>
    <t>Industrial Sector Energy Related Emissions before CCS[biomass if,water and waste 36T39,BC]</t>
  </si>
  <si>
    <t>Industrial Sector Energy Related Emissions before CCS[biomass if,water and waste 36T39,OC]</t>
  </si>
  <si>
    <t>Industrial Sector Energy Related Emissions before CCS[biomass if,water and waste 36T39,CH4]</t>
  </si>
  <si>
    <t>Industrial Sector Energy Related Emissions before CCS[biomass if,water and waste 36T39,N2O]</t>
  </si>
  <si>
    <t>Industrial Sector Energy Related Emissions before CCS[biomass if,water and waste 36T39,F gases]</t>
  </si>
  <si>
    <t>Industrial Sector Energy Related Emissions before CCS[biomass if,construction 41T43,CO2]</t>
  </si>
  <si>
    <t>Industrial Sector Energy Related Emissions before CCS[biomass if,construction 41T43,VOC]</t>
  </si>
  <si>
    <t>Industrial Sector Energy Related Emissions before CCS[biomass if,construction 41T43,CO]</t>
  </si>
  <si>
    <t>Industrial Sector Energy Related Emissions before CCS[biomass if,construction 41T43,NOx]</t>
  </si>
  <si>
    <t>Industrial Sector Energy Related Emissions before CCS[biomass if,construction 41T43,PM10]</t>
  </si>
  <si>
    <t>Industrial Sector Energy Related Emissions before CCS[biomass if,construction 41T43,PM25]</t>
  </si>
  <si>
    <t>Industrial Sector Energy Related Emissions before CCS[biomass if,construction 41T43,SOx]</t>
  </si>
  <si>
    <t>Industrial Sector Energy Related Emissions before CCS[biomass if,construction 41T43,BC]</t>
  </si>
  <si>
    <t>Industrial Sector Energy Related Emissions before CCS[biomass if,construction 41T43,OC]</t>
  </si>
  <si>
    <t>Industrial Sector Energy Related Emissions before CCS[biomass if,construction 41T43,CH4]</t>
  </si>
  <si>
    <t>Industrial Sector Energy Related Emissions before CCS[biomass if,construction 41T43,N2O]</t>
  </si>
  <si>
    <t>Industrial Sector Energy Related Emissions before CCS[biomass if,construction 41T43,F gases]</t>
  </si>
  <si>
    <t>Industrial Sector Energy Related Emissions before CCS[petroleum diesel if,agriculture and forestry 01T03,CO2]</t>
  </si>
  <si>
    <t>Industrial Sector Energy Related Emissions before CCS[petroleum diesel if,agriculture and forestry 01T03,VOC]</t>
  </si>
  <si>
    <t>Industrial Sector Energy Related Emissions before CCS[petroleum diesel if,agriculture and forestry 01T03,CO]</t>
  </si>
  <si>
    <t>Industrial Sector Energy Related Emissions before CCS[petroleum diesel if,agriculture and forestry 01T03,NOx]</t>
  </si>
  <si>
    <t>Industrial Sector Energy Related Emissions before CCS[petroleum diesel if,agriculture and forestry 01T03,PM10]</t>
  </si>
  <si>
    <t>Industrial Sector Energy Related Emissions before CCS[petroleum diesel if,agriculture and forestry 01T03,PM25]</t>
  </si>
  <si>
    <t>Industrial Sector Energy Related Emissions before CCS[petroleum diesel if,agriculture and forestry 01T03,SOx]</t>
  </si>
  <si>
    <t>Industrial Sector Energy Related Emissions before CCS[petroleum diesel if,agriculture and forestry 01T03,BC]</t>
  </si>
  <si>
    <t>Industrial Sector Energy Related Emissions before CCS[petroleum diesel if,agriculture and forestry 01T03,OC]</t>
  </si>
  <si>
    <t>Industrial Sector Energy Related Emissions before CCS[petroleum diesel if,agriculture and forestry 01T03,CH4]</t>
  </si>
  <si>
    <t>Industrial Sector Energy Related Emissions before CCS[petroleum diesel if,agriculture and forestry 01T03,N2O]</t>
  </si>
  <si>
    <t>Industrial Sector Energy Related Emissions before CCS[petroleum diesel if,agriculture and forestry 01T03,F gases]</t>
  </si>
  <si>
    <t>Industrial Sector Energy Related Emissions before CCS[petroleum diesel if,coal mining 05,CO2]</t>
  </si>
  <si>
    <t>Industrial Sector Energy Related Emissions before CCS[petroleum diesel if,coal mining 05,VOC]</t>
  </si>
  <si>
    <t>Industrial Sector Energy Related Emissions before CCS[petroleum diesel if,coal mining 05,CO]</t>
  </si>
  <si>
    <t>Industrial Sector Energy Related Emissions before CCS[petroleum diesel if,coal mining 05,NOx]</t>
  </si>
  <si>
    <t>Industrial Sector Energy Related Emissions before CCS[petroleum diesel if,coal mining 05,PM10]</t>
  </si>
  <si>
    <t>Industrial Sector Energy Related Emissions before CCS[petroleum diesel if,coal mining 05,PM25]</t>
  </si>
  <si>
    <t>Industrial Sector Energy Related Emissions before CCS[petroleum diesel if,coal mining 05,SOx]</t>
  </si>
  <si>
    <t>Industrial Sector Energy Related Emissions before CCS[petroleum diesel if,coal mining 05,BC]</t>
  </si>
  <si>
    <t>Industrial Sector Energy Related Emissions before CCS[petroleum diesel if,coal mining 05,OC]</t>
  </si>
  <si>
    <t>Industrial Sector Energy Related Emissions before CCS[petroleum diesel if,coal mining 05,CH4]</t>
  </si>
  <si>
    <t>Industrial Sector Energy Related Emissions before CCS[petroleum diesel if,coal mining 05,N2O]</t>
  </si>
  <si>
    <t>Industrial Sector Energy Related Emissions before CCS[petroleum diesel if,coal mining 05,F gases]</t>
  </si>
  <si>
    <t>Industrial Sector Energy Related Emissions before CCS[petroleum diesel if,oil and gas extraction 06,CO2]</t>
  </si>
  <si>
    <t>Industrial Sector Energy Related Emissions before CCS[petroleum diesel if,oil and gas extraction 06,VOC]</t>
  </si>
  <si>
    <t>Industrial Sector Energy Related Emissions before CCS[petroleum diesel if,oil and gas extraction 06,CO]</t>
  </si>
  <si>
    <t>Industrial Sector Energy Related Emissions before CCS[petroleum diesel if,oil and gas extraction 06,NOx]</t>
  </si>
  <si>
    <t>Industrial Sector Energy Related Emissions before CCS[petroleum diesel if,oil and gas extraction 06,PM10]</t>
  </si>
  <si>
    <t>Industrial Sector Energy Related Emissions before CCS[petroleum diesel if,oil and gas extraction 06,PM25]</t>
  </si>
  <si>
    <t>Industrial Sector Energy Related Emissions before CCS[petroleum diesel if,oil and gas extraction 06,SOx]</t>
  </si>
  <si>
    <t>Industrial Sector Energy Related Emissions before CCS[petroleum diesel if,oil and gas extraction 06,BC]</t>
  </si>
  <si>
    <t>Industrial Sector Energy Related Emissions before CCS[petroleum diesel if,oil and gas extraction 06,OC]</t>
  </si>
  <si>
    <t>Industrial Sector Energy Related Emissions before CCS[petroleum diesel if,oil and gas extraction 06,CH4]</t>
  </si>
  <si>
    <t>Industrial Sector Energy Related Emissions before CCS[petroleum diesel if,oil and gas extraction 06,N2O]</t>
  </si>
  <si>
    <t>Industrial Sector Energy Related Emissions before CCS[petroleum diesel if,oil and gas extraction 06,F gases]</t>
  </si>
  <si>
    <t>Industrial Sector Energy Related Emissions before CCS[petroleum diesel if,other mining and quarrying 07T08,CO2]</t>
  </si>
  <si>
    <t>Industrial Sector Energy Related Emissions before CCS[petroleum diesel if,other mining and quarrying 07T08,VOC]</t>
  </si>
  <si>
    <t>Industrial Sector Energy Related Emissions before CCS[petroleum diesel if,other mining and quarrying 07T08,CO]</t>
  </si>
  <si>
    <t>Industrial Sector Energy Related Emissions before CCS[petroleum diesel if,other mining and quarrying 07T08,NOx]</t>
  </si>
  <si>
    <t>Industrial Sector Energy Related Emissions before CCS[petroleum diesel if,other mining and quarrying 07T08,PM10]</t>
  </si>
  <si>
    <t>Industrial Sector Energy Related Emissions before CCS[petroleum diesel if,other mining and quarrying 07T08,PM25]</t>
  </si>
  <si>
    <t>Industrial Sector Energy Related Emissions before CCS[petroleum diesel if,other mining and quarrying 07T08,SOx]</t>
  </si>
  <si>
    <t>Industrial Sector Energy Related Emissions before CCS[petroleum diesel if,other mining and quarrying 07T08,BC]</t>
  </si>
  <si>
    <t>Industrial Sector Energy Related Emissions before CCS[petroleum diesel if,other mining and quarrying 07T08,OC]</t>
  </si>
  <si>
    <t>Industrial Sector Energy Related Emissions before CCS[petroleum diesel if,other mining and quarrying 07T08,CH4]</t>
  </si>
  <si>
    <t>Industrial Sector Energy Related Emissions before CCS[petroleum diesel if,other mining and quarrying 07T08,N2O]</t>
  </si>
  <si>
    <t>Industrial Sector Energy Related Emissions before CCS[petroleum diesel if,other mining and quarrying 07T08,F gases]</t>
  </si>
  <si>
    <t>Industrial Sector Energy Related Emissions before CCS[petroleum diesel if,food beverage and tobacco 10T12,CO2]</t>
  </si>
  <si>
    <t>Industrial Sector Energy Related Emissions before CCS[petroleum diesel if,food beverage and tobacco 10T12,VOC]</t>
  </si>
  <si>
    <t>Industrial Sector Energy Related Emissions before CCS[petroleum diesel if,food beverage and tobacco 10T12,CO]</t>
  </si>
  <si>
    <t>Industrial Sector Energy Related Emissions before CCS[petroleum diesel if,food beverage and tobacco 10T12,NOx]</t>
  </si>
  <si>
    <t>Industrial Sector Energy Related Emissions before CCS[petroleum diesel if,food beverage and tobacco 10T12,PM10]</t>
  </si>
  <si>
    <t>Industrial Sector Energy Related Emissions before CCS[petroleum diesel if,food beverage and tobacco 10T12,PM25]</t>
  </si>
  <si>
    <t>Industrial Sector Energy Related Emissions before CCS[petroleum diesel if,food beverage and tobacco 10T12,SOx]</t>
  </si>
  <si>
    <t>Industrial Sector Energy Related Emissions before CCS[petroleum diesel if,food beverage and tobacco 10T12,BC]</t>
  </si>
  <si>
    <t>Industrial Sector Energy Related Emissions before CCS[petroleum diesel if,food beverage and tobacco 10T12,OC]</t>
  </si>
  <si>
    <t>Industrial Sector Energy Related Emissions before CCS[petroleum diesel if,food beverage and tobacco 10T12,CH4]</t>
  </si>
  <si>
    <t>Industrial Sector Energy Related Emissions before CCS[petroleum diesel if,food beverage and tobacco 10T12,N2O]</t>
  </si>
  <si>
    <t>Industrial Sector Energy Related Emissions before CCS[petroleum diesel if,food beverage and tobacco 10T12,F gases]</t>
  </si>
  <si>
    <t>Industrial Sector Energy Related Emissions before CCS[petroleum diesel if,textiles apparel and leather 13T15,CO2]</t>
  </si>
  <si>
    <t>Industrial Sector Energy Related Emissions before CCS[petroleum diesel if,textiles apparel and leather 13T15,VOC]</t>
  </si>
  <si>
    <t>Industrial Sector Energy Related Emissions before CCS[petroleum diesel if,textiles apparel and leather 13T15,CO]</t>
  </si>
  <si>
    <t>Industrial Sector Energy Related Emissions before CCS[petroleum diesel if,textiles apparel and leather 13T15,NOx]</t>
  </si>
  <si>
    <t>Industrial Sector Energy Related Emissions before CCS[petroleum diesel if,textiles apparel and leather 13T15,PM10]</t>
  </si>
  <si>
    <t>Industrial Sector Energy Related Emissions before CCS[petroleum diesel if,textiles apparel and leather 13T15,PM25]</t>
  </si>
  <si>
    <t>Industrial Sector Energy Related Emissions before CCS[petroleum diesel if,textiles apparel and leather 13T15,SOx]</t>
  </si>
  <si>
    <t>Industrial Sector Energy Related Emissions before CCS[petroleum diesel if,textiles apparel and leather 13T15,BC]</t>
  </si>
  <si>
    <t>Industrial Sector Energy Related Emissions before CCS[petroleum diesel if,textiles apparel and leather 13T15,OC]</t>
  </si>
  <si>
    <t>Industrial Sector Energy Related Emissions before CCS[petroleum diesel if,textiles apparel and leather 13T15,CH4]</t>
  </si>
  <si>
    <t>Industrial Sector Energy Related Emissions before CCS[petroleum diesel if,textiles apparel and leather 13T15,N2O]</t>
  </si>
  <si>
    <t>Industrial Sector Energy Related Emissions before CCS[petroleum diesel if,textiles apparel and leather 13T15,F gases]</t>
  </si>
  <si>
    <t>Industrial Sector Energy Related Emissions before CCS[petroleum diesel if,wood products 16,CO2]</t>
  </si>
  <si>
    <t>Industrial Sector Energy Related Emissions before CCS[petroleum diesel if,wood products 16,VOC]</t>
  </si>
  <si>
    <t>Industrial Sector Energy Related Emissions before CCS[petroleum diesel if,wood products 16,CO]</t>
  </si>
  <si>
    <t>Industrial Sector Energy Related Emissions before CCS[petroleum diesel if,wood products 16,NOx]</t>
  </si>
  <si>
    <t>Industrial Sector Energy Related Emissions before CCS[petroleum diesel if,wood products 16,PM10]</t>
  </si>
  <si>
    <t>Industrial Sector Energy Related Emissions before CCS[petroleum diesel if,wood products 16,PM25]</t>
  </si>
  <si>
    <t>Industrial Sector Energy Related Emissions before CCS[petroleum diesel if,wood products 16,SOx]</t>
  </si>
  <si>
    <t>Industrial Sector Energy Related Emissions before CCS[petroleum diesel if,wood products 16,BC]</t>
  </si>
  <si>
    <t>Industrial Sector Energy Related Emissions before CCS[petroleum diesel if,wood products 16,OC]</t>
  </si>
  <si>
    <t>Industrial Sector Energy Related Emissions before CCS[petroleum diesel if,wood products 16,CH4]</t>
  </si>
  <si>
    <t>Industrial Sector Energy Related Emissions before CCS[petroleum diesel if,wood products 16,N2O]</t>
  </si>
  <si>
    <t>Industrial Sector Energy Related Emissions before CCS[petroleum diesel if,wood products 16,F gases]</t>
  </si>
  <si>
    <t>Industrial Sector Energy Related Emissions before CCS[petroleum diesel if,pulp paper and printing 17T18,CO2]</t>
  </si>
  <si>
    <t>Industrial Sector Energy Related Emissions before CCS[petroleum diesel if,pulp paper and printing 17T18,VOC]</t>
  </si>
  <si>
    <t>Industrial Sector Energy Related Emissions before CCS[petroleum diesel if,pulp paper and printing 17T18,CO]</t>
  </si>
  <si>
    <t>Industrial Sector Energy Related Emissions before CCS[petroleum diesel if,pulp paper and printing 17T18,NOx]</t>
  </si>
  <si>
    <t>Industrial Sector Energy Related Emissions before CCS[petroleum diesel if,pulp paper and printing 17T18,PM10]</t>
  </si>
  <si>
    <t>Industrial Sector Energy Related Emissions before CCS[petroleum diesel if,pulp paper and printing 17T18,PM25]</t>
  </si>
  <si>
    <t>Industrial Sector Energy Related Emissions before CCS[petroleum diesel if,pulp paper and printing 17T18,SOx]</t>
  </si>
  <si>
    <t>Industrial Sector Energy Related Emissions before CCS[petroleum diesel if,pulp paper and printing 17T18,BC]</t>
  </si>
  <si>
    <t>Industrial Sector Energy Related Emissions before CCS[petroleum diesel if,pulp paper and printing 17T18,OC]</t>
  </si>
  <si>
    <t>Industrial Sector Energy Related Emissions before CCS[petroleum diesel if,pulp paper and printing 17T18,CH4]</t>
  </si>
  <si>
    <t>Industrial Sector Energy Related Emissions before CCS[petroleum diesel if,pulp paper and printing 17T18,N2O]</t>
  </si>
  <si>
    <t>Industrial Sector Energy Related Emissions before CCS[petroleum diesel if,pulp paper and printing 17T18,F gases]</t>
  </si>
  <si>
    <t>Industrial Sector Energy Related Emissions before CCS[petroleum diesel if,refined petroleum and coke 19,CO2]</t>
  </si>
  <si>
    <t>Industrial Sector Energy Related Emissions before CCS[petroleum diesel if,refined petroleum and coke 19,VOC]</t>
  </si>
  <si>
    <t>Industrial Sector Energy Related Emissions before CCS[petroleum diesel if,refined petroleum and coke 19,CO]</t>
  </si>
  <si>
    <t>Industrial Sector Energy Related Emissions before CCS[petroleum diesel if,refined petroleum and coke 19,NOx]</t>
  </si>
  <si>
    <t>Industrial Sector Energy Related Emissions before CCS[petroleum diesel if,refined petroleum and coke 19,PM10]</t>
  </si>
  <si>
    <t>Industrial Sector Energy Related Emissions before CCS[petroleum diesel if,refined petroleum and coke 19,PM25]</t>
  </si>
  <si>
    <t>Industrial Sector Energy Related Emissions before CCS[petroleum diesel if,refined petroleum and coke 19,SOx]</t>
  </si>
  <si>
    <t>Industrial Sector Energy Related Emissions before CCS[petroleum diesel if,refined petroleum and coke 19,BC]</t>
  </si>
  <si>
    <t>Industrial Sector Energy Related Emissions before CCS[petroleum diesel if,refined petroleum and coke 19,OC]</t>
  </si>
  <si>
    <t>Industrial Sector Energy Related Emissions before CCS[petroleum diesel if,refined petroleum and coke 19,CH4]</t>
  </si>
  <si>
    <t>Industrial Sector Energy Related Emissions before CCS[petroleum diesel if,refined petroleum and coke 19,N2O]</t>
  </si>
  <si>
    <t>Industrial Sector Energy Related Emissions before CCS[petroleum diesel if,refined petroleum and coke 19,F gases]</t>
  </si>
  <si>
    <t>Industrial Sector Energy Related Emissions before CCS[petroleum diesel if,chemicals 20,CO2]</t>
  </si>
  <si>
    <t>Industrial Sector Energy Related Emissions before CCS[petroleum diesel if,chemicals 20,VOC]</t>
  </si>
  <si>
    <t>Industrial Sector Energy Related Emissions before CCS[petroleum diesel if,chemicals 20,CO]</t>
  </si>
  <si>
    <t>Industrial Sector Energy Related Emissions before CCS[petroleum diesel if,chemicals 20,NOx]</t>
  </si>
  <si>
    <t>Industrial Sector Energy Related Emissions before CCS[petroleum diesel if,chemicals 20,PM10]</t>
  </si>
  <si>
    <t>Industrial Sector Energy Related Emissions before CCS[petroleum diesel if,chemicals 20,PM25]</t>
  </si>
  <si>
    <t>Industrial Sector Energy Related Emissions before CCS[petroleum diesel if,chemicals 20,SOx]</t>
  </si>
  <si>
    <t>Industrial Sector Energy Related Emissions before CCS[petroleum diesel if,chemicals 20,BC]</t>
  </si>
  <si>
    <t>Industrial Sector Energy Related Emissions before CCS[petroleum diesel if,chemicals 20,OC]</t>
  </si>
  <si>
    <t>Industrial Sector Energy Related Emissions before CCS[petroleum diesel if,chemicals 20,CH4]</t>
  </si>
  <si>
    <t>Industrial Sector Energy Related Emissions before CCS[petroleum diesel if,chemicals 20,N2O]</t>
  </si>
  <si>
    <t>Industrial Sector Energy Related Emissions before CCS[petroleum diesel if,chemicals 20,F gases]</t>
  </si>
  <si>
    <t>Industrial Sector Energy Related Emissions before CCS[petroleum diesel if,rubber and plastic products 22,CO2]</t>
  </si>
  <si>
    <t>Industrial Sector Energy Related Emissions before CCS[petroleum diesel if,rubber and plastic products 22,VOC]</t>
  </si>
  <si>
    <t>Industrial Sector Energy Related Emissions before CCS[petroleum diesel if,rubber and plastic products 22,CO]</t>
  </si>
  <si>
    <t>Industrial Sector Energy Related Emissions before CCS[petroleum diesel if,rubber and plastic products 22,NOx]</t>
  </si>
  <si>
    <t>Industrial Sector Energy Related Emissions before CCS[petroleum diesel if,rubber and plastic products 22,PM10]</t>
  </si>
  <si>
    <t>Industrial Sector Energy Related Emissions before CCS[petroleum diesel if,rubber and plastic products 22,PM25]</t>
  </si>
  <si>
    <t>Industrial Sector Energy Related Emissions before CCS[petroleum diesel if,rubber and plastic products 22,SOx]</t>
  </si>
  <si>
    <t>Industrial Sector Energy Related Emissions before CCS[petroleum diesel if,rubber and plastic products 22,BC]</t>
  </si>
  <si>
    <t>Industrial Sector Energy Related Emissions before CCS[petroleum diesel if,rubber and plastic products 22,OC]</t>
  </si>
  <si>
    <t>Industrial Sector Energy Related Emissions before CCS[petroleum diesel if,rubber and plastic products 22,CH4]</t>
  </si>
  <si>
    <t>Industrial Sector Energy Related Emissions before CCS[petroleum diesel if,rubber and plastic products 22,N2O]</t>
  </si>
  <si>
    <t>Industrial Sector Energy Related Emissions before CCS[petroleum diesel if,rubber and plastic products 22,F gases]</t>
  </si>
  <si>
    <t>Industrial Sector Energy Related Emissions before CCS[petroleum diesel if,glass and glass products 231,CO2]</t>
  </si>
  <si>
    <t>Industrial Sector Energy Related Emissions before CCS[petroleum diesel if,glass and glass products 231,VOC]</t>
  </si>
  <si>
    <t>Industrial Sector Energy Related Emissions before CCS[petroleum diesel if,glass and glass products 231,CO]</t>
  </si>
  <si>
    <t>Industrial Sector Energy Related Emissions before CCS[petroleum diesel if,glass and glass products 231,NOx]</t>
  </si>
  <si>
    <t>Industrial Sector Energy Related Emissions before CCS[petroleum diesel if,glass and glass products 231,PM10]</t>
  </si>
  <si>
    <t>Industrial Sector Energy Related Emissions before CCS[petroleum diesel if,glass and glass products 231,PM25]</t>
  </si>
  <si>
    <t>Industrial Sector Energy Related Emissions before CCS[petroleum diesel if,glass and glass products 231,SOx]</t>
  </si>
  <si>
    <t>Industrial Sector Energy Related Emissions before CCS[petroleum diesel if,glass and glass products 231,BC]</t>
  </si>
  <si>
    <t>Industrial Sector Energy Related Emissions before CCS[petroleum diesel if,glass and glass products 231,OC]</t>
  </si>
  <si>
    <t>Industrial Sector Energy Related Emissions before CCS[petroleum diesel if,glass and glass products 231,CH4]</t>
  </si>
  <si>
    <t>Industrial Sector Energy Related Emissions before CCS[petroleum diesel if,glass and glass products 231,N2O]</t>
  </si>
  <si>
    <t>Industrial Sector Energy Related Emissions before CCS[petroleum diesel if,glass and glass products 231,F gases]</t>
  </si>
  <si>
    <t>Industrial Sector Energy Related Emissions before CCS[petroleum diesel if,cement and other nonmetallic minerals 239,CO2]</t>
  </si>
  <si>
    <t>Industrial Sector Energy Related Emissions before CCS[petroleum diesel if,cement and other nonmetallic minerals 239,VOC]</t>
  </si>
  <si>
    <t>Industrial Sector Energy Related Emissions before CCS[petroleum diesel if,cement and other nonmetallic minerals 239,CO]</t>
  </si>
  <si>
    <t>Industrial Sector Energy Related Emissions before CCS[petroleum diesel if,cement and other nonmetallic minerals 239,NOx]</t>
  </si>
  <si>
    <t>Industrial Sector Energy Related Emissions before CCS[petroleum diesel if,cement and other nonmetallic minerals 239,PM10]</t>
  </si>
  <si>
    <t>Industrial Sector Energy Related Emissions before CCS[petroleum diesel if,cement and other nonmetallic minerals 239,PM25]</t>
  </si>
  <si>
    <t>Industrial Sector Energy Related Emissions before CCS[petroleum diesel if,cement and other nonmetallic minerals 239,SOx]</t>
  </si>
  <si>
    <t>Industrial Sector Energy Related Emissions before CCS[petroleum diesel if,cement and other nonmetallic minerals 239,BC]</t>
  </si>
  <si>
    <t>Industrial Sector Energy Related Emissions before CCS[petroleum diesel if,cement and other nonmetallic minerals 239,OC]</t>
  </si>
  <si>
    <t>Industrial Sector Energy Related Emissions before CCS[petroleum diesel if,cement and other nonmetallic minerals 239,CH4]</t>
  </si>
  <si>
    <t>Industrial Sector Energy Related Emissions before CCS[petroleum diesel if,cement and other nonmetallic minerals 239,N2O]</t>
  </si>
  <si>
    <t>Industrial Sector Energy Related Emissions before CCS[petroleum diesel if,cement and other nonmetallic minerals 239,F gases]</t>
  </si>
  <si>
    <t>Industrial Sector Energy Related Emissions before CCS[petroleum diesel if,iron and steel 241,CO2]</t>
  </si>
  <si>
    <t>Industrial Sector Energy Related Emissions before CCS[petroleum diesel if,iron and steel 241,VOC]</t>
  </si>
  <si>
    <t>Industrial Sector Energy Related Emissions before CCS[petroleum diesel if,iron and steel 241,CO]</t>
  </si>
  <si>
    <t>Industrial Sector Energy Related Emissions before CCS[petroleum diesel if,iron and steel 241,NOx]</t>
  </si>
  <si>
    <t>Industrial Sector Energy Related Emissions before CCS[petroleum diesel if,iron and steel 241,PM10]</t>
  </si>
  <si>
    <t>Industrial Sector Energy Related Emissions before CCS[petroleum diesel if,iron and steel 241,PM25]</t>
  </si>
  <si>
    <t>Industrial Sector Energy Related Emissions before CCS[petroleum diesel if,iron and steel 241,SOx]</t>
  </si>
  <si>
    <t>Industrial Sector Energy Related Emissions before CCS[petroleum diesel if,iron and steel 241,BC]</t>
  </si>
  <si>
    <t>Industrial Sector Energy Related Emissions before CCS[petroleum diesel if,iron and steel 241,OC]</t>
  </si>
  <si>
    <t>Industrial Sector Energy Related Emissions before CCS[petroleum diesel if,iron and steel 241,CH4]</t>
  </si>
  <si>
    <t>Industrial Sector Energy Related Emissions before CCS[petroleum diesel if,iron and steel 241,N2O]</t>
  </si>
  <si>
    <t>Industrial Sector Energy Related Emissions before CCS[petroleum diesel if,iron and steel 241,F gases]</t>
  </si>
  <si>
    <t>Industrial Sector Energy Related Emissions before CCS[petroleum diesel if,other metals 242,CO2]</t>
  </si>
  <si>
    <t>Industrial Sector Energy Related Emissions before CCS[petroleum diesel if,other metals 242,VOC]</t>
  </si>
  <si>
    <t>Industrial Sector Energy Related Emissions before CCS[petroleum diesel if,other metals 242,CO]</t>
  </si>
  <si>
    <t>Industrial Sector Energy Related Emissions before CCS[petroleum diesel if,other metals 242,NOx]</t>
  </si>
  <si>
    <t>Industrial Sector Energy Related Emissions before CCS[petroleum diesel if,other metals 242,PM10]</t>
  </si>
  <si>
    <t>Industrial Sector Energy Related Emissions before CCS[petroleum diesel if,other metals 242,PM25]</t>
  </si>
  <si>
    <t>Industrial Sector Energy Related Emissions before CCS[petroleum diesel if,other metals 242,SOx]</t>
  </si>
  <si>
    <t>Industrial Sector Energy Related Emissions before CCS[petroleum diesel if,other metals 242,BC]</t>
  </si>
  <si>
    <t>Industrial Sector Energy Related Emissions before CCS[petroleum diesel if,other metals 242,OC]</t>
  </si>
  <si>
    <t>Industrial Sector Energy Related Emissions before CCS[petroleum diesel if,other metals 242,CH4]</t>
  </si>
  <si>
    <t>Industrial Sector Energy Related Emissions before CCS[petroleum diesel if,other metals 242,N2O]</t>
  </si>
  <si>
    <t>Industrial Sector Energy Related Emissions before CCS[petroleum diesel if,other metals 242,F gases]</t>
  </si>
  <si>
    <t>Industrial Sector Energy Related Emissions before CCS[petroleum diesel if,metal products except machinery and vehicles 25,CO2]</t>
  </si>
  <si>
    <t>Industrial Sector Energy Related Emissions before CCS[petroleum diesel if,metal products except machinery and vehicles 25,VOC]</t>
  </si>
  <si>
    <t>Industrial Sector Energy Related Emissions before CCS[petroleum diesel if,metal products except machinery and vehicles 25,CO]</t>
  </si>
  <si>
    <t>Industrial Sector Energy Related Emissions before CCS[petroleum diesel if,metal products except machinery and vehicles 25,NOx]</t>
  </si>
  <si>
    <t>Industrial Sector Energy Related Emissions before CCS[petroleum diesel if,metal products except machinery and vehicles 25,PM10]</t>
  </si>
  <si>
    <t>Industrial Sector Energy Related Emissions before CCS[petroleum diesel if,metal products except machinery and vehicles 25,PM25]</t>
  </si>
  <si>
    <t>Industrial Sector Energy Related Emissions before CCS[petroleum diesel if,metal products except machinery and vehicles 25,SOx]</t>
  </si>
  <si>
    <t>Industrial Sector Energy Related Emissions before CCS[petroleum diesel if,metal products except machinery and vehicles 25,BC]</t>
  </si>
  <si>
    <t>Industrial Sector Energy Related Emissions before CCS[petroleum diesel if,metal products except machinery and vehicles 25,OC]</t>
  </si>
  <si>
    <t>Industrial Sector Energy Related Emissions before CCS[petroleum diesel if,metal products except machinery and vehicles 25,CH4]</t>
  </si>
  <si>
    <t>Industrial Sector Energy Related Emissions before CCS[petroleum diesel if,metal products except machinery and vehicles 25,N2O]</t>
  </si>
  <si>
    <t>Industrial Sector Energy Related Emissions before CCS[petroleum diesel if,metal products except machinery and vehicles 25,F gases]</t>
  </si>
  <si>
    <t>Industrial Sector Energy Related Emissions before CCS[petroleum diesel if,computers and electronics 26,CO2]</t>
  </si>
  <si>
    <t>Industrial Sector Energy Related Emissions before CCS[petroleum diesel if,computers and electronics 26,VOC]</t>
  </si>
  <si>
    <t>Industrial Sector Energy Related Emissions before CCS[petroleum diesel if,computers and electronics 26,CO]</t>
  </si>
  <si>
    <t>Industrial Sector Energy Related Emissions before CCS[petroleum diesel if,computers and electronics 26,NOx]</t>
  </si>
  <si>
    <t>Industrial Sector Energy Related Emissions before CCS[petroleum diesel if,computers and electronics 26,PM10]</t>
  </si>
  <si>
    <t>Industrial Sector Energy Related Emissions before CCS[petroleum diesel if,computers and electronics 26,PM25]</t>
  </si>
  <si>
    <t>Industrial Sector Energy Related Emissions before CCS[petroleum diesel if,computers and electronics 26,SOx]</t>
  </si>
  <si>
    <t>Industrial Sector Energy Related Emissions before CCS[petroleum diesel if,computers and electronics 26,BC]</t>
  </si>
  <si>
    <t>Industrial Sector Energy Related Emissions before CCS[petroleum diesel if,computers and electronics 26,OC]</t>
  </si>
  <si>
    <t>Industrial Sector Energy Related Emissions before CCS[petroleum diesel if,computers and electronics 26,CH4]</t>
  </si>
  <si>
    <t>Industrial Sector Energy Related Emissions before CCS[petroleum diesel if,computers and electronics 26,N2O]</t>
  </si>
  <si>
    <t>Industrial Sector Energy Related Emissions before CCS[petroleum diesel if,computers and electronics 26,F gases]</t>
  </si>
  <si>
    <t>Industrial Sector Energy Related Emissions before CCS[petroleum diesel if,appliances and electrical equipment 27,CO2]</t>
  </si>
  <si>
    <t>Industrial Sector Energy Related Emissions before CCS[petroleum diesel if,appliances and electrical equipment 27,VOC]</t>
  </si>
  <si>
    <t>Industrial Sector Energy Related Emissions before CCS[petroleum diesel if,appliances and electrical equipment 27,CO]</t>
  </si>
  <si>
    <t>Industrial Sector Energy Related Emissions before CCS[petroleum diesel if,appliances and electrical equipment 27,NOx]</t>
  </si>
  <si>
    <t>Industrial Sector Energy Related Emissions before CCS[petroleum diesel if,appliances and electrical equipment 27,PM10]</t>
  </si>
  <si>
    <t>Industrial Sector Energy Related Emissions before CCS[petroleum diesel if,appliances and electrical equipment 27,PM25]</t>
  </si>
  <si>
    <t>Industrial Sector Energy Related Emissions before CCS[petroleum diesel if,appliances and electrical equipment 27,SOx]</t>
  </si>
  <si>
    <t>Industrial Sector Energy Related Emissions before CCS[petroleum diesel if,appliances and electrical equipment 27,BC]</t>
  </si>
  <si>
    <t>Industrial Sector Energy Related Emissions before CCS[petroleum diesel if,appliances and electrical equipment 27,OC]</t>
  </si>
  <si>
    <t>Industrial Sector Energy Related Emissions before CCS[petroleum diesel if,appliances and electrical equipment 27,CH4]</t>
  </si>
  <si>
    <t>Industrial Sector Energy Related Emissions before CCS[petroleum diesel if,appliances and electrical equipment 27,N2O]</t>
  </si>
  <si>
    <t>Industrial Sector Energy Related Emissions before CCS[petroleum diesel if,appliances and electrical equipment 27,F gases]</t>
  </si>
  <si>
    <t>Industrial Sector Energy Related Emissions before CCS[petroleum diesel if,other machinery 28,CO2]</t>
  </si>
  <si>
    <t>Industrial Sector Energy Related Emissions before CCS[petroleum diesel if,other machinery 28,VOC]</t>
  </si>
  <si>
    <t>Industrial Sector Energy Related Emissions before CCS[petroleum diesel if,other machinery 28,CO]</t>
  </si>
  <si>
    <t>Industrial Sector Energy Related Emissions before CCS[petroleum diesel if,other machinery 28,NOx]</t>
  </si>
  <si>
    <t>Industrial Sector Energy Related Emissions before CCS[petroleum diesel if,other machinery 28,PM10]</t>
  </si>
  <si>
    <t>Industrial Sector Energy Related Emissions before CCS[petroleum diesel if,other machinery 28,PM25]</t>
  </si>
  <si>
    <t>Industrial Sector Energy Related Emissions before CCS[petroleum diesel if,other machinery 28,SOx]</t>
  </si>
  <si>
    <t>Industrial Sector Energy Related Emissions before CCS[petroleum diesel if,other machinery 28,BC]</t>
  </si>
  <si>
    <t>Industrial Sector Energy Related Emissions before CCS[petroleum diesel if,other machinery 28,OC]</t>
  </si>
  <si>
    <t>Industrial Sector Energy Related Emissions before CCS[petroleum diesel if,other machinery 28,CH4]</t>
  </si>
  <si>
    <t>Industrial Sector Energy Related Emissions before CCS[petroleum diesel if,other machinery 28,N2O]</t>
  </si>
  <si>
    <t>Industrial Sector Energy Related Emissions before CCS[petroleum diesel if,other machinery 28,F gases]</t>
  </si>
  <si>
    <t>Industrial Sector Energy Related Emissions before CCS[petroleum diesel if,road vehicles 29,CO2]</t>
  </si>
  <si>
    <t>Industrial Sector Energy Related Emissions before CCS[petroleum diesel if,road vehicles 29,VOC]</t>
  </si>
  <si>
    <t>Industrial Sector Energy Related Emissions before CCS[petroleum diesel if,road vehicles 29,CO]</t>
  </si>
  <si>
    <t>Industrial Sector Energy Related Emissions before CCS[petroleum diesel if,road vehicles 29,NOx]</t>
  </si>
  <si>
    <t>Industrial Sector Energy Related Emissions before CCS[petroleum diesel if,road vehicles 29,PM10]</t>
  </si>
  <si>
    <t>Industrial Sector Energy Related Emissions before CCS[petroleum diesel if,road vehicles 29,PM25]</t>
  </si>
  <si>
    <t>Industrial Sector Energy Related Emissions before CCS[petroleum diesel if,road vehicles 29,SOx]</t>
  </si>
  <si>
    <t>Industrial Sector Energy Related Emissions before CCS[petroleum diesel if,road vehicles 29,BC]</t>
  </si>
  <si>
    <t>Industrial Sector Energy Related Emissions before CCS[petroleum diesel if,road vehicles 29,OC]</t>
  </si>
  <si>
    <t>Industrial Sector Energy Related Emissions before CCS[petroleum diesel if,road vehicles 29,CH4]</t>
  </si>
  <si>
    <t>Industrial Sector Energy Related Emissions before CCS[petroleum diesel if,road vehicles 29,N2O]</t>
  </si>
  <si>
    <t>Industrial Sector Energy Related Emissions before CCS[petroleum diesel if,road vehicles 29,F gases]</t>
  </si>
  <si>
    <t>Industrial Sector Energy Related Emissions before CCS[petroleum diesel if,nonroad vehicles 30,CO2]</t>
  </si>
  <si>
    <t>Industrial Sector Energy Related Emissions before CCS[petroleum diesel if,nonroad vehicles 30,VOC]</t>
  </si>
  <si>
    <t>Industrial Sector Energy Related Emissions before CCS[petroleum diesel if,nonroad vehicles 30,CO]</t>
  </si>
  <si>
    <t>Industrial Sector Energy Related Emissions before CCS[petroleum diesel if,nonroad vehicles 30,NOx]</t>
  </si>
  <si>
    <t>Industrial Sector Energy Related Emissions before CCS[petroleum diesel if,nonroad vehicles 30,PM10]</t>
  </si>
  <si>
    <t>Industrial Sector Energy Related Emissions before CCS[petroleum diesel if,nonroad vehicles 30,PM25]</t>
  </si>
  <si>
    <t>Industrial Sector Energy Related Emissions before CCS[petroleum diesel if,nonroad vehicles 30,SOx]</t>
  </si>
  <si>
    <t>Industrial Sector Energy Related Emissions before CCS[petroleum diesel if,nonroad vehicles 30,BC]</t>
  </si>
  <si>
    <t>Industrial Sector Energy Related Emissions before CCS[petroleum diesel if,nonroad vehicles 30,OC]</t>
  </si>
  <si>
    <t>Industrial Sector Energy Related Emissions before CCS[petroleum diesel if,nonroad vehicles 30,CH4]</t>
  </si>
  <si>
    <t>Industrial Sector Energy Related Emissions before CCS[petroleum diesel if,nonroad vehicles 30,N2O]</t>
  </si>
  <si>
    <t>Industrial Sector Energy Related Emissions before CCS[petroleum diesel if,nonroad vehicles 30,F gases]</t>
  </si>
  <si>
    <t>Industrial Sector Energy Related Emissions before CCS[petroleum diesel if,other manufacturing 31T33,CO2]</t>
  </si>
  <si>
    <t>Industrial Sector Energy Related Emissions before CCS[petroleum diesel if,other manufacturing 31T33,VOC]</t>
  </si>
  <si>
    <t>Industrial Sector Energy Related Emissions before CCS[petroleum diesel if,other manufacturing 31T33,CO]</t>
  </si>
  <si>
    <t>Industrial Sector Energy Related Emissions before CCS[petroleum diesel if,other manufacturing 31T33,NOx]</t>
  </si>
  <si>
    <t>Industrial Sector Energy Related Emissions before CCS[petroleum diesel if,other manufacturing 31T33,PM10]</t>
  </si>
  <si>
    <t>Industrial Sector Energy Related Emissions before CCS[petroleum diesel if,other manufacturing 31T33,PM25]</t>
  </si>
  <si>
    <t>Industrial Sector Energy Related Emissions before CCS[petroleum diesel if,other manufacturing 31T33,SOx]</t>
  </si>
  <si>
    <t>Industrial Sector Energy Related Emissions before CCS[petroleum diesel if,other manufacturing 31T33,BC]</t>
  </si>
  <si>
    <t>Industrial Sector Energy Related Emissions before CCS[petroleum diesel if,other manufacturing 31T33,OC]</t>
  </si>
  <si>
    <t>Industrial Sector Energy Related Emissions before CCS[petroleum diesel if,other manufacturing 31T33,CH4]</t>
  </si>
  <si>
    <t>Industrial Sector Energy Related Emissions before CCS[petroleum diesel if,other manufacturing 31T33,N2O]</t>
  </si>
  <si>
    <t>Industrial Sector Energy Related Emissions before CCS[petroleum diesel if,other manufacturing 31T33,F gases]</t>
  </si>
  <si>
    <t>Industrial Sector Energy Related Emissions before CCS[petroleum diesel if,energy pipelines and gas processing 352T353,CO2]</t>
  </si>
  <si>
    <t>Industrial Sector Energy Related Emissions before CCS[petroleum diesel if,energy pipelines and gas processing 352T353,VOC]</t>
  </si>
  <si>
    <t>Industrial Sector Energy Related Emissions before CCS[petroleum diesel if,energy pipelines and gas processing 352T353,CO]</t>
  </si>
  <si>
    <t>Industrial Sector Energy Related Emissions before CCS[petroleum diesel if,energy pipelines and gas processing 352T353,NOx]</t>
  </si>
  <si>
    <t>Industrial Sector Energy Related Emissions before CCS[petroleum diesel if,energy pipelines and gas processing 352T353,PM10]</t>
  </si>
  <si>
    <t>Industrial Sector Energy Related Emissions before CCS[petroleum diesel if,energy pipelines and gas processing 352T353,PM25]</t>
  </si>
  <si>
    <t>Industrial Sector Energy Related Emissions before CCS[petroleum diesel if,energy pipelines and gas processing 352T353,SOx]</t>
  </si>
  <si>
    <t>Industrial Sector Energy Related Emissions before CCS[petroleum diesel if,energy pipelines and gas processing 352T353,BC]</t>
  </si>
  <si>
    <t>Industrial Sector Energy Related Emissions before CCS[petroleum diesel if,energy pipelines and gas processing 352T353,OC]</t>
  </si>
  <si>
    <t>Industrial Sector Energy Related Emissions before CCS[petroleum diesel if,energy pipelines and gas processing 352T353,CH4]</t>
  </si>
  <si>
    <t>Industrial Sector Energy Related Emissions before CCS[petroleum diesel if,energy pipelines and gas processing 352T353,N2O]</t>
  </si>
  <si>
    <t>Industrial Sector Energy Related Emissions before CCS[petroleum diesel if,energy pipelines and gas processing 352T353,F gases]</t>
  </si>
  <si>
    <t>Industrial Sector Energy Related Emissions before CCS[petroleum diesel if,water and waste 36T39,CO2]</t>
  </si>
  <si>
    <t>Industrial Sector Energy Related Emissions before CCS[petroleum diesel if,water and waste 36T39,VOC]</t>
  </si>
  <si>
    <t>Industrial Sector Energy Related Emissions before CCS[petroleum diesel if,water and waste 36T39,CO]</t>
  </si>
  <si>
    <t>Industrial Sector Energy Related Emissions before CCS[petroleum diesel if,water and waste 36T39,NOx]</t>
  </si>
  <si>
    <t>Industrial Sector Energy Related Emissions before CCS[petroleum diesel if,water and waste 36T39,PM10]</t>
  </si>
  <si>
    <t>Industrial Sector Energy Related Emissions before CCS[petroleum diesel if,water and waste 36T39,PM25]</t>
  </si>
  <si>
    <t>Industrial Sector Energy Related Emissions before CCS[petroleum diesel if,water and waste 36T39,SOx]</t>
  </si>
  <si>
    <t>Industrial Sector Energy Related Emissions before CCS[petroleum diesel if,water and waste 36T39,BC]</t>
  </si>
  <si>
    <t>Industrial Sector Energy Related Emissions before CCS[petroleum diesel if,water and waste 36T39,OC]</t>
  </si>
  <si>
    <t>Industrial Sector Energy Related Emissions before CCS[petroleum diesel if,water and waste 36T39,CH4]</t>
  </si>
  <si>
    <t>Industrial Sector Energy Related Emissions before CCS[petroleum diesel if,water and waste 36T39,N2O]</t>
  </si>
  <si>
    <t>Industrial Sector Energy Related Emissions before CCS[petroleum diesel if,water and waste 36T39,F gases]</t>
  </si>
  <si>
    <t>Industrial Sector Energy Related Emissions before CCS[petroleum diesel if,construction 41T43,CO2]</t>
  </si>
  <si>
    <t>Industrial Sector Energy Related Emissions before CCS[petroleum diesel if,construction 41T43,VOC]</t>
  </si>
  <si>
    <t>Industrial Sector Energy Related Emissions before CCS[petroleum diesel if,construction 41T43,CO]</t>
  </si>
  <si>
    <t>Industrial Sector Energy Related Emissions before CCS[petroleum diesel if,construction 41T43,NOx]</t>
  </si>
  <si>
    <t>Industrial Sector Energy Related Emissions before CCS[petroleum diesel if,construction 41T43,PM10]</t>
  </si>
  <si>
    <t>Industrial Sector Energy Related Emissions before CCS[petroleum diesel if,construction 41T43,PM25]</t>
  </si>
  <si>
    <t>Industrial Sector Energy Related Emissions before CCS[petroleum diesel if,construction 41T43,SOx]</t>
  </si>
  <si>
    <t>Industrial Sector Energy Related Emissions before CCS[petroleum diesel if,construction 41T43,BC]</t>
  </si>
  <si>
    <t>Industrial Sector Energy Related Emissions before CCS[petroleum diesel if,construction 41T43,OC]</t>
  </si>
  <si>
    <t>Industrial Sector Energy Related Emissions before CCS[petroleum diesel if,construction 41T43,CH4]</t>
  </si>
  <si>
    <t>Industrial Sector Energy Related Emissions before CCS[petroleum diesel if,construction 41T43,N2O]</t>
  </si>
  <si>
    <t>Industrial Sector Energy Related Emissions before CCS[petroleum diesel if,construction 41T43,F gases]</t>
  </si>
  <si>
    <t>Industrial Sector Energy Related Emissions before CCS[heat if,agriculture and forestry 01T03,CO2]</t>
  </si>
  <si>
    <t>Industrial Sector Energy Related Emissions before CCS[heat if,agriculture and forestry 01T03,VOC]</t>
  </si>
  <si>
    <t>Industrial Sector Energy Related Emissions before CCS[heat if,agriculture and forestry 01T03,CO]</t>
  </si>
  <si>
    <t>Industrial Sector Energy Related Emissions before CCS[heat if,agriculture and forestry 01T03,NOx]</t>
  </si>
  <si>
    <t>Industrial Sector Energy Related Emissions before CCS[heat if,agriculture and forestry 01T03,PM10]</t>
  </si>
  <si>
    <t>Industrial Sector Energy Related Emissions before CCS[heat if,agriculture and forestry 01T03,PM25]</t>
  </si>
  <si>
    <t>Industrial Sector Energy Related Emissions before CCS[heat if,agriculture and forestry 01T03,SOx]</t>
  </si>
  <si>
    <t>Industrial Sector Energy Related Emissions before CCS[heat if,agriculture and forestry 01T03,BC]</t>
  </si>
  <si>
    <t>Industrial Sector Energy Related Emissions before CCS[heat if,agriculture and forestry 01T03,OC]</t>
  </si>
  <si>
    <t>Industrial Sector Energy Related Emissions before CCS[heat if,agriculture and forestry 01T03,CH4]</t>
  </si>
  <si>
    <t>Industrial Sector Energy Related Emissions before CCS[heat if,agriculture and forestry 01T03,N2O]</t>
  </si>
  <si>
    <t>Industrial Sector Energy Related Emissions before CCS[heat if,agriculture and forestry 01T03,F gases]</t>
  </si>
  <si>
    <t>Industrial Sector Energy Related Emissions before CCS[heat if,coal mining 05,CO2]</t>
  </si>
  <si>
    <t>Industrial Sector Energy Related Emissions before CCS[heat if,coal mining 05,VOC]</t>
  </si>
  <si>
    <t>Industrial Sector Energy Related Emissions before CCS[heat if,coal mining 05,CO]</t>
  </si>
  <si>
    <t>Industrial Sector Energy Related Emissions before CCS[heat if,coal mining 05,NOx]</t>
  </si>
  <si>
    <t>Industrial Sector Energy Related Emissions before CCS[heat if,coal mining 05,PM10]</t>
  </si>
  <si>
    <t>Industrial Sector Energy Related Emissions before CCS[heat if,coal mining 05,PM25]</t>
  </si>
  <si>
    <t>Industrial Sector Energy Related Emissions before CCS[heat if,coal mining 05,SOx]</t>
  </si>
  <si>
    <t>Industrial Sector Energy Related Emissions before CCS[heat if,coal mining 05,BC]</t>
  </si>
  <si>
    <t>Industrial Sector Energy Related Emissions before CCS[heat if,coal mining 05,OC]</t>
  </si>
  <si>
    <t>Industrial Sector Energy Related Emissions before CCS[heat if,coal mining 05,CH4]</t>
  </si>
  <si>
    <t>Industrial Sector Energy Related Emissions before CCS[heat if,coal mining 05,N2O]</t>
  </si>
  <si>
    <t>Industrial Sector Energy Related Emissions before CCS[heat if,coal mining 05,F gases]</t>
  </si>
  <si>
    <t>Industrial Sector Energy Related Emissions before CCS[heat if,oil and gas extraction 06,CO2]</t>
  </si>
  <si>
    <t>Industrial Sector Energy Related Emissions before CCS[heat if,oil and gas extraction 06,VOC]</t>
  </si>
  <si>
    <t>Industrial Sector Energy Related Emissions before CCS[heat if,oil and gas extraction 06,CO]</t>
  </si>
  <si>
    <t>Industrial Sector Energy Related Emissions before CCS[heat if,oil and gas extraction 06,NOx]</t>
  </si>
  <si>
    <t>Industrial Sector Energy Related Emissions before CCS[heat if,oil and gas extraction 06,PM10]</t>
  </si>
  <si>
    <t>Industrial Sector Energy Related Emissions before CCS[heat if,oil and gas extraction 06,PM25]</t>
  </si>
  <si>
    <t>Industrial Sector Energy Related Emissions before CCS[heat if,oil and gas extraction 06,SOx]</t>
  </si>
  <si>
    <t>Industrial Sector Energy Related Emissions before CCS[heat if,oil and gas extraction 06,BC]</t>
  </si>
  <si>
    <t>Industrial Sector Energy Related Emissions before CCS[heat if,oil and gas extraction 06,OC]</t>
  </si>
  <si>
    <t>Industrial Sector Energy Related Emissions before CCS[heat if,oil and gas extraction 06,CH4]</t>
  </si>
  <si>
    <t>Industrial Sector Energy Related Emissions before CCS[heat if,oil and gas extraction 06,N2O]</t>
  </si>
  <si>
    <t>Industrial Sector Energy Related Emissions before CCS[heat if,oil and gas extraction 06,F gases]</t>
  </si>
  <si>
    <t>Industrial Sector Energy Related Emissions before CCS[heat if,other mining and quarrying 07T08,CO2]</t>
  </si>
  <si>
    <t>Industrial Sector Energy Related Emissions before CCS[heat if,other mining and quarrying 07T08,VOC]</t>
  </si>
  <si>
    <t>Industrial Sector Energy Related Emissions before CCS[heat if,other mining and quarrying 07T08,CO]</t>
  </si>
  <si>
    <t>Industrial Sector Energy Related Emissions before CCS[heat if,other mining and quarrying 07T08,NOx]</t>
  </si>
  <si>
    <t>Industrial Sector Energy Related Emissions before CCS[heat if,other mining and quarrying 07T08,PM10]</t>
  </si>
  <si>
    <t>Industrial Sector Energy Related Emissions before CCS[heat if,other mining and quarrying 07T08,PM25]</t>
  </si>
  <si>
    <t>Industrial Sector Energy Related Emissions before CCS[heat if,other mining and quarrying 07T08,SOx]</t>
  </si>
  <si>
    <t>Industrial Sector Energy Related Emissions before CCS[heat if,other mining and quarrying 07T08,BC]</t>
  </si>
  <si>
    <t>Industrial Sector Energy Related Emissions before CCS[heat if,other mining and quarrying 07T08,OC]</t>
  </si>
  <si>
    <t>Industrial Sector Energy Related Emissions before CCS[heat if,other mining and quarrying 07T08,CH4]</t>
  </si>
  <si>
    <t>Industrial Sector Energy Related Emissions before CCS[heat if,other mining and quarrying 07T08,N2O]</t>
  </si>
  <si>
    <t>Industrial Sector Energy Related Emissions before CCS[heat if,other mining and quarrying 07T08,F gases]</t>
  </si>
  <si>
    <t>Industrial Sector Energy Related Emissions before CCS[heat if,food beverage and tobacco 10T12,CO2]</t>
  </si>
  <si>
    <t>Industrial Sector Energy Related Emissions before CCS[heat if,food beverage and tobacco 10T12,VOC]</t>
  </si>
  <si>
    <t>Industrial Sector Energy Related Emissions before CCS[heat if,food beverage and tobacco 10T12,CO]</t>
  </si>
  <si>
    <t>Industrial Sector Energy Related Emissions before CCS[heat if,food beverage and tobacco 10T12,NOx]</t>
  </si>
  <si>
    <t>Industrial Sector Energy Related Emissions before CCS[heat if,food beverage and tobacco 10T12,PM10]</t>
  </si>
  <si>
    <t>Industrial Sector Energy Related Emissions before CCS[heat if,food beverage and tobacco 10T12,PM25]</t>
  </si>
  <si>
    <t>Industrial Sector Energy Related Emissions before CCS[heat if,food beverage and tobacco 10T12,SOx]</t>
  </si>
  <si>
    <t>Industrial Sector Energy Related Emissions before CCS[heat if,food beverage and tobacco 10T12,BC]</t>
  </si>
  <si>
    <t>Industrial Sector Energy Related Emissions before CCS[heat if,food beverage and tobacco 10T12,OC]</t>
  </si>
  <si>
    <t>Industrial Sector Energy Related Emissions before CCS[heat if,food beverage and tobacco 10T12,CH4]</t>
  </si>
  <si>
    <t>Industrial Sector Energy Related Emissions before CCS[heat if,food beverage and tobacco 10T12,N2O]</t>
  </si>
  <si>
    <t>Industrial Sector Energy Related Emissions before CCS[heat if,food beverage and tobacco 10T12,F gases]</t>
  </si>
  <si>
    <t>Industrial Sector Energy Related Emissions before CCS[heat if,textiles apparel and leather 13T15,CO2]</t>
  </si>
  <si>
    <t>Industrial Sector Energy Related Emissions before CCS[heat if,textiles apparel and leather 13T15,VOC]</t>
  </si>
  <si>
    <t>Industrial Sector Energy Related Emissions before CCS[heat if,textiles apparel and leather 13T15,CO]</t>
  </si>
  <si>
    <t>Industrial Sector Energy Related Emissions before CCS[heat if,textiles apparel and leather 13T15,NOx]</t>
  </si>
  <si>
    <t>Industrial Sector Energy Related Emissions before CCS[heat if,textiles apparel and leather 13T15,PM10]</t>
  </si>
  <si>
    <t>Industrial Sector Energy Related Emissions before CCS[heat if,textiles apparel and leather 13T15,PM25]</t>
  </si>
  <si>
    <t>Industrial Sector Energy Related Emissions before CCS[heat if,textiles apparel and leather 13T15,SOx]</t>
  </si>
  <si>
    <t>Industrial Sector Energy Related Emissions before CCS[heat if,textiles apparel and leather 13T15,BC]</t>
  </si>
  <si>
    <t>Industrial Sector Energy Related Emissions before CCS[heat if,textiles apparel and leather 13T15,OC]</t>
  </si>
  <si>
    <t>Industrial Sector Energy Related Emissions before CCS[heat if,textiles apparel and leather 13T15,CH4]</t>
  </si>
  <si>
    <t>Industrial Sector Energy Related Emissions before CCS[heat if,textiles apparel and leather 13T15,N2O]</t>
  </si>
  <si>
    <t>Industrial Sector Energy Related Emissions before CCS[heat if,textiles apparel and leather 13T15,F gases]</t>
  </si>
  <si>
    <t>Industrial Sector Energy Related Emissions before CCS[heat if,wood products 16,CO2]</t>
  </si>
  <si>
    <t>Industrial Sector Energy Related Emissions before CCS[heat if,wood products 16,VOC]</t>
  </si>
  <si>
    <t>Industrial Sector Energy Related Emissions before CCS[heat if,wood products 16,CO]</t>
  </si>
  <si>
    <t>Industrial Sector Energy Related Emissions before CCS[heat if,wood products 16,NOx]</t>
  </si>
  <si>
    <t>Industrial Sector Energy Related Emissions before CCS[heat if,wood products 16,PM10]</t>
  </si>
  <si>
    <t>Industrial Sector Energy Related Emissions before CCS[heat if,wood products 16,PM25]</t>
  </si>
  <si>
    <t>Industrial Sector Energy Related Emissions before CCS[heat if,wood products 16,SOx]</t>
  </si>
  <si>
    <t>Industrial Sector Energy Related Emissions before CCS[heat if,wood products 16,BC]</t>
  </si>
  <si>
    <t>Industrial Sector Energy Related Emissions before CCS[heat if,wood products 16,OC]</t>
  </si>
  <si>
    <t>Industrial Sector Energy Related Emissions before CCS[heat if,wood products 16,CH4]</t>
  </si>
  <si>
    <t>Industrial Sector Energy Related Emissions before CCS[heat if,wood products 16,N2O]</t>
  </si>
  <si>
    <t>Industrial Sector Energy Related Emissions before CCS[heat if,wood products 16,F gases]</t>
  </si>
  <si>
    <t>Industrial Sector Energy Related Emissions before CCS[heat if,pulp paper and printing 17T18,CO2]</t>
  </si>
  <si>
    <t>Industrial Sector Energy Related Emissions before CCS[heat if,pulp paper and printing 17T18,VOC]</t>
  </si>
  <si>
    <t>Industrial Sector Energy Related Emissions before CCS[heat if,pulp paper and printing 17T18,CO]</t>
  </si>
  <si>
    <t>Industrial Sector Energy Related Emissions before CCS[heat if,pulp paper and printing 17T18,NOx]</t>
  </si>
  <si>
    <t>Industrial Sector Energy Related Emissions before CCS[heat if,pulp paper and printing 17T18,PM10]</t>
  </si>
  <si>
    <t>Industrial Sector Energy Related Emissions before CCS[heat if,pulp paper and printing 17T18,PM25]</t>
  </si>
  <si>
    <t>Industrial Sector Energy Related Emissions before CCS[heat if,pulp paper and printing 17T18,SOx]</t>
  </si>
  <si>
    <t>Industrial Sector Energy Related Emissions before CCS[heat if,pulp paper and printing 17T18,BC]</t>
  </si>
  <si>
    <t>Industrial Sector Energy Related Emissions before CCS[heat if,pulp paper and printing 17T18,OC]</t>
  </si>
  <si>
    <t>Industrial Sector Energy Related Emissions before CCS[heat if,pulp paper and printing 17T18,CH4]</t>
  </si>
  <si>
    <t>Industrial Sector Energy Related Emissions before CCS[heat if,pulp paper and printing 17T18,N2O]</t>
  </si>
  <si>
    <t>Industrial Sector Energy Related Emissions before CCS[heat if,pulp paper and printing 17T18,F gases]</t>
  </si>
  <si>
    <t>Industrial Sector Energy Related Emissions before CCS[heat if,refined petroleum and coke 19,CO2]</t>
  </si>
  <si>
    <t>Industrial Sector Energy Related Emissions before CCS[heat if,refined petroleum and coke 19,VOC]</t>
  </si>
  <si>
    <t>Industrial Sector Energy Related Emissions before CCS[heat if,refined petroleum and coke 19,CO]</t>
  </si>
  <si>
    <t>Industrial Sector Energy Related Emissions before CCS[heat if,refined petroleum and coke 19,NOx]</t>
  </si>
  <si>
    <t>Industrial Sector Energy Related Emissions before CCS[heat if,refined petroleum and coke 19,PM10]</t>
  </si>
  <si>
    <t>Industrial Sector Energy Related Emissions before CCS[heat if,refined petroleum and coke 19,PM25]</t>
  </si>
  <si>
    <t>Industrial Sector Energy Related Emissions before CCS[heat if,refined petroleum and coke 19,SOx]</t>
  </si>
  <si>
    <t>Industrial Sector Energy Related Emissions before CCS[heat if,refined petroleum and coke 19,BC]</t>
  </si>
  <si>
    <t>Industrial Sector Energy Related Emissions before CCS[heat if,refined petroleum and coke 19,OC]</t>
  </si>
  <si>
    <t>Industrial Sector Energy Related Emissions before CCS[heat if,refined petroleum and coke 19,CH4]</t>
  </si>
  <si>
    <t>Industrial Sector Energy Related Emissions before CCS[heat if,refined petroleum and coke 19,N2O]</t>
  </si>
  <si>
    <t>Industrial Sector Energy Related Emissions before CCS[heat if,refined petroleum and coke 19,F gases]</t>
  </si>
  <si>
    <t>Industrial Sector Energy Related Emissions before CCS[heat if,chemicals 20,CO2]</t>
  </si>
  <si>
    <t>Industrial Sector Energy Related Emissions before CCS[heat if,chemicals 20,VOC]</t>
  </si>
  <si>
    <t>Industrial Sector Energy Related Emissions before CCS[heat if,chemicals 20,CO]</t>
  </si>
  <si>
    <t>Industrial Sector Energy Related Emissions before CCS[heat if,chemicals 20,NOx]</t>
  </si>
  <si>
    <t>Industrial Sector Energy Related Emissions before CCS[heat if,chemicals 20,PM10]</t>
  </si>
  <si>
    <t>Industrial Sector Energy Related Emissions before CCS[heat if,chemicals 20,PM25]</t>
  </si>
  <si>
    <t>Industrial Sector Energy Related Emissions before CCS[heat if,chemicals 20,SOx]</t>
  </si>
  <si>
    <t>Industrial Sector Energy Related Emissions before CCS[heat if,chemicals 20,BC]</t>
  </si>
  <si>
    <t>Industrial Sector Energy Related Emissions before CCS[heat if,chemicals 20,OC]</t>
  </si>
  <si>
    <t>Industrial Sector Energy Related Emissions before CCS[heat if,chemicals 20,CH4]</t>
  </si>
  <si>
    <t>Industrial Sector Energy Related Emissions before CCS[heat if,chemicals 20,N2O]</t>
  </si>
  <si>
    <t>Industrial Sector Energy Related Emissions before CCS[heat if,chemicals 20,F gases]</t>
  </si>
  <si>
    <t>Industrial Sector Energy Related Emissions before CCS[heat if,rubber and plastic products 22,CO2]</t>
  </si>
  <si>
    <t>Industrial Sector Energy Related Emissions before CCS[heat if,rubber and plastic products 22,VOC]</t>
  </si>
  <si>
    <t>Industrial Sector Energy Related Emissions before CCS[heat if,rubber and plastic products 22,CO]</t>
  </si>
  <si>
    <t>Industrial Sector Energy Related Emissions before CCS[heat if,rubber and plastic products 22,NOx]</t>
  </si>
  <si>
    <t>Industrial Sector Energy Related Emissions before CCS[heat if,rubber and plastic products 22,PM10]</t>
  </si>
  <si>
    <t>Industrial Sector Energy Related Emissions before CCS[heat if,rubber and plastic products 22,PM25]</t>
  </si>
  <si>
    <t>Industrial Sector Energy Related Emissions before CCS[heat if,rubber and plastic products 22,SOx]</t>
  </si>
  <si>
    <t>Industrial Sector Energy Related Emissions before CCS[heat if,rubber and plastic products 22,BC]</t>
  </si>
  <si>
    <t>Industrial Sector Energy Related Emissions before CCS[heat if,rubber and plastic products 22,OC]</t>
  </si>
  <si>
    <t>Industrial Sector Energy Related Emissions before CCS[heat if,rubber and plastic products 22,CH4]</t>
  </si>
  <si>
    <t>Industrial Sector Energy Related Emissions before CCS[heat if,rubber and plastic products 22,N2O]</t>
  </si>
  <si>
    <t>Industrial Sector Energy Related Emissions before CCS[heat if,rubber and plastic products 22,F gases]</t>
  </si>
  <si>
    <t>Industrial Sector Energy Related Emissions before CCS[heat if,glass and glass products 231,CO2]</t>
  </si>
  <si>
    <t>Industrial Sector Energy Related Emissions before CCS[heat if,glass and glass products 231,VOC]</t>
  </si>
  <si>
    <t>Industrial Sector Energy Related Emissions before CCS[heat if,glass and glass products 231,CO]</t>
  </si>
  <si>
    <t>Industrial Sector Energy Related Emissions before CCS[heat if,glass and glass products 231,NOx]</t>
  </si>
  <si>
    <t>Industrial Sector Energy Related Emissions before CCS[heat if,glass and glass products 231,PM10]</t>
  </si>
  <si>
    <t>Industrial Sector Energy Related Emissions before CCS[heat if,glass and glass products 231,PM25]</t>
  </si>
  <si>
    <t>Industrial Sector Energy Related Emissions before CCS[heat if,glass and glass products 231,SOx]</t>
  </si>
  <si>
    <t>Industrial Sector Energy Related Emissions before CCS[heat if,glass and glass products 231,BC]</t>
  </si>
  <si>
    <t>Industrial Sector Energy Related Emissions before CCS[heat if,glass and glass products 231,OC]</t>
  </si>
  <si>
    <t>Industrial Sector Energy Related Emissions before CCS[heat if,glass and glass products 231,CH4]</t>
  </si>
  <si>
    <t>Industrial Sector Energy Related Emissions before CCS[heat if,glass and glass products 231,N2O]</t>
  </si>
  <si>
    <t>Industrial Sector Energy Related Emissions before CCS[heat if,glass and glass products 231,F gases]</t>
  </si>
  <si>
    <t>Industrial Sector Energy Related Emissions before CCS[heat if,cement and other nonmetallic minerals 239,CO2]</t>
  </si>
  <si>
    <t>Industrial Sector Energy Related Emissions before CCS[heat if,cement and other nonmetallic minerals 239,VOC]</t>
  </si>
  <si>
    <t>Industrial Sector Energy Related Emissions before CCS[heat if,cement and other nonmetallic minerals 239,CO]</t>
  </si>
  <si>
    <t>Industrial Sector Energy Related Emissions before CCS[heat if,cement and other nonmetallic minerals 239,NOx]</t>
  </si>
  <si>
    <t>Industrial Sector Energy Related Emissions before CCS[heat if,cement and other nonmetallic minerals 239,PM10]</t>
  </si>
  <si>
    <t>Industrial Sector Energy Related Emissions before CCS[heat if,cement and other nonmetallic minerals 239,PM25]</t>
  </si>
  <si>
    <t>Industrial Sector Energy Related Emissions before CCS[heat if,cement and other nonmetallic minerals 239,SOx]</t>
  </si>
  <si>
    <t>Industrial Sector Energy Related Emissions before CCS[heat if,cement and other nonmetallic minerals 239,BC]</t>
  </si>
  <si>
    <t>Industrial Sector Energy Related Emissions before CCS[heat if,cement and other nonmetallic minerals 239,OC]</t>
  </si>
  <si>
    <t>Industrial Sector Energy Related Emissions before CCS[heat if,cement and other nonmetallic minerals 239,CH4]</t>
  </si>
  <si>
    <t>Industrial Sector Energy Related Emissions before CCS[heat if,cement and other nonmetallic minerals 239,N2O]</t>
  </si>
  <si>
    <t>Industrial Sector Energy Related Emissions before CCS[heat if,cement and other nonmetallic minerals 239,F gases]</t>
  </si>
  <si>
    <t>Industrial Sector Energy Related Emissions before CCS[heat if,iron and steel 241,CO2]</t>
  </si>
  <si>
    <t>Industrial Sector Energy Related Emissions before CCS[heat if,iron and steel 241,VOC]</t>
  </si>
  <si>
    <t>Industrial Sector Energy Related Emissions before CCS[heat if,iron and steel 241,CO]</t>
  </si>
  <si>
    <t>Industrial Sector Energy Related Emissions before CCS[heat if,iron and steel 241,NOx]</t>
  </si>
  <si>
    <t>Industrial Sector Energy Related Emissions before CCS[heat if,iron and steel 241,PM10]</t>
  </si>
  <si>
    <t>Industrial Sector Energy Related Emissions before CCS[heat if,iron and steel 241,PM25]</t>
  </si>
  <si>
    <t>Industrial Sector Energy Related Emissions before CCS[heat if,iron and steel 241,SOx]</t>
  </si>
  <si>
    <t>Industrial Sector Energy Related Emissions before CCS[heat if,iron and steel 241,BC]</t>
  </si>
  <si>
    <t>Industrial Sector Energy Related Emissions before CCS[heat if,iron and steel 241,OC]</t>
  </si>
  <si>
    <t>Industrial Sector Energy Related Emissions before CCS[heat if,iron and steel 241,CH4]</t>
  </si>
  <si>
    <t>Industrial Sector Energy Related Emissions before CCS[heat if,iron and steel 241,N2O]</t>
  </si>
  <si>
    <t>Industrial Sector Energy Related Emissions before CCS[heat if,iron and steel 241,F gases]</t>
  </si>
  <si>
    <t>Industrial Sector Energy Related Emissions before CCS[heat if,other metals 242,CO2]</t>
  </si>
  <si>
    <t>Industrial Sector Energy Related Emissions before CCS[heat if,other metals 242,VOC]</t>
  </si>
  <si>
    <t>Industrial Sector Energy Related Emissions before CCS[heat if,other metals 242,CO]</t>
  </si>
  <si>
    <t>Industrial Sector Energy Related Emissions before CCS[heat if,other metals 242,NOx]</t>
  </si>
  <si>
    <t>Industrial Sector Energy Related Emissions before CCS[heat if,other metals 242,PM10]</t>
  </si>
  <si>
    <t>Industrial Sector Energy Related Emissions before CCS[heat if,other metals 242,PM25]</t>
  </si>
  <si>
    <t>Industrial Sector Energy Related Emissions before CCS[heat if,other metals 242,SOx]</t>
  </si>
  <si>
    <t>Industrial Sector Energy Related Emissions before CCS[heat if,other metals 242,BC]</t>
  </si>
  <si>
    <t>Industrial Sector Energy Related Emissions before CCS[heat if,other metals 242,OC]</t>
  </si>
  <si>
    <t>Industrial Sector Energy Related Emissions before CCS[heat if,other metals 242,CH4]</t>
  </si>
  <si>
    <t>Industrial Sector Energy Related Emissions before CCS[heat if,other metals 242,N2O]</t>
  </si>
  <si>
    <t>Industrial Sector Energy Related Emissions before CCS[heat if,other metals 242,F gases]</t>
  </si>
  <si>
    <t>Industrial Sector Energy Related Emissions before CCS[heat if,metal products except machinery and vehicles 25,CO2]</t>
  </si>
  <si>
    <t>Industrial Sector Energy Related Emissions before CCS[heat if,metal products except machinery and vehicles 25,VOC]</t>
  </si>
  <si>
    <t>Industrial Sector Energy Related Emissions before CCS[heat if,metal products except machinery and vehicles 25,CO]</t>
  </si>
  <si>
    <t>Industrial Sector Energy Related Emissions before CCS[heat if,metal products except machinery and vehicles 25,NOx]</t>
  </si>
  <si>
    <t>Industrial Sector Energy Related Emissions before CCS[heat if,metal products except machinery and vehicles 25,PM10]</t>
  </si>
  <si>
    <t>Industrial Sector Energy Related Emissions before CCS[heat if,metal products except machinery and vehicles 25,PM25]</t>
  </si>
  <si>
    <t>Industrial Sector Energy Related Emissions before CCS[heat if,metal products except machinery and vehicles 25,SOx]</t>
  </si>
  <si>
    <t>Industrial Sector Energy Related Emissions before CCS[heat if,metal products except machinery and vehicles 25,BC]</t>
  </si>
  <si>
    <t>Industrial Sector Energy Related Emissions before CCS[heat if,metal products except machinery and vehicles 25,OC]</t>
  </si>
  <si>
    <t>Industrial Sector Energy Related Emissions before CCS[heat if,metal products except machinery and vehicles 25,CH4]</t>
  </si>
  <si>
    <t>Industrial Sector Energy Related Emissions before CCS[heat if,metal products except machinery and vehicles 25,N2O]</t>
  </si>
  <si>
    <t>Industrial Sector Energy Related Emissions before CCS[heat if,metal products except machinery and vehicles 25,F gases]</t>
  </si>
  <si>
    <t>Industrial Sector Energy Related Emissions before CCS[heat if,computers and electronics 26,CO2]</t>
  </si>
  <si>
    <t>Industrial Sector Energy Related Emissions before CCS[heat if,computers and electronics 26,VOC]</t>
  </si>
  <si>
    <t>Industrial Sector Energy Related Emissions before CCS[heat if,computers and electronics 26,CO]</t>
  </si>
  <si>
    <t>Industrial Sector Energy Related Emissions before CCS[heat if,computers and electronics 26,NOx]</t>
  </si>
  <si>
    <t>Industrial Sector Energy Related Emissions before CCS[heat if,computers and electronics 26,PM10]</t>
  </si>
  <si>
    <t>Industrial Sector Energy Related Emissions before CCS[heat if,computers and electronics 26,PM25]</t>
  </si>
  <si>
    <t>Industrial Sector Energy Related Emissions before CCS[heat if,computers and electronics 26,SOx]</t>
  </si>
  <si>
    <t>Industrial Sector Energy Related Emissions before CCS[heat if,computers and electronics 26,BC]</t>
  </si>
  <si>
    <t>Industrial Sector Energy Related Emissions before CCS[heat if,computers and electronics 26,OC]</t>
  </si>
  <si>
    <t>Industrial Sector Energy Related Emissions before CCS[heat if,computers and electronics 26,CH4]</t>
  </si>
  <si>
    <t>Industrial Sector Energy Related Emissions before CCS[heat if,computers and electronics 26,N2O]</t>
  </si>
  <si>
    <t>Industrial Sector Energy Related Emissions before CCS[heat if,computers and electronics 26,F gases]</t>
  </si>
  <si>
    <t>Industrial Sector Energy Related Emissions before CCS[heat if,appliances and electrical equipment 27,CO2]</t>
  </si>
  <si>
    <t>Industrial Sector Energy Related Emissions before CCS[heat if,appliances and electrical equipment 27,VOC]</t>
  </si>
  <si>
    <t>Industrial Sector Energy Related Emissions before CCS[heat if,appliances and electrical equipment 27,CO]</t>
  </si>
  <si>
    <t>Industrial Sector Energy Related Emissions before CCS[heat if,appliances and electrical equipment 27,NOx]</t>
  </si>
  <si>
    <t>Industrial Sector Energy Related Emissions before CCS[heat if,appliances and electrical equipment 27,PM10]</t>
  </si>
  <si>
    <t>Industrial Sector Energy Related Emissions before CCS[heat if,appliances and electrical equipment 27,PM25]</t>
  </si>
  <si>
    <t>Industrial Sector Energy Related Emissions before CCS[heat if,appliances and electrical equipment 27,SOx]</t>
  </si>
  <si>
    <t>Industrial Sector Energy Related Emissions before CCS[heat if,appliances and electrical equipment 27,BC]</t>
  </si>
  <si>
    <t>Industrial Sector Energy Related Emissions before CCS[heat if,appliances and electrical equipment 27,OC]</t>
  </si>
  <si>
    <t>Industrial Sector Energy Related Emissions before CCS[heat if,appliances and electrical equipment 27,CH4]</t>
  </si>
  <si>
    <t>Industrial Sector Energy Related Emissions before CCS[heat if,appliances and electrical equipment 27,N2O]</t>
  </si>
  <si>
    <t>Industrial Sector Energy Related Emissions before CCS[heat if,appliances and electrical equipment 27,F gases]</t>
  </si>
  <si>
    <t>Industrial Sector Energy Related Emissions before CCS[heat if,other machinery 28,CO2]</t>
  </si>
  <si>
    <t>Industrial Sector Energy Related Emissions before CCS[heat if,other machinery 28,VOC]</t>
  </si>
  <si>
    <t>Industrial Sector Energy Related Emissions before CCS[heat if,other machinery 28,CO]</t>
  </si>
  <si>
    <t>Industrial Sector Energy Related Emissions before CCS[heat if,other machinery 28,NOx]</t>
  </si>
  <si>
    <t>Industrial Sector Energy Related Emissions before CCS[heat if,other machinery 28,PM10]</t>
  </si>
  <si>
    <t>Industrial Sector Energy Related Emissions before CCS[heat if,other machinery 28,PM25]</t>
  </si>
  <si>
    <t>Industrial Sector Energy Related Emissions before CCS[heat if,other machinery 28,SOx]</t>
  </si>
  <si>
    <t>Industrial Sector Energy Related Emissions before CCS[heat if,other machinery 28,BC]</t>
  </si>
  <si>
    <t>Industrial Sector Energy Related Emissions before CCS[heat if,other machinery 28,OC]</t>
  </si>
  <si>
    <t>Industrial Sector Energy Related Emissions before CCS[heat if,other machinery 28,CH4]</t>
  </si>
  <si>
    <t>Industrial Sector Energy Related Emissions before CCS[heat if,other machinery 28,N2O]</t>
  </si>
  <si>
    <t>Industrial Sector Energy Related Emissions before CCS[heat if,other machinery 28,F gases]</t>
  </si>
  <si>
    <t>Industrial Sector Energy Related Emissions before CCS[heat if,road vehicles 29,CO2]</t>
  </si>
  <si>
    <t>Industrial Sector Energy Related Emissions before CCS[heat if,road vehicles 29,VOC]</t>
  </si>
  <si>
    <t>Industrial Sector Energy Related Emissions before CCS[heat if,road vehicles 29,CO]</t>
  </si>
  <si>
    <t>Industrial Sector Energy Related Emissions before CCS[heat if,road vehicles 29,NOx]</t>
  </si>
  <si>
    <t>Industrial Sector Energy Related Emissions before CCS[heat if,road vehicles 29,PM10]</t>
  </si>
  <si>
    <t>Industrial Sector Energy Related Emissions before CCS[heat if,road vehicles 29,PM25]</t>
  </si>
  <si>
    <t>Industrial Sector Energy Related Emissions before CCS[heat if,road vehicles 29,SOx]</t>
  </si>
  <si>
    <t>Industrial Sector Energy Related Emissions before CCS[heat if,road vehicles 29,BC]</t>
  </si>
  <si>
    <t>Industrial Sector Energy Related Emissions before CCS[heat if,road vehicles 29,OC]</t>
  </si>
  <si>
    <t>Industrial Sector Energy Related Emissions before CCS[heat if,road vehicles 29,CH4]</t>
  </si>
  <si>
    <t>Industrial Sector Energy Related Emissions before CCS[heat if,road vehicles 29,N2O]</t>
  </si>
  <si>
    <t>Industrial Sector Energy Related Emissions before CCS[heat if,road vehicles 29,F gases]</t>
  </si>
  <si>
    <t>Industrial Sector Energy Related Emissions before CCS[heat if,nonroad vehicles 30,CO2]</t>
  </si>
  <si>
    <t>Industrial Sector Energy Related Emissions before CCS[heat if,nonroad vehicles 30,VOC]</t>
  </si>
  <si>
    <t>Industrial Sector Energy Related Emissions before CCS[heat if,nonroad vehicles 30,CO]</t>
  </si>
  <si>
    <t>Industrial Sector Energy Related Emissions before CCS[heat if,nonroad vehicles 30,NOx]</t>
  </si>
  <si>
    <t>Industrial Sector Energy Related Emissions before CCS[heat if,nonroad vehicles 30,PM10]</t>
  </si>
  <si>
    <t>Industrial Sector Energy Related Emissions before CCS[heat if,nonroad vehicles 30,PM25]</t>
  </si>
  <si>
    <t>Industrial Sector Energy Related Emissions before CCS[heat if,nonroad vehicles 30,SOx]</t>
  </si>
  <si>
    <t>Industrial Sector Energy Related Emissions before CCS[heat if,nonroad vehicles 30,BC]</t>
  </si>
  <si>
    <t>Industrial Sector Energy Related Emissions before CCS[heat if,nonroad vehicles 30,OC]</t>
  </si>
  <si>
    <t>Industrial Sector Energy Related Emissions before CCS[heat if,nonroad vehicles 30,CH4]</t>
  </si>
  <si>
    <t>Industrial Sector Energy Related Emissions before CCS[heat if,nonroad vehicles 30,N2O]</t>
  </si>
  <si>
    <t>Industrial Sector Energy Related Emissions before CCS[heat if,nonroad vehicles 30,F gases]</t>
  </si>
  <si>
    <t>Industrial Sector Energy Related Emissions before CCS[heat if,other manufacturing 31T33,CO2]</t>
  </si>
  <si>
    <t>Industrial Sector Energy Related Emissions before CCS[heat if,other manufacturing 31T33,VOC]</t>
  </si>
  <si>
    <t>Industrial Sector Energy Related Emissions before CCS[heat if,other manufacturing 31T33,CO]</t>
  </si>
  <si>
    <t>Industrial Sector Energy Related Emissions before CCS[heat if,other manufacturing 31T33,NOx]</t>
  </si>
  <si>
    <t>Industrial Sector Energy Related Emissions before CCS[heat if,other manufacturing 31T33,PM10]</t>
  </si>
  <si>
    <t>Industrial Sector Energy Related Emissions before CCS[heat if,other manufacturing 31T33,PM25]</t>
  </si>
  <si>
    <t>Industrial Sector Energy Related Emissions before CCS[heat if,other manufacturing 31T33,SOx]</t>
  </si>
  <si>
    <t>Industrial Sector Energy Related Emissions before CCS[heat if,other manufacturing 31T33,BC]</t>
  </si>
  <si>
    <t>Industrial Sector Energy Related Emissions before CCS[heat if,other manufacturing 31T33,OC]</t>
  </si>
  <si>
    <t>Industrial Sector Energy Related Emissions before CCS[heat if,other manufacturing 31T33,CH4]</t>
  </si>
  <si>
    <t>Industrial Sector Energy Related Emissions before CCS[heat if,other manufacturing 31T33,N2O]</t>
  </si>
  <si>
    <t>Industrial Sector Energy Related Emissions before CCS[heat if,other manufacturing 31T33,F gases]</t>
  </si>
  <si>
    <t>Industrial Sector Energy Related Emissions before CCS[heat if,energy pipelines and gas processing 352T353,CO2]</t>
  </si>
  <si>
    <t>Industrial Sector Energy Related Emissions before CCS[heat if,energy pipelines and gas processing 352T353,VOC]</t>
  </si>
  <si>
    <t>Industrial Sector Energy Related Emissions before CCS[heat if,energy pipelines and gas processing 352T353,CO]</t>
  </si>
  <si>
    <t>Industrial Sector Energy Related Emissions before CCS[heat if,energy pipelines and gas processing 352T353,NOx]</t>
  </si>
  <si>
    <t>Industrial Sector Energy Related Emissions before CCS[heat if,energy pipelines and gas processing 352T353,PM10]</t>
  </si>
  <si>
    <t>Industrial Sector Energy Related Emissions before CCS[heat if,energy pipelines and gas processing 352T353,PM25]</t>
  </si>
  <si>
    <t>Industrial Sector Energy Related Emissions before CCS[heat if,energy pipelines and gas processing 352T353,SOx]</t>
  </si>
  <si>
    <t>Industrial Sector Energy Related Emissions before CCS[heat if,energy pipelines and gas processing 352T353,BC]</t>
  </si>
  <si>
    <t>Industrial Sector Energy Related Emissions before CCS[heat if,energy pipelines and gas processing 352T353,OC]</t>
  </si>
  <si>
    <t>Industrial Sector Energy Related Emissions before CCS[heat if,energy pipelines and gas processing 352T353,CH4]</t>
  </si>
  <si>
    <t>Industrial Sector Energy Related Emissions before CCS[heat if,energy pipelines and gas processing 352T353,N2O]</t>
  </si>
  <si>
    <t>Industrial Sector Energy Related Emissions before CCS[heat if,energy pipelines and gas processing 352T353,F gases]</t>
  </si>
  <si>
    <t>Industrial Sector Energy Related Emissions before CCS[heat if,water and waste 36T39,CO2]</t>
  </si>
  <si>
    <t>Industrial Sector Energy Related Emissions before CCS[heat if,water and waste 36T39,VOC]</t>
  </si>
  <si>
    <t>Industrial Sector Energy Related Emissions before CCS[heat if,water and waste 36T39,CO]</t>
  </si>
  <si>
    <t>Industrial Sector Energy Related Emissions before CCS[heat if,water and waste 36T39,NOx]</t>
  </si>
  <si>
    <t>Industrial Sector Energy Related Emissions before CCS[heat if,water and waste 36T39,PM10]</t>
  </si>
  <si>
    <t>Industrial Sector Energy Related Emissions before CCS[heat if,water and waste 36T39,PM25]</t>
  </si>
  <si>
    <t>Industrial Sector Energy Related Emissions before CCS[heat if,water and waste 36T39,SOx]</t>
  </si>
  <si>
    <t>Industrial Sector Energy Related Emissions before CCS[heat if,water and waste 36T39,BC]</t>
  </si>
  <si>
    <t>Industrial Sector Energy Related Emissions before CCS[heat if,water and waste 36T39,OC]</t>
  </si>
  <si>
    <t>Industrial Sector Energy Related Emissions before CCS[heat if,water and waste 36T39,CH4]</t>
  </si>
  <si>
    <t>Industrial Sector Energy Related Emissions before CCS[heat if,water and waste 36T39,N2O]</t>
  </si>
  <si>
    <t>Industrial Sector Energy Related Emissions before CCS[heat if,water and waste 36T39,F gases]</t>
  </si>
  <si>
    <t>Industrial Sector Energy Related Emissions before CCS[heat if,construction 41T43,CO2]</t>
  </si>
  <si>
    <t>Industrial Sector Energy Related Emissions before CCS[heat if,construction 41T43,VOC]</t>
  </si>
  <si>
    <t>Industrial Sector Energy Related Emissions before CCS[heat if,construction 41T43,CO]</t>
  </si>
  <si>
    <t>Industrial Sector Energy Related Emissions before CCS[heat if,construction 41T43,NOx]</t>
  </si>
  <si>
    <t>Industrial Sector Energy Related Emissions before CCS[heat if,construction 41T43,PM10]</t>
  </si>
  <si>
    <t>Industrial Sector Energy Related Emissions before CCS[heat if,construction 41T43,PM25]</t>
  </si>
  <si>
    <t>Industrial Sector Energy Related Emissions before CCS[heat if,construction 41T43,SOx]</t>
  </si>
  <si>
    <t>Industrial Sector Energy Related Emissions before CCS[heat if,construction 41T43,BC]</t>
  </si>
  <si>
    <t>Industrial Sector Energy Related Emissions before CCS[heat if,construction 41T43,OC]</t>
  </si>
  <si>
    <t>Industrial Sector Energy Related Emissions before CCS[heat if,construction 41T43,CH4]</t>
  </si>
  <si>
    <t>Industrial Sector Energy Related Emissions before CCS[heat if,construction 41T43,N2O]</t>
  </si>
  <si>
    <t>Industrial Sector Energy Related Emissions before CCS[heat if,construction 41T43,F gases]</t>
  </si>
  <si>
    <t>Industrial Sector Energy Related Emissions before CCS[crude oil if,agriculture and forestry 01T03,CO2]</t>
  </si>
  <si>
    <t>Industrial Sector Energy Related Emissions before CCS[crude oil if,agriculture and forestry 01T03,VOC]</t>
  </si>
  <si>
    <t>Industrial Sector Energy Related Emissions before CCS[crude oil if,agriculture and forestry 01T03,CO]</t>
  </si>
  <si>
    <t>Industrial Sector Energy Related Emissions before CCS[crude oil if,agriculture and forestry 01T03,NOx]</t>
  </si>
  <si>
    <t>Industrial Sector Energy Related Emissions before CCS[crude oil if,agriculture and forestry 01T03,PM10]</t>
  </si>
  <si>
    <t>Industrial Sector Energy Related Emissions before CCS[crude oil if,agriculture and forestry 01T03,PM25]</t>
  </si>
  <si>
    <t>Industrial Sector Energy Related Emissions before CCS[crude oil if,agriculture and forestry 01T03,SOx]</t>
  </si>
  <si>
    <t>Industrial Sector Energy Related Emissions before CCS[crude oil if,agriculture and forestry 01T03,BC]</t>
  </si>
  <si>
    <t>Industrial Sector Energy Related Emissions before CCS[crude oil if,agriculture and forestry 01T03,OC]</t>
  </si>
  <si>
    <t>Industrial Sector Energy Related Emissions before CCS[crude oil if,agriculture and forestry 01T03,CH4]</t>
  </si>
  <si>
    <t>Industrial Sector Energy Related Emissions before CCS[crude oil if,agriculture and forestry 01T03,N2O]</t>
  </si>
  <si>
    <t>Industrial Sector Energy Related Emissions before CCS[crude oil if,agriculture and forestry 01T03,F gases]</t>
  </si>
  <si>
    <t>Industrial Sector Energy Related Emissions before CCS[crude oil if,coal mining 05,CO2]</t>
  </si>
  <si>
    <t>Industrial Sector Energy Related Emissions before CCS[crude oil if,coal mining 05,VOC]</t>
  </si>
  <si>
    <t>Industrial Sector Energy Related Emissions before CCS[crude oil if,coal mining 05,CO]</t>
  </si>
  <si>
    <t>Industrial Sector Energy Related Emissions before CCS[crude oil if,coal mining 05,NOx]</t>
  </si>
  <si>
    <t>Industrial Sector Energy Related Emissions before CCS[crude oil if,coal mining 05,PM10]</t>
  </si>
  <si>
    <t>Industrial Sector Energy Related Emissions before CCS[crude oil if,coal mining 05,PM25]</t>
  </si>
  <si>
    <t>Industrial Sector Energy Related Emissions before CCS[crude oil if,coal mining 05,SOx]</t>
  </si>
  <si>
    <t>Industrial Sector Energy Related Emissions before CCS[crude oil if,coal mining 05,BC]</t>
  </si>
  <si>
    <t>Industrial Sector Energy Related Emissions before CCS[crude oil if,coal mining 05,OC]</t>
  </si>
  <si>
    <t>Industrial Sector Energy Related Emissions before CCS[crude oil if,coal mining 05,CH4]</t>
  </si>
  <si>
    <t>Industrial Sector Energy Related Emissions before CCS[crude oil if,coal mining 05,N2O]</t>
  </si>
  <si>
    <t>Industrial Sector Energy Related Emissions before CCS[crude oil if,coal mining 05,F gases]</t>
  </si>
  <si>
    <t>Industrial Sector Energy Related Emissions before CCS[crude oil if,oil and gas extraction 06,CO2]</t>
  </si>
  <si>
    <t>Industrial Sector Energy Related Emissions before CCS[crude oil if,oil and gas extraction 06,VOC]</t>
  </si>
  <si>
    <t>Industrial Sector Energy Related Emissions before CCS[crude oil if,oil and gas extraction 06,CO]</t>
  </si>
  <si>
    <t>Industrial Sector Energy Related Emissions before CCS[crude oil if,oil and gas extraction 06,NOx]</t>
  </si>
  <si>
    <t>Industrial Sector Energy Related Emissions before CCS[crude oil if,oil and gas extraction 06,PM10]</t>
  </si>
  <si>
    <t>Industrial Sector Energy Related Emissions before CCS[crude oil if,oil and gas extraction 06,PM25]</t>
  </si>
  <si>
    <t>Industrial Sector Energy Related Emissions before CCS[crude oil if,oil and gas extraction 06,SOx]</t>
  </si>
  <si>
    <t>Industrial Sector Energy Related Emissions before CCS[crude oil if,oil and gas extraction 06,BC]</t>
  </si>
  <si>
    <t>Industrial Sector Energy Related Emissions before CCS[crude oil if,oil and gas extraction 06,OC]</t>
  </si>
  <si>
    <t>Industrial Sector Energy Related Emissions before CCS[crude oil if,oil and gas extraction 06,CH4]</t>
  </si>
  <si>
    <t>Industrial Sector Energy Related Emissions before CCS[crude oil if,oil and gas extraction 06,N2O]</t>
  </si>
  <si>
    <t>Industrial Sector Energy Related Emissions before CCS[crude oil if,oil and gas extraction 06,F gases]</t>
  </si>
  <si>
    <t>Industrial Sector Energy Related Emissions before CCS[crude oil if,other mining and quarrying 07T08,CO2]</t>
  </si>
  <si>
    <t>Industrial Sector Energy Related Emissions before CCS[crude oil if,other mining and quarrying 07T08,VOC]</t>
  </si>
  <si>
    <t>Industrial Sector Energy Related Emissions before CCS[crude oil if,other mining and quarrying 07T08,CO]</t>
  </si>
  <si>
    <t>Industrial Sector Energy Related Emissions before CCS[crude oil if,other mining and quarrying 07T08,NOx]</t>
  </si>
  <si>
    <t>Industrial Sector Energy Related Emissions before CCS[crude oil if,other mining and quarrying 07T08,PM10]</t>
  </si>
  <si>
    <t>Industrial Sector Energy Related Emissions before CCS[crude oil if,other mining and quarrying 07T08,PM25]</t>
  </si>
  <si>
    <t>Industrial Sector Energy Related Emissions before CCS[crude oil if,other mining and quarrying 07T08,SOx]</t>
  </si>
  <si>
    <t>Industrial Sector Energy Related Emissions before CCS[crude oil if,other mining and quarrying 07T08,BC]</t>
  </si>
  <si>
    <t>Industrial Sector Energy Related Emissions before CCS[crude oil if,other mining and quarrying 07T08,OC]</t>
  </si>
  <si>
    <t>Industrial Sector Energy Related Emissions before CCS[crude oil if,other mining and quarrying 07T08,CH4]</t>
  </si>
  <si>
    <t>Industrial Sector Energy Related Emissions before CCS[crude oil if,other mining and quarrying 07T08,N2O]</t>
  </si>
  <si>
    <t>Industrial Sector Energy Related Emissions before CCS[crude oil if,other mining and quarrying 07T08,F gases]</t>
  </si>
  <si>
    <t>Industrial Sector Energy Related Emissions before CCS[crude oil if,food beverage and tobacco 10T12,CO2]</t>
  </si>
  <si>
    <t>Industrial Sector Energy Related Emissions before CCS[crude oil if,food beverage and tobacco 10T12,VOC]</t>
  </si>
  <si>
    <t>Industrial Sector Energy Related Emissions before CCS[crude oil if,food beverage and tobacco 10T12,CO]</t>
  </si>
  <si>
    <t>Industrial Sector Energy Related Emissions before CCS[crude oil if,food beverage and tobacco 10T12,NOx]</t>
  </si>
  <si>
    <t>Industrial Sector Energy Related Emissions before CCS[crude oil if,food beverage and tobacco 10T12,PM10]</t>
  </si>
  <si>
    <t>Industrial Sector Energy Related Emissions before CCS[crude oil if,food beverage and tobacco 10T12,PM25]</t>
  </si>
  <si>
    <t>Industrial Sector Energy Related Emissions before CCS[crude oil if,food beverage and tobacco 10T12,SOx]</t>
  </si>
  <si>
    <t>Industrial Sector Energy Related Emissions before CCS[crude oil if,food beverage and tobacco 10T12,BC]</t>
  </si>
  <si>
    <t>Industrial Sector Energy Related Emissions before CCS[crude oil if,food beverage and tobacco 10T12,OC]</t>
  </si>
  <si>
    <t>Industrial Sector Energy Related Emissions before CCS[crude oil if,food beverage and tobacco 10T12,CH4]</t>
  </si>
  <si>
    <t>Industrial Sector Energy Related Emissions before CCS[crude oil if,food beverage and tobacco 10T12,N2O]</t>
  </si>
  <si>
    <t>Industrial Sector Energy Related Emissions before CCS[crude oil if,food beverage and tobacco 10T12,F gases]</t>
  </si>
  <si>
    <t>Industrial Sector Energy Related Emissions before CCS[crude oil if,textiles apparel and leather 13T15,CO2]</t>
  </si>
  <si>
    <t>Industrial Sector Energy Related Emissions before CCS[crude oil if,textiles apparel and leather 13T15,VOC]</t>
  </si>
  <si>
    <t>Industrial Sector Energy Related Emissions before CCS[crude oil if,textiles apparel and leather 13T15,CO]</t>
  </si>
  <si>
    <t>Industrial Sector Energy Related Emissions before CCS[crude oil if,textiles apparel and leather 13T15,NOx]</t>
  </si>
  <si>
    <t>Industrial Sector Energy Related Emissions before CCS[crude oil if,textiles apparel and leather 13T15,PM10]</t>
  </si>
  <si>
    <t>Industrial Sector Energy Related Emissions before CCS[crude oil if,textiles apparel and leather 13T15,PM25]</t>
  </si>
  <si>
    <t>Industrial Sector Energy Related Emissions before CCS[crude oil if,textiles apparel and leather 13T15,SOx]</t>
  </si>
  <si>
    <t>Industrial Sector Energy Related Emissions before CCS[crude oil if,textiles apparel and leather 13T15,BC]</t>
  </si>
  <si>
    <t>Industrial Sector Energy Related Emissions before CCS[crude oil if,textiles apparel and leather 13T15,OC]</t>
  </si>
  <si>
    <t>Industrial Sector Energy Related Emissions before CCS[crude oil if,textiles apparel and leather 13T15,CH4]</t>
  </si>
  <si>
    <t>Industrial Sector Energy Related Emissions before CCS[crude oil if,textiles apparel and leather 13T15,N2O]</t>
  </si>
  <si>
    <t>Industrial Sector Energy Related Emissions before CCS[crude oil if,textiles apparel and leather 13T15,F gases]</t>
  </si>
  <si>
    <t>Industrial Sector Energy Related Emissions before CCS[crude oil if,wood products 16,CO2]</t>
  </si>
  <si>
    <t>Industrial Sector Energy Related Emissions before CCS[crude oil if,wood products 16,VOC]</t>
  </si>
  <si>
    <t>Industrial Sector Energy Related Emissions before CCS[crude oil if,wood products 16,CO]</t>
  </si>
  <si>
    <t>Industrial Sector Energy Related Emissions before CCS[crude oil if,wood products 16,NOx]</t>
  </si>
  <si>
    <t>Industrial Sector Energy Related Emissions before CCS[crude oil if,wood products 16,PM10]</t>
  </si>
  <si>
    <t>Industrial Sector Energy Related Emissions before CCS[crude oil if,wood products 16,PM25]</t>
  </si>
  <si>
    <t>Industrial Sector Energy Related Emissions before CCS[crude oil if,wood products 16,SOx]</t>
  </si>
  <si>
    <t>Industrial Sector Energy Related Emissions before CCS[crude oil if,wood products 16,BC]</t>
  </si>
  <si>
    <t>Industrial Sector Energy Related Emissions before CCS[crude oil if,wood products 16,OC]</t>
  </si>
  <si>
    <t>Industrial Sector Energy Related Emissions before CCS[crude oil if,wood products 16,CH4]</t>
  </si>
  <si>
    <t>Industrial Sector Energy Related Emissions before CCS[crude oil if,wood products 16,N2O]</t>
  </si>
  <si>
    <t>Industrial Sector Energy Related Emissions before CCS[crude oil if,wood products 16,F gases]</t>
  </si>
  <si>
    <t>Industrial Sector Energy Related Emissions before CCS[crude oil if,pulp paper and printing 17T18,CO2]</t>
  </si>
  <si>
    <t>Industrial Sector Energy Related Emissions before CCS[crude oil if,pulp paper and printing 17T18,VOC]</t>
  </si>
  <si>
    <t>Industrial Sector Energy Related Emissions before CCS[crude oil if,pulp paper and printing 17T18,CO]</t>
  </si>
  <si>
    <t>Industrial Sector Energy Related Emissions before CCS[crude oil if,pulp paper and printing 17T18,NOx]</t>
  </si>
  <si>
    <t>Industrial Sector Energy Related Emissions before CCS[crude oil if,pulp paper and printing 17T18,PM10]</t>
  </si>
  <si>
    <t>Industrial Sector Energy Related Emissions before CCS[crude oil if,pulp paper and printing 17T18,PM25]</t>
  </si>
  <si>
    <t>Industrial Sector Energy Related Emissions before CCS[crude oil if,pulp paper and printing 17T18,SOx]</t>
  </si>
  <si>
    <t>Industrial Sector Energy Related Emissions before CCS[crude oil if,pulp paper and printing 17T18,BC]</t>
  </si>
  <si>
    <t>Industrial Sector Energy Related Emissions before CCS[crude oil if,pulp paper and printing 17T18,OC]</t>
  </si>
  <si>
    <t>Industrial Sector Energy Related Emissions before CCS[crude oil if,pulp paper and printing 17T18,CH4]</t>
  </si>
  <si>
    <t>Industrial Sector Energy Related Emissions before CCS[crude oil if,pulp paper and printing 17T18,N2O]</t>
  </si>
  <si>
    <t>Industrial Sector Energy Related Emissions before CCS[crude oil if,pulp paper and printing 17T18,F gases]</t>
  </si>
  <si>
    <t>Industrial Sector Energy Related Emissions before CCS[crude oil if,refined petroleum and coke 19,CO2]</t>
  </si>
  <si>
    <t>Industrial Sector Energy Related Emissions before CCS[crude oil if,refined petroleum and coke 19,VOC]</t>
  </si>
  <si>
    <t>Industrial Sector Energy Related Emissions before CCS[crude oil if,refined petroleum and coke 19,CO]</t>
  </si>
  <si>
    <t>Industrial Sector Energy Related Emissions before CCS[crude oil if,refined petroleum and coke 19,NOx]</t>
  </si>
  <si>
    <t>Industrial Sector Energy Related Emissions before CCS[crude oil if,refined petroleum and coke 19,PM10]</t>
  </si>
  <si>
    <t>Industrial Sector Energy Related Emissions before CCS[crude oil if,refined petroleum and coke 19,PM25]</t>
  </si>
  <si>
    <t>Industrial Sector Energy Related Emissions before CCS[crude oil if,refined petroleum and coke 19,SOx]</t>
  </si>
  <si>
    <t>Industrial Sector Energy Related Emissions before CCS[crude oil if,refined petroleum and coke 19,BC]</t>
  </si>
  <si>
    <t>Industrial Sector Energy Related Emissions before CCS[crude oil if,refined petroleum and coke 19,OC]</t>
  </si>
  <si>
    <t>Industrial Sector Energy Related Emissions before CCS[crude oil if,refined petroleum and coke 19,CH4]</t>
  </si>
  <si>
    <t>Industrial Sector Energy Related Emissions before CCS[crude oil if,refined petroleum and coke 19,N2O]</t>
  </si>
  <si>
    <t>Industrial Sector Energy Related Emissions before CCS[crude oil if,refined petroleum and coke 19,F gases]</t>
  </si>
  <si>
    <t>Industrial Sector Energy Related Emissions before CCS[crude oil if,chemicals 20,CO2]</t>
  </si>
  <si>
    <t>Industrial Sector Energy Related Emissions before CCS[crude oil if,chemicals 20,VOC]</t>
  </si>
  <si>
    <t>Industrial Sector Energy Related Emissions before CCS[crude oil if,chemicals 20,CO]</t>
  </si>
  <si>
    <t>Industrial Sector Energy Related Emissions before CCS[crude oil if,chemicals 20,NOx]</t>
  </si>
  <si>
    <t>Industrial Sector Energy Related Emissions before CCS[crude oil if,chemicals 20,PM10]</t>
  </si>
  <si>
    <t>Industrial Sector Energy Related Emissions before CCS[crude oil if,chemicals 20,PM25]</t>
  </si>
  <si>
    <t>Industrial Sector Energy Related Emissions before CCS[crude oil if,chemicals 20,SOx]</t>
  </si>
  <si>
    <t>Industrial Sector Energy Related Emissions before CCS[crude oil if,chemicals 20,BC]</t>
  </si>
  <si>
    <t>Industrial Sector Energy Related Emissions before CCS[crude oil if,chemicals 20,OC]</t>
  </si>
  <si>
    <t>Industrial Sector Energy Related Emissions before CCS[crude oil if,chemicals 20,CH4]</t>
  </si>
  <si>
    <t>Industrial Sector Energy Related Emissions before CCS[crude oil if,chemicals 20,N2O]</t>
  </si>
  <si>
    <t>Industrial Sector Energy Related Emissions before CCS[crude oil if,chemicals 20,F gases]</t>
  </si>
  <si>
    <t>Industrial Sector Energy Related Emissions before CCS[crude oil if,rubber and plastic products 22,CO2]</t>
  </si>
  <si>
    <t>Industrial Sector Energy Related Emissions before CCS[crude oil if,rubber and plastic products 22,VOC]</t>
  </si>
  <si>
    <t>Industrial Sector Energy Related Emissions before CCS[crude oil if,rubber and plastic products 22,CO]</t>
  </si>
  <si>
    <t>Industrial Sector Energy Related Emissions before CCS[crude oil if,rubber and plastic products 22,NOx]</t>
  </si>
  <si>
    <t>Industrial Sector Energy Related Emissions before CCS[crude oil if,rubber and plastic products 22,PM10]</t>
  </si>
  <si>
    <t>Industrial Sector Energy Related Emissions before CCS[crude oil if,rubber and plastic products 22,PM25]</t>
  </si>
  <si>
    <t>Industrial Sector Energy Related Emissions before CCS[crude oil if,rubber and plastic products 22,SOx]</t>
  </si>
  <si>
    <t>Industrial Sector Energy Related Emissions before CCS[crude oil if,rubber and plastic products 22,BC]</t>
  </si>
  <si>
    <t>Industrial Sector Energy Related Emissions before CCS[crude oil if,rubber and plastic products 22,OC]</t>
  </si>
  <si>
    <t>Industrial Sector Energy Related Emissions before CCS[crude oil if,rubber and plastic products 22,CH4]</t>
  </si>
  <si>
    <t>Industrial Sector Energy Related Emissions before CCS[crude oil if,rubber and plastic products 22,N2O]</t>
  </si>
  <si>
    <t>Industrial Sector Energy Related Emissions before CCS[crude oil if,rubber and plastic products 22,F gases]</t>
  </si>
  <si>
    <t>Industrial Sector Energy Related Emissions before CCS[crude oil if,glass and glass products 231,CO2]</t>
  </si>
  <si>
    <t>Industrial Sector Energy Related Emissions before CCS[crude oil if,glass and glass products 231,VOC]</t>
  </si>
  <si>
    <t>Industrial Sector Energy Related Emissions before CCS[crude oil if,glass and glass products 231,CO]</t>
  </si>
  <si>
    <t>Industrial Sector Energy Related Emissions before CCS[crude oil if,glass and glass products 231,NOx]</t>
  </si>
  <si>
    <t>Industrial Sector Energy Related Emissions before CCS[crude oil if,glass and glass products 231,PM10]</t>
  </si>
  <si>
    <t>Industrial Sector Energy Related Emissions before CCS[crude oil if,glass and glass products 231,PM25]</t>
  </si>
  <si>
    <t>Industrial Sector Energy Related Emissions before CCS[crude oil if,glass and glass products 231,SOx]</t>
  </si>
  <si>
    <t>Industrial Sector Energy Related Emissions before CCS[crude oil if,glass and glass products 231,BC]</t>
  </si>
  <si>
    <t>Industrial Sector Energy Related Emissions before CCS[crude oil if,glass and glass products 231,OC]</t>
  </si>
  <si>
    <t>Industrial Sector Energy Related Emissions before CCS[crude oil if,glass and glass products 231,CH4]</t>
  </si>
  <si>
    <t>Industrial Sector Energy Related Emissions before CCS[crude oil if,glass and glass products 231,N2O]</t>
  </si>
  <si>
    <t>Industrial Sector Energy Related Emissions before CCS[crude oil if,glass and glass products 231,F gases]</t>
  </si>
  <si>
    <t>Industrial Sector Energy Related Emissions before CCS[crude oil if,cement and other nonmetallic minerals 239,CO2]</t>
  </si>
  <si>
    <t>Industrial Sector Energy Related Emissions before CCS[crude oil if,cement and other nonmetallic minerals 239,VOC]</t>
  </si>
  <si>
    <t>Industrial Sector Energy Related Emissions before CCS[crude oil if,cement and other nonmetallic minerals 239,CO]</t>
  </si>
  <si>
    <t>Industrial Sector Energy Related Emissions before CCS[crude oil if,cement and other nonmetallic minerals 239,NOx]</t>
  </si>
  <si>
    <t>Industrial Sector Energy Related Emissions before CCS[crude oil if,cement and other nonmetallic minerals 239,PM10]</t>
  </si>
  <si>
    <t>Industrial Sector Energy Related Emissions before CCS[crude oil if,cement and other nonmetallic minerals 239,PM25]</t>
  </si>
  <si>
    <t>Industrial Sector Energy Related Emissions before CCS[crude oil if,cement and other nonmetallic minerals 239,SOx]</t>
  </si>
  <si>
    <t>Industrial Sector Energy Related Emissions before CCS[crude oil if,cement and other nonmetallic minerals 239,BC]</t>
  </si>
  <si>
    <t>Industrial Sector Energy Related Emissions before CCS[crude oil if,cement and other nonmetallic minerals 239,OC]</t>
  </si>
  <si>
    <t>Industrial Sector Energy Related Emissions before CCS[crude oil if,cement and other nonmetallic minerals 239,CH4]</t>
  </si>
  <si>
    <t>Industrial Sector Energy Related Emissions before CCS[crude oil if,cement and other nonmetallic minerals 239,N2O]</t>
  </si>
  <si>
    <t>Industrial Sector Energy Related Emissions before CCS[crude oil if,cement and other nonmetallic minerals 239,F gases]</t>
  </si>
  <si>
    <t>Industrial Sector Energy Related Emissions before CCS[crude oil if,iron and steel 241,CO2]</t>
  </si>
  <si>
    <t>Industrial Sector Energy Related Emissions before CCS[crude oil if,iron and steel 241,VOC]</t>
  </si>
  <si>
    <t>Industrial Sector Energy Related Emissions before CCS[crude oil if,iron and steel 241,CO]</t>
  </si>
  <si>
    <t>Industrial Sector Energy Related Emissions before CCS[crude oil if,iron and steel 241,NOx]</t>
  </si>
  <si>
    <t>Industrial Sector Energy Related Emissions before CCS[crude oil if,iron and steel 241,PM10]</t>
  </si>
  <si>
    <t>Industrial Sector Energy Related Emissions before CCS[crude oil if,iron and steel 241,PM25]</t>
  </si>
  <si>
    <t>Industrial Sector Energy Related Emissions before CCS[crude oil if,iron and steel 241,SOx]</t>
  </si>
  <si>
    <t>Industrial Sector Energy Related Emissions before CCS[crude oil if,iron and steel 241,BC]</t>
  </si>
  <si>
    <t>Industrial Sector Energy Related Emissions before CCS[crude oil if,iron and steel 241,OC]</t>
  </si>
  <si>
    <t>Industrial Sector Energy Related Emissions before CCS[crude oil if,iron and steel 241,CH4]</t>
  </si>
  <si>
    <t>Industrial Sector Energy Related Emissions before CCS[crude oil if,iron and steel 241,N2O]</t>
  </si>
  <si>
    <t>Industrial Sector Energy Related Emissions before CCS[crude oil if,iron and steel 241,F gases]</t>
  </si>
  <si>
    <t>Industrial Sector Energy Related Emissions before CCS[crude oil if,other metals 242,CO2]</t>
  </si>
  <si>
    <t>Industrial Sector Energy Related Emissions before CCS[crude oil if,other metals 242,VOC]</t>
  </si>
  <si>
    <t>Industrial Sector Energy Related Emissions before CCS[crude oil if,other metals 242,CO]</t>
  </si>
  <si>
    <t>Industrial Sector Energy Related Emissions before CCS[crude oil if,other metals 242,NOx]</t>
  </si>
  <si>
    <t>Industrial Sector Energy Related Emissions before CCS[crude oil if,other metals 242,PM10]</t>
  </si>
  <si>
    <t>Industrial Sector Energy Related Emissions before CCS[crude oil if,other metals 242,PM25]</t>
  </si>
  <si>
    <t>Industrial Sector Energy Related Emissions before CCS[crude oil if,other metals 242,SOx]</t>
  </si>
  <si>
    <t>Industrial Sector Energy Related Emissions before CCS[crude oil if,other metals 242,BC]</t>
  </si>
  <si>
    <t>Industrial Sector Energy Related Emissions before CCS[crude oil if,other metals 242,OC]</t>
  </si>
  <si>
    <t>Industrial Sector Energy Related Emissions before CCS[crude oil if,other metals 242,CH4]</t>
  </si>
  <si>
    <t>Industrial Sector Energy Related Emissions before CCS[crude oil if,other metals 242,N2O]</t>
  </si>
  <si>
    <t>Industrial Sector Energy Related Emissions before CCS[crude oil if,other metals 242,F gases]</t>
  </si>
  <si>
    <t>Industrial Sector Energy Related Emissions before CCS[crude oil if,metal products except machinery and vehicles 25,CO2]</t>
  </si>
  <si>
    <t>Industrial Sector Energy Related Emissions before CCS[crude oil if,metal products except machinery and vehicles 25,VOC]</t>
  </si>
  <si>
    <t>Industrial Sector Energy Related Emissions before CCS[crude oil if,metal products except machinery and vehicles 25,CO]</t>
  </si>
  <si>
    <t>Industrial Sector Energy Related Emissions before CCS[crude oil if,metal products except machinery and vehicles 25,NOx]</t>
  </si>
  <si>
    <t>Industrial Sector Energy Related Emissions before CCS[crude oil if,metal products except machinery and vehicles 25,PM10]</t>
  </si>
  <si>
    <t>Industrial Sector Energy Related Emissions before CCS[crude oil if,metal products except machinery and vehicles 25,PM25]</t>
  </si>
  <si>
    <t>Industrial Sector Energy Related Emissions before CCS[crude oil if,metal products except machinery and vehicles 25,SOx]</t>
  </si>
  <si>
    <t>Industrial Sector Energy Related Emissions before CCS[crude oil if,metal products except machinery and vehicles 25,BC]</t>
  </si>
  <si>
    <t>Industrial Sector Energy Related Emissions before CCS[crude oil if,metal products except machinery and vehicles 25,OC]</t>
  </si>
  <si>
    <t>Industrial Sector Energy Related Emissions before CCS[crude oil if,metal products except machinery and vehicles 25,CH4]</t>
  </si>
  <si>
    <t>Industrial Sector Energy Related Emissions before CCS[crude oil if,metal products except machinery and vehicles 25,N2O]</t>
  </si>
  <si>
    <t>Industrial Sector Energy Related Emissions before CCS[crude oil if,metal products except machinery and vehicles 25,F gases]</t>
  </si>
  <si>
    <t>Industrial Sector Energy Related Emissions before CCS[crude oil if,computers and electronics 26,CO2]</t>
  </si>
  <si>
    <t>Industrial Sector Energy Related Emissions before CCS[crude oil if,computers and electronics 26,VOC]</t>
  </si>
  <si>
    <t>Industrial Sector Energy Related Emissions before CCS[crude oil if,computers and electronics 26,CO]</t>
  </si>
  <si>
    <t>Industrial Sector Energy Related Emissions before CCS[crude oil if,computers and electronics 26,NOx]</t>
  </si>
  <si>
    <t>Industrial Sector Energy Related Emissions before CCS[crude oil if,computers and electronics 26,PM10]</t>
  </si>
  <si>
    <t>Industrial Sector Energy Related Emissions before CCS[crude oil if,computers and electronics 26,PM25]</t>
  </si>
  <si>
    <t>Industrial Sector Energy Related Emissions before CCS[crude oil if,computers and electronics 26,SOx]</t>
  </si>
  <si>
    <t>Industrial Sector Energy Related Emissions before CCS[crude oil if,computers and electronics 26,BC]</t>
  </si>
  <si>
    <t>Industrial Sector Energy Related Emissions before CCS[crude oil if,computers and electronics 26,OC]</t>
  </si>
  <si>
    <t>Industrial Sector Energy Related Emissions before CCS[crude oil if,computers and electronics 26,CH4]</t>
  </si>
  <si>
    <t>Industrial Sector Energy Related Emissions before CCS[crude oil if,computers and electronics 26,N2O]</t>
  </si>
  <si>
    <t>Industrial Sector Energy Related Emissions before CCS[crude oil if,computers and electronics 26,F gases]</t>
  </si>
  <si>
    <t>Industrial Sector Energy Related Emissions before CCS[crude oil if,appliances and electrical equipment 27,CO2]</t>
  </si>
  <si>
    <t>Industrial Sector Energy Related Emissions before CCS[crude oil if,appliances and electrical equipment 27,VOC]</t>
  </si>
  <si>
    <t>Industrial Sector Energy Related Emissions before CCS[crude oil if,appliances and electrical equipment 27,CO]</t>
  </si>
  <si>
    <t>Industrial Sector Energy Related Emissions before CCS[crude oil if,appliances and electrical equipment 27,NOx]</t>
  </si>
  <si>
    <t>Industrial Sector Energy Related Emissions before CCS[crude oil if,appliances and electrical equipment 27,PM10]</t>
  </si>
  <si>
    <t>Industrial Sector Energy Related Emissions before CCS[crude oil if,appliances and electrical equipment 27,PM25]</t>
  </si>
  <si>
    <t>Industrial Sector Energy Related Emissions before CCS[crude oil if,appliances and electrical equipment 27,SOx]</t>
  </si>
  <si>
    <t>Industrial Sector Energy Related Emissions before CCS[crude oil if,appliances and electrical equipment 27,BC]</t>
  </si>
  <si>
    <t>Industrial Sector Energy Related Emissions before CCS[crude oil if,appliances and electrical equipment 27,OC]</t>
  </si>
  <si>
    <t>Industrial Sector Energy Related Emissions before CCS[crude oil if,appliances and electrical equipment 27,CH4]</t>
  </si>
  <si>
    <t>Industrial Sector Energy Related Emissions before CCS[crude oil if,appliances and electrical equipment 27,N2O]</t>
  </si>
  <si>
    <t>Industrial Sector Energy Related Emissions before CCS[crude oil if,appliances and electrical equipment 27,F gases]</t>
  </si>
  <si>
    <t>Industrial Sector Energy Related Emissions before CCS[crude oil if,other machinery 28,CO2]</t>
  </si>
  <si>
    <t>Industrial Sector Energy Related Emissions before CCS[crude oil if,other machinery 28,VOC]</t>
  </si>
  <si>
    <t>Industrial Sector Energy Related Emissions before CCS[crude oil if,other machinery 28,CO]</t>
  </si>
  <si>
    <t>Industrial Sector Energy Related Emissions before CCS[crude oil if,other machinery 28,NOx]</t>
  </si>
  <si>
    <t>Industrial Sector Energy Related Emissions before CCS[crude oil if,other machinery 28,PM10]</t>
  </si>
  <si>
    <t>Industrial Sector Energy Related Emissions before CCS[crude oil if,other machinery 28,PM25]</t>
  </si>
  <si>
    <t>Industrial Sector Energy Related Emissions before CCS[crude oil if,other machinery 28,SOx]</t>
  </si>
  <si>
    <t>Industrial Sector Energy Related Emissions before CCS[crude oil if,other machinery 28,BC]</t>
  </si>
  <si>
    <t>Industrial Sector Energy Related Emissions before CCS[crude oil if,other machinery 28,OC]</t>
  </si>
  <si>
    <t>Industrial Sector Energy Related Emissions before CCS[crude oil if,other machinery 28,CH4]</t>
  </si>
  <si>
    <t>Industrial Sector Energy Related Emissions before CCS[crude oil if,other machinery 28,N2O]</t>
  </si>
  <si>
    <t>Industrial Sector Energy Related Emissions before CCS[crude oil if,other machinery 28,F gases]</t>
  </si>
  <si>
    <t>Industrial Sector Energy Related Emissions before CCS[crude oil if,road vehicles 29,CO2]</t>
  </si>
  <si>
    <t>Industrial Sector Energy Related Emissions before CCS[crude oil if,road vehicles 29,VOC]</t>
  </si>
  <si>
    <t>Industrial Sector Energy Related Emissions before CCS[crude oil if,road vehicles 29,CO]</t>
  </si>
  <si>
    <t>Industrial Sector Energy Related Emissions before CCS[crude oil if,road vehicles 29,NOx]</t>
  </si>
  <si>
    <t>Industrial Sector Energy Related Emissions before CCS[crude oil if,road vehicles 29,PM10]</t>
  </si>
  <si>
    <t>Industrial Sector Energy Related Emissions before CCS[crude oil if,road vehicles 29,PM25]</t>
  </si>
  <si>
    <t>Industrial Sector Energy Related Emissions before CCS[crude oil if,road vehicles 29,SOx]</t>
  </si>
  <si>
    <t>Industrial Sector Energy Related Emissions before CCS[crude oil if,road vehicles 29,BC]</t>
  </si>
  <si>
    <t>Industrial Sector Energy Related Emissions before CCS[crude oil if,road vehicles 29,OC]</t>
  </si>
  <si>
    <t>Industrial Sector Energy Related Emissions before CCS[crude oil if,road vehicles 29,CH4]</t>
  </si>
  <si>
    <t>Industrial Sector Energy Related Emissions before CCS[crude oil if,road vehicles 29,N2O]</t>
  </si>
  <si>
    <t>Industrial Sector Energy Related Emissions before CCS[crude oil if,road vehicles 29,F gases]</t>
  </si>
  <si>
    <t>Industrial Sector Energy Related Emissions before CCS[crude oil if,nonroad vehicles 30,CO2]</t>
  </si>
  <si>
    <t>Industrial Sector Energy Related Emissions before CCS[crude oil if,nonroad vehicles 30,VOC]</t>
  </si>
  <si>
    <t>Industrial Sector Energy Related Emissions before CCS[crude oil if,nonroad vehicles 30,CO]</t>
  </si>
  <si>
    <t>Industrial Sector Energy Related Emissions before CCS[crude oil if,nonroad vehicles 30,NOx]</t>
  </si>
  <si>
    <t>Industrial Sector Energy Related Emissions before CCS[crude oil if,nonroad vehicles 30,PM10]</t>
  </si>
  <si>
    <t>Industrial Sector Energy Related Emissions before CCS[crude oil if,nonroad vehicles 30,PM25]</t>
  </si>
  <si>
    <t>Industrial Sector Energy Related Emissions before CCS[crude oil if,nonroad vehicles 30,SOx]</t>
  </si>
  <si>
    <t>Industrial Sector Energy Related Emissions before CCS[crude oil if,nonroad vehicles 30,BC]</t>
  </si>
  <si>
    <t>Industrial Sector Energy Related Emissions before CCS[crude oil if,nonroad vehicles 30,OC]</t>
  </si>
  <si>
    <t>Industrial Sector Energy Related Emissions before CCS[crude oil if,nonroad vehicles 30,CH4]</t>
  </si>
  <si>
    <t>Industrial Sector Energy Related Emissions before CCS[crude oil if,nonroad vehicles 30,N2O]</t>
  </si>
  <si>
    <t>Industrial Sector Energy Related Emissions before CCS[crude oil if,nonroad vehicles 30,F gases]</t>
  </si>
  <si>
    <t>Industrial Sector Energy Related Emissions before CCS[crude oil if,other manufacturing 31T33,CO2]</t>
  </si>
  <si>
    <t>Industrial Sector Energy Related Emissions before CCS[crude oil if,other manufacturing 31T33,VOC]</t>
  </si>
  <si>
    <t>Industrial Sector Energy Related Emissions before CCS[crude oil if,other manufacturing 31T33,CO]</t>
  </si>
  <si>
    <t>Industrial Sector Energy Related Emissions before CCS[crude oil if,other manufacturing 31T33,NOx]</t>
  </si>
  <si>
    <t>Industrial Sector Energy Related Emissions before CCS[crude oil if,other manufacturing 31T33,PM10]</t>
  </si>
  <si>
    <t>Industrial Sector Energy Related Emissions before CCS[crude oil if,other manufacturing 31T33,PM25]</t>
  </si>
  <si>
    <t>Industrial Sector Energy Related Emissions before CCS[crude oil if,other manufacturing 31T33,SOx]</t>
  </si>
  <si>
    <t>Industrial Sector Energy Related Emissions before CCS[crude oil if,other manufacturing 31T33,BC]</t>
  </si>
  <si>
    <t>Industrial Sector Energy Related Emissions before CCS[crude oil if,other manufacturing 31T33,OC]</t>
  </si>
  <si>
    <t>Industrial Sector Energy Related Emissions before CCS[crude oil if,other manufacturing 31T33,CH4]</t>
  </si>
  <si>
    <t>Industrial Sector Energy Related Emissions before CCS[crude oil if,other manufacturing 31T33,N2O]</t>
  </si>
  <si>
    <t>Industrial Sector Energy Related Emissions before CCS[crude oil if,other manufacturing 31T33,F gases]</t>
  </si>
  <si>
    <t>Industrial Sector Energy Related Emissions before CCS[crude oil if,energy pipelines and gas processing 352T353,CO2]</t>
  </si>
  <si>
    <t>Industrial Sector Energy Related Emissions before CCS[crude oil if,energy pipelines and gas processing 352T353,VOC]</t>
  </si>
  <si>
    <t>Industrial Sector Energy Related Emissions before CCS[crude oil if,energy pipelines and gas processing 352T353,CO]</t>
  </si>
  <si>
    <t>Industrial Sector Energy Related Emissions before CCS[crude oil if,energy pipelines and gas processing 352T353,NOx]</t>
  </si>
  <si>
    <t>Industrial Sector Energy Related Emissions before CCS[crude oil if,energy pipelines and gas processing 352T353,PM10]</t>
  </si>
  <si>
    <t>Industrial Sector Energy Related Emissions before CCS[crude oil if,energy pipelines and gas processing 352T353,PM25]</t>
  </si>
  <si>
    <t>Industrial Sector Energy Related Emissions before CCS[crude oil if,energy pipelines and gas processing 352T353,SOx]</t>
  </si>
  <si>
    <t>Industrial Sector Energy Related Emissions before CCS[crude oil if,energy pipelines and gas processing 352T353,BC]</t>
  </si>
  <si>
    <t>Industrial Sector Energy Related Emissions before CCS[crude oil if,energy pipelines and gas processing 352T353,OC]</t>
  </si>
  <si>
    <t>Industrial Sector Energy Related Emissions before CCS[crude oil if,energy pipelines and gas processing 352T353,CH4]</t>
  </si>
  <si>
    <t>Industrial Sector Energy Related Emissions before CCS[crude oil if,energy pipelines and gas processing 352T353,N2O]</t>
  </si>
  <si>
    <t>Industrial Sector Energy Related Emissions before CCS[crude oil if,energy pipelines and gas processing 352T353,F gases]</t>
  </si>
  <si>
    <t>Industrial Sector Energy Related Emissions before CCS[crude oil if,water and waste 36T39,CO2]</t>
  </si>
  <si>
    <t>Industrial Sector Energy Related Emissions before CCS[crude oil if,water and waste 36T39,VOC]</t>
  </si>
  <si>
    <t>Industrial Sector Energy Related Emissions before CCS[crude oil if,water and waste 36T39,CO]</t>
  </si>
  <si>
    <t>Industrial Sector Energy Related Emissions before CCS[crude oil if,water and waste 36T39,NOx]</t>
  </si>
  <si>
    <t>Industrial Sector Energy Related Emissions before CCS[crude oil if,water and waste 36T39,PM10]</t>
  </si>
  <si>
    <t>Industrial Sector Energy Related Emissions before CCS[crude oil if,water and waste 36T39,PM25]</t>
  </si>
  <si>
    <t>Industrial Sector Energy Related Emissions before CCS[crude oil if,water and waste 36T39,SOx]</t>
  </si>
  <si>
    <t>Industrial Sector Energy Related Emissions before CCS[crude oil if,water and waste 36T39,BC]</t>
  </si>
  <si>
    <t>Industrial Sector Energy Related Emissions before CCS[crude oil if,water and waste 36T39,OC]</t>
  </si>
  <si>
    <t>Industrial Sector Energy Related Emissions before CCS[crude oil if,water and waste 36T39,CH4]</t>
  </si>
  <si>
    <t>Industrial Sector Energy Related Emissions before CCS[crude oil if,water and waste 36T39,N2O]</t>
  </si>
  <si>
    <t>Industrial Sector Energy Related Emissions before CCS[crude oil if,water and waste 36T39,F gases]</t>
  </si>
  <si>
    <t>Industrial Sector Energy Related Emissions before CCS[crude oil if,construction 41T43,CO2]</t>
  </si>
  <si>
    <t>Industrial Sector Energy Related Emissions before CCS[crude oil if,construction 41T43,VOC]</t>
  </si>
  <si>
    <t>Industrial Sector Energy Related Emissions before CCS[crude oil if,construction 41T43,CO]</t>
  </si>
  <si>
    <t>Industrial Sector Energy Related Emissions before CCS[crude oil if,construction 41T43,NOx]</t>
  </si>
  <si>
    <t>Industrial Sector Energy Related Emissions before CCS[crude oil if,construction 41T43,PM10]</t>
  </si>
  <si>
    <t>Industrial Sector Energy Related Emissions before CCS[crude oil if,construction 41T43,PM25]</t>
  </si>
  <si>
    <t>Industrial Sector Energy Related Emissions before CCS[crude oil if,construction 41T43,SOx]</t>
  </si>
  <si>
    <t>Industrial Sector Energy Related Emissions before CCS[crude oil if,construction 41T43,BC]</t>
  </si>
  <si>
    <t>Industrial Sector Energy Related Emissions before CCS[crude oil if,construction 41T43,OC]</t>
  </si>
  <si>
    <t>Industrial Sector Energy Related Emissions before CCS[crude oil if,construction 41T43,CH4]</t>
  </si>
  <si>
    <t>Industrial Sector Energy Related Emissions before CCS[crude oil if,construction 41T43,N2O]</t>
  </si>
  <si>
    <t>Industrial Sector Energy Related Emissions before CCS[crude oil if,construction 41T43,F gases]</t>
  </si>
  <si>
    <t>Industrial Sector Energy Related Emissions before CCS[heavy or residual fuel oil if,agriculture and forestry 01T03,CO2]</t>
  </si>
  <si>
    <t>Industrial Sector Energy Related Emissions before CCS[heavy or residual fuel oil if,agriculture and forestry 01T03,VOC]</t>
  </si>
  <si>
    <t>Industrial Sector Energy Related Emissions before CCS[heavy or residual fuel oil if,agriculture and forestry 01T03,CO]</t>
  </si>
  <si>
    <t>Industrial Sector Energy Related Emissions before CCS[heavy or residual fuel oil if,agriculture and forestry 01T03,NOx]</t>
  </si>
  <si>
    <t>Industrial Sector Energy Related Emissions before CCS[heavy or residual fuel oil if,agriculture and forestry 01T03,PM10]</t>
  </si>
  <si>
    <t>Industrial Sector Energy Related Emissions before CCS[heavy or residual fuel oil if,agriculture and forestry 01T03,PM25]</t>
  </si>
  <si>
    <t>Industrial Sector Energy Related Emissions before CCS[heavy or residual fuel oil if,agriculture and forestry 01T03,SOx]</t>
  </si>
  <si>
    <t>Industrial Sector Energy Related Emissions before CCS[heavy or residual fuel oil if,agriculture and forestry 01T03,BC]</t>
  </si>
  <si>
    <t>Industrial Sector Energy Related Emissions before CCS[heavy or residual fuel oil if,agriculture and forestry 01T03,OC]</t>
  </si>
  <si>
    <t>Industrial Sector Energy Related Emissions before CCS[heavy or residual fuel oil if,agriculture and forestry 01T03,CH4]</t>
  </si>
  <si>
    <t>Industrial Sector Energy Related Emissions before CCS[heavy or residual fuel oil if,agriculture and forestry 01T03,N2O]</t>
  </si>
  <si>
    <t>Industrial Sector Energy Related Emissions before CCS[heavy or residual fuel oil if,agriculture and forestry 01T03,F gases]</t>
  </si>
  <si>
    <t>Industrial Sector Energy Related Emissions before CCS[heavy or residual fuel oil if,coal mining 05,CO2]</t>
  </si>
  <si>
    <t>Industrial Sector Energy Related Emissions before CCS[heavy or residual fuel oil if,coal mining 05,VOC]</t>
  </si>
  <si>
    <t>Industrial Sector Energy Related Emissions before CCS[heavy or residual fuel oil if,coal mining 05,CO]</t>
  </si>
  <si>
    <t>Industrial Sector Energy Related Emissions before CCS[heavy or residual fuel oil if,coal mining 05,NOx]</t>
  </si>
  <si>
    <t>Industrial Sector Energy Related Emissions before CCS[heavy or residual fuel oil if,coal mining 05,PM10]</t>
  </si>
  <si>
    <t>Industrial Sector Energy Related Emissions before CCS[heavy or residual fuel oil if,coal mining 05,PM25]</t>
  </si>
  <si>
    <t>Industrial Sector Energy Related Emissions before CCS[heavy or residual fuel oil if,coal mining 05,SOx]</t>
  </si>
  <si>
    <t>Industrial Sector Energy Related Emissions before CCS[heavy or residual fuel oil if,coal mining 05,BC]</t>
  </si>
  <si>
    <t>Industrial Sector Energy Related Emissions before CCS[heavy or residual fuel oil if,coal mining 05,OC]</t>
  </si>
  <si>
    <t>Industrial Sector Energy Related Emissions before CCS[heavy or residual fuel oil if,coal mining 05,CH4]</t>
  </si>
  <si>
    <t>Industrial Sector Energy Related Emissions before CCS[heavy or residual fuel oil if,coal mining 05,N2O]</t>
  </si>
  <si>
    <t>Industrial Sector Energy Related Emissions before CCS[heavy or residual fuel oil if,coal mining 05,F gases]</t>
  </si>
  <si>
    <t>Industrial Sector Energy Related Emissions before CCS[heavy or residual fuel oil if,oil and gas extraction 06,CO2]</t>
  </si>
  <si>
    <t>Industrial Sector Energy Related Emissions before CCS[heavy or residual fuel oil if,oil and gas extraction 06,VOC]</t>
  </si>
  <si>
    <t>Industrial Sector Energy Related Emissions before CCS[heavy or residual fuel oil if,oil and gas extraction 06,CO]</t>
  </si>
  <si>
    <t>Industrial Sector Energy Related Emissions before CCS[heavy or residual fuel oil if,oil and gas extraction 06,NOx]</t>
  </si>
  <si>
    <t>Industrial Sector Energy Related Emissions before CCS[heavy or residual fuel oil if,oil and gas extraction 06,PM10]</t>
  </si>
  <si>
    <t>Industrial Sector Energy Related Emissions before CCS[heavy or residual fuel oil if,oil and gas extraction 06,PM25]</t>
  </si>
  <si>
    <t>Industrial Sector Energy Related Emissions before CCS[heavy or residual fuel oil if,oil and gas extraction 06,SOx]</t>
  </si>
  <si>
    <t>Industrial Sector Energy Related Emissions before CCS[heavy or residual fuel oil if,oil and gas extraction 06,BC]</t>
  </si>
  <si>
    <t>Industrial Sector Energy Related Emissions before CCS[heavy or residual fuel oil if,oil and gas extraction 06,OC]</t>
  </si>
  <si>
    <t>Industrial Sector Energy Related Emissions before CCS[heavy or residual fuel oil if,oil and gas extraction 06,CH4]</t>
  </si>
  <si>
    <t>Industrial Sector Energy Related Emissions before CCS[heavy or residual fuel oil if,oil and gas extraction 06,N2O]</t>
  </si>
  <si>
    <t>Industrial Sector Energy Related Emissions before CCS[heavy or residual fuel oil if,oil and gas extraction 06,F gases]</t>
  </si>
  <si>
    <t>Industrial Sector Energy Related Emissions before CCS[heavy or residual fuel oil if,other mining and quarrying 07T08,CO2]</t>
  </si>
  <si>
    <t>Industrial Sector Energy Related Emissions before CCS[heavy or residual fuel oil if,other mining and quarrying 07T08,VOC]</t>
  </si>
  <si>
    <t>Industrial Sector Energy Related Emissions before CCS[heavy or residual fuel oil if,other mining and quarrying 07T08,CO]</t>
  </si>
  <si>
    <t>Industrial Sector Energy Related Emissions before CCS[heavy or residual fuel oil if,other mining and quarrying 07T08,NOx]</t>
  </si>
  <si>
    <t>Industrial Sector Energy Related Emissions before CCS[heavy or residual fuel oil if,other mining and quarrying 07T08,PM10]</t>
  </si>
  <si>
    <t>Industrial Sector Energy Related Emissions before CCS[heavy or residual fuel oil if,other mining and quarrying 07T08,PM25]</t>
  </si>
  <si>
    <t>Industrial Sector Energy Related Emissions before CCS[heavy or residual fuel oil if,other mining and quarrying 07T08,SOx]</t>
  </si>
  <si>
    <t>Industrial Sector Energy Related Emissions before CCS[heavy or residual fuel oil if,other mining and quarrying 07T08,BC]</t>
  </si>
  <si>
    <t>Industrial Sector Energy Related Emissions before CCS[heavy or residual fuel oil if,other mining and quarrying 07T08,OC]</t>
  </si>
  <si>
    <t>Industrial Sector Energy Related Emissions before CCS[heavy or residual fuel oil if,other mining and quarrying 07T08,CH4]</t>
  </si>
  <si>
    <t>Industrial Sector Energy Related Emissions before CCS[heavy or residual fuel oil if,other mining and quarrying 07T08,N2O]</t>
  </si>
  <si>
    <t>Industrial Sector Energy Related Emissions before CCS[heavy or residual fuel oil if,other mining and quarrying 07T08,F gases]</t>
  </si>
  <si>
    <t>Industrial Sector Energy Related Emissions before CCS[heavy or residual fuel oil if,food beverage and tobacco 10T12,CO2]</t>
  </si>
  <si>
    <t>Industrial Sector Energy Related Emissions before CCS[heavy or residual fuel oil if,food beverage and tobacco 10T12,VOC]</t>
  </si>
  <si>
    <t>Industrial Sector Energy Related Emissions before CCS[heavy or residual fuel oil if,food beverage and tobacco 10T12,CO]</t>
  </si>
  <si>
    <t>Industrial Sector Energy Related Emissions before CCS[heavy or residual fuel oil if,food beverage and tobacco 10T12,NOx]</t>
  </si>
  <si>
    <t>Industrial Sector Energy Related Emissions before CCS[heavy or residual fuel oil if,food beverage and tobacco 10T12,PM10]</t>
  </si>
  <si>
    <t>Industrial Sector Energy Related Emissions before CCS[heavy or residual fuel oil if,food beverage and tobacco 10T12,PM25]</t>
  </si>
  <si>
    <t>Industrial Sector Energy Related Emissions before CCS[heavy or residual fuel oil if,food beverage and tobacco 10T12,SOx]</t>
  </si>
  <si>
    <t>Industrial Sector Energy Related Emissions before CCS[heavy or residual fuel oil if,food beverage and tobacco 10T12,BC]</t>
  </si>
  <si>
    <t>Industrial Sector Energy Related Emissions before CCS[heavy or residual fuel oil if,food beverage and tobacco 10T12,OC]</t>
  </si>
  <si>
    <t>Industrial Sector Energy Related Emissions before CCS[heavy or residual fuel oil if,food beverage and tobacco 10T12,CH4]</t>
  </si>
  <si>
    <t>Industrial Sector Energy Related Emissions before CCS[heavy or residual fuel oil if,food beverage and tobacco 10T12,N2O]</t>
  </si>
  <si>
    <t>Industrial Sector Energy Related Emissions before CCS[heavy or residual fuel oil if,food beverage and tobacco 10T12,F gases]</t>
  </si>
  <si>
    <t>Industrial Sector Energy Related Emissions before CCS[heavy or residual fuel oil if,textiles apparel and leather 13T15,CO2]</t>
  </si>
  <si>
    <t>Industrial Sector Energy Related Emissions before CCS[heavy or residual fuel oil if,textiles apparel and leather 13T15,VOC]</t>
  </si>
  <si>
    <t>Industrial Sector Energy Related Emissions before CCS[heavy or residual fuel oil if,textiles apparel and leather 13T15,CO]</t>
  </si>
  <si>
    <t>Industrial Sector Energy Related Emissions before CCS[heavy or residual fuel oil if,textiles apparel and leather 13T15,NOx]</t>
  </si>
  <si>
    <t>Industrial Sector Energy Related Emissions before CCS[heavy or residual fuel oil if,textiles apparel and leather 13T15,PM10]</t>
  </si>
  <si>
    <t>Industrial Sector Energy Related Emissions before CCS[heavy or residual fuel oil if,textiles apparel and leather 13T15,PM25]</t>
  </si>
  <si>
    <t>Industrial Sector Energy Related Emissions before CCS[heavy or residual fuel oil if,textiles apparel and leather 13T15,SOx]</t>
  </si>
  <si>
    <t>Industrial Sector Energy Related Emissions before CCS[heavy or residual fuel oil if,textiles apparel and leather 13T15,BC]</t>
  </si>
  <si>
    <t>Industrial Sector Energy Related Emissions before CCS[heavy or residual fuel oil if,textiles apparel and leather 13T15,OC]</t>
  </si>
  <si>
    <t>Industrial Sector Energy Related Emissions before CCS[heavy or residual fuel oil if,textiles apparel and leather 13T15,CH4]</t>
  </si>
  <si>
    <t>Industrial Sector Energy Related Emissions before CCS[heavy or residual fuel oil if,textiles apparel and leather 13T15,N2O]</t>
  </si>
  <si>
    <t>Industrial Sector Energy Related Emissions before CCS[heavy or residual fuel oil if,textiles apparel and leather 13T15,F gases]</t>
  </si>
  <si>
    <t>Industrial Sector Energy Related Emissions before CCS[heavy or residual fuel oil if,wood products 16,CO2]</t>
  </si>
  <si>
    <t>Industrial Sector Energy Related Emissions before CCS[heavy or residual fuel oil if,wood products 16,VOC]</t>
  </si>
  <si>
    <t>Industrial Sector Energy Related Emissions before CCS[heavy or residual fuel oil if,wood products 16,CO]</t>
  </si>
  <si>
    <t>Industrial Sector Energy Related Emissions before CCS[heavy or residual fuel oil if,wood products 16,NOx]</t>
  </si>
  <si>
    <t>Industrial Sector Energy Related Emissions before CCS[heavy or residual fuel oil if,wood products 16,PM10]</t>
  </si>
  <si>
    <t>Industrial Sector Energy Related Emissions before CCS[heavy or residual fuel oil if,wood products 16,PM25]</t>
  </si>
  <si>
    <t>Industrial Sector Energy Related Emissions before CCS[heavy or residual fuel oil if,wood products 16,SOx]</t>
  </si>
  <si>
    <t>Industrial Sector Energy Related Emissions before CCS[heavy or residual fuel oil if,wood products 16,BC]</t>
  </si>
  <si>
    <t>Industrial Sector Energy Related Emissions before CCS[heavy or residual fuel oil if,wood products 16,OC]</t>
  </si>
  <si>
    <t>Industrial Sector Energy Related Emissions before CCS[heavy or residual fuel oil if,wood products 16,CH4]</t>
  </si>
  <si>
    <t>Industrial Sector Energy Related Emissions before CCS[heavy or residual fuel oil if,wood products 16,N2O]</t>
  </si>
  <si>
    <t>Industrial Sector Energy Related Emissions before CCS[heavy or residual fuel oil if,wood products 16,F gases]</t>
  </si>
  <si>
    <t>Industrial Sector Energy Related Emissions before CCS[heavy or residual fuel oil if,pulp paper and printing 17T18,CO2]</t>
  </si>
  <si>
    <t>Industrial Sector Energy Related Emissions before CCS[heavy or residual fuel oil if,pulp paper and printing 17T18,VOC]</t>
  </si>
  <si>
    <t>Industrial Sector Energy Related Emissions before CCS[heavy or residual fuel oil if,pulp paper and printing 17T18,CO]</t>
  </si>
  <si>
    <t>Industrial Sector Energy Related Emissions before CCS[heavy or residual fuel oil if,pulp paper and printing 17T18,NOx]</t>
  </si>
  <si>
    <t>Industrial Sector Energy Related Emissions before CCS[heavy or residual fuel oil if,pulp paper and printing 17T18,PM10]</t>
  </si>
  <si>
    <t>Industrial Sector Energy Related Emissions before CCS[heavy or residual fuel oil if,pulp paper and printing 17T18,PM25]</t>
  </si>
  <si>
    <t>Industrial Sector Energy Related Emissions before CCS[heavy or residual fuel oil if,pulp paper and printing 17T18,SOx]</t>
  </si>
  <si>
    <t>Industrial Sector Energy Related Emissions before CCS[heavy or residual fuel oil if,pulp paper and printing 17T18,BC]</t>
  </si>
  <si>
    <t>Industrial Sector Energy Related Emissions before CCS[heavy or residual fuel oil if,pulp paper and printing 17T18,OC]</t>
  </si>
  <si>
    <t>Industrial Sector Energy Related Emissions before CCS[heavy or residual fuel oil if,pulp paper and printing 17T18,CH4]</t>
  </si>
  <si>
    <t>Industrial Sector Energy Related Emissions before CCS[heavy or residual fuel oil if,pulp paper and printing 17T18,N2O]</t>
  </si>
  <si>
    <t>Industrial Sector Energy Related Emissions before CCS[heavy or residual fuel oil if,pulp paper and printing 17T18,F gases]</t>
  </si>
  <si>
    <t>Industrial Sector Energy Related Emissions before CCS[heavy or residual fuel oil if,refined petroleum and coke 19,CO2]</t>
  </si>
  <si>
    <t>Industrial Sector Energy Related Emissions before CCS[heavy or residual fuel oil if,refined petroleum and coke 19,VOC]</t>
  </si>
  <si>
    <t>Industrial Sector Energy Related Emissions before CCS[heavy or residual fuel oil if,refined petroleum and coke 19,CO]</t>
  </si>
  <si>
    <t>Industrial Sector Energy Related Emissions before CCS[heavy or residual fuel oil if,refined petroleum and coke 19,NOx]</t>
  </si>
  <si>
    <t>Industrial Sector Energy Related Emissions before CCS[heavy or residual fuel oil if,refined petroleum and coke 19,PM10]</t>
  </si>
  <si>
    <t>Industrial Sector Energy Related Emissions before CCS[heavy or residual fuel oil if,refined petroleum and coke 19,PM25]</t>
  </si>
  <si>
    <t>Industrial Sector Energy Related Emissions before CCS[heavy or residual fuel oil if,refined petroleum and coke 19,SOx]</t>
  </si>
  <si>
    <t>Industrial Sector Energy Related Emissions before CCS[heavy or residual fuel oil if,refined petroleum and coke 19,BC]</t>
  </si>
  <si>
    <t>Industrial Sector Energy Related Emissions before CCS[heavy or residual fuel oil if,refined petroleum and coke 19,OC]</t>
  </si>
  <si>
    <t>Industrial Sector Energy Related Emissions before CCS[heavy or residual fuel oil if,refined petroleum and coke 19,CH4]</t>
  </si>
  <si>
    <t>Industrial Sector Energy Related Emissions before CCS[heavy or residual fuel oil if,refined petroleum and coke 19,N2O]</t>
  </si>
  <si>
    <t>Industrial Sector Energy Related Emissions before CCS[heavy or residual fuel oil if,refined petroleum and coke 19,F gases]</t>
  </si>
  <si>
    <t>Industrial Sector Energy Related Emissions before CCS[heavy or residual fuel oil if,chemicals 20,CO2]</t>
  </si>
  <si>
    <t>Industrial Sector Energy Related Emissions before CCS[heavy or residual fuel oil if,chemicals 20,VOC]</t>
  </si>
  <si>
    <t>Industrial Sector Energy Related Emissions before CCS[heavy or residual fuel oil if,chemicals 20,CO]</t>
  </si>
  <si>
    <t>Industrial Sector Energy Related Emissions before CCS[heavy or residual fuel oil if,chemicals 20,NOx]</t>
  </si>
  <si>
    <t>Industrial Sector Energy Related Emissions before CCS[heavy or residual fuel oil if,chemicals 20,PM10]</t>
  </si>
  <si>
    <t>Industrial Sector Energy Related Emissions before CCS[heavy or residual fuel oil if,chemicals 20,PM25]</t>
  </si>
  <si>
    <t>Industrial Sector Energy Related Emissions before CCS[heavy or residual fuel oil if,chemicals 20,SOx]</t>
  </si>
  <si>
    <t>Industrial Sector Energy Related Emissions before CCS[heavy or residual fuel oil if,chemicals 20,BC]</t>
  </si>
  <si>
    <t>Industrial Sector Energy Related Emissions before CCS[heavy or residual fuel oil if,chemicals 20,OC]</t>
  </si>
  <si>
    <t>Industrial Sector Energy Related Emissions before CCS[heavy or residual fuel oil if,chemicals 20,CH4]</t>
  </si>
  <si>
    <t>Industrial Sector Energy Related Emissions before CCS[heavy or residual fuel oil if,chemicals 20,N2O]</t>
  </si>
  <si>
    <t>Industrial Sector Energy Related Emissions before CCS[heavy or residual fuel oil if,chemicals 20,F gases]</t>
  </si>
  <si>
    <t>Industrial Sector Energy Related Emissions before CCS[heavy or residual fuel oil if,rubber and plastic products 22,CO2]</t>
  </si>
  <si>
    <t>Industrial Sector Energy Related Emissions before CCS[heavy or residual fuel oil if,rubber and plastic products 22,VOC]</t>
  </si>
  <si>
    <t>Industrial Sector Energy Related Emissions before CCS[heavy or residual fuel oil if,rubber and plastic products 22,CO]</t>
  </si>
  <si>
    <t>Industrial Sector Energy Related Emissions before CCS[heavy or residual fuel oil if,rubber and plastic products 22,NOx]</t>
  </si>
  <si>
    <t>Industrial Sector Energy Related Emissions before CCS[heavy or residual fuel oil if,rubber and plastic products 22,PM10]</t>
  </si>
  <si>
    <t>Industrial Sector Energy Related Emissions before CCS[heavy or residual fuel oil if,rubber and plastic products 22,PM25]</t>
  </si>
  <si>
    <t>Industrial Sector Energy Related Emissions before CCS[heavy or residual fuel oil if,rubber and plastic products 22,SOx]</t>
  </si>
  <si>
    <t>Industrial Sector Energy Related Emissions before CCS[heavy or residual fuel oil if,rubber and plastic products 22,BC]</t>
  </si>
  <si>
    <t>Industrial Sector Energy Related Emissions before CCS[heavy or residual fuel oil if,rubber and plastic products 22,OC]</t>
  </si>
  <si>
    <t>Industrial Sector Energy Related Emissions before CCS[heavy or residual fuel oil if,rubber and plastic products 22,CH4]</t>
  </si>
  <si>
    <t>Industrial Sector Energy Related Emissions before CCS[heavy or residual fuel oil if,rubber and plastic products 22,N2O]</t>
  </si>
  <si>
    <t>Industrial Sector Energy Related Emissions before CCS[heavy or residual fuel oil if,rubber and plastic products 22,F gases]</t>
  </si>
  <si>
    <t>Industrial Sector Energy Related Emissions before CCS[heavy or residual fuel oil if,glass and glass products 231,CO2]</t>
  </si>
  <si>
    <t>Industrial Sector Energy Related Emissions before CCS[heavy or residual fuel oil if,glass and glass products 231,VOC]</t>
  </si>
  <si>
    <t>Industrial Sector Energy Related Emissions before CCS[heavy or residual fuel oil if,glass and glass products 231,CO]</t>
  </si>
  <si>
    <t>Industrial Sector Energy Related Emissions before CCS[heavy or residual fuel oil if,glass and glass products 231,NOx]</t>
  </si>
  <si>
    <t>Industrial Sector Energy Related Emissions before CCS[heavy or residual fuel oil if,glass and glass products 231,PM10]</t>
  </si>
  <si>
    <t>Industrial Sector Energy Related Emissions before CCS[heavy or residual fuel oil if,glass and glass products 231,PM25]</t>
  </si>
  <si>
    <t>Industrial Sector Energy Related Emissions before CCS[heavy or residual fuel oil if,glass and glass products 231,SOx]</t>
  </si>
  <si>
    <t>Industrial Sector Energy Related Emissions before CCS[heavy or residual fuel oil if,glass and glass products 231,BC]</t>
  </si>
  <si>
    <t>Industrial Sector Energy Related Emissions before CCS[heavy or residual fuel oil if,glass and glass products 231,OC]</t>
  </si>
  <si>
    <t>Industrial Sector Energy Related Emissions before CCS[heavy or residual fuel oil if,glass and glass products 231,CH4]</t>
  </si>
  <si>
    <t>Industrial Sector Energy Related Emissions before CCS[heavy or residual fuel oil if,glass and glass products 231,N2O]</t>
  </si>
  <si>
    <t>Industrial Sector Energy Related Emissions before CCS[heavy or residual fuel oil if,glass and glass products 231,F gases]</t>
  </si>
  <si>
    <t>Industrial Sector Energy Related Emissions before CCS[heavy or residual fuel oil if,cement and other nonmetallic minerals 239,CO2]</t>
  </si>
  <si>
    <t>Industrial Sector Energy Related Emissions before CCS[heavy or residual fuel oil if,cement and other nonmetallic minerals 239,VOC]</t>
  </si>
  <si>
    <t>Industrial Sector Energy Related Emissions before CCS[heavy or residual fuel oil if,cement and other nonmetallic minerals 239,CO]</t>
  </si>
  <si>
    <t>Industrial Sector Energy Related Emissions before CCS[heavy or residual fuel oil if,cement and other nonmetallic minerals 239,NOx]</t>
  </si>
  <si>
    <t>Industrial Sector Energy Related Emissions before CCS[heavy or residual fuel oil if,cement and other nonmetallic minerals 239,PM10]</t>
  </si>
  <si>
    <t>Industrial Sector Energy Related Emissions before CCS[heavy or residual fuel oil if,cement and other nonmetallic minerals 239,PM25]</t>
  </si>
  <si>
    <t>Industrial Sector Energy Related Emissions before CCS[heavy or residual fuel oil if,cement and other nonmetallic minerals 239,SOx]</t>
  </si>
  <si>
    <t>Industrial Sector Energy Related Emissions before CCS[heavy or residual fuel oil if,cement and other nonmetallic minerals 239,BC]</t>
  </si>
  <si>
    <t>Industrial Sector Energy Related Emissions before CCS[heavy or residual fuel oil if,cement and other nonmetallic minerals 239,OC]</t>
  </si>
  <si>
    <t>Industrial Sector Energy Related Emissions before CCS[heavy or residual fuel oil if,cement and other nonmetallic minerals 239,CH4]</t>
  </si>
  <si>
    <t>Industrial Sector Energy Related Emissions before CCS[heavy or residual fuel oil if,cement and other nonmetallic minerals 239,N2O]</t>
  </si>
  <si>
    <t>Industrial Sector Energy Related Emissions before CCS[heavy or residual fuel oil if,cement and other nonmetallic minerals 239,F gases]</t>
  </si>
  <si>
    <t>Industrial Sector Energy Related Emissions before CCS[heavy or residual fuel oil if,iron and steel 241,CO2]</t>
  </si>
  <si>
    <t>Industrial Sector Energy Related Emissions before CCS[heavy or residual fuel oil if,iron and steel 241,VOC]</t>
  </si>
  <si>
    <t>Industrial Sector Energy Related Emissions before CCS[heavy or residual fuel oil if,iron and steel 241,CO]</t>
  </si>
  <si>
    <t>Industrial Sector Energy Related Emissions before CCS[heavy or residual fuel oil if,iron and steel 241,NOx]</t>
  </si>
  <si>
    <t>Industrial Sector Energy Related Emissions before CCS[heavy or residual fuel oil if,iron and steel 241,PM10]</t>
  </si>
  <si>
    <t>Industrial Sector Energy Related Emissions before CCS[heavy or residual fuel oil if,iron and steel 241,PM25]</t>
  </si>
  <si>
    <t>Industrial Sector Energy Related Emissions before CCS[heavy or residual fuel oil if,iron and steel 241,SOx]</t>
  </si>
  <si>
    <t>Industrial Sector Energy Related Emissions before CCS[heavy or residual fuel oil if,iron and steel 241,BC]</t>
  </si>
  <si>
    <t>Industrial Sector Energy Related Emissions before CCS[heavy or residual fuel oil if,iron and steel 241,OC]</t>
  </si>
  <si>
    <t>Industrial Sector Energy Related Emissions before CCS[heavy or residual fuel oil if,iron and steel 241,CH4]</t>
  </si>
  <si>
    <t>Industrial Sector Energy Related Emissions before CCS[heavy or residual fuel oil if,iron and steel 241,N2O]</t>
  </si>
  <si>
    <t>Industrial Sector Energy Related Emissions before CCS[heavy or residual fuel oil if,iron and steel 241,F gases]</t>
  </si>
  <si>
    <t>Industrial Sector Energy Related Emissions before CCS[heavy or residual fuel oil if,other metals 242,CO2]</t>
  </si>
  <si>
    <t>Industrial Sector Energy Related Emissions before CCS[heavy or residual fuel oil if,other metals 242,VOC]</t>
  </si>
  <si>
    <t>Industrial Sector Energy Related Emissions before CCS[heavy or residual fuel oil if,other metals 242,CO]</t>
  </si>
  <si>
    <t>Industrial Sector Energy Related Emissions before CCS[heavy or residual fuel oil if,other metals 242,NOx]</t>
  </si>
  <si>
    <t>Industrial Sector Energy Related Emissions before CCS[heavy or residual fuel oil if,other metals 242,PM10]</t>
  </si>
  <si>
    <t>Industrial Sector Energy Related Emissions before CCS[heavy or residual fuel oil if,other metals 242,PM25]</t>
  </si>
  <si>
    <t>Industrial Sector Energy Related Emissions before CCS[heavy or residual fuel oil if,other metals 242,SOx]</t>
  </si>
  <si>
    <t>Industrial Sector Energy Related Emissions before CCS[heavy or residual fuel oil if,other metals 242,BC]</t>
  </si>
  <si>
    <t>Industrial Sector Energy Related Emissions before CCS[heavy or residual fuel oil if,other metals 242,OC]</t>
  </si>
  <si>
    <t>Industrial Sector Energy Related Emissions before CCS[heavy or residual fuel oil if,other metals 242,CH4]</t>
  </si>
  <si>
    <t>Industrial Sector Energy Related Emissions before CCS[heavy or residual fuel oil if,other metals 242,N2O]</t>
  </si>
  <si>
    <t>Industrial Sector Energy Related Emissions before CCS[heavy or residual fuel oil if,other metals 242,F gases]</t>
  </si>
  <si>
    <t>Industrial Sector Energy Related Emissions before CCS[heavy or residual fuel oil if,metal products except machinery and vehicles 25,CO2]</t>
  </si>
  <si>
    <t>Industrial Sector Energy Related Emissions before CCS[heavy or residual fuel oil if,metal products except machinery and vehicles 25,VOC]</t>
  </si>
  <si>
    <t>Industrial Sector Energy Related Emissions before CCS[heavy or residual fuel oil if,metal products except machinery and vehicles 25,CO]</t>
  </si>
  <si>
    <t>Industrial Sector Energy Related Emissions before CCS[heavy or residual fuel oil if,metal products except machinery and vehicles 25,NOx]</t>
  </si>
  <si>
    <t>Industrial Sector Energy Related Emissions before CCS[heavy or residual fuel oil if,metal products except machinery and vehicles 25,PM10]</t>
  </si>
  <si>
    <t>Industrial Sector Energy Related Emissions before CCS[heavy or residual fuel oil if,metal products except machinery and vehicles 25,PM25]</t>
  </si>
  <si>
    <t>Industrial Sector Energy Related Emissions before CCS[heavy or residual fuel oil if,metal products except machinery and vehicles 25,SOx]</t>
  </si>
  <si>
    <t>Industrial Sector Energy Related Emissions before CCS[heavy or residual fuel oil if,metal products except machinery and vehicles 25,BC]</t>
  </si>
  <si>
    <t>Industrial Sector Energy Related Emissions before CCS[heavy or residual fuel oil if,metal products except machinery and vehicles 25,OC]</t>
  </si>
  <si>
    <t>Industrial Sector Energy Related Emissions before CCS[heavy or residual fuel oil if,metal products except machinery and vehicles 25,CH4]</t>
  </si>
  <si>
    <t>Industrial Sector Energy Related Emissions before CCS[heavy or residual fuel oil if,metal products except machinery and vehicles 25,N2O]</t>
  </si>
  <si>
    <t>Industrial Sector Energy Related Emissions before CCS[heavy or residual fuel oil if,metal products except machinery and vehicles 25,F gases]</t>
  </si>
  <si>
    <t>Industrial Sector Energy Related Emissions before CCS[heavy or residual fuel oil if,computers and electronics 26,CO2]</t>
  </si>
  <si>
    <t>Industrial Sector Energy Related Emissions before CCS[heavy or residual fuel oil if,computers and electronics 26,VOC]</t>
  </si>
  <si>
    <t>Industrial Sector Energy Related Emissions before CCS[heavy or residual fuel oil if,computers and electronics 26,CO]</t>
  </si>
  <si>
    <t>Industrial Sector Energy Related Emissions before CCS[heavy or residual fuel oil if,computers and electronics 26,NOx]</t>
  </si>
  <si>
    <t>Industrial Sector Energy Related Emissions before CCS[heavy or residual fuel oil if,computers and electronics 26,PM10]</t>
  </si>
  <si>
    <t>Industrial Sector Energy Related Emissions before CCS[heavy or residual fuel oil if,computers and electronics 26,PM25]</t>
  </si>
  <si>
    <t>Industrial Sector Energy Related Emissions before CCS[heavy or residual fuel oil if,computers and electronics 26,SOx]</t>
  </si>
  <si>
    <t>Industrial Sector Energy Related Emissions before CCS[heavy or residual fuel oil if,computers and electronics 26,BC]</t>
  </si>
  <si>
    <t>Industrial Sector Energy Related Emissions before CCS[heavy or residual fuel oil if,computers and electronics 26,OC]</t>
  </si>
  <si>
    <t>Industrial Sector Energy Related Emissions before CCS[heavy or residual fuel oil if,computers and electronics 26,CH4]</t>
  </si>
  <si>
    <t>Industrial Sector Energy Related Emissions before CCS[heavy or residual fuel oil if,computers and electronics 26,N2O]</t>
  </si>
  <si>
    <t>Industrial Sector Energy Related Emissions before CCS[heavy or residual fuel oil if,computers and electronics 26,F gases]</t>
  </si>
  <si>
    <t>Industrial Sector Energy Related Emissions before CCS[heavy or residual fuel oil if,appliances and electrical equipment 27,CO2]</t>
  </si>
  <si>
    <t>Industrial Sector Energy Related Emissions before CCS[heavy or residual fuel oil if,appliances and electrical equipment 27,VOC]</t>
  </si>
  <si>
    <t>Industrial Sector Energy Related Emissions before CCS[heavy or residual fuel oil if,appliances and electrical equipment 27,CO]</t>
  </si>
  <si>
    <t>Industrial Sector Energy Related Emissions before CCS[heavy or residual fuel oil if,appliances and electrical equipment 27,NOx]</t>
  </si>
  <si>
    <t>Industrial Sector Energy Related Emissions before CCS[heavy or residual fuel oil if,appliances and electrical equipment 27,PM10]</t>
  </si>
  <si>
    <t>Industrial Sector Energy Related Emissions before CCS[heavy or residual fuel oil if,appliances and electrical equipment 27,PM25]</t>
  </si>
  <si>
    <t>Industrial Sector Energy Related Emissions before CCS[heavy or residual fuel oil if,appliances and electrical equipment 27,SOx]</t>
  </si>
  <si>
    <t>Industrial Sector Energy Related Emissions before CCS[heavy or residual fuel oil if,appliances and electrical equipment 27,BC]</t>
  </si>
  <si>
    <t>Industrial Sector Energy Related Emissions before CCS[heavy or residual fuel oil if,appliances and electrical equipment 27,OC]</t>
  </si>
  <si>
    <t>Industrial Sector Energy Related Emissions before CCS[heavy or residual fuel oil if,appliances and electrical equipment 27,CH4]</t>
  </si>
  <si>
    <t>Industrial Sector Energy Related Emissions before CCS[heavy or residual fuel oil if,appliances and electrical equipment 27,N2O]</t>
  </si>
  <si>
    <t>Industrial Sector Energy Related Emissions before CCS[heavy or residual fuel oil if,appliances and electrical equipment 27,F gases]</t>
  </si>
  <si>
    <t>Industrial Sector Energy Related Emissions before CCS[heavy or residual fuel oil if,other machinery 28,CO2]</t>
  </si>
  <si>
    <t>Industrial Sector Energy Related Emissions before CCS[heavy or residual fuel oil if,other machinery 28,VOC]</t>
  </si>
  <si>
    <t>Industrial Sector Energy Related Emissions before CCS[heavy or residual fuel oil if,other machinery 28,CO]</t>
  </si>
  <si>
    <t>Industrial Sector Energy Related Emissions before CCS[heavy or residual fuel oil if,other machinery 28,NOx]</t>
  </si>
  <si>
    <t>Industrial Sector Energy Related Emissions before CCS[heavy or residual fuel oil if,other machinery 28,PM10]</t>
  </si>
  <si>
    <t>Industrial Sector Energy Related Emissions before CCS[heavy or residual fuel oil if,other machinery 28,PM25]</t>
  </si>
  <si>
    <t>Industrial Sector Energy Related Emissions before CCS[heavy or residual fuel oil if,other machinery 28,SOx]</t>
  </si>
  <si>
    <t>Industrial Sector Energy Related Emissions before CCS[heavy or residual fuel oil if,other machinery 28,BC]</t>
  </si>
  <si>
    <t>Industrial Sector Energy Related Emissions before CCS[heavy or residual fuel oil if,other machinery 28,OC]</t>
  </si>
  <si>
    <t>Industrial Sector Energy Related Emissions before CCS[heavy or residual fuel oil if,other machinery 28,CH4]</t>
  </si>
  <si>
    <t>Industrial Sector Energy Related Emissions before CCS[heavy or residual fuel oil if,other machinery 28,N2O]</t>
  </si>
  <si>
    <t>Industrial Sector Energy Related Emissions before CCS[heavy or residual fuel oil if,other machinery 28,F gases]</t>
  </si>
  <si>
    <t>Industrial Sector Energy Related Emissions before CCS[heavy or residual fuel oil if,road vehicles 29,CO2]</t>
  </si>
  <si>
    <t>Industrial Sector Energy Related Emissions before CCS[heavy or residual fuel oil if,road vehicles 29,VOC]</t>
  </si>
  <si>
    <t>Industrial Sector Energy Related Emissions before CCS[heavy or residual fuel oil if,road vehicles 29,CO]</t>
  </si>
  <si>
    <t>Industrial Sector Energy Related Emissions before CCS[heavy or residual fuel oil if,road vehicles 29,NOx]</t>
  </si>
  <si>
    <t>Industrial Sector Energy Related Emissions before CCS[heavy or residual fuel oil if,road vehicles 29,PM10]</t>
  </si>
  <si>
    <t>Industrial Sector Energy Related Emissions before CCS[heavy or residual fuel oil if,road vehicles 29,PM25]</t>
  </si>
  <si>
    <t>Industrial Sector Energy Related Emissions before CCS[heavy or residual fuel oil if,road vehicles 29,SOx]</t>
  </si>
  <si>
    <t>Industrial Sector Energy Related Emissions before CCS[heavy or residual fuel oil if,road vehicles 29,BC]</t>
  </si>
  <si>
    <t>Industrial Sector Energy Related Emissions before CCS[heavy or residual fuel oil if,road vehicles 29,OC]</t>
  </si>
  <si>
    <t>Industrial Sector Energy Related Emissions before CCS[heavy or residual fuel oil if,road vehicles 29,CH4]</t>
  </si>
  <si>
    <t>Industrial Sector Energy Related Emissions before CCS[heavy or residual fuel oil if,road vehicles 29,N2O]</t>
  </si>
  <si>
    <t>Industrial Sector Energy Related Emissions before CCS[heavy or residual fuel oil if,road vehicles 29,F gases]</t>
  </si>
  <si>
    <t>Industrial Sector Energy Related Emissions before CCS[heavy or residual fuel oil if,nonroad vehicles 30,CO2]</t>
  </si>
  <si>
    <t>Industrial Sector Energy Related Emissions before CCS[heavy or residual fuel oil if,nonroad vehicles 30,VOC]</t>
  </si>
  <si>
    <t>Industrial Sector Energy Related Emissions before CCS[heavy or residual fuel oil if,nonroad vehicles 30,CO]</t>
  </si>
  <si>
    <t>Industrial Sector Energy Related Emissions before CCS[heavy or residual fuel oil if,nonroad vehicles 30,NOx]</t>
  </si>
  <si>
    <t>Industrial Sector Energy Related Emissions before CCS[heavy or residual fuel oil if,nonroad vehicles 30,PM10]</t>
  </si>
  <si>
    <t>Industrial Sector Energy Related Emissions before CCS[heavy or residual fuel oil if,nonroad vehicles 30,PM25]</t>
  </si>
  <si>
    <t>Industrial Sector Energy Related Emissions before CCS[heavy or residual fuel oil if,nonroad vehicles 30,SOx]</t>
  </si>
  <si>
    <t>Industrial Sector Energy Related Emissions before CCS[heavy or residual fuel oil if,nonroad vehicles 30,BC]</t>
  </si>
  <si>
    <t>Industrial Sector Energy Related Emissions before CCS[heavy or residual fuel oil if,nonroad vehicles 30,OC]</t>
  </si>
  <si>
    <t>Industrial Sector Energy Related Emissions before CCS[heavy or residual fuel oil if,nonroad vehicles 30,CH4]</t>
  </si>
  <si>
    <t>Industrial Sector Energy Related Emissions before CCS[heavy or residual fuel oil if,nonroad vehicles 30,N2O]</t>
  </si>
  <si>
    <t>Industrial Sector Energy Related Emissions before CCS[heavy or residual fuel oil if,nonroad vehicles 30,F gases]</t>
  </si>
  <si>
    <t>Industrial Sector Energy Related Emissions before CCS[heavy or residual fuel oil if,other manufacturing 31T33,CO2]</t>
  </si>
  <si>
    <t>Industrial Sector Energy Related Emissions before CCS[heavy or residual fuel oil if,other manufacturing 31T33,VOC]</t>
  </si>
  <si>
    <t>Industrial Sector Energy Related Emissions before CCS[heavy or residual fuel oil if,other manufacturing 31T33,CO]</t>
  </si>
  <si>
    <t>Industrial Sector Energy Related Emissions before CCS[heavy or residual fuel oil if,other manufacturing 31T33,NOx]</t>
  </si>
  <si>
    <t>Industrial Sector Energy Related Emissions before CCS[heavy or residual fuel oil if,other manufacturing 31T33,PM10]</t>
  </si>
  <si>
    <t>Industrial Sector Energy Related Emissions before CCS[heavy or residual fuel oil if,other manufacturing 31T33,PM25]</t>
  </si>
  <si>
    <t>Industrial Sector Energy Related Emissions before CCS[heavy or residual fuel oil if,other manufacturing 31T33,SOx]</t>
  </si>
  <si>
    <t>Industrial Sector Energy Related Emissions before CCS[heavy or residual fuel oil if,other manufacturing 31T33,BC]</t>
  </si>
  <si>
    <t>Industrial Sector Energy Related Emissions before CCS[heavy or residual fuel oil if,other manufacturing 31T33,OC]</t>
  </si>
  <si>
    <t>Industrial Sector Energy Related Emissions before CCS[heavy or residual fuel oil if,other manufacturing 31T33,CH4]</t>
  </si>
  <si>
    <t>Industrial Sector Energy Related Emissions before CCS[heavy or residual fuel oil if,other manufacturing 31T33,N2O]</t>
  </si>
  <si>
    <t>Industrial Sector Energy Related Emissions before CCS[heavy or residual fuel oil if,other manufacturing 31T33,F gases]</t>
  </si>
  <si>
    <t>Industrial Sector Energy Related Emissions before CCS[heavy or residual fuel oil if,energy pipelines and gas processing 352T353,CO2]</t>
  </si>
  <si>
    <t>Industrial Sector Energy Related Emissions before CCS[heavy or residual fuel oil if,energy pipelines and gas processing 352T353,VOC]</t>
  </si>
  <si>
    <t>Industrial Sector Energy Related Emissions before CCS[heavy or residual fuel oil if,energy pipelines and gas processing 352T353,CO]</t>
  </si>
  <si>
    <t>Industrial Sector Energy Related Emissions before CCS[heavy or residual fuel oil if,energy pipelines and gas processing 352T353,NOx]</t>
  </si>
  <si>
    <t>Industrial Sector Energy Related Emissions before CCS[heavy or residual fuel oil if,energy pipelines and gas processing 352T353,PM10]</t>
  </si>
  <si>
    <t>Industrial Sector Energy Related Emissions before CCS[heavy or residual fuel oil if,energy pipelines and gas processing 352T353,PM25]</t>
  </si>
  <si>
    <t>Industrial Sector Energy Related Emissions before CCS[heavy or residual fuel oil if,energy pipelines and gas processing 352T353,SOx]</t>
  </si>
  <si>
    <t>Industrial Sector Energy Related Emissions before CCS[heavy or residual fuel oil if,energy pipelines and gas processing 352T353,BC]</t>
  </si>
  <si>
    <t>Industrial Sector Energy Related Emissions before CCS[heavy or residual fuel oil if,energy pipelines and gas processing 352T353,OC]</t>
  </si>
  <si>
    <t>Industrial Sector Energy Related Emissions before CCS[heavy or residual fuel oil if,energy pipelines and gas processing 352T353,CH4]</t>
  </si>
  <si>
    <t>Industrial Sector Energy Related Emissions before CCS[heavy or residual fuel oil if,energy pipelines and gas processing 352T353,N2O]</t>
  </si>
  <si>
    <t>Industrial Sector Energy Related Emissions before CCS[heavy or residual fuel oil if,energy pipelines and gas processing 352T353,F gases]</t>
  </si>
  <si>
    <t>Industrial Sector Energy Related Emissions before CCS[heavy or residual fuel oil if,water and waste 36T39,CO2]</t>
  </si>
  <si>
    <t>Industrial Sector Energy Related Emissions before CCS[heavy or residual fuel oil if,water and waste 36T39,VOC]</t>
  </si>
  <si>
    <t>Industrial Sector Energy Related Emissions before CCS[heavy or residual fuel oil if,water and waste 36T39,CO]</t>
  </si>
  <si>
    <t>Industrial Sector Energy Related Emissions before CCS[heavy or residual fuel oil if,water and waste 36T39,NOx]</t>
  </si>
  <si>
    <t>Industrial Sector Energy Related Emissions before CCS[heavy or residual fuel oil if,water and waste 36T39,PM10]</t>
  </si>
  <si>
    <t>Industrial Sector Energy Related Emissions before CCS[heavy or residual fuel oil if,water and waste 36T39,PM25]</t>
  </si>
  <si>
    <t>Industrial Sector Energy Related Emissions before CCS[heavy or residual fuel oil if,water and waste 36T39,SOx]</t>
  </si>
  <si>
    <t>Industrial Sector Energy Related Emissions before CCS[heavy or residual fuel oil if,water and waste 36T39,BC]</t>
  </si>
  <si>
    <t>Industrial Sector Energy Related Emissions before CCS[heavy or residual fuel oil if,water and waste 36T39,OC]</t>
  </si>
  <si>
    <t>Industrial Sector Energy Related Emissions before CCS[heavy or residual fuel oil if,water and waste 36T39,CH4]</t>
  </si>
  <si>
    <t>Industrial Sector Energy Related Emissions before CCS[heavy or residual fuel oil if,water and waste 36T39,N2O]</t>
  </si>
  <si>
    <t>Industrial Sector Energy Related Emissions before CCS[heavy or residual fuel oil if,water and waste 36T39,F gases]</t>
  </si>
  <si>
    <t>Industrial Sector Energy Related Emissions before CCS[heavy or residual fuel oil if,construction 41T43,CO2]</t>
  </si>
  <si>
    <t>Industrial Sector Energy Related Emissions before CCS[heavy or residual fuel oil if,construction 41T43,VOC]</t>
  </si>
  <si>
    <t>Industrial Sector Energy Related Emissions before CCS[heavy or residual fuel oil if,construction 41T43,CO]</t>
  </si>
  <si>
    <t>Industrial Sector Energy Related Emissions before CCS[heavy or residual fuel oil if,construction 41T43,NOx]</t>
  </si>
  <si>
    <t>Industrial Sector Energy Related Emissions before CCS[heavy or residual fuel oil if,construction 41T43,PM10]</t>
  </si>
  <si>
    <t>Industrial Sector Energy Related Emissions before CCS[heavy or residual fuel oil if,construction 41T43,PM25]</t>
  </si>
  <si>
    <t>Industrial Sector Energy Related Emissions before CCS[heavy or residual fuel oil if,construction 41T43,SOx]</t>
  </si>
  <si>
    <t>Industrial Sector Energy Related Emissions before CCS[heavy or residual fuel oil if,construction 41T43,BC]</t>
  </si>
  <si>
    <t>Industrial Sector Energy Related Emissions before CCS[heavy or residual fuel oil if,construction 41T43,OC]</t>
  </si>
  <si>
    <t>Industrial Sector Energy Related Emissions before CCS[heavy or residual fuel oil if,construction 41T43,CH4]</t>
  </si>
  <si>
    <t>Industrial Sector Energy Related Emissions before CCS[heavy or residual fuel oil if,construction 41T43,N2O]</t>
  </si>
  <si>
    <t>Industrial Sector Energy Related Emissions before CCS[heavy or residual fuel oil if,construction 41T43,F gases]</t>
  </si>
  <si>
    <t>Industrial Sector Energy Related Emissions before CCS[LPG propane or butane if,agriculture and forestry 01T03,CO2]</t>
  </si>
  <si>
    <t>Industrial Sector Energy Related Emissions before CCS[LPG propane or butane if,agriculture and forestry 01T03,VOC]</t>
  </si>
  <si>
    <t>Industrial Sector Energy Related Emissions before CCS[LPG propane or butane if,agriculture and forestry 01T03,CO]</t>
  </si>
  <si>
    <t>Industrial Sector Energy Related Emissions before CCS[LPG propane or butane if,agriculture and forestry 01T03,NOx]</t>
  </si>
  <si>
    <t>Industrial Sector Energy Related Emissions before CCS[LPG propane or butane if,agriculture and forestry 01T03,PM10]</t>
  </si>
  <si>
    <t>Industrial Sector Energy Related Emissions before CCS[LPG propane or butane if,agriculture and forestry 01T03,PM25]</t>
  </si>
  <si>
    <t>Industrial Sector Energy Related Emissions before CCS[LPG propane or butane if,agriculture and forestry 01T03,SOx]</t>
  </si>
  <si>
    <t>Industrial Sector Energy Related Emissions before CCS[LPG propane or butane if,agriculture and forestry 01T03,BC]</t>
  </si>
  <si>
    <t>Industrial Sector Energy Related Emissions before CCS[LPG propane or butane if,agriculture and forestry 01T03,OC]</t>
  </si>
  <si>
    <t>Industrial Sector Energy Related Emissions before CCS[LPG propane or butane if,agriculture and forestry 01T03,CH4]</t>
  </si>
  <si>
    <t>Industrial Sector Energy Related Emissions before CCS[LPG propane or butane if,agriculture and forestry 01T03,N2O]</t>
  </si>
  <si>
    <t>Industrial Sector Energy Related Emissions before CCS[LPG propane or butane if,agriculture and forestry 01T03,F gases]</t>
  </si>
  <si>
    <t>Industrial Sector Energy Related Emissions before CCS[LPG propane or butane if,coal mining 05,CO2]</t>
  </si>
  <si>
    <t>Industrial Sector Energy Related Emissions before CCS[LPG propane or butane if,coal mining 05,VOC]</t>
  </si>
  <si>
    <t>Industrial Sector Energy Related Emissions before CCS[LPG propane or butane if,coal mining 05,CO]</t>
  </si>
  <si>
    <t>Industrial Sector Energy Related Emissions before CCS[LPG propane or butane if,coal mining 05,NOx]</t>
  </si>
  <si>
    <t>Industrial Sector Energy Related Emissions before CCS[LPG propane or butane if,coal mining 05,PM10]</t>
  </si>
  <si>
    <t>Industrial Sector Energy Related Emissions before CCS[LPG propane or butane if,coal mining 05,PM25]</t>
  </si>
  <si>
    <t>Industrial Sector Energy Related Emissions before CCS[LPG propane or butane if,coal mining 05,SOx]</t>
  </si>
  <si>
    <t>Industrial Sector Energy Related Emissions before CCS[LPG propane or butane if,coal mining 05,BC]</t>
  </si>
  <si>
    <t>Industrial Sector Energy Related Emissions before CCS[LPG propane or butane if,coal mining 05,OC]</t>
  </si>
  <si>
    <t>Industrial Sector Energy Related Emissions before CCS[LPG propane or butane if,coal mining 05,CH4]</t>
  </si>
  <si>
    <t>Industrial Sector Energy Related Emissions before CCS[LPG propane or butane if,coal mining 05,N2O]</t>
  </si>
  <si>
    <t>Industrial Sector Energy Related Emissions before CCS[LPG propane or butane if,coal mining 05,F gases]</t>
  </si>
  <si>
    <t>Industrial Sector Energy Related Emissions before CCS[LPG propane or butane if,oil and gas extraction 06,CO2]</t>
  </si>
  <si>
    <t>Industrial Sector Energy Related Emissions before CCS[LPG propane or butane if,oil and gas extraction 06,VOC]</t>
  </si>
  <si>
    <t>Industrial Sector Energy Related Emissions before CCS[LPG propane or butane if,oil and gas extraction 06,CO]</t>
  </si>
  <si>
    <t>Industrial Sector Energy Related Emissions before CCS[LPG propane or butane if,oil and gas extraction 06,NOx]</t>
  </si>
  <si>
    <t>Industrial Sector Energy Related Emissions before CCS[LPG propane or butane if,oil and gas extraction 06,PM10]</t>
  </si>
  <si>
    <t>Industrial Sector Energy Related Emissions before CCS[LPG propane or butane if,oil and gas extraction 06,PM25]</t>
  </si>
  <si>
    <t>Industrial Sector Energy Related Emissions before CCS[LPG propane or butane if,oil and gas extraction 06,SOx]</t>
  </si>
  <si>
    <t>Industrial Sector Energy Related Emissions before CCS[LPG propane or butane if,oil and gas extraction 06,BC]</t>
  </si>
  <si>
    <t>Industrial Sector Energy Related Emissions before CCS[LPG propane or butane if,oil and gas extraction 06,OC]</t>
  </si>
  <si>
    <t>Industrial Sector Energy Related Emissions before CCS[LPG propane or butane if,oil and gas extraction 06,CH4]</t>
  </si>
  <si>
    <t>Industrial Sector Energy Related Emissions before CCS[LPG propane or butane if,oil and gas extraction 06,N2O]</t>
  </si>
  <si>
    <t>Industrial Sector Energy Related Emissions before CCS[LPG propane or butane if,oil and gas extraction 06,F gases]</t>
  </si>
  <si>
    <t>Industrial Sector Energy Related Emissions before CCS[LPG propane or butane if,other mining and quarrying 07T08,CO2]</t>
  </si>
  <si>
    <t>Industrial Sector Energy Related Emissions before CCS[LPG propane or butane if,other mining and quarrying 07T08,VOC]</t>
  </si>
  <si>
    <t>Industrial Sector Energy Related Emissions before CCS[LPG propane or butane if,other mining and quarrying 07T08,CO]</t>
  </si>
  <si>
    <t>Industrial Sector Energy Related Emissions before CCS[LPG propane or butane if,other mining and quarrying 07T08,NOx]</t>
  </si>
  <si>
    <t>Industrial Sector Energy Related Emissions before CCS[LPG propane or butane if,other mining and quarrying 07T08,PM10]</t>
  </si>
  <si>
    <t>Industrial Sector Energy Related Emissions before CCS[LPG propane or butane if,other mining and quarrying 07T08,PM25]</t>
  </si>
  <si>
    <t>Industrial Sector Energy Related Emissions before CCS[LPG propane or butane if,other mining and quarrying 07T08,SOx]</t>
  </si>
  <si>
    <t>Industrial Sector Energy Related Emissions before CCS[LPG propane or butane if,other mining and quarrying 07T08,BC]</t>
  </si>
  <si>
    <t>Industrial Sector Energy Related Emissions before CCS[LPG propane or butane if,other mining and quarrying 07T08,OC]</t>
  </si>
  <si>
    <t>Industrial Sector Energy Related Emissions before CCS[LPG propane or butane if,other mining and quarrying 07T08,CH4]</t>
  </si>
  <si>
    <t>Industrial Sector Energy Related Emissions before CCS[LPG propane or butane if,other mining and quarrying 07T08,N2O]</t>
  </si>
  <si>
    <t>Industrial Sector Energy Related Emissions before CCS[LPG propane or butane if,other mining and quarrying 07T08,F gases]</t>
  </si>
  <si>
    <t>Industrial Sector Energy Related Emissions before CCS[LPG propane or butane if,food beverage and tobacco 10T12,CO2]</t>
  </si>
  <si>
    <t>Industrial Sector Energy Related Emissions before CCS[LPG propane or butane if,food beverage and tobacco 10T12,VOC]</t>
  </si>
  <si>
    <t>Industrial Sector Energy Related Emissions before CCS[LPG propane or butane if,food beverage and tobacco 10T12,CO]</t>
  </si>
  <si>
    <t>Industrial Sector Energy Related Emissions before CCS[LPG propane or butane if,food beverage and tobacco 10T12,NOx]</t>
  </si>
  <si>
    <t>Industrial Sector Energy Related Emissions before CCS[LPG propane or butane if,food beverage and tobacco 10T12,PM10]</t>
  </si>
  <si>
    <t>Industrial Sector Energy Related Emissions before CCS[LPG propane or butane if,food beverage and tobacco 10T12,PM25]</t>
  </si>
  <si>
    <t>Industrial Sector Energy Related Emissions before CCS[LPG propane or butane if,food beverage and tobacco 10T12,SOx]</t>
  </si>
  <si>
    <t>Industrial Sector Energy Related Emissions before CCS[LPG propane or butane if,food beverage and tobacco 10T12,BC]</t>
  </si>
  <si>
    <t>Industrial Sector Energy Related Emissions before CCS[LPG propane or butane if,food beverage and tobacco 10T12,OC]</t>
  </si>
  <si>
    <t>Industrial Sector Energy Related Emissions before CCS[LPG propane or butane if,food beverage and tobacco 10T12,CH4]</t>
  </si>
  <si>
    <t>Industrial Sector Energy Related Emissions before CCS[LPG propane or butane if,food beverage and tobacco 10T12,N2O]</t>
  </si>
  <si>
    <t>Industrial Sector Energy Related Emissions before CCS[LPG propane or butane if,food beverage and tobacco 10T12,F gases]</t>
  </si>
  <si>
    <t>Industrial Sector Energy Related Emissions before CCS[LPG propane or butane if,textiles apparel and leather 13T15,CO2]</t>
  </si>
  <si>
    <t>Industrial Sector Energy Related Emissions before CCS[LPG propane or butane if,textiles apparel and leather 13T15,VOC]</t>
  </si>
  <si>
    <t>Industrial Sector Energy Related Emissions before CCS[LPG propane or butane if,textiles apparel and leather 13T15,CO]</t>
  </si>
  <si>
    <t>Industrial Sector Energy Related Emissions before CCS[LPG propane or butane if,textiles apparel and leather 13T15,NOx]</t>
  </si>
  <si>
    <t>Industrial Sector Energy Related Emissions before CCS[LPG propane or butane if,textiles apparel and leather 13T15,PM10]</t>
  </si>
  <si>
    <t>Industrial Sector Energy Related Emissions before CCS[LPG propane or butane if,textiles apparel and leather 13T15,PM25]</t>
  </si>
  <si>
    <t>Industrial Sector Energy Related Emissions before CCS[LPG propane or butane if,textiles apparel and leather 13T15,SOx]</t>
  </si>
  <si>
    <t>Industrial Sector Energy Related Emissions before CCS[LPG propane or butane if,textiles apparel and leather 13T15,BC]</t>
  </si>
  <si>
    <t>Industrial Sector Energy Related Emissions before CCS[LPG propane or butane if,textiles apparel and leather 13T15,OC]</t>
  </si>
  <si>
    <t>Industrial Sector Energy Related Emissions before CCS[LPG propane or butane if,textiles apparel and leather 13T15,CH4]</t>
  </si>
  <si>
    <t>Industrial Sector Energy Related Emissions before CCS[LPG propane or butane if,textiles apparel and leather 13T15,N2O]</t>
  </si>
  <si>
    <t>Industrial Sector Energy Related Emissions before CCS[LPG propane or butane if,textiles apparel and leather 13T15,F gases]</t>
  </si>
  <si>
    <t>Industrial Sector Energy Related Emissions before CCS[LPG propane or butane if,wood products 16,CO2]</t>
  </si>
  <si>
    <t>Industrial Sector Energy Related Emissions before CCS[LPG propane or butane if,wood products 16,VOC]</t>
  </si>
  <si>
    <t>Industrial Sector Energy Related Emissions before CCS[LPG propane or butane if,wood products 16,CO]</t>
  </si>
  <si>
    <t>Industrial Sector Energy Related Emissions before CCS[LPG propane or butane if,wood products 16,NOx]</t>
  </si>
  <si>
    <t>Industrial Sector Energy Related Emissions before CCS[LPG propane or butane if,wood products 16,PM10]</t>
  </si>
  <si>
    <t>Industrial Sector Energy Related Emissions before CCS[LPG propane or butane if,wood products 16,PM25]</t>
  </si>
  <si>
    <t>Industrial Sector Energy Related Emissions before CCS[LPG propane or butane if,wood products 16,SOx]</t>
  </si>
  <si>
    <t>Industrial Sector Energy Related Emissions before CCS[LPG propane or butane if,wood products 16,BC]</t>
  </si>
  <si>
    <t>Industrial Sector Energy Related Emissions before CCS[LPG propane or butane if,wood products 16,OC]</t>
  </si>
  <si>
    <t>Industrial Sector Energy Related Emissions before CCS[LPG propane or butane if,wood products 16,CH4]</t>
  </si>
  <si>
    <t>Industrial Sector Energy Related Emissions before CCS[LPG propane or butane if,wood products 16,N2O]</t>
  </si>
  <si>
    <t>Industrial Sector Energy Related Emissions before CCS[LPG propane or butane if,wood products 16,F gases]</t>
  </si>
  <si>
    <t>Industrial Sector Energy Related Emissions before CCS[LPG propane or butane if,pulp paper and printing 17T18,CO2]</t>
  </si>
  <si>
    <t>Industrial Sector Energy Related Emissions before CCS[LPG propane or butane if,pulp paper and printing 17T18,VOC]</t>
  </si>
  <si>
    <t>Industrial Sector Energy Related Emissions before CCS[LPG propane or butane if,pulp paper and printing 17T18,CO]</t>
  </si>
  <si>
    <t>Industrial Sector Energy Related Emissions before CCS[LPG propane or butane if,pulp paper and printing 17T18,NOx]</t>
  </si>
  <si>
    <t>Industrial Sector Energy Related Emissions before CCS[LPG propane or butane if,pulp paper and printing 17T18,PM10]</t>
  </si>
  <si>
    <t>Industrial Sector Energy Related Emissions before CCS[LPG propane or butane if,pulp paper and printing 17T18,PM25]</t>
  </si>
  <si>
    <t>Industrial Sector Energy Related Emissions before CCS[LPG propane or butane if,pulp paper and printing 17T18,SOx]</t>
  </si>
  <si>
    <t>Industrial Sector Energy Related Emissions before CCS[LPG propane or butane if,pulp paper and printing 17T18,BC]</t>
  </si>
  <si>
    <t>Industrial Sector Energy Related Emissions before CCS[LPG propane or butane if,pulp paper and printing 17T18,OC]</t>
  </si>
  <si>
    <t>Industrial Sector Energy Related Emissions before CCS[LPG propane or butane if,pulp paper and printing 17T18,CH4]</t>
  </si>
  <si>
    <t>Industrial Sector Energy Related Emissions before CCS[LPG propane or butane if,pulp paper and printing 17T18,N2O]</t>
  </si>
  <si>
    <t>Industrial Sector Energy Related Emissions before CCS[LPG propane or butane if,pulp paper and printing 17T18,F gases]</t>
  </si>
  <si>
    <t>Industrial Sector Energy Related Emissions before CCS[LPG propane or butane if,refined petroleum and coke 19,CO2]</t>
  </si>
  <si>
    <t>Industrial Sector Energy Related Emissions before CCS[LPG propane or butane if,refined petroleum and coke 19,VOC]</t>
  </si>
  <si>
    <t>Industrial Sector Energy Related Emissions before CCS[LPG propane or butane if,refined petroleum and coke 19,CO]</t>
  </si>
  <si>
    <t>Industrial Sector Energy Related Emissions before CCS[LPG propane or butane if,refined petroleum and coke 19,NOx]</t>
  </si>
  <si>
    <t>Industrial Sector Energy Related Emissions before CCS[LPG propane or butane if,refined petroleum and coke 19,PM10]</t>
  </si>
  <si>
    <t>Industrial Sector Energy Related Emissions before CCS[LPG propane or butane if,refined petroleum and coke 19,PM25]</t>
  </si>
  <si>
    <t>Industrial Sector Energy Related Emissions before CCS[LPG propane or butane if,refined petroleum and coke 19,SOx]</t>
  </si>
  <si>
    <t>Industrial Sector Energy Related Emissions before CCS[LPG propane or butane if,refined petroleum and coke 19,BC]</t>
  </si>
  <si>
    <t>Industrial Sector Energy Related Emissions before CCS[LPG propane or butane if,refined petroleum and coke 19,OC]</t>
  </si>
  <si>
    <t>Industrial Sector Energy Related Emissions before CCS[LPG propane or butane if,refined petroleum and coke 19,CH4]</t>
  </si>
  <si>
    <t>Industrial Sector Energy Related Emissions before CCS[LPG propane or butane if,refined petroleum and coke 19,N2O]</t>
  </si>
  <si>
    <t>Industrial Sector Energy Related Emissions before CCS[LPG propane or butane if,refined petroleum and coke 19,F gases]</t>
  </si>
  <si>
    <t>Industrial Sector Energy Related Emissions before CCS[LPG propane or butane if,chemicals 20,CO2]</t>
  </si>
  <si>
    <t>Industrial Sector Energy Related Emissions before CCS[LPG propane or butane if,chemicals 20,VOC]</t>
  </si>
  <si>
    <t>Industrial Sector Energy Related Emissions before CCS[LPG propane or butane if,chemicals 20,CO]</t>
  </si>
  <si>
    <t>Industrial Sector Energy Related Emissions before CCS[LPG propane or butane if,chemicals 20,NOx]</t>
  </si>
  <si>
    <t>Industrial Sector Energy Related Emissions before CCS[LPG propane or butane if,chemicals 20,PM10]</t>
  </si>
  <si>
    <t>Industrial Sector Energy Related Emissions before CCS[LPG propane or butane if,chemicals 20,PM25]</t>
  </si>
  <si>
    <t>Industrial Sector Energy Related Emissions before CCS[LPG propane or butane if,chemicals 20,SOx]</t>
  </si>
  <si>
    <t>Industrial Sector Energy Related Emissions before CCS[LPG propane or butane if,chemicals 20,BC]</t>
  </si>
  <si>
    <t>Industrial Sector Energy Related Emissions before CCS[LPG propane or butane if,chemicals 20,OC]</t>
  </si>
  <si>
    <t>Industrial Sector Energy Related Emissions before CCS[LPG propane or butane if,chemicals 20,CH4]</t>
  </si>
  <si>
    <t>Industrial Sector Energy Related Emissions before CCS[LPG propane or butane if,chemicals 20,N2O]</t>
  </si>
  <si>
    <t>Industrial Sector Energy Related Emissions before CCS[LPG propane or butane if,chemicals 20,F gases]</t>
  </si>
  <si>
    <t>Industrial Sector Energy Related Emissions before CCS[LPG propane or butane if,rubber and plastic products 22,CO2]</t>
  </si>
  <si>
    <t>Industrial Sector Energy Related Emissions before CCS[LPG propane or butane if,rubber and plastic products 22,VOC]</t>
  </si>
  <si>
    <t>Industrial Sector Energy Related Emissions before CCS[LPG propane or butane if,rubber and plastic products 22,CO]</t>
  </si>
  <si>
    <t>Industrial Sector Energy Related Emissions before CCS[LPG propane or butane if,rubber and plastic products 22,NOx]</t>
  </si>
  <si>
    <t>Industrial Sector Energy Related Emissions before CCS[LPG propane or butane if,rubber and plastic products 22,PM10]</t>
  </si>
  <si>
    <t>Industrial Sector Energy Related Emissions before CCS[LPG propane or butane if,rubber and plastic products 22,PM25]</t>
  </si>
  <si>
    <t>Industrial Sector Energy Related Emissions before CCS[LPG propane or butane if,rubber and plastic products 22,SOx]</t>
  </si>
  <si>
    <t>Industrial Sector Energy Related Emissions before CCS[LPG propane or butane if,rubber and plastic products 22,BC]</t>
  </si>
  <si>
    <t>Industrial Sector Energy Related Emissions before CCS[LPG propane or butane if,rubber and plastic products 22,OC]</t>
  </si>
  <si>
    <t>Industrial Sector Energy Related Emissions before CCS[LPG propane or butane if,rubber and plastic products 22,CH4]</t>
  </si>
  <si>
    <t>Industrial Sector Energy Related Emissions before CCS[LPG propane or butane if,rubber and plastic products 22,N2O]</t>
  </si>
  <si>
    <t>Industrial Sector Energy Related Emissions before CCS[LPG propane or butane if,rubber and plastic products 22,F gases]</t>
  </si>
  <si>
    <t>Industrial Sector Energy Related Emissions before CCS[LPG propane or butane if,glass and glass products 231,CO2]</t>
  </si>
  <si>
    <t>Industrial Sector Energy Related Emissions before CCS[LPG propane or butane if,glass and glass products 231,VOC]</t>
  </si>
  <si>
    <t>Industrial Sector Energy Related Emissions before CCS[LPG propane or butane if,glass and glass products 231,CO]</t>
  </si>
  <si>
    <t>Industrial Sector Energy Related Emissions before CCS[LPG propane or butane if,glass and glass products 231,NOx]</t>
  </si>
  <si>
    <t>Industrial Sector Energy Related Emissions before CCS[LPG propane or butane if,glass and glass products 231,PM10]</t>
  </si>
  <si>
    <t>Industrial Sector Energy Related Emissions before CCS[LPG propane or butane if,glass and glass products 231,PM25]</t>
  </si>
  <si>
    <t>Industrial Sector Energy Related Emissions before CCS[LPG propane or butane if,glass and glass products 231,SOx]</t>
  </si>
  <si>
    <t>Industrial Sector Energy Related Emissions before CCS[LPG propane or butane if,glass and glass products 231,BC]</t>
  </si>
  <si>
    <t>Industrial Sector Energy Related Emissions before CCS[LPG propane or butane if,glass and glass products 231,OC]</t>
  </si>
  <si>
    <t>Industrial Sector Energy Related Emissions before CCS[LPG propane or butane if,glass and glass products 231,CH4]</t>
  </si>
  <si>
    <t>Industrial Sector Energy Related Emissions before CCS[LPG propane or butane if,glass and glass products 231,N2O]</t>
  </si>
  <si>
    <t>Industrial Sector Energy Related Emissions before CCS[LPG propane or butane if,glass and glass products 231,F gases]</t>
  </si>
  <si>
    <t>Industrial Sector Energy Related Emissions before CCS[LPG propane or butane if,cement and other nonmetallic minerals 239,CO2]</t>
  </si>
  <si>
    <t>Industrial Sector Energy Related Emissions before CCS[LPG propane or butane if,cement and other nonmetallic minerals 239,VOC]</t>
  </si>
  <si>
    <t>Industrial Sector Energy Related Emissions before CCS[LPG propane or butane if,cement and other nonmetallic minerals 239,CO]</t>
  </si>
  <si>
    <t>Industrial Sector Energy Related Emissions before CCS[LPG propane or butane if,cement and other nonmetallic minerals 239,NOx]</t>
  </si>
  <si>
    <t>Industrial Sector Energy Related Emissions before CCS[LPG propane or butane if,cement and other nonmetallic minerals 239,PM10]</t>
  </si>
  <si>
    <t>Industrial Sector Energy Related Emissions before CCS[LPG propane or butane if,cement and other nonmetallic minerals 239,PM25]</t>
  </si>
  <si>
    <t>Industrial Sector Energy Related Emissions before CCS[LPG propane or butane if,cement and other nonmetallic minerals 239,SOx]</t>
  </si>
  <si>
    <t>Industrial Sector Energy Related Emissions before CCS[LPG propane or butane if,cement and other nonmetallic minerals 239,BC]</t>
  </si>
  <si>
    <t>Industrial Sector Energy Related Emissions before CCS[LPG propane or butane if,cement and other nonmetallic minerals 239,OC]</t>
  </si>
  <si>
    <t>Industrial Sector Energy Related Emissions before CCS[LPG propane or butane if,cement and other nonmetallic minerals 239,CH4]</t>
  </si>
  <si>
    <t>Industrial Sector Energy Related Emissions before CCS[LPG propane or butane if,cement and other nonmetallic minerals 239,N2O]</t>
  </si>
  <si>
    <t>Industrial Sector Energy Related Emissions before CCS[LPG propane or butane if,cement and other nonmetallic minerals 239,F gases]</t>
  </si>
  <si>
    <t>Industrial Sector Energy Related Emissions before CCS[LPG propane or butane if,iron and steel 241,CO2]</t>
  </si>
  <si>
    <t>Industrial Sector Energy Related Emissions before CCS[LPG propane or butane if,iron and steel 241,VOC]</t>
  </si>
  <si>
    <t>Industrial Sector Energy Related Emissions before CCS[LPG propane or butane if,iron and steel 241,CO]</t>
  </si>
  <si>
    <t>Industrial Sector Energy Related Emissions before CCS[LPG propane or butane if,iron and steel 241,NOx]</t>
  </si>
  <si>
    <t>Industrial Sector Energy Related Emissions before CCS[LPG propane or butane if,iron and steel 241,PM10]</t>
  </si>
  <si>
    <t>Industrial Sector Energy Related Emissions before CCS[LPG propane or butane if,iron and steel 241,PM25]</t>
  </si>
  <si>
    <t>Industrial Sector Energy Related Emissions before CCS[LPG propane or butane if,iron and steel 241,SOx]</t>
  </si>
  <si>
    <t>Industrial Sector Energy Related Emissions before CCS[LPG propane or butane if,iron and steel 241,BC]</t>
  </si>
  <si>
    <t>Industrial Sector Energy Related Emissions before CCS[LPG propane or butane if,iron and steel 241,OC]</t>
  </si>
  <si>
    <t>Industrial Sector Energy Related Emissions before CCS[LPG propane or butane if,iron and steel 241,CH4]</t>
  </si>
  <si>
    <t>Industrial Sector Energy Related Emissions before CCS[LPG propane or butane if,iron and steel 241,N2O]</t>
  </si>
  <si>
    <t>Industrial Sector Energy Related Emissions before CCS[LPG propane or butane if,iron and steel 241,F gases]</t>
  </si>
  <si>
    <t>Industrial Sector Energy Related Emissions before CCS[LPG propane or butane if,other metals 242,CO2]</t>
  </si>
  <si>
    <t>Industrial Sector Energy Related Emissions before CCS[LPG propane or butane if,other metals 242,VOC]</t>
  </si>
  <si>
    <t>Industrial Sector Energy Related Emissions before CCS[LPG propane or butane if,other metals 242,CO]</t>
  </si>
  <si>
    <t>Industrial Sector Energy Related Emissions before CCS[LPG propane or butane if,other metals 242,NOx]</t>
  </si>
  <si>
    <t>Industrial Sector Energy Related Emissions before CCS[LPG propane or butane if,other metals 242,PM10]</t>
  </si>
  <si>
    <t>Industrial Sector Energy Related Emissions before CCS[LPG propane or butane if,other metals 242,PM25]</t>
  </si>
  <si>
    <t>Industrial Sector Energy Related Emissions before CCS[LPG propane or butane if,other metals 242,SOx]</t>
  </si>
  <si>
    <t>Industrial Sector Energy Related Emissions before CCS[LPG propane or butane if,other metals 242,BC]</t>
  </si>
  <si>
    <t>Industrial Sector Energy Related Emissions before CCS[LPG propane or butane if,other metals 242,OC]</t>
  </si>
  <si>
    <t>Industrial Sector Energy Related Emissions before CCS[LPG propane or butane if,other metals 242,CH4]</t>
  </si>
  <si>
    <t>Industrial Sector Energy Related Emissions before CCS[LPG propane or butane if,other metals 242,N2O]</t>
  </si>
  <si>
    <t>Industrial Sector Energy Related Emissions before CCS[LPG propane or butane if,other metals 242,F gases]</t>
  </si>
  <si>
    <t>Industrial Sector Energy Related Emissions before CCS[LPG propane or butane if,metal products except machinery and vehicles 25,CO2]</t>
  </si>
  <si>
    <t>Industrial Sector Energy Related Emissions before CCS[LPG propane or butane if,metal products except machinery and vehicles 25,VOC]</t>
  </si>
  <si>
    <t>Industrial Sector Energy Related Emissions before CCS[LPG propane or butane if,metal products except machinery and vehicles 25,CO]</t>
  </si>
  <si>
    <t>Industrial Sector Energy Related Emissions before CCS[LPG propane or butane if,metal products except machinery and vehicles 25,NOx]</t>
  </si>
  <si>
    <t>Industrial Sector Energy Related Emissions before CCS[LPG propane or butane if,metal products except machinery and vehicles 25,PM10]</t>
  </si>
  <si>
    <t>Industrial Sector Energy Related Emissions before CCS[LPG propane or butane if,metal products except machinery and vehicles 25,PM25]</t>
  </si>
  <si>
    <t>Industrial Sector Energy Related Emissions before CCS[LPG propane or butane if,metal products except machinery and vehicles 25,SOx]</t>
  </si>
  <si>
    <t>Industrial Sector Energy Related Emissions before CCS[LPG propane or butane if,metal products except machinery and vehicles 25,BC]</t>
  </si>
  <si>
    <t>Industrial Sector Energy Related Emissions before CCS[LPG propane or butane if,metal products except machinery and vehicles 25,OC]</t>
  </si>
  <si>
    <t>Industrial Sector Energy Related Emissions before CCS[LPG propane or butane if,metal products except machinery and vehicles 25,CH4]</t>
  </si>
  <si>
    <t>Industrial Sector Energy Related Emissions before CCS[LPG propane or butane if,metal products except machinery and vehicles 25,N2O]</t>
  </si>
  <si>
    <t>Industrial Sector Energy Related Emissions before CCS[LPG propane or butane if,metal products except machinery and vehicles 25,F gases]</t>
  </si>
  <si>
    <t>Industrial Sector Energy Related Emissions before CCS[LPG propane or butane if,computers and electronics 26,CO2]</t>
  </si>
  <si>
    <t>Industrial Sector Energy Related Emissions before CCS[LPG propane or butane if,computers and electronics 26,VOC]</t>
  </si>
  <si>
    <t>Industrial Sector Energy Related Emissions before CCS[LPG propane or butane if,computers and electronics 26,CO]</t>
  </si>
  <si>
    <t>Industrial Sector Energy Related Emissions before CCS[LPG propane or butane if,computers and electronics 26,NOx]</t>
  </si>
  <si>
    <t>Industrial Sector Energy Related Emissions before CCS[LPG propane or butane if,computers and electronics 26,PM10]</t>
  </si>
  <si>
    <t>Industrial Sector Energy Related Emissions before CCS[LPG propane or butane if,computers and electronics 26,PM25]</t>
  </si>
  <si>
    <t>Industrial Sector Energy Related Emissions before CCS[LPG propane or butane if,computers and electronics 26,SOx]</t>
  </si>
  <si>
    <t>Industrial Sector Energy Related Emissions before CCS[LPG propane or butane if,computers and electronics 26,BC]</t>
  </si>
  <si>
    <t>Industrial Sector Energy Related Emissions before CCS[LPG propane or butane if,computers and electronics 26,OC]</t>
  </si>
  <si>
    <t>Industrial Sector Energy Related Emissions before CCS[LPG propane or butane if,computers and electronics 26,CH4]</t>
  </si>
  <si>
    <t>Industrial Sector Energy Related Emissions before CCS[LPG propane or butane if,computers and electronics 26,N2O]</t>
  </si>
  <si>
    <t>Industrial Sector Energy Related Emissions before CCS[LPG propane or butane if,computers and electronics 26,F gases]</t>
  </si>
  <si>
    <t>Industrial Sector Energy Related Emissions before CCS[LPG propane or butane if,appliances and electrical equipment 27,CO2]</t>
  </si>
  <si>
    <t>Industrial Sector Energy Related Emissions before CCS[LPG propane or butane if,appliances and electrical equipment 27,VOC]</t>
  </si>
  <si>
    <t>Industrial Sector Energy Related Emissions before CCS[LPG propane or butane if,appliances and electrical equipment 27,CO]</t>
  </si>
  <si>
    <t>Industrial Sector Energy Related Emissions before CCS[LPG propane or butane if,appliances and electrical equipment 27,NOx]</t>
  </si>
  <si>
    <t>Industrial Sector Energy Related Emissions before CCS[LPG propane or butane if,appliances and electrical equipment 27,PM10]</t>
  </si>
  <si>
    <t>Industrial Sector Energy Related Emissions before CCS[LPG propane or butane if,appliances and electrical equipment 27,PM25]</t>
  </si>
  <si>
    <t>Industrial Sector Energy Related Emissions before CCS[LPG propane or butane if,appliances and electrical equipment 27,SOx]</t>
  </si>
  <si>
    <t>Industrial Sector Energy Related Emissions before CCS[LPG propane or butane if,appliances and electrical equipment 27,BC]</t>
  </si>
  <si>
    <t>Industrial Sector Energy Related Emissions before CCS[LPG propane or butane if,appliances and electrical equipment 27,OC]</t>
  </si>
  <si>
    <t>Industrial Sector Energy Related Emissions before CCS[LPG propane or butane if,appliances and electrical equipment 27,CH4]</t>
  </si>
  <si>
    <t>Industrial Sector Energy Related Emissions before CCS[LPG propane or butane if,appliances and electrical equipment 27,N2O]</t>
  </si>
  <si>
    <t>Industrial Sector Energy Related Emissions before CCS[LPG propane or butane if,appliances and electrical equipment 27,F gases]</t>
  </si>
  <si>
    <t>Industrial Sector Energy Related Emissions before CCS[LPG propane or butane if,other machinery 28,CO2]</t>
  </si>
  <si>
    <t>Industrial Sector Energy Related Emissions before CCS[LPG propane or butane if,other machinery 28,VOC]</t>
  </si>
  <si>
    <t>Industrial Sector Energy Related Emissions before CCS[LPG propane or butane if,other machinery 28,CO]</t>
  </si>
  <si>
    <t>Industrial Sector Energy Related Emissions before CCS[LPG propane or butane if,other machinery 28,NOx]</t>
  </si>
  <si>
    <t>Industrial Sector Energy Related Emissions before CCS[LPG propane or butane if,other machinery 28,PM10]</t>
  </si>
  <si>
    <t>Industrial Sector Energy Related Emissions before CCS[LPG propane or butane if,other machinery 28,PM25]</t>
  </si>
  <si>
    <t>Industrial Sector Energy Related Emissions before CCS[LPG propane or butane if,other machinery 28,SOx]</t>
  </si>
  <si>
    <t>Industrial Sector Energy Related Emissions before CCS[LPG propane or butane if,other machinery 28,BC]</t>
  </si>
  <si>
    <t>Industrial Sector Energy Related Emissions before CCS[LPG propane or butane if,other machinery 28,OC]</t>
  </si>
  <si>
    <t>Industrial Sector Energy Related Emissions before CCS[LPG propane or butane if,other machinery 28,CH4]</t>
  </si>
  <si>
    <t>Industrial Sector Energy Related Emissions before CCS[LPG propane or butane if,other machinery 28,N2O]</t>
  </si>
  <si>
    <t>Industrial Sector Energy Related Emissions before CCS[LPG propane or butane if,other machinery 28,F gases]</t>
  </si>
  <si>
    <t>Industrial Sector Energy Related Emissions before CCS[LPG propane or butane if,road vehicles 29,CO2]</t>
  </si>
  <si>
    <t>Industrial Sector Energy Related Emissions before CCS[LPG propane or butane if,road vehicles 29,VOC]</t>
  </si>
  <si>
    <t>Industrial Sector Energy Related Emissions before CCS[LPG propane or butane if,road vehicles 29,CO]</t>
  </si>
  <si>
    <t>Industrial Sector Energy Related Emissions before CCS[LPG propane or butane if,road vehicles 29,NOx]</t>
  </si>
  <si>
    <t>Industrial Sector Energy Related Emissions before CCS[LPG propane or butane if,road vehicles 29,PM10]</t>
  </si>
  <si>
    <t>Industrial Sector Energy Related Emissions before CCS[LPG propane or butane if,road vehicles 29,PM25]</t>
  </si>
  <si>
    <t>Industrial Sector Energy Related Emissions before CCS[LPG propane or butane if,road vehicles 29,SOx]</t>
  </si>
  <si>
    <t>Industrial Sector Energy Related Emissions before CCS[LPG propane or butane if,road vehicles 29,BC]</t>
  </si>
  <si>
    <t>Industrial Sector Energy Related Emissions before CCS[LPG propane or butane if,road vehicles 29,OC]</t>
  </si>
  <si>
    <t>Industrial Sector Energy Related Emissions before CCS[LPG propane or butane if,road vehicles 29,CH4]</t>
  </si>
  <si>
    <t>Industrial Sector Energy Related Emissions before CCS[LPG propane or butane if,road vehicles 29,N2O]</t>
  </si>
  <si>
    <t>Industrial Sector Energy Related Emissions before CCS[LPG propane or butane if,road vehicles 29,F gases]</t>
  </si>
  <si>
    <t>Industrial Sector Energy Related Emissions before CCS[LPG propane or butane if,nonroad vehicles 30,CO2]</t>
  </si>
  <si>
    <t>Industrial Sector Energy Related Emissions before CCS[LPG propane or butane if,nonroad vehicles 30,VOC]</t>
  </si>
  <si>
    <t>Industrial Sector Energy Related Emissions before CCS[LPG propane or butane if,nonroad vehicles 30,CO]</t>
  </si>
  <si>
    <t>Industrial Sector Energy Related Emissions before CCS[LPG propane or butane if,nonroad vehicles 30,NOx]</t>
  </si>
  <si>
    <t>Industrial Sector Energy Related Emissions before CCS[LPG propane or butane if,nonroad vehicles 30,PM10]</t>
  </si>
  <si>
    <t>Industrial Sector Energy Related Emissions before CCS[LPG propane or butane if,nonroad vehicles 30,PM25]</t>
  </si>
  <si>
    <t>Industrial Sector Energy Related Emissions before CCS[LPG propane or butane if,nonroad vehicles 30,SOx]</t>
  </si>
  <si>
    <t>Industrial Sector Energy Related Emissions before CCS[LPG propane or butane if,nonroad vehicles 30,BC]</t>
  </si>
  <si>
    <t>Industrial Sector Energy Related Emissions before CCS[LPG propane or butane if,nonroad vehicles 30,OC]</t>
  </si>
  <si>
    <t>Industrial Sector Energy Related Emissions before CCS[LPG propane or butane if,nonroad vehicles 30,CH4]</t>
  </si>
  <si>
    <t>Industrial Sector Energy Related Emissions before CCS[LPG propane or butane if,nonroad vehicles 30,N2O]</t>
  </si>
  <si>
    <t>Industrial Sector Energy Related Emissions before CCS[LPG propane or butane if,nonroad vehicles 30,F gases]</t>
  </si>
  <si>
    <t>Industrial Sector Energy Related Emissions before CCS[LPG propane or butane if,other manufacturing 31T33,CO2]</t>
  </si>
  <si>
    <t>Industrial Sector Energy Related Emissions before CCS[LPG propane or butane if,other manufacturing 31T33,VOC]</t>
  </si>
  <si>
    <t>Industrial Sector Energy Related Emissions before CCS[LPG propane or butane if,other manufacturing 31T33,CO]</t>
  </si>
  <si>
    <t>Industrial Sector Energy Related Emissions before CCS[LPG propane or butane if,other manufacturing 31T33,NOx]</t>
  </si>
  <si>
    <t>Industrial Sector Energy Related Emissions before CCS[LPG propane or butane if,other manufacturing 31T33,PM10]</t>
  </si>
  <si>
    <t>Industrial Sector Energy Related Emissions before CCS[LPG propane or butane if,other manufacturing 31T33,PM25]</t>
  </si>
  <si>
    <t>Industrial Sector Energy Related Emissions before CCS[LPG propane or butane if,other manufacturing 31T33,SOx]</t>
  </si>
  <si>
    <t>Industrial Sector Energy Related Emissions before CCS[LPG propane or butane if,other manufacturing 31T33,BC]</t>
  </si>
  <si>
    <t>Industrial Sector Energy Related Emissions before CCS[LPG propane or butane if,other manufacturing 31T33,OC]</t>
  </si>
  <si>
    <t>Industrial Sector Energy Related Emissions before CCS[LPG propane or butane if,other manufacturing 31T33,CH4]</t>
  </si>
  <si>
    <t>Industrial Sector Energy Related Emissions before CCS[LPG propane or butane if,other manufacturing 31T33,N2O]</t>
  </si>
  <si>
    <t>Industrial Sector Energy Related Emissions before CCS[LPG propane or butane if,other manufacturing 31T33,F gases]</t>
  </si>
  <si>
    <t>Industrial Sector Energy Related Emissions before CCS[LPG propane or butane if,energy pipelines and gas processing 352T353,CO2]</t>
  </si>
  <si>
    <t>Industrial Sector Energy Related Emissions before CCS[LPG propane or butane if,energy pipelines and gas processing 352T353,VOC]</t>
  </si>
  <si>
    <t>Industrial Sector Energy Related Emissions before CCS[LPG propane or butane if,energy pipelines and gas processing 352T353,CO]</t>
  </si>
  <si>
    <t>Industrial Sector Energy Related Emissions before CCS[LPG propane or butane if,energy pipelines and gas processing 352T353,NOx]</t>
  </si>
  <si>
    <t>Industrial Sector Energy Related Emissions before CCS[LPG propane or butane if,energy pipelines and gas processing 352T353,PM10]</t>
  </si>
  <si>
    <t>Industrial Sector Energy Related Emissions before CCS[LPG propane or butane if,energy pipelines and gas processing 352T353,PM25]</t>
  </si>
  <si>
    <t>Industrial Sector Energy Related Emissions before CCS[LPG propane or butane if,energy pipelines and gas processing 352T353,SOx]</t>
  </si>
  <si>
    <t>Industrial Sector Energy Related Emissions before CCS[LPG propane or butane if,energy pipelines and gas processing 352T353,BC]</t>
  </si>
  <si>
    <t>Industrial Sector Energy Related Emissions before CCS[LPG propane or butane if,energy pipelines and gas processing 352T353,OC]</t>
  </si>
  <si>
    <t>Industrial Sector Energy Related Emissions before CCS[LPG propane or butane if,energy pipelines and gas processing 352T353,CH4]</t>
  </si>
  <si>
    <t>Industrial Sector Energy Related Emissions before CCS[LPG propane or butane if,energy pipelines and gas processing 352T353,N2O]</t>
  </si>
  <si>
    <t>Industrial Sector Energy Related Emissions before CCS[LPG propane or butane if,energy pipelines and gas processing 352T353,F gases]</t>
  </si>
  <si>
    <t>Industrial Sector Energy Related Emissions before CCS[LPG propane or butane if,water and waste 36T39,CO2]</t>
  </si>
  <si>
    <t>Industrial Sector Energy Related Emissions before CCS[LPG propane or butane if,water and waste 36T39,VOC]</t>
  </si>
  <si>
    <t>Industrial Sector Energy Related Emissions before CCS[LPG propane or butane if,water and waste 36T39,CO]</t>
  </si>
  <si>
    <t>Industrial Sector Energy Related Emissions before CCS[LPG propane or butane if,water and waste 36T39,NOx]</t>
  </si>
  <si>
    <t>Industrial Sector Energy Related Emissions before CCS[LPG propane or butane if,water and waste 36T39,PM10]</t>
  </si>
  <si>
    <t>Industrial Sector Energy Related Emissions before CCS[LPG propane or butane if,water and waste 36T39,PM25]</t>
  </si>
  <si>
    <t>Industrial Sector Energy Related Emissions before CCS[LPG propane or butane if,water and waste 36T39,SOx]</t>
  </si>
  <si>
    <t>Industrial Sector Energy Related Emissions before CCS[LPG propane or butane if,water and waste 36T39,BC]</t>
  </si>
  <si>
    <t>Industrial Sector Energy Related Emissions before CCS[LPG propane or butane if,water and waste 36T39,OC]</t>
  </si>
  <si>
    <t>Industrial Sector Energy Related Emissions before CCS[LPG propane or butane if,water and waste 36T39,CH4]</t>
  </si>
  <si>
    <t>Industrial Sector Energy Related Emissions before CCS[LPG propane or butane if,water and waste 36T39,N2O]</t>
  </si>
  <si>
    <t>Industrial Sector Energy Related Emissions before CCS[LPG propane or butane if,water and waste 36T39,F gases]</t>
  </si>
  <si>
    <t>Industrial Sector Energy Related Emissions before CCS[LPG propane or butane if,construction 41T43,CO2]</t>
  </si>
  <si>
    <t>Industrial Sector Energy Related Emissions before CCS[LPG propane or butane if,construction 41T43,VOC]</t>
  </si>
  <si>
    <t>Industrial Sector Energy Related Emissions before CCS[LPG propane or butane if,construction 41T43,CO]</t>
  </si>
  <si>
    <t>Industrial Sector Energy Related Emissions before CCS[LPG propane or butane if,construction 41T43,NOx]</t>
  </si>
  <si>
    <t>Industrial Sector Energy Related Emissions before CCS[LPG propane or butane if,construction 41T43,PM10]</t>
  </si>
  <si>
    <t>Industrial Sector Energy Related Emissions before CCS[LPG propane or butane if,construction 41T43,PM25]</t>
  </si>
  <si>
    <t>Industrial Sector Energy Related Emissions before CCS[LPG propane or butane if,construction 41T43,SOx]</t>
  </si>
  <si>
    <t>Industrial Sector Energy Related Emissions before CCS[LPG propane or butane if,construction 41T43,BC]</t>
  </si>
  <si>
    <t>Industrial Sector Energy Related Emissions before CCS[LPG propane or butane if,construction 41T43,OC]</t>
  </si>
  <si>
    <t>Industrial Sector Energy Related Emissions before CCS[LPG propane or butane if,construction 41T43,CH4]</t>
  </si>
  <si>
    <t>Industrial Sector Energy Related Emissions before CCS[LPG propane or butane if,construction 41T43,N2O]</t>
  </si>
  <si>
    <t>Industrial Sector Energy Related Emissions before CCS[LPG propane or butane if,construction 41T43,F gases]</t>
  </si>
  <si>
    <t>Industrial Sector Energy Related Emissions before CCS[hydrogen if,agriculture and forestry 01T03,CO2]</t>
  </si>
  <si>
    <t>Industrial Sector Energy Related Emissions before CCS[hydrogen if,agriculture and forestry 01T03,VOC]</t>
  </si>
  <si>
    <t>Industrial Sector Energy Related Emissions before CCS[hydrogen if,agriculture and forestry 01T03,CO]</t>
  </si>
  <si>
    <t>Industrial Sector Energy Related Emissions before CCS[hydrogen if,agriculture and forestry 01T03,NOx]</t>
  </si>
  <si>
    <t>Industrial Sector Energy Related Emissions before CCS[hydrogen if,agriculture and forestry 01T03,PM10]</t>
  </si>
  <si>
    <t>Industrial Sector Energy Related Emissions before CCS[hydrogen if,agriculture and forestry 01T03,PM25]</t>
  </si>
  <si>
    <t>Industrial Sector Energy Related Emissions before CCS[hydrogen if,agriculture and forestry 01T03,SOx]</t>
  </si>
  <si>
    <t>Industrial Sector Energy Related Emissions before CCS[hydrogen if,agriculture and forestry 01T03,BC]</t>
  </si>
  <si>
    <t>Industrial Sector Energy Related Emissions before CCS[hydrogen if,agriculture and forestry 01T03,OC]</t>
  </si>
  <si>
    <t>Industrial Sector Energy Related Emissions before CCS[hydrogen if,agriculture and forestry 01T03,CH4]</t>
  </si>
  <si>
    <t>Industrial Sector Energy Related Emissions before CCS[hydrogen if,agriculture and forestry 01T03,N2O]</t>
  </si>
  <si>
    <t>Industrial Sector Energy Related Emissions before CCS[hydrogen if,agriculture and forestry 01T03,F gases]</t>
  </si>
  <si>
    <t>Industrial Sector Energy Related Emissions before CCS[hydrogen if,coal mining 05,CO2]</t>
  </si>
  <si>
    <t>Industrial Sector Energy Related Emissions before CCS[hydrogen if,coal mining 05,VOC]</t>
  </si>
  <si>
    <t>Industrial Sector Energy Related Emissions before CCS[hydrogen if,coal mining 05,CO]</t>
  </si>
  <si>
    <t>Industrial Sector Energy Related Emissions before CCS[hydrogen if,coal mining 05,NOx]</t>
  </si>
  <si>
    <t>Industrial Sector Energy Related Emissions before CCS[hydrogen if,coal mining 05,PM10]</t>
  </si>
  <si>
    <t>Industrial Sector Energy Related Emissions before CCS[hydrogen if,coal mining 05,PM25]</t>
  </si>
  <si>
    <t>Industrial Sector Energy Related Emissions before CCS[hydrogen if,coal mining 05,SOx]</t>
  </si>
  <si>
    <t>Industrial Sector Energy Related Emissions before CCS[hydrogen if,coal mining 05,BC]</t>
  </si>
  <si>
    <t>Industrial Sector Energy Related Emissions before CCS[hydrogen if,coal mining 05,OC]</t>
  </si>
  <si>
    <t>Industrial Sector Energy Related Emissions before CCS[hydrogen if,coal mining 05,CH4]</t>
  </si>
  <si>
    <t>Industrial Sector Energy Related Emissions before CCS[hydrogen if,coal mining 05,N2O]</t>
  </si>
  <si>
    <t>Industrial Sector Energy Related Emissions before CCS[hydrogen if,coal mining 05,F gases]</t>
  </si>
  <si>
    <t>Industrial Sector Energy Related Emissions before CCS[hydrogen if,oil and gas extraction 06,CO2]</t>
  </si>
  <si>
    <t>Industrial Sector Energy Related Emissions before CCS[hydrogen if,oil and gas extraction 06,VOC]</t>
  </si>
  <si>
    <t>Industrial Sector Energy Related Emissions before CCS[hydrogen if,oil and gas extraction 06,CO]</t>
  </si>
  <si>
    <t>Industrial Sector Energy Related Emissions before CCS[hydrogen if,oil and gas extraction 06,NOx]</t>
  </si>
  <si>
    <t>Industrial Sector Energy Related Emissions before CCS[hydrogen if,oil and gas extraction 06,PM10]</t>
  </si>
  <si>
    <t>Industrial Sector Energy Related Emissions before CCS[hydrogen if,oil and gas extraction 06,PM25]</t>
  </si>
  <si>
    <t>Industrial Sector Energy Related Emissions before CCS[hydrogen if,oil and gas extraction 06,SOx]</t>
  </si>
  <si>
    <t>Industrial Sector Energy Related Emissions before CCS[hydrogen if,oil and gas extraction 06,BC]</t>
  </si>
  <si>
    <t>Industrial Sector Energy Related Emissions before CCS[hydrogen if,oil and gas extraction 06,OC]</t>
  </si>
  <si>
    <t>Industrial Sector Energy Related Emissions before CCS[hydrogen if,oil and gas extraction 06,CH4]</t>
  </si>
  <si>
    <t>Industrial Sector Energy Related Emissions before CCS[hydrogen if,oil and gas extraction 06,N2O]</t>
  </si>
  <si>
    <t>Industrial Sector Energy Related Emissions before CCS[hydrogen if,oil and gas extraction 06,F gases]</t>
  </si>
  <si>
    <t>Industrial Sector Energy Related Emissions before CCS[hydrogen if,other mining and quarrying 07T08,CO2]</t>
  </si>
  <si>
    <t>Industrial Sector Energy Related Emissions before CCS[hydrogen if,other mining and quarrying 07T08,VOC]</t>
  </si>
  <si>
    <t>Industrial Sector Energy Related Emissions before CCS[hydrogen if,other mining and quarrying 07T08,CO]</t>
  </si>
  <si>
    <t>Industrial Sector Energy Related Emissions before CCS[hydrogen if,other mining and quarrying 07T08,NOx]</t>
  </si>
  <si>
    <t>Industrial Sector Energy Related Emissions before CCS[hydrogen if,other mining and quarrying 07T08,PM10]</t>
  </si>
  <si>
    <t>Industrial Sector Energy Related Emissions before CCS[hydrogen if,other mining and quarrying 07T08,PM25]</t>
  </si>
  <si>
    <t>Industrial Sector Energy Related Emissions before CCS[hydrogen if,other mining and quarrying 07T08,SOx]</t>
  </si>
  <si>
    <t>Industrial Sector Energy Related Emissions before CCS[hydrogen if,other mining and quarrying 07T08,BC]</t>
  </si>
  <si>
    <t>Industrial Sector Energy Related Emissions before CCS[hydrogen if,other mining and quarrying 07T08,OC]</t>
  </si>
  <si>
    <t>Industrial Sector Energy Related Emissions before CCS[hydrogen if,other mining and quarrying 07T08,CH4]</t>
  </si>
  <si>
    <t>Industrial Sector Energy Related Emissions before CCS[hydrogen if,other mining and quarrying 07T08,N2O]</t>
  </si>
  <si>
    <t>Industrial Sector Energy Related Emissions before CCS[hydrogen if,other mining and quarrying 07T08,F gases]</t>
  </si>
  <si>
    <t>Industrial Sector Energy Related Emissions before CCS[hydrogen if,food beverage and tobacco 10T12,CO2]</t>
  </si>
  <si>
    <t>Industrial Sector Energy Related Emissions before CCS[hydrogen if,food beverage and tobacco 10T12,VOC]</t>
  </si>
  <si>
    <t>Industrial Sector Energy Related Emissions before CCS[hydrogen if,food beverage and tobacco 10T12,CO]</t>
  </si>
  <si>
    <t>Industrial Sector Energy Related Emissions before CCS[hydrogen if,food beverage and tobacco 10T12,NOx]</t>
  </si>
  <si>
    <t>Industrial Sector Energy Related Emissions before CCS[hydrogen if,food beverage and tobacco 10T12,PM10]</t>
  </si>
  <si>
    <t>Industrial Sector Energy Related Emissions before CCS[hydrogen if,food beverage and tobacco 10T12,PM25]</t>
  </si>
  <si>
    <t>Industrial Sector Energy Related Emissions before CCS[hydrogen if,food beverage and tobacco 10T12,SOx]</t>
  </si>
  <si>
    <t>Industrial Sector Energy Related Emissions before CCS[hydrogen if,food beverage and tobacco 10T12,BC]</t>
  </si>
  <si>
    <t>Industrial Sector Energy Related Emissions before CCS[hydrogen if,food beverage and tobacco 10T12,OC]</t>
  </si>
  <si>
    <t>Industrial Sector Energy Related Emissions before CCS[hydrogen if,food beverage and tobacco 10T12,CH4]</t>
  </si>
  <si>
    <t>Industrial Sector Energy Related Emissions before CCS[hydrogen if,food beverage and tobacco 10T12,N2O]</t>
  </si>
  <si>
    <t>Industrial Sector Energy Related Emissions before CCS[hydrogen if,food beverage and tobacco 10T12,F gases]</t>
  </si>
  <si>
    <t>Industrial Sector Energy Related Emissions before CCS[hydrogen if,textiles apparel and leather 13T15,CO2]</t>
  </si>
  <si>
    <t>Industrial Sector Energy Related Emissions before CCS[hydrogen if,textiles apparel and leather 13T15,VOC]</t>
  </si>
  <si>
    <t>Industrial Sector Energy Related Emissions before CCS[hydrogen if,textiles apparel and leather 13T15,CO]</t>
  </si>
  <si>
    <t>Industrial Sector Energy Related Emissions before CCS[hydrogen if,textiles apparel and leather 13T15,NOx]</t>
  </si>
  <si>
    <t>Industrial Sector Energy Related Emissions before CCS[hydrogen if,textiles apparel and leather 13T15,PM10]</t>
  </si>
  <si>
    <t>Industrial Sector Energy Related Emissions before CCS[hydrogen if,textiles apparel and leather 13T15,PM25]</t>
  </si>
  <si>
    <t>Industrial Sector Energy Related Emissions before CCS[hydrogen if,textiles apparel and leather 13T15,SOx]</t>
  </si>
  <si>
    <t>Industrial Sector Energy Related Emissions before CCS[hydrogen if,textiles apparel and leather 13T15,BC]</t>
  </si>
  <si>
    <t>Industrial Sector Energy Related Emissions before CCS[hydrogen if,textiles apparel and leather 13T15,OC]</t>
  </si>
  <si>
    <t>Industrial Sector Energy Related Emissions before CCS[hydrogen if,textiles apparel and leather 13T15,CH4]</t>
  </si>
  <si>
    <t>Industrial Sector Energy Related Emissions before CCS[hydrogen if,textiles apparel and leather 13T15,N2O]</t>
  </si>
  <si>
    <t>Industrial Sector Energy Related Emissions before CCS[hydrogen if,textiles apparel and leather 13T15,F gases]</t>
  </si>
  <si>
    <t>Industrial Sector Energy Related Emissions before CCS[hydrogen if,wood products 16,CO2]</t>
  </si>
  <si>
    <t>Industrial Sector Energy Related Emissions before CCS[hydrogen if,wood products 16,VOC]</t>
  </si>
  <si>
    <t>Industrial Sector Energy Related Emissions before CCS[hydrogen if,wood products 16,CO]</t>
  </si>
  <si>
    <t>Industrial Sector Energy Related Emissions before CCS[hydrogen if,wood products 16,NOx]</t>
  </si>
  <si>
    <t>Industrial Sector Energy Related Emissions before CCS[hydrogen if,wood products 16,PM10]</t>
  </si>
  <si>
    <t>Industrial Sector Energy Related Emissions before CCS[hydrogen if,wood products 16,PM25]</t>
  </si>
  <si>
    <t>Industrial Sector Energy Related Emissions before CCS[hydrogen if,wood products 16,SOx]</t>
  </si>
  <si>
    <t>Industrial Sector Energy Related Emissions before CCS[hydrogen if,wood products 16,BC]</t>
  </si>
  <si>
    <t>Industrial Sector Energy Related Emissions before CCS[hydrogen if,wood products 16,OC]</t>
  </si>
  <si>
    <t>Industrial Sector Energy Related Emissions before CCS[hydrogen if,wood products 16,CH4]</t>
  </si>
  <si>
    <t>Industrial Sector Energy Related Emissions before CCS[hydrogen if,wood products 16,N2O]</t>
  </si>
  <si>
    <t>Industrial Sector Energy Related Emissions before CCS[hydrogen if,wood products 16,F gases]</t>
  </si>
  <si>
    <t>Industrial Sector Energy Related Emissions before CCS[hydrogen if,pulp paper and printing 17T18,CO2]</t>
  </si>
  <si>
    <t>Industrial Sector Energy Related Emissions before CCS[hydrogen if,pulp paper and printing 17T18,VOC]</t>
  </si>
  <si>
    <t>Industrial Sector Energy Related Emissions before CCS[hydrogen if,pulp paper and printing 17T18,CO]</t>
  </si>
  <si>
    <t>Industrial Sector Energy Related Emissions before CCS[hydrogen if,pulp paper and printing 17T18,NOx]</t>
  </si>
  <si>
    <t>Industrial Sector Energy Related Emissions before CCS[hydrogen if,pulp paper and printing 17T18,PM10]</t>
  </si>
  <si>
    <t>Industrial Sector Energy Related Emissions before CCS[hydrogen if,pulp paper and printing 17T18,PM25]</t>
  </si>
  <si>
    <t>Industrial Sector Energy Related Emissions before CCS[hydrogen if,pulp paper and printing 17T18,SOx]</t>
  </si>
  <si>
    <t>Industrial Sector Energy Related Emissions before CCS[hydrogen if,pulp paper and printing 17T18,BC]</t>
  </si>
  <si>
    <t>Industrial Sector Energy Related Emissions before CCS[hydrogen if,pulp paper and printing 17T18,OC]</t>
  </si>
  <si>
    <t>Industrial Sector Energy Related Emissions before CCS[hydrogen if,pulp paper and printing 17T18,CH4]</t>
  </si>
  <si>
    <t>Industrial Sector Energy Related Emissions before CCS[hydrogen if,pulp paper and printing 17T18,N2O]</t>
  </si>
  <si>
    <t>Industrial Sector Energy Related Emissions before CCS[hydrogen if,pulp paper and printing 17T18,F gases]</t>
  </si>
  <si>
    <t>Industrial Sector Energy Related Emissions before CCS[hydrogen if,refined petroleum and coke 19,CO2]</t>
  </si>
  <si>
    <t>Industrial Sector Energy Related Emissions before CCS[hydrogen if,refined petroleum and coke 19,VOC]</t>
  </si>
  <si>
    <t>Industrial Sector Energy Related Emissions before CCS[hydrogen if,refined petroleum and coke 19,CO]</t>
  </si>
  <si>
    <t>Industrial Sector Energy Related Emissions before CCS[hydrogen if,refined petroleum and coke 19,NOx]</t>
  </si>
  <si>
    <t>Industrial Sector Energy Related Emissions before CCS[hydrogen if,refined petroleum and coke 19,PM10]</t>
  </si>
  <si>
    <t>Industrial Sector Energy Related Emissions before CCS[hydrogen if,refined petroleum and coke 19,PM25]</t>
  </si>
  <si>
    <t>Industrial Sector Energy Related Emissions before CCS[hydrogen if,refined petroleum and coke 19,SOx]</t>
  </si>
  <si>
    <t>Industrial Sector Energy Related Emissions before CCS[hydrogen if,refined petroleum and coke 19,BC]</t>
  </si>
  <si>
    <t>Industrial Sector Energy Related Emissions before CCS[hydrogen if,refined petroleum and coke 19,OC]</t>
  </si>
  <si>
    <t>Industrial Sector Energy Related Emissions before CCS[hydrogen if,refined petroleum and coke 19,CH4]</t>
  </si>
  <si>
    <t>Industrial Sector Energy Related Emissions before CCS[hydrogen if,refined petroleum and coke 19,N2O]</t>
  </si>
  <si>
    <t>Industrial Sector Energy Related Emissions before CCS[hydrogen if,refined petroleum and coke 19,F gases]</t>
  </si>
  <si>
    <t>Industrial Sector Energy Related Emissions before CCS[hydrogen if,chemicals 20,CO2]</t>
  </si>
  <si>
    <t>Industrial Sector Energy Related Emissions before CCS[hydrogen if,chemicals 20,VOC]</t>
  </si>
  <si>
    <t>Industrial Sector Energy Related Emissions before CCS[hydrogen if,chemicals 20,CO]</t>
  </si>
  <si>
    <t>Industrial Sector Energy Related Emissions before CCS[hydrogen if,chemicals 20,NOx]</t>
  </si>
  <si>
    <t>Industrial Sector Energy Related Emissions before CCS[hydrogen if,chemicals 20,PM10]</t>
  </si>
  <si>
    <t>Industrial Sector Energy Related Emissions before CCS[hydrogen if,chemicals 20,PM25]</t>
  </si>
  <si>
    <t>Industrial Sector Energy Related Emissions before CCS[hydrogen if,chemicals 20,SOx]</t>
  </si>
  <si>
    <t>Industrial Sector Energy Related Emissions before CCS[hydrogen if,chemicals 20,BC]</t>
  </si>
  <si>
    <t>Industrial Sector Energy Related Emissions before CCS[hydrogen if,chemicals 20,OC]</t>
  </si>
  <si>
    <t>Industrial Sector Energy Related Emissions before CCS[hydrogen if,chemicals 20,CH4]</t>
  </si>
  <si>
    <t>Industrial Sector Energy Related Emissions before CCS[hydrogen if,chemicals 20,N2O]</t>
  </si>
  <si>
    <t>Industrial Sector Energy Related Emissions before CCS[hydrogen if,chemicals 20,F gases]</t>
  </si>
  <si>
    <t>Industrial Sector Energy Related Emissions before CCS[hydrogen if,rubber and plastic products 22,CO2]</t>
  </si>
  <si>
    <t>Industrial Sector Energy Related Emissions before CCS[hydrogen if,rubber and plastic products 22,VOC]</t>
  </si>
  <si>
    <t>Industrial Sector Energy Related Emissions before CCS[hydrogen if,rubber and plastic products 22,CO]</t>
  </si>
  <si>
    <t>Industrial Sector Energy Related Emissions before CCS[hydrogen if,rubber and plastic products 22,NOx]</t>
  </si>
  <si>
    <t>Industrial Sector Energy Related Emissions before CCS[hydrogen if,rubber and plastic products 22,PM10]</t>
  </si>
  <si>
    <t>Industrial Sector Energy Related Emissions before CCS[hydrogen if,rubber and plastic products 22,PM25]</t>
  </si>
  <si>
    <t>Industrial Sector Energy Related Emissions before CCS[hydrogen if,rubber and plastic products 22,SOx]</t>
  </si>
  <si>
    <t>Industrial Sector Energy Related Emissions before CCS[hydrogen if,rubber and plastic products 22,BC]</t>
  </si>
  <si>
    <t>Industrial Sector Energy Related Emissions before CCS[hydrogen if,rubber and plastic products 22,OC]</t>
  </si>
  <si>
    <t>Industrial Sector Energy Related Emissions before CCS[hydrogen if,rubber and plastic products 22,CH4]</t>
  </si>
  <si>
    <t>Industrial Sector Energy Related Emissions before CCS[hydrogen if,rubber and plastic products 22,N2O]</t>
  </si>
  <si>
    <t>Industrial Sector Energy Related Emissions before CCS[hydrogen if,rubber and plastic products 22,F gases]</t>
  </si>
  <si>
    <t>Industrial Sector Energy Related Emissions before CCS[hydrogen if,glass and glass products 231,CO2]</t>
  </si>
  <si>
    <t>Industrial Sector Energy Related Emissions before CCS[hydrogen if,glass and glass products 231,VOC]</t>
  </si>
  <si>
    <t>Industrial Sector Energy Related Emissions before CCS[hydrogen if,glass and glass products 231,CO]</t>
  </si>
  <si>
    <t>Industrial Sector Energy Related Emissions before CCS[hydrogen if,glass and glass products 231,NOx]</t>
  </si>
  <si>
    <t>Industrial Sector Energy Related Emissions before CCS[hydrogen if,glass and glass products 231,PM10]</t>
  </si>
  <si>
    <t>Industrial Sector Energy Related Emissions before CCS[hydrogen if,glass and glass products 231,PM25]</t>
  </si>
  <si>
    <t>Industrial Sector Energy Related Emissions before CCS[hydrogen if,glass and glass products 231,SOx]</t>
  </si>
  <si>
    <t>Industrial Sector Energy Related Emissions before CCS[hydrogen if,glass and glass products 231,BC]</t>
  </si>
  <si>
    <t>Industrial Sector Energy Related Emissions before CCS[hydrogen if,glass and glass products 231,OC]</t>
  </si>
  <si>
    <t>Industrial Sector Energy Related Emissions before CCS[hydrogen if,glass and glass products 231,CH4]</t>
  </si>
  <si>
    <t>Industrial Sector Energy Related Emissions before CCS[hydrogen if,glass and glass products 231,N2O]</t>
  </si>
  <si>
    <t>Industrial Sector Energy Related Emissions before CCS[hydrogen if,glass and glass products 231,F gases]</t>
  </si>
  <si>
    <t>Industrial Sector Energy Related Emissions before CCS[hydrogen if,cement and other nonmetallic minerals 239,CO2]</t>
  </si>
  <si>
    <t>Industrial Sector Energy Related Emissions before CCS[hydrogen if,cement and other nonmetallic minerals 239,VOC]</t>
  </si>
  <si>
    <t>Industrial Sector Energy Related Emissions before CCS[hydrogen if,cement and other nonmetallic minerals 239,CO]</t>
  </si>
  <si>
    <t>Industrial Sector Energy Related Emissions before CCS[hydrogen if,cement and other nonmetallic minerals 239,NOx]</t>
  </si>
  <si>
    <t>Industrial Sector Energy Related Emissions before CCS[hydrogen if,cement and other nonmetallic minerals 239,PM10]</t>
  </si>
  <si>
    <t>Industrial Sector Energy Related Emissions before CCS[hydrogen if,cement and other nonmetallic minerals 239,PM25]</t>
  </si>
  <si>
    <t>Industrial Sector Energy Related Emissions before CCS[hydrogen if,cement and other nonmetallic minerals 239,SOx]</t>
  </si>
  <si>
    <t>Industrial Sector Energy Related Emissions before CCS[hydrogen if,cement and other nonmetallic minerals 239,BC]</t>
  </si>
  <si>
    <t>Industrial Sector Energy Related Emissions before CCS[hydrogen if,cement and other nonmetallic minerals 239,OC]</t>
  </si>
  <si>
    <t>Industrial Sector Energy Related Emissions before CCS[hydrogen if,cement and other nonmetallic minerals 239,CH4]</t>
  </si>
  <si>
    <t>Industrial Sector Energy Related Emissions before CCS[hydrogen if,cement and other nonmetallic minerals 239,N2O]</t>
  </si>
  <si>
    <t>Industrial Sector Energy Related Emissions before CCS[hydrogen if,cement and other nonmetallic minerals 239,F gases]</t>
  </si>
  <si>
    <t>Industrial Sector Energy Related Emissions before CCS[hydrogen if,iron and steel 241,CO2]</t>
  </si>
  <si>
    <t>Industrial Sector Energy Related Emissions before CCS[hydrogen if,iron and steel 241,VOC]</t>
  </si>
  <si>
    <t>Industrial Sector Energy Related Emissions before CCS[hydrogen if,iron and steel 241,CO]</t>
  </si>
  <si>
    <t>Industrial Sector Energy Related Emissions before CCS[hydrogen if,iron and steel 241,NOx]</t>
  </si>
  <si>
    <t>Industrial Sector Energy Related Emissions before CCS[hydrogen if,iron and steel 241,PM10]</t>
  </si>
  <si>
    <t>Industrial Sector Energy Related Emissions before CCS[hydrogen if,iron and steel 241,PM25]</t>
  </si>
  <si>
    <t>Industrial Sector Energy Related Emissions before CCS[hydrogen if,iron and steel 241,SOx]</t>
  </si>
  <si>
    <t>Industrial Sector Energy Related Emissions before CCS[hydrogen if,iron and steel 241,BC]</t>
  </si>
  <si>
    <t>Industrial Sector Energy Related Emissions before CCS[hydrogen if,iron and steel 241,OC]</t>
  </si>
  <si>
    <t>Industrial Sector Energy Related Emissions before CCS[hydrogen if,iron and steel 241,CH4]</t>
  </si>
  <si>
    <t>Industrial Sector Energy Related Emissions before CCS[hydrogen if,iron and steel 241,N2O]</t>
  </si>
  <si>
    <t>Industrial Sector Energy Related Emissions before CCS[hydrogen if,iron and steel 241,F gases]</t>
  </si>
  <si>
    <t>Industrial Sector Energy Related Emissions before CCS[hydrogen if,other metals 242,CO2]</t>
  </si>
  <si>
    <t>Industrial Sector Energy Related Emissions before CCS[hydrogen if,other metals 242,VOC]</t>
  </si>
  <si>
    <t>Industrial Sector Energy Related Emissions before CCS[hydrogen if,other metals 242,CO]</t>
  </si>
  <si>
    <t>Industrial Sector Energy Related Emissions before CCS[hydrogen if,other metals 242,NOx]</t>
  </si>
  <si>
    <t>Industrial Sector Energy Related Emissions before CCS[hydrogen if,other metals 242,PM10]</t>
  </si>
  <si>
    <t>Industrial Sector Energy Related Emissions before CCS[hydrogen if,other metals 242,PM25]</t>
  </si>
  <si>
    <t>Industrial Sector Energy Related Emissions before CCS[hydrogen if,other metals 242,SOx]</t>
  </si>
  <si>
    <t>Industrial Sector Energy Related Emissions before CCS[hydrogen if,other metals 242,BC]</t>
  </si>
  <si>
    <t>Industrial Sector Energy Related Emissions before CCS[hydrogen if,other metals 242,OC]</t>
  </si>
  <si>
    <t>Industrial Sector Energy Related Emissions before CCS[hydrogen if,other metals 242,CH4]</t>
  </si>
  <si>
    <t>Industrial Sector Energy Related Emissions before CCS[hydrogen if,other metals 242,N2O]</t>
  </si>
  <si>
    <t>Industrial Sector Energy Related Emissions before CCS[hydrogen if,other metals 242,F gases]</t>
  </si>
  <si>
    <t>Industrial Sector Energy Related Emissions before CCS[hydrogen if,metal products except machinery and vehicles 25,CO2]</t>
  </si>
  <si>
    <t>Industrial Sector Energy Related Emissions before CCS[hydrogen if,metal products except machinery and vehicles 25,VOC]</t>
  </si>
  <si>
    <t>Industrial Sector Energy Related Emissions before CCS[hydrogen if,metal products except machinery and vehicles 25,CO]</t>
  </si>
  <si>
    <t>Industrial Sector Energy Related Emissions before CCS[hydrogen if,metal products except machinery and vehicles 25,NOx]</t>
  </si>
  <si>
    <t>Industrial Sector Energy Related Emissions before CCS[hydrogen if,metal products except machinery and vehicles 25,PM10]</t>
  </si>
  <si>
    <t>Industrial Sector Energy Related Emissions before CCS[hydrogen if,metal products except machinery and vehicles 25,PM25]</t>
  </si>
  <si>
    <t>Industrial Sector Energy Related Emissions before CCS[hydrogen if,metal products except machinery and vehicles 25,SOx]</t>
  </si>
  <si>
    <t>Industrial Sector Energy Related Emissions before CCS[hydrogen if,metal products except machinery and vehicles 25,BC]</t>
  </si>
  <si>
    <t>Industrial Sector Energy Related Emissions before CCS[hydrogen if,metal products except machinery and vehicles 25,OC]</t>
  </si>
  <si>
    <t>Industrial Sector Energy Related Emissions before CCS[hydrogen if,metal products except machinery and vehicles 25,CH4]</t>
  </si>
  <si>
    <t>Industrial Sector Energy Related Emissions before CCS[hydrogen if,metal products except machinery and vehicles 25,N2O]</t>
  </si>
  <si>
    <t>Industrial Sector Energy Related Emissions before CCS[hydrogen if,metal products except machinery and vehicles 25,F gases]</t>
  </si>
  <si>
    <t>Industrial Sector Energy Related Emissions before CCS[hydrogen if,computers and electronics 26,CO2]</t>
  </si>
  <si>
    <t>Industrial Sector Energy Related Emissions before CCS[hydrogen if,computers and electronics 26,VOC]</t>
  </si>
  <si>
    <t>Industrial Sector Energy Related Emissions before CCS[hydrogen if,computers and electronics 26,CO]</t>
  </si>
  <si>
    <t>Industrial Sector Energy Related Emissions before CCS[hydrogen if,computers and electronics 26,NOx]</t>
  </si>
  <si>
    <t>Industrial Sector Energy Related Emissions before CCS[hydrogen if,computers and electronics 26,PM10]</t>
  </si>
  <si>
    <t>Industrial Sector Energy Related Emissions before CCS[hydrogen if,computers and electronics 26,PM25]</t>
  </si>
  <si>
    <t>Industrial Sector Energy Related Emissions before CCS[hydrogen if,computers and electronics 26,SOx]</t>
  </si>
  <si>
    <t>Industrial Sector Energy Related Emissions before CCS[hydrogen if,computers and electronics 26,BC]</t>
  </si>
  <si>
    <t>Industrial Sector Energy Related Emissions before CCS[hydrogen if,computers and electronics 26,OC]</t>
  </si>
  <si>
    <t>Industrial Sector Energy Related Emissions before CCS[hydrogen if,computers and electronics 26,CH4]</t>
  </si>
  <si>
    <t>Industrial Sector Energy Related Emissions before CCS[hydrogen if,computers and electronics 26,N2O]</t>
  </si>
  <si>
    <t>Industrial Sector Energy Related Emissions before CCS[hydrogen if,computers and electronics 26,F gases]</t>
  </si>
  <si>
    <t>Industrial Sector Energy Related Emissions before CCS[hydrogen if,appliances and electrical equipment 27,CO2]</t>
  </si>
  <si>
    <t>Industrial Sector Energy Related Emissions before CCS[hydrogen if,appliances and electrical equipment 27,VOC]</t>
  </si>
  <si>
    <t>Industrial Sector Energy Related Emissions before CCS[hydrogen if,appliances and electrical equipment 27,CO]</t>
  </si>
  <si>
    <t>Industrial Sector Energy Related Emissions before CCS[hydrogen if,appliances and electrical equipment 27,NOx]</t>
  </si>
  <si>
    <t>Industrial Sector Energy Related Emissions before CCS[hydrogen if,appliances and electrical equipment 27,PM10]</t>
  </si>
  <si>
    <t>Industrial Sector Energy Related Emissions before CCS[hydrogen if,appliances and electrical equipment 27,PM25]</t>
  </si>
  <si>
    <t>Industrial Sector Energy Related Emissions before CCS[hydrogen if,appliances and electrical equipment 27,SOx]</t>
  </si>
  <si>
    <t>Industrial Sector Energy Related Emissions before CCS[hydrogen if,appliances and electrical equipment 27,BC]</t>
  </si>
  <si>
    <t>Industrial Sector Energy Related Emissions before CCS[hydrogen if,appliances and electrical equipment 27,OC]</t>
  </si>
  <si>
    <t>Industrial Sector Energy Related Emissions before CCS[hydrogen if,appliances and electrical equipment 27,CH4]</t>
  </si>
  <si>
    <t>Industrial Sector Energy Related Emissions before CCS[hydrogen if,appliances and electrical equipment 27,N2O]</t>
  </si>
  <si>
    <t>Industrial Sector Energy Related Emissions before CCS[hydrogen if,appliances and electrical equipment 27,F gases]</t>
  </si>
  <si>
    <t>Industrial Sector Energy Related Emissions before CCS[hydrogen if,other machinery 28,CO2]</t>
  </si>
  <si>
    <t>Industrial Sector Energy Related Emissions before CCS[hydrogen if,other machinery 28,VOC]</t>
  </si>
  <si>
    <t>Industrial Sector Energy Related Emissions before CCS[hydrogen if,other machinery 28,CO]</t>
  </si>
  <si>
    <t>Industrial Sector Energy Related Emissions before CCS[hydrogen if,other machinery 28,NOx]</t>
  </si>
  <si>
    <t>Industrial Sector Energy Related Emissions before CCS[hydrogen if,other machinery 28,PM10]</t>
  </si>
  <si>
    <t>Industrial Sector Energy Related Emissions before CCS[hydrogen if,other machinery 28,PM25]</t>
  </si>
  <si>
    <t>Industrial Sector Energy Related Emissions before CCS[hydrogen if,other machinery 28,SOx]</t>
  </si>
  <si>
    <t>Industrial Sector Energy Related Emissions before CCS[hydrogen if,other machinery 28,BC]</t>
  </si>
  <si>
    <t>Industrial Sector Energy Related Emissions before CCS[hydrogen if,other machinery 28,OC]</t>
  </si>
  <si>
    <t>Industrial Sector Energy Related Emissions before CCS[hydrogen if,other machinery 28,CH4]</t>
  </si>
  <si>
    <t>Industrial Sector Energy Related Emissions before CCS[hydrogen if,other machinery 28,N2O]</t>
  </si>
  <si>
    <t>Industrial Sector Energy Related Emissions before CCS[hydrogen if,other machinery 28,F gases]</t>
  </si>
  <si>
    <t>Industrial Sector Energy Related Emissions before CCS[hydrogen if,road vehicles 29,CO2]</t>
  </si>
  <si>
    <t>Industrial Sector Energy Related Emissions before CCS[hydrogen if,road vehicles 29,VOC]</t>
  </si>
  <si>
    <t>Industrial Sector Energy Related Emissions before CCS[hydrogen if,road vehicles 29,CO]</t>
  </si>
  <si>
    <t>Industrial Sector Energy Related Emissions before CCS[hydrogen if,road vehicles 29,NOx]</t>
  </si>
  <si>
    <t>Industrial Sector Energy Related Emissions before CCS[hydrogen if,road vehicles 29,PM10]</t>
  </si>
  <si>
    <t>Industrial Sector Energy Related Emissions before CCS[hydrogen if,road vehicles 29,PM25]</t>
  </si>
  <si>
    <t>Industrial Sector Energy Related Emissions before CCS[hydrogen if,road vehicles 29,SOx]</t>
  </si>
  <si>
    <t>Industrial Sector Energy Related Emissions before CCS[hydrogen if,road vehicles 29,BC]</t>
  </si>
  <si>
    <t>Industrial Sector Energy Related Emissions before CCS[hydrogen if,road vehicles 29,OC]</t>
  </si>
  <si>
    <t>Industrial Sector Energy Related Emissions before CCS[hydrogen if,road vehicles 29,CH4]</t>
  </si>
  <si>
    <t>Industrial Sector Energy Related Emissions before CCS[hydrogen if,road vehicles 29,N2O]</t>
  </si>
  <si>
    <t>Industrial Sector Energy Related Emissions before CCS[hydrogen if,road vehicles 29,F gases]</t>
  </si>
  <si>
    <t>Industrial Sector Energy Related Emissions before CCS[hydrogen if,nonroad vehicles 30,CO2]</t>
  </si>
  <si>
    <t>Industrial Sector Energy Related Emissions before CCS[hydrogen if,nonroad vehicles 30,VOC]</t>
  </si>
  <si>
    <t>Industrial Sector Energy Related Emissions before CCS[hydrogen if,nonroad vehicles 30,CO]</t>
  </si>
  <si>
    <t>Industrial Sector Energy Related Emissions before CCS[hydrogen if,nonroad vehicles 30,NOx]</t>
  </si>
  <si>
    <t>Industrial Sector Energy Related Emissions before CCS[hydrogen if,nonroad vehicles 30,PM10]</t>
  </si>
  <si>
    <t>Industrial Sector Energy Related Emissions before CCS[hydrogen if,nonroad vehicles 30,PM25]</t>
  </si>
  <si>
    <t>Industrial Sector Energy Related Emissions before CCS[hydrogen if,nonroad vehicles 30,SOx]</t>
  </si>
  <si>
    <t>Industrial Sector Energy Related Emissions before CCS[hydrogen if,nonroad vehicles 30,BC]</t>
  </si>
  <si>
    <t>Industrial Sector Energy Related Emissions before CCS[hydrogen if,nonroad vehicles 30,OC]</t>
  </si>
  <si>
    <t>Industrial Sector Energy Related Emissions before CCS[hydrogen if,nonroad vehicles 30,CH4]</t>
  </si>
  <si>
    <t>Industrial Sector Energy Related Emissions before CCS[hydrogen if,nonroad vehicles 30,N2O]</t>
  </si>
  <si>
    <t>Industrial Sector Energy Related Emissions before CCS[hydrogen if,nonroad vehicles 30,F gases]</t>
  </si>
  <si>
    <t>Industrial Sector Energy Related Emissions before CCS[hydrogen if,other manufacturing 31T33,CO2]</t>
  </si>
  <si>
    <t>Industrial Sector Energy Related Emissions before CCS[hydrogen if,other manufacturing 31T33,VOC]</t>
  </si>
  <si>
    <t>Industrial Sector Energy Related Emissions before CCS[hydrogen if,other manufacturing 31T33,CO]</t>
  </si>
  <si>
    <t>Industrial Sector Energy Related Emissions before CCS[hydrogen if,other manufacturing 31T33,NOx]</t>
  </si>
  <si>
    <t>Industrial Sector Energy Related Emissions before CCS[hydrogen if,other manufacturing 31T33,PM10]</t>
  </si>
  <si>
    <t>Industrial Sector Energy Related Emissions before CCS[hydrogen if,other manufacturing 31T33,PM25]</t>
  </si>
  <si>
    <t>Industrial Sector Energy Related Emissions before CCS[hydrogen if,other manufacturing 31T33,SOx]</t>
  </si>
  <si>
    <t>Industrial Sector Energy Related Emissions before CCS[hydrogen if,other manufacturing 31T33,BC]</t>
  </si>
  <si>
    <t>Industrial Sector Energy Related Emissions before CCS[hydrogen if,other manufacturing 31T33,OC]</t>
  </si>
  <si>
    <t>Industrial Sector Energy Related Emissions before CCS[hydrogen if,other manufacturing 31T33,CH4]</t>
  </si>
  <si>
    <t>Industrial Sector Energy Related Emissions before CCS[hydrogen if,other manufacturing 31T33,N2O]</t>
  </si>
  <si>
    <t>Industrial Sector Energy Related Emissions before CCS[hydrogen if,other manufacturing 31T33,F gases]</t>
  </si>
  <si>
    <t>Industrial Sector Energy Related Emissions before CCS[hydrogen if,energy pipelines and gas processing 352T353,CO2]</t>
  </si>
  <si>
    <t>Industrial Sector Energy Related Emissions before CCS[hydrogen if,energy pipelines and gas processing 352T353,VOC]</t>
  </si>
  <si>
    <t>Industrial Sector Energy Related Emissions before CCS[hydrogen if,energy pipelines and gas processing 352T353,CO]</t>
  </si>
  <si>
    <t>Industrial Sector Energy Related Emissions before CCS[hydrogen if,energy pipelines and gas processing 352T353,NOx]</t>
  </si>
  <si>
    <t>Industrial Sector Energy Related Emissions before CCS[hydrogen if,energy pipelines and gas processing 352T353,PM10]</t>
  </si>
  <si>
    <t>Industrial Sector Energy Related Emissions before CCS[hydrogen if,energy pipelines and gas processing 352T353,PM25]</t>
  </si>
  <si>
    <t>Industrial Sector Energy Related Emissions before CCS[hydrogen if,energy pipelines and gas processing 352T353,SOx]</t>
  </si>
  <si>
    <t>Industrial Sector Energy Related Emissions before CCS[hydrogen if,energy pipelines and gas processing 352T353,BC]</t>
  </si>
  <si>
    <t>Industrial Sector Energy Related Emissions before CCS[hydrogen if,energy pipelines and gas processing 352T353,OC]</t>
  </si>
  <si>
    <t>Industrial Sector Energy Related Emissions before CCS[hydrogen if,energy pipelines and gas processing 352T353,CH4]</t>
  </si>
  <si>
    <t>Industrial Sector Energy Related Emissions before CCS[hydrogen if,energy pipelines and gas processing 352T353,N2O]</t>
  </si>
  <si>
    <t>Industrial Sector Energy Related Emissions before CCS[hydrogen if,energy pipelines and gas processing 352T353,F gases]</t>
  </si>
  <si>
    <t>Industrial Sector Energy Related Emissions before CCS[hydrogen if,water and waste 36T39,CO2]</t>
  </si>
  <si>
    <t>Industrial Sector Energy Related Emissions before CCS[hydrogen if,water and waste 36T39,VOC]</t>
  </si>
  <si>
    <t>Industrial Sector Energy Related Emissions before CCS[hydrogen if,water and waste 36T39,CO]</t>
  </si>
  <si>
    <t>Industrial Sector Energy Related Emissions before CCS[hydrogen if,water and waste 36T39,NOx]</t>
  </si>
  <si>
    <t>Industrial Sector Energy Related Emissions before CCS[hydrogen if,water and waste 36T39,PM10]</t>
  </si>
  <si>
    <t>Industrial Sector Energy Related Emissions before CCS[hydrogen if,water and waste 36T39,PM25]</t>
  </si>
  <si>
    <t>Industrial Sector Energy Related Emissions before CCS[hydrogen if,water and waste 36T39,SOx]</t>
  </si>
  <si>
    <t>Industrial Sector Energy Related Emissions before CCS[hydrogen if,water and waste 36T39,BC]</t>
  </si>
  <si>
    <t>Industrial Sector Energy Related Emissions before CCS[hydrogen if,water and waste 36T39,OC]</t>
  </si>
  <si>
    <t>Industrial Sector Energy Related Emissions before CCS[hydrogen if,water and waste 36T39,CH4]</t>
  </si>
  <si>
    <t>Industrial Sector Energy Related Emissions before CCS[hydrogen if,water and waste 36T39,N2O]</t>
  </si>
  <si>
    <t>Industrial Sector Energy Related Emissions before CCS[hydrogen if,water and waste 36T39,F gases]</t>
  </si>
  <si>
    <t>Industrial Sector Energy Related Emissions before CCS[hydrogen if,construction 41T43,CO2]</t>
  </si>
  <si>
    <t>Industrial Sector Energy Related Emissions before CCS[hydrogen if,construction 41T43,VOC]</t>
  </si>
  <si>
    <t>Industrial Sector Energy Related Emissions before CCS[hydrogen if,construction 41T43,CO]</t>
  </si>
  <si>
    <t>Industrial Sector Energy Related Emissions before CCS[hydrogen if,construction 41T43,NOx]</t>
  </si>
  <si>
    <t>Industrial Sector Energy Related Emissions before CCS[hydrogen if,construction 41T43,PM10]</t>
  </si>
  <si>
    <t>Industrial Sector Energy Related Emissions before CCS[hydrogen if,construction 41T43,PM25]</t>
  </si>
  <si>
    <t>Industrial Sector Energy Related Emissions before CCS[hydrogen if,construction 41T43,SOx]</t>
  </si>
  <si>
    <t>Industrial Sector Energy Related Emissions before CCS[hydrogen if,construction 41T43,BC]</t>
  </si>
  <si>
    <t>Industrial Sector Energy Related Emissions before CCS[hydrogen if,construction 41T43,OC]</t>
  </si>
  <si>
    <t>Industrial Sector Energy Related Emissions before CCS[hydrogen if,construction 41T43,CH4]</t>
  </si>
  <si>
    <t>Industrial Sector Energy Related Emissions before CCS[hydrogen if,construction 41T43,N2O]</t>
  </si>
  <si>
    <t>Industrial Sector Energy Related Emissions before CCS[hydrogen if,construction 41T43,F gases]</t>
  </si>
  <si>
    <t>New Vehicles[LDVs,passenger,battery electric vehicle]</t>
  </si>
  <si>
    <t>New Vehicles[LDVs,passenger,natural gas vehicle]</t>
  </si>
  <si>
    <t>New Vehicles[LDVs,passenger,gasoline vehicle]</t>
  </si>
  <si>
    <t>New Vehicles[LDVs,passenger,diesel vehicle]</t>
  </si>
  <si>
    <t>New Vehicles[LDVs,passenger,plugin hybrid vehicle]</t>
  </si>
  <si>
    <t>New Vehicles[LDVs,passenger,LPG vehicle]</t>
  </si>
  <si>
    <t>New Vehicles[LDVs,passenger,hydrogen vehicle]</t>
  </si>
  <si>
    <t>New Vehicles[LDVs,freight,battery electric vehicle]</t>
  </si>
  <si>
    <t>New Vehicles[LDVs,freight,natural gas vehicle]</t>
  </si>
  <si>
    <t>New Vehicles[LDVs,freight,gasoline vehicle]</t>
  </si>
  <si>
    <t>New Vehicles[LDVs,freight,diesel vehicle]</t>
  </si>
  <si>
    <t>New Vehicles[LDVs,freight,plugin hybrid vehicle]</t>
  </si>
  <si>
    <t>New Vehicles[LDVs,freight,LPG vehicle]</t>
  </si>
  <si>
    <t>New Vehicles[LDVs,freight,hydrogen vehicle]</t>
  </si>
  <si>
    <t>New Vehicles[HDVs,passenger,battery electric vehicle]</t>
  </si>
  <si>
    <t>New Vehicles[HDVs,passenger,natural gas vehicle]</t>
  </si>
  <si>
    <t>New Vehicles[HDVs,passenger,gasoline vehicle]</t>
  </si>
  <si>
    <t>New Vehicles[HDVs,passenger,diesel vehicle]</t>
  </si>
  <si>
    <t>New Vehicles[HDVs,passenger,plugin hybrid vehicle]</t>
  </si>
  <si>
    <t>New Vehicles[HDVs,passenger,LPG vehicle]</t>
  </si>
  <si>
    <t>New Vehicles[HDVs,passenger,hydrogen vehicle]</t>
  </si>
  <si>
    <t>New Vehicles[HDVs,freight,battery electric vehicle]</t>
  </si>
  <si>
    <t>New Vehicles[HDVs,freight,natural gas vehicle]</t>
  </si>
  <si>
    <t>New Vehicles[HDVs,freight,gasoline vehicle]</t>
  </si>
  <si>
    <t>New Vehicles[HDVs,freight,diesel vehicle]</t>
  </si>
  <si>
    <t>New Vehicles[HDVs,freight,plugin hybrid vehicle]</t>
  </si>
  <si>
    <t>New Vehicles[HDVs,freight,LPG vehicle]</t>
  </si>
  <si>
    <t>New Vehicles[HDVs,freight,hydrogen vehicle]</t>
  </si>
  <si>
    <t>New Vehicles[aircraft,passenger,battery electric vehicle]</t>
  </si>
  <si>
    <t>New Vehicles[aircraft,passenger,natural gas vehicle]</t>
  </si>
  <si>
    <t>New Vehicles[aircraft,passenger,gasoline vehicle]</t>
  </si>
  <si>
    <t>New Vehicles[aircraft,passenger,diesel vehicle]</t>
  </si>
  <si>
    <t>New Vehicles[aircraft,passenger,plugin hybrid vehicle]</t>
  </si>
  <si>
    <t>New Vehicles[aircraft,passenger,LPG vehicle]</t>
  </si>
  <si>
    <t>New Vehicles[aircraft,passenger,hydrogen vehicle]</t>
  </si>
  <si>
    <t>New Vehicles[aircraft,freight,battery electric vehicle]</t>
  </si>
  <si>
    <t>New Vehicles[aircraft,freight,natural gas vehicle]</t>
  </si>
  <si>
    <t>New Vehicles[aircraft,freight,gasoline vehicle]</t>
  </si>
  <si>
    <t>New Vehicles[aircraft,freight,diesel vehicle]</t>
  </si>
  <si>
    <t>New Vehicles[aircraft,freight,plugin hybrid vehicle]</t>
  </si>
  <si>
    <t>New Vehicles[aircraft,freight,LPG vehicle]</t>
  </si>
  <si>
    <t>New Vehicles[aircraft,freight,hydrogen vehicle]</t>
  </si>
  <si>
    <t>New Vehicles[rail,passenger,battery electric vehicle]</t>
  </si>
  <si>
    <t>New Vehicles[rail,passenger,natural gas vehicle]</t>
  </si>
  <si>
    <t>New Vehicles[rail,passenger,gasoline vehicle]</t>
  </si>
  <si>
    <t>New Vehicles[rail,passenger,diesel vehicle]</t>
  </si>
  <si>
    <t>New Vehicles[rail,passenger,plugin hybrid vehicle]</t>
  </si>
  <si>
    <t>New Vehicles[rail,passenger,LPG vehicle]</t>
  </si>
  <si>
    <t>New Vehicles[rail,passenger,hydrogen vehicle]</t>
  </si>
  <si>
    <t>New Vehicles[rail,freight,battery electric vehicle]</t>
  </si>
  <si>
    <t>New Vehicles[rail,freight,natural gas vehicle]</t>
  </si>
  <si>
    <t>New Vehicles[rail,freight,gasoline vehicle]</t>
  </si>
  <si>
    <t>New Vehicles[rail,freight,diesel vehicle]</t>
  </si>
  <si>
    <t>New Vehicles[rail,freight,plugin hybrid vehicle]</t>
  </si>
  <si>
    <t>New Vehicles[rail,freight,LPG vehicle]</t>
  </si>
  <si>
    <t>New Vehicles[rail,freight,hydrogen vehicle]</t>
  </si>
  <si>
    <t>New Vehicles[ships,passenger,battery electric vehicle]</t>
  </si>
  <si>
    <t>New Vehicles[ships,passenger,natural gas vehicle]</t>
  </si>
  <si>
    <t>New Vehicles[ships,passenger,gasoline vehicle]</t>
  </si>
  <si>
    <t>New Vehicles[ships,passenger,diesel vehicle]</t>
  </si>
  <si>
    <t>New Vehicles[ships,passenger,plugin hybrid vehicle]</t>
  </si>
  <si>
    <t>New Vehicles[ships,passenger,LPG vehicle]</t>
  </si>
  <si>
    <t>New Vehicles[ships,passenger,hydrogen vehicle]</t>
  </si>
  <si>
    <t>New Vehicles[ships,freight,battery electric vehicle]</t>
  </si>
  <si>
    <t>New Vehicles[ships,freight,natural gas vehicle]</t>
  </si>
  <si>
    <t>New Vehicles[ships,freight,gasoline vehicle]</t>
  </si>
  <si>
    <t>New Vehicles[ships,freight,diesel vehicle]</t>
  </si>
  <si>
    <t>New Vehicles[ships,freight,plugin hybrid vehicle]</t>
  </si>
  <si>
    <t>New Vehicles[ships,freight,LPG vehicle]</t>
  </si>
  <si>
    <t>New Vehicles[ships,freight,hydrogen vehicle]</t>
  </si>
  <si>
    <t>New Vehicles[motorbikes,passenger,battery electric vehicle]</t>
  </si>
  <si>
    <t>New Vehicles[motorbikes,passenger,natural gas vehicle]</t>
  </si>
  <si>
    <t>New Vehicles[motorbikes,passenger,gasoline vehicle]</t>
  </si>
  <si>
    <t>New Vehicles[motorbikes,passenger,diesel vehicle]</t>
  </si>
  <si>
    <t>New Vehicles[motorbikes,passenger,plugin hybrid vehicle]</t>
  </si>
  <si>
    <t>New Vehicles[motorbikes,passenger,LPG vehicle]</t>
  </si>
  <si>
    <t>New Vehicles[motorbikes,passenger,hydrogen vehicle]</t>
  </si>
  <si>
    <t>New Vehicles[motorbikes,freight,battery electric vehicle]</t>
  </si>
  <si>
    <t>New Vehicles[motorbikes,freight,natural gas vehicle]</t>
  </si>
  <si>
    <t>New Vehicles[motorbikes,freight,gasoline vehicle]</t>
  </si>
  <si>
    <t>New Vehicles[motorbikes,freight,diesel vehicle]</t>
  </si>
  <si>
    <t>New Vehicles[motorbikes,freight,plugin hybrid vehicle]</t>
  </si>
  <si>
    <t>New Vehicles[motorbikes,freight,LPG vehicle]</t>
  </si>
  <si>
    <t>New Vehicles[motorbikes,freight,hydrogen vehicle]</t>
  </si>
  <si>
    <t>Output Energy Related CO2 Emissions by Sector[transportation sector]</t>
  </si>
  <si>
    <t>Output Energy Related CO2 Emissions by Sector[electricity sector]</t>
  </si>
  <si>
    <t>Output Energy Related CO2 Emissions by Sector[residential buildings sector]</t>
  </si>
  <si>
    <t>Output Energy Related CO2 Emissions by Sector[commercial buildings sector]</t>
  </si>
  <si>
    <t>Output Energy Related CO2 Emissions by Sector[industry sector]</t>
  </si>
  <si>
    <t>Output Energy Related CO2 Emissions by Sector[district heat and hydrogen sector]</t>
  </si>
  <si>
    <t>Output Energy Related CO2 Emissions by Sector[LULUCF sector]</t>
  </si>
  <si>
    <t>Output Energy Related CO2 Emissions by Sector[geoengineering sector]</t>
  </si>
  <si>
    <t>Output Energy Related CO2e Emissions</t>
  </si>
  <si>
    <t>Output Total CO2e Emissions</t>
  </si>
  <si>
    <t>Output Total Pollutant Emissions by Sector in MMT[transportation sector,CO2]</t>
  </si>
  <si>
    <t>Output Total Pollutant Emissions by Sector in MMT[transportation sector,VOC]</t>
  </si>
  <si>
    <t>Output Total Pollutant Emissions by Sector in MMT[transportation sector,CO]</t>
  </si>
  <si>
    <t>Output Total Pollutant Emissions by Sector in MMT[transportation sector,NOx]</t>
  </si>
  <si>
    <t>Output Total Pollutant Emissions by Sector in MMT[transportation sector,PM10]</t>
  </si>
  <si>
    <t>Output Total Pollutant Emissions by Sector in MMT[transportation sector,PM25]</t>
  </si>
  <si>
    <t>Output Total Pollutant Emissions by Sector in MMT[transportation sector,SOx]</t>
  </si>
  <si>
    <t>Output Total Pollutant Emissions by Sector in MMT[transportation sector,BC]</t>
  </si>
  <si>
    <t>Output Total Pollutant Emissions by Sector in MMT[transportation sector,OC]</t>
  </si>
  <si>
    <t>Output Total Pollutant Emissions by Sector in MMT[transportation sector,CH4]</t>
  </si>
  <si>
    <t>Output Total Pollutant Emissions by Sector in MMT[transportation sector,N2O]</t>
  </si>
  <si>
    <t>Output Total Pollutant Emissions by Sector in MMT[transportation sector,F gases]</t>
  </si>
  <si>
    <t>Output Total Pollutant Emissions by Sector in MMT[electricity sector,CO2]</t>
  </si>
  <si>
    <t>Output Total Pollutant Emissions by Sector in MMT[electricity sector,VOC]</t>
  </si>
  <si>
    <t>Output Total Pollutant Emissions by Sector in MMT[electricity sector,CO]</t>
  </si>
  <si>
    <t>Output Total Pollutant Emissions by Sector in MMT[electricity sector,NOx]</t>
  </si>
  <si>
    <t>Output Total Pollutant Emissions by Sector in MMT[electricity sector,PM10]</t>
  </si>
  <si>
    <t>Output Total Pollutant Emissions by Sector in MMT[electricity sector,PM25]</t>
  </si>
  <si>
    <t>Output Total Pollutant Emissions by Sector in MMT[electricity sector,SOx]</t>
  </si>
  <si>
    <t>Output Total Pollutant Emissions by Sector in MMT[electricity sector,BC]</t>
  </si>
  <si>
    <t>Output Total Pollutant Emissions by Sector in MMT[electricity sector,OC]</t>
  </si>
  <si>
    <t>Output Total Pollutant Emissions by Sector in MMT[electricity sector,CH4]</t>
  </si>
  <si>
    <t>Output Total Pollutant Emissions by Sector in MMT[electricity sector,N2O]</t>
  </si>
  <si>
    <t>Output Total Pollutant Emissions by Sector in MMT[electricity sector,F gases]</t>
  </si>
  <si>
    <t>Output Total Pollutant Emissions by Sector in MMT[residential buildings sector,CO2]</t>
  </si>
  <si>
    <t>Output Total Pollutant Emissions by Sector in MMT[residential buildings sector,VOC]</t>
  </si>
  <si>
    <t>Output Total Pollutant Emissions by Sector in MMT[residential buildings sector,CO]</t>
  </si>
  <si>
    <t>Output Total Pollutant Emissions by Sector in MMT[residential buildings sector,NOx]</t>
  </si>
  <si>
    <t>Output Total Pollutant Emissions by Sector in MMT[residential buildings sector,PM10]</t>
  </si>
  <si>
    <t>Output Total Pollutant Emissions by Sector in MMT[residential buildings sector,PM25]</t>
  </si>
  <si>
    <t>Output Total Pollutant Emissions by Sector in MMT[residential buildings sector,SOx]</t>
  </si>
  <si>
    <t>Output Total Pollutant Emissions by Sector in MMT[residential buildings sector,BC]</t>
  </si>
  <si>
    <t>Output Total Pollutant Emissions by Sector in MMT[residential buildings sector,OC]</t>
  </si>
  <si>
    <t>Output Total Pollutant Emissions by Sector in MMT[residential buildings sector,CH4]</t>
  </si>
  <si>
    <t>Output Total Pollutant Emissions by Sector in MMT[residential buildings sector,N2O]</t>
  </si>
  <si>
    <t>Output Total Pollutant Emissions by Sector in MMT[residential buildings sector,F gases]</t>
  </si>
  <si>
    <t>Output Total Pollutant Emissions by Sector in MMT[commercial buildings sector,CO2]</t>
  </si>
  <si>
    <t>Output Total Pollutant Emissions by Sector in MMT[commercial buildings sector,VOC]</t>
  </si>
  <si>
    <t>Output Total Pollutant Emissions by Sector in MMT[commercial buildings sector,CO]</t>
  </si>
  <si>
    <t>Output Total Pollutant Emissions by Sector in MMT[commercial buildings sector,NOx]</t>
  </si>
  <si>
    <t>Output Total Pollutant Emissions by Sector in MMT[commercial buildings sector,PM10]</t>
  </si>
  <si>
    <t>Output Total Pollutant Emissions by Sector in MMT[commercial buildings sector,PM25]</t>
  </si>
  <si>
    <t>Output Total Pollutant Emissions by Sector in MMT[commercial buildings sector,SOx]</t>
  </si>
  <si>
    <t>Output Total Pollutant Emissions by Sector in MMT[commercial buildings sector,BC]</t>
  </si>
  <si>
    <t>Output Total Pollutant Emissions by Sector in MMT[commercial buildings sector,OC]</t>
  </si>
  <si>
    <t>Output Total Pollutant Emissions by Sector in MMT[commercial buildings sector,CH4]</t>
  </si>
  <si>
    <t>Output Total Pollutant Emissions by Sector in MMT[commercial buildings sector,N2O]</t>
  </si>
  <si>
    <t>Output Total Pollutant Emissions by Sector in MMT[commercial buildings sector,F gases]</t>
  </si>
  <si>
    <t>Output Total Pollutant Emissions by Sector in MMT[industry sector,CO2]</t>
  </si>
  <si>
    <t>Output Total Pollutant Emissions by Sector in MMT[industry sector,VOC]</t>
  </si>
  <si>
    <t>Output Total Pollutant Emissions by Sector in MMT[industry sector,CO]</t>
  </si>
  <si>
    <t>Output Total Pollutant Emissions by Sector in MMT[industry sector,NOx]</t>
  </si>
  <si>
    <t>Output Total Pollutant Emissions by Sector in MMT[industry sector,PM10]</t>
  </si>
  <si>
    <t>Output Total Pollutant Emissions by Sector in MMT[industry sector,PM25]</t>
  </si>
  <si>
    <t>Output Total Pollutant Emissions by Sector in MMT[industry sector,SOx]</t>
  </si>
  <si>
    <t>Output Total Pollutant Emissions by Sector in MMT[industry sector,BC]</t>
  </si>
  <si>
    <t>Output Total Pollutant Emissions by Sector in MMT[industry sector,OC]</t>
  </si>
  <si>
    <t>Output Total Pollutant Emissions by Sector in MMT[industry sector,CH4]</t>
  </si>
  <si>
    <t>Output Total Pollutant Emissions by Sector in MMT[industry sector,N2O]</t>
  </si>
  <si>
    <t>Output Total Pollutant Emissions by Sector in MMT[industry sector,F gases]</t>
  </si>
  <si>
    <t>Output Total Pollutant Emissions by Sector in MMT[district heat and hydrogen sector,CO2]</t>
  </si>
  <si>
    <t>Output Total Pollutant Emissions by Sector in MMT[district heat and hydrogen sector,VOC]</t>
  </si>
  <si>
    <t>Output Total Pollutant Emissions by Sector in MMT[district heat and hydrogen sector,CO]</t>
  </si>
  <si>
    <t>Output Total Pollutant Emissions by Sector in MMT[district heat and hydrogen sector,NOx]</t>
  </si>
  <si>
    <t>Output Total Pollutant Emissions by Sector in MMT[district heat and hydrogen sector,PM10]</t>
  </si>
  <si>
    <t>Output Total Pollutant Emissions by Sector in MMT[district heat and hydrogen sector,PM25]</t>
  </si>
  <si>
    <t>Output Total Pollutant Emissions by Sector in MMT[district heat and hydrogen sector,SOx]</t>
  </si>
  <si>
    <t>Output Total Pollutant Emissions by Sector in MMT[district heat and hydrogen sector,BC]</t>
  </si>
  <si>
    <t>Output Total Pollutant Emissions by Sector in MMT[district heat and hydrogen sector,OC]</t>
  </si>
  <si>
    <t>Output Total Pollutant Emissions by Sector in MMT[district heat and hydrogen sector,CH4]</t>
  </si>
  <si>
    <t>Output Total Pollutant Emissions by Sector in MMT[district heat and hydrogen sector,N2O]</t>
  </si>
  <si>
    <t>Output Total Pollutant Emissions by Sector in MMT[district heat and hydrogen sector,F gases]</t>
  </si>
  <si>
    <t>Output Total Pollutant Emissions by Sector in MMT[LULUCF sector,CO2]</t>
  </si>
  <si>
    <t>Output Total Pollutant Emissions by Sector in MMT[LULUCF sector,VOC]</t>
  </si>
  <si>
    <t>Output Total Pollutant Emissions by Sector in MMT[LULUCF sector,CO]</t>
  </si>
  <si>
    <t>Output Total Pollutant Emissions by Sector in MMT[LULUCF sector,NOx]</t>
  </si>
  <si>
    <t>Output Total Pollutant Emissions by Sector in MMT[LULUCF sector,PM10]</t>
  </si>
  <si>
    <t>Output Total Pollutant Emissions by Sector in MMT[LULUCF sector,PM25]</t>
  </si>
  <si>
    <t>Output Total Pollutant Emissions by Sector in MMT[LULUCF sector,SOx]</t>
  </si>
  <si>
    <t>Output Total Pollutant Emissions by Sector in MMT[LULUCF sector,BC]</t>
  </si>
  <si>
    <t>Output Total Pollutant Emissions by Sector in MMT[LULUCF sector,OC]</t>
  </si>
  <si>
    <t>Output Total Pollutant Emissions by Sector in MMT[LULUCF sector,CH4]</t>
  </si>
  <si>
    <t>Output Total Pollutant Emissions by Sector in MMT[LULUCF sector,N2O]</t>
  </si>
  <si>
    <t>Output Total Pollutant Emissions by Sector in MMT[LULUCF sector,F gases]</t>
  </si>
  <si>
    <t>Output Total Pollutant Emissions by Sector in MMT[geoengineering sector,CO2]</t>
  </si>
  <si>
    <t>Output Total Pollutant Emissions by Sector in MMT[geoengineering sector,VOC]</t>
  </si>
  <si>
    <t>Output Total Pollutant Emissions by Sector in MMT[geoengineering sector,CO]</t>
  </si>
  <si>
    <t>Output Total Pollutant Emissions by Sector in MMT[geoengineering sector,NOx]</t>
  </si>
  <si>
    <t>Output Total Pollutant Emissions by Sector in MMT[geoengineering sector,PM10]</t>
  </si>
  <si>
    <t>Output Total Pollutant Emissions by Sector in MMT[geoengineering sector,PM25]</t>
  </si>
  <si>
    <t>Output Total Pollutant Emissions by Sector in MMT[geoengineering sector,SOx]</t>
  </si>
  <si>
    <t>Output Total Pollutant Emissions by Sector in MMT[geoengineering sector,BC]</t>
  </si>
  <si>
    <t>Output Total Pollutant Emissions by Sector in MMT[geoengineering sector,OC]</t>
  </si>
  <si>
    <t>Output Total Pollutant Emissions by Sector in MMT[geoengineering sector,CH4]</t>
  </si>
  <si>
    <t>Output Total Pollutant Emissions by Sector in MMT[geoengineering sector,N2O]</t>
  </si>
  <si>
    <t>Output Total Pollutant Emissions by Sector in MMT[geoengineering sector,F gases]</t>
  </si>
  <si>
    <t>Output Transportation Sector Fuel Used by Fuel[electricity tf]</t>
  </si>
  <si>
    <t>Output Transportation Sector Fuel Used by Fuel[natural gas tf]</t>
  </si>
  <si>
    <t>Output Transportation Sector Fuel Used by Fuel[petroleum gasoline tf]</t>
  </si>
  <si>
    <t>Output Transportation Sector Fuel Used by Fuel[petroleum diesel tf]</t>
  </si>
  <si>
    <t>Output Transportation Sector Fuel Used by Fuel[biofuel gasoline tf]</t>
  </si>
  <si>
    <t>Output Transportation Sector Fuel Used by Fuel[biofuel diesel tf]</t>
  </si>
  <si>
    <t>Output Transportation Sector Fuel Used by Fuel[jet fuel tf]</t>
  </si>
  <si>
    <t>Output Transportation Sector Fuel Used by Fuel[heavy or residual fuel oil tf]</t>
  </si>
  <si>
    <t>Output Transportation Sector Fuel Used by Fuel[LPG propane or butane tf]</t>
  </si>
  <si>
    <t>Output Transportation Sector Fuel Used by Fuel[hydrogen tf]</t>
  </si>
  <si>
    <t>Total Electricity Demand</t>
  </si>
  <si>
    <t>Transportation Sector Fuel Used[LDVs,passenger,battery electric vehicle,electricity tf]</t>
  </si>
  <si>
    <t>Transportation Sector Fuel Used[LDVs,passenger,battery electric vehicle,natural gas tf]</t>
  </si>
  <si>
    <t>Transportation Sector Fuel Used[LDVs,passenger,battery electric vehicle,petroleum gasoline tf]</t>
  </si>
  <si>
    <t>Transportation Sector Fuel Used[LDVs,passenger,battery electric vehicle,petroleum diesel tf]</t>
  </si>
  <si>
    <t>Transportation Sector Fuel Used[LDVs,passenger,battery electric vehicle,biofuel gasoline tf]</t>
  </si>
  <si>
    <t>Transportation Sector Fuel Used[LDVs,passenger,battery electric vehicle,biofuel diesel tf]</t>
  </si>
  <si>
    <t>Transportation Sector Fuel Used[LDVs,passenger,battery electric vehicle,jet fuel tf]</t>
  </si>
  <si>
    <t>Transportation Sector Fuel Used[LDVs,passenger,battery electric vehicle,heavy or residual fuel oil tf]</t>
  </si>
  <si>
    <t>Transportation Sector Fuel Used[LDVs,passenger,battery electric vehicle,LPG propane or butane tf]</t>
  </si>
  <si>
    <t>Transportation Sector Fuel Used[LDVs,passenger,battery electric vehicle,hydrogen tf]</t>
  </si>
  <si>
    <t>Transportation Sector Fuel Used[LDVs,passenger,natural gas vehicle,electricity tf]</t>
  </si>
  <si>
    <t>Transportation Sector Fuel Used[LDVs,passenger,natural gas vehicle,natural gas tf]</t>
  </si>
  <si>
    <t>Transportation Sector Fuel Used[LDVs,passenger,natural gas vehicle,petroleum gasoline tf]</t>
  </si>
  <si>
    <t>Transportation Sector Fuel Used[LDVs,passenger,natural gas vehicle,petroleum diesel tf]</t>
  </si>
  <si>
    <t>Transportation Sector Fuel Used[LDVs,passenger,natural gas vehicle,biofuel gasoline tf]</t>
  </si>
  <si>
    <t>Transportation Sector Fuel Used[LDVs,passenger,natural gas vehicle,biofuel diesel tf]</t>
  </si>
  <si>
    <t>Transportation Sector Fuel Used[LDVs,passenger,natural gas vehicle,jet fuel tf]</t>
  </si>
  <si>
    <t>Transportation Sector Fuel Used[LDVs,passenger,natural gas vehicle,heavy or residual fuel oil tf]</t>
  </si>
  <si>
    <t>Transportation Sector Fuel Used[LDVs,passenger,natural gas vehicle,LPG propane or butane tf]</t>
  </si>
  <si>
    <t>Transportation Sector Fuel Used[LDVs,passenger,natural gas vehicle,hydrogen tf]</t>
  </si>
  <si>
    <t>Transportation Sector Fuel Used[LDVs,passenger,gasoline vehicle,electricity tf]</t>
  </si>
  <si>
    <t>Transportation Sector Fuel Used[LDVs,passenger,gasoline vehicle,natural gas tf]</t>
  </si>
  <si>
    <t>Transportation Sector Fuel Used[LDVs,passenger,gasoline vehicle,petroleum gasoline tf]</t>
  </si>
  <si>
    <t>Transportation Sector Fuel Used[LDVs,passenger,gasoline vehicle,petroleum diesel tf]</t>
  </si>
  <si>
    <t>Transportation Sector Fuel Used[LDVs,passenger,gasoline vehicle,biofuel gasoline tf]</t>
  </si>
  <si>
    <t>Transportation Sector Fuel Used[LDVs,passenger,gasoline vehicle,biofuel diesel tf]</t>
  </si>
  <si>
    <t>Transportation Sector Fuel Used[LDVs,passenger,gasoline vehicle,jet fuel tf]</t>
  </si>
  <si>
    <t>Transportation Sector Fuel Used[LDVs,passenger,gasoline vehicle,heavy or residual fuel oil tf]</t>
  </si>
  <si>
    <t>Transportation Sector Fuel Used[LDVs,passenger,gasoline vehicle,LPG propane or butane tf]</t>
  </si>
  <si>
    <t>Transportation Sector Fuel Used[LDVs,passenger,gasoline vehicle,hydrogen tf]</t>
  </si>
  <si>
    <t>Transportation Sector Fuel Used[LDVs,passenger,diesel vehicle,electricity tf]</t>
  </si>
  <si>
    <t>Transportation Sector Fuel Used[LDVs,passenger,diesel vehicle,natural gas tf]</t>
  </si>
  <si>
    <t>Transportation Sector Fuel Used[LDVs,passenger,diesel vehicle,petroleum gasoline tf]</t>
  </si>
  <si>
    <t>Transportation Sector Fuel Used[LDVs,passenger,diesel vehicle,petroleum diesel tf]</t>
  </si>
  <si>
    <t>Transportation Sector Fuel Used[LDVs,passenger,diesel vehicle,biofuel gasoline tf]</t>
  </si>
  <si>
    <t>Transportation Sector Fuel Used[LDVs,passenger,diesel vehicle,biofuel diesel tf]</t>
  </si>
  <si>
    <t>Transportation Sector Fuel Used[LDVs,passenger,diesel vehicle,jet fuel tf]</t>
  </si>
  <si>
    <t>Transportation Sector Fuel Used[LDVs,passenger,diesel vehicle,heavy or residual fuel oil tf]</t>
  </si>
  <si>
    <t>Transportation Sector Fuel Used[LDVs,passenger,diesel vehicle,LPG propane or butane tf]</t>
  </si>
  <si>
    <t>Transportation Sector Fuel Used[LDVs,passenger,diesel vehicle,hydrogen tf]</t>
  </si>
  <si>
    <t>Transportation Sector Fuel Used[LDVs,passenger,plugin hybrid vehicle,electricity tf]</t>
  </si>
  <si>
    <t>Transportation Sector Fuel Used[LDVs,passenger,plugin hybrid vehicle,natural gas tf]</t>
  </si>
  <si>
    <t>Transportation Sector Fuel Used[LDVs,passenger,plugin hybrid vehicle,petroleum gasoline tf]</t>
  </si>
  <si>
    <t>Transportation Sector Fuel Used[LDVs,passenger,plugin hybrid vehicle,petroleum diesel tf]</t>
  </si>
  <si>
    <t>Transportation Sector Fuel Used[LDVs,passenger,plugin hybrid vehicle,biofuel gasoline tf]</t>
  </si>
  <si>
    <t>Transportation Sector Fuel Used[LDVs,passenger,plugin hybrid vehicle,biofuel diesel tf]</t>
  </si>
  <si>
    <t>Transportation Sector Fuel Used[LDVs,passenger,plugin hybrid vehicle,jet fuel tf]</t>
  </si>
  <si>
    <t>Transportation Sector Fuel Used[LDVs,passenger,plugin hybrid vehicle,heavy or residual fuel oil tf]</t>
  </si>
  <si>
    <t>Transportation Sector Fuel Used[LDVs,passenger,plugin hybrid vehicle,LPG propane or butane tf]</t>
  </si>
  <si>
    <t>Transportation Sector Fuel Used[LDVs,passenger,plugin hybrid vehicle,hydrogen tf]</t>
  </si>
  <si>
    <t>Transportation Sector Fuel Used[LDVs,passenger,LPG vehicle,electricity tf]</t>
  </si>
  <si>
    <t>Transportation Sector Fuel Used[LDVs,passenger,LPG vehicle,natural gas tf]</t>
  </si>
  <si>
    <t>Transportation Sector Fuel Used[LDVs,passenger,LPG vehicle,petroleum gasoline tf]</t>
  </si>
  <si>
    <t>Transportation Sector Fuel Used[LDVs,passenger,LPG vehicle,petroleum diesel tf]</t>
  </si>
  <si>
    <t>Transportation Sector Fuel Used[LDVs,passenger,LPG vehicle,biofuel gasoline tf]</t>
  </si>
  <si>
    <t>Transportation Sector Fuel Used[LDVs,passenger,LPG vehicle,biofuel diesel tf]</t>
  </si>
  <si>
    <t>Transportation Sector Fuel Used[LDVs,passenger,LPG vehicle,jet fuel tf]</t>
  </si>
  <si>
    <t>Transportation Sector Fuel Used[LDVs,passenger,LPG vehicle,heavy or residual fuel oil tf]</t>
  </si>
  <si>
    <t>Transportation Sector Fuel Used[LDVs,passenger,LPG vehicle,LPG propane or butane tf]</t>
  </si>
  <si>
    <t>Transportation Sector Fuel Used[LDVs,passenger,LPG vehicle,hydrogen tf]</t>
  </si>
  <si>
    <t>Transportation Sector Fuel Used[LDVs,passenger,hydrogen vehicle,electricity tf]</t>
  </si>
  <si>
    <t>Transportation Sector Fuel Used[LDVs,passenger,hydrogen vehicle,natural gas tf]</t>
  </si>
  <si>
    <t>Transportation Sector Fuel Used[LDVs,passenger,hydrogen vehicle,petroleum gasoline tf]</t>
  </si>
  <si>
    <t>Transportation Sector Fuel Used[LDVs,passenger,hydrogen vehicle,petroleum diesel tf]</t>
  </si>
  <si>
    <t>Transportation Sector Fuel Used[LDVs,passenger,hydrogen vehicle,biofuel gasoline tf]</t>
  </si>
  <si>
    <t>Transportation Sector Fuel Used[LDVs,passenger,hydrogen vehicle,biofuel diesel tf]</t>
  </si>
  <si>
    <t>Transportation Sector Fuel Used[LDVs,passenger,hydrogen vehicle,jet fuel tf]</t>
  </si>
  <si>
    <t>Transportation Sector Fuel Used[LDVs,passenger,hydrogen vehicle,heavy or residual fuel oil tf]</t>
  </si>
  <si>
    <t>Transportation Sector Fuel Used[LDVs,passenger,hydrogen vehicle,LPG propane or butane tf]</t>
  </si>
  <si>
    <t>Transportation Sector Fuel Used[LDVs,passenger,hydrogen vehicle,hydrogen tf]</t>
  </si>
  <si>
    <t>Transportation Sector Fuel Used[LDVs,freight,battery electric vehicle,electricity tf]</t>
  </si>
  <si>
    <t>Transportation Sector Fuel Used[LDVs,freight,battery electric vehicle,natural gas tf]</t>
  </si>
  <si>
    <t>Transportation Sector Fuel Used[LDVs,freight,battery electric vehicle,petroleum gasoline tf]</t>
  </si>
  <si>
    <t>Transportation Sector Fuel Used[LDVs,freight,battery electric vehicle,petroleum diesel tf]</t>
  </si>
  <si>
    <t>Transportation Sector Fuel Used[LDVs,freight,battery electric vehicle,biofuel gasoline tf]</t>
  </si>
  <si>
    <t>Transportation Sector Fuel Used[LDVs,freight,battery electric vehicle,biofuel diesel tf]</t>
  </si>
  <si>
    <t>Transportation Sector Fuel Used[LDVs,freight,battery electric vehicle,jet fuel tf]</t>
  </si>
  <si>
    <t>Transportation Sector Fuel Used[LDVs,freight,battery electric vehicle,heavy or residual fuel oil tf]</t>
  </si>
  <si>
    <t>Transportation Sector Fuel Used[LDVs,freight,battery electric vehicle,LPG propane or butane tf]</t>
  </si>
  <si>
    <t>Transportation Sector Fuel Used[LDVs,freight,battery electric vehicle,hydrogen tf]</t>
  </si>
  <si>
    <t>Transportation Sector Fuel Used[LDVs,freight,natural gas vehicle,electricity tf]</t>
  </si>
  <si>
    <t>Transportation Sector Fuel Used[LDVs,freight,natural gas vehicle,natural gas tf]</t>
  </si>
  <si>
    <t>Transportation Sector Fuel Used[LDVs,freight,natural gas vehicle,petroleum gasoline tf]</t>
  </si>
  <si>
    <t>Transportation Sector Fuel Used[LDVs,freight,natural gas vehicle,petroleum diesel tf]</t>
  </si>
  <si>
    <t>Transportation Sector Fuel Used[LDVs,freight,natural gas vehicle,biofuel gasoline tf]</t>
  </si>
  <si>
    <t>Transportation Sector Fuel Used[LDVs,freight,natural gas vehicle,biofuel diesel tf]</t>
  </si>
  <si>
    <t>Transportation Sector Fuel Used[LDVs,freight,natural gas vehicle,jet fuel tf]</t>
  </si>
  <si>
    <t>Transportation Sector Fuel Used[LDVs,freight,natural gas vehicle,heavy or residual fuel oil tf]</t>
  </si>
  <si>
    <t>Transportation Sector Fuel Used[LDVs,freight,natural gas vehicle,LPG propane or butane tf]</t>
  </si>
  <si>
    <t>Transportation Sector Fuel Used[LDVs,freight,natural gas vehicle,hydrogen tf]</t>
  </si>
  <si>
    <t>Transportation Sector Fuel Used[LDVs,freight,gasoline vehicle,electricity tf]</t>
  </si>
  <si>
    <t>Transportation Sector Fuel Used[LDVs,freight,gasoline vehicle,natural gas tf]</t>
  </si>
  <si>
    <t>Transportation Sector Fuel Used[LDVs,freight,gasoline vehicle,petroleum gasoline tf]</t>
  </si>
  <si>
    <t>Transportation Sector Fuel Used[LDVs,freight,gasoline vehicle,petroleum diesel tf]</t>
  </si>
  <si>
    <t>Transportation Sector Fuel Used[LDVs,freight,gasoline vehicle,biofuel gasoline tf]</t>
  </si>
  <si>
    <t>Transportation Sector Fuel Used[LDVs,freight,gasoline vehicle,biofuel diesel tf]</t>
  </si>
  <si>
    <t>Transportation Sector Fuel Used[LDVs,freight,gasoline vehicle,jet fuel tf]</t>
  </si>
  <si>
    <t>Transportation Sector Fuel Used[LDVs,freight,gasoline vehicle,heavy or residual fuel oil tf]</t>
  </si>
  <si>
    <t>Transportation Sector Fuel Used[LDVs,freight,gasoline vehicle,LPG propane or butane tf]</t>
  </si>
  <si>
    <t>Transportation Sector Fuel Used[LDVs,freight,gasoline vehicle,hydrogen tf]</t>
  </si>
  <si>
    <t>Transportation Sector Fuel Used[LDVs,freight,diesel vehicle,electricity tf]</t>
  </si>
  <si>
    <t>Transportation Sector Fuel Used[LDVs,freight,diesel vehicle,natural gas tf]</t>
  </si>
  <si>
    <t>Transportation Sector Fuel Used[LDVs,freight,diesel vehicle,petroleum gasoline tf]</t>
  </si>
  <si>
    <t>Transportation Sector Fuel Used[LDVs,freight,diesel vehicle,petroleum diesel tf]</t>
  </si>
  <si>
    <t>Transportation Sector Fuel Used[LDVs,freight,diesel vehicle,biofuel gasoline tf]</t>
  </si>
  <si>
    <t>Transportation Sector Fuel Used[LDVs,freight,diesel vehicle,biofuel diesel tf]</t>
  </si>
  <si>
    <t>Transportation Sector Fuel Used[LDVs,freight,diesel vehicle,jet fuel tf]</t>
  </si>
  <si>
    <t>Transportation Sector Fuel Used[LDVs,freight,diesel vehicle,heavy or residual fuel oil tf]</t>
  </si>
  <si>
    <t>Transportation Sector Fuel Used[LDVs,freight,diesel vehicle,LPG propane or butane tf]</t>
  </si>
  <si>
    <t>Transportation Sector Fuel Used[LDVs,freight,diesel vehicle,hydrogen tf]</t>
  </si>
  <si>
    <t>Transportation Sector Fuel Used[LDVs,freight,plugin hybrid vehicle,electricity tf]</t>
  </si>
  <si>
    <t>Transportation Sector Fuel Used[LDVs,freight,plugin hybrid vehicle,natural gas tf]</t>
  </si>
  <si>
    <t>Transportation Sector Fuel Used[LDVs,freight,plugin hybrid vehicle,petroleum gasoline tf]</t>
  </si>
  <si>
    <t>Transportation Sector Fuel Used[LDVs,freight,plugin hybrid vehicle,petroleum diesel tf]</t>
  </si>
  <si>
    <t>Transportation Sector Fuel Used[LDVs,freight,plugin hybrid vehicle,biofuel gasoline tf]</t>
  </si>
  <si>
    <t>Transportation Sector Fuel Used[LDVs,freight,plugin hybrid vehicle,biofuel diesel tf]</t>
  </si>
  <si>
    <t>Transportation Sector Fuel Used[LDVs,freight,plugin hybrid vehicle,jet fuel tf]</t>
  </si>
  <si>
    <t>Transportation Sector Fuel Used[LDVs,freight,plugin hybrid vehicle,heavy or residual fuel oil tf]</t>
  </si>
  <si>
    <t>Transportation Sector Fuel Used[LDVs,freight,plugin hybrid vehicle,LPG propane or butane tf]</t>
  </si>
  <si>
    <t>Transportation Sector Fuel Used[LDVs,freight,plugin hybrid vehicle,hydrogen tf]</t>
  </si>
  <si>
    <t>Transportation Sector Fuel Used[LDVs,freight,LPG vehicle,electricity tf]</t>
  </si>
  <si>
    <t>Transportation Sector Fuel Used[LDVs,freight,LPG vehicle,natural gas tf]</t>
  </si>
  <si>
    <t>Transportation Sector Fuel Used[LDVs,freight,LPG vehicle,petroleum gasoline tf]</t>
  </si>
  <si>
    <t>Transportation Sector Fuel Used[LDVs,freight,LPG vehicle,petroleum diesel tf]</t>
  </si>
  <si>
    <t>Transportation Sector Fuel Used[LDVs,freight,LPG vehicle,biofuel gasoline tf]</t>
  </si>
  <si>
    <t>Transportation Sector Fuel Used[LDVs,freight,LPG vehicle,biofuel diesel tf]</t>
  </si>
  <si>
    <t>Transportation Sector Fuel Used[LDVs,freight,LPG vehicle,jet fuel tf]</t>
  </si>
  <si>
    <t>Transportation Sector Fuel Used[LDVs,freight,LPG vehicle,heavy or residual fuel oil tf]</t>
  </si>
  <si>
    <t>Transportation Sector Fuel Used[LDVs,freight,LPG vehicle,LPG propane or butane tf]</t>
  </si>
  <si>
    <t>Transportation Sector Fuel Used[LDVs,freight,LPG vehicle,hydrogen tf]</t>
  </si>
  <si>
    <t>Transportation Sector Fuel Used[LDVs,freight,hydrogen vehicle,electricity tf]</t>
  </si>
  <si>
    <t>Transportation Sector Fuel Used[LDVs,freight,hydrogen vehicle,natural gas tf]</t>
  </si>
  <si>
    <t>Transportation Sector Fuel Used[LDVs,freight,hydrogen vehicle,petroleum gasoline tf]</t>
  </si>
  <si>
    <t>Transportation Sector Fuel Used[LDVs,freight,hydrogen vehicle,petroleum diesel tf]</t>
  </si>
  <si>
    <t>Transportation Sector Fuel Used[LDVs,freight,hydrogen vehicle,biofuel gasoline tf]</t>
  </si>
  <si>
    <t>Transportation Sector Fuel Used[LDVs,freight,hydrogen vehicle,biofuel diesel tf]</t>
  </si>
  <si>
    <t>Transportation Sector Fuel Used[LDVs,freight,hydrogen vehicle,jet fuel tf]</t>
  </si>
  <si>
    <t>Transportation Sector Fuel Used[LDVs,freight,hydrogen vehicle,heavy or residual fuel oil tf]</t>
  </si>
  <si>
    <t>Transportation Sector Fuel Used[LDVs,freight,hydrogen vehicle,LPG propane or butane tf]</t>
  </si>
  <si>
    <t>Transportation Sector Fuel Used[LDVs,freight,hydrogen vehicle,hydrogen tf]</t>
  </si>
  <si>
    <t>Transportation Sector Fuel Used[HDVs,passenger,battery electric vehicle,electricity tf]</t>
  </si>
  <si>
    <t>Transportation Sector Fuel Used[HDVs,passenger,battery electric vehicle,natural gas tf]</t>
  </si>
  <si>
    <t>Transportation Sector Fuel Used[HDVs,passenger,battery electric vehicle,petroleum gasoline tf]</t>
  </si>
  <si>
    <t>Transportation Sector Fuel Used[HDVs,passenger,battery electric vehicle,petroleum diesel tf]</t>
  </si>
  <si>
    <t>Transportation Sector Fuel Used[HDVs,passenger,battery electric vehicle,biofuel gasoline tf]</t>
  </si>
  <si>
    <t>Transportation Sector Fuel Used[HDVs,passenger,battery electric vehicle,biofuel diesel tf]</t>
  </si>
  <si>
    <t>Transportation Sector Fuel Used[HDVs,passenger,battery electric vehicle,jet fuel tf]</t>
  </si>
  <si>
    <t>Transportation Sector Fuel Used[HDVs,passenger,battery electric vehicle,heavy or residual fuel oil tf]</t>
  </si>
  <si>
    <t>Transportation Sector Fuel Used[HDVs,passenger,battery electric vehicle,LPG propane or butane tf]</t>
  </si>
  <si>
    <t>Transportation Sector Fuel Used[HDVs,passenger,battery electric vehicle,hydrogen tf]</t>
  </si>
  <si>
    <t>Transportation Sector Fuel Used[HDVs,passenger,natural gas vehicle,electricity tf]</t>
  </si>
  <si>
    <t>Transportation Sector Fuel Used[HDVs,passenger,natural gas vehicle,natural gas tf]</t>
  </si>
  <si>
    <t>Transportation Sector Fuel Used[HDVs,passenger,natural gas vehicle,petroleum gasoline tf]</t>
  </si>
  <si>
    <t>Transportation Sector Fuel Used[HDVs,passenger,natural gas vehicle,petroleum diesel tf]</t>
  </si>
  <si>
    <t>Transportation Sector Fuel Used[HDVs,passenger,natural gas vehicle,biofuel gasoline tf]</t>
  </si>
  <si>
    <t>Transportation Sector Fuel Used[HDVs,passenger,natural gas vehicle,biofuel diesel tf]</t>
  </si>
  <si>
    <t>Transportation Sector Fuel Used[HDVs,passenger,natural gas vehicle,jet fuel tf]</t>
  </si>
  <si>
    <t>Transportation Sector Fuel Used[HDVs,passenger,natural gas vehicle,heavy or residual fuel oil tf]</t>
  </si>
  <si>
    <t>Transportation Sector Fuel Used[HDVs,passenger,natural gas vehicle,LPG propane or butane tf]</t>
  </si>
  <si>
    <t>Transportation Sector Fuel Used[HDVs,passenger,natural gas vehicle,hydrogen tf]</t>
  </si>
  <si>
    <t>Transportation Sector Fuel Used[HDVs,passenger,gasoline vehicle,electricity tf]</t>
  </si>
  <si>
    <t>Transportation Sector Fuel Used[HDVs,passenger,gasoline vehicle,natural gas tf]</t>
  </si>
  <si>
    <t>Transportation Sector Fuel Used[HDVs,passenger,gasoline vehicle,petroleum gasoline tf]</t>
  </si>
  <si>
    <t>Transportation Sector Fuel Used[HDVs,passenger,gasoline vehicle,petroleum diesel tf]</t>
  </si>
  <si>
    <t>Transportation Sector Fuel Used[HDVs,passenger,gasoline vehicle,biofuel gasoline tf]</t>
  </si>
  <si>
    <t>Transportation Sector Fuel Used[HDVs,passenger,gasoline vehicle,biofuel diesel tf]</t>
  </si>
  <si>
    <t>Transportation Sector Fuel Used[HDVs,passenger,gasoline vehicle,jet fuel tf]</t>
  </si>
  <si>
    <t>Transportation Sector Fuel Used[HDVs,passenger,gasoline vehicle,heavy or residual fuel oil tf]</t>
  </si>
  <si>
    <t>Transportation Sector Fuel Used[HDVs,passenger,gasoline vehicle,LPG propane or butane tf]</t>
  </si>
  <si>
    <t>Transportation Sector Fuel Used[HDVs,passenger,gasoline vehicle,hydrogen tf]</t>
  </si>
  <si>
    <t>Transportation Sector Fuel Used[HDVs,passenger,diesel vehicle,electricity tf]</t>
  </si>
  <si>
    <t>Transportation Sector Fuel Used[HDVs,passenger,diesel vehicle,natural gas tf]</t>
  </si>
  <si>
    <t>Transportation Sector Fuel Used[HDVs,passenger,diesel vehicle,petroleum gasoline tf]</t>
  </si>
  <si>
    <t>Transportation Sector Fuel Used[HDVs,passenger,diesel vehicle,petroleum diesel tf]</t>
  </si>
  <si>
    <t>Transportation Sector Fuel Used[HDVs,passenger,diesel vehicle,biofuel gasoline tf]</t>
  </si>
  <si>
    <t>Transportation Sector Fuel Used[HDVs,passenger,diesel vehicle,biofuel diesel tf]</t>
  </si>
  <si>
    <t>Transportation Sector Fuel Used[HDVs,passenger,diesel vehicle,jet fuel tf]</t>
  </si>
  <si>
    <t>Transportation Sector Fuel Used[HDVs,passenger,diesel vehicle,heavy or residual fuel oil tf]</t>
  </si>
  <si>
    <t>Transportation Sector Fuel Used[HDVs,passenger,diesel vehicle,LPG propane or butane tf]</t>
  </si>
  <si>
    <t>Transportation Sector Fuel Used[HDVs,passenger,diesel vehicle,hydrogen tf]</t>
  </si>
  <si>
    <t>Transportation Sector Fuel Used[HDVs,passenger,plugin hybrid vehicle,electricity tf]</t>
  </si>
  <si>
    <t>Transportation Sector Fuel Used[HDVs,passenger,plugin hybrid vehicle,natural gas tf]</t>
  </si>
  <si>
    <t>Transportation Sector Fuel Used[HDVs,passenger,plugin hybrid vehicle,petroleum gasoline tf]</t>
  </si>
  <si>
    <t>Transportation Sector Fuel Used[HDVs,passenger,plugin hybrid vehicle,petroleum diesel tf]</t>
  </si>
  <si>
    <t>Transportation Sector Fuel Used[HDVs,passenger,plugin hybrid vehicle,biofuel gasoline tf]</t>
  </si>
  <si>
    <t>Transportation Sector Fuel Used[HDVs,passenger,plugin hybrid vehicle,biofuel diesel tf]</t>
  </si>
  <si>
    <t>Transportation Sector Fuel Used[HDVs,passenger,plugin hybrid vehicle,jet fuel tf]</t>
  </si>
  <si>
    <t>Transportation Sector Fuel Used[HDVs,passenger,plugin hybrid vehicle,heavy or residual fuel oil tf]</t>
  </si>
  <si>
    <t>Transportation Sector Fuel Used[HDVs,passenger,plugin hybrid vehicle,LPG propane or butane tf]</t>
  </si>
  <si>
    <t>Transportation Sector Fuel Used[HDVs,passenger,plugin hybrid vehicle,hydrogen tf]</t>
  </si>
  <si>
    <t>Transportation Sector Fuel Used[HDVs,passenger,LPG vehicle,electricity tf]</t>
  </si>
  <si>
    <t>Transportation Sector Fuel Used[HDVs,passenger,LPG vehicle,natural gas tf]</t>
  </si>
  <si>
    <t>Transportation Sector Fuel Used[HDVs,passenger,LPG vehicle,petroleum gasoline tf]</t>
  </si>
  <si>
    <t>Transportation Sector Fuel Used[HDVs,passenger,LPG vehicle,petroleum diesel tf]</t>
  </si>
  <si>
    <t>Transportation Sector Fuel Used[HDVs,passenger,LPG vehicle,biofuel gasoline tf]</t>
  </si>
  <si>
    <t>Transportation Sector Fuel Used[HDVs,passenger,LPG vehicle,biofuel diesel tf]</t>
  </si>
  <si>
    <t>Transportation Sector Fuel Used[HDVs,passenger,LPG vehicle,jet fuel tf]</t>
  </si>
  <si>
    <t>Transportation Sector Fuel Used[HDVs,passenger,LPG vehicle,heavy or residual fuel oil tf]</t>
  </si>
  <si>
    <t>Transportation Sector Fuel Used[HDVs,passenger,LPG vehicle,LPG propane or butane tf]</t>
  </si>
  <si>
    <t>Transportation Sector Fuel Used[HDVs,passenger,LPG vehicle,hydrogen tf]</t>
  </si>
  <si>
    <t>Transportation Sector Fuel Used[HDVs,passenger,hydrogen vehicle,electricity tf]</t>
  </si>
  <si>
    <t>Transportation Sector Fuel Used[HDVs,passenger,hydrogen vehicle,natural gas tf]</t>
  </si>
  <si>
    <t>Transportation Sector Fuel Used[HDVs,passenger,hydrogen vehicle,petroleum gasoline tf]</t>
  </si>
  <si>
    <t>Transportation Sector Fuel Used[HDVs,passenger,hydrogen vehicle,petroleum diesel tf]</t>
  </si>
  <si>
    <t>Transportation Sector Fuel Used[HDVs,passenger,hydrogen vehicle,biofuel gasoline tf]</t>
  </si>
  <si>
    <t>Transportation Sector Fuel Used[HDVs,passenger,hydrogen vehicle,biofuel diesel tf]</t>
  </si>
  <si>
    <t>Transportation Sector Fuel Used[HDVs,passenger,hydrogen vehicle,jet fuel tf]</t>
  </si>
  <si>
    <t>Transportation Sector Fuel Used[HDVs,passenger,hydrogen vehicle,heavy or residual fuel oil tf]</t>
  </si>
  <si>
    <t>Transportation Sector Fuel Used[HDVs,passenger,hydrogen vehicle,LPG propane or butane tf]</t>
  </si>
  <si>
    <t>Transportation Sector Fuel Used[HDVs,passenger,hydrogen vehicle,hydrogen tf]</t>
  </si>
  <si>
    <t>Transportation Sector Fuel Used[HDVs,freight,battery electric vehicle,electricity tf]</t>
  </si>
  <si>
    <t>Transportation Sector Fuel Used[HDVs,freight,battery electric vehicle,natural gas tf]</t>
  </si>
  <si>
    <t>Transportation Sector Fuel Used[HDVs,freight,battery electric vehicle,petroleum gasoline tf]</t>
  </si>
  <si>
    <t>Transportation Sector Fuel Used[HDVs,freight,battery electric vehicle,petroleum diesel tf]</t>
  </si>
  <si>
    <t>Transportation Sector Fuel Used[HDVs,freight,battery electric vehicle,biofuel gasoline tf]</t>
  </si>
  <si>
    <t>Transportation Sector Fuel Used[HDVs,freight,battery electric vehicle,biofuel diesel tf]</t>
  </si>
  <si>
    <t>Transportation Sector Fuel Used[HDVs,freight,battery electric vehicle,jet fuel tf]</t>
  </si>
  <si>
    <t>Transportation Sector Fuel Used[HDVs,freight,battery electric vehicle,heavy or residual fuel oil tf]</t>
  </si>
  <si>
    <t>Transportation Sector Fuel Used[HDVs,freight,battery electric vehicle,LPG propane or butane tf]</t>
  </si>
  <si>
    <t>Transportation Sector Fuel Used[HDVs,freight,battery electric vehicle,hydrogen tf]</t>
  </si>
  <si>
    <t>Transportation Sector Fuel Used[HDVs,freight,natural gas vehicle,electricity tf]</t>
  </si>
  <si>
    <t>Transportation Sector Fuel Used[HDVs,freight,natural gas vehicle,natural gas tf]</t>
  </si>
  <si>
    <t>Transportation Sector Fuel Used[HDVs,freight,natural gas vehicle,petroleum gasoline tf]</t>
  </si>
  <si>
    <t>Transportation Sector Fuel Used[HDVs,freight,natural gas vehicle,petroleum diesel tf]</t>
  </si>
  <si>
    <t>Transportation Sector Fuel Used[HDVs,freight,natural gas vehicle,biofuel gasoline tf]</t>
  </si>
  <si>
    <t>Transportation Sector Fuel Used[HDVs,freight,natural gas vehicle,biofuel diesel tf]</t>
  </si>
  <si>
    <t>Transportation Sector Fuel Used[HDVs,freight,natural gas vehicle,jet fuel tf]</t>
  </si>
  <si>
    <t>Transportation Sector Fuel Used[HDVs,freight,natural gas vehicle,heavy or residual fuel oil tf]</t>
  </si>
  <si>
    <t>Transportation Sector Fuel Used[HDVs,freight,natural gas vehicle,LPG propane or butane tf]</t>
  </si>
  <si>
    <t>Transportation Sector Fuel Used[HDVs,freight,natural gas vehicle,hydrogen tf]</t>
  </si>
  <si>
    <t>Transportation Sector Fuel Used[HDVs,freight,gasoline vehicle,electricity tf]</t>
  </si>
  <si>
    <t>Transportation Sector Fuel Used[HDVs,freight,gasoline vehicle,natural gas tf]</t>
  </si>
  <si>
    <t>Transportation Sector Fuel Used[HDVs,freight,gasoline vehicle,petroleum gasoline tf]</t>
  </si>
  <si>
    <t>Transportation Sector Fuel Used[HDVs,freight,gasoline vehicle,petroleum diesel tf]</t>
  </si>
  <si>
    <t>Transportation Sector Fuel Used[HDVs,freight,gasoline vehicle,biofuel gasoline tf]</t>
  </si>
  <si>
    <t>Transportation Sector Fuel Used[HDVs,freight,gasoline vehicle,biofuel diesel tf]</t>
  </si>
  <si>
    <t>Transportation Sector Fuel Used[HDVs,freight,gasoline vehicle,jet fuel tf]</t>
  </si>
  <si>
    <t>Transportation Sector Fuel Used[HDVs,freight,gasoline vehicle,heavy or residual fuel oil tf]</t>
  </si>
  <si>
    <t>Transportation Sector Fuel Used[HDVs,freight,gasoline vehicle,LPG propane or butane tf]</t>
  </si>
  <si>
    <t>Transportation Sector Fuel Used[HDVs,freight,gasoline vehicle,hydrogen tf]</t>
  </si>
  <si>
    <t>Transportation Sector Fuel Used[HDVs,freight,diesel vehicle,electricity tf]</t>
  </si>
  <si>
    <t>Transportation Sector Fuel Used[HDVs,freight,diesel vehicle,natural gas tf]</t>
  </si>
  <si>
    <t>Transportation Sector Fuel Used[HDVs,freight,diesel vehicle,petroleum gasoline tf]</t>
  </si>
  <si>
    <t>Transportation Sector Fuel Used[HDVs,freight,diesel vehicle,petroleum diesel tf]</t>
  </si>
  <si>
    <t>Transportation Sector Fuel Used[HDVs,freight,diesel vehicle,biofuel gasoline tf]</t>
  </si>
  <si>
    <t>Transportation Sector Fuel Used[HDVs,freight,diesel vehicle,biofuel diesel tf]</t>
  </si>
  <si>
    <t>Transportation Sector Fuel Used[HDVs,freight,diesel vehicle,jet fuel tf]</t>
  </si>
  <si>
    <t>Transportation Sector Fuel Used[HDVs,freight,diesel vehicle,heavy or residual fuel oil tf]</t>
  </si>
  <si>
    <t>Transportation Sector Fuel Used[HDVs,freight,diesel vehicle,LPG propane or butane tf]</t>
  </si>
  <si>
    <t>Transportation Sector Fuel Used[HDVs,freight,diesel vehicle,hydrogen tf]</t>
  </si>
  <si>
    <t>Transportation Sector Fuel Used[HDVs,freight,plugin hybrid vehicle,electricity tf]</t>
  </si>
  <si>
    <t>Transportation Sector Fuel Used[HDVs,freight,plugin hybrid vehicle,natural gas tf]</t>
  </si>
  <si>
    <t>Transportation Sector Fuel Used[HDVs,freight,plugin hybrid vehicle,petroleum gasoline tf]</t>
  </si>
  <si>
    <t>Transportation Sector Fuel Used[HDVs,freight,plugin hybrid vehicle,petroleum diesel tf]</t>
  </si>
  <si>
    <t>Transportation Sector Fuel Used[HDVs,freight,plugin hybrid vehicle,biofuel gasoline tf]</t>
  </si>
  <si>
    <t>Transportation Sector Fuel Used[HDVs,freight,plugin hybrid vehicle,biofuel diesel tf]</t>
  </si>
  <si>
    <t>Transportation Sector Fuel Used[HDVs,freight,plugin hybrid vehicle,jet fuel tf]</t>
  </si>
  <si>
    <t>Transportation Sector Fuel Used[HDVs,freight,plugin hybrid vehicle,heavy or residual fuel oil tf]</t>
  </si>
  <si>
    <t>Transportation Sector Fuel Used[HDVs,freight,plugin hybrid vehicle,LPG propane or butane tf]</t>
  </si>
  <si>
    <t>Transportation Sector Fuel Used[HDVs,freight,plugin hybrid vehicle,hydrogen tf]</t>
  </si>
  <si>
    <t>Transportation Sector Fuel Used[HDVs,freight,LPG vehicle,electricity tf]</t>
  </si>
  <si>
    <t>Transportation Sector Fuel Used[HDVs,freight,LPG vehicle,natural gas tf]</t>
  </si>
  <si>
    <t>Transportation Sector Fuel Used[HDVs,freight,LPG vehicle,petroleum gasoline tf]</t>
  </si>
  <si>
    <t>Transportation Sector Fuel Used[HDVs,freight,LPG vehicle,petroleum diesel tf]</t>
  </si>
  <si>
    <t>Transportation Sector Fuel Used[HDVs,freight,LPG vehicle,biofuel gasoline tf]</t>
  </si>
  <si>
    <t>Transportation Sector Fuel Used[HDVs,freight,LPG vehicle,biofuel diesel tf]</t>
  </si>
  <si>
    <t>Transportation Sector Fuel Used[HDVs,freight,LPG vehicle,jet fuel tf]</t>
  </si>
  <si>
    <t>Transportation Sector Fuel Used[HDVs,freight,LPG vehicle,heavy or residual fuel oil tf]</t>
  </si>
  <si>
    <t>Transportation Sector Fuel Used[HDVs,freight,LPG vehicle,LPG propane or butane tf]</t>
  </si>
  <si>
    <t>Transportation Sector Fuel Used[HDVs,freight,LPG vehicle,hydrogen tf]</t>
  </si>
  <si>
    <t>Transportation Sector Fuel Used[HDVs,freight,hydrogen vehicle,electricity tf]</t>
  </si>
  <si>
    <t>Transportation Sector Fuel Used[HDVs,freight,hydrogen vehicle,natural gas tf]</t>
  </si>
  <si>
    <t>Transportation Sector Fuel Used[HDVs,freight,hydrogen vehicle,petroleum gasoline tf]</t>
  </si>
  <si>
    <t>Transportation Sector Fuel Used[HDVs,freight,hydrogen vehicle,petroleum diesel tf]</t>
  </si>
  <si>
    <t>Transportation Sector Fuel Used[HDVs,freight,hydrogen vehicle,biofuel gasoline tf]</t>
  </si>
  <si>
    <t>Transportation Sector Fuel Used[HDVs,freight,hydrogen vehicle,biofuel diesel tf]</t>
  </si>
  <si>
    <t>Transportation Sector Fuel Used[HDVs,freight,hydrogen vehicle,jet fuel tf]</t>
  </si>
  <si>
    <t>Transportation Sector Fuel Used[HDVs,freight,hydrogen vehicle,heavy or residual fuel oil tf]</t>
  </si>
  <si>
    <t>Transportation Sector Fuel Used[HDVs,freight,hydrogen vehicle,LPG propane or butane tf]</t>
  </si>
  <si>
    <t>Transportation Sector Fuel Used[HDVs,freight,hydrogen vehicle,hydrogen tf]</t>
  </si>
  <si>
    <t>Transportation Sector Fuel Used[aircraft,passenger,battery electric vehicle,electricity tf]</t>
  </si>
  <si>
    <t>Transportation Sector Fuel Used[aircraft,passenger,battery electric vehicle,natural gas tf]</t>
  </si>
  <si>
    <t>Transportation Sector Fuel Used[aircraft,passenger,battery electric vehicle,petroleum gasoline tf]</t>
  </si>
  <si>
    <t>Transportation Sector Fuel Used[aircraft,passenger,battery electric vehicle,petroleum diesel tf]</t>
  </si>
  <si>
    <t>Transportation Sector Fuel Used[aircraft,passenger,battery electric vehicle,biofuel gasoline tf]</t>
  </si>
  <si>
    <t>Transportation Sector Fuel Used[aircraft,passenger,battery electric vehicle,biofuel diesel tf]</t>
  </si>
  <si>
    <t>Transportation Sector Fuel Used[aircraft,passenger,battery electric vehicle,jet fuel tf]</t>
  </si>
  <si>
    <t>Transportation Sector Fuel Used[aircraft,passenger,battery electric vehicle,heavy or residual fuel oil tf]</t>
  </si>
  <si>
    <t>Transportation Sector Fuel Used[aircraft,passenger,battery electric vehicle,LPG propane or butane tf]</t>
  </si>
  <si>
    <t>Transportation Sector Fuel Used[aircraft,passenger,battery electric vehicle,hydrogen tf]</t>
  </si>
  <si>
    <t>Transportation Sector Fuel Used[aircraft,passenger,natural gas vehicle,electricity tf]</t>
  </si>
  <si>
    <t>Transportation Sector Fuel Used[aircraft,passenger,natural gas vehicle,natural gas tf]</t>
  </si>
  <si>
    <t>Transportation Sector Fuel Used[aircraft,passenger,natural gas vehicle,petroleum gasoline tf]</t>
  </si>
  <si>
    <t>Transportation Sector Fuel Used[aircraft,passenger,natural gas vehicle,petroleum diesel tf]</t>
  </si>
  <si>
    <t>Transportation Sector Fuel Used[aircraft,passenger,natural gas vehicle,biofuel gasoline tf]</t>
  </si>
  <si>
    <t>Transportation Sector Fuel Used[aircraft,passenger,natural gas vehicle,biofuel diesel tf]</t>
  </si>
  <si>
    <t>Transportation Sector Fuel Used[aircraft,passenger,natural gas vehicle,jet fuel tf]</t>
  </si>
  <si>
    <t>Transportation Sector Fuel Used[aircraft,passenger,natural gas vehicle,heavy or residual fuel oil tf]</t>
  </si>
  <si>
    <t>Transportation Sector Fuel Used[aircraft,passenger,natural gas vehicle,LPG propane or butane tf]</t>
  </si>
  <si>
    <t>Transportation Sector Fuel Used[aircraft,passenger,natural gas vehicle,hydrogen tf]</t>
  </si>
  <si>
    <t>Transportation Sector Fuel Used[aircraft,passenger,gasoline vehicle,electricity tf]</t>
  </si>
  <si>
    <t>Transportation Sector Fuel Used[aircraft,passenger,gasoline vehicle,natural gas tf]</t>
  </si>
  <si>
    <t>Transportation Sector Fuel Used[aircraft,passenger,gasoline vehicle,petroleum gasoline tf]</t>
  </si>
  <si>
    <t>Transportation Sector Fuel Used[aircraft,passenger,gasoline vehicle,petroleum diesel tf]</t>
  </si>
  <si>
    <t>Transportation Sector Fuel Used[aircraft,passenger,gasoline vehicle,biofuel gasoline tf]</t>
  </si>
  <si>
    <t>Transportation Sector Fuel Used[aircraft,passenger,gasoline vehicle,biofuel diesel tf]</t>
  </si>
  <si>
    <t>Transportation Sector Fuel Used[aircraft,passenger,gasoline vehicle,jet fuel tf]</t>
  </si>
  <si>
    <t>Transportation Sector Fuel Used[aircraft,passenger,gasoline vehicle,heavy or residual fuel oil tf]</t>
  </si>
  <si>
    <t>Transportation Sector Fuel Used[aircraft,passenger,gasoline vehicle,LPG propane or butane tf]</t>
  </si>
  <si>
    <t>Transportation Sector Fuel Used[aircraft,passenger,gasoline vehicle,hydrogen tf]</t>
  </si>
  <si>
    <t>Transportation Sector Fuel Used[aircraft,passenger,diesel vehicle,electricity tf]</t>
  </si>
  <si>
    <t>Transportation Sector Fuel Used[aircraft,passenger,diesel vehicle,natural gas tf]</t>
  </si>
  <si>
    <t>Transportation Sector Fuel Used[aircraft,passenger,diesel vehicle,petroleum gasoline tf]</t>
  </si>
  <si>
    <t>Transportation Sector Fuel Used[aircraft,passenger,diesel vehicle,petroleum diesel tf]</t>
  </si>
  <si>
    <t>Transportation Sector Fuel Used[aircraft,passenger,diesel vehicle,biofuel gasoline tf]</t>
  </si>
  <si>
    <t>Transportation Sector Fuel Used[aircraft,passenger,diesel vehicle,biofuel diesel tf]</t>
  </si>
  <si>
    <t>Transportation Sector Fuel Used[aircraft,passenger,diesel vehicle,jet fuel tf]</t>
  </si>
  <si>
    <t>Transportation Sector Fuel Used[aircraft,passenger,diesel vehicle,heavy or residual fuel oil tf]</t>
  </si>
  <si>
    <t>Transportation Sector Fuel Used[aircraft,passenger,diesel vehicle,LPG propane or butane tf]</t>
  </si>
  <si>
    <t>Transportation Sector Fuel Used[aircraft,passenger,diesel vehicle,hydrogen tf]</t>
  </si>
  <si>
    <t>Transportation Sector Fuel Used[aircraft,passenger,plugin hybrid vehicle,electricity tf]</t>
  </si>
  <si>
    <t>Transportation Sector Fuel Used[aircraft,passenger,plugin hybrid vehicle,natural gas tf]</t>
  </si>
  <si>
    <t>Transportation Sector Fuel Used[aircraft,passenger,plugin hybrid vehicle,petroleum gasoline tf]</t>
  </si>
  <si>
    <t>Transportation Sector Fuel Used[aircraft,passenger,plugin hybrid vehicle,petroleum diesel tf]</t>
  </si>
  <si>
    <t>Transportation Sector Fuel Used[aircraft,passenger,plugin hybrid vehicle,biofuel gasoline tf]</t>
  </si>
  <si>
    <t>Transportation Sector Fuel Used[aircraft,passenger,plugin hybrid vehicle,biofuel diesel tf]</t>
  </si>
  <si>
    <t>Transportation Sector Fuel Used[aircraft,passenger,plugin hybrid vehicle,jet fuel tf]</t>
  </si>
  <si>
    <t>Transportation Sector Fuel Used[aircraft,passenger,plugin hybrid vehicle,heavy or residual fuel oil tf]</t>
  </si>
  <si>
    <t>Transportation Sector Fuel Used[aircraft,passenger,plugin hybrid vehicle,LPG propane or butane tf]</t>
  </si>
  <si>
    <t>Transportation Sector Fuel Used[aircraft,passenger,plugin hybrid vehicle,hydrogen tf]</t>
  </si>
  <si>
    <t>Transportation Sector Fuel Used[aircraft,passenger,LPG vehicle,electricity tf]</t>
  </si>
  <si>
    <t>Transportation Sector Fuel Used[aircraft,passenger,LPG vehicle,natural gas tf]</t>
  </si>
  <si>
    <t>Transportation Sector Fuel Used[aircraft,passenger,LPG vehicle,petroleum gasoline tf]</t>
  </si>
  <si>
    <t>Transportation Sector Fuel Used[aircraft,passenger,LPG vehicle,petroleum diesel tf]</t>
  </si>
  <si>
    <t>Transportation Sector Fuel Used[aircraft,passenger,LPG vehicle,biofuel gasoline tf]</t>
  </si>
  <si>
    <t>Transportation Sector Fuel Used[aircraft,passenger,LPG vehicle,biofuel diesel tf]</t>
  </si>
  <si>
    <t>Transportation Sector Fuel Used[aircraft,passenger,LPG vehicle,jet fuel tf]</t>
  </si>
  <si>
    <t>Transportation Sector Fuel Used[aircraft,passenger,LPG vehicle,heavy or residual fuel oil tf]</t>
  </si>
  <si>
    <t>Transportation Sector Fuel Used[aircraft,passenger,LPG vehicle,LPG propane or butane tf]</t>
  </si>
  <si>
    <t>Transportation Sector Fuel Used[aircraft,passenger,LPG vehicle,hydrogen tf]</t>
  </si>
  <si>
    <t>Transportation Sector Fuel Used[aircraft,passenger,hydrogen vehicle,electricity tf]</t>
  </si>
  <si>
    <t>Transportation Sector Fuel Used[aircraft,passenger,hydrogen vehicle,natural gas tf]</t>
  </si>
  <si>
    <t>Transportation Sector Fuel Used[aircraft,passenger,hydrogen vehicle,petroleum gasoline tf]</t>
  </si>
  <si>
    <t>Transportation Sector Fuel Used[aircraft,passenger,hydrogen vehicle,petroleum diesel tf]</t>
  </si>
  <si>
    <t>Transportation Sector Fuel Used[aircraft,passenger,hydrogen vehicle,biofuel gasoline tf]</t>
  </si>
  <si>
    <t>Transportation Sector Fuel Used[aircraft,passenger,hydrogen vehicle,biofuel diesel tf]</t>
  </si>
  <si>
    <t>Transportation Sector Fuel Used[aircraft,passenger,hydrogen vehicle,jet fuel tf]</t>
  </si>
  <si>
    <t>Transportation Sector Fuel Used[aircraft,passenger,hydrogen vehicle,heavy or residual fuel oil tf]</t>
  </si>
  <si>
    <t>Transportation Sector Fuel Used[aircraft,passenger,hydrogen vehicle,LPG propane or butane tf]</t>
  </si>
  <si>
    <t>Transportation Sector Fuel Used[aircraft,passenger,hydrogen vehicle,hydrogen tf]</t>
  </si>
  <si>
    <t>Transportation Sector Fuel Used[aircraft,freight,battery electric vehicle,electricity tf]</t>
  </si>
  <si>
    <t>Transportation Sector Fuel Used[aircraft,freight,battery electric vehicle,natural gas tf]</t>
  </si>
  <si>
    <t>Transportation Sector Fuel Used[aircraft,freight,battery electric vehicle,petroleum gasoline tf]</t>
  </si>
  <si>
    <t>Transportation Sector Fuel Used[aircraft,freight,battery electric vehicle,petroleum diesel tf]</t>
  </si>
  <si>
    <t>Transportation Sector Fuel Used[aircraft,freight,battery electric vehicle,biofuel gasoline tf]</t>
  </si>
  <si>
    <t>Transportation Sector Fuel Used[aircraft,freight,battery electric vehicle,biofuel diesel tf]</t>
  </si>
  <si>
    <t>Transportation Sector Fuel Used[aircraft,freight,battery electric vehicle,jet fuel tf]</t>
  </si>
  <si>
    <t>Transportation Sector Fuel Used[aircraft,freight,battery electric vehicle,heavy or residual fuel oil tf]</t>
  </si>
  <si>
    <t>Transportation Sector Fuel Used[aircraft,freight,battery electric vehicle,LPG propane or butane tf]</t>
  </si>
  <si>
    <t>Transportation Sector Fuel Used[aircraft,freight,battery electric vehicle,hydrogen tf]</t>
  </si>
  <si>
    <t>Transportation Sector Fuel Used[aircraft,freight,natural gas vehicle,electricity tf]</t>
  </si>
  <si>
    <t>Transportation Sector Fuel Used[aircraft,freight,natural gas vehicle,natural gas tf]</t>
  </si>
  <si>
    <t>Transportation Sector Fuel Used[aircraft,freight,natural gas vehicle,petroleum gasoline tf]</t>
  </si>
  <si>
    <t>Transportation Sector Fuel Used[aircraft,freight,natural gas vehicle,petroleum diesel tf]</t>
  </si>
  <si>
    <t>Transportation Sector Fuel Used[aircraft,freight,natural gas vehicle,biofuel gasoline tf]</t>
  </si>
  <si>
    <t>Transportation Sector Fuel Used[aircraft,freight,natural gas vehicle,biofuel diesel tf]</t>
  </si>
  <si>
    <t>Transportation Sector Fuel Used[aircraft,freight,natural gas vehicle,jet fuel tf]</t>
  </si>
  <si>
    <t>Transportation Sector Fuel Used[aircraft,freight,natural gas vehicle,heavy or residual fuel oil tf]</t>
  </si>
  <si>
    <t>Transportation Sector Fuel Used[aircraft,freight,natural gas vehicle,LPG propane or butane tf]</t>
  </si>
  <si>
    <t>Transportation Sector Fuel Used[aircraft,freight,natural gas vehicle,hydrogen tf]</t>
  </si>
  <si>
    <t>Transportation Sector Fuel Used[aircraft,freight,gasoline vehicle,electricity tf]</t>
  </si>
  <si>
    <t>Transportation Sector Fuel Used[aircraft,freight,gasoline vehicle,natural gas tf]</t>
  </si>
  <si>
    <t>Transportation Sector Fuel Used[aircraft,freight,gasoline vehicle,petroleum gasoline tf]</t>
  </si>
  <si>
    <t>Transportation Sector Fuel Used[aircraft,freight,gasoline vehicle,petroleum diesel tf]</t>
  </si>
  <si>
    <t>Transportation Sector Fuel Used[aircraft,freight,gasoline vehicle,biofuel gasoline tf]</t>
  </si>
  <si>
    <t>Transportation Sector Fuel Used[aircraft,freight,gasoline vehicle,biofuel diesel tf]</t>
  </si>
  <si>
    <t>Transportation Sector Fuel Used[aircraft,freight,gasoline vehicle,jet fuel tf]</t>
  </si>
  <si>
    <t>Transportation Sector Fuel Used[aircraft,freight,gasoline vehicle,heavy or residual fuel oil tf]</t>
  </si>
  <si>
    <t>Transportation Sector Fuel Used[aircraft,freight,gasoline vehicle,LPG propane or butane tf]</t>
  </si>
  <si>
    <t>Transportation Sector Fuel Used[aircraft,freight,gasoline vehicle,hydrogen tf]</t>
  </si>
  <si>
    <t>Transportation Sector Fuel Used[aircraft,freight,diesel vehicle,electricity tf]</t>
  </si>
  <si>
    <t>Transportation Sector Fuel Used[aircraft,freight,diesel vehicle,natural gas tf]</t>
  </si>
  <si>
    <t>Transportation Sector Fuel Used[aircraft,freight,diesel vehicle,petroleum gasoline tf]</t>
  </si>
  <si>
    <t>Transportation Sector Fuel Used[aircraft,freight,diesel vehicle,petroleum diesel tf]</t>
  </si>
  <si>
    <t>Transportation Sector Fuel Used[aircraft,freight,diesel vehicle,biofuel gasoline tf]</t>
  </si>
  <si>
    <t>Transportation Sector Fuel Used[aircraft,freight,diesel vehicle,biofuel diesel tf]</t>
  </si>
  <si>
    <t>Transportation Sector Fuel Used[aircraft,freight,diesel vehicle,jet fuel tf]</t>
  </si>
  <si>
    <t>Transportation Sector Fuel Used[aircraft,freight,diesel vehicle,heavy or residual fuel oil tf]</t>
  </si>
  <si>
    <t>Transportation Sector Fuel Used[aircraft,freight,diesel vehicle,LPG propane or butane tf]</t>
  </si>
  <si>
    <t>Transportation Sector Fuel Used[aircraft,freight,diesel vehicle,hydrogen tf]</t>
  </si>
  <si>
    <t>Transportation Sector Fuel Used[aircraft,freight,plugin hybrid vehicle,electricity tf]</t>
  </si>
  <si>
    <t>Transportation Sector Fuel Used[aircraft,freight,plugin hybrid vehicle,natural gas tf]</t>
  </si>
  <si>
    <t>Transportation Sector Fuel Used[aircraft,freight,plugin hybrid vehicle,petroleum gasoline tf]</t>
  </si>
  <si>
    <t>Transportation Sector Fuel Used[aircraft,freight,plugin hybrid vehicle,petroleum diesel tf]</t>
  </si>
  <si>
    <t>Transportation Sector Fuel Used[aircraft,freight,plugin hybrid vehicle,biofuel gasoline tf]</t>
  </si>
  <si>
    <t>Transportation Sector Fuel Used[aircraft,freight,plugin hybrid vehicle,biofuel diesel tf]</t>
  </si>
  <si>
    <t>Transportation Sector Fuel Used[aircraft,freight,plugin hybrid vehicle,jet fuel tf]</t>
  </si>
  <si>
    <t>Transportation Sector Fuel Used[aircraft,freight,plugin hybrid vehicle,heavy or residual fuel oil tf]</t>
  </si>
  <si>
    <t>Transportation Sector Fuel Used[aircraft,freight,plugin hybrid vehicle,LPG propane or butane tf]</t>
  </si>
  <si>
    <t>Transportation Sector Fuel Used[aircraft,freight,plugin hybrid vehicle,hydrogen tf]</t>
  </si>
  <si>
    <t>Transportation Sector Fuel Used[aircraft,freight,LPG vehicle,electricity tf]</t>
  </si>
  <si>
    <t>Transportation Sector Fuel Used[aircraft,freight,LPG vehicle,natural gas tf]</t>
  </si>
  <si>
    <t>Transportation Sector Fuel Used[aircraft,freight,LPG vehicle,petroleum gasoline tf]</t>
  </si>
  <si>
    <t>Transportation Sector Fuel Used[aircraft,freight,LPG vehicle,petroleum diesel tf]</t>
  </si>
  <si>
    <t>Transportation Sector Fuel Used[aircraft,freight,LPG vehicle,biofuel gasoline tf]</t>
  </si>
  <si>
    <t>Transportation Sector Fuel Used[aircraft,freight,LPG vehicle,biofuel diesel tf]</t>
  </si>
  <si>
    <t>Transportation Sector Fuel Used[aircraft,freight,LPG vehicle,jet fuel tf]</t>
  </si>
  <si>
    <t>Transportation Sector Fuel Used[aircraft,freight,LPG vehicle,heavy or residual fuel oil tf]</t>
  </si>
  <si>
    <t>Transportation Sector Fuel Used[aircraft,freight,LPG vehicle,LPG propane or butane tf]</t>
  </si>
  <si>
    <t>Transportation Sector Fuel Used[aircraft,freight,LPG vehicle,hydrogen tf]</t>
  </si>
  <si>
    <t>Transportation Sector Fuel Used[aircraft,freight,hydrogen vehicle,electricity tf]</t>
  </si>
  <si>
    <t>Transportation Sector Fuel Used[aircraft,freight,hydrogen vehicle,natural gas tf]</t>
  </si>
  <si>
    <t>Transportation Sector Fuel Used[aircraft,freight,hydrogen vehicle,petroleum gasoline tf]</t>
  </si>
  <si>
    <t>Transportation Sector Fuel Used[aircraft,freight,hydrogen vehicle,petroleum diesel tf]</t>
  </si>
  <si>
    <t>Transportation Sector Fuel Used[aircraft,freight,hydrogen vehicle,biofuel gasoline tf]</t>
  </si>
  <si>
    <t>Transportation Sector Fuel Used[aircraft,freight,hydrogen vehicle,biofuel diesel tf]</t>
  </si>
  <si>
    <t>Transportation Sector Fuel Used[aircraft,freight,hydrogen vehicle,jet fuel tf]</t>
  </si>
  <si>
    <t>Transportation Sector Fuel Used[aircraft,freight,hydrogen vehicle,heavy or residual fuel oil tf]</t>
  </si>
  <si>
    <t>Transportation Sector Fuel Used[aircraft,freight,hydrogen vehicle,LPG propane or butane tf]</t>
  </si>
  <si>
    <t>Transportation Sector Fuel Used[aircraft,freight,hydrogen vehicle,hydrogen tf]</t>
  </si>
  <si>
    <t>Transportation Sector Fuel Used[rail,passenger,battery electric vehicle,electricity tf]</t>
  </si>
  <si>
    <t>Transportation Sector Fuel Used[rail,passenger,battery electric vehicle,natural gas tf]</t>
  </si>
  <si>
    <t>Transportation Sector Fuel Used[rail,passenger,battery electric vehicle,petroleum gasoline tf]</t>
  </si>
  <si>
    <t>Transportation Sector Fuel Used[rail,passenger,battery electric vehicle,petroleum diesel tf]</t>
  </si>
  <si>
    <t>Transportation Sector Fuel Used[rail,passenger,battery electric vehicle,biofuel gasoline tf]</t>
  </si>
  <si>
    <t>Transportation Sector Fuel Used[rail,passenger,battery electric vehicle,biofuel diesel tf]</t>
  </si>
  <si>
    <t>Transportation Sector Fuel Used[rail,passenger,battery electric vehicle,jet fuel tf]</t>
  </si>
  <si>
    <t>Transportation Sector Fuel Used[rail,passenger,battery electric vehicle,heavy or residual fuel oil tf]</t>
  </si>
  <si>
    <t>Transportation Sector Fuel Used[rail,passenger,battery electric vehicle,LPG propane or butane tf]</t>
  </si>
  <si>
    <t>Transportation Sector Fuel Used[rail,passenger,battery electric vehicle,hydrogen tf]</t>
  </si>
  <si>
    <t>Transportation Sector Fuel Used[rail,passenger,natural gas vehicle,electricity tf]</t>
  </si>
  <si>
    <t>Transportation Sector Fuel Used[rail,passenger,natural gas vehicle,natural gas tf]</t>
  </si>
  <si>
    <t>Transportation Sector Fuel Used[rail,passenger,natural gas vehicle,petroleum gasoline tf]</t>
  </si>
  <si>
    <t>Transportation Sector Fuel Used[rail,passenger,natural gas vehicle,petroleum diesel tf]</t>
  </si>
  <si>
    <t>Transportation Sector Fuel Used[rail,passenger,natural gas vehicle,biofuel gasoline tf]</t>
  </si>
  <si>
    <t>Transportation Sector Fuel Used[rail,passenger,natural gas vehicle,biofuel diesel tf]</t>
  </si>
  <si>
    <t>Transportation Sector Fuel Used[rail,passenger,natural gas vehicle,jet fuel tf]</t>
  </si>
  <si>
    <t>Transportation Sector Fuel Used[rail,passenger,natural gas vehicle,heavy or residual fuel oil tf]</t>
  </si>
  <si>
    <t>Transportation Sector Fuel Used[rail,passenger,natural gas vehicle,LPG propane or butane tf]</t>
  </si>
  <si>
    <t>Transportation Sector Fuel Used[rail,passenger,natural gas vehicle,hydrogen tf]</t>
  </si>
  <si>
    <t>Transportation Sector Fuel Used[rail,passenger,gasoline vehicle,electricity tf]</t>
  </si>
  <si>
    <t>Transportation Sector Fuel Used[rail,passenger,gasoline vehicle,natural gas tf]</t>
  </si>
  <si>
    <t>Transportation Sector Fuel Used[rail,passenger,gasoline vehicle,petroleum gasoline tf]</t>
  </si>
  <si>
    <t>Transportation Sector Fuel Used[rail,passenger,gasoline vehicle,petroleum diesel tf]</t>
  </si>
  <si>
    <t>Transportation Sector Fuel Used[rail,passenger,gasoline vehicle,biofuel gasoline tf]</t>
  </si>
  <si>
    <t>Transportation Sector Fuel Used[rail,passenger,gasoline vehicle,biofuel diesel tf]</t>
  </si>
  <si>
    <t>Transportation Sector Fuel Used[rail,passenger,gasoline vehicle,jet fuel tf]</t>
  </si>
  <si>
    <t>Transportation Sector Fuel Used[rail,passenger,gasoline vehicle,heavy or residual fuel oil tf]</t>
  </si>
  <si>
    <t>Transportation Sector Fuel Used[rail,passenger,gasoline vehicle,LPG propane or butane tf]</t>
  </si>
  <si>
    <t>Transportation Sector Fuel Used[rail,passenger,gasoline vehicle,hydrogen tf]</t>
  </si>
  <si>
    <t>Transportation Sector Fuel Used[rail,passenger,diesel vehicle,electricity tf]</t>
  </si>
  <si>
    <t>Transportation Sector Fuel Used[rail,passenger,diesel vehicle,natural gas tf]</t>
  </si>
  <si>
    <t>Transportation Sector Fuel Used[rail,passenger,diesel vehicle,petroleum gasoline tf]</t>
  </si>
  <si>
    <t>Transportation Sector Fuel Used[rail,passenger,diesel vehicle,petroleum diesel tf]</t>
  </si>
  <si>
    <t>Transportation Sector Fuel Used[rail,passenger,diesel vehicle,biofuel gasoline tf]</t>
  </si>
  <si>
    <t>Transportation Sector Fuel Used[rail,passenger,diesel vehicle,biofuel diesel tf]</t>
  </si>
  <si>
    <t>Transportation Sector Fuel Used[rail,passenger,diesel vehicle,jet fuel tf]</t>
  </si>
  <si>
    <t>Transportation Sector Fuel Used[rail,passenger,diesel vehicle,heavy or residual fuel oil tf]</t>
  </si>
  <si>
    <t>Transportation Sector Fuel Used[rail,passenger,diesel vehicle,LPG propane or butane tf]</t>
  </si>
  <si>
    <t>Transportation Sector Fuel Used[rail,passenger,diesel vehicle,hydrogen tf]</t>
  </si>
  <si>
    <t>Transportation Sector Fuel Used[rail,passenger,plugin hybrid vehicle,electricity tf]</t>
  </si>
  <si>
    <t>Transportation Sector Fuel Used[rail,passenger,plugin hybrid vehicle,natural gas tf]</t>
  </si>
  <si>
    <t>Transportation Sector Fuel Used[rail,passenger,plugin hybrid vehicle,petroleum gasoline tf]</t>
  </si>
  <si>
    <t>Transportation Sector Fuel Used[rail,passenger,plugin hybrid vehicle,petroleum diesel tf]</t>
  </si>
  <si>
    <t>Transportation Sector Fuel Used[rail,passenger,plugin hybrid vehicle,biofuel gasoline tf]</t>
  </si>
  <si>
    <t>Transportation Sector Fuel Used[rail,passenger,plugin hybrid vehicle,biofuel diesel tf]</t>
  </si>
  <si>
    <t>Transportation Sector Fuel Used[rail,passenger,plugin hybrid vehicle,jet fuel tf]</t>
  </si>
  <si>
    <t>Transportation Sector Fuel Used[rail,passenger,plugin hybrid vehicle,heavy or residual fuel oil tf]</t>
  </si>
  <si>
    <t>Transportation Sector Fuel Used[rail,passenger,plugin hybrid vehicle,LPG propane or butane tf]</t>
  </si>
  <si>
    <t>Transportation Sector Fuel Used[rail,passenger,plugin hybrid vehicle,hydrogen tf]</t>
  </si>
  <si>
    <t>Transportation Sector Fuel Used[rail,passenger,LPG vehicle,electricity tf]</t>
  </si>
  <si>
    <t>Transportation Sector Fuel Used[rail,passenger,LPG vehicle,natural gas tf]</t>
  </si>
  <si>
    <t>Transportation Sector Fuel Used[rail,passenger,LPG vehicle,petroleum gasoline tf]</t>
  </si>
  <si>
    <t>Transportation Sector Fuel Used[rail,passenger,LPG vehicle,petroleum diesel tf]</t>
  </si>
  <si>
    <t>Transportation Sector Fuel Used[rail,passenger,LPG vehicle,biofuel gasoline tf]</t>
  </si>
  <si>
    <t>Transportation Sector Fuel Used[rail,passenger,LPG vehicle,biofuel diesel tf]</t>
  </si>
  <si>
    <t>Transportation Sector Fuel Used[rail,passenger,LPG vehicle,jet fuel tf]</t>
  </si>
  <si>
    <t>Transportation Sector Fuel Used[rail,passenger,LPG vehicle,heavy or residual fuel oil tf]</t>
  </si>
  <si>
    <t>Transportation Sector Fuel Used[rail,passenger,LPG vehicle,LPG propane or butane tf]</t>
  </si>
  <si>
    <t>Transportation Sector Fuel Used[rail,passenger,LPG vehicle,hydrogen tf]</t>
  </si>
  <si>
    <t>Transportation Sector Fuel Used[rail,passenger,hydrogen vehicle,electricity tf]</t>
  </si>
  <si>
    <t>Transportation Sector Fuel Used[rail,passenger,hydrogen vehicle,natural gas tf]</t>
  </si>
  <si>
    <t>Transportation Sector Fuel Used[rail,passenger,hydrogen vehicle,petroleum gasoline tf]</t>
  </si>
  <si>
    <t>Transportation Sector Fuel Used[rail,passenger,hydrogen vehicle,petroleum diesel tf]</t>
  </si>
  <si>
    <t>Transportation Sector Fuel Used[rail,passenger,hydrogen vehicle,biofuel gasoline tf]</t>
  </si>
  <si>
    <t>Transportation Sector Fuel Used[rail,passenger,hydrogen vehicle,biofuel diesel tf]</t>
  </si>
  <si>
    <t>Transportation Sector Fuel Used[rail,passenger,hydrogen vehicle,jet fuel tf]</t>
  </si>
  <si>
    <t>Transportation Sector Fuel Used[rail,passenger,hydrogen vehicle,heavy or residual fuel oil tf]</t>
  </si>
  <si>
    <t>Transportation Sector Fuel Used[rail,passenger,hydrogen vehicle,LPG propane or butane tf]</t>
  </si>
  <si>
    <t>Transportation Sector Fuel Used[rail,passenger,hydrogen vehicle,hydrogen tf]</t>
  </si>
  <si>
    <t>Transportation Sector Fuel Used[rail,freight,battery electric vehicle,electricity tf]</t>
  </si>
  <si>
    <t>Transportation Sector Fuel Used[rail,freight,battery electric vehicle,natural gas tf]</t>
  </si>
  <si>
    <t>Transportation Sector Fuel Used[rail,freight,battery electric vehicle,petroleum gasoline tf]</t>
  </si>
  <si>
    <t>Transportation Sector Fuel Used[rail,freight,battery electric vehicle,petroleum diesel tf]</t>
  </si>
  <si>
    <t>Transportation Sector Fuel Used[rail,freight,battery electric vehicle,biofuel gasoline tf]</t>
  </si>
  <si>
    <t>Transportation Sector Fuel Used[rail,freight,battery electric vehicle,biofuel diesel tf]</t>
  </si>
  <si>
    <t>Transportation Sector Fuel Used[rail,freight,battery electric vehicle,jet fuel tf]</t>
  </si>
  <si>
    <t>Transportation Sector Fuel Used[rail,freight,battery electric vehicle,heavy or residual fuel oil tf]</t>
  </si>
  <si>
    <t>Transportation Sector Fuel Used[rail,freight,battery electric vehicle,LPG propane or butane tf]</t>
  </si>
  <si>
    <t>Transportation Sector Fuel Used[rail,freight,battery electric vehicle,hydrogen tf]</t>
  </si>
  <si>
    <t>Transportation Sector Fuel Used[rail,freight,natural gas vehicle,electricity tf]</t>
  </si>
  <si>
    <t>Transportation Sector Fuel Used[rail,freight,natural gas vehicle,natural gas tf]</t>
  </si>
  <si>
    <t>Transportation Sector Fuel Used[rail,freight,natural gas vehicle,petroleum gasoline tf]</t>
  </si>
  <si>
    <t>Transportation Sector Fuel Used[rail,freight,natural gas vehicle,petroleum diesel tf]</t>
  </si>
  <si>
    <t>Transportation Sector Fuel Used[rail,freight,natural gas vehicle,biofuel gasoline tf]</t>
  </si>
  <si>
    <t>Transportation Sector Fuel Used[rail,freight,natural gas vehicle,biofuel diesel tf]</t>
  </si>
  <si>
    <t>Transportation Sector Fuel Used[rail,freight,natural gas vehicle,jet fuel tf]</t>
  </si>
  <si>
    <t>Transportation Sector Fuel Used[rail,freight,natural gas vehicle,heavy or residual fuel oil tf]</t>
  </si>
  <si>
    <t>Transportation Sector Fuel Used[rail,freight,natural gas vehicle,LPG propane or butane tf]</t>
  </si>
  <si>
    <t>Transportation Sector Fuel Used[rail,freight,natural gas vehicle,hydrogen tf]</t>
  </si>
  <si>
    <t>Transportation Sector Fuel Used[rail,freight,gasoline vehicle,electricity tf]</t>
  </si>
  <si>
    <t>Transportation Sector Fuel Used[rail,freight,gasoline vehicle,natural gas tf]</t>
  </si>
  <si>
    <t>Transportation Sector Fuel Used[rail,freight,gasoline vehicle,petroleum gasoline tf]</t>
  </si>
  <si>
    <t>Transportation Sector Fuel Used[rail,freight,gasoline vehicle,petroleum diesel tf]</t>
  </si>
  <si>
    <t>Transportation Sector Fuel Used[rail,freight,gasoline vehicle,biofuel gasoline tf]</t>
  </si>
  <si>
    <t>Transportation Sector Fuel Used[rail,freight,gasoline vehicle,biofuel diesel tf]</t>
  </si>
  <si>
    <t>Transportation Sector Fuel Used[rail,freight,gasoline vehicle,jet fuel tf]</t>
  </si>
  <si>
    <t>Transportation Sector Fuel Used[rail,freight,gasoline vehicle,heavy or residual fuel oil tf]</t>
  </si>
  <si>
    <t>Transportation Sector Fuel Used[rail,freight,gasoline vehicle,LPG propane or butane tf]</t>
  </si>
  <si>
    <t>Transportation Sector Fuel Used[rail,freight,gasoline vehicle,hydrogen tf]</t>
  </si>
  <si>
    <t>Transportation Sector Fuel Used[rail,freight,diesel vehicle,electricity tf]</t>
  </si>
  <si>
    <t>Transportation Sector Fuel Used[rail,freight,diesel vehicle,natural gas tf]</t>
  </si>
  <si>
    <t>Transportation Sector Fuel Used[rail,freight,diesel vehicle,petroleum gasoline tf]</t>
  </si>
  <si>
    <t>Transportation Sector Fuel Used[rail,freight,diesel vehicle,petroleum diesel tf]</t>
  </si>
  <si>
    <t>Transportation Sector Fuel Used[rail,freight,diesel vehicle,biofuel gasoline tf]</t>
  </si>
  <si>
    <t>Transportation Sector Fuel Used[rail,freight,diesel vehicle,biofuel diesel tf]</t>
  </si>
  <si>
    <t>Transportation Sector Fuel Used[rail,freight,diesel vehicle,jet fuel tf]</t>
  </si>
  <si>
    <t>Transportation Sector Fuel Used[rail,freight,diesel vehicle,heavy or residual fuel oil tf]</t>
  </si>
  <si>
    <t>Transportation Sector Fuel Used[rail,freight,diesel vehicle,LPG propane or butane tf]</t>
  </si>
  <si>
    <t>Transportation Sector Fuel Used[rail,freight,diesel vehicle,hydrogen tf]</t>
  </si>
  <si>
    <t>Transportation Sector Fuel Used[rail,freight,plugin hybrid vehicle,electricity tf]</t>
  </si>
  <si>
    <t>Transportation Sector Fuel Used[rail,freight,plugin hybrid vehicle,natural gas tf]</t>
  </si>
  <si>
    <t>Transportation Sector Fuel Used[rail,freight,plugin hybrid vehicle,petroleum gasoline tf]</t>
  </si>
  <si>
    <t>Transportation Sector Fuel Used[rail,freight,plugin hybrid vehicle,petroleum diesel tf]</t>
  </si>
  <si>
    <t>Transportation Sector Fuel Used[rail,freight,plugin hybrid vehicle,biofuel gasoline tf]</t>
  </si>
  <si>
    <t>Transportation Sector Fuel Used[rail,freight,plugin hybrid vehicle,biofuel diesel tf]</t>
  </si>
  <si>
    <t>Transportation Sector Fuel Used[rail,freight,plugin hybrid vehicle,jet fuel tf]</t>
  </si>
  <si>
    <t>Transportation Sector Fuel Used[rail,freight,plugin hybrid vehicle,heavy or residual fuel oil tf]</t>
  </si>
  <si>
    <t>Transportation Sector Fuel Used[rail,freight,plugin hybrid vehicle,LPG propane or butane tf]</t>
  </si>
  <si>
    <t>Transportation Sector Fuel Used[rail,freight,plugin hybrid vehicle,hydrogen tf]</t>
  </si>
  <si>
    <t>Transportation Sector Fuel Used[rail,freight,LPG vehicle,electricity tf]</t>
  </si>
  <si>
    <t>Transportation Sector Fuel Used[rail,freight,LPG vehicle,natural gas tf]</t>
  </si>
  <si>
    <t>Transportation Sector Fuel Used[rail,freight,LPG vehicle,petroleum gasoline tf]</t>
  </si>
  <si>
    <t>Transportation Sector Fuel Used[rail,freight,LPG vehicle,petroleum diesel tf]</t>
  </si>
  <si>
    <t>Transportation Sector Fuel Used[rail,freight,LPG vehicle,biofuel gasoline tf]</t>
  </si>
  <si>
    <t>Transportation Sector Fuel Used[rail,freight,LPG vehicle,biofuel diesel tf]</t>
  </si>
  <si>
    <t>Transportation Sector Fuel Used[rail,freight,LPG vehicle,jet fuel tf]</t>
  </si>
  <si>
    <t>Transportation Sector Fuel Used[rail,freight,LPG vehicle,heavy or residual fuel oil tf]</t>
  </si>
  <si>
    <t>Transportation Sector Fuel Used[rail,freight,LPG vehicle,LPG propane or butane tf]</t>
  </si>
  <si>
    <t>Transportation Sector Fuel Used[rail,freight,LPG vehicle,hydrogen tf]</t>
  </si>
  <si>
    <t>Transportation Sector Fuel Used[rail,freight,hydrogen vehicle,electricity tf]</t>
  </si>
  <si>
    <t>Transportation Sector Fuel Used[rail,freight,hydrogen vehicle,natural gas tf]</t>
  </si>
  <si>
    <t>Transportation Sector Fuel Used[rail,freight,hydrogen vehicle,petroleum gasoline tf]</t>
  </si>
  <si>
    <t>Transportation Sector Fuel Used[rail,freight,hydrogen vehicle,petroleum diesel tf]</t>
  </si>
  <si>
    <t>Transportation Sector Fuel Used[rail,freight,hydrogen vehicle,biofuel gasoline tf]</t>
  </si>
  <si>
    <t>Transportation Sector Fuel Used[rail,freight,hydrogen vehicle,biofuel diesel tf]</t>
  </si>
  <si>
    <t>Transportation Sector Fuel Used[rail,freight,hydrogen vehicle,jet fuel tf]</t>
  </si>
  <si>
    <t>Transportation Sector Fuel Used[rail,freight,hydrogen vehicle,heavy or residual fuel oil tf]</t>
  </si>
  <si>
    <t>Transportation Sector Fuel Used[rail,freight,hydrogen vehicle,LPG propane or butane tf]</t>
  </si>
  <si>
    <t>Transportation Sector Fuel Used[rail,freight,hydrogen vehicle,hydrogen tf]</t>
  </si>
  <si>
    <t>Transportation Sector Fuel Used[ships,passenger,battery electric vehicle,electricity tf]</t>
  </si>
  <si>
    <t>Transportation Sector Fuel Used[ships,passenger,battery electric vehicle,natural gas tf]</t>
  </si>
  <si>
    <t>Transportation Sector Fuel Used[ships,passenger,battery electric vehicle,petroleum gasoline tf]</t>
  </si>
  <si>
    <t>Transportation Sector Fuel Used[ships,passenger,battery electric vehicle,petroleum diesel tf]</t>
  </si>
  <si>
    <t>Transportation Sector Fuel Used[ships,passenger,battery electric vehicle,biofuel gasoline tf]</t>
  </si>
  <si>
    <t>Transportation Sector Fuel Used[ships,passenger,battery electric vehicle,biofuel diesel tf]</t>
  </si>
  <si>
    <t>Transportation Sector Fuel Used[ships,passenger,battery electric vehicle,jet fuel tf]</t>
  </si>
  <si>
    <t>Transportation Sector Fuel Used[ships,passenger,battery electric vehicle,heavy or residual fuel oil tf]</t>
  </si>
  <si>
    <t>Transportation Sector Fuel Used[ships,passenger,battery electric vehicle,LPG propane or butane tf]</t>
  </si>
  <si>
    <t>Transportation Sector Fuel Used[ships,passenger,battery electric vehicle,hydrogen tf]</t>
  </si>
  <si>
    <t>Transportation Sector Fuel Used[ships,passenger,natural gas vehicle,electricity tf]</t>
  </si>
  <si>
    <t>Transportation Sector Fuel Used[ships,passenger,natural gas vehicle,natural gas tf]</t>
  </si>
  <si>
    <t>Transportation Sector Fuel Used[ships,passenger,natural gas vehicle,petroleum gasoline tf]</t>
  </si>
  <si>
    <t>Transportation Sector Fuel Used[ships,passenger,natural gas vehicle,petroleum diesel tf]</t>
  </si>
  <si>
    <t>Transportation Sector Fuel Used[ships,passenger,natural gas vehicle,biofuel gasoline tf]</t>
  </si>
  <si>
    <t>Transportation Sector Fuel Used[ships,passenger,natural gas vehicle,biofuel diesel tf]</t>
  </si>
  <si>
    <t>Transportation Sector Fuel Used[ships,passenger,natural gas vehicle,jet fuel tf]</t>
  </si>
  <si>
    <t>Transportation Sector Fuel Used[ships,passenger,natural gas vehicle,heavy or residual fuel oil tf]</t>
  </si>
  <si>
    <t>Transportation Sector Fuel Used[ships,passenger,natural gas vehicle,LPG propane or butane tf]</t>
  </si>
  <si>
    <t>Transportation Sector Fuel Used[ships,passenger,natural gas vehicle,hydrogen tf]</t>
  </si>
  <si>
    <t>Transportation Sector Fuel Used[ships,passenger,gasoline vehicle,electricity tf]</t>
  </si>
  <si>
    <t>Transportation Sector Fuel Used[ships,passenger,gasoline vehicle,natural gas tf]</t>
  </si>
  <si>
    <t>Transportation Sector Fuel Used[ships,passenger,gasoline vehicle,petroleum gasoline tf]</t>
  </si>
  <si>
    <t>Transportation Sector Fuel Used[ships,passenger,gasoline vehicle,petroleum diesel tf]</t>
  </si>
  <si>
    <t>Transportation Sector Fuel Used[ships,passenger,gasoline vehicle,biofuel gasoline tf]</t>
  </si>
  <si>
    <t>Transportation Sector Fuel Used[ships,passenger,gasoline vehicle,biofuel diesel tf]</t>
  </si>
  <si>
    <t>Transportation Sector Fuel Used[ships,passenger,gasoline vehicle,jet fuel tf]</t>
  </si>
  <si>
    <t>Transportation Sector Fuel Used[ships,passenger,gasoline vehicle,heavy or residual fuel oil tf]</t>
  </si>
  <si>
    <t>Transportation Sector Fuel Used[ships,passenger,gasoline vehicle,LPG propane or butane tf]</t>
  </si>
  <si>
    <t>Transportation Sector Fuel Used[ships,passenger,gasoline vehicle,hydrogen tf]</t>
  </si>
  <si>
    <t>Transportation Sector Fuel Used[ships,passenger,diesel vehicle,electricity tf]</t>
  </si>
  <si>
    <t>Transportation Sector Fuel Used[ships,passenger,diesel vehicle,natural gas tf]</t>
  </si>
  <si>
    <t>Transportation Sector Fuel Used[ships,passenger,diesel vehicle,petroleum gasoline tf]</t>
  </si>
  <si>
    <t>Transportation Sector Fuel Used[ships,passenger,diesel vehicle,petroleum diesel tf]</t>
  </si>
  <si>
    <t>Transportation Sector Fuel Used[ships,passenger,diesel vehicle,biofuel gasoline tf]</t>
  </si>
  <si>
    <t>Transportation Sector Fuel Used[ships,passenger,diesel vehicle,biofuel diesel tf]</t>
  </si>
  <si>
    <t>Transportation Sector Fuel Used[ships,passenger,diesel vehicle,jet fuel tf]</t>
  </si>
  <si>
    <t>Transportation Sector Fuel Used[ships,passenger,diesel vehicle,heavy or residual fuel oil tf]</t>
  </si>
  <si>
    <t>Transportation Sector Fuel Used[ships,passenger,diesel vehicle,LPG propane or butane tf]</t>
  </si>
  <si>
    <t>Transportation Sector Fuel Used[ships,passenger,diesel vehicle,hydrogen tf]</t>
  </si>
  <si>
    <t>Transportation Sector Fuel Used[ships,passenger,plugin hybrid vehicle,electricity tf]</t>
  </si>
  <si>
    <t>Transportation Sector Fuel Used[ships,passenger,plugin hybrid vehicle,natural gas tf]</t>
  </si>
  <si>
    <t>Transportation Sector Fuel Used[ships,passenger,plugin hybrid vehicle,petroleum gasoline tf]</t>
  </si>
  <si>
    <t>Transportation Sector Fuel Used[ships,passenger,plugin hybrid vehicle,petroleum diesel tf]</t>
  </si>
  <si>
    <t>Transportation Sector Fuel Used[ships,passenger,plugin hybrid vehicle,biofuel gasoline tf]</t>
  </si>
  <si>
    <t>Transportation Sector Fuel Used[ships,passenger,plugin hybrid vehicle,biofuel diesel tf]</t>
  </si>
  <si>
    <t>Transportation Sector Fuel Used[ships,passenger,plugin hybrid vehicle,jet fuel tf]</t>
  </si>
  <si>
    <t>Transportation Sector Fuel Used[ships,passenger,plugin hybrid vehicle,heavy or residual fuel oil tf]</t>
  </si>
  <si>
    <t>Transportation Sector Fuel Used[ships,passenger,plugin hybrid vehicle,LPG propane or butane tf]</t>
  </si>
  <si>
    <t>Transportation Sector Fuel Used[ships,passenger,plugin hybrid vehicle,hydrogen tf]</t>
  </si>
  <si>
    <t>Transportation Sector Fuel Used[ships,passenger,LPG vehicle,electricity tf]</t>
  </si>
  <si>
    <t>Transportation Sector Fuel Used[ships,passenger,LPG vehicle,natural gas tf]</t>
  </si>
  <si>
    <t>Transportation Sector Fuel Used[ships,passenger,LPG vehicle,petroleum gasoline tf]</t>
  </si>
  <si>
    <t>Transportation Sector Fuel Used[ships,passenger,LPG vehicle,petroleum diesel tf]</t>
  </si>
  <si>
    <t>Transportation Sector Fuel Used[ships,passenger,LPG vehicle,biofuel gasoline tf]</t>
  </si>
  <si>
    <t>Transportation Sector Fuel Used[ships,passenger,LPG vehicle,biofuel diesel tf]</t>
  </si>
  <si>
    <t>Transportation Sector Fuel Used[ships,passenger,LPG vehicle,jet fuel tf]</t>
  </si>
  <si>
    <t>Transportation Sector Fuel Used[ships,passenger,LPG vehicle,heavy or residual fuel oil tf]</t>
  </si>
  <si>
    <t>Transportation Sector Fuel Used[ships,passenger,LPG vehicle,LPG propane or butane tf]</t>
  </si>
  <si>
    <t>Transportation Sector Fuel Used[ships,passenger,LPG vehicle,hydrogen tf]</t>
  </si>
  <si>
    <t>Transportation Sector Fuel Used[ships,passenger,hydrogen vehicle,electricity tf]</t>
  </si>
  <si>
    <t>Transportation Sector Fuel Used[ships,passenger,hydrogen vehicle,natural gas tf]</t>
  </si>
  <si>
    <t>Transportation Sector Fuel Used[ships,passenger,hydrogen vehicle,petroleum gasoline tf]</t>
  </si>
  <si>
    <t>Transportation Sector Fuel Used[ships,passenger,hydrogen vehicle,petroleum diesel tf]</t>
  </si>
  <si>
    <t>Transportation Sector Fuel Used[ships,passenger,hydrogen vehicle,biofuel gasoline tf]</t>
  </si>
  <si>
    <t>Transportation Sector Fuel Used[ships,passenger,hydrogen vehicle,biofuel diesel tf]</t>
  </si>
  <si>
    <t>Transportation Sector Fuel Used[ships,passenger,hydrogen vehicle,jet fuel tf]</t>
  </si>
  <si>
    <t>Transportation Sector Fuel Used[ships,passenger,hydrogen vehicle,heavy or residual fuel oil tf]</t>
  </si>
  <si>
    <t>Transportation Sector Fuel Used[ships,passenger,hydrogen vehicle,LPG propane or butane tf]</t>
  </si>
  <si>
    <t>Transportation Sector Fuel Used[ships,passenger,hydrogen vehicle,hydrogen tf]</t>
  </si>
  <si>
    <t>Transportation Sector Fuel Used[ships,freight,battery electric vehicle,electricity tf]</t>
  </si>
  <si>
    <t>Transportation Sector Fuel Used[ships,freight,battery electric vehicle,natural gas tf]</t>
  </si>
  <si>
    <t>Transportation Sector Fuel Used[ships,freight,battery electric vehicle,petroleum gasoline tf]</t>
  </si>
  <si>
    <t>Transportation Sector Fuel Used[ships,freight,battery electric vehicle,petroleum diesel tf]</t>
  </si>
  <si>
    <t>Transportation Sector Fuel Used[ships,freight,battery electric vehicle,biofuel gasoline tf]</t>
  </si>
  <si>
    <t>Transportation Sector Fuel Used[ships,freight,battery electric vehicle,biofuel diesel tf]</t>
  </si>
  <si>
    <t>Transportation Sector Fuel Used[ships,freight,battery electric vehicle,jet fuel tf]</t>
  </si>
  <si>
    <t>Transportation Sector Fuel Used[ships,freight,battery electric vehicle,heavy or residual fuel oil tf]</t>
  </si>
  <si>
    <t>Transportation Sector Fuel Used[ships,freight,battery electric vehicle,LPG propane or butane tf]</t>
  </si>
  <si>
    <t>Transportation Sector Fuel Used[ships,freight,battery electric vehicle,hydrogen tf]</t>
  </si>
  <si>
    <t>Transportation Sector Fuel Used[ships,freight,natural gas vehicle,electricity tf]</t>
  </si>
  <si>
    <t>Transportation Sector Fuel Used[ships,freight,natural gas vehicle,natural gas tf]</t>
  </si>
  <si>
    <t>Transportation Sector Fuel Used[ships,freight,natural gas vehicle,petroleum gasoline tf]</t>
  </si>
  <si>
    <t>Transportation Sector Fuel Used[ships,freight,natural gas vehicle,petroleum diesel tf]</t>
  </si>
  <si>
    <t>Transportation Sector Fuel Used[ships,freight,natural gas vehicle,biofuel gasoline tf]</t>
  </si>
  <si>
    <t>Transportation Sector Fuel Used[ships,freight,natural gas vehicle,biofuel diesel tf]</t>
  </si>
  <si>
    <t>Transportation Sector Fuel Used[ships,freight,natural gas vehicle,jet fuel tf]</t>
  </si>
  <si>
    <t>Transportation Sector Fuel Used[ships,freight,natural gas vehicle,heavy or residual fuel oil tf]</t>
  </si>
  <si>
    <t>Transportation Sector Fuel Used[ships,freight,natural gas vehicle,LPG propane or butane tf]</t>
  </si>
  <si>
    <t>Transportation Sector Fuel Used[ships,freight,natural gas vehicle,hydrogen tf]</t>
  </si>
  <si>
    <t>Transportation Sector Fuel Used[ships,freight,gasoline vehicle,electricity tf]</t>
  </si>
  <si>
    <t>Transportation Sector Fuel Used[ships,freight,gasoline vehicle,natural gas tf]</t>
  </si>
  <si>
    <t>Transportation Sector Fuel Used[ships,freight,gasoline vehicle,petroleum gasoline tf]</t>
  </si>
  <si>
    <t>Transportation Sector Fuel Used[ships,freight,gasoline vehicle,petroleum diesel tf]</t>
  </si>
  <si>
    <t>Transportation Sector Fuel Used[ships,freight,gasoline vehicle,biofuel gasoline tf]</t>
  </si>
  <si>
    <t>Transportation Sector Fuel Used[ships,freight,gasoline vehicle,biofuel diesel tf]</t>
  </si>
  <si>
    <t>Transportation Sector Fuel Used[ships,freight,gasoline vehicle,jet fuel tf]</t>
  </si>
  <si>
    <t>Transportation Sector Fuel Used[ships,freight,gasoline vehicle,heavy or residual fuel oil tf]</t>
  </si>
  <si>
    <t>Transportation Sector Fuel Used[ships,freight,gasoline vehicle,LPG propane or butane tf]</t>
  </si>
  <si>
    <t>Transportation Sector Fuel Used[ships,freight,gasoline vehicle,hydrogen tf]</t>
  </si>
  <si>
    <t>Transportation Sector Fuel Used[ships,freight,diesel vehicle,electricity tf]</t>
  </si>
  <si>
    <t>Transportation Sector Fuel Used[ships,freight,diesel vehicle,natural gas tf]</t>
  </si>
  <si>
    <t>Transportation Sector Fuel Used[ships,freight,diesel vehicle,petroleum gasoline tf]</t>
  </si>
  <si>
    <t>Transportation Sector Fuel Used[ships,freight,diesel vehicle,petroleum diesel tf]</t>
  </si>
  <si>
    <t>Transportation Sector Fuel Used[ships,freight,diesel vehicle,biofuel gasoline tf]</t>
  </si>
  <si>
    <t>Transportation Sector Fuel Used[ships,freight,diesel vehicle,biofuel diesel tf]</t>
  </si>
  <si>
    <t>Transportation Sector Fuel Used[ships,freight,diesel vehicle,jet fuel tf]</t>
  </si>
  <si>
    <t>Transportation Sector Fuel Used[ships,freight,diesel vehicle,heavy or residual fuel oil tf]</t>
  </si>
  <si>
    <t>Transportation Sector Fuel Used[ships,freight,diesel vehicle,LPG propane or butane tf]</t>
  </si>
  <si>
    <t>Transportation Sector Fuel Used[ships,freight,diesel vehicle,hydrogen tf]</t>
  </si>
  <si>
    <t>Transportation Sector Fuel Used[ships,freight,plugin hybrid vehicle,electricity tf]</t>
  </si>
  <si>
    <t>Transportation Sector Fuel Used[ships,freight,plugin hybrid vehicle,natural gas tf]</t>
  </si>
  <si>
    <t>Transportation Sector Fuel Used[ships,freight,plugin hybrid vehicle,petroleum gasoline tf]</t>
  </si>
  <si>
    <t>Transportation Sector Fuel Used[ships,freight,plugin hybrid vehicle,petroleum diesel tf]</t>
  </si>
  <si>
    <t>Transportation Sector Fuel Used[ships,freight,plugin hybrid vehicle,biofuel gasoline tf]</t>
  </si>
  <si>
    <t>Transportation Sector Fuel Used[ships,freight,plugin hybrid vehicle,biofuel diesel tf]</t>
  </si>
  <si>
    <t>Transportation Sector Fuel Used[ships,freight,plugin hybrid vehicle,jet fuel tf]</t>
  </si>
  <si>
    <t>Transportation Sector Fuel Used[ships,freight,plugin hybrid vehicle,heavy or residual fuel oil tf]</t>
  </si>
  <si>
    <t>Transportation Sector Fuel Used[ships,freight,plugin hybrid vehicle,LPG propane or butane tf]</t>
  </si>
  <si>
    <t>Transportation Sector Fuel Used[ships,freight,plugin hybrid vehicle,hydrogen tf]</t>
  </si>
  <si>
    <t>Transportation Sector Fuel Used[ships,freight,LPG vehicle,electricity tf]</t>
  </si>
  <si>
    <t>Transportation Sector Fuel Used[ships,freight,LPG vehicle,natural gas tf]</t>
  </si>
  <si>
    <t>Transportation Sector Fuel Used[ships,freight,LPG vehicle,petroleum gasoline tf]</t>
  </si>
  <si>
    <t>Transportation Sector Fuel Used[ships,freight,LPG vehicle,petroleum diesel tf]</t>
  </si>
  <si>
    <t>Transportation Sector Fuel Used[ships,freight,LPG vehicle,biofuel gasoline tf]</t>
  </si>
  <si>
    <t>Transportation Sector Fuel Used[ships,freight,LPG vehicle,biofuel diesel tf]</t>
  </si>
  <si>
    <t>Transportation Sector Fuel Used[ships,freight,LPG vehicle,jet fuel tf]</t>
  </si>
  <si>
    <t>Transportation Sector Fuel Used[ships,freight,LPG vehicle,heavy or residual fuel oil tf]</t>
  </si>
  <si>
    <t>Transportation Sector Fuel Used[ships,freight,LPG vehicle,LPG propane or butane tf]</t>
  </si>
  <si>
    <t>Transportation Sector Fuel Used[ships,freight,LPG vehicle,hydrogen tf]</t>
  </si>
  <si>
    <t>Transportation Sector Fuel Used[ships,freight,hydrogen vehicle,electricity tf]</t>
  </si>
  <si>
    <t>Transportation Sector Fuel Used[ships,freight,hydrogen vehicle,natural gas tf]</t>
  </si>
  <si>
    <t>Transportation Sector Fuel Used[ships,freight,hydrogen vehicle,petroleum gasoline tf]</t>
  </si>
  <si>
    <t>Transportation Sector Fuel Used[ships,freight,hydrogen vehicle,petroleum diesel tf]</t>
  </si>
  <si>
    <t>Transportation Sector Fuel Used[ships,freight,hydrogen vehicle,biofuel gasoline tf]</t>
  </si>
  <si>
    <t>Transportation Sector Fuel Used[ships,freight,hydrogen vehicle,biofuel diesel tf]</t>
  </si>
  <si>
    <t>Transportation Sector Fuel Used[ships,freight,hydrogen vehicle,jet fuel tf]</t>
  </si>
  <si>
    <t>Transportation Sector Fuel Used[ships,freight,hydrogen vehicle,heavy or residual fuel oil tf]</t>
  </si>
  <si>
    <t>Transportation Sector Fuel Used[ships,freight,hydrogen vehicle,LPG propane or butane tf]</t>
  </si>
  <si>
    <t>Transportation Sector Fuel Used[ships,freight,hydrogen vehicle,hydrogen tf]</t>
  </si>
  <si>
    <t>Transportation Sector Fuel Used[motorbikes,passenger,battery electric vehicle,electricity tf]</t>
  </si>
  <si>
    <t>Transportation Sector Fuel Used[motorbikes,passenger,battery electric vehicle,natural gas tf]</t>
  </si>
  <si>
    <t>Transportation Sector Fuel Used[motorbikes,passenger,battery electric vehicle,petroleum gasoline tf]</t>
  </si>
  <si>
    <t>Transportation Sector Fuel Used[motorbikes,passenger,battery electric vehicle,petroleum diesel tf]</t>
  </si>
  <si>
    <t>Transportation Sector Fuel Used[motorbikes,passenger,battery electric vehicle,biofuel gasoline tf]</t>
  </si>
  <si>
    <t>Transportation Sector Fuel Used[motorbikes,passenger,battery electric vehicle,biofuel diesel tf]</t>
  </si>
  <si>
    <t>Transportation Sector Fuel Used[motorbikes,passenger,battery electric vehicle,jet fuel tf]</t>
  </si>
  <si>
    <t>Transportation Sector Fuel Used[motorbikes,passenger,battery electric vehicle,heavy or residual fuel oil tf]</t>
  </si>
  <si>
    <t>Transportation Sector Fuel Used[motorbikes,passenger,battery electric vehicle,LPG propane or butane tf]</t>
  </si>
  <si>
    <t>Transportation Sector Fuel Used[motorbikes,passenger,battery electric vehicle,hydrogen tf]</t>
  </si>
  <si>
    <t>Transportation Sector Fuel Used[motorbikes,passenger,natural gas vehicle,electricity tf]</t>
  </si>
  <si>
    <t>Transportation Sector Fuel Used[motorbikes,passenger,natural gas vehicle,natural gas tf]</t>
  </si>
  <si>
    <t>Transportation Sector Fuel Used[motorbikes,passenger,natural gas vehicle,petroleum gasoline tf]</t>
  </si>
  <si>
    <t>Transportation Sector Fuel Used[motorbikes,passenger,natural gas vehicle,petroleum diesel tf]</t>
  </si>
  <si>
    <t>Transportation Sector Fuel Used[motorbikes,passenger,natural gas vehicle,biofuel gasoline tf]</t>
  </si>
  <si>
    <t>Transportation Sector Fuel Used[motorbikes,passenger,natural gas vehicle,biofuel diesel tf]</t>
  </si>
  <si>
    <t>Transportation Sector Fuel Used[motorbikes,passenger,natural gas vehicle,jet fuel tf]</t>
  </si>
  <si>
    <t>Transportation Sector Fuel Used[motorbikes,passenger,natural gas vehicle,heavy or residual fuel oil tf]</t>
  </si>
  <si>
    <t>Transportation Sector Fuel Used[motorbikes,passenger,natural gas vehicle,LPG propane or butane tf]</t>
  </si>
  <si>
    <t>Transportation Sector Fuel Used[motorbikes,passenger,natural gas vehicle,hydrogen tf]</t>
  </si>
  <si>
    <t>Transportation Sector Fuel Used[motorbikes,passenger,gasoline vehicle,electricity tf]</t>
  </si>
  <si>
    <t>Transportation Sector Fuel Used[motorbikes,passenger,gasoline vehicle,natural gas tf]</t>
  </si>
  <si>
    <t>Transportation Sector Fuel Used[motorbikes,passenger,gasoline vehicle,petroleum gasoline tf]</t>
  </si>
  <si>
    <t>Transportation Sector Fuel Used[motorbikes,passenger,gasoline vehicle,petroleum diesel tf]</t>
  </si>
  <si>
    <t>Transportation Sector Fuel Used[motorbikes,passenger,gasoline vehicle,biofuel gasoline tf]</t>
  </si>
  <si>
    <t>Transportation Sector Fuel Used[motorbikes,passenger,gasoline vehicle,biofuel diesel tf]</t>
  </si>
  <si>
    <t>Transportation Sector Fuel Used[motorbikes,passenger,gasoline vehicle,jet fuel tf]</t>
  </si>
  <si>
    <t>Transportation Sector Fuel Used[motorbikes,passenger,gasoline vehicle,heavy or residual fuel oil tf]</t>
  </si>
  <si>
    <t>Transportation Sector Fuel Used[motorbikes,passenger,gasoline vehicle,LPG propane or butane tf]</t>
  </si>
  <si>
    <t>Transportation Sector Fuel Used[motorbikes,passenger,gasoline vehicle,hydrogen tf]</t>
  </si>
  <si>
    <t>Transportation Sector Fuel Used[motorbikes,passenger,diesel vehicle,electricity tf]</t>
  </si>
  <si>
    <t>Transportation Sector Fuel Used[motorbikes,passenger,diesel vehicle,natural gas tf]</t>
  </si>
  <si>
    <t>Transportation Sector Fuel Used[motorbikes,passenger,diesel vehicle,petroleum gasoline tf]</t>
  </si>
  <si>
    <t>Transportation Sector Fuel Used[motorbikes,passenger,diesel vehicle,petroleum diesel tf]</t>
  </si>
  <si>
    <t>Transportation Sector Fuel Used[motorbikes,passenger,diesel vehicle,biofuel gasoline tf]</t>
  </si>
  <si>
    <t>Transportation Sector Fuel Used[motorbikes,passenger,diesel vehicle,biofuel diesel tf]</t>
  </si>
  <si>
    <t>Transportation Sector Fuel Used[motorbikes,passenger,diesel vehicle,jet fuel tf]</t>
  </si>
  <si>
    <t>Transportation Sector Fuel Used[motorbikes,passenger,diesel vehicle,heavy or residual fuel oil tf]</t>
  </si>
  <si>
    <t>Transportation Sector Fuel Used[motorbikes,passenger,diesel vehicle,LPG propane or butane tf]</t>
  </si>
  <si>
    <t>Transportation Sector Fuel Used[motorbikes,passenger,diesel vehicle,hydrogen tf]</t>
  </si>
  <si>
    <t>Transportation Sector Fuel Used[motorbikes,passenger,plugin hybrid vehicle,electricity tf]</t>
  </si>
  <si>
    <t>Transportation Sector Fuel Used[motorbikes,passenger,plugin hybrid vehicle,natural gas tf]</t>
  </si>
  <si>
    <t>Transportation Sector Fuel Used[motorbikes,passenger,plugin hybrid vehicle,petroleum gasoline tf]</t>
  </si>
  <si>
    <t>Transportation Sector Fuel Used[motorbikes,passenger,plugin hybrid vehicle,petroleum diesel tf]</t>
  </si>
  <si>
    <t>Transportation Sector Fuel Used[motorbikes,passenger,plugin hybrid vehicle,biofuel gasoline tf]</t>
  </si>
  <si>
    <t>Transportation Sector Fuel Used[motorbikes,passenger,plugin hybrid vehicle,biofuel diesel tf]</t>
  </si>
  <si>
    <t>Transportation Sector Fuel Used[motorbikes,passenger,plugin hybrid vehicle,jet fuel tf]</t>
  </si>
  <si>
    <t>Transportation Sector Fuel Used[motorbikes,passenger,plugin hybrid vehicle,heavy or residual fuel oil tf]</t>
  </si>
  <si>
    <t>Transportation Sector Fuel Used[motorbikes,passenger,plugin hybrid vehicle,LPG propane or butane tf]</t>
  </si>
  <si>
    <t>Transportation Sector Fuel Used[motorbikes,passenger,plugin hybrid vehicle,hydrogen tf]</t>
  </si>
  <si>
    <t>Transportation Sector Fuel Used[motorbikes,passenger,LPG vehicle,electricity tf]</t>
  </si>
  <si>
    <t>Transportation Sector Fuel Used[motorbikes,passenger,LPG vehicle,natural gas tf]</t>
  </si>
  <si>
    <t>Transportation Sector Fuel Used[motorbikes,passenger,LPG vehicle,petroleum gasoline tf]</t>
  </si>
  <si>
    <t>Transportation Sector Fuel Used[motorbikes,passenger,LPG vehicle,petroleum diesel tf]</t>
  </si>
  <si>
    <t>Transportation Sector Fuel Used[motorbikes,passenger,LPG vehicle,biofuel gasoline tf]</t>
  </si>
  <si>
    <t>Transportation Sector Fuel Used[motorbikes,passenger,LPG vehicle,biofuel diesel tf]</t>
  </si>
  <si>
    <t>Transportation Sector Fuel Used[motorbikes,passenger,LPG vehicle,jet fuel tf]</t>
  </si>
  <si>
    <t>Transportation Sector Fuel Used[motorbikes,passenger,LPG vehicle,heavy or residual fuel oil tf]</t>
  </si>
  <si>
    <t>Transportation Sector Fuel Used[motorbikes,passenger,LPG vehicle,LPG propane or butane tf]</t>
  </si>
  <si>
    <t>Transportation Sector Fuel Used[motorbikes,passenger,LPG vehicle,hydrogen tf]</t>
  </si>
  <si>
    <t>Transportation Sector Fuel Used[motorbikes,passenger,hydrogen vehicle,electricity tf]</t>
  </si>
  <si>
    <t>Transportation Sector Fuel Used[motorbikes,passenger,hydrogen vehicle,natural gas tf]</t>
  </si>
  <si>
    <t>Transportation Sector Fuel Used[motorbikes,passenger,hydrogen vehicle,petroleum gasoline tf]</t>
  </si>
  <si>
    <t>Transportation Sector Fuel Used[motorbikes,passenger,hydrogen vehicle,petroleum diesel tf]</t>
  </si>
  <si>
    <t>Transportation Sector Fuel Used[motorbikes,passenger,hydrogen vehicle,biofuel gasoline tf]</t>
  </si>
  <si>
    <t>Transportation Sector Fuel Used[motorbikes,passenger,hydrogen vehicle,biofuel diesel tf]</t>
  </si>
  <si>
    <t>Transportation Sector Fuel Used[motorbikes,passenger,hydrogen vehicle,jet fuel tf]</t>
  </si>
  <si>
    <t>Transportation Sector Fuel Used[motorbikes,passenger,hydrogen vehicle,heavy or residual fuel oil tf]</t>
  </si>
  <si>
    <t>Transportation Sector Fuel Used[motorbikes,passenger,hydrogen vehicle,LPG propane or butane tf]</t>
  </si>
  <si>
    <t>Transportation Sector Fuel Used[motorbikes,passenger,hydrogen vehicle,hydrogen tf]</t>
  </si>
  <si>
    <t>Transportation Sector Fuel Used[motorbikes,freight,battery electric vehicle,electricity tf]</t>
  </si>
  <si>
    <t>Transportation Sector Fuel Used[motorbikes,freight,battery electric vehicle,natural gas tf]</t>
  </si>
  <si>
    <t>Transportation Sector Fuel Used[motorbikes,freight,battery electric vehicle,petroleum gasoline tf]</t>
  </si>
  <si>
    <t>Transportation Sector Fuel Used[motorbikes,freight,battery electric vehicle,petroleum diesel tf]</t>
  </si>
  <si>
    <t>Transportation Sector Fuel Used[motorbikes,freight,battery electric vehicle,biofuel gasoline tf]</t>
  </si>
  <si>
    <t>Transportation Sector Fuel Used[motorbikes,freight,battery electric vehicle,biofuel diesel tf]</t>
  </si>
  <si>
    <t>Transportation Sector Fuel Used[motorbikes,freight,battery electric vehicle,jet fuel tf]</t>
  </si>
  <si>
    <t>Transportation Sector Fuel Used[motorbikes,freight,battery electric vehicle,heavy or residual fuel oil tf]</t>
  </si>
  <si>
    <t>Transportation Sector Fuel Used[motorbikes,freight,battery electric vehicle,LPG propane or butane tf]</t>
  </si>
  <si>
    <t>Transportation Sector Fuel Used[motorbikes,freight,battery electric vehicle,hydrogen tf]</t>
  </si>
  <si>
    <t>Transportation Sector Fuel Used[motorbikes,freight,natural gas vehicle,electricity tf]</t>
  </si>
  <si>
    <t>Transportation Sector Fuel Used[motorbikes,freight,natural gas vehicle,natural gas tf]</t>
  </si>
  <si>
    <t>Transportation Sector Fuel Used[motorbikes,freight,natural gas vehicle,petroleum gasoline tf]</t>
  </si>
  <si>
    <t>Transportation Sector Fuel Used[motorbikes,freight,natural gas vehicle,petroleum diesel tf]</t>
  </si>
  <si>
    <t>Transportation Sector Fuel Used[motorbikes,freight,natural gas vehicle,biofuel gasoline tf]</t>
  </si>
  <si>
    <t>Transportation Sector Fuel Used[motorbikes,freight,natural gas vehicle,biofuel diesel tf]</t>
  </si>
  <si>
    <t>Transportation Sector Fuel Used[motorbikes,freight,natural gas vehicle,jet fuel tf]</t>
  </si>
  <si>
    <t>Transportation Sector Fuel Used[motorbikes,freight,natural gas vehicle,heavy or residual fuel oil tf]</t>
  </si>
  <si>
    <t>Transportation Sector Fuel Used[motorbikes,freight,natural gas vehicle,LPG propane or butane tf]</t>
  </si>
  <si>
    <t>Transportation Sector Fuel Used[motorbikes,freight,natural gas vehicle,hydrogen tf]</t>
  </si>
  <si>
    <t>Transportation Sector Fuel Used[motorbikes,freight,gasoline vehicle,electricity tf]</t>
  </si>
  <si>
    <t>Transportation Sector Fuel Used[motorbikes,freight,gasoline vehicle,natural gas tf]</t>
  </si>
  <si>
    <t>Transportation Sector Fuel Used[motorbikes,freight,gasoline vehicle,petroleum gasoline tf]</t>
  </si>
  <si>
    <t>Transportation Sector Fuel Used[motorbikes,freight,gasoline vehicle,petroleum diesel tf]</t>
  </si>
  <si>
    <t>Transportation Sector Fuel Used[motorbikes,freight,gasoline vehicle,biofuel gasoline tf]</t>
  </si>
  <si>
    <t>Transportation Sector Fuel Used[motorbikes,freight,gasoline vehicle,biofuel diesel tf]</t>
  </si>
  <si>
    <t>Transportation Sector Fuel Used[motorbikes,freight,gasoline vehicle,jet fuel tf]</t>
  </si>
  <si>
    <t>Transportation Sector Fuel Used[motorbikes,freight,gasoline vehicle,heavy or residual fuel oil tf]</t>
  </si>
  <si>
    <t>Transportation Sector Fuel Used[motorbikes,freight,gasoline vehicle,LPG propane or butane tf]</t>
  </si>
  <si>
    <t>Transportation Sector Fuel Used[motorbikes,freight,gasoline vehicle,hydrogen tf]</t>
  </si>
  <si>
    <t>Transportation Sector Fuel Used[motorbikes,freight,diesel vehicle,electricity tf]</t>
  </si>
  <si>
    <t>Transportation Sector Fuel Used[motorbikes,freight,diesel vehicle,natural gas tf]</t>
  </si>
  <si>
    <t>Transportation Sector Fuel Used[motorbikes,freight,diesel vehicle,petroleum gasoline tf]</t>
  </si>
  <si>
    <t>Transportation Sector Fuel Used[motorbikes,freight,diesel vehicle,petroleum diesel tf]</t>
  </si>
  <si>
    <t>Transportation Sector Fuel Used[motorbikes,freight,diesel vehicle,biofuel gasoline tf]</t>
  </si>
  <si>
    <t>Transportation Sector Fuel Used[motorbikes,freight,diesel vehicle,biofuel diesel tf]</t>
  </si>
  <si>
    <t>Transportation Sector Fuel Used[motorbikes,freight,diesel vehicle,jet fuel tf]</t>
  </si>
  <si>
    <t>Transportation Sector Fuel Used[motorbikes,freight,diesel vehicle,heavy or residual fuel oil tf]</t>
  </si>
  <si>
    <t>Transportation Sector Fuel Used[motorbikes,freight,diesel vehicle,LPG propane or butane tf]</t>
  </si>
  <si>
    <t>Transportation Sector Fuel Used[motorbikes,freight,diesel vehicle,hydrogen tf]</t>
  </si>
  <si>
    <t>Transportation Sector Fuel Used[motorbikes,freight,plugin hybrid vehicle,electricity tf]</t>
  </si>
  <si>
    <t>Transportation Sector Fuel Used[motorbikes,freight,plugin hybrid vehicle,natural gas tf]</t>
  </si>
  <si>
    <t>Transportation Sector Fuel Used[motorbikes,freight,plugin hybrid vehicle,petroleum gasoline tf]</t>
  </si>
  <si>
    <t>Transportation Sector Fuel Used[motorbikes,freight,plugin hybrid vehicle,petroleum diesel tf]</t>
  </si>
  <si>
    <t>Transportation Sector Fuel Used[motorbikes,freight,plugin hybrid vehicle,biofuel gasoline tf]</t>
  </si>
  <si>
    <t>Transportation Sector Fuel Used[motorbikes,freight,plugin hybrid vehicle,biofuel diesel tf]</t>
  </si>
  <si>
    <t>Transportation Sector Fuel Used[motorbikes,freight,plugin hybrid vehicle,jet fuel tf]</t>
  </si>
  <si>
    <t>Transportation Sector Fuel Used[motorbikes,freight,plugin hybrid vehicle,heavy or residual fuel oil tf]</t>
  </si>
  <si>
    <t>Transportation Sector Fuel Used[motorbikes,freight,plugin hybrid vehicle,LPG propane or butane tf]</t>
  </si>
  <si>
    <t>Transportation Sector Fuel Used[motorbikes,freight,plugin hybrid vehicle,hydrogen tf]</t>
  </si>
  <si>
    <t>Transportation Sector Fuel Used[motorbikes,freight,LPG vehicle,electricity tf]</t>
  </si>
  <si>
    <t>Transportation Sector Fuel Used[motorbikes,freight,LPG vehicle,natural gas tf]</t>
  </si>
  <si>
    <t>Transportation Sector Fuel Used[motorbikes,freight,LPG vehicle,petroleum gasoline tf]</t>
  </si>
  <si>
    <t>Transportation Sector Fuel Used[motorbikes,freight,LPG vehicle,petroleum diesel tf]</t>
  </si>
  <si>
    <t>Transportation Sector Fuel Used[motorbikes,freight,LPG vehicle,biofuel gasoline tf]</t>
  </si>
  <si>
    <t>Transportation Sector Fuel Used[motorbikes,freight,LPG vehicle,biofuel diesel tf]</t>
  </si>
  <si>
    <t>Transportation Sector Fuel Used[motorbikes,freight,LPG vehicle,jet fuel tf]</t>
  </si>
  <si>
    <t>Transportation Sector Fuel Used[motorbikes,freight,LPG vehicle,heavy or residual fuel oil tf]</t>
  </si>
  <si>
    <t>Transportation Sector Fuel Used[motorbikes,freight,LPG vehicle,LPG propane or butane tf]</t>
  </si>
  <si>
    <t>Transportation Sector Fuel Used[motorbikes,freight,LPG vehicle,hydrogen tf]</t>
  </si>
  <si>
    <t>Transportation Sector Fuel Used[motorbikes,freight,hydrogen vehicle,electricity tf]</t>
  </si>
  <si>
    <t>Transportation Sector Fuel Used[motorbikes,freight,hydrogen vehicle,natural gas tf]</t>
  </si>
  <si>
    <t>Transportation Sector Fuel Used[motorbikes,freight,hydrogen vehicle,petroleum gasoline tf]</t>
  </si>
  <si>
    <t>Transportation Sector Fuel Used[motorbikes,freight,hydrogen vehicle,petroleum diesel tf]</t>
  </si>
  <si>
    <t>Transportation Sector Fuel Used[motorbikes,freight,hydrogen vehicle,biofuel gasoline tf]</t>
  </si>
  <si>
    <t>Transportation Sector Fuel Used[motorbikes,freight,hydrogen vehicle,biofuel diesel tf]</t>
  </si>
  <si>
    <t>Transportation Sector Fuel Used[motorbikes,freight,hydrogen vehicle,jet fuel tf]</t>
  </si>
  <si>
    <t>Transportation Sector Fuel Used[motorbikes,freight,hydrogen vehicle,heavy or residual fuel oil tf]</t>
  </si>
  <si>
    <t>Transportation Sector Fuel Used[motorbikes,freight,hydrogen vehicle,LPG propane or butane tf]</t>
  </si>
  <si>
    <t>Transportation Sector Fuel Used[motorbikes,freight,hydrogen vehicle,hydrogen tf]</t>
  </si>
  <si>
    <t>EPA 2023</t>
  </si>
  <si>
    <t>EPS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</si>
</sst>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43" formatCode="_(* #,##0.00_);_(* \(#,##0.00\);_(* &quot;-&quot;??_);_(@_)"/>
    <numFmt numFmtId="164" formatCode="_(* #,##0.0_);_(* \(#,##0.0\);_(* &quot;-&quot;??_);_(@_)"/>
    <numFmt numFmtId="165" formatCode="_(* #,##0_);_(* \(#,##0\);_(* &quot;-&quot;??_);_(@_)"/>
    <numFmt numFmtId="166" formatCode="0.0%"/>
    <numFmt numFmtId="167" formatCode="#,##0.0"/>
    <numFmt numFmtId="168" formatCode="_(* #,##0.0000_);_(* \(#,##0.0000\);_(* &quot;-&quot;??_);_(@_)"/>
    <numFmt numFmtId="169" formatCode="yyyy\ mmmm"/>
    <numFmt numFmtId="170" formatCode="###0.00_)"/>
    <numFmt numFmtId="171" formatCode="#,##0_)"/>
    <numFmt numFmtId="172" formatCode="&quot;(R)&quot;\ #,##0;&quot;(R) -&quot;#,##0;&quot;(R) &quot;\ 0"/>
    <numFmt numFmtId="173" formatCode="\(\R\)\ #,##0"/>
  </numFmts>
  <fonts count="8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sz val="9"/>
      <color indexed="8"/>
      <name val="Calibri"/>
      <family val="2"/>
    </font>
    <font>
      <b/>
      <sz val="9"/>
      <color indexed="8"/>
      <name val="Calibri"/>
      <family val="2"/>
    </font>
    <font>
      <sz val="8"/>
      <name val="Arial"/>
      <family val="2"/>
    </font>
    <font>
      <b/>
      <sz val="12"/>
      <color indexed="30"/>
      <name val="Calibri"/>
      <family val="2"/>
    </font>
    <font>
      <sz val="9"/>
      <name val="Calibri"/>
      <family val="2"/>
    </font>
    <font>
      <sz val="11"/>
      <color rgb="FF000000"/>
      <name val="Calibri"/>
      <family val="2"/>
    </font>
    <font>
      <sz val="11"/>
      <color rgb="FF000000"/>
      <name val="Calibri"/>
      <family val="2"/>
    </font>
    <font>
      <i/>
      <sz val="11"/>
      <color theme="1"/>
      <name val="Calibri"/>
      <family val="2"/>
      <scheme val="minor"/>
    </font>
    <font>
      <sz val="11"/>
      <color theme="0"/>
      <name val="Calibri"/>
      <family val="2"/>
      <scheme val="minor"/>
    </font>
    <font>
      <sz val="11"/>
      <name val="Calibri"/>
      <family val="2"/>
    </font>
    <font>
      <b/>
      <sz val="11"/>
      <name val="Calibri"/>
      <family val="2"/>
    </font>
    <font>
      <b/>
      <sz val="11"/>
      <name val="Calibri"/>
      <family val="2"/>
    </font>
    <font>
      <sz val="11"/>
      <name val="Calibri"/>
      <family val="2"/>
    </font>
    <font>
      <u/>
      <sz val="11"/>
      <color theme="10"/>
      <name val="Calibri"/>
      <family val="2"/>
      <scheme val="minor"/>
    </font>
    <font>
      <sz val="10"/>
      <color indexed="8"/>
      <name val="Calibri"/>
      <family val="2"/>
    </font>
    <font>
      <sz val="10"/>
      <name val="Calibri"/>
      <family val="2"/>
    </font>
    <font>
      <sz val="9"/>
      <name val="Calibri"/>
      <family val="2"/>
    </font>
    <font>
      <sz val="11"/>
      <color theme="1"/>
      <name val="Century Gothic"/>
      <family val="2"/>
    </font>
    <font>
      <b/>
      <sz val="11"/>
      <color theme="1"/>
      <name val="Century Gothic"/>
      <family val="2"/>
    </font>
    <font>
      <u/>
      <sz val="11"/>
      <color theme="10"/>
      <name val="Century Gothic"/>
      <family val="2"/>
    </font>
    <font>
      <sz val="11"/>
      <color theme="0" tint="-0.249977111117893"/>
      <name val="Century Gothic"/>
      <family val="2"/>
    </font>
    <font>
      <sz val="11"/>
      <color theme="0" tint="-0.14999847407452621"/>
      <name val="Century Gothic"/>
      <family val="2"/>
    </font>
    <font>
      <i/>
      <sz val="11"/>
      <color theme="1"/>
      <name val="Century Gothic"/>
      <family val="2"/>
    </font>
    <font>
      <sz val="11"/>
      <color indexed="8"/>
      <name val="Century Gothic"/>
      <family val="2"/>
    </font>
    <font>
      <sz val="11"/>
      <color rgb="FF000000"/>
      <name val="Calibri"/>
      <family val="2"/>
    </font>
    <font>
      <b/>
      <sz val="14"/>
      <color rgb="FF000000"/>
      <name val="Calibri"/>
      <family val="2"/>
    </font>
    <font>
      <i/>
      <sz val="14"/>
      <color rgb="FF000000"/>
      <name val="Calibri"/>
      <family val="2"/>
    </font>
    <font>
      <b/>
      <u/>
      <sz val="10"/>
      <color rgb="FF0000FF"/>
      <name val="Calibri"/>
      <family val="2"/>
    </font>
    <font>
      <b/>
      <sz val="12"/>
      <color rgb="FF000000"/>
      <name val="Calibri"/>
      <family val="2"/>
    </font>
    <font>
      <b/>
      <sz val="10"/>
      <color rgb="FF000000"/>
      <name val="Calibri"/>
      <family val="2"/>
    </font>
    <font>
      <sz val="10"/>
      <name val="Arial"/>
      <family val="2"/>
    </font>
    <font>
      <sz val="12"/>
      <name val="Helv"/>
    </font>
    <font>
      <sz val="10"/>
      <name val="Arial"/>
      <family val="2"/>
    </font>
    <font>
      <b/>
      <sz val="12"/>
      <name val="Helv"/>
    </font>
    <font>
      <sz val="10"/>
      <name val="Helv"/>
    </font>
    <font>
      <sz val="9"/>
      <name val="Helv"/>
    </font>
    <font>
      <vertAlign val="superscript"/>
      <sz val="12"/>
      <name val="Helv"/>
    </font>
    <font>
      <b/>
      <sz val="10"/>
      <name val="Helv"/>
    </font>
    <font>
      <b/>
      <sz val="9"/>
      <name val="Helv"/>
    </font>
    <font>
      <sz val="8.5"/>
      <name val="Helv"/>
    </font>
    <font>
      <sz val="8"/>
      <name val="Helv"/>
    </font>
    <font>
      <b/>
      <sz val="14"/>
      <name val="Helv"/>
    </font>
    <font>
      <b/>
      <sz val="10"/>
      <name val="Helv"/>
      <family val="2"/>
    </font>
    <font>
      <sz val="10"/>
      <name val="Helv"/>
      <family val="2"/>
    </font>
    <font>
      <vertAlign val="superscript"/>
      <sz val="12"/>
      <name val="Helv"/>
      <family val="2"/>
    </font>
    <font>
      <sz val="8"/>
      <name val="Helv"/>
      <family val="2"/>
    </font>
    <font>
      <b/>
      <sz val="12"/>
      <name val="Arial"/>
      <family val="2"/>
    </font>
    <font>
      <b/>
      <sz val="11"/>
      <name val="Arial Narrow"/>
      <family val="2"/>
    </font>
    <font>
      <sz val="11"/>
      <name val="Arial Narrow"/>
      <family val="2"/>
    </font>
    <font>
      <vertAlign val="superscript"/>
      <sz val="11"/>
      <name val="Arial Narrow"/>
      <family val="2"/>
    </font>
    <font>
      <b/>
      <vertAlign val="superscript"/>
      <sz val="11"/>
      <name val="Arial Narrow"/>
      <family val="2"/>
    </font>
    <font>
      <b/>
      <sz val="9"/>
      <name val="Arial"/>
      <family val="2"/>
    </font>
    <font>
      <sz val="9"/>
      <name val="Arial"/>
      <family val="2"/>
    </font>
    <font>
      <vertAlign val="superscript"/>
      <sz val="9"/>
      <name val="Arial"/>
      <family val="2"/>
    </font>
    <font>
      <i/>
      <sz val="9"/>
      <name val="Arial"/>
      <family val="2"/>
    </font>
    <font>
      <sz val="11"/>
      <color indexed="8"/>
      <name val="Calibri"/>
      <family val="2"/>
    </font>
    <font>
      <sz val="18"/>
      <name val="P-AVGARD"/>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10"/>
      <color indexed="12"/>
      <name val="Arial"/>
      <family val="2"/>
    </font>
    <font>
      <u/>
      <sz val="10"/>
      <color theme="10"/>
      <name val="Arial"/>
      <family val="2"/>
    </font>
    <font>
      <sz val="10"/>
      <name val="P-AVGARD"/>
    </font>
    <font>
      <sz val="11"/>
      <color theme="0"/>
      <name val="Century Gothic"/>
      <family val="2"/>
    </font>
  </fonts>
  <fills count="46">
    <fill>
      <patternFill patternType="none"/>
    </fill>
    <fill>
      <patternFill patternType="gray125"/>
    </fill>
    <fill>
      <patternFill patternType="solid">
        <fgColor theme="7"/>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749992370372631"/>
        <bgColor indexed="64"/>
      </patternFill>
    </fill>
    <fill>
      <patternFill patternType="solid">
        <fgColor theme="2"/>
        <bgColor indexed="64"/>
      </patternFill>
    </fill>
    <fill>
      <patternFill patternType="solid">
        <fgColor theme="4" tint="0.89999084444715716"/>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rgb="FFCCFF99"/>
        <bgColor indexed="64"/>
      </patternFill>
    </fill>
    <fill>
      <patternFill patternType="solid">
        <fgColor theme="0" tint="-0.249977111117893"/>
        <bgColor indexed="64"/>
      </patternFill>
    </fill>
    <fill>
      <patternFill patternType="solid">
        <fgColor rgb="FFD19EF0"/>
        <bgColor indexed="64"/>
      </patternFill>
    </fill>
    <fill>
      <patternFill patternType="solid">
        <fgColor theme="4" tint="0.79998168889431442"/>
        <bgColor indexed="64"/>
      </patternFill>
    </fill>
    <fill>
      <patternFill patternType="solid">
        <fgColor rgb="FFFFFFCC"/>
      </patternFill>
    </fill>
    <fill>
      <patternFill patternType="solid">
        <fgColor indexed="22"/>
        <bgColor indexed="9"/>
      </patternFill>
    </fill>
    <fill>
      <patternFill patternType="solid">
        <fgColor indexed="22"/>
        <bgColor indexed="5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00B050"/>
        <bgColor indexed="64"/>
      </patternFill>
    </fill>
    <fill>
      <patternFill patternType="solid">
        <fgColor theme="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rgb="FFB2B2B2"/>
      </left>
      <right style="thin">
        <color rgb="FFB2B2B2"/>
      </right>
      <top style="thin">
        <color rgb="FFB2B2B2"/>
      </top>
      <bottom style="thin">
        <color rgb="FFB2B2B2"/>
      </bottom>
      <diagonal/>
    </border>
    <border>
      <left/>
      <right/>
      <top/>
      <bottom style="thin">
        <color indexed="22"/>
      </bottom>
      <diagonal/>
    </border>
    <border>
      <left/>
      <right/>
      <top/>
      <bottom style="hair">
        <color indexed="64"/>
      </bottom>
      <diagonal/>
    </border>
    <border>
      <left/>
      <right/>
      <top/>
      <bottom style="thin">
        <color indexed="64"/>
      </bottom>
      <diagonal/>
    </border>
    <border>
      <left/>
      <right/>
      <top/>
      <bottom style="hair">
        <color indexed="8"/>
      </bottom>
      <diagonal/>
    </border>
    <border>
      <left/>
      <right/>
      <top/>
      <bottom style="medium">
        <color indexed="64"/>
      </bottom>
      <diagonal/>
    </border>
    <border>
      <left/>
      <right/>
      <top style="medium">
        <color indexed="64"/>
      </top>
      <bottom style="thin">
        <color indexed="64"/>
      </bottom>
      <diagonal/>
    </border>
    <border>
      <left/>
      <right/>
      <top style="medium">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61">
    <xf numFmtId="0" fontId="0" fillId="0" borderId="0"/>
    <xf numFmtId="43" fontId="2" fillId="0" borderId="0" applyFont="0" applyFill="0" applyBorder="0" applyAlignment="0" applyProtection="0"/>
    <xf numFmtId="9" fontId="2" fillId="0" borderId="0" applyFont="0" applyFill="0" applyBorder="0" applyAlignment="0" applyProtection="0"/>
    <xf numFmtId="0" fontId="4" fillId="0" borderId="0"/>
    <xf numFmtId="0" fontId="4" fillId="0" borderId="0" applyNumberFormat="0" applyFill="0" applyBorder="0" applyAlignment="0" applyProtection="0"/>
    <xf numFmtId="0" fontId="5" fillId="0" borderId="5" applyNumberFormat="0" applyProtection="0">
      <alignment wrapText="1"/>
    </xf>
    <xf numFmtId="0" fontId="7" fillId="0" borderId="0" applyNumberFormat="0" applyProtection="0">
      <alignment horizontal="left"/>
    </xf>
    <xf numFmtId="0" fontId="5" fillId="0" borderId="6" applyNumberFormat="0" applyProtection="0">
      <alignment wrapText="1"/>
    </xf>
    <xf numFmtId="0" fontId="4" fillId="0" borderId="7" applyNumberFormat="0" applyFont="0" applyProtection="0">
      <alignment wrapText="1"/>
    </xf>
    <xf numFmtId="0" fontId="4" fillId="0" borderId="8" applyNumberFormat="0" applyProtection="0">
      <alignment wrapText="1"/>
    </xf>
    <xf numFmtId="0" fontId="9" fillId="0" borderId="0"/>
    <xf numFmtId="0" fontId="13" fillId="0" borderId="0"/>
    <xf numFmtId="0" fontId="16" fillId="0" borderId="0"/>
    <xf numFmtId="0" fontId="17" fillId="0" borderId="0" applyNumberFormat="0" applyFill="0" applyBorder="0" applyAlignment="0" applyProtection="0"/>
    <xf numFmtId="0" fontId="28" fillId="0" borderId="0"/>
    <xf numFmtId="0" fontId="34" fillId="0" borderId="0"/>
    <xf numFmtId="0" fontId="35" fillId="0" borderId="0">
      <alignment horizontal="center" vertical="center" wrapText="1"/>
    </xf>
    <xf numFmtId="0" fontId="37" fillId="0" borderId="0">
      <alignment horizontal="left" vertical="center" wrapText="1"/>
    </xf>
    <xf numFmtId="170" fontId="38" fillId="0" borderId="10" applyNumberFormat="0" applyFill="0">
      <alignment horizontal="right"/>
    </xf>
    <xf numFmtId="171" fontId="39" fillId="0" borderId="10">
      <alignment horizontal="right" vertical="center"/>
    </xf>
    <xf numFmtId="49" fontId="40" fillId="0" borderId="10">
      <alignment horizontal="left" vertical="center"/>
    </xf>
    <xf numFmtId="170" fontId="38" fillId="0" borderId="10" applyNumberFormat="0" applyFill="0">
      <alignment horizontal="right"/>
    </xf>
    <xf numFmtId="0" fontId="41" fillId="0" borderId="10">
      <alignment horizontal="left"/>
    </xf>
    <xf numFmtId="0" fontId="42" fillId="0" borderId="11">
      <alignment horizontal="right" vertical="center"/>
    </xf>
    <xf numFmtId="0" fontId="43" fillId="0" borderId="10">
      <alignment horizontal="left" vertical="center"/>
    </xf>
    <xf numFmtId="0" fontId="38" fillId="0" borderId="10">
      <alignment horizontal="left" vertical="center"/>
    </xf>
    <xf numFmtId="0" fontId="41" fillId="0" borderId="10">
      <alignment horizontal="left"/>
    </xf>
    <xf numFmtId="0" fontId="41" fillId="20" borderId="0">
      <alignment horizontal="centerContinuous" wrapText="1"/>
    </xf>
    <xf numFmtId="49" fontId="41" fillId="20" borderId="12">
      <alignment horizontal="left" vertical="center"/>
    </xf>
    <xf numFmtId="0" fontId="41" fillId="20" borderId="0">
      <alignment horizontal="centerContinuous" vertical="center" wrapText="1"/>
    </xf>
    <xf numFmtId="0" fontId="36" fillId="0" borderId="0"/>
    <xf numFmtId="3" fontId="39" fillId="0" borderId="0">
      <alignment horizontal="left" vertical="center"/>
    </xf>
    <xf numFmtId="0" fontId="35" fillId="0" borderId="0">
      <alignment horizontal="left" vertical="center"/>
    </xf>
    <xf numFmtId="0" fontId="44" fillId="0" borderId="0">
      <alignment horizontal="right"/>
    </xf>
    <xf numFmtId="49" fontId="44" fillId="0" borderId="0">
      <alignment horizontal="center"/>
    </xf>
    <xf numFmtId="0" fontId="40" fillId="0" borderId="0">
      <alignment horizontal="right"/>
    </xf>
    <xf numFmtId="0" fontId="44" fillId="0" borderId="0">
      <alignment horizontal="left"/>
    </xf>
    <xf numFmtId="49" fontId="39" fillId="0" borderId="0">
      <alignment horizontal="left" vertical="center"/>
    </xf>
    <xf numFmtId="49" fontId="40" fillId="0" borderId="10">
      <alignment horizontal="left"/>
    </xf>
    <xf numFmtId="170" fontId="39" fillId="0" borderId="0" applyNumberFormat="0">
      <alignment horizontal="right"/>
    </xf>
    <xf numFmtId="0" fontId="42" fillId="21" borderId="0">
      <alignment horizontal="centerContinuous" vertical="center" wrapText="1"/>
    </xf>
    <xf numFmtId="0" fontId="42" fillId="0" borderId="13">
      <alignment horizontal="left" vertical="center"/>
    </xf>
    <xf numFmtId="0" fontId="45" fillId="0" borderId="0">
      <alignment horizontal="left" vertical="top"/>
    </xf>
    <xf numFmtId="0" fontId="41" fillId="0" borderId="0">
      <alignment horizontal="left"/>
    </xf>
    <xf numFmtId="0" fontId="37" fillId="0" borderId="0">
      <alignment horizontal="left"/>
    </xf>
    <xf numFmtId="0" fontId="38" fillId="0" borderId="0">
      <alignment horizontal="left"/>
    </xf>
    <xf numFmtId="0" fontId="45" fillId="0" borderId="0">
      <alignment horizontal="left" vertical="top"/>
    </xf>
    <xf numFmtId="0" fontId="37" fillId="0" borderId="0">
      <alignment horizontal="left"/>
    </xf>
    <xf numFmtId="0" fontId="38" fillId="0" borderId="0">
      <alignment horizontal="left"/>
    </xf>
    <xf numFmtId="49" fontId="39" fillId="0" borderId="10">
      <alignment horizontal="left"/>
    </xf>
    <xf numFmtId="0" fontId="42" fillId="0" borderId="11">
      <alignment horizontal="left"/>
    </xf>
    <xf numFmtId="0" fontId="41" fillId="0" borderId="0">
      <alignment horizontal="left" vertical="center"/>
    </xf>
    <xf numFmtId="49" fontId="44" fillId="0" borderId="10">
      <alignment horizontal="left"/>
    </xf>
    <xf numFmtId="0" fontId="46" fillId="0" borderId="10">
      <alignment horizontal="left"/>
    </xf>
    <xf numFmtId="170" fontId="47" fillId="0" borderId="10" applyNumberFormat="0" applyFill="0">
      <alignment horizontal="right"/>
    </xf>
    <xf numFmtId="0" fontId="48" fillId="0" borderId="0">
      <alignment horizontal="right"/>
    </xf>
    <xf numFmtId="0" fontId="49" fillId="0" borderId="0">
      <alignment horizontal="left"/>
    </xf>
    <xf numFmtId="0" fontId="2" fillId="0" borderId="0"/>
    <xf numFmtId="0" fontId="2" fillId="0" borderId="0"/>
    <xf numFmtId="43" fontId="2" fillId="0" borderId="0" applyFont="0" applyFill="0" applyBorder="0" applyAlignment="0" applyProtection="0"/>
    <xf numFmtId="43" fontId="36" fillId="0" borderId="0" applyFont="0" applyFill="0" applyBorder="0" applyAlignment="0" applyProtection="0"/>
    <xf numFmtId="43" fontId="59" fillId="0" borderId="0" applyFont="0" applyFill="0" applyBorder="0" applyAlignment="0" applyProtection="0"/>
    <xf numFmtId="0" fontId="36" fillId="0" borderId="0"/>
    <xf numFmtId="0" fontId="2" fillId="0" borderId="0"/>
    <xf numFmtId="0" fontId="2" fillId="0" borderId="0"/>
    <xf numFmtId="9" fontId="2" fillId="0" borderId="0" applyFont="0" applyFill="0" applyBorder="0" applyAlignment="0" applyProtection="0"/>
    <xf numFmtId="9" fontId="36" fillId="0" borderId="0" applyFont="0" applyFill="0" applyBorder="0" applyAlignment="0" applyProtection="0"/>
    <xf numFmtId="0" fontId="2" fillId="0" borderId="0"/>
    <xf numFmtId="43" fontId="2" fillId="0" borderId="0" applyFont="0" applyFill="0" applyBorder="0" applyAlignment="0" applyProtection="0"/>
    <xf numFmtId="43" fontId="36"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36" fillId="0" borderId="0"/>
    <xf numFmtId="0" fontId="60" fillId="0" borderId="0"/>
    <xf numFmtId="0" fontId="36" fillId="0" borderId="0"/>
    <xf numFmtId="0" fontId="2" fillId="0" borderId="0"/>
    <xf numFmtId="0" fontId="2" fillId="0" borderId="0"/>
    <xf numFmtId="0" fontId="36" fillId="0" borderId="0"/>
    <xf numFmtId="0" fontId="36" fillId="0" borderId="0"/>
    <xf numFmtId="9"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0" fontId="2" fillId="19" borderId="9" applyNumberFormat="0" applyFont="0" applyAlignment="0" applyProtection="0"/>
    <xf numFmtId="0" fontId="59" fillId="22" borderId="0" applyNumberFormat="0" applyBorder="0" applyAlignment="0" applyProtection="0"/>
    <xf numFmtId="0" fontId="59" fillId="23" borderId="0" applyNumberFormat="0" applyBorder="0" applyAlignment="0" applyProtection="0"/>
    <xf numFmtId="0" fontId="59" fillId="24" borderId="0" applyNumberFormat="0" applyBorder="0" applyAlignment="0" applyProtection="0"/>
    <xf numFmtId="0" fontId="59" fillId="25" borderId="0" applyNumberFormat="0" applyBorder="0" applyAlignment="0" applyProtection="0"/>
    <xf numFmtId="0" fontId="59" fillId="26" borderId="0" applyNumberFormat="0" applyBorder="0" applyAlignment="0" applyProtection="0"/>
    <xf numFmtId="0" fontId="59" fillId="27" borderId="0" applyNumberFormat="0" applyBorder="0" applyAlignment="0" applyProtection="0"/>
    <xf numFmtId="0" fontId="59" fillId="28"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25" borderId="0" applyNumberFormat="0" applyBorder="0" applyAlignment="0" applyProtection="0"/>
    <xf numFmtId="0" fontId="59" fillId="28" borderId="0" applyNumberFormat="0" applyBorder="0" applyAlignment="0" applyProtection="0"/>
    <xf numFmtId="0" fontId="59" fillId="31" borderId="0" applyNumberFormat="0" applyBorder="0" applyAlignment="0" applyProtection="0"/>
    <xf numFmtId="0" fontId="61" fillId="32" borderId="0" applyNumberFormat="0" applyBorder="0" applyAlignment="0" applyProtection="0"/>
    <xf numFmtId="0" fontId="61" fillId="29" borderId="0" applyNumberFormat="0" applyBorder="0" applyAlignment="0" applyProtection="0"/>
    <xf numFmtId="0" fontId="61" fillId="30" borderId="0" applyNumberFormat="0" applyBorder="0" applyAlignment="0" applyProtection="0"/>
    <xf numFmtId="0" fontId="61" fillId="33" borderId="0" applyNumberFormat="0" applyBorder="0" applyAlignment="0" applyProtection="0"/>
    <xf numFmtId="0" fontId="61" fillId="34" borderId="0" applyNumberFormat="0" applyBorder="0" applyAlignment="0" applyProtection="0"/>
    <xf numFmtId="0" fontId="61" fillId="35" borderId="0" applyNumberFormat="0" applyBorder="0" applyAlignment="0" applyProtection="0"/>
    <xf numFmtId="0" fontId="61" fillId="36" borderId="0" applyNumberFormat="0" applyBorder="0" applyAlignment="0" applyProtection="0"/>
    <xf numFmtId="0" fontId="61" fillId="37" borderId="0" applyNumberFormat="0" applyBorder="0" applyAlignment="0" applyProtection="0"/>
    <xf numFmtId="0" fontId="61" fillId="38" borderId="0" applyNumberFormat="0" applyBorder="0" applyAlignment="0" applyProtection="0"/>
    <xf numFmtId="0" fontId="61" fillId="33" borderId="0" applyNumberFormat="0" applyBorder="0" applyAlignment="0" applyProtection="0"/>
    <xf numFmtId="0" fontId="61" fillId="34" borderId="0" applyNumberFormat="0" applyBorder="0" applyAlignment="0" applyProtection="0"/>
    <xf numFmtId="0" fontId="61" fillId="39" borderId="0" applyNumberFormat="0" applyBorder="0" applyAlignment="0" applyProtection="0"/>
    <xf numFmtId="0" fontId="62" fillId="23" borderId="0" applyNumberFormat="0" applyBorder="0" applyAlignment="0" applyProtection="0"/>
    <xf numFmtId="0" fontId="63" fillId="40" borderId="17" applyNumberFormat="0" applyAlignment="0" applyProtection="0"/>
    <xf numFmtId="0" fontId="64" fillId="41" borderId="18" applyNumberFormat="0" applyAlignment="0" applyProtection="0"/>
    <xf numFmtId="44" fontId="36" fillId="0" borderId="0" applyFont="0" applyFill="0" applyBorder="0" applyAlignment="0" applyProtection="0"/>
    <xf numFmtId="0" fontId="65" fillId="0" borderId="0" applyNumberFormat="0" applyFill="0" applyBorder="0" applyAlignment="0" applyProtection="0"/>
    <xf numFmtId="0" fontId="66" fillId="24" borderId="0" applyNumberFormat="0" applyBorder="0" applyAlignment="0" applyProtection="0"/>
    <xf numFmtId="0" fontId="67" fillId="0" borderId="19" applyNumberFormat="0" applyFill="0" applyAlignment="0" applyProtection="0"/>
    <xf numFmtId="0" fontId="68" fillId="0" borderId="20" applyNumberFormat="0" applyFill="0" applyAlignment="0" applyProtection="0"/>
    <xf numFmtId="0" fontId="69" fillId="0" borderId="21" applyNumberFormat="0" applyFill="0" applyAlignment="0" applyProtection="0"/>
    <xf numFmtId="0" fontId="69" fillId="0" borderId="0" applyNumberFormat="0" applyFill="0" applyBorder="0" applyAlignment="0" applyProtection="0"/>
    <xf numFmtId="0" fontId="70" fillId="27" borderId="17" applyNumberFormat="0" applyAlignment="0" applyProtection="0"/>
    <xf numFmtId="0" fontId="71" fillId="0" borderId="22" applyNumberFormat="0" applyFill="0" applyAlignment="0" applyProtection="0"/>
    <xf numFmtId="0" fontId="72" fillId="42"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6" fillId="0" borderId="0"/>
    <xf numFmtId="0" fontId="36" fillId="43" borderId="23" applyNumberFormat="0" applyFont="0" applyAlignment="0" applyProtection="0"/>
    <xf numFmtId="0" fontId="73" fillId="40" borderId="24" applyNumberFormat="0" applyAlignment="0" applyProtection="0"/>
    <xf numFmtId="9" fontId="36" fillId="0" borderId="0" applyFont="0" applyFill="0" applyBorder="0" applyAlignment="0" applyProtection="0"/>
    <xf numFmtId="0" fontId="74" fillId="0" borderId="0" applyNumberFormat="0" applyFill="0" applyBorder="0" applyAlignment="0" applyProtection="0"/>
    <xf numFmtId="0" fontId="75" fillId="0" borderId="25" applyNumberFormat="0" applyFill="0" applyAlignment="0" applyProtection="0"/>
    <xf numFmtId="0" fontId="76" fillId="0" borderId="0" applyNumberFormat="0" applyFill="0" applyBorder="0" applyAlignment="0" applyProtection="0"/>
    <xf numFmtId="0" fontId="77" fillId="0" borderId="0" applyNumberFormat="0" applyFill="0" applyBorder="0" applyAlignment="0" applyProtection="0">
      <alignment vertical="top"/>
      <protection locked="0"/>
    </xf>
    <xf numFmtId="0" fontId="78" fillId="0" borderId="0" applyNumberForma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37" fontId="79" fillId="0" borderId="0"/>
    <xf numFmtId="0" fontId="79" fillId="0" borderId="0"/>
    <xf numFmtId="9" fontId="36" fillId="0" borderId="0" applyFont="0" applyFill="0" applyBorder="0" applyAlignment="0" applyProtection="0"/>
  </cellStyleXfs>
  <cellXfs count="171">
    <xf numFmtId="0" fontId="0" fillId="0" borderId="0" xfId="0"/>
    <xf numFmtId="0" fontId="1" fillId="0" borderId="0" xfId="0" applyFont="1"/>
    <xf numFmtId="11" fontId="0" fillId="0" borderId="0" xfId="0" applyNumberFormat="1"/>
    <xf numFmtId="0" fontId="0" fillId="3" borderId="0" xfId="0" applyFill="1"/>
    <xf numFmtId="164" fontId="0" fillId="0" borderId="0" xfId="1" applyNumberFormat="1" applyFont="1"/>
    <xf numFmtId="0" fontId="0" fillId="4" borderId="0" xfId="0" applyFill="1"/>
    <xf numFmtId="164" fontId="0" fillId="4" borderId="0" xfId="1" applyNumberFormat="1" applyFont="1" applyFill="1"/>
    <xf numFmtId="165" fontId="0" fillId="0" borderId="0" xfId="1" applyNumberFormat="1" applyFont="1"/>
    <xf numFmtId="10" fontId="0" fillId="0" borderId="0" xfId="0" applyNumberFormat="1"/>
    <xf numFmtId="3" fontId="0" fillId="0" borderId="0" xfId="0" applyNumberFormat="1"/>
    <xf numFmtId="0" fontId="0" fillId="7" borderId="0" xfId="0" applyFill="1"/>
    <xf numFmtId="0" fontId="0" fillId="8" borderId="0" xfId="0" applyFill="1"/>
    <xf numFmtId="0" fontId="0" fillId="10" borderId="0" xfId="0" applyFill="1"/>
    <xf numFmtId="0" fontId="4" fillId="0" borderId="0" xfId="4"/>
    <xf numFmtId="0" fontId="5" fillId="0" borderId="5" xfId="5">
      <alignment wrapText="1"/>
    </xf>
    <xf numFmtId="0" fontId="7" fillId="0" borderId="0" xfId="6">
      <alignment horizontal="left"/>
    </xf>
    <xf numFmtId="0" fontId="5" fillId="0" borderId="6" xfId="7">
      <alignment wrapText="1"/>
    </xf>
    <xf numFmtId="0" fontId="0" fillId="0" borderId="7" xfId="8" applyFont="1">
      <alignment wrapText="1"/>
    </xf>
    <xf numFmtId="3" fontId="0" fillId="0" borderId="7" xfId="8" applyNumberFormat="1" applyFont="1" applyAlignment="1">
      <alignment horizontal="right" wrapText="1"/>
    </xf>
    <xf numFmtId="166" fontId="0" fillId="0" borderId="7" xfId="8" applyNumberFormat="1" applyFont="1" applyAlignment="1">
      <alignment horizontal="right" wrapText="1"/>
    </xf>
    <xf numFmtId="3" fontId="5" fillId="0" borderId="6" xfId="7" applyNumberFormat="1" applyAlignment="1">
      <alignment horizontal="right" wrapText="1"/>
    </xf>
    <xf numFmtId="166" fontId="5" fillId="0" borderId="6" xfId="7" applyNumberFormat="1" applyAlignment="1">
      <alignment horizontal="right" wrapText="1"/>
    </xf>
    <xf numFmtId="167" fontId="5" fillId="0" borderId="6" xfId="7" applyNumberFormat="1" applyAlignment="1">
      <alignment horizontal="right" wrapText="1"/>
    </xf>
    <xf numFmtId="4" fontId="0" fillId="0" borderId="7" xfId="8" applyNumberFormat="1" applyFont="1" applyAlignment="1">
      <alignment horizontal="right" wrapText="1"/>
    </xf>
    <xf numFmtId="4" fontId="5" fillId="0" borderId="6" xfId="7" applyNumberFormat="1" applyAlignment="1">
      <alignment horizontal="right" wrapText="1"/>
    </xf>
    <xf numFmtId="167" fontId="0" fillId="0" borderId="7" xfId="8" applyNumberFormat="1" applyFont="1" applyAlignment="1">
      <alignment horizontal="right" wrapText="1"/>
    </xf>
    <xf numFmtId="0" fontId="9" fillId="0" borderId="0" xfId="10"/>
    <xf numFmtId="0" fontId="9" fillId="5" borderId="0" xfId="10" applyFill="1"/>
    <xf numFmtId="0" fontId="10" fillId="5" borderId="0" xfId="10" applyFont="1" applyFill="1"/>
    <xf numFmtId="43" fontId="0" fillId="0" borderId="0" xfId="0" applyNumberFormat="1"/>
    <xf numFmtId="0" fontId="13" fillId="11" borderId="0" xfId="11" applyFill="1"/>
    <xf numFmtId="0" fontId="13" fillId="0" borderId="0" xfId="11"/>
    <xf numFmtId="0" fontId="12" fillId="12" borderId="0" xfId="0" applyFont="1" applyFill="1"/>
    <xf numFmtId="43" fontId="0" fillId="0" borderId="0" xfId="1" applyFont="1"/>
    <xf numFmtId="0" fontId="13" fillId="10" borderId="0" xfId="11" applyFill="1"/>
    <xf numFmtId="0" fontId="15" fillId="10" borderId="0" xfId="11" applyFont="1" applyFill="1"/>
    <xf numFmtId="0" fontId="14" fillId="13" borderId="0" xfId="11" applyFont="1" applyFill="1"/>
    <xf numFmtId="0" fontId="1" fillId="13" borderId="0" xfId="0" applyFont="1" applyFill="1"/>
    <xf numFmtId="0" fontId="13" fillId="13" borderId="0" xfId="11" applyFill="1"/>
    <xf numFmtId="0" fontId="15" fillId="13" borderId="0" xfId="11" applyFont="1" applyFill="1"/>
    <xf numFmtId="0" fontId="16" fillId="0" borderId="0" xfId="12"/>
    <xf numFmtId="0" fontId="15" fillId="0" borderId="0" xfId="12" applyFont="1"/>
    <xf numFmtId="2" fontId="16" fillId="0" borderId="0" xfId="12" applyNumberFormat="1"/>
    <xf numFmtId="168" fontId="0" fillId="0" borderId="0" xfId="0" applyNumberFormat="1"/>
    <xf numFmtId="9" fontId="0" fillId="0" borderId="0" xfId="2" applyFont="1"/>
    <xf numFmtId="0" fontId="13" fillId="14" borderId="0" xfId="11" applyFill="1"/>
    <xf numFmtId="0" fontId="15" fillId="14" borderId="0" xfId="11" applyFont="1" applyFill="1"/>
    <xf numFmtId="11" fontId="0" fillId="14" borderId="0" xfId="0" applyNumberFormat="1" applyFill="1"/>
    <xf numFmtId="11" fontId="0" fillId="4" borderId="0" xfId="0" applyNumberFormat="1" applyFill="1"/>
    <xf numFmtId="0" fontId="4" fillId="0" borderId="8" xfId="9">
      <alignment wrapText="1"/>
    </xf>
    <xf numFmtId="0" fontId="18" fillId="0" borderId="0" xfId="0" applyFont="1"/>
    <xf numFmtId="0" fontId="6" fillId="0" borderId="0" xfId="0" applyFont="1"/>
    <xf numFmtId="0" fontId="5" fillId="0" borderId="0" xfId="0" applyFont="1" applyAlignment="1">
      <alignment horizontal="right"/>
    </xf>
    <xf numFmtId="0" fontId="0" fillId="0" borderId="0" xfId="0" applyAlignment="1">
      <alignment horizontal="left"/>
    </xf>
    <xf numFmtId="0" fontId="5" fillId="0" borderId="5" xfId="5" applyAlignment="1">
      <alignment horizontal="right" wrapText="1"/>
    </xf>
    <xf numFmtId="0" fontId="8" fillId="0" borderId="0" xfId="0" applyFont="1"/>
    <xf numFmtId="0" fontId="19" fillId="0" borderId="0" xfId="0" applyFont="1"/>
    <xf numFmtId="0" fontId="0" fillId="0" borderId="8" xfId="0" applyBorder="1"/>
    <xf numFmtId="0" fontId="0" fillId="11" borderId="0" xfId="0" applyFill="1"/>
    <xf numFmtId="4" fontId="0" fillId="0" borderId="0" xfId="0" applyNumberFormat="1"/>
    <xf numFmtId="169" fontId="0" fillId="0" borderId="0" xfId="0" applyNumberFormat="1" applyAlignment="1">
      <alignment horizontal="left"/>
    </xf>
    <xf numFmtId="0" fontId="1" fillId="17" borderId="0" xfId="0" applyFont="1" applyFill="1"/>
    <xf numFmtId="0" fontId="11" fillId="0" borderId="0" xfId="0" applyFont="1"/>
    <xf numFmtId="0" fontId="0" fillId="18" borderId="0" xfId="0" applyFill="1"/>
    <xf numFmtId="164" fontId="0" fillId="0" borderId="0" xfId="0" applyNumberFormat="1"/>
    <xf numFmtId="0" fontId="21" fillId="0" borderId="0" xfId="0" applyFont="1"/>
    <xf numFmtId="0" fontId="22" fillId="5" borderId="0" xfId="0" applyFont="1" applyFill="1"/>
    <xf numFmtId="0" fontId="21" fillId="5" borderId="0" xfId="0" applyFont="1" applyFill="1"/>
    <xf numFmtId="0" fontId="22" fillId="2" borderId="0" xfId="0" applyFont="1" applyFill="1"/>
    <xf numFmtId="0" fontId="21" fillId="2" borderId="0" xfId="0" applyFont="1" applyFill="1"/>
    <xf numFmtId="0" fontId="23" fillId="2" borderId="0" xfId="13" applyFont="1" applyFill="1"/>
    <xf numFmtId="0" fontId="22" fillId="10" borderId="0" xfId="0" applyFont="1" applyFill="1"/>
    <xf numFmtId="0" fontId="21" fillId="10" borderId="0" xfId="0" applyFont="1" applyFill="1"/>
    <xf numFmtId="0" fontId="22" fillId="4" borderId="0" xfId="0" applyFont="1" applyFill="1"/>
    <xf numFmtId="0" fontId="21" fillId="4" borderId="0" xfId="0" applyFont="1" applyFill="1"/>
    <xf numFmtId="43" fontId="21" fillId="0" borderId="0" xfId="1" applyFont="1"/>
    <xf numFmtId="0" fontId="22" fillId="15" borderId="0" xfId="0" applyFont="1" applyFill="1"/>
    <xf numFmtId="0" fontId="21" fillId="15" borderId="0" xfId="0" applyFont="1" applyFill="1"/>
    <xf numFmtId="0" fontId="22" fillId="16" borderId="0" xfId="0" applyFont="1" applyFill="1"/>
    <xf numFmtId="0" fontId="24" fillId="0" borderId="0" xfId="0" applyFont="1"/>
    <xf numFmtId="0" fontId="21" fillId="6" borderId="0" xfId="0" applyFont="1" applyFill="1"/>
    <xf numFmtId="165" fontId="21" fillId="0" borderId="1" xfId="1" applyNumberFormat="1" applyFont="1" applyBorder="1"/>
    <xf numFmtId="9" fontId="21" fillId="0" borderId="0" xfId="2" applyFont="1"/>
    <xf numFmtId="165" fontId="21" fillId="0" borderId="0" xfId="0" applyNumberFormat="1" applyFont="1"/>
    <xf numFmtId="165" fontId="21" fillId="0" borderId="0" xfId="1" applyNumberFormat="1" applyFont="1"/>
    <xf numFmtId="165" fontId="21" fillId="0" borderId="0" xfId="1" applyNumberFormat="1" applyFont="1" applyBorder="1"/>
    <xf numFmtId="0" fontId="22" fillId="0" borderId="0" xfId="0" applyFont="1"/>
    <xf numFmtId="164" fontId="21" fillId="0" borderId="1" xfId="1" applyNumberFormat="1" applyFont="1" applyBorder="1"/>
    <xf numFmtId="165" fontId="21" fillId="0" borderId="1" xfId="1" applyNumberFormat="1" applyFont="1" applyFill="1" applyBorder="1"/>
    <xf numFmtId="0" fontId="25" fillId="0" borderId="0" xfId="0" applyFont="1"/>
    <xf numFmtId="43" fontId="21" fillId="0" borderId="1" xfId="1" applyFont="1" applyBorder="1"/>
    <xf numFmtId="0" fontId="26" fillId="8" borderId="0" xfId="0" applyFont="1" applyFill="1"/>
    <xf numFmtId="0" fontId="21" fillId="8" borderId="0" xfId="0" applyFont="1" applyFill="1"/>
    <xf numFmtId="0" fontId="21" fillId="9" borderId="2" xfId="0" applyFont="1" applyFill="1" applyBorder="1" applyAlignment="1">
      <alignment horizontal="left"/>
    </xf>
    <xf numFmtId="165" fontId="21" fillId="0" borderId="1" xfId="1" applyNumberFormat="1" applyFont="1" applyBorder="1" applyAlignment="1">
      <alignment horizontal="center"/>
    </xf>
    <xf numFmtId="165" fontId="21" fillId="0" borderId="1" xfId="1" applyNumberFormat="1" applyFont="1" applyFill="1" applyBorder="1" applyAlignment="1">
      <alignment horizontal="center"/>
    </xf>
    <xf numFmtId="0" fontId="21" fillId="9" borderId="0" xfId="0" applyFont="1" applyFill="1"/>
    <xf numFmtId="43" fontId="21" fillId="0" borderId="1" xfId="1" applyFont="1" applyBorder="1" applyAlignment="1">
      <alignment horizontal="center"/>
    </xf>
    <xf numFmtId="43" fontId="21" fillId="0" borderId="0" xfId="0" applyNumberFormat="1" applyFont="1"/>
    <xf numFmtId="165" fontId="21" fillId="0" borderId="3" xfId="1" applyNumberFormat="1" applyFont="1" applyBorder="1" applyAlignment="1"/>
    <xf numFmtId="43" fontId="21" fillId="0" borderId="0" xfId="1" applyFont="1" applyBorder="1" applyAlignment="1">
      <alignment horizontal="center"/>
    </xf>
    <xf numFmtId="43" fontId="21" fillId="0" borderId="0" xfId="1" applyFont="1" applyBorder="1"/>
    <xf numFmtId="165" fontId="21" fillId="0" borderId="0" xfId="1" applyNumberFormat="1" applyFont="1" applyBorder="1" applyAlignment="1">
      <alignment horizontal="center"/>
    </xf>
    <xf numFmtId="165" fontId="22" fillId="0" borderId="1" xfId="1" applyNumberFormat="1" applyFont="1" applyBorder="1"/>
    <xf numFmtId="0" fontId="27" fillId="0" borderId="0" xfId="0" applyFont="1"/>
    <xf numFmtId="0" fontId="28" fillId="0" borderId="0" xfId="14"/>
    <xf numFmtId="0" fontId="29" fillId="0" borderId="0" xfId="14" applyFont="1"/>
    <xf numFmtId="0" fontId="30" fillId="0" borderId="0" xfId="14" applyFont="1"/>
    <xf numFmtId="0" fontId="31" fillId="0" borderId="0" xfId="14" applyFont="1"/>
    <xf numFmtId="0" fontId="32" fillId="0" borderId="0" xfId="14" applyFont="1"/>
    <xf numFmtId="0" fontId="33" fillId="0" borderId="0" xfId="14" applyFont="1"/>
    <xf numFmtId="0" fontId="28" fillId="0" borderId="0" xfId="14" applyAlignment="1">
      <alignment horizontal="left"/>
    </xf>
    <xf numFmtId="9" fontId="21" fillId="0" borderId="0" xfId="2" applyFont="1" applyAlignment="1">
      <alignment horizontal="left"/>
    </xf>
    <xf numFmtId="164" fontId="21" fillId="0" borderId="1" xfId="1" applyNumberFormat="1" applyFont="1" applyFill="1" applyBorder="1"/>
    <xf numFmtId="165" fontId="21" fillId="11" borderId="1" xfId="1" applyNumberFormat="1" applyFont="1" applyFill="1" applyBorder="1"/>
    <xf numFmtId="0" fontId="34" fillId="0" borderId="0" xfId="15"/>
    <xf numFmtId="0" fontId="51" fillId="0" borderId="15" xfId="15" applyFont="1" applyBorder="1" applyAlignment="1" applyProtection="1">
      <alignment horizontal="center"/>
      <protection locked="0"/>
    </xf>
    <xf numFmtId="0" fontId="51" fillId="0" borderId="15" xfId="53" applyFont="1" applyBorder="1" applyAlignment="1" applyProtection="1">
      <alignment horizontal="center"/>
      <protection locked="0"/>
    </xf>
    <xf numFmtId="1" fontId="51" fillId="0" borderId="15" xfId="15" applyNumberFormat="1" applyFont="1" applyBorder="1" applyAlignment="1" applyProtection="1">
      <alignment horizontal="center"/>
      <protection locked="0"/>
    </xf>
    <xf numFmtId="3" fontId="51" fillId="0" borderId="0" xfId="54" applyNumberFormat="1" applyFont="1" applyFill="1" applyBorder="1" applyAlignment="1" applyProtection="1">
      <alignment horizontal="left"/>
      <protection locked="0"/>
    </xf>
    <xf numFmtId="3" fontId="51" fillId="0" borderId="0" xfId="54" applyNumberFormat="1" applyFont="1" applyFill="1" applyBorder="1" applyProtection="1">
      <alignment horizontal="right"/>
      <protection locked="0"/>
    </xf>
    <xf numFmtId="172" fontId="51" fillId="0" borderId="0" xfId="15" applyNumberFormat="1" applyFont="1" applyAlignment="1" applyProtection="1">
      <alignment horizontal="right"/>
      <protection locked="0"/>
    </xf>
    <xf numFmtId="3" fontId="51" fillId="0" borderId="0" xfId="15" applyNumberFormat="1" applyFont="1" applyAlignment="1" applyProtection="1">
      <alignment horizontal="right"/>
      <protection locked="0"/>
    </xf>
    <xf numFmtId="3" fontId="52" fillId="0" borderId="0" xfId="15" applyNumberFormat="1" applyFont="1" applyProtection="1">
      <protection locked="0"/>
    </xf>
    <xf numFmtId="3" fontId="52" fillId="0" borderId="0" xfId="54" applyNumberFormat="1" applyFont="1" applyFill="1" applyBorder="1" applyAlignment="1" applyProtection="1">
      <alignment horizontal="left" indent="1"/>
      <protection locked="0"/>
    </xf>
    <xf numFmtId="3" fontId="52" fillId="0" borderId="0" xfId="15" applyNumberFormat="1" applyFont="1" applyAlignment="1" applyProtection="1">
      <alignment horizontal="right"/>
      <protection locked="0"/>
    </xf>
    <xf numFmtId="0" fontId="51" fillId="0" borderId="0" xfId="15" applyFont="1" applyProtection="1">
      <protection locked="0"/>
    </xf>
    <xf numFmtId="3" fontId="52" fillId="0" borderId="0" xfId="54" applyNumberFormat="1" applyFont="1" applyFill="1" applyBorder="1" applyAlignment="1" applyProtection="1">
      <alignment horizontal="left" vertical="top" indent="1"/>
      <protection locked="0"/>
    </xf>
    <xf numFmtId="0" fontId="51" fillId="0" borderId="0" xfId="15" applyFont="1" applyAlignment="1" applyProtection="1">
      <alignment horizontal="left"/>
      <protection locked="0"/>
    </xf>
    <xf numFmtId="3" fontId="51" fillId="0" borderId="14" xfId="15" applyNumberFormat="1" applyFont="1" applyBorder="1" applyAlignment="1" applyProtection="1">
      <alignment horizontal="right"/>
      <protection locked="0"/>
    </xf>
    <xf numFmtId="0" fontId="56" fillId="0" borderId="0" xfId="15" applyFont="1" applyProtection="1">
      <protection locked="0"/>
    </xf>
    <xf numFmtId="0" fontId="56" fillId="0" borderId="0" xfId="15" applyFont="1" applyAlignment="1" applyProtection="1">
      <alignment horizontal="center"/>
      <protection locked="0"/>
    </xf>
    <xf numFmtId="0" fontId="56" fillId="0" borderId="0" xfId="56" applyFont="1" applyProtection="1">
      <alignment horizontal="left"/>
      <protection locked="0"/>
    </xf>
    <xf numFmtId="173" fontId="51" fillId="0" borderId="0" xfId="15" applyNumberFormat="1" applyFont="1" applyAlignment="1" applyProtection="1">
      <alignment horizontal="right"/>
      <protection locked="0"/>
    </xf>
    <xf numFmtId="173" fontId="52" fillId="0" borderId="0" xfId="15" applyNumberFormat="1" applyFont="1" applyAlignment="1" applyProtection="1">
      <alignment horizontal="right"/>
      <protection locked="0"/>
    </xf>
    <xf numFmtId="165" fontId="26" fillId="0" borderId="0" xfId="0" applyNumberFormat="1" applyFont="1"/>
    <xf numFmtId="0" fontId="26" fillId="0" borderId="0" xfId="0" applyFont="1"/>
    <xf numFmtId="0" fontId="0" fillId="44" borderId="0" xfId="0" applyFill="1"/>
    <xf numFmtId="1" fontId="9" fillId="0" borderId="0" xfId="10" applyNumberFormat="1"/>
    <xf numFmtId="1" fontId="28" fillId="0" borderId="0" xfId="14" applyNumberFormat="1"/>
    <xf numFmtId="165" fontId="80" fillId="0" borderId="1" xfId="1" applyNumberFormat="1" applyFont="1" applyFill="1" applyBorder="1"/>
    <xf numFmtId="0" fontId="0" fillId="45" borderId="0" xfId="0" applyFill="1"/>
    <xf numFmtId="0" fontId="21" fillId="0" borderId="1" xfId="1" applyNumberFormat="1" applyFont="1" applyFill="1" applyBorder="1"/>
    <xf numFmtId="4" fontId="0" fillId="11" borderId="0" xfId="0" applyNumberFormat="1" applyFill="1"/>
    <xf numFmtId="165" fontId="21" fillId="0" borderId="3" xfId="1" applyNumberFormat="1" applyFont="1" applyBorder="1" applyAlignment="1">
      <alignment horizontal="center"/>
    </xf>
    <xf numFmtId="165" fontId="21" fillId="0" borderId="4" xfId="1" applyNumberFormat="1" applyFont="1" applyBorder="1" applyAlignment="1">
      <alignment horizontal="center"/>
    </xf>
    <xf numFmtId="0" fontId="21" fillId="0" borderId="2" xfId="0" applyFont="1" applyBorder="1" applyAlignment="1">
      <alignment horizontal="left"/>
    </xf>
    <xf numFmtId="43" fontId="21" fillId="0" borderId="3" xfId="1" applyFont="1" applyBorder="1" applyAlignment="1">
      <alignment horizontal="center"/>
    </xf>
    <xf numFmtId="43" fontId="21" fillId="0" borderId="4" xfId="1" applyFont="1" applyBorder="1" applyAlignment="1">
      <alignment horizontal="center"/>
    </xf>
    <xf numFmtId="165" fontId="21" fillId="0" borderId="1" xfId="1" applyNumberFormat="1" applyFont="1" applyBorder="1" applyAlignment="1">
      <alignment horizontal="center"/>
    </xf>
    <xf numFmtId="0" fontId="57" fillId="0" borderId="0" xfId="56" applyFont="1" applyAlignment="1" applyProtection="1">
      <alignment wrapText="1"/>
      <protection locked="0"/>
    </xf>
    <xf numFmtId="0" fontId="50" fillId="0" borderId="14" xfId="15" applyFont="1" applyBorder="1" applyAlignment="1" applyProtection="1">
      <alignment horizontal="left" wrapText="1"/>
      <protection locked="0"/>
    </xf>
    <xf numFmtId="0" fontId="55" fillId="0" borderId="16" xfId="55" applyFont="1" applyBorder="1" applyAlignment="1" applyProtection="1">
      <alignment wrapText="1"/>
      <protection locked="0"/>
    </xf>
    <xf numFmtId="3" fontId="56" fillId="0" borderId="0" xfId="54" applyNumberFormat="1" applyFont="1" applyFill="1" applyBorder="1" applyAlignment="1" applyProtection="1">
      <alignment horizontal="center" wrapText="1"/>
      <protection locked="0"/>
    </xf>
    <xf numFmtId="0" fontId="58" fillId="0" borderId="0" xfId="15" applyFont="1" applyAlignment="1" applyProtection="1">
      <alignment wrapText="1"/>
      <protection locked="0"/>
    </xf>
    <xf numFmtId="0" fontId="56" fillId="0" borderId="0" xfId="15" applyFont="1" applyProtection="1">
      <protection locked="0"/>
    </xf>
    <xf numFmtId="0" fontId="55" fillId="0" borderId="0" xfId="56" applyFont="1" applyAlignment="1" applyProtection="1">
      <alignment wrapText="1"/>
      <protection locked="0"/>
    </xf>
    <xf numFmtId="49" fontId="55" fillId="0" borderId="0" xfId="15" applyNumberFormat="1" applyFont="1" applyAlignment="1" applyProtection="1">
      <alignment wrapText="1"/>
      <protection locked="0"/>
    </xf>
    <xf numFmtId="0" fontId="58" fillId="0" borderId="0" xfId="55" applyFont="1" applyAlignment="1" applyProtection="1">
      <alignment wrapText="1"/>
      <protection locked="0"/>
    </xf>
    <xf numFmtId="0" fontId="57" fillId="0" borderId="0" xfId="36" applyFont="1" applyAlignment="1" applyProtection="1">
      <alignment horizontal="left" wrapText="1"/>
      <protection locked="0"/>
    </xf>
    <xf numFmtId="0" fontId="56" fillId="0" borderId="0" xfId="56" applyFont="1" applyAlignment="1" applyProtection="1">
      <alignment wrapText="1"/>
      <protection locked="0"/>
    </xf>
    <xf numFmtId="49" fontId="56" fillId="0" borderId="0" xfId="15" applyNumberFormat="1" applyFont="1" applyAlignment="1" applyProtection="1">
      <alignment wrapText="1"/>
      <protection locked="0"/>
    </xf>
    <xf numFmtId="0" fontId="56" fillId="0" borderId="0" xfId="15" applyFont="1" applyAlignment="1" applyProtection="1">
      <alignment wrapText="1"/>
      <protection locked="0"/>
    </xf>
    <xf numFmtId="0" fontId="55" fillId="0" borderId="0" xfId="55" applyFont="1" applyAlignment="1" applyProtection="1">
      <alignment wrapText="1"/>
      <protection locked="0"/>
    </xf>
    <xf numFmtId="0" fontId="56" fillId="0" borderId="0" xfId="56" applyFont="1" applyAlignment="1" applyProtection="1">
      <alignment horizontal="left" wrapText="1"/>
      <protection locked="0"/>
    </xf>
    <xf numFmtId="49" fontId="58" fillId="0" borderId="0" xfId="15" applyNumberFormat="1" applyFont="1" applyAlignment="1" applyProtection="1">
      <alignment wrapText="1"/>
      <protection locked="0"/>
    </xf>
    <xf numFmtId="0" fontId="4" fillId="0" borderId="8" xfId="9">
      <alignment wrapText="1"/>
    </xf>
    <xf numFmtId="0" fontId="20" fillId="0" borderId="8" xfId="9" applyFont="1">
      <alignment wrapText="1"/>
    </xf>
    <xf numFmtId="0" fontId="0" fillId="0" borderId="8" xfId="0" applyBorder="1"/>
    <xf numFmtId="0" fontId="5" fillId="0" borderId="6" xfId="7">
      <alignment wrapText="1"/>
    </xf>
    <xf numFmtId="0" fontId="0" fillId="0" borderId="0" xfId="0"/>
  </cellXfs>
  <cellStyles count="161">
    <cellStyle name="20% - Accent1 2" xfId="83" xr:uid="{9676C5D1-13E5-4CDE-9EE7-9E8FC67762F0}"/>
    <cellStyle name="20% - Accent2 2" xfId="84" xr:uid="{13713B88-CB82-4A1C-8D2C-0B6DE0D3B6E9}"/>
    <cellStyle name="20% - Accent3 2" xfId="85" xr:uid="{EF0968C6-2A69-4A8C-B281-005B980A0E9A}"/>
    <cellStyle name="20% - Accent4 2" xfId="86" xr:uid="{FE288FFC-3DD4-4AAC-8B75-7A54173BF635}"/>
    <cellStyle name="20% - Accent5 2" xfId="87" xr:uid="{D1B1C333-642B-45DF-A2D3-232A7DDD19DE}"/>
    <cellStyle name="20% - Accent6 2" xfId="88" xr:uid="{2EEF1E28-1C11-4987-9FE0-428D182B2C38}"/>
    <cellStyle name="40% - Accent1 2" xfId="89" xr:uid="{EE67A0B1-B3EE-43FC-9BC9-DFFFCF837539}"/>
    <cellStyle name="40% - Accent2 2" xfId="90" xr:uid="{1DF6AA9F-3B23-4256-97C2-713F85AAA99A}"/>
    <cellStyle name="40% - Accent3 2" xfId="91" xr:uid="{732A0D63-8C85-4861-8914-BEAE7F5EEE6B}"/>
    <cellStyle name="40% - Accent4 2" xfId="92" xr:uid="{DA857207-2B8F-41A3-B3C2-EC6A5E601616}"/>
    <cellStyle name="40% - Accent5 2" xfId="93" xr:uid="{4D54A1DA-597E-4AF8-AA23-FA314A4BA1D1}"/>
    <cellStyle name="40% - Accent6 2" xfId="94" xr:uid="{491BEC96-EC84-4A74-BE9C-1E4E5AACB938}"/>
    <cellStyle name="60% - Accent1 2" xfId="95" xr:uid="{2381A56A-4B8D-4A0C-8C6E-B5FF78D2ED4D}"/>
    <cellStyle name="60% - Accent2 2" xfId="96" xr:uid="{B0C4DF3B-575C-4D13-93D5-1EECCA58FB44}"/>
    <cellStyle name="60% - Accent3 2" xfId="97" xr:uid="{470829C0-A407-4DED-A7CB-27CF427D8F04}"/>
    <cellStyle name="60% - Accent4 2" xfId="98" xr:uid="{B6421944-0E15-470B-9783-E5A92A34F7F0}"/>
    <cellStyle name="60% - Accent5 2" xfId="99" xr:uid="{5F283B23-E208-4926-BDD3-E711F27EEA82}"/>
    <cellStyle name="60% - Accent6 2" xfId="100" xr:uid="{7E42BD8F-146E-4E31-A342-ED53299CFA72}"/>
    <cellStyle name="Accent1 2" xfId="101" xr:uid="{1FD4FB04-081A-4BA6-B0F4-C1A601947EDF}"/>
    <cellStyle name="Accent2 2" xfId="102" xr:uid="{9E456489-3F6E-437E-ADB7-617482C29786}"/>
    <cellStyle name="Accent3 2" xfId="103" xr:uid="{9B3D15C4-8F65-4CA3-A35F-5F30141C1E6A}"/>
    <cellStyle name="Accent4 2" xfId="104" xr:uid="{F57E643C-2FF9-4A8F-A66D-8705B8A5A401}"/>
    <cellStyle name="Accent5 2" xfId="105" xr:uid="{48B126BF-6CBC-48ED-94D5-0B7A73B6FF5B}"/>
    <cellStyle name="Accent6 2" xfId="106" xr:uid="{D339E5F0-0F9E-4088-AE8E-E74142B48D84}"/>
    <cellStyle name="Bad 2" xfId="107" xr:uid="{6D92D050-B956-4BA8-8AE3-FC7D21990C3B}"/>
    <cellStyle name="Body: normal cell" xfId="8" xr:uid="{00000000-0005-0000-0000-000000000000}"/>
    <cellStyle name="Calculation 2" xfId="108" xr:uid="{B17C77D3-3295-4728-A9E2-F13B998A19A9}"/>
    <cellStyle name="Check Cell 2" xfId="109" xr:uid="{06FC306D-4F97-45BA-9D54-72E308E69703}"/>
    <cellStyle name="Column heading" xfId="16" xr:uid="{7E13FB18-6AF2-4877-BC1B-A5C1791FADB0}"/>
    <cellStyle name="Comma" xfId="1" builtinId="3"/>
    <cellStyle name="Comma 2" xfId="60" xr:uid="{AE89B417-4457-4585-A1F5-B3C1529A927B}"/>
    <cellStyle name="Comma 2 2" xfId="68" xr:uid="{51ACF644-CC9C-48E3-B2D4-AAE32E4359BD}"/>
    <cellStyle name="Comma 3" xfId="61" xr:uid="{6A77129D-0E7C-4174-9E69-A289C6AEE962}"/>
    <cellStyle name="Comma 4" xfId="69" xr:uid="{796CC2E3-107B-4A93-B01F-E668ED4C0DC4}"/>
    <cellStyle name="Comma 5" xfId="70" xr:uid="{D8357806-EA43-4DC0-AE9B-C404F27DA006}"/>
    <cellStyle name="Comma 6" xfId="59" xr:uid="{BBE39449-85AB-43E6-9444-31264C656538}"/>
    <cellStyle name="Comma 7" xfId="155" xr:uid="{86B59D40-08D3-4970-BC9B-8A5C6BC13F0C}"/>
    <cellStyle name="Comma 8" xfId="157" xr:uid="{DF5374C5-6462-4CEF-A0E8-FFF2B517FE12}"/>
    <cellStyle name="Corner heading" xfId="17" xr:uid="{AF22B04E-D0F9-4070-8B42-961F90417657}"/>
    <cellStyle name="Currency 2" xfId="71" xr:uid="{4716E4FA-DDFB-4FE7-A744-5088D592EE25}"/>
    <cellStyle name="Currency 3" xfId="81" xr:uid="{DFE1FDD6-74AF-4499-8457-A20C0911ECC3}"/>
    <cellStyle name="Currency 3 2" xfId="110" xr:uid="{A47EED7D-5A97-4410-8F73-53C722A38CEB}"/>
    <cellStyle name="Data" xfId="18" xr:uid="{1E3A7978-E9C4-484F-A0BC-8BC20AF99827}"/>
    <cellStyle name="Data 2" xfId="54" xr:uid="{B437BC8D-3283-4EF9-A011-46050E78C9F4}"/>
    <cellStyle name="Data no deci" xfId="19" xr:uid="{400231E4-E9CB-4E29-9AEE-BE57AD246AB5}"/>
    <cellStyle name="Data Superscript" xfId="20" xr:uid="{8E7CAF28-D0B4-4509-B535-2C55663A2B4A}"/>
    <cellStyle name="Data_1-1A-Regular" xfId="21" xr:uid="{7A324629-762B-4967-9462-D4A1304E94D9}"/>
    <cellStyle name="Explanatory Text 2" xfId="111" xr:uid="{EDC72778-5305-4420-89CD-89B0C920287C}"/>
    <cellStyle name="Font: Calibri, 9pt regular" xfId="4" xr:uid="{00000000-0005-0000-0000-000002000000}"/>
    <cellStyle name="Footnotes: top row" xfId="9" xr:uid="{00000000-0005-0000-0000-000003000000}"/>
    <cellStyle name="Good 2" xfId="112" xr:uid="{1559264C-3EBD-414B-ADA9-34B676DF5CEF}"/>
    <cellStyle name="Header: bottom row" xfId="5" xr:uid="{00000000-0005-0000-0000-000004000000}"/>
    <cellStyle name="Heading 1 2" xfId="113" xr:uid="{0979E492-DE12-404E-B6D0-B11547AD81A1}"/>
    <cellStyle name="Heading 2 2" xfId="114" xr:uid="{B7019E3F-824A-4B19-80EF-60AA2ED63F26}"/>
    <cellStyle name="Heading 3 2" xfId="115" xr:uid="{8C3C913B-3E18-4C76-8728-2E7F02A2459C}"/>
    <cellStyle name="Heading 4 2" xfId="116" xr:uid="{4CD63537-28CB-4D4A-8C32-B1505799FAFE}"/>
    <cellStyle name="Hed Side" xfId="22" xr:uid="{E8E91C03-E4B7-467F-83DC-4B66D0331F21}"/>
    <cellStyle name="Hed Side 2" xfId="53" xr:uid="{535EFD23-EF73-4A86-BA24-1DB322C01220}"/>
    <cellStyle name="Hed Side bold" xfId="23" xr:uid="{425C31B7-AC27-421C-99F5-6A78B800E4D3}"/>
    <cellStyle name="Hed Side Indent" xfId="24" xr:uid="{9FA29B44-275D-4B01-A5E4-7432A0FF8B8A}"/>
    <cellStyle name="Hed Side Regular" xfId="25" xr:uid="{6BB59EF2-4271-44D3-A3AB-4FCA34CA29C9}"/>
    <cellStyle name="Hed Side_1-1A-Regular" xfId="26" xr:uid="{AD3E3CB2-1AD5-4222-9F56-7F9427A66735}"/>
    <cellStyle name="Hed Top" xfId="27" xr:uid="{2584BC20-3372-4C04-B16F-8D8DDF8BA1DF}"/>
    <cellStyle name="Hed Top - SECTION" xfId="28" xr:uid="{C8C2B849-124D-4355-96D4-66466183E00C}"/>
    <cellStyle name="Hed Top_3-new4" xfId="29" xr:uid="{5FFDCB1F-A476-4D59-94D3-9EE9F70ECF09}"/>
    <cellStyle name="Hyperlink" xfId="13" builtinId="8"/>
    <cellStyle name="Hyperlink 2" xfId="152" xr:uid="{10C12AB4-D581-4989-BECB-6E46FE0AC093}"/>
    <cellStyle name="Hyperlink 3" xfId="153" xr:uid="{322CB620-B75D-4525-8754-CFE482EE3224}"/>
    <cellStyle name="Input 2" xfId="117" xr:uid="{A50DC4CA-9CD5-48F0-8CA3-53F98B04ABCC}"/>
    <cellStyle name="Linked Cell 2" xfId="118" xr:uid="{40336347-B25D-4D90-BD7D-0DC9AD2BC79B}"/>
    <cellStyle name="Neutral 2" xfId="119" xr:uid="{980C9E33-8CEE-410D-BBE7-5FD1B6AD763A}"/>
    <cellStyle name="Normal" xfId="0" builtinId="0"/>
    <cellStyle name="Normal 10" xfId="156" xr:uid="{148A3371-3D07-428D-A606-7C084538DAC4}"/>
    <cellStyle name="Normal 11" xfId="154" xr:uid="{5A4DC64E-BA48-4503-83DC-57ABDF1E35BA}"/>
    <cellStyle name="Normal 12" xfId="158" xr:uid="{27F366D7-00C6-4275-B933-936D870B4A05}"/>
    <cellStyle name="Normal 13" xfId="159" xr:uid="{2D1499AD-269A-4241-BBD8-296C73FB8BD4}"/>
    <cellStyle name="Normal 14" xfId="15" xr:uid="{0F9C4BE3-AE40-4946-9508-50A81D7723A2}"/>
    <cellStyle name="Normal 2" xfId="3" xr:uid="{00000000-0005-0000-0000-000007000000}"/>
    <cellStyle name="Normal 2 2" xfId="72" xr:uid="{B158559B-BEEE-4F97-8CB6-0DE2CF9358B4}"/>
    <cellStyle name="Normal 2 3" xfId="73" xr:uid="{0AB47133-4EB6-4CF8-8989-7403286AA830}"/>
    <cellStyle name="Normal 2 4" xfId="30" xr:uid="{46F6A537-6F13-4756-8812-D25690B6DCE5}"/>
    <cellStyle name="Normal 3" xfId="10" xr:uid="{00000000-0005-0000-0000-000008000000}"/>
    <cellStyle name="Normal 3 2" xfId="74" xr:uid="{F042E205-2D9F-427C-A1C7-8E13D30F5CFF}"/>
    <cellStyle name="Normal 3 2 2" xfId="120" xr:uid="{66FD476A-6974-4DAD-9ABB-4595F5E85709}"/>
    <cellStyle name="Normal 3 2 2 2" xfId="121" xr:uid="{E294C937-FBF7-4789-B504-93006B7C5E6F}"/>
    <cellStyle name="Normal 3 2 3" xfId="122" xr:uid="{EAED3EDB-4060-4EB6-B401-488C55403F67}"/>
    <cellStyle name="Normal 3 3" xfId="123" xr:uid="{4F42BFC5-5F7A-4876-A172-58B100BEEAA1}"/>
    <cellStyle name="Normal 3 3 2" xfId="124" xr:uid="{9964C150-3BC4-41EE-95C7-82E959D2B92F}"/>
    <cellStyle name="Normal 3 3 2 2" xfId="125" xr:uid="{E8B18AC9-3E46-4C78-9A3D-2C7477758255}"/>
    <cellStyle name="Normal 3 3 3" xfId="126" xr:uid="{E28D3CCC-E686-4B64-867D-5B2A21E7AA9A}"/>
    <cellStyle name="Normal 3 4" xfId="127" xr:uid="{FFE2FC30-4BC9-47E7-9595-1D5E07921117}"/>
    <cellStyle name="Normal 3 4 2" xfId="128" xr:uid="{468AF8E6-8EA7-4EC3-92C5-21DE115CF26D}"/>
    <cellStyle name="Normal 3 5" xfId="129" xr:uid="{919FECAF-55E2-4464-BB66-BC52458EED5A}"/>
    <cellStyle name="Normal 3 6" xfId="130" xr:uid="{9E67CF40-AAC8-4E3F-B677-58023082101C}"/>
    <cellStyle name="Normal 3 7" xfId="131" xr:uid="{1C9B1FC9-4F99-4503-B75D-BE6854C5CAF5}"/>
    <cellStyle name="Normal 3 8" xfId="62" xr:uid="{1356C709-B79B-484E-BAC9-2E2E648DC37C}"/>
    <cellStyle name="Normal 4" xfId="11" xr:uid="{00000000-0005-0000-0000-000009000000}"/>
    <cellStyle name="Normal 4 2" xfId="75" xr:uid="{0B70B391-0EEC-4173-BCE4-C35236EFD260}"/>
    <cellStyle name="Normal 4 2 2" xfId="132" xr:uid="{28E845B1-7F78-46FF-B7B9-6D14D0B8F65D}"/>
    <cellStyle name="Normal 4 2 2 2" xfId="133" xr:uid="{5ECB3CD5-043E-400C-B452-BB2962DB5DFA}"/>
    <cellStyle name="Normal 4 2 3" xfId="134" xr:uid="{75DA974D-2EDD-4183-B018-F3DF8D89C9EA}"/>
    <cellStyle name="Normal 4 3" xfId="135" xr:uid="{05F51730-E621-4468-B787-2C28A191E038}"/>
    <cellStyle name="Normal 4 3 2" xfId="136" xr:uid="{C87E779C-B43E-4A28-A539-D85C129F6367}"/>
    <cellStyle name="Normal 4 3 2 2" xfId="137" xr:uid="{8FB3FB3E-3EB7-4AEF-B403-2C13AF7600BA}"/>
    <cellStyle name="Normal 4 3 3" xfId="138" xr:uid="{7788C318-500D-4758-BDE8-D2D65C8B5083}"/>
    <cellStyle name="Normal 4 4" xfId="139" xr:uid="{7C4DE68A-0369-4AF2-B232-BC1FE551BA2B}"/>
    <cellStyle name="Normal 4 4 2" xfId="140" xr:uid="{DAFE5E0A-11D5-4323-9E87-BC06BEE8229A}"/>
    <cellStyle name="Normal 4 5" xfId="141" xr:uid="{8C20FD40-B0CB-47D8-91E8-E291CD3096DD}"/>
    <cellStyle name="Normal 4 6" xfId="142" xr:uid="{48A8FD35-3EBF-47B4-9E02-1E56196483A2}"/>
    <cellStyle name="Normal 4 7" xfId="143" xr:uid="{276DB7B4-DD92-4EC5-8AE0-8C7A387A6A7A}"/>
    <cellStyle name="Normal 4 8" xfId="63" xr:uid="{E0CE42B4-C687-4C7B-BA83-977B464D791D}"/>
    <cellStyle name="Normal 5" xfId="12" xr:uid="{00000000-0005-0000-0000-00000A000000}"/>
    <cellStyle name="Normal 5 2" xfId="76" xr:uid="{E6B62C5D-AC6A-41DF-95B3-66AD3286EC15}"/>
    <cellStyle name="Normal 5 3" xfId="144" xr:uid="{C1E007D9-BE9A-4A3F-A9C0-520D1BB72996}"/>
    <cellStyle name="Normal 5 4" xfId="64" xr:uid="{766299FE-18FB-48D9-9132-48CA2A40D96C}"/>
    <cellStyle name="Normal 6" xfId="14" xr:uid="{C4487066-6536-4873-8E85-05AEC327DC3D}"/>
    <cellStyle name="Normal 6 2" xfId="145" xr:uid="{3CEB7A57-B224-4899-B75E-7DEDEE296D95}"/>
    <cellStyle name="Normal 6 3" xfId="77" xr:uid="{AB44D7E6-6F33-41AA-B84F-CE522E2DECBA}"/>
    <cellStyle name="Normal 7" xfId="57" xr:uid="{6442467C-AFEC-4752-8210-F9B5EC6F036A}"/>
    <cellStyle name="Normal 7 2" xfId="67" xr:uid="{DEA2A285-BB43-414F-858F-8DE08A21F9FE}"/>
    <cellStyle name="Normal 8" xfId="58" xr:uid="{899C1CEB-E174-492F-9FCC-A93AD0FD192E}"/>
    <cellStyle name="Normal 9" xfId="78" xr:uid="{1312053C-E610-470F-A68D-A3F257EE4BD8}"/>
    <cellStyle name="Note 2" xfId="82" xr:uid="{A4AB6393-B6EB-4AD5-8C69-C33B4ED474FD}"/>
    <cellStyle name="Note 2 2" xfId="146" xr:uid="{14C379B7-25E9-4DF7-B62C-7F0D4A5C2484}"/>
    <cellStyle name="Output 2" xfId="147" xr:uid="{8A1832E0-FC51-478F-8AD3-E4561738C191}"/>
    <cellStyle name="Parent row" xfId="7" xr:uid="{00000000-0005-0000-0000-00000B000000}"/>
    <cellStyle name="Percent" xfId="2" builtinId="5"/>
    <cellStyle name="Percent 2" xfId="65" xr:uid="{B5BEEF0B-D433-4BE8-8468-E187CFEC7926}"/>
    <cellStyle name="Percent 2 2" xfId="79" xr:uid="{4FE4A331-207B-4983-AB3D-B26206C1B95A}"/>
    <cellStyle name="Percent 3" xfId="66" xr:uid="{58D408F9-1951-4E92-A426-92612C81661F}"/>
    <cellStyle name="Percent 3 2" xfId="148" xr:uid="{594645A8-7E45-4032-8617-BF6B6DA6959E}"/>
    <cellStyle name="Percent 4" xfId="80" xr:uid="{EB5C12E9-166C-42BB-8546-BBED978168BB}"/>
    <cellStyle name="Percent 5" xfId="160" xr:uid="{D2E7B0C1-686E-449D-815D-A238431D2D75}"/>
    <cellStyle name="Reference" xfId="31" xr:uid="{C8B5DC0F-7626-431B-8068-BCFC148FF19B}"/>
    <cellStyle name="Row heading" xfId="32" xr:uid="{BC691730-4483-439C-8024-0BB183A2F652}"/>
    <cellStyle name="Source Hed" xfId="33" xr:uid="{A16E5817-D5B5-4EC1-AF43-BB4CB4A9152C}"/>
    <cellStyle name="Source Letter" xfId="34" xr:uid="{D16245EE-0EF1-4CCF-AA9D-C319B4DC1782}"/>
    <cellStyle name="Source Superscript" xfId="35" xr:uid="{9D5DBF68-0EC4-4058-87A6-840712C6DD10}"/>
    <cellStyle name="Source Superscript 2" xfId="55" xr:uid="{4B1566AA-18F2-4986-93C8-CE442039767E}"/>
    <cellStyle name="Source Text" xfId="36" xr:uid="{97BDFB4D-CE18-4A3E-88C5-8C63FF959087}"/>
    <cellStyle name="Source Text 2" xfId="56" xr:uid="{3D002E2D-6E15-47D4-9A61-627BB98C7DFB}"/>
    <cellStyle name="State" xfId="37" xr:uid="{ACD17D09-616D-4659-96EB-B8FBCA6A11F6}"/>
    <cellStyle name="Superscript" xfId="38" xr:uid="{CA953674-6D72-4261-8C4B-DB381B45A116}"/>
    <cellStyle name="Table Data" xfId="39" xr:uid="{4F471D38-343F-4F0D-84EC-2BACA16524C1}"/>
    <cellStyle name="Table Head Top" xfId="40" xr:uid="{82CE94E7-D75E-413C-914E-E68CC458F864}"/>
    <cellStyle name="Table Hed Side" xfId="41" xr:uid="{6EF7725A-A22D-437A-80EA-5D935EA2190B}"/>
    <cellStyle name="Table title" xfId="6" xr:uid="{00000000-0005-0000-0000-00000D000000}"/>
    <cellStyle name="Table Title 2" xfId="42" xr:uid="{447393E3-F48B-43E6-87CC-BA670017081F}"/>
    <cellStyle name="Title 2" xfId="149" xr:uid="{7D791B79-39E8-46C2-BC38-C6C587C56159}"/>
    <cellStyle name="Title Text" xfId="43" xr:uid="{4A3EAF37-4216-42FC-9079-1E6D48138C09}"/>
    <cellStyle name="Title Text 1" xfId="44" xr:uid="{D3BBD620-5BD2-46E0-B69F-4D22E939F7FA}"/>
    <cellStyle name="Title Text 2" xfId="45" xr:uid="{08591736-939F-40F7-9C49-1A124DC1472D}"/>
    <cellStyle name="Title-1" xfId="46" xr:uid="{45FB2D35-B21A-46EC-A622-A2CBCE829D64}"/>
    <cellStyle name="Title-2" xfId="47" xr:uid="{2D4030CE-3D14-4A6D-A338-BD1E91B58C2D}"/>
    <cellStyle name="Title-3" xfId="48" xr:uid="{14F7E604-1BBA-419D-86E1-0828A27C0C22}"/>
    <cellStyle name="Total 2" xfId="150" xr:uid="{3152E234-5311-4EE5-9542-F397B2374F62}"/>
    <cellStyle name="Warning Text 2" xfId="151" xr:uid="{08302B8E-8879-4B74-AD76-3FBC932C3FDF}"/>
    <cellStyle name="Wrap" xfId="49" xr:uid="{33CAA711-9208-40BF-96C3-0DB50656EF35}"/>
    <cellStyle name="Wrap Bold" xfId="50" xr:uid="{57DB918A-8449-4643-8F0D-93FEB1550991}"/>
    <cellStyle name="Wrap Title" xfId="51" xr:uid="{1C96E3AA-A3AC-4AA7-AF5C-DF39A5AB1406}"/>
    <cellStyle name="Wrap_NTS99-~11" xfId="52" xr:uid="{27489482-7A64-4F0F-9B19-3E2F6FF57A23}"/>
  </cellStyles>
  <dxfs count="0"/>
  <tableStyles count="0" defaultTableStyle="TableStyleMedium2" defaultPivotStyle="PivotStyleLight16"/>
  <colors>
    <mruColors>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3.xml"/><Relationship Id="rId50" Type="http://schemas.openxmlformats.org/officeDocument/2006/relationships/externalLink" Target="externalLinks/externalLink6.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4.xml"/><Relationship Id="rId8" Type="http://schemas.openxmlformats.org/officeDocument/2006/relationships/worksheet" Target="worksheets/sheet8.xml"/><Relationship Id="rId51" Type="http://schemas.openxmlformats.org/officeDocument/2006/relationships/externalLink" Target="externalLinks/externalLink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5.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chartUserShapes" Target="../drawings/drawing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2.xml"/><Relationship Id="rId1" Type="http://schemas.microsoft.com/office/2011/relationships/chartStyle" Target="style12.xml"/><Relationship Id="rId4" Type="http://schemas.openxmlformats.org/officeDocument/2006/relationships/chartUserShapes" Target="../drawings/drawing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4.xml"/><Relationship Id="rId1" Type="http://schemas.microsoft.com/office/2011/relationships/chartStyle" Target="style14.xml"/><Relationship Id="rId4" Type="http://schemas.openxmlformats.org/officeDocument/2006/relationships/chartUserShapes" Target="../drawings/drawing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9.xml"/><Relationship Id="rId1" Type="http://schemas.microsoft.com/office/2011/relationships/chartStyle" Target="style19.xml"/><Relationship Id="rId4" Type="http://schemas.openxmlformats.org/officeDocument/2006/relationships/chartUserShapes" Target="../drawings/drawing18.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21.xml"/><Relationship Id="rId1" Type="http://schemas.microsoft.com/office/2011/relationships/chartStyle" Target="style21.xml"/><Relationship Id="rId4" Type="http://schemas.openxmlformats.org/officeDocument/2006/relationships/chartUserShapes" Target="../drawings/drawing20.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23.xml"/><Relationship Id="rId1" Type="http://schemas.microsoft.com/office/2011/relationships/chartStyle" Target="style23.xml"/><Relationship Id="rId4" Type="http://schemas.openxmlformats.org/officeDocument/2006/relationships/chartUserShapes" Target="../drawings/drawing23.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24.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532346918173689"/>
          <c:y val="0.19677381911419489"/>
          <c:w val="0.78193879611202444"/>
          <c:h val="0.68131666709978078"/>
        </c:manualLayout>
      </c:layout>
      <c:barChart>
        <c:barDir val="col"/>
        <c:grouping val="stacked"/>
        <c:varyColors val="0"/>
        <c:ser>
          <c:idx val="0"/>
          <c:order val="0"/>
          <c:tx>
            <c:strRef>
              <c:f>'1. Transportation'!$J$12</c:f>
              <c:strCache>
                <c:ptCount val="1"/>
                <c:pt idx="0">
                  <c:v>Total CO2e</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59A2-4E1A-A9F8-41785E16D83E}"/>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4-253D-4B11-918D-5EDF222B710C}"/>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D0DF-4B6D-96EC-0376B50B1F07}"/>
              </c:ext>
            </c:extLst>
          </c:dPt>
          <c:dLbls>
            <c:dLbl>
              <c:idx val="0"/>
              <c:layout>
                <c:manualLayout>
                  <c:x val="-1.098901098901099E-2"/>
                  <c:y val="-0.372880122657935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A2-4E1A-A9F8-41785E16D83E}"/>
                </c:ext>
              </c:extLst>
            </c:dLbl>
            <c:dLbl>
              <c:idx val="1"/>
              <c:layout>
                <c:manualLayout>
                  <c:x val="-3.663003663003663E-3"/>
                  <c:y val="-0.34548824961236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53D-4B11-918D-5EDF222B710C}"/>
                </c:ext>
              </c:extLst>
            </c:dLbl>
            <c:dLbl>
              <c:idx val="2"/>
              <c:layout>
                <c:manualLayout>
                  <c:x val="0"/>
                  <c:y val="-0.344912156250738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DF-4B6D-96EC-0376B50B1F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 Transportation'!$K$8:$M$8</c:f>
              <c:strCache>
                <c:ptCount val="3"/>
                <c:pt idx="0">
                  <c:v>EPS 2024</c:v>
                </c:pt>
                <c:pt idx="1">
                  <c:v>EPA 2023</c:v>
                </c:pt>
                <c:pt idx="2">
                  <c:v>EIA 2021</c:v>
                </c:pt>
              </c:strCache>
            </c:strRef>
          </c:cat>
          <c:val>
            <c:numRef>
              <c:f>'1. Transportation'!$K$12:$M$12</c:f>
              <c:numCache>
                <c:formatCode>_(* #,##0_);_(* \(#,##0\);_(* "-"??_);_(@_)</c:formatCode>
                <c:ptCount val="3"/>
                <c:pt idx="0">
                  <c:v>1733.895697404495</c:v>
                </c:pt>
                <c:pt idx="1">
                  <c:v>1723.245229823</c:v>
                </c:pt>
                <c:pt idx="2">
                  <c:v>1741.377</c:v>
                </c:pt>
              </c:numCache>
            </c:numRef>
          </c:val>
          <c:extLst>
            <c:ext xmlns:c16="http://schemas.microsoft.com/office/drawing/2014/chart" uri="{C3380CC4-5D6E-409C-BE32-E72D297353CC}">
              <c16:uniqueId val="{00000000-253D-4B11-918D-5EDF222B710C}"/>
            </c:ext>
          </c:extLst>
        </c:ser>
        <c:dLbls>
          <c:showLegendKey val="0"/>
          <c:showVal val="1"/>
          <c:showCatName val="0"/>
          <c:showSerName val="0"/>
          <c:showPercent val="0"/>
          <c:showBubbleSize val="0"/>
        </c:dLbls>
        <c:gapWidth val="80"/>
        <c:overlap val="100"/>
        <c:axId val="747979744"/>
        <c:axId val="747983488"/>
      </c:barChart>
      <c:catAx>
        <c:axId val="7479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83488"/>
        <c:crosses val="autoZero"/>
        <c:auto val="1"/>
        <c:lblAlgn val="ctr"/>
        <c:lblOffset val="100"/>
        <c:noMultiLvlLbl val="0"/>
      </c:catAx>
      <c:valAx>
        <c:axId val="747983488"/>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MMTCO2e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79744"/>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9631233595800526"/>
          <c:y val="0.15716969267030298"/>
          <c:w val="0.77094980314960626"/>
          <c:h val="0.68571726999678329"/>
        </c:manualLayout>
      </c:layout>
      <c:barChart>
        <c:barDir val="col"/>
        <c:grouping val="stacked"/>
        <c:varyColors val="0"/>
        <c:ser>
          <c:idx val="0"/>
          <c:order val="0"/>
          <c:tx>
            <c:strRef>
              <c:f>'1. Transportation'!$J$10</c:f>
              <c:strCache>
                <c:ptCount val="1"/>
                <c:pt idx="0">
                  <c:v>CH4</c:v>
                </c:pt>
              </c:strCache>
            </c:strRef>
          </c:tx>
          <c:spPr>
            <a:solidFill>
              <a:srgbClr val="102040"/>
            </a:solidFill>
            <a:ln>
              <a:noFill/>
            </a:ln>
            <a:effectLst/>
          </c:spPr>
          <c:invertIfNegative val="0"/>
          <c:dPt>
            <c:idx val="1"/>
            <c:invertIfNegative val="0"/>
            <c:bubble3D val="0"/>
            <c:spPr>
              <a:solidFill>
                <a:srgbClr val="102040"/>
              </a:solidFill>
              <a:ln>
                <a:noFill/>
              </a:ln>
              <a:effectLst/>
            </c:spPr>
            <c:extLst>
              <c:ext xmlns:c16="http://schemas.microsoft.com/office/drawing/2014/chart" uri="{C3380CC4-5D6E-409C-BE32-E72D297353CC}">
                <c16:uniqueId val="{00000004-253D-4B11-918D-5EDF222B710C}"/>
              </c:ext>
            </c:extLst>
          </c:dPt>
          <c:cat>
            <c:strRef>
              <c:f>'1. Transportation'!$K$8:$L$8</c:f>
              <c:strCache>
                <c:ptCount val="2"/>
                <c:pt idx="0">
                  <c:v>EPS 2024</c:v>
                </c:pt>
                <c:pt idx="1">
                  <c:v>EPA 2023</c:v>
                </c:pt>
              </c:strCache>
            </c:strRef>
          </c:cat>
          <c:val>
            <c:numRef>
              <c:f>'1. Transportation'!$K$10:$L$10</c:f>
              <c:numCache>
                <c:formatCode>_(* #,##0_);_(* \(#,##0\);_(* "-"??_);_(@_)</c:formatCode>
                <c:ptCount val="2"/>
                <c:pt idx="0">
                  <c:v>2.0116844563200003</c:v>
                </c:pt>
                <c:pt idx="1">
                  <c:v>2.5398311759999999</c:v>
                </c:pt>
              </c:numCache>
            </c:numRef>
          </c:val>
          <c:extLst>
            <c:ext xmlns:c16="http://schemas.microsoft.com/office/drawing/2014/chart" uri="{C3380CC4-5D6E-409C-BE32-E72D297353CC}">
              <c16:uniqueId val="{00000000-253D-4B11-918D-5EDF222B710C}"/>
            </c:ext>
          </c:extLst>
        </c:ser>
        <c:ser>
          <c:idx val="1"/>
          <c:order val="1"/>
          <c:tx>
            <c:strRef>
              <c:f>'1. Transportation'!$J$11</c:f>
              <c:strCache>
                <c:ptCount val="1"/>
                <c:pt idx="0">
                  <c:v>N2O</c:v>
                </c:pt>
              </c:strCache>
            </c:strRef>
          </c:tx>
          <c:spPr>
            <a:solidFill>
              <a:srgbClr val="025E73"/>
            </a:solidFill>
            <a:ln>
              <a:noFill/>
            </a:ln>
            <a:effectLst/>
          </c:spPr>
          <c:invertIfNegative val="0"/>
          <c:dPt>
            <c:idx val="1"/>
            <c:invertIfNegative val="0"/>
            <c:bubble3D val="0"/>
            <c:spPr>
              <a:solidFill>
                <a:srgbClr val="025E73"/>
              </a:solidFill>
              <a:ln>
                <a:noFill/>
              </a:ln>
              <a:effectLst/>
            </c:spPr>
            <c:extLst>
              <c:ext xmlns:c16="http://schemas.microsoft.com/office/drawing/2014/chart" uri="{C3380CC4-5D6E-409C-BE32-E72D297353CC}">
                <c16:uniqueId val="{0000000F-E025-4648-8800-2F4FDB402991}"/>
              </c:ext>
            </c:extLst>
          </c:dPt>
          <c:cat>
            <c:strRef>
              <c:f>'1. Transportation'!$K$8:$L$8</c:f>
              <c:strCache>
                <c:ptCount val="2"/>
                <c:pt idx="0">
                  <c:v>EPS 2024</c:v>
                </c:pt>
                <c:pt idx="1">
                  <c:v>EPA 2023</c:v>
                </c:pt>
              </c:strCache>
            </c:strRef>
          </c:cat>
          <c:val>
            <c:numRef>
              <c:f>'1. Transportation'!$K$11:$L$11</c:f>
              <c:numCache>
                <c:formatCode>_(* #,##0_);_(* \(#,##0\);_(* "-"??_);_(@_)</c:formatCode>
                <c:ptCount val="2"/>
                <c:pt idx="0">
                  <c:v>11.326629548174997</c:v>
                </c:pt>
                <c:pt idx="1">
                  <c:v>16.18396383</c:v>
                </c:pt>
              </c:numCache>
            </c:numRef>
          </c:val>
          <c:extLst>
            <c:ext xmlns:c16="http://schemas.microsoft.com/office/drawing/2014/chart" uri="{C3380CC4-5D6E-409C-BE32-E72D297353CC}">
              <c16:uniqueId val="{0000000E-E025-4648-8800-2F4FDB402991}"/>
            </c:ext>
          </c:extLst>
        </c:ser>
        <c:dLbls>
          <c:showLegendKey val="0"/>
          <c:showVal val="0"/>
          <c:showCatName val="0"/>
          <c:showSerName val="0"/>
          <c:showPercent val="0"/>
          <c:showBubbleSize val="0"/>
        </c:dLbls>
        <c:gapWidth val="80"/>
        <c:overlap val="100"/>
        <c:axId val="747979744"/>
        <c:axId val="747983488"/>
      </c:barChart>
      <c:catAx>
        <c:axId val="7479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83488"/>
        <c:crosses val="autoZero"/>
        <c:auto val="1"/>
        <c:lblAlgn val="ctr"/>
        <c:lblOffset val="100"/>
        <c:noMultiLvlLbl val="0"/>
      </c:catAx>
      <c:valAx>
        <c:axId val="747983488"/>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MMTCO2e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79744"/>
        <c:crosses val="autoZero"/>
        <c:crossBetween val="between"/>
      </c:valAx>
      <c:spPr>
        <a:noFill/>
        <a:ln>
          <a:noFill/>
        </a:ln>
        <a:effectLst/>
      </c:spPr>
    </c:plotArea>
    <c:legend>
      <c:legendPos val="b"/>
      <c:layout>
        <c:manualLayout>
          <c:xMode val="edge"/>
          <c:yMode val="edge"/>
          <c:x val="0.39360810367454069"/>
          <c:y val="0.90798556430446198"/>
          <c:w val="0.2127837926509186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518328958880144"/>
          <c:y val="0.11191044344733513"/>
          <c:w val="0.68830186049752629"/>
          <c:h val="0.73813535684277087"/>
        </c:manualLayout>
      </c:layout>
      <c:barChart>
        <c:barDir val="bar"/>
        <c:grouping val="clustered"/>
        <c:varyColors val="0"/>
        <c:ser>
          <c:idx val="0"/>
          <c:order val="0"/>
          <c:tx>
            <c:strRef>
              <c:f>'1. Transportation'!$K$26</c:f>
              <c:strCache>
                <c:ptCount val="1"/>
                <c:pt idx="0">
                  <c:v>EPS 2024</c:v>
                </c:pt>
              </c:strCache>
            </c:strRef>
          </c:tx>
          <c:spPr>
            <a:solidFill>
              <a:schemeClr val="accent4">
                <a:lumMod val="75000"/>
              </a:schemeClr>
            </a:solidFill>
            <a:ln>
              <a:noFill/>
            </a:ln>
            <a:effectLst/>
          </c:spPr>
          <c:invertIfNegative val="0"/>
          <c:cat>
            <c:strRef>
              <c:f>'1. Transportation'!$J$27:$J$32</c:f>
              <c:strCache>
                <c:ptCount val="6"/>
                <c:pt idx="0">
                  <c:v>Gasoline</c:v>
                </c:pt>
                <c:pt idx="1">
                  <c:v>Distillate Fuel Oil</c:v>
                </c:pt>
                <c:pt idx="2">
                  <c:v>Jet Fuel</c:v>
                </c:pt>
                <c:pt idx="3">
                  <c:v>Aviation Gasoline</c:v>
                </c:pt>
                <c:pt idx="4">
                  <c:v>Residual Fuel Oil</c:v>
                </c:pt>
                <c:pt idx="5">
                  <c:v>Natural Gas</c:v>
                </c:pt>
              </c:strCache>
            </c:strRef>
          </c:cat>
          <c:val>
            <c:numRef>
              <c:f>'1. Transportation'!$K$27:$K$32</c:f>
              <c:numCache>
                <c:formatCode>_(* #,##0_);_(* \(#,##0\);_(* "-"??_);_(@_)</c:formatCode>
                <c:ptCount val="6"/>
                <c:pt idx="0">
                  <c:v>1070.4536499999999</c:v>
                </c:pt>
                <c:pt idx="1">
                  <c:v>463.07396999999997</c:v>
                </c:pt>
                <c:pt idx="2">
                  <c:v>154.90369999999999</c:v>
                </c:pt>
                <c:pt idx="3">
                  <c:v>0</c:v>
                </c:pt>
                <c:pt idx="4">
                  <c:v>28.163799999999998</c:v>
                </c:pt>
                <c:pt idx="5">
                  <c:v>3.0906256000000001</c:v>
                </c:pt>
              </c:numCache>
            </c:numRef>
          </c:val>
          <c:extLst>
            <c:ext xmlns:c16="http://schemas.microsoft.com/office/drawing/2014/chart" uri="{C3380CC4-5D6E-409C-BE32-E72D297353CC}">
              <c16:uniqueId val="{00000000-F8A9-4421-A3D5-523778F1201D}"/>
            </c:ext>
          </c:extLst>
        </c:ser>
        <c:ser>
          <c:idx val="1"/>
          <c:order val="1"/>
          <c:tx>
            <c:strRef>
              <c:f>'1. Transportation'!$L$26</c:f>
              <c:strCache>
                <c:ptCount val="1"/>
                <c:pt idx="0">
                  <c:v>EPA 2023</c:v>
                </c:pt>
              </c:strCache>
            </c:strRef>
          </c:tx>
          <c:spPr>
            <a:solidFill>
              <a:schemeClr val="accent1"/>
            </a:solidFill>
            <a:ln>
              <a:noFill/>
            </a:ln>
            <a:effectLst/>
          </c:spPr>
          <c:invertIfNegative val="0"/>
          <c:cat>
            <c:strRef>
              <c:f>'1. Transportation'!$J$27:$J$32</c:f>
              <c:strCache>
                <c:ptCount val="6"/>
                <c:pt idx="0">
                  <c:v>Gasoline</c:v>
                </c:pt>
                <c:pt idx="1">
                  <c:v>Distillate Fuel Oil</c:v>
                </c:pt>
                <c:pt idx="2">
                  <c:v>Jet Fuel</c:v>
                </c:pt>
                <c:pt idx="3">
                  <c:v>Aviation Gasoline</c:v>
                </c:pt>
                <c:pt idx="4">
                  <c:v>Residual Fuel Oil</c:v>
                </c:pt>
                <c:pt idx="5">
                  <c:v>Natural Gas</c:v>
                </c:pt>
              </c:strCache>
            </c:strRef>
          </c:cat>
          <c:val>
            <c:numRef>
              <c:f>'1. Transportation'!$L$27:$L$32</c:f>
              <c:numCache>
                <c:formatCode>_(* #,##0_);_(* \(#,##0\);_(* "-"??_);_(@_)</c:formatCode>
                <c:ptCount val="6"/>
                <c:pt idx="0">
                  <c:v>1035.696449</c:v>
                </c:pt>
                <c:pt idx="1">
                  <c:v>478.27613600000001</c:v>
                </c:pt>
                <c:pt idx="2">
                  <c:v>115.43942607</c:v>
                </c:pt>
                <c:pt idx="3">
                  <c:v>1.463684429</c:v>
                </c:pt>
                <c:pt idx="4">
                  <c:v>39.274714449999998</c:v>
                </c:pt>
                <c:pt idx="5">
                  <c:v>0.4017814799999968</c:v>
                </c:pt>
              </c:numCache>
            </c:numRef>
          </c:val>
          <c:extLst>
            <c:ext xmlns:c16="http://schemas.microsoft.com/office/drawing/2014/chart" uri="{C3380CC4-5D6E-409C-BE32-E72D297353CC}">
              <c16:uniqueId val="{00000001-F8A9-4421-A3D5-523778F1201D}"/>
            </c:ext>
          </c:extLst>
        </c:ser>
        <c:ser>
          <c:idx val="2"/>
          <c:order val="2"/>
          <c:tx>
            <c:strRef>
              <c:f>'1. Transportation'!$M$26</c:f>
              <c:strCache>
                <c:ptCount val="1"/>
                <c:pt idx="0">
                  <c:v>EIA 2021</c:v>
                </c:pt>
              </c:strCache>
            </c:strRef>
          </c:tx>
          <c:spPr>
            <a:solidFill>
              <a:schemeClr val="accent5"/>
            </a:solidFill>
            <a:ln>
              <a:noFill/>
            </a:ln>
            <a:effectLst/>
          </c:spPr>
          <c:invertIfNegative val="0"/>
          <c:cat>
            <c:strRef>
              <c:f>'1. Transportation'!$J$27:$J$32</c:f>
              <c:strCache>
                <c:ptCount val="6"/>
                <c:pt idx="0">
                  <c:v>Gasoline</c:v>
                </c:pt>
                <c:pt idx="1">
                  <c:v>Distillate Fuel Oil</c:v>
                </c:pt>
                <c:pt idx="2">
                  <c:v>Jet Fuel</c:v>
                </c:pt>
                <c:pt idx="3">
                  <c:v>Aviation Gasoline</c:v>
                </c:pt>
                <c:pt idx="4">
                  <c:v>Residual Fuel Oil</c:v>
                </c:pt>
                <c:pt idx="5">
                  <c:v>Natural Gas</c:v>
                </c:pt>
              </c:strCache>
            </c:strRef>
          </c:cat>
          <c:val>
            <c:numRef>
              <c:f>'1. Transportation'!$M$27:$M$32</c:f>
              <c:numCache>
                <c:formatCode>_(* #,##0_);_(* \(#,##0\);_(* "-"??_);_(@_)</c:formatCode>
                <c:ptCount val="6"/>
                <c:pt idx="0">
                  <c:v>1024.604</c:v>
                </c:pt>
                <c:pt idx="1">
                  <c:v>459.30399999999997</c:v>
                </c:pt>
                <c:pt idx="2">
                  <c:v>204.785</c:v>
                </c:pt>
                <c:pt idx="3">
                  <c:v>1.49</c:v>
                </c:pt>
                <c:pt idx="4">
                  <c:v>46.171999999999997</c:v>
                </c:pt>
                <c:pt idx="5">
                  <c:v>65.090999999999994</c:v>
                </c:pt>
              </c:numCache>
            </c:numRef>
          </c:val>
          <c:extLst>
            <c:ext xmlns:c16="http://schemas.microsoft.com/office/drawing/2014/chart" uri="{C3380CC4-5D6E-409C-BE32-E72D297353CC}">
              <c16:uniqueId val="{00000001-8CB2-47F2-833B-F5E356FE3380}"/>
            </c:ext>
          </c:extLst>
        </c:ser>
        <c:dLbls>
          <c:showLegendKey val="0"/>
          <c:showVal val="0"/>
          <c:showCatName val="0"/>
          <c:showSerName val="0"/>
          <c:showPercent val="0"/>
          <c:showBubbleSize val="0"/>
        </c:dLbls>
        <c:gapWidth val="80"/>
        <c:axId val="762208784"/>
        <c:axId val="762212944"/>
      </c:barChart>
      <c:catAx>
        <c:axId val="76220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212944"/>
        <c:crosses val="autoZero"/>
        <c:auto val="1"/>
        <c:lblAlgn val="ctr"/>
        <c:lblOffset val="100"/>
        <c:noMultiLvlLbl val="0"/>
      </c:catAx>
      <c:valAx>
        <c:axId val="762212944"/>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20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9136613788379095"/>
          <c:y val="0.11191044344733513"/>
          <c:w val="0.64007786526684163"/>
          <c:h val="0.74697650598553234"/>
        </c:manualLayout>
      </c:layout>
      <c:barChart>
        <c:barDir val="bar"/>
        <c:grouping val="clustered"/>
        <c:varyColors val="0"/>
        <c:ser>
          <c:idx val="0"/>
          <c:order val="0"/>
          <c:tx>
            <c:strRef>
              <c:f>'1. Transportation'!$K$51</c:f>
              <c:strCache>
                <c:ptCount val="1"/>
                <c:pt idx="0">
                  <c:v>EPS 2024</c:v>
                </c:pt>
              </c:strCache>
            </c:strRef>
          </c:tx>
          <c:spPr>
            <a:solidFill>
              <a:schemeClr val="accent6"/>
            </a:solidFill>
            <a:ln>
              <a:noFill/>
            </a:ln>
            <a:effectLst/>
          </c:spPr>
          <c:invertIfNegative val="0"/>
          <c:cat>
            <c:strRef>
              <c:f>'1. Transportation'!$J$52:$J$53</c:f>
              <c:strCache>
                <c:ptCount val="2"/>
                <c:pt idx="0">
                  <c:v>Passenger Cars and Light-Duty Trucks</c:v>
                </c:pt>
                <c:pt idx="1">
                  <c:v>Medium and Heavy Duty Trucks</c:v>
                </c:pt>
              </c:strCache>
            </c:strRef>
          </c:cat>
          <c:val>
            <c:numRef>
              <c:f>'1. Transportation'!$K$52:$K$53</c:f>
              <c:numCache>
                <c:formatCode>_(* #,##0_);_(* \(#,##0\);_(* "-"??_);_(@_)</c:formatCode>
                <c:ptCount val="2"/>
                <c:pt idx="0">
                  <c:v>1155.0796373999999</c:v>
                </c:pt>
                <c:pt idx="1">
                  <c:v>299.27886799999999</c:v>
                </c:pt>
              </c:numCache>
            </c:numRef>
          </c:val>
          <c:extLst>
            <c:ext xmlns:c16="http://schemas.microsoft.com/office/drawing/2014/chart" uri="{C3380CC4-5D6E-409C-BE32-E72D297353CC}">
              <c16:uniqueId val="{00000000-F8A9-4421-A3D5-523778F1201D}"/>
            </c:ext>
          </c:extLst>
        </c:ser>
        <c:ser>
          <c:idx val="1"/>
          <c:order val="1"/>
          <c:tx>
            <c:strRef>
              <c:f>'1. Transportation'!$L$51</c:f>
              <c:strCache>
                <c:ptCount val="1"/>
                <c:pt idx="0">
                  <c:v>EPA 2023</c:v>
                </c:pt>
              </c:strCache>
            </c:strRef>
          </c:tx>
          <c:spPr>
            <a:solidFill>
              <a:schemeClr val="accent5">
                <a:lumMod val="40000"/>
                <a:lumOff val="60000"/>
              </a:schemeClr>
            </a:solidFill>
            <a:ln>
              <a:noFill/>
            </a:ln>
            <a:effectLst/>
          </c:spPr>
          <c:invertIfNegative val="0"/>
          <c:cat>
            <c:strRef>
              <c:f>'1. Transportation'!$J$52:$J$53</c:f>
              <c:strCache>
                <c:ptCount val="2"/>
                <c:pt idx="0">
                  <c:v>Passenger Cars and Light-Duty Trucks</c:v>
                </c:pt>
                <c:pt idx="1">
                  <c:v>Medium and Heavy Duty Trucks</c:v>
                </c:pt>
              </c:strCache>
            </c:strRef>
          </c:cat>
          <c:val>
            <c:numRef>
              <c:f>'1. Transportation'!$L$52:$L$53</c:f>
              <c:numCache>
                <c:formatCode>_(* #,##0.00_);_(* \(#,##0.00\);_(* "-"??_);_(@_)</c:formatCode>
                <c:ptCount val="2"/>
                <c:pt idx="0">
                  <c:v>1005.305586241</c:v>
                </c:pt>
                <c:pt idx="1">
                  <c:v>417.989773695</c:v>
                </c:pt>
              </c:numCache>
            </c:numRef>
          </c:val>
          <c:extLst>
            <c:ext xmlns:c16="http://schemas.microsoft.com/office/drawing/2014/chart" uri="{C3380CC4-5D6E-409C-BE32-E72D297353CC}">
              <c16:uniqueId val="{00000001-F8A9-4421-A3D5-523778F1201D}"/>
            </c:ext>
          </c:extLst>
        </c:ser>
        <c:dLbls>
          <c:showLegendKey val="0"/>
          <c:showVal val="0"/>
          <c:showCatName val="0"/>
          <c:showSerName val="0"/>
          <c:showPercent val="0"/>
          <c:showBubbleSize val="0"/>
        </c:dLbls>
        <c:gapWidth val="100"/>
        <c:axId val="762208784"/>
        <c:axId val="762212944"/>
      </c:barChart>
      <c:catAx>
        <c:axId val="76220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212944"/>
        <c:crosses val="autoZero"/>
        <c:auto val="1"/>
        <c:lblAlgn val="ctr"/>
        <c:lblOffset val="100"/>
        <c:noMultiLvlLbl val="0"/>
      </c:catAx>
      <c:valAx>
        <c:axId val="762212944"/>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20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4"/>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4473468941382326"/>
          <c:y val="0.16666666666666666"/>
          <c:w val="0.66278871391076111"/>
          <c:h val="0.67500801983085446"/>
        </c:manualLayout>
      </c:layout>
      <c:barChart>
        <c:barDir val="bar"/>
        <c:grouping val="clustered"/>
        <c:varyColors val="0"/>
        <c:ser>
          <c:idx val="0"/>
          <c:order val="0"/>
          <c:tx>
            <c:strRef>
              <c:f>'1. Transportation'!$K$51</c:f>
              <c:strCache>
                <c:ptCount val="1"/>
                <c:pt idx="0">
                  <c:v>EPS 2024</c:v>
                </c:pt>
              </c:strCache>
            </c:strRef>
          </c:tx>
          <c:spPr>
            <a:solidFill>
              <a:schemeClr val="accent1"/>
            </a:solidFill>
            <a:ln>
              <a:noFill/>
            </a:ln>
            <a:effectLst/>
          </c:spPr>
          <c:invertIfNegative val="0"/>
          <c:cat>
            <c:strRef>
              <c:f>'1. Transportation'!$J$55:$J$59</c:f>
              <c:strCache>
                <c:ptCount val="5"/>
                <c:pt idx="0">
                  <c:v>Buses</c:v>
                </c:pt>
                <c:pt idx="1">
                  <c:v>Motorcycles</c:v>
                </c:pt>
                <c:pt idx="2">
                  <c:v>Recreational Boats</c:v>
                </c:pt>
                <c:pt idx="3">
                  <c:v>Rail</c:v>
                </c:pt>
                <c:pt idx="4">
                  <c:v>All ships and aircraft</c:v>
                </c:pt>
              </c:strCache>
            </c:strRef>
          </c:cat>
          <c:val>
            <c:numRef>
              <c:f>'1. Transportation'!$K$55:$K$59</c:f>
              <c:numCache>
                <c:formatCode>_(* #,##0_);_(* \(#,##0\);_(* "-"??_);_(@_)</c:formatCode>
                <c:ptCount val="5"/>
                <c:pt idx="0">
                  <c:v>23.941137999999999</c:v>
                </c:pt>
                <c:pt idx="1">
                  <c:v>1.27057</c:v>
                </c:pt>
                <c:pt idx="2">
                  <c:v>14.823970000000001</c:v>
                </c:pt>
                <c:pt idx="3">
                  <c:v>33.707770000000004</c:v>
                </c:pt>
                <c:pt idx="4">
                  <c:v>192.45542999999998</c:v>
                </c:pt>
              </c:numCache>
            </c:numRef>
          </c:val>
          <c:extLst>
            <c:ext xmlns:c16="http://schemas.microsoft.com/office/drawing/2014/chart" uri="{C3380CC4-5D6E-409C-BE32-E72D297353CC}">
              <c16:uniqueId val="{00000000-447C-4A8A-945D-1C390AA315E8}"/>
            </c:ext>
          </c:extLst>
        </c:ser>
        <c:ser>
          <c:idx val="1"/>
          <c:order val="1"/>
          <c:tx>
            <c:strRef>
              <c:f>'1. Transportation'!$L$51</c:f>
              <c:strCache>
                <c:ptCount val="1"/>
                <c:pt idx="0">
                  <c:v>EPA 2023</c:v>
                </c:pt>
              </c:strCache>
            </c:strRef>
          </c:tx>
          <c:spPr>
            <a:solidFill>
              <a:schemeClr val="accent2"/>
            </a:solidFill>
            <a:ln>
              <a:noFill/>
            </a:ln>
            <a:effectLst/>
          </c:spPr>
          <c:invertIfNegative val="0"/>
          <c:cat>
            <c:strRef>
              <c:f>'1. Transportation'!$J$55:$J$59</c:f>
              <c:strCache>
                <c:ptCount val="5"/>
                <c:pt idx="0">
                  <c:v>Buses</c:v>
                </c:pt>
                <c:pt idx="1">
                  <c:v>Motorcycles</c:v>
                </c:pt>
                <c:pt idx="2">
                  <c:v>Recreational Boats</c:v>
                </c:pt>
                <c:pt idx="3">
                  <c:v>Rail</c:v>
                </c:pt>
                <c:pt idx="4">
                  <c:v>All ships and aircraft</c:v>
                </c:pt>
              </c:strCache>
            </c:strRef>
          </c:cat>
          <c:val>
            <c:numRef>
              <c:f>'1. Transportation'!$L$55:$L$59</c:f>
              <c:numCache>
                <c:formatCode>_(* #,##0.00_);_(* \(#,##0.00\);_(* "-"??_);_(@_)</c:formatCode>
                <c:ptCount val="5"/>
                <c:pt idx="0">
                  <c:v>23.802956300000002</c:v>
                </c:pt>
                <c:pt idx="1">
                  <c:v>8.5536064150000009</c:v>
                </c:pt>
                <c:pt idx="2">
                  <c:v>13.734627697000001</c:v>
                </c:pt>
                <c:pt idx="3">
                  <c:v>30.93889695</c:v>
                </c:pt>
                <c:pt idx="4" formatCode="_(* #,##0_);_(* \(#,##0\);_(* &quot;-&quot;??_);_(@_)">
                  <c:v>204.78303545499998</c:v>
                </c:pt>
              </c:numCache>
            </c:numRef>
          </c:val>
          <c:extLst>
            <c:ext xmlns:c16="http://schemas.microsoft.com/office/drawing/2014/chart" uri="{C3380CC4-5D6E-409C-BE32-E72D297353CC}">
              <c16:uniqueId val="{00000001-447C-4A8A-945D-1C390AA315E8}"/>
            </c:ext>
          </c:extLst>
        </c:ser>
        <c:dLbls>
          <c:showLegendKey val="0"/>
          <c:showVal val="0"/>
          <c:showCatName val="0"/>
          <c:showSerName val="0"/>
          <c:showPercent val="0"/>
          <c:showBubbleSize val="0"/>
        </c:dLbls>
        <c:gapWidth val="182"/>
        <c:axId val="762238736"/>
        <c:axId val="762239984"/>
      </c:barChart>
      <c:catAx>
        <c:axId val="762238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239984"/>
        <c:crosses val="autoZero"/>
        <c:auto val="1"/>
        <c:lblAlgn val="ctr"/>
        <c:lblOffset val="100"/>
        <c:noMultiLvlLbl val="0"/>
      </c:catAx>
      <c:valAx>
        <c:axId val="762239984"/>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23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ysClr val="window" lastClr="FFFFFF">
        <a:lumMod val="95000"/>
      </a:sys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4"/>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 Transportation'!$J$27</c:f>
              <c:strCache>
                <c:ptCount val="1"/>
                <c:pt idx="0">
                  <c:v>Gasoline</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C496-4680-AF4D-4C6945E3945D}"/>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C496-4680-AF4D-4C6945E3945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Transportation'!$K$26:$M$26</c:f>
              <c:strCache>
                <c:ptCount val="3"/>
                <c:pt idx="0">
                  <c:v>EPS 2024</c:v>
                </c:pt>
                <c:pt idx="1">
                  <c:v>EPA 2023</c:v>
                </c:pt>
                <c:pt idx="2">
                  <c:v>EIA 2021</c:v>
                </c:pt>
              </c:strCache>
            </c:strRef>
          </c:cat>
          <c:val>
            <c:numRef>
              <c:f>'1. Transportation'!$K$27:$M$27</c:f>
              <c:numCache>
                <c:formatCode>_(* #,##0_);_(* \(#,##0\);_(* "-"??_);_(@_)</c:formatCode>
                <c:ptCount val="3"/>
                <c:pt idx="0">
                  <c:v>1070.4536499999999</c:v>
                </c:pt>
                <c:pt idx="1">
                  <c:v>1035.696449</c:v>
                </c:pt>
                <c:pt idx="2">
                  <c:v>1024.604</c:v>
                </c:pt>
              </c:numCache>
            </c:numRef>
          </c:val>
          <c:extLst>
            <c:ext xmlns:c16="http://schemas.microsoft.com/office/drawing/2014/chart" uri="{C3380CC4-5D6E-409C-BE32-E72D297353CC}">
              <c16:uniqueId val="{00000000-C496-4680-AF4D-4C6945E3945D}"/>
            </c:ext>
          </c:extLst>
        </c:ser>
        <c:dLbls>
          <c:showLegendKey val="0"/>
          <c:showVal val="0"/>
          <c:showCatName val="0"/>
          <c:showSerName val="0"/>
          <c:showPercent val="0"/>
          <c:showBubbleSize val="0"/>
        </c:dLbls>
        <c:gapWidth val="80"/>
        <c:axId val="2082097552"/>
        <c:axId val="2082112112"/>
      </c:barChart>
      <c:catAx>
        <c:axId val="208209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112112"/>
        <c:crosses val="autoZero"/>
        <c:auto val="1"/>
        <c:lblAlgn val="ctr"/>
        <c:lblOffset val="100"/>
        <c:noMultiLvlLbl val="0"/>
      </c:catAx>
      <c:valAx>
        <c:axId val="2082112112"/>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MMTCO2e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09755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499652616952293"/>
          <c:y val="0.17171296296296298"/>
          <c:w val="0.71481858885286398"/>
          <c:h val="0.72088764946048411"/>
        </c:manualLayout>
      </c:layout>
      <c:barChart>
        <c:barDir val="col"/>
        <c:grouping val="clustered"/>
        <c:varyColors val="0"/>
        <c:ser>
          <c:idx val="0"/>
          <c:order val="0"/>
          <c:tx>
            <c:strRef>
              <c:f>'1. Transportation'!$J$28</c:f>
              <c:strCache>
                <c:ptCount val="1"/>
                <c:pt idx="0">
                  <c:v>Distillate Fuel Oil</c:v>
                </c:pt>
              </c:strCache>
            </c:strRef>
          </c:tx>
          <c:spPr>
            <a:solidFill>
              <a:schemeClr val="accent2"/>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3C1E-45E7-BC03-108C9A674185}"/>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2-961E-41A1-AF60-8451CA4104D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3C1E-45E7-BC03-108C9A674185}"/>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Transportation'!$K$26:$M$26</c:f>
              <c:strCache>
                <c:ptCount val="3"/>
                <c:pt idx="0">
                  <c:v>EPS 2024</c:v>
                </c:pt>
                <c:pt idx="1">
                  <c:v>EPA 2023</c:v>
                </c:pt>
                <c:pt idx="2">
                  <c:v>EIA 2021</c:v>
                </c:pt>
              </c:strCache>
            </c:strRef>
          </c:cat>
          <c:val>
            <c:numRef>
              <c:f>'1. Transportation'!$K$28:$M$28</c:f>
              <c:numCache>
                <c:formatCode>_(* #,##0_);_(* \(#,##0\);_(* "-"??_);_(@_)</c:formatCode>
                <c:ptCount val="3"/>
                <c:pt idx="0">
                  <c:v>463.07396999999997</c:v>
                </c:pt>
                <c:pt idx="1">
                  <c:v>478.27613600000001</c:v>
                </c:pt>
                <c:pt idx="2">
                  <c:v>459.30399999999997</c:v>
                </c:pt>
              </c:numCache>
            </c:numRef>
          </c:val>
          <c:extLst>
            <c:ext xmlns:c16="http://schemas.microsoft.com/office/drawing/2014/chart" uri="{C3380CC4-5D6E-409C-BE32-E72D297353CC}">
              <c16:uniqueId val="{00000000-961E-41A1-AF60-8451CA4104D5}"/>
            </c:ext>
          </c:extLst>
        </c:ser>
        <c:dLbls>
          <c:showLegendKey val="0"/>
          <c:showVal val="0"/>
          <c:showCatName val="0"/>
          <c:showSerName val="0"/>
          <c:showPercent val="0"/>
          <c:showBubbleSize val="0"/>
        </c:dLbls>
        <c:gapWidth val="80"/>
        <c:axId val="50232544"/>
        <c:axId val="50234624"/>
      </c:barChart>
      <c:catAx>
        <c:axId val="5023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34624"/>
        <c:crosses val="autoZero"/>
        <c:auto val="1"/>
        <c:lblAlgn val="ctr"/>
        <c:lblOffset val="100"/>
        <c:noMultiLvlLbl val="0"/>
      </c:catAx>
      <c:valAx>
        <c:axId val="50234624"/>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MMTCO2e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32544"/>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 Transportation'!$J$29</c:f>
              <c:strCache>
                <c:ptCount val="1"/>
                <c:pt idx="0">
                  <c:v>Jet Fuel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FB25-4B9D-AFB3-9C1E803F50D0}"/>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FB25-4B9D-AFB3-9C1E803F50D0}"/>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FB25-4B9D-AFB3-9C1E803F50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Transportation'!$K$26:$M$26</c:f>
              <c:strCache>
                <c:ptCount val="3"/>
                <c:pt idx="0">
                  <c:v>EPS 2024</c:v>
                </c:pt>
                <c:pt idx="1">
                  <c:v>EPA 2023</c:v>
                </c:pt>
                <c:pt idx="2">
                  <c:v>EIA 2021</c:v>
                </c:pt>
              </c:strCache>
            </c:strRef>
          </c:cat>
          <c:val>
            <c:numRef>
              <c:f>'1. Transportation'!$K$29:$M$29</c:f>
              <c:numCache>
                <c:formatCode>_(* #,##0_);_(* \(#,##0\);_(* "-"??_);_(@_)</c:formatCode>
                <c:ptCount val="3"/>
                <c:pt idx="0">
                  <c:v>154.90369999999999</c:v>
                </c:pt>
                <c:pt idx="1">
                  <c:v>115.43942607</c:v>
                </c:pt>
                <c:pt idx="2">
                  <c:v>204.785</c:v>
                </c:pt>
              </c:numCache>
            </c:numRef>
          </c:val>
          <c:extLst>
            <c:ext xmlns:c16="http://schemas.microsoft.com/office/drawing/2014/chart" uri="{C3380CC4-5D6E-409C-BE32-E72D297353CC}">
              <c16:uniqueId val="{00000000-FB25-4B9D-AFB3-9C1E803F50D0}"/>
            </c:ext>
          </c:extLst>
        </c:ser>
        <c:dLbls>
          <c:dLblPos val="outEnd"/>
          <c:showLegendKey val="0"/>
          <c:showVal val="1"/>
          <c:showCatName val="0"/>
          <c:showSerName val="0"/>
          <c:showPercent val="0"/>
          <c:showBubbleSize val="0"/>
        </c:dLbls>
        <c:gapWidth val="80"/>
        <c:axId val="1515428367"/>
        <c:axId val="1515414223"/>
      </c:barChart>
      <c:catAx>
        <c:axId val="151542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414223"/>
        <c:crosses val="autoZero"/>
        <c:auto val="1"/>
        <c:lblAlgn val="ctr"/>
        <c:lblOffset val="100"/>
        <c:noMultiLvlLbl val="0"/>
      </c:catAx>
      <c:valAx>
        <c:axId val="1515414223"/>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MMTCO2e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428367"/>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31233595800526"/>
          <c:y val="0.15716969267030298"/>
          <c:w val="0.77094980314960626"/>
          <c:h val="0.68571726999678329"/>
        </c:manualLayout>
      </c:layout>
      <c:barChart>
        <c:barDir val="col"/>
        <c:grouping val="stacked"/>
        <c:varyColors val="0"/>
        <c:ser>
          <c:idx val="0"/>
          <c:order val="0"/>
          <c:tx>
            <c:strRef>
              <c:f>'2. Electricity'!$J$12</c:f>
              <c:strCache>
                <c:ptCount val="1"/>
                <c:pt idx="0">
                  <c:v>Total CO2e</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8773-482E-9A3E-563659C9BF2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A884-4C69-B232-4BD66C9D4A9F}"/>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CF7D-4CC9-A4CD-5D58FDB633F2}"/>
              </c:ext>
            </c:extLst>
          </c:dPt>
          <c:dLbls>
            <c:dLbl>
              <c:idx val="0"/>
              <c:layout>
                <c:manualLayout>
                  <c:x val="0"/>
                  <c:y val="-0.344200710205341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73-482E-9A3E-563659C9BF25}"/>
                </c:ext>
              </c:extLst>
            </c:dLbl>
            <c:dLbl>
              <c:idx val="1"/>
              <c:layout>
                <c:manualLayout>
                  <c:x val="3.673094582185424E-3"/>
                  <c:y val="-0.352081828006793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84-4C69-B232-4BD66C9D4A9F}"/>
                </c:ext>
              </c:extLst>
            </c:dLbl>
            <c:dLbl>
              <c:idx val="2"/>
              <c:layout>
                <c:manualLayout>
                  <c:x val="0"/>
                  <c:y val="-0.346089238845144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7D-4CC9-A4CD-5D58FDB633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Electricity'!$K$8:$M$8</c:f>
              <c:strCache>
                <c:ptCount val="3"/>
                <c:pt idx="0">
                  <c:v>EPS 2024</c:v>
                </c:pt>
                <c:pt idx="1">
                  <c:v>EPA 2023</c:v>
                </c:pt>
                <c:pt idx="2">
                  <c:v>EIA 2021</c:v>
                </c:pt>
              </c:strCache>
            </c:strRef>
          </c:cat>
          <c:val>
            <c:numRef>
              <c:f>'2. Electricity'!$K$12:$M$12</c:f>
              <c:numCache>
                <c:formatCode>_(* #,##0_);_(* \(#,##0\);_(* "-"??_);_(@_)</c:formatCode>
                <c:ptCount val="3"/>
                <c:pt idx="0">
                  <c:v>1611.7459628739</c:v>
                </c:pt>
                <c:pt idx="1">
                  <c:v>1445.0187540710001</c:v>
                </c:pt>
                <c:pt idx="2">
                  <c:v>1551.144</c:v>
                </c:pt>
              </c:numCache>
            </c:numRef>
          </c:val>
          <c:extLst>
            <c:ext xmlns:c16="http://schemas.microsoft.com/office/drawing/2014/chart" uri="{C3380CC4-5D6E-409C-BE32-E72D297353CC}">
              <c16:uniqueId val="{00000002-A884-4C69-B232-4BD66C9D4A9F}"/>
            </c:ext>
          </c:extLst>
        </c:ser>
        <c:dLbls>
          <c:dLblPos val="ctr"/>
          <c:showLegendKey val="0"/>
          <c:showVal val="1"/>
          <c:showCatName val="0"/>
          <c:showSerName val="0"/>
          <c:showPercent val="0"/>
          <c:showBubbleSize val="0"/>
        </c:dLbls>
        <c:gapWidth val="80"/>
        <c:overlap val="100"/>
        <c:axId val="747979744"/>
        <c:axId val="747983488"/>
      </c:barChart>
      <c:catAx>
        <c:axId val="7479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83488"/>
        <c:crosses val="autoZero"/>
        <c:auto val="1"/>
        <c:lblAlgn val="ctr"/>
        <c:lblOffset val="100"/>
        <c:noMultiLvlLbl val="0"/>
      </c:catAx>
      <c:valAx>
        <c:axId val="747983488"/>
        <c:scaling>
          <c:orientation val="minMax"/>
          <c:min val="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79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9631233595800526"/>
          <c:y val="0.15716969267030298"/>
          <c:w val="0.77094980314960626"/>
          <c:h val="0.68571726999678329"/>
        </c:manualLayout>
      </c:layout>
      <c:barChart>
        <c:barDir val="col"/>
        <c:grouping val="stacked"/>
        <c:varyColors val="0"/>
        <c:ser>
          <c:idx val="0"/>
          <c:order val="0"/>
          <c:tx>
            <c:strRef>
              <c:f>'2. Electricity'!$J$10</c:f>
              <c:strCache>
                <c:ptCount val="1"/>
                <c:pt idx="0">
                  <c:v>CH4</c:v>
                </c:pt>
              </c:strCache>
            </c:strRef>
          </c:tx>
          <c:spPr>
            <a:solidFill>
              <a:srgbClr val="F2C879"/>
            </a:solidFill>
            <a:ln>
              <a:noFill/>
            </a:ln>
            <a:effectLst/>
          </c:spPr>
          <c:invertIfNegative val="0"/>
          <c:dPt>
            <c:idx val="1"/>
            <c:invertIfNegative val="0"/>
            <c:bubble3D val="0"/>
            <c:spPr>
              <a:solidFill>
                <a:srgbClr val="F2C879"/>
              </a:solidFill>
              <a:ln>
                <a:noFill/>
              </a:ln>
              <a:effectLst/>
            </c:spPr>
            <c:extLst>
              <c:ext xmlns:c16="http://schemas.microsoft.com/office/drawing/2014/chart" uri="{C3380CC4-5D6E-409C-BE32-E72D297353CC}">
                <c16:uniqueId val="{00000001-B342-4E04-8082-C545F80E5EE8}"/>
              </c:ext>
            </c:extLst>
          </c:dPt>
          <c:cat>
            <c:strRef>
              <c:f>'2. Electricity'!$K$8:$L$8</c:f>
              <c:strCache>
                <c:ptCount val="2"/>
                <c:pt idx="0">
                  <c:v>EPS 2024</c:v>
                </c:pt>
                <c:pt idx="1">
                  <c:v>EPA 2023</c:v>
                </c:pt>
              </c:strCache>
            </c:strRef>
          </c:cat>
          <c:val>
            <c:numRef>
              <c:f>'2. Electricity'!$K$10:$L$10</c:f>
              <c:numCache>
                <c:formatCode>_(* #,##0_);_(* \(#,##0\);_(* "-"??_);_(@_)</c:formatCode>
                <c:ptCount val="2"/>
                <c:pt idx="0">
                  <c:v>1.8685540803999998</c:v>
                </c:pt>
                <c:pt idx="1">
                  <c:v>1.505799103</c:v>
                </c:pt>
              </c:numCache>
            </c:numRef>
          </c:val>
          <c:extLst>
            <c:ext xmlns:c16="http://schemas.microsoft.com/office/drawing/2014/chart" uri="{C3380CC4-5D6E-409C-BE32-E72D297353CC}">
              <c16:uniqueId val="{00000002-B342-4E04-8082-C545F80E5EE8}"/>
            </c:ext>
          </c:extLst>
        </c:ser>
        <c:ser>
          <c:idx val="1"/>
          <c:order val="1"/>
          <c:tx>
            <c:strRef>
              <c:f>'2. Electricity'!$J$11</c:f>
              <c:strCache>
                <c:ptCount val="1"/>
                <c:pt idx="0">
                  <c:v>N2O</c:v>
                </c:pt>
              </c:strCache>
            </c:strRef>
          </c:tx>
          <c:spPr>
            <a:solidFill>
              <a:srgbClr val="A5A5A5"/>
            </a:solidFill>
            <a:ln>
              <a:noFill/>
            </a:ln>
            <a:effectLst/>
          </c:spPr>
          <c:invertIfNegative val="0"/>
          <c:dPt>
            <c:idx val="1"/>
            <c:invertIfNegative val="0"/>
            <c:bubble3D val="0"/>
            <c:spPr>
              <a:solidFill>
                <a:srgbClr val="A5A5A5"/>
              </a:solidFill>
              <a:ln>
                <a:noFill/>
              </a:ln>
              <a:effectLst/>
            </c:spPr>
            <c:extLst>
              <c:ext xmlns:c16="http://schemas.microsoft.com/office/drawing/2014/chart" uri="{C3380CC4-5D6E-409C-BE32-E72D297353CC}">
                <c16:uniqueId val="{00000004-B342-4E04-8082-C545F80E5EE8}"/>
              </c:ext>
            </c:extLst>
          </c:dPt>
          <c:cat>
            <c:strRef>
              <c:f>'2. Electricity'!$K$8:$L$8</c:f>
              <c:strCache>
                <c:ptCount val="2"/>
                <c:pt idx="0">
                  <c:v>EPS 2024</c:v>
                </c:pt>
                <c:pt idx="1">
                  <c:v>EPA 2023</c:v>
                </c:pt>
              </c:strCache>
            </c:strRef>
          </c:cat>
          <c:val>
            <c:numRef>
              <c:f>'2. Electricity'!$K$11:$L$11</c:f>
              <c:numCache>
                <c:formatCode>_(* #,##0_);_(* \(#,##0\);_(* "-"??_);_(@_)</c:formatCode>
                <c:ptCount val="2"/>
                <c:pt idx="0">
                  <c:v>17.593558793500002</c:v>
                </c:pt>
                <c:pt idx="1">
                  <c:v>16.910483488000001</c:v>
                </c:pt>
              </c:numCache>
            </c:numRef>
          </c:val>
          <c:extLst>
            <c:ext xmlns:c16="http://schemas.microsoft.com/office/drawing/2014/chart" uri="{C3380CC4-5D6E-409C-BE32-E72D297353CC}">
              <c16:uniqueId val="{00000005-B342-4E04-8082-C545F80E5EE8}"/>
            </c:ext>
          </c:extLst>
        </c:ser>
        <c:dLbls>
          <c:showLegendKey val="0"/>
          <c:showVal val="0"/>
          <c:showCatName val="0"/>
          <c:showSerName val="0"/>
          <c:showPercent val="0"/>
          <c:showBubbleSize val="0"/>
        </c:dLbls>
        <c:gapWidth val="80"/>
        <c:overlap val="100"/>
        <c:axId val="747979744"/>
        <c:axId val="747983488"/>
      </c:barChart>
      <c:catAx>
        <c:axId val="7479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83488"/>
        <c:crosses val="autoZero"/>
        <c:auto val="1"/>
        <c:lblAlgn val="ctr"/>
        <c:lblOffset val="100"/>
        <c:noMultiLvlLbl val="0"/>
      </c:catAx>
      <c:valAx>
        <c:axId val="747983488"/>
        <c:scaling>
          <c:orientation val="minMax"/>
          <c:min val="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79744"/>
        <c:crosses val="autoZero"/>
        <c:crossBetween val="between"/>
      </c:valAx>
      <c:spPr>
        <a:noFill/>
        <a:ln>
          <a:noFill/>
        </a:ln>
        <a:effectLst/>
      </c:spPr>
    </c:plotArea>
    <c:legend>
      <c:legendPos val="b"/>
      <c:layout>
        <c:manualLayout>
          <c:xMode val="edge"/>
          <c:yMode val="edge"/>
          <c:x val="0.39360810367454069"/>
          <c:y val="0.90798556430446198"/>
          <c:w val="0.2127837926509186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Electric Sector CO2 Emissions by Fuel: Coal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85346811355134"/>
          <c:y val="0.1388888888888889"/>
          <c:w val="0.80087790476432363"/>
          <c:h val="0.75371172353455818"/>
        </c:manualLayout>
      </c:layout>
      <c:barChart>
        <c:barDir val="col"/>
        <c:grouping val="clustered"/>
        <c:varyColors val="0"/>
        <c:ser>
          <c:idx val="0"/>
          <c:order val="0"/>
          <c:tx>
            <c:strRef>
              <c:f>'2. Electricity'!$J$28</c:f>
              <c:strCache>
                <c:ptCount val="1"/>
                <c:pt idx="0">
                  <c:v>Coal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20F7-49C0-A05E-BD7649C8BD0F}"/>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4-20F7-49C0-A05E-BD7649C8BD0F}"/>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EC18-4BF4-BF49-56F6E20306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Electricity'!$K$27:$M$27</c:f>
              <c:strCache>
                <c:ptCount val="3"/>
                <c:pt idx="0">
                  <c:v>EPS 2024</c:v>
                </c:pt>
                <c:pt idx="1">
                  <c:v>EPA 2023</c:v>
                </c:pt>
                <c:pt idx="2">
                  <c:v>EIA 2021</c:v>
                </c:pt>
              </c:strCache>
            </c:strRef>
          </c:cat>
          <c:val>
            <c:numRef>
              <c:f>'2. Electricity'!$K$28:$M$28</c:f>
              <c:numCache>
                <c:formatCode>_(* #,##0_);_(* \(#,##0\);_(* "-"??_);_(@_)</c:formatCode>
                <c:ptCount val="3"/>
                <c:pt idx="0">
                  <c:v>801.22659999999996</c:v>
                </c:pt>
                <c:pt idx="1">
                  <c:v>694.55699200000004</c:v>
                </c:pt>
                <c:pt idx="2">
                  <c:v>909.62400000000002</c:v>
                </c:pt>
              </c:numCache>
            </c:numRef>
          </c:val>
          <c:extLst>
            <c:ext xmlns:c16="http://schemas.microsoft.com/office/drawing/2014/chart" uri="{C3380CC4-5D6E-409C-BE32-E72D297353CC}">
              <c16:uniqueId val="{00000000-20F7-49C0-A05E-BD7649C8BD0F}"/>
            </c:ext>
          </c:extLst>
        </c:ser>
        <c:dLbls>
          <c:showLegendKey val="0"/>
          <c:showVal val="0"/>
          <c:showCatName val="0"/>
          <c:showSerName val="0"/>
          <c:showPercent val="0"/>
          <c:showBubbleSize val="0"/>
        </c:dLbls>
        <c:gapWidth val="80"/>
        <c:overlap val="-27"/>
        <c:axId val="814022032"/>
        <c:axId val="814012464"/>
        <c:extLst>
          <c:ext xmlns:c15="http://schemas.microsoft.com/office/drawing/2012/chart" uri="{02D57815-91ED-43cb-92C2-25804820EDAC}">
            <c15:filteredBarSeries>
              <c15:ser>
                <c:idx val="1"/>
                <c:order val="1"/>
                <c:tx>
                  <c:strRef>
                    <c:extLst>
                      <c:ext uri="{02D57815-91ED-43cb-92C2-25804820EDAC}">
                        <c15:formulaRef>
                          <c15:sqref>'2. Electricity'!$J$29</c15:sqref>
                        </c15:formulaRef>
                      </c:ext>
                    </c:extLst>
                    <c:strCache>
                      <c:ptCount val="1"/>
                    </c:strCache>
                  </c:strRef>
                </c:tx>
                <c:spPr>
                  <a:solidFill>
                    <a:schemeClr val="accent2"/>
                  </a:solidFill>
                  <a:ln>
                    <a:noFill/>
                  </a:ln>
                  <a:effectLst/>
                </c:spPr>
                <c:invertIfNegative val="0"/>
                <c:cat>
                  <c:strRef>
                    <c:extLst>
                      <c:ext uri="{02D57815-91ED-43cb-92C2-25804820EDAC}">
                        <c15:formulaRef>
                          <c15:sqref>'2. Electricity'!$K$27:$M$27</c15:sqref>
                        </c15:formulaRef>
                      </c:ext>
                    </c:extLst>
                    <c:strCache>
                      <c:ptCount val="3"/>
                      <c:pt idx="0">
                        <c:v>EPS 2024</c:v>
                      </c:pt>
                      <c:pt idx="1">
                        <c:v>EPA 2023</c:v>
                      </c:pt>
                      <c:pt idx="2">
                        <c:v>EIA 2021</c:v>
                      </c:pt>
                    </c:strCache>
                  </c:strRef>
                </c:cat>
                <c:val>
                  <c:numRef>
                    <c:extLst>
                      <c:ext uri="{02D57815-91ED-43cb-92C2-25804820EDAC}">
                        <c15:formulaRef>
                          <c15:sqref>'2. Electricity'!$K$29:$M$29</c15:sqref>
                        </c15:formulaRef>
                      </c:ext>
                    </c:extLst>
                    <c:numCache>
                      <c:formatCode>_(* #,##0_);_(* \(#,##0\);_(* "-"??_);_(@_)</c:formatCode>
                      <c:ptCount val="3"/>
                    </c:numCache>
                  </c:numRef>
                </c:val>
                <c:extLst>
                  <c:ext xmlns:c16="http://schemas.microsoft.com/office/drawing/2014/chart" uri="{C3380CC4-5D6E-409C-BE32-E72D297353CC}">
                    <c16:uniqueId val="{00000001-20F7-49C0-A05E-BD7649C8BD0F}"/>
                  </c:ext>
                </c:extLst>
              </c15:ser>
            </c15:filteredBarSeries>
          </c:ext>
        </c:extLst>
      </c:barChart>
      <c:catAx>
        <c:axId val="81402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012464"/>
        <c:crosses val="autoZero"/>
        <c:auto val="1"/>
        <c:lblAlgn val="ctr"/>
        <c:lblOffset val="100"/>
        <c:noMultiLvlLbl val="0"/>
      </c:catAx>
      <c:valAx>
        <c:axId val="814012464"/>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MMTCO2e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02203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685346811355134"/>
          <c:y val="0.17129629629629628"/>
          <c:w val="0.80087790476432363"/>
          <c:h val="0.72130431612715074"/>
        </c:manualLayout>
      </c:layout>
      <c:barChart>
        <c:barDir val="col"/>
        <c:grouping val="clustered"/>
        <c:varyColors val="0"/>
        <c:ser>
          <c:idx val="0"/>
          <c:order val="0"/>
          <c:tx>
            <c:strRef>
              <c:f>'2. Electricity'!$J$30</c:f>
              <c:strCache>
                <c:ptCount val="1"/>
                <c:pt idx="0">
                  <c:v>Natural Gas</c:v>
                </c:pt>
              </c:strCache>
            </c:strRef>
          </c:tx>
          <c:spPr>
            <a:solidFill>
              <a:schemeClr val="accent1"/>
            </a:solidFill>
            <a:ln>
              <a:noFill/>
            </a:ln>
            <a:effectLst/>
          </c:spPr>
          <c:invertIfNegative val="0"/>
          <c:dPt>
            <c:idx val="0"/>
            <c:invertIfNegative val="0"/>
            <c:bubble3D val="0"/>
            <c:spPr>
              <a:solidFill>
                <a:srgbClr val="025E73"/>
              </a:solidFill>
              <a:ln>
                <a:noFill/>
              </a:ln>
              <a:effectLst/>
            </c:spPr>
            <c:extLst>
              <c:ext xmlns:c16="http://schemas.microsoft.com/office/drawing/2014/chart" uri="{C3380CC4-5D6E-409C-BE32-E72D297353CC}">
                <c16:uniqueId val="{00000003-20F7-49C0-A05E-BD7649C8BD0F}"/>
              </c:ext>
            </c:extLst>
          </c:dPt>
          <c:dPt>
            <c:idx val="1"/>
            <c:invertIfNegative val="0"/>
            <c:bubble3D val="0"/>
            <c:spPr>
              <a:solidFill>
                <a:srgbClr val="102040"/>
              </a:solidFill>
              <a:ln>
                <a:noFill/>
              </a:ln>
              <a:effectLst/>
            </c:spPr>
            <c:extLst>
              <c:ext xmlns:c16="http://schemas.microsoft.com/office/drawing/2014/chart" uri="{C3380CC4-5D6E-409C-BE32-E72D297353CC}">
                <c16:uniqueId val="{00000004-20F7-49C0-A05E-BD7649C8BD0F}"/>
              </c:ext>
            </c:extLst>
          </c:dPt>
          <c:dPt>
            <c:idx val="2"/>
            <c:invertIfNegative val="0"/>
            <c:bubble3D val="0"/>
            <c:spPr>
              <a:solidFill>
                <a:srgbClr val="F2C879"/>
              </a:solidFill>
              <a:ln>
                <a:noFill/>
              </a:ln>
              <a:effectLst/>
            </c:spPr>
            <c:extLst>
              <c:ext xmlns:c16="http://schemas.microsoft.com/office/drawing/2014/chart" uri="{C3380CC4-5D6E-409C-BE32-E72D297353CC}">
                <c16:uniqueId val="{00000005-5598-4D1A-A8EF-39F803ACA1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Electricity'!$K$27:$M$27</c:f>
              <c:strCache>
                <c:ptCount val="3"/>
                <c:pt idx="0">
                  <c:v>EPS 2024</c:v>
                </c:pt>
                <c:pt idx="1">
                  <c:v>EPA 2023</c:v>
                </c:pt>
                <c:pt idx="2">
                  <c:v>EIA 2021</c:v>
                </c:pt>
              </c:strCache>
            </c:strRef>
          </c:cat>
          <c:val>
            <c:numRef>
              <c:f>'2. Electricity'!$K$30:$M$30</c:f>
              <c:numCache>
                <c:formatCode>_(* #,##0_);_(* \(#,##0\);_(* "-"??_);_(@_)</c:formatCode>
                <c:ptCount val="3"/>
                <c:pt idx="0">
                  <c:v>784.99700000000007</c:v>
                </c:pt>
                <c:pt idx="1">
                  <c:v>704.54464559999997</c:v>
                </c:pt>
                <c:pt idx="2">
                  <c:v>612.83100000000002</c:v>
                </c:pt>
              </c:numCache>
            </c:numRef>
          </c:val>
          <c:extLst>
            <c:ext xmlns:c16="http://schemas.microsoft.com/office/drawing/2014/chart" uri="{C3380CC4-5D6E-409C-BE32-E72D297353CC}">
              <c16:uniqueId val="{00000000-20F7-49C0-A05E-BD7649C8BD0F}"/>
            </c:ext>
          </c:extLst>
        </c:ser>
        <c:dLbls>
          <c:showLegendKey val="0"/>
          <c:showVal val="0"/>
          <c:showCatName val="0"/>
          <c:showSerName val="0"/>
          <c:showPercent val="0"/>
          <c:showBubbleSize val="0"/>
        </c:dLbls>
        <c:gapWidth val="80"/>
        <c:overlap val="-27"/>
        <c:axId val="814022032"/>
        <c:axId val="814012464"/>
        <c:extLst/>
      </c:barChart>
      <c:catAx>
        <c:axId val="81402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012464"/>
        <c:crosses val="autoZero"/>
        <c:auto val="1"/>
        <c:lblAlgn val="ctr"/>
        <c:lblOffset val="100"/>
        <c:noMultiLvlLbl val="0"/>
      </c:catAx>
      <c:valAx>
        <c:axId val="814012464"/>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MMTCO2e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022032"/>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31233595800526"/>
          <c:y val="0.15716969267030298"/>
          <c:w val="0.77094980314960626"/>
          <c:h val="0.68571726999678329"/>
        </c:manualLayout>
      </c:layout>
      <c:barChart>
        <c:barDir val="col"/>
        <c:grouping val="stacked"/>
        <c:varyColors val="0"/>
        <c:ser>
          <c:idx val="0"/>
          <c:order val="0"/>
          <c:tx>
            <c:strRef>
              <c:f>'3. Industry Energy'!$L$13</c:f>
              <c:strCache>
                <c:ptCount val="1"/>
                <c:pt idx="0">
                  <c:v>Total CO2e</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3-FD7A-48B0-B414-5B5677187508}"/>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1-17EB-43AD-9C72-996920FBC769}"/>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C937-4346-AFF7-4FEA8CFBB0CC}"/>
              </c:ext>
            </c:extLst>
          </c:dPt>
          <c:dLbls>
            <c:dLbl>
              <c:idx val="0"/>
              <c:layout>
                <c:manualLayout>
                  <c:x val="-3.3950225088053312E-17"/>
                  <c:y val="-0.299901574803149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7A-48B0-B414-5B5677187508}"/>
                </c:ext>
              </c:extLst>
            </c:dLbl>
            <c:dLbl>
              <c:idx val="1"/>
              <c:layout>
                <c:manualLayout>
                  <c:x val="-3.7037037037037038E-3"/>
                  <c:y val="-0.3270102914767232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EB-43AD-9C72-996920FBC769}"/>
                </c:ext>
              </c:extLst>
            </c:dLbl>
            <c:dLbl>
              <c:idx val="2"/>
              <c:layout>
                <c:manualLayout>
                  <c:x val="0"/>
                  <c:y val="-0.352472026523000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37-4346-AFF7-4FEA8CFBB0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Industry Energy'!$M$9:$O$9</c:f>
              <c:strCache>
                <c:ptCount val="3"/>
                <c:pt idx="0">
                  <c:v>EPS 2021</c:v>
                </c:pt>
                <c:pt idx="1">
                  <c:v>EPA 2021</c:v>
                </c:pt>
                <c:pt idx="2">
                  <c:v>EIA 2021</c:v>
                </c:pt>
              </c:strCache>
            </c:strRef>
          </c:cat>
          <c:val>
            <c:numRef>
              <c:f>'3. Industry Energy'!$M$13:$O$13</c:f>
              <c:numCache>
                <c:formatCode>_(* #,##0_);_(* \(#,##0\);_(* "-"??_);_(@_)</c:formatCode>
                <c:ptCount val="3"/>
                <c:pt idx="0">
                  <c:v>#N/A</c:v>
                </c:pt>
                <c:pt idx="1">
                  <c:v>867.36615049200009</c:v>
                </c:pt>
                <c:pt idx="2">
                  <c:v>975.41100000000006</c:v>
                </c:pt>
              </c:numCache>
            </c:numRef>
          </c:val>
          <c:extLst>
            <c:ext xmlns:c16="http://schemas.microsoft.com/office/drawing/2014/chart" uri="{C3380CC4-5D6E-409C-BE32-E72D297353CC}">
              <c16:uniqueId val="{00000002-17EB-43AD-9C72-996920FBC769}"/>
            </c:ext>
          </c:extLst>
        </c:ser>
        <c:dLbls>
          <c:showLegendKey val="0"/>
          <c:showVal val="0"/>
          <c:showCatName val="0"/>
          <c:showSerName val="0"/>
          <c:showPercent val="0"/>
          <c:showBubbleSize val="0"/>
        </c:dLbls>
        <c:gapWidth val="80"/>
        <c:overlap val="100"/>
        <c:axId val="747979744"/>
        <c:axId val="747983488"/>
      </c:barChart>
      <c:catAx>
        <c:axId val="7479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83488"/>
        <c:crosses val="autoZero"/>
        <c:auto val="1"/>
        <c:lblAlgn val="ctr"/>
        <c:lblOffset val="100"/>
        <c:noMultiLvlLbl val="0"/>
      </c:catAx>
      <c:valAx>
        <c:axId val="747983488"/>
        <c:scaling>
          <c:orientation val="minMax"/>
          <c:min val="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79744"/>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9631233595800526"/>
          <c:y val="0.15716969267030298"/>
          <c:w val="0.77094980314960626"/>
          <c:h val="0.68571726999678329"/>
        </c:manualLayout>
      </c:layout>
      <c:barChart>
        <c:barDir val="col"/>
        <c:grouping val="stacked"/>
        <c:varyColors val="0"/>
        <c:ser>
          <c:idx val="0"/>
          <c:order val="0"/>
          <c:tx>
            <c:strRef>
              <c:f>'3. Industry Energy'!$L$11</c:f>
              <c:strCache>
                <c:ptCount val="1"/>
                <c:pt idx="0">
                  <c:v>CH4</c:v>
                </c:pt>
              </c:strCache>
            </c:strRef>
          </c:tx>
          <c:spPr>
            <a:solidFill>
              <a:srgbClr val="102040"/>
            </a:solidFill>
            <a:ln>
              <a:noFill/>
            </a:ln>
            <a:effectLst/>
          </c:spPr>
          <c:invertIfNegative val="0"/>
          <c:dPt>
            <c:idx val="1"/>
            <c:invertIfNegative val="0"/>
            <c:bubble3D val="0"/>
            <c:spPr>
              <a:solidFill>
                <a:srgbClr val="102040"/>
              </a:solidFill>
              <a:ln>
                <a:noFill/>
              </a:ln>
              <a:effectLst/>
            </c:spPr>
            <c:extLst>
              <c:ext xmlns:c16="http://schemas.microsoft.com/office/drawing/2014/chart" uri="{C3380CC4-5D6E-409C-BE32-E72D297353CC}">
                <c16:uniqueId val="{00000001-A562-45B8-8E59-0F34AFB22AF1}"/>
              </c:ext>
            </c:extLst>
          </c:dPt>
          <c:cat>
            <c:strRef>
              <c:f>'3. Industry Energy'!$M$9:$N$9</c:f>
              <c:strCache>
                <c:ptCount val="2"/>
                <c:pt idx="0">
                  <c:v>EPS 2021</c:v>
                </c:pt>
                <c:pt idx="1">
                  <c:v>EPA 2021</c:v>
                </c:pt>
              </c:strCache>
            </c:strRef>
          </c:cat>
          <c:val>
            <c:numRef>
              <c:f>'3. Industry Energy'!$M$11:$N$11</c:f>
              <c:numCache>
                <c:formatCode>_(* #,##0.0_);_(* \(#,##0.0\);_(* "-"??_);_(@_)</c:formatCode>
                <c:ptCount val="2"/>
                <c:pt idx="0" formatCode="_(* #,##0_);_(* \(#,##0\);_(* &quot;-&quot;??_);_(@_)">
                  <c:v>#N/A</c:v>
                </c:pt>
                <c:pt idx="1">
                  <c:v>1.497358476</c:v>
                </c:pt>
              </c:numCache>
            </c:numRef>
          </c:val>
          <c:extLst>
            <c:ext xmlns:c16="http://schemas.microsoft.com/office/drawing/2014/chart" uri="{C3380CC4-5D6E-409C-BE32-E72D297353CC}">
              <c16:uniqueId val="{00000002-A562-45B8-8E59-0F34AFB22AF1}"/>
            </c:ext>
          </c:extLst>
        </c:ser>
        <c:ser>
          <c:idx val="1"/>
          <c:order val="1"/>
          <c:tx>
            <c:strRef>
              <c:f>'3. Industry Energy'!$L$12</c:f>
              <c:strCache>
                <c:ptCount val="1"/>
                <c:pt idx="0">
                  <c:v>N2O</c:v>
                </c:pt>
              </c:strCache>
            </c:strRef>
          </c:tx>
          <c:spPr>
            <a:solidFill>
              <a:srgbClr val="025E73"/>
            </a:solidFill>
            <a:ln>
              <a:noFill/>
            </a:ln>
            <a:effectLst/>
          </c:spPr>
          <c:invertIfNegative val="0"/>
          <c:dPt>
            <c:idx val="1"/>
            <c:invertIfNegative val="0"/>
            <c:bubble3D val="0"/>
            <c:spPr>
              <a:solidFill>
                <a:srgbClr val="025E73"/>
              </a:solidFill>
              <a:ln>
                <a:noFill/>
              </a:ln>
              <a:effectLst/>
            </c:spPr>
            <c:extLst>
              <c:ext xmlns:c16="http://schemas.microsoft.com/office/drawing/2014/chart" uri="{C3380CC4-5D6E-409C-BE32-E72D297353CC}">
                <c16:uniqueId val="{00000004-A562-45B8-8E59-0F34AFB22AF1}"/>
              </c:ext>
            </c:extLst>
          </c:dPt>
          <c:cat>
            <c:strRef>
              <c:f>'3. Industry Energy'!$M$9:$N$9</c:f>
              <c:strCache>
                <c:ptCount val="2"/>
                <c:pt idx="0">
                  <c:v>EPS 2021</c:v>
                </c:pt>
                <c:pt idx="1">
                  <c:v>EPA 2021</c:v>
                </c:pt>
              </c:strCache>
            </c:strRef>
          </c:cat>
          <c:val>
            <c:numRef>
              <c:f>'3. Industry Energy'!$M$12:$N$12</c:f>
              <c:numCache>
                <c:formatCode>_(* #,##0.0_);_(* \(#,##0.0\);_(* "-"??_);_(@_)</c:formatCode>
                <c:ptCount val="2"/>
                <c:pt idx="0" formatCode="_(* #,##0_);_(* \(#,##0\);_(* &quot;-&quot;??_);_(@_)">
                  <c:v>#N/A</c:v>
                </c:pt>
                <c:pt idx="1">
                  <c:v>1.9174827860000001</c:v>
                </c:pt>
              </c:numCache>
            </c:numRef>
          </c:val>
          <c:extLst>
            <c:ext xmlns:c16="http://schemas.microsoft.com/office/drawing/2014/chart" uri="{C3380CC4-5D6E-409C-BE32-E72D297353CC}">
              <c16:uniqueId val="{00000005-A562-45B8-8E59-0F34AFB22AF1}"/>
            </c:ext>
          </c:extLst>
        </c:ser>
        <c:dLbls>
          <c:showLegendKey val="0"/>
          <c:showVal val="0"/>
          <c:showCatName val="0"/>
          <c:showSerName val="0"/>
          <c:showPercent val="0"/>
          <c:showBubbleSize val="0"/>
        </c:dLbls>
        <c:gapWidth val="103"/>
        <c:overlap val="100"/>
        <c:axId val="747979744"/>
        <c:axId val="747983488"/>
      </c:barChart>
      <c:catAx>
        <c:axId val="7479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83488"/>
        <c:crosses val="autoZero"/>
        <c:auto val="1"/>
        <c:lblAlgn val="ctr"/>
        <c:lblOffset val="100"/>
        <c:noMultiLvlLbl val="0"/>
      </c:catAx>
      <c:valAx>
        <c:axId val="747983488"/>
        <c:scaling>
          <c:orientation val="minMax"/>
          <c:min val="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79744"/>
        <c:crosses val="autoZero"/>
        <c:crossBetween val="between"/>
      </c:valAx>
      <c:spPr>
        <a:noFill/>
        <a:ln>
          <a:noFill/>
        </a:ln>
        <a:effectLst/>
      </c:spPr>
    </c:plotArea>
    <c:legend>
      <c:legendPos val="b"/>
      <c:layout>
        <c:manualLayout>
          <c:xMode val="edge"/>
          <c:yMode val="edge"/>
          <c:x val="0.39360810367454069"/>
          <c:y val="0.90798556430446198"/>
          <c:w val="0.2127837926509186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40365266841643"/>
          <c:y val="0.12962962962962962"/>
          <c:w val="0.78540190288713907"/>
          <c:h val="0.68484543598716829"/>
        </c:manualLayout>
      </c:layout>
      <c:barChart>
        <c:barDir val="col"/>
        <c:grouping val="clustered"/>
        <c:varyColors val="0"/>
        <c:ser>
          <c:idx val="0"/>
          <c:order val="0"/>
          <c:tx>
            <c:strRef>
              <c:f>'3. Industry Energy'!$M$29</c:f>
              <c:strCache>
                <c:ptCount val="1"/>
                <c:pt idx="0">
                  <c:v>EPS 2021</c:v>
                </c:pt>
              </c:strCache>
            </c:strRef>
          </c:tx>
          <c:spPr>
            <a:solidFill>
              <a:schemeClr val="accent6"/>
            </a:solidFill>
            <a:ln>
              <a:noFill/>
            </a:ln>
            <a:effectLst/>
          </c:spPr>
          <c:invertIfNegative val="0"/>
          <c:cat>
            <c:strRef>
              <c:f>'3. Industry Energy'!$L$30:$L$37</c:f>
              <c:strCache>
                <c:ptCount val="8"/>
                <c:pt idx="0">
                  <c:v>Coal</c:v>
                </c:pt>
                <c:pt idx="1">
                  <c:v>Natural Gas</c:v>
                </c:pt>
                <c:pt idx="2">
                  <c:v>Petroleum Products</c:v>
                </c:pt>
                <c:pt idx="3">
                  <c:v>biomass</c:v>
                </c:pt>
                <c:pt idx="4">
                  <c:v>diesel</c:v>
                </c:pt>
                <c:pt idx="5">
                  <c:v>heat</c:v>
                </c:pt>
                <c:pt idx="6">
                  <c:v>crude oil</c:v>
                </c:pt>
                <c:pt idx="7">
                  <c:v>LPG</c:v>
                </c:pt>
              </c:strCache>
            </c:strRef>
          </c:cat>
          <c:val>
            <c:numRef>
              <c:f>'3. Industry Energy'!$M$30:$M$37</c:f>
              <c:numCache>
                <c:formatCode>_(* #,##0_);_(* \(#,##0\);_(* "-"??_);_(@_)</c:formatCode>
                <c:ptCount val="8"/>
                <c:pt idx="0">
                  <c:v>0</c:v>
                </c:pt>
                <c:pt idx="1">
                  <c:v>0</c:v>
                </c:pt>
                <c:pt idx="2">
                  <c:v>0</c:v>
                </c:pt>
                <c:pt idx="3">
                  <c:v>0</c:v>
                </c:pt>
              </c:numCache>
            </c:numRef>
          </c:val>
          <c:extLst>
            <c:ext xmlns:c16="http://schemas.microsoft.com/office/drawing/2014/chart" uri="{C3380CC4-5D6E-409C-BE32-E72D297353CC}">
              <c16:uniqueId val="{00000000-797E-4CCE-B916-2E2D64024559}"/>
            </c:ext>
          </c:extLst>
        </c:ser>
        <c:ser>
          <c:idx val="1"/>
          <c:order val="1"/>
          <c:tx>
            <c:strRef>
              <c:f>'3. Industry Energy'!$N$29</c:f>
              <c:strCache>
                <c:ptCount val="1"/>
                <c:pt idx="0">
                  <c:v>EPA 2021</c:v>
                </c:pt>
              </c:strCache>
            </c:strRef>
          </c:tx>
          <c:spPr>
            <a:solidFill>
              <a:schemeClr val="accent3">
                <a:lumMod val="75000"/>
              </a:schemeClr>
            </a:solidFill>
            <a:ln>
              <a:noFill/>
            </a:ln>
            <a:effectLst/>
          </c:spPr>
          <c:invertIfNegative val="0"/>
          <c:cat>
            <c:strRef>
              <c:f>'3. Industry Energy'!$L$30:$L$37</c:f>
              <c:strCache>
                <c:ptCount val="8"/>
                <c:pt idx="0">
                  <c:v>Coal</c:v>
                </c:pt>
                <c:pt idx="1">
                  <c:v>Natural Gas</c:v>
                </c:pt>
                <c:pt idx="2">
                  <c:v>Petroleum Products</c:v>
                </c:pt>
                <c:pt idx="3">
                  <c:v>biomass</c:v>
                </c:pt>
                <c:pt idx="4">
                  <c:v>diesel</c:v>
                </c:pt>
                <c:pt idx="5">
                  <c:v>heat</c:v>
                </c:pt>
                <c:pt idx="6">
                  <c:v>crude oil</c:v>
                </c:pt>
                <c:pt idx="7">
                  <c:v>LPG</c:v>
                </c:pt>
              </c:strCache>
            </c:strRef>
          </c:cat>
          <c:val>
            <c:numRef>
              <c:f>'3. Industry Energy'!$N$30:$N$37</c:f>
              <c:numCache>
                <c:formatCode>_(* #,##0_);_(* \(#,##0\);_(* "-"??_);_(@_)</c:formatCode>
                <c:ptCount val="8"/>
                <c:pt idx="0">
                  <c:v>36.484927280000001</c:v>
                </c:pt>
                <c:pt idx="1">
                  <c:v>586.12311132999992</c:v>
                </c:pt>
                <c:pt idx="2">
                  <c:v>241.34327060000001</c:v>
                </c:pt>
              </c:numCache>
            </c:numRef>
          </c:val>
          <c:extLst>
            <c:ext xmlns:c16="http://schemas.microsoft.com/office/drawing/2014/chart" uri="{C3380CC4-5D6E-409C-BE32-E72D297353CC}">
              <c16:uniqueId val="{00000001-797E-4CCE-B916-2E2D64024559}"/>
            </c:ext>
          </c:extLst>
        </c:ser>
        <c:ser>
          <c:idx val="2"/>
          <c:order val="2"/>
          <c:tx>
            <c:strRef>
              <c:f>'3. Industry Energy'!$O$29</c:f>
              <c:strCache>
                <c:ptCount val="1"/>
                <c:pt idx="0">
                  <c:v>EIA 2021</c:v>
                </c:pt>
              </c:strCache>
            </c:strRef>
          </c:tx>
          <c:spPr>
            <a:solidFill>
              <a:schemeClr val="accent4"/>
            </a:solidFill>
            <a:ln>
              <a:noFill/>
            </a:ln>
            <a:effectLst/>
          </c:spPr>
          <c:invertIfNegative val="0"/>
          <c:cat>
            <c:strRef>
              <c:f>'3. Industry Energy'!$L$30:$L$37</c:f>
              <c:strCache>
                <c:ptCount val="8"/>
                <c:pt idx="0">
                  <c:v>Coal</c:v>
                </c:pt>
                <c:pt idx="1">
                  <c:v>Natural Gas</c:v>
                </c:pt>
                <c:pt idx="2">
                  <c:v>Petroleum Products</c:v>
                </c:pt>
                <c:pt idx="3">
                  <c:v>biomass</c:v>
                </c:pt>
                <c:pt idx="4">
                  <c:v>diesel</c:v>
                </c:pt>
                <c:pt idx="5">
                  <c:v>heat</c:v>
                </c:pt>
                <c:pt idx="6">
                  <c:v>crude oil</c:v>
                </c:pt>
                <c:pt idx="7">
                  <c:v>LPG</c:v>
                </c:pt>
              </c:strCache>
            </c:strRef>
          </c:cat>
          <c:val>
            <c:numRef>
              <c:f>'3. Industry Energy'!$O$30:$O$37</c:f>
              <c:numCache>
                <c:formatCode>_(* #,##0_);_(* \(#,##0\);_(* "-"??_);_(@_)</c:formatCode>
                <c:ptCount val="8"/>
                <c:pt idx="0">
                  <c:v>91.593999999999994</c:v>
                </c:pt>
                <c:pt idx="1">
                  <c:v>537.67600000000004</c:v>
                </c:pt>
                <c:pt idx="2">
                  <c:v>142.14699999999999</c:v>
                </c:pt>
                <c:pt idx="3">
                  <c:v>0</c:v>
                </c:pt>
                <c:pt idx="6">
                  <c:v>0</c:v>
                </c:pt>
                <c:pt idx="7">
                  <c:v>0</c:v>
                </c:pt>
              </c:numCache>
            </c:numRef>
          </c:val>
          <c:extLst>
            <c:ext xmlns:c16="http://schemas.microsoft.com/office/drawing/2014/chart" uri="{C3380CC4-5D6E-409C-BE32-E72D297353CC}">
              <c16:uniqueId val="{00000001-60F3-4582-805B-FB9D730B9A97}"/>
            </c:ext>
          </c:extLst>
        </c:ser>
        <c:dLbls>
          <c:showLegendKey val="0"/>
          <c:showVal val="0"/>
          <c:showCatName val="0"/>
          <c:showSerName val="0"/>
          <c:showPercent val="0"/>
          <c:showBubbleSize val="0"/>
        </c:dLbls>
        <c:gapWidth val="80"/>
        <c:overlap val="-27"/>
        <c:axId val="1054314944"/>
        <c:axId val="1054307456"/>
      </c:barChart>
      <c:catAx>
        <c:axId val="105431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307456"/>
        <c:crosses val="autoZero"/>
        <c:auto val="1"/>
        <c:lblAlgn val="ctr"/>
        <c:lblOffset val="100"/>
        <c:noMultiLvlLbl val="0"/>
      </c:catAx>
      <c:valAx>
        <c:axId val="10543074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MMTCO2e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314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Industry Sector CH4 Emissions</a:t>
            </a:r>
            <a:r>
              <a:rPr lang="en-US" sz="1100" baseline="0"/>
              <a:t> by Fuel Type</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'3. Industry Energy'!$M$52</c:f>
              <c:strCache>
                <c:ptCount val="1"/>
                <c:pt idx="0">
                  <c:v>EPS 2021</c:v>
                </c:pt>
              </c:strCache>
            </c:strRef>
          </c:tx>
          <c:spPr>
            <a:solidFill>
              <a:schemeClr val="accent5">
                <a:lumMod val="60000"/>
                <a:lumOff val="40000"/>
              </a:schemeClr>
            </a:solidFill>
            <a:ln>
              <a:noFill/>
            </a:ln>
            <a:effectLst/>
          </c:spPr>
          <c:invertIfNegative val="0"/>
          <c:cat>
            <c:strRef>
              <c:f>'3. Industry Energy'!$L$53:$L$55</c:f>
              <c:strCache>
                <c:ptCount val="3"/>
                <c:pt idx="0">
                  <c:v>Coal</c:v>
                </c:pt>
                <c:pt idx="1">
                  <c:v>Natural Gas</c:v>
                </c:pt>
                <c:pt idx="2">
                  <c:v>Fuel Oil</c:v>
                </c:pt>
              </c:strCache>
            </c:strRef>
          </c:cat>
          <c:val>
            <c:numRef>
              <c:f>'3. Industry Energy'!$M$53:$M$55</c:f>
              <c:numCache>
                <c:formatCode>_(* #,##0.00_);_(* \(#,##0.00\);_(* "-"??_);_(@_)</c:formatCode>
                <c:ptCount val="3"/>
                <c:pt idx="0">
                  <c:v>0</c:v>
                </c:pt>
                <c:pt idx="1">
                  <c:v>0</c:v>
                </c:pt>
                <c:pt idx="2">
                  <c:v>0</c:v>
                </c:pt>
              </c:numCache>
            </c:numRef>
          </c:val>
          <c:extLst>
            <c:ext xmlns:c16="http://schemas.microsoft.com/office/drawing/2014/chart" uri="{C3380CC4-5D6E-409C-BE32-E72D297353CC}">
              <c16:uniqueId val="{00000000-8461-4D10-8758-A8F1E3077067}"/>
            </c:ext>
          </c:extLst>
        </c:ser>
        <c:ser>
          <c:idx val="1"/>
          <c:order val="1"/>
          <c:tx>
            <c:strRef>
              <c:f>'3. Industry Energy'!$N$52</c:f>
              <c:strCache>
                <c:ptCount val="1"/>
                <c:pt idx="0">
                  <c:v>EPA 2021</c:v>
                </c:pt>
              </c:strCache>
            </c:strRef>
          </c:tx>
          <c:spPr>
            <a:solidFill>
              <a:schemeClr val="accent6"/>
            </a:solidFill>
            <a:ln>
              <a:noFill/>
            </a:ln>
            <a:effectLst/>
          </c:spPr>
          <c:invertIfNegative val="0"/>
          <c:cat>
            <c:strRef>
              <c:f>'3. Industry Energy'!$L$53:$L$55</c:f>
              <c:strCache>
                <c:ptCount val="3"/>
                <c:pt idx="0">
                  <c:v>Coal</c:v>
                </c:pt>
                <c:pt idx="1">
                  <c:v>Natural Gas</c:v>
                </c:pt>
                <c:pt idx="2">
                  <c:v>Fuel Oil</c:v>
                </c:pt>
              </c:strCache>
            </c:strRef>
          </c:cat>
          <c:val>
            <c:numRef>
              <c:f>'3. Industry Energy'!$N$53:$N$55</c:f>
              <c:numCache>
                <c:formatCode>_(* #,##0.00_);_(* \(#,##0.00\);_(* "-"??_);_(@_)</c:formatCode>
                <c:ptCount val="3"/>
                <c:pt idx="0">
                  <c:v>0.106906717</c:v>
                </c:pt>
                <c:pt idx="1">
                  <c:v>0.146910127</c:v>
                </c:pt>
                <c:pt idx="2">
                  <c:v>0.25864887600000003</c:v>
                </c:pt>
              </c:numCache>
            </c:numRef>
          </c:val>
          <c:extLst>
            <c:ext xmlns:c16="http://schemas.microsoft.com/office/drawing/2014/chart" uri="{C3380CC4-5D6E-409C-BE32-E72D297353CC}">
              <c16:uniqueId val="{00000001-8461-4D10-8758-A8F1E3077067}"/>
            </c:ext>
          </c:extLst>
        </c:ser>
        <c:dLbls>
          <c:showLegendKey val="0"/>
          <c:showVal val="0"/>
          <c:showCatName val="0"/>
          <c:showSerName val="0"/>
          <c:showPercent val="0"/>
          <c:showBubbleSize val="0"/>
        </c:dLbls>
        <c:gapWidth val="100"/>
        <c:overlap val="-27"/>
        <c:axId val="813938000"/>
        <c:axId val="813919696"/>
      </c:barChart>
      <c:catAx>
        <c:axId val="81393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919696"/>
        <c:crosses val="autoZero"/>
        <c:auto val="1"/>
        <c:lblAlgn val="ctr"/>
        <c:lblOffset val="100"/>
        <c:noMultiLvlLbl val="0"/>
      </c:catAx>
      <c:valAx>
        <c:axId val="8139196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MMTCO2e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938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Industry Sector N2O Emissions by Fuel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'3. Industry Energy'!$M$65</c:f>
              <c:strCache>
                <c:ptCount val="1"/>
                <c:pt idx="0">
                  <c:v>EPS 2021</c:v>
                </c:pt>
              </c:strCache>
            </c:strRef>
          </c:tx>
          <c:spPr>
            <a:solidFill>
              <a:schemeClr val="accent4"/>
            </a:solidFill>
            <a:ln>
              <a:noFill/>
            </a:ln>
            <a:effectLst/>
          </c:spPr>
          <c:invertIfNegative val="0"/>
          <c:cat>
            <c:strRef>
              <c:f>'3. Industry Energy'!$L$66:$L$68</c:f>
              <c:strCache>
                <c:ptCount val="3"/>
                <c:pt idx="0">
                  <c:v>Coal</c:v>
                </c:pt>
                <c:pt idx="1">
                  <c:v>Fuel Oil</c:v>
                </c:pt>
                <c:pt idx="2">
                  <c:v>Natural Gas</c:v>
                </c:pt>
              </c:strCache>
            </c:strRef>
          </c:cat>
          <c:val>
            <c:numRef>
              <c:f>'3. Industry Energy'!$M$66:$M$68</c:f>
              <c:numCache>
                <c:formatCode>_(* #,##0.00_);_(* \(#,##0.00\);_(* "-"??_);_(@_)</c:formatCode>
                <c:ptCount val="3"/>
                <c:pt idx="0">
                  <c:v>0</c:v>
                </c:pt>
                <c:pt idx="1">
                  <c:v>0</c:v>
                </c:pt>
                <c:pt idx="2">
                  <c:v>0</c:v>
                </c:pt>
              </c:numCache>
            </c:numRef>
          </c:val>
          <c:extLst>
            <c:ext xmlns:c16="http://schemas.microsoft.com/office/drawing/2014/chart" uri="{C3380CC4-5D6E-409C-BE32-E72D297353CC}">
              <c16:uniqueId val="{00000000-5D8D-49CA-9E34-C055E06824F3}"/>
            </c:ext>
          </c:extLst>
        </c:ser>
        <c:ser>
          <c:idx val="1"/>
          <c:order val="1"/>
          <c:tx>
            <c:strRef>
              <c:f>'3. Industry Energy'!$N$65</c:f>
              <c:strCache>
                <c:ptCount val="1"/>
                <c:pt idx="0">
                  <c:v>EPA 2021</c:v>
                </c:pt>
              </c:strCache>
            </c:strRef>
          </c:tx>
          <c:spPr>
            <a:solidFill>
              <a:schemeClr val="accent3"/>
            </a:solidFill>
            <a:ln>
              <a:noFill/>
            </a:ln>
            <a:effectLst/>
          </c:spPr>
          <c:invertIfNegative val="0"/>
          <c:cat>
            <c:strRef>
              <c:f>'3. Industry Energy'!$L$66:$L$68</c:f>
              <c:strCache>
                <c:ptCount val="3"/>
                <c:pt idx="0">
                  <c:v>Coal</c:v>
                </c:pt>
                <c:pt idx="1">
                  <c:v>Fuel Oil</c:v>
                </c:pt>
                <c:pt idx="2">
                  <c:v>Natural Gas</c:v>
                </c:pt>
              </c:strCache>
            </c:strRef>
          </c:cat>
          <c:val>
            <c:numRef>
              <c:f>'3. Industry Energy'!$N$66:$N$68</c:f>
              <c:numCache>
                <c:formatCode>_(* #,##0.00_);_(* \(#,##0.00\);_(* "-"??_);_(@_)</c:formatCode>
                <c:ptCount val="3"/>
                <c:pt idx="0">
                  <c:v>0.15176935799999999</c:v>
                </c:pt>
                <c:pt idx="1">
                  <c:v>0.278079884</c:v>
                </c:pt>
                <c:pt idx="2">
                  <c:v>0.24479268600000001</c:v>
                </c:pt>
              </c:numCache>
            </c:numRef>
          </c:val>
          <c:extLst>
            <c:ext xmlns:c16="http://schemas.microsoft.com/office/drawing/2014/chart" uri="{C3380CC4-5D6E-409C-BE32-E72D297353CC}">
              <c16:uniqueId val="{00000001-5D8D-49CA-9E34-C055E06824F3}"/>
            </c:ext>
          </c:extLst>
        </c:ser>
        <c:dLbls>
          <c:showLegendKey val="0"/>
          <c:showVal val="0"/>
          <c:showCatName val="0"/>
          <c:showSerName val="0"/>
          <c:showPercent val="0"/>
          <c:showBubbleSize val="0"/>
        </c:dLbls>
        <c:gapWidth val="100"/>
        <c:overlap val="-27"/>
        <c:axId val="813945072"/>
        <c:axId val="813959632"/>
      </c:barChart>
      <c:catAx>
        <c:axId val="81394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959632"/>
        <c:crosses val="autoZero"/>
        <c:auto val="1"/>
        <c:lblAlgn val="ctr"/>
        <c:lblOffset val="100"/>
        <c:noMultiLvlLbl val="0"/>
      </c:catAx>
      <c:valAx>
        <c:axId val="813959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MMTCO2e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945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31233595800526"/>
          <c:y val="0.15716969267030298"/>
          <c:w val="0.77094980314960626"/>
          <c:h val="0.68571726999678329"/>
        </c:manualLayout>
      </c:layout>
      <c:barChart>
        <c:barDir val="col"/>
        <c:grouping val="stacked"/>
        <c:varyColors val="0"/>
        <c:ser>
          <c:idx val="0"/>
          <c:order val="0"/>
          <c:tx>
            <c:strRef>
              <c:f>'4. Buildings'!$D$12</c:f>
              <c:strCache>
                <c:ptCount val="1"/>
              </c:strCache>
            </c:strRef>
          </c:tx>
          <c:spPr>
            <a:solidFill>
              <a:schemeClr val="accent1"/>
            </a:solidFill>
            <a:ln>
              <a:noFill/>
            </a:ln>
            <a:effectLst/>
          </c:spPr>
          <c:invertIfNegative val="0"/>
          <c:dPt>
            <c:idx val="0"/>
            <c:invertIfNegative val="0"/>
            <c:bubble3D val="0"/>
            <c:spPr>
              <a:solidFill>
                <a:schemeClr val="accent1">
                  <a:lumMod val="25000"/>
                  <a:lumOff val="75000"/>
                </a:schemeClr>
              </a:solidFill>
              <a:ln>
                <a:noFill/>
              </a:ln>
              <a:effectLst/>
            </c:spPr>
            <c:extLst>
              <c:ext xmlns:c16="http://schemas.microsoft.com/office/drawing/2014/chart" uri="{C3380CC4-5D6E-409C-BE32-E72D297353CC}">
                <c16:uniqueId val="{00000003-4C49-4555-92EA-356B4F15C13D}"/>
              </c:ext>
            </c:extLst>
          </c:dPt>
          <c:dPt>
            <c:idx val="1"/>
            <c:invertIfNegative val="0"/>
            <c:bubble3D val="0"/>
            <c:spPr>
              <a:solidFill>
                <a:schemeClr val="accent1">
                  <a:lumMod val="50000"/>
                  <a:lumOff val="50000"/>
                </a:schemeClr>
              </a:solidFill>
              <a:ln>
                <a:noFill/>
              </a:ln>
              <a:effectLst/>
            </c:spPr>
            <c:extLst>
              <c:ext xmlns:c16="http://schemas.microsoft.com/office/drawing/2014/chart" uri="{C3380CC4-5D6E-409C-BE32-E72D297353CC}">
                <c16:uniqueId val="{00000001-29A9-4F80-99F8-0523E52C346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1AF7-4D77-B268-23874A461D45}"/>
              </c:ext>
            </c:extLst>
          </c:dPt>
          <c:cat>
            <c:strRef>
              <c:f>'4. Buildings'!$L$8:$N$8</c:f>
              <c:strCache>
                <c:ptCount val="3"/>
                <c:pt idx="0">
                  <c:v>EPS 2021</c:v>
                </c:pt>
                <c:pt idx="1">
                  <c:v>EPA 2021</c:v>
                </c:pt>
                <c:pt idx="2">
                  <c:v>EIA 2021</c:v>
                </c:pt>
              </c:strCache>
            </c:strRef>
          </c:cat>
          <c:val>
            <c:numRef>
              <c:f>'4. Buildings'!$L$12:$N$12</c:f>
              <c:numCache>
                <c:formatCode>_(* #,##0_);_(* \(#,##0\);_(* "-"??_);_(@_)</c:formatCode>
                <c:ptCount val="3"/>
                <c:pt idx="0">
                  <c:v>#N/A</c:v>
                </c:pt>
                <c:pt idx="1">
                  <c:v>312.24730446199999</c:v>
                </c:pt>
                <c:pt idx="2">
                  <c:v>324.91499999999996</c:v>
                </c:pt>
              </c:numCache>
            </c:numRef>
          </c:val>
          <c:extLst>
            <c:ext xmlns:c16="http://schemas.microsoft.com/office/drawing/2014/chart" uri="{C3380CC4-5D6E-409C-BE32-E72D297353CC}">
              <c16:uniqueId val="{00000002-29A9-4F80-99F8-0523E52C3461}"/>
            </c:ext>
          </c:extLst>
        </c:ser>
        <c:dLbls>
          <c:showLegendKey val="0"/>
          <c:showVal val="0"/>
          <c:showCatName val="0"/>
          <c:showSerName val="0"/>
          <c:showPercent val="0"/>
          <c:showBubbleSize val="0"/>
        </c:dLbls>
        <c:gapWidth val="80"/>
        <c:overlap val="100"/>
        <c:axId val="747979744"/>
        <c:axId val="747983488"/>
      </c:barChart>
      <c:catAx>
        <c:axId val="7479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83488"/>
        <c:crosses val="autoZero"/>
        <c:auto val="1"/>
        <c:lblAlgn val="ctr"/>
        <c:lblOffset val="100"/>
        <c:noMultiLvlLbl val="0"/>
      </c:catAx>
      <c:valAx>
        <c:axId val="747983488"/>
        <c:scaling>
          <c:orientation val="minMax"/>
          <c:min val="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79744"/>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9631233595800526"/>
          <c:y val="0.15716969267030298"/>
          <c:w val="0.77094980314960626"/>
          <c:h val="0.68571726999678329"/>
        </c:manualLayout>
      </c:layout>
      <c:barChart>
        <c:barDir val="col"/>
        <c:grouping val="stacked"/>
        <c:varyColors val="0"/>
        <c:ser>
          <c:idx val="0"/>
          <c:order val="0"/>
          <c:tx>
            <c:strRef>
              <c:f>'4. Buildings'!$D$10</c:f>
              <c:strCache>
                <c:ptCount val="1"/>
                <c:pt idx="0">
                  <c:v>CH4</c:v>
                </c:pt>
              </c:strCache>
            </c:strRef>
          </c:tx>
          <c:spPr>
            <a:solidFill>
              <a:srgbClr val="102040"/>
            </a:solidFill>
            <a:ln>
              <a:noFill/>
            </a:ln>
            <a:effectLst/>
          </c:spPr>
          <c:invertIfNegative val="0"/>
          <c:dPt>
            <c:idx val="1"/>
            <c:invertIfNegative val="0"/>
            <c:bubble3D val="0"/>
            <c:spPr>
              <a:solidFill>
                <a:srgbClr val="102040"/>
              </a:solidFill>
              <a:ln>
                <a:noFill/>
              </a:ln>
              <a:effectLst/>
            </c:spPr>
            <c:extLst>
              <c:ext xmlns:c16="http://schemas.microsoft.com/office/drawing/2014/chart" uri="{C3380CC4-5D6E-409C-BE32-E72D297353CC}">
                <c16:uniqueId val="{00000001-DDF2-449C-8EA5-F173218FACFF}"/>
              </c:ext>
            </c:extLst>
          </c:dPt>
          <c:cat>
            <c:strRef>
              <c:f>'4. Buildings'!$L$8:$M$8</c:f>
              <c:strCache>
                <c:ptCount val="2"/>
                <c:pt idx="0">
                  <c:v>EPS 2021</c:v>
                </c:pt>
                <c:pt idx="1">
                  <c:v>EPA 2021</c:v>
                </c:pt>
              </c:strCache>
            </c:strRef>
          </c:cat>
          <c:val>
            <c:numRef>
              <c:f>'4. Buildings'!$L$10:$M$10</c:f>
              <c:numCache>
                <c:formatCode>_(* #,##0_);_(* \(#,##0\);_(* "-"??_);_(@_)</c:formatCode>
                <c:ptCount val="2"/>
                <c:pt idx="0" formatCode="_(* #,##0.00_);_(* \(#,##0.00\);_(* &quot;-&quot;??_);_(@_)">
                  <c:v>#N/A</c:v>
                </c:pt>
                <c:pt idx="1">
                  <c:v>4.459394971</c:v>
                </c:pt>
              </c:numCache>
            </c:numRef>
          </c:val>
          <c:extLst>
            <c:ext xmlns:c16="http://schemas.microsoft.com/office/drawing/2014/chart" uri="{C3380CC4-5D6E-409C-BE32-E72D297353CC}">
              <c16:uniqueId val="{00000002-DDF2-449C-8EA5-F173218FACFF}"/>
            </c:ext>
          </c:extLst>
        </c:ser>
        <c:ser>
          <c:idx val="1"/>
          <c:order val="1"/>
          <c:tx>
            <c:strRef>
              <c:f>'4. Buildings'!$D$11</c:f>
              <c:strCache>
                <c:ptCount val="1"/>
                <c:pt idx="0">
                  <c:v>N2O</c:v>
                </c:pt>
              </c:strCache>
            </c:strRef>
          </c:tx>
          <c:spPr>
            <a:solidFill>
              <a:srgbClr val="025E73"/>
            </a:solidFill>
            <a:ln>
              <a:noFill/>
            </a:ln>
            <a:effectLst/>
          </c:spPr>
          <c:invertIfNegative val="0"/>
          <c:dPt>
            <c:idx val="1"/>
            <c:invertIfNegative val="0"/>
            <c:bubble3D val="0"/>
            <c:spPr>
              <a:solidFill>
                <a:srgbClr val="025E73"/>
              </a:solidFill>
              <a:ln>
                <a:noFill/>
              </a:ln>
              <a:effectLst/>
            </c:spPr>
            <c:extLst>
              <c:ext xmlns:c16="http://schemas.microsoft.com/office/drawing/2014/chart" uri="{C3380CC4-5D6E-409C-BE32-E72D297353CC}">
                <c16:uniqueId val="{00000004-DDF2-449C-8EA5-F173218FACFF}"/>
              </c:ext>
            </c:extLst>
          </c:dPt>
          <c:cat>
            <c:strRef>
              <c:f>'4. Buildings'!$L$8:$M$8</c:f>
              <c:strCache>
                <c:ptCount val="2"/>
                <c:pt idx="0">
                  <c:v>EPS 2021</c:v>
                </c:pt>
                <c:pt idx="1">
                  <c:v>EPA 2021</c:v>
                </c:pt>
              </c:strCache>
            </c:strRef>
          </c:cat>
          <c:val>
            <c:numRef>
              <c:f>'4. Buildings'!$L$11:$M$11</c:f>
              <c:numCache>
                <c:formatCode>_(* #,##0_);_(* \(#,##0\);_(* "-"??_);_(@_)</c:formatCode>
                <c:ptCount val="2"/>
                <c:pt idx="0" formatCode="_(* #,##0.00_);_(* \(#,##0.00\);_(* &quot;-&quot;??_);_(@_)">
                  <c:v>#N/A</c:v>
                </c:pt>
                <c:pt idx="1">
                  <c:v>0.71053789099999998</c:v>
                </c:pt>
              </c:numCache>
            </c:numRef>
          </c:val>
          <c:extLst>
            <c:ext xmlns:c16="http://schemas.microsoft.com/office/drawing/2014/chart" uri="{C3380CC4-5D6E-409C-BE32-E72D297353CC}">
              <c16:uniqueId val="{00000005-DDF2-449C-8EA5-F173218FACFF}"/>
            </c:ext>
          </c:extLst>
        </c:ser>
        <c:dLbls>
          <c:showLegendKey val="0"/>
          <c:showVal val="0"/>
          <c:showCatName val="0"/>
          <c:showSerName val="0"/>
          <c:showPercent val="0"/>
          <c:showBubbleSize val="0"/>
        </c:dLbls>
        <c:gapWidth val="103"/>
        <c:overlap val="100"/>
        <c:axId val="747979744"/>
        <c:axId val="747983488"/>
      </c:barChart>
      <c:catAx>
        <c:axId val="7479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83488"/>
        <c:crosses val="autoZero"/>
        <c:auto val="1"/>
        <c:lblAlgn val="ctr"/>
        <c:lblOffset val="100"/>
        <c:noMultiLvlLbl val="0"/>
      </c:catAx>
      <c:valAx>
        <c:axId val="747983488"/>
        <c:scaling>
          <c:orientation val="minMax"/>
          <c:min val="0"/>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79744"/>
        <c:crosses val="autoZero"/>
        <c:crossBetween val="between"/>
      </c:valAx>
      <c:spPr>
        <a:noFill/>
        <a:ln>
          <a:noFill/>
        </a:ln>
        <a:effectLst/>
      </c:spPr>
    </c:plotArea>
    <c:legend>
      <c:legendPos val="b"/>
      <c:layout>
        <c:manualLayout>
          <c:xMode val="edge"/>
          <c:yMode val="edge"/>
          <c:x val="0.39360810367454069"/>
          <c:y val="0.90798556430446198"/>
          <c:w val="0.2127837926509186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31233595800526"/>
          <c:y val="0.15716969267030298"/>
          <c:w val="0.77094980314960626"/>
          <c:h val="0.68571726999678329"/>
        </c:manualLayout>
      </c:layout>
      <c:barChart>
        <c:barDir val="col"/>
        <c:grouping val="stacked"/>
        <c:varyColors val="0"/>
        <c:ser>
          <c:idx val="0"/>
          <c:order val="0"/>
          <c:tx>
            <c:strRef>
              <c:f>'4. Buildings'!$D$29</c:f>
              <c:strCache>
                <c:ptCount val="1"/>
              </c:strCache>
            </c:strRef>
          </c:tx>
          <c:spPr>
            <a:solidFill>
              <a:schemeClr val="accent6">
                <a:lumMod val="50000"/>
              </a:schemeClr>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4-77F4-4DDC-AFDE-52271FF7C51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77F4-4DDC-AFDE-52271FF7C517}"/>
              </c:ext>
            </c:extLst>
          </c:dPt>
          <c:dPt>
            <c:idx val="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5-7967-4304-AA7F-F1C5C1649C46}"/>
              </c:ext>
            </c:extLst>
          </c:dPt>
          <c:cat>
            <c:strRef>
              <c:f>'4. Buildings'!$L$25:$N$25</c:f>
              <c:strCache>
                <c:ptCount val="3"/>
                <c:pt idx="0">
                  <c:v>EPS 2021</c:v>
                </c:pt>
                <c:pt idx="1">
                  <c:v>EPA 2021</c:v>
                </c:pt>
                <c:pt idx="2">
                  <c:v>EIA 2021</c:v>
                </c:pt>
              </c:strCache>
            </c:strRef>
          </c:cat>
          <c:val>
            <c:numRef>
              <c:f>'4. Buildings'!$L$29:$N$29</c:f>
              <c:numCache>
                <c:formatCode>_(* #,##0_);_(* \(#,##0\);_(* "-"??_);_(@_)</c:formatCode>
                <c:ptCount val="3"/>
                <c:pt idx="0">
                  <c:v>#N/A</c:v>
                </c:pt>
                <c:pt idx="1">
                  <c:v>245.73766995899999</c:v>
                </c:pt>
                <c:pt idx="2">
                  <c:v>245.24900000000002</c:v>
                </c:pt>
              </c:numCache>
            </c:numRef>
          </c:val>
          <c:extLst>
            <c:ext xmlns:c16="http://schemas.microsoft.com/office/drawing/2014/chart" uri="{C3380CC4-5D6E-409C-BE32-E72D297353CC}">
              <c16:uniqueId val="{00000002-77F4-4DDC-AFDE-52271FF7C517}"/>
            </c:ext>
          </c:extLst>
        </c:ser>
        <c:dLbls>
          <c:showLegendKey val="0"/>
          <c:showVal val="0"/>
          <c:showCatName val="0"/>
          <c:showSerName val="0"/>
          <c:showPercent val="0"/>
          <c:showBubbleSize val="0"/>
        </c:dLbls>
        <c:gapWidth val="80"/>
        <c:overlap val="100"/>
        <c:axId val="747979744"/>
        <c:axId val="747983488"/>
      </c:barChart>
      <c:catAx>
        <c:axId val="7479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83488"/>
        <c:crosses val="autoZero"/>
        <c:auto val="1"/>
        <c:lblAlgn val="ctr"/>
        <c:lblOffset val="100"/>
        <c:noMultiLvlLbl val="0"/>
      </c:catAx>
      <c:valAx>
        <c:axId val="747983488"/>
        <c:scaling>
          <c:orientation val="minMax"/>
          <c:min val="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79744"/>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9631233595800526"/>
          <c:y val="0.15716969267030298"/>
          <c:w val="0.77094980314960626"/>
          <c:h val="0.68571726999678329"/>
        </c:manualLayout>
      </c:layout>
      <c:barChart>
        <c:barDir val="col"/>
        <c:grouping val="stacked"/>
        <c:varyColors val="0"/>
        <c:ser>
          <c:idx val="0"/>
          <c:order val="0"/>
          <c:tx>
            <c:strRef>
              <c:f>'4. Buildings'!$D$27</c:f>
              <c:strCache>
                <c:ptCount val="1"/>
                <c:pt idx="0">
                  <c:v>CH4</c:v>
                </c:pt>
              </c:strCache>
            </c:strRef>
          </c:tx>
          <c:spPr>
            <a:solidFill>
              <a:schemeClr val="accent1"/>
            </a:solidFill>
            <a:ln>
              <a:noFill/>
            </a:ln>
            <a:effectLst/>
          </c:spPr>
          <c:invertIfNegative val="0"/>
          <c:cat>
            <c:strRef>
              <c:f>'4. Buildings'!$L$25:$M$25</c:f>
              <c:strCache>
                <c:ptCount val="2"/>
                <c:pt idx="0">
                  <c:v>EPS 2021</c:v>
                </c:pt>
                <c:pt idx="1">
                  <c:v>EPA 2021</c:v>
                </c:pt>
              </c:strCache>
            </c:strRef>
          </c:cat>
          <c:val>
            <c:numRef>
              <c:f>'4. Buildings'!$L$27:$M$27</c:f>
              <c:numCache>
                <c:formatCode>_(* #,##0_);_(* \(#,##0\);_(* "-"??_);_(@_)</c:formatCode>
                <c:ptCount val="2"/>
                <c:pt idx="0" formatCode="_(* #,##0.00_);_(* \(#,##0.00\);_(* &quot;-&quot;??_);_(@_)">
                  <c:v>#N/A</c:v>
                </c:pt>
                <c:pt idx="1">
                  <c:v>1.2761027730000001</c:v>
                </c:pt>
              </c:numCache>
            </c:numRef>
          </c:val>
          <c:extLst>
            <c:ext xmlns:c16="http://schemas.microsoft.com/office/drawing/2014/chart" uri="{C3380CC4-5D6E-409C-BE32-E72D297353CC}">
              <c16:uniqueId val="{00000002-B2D9-427E-BBB5-303087A46343}"/>
            </c:ext>
          </c:extLst>
        </c:ser>
        <c:ser>
          <c:idx val="1"/>
          <c:order val="1"/>
          <c:tx>
            <c:strRef>
              <c:f>'4. Buildings'!$D$28</c:f>
              <c:strCache>
                <c:ptCount val="1"/>
                <c:pt idx="0">
                  <c:v>N2O</c:v>
                </c:pt>
              </c:strCache>
            </c:strRef>
          </c:tx>
          <c:spPr>
            <a:solidFill>
              <a:schemeClr val="accent2"/>
            </a:solidFill>
            <a:ln>
              <a:noFill/>
            </a:ln>
            <a:effectLst/>
          </c:spPr>
          <c:invertIfNegative val="0"/>
          <c:cat>
            <c:strRef>
              <c:f>'4. Buildings'!$L$25:$M$25</c:f>
              <c:strCache>
                <c:ptCount val="2"/>
                <c:pt idx="0">
                  <c:v>EPS 2021</c:v>
                </c:pt>
                <c:pt idx="1">
                  <c:v>EPA 2021</c:v>
                </c:pt>
              </c:strCache>
            </c:strRef>
          </c:cat>
          <c:val>
            <c:numRef>
              <c:f>'4. Buildings'!$L$28:$M$28</c:f>
              <c:numCache>
                <c:formatCode>_(* #,##0_);_(* \(#,##0\);_(* "-"??_);_(@_)</c:formatCode>
                <c:ptCount val="2"/>
                <c:pt idx="0" formatCode="_(* #,##0.00_);_(* \(#,##0.00\);_(* &quot;-&quot;??_);_(@_)">
                  <c:v>#N/A</c:v>
                </c:pt>
                <c:pt idx="1">
                  <c:v>0.30078618600000001</c:v>
                </c:pt>
              </c:numCache>
            </c:numRef>
          </c:val>
          <c:extLst>
            <c:ext xmlns:c16="http://schemas.microsoft.com/office/drawing/2014/chart" uri="{C3380CC4-5D6E-409C-BE32-E72D297353CC}">
              <c16:uniqueId val="{00000005-B2D9-427E-BBB5-303087A46343}"/>
            </c:ext>
          </c:extLst>
        </c:ser>
        <c:dLbls>
          <c:showLegendKey val="0"/>
          <c:showVal val="0"/>
          <c:showCatName val="0"/>
          <c:showSerName val="0"/>
          <c:showPercent val="0"/>
          <c:showBubbleSize val="0"/>
        </c:dLbls>
        <c:gapWidth val="103"/>
        <c:overlap val="100"/>
        <c:axId val="747979744"/>
        <c:axId val="747983488"/>
      </c:barChart>
      <c:catAx>
        <c:axId val="7479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83488"/>
        <c:crosses val="autoZero"/>
        <c:auto val="1"/>
        <c:lblAlgn val="ctr"/>
        <c:lblOffset val="100"/>
        <c:noMultiLvlLbl val="0"/>
      </c:catAx>
      <c:valAx>
        <c:axId val="747983488"/>
        <c:scaling>
          <c:orientation val="minMax"/>
          <c:min val="0"/>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79744"/>
        <c:crosses val="autoZero"/>
        <c:crossBetween val="between"/>
      </c:valAx>
      <c:spPr>
        <a:noFill/>
        <a:ln>
          <a:noFill/>
        </a:ln>
        <a:effectLst/>
      </c:spPr>
    </c:plotArea>
    <c:legend>
      <c:legendPos val="b"/>
      <c:layout>
        <c:manualLayout>
          <c:xMode val="edge"/>
          <c:yMode val="edge"/>
          <c:x val="0.39360810367454069"/>
          <c:y val="0.90798556430446198"/>
          <c:w val="0.2127837926509186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36789151356082"/>
          <c:y val="0.15282669470876398"/>
          <c:w val="0.77094980314960626"/>
          <c:h val="0.68571726999678329"/>
        </c:manualLayout>
      </c:layout>
      <c:barChart>
        <c:barDir val="col"/>
        <c:grouping val="stacked"/>
        <c:varyColors val="0"/>
        <c:ser>
          <c:idx val="0"/>
          <c:order val="0"/>
          <c:tx>
            <c:strRef>
              <c:f>'5. Industry Process'!$I$9</c:f>
              <c:strCache>
                <c:ptCount val="1"/>
                <c:pt idx="0">
                  <c:v>CO2</c:v>
                </c:pt>
              </c:strCache>
            </c:strRef>
          </c:tx>
          <c:spPr>
            <a:solidFill>
              <a:schemeClr val="accent5"/>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9575-475C-BB2F-4D481D19EE0C}"/>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1-9575-475C-BB2F-4D481D19EE0C}"/>
              </c:ext>
            </c:extLst>
          </c:dPt>
          <c:cat>
            <c:strRef>
              <c:f>'5. Industry Process'!$J$8:$K$8</c:f>
              <c:strCache>
                <c:ptCount val="2"/>
                <c:pt idx="0">
                  <c:v>EPS 2021</c:v>
                </c:pt>
                <c:pt idx="1">
                  <c:v>EPA 2021</c:v>
                </c:pt>
              </c:strCache>
            </c:strRef>
          </c:cat>
          <c:val>
            <c:numRef>
              <c:f>'5. Industry Process'!$J$9:$K$9</c:f>
              <c:numCache>
                <c:formatCode>_(* #,##0_);_(* \(#,##0\);_(* "-"??_);_(@_)</c:formatCode>
                <c:ptCount val="2"/>
                <c:pt idx="0">
                  <c:v>#N/A</c:v>
                </c:pt>
                <c:pt idx="1">
                  <c:v>353.90246932500003</c:v>
                </c:pt>
              </c:numCache>
            </c:numRef>
          </c:val>
          <c:extLst>
            <c:ext xmlns:c16="http://schemas.microsoft.com/office/drawing/2014/chart" uri="{C3380CC4-5D6E-409C-BE32-E72D297353CC}">
              <c16:uniqueId val="{00000002-9575-475C-BB2F-4D481D19EE0C}"/>
            </c:ext>
          </c:extLst>
        </c:ser>
        <c:dLbls>
          <c:showLegendKey val="0"/>
          <c:showVal val="0"/>
          <c:showCatName val="0"/>
          <c:showSerName val="0"/>
          <c:showPercent val="0"/>
          <c:showBubbleSize val="0"/>
        </c:dLbls>
        <c:gapWidth val="80"/>
        <c:overlap val="100"/>
        <c:axId val="747979744"/>
        <c:axId val="747983488"/>
      </c:barChart>
      <c:catAx>
        <c:axId val="7479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83488"/>
        <c:crosses val="autoZero"/>
        <c:auto val="1"/>
        <c:lblAlgn val="ctr"/>
        <c:lblOffset val="100"/>
        <c:noMultiLvlLbl val="0"/>
      </c:catAx>
      <c:valAx>
        <c:axId val="747983488"/>
        <c:scaling>
          <c:orientation val="minMax"/>
          <c:min val="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79744"/>
        <c:crosses val="autoZero"/>
        <c:crossBetween val="between"/>
      </c:valAx>
      <c:spPr>
        <a:noFill/>
        <a:ln>
          <a:noFill/>
        </a:ln>
        <a:effectLst/>
      </c:spPr>
    </c:plotArea>
    <c:legend>
      <c:legendPos val="b"/>
      <c:layout>
        <c:manualLayout>
          <c:xMode val="edge"/>
          <c:yMode val="edge"/>
          <c:x val="0.32064249781277343"/>
          <c:y val="0.90798556430446198"/>
          <c:w val="0.36565944881889761"/>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8936789151356082"/>
          <c:y val="0.15716980002906802"/>
          <c:w val="0.77094980314960626"/>
          <c:h val="0.68571726999678329"/>
        </c:manualLayout>
      </c:layout>
      <c:barChart>
        <c:barDir val="col"/>
        <c:grouping val="stacked"/>
        <c:varyColors val="0"/>
        <c:ser>
          <c:idx val="0"/>
          <c:order val="0"/>
          <c:tx>
            <c:strRef>
              <c:f>'5. Industry Process'!$I$10</c:f>
              <c:strCache>
                <c:ptCount val="1"/>
                <c:pt idx="0">
                  <c:v>CH4</c:v>
                </c:pt>
              </c:strCache>
            </c:strRef>
          </c:tx>
          <c:spPr>
            <a:solidFill>
              <a:srgbClr val="102040"/>
            </a:solidFill>
            <a:ln>
              <a:noFill/>
            </a:ln>
            <a:effectLst/>
          </c:spPr>
          <c:invertIfNegative val="0"/>
          <c:dPt>
            <c:idx val="1"/>
            <c:invertIfNegative val="0"/>
            <c:bubble3D val="0"/>
            <c:spPr>
              <a:solidFill>
                <a:srgbClr val="102040"/>
              </a:solidFill>
              <a:ln>
                <a:noFill/>
              </a:ln>
              <a:effectLst/>
            </c:spPr>
            <c:extLst>
              <c:ext xmlns:c16="http://schemas.microsoft.com/office/drawing/2014/chart" uri="{C3380CC4-5D6E-409C-BE32-E72D297353CC}">
                <c16:uniqueId val="{00000001-2822-43BE-84E5-AF8E00337805}"/>
              </c:ext>
            </c:extLst>
          </c:dPt>
          <c:cat>
            <c:strRef>
              <c:f>'5. Industry Process'!$J$8:$K$8</c:f>
              <c:strCache>
                <c:ptCount val="2"/>
                <c:pt idx="0">
                  <c:v>EPS 2021</c:v>
                </c:pt>
                <c:pt idx="1">
                  <c:v>EPA 2021</c:v>
                </c:pt>
              </c:strCache>
            </c:strRef>
          </c:cat>
          <c:val>
            <c:numRef>
              <c:f>'5. Industry Process'!$J$10:$K$10</c:f>
              <c:numCache>
                <c:formatCode>_(* #,##0_);_(* \(#,##0\);_(* "-"??_);_(@_)</c:formatCode>
                <c:ptCount val="2"/>
                <c:pt idx="0">
                  <c:v>#N/A</c:v>
                </c:pt>
                <c:pt idx="1">
                  <c:v>675.30665611400002</c:v>
                </c:pt>
              </c:numCache>
            </c:numRef>
          </c:val>
          <c:extLst>
            <c:ext xmlns:c16="http://schemas.microsoft.com/office/drawing/2014/chart" uri="{C3380CC4-5D6E-409C-BE32-E72D297353CC}">
              <c16:uniqueId val="{00000002-2822-43BE-84E5-AF8E00337805}"/>
            </c:ext>
          </c:extLst>
        </c:ser>
        <c:ser>
          <c:idx val="1"/>
          <c:order val="1"/>
          <c:tx>
            <c:strRef>
              <c:f>'5. Industry Process'!$I$11</c:f>
              <c:strCache>
                <c:ptCount val="1"/>
                <c:pt idx="0">
                  <c:v>N2O</c:v>
                </c:pt>
              </c:strCache>
            </c:strRef>
          </c:tx>
          <c:spPr>
            <a:solidFill>
              <a:srgbClr val="025E73"/>
            </a:solidFill>
            <a:ln>
              <a:noFill/>
            </a:ln>
            <a:effectLst/>
          </c:spPr>
          <c:invertIfNegative val="0"/>
          <c:dPt>
            <c:idx val="1"/>
            <c:invertIfNegative val="0"/>
            <c:bubble3D val="0"/>
            <c:spPr>
              <a:solidFill>
                <a:srgbClr val="025E73"/>
              </a:solidFill>
              <a:ln>
                <a:noFill/>
              </a:ln>
              <a:effectLst/>
            </c:spPr>
            <c:extLst>
              <c:ext xmlns:c16="http://schemas.microsoft.com/office/drawing/2014/chart" uri="{C3380CC4-5D6E-409C-BE32-E72D297353CC}">
                <c16:uniqueId val="{00000004-2822-43BE-84E5-AF8E00337805}"/>
              </c:ext>
            </c:extLst>
          </c:dPt>
          <c:cat>
            <c:strRef>
              <c:f>'5. Industry Process'!$J$8:$K$8</c:f>
              <c:strCache>
                <c:ptCount val="2"/>
                <c:pt idx="0">
                  <c:v>EPS 2021</c:v>
                </c:pt>
                <c:pt idx="1">
                  <c:v>EPA 2021</c:v>
                </c:pt>
              </c:strCache>
            </c:strRef>
          </c:cat>
          <c:val>
            <c:numRef>
              <c:f>'5. Industry Process'!$J$11:$K$11</c:f>
              <c:numCache>
                <c:formatCode>_(* #,##0_);_(* \(#,##0\);_(* "-"??_);_(@_)</c:formatCode>
                <c:ptCount val="2"/>
                <c:pt idx="0">
                  <c:v>#N/A</c:v>
                </c:pt>
                <c:pt idx="1">
                  <c:v>355.64666549499998</c:v>
                </c:pt>
              </c:numCache>
            </c:numRef>
          </c:val>
          <c:extLst>
            <c:ext xmlns:c16="http://schemas.microsoft.com/office/drawing/2014/chart" uri="{C3380CC4-5D6E-409C-BE32-E72D297353CC}">
              <c16:uniqueId val="{00000005-2822-43BE-84E5-AF8E00337805}"/>
            </c:ext>
          </c:extLst>
        </c:ser>
        <c:ser>
          <c:idx val="2"/>
          <c:order val="2"/>
          <c:tx>
            <c:strRef>
              <c:f>'5. Industry Process'!$I$12</c:f>
              <c:strCache>
                <c:ptCount val="1"/>
                <c:pt idx="0">
                  <c:v>F gases</c:v>
                </c:pt>
              </c:strCache>
            </c:strRef>
          </c:tx>
          <c:spPr>
            <a:solidFill>
              <a:schemeClr val="accent3"/>
            </a:solidFill>
            <a:ln>
              <a:noFill/>
            </a:ln>
            <a:effectLst/>
          </c:spPr>
          <c:invertIfNegative val="0"/>
          <c:cat>
            <c:strRef>
              <c:f>'5. Industry Process'!$J$8:$K$8</c:f>
              <c:strCache>
                <c:ptCount val="2"/>
                <c:pt idx="0">
                  <c:v>EPS 2021</c:v>
                </c:pt>
                <c:pt idx="1">
                  <c:v>EPA 2021</c:v>
                </c:pt>
              </c:strCache>
            </c:strRef>
          </c:cat>
          <c:val>
            <c:numRef>
              <c:f>'5. Industry Process'!$J$12:$K$12</c:f>
              <c:numCache>
                <c:formatCode>_(* #,##0_);_(* \(#,##0\);_(* "-"??_);_(@_)</c:formatCode>
                <c:ptCount val="2"/>
                <c:pt idx="0">
                  <c:v>#N/A</c:v>
                </c:pt>
                <c:pt idx="1">
                  <c:v>192.9</c:v>
                </c:pt>
              </c:numCache>
            </c:numRef>
          </c:val>
          <c:extLst>
            <c:ext xmlns:c16="http://schemas.microsoft.com/office/drawing/2014/chart" uri="{C3380CC4-5D6E-409C-BE32-E72D297353CC}">
              <c16:uniqueId val="{00000007-2822-43BE-84E5-AF8E00337805}"/>
            </c:ext>
          </c:extLst>
        </c:ser>
        <c:dLbls>
          <c:showLegendKey val="0"/>
          <c:showVal val="0"/>
          <c:showCatName val="0"/>
          <c:showSerName val="0"/>
          <c:showPercent val="0"/>
          <c:showBubbleSize val="0"/>
        </c:dLbls>
        <c:gapWidth val="80"/>
        <c:overlap val="100"/>
        <c:axId val="747979744"/>
        <c:axId val="747983488"/>
      </c:barChart>
      <c:catAx>
        <c:axId val="7479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83488"/>
        <c:crosses val="autoZero"/>
        <c:auto val="1"/>
        <c:lblAlgn val="ctr"/>
        <c:lblOffset val="100"/>
        <c:noMultiLvlLbl val="0"/>
      </c:catAx>
      <c:valAx>
        <c:axId val="747983488"/>
        <c:scaling>
          <c:orientation val="minMax"/>
          <c:min val="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979744"/>
        <c:crosses val="autoZero"/>
        <c:crossBetween val="between"/>
      </c:valAx>
      <c:spPr>
        <a:noFill/>
        <a:ln>
          <a:noFill/>
        </a:ln>
        <a:effectLst/>
      </c:spPr>
    </c:plotArea>
    <c:legend>
      <c:legendPos val="b"/>
      <c:layout>
        <c:manualLayout>
          <c:xMode val="edge"/>
          <c:yMode val="edge"/>
          <c:x val="0.39360810367454069"/>
          <c:y val="0.90798556430446198"/>
          <c:w val="0.36329068241469814"/>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4"/>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044892825896763"/>
          <c:y val="0.16203703703703703"/>
          <c:w val="0.75135662729658792"/>
          <c:h val="0.67095654709827945"/>
        </c:manualLayout>
      </c:layout>
      <c:barChart>
        <c:barDir val="col"/>
        <c:grouping val="stacked"/>
        <c:varyColors val="0"/>
        <c:ser>
          <c:idx val="0"/>
          <c:order val="0"/>
          <c:tx>
            <c:strRef>
              <c:f>'5. Industry Process'!$I$9</c:f>
              <c:strCache>
                <c:ptCount val="1"/>
                <c:pt idx="0">
                  <c:v>CO2</c:v>
                </c:pt>
              </c:strCache>
            </c:strRef>
          </c:tx>
          <c:spPr>
            <a:solidFill>
              <a:schemeClr val="accent1"/>
            </a:solidFill>
            <a:ln>
              <a:noFill/>
            </a:ln>
            <a:effectLst/>
          </c:spPr>
          <c:invertIfNegative val="0"/>
          <c:cat>
            <c:strRef>
              <c:f>'5. Industry Process'!$J$8:$K$8</c:f>
              <c:strCache>
                <c:ptCount val="2"/>
                <c:pt idx="0">
                  <c:v>EPS 2021</c:v>
                </c:pt>
                <c:pt idx="1">
                  <c:v>EPA 2021</c:v>
                </c:pt>
              </c:strCache>
            </c:strRef>
          </c:cat>
          <c:val>
            <c:numRef>
              <c:f>'5. Industry Process'!$J$9:$K$9</c:f>
              <c:numCache>
                <c:formatCode>_(* #,##0_);_(* \(#,##0\);_(* "-"??_);_(@_)</c:formatCode>
                <c:ptCount val="2"/>
                <c:pt idx="0">
                  <c:v>#N/A</c:v>
                </c:pt>
                <c:pt idx="1">
                  <c:v>353.90246932500003</c:v>
                </c:pt>
              </c:numCache>
            </c:numRef>
          </c:val>
          <c:extLst>
            <c:ext xmlns:c16="http://schemas.microsoft.com/office/drawing/2014/chart" uri="{C3380CC4-5D6E-409C-BE32-E72D297353CC}">
              <c16:uniqueId val="{00000000-E705-4ABE-B39F-635A6686863D}"/>
            </c:ext>
          </c:extLst>
        </c:ser>
        <c:ser>
          <c:idx val="1"/>
          <c:order val="1"/>
          <c:tx>
            <c:strRef>
              <c:f>'5. Industry Process'!$I$10</c:f>
              <c:strCache>
                <c:ptCount val="1"/>
                <c:pt idx="0">
                  <c:v>CH4</c:v>
                </c:pt>
              </c:strCache>
            </c:strRef>
          </c:tx>
          <c:spPr>
            <a:solidFill>
              <a:schemeClr val="accent2"/>
            </a:solidFill>
            <a:ln>
              <a:noFill/>
            </a:ln>
            <a:effectLst/>
          </c:spPr>
          <c:invertIfNegative val="0"/>
          <c:cat>
            <c:strRef>
              <c:f>'5. Industry Process'!$J$8:$K$8</c:f>
              <c:strCache>
                <c:ptCount val="2"/>
                <c:pt idx="0">
                  <c:v>EPS 2021</c:v>
                </c:pt>
                <c:pt idx="1">
                  <c:v>EPA 2021</c:v>
                </c:pt>
              </c:strCache>
            </c:strRef>
          </c:cat>
          <c:val>
            <c:numRef>
              <c:f>'5. Industry Process'!$J$10:$K$10</c:f>
              <c:numCache>
                <c:formatCode>_(* #,##0_);_(* \(#,##0\);_(* "-"??_);_(@_)</c:formatCode>
                <c:ptCount val="2"/>
                <c:pt idx="0">
                  <c:v>#N/A</c:v>
                </c:pt>
                <c:pt idx="1">
                  <c:v>675.30665611400002</c:v>
                </c:pt>
              </c:numCache>
            </c:numRef>
          </c:val>
          <c:extLst>
            <c:ext xmlns:c16="http://schemas.microsoft.com/office/drawing/2014/chart" uri="{C3380CC4-5D6E-409C-BE32-E72D297353CC}">
              <c16:uniqueId val="{00000001-E705-4ABE-B39F-635A6686863D}"/>
            </c:ext>
          </c:extLst>
        </c:ser>
        <c:ser>
          <c:idx val="2"/>
          <c:order val="2"/>
          <c:tx>
            <c:strRef>
              <c:f>'5. Industry Process'!$I$11</c:f>
              <c:strCache>
                <c:ptCount val="1"/>
                <c:pt idx="0">
                  <c:v>N2O</c:v>
                </c:pt>
              </c:strCache>
            </c:strRef>
          </c:tx>
          <c:spPr>
            <a:solidFill>
              <a:schemeClr val="accent3"/>
            </a:solidFill>
            <a:ln>
              <a:noFill/>
            </a:ln>
            <a:effectLst/>
          </c:spPr>
          <c:invertIfNegative val="0"/>
          <c:cat>
            <c:strRef>
              <c:f>'5. Industry Process'!$J$8:$K$8</c:f>
              <c:strCache>
                <c:ptCount val="2"/>
                <c:pt idx="0">
                  <c:v>EPS 2021</c:v>
                </c:pt>
                <c:pt idx="1">
                  <c:v>EPA 2021</c:v>
                </c:pt>
              </c:strCache>
            </c:strRef>
          </c:cat>
          <c:val>
            <c:numRef>
              <c:f>'5. Industry Process'!$J$11:$K$11</c:f>
              <c:numCache>
                <c:formatCode>_(* #,##0_);_(* \(#,##0\);_(* "-"??_);_(@_)</c:formatCode>
                <c:ptCount val="2"/>
                <c:pt idx="0">
                  <c:v>#N/A</c:v>
                </c:pt>
                <c:pt idx="1">
                  <c:v>355.64666549499998</c:v>
                </c:pt>
              </c:numCache>
            </c:numRef>
          </c:val>
          <c:extLst>
            <c:ext xmlns:c16="http://schemas.microsoft.com/office/drawing/2014/chart" uri="{C3380CC4-5D6E-409C-BE32-E72D297353CC}">
              <c16:uniqueId val="{00000002-E705-4ABE-B39F-635A6686863D}"/>
            </c:ext>
          </c:extLst>
        </c:ser>
        <c:ser>
          <c:idx val="3"/>
          <c:order val="3"/>
          <c:tx>
            <c:strRef>
              <c:f>'5. Industry Process'!$I$12</c:f>
              <c:strCache>
                <c:ptCount val="1"/>
                <c:pt idx="0">
                  <c:v>F gases</c:v>
                </c:pt>
              </c:strCache>
            </c:strRef>
          </c:tx>
          <c:spPr>
            <a:solidFill>
              <a:schemeClr val="accent4"/>
            </a:solidFill>
            <a:ln>
              <a:noFill/>
            </a:ln>
            <a:effectLst/>
          </c:spPr>
          <c:invertIfNegative val="0"/>
          <c:cat>
            <c:strRef>
              <c:f>'5. Industry Process'!$J$8:$K$8</c:f>
              <c:strCache>
                <c:ptCount val="2"/>
                <c:pt idx="0">
                  <c:v>EPS 2021</c:v>
                </c:pt>
                <c:pt idx="1">
                  <c:v>EPA 2021</c:v>
                </c:pt>
              </c:strCache>
            </c:strRef>
          </c:cat>
          <c:val>
            <c:numRef>
              <c:f>'5. Industry Process'!$J$12:$K$12</c:f>
              <c:numCache>
                <c:formatCode>_(* #,##0_);_(* \(#,##0\);_(* "-"??_);_(@_)</c:formatCode>
                <c:ptCount val="2"/>
                <c:pt idx="0">
                  <c:v>#N/A</c:v>
                </c:pt>
                <c:pt idx="1">
                  <c:v>192.9</c:v>
                </c:pt>
              </c:numCache>
            </c:numRef>
          </c:val>
          <c:extLst>
            <c:ext xmlns:c16="http://schemas.microsoft.com/office/drawing/2014/chart" uri="{C3380CC4-5D6E-409C-BE32-E72D297353CC}">
              <c16:uniqueId val="{00000003-E705-4ABE-B39F-635A6686863D}"/>
            </c:ext>
          </c:extLst>
        </c:ser>
        <c:dLbls>
          <c:showLegendKey val="0"/>
          <c:showVal val="0"/>
          <c:showCatName val="0"/>
          <c:showSerName val="0"/>
          <c:showPercent val="0"/>
          <c:showBubbleSize val="0"/>
        </c:dLbls>
        <c:gapWidth val="80"/>
        <c:overlap val="100"/>
        <c:axId val="949297024"/>
        <c:axId val="949308256"/>
      </c:barChart>
      <c:catAx>
        <c:axId val="94929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308256"/>
        <c:crosses val="autoZero"/>
        <c:auto val="1"/>
        <c:lblAlgn val="ctr"/>
        <c:lblOffset val="100"/>
        <c:noMultiLvlLbl val="0"/>
      </c:catAx>
      <c:valAx>
        <c:axId val="9493082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MMTCO2e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297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Industry Process Emissions by Economic Sector</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'5. Industry Process'!$J$26</c:f>
              <c:strCache>
                <c:ptCount val="1"/>
                <c:pt idx="0">
                  <c:v>EPS 2021</c:v>
                </c:pt>
              </c:strCache>
            </c:strRef>
          </c:tx>
          <c:spPr>
            <a:solidFill>
              <a:schemeClr val="accent6">
                <a:lumMod val="75000"/>
              </a:schemeClr>
            </a:solidFill>
            <a:ln>
              <a:noFill/>
            </a:ln>
            <a:effectLst/>
          </c:spPr>
          <c:invertIfNegative val="0"/>
          <c:cat>
            <c:strRef>
              <c:f>'5. Industry Process'!$I$27:$I$35</c:f>
              <c:strCache>
                <c:ptCount val="9"/>
                <c:pt idx="0">
                  <c:v>cement and other carbonates</c:v>
                </c:pt>
                <c:pt idx="1">
                  <c:v>natural gas and petroleum systems</c:v>
                </c:pt>
                <c:pt idx="2">
                  <c:v>iron and steel</c:v>
                </c:pt>
                <c:pt idx="3">
                  <c:v>chemicals</c:v>
                </c:pt>
                <c:pt idx="4">
                  <c:v>coal mining</c:v>
                </c:pt>
                <c:pt idx="5">
                  <c:v>waste management</c:v>
                </c:pt>
                <c:pt idx="6">
                  <c:v>agriculture</c:v>
                </c:pt>
                <c:pt idx="7">
                  <c:v>other industries</c:v>
                </c:pt>
                <c:pt idx="8">
                  <c:v>Total process</c:v>
                </c:pt>
              </c:strCache>
            </c:strRef>
          </c:cat>
          <c:val>
            <c:numRef>
              <c:f>'5. Industry Process'!$J$27:$J$35</c:f>
              <c:numCache>
                <c:formatCode>_(* #,##0_);_(* \(#,##0\);_(* "-"??_);_(@_)</c:formatCode>
                <c:ptCount val="9"/>
                <c:pt idx="0">
                  <c:v>#N/A</c:v>
                </c:pt>
                <c:pt idx="1">
                  <c:v>#N/A</c:v>
                </c:pt>
                <c:pt idx="2">
                  <c:v>#N/A</c:v>
                </c:pt>
                <c:pt idx="3">
                  <c:v>#N/A</c:v>
                </c:pt>
                <c:pt idx="4">
                  <c:v>#N/A</c:v>
                </c:pt>
                <c:pt idx="5">
                  <c:v>#N/A</c:v>
                </c:pt>
                <c:pt idx="6">
                  <c:v>#N/A</c:v>
                </c:pt>
                <c:pt idx="7">
                  <c:v>#N/A</c:v>
                </c:pt>
                <c:pt idx="8">
                  <c:v>#N/A</c:v>
                </c:pt>
              </c:numCache>
            </c:numRef>
          </c:val>
          <c:extLst>
            <c:ext xmlns:c16="http://schemas.microsoft.com/office/drawing/2014/chart" uri="{C3380CC4-5D6E-409C-BE32-E72D297353CC}">
              <c16:uniqueId val="{00000000-0E7A-446C-9664-2E00B293D888}"/>
            </c:ext>
          </c:extLst>
        </c:ser>
        <c:ser>
          <c:idx val="1"/>
          <c:order val="1"/>
          <c:tx>
            <c:strRef>
              <c:f>'5. Industry Process'!$K$26</c:f>
              <c:strCache>
                <c:ptCount val="1"/>
                <c:pt idx="0">
                  <c:v>EPA 2021</c:v>
                </c:pt>
              </c:strCache>
            </c:strRef>
          </c:tx>
          <c:spPr>
            <a:solidFill>
              <a:schemeClr val="accent5"/>
            </a:solidFill>
            <a:ln>
              <a:noFill/>
            </a:ln>
            <a:effectLst/>
          </c:spPr>
          <c:invertIfNegative val="0"/>
          <c:cat>
            <c:strRef>
              <c:f>'5. Industry Process'!$I$27:$I$35</c:f>
              <c:strCache>
                <c:ptCount val="9"/>
                <c:pt idx="0">
                  <c:v>cement and other carbonates</c:v>
                </c:pt>
                <c:pt idx="1">
                  <c:v>natural gas and petroleum systems</c:v>
                </c:pt>
                <c:pt idx="2">
                  <c:v>iron and steel</c:v>
                </c:pt>
                <c:pt idx="3">
                  <c:v>chemicals</c:v>
                </c:pt>
                <c:pt idx="4">
                  <c:v>coal mining</c:v>
                </c:pt>
                <c:pt idx="5">
                  <c:v>waste management</c:v>
                </c:pt>
                <c:pt idx="6">
                  <c:v>agriculture</c:v>
                </c:pt>
                <c:pt idx="7">
                  <c:v>other industries</c:v>
                </c:pt>
                <c:pt idx="8">
                  <c:v>Total process</c:v>
                </c:pt>
              </c:strCache>
            </c:strRef>
          </c:cat>
          <c:val>
            <c:numRef>
              <c:f>'5. Industry Process'!$K$27:$K$35</c:f>
              <c:numCache>
                <c:formatCode>_(* #,##0_);_(* \(#,##0\);_(* "-"??_);_(@_)</c:formatCode>
                <c:ptCount val="9"/>
                <c:pt idx="0">
                  <c:v>65.5</c:v>
                </c:pt>
                <c:pt idx="1">
                  <c:v>316.02235304700002</c:v>
                </c:pt>
                <c:pt idx="2">
                  <c:v>40.200000000000003</c:v>
                </c:pt>
                <c:pt idx="3" formatCode="General">
                  <c:v>328.79999999999995</c:v>
                </c:pt>
                <c:pt idx="4">
                  <c:v>53.970029234000002</c:v>
                </c:pt>
                <c:pt idx="5">
                  <c:v>165.84952000000001</c:v>
                </c:pt>
                <c:pt idx="6">
                  <c:v>595.39796630000001</c:v>
                </c:pt>
                <c:pt idx="7">
                  <c:v>0</c:v>
                </c:pt>
                <c:pt idx="8">
                  <c:v>1565.7398685809999</c:v>
                </c:pt>
              </c:numCache>
            </c:numRef>
          </c:val>
          <c:extLst>
            <c:ext xmlns:c16="http://schemas.microsoft.com/office/drawing/2014/chart" uri="{C3380CC4-5D6E-409C-BE32-E72D297353CC}">
              <c16:uniqueId val="{00000001-0E7A-446C-9664-2E00B293D888}"/>
            </c:ext>
          </c:extLst>
        </c:ser>
        <c:dLbls>
          <c:showLegendKey val="0"/>
          <c:showVal val="0"/>
          <c:showCatName val="0"/>
          <c:showSerName val="0"/>
          <c:showPercent val="0"/>
          <c:showBubbleSize val="0"/>
        </c:dLbls>
        <c:gapWidth val="182"/>
        <c:axId val="1118742384"/>
        <c:axId val="1118766928"/>
      </c:barChart>
      <c:catAx>
        <c:axId val="111874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18766928"/>
        <c:crosses val="autoZero"/>
        <c:auto val="1"/>
        <c:lblAlgn val="ctr"/>
        <c:lblOffset val="100"/>
        <c:noMultiLvlLbl val="0"/>
      </c:catAx>
      <c:valAx>
        <c:axId val="11187669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MMTCO2e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18742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Industry CH4 Emissions by Economic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'5. Industry Process'!$J$42</c:f>
              <c:strCache>
                <c:ptCount val="1"/>
                <c:pt idx="0">
                  <c:v>EPS 2021</c:v>
                </c:pt>
              </c:strCache>
            </c:strRef>
          </c:tx>
          <c:spPr>
            <a:solidFill>
              <a:schemeClr val="accent1"/>
            </a:solidFill>
            <a:ln>
              <a:noFill/>
            </a:ln>
            <a:effectLst/>
          </c:spPr>
          <c:invertIfNegative val="0"/>
          <c:cat>
            <c:strRef>
              <c:f>'5. Industry Process'!$I$43:$I$50</c:f>
              <c:strCache>
                <c:ptCount val="8"/>
                <c:pt idx="0">
                  <c:v>cement and other carbonates</c:v>
                </c:pt>
                <c:pt idx="1">
                  <c:v>natural gas and petroleum systems</c:v>
                </c:pt>
                <c:pt idx="2">
                  <c:v>iron and steel</c:v>
                </c:pt>
                <c:pt idx="3">
                  <c:v>chemicals</c:v>
                </c:pt>
                <c:pt idx="4">
                  <c:v>coal mining</c:v>
                </c:pt>
                <c:pt idx="5">
                  <c:v>waste management</c:v>
                </c:pt>
                <c:pt idx="6">
                  <c:v>agriculture</c:v>
                </c:pt>
                <c:pt idx="7">
                  <c:v>other industries</c:v>
                </c:pt>
              </c:strCache>
            </c:strRef>
          </c:cat>
          <c:val>
            <c:numRef>
              <c:f>'5. Industry Process'!$J$43:$J$50</c:f>
              <c:numCache>
                <c:formatCode>_(* #,##0_);_(* \(#,##0\);_(* "-"??_);_(@_)</c:formatCode>
                <c:ptCount val="8"/>
                <c:pt idx="0">
                  <c:v>0</c:v>
                </c:pt>
                <c:pt idx="1">
                  <c:v>0</c:v>
                </c:pt>
                <c:pt idx="2">
                  <c:v>0</c:v>
                </c:pt>
                <c:pt idx="3" formatCode="_(* #,##0.0_);_(* \(#,##0.0\);_(* &quot;-&quot;??_);_(@_)">
                  <c:v>0</c:v>
                </c:pt>
                <c:pt idx="4">
                  <c:v>0</c:v>
                </c:pt>
                <c:pt idx="5">
                  <c:v>0</c:v>
                </c:pt>
                <c:pt idx="6">
                  <c:v>0</c:v>
                </c:pt>
                <c:pt idx="7">
                  <c:v>0</c:v>
                </c:pt>
              </c:numCache>
            </c:numRef>
          </c:val>
          <c:extLst>
            <c:ext xmlns:c16="http://schemas.microsoft.com/office/drawing/2014/chart" uri="{C3380CC4-5D6E-409C-BE32-E72D297353CC}">
              <c16:uniqueId val="{00000000-FCE2-4CC4-BA53-A22C241C4D37}"/>
            </c:ext>
          </c:extLst>
        </c:ser>
        <c:ser>
          <c:idx val="1"/>
          <c:order val="1"/>
          <c:tx>
            <c:strRef>
              <c:f>'5. Industry Process'!$K$42</c:f>
              <c:strCache>
                <c:ptCount val="1"/>
                <c:pt idx="0">
                  <c:v>EPA 2021</c:v>
                </c:pt>
              </c:strCache>
            </c:strRef>
          </c:tx>
          <c:spPr>
            <a:solidFill>
              <a:schemeClr val="accent2"/>
            </a:solidFill>
            <a:ln>
              <a:noFill/>
            </a:ln>
            <a:effectLst/>
          </c:spPr>
          <c:invertIfNegative val="0"/>
          <c:cat>
            <c:strRef>
              <c:f>'5. Industry Process'!$I$43:$I$50</c:f>
              <c:strCache>
                <c:ptCount val="8"/>
                <c:pt idx="0">
                  <c:v>cement and other carbonates</c:v>
                </c:pt>
                <c:pt idx="1">
                  <c:v>natural gas and petroleum systems</c:v>
                </c:pt>
                <c:pt idx="2">
                  <c:v>iron and steel</c:v>
                </c:pt>
                <c:pt idx="3">
                  <c:v>chemicals</c:v>
                </c:pt>
                <c:pt idx="4">
                  <c:v>coal mining</c:v>
                </c:pt>
                <c:pt idx="5">
                  <c:v>waste management</c:v>
                </c:pt>
                <c:pt idx="6">
                  <c:v>agriculture</c:v>
                </c:pt>
                <c:pt idx="7">
                  <c:v>other industries</c:v>
                </c:pt>
              </c:strCache>
            </c:strRef>
          </c:cat>
          <c:val>
            <c:numRef>
              <c:f>'5. Industry Process'!$K$43:$K$50</c:f>
              <c:numCache>
                <c:formatCode>_(* #,##0_);_(* \(#,##0\);_(* "-"??_);_(@_)</c:formatCode>
                <c:ptCount val="8"/>
                <c:pt idx="1">
                  <c:v>208.969191717</c:v>
                </c:pt>
                <c:pt idx="3" formatCode="_(* #,##0.0_);_(* \(#,##0.0\);_(* &quot;-&quot;??_);_(@_)">
                  <c:v>0</c:v>
                </c:pt>
                <c:pt idx="4">
                  <c:v>51.566310497000003</c:v>
                </c:pt>
                <c:pt idx="5">
                  <c:v>143.20295859999999</c:v>
                </c:pt>
                <c:pt idx="6">
                  <c:v>271.56819530000001</c:v>
                </c:pt>
              </c:numCache>
            </c:numRef>
          </c:val>
          <c:extLst>
            <c:ext xmlns:c16="http://schemas.microsoft.com/office/drawing/2014/chart" uri="{C3380CC4-5D6E-409C-BE32-E72D297353CC}">
              <c16:uniqueId val="{00000001-FCE2-4CC4-BA53-A22C241C4D37}"/>
            </c:ext>
          </c:extLst>
        </c:ser>
        <c:dLbls>
          <c:showLegendKey val="0"/>
          <c:showVal val="0"/>
          <c:showCatName val="0"/>
          <c:showSerName val="0"/>
          <c:showPercent val="0"/>
          <c:showBubbleSize val="0"/>
        </c:dLbls>
        <c:gapWidth val="182"/>
        <c:axId val="1731651328"/>
        <c:axId val="1616251744"/>
      </c:barChart>
      <c:catAx>
        <c:axId val="173165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251744"/>
        <c:crosses val="autoZero"/>
        <c:auto val="1"/>
        <c:lblAlgn val="ctr"/>
        <c:lblOffset val="100"/>
        <c:noMultiLvlLbl val="0"/>
      </c:catAx>
      <c:valAx>
        <c:axId val="1616251744"/>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651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Economy-wide Greenhouse Gas Emissions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'6. Total'!$J$8</c:f>
              <c:strCache>
                <c:ptCount val="1"/>
                <c:pt idx="0">
                  <c:v>EPS 2021</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 Total'!$I$9:$I$17</c:f>
              <c:strCache>
                <c:ptCount val="9"/>
                <c:pt idx="0">
                  <c:v>Transportation Sector</c:v>
                </c:pt>
                <c:pt idx="1">
                  <c:v>Electricity Sector</c:v>
                </c:pt>
                <c:pt idx="2">
                  <c:v>LULUCF Sector</c:v>
                </c:pt>
                <c:pt idx="3">
                  <c:v>Geoengineering sector</c:v>
                </c:pt>
                <c:pt idx="4">
                  <c:v>Industry Process</c:v>
                </c:pt>
                <c:pt idx="5">
                  <c:v>Industry Energy</c:v>
                </c:pt>
                <c:pt idx="6">
                  <c:v>Agriculture Process</c:v>
                </c:pt>
                <c:pt idx="7">
                  <c:v>Waste Process</c:v>
                </c:pt>
                <c:pt idx="8">
                  <c:v>Buildings</c:v>
                </c:pt>
              </c:strCache>
            </c:strRef>
          </c:cat>
          <c:val>
            <c:numRef>
              <c:f>'6. Total'!$J$9:$J$17</c:f>
              <c:numCache>
                <c:formatCode>_(* #,##0_);_(* \(#,##0\);_(* "-"??_);_(@_)</c:formatCode>
                <c:ptCount val="9"/>
                <c:pt idx="0">
                  <c:v>1733.895697404495</c:v>
                </c:pt>
                <c:pt idx="1">
                  <c:v>1611.7459628739</c:v>
                </c:pt>
                <c:pt idx="2">
                  <c:v>#N/A</c:v>
                </c:pt>
                <c:pt idx="3">
                  <c:v>#N/A</c:v>
                </c:pt>
                <c:pt idx="4">
                  <c:v>#N/A</c:v>
                </c:pt>
                <c:pt idx="5">
                  <c:v>#N/A</c:v>
                </c:pt>
                <c:pt idx="6">
                  <c:v>#N/A</c:v>
                </c:pt>
                <c:pt idx="7">
                  <c:v>#N/A</c:v>
                </c:pt>
                <c:pt idx="8">
                  <c:v>#N/A</c:v>
                </c:pt>
              </c:numCache>
            </c:numRef>
          </c:val>
          <c:extLst>
            <c:ext xmlns:c16="http://schemas.microsoft.com/office/drawing/2014/chart" uri="{C3380CC4-5D6E-409C-BE32-E72D297353CC}">
              <c16:uniqueId val="{00000000-29DC-48C2-8C33-51B15BD6CD14}"/>
            </c:ext>
          </c:extLst>
        </c:ser>
        <c:ser>
          <c:idx val="1"/>
          <c:order val="1"/>
          <c:tx>
            <c:strRef>
              <c:f>'6. Total'!$K$8</c:f>
              <c:strCache>
                <c:ptCount val="1"/>
                <c:pt idx="0">
                  <c:v>EPA 2021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 Total'!$I$9:$I$17</c:f>
              <c:strCache>
                <c:ptCount val="9"/>
                <c:pt idx="0">
                  <c:v>Transportation Sector</c:v>
                </c:pt>
                <c:pt idx="1">
                  <c:v>Electricity Sector</c:v>
                </c:pt>
                <c:pt idx="2">
                  <c:v>LULUCF Sector</c:v>
                </c:pt>
                <c:pt idx="3">
                  <c:v>Geoengineering sector</c:v>
                </c:pt>
                <c:pt idx="4">
                  <c:v>Industry Process</c:v>
                </c:pt>
                <c:pt idx="5">
                  <c:v>Industry Energy</c:v>
                </c:pt>
                <c:pt idx="6">
                  <c:v>Agriculture Process</c:v>
                </c:pt>
                <c:pt idx="7">
                  <c:v>Waste Process</c:v>
                </c:pt>
                <c:pt idx="8">
                  <c:v>Buildings</c:v>
                </c:pt>
              </c:strCache>
            </c:strRef>
          </c:cat>
          <c:val>
            <c:numRef>
              <c:f>'6. Total'!$K$9:$K$17</c:f>
              <c:numCache>
                <c:formatCode>_(* #,##0_);_(* \(#,##0\);_(* "-"??_);_(@_)</c:formatCode>
                <c:ptCount val="9"/>
                <c:pt idx="0">
                  <c:v>1723.245229823</c:v>
                </c:pt>
                <c:pt idx="1">
                  <c:v>1445.0187540710001</c:v>
                </c:pt>
                <c:pt idx="2">
                  <c:v>-939.9</c:v>
                </c:pt>
                <c:pt idx="4">
                  <c:v>816.50830463400007</c:v>
                </c:pt>
                <c:pt idx="5">
                  <c:v>867.36615049200009</c:v>
                </c:pt>
                <c:pt idx="6">
                  <c:v>595.39796630000001</c:v>
                </c:pt>
                <c:pt idx="7">
                  <c:v>165.84952000000001</c:v>
                </c:pt>
                <c:pt idx="8">
                  <c:v>557.98497442099995</c:v>
                </c:pt>
              </c:numCache>
            </c:numRef>
          </c:val>
          <c:extLst>
            <c:ext xmlns:c16="http://schemas.microsoft.com/office/drawing/2014/chart" uri="{C3380CC4-5D6E-409C-BE32-E72D297353CC}">
              <c16:uniqueId val="{00000001-29DC-48C2-8C33-51B15BD6CD14}"/>
            </c:ext>
          </c:extLst>
        </c:ser>
        <c:ser>
          <c:idx val="2"/>
          <c:order val="2"/>
          <c:tx>
            <c:strRef>
              <c:f>'6. Total'!$L$8</c:f>
              <c:strCache>
                <c:ptCount val="1"/>
                <c:pt idx="0">
                  <c:v>EIA 2021</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 Total'!$I$9:$I$17</c:f>
              <c:strCache>
                <c:ptCount val="9"/>
                <c:pt idx="0">
                  <c:v>Transportation Sector</c:v>
                </c:pt>
                <c:pt idx="1">
                  <c:v>Electricity Sector</c:v>
                </c:pt>
                <c:pt idx="2">
                  <c:v>LULUCF Sector</c:v>
                </c:pt>
                <c:pt idx="3">
                  <c:v>Geoengineering sector</c:v>
                </c:pt>
                <c:pt idx="4">
                  <c:v>Industry Process</c:v>
                </c:pt>
                <c:pt idx="5">
                  <c:v>Industry Energy</c:v>
                </c:pt>
                <c:pt idx="6">
                  <c:v>Agriculture Process</c:v>
                </c:pt>
                <c:pt idx="7">
                  <c:v>Waste Process</c:v>
                </c:pt>
                <c:pt idx="8">
                  <c:v>Buildings</c:v>
                </c:pt>
              </c:strCache>
            </c:strRef>
          </c:cat>
          <c:val>
            <c:numRef>
              <c:f>'6. Total'!$L$9:$L$17</c:f>
              <c:numCache>
                <c:formatCode>_(* #,##0_);_(* \(#,##0\);_(* "-"??_);_(@_)</c:formatCode>
                <c:ptCount val="9"/>
                <c:pt idx="0">
                  <c:v>1741.377</c:v>
                </c:pt>
                <c:pt idx="1">
                  <c:v>1568.8590000000002</c:v>
                </c:pt>
                <c:pt idx="5">
                  <c:v>975.41100000000006</c:v>
                </c:pt>
                <c:pt idx="8">
                  <c:v>570.16399999999999</c:v>
                </c:pt>
              </c:numCache>
            </c:numRef>
          </c:val>
          <c:extLst>
            <c:ext xmlns:c16="http://schemas.microsoft.com/office/drawing/2014/chart" uri="{C3380CC4-5D6E-409C-BE32-E72D297353CC}">
              <c16:uniqueId val="{00000001-A6B8-4722-8D08-160A75E00513}"/>
            </c:ext>
          </c:extLst>
        </c:ser>
        <c:dLbls>
          <c:showLegendKey val="0"/>
          <c:showVal val="0"/>
          <c:showCatName val="0"/>
          <c:showSerName val="0"/>
          <c:showPercent val="0"/>
          <c:showBubbleSize val="0"/>
        </c:dLbls>
        <c:gapWidth val="80"/>
        <c:overlap val="-20"/>
        <c:axId val="220885632"/>
        <c:axId val="220888544"/>
      </c:barChart>
      <c:catAx>
        <c:axId val="22088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888544"/>
        <c:crosses val="autoZero"/>
        <c:auto val="1"/>
        <c:lblAlgn val="ctr"/>
        <c:lblOffset val="100"/>
        <c:noMultiLvlLbl val="0"/>
      </c:catAx>
      <c:valAx>
        <c:axId val="2208885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MMTCO2e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885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CH4 Emissions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'6. Total'!$I$45</c:f>
              <c:strCache>
                <c:ptCount val="1"/>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2-812D-4EF8-AC70-1300C373E612}"/>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812D-4EF8-AC70-1300C373E6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 Total'!$J$34:$K$34</c:f>
              <c:strCache>
                <c:ptCount val="2"/>
                <c:pt idx="0">
                  <c:v>EPS 2021</c:v>
                </c:pt>
                <c:pt idx="1">
                  <c:v>EPA 2021</c:v>
                </c:pt>
              </c:strCache>
            </c:strRef>
          </c:cat>
          <c:val>
            <c:numRef>
              <c:f>'6. Total'!$J$45:$K$45</c:f>
              <c:numCache>
                <c:formatCode>_(* #,##0_);_(* \(#,##0\);_(* "-"??_);_(@_)</c:formatCode>
                <c:ptCount val="2"/>
                <c:pt idx="0">
                  <c:v>#N/A</c:v>
                </c:pt>
                <c:pt idx="1">
                  <c:v>686.74964486900012</c:v>
                </c:pt>
              </c:numCache>
            </c:numRef>
          </c:val>
          <c:extLst>
            <c:ext xmlns:c16="http://schemas.microsoft.com/office/drawing/2014/chart" uri="{C3380CC4-5D6E-409C-BE32-E72D297353CC}">
              <c16:uniqueId val="{00000000-812D-4EF8-AC70-1300C373E612}"/>
            </c:ext>
          </c:extLst>
        </c:ser>
        <c:dLbls>
          <c:showLegendKey val="0"/>
          <c:showVal val="0"/>
          <c:showCatName val="0"/>
          <c:showSerName val="0"/>
          <c:showPercent val="0"/>
          <c:showBubbleSize val="0"/>
        </c:dLbls>
        <c:gapWidth val="80"/>
        <c:axId val="675174752"/>
        <c:axId val="675176832"/>
      </c:barChart>
      <c:catAx>
        <c:axId val="67517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176832"/>
        <c:crosses val="autoZero"/>
        <c:auto val="1"/>
        <c:lblAlgn val="ctr"/>
        <c:lblOffset val="100"/>
        <c:noMultiLvlLbl val="0"/>
      </c:catAx>
      <c:valAx>
        <c:axId val="675176832"/>
        <c:scaling>
          <c:orientation val="minMax"/>
          <c:min val="0"/>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17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N2O Emissions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'6. Total'!$I$59</c:f>
              <c:strCache>
                <c:ptCount val="1"/>
              </c:strCache>
            </c:strRef>
          </c:tx>
          <c:spPr>
            <a:solidFill>
              <a:schemeClr val="accent4"/>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2-8E9E-478E-A48A-FFE90EE326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 Total'!$J$48:$K$48</c:f>
              <c:strCache>
                <c:ptCount val="2"/>
                <c:pt idx="0">
                  <c:v>EPS 2021</c:v>
                </c:pt>
                <c:pt idx="1">
                  <c:v>EPA 2021</c:v>
                </c:pt>
              </c:strCache>
            </c:strRef>
          </c:cat>
          <c:val>
            <c:numRef>
              <c:f>'6. Total'!$J$59:$K$59</c:f>
              <c:numCache>
                <c:formatCode>_(* #,##0_);_(* \(#,##0\);_(* "-"??_);_(@_)</c:formatCode>
                <c:ptCount val="2"/>
                <c:pt idx="0">
                  <c:v>#N/A</c:v>
                </c:pt>
                <c:pt idx="1">
                  <c:v>-609.84140440099998</c:v>
                </c:pt>
              </c:numCache>
            </c:numRef>
          </c:val>
          <c:extLst>
            <c:ext xmlns:c16="http://schemas.microsoft.com/office/drawing/2014/chart" uri="{C3380CC4-5D6E-409C-BE32-E72D297353CC}">
              <c16:uniqueId val="{00000000-8E9E-478E-A48A-FFE90EE3268A}"/>
            </c:ext>
          </c:extLst>
        </c:ser>
        <c:dLbls>
          <c:showLegendKey val="0"/>
          <c:showVal val="0"/>
          <c:showCatName val="0"/>
          <c:showSerName val="0"/>
          <c:showPercent val="0"/>
          <c:showBubbleSize val="0"/>
        </c:dLbls>
        <c:gapWidth val="80"/>
        <c:axId val="674578288"/>
        <c:axId val="674579536"/>
      </c:barChart>
      <c:catAx>
        <c:axId val="67457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579536"/>
        <c:crosses val="autoZero"/>
        <c:auto val="1"/>
        <c:lblAlgn val="ctr"/>
        <c:lblOffset val="100"/>
        <c:noMultiLvlLbl val="0"/>
      </c:catAx>
      <c:valAx>
        <c:axId val="674579536"/>
        <c:scaling>
          <c:orientation val="minMax"/>
          <c:min val="0"/>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57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'7. Particulates'!$I$10</c:f>
              <c:strCache>
                <c:ptCount val="1"/>
                <c:pt idx="0">
                  <c:v>Transportation Sector</c:v>
                </c:pt>
              </c:strCache>
            </c:strRef>
          </c:tx>
          <c:spPr>
            <a:solidFill>
              <a:schemeClr val="accent1"/>
            </a:solidFill>
            <a:ln>
              <a:noFill/>
            </a:ln>
            <a:effectLst/>
          </c:spPr>
          <c:invertIfNegative val="0"/>
          <c:cat>
            <c:strRef>
              <c:f>'7. Particulates'!$J$9:$K$9</c:f>
              <c:strCache>
                <c:ptCount val="2"/>
                <c:pt idx="0">
                  <c:v>EPS 2021</c:v>
                </c:pt>
                <c:pt idx="1">
                  <c:v>EPA 2020</c:v>
                </c:pt>
              </c:strCache>
            </c:strRef>
          </c:cat>
          <c:val>
            <c:numRef>
              <c:f>'7. Particulates'!$J$10:$K$10</c:f>
              <c:numCache>
                <c:formatCode>_(* #,##0_);_(* \(#,##0\);_(* "-"??_);_(@_)</c:formatCode>
                <c:ptCount val="2"/>
                <c:pt idx="0">
                  <c:v>#N/A</c:v>
                </c:pt>
                <c:pt idx="1">
                  <c:v>2840387.0054703308</c:v>
                </c:pt>
              </c:numCache>
            </c:numRef>
          </c:val>
          <c:extLst>
            <c:ext xmlns:c16="http://schemas.microsoft.com/office/drawing/2014/chart" uri="{C3380CC4-5D6E-409C-BE32-E72D297353CC}">
              <c16:uniqueId val="{00000000-394F-48A2-97DD-255ACE570697}"/>
            </c:ext>
          </c:extLst>
        </c:ser>
        <c:ser>
          <c:idx val="1"/>
          <c:order val="1"/>
          <c:tx>
            <c:strRef>
              <c:f>'7. Particulates'!$I$11</c:f>
              <c:strCache>
                <c:ptCount val="1"/>
                <c:pt idx="0">
                  <c:v>Electricity Sector</c:v>
                </c:pt>
              </c:strCache>
            </c:strRef>
          </c:tx>
          <c:spPr>
            <a:solidFill>
              <a:schemeClr val="accent2"/>
            </a:solidFill>
            <a:ln>
              <a:noFill/>
            </a:ln>
            <a:effectLst/>
          </c:spPr>
          <c:invertIfNegative val="0"/>
          <c:cat>
            <c:strRef>
              <c:f>'7. Particulates'!$J$9:$K$9</c:f>
              <c:strCache>
                <c:ptCount val="2"/>
                <c:pt idx="0">
                  <c:v>EPS 2021</c:v>
                </c:pt>
                <c:pt idx="1">
                  <c:v>EPA 2020</c:v>
                </c:pt>
              </c:strCache>
            </c:strRef>
          </c:cat>
          <c:val>
            <c:numRef>
              <c:f>'7. Particulates'!$J$11:$K$11</c:f>
              <c:numCache>
                <c:formatCode>_(* #,##0_);_(* \(#,##0\);_(* "-"??_);_(@_)</c:formatCode>
                <c:ptCount val="2"/>
                <c:pt idx="0">
                  <c:v>#N/A</c:v>
                </c:pt>
                <c:pt idx="1">
                  <c:v>762145.85733595816</c:v>
                </c:pt>
              </c:numCache>
            </c:numRef>
          </c:val>
          <c:extLst>
            <c:ext xmlns:c16="http://schemas.microsoft.com/office/drawing/2014/chart" uri="{C3380CC4-5D6E-409C-BE32-E72D297353CC}">
              <c16:uniqueId val="{00000001-394F-48A2-97DD-255ACE570697}"/>
            </c:ext>
          </c:extLst>
        </c:ser>
        <c:ser>
          <c:idx val="2"/>
          <c:order val="2"/>
          <c:tx>
            <c:strRef>
              <c:f>'7. Particulates'!$I$12</c:f>
              <c:strCache>
                <c:ptCount val="1"/>
                <c:pt idx="0">
                  <c:v>Residential Buildings Sector</c:v>
                </c:pt>
              </c:strCache>
            </c:strRef>
          </c:tx>
          <c:spPr>
            <a:solidFill>
              <a:schemeClr val="accent3"/>
            </a:solidFill>
            <a:ln>
              <a:noFill/>
            </a:ln>
            <a:effectLst/>
          </c:spPr>
          <c:invertIfNegative val="0"/>
          <c:cat>
            <c:strRef>
              <c:f>'7. Particulates'!$J$9:$K$9</c:f>
              <c:strCache>
                <c:ptCount val="2"/>
                <c:pt idx="0">
                  <c:v>EPS 2021</c:v>
                </c:pt>
                <c:pt idx="1">
                  <c:v>EPA 2020</c:v>
                </c:pt>
              </c:strCache>
            </c:strRef>
          </c:cat>
          <c:val>
            <c:numRef>
              <c:f>'7. Particulates'!$J$12:$K$12</c:f>
              <c:numCache>
                <c:formatCode>_(* #,##0_);_(* \(#,##0\);_(* "-"??_);_(@_)</c:formatCode>
                <c:ptCount val="2"/>
                <c:pt idx="0">
                  <c:v>#N/A</c:v>
                </c:pt>
                <c:pt idx="1">
                  <c:v>299876.62272863352</c:v>
                </c:pt>
              </c:numCache>
            </c:numRef>
          </c:val>
          <c:extLst>
            <c:ext xmlns:c16="http://schemas.microsoft.com/office/drawing/2014/chart" uri="{C3380CC4-5D6E-409C-BE32-E72D297353CC}">
              <c16:uniqueId val="{00000002-394F-48A2-97DD-255ACE570697}"/>
            </c:ext>
          </c:extLst>
        </c:ser>
        <c:ser>
          <c:idx val="3"/>
          <c:order val="3"/>
          <c:tx>
            <c:strRef>
              <c:f>'7. Particulates'!$I$13</c:f>
              <c:strCache>
                <c:ptCount val="1"/>
                <c:pt idx="0">
                  <c:v>Commercial Buildings Sector</c:v>
                </c:pt>
              </c:strCache>
            </c:strRef>
          </c:tx>
          <c:spPr>
            <a:solidFill>
              <a:schemeClr val="accent4"/>
            </a:solidFill>
            <a:ln>
              <a:noFill/>
            </a:ln>
            <a:effectLst/>
          </c:spPr>
          <c:invertIfNegative val="0"/>
          <c:cat>
            <c:strRef>
              <c:f>'7. Particulates'!$J$9:$K$9</c:f>
              <c:strCache>
                <c:ptCount val="2"/>
                <c:pt idx="0">
                  <c:v>EPS 2021</c:v>
                </c:pt>
                <c:pt idx="1">
                  <c:v>EPA 2020</c:v>
                </c:pt>
              </c:strCache>
            </c:strRef>
          </c:cat>
          <c:val>
            <c:numRef>
              <c:f>'7. Particulates'!$J$13:$K$13</c:f>
              <c:numCache>
                <c:formatCode>_(* #,##0_);_(* \(#,##0\);_(* "-"??_);_(@_)</c:formatCode>
                <c:ptCount val="2"/>
                <c:pt idx="0">
                  <c:v>#N/A</c:v>
                </c:pt>
                <c:pt idx="1">
                  <c:v>192228.13908972975</c:v>
                </c:pt>
              </c:numCache>
            </c:numRef>
          </c:val>
          <c:extLst>
            <c:ext xmlns:c16="http://schemas.microsoft.com/office/drawing/2014/chart" uri="{C3380CC4-5D6E-409C-BE32-E72D297353CC}">
              <c16:uniqueId val="{00000003-394F-48A2-97DD-255ACE570697}"/>
            </c:ext>
          </c:extLst>
        </c:ser>
        <c:ser>
          <c:idx val="4"/>
          <c:order val="4"/>
          <c:tx>
            <c:strRef>
              <c:f>'7. Particulates'!$I$14</c:f>
              <c:strCache>
                <c:ptCount val="1"/>
                <c:pt idx="0">
                  <c:v>Industry</c:v>
                </c:pt>
              </c:strCache>
            </c:strRef>
          </c:tx>
          <c:spPr>
            <a:solidFill>
              <a:schemeClr val="accent5"/>
            </a:solidFill>
            <a:ln>
              <a:noFill/>
            </a:ln>
            <a:effectLst/>
          </c:spPr>
          <c:invertIfNegative val="0"/>
          <c:cat>
            <c:strRef>
              <c:f>'7. Particulates'!$J$9:$K$9</c:f>
              <c:strCache>
                <c:ptCount val="2"/>
                <c:pt idx="0">
                  <c:v>EPS 2021</c:v>
                </c:pt>
                <c:pt idx="1">
                  <c:v>EPA 2020</c:v>
                </c:pt>
              </c:strCache>
            </c:strRef>
          </c:cat>
          <c:val>
            <c:numRef>
              <c:f>'7. Particulates'!$J$14:$K$14</c:f>
              <c:numCache>
                <c:formatCode>_(* #,##0_);_(* \(#,##0\);_(* "-"??_);_(@_)</c:formatCode>
                <c:ptCount val="2"/>
                <c:pt idx="0">
                  <c:v>#N/A</c:v>
                </c:pt>
                <c:pt idx="1">
                  <c:v>1875963.2045431868</c:v>
                </c:pt>
              </c:numCache>
            </c:numRef>
          </c:val>
          <c:extLst>
            <c:ext xmlns:c16="http://schemas.microsoft.com/office/drawing/2014/chart" uri="{C3380CC4-5D6E-409C-BE32-E72D297353CC}">
              <c16:uniqueId val="{00000004-394F-48A2-97DD-255ACE570697}"/>
            </c:ext>
          </c:extLst>
        </c:ser>
        <c:ser>
          <c:idx val="5"/>
          <c:order val="5"/>
          <c:tx>
            <c:strRef>
              <c:f>'7. Particulates'!$I$15</c:f>
              <c:strCache>
                <c:ptCount val="1"/>
                <c:pt idx="0">
                  <c:v>Nonroad</c:v>
                </c:pt>
              </c:strCache>
            </c:strRef>
          </c:tx>
          <c:spPr>
            <a:solidFill>
              <a:schemeClr val="accent6"/>
            </a:solidFill>
            <a:ln>
              <a:noFill/>
            </a:ln>
            <a:effectLst/>
          </c:spPr>
          <c:invertIfNegative val="0"/>
          <c:cat>
            <c:strRef>
              <c:f>'7. Particulates'!$J$9:$K$9</c:f>
              <c:strCache>
                <c:ptCount val="2"/>
                <c:pt idx="0">
                  <c:v>EPS 2021</c:v>
                </c:pt>
                <c:pt idx="1">
                  <c:v>EPA 2020</c:v>
                </c:pt>
              </c:strCache>
            </c:strRef>
          </c:cat>
          <c:val>
            <c:numRef>
              <c:f>'7. Particulates'!$J$15:$K$15</c:f>
              <c:numCache>
                <c:formatCode>_(* #,##0_);_(* \(#,##0\);_(* "-"??_);_(@_)</c:formatCode>
                <c:ptCount val="2"/>
                <c:pt idx="0">
                  <c:v>0</c:v>
                </c:pt>
                <c:pt idx="1">
                  <c:v>0</c:v>
                </c:pt>
              </c:numCache>
            </c:numRef>
          </c:val>
          <c:extLst>
            <c:ext xmlns:c16="http://schemas.microsoft.com/office/drawing/2014/chart" uri="{C3380CC4-5D6E-409C-BE32-E72D297353CC}">
              <c16:uniqueId val="{00000001-C00B-4BF3-B698-2857D7E2278F}"/>
            </c:ext>
          </c:extLst>
        </c:ser>
        <c:dLbls>
          <c:showLegendKey val="0"/>
          <c:showVal val="0"/>
          <c:showCatName val="0"/>
          <c:showSerName val="0"/>
          <c:showPercent val="0"/>
          <c:showBubbleSize val="0"/>
        </c:dLbls>
        <c:gapWidth val="80"/>
        <c:overlap val="100"/>
        <c:axId val="1571669712"/>
        <c:axId val="1571662640"/>
      </c:barChart>
      <c:catAx>
        <c:axId val="157166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62640"/>
        <c:crosses val="autoZero"/>
        <c:auto val="1"/>
        <c:lblAlgn val="ctr"/>
        <c:lblOffset val="100"/>
        <c:noMultiLvlLbl val="0"/>
      </c:catAx>
      <c:valAx>
        <c:axId val="15716626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Metric</a:t>
                </a:r>
                <a:r>
                  <a:rPr lang="en-US" baseline="0"/>
                  <a:t> tons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69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'7. Particulates'!$I$31</c:f>
              <c:strCache>
                <c:ptCount val="1"/>
                <c:pt idx="0">
                  <c:v>Transportation Sector</c:v>
                </c:pt>
              </c:strCache>
            </c:strRef>
          </c:tx>
          <c:spPr>
            <a:solidFill>
              <a:schemeClr val="accent1"/>
            </a:solidFill>
            <a:ln>
              <a:noFill/>
            </a:ln>
            <a:effectLst/>
          </c:spPr>
          <c:invertIfNegative val="0"/>
          <c:cat>
            <c:strRef>
              <c:f>'7. Particulates'!$J$30:$K$30</c:f>
              <c:strCache>
                <c:ptCount val="2"/>
                <c:pt idx="0">
                  <c:v>EPS 2021</c:v>
                </c:pt>
                <c:pt idx="1">
                  <c:v>EPA 2020</c:v>
                </c:pt>
              </c:strCache>
            </c:strRef>
          </c:cat>
          <c:val>
            <c:numRef>
              <c:f>'7. Particulates'!$J$31:$K$31</c:f>
              <c:numCache>
                <c:formatCode>_(* #,##0_);_(* \(#,##0\);_(* "-"??_);_(@_)</c:formatCode>
                <c:ptCount val="2"/>
                <c:pt idx="0">
                  <c:v>#N/A</c:v>
                </c:pt>
                <c:pt idx="1">
                  <c:v>20906.097195888637</c:v>
                </c:pt>
              </c:numCache>
            </c:numRef>
          </c:val>
          <c:extLst>
            <c:ext xmlns:c16="http://schemas.microsoft.com/office/drawing/2014/chart" uri="{C3380CC4-5D6E-409C-BE32-E72D297353CC}">
              <c16:uniqueId val="{00000000-186C-4226-ABDB-11B01F49AB16}"/>
            </c:ext>
          </c:extLst>
        </c:ser>
        <c:ser>
          <c:idx val="1"/>
          <c:order val="1"/>
          <c:tx>
            <c:strRef>
              <c:f>'7. Particulates'!$I$32</c:f>
              <c:strCache>
                <c:ptCount val="1"/>
                <c:pt idx="0">
                  <c:v>Electricity Sector</c:v>
                </c:pt>
              </c:strCache>
            </c:strRef>
          </c:tx>
          <c:spPr>
            <a:solidFill>
              <a:schemeClr val="accent2"/>
            </a:solidFill>
            <a:ln>
              <a:noFill/>
            </a:ln>
            <a:effectLst/>
          </c:spPr>
          <c:invertIfNegative val="0"/>
          <c:cat>
            <c:strRef>
              <c:f>'7. Particulates'!$J$30:$K$30</c:f>
              <c:strCache>
                <c:ptCount val="2"/>
                <c:pt idx="0">
                  <c:v>EPS 2021</c:v>
                </c:pt>
                <c:pt idx="1">
                  <c:v>EPA 2020</c:v>
                </c:pt>
              </c:strCache>
            </c:strRef>
          </c:cat>
          <c:val>
            <c:numRef>
              <c:f>'7. Particulates'!$J$32:$K$32</c:f>
              <c:numCache>
                <c:formatCode>_(* #,##0_);_(* \(#,##0\);_(* "-"??_);_(@_)</c:formatCode>
                <c:ptCount val="2"/>
                <c:pt idx="0">
                  <c:v>#N/A</c:v>
                </c:pt>
                <c:pt idx="1">
                  <c:v>758009.0900019051</c:v>
                </c:pt>
              </c:numCache>
            </c:numRef>
          </c:val>
          <c:extLst>
            <c:ext xmlns:c16="http://schemas.microsoft.com/office/drawing/2014/chart" uri="{C3380CC4-5D6E-409C-BE32-E72D297353CC}">
              <c16:uniqueId val="{00000001-186C-4226-ABDB-11B01F49AB16}"/>
            </c:ext>
          </c:extLst>
        </c:ser>
        <c:ser>
          <c:idx val="2"/>
          <c:order val="2"/>
          <c:tx>
            <c:strRef>
              <c:f>'7. Particulates'!$I$33</c:f>
              <c:strCache>
                <c:ptCount val="1"/>
                <c:pt idx="0">
                  <c:v>Residential Buildings Sector</c:v>
                </c:pt>
              </c:strCache>
            </c:strRef>
          </c:tx>
          <c:spPr>
            <a:solidFill>
              <a:schemeClr val="accent3"/>
            </a:solidFill>
            <a:ln>
              <a:noFill/>
            </a:ln>
            <a:effectLst/>
          </c:spPr>
          <c:invertIfNegative val="0"/>
          <c:cat>
            <c:strRef>
              <c:f>'7. Particulates'!$J$30:$K$30</c:f>
              <c:strCache>
                <c:ptCount val="2"/>
                <c:pt idx="0">
                  <c:v>EPS 2021</c:v>
                </c:pt>
                <c:pt idx="1">
                  <c:v>EPA 2020</c:v>
                </c:pt>
              </c:strCache>
            </c:strRef>
          </c:cat>
          <c:val>
            <c:numRef>
              <c:f>'7. Particulates'!$J$33:$K$33</c:f>
              <c:numCache>
                <c:formatCode>_(* #,##0_);_(* \(#,##0\);_(* "-"??_);_(@_)</c:formatCode>
                <c:ptCount val="2"/>
                <c:pt idx="0">
                  <c:v>#N/A</c:v>
                </c:pt>
                <c:pt idx="1">
                  <c:v>13103.391967776761</c:v>
                </c:pt>
              </c:numCache>
            </c:numRef>
          </c:val>
          <c:extLst>
            <c:ext xmlns:c16="http://schemas.microsoft.com/office/drawing/2014/chart" uri="{C3380CC4-5D6E-409C-BE32-E72D297353CC}">
              <c16:uniqueId val="{00000002-186C-4226-ABDB-11B01F49AB16}"/>
            </c:ext>
          </c:extLst>
        </c:ser>
        <c:ser>
          <c:idx val="3"/>
          <c:order val="3"/>
          <c:tx>
            <c:strRef>
              <c:f>'7. Particulates'!$I$34</c:f>
              <c:strCache>
                <c:ptCount val="1"/>
                <c:pt idx="0">
                  <c:v>Commercial Buildings Sector</c:v>
                </c:pt>
              </c:strCache>
            </c:strRef>
          </c:tx>
          <c:spPr>
            <a:solidFill>
              <a:schemeClr val="accent4"/>
            </a:solidFill>
            <a:ln>
              <a:noFill/>
            </a:ln>
            <a:effectLst/>
          </c:spPr>
          <c:invertIfNegative val="0"/>
          <c:cat>
            <c:strRef>
              <c:f>'7. Particulates'!$J$30:$K$30</c:f>
              <c:strCache>
                <c:ptCount val="2"/>
                <c:pt idx="0">
                  <c:v>EPS 2021</c:v>
                </c:pt>
                <c:pt idx="1">
                  <c:v>EPA 2020</c:v>
                </c:pt>
              </c:strCache>
            </c:strRef>
          </c:cat>
          <c:val>
            <c:numRef>
              <c:f>'7. Particulates'!$J$34:$K$34</c:f>
              <c:numCache>
                <c:formatCode>_(* #,##0_);_(* \(#,##0\);_(* "-"??_);_(@_)</c:formatCode>
                <c:ptCount val="2"/>
                <c:pt idx="0">
                  <c:v>#N/A</c:v>
                </c:pt>
                <c:pt idx="1">
                  <c:v>12396.694214876034</c:v>
                </c:pt>
              </c:numCache>
            </c:numRef>
          </c:val>
          <c:extLst>
            <c:ext xmlns:c16="http://schemas.microsoft.com/office/drawing/2014/chart" uri="{C3380CC4-5D6E-409C-BE32-E72D297353CC}">
              <c16:uniqueId val="{00000003-186C-4226-ABDB-11B01F49AB16}"/>
            </c:ext>
          </c:extLst>
        </c:ser>
        <c:ser>
          <c:idx val="4"/>
          <c:order val="4"/>
          <c:tx>
            <c:strRef>
              <c:f>'7. Particulates'!$I$35</c:f>
              <c:strCache>
                <c:ptCount val="1"/>
                <c:pt idx="0">
                  <c:v>Industry</c:v>
                </c:pt>
              </c:strCache>
            </c:strRef>
          </c:tx>
          <c:spPr>
            <a:solidFill>
              <a:schemeClr val="accent5"/>
            </a:solidFill>
            <a:ln>
              <a:noFill/>
            </a:ln>
            <a:effectLst/>
          </c:spPr>
          <c:invertIfNegative val="0"/>
          <c:cat>
            <c:strRef>
              <c:f>'7. Particulates'!$J$30:$K$30</c:f>
              <c:strCache>
                <c:ptCount val="2"/>
                <c:pt idx="0">
                  <c:v>EPS 2021</c:v>
                </c:pt>
                <c:pt idx="1">
                  <c:v>EPA 2020</c:v>
                </c:pt>
              </c:strCache>
            </c:strRef>
          </c:cat>
          <c:val>
            <c:numRef>
              <c:f>'7. Particulates'!$J$35:$K$35</c:f>
              <c:numCache>
                <c:formatCode>_(* #,##0_);_(* \(#,##0\);_(* "-"??_);_(@_)</c:formatCode>
                <c:ptCount val="2"/>
                <c:pt idx="0">
                  <c:v>#N/A</c:v>
                </c:pt>
                <c:pt idx="1">
                  <c:v>663082.98028685222</c:v>
                </c:pt>
              </c:numCache>
            </c:numRef>
          </c:val>
          <c:extLst>
            <c:ext xmlns:c16="http://schemas.microsoft.com/office/drawing/2014/chart" uri="{C3380CC4-5D6E-409C-BE32-E72D297353CC}">
              <c16:uniqueId val="{00000004-186C-4226-ABDB-11B01F49AB16}"/>
            </c:ext>
          </c:extLst>
        </c:ser>
        <c:ser>
          <c:idx val="5"/>
          <c:order val="5"/>
          <c:tx>
            <c:strRef>
              <c:f>'7. Particulates'!$I$36</c:f>
              <c:strCache>
                <c:ptCount val="1"/>
                <c:pt idx="0">
                  <c:v>Nonroad</c:v>
                </c:pt>
              </c:strCache>
            </c:strRef>
          </c:tx>
          <c:spPr>
            <a:solidFill>
              <a:schemeClr val="accent6"/>
            </a:solidFill>
            <a:ln>
              <a:noFill/>
            </a:ln>
            <a:effectLst/>
          </c:spPr>
          <c:invertIfNegative val="0"/>
          <c:cat>
            <c:strRef>
              <c:f>'7. Particulates'!$J$30:$K$30</c:f>
              <c:strCache>
                <c:ptCount val="2"/>
                <c:pt idx="0">
                  <c:v>EPS 2021</c:v>
                </c:pt>
                <c:pt idx="1">
                  <c:v>EPA 2020</c:v>
                </c:pt>
              </c:strCache>
            </c:strRef>
          </c:cat>
          <c:val>
            <c:numRef>
              <c:f>'7. Particulates'!$J$36:$K$36</c:f>
              <c:numCache>
                <c:formatCode>_(* #,##0_);_(* \(#,##0\);_(* "-"??_);_(@_)</c:formatCode>
                <c:ptCount val="2"/>
                <c:pt idx="0">
                  <c:v>0</c:v>
                </c:pt>
                <c:pt idx="1">
                  <c:v>0</c:v>
                </c:pt>
              </c:numCache>
            </c:numRef>
          </c:val>
          <c:extLst>
            <c:ext xmlns:c16="http://schemas.microsoft.com/office/drawing/2014/chart" uri="{C3380CC4-5D6E-409C-BE32-E72D297353CC}">
              <c16:uniqueId val="{00000001-3230-4FE2-B74A-784064993A7E}"/>
            </c:ext>
          </c:extLst>
        </c:ser>
        <c:dLbls>
          <c:showLegendKey val="0"/>
          <c:showVal val="0"/>
          <c:showCatName val="0"/>
          <c:showSerName val="0"/>
          <c:showPercent val="0"/>
          <c:showBubbleSize val="0"/>
        </c:dLbls>
        <c:gapWidth val="80"/>
        <c:overlap val="100"/>
        <c:axId val="1580578416"/>
        <c:axId val="1580578832"/>
      </c:barChart>
      <c:catAx>
        <c:axId val="1580578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578832"/>
        <c:crosses val="autoZero"/>
        <c:auto val="1"/>
        <c:lblAlgn val="ctr"/>
        <c:lblOffset val="100"/>
        <c:noMultiLvlLbl val="0"/>
      </c:catAx>
      <c:valAx>
        <c:axId val="15805788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Metric tons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578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PM 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'7. Particulates'!$I$52</c:f>
              <c:strCache>
                <c:ptCount val="1"/>
                <c:pt idx="0">
                  <c:v>Transportation Sector</c:v>
                </c:pt>
              </c:strCache>
            </c:strRef>
          </c:tx>
          <c:spPr>
            <a:solidFill>
              <a:schemeClr val="accent1"/>
            </a:solidFill>
            <a:ln>
              <a:noFill/>
            </a:ln>
            <a:effectLst/>
          </c:spPr>
          <c:invertIfNegative val="0"/>
          <c:cat>
            <c:strRef>
              <c:f>'7. Particulates'!$J$51:$K$51</c:f>
              <c:strCache>
                <c:ptCount val="2"/>
                <c:pt idx="0">
                  <c:v>EPS 2021</c:v>
                </c:pt>
                <c:pt idx="1">
                  <c:v>EPA 2020</c:v>
                </c:pt>
              </c:strCache>
            </c:strRef>
          </c:cat>
          <c:val>
            <c:numRef>
              <c:f>'7. Particulates'!$J$52:$K$52</c:f>
              <c:numCache>
                <c:formatCode>_(* #,##0_);_(* \(#,##0\);_(* "-"??_);_(@_)</c:formatCode>
                <c:ptCount val="2"/>
                <c:pt idx="0">
                  <c:v>#N/A</c:v>
                </c:pt>
                <c:pt idx="1">
                  <c:v>93376.636336420794</c:v>
                </c:pt>
              </c:numCache>
            </c:numRef>
          </c:val>
          <c:extLst>
            <c:ext xmlns:c16="http://schemas.microsoft.com/office/drawing/2014/chart" uri="{C3380CC4-5D6E-409C-BE32-E72D297353CC}">
              <c16:uniqueId val="{00000000-2FCB-40B9-99B0-4426F14359E8}"/>
            </c:ext>
          </c:extLst>
        </c:ser>
        <c:ser>
          <c:idx val="1"/>
          <c:order val="1"/>
          <c:tx>
            <c:strRef>
              <c:f>'7. Particulates'!$I$53</c:f>
              <c:strCache>
                <c:ptCount val="1"/>
                <c:pt idx="0">
                  <c:v>Electricity Sector</c:v>
                </c:pt>
              </c:strCache>
            </c:strRef>
          </c:tx>
          <c:spPr>
            <a:solidFill>
              <a:schemeClr val="accent2"/>
            </a:solidFill>
            <a:ln>
              <a:noFill/>
            </a:ln>
            <a:effectLst/>
          </c:spPr>
          <c:invertIfNegative val="0"/>
          <c:cat>
            <c:strRef>
              <c:f>'7. Particulates'!$J$51:$K$51</c:f>
              <c:strCache>
                <c:ptCount val="2"/>
                <c:pt idx="0">
                  <c:v>EPS 2021</c:v>
                </c:pt>
                <c:pt idx="1">
                  <c:v>EPA 2020</c:v>
                </c:pt>
              </c:strCache>
            </c:strRef>
          </c:cat>
          <c:val>
            <c:numRef>
              <c:f>'7. Particulates'!$J$53:$K$53</c:f>
              <c:numCache>
                <c:formatCode>_(* #,##0_);_(* \(#,##0\);_(* "-"??_);_(@_)</c:formatCode>
                <c:ptCount val="2"/>
                <c:pt idx="0">
                  <c:v>#N/A</c:v>
                </c:pt>
                <c:pt idx="1">
                  <c:v>77467.318630875176</c:v>
                </c:pt>
              </c:numCache>
            </c:numRef>
          </c:val>
          <c:extLst>
            <c:ext xmlns:c16="http://schemas.microsoft.com/office/drawing/2014/chart" uri="{C3380CC4-5D6E-409C-BE32-E72D297353CC}">
              <c16:uniqueId val="{00000001-2FCB-40B9-99B0-4426F14359E8}"/>
            </c:ext>
          </c:extLst>
        </c:ser>
        <c:ser>
          <c:idx val="2"/>
          <c:order val="2"/>
          <c:tx>
            <c:strRef>
              <c:f>'7. Particulates'!$I$54</c:f>
              <c:strCache>
                <c:ptCount val="1"/>
                <c:pt idx="0">
                  <c:v>Residential Buildings Sector</c:v>
                </c:pt>
              </c:strCache>
            </c:strRef>
          </c:tx>
          <c:spPr>
            <a:solidFill>
              <a:schemeClr val="accent3"/>
            </a:solidFill>
            <a:ln>
              <a:noFill/>
            </a:ln>
            <a:effectLst/>
          </c:spPr>
          <c:invertIfNegative val="0"/>
          <c:cat>
            <c:strRef>
              <c:f>'7. Particulates'!$J$51:$K$51</c:f>
              <c:strCache>
                <c:ptCount val="2"/>
                <c:pt idx="0">
                  <c:v>EPS 2021</c:v>
                </c:pt>
                <c:pt idx="1">
                  <c:v>EPA 2020</c:v>
                </c:pt>
              </c:strCache>
            </c:strRef>
          </c:cat>
          <c:val>
            <c:numRef>
              <c:f>'7. Particulates'!$J$54:$K$54</c:f>
              <c:numCache>
                <c:formatCode>_(* #,##0_);_(* \(#,##0\);_(* "-"??_);_(@_)</c:formatCode>
                <c:ptCount val="2"/>
                <c:pt idx="0">
                  <c:v>#N/A</c:v>
                </c:pt>
                <c:pt idx="1">
                  <c:v>445198.71905362379</c:v>
                </c:pt>
              </c:numCache>
            </c:numRef>
          </c:val>
          <c:extLst>
            <c:ext xmlns:c16="http://schemas.microsoft.com/office/drawing/2014/chart" uri="{C3380CC4-5D6E-409C-BE32-E72D297353CC}">
              <c16:uniqueId val="{00000002-2FCB-40B9-99B0-4426F14359E8}"/>
            </c:ext>
          </c:extLst>
        </c:ser>
        <c:ser>
          <c:idx val="3"/>
          <c:order val="3"/>
          <c:tx>
            <c:strRef>
              <c:f>'7. Particulates'!$I$55</c:f>
              <c:strCache>
                <c:ptCount val="1"/>
                <c:pt idx="0">
                  <c:v>Commercial Buildings Sector</c:v>
                </c:pt>
              </c:strCache>
            </c:strRef>
          </c:tx>
          <c:spPr>
            <a:solidFill>
              <a:schemeClr val="accent4"/>
            </a:solidFill>
            <a:ln>
              <a:noFill/>
            </a:ln>
            <a:effectLst/>
          </c:spPr>
          <c:invertIfNegative val="0"/>
          <c:cat>
            <c:strRef>
              <c:f>'7. Particulates'!$J$51:$K$51</c:f>
              <c:strCache>
                <c:ptCount val="2"/>
                <c:pt idx="0">
                  <c:v>EPS 2021</c:v>
                </c:pt>
                <c:pt idx="1">
                  <c:v>EPA 2020</c:v>
                </c:pt>
              </c:strCache>
            </c:strRef>
          </c:cat>
          <c:val>
            <c:numRef>
              <c:f>'7. Particulates'!$J$55:$K$55</c:f>
              <c:numCache>
                <c:formatCode>_(* #,##0_);_(* \(#,##0\);_(* "-"??_);_(@_)</c:formatCode>
                <c:ptCount val="2"/>
                <c:pt idx="0">
                  <c:v>#N/A</c:v>
                </c:pt>
                <c:pt idx="1">
                  <c:v>191830.79170106415</c:v>
                </c:pt>
              </c:numCache>
            </c:numRef>
          </c:val>
          <c:extLst>
            <c:ext xmlns:c16="http://schemas.microsoft.com/office/drawing/2014/chart" uri="{C3380CC4-5D6E-409C-BE32-E72D297353CC}">
              <c16:uniqueId val="{00000003-2FCB-40B9-99B0-4426F14359E8}"/>
            </c:ext>
          </c:extLst>
        </c:ser>
        <c:ser>
          <c:idx val="4"/>
          <c:order val="4"/>
          <c:tx>
            <c:strRef>
              <c:f>'7. Particulates'!$I$56</c:f>
              <c:strCache>
                <c:ptCount val="1"/>
                <c:pt idx="0">
                  <c:v>Industry</c:v>
                </c:pt>
              </c:strCache>
            </c:strRef>
          </c:tx>
          <c:spPr>
            <a:solidFill>
              <a:schemeClr val="accent5"/>
            </a:solidFill>
            <a:ln>
              <a:noFill/>
            </a:ln>
            <a:effectLst/>
          </c:spPr>
          <c:invertIfNegative val="0"/>
          <c:cat>
            <c:strRef>
              <c:f>'7. Particulates'!$J$51:$K$51</c:f>
              <c:strCache>
                <c:ptCount val="2"/>
                <c:pt idx="0">
                  <c:v>EPS 2021</c:v>
                </c:pt>
                <c:pt idx="1">
                  <c:v>EPA 2020</c:v>
                </c:pt>
              </c:strCache>
            </c:strRef>
          </c:cat>
          <c:val>
            <c:numRef>
              <c:f>'7. Particulates'!$J$56:$K$56</c:f>
              <c:numCache>
                <c:formatCode>_(* #,##0_);_(* \(#,##0\);_(* "-"??_);_(@_)</c:formatCode>
                <c:ptCount val="2"/>
                <c:pt idx="0">
                  <c:v>#N/A</c:v>
                </c:pt>
                <c:pt idx="1">
                  <c:v>654635.2659415229</c:v>
                </c:pt>
              </c:numCache>
            </c:numRef>
          </c:val>
          <c:extLst>
            <c:ext xmlns:c16="http://schemas.microsoft.com/office/drawing/2014/chart" uri="{C3380CC4-5D6E-409C-BE32-E72D297353CC}">
              <c16:uniqueId val="{00000004-2FCB-40B9-99B0-4426F14359E8}"/>
            </c:ext>
          </c:extLst>
        </c:ser>
        <c:ser>
          <c:idx val="5"/>
          <c:order val="5"/>
          <c:tx>
            <c:strRef>
              <c:f>'7. Particulates'!$I$57</c:f>
              <c:strCache>
                <c:ptCount val="1"/>
                <c:pt idx="0">
                  <c:v>Nonroad</c:v>
                </c:pt>
              </c:strCache>
            </c:strRef>
          </c:tx>
          <c:spPr>
            <a:solidFill>
              <a:schemeClr val="accent6"/>
            </a:solidFill>
            <a:ln>
              <a:noFill/>
            </a:ln>
            <a:effectLst/>
          </c:spPr>
          <c:invertIfNegative val="0"/>
          <c:cat>
            <c:strRef>
              <c:f>'7. Particulates'!$J$51:$K$51</c:f>
              <c:strCache>
                <c:ptCount val="2"/>
                <c:pt idx="0">
                  <c:v>EPS 2021</c:v>
                </c:pt>
                <c:pt idx="1">
                  <c:v>EPA 2020</c:v>
                </c:pt>
              </c:strCache>
            </c:strRef>
          </c:cat>
          <c:val>
            <c:numRef>
              <c:f>'7. Particulates'!$J$57:$K$57</c:f>
              <c:numCache>
                <c:formatCode>_(* #,##0_);_(* \(#,##0\);_(* "-"??_);_(@_)</c:formatCode>
                <c:ptCount val="2"/>
                <c:pt idx="0">
                  <c:v>0</c:v>
                </c:pt>
                <c:pt idx="1">
                  <c:v>0</c:v>
                </c:pt>
              </c:numCache>
            </c:numRef>
          </c:val>
          <c:extLst>
            <c:ext xmlns:c16="http://schemas.microsoft.com/office/drawing/2014/chart" uri="{C3380CC4-5D6E-409C-BE32-E72D297353CC}">
              <c16:uniqueId val="{00000001-F5E4-471A-AA85-B282798105F3}"/>
            </c:ext>
          </c:extLst>
        </c:ser>
        <c:dLbls>
          <c:showLegendKey val="0"/>
          <c:showVal val="0"/>
          <c:showCatName val="0"/>
          <c:showSerName val="0"/>
          <c:showPercent val="0"/>
          <c:showBubbleSize val="0"/>
        </c:dLbls>
        <c:gapWidth val="80"/>
        <c:overlap val="100"/>
        <c:axId val="1580580912"/>
        <c:axId val="1580589648"/>
      </c:barChart>
      <c:catAx>
        <c:axId val="158058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589648"/>
        <c:crosses val="autoZero"/>
        <c:auto val="1"/>
        <c:lblAlgn val="ctr"/>
        <c:lblOffset val="100"/>
        <c:noMultiLvlLbl val="0"/>
      </c:catAx>
      <c:valAx>
        <c:axId val="15805896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Metric tons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580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'7. Particulates'!$I$71</c:f>
              <c:strCache>
                <c:ptCount val="1"/>
                <c:pt idx="0">
                  <c:v>Transportation Sector</c:v>
                </c:pt>
              </c:strCache>
            </c:strRef>
          </c:tx>
          <c:spPr>
            <a:solidFill>
              <a:schemeClr val="accent1"/>
            </a:solidFill>
            <a:ln>
              <a:noFill/>
            </a:ln>
            <a:effectLst/>
          </c:spPr>
          <c:invertIfNegative val="0"/>
          <c:cat>
            <c:strRef>
              <c:f>'7. Particulates'!$J$70:$K$70</c:f>
              <c:strCache>
                <c:ptCount val="2"/>
                <c:pt idx="0">
                  <c:v>EPS 2021</c:v>
                </c:pt>
                <c:pt idx="1">
                  <c:v>EPA 2020</c:v>
                </c:pt>
              </c:strCache>
            </c:strRef>
          </c:cat>
          <c:val>
            <c:numRef>
              <c:f>'7. Particulates'!$J$71:$K$71</c:f>
              <c:numCache>
                <c:formatCode>_(* #,##0_);_(* \(#,##0\);_(* "-"??_);_(@_)</c:formatCode>
                <c:ptCount val="2"/>
                <c:pt idx="0">
                  <c:v>#N/A</c:v>
                </c:pt>
                <c:pt idx="1">
                  <c:v>43692.790594297432</c:v>
                </c:pt>
              </c:numCache>
            </c:numRef>
          </c:val>
          <c:extLst>
            <c:ext xmlns:c16="http://schemas.microsoft.com/office/drawing/2014/chart" uri="{C3380CC4-5D6E-409C-BE32-E72D297353CC}">
              <c16:uniqueId val="{00000000-7BE9-4A4B-B56A-0281D2FE1443}"/>
            </c:ext>
          </c:extLst>
        </c:ser>
        <c:ser>
          <c:idx val="1"/>
          <c:order val="1"/>
          <c:tx>
            <c:strRef>
              <c:f>'7. Particulates'!$I$72</c:f>
              <c:strCache>
                <c:ptCount val="1"/>
                <c:pt idx="0">
                  <c:v>Electricity Sector</c:v>
                </c:pt>
              </c:strCache>
            </c:strRef>
          </c:tx>
          <c:spPr>
            <a:solidFill>
              <a:schemeClr val="accent2"/>
            </a:solidFill>
            <a:ln>
              <a:noFill/>
            </a:ln>
            <a:effectLst/>
          </c:spPr>
          <c:invertIfNegative val="0"/>
          <c:cat>
            <c:strRef>
              <c:f>'7. Particulates'!$J$70:$K$70</c:f>
              <c:strCache>
                <c:ptCount val="2"/>
                <c:pt idx="0">
                  <c:v>EPS 2021</c:v>
                </c:pt>
                <c:pt idx="1">
                  <c:v>EPA 2020</c:v>
                </c:pt>
              </c:strCache>
            </c:strRef>
          </c:cat>
          <c:val>
            <c:numRef>
              <c:f>'7. Particulates'!$J$72:$K$72</c:f>
              <c:numCache>
                <c:formatCode>_(* #,##0_);_(* \(#,##0\);_(* "-"??_);_(@_)</c:formatCode>
                <c:ptCount val="2"/>
                <c:pt idx="0">
                  <c:v>#N/A</c:v>
                </c:pt>
                <c:pt idx="1">
                  <c:v>4659.3063657228913</c:v>
                </c:pt>
              </c:numCache>
            </c:numRef>
          </c:val>
          <c:extLst>
            <c:ext xmlns:c16="http://schemas.microsoft.com/office/drawing/2014/chart" uri="{C3380CC4-5D6E-409C-BE32-E72D297353CC}">
              <c16:uniqueId val="{00000001-7BE9-4A4B-B56A-0281D2FE1443}"/>
            </c:ext>
          </c:extLst>
        </c:ser>
        <c:ser>
          <c:idx val="2"/>
          <c:order val="2"/>
          <c:tx>
            <c:strRef>
              <c:f>'7. Particulates'!$I$73</c:f>
              <c:strCache>
                <c:ptCount val="1"/>
                <c:pt idx="0">
                  <c:v>Residential Buildings Sector</c:v>
                </c:pt>
              </c:strCache>
            </c:strRef>
          </c:tx>
          <c:spPr>
            <a:solidFill>
              <a:schemeClr val="accent3"/>
            </a:solidFill>
            <a:ln>
              <a:noFill/>
            </a:ln>
            <a:effectLst/>
          </c:spPr>
          <c:invertIfNegative val="0"/>
          <c:cat>
            <c:strRef>
              <c:f>'7. Particulates'!$J$70:$K$70</c:f>
              <c:strCache>
                <c:ptCount val="2"/>
                <c:pt idx="0">
                  <c:v>EPS 2021</c:v>
                </c:pt>
                <c:pt idx="1">
                  <c:v>EPA 2020</c:v>
                </c:pt>
              </c:strCache>
            </c:strRef>
          </c:cat>
          <c:val>
            <c:numRef>
              <c:f>'7. Particulates'!$J$73:$K$73</c:f>
              <c:numCache>
                <c:formatCode>_(* #,##0_);_(* \(#,##0\);_(* "-"??_);_(@_)</c:formatCode>
                <c:ptCount val="2"/>
                <c:pt idx="0">
                  <c:v>#N/A</c:v>
                </c:pt>
                <c:pt idx="1">
                  <c:v>24924.023187669532</c:v>
                </c:pt>
              </c:numCache>
            </c:numRef>
          </c:val>
          <c:extLst>
            <c:ext xmlns:c16="http://schemas.microsoft.com/office/drawing/2014/chart" uri="{C3380CC4-5D6E-409C-BE32-E72D297353CC}">
              <c16:uniqueId val="{00000002-7BE9-4A4B-B56A-0281D2FE1443}"/>
            </c:ext>
          </c:extLst>
        </c:ser>
        <c:ser>
          <c:idx val="3"/>
          <c:order val="3"/>
          <c:tx>
            <c:strRef>
              <c:f>'7. Particulates'!$I$74</c:f>
              <c:strCache>
                <c:ptCount val="1"/>
                <c:pt idx="0">
                  <c:v>Commercial Buildings Sector</c:v>
                </c:pt>
              </c:strCache>
            </c:strRef>
          </c:tx>
          <c:spPr>
            <a:solidFill>
              <a:schemeClr val="accent4"/>
            </a:solidFill>
            <a:ln>
              <a:noFill/>
            </a:ln>
            <a:effectLst/>
          </c:spPr>
          <c:invertIfNegative val="0"/>
          <c:cat>
            <c:strRef>
              <c:f>'7. Particulates'!$J$70:$K$70</c:f>
              <c:strCache>
                <c:ptCount val="2"/>
                <c:pt idx="0">
                  <c:v>EPS 2021</c:v>
                </c:pt>
                <c:pt idx="1">
                  <c:v>EPA 2020</c:v>
                </c:pt>
              </c:strCache>
            </c:strRef>
          </c:cat>
          <c:val>
            <c:numRef>
              <c:f>'7. Particulates'!$J$74:$K$74</c:f>
              <c:numCache>
                <c:formatCode>_(* #,##0_);_(* \(#,##0\);_(* "-"??_);_(@_)</c:formatCode>
                <c:ptCount val="2"/>
                <c:pt idx="0">
                  <c:v>#N/A</c:v>
                </c:pt>
                <c:pt idx="1">
                  <c:v>6658.7439105151916</c:v>
                </c:pt>
              </c:numCache>
            </c:numRef>
          </c:val>
          <c:extLst>
            <c:ext xmlns:c16="http://schemas.microsoft.com/office/drawing/2014/chart" uri="{C3380CC4-5D6E-409C-BE32-E72D297353CC}">
              <c16:uniqueId val="{00000003-7BE9-4A4B-B56A-0281D2FE1443}"/>
            </c:ext>
          </c:extLst>
        </c:ser>
        <c:ser>
          <c:idx val="4"/>
          <c:order val="4"/>
          <c:tx>
            <c:strRef>
              <c:f>'7. Particulates'!$I$75</c:f>
              <c:strCache>
                <c:ptCount val="1"/>
                <c:pt idx="0">
                  <c:v>Industry</c:v>
                </c:pt>
              </c:strCache>
            </c:strRef>
          </c:tx>
          <c:spPr>
            <a:solidFill>
              <a:schemeClr val="accent5"/>
            </a:solidFill>
            <a:ln>
              <a:noFill/>
            </a:ln>
            <a:effectLst/>
          </c:spPr>
          <c:invertIfNegative val="0"/>
          <c:cat>
            <c:strRef>
              <c:f>'7. Particulates'!$J$70:$K$70</c:f>
              <c:strCache>
                <c:ptCount val="2"/>
                <c:pt idx="0">
                  <c:v>EPS 2021</c:v>
                </c:pt>
                <c:pt idx="1">
                  <c:v>EPA 2020</c:v>
                </c:pt>
              </c:strCache>
            </c:strRef>
          </c:cat>
          <c:val>
            <c:numRef>
              <c:f>'7. Particulates'!$J$75:$K$75</c:f>
              <c:numCache>
                <c:formatCode>_(* #,##0_);_(* \(#,##0\);_(* "-"??_);_(@_)</c:formatCode>
                <c:ptCount val="2"/>
                <c:pt idx="0">
                  <c:v>#N/A</c:v>
                </c:pt>
                <c:pt idx="1">
                  <c:v>35762.172165724711</c:v>
                </c:pt>
              </c:numCache>
            </c:numRef>
          </c:val>
          <c:extLst>
            <c:ext xmlns:c16="http://schemas.microsoft.com/office/drawing/2014/chart" uri="{C3380CC4-5D6E-409C-BE32-E72D297353CC}">
              <c16:uniqueId val="{00000004-7BE9-4A4B-B56A-0281D2FE1443}"/>
            </c:ext>
          </c:extLst>
        </c:ser>
        <c:ser>
          <c:idx val="5"/>
          <c:order val="5"/>
          <c:tx>
            <c:strRef>
              <c:f>'7. Particulates'!$I$76</c:f>
              <c:strCache>
                <c:ptCount val="1"/>
                <c:pt idx="0">
                  <c:v>Nonroad</c:v>
                </c:pt>
              </c:strCache>
            </c:strRef>
          </c:tx>
          <c:spPr>
            <a:solidFill>
              <a:schemeClr val="accent6"/>
            </a:solidFill>
            <a:ln>
              <a:noFill/>
            </a:ln>
            <a:effectLst/>
          </c:spPr>
          <c:invertIfNegative val="0"/>
          <c:cat>
            <c:strRef>
              <c:f>'7. Particulates'!$J$70:$K$70</c:f>
              <c:strCache>
                <c:ptCount val="2"/>
                <c:pt idx="0">
                  <c:v>EPS 2021</c:v>
                </c:pt>
                <c:pt idx="1">
                  <c:v>EPA 2020</c:v>
                </c:pt>
              </c:strCache>
            </c:strRef>
          </c:cat>
          <c:val>
            <c:numRef>
              <c:f>'7. Particulates'!$J$76:$K$76</c:f>
              <c:numCache>
                <c:formatCode>_(* #,##0_);_(* \(#,##0\);_(* "-"??_);_(@_)</c:formatCode>
                <c:ptCount val="2"/>
                <c:pt idx="0">
                  <c:v>0</c:v>
                </c:pt>
                <c:pt idx="1">
                  <c:v>0</c:v>
                </c:pt>
              </c:numCache>
            </c:numRef>
          </c:val>
          <c:extLst>
            <c:ext xmlns:c16="http://schemas.microsoft.com/office/drawing/2014/chart" uri="{C3380CC4-5D6E-409C-BE32-E72D297353CC}">
              <c16:uniqueId val="{00000001-28F4-4F0B-BC30-352B235F1B72}"/>
            </c:ext>
          </c:extLst>
        </c:ser>
        <c:dLbls>
          <c:showLegendKey val="0"/>
          <c:showVal val="0"/>
          <c:showCatName val="0"/>
          <c:showSerName val="0"/>
          <c:showPercent val="0"/>
          <c:showBubbleSize val="0"/>
        </c:dLbls>
        <c:gapWidth val="80"/>
        <c:overlap val="100"/>
        <c:axId val="1724847296"/>
        <c:axId val="1724846464"/>
      </c:barChart>
      <c:catAx>
        <c:axId val="172484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46464"/>
        <c:crosses val="autoZero"/>
        <c:auto val="1"/>
        <c:lblAlgn val="ctr"/>
        <c:lblOffset val="100"/>
        <c:noMultiLvlLbl val="0"/>
      </c:catAx>
      <c:valAx>
        <c:axId val="17248464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Metric Tons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47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'7. Particulates'!$I$86</c:f>
              <c:strCache>
                <c:ptCount val="1"/>
                <c:pt idx="0">
                  <c:v>Transportation Sector</c:v>
                </c:pt>
              </c:strCache>
            </c:strRef>
          </c:tx>
          <c:spPr>
            <a:solidFill>
              <a:schemeClr val="accent1"/>
            </a:solidFill>
            <a:ln>
              <a:noFill/>
            </a:ln>
            <a:effectLst/>
          </c:spPr>
          <c:invertIfNegative val="0"/>
          <c:cat>
            <c:strRef>
              <c:f>'7. Particulates'!$J$85:$K$85</c:f>
              <c:strCache>
                <c:ptCount val="2"/>
                <c:pt idx="0">
                  <c:v>EPS 2021</c:v>
                </c:pt>
                <c:pt idx="1">
                  <c:v>EPA 2020</c:v>
                </c:pt>
              </c:strCache>
            </c:strRef>
          </c:cat>
          <c:val>
            <c:numRef>
              <c:f>'7. Particulates'!$J$86:$K$86</c:f>
              <c:numCache>
                <c:formatCode>_(* #,##0_);_(* \(#,##0\);_(* "-"??_);_(@_)</c:formatCode>
                <c:ptCount val="2"/>
                <c:pt idx="0">
                  <c:v>#N/A</c:v>
                </c:pt>
                <c:pt idx="1">
                  <c:v>23322.840217361725</c:v>
                </c:pt>
              </c:numCache>
            </c:numRef>
          </c:val>
          <c:extLst>
            <c:ext xmlns:c16="http://schemas.microsoft.com/office/drawing/2014/chart" uri="{C3380CC4-5D6E-409C-BE32-E72D297353CC}">
              <c16:uniqueId val="{00000000-ACA7-4C3C-9303-9A6EE82B17E8}"/>
            </c:ext>
          </c:extLst>
        </c:ser>
        <c:ser>
          <c:idx val="1"/>
          <c:order val="1"/>
          <c:tx>
            <c:strRef>
              <c:f>'7. Particulates'!$I$87</c:f>
              <c:strCache>
                <c:ptCount val="1"/>
                <c:pt idx="0">
                  <c:v>Electricity Sector</c:v>
                </c:pt>
              </c:strCache>
            </c:strRef>
          </c:tx>
          <c:spPr>
            <a:solidFill>
              <a:schemeClr val="accent2"/>
            </a:solidFill>
            <a:ln>
              <a:noFill/>
            </a:ln>
            <a:effectLst/>
          </c:spPr>
          <c:invertIfNegative val="0"/>
          <c:cat>
            <c:strRef>
              <c:f>'7. Particulates'!$J$85:$K$85</c:f>
              <c:strCache>
                <c:ptCount val="2"/>
                <c:pt idx="0">
                  <c:v>EPS 2021</c:v>
                </c:pt>
                <c:pt idx="1">
                  <c:v>EPA 2020</c:v>
                </c:pt>
              </c:strCache>
            </c:strRef>
          </c:cat>
          <c:val>
            <c:numRef>
              <c:f>'7. Particulates'!$J$87:$K$87</c:f>
              <c:numCache>
                <c:formatCode>_(* #,##0_);_(* \(#,##0\);_(* "-"??_);_(@_)</c:formatCode>
                <c:ptCount val="2"/>
                <c:pt idx="0">
                  <c:v>#N/A</c:v>
                </c:pt>
                <c:pt idx="1">
                  <c:v>16215.946512324121</c:v>
                </c:pt>
              </c:numCache>
            </c:numRef>
          </c:val>
          <c:extLst>
            <c:ext xmlns:c16="http://schemas.microsoft.com/office/drawing/2014/chart" uri="{C3380CC4-5D6E-409C-BE32-E72D297353CC}">
              <c16:uniqueId val="{00000001-ACA7-4C3C-9303-9A6EE82B17E8}"/>
            </c:ext>
          </c:extLst>
        </c:ser>
        <c:ser>
          <c:idx val="2"/>
          <c:order val="2"/>
          <c:tx>
            <c:strRef>
              <c:f>'7. Particulates'!$I$88</c:f>
              <c:strCache>
                <c:ptCount val="1"/>
                <c:pt idx="0">
                  <c:v>Residential Buildings Sector</c:v>
                </c:pt>
              </c:strCache>
            </c:strRef>
          </c:tx>
          <c:spPr>
            <a:solidFill>
              <a:schemeClr val="accent3"/>
            </a:solidFill>
            <a:ln>
              <a:noFill/>
            </a:ln>
            <a:effectLst/>
          </c:spPr>
          <c:invertIfNegative val="0"/>
          <c:cat>
            <c:strRef>
              <c:f>'7. Particulates'!$J$85:$K$85</c:f>
              <c:strCache>
                <c:ptCount val="2"/>
                <c:pt idx="0">
                  <c:v>EPS 2021</c:v>
                </c:pt>
                <c:pt idx="1">
                  <c:v>EPA 2020</c:v>
                </c:pt>
              </c:strCache>
            </c:strRef>
          </c:cat>
          <c:val>
            <c:numRef>
              <c:f>'7. Particulates'!$J$88:$K$88</c:f>
              <c:numCache>
                <c:formatCode>_(* #,##0_);_(* \(#,##0\);_(* "-"??_);_(@_)</c:formatCode>
                <c:ptCount val="2"/>
                <c:pt idx="0">
                  <c:v>#N/A</c:v>
                </c:pt>
                <c:pt idx="1">
                  <c:v>234162.80356705465</c:v>
                </c:pt>
              </c:numCache>
            </c:numRef>
          </c:val>
          <c:extLst>
            <c:ext xmlns:c16="http://schemas.microsoft.com/office/drawing/2014/chart" uri="{C3380CC4-5D6E-409C-BE32-E72D297353CC}">
              <c16:uniqueId val="{00000002-ACA7-4C3C-9303-9A6EE82B17E8}"/>
            </c:ext>
          </c:extLst>
        </c:ser>
        <c:ser>
          <c:idx val="3"/>
          <c:order val="3"/>
          <c:tx>
            <c:strRef>
              <c:f>'7. Particulates'!$I$89</c:f>
              <c:strCache>
                <c:ptCount val="1"/>
                <c:pt idx="0">
                  <c:v>Commercial Buildings Sector</c:v>
                </c:pt>
              </c:strCache>
            </c:strRef>
          </c:tx>
          <c:spPr>
            <a:solidFill>
              <a:schemeClr val="accent4"/>
            </a:solidFill>
            <a:ln>
              <a:noFill/>
            </a:ln>
            <a:effectLst/>
          </c:spPr>
          <c:invertIfNegative val="0"/>
          <c:cat>
            <c:strRef>
              <c:f>'7. Particulates'!$J$85:$K$85</c:f>
              <c:strCache>
                <c:ptCount val="2"/>
                <c:pt idx="0">
                  <c:v>EPS 2021</c:v>
                </c:pt>
                <c:pt idx="1">
                  <c:v>EPA 2020</c:v>
                </c:pt>
              </c:strCache>
            </c:strRef>
          </c:cat>
          <c:val>
            <c:numRef>
              <c:f>'7. Particulates'!$J$89:$K$89</c:f>
              <c:numCache>
                <c:formatCode>_(* #,##0_);_(* \(#,##0\);_(* "-"??_);_(@_)</c:formatCode>
                <c:ptCount val="2"/>
                <c:pt idx="0">
                  <c:v>#N/A</c:v>
                </c:pt>
                <c:pt idx="1">
                  <c:v>119025.50099336848</c:v>
                </c:pt>
              </c:numCache>
            </c:numRef>
          </c:val>
          <c:extLst>
            <c:ext xmlns:c16="http://schemas.microsoft.com/office/drawing/2014/chart" uri="{C3380CC4-5D6E-409C-BE32-E72D297353CC}">
              <c16:uniqueId val="{00000003-ACA7-4C3C-9303-9A6EE82B17E8}"/>
            </c:ext>
          </c:extLst>
        </c:ser>
        <c:ser>
          <c:idx val="4"/>
          <c:order val="4"/>
          <c:tx>
            <c:strRef>
              <c:f>'7. Particulates'!$I$90</c:f>
              <c:strCache>
                <c:ptCount val="1"/>
                <c:pt idx="0">
                  <c:v>Industry</c:v>
                </c:pt>
              </c:strCache>
            </c:strRef>
          </c:tx>
          <c:spPr>
            <a:solidFill>
              <a:schemeClr val="accent5"/>
            </a:solidFill>
            <a:ln>
              <a:noFill/>
            </a:ln>
            <a:effectLst/>
          </c:spPr>
          <c:invertIfNegative val="0"/>
          <c:cat>
            <c:strRef>
              <c:f>'7. Particulates'!$J$85:$K$85</c:f>
              <c:strCache>
                <c:ptCount val="2"/>
                <c:pt idx="0">
                  <c:v>EPS 2021</c:v>
                </c:pt>
                <c:pt idx="1">
                  <c:v>EPA 2020</c:v>
                </c:pt>
              </c:strCache>
            </c:strRef>
          </c:cat>
          <c:val>
            <c:numRef>
              <c:f>'7. Particulates'!$J$90:$K$90</c:f>
              <c:numCache>
                <c:formatCode>_(* #,##0_);_(* \(#,##0\);_(* "-"??_);_(@_)</c:formatCode>
                <c:ptCount val="2"/>
                <c:pt idx="0">
                  <c:v>#N/A</c:v>
                </c:pt>
                <c:pt idx="1">
                  <c:v>185455.99695185566</c:v>
                </c:pt>
              </c:numCache>
            </c:numRef>
          </c:val>
          <c:extLst>
            <c:ext xmlns:c16="http://schemas.microsoft.com/office/drawing/2014/chart" uri="{C3380CC4-5D6E-409C-BE32-E72D297353CC}">
              <c16:uniqueId val="{00000004-ACA7-4C3C-9303-9A6EE82B17E8}"/>
            </c:ext>
          </c:extLst>
        </c:ser>
        <c:ser>
          <c:idx val="5"/>
          <c:order val="5"/>
          <c:tx>
            <c:strRef>
              <c:f>'7. Particulates'!$I$91</c:f>
              <c:strCache>
                <c:ptCount val="1"/>
                <c:pt idx="0">
                  <c:v>Nonroad</c:v>
                </c:pt>
              </c:strCache>
            </c:strRef>
          </c:tx>
          <c:spPr>
            <a:solidFill>
              <a:schemeClr val="accent6"/>
            </a:solidFill>
            <a:ln>
              <a:noFill/>
            </a:ln>
            <a:effectLst/>
          </c:spPr>
          <c:invertIfNegative val="0"/>
          <c:cat>
            <c:strRef>
              <c:f>'7. Particulates'!$J$85:$K$85</c:f>
              <c:strCache>
                <c:ptCount val="2"/>
                <c:pt idx="0">
                  <c:v>EPS 2021</c:v>
                </c:pt>
                <c:pt idx="1">
                  <c:v>EPA 2020</c:v>
                </c:pt>
              </c:strCache>
            </c:strRef>
          </c:cat>
          <c:val>
            <c:numRef>
              <c:f>'7. Particulates'!$J$91:$K$91</c:f>
              <c:numCache>
                <c:formatCode>_(* #,##0_);_(* \(#,##0\);_(* "-"??_);_(@_)</c:formatCode>
                <c:ptCount val="2"/>
                <c:pt idx="0">
                  <c:v>0</c:v>
                </c:pt>
                <c:pt idx="1">
                  <c:v>0</c:v>
                </c:pt>
              </c:numCache>
            </c:numRef>
          </c:val>
          <c:extLst>
            <c:ext xmlns:c16="http://schemas.microsoft.com/office/drawing/2014/chart" uri="{C3380CC4-5D6E-409C-BE32-E72D297353CC}">
              <c16:uniqueId val="{00000001-8392-49D1-8F7A-F68DD57E8A2C}"/>
            </c:ext>
          </c:extLst>
        </c:ser>
        <c:dLbls>
          <c:showLegendKey val="0"/>
          <c:showVal val="0"/>
          <c:showCatName val="0"/>
          <c:showSerName val="0"/>
          <c:showPercent val="0"/>
          <c:showBubbleSize val="0"/>
        </c:dLbls>
        <c:gapWidth val="80"/>
        <c:overlap val="100"/>
        <c:axId val="1730372256"/>
        <c:axId val="1730377248"/>
      </c:barChart>
      <c:catAx>
        <c:axId val="173037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377248"/>
        <c:crosses val="autoZero"/>
        <c:auto val="1"/>
        <c:lblAlgn val="ctr"/>
        <c:lblOffset val="100"/>
        <c:noMultiLvlLbl val="0"/>
      </c:catAx>
      <c:valAx>
        <c:axId val="17303772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Metric tons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372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'7. Particulates'!$I$102</c:f>
              <c:strCache>
                <c:ptCount val="1"/>
                <c:pt idx="0">
                  <c:v>Transportation Sector</c:v>
                </c:pt>
              </c:strCache>
            </c:strRef>
          </c:tx>
          <c:spPr>
            <a:solidFill>
              <a:schemeClr val="accent1"/>
            </a:solidFill>
            <a:ln>
              <a:noFill/>
            </a:ln>
            <a:effectLst/>
          </c:spPr>
          <c:invertIfNegative val="0"/>
          <c:cat>
            <c:strRef>
              <c:f>'7. Particulates'!$J$101:$K$101</c:f>
              <c:strCache>
                <c:ptCount val="2"/>
                <c:pt idx="0">
                  <c:v>EPS 2021</c:v>
                </c:pt>
                <c:pt idx="1">
                  <c:v>EPA 2020</c:v>
                </c:pt>
              </c:strCache>
            </c:strRef>
          </c:cat>
          <c:val>
            <c:numRef>
              <c:f>'7. Particulates'!$J$102:$K$102</c:f>
              <c:numCache>
                <c:formatCode>_(* #,##0_);_(* \(#,##0\);_(* "-"??_);_(@_)</c:formatCode>
                <c:ptCount val="2"/>
                <c:pt idx="0">
                  <c:v>#N/A</c:v>
                </c:pt>
                <c:pt idx="1">
                  <c:v>939634.94842648623</c:v>
                </c:pt>
              </c:numCache>
            </c:numRef>
          </c:val>
          <c:extLst>
            <c:ext xmlns:c16="http://schemas.microsoft.com/office/drawing/2014/chart" uri="{C3380CC4-5D6E-409C-BE32-E72D297353CC}">
              <c16:uniqueId val="{00000000-BB11-4A7A-9DAE-62CB7A10F7D3}"/>
            </c:ext>
          </c:extLst>
        </c:ser>
        <c:ser>
          <c:idx val="1"/>
          <c:order val="1"/>
          <c:tx>
            <c:strRef>
              <c:f>'7. Particulates'!$I$103</c:f>
              <c:strCache>
                <c:ptCount val="1"/>
                <c:pt idx="0">
                  <c:v>Electricity Sector</c:v>
                </c:pt>
              </c:strCache>
            </c:strRef>
          </c:tx>
          <c:spPr>
            <a:solidFill>
              <a:schemeClr val="accent2"/>
            </a:solidFill>
            <a:ln>
              <a:noFill/>
            </a:ln>
            <a:effectLst/>
          </c:spPr>
          <c:invertIfNegative val="0"/>
          <c:cat>
            <c:strRef>
              <c:f>'7. Particulates'!$J$101:$K$101</c:f>
              <c:strCache>
                <c:ptCount val="2"/>
                <c:pt idx="0">
                  <c:v>EPS 2021</c:v>
                </c:pt>
                <c:pt idx="1">
                  <c:v>EPA 2020</c:v>
                </c:pt>
              </c:strCache>
            </c:strRef>
          </c:cat>
          <c:val>
            <c:numRef>
              <c:f>'7. Particulates'!$J$103:$K$103</c:f>
              <c:numCache>
                <c:formatCode>_(* #,##0_);_(* \(#,##0\);_(* "-"??_);_(@_)</c:formatCode>
                <c:ptCount val="2"/>
                <c:pt idx="0">
                  <c:v>#N/A</c:v>
                </c:pt>
                <c:pt idx="1">
                  <c:v>25915.57728769584</c:v>
                </c:pt>
              </c:numCache>
            </c:numRef>
          </c:val>
          <c:extLst>
            <c:ext xmlns:c16="http://schemas.microsoft.com/office/drawing/2014/chart" uri="{C3380CC4-5D6E-409C-BE32-E72D297353CC}">
              <c16:uniqueId val="{00000001-BB11-4A7A-9DAE-62CB7A10F7D3}"/>
            </c:ext>
          </c:extLst>
        </c:ser>
        <c:ser>
          <c:idx val="2"/>
          <c:order val="2"/>
          <c:tx>
            <c:strRef>
              <c:f>'7. Particulates'!$I$104</c:f>
              <c:strCache>
                <c:ptCount val="1"/>
                <c:pt idx="0">
                  <c:v>Residential Buildings Sector</c:v>
                </c:pt>
              </c:strCache>
            </c:strRef>
          </c:tx>
          <c:spPr>
            <a:solidFill>
              <a:schemeClr val="accent3"/>
            </a:solidFill>
            <a:ln>
              <a:noFill/>
            </a:ln>
            <a:effectLst/>
          </c:spPr>
          <c:invertIfNegative val="0"/>
          <c:cat>
            <c:strRef>
              <c:f>'7. Particulates'!$J$101:$K$101</c:f>
              <c:strCache>
                <c:ptCount val="2"/>
                <c:pt idx="0">
                  <c:v>EPS 2021</c:v>
                </c:pt>
                <c:pt idx="1">
                  <c:v>EPA 2020</c:v>
                </c:pt>
              </c:strCache>
            </c:strRef>
          </c:cat>
          <c:val>
            <c:numRef>
              <c:f>'7. Particulates'!$J$104:$K$104</c:f>
              <c:numCache>
                <c:formatCode>_(* #,##0_);_(* \(#,##0\);_(* "-"??_);_(@_)</c:formatCode>
                <c:ptCount val="2"/>
                <c:pt idx="0">
                  <c:v>#N/A</c:v>
                </c:pt>
                <c:pt idx="1">
                  <c:v>430545.85370721488</c:v>
                </c:pt>
              </c:numCache>
            </c:numRef>
          </c:val>
          <c:extLst>
            <c:ext xmlns:c16="http://schemas.microsoft.com/office/drawing/2014/chart" uri="{C3380CC4-5D6E-409C-BE32-E72D297353CC}">
              <c16:uniqueId val="{00000002-BB11-4A7A-9DAE-62CB7A10F7D3}"/>
            </c:ext>
          </c:extLst>
        </c:ser>
        <c:ser>
          <c:idx val="3"/>
          <c:order val="3"/>
          <c:tx>
            <c:strRef>
              <c:f>'7. Particulates'!$I$105</c:f>
              <c:strCache>
                <c:ptCount val="1"/>
                <c:pt idx="0">
                  <c:v>Commercial Buildings Sector</c:v>
                </c:pt>
              </c:strCache>
            </c:strRef>
          </c:tx>
          <c:spPr>
            <a:solidFill>
              <a:schemeClr val="accent4"/>
            </a:solidFill>
            <a:ln>
              <a:noFill/>
            </a:ln>
            <a:effectLst/>
          </c:spPr>
          <c:invertIfNegative val="0"/>
          <c:cat>
            <c:strRef>
              <c:f>'7. Particulates'!$J$101:$K$101</c:f>
              <c:strCache>
                <c:ptCount val="2"/>
                <c:pt idx="0">
                  <c:v>EPS 2021</c:v>
                </c:pt>
                <c:pt idx="1">
                  <c:v>EPA 2020</c:v>
                </c:pt>
              </c:strCache>
            </c:strRef>
          </c:cat>
          <c:val>
            <c:numRef>
              <c:f>'7. Particulates'!$J$105:$K$105</c:f>
              <c:numCache>
                <c:formatCode>_(* #,##0_);_(* \(#,##0\);_(* "-"??_);_(@_)</c:formatCode>
                <c:ptCount val="2"/>
                <c:pt idx="0">
                  <c:v>#N/A</c:v>
                </c:pt>
                <c:pt idx="1">
                  <c:v>40084.912592646353</c:v>
                </c:pt>
              </c:numCache>
            </c:numRef>
          </c:val>
          <c:extLst>
            <c:ext xmlns:c16="http://schemas.microsoft.com/office/drawing/2014/chart" uri="{C3380CC4-5D6E-409C-BE32-E72D297353CC}">
              <c16:uniqueId val="{00000003-BB11-4A7A-9DAE-62CB7A10F7D3}"/>
            </c:ext>
          </c:extLst>
        </c:ser>
        <c:ser>
          <c:idx val="4"/>
          <c:order val="4"/>
          <c:tx>
            <c:strRef>
              <c:f>'7. Particulates'!$I$106</c:f>
              <c:strCache>
                <c:ptCount val="1"/>
                <c:pt idx="0">
                  <c:v>Industry</c:v>
                </c:pt>
              </c:strCache>
            </c:strRef>
          </c:tx>
          <c:spPr>
            <a:solidFill>
              <a:schemeClr val="accent5"/>
            </a:solidFill>
            <a:ln>
              <a:noFill/>
            </a:ln>
            <a:effectLst/>
          </c:spPr>
          <c:invertIfNegative val="0"/>
          <c:cat>
            <c:strRef>
              <c:f>'7. Particulates'!$J$101:$K$101</c:f>
              <c:strCache>
                <c:ptCount val="2"/>
                <c:pt idx="0">
                  <c:v>EPS 2021</c:v>
                </c:pt>
                <c:pt idx="1">
                  <c:v>EPA 2020</c:v>
                </c:pt>
              </c:strCache>
            </c:strRef>
          </c:cat>
          <c:val>
            <c:numRef>
              <c:f>'7. Particulates'!$J$106:$K$106</c:f>
              <c:numCache>
                <c:formatCode>_(* #,##0_);_(* \(#,##0\);_(* "-"??_);_(@_)</c:formatCode>
                <c:ptCount val="2"/>
                <c:pt idx="0">
                  <c:v>#N/A</c:v>
                </c:pt>
                <c:pt idx="1">
                  <c:v>4341385.8170569083</c:v>
                </c:pt>
              </c:numCache>
            </c:numRef>
          </c:val>
          <c:extLst>
            <c:ext xmlns:c16="http://schemas.microsoft.com/office/drawing/2014/chart" uri="{C3380CC4-5D6E-409C-BE32-E72D297353CC}">
              <c16:uniqueId val="{00000004-BB11-4A7A-9DAE-62CB7A10F7D3}"/>
            </c:ext>
          </c:extLst>
        </c:ser>
        <c:ser>
          <c:idx val="5"/>
          <c:order val="5"/>
          <c:tx>
            <c:strRef>
              <c:f>'7. Particulates'!$I$107</c:f>
              <c:strCache>
                <c:ptCount val="1"/>
                <c:pt idx="0">
                  <c:v>Nonroad</c:v>
                </c:pt>
              </c:strCache>
            </c:strRef>
          </c:tx>
          <c:spPr>
            <a:solidFill>
              <a:schemeClr val="accent6"/>
            </a:solidFill>
            <a:ln>
              <a:noFill/>
            </a:ln>
            <a:effectLst/>
          </c:spPr>
          <c:invertIfNegative val="0"/>
          <c:cat>
            <c:strRef>
              <c:f>'7. Particulates'!$J$101:$K$101</c:f>
              <c:strCache>
                <c:ptCount val="2"/>
                <c:pt idx="0">
                  <c:v>EPS 2021</c:v>
                </c:pt>
                <c:pt idx="1">
                  <c:v>EPA 2020</c:v>
                </c:pt>
              </c:strCache>
            </c:strRef>
          </c:cat>
          <c:val>
            <c:numRef>
              <c:f>'7. Particulates'!$J$107:$K$107</c:f>
              <c:numCache>
                <c:formatCode>_(* #,##0_);_(* \(#,##0\);_(* "-"??_);_(@_)</c:formatCode>
                <c:ptCount val="2"/>
                <c:pt idx="0">
                  <c:v>0</c:v>
                </c:pt>
                <c:pt idx="1">
                  <c:v>0</c:v>
                </c:pt>
              </c:numCache>
            </c:numRef>
          </c:val>
          <c:extLst>
            <c:ext xmlns:c16="http://schemas.microsoft.com/office/drawing/2014/chart" uri="{C3380CC4-5D6E-409C-BE32-E72D297353CC}">
              <c16:uniqueId val="{00000001-A1AF-4399-98BB-A7B2E1002E17}"/>
            </c:ext>
          </c:extLst>
        </c:ser>
        <c:dLbls>
          <c:showLegendKey val="0"/>
          <c:showVal val="0"/>
          <c:showCatName val="0"/>
          <c:showSerName val="0"/>
          <c:showPercent val="0"/>
          <c:showBubbleSize val="0"/>
        </c:dLbls>
        <c:gapWidth val="80"/>
        <c:overlap val="100"/>
        <c:axId val="1648620096"/>
        <c:axId val="1648622592"/>
      </c:barChart>
      <c:catAx>
        <c:axId val="164862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622592"/>
        <c:crosses val="autoZero"/>
        <c:auto val="1"/>
        <c:lblAlgn val="ctr"/>
        <c:lblOffset val="100"/>
        <c:noMultiLvlLbl val="0"/>
      </c:catAx>
      <c:valAx>
        <c:axId val="1648622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Metric tons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620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'7. Particulates'!$I$121</c:f>
              <c:strCache>
                <c:ptCount val="1"/>
                <c:pt idx="0">
                  <c:v>Transportation Sector</c:v>
                </c:pt>
              </c:strCache>
            </c:strRef>
          </c:tx>
          <c:spPr>
            <a:solidFill>
              <a:schemeClr val="accent1"/>
            </a:solidFill>
            <a:ln>
              <a:noFill/>
            </a:ln>
            <a:effectLst/>
          </c:spPr>
          <c:invertIfNegative val="0"/>
          <c:cat>
            <c:strRef>
              <c:f>'7. Particulates'!$J$120:$K$120</c:f>
              <c:strCache>
                <c:ptCount val="2"/>
                <c:pt idx="0">
                  <c:v>EPS 2021</c:v>
                </c:pt>
                <c:pt idx="1">
                  <c:v>EPA 2020</c:v>
                </c:pt>
              </c:strCache>
            </c:strRef>
          </c:cat>
          <c:val>
            <c:numRef>
              <c:f>'7. Particulates'!$J$121:$K$121</c:f>
              <c:numCache>
                <c:formatCode>_(* #,##0_);_(* \(#,##0\);_(* "-"??_);_(@_)</c:formatCode>
                <c:ptCount val="2"/>
                <c:pt idx="0">
                  <c:v>#N/A</c:v>
                </c:pt>
                <c:pt idx="1">
                  <c:v>13352487.049922436</c:v>
                </c:pt>
              </c:numCache>
            </c:numRef>
          </c:val>
          <c:extLst>
            <c:ext xmlns:c16="http://schemas.microsoft.com/office/drawing/2014/chart" uri="{C3380CC4-5D6E-409C-BE32-E72D297353CC}">
              <c16:uniqueId val="{00000000-3AB8-43C0-BEE2-74EA497747E7}"/>
            </c:ext>
          </c:extLst>
        </c:ser>
        <c:ser>
          <c:idx val="1"/>
          <c:order val="1"/>
          <c:tx>
            <c:strRef>
              <c:f>'7. Particulates'!$I$122</c:f>
              <c:strCache>
                <c:ptCount val="1"/>
                <c:pt idx="0">
                  <c:v>Electricity Sector</c:v>
                </c:pt>
              </c:strCache>
            </c:strRef>
          </c:tx>
          <c:spPr>
            <a:solidFill>
              <a:schemeClr val="accent2"/>
            </a:solidFill>
            <a:ln>
              <a:noFill/>
            </a:ln>
            <a:effectLst/>
          </c:spPr>
          <c:invertIfNegative val="0"/>
          <c:cat>
            <c:strRef>
              <c:f>'7. Particulates'!$J$120:$K$120</c:f>
              <c:strCache>
                <c:ptCount val="2"/>
                <c:pt idx="0">
                  <c:v>EPS 2021</c:v>
                </c:pt>
                <c:pt idx="1">
                  <c:v>EPA 2020</c:v>
                </c:pt>
              </c:strCache>
            </c:strRef>
          </c:cat>
          <c:val>
            <c:numRef>
              <c:f>'7. Particulates'!$J$122:$K$122</c:f>
              <c:numCache>
                <c:formatCode>_(* #,##0_);_(* \(#,##0\);_(* "-"??_);_(@_)</c:formatCode>
                <c:ptCount val="2"/>
                <c:pt idx="0">
                  <c:v>#N/A</c:v>
                </c:pt>
                <c:pt idx="1">
                  <c:v>361778.44707931532</c:v>
                </c:pt>
              </c:numCache>
            </c:numRef>
          </c:val>
          <c:extLst>
            <c:ext xmlns:c16="http://schemas.microsoft.com/office/drawing/2014/chart" uri="{C3380CC4-5D6E-409C-BE32-E72D297353CC}">
              <c16:uniqueId val="{00000001-3AB8-43C0-BEE2-74EA497747E7}"/>
            </c:ext>
          </c:extLst>
        </c:ser>
        <c:ser>
          <c:idx val="2"/>
          <c:order val="2"/>
          <c:tx>
            <c:strRef>
              <c:f>'7. Particulates'!$I$123</c:f>
              <c:strCache>
                <c:ptCount val="1"/>
                <c:pt idx="0">
                  <c:v>Residential Buildings Sector</c:v>
                </c:pt>
              </c:strCache>
            </c:strRef>
          </c:tx>
          <c:spPr>
            <a:solidFill>
              <a:schemeClr val="accent3"/>
            </a:solidFill>
            <a:ln>
              <a:noFill/>
            </a:ln>
            <a:effectLst/>
          </c:spPr>
          <c:invertIfNegative val="0"/>
          <c:cat>
            <c:strRef>
              <c:f>'7. Particulates'!$J$120:$K$120</c:f>
              <c:strCache>
                <c:ptCount val="2"/>
                <c:pt idx="0">
                  <c:v>EPS 2021</c:v>
                </c:pt>
                <c:pt idx="1">
                  <c:v>EPA 2020</c:v>
                </c:pt>
              </c:strCache>
            </c:strRef>
          </c:cat>
          <c:val>
            <c:numRef>
              <c:f>'7. Particulates'!$J$123:$K$123</c:f>
              <c:numCache>
                <c:formatCode>_(* #,##0_);_(* \(#,##0\);_(* "-"??_);_(@_)</c:formatCode>
                <c:ptCount val="2"/>
                <c:pt idx="0">
                  <c:v>#N/A</c:v>
                </c:pt>
                <c:pt idx="1">
                  <c:v>2968044.3795302594</c:v>
                </c:pt>
              </c:numCache>
            </c:numRef>
          </c:val>
          <c:extLst>
            <c:ext xmlns:c16="http://schemas.microsoft.com/office/drawing/2014/chart" uri="{C3380CC4-5D6E-409C-BE32-E72D297353CC}">
              <c16:uniqueId val="{00000002-3AB8-43C0-BEE2-74EA497747E7}"/>
            </c:ext>
          </c:extLst>
        </c:ser>
        <c:ser>
          <c:idx val="3"/>
          <c:order val="3"/>
          <c:tx>
            <c:strRef>
              <c:f>'7. Particulates'!$I$124</c:f>
              <c:strCache>
                <c:ptCount val="1"/>
                <c:pt idx="0">
                  <c:v>Commercial Buildings Sector</c:v>
                </c:pt>
              </c:strCache>
            </c:strRef>
          </c:tx>
          <c:spPr>
            <a:solidFill>
              <a:schemeClr val="accent4"/>
            </a:solidFill>
            <a:ln>
              <a:noFill/>
            </a:ln>
            <a:effectLst/>
          </c:spPr>
          <c:invertIfNegative val="0"/>
          <c:cat>
            <c:strRef>
              <c:f>'7. Particulates'!$J$120:$K$120</c:f>
              <c:strCache>
                <c:ptCount val="2"/>
                <c:pt idx="0">
                  <c:v>EPS 2021</c:v>
                </c:pt>
                <c:pt idx="1">
                  <c:v>EPA 2020</c:v>
                </c:pt>
              </c:strCache>
            </c:strRef>
          </c:cat>
          <c:val>
            <c:numRef>
              <c:f>'7. Particulates'!$J$124:$K$124</c:f>
              <c:numCache>
                <c:formatCode>_(* #,##0_);_(* \(#,##0\);_(* "-"??_);_(@_)</c:formatCode>
                <c:ptCount val="2"/>
                <c:pt idx="0">
                  <c:v>#N/A</c:v>
                </c:pt>
                <c:pt idx="1">
                  <c:v>224643.70276963833</c:v>
                </c:pt>
              </c:numCache>
            </c:numRef>
          </c:val>
          <c:extLst>
            <c:ext xmlns:c16="http://schemas.microsoft.com/office/drawing/2014/chart" uri="{C3380CC4-5D6E-409C-BE32-E72D297353CC}">
              <c16:uniqueId val="{00000003-3AB8-43C0-BEE2-74EA497747E7}"/>
            </c:ext>
          </c:extLst>
        </c:ser>
        <c:ser>
          <c:idx val="4"/>
          <c:order val="4"/>
          <c:tx>
            <c:strRef>
              <c:f>'7. Particulates'!$I$125</c:f>
              <c:strCache>
                <c:ptCount val="1"/>
                <c:pt idx="0">
                  <c:v>Industry</c:v>
                </c:pt>
              </c:strCache>
            </c:strRef>
          </c:tx>
          <c:spPr>
            <a:solidFill>
              <a:schemeClr val="accent5"/>
            </a:solidFill>
            <a:ln>
              <a:noFill/>
            </a:ln>
            <a:effectLst/>
          </c:spPr>
          <c:invertIfNegative val="0"/>
          <c:cat>
            <c:strRef>
              <c:f>'7. Particulates'!$J$120:$K$120</c:f>
              <c:strCache>
                <c:ptCount val="2"/>
                <c:pt idx="0">
                  <c:v>EPS 2021</c:v>
                </c:pt>
                <c:pt idx="1">
                  <c:v>EPA 2020</c:v>
                </c:pt>
              </c:strCache>
            </c:strRef>
          </c:cat>
          <c:val>
            <c:numRef>
              <c:f>'7. Particulates'!$J$125:$K$125</c:f>
              <c:numCache>
                <c:formatCode>_(* #,##0_);_(* \(#,##0\);_(* "-"??_);_(@_)</c:formatCode>
                <c:ptCount val="2"/>
                <c:pt idx="0">
                  <c:v>#N/A</c:v>
                </c:pt>
                <c:pt idx="1">
                  <c:v>3569852.4008672698</c:v>
                </c:pt>
              </c:numCache>
            </c:numRef>
          </c:val>
          <c:extLst>
            <c:ext xmlns:c16="http://schemas.microsoft.com/office/drawing/2014/chart" uri="{C3380CC4-5D6E-409C-BE32-E72D297353CC}">
              <c16:uniqueId val="{00000004-3AB8-43C0-BEE2-74EA497747E7}"/>
            </c:ext>
          </c:extLst>
        </c:ser>
        <c:ser>
          <c:idx val="5"/>
          <c:order val="5"/>
          <c:tx>
            <c:strRef>
              <c:f>'7. Particulates'!$I$126</c:f>
              <c:strCache>
                <c:ptCount val="1"/>
                <c:pt idx="0">
                  <c:v>Nonroad</c:v>
                </c:pt>
              </c:strCache>
            </c:strRef>
          </c:tx>
          <c:spPr>
            <a:solidFill>
              <a:schemeClr val="accent6"/>
            </a:solidFill>
            <a:ln>
              <a:noFill/>
            </a:ln>
            <a:effectLst/>
          </c:spPr>
          <c:invertIfNegative val="0"/>
          <c:cat>
            <c:strRef>
              <c:f>'7. Particulates'!$J$120:$K$120</c:f>
              <c:strCache>
                <c:ptCount val="2"/>
                <c:pt idx="0">
                  <c:v>EPS 2021</c:v>
                </c:pt>
                <c:pt idx="1">
                  <c:v>EPA 2020</c:v>
                </c:pt>
              </c:strCache>
            </c:strRef>
          </c:cat>
          <c:val>
            <c:numRef>
              <c:f>'7. Particulates'!$J$126:$K$126</c:f>
              <c:numCache>
                <c:formatCode>_(* #,##0_);_(* \(#,##0\);_(* "-"??_);_(@_)</c:formatCode>
                <c:ptCount val="2"/>
                <c:pt idx="0">
                  <c:v>0</c:v>
                </c:pt>
                <c:pt idx="1">
                  <c:v>0</c:v>
                </c:pt>
              </c:numCache>
            </c:numRef>
          </c:val>
          <c:extLst>
            <c:ext xmlns:c16="http://schemas.microsoft.com/office/drawing/2014/chart" uri="{C3380CC4-5D6E-409C-BE32-E72D297353CC}">
              <c16:uniqueId val="{00000001-A3A1-47B2-BDEC-13B745D28144}"/>
            </c:ext>
          </c:extLst>
        </c:ser>
        <c:dLbls>
          <c:showLegendKey val="0"/>
          <c:showVal val="0"/>
          <c:showCatName val="0"/>
          <c:showSerName val="0"/>
          <c:showPercent val="0"/>
          <c:showBubbleSize val="0"/>
        </c:dLbls>
        <c:gapWidth val="80"/>
        <c:overlap val="100"/>
        <c:axId val="1724839808"/>
        <c:axId val="1724851456"/>
      </c:barChart>
      <c:catAx>
        <c:axId val="1724839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51456"/>
        <c:crosses val="autoZero"/>
        <c:auto val="1"/>
        <c:lblAlgn val="ctr"/>
        <c:lblOffset val="100"/>
        <c:noMultiLvlLbl val="0"/>
      </c:catAx>
      <c:valAx>
        <c:axId val="17248514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Metric tons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39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PM10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'7. Particulates'!$I$139</c:f>
              <c:strCache>
                <c:ptCount val="1"/>
                <c:pt idx="0">
                  <c:v>Transportation Sector</c:v>
                </c:pt>
              </c:strCache>
            </c:strRef>
          </c:tx>
          <c:spPr>
            <a:solidFill>
              <a:schemeClr val="accent1"/>
            </a:solidFill>
            <a:ln>
              <a:noFill/>
            </a:ln>
            <a:effectLst/>
          </c:spPr>
          <c:invertIfNegative val="0"/>
          <c:cat>
            <c:strRef>
              <c:f>'7. Particulates'!$J$138:$K$138</c:f>
              <c:strCache>
                <c:ptCount val="2"/>
                <c:pt idx="0">
                  <c:v>EPS 2021</c:v>
                </c:pt>
                <c:pt idx="1">
                  <c:v>EPA 2020</c:v>
                </c:pt>
              </c:strCache>
            </c:strRef>
          </c:cat>
          <c:val>
            <c:numRef>
              <c:f>'7. Particulates'!$J$139:$K$139</c:f>
              <c:numCache>
                <c:formatCode>_(* #,##0_);_(* \(#,##0\);_(* "-"??_);_(@_)</c:formatCode>
                <c:ptCount val="2"/>
                <c:pt idx="0">
                  <c:v>#N/A</c:v>
                </c:pt>
                <c:pt idx="1">
                  <c:v>195852.34643612054</c:v>
                </c:pt>
              </c:numCache>
            </c:numRef>
          </c:val>
          <c:extLst>
            <c:ext xmlns:c16="http://schemas.microsoft.com/office/drawing/2014/chart" uri="{C3380CC4-5D6E-409C-BE32-E72D297353CC}">
              <c16:uniqueId val="{00000000-4909-43E0-89AE-F1E0A977477B}"/>
            </c:ext>
          </c:extLst>
        </c:ser>
        <c:ser>
          <c:idx val="1"/>
          <c:order val="1"/>
          <c:tx>
            <c:strRef>
              <c:f>'7. Particulates'!$I$140</c:f>
              <c:strCache>
                <c:ptCount val="1"/>
                <c:pt idx="0">
                  <c:v>Electricity Sector</c:v>
                </c:pt>
              </c:strCache>
            </c:strRef>
          </c:tx>
          <c:spPr>
            <a:solidFill>
              <a:schemeClr val="accent2"/>
            </a:solidFill>
            <a:ln>
              <a:noFill/>
            </a:ln>
            <a:effectLst/>
          </c:spPr>
          <c:invertIfNegative val="0"/>
          <c:cat>
            <c:strRef>
              <c:f>'7. Particulates'!$J$138:$K$138</c:f>
              <c:strCache>
                <c:ptCount val="2"/>
                <c:pt idx="0">
                  <c:v>EPS 2021</c:v>
                </c:pt>
                <c:pt idx="1">
                  <c:v>EPA 2020</c:v>
                </c:pt>
              </c:strCache>
            </c:strRef>
          </c:cat>
          <c:val>
            <c:numRef>
              <c:f>'7. Particulates'!$J$140:$K$140</c:f>
              <c:numCache>
                <c:formatCode>_(* #,##0_);_(* \(#,##0\);_(* "-"??_);_(@_)</c:formatCode>
                <c:ptCount val="2"/>
                <c:pt idx="0">
                  <c:v>#N/A</c:v>
                </c:pt>
                <c:pt idx="1">
                  <c:v>91268.336493363939</c:v>
                </c:pt>
              </c:numCache>
            </c:numRef>
          </c:val>
          <c:extLst>
            <c:ext xmlns:c16="http://schemas.microsoft.com/office/drawing/2014/chart" uri="{C3380CC4-5D6E-409C-BE32-E72D297353CC}">
              <c16:uniqueId val="{00000001-4909-43E0-89AE-F1E0A977477B}"/>
            </c:ext>
          </c:extLst>
        </c:ser>
        <c:ser>
          <c:idx val="2"/>
          <c:order val="2"/>
          <c:tx>
            <c:strRef>
              <c:f>'7. Particulates'!$I$141</c:f>
              <c:strCache>
                <c:ptCount val="1"/>
                <c:pt idx="0">
                  <c:v>Residential Buildings Sector</c:v>
                </c:pt>
              </c:strCache>
            </c:strRef>
          </c:tx>
          <c:spPr>
            <a:solidFill>
              <a:schemeClr val="accent3"/>
            </a:solidFill>
            <a:ln>
              <a:noFill/>
            </a:ln>
            <a:effectLst/>
          </c:spPr>
          <c:invertIfNegative val="0"/>
          <c:cat>
            <c:strRef>
              <c:f>'7. Particulates'!$J$138:$K$138</c:f>
              <c:strCache>
                <c:ptCount val="2"/>
                <c:pt idx="0">
                  <c:v>EPS 2021</c:v>
                </c:pt>
                <c:pt idx="1">
                  <c:v>EPA 2020</c:v>
                </c:pt>
              </c:strCache>
            </c:strRef>
          </c:cat>
          <c:val>
            <c:numRef>
              <c:f>'7. Particulates'!$J$141:$K$141</c:f>
              <c:numCache>
                <c:formatCode>_(* #,##0_);_(* \(#,##0\);_(* "-"??_);_(@_)</c:formatCode>
                <c:ptCount val="2"/>
                <c:pt idx="0">
                  <c:v>#N/A</c:v>
                </c:pt>
                <c:pt idx="1">
                  <c:v>449161.30671045353</c:v>
                </c:pt>
              </c:numCache>
            </c:numRef>
          </c:val>
          <c:extLst>
            <c:ext xmlns:c16="http://schemas.microsoft.com/office/drawing/2014/chart" uri="{C3380CC4-5D6E-409C-BE32-E72D297353CC}">
              <c16:uniqueId val="{00000002-4909-43E0-89AE-F1E0A977477B}"/>
            </c:ext>
          </c:extLst>
        </c:ser>
        <c:ser>
          <c:idx val="3"/>
          <c:order val="3"/>
          <c:tx>
            <c:strRef>
              <c:f>'7. Particulates'!$I$142</c:f>
              <c:strCache>
                <c:ptCount val="1"/>
                <c:pt idx="0">
                  <c:v>Commercial Buildings Sector</c:v>
                </c:pt>
              </c:strCache>
            </c:strRef>
          </c:tx>
          <c:spPr>
            <a:solidFill>
              <a:schemeClr val="accent4"/>
            </a:solidFill>
            <a:ln>
              <a:noFill/>
            </a:ln>
            <a:effectLst/>
          </c:spPr>
          <c:invertIfNegative val="0"/>
          <c:cat>
            <c:strRef>
              <c:f>'7. Particulates'!$J$138:$K$138</c:f>
              <c:strCache>
                <c:ptCount val="2"/>
                <c:pt idx="0">
                  <c:v>EPS 2021</c:v>
                </c:pt>
                <c:pt idx="1">
                  <c:v>EPA 2020</c:v>
                </c:pt>
              </c:strCache>
            </c:strRef>
          </c:cat>
          <c:val>
            <c:numRef>
              <c:f>'7. Particulates'!$J$142:$K$142</c:f>
              <c:numCache>
                <c:formatCode>_(* #,##0_);_(* \(#,##0\);_(* "-"??_);_(@_)</c:formatCode>
                <c:ptCount val="2"/>
                <c:pt idx="0">
                  <c:v>#N/A</c:v>
                </c:pt>
                <c:pt idx="1">
                  <c:v>207873.46572198384</c:v>
                </c:pt>
              </c:numCache>
            </c:numRef>
          </c:val>
          <c:extLst>
            <c:ext xmlns:c16="http://schemas.microsoft.com/office/drawing/2014/chart" uri="{C3380CC4-5D6E-409C-BE32-E72D297353CC}">
              <c16:uniqueId val="{00000003-4909-43E0-89AE-F1E0A977477B}"/>
            </c:ext>
          </c:extLst>
        </c:ser>
        <c:ser>
          <c:idx val="4"/>
          <c:order val="4"/>
          <c:tx>
            <c:strRef>
              <c:f>'7. Particulates'!$I$143</c:f>
              <c:strCache>
                <c:ptCount val="1"/>
                <c:pt idx="0">
                  <c:v>Industry</c:v>
                </c:pt>
              </c:strCache>
            </c:strRef>
          </c:tx>
          <c:spPr>
            <a:solidFill>
              <a:schemeClr val="accent5"/>
            </a:solidFill>
            <a:ln>
              <a:noFill/>
            </a:ln>
            <a:effectLst/>
          </c:spPr>
          <c:invertIfNegative val="0"/>
          <c:cat>
            <c:strRef>
              <c:f>'7. Particulates'!$J$138:$K$138</c:f>
              <c:strCache>
                <c:ptCount val="2"/>
                <c:pt idx="0">
                  <c:v>EPS 2021</c:v>
                </c:pt>
                <c:pt idx="1">
                  <c:v>EPA 2020</c:v>
                </c:pt>
              </c:strCache>
            </c:strRef>
          </c:cat>
          <c:val>
            <c:numRef>
              <c:f>'7. Particulates'!$J$143:$K$143</c:f>
              <c:numCache>
                <c:formatCode>_(* #,##0_);_(* \(#,##0\);_(* "-"??_);_(@_)</c:formatCode>
                <c:ptCount val="2"/>
                <c:pt idx="0">
                  <c:v>#N/A</c:v>
                </c:pt>
                <c:pt idx="1">
                  <c:v>1101290.018234435</c:v>
                </c:pt>
              </c:numCache>
            </c:numRef>
          </c:val>
          <c:extLst>
            <c:ext xmlns:c16="http://schemas.microsoft.com/office/drawing/2014/chart" uri="{C3380CC4-5D6E-409C-BE32-E72D297353CC}">
              <c16:uniqueId val="{00000004-4909-43E0-89AE-F1E0A977477B}"/>
            </c:ext>
          </c:extLst>
        </c:ser>
        <c:ser>
          <c:idx val="5"/>
          <c:order val="5"/>
          <c:tx>
            <c:strRef>
              <c:f>'7. Particulates'!$I$144</c:f>
              <c:strCache>
                <c:ptCount val="1"/>
                <c:pt idx="0">
                  <c:v>Nonroad</c:v>
                </c:pt>
              </c:strCache>
            </c:strRef>
          </c:tx>
          <c:spPr>
            <a:solidFill>
              <a:schemeClr val="accent6"/>
            </a:solidFill>
            <a:ln>
              <a:noFill/>
            </a:ln>
            <a:effectLst/>
          </c:spPr>
          <c:invertIfNegative val="0"/>
          <c:cat>
            <c:strRef>
              <c:f>'7. Particulates'!$J$138:$K$138</c:f>
              <c:strCache>
                <c:ptCount val="2"/>
                <c:pt idx="0">
                  <c:v>EPS 2021</c:v>
                </c:pt>
                <c:pt idx="1">
                  <c:v>EPA 2020</c:v>
                </c:pt>
              </c:strCache>
            </c:strRef>
          </c:cat>
          <c:val>
            <c:numRef>
              <c:f>'7. Particulates'!$J$144:$K$144</c:f>
              <c:numCache>
                <c:formatCode>_(* #,##0_);_(* \(#,##0\);_(* "-"??_);_(@_)</c:formatCode>
                <c:ptCount val="2"/>
                <c:pt idx="0">
                  <c:v>0</c:v>
                </c:pt>
                <c:pt idx="1">
                  <c:v>0</c:v>
                </c:pt>
              </c:numCache>
            </c:numRef>
          </c:val>
          <c:extLst>
            <c:ext xmlns:c16="http://schemas.microsoft.com/office/drawing/2014/chart" uri="{C3380CC4-5D6E-409C-BE32-E72D297353CC}">
              <c16:uniqueId val="{00000001-4041-4681-B97C-CB80801A6729}"/>
            </c:ext>
          </c:extLst>
        </c:ser>
        <c:dLbls>
          <c:showLegendKey val="0"/>
          <c:showVal val="0"/>
          <c:showCatName val="0"/>
          <c:showSerName val="0"/>
          <c:showPercent val="0"/>
          <c:showBubbleSize val="0"/>
        </c:dLbls>
        <c:gapWidth val="80"/>
        <c:overlap val="100"/>
        <c:axId val="1753337168"/>
        <c:axId val="1753330928"/>
      </c:barChart>
      <c:catAx>
        <c:axId val="175333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330928"/>
        <c:crosses val="autoZero"/>
        <c:auto val="1"/>
        <c:lblAlgn val="ctr"/>
        <c:lblOffset val="100"/>
        <c:noMultiLvlLbl val="0"/>
      </c:catAx>
      <c:valAx>
        <c:axId val="17533309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Metric tons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337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5" Type="http://schemas.openxmlformats.org/officeDocument/2006/relationships/chart" Target="../charts/chart26.xml"/><Relationship Id="rId4" Type="http://schemas.openxmlformats.org/officeDocument/2006/relationships/chart" Target="../charts/chart25.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s>
</file>

<file path=xl/drawings/_rels/drawing26.xml.rels><?xml version="1.0" encoding="UTF-8" standalone="yes"?>
<Relationships xmlns="http://schemas.openxmlformats.org/package/2006/relationships"><Relationship Id="rId8" Type="http://schemas.openxmlformats.org/officeDocument/2006/relationships/chart" Target="../charts/chart37.xml"/><Relationship Id="rId3" Type="http://schemas.openxmlformats.org/officeDocument/2006/relationships/chart" Target="../charts/chart32.xml"/><Relationship Id="rId7" Type="http://schemas.openxmlformats.org/officeDocument/2006/relationships/chart" Target="../charts/chart36.xml"/><Relationship Id="rId2" Type="http://schemas.openxmlformats.org/officeDocument/2006/relationships/chart" Target="../charts/chart31.xml"/><Relationship Id="rId1" Type="http://schemas.openxmlformats.org/officeDocument/2006/relationships/chart" Target="../charts/chart30.xml"/><Relationship Id="rId6" Type="http://schemas.openxmlformats.org/officeDocument/2006/relationships/chart" Target="../charts/chart35.xml"/><Relationship Id="rId5" Type="http://schemas.openxmlformats.org/officeDocument/2006/relationships/chart" Target="../charts/chart34.xml"/><Relationship Id="rId4"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14</xdr:col>
      <xdr:colOff>419100</xdr:colOff>
      <xdr:row>6</xdr:row>
      <xdr:rowOff>142875</xdr:rowOff>
    </xdr:from>
    <xdr:to>
      <xdr:col>20</xdr:col>
      <xdr:colOff>228600</xdr:colOff>
      <xdr:row>21</xdr:row>
      <xdr:rowOff>171450</xdr:rowOff>
    </xdr:to>
    <xdr:graphicFrame macro="">
      <xdr:nvGraphicFramePr>
        <xdr:cNvPr id="2" name="Chart 1">
          <a:extLst>
            <a:ext uri="{FF2B5EF4-FFF2-40B4-BE49-F238E27FC236}">
              <a16:creationId xmlns:a16="http://schemas.microsoft.com/office/drawing/2014/main" id="{54102512-A85D-4033-9673-E26586702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361950</xdr:colOff>
      <xdr:row>6</xdr:row>
      <xdr:rowOff>104774</xdr:rowOff>
    </xdr:from>
    <xdr:to>
      <xdr:col>26</xdr:col>
      <xdr:colOff>133350</xdr:colOff>
      <xdr:row>21</xdr:row>
      <xdr:rowOff>133349</xdr:rowOff>
    </xdr:to>
    <xdr:graphicFrame macro="">
      <xdr:nvGraphicFramePr>
        <xdr:cNvPr id="4" name="Chart 3">
          <a:extLst>
            <a:ext uri="{FF2B5EF4-FFF2-40B4-BE49-F238E27FC236}">
              <a16:creationId xmlns:a16="http://schemas.microsoft.com/office/drawing/2014/main" id="{0EE32F58-CB1A-42C0-BA8C-383332CA2C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523872</xdr:colOff>
      <xdr:row>22</xdr:row>
      <xdr:rowOff>190499</xdr:rowOff>
    </xdr:from>
    <xdr:to>
      <xdr:col>21</xdr:col>
      <xdr:colOff>57150</xdr:colOff>
      <xdr:row>44</xdr:row>
      <xdr:rowOff>66675</xdr:rowOff>
    </xdr:to>
    <xdr:graphicFrame macro="">
      <xdr:nvGraphicFramePr>
        <xdr:cNvPr id="6" name="Chart 5">
          <a:extLst>
            <a:ext uri="{FF2B5EF4-FFF2-40B4-BE49-F238E27FC236}">
              <a16:creationId xmlns:a16="http://schemas.microsoft.com/office/drawing/2014/main" id="{FDB0DDF9-90DB-4DBA-8F22-44AFFC4813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428625</xdr:colOff>
      <xdr:row>51</xdr:row>
      <xdr:rowOff>120650</xdr:rowOff>
    </xdr:from>
    <xdr:to>
      <xdr:col>20</xdr:col>
      <xdr:colOff>466725</xdr:colOff>
      <xdr:row>66</xdr:row>
      <xdr:rowOff>149225</xdr:rowOff>
    </xdr:to>
    <xdr:graphicFrame macro="">
      <xdr:nvGraphicFramePr>
        <xdr:cNvPr id="8" name="Chart 7">
          <a:extLst>
            <a:ext uri="{FF2B5EF4-FFF2-40B4-BE49-F238E27FC236}">
              <a16:creationId xmlns:a16="http://schemas.microsoft.com/office/drawing/2014/main" id="{5A292DCB-52E5-4FFE-ACA0-AE78CDB2C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625475</xdr:colOff>
      <xdr:row>51</xdr:row>
      <xdr:rowOff>111125</xdr:rowOff>
    </xdr:from>
    <xdr:to>
      <xdr:col>28</xdr:col>
      <xdr:colOff>25400</xdr:colOff>
      <xdr:row>66</xdr:row>
      <xdr:rowOff>142875</xdr:rowOff>
    </xdr:to>
    <xdr:graphicFrame macro="">
      <xdr:nvGraphicFramePr>
        <xdr:cNvPr id="10" name="Chart 9">
          <a:extLst>
            <a:ext uri="{FF2B5EF4-FFF2-40B4-BE49-F238E27FC236}">
              <a16:creationId xmlns:a16="http://schemas.microsoft.com/office/drawing/2014/main" id="{AC6BD0BF-2B73-4826-A2A1-3E13A9751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95250</xdr:colOff>
      <xdr:row>23</xdr:row>
      <xdr:rowOff>85724</xdr:rowOff>
    </xdr:from>
    <xdr:to>
      <xdr:col>25</xdr:col>
      <xdr:colOff>247650</xdr:colOff>
      <xdr:row>39</xdr:row>
      <xdr:rowOff>114299</xdr:rowOff>
    </xdr:to>
    <xdr:graphicFrame macro="">
      <xdr:nvGraphicFramePr>
        <xdr:cNvPr id="5" name="Chart 4">
          <a:extLst>
            <a:ext uri="{FF2B5EF4-FFF2-40B4-BE49-F238E27FC236}">
              <a16:creationId xmlns:a16="http://schemas.microsoft.com/office/drawing/2014/main" id="{3455F234-9A30-4640-8E37-45AA2649C1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285749</xdr:colOff>
      <xdr:row>23</xdr:row>
      <xdr:rowOff>95249</xdr:rowOff>
    </xdr:from>
    <xdr:to>
      <xdr:col>29</xdr:col>
      <xdr:colOff>438149</xdr:colOff>
      <xdr:row>39</xdr:row>
      <xdr:rowOff>123824</xdr:rowOff>
    </xdr:to>
    <xdr:graphicFrame macro="">
      <xdr:nvGraphicFramePr>
        <xdr:cNvPr id="7" name="Chart 6">
          <a:extLst>
            <a:ext uri="{FF2B5EF4-FFF2-40B4-BE49-F238E27FC236}">
              <a16:creationId xmlns:a16="http://schemas.microsoft.com/office/drawing/2014/main" id="{D2FA4CA8-1BCF-4DA7-9EFD-C64E8ACEE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485775</xdr:colOff>
      <xdr:row>23</xdr:row>
      <xdr:rowOff>109537</xdr:rowOff>
    </xdr:from>
    <xdr:to>
      <xdr:col>34</xdr:col>
      <xdr:colOff>25527</xdr:colOff>
      <xdr:row>39</xdr:row>
      <xdr:rowOff>141541</xdr:rowOff>
    </xdr:to>
    <xdr:graphicFrame macro="">
      <xdr:nvGraphicFramePr>
        <xdr:cNvPr id="3" name="Chart 2">
          <a:extLst>
            <a:ext uri="{FF2B5EF4-FFF2-40B4-BE49-F238E27FC236}">
              <a16:creationId xmlns:a16="http://schemas.microsoft.com/office/drawing/2014/main" id="{BF9CEA4D-0166-4973-896E-5D9AC0C76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0.01786</cdr:x>
      <cdr:y>0.2532</cdr:y>
    </cdr:from>
    <cdr:to>
      <cdr:x>0.08482</cdr:x>
      <cdr:y>0.57289</cdr:y>
    </cdr:to>
    <cdr:sp macro="" textlink="'1. Transportation'!$F$2">
      <cdr:nvSpPr>
        <cdr:cNvPr id="2" name="TextBox 1">
          <a:extLst xmlns:a="http://schemas.openxmlformats.org/drawingml/2006/main">
            <a:ext uri="{FF2B5EF4-FFF2-40B4-BE49-F238E27FC236}">
              <a16:creationId xmlns:a16="http://schemas.microsoft.com/office/drawing/2014/main" id="{7E0277C4-F96B-4142-8268-B8692D99D217}"/>
            </a:ext>
          </a:extLst>
        </cdr:cNvPr>
        <cdr:cNvSpPr txBox="1"/>
      </cdr:nvSpPr>
      <cdr:spPr>
        <a:xfrm xmlns:a="http://schemas.openxmlformats.org/drawingml/2006/main" rot="16200000">
          <a:off x="-376235" y="1395412"/>
          <a:ext cx="1190626" cy="2857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602372A-BAB2-48C6-A65F-A29D10DBEE1E}" type="TxLink">
            <a:rPr lang="en-US" sz="1100" b="0" i="0" u="none" strike="noStrike">
              <a:solidFill>
                <a:schemeClr val="tx1">
                  <a:lumMod val="65000"/>
                  <a:lumOff val="35000"/>
                </a:schemeClr>
              </a:solidFill>
              <a:latin typeface="Calibri"/>
              <a:cs typeface="Calibri"/>
            </a:rPr>
            <a:pPr/>
            <a:t> </a:t>
          </a:fld>
          <a:endParaRPr lang="en-US" sz="1100" b="0">
            <a:solidFill>
              <a:schemeClr val="tx1">
                <a:lumMod val="65000"/>
                <a:lumOff val="35000"/>
              </a:schemeClr>
            </a:solidFill>
          </a:endParaRPr>
        </a:p>
      </cdr:txBody>
    </cdr:sp>
  </cdr:relSizeAnchor>
  <cdr:relSizeAnchor xmlns:cdr="http://schemas.openxmlformats.org/drawingml/2006/chartDrawing">
    <cdr:from>
      <cdr:x>0.18304</cdr:x>
      <cdr:y>0.00725</cdr:y>
    </cdr:from>
    <cdr:to>
      <cdr:x>0.97991</cdr:x>
      <cdr:y>0.08397</cdr:y>
    </cdr:to>
    <cdr:sp macro="" textlink="'1. Transportation'!$I$7">
      <cdr:nvSpPr>
        <cdr:cNvPr id="3" name="TextBox 1">
          <a:extLst xmlns:a="http://schemas.openxmlformats.org/drawingml/2006/main">
            <a:ext uri="{FF2B5EF4-FFF2-40B4-BE49-F238E27FC236}">
              <a16:creationId xmlns:a16="http://schemas.microsoft.com/office/drawing/2014/main" id="{81CA156A-8166-41FD-83D5-F7E1AFA08AE6}"/>
            </a:ext>
          </a:extLst>
        </cdr:cNvPr>
        <cdr:cNvSpPr txBox="1"/>
      </cdr:nvSpPr>
      <cdr:spPr>
        <a:xfrm xmlns:a="http://schemas.openxmlformats.org/drawingml/2006/main">
          <a:off x="634618" y="22996"/>
          <a:ext cx="2762828" cy="24334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7E8BC3AD-CC9F-4C74-AF93-894D7AA85B11}" type="TxLink">
            <a:rPr lang="en-US" sz="1100" b="0" i="0" u="none" strike="noStrike">
              <a:solidFill>
                <a:schemeClr val="tx1">
                  <a:lumMod val="65000"/>
                  <a:lumOff val="35000"/>
                </a:schemeClr>
              </a:solidFill>
              <a:latin typeface="Calibri"/>
              <a:cs typeface="Calibri"/>
            </a:rPr>
            <a:pPr/>
            <a:t>Total Transportation Sector Greenhouse Gas Emissions by Pollutant Type</a:t>
          </a:fld>
          <a:endParaRPr lang="en-US" sz="1100" b="0">
            <a:solidFill>
              <a:schemeClr val="tx1">
                <a:lumMod val="65000"/>
                <a:lumOff val="35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0.32712</cdr:x>
      <cdr:y>0.15818</cdr:y>
    </cdr:from>
    <cdr:to>
      <cdr:x>0.6836</cdr:x>
      <cdr:y>0.26235</cdr:y>
    </cdr:to>
    <cdr:sp macro="" textlink="">
      <cdr:nvSpPr>
        <cdr:cNvPr id="2"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3"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6"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7"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0"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1"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4"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8"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5"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6"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8"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9"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0.01786</cdr:x>
      <cdr:y>0.2532</cdr:y>
    </cdr:from>
    <cdr:to>
      <cdr:x>0.08482</cdr:x>
      <cdr:y>0.57289</cdr:y>
    </cdr:to>
    <cdr:sp macro="" textlink="'1. Transportation'!$F$2">
      <cdr:nvSpPr>
        <cdr:cNvPr id="9" name="TextBox 1">
          <a:extLst xmlns:a="http://schemas.openxmlformats.org/drawingml/2006/main">
            <a:ext uri="{FF2B5EF4-FFF2-40B4-BE49-F238E27FC236}">
              <a16:creationId xmlns:a16="http://schemas.microsoft.com/office/drawing/2014/main" id="{7E0277C4-F96B-4142-8268-B8692D99D217}"/>
            </a:ext>
          </a:extLst>
        </cdr:cNvPr>
        <cdr:cNvSpPr txBox="1"/>
      </cdr:nvSpPr>
      <cdr:spPr>
        <a:xfrm xmlns:a="http://schemas.openxmlformats.org/drawingml/2006/main" rot="16200000">
          <a:off x="-376235" y="1395412"/>
          <a:ext cx="1190626" cy="2857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602372A-BAB2-48C6-A65F-A29D10DBEE1E}" type="TxLink">
            <a:rPr lang="en-US" sz="1100" b="0" i="0" u="none" strike="noStrike">
              <a:solidFill>
                <a:schemeClr val="tx1">
                  <a:lumMod val="65000"/>
                  <a:lumOff val="35000"/>
                </a:schemeClr>
              </a:solidFill>
              <a:latin typeface="Calibri"/>
              <a:cs typeface="Calibri"/>
            </a:rPr>
            <a:pPr/>
            <a:t> </a:t>
          </a:fld>
          <a:endParaRPr lang="en-US" sz="1100" b="0">
            <a:solidFill>
              <a:schemeClr val="tx1">
                <a:lumMod val="65000"/>
                <a:lumOff val="35000"/>
              </a:schemeClr>
            </a:solidFill>
          </a:endParaRPr>
        </a:p>
      </cdr:txBody>
    </cdr:sp>
  </cdr:relSizeAnchor>
  <cdr:relSizeAnchor xmlns:cdr="http://schemas.openxmlformats.org/drawingml/2006/chartDrawing">
    <cdr:from>
      <cdr:x>0.19068</cdr:x>
      <cdr:y>0.02248</cdr:y>
    </cdr:from>
    <cdr:to>
      <cdr:x>0.98755</cdr:x>
      <cdr:y>0.0992</cdr:y>
    </cdr:to>
    <cdr:sp macro="" textlink="'1. Transportation'!$I$7">
      <cdr:nvSpPr>
        <cdr:cNvPr id="13" name="TextBox 1">
          <a:extLst xmlns:a="http://schemas.openxmlformats.org/drawingml/2006/main">
            <a:ext uri="{FF2B5EF4-FFF2-40B4-BE49-F238E27FC236}">
              <a16:creationId xmlns:a16="http://schemas.microsoft.com/office/drawing/2014/main" id="{81CA156A-8166-41FD-83D5-F7E1AFA08AE6}"/>
            </a:ext>
          </a:extLst>
        </cdr:cNvPr>
        <cdr:cNvSpPr txBox="1"/>
      </cdr:nvSpPr>
      <cdr:spPr>
        <a:xfrm xmlns:a="http://schemas.openxmlformats.org/drawingml/2006/main">
          <a:off x="875430" y="84358"/>
          <a:ext cx="3658470" cy="28791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7E8BC3AD-CC9F-4C74-AF93-894D7AA85B11}" type="TxLink">
            <a:rPr lang="en-US" sz="1100" b="0" i="0" u="none" strike="noStrike">
              <a:solidFill>
                <a:schemeClr val="tx1">
                  <a:lumMod val="65000"/>
                  <a:lumOff val="35000"/>
                </a:schemeClr>
              </a:solidFill>
              <a:latin typeface="Calibri"/>
              <a:cs typeface="Calibri"/>
            </a:rPr>
            <a:pPr/>
            <a:t>Total Transportation Sector Greenhouse Gas Emissions by Pollutant Type</a:t>
          </a:fld>
          <a:endParaRPr lang="en-US" sz="1100" b="0">
            <a:solidFill>
              <a:schemeClr val="tx1">
                <a:lumMod val="65000"/>
                <a:lumOff val="35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0.14218</cdr:x>
      <cdr:y>0.02398</cdr:y>
    </cdr:from>
    <cdr:to>
      <cdr:x>1</cdr:x>
      <cdr:y>0.10552</cdr:y>
    </cdr:to>
    <cdr:sp macro="" textlink="'1. Transportation'!$I$25">
      <cdr:nvSpPr>
        <cdr:cNvPr id="3" name="TextBox 2">
          <a:extLst xmlns:a="http://schemas.openxmlformats.org/drawingml/2006/main">
            <a:ext uri="{FF2B5EF4-FFF2-40B4-BE49-F238E27FC236}">
              <a16:creationId xmlns:a16="http://schemas.microsoft.com/office/drawing/2014/main" id="{1D18B681-3C85-4512-8AEF-1A67CF057BC1}"/>
            </a:ext>
          </a:extLst>
        </cdr:cNvPr>
        <cdr:cNvSpPr txBox="1"/>
      </cdr:nvSpPr>
      <cdr:spPr>
        <a:xfrm xmlns:a="http://schemas.openxmlformats.org/drawingml/2006/main">
          <a:off x="857250" y="95251"/>
          <a:ext cx="5172075"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9B808246-EDA7-4D40-A110-8C712E313446}" type="TxLink">
            <a:rPr lang="en-US" sz="1100" b="0" i="0" u="none" strike="noStrike">
              <a:solidFill>
                <a:schemeClr val="tx1">
                  <a:lumMod val="65000"/>
                  <a:lumOff val="35000"/>
                </a:schemeClr>
              </a:solidFill>
              <a:latin typeface="Calibri"/>
              <a:cs typeface="Calibri"/>
            </a:rPr>
            <a:pPr/>
            <a:t>Transportation CO2 Emissions by Fuel Type</a:t>
          </a:fld>
          <a:endParaRPr lang="en-US" sz="1100">
            <a:solidFill>
              <a:schemeClr val="tx1">
                <a:lumMod val="65000"/>
                <a:lumOff val="35000"/>
              </a:schemeClr>
            </a:solidFill>
          </a:endParaRPr>
        </a:p>
      </cdr:txBody>
    </cdr:sp>
  </cdr:relSizeAnchor>
  <cdr:relSizeAnchor xmlns:cdr="http://schemas.openxmlformats.org/drawingml/2006/chartDrawing">
    <cdr:from>
      <cdr:x>0.14218</cdr:x>
      <cdr:y>0.90791</cdr:y>
    </cdr:from>
    <cdr:to>
      <cdr:x>1</cdr:x>
      <cdr:y>0.98945</cdr:y>
    </cdr:to>
    <cdr:sp macro="" textlink="'1. Transportation'!$H$2">
      <cdr:nvSpPr>
        <cdr:cNvPr id="4" name="TextBox 1">
          <a:extLst xmlns:a="http://schemas.openxmlformats.org/drawingml/2006/main">
            <a:ext uri="{FF2B5EF4-FFF2-40B4-BE49-F238E27FC236}">
              <a16:creationId xmlns:a16="http://schemas.microsoft.com/office/drawing/2014/main" id="{0760E771-7A82-492F-9A35-3BEB52C62BB5}"/>
            </a:ext>
          </a:extLst>
        </cdr:cNvPr>
        <cdr:cNvSpPr txBox="1"/>
      </cdr:nvSpPr>
      <cdr:spPr>
        <a:xfrm xmlns:a="http://schemas.openxmlformats.org/drawingml/2006/main">
          <a:off x="612128" y="2620310"/>
          <a:ext cx="3693172" cy="2353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14544D6B-CEA1-473E-ACBE-712E685FBA7B}" type="TxLink">
            <a:rPr lang="en-US" sz="1100" b="0" i="0" u="none" strike="noStrike">
              <a:solidFill>
                <a:schemeClr val="tx1">
                  <a:lumMod val="65000"/>
                  <a:lumOff val="35000"/>
                </a:schemeClr>
              </a:solidFill>
              <a:latin typeface="Calibri"/>
              <a:cs typeface="Calibri"/>
            </a:rPr>
            <a:pPr algn="ctr"/>
            <a:t>MMTCO2e</a:t>
          </a:fld>
          <a:endParaRPr lang="en-US" sz="1100" b="0">
            <a:solidFill>
              <a:schemeClr val="tx1">
                <a:lumMod val="65000"/>
                <a:lumOff val="35000"/>
              </a:schemeClr>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0.14218</cdr:x>
      <cdr:y>0.91354</cdr:y>
    </cdr:from>
    <cdr:to>
      <cdr:x>1</cdr:x>
      <cdr:y>0.99508</cdr:y>
    </cdr:to>
    <cdr:sp macro="" textlink="'1. Transportation'!$H$2">
      <cdr:nvSpPr>
        <cdr:cNvPr id="4" name="TextBox 1">
          <a:extLst xmlns:a="http://schemas.openxmlformats.org/drawingml/2006/main">
            <a:ext uri="{FF2B5EF4-FFF2-40B4-BE49-F238E27FC236}">
              <a16:creationId xmlns:a16="http://schemas.microsoft.com/office/drawing/2014/main" id="{0760E771-7A82-492F-9A35-3BEB52C62BB5}"/>
            </a:ext>
          </a:extLst>
        </cdr:cNvPr>
        <cdr:cNvSpPr txBox="1"/>
      </cdr:nvSpPr>
      <cdr:spPr>
        <a:xfrm xmlns:a="http://schemas.openxmlformats.org/drawingml/2006/main">
          <a:off x="923608" y="2854079"/>
          <a:ext cx="5572442" cy="2547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14544D6B-CEA1-473E-ACBE-712E685FBA7B}" type="TxLink">
            <a:rPr lang="en-US" sz="1100" b="0" i="0" u="none" strike="noStrike">
              <a:solidFill>
                <a:schemeClr val="tx1">
                  <a:lumMod val="65000"/>
                  <a:lumOff val="35000"/>
                </a:schemeClr>
              </a:solidFill>
              <a:latin typeface="Calibri"/>
              <a:cs typeface="Calibri"/>
            </a:rPr>
            <a:pPr algn="ctr"/>
            <a:t>MMTCO2e</a:t>
          </a:fld>
          <a:endParaRPr lang="en-US" sz="1100" b="0">
            <a:solidFill>
              <a:schemeClr val="tx1">
                <a:lumMod val="65000"/>
                <a:lumOff val="35000"/>
              </a:schemeClr>
            </a:solidFill>
          </a:endParaRPr>
        </a:p>
      </cdr:txBody>
    </cdr:sp>
  </cdr:relSizeAnchor>
  <cdr:relSizeAnchor xmlns:cdr="http://schemas.openxmlformats.org/drawingml/2006/chartDrawing">
    <cdr:from>
      <cdr:x>0.01093</cdr:x>
      <cdr:y>0.02745</cdr:y>
    </cdr:from>
    <cdr:to>
      <cdr:x>0.86875</cdr:x>
      <cdr:y>0.10899</cdr:y>
    </cdr:to>
    <cdr:sp macro="" textlink="'1. Transportation'!$I$50">
      <cdr:nvSpPr>
        <cdr:cNvPr id="2" name="TextBox 2">
          <a:extLst xmlns:a="http://schemas.openxmlformats.org/drawingml/2006/main">
            <a:ext uri="{FF2B5EF4-FFF2-40B4-BE49-F238E27FC236}">
              <a16:creationId xmlns:a16="http://schemas.microsoft.com/office/drawing/2014/main" id="{1D18B681-3C85-4512-8AEF-1A67CF057BC1}"/>
            </a:ext>
          </a:extLst>
        </cdr:cNvPr>
        <cdr:cNvSpPr txBox="1"/>
      </cdr:nvSpPr>
      <cdr:spPr>
        <a:xfrm xmlns:a="http://schemas.openxmlformats.org/drawingml/2006/main">
          <a:off x="49972" y="75307"/>
          <a:ext cx="3921953" cy="22368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CED55481-056A-4BD7-9F02-B8DAF74B838A}" type="TxLink">
            <a:rPr lang="en-US" sz="1100" b="0" i="0" u="none" strike="noStrike">
              <a:solidFill>
                <a:schemeClr val="tx1">
                  <a:lumMod val="65000"/>
                  <a:lumOff val="35000"/>
                </a:schemeClr>
              </a:solidFill>
              <a:latin typeface="Calibri"/>
              <a:cs typeface="Calibri"/>
            </a:rPr>
            <a:pPr/>
            <a:t>Transportation CO2 Emissions by Vehicle Type</a:t>
          </a:fld>
          <a:endParaRPr lang="en-US" sz="1100">
            <a:solidFill>
              <a:schemeClr val="tx1">
                <a:lumMod val="65000"/>
                <a:lumOff val="35000"/>
              </a:schemeClr>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0.01111</cdr:x>
      <cdr:y>0.01852</cdr:y>
    </cdr:from>
    <cdr:to>
      <cdr:x>0.86893</cdr:x>
      <cdr:y>0.10006</cdr:y>
    </cdr:to>
    <cdr:sp macro="" textlink="">
      <cdr:nvSpPr>
        <cdr:cNvPr id="5" name="TextBox 2">
          <a:extLst xmlns:a="http://schemas.openxmlformats.org/drawingml/2006/main">
            <a:ext uri="{FF2B5EF4-FFF2-40B4-BE49-F238E27FC236}">
              <a16:creationId xmlns:a16="http://schemas.microsoft.com/office/drawing/2014/main" id="{578DD701-0C80-40D3-8DC3-757EE0F49F8D}"/>
            </a:ext>
          </a:extLst>
        </cdr:cNvPr>
        <cdr:cNvSpPr txBox="1"/>
      </cdr:nvSpPr>
      <cdr:spPr>
        <a:xfrm xmlns:a="http://schemas.openxmlformats.org/drawingml/2006/main">
          <a:off x="50800" y="50800"/>
          <a:ext cx="3921953" cy="22368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CED55481-056A-4BD7-9F02-B8DAF74B838A}" type="TxLink">
            <a:rPr lang="en-US" sz="1100" b="0" i="0" u="none" strike="noStrike">
              <a:solidFill>
                <a:schemeClr val="tx1">
                  <a:lumMod val="65000"/>
                  <a:lumOff val="35000"/>
                </a:schemeClr>
              </a:solidFill>
              <a:latin typeface="Calibri"/>
              <a:cs typeface="Calibri"/>
            </a:rPr>
            <a:pPr/>
            <a:t>Transportation CO2 Emissions by Vehicle Type</a:t>
          </a:fld>
          <a:endParaRPr lang="en-US" sz="1100">
            <a:solidFill>
              <a:schemeClr val="tx1">
                <a:lumMod val="65000"/>
                <a:lumOff val="35000"/>
              </a:schemeClr>
            </a:solidFill>
          </a:endParaRPr>
        </a:p>
      </cdr:txBody>
    </cdr:sp>
  </cdr:relSizeAnchor>
  <cdr:relSizeAnchor xmlns:cdr="http://schemas.openxmlformats.org/drawingml/2006/chartDrawing">
    <cdr:from>
      <cdr:x>0.11528</cdr:x>
      <cdr:y>0.91435</cdr:y>
    </cdr:from>
    <cdr:to>
      <cdr:x>0.9731</cdr:x>
      <cdr:y>0.99589</cdr:y>
    </cdr:to>
    <cdr:sp macro="" textlink="">
      <cdr:nvSpPr>
        <cdr:cNvPr id="6" name="TextBox 1">
          <a:extLst xmlns:a="http://schemas.openxmlformats.org/drawingml/2006/main">
            <a:ext uri="{FF2B5EF4-FFF2-40B4-BE49-F238E27FC236}">
              <a16:creationId xmlns:a16="http://schemas.microsoft.com/office/drawing/2014/main" id="{58A2EF45-DA85-43ED-B49E-A42D2728A142}"/>
            </a:ext>
          </a:extLst>
        </cdr:cNvPr>
        <cdr:cNvSpPr txBox="1"/>
      </cdr:nvSpPr>
      <cdr:spPr>
        <a:xfrm xmlns:a="http://schemas.openxmlformats.org/drawingml/2006/main">
          <a:off x="527050" y="2508250"/>
          <a:ext cx="3921953" cy="22368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14544D6B-CEA1-473E-ACBE-712E685FBA7B}" type="TxLink">
            <a:rPr lang="en-US" sz="1100" b="0" i="0" u="none" strike="noStrike">
              <a:solidFill>
                <a:schemeClr val="tx1">
                  <a:lumMod val="65000"/>
                  <a:lumOff val="35000"/>
                </a:schemeClr>
              </a:solidFill>
              <a:latin typeface="Calibri"/>
              <a:cs typeface="Calibri"/>
            </a:rPr>
            <a:pPr algn="ctr"/>
            <a:t>MMTCO2e</a:t>
          </a:fld>
          <a:endParaRPr lang="en-US" sz="1100" b="0">
            <a:solidFill>
              <a:schemeClr val="tx1">
                <a:lumMod val="65000"/>
                <a:lumOff val="35000"/>
              </a:schemeClr>
            </a:solidFill>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13</xdr:col>
      <xdr:colOff>609599</xdr:colOff>
      <xdr:row>7</xdr:row>
      <xdr:rowOff>161925</xdr:rowOff>
    </xdr:from>
    <xdr:to>
      <xdr:col>19</xdr:col>
      <xdr:colOff>409574</xdr:colOff>
      <xdr:row>23</xdr:row>
      <xdr:rowOff>47625</xdr:rowOff>
    </xdr:to>
    <xdr:graphicFrame macro="">
      <xdr:nvGraphicFramePr>
        <xdr:cNvPr id="2" name="Chart 1">
          <a:extLst>
            <a:ext uri="{FF2B5EF4-FFF2-40B4-BE49-F238E27FC236}">
              <a16:creationId xmlns:a16="http://schemas.microsoft.com/office/drawing/2014/main" id="{9A70802B-3469-4BCB-9F17-6DF1F00F8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428624</xdr:colOff>
      <xdr:row>7</xdr:row>
      <xdr:rowOff>161924</xdr:rowOff>
    </xdr:from>
    <xdr:to>
      <xdr:col>25</xdr:col>
      <xdr:colOff>228599</xdr:colOff>
      <xdr:row>23</xdr:row>
      <xdr:rowOff>47624</xdr:rowOff>
    </xdr:to>
    <xdr:graphicFrame macro="">
      <xdr:nvGraphicFramePr>
        <xdr:cNvPr id="3" name="Chart 2">
          <a:extLst>
            <a:ext uri="{FF2B5EF4-FFF2-40B4-BE49-F238E27FC236}">
              <a16:creationId xmlns:a16="http://schemas.microsoft.com/office/drawing/2014/main" id="{ED5C52C2-9B29-479E-8766-125F5D815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409574</xdr:colOff>
      <xdr:row>24</xdr:row>
      <xdr:rowOff>151209</xdr:rowOff>
    </xdr:from>
    <xdr:to>
      <xdr:col>19</xdr:col>
      <xdr:colOff>209549</xdr:colOff>
      <xdr:row>42</xdr:row>
      <xdr:rowOff>36909</xdr:rowOff>
    </xdr:to>
    <xdr:graphicFrame macro="">
      <xdr:nvGraphicFramePr>
        <xdr:cNvPr id="9" name="Chart 8">
          <a:extLst>
            <a:ext uri="{FF2B5EF4-FFF2-40B4-BE49-F238E27FC236}">
              <a16:creationId xmlns:a16="http://schemas.microsoft.com/office/drawing/2014/main" id="{D3548E4D-2934-4F83-BB03-796A60E483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273843</xdr:colOff>
      <xdr:row>24</xdr:row>
      <xdr:rowOff>170259</xdr:rowOff>
    </xdr:from>
    <xdr:to>
      <xdr:col>25</xdr:col>
      <xdr:colOff>73818</xdr:colOff>
      <xdr:row>42</xdr:row>
      <xdr:rowOff>55959</xdr:rowOff>
    </xdr:to>
    <xdr:graphicFrame macro="">
      <xdr:nvGraphicFramePr>
        <xdr:cNvPr id="11" name="Chart 10">
          <a:extLst>
            <a:ext uri="{FF2B5EF4-FFF2-40B4-BE49-F238E27FC236}">
              <a16:creationId xmlns:a16="http://schemas.microsoft.com/office/drawing/2014/main" id="{1AB5B6E4-9941-4AAD-8F8B-E4C9FDE4D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0.01786</cdr:x>
      <cdr:y>0.2532</cdr:y>
    </cdr:from>
    <cdr:to>
      <cdr:x>0.08482</cdr:x>
      <cdr:y>0.57289</cdr:y>
    </cdr:to>
    <cdr:sp macro="" textlink="'2. Electricity'!$H$2">
      <cdr:nvSpPr>
        <cdr:cNvPr id="2" name="TextBox 1">
          <a:extLst xmlns:a="http://schemas.openxmlformats.org/drawingml/2006/main">
            <a:ext uri="{FF2B5EF4-FFF2-40B4-BE49-F238E27FC236}">
              <a16:creationId xmlns:a16="http://schemas.microsoft.com/office/drawing/2014/main" id="{7E0277C4-F96B-4142-8268-B8692D99D217}"/>
            </a:ext>
          </a:extLst>
        </cdr:cNvPr>
        <cdr:cNvSpPr txBox="1"/>
      </cdr:nvSpPr>
      <cdr:spPr>
        <a:xfrm xmlns:a="http://schemas.openxmlformats.org/drawingml/2006/main" rot="16200000">
          <a:off x="-376235" y="1395412"/>
          <a:ext cx="1190626" cy="2857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602372A-BAB2-48C6-A65F-A29D10DBEE1E}" type="TxLink">
            <a:rPr lang="en-US" sz="1100" b="0" i="0" u="none" strike="noStrike">
              <a:solidFill>
                <a:schemeClr val="tx1">
                  <a:lumMod val="65000"/>
                  <a:lumOff val="35000"/>
                </a:schemeClr>
              </a:solidFill>
              <a:latin typeface="Calibri"/>
              <a:cs typeface="Calibri"/>
            </a:rPr>
            <a:pPr/>
            <a:t>MMTCO2e</a:t>
          </a:fld>
          <a:endParaRPr lang="en-US" sz="1100" b="0">
            <a:solidFill>
              <a:schemeClr val="tx1">
                <a:lumMod val="65000"/>
                <a:lumOff val="35000"/>
              </a:schemeClr>
            </a:solidFill>
          </a:endParaRPr>
        </a:p>
      </cdr:txBody>
    </cdr:sp>
  </cdr:relSizeAnchor>
  <cdr:relSizeAnchor xmlns:cdr="http://schemas.openxmlformats.org/drawingml/2006/chartDrawing">
    <cdr:from>
      <cdr:x>0.18304</cdr:x>
      <cdr:y>0.00725</cdr:y>
    </cdr:from>
    <cdr:to>
      <cdr:x>0.97991</cdr:x>
      <cdr:y>0.08397</cdr:y>
    </cdr:to>
    <cdr:sp macro="" textlink="'2. Electricity'!$I$7">
      <cdr:nvSpPr>
        <cdr:cNvPr id="3" name="TextBox 1">
          <a:extLst xmlns:a="http://schemas.openxmlformats.org/drawingml/2006/main">
            <a:ext uri="{FF2B5EF4-FFF2-40B4-BE49-F238E27FC236}">
              <a16:creationId xmlns:a16="http://schemas.microsoft.com/office/drawing/2014/main" id="{81CA156A-8166-41FD-83D5-F7E1AFA08AE6}"/>
            </a:ext>
          </a:extLst>
        </cdr:cNvPr>
        <cdr:cNvSpPr txBox="1"/>
      </cdr:nvSpPr>
      <cdr:spPr>
        <a:xfrm xmlns:a="http://schemas.openxmlformats.org/drawingml/2006/main">
          <a:off x="781052" y="26989"/>
          <a:ext cx="3400424" cy="2857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7E8BC3AD-CC9F-4C74-AF93-894D7AA85B11}" type="TxLink">
            <a:rPr lang="en-US" sz="1100" b="0" i="0" u="none" strike="noStrike">
              <a:solidFill>
                <a:schemeClr val="tx1">
                  <a:lumMod val="65000"/>
                  <a:lumOff val="35000"/>
                </a:schemeClr>
              </a:solidFill>
              <a:latin typeface="Calibri"/>
              <a:cs typeface="Calibri"/>
            </a:rPr>
            <a:pPr/>
            <a:t>Total Electricity Sector Greenhouse Gas Emissions by Pollutant Type</a:t>
          </a:fld>
          <a:endParaRPr lang="en-US" sz="1100" b="0">
            <a:solidFill>
              <a:schemeClr val="tx1">
                <a:lumMod val="65000"/>
                <a:lumOff val="35000"/>
              </a:schemeClr>
            </a:solidFill>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0.32712</cdr:x>
      <cdr:y>0.15818</cdr:y>
    </cdr:from>
    <cdr:to>
      <cdr:x>0.6836</cdr:x>
      <cdr:y>0.26235</cdr:y>
    </cdr:to>
    <cdr:sp macro="" textlink="">
      <cdr:nvSpPr>
        <cdr:cNvPr id="2"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3"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6"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7"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0"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1"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4"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8"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5"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6"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8"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9"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0.01786</cdr:x>
      <cdr:y>0.2532</cdr:y>
    </cdr:from>
    <cdr:to>
      <cdr:x>0.08482</cdr:x>
      <cdr:y>0.57289</cdr:y>
    </cdr:to>
    <cdr:sp macro="" textlink="'2. Electricity'!$H$2">
      <cdr:nvSpPr>
        <cdr:cNvPr id="9" name="TextBox 1">
          <a:extLst xmlns:a="http://schemas.openxmlformats.org/drawingml/2006/main">
            <a:ext uri="{FF2B5EF4-FFF2-40B4-BE49-F238E27FC236}">
              <a16:creationId xmlns:a16="http://schemas.microsoft.com/office/drawing/2014/main" id="{7E0277C4-F96B-4142-8268-B8692D99D217}"/>
            </a:ext>
          </a:extLst>
        </cdr:cNvPr>
        <cdr:cNvSpPr txBox="1"/>
      </cdr:nvSpPr>
      <cdr:spPr>
        <a:xfrm xmlns:a="http://schemas.openxmlformats.org/drawingml/2006/main" rot="16200000">
          <a:off x="-376235" y="1395412"/>
          <a:ext cx="1190626" cy="2857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602372A-BAB2-48C6-A65F-A29D10DBEE1E}" type="TxLink">
            <a:rPr lang="en-US" sz="1100" b="0" i="0" u="none" strike="noStrike">
              <a:solidFill>
                <a:schemeClr val="tx1">
                  <a:lumMod val="65000"/>
                  <a:lumOff val="35000"/>
                </a:schemeClr>
              </a:solidFill>
              <a:latin typeface="Calibri"/>
              <a:cs typeface="Calibri"/>
            </a:rPr>
            <a:pPr/>
            <a:t>MMTCO2e</a:t>
          </a:fld>
          <a:endParaRPr lang="en-US" sz="1100" b="0">
            <a:solidFill>
              <a:schemeClr val="tx1">
                <a:lumMod val="65000"/>
                <a:lumOff val="35000"/>
              </a:schemeClr>
            </a:solidFill>
          </a:endParaRPr>
        </a:p>
      </cdr:txBody>
    </cdr:sp>
  </cdr:relSizeAnchor>
  <cdr:relSizeAnchor xmlns:cdr="http://schemas.openxmlformats.org/drawingml/2006/chartDrawing">
    <cdr:from>
      <cdr:x>0.19068</cdr:x>
      <cdr:y>0.02248</cdr:y>
    </cdr:from>
    <cdr:to>
      <cdr:x>0.98755</cdr:x>
      <cdr:y>0.0992</cdr:y>
    </cdr:to>
    <cdr:sp macro="" textlink="'2. Electricity'!$I$7">
      <cdr:nvSpPr>
        <cdr:cNvPr id="13" name="TextBox 1">
          <a:extLst xmlns:a="http://schemas.openxmlformats.org/drawingml/2006/main">
            <a:ext uri="{FF2B5EF4-FFF2-40B4-BE49-F238E27FC236}">
              <a16:creationId xmlns:a16="http://schemas.microsoft.com/office/drawing/2014/main" id="{81CA156A-8166-41FD-83D5-F7E1AFA08AE6}"/>
            </a:ext>
          </a:extLst>
        </cdr:cNvPr>
        <cdr:cNvSpPr txBox="1"/>
      </cdr:nvSpPr>
      <cdr:spPr>
        <a:xfrm xmlns:a="http://schemas.openxmlformats.org/drawingml/2006/main">
          <a:off x="875430" y="84358"/>
          <a:ext cx="3658470" cy="28791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7E8BC3AD-CC9F-4C74-AF93-894D7AA85B11}" type="TxLink">
            <a:rPr lang="en-US" sz="1100" b="0" i="0" u="none" strike="noStrike">
              <a:solidFill>
                <a:schemeClr val="tx1">
                  <a:lumMod val="65000"/>
                  <a:lumOff val="35000"/>
                </a:schemeClr>
              </a:solidFill>
              <a:latin typeface="Calibri"/>
              <a:cs typeface="Calibri"/>
            </a:rPr>
            <a:pPr/>
            <a:t>Total Electricity Sector Greenhouse Gas Emissions by Pollutant Type</a:t>
          </a:fld>
          <a:endParaRPr lang="en-US" sz="1100" b="0">
            <a:solidFill>
              <a:schemeClr val="tx1">
                <a:lumMod val="65000"/>
                <a:lumOff val="35000"/>
              </a:schemeClr>
            </a:solidFill>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0.01112</cdr:x>
      <cdr:y>0.01852</cdr:y>
    </cdr:from>
    <cdr:to>
      <cdr:x>0.99218</cdr:x>
      <cdr:y>0.13585</cdr:y>
    </cdr:to>
    <cdr:sp macro="" textlink="">
      <cdr:nvSpPr>
        <cdr:cNvPr id="2" name="TextBox 1">
          <a:extLst xmlns:a="http://schemas.openxmlformats.org/drawingml/2006/main">
            <a:ext uri="{FF2B5EF4-FFF2-40B4-BE49-F238E27FC236}">
              <a16:creationId xmlns:a16="http://schemas.microsoft.com/office/drawing/2014/main" id="{D2AADC6A-8552-4091-B923-DE147682F80D}"/>
            </a:ext>
          </a:extLst>
        </cdr:cNvPr>
        <cdr:cNvSpPr txBox="1"/>
      </cdr:nvSpPr>
      <cdr:spPr>
        <a:xfrm xmlns:a="http://schemas.openxmlformats.org/drawingml/2006/main">
          <a:off x="50799" y="50800"/>
          <a:ext cx="4480719" cy="32186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1100" b="0">
            <a:solidFill>
              <a:schemeClr val="tx1">
                <a:lumMod val="65000"/>
                <a:lumOff val="35000"/>
              </a:schemeClr>
            </a:solidFill>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0.01112</cdr:x>
      <cdr:y>0.01852</cdr:y>
    </cdr:from>
    <cdr:to>
      <cdr:x>0.99218</cdr:x>
      <cdr:y>0.13585</cdr:y>
    </cdr:to>
    <cdr:sp macro="" textlink="">
      <cdr:nvSpPr>
        <cdr:cNvPr id="2" name="TextBox 1">
          <a:extLst xmlns:a="http://schemas.openxmlformats.org/drawingml/2006/main">
            <a:ext uri="{FF2B5EF4-FFF2-40B4-BE49-F238E27FC236}">
              <a16:creationId xmlns:a16="http://schemas.microsoft.com/office/drawing/2014/main" id="{D2AADC6A-8552-4091-B923-DE147682F80D}"/>
            </a:ext>
          </a:extLst>
        </cdr:cNvPr>
        <cdr:cNvSpPr txBox="1"/>
      </cdr:nvSpPr>
      <cdr:spPr>
        <a:xfrm xmlns:a="http://schemas.openxmlformats.org/drawingml/2006/main">
          <a:off x="50799" y="50800"/>
          <a:ext cx="4480719" cy="32186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1100" b="0">
            <a:solidFill>
              <a:schemeClr val="tx1">
                <a:lumMod val="65000"/>
                <a:lumOff val="35000"/>
              </a:schemeClr>
            </a:solidFill>
          </a:endParaRPr>
        </a:p>
      </cdr:txBody>
    </cdr:sp>
  </cdr:relSizeAnchor>
  <cdr:relSizeAnchor xmlns:cdr="http://schemas.openxmlformats.org/drawingml/2006/chartDrawing">
    <cdr:from>
      <cdr:x>0.17969</cdr:x>
      <cdr:y>0.0421</cdr:y>
    </cdr:from>
    <cdr:to>
      <cdr:x>0.91927</cdr:x>
      <cdr:y>0.19289</cdr:y>
    </cdr:to>
    <cdr:sp macro="" textlink="">
      <cdr:nvSpPr>
        <cdr:cNvPr id="3" name="TextBox 2">
          <a:extLst xmlns:a="http://schemas.openxmlformats.org/drawingml/2006/main">
            <a:ext uri="{FF2B5EF4-FFF2-40B4-BE49-F238E27FC236}">
              <a16:creationId xmlns:a16="http://schemas.microsoft.com/office/drawing/2014/main" id="{ED4F2C84-0E85-4640-BABC-5FD105FED026}"/>
            </a:ext>
          </a:extLst>
        </cdr:cNvPr>
        <cdr:cNvSpPr txBox="1"/>
      </cdr:nvSpPr>
      <cdr:spPr>
        <a:xfrm xmlns:a="http://schemas.openxmlformats.org/drawingml/2006/main">
          <a:off x="621292" y="139548"/>
          <a:ext cx="2557153" cy="4998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tx1">
                  <a:lumMod val="65000"/>
                  <a:lumOff val="35000"/>
                </a:schemeClr>
              </a:solidFill>
              <a:effectLst/>
              <a:latin typeface="+mn-lt"/>
              <a:ea typeface="+mn-ea"/>
              <a:cs typeface="+mn-cs"/>
            </a:rPr>
            <a:t>Electric Sector CO2 Emissions by Fuel Type: Natural Gas</a:t>
          </a:r>
          <a:endParaRPr lang="en-US">
            <a:solidFill>
              <a:schemeClr val="tx1">
                <a:lumMod val="65000"/>
                <a:lumOff val="35000"/>
              </a:schemeClr>
            </a:solidFill>
            <a:effectLst/>
          </a:endParaRPr>
        </a:p>
        <a:p xmlns:a="http://schemas.openxmlformats.org/drawingml/2006/main">
          <a:endParaRPr lang="en-US" sz="1100">
            <a:solidFill>
              <a:schemeClr val="tx1">
                <a:lumMod val="65000"/>
                <a:lumOff val="35000"/>
              </a:schemeClr>
            </a:solidFill>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15</xdr:col>
      <xdr:colOff>609600</xdr:colOff>
      <xdr:row>8</xdr:row>
      <xdr:rowOff>161925</xdr:rowOff>
    </xdr:from>
    <xdr:to>
      <xdr:col>21</xdr:col>
      <xdr:colOff>381000</xdr:colOff>
      <xdr:row>24</xdr:row>
      <xdr:rowOff>9525</xdr:rowOff>
    </xdr:to>
    <xdr:graphicFrame macro="">
      <xdr:nvGraphicFramePr>
        <xdr:cNvPr id="2" name="Chart 1">
          <a:extLst>
            <a:ext uri="{FF2B5EF4-FFF2-40B4-BE49-F238E27FC236}">
              <a16:creationId xmlns:a16="http://schemas.microsoft.com/office/drawing/2014/main" id="{1142C712-CC87-47C7-906F-1B9694812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428625</xdr:colOff>
      <xdr:row>8</xdr:row>
      <xdr:rowOff>161924</xdr:rowOff>
    </xdr:from>
    <xdr:to>
      <xdr:col>27</xdr:col>
      <xdr:colOff>200025</xdr:colOff>
      <xdr:row>24</xdr:row>
      <xdr:rowOff>9524</xdr:rowOff>
    </xdr:to>
    <xdr:graphicFrame macro="">
      <xdr:nvGraphicFramePr>
        <xdr:cNvPr id="3" name="Chart 2">
          <a:extLst>
            <a:ext uri="{FF2B5EF4-FFF2-40B4-BE49-F238E27FC236}">
              <a16:creationId xmlns:a16="http://schemas.microsoft.com/office/drawing/2014/main" id="{6A654125-4C10-45D5-9E1A-4FED5A80F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457199</xdr:colOff>
      <xdr:row>26</xdr:row>
      <xdr:rowOff>165099</xdr:rowOff>
    </xdr:from>
    <xdr:to>
      <xdr:col>27</xdr:col>
      <xdr:colOff>44450</xdr:colOff>
      <xdr:row>46</xdr:row>
      <xdr:rowOff>190499</xdr:rowOff>
    </xdr:to>
    <xdr:graphicFrame macro="">
      <xdr:nvGraphicFramePr>
        <xdr:cNvPr id="4" name="Chart 3">
          <a:extLst>
            <a:ext uri="{FF2B5EF4-FFF2-40B4-BE49-F238E27FC236}">
              <a16:creationId xmlns:a16="http://schemas.microsoft.com/office/drawing/2014/main" id="{E70E8B21-504F-4E02-A87F-3E066405C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57149</xdr:colOff>
      <xdr:row>48</xdr:row>
      <xdr:rowOff>168275</xdr:rowOff>
    </xdr:from>
    <xdr:to>
      <xdr:col>21</xdr:col>
      <xdr:colOff>438149</xdr:colOff>
      <xdr:row>69</xdr:row>
      <xdr:rowOff>19050</xdr:rowOff>
    </xdr:to>
    <xdr:graphicFrame macro="">
      <xdr:nvGraphicFramePr>
        <xdr:cNvPr id="5" name="Chart 4">
          <a:extLst>
            <a:ext uri="{FF2B5EF4-FFF2-40B4-BE49-F238E27FC236}">
              <a16:creationId xmlns:a16="http://schemas.microsoft.com/office/drawing/2014/main" id="{2F8B1236-04F3-4DB3-B85B-19E805B29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600074</xdr:colOff>
      <xdr:row>48</xdr:row>
      <xdr:rowOff>161925</xdr:rowOff>
    </xdr:from>
    <xdr:to>
      <xdr:col>27</xdr:col>
      <xdr:colOff>409574</xdr:colOff>
      <xdr:row>69</xdr:row>
      <xdr:rowOff>6350</xdr:rowOff>
    </xdr:to>
    <xdr:graphicFrame macro="">
      <xdr:nvGraphicFramePr>
        <xdr:cNvPr id="6" name="Chart 5">
          <a:extLst>
            <a:ext uri="{FF2B5EF4-FFF2-40B4-BE49-F238E27FC236}">
              <a16:creationId xmlns:a16="http://schemas.microsoft.com/office/drawing/2014/main" id="{F3656EFF-218B-411C-BF28-89708D28B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0.01786</cdr:x>
      <cdr:y>0.2532</cdr:y>
    </cdr:from>
    <cdr:to>
      <cdr:x>0.08482</cdr:x>
      <cdr:y>0.57289</cdr:y>
    </cdr:to>
    <cdr:sp macro="" textlink="'3. Industry Energy'!$J$2">
      <cdr:nvSpPr>
        <cdr:cNvPr id="2" name="TextBox 1">
          <a:extLst xmlns:a="http://schemas.openxmlformats.org/drawingml/2006/main">
            <a:ext uri="{FF2B5EF4-FFF2-40B4-BE49-F238E27FC236}">
              <a16:creationId xmlns:a16="http://schemas.microsoft.com/office/drawing/2014/main" id="{7E0277C4-F96B-4142-8268-B8692D99D217}"/>
            </a:ext>
          </a:extLst>
        </cdr:cNvPr>
        <cdr:cNvSpPr txBox="1"/>
      </cdr:nvSpPr>
      <cdr:spPr>
        <a:xfrm xmlns:a="http://schemas.openxmlformats.org/drawingml/2006/main" rot="16200000">
          <a:off x="-376235" y="1395412"/>
          <a:ext cx="1190626" cy="2857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602372A-BAB2-48C6-A65F-A29D10DBEE1E}" type="TxLink">
            <a:rPr lang="en-US" sz="1100" b="0" i="0" u="none" strike="noStrike">
              <a:solidFill>
                <a:schemeClr val="tx1">
                  <a:lumMod val="65000"/>
                  <a:lumOff val="35000"/>
                </a:schemeClr>
              </a:solidFill>
              <a:latin typeface="Calibri"/>
              <a:cs typeface="Calibri"/>
            </a:rPr>
            <a:pPr/>
            <a:t>MMTCO2e</a:t>
          </a:fld>
          <a:endParaRPr lang="en-US" sz="1100" b="0">
            <a:solidFill>
              <a:schemeClr val="tx1">
                <a:lumMod val="65000"/>
                <a:lumOff val="35000"/>
              </a:schemeClr>
            </a:solidFill>
          </a:endParaRPr>
        </a:p>
      </cdr:txBody>
    </cdr:sp>
  </cdr:relSizeAnchor>
  <cdr:relSizeAnchor xmlns:cdr="http://schemas.openxmlformats.org/drawingml/2006/chartDrawing">
    <cdr:from>
      <cdr:x>0.18304</cdr:x>
      <cdr:y>0.00725</cdr:y>
    </cdr:from>
    <cdr:to>
      <cdr:x>0.97991</cdr:x>
      <cdr:y>0.08397</cdr:y>
    </cdr:to>
    <cdr:sp macro="" textlink="'3. Industry Energy'!$K$8">
      <cdr:nvSpPr>
        <cdr:cNvPr id="3" name="TextBox 1">
          <a:extLst xmlns:a="http://schemas.openxmlformats.org/drawingml/2006/main">
            <a:ext uri="{FF2B5EF4-FFF2-40B4-BE49-F238E27FC236}">
              <a16:creationId xmlns:a16="http://schemas.microsoft.com/office/drawing/2014/main" id="{81CA156A-8166-41FD-83D5-F7E1AFA08AE6}"/>
            </a:ext>
          </a:extLst>
        </cdr:cNvPr>
        <cdr:cNvSpPr txBox="1"/>
      </cdr:nvSpPr>
      <cdr:spPr>
        <a:xfrm xmlns:a="http://schemas.openxmlformats.org/drawingml/2006/main">
          <a:off x="781052" y="26989"/>
          <a:ext cx="3400424" cy="2857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7E8BC3AD-CC9F-4C74-AF93-894D7AA85B11}" type="TxLink">
            <a:rPr lang="en-US" sz="1100" b="0" i="0" u="none" strike="noStrike">
              <a:solidFill>
                <a:schemeClr val="tx1">
                  <a:lumMod val="65000"/>
                  <a:lumOff val="35000"/>
                </a:schemeClr>
              </a:solidFill>
              <a:latin typeface="Calibri"/>
              <a:cs typeface="Calibri"/>
            </a:rPr>
            <a:pPr/>
            <a:t>Industry Energy Greenhouse Gas Emissions by Pollutant Type</a:t>
          </a:fld>
          <a:endParaRPr lang="en-US" sz="1100" b="0">
            <a:solidFill>
              <a:schemeClr val="tx1">
                <a:lumMod val="65000"/>
                <a:lumOff val="35000"/>
              </a:schemeClr>
            </a:solidFill>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0.32712</cdr:x>
      <cdr:y>0.15818</cdr:y>
    </cdr:from>
    <cdr:to>
      <cdr:x>0.6836</cdr:x>
      <cdr:y>0.26235</cdr:y>
    </cdr:to>
    <cdr:sp macro="" textlink="">
      <cdr:nvSpPr>
        <cdr:cNvPr id="2"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3"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6"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7"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0"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1"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4"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8"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5"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6"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8"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9"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0.01786</cdr:x>
      <cdr:y>0.2532</cdr:y>
    </cdr:from>
    <cdr:to>
      <cdr:x>0.08482</cdr:x>
      <cdr:y>0.57289</cdr:y>
    </cdr:to>
    <cdr:sp macro="" textlink="'3. Industry Energy'!$J$2">
      <cdr:nvSpPr>
        <cdr:cNvPr id="9" name="TextBox 1">
          <a:extLst xmlns:a="http://schemas.openxmlformats.org/drawingml/2006/main">
            <a:ext uri="{FF2B5EF4-FFF2-40B4-BE49-F238E27FC236}">
              <a16:creationId xmlns:a16="http://schemas.microsoft.com/office/drawing/2014/main" id="{7E0277C4-F96B-4142-8268-B8692D99D217}"/>
            </a:ext>
          </a:extLst>
        </cdr:cNvPr>
        <cdr:cNvSpPr txBox="1"/>
      </cdr:nvSpPr>
      <cdr:spPr>
        <a:xfrm xmlns:a="http://schemas.openxmlformats.org/drawingml/2006/main" rot="16200000">
          <a:off x="-376235" y="1395412"/>
          <a:ext cx="1190626" cy="2857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602372A-BAB2-48C6-A65F-A29D10DBEE1E}" type="TxLink">
            <a:rPr lang="en-US" sz="1100" b="0" i="0" u="none" strike="noStrike">
              <a:solidFill>
                <a:schemeClr val="tx1">
                  <a:lumMod val="65000"/>
                  <a:lumOff val="35000"/>
                </a:schemeClr>
              </a:solidFill>
              <a:latin typeface="Calibri"/>
              <a:cs typeface="Calibri"/>
            </a:rPr>
            <a:pPr/>
            <a:t>MMTCO2e</a:t>
          </a:fld>
          <a:endParaRPr lang="en-US" sz="1100" b="0">
            <a:solidFill>
              <a:schemeClr val="tx1">
                <a:lumMod val="65000"/>
                <a:lumOff val="35000"/>
              </a:schemeClr>
            </a:solidFill>
          </a:endParaRPr>
        </a:p>
      </cdr:txBody>
    </cdr:sp>
  </cdr:relSizeAnchor>
  <cdr:relSizeAnchor xmlns:cdr="http://schemas.openxmlformats.org/drawingml/2006/chartDrawing">
    <cdr:from>
      <cdr:x>0.19068</cdr:x>
      <cdr:y>0.02248</cdr:y>
    </cdr:from>
    <cdr:to>
      <cdr:x>0.98755</cdr:x>
      <cdr:y>0.0992</cdr:y>
    </cdr:to>
    <cdr:sp macro="" textlink="'3. Industry Energy'!$K$8">
      <cdr:nvSpPr>
        <cdr:cNvPr id="13" name="TextBox 1">
          <a:extLst xmlns:a="http://schemas.openxmlformats.org/drawingml/2006/main">
            <a:ext uri="{FF2B5EF4-FFF2-40B4-BE49-F238E27FC236}">
              <a16:creationId xmlns:a16="http://schemas.microsoft.com/office/drawing/2014/main" id="{81CA156A-8166-41FD-83D5-F7E1AFA08AE6}"/>
            </a:ext>
          </a:extLst>
        </cdr:cNvPr>
        <cdr:cNvSpPr txBox="1"/>
      </cdr:nvSpPr>
      <cdr:spPr>
        <a:xfrm xmlns:a="http://schemas.openxmlformats.org/drawingml/2006/main">
          <a:off x="875430" y="84358"/>
          <a:ext cx="3658470" cy="28791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7E8BC3AD-CC9F-4C74-AF93-894D7AA85B11}" type="TxLink">
            <a:rPr lang="en-US" sz="1100" b="0" i="0" u="none" strike="noStrike">
              <a:solidFill>
                <a:schemeClr val="tx1">
                  <a:lumMod val="65000"/>
                  <a:lumOff val="35000"/>
                </a:schemeClr>
              </a:solidFill>
              <a:latin typeface="Calibri"/>
              <a:cs typeface="Calibri"/>
            </a:rPr>
            <a:pPr/>
            <a:t>Industry Energy Greenhouse Gas Emissions by Pollutant Type</a:t>
          </a:fld>
          <a:endParaRPr lang="en-US" sz="1100" b="0">
            <a:solidFill>
              <a:schemeClr val="tx1">
                <a:lumMod val="65000"/>
                <a:lumOff val="35000"/>
              </a:schemeClr>
            </a:solidFill>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0.13281</cdr:x>
      <cdr:y>0</cdr:y>
    </cdr:from>
    <cdr:to>
      <cdr:x>0.88021</cdr:x>
      <cdr:y>0.10764</cdr:y>
    </cdr:to>
    <cdr:sp macro="" textlink="'3. Industry Energy'!$K$28">
      <cdr:nvSpPr>
        <cdr:cNvPr id="2" name="TextBox 1">
          <a:extLst xmlns:a="http://schemas.openxmlformats.org/drawingml/2006/main">
            <a:ext uri="{FF2B5EF4-FFF2-40B4-BE49-F238E27FC236}">
              <a16:creationId xmlns:a16="http://schemas.microsoft.com/office/drawing/2014/main" id="{476293E8-1381-4A21-9F65-640385E3F4BE}"/>
            </a:ext>
          </a:extLst>
        </cdr:cNvPr>
        <cdr:cNvSpPr txBox="1"/>
      </cdr:nvSpPr>
      <cdr:spPr>
        <a:xfrm xmlns:a="http://schemas.openxmlformats.org/drawingml/2006/main">
          <a:off x="485776" y="0"/>
          <a:ext cx="2733675" cy="2952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2987056F-431C-480F-8194-019ED226C079}" type="TxLink">
            <a:rPr lang="en-US" sz="1100" b="0" i="0" u="none" strike="noStrike">
              <a:solidFill>
                <a:schemeClr val="tx1">
                  <a:lumMod val="65000"/>
                  <a:lumOff val="35000"/>
                </a:schemeClr>
              </a:solidFill>
              <a:latin typeface="Calibri"/>
              <a:cs typeface="Calibri"/>
            </a:rPr>
            <a:pPr/>
            <a:t>Industry Sector CO2 Emissions by Fuel Type</a:t>
          </a:fld>
          <a:endParaRPr lang="en-US" sz="1100">
            <a:solidFill>
              <a:schemeClr val="tx1">
                <a:lumMod val="65000"/>
                <a:lumOff val="35000"/>
              </a:schemeClr>
            </a:solidFill>
          </a:endParaRPr>
        </a:p>
      </cdr:txBody>
    </cdr:sp>
  </cdr:relSizeAnchor>
</c:userShapes>
</file>

<file path=xl/drawings/drawing16.xml><?xml version="1.0" encoding="utf-8"?>
<xdr:wsDr xmlns:xdr="http://schemas.openxmlformats.org/drawingml/2006/spreadsheetDrawing" xmlns:a="http://schemas.openxmlformats.org/drawingml/2006/main">
  <xdr:twoCellAnchor>
    <xdr:from>
      <xdr:col>16</xdr:col>
      <xdr:colOff>581025</xdr:colOff>
      <xdr:row>6</xdr:row>
      <xdr:rowOff>180975</xdr:rowOff>
    </xdr:from>
    <xdr:to>
      <xdr:col>22</xdr:col>
      <xdr:colOff>352425</xdr:colOff>
      <xdr:row>22</xdr:row>
      <xdr:rowOff>19050</xdr:rowOff>
    </xdr:to>
    <xdr:graphicFrame macro="">
      <xdr:nvGraphicFramePr>
        <xdr:cNvPr id="2" name="Chart 1">
          <a:extLst>
            <a:ext uri="{FF2B5EF4-FFF2-40B4-BE49-F238E27FC236}">
              <a16:creationId xmlns:a16="http://schemas.microsoft.com/office/drawing/2014/main" id="{51D787A6-4621-4B0C-90F1-480FF60B3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400050</xdr:colOff>
      <xdr:row>6</xdr:row>
      <xdr:rowOff>180974</xdr:rowOff>
    </xdr:from>
    <xdr:to>
      <xdr:col>28</xdr:col>
      <xdr:colOff>209550</xdr:colOff>
      <xdr:row>22</xdr:row>
      <xdr:rowOff>28574</xdr:rowOff>
    </xdr:to>
    <xdr:graphicFrame macro="">
      <xdr:nvGraphicFramePr>
        <xdr:cNvPr id="3" name="Chart 2">
          <a:extLst>
            <a:ext uri="{FF2B5EF4-FFF2-40B4-BE49-F238E27FC236}">
              <a16:creationId xmlns:a16="http://schemas.microsoft.com/office/drawing/2014/main" id="{DC636D2D-08AC-4C63-B766-3307577965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542925</xdr:colOff>
      <xdr:row>23</xdr:row>
      <xdr:rowOff>171450</xdr:rowOff>
    </xdr:from>
    <xdr:to>
      <xdr:col>22</xdr:col>
      <xdr:colOff>314325</xdr:colOff>
      <xdr:row>39</xdr:row>
      <xdr:rowOff>9525</xdr:rowOff>
    </xdr:to>
    <xdr:graphicFrame macro="">
      <xdr:nvGraphicFramePr>
        <xdr:cNvPr id="4" name="Chart 3">
          <a:extLst>
            <a:ext uri="{FF2B5EF4-FFF2-40B4-BE49-F238E27FC236}">
              <a16:creationId xmlns:a16="http://schemas.microsoft.com/office/drawing/2014/main" id="{251470B5-6FAE-4051-9497-DEDB120DB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361950</xdr:colOff>
      <xdr:row>24</xdr:row>
      <xdr:rowOff>0</xdr:rowOff>
    </xdr:from>
    <xdr:to>
      <xdr:col>28</xdr:col>
      <xdr:colOff>171450</xdr:colOff>
      <xdr:row>39</xdr:row>
      <xdr:rowOff>28575</xdr:rowOff>
    </xdr:to>
    <xdr:graphicFrame macro="">
      <xdr:nvGraphicFramePr>
        <xdr:cNvPr id="5" name="Chart 4">
          <a:extLst>
            <a:ext uri="{FF2B5EF4-FFF2-40B4-BE49-F238E27FC236}">
              <a16:creationId xmlns:a16="http://schemas.microsoft.com/office/drawing/2014/main" id="{09794EEB-C724-4C24-B6B7-4F19B41BB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0.01786</cdr:x>
      <cdr:y>0.2532</cdr:y>
    </cdr:from>
    <cdr:to>
      <cdr:x>0.08482</cdr:x>
      <cdr:y>0.57289</cdr:y>
    </cdr:to>
    <cdr:sp macro="" textlink="'4. Buildings'!$I$2">
      <cdr:nvSpPr>
        <cdr:cNvPr id="2" name="TextBox 1">
          <a:extLst xmlns:a="http://schemas.openxmlformats.org/drawingml/2006/main">
            <a:ext uri="{FF2B5EF4-FFF2-40B4-BE49-F238E27FC236}">
              <a16:creationId xmlns:a16="http://schemas.microsoft.com/office/drawing/2014/main" id="{7E0277C4-F96B-4142-8268-B8692D99D217}"/>
            </a:ext>
          </a:extLst>
        </cdr:cNvPr>
        <cdr:cNvSpPr txBox="1"/>
      </cdr:nvSpPr>
      <cdr:spPr>
        <a:xfrm xmlns:a="http://schemas.openxmlformats.org/drawingml/2006/main" rot="16200000">
          <a:off x="-376235" y="1395412"/>
          <a:ext cx="1190626" cy="2857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602372A-BAB2-48C6-A65F-A29D10DBEE1E}" type="TxLink">
            <a:rPr lang="en-US" sz="1100" b="0" i="0" u="none" strike="noStrike">
              <a:solidFill>
                <a:schemeClr val="tx1">
                  <a:lumMod val="65000"/>
                  <a:lumOff val="35000"/>
                </a:schemeClr>
              </a:solidFill>
              <a:latin typeface="Calibri"/>
              <a:cs typeface="Calibri"/>
            </a:rPr>
            <a:pPr/>
            <a:t>MMTCO2e</a:t>
          </a:fld>
          <a:endParaRPr lang="en-US" sz="1100" b="0">
            <a:solidFill>
              <a:schemeClr val="tx1">
                <a:lumMod val="65000"/>
                <a:lumOff val="35000"/>
              </a:schemeClr>
            </a:solidFill>
          </a:endParaRPr>
        </a:p>
      </cdr:txBody>
    </cdr:sp>
  </cdr:relSizeAnchor>
  <cdr:relSizeAnchor xmlns:cdr="http://schemas.openxmlformats.org/drawingml/2006/chartDrawing">
    <cdr:from>
      <cdr:x>0.18304</cdr:x>
      <cdr:y>0.00725</cdr:y>
    </cdr:from>
    <cdr:to>
      <cdr:x>0.97991</cdr:x>
      <cdr:y>0.08397</cdr:y>
    </cdr:to>
    <cdr:sp macro="" textlink="'4. Buildings'!$J$7">
      <cdr:nvSpPr>
        <cdr:cNvPr id="3" name="TextBox 1">
          <a:extLst xmlns:a="http://schemas.openxmlformats.org/drawingml/2006/main">
            <a:ext uri="{FF2B5EF4-FFF2-40B4-BE49-F238E27FC236}">
              <a16:creationId xmlns:a16="http://schemas.microsoft.com/office/drawing/2014/main" id="{81CA156A-8166-41FD-83D5-F7E1AFA08AE6}"/>
            </a:ext>
          </a:extLst>
        </cdr:cNvPr>
        <cdr:cNvSpPr txBox="1"/>
      </cdr:nvSpPr>
      <cdr:spPr>
        <a:xfrm xmlns:a="http://schemas.openxmlformats.org/drawingml/2006/main">
          <a:off x="781052" y="26989"/>
          <a:ext cx="3400424" cy="2857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7E8BC3AD-CC9F-4C74-AF93-894D7AA85B11}" type="TxLink">
            <a:rPr lang="en-US" sz="1100" b="0" i="0" u="none" strike="noStrike">
              <a:solidFill>
                <a:schemeClr val="tx1">
                  <a:lumMod val="65000"/>
                  <a:lumOff val="35000"/>
                </a:schemeClr>
              </a:solidFill>
              <a:latin typeface="Calibri"/>
              <a:cs typeface="Calibri"/>
            </a:rPr>
            <a:pPr/>
            <a:t>Total Residential Sector Greenhouse Gas Emissions by Pollutant Type</a:t>
          </a:fld>
          <a:endParaRPr lang="en-US" sz="1100" b="0">
            <a:solidFill>
              <a:schemeClr val="tx1">
                <a:lumMod val="65000"/>
                <a:lumOff val="35000"/>
              </a:schemeClr>
            </a:solidFill>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0.32712</cdr:x>
      <cdr:y>0.15818</cdr:y>
    </cdr:from>
    <cdr:to>
      <cdr:x>0.6836</cdr:x>
      <cdr:y>0.26235</cdr:y>
    </cdr:to>
    <cdr:sp macro="" textlink="">
      <cdr:nvSpPr>
        <cdr:cNvPr id="2"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3"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6"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7"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0"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1"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4"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8"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5"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6"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8"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9"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0.01786</cdr:x>
      <cdr:y>0.2532</cdr:y>
    </cdr:from>
    <cdr:to>
      <cdr:x>0.08482</cdr:x>
      <cdr:y>0.57289</cdr:y>
    </cdr:to>
    <cdr:sp macro="" textlink="'4. Buildings'!$I$2">
      <cdr:nvSpPr>
        <cdr:cNvPr id="9" name="TextBox 1">
          <a:extLst xmlns:a="http://schemas.openxmlformats.org/drawingml/2006/main">
            <a:ext uri="{FF2B5EF4-FFF2-40B4-BE49-F238E27FC236}">
              <a16:creationId xmlns:a16="http://schemas.microsoft.com/office/drawing/2014/main" id="{7E0277C4-F96B-4142-8268-B8692D99D217}"/>
            </a:ext>
          </a:extLst>
        </cdr:cNvPr>
        <cdr:cNvSpPr txBox="1"/>
      </cdr:nvSpPr>
      <cdr:spPr>
        <a:xfrm xmlns:a="http://schemas.openxmlformats.org/drawingml/2006/main" rot="16200000">
          <a:off x="-376235" y="1395412"/>
          <a:ext cx="1190626" cy="2857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602372A-BAB2-48C6-A65F-A29D10DBEE1E}" type="TxLink">
            <a:rPr lang="en-US" sz="1100" b="0" i="0" u="none" strike="noStrike">
              <a:solidFill>
                <a:schemeClr val="tx1">
                  <a:lumMod val="65000"/>
                  <a:lumOff val="35000"/>
                </a:schemeClr>
              </a:solidFill>
              <a:latin typeface="Calibri"/>
              <a:cs typeface="Calibri"/>
            </a:rPr>
            <a:pPr/>
            <a:t>MMTCO2e</a:t>
          </a:fld>
          <a:endParaRPr lang="en-US" sz="1100" b="0">
            <a:solidFill>
              <a:schemeClr val="tx1">
                <a:lumMod val="65000"/>
                <a:lumOff val="35000"/>
              </a:schemeClr>
            </a:solidFill>
          </a:endParaRPr>
        </a:p>
      </cdr:txBody>
    </cdr:sp>
  </cdr:relSizeAnchor>
  <cdr:relSizeAnchor xmlns:cdr="http://schemas.openxmlformats.org/drawingml/2006/chartDrawing">
    <cdr:from>
      <cdr:x>0.19068</cdr:x>
      <cdr:y>0.02248</cdr:y>
    </cdr:from>
    <cdr:to>
      <cdr:x>0.98755</cdr:x>
      <cdr:y>0.0992</cdr:y>
    </cdr:to>
    <cdr:sp macro="" textlink="'4. Buildings'!$J$7">
      <cdr:nvSpPr>
        <cdr:cNvPr id="13" name="TextBox 1">
          <a:extLst xmlns:a="http://schemas.openxmlformats.org/drawingml/2006/main">
            <a:ext uri="{FF2B5EF4-FFF2-40B4-BE49-F238E27FC236}">
              <a16:creationId xmlns:a16="http://schemas.microsoft.com/office/drawing/2014/main" id="{81CA156A-8166-41FD-83D5-F7E1AFA08AE6}"/>
            </a:ext>
          </a:extLst>
        </cdr:cNvPr>
        <cdr:cNvSpPr txBox="1"/>
      </cdr:nvSpPr>
      <cdr:spPr>
        <a:xfrm xmlns:a="http://schemas.openxmlformats.org/drawingml/2006/main">
          <a:off x="875430" y="84358"/>
          <a:ext cx="3658470" cy="28791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7E8BC3AD-CC9F-4C74-AF93-894D7AA85B11}" type="TxLink">
            <a:rPr lang="en-US" sz="1100" b="0" i="0" u="none" strike="noStrike">
              <a:solidFill>
                <a:schemeClr val="tx1">
                  <a:lumMod val="65000"/>
                  <a:lumOff val="35000"/>
                </a:schemeClr>
              </a:solidFill>
              <a:latin typeface="Calibri"/>
              <a:cs typeface="Calibri"/>
            </a:rPr>
            <a:pPr/>
            <a:t>Total Residential Sector Greenhouse Gas Emissions by Pollutant Type</a:t>
          </a:fld>
          <a:endParaRPr lang="en-US" sz="1100" b="0">
            <a:solidFill>
              <a:schemeClr val="tx1">
                <a:lumMod val="65000"/>
                <a:lumOff val="35000"/>
              </a:schemeClr>
            </a:solidFill>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0.01786</cdr:x>
      <cdr:y>0.2532</cdr:y>
    </cdr:from>
    <cdr:to>
      <cdr:x>0.08482</cdr:x>
      <cdr:y>0.57289</cdr:y>
    </cdr:to>
    <cdr:sp macro="" textlink="'4. Buildings'!$I$2">
      <cdr:nvSpPr>
        <cdr:cNvPr id="2" name="TextBox 1">
          <a:extLst xmlns:a="http://schemas.openxmlformats.org/drawingml/2006/main">
            <a:ext uri="{FF2B5EF4-FFF2-40B4-BE49-F238E27FC236}">
              <a16:creationId xmlns:a16="http://schemas.microsoft.com/office/drawing/2014/main" id="{7E0277C4-F96B-4142-8268-B8692D99D217}"/>
            </a:ext>
          </a:extLst>
        </cdr:cNvPr>
        <cdr:cNvSpPr txBox="1"/>
      </cdr:nvSpPr>
      <cdr:spPr>
        <a:xfrm xmlns:a="http://schemas.openxmlformats.org/drawingml/2006/main" rot="16200000">
          <a:off x="-376235" y="1395412"/>
          <a:ext cx="1190626" cy="2857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602372A-BAB2-48C6-A65F-A29D10DBEE1E}" type="TxLink">
            <a:rPr lang="en-US" sz="1100" b="0" i="0" u="none" strike="noStrike">
              <a:solidFill>
                <a:schemeClr val="tx1">
                  <a:lumMod val="65000"/>
                  <a:lumOff val="35000"/>
                </a:schemeClr>
              </a:solidFill>
              <a:latin typeface="Calibri"/>
              <a:cs typeface="Calibri"/>
            </a:rPr>
            <a:pPr/>
            <a:t>MMTCO2e</a:t>
          </a:fld>
          <a:endParaRPr lang="en-US" sz="1100" b="0">
            <a:solidFill>
              <a:schemeClr val="tx1">
                <a:lumMod val="65000"/>
                <a:lumOff val="35000"/>
              </a:schemeClr>
            </a:solidFill>
          </a:endParaRPr>
        </a:p>
      </cdr:txBody>
    </cdr:sp>
  </cdr:relSizeAnchor>
  <cdr:relSizeAnchor xmlns:cdr="http://schemas.openxmlformats.org/drawingml/2006/chartDrawing">
    <cdr:from>
      <cdr:x>0.18304</cdr:x>
      <cdr:y>0.00725</cdr:y>
    </cdr:from>
    <cdr:to>
      <cdr:x>0.97991</cdr:x>
      <cdr:y>0.08397</cdr:y>
    </cdr:to>
    <cdr:sp macro="" textlink="'4. Buildings'!$J$24">
      <cdr:nvSpPr>
        <cdr:cNvPr id="3" name="TextBox 1">
          <a:extLst xmlns:a="http://schemas.openxmlformats.org/drawingml/2006/main">
            <a:ext uri="{FF2B5EF4-FFF2-40B4-BE49-F238E27FC236}">
              <a16:creationId xmlns:a16="http://schemas.microsoft.com/office/drawing/2014/main" id="{81CA156A-8166-41FD-83D5-F7E1AFA08AE6}"/>
            </a:ext>
          </a:extLst>
        </cdr:cNvPr>
        <cdr:cNvSpPr txBox="1"/>
      </cdr:nvSpPr>
      <cdr:spPr>
        <a:xfrm xmlns:a="http://schemas.openxmlformats.org/drawingml/2006/main">
          <a:off x="781052" y="26989"/>
          <a:ext cx="3400424" cy="2857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32C03499-E75C-46EE-AF22-EBFFE153C04D}" type="TxLink">
            <a:rPr lang="en-US" sz="1100" b="0" i="0" u="none" strike="noStrike">
              <a:solidFill>
                <a:srgbClr val="000000"/>
              </a:solidFill>
              <a:latin typeface="Calibri"/>
              <a:cs typeface="Calibri"/>
            </a:rPr>
            <a:pPr/>
            <a:t>Total Commercial Sector Greenhouse Gas Emissions by Pollutant Type</a:t>
          </a:fld>
          <a:endParaRPr lang="en-US" sz="1100" b="0">
            <a:solidFill>
              <a:schemeClr val="tx1">
                <a:lumMod val="65000"/>
                <a:lumOff val="35000"/>
              </a:schemeClr>
            </a:solidFill>
          </a:endParaRPr>
        </a:p>
      </cdr:txBody>
    </cdr:sp>
  </cdr:relSizeAnchor>
</c:userShapes>
</file>

<file path=xl/drawings/drawing20.xml><?xml version="1.0" encoding="utf-8"?>
<c:userShapes xmlns:c="http://schemas.openxmlformats.org/drawingml/2006/chart">
  <cdr:relSizeAnchor xmlns:cdr="http://schemas.openxmlformats.org/drawingml/2006/chartDrawing">
    <cdr:from>
      <cdr:x>0.32712</cdr:x>
      <cdr:y>0.15818</cdr:y>
    </cdr:from>
    <cdr:to>
      <cdr:x>0.6836</cdr:x>
      <cdr:y>0.26235</cdr:y>
    </cdr:to>
    <cdr:sp macro="" textlink="">
      <cdr:nvSpPr>
        <cdr:cNvPr id="2"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3"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6"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7"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0"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1"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4"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8"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5"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6"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8"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9"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0.01786</cdr:x>
      <cdr:y>0.2532</cdr:y>
    </cdr:from>
    <cdr:to>
      <cdr:x>0.08482</cdr:x>
      <cdr:y>0.57289</cdr:y>
    </cdr:to>
    <cdr:sp macro="" textlink="'4. Buildings'!$I$2">
      <cdr:nvSpPr>
        <cdr:cNvPr id="9" name="TextBox 1">
          <a:extLst xmlns:a="http://schemas.openxmlformats.org/drawingml/2006/main">
            <a:ext uri="{FF2B5EF4-FFF2-40B4-BE49-F238E27FC236}">
              <a16:creationId xmlns:a16="http://schemas.microsoft.com/office/drawing/2014/main" id="{7E0277C4-F96B-4142-8268-B8692D99D217}"/>
            </a:ext>
          </a:extLst>
        </cdr:cNvPr>
        <cdr:cNvSpPr txBox="1"/>
      </cdr:nvSpPr>
      <cdr:spPr>
        <a:xfrm xmlns:a="http://schemas.openxmlformats.org/drawingml/2006/main" rot="16200000">
          <a:off x="-376235" y="1395412"/>
          <a:ext cx="1190626" cy="2857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602372A-BAB2-48C6-A65F-A29D10DBEE1E}" type="TxLink">
            <a:rPr lang="en-US" sz="1100" b="0" i="0" u="none" strike="noStrike">
              <a:solidFill>
                <a:schemeClr val="tx1">
                  <a:lumMod val="65000"/>
                  <a:lumOff val="35000"/>
                </a:schemeClr>
              </a:solidFill>
              <a:latin typeface="Calibri"/>
              <a:cs typeface="Calibri"/>
            </a:rPr>
            <a:pPr/>
            <a:t>MMTCO2e</a:t>
          </a:fld>
          <a:endParaRPr lang="en-US" sz="1100" b="0">
            <a:solidFill>
              <a:schemeClr val="tx1">
                <a:lumMod val="65000"/>
                <a:lumOff val="35000"/>
              </a:schemeClr>
            </a:solidFill>
          </a:endParaRPr>
        </a:p>
      </cdr:txBody>
    </cdr:sp>
  </cdr:relSizeAnchor>
  <cdr:relSizeAnchor xmlns:cdr="http://schemas.openxmlformats.org/drawingml/2006/chartDrawing">
    <cdr:from>
      <cdr:x>0.19068</cdr:x>
      <cdr:y>0.02248</cdr:y>
    </cdr:from>
    <cdr:to>
      <cdr:x>0.98755</cdr:x>
      <cdr:y>0.0992</cdr:y>
    </cdr:to>
    <cdr:sp macro="" textlink="'4. Buildings'!$J$24">
      <cdr:nvSpPr>
        <cdr:cNvPr id="13" name="TextBox 1">
          <a:extLst xmlns:a="http://schemas.openxmlformats.org/drawingml/2006/main">
            <a:ext uri="{FF2B5EF4-FFF2-40B4-BE49-F238E27FC236}">
              <a16:creationId xmlns:a16="http://schemas.microsoft.com/office/drawing/2014/main" id="{81CA156A-8166-41FD-83D5-F7E1AFA08AE6}"/>
            </a:ext>
          </a:extLst>
        </cdr:cNvPr>
        <cdr:cNvSpPr txBox="1"/>
      </cdr:nvSpPr>
      <cdr:spPr>
        <a:xfrm xmlns:a="http://schemas.openxmlformats.org/drawingml/2006/main">
          <a:off x="875430" y="84358"/>
          <a:ext cx="3658470" cy="28791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BB0277BD-6473-4457-8CB7-D459033E62F6}" type="TxLink">
            <a:rPr lang="en-US" sz="1100" b="0" i="0" u="none" strike="noStrike">
              <a:solidFill>
                <a:srgbClr val="000000"/>
              </a:solidFill>
              <a:latin typeface="Calibri"/>
              <a:cs typeface="Calibri"/>
            </a:rPr>
            <a:pPr/>
            <a:t>Total Commercial Sector Greenhouse Gas Emissions by Pollutant Type</a:t>
          </a:fld>
          <a:endParaRPr lang="en-US" sz="1100" b="0">
            <a:solidFill>
              <a:schemeClr val="tx1">
                <a:lumMod val="65000"/>
                <a:lumOff val="35000"/>
              </a:schemeClr>
            </a:solidFill>
          </a:endParaRPr>
        </a:p>
      </cdr:txBody>
    </cdr:sp>
  </cdr:relSizeAnchor>
</c:userShapes>
</file>

<file path=xl/drawings/drawing21.xml><?xml version="1.0" encoding="utf-8"?>
<xdr:wsDr xmlns:xdr="http://schemas.openxmlformats.org/drawingml/2006/spreadsheetDrawing" xmlns:a="http://schemas.openxmlformats.org/drawingml/2006/main">
  <xdr:twoCellAnchor>
    <xdr:from>
      <xdr:col>11</xdr:col>
      <xdr:colOff>609600</xdr:colOff>
      <xdr:row>7</xdr:row>
      <xdr:rowOff>161925</xdr:rowOff>
    </xdr:from>
    <xdr:to>
      <xdr:col>17</xdr:col>
      <xdr:colOff>381000</xdr:colOff>
      <xdr:row>23</xdr:row>
      <xdr:rowOff>9525</xdr:rowOff>
    </xdr:to>
    <xdr:graphicFrame macro="">
      <xdr:nvGraphicFramePr>
        <xdr:cNvPr id="2" name="Chart 1">
          <a:extLst>
            <a:ext uri="{FF2B5EF4-FFF2-40B4-BE49-F238E27FC236}">
              <a16:creationId xmlns:a16="http://schemas.microsoft.com/office/drawing/2014/main" id="{804CAE83-D2B2-48E9-AB4B-B1BF1C31B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428625</xdr:colOff>
      <xdr:row>7</xdr:row>
      <xdr:rowOff>161924</xdr:rowOff>
    </xdr:from>
    <xdr:to>
      <xdr:col>23</xdr:col>
      <xdr:colOff>200025</xdr:colOff>
      <xdr:row>23</xdr:row>
      <xdr:rowOff>9524</xdr:rowOff>
    </xdr:to>
    <xdr:graphicFrame macro="">
      <xdr:nvGraphicFramePr>
        <xdr:cNvPr id="3" name="Chart 2">
          <a:extLst>
            <a:ext uri="{FF2B5EF4-FFF2-40B4-BE49-F238E27FC236}">
              <a16:creationId xmlns:a16="http://schemas.microsoft.com/office/drawing/2014/main" id="{2B8AD9A1-0CE0-4C27-963E-FFC065EEB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247650</xdr:colOff>
      <xdr:row>8</xdr:row>
      <xdr:rowOff>19049</xdr:rowOff>
    </xdr:from>
    <xdr:to>
      <xdr:col>29</xdr:col>
      <xdr:colOff>19050</xdr:colOff>
      <xdr:row>23</xdr:row>
      <xdr:rowOff>47624</xdr:rowOff>
    </xdr:to>
    <xdr:graphicFrame macro="">
      <xdr:nvGraphicFramePr>
        <xdr:cNvPr id="4" name="Chart 3">
          <a:extLst>
            <a:ext uri="{FF2B5EF4-FFF2-40B4-BE49-F238E27FC236}">
              <a16:creationId xmlns:a16="http://schemas.microsoft.com/office/drawing/2014/main" id="{2931C20A-1E8D-4A8D-A953-AA73BF88E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12700</xdr:colOff>
      <xdr:row>25</xdr:row>
      <xdr:rowOff>34925</xdr:rowOff>
    </xdr:from>
    <xdr:to>
      <xdr:col>21</xdr:col>
      <xdr:colOff>260350</xdr:colOff>
      <xdr:row>40</xdr:row>
      <xdr:rowOff>187325</xdr:rowOff>
    </xdr:to>
    <xdr:graphicFrame macro="">
      <xdr:nvGraphicFramePr>
        <xdr:cNvPr id="8" name="Chart 7">
          <a:extLst>
            <a:ext uri="{FF2B5EF4-FFF2-40B4-BE49-F238E27FC236}">
              <a16:creationId xmlns:a16="http://schemas.microsoft.com/office/drawing/2014/main" id="{DC720091-80A9-4698-92AA-67F100DD6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26987</xdr:colOff>
      <xdr:row>42</xdr:row>
      <xdr:rowOff>28575</xdr:rowOff>
    </xdr:from>
    <xdr:to>
      <xdr:col>19</xdr:col>
      <xdr:colOff>331787</xdr:colOff>
      <xdr:row>55</xdr:row>
      <xdr:rowOff>47625</xdr:rowOff>
    </xdr:to>
    <xdr:graphicFrame macro="">
      <xdr:nvGraphicFramePr>
        <xdr:cNvPr id="5" name="Chart 4">
          <a:extLst>
            <a:ext uri="{FF2B5EF4-FFF2-40B4-BE49-F238E27FC236}">
              <a16:creationId xmlns:a16="http://schemas.microsoft.com/office/drawing/2014/main" id="{696CCC0D-3418-8456-911E-C4A600868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2.xml><?xml version="1.0" encoding="utf-8"?>
<c:userShapes xmlns:c="http://schemas.openxmlformats.org/drawingml/2006/chart">
  <cdr:relSizeAnchor xmlns:cdr="http://schemas.openxmlformats.org/drawingml/2006/chartDrawing">
    <cdr:from>
      <cdr:x>0.01786</cdr:x>
      <cdr:y>0.2532</cdr:y>
    </cdr:from>
    <cdr:to>
      <cdr:x>0.08482</cdr:x>
      <cdr:y>0.57289</cdr:y>
    </cdr:to>
    <cdr:sp macro="" textlink="'5. Industry Process'!$G$2">
      <cdr:nvSpPr>
        <cdr:cNvPr id="2" name="TextBox 1">
          <a:extLst xmlns:a="http://schemas.openxmlformats.org/drawingml/2006/main">
            <a:ext uri="{FF2B5EF4-FFF2-40B4-BE49-F238E27FC236}">
              <a16:creationId xmlns:a16="http://schemas.microsoft.com/office/drawing/2014/main" id="{7E0277C4-F96B-4142-8268-B8692D99D217}"/>
            </a:ext>
          </a:extLst>
        </cdr:cNvPr>
        <cdr:cNvSpPr txBox="1"/>
      </cdr:nvSpPr>
      <cdr:spPr>
        <a:xfrm xmlns:a="http://schemas.openxmlformats.org/drawingml/2006/main" rot="16200000">
          <a:off x="-376235" y="1395412"/>
          <a:ext cx="1190626" cy="2857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602372A-BAB2-48C6-A65F-A29D10DBEE1E}" type="TxLink">
            <a:rPr lang="en-US" sz="1100" b="0" i="0" u="none" strike="noStrike">
              <a:solidFill>
                <a:schemeClr val="tx1">
                  <a:lumMod val="65000"/>
                  <a:lumOff val="35000"/>
                </a:schemeClr>
              </a:solidFill>
              <a:latin typeface="Calibri"/>
              <a:cs typeface="Calibri"/>
            </a:rPr>
            <a:pPr/>
            <a:t>MMTCO2e</a:t>
          </a:fld>
          <a:endParaRPr lang="en-US" sz="1100" b="0">
            <a:solidFill>
              <a:schemeClr val="tx1">
                <a:lumMod val="65000"/>
                <a:lumOff val="35000"/>
              </a:schemeClr>
            </a:solidFill>
          </a:endParaRPr>
        </a:p>
      </cdr:txBody>
    </cdr:sp>
  </cdr:relSizeAnchor>
  <cdr:relSizeAnchor xmlns:cdr="http://schemas.openxmlformats.org/drawingml/2006/chartDrawing">
    <cdr:from>
      <cdr:x>0.18304</cdr:x>
      <cdr:y>0.00725</cdr:y>
    </cdr:from>
    <cdr:to>
      <cdr:x>0.97991</cdr:x>
      <cdr:y>0.08397</cdr:y>
    </cdr:to>
    <cdr:sp macro="" textlink="'5. Industry Process'!$H$7">
      <cdr:nvSpPr>
        <cdr:cNvPr id="3" name="TextBox 1">
          <a:extLst xmlns:a="http://schemas.openxmlformats.org/drawingml/2006/main">
            <a:ext uri="{FF2B5EF4-FFF2-40B4-BE49-F238E27FC236}">
              <a16:creationId xmlns:a16="http://schemas.microsoft.com/office/drawing/2014/main" id="{81CA156A-8166-41FD-83D5-F7E1AFA08AE6}"/>
            </a:ext>
          </a:extLst>
        </cdr:cNvPr>
        <cdr:cNvSpPr txBox="1"/>
      </cdr:nvSpPr>
      <cdr:spPr>
        <a:xfrm xmlns:a="http://schemas.openxmlformats.org/drawingml/2006/main">
          <a:off x="781052" y="26989"/>
          <a:ext cx="3400424" cy="2857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7E8BC3AD-CC9F-4C74-AF93-894D7AA85B11}" type="TxLink">
            <a:rPr lang="en-US" sz="1100" b="0" i="0" u="none" strike="noStrike">
              <a:solidFill>
                <a:schemeClr val="tx1">
                  <a:lumMod val="65000"/>
                  <a:lumOff val="35000"/>
                </a:schemeClr>
              </a:solidFill>
              <a:latin typeface="Calibri"/>
              <a:cs typeface="Calibri"/>
            </a:rPr>
            <a:pPr/>
            <a:t>Industry Process Greenhouse Gas Emissions by Pollutant Type</a:t>
          </a:fld>
          <a:endParaRPr lang="en-US" sz="1100" b="0">
            <a:solidFill>
              <a:schemeClr val="tx1">
                <a:lumMod val="65000"/>
                <a:lumOff val="35000"/>
              </a:schemeClr>
            </a:solidFill>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0.32712</cdr:x>
      <cdr:y>0.15818</cdr:y>
    </cdr:from>
    <cdr:to>
      <cdr:x>0.6836</cdr:x>
      <cdr:y>0.26235</cdr:y>
    </cdr:to>
    <cdr:sp macro="" textlink="">
      <cdr:nvSpPr>
        <cdr:cNvPr id="2"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3"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6"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7"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0"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1"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4"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8"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5"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6"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0.32712</cdr:x>
      <cdr:y>0.15818</cdr:y>
    </cdr:from>
    <cdr:to>
      <cdr:x>0.6836</cdr:x>
      <cdr:y>0.26235</cdr:y>
    </cdr:to>
    <cdr:sp macro="" textlink="">
      <cdr:nvSpPr>
        <cdr:cNvPr id="18" name="TextBox 1">
          <a:extLst xmlns:a="http://schemas.openxmlformats.org/drawingml/2006/main">
            <a:ext uri="{FF2B5EF4-FFF2-40B4-BE49-F238E27FC236}">
              <a16:creationId xmlns:a16="http://schemas.microsoft.com/office/drawing/2014/main" id="{7DB1FA19-3944-4839-9F01-0D9E7595492B}"/>
            </a:ext>
          </a:extLst>
        </cdr:cNvPr>
        <cdr:cNvSpPr txBox="1"/>
      </cdr:nvSpPr>
      <cdr:spPr>
        <a:xfrm xmlns:a="http://schemas.openxmlformats.org/drawingml/2006/main">
          <a:off x="1485900" y="433917"/>
          <a:ext cx="1619250"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0.28682</cdr:x>
      <cdr:y>0.05212</cdr:y>
    </cdr:from>
    <cdr:to>
      <cdr:x>0.73727</cdr:x>
      <cdr:y>0.14682</cdr:y>
    </cdr:to>
    <cdr:sp macro="" textlink="">
      <cdr:nvSpPr>
        <cdr:cNvPr id="19" name="TextBox 2">
          <a:extLst xmlns:a="http://schemas.openxmlformats.org/drawingml/2006/main">
            <a:ext uri="{FF2B5EF4-FFF2-40B4-BE49-F238E27FC236}">
              <a16:creationId xmlns:a16="http://schemas.microsoft.com/office/drawing/2014/main" id="{226768E5-8C71-47C5-B31C-C4F9164498DE}"/>
            </a:ext>
          </a:extLst>
        </cdr:cNvPr>
        <cdr:cNvSpPr txBox="1"/>
      </cdr:nvSpPr>
      <cdr:spPr>
        <a:xfrm xmlns:a="http://schemas.openxmlformats.org/drawingml/2006/main">
          <a:off x="1350819" y="142972"/>
          <a:ext cx="2121477" cy="25977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0.01786</cdr:x>
      <cdr:y>0.2532</cdr:y>
    </cdr:from>
    <cdr:to>
      <cdr:x>0.08482</cdr:x>
      <cdr:y>0.57289</cdr:y>
    </cdr:to>
    <cdr:sp macro="" textlink="'5. Industry Process'!$G$2">
      <cdr:nvSpPr>
        <cdr:cNvPr id="9" name="TextBox 1">
          <a:extLst xmlns:a="http://schemas.openxmlformats.org/drawingml/2006/main">
            <a:ext uri="{FF2B5EF4-FFF2-40B4-BE49-F238E27FC236}">
              <a16:creationId xmlns:a16="http://schemas.microsoft.com/office/drawing/2014/main" id="{7E0277C4-F96B-4142-8268-B8692D99D217}"/>
            </a:ext>
          </a:extLst>
        </cdr:cNvPr>
        <cdr:cNvSpPr txBox="1"/>
      </cdr:nvSpPr>
      <cdr:spPr>
        <a:xfrm xmlns:a="http://schemas.openxmlformats.org/drawingml/2006/main" rot="16200000">
          <a:off x="-376235" y="1395412"/>
          <a:ext cx="1190626" cy="2857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602372A-BAB2-48C6-A65F-A29D10DBEE1E}" type="TxLink">
            <a:rPr lang="en-US" sz="1100" b="0" i="0" u="none" strike="noStrike">
              <a:solidFill>
                <a:schemeClr val="tx1">
                  <a:lumMod val="65000"/>
                  <a:lumOff val="35000"/>
                </a:schemeClr>
              </a:solidFill>
              <a:latin typeface="Calibri"/>
              <a:cs typeface="Calibri"/>
            </a:rPr>
            <a:pPr/>
            <a:t>MMTCO2e</a:t>
          </a:fld>
          <a:endParaRPr lang="en-US" sz="1100" b="0">
            <a:solidFill>
              <a:schemeClr val="tx1">
                <a:lumMod val="65000"/>
                <a:lumOff val="35000"/>
              </a:schemeClr>
            </a:solidFill>
          </a:endParaRPr>
        </a:p>
      </cdr:txBody>
    </cdr:sp>
  </cdr:relSizeAnchor>
  <cdr:relSizeAnchor xmlns:cdr="http://schemas.openxmlformats.org/drawingml/2006/chartDrawing">
    <cdr:from>
      <cdr:x>0.19068</cdr:x>
      <cdr:y>0.02248</cdr:y>
    </cdr:from>
    <cdr:to>
      <cdr:x>0.98755</cdr:x>
      <cdr:y>0.0992</cdr:y>
    </cdr:to>
    <cdr:sp macro="" textlink="'5. Industry Process'!$H$7">
      <cdr:nvSpPr>
        <cdr:cNvPr id="13" name="TextBox 1">
          <a:extLst xmlns:a="http://schemas.openxmlformats.org/drawingml/2006/main">
            <a:ext uri="{FF2B5EF4-FFF2-40B4-BE49-F238E27FC236}">
              <a16:creationId xmlns:a16="http://schemas.microsoft.com/office/drawing/2014/main" id="{81CA156A-8166-41FD-83D5-F7E1AFA08AE6}"/>
            </a:ext>
          </a:extLst>
        </cdr:cNvPr>
        <cdr:cNvSpPr txBox="1"/>
      </cdr:nvSpPr>
      <cdr:spPr>
        <a:xfrm xmlns:a="http://schemas.openxmlformats.org/drawingml/2006/main">
          <a:off x="875430" y="84358"/>
          <a:ext cx="3658470" cy="28791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7E8BC3AD-CC9F-4C74-AF93-894D7AA85B11}" type="TxLink">
            <a:rPr lang="en-US" sz="1100" b="0" i="0" u="none" strike="noStrike">
              <a:solidFill>
                <a:schemeClr val="tx1">
                  <a:lumMod val="65000"/>
                  <a:lumOff val="35000"/>
                </a:schemeClr>
              </a:solidFill>
              <a:latin typeface="Calibri"/>
              <a:cs typeface="Calibri"/>
            </a:rPr>
            <a:pPr/>
            <a:t>Industry Process Greenhouse Gas Emissions by Pollutant Type</a:t>
          </a:fld>
          <a:endParaRPr lang="en-US" sz="1100" b="0">
            <a:solidFill>
              <a:schemeClr val="tx1">
                <a:lumMod val="65000"/>
                <a:lumOff val="35000"/>
              </a:schemeClr>
            </a:solidFill>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0.1875</cdr:x>
      <cdr:y>0.01852</cdr:y>
    </cdr:from>
    <cdr:to>
      <cdr:x>0.98698</cdr:x>
      <cdr:y>0.17361</cdr:y>
    </cdr:to>
    <cdr:sp macro="" textlink="">
      <cdr:nvSpPr>
        <cdr:cNvPr id="2" name="TextBox 1">
          <a:extLst xmlns:a="http://schemas.openxmlformats.org/drawingml/2006/main">
            <a:ext uri="{FF2B5EF4-FFF2-40B4-BE49-F238E27FC236}">
              <a16:creationId xmlns:a16="http://schemas.microsoft.com/office/drawing/2014/main" id="{56B8A88D-60AE-40FF-8371-FAFFF9D5FB8C}"/>
            </a:ext>
          </a:extLst>
        </cdr:cNvPr>
        <cdr:cNvSpPr txBox="1"/>
      </cdr:nvSpPr>
      <cdr:spPr>
        <a:xfrm xmlns:a="http://schemas.openxmlformats.org/drawingml/2006/main">
          <a:off x="685800" y="50799"/>
          <a:ext cx="2924174" cy="4254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7E8BC3AD-CC9F-4C74-AF93-894D7AA85B11}" type="TxLink">
            <a:rPr lang="en-US" sz="1100" b="0" i="0" u="none" strike="noStrike">
              <a:solidFill>
                <a:schemeClr val="tx1">
                  <a:lumMod val="65000"/>
                  <a:lumOff val="35000"/>
                </a:schemeClr>
              </a:solidFill>
              <a:latin typeface="Calibri"/>
              <a:cs typeface="Calibri"/>
            </a:rPr>
            <a:pPr/>
            <a:t>Industry Process Greenhouse Gas Emissions by Pollutant Type</a:t>
          </a:fld>
          <a:endParaRPr lang="en-US" sz="1100" b="0">
            <a:solidFill>
              <a:schemeClr val="tx1">
                <a:lumMod val="65000"/>
                <a:lumOff val="35000"/>
              </a:schemeClr>
            </a:solidFill>
          </a:endParaRPr>
        </a:p>
      </cdr:txBody>
    </cdr:sp>
  </cdr:relSizeAnchor>
</c:userShapes>
</file>

<file path=xl/drawings/drawing25.xml><?xml version="1.0" encoding="utf-8"?>
<xdr:wsDr xmlns:xdr="http://schemas.openxmlformats.org/drawingml/2006/spreadsheetDrawing" xmlns:a="http://schemas.openxmlformats.org/drawingml/2006/main">
  <xdr:twoCellAnchor>
    <xdr:from>
      <xdr:col>15</xdr:col>
      <xdr:colOff>136524</xdr:colOff>
      <xdr:row>3</xdr:row>
      <xdr:rowOff>163511</xdr:rowOff>
    </xdr:from>
    <xdr:to>
      <xdr:col>28</xdr:col>
      <xdr:colOff>385761</xdr:colOff>
      <xdr:row>30</xdr:row>
      <xdr:rowOff>0</xdr:rowOff>
    </xdr:to>
    <xdr:graphicFrame macro="">
      <xdr:nvGraphicFramePr>
        <xdr:cNvPr id="9" name="Chart 8">
          <a:extLst>
            <a:ext uri="{FF2B5EF4-FFF2-40B4-BE49-F238E27FC236}">
              <a16:creationId xmlns:a16="http://schemas.microsoft.com/office/drawing/2014/main" id="{D2C44C8B-5AAF-4D23-AD1F-02AFC873C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481012</xdr:colOff>
      <xdr:row>31</xdr:row>
      <xdr:rowOff>123825</xdr:rowOff>
    </xdr:from>
    <xdr:to>
      <xdr:col>20</xdr:col>
      <xdr:colOff>176212</xdr:colOff>
      <xdr:row>46</xdr:row>
      <xdr:rowOff>9525</xdr:rowOff>
    </xdr:to>
    <xdr:graphicFrame macro="">
      <xdr:nvGraphicFramePr>
        <xdr:cNvPr id="2" name="Chart 1">
          <a:extLst>
            <a:ext uri="{FF2B5EF4-FFF2-40B4-BE49-F238E27FC236}">
              <a16:creationId xmlns:a16="http://schemas.microsoft.com/office/drawing/2014/main" id="{273F2048-C40C-4CE3-A71F-A7CC73F22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471487</xdr:colOff>
      <xdr:row>46</xdr:row>
      <xdr:rowOff>152400</xdr:rowOff>
    </xdr:from>
    <xdr:to>
      <xdr:col>20</xdr:col>
      <xdr:colOff>166687</xdr:colOff>
      <xdr:row>61</xdr:row>
      <xdr:rowOff>38100</xdr:rowOff>
    </xdr:to>
    <xdr:graphicFrame macro="">
      <xdr:nvGraphicFramePr>
        <xdr:cNvPr id="3" name="Chart 2">
          <a:extLst>
            <a:ext uri="{FF2B5EF4-FFF2-40B4-BE49-F238E27FC236}">
              <a16:creationId xmlns:a16="http://schemas.microsoft.com/office/drawing/2014/main" id="{EB0FF5EA-6D54-4CE5-A041-02B5400B3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12</xdr:col>
      <xdr:colOff>410633</xdr:colOff>
      <xdr:row>0</xdr:row>
      <xdr:rowOff>187324</xdr:rowOff>
    </xdr:from>
    <xdr:to>
      <xdr:col>20</xdr:col>
      <xdr:colOff>71966</xdr:colOff>
      <xdr:row>21</xdr:row>
      <xdr:rowOff>34924</xdr:rowOff>
    </xdr:to>
    <xdr:graphicFrame macro="">
      <xdr:nvGraphicFramePr>
        <xdr:cNvPr id="5" name="Chart 4">
          <a:extLst>
            <a:ext uri="{FF2B5EF4-FFF2-40B4-BE49-F238E27FC236}">
              <a16:creationId xmlns:a16="http://schemas.microsoft.com/office/drawing/2014/main" id="{EDBA4FAD-2B01-4759-9188-35DE0328E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410633</xdr:colOff>
      <xdr:row>21</xdr:row>
      <xdr:rowOff>78316</xdr:rowOff>
    </xdr:from>
    <xdr:to>
      <xdr:col>20</xdr:col>
      <xdr:colOff>71966</xdr:colOff>
      <xdr:row>41</xdr:row>
      <xdr:rowOff>116416</xdr:rowOff>
    </xdr:to>
    <xdr:graphicFrame macro="">
      <xdr:nvGraphicFramePr>
        <xdr:cNvPr id="6" name="Chart 5">
          <a:extLst>
            <a:ext uri="{FF2B5EF4-FFF2-40B4-BE49-F238E27FC236}">
              <a16:creationId xmlns:a16="http://schemas.microsoft.com/office/drawing/2014/main" id="{77A9D104-D906-4A32-8388-1D6074341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401108</xdr:colOff>
      <xdr:row>42</xdr:row>
      <xdr:rowOff>2645</xdr:rowOff>
    </xdr:from>
    <xdr:to>
      <xdr:col>20</xdr:col>
      <xdr:colOff>62441</xdr:colOff>
      <xdr:row>62</xdr:row>
      <xdr:rowOff>40745</xdr:rowOff>
    </xdr:to>
    <xdr:graphicFrame macro="">
      <xdr:nvGraphicFramePr>
        <xdr:cNvPr id="7" name="Chart 6">
          <a:extLst>
            <a:ext uri="{FF2B5EF4-FFF2-40B4-BE49-F238E27FC236}">
              <a16:creationId xmlns:a16="http://schemas.microsoft.com/office/drawing/2014/main" id="{F8DF8CE1-3EE2-4A7E-81B3-BEF9C9781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378885</xdr:colOff>
      <xdr:row>62</xdr:row>
      <xdr:rowOff>111654</xdr:rowOff>
    </xdr:from>
    <xdr:to>
      <xdr:col>20</xdr:col>
      <xdr:colOff>74085</xdr:colOff>
      <xdr:row>82</xdr:row>
      <xdr:rowOff>149754</xdr:rowOff>
    </xdr:to>
    <xdr:graphicFrame macro="">
      <xdr:nvGraphicFramePr>
        <xdr:cNvPr id="8" name="Chart 7">
          <a:extLst>
            <a:ext uri="{FF2B5EF4-FFF2-40B4-BE49-F238E27FC236}">
              <a16:creationId xmlns:a16="http://schemas.microsoft.com/office/drawing/2014/main" id="{1294C632-5922-4BF2-A9B9-6FE7CD60E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391584</xdr:colOff>
      <xdr:row>82</xdr:row>
      <xdr:rowOff>168804</xdr:rowOff>
    </xdr:from>
    <xdr:to>
      <xdr:col>20</xdr:col>
      <xdr:colOff>86784</xdr:colOff>
      <xdr:row>103</xdr:row>
      <xdr:rowOff>16404</xdr:rowOff>
    </xdr:to>
    <xdr:graphicFrame macro="">
      <xdr:nvGraphicFramePr>
        <xdr:cNvPr id="9" name="Chart 8">
          <a:extLst>
            <a:ext uri="{FF2B5EF4-FFF2-40B4-BE49-F238E27FC236}">
              <a16:creationId xmlns:a16="http://schemas.microsoft.com/office/drawing/2014/main" id="{F20B399D-9833-48E7-BB4D-BE1BE8202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378883</xdr:colOff>
      <xdr:row>103</xdr:row>
      <xdr:rowOff>64029</xdr:rowOff>
    </xdr:from>
    <xdr:to>
      <xdr:col>20</xdr:col>
      <xdr:colOff>40216</xdr:colOff>
      <xdr:row>123</xdr:row>
      <xdr:rowOff>102129</xdr:rowOff>
    </xdr:to>
    <xdr:graphicFrame macro="">
      <xdr:nvGraphicFramePr>
        <xdr:cNvPr id="10" name="Chart 9">
          <a:extLst>
            <a:ext uri="{FF2B5EF4-FFF2-40B4-BE49-F238E27FC236}">
              <a16:creationId xmlns:a16="http://schemas.microsoft.com/office/drawing/2014/main" id="{8BD4B5BB-49E3-4ECA-B00B-4D0B46315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338667</xdr:colOff>
      <xdr:row>123</xdr:row>
      <xdr:rowOff>183621</xdr:rowOff>
    </xdr:from>
    <xdr:to>
      <xdr:col>20</xdr:col>
      <xdr:colOff>0</xdr:colOff>
      <xdr:row>145</xdr:row>
      <xdr:rowOff>31221</xdr:rowOff>
    </xdr:to>
    <xdr:graphicFrame macro="">
      <xdr:nvGraphicFramePr>
        <xdr:cNvPr id="11" name="Chart 10">
          <a:extLst>
            <a:ext uri="{FF2B5EF4-FFF2-40B4-BE49-F238E27FC236}">
              <a16:creationId xmlns:a16="http://schemas.microsoft.com/office/drawing/2014/main" id="{AF391BEA-D9C7-461B-AC8A-F6F3366A1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350308</xdr:colOff>
      <xdr:row>146</xdr:row>
      <xdr:rowOff>8993</xdr:rowOff>
    </xdr:from>
    <xdr:to>
      <xdr:col>20</xdr:col>
      <xdr:colOff>11641</xdr:colOff>
      <xdr:row>167</xdr:row>
      <xdr:rowOff>50141</xdr:rowOff>
    </xdr:to>
    <xdr:graphicFrame macro="">
      <xdr:nvGraphicFramePr>
        <xdr:cNvPr id="12" name="Chart 11">
          <a:extLst>
            <a:ext uri="{FF2B5EF4-FFF2-40B4-BE49-F238E27FC236}">
              <a16:creationId xmlns:a16="http://schemas.microsoft.com/office/drawing/2014/main" id="{697A08C5-22C3-418B-B4F7-F49CFE112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eganMahajan\Documents\eps-us\InputData\bldgs\BCEU\BAU%20Components%20Energy%20Use.xlsx" TargetMode="External"/><Relationship Id="rId1" Type="http://schemas.openxmlformats.org/officeDocument/2006/relationships/externalLinkPath" Target="InputData/bldgs/BCEU/BAU%20Components%20Energy%20U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olivia/Documents/EPS_Models%20by%20Region/United%20States/us-eps/InputData/fuels/PEI/PEI-TFPEI-ships.csv"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olivia/Documents/EPS_Models%20by%20Region/United%20States/NEW_US/Start%20Year%20Calibration_20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Robbie/Dropbox%20(Energy%20InNovation)/My%20Documents/Policy%20Solutions%20Project/US/Models/eps-1.3.0-us/InputData/indst/BPEiC/BAU%20Process%20Emis%20in%20CO2e_Updated%20Velders%20Meth.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mmahajan/AppData/Local/Microsoft/Windows/INetCache/Content.Outlook/LBTDDC4D/Proc%20Emis%20Reductions%20and%20Costs%20new.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MeganMahajan\Documents\eps-us\Start%20Year%20Calibration_2021_new_EPA.xlsx" TargetMode="External"/><Relationship Id="rId1" Type="http://schemas.openxmlformats.org/officeDocument/2006/relationships/externalLinkPath" Target="/Users/MeganMahajan/Documents/eps-us/Start%20Year%20Calibration_2021_new_EP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AEO22 Table 4"/>
      <sheetName val="AEO23 Table 4"/>
      <sheetName val="AEO22 Table 5"/>
      <sheetName val="AEO23 Table 5"/>
      <sheetName val="District Heat"/>
      <sheetName val="District Heat Fuel Use Data"/>
      <sheetName val="RECS HC2.1"/>
      <sheetName val="Water and Waste"/>
      <sheetName val="Heat Pump DOE Rule Adjustment"/>
      <sheetName val="Calculations"/>
      <sheetName val="BCEU-urban-residential-heating"/>
      <sheetName val="BCEU-urban-residential-cooling"/>
      <sheetName val="BCEU-urban-residential-lighting"/>
      <sheetName val="BCEU-urban-residential-appl"/>
      <sheetName val="BCEU-urban-residential-other"/>
      <sheetName val="BCEU-rural-residential-heating"/>
      <sheetName val="BCEU-rural-residential-cooling"/>
      <sheetName val="BCEU-rural-residential-lighting"/>
      <sheetName val="BCEU-rural-residential-appl"/>
      <sheetName val="BCEU-rural-residential-other"/>
      <sheetName val="BCEU-commercial-heating"/>
      <sheetName val="BCEU-commercial-cooling"/>
      <sheetName val="BCEU-commercial-lighting"/>
      <sheetName val="BCEU-commercial-appl"/>
      <sheetName val="BCEU-commercial-other"/>
      <sheetName val="BCEU-all-envelope"/>
    </sheetNames>
    <sheetDataSet>
      <sheetData sheetId="0">
        <row r="66">
          <cell r="C66">
            <v>0.04</v>
          </cell>
        </row>
        <row r="104">
          <cell r="A104">
            <v>0.81308184246741677</v>
          </cell>
        </row>
        <row r="105">
          <cell r="A105">
            <v>0.18691815753258317</v>
          </cell>
        </row>
        <row r="107">
          <cell r="B107">
            <v>1000000000000000</v>
          </cell>
        </row>
      </sheetData>
      <sheetData sheetId="1" refreshError="1"/>
      <sheetData sheetId="2">
        <row r="1">
          <cell r="C1">
            <v>2022</v>
          </cell>
          <cell r="D1">
            <v>2023</v>
          </cell>
          <cell r="E1">
            <v>2024</v>
          </cell>
          <cell r="F1">
            <v>2025</v>
          </cell>
          <cell r="G1">
            <v>2026</v>
          </cell>
          <cell r="H1">
            <v>2027</v>
          </cell>
          <cell r="I1">
            <v>2028</v>
          </cell>
          <cell r="J1">
            <v>2029</v>
          </cell>
          <cell r="K1">
            <v>2030</v>
          </cell>
          <cell r="L1">
            <v>2031</v>
          </cell>
          <cell r="M1">
            <v>2032</v>
          </cell>
          <cell r="N1">
            <v>2033</v>
          </cell>
          <cell r="O1">
            <v>2034</v>
          </cell>
          <cell r="P1">
            <v>2035</v>
          </cell>
          <cell r="Q1">
            <v>2036</v>
          </cell>
          <cell r="R1">
            <v>2037</v>
          </cell>
          <cell r="S1">
            <v>2038</v>
          </cell>
          <cell r="T1">
            <v>2039</v>
          </cell>
          <cell r="U1">
            <v>2040</v>
          </cell>
          <cell r="V1">
            <v>2041</v>
          </cell>
          <cell r="W1">
            <v>2042</v>
          </cell>
          <cell r="X1">
            <v>2043</v>
          </cell>
          <cell r="Y1">
            <v>2044</v>
          </cell>
          <cell r="Z1">
            <v>2045</v>
          </cell>
          <cell r="AA1">
            <v>2046</v>
          </cell>
          <cell r="AB1">
            <v>2047</v>
          </cell>
          <cell r="AC1">
            <v>2048</v>
          </cell>
          <cell r="AD1">
            <v>2049</v>
          </cell>
          <cell r="AE1">
            <v>2050</v>
          </cell>
        </row>
        <row r="34">
          <cell r="A34" t="str">
            <v>RKI000:fa_SpaceHeating</v>
          </cell>
          <cell r="C34">
            <v>0.74561999999999995</v>
          </cell>
          <cell r="D34">
            <v>0.74402500000000005</v>
          </cell>
          <cell r="E34">
            <v>0.65757200000000005</v>
          </cell>
          <cell r="F34">
            <v>0.65694900000000001</v>
          </cell>
          <cell r="G34">
            <v>0.65573199999999998</v>
          </cell>
          <cell r="H34">
            <v>0.65321499999999999</v>
          </cell>
          <cell r="I34">
            <v>0.64940799999999999</v>
          </cell>
          <cell r="J34">
            <v>0.64433799999999997</v>
          </cell>
          <cell r="K34">
            <v>0.63785099999999995</v>
          </cell>
          <cell r="L34">
            <v>0.63049299999999997</v>
          </cell>
          <cell r="M34">
            <v>0.62302299999999999</v>
          </cell>
          <cell r="N34">
            <v>0.61513200000000001</v>
          </cell>
          <cell r="O34">
            <v>0.606908</v>
          </cell>
          <cell r="P34">
            <v>0.59983799999999998</v>
          </cell>
          <cell r="Q34">
            <v>0.59312200000000004</v>
          </cell>
          <cell r="R34">
            <v>0.58654700000000004</v>
          </cell>
          <cell r="S34">
            <v>0.57942300000000002</v>
          </cell>
          <cell r="T34">
            <v>0.57227499999999998</v>
          </cell>
          <cell r="U34">
            <v>0.56561099999999997</v>
          </cell>
          <cell r="V34">
            <v>0.55932499999999996</v>
          </cell>
          <cell r="W34">
            <v>0.55341399999999996</v>
          </cell>
          <cell r="X34">
            <v>0.54783000000000004</v>
          </cell>
          <cell r="Y34">
            <v>0.54221399999999997</v>
          </cell>
          <cell r="Z34">
            <v>0.53667600000000004</v>
          </cell>
          <cell r="AA34">
            <v>0.53138099999999999</v>
          </cell>
          <cell r="AB34">
            <v>0.526393</v>
          </cell>
          <cell r="AC34">
            <v>0.52143200000000001</v>
          </cell>
          <cell r="AD34">
            <v>0.51668800000000004</v>
          </cell>
          <cell r="AE34">
            <v>0.51238399999999995</v>
          </cell>
          <cell r="AF34">
            <v>-1.3309E-2</v>
          </cell>
        </row>
        <row r="35">
          <cell r="A35" t="str">
            <v>RKI000:fa_SpaceCooling</v>
          </cell>
          <cell r="C35">
            <v>0.85358699999999998</v>
          </cell>
          <cell r="D35">
            <v>0.73519199999999996</v>
          </cell>
          <cell r="E35">
            <v>0.89090899999999995</v>
          </cell>
          <cell r="F35">
            <v>0.91105000000000003</v>
          </cell>
          <cell r="G35">
            <v>0.93018100000000004</v>
          </cell>
          <cell r="H35">
            <v>0.95014200000000004</v>
          </cell>
          <cell r="I35">
            <v>0.96970900000000004</v>
          </cell>
          <cell r="J35">
            <v>0.98822399999999999</v>
          </cell>
          <cell r="K35">
            <v>1.0044709999999999</v>
          </cell>
          <cell r="L35">
            <v>1.019774</v>
          </cell>
          <cell r="M35">
            <v>1.0362020000000001</v>
          </cell>
          <cell r="N35">
            <v>1.052583</v>
          </cell>
          <cell r="O35">
            <v>1.069291</v>
          </cell>
          <cell r="P35">
            <v>1.088333</v>
          </cell>
          <cell r="Q35">
            <v>1.1091219999999999</v>
          </cell>
          <cell r="R35">
            <v>1.130924</v>
          </cell>
          <cell r="S35">
            <v>1.152515</v>
          </cell>
          <cell r="T35">
            <v>1.1745490000000001</v>
          </cell>
          <cell r="U35">
            <v>1.1969080000000001</v>
          </cell>
          <cell r="V35">
            <v>1.2194160000000001</v>
          </cell>
          <cell r="W35">
            <v>1.2425580000000001</v>
          </cell>
          <cell r="X35">
            <v>1.266365</v>
          </cell>
          <cell r="Y35">
            <v>1.29112</v>
          </cell>
          <cell r="Z35">
            <v>1.3168</v>
          </cell>
          <cell r="AA35">
            <v>1.344624</v>
          </cell>
          <cell r="AB35">
            <v>1.373569</v>
          </cell>
          <cell r="AC35">
            <v>1.4030819999999999</v>
          </cell>
          <cell r="AD35">
            <v>1.4325289999999999</v>
          </cell>
          <cell r="AE35">
            <v>1.4631479999999999</v>
          </cell>
          <cell r="AF35">
            <v>1.9432999999999999E-2</v>
          </cell>
        </row>
        <row r="36">
          <cell r="A36" t="str">
            <v>RKI000:fa_WaterHeating</v>
          </cell>
          <cell r="C36">
            <v>0.59979700000000002</v>
          </cell>
          <cell r="D36">
            <v>0.59884499999999996</v>
          </cell>
          <cell r="E36">
            <v>0.59878600000000004</v>
          </cell>
          <cell r="F36">
            <v>0.59958199999999995</v>
          </cell>
          <cell r="G36">
            <v>0.59953599999999996</v>
          </cell>
          <cell r="H36">
            <v>0.59912500000000002</v>
          </cell>
          <cell r="I36">
            <v>0.59802</v>
          </cell>
          <cell r="J36">
            <v>0.596113</v>
          </cell>
          <cell r="K36">
            <v>0.59322299999999994</v>
          </cell>
          <cell r="L36">
            <v>0.58991099999999996</v>
          </cell>
          <cell r="M36">
            <v>0.58684700000000001</v>
          </cell>
          <cell r="N36">
            <v>0.58612399999999998</v>
          </cell>
          <cell r="O36">
            <v>0.58614599999999994</v>
          </cell>
          <cell r="P36">
            <v>0.58855199999999996</v>
          </cell>
          <cell r="Q36">
            <v>0.59146399999999999</v>
          </cell>
          <cell r="R36">
            <v>0.59436500000000003</v>
          </cell>
          <cell r="S36">
            <v>0.59693099999999999</v>
          </cell>
          <cell r="T36">
            <v>0.59932099999999999</v>
          </cell>
          <cell r="U36">
            <v>0.60179499999999997</v>
          </cell>
          <cell r="V36">
            <v>0.604464</v>
          </cell>
          <cell r="W36">
            <v>0.60740400000000005</v>
          </cell>
          <cell r="X36">
            <v>0.61058400000000002</v>
          </cell>
          <cell r="Y36">
            <v>0.61373800000000001</v>
          </cell>
          <cell r="Z36">
            <v>0.61683500000000002</v>
          </cell>
          <cell r="AA36">
            <v>0.620251</v>
          </cell>
          <cell r="AB36">
            <v>0.62392099999999995</v>
          </cell>
          <cell r="AC36">
            <v>0.62766699999999997</v>
          </cell>
          <cell r="AD36">
            <v>0.63161800000000001</v>
          </cell>
          <cell r="AE36">
            <v>0.63607999999999998</v>
          </cell>
          <cell r="AF36">
            <v>2.0999999999999999E-3</v>
          </cell>
        </row>
        <row r="37">
          <cell r="A37" t="str">
            <v>RKI000:fa_Refrigeration</v>
          </cell>
          <cell r="C37">
            <v>0.29555799999999999</v>
          </cell>
          <cell r="D37">
            <v>0.293987</v>
          </cell>
          <cell r="E37">
            <v>0.29266799999999998</v>
          </cell>
          <cell r="F37">
            <v>0.29163</v>
          </cell>
          <cell r="G37">
            <v>0.29078300000000001</v>
          </cell>
          <cell r="H37">
            <v>0.29015800000000003</v>
          </cell>
          <cell r="I37">
            <v>0.28977799999999998</v>
          </cell>
          <cell r="J37">
            <v>0.28961500000000001</v>
          </cell>
          <cell r="K37">
            <v>0.289659</v>
          </cell>
          <cell r="L37">
            <v>0.28998600000000002</v>
          </cell>
          <cell r="M37">
            <v>0.29063</v>
          </cell>
          <cell r="N37">
            <v>0.29157</v>
          </cell>
          <cell r="O37">
            <v>0.29279500000000003</v>
          </cell>
          <cell r="P37">
            <v>0.29434300000000002</v>
          </cell>
          <cell r="Q37">
            <v>0.29624200000000001</v>
          </cell>
          <cell r="R37">
            <v>0.29844700000000002</v>
          </cell>
          <cell r="S37">
            <v>0.30096000000000001</v>
          </cell>
          <cell r="T37">
            <v>0.30374499999999999</v>
          </cell>
          <cell r="U37">
            <v>0.30684800000000001</v>
          </cell>
          <cell r="V37">
            <v>0.310249</v>
          </cell>
          <cell r="W37">
            <v>0.313888</v>
          </cell>
          <cell r="X37">
            <v>0.31748199999999999</v>
          </cell>
          <cell r="Y37">
            <v>0.32102399999999998</v>
          </cell>
          <cell r="Z37">
            <v>0.32450699999999999</v>
          </cell>
          <cell r="AA37">
            <v>0.32791500000000001</v>
          </cell>
          <cell r="AB37">
            <v>0.33124999999999999</v>
          </cell>
          <cell r="AC37">
            <v>0.33449600000000002</v>
          </cell>
          <cell r="AD37">
            <v>0.33764499999999997</v>
          </cell>
          <cell r="AE37">
            <v>0.340702</v>
          </cell>
          <cell r="AF37">
            <v>5.0899999999999999E-3</v>
          </cell>
        </row>
        <row r="38">
          <cell r="A38" t="str">
            <v>RKI000:fa_Cooking</v>
          </cell>
          <cell r="C38">
            <v>5.5863000000000003E-2</v>
          </cell>
          <cell r="D38">
            <v>5.6202000000000002E-2</v>
          </cell>
          <cell r="E38">
            <v>5.6536000000000003E-2</v>
          </cell>
          <cell r="F38">
            <v>5.6875000000000002E-2</v>
          </cell>
          <cell r="G38">
            <v>5.7204999999999999E-2</v>
          </cell>
          <cell r="H38">
            <v>5.7529999999999998E-2</v>
          </cell>
          <cell r="I38">
            <v>5.7847999999999997E-2</v>
          </cell>
          <cell r="J38">
            <v>5.8138000000000002E-2</v>
          </cell>
          <cell r="K38">
            <v>5.8390999999999998E-2</v>
          </cell>
          <cell r="L38">
            <v>5.8604000000000003E-2</v>
          </cell>
          <cell r="M38">
            <v>5.8781E-2</v>
          </cell>
          <cell r="N38">
            <v>5.8965999999999998E-2</v>
          </cell>
          <cell r="O38">
            <v>5.917E-2</v>
          </cell>
          <cell r="P38">
            <v>5.9403999999999998E-2</v>
          </cell>
          <cell r="Q38">
            <v>5.9679999999999997E-2</v>
          </cell>
          <cell r="R38">
            <v>5.9996000000000001E-2</v>
          </cell>
          <cell r="S38">
            <v>6.0304000000000003E-2</v>
          </cell>
          <cell r="T38">
            <v>6.0601000000000002E-2</v>
          </cell>
          <cell r="U38">
            <v>6.0894999999999998E-2</v>
          </cell>
          <cell r="V38">
            <v>6.1182E-2</v>
          </cell>
          <cell r="W38">
            <v>6.1454000000000002E-2</v>
          </cell>
          <cell r="X38">
            <v>6.1713999999999998E-2</v>
          </cell>
          <cell r="Y38">
            <v>6.1963999999999998E-2</v>
          </cell>
          <cell r="Z38">
            <v>6.2203000000000001E-2</v>
          </cell>
          <cell r="AA38">
            <v>6.2434000000000003E-2</v>
          </cell>
          <cell r="AB38">
            <v>6.2659000000000006E-2</v>
          </cell>
          <cell r="AC38">
            <v>6.2880000000000005E-2</v>
          </cell>
          <cell r="AD38">
            <v>6.3098000000000001E-2</v>
          </cell>
          <cell r="AE38">
            <v>6.3319E-2</v>
          </cell>
          <cell r="AF38">
            <v>4.4850000000000003E-3</v>
          </cell>
        </row>
        <row r="39">
          <cell r="A39" t="str">
            <v>RKI000:fa_ClothesDryers</v>
          </cell>
          <cell r="C39">
            <v>0.222467</v>
          </cell>
          <cell r="D39">
            <v>0.227024</v>
          </cell>
          <cell r="E39">
            <v>0.23189100000000001</v>
          </cell>
          <cell r="F39">
            <v>0.23729500000000001</v>
          </cell>
          <cell r="G39">
            <v>0.242448</v>
          </cell>
          <cell r="H39">
            <v>0.24726600000000001</v>
          </cell>
          <cell r="I39">
            <v>0.25179299999999999</v>
          </cell>
          <cell r="J39">
            <v>0.25596000000000002</v>
          </cell>
          <cell r="K39">
            <v>0.25967099999999999</v>
          </cell>
          <cell r="L39">
            <v>0.263071</v>
          </cell>
          <cell r="M39">
            <v>0.26643600000000001</v>
          </cell>
          <cell r="N39">
            <v>0.26939200000000002</v>
          </cell>
          <cell r="O39">
            <v>0.27234199999999997</v>
          </cell>
          <cell r="P39">
            <v>0.275723</v>
          </cell>
          <cell r="Q39">
            <v>0.27934199999999998</v>
          </cell>
          <cell r="R39">
            <v>0.28279900000000002</v>
          </cell>
          <cell r="S39">
            <v>0.28596300000000002</v>
          </cell>
          <cell r="T39">
            <v>0.28907500000000003</v>
          </cell>
          <cell r="U39">
            <v>0.29220600000000002</v>
          </cell>
          <cell r="V39">
            <v>0.29541099999999998</v>
          </cell>
          <cell r="W39">
            <v>0.29872300000000002</v>
          </cell>
          <cell r="X39">
            <v>0.30215999999999998</v>
          </cell>
          <cell r="Y39">
            <v>0.30563499999999999</v>
          </cell>
          <cell r="Z39">
            <v>0.30910900000000002</v>
          </cell>
          <cell r="AA39">
            <v>0.31273000000000001</v>
          </cell>
          <cell r="AB39">
            <v>0.31651000000000001</v>
          </cell>
          <cell r="AC39">
            <v>0.32030700000000001</v>
          </cell>
          <cell r="AD39">
            <v>0.32417200000000002</v>
          </cell>
          <cell r="AE39">
            <v>0.32827800000000001</v>
          </cell>
          <cell r="AF39">
            <v>1.3993E-2</v>
          </cell>
        </row>
        <row r="40">
          <cell r="A40" t="str">
            <v>RKI000:fa_Freezers</v>
          </cell>
          <cell r="C40">
            <v>6.9006999999999999E-2</v>
          </cell>
          <cell r="D40">
            <v>6.8849999999999995E-2</v>
          </cell>
          <cell r="E40">
            <v>6.8686999999999998E-2</v>
          </cell>
          <cell r="F40">
            <v>6.8515999999999994E-2</v>
          </cell>
          <cell r="G40">
            <v>6.8318000000000004E-2</v>
          </cell>
          <cell r="H40">
            <v>6.8104999999999999E-2</v>
          </cell>
          <cell r="I40">
            <v>6.7921999999999996E-2</v>
          </cell>
          <cell r="J40">
            <v>6.7761000000000002E-2</v>
          </cell>
          <cell r="K40">
            <v>6.7614999999999995E-2</v>
          </cell>
          <cell r="L40">
            <v>6.7486000000000004E-2</v>
          </cell>
          <cell r="M40">
            <v>6.7377000000000006E-2</v>
          </cell>
          <cell r="N40">
            <v>6.7287E-2</v>
          </cell>
          <cell r="O40">
            <v>6.7215999999999998E-2</v>
          </cell>
          <cell r="P40">
            <v>6.7169000000000006E-2</v>
          </cell>
          <cell r="Q40">
            <v>6.7158999999999996E-2</v>
          </cell>
          <cell r="R40">
            <v>6.7178000000000002E-2</v>
          </cell>
          <cell r="S40">
            <v>6.7228999999999997E-2</v>
          </cell>
          <cell r="T40">
            <v>6.7310999999999996E-2</v>
          </cell>
          <cell r="U40">
            <v>6.7431000000000005E-2</v>
          </cell>
          <cell r="V40">
            <v>6.7596000000000003E-2</v>
          </cell>
          <cell r="W40">
            <v>6.7793999999999993E-2</v>
          </cell>
          <cell r="X40">
            <v>6.8035999999999999E-2</v>
          </cell>
          <cell r="Y40">
            <v>6.8325999999999998E-2</v>
          </cell>
          <cell r="Z40">
            <v>6.8666000000000005E-2</v>
          </cell>
          <cell r="AA40">
            <v>6.9053000000000003E-2</v>
          </cell>
          <cell r="AB40">
            <v>6.9481000000000001E-2</v>
          </cell>
          <cell r="AC40">
            <v>6.9903999999999994E-2</v>
          </cell>
          <cell r="AD40">
            <v>7.0319000000000007E-2</v>
          </cell>
          <cell r="AE40">
            <v>7.0729E-2</v>
          </cell>
          <cell r="AF40">
            <v>8.8099999999999995E-4</v>
          </cell>
        </row>
        <row r="41">
          <cell r="A41" t="str">
            <v>RKI000:fa_Lighting</v>
          </cell>
          <cell r="C41">
            <v>0.22927</v>
          </cell>
          <cell r="D41">
            <v>0.21315999999999999</v>
          </cell>
          <cell r="E41">
            <v>0.20679400000000001</v>
          </cell>
          <cell r="F41">
            <v>0.20512900000000001</v>
          </cell>
          <cell r="G41">
            <v>0.20519999999999999</v>
          </cell>
          <cell r="H41">
            <v>0.206404</v>
          </cell>
          <cell r="I41">
            <v>0.20832999999999999</v>
          </cell>
          <cell r="J41">
            <v>0.210226</v>
          </cell>
          <cell r="K41">
            <v>0.209704</v>
          </cell>
          <cell r="L41">
            <v>0.20916399999999999</v>
          </cell>
          <cell r="M41">
            <v>0.20885500000000001</v>
          </cell>
          <cell r="N41">
            <v>0.208568</v>
          </cell>
          <cell r="O41">
            <v>0.208536</v>
          </cell>
          <cell r="P41">
            <v>0.20901600000000001</v>
          </cell>
          <cell r="Q41">
            <v>0.20962700000000001</v>
          </cell>
          <cell r="R41">
            <v>0.210178</v>
          </cell>
          <cell r="S41">
            <v>0.210558</v>
          </cell>
          <cell r="T41">
            <v>0.210954</v>
          </cell>
          <cell r="U41">
            <v>0.207703</v>
          </cell>
          <cell r="V41">
            <v>0.205012</v>
          </cell>
          <cell r="W41">
            <v>0.20291100000000001</v>
          </cell>
          <cell r="X41">
            <v>0.20146700000000001</v>
          </cell>
          <cell r="Y41">
            <v>0.200848</v>
          </cell>
          <cell r="Z41">
            <v>0.20064000000000001</v>
          </cell>
          <cell r="AA41">
            <v>0.20059199999999999</v>
          </cell>
          <cell r="AB41">
            <v>0.20072999999999999</v>
          </cell>
          <cell r="AC41">
            <v>0.200991</v>
          </cell>
          <cell r="AD41">
            <v>0.20142299999999999</v>
          </cell>
          <cell r="AE41">
            <v>0.20205600000000001</v>
          </cell>
          <cell r="AF41">
            <v>-4.5030000000000001E-3</v>
          </cell>
        </row>
        <row r="42">
          <cell r="A42" t="str">
            <v>RKI000:fa_ClothesWasher</v>
          </cell>
          <cell r="C42">
            <v>3.7489000000000001E-2</v>
          </cell>
          <cell r="D42">
            <v>3.7812999999999999E-2</v>
          </cell>
          <cell r="E42">
            <v>3.8143999999999997E-2</v>
          </cell>
          <cell r="F42">
            <v>3.8485999999999999E-2</v>
          </cell>
          <cell r="G42">
            <v>3.8827E-2</v>
          </cell>
          <cell r="H42">
            <v>3.9168000000000001E-2</v>
          </cell>
          <cell r="I42">
            <v>3.9518999999999999E-2</v>
          </cell>
          <cell r="J42">
            <v>3.9875000000000001E-2</v>
          </cell>
          <cell r="K42">
            <v>4.0245999999999997E-2</v>
          </cell>
          <cell r="L42">
            <v>4.0617E-2</v>
          </cell>
          <cell r="M42">
            <v>4.0992000000000001E-2</v>
          </cell>
          <cell r="N42">
            <v>4.1364999999999999E-2</v>
          </cell>
          <cell r="O42">
            <v>4.1732999999999999E-2</v>
          </cell>
          <cell r="P42">
            <v>4.2098999999999998E-2</v>
          </cell>
          <cell r="Q42">
            <v>4.2465000000000003E-2</v>
          </cell>
          <cell r="R42">
            <v>4.2827999999999998E-2</v>
          </cell>
          <cell r="S42">
            <v>4.3187000000000003E-2</v>
          </cell>
          <cell r="T42">
            <v>4.3541999999999997E-2</v>
          </cell>
          <cell r="U42">
            <v>4.3898E-2</v>
          </cell>
          <cell r="V42">
            <v>4.4252E-2</v>
          </cell>
          <cell r="W42">
            <v>4.4599E-2</v>
          </cell>
          <cell r="X42">
            <v>4.4942000000000003E-2</v>
          </cell>
          <cell r="Y42">
            <v>4.5282000000000003E-2</v>
          </cell>
          <cell r="Z42">
            <v>4.5619E-2</v>
          </cell>
          <cell r="AA42">
            <v>4.5952E-2</v>
          </cell>
          <cell r="AB42">
            <v>4.6282999999999998E-2</v>
          </cell>
          <cell r="AC42">
            <v>4.6611E-2</v>
          </cell>
          <cell r="AD42">
            <v>4.6935999999999999E-2</v>
          </cell>
          <cell r="AE42">
            <v>4.7258000000000001E-2</v>
          </cell>
          <cell r="AF42">
            <v>8.3049999999999999E-3</v>
          </cell>
        </row>
        <row r="43">
          <cell r="A43" t="str">
            <v>RKI000:fa_Dishwashers</v>
          </cell>
          <cell r="C43">
            <v>2.7618E-2</v>
          </cell>
          <cell r="D43">
            <v>2.8063999999999999E-2</v>
          </cell>
          <cell r="E43">
            <v>2.8506E-2</v>
          </cell>
          <cell r="F43">
            <v>2.8944999999999999E-2</v>
          </cell>
          <cell r="G43">
            <v>2.937E-2</v>
          </cell>
          <cell r="H43">
            <v>2.9781999999999999E-2</v>
          </cell>
          <cell r="I43">
            <v>3.0232999999999999E-2</v>
          </cell>
          <cell r="J43">
            <v>3.0721999999999999E-2</v>
          </cell>
          <cell r="K43">
            <v>3.1241999999999999E-2</v>
          </cell>
          <cell r="L43">
            <v>3.1796999999999999E-2</v>
          </cell>
          <cell r="M43">
            <v>3.2391999999999997E-2</v>
          </cell>
          <cell r="N43">
            <v>3.3027000000000001E-2</v>
          </cell>
          <cell r="O43">
            <v>3.3702000000000003E-2</v>
          </cell>
          <cell r="P43">
            <v>3.4373000000000001E-2</v>
          </cell>
          <cell r="Q43">
            <v>3.5042999999999998E-2</v>
          </cell>
          <cell r="R43">
            <v>3.5709999999999999E-2</v>
          </cell>
          <cell r="S43">
            <v>3.6374999999999998E-2</v>
          </cell>
          <cell r="T43">
            <v>3.7035999999999999E-2</v>
          </cell>
          <cell r="U43">
            <v>3.7698000000000002E-2</v>
          </cell>
          <cell r="V43">
            <v>3.8358999999999997E-2</v>
          </cell>
          <cell r="W43">
            <v>3.9015000000000001E-2</v>
          </cell>
          <cell r="X43">
            <v>3.9667000000000001E-2</v>
          </cell>
          <cell r="Y43">
            <v>4.0315999999999998E-2</v>
          </cell>
          <cell r="Z43">
            <v>4.0961999999999998E-2</v>
          </cell>
          <cell r="AA43">
            <v>4.1605000000000003E-2</v>
          </cell>
          <cell r="AB43">
            <v>4.2244999999999998E-2</v>
          </cell>
          <cell r="AC43">
            <v>4.2882000000000003E-2</v>
          </cell>
          <cell r="AD43">
            <v>4.3513999999999997E-2</v>
          </cell>
          <cell r="AE43">
            <v>4.4143000000000002E-2</v>
          </cell>
          <cell r="AF43">
            <v>1.6889999999999999E-2</v>
          </cell>
        </row>
        <row r="44">
          <cell r="A44" t="str">
            <v>RKI000:fa_ColorTelevisi</v>
          </cell>
          <cell r="C44">
            <v>0.18509200000000001</v>
          </cell>
          <cell r="D44">
            <v>0.181559</v>
          </cell>
          <cell r="E44">
            <v>0.178365</v>
          </cell>
          <cell r="F44">
            <v>0.17569199999999999</v>
          </cell>
          <cell r="G44">
            <v>0.17295099999999999</v>
          </cell>
          <cell r="H44">
            <v>0.17014299999999999</v>
          </cell>
          <cell r="I44">
            <v>0.16719800000000001</v>
          </cell>
          <cell r="J44">
            <v>0.16413900000000001</v>
          </cell>
          <cell r="K44">
            <v>0.16098699999999999</v>
          </cell>
          <cell r="L44">
            <v>0.15786700000000001</v>
          </cell>
          <cell r="M44">
            <v>0.154866</v>
          </cell>
          <cell r="N44">
            <v>0.151867</v>
          </cell>
          <cell r="O44">
            <v>0.14899799999999999</v>
          </cell>
          <cell r="P44">
            <v>0.14658499999999999</v>
          </cell>
          <cell r="Q44">
            <v>0.14447299999999999</v>
          </cell>
          <cell r="R44">
            <v>0.142566</v>
          </cell>
          <cell r="S44">
            <v>0.14076</v>
          </cell>
          <cell r="T44">
            <v>0.13918900000000001</v>
          </cell>
          <cell r="U44">
            <v>0.13791</v>
          </cell>
          <cell r="V44">
            <v>0.136911</v>
          </cell>
          <cell r="W44">
            <v>0.13620699999999999</v>
          </cell>
          <cell r="X44">
            <v>0.13575499999999999</v>
          </cell>
          <cell r="Y44">
            <v>0.13553699999999999</v>
          </cell>
          <cell r="Z44">
            <v>0.13555200000000001</v>
          </cell>
          <cell r="AA44">
            <v>0.13580200000000001</v>
          </cell>
          <cell r="AB44">
            <v>0.136265</v>
          </cell>
          <cell r="AC44">
            <v>0.13685</v>
          </cell>
          <cell r="AD44">
            <v>0.13759299999999999</v>
          </cell>
          <cell r="AE44">
            <v>0.13852700000000001</v>
          </cell>
          <cell r="AF44">
            <v>-1.0296E-2</v>
          </cell>
        </row>
        <row r="45">
          <cell r="A45" t="str">
            <v>RKI000:fa_PersonalCompu</v>
          </cell>
          <cell r="C45">
            <v>0.120106</v>
          </cell>
          <cell r="D45">
            <v>0.118562</v>
          </cell>
          <cell r="E45">
            <v>0.11693099999999999</v>
          </cell>
          <cell r="F45">
            <v>0.11536299999999999</v>
          </cell>
          <cell r="G45">
            <v>0.113493</v>
          </cell>
          <cell r="H45">
            <v>0.111328</v>
          </cell>
          <cell r="I45">
            <v>0.108857</v>
          </cell>
          <cell r="J45">
            <v>0.106117</v>
          </cell>
          <cell r="K45">
            <v>0.103168</v>
          </cell>
          <cell r="L45">
            <v>0.100088</v>
          </cell>
          <cell r="M45">
            <v>9.6979999999999997E-2</v>
          </cell>
          <cell r="N45">
            <v>9.3785999999999994E-2</v>
          </cell>
          <cell r="O45">
            <v>9.0609999999999996E-2</v>
          </cell>
          <cell r="P45">
            <v>8.7647000000000003E-2</v>
          </cell>
          <cell r="Q45">
            <v>8.4848000000000007E-2</v>
          </cell>
          <cell r="R45">
            <v>8.2132999999999998E-2</v>
          </cell>
          <cell r="S45">
            <v>7.9492999999999994E-2</v>
          </cell>
          <cell r="T45">
            <v>7.7007999999999993E-2</v>
          </cell>
          <cell r="U45">
            <v>7.4726000000000001E-2</v>
          </cell>
          <cell r="V45">
            <v>7.2651999999999994E-2</v>
          </cell>
          <cell r="W45">
            <v>7.0824999999999999E-2</v>
          </cell>
          <cell r="X45">
            <v>6.9226999999999997E-2</v>
          </cell>
          <cell r="Y45">
            <v>6.7875000000000005E-2</v>
          </cell>
          <cell r="Z45">
            <v>6.6753000000000007E-2</v>
          </cell>
          <cell r="AA45">
            <v>6.5956000000000001E-2</v>
          </cell>
          <cell r="AB45">
            <v>6.5417000000000003E-2</v>
          </cell>
          <cell r="AC45">
            <v>6.5087000000000006E-2</v>
          </cell>
          <cell r="AD45">
            <v>6.4992999999999995E-2</v>
          </cell>
          <cell r="AE45">
            <v>6.5106999999999998E-2</v>
          </cell>
          <cell r="AF45">
            <v>-2.1631999999999998E-2</v>
          </cell>
        </row>
        <row r="46">
          <cell r="A46" t="str">
            <v>RKI000:fa_FurnaceFans</v>
          </cell>
          <cell r="C46">
            <v>8.9175000000000004E-2</v>
          </cell>
          <cell r="D46">
            <v>8.8249999999999995E-2</v>
          </cell>
          <cell r="E46">
            <v>7.9128000000000004E-2</v>
          </cell>
          <cell r="F46">
            <v>8.0093999999999999E-2</v>
          </cell>
          <cell r="G46">
            <v>8.0979999999999996E-2</v>
          </cell>
          <cell r="H46">
            <v>8.1729999999999997E-2</v>
          </cell>
          <cell r="I46">
            <v>8.2280000000000006E-2</v>
          </cell>
          <cell r="J46">
            <v>8.2540000000000002E-2</v>
          </cell>
          <cell r="K46">
            <v>8.2561999999999997E-2</v>
          </cell>
          <cell r="L46">
            <v>8.2343E-2</v>
          </cell>
          <cell r="M46">
            <v>8.1923999999999997E-2</v>
          </cell>
          <cell r="N46">
            <v>8.1309000000000006E-2</v>
          </cell>
          <cell r="O46">
            <v>8.0431000000000002E-2</v>
          </cell>
          <cell r="P46">
            <v>7.9390000000000002E-2</v>
          </cell>
          <cell r="Q46">
            <v>7.8254000000000004E-2</v>
          </cell>
          <cell r="R46">
            <v>7.7045000000000002E-2</v>
          </cell>
          <cell r="S46">
            <v>7.5693999999999997E-2</v>
          </cell>
          <cell r="T46">
            <v>7.4348999999999998E-2</v>
          </cell>
          <cell r="U46">
            <v>7.3050000000000004E-2</v>
          </cell>
          <cell r="V46">
            <v>7.1817000000000006E-2</v>
          </cell>
          <cell r="W46">
            <v>7.0639999999999994E-2</v>
          </cell>
          <cell r="X46">
            <v>6.9587999999999997E-2</v>
          </cell>
          <cell r="Y46">
            <v>6.8662000000000001E-2</v>
          </cell>
          <cell r="Z46">
            <v>6.7822999999999994E-2</v>
          </cell>
          <cell r="AA46">
            <v>6.7005999999999996E-2</v>
          </cell>
          <cell r="AB46">
            <v>6.6321000000000005E-2</v>
          </cell>
          <cell r="AC46">
            <v>6.5775E-2</v>
          </cell>
          <cell r="AD46">
            <v>6.5343999999999999E-2</v>
          </cell>
          <cell r="AE46">
            <v>6.4996999999999999E-2</v>
          </cell>
          <cell r="AF46">
            <v>-1.1231E-2</v>
          </cell>
        </row>
        <row r="47">
          <cell r="A47" t="str">
            <v>RKI000:fa_OtherUses</v>
          </cell>
          <cell r="C47">
            <v>1.7289920000000001</v>
          </cell>
          <cell r="D47">
            <v>1.778594</v>
          </cell>
          <cell r="E47">
            <v>1.805526</v>
          </cell>
          <cell r="F47">
            <v>1.8416680000000001</v>
          </cell>
          <cell r="G47">
            <v>1.877618</v>
          </cell>
          <cell r="H47">
            <v>1.9181360000000001</v>
          </cell>
          <cell r="I47">
            <v>1.9534260000000001</v>
          </cell>
          <cell r="J47">
            <v>1.984526</v>
          </cell>
          <cell r="K47">
            <v>2.015298</v>
          </cell>
          <cell r="L47">
            <v>2.045995</v>
          </cell>
          <cell r="M47">
            <v>2.0771999999999999</v>
          </cell>
          <cell r="N47">
            <v>2.1083090000000002</v>
          </cell>
          <cell r="O47">
            <v>2.1370680000000002</v>
          </cell>
          <cell r="P47">
            <v>2.1696040000000001</v>
          </cell>
          <cell r="Q47">
            <v>2.2045029999999999</v>
          </cell>
          <cell r="R47">
            <v>2.2416749999999999</v>
          </cell>
          <cell r="S47">
            <v>2.277666</v>
          </cell>
          <cell r="T47">
            <v>2.3144999999999998</v>
          </cell>
          <cell r="U47">
            <v>2.3536220000000001</v>
          </cell>
          <cell r="V47">
            <v>2.393605</v>
          </cell>
          <cell r="W47">
            <v>2.4362240000000002</v>
          </cell>
          <cell r="X47">
            <v>2.4803709999999999</v>
          </cell>
          <cell r="Y47">
            <v>2.5261019999999998</v>
          </cell>
          <cell r="Z47">
            <v>2.5735540000000001</v>
          </cell>
          <cell r="AA47">
            <v>2.6229239999999998</v>
          </cell>
          <cell r="AB47">
            <v>2.6745640000000002</v>
          </cell>
          <cell r="AC47">
            <v>2.727255</v>
          </cell>
          <cell r="AD47">
            <v>2.7817340000000002</v>
          </cell>
          <cell r="AE47">
            <v>2.8402690000000002</v>
          </cell>
          <cell r="AF47">
            <v>1.7885000000000002E-2</v>
          </cell>
        </row>
        <row r="48">
          <cell r="A48" t="str">
            <v>RKI000:fa_DeliveredEner</v>
          </cell>
          <cell r="C48">
            <v>5.2596420000000004</v>
          </cell>
          <cell r="D48">
            <v>5.1701290000000002</v>
          </cell>
          <cell r="E48">
            <v>5.2504400000000002</v>
          </cell>
          <cell r="F48">
            <v>5.3072759999999999</v>
          </cell>
          <cell r="G48">
            <v>5.3626420000000001</v>
          </cell>
          <cell r="H48">
            <v>5.4222320000000002</v>
          </cell>
          <cell r="I48">
            <v>5.4743199999999996</v>
          </cell>
          <cell r="J48">
            <v>5.5182950000000002</v>
          </cell>
          <cell r="K48">
            <v>5.5540880000000001</v>
          </cell>
          <cell r="L48">
            <v>5.5871940000000002</v>
          </cell>
          <cell r="M48">
            <v>5.6225040000000002</v>
          </cell>
          <cell r="N48">
            <v>5.6592840000000004</v>
          </cell>
          <cell r="O48">
            <v>5.694947</v>
          </cell>
          <cell r="P48">
            <v>5.742076</v>
          </cell>
          <cell r="Q48">
            <v>5.7953429999999999</v>
          </cell>
          <cell r="R48">
            <v>5.8523889999999996</v>
          </cell>
          <cell r="S48">
            <v>5.9070590000000003</v>
          </cell>
          <cell r="T48">
            <v>5.9634539999999996</v>
          </cell>
          <cell r="U48">
            <v>6.0202999999999998</v>
          </cell>
          <cell r="V48">
            <v>6.0802500000000004</v>
          </cell>
          <cell r="W48">
            <v>6.1456559999999998</v>
          </cell>
          <cell r="X48">
            <v>6.2151889999999996</v>
          </cell>
          <cell r="Y48">
            <v>6.2886449999999998</v>
          </cell>
          <cell r="Z48">
            <v>6.3656980000000001</v>
          </cell>
          <cell r="AA48">
            <v>6.4482220000000003</v>
          </cell>
          <cell r="AB48">
            <v>6.5356100000000001</v>
          </cell>
          <cell r="AC48">
            <v>6.6252180000000003</v>
          </cell>
          <cell r="AD48">
            <v>6.7176070000000001</v>
          </cell>
          <cell r="AE48">
            <v>6.816999</v>
          </cell>
          <cell r="AF48">
            <v>9.306E-3</v>
          </cell>
        </row>
        <row r="49">
          <cell r="A49" t="str">
            <v>RKI000:fa_OwnGeneration</v>
          </cell>
          <cell r="C49">
            <v>0.112023</v>
          </cell>
          <cell r="D49">
            <v>0.123458</v>
          </cell>
          <cell r="E49">
            <v>0.13652900000000001</v>
          </cell>
          <cell r="F49">
            <v>0.14977699999999999</v>
          </cell>
          <cell r="G49">
            <v>0.16300899999999999</v>
          </cell>
          <cell r="H49">
            <v>0.17658499999999999</v>
          </cell>
          <cell r="I49">
            <v>0.19053</v>
          </cell>
          <cell r="J49">
            <v>0.20494499999999999</v>
          </cell>
          <cell r="K49">
            <v>0.21981999999999999</v>
          </cell>
          <cell r="L49">
            <v>0.23524600000000001</v>
          </cell>
          <cell r="M49">
            <v>0.25148999999999999</v>
          </cell>
          <cell r="N49">
            <v>0.26793699999999998</v>
          </cell>
          <cell r="O49">
            <v>0.28465000000000001</v>
          </cell>
          <cell r="P49">
            <v>0.29947400000000002</v>
          </cell>
          <cell r="Q49">
            <v>0.31491799999999998</v>
          </cell>
          <cell r="R49">
            <v>0.33096799999999998</v>
          </cell>
          <cell r="S49">
            <v>0.34801199999999999</v>
          </cell>
          <cell r="T49">
            <v>0.36618699999999998</v>
          </cell>
          <cell r="U49">
            <v>0.38540000000000002</v>
          </cell>
          <cell r="V49">
            <v>0.40570899999999999</v>
          </cell>
          <cell r="W49">
            <v>0.427124</v>
          </cell>
          <cell r="X49">
            <v>0.44966</v>
          </cell>
          <cell r="Y49">
            <v>0.47307100000000002</v>
          </cell>
          <cell r="Z49">
            <v>0.49757400000000002</v>
          </cell>
          <cell r="AA49">
            <v>0.52299700000000005</v>
          </cell>
          <cell r="AB49">
            <v>0.54935500000000004</v>
          </cell>
          <cell r="AC49">
            <v>0.57694599999999996</v>
          </cell>
          <cell r="AD49">
            <v>0.60526800000000003</v>
          </cell>
          <cell r="AE49">
            <v>0.63452399999999998</v>
          </cell>
          <cell r="AF49">
            <v>6.3893000000000005E-2</v>
          </cell>
        </row>
        <row r="50">
          <cell r="A50" t="str">
            <v>RKI000:fa_PurchasedElec</v>
          </cell>
          <cell r="C50">
            <v>5.1476179999999996</v>
          </cell>
          <cell r="D50">
            <v>5.0466709999999999</v>
          </cell>
          <cell r="E50">
            <v>5.1139109999999999</v>
          </cell>
          <cell r="F50">
            <v>5.1574989999999996</v>
          </cell>
          <cell r="G50">
            <v>5.1996339999999996</v>
          </cell>
          <cell r="H50">
            <v>5.2456469999999999</v>
          </cell>
          <cell r="I50">
            <v>5.2837899999999998</v>
          </cell>
          <cell r="J50">
            <v>5.3133499999999998</v>
          </cell>
          <cell r="K50">
            <v>5.3342679999999998</v>
          </cell>
          <cell r="L50">
            <v>5.3519490000000003</v>
          </cell>
          <cell r="M50">
            <v>5.3710139999999997</v>
          </cell>
          <cell r="N50">
            <v>5.3913460000000004</v>
          </cell>
          <cell r="O50">
            <v>5.4102969999999999</v>
          </cell>
          <cell r="P50">
            <v>5.4426019999999999</v>
          </cell>
          <cell r="Q50">
            <v>5.4804250000000003</v>
          </cell>
          <cell r="R50">
            <v>5.5214210000000001</v>
          </cell>
          <cell r="S50">
            <v>5.5590469999999996</v>
          </cell>
          <cell r="T50">
            <v>5.5972670000000004</v>
          </cell>
          <cell r="U50">
            <v>5.6349</v>
          </cell>
          <cell r="V50">
            <v>5.6745409999999996</v>
          </cell>
          <cell r="W50">
            <v>5.7185319999999997</v>
          </cell>
          <cell r="X50">
            <v>5.7655289999999999</v>
          </cell>
          <cell r="Y50">
            <v>5.8155739999999998</v>
          </cell>
          <cell r="Z50">
            <v>5.8681239999999999</v>
          </cell>
          <cell r="AA50">
            <v>5.9252250000000002</v>
          </cell>
          <cell r="AB50">
            <v>5.9862549999999999</v>
          </cell>
          <cell r="AC50">
            <v>6.0482719999999999</v>
          </cell>
          <cell r="AD50">
            <v>6.1123390000000004</v>
          </cell>
          <cell r="AE50">
            <v>6.1824750000000002</v>
          </cell>
          <cell r="AF50">
            <v>6.5640000000000004E-3</v>
          </cell>
        </row>
        <row r="53">
          <cell r="A53" t="str">
            <v>RKI000:ga_SpaceHeating</v>
          </cell>
          <cell r="C53">
            <v>3.7369300000000001</v>
          </cell>
          <cell r="D53">
            <v>3.7861340000000001</v>
          </cell>
          <cell r="E53">
            <v>3.5242059999999999</v>
          </cell>
          <cell r="F53">
            <v>3.5347719999999998</v>
          </cell>
          <cell r="G53">
            <v>3.5407920000000002</v>
          </cell>
          <cell r="H53">
            <v>3.5382799999999999</v>
          </cell>
          <cell r="I53">
            <v>3.5293040000000002</v>
          </cell>
          <cell r="J53">
            <v>3.510945</v>
          </cell>
          <cell r="K53">
            <v>3.4878969999999998</v>
          </cell>
          <cell r="L53">
            <v>3.4622350000000002</v>
          </cell>
          <cell r="M53">
            <v>3.4365359999999998</v>
          </cell>
          <cell r="N53">
            <v>3.41919</v>
          </cell>
          <cell r="O53">
            <v>3.3989539999999998</v>
          </cell>
          <cell r="P53">
            <v>3.379413</v>
          </cell>
          <cell r="Q53">
            <v>3.362053</v>
          </cell>
          <cell r="R53">
            <v>3.3461120000000002</v>
          </cell>
          <cell r="S53">
            <v>3.3294380000000001</v>
          </cell>
          <cell r="T53">
            <v>3.3147989999999998</v>
          </cell>
          <cell r="U53">
            <v>3.3015089999999998</v>
          </cell>
          <cell r="V53">
            <v>3.2886820000000001</v>
          </cell>
          <cell r="W53">
            <v>3.2766220000000001</v>
          </cell>
          <cell r="X53">
            <v>3.2663669999999998</v>
          </cell>
          <cell r="Y53">
            <v>3.2576480000000001</v>
          </cell>
          <cell r="Z53">
            <v>3.2478159999999998</v>
          </cell>
          <cell r="AA53">
            <v>3.2346270000000001</v>
          </cell>
          <cell r="AB53">
            <v>3.2227749999999999</v>
          </cell>
          <cell r="AC53">
            <v>3.212637</v>
          </cell>
          <cell r="AD53">
            <v>3.2025510000000001</v>
          </cell>
          <cell r="AE53">
            <v>3.191122</v>
          </cell>
          <cell r="AF53">
            <v>-5.6230000000000004E-3</v>
          </cell>
        </row>
        <row r="54">
          <cell r="A54" t="str">
            <v>RKI000:ga_SpaceCooling</v>
          </cell>
          <cell r="C54">
            <v>5.8888000000000003E-2</v>
          </cell>
          <cell r="D54">
            <v>5.0529999999999999E-2</v>
          </cell>
          <cell r="E54">
            <v>5.9461E-2</v>
          </cell>
          <cell r="F54">
            <v>5.9824000000000002E-2</v>
          </cell>
          <cell r="G54">
            <v>6.0086000000000001E-2</v>
          </cell>
          <cell r="H54">
            <v>6.0236999999999999E-2</v>
          </cell>
          <cell r="I54">
            <v>6.0283000000000003E-2</v>
          </cell>
          <cell r="J54">
            <v>6.0234999999999997E-2</v>
          </cell>
          <cell r="K54">
            <v>6.0099E-2</v>
          </cell>
          <cell r="L54">
            <v>5.9889999999999999E-2</v>
          </cell>
          <cell r="M54">
            <v>5.9665999999999997E-2</v>
          </cell>
          <cell r="N54">
            <v>5.9420000000000001E-2</v>
          </cell>
          <cell r="O54">
            <v>5.9214999999999997E-2</v>
          </cell>
          <cell r="P54">
            <v>5.9098999999999999E-2</v>
          </cell>
          <cell r="Q54">
            <v>5.9116000000000002E-2</v>
          </cell>
          <cell r="R54">
            <v>5.9265999999999999E-2</v>
          </cell>
          <cell r="S54">
            <v>5.9430999999999998E-2</v>
          </cell>
          <cell r="T54">
            <v>5.9636000000000002E-2</v>
          </cell>
          <cell r="U54">
            <v>5.9840999999999998E-2</v>
          </cell>
          <cell r="V54">
            <v>6.0023E-2</v>
          </cell>
          <cell r="W54">
            <v>6.0231E-2</v>
          </cell>
          <cell r="X54">
            <v>6.0454000000000001E-2</v>
          </cell>
          <cell r="Y54">
            <v>6.0706000000000003E-2</v>
          </cell>
          <cell r="Z54">
            <v>6.0935999999999997E-2</v>
          </cell>
          <cell r="AA54">
            <v>6.1136999999999997E-2</v>
          </cell>
          <cell r="AB54">
            <v>6.1339999999999999E-2</v>
          </cell>
          <cell r="AC54">
            <v>6.1596999999999999E-2</v>
          </cell>
          <cell r="AD54">
            <v>6.1870000000000001E-2</v>
          </cell>
          <cell r="AE54">
            <v>6.2121999999999997E-2</v>
          </cell>
          <cell r="AF54">
            <v>1.9109999999999999E-3</v>
          </cell>
        </row>
        <row r="55">
          <cell r="A55" t="str">
            <v>RKI000:ga_WaterHeating</v>
          </cell>
          <cell r="C55">
            <v>0.98298799999999997</v>
          </cell>
          <cell r="D55">
            <v>0.980209</v>
          </cell>
          <cell r="E55">
            <v>0.98977099999999996</v>
          </cell>
          <cell r="F55">
            <v>1.0055149999999999</v>
          </cell>
          <cell r="G55">
            <v>1.0222389999999999</v>
          </cell>
          <cell r="H55">
            <v>1.038243</v>
          </cell>
          <cell r="I55">
            <v>1.0537510000000001</v>
          </cell>
          <cell r="J55">
            <v>1.066705</v>
          </cell>
          <cell r="K55">
            <v>1.078192</v>
          </cell>
          <cell r="L55">
            <v>1.087593</v>
          </cell>
          <cell r="M55">
            <v>1.096298</v>
          </cell>
          <cell r="N55">
            <v>1.1049169999999999</v>
          </cell>
          <cell r="O55">
            <v>1.1131009999999999</v>
          </cell>
          <cell r="P55">
            <v>1.121259</v>
          </cell>
          <cell r="Q55">
            <v>1.1294930000000001</v>
          </cell>
          <cell r="R55">
            <v>1.13727</v>
          </cell>
          <cell r="S55">
            <v>1.1440520000000001</v>
          </cell>
          <cell r="T55">
            <v>1.1511439999999999</v>
          </cell>
          <cell r="U55">
            <v>1.158029</v>
          </cell>
          <cell r="V55">
            <v>1.1645909999999999</v>
          </cell>
          <cell r="W55">
            <v>1.1712849999999999</v>
          </cell>
          <cell r="X55">
            <v>1.178668</v>
          </cell>
          <cell r="Y55">
            <v>1.186804</v>
          </cell>
          <cell r="Z55">
            <v>1.1945509999999999</v>
          </cell>
          <cell r="AA55">
            <v>1.1994590000000001</v>
          </cell>
          <cell r="AB55">
            <v>1.205508</v>
          </cell>
          <cell r="AC55">
            <v>1.2130890000000001</v>
          </cell>
          <cell r="AD55">
            <v>1.221263</v>
          </cell>
          <cell r="AE55">
            <v>1.2289669999999999</v>
          </cell>
          <cell r="AF55">
            <v>8.0079999999999995E-3</v>
          </cell>
        </row>
        <row r="56">
          <cell r="A56" t="str">
            <v>RKI000:ga_Cooking</v>
          </cell>
          <cell r="C56">
            <v>0.10353900000000001</v>
          </cell>
          <cell r="D56">
            <v>0.10372099999999999</v>
          </cell>
          <cell r="E56">
            <v>0.10392999999999999</v>
          </cell>
          <cell r="F56">
            <v>0.104173</v>
          </cell>
          <cell r="G56">
            <v>0.104412</v>
          </cell>
          <cell r="H56">
            <v>0.10465000000000001</v>
          </cell>
          <cell r="I56">
            <v>0.10492</v>
          </cell>
          <cell r="J56">
            <v>0.105265</v>
          </cell>
          <cell r="K56">
            <v>0.10567799999999999</v>
          </cell>
          <cell r="L56">
            <v>0.10617600000000001</v>
          </cell>
          <cell r="M56">
            <v>0.10677300000000001</v>
          </cell>
          <cell r="N56">
            <v>0.107469</v>
          </cell>
          <cell r="O56">
            <v>0.108208</v>
          </cell>
          <cell r="P56">
            <v>0.109004</v>
          </cell>
          <cell r="Q56">
            <v>0.10985200000000001</v>
          </cell>
          <cell r="R56">
            <v>0.11074299999999999</v>
          </cell>
          <cell r="S56">
            <v>0.111655</v>
          </cell>
          <cell r="T56">
            <v>0.11258700000000001</v>
          </cell>
          <cell r="U56">
            <v>0.113552</v>
          </cell>
          <cell r="V56">
            <v>0.11454499999999999</v>
          </cell>
          <cell r="W56">
            <v>0.11555799999999999</v>
          </cell>
          <cell r="X56">
            <v>0.116595</v>
          </cell>
          <cell r="Y56">
            <v>0.117656</v>
          </cell>
          <cell r="Z56">
            <v>0.11873599999999999</v>
          </cell>
          <cell r="AA56">
            <v>0.119822</v>
          </cell>
          <cell r="AB56">
            <v>0.120911</v>
          </cell>
          <cell r="AC56">
            <v>0.121992</v>
          </cell>
          <cell r="AD56">
            <v>0.123053</v>
          </cell>
          <cell r="AE56">
            <v>0.12409000000000001</v>
          </cell>
          <cell r="AF56">
            <v>6.4869999999999997E-3</v>
          </cell>
        </row>
        <row r="57">
          <cell r="A57" t="str">
            <v>RKI000:ga_ClothesDryers</v>
          </cell>
          <cell r="C57">
            <v>3.9712999999999998E-2</v>
          </cell>
          <cell r="D57">
            <v>4.0030999999999997E-2</v>
          </cell>
          <cell r="E57">
            <v>4.0827000000000002E-2</v>
          </cell>
          <cell r="F57">
            <v>4.1871999999999999E-2</v>
          </cell>
          <cell r="G57">
            <v>4.2965000000000003E-2</v>
          </cell>
          <cell r="H57">
            <v>4.4041999999999998E-2</v>
          </cell>
          <cell r="I57">
            <v>4.5060000000000003E-2</v>
          </cell>
          <cell r="J57">
            <v>4.5927000000000003E-2</v>
          </cell>
          <cell r="K57">
            <v>4.6698000000000003E-2</v>
          </cell>
          <cell r="L57">
            <v>4.7412999999999997E-2</v>
          </cell>
          <cell r="M57">
            <v>4.8115999999999999E-2</v>
          </cell>
          <cell r="N57">
            <v>4.879E-2</v>
          </cell>
          <cell r="O57">
            <v>4.9444000000000002E-2</v>
          </cell>
          <cell r="P57">
            <v>5.008E-2</v>
          </cell>
          <cell r="Q57">
            <v>5.0721000000000002E-2</v>
          </cell>
          <cell r="R57">
            <v>5.1386000000000001E-2</v>
          </cell>
          <cell r="S57">
            <v>5.2047999999999997E-2</v>
          </cell>
          <cell r="T57">
            <v>5.2755000000000003E-2</v>
          </cell>
          <cell r="U57">
            <v>5.3475000000000002E-2</v>
          </cell>
          <cell r="V57">
            <v>5.4198000000000003E-2</v>
          </cell>
          <cell r="W57">
            <v>5.4938000000000001E-2</v>
          </cell>
          <cell r="X57">
            <v>5.5710999999999997E-2</v>
          </cell>
          <cell r="Y57">
            <v>5.6512E-2</v>
          </cell>
          <cell r="Z57">
            <v>5.7282E-2</v>
          </cell>
          <cell r="AA57">
            <v>5.7895000000000002E-2</v>
          </cell>
          <cell r="AB57">
            <v>5.8550999999999999E-2</v>
          </cell>
          <cell r="AC57">
            <v>5.9274E-2</v>
          </cell>
          <cell r="AD57">
            <v>6.0025000000000002E-2</v>
          </cell>
          <cell r="AE57">
            <v>6.0749999999999998E-2</v>
          </cell>
          <cell r="AF57">
            <v>1.5298000000000001E-2</v>
          </cell>
        </row>
        <row r="58">
          <cell r="A58" t="str">
            <v>RKI000:ga_OtherNatGas</v>
          </cell>
          <cell r="C58">
            <v>0.22733500000000001</v>
          </cell>
          <cell r="D58">
            <v>0.225826</v>
          </cell>
          <cell r="E58">
            <v>0.22627800000000001</v>
          </cell>
          <cell r="F58">
            <v>0.22780500000000001</v>
          </cell>
          <cell r="G58">
            <v>0.22943</v>
          </cell>
          <cell r="H58">
            <v>0.23081199999999999</v>
          </cell>
          <cell r="I58">
            <v>0.23187099999999999</v>
          </cell>
          <cell r="J58">
            <v>0.23214099999999999</v>
          </cell>
          <cell r="K58">
            <v>0.23191100000000001</v>
          </cell>
          <cell r="L58">
            <v>0.23139599999999999</v>
          </cell>
          <cell r="M58">
            <v>0.23083100000000001</v>
          </cell>
          <cell r="N58">
            <v>0.23017299999999999</v>
          </cell>
          <cell r="O58">
            <v>0.22950300000000001</v>
          </cell>
          <cell r="P58">
            <v>0.22885800000000001</v>
          </cell>
          <cell r="Q58">
            <v>0.22833500000000001</v>
          </cell>
          <cell r="R58">
            <v>0.22784299999999999</v>
          </cell>
          <cell r="S58">
            <v>0.227266</v>
          </cell>
          <cell r="T58">
            <v>0.22681899999999999</v>
          </cell>
          <cell r="U58">
            <v>0.226353</v>
          </cell>
          <cell r="V58">
            <v>0.225855</v>
          </cell>
          <cell r="W58">
            <v>0.225413</v>
          </cell>
          <cell r="X58">
            <v>0.22509299999999999</v>
          </cell>
          <cell r="Y58">
            <v>0.22487799999999999</v>
          </cell>
          <cell r="Z58">
            <v>0.22455700000000001</v>
          </cell>
          <cell r="AA58">
            <v>0.22354599999999999</v>
          </cell>
          <cell r="AB58">
            <v>0.222772</v>
          </cell>
          <cell r="AC58">
            <v>0.22233800000000001</v>
          </cell>
          <cell r="AD58">
            <v>0.22208800000000001</v>
          </cell>
          <cell r="AE58">
            <v>0.22178899999999999</v>
          </cell>
          <cell r="AF58">
            <v>-8.8199999999999997E-4</v>
          </cell>
        </row>
        <row r="59">
          <cell r="A59" t="str">
            <v>RKI000:ga_DeliveredEner</v>
          </cell>
          <cell r="C59">
            <v>5.1493919999999997</v>
          </cell>
          <cell r="D59">
            <v>5.1864509999999999</v>
          </cell>
          <cell r="E59">
            <v>4.9444739999999996</v>
          </cell>
          <cell r="F59">
            <v>4.9739610000000001</v>
          </cell>
          <cell r="G59">
            <v>4.9999250000000002</v>
          </cell>
          <cell r="H59">
            <v>5.0162659999999999</v>
          </cell>
          <cell r="I59">
            <v>5.0251890000000001</v>
          </cell>
          <cell r="J59">
            <v>5.021217</v>
          </cell>
          <cell r="K59">
            <v>5.0104759999999997</v>
          </cell>
          <cell r="L59">
            <v>4.9947030000000003</v>
          </cell>
          <cell r="M59">
            <v>4.9782209999999996</v>
          </cell>
          <cell r="N59">
            <v>4.9699590000000002</v>
          </cell>
          <cell r="O59">
            <v>4.9584260000000002</v>
          </cell>
          <cell r="P59">
            <v>4.9477130000000002</v>
          </cell>
          <cell r="Q59">
            <v>4.9395699999999998</v>
          </cell>
          <cell r="R59">
            <v>4.9326210000000001</v>
          </cell>
          <cell r="S59">
            <v>4.9238910000000002</v>
          </cell>
          <cell r="T59">
            <v>4.9177400000000002</v>
          </cell>
          <cell r="U59">
            <v>4.9127590000000003</v>
          </cell>
          <cell r="V59">
            <v>4.9078949999999999</v>
          </cell>
          <cell r="W59">
            <v>4.9040470000000003</v>
          </cell>
          <cell r="X59">
            <v>4.9028879999999999</v>
          </cell>
          <cell r="Y59">
            <v>4.904204</v>
          </cell>
          <cell r="Z59">
            <v>4.9038760000000003</v>
          </cell>
          <cell r="AA59">
            <v>4.8964850000000002</v>
          </cell>
          <cell r="AB59">
            <v>4.8918569999999999</v>
          </cell>
          <cell r="AC59">
            <v>4.8909269999999996</v>
          </cell>
          <cell r="AD59">
            <v>4.8908509999999996</v>
          </cell>
          <cell r="AE59">
            <v>4.8888410000000002</v>
          </cell>
          <cell r="AF59">
            <v>-1.853E-3</v>
          </cell>
        </row>
        <row r="62">
          <cell r="A62" t="str">
            <v>RKI000:ha_SpaceHeating</v>
          </cell>
          <cell r="C62">
            <v>0.38192500000000001</v>
          </cell>
          <cell r="D62">
            <v>0.38353599999999999</v>
          </cell>
          <cell r="E62">
            <v>0.32749</v>
          </cell>
          <cell r="F62">
            <v>0.323264</v>
          </cell>
          <cell r="G62">
            <v>0.31815500000000002</v>
          </cell>
          <cell r="H62">
            <v>0.31265199999999999</v>
          </cell>
          <cell r="I62">
            <v>0.30687900000000001</v>
          </cell>
          <cell r="J62">
            <v>0.300867</v>
          </cell>
          <cell r="K62">
            <v>0.29493999999999998</v>
          </cell>
          <cell r="L62">
            <v>0.289076</v>
          </cell>
          <cell r="M62">
            <v>0.28336600000000001</v>
          </cell>
          <cell r="N62">
            <v>0.27821800000000002</v>
          </cell>
          <cell r="O62">
            <v>0.273003</v>
          </cell>
          <cell r="P62">
            <v>0.26784599999999997</v>
          </cell>
          <cell r="Q62">
            <v>0.26289899999999999</v>
          </cell>
          <cell r="R62">
            <v>0.25812299999999999</v>
          </cell>
          <cell r="S62">
            <v>0.25350699999999998</v>
          </cell>
          <cell r="T62">
            <v>0.24901699999999999</v>
          </cell>
          <cell r="U62">
            <v>0.24471499999999999</v>
          </cell>
          <cell r="V62">
            <v>0.240453</v>
          </cell>
          <cell r="W62">
            <v>0.236259</v>
          </cell>
          <cell r="X62">
            <v>0.232016</v>
          </cell>
          <cell r="Y62">
            <v>0.22792000000000001</v>
          </cell>
          <cell r="Z62">
            <v>0.223829</v>
          </cell>
          <cell r="AA62">
            <v>0.219666</v>
          </cell>
          <cell r="AB62">
            <v>0.21551799999999999</v>
          </cell>
          <cell r="AC62">
            <v>0.21145800000000001</v>
          </cell>
          <cell r="AD62">
            <v>0.20741999999999999</v>
          </cell>
          <cell r="AE62">
            <v>0.203485</v>
          </cell>
          <cell r="AF62">
            <v>-2.2235999999999999E-2</v>
          </cell>
        </row>
        <row r="63">
          <cell r="A63" t="str">
            <v>RKI000:ha_WaterHeating</v>
          </cell>
          <cell r="C63">
            <v>4.3041000000000003E-2</v>
          </cell>
          <cell r="D63">
            <v>4.0314999999999997E-2</v>
          </cell>
          <cell r="E63">
            <v>3.8573000000000003E-2</v>
          </cell>
          <cell r="F63">
            <v>3.7465999999999999E-2</v>
          </cell>
          <cell r="G63">
            <v>3.6442000000000002E-2</v>
          </cell>
          <cell r="H63">
            <v>3.5552E-2</v>
          </cell>
          <cell r="I63">
            <v>3.4810000000000001E-2</v>
          </cell>
          <cell r="J63">
            <v>3.4218999999999999E-2</v>
          </cell>
          <cell r="K63">
            <v>3.3803E-2</v>
          </cell>
          <cell r="L63">
            <v>3.3316999999999999E-2</v>
          </cell>
          <cell r="M63">
            <v>3.2805000000000001E-2</v>
          </cell>
          <cell r="N63">
            <v>3.227E-2</v>
          </cell>
          <cell r="O63">
            <v>3.1734999999999999E-2</v>
          </cell>
          <cell r="P63">
            <v>3.1182000000000001E-2</v>
          </cell>
          <cell r="Q63">
            <v>3.0637000000000001E-2</v>
          </cell>
          <cell r="R63">
            <v>3.0092000000000001E-2</v>
          </cell>
          <cell r="S63">
            <v>2.9555999999999999E-2</v>
          </cell>
          <cell r="T63">
            <v>2.9034000000000001E-2</v>
          </cell>
          <cell r="U63">
            <v>2.8531000000000001E-2</v>
          </cell>
          <cell r="V63">
            <v>2.8038E-2</v>
          </cell>
          <cell r="W63">
            <v>2.7574000000000001E-2</v>
          </cell>
          <cell r="X63">
            <v>2.7129E-2</v>
          </cell>
          <cell r="Y63">
            <v>2.6714999999999999E-2</v>
          </cell>
          <cell r="Z63">
            <v>2.6321000000000001E-2</v>
          </cell>
          <cell r="AA63">
            <v>2.5933000000000001E-2</v>
          </cell>
          <cell r="AB63">
            <v>2.5562999999999999E-2</v>
          </cell>
          <cell r="AC63">
            <v>2.5212999999999999E-2</v>
          </cell>
          <cell r="AD63">
            <v>2.4871000000000001E-2</v>
          </cell>
          <cell r="AE63">
            <v>2.4542000000000001E-2</v>
          </cell>
          <cell r="AF63">
            <v>-1.9862999999999999E-2</v>
          </cell>
        </row>
        <row r="64">
          <cell r="A64" t="str">
            <v>RKI000:Other_ha_ha</v>
          </cell>
          <cell r="C64">
            <v>7.5310000000000004E-3</v>
          </cell>
          <cell r="D64">
            <v>7.3670000000000003E-3</v>
          </cell>
          <cell r="E64">
            <v>7.3299999999999997E-3</v>
          </cell>
          <cell r="F64">
            <v>7.3689999999999997E-3</v>
          </cell>
          <cell r="G64">
            <v>7.3889999999999997E-3</v>
          </cell>
          <cell r="H64">
            <v>7.3969999999999999E-3</v>
          </cell>
          <cell r="I64">
            <v>7.3959999999999998E-3</v>
          </cell>
          <cell r="J64">
            <v>7.3850000000000001E-3</v>
          </cell>
          <cell r="K64">
            <v>7.3699999999999998E-3</v>
          </cell>
          <cell r="L64">
            <v>7.3499999999999998E-3</v>
          </cell>
          <cell r="M64">
            <v>7.3309999999999998E-3</v>
          </cell>
          <cell r="N64">
            <v>7.3119999999999999E-3</v>
          </cell>
          <cell r="O64">
            <v>7.293E-3</v>
          </cell>
          <cell r="P64">
            <v>7.2750000000000002E-3</v>
          </cell>
          <cell r="Q64">
            <v>7.2570000000000004E-3</v>
          </cell>
          <cell r="R64">
            <v>7.2389999999999998E-3</v>
          </cell>
          <cell r="S64">
            <v>7.2220000000000001E-3</v>
          </cell>
          <cell r="T64">
            <v>7.2049999999999996E-3</v>
          </cell>
          <cell r="U64">
            <v>7.1890000000000001E-3</v>
          </cell>
          <cell r="V64">
            <v>7.1710000000000003E-3</v>
          </cell>
          <cell r="W64">
            <v>7.1549999999999999E-3</v>
          </cell>
          <cell r="X64">
            <v>7.1390000000000004E-3</v>
          </cell>
          <cell r="Y64">
            <v>7.1250000000000003E-3</v>
          </cell>
          <cell r="Z64">
            <v>7.1110000000000001E-3</v>
          </cell>
          <cell r="AA64">
            <v>7.0930000000000003E-3</v>
          </cell>
          <cell r="AB64">
            <v>7.0759999999999998E-3</v>
          </cell>
          <cell r="AC64">
            <v>7.0609999999999996E-3</v>
          </cell>
          <cell r="AD64">
            <v>7.0470000000000003E-3</v>
          </cell>
          <cell r="AE64">
            <v>7.0330000000000002E-3</v>
          </cell>
          <cell r="AF64">
            <v>-2.4420000000000002E-3</v>
          </cell>
        </row>
        <row r="65">
          <cell r="A65" t="str">
            <v>RKI000:ha_DeliveredEner</v>
          </cell>
          <cell r="C65">
            <v>0.43249700000000002</v>
          </cell>
          <cell r="D65">
            <v>0.43121700000000002</v>
          </cell>
          <cell r="E65">
            <v>0.37339299999999997</v>
          </cell>
          <cell r="F65">
            <v>0.36809900000000001</v>
          </cell>
          <cell r="G65">
            <v>0.36198599999999997</v>
          </cell>
          <cell r="H65">
            <v>0.355601</v>
          </cell>
          <cell r="I65">
            <v>0.34908499999999998</v>
          </cell>
          <cell r="J65">
            <v>0.34247100000000003</v>
          </cell>
          <cell r="K65">
            <v>0.336113</v>
          </cell>
          <cell r="L65">
            <v>0.32974399999999998</v>
          </cell>
          <cell r="M65">
            <v>0.32350200000000001</v>
          </cell>
          <cell r="N65">
            <v>0.317799</v>
          </cell>
          <cell r="O65">
            <v>0.31203199999999998</v>
          </cell>
          <cell r="P65">
            <v>0.30630299999999999</v>
          </cell>
          <cell r="Q65">
            <v>0.30079400000000001</v>
          </cell>
          <cell r="R65">
            <v>0.29545399999999999</v>
          </cell>
          <cell r="S65">
            <v>0.29028399999999999</v>
          </cell>
          <cell r="T65">
            <v>0.28525600000000001</v>
          </cell>
          <cell r="U65">
            <v>0.28043400000000002</v>
          </cell>
          <cell r="V65">
            <v>0.27566299999999999</v>
          </cell>
          <cell r="W65">
            <v>0.27098800000000001</v>
          </cell>
          <cell r="X65">
            <v>0.26628299999999999</v>
          </cell>
          <cell r="Y65">
            <v>0.26175999999999999</v>
          </cell>
          <cell r="Z65">
            <v>0.25726100000000002</v>
          </cell>
          <cell r="AA65">
            <v>0.25269200000000003</v>
          </cell>
          <cell r="AB65">
            <v>0.24818499999999999</v>
          </cell>
          <cell r="AC65">
            <v>0.24379000000000001</v>
          </cell>
          <cell r="AD65">
            <v>0.239424</v>
          </cell>
          <cell r="AE65">
            <v>0.23517399999999999</v>
          </cell>
          <cell r="AF65">
            <v>-2.1524000000000001E-2</v>
          </cell>
        </row>
        <row r="68">
          <cell r="A68" t="str">
            <v>RKI000:ia_SpaceHeating</v>
          </cell>
          <cell r="C68">
            <v>0.340393</v>
          </cell>
          <cell r="D68">
            <v>0.32860299999999998</v>
          </cell>
          <cell r="E68">
            <v>0.298348</v>
          </cell>
          <cell r="F68">
            <v>0.29450799999999999</v>
          </cell>
          <cell r="G68">
            <v>0.29172100000000001</v>
          </cell>
          <cell r="H68">
            <v>0.28928799999999999</v>
          </cell>
          <cell r="I68">
            <v>0.28668399999999999</v>
          </cell>
          <cell r="J68">
            <v>0.283808</v>
          </cell>
          <cell r="K68">
            <v>0.28064499999999998</v>
          </cell>
          <cell r="L68">
            <v>0.27730500000000002</v>
          </cell>
          <cell r="M68">
            <v>0.27384999999999998</v>
          </cell>
          <cell r="N68">
            <v>0.27067099999999999</v>
          </cell>
          <cell r="O68">
            <v>0.26741599999999999</v>
          </cell>
          <cell r="P68">
            <v>0.26435500000000001</v>
          </cell>
          <cell r="Q68">
            <v>0.26152700000000001</v>
          </cell>
          <cell r="R68">
            <v>0.25891500000000001</v>
          </cell>
          <cell r="S68">
            <v>0.25636999999999999</v>
          </cell>
          <cell r="T68">
            <v>0.25396800000000003</v>
          </cell>
          <cell r="U68">
            <v>0.25170300000000001</v>
          </cell>
          <cell r="V68">
            <v>0.24954599999999999</v>
          </cell>
          <cell r="W68">
            <v>0.247417</v>
          </cell>
          <cell r="X68">
            <v>0.24538499999999999</v>
          </cell>
          <cell r="Y68">
            <v>0.24345900000000001</v>
          </cell>
          <cell r="Z68">
            <v>0.241594</v>
          </cell>
          <cell r="AA68">
            <v>0.239707</v>
          </cell>
          <cell r="AB68">
            <v>0.23788400000000001</v>
          </cell>
          <cell r="AC68">
            <v>0.23608100000000001</v>
          </cell>
          <cell r="AD68">
            <v>0.23432800000000001</v>
          </cell>
          <cell r="AE68">
            <v>0.23263400000000001</v>
          </cell>
          <cell r="AF68">
            <v>-1.3502E-2</v>
          </cell>
        </row>
        <row r="69">
          <cell r="A69" t="str">
            <v>RKI000:ia_WaterHeating</v>
          </cell>
          <cell r="C69">
            <v>6.0220999999999997E-2</v>
          </cell>
          <cell r="D69">
            <v>5.7038999999999999E-2</v>
          </cell>
          <cell r="E69">
            <v>5.4758000000000001E-2</v>
          </cell>
          <cell r="F69">
            <v>5.3261999999999997E-2</v>
          </cell>
          <cell r="G69">
            <v>5.2171000000000002E-2</v>
          </cell>
          <cell r="H69">
            <v>5.1295E-2</v>
          </cell>
          <cell r="I69">
            <v>5.0535999999999998E-2</v>
          </cell>
          <cell r="J69">
            <v>4.9869999999999998E-2</v>
          </cell>
          <cell r="K69">
            <v>4.9292999999999997E-2</v>
          </cell>
          <cell r="L69">
            <v>4.8556000000000002E-2</v>
          </cell>
          <cell r="M69">
            <v>4.7706999999999999E-2</v>
          </cell>
          <cell r="N69">
            <v>4.6803999999999998E-2</v>
          </cell>
          <cell r="O69">
            <v>4.5865999999999997E-2</v>
          </cell>
          <cell r="P69">
            <v>4.4928000000000003E-2</v>
          </cell>
          <cell r="Q69">
            <v>4.4021999999999999E-2</v>
          </cell>
          <cell r="R69">
            <v>4.3145000000000003E-2</v>
          </cell>
          <cell r="S69">
            <v>4.2285999999999997E-2</v>
          </cell>
          <cell r="T69">
            <v>4.1473000000000003E-2</v>
          </cell>
          <cell r="U69">
            <v>4.0703999999999997E-2</v>
          </cell>
          <cell r="V69">
            <v>3.9976999999999999E-2</v>
          </cell>
          <cell r="W69">
            <v>3.9300000000000002E-2</v>
          </cell>
          <cell r="X69">
            <v>3.8684999999999997E-2</v>
          </cell>
          <cell r="Y69">
            <v>3.8130999999999998E-2</v>
          </cell>
          <cell r="Z69">
            <v>3.7622999999999997E-2</v>
          </cell>
          <cell r="AA69">
            <v>3.7130000000000003E-2</v>
          </cell>
          <cell r="AB69">
            <v>3.6677000000000001E-2</v>
          </cell>
          <cell r="AC69">
            <v>3.6255999999999997E-2</v>
          </cell>
          <cell r="AD69">
            <v>3.5862999999999999E-2</v>
          </cell>
          <cell r="AE69">
            <v>3.5496E-2</v>
          </cell>
          <cell r="AF69">
            <v>-1.8702E-2</v>
          </cell>
        </row>
        <row r="70">
          <cell r="A70" t="str">
            <v>RKI000:ia_Cooking</v>
          </cell>
          <cell r="C70">
            <v>1.6931000000000002E-2</v>
          </cell>
          <cell r="D70">
            <v>1.6749E-2</v>
          </cell>
          <cell r="E70">
            <v>1.6560999999999999E-2</v>
          </cell>
          <cell r="F70">
            <v>1.6368000000000001E-2</v>
          </cell>
          <cell r="G70">
            <v>1.6164999999999999E-2</v>
          </cell>
          <cell r="H70">
            <v>1.5948E-2</v>
          </cell>
          <cell r="I70">
            <v>1.5723000000000001E-2</v>
          </cell>
          <cell r="J70">
            <v>1.5488999999999999E-2</v>
          </cell>
          <cell r="K70">
            <v>1.5245E-2</v>
          </cell>
          <cell r="L70">
            <v>1.4994E-2</v>
          </cell>
          <cell r="M70">
            <v>1.4737E-2</v>
          </cell>
          <cell r="N70">
            <v>1.4520999999999999E-2</v>
          </cell>
          <cell r="O70">
            <v>1.4345E-2</v>
          </cell>
          <cell r="P70">
            <v>1.421E-2</v>
          </cell>
          <cell r="Q70">
            <v>1.4119E-2</v>
          </cell>
          <cell r="R70">
            <v>1.4071E-2</v>
          </cell>
          <cell r="S70">
            <v>1.4016000000000001E-2</v>
          </cell>
          <cell r="T70">
            <v>1.3956E-2</v>
          </cell>
          <cell r="U70">
            <v>1.389E-2</v>
          </cell>
          <cell r="V70">
            <v>1.3818E-2</v>
          </cell>
          <cell r="W70">
            <v>1.3741E-2</v>
          </cell>
          <cell r="X70">
            <v>1.3661E-2</v>
          </cell>
          <cell r="Y70">
            <v>1.3580999999999999E-2</v>
          </cell>
          <cell r="Z70">
            <v>1.3502E-2</v>
          </cell>
          <cell r="AA70">
            <v>1.3427E-2</v>
          </cell>
          <cell r="AB70">
            <v>1.3357000000000001E-2</v>
          </cell>
          <cell r="AC70">
            <v>1.3292999999999999E-2</v>
          </cell>
          <cell r="AD70">
            <v>1.3233E-2</v>
          </cell>
          <cell r="AE70">
            <v>1.3174999999999999E-2</v>
          </cell>
          <cell r="AF70">
            <v>-8.9169999999999996E-3</v>
          </cell>
        </row>
        <row r="71">
          <cell r="A71" t="str">
            <v>RKI000:ia_OtherUses</v>
          </cell>
          <cell r="C71">
            <v>7.3539999999999994E-2</v>
          </cell>
          <cell r="D71">
            <v>7.3881000000000002E-2</v>
          </cell>
          <cell r="E71">
            <v>7.5037999999999994E-2</v>
          </cell>
          <cell r="F71">
            <v>7.6966999999999994E-2</v>
          </cell>
          <cell r="G71">
            <v>7.9217999999999997E-2</v>
          </cell>
          <cell r="H71">
            <v>8.1564999999999999E-2</v>
          </cell>
          <cell r="I71">
            <v>8.3859000000000003E-2</v>
          </cell>
          <cell r="J71">
            <v>8.6046999999999998E-2</v>
          </cell>
          <cell r="K71">
            <v>8.8106000000000004E-2</v>
          </cell>
          <cell r="L71">
            <v>9.0053999999999995E-2</v>
          </cell>
          <cell r="M71">
            <v>9.1918E-2</v>
          </cell>
          <cell r="N71">
            <v>9.3709000000000001E-2</v>
          </cell>
          <cell r="O71">
            <v>9.5459000000000002E-2</v>
          </cell>
          <cell r="P71">
            <v>9.7230999999999998E-2</v>
          </cell>
          <cell r="Q71">
            <v>9.9066000000000001E-2</v>
          </cell>
          <cell r="R71">
            <v>0.10094500000000001</v>
          </cell>
          <cell r="S71">
            <v>0.102823</v>
          </cell>
          <cell r="T71">
            <v>0.104744</v>
          </cell>
          <cell r="U71">
            <v>0.10668800000000001</v>
          </cell>
          <cell r="V71">
            <v>0.10864500000000001</v>
          </cell>
          <cell r="W71">
            <v>0.110621</v>
          </cell>
          <cell r="X71">
            <v>0.112653</v>
          </cell>
          <cell r="Y71">
            <v>0.114748</v>
          </cell>
          <cell r="Z71">
            <v>0.116869</v>
          </cell>
          <cell r="AA71">
            <v>0.118934</v>
          </cell>
          <cell r="AB71">
            <v>0.121035</v>
          </cell>
          <cell r="AC71">
            <v>0.12316199999999999</v>
          </cell>
          <cell r="AD71">
            <v>0.12532199999999999</v>
          </cell>
          <cell r="AE71">
            <v>0.12750900000000001</v>
          </cell>
          <cell r="AF71">
            <v>1.985E-2</v>
          </cell>
        </row>
        <row r="72">
          <cell r="A72" t="str">
            <v>RKI000:ia_DeliveredEner</v>
          </cell>
          <cell r="C72">
            <v>0.49108499999999999</v>
          </cell>
          <cell r="D72">
            <v>0.47627199999999997</v>
          </cell>
          <cell r="E72">
            <v>0.44470500000000002</v>
          </cell>
          <cell r="F72">
            <v>0.44110500000000002</v>
          </cell>
          <cell r="G72">
            <v>0.43927500000000003</v>
          </cell>
          <cell r="H72">
            <v>0.43809599999999999</v>
          </cell>
          <cell r="I72">
            <v>0.43680099999999999</v>
          </cell>
          <cell r="J72">
            <v>0.43521399999999999</v>
          </cell>
          <cell r="K72">
            <v>0.43328899999999998</v>
          </cell>
          <cell r="L72">
            <v>0.43090899999999999</v>
          </cell>
          <cell r="M72">
            <v>0.42821300000000001</v>
          </cell>
          <cell r="N72">
            <v>0.425705</v>
          </cell>
          <cell r="O72">
            <v>0.42308499999999999</v>
          </cell>
          <cell r="P72">
            <v>0.42072399999999999</v>
          </cell>
          <cell r="Q72">
            <v>0.418734</v>
          </cell>
          <cell r="R72">
            <v>0.417076</v>
          </cell>
          <cell r="S72">
            <v>0.415495</v>
          </cell>
          <cell r="T72">
            <v>0.41414200000000001</v>
          </cell>
          <cell r="U72">
            <v>0.41298400000000002</v>
          </cell>
          <cell r="V72">
            <v>0.41198600000000002</v>
          </cell>
          <cell r="W72">
            <v>0.41108</v>
          </cell>
          <cell r="X72">
            <v>0.410385</v>
          </cell>
          <cell r="Y72">
            <v>0.40991899999999998</v>
          </cell>
          <cell r="Z72">
            <v>0.40958800000000001</v>
          </cell>
          <cell r="AA72">
            <v>0.40919800000000001</v>
          </cell>
          <cell r="AB72">
            <v>0.40895199999999998</v>
          </cell>
          <cell r="AC72">
            <v>0.40879199999999999</v>
          </cell>
          <cell r="AD72">
            <v>0.408746</v>
          </cell>
          <cell r="AE72">
            <v>0.40881400000000001</v>
          </cell>
          <cell r="AF72">
            <v>-6.5269999999999998E-3</v>
          </cell>
        </row>
        <row r="74">
          <cell r="A74" t="str">
            <v>RKI000:ja_MarketedRenew</v>
          </cell>
          <cell r="C74">
            <v>0.53893199999999997</v>
          </cell>
          <cell r="D74">
            <v>0.57440999999999998</v>
          </cell>
          <cell r="E74">
            <v>0.51306799999999997</v>
          </cell>
          <cell r="F74">
            <v>0.48986400000000002</v>
          </cell>
          <cell r="G74">
            <v>0.47216399999999997</v>
          </cell>
          <cell r="H74">
            <v>0.45763999999999999</v>
          </cell>
          <cell r="I74">
            <v>0.44519999999999998</v>
          </cell>
          <cell r="J74">
            <v>0.435137</v>
          </cell>
          <cell r="K74">
            <v>0.42601699999999998</v>
          </cell>
          <cell r="L74">
            <v>0.41790899999999997</v>
          </cell>
          <cell r="M74">
            <v>0.409804</v>
          </cell>
          <cell r="N74">
            <v>0.40263100000000002</v>
          </cell>
          <cell r="O74">
            <v>0.39503899999999997</v>
          </cell>
          <cell r="P74">
            <v>0.38751400000000003</v>
          </cell>
          <cell r="Q74">
            <v>0.37993500000000002</v>
          </cell>
          <cell r="R74">
            <v>0.37285699999999999</v>
          </cell>
          <cell r="S74">
            <v>0.36608299999999999</v>
          </cell>
          <cell r="T74">
            <v>0.35957499999999998</v>
          </cell>
          <cell r="U74">
            <v>0.35324100000000003</v>
          </cell>
          <cell r="V74">
            <v>0.34762199999999999</v>
          </cell>
          <cell r="W74">
            <v>0.34207100000000001</v>
          </cell>
          <cell r="X74">
            <v>0.33705400000000002</v>
          </cell>
          <cell r="Y74">
            <v>0.332011</v>
          </cell>
          <cell r="Z74">
            <v>0.327538</v>
          </cell>
          <cell r="AA74">
            <v>0.32387199999999999</v>
          </cell>
          <cell r="AB74">
            <v>0.32008300000000001</v>
          </cell>
          <cell r="AC74">
            <v>0.31608900000000001</v>
          </cell>
          <cell r="AD74">
            <v>0.31211100000000003</v>
          </cell>
          <cell r="AE74">
            <v>0.30802400000000002</v>
          </cell>
          <cell r="AF74">
            <v>-1.9781E-2</v>
          </cell>
        </row>
      </sheetData>
      <sheetData sheetId="3" refreshError="1"/>
      <sheetData sheetId="4">
        <row r="1">
          <cell r="C1">
            <v>2022</v>
          </cell>
          <cell r="D1">
            <v>2023</v>
          </cell>
          <cell r="E1">
            <v>2024</v>
          </cell>
          <cell r="F1">
            <v>2025</v>
          </cell>
          <cell r="G1">
            <v>2026</v>
          </cell>
          <cell r="H1">
            <v>2027</v>
          </cell>
          <cell r="I1">
            <v>2028</v>
          </cell>
          <cell r="J1">
            <v>2029</v>
          </cell>
          <cell r="K1">
            <v>2030</v>
          </cell>
          <cell r="L1">
            <v>2031</v>
          </cell>
          <cell r="M1">
            <v>2032</v>
          </cell>
          <cell r="N1">
            <v>2033</v>
          </cell>
          <cell r="O1">
            <v>2034</v>
          </cell>
          <cell r="P1">
            <v>2035</v>
          </cell>
          <cell r="Q1">
            <v>2036</v>
          </cell>
          <cell r="R1">
            <v>2037</v>
          </cell>
          <cell r="S1">
            <v>2038</v>
          </cell>
          <cell r="T1">
            <v>2039</v>
          </cell>
          <cell r="U1">
            <v>2040</v>
          </cell>
          <cell r="V1">
            <v>2041</v>
          </cell>
          <cell r="W1">
            <v>2042</v>
          </cell>
          <cell r="X1">
            <v>2043</v>
          </cell>
          <cell r="Y1">
            <v>2044</v>
          </cell>
          <cell r="Z1">
            <v>2045</v>
          </cell>
          <cell r="AA1">
            <v>2046</v>
          </cell>
          <cell r="AB1">
            <v>2047</v>
          </cell>
          <cell r="AC1">
            <v>2048</v>
          </cell>
          <cell r="AD1">
            <v>2049</v>
          </cell>
          <cell r="AE1">
            <v>2050</v>
          </cell>
        </row>
        <row r="29">
          <cell r="A29" t="str">
            <v>CKI000:ga_SpaceHeating</v>
          </cell>
          <cell r="C29">
            <v>0.119273</v>
          </cell>
          <cell r="D29">
            <v>0.11836099999999999</v>
          </cell>
          <cell r="E29">
            <v>0.110862</v>
          </cell>
          <cell r="F29">
            <v>0.111099</v>
          </cell>
          <cell r="G29">
            <v>0.111147</v>
          </cell>
          <cell r="H29">
            <v>0.11085399999999999</v>
          </cell>
          <cell r="I29">
            <v>0.110384</v>
          </cell>
          <cell r="J29">
            <v>0.109759</v>
          </cell>
          <cell r="K29">
            <v>0.108987</v>
          </cell>
          <cell r="L29">
            <v>0.10828500000000001</v>
          </cell>
          <cell r="M29">
            <v>0.10747900000000001</v>
          </cell>
          <cell r="N29">
            <v>0.106449</v>
          </cell>
          <cell r="O29">
            <v>0.10527499999999999</v>
          </cell>
          <cell r="P29">
            <v>0.104142</v>
          </cell>
          <cell r="Q29">
            <v>0.10298300000000001</v>
          </cell>
          <cell r="R29">
            <v>0.10173699999999999</v>
          </cell>
          <cell r="S29">
            <v>0.10034700000000001</v>
          </cell>
          <cell r="T29">
            <v>9.8874000000000004E-2</v>
          </cell>
          <cell r="U29">
            <v>9.7414000000000001E-2</v>
          </cell>
          <cell r="V29">
            <v>9.6060000000000006E-2</v>
          </cell>
          <cell r="W29">
            <v>9.4757999999999995E-2</v>
          </cell>
          <cell r="X29">
            <v>9.3488000000000002E-2</v>
          </cell>
          <cell r="Y29">
            <v>9.2216000000000006E-2</v>
          </cell>
          <cell r="Z29">
            <v>9.0939000000000006E-2</v>
          </cell>
          <cell r="AA29">
            <v>8.9707999999999996E-2</v>
          </cell>
          <cell r="AB29">
            <v>8.8523000000000004E-2</v>
          </cell>
          <cell r="AC29">
            <v>8.7315000000000004E-2</v>
          </cell>
          <cell r="AD29">
            <v>8.6134000000000002E-2</v>
          </cell>
          <cell r="AE29">
            <v>8.4989999999999996E-2</v>
          </cell>
          <cell r="AF29">
            <v>-1.2030000000000001E-2</v>
          </cell>
        </row>
        <row r="30">
          <cell r="A30" t="str">
            <v>CKI000:ga_SpaceCooling</v>
          </cell>
          <cell r="C30">
            <v>0.54288000000000003</v>
          </cell>
          <cell r="D30">
            <v>0.477379</v>
          </cell>
          <cell r="E30">
            <v>0.55079100000000003</v>
          </cell>
          <cell r="F30">
            <v>0.56004500000000002</v>
          </cell>
          <cell r="G30">
            <v>0.56774999999999998</v>
          </cell>
          <cell r="H30">
            <v>0.57508499999999996</v>
          </cell>
          <cell r="I30">
            <v>0.58246200000000004</v>
          </cell>
          <cell r="J30">
            <v>0.58957300000000001</v>
          </cell>
          <cell r="K30">
            <v>0.59539600000000004</v>
          </cell>
          <cell r="L30">
            <v>0.601495</v>
          </cell>
          <cell r="M30">
            <v>0.60778500000000002</v>
          </cell>
          <cell r="N30">
            <v>0.61240499999999998</v>
          </cell>
          <cell r="O30">
            <v>0.61662799999999995</v>
          </cell>
          <cell r="P30">
            <v>0.62129199999999996</v>
          </cell>
          <cell r="Q30">
            <v>0.62604599999999999</v>
          </cell>
          <cell r="R30">
            <v>0.63073500000000005</v>
          </cell>
          <cell r="S30">
            <v>0.63493599999999994</v>
          </cell>
          <cell r="T30">
            <v>0.63913600000000004</v>
          </cell>
          <cell r="U30">
            <v>0.64287499999999997</v>
          </cell>
          <cell r="V30">
            <v>0.647011</v>
          </cell>
          <cell r="W30">
            <v>0.65148700000000004</v>
          </cell>
          <cell r="X30">
            <v>0.65618699999999996</v>
          </cell>
          <cell r="Y30">
            <v>0.66127499999999995</v>
          </cell>
          <cell r="Z30">
            <v>0.66691500000000004</v>
          </cell>
          <cell r="AA30">
            <v>0.67370399999999997</v>
          </cell>
          <cell r="AB30">
            <v>0.68126399999999998</v>
          </cell>
          <cell r="AC30">
            <v>0.68905400000000006</v>
          </cell>
          <cell r="AD30">
            <v>0.696994</v>
          </cell>
          <cell r="AE30">
            <v>0.70569899999999997</v>
          </cell>
          <cell r="AF30">
            <v>9.4120000000000002E-3</v>
          </cell>
        </row>
        <row r="31">
          <cell r="A31" t="str">
            <v>CKI000:ga_WaterHeating</v>
          </cell>
          <cell r="C31">
            <v>2.4215E-2</v>
          </cell>
          <cell r="D31">
            <v>2.3555E-2</v>
          </cell>
          <cell r="E31">
            <v>2.3130000000000001E-2</v>
          </cell>
          <cell r="F31">
            <v>2.2870000000000001E-2</v>
          </cell>
          <cell r="G31">
            <v>2.2631999999999999E-2</v>
          </cell>
          <cell r="H31">
            <v>2.2556E-2</v>
          </cell>
          <cell r="I31">
            <v>2.2463E-2</v>
          </cell>
          <cell r="J31">
            <v>2.2349999999999998E-2</v>
          </cell>
          <cell r="K31">
            <v>2.2206E-2</v>
          </cell>
          <cell r="L31">
            <v>2.2058999999999999E-2</v>
          </cell>
          <cell r="M31">
            <v>2.1898999999999998E-2</v>
          </cell>
          <cell r="N31">
            <v>2.1687999999999999E-2</v>
          </cell>
          <cell r="O31">
            <v>2.1453E-2</v>
          </cell>
          <cell r="P31">
            <v>2.1236000000000001E-2</v>
          </cell>
          <cell r="Q31">
            <v>2.1016E-2</v>
          </cell>
          <cell r="R31">
            <v>2.0782999999999999E-2</v>
          </cell>
          <cell r="S31">
            <v>2.0525999999999999E-2</v>
          </cell>
          <cell r="T31">
            <v>2.0267E-2</v>
          </cell>
          <cell r="U31">
            <v>2.001E-2</v>
          </cell>
          <cell r="V31">
            <v>1.9778E-2</v>
          </cell>
          <cell r="W31">
            <v>1.9556E-2</v>
          </cell>
          <cell r="X31">
            <v>1.9342000000000002E-2</v>
          </cell>
          <cell r="Y31">
            <v>1.9133000000000001E-2</v>
          </cell>
          <cell r="Z31">
            <v>1.8929999999999999E-2</v>
          </cell>
          <cell r="AA31">
            <v>1.8741000000000001E-2</v>
          </cell>
          <cell r="AB31">
            <v>1.857E-2</v>
          </cell>
          <cell r="AC31">
            <v>1.84E-2</v>
          </cell>
          <cell r="AD31">
            <v>1.8238999999999998E-2</v>
          </cell>
          <cell r="AE31">
            <v>1.8093999999999999E-2</v>
          </cell>
          <cell r="AF31">
            <v>-1.0354E-2</v>
          </cell>
        </row>
        <row r="32">
          <cell r="A32" t="str">
            <v>CKI000:ga_Ventilation</v>
          </cell>
          <cell r="C32">
            <v>0.41879300000000003</v>
          </cell>
          <cell r="D32">
            <v>0.407891</v>
          </cell>
          <cell r="E32">
            <v>0.40001900000000001</v>
          </cell>
          <cell r="F32">
            <v>0.394285</v>
          </cell>
          <cell r="G32">
            <v>0.38813999999999999</v>
          </cell>
          <cell r="H32">
            <v>0.38119500000000001</v>
          </cell>
          <cell r="I32">
            <v>0.37394899999999998</v>
          </cell>
          <cell r="J32">
            <v>0.36649399999999999</v>
          </cell>
          <cell r="K32">
            <v>0.35841099999999998</v>
          </cell>
          <cell r="L32">
            <v>0.35066599999999998</v>
          </cell>
          <cell r="M32">
            <v>0.34295799999999999</v>
          </cell>
          <cell r="N32">
            <v>0.33487299999999998</v>
          </cell>
          <cell r="O32">
            <v>0.32677299999999998</v>
          </cell>
          <cell r="P32">
            <v>0.31914799999999999</v>
          </cell>
          <cell r="Q32">
            <v>0.311811</v>
          </cell>
          <cell r="R32">
            <v>0.30456</v>
          </cell>
          <cell r="S32">
            <v>0.29719499999999999</v>
          </cell>
          <cell r="T32">
            <v>0.28995700000000002</v>
          </cell>
          <cell r="U32">
            <v>0.28303099999999998</v>
          </cell>
          <cell r="V32">
            <v>0.276615</v>
          </cell>
          <cell r="W32">
            <v>0.270569</v>
          </cell>
          <cell r="X32">
            <v>0.26481399999999999</v>
          </cell>
          <cell r="Y32">
            <v>0.25929200000000002</v>
          </cell>
          <cell r="Z32">
            <v>0.25397799999999998</v>
          </cell>
          <cell r="AA32">
            <v>0.24892300000000001</v>
          </cell>
          <cell r="AB32">
            <v>0.24418300000000001</v>
          </cell>
          <cell r="AC32">
            <v>0.239593</v>
          </cell>
          <cell r="AD32">
            <v>0.23527899999999999</v>
          </cell>
          <cell r="AE32">
            <v>0.23125899999999999</v>
          </cell>
          <cell r="AF32">
            <v>-2.0985E-2</v>
          </cell>
        </row>
        <row r="33">
          <cell r="A33" t="str">
            <v>CKI000:ga_Cooking</v>
          </cell>
          <cell r="C33">
            <v>8.2377000000000006E-2</v>
          </cell>
          <cell r="D33">
            <v>8.1711000000000006E-2</v>
          </cell>
          <cell r="E33">
            <v>8.1786999999999999E-2</v>
          </cell>
          <cell r="F33">
            <v>8.2300999999999999E-2</v>
          </cell>
          <cell r="G33">
            <v>8.2629999999999995E-2</v>
          </cell>
          <cell r="H33">
            <v>8.2722000000000004E-2</v>
          </cell>
          <cell r="I33">
            <v>8.2723000000000005E-2</v>
          </cell>
          <cell r="J33">
            <v>8.2640000000000005E-2</v>
          </cell>
          <cell r="K33">
            <v>8.2437999999999997E-2</v>
          </cell>
          <cell r="L33">
            <v>8.2239999999999994E-2</v>
          </cell>
          <cell r="M33">
            <v>8.1999000000000002E-2</v>
          </cell>
          <cell r="N33">
            <v>8.1576999999999997E-2</v>
          </cell>
          <cell r="O33">
            <v>8.1060999999999994E-2</v>
          </cell>
          <cell r="P33">
            <v>8.0576999999999996E-2</v>
          </cell>
          <cell r="Q33">
            <v>8.0064999999999997E-2</v>
          </cell>
          <cell r="R33">
            <v>7.9491000000000006E-2</v>
          </cell>
          <cell r="S33">
            <v>7.8826999999999994E-2</v>
          </cell>
          <cell r="T33">
            <v>7.8130000000000005E-2</v>
          </cell>
          <cell r="U33">
            <v>7.7412999999999996E-2</v>
          </cell>
          <cell r="V33">
            <v>7.6771000000000006E-2</v>
          </cell>
          <cell r="W33">
            <v>7.6152999999999998E-2</v>
          </cell>
          <cell r="X33">
            <v>7.5556999999999999E-2</v>
          </cell>
          <cell r="Y33">
            <v>7.4978000000000003E-2</v>
          </cell>
          <cell r="Z33">
            <v>7.4414999999999995E-2</v>
          </cell>
          <cell r="AA33">
            <v>7.3903999999999997E-2</v>
          </cell>
          <cell r="AB33">
            <v>7.3455999999999994E-2</v>
          </cell>
          <cell r="AC33">
            <v>7.2993000000000002E-2</v>
          </cell>
          <cell r="AD33">
            <v>7.2537000000000004E-2</v>
          </cell>
          <cell r="AE33">
            <v>7.2122000000000006E-2</v>
          </cell>
          <cell r="AF33">
            <v>-4.7369999999999999E-3</v>
          </cell>
        </row>
        <row r="34">
          <cell r="A34" t="str">
            <v>CKI000:ga_Lighting</v>
          </cell>
          <cell r="C34">
            <v>0.49728099999999997</v>
          </cell>
          <cell r="D34">
            <v>0.48855999999999999</v>
          </cell>
          <cell r="E34">
            <v>0.48579499999999998</v>
          </cell>
          <cell r="F34">
            <v>0.48757200000000001</v>
          </cell>
          <cell r="G34">
            <v>0.48936600000000002</v>
          </cell>
          <cell r="H34">
            <v>0.490566</v>
          </cell>
          <cell r="I34">
            <v>0.49202499999999999</v>
          </cell>
          <cell r="J34">
            <v>0.49368899999999999</v>
          </cell>
          <cell r="K34">
            <v>0.49101899999999998</v>
          </cell>
          <cell r="L34">
            <v>0.48896099999999998</v>
          </cell>
          <cell r="M34">
            <v>0.48697299999999999</v>
          </cell>
          <cell r="N34">
            <v>0.48422700000000002</v>
          </cell>
          <cell r="O34">
            <v>0.48097899999999999</v>
          </cell>
          <cell r="P34">
            <v>0.47800999999999999</v>
          </cell>
          <cell r="Q34">
            <v>0.474966</v>
          </cell>
          <cell r="R34">
            <v>0.47095500000000001</v>
          </cell>
          <cell r="S34">
            <v>0.46600999999999998</v>
          </cell>
          <cell r="T34">
            <v>0.45994200000000002</v>
          </cell>
          <cell r="U34">
            <v>0.45792899999999997</v>
          </cell>
          <cell r="V34">
            <v>0.45681100000000002</v>
          </cell>
          <cell r="W34">
            <v>0.45597100000000002</v>
          </cell>
          <cell r="X34">
            <v>0.45552999999999999</v>
          </cell>
          <cell r="Y34">
            <v>0.455459</v>
          </cell>
          <cell r="Z34">
            <v>0.45567999999999997</v>
          </cell>
          <cell r="AA34">
            <v>0.45632899999999998</v>
          </cell>
          <cell r="AB34">
            <v>0.45772200000000002</v>
          </cell>
          <cell r="AC34">
            <v>0.45915800000000001</v>
          </cell>
          <cell r="AD34">
            <v>0.460843</v>
          </cell>
          <cell r="AE34">
            <v>0.46300400000000003</v>
          </cell>
          <cell r="AF34">
            <v>-2.5469999999999998E-3</v>
          </cell>
        </row>
        <row r="35">
          <cell r="A35" t="str">
            <v>CKI000:ga_Refrigeration</v>
          </cell>
          <cell r="C35">
            <v>0.603352</v>
          </cell>
          <cell r="D35">
            <v>0.60135499999999997</v>
          </cell>
          <cell r="E35">
            <v>0.60267999999999999</v>
          </cell>
          <cell r="F35">
            <v>0.60644600000000004</v>
          </cell>
          <cell r="G35">
            <v>0.60968599999999995</v>
          </cell>
          <cell r="H35">
            <v>0.61227900000000002</v>
          </cell>
          <cell r="I35">
            <v>0.61520399999999997</v>
          </cell>
          <cell r="J35">
            <v>0.61849299999999996</v>
          </cell>
          <cell r="K35">
            <v>0.62074799999999997</v>
          </cell>
          <cell r="L35">
            <v>0.62390000000000001</v>
          </cell>
          <cell r="M35">
            <v>0.62699000000000005</v>
          </cell>
          <cell r="N35">
            <v>0.62938700000000003</v>
          </cell>
          <cell r="O35">
            <v>0.63132500000000003</v>
          </cell>
          <cell r="P35">
            <v>0.63321400000000005</v>
          </cell>
          <cell r="Q35">
            <v>0.63485499999999995</v>
          </cell>
          <cell r="R35">
            <v>0.63615500000000003</v>
          </cell>
          <cell r="S35">
            <v>0.636938</v>
          </cell>
          <cell r="T35">
            <v>0.63747399999999999</v>
          </cell>
          <cell r="U35">
            <v>0.63791900000000001</v>
          </cell>
          <cell r="V35">
            <v>0.63905800000000001</v>
          </cell>
          <cell r="W35">
            <v>0.64029400000000003</v>
          </cell>
          <cell r="X35">
            <v>0.64160899999999998</v>
          </cell>
          <cell r="Y35">
            <v>0.642984</v>
          </cell>
          <cell r="Z35">
            <v>0.64441700000000002</v>
          </cell>
          <cell r="AA35">
            <v>0.64599600000000001</v>
          </cell>
          <cell r="AB35">
            <v>0.64779299999999995</v>
          </cell>
          <cell r="AC35">
            <v>0.64965700000000004</v>
          </cell>
          <cell r="AD35">
            <v>0.65169699999999997</v>
          </cell>
          <cell r="AE35">
            <v>0.65393400000000002</v>
          </cell>
          <cell r="AF35">
            <v>2.879E-3</v>
          </cell>
        </row>
        <row r="36">
          <cell r="A36" t="str">
            <v>CKI000:ga_OfficeEquipme</v>
          </cell>
          <cell r="C36">
            <v>0.43073600000000001</v>
          </cell>
          <cell r="D36">
            <v>0.434585</v>
          </cell>
          <cell r="E36">
            <v>0.43993500000000002</v>
          </cell>
          <cell r="F36">
            <v>0.447378</v>
          </cell>
          <cell r="G36">
            <v>0.45436900000000002</v>
          </cell>
          <cell r="H36">
            <v>0.46098600000000001</v>
          </cell>
          <cell r="I36">
            <v>0.46887200000000001</v>
          </cell>
          <cell r="J36">
            <v>0.477159</v>
          </cell>
          <cell r="K36">
            <v>0.48619699999999999</v>
          </cell>
          <cell r="L36">
            <v>0.49543300000000001</v>
          </cell>
          <cell r="M36">
            <v>0.50508200000000003</v>
          </cell>
          <cell r="N36">
            <v>0.51431199999999999</v>
          </cell>
          <cell r="O36">
            <v>0.52371100000000004</v>
          </cell>
          <cell r="P36">
            <v>0.53291500000000003</v>
          </cell>
          <cell r="Q36">
            <v>0.54290400000000005</v>
          </cell>
          <cell r="R36">
            <v>0.55216500000000002</v>
          </cell>
          <cell r="S36">
            <v>0.56217499999999998</v>
          </cell>
          <cell r="T36">
            <v>0.57200700000000004</v>
          </cell>
          <cell r="U36">
            <v>0.58174599999999999</v>
          </cell>
          <cell r="V36">
            <v>0.59145400000000004</v>
          </cell>
          <cell r="W36">
            <v>0.60173699999999997</v>
          </cell>
          <cell r="X36">
            <v>0.61264799999999997</v>
          </cell>
          <cell r="Y36">
            <v>0.62317100000000003</v>
          </cell>
          <cell r="Z36">
            <v>0.63440600000000003</v>
          </cell>
          <cell r="AA36">
            <v>0.64643499999999998</v>
          </cell>
          <cell r="AB36">
            <v>0.65822099999999995</v>
          </cell>
          <cell r="AC36">
            <v>0.67073700000000003</v>
          </cell>
          <cell r="AD36">
            <v>0.68349800000000005</v>
          </cell>
          <cell r="AE36">
            <v>0.69654000000000005</v>
          </cell>
          <cell r="AF36">
            <v>1.7312999999999999E-2</v>
          </cell>
        </row>
        <row r="37">
          <cell r="A37" t="str">
            <v>CKI000:ha_OfficeEquipme</v>
          </cell>
          <cell r="C37">
            <v>0.174708</v>
          </cell>
          <cell r="D37">
            <v>0.173262</v>
          </cell>
          <cell r="E37">
            <v>0.17277699999999999</v>
          </cell>
          <cell r="F37">
            <v>0.17319300000000001</v>
          </cell>
          <cell r="G37">
            <v>0.17386399999999999</v>
          </cell>
          <cell r="H37">
            <v>0.174594</v>
          </cell>
          <cell r="I37">
            <v>0.17566599999999999</v>
          </cell>
          <cell r="J37">
            <v>0.17710699999999999</v>
          </cell>
          <cell r="K37">
            <v>0.17887400000000001</v>
          </cell>
          <cell r="L37">
            <v>0.180673</v>
          </cell>
          <cell r="M37">
            <v>0.18267900000000001</v>
          </cell>
          <cell r="N37">
            <v>0.184498</v>
          </cell>
          <cell r="O37">
            <v>0.185888</v>
          </cell>
          <cell r="P37">
            <v>0.18745700000000001</v>
          </cell>
          <cell r="Q37">
            <v>0.18862699999999999</v>
          </cell>
          <cell r="R37">
            <v>0.18968199999999999</v>
          </cell>
          <cell r="S37">
            <v>0.190608</v>
          </cell>
          <cell r="T37">
            <v>0.190859</v>
          </cell>
          <cell r="U37">
            <v>0.19103999999999999</v>
          </cell>
          <cell r="V37">
            <v>0.19087699999999999</v>
          </cell>
          <cell r="W37">
            <v>0.19009000000000001</v>
          </cell>
          <cell r="X37">
            <v>0.18897900000000001</v>
          </cell>
          <cell r="Y37">
            <v>0.18754999999999999</v>
          </cell>
          <cell r="Z37">
            <v>0.1855</v>
          </cell>
          <cell r="AA37">
            <v>0.183143</v>
          </cell>
          <cell r="AB37">
            <v>0.180174</v>
          </cell>
          <cell r="AC37">
            <v>0.176542</v>
          </cell>
          <cell r="AD37">
            <v>0.17224400000000001</v>
          </cell>
          <cell r="AE37">
            <v>0.16695299999999999</v>
          </cell>
          <cell r="AF37">
            <v>-1.6199999999999999E-3</v>
          </cell>
        </row>
        <row r="38">
          <cell r="A38" t="str">
            <v>CKI000:ha_OtherUses</v>
          </cell>
          <cell r="C38">
            <v>1.8214999999999999</v>
          </cell>
          <cell r="D38">
            <v>1.853537</v>
          </cell>
          <cell r="E38">
            <v>1.8354539999999999</v>
          </cell>
          <cell r="F38">
            <v>1.821644</v>
          </cell>
          <cell r="G38">
            <v>1.820174</v>
          </cell>
          <cell r="H38">
            <v>1.8173820000000001</v>
          </cell>
          <cell r="I38">
            <v>1.8377559999999999</v>
          </cell>
          <cell r="J38">
            <v>1.8595930000000001</v>
          </cell>
          <cell r="K38">
            <v>1.882188</v>
          </cell>
          <cell r="L38">
            <v>1.9058200000000001</v>
          </cell>
          <cell r="M38">
            <v>1.9294819999999999</v>
          </cell>
          <cell r="N38">
            <v>1.951943</v>
          </cell>
          <cell r="O38">
            <v>1.9733750000000001</v>
          </cell>
          <cell r="P38">
            <v>1.994686</v>
          </cell>
          <cell r="Q38">
            <v>2.0159479999999999</v>
          </cell>
          <cell r="R38">
            <v>2.0364469999999999</v>
          </cell>
          <cell r="S38">
            <v>2.0566209999999998</v>
          </cell>
          <cell r="T38">
            <v>2.0767880000000001</v>
          </cell>
          <cell r="U38">
            <v>2.096851</v>
          </cell>
          <cell r="V38">
            <v>2.1177489999999999</v>
          </cell>
          <cell r="W38">
            <v>2.1392600000000002</v>
          </cell>
          <cell r="X38">
            <v>2.1619060000000001</v>
          </cell>
          <cell r="Y38">
            <v>2.1855560000000001</v>
          </cell>
          <cell r="Z38">
            <v>2.21069</v>
          </cell>
          <cell r="AA38">
            <v>2.236834</v>
          </cell>
          <cell r="AB38">
            <v>2.2647439999999999</v>
          </cell>
          <cell r="AC38">
            <v>2.2939790000000002</v>
          </cell>
          <cell r="AD38">
            <v>2.3243649999999998</v>
          </cell>
          <cell r="AE38">
            <v>2.3563890000000001</v>
          </cell>
          <cell r="AF38">
            <v>9.2379999999999997E-3</v>
          </cell>
        </row>
        <row r="39">
          <cell r="A39" t="str">
            <v>CKI000:ha_ElecSubtotal</v>
          </cell>
          <cell r="C39">
            <v>4.7151149999999999</v>
          </cell>
          <cell r="D39">
            <v>4.660196</v>
          </cell>
          <cell r="E39">
            <v>4.7032290000000003</v>
          </cell>
          <cell r="F39">
            <v>4.7068329999999996</v>
          </cell>
          <cell r="G39">
            <v>4.7197579999999997</v>
          </cell>
          <cell r="H39">
            <v>4.7282190000000002</v>
          </cell>
          <cell r="I39">
            <v>4.7615030000000003</v>
          </cell>
          <cell r="J39">
            <v>4.796856</v>
          </cell>
          <cell r="K39">
            <v>4.8264649999999998</v>
          </cell>
          <cell r="L39">
            <v>4.8595329999999999</v>
          </cell>
          <cell r="M39">
            <v>4.8933260000000001</v>
          </cell>
          <cell r="N39">
            <v>4.92136</v>
          </cell>
          <cell r="O39">
            <v>4.9464670000000002</v>
          </cell>
          <cell r="P39">
            <v>4.9726759999999999</v>
          </cell>
          <cell r="Q39">
            <v>4.9992200000000002</v>
          </cell>
          <cell r="R39">
            <v>5.0227110000000001</v>
          </cell>
          <cell r="S39">
            <v>5.0441830000000003</v>
          </cell>
          <cell r="T39">
            <v>5.063434</v>
          </cell>
          <cell r="U39">
            <v>5.0862280000000002</v>
          </cell>
          <cell r="V39">
            <v>5.1121850000000002</v>
          </cell>
          <cell r="W39">
            <v>5.139875</v>
          </cell>
          <cell r="X39">
            <v>5.1700590000000002</v>
          </cell>
          <cell r="Y39">
            <v>5.201613</v>
          </cell>
          <cell r="Z39">
            <v>5.2358710000000004</v>
          </cell>
          <cell r="AA39">
            <v>5.2737179999999997</v>
          </cell>
          <cell r="AB39">
            <v>5.3146490000000002</v>
          </cell>
          <cell r="AC39">
            <v>5.3574289999999998</v>
          </cell>
          <cell r="AD39">
            <v>5.4018309999999996</v>
          </cell>
          <cell r="AE39">
            <v>5.448982</v>
          </cell>
          <cell r="AF39">
            <v>5.1799999999999997E-3</v>
          </cell>
        </row>
        <row r="40">
          <cell r="A40" t="str">
            <v>CKI000:ha_OwnGeneration</v>
          </cell>
          <cell r="C40">
            <v>0.120598</v>
          </cell>
          <cell r="D40">
            <v>0.141293</v>
          </cell>
          <cell r="E40">
            <v>0.15779599999999999</v>
          </cell>
          <cell r="F40">
            <v>0.17105699999999999</v>
          </cell>
          <cell r="G40">
            <v>0.17847299999999999</v>
          </cell>
          <cell r="H40">
            <v>0.18718199999999999</v>
          </cell>
          <cell r="I40">
            <v>0.19470299999999999</v>
          </cell>
          <cell r="J40">
            <v>0.20632900000000001</v>
          </cell>
          <cell r="K40">
            <v>0.214666</v>
          </cell>
          <cell r="L40">
            <v>0.22300600000000001</v>
          </cell>
          <cell r="M40">
            <v>0.23046800000000001</v>
          </cell>
          <cell r="N40">
            <v>0.24135400000000001</v>
          </cell>
          <cell r="O40">
            <v>0.25285299999999999</v>
          </cell>
          <cell r="P40">
            <v>0.25964599999999999</v>
          </cell>
          <cell r="Q40">
            <v>0.27190500000000001</v>
          </cell>
          <cell r="R40">
            <v>0.27923599999999998</v>
          </cell>
          <cell r="S40">
            <v>0.28964899999999999</v>
          </cell>
          <cell r="T40">
            <v>0.299346</v>
          </cell>
          <cell r="U40">
            <v>0.30795899999999998</v>
          </cell>
          <cell r="V40">
            <v>0.31545000000000001</v>
          </cell>
          <cell r="W40">
            <v>0.32173499999999999</v>
          </cell>
          <cell r="X40">
            <v>0.32723600000000003</v>
          </cell>
          <cell r="Y40">
            <v>0.33231100000000002</v>
          </cell>
          <cell r="Z40">
            <v>0.33729500000000001</v>
          </cell>
          <cell r="AA40">
            <v>0.34577400000000003</v>
          </cell>
          <cell r="AB40">
            <v>0.34869</v>
          </cell>
          <cell r="AC40">
            <v>0.35358000000000001</v>
          </cell>
          <cell r="AD40">
            <v>0.35607299999999997</v>
          </cell>
          <cell r="AE40">
            <v>0.35779100000000003</v>
          </cell>
          <cell r="AF40">
            <v>3.9602999999999999E-2</v>
          </cell>
        </row>
        <row r="41">
          <cell r="A41" t="str">
            <v>CKI000:ha_PurchasedElec</v>
          </cell>
          <cell r="C41">
            <v>4.5945159999999996</v>
          </cell>
          <cell r="D41">
            <v>4.5189029999999999</v>
          </cell>
          <cell r="E41">
            <v>4.5454340000000002</v>
          </cell>
          <cell r="F41">
            <v>4.5357770000000004</v>
          </cell>
          <cell r="G41">
            <v>4.5412850000000002</v>
          </cell>
          <cell r="H41">
            <v>4.5410360000000001</v>
          </cell>
          <cell r="I41">
            <v>4.5667999999999997</v>
          </cell>
          <cell r="J41">
            <v>4.5905269999999998</v>
          </cell>
          <cell r="K41">
            <v>4.6117980000000003</v>
          </cell>
          <cell r="L41">
            <v>4.6365270000000001</v>
          </cell>
          <cell r="M41">
            <v>4.6628579999999999</v>
          </cell>
          <cell r="N41">
            <v>4.6800059999999997</v>
          </cell>
          <cell r="O41">
            <v>4.6936140000000002</v>
          </cell>
          <cell r="P41">
            <v>4.7130299999999998</v>
          </cell>
          <cell r="Q41">
            <v>4.7273149999999999</v>
          </cell>
          <cell r="R41">
            <v>4.7434750000000001</v>
          </cell>
          <cell r="S41">
            <v>4.7545330000000003</v>
          </cell>
          <cell r="T41">
            <v>4.7640880000000001</v>
          </cell>
          <cell r="U41">
            <v>4.77827</v>
          </cell>
          <cell r="V41">
            <v>4.796735</v>
          </cell>
          <cell r="W41">
            <v>4.8181409999999998</v>
          </cell>
          <cell r="X41">
            <v>4.8428240000000002</v>
          </cell>
          <cell r="Y41">
            <v>4.8693020000000002</v>
          </cell>
          <cell r="Z41">
            <v>4.8985760000000003</v>
          </cell>
          <cell r="AA41">
            <v>4.9279440000000001</v>
          </cell>
          <cell r="AB41">
            <v>4.9659589999999998</v>
          </cell>
          <cell r="AC41">
            <v>5.0038489999999998</v>
          </cell>
          <cell r="AD41">
            <v>5.045757</v>
          </cell>
          <cell r="AE41">
            <v>5.0911910000000002</v>
          </cell>
          <cell r="AF41">
            <v>3.673E-3</v>
          </cell>
        </row>
        <row r="44">
          <cell r="A44" t="str">
            <v>CKI000:ia_SpaceHeating</v>
          </cell>
          <cell r="C44">
            <v>1.8254539999999999</v>
          </cell>
          <cell r="D44">
            <v>1.7947</v>
          </cell>
          <cell r="E44">
            <v>1.7061729999999999</v>
          </cell>
          <cell r="F44">
            <v>1.7385660000000001</v>
          </cell>
          <cell r="G44">
            <v>1.7639400000000001</v>
          </cell>
          <cell r="H44">
            <v>1.779544</v>
          </cell>
          <cell r="I44">
            <v>1.788921</v>
          </cell>
          <cell r="J44">
            <v>1.79061</v>
          </cell>
          <cell r="K44">
            <v>1.7890999999999999</v>
          </cell>
          <cell r="L44">
            <v>1.787161</v>
          </cell>
          <cell r="M44">
            <v>1.7835300000000001</v>
          </cell>
          <cell r="N44">
            <v>1.776289</v>
          </cell>
          <cell r="O44">
            <v>1.7674780000000001</v>
          </cell>
          <cell r="P44">
            <v>1.757646</v>
          </cell>
          <cell r="Q44">
            <v>1.748321</v>
          </cell>
          <cell r="R44">
            <v>1.738137</v>
          </cell>
          <cell r="S44">
            <v>1.7250220000000001</v>
          </cell>
          <cell r="T44">
            <v>1.7127330000000001</v>
          </cell>
          <cell r="U44">
            <v>1.699783</v>
          </cell>
          <cell r="V44">
            <v>1.686558</v>
          </cell>
          <cell r="W44">
            <v>1.6739850000000001</v>
          </cell>
          <cell r="X44">
            <v>1.6631689999999999</v>
          </cell>
          <cell r="Y44">
            <v>1.6539790000000001</v>
          </cell>
          <cell r="Z44">
            <v>1.642917</v>
          </cell>
          <cell r="AA44">
            <v>1.629286</v>
          </cell>
          <cell r="AB44">
            <v>1.6173420000000001</v>
          </cell>
          <cell r="AC44">
            <v>1.6073139999999999</v>
          </cell>
          <cell r="AD44">
            <v>1.5970869999999999</v>
          </cell>
          <cell r="AE44">
            <v>1.5851690000000001</v>
          </cell>
          <cell r="AF44">
            <v>-5.0280000000000004E-3</v>
          </cell>
        </row>
        <row r="45">
          <cell r="A45" t="str">
            <v>CKI000:ia_SpaceCooling</v>
          </cell>
          <cell r="C45">
            <v>2.4829E-2</v>
          </cell>
          <cell r="D45">
            <v>1.9927E-2</v>
          </cell>
          <cell r="E45">
            <v>2.5627E-2</v>
          </cell>
          <cell r="F45">
            <v>2.5995000000000001E-2</v>
          </cell>
          <cell r="G45">
            <v>2.6231999999999998E-2</v>
          </cell>
          <cell r="H45">
            <v>2.6372E-2</v>
          </cell>
          <cell r="I45">
            <v>2.6435E-2</v>
          </cell>
          <cell r="J45">
            <v>2.6429000000000001E-2</v>
          </cell>
          <cell r="K45">
            <v>2.6391000000000001E-2</v>
          </cell>
          <cell r="L45">
            <v>2.6353000000000001E-2</v>
          </cell>
          <cell r="M45">
            <v>2.6314000000000001E-2</v>
          </cell>
          <cell r="N45">
            <v>2.6221000000000001E-2</v>
          </cell>
          <cell r="O45">
            <v>2.6134999999999999E-2</v>
          </cell>
          <cell r="P45">
            <v>2.6053E-2</v>
          </cell>
          <cell r="Q45">
            <v>2.5982000000000002E-2</v>
          </cell>
          <cell r="R45">
            <v>2.5909000000000001E-2</v>
          </cell>
          <cell r="S45">
            <v>2.5794000000000001E-2</v>
          </cell>
          <cell r="T45">
            <v>2.5696E-2</v>
          </cell>
          <cell r="U45">
            <v>2.5607000000000001E-2</v>
          </cell>
          <cell r="V45">
            <v>2.5509E-2</v>
          </cell>
          <cell r="W45">
            <v>2.5444000000000001E-2</v>
          </cell>
          <cell r="X45">
            <v>2.5413000000000002E-2</v>
          </cell>
          <cell r="Y45">
            <v>2.5411E-2</v>
          </cell>
          <cell r="Z45">
            <v>2.5387E-2</v>
          </cell>
          <cell r="AA45">
            <v>2.5342E-2</v>
          </cell>
          <cell r="AB45">
            <v>2.5319000000000001E-2</v>
          </cell>
          <cell r="AC45">
            <v>2.5354999999999999E-2</v>
          </cell>
          <cell r="AD45">
            <v>2.5378999999999999E-2</v>
          </cell>
          <cell r="AE45">
            <v>2.5378000000000001E-2</v>
          </cell>
          <cell r="AF45">
            <v>7.8100000000000001E-4</v>
          </cell>
        </row>
        <row r="46">
          <cell r="A46" t="str">
            <v>CKI000:ia_WaterHeating</v>
          </cell>
          <cell r="C46">
            <v>0.59203799999999995</v>
          </cell>
          <cell r="D46">
            <v>0.58703300000000003</v>
          </cell>
          <cell r="E46">
            <v>0.59738000000000002</v>
          </cell>
          <cell r="F46">
            <v>0.61275100000000005</v>
          </cell>
          <cell r="G46">
            <v>0.62566299999999997</v>
          </cell>
          <cell r="H46">
            <v>0.63552900000000001</v>
          </cell>
          <cell r="I46">
            <v>0.64377899999999999</v>
          </cell>
          <cell r="J46">
            <v>0.65003599999999995</v>
          </cell>
          <cell r="K46">
            <v>0.65564</v>
          </cell>
          <cell r="L46">
            <v>0.66110400000000002</v>
          </cell>
          <cell r="M46">
            <v>0.666126</v>
          </cell>
          <cell r="N46">
            <v>0.66992099999999999</v>
          </cell>
          <cell r="O46">
            <v>0.67317300000000002</v>
          </cell>
          <cell r="P46">
            <v>0.67610800000000004</v>
          </cell>
          <cell r="Q46">
            <v>0.67931799999999998</v>
          </cell>
          <cell r="R46">
            <v>0.68217899999999998</v>
          </cell>
          <cell r="S46">
            <v>0.68396299999999999</v>
          </cell>
          <cell r="T46">
            <v>0.68618299999999999</v>
          </cell>
          <cell r="U46">
            <v>0.68806199999999995</v>
          </cell>
          <cell r="V46">
            <v>0.68995600000000001</v>
          </cell>
          <cell r="W46">
            <v>0.69216299999999997</v>
          </cell>
          <cell r="X46">
            <v>0.69516</v>
          </cell>
          <cell r="Y46">
            <v>0.69893400000000006</v>
          </cell>
          <cell r="Z46">
            <v>0.70184299999999999</v>
          </cell>
          <cell r="AA46">
            <v>0.70256200000000002</v>
          </cell>
          <cell r="AB46">
            <v>0.70452400000000004</v>
          </cell>
          <cell r="AC46">
            <v>0.70795699999999995</v>
          </cell>
          <cell r="AD46">
            <v>0.71178200000000003</v>
          </cell>
          <cell r="AE46">
            <v>0.71499199999999996</v>
          </cell>
          <cell r="AF46">
            <v>6.7619999999999998E-3</v>
          </cell>
        </row>
        <row r="47">
          <cell r="A47" t="str">
            <v>CKI000:ia_Cooking</v>
          </cell>
          <cell r="C47">
            <v>0.33065699999999998</v>
          </cell>
          <cell r="D47">
            <v>0.330951</v>
          </cell>
          <cell r="E47">
            <v>0.33943200000000001</v>
          </cell>
          <cell r="F47">
            <v>0.35031800000000002</v>
          </cell>
          <cell r="G47">
            <v>0.359456</v>
          </cell>
          <cell r="H47">
            <v>0.366753</v>
          </cell>
          <cell r="I47">
            <v>0.37310100000000002</v>
          </cell>
          <cell r="J47">
            <v>0.37848399999999999</v>
          </cell>
          <cell r="K47">
            <v>0.38350299999999998</v>
          </cell>
          <cell r="L47">
            <v>0.38850400000000002</v>
          </cell>
          <cell r="M47">
            <v>0.39315099999999997</v>
          </cell>
          <cell r="N47">
            <v>0.39700400000000002</v>
          </cell>
          <cell r="O47">
            <v>0.40042499999999998</v>
          </cell>
          <cell r="P47">
            <v>0.403553</v>
          </cell>
          <cell r="Q47">
            <v>0.406752</v>
          </cell>
          <cell r="R47">
            <v>0.40969699999999998</v>
          </cell>
          <cell r="S47">
            <v>0.41197600000000001</v>
          </cell>
          <cell r="T47">
            <v>0.41444500000000001</v>
          </cell>
          <cell r="U47">
            <v>0.41658800000000001</v>
          </cell>
          <cell r="V47">
            <v>0.41879499999999997</v>
          </cell>
          <cell r="W47">
            <v>0.42112500000000003</v>
          </cell>
          <cell r="X47">
            <v>0.42386699999999999</v>
          </cell>
          <cell r="Y47">
            <v>0.426979</v>
          </cell>
          <cell r="Z47">
            <v>0.42966399999999999</v>
          </cell>
          <cell r="AA47">
            <v>0.43059999999999998</v>
          </cell>
          <cell r="AB47">
            <v>0.43231700000000001</v>
          </cell>
          <cell r="AC47">
            <v>0.43499399999999999</v>
          </cell>
          <cell r="AD47">
            <v>0.43802200000000002</v>
          </cell>
          <cell r="AE47">
            <v>0.44072099999999997</v>
          </cell>
          <cell r="AF47">
            <v>1.0315E-2</v>
          </cell>
        </row>
        <row r="48">
          <cell r="A48" t="str">
            <v>CKI000:ia_OtherUses</v>
          </cell>
          <cell r="C48">
            <v>0.82970500000000003</v>
          </cell>
          <cell r="D48">
            <v>0.87751900000000005</v>
          </cell>
          <cell r="E48">
            <v>0.83412200000000003</v>
          </cell>
          <cell r="F48">
            <v>0.81346600000000002</v>
          </cell>
          <cell r="G48">
            <v>0.80361899999999997</v>
          </cell>
          <cell r="H48">
            <v>0.790551</v>
          </cell>
          <cell r="I48">
            <v>0.79605400000000004</v>
          </cell>
          <cell r="J48">
            <v>0.79901800000000001</v>
          </cell>
          <cell r="K48">
            <v>0.80105199999999999</v>
          </cell>
          <cell r="L48">
            <v>0.80231799999999998</v>
          </cell>
          <cell r="M48">
            <v>0.80347900000000005</v>
          </cell>
          <cell r="N48">
            <v>0.80382399999999998</v>
          </cell>
          <cell r="O48">
            <v>0.80393400000000004</v>
          </cell>
          <cell r="P48">
            <v>0.80400700000000003</v>
          </cell>
          <cell r="Q48">
            <v>0.80449499999999996</v>
          </cell>
          <cell r="R48">
            <v>0.80487200000000003</v>
          </cell>
          <cell r="S48">
            <v>0.80477799999999999</v>
          </cell>
          <cell r="T48">
            <v>0.80544700000000002</v>
          </cell>
          <cell r="U48">
            <v>0.80568399999999996</v>
          </cell>
          <cell r="V48">
            <v>0.80564000000000002</v>
          </cell>
          <cell r="W48">
            <v>0.80598599999999998</v>
          </cell>
          <cell r="X48">
            <v>0.80713400000000002</v>
          </cell>
          <cell r="Y48">
            <v>0.80882299999999996</v>
          </cell>
          <cell r="Z48">
            <v>0.80998599999999998</v>
          </cell>
          <cell r="AA48">
            <v>0.81049899999999997</v>
          </cell>
          <cell r="AB48">
            <v>0.81148799999999999</v>
          </cell>
          <cell r="AC48">
            <v>0.81317700000000004</v>
          </cell>
          <cell r="AD48">
            <v>0.814774</v>
          </cell>
          <cell r="AE48">
            <v>0.81596199999999997</v>
          </cell>
          <cell r="AF48">
            <v>-5.9599999999999996E-4</v>
          </cell>
        </row>
        <row r="49">
          <cell r="A49" t="str">
            <v>CKI000:ia_DeliveredEner</v>
          </cell>
          <cell r="C49">
            <v>3.602684</v>
          </cell>
          <cell r="D49">
            <v>3.610131</v>
          </cell>
          <cell r="E49">
            <v>3.5027339999999998</v>
          </cell>
          <cell r="F49">
            <v>3.5410949999999999</v>
          </cell>
          <cell r="G49">
            <v>3.5789089999999999</v>
          </cell>
          <cell r="H49">
            <v>3.5987490000000002</v>
          </cell>
          <cell r="I49">
            <v>3.6282909999999999</v>
          </cell>
          <cell r="J49">
            <v>3.6445759999999998</v>
          </cell>
          <cell r="K49">
            <v>3.6556850000000001</v>
          </cell>
          <cell r="L49">
            <v>3.6654399999999998</v>
          </cell>
          <cell r="M49">
            <v>3.6726009999999998</v>
          </cell>
          <cell r="N49">
            <v>3.6732589999999998</v>
          </cell>
          <cell r="O49">
            <v>3.6711459999999998</v>
          </cell>
          <cell r="P49">
            <v>3.667367</v>
          </cell>
          <cell r="Q49">
            <v>3.6648679999999998</v>
          </cell>
          <cell r="R49">
            <v>3.6607940000000001</v>
          </cell>
          <cell r="S49">
            <v>3.6515330000000001</v>
          </cell>
          <cell r="T49">
            <v>3.644504</v>
          </cell>
          <cell r="U49">
            <v>3.6357249999999999</v>
          </cell>
          <cell r="V49">
            <v>3.626458</v>
          </cell>
          <cell r="W49">
            <v>3.6187040000000001</v>
          </cell>
          <cell r="X49">
            <v>3.6147429999999998</v>
          </cell>
          <cell r="Y49">
            <v>3.6141260000000002</v>
          </cell>
          <cell r="Z49">
            <v>3.6097969999999999</v>
          </cell>
          <cell r="AA49">
            <v>3.5982889999999998</v>
          </cell>
          <cell r="AB49">
            <v>3.5909900000000001</v>
          </cell>
          <cell r="AC49">
            <v>3.588797</v>
          </cell>
          <cell r="AD49">
            <v>3.5870440000000001</v>
          </cell>
          <cell r="AE49">
            <v>3.5822229999999999</v>
          </cell>
          <cell r="AF49">
            <v>-2.03E-4</v>
          </cell>
        </row>
        <row r="52">
          <cell r="A52" t="str">
            <v>CKI000:ja_SpaceHeating</v>
          </cell>
          <cell r="C52">
            <v>0.21207100000000001</v>
          </cell>
          <cell r="D52">
            <v>0.20616000000000001</v>
          </cell>
          <cell r="E52">
            <v>0.189944</v>
          </cell>
          <cell r="F52">
            <v>0.191777</v>
          </cell>
          <cell r="G52">
            <v>0.193137</v>
          </cell>
          <cell r="H52">
            <v>0.194076</v>
          </cell>
          <cell r="I52">
            <v>0.19486300000000001</v>
          </cell>
          <cell r="J52">
            <v>0.19411800000000001</v>
          </cell>
          <cell r="K52">
            <v>0.19242799999999999</v>
          </cell>
          <cell r="L52">
            <v>0.19037799999999999</v>
          </cell>
          <cell r="M52">
            <v>0.18828600000000001</v>
          </cell>
          <cell r="N52">
            <v>0.18609100000000001</v>
          </cell>
          <cell r="O52">
            <v>0.18387200000000001</v>
          </cell>
          <cell r="P52">
            <v>0.18149599999999999</v>
          </cell>
          <cell r="Q52">
            <v>0.17910799999999999</v>
          </cell>
          <cell r="R52">
            <v>0.176649</v>
          </cell>
          <cell r="S52">
            <v>0.17415</v>
          </cell>
          <cell r="T52">
            <v>0.17161699999999999</v>
          </cell>
          <cell r="U52">
            <v>0.16906099999999999</v>
          </cell>
          <cell r="V52">
            <v>0.16651299999999999</v>
          </cell>
          <cell r="W52">
            <v>0.16403699999999999</v>
          </cell>
          <cell r="X52">
            <v>0.161519</v>
          </cell>
          <cell r="Y52">
            <v>0.159163</v>
          </cell>
          <cell r="Z52">
            <v>0.15679599999999999</v>
          </cell>
          <cell r="AA52">
            <v>0.154307</v>
          </cell>
          <cell r="AB52">
            <v>0.15187</v>
          </cell>
          <cell r="AC52">
            <v>0.149531</v>
          </cell>
          <cell r="AD52">
            <v>0.1472</v>
          </cell>
          <cell r="AE52">
            <v>0.14493500000000001</v>
          </cell>
          <cell r="AF52">
            <v>-1.3502E-2</v>
          </cell>
        </row>
        <row r="53">
          <cell r="A53" t="str">
            <v>CKI000:ja_WaterHeating</v>
          </cell>
          <cell r="C53">
            <v>6.1390000000000004E-3</v>
          </cell>
          <cell r="D53">
            <v>5.8989999999999997E-3</v>
          </cell>
          <cell r="E53">
            <v>5.8729999999999997E-3</v>
          </cell>
          <cell r="F53">
            <v>5.9800000000000001E-3</v>
          </cell>
          <cell r="G53">
            <v>6.0720000000000001E-3</v>
          </cell>
          <cell r="H53">
            <v>6.1510000000000002E-3</v>
          </cell>
          <cell r="I53">
            <v>6.2319999999999997E-3</v>
          </cell>
          <cell r="J53">
            <v>6.2690000000000003E-3</v>
          </cell>
          <cell r="K53">
            <v>6.2769999999999996E-3</v>
          </cell>
          <cell r="L53">
            <v>6.2700000000000004E-3</v>
          </cell>
          <cell r="M53">
            <v>6.2620000000000002E-3</v>
          </cell>
          <cell r="N53">
            <v>6.2490000000000002E-3</v>
          </cell>
          <cell r="O53">
            <v>6.2350000000000001E-3</v>
          </cell>
          <cell r="P53">
            <v>6.215E-3</v>
          </cell>
          <cell r="Q53">
            <v>6.1929999999999997E-3</v>
          </cell>
          <cell r="R53">
            <v>6.1669999999999997E-3</v>
          </cell>
          <cell r="S53">
            <v>6.1390000000000004E-3</v>
          </cell>
          <cell r="T53">
            <v>6.1089999999999998E-3</v>
          </cell>
          <cell r="U53">
            <v>6.0800000000000003E-3</v>
          </cell>
          <cell r="V53">
            <v>6.0480000000000004E-3</v>
          </cell>
          <cell r="W53">
            <v>6.0179999999999999E-3</v>
          </cell>
          <cell r="X53">
            <v>5.986E-3</v>
          </cell>
          <cell r="Y53">
            <v>5.96E-3</v>
          </cell>
          <cell r="Z53">
            <v>5.9329999999999999E-3</v>
          </cell>
          <cell r="AA53">
            <v>5.901E-3</v>
          </cell>
          <cell r="AB53">
            <v>5.8710000000000004E-3</v>
          </cell>
          <cell r="AC53">
            <v>5.8389999999999996E-3</v>
          </cell>
          <cell r="AD53">
            <v>5.8089999999999999E-3</v>
          </cell>
          <cell r="AE53">
            <v>5.7800000000000004E-3</v>
          </cell>
          <cell r="AF53">
            <v>-2.1540000000000001E-3</v>
          </cell>
        </row>
        <row r="54">
          <cell r="A54" t="str">
            <v>CKI000:ja_OtherUses</v>
          </cell>
          <cell r="C54">
            <v>7.9482999999999998E-2</v>
          </cell>
          <cell r="D54">
            <v>8.0017000000000005E-2</v>
          </cell>
          <cell r="E54">
            <v>8.1899E-2</v>
          </cell>
          <cell r="F54">
            <v>8.2917000000000005E-2</v>
          </cell>
          <cell r="G54">
            <v>8.3774000000000001E-2</v>
          </cell>
          <cell r="H54">
            <v>8.4482000000000002E-2</v>
          </cell>
          <cell r="I54">
            <v>8.6216000000000001E-2</v>
          </cell>
          <cell r="J54">
            <v>8.7276000000000006E-2</v>
          </cell>
          <cell r="K54">
            <v>8.7908E-2</v>
          </cell>
          <cell r="L54">
            <v>8.8286000000000003E-2</v>
          </cell>
          <cell r="M54">
            <v>8.8641999999999999E-2</v>
          </cell>
          <cell r="N54">
            <v>8.8950000000000001E-2</v>
          </cell>
          <cell r="O54">
            <v>8.9274000000000006E-2</v>
          </cell>
          <cell r="P54">
            <v>8.9539999999999995E-2</v>
          </cell>
          <cell r="Q54">
            <v>8.9810000000000001E-2</v>
          </cell>
          <cell r="R54">
            <v>9.0051999999999993E-2</v>
          </cell>
          <cell r="S54">
            <v>9.0277999999999997E-2</v>
          </cell>
          <cell r="T54">
            <v>9.0495999999999993E-2</v>
          </cell>
          <cell r="U54">
            <v>9.0717000000000006E-2</v>
          </cell>
          <cell r="V54">
            <v>9.0885999999999995E-2</v>
          </cell>
          <cell r="W54">
            <v>9.1095999999999996E-2</v>
          </cell>
          <cell r="X54">
            <v>9.1273999999999994E-2</v>
          </cell>
          <cell r="Y54">
            <v>9.1533000000000003E-2</v>
          </cell>
          <cell r="Z54">
            <v>9.1760999999999995E-2</v>
          </cell>
          <cell r="AA54">
            <v>9.1551999999999994E-2</v>
          </cell>
          <cell r="AB54">
            <v>9.1488E-2</v>
          </cell>
          <cell r="AC54">
            <v>9.1622999999999996E-2</v>
          </cell>
          <cell r="AD54">
            <v>9.1867000000000004E-2</v>
          </cell>
          <cell r="AE54">
            <v>9.2141000000000001E-2</v>
          </cell>
          <cell r="AF54">
            <v>5.2919999999999998E-3</v>
          </cell>
        </row>
        <row r="55">
          <cell r="A55" t="str">
            <v>CKI000:ja_DeliveredEner</v>
          </cell>
          <cell r="C55">
            <v>0.29769400000000001</v>
          </cell>
          <cell r="D55">
            <v>0.292076</v>
          </cell>
          <cell r="E55">
            <v>0.27771600000000002</v>
          </cell>
          <cell r="F55">
            <v>0.28067399999999998</v>
          </cell>
          <cell r="G55">
            <v>0.28298299999999998</v>
          </cell>
          <cell r="H55">
            <v>0.28470800000000002</v>
          </cell>
          <cell r="I55">
            <v>0.28731099999999998</v>
          </cell>
          <cell r="J55">
            <v>0.287663</v>
          </cell>
          <cell r="K55">
            <v>0.28661300000000001</v>
          </cell>
          <cell r="L55">
            <v>0.28493400000000002</v>
          </cell>
          <cell r="M55">
            <v>0.28319</v>
          </cell>
          <cell r="N55">
            <v>0.28128999999999998</v>
          </cell>
          <cell r="O55">
            <v>0.27938000000000002</v>
          </cell>
          <cell r="P55">
            <v>0.27725100000000003</v>
          </cell>
          <cell r="Q55">
            <v>0.27511099999999999</v>
          </cell>
          <cell r="R55">
            <v>0.272868</v>
          </cell>
          <cell r="S55">
            <v>0.27056799999999998</v>
          </cell>
          <cell r="T55">
            <v>0.26822299999999999</v>
          </cell>
          <cell r="U55">
            <v>0.26585700000000001</v>
          </cell>
          <cell r="V55">
            <v>0.26344699999999999</v>
          </cell>
          <cell r="W55">
            <v>0.26114999999999999</v>
          </cell>
          <cell r="X55">
            <v>0.25877899999999998</v>
          </cell>
          <cell r="Y55">
            <v>0.25665500000000002</v>
          </cell>
          <cell r="Z55">
            <v>0.25448999999999999</v>
          </cell>
          <cell r="AA55">
            <v>0.25175900000000001</v>
          </cell>
          <cell r="AB55">
            <v>0.24922900000000001</v>
          </cell>
          <cell r="AC55">
            <v>0.24699299999999999</v>
          </cell>
          <cell r="AD55">
            <v>0.24487600000000001</v>
          </cell>
          <cell r="AE55">
            <v>0.24285599999999999</v>
          </cell>
          <cell r="AF55">
            <v>-7.2449999999999997E-3</v>
          </cell>
        </row>
        <row r="57">
          <cell r="A57" t="str">
            <v>CKI000:ka_MarketedRenew</v>
          </cell>
          <cell r="C57">
            <v>0.120805</v>
          </cell>
          <cell r="D57">
            <v>0.120805</v>
          </cell>
          <cell r="E57">
            <v>0.120805</v>
          </cell>
          <cell r="F57">
            <v>0.120805</v>
          </cell>
          <cell r="G57">
            <v>0.120805</v>
          </cell>
          <cell r="H57">
            <v>0.120805</v>
          </cell>
          <cell r="I57">
            <v>0.120805</v>
          </cell>
          <cell r="J57">
            <v>0.120805</v>
          </cell>
          <cell r="K57">
            <v>0.120805</v>
          </cell>
          <cell r="L57">
            <v>0.120805</v>
          </cell>
          <cell r="M57">
            <v>0.120805</v>
          </cell>
          <cell r="N57">
            <v>0.120805</v>
          </cell>
          <cell r="O57">
            <v>0.120805</v>
          </cell>
          <cell r="P57">
            <v>0.120805</v>
          </cell>
          <cell r="Q57">
            <v>0.120805</v>
          </cell>
          <cell r="R57">
            <v>0.120805</v>
          </cell>
          <cell r="S57">
            <v>0.120805</v>
          </cell>
          <cell r="T57">
            <v>0.120805</v>
          </cell>
          <cell r="U57">
            <v>0.120805</v>
          </cell>
          <cell r="V57">
            <v>0.120805</v>
          </cell>
          <cell r="W57">
            <v>0.120805</v>
          </cell>
          <cell r="X57">
            <v>0.120805</v>
          </cell>
          <cell r="Y57">
            <v>0.120805</v>
          </cell>
          <cell r="Z57">
            <v>0.120805</v>
          </cell>
          <cell r="AA57">
            <v>0.120805</v>
          </cell>
          <cell r="AB57">
            <v>0.120805</v>
          </cell>
          <cell r="AC57">
            <v>0.120805</v>
          </cell>
          <cell r="AD57">
            <v>0.120805</v>
          </cell>
          <cell r="AE57">
            <v>0.120805</v>
          </cell>
          <cell r="AF57">
            <v>0</v>
          </cell>
        </row>
        <row r="58">
          <cell r="A58" t="str">
            <v>CKI000:ka_OtherFuels</v>
          </cell>
          <cell r="C58">
            <v>0.59923199999999999</v>
          </cell>
          <cell r="D58">
            <v>0.60484899999999997</v>
          </cell>
          <cell r="E58">
            <v>0.60413099999999997</v>
          </cell>
          <cell r="F58">
            <v>0.60436699999999999</v>
          </cell>
          <cell r="G58">
            <v>0.60346599999999995</v>
          </cell>
          <cell r="H58">
            <v>0.60290500000000002</v>
          </cell>
          <cell r="I58">
            <v>0.60595600000000005</v>
          </cell>
          <cell r="J58">
            <v>0.60901499999999997</v>
          </cell>
          <cell r="K58">
            <v>0.61300100000000002</v>
          </cell>
          <cell r="L58">
            <v>0.61517599999999995</v>
          </cell>
          <cell r="M58">
            <v>0.61818700000000004</v>
          </cell>
          <cell r="N58">
            <v>0.62084499999999998</v>
          </cell>
          <cell r="O58">
            <v>0.62326899999999996</v>
          </cell>
          <cell r="P58">
            <v>0.62568900000000005</v>
          </cell>
          <cell r="Q58">
            <v>0.62770099999999995</v>
          </cell>
          <cell r="R58">
            <v>0.62944199999999995</v>
          </cell>
          <cell r="S58">
            <v>0.63111700000000004</v>
          </cell>
          <cell r="T58">
            <v>0.63296799999999998</v>
          </cell>
          <cell r="U58">
            <v>0.63469799999999998</v>
          </cell>
          <cell r="V58">
            <v>0.63639999999999997</v>
          </cell>
          <cell r="W58">
            <v>0.63813500000000001</v>
          </cell>
          <cell r="X58">
            <v>0.63997199999999999</v>
          </cell>
          <cell r="Y58">
            <v>0.64172499999999999</v>
          </cell>
          <cell r="Z58">
            <v>0.64349199999999995</v>
          </cell>
          <cell r="AA58">
            <v>0.64472399999999996</v>
          </cell>
          <cell r="AB58">
            <v>0.64665099999999998</v>
          </cell>
          <cell r="AC58">
            <v>0.64840600000000004</v>
          </cell>
          <cell r="AD58">
            <v>0.65046800000000005</v>
          </cell>
          <cell r="AE58">
            <v>0.65251300000000001</v>
          </cell>
          <cell r="AF58">
            <v>3.0469999999999998E-3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row r="63">
          <cell r="A63">
            <v>42</v>
          </cell>
        </row>
      </sheetData>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Key to Data Locs"/>
      <sheetName val="GREET1 Results"/>
      <sheetName val="GREET1 EF"/>
      <sheetName val="GREET1 Electric"/>
      <sheetName val="GREET1 JetFuel_WTWa"/>
      <sheetName val="GREET1 Fuel_Specs"/>
      <sheetName val="EF Hub"/>
      <sheetName val="Fuel Heat Contents"/>
      <sheetName val="eGrid Plant"/>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efreshError="1">
        <row r="89">
          <cell r="A89" t="b">
            <v>1</v>
          </cell>
        </row>
        <row r="203">
          <cell r="A203" t="b">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1. Transportation"/>
      <sheetName val="2. Electricity"/>
      <sheetName val="3. Industry Energy"/>
      <sheetName val="4. Buildings"/>
      <sheetName val="5. Industry Process"/>
      <sheetName val="6. Total"/>
      <sheetName val="7. Particulates"/>
      <sheetName val="EPS"/>
      <sheetName val="GWP"/>
      <sheetName val="NoSettings"/>
      <sheetName val="Sheet1"/>
      <sheetName val="Vensim Variables"/>
      <sheetName val="EPA_GHG"/>
      <sheetName val="Table 3-1"/>
      <sheetName val="Table 3-7"/>
      <sheetName val="Table 3-9"/>
      <sheetName val="Table 3-10"/>
      <sheetName val="Table 3-11"/>
      <sheetName val="Table 3-12"/>
      <sheetName val="Table 3-13"/>
      <sheetName val="Table 3-14"/>
      <sheetName val="Table 3-15"/>
      <sheetName val="Table 4-1"/>
      <sheetName val="Table 5-1"/>
      <sheetName val="Table 6-1"/>
      <sheetName val="Table 7-1"/>
      <sheetName val="EIA"/>
      <sheetName val="Table 18"/>
      <sheetName val="Table 54"/>
      <sheetName val="Table 11.1"/>
      <sheetName val="Table 11.2"/>
      <sheetName val="Table 11.3"/>
      <sheetName val="Table 11.4"/>
      <sheetName val="Table 11.5"/>
      <sheetName val="Table 11.6"/>
      <sheetName val="Table 11.7"/>
      <sheetName val="NEI 2017"/>
      <sheetName val="2017 EPA Data"/>
      <sheetName val="Crosswalk Particulates"/>
      <sheetName val="EPA Data_by prim poll"/>
    </sheetNames>
    <sheetDataSet>
      <sheetData sheetId="0">
        <row r="19">
          <cell r="B19">
            <v>1.1023099999999999</v>
          </cell>
        </row>
        <row r="22">
          <cell r="B22">
            <v>1000000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Cross-Page Data"/>
      <sheetName val="Non-Energy FF CO2 Emissions"/>
      <sheetName val="Cement CO2 Emissions"/>
      <sheetName val="Iron and Steel"/>
      <sheetName val="Coal Mining"/>
      <sheetName val="Natural Gas Systems"/>
      <sheetName val="Petroleum Systems"/>
      <sheetName val="Chem - HCFC 22 Production"/>
      <sheetName val="Chem - ODS"/>
      <sheetName val="Other - Aluminum"/>
      <sheetName val="Other - Magnesium"/>
      <sheetName val="Other - Semiconductor Mfg"/>
      <sheetName val="Other - Elec Trans and Dist"/>
      <sheetName val="Agriculture - EF &amp; Manure Mgmt"/>
      <sheetName val="Agriculture - Rice Cultivation"/>
      <sheetName val="Agriculture - Soil Mgmt"/>
      <sheetName val="Waste - Landfills"/>
      <sheetName val="Waste - Water Treatment"/>
      <sheetName val="Other Industrial Processes"/>
      <sheetName val="Combined Data"/>
      <sheetName val="BPEiC-CO2"/>
      <sheetName val="BPEiC-CH4"/>
      <sheetName val="BPEiC-N2O"/>
      <sheetName val="BPEiC-F-gases"/>
      <sheetName val="EPA (2017) Table A3.6-1"/>
      <sheetName val="EPA (2017) Table A3.6-7"/>
      <sheetName val="EPA (2017) Table A3.6-10"/>
      <sheetName val="AEO 2017_Table 6"/>
      <sheetName val="AEO 2017_Table 11"/>
      <sheetName val="AEO 2017_Table 13"/>
      <sheetName val="AEO 2017_Table 15"/>
      <sheetName val="AEO 2017_Table 19"/>
      <sheetName val="AEO 2017_Table 20"/>
      <sheetName val="AEO 2017_Table 24"/>
      <sheetName val="AEO 2017_Table 62"/>
      <sheetName val="AEO 2016_Table 6"/>
    </sheetNames>
    <sheetDataSet>
      <sheetData sheetId="0"/>
      <sheetData sheetId="1">
        <row r="12">
          <cell r="C12">
            <v>28</v>
          </cell>
        </row>
        <row r="13">
          <cell r="C13">
            <v>265</v>
          </cell>
        </row>
      </sheetData>
      <sheetData sheetId="2"/>
      <sheetData sheetId="3"/>
      <sheetData sheetId="4"/>
      <sheetData sheetId="5"/>
      <sheetData sheetId="6"/>
      <sheetData sheetId="7"/>
      <sheetData sheetId="8"/>
      <sheetData sheetId="9">
        <row r="5">
          <cell r="A5" t="str">
            <v>Transport Refrigeration</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Country Selector"/>
      <sheetName val="Multipliers and Adjustments"/>
      <sheetName val="US GHG Inventory CH4 Adjustment"/>
      <sheetName val="US f-gases 2"/>
      <sheetName val="USCA Data"/>
      <sheetName val="AIM Impact Assessment"/>
      <sheetName val="EPA Data"/>
      <sheetName val="EPA Source to Industry Map"/>
      <sheetName val="NPV Calcs"/>
      <sheetName val="AEO Table 13"/>
      <sheetName val="EPA Tech to Policy Mapping"/>
      <sheetName val="EPA non-CO2 Data"/>
      <sheetName val="IEA-MethaneEmissions"/>
      <sheetName val="IEA-MethaneAbatement"/>
      <sheetName val="EPA to IEA Scaling"/>
      <sheetName val="Cement Data"/>
      <sheetName val="EPA-ngpProd-mthncptr"/>
      <sheetName val="EPA-ngpPrcsTnD-mthncptr"/>
      <sheetName val="EPA-ngpProd-mthndstr"/>
      <sheetName val="EPA-ngpPrcsTnD-mthndstr"/>
      <sheetName val="IEA-ngpProd-mthncptr"/>
      <sheetName val="IEA-ngpPrcsTnD-mthncptr"/>
      <sheetName val="IEA-ngpProd-mthndstr"/>
      <sheetName val="IEA-ngpPrcsTnD-mthndstr"/>
      <sheetName val="Data Check"/>
      <sheetName val="PERAC-cement"/>
      <sheetName val="PERAC-ngpProd-mthncptr"/>
      <sheetName val="PERAC-ngpPrcsTnD-mthncptr"/>
      <sheetName val="PERAC-ngpProd-mthndstr"/>
      <sheetName val="PERAC-ngpPrcsTnD-mthndstr"/>
      <sheetName val="PERAC-fgassubstitution"/>
      <sheetName val="PERAC-fgasdestruction"/>
      <sheetName val="PERAC-fgasrecovery"/>
      <sheetName val="PERAC-inspctmaintretrofit"/>
      <sheetName val="PERAC-coalmining-mthncptr"/>
      <sheetName val="PERAC-coalmining-mthndstr"/>
      <sheetName val="PERAC-waste-mthncptr"/>
      <sheetName val="PERAC-waste-mthndstr"/>
      <sheetName val="PERAC-cropsrice"/>
      <sheetName val="PERAC-livestock"/>
      <sheetName val="PERAC-chemicals-N2Oabatement"/>
      <sheetName val="PERAC-MCD"/>
    </sheetNames>
    <sheetDataSet>
      <sheetData sheetId="0">
        <row r="108">
          <cell r="A108">
            <v>1000000000000</v>
          </cell>
        </row>
      </sheetData>
      <sheetData sheetId="1"/>
      <sheetData sheetId="2"/>
      <sheetData sheetId="3"/>
      <sheetData sheetId="4">
        <row r="12">
          <cell r="J12">
            <v>168.29999999999998</v>
          </cell>
        </row>
      </sheetData>
      <sheetData sheetId="5">
        <row r="17">
          <cell r="Q17">
            <v>0</v>
          </cell>
        </row>
      </sheetData>
      <sheetData sheetId="6"/>
      <sheetData sheetId="7"/>
      <sheetData sheetId="8"/>
      <sheetData sheetId="9"/>
      <sheetData sheetId="10"/>
      <sheetData sheetId="11"/>
      <sheetData sheetId="12">
        <row r="1">
          <cell r="A1" t="str">
            <v>country</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1. Transportation"/>
      <sheetName val="2. Electricity"/>
      <sheetName val="3. Industry Energy"/>
      <sheetName val="4. Buildings"/>
      <sheetName val="5. Industry Process"/>
      <sheetName val="6. Total"/>
      <sheetName val="7. Particulates"/>
      <sheetName val="EPS"/>
      <sheetName val="GWP"/>
      <sheetName val="NoSettings"/>
      <sheetName val="Sheet1"/>
      <sheetName val="Vensim Variables"/>
      <sheetName val="EPA_GHG"/>
      <sheetName val="Table 3-1"/>
      <sheetName val="Table 3-7"/>
      <sheetName val="Table 3-8"/>
      <sheetName val="Table 3-9"/>
      <sheetName val="Table 3-10"/>
      <sheetName val="Table 3-12"/>
      <sheetName val="Table 3-13"/>
      <sheetName val="BTS"/>
      <sheetName val="Table 3-14"/>
      <sheetName val="Table 3-15"/>
      <sheetName val="Table 3-66, 3-68"/>
      <sheetName val="Table 4-1"/>
      <sheetName val="Table 5-1"/>
      <sheetName val="Table 6-1"/>
      <sheetName val="Table 7-1"/>
      <sheetName val="EIA"/>
      <sheetName val="Table 18"/>
      <sheetName val="Table 54"/>
      <sheetName val="Table 11.1"/>
      <sheetName val="Table 11.2"/>
      <sheetName val="Table 11.3"/>
      <sheetName val="Table 11.4"/>
      <sheetName val="Table 11.5"/>
      <sheetName val="Table 11.6"/>
      <sheetName val="Table 11.7"/>
      <sheetName val="NEI 2017"/>
      <sheetName val="2017 EPA Data"/>
      <sheetName val="Crosswalk Particulates"/>
      <sheetName val="EPA Data_by prim po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2">
          <cell r="AK12">
            <v>361844.28941487317</v>
          </cell>
          <cell r="AM12">
            <v>345697.34487118549</v>
          </cell>
        </row>
        <row r="14">
          <cell r="AK14">
            <v>16387.317525999999</v>
          </cell>
          <cell r="AM14">
            <v>8243.0161960000005</v>
          </cell>
        </row>
        <row r="18">
          <cell r="AK18">
            <v>125.805218</v>
          </cell>
          <cell r="AM18">
            <v>56.164338000000001</v>
          </cell>
        </row>
        <row r="20">
          <cell r="AK20">
            <v>838.53669000000002</v>
          </cell>
          <cell r="AM20">
            <v>480.92725899999999</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Custom 2">
      <a:dk1>
        <a:sysClr val="windowText" lastClr="000000"/>
      </a:dk1>
      <a:lt1>
        <a:sysClr val="window" lastClr="FFFFFF"/>
      </a:lt1>
      <a:dk2>
        <a:srgbClr val="44546A"/>
      </a:dk2>
      <a:lt2>
        <a:srgbClr val="E7E6E6"/>
      </a:lt2>
      <a:accent1>
        <a:srgbClr val="102040"/>
      </a:accent1>
      <a:accent2>
        <a:srgbClr val="025E73"/>
      </a:accent2>
      <a:accent3>
        <a:srgbClr val="A5A5A5"/>
      </a:accent3>
      <a:accent4>
        <a:srgbClr val="F2C879"/>
      </a:accent4>
      <a:accent5>
        <a:srgbClr val="F28177"/>
      </a:accent5>
      <a:accent6>
        <a:srgbClr val="D94E4E"/>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102040"/>
    </a:accent1>
    <a:accent2>
      <a:srgbClr val="025E73"/>
    </a:accent2>
    <a:accent3>
      <a:srgbClr val="A5A5A5"/>
    </a:accent3>
    <a:accent4>
      <a:srgbClr val="F2C879"/>
    </a:accent4>
    <a:accent5>
      <a:srgbClr val="F28177"/>
    </a:accent5>
    <a:accent6>
      <a:srgbClr val="D94E4E"/>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102040"/>
    </a:accent1>
    <a:accent2>
      <a:srgbClr val="025E73"/>
    </a:accent2>
    <a:accent3>
      <a:srgbClr val="A5A5A5"/>
    </a:accent3>
    <a:accent4>
      <a:srgbClr val="F2C879"/>
    </a:accent4>
    <a:accent5>
      <a:srgbClr val="F28177"/>
    </a:accent5>
    <a:accent6>
      <a:srgbClr val="D94E4E"/>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102040"/>
    </a:accent1>
    <a:accent2>
      <a:srgbClr val="025E73"/>
    </a:accent2>
    <a:accent3>
      <a:srgbClr val="A5A5A5"/>
    </a:accent3>
    <a:accent4>
      <a:srgbClr val="F2C879"/>
    </a:accent4>
    <a:accent5>
      <a:srgbClr val="F28177"/>
    </a:accent5>
    <a:accent6>
      <a:srgbClr val="D94E4E"/>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102040"/>
    </a:accent1>
    <a:accent2>
      <a:srgbClr val="025E73"/>
    </a:accent2>
    <a:accent3>
      <a:srgbClr val="A5A5A5"/>
    </a:accent3>
    <a:accent4>
      <a:srgbClr val="F2C879"/>
    </a:accent4>
    <a:accent5>
      <a:srgbClr val="F28177"/>
    </a:accent5>
    <a:accent6>
      <a:srgbClr val="D94E4E"/>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102040"/>
    </a:accent1>
    <a:accent2>
      <a:srgbClr val="025E73"/>
    </a:accent2>
    <a:accent3>
      <a:srgbClr val="A5A5A5"/>
    </a:accent3>
    <a:accent4>
      <a:srgbClr val="F2C879"/>
    </a:accent4>
    <a:accent5>
      <a:srgbClr val="F28177"/>
    </a:accent5>
    <a:accent6>
      <a:srgbClr val="D94E4E"/>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102040"/>
    </a:accent1>
    <a:accent2>
      <a:srgbClr val="025E73"/>
    </a:accent2>
    <a:accent3>
      <a:srgbClr val="A5A5A5"/>
    </a:accent3>
    <a:accent4>
      <a:srgbClr val="F2C879"/>
    </a:accent4>
    <a:accent5>
      <a:srgbClr val="F28177"/>
    </a:accent5>
    <a:accent6>
      <a:srgbClr val="D94E4E"/>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102040"/>
    </a:accent1>
    <a:accent2>
      <a:srgbClr val="025E73"/>
    </a:accent2>
    <a:accent3>
      <a:srgbClr val="A5A5A5"/>
    </a:accent3>
    <a:accent4>
      <a:srgbClr val="F2C879"/>
    </a:accent4>
    <a:accent5>
      <a:srgbClr val="F28177"/>
    </a:accent5>
    <a:accent6>
      <a:srgbClr val="D94E4E"/>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102040"/>
    </a:accent1>
    <a:accent2>
      <a:srgbClr val="025E73"/>
    </a:accent2>
    <a:accent3>
      <a:srgbClr val="A5A5A5"/>
    </a:accent3>
    <a:accent4>
      <a:srgbClr val="F2C879"/>
    </a:accent4>
    <a:accent5>
      <a:srgbClr val="F28177"/>
    </a:accent5>
    <a:accent6>
      <a:srgbClr val="D94E4E"/>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102040"/>
    </a:accent1>
    <a:accent2>
      <a:srgbClr val="025E73"/>
    </a:accent2>
    <a:accent3>
      <a:srgbClr val="A5A5A5"/>
    </a:accent3>
    <a:accent4>
      <a:srgbClr val="F2C879"/>
    </a:accent4>
    <a:accent5>
      <a:srgbClr val="F28177"/>
    </a:accent5>
    <a:accent6>
      <a:srgbClr val="D94E4E"/>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5.xml.rels><?xml version="1.0" encoding="UTF-8" standalone="yes"?>
<Relationships xmlns="http://schemas.openxmlformats.org/package/2006/relationships"><Relationship Id="rId1" Type="http://schemas.openxmlformats.org/officeDocument/2006/relationships/hyperlink" Target="http://www.eia.gov/totalenergy/data/monthly/dataunits.cfm"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www.eia.gov/totalenergy/data/monthly/dataunits.cfm"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www.eia.gov/totalenergy/data/monthly/dataunits.cfm"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www.eia.gov/totalenergy/data/monthly/dataunits.cfm"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www.eia.gov/totalenergy/data/monthly/dataunits.cfm"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www.eia.gov/totalenergy/data/monthly/dataunits.cfm" TargetMode="Externa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7">
    <tabColor theme="4"/>
  </sheetPr>
  <dimension ref="B2:K30"/>
  <sheetViews>
    <sheetView workbookViewId="0"/>
  </sheetViews>
  <sheetFormatPr defaultColWidth="9.140625" defaultRowHeight="16.5"/>
  <cols>
    <col min="1" max="1" width="9.140625" style="65"/>
    <col min="2" max="2" width="20.5703125" style="65" customWidth="1"/>
    <col min="3" max="16384" width="9.140625" style="65"/>
  </cols>
  <sheetData>
    <row r="2" spans="2:11">
      <c r="B2" s="65" t="s">
        <v>2382</v>
      </c>
    </row>
    <row r="3" spans="2:11">
      <c r="B3" s="66" t="s">
        <v>2379</v>
      </c>
      <c r="C3" s="67"/>
      <c r="D3" s="67"/>
      <c r="E3" s="67"/>
      <c r="F3" s="67"/>
      <c r="G3" s="67"/>
      <c r="H3" s="67"/>
      <c r="I3" s="67"/>
      <c r="J3" s="67"/>
      <c r="K3" s="67"/>
    </row>
    <row r="4" spans="2:11">
      <c r="B4" s="67" t="s">
        <v>2380</v>
      </c>
      <c r="C4" s="67"/>
      <c r="D4" s="67"/>
      <c r="E4" s="67"/>
      <c r="F4" s="67"/>
      <c r="G4" s="67"/>
      <c r="H4" s="67"/>
      <c r="I4" s="67"/>
      <c r="J4" s="67"/>
      <c r="K4" s="67"/>
    </row>
    <row r="5" spans="2:11">
      <c r="B5" s="67" t="s">
        <v>2381</v>
      </c>
      <c r="C5" s="67"/>
      <c r="D5" s="67"/>
      <c r="E5" s="67"/>
      <c r="F5" s="67"/>
      <c r="G5" s="67"/>
      <c r="H5" s="67"/>
      <c r="I5" s="67"/>
      <c r="J5" s="67"/>
      <c r="K5" s="67"/>
    </row>
    <row r="7" spans="2:11">
      <c r="B7" s="68" t="s">
        <v>2376</v>
      </c>
      <c r="C7" s="69"/>
      <c r="D7" s="69"/>
      <c r="E7" s="69"/>
      <c r="F7" s="69"/>
      <c r="G7" s="69"/>
      <c r="H7" s="69"/>
      <c r="I7" s="69"/>
      <c r="J7" s="69"/>
      <c r="K7" s="69"/>
    </row>
    <row r="8" spans="2:11">
      <c r="B8" s="69" t="s">
        <v>2384</v>
      </c>
      <c r="C8" s="69"/>
      <c r="D8" s="69"/>
      <c r="E8" s="69"/>
      <c r="F8" s="69"/>
      <c r="G8" s="69"/>
      <c r="H8" s="69"/>
      <c r="I8" s="69"/>
      <c r="J8" s="69"/>
      <c r="K8" s="69"/>
    </row>
    <row r="9" spans="2:11">
      <c r="B9" s="70" t="s">
        <v>7105</v>
      </c>
      <c r="C9" s="69"/>
      <c r="D9" s="69"/>
      <c r="E9" s="69"/>
      <c r="F9" s="69"/>
      <c r="G9" s="69"/>
      <c r="H9" s="69"/>
      <c r="I9" s="69"/>
      <c r="J9" s="69"/>
      <c r="K9" s="69"/>
    </row>
    <row r="11" spans="2:11">
      <c r="B11" s="71" t="s">
        <v>2370</v>
      </c>
      <c r="C11" s="72"/>
      <c r="D11" s="72"/>
      <c r="E11" s="72"/>
      <c r="F11" s="72"/>
      <c r="G11" s="72"/>
      <c r="H11" s="72"/>
      <c r="I11" s="72"/>
      <c r="J11" s="72"/>
      <c r="K11" s="72"/>
    </row>
    <row r="12" spans="2:11">
      <c r="B12" s="72" t="s">
        <v>2377</v>
      </c>
      <c r="C12" s="72"/>
      <c r="D12" s="72"/>
      <c r="E12" s="72"/>
      <c r="F12" s="72"/>
      <c r="G12" s="72"/>
      <c r="H12" s="72"/>
      <c r="I12" s="72"/>
      <c r="J12" s="72"/>
      <c r="K12" s="72"/>
    </row>
    <row r="13" spans="2:11">
      <c r="B13" s="72">
        <v>2022</v>
      </c>
      <c r="C13" s="72"/>
      <c r="D13" s="72"/>
      <c r="E13" s="72"/>
      <c r="F13" s="72"/>
      <c r="G13" s="72"/>
      <c r="H13" s="72"/>
      <c r="I13" s="72"/>
      <c r="J13" s="72"/>
      <c r="K13" s="72"/>
    </row>
    <row r="14" spans="2:11">
      <c r="B14" s="72" t="s">
        <v>2378</v>
      </c>
      <c r="C14" s="72"/>
      <c r="D14" s="72"/>
      <c r="E14" s="72"/>
      <c r="F14" s="72"/>
      <c r="G14" s="72"/>
      <c r="H14" s="72"/>
      <c r="I14" s="72"/>
      <c r="J14" s="72"/>
      <c r="K14" s="72"/>
    </row>
    <row r="18" spans="2:11">
      <c r="B18" s="73" t="s">
        <v>2845</v>
      </c>
      <c r="C18" s="74"/>
      <c r="D18" s="74"/>
      <c r="E18" s="74"/>
      <c r="F18" s="74"/>
      <c r="G18" s="74"/>
      <c r="H18" s="74"/>
      <c r="I18" s="74"/>
      <c r="J18" s="74"/>
      <c r="K18" s="74"/>
    </row>
    <row r="19" spans="2:11">
      <c r="B19" s="75">
        <v>1.1023099999999999</v>
      </c>
      <c r="C19" s="65" t="s">
        <v>2849</v>
      </c>
    </row>
    <row r="20" spans="2:11">
      <c r="B20" s="65">
        <v>265</v>
      </c>
      <c r="C20" s="65" t="s">
        <v>2850</v>
      </c>
    </row>
    <row r="21" spans="2:11">
      <c r="B21" s="65">
        <v>28</v>
      </c>
      <c r="C21" s="65" t="s">
        <v>2851</v>
      </c>
    </row>
    <row r="22" spans="2:11">
      <c r="B22" s="65">
        <f>10^6</f>
        <v>1000000</v>
      </c>
      <c r="C22" s="65" t="s">
        <v>2877</v>
      </c>
    </row>
    <row r="24" spans="2:11">
      <c r="B24" s="65" t="s">
        <v>3249</v>
      </c>
    </row>
    <row r="25" spans="2:11">
      <c r="B25" s="65">
        <f>28/25</f>
        <v>1.1200000000000001</v>
      </c>
      <c r="C25" s="65" t="s">
        <v>3250</v>
      </c>
    </row>
    <row r="26" spans="2:11">
      <c r="B26" s="65">
        <f>265/298</f>
        <v>0.88926174496644295</v>
      </c>
      <c r="C26" s="65" t="s">
        <v>3251</v>
      </c>
    </row>
    <row r="28" spans="2:11">
      <c r="B28" s="76" t="s">
        <v>6993</v>
      </c>
      <c r="C28" s="77"/>
      <c r="D28" s="77"/>
      <c r="E28" s="77"/>
      <c r="F28" s="77"/>
      <c r="G28" s="77"/>
      <c r="H28" s="77"/>
      <c r="I28" s="77"/>
      <c r="J28" s="77"/>
      <c r="K28" s="77"/>
    </row>
    <row r="29" spans="2:11">
      <c r="B29" s="78" t="s">
        <v>6989</v>
      </c>
    </row>
    <row r="30" spans="2:11">
      <c r="B30" s="79" t="s">
        <v>6991</v>
      </c>
      <c r="C30" s="79" t="s">
        <v>6989</v>
      </c>
    </row>
  </sheetData>
  <dataValidations count="1">
    <dataValidation type="list" allowBlank="1" showInputMessage="1" showErrorMessage="1" sqref="B29" xr:uid="{00000000-0002-0000-0000-000000000000}">
      <formula1>$B$30:$C$30</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theme="4" tint="0.499984740745262"/>
  </sheetPr>
  <dimension ref="A1:O67"/>
  <sheetViews>
    <sheetView tabSelected="1" topLeftCell="H19" zoomScale="90" zoomScaleNormal="90" workbookViewId="0">
      <selection activeCell="K26" sqref="K26:L26"/>
    </sheetView>
  </sheetViews>
  <sheetFormatPr defaultColWidth="9.140625" defaultRowHeight="16.5"/>
  <cols>
    <col min="1" max="1" width="16.85546875" style="65" hidden="1" customWidth="1"/>
    <col min="2" max="5" width="9.140625" style="65" hidden="1" customWidth="1"/>
    <col min="6" max="6" width="26.5703125" style="65" hidden="1" customWidth="1"/>
    <col min="7" max="7" width="13.5703125" style="65" hidden="1" customWidth="1"/>
    <col min="8" max="8" width="4.7109375" style="65" customWidth="1"/>
    <col min="9" max="9" width="7.28515625" style="65" customWidth="1"/>
    <col min="10" max="10" width="40.140625" style="65" customWidth="1"/>
    <col min="11" max="11" width="12.140625" style="65" customWidth="1"/>
    <col min="12" max="14" width="10.42578125" style="65" bestFit="1" customWidth="1"/>
    <col min="15" max="16384" width="9.140625" style="65"/>
  </cols>
  <sheetData>
    <row r="1" spans="1:14">
      <c r="F1" s="86"/>
      <c r="G1" s="86"/>
      <c r="H1" s="66" t="s">
        <v>1808</v>
      </c>
      <c r="I1" s="67"/>
      <c r="J1" s="67"/>
    </row>
    <row r="2" spans="1:14">
      <c r="F2" s="86"/>
      <c r="G2" s="86"/>
      <c r="H2" s="66" t="s">
        <v>1781</v>
      </c>
      <c r="I2" s="67"/>
      <c r="J2" s="67"/>
    </row>
    <row r="5" spans="1:14">
      <c r="A5" s="65" t="s">
        <v>2370</v>
      </c>
      <c r="B5" s="65" t="s">
        <v>1875</v>
      </c>
      <c r="C5" s="65" t="s">
        <v>1878</v>
      </c>
      <c r="D5" s="65" t="s">
        <v>1877</v>
      </c>
      <c r="E5" s="65" t="s">
        <v>1876</v>
      </c>
      <c r="F5" s="65" t="s">
        <v>1832</v>
      </c>
      <c r="G5" s="65" t="s">
        <v>1833</v>
      </c>
    </row>
    <row r="7" spans="1:14">
      <c r="H7" s="65">
        <v>1.1000000000000001</v>
      </c>
      <c r="I7" s="65" t="s">
        <v>1817</v>
      </c>
    </row>
    <row r="8" spans="1:14">
      <c r="K8" s="80" t="s">
        <v>17682</v>
      </c>
      <c r="L8" s="80" t="s">
        <v>17681</v>
      </c>
      <c r="M8" s="80" t="s">
        <v>7104</v>
      </c>
    </row>
    <row r="9" spans="1:14">
      <c r="F9" t="s">
        <v>1</v>
      </c>
      <c r="G9" s="65" t="s">
        <v>1831</v>
      </c>
      <c r="J9" s="80" t="s">
        <v>1702</v>
      </c>
      <c r="K9" s="81">
        <f>SUMIFS(EPS!$L:$L,EPS!$B:$B,F9,EPS!$I:$I,J9)</f>
        <v>1720.5573833999999</v>
      </c>
      <c r="L9" s="81">
        <f>SUM('Table 3-13'!F5:F10,'Table 3-13'!F12:F18,'Table 3-13'!F21:F23,'Table 3-13'!F27,'Table 3-13'!F29,'Table 3-13'!F34:F35,'Table 3-13'!F41)</f>
        <v>1704.521434817</v>
      </c>
      <c r="M9" s="81"/>
    </row>
    <row r="10" spans="1:14">
      <c r="F10" t="s">
        <v>1</v>
      </c>
      <c r="G10" s="65" t="s">
        <v>1831</v>
      </c>
      <c r="J10" s="80" t="s">
        <v>1713</v>
      </c>
      <c r="K10" s="81">
        <f>SUMIFS(EPS!$L:$L,EPS!$B:$B,F10,EPS!$I:$I,J10)</f>
        <v>2.0116844563200003</v>
      </c>
      <c r="L10" s="81">
        <f>'Table 3-10'!C6</f>
        <v>2.5398311759999999</v>
      </c>
      <c r="M10" s="81"/>
      <c r="N10" s="82"/>
    </row>
    <row r="11" spans="1:14">
      <c r="F11" t="s">
        <v>1</v>
      </c>
      <c r="G11" s="65" t="s">
        <v>1831</v>
      </c>
      <c r="J11" s="80" t="s">
        <v>1714</v>
      </c>
      <c r="K11" s="81">
        <f>SUMIFS(EPS!$L:$L,EPS!$B:$B,F11,EPS!$I:$I,J11)</f>
        <v>11.326629548174997</v>
      </c>
      <c r="L11" s="81">
        <f>'Table 3-10'!C7</f>
        <v>16.18396383</v>
      </c>
      <c r="M11" s="81"/>
      <c r="N11" s="82"/>
    </row>
    <row r="12" spans="1:14">
      <c r="J12" s="80" t="s">
        <v>2268</v>
      </c>
      <c r="K12" s="83">
        <f>SUM(K9:K11)</f>
        <v>1733.895697404495</v>
      </c>
      <c r="L12" s="83">
        <f>SUM(L9:L11)</f>
        <v>1723.245229823</v>
      </c>
      <c r="M12" s="83">
        <f>'Table 11.5'!M62-'Table 11.5'!L62-M32</f>
        <v>1741.377</v>
      </c>
      <c r="N12" s="65" t="s">
        <v>7226</v>
      </c>
    </row>
    <row r="14" spans="1:14">
      <c r="L14" s="83"/>
    </row>
    <row r="15" spans="1:14">
      <c r="K15" s="98"/>
    </row>
    <row r="19" spans="1:14">
      <c r="N19" s="104"/>
    </row>
    <row r="25" spans="1:14">
      <c r="H25" s="65">
        <v>1.2</v>
      </c>
      <c r="I25" s="65" t="s">
        <v>1882</v>
      </c>
    </row>
    <row r="26" spans="1:14">
      <c r="K26" s="80" t="s">
        <v>17682</v>
      </c>
      <c r="L26" s="80" t="s">
        <v>17681</v>
      </c>
      <c r="M26" s="80" t="s">
        <v>7104</v>
      </c>
    </row>
    <row r="27" spans="1:14">
      <c r="A27" s="65" t="s">
        <v>2369</v>
      </c>
      <c r="B27" s="65" t="s">
        <v>1744</v>
      </c>
      <c r="F27" s="65" t="s">
        <v>1</v>
      </c>
      <c r="G27" s="65" t="s">
        <v>1871</v>
      </c>
      <c r="J27" s="65" t="s">
        <v>1872</v>
      </c>
      <c r="K27" s="81">
        <f>SUMIFS(EPS!$L:$L,EPS!$B:$B,F27,EPS!$F:$F,"*"&amp;B27&amp;"*",EPS!$I:$I,"CO2")</f>
        <v>1070.4536499999999</v>
      </c>
      <c r="L27" s="81">
        <f>'Table 3-13'!F4</f>
        <v>1035.696449</v>
      </c>
      <c r="M27" s="81">
        <f>SUMIFS('Table 11.5'!$62:$62,'Table 11.5'!$1:$1,A27)</f>
        <v>1024.604</v>
      </c>
    </row>
    <row r="28" spans="1:14">
      <c r="A28" s="65" t="s">
        <v>2358</v>
      </c>
      <c r="B28" s="65" t="s">
        <v>1745</v>
      </c>
      <c r="F28" s="65" t="s">
        <v>1</v>
      </c>
      <c r="G28" s="65" t="s">
        <v>1871</v>
      </c>
      <c r="J28" s="65" t="s">
        <v>1873</v>
      </c>
      <c r="K28" s="81">
        <f>SUMIFS(EPS!$L:$L,EPS!$B:$B,F28,EPS!$F:$F,"*"&amp;B28&amp;"*",EPS!$I:$I,"CO2")</f>
        <v>463.07396999999997</v>
      </c>
      <c r="L28" s="81">
        <f>'Table 3-13'!F11</f>
        <v>478.27613600000001</v>
      </c>
      <c r="M28" s="81">
        <f>SUMIFS('Table 11.5'!$62:$62,'Table 11.5'!$1:$1,A28)</f>
        <v>459.30399999999997</v>
      </c>
    </row>
    <row r="29" spans="1:14">
      <c r="A29" s="65" t="s">
        <v>2360</v>
      </c>
      <c r="B29" s="65" t="s">
        <v>1748</v>
      </c>
      <c r="F29" s="65" t="s">
        <v>1</v>
      </c>
      <c r="G29" s="65" t="s">
        <v>1871</v>
      </c>
      <c r="J29" s="65" t="s">
        <v>1852</v>
      </c>
      <c r="K29" s="114">
        <f>SUMIFS(EPS!$L:$L,EPS!$B:$B,F29,EPS!$F:$F,"*"&amp;B29&amp;"*",EPS!$I:$I,"CO2")</f>
        <v>154.90369999999999</v>
      </c>
      <c r="L29" s="114">
        <f>'Table 3-13'!F20-SUM('Table 3-13'!F24:F25)</f>
        <v>115.43942607</v>
      </c>
      <c r="M29" s="114">
        <f>SUMIFS('Table 11.5'!$62:$62,'Table 11.5'!$1:$1,A29)</f>
        <v>204.785</v>
      </c>
      <c r="N29" s="82"/>
    </row>
    <row r="30" spans="1:14">
      <c r="A30" s="65" t="s">
        <v>1883</v>
      </c>
      <c r="B30" s="65" t="s">
        <v>1883</v>
      </c>
      <c r="F30" s="65" t="s">
        <v>1</v>
      </c>
      <c r="G30" s="65" t="s">
        <v>1871</v>
      </c>
      <c r="J30" s="65" t="s">
        <v>1856</v>
      </c>
      <c r="K30" s="81">
        <f>SUMIFS(EPS!$L:$L,EPS!$B:$B,F30,EPS!$F:$F,"*"&amp;B30&amp;"*",EPS!$I:$I,"CO2")</f>
        <v>0</v>
      </c>
      <c r="L30" s="81">
        <f>'Table 3-13'!F26</f>
        <v>1.463684429</v>
      </c>
      <c r="M30" s="81">
        <f>SUMIFS('Table 11.5'!$62:$62,'Table 11.5'!$1:$1,A30)</f>
        <v>1.49</v>
      </c>
    </row>
    <row r="31" spans="1:14">
      <c r="A31" s="65" t="s">
        <v>2365</v>
      </c>
      <c r="B31" s="65" t="s">
        <v>1749</v>
      </c>
      <c r="F31" s="65" t="s">
        <v>1</v>
      </c>
      <c r="G31" s="65" t="s">
        <v>1871</v>
      </c>
      <c r="J31" s="65" t="s">
        <v>1857</v>
      </c>
      <c r="K31" s="114">
        <f>SUMIFS(EPS!$L:$L,EPS!$B:$B,F31,EPS!$F:$F,"*"&amp;B31&amp;"*",EPS!$I:$I,"CO2")</f>
        <v>28.163799999999998</v>
      </c>
      <c r="L31" s="114">
        <f>'Table 3-13'!F28</f>
        <v>39.274714449999998</v>
      </c>
      <c r="M31" s="114">
        <f>SUMIFS('Table 11.5'!$62:$62,'Table 11.5'!$1:$1,A31)</f>
        <v>46.171999999999997</v>
      </c>
    </row>
    <row r="32" spans="1:14">
      <c r="A32" s="65" t="s">
        <v>1919</v>
      </c>
      <c r="B32" s="65" t="s">
        <v>1743</v>
      </c>
      <c r="F32" s="65" t="s">
        <v>1</v>
      </c>
      <c r="G32" s="65" t="s">
        <v>1871</v>
      </c>
      <c r="J32" s="65" t="s">
        <v>1825</v>
      </c>
      <c r="K32" s="81">
        <f>SUMIFS(EPS!$L:$L,EPS!$B:$B,F32,EPS!$F:$F,"*"&amp;B32&amp;"*",EPS!$I:$I,"CO2")</f>
        <v>3.0906256000000001</v>
      </c>
      <c r="L32" s="81">
        <f>'Table 3-13'!F31-'Table 3-13'!F36</f>
        <v>0.4017814799999968</v>
      </c>
      <c r="M32" s="81">
        <f>SUMIFS('Table 11.5'!$62:$62,'Table 11.5'!$1:$1,A32)</f>
        <v>65.090999999999994</v>
      </c>
      <c r="N32" s="65" t="s">
        <v>7225</v>
      </c>
    </row>
    <row r="33" spans="1:15">
      <c r="A33" s="65" t="s">
        <v>2359</v>
      </c>
      <c r="B33" s="65" t="s">
        <v>1750</v>
      </c>
      <c r="F33" s="65" t="s">
        <v>1</v>
      </c>
      <c r="G33" s="65" t="s">
        <v>1871</v>
      </c>
      <c r="J33" s="65" t="s">
        <v>1874</v>
      </c>
      <c r="K33" s="81">
        <f>SUMIFS(EPS!$L:$L,EPS!$B:$B,F33,EPS!$F:$F,"*"&amp;B33&amp;"*",EPS!$I:$I,"CO2")</f>
        <v>0.87163780000000002</v>
      </c>
      <c r="L33" s="81">
        <f>'Table 3-13'!F37</f>
        <v>0.70043467000000004</v>
      </c>
      <c r="M33" s="81">
        <f>SUMIFS('Table 11.5'!$62:$62,'Table 11.5'!$1:$1,A33)</f>
        <v>0.61399999999999999</v>
      </c>
    </row>
    <row r="34" spans="1:15">
      <c r="B34" s="65" t="s">
        <v>1742</v>
      </c>
      <c r="F34" s="65" t="s">
        <v>1</v>
      </c>
      <c r="G34" s="65" t="s">
        <v>1871</v>
      </c>
      <c r="J34" s="65" t="s">
        <v>1815</v>
      </c>
      <c r="K34" s="81">
        <f>SUMIFS(EPS!$L:$L,EPS!$B:$B,F34,EPS!$F:$F,"*"&amp;B34&amp;"*",EPS!$I:$I,"CO2")</f>
        <v>0</v>
      </c>
      <c r="L34" s="81"/>
      <c r="M34" s="81"/>
    </row>
    <row r="35" spans="1:15">
      <c r="B35" s="65" t="s">
        <v>1751</v>
      </c>
      <c r="F35" s="65" t="s">
        <v>1</v>
      </c>
      <c r="J35" s="65" t="s">
        <v>1879</v>
      </c>
      <c r="K35" s="81">
        <f>SUMIFS(EPS!$L:$L,EPS!$B:$B,F35,EPS!$F:$F,"*"&amp;B35&amp;"*",EPS!$I:$I,"CO2")</f>
        <v>0</v>
      </c>
      <c r="L35" s="81"/>
      <c r="M35" s="81"/>
    </row>
    <row r="36" spans="1:15">
      <c r="B36" s="65" t="s">
        <v>1746</v>
      </c>
      <c r="F36" s="65" t="s">
        <v>1</v>
      </c>
      <c r="J36" s="65" t="s">
        <v>1880</v>
      </c>
      <c r="K36" s="81">
        <f>SUMIFS(EPS!$L:$L,EPS!$B:$B,F36,EPS!$F:$F,"*"&amp;B36&amp;"*",EPS!$I:$I,"CO2")</f>
        <v>0</v>
      </c>
      <c r="L36" s="81"/>
      <c r="M36" s="81"/>
    </row>
    <row r="37" spans="1:15">
      <c r="B37" s="65" t="s">
        <v>1747</v>
      </c>
      <c r="F37" s="65" t="s">
        <v>1</v>
      </c>
      <c r="J37" s="65" t="s">
        <v>1881</v>
      </c>
      <c r="K37" s="81">
        <f>SUMIFS(EPS!$L:$L,EPS!$B:$B,F37,EPS!$F:$F,"*"&amp;B37&amp;"*",EPS!$I:$I,"CO2")</f>
        <v>0</v>
      </c>
      <c r="L37" s="81"/>
      <c r="M37" s="81"/>
    </row>
    <row r="38" spans="1:15">
      <c r="A38" s="65" t="s">
        <v>2373</v>
      </c>
      <c r="J38" s="65" t="s">
        <v>2372</v>
      </c>
      <c r="K38" s="81">
        <f>SUMIFS(EPS!$L:$L,EPS!$B:$B,F38,EPS!$F:$F,"*"&amp;B38&amp;"*",EPS!$I:$I,"CO2")</f>
        <v>0</v>
      </c>
      <c r="L38" s="81"/>
      <c r="M38" s="81">
        <f>SUMIFS('Table 11.5'!$62:$62,'Table 11.5'!$1:$1,A38)</f>
        <v>4.4080000000000004</v>
      </c>
    </row>
    <row r="39" spans="1:15">
      <c r="K39" s="83">
        <f>SUM(K27:K37)</f>
        <v>1720.5573833999999</v>
      </c>
      <c r="L39" s="83">
        <f>SUM(L27:L37)</f>
        <v>1671.2526260990001</v>
      </c>
      <c r="M39" s="83">
        <f>SUM(M27:M38)</f>
        <v>1806.4679999999998</v>
      </c>
    </row>
    <row r="41" spans="1:15">
      <c r="K41" s="98"/>
    </row>
    <row r="46" spans="1:15">
      <c r="L46" s="65">
        <f>L55/K55</f>
        <v>0.99422827352651333</v>
      </c>
    </row>
    <row r="48" spans="1:15">
      <c r="K48" s="83"/>
      <c r="O48" s="65" t="s">
        <v>7066</v>
      </c>
    </row>
    <row r="49" spans="2:15">
      <c r="K49" s="98"/>
      <c r="M49" s="98"/>
      <c r="O49" s="65" t="s">
        <v>7067</v>
      </c>
    </row>
    <row r="50" spans="2:15">
      <c r="H50" s="65">
        <v>1.3</v>
      </c>
      <c r="I50" s="65" t="s">
        <v>1884</v>
      </c>
      <c r="O50" s="65" t="s">
        <v>7069</v>
      </c>
    </row>
    <row r="51" spans="2:15">
      <c r="K51" s="80" t="s">
        <v>17682</v>
      </c>
      <c r="L51" s="80" t="s">
        <v>17681</v>
      </c>
      <c r="O51" s="65" t="s">
        <v>7070</v>
      </c>
    </row>
    <row r="52" spans="2:15">
      <c r="B52" s="65" t="s">
        <v>1702</v>
      </c>
      <c r="E52" s="65" t="s">
        <v>1701</v>
      </c>
      <c r="F52" s="65" t="s">
        <v>1</v>
      </c>
      <c r="G52" s="65" t="s">
        <v>1871</v>
      </c>
      <c r="J52" s="65" t="s">
        <v>1885</v>
      </c>
      <c r="K52" s="81">
        <f>SUMIFS(EPS!$L:$L,EPS!$B:$B,F52,EPS!$C:$C,E52,EPS!$I:$I,"CO2")</f>
        <v>1155.0796373999999</v>
      </c>
      <c r="L52" s="90">
        <f>SUMIFS('Table 3-13'!$F:$F,'Table 3-13'!$H:$H,J52)</f>
        <v>1005.305586241</v>
      </c>
      <c r="M52" s="82">
        <f t="shared" ref="M52:M53" si="0">K52/L52</f>
        <v>1.148983605789986</v>
      </c>
    </row>
    <row r="53" spans="2:15">
      <c r="B53" s="65" t="s">
        <v>1702</v>
      </c>
      <c r="C53" s="65" t="s">
        <v>1704</v>
      </c>
      <c r="E53" s="65" t="s">
        <v>1716</v>
      </c>
      <c r="F53" s="65" t="s">
        <v>1</v>
      </c>
      <c r="G53" s="65" t="s">
        <v>1871</v>
      </c>
      <c r="J53" s="65" t="s">
        <v>1886</v>
      </c>
      <c r="K53" s="81">
        <f>SUMIFS(EPS!$L:$L,EPS!$B:$B,F53,EPS!$C:$C,E53,EPS!$E:$E,C53,EPS!$I:$I,"CO2")</f>
        <v>299.27886799999999</v>
      </c>
      <c r="L53" s="90">
        <f>SUMIFS('Table 3-13'!$F:$F,'Table 3-13'!$H:$H,J53)</f>
        <v>417.989773695</v>
      </c>
      <c r="M53" s="82">
        <f t="shared" si="0"/>
        <v>0.7159956698327713</v>
      </c>
    </row>
    <row r="54" spans="2:15">
      <c r="B54" s="65" t="s">
        <v>1702</v>
      </c>
      <c r="C54" s="65" t="s">
        <v>1703</v>
      </c>
      <c r="E54" s="65" t="s">
        <v>1716</v>
      </c>
      <c r="F54" s="65" t="s">
        <v>1</v>
      </c>
      <c r="G54" s="65" t="s">
        <v>1871</v>
      </c>
      <c r="J54" s="86" t="s">
        <v>7068</v>
      </c>
      <c r="K54" s="103">
        <f>SUM(K52:K53)</f>
        <v>1454.3585054</v>
      </c>
      <c r="L54" s="103">
        <f>SUM(L52:L53)</f>
        <v>1423.2953599360001</v>
      </c>
      <c r="M54" s="82">
        <f>K54/L54</f>
        <v>1.0218248062478028</v>
      </c>
    </row>
    <row r="55" spans="2:15">
      <c r="B55" s="65" t="s">
        <v>1702</v>
      </c>
      <c r="E55" s="65" t="s">
        <v>1720</v>
      </c>
      <c r="F55" s="65" t="s">
        <v>1</v>
      </c>
      <c r="G55" s="65" t="s">
        <v>1871</v>
      </c>
      <c r="J55" s="65" t="s">
        <v>1849</v>
      </c>
      <c r="K55" s="114">
        <f>SUMIFS(EPS!$L:$L,EPS!$B:$B,F54,EPS!$C:$C,E54,EPS!$E:$E,C54,EPS!$I:$I,"CO2")</f>
        <v>23.941137999999999</v>
      </c>
      <c r="L55" s="90">
        <f>SUMIFS('Table 3-13'!$F:$F,'Table 3-13'!$H:$H,J55)</f>
        <v>23.802956300000002</v>
      </c>
      <c r="M55" s="82">
        <f t="shared" ref="M55:M64" si="1">K55/L55</f>
        <v>1.0058052326886806</v>
      </c>
    </row>
    <row r="56" spans="2:15">
      <c r="B56" s="65" t="s">
        <v>1702</v>
      </c>
      <c r="C56" s="65" t="s">
        <v>1703</v>
      </c>
      <c r="E56" s="65" t="s">
        <v>1719</v>
      </c>
      <c r="F56" s="65" t="s">
        <v>1</v>
      </c>
      <c r="G56" s="65" t="s">
        <v>1871</v>
      </c>
      <c r="J56" s="65" t="s">
        <v>1850</v>
      </c>
      <c r="K56" s="81">
        <f>SUMIFS(EPS!$L:$L,EPS!$B:$B,F55,EPS!$C:$C,E55,EPS!$I:$I,"CO2")</f>
        <v>1.27057</v>
      </c>
      <c r="L56" s="90">
        <f>SUMIFS('Table 3-13'!$F:$F,'Table 3-13'!$H:$H,J56)</f>
        <v>8.5536064150000009</v>
      </c>
      <c r="M56" s="82">
        <f t="shared" si="1"/>
        <v>0.14854202290297921</v>
      </c>
    </row>
    <row r="57" spans="2:15">
      <c r="B57" s="65" t="s">
        <v>1702</v>
      </c>
      <c r="C57" s="65" t="s">
        <v>1704</v>
      </c>
      <c r="E57" s="65" t="s">
        <v>1719</v>
      </c>
      <c r="F57" s="65" t="s">
        <v>1</v>
      </c>
      <c r="G57" s="65" t="s">
        <v>1871</v>
      </c>
      <c r="J57" s="65" t="s">
        <v>1887</v>
      </c>
      <c r="K57" s="81">
        <f>SUMIFS(EPS!$L:$L,EPS!$B:$B,F56,EPS!$C:$C,E56,EPS!$E:$E,C56,EPS!$I:$I,"CO2")</f>
        <v>14.823970000000001</v>
      </c>
      <c r="L57" s="90">
        <f>SUMIFS('Table 3-13'!$F:$F,'Table 3-13'!$H:$H,J57)</f>
        <v>13.734627697000001</v>
      </c>
      <c r="M57" s="82">
        <f t="shared" si="1"/>
        <v>1.0793135661942945</v>
      </c>
    </row>
    <row r="58" spans="2:15">
      <c r="B58" s="65" t="s">
        <v>1702</v>
      </c>
      <c r="E58" s="65" t="s">
        <v>1718</v>
      </c>
      <c r="F58" s="65" t="s">
        <v>1</v>
      </c>
      <c r="G58" s="65" t="s">
        <v>1871</v>
      </c>
      <c r="J58" s="65" t="s">
        <v>1851</v>
      </c>
      <c r="K58" s="81">
        <f>SUMIFS(EPS!$L:$L,EPS!$B:$B,F58,EPS!$C:$C,E58,EPS!$I:$I,"CO2")</f>
        <v>33.707770000000004</v>
      </c>
      <c r="L58" s="90">
        <f>SUMIFS('Table 3-13'!$F:$F,'Table 3-13'!$H:$H,J58)</f>
        <v>30.93889695</v>
      </c>
      <c r="M58" s="82">
        <f t="shared" si="1"/>
        <v>1.0894948858220366</v>
      </c>
    </row>
    <row r="59" spans="2:15">
      <c r="B59" s="65" t="s">
        <v>1702</v>
      </c>
      <c r="E59" s="65" t="s">
        <v>1717</v>
      </c>
      <c r="F59" s="65" t="s">
        <v>1</v>
      </c>
      <c r="J59" s="65" t="s">
        <v>7071</v>
      </c>
      <c r="K59" s="81">
        <f>SUM(K60:K62)</f>
        <v>192.45542999999998</v>
      </c>
      <c r="L59" s="81">
        <f>SUM(L60:L62)</f>
        <v>204.78303545499998</v>
      </c>
      <c r="M59" s="82">
        <f t="shared" si="1"/>
        <v>0.93980162747558782</v>
      </c>
    </row>
    <row r="60" spans="2:15">
      <c r="B60" s="65" t="s">
        <v>1702</v>
      </c>
      <c r="F60" s="65" t="s">
        <v>1</v>
      </c>
      <c r="J60" s="65" t="s">
        <v>1893</v>
      </c>
      <c r="K60" s="140">
        <f>SUMIFS(EPS!$L:$L,EPS!$B:$B,F57,EPS!$C:$C,E57,EPS!$E:$E,C57,EPS!$I:$I,"CO2")</f>
        <v>37.551729999999999</v>
      </c>
      <c r="L60" s="90">
        <f>SUMIFS('Table 3-13'!$F:$F,'Table 3-13'!$H:$H,J60)</f>
        <v>24.379924975999998</v>
      </c>
      <c r="M60" s="82">
        <f t="shared" si="1"/>
        <v>1.5402725823384011</v>
      </c>
    </row>
    <row r="61" spans="2:15">
      <c r="B61" s="65" t="s">
        <v>1702</v>
      </c>
      <c r="C61" s="65" t="s">
        <v>1703</v>
      </c>
      <c r="E61" s="65" t="s">
        <v>1717</v>
      </c>
      <c r="F61" s="65" t="s">
        <v>1</v>
      </c>
      <c r="J61" s="65" t="s">
        <v>7237</v>
      </c>
      <c r="K61" s="81">
        <f>SUMIFS(EPS!$L:$L,EPS!$B:$B,F61,EPS!$C:$C,E61,EPS!$E:$E,C61,EPS!$I:$I,"CO2")</f>
        <v>133.291</v>
      </c>
      <c r="L61" s="90">
        <f>SUMIFS('Table 3-13'!$F:$F,'Table 3-13'!$H:$H,J61)</f>
        <v>129.69999999999999</v>
      </c>
      <c r="M61" s="82">
        <f t="shared" si="1"/>
        <v>1.0276869699306093</v>
      </c>
    </row>
    <row r="62" spans="2:15">
      <c r="B62" s="65" t="s">
        <v>1702</v>
      </c>
      <c r="C62" s="65" t="s">
        <v>1704</v>
      </c>
      <c r="E62" s="65" t="s">
        <v>1717</v>
      </c>
      <c r="F62" s="65" t="s">
        <v>1</v>
      </c>
      <c r="J62" s="65" t="s">
        <v>1890</v>
      </c>
      <c r="K62" s="81">
        <f>SUMIFS(EPS!$L:$L,EPS!$B:$B,F62,EPS!$C:$C,E62,EPS!$E:$E,C62,EPS!$I:$I,"CO2")</f>
        <v>21.6127</v>
      </c>
      <c r="L62" s="90">
        <f>SUMIFS('Table 3-13'!$F:$F,'Table 3-13'!$H:$H,J62)</f>
        <v>50.703110478999996</v>
      </c>
      <c r="M62" s="82">
        <f t="shared" si="1"/>
        <v>0.42625984472789807</v>
      </c>
    </row>
    <row r="63" spans="2:15">
      <c r="K63" s="81"/>
      <c r="L63" s="90"/>
      <c r="M63" s="82" t="e">
        <f t="shared" si="1"/>
        <v>#DIV/0!</v>
      </c>
    </row>
    <row r="64" spans="2:15">
      <c r="K64" s="83">
        <f>SUM(K52:K53,K55:K58,K60:K62)</f>
        <v>1720.5573833999995</v>
      </c>
      <c r="L64" s="83">
        <f>SUM(L52:L53,L55:L58,L60:L62)</f>
        <v>1705.1084827530003</v>
      </c>
      <c r="M64" s="82">
        <f t="shared" si="1"/>
        <v>1.0090603623190333</v>
      </c>
    </row>
    <row r="65" spans="10:13">
      <c r="J65" s="65" t="s">
        <v>1889</v>
      </c>
      <c r="M65" s="82"/>
    </row>
    <row r="66" spans="10:13">
      <c r="K66" s="98">
        <f>SUM(K61:K62)</f>
        <v>154.90369999999999</v>
      </c>
      <c r="L66" s="98">
        <f>SUM(L61:L62)</f>
        <v>180.40311047899999</v>
      </c>
      <c r="M66" s="98"/>
    </row>
    <row r="67" spans="10:13">
      <c r="L67" s="65">
        <f>L66/K66</f>
        <v>1.1646145991283616</v>
      </c>
    </row>
  </sheetData>
  <phoneticPr fontId="3" type="noConversion"/>
  <conditionalFormatting sqref="M52:M65">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4" tint="0.499984740745262"/>
  </sheetPr>
  <dimension ref="A1:AD56"/>
  <sheetViews>
    <sheetView topLeftCell="E1" workbookViewId="0">
      <selection activeCell="K52" sqref="K52:L52"/>
    </sheetView>
  </sheetViews>
  <sheetFormatPr defaultColWidth="9.140625" defaultRowHeight="16.5"/>
  <cols>
    <col min="1" max="5" width="9.140625" style="65"/>
    <col min="6" max="6" width="38.140625" style="65" customWidth="1"/>
    <col min="7" max="10" width="9.140625" style="65"/>
    <col min="11" max="11" width="16.7109375" style="65" bestFit="1" customWidth="1"/>
    <col min="12" max="16384" width="9.140625" style="65"/>
  </cols>
  <sheetData>
    <row r="1" spans="1:14">
      <c r="H1" s="66" t="s">
        <v>1815</v>
      </c>
      <c r="I1" s="66"/>
      <c r="J1" s="66"/>
    </row>
    <row r="2" spans="1:14">
      <c r="H2" s="66" t="s">
        <v>1781</v>
      </c>
      <c r="I2" s="66"/>
      <c r="J2" s="66"/>
    </row>
    <row r="4" spans="1:14">
      <c r="M4" s="83">
        <f>L9-K9</f>
        <v>-165.68137851999995</v>
      </c>
    </row>
    <row r="6" spans="1:14">
      <c r="A6" s="65" t="s">
        <v>2370</v>
      </c>
      <c r="B6" s="65" t="s">
        <v>1875</v>
      </c>
      <c r="C6" s="65" t="s">
        <v>1878</v>
      </c>
      <c r="D6" s="65" t="s">
        <v>1877</v>
      </c>
      <c r="E6" s="65" t="s">
        <v>1876</v>
      </c>
      <c r="F6" s="65" t="s">
        <v>1832</v>
      </c>
      <c r="G6" s="65" t="s">
        <v>1833</v>
      </c>
    </row>
    <row r="7" spans="1:14">
      <c r="H7" s="65">
        <v>2.1</v>
      </c>
      <c r="I7" s="65" t="s">
        <v>1819</v>
      </c>
    </row>
    <row r="8" spans="1:14">
      <c r="K8" s="80" t="s">
        <v>17682</v>
      </c>
      <c r="L8" s="80" t="s">
        <v>17681</v>
      </c>
      <c r="M8" s="80" t="s">
        <v>7104</v>
      </c>
    </row>
    <row r="9" spans="1:14">
      <c r="E9" s="65" t="s">
        <v>1702</v>
      </c>
      <c r="F9" s="65" t="s">
        <v>3</v>
      </c>
      <c r="G9" s="65" t="s">
        <v>1831</v>
      </c>
      <c r="J9" s="80" t="s">
        <v>1702</v>
      </c>
      <c r="K9" s="81">
        <f>SUMIFS(EPS!$L:$L,EPS!$B:$B,F9,EPS!$I:$I,E9)</f>
        <v>1592.28385</v>
      </c>
      <c r="L9" s="81">
        <f>'Table 3-10'!C9+'Table 3-1'!C15</f>
        <v>1426.6024714800001</v>
      </c>
      <c r="M9" s="81">
        <f>'Table 11.6'!J62</f>
        <v>1551.144</v>
      </c>
    </row>
    <row r="10" spans="1:14">
      <c r="E10" s="65" t="s">
        <v>1713</v>
      </c>
      <c r="F10" s="65" t="s">
        <v>3</v>
      </c>
      <c r="G10" s="65" t="s">
        <v>1831</v>
      </c>
      <c r="J10" s="80" t="s">
        <v>1713</v>
      </c>
      <c r="K10" s="81">
        <f>SUMIFS(EPS!$L:$L,EPS!$B:$B,F10,EPS!$I:$I,E10)</f>
        <v>1.8685540803999998</v>
      </c>
      <c r="L10" s="81">
        <f>'Table 3-10'!C10</f>
        <v>1.505799103</v>
      </c>
      <c r="M10" s="81"/>
      <c r="N10" s="82"/>
    </row>
    <row r="11" spans="1:14">
      <c r="E11" s="65" t="s">
        <v>1714</v>
      </c>
      <c r="F11" s="65" t="s">
        <v>3</v>
      </c>
      <c r="G11" s="65" t="s">
        <v>1831</v>
      </c>
      <c r="J11" s="80" t="s">
        <v>1714</v>
      </c>
      <c r="K11" s="81">
        <f>SUMIFS(EPS!$L:$L,EPS!$B:$B,F11,EPS!$I:$I,E11)</f>
        <v>17.593558793500002</v>
      </c>
      <c r="L11" s="81">
        <f>'Table 3-10'!C11+'Table 3-1'!C37</f>
        <v>16.910483488000001</v>
      </c>
      <c r="M11" s="81"/>
      <c r="N11" s="82"/>
    </row>
    <row r="12" spans="1:14">
      <c r="J12" s="80" t="s">
        <v>2268</v>
      </c>
      <c r="K12" s="83">
        <f>SUM(K9:K11)</f>
        <v>1611.7459628739</v>
      </c>
      <c r="L12" s="83">
        <f>SUM(L9:L11)</f>
        <v>1445.0187540710001</v>
      </c>
      <c r="M12" s="83">
        <f>SUM(M9:M11)</f>
        <v>1551.144</v>
      </c>
    </row>
    <row r="14" spans="1:14">
      <c r="F14" s="86"/>
      <c r="G14" s="86"/>
      <c r="H14" s="86"/>
      <c r="M14" s="83"/>
    </row>
    <row r="19" spans="1:14">
      <c r="N19" s="104"/>
    </row>
    <row r="26" spans="1:14">
      <c r="H26" s="65">
        <v>2.2000000000000002</v>
      </c>
      <c r="I26" s="65" t="s">
        <v>1918</v>
      </c>
    </row>
    <row r="27" spans="1:14">
      <c r="K27" s="80" t="s">
        <v>17682</v>
      </c>
      <c r="L27" s="80" t="s">
        <v>17681</v>
      </c>
      <c r="M27" s="80" t="s">
        <v>7104</v>
      </c>
    </row>
    <row r="28" spans="1:14">
      <c r="A28" s="65" t="s">
        <v>1917</v>
      </c>
      <c r="D28" s="65" t="s">
        <v>1752</v>
      </c>
      <c r="E28" s="65" t="s">
        <v>1702</v>
      </c>
      <c r="F28" s="65" t="s">
        <v>3</v>
      </c>
      <c r="G28" s="65" t="s">
        <v>1869</v>
      </c>
      <c r="J28" s="146" t="s">
        <v>1824</v>
      </c>
      <c r="K28" s="144">
        <f>SUM(SUMIFS(EPS!$L:$L,EPS!$B:$B,F29,EPS!$I:$I,E29,EPS!$D:$D,D29),SUMIFS(EPS!$L:$L,EPS!$B:$B,F28,EPS!$I:$I,E28,EPS!$D:$D,D28))</f>
        <v>801.22659999999996</v>
      </c>
      <c r="L28" s="144">
        <f>'Table 3-7'!C5</f>
        <v>694.55699200000004</v>
      </c>
      <c r="M28" s="144">
        <f>SUMIFS('Table 11.6'!$62:$62,'Table 11.6'!$1:$1,A28)</f>
        <v>909.62400000000002</v>
      </c>
    </row>
    <row r="29" spans="1:14">
      <c r="D29" s="65" t="s">
        <v>1763</v>
      </c>
      <c r="E29" s="65" t="s">
        <v>1702</v>
      </c>
      <c r="F29" s="65" t="s">
        <v>3</v>
      </c>
      <c r="G29" s="65" t="s">
        <v>1869</v>
      </c>
      <c r="J29" s="146"/>
      <c r="K29" s="145"/>
      <c r="L29" s="145"/>
      <c r="M29" s="145"/>
    </row>
    <row r="30" spans="1:14">
      <c r="A30" s="65" t="s">
        <v>1919</v>
      </c>
      <c r="D30" s="65" t="s">
        <v>1919</v>
      </c>
      <c r="E30" s="65" t="s">
        <v>1702</v>
      </c>
      <c r="F30" s="65" t="s">
        <v>3</v>
      </c>
      <c r="G30" s="65" t="s">
        <v>1869</v>
      </c>
      <c r="J30" s="65" t="s">
        <v>1825</v>
      </c>
      <c r="K30" s="81">
        <f>SUMIFS(EPS!$L:$L,EPS!$B:$B,F30,EPS!$I:$I,E30,EPS!$D:$D,"*"&amp;D30&amp;"*")</f>
        <v>784.99700000000007</v>
      </c>
      <c r="L30" s="81">
        <f>'Table 3-7'!C6</f>
        <v>704.54464559999997</v>
      </c>
      <c r="M30" s="99">
        <f>SUMIFS('Table 11.6'!$62:$62,'Table 11.6'!$1:$1,A30)</f>
        <v>612.83100000000002</v>
      </c>
    </row>
    <row r="31" spans="1:14">
      <c r="A31" s="65" t="s">
        <v>1914</v>
      </c>
      <c r="D31" s="65" t="s">
        <v>1766</v>
      </c>
      <c r="E31" s="65" t="s">
        <v>1702</v>
      </c>
      <c r="F31" s="65" t="s">
        <v>3</v>
      </c>
      <c r="G31" s="65" t="s">
        <v>1869</v>
      </c>
      <c r="J31" s="65" t="s">
        <v>1842</v>
      </c>
      <c r="K31" s="81">
        <f>SUMIFS(EPS!$L:$L,EPS!$B:$B,F31,EPS!$I:$I,E31,EPS!$D:$D,"*"&amp;D31&amp;"*")</f>
        <v>0</v>
      </c>
      <c r="L31" s="81">
        <f>'Table 3-7'!C7</f>
        <v>14.70858758</v>
      </c>
      <c r="M31" s="99">
        <f>SUMIFS('Table 11.6'!$62:$62,'Table 11.6'!$1:$1,A31)</f>
        <v>35.429000000000002</v>
      </c>
    </row>
    <row r="32" spans="1:14">
      <c r="A32" s="65" t="s">
        <v>1913</v>
      </c>
      <c r="D32" s="65" t="s">
        <v>1760</v>
      </c>
      <c r="E32" s="65" t="s">
        <v>1702</v>
      </c>
      <c r="F32" s="65" t="s">
        <v>3</v>
      </c>
      <c r="G32" s="65" t="s">
        <v>1869</v>
      </c>
      <c r="J32" s="65" t="s">
        <v>1827</v>
      </c>
      <c r="K32" s="81">
        <f>SUMIFS(EPS!$L:$L,EPS!$B:$B,F32,EPS!$I:$I,E32,EPS!$D:$D,"*"&amp;D32&amp;"*")</f>
        <v>0</v>
      </c>
      <c r="L32" s="81">
        <f>'Table 3-7'!C8</f>
        <v>0.36724082400000002</v>
      </c>
      <c r="M32" s="99">
        <f>SUMIFS('Table 11.6'!$62:$62,'Table 11.6'!$1:$1,A32)</f>
        <v>0.47</v>
      </c>
    </row>
    <row r="33" spans="1:30">
      <c r="A33" s="65" t="s">
        <v>10628</v>
      </c>
      <c r="D33" s="65" t="s">
        <v>1767</v>
      </c>
      <c r="E33" s="65" t="s">
        <v>1702</v>
      </c>
      <c r="F33" s="65" t="s">
        <v>3</v>
      </c>
      <c r="J33" s="146" t="s">
        <v>10628</v>
      </c>
      <c r="K33" s="144">
        <f>SUM(SUMIFS(EPS!$L:$L,EPS!$B:$B,F34,EPS!$I:$I,E34,EPS!$D:$D,D34),SUMIFS(EPS!$L:$L,EPS!$B:$B,F33,EPS!$I:$I,E33,EPS!$D:$D,D33))</f>
        <v>6.0602499999999999</v>
      </c>
      <c r="L33" s="149"/>
      <c r="M33" s="144">
        <f>SUMIFS('Table 11.6'!$62:$62,'Table 11.6'!$1:$1,A33)</f>
        <v>10.505000000000001</v>
      </c>
    </row>
    <row r="34" spans="1:30">
      <c r="D34" s="65" t="s">
        <v>1761</v>
      </c>
      <c r="E34" s="65" t="s">
        <v>1702</v>
      </c>
      <c r="F34" s="65" t="s">
        <v>3</v>
      </c>
      <c r="J34" s="146"/>
      <c r="K34" s="145"/>
      <c r="L34" s="149"/>
      <c r="M34" s="145"/>
    </row>
    <row r="35" spans="1:30">
      <c r="K35" s="83">
        <f>SUM(K28:K34)</f>
        <v>1592.28385</v>
      </c>
      <c r="L35" s="83">
        <f>SUM(L28:L34)</f>
        <v>1414.1774660040001</v>
      </c>
      <c r="M35" s="83">
        <f>SUM(M28:M34)</f>
        <v>1568.8590000000002</v>
      </c>
    </row>
    <row r="37" spans="1:30">
      <c r="AD37" s="83"/>
    </row>
    <row r="38" spans="1:30">
      <c r="AD38" s="83"/>
    </row>
    <row r="39" spans="1:30">
      <c r="AD39" s="83"/>
    </row>
    <row r="40" spans="1:30">
      <c r="AD40" s="83"/>
    </row>
    <row r="44" spans="1:30">
      <c r="H44" s="65">
        <v>2.2999999999999998</v>
      </c>
      <c r="I44" s="65" t="s">
        <v>1920</v>
      </c>
    </row>
    <row r="45" spans="1:30">
      <c r="K45" s="80" t="s">
        <v>17682</v>
      </c>
      <c r="L45" s="80" t="s">
        <v>17681</v>
      </c>
      <c r="M45" s="80"/>
    </row>
    <row r="46" spans="1:30">
      <c r="D46" s="65" t="s">
        <v>1752</v>
      </c>
      <c r="E46" s="65" t="s">
        <v>1713</v>
      </c>
      <c r="F46" s="65" t="s">
        <v>3</v>
      </c>
      <c r="G46" s="65" t="s">
        <v>1870</v>
      </c>
      <c r="J46" s="146" t="s">
        <v>1824</v>
      </c>
      <c r="K46" s="147">
        <f>SUM(SUMIFS(EPS!$L:$L,EPS!$B:$B,F47,EPS!$I:$I,E47,EPS!$D:$D,D47),SUMIFS(EPS!$L:$L,EPS!$B:$B,F46,EPS!$I:$I,E46,EPS!$D:$D,D46))</f>
        <v>0.16369359999999999</v>
      </c>
      <c r="L46" s="147">
        <f>'Table 3-8'!C5</f>
        <v>0.15473751599999999</v>
      </c>
      <c r="M46" s="100"/>
    </row>
    <row r="47" spans="1:30">
      <c r="D47" s="65" t="s">
        <v>1915</v>
      </c>
      <c r="E47" s="65" t="s">
        <v>1713</v>
      </c>
      <c r="F47" s="65" t="s">
        <v>3</v>
      </c>
      <c r="G47" s="65" t="s">
        <v>1870</v>
      </c>
      <c r="J47" s="146"/>
      <c r="K47" s="148"/>
      <c r="L47" s="148"/>
      <c r="M47" s="100"/>
    </row>
    <row r="48" spans="1:30">
      <c r="D48" s="65" t="s">
        <v>1766</v>
      </c>
      <c r="E48" s="65" t="s">
        <v>1713</v>
      </c>
      <c r="F48" s="65" t="s">
        <v>3</v>
      </c>
      <c r="G48" s="65" t="s">
        <v>1870</v>
      </c>
      <c r="J48" s="65" t="s">
        <v>1826</v>
      </c>
      <c r="K48" s="90">
        <f>SUMIFS(EPS!$L:$L,EPS!$B:$B,F48,EPS!$I:$I,E48,EPS!$D:$D,"*"&amp;D48&amp;"*")</f>
        <v>0</v>
      </c>
      <c r="L48" s="90">
        <f>'Table 3-8'!C6</f>
        <v>7.6698499999999998E-4</v>
      </c>
      <c r="M48" s="101"/>
    </row>
    <row r="49" spans="4:13">
      <c r="D49" s="65" t="s">
        <v>1919</v>
      </c>
      <c r="E49" s="65" t="s">
        <v>1713</v>
      </c>
      <c r="F49" s="65" t="s">
        <v>3</v>
      </c>
      <c r="G49" s="65" t="s">
        <v>1870</v>
      </c>
      <c r="J49" s="65" t="s">
        <v>1825</v>
      </c>
      <c r="K49" s="90">
        <f>SUMIFS(EPS!$L:$L,EPS!$B:$B,F49,EPS!$I:$I,E49,EPS!$D:$D,"*"&amp;D49&amp;"*")</f>
        <v>1.54596932</v>
      </c>
      <c r="L49" s="90">
        <f>'Table 3-8'!C7</f>
        <v>1.348496755</v>
      </c>
      <c r="M49" s="101"/>
    </row>
    <row r="51" spans="4:13">
      <c r="H51" s="65">
        <v>2.4</v>
      </c>
      <c r="I51" s="65" t="s">
        <v>1921</v>
      </c>
    </row>
    <row r="52" spans="4:13">
      <c r="K52" s="80" t="s">
        <v>17682</v>
      </c>
      <c r="L52" s="80" t="s">
        <v>17681</v>
      </c>
      <c r="M52" s="80"/>
    </row>
    <row r="53" spans="4:13">
      <c r="D53" s="65" t="s">
        <v>1752</v>
      </c>
      <c r="E53" s="65" t="s">
        <v>1714</v>
      </c>
      <c r="F53" s="65" t="s">
        <v>3</v>
      </c>
      <c r="G53" s="65" t="s">
        <v>1923</v>
      </c>
      <c r="J53" s="146" t="s">
        <v>1824</v>
      </c>
      <c r="K53" s="144">
        <f>SUM(SUMIFS(EPS!$L:$L,EPS!$B:$B,F54,EPS!$I:$I,E54,EPS!$D:$D,D54),SUMIFS(EPS!$L:$L,EPS!$B:$B,F53,EPS!$I:$I,E53,EPS!$D:$D,D53))</f>
        <v>12.357400500000001</v>
      </c>
      <c r="L53" s="144">
        <f>'Table 3-9'!C5</f>
        <v>12.130770249999999</v>
      </c>
      <c r="M53" s="102"/>
    </row>
    <row r="54" spans="4:13">
      <c r="D54" s="65" t="s">
        <v>1915</v>
      </c>
      <c r="E54" s="65" t="s">
        <v>1714</v>
      </c>
      <c r="F54" s="65" t="s">
        <v>3</v>
      </c>
      <c r="G54" s="65" t="s">
        <v>1923</v>
      </c>
      <c r="J54" s="146"/>
      <c r="K54" s="145"/>
      <c r="L54" s="145"/>
      <c r="M54" s="102"/>
    </row>
    <row r="55" spans="4:13">
      <c r="D55" s="65" t="s">
        <v>1766</v>
      </c>
      <c r="E55" s="65" t="s">
        <v>1714</v>
      </c>
      <c r="F55" s="65" t="s">
        <v>3</v>
      </c>
      <c r="G55" s="65" t="s">
        <v>1923</v>
      </c>
      <c r="J55" s="65" t="s">
        <v>1826</v>
      </c>
      <c r="K55" s="81">
        <f>SUMIFS(EPS!$L:$L,EPS!$B:$B,F55,EPS!$I:$I,E55,EPS!$D:$D,"*"&amp;D55&amp;"*")</f>
        <v>0</v>
      </c>
      <c r="L55" s="81">
        <f>'Table 3-9'!C6</f>
        <v>2.9994079999999998E-3</v>
      </c>
      <c r="M55" s="85"/>
    </row>
    <row r="56" spans="4:13">
      <c r="D56" s="65" t="s">
        <v>1919</v>
      </c>
      <c r="E56" s="65" t="s">
        <v>1714</v>
      </c>
      <c r="F56" s="65" t="s">
        <v>3</v>
      </c>
      <c r="G56" s="65" t="s">
        <v>1923</v>
      </c>
      <c r="J56" s="65" t="s">
        <v>1825</v>
      </c>
      <c r="K56" s="81">
        <f>SUMIFS(EPS!$L:$L,EPS!$B:$B,F56,EPS!$I:$I,E56,EPS!$D:$D,"*"&amp;D56&amp;"*")</f>
        <v>5.0261410500000006</v>
      </c>
      <c r="L56" s="81">
        <f>'Table 3-9'!C7</f>
        <v>4.4324811769999997</v>
      </c>
      <c r="M56" s="85"/>
    </row>
  </sheetData>
  <mergeCells count="14">
    <mergeCell ref="M33:M34"/>
    <mergeCell ref="J33:J34"/>
    <mergeCell ref="M28:M29"/>
    <mergeCell ref="J53:J54"/>
    <mergeCell ref="K53:K54"/>
    <mergeCell ref="L53:L54"/>
    <mergeCell ref="J28:J29"/>
    <mergeCell ref="K28:K29"/>
    <mergeCell ref="L28:L29"/>
    <mergeCell ref="J46:J47"/>
    <mergeCell ref="K46:K47"/>
    <mergeCell ref="L46:L47"/>
    <mergeCell ref="K33:K34"/>
    <mergeCell ref="L33:L34"/>
  </mergeCells>
  <phoneticPr fontId="3"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P74"/>
  <sheetViews>
    <sheetView topLeftCell="E1" workbookViewId="0"/>
  </sheetViews>
  <sheetFormatPr defaultColWidth="9.140625" defaultRowHeight="16.5"/>
  <cols>
    <col min="1" max="7" width="9.7109375" style="65" customWidth="1"/>
    <col min="8" max="8" width="57.28515625" style="65" customWidth="1"/>
    <col min="9" max="9" width="9.7109375" style="65" customWidth="1"/>
    <col min="10" max="10" width="11.42578125" style="65" customWidth="1"/>
    <col min="11" max="11" width="9.140625" style="65" customWidth="1"/>
    <col min="12" max="12" width="18.5703125" style="65" customWidth="1"/>
    <col min="13" max="16384" width="9.140625" style="65"/>
  </cols>
  <sheetData>
    <row r="1" spans="1:16">
      <c r="J1" s="66" t="s">
        <v>1822</v>
      </c>
      <c r="K1" s="66"/>
      <c r="L1" s="66"/>
      <c r="M1" s="66"/>
      <c r="N1" s="66"/>
    </row>
    <row r="2" spans="1:16">
      <c r="J2" s="66" t="s">
        <v>1781</v>
      </c>
      <c r="K2" s="66"/>
      <c r="L2" s="66"/>
      <c r="M2" s="66"/>
      <c r="N2" s="66"/>
    </row>
    <row r="3" spans="1:16">
      <c r="J3" s="91" t="s">
        <v>2383</v>
      </c>
      <c r="K3" s="92"/>
      <c r="L3" s="92"/>
      <c r="M3" s="92"/>
      <c r="N3" s="92"/>
    </row>
    <row r="4" spans="1:16">
      <c r="J4" s="91" t="s">
        <v>7046</v>
      </c>
      <c r="K4" s="92"/>
      <c r="L4" s="92"/>
      <c r="M4" s="92"/>
      <c r="N4" s="92"/>
    </row>
    <row r="7" spans="1:16">
      <c r="A7" s="65" t="s">
        <v>2370</v>
      </c>
      <c r="B7" s="65" t="s">
        <v>1875</v>
      </c>
      <c r="C7" s="65" t="s">
        <v>1878</v>
      </c>
      <c r="D7" s="65" t="s">
        <v>1877</v>
      </c>
      <c r="E7" s="65" t="s">
        <v>1876</v>
      </c>
      <c r="F7" s="65" t="s">
        <v>7044</v>
      </c>
      <c r="G7" s="65" t="s">
        <v>7045</v>
      </c>
      <c r="H7" s="65" t="s">
        <v>1832</v>
      </c>
      <c r="I7" s="65" t="s">
        <v>1833</v>
      </c>
    </row>
    <row r="8" spans="1:16">
      <c r="J8" s="65">
        <v>3.1</v>
      </c>
      <c r="K8" s="65" t="s">
        <v>1868</v>
      </c>
    </row>
    <row r="9" spans="1:16">
      <c r="M9" s="80" t="s">
        <v>7224</v>
      </c>
      <c r="N9" s="80" t="s">
        <v>7103</v>
      </c>
      <c r="O9" s="80" t="s">
        <v>7104</v>
      </c>
    </row>
    <row r="10" spans="1:16">
      <c r="H10" s="65" t="s">
        <v>7325</v>
      </c>
      <c r="I10" s="65" t="s">
        <v>1831</v>
      </c>
      <c r="L10" s="80" t="s">
        <v>1702</v>
      </c>
      <c r="M10" s="88" t="e">
        <f>SUMIFS(EPS!$L:$L,EPS!$B:$B,H10,EPS!$I:$I,L10)</f>
        <v>#N/A</v>
      </c>
      <c r="N10" s="81">
        <f>'Table 3-10'!C13+'Table 3-13'!F36</f>
        <v>863.95130922999999</v>
      </c>
      <c r="O10" s="81">
        <f>'Table 11.4'!O62-'Table 11.4'!N62</f>
        <v>975.41100000000006</v>
      </c>
    </row>
    <row r="11" spans="1:16">
      <c r="H11" s="65" t="s">
        <v>7325</v>
      </c>
      <c r="I11" s="65" t="s">
        <v>1831</v>
      </c>
      <c r="L11" s="80" t="s">
        <v>1713</v>
      </c>
      <c r="M11" s="88" t="e">
        <f>SUMIFS(EPS!$L:$L,EPS!$B:$B,H11,EPS!$I:$I,L11)</f>
        <v>#N/A</v>
      </c>
      <c r="N11" s="87">
        <f>'Table 3-10'!C14</f>
        <v>1.497358476</v>
      </c>
      <c r="O11" s="81"/>
      <c r="P11" s="82"/>
    </row>
    <row r="12" spans="1:16">
      <c r="H12" s="65" t="s">
        <v>7325</v>
      </c>
      <c r="I12" s="65" t="s">
        <v>1831</v>
      </c>
      <c r="L12" s="80" t="s">
        <v>1714</v>
      </c>
      <c r="M12" s="88" t="e">
        <f>SUMIFS(EPS!$L:$L,EPS!$B:$B,H12,EPS!$I:$I,L12)</f>
        <v>#N/A</v>
      </c>
      <c r="N12" s="87">
        <f>'Table 3-10'!C15</f>
        <v>1.9174827860000001</v>
      </c>
      <c r="O12" s="81"/>
      <c r="P12" s="82"/>
    </row>
    <row r="13" spans="1:16">
      <c r="L13" s="80" t="s">
        <v>2268</v>
      </c>
      <c r="M13" s="83" t="e">
        <f>SUM(M10:M12)</f>
        <v>#N/A</v>
      </c>
      <c r="N13" s="83">
        <f>SUM(N10:N12)</f>
        <v>867.36615049200009</v>
      </c>
      <c r="O13" s="83">
        <f>SUM(O10:O12)</f>
        <v>975.41100000000006</v>
      </c>
    </row>
    <row r="14" spans="1:16">
      <c r="L14" s="65" t="s">
        <v>7321</v>
      </c>
    </row>
    <row r="15" spans="1:16">
      <c r="L15" s="65" t="s">
        <v>7322</v>
      </c>
    </row>
    <row r="16" spans="1:16">
      <c r="L16" s="65" t="s">
        <v>7323</v>
      </c>
    </row>
    <row r="19" spans="1:16">
      <c r="N19" s="104"/>
    </row>
    <row r="28" spans="1:16">
      <c r="J28" s="65">
        <v>3.2</v>
      </c>
      <c r="K28" s="65" t="s">
        <v>1922</v>
      </c>
    </row>
    <row r="29" spans="1:16">
      <c r="M29" s="80" t="s">
        <v>7224</v>
      </c>
      <c r="N29" s="80" t="s">
        <v>7103</v>
      </c>
      <c r="O29" s="80" t="s">
        <v>7104</v>
      </c>
    </row>
    <row r="30" spans="1:16">
      <c r="A30" s="65" t="s">
        <v>1917</v>
      </c>
      <c r="C30" s="65" t="s">
        <v>1702</v>
      </c>
      <c r="E30" s="65" t="s">
        <v>1733</v>
      </c>
      <c r="H30" s="65" t="s">
        <v>5</v>
      </c>
      <c r="I30" s="65" t="s">
        <v>1869</v>
      </c>
      <c r="L30" s="93" t="s">
        <v>1824</v>
      </c>
      <c r="M30" s="94">
        <f>SUMIFS(EPS!$L:$L,EPS!$B:$B,H30,EPS!$C:$C,E30,EPS!$E:$E,C30)</f>
        <v>0</v>
      </c>
      <c r="N30" s="94">
        <f>'Table 3-7'!C10</f>
        <v>36.484927280000001</v>
      </c>
      <c r="O30" s="95">
        <f>SUMIFS('Table 11.4'!$62:$62,'Table 11.4'!$1:$1,A30)</f>
        <v>91.593999999999994</v>
      </c>
    </row>
    <row r="31" spans="1:16">
      <c r="A31" s="65" t="s">
        <v>1919</v>
      </c>
      <c r="C31" s="65" t="s">
        <v>1702</v>
      </c>
      <c r="E31" s="65" t="s">
        <v>1734</v>
      </c>
      <c r="H31" s="65" t="s">
        <v>5</v>
      </c>
      <c r="I31" s="65" t="s">
        <v>1869</v>
      </c>
      <c r="L31" s="96" t="s">
        <v>1825</v>
      </c>
      <c r="M31" s="94">
        <f>SUMIFS(EPS!$L:$L,EPS!$B:$B,H31,EPS!$C:$C,E31,EPS!$E:$E,C31)</f>
        <v>0</v>
      </c>
      <c r="N31" s="94">
        <f>'Table 3-7'!C11+'Table 3-13'!F36</f>
        <v>586.12311132999992</v>
      </c>
      <c r="O31" s="95">
        <f>SUMIFS('Table 11.4'!$62:$62,'Table 11.4'!$1:$1,A31)</f>
        <v>537.67600000000004</v>
      </c>
      <c r="P31" s="65" t="s">
        <v>7317</v>
      </c>
    </row>
    <row r="32" spans="1:16">
      <c r="A32" s="65" t="s">
        <v>2371</v>
      </c>
      <c r="C32" s="65" t="s">
        <v>1702</v>
      </c>
      <c r="E32" s="65" t="s">
        <v>1739</v>
      </c>
      <c r="H32" s="65" t="s">
        <v>5</v>
      </c>
      <c r="I32" s="65" t="s">
        <v>1869</v>
      </c>
      <c r="L32" s="96" t="s">
        <v>7318</v>
      </c>
      <c r="M32" s="94">
        <f>SUMIFS(EPS!$L:$L,EPS!$B:$B,H32,EPS!$C:$C,E32,EPS!$E:$E,C32)+SUMIFS(EPS!$L:$L,EPS!$B:$B,H34,EPS!$C:$C,E34,EPS!$E:$E,C34)+SUMIFS(EPS!$L:$L,EPS!$B:$B,H36,EPS!$C:$C,E36,EPS!$E:$E,C36)+SUMIFS(EPS!$L:$L,EPS!$B:$B,H37,EPS!$C:$C,E37,EPS!$E:$E,C37)</f>
        <v>0</v>
      </c>
      <c r="N32" s="94">
        <f>'Table 3-7'!C12</f>
        <v>241.34327060000001</v>
      </c>
      <c r="O32" s="95">
        <f>SUMIFS('Table 11.4'!$62:$62,'Table 11.4'!$1:$1,A32)+SUMIFS('Table 11.4'!$62:$62,'Table 11.4'!$1:$1,A34)+SUMIFS('Table 11.4'!$62:$62,'Table 11.4'!$1:$1,A35)</f>
        <v>142.14699999999999</v>
      </c>
    </row>
    <row r="33" spans="1:15">
      <c r="C33" s="65" t="s">
        <v>1702</v>
      </c>
      <c r="E33" s="65" t="s">
        <v>1735</v>
      </c>
      <c r="H33" s="65" t="s">
        <v>5</v>
      </c>
      <c r="I33" s="65" t="s">
        <v>1869</v>
      </c>
      <c r="L33" s="96" t="s">
        <v>1912</v>
      </c>
      <c r="M33" s="94">
        <f>SUMIFS(EPS!$L:$L,EPS!$B:$B,H33,EPS!$C:$C,E33,EPS!$E:$E,C33)</f>
        <v>0</v>
      </c>
      <c r="N33" s="94"/>
      <c r="O33" s="95">
        <f>SUMIFS('Table 11.4'!$62:$62,'Table 11.4'!$1:$1,A33)</f>
        <v>0</v>
      </c>
    </row>
    <row r="34" spans="1:15">
      <c r="A34" s="65" t="s">
        <v>2375</v>
      </c>
      <c r="C34" s="65" t="s">
        <v>1702</v>
      </c>
      <c r="E34" s="65" t="s">
        <v>1736</v>
      </c>
      <c r="H34" s="65" t="s">
        <v>5</v>
      </c>
      <c r="I34" s="65" t="s">
        <v>1869</v>
      </c>
      <c r="L34" s="96" t="s">
        <v>2375</v>
      </c>
      <c r="M34" s="94"/>
      <c r="N34" s="94"/>
      <c r="O34" s="95"/>
    </row>
    <row r="35" spans="1:15">
      <c r="A35" s="65" t="s">
        <v>1916</v>
      </c>
      <c r="C35" s="65" t="s">
        <v>1702</v>
      </c>
      <c r="E35" s="65" t="s">
        <v>1737</v>
      </c>
      <c r="H35" s="65" t="s">
        <v>5</v>
      </c>
      <c r="I35" s="65" t="s">
        <v>1869</v>
      </c>
      <c r="L35" s="96" t="s">
        <v>2374</v>
      </c>
      <c r="M35" s="94"/>
      <c r="N35" s="94"/>
      <c r="O35" s="95"/>
    </row>
    <row r="36" spans="1:15">
      <c r="C36" s="65" t="s">
        <v>1702</v>
      </c>
      <c r="E36" s="65" t="s">
        <v>1738</v>
      </c>
      <c r="H36" s="65" t="s">
        <v>5</v>
      </c>
      <c r="I36" s="65" t="s">
        <v>1869</v>
      </c>
      <c r="L36" s="96" t="s">
        <v>1916</v>
      </c>
      <c r="M36" s="94"/>
      <c r="N36" s="94"/>
      <c r="O36" s="95">
        <f>SUMIFS('Table 11.4'!$62:$62,'Table 11.4'!$1:$1,A36)</f>
        <v>0</v>
      </c>
    </row>
    <row r="37" spans="1:15">
      <c r="C37" s="65" t="s">
        <v>1702</v>
      </c>
      <c r="E37" s="65" t="s">
        <v>1740</v>
      </c>
      <c r="H37" s="65" t="s">
        <v>5</v>
      </c>
      <c r="I37" s="65" t="s">
        <v>1869</v>
      </c>
      <c r="L37" s="96" t="s">
        <v>1874</v>
      </c>
      <c r="M37" s="94"/>
      <c r="N37" s="94"/>
      <c r="O37" s="95">
        <f>SUMIFS('Table 11.4'!$62:$62,'Table 11.4'!$1:$1,A37)</f>
        <v>0</v>
      </c>
    </row>
    <row r="38" spans="1:15">
      <c r="A38" s="65" t="s">
        <v>2373</v>
      </c>
      <c r="L38" s="96" t="s">
        <v>2373</v>
      </c>
      <c r="M38" s="94">
        <f>SUMIFS(EPS!$L:$L,EPS!$B:$B,H38,EPS!$C:$C,E38,EPS!$E:$E,C38)</f>
        <v>0</v>
      </c>
      <c r="N38" s="94"/>
      <c r="O38" s="95">
        <f>SUMIFS('Table 11.4'!$62:$62,'Table 11.4'!$1:$1,A38)</f>
        <v>203.994</v>
      </c>
    </row>
    <row r="39" spans="1:15">
      <c r="M39" s="83">
        <f>SUM(M30:M37)</f>
        <v>0</v>
      </c>
      <c r="N39" s="83">
        <f>SUM(N30:N37)</f>
        <v>863.95130920999986</v>
      </c>
      <c r="O39" s="83">
        <f>SUM(O30:O38)</f>
        <v>975.41099999999994</v>
      </c>
    </row>
    <row r="41" spans="1:15">
      <c r="M41" s="83"/>
    </row>
    <row r="51" spans="3:14">
      <c r="J51" s="65">
        <v>3.3</v>
      </c>
      <c r="K51" s="65" t="s">
        <v>1924</v>
      </c>
    </row>
    <row r="52" spans="3:14">
      <c r="M52" s="80" t="s">
        <v>7224</v>
      </c>
      <c r="N52" s="80" t="s">
        <v>7103</v>
      </c>
    </row>
    <row r="53" spans="3:14">
      <c r="C53" s="65" t="s">
        <v>1713</v>
      </c>
      <c r="E53" s="65" t="s">
        <v>1733</v>
      </c>
      <c r="H53" s="65" t="s">
        <v>5</v>
      </c>
      <c r="I53" s="65" t="s">
        <v>1870</v>
      </c>
      <c r="L53" s="93" t="s">
        <v>1824</v>
      </c>
      <c r="M53" s="97">
        <f>SUMIFS(EPS!$L:$L,EPS!$B:$B,H53,EPS!$C:$C,E53,EPS!$E:$E,C53)</f>
        <v>0</v>
      </c>
      <c r="N53" s="97">
        <f>'Table 3-8'!C10</f>
        <v>0.106906717</v>
      </c>
    </row>
    <row r="54" spans="3:14">
      <c r="C54" s="65" t="s">
        <v>1713</v>
      </c>
      <c r="E54" s="65" t="s">
        <v>1734</v>
      </c>
      <c r="H54" s="65" t="s">
        <v>5</v>
      </c>
      <c r="I54" s="65" t="s">
        <v>1870</v>
      </c>
      <c r="L54" s="96" t="s">
        <v>1825</v>
      </c>
      <c r="M54" s="97">
        <f>SUMIFS(EPS!$L:$L,EPS!$B:$B,H54,EPS!$C:$C,E54,EPS!$E:$E,C54)</f>
        <v>0</v>
      </c>
      <c r="N54" s="97">
        <f>'Table 3-8'!C11</f>
        <v>0.146910127</v>
      </c>
    </row>
    <row r="55" spans="3:14">
      <c r="C55" s="65" t="s">
        <v>1713</v>
      </c>
      <c r="E55" s="65" t="s">
        <v>1739</v>
      </c>
      <c r="H55" s="65" t="s">
        <v>5</v>
      </c>
      <c r="I55" s="65" t="s">
        <v>1870</v>
      </c>
      <c r="L55" s="96" t="s">
        <v>1826</v>
      </c>
      <c r="M55" s="97">
        <f>SUMIFS(EPS!$L:$L,EPS!$B:$B,H55,EPS!$C:$C,E55,EPS!$E:$E,C55)</f>
        <v>0</v>
      </c>
      <c r="N55" s="97">
        <f>'Table 3-8'!C12</f>
        <v>0.25864887600000003</v>
      </c>
    </row>
    <row r="56" spans="3:14">
      <c r="C56" s="65" t="s">
        <v>1713</v>
      </c>
      <c r="E56" s="65" t="s">
        <v>1735</v>
      </c>
      <c r="H56" s="65" t="s">
        <v>5</v>
      </c>
      <c r="L56" s="96" t="s">
        <v>1912</v>
      </c>
      <c r="M56" s="97">
        <f>SUMIFS(EPS!$L:$L,EPS!$B:$B,H56,EPS!$C:$C,E56,EPS!$E:$E,C56)</f>
        <v>0</v>
      </c>
      <c r="N56" s="97"/>
    </row>
    <row r="57" spans="3:14">
      <c r="C57" s="65" t="s">
        <v>1713</v>
      </c>
      <c r="E57" s="65" t="s">
        <v>1736</v>
      </c>
      <c r="H57" s="65" t="s">
        <v>5</v>
      </c>
      <c r="L57" s="96" t="s">
        <v>2375</v>
      </c>
      <c r="M57" s="97">
        <f>SUMIFS(EPS!$L:$L,EPS!$B:$B,H57,EPS!$C:$C,E57,EPS!$E:$E,C57)</f>
        <v>0</v>
      </c>
      <c r="N57" s="97"/>
    </row>
    <row r="58" spans="3:14">
      <c r="C58" s="65" t="s">
        <v>1713</v>
      </c>
      <c r="E58" s="65" t="s">
        <v>1737</v>
      </c>
      <c r="H58" s="65" t="s">
        <v>5</v>
      </c>
      <c r="L58" s="96" t="s">
        <v>2374</v>
      </c>
      <c r="M58" s="97">
        <f>SUMIFS(EPS!$L:$L,EPS!$B:$B,H58,EPS!$C:$C,E58,EPS!$E:$E,C58)</f>
        <v>0</v>
      </c>
      <c r="N58" s="97"/>
    </row>
    <row r="59" spans="3:14">
      <c r="C59" s="65" t="s">
        <v>1713</v>
      </c>
      <c r="E59" s="65" t="s">
        <v>1738</v>
      </c>
      <c r="H59" s="65" t="s">
        <v>5</v>
      </c>
      <c r="L59" s="96" t="s">
        <v>1916</v>
      </c>
      <c r="M59" s="97">
        <f>SUMIFS(EPS!$L:$L,EPS!$B:$B,H59,EPS!$C:$C,E59,EPS!$E:$E,C59)</f>
        <v>0</v>
      </c>
      <c r="N59" s="97"/>
    </row>
    <row r="60" spans="3:14">
      <c r="C60" s="65" t="s">
        <v>1713</v>
      </c>
      <c r="E60" s="65" t="s">
        <v>1740</v>
      </c>
      <c r="H60" s="65" t="s">
        <v>5</v>
      </c>
      <c r="L60" s="96" t="s">
        <v>1874</v>
      </c>
      <c r="M60" s="97">
        <f>SUMIFS(EPS!$L:$L,EPS!$B:$B,H60,EPS!$C:$C,E60,EPS!$E:$E,C60)</f>
        <v>0</v>
      </c>
      <c r="N60" s="97"/>
    </row>
    <row r="61" spans="3:14">
      <c r="M61" s="98">
        <f>SUM(M53:M60)</f>
        <v>0</v>
      </c>
      <c r="N61" s="98">
        <f>SUM(N53:N60)</f>
        <v>0.51246572000000001</v>
      </c>
    </row>
    <row r="64" spans="3:14">
      <c r="J64" s="65">
        <v>3.4</v>
      </c>
      <c r="K64" s="65" t="s">
        <v>1925</v>
      </c>
    </row>
    <row r="65" spans="3:14">
      <c r="M65" s="80" t="s">
        <v>7224</v>
      </c>
      <c r="N65" s="80" t="s">
        <v>7103</v>
      </c>
    </row>
    <row r="66" spans="3:14">
      <c r="C66" s="65" t="s">
        <v>1714</v>
      </c>
      <c r="E66" s="65" t="s">
        <v>1733</v>
      </c>
      <c r="H66" s="65" t="s">
        <v>5</v>
      </c>
      <c r="I66" s="65" t="s">
        <v>1923</v>
      </c>
      <c r="L66" s="93" t="s">
        <v>1824</v>
      </c>
      <c r="M66" s="97">
        <f>SUMIFS(EPS!$L:$L,EPS!$B:$B,H66,EPS!$C:$C,E66,EPS!$E:$E,C66)-SUMIFS(EPS!$L:$L,EPS!$B:$B,H66,EPS!$C:$C,E66,EPS!$E:$E,C66,EPS!$D:$D,F66)</f>
        <v>0</v>
      </c>
      <c r="N66" s="97">
        <f>'Table 3-9'!C10</f>
        <v>0.15176935799999999</v>
      </c>
    </row>
    <row r="67" spans="3:14">
      <c r="C67" s="65" t="s">
        <v>1714</v>
      </c>
      <c r="E67" s="65" t="s">
        <v>1739</v>
      </c>
      <c r="H67" s="65" t="s">
        <v>5</v>
      </c>
      <c r="I67" s="65" t="s">
        <v>1923</v>
      </c>
      <c r="L67" s="96" t="s">
        <v>1826</v>
      </c>
      <c r="M67" s="97">
        <f>SUMIFS(EPS!$L:$L,EPS!$B:$B,H67,EPS!$C:$C,E67,EPS!$E:$E,C67)-SUMIFS(EPS!$L:$L,EPS!$B:$B,H67,EPS!$C:$C,E67,EPS!$E:$E,C67,EPS!$D:$D,F67)</f>
        <v>0</v>
      </c>
      <c r="N67" s="97">
        <f>'Table 3-9'!C11</f>
        <v>0.278079884</v>
      </c>
    </row>
    <row r="68" spans="3:14">
      <c r="C68" s="65" t="s">
        <v>1714</v>
      </c>
      <c r="E68" s="65" t="s">
        <v>1734</v>
      </c>
      <c r="H68" s="65" t="s">
        <v>5</v>
      </c>
      <c r="I68" s="65" t="s">
        <v>1923</v>
      </c>
      <c r="L68" s="96" t="s">
        <v>1825</v>
      </c>
      <c r="M68" s="97">
        <f>SUMIFS(EPS!$L:$L,EPS!$B:$B,H68,EPS!$C:$C,E68,EPS!$E:$E,C68)-SUMIFS(EPS!$L:$L,EPS!$B:$B,H68,EPS!$C:$C,E68,EPS!$E:$E,C68,EPS!$D:$D,F68)</f>
        <v>0</v>
      </c>
      <c r="N68" s="97">
        <f>'Table 3-9'!C12</f>
        <v>0.24479268600000001</v>
      </c>
    </row>
    <row r="69" spans="3:14">
      <c r="C69" s="65" t="s">
        <v>1714</v>
      </c>
      <c r="E69" s="65" t="s">
        <v>1735</v>
      </c>
      <c r="H69" s="65" t="s">
        <v>5</v>
      </c>
      <c r="L69" s="96" t="s">
        <v>1912</v>
      </c>
      <c r="M69" s="97">
        <f>SUMIFS(EPS!$L:$L,EPS!$B:$B,H69,EPS!$C:$C,E69,EPS!$E:$E,C69)-SUMIFS(EPS!$L:$L,EPS!$B:$B,H69,EPS!$C:$C,E69,EPS!$E:$E,C69,EPS!$D:$D,F69)</f>
        <v>0</v>
      </c>
      <c r="N69" s="97">
        <f>'Table 3-9'!C13</f>
        <v>1.242840859</v>
      </c>
    </row>
    <row r="70" spans="3:14">
      <c r="C70" s="65" t="s">
        <v>1714</v>
      </c>
      <c r="E70" s="65" t="s">
        <v>1736</v>
      </c>
      <c r="H70" s="65" t="s">
        <v>5</v>
      </c>
      <c r="L70" s="96" t="s">
        <v>2375</v>
      </c>
      <c r="M70" s="97">
        <f>SUMIFS(EPS!$L:$L,EPS!$B:$B,H70,EPS!$C:$C,E70,EPS!$E:$E,C70)-SUMIFS(EPS!$L:$L,EPS!$B:$B,H70,EPS!$C:$C,E70,EPS!$E:$E,C70,EPS!$D:$D,F70)</f>
        <v>0</v>
      </c>
      <c r="N70" s="97">
        <f>'Table 3-9'!C14</f>
        <v>0.30078618600000001</v>
      </c>
    </row>
    <row r="71" spans="3:14">
      <c r="C71" s="65" t="s">
        <v>1714</v>
      </c>
      <c r="E71" s="65" t="s">
        <v>1737</v>
      </c>
      <c r="H71" s="65" t="s">
        <v>5</v>
      </c>
      <c r="L71" s="96" t="s">
        <v>2374</v>
      </c>
      <c r="M71" s="97">
        <f>SUMIFS(EPS!$L:$L,EPS!$B:$B,H71,EPS!$C:$C,E71,EPS!$E:$E,C71)-SUMIFS(EPS!$L:$L,EPS!$B:$B,H71,EPS!$C:$C,E71,EPS!$E:$E,C71,EPS!$D:$D,F71)</f>
        <v>0</v>
      </c>
      <c r="N71" s="97">
        <f>'Table 3-9'!C15</f>
        <v>4.6220180000000003E-3</v>
      </c>
    </row>
    <row r="72" spans="3:14">
      <c r="C72" s="65" t="s">
        <v>1714</v>
      </c>
      <c r="E72" s="65" t="s">
        <v>1738</v>
      </c>
      <c r="H72" s="65" t="s">
        <v>5</v>
      </c>
      <c r="L72" s="96" t="s">
        <v>1916</v>
      </c>
      <c r="M72" s="97">
        <f>SUMIFS(EPS!$L:$L,EPS!$B:$B,H72,EPS!$C:$C,E72,EPS!$E:$E,C72)-SUMIFS(EPS!$L:$L,EPS!$B:$B,H72,EPS!$C:$C,E72,EPS!$E:$E,C72,EPS!$D:$D,F72)</f>
        <v>0</v>
      </c>
      <c r="N72" s="97">
        <f>'Table 3-9'!C16</f>
        <v>0.137014418</v>
      </c>
    </row>
    <row r="73" spans="3:14">
      <c r="C73" s="65" t="s">
        <v>1714</v>
      </c>
      <c r="E73" s="65" t="s">
        <v>1740</v>
      </c>
      <c r="H73" s="65" t="s">
        <v>5</v>
      </c>
      <c r="L73" s="96" t="s">
        <v>1874</v>
      </c>
      <c r="M73" s="97">
        <f>SUMIFS(EPS!$L:$L,EPS!$B:$B,H73,EPS!$C:$C,E73,EPS!$E:$E,C73)-SUMIFS(EPS!$L:$L,EPS!$B:$B,H73,EPS!$C:$C,E73,EPS!$E:$E,C73,EPS!$D:$D,F73)</f>
        <v>0</v>
      </c>
      <c r="N73" s="97">
        <f>'Table 3-9'!C17</f>
        <v>8.6928685000000006E-2</v>
      </c>
    </row>
    <row r="74" spans="3:14">
      <c r="M74" s="98">
        <f>SUM(M66:M73)</f>
        <v>0</v>
      </c>
      <c r="N74" s="98">
        <f>SUM(N66:N73)</f>
        <v>2.4468340940000002</v>
      </c>
    </row>
  </sheetData>
  <phoneticPr fontId="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theme="4" tint="0.499984740745262"/>
  </sheetPr>
  <dimension ref="A1:O33"/>
  <sheetViews>
    <sheetView workbookViewId="0">
      <selection activeCell="L9" sqref="L9"/>
    </sheetView>
  </sheetViews>
  <sheetFormatPr defaultColWidth="9.140625" defaultRowHeight="16.5"/>
  <cols>
    <col min="1" max="5" width="9.140625" style="65" customWidth="1"/>
    <col min="6" max="6" width="16.7109375" style="65" customWidth="1"/>
    <col min="7" max="7" width="14" style="65" customWidth="1"/>
    <col min="8" max="9" width="15" style="65" customWidth="1"/>
    <col min="10" max="14" width="9.140625" style="65"/>
    <col min="15" max="15" width="9.140625" style="82"/>
    <col min="16" max="16384" width="9.140625" style="65"/>
  </cols>
  <sheetData>
    <row r="1" spans="1:14">
      <c r="I1" s="66" t="s">
        <v>1816</v>
      </c>
      <c r="J1" s="67"/>
      <c r="K1" s="67"/>
    </row>
    <row r="2" spans="1:14">
      <c r="I2" s="66" t="s">
        <v>1781</v>
      </c>
      <c r="J2" s="67"/>
      <c r="K2" s="67"/>
    </row>
    <row r="6" spans="1:14">
      <c r="A6" s="65" t="s">
        <v>2370</v>
      </c>
      <c r="B6" s="65" t="s">
        <v>1875</v>
      </c>
      <c r="C6" s="65" t="s">
        <v>1878</v>
      </c>
      <c r="D6" s="65" t="s">
        <v>1877</v>
      </c>
      <c r="E6" s="65" t="s">
        <v>1876</v>
      </c>
      <c r="F6" s="65" t="s">
        <v>1834</v>
      </c>
      <c r="G6" s="65" t="s">
        <v>1832</v>
      </c>
      <c r="H6" s="65" t="s">
        <v>1833</v>
      </c>
    </row>
    <row r="7" spans="1:14">
      <c r="I7" s="65">
        <v>4.0999999999999996</v>
      </c>
      <c r="J7" s="65" t="s">
        <v>1818</v>
      </c>
    </row>
    <row r="8" spans="1:14">
      <c r="L8" s="80" t="s">
        <v>7224</v>
      </c>
      <c r="M8" s="80" t="s">
        <v>7103</v>
      </c>
      <c r="N8" s="80" t="s">
        <v>7104</v>
      </c>
    </row>
    <row r="9" spans="1:14">
      <c r="D9" s="65" t="s">
        <v>1702</v>
      </c>
      <c r="E9" s="65" t="s">
        <v>1820</v>
      </c>
      <c r="G9" s="65" t="s">
        <v>17</v>
      </c>
      <c r="H9" s="65" t="s">
        <v>1831</v>
      </c>
      <c r="K9" s="65" t="s">
        <v>1702</v>
      </c>
      <c r="L9" s="81" t="e">
        <f>SUMIFS(EPS!$L:$L,EPS!$B:$B,G9,EPS!$I:$I,D9,EPS!$C:$C,"*"&amp;E9&amp;"*")</f>
        <v>#N/A</v>
      </c>
      <c r="M9" s="81">
        <f>'Table 3-10'!C17</f>
        <v>307.07737159999999</v>
      </c>
      <c r="N9" s="81">
        <f>'Table 11.2'!I62-'Table 11.2'!H62</f>
        <v>324.91499999999996</v>
      </c>
    </row>
    <row r="10" spans="1:14">
      <c r="D10" s="65" t="s">
        <v>1713</v>
      </c>
      <c r="E10" s="65" t="s">
        <v>1820</v>
      </c>
      <c r="G10" s="65" t="s">
        <v>17</v>
      </c>
      <c r="H10" s="65" t="s">
        <v>1831</v>
      </c>
      <c r="K10" s="65" t="s">
        <v>1713</v>
      </c>
      <c r="L10" s="90" t="e">
        <f>SUMIFS(EPS!$L:$L,EPS!$B:$B,G10,EPS!$I:$I,D10,EPS!$C:$C,"*"&amp;E10&amp;"*")</f>
        <v>#N/A</v>
      </c>
      <c r="M10" s="81">
        <f>'Table 3-10'!C18</f>
        <v>4.459394971</v>
      </c>
      <c r="N10" s="81"/>
    </row>
    <row r="11" spans="1:14">
      <c r="D11" s="65" t="s">
        <v>1714</v>
      </c>
      <c r="E11" s="65" t="s">
        <v>1820</v>
      </c>
      <c r="G11" s="65" t="s">
        <v>17</v>
      </c>
      <c r="H11" s="65" t="s">
        <v>1831</v>
      </c>
      <c r="K11" s="65" t="s">
        <v>1714</v>
      </c>
      <c r="L11" s="90" t="e">
        <f>SUMIFS(EPS!$L:$L,EPS!$B:$B,G11,EPS!$I:$I,D11,EPS!$C:$C,"*"&amp;E11&amp;"*")</f>
        <v>#N/A</v>
      </c>
      <c r="M11" s="81">
        <f>'Table 3-10'!C19</f>
        <v>0.71053789099999998</v>
      </c>
      <c r="N11" s="81"/>
    </row>
    <row r="12" spans="1:14">
      <c r="K12" s="65" t="s">
        <v>2268</v>
      </c>
      <c r="L12" s="83" t="e">
        <f>SUM(L9:L11)</f>
        <v>#N/A</v>
      </c>
      <c r="M12" s="83">
        <f>SUM(M9:M11)</f>
        <v>312.24730446199999</v>
      </c>
      <c r="N12" s="83">
        <f>SUM(N9:N11)</f>
        <v>324.91499999999996</v>
      </c>
    </row>
    <row r="19" spans="4:14">
      <c r="N19" s="104"/>
    </row>
    <row r="24" spans="4:14">
      <c r="I24" s="65">
        <v>4.2</v>
      </c>
      <c r="J24" s="65" t="s">
        <v>1821</v>
      </c>
    </row>
    <row r="25" spans="4:14">
      <c r="L25" s="80" t="s">
        <v>7224</v>
      </c>
      <c r="M25" s="80" t="s">
        <v>7103</v>
      </c>
      <c r="N25" s="80" t="s">
        <v>7104</v>
      </c>
    </row>
    <row r="26" spans="4:14">
      <c r="D26" s="65" t="s">
        <v>1702</v>
      </c>
      <c r="E26" s="65" t="s">
        <v>1723</v>
      </c>
      <c r="G26" s="65" t="s">
        <v>17</v>
      </c>
      <c r="H26" s="65" t="s">
        <v>1831</v>
      </c>
      <c r="K26" s="65" t="s">
        <v>1702</v>
      </c>
      <c r="L26" s="81" t="e">
        <f>SUMIFS(EPS!$L:$L,EPS!$B:$B,G26,EPS!$I:$I,D26,EPS!$C:$C,"*"&amp;E26&amp;"*")</f>
        <v>#N/A</v>
      </c>
      <c r="M26" s="81">
        <f>'Table 3-10'!C21</f>
        <v>244.16078099999999</v>
      </c>
      <c r="N26" s="81">
        <f>'Table 11.3'!L62-'Table 11.3'!K62</f>
        <v>245.24900000000002</v>
      </c>
    </row>
    <row r="27" spans="4:14">
      <c r="D27" s="65" t="s">
        <v>1713</v>
      </c>
      <c r="E27" s="65" t="s">
        <v>1723</v>
      </c>
      <c r="G27" s="65" t="s">
        <v>17</v>
      </c>
      <c r="H27" s="65" t="s">
        <v>1831</v>
      </c>
      <c r="K27" s="65" t="s">
        <v>1713</v>
      </c>
      <c r="L27" s="90" t="e">
        <f>SUMIFS(EPS!$L:$L,EPS!$B:$B,G27,EPS!$I:$I,D27,EPS!$C:$C,"*"&amp;E27&amp;"*")</f>
        <v>#N/A</v>
      </c>
      <c r="M27" s="81">
        <f>'Table 3-10'!C22</f>
        <v>1.2761027730000001</v>
      </c>
      <c r="N27" s="81"/>
    </row>
    <row r="28" spans="4:14">
      <c r="D28" s="65" t="s">
        <v>1714</v>
      </c>
      <c r="E28" s="65" t="s">
        <v>1723</v>
      </c>
      <c r="G28" s="65" t="s">
        <v>17</v>
      </c>
      <c r="H28" s="65" t="s">
        <v>1831</v>
      </c>
      <c r="K28" s="65" t="s">
        <v>1714</v>
      </c>
      <c r="L28" s="90" t="e">
        <f>SUMIFS(EPS!$L:$L,EPS!$B:$B,G28,EPS!$I:$I,D28,EPS!$C:$C,"*"&amp;E28&amp;"*")</f>
        <v>#N/A</v>
      </c>
      <c r="M28" s="81">
        <f>'Table 3-10'!C23</f>
        <v>0.30078618600000001</v>
      </c>
      <c r="N28" s="81"/>
    </row>
    <row r="29" spans="4:14">
      <c r="K29" s="65" t="s">
        <v>2268</v>
      </c>
      <c r="L29" s="83" t="e">
        <f>SUM(L26:L28)</f>
        <v>#N/A</v>
      </c>
      <c r="M29" s="83">
        <f>SUM(M26:M28)</f>
        <v>245.73766995899999</v>
      </c>
      <c r="N29" s="83">
        <f>SUM(N26:N28)</f>
        <v>245.24900000000002</v>
      </c>
    </row>
    <row r="33" spans="13:13">
      <c r="M33" s="8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theme="4" tint="0.499984740745262"/>
  </sheetPr>
  <dimension ref="A1:N51"/>
  <sheetViews>
    <sheetView topLeftCell="A7" workbookViewId="0">
      <selection activeCell="K36" sqref="K36"/>
    </sheetView>
  </sheetViews>
  <sheetFormatPr defaultColWidth="9.140625" defaultRowHeight="16.5"/>
  <cols>
    <col min="1" max="3" width="9.140625" style="65" customWidth="1"/>
    <col min="4" max="4" width="28.7109375" style="65" customWidth="1"/>
    <col min="5" max="5" width="37" style="65" customWidth="1"/>
    <col min="6" max="6" width="14.5703125" style="65" customWidth="1"/>
    <col min="7" max="7" width="11.42578125" style="65" customWidth="1"/>
    <col min="8" max="8" width="9.140625" style="65"/>
    <col min="9" max="9" width="37.42578125" style="65" customWidth="1"/>
    <col min="10" max="10" width="11" style="65" bestFit="1" customWidth="1"/>
    <col min="11" max="11" width="9.140625" style="65"/>
    <col min="12" max="12" width="13.7109375" style="65" bestFit="1" customWidth="1"/>
    <col min="13" max="16384" width="9.140625" style="65"/>
  </cols>
  <sheetData>
    <row r="1" spans="1:12">
      <c r="G1" s="66" t="s">
        <v>1822</v>
      </c>
      <c r="H1" s="66"/>
      <c r="I1" s="66"/>
    </row>
    <row r="2" spans="1:12">
      <c r="G2" s="66" t="s">
        <v>1781</v>
      </c>
      <c r="H2" s="66"/>
      <c r="I2" s="66"/>
    </row>
    <row r="6" spans="1:12">
      <c r="A6" s="65" t="s">
        <v>1875</v>
      </c>
      <c r="B6" s="65" t="s">
        <v>1878</v>
      </c>
      <c r="C6" s="65" t="s">
        <v>1877</v>
      </c>
      <c r="D6" s="65" t="s">
        <v>1876</v>
      </c>
      <c r="E6" s="65" t="s">
        <v>1832</v>
      </c>
      <c r="F6" s="65" t="s">
        <v>1833</v>
      </c>
    </row>
    <row r="7" spans="1:12">
      <c r="G7" s="65">
        <v>5.0999999999999996</v>
      </c>
      <c r="H7" s="65" t="s">
        <v>1970</v>
      </c>
    </row>
    <row r="8" spans="1:12">
      <c r="J8" s="80" t="s">
        <v>7224</v>
      </c>
      <c r="K8" s="80" t="s">
        <v>7103</v>
      </c>
    </row>
    <row r="9" spans="1:12">
      <c r="E9" s="65" t="s">
        <v>10626</v>
      </c>
      <c r="F9" s="65" t="s">
        <v>1976</v>
      </c>
      <c r="I9" s="80" t="s">
        <v>1702</v>
      </c>
      <c r="J9" s="81" t="e">
        <f>SUMIFS(EPS!$L:$L,EPS!$B:$B,E9,EPS!$I:$I,I9)</f>
        <v>#N/A</v>
      </c>
      <c r="K9" s="81">
        <f>SUM('Table 4-1'!C4,'Table 5-1'!C4)+SUMIFS('Table 3-1'!$C:$C,'Table 3-1'!$D:$D,"process",'Table 3-1'!$F:$F,I9)+SUMIFS('Table 3-24'!K:K,'Table 3-24'!N:N,I9)</f>
        <v>353.90246932500003</v>
      </c>
      <c r="L9" s="112"/>
    </row>
    <row r="10" spans="1:12">
      <c r="E10" s="65" t="s">
        <v>10626</v>
      </c>
      <c r="F10" s="65" t="s">
        <v>1976</v>
      </c>
      <c r="I10" s="80" t="s">
        <v>1713</v>
      </c>
      <c r="J10" s="81" t="e">
        <f>SUMIFS(EPS!$L:$L,EPS!$B:$B,E10,EPS!$I:$I,I10)</f>
        <v>#N/A</v>
      </c>
      <c r="K10" s="81">
        <f>(SUM('Table 4-1'!C25,'Table 5-1'!C7,'Table 7-1'!C4)+SUMIFS('Table 3-1'!$C:$C,'Table 3-1'!$D:$D,"process",'Table 3-1'!$F:$F,I10))</f>
        <v>675.30665611400002</v>
      </c>
      <c r="L10" s="112"/>
    </row>
    <row r="11" spans="1:12">
      <c r="E11" s="65" t="s">
        <v>10626</v>
      </c>
      <c r="F11" s="65" t="s">
        <v>1976</v>
      </c>
      <c r="I11" s="80" t="s">
        <v>1714</v>
      </c>
      <c r="J11" s="81" t="e">
        <f>SUMIFS(EPS!$L:$L,EPS!$B:$B,E11,EPS!$I:$I,I11)</f>
        <v>#N/A</v>
      </c>
      <c r="K11" s="81">
        <f>(SUM('Table 4-1'!C31,'Table 5-1'!C12,'Table 7-1'!C9)+SUMIFS('Table 3-1'!$C:$C,'Table 3-1'!$D:$D,"process",'Table 3-1'!$F:$F,I11))</f>
        <v>355.64666549499998</v>
      </c>
      <c r="L11" s="112"/>
    </row>
    <row r="12" spans="1:12">
      <c r="E12" s="65" t="s">
        <v>10626</v>
      </c>
      <c r="F12" s="65" t="s">
        <v>1976</v>
      </c>
      <c r="I12" s="80" t="s">
        <v>1715</v>
      </c>
      <c r="J12" s="81" t="e">
        <f>SUMIFS(EPS!$L:$L,EPS!$B:$B,E12,EPS!$I:$I,I12)</f>
        <v>#N/A</v>
      </c>
      <c r="K12" s="81">
        <f>SUM('Table 4-1'!C37,'Table 4-1'!C42,'Table 4-1'!C49,'Table 4-1'!C55)</f>
        <v>192.9</v>
      </c>
      <c r="L12" s="112"/>
    </row>
    <row r="13" spans="1:12">
      <c r="J13" s="83" t="e">
        <f>SUM(J9:J12)</f>
        <v>#N/A</v>
      </c>
      <c r="K13" s="83">
        <f>SUM(K9:K12)</f>
        <v>1577.7557909340001</v>
      </c>
      <c r="L13" s="112"/>
    </row>
    <row r="14" spans="1:12">
      <c r="K14" s="135">
        <f>K13+53</f>
        <v>1630.7557909340001</v>
      </c>
    </row>
    <row r="15" spans="1:12">
      <c r="I15" s="135" t="s">
        <v>10688</v>
      </c>
    </row>
    <row r="16" spans="1:12">
      <c r="I16" s="136" t="s">
        <v>10689</v>
      </c>
    </row>
    <row r="17" spans="2:14">
      <c r="J17" s="83"/>
    </row>
    <row r="19" spans="2:14">
      <c r="N19" s="104"/>
    </row>
    <row r="23" spans="2:14">
      <c r="J23" s="83"/>
      <c r="K23" s="83"/>
    </row>
    <row r="26" spans="2:14">
      <c r="G26" s="65">
        <v>5.3</v>
      </c>
      <c r="H26" s="65" t="s">
        <v>1971</v>
      </c>
      <c r="J26" s="80" t="s">
        <v>7224</v>
      </c>
      <c r="K26" s="80" t="s">
        <v>7103</v>
      </c>
    </row>
    <row r="27" spans="2:14">
      <c r="D27" s="65" t="s">
        <v>6879</v>
      </c>
      <c r="E27" s="65" t="s">
        <v>10626</v>
      </c>
      <c r="F27" s="65" t="s">
        <v>1976</v>
      </c>
      <c r="I27" s="80" t="s">
        <v>1724</v>
      </c>
      <c r="J27" s="81" t="e">
        <f>SUMIFS(EPS!$L:$L,EPS!$B:$B,E27,EPS!$C:$C,D27)</f>
        <v>#N/A</v>
      </c>
      <c r="K27" s="88">
        <f>SUMIFS('Table 4-1'!$C:$C,'Table 4-1'!$E:$E,'5. Industry Process'!D27)+SUMIFS('Table 3-1'!$C:$C,'Table 3-1'!$E:$E,'5. Industry Process'!D27)</f>
        <v>65.5</v>
      </c>
    </row>
    <row r="28" spans="2:14">
      <c r="B28" s="65" t="s">
        <v>6875</v>
      </c>
      <c r="C28" s="65" t="s">
        <v>6869</v>
      </c>
      <c r="D28" s="65" t="s">
        <v>6889</v>
      </c>
      <c r="E28" s="65" t="s">
        <v>10626</v>
      </c>
      <c r="F28" s="65" t="s">
        <v>1976</v>
      </c>
      <c r="I28" s="80" t="s">
        <v>1725</v>
      </c>
      <c r="J28" s="81" t="e">
        <f>SUM(SUMIFS(EPS!$L:$L,EPS!$B:$B,E28,EPS!$C:$C,B28),SUMIFS(EPS!$L:$L,EPS!$B:$B,E28,EPS!$C:$C,C28),SUMIFS(EPS!$L:$L,EPS!$B:$B,E28,EPS!$C:$C,D28))</f>
        <v>#N/A</v>
      </c>
      <c r="K28" s="88">
        <f>SUM(SUMIFS('Table 3-1'!C:C,'Table 3-1'!E:E,C28),SUMIFS('Table 3-1'!C:C,'Table 3-1'!E:E,D28),SUMIFS('Table 4-1'!C:C,'Table 4-1'!E:E,B28))+SUMIFS('Table 3-24'!$K:$K,'Table 3-24'!$M:$M,'5. Industry Process'!D28)+SUMIFS('Table 3-24'!$K:$K,'Table 3-24'!$M:$M,'5. Industry Process'!B28)+SUMIFS('Table 3-24'!$K:$K,'Table 3-24'!$M:$M,'5. Industry Process'!C28)</f>
        <v>316.02235304700002</v>
      </c>
      <c r="L28" s="65" t="s">
        <v>10690</v>
      </c>
    </row>
    <row r="29" spans="2:14">
      <c r="D29" s="65" t="s">
        <v>6880</v>
      </c>
      <c r="E29" s="65" t="s">
        <v>10626</v>
      </c>
      <c r="F29" s="65" t="s">
        <v>1976</v>
      </c>
      <c r="I29" s="80" t="s">
        <v>1726</v>
      </c>
      <c r="J29" s="81" t="e">
        <f>SUMIFS(EPS!$L:$L,EPS!$B:$B,E29,EPS!$C:$C,D29)</f>
        <v>#N/A</v>
      </c>
      <c r="K29" s="88">
        <f>SUMIFS('Table 4-1'!$C:$C,'Table 4-1'!$E:$E,'5. Industry Process'!D29)+SUMIFS('Table 3-1'!$C:$C,'Table 3-1'!$E:$E,'5. Industry Process'!D29)</f>
        <v>40.200000000000003</v>
      </c>
    </row>
    <row r="30" spans="2:14">
      <c r="D30" s="65" t="s">
        <v>6876</v>
      </c>
      <c r="E30" s="65" t="s">
        <v>10626</v>
      </c>
      <c r="F30" s="65" t="s">
        <v>1976</v>
      </c>
      <c r="I30" s="80" t="s">
        <v>1727</v>
      </c>
      <c r="J30" s="81" t="e">
        <f>SUMIFS(EPS!$L:$L,EPS!$B:$B,E30,EPS!$C:$C,D30)</f>
        <v>#N/A</v>
      </c>
      <c r="K30" s="142">
        <f>SUMIFS('Table 4-1'!$C:$C,'Table 4-1'!$E:$E,'5. Industry Process'!D30)+SUMIFS('Table 3-1'!$C:$C,'Table 3-1'!$E:$E,'5. Industry Process'!D30)+SUMIFS('Table 3-24'!$K:$K,'Table 3-24'!$M:$M,'5. Industry Process'!D30)</f>
        <v>328.79999999999995</v>
      </c>
    </row>
    <row r="31" spans="2:14">
      <c r="D31" s="65" t="s">
        <v>6868</v>
      </c>
      <c r="E31" s="65" t="s">
        <v>10626</v>
      </c>
      <c r="F31" s="65" t="s">
        <v>1976</v>
      </c>
      <c r="I31" s="80" t="s">
        <v>1728</v>
      </c>
      <c r="J31" s="81" t="e">
        <f>SUMIFS(EPS!$L:$L,EPS!$B:$B,E31,EPS!$C:$C,D31)</f>
        <v>#N/A</v>
      </c>
      <c r="K31" s="88">
        <f>SUMIFS('Table 4-1'!$C:$C,'Table 4-1'!$E:$E,'5. Industry Process'!D31)+SUMIFS('Table 3-1'!$C:$C,'Table 3-1'!$E:$E,'5. Industry Process'!D31)</f>
        <v>53.970029234000002</v>
      </c>
    </row>
    <row r="32" spans="2:14">
      <c r="D32" s="65" t="s">
        <v>6890</v>
      </c>
      <c r="E32" s="65" t="s">
        <v>10626</v>
      </c>
      <c r="F32" s="65" t="s">
        <v>1976</v>
      </c>
      <c r="I32" s="80" t="s">
        <v>1729</v>
      </c>
      <c r="J32" s="81" t="e">
        <f>SUMIFS(EPS!$L:$L,EPS!$B:$B,E32,EPS!$C:$C,D32)</f>
        <v>#N/A</v>
      </c>
      <c r="K32" s="88">
        <f>SUMIFS('Table 4-1'!$C:$C,'Table 4-1'!$E:$E,'5. Industry Process'!D32)+SUMIFS('Table 3-1'!$C:$C,'Table 3-1'!$E:$E,'5. Industry Process'!D32)+'Table 7-1'!$C$12</f>
        <v>165.84952000000001</v>
      </c>
    </row>
    <row r="33" spans="1:11">
      <c r="D33" s="65" t="s">
        <v>6867</v>
      </c>
      <c r="E33" s="65" t="s">
        <v>10626</v>
      </c>
      <c r="F33" s="65" t="s">
        <v>1976</v>
      </c>
      <c r="I33" s="80" t="s">
        <v>1730</v>
      </c>
      <c r="J33" s="81" t="e">
        <f>SUMIFS(EPS!$L:$L,EPS!$B:$B,E33,EPS!$C:$C,D33)</f>
        <v>#N/A</v>
      </c>
      <c r="K33" s="88">
        <f>'Table 5-1'!C16</f>
        <v>595.39796630000001</v>
      </c>
    </row>
    <row r="34" spans="1:11">
      <c r="D34" s="65" t="s">
        <v>2373</v>
      </c>
      <c r="E34" s="65" t="s">
        <v>10626</v>
      </c>
      <c r="F34" s="65" t="s">
        <v>1976</v>
      </c>
      <c r="I34" s="80" t="s">
        <v>1731</v>
      </c>
      <c r="J34" s="81" t="e">
        <f>SUMIFS(EPS!$L:$L,EPS!$B:$B,E34)-SUM(J27:J33)</f>
        <v>#N/A</v>
      </c>
      <c r="K34" s="88">
        <f>SUMIFS('Table 4-1'!$C:$C,'Table 4-1'!$E:$E,'5. Industry Process'!D34)+SUMIFS('Table 3-1'!$C:$C,'Table 3-1'!$E:$E,'5. Industry Process'!D34)</f>
        <v>0</v>
      </c>
    </row>
    <row r="35" spans="1:11">
      <c r="D35" s="89"/>
      <c r="I35" s="80" t="s">
        <v>6992</v>
      </c>
      <c r="J35" s="83" t="e">
        <f>SUM(J27:J34)</f>
        <v>#N/A</v>
      </c>
      <c r="K35" s="83">
        <f>SUM(K27:K34)</f>
        <v>1565.7398685809999</v>
      </c>
    </row>
    <row r="36" spans="1:11">
      <c r="D36" s="89"/>
      <c r="J36" s="83"/>
      <c r="K36" s="83"/>
    </row>
    <row r="37" spans="1:11">
      <c r="D37" s="89"/>
      <c r="J37" s="83"/>
    </row>
    <row r="38" spans="1:11">
      <c r="D38" s="89"/>
    </row>
    <row r="39" spans="1:11">
      <c r="D39" s="89"/>
    </row>
    <row r="40" spans="1:11">
      <c r="D40" s="89"/>
    </row>
    <row r="41" spans="1:11">
      <c r="D41" s="89"/>
    </row>
    <row r="42" spans="1:11">
      <c r="D42" s="89"/>
      <c r="G42" s="65">
        <v>5.4</v>
      </c>
      <c r="H42" s="65" t="s">
        <v>7236</v>
      </c>
      <c r="J42" s="80" t="s">
        <v>7224</v>
      </c>
      <c r="K42" s="80" t="s">
        <v>7103</v>
      </c>
    </row>
    <row r="43" spans="1:11">
      <c r="A43" s="65" t="s">
        <v>1713</v>
      </c>
      <c r="D43" s="65" t="s">
        <v>6879</v>
      </c>
      <c r="E43" s="65" t="s">
        <v>4</v>
      </c>
      <c r="I43" s="80" t="s">
        <v>1724</v>
      </c>
      <c r="J43" s="81">
        <f>SUMIFS(EPS!L:L,EPS!D:D,A43,EPS!B:B,E43,EPS!C:C,D43)</f>
        <v>0</v>
      </c>
      <c r="K43" s="88"/>
    </row>
    <row r="44" spans="1:11">
      <c r="A44" s="65" t="s">
        <v>1713</v>
      </c>
      <c r="B44" s="65" t="s">
        <v>6875</v>
      </c>
      <c r="C44" s="65" t="s">
        <v>6869</v>
      </c>
      <c r="D44" s="65" t="s">
        <v>6889</v>
      </c>
      <c r="E44" s="65" t="s">
        <v>4</v>
      </c>
      <c r="I44" s="80" t="s">
        <v>1725</v>
      </c>
      <c r="J44" s="81">
        <f>SUM(SUMIFS(EPS!L:L,EPS!D:D,A44,EPS!B:B,E44,EPS!C:C,D44),SUMIFS(EPS!L:L,EPS!D:D,A44,EPS!B:B,E44,EPS!C:C,C44),SUMIFS(EPS!L:L,EPS!D:D,A44,EPS!B:B,E44,EPS!C:C,B44))</f>
        <v>0</v>
      </c>
      <c r="K44" s="88">
        <f>SUMIFS('Table 3-1'!C:C,'Table 3-1'!D:D,"process",'Table 3-1'!F:F,A44,'Table 3-1'!E:E,C44)</f>
        <v>208.969191717</v>
      </c>
    </row>
    <row r="45" spans="1:11">
      <c r="A45" s="65" t="s">
        <v>1713</v>
      </c>
      <c r="D45" s="65" t="s">
        <v>6880</v>
      </c>
      <c r="E45" s="65" t="s">
        <v>4</v>
      </c>
      <c r="I45" s="80" t="s">
        <v>1726</v>
      </c>
      <c r="J45" s="81">
        <f>SUMIFS(EPS!L:L,EPS!D:D,A45,EPS!B:B,E45,EPS!C:C,D45)</f>
        <v>0</v>
      </c>
      <c r="K45" s="88"/>
    </row>
    <row r="46" spans="1:11">
      <c r="A46" s="65" t="s">
        <v>1713</v>
      </c>
      <c r="D46" s="65" t="s">
        <v>6876</v>
      </c>
      <c r="E46" s="65" t="s">
        <v>4</v>
      </c>
      <c r="I46" s="80" t="s">
        <v>1727</v>
      </c>
      <c r="J46" s="87">
        <f>SUMIFS(EPS!L:L,EPS!D:D,A46,EPS!B:B,E46,EPS!C:C,D46)</f>
        <v>0</v>
      </c>
      <c r="K46" s="113" t="str">
        <f>'Table 4-1'!C25</f>
        <v xml:space="preserve">+ </v>
      </c>
    </row>
    <row r="47" spans="1:11">
      <c r="A47" s="65" t="s">
        <v>1713</v>
      </c>
      <c r="D47" s="65" t="s">
        <v>6868</v>
      </c>
      <c r="E47" s="65" t="s">
        <v>4</v>
      </c>
      <c r="I47" s="80" t="s">
        <v>1728</v>
      </c>
      <c r="J47" s="81">
        <f>SUMIFS(EPS!L:L,EPS!D:D,A47,EPS!B:B,E47,EPS!C:C,D47)</f>
        <v>0</v>
      </c>
      <c r="K47" s="88">
        <f>SUMIFS('Table 3-1'!C:C,'Table 3-1'!D:D,"process",'Table 3-1'!F:F,A47,'Table 3-1'!E:E,D47)</f>
        <v>51.566310497000003</v>
      </c>
    </row>
    <row r="48" spans="1:11">
      <c r="A48" s="65" t="s">
        <v>1713</v>
      </c>
      <c r="D48" s="65" t="s">
        <v>6890</v>
      </c>
      <c r="E48" s="65" t="s">
        <v>4</v>
      </c>
      <c r="I48" s="80" t="s">
        <v>1729</v>
      </c>
      <c r="J48" s="81">
        <f>SUMIFS(EPS!L:L,EPS!D:D,A48,EPS!B:B,E48,EPS!C:C,D48)</f>
        <v>0</v>
      </c>
      <c r="K48" s="88">
        <f>'Table 7-1'!C4</f>
        <v>143.20295859999999</v>
      </c>
    </row>
    <row r="49" spans="1:11">
      <c r="A49" s="65" t="s">
        <v>1713</v>
      </c>
      <c r="D49" s="65" t="s">
        <v>6867</v>
      </c>
      <c r="E49" s="65" t="s">
        <v>4</v>
      </c>
      <c r="I49" s="80" t="s">
        <v>1730</v>
      </c>
      <c r="J49" s="81">
        <f>SUMIFS(EPS!L:L,EPS!D:D,A49,EPS!B:B,E49,EPS!C:C,D49)</f>
        <v>0</v>
      </c>
      <c r="K49" s="88">
        <f>'Table 5-1'!C7</f>
        <v>271.56819530000001</v>
      </c>
    </row>
    <row r="50" spans="1:11">
      <c r="A50" s="65" t="s">
        <v>1713</v>
      </c>
      <c r="D50" s="65" t="s">
        <v>2373</v>
      </c>
      <c r="E50" s="65" t="s">
        <v>4</v>
      </c>
      <c r="I50" s="80" t="s">
        <v>1731</v>
      </c>
      <c r="J50" s="81">
        <f>SUMIFS(EPS!L:L,EPS!D:D,A50,EPS!B:B,E50)-SUM(J43:J49)</f>
        <v>0</v>
      </c>
      <c r="K50" s="88"/>
    </row>
    <row r="51" spans="1:11">
      <c r="I51" s="80" t="s">
        <v>6992</v>
      </c>
      <c r="J51" s="83">
        <f>SUM(J43:J50)</f>
        <v>0</v>
      </c>
      <c r="K51" s="83">
        <f>SUM(K43:K50)</f>
        <v>675.30665611400002</v>
      </c>
    </row>
  </sheetData>
  <phoneticPr fontId="3"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tabColor theme="4" tint="0.499984740745262"/>
  </sheetPr>
  <dimension ref="A1:N60"/>
  <sheetViews>
    <sheetView workbookViewId="0">
      <selection activeCell="M10" sqref="M10"/>
    </sheetView>
  </sheetViews>
  <sheetFormatPr defaultColWidth="9.140625" defaultRowHeight="16.5"/>
  <cols>
    <col min="1" max="3" width="9" style="65" customWidth="1"/>
    <col min="4" max="4" width="16.28515625" style="65" customWidth="1"/>
    <col min="5" max="5" width="47" style="65" customWidth="1"/>
    <col min="6" max="6" width="13.5703125" style="65" customWidth="1"/>
    <col min="7" max="7" width="4.7109375" style="65" customWidth="1"/>
    <col min="8" max="8" width="7.28515625" style="65" customWidth="1"/>
    <col min="9" max="9" width="29.5703125" style="65" customWidth="1"/>
    <col min="10" max="16384" width="9.140625" style="65"/>
  </cols>
  <sheetData>
    <row r="1" spans="1:14">
      <c r="E1" s="86"/>
      <c r="F1" s="86"/>
      <c r="G1" s="66" t="s">
        <v>1802</v>
      </c>
      <c r="H1" s="67"/>
      <c r="I1" s="67"/>
    </row>
    <row r="2" spans="1:14">
      <c r="E2" s="86"/>
      <c r="F2" s="86"/>
      <c r="G2" s="66" t="s">
        <v>1781</v>
      </c>
      <c r="H2" s="67"/>
      <c r="I2" s="67"/>
    </row>
    <row r="5" spans="1:14">
      <c r="A5" s="65" t="s">
        <v>1875</v>
      </c>
      <c r="B5" s="65" t="s">
        <v>1878</v>
      </c>
      <c r="C5" s="65" t="s">
        <v>1877</v>
      </c>
      <c r="D5" s="65" t="s">
        <v>1876</v>
      </c>
      <c r="E5" s="65" t="s">
        <v>1832</v>
      </c>
      <c r="F5" s="65" t="s">
        <v>1833</v>
      </c>
    </row>
    <row r="7" spans="1:14">
      <c r="G7" s="65">
        <v>6.1</v>
      </c>
      <c r="H7" s="65" t="s">
        <v>1981</v>
      </c>
    </row>
    <row r="8" spans="1:14">
      <c r="J8" s="80" t="s">
        <v>7224</v>
      </c>
      <c r="K8" s="80" t="s">
        <v>7103</v>
      </c>
      <c r="L8" s="80" t="s">
        <v>7104</v>
      </c>
      <c r="M8" s="65" t="s">
        <v>10627</v>
      </c>
    </row>
    <row r="9" spans="1:14">
      <c r="D9" s="65" t="s">
        <v>1768</v>
      </c>
      <c r="E9" s="65" t="s">
        <v>1700</v>
      </c>
      <c r="I9" s="80" t="s">
        <v>1982</v>
      </c>
      <c r="J9" s="88">
        <f>'1. Transportation'!K12</f>
        <v>1733.895697404495</v>
      </c>
      <c r="K9" s="81">
        <f>SUM('1. Transportation'!L9:L11)</f>
        <v>1723.245229823</v>
      </c>
      <c r="L9" s="81">
        <f>'1. Transportation'!M12</f>
        <v>1741.377</v>
      </c>
      <c r="M9" s="83">
        <f>K9-J9</f>
        <v>-10.650467581494922</v>
      </c>
    </row>
    <row r="10" spans="1:14">
      <c r="D10" s="65" t="s">
        <v>1769</v>
      </c>
      <c r="E10" s="65" t="s">
        <v>1700</v>
      </c>
      <c r="I10" s="80" t="s">
        <v>1983</v>
      </c>
      <c r="J10" s="88">
        <f>'2. Electricity'!K12</f>
        <v>1611.7459628739</v>
      </c>
      <c r="K10" s="88">
        <f>SUM('2. Electricity'!L9:L11)</f>
        <v>1445.0187540710001</v>
      </c>
      <c r="L10" s="81">
        <f>'2. Electricity'!M35</f>
        <v>1568.8590000000002</v>
      </c>
      <c r="M10" s="83">
        <f t="shared" ref="M10:M19" si="0">K10-J10</f>
        <v>-166.7272088028999</v>
      </c>
    </row>
    <row r="11" spans="1:14">
      <c r="D11" s="65" t="s">
        <v>1771</v>
      </c>
      <c r="E11" s="65" t="s">
        <v>1700</v>
      </c>
      <c r="I11" s="80" t="s">
        <v>1985</v>
      </c>
      <c r="J11" s="88" t="e">
        <f>SUMIFS(EPS!$L:$L,EPS!$B:$B,'6. Total'!E11,EPS!$C:$C,'6. Total'!D11)</f>
        <v>#N/A</v>
      </c>
      <c r="K11" s="88">
        <f>'Table 6-1'!C42</f>
        <v>-939.9</v>
      </c>
      <c r="L11" s="81"/>
      <c r="M11" s="83" t="e">
        <f t="shared" si="0"/>
        <v>#N/A</v>
      </c>
    </row>
    <row r="12" spans="1:14">
      <c r="D12" s="65" t="s">
        <v>1772</v>
      </c>
      <c r="E12" s="65" t="s">
        <v>1700</v>
      </c>
      <c r="I12" s="80" t="s">
        <v>1986</v>
      </c>
      <c r="J12" s="88" t="e">
        <f>SUMIFS(EPS!$L:$L,EPS!$B:$B,'6. Total'!E12,EPS!$C:$C,'6. Total'!D12)</f>
        <v>#N/A</v>
      </c>
      <c r="K12" s="88"/>
      <c r="L12" s="81"/>
      <c r="M12" s="83" t="e">
        <f t="shared" si="0"/>
        <v>#N/A</v>
      </c>
    </row>
    <row r="13" spans="1:14">
      <c r="E13" s="65" t="s">
        <v>10626</v>
      </c>
      <c r="I13" s="80" t="s">
        <v>1988</v>
      </c>
      <c r="J13" s="88" t="e">
        <f>SUMIFS(EPS!$L:$L,EPS!$B:$B,'6. Total'!E13)-SUM(J15:J16)</f>
        <v>#N/A</v>
      </c>
      <c r="K13" s="88">
        <f>SUM('5. Industry Process'!K9:K12)-K15-K16</f>
        <v>816.50830463400007</v>
      </c>
      <c r="L13" s="81"/>
      <c r="M13" s="83" t="e">
        <f t="shared" si="0"/>
        <v>#N/A</v>
      </c>
      <c r="N13" s="65" t="s">
        <v>10721</v>
      </c>
    </row>
    <row r="14" spans="1:14">
      <c r="D14" s="65" t="s">
        <v>2844</v>
      </c>
      <c r="E14" s="65" t="s">
        <v>1700</v>
      </c>
      <c r="I14" s="80" t="s">
        <v>1987</v>
      </c>
      <c r="J14" s="88" t="e">
        <f>'3. Industry Energy'!M13</f>
        <v>#N/A</v>
      </c>
      <c r="K14" s="88">
        <f>SUM('3. Industry Energy'!N10:N12)</f>
        <v>867.36615049200009</v>
      </c>
      <c r="L14" s="81">
        <f>'3. Industry Energy'!O13</f>
        <v>975.41100000000006</v>
      </c>
      <c r="M14" s="83" t="e">
        <f t="shared" si="0"/>
        <v>#N/A</v>
      </c>
    </row>
    <row r="15" spans="1:14">
      <c r="D15" s="65" t="s">
        <v>6867</v>
      </c>
      <c r="E15" s="65" t="s">
        <v>10626</v>
      </c>
      <c r="I15" s="80" t="s">
        <v>7072</v>
      </c>
      <c r="J15" s="88" t="e">
        <f>SUMIFS(EPS!$L:$L,EPS!$B:$B,'6. Total'!E15,EPS!C:C,'6. Total'!D15)</f>
        <v>#N/A</v>
      </c>
      <c r="K15" s="88">
        <f>'5. Industry Process'!K33</f>
        <v>595.39796630000001</v>
      </c>
      <c r="L15" s="81"/>
      <c r="M15" s="83" t="e">
        <f t="shared" si="0"/>
        <v>#N/A</v>
      </c>
    </row>
    <row r="16" spans="1:14">
      <c r="D16" s="65" t="s">
        <v>6890</v>
      </c>
      <c r="E16" s="65" t="s">
        <v>10626</v>
      </c>
      <c r="I16" s="80" t="s">
        <v>7073</v>
      </c>
      <c r="J16" s="88" t="e">
        <f>SUMIFS(EPS!$L:$L,EPS!$B:$B,'6. Total'!E16,EPS!C:C,'6. Total'!D16)</f>
        <v>#N/A</v>
      </c>
      <c r="K16" s="88">
        <f>'5. Industry Process'!K32</f>
        <v>165.84952000000001</v>
      </c>
      <c r="L16" s="81"/>
      <c r="M16" s="83" t="e">
        <f t="shared" si="0"/>
        <v>#N/A</v>
      </c>
    </row>
    <row r="17" spans="5:14">
      <c r="E17" s="65" t="s">
        <v>16</v>
      </c>
      <c r="I17" s="80" t="s">
        <v>1816</v>
      </c>
      <c r="J17" s="88" t="e">
        <f>'4. Buildings'!L12+'4. Buildings'!L29</f>
        <v>#N/A</v>
      </c>
      <c r="K17" s="81">
        <f>SUM('4. Buildings'!M9:M11,'4. Buildings'!M26:M28)</f>
        <v>557.98497442099995</v>
      </c>
      <c r="L17" s="81">
        <f>SUM('4. Buildings'!N12,'4. Buildings'!N29)</f>
        <v>570.16399999999999</v>
      </c>
      <c r="M17" s="83" t="e">
        <f t="shared" si="0"/>
        <v>#N/A</v>
      </c>
    </row>
    <row r="18" spans="5:14">
      <c r="E18" s="65" t="s">
        <v>9</v>
      </c>
      <c r="I18" s="80" t="s">
        <v>7324</v>
      </c>
      <c r="J18" s="88" t="e">
        <f>INDEX(NoSettings!C:C,MATCH(E18,NoSettings!A:A,0))</f>
        <v>#N/A</v>
      </c>
      <c r="K18" s="81"/>
      <c r="L18" s="81"/>
      <c r="M18" s="83" t="e">
        <f t="shared" si="0"/>
        <v>#N/A</v>
      </c>
    </row>
    <row r="19" spans="5:14">
      <c r="J19" s="83" t="e">
        <f>SUM(J13,J14,J15,J16,J9,J10,J17,J18,J11)</f>
        <v>#N/A</v>
      </c>
      <c r="K19" s="83">
        <f>SUM(K9:K17)</f>
        <v>5231.4708997409998</v>
      </c>
      <c r="L19" s="83">
        <f>SUM(L9:L17)</f>
        <v>4855.8109999999997</v>
      </c>
      <c r="M19" s="83" t="e">
        <f t="shared" si="0"/>
        <v>#N/A</v>
      </c>
      <c r="N19" s="104"/>
    </row>
    <row r="20" spans="5:14">
      <c r="J20" s="65" t="s">
        <v>7320</v>
      </c>
    </row>
    <row r="21" spans="5:14">
      <c r="E21" s="83"/>
      <c r="J21" s="65" t="s">
        <v>7319</v>
      </c>
    </row>
    <row r="23" spans="5:14">
      <c r="E23" s="83"/>
      <c r="J23" s="83" t="s">
        <v>10722</v>
      </c>
      <c r="K23" s="83"/>
    </row>
    <row r="24" spans="5:14">
      <c r="J24" s="83" t="s">
        <v>10723</v>
      </c>
      <c r="K24" s="83"/>
    </row>
    <row r="25" spans="5:14">
      <c r="K25" s="83"/>
    </row>
    <row r="33" spans="3:13">
      <c r="G33" s="65">
        <v>6.2</v>
      </c>
      <c r="H33" s="65" t="s">
        <v>2874</v>
      </c>
    </row>
    <row r="34" spans="3:13">
      <c r="J34" s="80" t="s">
        <v>7224</v>
      </c>
      <c r="K34" s="80" t="s">
        <v>7103</v>
      </c>
    </row>
    <row r="35" spans="3:13">
      <c r="I35" s="80" t="s">
        <v>1982</v>
      </c>
      <c r="J35" s="87">
        <f>'1. Transportation'!K10</f>
        <v>2.0116844563200003</v>
      </c>
      <c r="K35" s="87">
        <f>'1. Transportation'!L10</f>
        <v>2.5398311759999999</v>
      </c>
      <c r="L35" s="82"/>
    </row>
    <row r="36" spans="3:13">
      <c r="I36" s="80" t="s">
        <v>1983</v>
      </c>
      <c r="J36" s="87">
        <f>'2. Electricity'!K10</f>
        <v>1.8685540803999998</v>
      </c>
      <c r="K36" s="87">
        <f>'2. Electricity'!L10</f>
        <v>1.505799103</v>
      </c>
      <c r="L36" s="82"/>
    </row>
    <row r="37" spans="3:13">
      <c r="I37" s="80" t="s">
        <v>1984</v>
      </c>
      <c r="J37" s="87"/>
      <c r="K37" s="87"/>
      <c r="L37" s="82"/>
    </row>
    <row r="38" spans="3:13">
      <c r="C38" t="s">
        <v>1713</v>
      </c>
      <c r="D38" t="s">
        <v>1771</v>
      </c>
      <c r="E38" t="s">
        <v>2745</v>
      </c>
      <c r="I38" s="80" t="s">
        <v>1985</v>
      </c>
      <c r="J38" s="87" t="e">
        <f>SUMIFS(EPS!L:L,EPS!B:B,E38,EPS!C:C,D38,EPS!D:D,C38)</f>
        <v>#N/A</v>
      </c>
      <c r="K38" s="87">
        <f>'Table 6-1'!C40</f>
        <v>5.9</v>
      </c>
      <c r="L38" s="82"/>
    </row>
    <row r="39" spans="3:13">
      <c r="I39" s="80" t="s">
        <v>1986</v>
      </c>
      <c r="J39" s="87"/>
      <c r="K39" s="87"/>
      <c r="L39" s="82"/>
    </row>
    <row r="40" spans="3:13">
      <c r="I40" s="80" t="s">
        <v>1988</v>
      </c>
      <c r="J40" s="87" t="e">
        <f>'5. Industry Process'!J10</f>
        <v>#N/A</v>
      </c>
      <c r="K40" s="87">
        <f>'5. Industry Process'!K10</f>
        <v>675.30665611400002</v>
      </c>
      <c r="L40" s="82"/>
      <c r="M40" s="98"/>
    </row>
    <row r="41" spans="3:13">
      <c r="I41" s="80" t="s">
        <v>1987</v>
      </c>
      <c r="J41" s="87" t="e">
        <f>'3. Industry Energy'!M11</f>
        <v>#N/A</v>
      </c>
      <c r="K41" s="87">
        <f>'3. Industry Energy'!N11</f>
        <v>1.497358476</v>
      </c>
      <c r="L41" s="82"/>
    </row>
    <row r="42" spans="3:13">
      <c r="I42" s="80" t="s">
        <v>1956</v>
      </c>
      <c r="J42" s="87"/>
      <c r="K42" s="87"/>
      <c r="L42" s="82"/>
    </row>
    <row r="43" spans="3:13">
      <c r="I43" s="80" t="s">
        <v>1957</v>
      </c>
      <c r="J43" s="87"/>
      <c r="K43" s="87"/>
      <c r="L43" s="82"/>
    </row>
    <row r="44" spans="3:13">
      <c r="I44" s="80" t="s">
        <v>1816</v>
      </c>
      <c r="J44" s="87"/>
      <c r="K44" s="87"/>
      <c r="L44" s="82"/>
    </row>
    <row r="45" spans="3:13">
      <c r="J45" s="83" t="e">
        <f>SUM(J35:J44)</f>
        <v>#N/A</v>
      </c>
      <c r="K45" s="83">
        <f>SUM(K35:K44)</f>
        <v>686.74964486900012</v>
      </c>
      <c r="L45" s="75"/>
    </row>
    <row r="46" spans="3:13">
      <c r="K46" s="83" t="e">
        <f>K45-J45</f>
        <v>#N/A</v>
      </c>
    </row>
    <row r="47" spans="3:13">
      <c r="G47" s="65">
        <v>6.3</v>
      </c>
      <c r="H47" s="65" t="s">
        <v>2875</v>
      </c>
    </row>
    <row r="48" spans="3:13">
      <c r="J48" s="80" t="s">
        <v>7224</v>
      </c>
      <c r="K48" s="80" t="s">
        <v>7103</v>
      </c>
    </row>
    <row r="49" spans="3:13">
      <c r="I49" s="80" t="s">
        <v>1982</v>
      </c>
      <c r="J49" s="87">
        <f>'1. Transportation'!K11</f>
        <v>11.326629548174997</v>
      </c>
      <c r="K49" s="87">
        <f>'1. Transportation'!L11</f>
        <v>16.18396383</v>
      </c>
      <c r="L49" s="82"/>
    </row>
    <row r="50" spans="3:13">
      <c r="I50" s="80" t="s">
        <v>1983</v>
      </c>
      <c r="J50" s="87">
        <f>'2. Electricity'!K11</f>
        <v>17.593558793500002</v>
      </c>
      <c r="K50" s="87">
        <f>'2. Electricity'!L11</f>
        <v>16.910483488000001</v>
      </c>
      <c r="L50" s="82"/>
    </row>
    <row r="51" spans="3:13">
      <c r="I51" s="80" t="s">
        <v>1984</v>
      </c>
      <c r="J51" s="87"/>
      <c r="K51" s="87"/>
      <c r="L51" s="82"/>
    </row>
    <row r="52" spans="3:13">
      <c r="C52" t="s">
        <v>1714</v>
      </c>
      <c r="D52" t="s">
        <v>1771</v>
      </c>
      <c r="E52" t="s">
        <v>2745</v>
      </c>
      <c r="I52" s="80" t="s">
        <v>1985</v>
      </c>
      <c r="J52" s="87" t="e">
        <f>SUMIFS(EPS!L:L,EPS!B:B,E52,EPS!C:C,D52,EPS!D:D,C52)</f>
        <v>#N/A</v>
      </c>
      <c r="K52" s="87">
        <f>'Table 6-1'!C41</f>
        <v>-1000.5</v>
      </c>
      <c r="L52" s="82"/>
    </row>
    <row r="53" spans="3:13">
      <c r="I53" s="80" t="s">
        <v>1986</v>
      </c>
      <c r="J53" s="87"/>
      <c r="K53" s="87"/>
      <c r="L53" s="82"/>
    </row>
    <row r="54" spans="3:13">
      <c r="I54" s="80" t="s">
        <v>1988</v>
      </c>
      <c r="J54" s="87" t="e">
        <f>'5. Industry Process'!J11</f>
        <v>#N/A</v>
      </c>
      <c r="K54" s="87">
        <f>'5. Industry Process'!K11</f>
        <v>355.64666549499998</v>
      </c>
      <c r="L54" s="82"/>
      <c r="M54" s="98"/>
    </row>
    <row r="55" spans="3:13">
      <c r="I55" s="80" t="s">
        <v>1987</v>
      </c>
      <c r="J55" s="87" t="e">
        <f>'3. Industry Energy'!M12</f>
        <v>#N/A</v>
      </c>
      <c r="K55" s="87">
        <f>'3. Industry Energy'!N12</f>
        <v>1.9174827860000001</v>
      </c>
      <c r="L55" s="82"/>
    </row>
    <row r="56" spans="3:13">
      <c r="I56" s="80" t="s">
        <v>1956</v>
      </c>
      <c r="J56" s="87"/>
      <c r="K56" s="87"/>
      <c r="L56" s="82"/>
    </row>
    <row r="57" spans="3:13">
      <c r="I57" s="80" t="s">
        <v>1957</v>
      </c>
      <c r="J57" s="87"/>
      <c r="K57" s="87"/>
      <c r="L57" s="82"/>
    </row>
    <row r="58" spans="3:13">
      <c r="I58" s="80" t="s">
        <v>1816</v>
      </c>
      <c r="J58" s="87"/>
      <c r="K58" s="87"/>
      <c r="L58" s="82"/>
    </row>
    <row r="59" spans="3:13">
      <c r="J59" s="83" t="e">
        <f>SUM(J49:J58)</f>
        <v>#N/A</v>
      </c>
      <c r="K59" s="83">
        <f>SUM(K49:K58)</f>
        <v>-609.84140440099998</v>
      </c>
      <c r="L59" s="82"/>
    </row>
    <row r="60" spans="3:13">
      <c r="K60" s="83"/>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tabColor theme="4" tint="0.499984740745262"/>
  </sheetPr>
  <dimension ref="A1:N149"/>
  <sheetViews>
    <sheetView workbookViewId="0"/>
  </sheetViews>
  <sheetFormatPr defaultColWidth="10" defaultRowHeight="16.5"/>
  <cols>
    <col min="1" max="9" width="10" style="65"/>
    <col min="10" max="10" width="15.7109375" style="65" customWidth="1"/>
    <col min="11" max="11" width="15.85546875" style="65" customWidth="1"/>
    <col min="12" max="16384" width="10" style="65"/>
  </cols>
  <sheetData>
    <row r="1" spans="1:12">
      <c r="G1" s="66" t="s">
        <v>2745</v>
      </c>
      <c r="H1" s="67"/>
      <c r="I1" s="67"/>
    </row>
    <row r="2" spans="1:12">
      <c r="G2" s="66" t="s">
        <v>2857</v>
      </c>
      <c r="H2" s="67"/>
      <c r="I2" s="67"/>
    </row>
    <row r="6" spans="1:12">
      <c r="A6" s="65" t="s">
        <v>1875</v>
      </c>
      <c r="B6" s="65" t="s">
        <v>1878</v>
      </c>
      <c r="C6" s="65" t="s">
        <v>1877</v>
      </c>
      <c r="D6" s="65" t="s">
        <v>1876</v>
      </c>
      <c r="E6" s="65" t="s">
        <v>1832</v>
      </c>
      <c r="F6" s="65" t="s">
        <v>1833</v>
      </c>
    </row>
    <row r="8" spans="1:12">
      <c r="G8" s="65">
        <v>7.1</v>
      </c>
    </row>
    <row r="9" spans="1:12">
      <c r="J9" s="80" t="s">
        <v>7224</v>
      </c>
      <c r="K9" s="80" t="s">
        <v>10639</v>
      </c>
    </row>
    <row r="10" spans="1:12">
      <c r="C10" s="65" t="s">
        <v>1707</v>
      </c>
      <c r="D10" s="65" t="s">
        <v>1768</v>
      </c>
      <c r="E10" s="65" t="s">
        <v>2745</v>
      </c>
      <c r="I10" s="80" t="s">
        <v>1982</v>
      </c>
      <c r="J10" s="81" t="e">
        <f>SUMIFS(EPS!$J:$J,EPS!$D:$D,'7. Particulates'!C10,EPS!$C:$C,'7. Particulates'!D10,EPS!$B:$B,'7. Particulates'!E10)/10^6</f>
        <v>#N/A</v>
      </c>
      <c r="K10" s="81">
        <f>SUMIFS('2020 EPA Data'!$D:$D,'2020 EPA Data'!$G:$G,C10,'2020 EPA Data'!$F:$F,I10)/metricton_to_shortton</f>
        <v>2840387.0054703308</v>
      </c>
      <c r="L10" s="82"/>
    </row>
    <row r="11" spans="1:12">
      <c r="C11" s="65" t="s">
        <v>1707</v>
      </c>
      <c r="D11" s="65" t="s">
        <v>1769</v>
      </c>
      <c r="E11" s="65" t="s">
        <v>2745</v>
      </c>
      <c r="I11" s="80" t="s">
        <v>1983</v>
      </c>
      <c r="J11" s="81" t="e">
        <f>SUMIFS(EPS!$J:$J,EPS!$D:$D,'7. Particulates'!C11,EPS!$C:$C,'7. Particulates'!D11,EPS!$B:$B,'7. Particulates'!E11)/10^6</f>
        <v>#N/A</v>
      </c>
      <c r="K11" s="81">
        <f>SUMIFS('2020 EPA Data'!$D:$D,'2020 EPA Data'!$G:$G,C11,'2020 EPA Data'!$F:$F,I11)/metricton_to_shortton</f>
        <v>762145.85733595816</v>
      </c>
      <c r="L11" s="82"/>
    </row>
    <row r="12" spans="1:12">
      <c r="C12" s="65" t="s">
        <v>1707</v>
      </c>
      <c r="D12" s="65" t="s">
        <v>2842</v>
      </c>
      <c r="E12" s="65" t="s">
        <v>2745</v>
      </c>
      <c r="I12" s="80" t="s">
        <v>2846</v>
      </c>
      <c r="J12" s="81" t="e">
        <f>SUMIFS(EPS!$J:$J,EPS!$D:$D,'7. Particulates'!C12,EPS!$C:$C,'7. Particulates'!D12,EPS!$B:$B,'7. Particulates'!E12)/10^6</f>
        <v>#N/A</v>
      </c>
      <c r="K12" s="81">
        <f>SUMIFS('2020 EPA Data'!$D:$D,'2020 EPA Data'!$G:$G,C12,'2020 EPA Data'!$F:$F,I12)/metricton_to_shortton</f>
        <v>299876.62272863352</v>
      </c>
      <c r="L12" s="82"/>
    </row>
    <row r="13" spans="1:12">
      <c r="C13" s="65" t="s">
        <v>1707</v>
      </c>
      <c r="D13" s="65" t="s">
        <v>2843</v>
      </c>
      <c r="E13" s="65" t="s">
        <v>2745</v>
      </c>
      <c r="I13" s="80" t="s">
        <v>2847</v>
      </c>
      <c r="J13" s="81" t="e">
        <f>SUMIFS(EPS!$J:$J,EPS!$D:$D,'7. Particulates'!C13,EPS!$C:$C,'7. Particulates'!D13,EPS!$B:$B,'7. Particulates'!E13)/10^6</f>
        <v>#N/A</v>
      </c>
      <c r="K13" s="81">
        <f>SUMIFS('2020 EPA Data'!$D:$D,'2020 EPA Data'!$G:$G,C13,'2020 EPA Data'!$F:$F,I13)/metricton_to_shortton</f>
        <v>192228.13908972975</v>
      </c>
      <c r="L13" s="82"/>
    </row>
    <row r="14" spans="1:12">
      <c r="C14" s="65" t="s">
        <v>1707</v>
      </c>
      <c r="D14" s="65" t="s">
        <v>2844</v>
      </c>
      <c r="E14" s="65" t="s">
        <v>2745</v>
      </c>
      <c r="I14" s="80" t="s">
        <v>1822</v>
      </c>
      <c r="J14" s="81" t="e">
        <f>SUMIFS(EPS!$J:$J,EPS!$D:$D,'7. Particulates'!C14,EPS!$C:$C,'7. Particulates'!D14,EPS!$B:$B,'7. Particulates'!E14)/10^6</f>
        <v>#N/A</v>
      </c>
      <c r="K14" s="81">
        <f>SUMIFS('2020 EPA Data'!$D:$D,'2020 EPA Data'!$G:$G,C14,'2020 EPA Data'!$F:$F,"*"&amp;I14&amp;"*")/metricton_to_shortton</f>
        <v>1875963.2045431868</v>
      </c>
      <c r="L14" s="82"/>
    </row>
    <row r="15" spans="1:12">
      <c r="C15" s="65" t="s">
        <v>1707</v>
      </c>
      <c r="I15" s="80" t="s">
        <v>3252</v>
      </c>
      <c r="J15" s="81">
        <f>SUMIFS(EPS!$J:$J,EPS!$D:$D,'7. Particulates'!C15,EPS!$C:$C,'7. Particulates'!D15,EPS!$B:$B,'7. Particulates'!E15)/10^6</f>
        <v>0</v>
      </c>
      <c r="K15" s="81">
        <f>SUMIFS('2020 EPA Data'!$D:$D,'2020 EPA Data'!$G:$G,C15,'2020 EPA Data'!$F:$F,I15)/metricton_to_shortton*INDEX(GWP!$C$2:$C$13,MATCH(C15,GWP!$B$2:$B$13,0))</f>
        <v>0</v>
      </c>
    </row>
    <row r="16" spans="1:12">
      <c r="C16" s="65" t="s">
        <v>1707</v>
      </c>
      <c r="D16" s="65" t="s">
        <v>1770</v>
      </c>
      <c r="E16" s="65" t="s">
        <v>2745</v>
      </c>
      <c r="I16" s="80" t="s">
        <v>1984</v>
      </c>
      <c r="J16" s="81" t="e">
        <f>SUMIFS(EPS!$J:$J,EPS!$D:$D,'7. Particulates'!C16,EPS!$C:$C,'7. Particulates'!D16,EPS!$B:$B,'7. Particulates'!E16)/10^6</f>
        <v>#N/A</v>
      </c>
      <c r="K16" s="81">
        <f>SUMIFS('2020 EPA Data'!$D:$D,'2020 EPA Data'!$G:$G,C16,'2020 EPA Data'!$F:$F,I16)/metricton_to_shortton*INDEX(GWP!$C$2:$C$13,MATCH(C16,GWP!$B$2:$B$13,0))</f>
        <v>0</v>
      </c>
    </row>
    <row r="17" spans="3:14">
      <c r="C17" s="65" t="s">
        <v>1707</v>
      </c>
      <c r="D17" s="65" t="s">
        <v>1771</v>
      </c>
      <c r="E17" s="65" t="s">
        <v>2745</v>
      </c>
      <c r="I17" s="80" t="s">
        <v>1985</v>
      </c>
      <c r="J17" s="81" t="e">
        <f>SUMIFS(EPS!$J:$J,EPS!$D:$D,'7. Particulates'!C17,EPS!$C:$C,'7. Particulates'!D17,EPS!$B:$B,'7. Particulates'!E17)/10^6</f>
        <v>#N/A</v>
      </c>
      <c r="K17" s="81">
        <f>SUMIFS('2020 EPA Data'!$D:$D,'2020 EPA Data'!$G:$G,C17,'2020 EPA Data'!$F:$F,I17)/metricton_to_shortton*INDEX(GWP!$C$2:$C$13,MATCH(C17,GWP!$B$2:$B$13,0))</f>
        <v>0</v>
      </c>
    </row>
    <row r="18" spans="3:14">
      <c r="C18" s="65" t="s">
        <v>1707</v>
      </c>
      <c r="D18" s="65" t="s">
        <v>1772</v>
      </c>
      <c r="E18" s="65" t="s">
        <v>2745</v>
      </c>
      <c r="I18" s="80" t="s">
        <v>2848</v>
      </c>
      <c r="J18" s="81" t="e">
        <f>SUMIFS(EPS!$J:$J,EPS!$D:$D,'7. Particulates'!C18,EPS!$C:$C,'7. Particulates'!D18,EPS!$B:$B,'7. Particulates'!E18)/10^6</f>
        <v>#N/A</v>
      </c>
      <c r="K18" s="81">
        <f>SUMIFS('2020 EPA Data'!$D:$D,'2020 EPA Data'!$G:$G,C18,'2020 EPA Data'!$F:$F,I18)/metricton_to_shortton*INDEX(GWP!$C$2:$C$13,MATCH(C18,GWP!$B$2:$B$13,0))</f>
        <v>0</v>
      </c>
    </row>
    <row r="19" spans="3:14">
      <c r="C19" s="65" t="s">
        <v>1707</v>
      </c>
      <c r="I19" s="80" t="s">
        <v>2854</v>
      </c>
      <c r="J19" s="81">
        <f>SUMIFS(EPS!$J:$J,EPS!$D:$D,'7. Particulates'!C19,EPS!$C:$C,'7. Particulates'!D19,EPS!$B:$B,'7. Particulates'!E19)/10^6</f>
        <v>0</v>
      </c>
      <c r="K19" s="81">
        <f>SUMIFS('2020 EPA Data'!$D:$D,'2020 EPA Data'!$G:$G,C19,'2020 EPA Data'!$F:$F,I19)/metricton_to_shortton</f>
        <v>2116542.5334071182</v>
      </c>
      <c r="N19" s="104"/>
    </row>
    <row r="20" spans="3:14">
      <c r="I20" s="80" t="s">
        <v>1802</v>
      </c>
      <c r="J20" s="75" t="e">
        <f>SUM(J10:J19)</f>
        <v>#N/A</v>
      </c>
      <c r="K20" s="83">
        <f>SUM(K10:K16)</f>
        <v>5970600.8291678391</v>
      </c>
      <c r="L20" s="84"/>
    </row>
    <row r="21" spans="3:14">
      <c r="J21" s="83"/>
      <c r="K21" s="82"/>
      <c r="L21" s="84"/>
    </row>
    <row r="22" spans="3:14">
      <c r="J22" s="83"/>
      <c r="K22" s="82"/>
      <c r="L22" s="84"/>
    </row>
    <row r="23" spans="3:14">
      <c r="J23" s="83"/>
      <c r="K23" s="82"/>
      <c r="L23" s="84"/>
    </row>
    <row r="24" spans="3:14">
      <c r="J24" s="83"/>
      <c r="K24" s="82"/>
      <c r="L24" s="84"/>
    </row>
    <row r="25" spans="3:14">
      <c r="J25" s="83"/>
      <c r="K25" s="82"/>
      <c r="L25" s="84"/>
    </row>
    <row r="26" spans="3:14">
      <c r="J26" s="83"/>
      <c r="K26" s="83"/>
      <c r="L26" s="84"/>
    </row>
    <row r="27" spans="3:14">
      <c r="J27" s="83"/>
      <c r="K27" s="83"/>
      <c r="L27" s="84"/>
    </row>
    <row r="28" spans="3:14">
      <c r="J28" s="83"/>
      <c r="K28" s="83"/>
      <c r="L28" s="84"/>
    </row>
    <row r="29" spans="3:14">
      <c r="G29" s="65">
        <v>7.2</v>
      </c>
    </row>
    <row r="30" spans="3:14">
      <c r="J30" s="80" t="s">
        <v>7224</v>
      </c>
      <c r="K30" s="80" t="s">
        <v>10639</v>
      </c>
    </row>
    <row r="31" spans="3:14">
      <c r="C31" s="65" t="s">
        <v>1710</v>
      </c>
      <c r="D31" s="65" t="s">
        <v>1768</v>
      </c>
      <c r="E31" s="65" t="s">
        <v>2745</v>
      </c>
      <c r="I31" s="80" t="s">
        <v>1982</v>
      </c>
      <c r="J31" s="81" t="e">
        <f>SUMIFS(EPS!$J:$J,EPS!$D:$D,'7. Particulates'!C31,EPS!$C:$C,'7. Particulates'!D31,EPS!$B:$B,'7. Particulates'!E31)/10^6</f>
        <v>#N/A</v>
      </c>
      <c r="K31" s="81">
        <f>SUMIFS('2020 EPA Data'!$D:$D,'2020 EPA Data'!$G:$G,C31,'2020 EPA Data'!$F:$F,I31)/metricton_to_shortton</f>
        <v>20906.097195888637</v>
      </c>
      <c r="L31" s="82"/>
    </row>
    <row r="32" spans="3:14">
      <c r="C32" s="65" t="s">
        <v>1710</v>
      </c>
      <c r="D32" s="65" t="s">
        <v>1769</v>
      </c>
      <c r="E32" s="65" t="s">
        <v>2745</v>
      </c>
      <c r="I32" s="80" t="s">
        <v>1983</v>
      </c>
      <c r="J32" s="81" t="e">
        <f>SUMIFS(EPS!$J:$J,EPS!$D:$D,'7. Particulates'!C32,EPS!$C:$C,'7. Particulates'!D32,EPS!$B:$B,'7. Particulates'!E32)/10^6</f>
        <v>#N/A</v>
      </c>
      <c r="K32" s="81">
        <f>SUMIFS('2020 EPA Data'!$D:$D,'2020 EPA Data'!$G:$G,C32,'2020 EPA Data'!$F:$F,I32)/metricton_to_shortton</f>
        <v>758009.0900019051</v>
      </c>
      <c r="L32" s="82"/>
    </row>
    <row r="33" spans="3:12">
      <c r="C33" s="65" t="s">
        <v>1710</v>
      </c>
      <c r="D33" s="65" t="s">
        <v>2842</v>
      </c>
      <c r="E33" s="65" t="s">
        <v>2745</v>
      </c>
      <c r="I33" s="80" t="s">
        <v>2846</v>
      </c>
      <c r="J33" s="81" t="e">
        <f>SUMIFS(EPS!$J:$J,EPS!$D:$D,'7. Particulates'!C33,EPS!$C:$C,'7. Particulates'!D33,EPS!$B:$B,'7. Particulates'!E33)/10^6</f>
        <v>#N/A</v>
      </c>
      <c r="K33" s="81">
        <f>SUMIFS('2020 EPA Data'!$D:$D,'2020 EPA Data'!$G:$G,C33,'2020 EPA Data'!$F:$F,I33)/metricton_to_shortton</f>
        <v>13103.391967776761</v>
      </c>
      <c r="L33" s="82"/>
    </row>
    <row r="34" spans="3:12">
      <c r="C34" s="65" t="s">
        <v>1710</v>
      </c>
      <c r="D34" s="65" t="s">
        <v>2843</v>
      </c>
      <c r="E34" s="65" t="s">
        <v>2745</v>
      </c>
      <c r="I34" s="80" t="s">
        <v>2847</v>
      </c>
      <c r="J34" s="81" t="e">
        <f>SUMIFS(EPS!$J:$J,EPS!$D:$D,'7. Particulates'!C34,EPS!$C:$C,'7. Particulates'!D34,EPS!$B:$B,'7. Particulates'!E34)/10^6</f>
        <v>#N/A</v>
      </c>
      <c r="K34" s="81">
        <f>SUMIFS('2020 EPA Data'!$D:$D,'2020 EPA Data'!$G:$G,C34,'2020 EPA Data'!$F:$F,I34)/metricton_to_shortton</f>
        <v>12396.694214876034</v>
      </c>
      <c r="L34" s="82"/>
    </row>
    <row r="35" spans="3:12">
      <c r="C35" s="65" t="s">
        <v>1710</v>
      </c>
      <c r="D35" s="65" t="s">
        <v>2844</v>
      </c>
      <c r="E35" s="65" t="s">
        <v>2745</v>
      </c>
      <c r="I35" s="80" t="s">
        <v>1822</v>
      </c>
      <c r="J35" s="81" t="e">
        <f>SUMIFS(EPS!$J:$J,EPS!$D:$D,'7. Particulates'!C35,EPS!$C:$C,'7. Particulates'!D35,EPS!$B:$B,'7. Particulates'!E35)/10^6</f>
        <v>#N/A</v>
      </c>
      <c r="K35" s="81">
        <f>SUMIFS('2020 EPA Data'!$D:$D,'2020 EPA Data'!$G:$G,C35,'2020 EPA Data'!$F:$F,"*"&amp;I35&amp;"*")/metricton_to_shortton</f>
        <v>663082.98028685222</v>
      </c>
      <c r="L35" s="82"/>
    </row>
    <row r="36" spans="3:12">
      <c r="C36" s="65" t="s">
        <v>1710</v>
      </c>
      <c r="I36" s="80" t="s">
        <v>3252</v>
      </c>
      <c r="J36" s="81">
        <f>SUMIFS(EPS!$J:$J,EPS!$D:$D,'7. Particulates'!C36,EPS!$C:$C,'7. Particulates'!D36,EPS!$B:$B,'7. Particulates'!E36)/10^6</f>
        <v>0</v>
      </c>
      <c r="K36" s="81">
        <f>SUMIFS('2020 EPA Data'!$D:$D,'2020 EPA Data'!$G:$G,C36,'2020 EPA Data'!$F:$F,I36)/metricton_to_shortton*INDEX(GWP!$C$2:$C$13,MATCH(C36,GWP!$B$2:$B$13,0))</f>
        <v>0</v>
      </c>
    </row>
    <row r="37" spans="3:12">
      <c r="C37" s="65" t="s">
        <v>1710</v>
      </c>
      <c r="D37" s="65" t="s">
        <v>1770</v>
      </c>
      <c r="E37" s="65" t="s">
        <v>2745</v>
      </c>
      <c r="I37" s="80" t="s">
        <v>1984</v>
      </c>
      <c r="J37" s="81" t="e">
        <f>SUMIFS(EPS!$J:$J,EPS!$D:$D,'7. Particulates'!C37,EPS!$C:$C,'7. Particulates'!D37,EPS!$B:$B,'7. Particulates'!E37)/10^6</f>
        <v>#N/A</v>
      </c>
      <c r="K37" s="81">
        <f>SUMIFS('2020 EPA Data'!$D:$D,'2020 EPA Data'!$G:$G,C37,'2020 EPA Data'!$F:$F,I37)/metricton_to_shortton*INDEX(GWP!$C$2:$C$13,MATCH(C37,GWP!$B$2:$B$13,0))</f>
        <v>0</v>
      </c>
    </row>
    <row r="38" spans="3:12">
      <c r="C38" s="65" t="s">
        <v>1710</v>
      </c>
      <c r="D38" s="65" t="s">
        <v>1771</v>
      </c>
      <c r="E38" s="65" t="s">
        <v>2745</v>
      </c>
      <c r="I38" s="80" t="s">
        <v>1985</v>
      </c>
      <c r="J38" s="81" t="e">
        <f>SUMIFS(EPS!$J:$J,EPS!$D:$D,'7. Particulates'!C38,EPS!$C:$C,'7. Particulates'!D38,EPS!$B:$B,'7. Particulates'!E38)/10^6</f>
        <v>#N/A</v>
      </c>
      <c r="K38" s="81">
        <f>SUMIFS('2020 EPA Data'!$D:$D,'2020 EPA Data'!$G:$G,C38,'2020 EPA Data'!$F:$F,I38)/metricton_to_shortton*INDEX(GWP!$C$2:$C$13,MATCH(C38,GWP!$B$2:$B$13,0))</f>
        <v>0</v>
      </c>
    </row>
    <row r="39" spans="3:12">
      <c r="C39" s="65" t="s">
        <v>1710</v>
      </c>
      <c r="D39" s="65" t="s">
        <v>1772</v>
      </c>
      <c r="E39" s="65" t="s">
        <v>2745</v>
      </c>
      <c r="I39" s="80" t="s">
        <v>2848</v>
      </c>
      <c r="J39" s="81" t="e">
        <f>SUMIFS(EPS!$J:$J,EPS!$D:$D,'7. Particulates'!C39,EPS!$C:$C,'7. Particulates'!D39,EPS!$B:$B,'7. Particulates'!E39)/10^6</f>
        <v>#N/A</v>
      </c>
      <c r="K39" s="81">
        <f>SUMIFS('2020 EPA Data'!$D:$D,'2020 EPA Data'!$G:$G,C39,'2020 EPA Data'!$F:$F,I39)/metricton_to_shortton*INDEX(GWP!$C$2:$C$13,MATCH(C39,GWP!$B$2:$B$13,0))</f>
        <v>0</v>
      </c>
    </row>
    <row r="40" spans="3:12">
      <c r="C40" s="65" t="s">
        <v>1710</v>
      </c>
      <c r="I40" s="80" t="s">
        <v>2854</v>
      </c>
      <c r="J40" s="81">
        <f>SUMIFS(EPS!$J:$J,EPS!$D:$D,'7. Particulates'!C40,EPS!$C:$C,'7. Particulates'!D40,EPS!$B:$B,'7. Particulates'!E40)/10^6</f>
        <v>0</v>
      </c>
      <c r="K40" s="81">
        <f>SUMIFS('2020 EPA Data'!$D:$D,'2020 EPA Data'!$G:$G,C40,'2020 EPA Data'!$F:$F,I40)/metricton_to_shortton</f>
        <v>202975.56948589781</v>
      </c>
    </row>
    <row r="41" spans="3:12">
      <c r="I41" s="80" t="s">
        <v>1802</v>
      </c>
      <c r="J41" s="85" t="e">
        <f>SUM(J31:J40)</f>
        <v>#N/A</v>
      </c>
      <c r="K41" s="85">
        <f>SUM(K31:K40)</f>
        <v>1670473.8231531966</v>
      </c>
      <c r="L41" s="82"/>
    </row>
    <row r="42" spans="3:12">
      <c r="J42" s="85"/>
      <c r="K42" s="85"/>
      <c r="L42" s="84"/>
    </row>
    <row r="43" spans="3:12">
      <c r="J43" s="85"/>
      <c r="K43" s="85"/>
      <c r="L43" s="84"/>
    </row>
    <row r="44" spans="3:12">
      <c r="J44" s="85"/>
      <c r="K44" s="85"/>
      <c r="L44" s="84"/>
    </row>
    <row r="45" spans="3:12">
      <c r="J45" s="85"/>
      <c r="K45" s="85"/>
      <c r="L45" s="84"/>
    </row>
    <row r="46" spans="3:12">
      <c r="J46" s="85"/>
      <c r="K46" s="85"/>
      <c r="L46" s="84"/>
    </row>
    <row r="47" spans="3:12">
      <c r="J47" s="85"/>
      <c r="K47" s="85"/>
      <c r="L47" s="84"/>
    </row>
    <row r="48" spans="3:12">
      <c r="J48" s="85"/>
      <c r="K48" s="85"/>
      <c r="L48" s="84"/>
    </row>
    <row r="49" spans="3:12">
      <c r="J49" s="85"/>
      <c r="K49" s="85"/>
      <c r="L49" s="84"/>
    </row>
    <row r="50" spans="3:12">
      <c r="G50" s="65">
        <v>7.3</v>
      </c>
    </row>
    <row r="51" spans="3:12">
      <c r="J51" s="80" t="s">
        <v>7224</v>
      </c>
      <c r="K51" s="80" t="s">
        <v>10639</v>
      </c>
    </row>
    <row r="52" spans="3:12">
      <c r="C52" s="65" t="s">
        <v>1709</v>
      </c>
      <c r="D52" s="65" t="s">
        <v>1768</v>
      </c>
      <c r="E52" s="65" t="s">
        <v>2745</v>
      </c>
      <c r="I52" s="80" t="s">
        <v>1982</v>
      </c>
      <c r="J52" s="81" t="e">
        <f>SUMIFS(EPS!$J:$J,EPS!$D:$D,'7. Particulates'!C52,EPS!$C:$C,'7. Particulates'!D52,EPS!$B:$B,'7. Particulates'!E52)/10^6</f>
        <v>#N/A</v>
      </c>
      <c r="K52" s="81">
        <f>SUMIFS('2020 EPA Data'!$D:$D,'2020 EPA Data'!$G:$G,C52,'2020 EPA Data'!$F:$F,I52)/metricton_to_shortton</f>
        <v>93376.636336420794</v>
      </c>
      <c r="L52" s="82"/>
    </row>
    <row r="53" spans="3:12">
      <c r="C53" s="65" t="s">
        <v>1709</v>
      </c>
      <c r="D53" s="65" t="s">
        <v>1769</v>
      </c>
      <c r="E53" s="65" t="s">
        <v>2745</v>
      </c>
      <c r="I53" s="80" t="s">
        <v>1983</v>
      </c>
      <c r="J53" s="81" t="e">
        <f>SUMIFS(EPS!$J:$J,EPS!$D:$D,'7. Particulates'!C53,EPS!$C:$C,'7. Particulates'!D53,EPS!$B:$B,'7. Particulates'!E53)/10^6</f>
        <v>#N/A</v>
      </c>
      <c r="K53" s="81">
        <f>SUMIFS('2020 EPA Data'!$D:$D,'2020 EPA Data'!$G:$G,C53,'2020 EPA Data'!$F:$F,I53)/metricton_to_shortton</f>
        <v>77467.318630875176</v>
      </c>
      <c r="L53" s="82"/>
    </row>
    <row r="54" spans="3:12">
      <c r="C54" s="65" t="s">
        <v>1709</v>
      </c>
      <c r="D54" s="65" t="s">
        <v>2842</v>
      </c>
      <c r="E54" s="65" t="s">
        <v>2745</v>
      </c>
      <c r="I54" s="80" t="s">
        <v>2846</v>
      </c>
      <c r="J54" s="81" t="e">
        <f>SUMIFS(EPS!$J:$J,EPS!$D:$D,'7. Particulates'!C54,EPS!$C:$C,'7. Particulates'!D54,EPS!$B:$B,'7. Particulates'!E54)/10^6</f>
        <v>#N/A</v>
      </c>
      <c r="K54" s="81">
        <f>SUMIFS('2020 EPA Data'!$D:$D,'2020 EPA Data'!$G:$G,C54,'2020 EPA Data'!$F:$F,I54)/metricton_to_shortton</f>
        <v>445198.71905362379</v>
      </c>
      <c r="L54" s="82"/>
    </row>
    <row r="55" spans="3:12">
      <c r="C55" s="65" t="s">
        <v>1709</v>
      </c>
      <c r="D55" s="65" t="s">
        <v>2843</v>
      </c>
      <c r="E55" s="65" t="s">
        <v>2745</v>
      </c>
      <c r="I55" s="80" t="s">
        <v>2847</v>
      </c>
      <c r="J55" s="81" t="e">
        <f>SUMIFS(EPS!$J:$J,EPS!$D:$D,'7. Particulates'!C55,EPS!$C:$C,'7. Particulates'!D55,EPS!$B:$B,'7. Particulates'!E55)/10^6</f>
        <v>#N/A</v>
      </c>
      <c r="K55" s="81">
        <f>SUMIFS('2020 EPA Data'!$D:$D,'2020 EPA Data'!$G:$G,C55,'2020 EPA Data'!$F:$F,I55)/metricton_to_shortton</f>
        <v>191830.79170106415</v>
      </c>
      <c r="L55" s="82"/>
    </row>
    <row r="56" spans="3:12">
      <c r="C56" s="65" t="s">
        <v>1709</v>
      </c>
      <c r="D56" s="65" t="s">
        <v>2844</v>
      </c>
      <c r="E56" s="65" t="s">
        <v>2745</v>
      </c>
      <c r="I56" s="80" t="s">
        <v>1822</v>
      </c>
      <c r="J56" s="81" t="e">
        <f>SUMIFS(EPS!$J:$J,EPS!$D:$D,'7. Particulates'!C56,EPS!$C:$C,'7. Particulates'!D56,EPS!$B:$B,'7. Particulates'!E56)/10^6</f>
        <v>#N/A</v>
      </c>
      <c r="K56" s="81">
        <f>SUMIFS('2020 EPA Data'!$D:$D,'2020 EPA Data'!$G:$G,C56,'2020 EPA Data'!$F:$F,"*"&amp;I56&amp;"*")/metricton_to_shortton</f>
        <v>654635.2659415229</v>
      </c>
      <c r="L56" s="82"/>
    </row>
    <row r="57" spans="3:12">
      <c r="C57" s="65" t="s">
        <v>1709</v>
      </c>
      <c r="I57" s="80" t="s">
        <v>3252</v>
      </c>
      <c r="J57" s="81">
        <f>SUMIFS(EPS!$J:$J,EPS!$D:$D,'7. Particulates'!C57,EPS!$C:$C,'7. Particulates'!D57,EPS!$B:$B,'7. Particulates'!E57)/10^6</f>
        <v>0</v>
      </c>
      <c r="K57" s="81">
        <f>SUMIFS('2020 EPA Data'!$D:$D,'2020 EPA Data'!$G:$G,C57,'2020 EPA Data'!$F:$F,I57)/metricton_to_shortton*INDEX(GWP!$C$2:$C$13,MATCH(C57,GWP!$B$2:$B$13,0))</f>
        <v>0</v>
      </c>
    </row>
    <row r="58" spans="3:12">
      <c r="C58" s="65" t="s">
        <v>1709</v>
      </c>
      <c r="D58" s="65" t="s">
        <v>1770</v>
      </c>
      <c r="E58" s="65" t="s">
        <v>2745</v>
      </c>
      <c r="I58" s="80" t="s">
        <v>1984</v>
      </c>
      <c r="J58" s="81" t="e">
        <f>SUMIFS(EPS!$J:$J,EPS!$D:$D,'7. Particulates'!C58,EPS!$C:$C,'7. Particulates'!D58,EPS!$B:$B,'7. Particulates'!E58)/10^6</f>
        <v>#N/A</v>
      </c>
      <c r="K58" s="81">
        <f>SUMIFS('2020 EPA Data'!$D:$D,'2020 EPA Data'!$G:$G,C58,'2020 EPA Data'!$F:$F,I58)/metricton_to_shortton*INDEX(GWP!$C$2:$C$13,MATCH(C58,GWP!$B$2:$B$13,0))</f>
        <v>0</v>
      </c>
    </row>
    <row r="59" spans="3:12">
      <c r="C59" s="65" t="s">
        <v>1709</v>
      </c>
      <c r="D59" s="65" t="s">
        <v>1771</v>
      </c>
      <c r="E59" s="65" t="s">
        <v>2745</v>
      </c>
      <c r="I59" s="80" t="s">
        <v>1985</v>
      </c>
      <c r="J59" s="81" t="e">
        <f>SUMIFS(EPS!$J:$J,EPS!$D:$D,'7. Particulates'!C59,EPS!$C:$C,'7. Particulates'!D59,EPS!$B:$B,'7. Particulates'!E59)/10^6</f>
        <v>#N/A</v>
      </c>
      <c r="K59" s="81">
        <f>SUMIFS('2020 EPA Data'!$D:$D,'2020 EPA Data'!$G:$G,C59,'2020 EPA Data'!$F:$F,I59)/metricton_to_shortton*INDEX(GWP!$C$2:$C$13,MATCH(C59,GWP!$B$2:$B$13,0))</f>
        <v>0</v>
      </c>
    </row>
    <row r="60" spans="3:12">
      <c r="C60" s="65" t="s">
        <v>1709</v>
      </c>
      <c r="D60" s="65" t="s">
        <v>1772</v>
      </c>
      <c r="E60" s="65" t="s">
        <v>2745</v>
      </c>
      <c r="I60" s="80" t="s">
        <v>2848</v>
      </c>
      <c r="J60" s="81" t="e">
        <f>SUMIFS(EPS!$J:$J,EPS!$D:$D,'7. Particulates'!C60,EPS!$C:$C,'7. Particulates'!D60,EPS!$B:$B,'7. Particulates'!E60)/10^6</f>
        <v>#N/A</v>
      </c>
      <c r="K60" s="81">
        <f>SUMIFS('2020 EPA Data'!$D:$D,'2020 EPA Data'!$G:$G,C60,'2020 EPA Data'!$F:$F,I60)/metricton_to_shortton*INDEX(GWP!$C$2:$C$13,MATCH(C60,GWP!$B$2:$B$13,0))</f>
        <v>0</v>
      </c>
    </row>
    <row r="61" spans="3:12">
      <c r="C61" s="65" t="s">
        <v>1709</v>
      </c>
      <c r="I61" s="80" t="s">
        <v>2854</v>
      </c>
      <c r="J61" s="81">
        <f>SUMIFS(EPS!$J:$J,EPS!$D:$D,'7. Particulates'!C61,EPS!$C:$C,'7. Particulates'!D61,EPS!$B:$B,'7. Particulates'!E61)/10^6</f>
        <v>0</v>
      </c>
      <c r="K61" s="81">
        <f>SUMIFS('2020 EPA Data'!$D:$D,'2020 EPA Data'!$G:$G,C61,'2020 EPA Data'!$F:$F,I61)/metricton_to_shortton</f>
        <v>3818253.4858615096</v>
      </c>
    </row>
    <row r="62" spans="3:12">
      <c r="I62" s="80" t="s">
        <v>1802</v>
      </c>
      <c r="J62" s="83" t="e">
        <f>SUM(J52:J61)</f>
        <v>#N/A</v>
      </c>
      <c r="K62" s="83">
        <f>SUM(K52:K61)</f>
        <v>5280762.2175250165</v>
      </c>
      <c r="L62" s="84"/>
    </row>
    <row r="63" spans="3:12">
      <c r="J63" s="83"/>
      <c r="K63" s="83"/>
      <c r="L63" s="84"/>
    </row>
    <row r="64" spans="3:12">
      <c r="J64" s="83"/>
      <c r="K64" s="83"/>
      <c r="L64" s="84"/>
    </row>
    <row r="65" spans="3:12">
      <c r="J65" s="83"/>
      <c r="K65" s="83"/>
      <c r="L65" s="84"/>
    </row>
    <row r="66" spans="3:12">
      <c r="J66" s="83"/>
      <c r="K66" s="83"/>
      <c r="L66" s="84"/>
    </row>
    <row r="69" spans="3:12">
      <c r="G69" s="65">
        <v>7.4</v>
      </c>
    </row>
    <row r="70" spans="3:12">
      <c r="J70" s="80" t="s">
        <v>7224</v>
      </c>
      <c r="K70" s="80" t="s">
        <v>10639</v>
      </c>
    </row>
    <row r="71" spans="3:12">
      <c r="C71" s="65" t="s">
        <v>1711</v>
      </c>
      <c r="D71" s="65" t="s">
        <v>1768</v>
      </c>
      <c r="E71" s="65" t="s">
        <v>2745</v>
      </c>
      <c r="I71" s="80" t="s">
        <v>1982</v>
      </c>
      <c r="J71" s="81" t="e">
        <f>SUMIFS(EPS!$J:$J,EPS!$D:$D,'7. Particulates'!C71,EPS!$C:$C,'7. Particulates'!D71,EPS!$B:$B,'7. Particulates'!E71)/10^6</f>
        <v>#N/A</v>
      </c>
      <c r="K71" s="81">
        <f>SUMIFS('2020 EPA Data'!$D:$D,'2020 EPA Data'!$G:$G,C71,'2020 EPA Data'!$F:$F,I71)/metricton_to_shortton</f>
        <v>43692.790594297432</v>
      </c>
      <c r="L71" s="82"/>
    </row>
    <row r="72" spans="3:12">
      <c r="C72" s="65" t="s">
        <v>1711</v>
      </c>
      <c r="D72" s="65" t="s">
        <v>1769</v>
      </c>
      <c r="E72" s="65" t="s">
        <v>2745</v>
      </c>
      <c r="I72" s="80" t="s">
        <v>1983</v>
      </c>
      <c r="J72" s="81" t="e">
        <f>SUMIFS(EPS!$J:$J,EPS!$D:$D,'7. Particulates'!C72,EPS!$C:$C,'7. Particulates'!D72,EPS!$B:$B,'7. Particulates'!E72)/10^6</f>
        <v>#N/A</v>
      </c>
      <c r="K72" s="81">
        <f>SUMIFS('2020 EPA Data'!$D:$D,'2020 EPA Data'!$G:$G,C72,'2020 EPA Data'!$F:$F,I72)/metricton_to_shortton</f>
        <v>4659.3063657228913</v>
      </c>
      <c r="L72" s="82"/>
    </row>
    <row r="73" spans="3:12">
      <c r="C73" s="65" t="s">
        <v>1711</v>
      </c>
      <c r="D73" s="65" t="s">
        <v>2842</v>
      </c>
      <c r="E73" s="65" t="s">
        <v>2745</v>
      </c>
      <c r="I73" s="80" t="s">
        <v>2846</v>
      </c>
      <c r="J73" s="81" t="e">
        <f>SUMIFS(EPS!$J:$J,EPS!$D:$D,'7. Particulates'!C73,EPS!$C:$C,'7. Particulates'!D73,EPS!$B:$B,'7. Particulates'!E73)/10^6</f>
        <v>#N/A</v>
      </c>
      <c r="K73" s="81">
        <f>SUMIFS('2020 EPA Data'!$D:$D,'2020 EPA Data'!$G:$G,C73,'2020 EPA Data'!$F:$F,I73)/metricton_to_shortton</f>
        <v>24924.023187669532</v>
      </c>
      <c r="L73" s="82"/>
    </row>
    <row r="74" spans="3:12">
      <c r="C74" s="65" t="s">
        <v>1711</v>
      </c>
      <c r="D74" s="65" t="s">
        <v>2843</v>
      </c>
      <c r="E74" s="65" t="s">
        <v>2745</v>
      </c>
      <c r="I74" s="80" t="s">
        <v>2847</v>
      </c>
      <c r="J74" s="81" t="e">
        <f>SUMIFS(EPS!$J:$J,EPS!$D:$D,'7. Particulates'!C74,EPS!$C:$C,'7. Particulates'!D74,EPS!$B:$B,'7. Particulates'!E74)/10^6</f>
        <v>#N/A</v>
      </c>
      <c r="K74" s="81">
        <f>SUMIFS('2020 EPA Data'!$D:$D,'2020 EPA Data'!$G:$G,C74,'2020 EPA Data'!$F:$F,I74)/metricton_to_shortton</f>
        <v>6658.7439105151916</v>
      </c>
      <c r="L74" s="82"/>
    </row>
    <row r="75" spans="3:12">
      <c r="C75" s="65" t="s">
        <v>1711</v>
      </c>
      <c r="D75" s="65" t="s">
        <v>2844</v>
      </c>
      <c r="E75" s="65" t="s">
        <v>2745</v>
      </c>
      <c r="I75" s="80" t="s">
        <v>1822</v>
      </c>
      <c r="J75" s="81" t="e">
        <f>SUMIFS(EPS!$J:$J,EPS!$D:$D,'7. Particulates'!C75,EPS!$C:$C,'7. Particulates'!D75,EPS!$B:$B,'7. Particulates'!E75)/10^6</f>
        <v>#N/A</v>
      </c>
      <c r="K75" s="81">
        <f>SUMIFS('2020 EPA Data'!$D:$D,'2020 EPA Data'!$G:$G,C75,'2020 EPA Data'!$F:$F,"*"&amp;I75&amp;"*")/metricton_to_shortton</f>
        <v>35762.172165724711</v>
      </c>
      <c r="L75" s="82"/>
    </row>
    <row r="76" spans="3:12">
      <c r="C76" s="65" t="s">
        <v>1711</v>
      </c>
      <c r="I76" s="80" t="s">
        <v>3252</v>
      </c>
      <c r="J76" s="81">
        <f>SUMIFS(EPS!$J:$J,EPS!$D:$D,'7. Particulates'!C76,EPS!$C:$C,'7. Particulates'!D76,EPS!$B:$B,'7. Particulates'!E76)/10^6</f>
        <v>0</v>
      </c>
      <c r="K76" s="81">
        <f>SUMIFS('2020 EPA Data'!$D:$D,'2020 EPA Data'!$G:$G,C76,'2020 EPA Data'!$F:$F,I76)/metricton_to_shortton*INDEX(GWP!$C$2:$C$13,MATCH(C76,GWP!$B$2:$B$13,0))</f>
        <v>0</v>
      </c>
    </row>
    <row r="77" spans="3:12">
      <c r="C77" s="65" t="s">
        <v>1711</v>
      </c>
      <c r="D77" s="65" t="s">
        <v>1770</v>
      </c>
      <c r="E77" s="65" t="s">
        <v>2745</v>
      </c>
      <c r="I77" s="80" t="s">
        <v>1984</v>
      </c>
      <c r="J77" s="81" t="e">
        <f>SUMIFS(EPS!$J:$J,EPS!$D:$D,'7. Particulates'!C77,EPS!$C:$C,'7. Particulates'!D77,EPS!$B:$B,'7. Particulates'!E77)/10^6</f>
        <v>#N/A</v>
      </c>
      <c r="K77" s="81">
        <f>SUMIFS('2020 EPA Data'!$D:$D,'2020 EPA Data'!$G:$G,C77,'2020 EPA Data'!$F:$F,I77)/metricton_to_shortton*INDEX(GWP!$C$2:$C$13,MATCH(C77,GWP!$B$2:$B$13,0))</f>
        <v>0</v>
      </c>
    </row>
    <row r="78" spans="3:12">
      <c r="C78" s="65" t="s">
        <v>1711</v>
      </c>
      <c r="D78" s="65" t="s">
        <v>1771</v>
      </c>
      <c r="E78" s="65" t="s">
        <v>2745</v>
      </c>
      <c r="I78" s="80" t="s">
        <v>1985</v>
      </c>
      <c r="J78" s="81" t="e">
        <f>SUMIFS(EPS!$J:$J,EPS!$D:$D,'7. Particulates'!C78,EPS!$C:$C,'7. Particulates'!D78,EPS!$B:$B,'7. Particulates'!E78)/10^6</f>
        <v>#N/A</v>
      </c>
      <c r="K78" s="81">
        <f>SUMIFS('2020 EPA Data'!$D:$D,'2020 EPA Data'!$G:$G,C78,'2020 EPA Data'!$F:$F,I78)/metricton_to_shortton*INDEX(GWP!$C$2:$C$13,MATCH(C78,GWP!$B$2:$B$13,0))</f>
        <v>0</v>
      </c>
    </row>
    <row r="79" spans="3:12">
      <c r="C79" s="65" t="s">
        <v>1711</v>
      </c>
      <c r="D79" s="65" t="s">
        <v>1772</v>
      </c>
      <c r="E79" s="65" t="s">
        <v>2745</v>
      </c>
      <c r="I79" s="80" t="s">
        <v>2848</v>
      </c>
      <c r="J79" s="81" t="e">
        <f>SUMIFS(EPS!$J:$J,EPS!$D:$D,'7. Particulates'!C79,EPS!$C:$C,'7. Particulates'!D79,EPS!$B:$B,'7. Particulates'!E79)/10^6</f>
        <v>#N/A</v>
      </c>
      <c r="K79" s="81">
        <f>SUMIFS('2020 EPA Data'!$D:$D,'2020 EPA Data'!$G:$G,C79,'2020 EPA Data'!$F:$F,I79)/metricton_to_shortton*INDEX(GWP!$C$2:$C$13,MATCH(C79,GWP!$B$2:$B$13,0))</f>
        <v>0</v>
      </c>
    </row>
    <row r="80" spans="3:12">
      <c r="C80" s="65" t="s">
        <v>1711</v>
      </c>
      <c r="I80" s="80" t="s">
        <v>2854</v>
      </c>
      <c r="J80" s="81">
        <f>SUMIFS(EPS!$J:$J,EPS!$D:$D,'7. Particulates'!C80,EPS!$C:$C,'7. Particulates'!D80,EPS!$B:$B,'7. Particulates'!E80)/10^6</f>
        <v>0</v>
      </c>
      <c r="K80" s="81">
        <f>SUMIFS('2020 EPA Data'!$D:$D,'2020 EPA Data'!$G:$G,C80,'2020 EPA Data'!$F:$F,I80)/metricton_to_shortton</f>
        <v>223569.59476009474</v>
      </c>
    </row>
    <row r="81" spans="3:12">
      <c r="I81" s="80" t="s">
        <v>1802</v>
      </c>
      <c r="J81" s="83" t="e">
        <f>SUM(J71:J80)</f>
        <v>#N/A</v>
      </c>
      <c r="K81" s="83">
        <f>SUM(K71:K80)</f>
        <v>339266.63098402449</v>
      </c>
      <c r="L81" s="84"/>
    </row>
    <row r="84" spans="3:12">
      <c r="G84" s="65">
        <v>7.5</v>
      </c>
    </row>
    <row r="85" spans="3:12">
      <c r="J85" s="80" t="s">
        <v>7224</v>
      </c>
      <c r="K85" s="80" t="s">
        <v>10639</v>
      </c>
    </row>
    <row r="86" spans="3:12">
      <c r="C86" s="65" t="s">
        <v>1712</v>
      </c>
      <c r="D86" s="65" t="s">
        <v>1768</v>
      </c>
      <c r="E86" s="65" t="s">
        <v>2745</v>
      </c>
      <c r="I86" s="80" t="s">
        <v>1982</v>
      </c>
      <c r="J86" s="81" t="e">
        <f>SUMIFS(EPS!$J:$J,EPS!$D:$D,'7. Particulates'!C86,EPS!$C:$C,'7. Particulates'!D86,EPS!$B:$B,'7. Particulates'!E86)/10^6</f>
        <v>#N/A</v>
      </c>
      <c r="K86" s="81">
        <f>SUMIFS('2020 EPA Data'!$D:$D,'2020 EPA Data'!$G:$G,C86,'2020 EPA Data'!$F:$F,I86)/metricton_to_shortton</f>
        <v>23322.840217361725</v>
      </c>
      <c r="L86" s="82"/>
    </row>
    <row r="87" spans="3:12">
      <c r="C87" s="65" t="s">
        <v>1712</v>
      </c>
      <c r="D87" s="65" t="s">
        <v>1769</v>
      </c>
      <c r="E87" s="65" t="s">
        <v>2745</v>
      </c>
      <c r="I87" s="80" t="s">
        <v>1983</v>
      </c>
      <c r="J87" s="81" t="e">
        <f>SUMIFS(EPS!$J:$J,EPS!$D:$D,'7. Particulates'!C87,EPS!$C:$C,'7. Particulates'!D87,EPS!$B:$B,'7. Particulates'!E87)/10^6</f>
        <v>#N/A</v>
      </c>
      <c r="K87" s="81">
        <f>SUMIFS('2020 EPA Data'!$D:$D,'2020 EPA Data'!$G:$G,C87,'2020 EPA Data'!$F:$F,I87)/metricton_to_shortton</f>
        <v>16215.946512324121</v>
      </c>
      <c r="L87" s="82"/>
    </row>
    <row r="88" spans="3:12">
      <c r="C88" s="65" t="s">
        <v>1712</v>
      </c>
      <c r="D88" s="65" t="s">
        <v>2842</v>
      </c>
      <c r="E88" s="65" t="s">
        <v>2745</v>
      </c>
      <c r="I88" s="80" t="s">
        <v>2846</v>
      </c>
      <c r="J88" s="81" t="e">
        <f>SUMIFS(EPS!$J:$J,EPS!$D:$D,'7. Particulates'!C88,EPS!$C:$C,'7. Particulates'!D88,EPS!$B:$B,'7. Particulates'!E88)/10^6</f>
        <v>#N/A</v>
      </c>
      <c r="K88" s="81">
        <f>SUMIFS('2020 EPA Data'!$D:$D,'2020 EPA Data'!$G:$G,C88,'2020 EPA Data'!$F:$F,I88)/metricton_to_shortton</f>
        <v>234162.80356705465</v>
      </c>
      <c r="L88" s="82"/>
    </row>
    <row r="89" spans="3:12">
      <c r="C89" s="65" t="s">
        <v>1712</v>
      </c>
      <c r="D89" s="65" t="s">
        <v>2843</v>
      </c>
      <c r="E89" s="65" t="s">
        <v>2745</v>
      </c>
      <c r="I89" s="80" t="s">
        <v>2847</v>
      </c>
      <c r="J89" s="81" t="e">
        <f>SUMIFS(EPS!$J:$J,EPS!$D:$D,'7. Particulates'!C89,EPS!$C:$C,'7. Particulates'!D89,EPS!$B:$B,'7. Particulates'!E89)/10^6</f>
        <v>#N/A</v>
      </c>
      <c r="K89" s="81">
        <f>SUMIFS('2020 EPA Data'!$D:$D,'2020 EPA Data'!$G:$G,C89,'2020 EPA Data'!$F:$F,I89)/metricton_to_shortton</f>
        <v>119025.50099336848</v>
      </c>
      <c r="L89" s="82"/>
    </row>
    <row r="90" spans="3:12">
      <c r="C90" s="65" t="s">
        <v>1712</v>
      </c>
      <c r="D90" s="65" t="s">
        <v>2844</v>
      </c>
      <c r="E90" s="65" t="s">
        <v>2745</v>
      </c>
      <c r="I90" s="80" t="s">
        <v>1822</v>
      </c>
      <c r="J90" s="81" t="e">
        <f>SUMIFS(EPS!$J:$J,EPS!$D:$D,'7. Particulates'!C90,EPS!$C:$C,'7. Particulates'!D90,EPS!$B:$B,'7. Particulates'!E90)/10^6</f>
        <v>#N/A</v>
      </c>
      <c r="K90" s="81">
        <f>SUMIFS('2020 EPA Data'!$D:$D,'2020 EPA Data'!$G:$G,C90,'2020 EPA Data'!$F:$F,"*"&amp;I90&amp;"*")/metricton_to_shortton</f>
        <v>185455.99695185566</v>
      </c>
      <c r="L90" s="82"/>
    </row>
    <row r="91" spans="3:12">
      <c r="C91" s="65" t="s">
        <v>1712</v>
      </c>
      <c r="I91" s="80" t="s">
        <v>3252</v>
      </c>
      <c r="J91" s="81">
        <f>SUMIFS(EPS!$J:$J,EPS!$D:$D,'7. Particulates'!C91,EPS!$C:$C,'7. Particulates'!D91,EPS!$B:$B,'7. Particulates'!E91)/10^6</f>
        <v>0</v>
      </c>
      <c r="K91" s="81">
        <f>SUMIFS('2020 EPA Data'!$D:$D,'2020 EPA Data'!$G:$G,C91,'2020 EPA Data'!$F:$F,I91)/metricton_to_shortton*INDEX(GWP!$C$2:$C$13,MATCH(C91,GWP!$B$2:$B$13,0))</f>
        <v>0</v>
      </c>
    </row>
    <row r="92" spans="3:12">
      <c r="C92" s="65" t="s">
        <v>1712</v>
      </c>
      <c r="D92" s="65" t="s">
        <v>1770</v>
      </c>
      <c r="E92" s="65" t="s">
        <v>2745</v>
      </c>
      <c r="I92" s="80" t="s">
        <v>1984</v>
      </c>
      <c r="J92" s="81" t="e">
        <f>SUMIFS(EPS!$J:$J,EPS!$D:$D,'7. Particulates'!C92,EPS!$C:$C,'7. Particulates'!D92,EPS!$B:$B,'7. Particulates'!E92)/10^6</f>
        <v>#N/A</v>
      </c>
      <c r="K92" s="81">
        <f>SUMIFS('2020 EPA Data'!$D:$D,'2020 EPA Data'!$G:$G,C92,'2020 EPA Data'!$F:$F,I92)/metricton_to_shortton*INDEX(GWP!$C$2:$C$13,MATCH(C92,GWP!$B$2:$B$13,0))</f>
        <v>0</v>
      </c>
    </row>
    <row r="93" spans="3:12">
      <c r="C93" s="65" t="s">
        <v>1712</v>
      </c>
      <c r="D93" s="65" t="s">
        <v>1771</v>
      </c>
      <c r="E93" s="65" t="s">
        <v>2745</v>
      </c>
      <c r="I93" s="80" t="s">
        <v>1985</v>
      </c>
      <c r="J93" s="81" t="e">
        <f>SUMIFS(EPS!$J:$J,EPS!$D:$D,'7. Particulates'!C93,EPS!$C:$C,'7. Particulates'!D93,EPS!$B:$B,'7. Particulates'!E93)/10^6</f>
        <v>#N/A</v>
      </c>
      <c r="K93" s="81">
        <f>SUMIFS('2020 EPA Data'!$D:$D,'2020 EPA Data'!$G:$G,C93,'2020 EPA Data'!$F:$F,I93)/metricton_to_shortton*INDEX(GWP!$C$2:$C$13,MATCH(C93,GWP!$B$2:$B$13,0))</f>
        <v>0</v>
      </c>
    </row>
    <row r="94" spans="3:12">
      <c r="C94" s="65" t="s">
        <v>1712</v>
      </c>
      <c r="D94" s="65" t="s">
        <v>1772</v>
      </c>
      <c r="E94" s="65" t="s">
        <v>2745</v>
      </c>
      <c r="I94" s="80" t="s">
        <v>2848</v>
      </c>
      <c r="J94" s="81" t="e">
        <f>SUMIFS(EPS!$J:$J,EPS!$D:$D,'7. Particulates'!C94,EPS!$C:$C,'7. Particulates'!D94,EPS!$B:$B,'7. Particulates'!E94)/10^6</f>
        <v>#N/A</v>
      </c>
      <c r="K94" s="81">
        <f>SUMIFS('2020 EPA Data'!$D:$D,'2020 EPA Data'!$G:$G,C94,'2020 EPA Data'!$F:$F,I94)/metricton_to_shortton*INDEX(GWP!$C$2:$C$13,MATCH(C94,GWP!$B$2:$B$13,0))</f>
        <v>0</v>
      </c>
    </row>
    <row r="95" spans="3:12">
      <c r="C95" s="65" t="s">
        <v>1712</v>
      </c>
      <c r="I95" s="80" t="s">
        <v>2854</v>
      </c>
      <c r="J95" s="81">
        <f>SUMIFS(EPS!$J:$J,EPS!$D:$D,'7. Particulates'!C95,EPS!$C:$C,'7. Particulates'!D95,EPS!$B:$B,'7. Particulates'!E95)/10^6</f>
        <v>0</v>
      </c>
      <c r="K95" s="81">
        <f>SUMIFS('2020 EPA Data'!$D:$D,'2020 EPA Data'!$G:$G,C95,'2020 EPA Data'!$F:$F,I95)/metricton_to_shortton</f>
        <v>1329276.700746614</v>
      </c>
    </row>
    <row r="96" spans="3:12">
      <c r="I96" s="80" t="s">
        <v>1802</v>
      </c>
      <c r="J96" s="83" t="e">
        <f>SUM(J86:J95)</f>
        <v>#N/A</v>
      </c>
      <c r="K96" s="83">
        <f>SUM(K86:K95)</f>
        <v>1907459.7889885786</v>
      </c>
      <c r="L96" s="84"/>
    </row>
    <row r="100" spans="3:12">
      <c r="G100" s="65">
        <v>7.6</v>
      </c>
    </row>
    <row r="101" spans="3:12">
      <c r="J101" s="80" t="s">
        <v>7224</v>
      </c>
      <c r="K101" s="80" t="s">
        <v>10639</v>
      </c>
    </row>
    <row r="102" spans="3:12">
      <c r="C102" s="65" t="s">
        <v>1705</v>
      </c>
      <c r="D102" s="65" t="s">
        <v>1768</v>
      </c>
      <c r="E102" s="65" t="s">
        <v>2745</v>
      </c>
      <c r="I102" s="80" t="s">
        <v>1982</v>
      </c>
      <c r="J102" s="81" t="e">
        <f>SUMIFS(EPS!$J:$J,EPS!$D:$D,'7. Particulates'!C102,EPS!$C:$C,'7. Particulates'!D102,EPS!$B:$B,'7. Particulates'!E102)/10^6</f>
        <v>#N/A</v>
      </c>
      <c r="K102" s="81">
        <f>SUMIFS('2020 EPA Data'!$D:$D,'2020 EPA Data'!$G:$G,C102,'2020 EPA Data'!$F:$F,I102)/metricton_to_shortton</f>
        <v>939634.94842648623</v>
      </c>
      <c r="L102" s="82"/>
    </row>
    <row r="103" spans="3:12">
      <c r="C103" s="65" t="s">
        <v>1705</v>
      </c>
      <c r="D103" s="65" t="s">
        <v>1769</v>
      </c>
      <c r="E103" s="65" t="s">
        <v>2745</v>
      </c>
      <c r="I103" s="80" t="s">
        <v>1983</v>
      </c>
      <c r="J103" s="81" t="e">
        <f>SUMIFS(EPS!$J:$J,EPS!$D:$D,'7. Particulates'!C103,EPS!$C:$C,'7. Particulates'!D103,EPS!$B:$B,'7. Particulates'!E103)/10^6</f>
        <v>#N/A</v>
      </c>
      <c r="K103" s="81">
        <f>SUMIFS('2020 EPA Data'!$D:$D,'2020 EPA Data'!$G:$G,C103,'2020 EPA Data'!$F:$F,I103)/metricton_to_shortton</f>
        <v>25915.57728769584</v>
      </c>
      <c r="L103" s="82"/>
    </row>
    <row r="104" spans="3:12">
      <c r="C104" s="65" t="s">
        <v>1705</v>
      </c>
      <c r="D104" s="65" t="s">
        <v>2842</v>
      </c>
      <c r="E104" s="65" t="s">
        <v>2745</v>
      </c>
      <c r="I104" s="80" t="s">
        <v>2846</v>
      </c>
      <c r="J104" s="81" t="e">
        <f>SUMIFS(EPS!$J:$J,EPS!$D:$D,'7. Particulates'!C104,EPS!$C:$C,'7. Particulates'!D104,EPS!$B:$B,'7. Particulates'!E104)/10^6</f>
        <v>#N/A</v>
      </c>
      <c r="K104" s="81">
        <f>SUMIFS('2020 EPA Data'!$D:$D,'2020 EPA Data'!$G:$G,C104,'2020 EPA Data'!$F:$F,I104)/metricton_to_shortton</f>
        <v>430545.85370721488</v>
      </c>
      <c r="L104" s="82"/>
    </row>
    <row r="105" spans="3:12">
      <c r="C105" s="65" t="s">
        <v>1705</v>
      </c>
      <c r="D105" s="65" t="s">
        <v>2843</v>
      </c>
      <c r="E105" s="65" t="s">
        <v>2745</v>
      </c>
      <c r="I105" s="80" t="s">
        <v>2847</v>
      </c>
      <c r="J105" s="81" t="e">
        <f>SUMIFS(EPS!$J:$J,EPS!$D:$D,'7. Particulates'!C105,EPS!$C:$C,'7. Particulates'!D105,EPS!$B:$B,'7. Particulates'!E105)/10^6</f>
        <v>#N/A</v>
      </c>
      <c r="K105" s="81">
        <f>SUMIFS('2020 EPA Data'!$D:$D,'2020 EPA Data'!$G:$G,C105,'2020 EPA Data'!$F:$F,I105)/metricton_to_shortton</f>
        <v>40084.912592646353</v>
      </c>
      <c r="L105" s="82"/>
    </row>
    <row r="106" spans="3:12">
      <c r="C106" s="65" t="s">
        <v>1705</v>
      </c>
      <c r="D106" s="65" t="s">
        <v>2844</v>
      </c>
      <c r="E106" s="65" t="s">
        <v>2745</v>
      </c>
      <c r="I106" s="80" t="s">
        <v>1822</v>
      </c>
      <c r="J106" s="81" t="e">
        <f>SUMIFS(EPS!$J:$J,EPS!$D:$D,'7. Particulates'!C106,EPS!$C:$C,'7. Particulates'!D106,EPS!$B:$B,'7. Particulates'!E106)/10^6</f>
        <v>#N/A</v>
      </c>
      <c r="K106" s="81">
        <f>SUMIFS('2020 EPA Data'!$D:$D,'2020 EPA Data'!$G:$G,C106,'2020 EPA Data'!$F:$F,"*"&amp;I106&amp;"*")/metricton_to_shortton</f>
        <v>4341385.8170569083</v>
      </c>
      <c r="L106" s="82"/>
    </row>
    <row r="107" spans="3:12">
      <c r="C107" s="65" t="s">
        <v>1705</v>
      </c>
      <c r="I107" s="80" t="s">
        <v>3252</v>
      </c>
      <c r="J107" s="81">
        <f>SUMIFS(EPS!$J:$J,EPS!$D:$D,'7. Particulates'!C107,EPS!$C:$C,'7. Particulates'!D107,EPS!$B:$B,'7. Particulates'!E107)/10^6</f>
        <v>0</v>
      </c>
      <c r="K107" s="81">
        <f>SUMIFS('2020 EPA Data'!$D:$D,'2020 EPA Data'!$G:$G,C107,'2020 EPA Data'!$F:$F,I107)/metricton_to_shortton*INDEX(GWP!$C$2:$C$13,MATCH(C107,GWP!$B$2:$B$13,0))</f>
        <v>0</v>
      </c>
    </row>
    <row r="108" spans="3:12">
      <c r="C108" s="65" t="s">
        <v>1705</v>
      </c>
      <c r="D108" s="65" t="s">
        <v>1770</v>
      </c>
      <c r="E108" s="65" t="s">
        <v>2745</v>
      </c>
      <c r="I108" s="80" t="s">
        <v>1984</v>
      </c>
      <c r="J108" s="81" t="e">
        <f>SUMIFS(EPS!$J:$J,EPS!$D:$D,'7. Particulates'!C108,EPS!$C:$C,'7. Particulates'!D108,EPS!$B:$B,'7. Particulates'!E108)/10^6</f>
        <v>#N/A</v>
      </c>
      <c r="K108" s="81">
        <f>SUMIFS('2020 EPA Data'!$D:$D,'2020 EPA Data'!$G:$G,C108,'2020 EPA Data'!$F:$F,I108)/metricton_to_shortton*INDEX(GWP!$C$2:$C$13,MATCH(C108,GWP!$B$2:$B$13,0))</f>
        <v>0</v>
      </c>
    </row>
    <row r="109" spans="3:12">
      <c r="C109" s="65" t="s">
        <v>1705</v>
      </c>
      <c r="D109" s="65" t="s">
        <v>1771</v>
      </c>
      <c r="E109" s="65" t="s">
        <v>2745</v>
      </c>
      <c r="I109" s="80" t="s">
        <v>1985</v>
      </c>
      <c r="J109" s="81" t="e">
        <f>SUMIFS(EPS!$J:$J,EPS!$D:$D,'7. Particulates'!C109,EPS!$C:$C,'7. Particulates'!D109,EPS!$B:$B,'7. Particulates'!E109)/10^6</f>
        <v>#N/A</v>
      </c>
      <c r="K109" s="81">
        <f>SUMIFS('2020 EPA Data'!$D:$D,'2020 EPA Data'!$G:$G,C109,'2020 EPA Data'!$F:$F,I109)/metricton_to_shortton*INDEX(GWP!$C$2:$C$13,MATCH(C109,GWP!$B$2:$B$13,0))</f>
        <v>0</v>
      </c>
    </row>
    <row r="110" spans="3:12">
      <c r="C110" s="65" t="s">
        <v>1705</v>
      </c>
      <c r="D110" s="65" t="s">
        <v>1772</v>
      </c>
      <c r="E110" s="65" t="s">
        <v>2745</v>
      </c>
      <c r="I110" s="80" t="s">
        <v>2848</v>
      </c>
      <c r="J110" s="81" t="e">
        <f>SUMIFS(EPS!$J:$J,EPS!$D:$D,'7. Particulates'!C110,EPS!$C:$C,'7. Particulates'!D110,EPS!$B:$B,'7. Particulates'!E110)/10^6</f>
        <v>#N/A</v>
      </c>
      <c r="K110" s="81">
        <f>SUMIFS('2020 EPA Data'!$D:$D,'2020 EPA Data'!$G:$G,C110,'2020 EPA Data'!$F:$F,I110)/metricton_to_shortton*INDEX(GWP!$C$2:$C$13,MATCH(C110,GWP!$B$2:$B$13,0))</f>
        <v>0</v>
      </c>
    </row>
    <row r="111" spans="3:12">
      <c r="C111" s="65" t="s">
        <v>1705</v>
      </c>
      <c r="I111" s="80" t="s">
        <v>2854</v>
      </c>
      <c r="J111" s="81">
        <f>SUMIFS(EPS!$J:$J,EPS!$D:$D,'7. Particulates'!C111,EPS!$C:$C,'7. Particulates'!D111,EPS!$B:$B,'7. Particulates'!E111)/10^6</f>
        <v>0</v>
      </c>
      <c r="K111" s="81">
        <f>SUMIFS('2020 EPA Data'!$D:$D,'2020 EPA Data'!$G:$G,C111,'2020 EPA Data'!$F:$F,I111)/metricton_to_shortton</f>
        <v>9343150.2934746128</v>
      </c>
    </row>
    <row r="112" spans="3:12">
      <c r="I112" s="80" t="s">
        <v>1802</v>
      </c>
      <c r="J112" s="83" t="e">
        <f>SUM(J102:J111)</f>
        <v>#N/A</v>
      </c>
      <c r="K112" s="83">
        <f>SUM(K102:K111)</f>
        <v>15120717.402545564</v>
      </c>
    </row>
    <row r="113" spans="3:12">
      <c r="I113" s="80"/>
      <c r="J113" s="83"/>
      <c r="K113" s="83"/>
    </row>
    <row r="114" spans="3:12">
      <c r="I114" s="80"/>
      <c r="J114" s="83"/>
      <c r="K114" s="83"/>
    </row>
    <row r="115" spans="3:12">
      <c r="I115" s="80"/>
      <c r="J115" s="83"/>
      <c r="K115" s="83"/>
    </row>
    <row r="116" spans="3:12">
      <c r="I116" s="80"/>
      <c r="J116" s="83"/>
      <c r="K116" s="83"/>
    </row>
    <row r="117" spans="3:12">
      <c r="I117" s="80"/>
      <c r="J117" s="83"/>
      <c r="K117" s="83"/>
    </row>
    <row r="119" spans="3:12">
      <c r="G119" s="65">
        <v>7.7</v>
      </c>
    </row>
    <row r="120" spans="3:12">
      <c r="J120" s="80" t="s">
        <v>7224</v>
      </c>
      <c r="K120" s="80" t="s">
        <v>10639</v>
      </c>
    </row>
    <row r="121" spans="3:12">
      <c r="C121" s="65" t="s">
        <v>1706</v>
      </c>
      <c r="D121" s="65" t="s">
        <v>1768</v>
      </c>
      <c r="E121" s="65" t="s">
        <v>2745</v>
      </c>
      <c r="I121" s="80" t="s">
        <v>1982</v>
      </c>
      <c r="J121" s="81" t="e">
        <f>SUMIFS(EPS!$J:$J,EPS!$D:$D,'7. Particulates'!C121,EPS!$C:$C,'7. Particulates'!D121,EPS!$B:$B,'7. Particulates'!E121)/10^6</f>
        <v>#N/A</v>
      </c>
      <c r="K121" s="81">
        <f>SUMIFS('2020 EPA Data'!$D:$D,'2020 EPA Data'!$G:$G,C121,'2020 EPA Data'!$F:$F,I121)/metricton_to_shortton</f>
        <v>13352487.049922436</v>
      </c>
      <c r="L121" s="82"/>
    </row>
    <row r="122" spans="3:12">
      <c r="C122" s="65" t="s">
        <v>1706</v>
      </c>
      <c r="D122" s="65" t="s">
        <v>1769</v>
      </c>
      <c r="E122" s="65" t="s">
        <v>2745</v>
      </c>
      <c r="I122" s="80" t="s">
        <v>1983</v>
      </c>
      <c r="J122" s="81" t="e">
        <f>SUMIFS(EPS!$J:$J,EPS!$D:$D,'7. Particulates'!C122,EPS!$C:$C,'7. Particulates'!D122,EPS!$B:$B,'7. Particulates'!E122)/10^6</f>
        <v>#N/A</v>
      </c>
      <c r="K122" s="81">
        <f>SUMIFS('2020 EPA Data'!$D:$D,'2020 EPA Data'!$G:$G,C122,'2020 EPA Data'!$F:$F,I122)/metricton_to_shortton</f>
        <v>361778.44707931532</v>
      </c>
      <c r="L122" s="82"/>
    </row>
    <row r="123" spans="3:12">
      <c r="C123" s="65" t="s">
        <v>1706</v>
      </c>
      <c r="D123" s="65" t="s">
        <v>2842</v>
      </c>
      <c r="E123" s="65" t="s">
        <v>2745</v>
      </c>
      <c r="I123" s="80" t="s">
        <v>2846</v>
      </c>
      <c r="J123" s="81" t="e">
        <f>SUMIFS(EPS!$J:$J,EPS!$D:$D,'7. Particulates'!C123,EPS!$C:$C,'7. Particulates'!D123,EPS!$B:$B,'7. Particulates'!E123)/10^6</f>
        <v>#N/A</v>
      </c>
      <c r="K123" s="81">
        <f>SUMIFS('2020 EPA Data'!$D:$D,'2020 EPA Data'!$G:$G,C123,'2020 EPA Data'!$F:$F,I123)/metricton_to_shortton</f>
        <v>2968044.3795302594</v>
      </c>
      <c r="L123" s="82"/>
    </row>
    <row r="124" spans="3:12">
      <c r="C124" s="65" t="s">
        <v>1706</v>
      </c>
      <c r="D124" s="65" t="s">
        <v>2843</v>
      </c>
      <c r="E124" s="65" t="s">
        <v>2745</v>
      </c>
      <c r="I124" s="80" t="s">
        <v>2847</v>
      </c>
      <c r="J124" s="81" t="e">
        <f>SUMIFS(EPS!$J:$J,EPS!$D:$D,'7. Particulates'!C124,EPS!$C:$C,'7. Particulates'!D124,EPS!$B:$B,'7. Particulates'!E124)/10^6</f>
        <v>#N/A</v>
      </c>
      <c r="K124" s="81">
        <f>SUMIFS('2020 EPA Data'!$D:$D,'2020 EPA Data'!$G:$G,C124,'2020 EPA Data'!$F:$F,I124)/metricton_to_shortton</f>
        <v>224643.70276963833</v>
      </c>
      <c r="L124" s="82"/>
    </row>
    <row r="125" spans="3:12">
      <c r="C125" s="65" t="s">
        <v>1706</v>
      </c>
      <c r="D125" s="65" t="s">
        <v>2844</v>
      </c>
      <c r="E125" s="65" t="s">
        <v>2745</v>
      </c>
      <c r="I125" s="80" t="s">
        <v>1822</v>
      </c>
      <c r="J125" s="81" t="e">
        <f>SUMIFS(EPS!$J:$J,EPS!$D:$D,'7. Particulates'!C125,EPS!$C:$C,'7. Particulates'!D125,EPS!$B:$B,'7. Particulates'!E125)/10^6</f>
        <v>#N/A</v>
      </c>
      <c r="K125" s="81">
        <f>SUMIFS('2020 EPA Data'!$D:$D,'2020 EPA Data'!$G:$G,C125,'2020 EPA Data'!$F:$F,"*"&amp;I125&amp;"*")/metricton_to_shortton</f>
        <v>3569852.4008672698</v>
      </c>
      <c r="L125" s="82"/>
    </row>
    <row r="126" spans="3:12">
      <c r="C126" s="65" t="s">
        <v>1706</v>
      </c>
      <c r="I126" s="80" t="s">
        <v>3252</v>
      </c>
      <c r="J126" s="81">
        <f>SUMIFS(EPS!$J:$J,EPS!$D:$D,'7. Particulates'!C126,EPS!$C:$C,'7. Particulates'!D126,EPS!$B:$B,'7. Particulates'!E126)/10^6</f>
        <v>0</v>
      </c>
      <c r="K126" s="81">
        <f>SUMIFS('2020 EPA Data'!$D:$D,'2020 EPA Data'!$G:$G,C126,'2020 EPA Data'!$F:$F,I126)/metricton_to_shortton*INDEX(GWP!$C$2:$C$13,MATCH(C126,GWP!$B$2:$B$13,0))</f>
        <v>0</v>
      </c>
    </row>
    <row r="127" spans="3:12">
      <c r="C127" s="65" t="s">
        <v>1706</v>
      </c>
      <c r="D127" s="65" t="s">
        <v>1770</v>
      </c>
      <c r="E127" s="65" t="s">
        <v>2745</v>
      </c>
      <c r="I127" s="80" t="s">
        <v>1984</v>
      </c>
      <c r="J127" s="81" t="e">
        <f>SUMIFS(EPS!$J:$J,EPS!$D:$D,'7. Particulates'!C127,EPS!$C:$C,'7. Particulates'!D127,EPS!$B:$B,'7. Particulates'!E127)/10^6</f>
        <v>#N/A</v>
      </c>
      <c r="K127" s="81">
        <f>SUMIFS('2020 EPA Data'!$D:$D,'2020 EPA Data'!$G:$G,C127,'2020 EPA Data'!$F:$F,I127)/metricton_to_shortton*INDEX(GWP!$C$2:$C$13,MATCH(C127,GWP!$B$2:$B$13,0))</f>
        <v>0</v>
      </c>
    </row>
    <row r="128" spans="3:12">
      <c r="C128" s="65" t="s">
        <v>1706</v>
      </c>
      <c r="D128" s="65" t="s">
        <v>1771</v>
      </c>
      <c r="E128" s="65" t="s">
        <v>2745</v>
      </c>
      <c r="I128" s="80" t="s">
        <v>1985</v>
      </c>
      <c r="J128" s="81" t="e">
        <f>SUMIFS(EPS!$J:$J,EPS!$D:$D,'7. Particulates'!C128,EPS!$C:$C,'7. Particulates'!D128,EPS!$B:$B,'7. Particulates'!E128)/10^6</f>
        <v>#N/A</v>
      </c>
      <c r="K128" s="81">
        <f>SUMIFS('2020 EPA Data'!$D:$D,'2020 EPA Data'!$G:$G,C128,'2020 EPA Data'!$F:$F,I128)/metricton_to_shortton*INDEX(GWP!$C$2:$C$13,MATCH(C128,GWP!$B$2:$B$13,0))</f>
        <v>0</v>
      </c>
    </row>
    <row r="129" spans="3:12">
      <c r="C129" s="65" t="s">
        <v>1706</v>
      </c>
      <c r="D129" s="65" t="s">
        <v>1772</v>
      </c>
      <c r="E129" s="65" t="s">
        <v>2745</v>
      </c>
      <c r="I129" s="80" t="s">
        <v>2848</v>
      </c>
      <c r="J129" s="81" t="e">
        <f>SUMIFS(EPS!$J:$J,EPS!$D:$D,'7. Particulates'!C129,EPS!$C:$C,'7. Particulates'!D129,EPS!$B:$B,'7. Particulates'!E129)/10^6</f>
        <v>#N/A</v>
      </c>
      <c r="K129" s="81">
        <f>SUMIFS('2020 EPA Data'!$D:$D,'2020 EPA Data'!$G:$G,C129,'2020 EPA Data'!$F:$F,I129)/metricton_to_shortton*INDEX(GWP!$C$2:$C$13,MATCH(C129,GWP!$B$2:$B$13,0))</f>
        <v>0</v>
      </c>
    </row>
    <row r="130" spans="3:12">
      <c r="C130" s="65" t="s">
        <v>1706</v>
      </c>
      <c r="I130" s="80" t="s">
        <v>2854</v>
      </c>
      <c r="J130" s="81">
        <f>SUMIFS(EPS!$J:$J,EPS!$D:$D,'7. Particulates'!C130,EPS!$C:$C,'7. Particulates'!D130,EPS!$B:$B,'7. Particulates'!E130)/10^6</f>
        <v>0</v>
      </c>
      <c r="K130" s="81">
        <f>SUMIFS('2020 EPA Data'!$D:$D,'2020 EPA Data'!$G:$G,C130,'2020 EPA Data'!$F:$F,I130)/metricton_to_shortton</f>
        <v>39535356.660104692</v>
      </c>
    </row>
    <row r="131" spans="3:12">
      <c r="I131" s="80" t="s">
        <v>1802</v>
      </c>
      <c r="J131" s="83" t="e">
        <f>SUM(J121:J130)</f>
        <v>#N/A</v>
      </c>
      <c r="K131" s="83">
        <f>SUM(K121:K130)</f>
        <v>60012162.640273608</v>
      </c>
    </row>
    <row r="137" spans="3:12">
      <c r="G137" s="65">
        <v>7.8</v>
      </c>
    </row>
    <row r="138" spans="3:12">
      <c r="J138" s="80" t="s">
        <v>7224</v>
      </c>
      <c r="K138" s="80" t="s">
        <v>10639</v>
      </c>
    </row>
    <row r="139" spans="3:12">
      <c r="C139" s="65" t="s">
        <v>1708</v>
      </c>
      <c r="D139" s="65" t="s">
        <v>1768</v>
      </c>
      <c r="E139" s="65" t="s">
        <v>2745</v>
      </c>
      <c r="I139" s="80" t="s">
        <v>1982</v>
      </c>
      <c r="J139" s="81" t="e">
        <f>SUMIFS(EPS!$J:$J,EPS!$D:$D,'7. Particulates'!C139,EPS!$C:$C,'7. Particulates'!D139,EPS!$B:$B,'7. Particulates'!E139)/10^6</f>
        <v>#N/A</v>
      </c>
      <c r="K139" s="81">
        <f>SUMIFS('2020 EPA Data'!$D:$D,'2020 EPA Data'!$G:$G,C139,'2020 EPA Data'!$F:$F,I139)/metricton_to_shortton</f>
        <v>195852.34643612054</v>
      </c>
      <c r="L139" s="82"/>
    </row>
    <row r="140" spans="3:12">
      <c r="C140" s="65" t="s">
        <v>1708</v>
      </c>
      <c r="D140" s="65" t="s">
        <v>1769</v>
      </c>
      <c r="E140" s="65" t="s">
        <v>2745</v>
      </c>
      <c r="I140" s="80" t="s">
        <v>1983</v>
      </c>
      <c r="J140" s="81" t="e">
        <f>SUMIFS(EPS!$J:$J,EPS!$D:$D,'7. Particulates'!C140,EPS!$C:$C,'7. Particulates'!D140,EPS!$B:$B,'7. Particulates'!E140)/10^6</f>
        <v>#N/A</v>
      </c>
      <c r="K140" s="81">
        <f>SUMIFS('2020 EPA Data'!$D:$D,'2020 EPA Data'!$G:$G,C140,'2020 EPA Data'!$F:$F,I140)/metricton_to_shortton</f>
        <v>91268.336493363939</v>
      </c>
      <c r="L140" s="82"/>
    </row>
    <row r="141" spans="3:12">
      <c r="C141" s="65" t="s">
        <v>1708</v>
      </c>
      <c r="D141" s="65" t="s">
        <v>2842</v>
      </c>
      <c r="E141" s="65" t="s">
        <v>2745</v>
      </c>
      <c r="I141" s="80" t="s">
        <v>2846</v>
      </c>
      <c r="J141" s="81" t="e">
        <f>SUMIFS(EPS!$J:$J,EPS!$D:$D,'7. Particulates'!C141,EPS!$C:$C,'7. Particulates'!D141,EPS!$B:$B,'7. Particulates'!E141)/10^6</f>
        <v>#N/A</v>
      </c>
      <c r="K141" s="81">
        <f>SUMIFS('2020 EPA Data'!$D:$D,'2020 EPA Data'!$G:$G,C141,'2020 EPA Data'!$F:$F,I141)/metricton_to_shortton</f>
        <v>449161.30671045353</v>
      </c>
      <c r="L141" s="82"/>
    </row>
    <row r="142" spans="3:12">
      <c r="C142" s="65" t="s">
        <v>1708</v>
      </c>
      <c r="D142" s="65" t="s">
        <v>2843</v>
      </c>
      <c r="E142" s="65" t="s">
        <v>2745</v>
      </c>
      <c r="I142" s="80" t="s">
        <v>2847</v>
      </c>
      <c r="J142" s="81" t="e">
        <f>SUMIFS(EPS!$J:$J,EPS!$D:$D,'7. Particulates'!C142,EPS!$C:$C,'7. Particulates'!D142,EPS!$B:$B,'7. Particulates'!E142)/10^6</f>
        <v>#N/A</v>
      </c>
      <c r="K142" s="81">
        <f>SUMIFS('2020 EPA Data'!$D:$D,'2020 EPA Data'!$G:$G,C142,'2020 EPA Data'!$F:$F,I142)/metricton_to_shortton</f>
        <v>207873.46572198384</v>
      </c>
      <c r="L142" s="82"/>
    </row>
    <row r="143" spans="3:12">
      <c r="C143" s="65" t="s">
        <v>1708</v>
      </c>
      <c r="D143" s="65" t="s">
        <v>2844</v>
      </c>
      <c r="E143" s="65" t="s">
        <v>2745</v>
      </c>
      <c r="I143" s="80" t="s">
        <v>1822</v>
      </c>
      <c r="J143" s="81" t="e">
        <f>SUMIFS(EPS!$J:$J,EPS!$D:$D,'7. Particulates'!C143,EPS!$C:$C,'7. Particulates'!D143,EPS!$B:$B,'7. Particulates'!E143)/10^6</f>
        <v>#N/A</v>
      </c>
      <c r="K143" s="81">
        <f>SUMIFS('2020 EPA Data'!$D:$D,'2020 EPA Data'!$G:$G,C143,'2020 EPA Data'!$F:$F,"*"&amp;I143&amp;"*")/metricton_to_shortton</f>
        <v>1101290.018234435</v>
      </c>
      <c r="L143" s="82"/>
    </row>
    <row r="144" spans="3:12">
      <c r="C144" s="65" t="s">
        <v>1708</v>
      </c>
      <c r="I144" s="80" t="s">
        <v>3252</v>
      </c>
      <c r="J144" s="81">
        <f>SUMIFS(EPS!$J:$J,EPS!$D:$D,'7. Particulates'!C144,EPS!$C:$C,'7. Particulates'!D144,EPS!$B:$B,'7. Particulates'!E144)/10^6</f>
        <v>0</v>
      </c>
      <c r="K144" s="81">
        <f>SUMIFS('2020 EPA Data'!$D:$D,'2020 EPA Data'!$G:$G,C144,'2020 EPA Data'!$F:$F,I144)/metricton_to_shortton*INDEX(GWP!$C$2:$C$13,MATCH(C144,GWP!$B$2:$B$13,0))</f>
        <v>0</v>
      </c>
    </row>
    <row r="145" spans="3:11">
      <c r="C145" s="65" t="s">
        <v>1708</v>
      </c>
      <c r="D145" s="65" t="s">
        <v>1770</v>
      </c>
      <c r="E145" s="65" t="s">
        <v>2745</v>
      </c>
      <c r="I145" s="80" t="s">
        <v>1984</v>
      </c>
      <c r="J145" s="81" t="e">
        <f>SUMIFS(EPS!$J:$J,EPS!$D:$D,'7. Particulates'!C145,EPS!$C:$C,'7. Particulates'!D145,EPS!$B:$B,'7. Particulates'!E145)/10^6</f>
        <v>#N/A</v>
      </c>
      <c r="K145" s="81">
        <f>SUMIFS('2020 EPA Data'!$D:$D,'2020 EPA Data'!$G:$G,C145,'2020 EPA Data'!$F:$F,I145)/metricton_to_shortton*INDEX(GWP!$C$2:$C$13,MATCH(C145,GWP!$B$2:$B$13,0))</f>
        <v>0</v>
      </c>
    </row>
    <row r="146" spans="3:11">
      <c r="C146" s="65" t="s">
        <v>1708</v>
      </c>
      <c r="D146" s="65" t="s">
        <v>1771</v>
      </c>
      <c r="E146" s="65" t="s">
        <v>2745</v>
      </c>
      <c r="I146" s="80" t="s">
        <v>1985</v>
      </c>
      <c r="J146" s="81" t="e">
        <f>SUMIFS(EPS!$J:$J,EPS!$D:$D,'7. Particulates'!C146,EPS!$C:$C,'7. Particulates'!D146,EPS!$B:$B,'7. Particulates'!E146)/10^6</f>
        <v>#N/A</v>
      </c>
      <c r="K146" s="81">
        <f>SUMIFS('2020 EPA Data'!$D:$D,'2020 EPA Data'!$G:$G,C146,'2020 EPA Data'!$F:$F,I146)/metricton_to_shortton*INDEX(GWP!$C$2:$C$13,MATCH(C146,GWP!$B$2:$B$13,0))</f>
        <v>0</v>
      </c>
    </row>
    <row r="147" spans="3:11">
      <c r="C147" s="65" t="s">
        <v>1708</v>
      </c>
      <c r="D147" s="65" t="s">
        <v>1772</v>
      </c>
      <c r="E147" s="65" t="s">
        <v>2745</v>
      </c>
      <c r="I147" s="80" t="s">
        <v>2848</v>
      </c>
      <c r="J147" s="81" t="e">
        <f>SUMIFS(EPS!$J:$J,EPS!$D:$D,'7. Particulates'!C147,EPS!$C:$C,'7. Particulates'!D147,EPS!$B:$B,'7. Particulates'!E147)/10^6</f>
        <v>#N/A</v>
      </c>
      <c r="K147" s="81">
        <f>SUMIFS('2020 EPA Data'!$D:$D,'2020 EPA Data'!$G:$G,C147,'2020 EPA Data'!$F:$F,I147)/metricton_to_shortton*INDEX(GWP!$C$2:$C$13,MATCH(C147,GWP!$B$2:$B$13,0))</f>
        <v>0</v>
      </c>
    </row>
    <row r="148" spans="3:11">
      <c r="C148" s="65" t="s">
        <v>1708</v>
      </c>
      <c r="I148" s="80" t="s">
        <v>2854</v>
      </c>
      <c r="J148" s="81">
        <f>SUMIFS(EPS!$J:$J,EPS!$D:$D,'7. Particulates'!C148,EPS!$C:$C,'7. Particulates'!D148,EPS!$B:$B,'7. Particulates'!E148)/10^6</f>
        <v>0</v>
      </c>
      <c r="K148" s="81">
        <f>SUMIFS('2020 EPA Data'!$D:$D,'2020 EPA Data'!$G:$G,C148,'2020 EPA Data'!$F:$F,I148)/metricton_to_shortton</f>
        <v>13178431.657156337</v>
      </c>
    </row>
    <row r="149" spans="3:11">
      <c r="I149" s="80" t="s">
        <v>1802</v>
      </c>
      <c r="J149" s="83" t="e">
        <f>SUM(J139:J148)</f>
        <v>#N/A</v>
      </c>
      <c r="K149" s="83">
        <f>SUM(K139:K148)</f>
        <v>15223877.130752694</v>
      </c>
    </row>
  </sheetData>
  <phoneticPr fontId="3"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tabColor theme="9" tint="0.39997558519241921"/>
  </sheetPr>
  <dimension ref="A1:N5875"/>
  <sheetViews>
    <sheetView topLeftCell="A5836" workbookViewId="0">
      <selection activeCell="J5868" sqref="J5868"/>
    </sheetView>
  </sheetViews>
  <sheetFormatPr defaultRowHeight="15"/>
  <cols>
    <col min="1" max="1" width="93" customWidth="1"/>
    <col min="5" max="6" width="0" hidden="1" customWidth="1"/>
    <col min="7" max="7" width="13.85546875" hidden="1" customWidth="1"/>
    <col min="8" max="8" width="11.140625" customWidth="1"/>
    <col min="9" max="9" width="5.5703125" customWidth="1"/>
    <col min="10" max="10" width="6.7109375" style="2" customWidth="1"/>
    <col min="11" max="11" width="5.7109375" customWidth="1"/>
    <col min="12" max="12" width="13.85546875" style="4" customWidth="1"/>
    <col min="14" max="14" width="16.28515625" customWidth="1"/>
    <col min="15" max="15" width="16.85546875" customWidth="1"/>
  </cols>
  <sheetData>
    <row r="1" spans="1:14">
      <c r="A1" s="32" t="s">
        <v>1773</v>
      </c>
      <c r="B1" s="3" t="s">
        <v>1774</v>
      </c>
      <c r="C1" s="3" t="s">
        <v>1775</v>
      </c>
      <c r="D1" s="3" t="s">
        <v>1776</v>
      </c>
      <c r="E1" s="3" t="s">
        <v>1777</v>
      </c>
      <c r="F1" s="3" t="s">
        <v>1778</v>
      </c>
      <c r="G1" s="5" t="s">
        <v>1814</v>
      </c>
      <c r="H1" s="5" t="s">
        <v>1782</v>
      </c>
      <c r="I1" s="5" t="s">
        <v>1783</v>
      </c>
      <c r="J1" s="48" t="s">
        <v>7106</v>
      </c>
      <c r="K1" s="5" t="s">
        <v>1784</v>
      </c>
      <c r="L1" s="6" t="s">
        <v>2876</v>
      </c>
      <c r="M1" s="64"/>
      <c r="N1" s="29">
        <f>SUBTOTAL(9,L62:L1281)*million</f>
        <v>578791965.2152952</v>
      </c>
    </row>
    <row r="2" spans="1:14">
      <c r="A2" t="s">
        <v>20</v>
      </c>
      <c r="B2" t="s">
        <v>1</v>
      </c>
      <c r="C2" t="s">
        <v>1701</v>
      </c>
      <c r="D2" t="s">
        <v>1702</v>
      </c>
      <c r="E2" t="s">
        <v>1703</v>
      </c>
      <c r="F2" t="s">
        <v>1742</v>
      </c>
      <c r="H2" t="str">
        <f>INDEX('Vensim Variables'!$B:$B,MATCH(EPS!$B2,'Vensim Variables'!$A:$A,0))</f>
        <v>g pollutant</v>
      </c>
      <c r="I2" t="str">
        <f>IF(OR(C2="CO2",C2="CH4",C2="N2O",C2="F gases",C2="VOC",C2="CO",C2="NOx",C2="PM10",C2="PM25",C2="SOx",C2="BC",C2="OC"),C2,IF(OR(D2="CO2",D2="CH4",D2="N2O",D2="F gases",D2="VOC",D2="CO",D2="NOx",D2="PM10",D2="PM25",D2="SOx",D2="BC",D2="OC"),D2,IF(OR(E2="CO2",E2="CH4",E2="N2O",E2="F gases",E2="VOC",E2="CO",E2="NOx",E2="PM10",E2="PM25",E2="SOx",E2="BC",E2="OC"),E2,"NA")))</f>
        <v>CO2</v>
      </c>
      <c r="J2">
        <f>INDEX(NoSettings!$C:$C,MATCH(EPS!$A2,NoSettings!$A:$A,0))</f>
        <v>0</v>
      </c>
      <c r="K2">
        <f>INDEX(GWP!$C$2:$C$13,MATCH(EPS!I2,GWP!$B$2:$B$13,0))</f>
        <v>1</v>
      </c>
      <c r="L2" s="4">
        <f>IF(H2="g pollutant",K2*J2/10^12,IF(H2="MMTCO2e",J2,IF(H2="MWh",J2,0)))</f>
        <v>0</v>
      </c>
    </row>
    <row r="3" spans="1:14">
      <c r="A3" t="s">
        <v>21</v>
      </c>
      <c r="B3" t="s">
        <v>1</v>
      </c>
      <c r="C3" t="s">
        <v>1701</v>
      </c>
      <c r="D3" t="s">
        <v>1702</v>
      </c>
      <c r="E3" t="s">
        <v>1703</v>
      </c>
      <c r="F3" t="s">
        <v>1743</v>
      </c>
      <c r="H3" t="str">
        <f>INDEX('Vensim Variables'!$B:$B,MATCH(EPS!$B3,'Vensim Variables'!$A:$A,0))</f>
        <v>g pollutant</v>
      </c>
      <c r="I3" t="str">
        <f t="shared" ref="I3:I66" si="0">IF(OR(C3="CO2",C3="CH4",C3="N2O",C3="F gases",C3="VOC",C3="CO",C3="NOx",C3="PM10",C3="PM25",C3="SOx",C3="BC",C3="OC"),C3,IF(OR(D3="CO2",D3="CH4",D3="N2O",D3="F gases",D3="VOC",D3="CO",D3="NOx",D3="PM10",D3="PM25",D3="SOx",D3="BC",D3="OC"),D3,IF(OR(E3="CO2",E3="CH4",E3="N2O",E3="F gases",E3="VOC",E3="CO",E3="NOx",E3="PM10",E3="PM25",E3="SOx",E3="BC",E3="OC"),E3,"NA")))</f>
        <v>CO2</v>
      </c>
      <c r="J3">
        <f>INDEX(NoSettings!$C:$C,MATCH(EPS!$A3,NoSettings!$A:$A,0))</f>
        <v>53417600000</v>
      </c>
      <c r="K3">
        <f>INDEX(GWP!$C$2:$C$13,MATCH(EPS!I3,GWP!$B$2:$B$13,0))</f>
        <v>1</v>
      </c>
      <c r="L3" s="4">
        <f>IF(H3="g pollutant",K3*J3/10^12,IF(H3="MMTCO2e",J3,IF(H3="MWh",J3,0)))</f>
        <v>5.3417600000000003E-2</v>
      </c>
    </row>
    <row r="4" spans="1:14">
      <c r="A4" t="s">
        <v>22</v>
      </c>
      <c r="B4" t="s">
        <v>1</v>
      </c>
      <c r="C4" t="s">
        <v>1701</v>
      </c>
      <c r="D4" t="s">
        <v>1702</v>
      </c>
      <c r="E4" t="s">
        <v>1703</v>
      </c>
      <c r="F4" t="s">
        <v>1744</v>
      </c>
      <c r="H4" t="str">
        <f>INDEX('Vensim Variables'!$B:$B,MATCH(EPS!$B4,'Vensim Variables'!$A:$A,0))</f>
        <v>g pollutant</v>
      </c>
      <c r="I4" t="str">
        <f t="shared" si="0"/>
        <v>CO2</v>
      </c>
      <c r="J4">
        <f>INDEX(NoSettings!$C:$C,MATCH(EPS!$A4,NoSettings!$A:$A,0))</f>
        <v>968772000000000</v>
      </c>
      <c r="K4">
        <f>INDEX(GWP!$C$2:$C$13,MATCH(EPS!I4,GWP!$B$2:$B$13,0))</f>
        <v>1</v>
      </c>
      <c r="L4" s="4">
        <f t="shared" ref="L4:L66" si="1">IF(H4="g pollutant",K4*J4/10^12,IF(H4="MMTCO2e",J4,IF(H4="MWh",J4,0)))</f>
        <v>968.77200000000005</v>
      </c>
    </row>
    <row r="5" spans="1:14">
      <c r="A5" t="s">
        <v>23</v>
      </c>
      <c r="B5" t="s">
        <v>1</v>
      </c>
      <c r="C5" t="s">
        <v>1701</v>
      </c>
      <c r="D5" t="s">
        <v>1702</v>
      </c>
      <c r="E5" t="s">
        <v>1703</v>
      </c>
      <c r="F5" t="s">
        <v>1745</v>
      </c>
      <c r="H5" t="str">
        <f>INDEX('Vensim Variables'!$B:$B,MATCH(EPS!$B5,'Vensim Variables'!$A:$A,0))</f>
        <v>g pollutant</v>
      </c>
      <c r="I5" t="str">
        <f t="shared" si="0"/>
        <v>CO2</v>
      </c>
      <c r="J5">
        <f>INDEX(NoSettings!$C:$C,MATCH(EPS!$A5,NoSettings!$A:$A,0))</f>
        <v>4619900000000</v>
      </c>
      <c r="K5">
        <f>INDEX(GWP!$C$2:$C$13,MATCH(EPS!I5,GWP!$B$2:$B$13,0))</f>
        <v>1</v>
      </c>
      <c r="L5" s="4">
        <f t="shared" si="1"/>
        <v>4.6199000000000003</v>
      </c>
    </row>
    <row r="6" spans="1:14">
      <c r="A6" t="s">
        <v>24</v>
      </c>
      <c r="B6" t="s">
        <v>1</v>
      </c>
      <c r="C6" t="s">
        <v>1701</v>
      </c>
      <c r="D6" t="s">
        <v>1702</v>
      </c>
      <c r="E6" t="s">
        <v>1703</v>
      </c>
      <c r="F6" t="s">
        <v>1746</v>
      </c>
      <c r="H6" t="str">
        <f>INDEX('Vensim Variables'!$B:$B,MATCH(EPS!$B6,'Vensim Variables'!$A:$A,0))</f>
        <v>g pollutant</v>
      </c>
      <c r="I6" t="str">
        <f t="shared" si="0"/>
        <v>CO2</v>
      </c>
      <c r="J6">
        <f>INDEX(NoSettings!$C:$C,MATCH(EPS!$A6,NoSettings!$A:$A,0))</f>
        <v>0</v>
      </c>
      <c r="K6">
        <f>INDEX(GWP!$C$2:$C$13,MATCH(EPS!I6,GWP!$B$2:$B$13,0))</f>
        <v>1</v>
      </c>
      <c r="L6" s="4">
        <f t="shared" si="1"/>
        <v>0</v>
      </c>
    </row>
    <row r="7" spans="1:14">
      <c r="A7" t="s">
        <v>25</v>
      </c>
      <c r="B7" t="s">
        <v>1</v>
      </c>
      <c r="C7" t="s">
        <v>1701</v>
      </c>
      <c r="D7" t="s">
        <v>1702</v>
      </c>
      <c r="E7" t="s">
        <v>1703</v>
      </c>
      <c r="F7" t="s">
        <v>1747</v>
      </c>
      <c r="H7" t="str">
        <f>INDEX('Vensim Variables'!$B:$B,MATCH(EPS!$B7,'Vensim Variables'!$A:$A,0))</f>
        <v>g pollutant</v>
      </c>
      <c r="I7" t="str">
        <f t="shared" si="0"/>
        <v>CO2</v>
      </c>
      <c r="J7">
        <f>INDEX(NoSettings!$C:$C,MATCH(EPS!$A7,NoSettings!$A:$A,0))</f>
        <v>0</v>
      </c>
      <c r="K7">
        <f>INDEX(GWP!$C$2:$C$13,MATCH(EPS!I7,GWP!$B$2:$B$13,0))</f>
        <v>1</v>
      </c>
      <c r="L7" s="4">
        <f t="shared" si="1"/>
        <v>0</v>
      </c>
    </row>
    <row r="8" spans="1:14">
      <c r="A8" t="s">
        <v>26</v>
      </c>
      <c r="B8" t="s">
        <v>1</v>
      </c>
      <c r="C8" t="s">
        <v>1701</v>
      </c>
      <c r="D8" t="s">
        <v>1702</v>
      </c>
      <c r="E8" t="s">
        <v>1703</v>
      </c>
      <c r="F8" t="s">
        <v>1748</v>
      </c>
      <c r="H8" t="str">
        <f>INDEX('Vensim Variables'!$B:$B,MATCH(EPS!$B8,'Vensim Variables'!$A:$A,0))</f>
        <v>g pollutant</v>
      </c>
      <c r="I8" t="str">
        <f t="shared" si="0"/>
        <v>CO2</v>
      </c>
      <c r="J8">
        <f>INDEX(NoSettings!$C:$C,MATCH(EPS!$A8,NoSettings!$A:$A,0))</f>
        <v>0</v>
      </c>
      <c r="K8">
        <f>INDEX(GWP!$C$2:$C$13,MATCH(EPS!I8,GWP!$B$2:$B$13,0))</f>
        <v>1</v>
      </c>
      <c r="L8" s="4">
        <f t="shared" si="1"/>
        <v>0</v>
      </c>
    </row>
    <row r="9" spans="1:14">
      <c r="A9" t="s">
        <v>27</v>
      </c>
      <c r="B9" t="s">
        <v>1</v>
      </c>
      <c r="C9" t="s">
        <v>1701</v>
      </c>
      <c r="D9" t="s">
        <v>1702</v>
      </c>
      <c r="E9" t="s">
        <v>1703</v>
      </c>
      <c r="F9" t="s">
        <v>1749</v>
      </c>
      <c r="H9" t="str">
        <f>INDEX('Vensim Variables'!$B:$B,MATCH(EPS!$B9,'Vensim Variables'!$A:$A,0))</f>
        <v>g pollutant</v>
      </c>
      <c r="I9" t="str">
        <f t="shared" si="0"/>
        <v>CO2</v>
      </c>
      <c r="J9">
        <f>INDEX(NoSettings!$C:$C,MATCH(EPS!$A9,NoSettings!$A:$A,0))</f>
        <v>0</v>
      </c>
      <c r="K9">
        <f>INDEX(GWP!$C$2:$C$13,MATCH(EPS!I9,GWP!$B$2:$B$13,0))</f>
        <v>1</v>
      </c>
      <c r="L9" s="4">
        <f t="shared" si="1"/>
        <v>0</v>
      </c>
    </row>
    <row r="10" spans="1:14">
      <c r="A10" t="s">
        <v>28</v>
      </c>
      <c r="B10" t="s">
        <v>1</v>
      </c>
      <c r="C10" t="s">
        <v>1701</v>
      </c>
      <c r="D10" t="s">
        <v>1702</v>
      </c>
      <c r="E10" t="s">
        <v>1703</v>
      </c>
      <c r="F10" t="s">
        <v>1750</v>
      </c>
      <c r="H10" t="str">
        <f>INDEX('Vensim Variables'!$B:$B,MATCH(EPS!$B10,'Vensim Variables'!$A:$A,0))</f>
        <v>g pollutant</v>
      </c>
      <c r="I10" t="str">
        <f t="shared" si="0"/>
        <v>CO2</v>
      </c>
      <c r="J10">
        <f>INDEX(NoSettings!$C:$C,MATCH(EPS!$A10,NoSettings!$A:$A,0))</f>
        <v>90425500000</v>
      </c>
      <c r="K10">
        <f>INDEX(GWP!$C$2:$C$13,MATCH(EPS!I10,GWP!$B$2:$B$13,0))</f>
        <v>1</v>
      </c>
      <c r="L10" s="4">
        <f t="shared" si="1"/>
        <v>9.0425500000000006E-2</v>
      </c>
    </row>
    <row r="11" spans="1:14">
      <c r="A11" t="s">
        <v>29</v>
      </c>
      <c r="B11" t="s">
        <v>1</v>
      </c>
      <c r="C11" t="s">
        <v>1701</v>
      </c>
      <c r="D11" t="s">
        <v>1702</v>
      </c>
      <c r="E11" t="s">
        <v>1703</v>
      </c>
      <c r="F11" t="s">
        <v>1751</v>
      </c>
      <c r="H11" t="str">
        <f>INDEX('Vensim Variables'!$B:$B,MATCH(EPS!$B11,'Vensim Variables'!$A:$A,0))</f>
        <v>g pollutant</v>
      </c>
      <c r="I11" t="str">
        <f t="shared" si="0"/>
        <v>CO2</v>
      </c>
      <c r="J11">
        <f>INDEX(NoSettings!$C:$C,MATCH(EPS!$A11,NoSettings!$A:$A,0))</f>
        <v>0</v>
      </c>
      <c r="K11">
        <f>INDEX(GWP!$C$2:$C$13,MATCH(EPS!I11,GWP!$B$2:$B$13,0))</f>
        <v>1</v>
      </c>
      <c r="L11" s="4">
        <f t="shared" si="1"/>
        <v>0</v>
      </c>
    </row>
    <row r="12" spans="1:14">
      <c r="A12" t="s">
        <v>30</v>
      </c>
      <c r="B12" t="s">
        <v>1</v>
      </c>
      <c r="C12" t="s">
        <v>1701</v>
      </c>
      <c r="D12" t="s">
        <v>1702</v>
      </c>
      <c r="E12" t="s">
        <v>1704</v>
      </c>
      <c r="F12" t="s">
        <v>1742</v>
      </c>
      <c r="H12" t="str">
        <f>INDEX('Vensim Variables'!$B:$B,MATCH(EPS!$B12,'Vensim Variables'!$A:$A,0))</f>
        <v>g pollutant</v>
      </c>
      <c r="I12" t="str">
        <f t="shared" si="0"/>
        <v>CO2</v>
      </c>
      <c r="J12">
        <f>INDEX(NoSettings!$C:$C,MATCH(EPS!$A12,NoSettings!$A:$A,0))</f>
        <v>0</v>
      </c>
      <c r="K12">
        <f>INDEX(GWP!$C$2:$C$13,MATCH(EPS!I12,GWP!$B$2:$B$13,0))</f>
        <v>1</v>
      </c>
      <c r="L12" s="4">
        <f t="shared" si="1"/>
        <v>0</v>
      </c>
    </row>
    <row r="13" spans="1:14">
      <c r="A13" t="s">
        <v>31</v>
      </c>
      <c r="B13" t="s">
        <v>1</v>
      </c>
      <c r="C13" t="s">
        <v>1701</v>
      </c>
      <c r="D13" t="s">
        <v>1702</v>
      </c>
      <c r="E13" t="s">
        <v>1704</v>
      </c>
      <c r="F13" t="s">
        <v>1743</v>
      </c>
      <c r="H13" t="str">
        <f>INDEX('Vensim Variables'!$B:$B,MATCH(EPS!$B13,'Vensim Variables'!$A:$A,0))</f>
        <v>g pollutant</v>
      </c>
      <c r="I13" t="str">
        <f t="shared" si="0"/>
        <v>CO2</v>
      </c>
      <c r="J13">
        <f>INDEX(NoSettings!$C:$C,MATCH(EPS!$A13,NoSettings!$A:$A,0))</f>
        <v>113334000000</v>
      </c>
      <c r="K13">
        <f>INDEX(GWP!$C$2:$C$13,MATCH(EPS!I13,GWP!$B$2:$B$13,0))</f>
        <v>1</v>
      </c>
      <c r="L13" s="4">
        <f t="shared" si="1"/>
        <v>0.113334</v>
      </c>
    </row>
    <row r="14" spans="1:14">
      <c r="A14" t="s">
        <v>32</v>
      </c>
      <c r="B14" t="s">
        <v>1</v>
      </c>
      <c r="C14" t="s">
        <v>1701</v>
      </c>
      <c r="D14" t="s">
        <v>1702</v>
      </c>
      <c r="E14" t="s">
        <v>1704</v>
      </c>
      <c r="F14" t="s">
        <v>1744</v>
      </c>
      <c r="H14" t="str">
        <f>INDEX('Vensim Variables'!$B:$B,MATCH(EPS!$B14,'Vensim Variables'!$A:$A,0))</f>
        <v>g pollutant</v>
      </c>
      <c r="I14" t="str">
        <f t="shared" si="0"/>
        <v>CO2</v>
      </c>
      <c r="J14">
        <f>INDEX(NoSettings!$C:$C,MATCH(EPS!$A14,NoSettings!$A:$A,0))</f>
        <v>84380600000000</v>
      </c>
      <c r="K14">
        <f>INDEX(GWP!$C$2:$C$13,MATCH(EPS!I14,GWP!$B$2:$B$13,0))</f>
        <v>1</v>
      </c>
      <c r="L14" s="4">
        <f t="shared" si="1"/>
        <v>84.380600000000001</v>
      </c>
    </row>
    <row r="15" spans="1:14">
      <c r="A15" t="s">
        <v>33</v>
      </c>
      <c r="B15" t="s">
        <v>1</v>
      </c>
      <c r="C15" t="s">
        <v>1701</v>
      </c>
      <c r="D15" t="s">
        <v>1702</v>
      </c>
      <c r="E15" t="s">
        <v>1704</v>
      </c>
      <c r="F15" t="s">
        <v>1745</v>
      </c>
      <c r="H15" t="str">
        <f>INDEX('Vensim Variables'!$B:$B,MATCH(EPS!$B15,'Vensim Variables'!$A:$A,0))</f>
        <v>g pollutant</v>
      </c>
      <c r="I15" t="str">
        <f t="shared" si="0"/>
        <v>CO2</v>
      </c>
      <c r="J15">
        <f>INDEX(NoSettings!$C:$C,MATCH(EPS!$A15,NoSettings!$A:$A,0))</f>
        <v>97010400000000</v>
      </c>
      <c r="K15">
        <f>INDEX(GWP!$C$2:$C$13,MATCH(EPS!I15,GWP!$B$2:$B$13,0))</f>
        <v>1</v>
      </c>
      <c r="L15" s="4">
        <f t="shared" si="1"/>
        <v>97.010400000000004</v>
      </c>
    </row>
    <row r="16" spans="1:14">
      <c r="A16" t="s">
        <v>34</v>
      </c>
      <c r="B16" t="s">
        <v>1</v>
      </c>
      <c r="C16" t="s">
        <v>1701</v>
      </c>
      <c r="D16" t="s">
        <v>1702</v>
      </c>
      <c r="E16" t="s">
        <v>1704</v>
      </c>
      <c r="F16" t="s">
        <v>1746</v>
      </c>
      <c r="H16" t="str">
        <f>INDEX('Vensim Variables'!$B:$B,MATCH(EPS!$B16,'Vensim Variables'!$A:$A,0))</f>
        <v>g pollutant</v>
      </c>
      <c r="I16" t="str">
        <f t="shared" si="0"/>
        <v>CO2</v>
      </c>
      <c r="J16">
        <f>INDEX(NoSettings!$C:$C,MATCH(EPS!$A16,NoSettings!$A:$A,0))</f>
        <v>0</v>
      </c>
      <c r="K16">
        <f>INDEX(GWP!$C$2:$C$13,MATCH(EPS!I16,GWP!$B$2:$B$13,0))</f>
        <v>1</v>
      </c>
      <c r="L16" s="4">
        <f t="shared" si="1"/>
        <v>0</v>
      </c>
    </row>
    <row r="17" spans="1:12">
      <c r="A17" t="s">
        <v>35</v>
      </c>
      <c r="B17" t="s">
        <v>1</v>
      </c>
      <c r="C17" t="s">
        <v>1701</v>
      </c>
      <c r="D17" t="s">
        <v>1702</v>
      </c>
      <c r="E17" t="s">
        <v>1704</v>
      </c>
      <c r="F17" t="s">
        <v>1747</v>
      </c>
      <c r="H17" t="str">
        <f>INDEX('Vensim Variables'!$B:$B,MATCH(EPS!$B17,'Vensim Variables'!$A:$A,0))</f>
        <v>g pollutant</v>
      </c>
      <c r="I17" t="str">
        <f t="shared" si="0"/>
        <v>CO2</v>
      </c>
      <c r="J17">
        <f>INDEX(NoSettings!$C:$C,MATCH(EPS!$A17,NoSettings!$A:$A,0))</f>
        <v>0</v>
      </c>
      <c r="K17">
        <f>INDEX(GWP!$C$2:$C$13,MATCH(EPS!I17,GWP!$B$2:$B$13,0))</f>
        <v>1</v>
      </c>
      <c r="L17" s="4">
        <f t="shared" si="1"/>
        <v>0</v>
      </c>
    </row>
    <row r="18" spans="1:12">
      <c r="A18" t="s">
        <v>36</v>
      </c>
      <c r="B18" t="s">
        <v>1</v>
      </c>
      <c r="C18" t="s">
        <v>1701</v>
      </c>
      <c r="D18" t="s">
        <v>1702</v>
      </c>
      <c r="E18" t="s">
        <v>1704</v>
      </c>
      <c r="F18" t="s">
        <v>1748</v>
      </c>
      <c r="H18" t="str">
        <f>INDEX('Vensim Variables'!$B:$B,MATCH(EPS!$B18,'Vensim Variables'!$A:$A,0))</f>
        <v>g pollutant</v>
      </c>
      <c r="I18" t="str">
        <f t="shared" si="0"/>
        <v>CO2</v>
      </c>
      <c r="J18">
        <f>INDEX(NoSettings!$C:$C,MATCH(EPS!$A18,NoSettings!$A:$A,0))</f>
        <v>0</v>
      </c>
      <c r="K18">
        <f>INDEX(GWP!$C$2:$C$13,MATCH(EPS!I18,GWP!$B$2:$B$13,0))</f>
        <v>1</v>
      </c>
      <c r="L18" s="4">
        <f t="shared" si="1"/>
        <v>0</v>
      </c>
    </row>
    <row r="19" spans="1:12">
      <c r="A19" t="s">
        <v>37</v>
      </c>
      <c r="B19" t="s">
        <v>1</v>
      </c>
      <c r="C19" t="s">
        <v>1701</v>
      </c>
      <c r="D19" t="s">
        <v>1702</v>
      </c>
      <c r="E19" t="s">
        <v>1704</v>
      </c>
      <c r="F19" t="s">
        <v>1749</v>
      </c>
      <c r="H19" t="str">
        <f>INDEX('Vensim Variables'!$B:$B,MATCH(EPS!$B19,'Vensim Variables'!$A:$A,0))</f>
        <v>g pollutant</v>
      </c>
      <c r="I19" t="str">
        <f t="shared" si="0"/>
        <v>CO2</v>
      </c>
      <c r="J19">
        <f>INDEX(NoSettings!$C:$C,MATCH(EPS!$A19,NoSettings!$A:$A,0))</f>
        <v>0</v>
      </c>
      <c r="K19">
        <f>INDEX(GWP!$C$2:$C$13,MATCH(EPS!I19,GWP!$B$2:$B$13,0))</f>
        <v>1</v>
      </c>
      <c r="L19" s="4">
        <f t="shared" si="1"/>
        <v>0</v>
      </c>
    </row>
    <row r="20" spans="1:12">
      <c r="A20" t="s">
        <v>38</v>
      </c>
      <c r="B20" t="s">
        <v>1</v>
      </c>
      <c r="C20" t="s">
        <v>1701</v>
      </c>
      <c r="D20" t="s">
        <v>1702</v>
      </c>
      <c r="E20" t="s">
        <v>1704</v>
      </c>
      <c r="F20" t="s">
        <v>1750</v>
      </c>
      <c r="H20" t="str">
        <f>INDEX('Vensim Variables'!$B:$B,MATCH(EPS!$B20,'Vensim Variables'!$A:$A,0))</f>
        <v>g pollutant</v>
      </c>
      <c r="I20" t="str">
        <f t="shared" si="0"/>
        <v>CO2</v>
      </c>
      <c r="J20">
        <f>INDEX(NoSettings!$C:$C,MATCH(EPS!$A20,NoSettings!$A:$A,0))</f>
        <v>39560300000</v>
      </c>
      <c r="K20">
        <f>INDEX(GWP!$C$2:$C$13,MATCH(EPS!I20,GWP!$B$2:$B$13,0))</f>
        <v>1</v>
      </c>
      <c r="L20" s="4">
        <f t="shared" si="1"/>
        <v>3.95603E-2</v>
      </c>
    </row>
    <row r="21" spans="1:12">
      <c r="A21" t="s">
        <v>39</v>
      </c>
      <c r="B21" t="s">
        <v>1</v>
      </c>
      <c r="C21" t="s">
        <v>1701</v>
      </c>
      <c r="D21" t="s">
        <v>1702</v>
      </c>
      <c r="E21" t="s">
        <v>1704</v>
      </c>
      <c r="F21" t="s">
        <v>1751</v>
      </c>
      <c r="H21" t="str">
        <f>INDEX('Vensim Variables'!$B:$B,MATCH(EPS!$B21,'Vensim Variables'!$A:$A,0))</f>
        <v>g pollutant</v>
      </c>
      <c r="I21" t="str">
        <f t="shared" si="0"/>
        <v>CO2</v>
      </c>
      <c r="J21">
        <f>INDEX(NoSettings!$C:$C,MATCH(EPS!$A21,NoSettings!$A:$A,0))</f>
        <v>0</v>
      </c>
      <c r="K21">
        <f>INDEX(GWP!$C$2:$C$13,MATCH(EPS!I21,GWP!$B$2:$B$13,0))</f>
        <v>1</v>
      </c>
      <c r="L21" s="4">
        <f t="shared" si="1"/>
        <v>0</v>
      </c>
    </row>
    <row r="22" spans="1:12">
      <c r="A22" t="s">
        <v>40</v>
      </c>
      <c r="B22" t="s">
        <v>1</v>
      </c>
      <c r="C22" t="s">
        <v>1701</v>
      </c>
      <c r="D22" t="s">
        <v>1705</v>
      </c>
      <c r="E22" t="s">
        <v>1703</v>
      </c>
      <c r="F22" t="s">
        <v>1742</v>
      </c>
      <c r="H22" t="str">
        <f>INDEX('Vensim Variables'!$B:$B,MATCH(EPS!$B22,'Vensim Variables'!$A:$A,0))</f>
        <v>g pollutant</v>
      </c>
      <c r="I22" t="str">
        <f t="shared" si="0"/>
        <v>VOC</v>
      </c>
      <c r="J22">
        <f>INDEX(NoSettings!$C:$C,MATCH(EPS!$A22,NoSettings!$A:$A,0))</f>
        <v>0</v>
      </c>
      <c r="K22">
        <f>INDEX(GWP!$C$2:$C$13,MATCH(EPS!I22,GWP!$B$2:$B$13,0))</f>
        <v>0</v>
      </c>
      <c r="L22" s="4">
        <f t="shared" si="1"/>
        <v>0</v>
      </c>
    </row>
    <row r="23" spans="1:12">
      <c r="A23" t="s">
        <v>41</v>
      </c>
      <c r="B23" t="s">
        <v>1</v>
      </c>
      <c r="C23" t="s">
        <v>1701</v>
      </c>
      <c r="D23" t="s">
        <v>1705</v>
      </c>
      <c r="E23" t="s">
        <v>1703</v>
      </c>
      <c r="F23" t="s">
        <v>1743</v>
      </c>
      <c r="H23" t="str">
        <f>INDEX('Vensim Variables'!$B:$B,MATCH(EPS!$B23,'Vensim Variables'!$A:$A,0))</f>
        <v>g pollutant</v>
      </c>
      <c r="I23" t="str">
        <f t="shared" si="0"/>
        <v>VOC</v>
      </c>
      <c r="J23">
        <f>INDEX(NoSettings!$C:$C,MATCH(EPS!$A23,NoSettings!$A:$A,0))</f>
        <v>34978900</v>
      </c>
      <c r="K23">
        <f>INDEX(GWP!$C$2:$C$13,MATCH(EPS!I23,GWP!$B$2:$B$13,0))</f>
        <v>0</v>
      </c>
      <c r="L23" s="4">
        <f t="shared" si="1"/>
        <v>0</v>
      </c>
    </row>
    <row r="24" spans="1:12">
      <c r="A24" t="s">
        <v>42</v>
      </c>
      <c r="B24" t="s">
        <v>1</v>
      </c>
      <c r="C24" t="s">
        <v>1701</v>
      </c>
      <c r="D24" t="s">
        <v>1705</v>
      </c>
      <c r="E24" t="s">
        <v>1703</v>
      </c>
      <c r="F24" t="s">
        <v>1744</v>
      </c>
      <c r="H24" t="str">
        <f>INDEX('Vensim Variables'!$B:$B,MATCH(EPS!$B24,'Vensim Variables'!$A:$A,0))</f>
        <v>g pollutant</v>
      </c>
      <c r="I24" t="str">
        <f t="shared" si="0"/>
        <v>VOC</v>
      </c>
      <c r="J24">
        <f>INDEX(NoSettings!$C:$C,MATCH(EPS!$A24,NoSettings!$A:$A,0))</f>
        <v>737258000000</v>
      </c>
      <c r="K24">
        <f>INDEX(GWP!$C$2:$C$13,MATCH(EPS!I24,GWP!$B$2:$B$13,0))</f>
        <v>0</v>
      </c>
      <c r="L24" s="4">
        <f t="shared" si="1"/>
        <v>0</v>
      </c>
    </row>
    <row r="25" spans="1:12">
      <c r="A25" t="s">
        <v>43</v>
      </c>
      <c r="B25" t="s">
        <v>1</v>
      </c>
      <c r="C25" t="s">
        <v>1701</v>
      </c>
      <c r="D25" t="s">
        <v>1705</v>
      </c>
      <c r="E25" t="s">
        <v>1703</v>
      </c>
      <c r="F25" t="s">
        <v>1745</v>
      </c>
      <c r="H25" t="str">
        <f>INDEX('Vensim Variables'!$B:$B,MATCH(EPS!$B25,'Vensim Variables'!$A:$A,0))</f>
        <v>g pollutant</v>
      </c>
      <c r="I25" t="str">
        <f t="shared" si="0"/>
        <v>VOC</v>
      </c>
      <c r="J25">
        <f>INDEX(NoSettings!$C:$C,MATCH(EPS!$A25,NoSettings!$A:$A,0))</f>
        <v>4400350000</v>
      </c>
      <c r="K25">
        <f>INDEX(GWP!$C$2:$C$13,MATCH(EPS!I25,GWP!$B$2:$B$13,0))</f>
        <v>0</v>
      </c>
      <c r="L25" s="4">
        <f t="shared" si="1"/>
        <v>0</v>
      </c>
    </row>
    <row r="26" spans="1:12">
      <c r="A26" t="s">
        <v>44</v>
      </c>
      <c r="B26" t="s">
        <v>1</v>
      </c>
      <c r="C26" t="s">
        <v>1701</v>
      </c>
      <c r="D26" t="s">
        <v>1705</v>
      </c>
      <c r="E26" t="s">
        <v>1703</v>
      </c>
      <c r="F26" t="s">
        <v>1746</v>
      </c>
      <c r="H26" t="str">
        <f>INDEX('Vensim Variables'!$B:$B,MATCH(EPS!$B26,'Vensim Variables'!$A:$A,0))</f>
        <v>g pollutant</v>
      </c>
      <c r="I26" t="str">
        <f t="shared" si="0"/>
        <v>VOC</v>
      </c>
      <c r="J26">
        <f>INDEX(NoSettings!$C:$C,MATCH(EPS!$A26,NoSettings!$A:$A,0))</f>
        <v>57972300000</v>
      </c>
      <c r="K26">
        <f>INDEX(GWP!$C$2:$C$13,MATCH(EPS!I26,GWP!$B$2:$B$13,0))</f>
        <v>0</v>
      </c>
      <c r="L26" s="4">
        <f t="shared" si="1"/>
        <v>0</v>
      </c>
    </row>
    <row r="27" spans="1:12">
      <c r="A27" t="s">
        <v>45</v>
      </c>
      <c r="B27" t="s">
        <v>1</v>
      </c>
      <c r="C27" t="s">
        <v>1701</v>
      </c>
      <c r="D27" t="s">
        <v>1705</v>
      </c>
      <c r="E27" t="s">
        <v>1703</v>
      </c>
      <c r="F27" t="s">
        <v>1747</v>
      </c>
      <c r="H27" t="str">
        <f>INDEX('Vensim Variables'!$B:$B,MATCH(EPS!$B27,'Vensim Variables'!$A:$A,0))</f>
        <v>g pollutant</v>
      </c>
      <c r="I27" t="str">
        <f t="shared" si="0"/>
        <v>VOC</v>
      </c>
      <c r="J27">
        <f>INDEX(NoSettings!$C:$C,MATCH(EPS!$A27,NoSettings!$A:$A,0))</f>
        <v>181371000</v>
      </c>
      <c r="K27">
        <f>INDEX(GWP!$C$2:$C$13,MATCH(EPS!I27,GWP!$B$2:$B$13,0))</f>
        <v>0</v>
      </c>
      <c r="L27" s="4">
        <f t="shared" si="1"/>
        <v>0</v>
      </c>
    </row>
    <row r="28" spans="1:12">
      <c r="A28" t="s">
        <v>46</v>
      </c>
      <c r="B28" t="s">
        <v>1</v>
      </c>
      <c r="C28" t="s">
        <v>1701</v>
      </c>
      <c r="D28" t="s">
        <v>1705</v>
      </c>
      <c r="E28" t="s">
        <v>1703</v>
      </c>
      <c r="F28" t="s">
        <v>1748</v>
      </c>
      <c r="H28" t="str">
        <f>INDEX('Vensim Variables'!$B:$B,MATCH(EPS!$B28,'Vensim Variables'!$A:$A,0))</f>
        <v>g pollutant</v>
      </c>
      <c r="I28" t="str">
        <f t="shared" si="0"/>
        <v>VOC</v>
      </c>
      <c r="J28">
        <f>INDEX(NoSettings!$C:$C,MATCH(EPS!$A28,NoSettings!$A:$A,0))</f>
        <v>0</v>
      </c>
      <c r="K28">
        <f>INDEX(GWP!$C$2:$C$13,MATCH(EPS!I28,GWP!$B$2:$B$13,0))</f>
        <v>0</v>
      </c>
      <c r="L28" s="4">
        <f t="shared" si="1"/>
        <v>0</v>
      </c>
    </row>
    <row r="29" spans="1:12">
      <c r="A29" t="s">
        <v>47</v>
      </c>
      <c r="B29" t="s">
        <v>1</v>
      </c>
      <c r="C29" t="s">
        <v>1701</v>
      </c>
      <c r="D29" t="s">
        <v>1705</v>
      </c>
      <c r="E29" t="s">
        <v>1703</v>
      </c>
      <c r="F29" t="s">
        <v>1749</v>
      </c>
      <c r="H29" t="str">
        <f>INDEX('Vensim Variables'!$B:$B,MATCH(EPS!$B29,'Vensim Variables'!$A:$A,0))</f>
        <v>g pollutant</v>
      </c>
      <c r="I29" t="str">
        <f t="shared" si="0"/>
        <v>VOC</v>
      </c>
      <c r="J29">
        <f>INDEX(NoSettings!$C:$C,MATCH(EPS!$A29,NoSettings!$A:$A,0))</f>
        <v>0</v>
      </c>
      <c r="K29">
        <f>INDEX(GWP!$C$2:$C$13,MATCH(EPS!I29,GWP!$B$2:$B$13,0))</f>
        <v>0</v>
      </c>
      <c r="L29" s="4">
        <f t="shared" si="1"/>
        <v>0</v>
      </c>
    </row>
    <row r="30" spans="1:12">
      <c r="A30" t="s">
        <v>48</v>
      </c>
      <c r="B30" t="s">
        <v>1</v>
      </c>
      <c r="C30" t="s">
        <v>1701</v>
      </c>
      <c r="D30" t="s">
        <v>1705</v>
      </c>
      <c r="E30" t="s">
        <v>1703</v>
      </c>
      <c r="F30" t="s">
        <v>1750</v>
      </c>
      <c r="H30" t="str">
        <f>INDEX('Vensim Variables'!$B:$B,MATCH(EPS!$B30,'Vensim Variables'!$A:$A,0))</f>
        <v>g pollutant</v>
      </c>
      <c r="I30" t="str">
        <f t="shared" si="0"/>
        <v>VOC</v>
      </c>
      <c r="J30">
        <f>INDEX(NoSettings!$C:$C,MATCH(EPS!$A30,NoSettings!$A:$A,0))</f>
        <v>59619000</v>
      </c>
      <c r="K30">
        <f>INDEX(GWP!$C$2:$C$13,MATCH(EPS!I30,GWP!$B$2:$B$13,0))</f>
        <v>0</v>
      </c>
      <c r="L30" s="4">
        <f t="shared" si="1"/>
        <v>0</v>
      </c>
    </row>
    <row r="31" spans="1:12">
      <c r="A31" t="s">
        <v>49</v>
      </c>
      <c r="B31" t="s">
        <v>1</v>
      </c>
      <c r="C31" t="s">
        <v>1701</v>
      </c>
      <c r="D31" t="s">
        <v>1705</v>
      </c>
      <c r="E31" t="s">
        <v>1703</v>
      </c>
      <c r="F31" t="s">
        <v>1751</v>
      </c>
      <c r="H31" t="str">
        <f>INDEX('Vensim Variables'!$B:$B,MATCH(EPS!$B31,'Vensim Variables'!$A:$A,0))</f>
        <v>g pollutant</v>
      </c>
      <c r="I31" t="str">
        <f t="shared" si="0"/>
        <v>VOC</v>
      </c>
      <c r="J31">
        <f>INDEX(NoSettings!$C:$C,MATCH(EPS!$A31,NoSettings!$A:$A,0))</f>
        <v>0</v>
      </c>
      <c r="K31">
        <f>INDEX(GWP!$C$2:$C$13,MATCH(EPS!I31,GWP!$B$2:$B$13,0))</f>
        <v>0</v>
      </c>
      <c r="L31" s="4">
        <f t="shared" si="1"/>
        <v>0</v>
      </c>
    </row>
    <row r="32" spans="1:12">
      <c r="A32" t="s">
        <v>50</v>
      </c>
      <c r="B32" t="s">
        <v>1</v>
      </c>
      <c r="C32" t="s">
        <v>1701</v>
      </c>
      <c r="D32" t="s">
        <v>1705</v>
      </c>
      <c r="E32" t="s">
        <v>1704</v>
      </c>
      <c r="F32" t="s">
        <v>1742</v>
      </c>
      <c r="H32" t="str">
        <f>INDEX('Vensim Variables'!$B:$B,MATCH(EPS!$B32,'Vensim Variables'!$A:$A,0))</f>
        <v>g pollutant</v>
      </c>
      <c r="I32" t="str">
        <f t="shared" si="0"/>
        <v>VOC</v>
      </c>
      <c r="J32">
        <f>INDEX(NoSettings!$C:$C,MATCH(EPS!$A32,NoSettings!$A:$A,0))</f>
        <v>0</v>
      </c>
      <c r="K32">
        <f>INDEX(GWP!$C$2:$C$13,MATCH(EPS!I32,GWP!$B$2:$B$13,0))</f>
        <v>0</v>
      </c>
      <c r="L32" s="4">
        <f t="shared" si="1"/>
        <v>0</v>
      </c>
    </row>
    <row r="33" spans="1:12">
      <c r="A33" t="s">
        <v>51</v>
      </c>
      <c r="B33" t="s">
        <v>1</v>
      </c>
      <c r="C33" t="s">
        <v>1701</v>
      </c>
      <c r="D33" t="s">
        <v>1705</v>
      </c>
      <c r="E33" t="s">
        <v>1704</v>
      </c>
      <c r="F33" t="s">
        <v>1743</v>
      </c>
      <c r="H33" t="str">
        <f>INDEX('Vensim Variables'!$B:$B,MATCH(EPS!$B33,'Vensim Variables'!$A:$A,0))</f>
        <v>g pollutant</v>
      </c>
      <c r="I33" t="str">
        <f t="shared" si="0"/>
        <v>VOC</v>
      </c>
      <c r="J33">
        <f>INDEX(NoSettings!$C:$C,MATCH(EPS!$A33,NoSettings!$A:$A,0))</f>
        <v>74213500</v>
      </c>
      <c r="K33">
        <f>INDEX(GWP!$C$2:$C$13,MATCH(EPS!I33,GWP!$B$2:$B$13,0))</f>
        <v>0</v>
      </c>
      <c r="L33" s="4">
        <f t="shared" si="1"/>
        <v>0</v>
      </c>
    </row>
    <row r="34" spans="1:12">
      <c r="A34" t="s">
        <v>52</v>
      </c>
      <c r="B34" t="s">
        <v>1</v>
      </c>
      <c r="C34" t="s">
        <v>1701</v>
      </c>
      <c r="D34" t="s">
        <v>1705</v>
      </c>
      <c r="E34" t="s">
        <v>1704</v>
      </c>
      <c r="F34" t="s">
        <v>1744</v>
      </c>
      <c r="H34" t="str">
        <f>INDEX('Vensim Variables'!$B:$B,MATCH(EPS!$B34,'Vensim Variables'!$A:$A,0))</f>
        <v>g pollutant</v>
      </c>
      <c r="I34" t="str">
        <f t="shared" si="0"/>
        <v>VOC</v>
      </c>
      <c r="J34">
        <f>INDEX(NoSettings!$C:$C,MATCH(EPS!$A34,NoSettings!$A:$A,0))</f>
        <v>64215600000</v>
      </c>
      <c r="K34">
        <f>INDEX(GWP!$C$2:$C$13,MATCH(EPS!I34,GWP!$B$2:$B$13,0))</f>
        <v>0</v>
      </c>
      <c r="L34" s="4">
        <f t="shared" si="1"/>
        <v>0</v>
      </c>
    </row>
    <row r="35" spans="1:12">
      <c r="A35" t="s">
        <v>53</v>
      </c>
      <c r="B35" t="s">
        <v>1</v>
      </c>
      <c r="C35" t="s">
        <v>1701</v>
      </c>
      <c r="D35" t="s">
        <v>1705</v>
      </c>
      <c r="E35" t="s">
        <v>1704</v>
      </c>
      <c r="F35" t="s">
        <v>1745</v>
      </c>
      <c r="H35" t="str">
        <f>INDEX('Vensim Variables'!$B:$B,MATCH(EPS!$B35,'Vensim Variables'!$A:$A,0))</f>
        <v>g pollutant</v>
      </c>
      <c r="I35" t="str">
        <f t="shared" si="0"/>
        <v>VOC</v>
      </c>
      <c r="J35">
        <f>INDEX(NoSettings!$C:$C,MATCH(EPS!$A35,NoSettings!$A:$A,0))</f>
        <v>92400200000</v>
      </c>
      <c r="K35">
        <f>INDEX(GWP!$C$2:$C$13,MATCH(EPS!I35,GWP!$B$2:$B$13,0))</f>
        <v>0</v>
      </c>
      <c r="L35" s="4">
        <f t="shared" si="1"/>
        <v>0</v>
      </c>
    </row>
    <row r="36" spans="1:12">
      <c r="A36" t="s">
        <v>54</v>
      </c>
      <c r="B36" t="s">
        <v>1</v>
      </c>
      <c r="C36" t="s">
        <v>1701</v>
      </c>
      <c r="D36" t="s">
        <v>1705</v>
      </c>
      <c r="E36" t="s">
        <v>1704</v>
      </c>
      <c r="F36" t="s">
        <v>1746</v>
      </c>
      <c r="H36" t="str">
        <f>INDEX('Vensim Variables'!$B:$B,MATCH(EPS!$B36,'Vensim Variables'!$A:$A,0))</f>
        <v>g pollutant</v>
      </c>
      <c r="I36" t="str">
        <f t="shared" si="0"/>
        <v>VOC</v>
      </c>
      <c r="J36">
        <f>INDEX(NoSettings!$C:$C,MATCH(EPS!$A36,NoSettings!$A:$A,0))</f>
        <v>5049420000</v>
      </c>
      <c r="K36">
        <f>INDEX(GWP!$C$2:$C$13,MATCH(EPS!I36,GWP!$B$2:$B$13,0))</f>
        <v>0</v>
      </c>
      <c r="L36" s="4">
        <f t="shared" si="1"/>
        <v>0</v>
      </c>
    </row>
    <row r="37" spans="1:12">
      <c r="A37" t="s">
        <v>55</v>
      </c>
      <c r="B37" t="s">
        <v>1</v>
      </c>
      <c r="C37" t="s">
        <v>1701</v>
      </c>
      <c r="D37" t="s">
        <v>1705</v>
      </c>
      <c r="E37" t="s">
        <v>1704</v>
      </c>
      <c r="F37" t="s">
        <v>1747</v>
      </c>
      <c r="H37" t="str">
        <f>INDEX('Vensim Variables'!$B:$B,MATCH(EPS!$B37,'Vensim Variables'!$A:$A,0))</f>
        <v>g pollutant</v>
      </c>
      <c r="I37" t="str">
        <f t="shared" si="0"/>
        <v>VOC</v>
      </c>
      <c r="J37">
        <f>INDEX(NoSettings!$C:$C,MATCH(EPS!$A37,NoSettings!$A:$A,0))</f>
        <v>3808500000</v>
      </c>
      <c r="K37">
        <f>INDEX(GWP!$C$2:$C$13,MATCH(EPS!I37,GWP!$B$2:$B$13,0))</f>
        <v>0</v>
      </c>
      <c r="L37" s="4">
        <f t="shared" si="1"/>
        <v>0</v>
      </c>
    </row>
    <row r="38" spans="1:12">
      <c r="A38" t="s">
        <v>56</v>
      </c>
      <c r="B38" t="s">
        <v>1</v>
      </c>
      <c r="C38" t="s">
        <v>1701</v>
      </c>
      <c r="D38" t="s">
        <v>1705</v>
      </c>
      <c r="E38" t="s">
        <v>1704</v>
      </c>
      <c r="F38" t="s">
        <v>1748</v>
      </c>
      <c r="H38" t="str">
        <f>INDEX('Vensim Variables'!$B:$B,MATCH(EPS!$B38,'Vensim Variables'!$A:$A,0))</f>
        <v>g pollutant</v>
      </c>
      <c r="I38" t="str">
        <f t="shared" si="0"/>
        <v>VOC</v>
      </c>
      <c r="J38">
        <f>INDEX(NoSettings!$C:$C,MATCH(EPS!$A38,NoSettings!$A:$A,0))</f>
        <v>0</v>
      </c>
      <c r="K38">
        <f>INDEX(GWP!$C$2:$C$13,MATCH(EPS!I38,GWP!$B$2:$B$13,0))</f>
        <v>0</v>
      </c>
      <c r="L38" s="4">
        <f t="shared" si="1"/>
        <v>0</v>
      </c>
    </row>
    <row r="39" spans="1:12">
      <c r="A39" t="s">
        <v>57</v>
      </c>
      <c r="B39" t="s">
        <v>1</v>
      </c>
      <c r="C39" t="s">
        <v>1701</v>
      </c>
      <c r="D39" t="s">
        <v>1705</v>
      </c>
      <c r="E39" t="s">
        <v>1704</v>
      </c>
      <c r="F39" t="s">
        <v>1749</v>
      </c>
      <c r="H39" t="str">
        <f>INDEX('Vensim Variables'!$B:$B,MATCH(EPS!$B39,'Vensim Variables'!$A:$A,0))</f>
        <v>g pollutant</v>
      </c>
      <c r="I39" t="str">
        <f t="shared" si="0"/>
        <v>VOC</v>
      </c>
      <c r="J39">
        <f>INDEX(NoSettings!$C:$C,MATCH(EPS!$A39,NoSettings!$A:$A,0))</f>
        <v>0</v>
      </c>
      <c r="K39">
        <f>INDEX(GWP!$C$2:$C$13,MATCH(EPS!I39,GWP!$B$2:$B$13,0))</f>
        <v>0</v>
      </c>
      <c r="L39" s="4">
        <f t="shared" si="1"/>
        <v>0</v>
      </c>
    </row>
    <row r="40" spans="1:12">
      <c r="A40" t="s">
        <v>58</v>
      </c>
      <c r="B40" t="s">
        <v>1</v>
      </c>
      <c r="C40" t="s">
        <v>1701</v>
      </c>
      <c r="D40" t="s">
        <v>1705</v>
      </c>
      <c r="E40" t="s">
        <v>1704</v>
      </c>
      <c r="F40" t="s">
        <v>1750</v>
      </c>
      <c r="H40" t="str">
        <f>INDEX('Vensim Variables'!$B:$B,MATCH(EPS!$B40,'Vensim Variables'!$A:$A,0))</f>
        <v>g pollutant</v>
      </c>
      <c r="I40" t="str">
        <f t="shared" si="0"/>
        <v>VOC</v>
      </c>
      <c r="J40">
        <f>INDEX(NoSettings!$C:$C,MATCH(EPS!$A40,NoSettings!$A:$A,0))</f>
        <v>26082700</v>
      </c>
      <c r="K40">
        <f>INDEX(GWP!$C$2:$C$13,MATCH(EPS!I40,GWP!$B$2:$B$13,0))</f>
        <v>0</v>
      </c>
      <c r="L40" s="4">
        <f t="shared" si="1"/>
        <v>0</v>
      </c>
    </row>
    <row r="41" spans="1:12">
      <c r="A41" t="s">
        <v>59</v>
      </c>
      <c r="B41" t="s">
        <v>1</v>
      </c>
      <c r="C41" t="s">
        <v>1701</v>
      </c>
      <c r="D41" t="s">
        <v>1705</v>
      </c>
      <c r="E41" t="s">
        <v>1704</v>
      </c>
      <c r="F41" t="s">
        <v>1751</v>
      </c>
      <c r="H41" t="str">
        <f>INDEX('Vensim Variables'!$B:$B,MATCH(EPS!$B41,'Vensim Variables'!$A:$A,0))</f>
        <v>g pollutant</v>
      </c>
      <c r="I41" t="str">
        <f t="shared" si="0"/>
        <v>VOC</v>
      </c>
      <c r="J41">
        <f>INDEX(NoSettings!$C:$C,MATCH(EPS!$A41,NoSettings!$A:$A,0))</f>
        <v>0</v>
      </c>
      <c r="K41">
        <f>INDEX(GWP!$C$2:$C$13,MATCH(EPS!I41,GWP!$B$2:$B$13,0))</f>
        <v>0</v>
      </c>
      <c r="L41" s="4">
        <f t="shared" si="1"/>
        <v>0</v>
      </c>
    </row>
    <row r="42" spans="1:12">
      <c r="A42" t="s">
        <v>60</v>
      </c>
      <c r="B42" t="s">
        <v>1</v>
      </c>
      <c r="C42" t="s">
        <v>1701</v>
      </c>
      <c r="D42" t="s">
        <v>1706</v>
      </c>
      <c r="E42" t="s">
        <v>1703</v>
      </c>
      <c r="F42" t="s">
        <v>1742</v>
      </c>
      <c r="H42" t="str">
        <f>INDEX('Vensim Variables'!$B:$B,MATCH(EPS!$B42,'Vensim Variables'!$A:$A,0))</f>
        <v>g pollutant</v>
      </c>
      <c r="I42" t="str">
        <f t="shared" si="0"/>
        <v>CO</v>
      </c>
      <c r="J42">
        <f>INDEX(NoSettings!$C:$C,MATCH(EPS!$A42,NoSettings!$A:$A,0))</f>
        <v>0</v>
      </c>
      <c r="K42">
        <f>INDEX(GWP!$C$2:$C$13,MATCH(EPS!I42,GWP!$B$2:$B$13,0))</f>
        <v>0</v>
      </c>
      <c r="L42" s="4">
        <f t="shared" si="1"/>
        <v>0</v>
      </c>
    </row>
    <row r="43" spans="1:12">
      <c r="A43" t="s">
        <v>61</v>
      </c>
      <c r="B43" t="s">
        <v>1</v>
      </c>
      <c r="C43" t="s">
        <v>1701</v>
      </c>
      <c r="D43" t="s">
        <v>1706</v>
      </c>
      <c r="E43" t="s">
        <v>1703</v>
      </c>
      <c r="F43" t="s">
        <v>1743</v>
      </c>
      <c r="H43" t="str">
        <f>INDEX('Vensim Variables'!$B:$B,MATCH(EPS!$B43,'Vensim Variables'!$A:$A,0))</f>
        <v>g pollutant</v>
      </c>
      <c r="I43" t="str">
        <f t="shared" si="0"/>
        <v>CO</v>
      </c>
      <c r="J43">
        <f>INDEX(NoSettings!$C:$C,MATCH(EPS!$A43,NoSettings!$A:$A,0))</f>
        <v>545706000</v>
      </c>
      <c r="K43">
        <f>INDEX(GWP!$C$2:$C$13,MATCH(EPS!I43,GWP!$B$2:$B$13,0))</f>
        <v>0</v>
      </c>
      <c r="L43" s="4">
        <f t="shared" si="1"/>
        <v>0</v>
      </c>
    </row>
    <row r="44" spans="1:12">
      <c r="A44" t="s">
        <v>62</v>
      </c>
      <c r="B44" t="s">
        <v>1</v>
      </c>
      <c r="C44" t="s">
        <v>1701</v>
      </c>
      <c r="D44" t="s">
        <v>1706</v>
      </c>
      <c r="E44" t="s">
        <v>1703</v>
      </c>
      <c r="F44" t="s">
        <v>1744</v>
      </c>
      <c r="H44" t="str">
        <f>INDEX('Vensim Variables'!$B:$B,MATCH(EPS!$B44,'Vensim Variables'!$A:$A,0))</f>
        <v>g pollutant</v>
      </c>
      <c r="I44" t="str">
        <f t="shared" si="0"/>
        <v>CO</v>
      </c>
      <c r="J44">
        <f>INDEX(NoSettings!$C:$C,MATCH(EPS!$A44,NoSettings!$A:$A,0))</f>
        <v>11447500000000</v>
      </c>
      <c r="K44">
        <f>INDEX(GWP!$C$2:$C$13,MATCH(EPS!I44,GWP!$B$2:$B$13,0))</f>
        <v>0</v>
      </c>
      <c r="L44" s="4">
        <f t="shared" si="1"/>
        <v>0</v>
      </c>
    </row>
    <row r="45" spans="1:12">
      <c r="A45" t="s">
        <v>63</v>
      </c>
      <c r="B45" t="s">
        <v>1</v>
      </c>
      <c r="C45" t="s">
        <v>1701</v>
      </c>
      <c r="D45" t="s">
        <v>1706</v>
      </c>
      <c r="E45" t="s">
        <v>1703</v>
      </c>
      <c r="F45" t="s">
        <v>1745</v>
      </c>
      <c r="H45" t="str">
        <f>INDEX('Vensim Variables'!$B:$B,MATCH(EPS!$B45,'Vensim Variables'!$A:$A,0))</f>
        <v>g pollutant</v>
      </c>
      <c r="I45" t="str">
        <f t="shared" si="0"/>
        <v>CO</v>
      </c>
      <c r="J45">
        <f>INDEX(NoSettings!$C:$C,MATCH(EPS!$A45,NoSettings!$A:$A,0))</f>
        <v>33674500000</v>
      </c>
      <c r="K45">
        <f>INDEX(GWP!$C$2:$C$13,MATCH(EPS!I45,GWP!$B$2:$B$13,0))</f>
        <v>0</v>
      </c>
      <c r="L45" s="4">
        <f t="shared" si="1"/>
        <v>0</v>
      </c>
    </row>
    <row r="46" spans="1:12">
      <c r="A46" t="s">
        <v>64</v>
      </c>
      <c r="B46" t="s">
        <v>1</v>
      </c>
      <c r="C46" t="s">
        <v>1701</v>
      </c>
      <c r="D46" t="s">
        <v>1706</v>
      </c>
      <c r="E46" t="s">
        <v>1703</v>
      </c>
      <c r="F46" t="s">
        <v>1746</v>
      </c>
      <c r="H46" t="str">
        <f>INDEX('Vensim Variables'!$B:$B,MATCH(EPS!$B46,'Vensim Variables'!$A:$A,0))</f>
        <v>g pollutant</v>
      </c>
      <c r="I46" t="str">
        <f t="shared" si="0"/>
        <v>CO</v>
      </c>
      <c r="J46">
        <f>INDEX(NoSettings!$C:$C,MATCH(EPS!$A46,NoSettings!$A:$A,0))</f>
        <v>900143000000</v>
      </c>
      <c r="K46">
        <f>INDEX(GWP!$C$2:$C$13,MATCH(EPS!I46,GWP!$B$2:$B$13,0))</f>
        <v>0</v>
      </c>
      <c r="L46" s="4">
        <f t="shared" si="1"/>
        <v>0</v>
      </c>
    </row>
    <row r="47" spans="1:12">
      <c r="A47" t="s">
        <v>65</v>
      </c>
      <c r="B47" t="s">
        <v>1</v>
      </c>
      <c r="C47" t="s">
        <v>1701</v>
      </c>
      <c r="D47" t="s">
        <v>1706</v>
      </c>
      <c r="E47" t="s">
        <v>1703</v>
      </c>
      <c r="F47" t="s">
        <v>1747</v>
      </c>
      <c r="H47" t="str">
        <f>INDEX('Vensim Variables'!$B:$B,MATCH(EPS!$B47,'Vensim Variables'!$A:$A,0))</f>
        <v>g pollutant</v>
      </c>
      <c r="I47" t="str">
        <f t="shared" si="0"/>
        <v>CO</v>
      </c>
      <c r="J47">
        <f>INDEX(NoSettings!$C:$C,MATCH(EPS!$A47,NoSettings!$A:$A,0))</f>
        <v>1387980000</v>
      </c>
      <c r="K47">
        <f>INDEX(GWP!$C$2:$C$13,MATCH(EPS!I47,GWP!$B$2:$B$13,0))</f>
        <v>0</v>
      </c>
      <c r="L47" s="4">
        <f t="shared" si="1"/>
        <v>0</v>
      </c>
    </row>
    <row r="48" spans="1:12">
      <c r="A48" t="s">
        <v>66</v>
      </c>
      <c r="B48" t="s">
        <v>1</v>
      </c>
      <c r="C48" t="s">
        <v>1701</v>
      </c>
      <c r="D48" t="s">
        <v>1706</v>
      </c>
      <c r="E48" t="s">
        <v>1703</v>
      </c>
      <c r="F48" t="s">
        <v>1748</v>
      </c>
      <c r="H48" t="str">
        <f>INDEX('Vensim Variables'!$B:$B,MATCH(EPS!$B48,'Vensim Variables'!$A:$A,0))</f>
        <v>g pollutant</v>
      </c>
      <c r="I48" t="str">
        <f t="shared" si="0"/>
        <v>CO</v>
      </c>
      <c r="J48">
        <f>INDEX(NoSettings!$C:$C,MATCH(EPS!$A48,NoSettings!$A:$A,0))</f>
        <v>0</v>
      </c>
      <c r="K48">
        <f>INDEX(GWP!$C$2:$C$13,MATCH(EPS!I48,GWP!$B$2:$B$13,0))</f>
        <v>0</v>
      </c>
      <c r="L48" s="4">
        <f t="shared" si="1"/>
        <v>0</v>
      </c>
    </row>
    <row r="49" spans="1:12">
      <c r="A49" t="s">
        <v>67</v>
      </c>
      <c r="B49" t="s">
        <v>1</v>
      </c>
      <c r="C49" t="s">
        <v>1701</v>
      </c>
      <c r="D49" t="s">
        <v>1706</v>
      </c>
      <c r="E49" t="s">
        <v>1703</v>
      </c>
      <c r="F49" t="s">
        <v>1749</v>
      </c>
      <c r="H49" t="str">
        <f>INDEX('Vensim Variables'!$B:$B,MATCH(EPS!$B49,'Vensim Variables'!$A:$A,0))</f>
        <v>g pollutant</v>
      </c>
      <c r="I49" t="str">
        <f t="shared" si="0"/>
        <v>CO</v>
      </c>
      <c r="J49">
        <f>INDEX(NoSettings!$C:$C,MATCH(EPS!$A49,NoSettings!$A:$A,0))</f>
        <v>0</v>
      </c>
      <c r="K49">
        <f>INDEX(GWP!$C$2:$C$13,MATCH(EPS!I49,GWP!$B$2:$B$13,0))</f>
        <v>0</v>
      </c>
      <c r="L49" s="4">
        <f t="shared" si="1"/>
        <v>0</v>
      </c>
    </row>
    <row r="50" spans="1:12">
      <c r="A50" t="s">
        <v>68</v>
      </c>
      <c r="B50" t="s">
        <v>1</v>
      </c>
      <c r="C50" t="s">
        <v>1701</v>
      </c>
      <c r="D50" t="s">
        <v>1706</v>
      </c>
      <c r="E50" t="s">
        <v>1703</v>
      </c>
      <c r="F50" t="s">
        <v>1750</v>
      </c>
      <c r="H50" t="str">
        <f>INDEX('Vensim Variables'!$B:$B,MATCH(EPS!$B50,'Vensim Variables'!$A:$A,0))</f>
        <v>g pollutant</v>
      </c>
      <c r="I50" t="str">
        <f t="shared" si="0"/>
        <v>CO</v>
      </c>
      <c r="J50">
        <f>INDEX(NoSettings!$C:$C,MATCH(EPS!$A50,NoSettings!$A:$A,0))</f>
        <v>787870000</v>
      </c>
      <c r="K50">
        <f>INDEX(GWP!$C$2:$C$13,MATCH(EPS!I50,GWP!$B$2:$B$13,0))</f>
        <v>0</v>
      </c>
      <c r="L50" s="4">
        <f t="shared" si="1"/>
        <v>0</v>
      </c>
    </row>
    <row r="51" spans="1:12">
      <c r="A51" t="s">
        <v>69</v>
      </c>
      <c r="B51" t="s">
        <v>1</v>
      </c>
      <c r="C51" t="s">
        <v>1701</v>
      </c>
      <c r="D51" t="s">
        <v>1706</v>
      </c>
      <c r="E51" t="s">
        <v>1703</v>
      </c>
      <c r="F51" t="s">
        <v>1751</v>
      </c>
      <c r="H51" t="str">
        <f>INDEX('Vensim Variables'!$B:$B,MATCH(EPS!$B51,'Vensim Variables'!$A:$A,0))</f>
        <v>g pollutant</v>
      </c>
      <c r="I51" t="str">
        <f t="shared" si="0"/>
        <v>CO</v>
      </c>
      <c r="J51">
        <f>INDEX(NoSettings!$C:$C,MATCH(EPS!$A51,NoSettings!$A:$A,0))</f>
        <v>0</v>
      </c>
      <c r="K51">
        <f>INDEX(GWP!$C$2:$C$13,MATCH(EPS!I51,GWP!$B$2:$B$13,0))</f>
        <v>0</v>
      </c>
      <c r="L51" s="4">
        <f t="shared" si="1"/>
        <v>0</v>
      </c>
    </row>
    <row r="52" spans="1:12">
      <c r="A52" t="s">
        <v>70</v>
      </c>
      <c r="B52" t="s">
        <v>1</v>
      </c>
      <c r="C52" t="s">
        <v>1701</v>
      </c>
      <c r="D52" t="s">
        <v>1706</v>
      </c>
      <c r="E52" t="s">
        <v>1704</v>
      </c>
      <c r="F52" t="s">
        <v>1742</v>
      </c>
      <c r="H52" t="str">
        <f>INDEX('Vensim Variables'!$B:$B,MATCH(EPS!$B52,'Vensim Variables'!$A:$A,0))</f>
        <v>g pollutant</v>
      </c>
      <c r="I52" t="str">
        <f t="shared" si="0"/>
        <v>CO</v>
      </c>
      <c r="J52">
        <f>INDEX(NoSettings!$C:$C,MATCH(EPS!$A52,NoSettings!$A:$A,0))</f>
        <v>0</v>
      </c>
      <c r="K52">
        <f>INDEX(GWP!$C$2:$C$13,MATCH(EPS!I52,GWP!$B$2:$B$13,0))</f>
        <v>0</v>
      </c>
      <c r="L52" s="4">
        <f t="shared" si="1"/>
        <v>0</v>
      </c>
    </row>
    <row r="53" spans="1:12">
      <c r="A53" t="s">
        <v>71</v>
      </c>
      <c r="B53" t="s">
        <v>1</v>
      </c>
      <c r="C53" t="s">
        <v>1701</v>
      </c>
      <c r="D53" t="s">
        <v>1706</v>
      </c>
      <c r="E53" t="s">
        <v>1704</v>
      </c>
      <c r="F53" t="s">
        <v>1743</v>
      </c>
      <c r="H53" t="str">
        <f>INDEX('Vensim Variables'!$B:$B,MATCH(EPS!$B53,'Vensim Variables'!$A:$A,0))</f>
        <v>g pollutant</v>
      </c>
      <c r="I53" t="str">
        <f t="shared" si="0"/>
        <v>CO</v>
      </c>
      <c r="J53">
        <f>INDEX(NoSettings!$C:$C,MATCH(EPS!$A53,NoSettings!$A:$A,0))</f>
        <v>1157810000</v>
      </c>
      <c r="K53">
        <f>INDEX(GWP!$C$2:$C$13,MATCH(EPS!I53,GWP!$B$2:$B$13,0))</f>
        <v>0</v>
      </c>
      <c r="L53" s="4">
        <f t="shared" si="1"/>
        <v>0</v>
      </c>
    </row>
    <row r="54" spans="1:12">
      <c r="A54" t="s">
        <v>72</v>
      </c>
      <c r="B54" t="s">
        <v>1</v>
      </c>
      <c r="C54" t="s">
        <v>1701</v>
      </c>
      <c r="D54" t="s">
        <v>1706</v>
      </c>
      <c r="E54" t="s">
        <v>1704</v>
      </c>
      <c r="F54" t="s">
        <v>1744</v>
      </c>
      <c r="H54" t="str">
        <f>INDEX('Vensim Variables'!$B:$B,MATCH(EPS!$B54,'Vensim Variables'!$A:$A,0))</f>
        <v>g pollutant</v>
      </c>
      <c r="I54" t="str">
        <f t="shared" si="0"/>
        <v>CO</v>
      </c>
      <c r="J54">
        <f>INDEX(NoSettings!$C:$C,MATCH(EPS!$A54,NoSettings!$A:$A,0))</f>
        <v>997083000000</v>
      </c>
      <c r="K54">
        <f>INDEX(GWP!$C$2:$C$13,MATCH(EPS!I54,GWP!$B$2:$B$13,0))</f>
        <v>0</v>
      </c>
      <c r="L54" s="4">
        <f t="shared" si="1"/>
        <v>0</v>
      </c>
    </row>
    <row r="55" spans="1:12">
      <c r="A55" t="s">
        <v>73</v>
      </c>
      <c r="B55" t="s">
        <v>1</v>
      </c>
      <c r="C55" t="s">
        <v>1701</v>
      </c>
      <c r="D55" t="s">
        <v>1706</v>
      </c>
      <c r="E55" t="s">
        <v>1704</v>
      </c>
      <c r="F55" t="s">
        <v>1745</v>
      </c>
      <c r="H55" t="str">
        <f>INDEX('Vensim Variables'!$B:$B,MATCH(EPS!$B55,'Vensim Variables'!$A:$A,0))</f>
        <v>g pollutant</v>
      </c>
      <c r="I55" t="str">
        <f t="shared" si="0"/>
        <v>CO</v>
      </c>
      <c r="J55">
        <f>INDEX(NoSettings!$C:$C,MATCH(EPS!$A55,NoSettings!$A:$A,0))</f>
        <v>707110000000</v>
      </c>
      <c r="K55">
        <f>INDEX(GWP!$C$2:$C$13,MATCH(EPS!I55,GWP!$B$2:$B$13,0))</f>
        <v>0</v>
      </c>
      <c r="L55" s="4">
        <f t="shared" si="1"/>
        <v>0</v>
      </c>
    </row>
    <row r="56" spans="1:12">
      <c r="A56" t="s">
        <v>74</v>
      </c>
      <c r="B56" t="s">
        <v>1</v>
      </c>
      <c r="C56" t="s">
        <v>1701</v>
      </c>
      <c r="D56" t="s">
        <v>1706</v>
      </c>
      <c r="E56" t="s">
        <v>1704</v>
      </c>
      <c r="F56" t="s">
        <v>1746</v>
      </c>
      <c r="H56" t="str">
        <f>INDEX('Vensim Variables'!$B:$B,MATCH(EPS!$B56,'Vensim Variables'!$A:$A,0))</f>
        <v>g pollutant</v>
      </c>
      <c r="I56" t="str">
        <f t="shared" si="0"/>
        <v>CO</v>
      </c>
      <c r="J56">
        <f>INDEX(NoSettings!$C:$C,MATCH(EPS!$A56,NoSettings!$A:$A,0))</f>
        <v>78403000000</v>
      </c>
      <c r="K56">
        <f>INDEX(GWP!$C$2:$C$13,MATCH(EPS!I56,GWP!$B$2:$B$13,0))</f>
        <v>0</v>
      </c>
      <c r="L56" s="4">
        <f t="shared" si="1"/>
        <v>0</v>
      </c>
    </row>
    <row r="57" spans="1:12">
      <c r="A57" t="s">
        <v>75</v>
      </c>
      <c r="B57" t="s">
        <v>1</v>
      </c>
      <c r="C57" t="s">
        <v>1701</v>
      </c>
      <c r="D57" t="s">
        <v>1706</v>
      </c>
      <c r="E57" t="s">
        <v>1704</v>
      </c>
      <c r="F57" t="s">
        <v>1747</v>
      </c>
      <c r="H57" t="str">
        <f>INDEX('Vensim Variables'!$B:$B,MATCH(EPS!$B57,'Vensim Variables'!$A:$A,0))</f>
        <v>g pollutant</v>
      </c>
      <c r="I57" t="str">
        <f t="shared" si="0"/>
        <v>CO</v>
      </c>
      <c r="J57">
        <f>INDEX(NoSettings!$C:$C,MATCH(EPS!$A57,NoSettings!$A:$A,0))</f>
        <v>29145300000</v>
      </c>
      <c r="K57">
        <f>INDEX(GWP!$C$2:$C$13,MATCH(EPS!I57,GWP!$B$2:$B$13,0))</f>
        <v>0</v>
      </c>
      <c r="L57" s="4">
        <f t="shared" si="1"/>
        <v>0</v>
      </c>
    </row>
    <row r="58" spans="1:12">
      <c r="A58" t="s">
        <v>76</v>
      </c>
      <c r="B58" t="s">
        <v>1</v>
      </c>
      <c r="C58" t="s">
        <v>1701</v>
      </c>
      <c r="D58" t="s">
        <v>1706</v>
      </c>
      <c r="E58" t="s">
        <v>1704</v>
      </c>
      <c r="F58" t="s">
        <v>1748</v>
      </c>
      <c r="H58" t="str">
        <f>INDEX('Vensim Variables'!$B:$B,MATCH(EPS!$B58,'Vensim Variables'!$A:$A,0))</f>
        <v>g pollutant</v>
      </c>
      <c r="I58" t="str">
        <f t="shared" si="0"/>
        <v>CO</v>
      </c>
      <c r="J58">
        <f>INDEX(NoSettings!$C:$C,MATCH(EPS!$A58,NoSettings!$A:$A,0))</f>
        <v>0</v>
      </c>
      <c r="K58">
        <f>INDEX(GWP!$C$2:$C$13,MATCH(EPS!I58,GWP!$B$2:$B$13,0))</f>
        <v>0</v>
      </c>
      <c r="L58" s="4">
        <f t="shared" si="1"/>
        <v>0</v>
      </c>
    </row>
    <row r="59" spans="1:12">
      <c r="A59" t="s">
        <v>77</v>
      </c>
      <c r="B59" t="s">
        <v>1</v>
      </c>
      <c r="C59" t="s">
        <v>1701</v>
      </c>
      <c r="D59" t="s">
        <v>1706</v>
      </c>
      <c r="E59" t="s">
        <v>1704</v>
      </c>
      <c r="F59" t="s">
        <v>1749</v>
      </c>
      <c r="H59" t="str">
        <f>INDEX('Vensim Variables'!$B:$B,MATCH(EPS!$B59,'Vensim Variables'!$A:$A,0))</f>
        <v>g pollutant</v>
      </c>
      <c r="I59" t="str">
        <f t="shared" si="0"/>
        <v>CO</v>
      </c>
      <c r="J59">
        <f>INDEX(NoSettings!$C:$C,MATCH(EPS!$A59,NoSettings!$A:$A,0))</f>
        <v>0</v>
      </c>
      <c r="K59">
        <f>INDEX(GWP!$C$2:$C$13,MATCH(EPS!I59,GWP!$B$2:$B$13,0))</f>
        <v>0</v>
      </c>
      <c r="L59" s="4">
        <f t="shared" si="1"/>
        <v>0</v>
      </c>
    </row>
    <row r="60" spans="1:12">
      <c r="A60" t="s">
        <v>78</v>
      </c>
      <c r="B60" t="s">
        <v>1</v>
      </c>
      <c r="C60" t="s">
        <v>1701</v>
      </c>
      <c r="D60" t="s">
        <v>1706</v>
      </c>
      <c r="E60" t="s">
        <v>1704</v>
      </c>
      <c r="F60" t="s">
        <v>1750</v>
      </c>
      <c r="H60" t="str">
        <f>INDEX('Vensim Variables'!$B:$B,MATCH(EPS!$B60,'Vensim Variables'!$A:$A,0))</f>
        <v>g pollutant</v>
      </c>
      <c r="I60" t="str">
        <f t="shared" si="0"/>
        <v>CO</v>
      </c>
      <c r="J60">
        <f>INDEX(NoSettings!$C:$C,MATCH(EPS!$A60,NoSettings!$A:$A,0))</f>
        <v>344686000</v>
      </c>
      <c r="K60">
        <f>INDEX(GWP!$C$2:$C$13,MATCH(EPS!I60,GWP!$B$2:$B$13,0))</f>
        <v>0</v>
      </c>
      <c r="L60" s="4">
        <f t="shared" si="1"/>
        <v>0</v>
      </c>
    </row>
    <row r="61" spans="1:12">
      <c r="A61" t="s">
        <v>79</v>
      </c>
      <c r="B61" t="s">
        <v>1</v>
      </c>
      <c r="C61" t="s">
        <v>1701</v>
      </c>
      <c r="D61" t="s">
        <v>1706</v>
      </c>
      <c r="E61" t="s">
        <v>1704</v>
      </c>
      <c r="F61" t="s">
        <v>1751</v>
      </c>
      <c r="H61" t="str">
        <f>INDEX('Vensim Variables'!$B:$B,MATCH(EPS!$B61,'Vensim Variables'!$A:$A,0))</f>
        <v>g pollutant</v>
      </c>
      <c r="I61" t="str">
        <f t="shared" si="0"/>
        <v>CO</v>
      </c>
      <c r="J61">
        <f>INDEX(NoSettings!$C:$C,MATCH(EPS!$A61,NoSettings!$A:$A,0))</f>
        <v>0</v>
      </c>
      <c r="K61">
        <f>INDEX(GWP!$C$2:$C$13,MATCH(EPS!I61,GWP!$B$2:$B$13,0))</f>
        <v>0</v>
      </c>
      <c r="L61" s="4">
        <f t="shared" si="1"/>
        <v>0</v>
      </c>
    </row>
    <row r="62" spans="1:12">
      <c r="A62" t="s">
        <v>80</v>
      </c>
      <c r="B62" t="s">
        <v>1</v>
      </c>
      <c r="C62" t="s">
        <v>1701</v>
      </c>
      <c r="D62" t="s">
        <v>1707</v>
      </c>
      <c r="E62" t="s">
        <v>1703</v>
      </c>
      <c r="F62" t="s">
        <v>1742</v>
      </c>
      <c r="H62" t="str">
        <f>INDEX('Vensim Variables'!$B:$B,MATCH(EPS!$B62,'Vensim Variables'!$A:$A,0))</f>
        <v>g pollutant</v>
      </c>
      <c r="I62" t="str">
        <f t="shared" si="0"/>
        <v>NOx</v>
      </c>
      <c r="J62">
        <f>INDEX(NoSettings!$C:$C,MATCH(EPS!$A62,NoSettings!$A:$A,0))</f>
        <v>0</v>
      </c>
      <c r="K62">
        <f>INDEX(GWP!$C$2:$C$13,MATCH(EPS!I62,GWP!$B$2:$B$13,0))</f>
        <v>0</v>
      </c>
      <c r="L62" s="4">
        <f t="shared" si="1"/>
        <v>0</v>
      </c>
    </row>
    <row r="63" spans="1:12">
      <c r="A63" t="s">
        <v>81</v>
      </c>
      <c r="B63" t="s">
        <v>1</v>
      </c>
      <c r="C63" t="s">
        <v>1701</v>
      </c>
      <c r="D63" t="s">
        <v>1707</v>
      </c>
      <c r="E63" t="s">
        <v>1703</v>
      </c>
      <c r="F63" t="s">
        <v>1743</v>
      </c>
      <c r="H63" t="str">
        <f>INDEX('Vensim Variables'!$B:$B,MATCH(EPS!$B63,'Vensim Variables'!$A:$A,0))</f>
        <v>g pollutant</v>
      </c>
      <c r="I63" t="str">
        <f t="shared" si="0"/>
        <v>NOx</v>
      </c>
      <c r="J63">
        <f>INDEX(NoSettings!$C:$C,MATCH(EPS!$A63,NoSettings!$A:$A,0))</f>
        <v>24229900</v>
      </c>
      <c r="K63">
        <f>INDEX(GWP!$C$2:$C$13,MATCH(EPS!I63,GWP!$B$2:$B$13,0))</f>
        <v>0</v>
      </c>
      <c r="L63" s="4">
        <f t="shared" si="1"/>
        <v>0</v>
      </c>
    </row>
    <row r="64" spans="1:12">
      <c r="A64" t="s">
        <v>82</v>
      </c>
      <c r="B64" t="s">
        <v>1</v>
      </c>
      <c r="C64" t="s">
        <v>1701</v>
      </c>
      <c r="D64" t="s">
        <v>1707</v>
      </c>
      <c r="E64" t="s">
        <v>1703</v>
      </c>
      <c r="F64" t="s">
        <v>1744</v>
      </c>
      <c r="H64" t="str">
        <f>INDEX('Vensim Variables'!$B:$B,MATCH(EPS!$B64,'Vensim Variables'!$A:$A,0))</f>
        <v>g pollutant</v>
      </c>
      <c r="I64" t="str">
        <f t="shared" si="0"/>
        <v>NOx</v>
      </c>
      <c r="J64">
        <f>INDEX(NoSettings!$C:$C,MATCH(EPS!$A64,NoSettings!$A:$A,0))</f>
        <v>747383000000</v>
      </c>
      <c r="K64">
        <f>INDEX(GWP!$C$2:$C$13,MATCH(EPS!I64,GWP!$B$2:$B$13,0))</f>
        <v>0</v>
      </c>
      <c r="L64" s="4">
        <f t="shared" si="1"/>
        <v>0</v>
      </c>
    </row>
    <row r="65" spans="1:12">
      <c r="A65" t="s">
        <v>83</v>
      </c>
      <c r="B65" t="s">
        <v>1</v>
      </c>
      <c r="C65" t="s">
        <v>1701</v>
      </c>
      <c r="D65" t="s">
        <v>1707</v>
      </c>
      <c r="E65" t="s">
        <v>1703</v>
      </c>
      <c r="F65" t="s">
        <v>1745</v>
      </c>
      <c r="H65" t="str">
        <f>INDEX('Vensim Variables'!$B:$B,MATCH(EPS!$B65,'Vensim Variables'!$A:$A,0))</f>
        <v>g pollutant</v>
      </c>
      <c r="I65" t="str">
        <f t="shared" si="0"/>
        <v>NOx</v>
      </c>
      <c r="J65">
        <f>INDEX(NoSettings!$C:$C,MATCH(EPS!$A65,NoSettings!$A:$A,0))</f>
        <v>26254000000</v>
      </c>
      <c r="K65">
        <f>INDEX(GWP!$C$2:$C$13,MATCH(EPS!I65,GWP!$B$2:$B$13,0))</f>
        <v>0</v>
      </c>
      <c r="L65" s="4">
        <f t="shared" si="1"/>
        <v>0</v>
      </c>
    </row>
    <row r="66" spans="1:12">
      <c r="A66" t="s">
        <v>84</v>
      </c>
      <c r="B66" t="s">
        <v>1</v>
      </c>
      <c r="C66" t="s">
        <v>1701</v>
      </c>
      <c r="D66" t="s">
        <v>1707</v>
      </c>
      <c r="E66" t="s">
        <v>1703</v>
      </c>
      <c r="F66" t="s">
        <v>1746</v>
      </c>
      <c r="H66" t="str">
        <f>INDEX('Vensim Variables'!$B:$B,MATCH(EPS!$B66,'Vensim Variables'!$A:$A,0))</f>
        <v>g pollutant</v>
      </c>
      <c r="I66" t="str">
        <f t="shared" si="0"/>
        <v>NOx</v>
      </c>
      <c r="J66">
        <f>INDEX(NoSettings!$C:$C,MATCH(EPS!$A66,NoSettings!$A:$A,0))</f>
        <v>58768400000</v>
      </c>
      <c r="K66">
        <f>INDEX(GWP!$C$2:$C$13,MATCH(EPS!I66,GWP!$B$2:$B$13,0))</f>
        <v>0</v>
      </c>
      <c r="L66" s="4">
        <f t="shared" si="1"/>
        <v>0</v>
      </c>
    </row>
    <row r="67" spans="1:12">
      <c r="A67" t="s">
        <v>85</v>
      </c>
      <c r="B67" t="s">
        <v>1</v>
      </c>
      <c r="C67" t="s">
        <v>1701</v>
      </c>
      <c r="D67" t="s">
        <v>1707</v>
      </c>
      <c r="E67" t="s">
        <v>1703</v>
      </c>
      <c r="F67" t="s">
        <v>1747</v>
      </c>
      <c r="H67" t="str">
        <f>INDEX('Vensim Variables'!$B:$B,MATCH(EPS!$B67,'Vensim Variables'!$A:$A,0))</f>
        <v>g pollutant</v>
      </c>
      <c r="I67" t="str">
        <f t="shared" ref="I67:I130" si="2">IF(OR(C67="CO2",C67="CH4",C67="N2O",C67="F gases",C67="VOC",C67="CO",C67="NOx",C67="PM10",C67="PM25",C67="SOx",C67="BC",C67="OC"),C67,IF(OR(D67="CO2",D67="CH4",D67="N2O",D67="F gases",D67="VOC",D67="CO",D67="NOx",D67="PM10",D67="PM25",D67="SOx",D67="BC",D67="OC"),D67,IF(OR(E67="CO2",E67="CH4",E67="N2O",E67="F gases",E67="VOC",E67="CO",E67="NOx",E67="PM10",E67="PM25",E67="SOx",E67="BC",E67="OC"),E67,"NA")))</f>
        <v>NOx</v>
      </c>
      <c r="J67">
        <f>INDEX(NoSettings!$C:$C,MATCH(EPS!$A67,NoSettings!$A:$A,0))</f>
        <v>1082120000</v>
      </c>
      <c r="K67">
        <f>INDEX(GWP!$C$2:$C$13,MATCH(EPS!I67,GWP!$B$2:$B$13,0))</f>
        <v>0</v>
      </c>
      <c r="L67" s="4">
        <f t="shared" ref="L67:L130" si="3">IF(H67="g pollutant",K67*J67/10^12,IF(H67="MMTCO2e",J67,IF(H67="MWh",J67,0)))</f>
        <v>0</v>
      </c>
    </row>
    <row r="68" spans="1:12">
      <c r="A68" t="s">
        <v>86</v>
      </c>
      <c r="B68" t="s">
        <v>1</v>
      </c>
      <c r="C68" t="s">
        <v>1701</v>
      </c>
      <c r="D68" t="s">
        <v>1707</v>
      </c>
      <c r="E68" t="s">
        <v>1703</v>
      </c>
      <c r="F68" t="s">
        <v>1748</v>
      </c>
      <c r="H68" t="str">
        <f>INDEX('Vensim Variables'!$B:$B,MATCH(EPS!$B68,'Vensim Variables'!$A:$A,0))</f>
        <v>g pollutant</v>
      </c>
      <c r="I68" t="str">
        <f t="shared" si="2"/>
        <v>NOx</v>
      </c>
      <c r="J68">
        <f>INDEX(NoSettings!$C:$C,MATCH(EPS!$A68,NoSettings!$A:$A,0))</f>
        <v>0</v>
      </c>
      <c r="K68">
        <f>INDEX(GWP!$C$2:$C$13,MATCH(EPS!I68,GWP!$B$2:$B$13,0))</f>
        <v>0</v>
      </c>
      <c r="L68" s="4">
        <f t="shared" si="3"/>
        <v>0</v>
      </c>
    </row>
    <row r="69" spans="1:12">
      <c r="A69" t="s">
        <v>87</v>
      </c>
      <c r="B69" t="s">
        <v>1</v>
      </c>
      <c r="C69" t="s">
        <v>1701</v>
      </c>
      <c r="D69" t="s">
        <v>1707</v>
      </c>
      <c r="E69" t="s">
        <v>1703</v>
      </c>
      <c r="F69" t="s">
        <v>1749</v>
      </c>
      <c r="H69" t="str">
        <f>INDEX('Vensim Variables'!$B:$B,MATCH(EPS!$B69,'Vensim Variables'!$A:$A,0))</f>
        <v>g pollutant</v>
      </c>
      <c r="I69" t="str">
        <f t="shared" si="2"/>
        <v>NOx</v>
      </c>
      <c r="J69">
        <f>INDEX(NoSettings!$C:$C,MATCH(EPS!$A69,NoSettings!$A:$A,0))</f>
        <v>0</v>
      </c>
      <c r="K69">
        <f>INDEX(GWP!$C$2:$C$13,MATCH(EPS!I69,GWP!$B$2:$B$13,0))</f>
        <v>0</v>
      </c>
      <c r="L69" s="4">
        <f t="shared" si="3"/>
        <v>0</v>
      </c>
    </row>
    <row r="70" spans="1:12">
      <c r="A70" t="s">
        <v>88</v>
      </c>
      <c r="B70" t="s">
        <v>1</v>
      </c>
      <c r="C70" t="s">
        <v>1701</v>
      </c>
      <c r="D70" t="s">
        <v>1707</v>
      </c>
      <c r="E70" t="s">
        <v>1703</v>
      </c>
      <c r="F70" t="s">
        <v>1750</v>
      </c>
      <c r="H70" t="str">
        <f>INDEX('Vensim Variables'!$B:$B,MATCH(EPS!$B70,'Vensim Variables'!$A:$A,0))</f>
        <v>g pollutant</v>
      </c>
      <c r="I70" t="str">
        <f t="shared" si="2"/>
        <v>NOx</v>
      </c>
      <c r="J70">
        <f>INDEX(NoSettings!$C:$C,MATCH(EPS!$A70,NoSettings!$A:$A,0))</f>
        <v>34983000</v>
      </c>
      <c r="K70">
        <f>INDEX(GWP!$C$2:$C$13,MATCH(EPS!I70,GWP!$B$2:$B$13,0))</f>
        <v>0</v>
      </c>
      <c r="L70" s="4">
        <f t="shared" si="3"/>
        <v>0</v>
      </c>
    </row>
    <row r="71" spans="1:12">
      <c r="A71" t="s">
        <v>89</v>
      </c>
      <c r="B71" t="s">
        <v>1</v>
      </c>
      <c r="C71" t="s">
        <v>1701</v>
      </c>
      <c r="D71" t="s">
        <v>1707</v>
      </c>
      <c r="E71" t="s">
        <v>1703</v>
      </c>
      <c r="F71" t="s">
        <v>1751</v>
      </c>
      <c r="H71" t="str">
        <f>INDEX('Vensim Variables'!$B:$B,MATCH(EPS!$B71,'Vensim Variables'!$A:$A,0))</f>
        <v>g pollutant</v>
      </c>
      <c r="I71" t="str">
        <f t="shared" si="2"/>
        <v>NOx</v>
      </c>
      <c r="J71">
        <f>INDEX(NoSettings!$C:$C,MATCH(EPS!$A71,NoSettings!$A:$A,0))</f>
        <v>0</v>
      </c>
      <c r="K71">
        <f>INDEX(GWP!$C$2:$C$13,MATCH(EPS!I71,GWP!$B$2:$B$13,0))</f>
        <v>0</v>
      </c>
      <c r="L71" s="4">
        <f t="shared" si="3"/>
        <v>0</v>
      </c>
    </row>
    <row r="72" spans="1:12">
      <c r="A72" t="s">
        <v>90</v>
      </c>
      <c r="B72" t="s">
        <v>1</v>
      </c>
      <c r="C72" t="s">
        <v>1701</v>
      </c>
      <c r="D72" t="s">
        <v>1707</v>
      </c>
      <c r="E72" t="s">
        <v>1704</v>
      </c>
      <c r="F72" t="s">
        <v>1742</v>
      </c>
      <c r="H72" t="str">
        <f>INDEX('Vensim Variables'!$B:$B,MATCH(EPS!$B72,'Vensim Variables'!$A:$A,0))</f>
        <v>g pollutant</v>
      </c>
      <c r="I72" t="str">
        <f t="shared" si="2"/>
        <v>NOx</v>
      </c>
      <c r="J72">
        <f>INDEX(NoSettings!$C:$C,MATCH(EPS!$A72,NoSettings!$A:$A,0))</f>
        <v>0</v>
      </c>
      <c r="K72">
        <f>INDEX(GWP!$C$2:$C$13,MATCH(EPS!I72,GWP!$B$2:$B$13,0))</f>
        <v>0</v>
      </c>
      <c r="L72" s="4">
        <f t="shared" si="3"/>
        <v>0</v>
      </c>
    </row>
    <row r="73" spans="1:12">
      <c r="A73" t="s">
        <v>91</v>
      </c>
      <c r="B73" t="s">
        <v>1</v>
      </c>
      <c r="C73" t="s">
        <v>1701</v>
      </c>
      <c r="D73" t="s">
        <v>1707</v>
      </c>
      <c r="E73" t="s">
        <v>1704</v>
      </c>
      <c r="F73" t="s">
        <v>1743</v>
      </c>
      <c r="H73" t="str">
        <f>INDEX('Vensim Variables'!$B:$B,MATCH(EPS!$B73,'Vensim Variables'!$A:$A,0))</f>
        <v>g pollutant</v>
      </c>
      <c r="I73" t="str">
        <f t="shared" si="2"/>
        <v>NOx</v>
      </c>
      <c r="J73">
        <f>INDEX(NoSettings!$C:$C,MATCH(EPS!$A73,NoSettings!$A:$A,0))</f>
        <v>51407800</v>
      </c>
      <c r="K73">
        <f>INDEX(GWP!$C$2:$C$13,MATCH(EPS!I73,GWP!$B$2:$B$13,0))</f>
        <v>0</v>
      </c>
      <c r="L73" s="4">
        <f t="shared" si="3"/>
        <v>0</v>
      </c>
    </row>
    <row r="74" spans="1:12">
      <c r="A74" t="s">
        <v>92</v>
      </c>
      <c r="B74" t="s">
        <v>1</v>
      </c>
      <c r="C74" t="s">
        <v>1701</v>
      </c>
      <c r="D74" t="s">
        <v>1707</v>
      </c>
      <c r="E74" t="s">
        <v>1704</v>
      </c>
      <c r="F74" t="s">
        <v>1744</v>
      </c>
      <c r="H74" t="str">
        <f>INDEX('Vensim Variables'!$B:$B,MATCH(EPS!$B74,'Vensim Variables'!$A:$A,0))</f>
        <v>g pollutant</v>
      </c>
      <c r="I74" t="str">
        <f t="shared" si="2"/>
        <v>NOx</v>
      </c>
      <c r="J74">
        <f>INDEX(NoSettings!$C:$C,MATCH(EPS!$A74,NoSettings!$A:$A,0))</f>
        <v>65097500000</v>
      </c>
      <c r="K74">
        <f>INDEX(GWP!$C$2:$C$13,MATCH(EPS!I74,GWP!$B$2:$B$13,0))</f>
        <v>0</v>
      </c>
      <c r="L74" s="4">
        <f t="shared" si="3"/>
        <v>0</v>
      </c>
    </row>
    <row r="75" spans="1:12">
      <c r="A75" t="s">
        <v>93</v>
      </c>
      <c r="B75" t="s">
        <v>1</v>
      </c>
      <c r="C75" t="s">
        <v>1701</v>
      </c>
      <c r="D75" t="s">
        <v>1707</v>
      </c>
      <c r="E75" t="s">
        <v>1704</v>
      </c>
      <c r="F75" t="s">
        <v>1745</v>
      </c>
      <c r="H75" t="str">
        <f>INDEX('Vensim Variables'!$B:$B,MATCH(EPS!$B75,'Vensim Variables'!$A:$A,0))</f>
        <v>g pollutant</v>
      </c>
      <c r="I75" t="str">
        <f t="shared" si="2"/>
        <v>NOx</v>
      </c>
      <c r="J75">
        <f>INDEX(NoSettings!$C:$C,MATCH(EPS!$A75,NoSettings!$A:$A,0))</f>
        <v>551291000000</v>
      </c>
      <c r="K75">
        <f>INDEX(GWP!$C$2:$C$13,MATCH(EPS!I75,GWP!$B$2:$B$13,0))</f>
        <v>0</v>
      </c>
      <c r="L75" s="4">
        <f t="shared" si="3"/>
        <v>0</v>
      </c>
    </row>
    <row r="76" spans="1:12">
      <c r="A76" t="s">
        <v>94</v>
      </c>
      <c r="B76" t="s">
        <v>1</v>
      </c>
      <c r="C76" t="s">
        <v>1701</v>
      </c>
      <c r="D76" t="s">
        <v>1707</v>
      </c>
      <c r="E76" t="s">
        <v>1704</v>
      </c>
      <c r="F76" t="s">
        <v>1746</v>
      </c>
      <c r="H76" t="str">
        <f>INDEX('Vensim Variables'!$B:$B,MATCH(EPS!$B76,'Vensim Variables'!$A:$A,0))</f>
        <v>g pollutant</v>
      </c>
      <c r="I76" t="str">
        <f t="shared" si="2"/>
        <v>NOx</v>
      </c>
      <c r="J76">
        <f>INDEX(NoSettings!$C:$C,MATCH(EPS!$A76,NoSettings!$A:$A,0))</f>
        <v>5118760000</v>
      </c>
      <c r="K76">
        <f>INDEX(GWP!$C$2:$C$13,MATCH(EPS!I76,GWP!$B$2:$B$13,0))</f>
        <v>0</v>
      </c>
      <c r="L76" s="4">
        <f t="shared" si="3"/>
        <v>0</v>
      </c>
    </row>
    <row r="77" spans="1:12">
      <c r="A77" t="s">
        <v>95</v>
      </c>
      <c r="B77" t="s">
        <v>1</v>
      </c>
      <c r="C77" t="s">
        <v>1701</v>
      </c>
      <c r="D77" t="s">
        <v>1707</v>
      </c>
      <c r="E77" t="s">
        <v>1704</v>
      </c>
      <c r="F77" t="s">
        <v>1747</v>
      </c>
      <c r="H77" t="str">
        <f>INDEX('Vensim Variables'!$B:$B,MATCH(EPS!$B77,'Vensim Variables'!$A:$A,0))</f>
        <v>g pollutant</v>
      </c>
      <c r="I77" t="str">
        <f t="shared" si="2"/>
        <v>NOx</v>
      </c>
      <c r="J77">
        <f>INDEX(NoSettings!$C:$C,MATCH(EPS!$A77,NoSettings!$A:$A,0))</f>
        <v>22722800000</v>
      </c>
      <c r="K77">
        <f>INDEX(GWP!$C$2:$C$13,MATCH(EPS!I77,GWP!$B$2:$B$13,0))</f>
        <v>0</v>
      </c>
      <c r="L77" s="4">
        <f t="shared" si="3"/>
        <v>0</v>
      </c>
    </row>
    <row r="78" spans="1:12">
      <c r="A78" t="s">
        <v>96</v>
      </c>
      <c r="B78" t="s">
        <v>1</v>
      </c>
      <c r="C78" t="s">
        <v>1701</v>
      </c>
      <c r="D78" t="s">
        <v>1707</v>
      </c>
      <c r="E78" t="s">
        <v>1704</v>
      </c>
      <c r="F78" t="s">
        <v>1748</v>
      </c>
      <c r="H78" t="str">
        <f>INDEX('Vensim Variables'!$B:$B,MATCH(EPS!$B78,'Vensim Variables'!$A:$A,0))</f>
        <v>g pollutant</v>
      </c>
      <c r="I78" t="str">
        <f t="shared" si="2"/>
        <v>NOx</v>
      </c>
      <c r="J78">
        <f>INDEX(NoSettings!$C:$C,MATCH(EPS!$A78,NoSettings!$A:$A,0))</f>
        <v>0</v>
      </c>
      <c r="K78">
        <f>INDEX(GWP!$C$2:$C$13,MATCH(EPS!I78,GWP!$B$2:$B$13,0))</f>
        <v>0</v>
      </c>
      <c r="L78" s="4">
        <f t="shared" si="3"/>
        <v>0</v>
      </c>
    </row>
    <row r="79" spans="1:12">
      <c r="A79" t="s">
        <v>97</v>
      </c>
      <c r="B79" t="s">
        <v>1</v>
      </c>
      <c r="C79" t="s">
        <v>1701</v>
      </c>
      <c r="D79" t="s">
        <v>1707</v>
      </c>
      <c r="E79" t="s">
        <v>1704</v>
      </c>
      <c r="F79" t="s">
        <v>1749</v>
      </c>
      <c r="H79" t="str">
        <f>INDEX('Vensim Variables'!$B:$B,MATCH(EPS!$B79,'Vensim Variables'!$A:$A,0))</f>
        <v>g pollutant</v>
      </c>
      <c r="I79" t="str">
        <f t="shared" si="2"/>
        <v>NOx</v>
      </c>
      <c r="J79">
        <f>INDEX(NoSettings!$C:$C,MATCH(EPS!$A79,NoSettings!$A:$A,0))</f>
        <v>0</v>
      </c>
      <c r="K79">
        <f>INDEX(GWP!$C$2:$C$13,MATCH(EPS!I79,GWP!$B$2:$B$13,0))</f>
        <v>0</v>
      </c>
      <c r="L79" s="4">
        <f t="shared" si="3"/>
        <v>0</v>
      </c>
    </row>
    <row r="80" spans="1:12">
      <c r="A80" t="s">
        <v>98</v>
      </c>
      <c r="B80" t="s">
        <v>1</v>
      </c>
      <c r="C80" t="s">
        <v>1701</v>
      </c>
      <c r="D80" t="s">
        <v>1707</v>
      </c>
      <c r="E80" t="s">
        <v>1704</v>
      </c>
      <c r="F80" t="s">
        <v>1750</v>
      </c>
      <c r="H80" t="str">
        <f>INDEX('Vensim Variables'!$B:$B,MATCH(EPS!$B80,'Vensim Variables'!$A:$A,0))</f>
        <v>g pollutant</v>
      </c>
      <c r="I80" t="str">
        <f t="shared" si="2"/>
        <v>NOx</v>
      </c>
      <c r="J80">
        <f>INDEX(NoSettings!$C:$C,MATCH(EPS!$A80,NoSettings!$A:$A,0))</f>
        <v>15304700</v>
      </c>
      <c r="K80">
        <f>INDEX(GWP!$C$2:$C$13,MATCH(EPS!I80,GWP!$B$2:$B$13,0))</f>
        <v>0</v>
      </c>
      <c r="L80" s="4">
        <f t="shared" si="3"/>
        <v>0</v>
      </c>
    </row>
    <row r="81" spans="1:12">
      <c r="A81" t="s">
        <v>99</v>
      </c>
      <c r="B81" t="s">
        <v>1</v>
      </c>
      <c r="C81" t="s">
        <v>1701</v>
      </c>
      <c r="D81" t="s">
        <v>1707</v>
      </c>
      <c r="E81" t="s">
        <v>1704</v>
      </c>
      <c r="F81" t="s">
        <v>1751</v>
      </c>
      <c r="H81" t="str">
        <f>INDEX('Vensim Variables'!$B:$B,MATCH(EPS!$B81,'Vensim Variables'!$A:$A,0))</f>
        <v>g pollutant</v>
      </c>
      <c r="I81" t="str">
        <f t="shared" si="2"/>
        <v>NOx</v>
      </c>
      <c r="J81">
        <f>INDEX(NoSettings!$C:$C,MATCH(EPS!$A81,NoSettings!$A:$A,0))</f>
        <v>0</v>
      </c>
      <c r="K81">
        <f>INDEX(GWP!$C$2:$C$13,MATCH(EPS!I81,GWP!$B$2:$B$13,0))</f>
        <v>0</v>
      </c>
      <c r="L81" s="4">
        <f t="shared" si="3"/>
        <v>0</v>
      </c>
    </row>
    <row r="82" spans="1:12">
      <c r="A82" t="s">
        <v>100</v>
      </c>
      <c r="B82" t="s">
        <v>1</v>
      </c>
      <c r="C82" t="s">
        <v>1701</v>
      </c>
      <c r="D82" t="s">
        <v>1708</v>
      </c>
      <c r="E82" t="s">
        <v>1703</v>
      </c>
      <c r="F82" t="s">
        <v>1742</v>
      </c>
      <c r="H82" t="str">
        <f>INDEX('Vensim Variables'!$B:$B,MATCH(EPS!$B82,'Vensim Variables'!$A:$A,0))</f>
        <v>g pollutant</v>
      </c>
      <c r="I82" t="str">
        <f t="shared" si="2"/>
        <v>PM10</v>
      </c>
      <c r="J82">
        <f>INDEX(NoSettings!$C:$C,MATCH(EPS!$A82,NoSettings!$A:$A,0))</f>
        <v>0</v>
      </c>
      <c r="K82">
        <f>INDEX(GWP!$C$2:$C$13,MATCH(EPS!I82,GWP!$B$2:$B$13,0))</f>
        <v>0</v>
      </c>
      <c r="L82" s="4">
        <f t="shared" si="3"/>
        <v>0</v>
      </c>
    </row>
    <row r="83" spans="1:12">
      <c r="A83" t="s">
        <v>101</v>
      </c>
      <c r="B83" t="s">
        <v>1</v>
      </c>
      <c r="C83" t="s">
        <v>1701</v>
      </c>
      <c r="D83" t="s">
        <v>1708</v>
      </c>
      <c r="E83" t="s">
        <v>1703</v>
      </c>
      <c r="F83" t="s">
        <v>1743</v>
      </c>
      <c r="H83" t="str">
        <f>INDEX('Vensim Variables'!$B:$B,MATCH(EPS!$B83,'Vensim Variables'!$A:$A,0))</f>
        <v>g pollutant</v>
      </c>
      <c r="I83" t="str">
        <f t="shared" si="2"/>
        <v>PM10</v>
      </c>
      <c r="J83">
        <f>INDEX(NoSettings!$C:$C,MATCH(EPS!$A83,NoSettings!$A:$A,0))</f>
        <v>4724880</v>
      </c>
      <c r="K83">
        <f>INDEX(GWP!$C$2:$C$13,MATCH(EPS!I83,GWP!$B$2:$B$13,0))</f>
        <v>0</v>
      </c>
      <c r="L83" s="4">
        <f t="shared" si="3"/>
        <v>0</v>
      </c>
    </row>
    <row r="84" spans="1:12">
      <c r="A84" t="s">
        <v>102</v>
      </c>
      <c r="B84" t="s">
        <v>1</v>
      </c>
      <c r="C84" t="s">
        <v>1701</v>
      </c>
      <c r="D84" t="s">
        <v>1708</v>
      </c>
      <c r="E84" t="s">
        <v>1703</v>
      </c>
      <c r="F84" t="s">
        <v>1744</v>
      </c>
      <c r="H84" t="str">
        <f>INDEX('Vensim Variables'!$B:$B,MATCH(EPS!$B84,'Vensim Variables'!$A:$A,0))</f>
        <v>g pollutant</v>
      </c>
      <c r="I84" t="str">
        <f t="shared" si="2"/>
        <v>PM10</v>
      </c>
      <c r="J84">
        <f>INDEX(NoSettings!$C:$C,MATCH(EPS!$A84,NoSettings!$A:$A,0))</f>
        <v>97435800000</v>
      </c>
      <c r="K84">
        <f>INDEX(GWP!$C$2:$C$13,MATCH(EPS!I84,GWP!$B$2:$B$13,0))</f>
        <v>0</v>
      </c>
      <c r="L84" s="4">
        <f t="shared" si="3"/>
        <v>0</v>
      </c>
    </row>
    <row r="85" spans="1:12">
      <c r="A85" t="s">
        <v>103</v>
      </c>
      <c r="B85" t="s">
        <v>1</v>
      </c>
      <c r="C85" t="s">
        <v>1701</v>
      </c>
      <c r="D85" t="s">
        <v>1708</v>
      </c>
      <c r="E85" t="s">
        <v>1703</v>
      </c>
      <c r="F85" t="s">
        <v>1745</v>
      </c>
      <c r="H85" t="str">
        <f>INDEX('Vensim Variables'!$B:$B,MATCH(EPS!$B85,'Vensim Variables'!$A:$A,0))</f>
        <v>g pollutant</v>
      </c>
      <c r="I85" t="str">
        <f t="shared" si="2"/>
        <v>PM10</v>
      </c>
      <c r="J85">
        <f>INDEX(NoSettings!$C:$C,MATCH(EPS!$A85,NoSettings!$A:$A,0))</f>
        <v>1682660000</v>
      </c>
      <c r="K85">
        <f>INDEX(GWP!$C$2:$C$13,MATCH(EPS!I85,GWP!$B$2:$B$13,0))</f>
        <v>0</v>
      </c>
      <c r="L85" s="4">
        <f t="shared" si="3"/>
        <v>0</v>
      </c>
    </row>
    <row r="86" spans="1:12">
      <c r="A86" t="s">
        <v>104</v>
      </c>
      <c r="B86" t="s">
        <v>1</v>
      </c>
      <c r="C86" t="s">
        <v>1701</v>
      </c>
      <c r="D86" t="s">
        <v>1708</v>
      </c>
      <c r="E86" t="s">
        <v>1703</v>
      </c>
      <c r="F86" t="s">
        <v>1746</v>
      </c>
      <c r="H86" t="str">
        <f>INDEX('Vensim Variables'!$B:$B,MATCH(EPS!$B86,'Vensim Variables'!$A:$A,0))</f>
        <v>g pollutant</v>
      </c>
      <c r="I86" t="str">
        <f t="shared" si="2"/>
        <v>PM10</v>
      </c>
      <c r="J86">
        <f>INDEX(NoSettings!$C:$C,MATCH(EPS!$A86,NoSettings!$A:$A,0))</f>
        <v>7661600000</v>
      </c>
      <c r="K86">
        <f>INDEX(GWP!$C$2:$C$13,MATCH(EPS!I86,GWP!$B$2:$B$13,0))</f>
        <v>0</v>
      </c>
      <c r="L86" s="4">
        <f t="shared" si="3"/>
        <v>0</v>
      </c>
    </row>
    <row r="87" spans="1:12">
      <c r="A87" t="s">
        <v>105</v>
      </c>
      <c r="B87" t="s">
        <v>1</v>
      </c>
      <c r="C87" t="s">
        <v>1701</v>
      </c>
      <c r="D87" t="s">
        <v>1708</v>
      </c>
      <c r="E87" t="s">
        <v>1703</v>
      </c>
      <c r="F87" t="s">
        <v>1747</v>
      </c>
      <c r="H87" t="str">
        <f>INDEX('Vensim Variables'!$B:$B,MATCH(EPS!$B87,'Vensim Variables'!$A:$A,0))</f>
        <v>g pollutant</v>
      </c>
      <c r="I87" t="str">
        <f t="shared" si="2"/>
        <v>PM10</v>
      </c>
      <c r="J87">
        <f>INDEX(NoSettings!$C:$C,MATCH(EPS!$A87,NoSettings!$A:$A,0))</f>
        <v>69355100</v>
      </c>
      <c r="K87">
        <f>INDEX(GWP!$C$2:$C$13,MATCH(EPS!I87,GWP!$B$2:$B$13,0))</f>
        <v>0</v>
      </c>
      <c r="L87" s="4">
        <f t="shared" si="3"/>
        <v>0</v>
      </c>
    </row>
    <row r="88" spans="1:12">
      <c r="A88" t="s">
        <v>106</v>
      </c>
      <c r="B88" t="s">
        <v>1</v>
      </c>
      <c r="C88" t="s">
        <v>1701</v>
      </c>
      <c r="D88" t="s">
        <v>1708</v>
      </c>
      <c r="E88" t="s">
        <v>1703</v>
      </c>
      <c r="F88" t="s">
        <v>1748</v>
      </c>
      <c r="H88" t="str">
        <f>INDEX('Vensim Variables'!$B:$B,MATCH(EPS!$B88,'Vensim Variables'!$A:$A,0))</f>
        <v>g pollutant</v>
      </c>
      <c r="I88" t="str">
        <f t="shared" si="2"/>
        <v>PM10</v>
      </c>
      <c r="J88">
        <f>INDEX(NoSettings!$C:$C,MATCH(EPS!$A88,NoSettings!$A:$A,0))</f>
        <v>0</v>
      </c>
      <c r="K88">
        <f>INDEX(GWP!$C$2:$C$13,MATCH(EPS!I88,GWP!$B$2:$B$13,0))</f>
        <v>0</v>
      </c>
      <c r="L88" s="4">
        <f t="shared" si="3"/>
        <v>0</v>
      </c>
    </row>
    <row r="89" spans="1:12">
      <c r="A89" t="s">
        <v>107</v>
      </c>
      <c r="B89" t="s">
        <v>1</v>
      </c>
      <c r="C89" t="s">
        <v>1701</v>
      </c>
      <c r="D89" t="s">
        <v>1708</v>
      </c>
      <c r="E89" t="s">
        <v>1703</v>
      </c>
      <c r="F89" t="s">
        <v>1749</v>
      </c>
      <c r="H89" t="str">
        <f>INDEX('Vensim Variables'!$B:$B,MATCH(EPS!$B89,'Vensim Variables'!$A:$A,0))</f>
        <v>g pollutant</v>
      </c>
      <c r="I89" t="str">
        <f t="shared" si="2"/>
        <v>PM10</v>
      </c>
      <c r="J89">
        <f>INDEX(NoSettings!$C:$C,MATCH(EPS!$A89,NoSettings!$A:$A,0))</f>
        <v>0</v>
      </c>
      <c r="K89">
        <f>INDEX(GWP!$C$2:$C$13,MATCH(EPS!I89,GWP!$B$2:$B$13,0))</f>
        <v>0</v>
      </c>
      <c r="L89" s="4">
        <f t="shared" si="3"/>
        <v>0</v>
      </c>
    </row>
    <row r="90" spans="1:12">
      <c r="A90" t="s">
        <v>108</v>
      </c>
      <c r="B90" t="s">
        <v>1</v>
      </c>
      <c r="C90" t="s">
        <v>1701</v>
      </c>
      <c r="D90" t="s">
        <v>1708</v>
      </c>
      <c r="E90" t="s">
        <v>1703</v>
      </c>
      <c r="F90" t="s">
        <v>1750</v>
      </c>
      <c r="H90" t="str">
        <f>INDEX('Vensim Variables'!$B:$B,MATCH(EPS!$B90,'Vensim Variables'!$A:$A,0))</f>
        <v>g pollutant</v>
      </c>
      <c r="I90" t="str">
        <f t="shared" si="2"/>
        <v>PM10</v>
      </c>
      <c r="J90">
        <f>INDEX(NoSettings!$C:$C,MATCH(EPS!$A90,NoSettings!$A:$A,0))</f>
        <v>6820690</v>
      </c>
      <c r="K90">
        <f>INDEX(GWP!$C$2:$C$13,MATCH(EPS!I90,GWP!$B$2:$B$13,0))</f>
        <v>0</v>
      </c>
      <c r="L90" s="4">
        <f t="shared" si="3"/>
        <v>0</v>
      </c>
    </row>
    <row r="91" spans="1:12">
      <c r="A91" t="s">
        <v>109</v>
      </c>
      <c r="B91" t="s">
        <v>1</v>
      </c>
      <c r="C91" t="s">
        <v>1701</v>
      </c>
      <c r="D91" t="s">
        <v>1708</v>
      </c>
      <c r="E91" t="s">
        <v>1703</v>
      </c>
      <c r="F91" t="s">
        <v>1751</v>
      </c>
      <c r="H91" t="str">
        <f>INDEX('Vensim Variables'!$B:$B,MATCH(EPS!$B91,'Vensim Variables'!$A:$A,0))</f>
        <v>g pollutant</v>
      </c>
      <c r="I91" t="str">
        <f t="shared" si="2"/>
        <v>PM10</v>
      </c>
      <c r="J91">
        <f>INDEX(NoSettings!$C:$C,MATCH(EPS!$A91,NoSettings!$A:$A,0))</f>
        <v>0</v>
      </c>
      <c r="K91">
        <f>INDEX(GWP!$C$2:$C$13,MATCH(EPS!I91,GWP!$B$2:$B$13,0))</f>
        <v>0</v>
      </c>
      <c r="L91" s="4">
        <f t="shared" si="3"/>
        <v>0</v>
      </c>
    </row>
    <row r="92" spans="1:12">
      <c r="A92" t="s">
        <v>110</v>
      </c>
      <c r="B92" t="s">
        <v>1</v>
      </c>
      <c r="C92" t="s">
        <v>1701</v>
      </c>
      <c r="D92" t="s">
        <v>1708</v>
      </c>
      <c r="E92" t="s">
        <v>1704</v>
      </c>
      <c r="F92" t="s">
        <v>1742</v>
      </c>
      <c r="H92" t="str">
        <f>INDEX('Vensim Variables'!$B:$B,MATCH(EPS!$B92,'Vensim Variables'!$A:$A,0))</f>
        <v>g pollutant</v>
      </c>
      <c r="I92" t="str">
        <f t="shared" si="2"/>
        <v>PM10</v>
      </c>
      <c r="J92">
        <f>INDEX(NoSettings!$C:$C,MATCH(EPS!$A92,NoSettings!$A:$A,0))</f>
        <v>0</v>
      </c>
      <c r="K92">
        <f>INDEX(GWP!$C$2:$C$13,MATCH(EPS!I92,GWP!$B$2:$B$13,0))</f>
        <v>0</v>
      </c>
      <c r="L92" s="4">
        <f t="shared" si="3"/>
        <v>0</v>
      </c>
    </row>
    <row r="93" spans="1:12">
      <c r="A93" t="s">
        <v>111</v>
      </c>
      <c r="B93" t="s">
        <v>1</v>
      </c>
      <c r="C93" t="s">
        <v>1701</v>
      </c>
      <c r="D93" t="s">
        <v>1708</v>
      </c>
      <c r="E93" t="s">
        <v>1704</v>
      </c>
      <c r="F93" t="s">
        <v>1743</v>
      </c>
      <c r="H93" t="str">
        <f>INDEX('Vensim Variables'!$B:$B,MATCH(EPS!$B93,'Vensim Variables'!$A:$A,0))</f>
        <v>g pollutant</v>
      </c>
      <c r="I93" t="str">
        <f t="shared" si="2"/>
        <v>PM10</v>
      </c>
      <c r="J93">
        <f>INDEX(NoSettings!$C:$C,MATCH(EPS!$A93,NoSettings!$A:$A,0))</f>
        <v>10024600</v>
      </c>
      <c r="K93">
        <f>INDEX(GWP!$C$2:$C$13,MATCH(EPS!I93,GWP!$B$2:$B$13,0))</f>
        <v>0</v>
      </c>
      <c r="L93" s="4">
        <f t="shared" si="3"/>
        <v>0</v>
      </c>
    </row>
    <row r="94" spans="1:12">
      <c r="A94" t="s">
        <v>112</v>
      </c>
      <c r="B94" t="s">
        <v>1</v>
      </c>
      <c r="C94" t="s">
        <v>1701</v>
      </c>
      <c r="D94" t="s">
        <v>1708</v>
      </c>
      <c r="E94" t="s">
        <v>1704</v>
      </c>
      <c r="F94" t="s">
        <v>1744</v>
      </c>
      <c r="H94" t="str">
        <f>INDEX('Vensim Variables'!$B:$B,MATCH(EPS!$B94,'Vensim Variables'!$A:$A,0))</f>
        <v>g pollutant</v>
      </c>
      <c r="I94" t="str">
        <f t="shared" si="2"/>
        <v>PM10</v>
      </c>
      <c r="J94">
        <f>INDEX(NoSettings!$C:$C,MATCH(EPS!$A94,NoSettings!$A:$A,0))</f>
        <v>8486710000</v>
      </c>
      <c r="K94">
        <f>INDEX(GWP!$C$2:$C$13,MATCH(EPS!I94,GWP!$B$2:$B$13,0))</f>
        <v>0</v>
      </c>
      <c r="L94" s="4">
        <f t="shared" si="3"/>
        <v>0</v>
      </c>
    </row>
    <row r="95" spans="1:12">
      <c r="A95" t="s">
        <v>113</v>
      </c>
      <c r="B95" t="s">
        <v>1</v>
      </c>
      <c r="C95" t="s">
        <v>1701</v>
      </c>
      <c r="D95" t="s">
        <v>1708</v>
      </c>
      <c r="E95" t="s">
        <v>1704</v>
      </c>
      <c r="F95" t="s">
        <v>1745</v>
      </c>
      <c r="H95" t="str">
        <f>INDEX('Vensim Variables'!$B:$B,MATCH(EPS!$B95,'Vensim Variables'!$A:$A,0))</f>
        <v>g pollutant</v>
      </c>
      <c r="I95" t="str">
        <f t="shared" si="2"/>
        <v>PM10</v>
      </c>
      <c r="J95">
        <f>INDEX(NoSettings!$C:$C,MATCH(EPS!$A95,NoSettings!$A:$A,0))</f>
        <v>35333200000</v>
      </c>
      <c r="K95">
        <f>INDEX(GWP!$C$2:$C$13,MATCH(EPS!I95,GWP!$B$2:$B$13,0))</f>
        <v>0</v>
      </c>
      <c r="L95" s="4">
        <f t="shared" si="3"/>
        <v>0</v>
      </c>
    </row>
    <row r="96" spans="1:12">
      <c r="A96" t="s">
        <v>114</v>
      </c>
      <c r="B96" t="s">
        <v>1</v>
      </c>
      <c r="C96" t="s">
        <v>1701</v>
      </c>
      <c r="D96" t="s">
        <v>1708</v>
      </c>
      <c r="E96" t="s">
        <v>1704</v>
      </c>
      <c r="F96" t="s">
        <v>1746</v>
      </c>
      <c r="H96" t="str">
        <f>INDEX('Vensim Variables'!$B:$B,MATCH(EPS!$B96,'Vensim Variables'!$A:$A,0))</f>
        <v>g pollutant</v>
      </c>
      <c r="I96" t="str">
        <f t="shared" si="2"/>
        <v>PM10</v>
      </c>
      <c r="J96">
        <f>INDEX(NoSettings!$C:$C,MATCH(EPS!$A96,NoSettings!$A:$A,0))</f>
        <v>667330000</v>
      </c>
      <c r="K96">
        <f>INDEX(GWP!$C$2:$C$13,MATCH(EPS!I96,GWP!$B$2:$B$13,0))</f>
        <v>0</v>
      </c>
      <c r="L96" s="4">
        <f t="shared" si="3"/>
        <v>0</v>
      </c>
    </row>
    <row r="97" spans="1:12">
      <c r="A97" t="s">
        <v>115</v>
      </c>
      <c r="B97" t="s">
        <v>1</v>
      </c>
      <c r="C97" t="s">
        <v>1701</v>
      </c>
      <c r="D97" t="s">
        <v>1708</v>
      </c>
      <c r="E97" t="s">
        <v>1704</v>
      </c>
      <c r="F97" t="s">
        <v>1747</v>
      </c>
      <c r="H97" t="str">
        <f>INDEX('Vensim Variables'!$B:$B,MATCH(EPS!$B97,'Vensim Variables'!$A:$A,0))</f>
        <v>g pollutant</v>
      </c>
      <c r="I97" t="str">
        <f t="shared" si="2"/>
        <v>PM10</v>
      </c>
      <c r="J97">
        <f>INDEX(NoSettings!$C:$C,MATCH(EPS!$A97,NoSettings!$A:$A,0))</f>
        <v>1456340000</v>
      </c>
      <c r="K97">
        <f>INDEX(GWP!$C$2:$C$13,MATCH(EPS!I97,GWP!$B$2:$B$13,0))</f>
        <v>0</v>
      </c>
      <c r="L97" s="4">
        <f t="shared" si="3"/>
        <v>0</v>
      </c>
    </row>
    <row r="98" spans="1:12">
      <c r="A98" t="s">
        <v>116</v>
      </c>
      <c r="B98" t="s">
        <v>1</v>
      </c>
      <c r="C98" t="s">
        <v>1701</v>
      </c>
      <c r="D98" t="s">
        <v>1708</v>
      </c>
      <c r="E98" t="s">
        <v>1704</v>
      </c>
      <c r="F98" t="s">
        <v>1748</v>
      </c>
      <c r="H98" t="str">
        <f>INDEX('Vensim Variables'!$B:$B,MATCH(EPS!$B98,'Vensim Variables'!$A:$A,0))</f>
        <v>g pollutant</v>
      </c>
      <c r="I98" t="str">
        <f t="shared" si="2"/>
        <v>PM10</v>
      </c>
      <c r="J98">
        <f>INDEX(NoSettings!$C:$C,MATCH(EPS!$A98,NoSettings!$A:$A,0))</f>
        <v>0</v>
      </c>
      <c r="K98">
        <f>INDEX(GWP!$C$2:$C$13,MATCH(EPS!I98,GWP!$B$2:$B$13,0))</f>
        <v>0</v>
      </c>
      <c r="L98" s="4">
        <f t="shared" si="3"/>
        <v>0</v>
      </c>
    </row>
    <row r="99" spans="1:12">
      <c r="A99" t="s">
        <v>117</v>
      </c>
      <c r="B99" t="s">
        <v>1</v>
      </c>
      <c r="C99" t="s">
        <v>1701</v>
      </c>
      <c r="D99" t="s">
        <v>1708</v>
      </c>
      <c r="E99" t="s">
        <v>1704</v>
      </c>
      <c r="F99" t="s">
        <v>1749</v>
      </c>
      <c r="H99" t="str">
        <f>INDEX('Vensim Variables'!$B:$B,MATCH(EPS!$B99,'Vensim Variables'!$A:$A,0))</f>
        <v>g pollutant</v>
      </c>
      <c r="I99" t="str">
        <f t="shared" si="2"/>
        <v>PM10</v>
      </c>
      <c r="J99">
        <f>INDEX(NoSettings!$C:$C,MATCH(EPS!$A99,NoSettings!$A:$A,0))</f>
        <v>0</v>
      </c>
      <c r="K99">
        <f>INDEX(GWP!$C$2:$C$13,MATCH(EPS!I99,GWP!$B$2:$B$13,0))</f>
        <v>0</v>
      </c>
      <c r="L99" s="4">
        <f t="shared" si="3"/>
        <v>0</v>
      </c>
    </row>
    <row r="100" spans="1:12">
      <c r="A100" t="s">
        <v>118</v>
      </c>
      <c r="B100" t="s">
        <v>1</v>
      </c>
      <c r="C100" t="s">
        <v>1701</v>
      </c>
      <c r="D100" t="s">
        <v>1708</v>
      </c>
      <c r="E100" t="s">
        <v>1704</v>
      </c>
      <c r="F100" t="s">
        <v>1750</v>
      </c>
      <c r="H100" t="str">
        <f>INDEX('Vensim Variables'!$B:$B,MATCH(EPS!$B100,'Vensim Variables'!$A:$A,0))</f>
        <v>g pollutant</v>
      </c>
      <c r="I100" t="str">
        <f t="shared" si="2"/>
        <v>PM10</v>
      </c>
      <c r="J100">
        <f>INDEX(NoSettings!$C:$C,MATCH(EPS!$A100,NoSettings!$A:$A,0))</f>
        <v>2983980</v>
      </c>
      <c r="K100">
        <f>INDEX(GWP!$C$2:$C$13,MATCH(EPS!I100,GWP!$B$2:$B$13,0))</f>
        <v>0</v>
      </c>
      <c r="L100" s="4">
        <f t="shared" si="3"/>
        <v>0</v>
      </c>
    </row>
    <row r="101" spans="1:12">
      <c r="A101" t="s">
        <v>119</v>
      </c>
      <c r="B101" t="s">
        <v>1</v>
      </c>
      <c r="C101" t="s">
        <v>1701</v>
      </c>
      <c r="D101" t="s">
        <v>1708</v>
      </c>
      <c r="E101" t="s">
        <v>1704</v>
      </c>
      <c r="F101" t="s">
        <v>1751</v>
      </c>
      <c r="H101" t="str">
        <f>INDEX('Vensim Variables'!$B:$B,MATCH(EPS!$B101,'Vensim Variables'!$A:$A,0))</f>
        <v>g pollutant</v>
      </c>
      <c r="I101" t="str">
        <f t="shared" si="2"/>
        <v>PM10</v>
      </c>
      <c r="J101">
        <f>INDEX(NoSettings!$C:$C,MATCH(EPS!$A101,NoSettings!$A:$A,0))</f>
        <v>0</v>
      </c>
      <c r="K101">
        <f>INDEX(GWP!$C$2:$C$13,MATCH(EPS!I101,GWP!$B$2:$B$13,0))</f>
        <v>0</v>
      </c>
      <c r="L101" s="4">
        <f t="shared" si="3"/>
        <v>0</v>
      </c>
    </row>
    <row r="102" spans="1:12">
      <c r="A102" t="s">
        <v>120</v>
      </c>
      <c r="B102" t="s">
        <v>1</v>
      </c>
      <c r="C102" t="s">
        <v>1701</v>
      </c>
      <c r="D102" t="s">
        <v>1709</v>
      </c>
      <c r="E102" t="s">
        <v>1703</v>
      </c>
      <c r="F102" t="s">
        <v>1742</v>
      </c>
      <c r="H102" t="str">
        <f>INDEX('Vensim Variables'!$B:$B,MATCH(EPS!$B102,'Vensim Variables'!$A:$A,0))</f>
        <v>g pollutant</v>
      </c>
      <c r="I102" t="str">
        <f t="shared" si="2"/>
        <v>PM25</v>
      </c>
      <c r="J102">
        <f>INDEX(NoSettings!$C:$C,MATCH(EPS!$A102,NoSettings!$A:$A,0))</f>
        <v>0</v>
      </c>
      <c r="K102">
        <f>INDEX(GWP!$C$2:$C$13,MATCH(EPS!I102,GWP!$B$2:$B$13,0))</f>
        <v>0</v>
      </c>
      <c r="L102" s="4">
        <f t="shared" si="3"/>
        <v>0</v>
      </c>
    </row>
    <row r="103" spans="1:12">
      <c r="A103" t="s">
        <v>121</v>
      </c>
      <c r="B103" t="s">
        <v>1</v>
      </c>
      <c r="C103" t="s">
        <v>1701</v>
      </c>
      <c r="D103" t="s">
        <v>1709</v>
      </c>
      <c r="E103" t="s">
        <v>1703</v>
      </c>
      <c r="F103" t="s">
        <v>1743</v>
      </c>
      <c r="H103" t="str">
        <f>INDEX('Vensim Variables'!$B:$B,MATCH(EPS!$B103,'Vensim Variables'!$A:$A,0))</f>
        <v>g pollutant</v>
      </c>
      <c r="I103" t="str">
        <f t="shared" si="2"/>
        <v>PM25</v>
      </c>
      <c r="J103">
        <f>INDEX(NoSettings!$C:$C,MATCH(EPS!$A103,NoSettings!$A:$A,0))</f>
        <v>1893600</v>
      </c>
      <c r="K103">
        <f>INDEX(GWP!$C$2:$C$13,MATCH(EPS!I103,GWP!$B$2:$B$13,0))</f>
        <v>0</v>
      </c>
      <c r="L103" s="4">
        <f t="shared" si="3"/>
        <v>0</v>
      </c>
    </row>
    <row r="104" spans="1:12">
      <c r="A104" t="s">
        <v>122</v>
      </c>
      <c r="B104" t="s">
        <v>1</v>
      </c>
      <c r="C104" t="s">
        <v>1701</v>
      </c>
      <c r="D104" t="s">
        <v>1709</v>
      </c>
      <c r="E104" t="s">
        <v>1703</v>
      </c>
      <c r="F104" t="s">
        <v>1744</v>
      </c>
      <c r="H104" t="str">
        <f>INDEX('Vensim Variables'!$B:$B,MATCH(EPS!$B104,'Vensim Variables'!$A:$A,0))</f>
        <v>g pollutant</v>
      </c>
      <c r="I104" t="str">
        <f t="shared" si="2"/>
        <v>PM25</v>
      </c>
      <c r="J104">
        <f>INDEX(NoSettings!$C:$C,MATCH(EPS!$A104,NoSettings!$A:$A,0))</f>
        <v>27960300000</v>
      </c>
      <c r="K104">
        <f>INDEX(GWP!$C$2:$C$13,MATCH(EPS!I104,GWP!$B$2:$B$13,0))</f>
        <v>0</v>
      </c>
      <c r="L104" s="4">
        <f t="shared" si="3"/>
        <v>0</v>
      </c>
    </row>
    <row r="105" spans="1:12">
      <c r="A105" t="s">
        <v>123</v>
      </c>
      <c r="B105" t="s">
        <v>1</v>
      </c>
      <c r="C105" t="s">
        <v>1701</v>
      </c>
      <c r="D105" t="s">
        <v>1709</v>
      </c>
      <c r="E105" t="s">
        <v>1703</v>
      </c>
      <c r="F105" t="s">
        <v>1745</v>
      </c>
      <c r="H105" t="str">
        <f>INDEX('Vensim Variables'!$B:$B,MATCH(EPS!$B105,'Vensim Variables'!$A:$A,0))</f>
        <v>g pollutant</v>
      </c>
      <c r="I105" t="str">
        <f t="shared" si="2"/>
        <v>PM25</v>
      </c>
      <c r="J105">
        <f>INDEX(NoSettings!$C:$C,MATCH(EPS!$A105,NoSettings!$A:$A,0))</f>
        <v>1186780000</v>
      </c>
      <c r="K105">
        <f>INDEX(GWP!$C$2:$C$13,MATCH(EPS!I105,GWP!$B$2:$B$13,0))</f>
        <v>0</v>
      </c>
      <c r="L105" s="4">
        <f t="shared" si="3"/>
        <v>0</v>
      </c>
    </row>
    <row r="106" spans="1:12">
      <c r="A106" t="s">
        <v>124</v>
      </c>
      <c r="B106" t="s">
        <v>1</v>
      </c>
      <c r="C106" t="s">
        <v>1701</v>
      </c>
      <c r="D106" t="s">
        <v>1709</v>
      </c>
      <c r="E106" t="s">
        <v>1703</v>
      </c>
      <c r="F106" t="s">
        <v>1746</v>
      </c>
      <c r="H106" t="str">
        <f>INDEX('Vensim Variables'!$B:$B,MATCH(EPS!$B106,'Vensim Variables'!$A:$A,0))</f>
        <v>g pollutant</v>
      </c>
      <c r="I106" t="str">
        <f t="shared" si="2"/>
        <v>PM25</v>
      </c>
      <c r="J106">
        <f>INDEX(NoSettings!$C:$C,MATCH(EPS!$A106,NoSettings!$A:$A,0))</f>
        <v>2198580000</v>
      </c>
      <c r="K106">
        <f>INDEX(GWP!$C$2:$C$13,MATCH(EPS!I106,GWP!$B$2:$B$13,0))</f>
        <v>0</v>
      </c>
      <c r="L106" s="4">
        <f t="shared" si="3"/>
        <v>0</v>
      </c>
    </row>
    <row r="107" spans="1:12">
      <c r="A107" t="s">
        <v>125</v>
      </c>
      <c r="B107" t="s">
        <v>1</v>
      </c>
      <c r="C107" t="s">
        <v>1701</v>
      </c>
      <c r="D107" t="s">
        <v>1709</v>
      </c>
      <c r="E107" t="s">
        <v>1703</v>
      </c>
      <c r="F107" t="s">
        <v>1747</v>
      </c>
      <c r="H107" t="str">
        <f>INDEX('Vensim Variables'!$B:$B,MATCH(EPS!$B107,'Vensim Variables'!$A:$A,0))</f>
        <v>g pollutant</v>
      </c>
      <c r="I107" t="str">
        <f t="shared" si="2"/>
        <v>PM25</v>
      </c>
      <c r="J107">
        <f>INDEX(NoSettings!$C:$C,MATCH(EPS!$A107,NoSettings!$A:$A,0))</f>
        <v>48916300</v>
      </c>
      <c r="K107">
        <f>INDEX(GWP!$C$2:$C$13,MATCH(EPS!I107,GWP!$B$2:$B$13,0))</f>
        <v>0</v>
      </c>
      <c r="L107" s="4">
        <f t="shared" si="3"/>
        <v>0</v>
      </c>
    </row>
    <row r="108" spans="1:12">
      <c r="A108" t="s">
        <v>126</v>
      </c>
      <c r="B108" t="s">
        <v>1</v>
      </c>
      <c r="C108" t="s">
        <v>1701</v>
      </c>
      <c r="D108" t="s">
        <v>1709</v>
      </c>
      <c r="E108" t="s">
        <v>1703</v>
      </c>
      <c r="F108" t="s">
        <v>1748</v>
      </c>
      <c r="H108" t="str">
        <f>INDEX('Vensim Variables'!$B:$B,MATCH(EPS!$B108,'Vensim Variables'!$A:$A,0))</f>
        <v>g pollutant</v>
      </c>
      <c r="I108" t="str">
        <f t="shared" si="2"/>
        <v>PM25</v>
      </c>
      <c r="J108">
        <f>INDEX(NoSettings!$C:$C,MATCH(EPS!$A108,NoSettings!$A:$A,0))</f>
        <v>0</v>
      </c>
      <c r="K108">
        <f>INDEX(GWP!$C$2:$C$13,MATCH(EPS!I108,GWP!$B$2:$B$13,0))</f>
        <v>0</v>
      </c>
      <c r="L108" s="4">
        <f t="shared" si="3"/>
        <v>0</v>
      </c>
    </row>
    <row r="109" spans="1:12">
      <c r="A109" t="s">
        <v>127</v>
      </c>
      <c r="B109" t="s">
        <v>1</v>
      </c>
      <c r="C109" t="s">
        <v>1701</v>
      </c>
      <c r="D109" t="s">
        <v>1709</v>
      </c>
      <c r="E109" t="s">
        <v>1703</v>
      </c>
      <c r="F109" t="s">
        <v>1749</v>
      </c>
      <c r="H109" t="str">
        <f>INDEX('Vensim Variables'!$B:$B,MATCH(EPS!$B109,'Vensim Variables'!$A:$A,0))</f>
        <v>g pollutant</v>
      </c>
      <c r="I109" t="str">
        <f t="shared" si="2"/>
        <v>PM25</v>
      </c>
      <c r="J109">
        <f>INDEX(NoSettings!$C:$C,MATCH(EPS!$A109,NoSettings!$A:$A,0))</f>
        <v>0</v>
      </c>
      <c r="K109">
        <f>INDEX(GWP!$C$2:$C$13,MATCH(EPS!I109,GWP!$B$2:$B$13,0))</f>
        <v>0</v>
      </c>
      <c r="L109" s="4">
        <f t="shared" si="3"/>
        <v>0</v>
      </c>
    </row>
    <row r="110" spans="1:12">
      <c r="A110" t="s">
        <v>128</v>
      </c>
      <c r="B110" t="s">
        <v>1</v>
      </c>
      <c r="C110" t="s">
        <v>1701</v>
      </c>
      <c r="D110" t="s">
        <v>1709</v>
      </c>
      <c r="E110" t="s">
        <v>1703</v>
      </c>
      <c r="F110" t="s">
        <v>1750</v>
      </c>
      <c r="H110" t="str">
        <f>INDEX('Vensim Variables'!$B:$B,MATCH(EPS!$B110,'Vensim Variables'!$A:$A,0))</f>
        <v>g pollutant</v>
      </c>
      <c r="I110" t="str">
        <f t="shared" si="2"/>
        <v>PM25</v>
      </c>
      <c r="J110">
        <f>INDEX(NoSettings!$C:$C,MATCH(EPS!$A110,NoSettings!$A:$A,0))</f>
        <v>2734480</v>
      </c>
      <c r="K110">
        <f>INDEX(GWP!$C$2:$C$13,MATCH(EPS!I110,GWP!$B$2:$B$13,0))</f>
        <v>0</v>
      </c>
      <c r="L110" s="4">
        <f t="shared" si="3"/>
        <v>0</v>
      </c>
    </row>
    <row r="111" spans="1:12">
      <c r="A111" t="s">
        <v>129</v>
      </c>
      <c r="B111" t="s">
        <v>1</v>
      </c>
      <c r="C111" t="s">
        <v>1701</v>
      </c>
      <c r="D111" t="s">
        <v>1709</v>
      </c>
      <c r="E111" t="s">
        <v>1703</v>
      </c>
      <c r="F111" t="s">
        <v>1751</v>
      </c>
      <c r="H111" t="str">
        <f>INDEX('Vensim Variables'!$B:$B,MATCH(EPS!$B111,'Vensim Variables'!$A:$A,0))</f>
        <v>g pollutant</v>
      </c>
      <c r="I111" t="str">
        <f t="shared" si="2"/>
        <v>PM25</v>
      </c>
      <c r="J111">
        <f>INDEX(NoSettings!$C:$C,MATCH(EPS!$A111,NoSettings!$A:$A,0))</f>
        <v>0</v>
      </c>
      <c r="K111">
        <f>INDEX(GWP!$C$2:$C$13,MATCH(EPS!I111,GWP!$B$2:$B$13,0))</f>
        <v>0</v>
      </c>
      <c r="L111" s="4">
        <f t="shared" si="3"/>
        <v>0</v>
      </c>
    </row>
    <row r="112" spans="1:12">
      <c r="A112" t="s">
        <v>130</v>
      </c>
      <c r="B112" t="s">
        <v>1</v>
      </c>
      <c r="C112" t="s">
        <v>1701</v>
      </c>
      <c r="D112" t="s">
        <v>1709</v>
      </c>
      <c r="E112" t="s">
        <v>1704</v>
      </c>
      <c r="F112" t="s">
        <v>1742</v>
      </c>
      <c r="H112" t="str">
        <f>INDEX('Vensim Variables'!$B:$B,MATCH(EPS!$B112,'Vensim Variables'!$A:$A,0))</f>
        <v>g pollutant</v>
      </c>
      <c r="I112" t="str">
        <f t="shared" si="2"/>
        <v>PM25</v>
      </c>
      <c r="J112">
        <f>INDEX(NoSettings!$C:$C,MATCH(EPS!$A112,NoSettings!$A:$A,0))</f>
        <v>0</v>
      </c>
      <c r="K112">
        <f>INDEX(GWP!$C$2:$C$13,MATCH(EPS!I112,GWP!$B$2:$B$13,0))</f>
        <v>0</v>
      </c>
      <c r="L112" s="4">
        <f t="shared" si="3"/>
        <v>0</v>
      </c>
    </row>
    <row r="113" spans="1:12">
      <c r="A113" t="s">
        <v>131</v>
      </c>
      <c r="B113" t="s">
        <v>1</v>
      </c>
      <c r="C113" t="s">
        <v>1701</v>
      </c>
      <c r="D113" t="s">
        <v>1709</v>
      </c>
      <c r="E113" t="s">
        <v>1704</v>
      </c>
      <c r="F113" t="s">
        <v>1743</v>
      </c>
      <c r="H113" t="str">
        <f>INDEX('Vensim Variables'!$B:$B,MATCH(EPS!$B113,'Vensim Variables'!$A:$A,0))</f>
        <v>g pollutant</v>
      </c>
      <c r="I113" t="str">
        <f t="shared" si="2"/>
        <v>PM25</v>
      </c>
      <c r="J113">
        <f>INDEX(NoSettings!$C:$C,MATCH(EPS!$A113,NoSettings!$A:$A,0))</f>
        <v>4017580</v>
      </c>
      <c r="K113">
        <f>INDEX(GWP!$C$2:$C$13,MATCH(EPS!I113,GWP!$B$2:$B$13,0))</f>
        <v>0</v>
      </c>
      <c r="L113" s="4">
        <f t="shared" si="3"/>
        <v>0</v>
      </c>
    </row>
    <row r="114" spans="1:12">
      <c r="A114" t="s">
        <v>132</v>
      </c>
      <c r="B114" t="s">
        <v>1</v>
      </c>
      <c r="C114" t="s">
        <v>1701</v>
      </c>
      <c r="D114" t="s">
        <v>1709</v>
      </c>
      <c r="E114" t="s">
        <v>1704</v>
      </c>
      <c r="F114" t="s">
        <v>1744</v>
      </c>
      <c r="H114" t="str">
        <f>INDEX('Vensim Variables'!$B:$B,MATCH(EPS!$B114,'Vensim Variables'!$A:$A,0))</f>
        <v>g pollutant</v>
      </c>
      <c r="I114" t="str">
        <f t="shared" si="2"/>
        <v>PM25</v>
      </c>
      <c r="J114">
        <f>INDEX(NoSettings!$C:$C,MATCH(EPS!$A114,NoSettings!$A:$A,0))</f>
        <v>2435360000</v>
      </c>
      <c r="K114">
        <f>INDEX(GWP!$C$2:$C$13,MATCH(EPS!I114,GWP!$B$2:$B$13,0))</f>
        <v>0</v>
      </c>
      <c r="L114" s="4">
        <f t="shared" si="3"/>
        <v>0</v>
      </c>
    </row>
    <row r="115" spans="1:12">
      <c r="A115" t="s">
        <v>133</v>
      </c>
      <c r="B115" t="s">
        <v>1</v>
      </c>
      <c r="C115" t="s">
        <v>1701</v>
      </c>
      <c r="D115" t="s">
        <v>1709</v>
      </c>
      <c r="E115" t="s">
        <v>1704</v>
      </c>
      <c r="F115" t="s">
        <v>1745</v>
      </c>
      <c r="H115" t="str">
        <f>INDEX('Vensim Variables'!$B:$B,MATCH(EPS!$B115,'Vensim Variables'!$A:$A,0))</f>
        <v>g pollutant</v>
      </c>
      <c r="I115" t="str">
        <f t="shared" si="2"/>
        <v>PM25</v>
      </c>
      <c r="J115">
        <f>INDEX(NoSettings!$C:$C,MATCH(EPS!$A115,NoSettings!$A:$A,0))</f>
        <v>24920600000</v>
      </c>
      <c r="K115">
        <f>INDEX(GWP!$C$2:$C$13,MATCH(EPS!I115,GWP!$B$2:$B$13,0))</f>
        <v>0</v>
      </c>
      <c r="L115" s="4">
        <f t="shared" si="3"/>
        <v>0</v>
      </c>
    </row>
    <row r="116" spans="1:12">
      <c r="A116" t="s">
        <v>134</v>
      </c>
      <c r="B116" t="s">
        <v>1</v>
      </c>
      <c r="C116" t="s">
        <v>1701</v>
      </c>
      <c r="D116" t="s">
        <v>1709</v>
      </c>
      <c r="E116" t="s">
        <v>1704</v>
      </c>
      <c r="F116" t="s">
        <v>1746</v>
      </c>
      <c r="H116" t="str">
        <f>INDEX('Vensim Variables'!$B:$B,MATCH(EPS!$B116,'Vensim Variables'!$A:$A,0))</f>
        <v>g pollutant</v>
      </c>
      <c r="I116" t="str">
        <f t="shared" si="2"/>
        <v>PM25</v>
      </c>
      <c r="J116">
        <f>INDEX(NoSettings!$C:$C,MATCH(EPS!$A116,NoSettings!$A:$A,0))</f>
        <v>191498000</v>
      </c>
      <c r="K116">
        <f>INDEX(GWP!$C$2:$C$13,MATCH(EPS!I116,GWP!$B$2:$B$13,0))</f>
        <v>0</v>
      </c>
      <c r="L116" s="4">
        <f t="shared" si="3"/>
        <v>0</v>
      </c>
    </row>
    <row r="117" spans="1:12">
      <c r="A117" t="s">
        <v>135</v>
      </c>
      <c r="B117" t="s">
        <v>1</v>
      </c>
      <c r="C117" t="s">
        <v>1701</v>
      </c>
      <c r="D117" t="s">
        <v>1709</v>
      </c>
      <c r="E117" t="s">
        <v>1704</v>
      </c>
      <c r="F117" t="s">
        <v>1747</v>
      </c>
      <c r="H117" t="str">
        <f>INDEX('Vensim Variables'!$B:$B,MATCH(EPS!$B117,'Vensim Variables'!$A:$A,0))</f>
        <v>g pollutant</v>
      </c>
      <c r="I117" t="str">
        <f t="shared" si="2"/>
        <v>PM25</v>
      </c>
      <c r="J117">
        <f>INDEX(NoSettings!$C:$C,MATCH(EPS!$A117,NoSettings!$A:$A,0))</f>
        <v>1027160000</v>
      </c>
      <c r="K117">
        <f>INDEX(GWP!$C$2:$C$13,MATCH(EPS!I117,GWP!$B$2:$B$13,0))</f>
        <v>0</v>
      </c>
      <c r="L117" s="4">
        <f t="shared" si="3"/>
        <v>0</v>
      </c>
    </row>
    <row r="118" spans="1:12">
      <c r="A118" t="s">
        <v>136</v>
      </c>
      <c r="B118" t="s">
        <v>1</v>
      </c>
      <c r="C118" t="s">
        <v>1701</v>
      </c>
      <c r="D118" t="s">
        <v>1709</v>
      </c>
      <c r="E118" t="s">
        <v>1704</v>
      </c>
      <c r="F118" t="s">
        <v>1748</v>
      </c>
      <c r="H118" t="str">
        <f>INDEX('Vensim Variables'!$B:$B,MATCH(EPS!$B118,'Vensim Variables'!$A:$A,0))</f>
        <v>g pollutant</v>
      </c>
      <c r="I118" t="str">
        <f t="shared" si="2"/>
        <v>PM25</v>
      </c>
      <c r="J118">
        <f>INDEX(NoSettings!$C:$C,MATCH(EPS!$A118,NoSettings!$A:$A,0))</f>
        <v>0</v>
      </c>
      <c r="K118">
        <f>INDEX(GWP!$C$2:$C$13,MATCH(EPS!I118,GWP!$B$2:$B$13,0))</f>
        <v>0</v>
      </c>
      <c r="L118" s="4">
        <f t="shared" si="3"/>
        <v>0</v>
      </c>
    </row>
    <row r="119" spans="1:12">
      <c r="A119" t="s">
        <v>137</v>
      </c>
      <c r="B119" t="s">
        <v>1</v>
      </c>
      <c r="C119" t="s">
        <v>1701</v>
      </c>
      <c r="D119" t="s">
        <v>1709</v>
      </c>
      <c r="E119" t="s">
        <v>1704</v>
      </c>
      <c r="F119" t="s">
        <v>1749</v>
      </c>
      <c r="H119" t="str">
        <f>INDEX('Vensim Variables'!$B:$B,MATCH(EPS!$B119,'Vensim Variables'!$A:$A,0))</f>
        <v>g pollutant</v>
      </c>
      <c r="I119" t="str">
        <f t="shared" si="2"/>
        <v>PM25</v>
      </c>
      <c r="J119">
        <f>INDEX(NoSettings!$C:$C,MATCH(EPS!$A119,NoSettings!$A:$A,0))</f>
        <v>0</v>
      </c>
      <c r="K119">
        <f>INDEX(GWP!$C$2:$C$13,MATCH(EPS!I119,GWP!$B$2:$B$13,0))</f>
        <v>0</v>
      </c>
      <c r="L119" s="4">
        <f t="shared" si="3"/>
        <v>0</v>
      </c>
    </row>
    <row r="120" spans="1:12">
      <c r="A120" t="s">
        <v>138</v>
      </c>
      <c r="B120" t="s">
        <v>1</v>
      </c>
      <c r="C120" t="s">
        <v>1701</v>
      </c>
      <c r="D120" t="s">
        <v>1709</v>
      </c>
      <c r="E120" t="s">
        <v>1704</v>
      </c>
      <c r="F120" t="s">
        <v>1750</v>
      </c>
      <c r="H120" t="str">
        <f>INDEX('Vensim Variables'!$B:$B,MATCH(EPS!$B120,'Vensim Variables'!$A:$A,0))</f>
        <v>g pollutant</v>
      </c>
      <c r="I120" t="str">
        <f t="shared" si="2"/>
        <v>PM25</v>
      </c>
      <c r="J120">
        <f>INDEX(NoSettings!$C:$C,MATCH(EPS!$A120,NoSettings!$A:$A,0))</f>
        <v>1196310</v>
      </c>
      <c r="K120">
        <f>INDEX(GWP!$C$2:$C$13,MATCH(EPS!I120,GWP!$B$2:$B$13,0))</f>
        <v>0</v>
      </c>
      <c r="L120" s="4">
        <f t="shared" si="3"/>
        <v>0</v>
      </c>
    </row>
    <row r="121" spans="1:12">
      <c r="A121" t="s">
        <v>139</v>
      </c>
      <c r="B121" t="s">
        <v>1</v>
      </c>
      <c r="C121" t="s">
        <v>1701</v>
      </c>
      <c r="D121" t="s">
        <v>1709</v>
      </c>
      <c r="E121" t="s">
        <v>1704</v>
      </c>
      <c r="F121" t="s">
        <v>1751</v>
      </c>
      <c r="H121" t="str">
        <f>INDEX('Vensim Variables'!$B:$B,MATCH(EPS!$B121,'Vensim Variables'!$A:$A,0))</f>
        <v>g pollutant</v>
      </c>
      <c r="I121" t="str">
        <f t="shared" si="2"/>
        <v>PM25</v>
      </c>
      <c r="J121">
        <f>INDEX(NoSettings!$C:$C,MATCH(EPS!$A121,NoSettings!$A:$A,0))</f>
        <v>0</v>
      </c>
      <c r="K121">
        <f>INDEX(GWP!$C$2:$C$13,MATCH(EPS!I121,GWP!$B$2:$B$13,0))</f>
        <v>0</v>
      </c>
      <c r="L121" s="4">
        <f t="shared" si="3"/>
        <v>0</v>
      </c>
    </row>
    <row r="122" spans="1:12">
      <c r="A122" t="s">
        <v>140</v>
      </c>
      <c r="B122" t="s">
        <v>1</v>
      </c>
      <c r="C122" t="s">
        <v>1701</v>
      </c>
      <c r="D122" t="s">
        <v>1710</v>
      </c>
      <c r="E122" t="s">
        <v>1703</v>
      </c>
      <c r="F122" t="s">
        <v>1742</v>
      </c>
      <c r="H122" t="str">
        <f>INDEX('Vensim Variables'!$B:$B,MATCH(EPS!$B122,'Vensim Variables'!$A:$A,0))</f>
        <v>g pollutant</v>
      </c>
      <c r="I122" t="str">
        <f t="shared" si="2"/>
        <v>SOx</v>
      </c>
      <c r="J122">
        <f>INDEX(NoSettings!$C:$C,MATCH(EPS!$A122,NoSettings!$A:$A,0))</f>
        <v>0</v>
      </c>
      <c r="K122">
        <f>INDEX(GWP!$C$2:$C$13,MATCH(EPS!I122,GWP!$B$2:$B$13,0))</f>
        <v>0</v>
      </c>
      <c r="L122" s="4">
        <f t="shared" si="3"/>
        <v>0</v>
      </c>
    </row>
    <row r="123" spans="1:12">
      <c r="A123" t="s">
        <v>141</v>
      </c>
      <c r="B123" t="s">
        <v>1</v>
      </c>
      <c r="C123" t="s">
        <v>1701</v>
      </c>
      <c r="D123" t="s">
        <v>1710</v>
      </c>
      <c r="E123" t="s">
        <v>1703</v>
      </c>
      <c r="F123" t="s">
        <v>1743</v>
      </c>
      <c r="H123" t="str">
        <f>INDEX('Vensim Variables'!$B:$B,MATCH(EPS!$B123,'Vensim Variables'!$A:$A,0))</f>
        <v>g pollutant</v>
      </c>
      <c r="I123" t="str">
        <f t="shared" si="2"/>
        <v>SOx</v>
      </c>
      <c r="J123">
        <f>INDEX(NoSettings!$C:$C,MATCH(EPS!$A123,NoSettings!$A:$A,0))</f>
        <v>245054</v>
      </c>
      <c r="K123">
        <f>INDEX(GWP!$C$2:$C$13,MATCH(EPS!I123,GWP!$B$2:$B$13,0))</f>
        <v>0</v>
      </c>
      <c r="L123" s="4">
        <f t="shared" si="3"/>
        <v>0</v>
      </c>
    </row>
    <row r="124" spans="1:12">
      <c r="A124" t="s">
        <v>142</v>
      </c>
      <c r="B124" t="s">
        <v>1</v>
      </c>
      <c r="C124" t="s">
        <v>1701</v>
      </c>
      <c r="D124" t="s">
        <v>1710</v>
      </c>
      <c r="E124" t="s">
        <v>1703</v>
      </c>
      <c r="F124" t="s">
        <v>1744</v>
      </c>
      <c r="H124" t="str">
        <f>INDEX('Vensim Variables'!$B:$B,MATCH(EPS!$B124,'Vensim Variables'!$A:$A,0))</f>
        <v>g pollutant</v>
      </c>
      <c r="I124" t="str">
        <f t="shared" si="2"/>
        <v>SOx</v>
      </c>
      <c r="J124">
        <f>INDEX(NoSettings!$C:$C,MATCH(EPS!$A124,NoSettings!$A:$A,0))</f>
        <v>6791150000</v>
      </c>
      <c r="K124">
        <f>INDEX(GWP!$C$2:$C$13,MATCH(EPS!I124,GWP!$B$2:$B$13,0))</f>
        <v>0</v>
      </c>
      <c r="L124" s="4">
        <f t="shared" si="3"/>
        <v>0</v>
      </c>
    </row>
    <row r="125" spans="1:12">
      <c r="A125" t="s">
        <v>143</v>
      </c>
      <c r="B125" t="s">
        <v>1</v>
      </c>
      <c r="C125" t="s">
        <v>1701</v>
      </c>
      <c r="D125" t="s">
        <v>1710</v>
      </c>
      <c r="E125" t="s">
        <v>1703</v>
      </c>
      <c r="F125" t="s">
        <v>1745</v>
      </c>
      <c r="H125" t="str">
        <f>INDEX('Vensim Variables'!$B:$B,MATCH(EPS!$B125,'Vensim Variables'!$A:$A,0))</f>
        <v>g pollutant</v>
      </c>
      <c r="I125" t="str">
        <f t="shared" si="2"/>
        <v>SOx</v>
      </c>
      <c r="J125">
        <f>INDEX(NoSettings!$C:$C,MATCH(EPS!$A125,NoSettings!$A:$A,0))</f>
        <v>8465920</v>
      </c>
      <c r="K125">
        <f>INDEX(GWP!$C$2:$C$13,MATCH(EPS!I125,GWP!$B$2:$B$13,0))</f>
        <v>0</v>
      </c>
      <c r="L125" s="4">
        <f t="shared" si="3"/>
        <v>0</v>
      </c>
    </row>
    <row r="126" spans="1:12">
      <c r="A126" t="s">
        <v>144</v>
      </c>
      <c r="B126" t="s">
        <v>1</v>
      </c>
      <c r="C126" t="s">
        <v>1701</v>
      </c>
      <c r="D126" t="s">
        <v>1710</v>
      </c>
      <c r="E126" t="s">
        <v>1703</v>
      </c>
      <c r="F126" t="s">
        <v>1746</v>
      </c>
      <c r="H126" t="str">
        <f>INDEX('Vensim Variables'!$B:$B,MATCH(EPS!$B126,'Vensim Variables'!$A:$A,0))</f>
        <v>g pollutant</v>
      </c>
      <c r="I126" t="str">
        <f t="shared" si="2"/>
        <v>SOx</v>
      </c>
      <c r="J126">
        <f>INDEX(NoSettings!$C:$C,MATCH(EPS!$A126,NoSettings!$A:$A,0))</f>
        <v>534003000</v>
      </c>
      <c r="K126">
        <f>INDEX(GWP!$C$2:$C$13,MATCH(EPS!I126,GWP!$B$2:$B$13,0))</f>
        <v>0</v>
      </c>
      <c r="L126" s="4">
        <f t="shared" si="3"/>
        <v>0</v>
      </c>
    </row>
    <row r="127" spans="1:12">
      <c r="A127" t="s">
        <v>145</v>
      </c>
      <c r="B127" t="s">
        <v>1</v>
      </c>
      <c r="C127" t="s">
        <v>1701</v>
      </c>
      <c r="D127" t="s">
        <v>1710</v>
      </c>
      <c r="E127" t="s">
        <v>1703</v>
      </c>
      <c r="F127" t="s">
        <v>1747</v>
      </c>
      <c r="H127" t="str">
        <f>INDEX('Vensim Variables'!$B:$B,MATCH(EPS!$B127,'Vensim Variables'!$A:$A,0))</f>
        <v>g pollutant</v>
      </c>
      <c r="I127" t="str">
        <f t="shared" si="2"/>
        <v>SOx</v>
      </c>
      <c r="J127">
        <f>INDEX(NoSettings!$C:$C,MATCH(EPS!$A127,NoSettings!$A:$A,0))</f>
        <v>348944</v>
      </c>
      <c r="K127">
        <f>INDEX(GWP!$C$2:$C$13,MATCH(EPS!I127,GWP!$B$2:$B$13,0))</f>
        <v>0</v>
      </c>
      <c r="L127" s="4">
        <f t="shared" si="3"/>
        <v>0</v>
      </c>
    </row>
    <row r="128" spans="1:12">
      <c r="A128" t="s">
        <v>146</v>
      </c>
      <c r="B128" t="s">
        <v>1</v>
      </c>
      <c r="C128" t="s">
        <v>1701</v>
      </c>
      <c r="D128" t="s">
        <v>1710</v>
      </c>
      <c r="E128" t="s">
        <v>1703</v>
      </c>
      <c r="F128" t="s">
        <v>1748</v>
      </c>
      <c r="H128" t="str">
        <f>INDEX('Vensim Variables'!$B:$B,MATCH(EPS!$B128,'Vensim Variables'!$A:$A,0))</f>
        <v>g pollutant</v>
      </c>
      <c r="I128" t="str">
        <f t="shared" si="2"/>
        <v>SOx</v>
      </c>
      <c r="J128">
        <f>INDEX(NoSettings!$C:$C,MATCH(EPS!$A128,NoSettings!$A:$A,0))</f>
        <v>0</v>
      </c>
      <c r="K128">
        <f>INDEX(GWP!$C$2:$C$13,MATCH(EPS!I128,GWP!$B$2:$B$13,0))</f>
        <v>0</v>
      </c>
      <c r="L128" s="4">
        <f t="shared" si="3"/>
        <v>0</v>
      </c>
    </row>
    <row r="129" spans="1:12">
      <c r="A129" t="s">
        <v>147</v>
      </c>
      <c r="B129" t="s">
        <v>1</v>
      </c>
      <c r="C129" t="s">
        <v>1701</v>
      </c>
      <c r="D129" t="s">
        <v>1710</v>
      </c>
      <c r="E129" t="s">
        <v>1703</v>
      </c>
      <c r="F129" t="s">
        <v>1749</v>
      </c>
      <c r="H129" t="str">
        <f>INDEX('Vensim Variables'!$B:$B,MATCH(EPS!$B129,'Vensim Variables'!$A:$A,0))</f>
        <v>g pollutant</v>
      </c>
      <c r="I129" t="str">
        <f t="shared" si="2"/>
        <v>SOx</v>
      </c>
      <c r="J129">
        <f>INDEX(NoSettings!$C:$C,MATCH(EPS!$A129,NoSettings!$A:$A,0))</f>
        <v>0</v>
      </c>
      <c r="K129">
        <f>INDEX(GWP!$C$2:$C$13,MATCH(EPS!I129,GWP!$B$2:$B$13,0))</f>
        <v>0</v>
      </c>
      <c r="L129" s="4">
        <f t="shared" si="3"/>
        <v>0</v>
      </c>
    </row>
    <row r="130" spans="1:12">
      <c r="A130" t="s">
        <v>148</v>
      </c>
      <c r="B130" t="s">
        <v>1</v>
      </c>
      <c r="C130" t="s">
        <v>1701</v>
      </c>
      <c r="D130" t="s">
        <v>1710</v>
      </c>
      <c r="E130" t="s">
        <v>1703</v>
      </c>
      <c r="F130" t="s">
        <v>1750</v>
      </c>
      <c r="H130" t="str">
        <f>INDEX('Vensim Variables'!$B:$B,MATCH(EPS!$B130,'Vensim Variables'!$A:$A,0))</f>
        <v>g pollutant</v>
      </c>
      <c r="I130" t="str">
        <f t="shared" si="2"/>
        <v>SOx</v>
      </c>
      <c r="J130">
        <f>INDEX(NoSettings!$C:$C,MATCH(EPS!$A130,NoSettings!$A:$A,0))</f>
        <v>0</v>
      </c>
      <c r="K130">
        <f>INDEX(GWP!$C$2:$C$13,MATCH(EPS!I130,GWP!$B$2:$B$13,0))</f>
        <v>0</v>
      </c>
      <c r="L130" s="4">
        <f t="shared" si="3"/>
        <v>0</v>
      </c>
    </row>
    <row r="131" spans="1:12">
      <c r="A131" t="s">
        <v>149</v>
      </c>
      <c r="B131" t="s">
        <v>1</v>
      </c>
      <c r="C131" t="s">
        <v>1701</v>
      </c>
      <c r="D131" t="s">
        <v>1710</v>
      </c>
      <c r="E131" t="s">
        <v>1703</v>
      </c>
      <c r="F131" t="s">
        <v>1751</v>
      </c>
      <c r="H131" t="str">
        <f>INDEX('Vensim Variables'!$B:$B,MATCH(EPS!$B131,'Vensim Variables'!$A:$A,0))</f>
        <v>g pollutant</v>
      </c>
      <c r="I131" t="str">
        <f t="shared" ref="I131:I194" si="4">IF(OR(C131="CO2",C131="CH4",C131="N2O",C131="F gases",C131="VOC",C131="CO",C131="NOx",C131="PM10",C131="PM25",C131="SOx",C131="BC",C131="OC"),C131,IF(OR(D131="CO2",D131="CH4",D131="N2O",D131="F gases",D131="VOC",D131="CO",D131="NOx",D131="PM10",D131="PM25",D131="SOx",D131="BC",D131="OC"),D131,IF(OR(E131="CO2",E131="CH4",E131="N2O",E131="F gases",E131="VOC",E131="CO",E131="NOx",E131="PM10",E131="PM25",E131="SOx",E131="BC",E131="OC"),E131,"NA")))</f>
        <v>SOx</v>
      </c>
      <c r="J131">
        <f>INDEX(NoSettings!$C:$C,MATCH(EPS!$A131,NoSettings!$A:$A,0))</f>
        <v>0</v>
      </c>
      <c r="K131">
        <f>INDEX(GWP!$C$2:$C$13,MATCH(EPS!I131,GWP!$B$2:$B$13,0))</f>
        <v>0</v>
      </c>
      <c r="L131" s="4">
        <f t="shared" ref="L131:L194" si="5">IF(H131="g pollutant",K131*J131/10^12,IF(H131="MMTCO2e",J131,IF(H131="MWh",J131,0)))</f>
        <v>0</v>
      </c>
    </row>
    <row r="132" spans="1:12">
      <c r="A132" t="s">
        <v>150</v>
      </c>
      <c r="B132" t="s">
        <v>1</v>
      </c>
      <c r="C132" t="s">
        <v>1701</v>
      </c>
      <c r="D132" t="s">
        <v>1710</v>
      </c>
      <c r="E132" t="s">
        <v>1704</v>
      </c>
      <c r="F132" t="s">
        <v>1742</v>
      </c>
      <c r="H132" t="str">
        <f>INDEX('Vensim Variables'!$B:$B,MATCH(EPS!$B132,'Vensim Variables'!$A:$A,0))</f>
        <v>g pollutant</v>
      </c>
      <c r="I132" t="str">
        <f t="shared" si="4"/>
        <v>SOx</v>
      </c>
      <c r="J132">
        <f>INDEX(NoSettings!$C:$C,MATCH(EPS!$A132,NoSettings!$A:$A,0))</f>
        <v>0</v>
      </c>
      <c r="K132">
        <f>INDEX(GWP!$C$2:$C$13,MATCH(EPS!I132,GWP!$B$2:$B$13,0))</f>
        <v>0</v>
      </c>
      <c r="L132" s="4">
        <f t="shared" si="5"/>
        <v>0</v>
      </c>
    </row>
    <row r="133" spans="1:12">
      <c r="A133" t="s">
        <v>151</v>
      </c>
      <c r="B133" t="s">
        <v>1</v>
      </c>
      <c r="C133" t="s">
        <v>1701</v>
      </c>
      <c r="D133" t="s">
        <v>1710</v>
      </c>
      <c r="E133" t="s">
        <v>1704</v>
      </c>
      <c r="F133" t="s">
        <v>1743</v>
      </c>
      <c r="H133" t="str">
        <f>INDEX('Vensim Variables'!$B:$B,MATCH(EPS!$B133,'Vensim Variables'!$A:$A,0))</f>
        <v>g pollutant</v>
      </c>
      <c r="I133" t="str">
        <f t="shared" si="4"/>
        <v>SOx</v>
      </c>
      <c r="J133">
        <f>INDEX(NoSettings!$C:$C,MATCH(EPS!$A133,NoSettings!$A:$A,0))</f>
        <v>519922</v>
      </c>
      <c r="K133">
        <f>INDEX(GWP!$C$2:$C$13,MATCH(EPS!I133,GWP!$B$2:$B$13,0))</f>
        <v>0</v>
      </c>
      <c r="L133" s="4">
        <f t="shared" si="5"/>
        <v>0</v>
      </c>
    </row>
    <row r="134" spans="1:12">
      <c r="A134" t="s">
        <v>152</v>
      </c>
      <c r="B134" t="s">
        <v>1</v>
      </c>
      <c r="C134" t="s">
        <v>1701</v>
      </c>
      <c r="D134" t="s">
        <v>1710</v>
      </c>
      <c r="E134" t="s">
        <v>1704</v>
      </c>
      <c r="F134" t="s">
        <v>1744</v>
      </c>
      <c r="H134" t="str">
        <f>INDEX('Vensim Variables'!$B:$B,MATCH(EPS!$B134,'Vensim Variables'!$A:$A,0))</f>
        <v>g pollutant</v>
      </c>
      <c r="I134" t="str">
        <f t="shared" si="4"/>
        <v>SOx</v>
      </c>
      <c r="J134">
        <f>INDEX(NoSettings!$C:$C,MATCH(EPS!$A134,NoSettings!$A:$A,0))</f>
        <v>591513000</v>
      </c>
      <c r="K134">
        <f>INDEX(GWP!$C$2:$C$13,MATCH(EPS!I134,GWP!$B$2:$B$13,0))</f>
        <v>0</v>
      </c>
      <c r="L134" s="4">
        <f t="shared" si="5"/>
        <v>0</v>
      </c>
    </row>
    <row r="135" spans="1:12">
      <c r="A135" t="s">
        <v>153</v>
      </c>
      <c r="B135" t="s">
        <v>1</v>
      </c>
      <c r="C135" t="s">
        <v>1701</v>
      </c>
      <c r="D135" t="s">
        <v>1710</v>
      </c>
      <c r="E135" t="s">
        <v>1704</v>
      </c>
      <c r="F135" t="s">
        <v>1745</v>
      </c>
      <c r="H135" t="str">
        <f>INDEX('Vensim Variables'!$B:$B,MATCH(EPS!$B135,'Vensim Variables'!$A:$A,0))</f>
        <v>g pollutant</v>
      </c>
      <c r="I135" t="str">
        <f t="shared" si="4"/>
        <v>SOx</v>
      </c>
      <c r="J135">
        <f>INDEX(NoSettings!$C:$C,MATCH(EPS!$A135,NoSettings!$A:$A,0))</f>
        <v>177771000</v>
      </c>
      <c r="K135">
        <f>INDEX(GWP!$C$2:$C$13,MATCH(EPS!I135,GWP!$B$2:$B$13,0))</f>
        <v>0</v>
      </c>
      <c r="L135" s="4">
        <f t="shared" si="5"/>
        <v>0</v>
      </c>
    </row>
    <row r="136" spans="1:12">
      <c r="A136" t="s">
        <v>154</v>
      </c>
      <c r="B136" t="s">
        <v>1</v>
      </c>
      <c r="C136" t="s">
        <v>1701</v>
      </c>
      <c r="D136" t="s">
        <v>1710</v>
      </c>
      <c r="E136" t="s">
        <v>1704</v>
      </c>
      <c r="F136" t="s">
        <v>1746</v>
      </c>
      <c r="H136" t="str">
        <f>INDEX('Vensim Variables'!$B:$B,MATCH(EPS!$B136,'Vensim Variables'!$A:$A,0))</f>
        <v>g pollutant</v>
      </c>
      <c r="I136" t="str">
        <f t="shared" si="4"/>
        <v>SOx</v>
      </c>
      <c r="J136">
        <f>INDEX(NoSettings!$C:$C,MATCH(EPS!$A136,NoSettings!$A:$A,0))</f>
        <v>46512000</v>
      </c>
      <c r="K136">
        <f>INDEX(GWP!$C$2:$C$13,MATCH(EPS!I136,GWP!$B$2:$B$13,0))</f>
        <v>0</v>
      </c>
      <c r="L136" s="4">
        <f t="shared" si="5"/>
        <v>0</v>
      </c>
    </row>
    <row r="137" spans="1:12">
      <c r="A137" t="s">
        <v>155</v>
      </c>
      <c r="B137" t="s">
        <v>1</v>
      </c>
      <c r="C137" t="s">
        <v>1701</v>
      </c>
      <c r="D137" t="s">
        <v>1710</v>
      </c>
      <c r="E137" t="s">
        <v>1704</v>
      </c>
      <c r="F137" t="s">
        <v>1747</v>
      </c>
      <c r="H137" t="str">
        <f>INDEX('Vensim Variables'!$B:$B,MATCH(EPS!$B137,'Vensim Variables'!$A:$A,0))</f>
        <v>g pollutant</v>
      </c>
      <c r="I137" t="str">
        <f t="shared" si="4"/>
        <v>SOx</v>
      </c>
      <c r="J137">
        <f>INDEX(NoSettings!$C:$C,MATCH(EPS!$A137,NoSettings!$A:$A,0))</f>
        <v>7327250</v>
      </c>
      <c r="K137">
        <f>INDEX(GWP!$C$2:$C$13,MATCH(EPS!I137,GWP!$B$2:$B$13,0))</f>
        <v>0</v>
      </c>
      <c r="L137" s="4">
        <f t="shared" si="5"/>
        <v>0</v>
      </c>
    </row>
    <row r="138" spans="1:12">
      <c r="A138" t="s">
        <v>156</v>
      </c>
      <c r="B138" t="s">
        <v>1</v>
      </c>
      <c r="C138" t="s">
        <v>1701</v>
      </c>
      <c r="D138" t="s">
        <v>1710</v>
      </c>
      <c r="E138" t="s">
        <v>1704</v>
      </c>
      <c r="F138" t="s">
        <v>1748</v>
      </c>
      <c r="H138" t="str">
        <f>INDEX('Vensim Variables'!$B:$B,MATCH(EPS!$B138,'Vensim Variables'!$A:$A,0))</f>
        <v>g pollutant</v>
      </c>
      <c r="I138" t="str">
        <f t="shared" si="4"/>
        <v>SOx</v>
      </c>
      <c r="J138">
        <f>INDEX(NoSettings!$C:$C,MATCH(EPS!$A138,NoSettings!$A:$A,0))</f>
        <v>0</v>
      </c>
      <c r="K138">
        <f>INDEX(GWP!$C$2:$C$13,MATCH(EPS!I138,GWP!$B$2:$B$13,0))</f>
        <v>0</v>
      </c>
      <c r="L138" s="4">
        <f t="shared" si="5"/>
        <v>0</v>
      </c>
    </row>
    <row r="139" spans="1:12">
      <c r="A139" t="s">
        <v>157</v>
      </c>
      <c r="B139" t="s">
        <v>1</v>
      </c>
      <c r="C139" t="s">
        <v>1701</v>
      </c>
      <c r="D139" t="s">
        <v>1710</v>
      </c>
      <c r="E139" t="s">
        <v>1704</v>
      </c>
      <c r="F139" t="s">
        <v>1749</v>
      </c>
      <c r="H139" t="str">
        <f>INDEX('Vensim Variables'!$B:$B,MATCH(EPS!$B139,'Vensim Variables'!$A:$A,0))</f>
        <v>g pollutant</v>
      </c>
      <c r="I139" t="str">
        <f t="shared" si="4"/>
        <v>SOx</v>
      </c>
      <c r="J139">
        <f>INDEX(NoSettings!$C:$C,MATCH(EPS!$A139,NoSettings!$A:$A,0))</f>
        <v>0</v>
      </c>
      <c r="K139">
        <f>INDEX(GWP!$C$2:$C$13,MATCH(EPS!I139,GWP!$B$2:$B$13,0))</f>
        <v>0</v>
      </c>
      <c r="L139" s="4">
        <f t="shared" si="5"/>
        <v>0</v>
      </c>
    </row>
    <row r="140" spans="1:12">
      <c r="A140" t="s">
        <v>158</v>
      </c>
      <c r="B140" t="s">
        <v>1</v>
      </c>
      <c r="C140" t="s">
        <v>1701</v>
      </c>
      <c r="D140" t="s">
        <v>1710</v>
      </c>
      <c r="E140" t="s">
        <v>1704</v>
      </c>
      <c r="F140" t="s">
        <v>1750</v>
      </c>
      <c r="H140" t="str">
        <f>INDEX('Vensim Variables'!$B:$B,MATCH(EPS!$B140,'Vensim Variables'!$A:$A,0))</f>
        <v>g pollutant</v>
      </c>
      <c r="I140" t="str">
        <f t="shared" si="4"/>
        <v>SOx</v>
      </c>
      <c r="J140">
        <f>INDEX(NoSettings!$C:$C,MATCH(EPS!$A140,NoSettings!$A:$A,0))</f>
        <v>0</v>
      </c>
      <c r="K140">
        <f>INDEX(GWP!$C$2:$C$13,MATCH(EPS!I140,GWP!$B$2:$B$13,0))</f>
        <v>0</v>
      </c>
      <c r="L140" s="4">
        <f t="shared" si="5"/>
        <v>0</v>
      </c>
    </row>
    <row r="141" spans="1:12">
      <c r="A141" t="s">
        <v>159</v>
      </c>
      <c r="B141" t="s">
        <v>1</v>
      </c>
      <c r="C141" t="s">
        <v>1701</v>
      </c>
      <c r="D141" t="s">
        <v>1710</v>
      </c>
      <c r="E141" t="s">
        <v>1704</v>
      </c>
      <c r="F141" t="s">
        <v>1751</v>
      </c>
      <c r="H141" t="str">
        <f>INDEX('Vensim Variables'!$B:$B,MATCH(EPS!$B141,'Vensim Variables'!$A:$A,0))</f>
        <v>g pollutant</v>
      </c>
      <c r="I141" t="str">
        <f t="shared" si="4"/>
        <v>SOx</v>
      </c>
      <c r="J141">
        <f>INDEX(NoSettings!$C:$C,MATCH(EPS!$A141,NoSettings!$A:$A,0))</f>
        <v>0</v>
      </c>
      <c r="K141">
        <f>INDEX(GWP!$C$2:$C$13,MATCH(EPS!I141,GWP!$B$2:$B$13,0))</f>
        <v>0</v>
      </c>
      <c r="L141" s="4">
        <f t="shared" si="5"/>
        <v>0</v>
      </c>
    </row>
    <row r="142" spans="1:12">
      <c r="A142" t="s">
        <v>160</v>
      </c>
      <c r="B142" t="s">
        <v>1</v>
      </c>
      <c r="C142" t="s">
        <v>1701</v>
      </c>
      <c r="D142" t="s">
        <v>1711</v>
      </c>
      <c r="E142" t="s">
        <v>1703</v>
      </c>
      <c r="F142" t="s">
        <v>1742</v>
      </c>
      <c r="H142" t="str">
        <f>INDEX('Vensim Variables'!$B:$B,MATCH(EPS!$B142,'Vensim Variables'!$A:$A,0))</f>
        <v>g pollutant</v>
      </c>
      <c r="I142" t="str">
        <f t="shared" si="4"/>
        <v>BC</v>
      </c>
      <c r="J142">
        <f>INDEX(NoSettings!$C:$C,MATCH(EPS!$A142,NoSettings!$A:$A,0))</f>
        <v>0</v>
      </c>
      <c r="K142">
        <f>INDEX(GWP!$C$2:$C$13,MATCH(EPS!I142,GWP!$B$2:$B$13,0))</f>
        <v>0</v>
      </c>
      <c r="L142" s="4">
        <f t="shared" si="5"/>
        <v>0</v>
      </c>
    </row>
    <row r="143" spans="1:12">
      <c r="A143" t="s">
        <v>161</v>
      </c>
      <c r="B143" t="s">
        <v>1</v>
      </c>
      <c r="C143" t="s">
        <v>1701</v>
      </c>
      <c r="D143" t="s">
        <v>1711</v>
      </c>
      <c r="E143" t="s">
        <v>1703</v>
      </c>
      <c r="F143" t="s">
        <v>1743</v>
      </c>
      <c r="H143" t="str">
        <f>INDEX('Vensim Variables'!$B:$B,MATCH(EPS!$B143,'Vensim Variables'!$A:$A,0))</f>
        <v>g pollutant</v>
      </c>
      <c r="I143" t="str">
        <f t="shared" si="4"/>
        <v>BC</v>
      </c>
      <c r="J143">
        <f>INDEX(NoSettings!$C:$C,MATCH(EPS!$A143,NoSettings!$A:$A,0))</f>
        <v>351379</v>
      </c>
      <c r="K143">
        <f>INDEX(GWP!$C$2:$C$13,MATCH(EPS!I143,GWP!$B$2:$B$13,0))</f>
        <v>0</v>
      </c>
      <c r="L143" s="4">
        <f t="shared" si="5"/>
        <v>0</v>
      </c>
    </row>
    <row r="144" spans="1:12">
      <c r="A144" t="s">
        <v>162</v>
      </c>
      <c r="B144" t="s">
        <v>1</v>
      </c>
      <c r="C144" t="s">
        <v>1701</v>
      </c>
      <c r="D144" t="s">
        <v>1711</v>
      </c>
      <c r="E144" t="s">
        <v>1703</v>
      </c>
      <c r="F144" t="s">
        <v>1744</v>
      </c>
      <c r="H144" t="str">
        <f>INDEX('Vensim Variables'!$B:$B,MATCH(EPS!$B144,'Vensim Variables'!$A:$A,0))</f>
        <v>g pollutant</v>
      </c>
      <c r="I144" t="str">
        <f t="shared" si="4"/>
        <v>BC</v>
      </c>
      <c r="J144">
        <f>INDEX(NoSettings!$C:$C,MATCH(EPS!$A144,NoSettings!$A:$A,0))</f>
        <v>5734750000</v>
      </c>
      <c r="K144">
        <f>INDEX(GWP!$C$2:$C$13,MATCH(EPS!I144,GWP!$B$2:$B$13,0))</f>
        <v>0</v>
      </c>
      <c r="L144" s="4">
        <f t="shared" si="5"/>
        <v>0</v>
      </c>
    </row>
    <row r="145" spans="1:12">
      <c r="A145" t="s">
        <v>163</v>
      </c>
      <c r="B145" t="s">
        <v>1</v>
      </c>
      <c r="C145" t="s">
        <v>1701</v>
      </c>
      <c r="D145" t="s">
        <v>1711</v>
      </c>
      <c r="E145" t="s">
        <v>1703</v>
      </c>
      <c r="F145" t="s">
        <v>1745</v>
      </c>
      <c r="H145" t="str">
        <f>INDEX('Vensim Variables'!$B:$B,MATCH(EPS!$B145,'Vensim Variables'!$A:$A,0))</f>
        <v>g pollutant</v>
      </c>
      <c r="I145" t="str">
        <f t="shared" si="4"/>
        <v>BC</v>
      </c>
      <c r="J145">
        <f>INDEX(NoSettings!$C:$C,MATCH(EPS!$A145,NoSettings!$A:$A,0))</f>
        <v>800341000</v>
      </c>
      <c r="K145">
        <f>INDEX(GWP!$C$2:$C$13,MATCH(EPS!I145,GWP!$B$2:$B$13,0))</f>
        <v>0</v>
      </c>
      <c r="L145" s="4">
        <f t="shared" si="5"/>
        <v>0</v>
      </c>
    </row>
    <row r="146" spans="1:12">
      <c r="A146" t="s">
        <v>164</v>
      </c>
      <c r="B146" t="s">
        <v>1</v>
      </c>
      <c r="C146" t="s">
        <v>1701</v>
      </c>
      <c r="D146" t="s">
        <v>1711</v>
      </c>
      <c r="E146" t="s">
        <v>1703</v>
      </c>
      <c r="F146" t="s">
        <v>1746</v>
      </c>
      <c r="H146" t="str">
        <f>INDEX('Vensim Variables'!$B:$B,MATCH(EPS!$B146,'Vensim Variables'!$A:$A,0))</f>
        <v>g pollutant</v>
      </c>
      <c r="I146" t="str">
        <f t="shared" si="4"/>
        <v>BC</v>
      </c>
      <c r="J146">
        <f>INDEX(NoSettings!$C:$C,MATCH(EPS!$A146,NoSettings!$A:$A,0))</f>
        <v>450936000</v>
      </c>
      <c r="K146">
        <f>INDEX(GWP!$C$2:$C$13,MATCH(EPS!I146,GWP!$B$2:$B$13,0))</f>
        <v>0</v>
      </c>
      <c r="L146" s="4">
        <f t="shared" si="5"/>
        <v>0</v>
      </c>
    </row>
    <row r="147" spans="1:12">
      <c r="A147" t="s">
        <v>165</v>
      </c>
      <c r="B147" t="s">
        <v>1</v>
      </c>
      <c r="C147" t="s">
        <v>1701</v>
      </c>
      <c r="D147" t="s">
        <v>1711</v>
      </c>
      <c r="E147" t="s">
        <v>1703</v>
      </c>
      <c r="F147" t="s">
        <v>1747</v>
      </c>
      <c r="H147" t="str">
        <f>INDEX('Vensim Variables'!$B:$B,MATCH(EPS!$B147,'Vensim Variables'!$A:$A,0))</f>
        <v>g pollutant</v>
      </c>
      <c r="I147" t="str">
        <f t="shared" si="4"/>
        <v>BC</v>
      </c>
      <c r="J147">
        <f>INDEX(NoSettings!$C:$C,MATCH(EPS!$A147,NoSettings!$A:$A,0))</f>
        <v>32988000</v>
      </c>
      <c r="K147">
        <f>INDEX(GWP!$C$2:$C$13,MATCH(EPS!I147,GWP!$B$2:$B$13,0))</f>
        <v>0</v>
      </c>
      <c r="L147" s="4">
        <f t="shared" si="5"/>
        <v>0</v>
      </c>
    </row>
    <row r="148" spans="1:12">
      <c r="A148" t="s">
        <v>166</v>
      </c>
      <c r="B148" t="s">
        <v>1</v>
      </c>
      <c r="C148" t="s">
        <v>1701</v>
      </c>
      <c r="D148" t="s">
        <v>1711</v>
      </c>
      <c r="E148" t="s">
        <v>1703</v>
      </c>
      <c r="F148" t="s">
        <v>1748</v>
      </c>
      <c r="H148" t="str">
        <f>INDEX('Vensim Variables'!$B:$B,MATCH(EPS!$B148,'Vensim Variables'!$A:$A,0))</f>
        <v>g pollutant</v>
      </c>
      <c r="I148" t="str">
        <f t="shared" si="4"/>
        <v>BC</v>
      </c>
      <c r="J148">
        <f>INDEX(NoSettings!$C:$C,MATCH(EPS!$A148,NoSettings!$A:$A,0))</f>
        <v>0</v>
      </c>
      <c r="K148">
        <f>INDEX(GWP!$C$2:$C$13,MATCH(EPS!I148,GWP!$B$2:$B$13,0))</f>
        <v>0</v>
      </c>
      <c r="L148" s="4">
        <f t="shared" si="5"/>
        <v>0</v>
      </c>
    </row>
    <row r="149" spans="1:12">
      <c r="A149" t="s">
        <v>167</v>
      </c>
      <c r="B149" t="s">
        <v>1</v>
      </c>
      <c r="C149" t="s">
        <v>1701</v>
      </c>
      <c r="D149" t="s">
        <v>1711</v>
      </c>
      <c r="E149" t="s">
        <v>1703</v>
      </c>
      <c r="F149" t="s">
        <v>1749</v>
      </c>
      <c r="H149" t="str">
        <f>INDEX('Vensim Variables'!$B:$B,MATCH(EPS!$B149,'Vensim Variables'!$A:$A,0))</f>
        <v>g pollutant</v>
      </c>
      <c r="I149" t="str">
        <f t="shared" si="4"/>
        <v>BC</v>
      </c>
      <c r="J149">
        <f>INDEX(NoSettings!$C:$C,MATCH(EPS!$A149,NoSettings!$A:$A,0))</f>
        <v>0</v>
      </c>
      <c r="K149">
        <f>INDEX(GWP!$C$2:$C$13,MATCH(EPS!I149,GWP!$B$2:$B$13,0))</f>
        <v>0</v>
      </c>
      <c r="L149" s="4">
        <f t="shared" si="5"/>
        <v>0</v>
      </c>
    </row>
    <row r="150" spans="1:12">
      <c r="A150" t="s">
        <v>168</v>
      </c>
      <c r="B150" t="s">
        <v>1</v>
      </c>
      <c r="C150" t="s">
        <v>1701</v>
      </c>
      <c r="D150" t="s">
        <v>1711</v>
      </c>
      <c r="E150" t="s">
        <v>1703</v>
      </c>
      <c r="F150" t="s">
        <v>1750</v>
      </c>
      <c r="H150" t="str">
        <f>INDEX('Vensim Variables'!$B:$B,MATCH(EPS!$B150,'Vensim Variables'!$A:$A,0))</f>
        <v>g pollutant</v>
      </c>
      <c r="I150" t="str">
        <f t="shared" si="4"/>
        <v>BC</v>
      </c>
      <c r="J150">
        <f>INDEX(NoSettings!$C:$C,MATCH(EPS!$A150,NoSettings!$A:$A,0))</f>
        <v>507235</v>
      </c>
      <c r="K150">
        <f>INDEX(GWP!$C$2:$C$13,MATCH(EPS!I150,GWP!$B$2:$B$13,0))</f>
        <v>0</v>
      </c>
      <c r="L150" s="4">
        <f t="shared" si="5"/>
        <v>0</v>
      </c>
    </row>
    <row r="151" spans="1:12">
      <c r="A151" t="s">
        <v>169</v>
      </c>
      <c r="B151" t="s">
        <v>1</v>
      </c>
      <c r="C151" t="s">
        <v>1701</v>
      </c>
      <c r="D151" t="s">
        <v>1711</v>
      </c>
      <c r="E151" t="s">
        <v>1703</v>
      </c>
      <c r="F151" t="s">
        <v>1751</v>
      </c>
      <c r="H151" t="str">
        <f>INDEX('Vensim Variables'!$B:$B,MATCH(EPS!$B151,'Vensim Variables'!$A:$A,0))</f>
        <v>g pollutant</v>
      </c>
      <c r="I151" t="str">
        <f t="shared" si="4"/>
        <v>BC</v>
      </c>
      <c r="J151">
        <f>INDEX(NoSettings!$C:$C,MATCH(EPS!$A151,NoSettings!$A:$A,0))</f>
        <v>0</v>
      </c>
      <c r="K151">
        <f>INDEX(GWP!$C$2:$C$13,MATCH(EPS!I151,GWP!$B$2:$B$13,0))</f>
        <v>0</v>
      </c>
      <c r="L151" s="4">
        <f t="shared" si="5"/>
        <v>0</v>
      </c>
    </row>
    <row r="152" spans="1:12">
      <c r="A152" t="s">
        <v>170</v>
      </c>
      <c r="B152" t="s">
        <v>1</v>
      </c>
      <c r="C152" t="s">
        <v>1701</v>
      </c>
      <c r="D152" t="s">
        <v>1711</v>
      </c>
      <c r="E152" t="s">
        <v>1704</v>
      </c>
      <c r="F152" t="s">
        <v>1742</v>
      </c>
      <c r="H152" t="str">
        <f>INDEX('Vensim Variables'!$B:$B,MATCH(EPS!$B152,'Vensim Variables'!$A:$A,0))</f>
        <v>g pollutant</v>
      </c>
      <c r="I152" t="str">
        <f t="shared" si="4"/>
        <v>BC</v>
      </c>
      <c r="J152">
        <f>INDEX(NoSettings!$C:$C,MATCH(EPS!$A152,NoSettings!$A:$A,0))</f>
        <v>0</v>
      </c>
      <c r="K152">
        <f>INDEX(GWP!$C$2:$C$13,MATCH(EPS!I152,GWP!$B$2:$B$13,0))</f>
        <v>0</v>
      </c>
      <c r="L152" s="4">
        <f t="shared" si="5"/>
        <v>0</v>
      </c>
    </row>
    <row r="153" spans="1:12">
      <c r="A153" t="s">
        <v>171</v>
      </c>
      <c r="B153" t="s">
        <v>1</v>
      </c>
      <c r="C153" t="s">
        <v>1701</v>
      </c>
      <c r="D153" t="s">
        <v>1711</v>
      </c>
      <c r="E153" t="s">
        <v>1704</v>
      </c>
      <c r="F153" t="s">
        <v>1743</v>
      </c>
      <c r="H153" t="str">
        <f>INDEX('Vensim Variables'!$B:$B,MATCH(EPS!$B153,'Vensim Variables'!$A:$A,0))</f>
        <v>g pollutant</v>
      </c>
      <c r="I153" t="str">
        <f t="shared" si="4"/>
        <v>BC</v>
      </c>
      <c r="J153">
        <f>INDEX(NoSettings!$C:$C,MATCH(EPS!$A153,NoSettings!$A:$A,0))</f>
        <v>745508</v>
      </c>
      <c r="K153">
        <f>INDEX(GWP!$C$2:$C$13,MATCH(EPS!I153,GWP!$B$2:$B$13,0))</f>
        <v>0</v>
      </c>
      <c r="L153" s="4">
        <f t="shared" si="5"/>
        <v>0</v>
      </c>
    </row>
    <row r="154" spans="1:12">
      <c r="A154" t="s">
        <v>172</v>
      </c>
      <c r="B154" t="s">
        <v>1</v>
      </c>
      <c r="C154" t="s">
        <v>1701</v>
      </c>
      <c r="D154" t="s">
        <v>1711</v>
      </c>
      <c r="E154" t="s">
        <v>1704</v>
      </c>
      <c r="F154" t="s">
        <v>1744</v>
      </c>
      <c r="H154" t="str">
        <f>INDEX('Vensim Variables'!$B:$B,MATCH(EPS!$B154,'Vensim Variables'!$A:$A,0))</f>
        <v>g pollutant</v>
      </c>
      <c r="I154" t="str">
        <f t="shared" si="4"/>
        <v>BC</v>
      </c>
      <c r="J154">
        <f>INDEX(NoSettings!$C:$C,MATCH(EPS!$A154,NoSettings!$A:$A,0))</f>
        <v>499500000</v>
      </c>
      <c r="K154">
        <f>INDEX(GWP!$C$2:$C$13,MATCH(EPS!I154,GWP!$B$2:$B$13,0))</f>
        <v>0</v>
      </c>
      <c r="L154" s="4">
        <f t="shared" si="5"/>
        <v>0</v>
      </c>
    </row>
    <row r="155" spans="1:12">
      <c r="A155" t="s">
        <v>173</v>
      </c>
      <c r="B155" t="s">
        <v>1</v>
      </c>
      <c r="C155" t="s">
        <v>1701</v>
      </c>
      <c r="D155" t="s">
        <v>1711</v>
      </c>
      <c r="E155" t="s">
        <v>1704</v>
      </c>
      <c r="F155" t="s">
        <v>1745</v>
      </c>
      <c r="H155" t="str">
        <f>INDEX('Vensim Variables'!$B:$B,MATCH(EPS!$B155,'Vensim Variables'!$A:$A,0))</f>
        <v>g pollutant</v>
      </c>
      <c r="I155" t="str">
        <f t="shared" si="4"/>
        <v>BC</v>
      </c>
      <c r="J155">
        <f>INDEX(NoSettings!$C:$C,MATCH(EPS!$A155,NoSettings!$A:$A,0))</f>
        <v>16805900000</v>
      </c>
      <c r="K155">
        <f>INDEX(GWP!$C$2:$C$13,MATCH(EPS!I155,GWP!$B$2:$B$13,0))</f>
        <v>0</v>
      </c>
      <c r="L155" s="4">
        <f t="shared" si="5"/>
        <v>0</v>
      </c>
    </row>
    <row r="156" spans="1:12">
      <c r="A156" t="s">
        <v>174</v>
      </c>
      <c r="B156" t="s">
        <v>1</v>
      </c>
      <c r="C156" t="s">
        <v>1701</v>
      </c>
      <c r="D156" t="s">
        <v>1711</v>
      </c>
      <c r="E156" t="s">
        <v>1704</v>
      </c>
      <c r="F156" t="s">
        <v>1746</v>
      </c>
      <c r="H156" t="str">
        <f>INDEX('Vensim Variables'!$B:$B,MATCH(EPS!$B156,'Vensim Variables'!$A:$A,0))</f>
        <v>g pollutant</v>
      </c>
      <c r="I156" t="str">
        <f t="shared" si="4"/>
        <v>BC</v>
      </c>
      <c r="J156">
        <f>INDEX(NoSettings!$C:$C,MATCH(EPS!$A156,NoSettings!$A:$A,0))</f>
        <v>39276800</v>
      </c>
      <c r="K156">
        <f>INDEX(GWP!$C$2:$C$13,MATCH(EPS!I156,GWP!$B$2:$B$13,0))</f>
        <v>0</v>
      </c>
      <c r="L156" s="4">
        <f t="shared" si="5"/>
        <v>0</v>
      </c>
    </row>
    <row r="157" spans="1:12">
      <c r="A157" t="s">
        <v>175</v>
      </c>
      <c r="B157" t="s">
        <v>1</v>
      </c>
      <c r="C157" t="s">
        <v>1701</v>
      </c>
      <c r="D157" t="s">
        <v>1711</v>
      </c>
      <c r="E157" t="s">
        <v>1704</v>
      </c>
      <c r="F157" t="s">
        <v>1747</v>
      </c>
      <c r="H157" t="str">
        <f>INDEX('Vensim Variables'!$B:$B,MATCH(EPS!$B157,'Vensim Variables'!$A:$A,0))</f>
        <v>g pollutant</v>
      </c>
      <c r="I157" t="str">
        <f t="shared" si="4"/>
        <v>BC</v>
      </c>
      <c r="J157">
        <f>INDEX(NoSettings!$C:$C,MATCH(EPS!$A157,NoSettings!$A:$A,0))</f>
        <v>692695000</v>
      </c>
      <c r="K157">
        <f>INDEX(GWP!$C$2:$C$13,MATCH(EPS!I157,GWP!$B$2:$B$13,0))</f>
        <v>0</v>
      </c>
      <c r="L157" s="4">
        <f t="shared" si="5"/>
        <v>0</v>
      </c>
    </row>
    <row r="158" spans="1:12">
      <c r="A158" t="s">
        <v>176</v>
      </c>
      <c r="B158" t="s">
        <v>1</v>
      </c>
      <c r="C158" t="s">
        <v>1701</v>
      </c>
      <c r="D158" t="s">
        <v>1711</v>
      </c>
      <c r="E158" t="s">
        <v>1704</v>
      </c>
      <c r="F158" t="s">
        <v>1748</v>
      </c>
      <c r="H158" t="str">
        <f>INDEX('Vensim Variables'!$B:$B,MATCH(EPS!$B158,'Vensim Variables'!$A:$A,0))</f>
        <v>g pollutant</v>
      </c>
      <c r="I158" t="str">
        <f t="shared" si="4"/>
        <v>BC</v>
      </c>
      <c r="J158">
        <f>INDEX(NoSettings!$C:$C,MATCH(EPS!$A158,NoSettings!$A:$A,0))</f>
        <v>0</v>
      </c>
      <c r="K158">
        <f>INDEX(GWP!$C$2:$C$13,MATCH(EPS!I158,GWP!$B$2:$B$13,0))</f>
        <v>0</v>
      </c>
      <c r="L158" s="4">
        <f t="shared" si="5"/>
        <v>0</v>
      </c>
    </row>
    <row r="159" spans="1:12">
      <c r="A159" t="s">
        <v>177</v>
      </c>
      <c r="B159" t="s">
        <v>1</v>
      </c>
      <c r="C159" t="s">
        <v>1701</v>
      </c>
      <c r="D159" t="s">
        <v>1711</v>
      </c>
      <c r="E159" t="s">
        <v>1704</v>
      </c>
      <c r="F159" t="s">
        <v>1749</v>
      </c>
      <c r="H159" t="str">
        <f>INDEX('Vensim Variables'!$B:$B,MATCH(EPS!$B159,'Vensim Variables'!$A:$A,0))</f>
        <v>g pollutant</v>
      </c>
      <c r="I159" t="str">
        <f t="shared" si="4"/>
        <v>BC</v>
      </c>
      <c r="J159">
        <f>INDEX(NoSettings!$C:$C,MATCH(EPS!$A159,NoSettings!$A:$A,0))</f>
        <v>0</v>
      </c>
      <c r="K159">
        <f>INDEX(GWP!$C$2:$C$13,MATCH(EPS!I159,GWP!$B$2:$B$13,0))</f>
        <v>0</v>
      </c>
      <c r="L159" s="4">
        <f t="shared" si="5"/>
        <v>0</v>
      </c>
    </row>
    <row r="160" spans="1:12">
      <c r="A160" t="s">
        <v>178</v>
      </c>
      <c r="B160" t="s">
        <v>1</v>
      </c>
      <c r="C160" t="s">
        <v>1701</v>
      </c>
      <c r="D160" t="s">
        <v>1711</v>
      </c>
      <c r="E160" t="s">
        <v>1704</v>
      </c>
      <c r="F160" t="s">
        <v>1750</v>
      </c>
      <c r="H160" t="str">
        <f>INDEX('Vensim Variables'!$B:$B,MATCH(EPS!$B160,'Vensim Variables'!$A:$A,0))</f>
        <v>g pollutant</v>
      </c>
      <c r="I160" t="str">
        <f t="shared" si="4"/>
        <v>BC</v>
      </c>
      <c r="J160">
        <f>INDEX(NoSettings!$C:$C,MATCH(EPS!$A160,NoSettings!$A:$A,0))</f>
        <v>221910</v>
      </c>
      <c r="K160">
        <f>INDEX(GWP!$C$2:$C$13,MATCH(EPS!I160,GWP!$B$2:$B$13,0))</f>
        <v>0</v>
      </c>
      <c r="L160" s="4">
        <f t="shared" si="5"/>
        <v>0</v>
      </c>
    </row>
    <row r="161" spans="1:12">
      <c r="A161" t="s">
        <v>179</v>
      </c>
      <c r="B161" t="s">
        <v>1</v>
      </c>
      <c r="C161" t="s">
        <v>1701</v>
      </c>
      <c r="D161" t="s">
        <v>1711</v>
      </c>
      <c r="E161" t="s">
        <v>1704</v>
      </c>
      <c r="F161" t="s">
        <v>1751</v>
      </c>
      <c r="H161" t="str">
        <f>INDEX('Vensim Variables'!$B:$B,MATCH(EPS!$B161,'Vensim Variables'!$A:$A,0))</f>
        <v>g pollutant</v>
      </c>
      <c r="I161" t="str">
        <f t="shared" si="4"/>
        <v>BC</v>
      </c>
      <c r="J161">
        <f>INDEX(NoSettings!$C:$C,MATCH(EPS!$A161,NoSettings!$A:$A,0))</f>
        <v>0</v>
      </c>
      <c r="K161">
        <f>INDEX(GWP!$C$2:$C$13,MATCH(EPS!I161,GWP!$B$2:$B$13,0))</f>
        <v>0</v>
      </c>
      <c r="L161" s="4">
        <f t="shared" si="5"/>
        <v>0</v>
      </c>
    </row>
    <row r="162" spans="1:12">
      <c r="A162" t="s">
        <v>180</v>
      </c>
      <c r="B162" t="s">
        <v>1</v>
      </c>
      <c r="C162" t="s">
        <v>1701</v>
      </c>
      <c r="D162" t="s">
        <v>1712</v>
      </c>
      <c r="E162" t="s">
        <v>1703</v>
      </c>
      <c r="F162" t="s">
        <v>1742</v>
      </c>
      <c r="H162" t="str">
        <f>INDEX('Vensim Variables'!$B:$B,MATCH(EPS!$B162,'Vensim Variables'!$A:$A,0))</f>
        <v>g pollutant</v>
      </c>
      <c r="I162" t="str">
        <f t="shared" si="4"/>
        <v>OC</v>
      </c>
      <c r="J162">
        <f>INDEX(NoSettings!$C:$C,MATCH(EPS!$A162,NoSettings!$A:$A,0))</f>
        <v>0</v>
      </c>
      <c r="K162">
        <f>INDEX(GWP!$C$2:$C$13,MATCH(EPS!I162,GWP!$B$2:$B$13,0))</f>
        <v>0</v>
      </c>
      <c r="L162" s="4">
        <f t="shared" si="5"/>
        <v>0</v>
      </c>
    </row>
    <row r="163" spans="1:12">
      <c r="A163" t="s">
        <v>181</v>
      </c>
      <c r="B163" t="s">
        <v>1</v>
      </c>
      <c r="C163" t="s">
        <v>1701</v>
      </c>
      <c r="D163" t="s">
        <v>1712</v>
      </c>
      <c r="E163" t="s">
        <v>1703</v>
      </c>
      <c r="F163" t="s">
        <v>1743</v>
      </c>
      <c r="H163" t="str">
        <f>INDEX('Vensim Variables'!$B:$B,MATCH(EPS!$B163,'Vensim Variables'!$A:$A,0))</f>
        <v>g pollutant</v>
      </c>
      <c r="I163" t="str">
        <f t="shared" si="4"/>
        <v>OC</v>
      </c>
      <c r="J163">
        <f>INDEX(NoSettings!$C:$C,MATCH(EPS!$A163,NoSettings!$A:$A,0))</f>
        <v>663265</v>
      </c>
      <c r="K163">
        <f>INDEX(GWP!$C$2:$C$13,MATCH(EPS!I163,GWP!$B$2:$B$13,0))</f>
        <v>0</v>
      </c>
      <c r="L163" s="4">
        <f t="shared" si="5"/>
        <v>0</v>
      </c>
    </row>
    <row r="164" spans="1:12">
      <c r="A164" t="s">
        <v>182</v>
      </c>
      <c r="B164" t="s">
        <v>1</v>
      </c>
      <c r="C164" t="s">
        <v>1701</v>
      </c>
      <c r="D164" t="s">
        <v>1712</v>
      </c>
      <c r="E164" t="s">
        <v>1703</v>
      </c>
      <c r="F164" t="s">
        <v>1744</v>
      </c>
      <c r="H164" t="str">
        <f>INDEX('Vensim Variables'!$B:$B,MATCH(EPS!$B164,'Vensim Variables'!$A:$A,0))</f>
        <v>g pollutant</v>
      </c>
      <c r="I164" t="str">
        <f t="shared" si="4"/>
        <v>OC</v>
      </c>
      <c r="J164">
        <f>INDEX(NoSettings!$C:$C,MATCH(EPS!$A164,NoSettings!$A:$A,0))</f>
        <v>9809440000</v>
      </c>
      <c r="K164">
        <f>INDEX(GWP!$C$2:$C$13,MATCH(EPS!I164,GWP!$B$2:$B$13,0))</f>
        <v>0</v>
      </c>
      <c r="L164" s="4">
        <f t="shared" si="5"/>
        <v>0</v>
      </c>
    </row>
    <row r="165" spans="1:12">
      <c r="A165" t="s">
        <v>183</v>
      </c>
      <c r="B165" t="s">
        <v>1</v>
      </c>
      <c r="C165" t="s">
        <v>1701</v>
      </c>
      <c r="D165" t="s">
        <v>1712</v>
      </c>
      <c r="E165" t="s">
        <v>1703</v>
      </c>
      <c r="F165" t="s">
        <v>1745</v>
      </c>
      <c r="H165" t="str">
        <f>INDEX('Vensim Variables'!$B:$B,MATCH(EPS!$B165,'Vensim Variables'!$A:$A,0))</f>
        <v>g pollutant</v>
      </c>
      <c r="I165" t="str">
        <f t="shared" si="4"/>
        <v>OC</v>
      </c>
      <c r="J165">
        <f>INDEX(NoSettings!$C:$C,MATCH(EPS!$A165,NoSettings!$A:$A,0))</f>
        <v>161288000</v>
      </c>
      <c r="K165">
        <f>INDEX(GWP!$C$2:$C$13,MATCH(EPS!I165,GWP!$B$2:$B$13,0))</f>
        <v>0</v>
      </c>
      <c r="L165" s="4">
        <f t="shared" si="5"/>
        <v>0</v>
      </c>
    </row>
    <row r="166" spans="1:12">
      <c r="A166" t="s">
        <v>184</v>
      </c>
      <c r="B166" t="s">
        <v>1</v>
      </c>
      <c r="C166" t="s">
        <v>1701</v>
      </c>
      <c r="D166" t="s">
        <v>1712</v>
      </c>
      <c r="E166" t="s">
        <v>1703</v>
      </c>
      <c r="F166" t="s">
        <v>1746</v>
      </c>
      <c r="H166" t="str">
        <f>INDEX('Vensim Variables'!$B:$B,MATCH(EPS!$B166,'Vensim Variables'!$A:$A,0))</f>
        <v>g pollutant</v>
      </c>
      <c r="I166" t="str">
        <f t="shared" si="4"/>
        <v>OC</v>
      </c>
      <c r="J166">
        <f>INDEX(NoSettings!$C:$C,MATCH(EPS!$A166,NoSettings!$A:$A,0))</f>
        <v>771338000</v>
      </c>
      <c r="K166">
        <f>INDEX(GWP!$C$2:$C$13,MATCH(EPS!I166,GWP!$B$2:$B$13,0))</f>
        <v>0</v>
      </c>
      <c r="L166" s="4">
        <f t="shared" si="5"/>
        <v>0</v>
      </c>
    </row>
    <row r="167" spans="1:12">
      <c r="A167" t="s">
        <v>185</v>
      </c>
      <c r="B167" t="s">
        <v>1</v>
      </c>
      <c r="C167" t="s">
        <v>1701</v>
      </c>
      <c r="D167" t="s">
        <v>1712</v>
      </c>
      <c r="E167" t="s">
        <v>1703</v>
      </c>
      <c r="F167" t="s">
        <v>1747</v>
      </c>
      <c r="H167" t="str">
        <f>INDEX('Vensim Variables'!$B:$B,MATCH(EPS!$B167,'Vensim Variables'!$A:$A,0))</f>
        <v>g pollutant</v>
      </c>
      <c r="I167" t="str">
        <f t="shared" si="4"/>
        <v>OC</v>
      </c>
      <c r="J167">
        <f>INDEX(NoSettings!$C:$C,MATCH(EPS!$A167,NoSettings!$A:$A,0))</f>
        <v>6647890</v>
      </c>
      <c r="K167">
        <f>INDEX(GWP!$C$2:$C$13,MATCH(EPS!I167,GWP!$B$2:$B$13,0))</f>
        <v>0</v>
      </c>
      <c r="L167" s="4">
        <f t="shared" si="5"/>
        <v>0</v>
      </c>
    </row>
    <row r="168" spans="1:12">
      <c r="A168" t="s">
        <v>186</v>
      </c>
      <c r="B168" t="s">
        <v>1</v>
      </c>
      <c r="C168" t="s">
        <v>1701</v>
      </c>
      <c r="D168" t="s">
        <v>1712</v>
      </c>
      <c r="E168" t="s">
        <v>1703</v>
      </c>
      <c r="F168" t="s">
        <v>1748</v>
      </c>
      <c r="H168" t="str">
        <f>INDEX('Vensim Variables'!$B:$B,MATCH(EPS!$B168,'Vensim Variables'!$A:$A,0))</f>
        <v>g pollutant</v>
      </c>
      <c r="I168" t="str">
        <f t="shared" si="4"/>
        <v>OC</v>
      </c>
      <c r="J168">
        <f>INDEX(NoSettings!$C:$C,MATCH(EPS!$A168,NoSettings!$A:$A,0))</f>
        <v>0</v>
      </c>
      <c r="K168">
        <f>INDEX(GWP!$C$2:$C$13,MATCH(EPS!I168,GWP!$B$2:$B$13,0))</f>
        <v>0</v>
      </c>
      <c r="L168" s="4">
        <f t="shared" si="5"/>
        <v>0</v>
      </c>
    </row>
    <row r="169" spans="1:12">
      <c r="A169" t="s">
        <v>187</v>
      </c>
      <c r="B169" t="s">
        <v>1</v>
      </c>
      <c r="C169" t="s">
        <v>1701</v>
      </c>
      <c r="D169" t="s">
        <v>1712</v>
      </c>
      <c r="E169" t="s">
        <v>1703</v>
      </c>
      <c r="F169" t="s">
        <v>1749</v>
      </c>
      <c r="H169" t="str">
        <f>INDEX('Vensim Variables'!$B:$B,MATCH(EPS!$B169,'Vensim Variables'!$A:$A,0))</f>
        <v>g pollutant</v>
      </c>
      <c r="I169" t="str">
        <f t="shared" si="4"/>
        <v>OC</v>
      </c>
      <c r="J169">
        <f>INDEX(NoSettings!$C:$C,MATCH(EPS!$A169,NoSettings!$A:$A,0))</f>
        <v>0</v>
      </c>
      <c r="K169">
        <f>INDEX(GWP!$C$2:$C$13,MATCH(EPS!I169,GWP!$B$2:$B$13,0))</f>
        <v>0</v>
      </c>
      <c r="L169" s="4">
        <f t="shared" si="5"/>
        <v>0</v>
      </c>
    </row>
    <row r="170" spans="1:12">
      <c r="A170" t="s">
        <v>188</v>
      </c>
      <c r="B170" t="s">
        <v>1</v>
      </c>
      <c r="C170" t="s">
        <v>1701</v>
      </c>
      <c r="D170" t="s">
        <v>1712</v>
      </c>
      <c r="E170" t="s">
        <v>1703</v>
      </c>
      <c r="F170" t="s">
        <v>1750</v>
      </c>
      <c r="H170" t="str">
        <f>INDEX('Vensim Variables'!$B:$B,MATCH(EPS!$B170,'Vensim Variables'!$A:$A,0))</f>
        <v>g pollutant</v>
      </c>
      <c r="I170" t="str">
        <f t="shared" si="4"/>
        <v>OC</v>
      </c>
      <c r="J170">
        <f>INDEX(NoSettings!$C:$C,MATCH(EPS!$A170,NoSettings!$A:$A,0))</f>
        <v>957810</v>
      </c>
      <c r="K170">
        <f>INDEX(GWP!$C$2:$C$13,MATCH(EPS!I170,GWP!$B$2:$B$13,0))</f>
        <v>0</v>
      </c>
      <c r="L170" s="4">
        <f t="shared" si="5"/>
        <v>0</v>
      </c>
    </row>
    <row r="171" spans="1:12">
      <c r="A171" t="s">
        <v>189</v>
      </c>
      <c r="B171" t="s">
        <v>1</v>
      </c>
      <c r="C171" t="s">
        <v>1701</v>
      </c>
      <c r="D171" t="s">
        <v>1712</v>
      </c>
      <c r="E171" t="s">
        <v>1703</v>
      </c>
      <c r="F171" t="s">
        <v>1751</v>
      </c>
      <c r="H171" t="str">
        <f>INDEX('Vensim Variables'!$B:$B,MATCH(EPS!$B171,'Vensim Variables'!$A:$A,0))</f>
        <v>g pollutant</v>
      </c>
      <c r="I171" t="str">
        <f t="shared" si="4"/>
        <v>OC</v>
      </c>
      <c r="J171">
        <f>INDEX(NoSettings!$C:$C,MATCH(EPS!$A171,NoSettings!$A:$A,0))</f>
        <v>0</v>
      </c>
      <c r="K171">
        <f>INDEX(GWP!$C$2:$C$13,MATCH(EPS!I171,GWP!$B$2:$B$13,0))</f>
        <v>0</v>
      </c>
      <c r="L171" s="4">
        <f t="shared" si="5"/>
        <v>0</v>
      </c>
    </row>
    <row r="172" spans="1:12">
      <c r="A172" t="s">
        <v>190</v>
      </c>
      <c r="B172" t="s">
        <v>1</v>
      </c>
      <c r="C172" t="s">
        <v>1701</v>
      </c>
      <c r="D172" t="s">
        <v>1712</v>
      </c>
      <c r="E172" t="s">
        <v>1704</v>
      </c>
      <c r="F172" t="s">
        <v>1742</v>
      </c>
      <c r="H172" t="str">
        <f>INDEX('Vensim Variables'!$B:$B,MATCH(EPS!$B172,'Vensim Variables'!$A:$A,0))</f>
        <v>g pollutant</v>
      </c>
      <c r="I172" t="str">
        <f t="shared" si="4"/>
        <v>OC</v>
      </c>
      <c r="J172">
        <f>INDEX(NoSettings!$C:$C,MATCH(EPS!$A172,NoSettings!$A:$A,0))</f>
        <v>0</v>
      </c>
      <c r="K172">
        <f>INDEX(GWP!$C$2:$C$13,MATCH(EPS!I172,GWP!$B$2:$B$13,0))</f>
        <v>0</v>
      </c>
      <c r="L172" s="4">
        <f t="shared" si="5"/>
        <v>0</v>
      </c>
    </row>
    <row r="173" spans="1:12">
      <c r="A173" t="s">
        <v>191</v>
      </c>
      <c r="B173" t="s">
        <v>1</v>
      </c>
      <c r="C173" t="s">
        <v>1701</v>
      </c>
      <c r="D173" t="s">
        <v>1712</v>
      </c>
      <c r="E173" t="s">
        <v>1704</v>
      </c>
      <c r="F173" t="s">
        <v>1743</v>
      </c>
      <c r="H173" t="str">
        <f>INDEX('Vensim Variables'!$B:$B,MATCH(EPS!$B173,'Vensim Variables'!$A:$A,0))</f>
        <v>g pollutant</v>
      </c>
      <c r="I173" t="str">
        <f t="shared" si="4"/>
        <v>OC</v>
      </c>
      <c r="J173">
        <f>INDEX(NoSettings!$C:$C,MATCH(EPS!$A173,NoSettings!$A:$A,0))</f>
        <v>1407230</v>
      </c>
      <c r="K173">
        <f>INDEX(GWP!$C$2:$C$13,MATCH(EPS!I173,GWP!$B$2:$B$13,0))</f>
        <v>0</v>
      </c>
      <c r="L173" s="4">
        <f t="shared" si="5"/>
        <v>0</v>
      </c>
    </row>
    <row r="174" spans="1:12">
      <c r="A174" t="s">
        <v>192</v>
      </c>
      <c r="B174" t="s">
        <v>1</v>
      </c>
      <c r="C174" t="s">
        <v>1701</v>
      </c>
      <c r="D174" t="s">
        <v>1712</v>
      </c>
      <c r="E174" t="s">
        <v>1704</v>
      </c>
      <c r="F174" t="s">
        <v>1744</v>
      </c>
      <c r="H174" t="str">
        <f>INDEX('Vensim Variables'!$B:$B,MATCH(EPS!$B174,'Vensim Variables'!$A:$A,0))</f>
        <v>g pollutant</v>
      </c>
      <c r="I174" t="str">
        <f t="shared" si="4"/>
        <v>OC</v>
      </c>
      <c r="J174">
        <f>INDEX(NoSettings!$C:$C,MATCH(EPS!$A174,NoSettings!$A:$A,0))</f>
        <v>854407000</v>
      </c>
      <c r="K174">
        <f>INDEX(GWP!$C$2:$C$13,MATCH(EPS!I174,GWP!$B$2:$B$13,0))</f>
        <v>0</v>
      </c>
      <c r="L174" s="4">
        <f t="shared" si="5"/>
        <v>0</v>
      </c>
    </row>
    <row r="175" spans="1:12">
      <c r="A175" t="s">
        <v>193</v>
      </c>
      <c r="B175" t="s">
        <v>1</v>
      </c>
      <c r="C175" t="s">
        <v>1701</v>
      </c>
      <c r="D175" t="s">
        <v>1712</v>
      </c>
      <c r="E175" t="s">
        <v>1704</v>
      </c>
      <c r="F175" t="s">
        <v>1745</v>
      </c>
      <c r="H175" t="str">
        <f>INDEX('Vensim Variables'!$B:$B,MATCH(EPS!$B175,'Vensim Variables'!$A:$A,0))</f>
        <v>g pollutant</v>
      </c>
      <c r="I175" t="str">
        <f t="shared" si="4"/>
        <v>OC</v>
      </c>
      <c r="J175">
        <f>INDEX(NoSettings!$C:$C,MATCH(EPS!$A175,NoSettings!$A:$A,0))</f>
        <v>3386790000</v>
      </c>
      <c r="K175">
        <f>INDEX(GWP!$C$2:$C$13,MATCH(EPS!I175,GWP!$B$2:$B$13,0))</f>
        <v>0</v>
      </c>
      <c r="L175" s="4">
        <f t="shared" si="5"/>
        <v>0</v>
      </c>
    </row>
    <row r="176" spans="1:12">
      <c r="A176" t="s">
        <v>194</v>
      </c>
      <c r="B176" t="s">
        <v>1</v>
      </c>
      <c r="C176" t="s">
        <v>1701</v>
      </c>
      <c r="D176" t="s">
        <v>1712</v>
      </c>
      <c r="E176" t="s">
        <v>1704</v>
      </c>
      <c r="F176" t="s">
        <v>1746</v>
      </c>
      <c r="H176" t="str">
        <f>INDEX('Vensim Variables'!$B:$B,MATCH(EPS!$B176,'Vensim Variables'!$A:$A,0))</f>
        <v>g pollutant</v>
      </c>
      <c r="I176" t="str">
        <f t="shared" si="4"/>
        <v>OC</v>
      </c>
      <c r="J176">
        <f>INDEX(NoSettings!$C:$C,MATCH(EPS!$A176,NoSettings!$A:$A,0))</f>
        <v>67184000</v>
      </c>
      <c r="K176">
        <f>INDEX(GWP!$C$2:$C$13,MATCH(EPS!I176,GWP!$B$2:$B$13,0))</f>
        <v>0</v>
      </c>
      <c r="L176" s="4">
        <f t="shared" si="5"/>
        <v>0</v>
      </c>
    </row>
    <row r="177" spans="1:12">
      <c r="A177" t="s">
        <v>195</v>
      </c>
      <c r="B177" t="s">
        <v>1</v>
      </c>
      <c r="C177" t="s">
        <v>1701</v>
      </c>
      <c r="D177" t="s">
        <v>1712</v>
      </c>
      <c r="E177" t="s">
        <v>1704</v>
      </c>
      <c r="F177" t="s">
        <v>1747</v>
      </c>
      <c r="H177" t="str">
        <f>INDEX('Vensim Variables'!$B:$B,MATCH(EPS!$B177,'Vensim Variables'!$A:$A,0))</f>
        <v>g pollutant</v>
      </c>
      <c r="I177" t="str">
        <f t="shared" si="4"/>
        <v>OC</v>
      </c>
      <c r="J177">
        <f>INDEX(NoSettings!$C:$C,MATCH(EPS!$A177,NoSettings!$A:$A,0))</f>
        <v>139595000</v>
      </c>
      <c r="K177">
        <f>INDEX(GWP!$C$2:$C$13,MATCH(EPS!I177,GWP!$B$2:$B$13,0))</f>
        <v>0</v>
      </c>
      <c r="L177" s="4">
        <f t="shared" si="5"/>
        <v>0</v>
      </c>
    </row>
    <row r="178" spans="1:12">
      <c r="A178" t="s">
        <v>196</v>
      </c>
      <c r="B178" t="s">
        <v>1</v>
      </c>
      <c r="C178" t="s">
        <v>1701</v>
      </c>
      <c r="D178" t="s">
        <v>1712</v>
      </c>
      <c r="E178" t="s">
        <v>1704</v>
      </c>
      <c r="F178" t="s">
        <v>1748</v>
      </c>
      <c r="H178" t="str">
        <f>INDEX('Vensim Variables'!$B:$B,MATCH(EPS!$B178,'Vensim Variables'!$A:$A,0))</f>
        <v>g pollutant</v>
      </c>
      <c r="I178" t="str">
        <f t="shared" si="4"/>
        <v>OC</v>
      </c>
      <c r="J178">
        <f>INDEX(NoSettings!$C:$C,MATCH(EPS!$A178,NoSettings!$A:$A,0))</f>
        <v>0</v>
      </c>
      <c r="K178">
        <f>INDEX(GWP!$C$2:$C$13,MATCH(EPS!I178,GWP!$B$2:$B$13,0))</f>
        <v>0</v>
      </c>
      <c r="L178" s="4">
        <f t="shared" si="5"/>
        <v>0</v>
      </c>
    </row>
    <row r="179" spans="1:12">
      <c r="A179" t="s">
        <v>197</v>
      </c>
      <c r="B179" t="s">
        <v>1</v>
      </c>
      <c r="C179" t="s">
        <v>1701</v>
      </c>
      <c r="D179" t="s">
        <v>1712</v>
      </c>
      <c r="E179" t="s">
        <v>1704</v>
      </c>
      <c r="F179" t="s">
        <v>1749</v>
      </c>
      <c r="H179" t="str">
        <f>INDEX('Vensim Variables'!$B:$B,MATCH(EPS!$B179,'Vensim Variables'!$A:$A,0))</f>
        <v>g pollutant</v>
      </c>
      <c r="I179" t="str">
        <f t="shared" si="4"/>
        <v>OC</v>
      </c>
      <c r="J179">
        <f>INDEX(NoSettings!$C:$C,MATCH(EPS!$A179,NoSettings!$A:$A,0))</f>
        <v>0</v>
      </c>
      <c r="K179">
        <f>INDEX(GWP!$C$2:$C$13,MATCH(EPS!I179,GWP!$B$2:$B$13,0))</f>
        <v>0</v>
      </c>
      <c r="L179" s="4">
        <f t="shared" si="5"/>
        <v>0</v>
      </c>
    </row>
    <row r="180" spans="1:12">
      <c r="A180" t="s">
        <v>198</v>
      </c>
      <c r="B180" t="s">
        <v>1</v>
      </c>
      <c r="C180" t="s">
        <v>1701</v>
      </c>
      <c r="D180" t="s">
        <v>1712</v>
      </c>
      <c r="E180" t="s">
        <v>1704</v>
      </c>
      <c r="F180" t="s">
        <v>1750</v>
      </c>
      <c r="H180" t="str">
        <f>INDEX('Vensim Variables'!$B:$B,MATCH(EPS!$B180,'Vensim Variables'!$A:$A,0))</f>
        <v>g pollutant</v>
      </c>
      <c r="I180" t="str">
        <f t="shared" si="4"/>
        <v>OC</v>
      </c>
      <c r="J180">
        <f>INDEX(NoSettings!$C:$C,MATCH(EPS!$A180,NoSettings!$A:$A,0))</f>
        <v>419033</v>
      </c>
      <c r="K180">
        <f>INDEX(GWP!$C$2:$C$13,MATCH(EPS!I180,GWP!$B$2:$B$13,0))</f>
        <v>0</v>
      </c>
      <c r="L180" s="4">
        <f t="shared" si="5"/>
        <v>0</v>
      </c>
    </row>
    <row r="181" spans="1:12">
      <c r="A181" t="s">
        <v>199</v>
      </c>
      <c r="B181" t="s">
        <v>1</v>
      </c>
      <c r="C181" t="s">
        <v>1701</v>
      </c>
      <c r="D181" t="s">
        <v>1712</v>
      </c>
      <c r="E181" t="s">
        <v>1704</v>
      </c>
      <c r="F181" t="s">
        <v>1751</v>
      </c>
      <c r="H181" t="str">
        <f>INDEX('Vensim Variables'!$B:$B,MATCH(EPS!$B181,'Vensim Variables'!$A:$A,0))</f>
        <v>g pollutant</v>
      </c>
      <c r="I181" t="str">
        <f t="shared" si="4"/>
        <v>OC</v>
      </c>
      <c r="J181">
        <f>INDEX(NoSettings!$C:$C,MATCH(EPS!$A181,NoSettings!$A:$A,0))</f>
        <v>0</v>
      </c>
      <c r="K181">
        <f>INDEX(GWP!$C$2:$C$13,MATCH(EPS!I181,GWP!$B$2:$B$13,0))</f>
        <v>0</v>
      </c>
      <c r="L181" s="4">
        <f t="shared" si="5"/>
        <v>0</v>
      </c>
    </row>
    <row r="182" spans="1:12">
      <c r="A182" t="s">
        <v>200</v>
      </c>
      <c r="B182" t="s">
        <v>1</v>
      </c>
      <c r="C182" t="s">
        <v>1701</v>
      </c>
      <c r="D182" t="s">
        <v>1713</v>
      </c>
      <c r="E182" t="s">
        <v>1703</v>
      </c>
      <c r="F182" t="s">
        <v>1742</v>
      </c>
      <c r="H182" t="str">
        <f>INDEX('Vensim Variables'!$B:$B,MATCH(EPS!$B182,'Vensim Variables'!$A:$A,0))</f>
        <v>g pollutant</v>
      </c>
      <c r="I182" t="str">
        <f t="shared" si="4"/>
        <v>CH4</v>
      </c>
      <c r="J182">
        <f>INDEX(NoSettings!$C:$C,MATCH(EPS!$A182,NoSettings!$A:$A,0))</f>
        <v>0</v>
      </c>
      <c r="K182">
        <f>INDEX(GWP!$C$2:$C$13,MATCH(EPS!I182,GWP!$B$2:$B$13,0))</f>
        <v>28</v>
      </c>
      <c r="L182" s="4">
        <f t="shared" si="5"/>
        <v>0</v>
      </c>
    </row>
    <row r="183" spans="1:12">
      <c r="A183" t="s">
        <v>201</v>
      </c>
      <c r="B183" t="s">
        <v>1</v>
      </c>
      <c r="C183" t="s">
        <v>1701</v>
      </c>
      <c r="D183" t="s">
        <v>1713</v>
      </c>
      <c r="E183" t="s">
        <v>1703</v>
      </c>
      <c r="F183" t="s">
        <v>1743</v>
      </c>
      <c r="H183" t="str">
        <f>INDEX('Vensim Variables'!$B:$B,MATCH(EPS!$B183,'Vensim Variables'!$A:$A,0))</f>
        <v>g pollutant</v>
      </c>
      <c r="I183" t="str">
        <f t="shared" si="4"/>
        <v>CH4</v>
      </c>
      <c r="J183">
        <f>INDEX(NoSettings!$C:$C,MATCH(EPS!$A183,NoSettings!$A:$A,0))</f>
        <v>1012620</v>
      </c>
      <c r="K183">
        <f>INDEX(GWP!$C$2:$C$13,MATCH(EPS!I183,GWP!$B$2:$B$13,0))</f>
        <v>28</v>
      </c>
      <c r="L183" s="4">
        <f t="shared" si="5"/>
        <v>2.8353359999999999E-5</v>
      </c>
    </row>
    <row r="184" spans="1:12">
      <c r="A184" t="s">
        <v>202</v>
      </c>
      <c r="B184" t="s">
        <v>1</v>
      </c>
      <c r="C184" t="s">
        <v>1701</v>
      </c>
      <c r="D184" t="s">
        <v>1713</v>
      </c>
      <c r="E184" t="s">
        <v>1703</v>
      </c>
      <c r="F184" t="s">
        <v>1744</v>
      </c>
      <c r="H184" t="str">
        <f>INDEX('Vensim Variables'!$B:$B,MATCH(EPS!$B184,'Vensim Variables'!$A:$A,0))</f>
        <v>g pollutant</v>
      </c>
      <c r="I184" t="str">
        <f t="shared" si="4"/>
        <v>CH4</v>
      </c>
      <c r="J184">
        <f>INDEX(NoSettings!$C:$C,MATCH(EPS!$A184,NoSettings!$A:$A,0))</f>
        <v>41158500000</v>
      </c>
      <c r="K184">
        <f>INDEX(GWP!$C$2:$C$13,MATCH(EPS!I184,GWP!$B$2:$B$13,0))</f>
        <v>28</v>
      </c>
      <c r="L184" s="4">
        <f t="shared" si="5"/>
        <v>1.1524380000000001</v>
      </c>
    </row>
    <row r="185" spans="1:12">
      <c r="A185" t="s">
        <v>203</v>
      </c>
      <c r="B185" t="s">
        <v>1</v>
      </c>
      <c r="C185" t="s">
        <v>1701</v>
      </c>
      <c r="D185" t="s">
        <v>1713</v>
      </c>
      <c r="E185" t="s">
        <v>1703</v>
      </c>
      <c r="F185" t="s">
        <v>1745</v>
      </c>
      <c r="H185" t="str">
        <f>INDEX('Vensim Variables'!$B:$B,MATCH(EPS!$B185,'Vensim Variables'!$A:$A,0))</f>
        <v>g pollutant</v>
      </c>
      <c r="I185" t="str">
        <f t="shared" si="4"/>
        <v>CH4</v>
      </c>
      <c r="J185">
        <f>INDEX(NoSettings!$C:$C,MATCH(EPS!$A185,NoSettings!$A:$A,0))</f>
        <v>186748000</v>
      </c>
      <c r="K185">
        <f>INDEX(GWP!$C$2:$C$13,MATCH(EPS!I185,GWP!$B$2:$B$13,0))</f>
        <v>28</v>
      </c>
      <c r="L185" s="4">
        <f t="shared" si="5"/>
        <v>5.2289440000000001E-3</v>
      </c>
    </row>
    <row r="186" spans="1:12">
      <c r="A186" t="s">
        <v>204</v>
      </c>
      <c r="B186" t="s">
        <v>1</v>
      </c>
      <c r="C186" t="s">
        <v>1701</v>
      </c>
      <c r="D186" t="s">
        <v>1713</v>
      </c>
      <c r="E186" t="s">
        <v>1703</v>
      </c>
      <c r="F186" t="s">
        <v>1746</v>
      </c>
      <c r="H186" t="str">
        <f>INDEX('Vensim Variables'!$B:$B,MATCH(EPS!$B186,'Vensim Variables'!$A:$A,0))</f>
        <v>g pollutant</v>
      </c>
      <c r="I186" t="str">
        <f t="shared" si="4"/>
        <v>CH4</v>
      </c>
      <c r="J186">
        <f>INDEX(NoSettings!$C:$C,MATCH(EPS!$A186,NoSettings!$A:$A,0))</f>
        <v>0</v>
      </c>
      <c r="K186">
        <f>INDEX(GWP!$C$2:$C$13,MATCH(EPS!I186,GWP!$B$2:$B$13,0))</f>
        <v>28</v>
      </c>
      <c r="L186" s="4">
        <f t="shared" si="5"/>
        <v>0</v>
      </c>
    </row>
    <row r="187" spans="1:12">
      <c r="A187" t="s">
        <v>205</v>
      </c>
      <c r="B187" t="s">
        <v>1</v>
      </c>
      <c r="C187" t="s">
        <v>1701</v>
      </c>
      <c r="D187" t="s">
        <v>1713</v>
      </c>
      <c r="E187" t="s">
        <v>1703</v>
      </c>
      <c r="F187" t="s">
        <v>1747</v>
      </c>
      <c r="H187" t="str">
        <f>INDEX('Vensim Variables'!$B:$B,MATCH(EPS!$B187,'Vensim Variables'!$A:$A,0))</f>
        <v>g pollutant</v>
      </c>
      <c r="I187" t="str">
        <f t="shared" si="4"/>
        <v>CH4</v>
      </c>
      <c r="J187">
        <f>INDEX(NoSettings!$C:$C,MATCH(EPS!$A187,NoSettings!$A:$A,0))</f>
        <v>0</v>
      </c>
      <c r="K187">
        <f>INDEX(GWP!$C$2:$C$13,MATCH(EPS!I187,GWP!$B$2:$B$13,0))</f>
        <v>28</v>
      </c>
      <c r="L187" s="4">
        <f t="shared" si="5"/>
        <v>0</v>
      </c>
    </row>
    <row r="188" spans="1:12">
      <c r="A188" t="s">
        <v>206</v>
      </c>
      <c r="B188" t="s">
        <v>1</v>
      </c>
      <c r="C188" t="s">
        <v>1701</v>
      </c>
      <c r="D188" t="s">
        <v>1713</v>
      </c>
      <c r="E188" t="s">
        <v>1703</v>
      </c>
      <c r="F188" t="s">
        <v>1748</v>
      </c>
      <c r="H188" t="str">
        <f>INDEX('Vensim Variables'!$B:$B,MATCH(EPS!$B188,'Vensim Variables'!$A:$A,0))</f>
        <v>g pollutant</v>
      </c>
      <c r="I188" t="str">
        <f t="shared" si="4"/>
        <v>CH4</v>
      </c>
      <c r="J188">
        <f>INDEX(NoSettings!$C:$C,MATCH(EPS!$A188,NoSettings!$A:$A,0))</f>
        <v>0</v>
      </c>
      <c r="K188">
        <f>INDEX(GWP!$C$2:$C$13,MATCH(EPS!I188,GWP!$B$2:$B$13,0))</f>
        <v>28</v>
      </c>
      <c r="L188" s="4">
        <f t="shared" si="5"/>
        <v>0</v>
      </c>
    </row>
    <row r="189" spans="1:12">
      <c r="A189" t="s">
        <v>207</v>
      </c>
      <c r="B189" t="s">
        <v>1</v>
      </c>
      <c r="C189" t="s">
        <v>1701</v>
      </c>
      <c r="D189" t="s">
        <v>1713</v>
      </c>
      <c r="E189" t="s">
        <v>1703</v>
      </c>
      <c r="F189" t="s">
        <v>1749</v>
      </c>
      <c r="H189" t="str">
        <f>INDEX('Vensim Variables'!$B:$B,MATCH(EPS!$B189,'Vensim Variables'!$A:$A,0))</f>
        <v>g pollutant</v>
      </c>
      <c r="I189" t="str">
        <f t="shared" si="4"/>
        <v>CH4</v>
      </c>
      <c r="J189">
        <f>INDEX(NoSettings!$C:$C,MATCH(EPS!$A189,NoSettings!$A:$A,0))</f>
        <v>0</v>
      </c>
      <c r="K189">
        <f>INDEX(GWP!$C$2:$C$13,MATCH(EPS!I189,GWP!$B$2:$B$13,0))</f>
        <v>28</v>
      </c>
      <c r="L189" s="4">
        <f t="shared" si="5"/>
        <v>0</v>
      </c>
    </row>
    <row r="190" spans="1:12">
      <c r="A190" t="s">
        <v>208</v>
      </c>
      <c r="B190" t="s">
        <v>1</v>
      </c>
      <c r="C190" t="s">
        <v>1701</v>
      </c>
      <c r="D190" t="s">
        <v>1713</v>
      </c>
      <c r="E190" t="s">
        <v>1703</v>
      </c>
      <c r="F190" t="s">
        <v>1750</v>
      </c>
      <c r="H190" t="str">
        <f>INDEX('Vensim Variables'!$B:$B,MATCH(EPS!$B190,'Vensim Variables'!$A:$A,0))</f>
        <v>g pollutant</v>
      </c>
      <c r="I190" t="str">
        <f t="shared" si="4"/>
        <v>CH4</v>
      </c>
      <c r="J190">
        <f>INDEX(NoSettings!$C:$C,MATCH(EPS!$A190,NoSettings!$A:$A,0))</f>
        <v>4047090</v>
      </c>
      <c r="K190">
        <f>INDEX(GWP!$C$2:$C$13,MATCH(EPS!I190,GWP!$B$2:$B$13,0))</f>
        <v>28</v>
      </c>
      <c r="L190" s="4">
        <f t="shared" si="5"/>
        <v>1.1331852E-4</v>
      </c>
    </row>
    <row r="191" spans="1:12">
      <c r="A191" t="s">
        <v>209</v>
      </c>
      <c r="B191" t="s">
        <v>1</v>
      </c>
      <c r="C191" t="s">
        <v>1701</v>
      </c>
      <c r="D191" t="s">
        <v>1713</v>
      </c>
      <c r="E191" t="s">
        <v>1703</v>
      </c>
      <c r="F191" t="s">
        <v>1751</v>
      </c>
      <c r="H191" t="str">
        <f>INDEX('Vensim Variables'!$B:$B,MATCH(EPS!$B191,'Vensim Variables'!$A:$A,0))</f>
        <v>g pollutant</v>
      </c>
      <c r="I191" t="str">
        <f t="shared" si="4"/>
        <v>CH4</v>
      </c>
      <c r="J191">
        <f>INDEX(NoSettings!$C:$C,MATCH(EPS!$A191,NoSettings!$A:$A,0))</f>
        <v>0</v>
      </c>
      <c r="K191">
        <f>INDEX(GWP!$C$2:$C$13,MATCH(EPS!I191,GWP!$B$2:$B$13,0))</f>
        <v>28</v>
      </c>
      <c r="L191" s="4">
        <f t="shared" si="5"/>
        <v>0</v>
      </c>
    </row>
    <row r="192" spans="1:12">
      <c r="A192" t="s">
        <v>210</v>
      </c>
      <c r="B192" t="s">
        <v>1</v>
      </c>
      <c r="C192" t="s">
        <v>1701</v>
      </c>
      <c r="D192" t="s">
        <v>1713</v>
      </c>
      <c r="E192" t="s">
        <v>1704</v>
      </c>
      <c r="F192" t="s">
        <v>1742</v>
      </c>
      <c r="H192" t="str">
        <f>INDEX('Vensim Variables'!$B:$B,MATCH(EPS!$B192,'Vensim Variables'!$A:$A,0))</f>
        <v>g pollutant</v>
      </c>
      <c r="I192" t="str">
        <f t="shared" si="4"/>
        <v>CH4</v>
      </c>
      <c r="J192">
        <f>INDEX(NoSettings!$C:$C,MATCH(EPS!$A192,NoSettings!$A:$A,0))</f>
        <v>0</v>
      </c>
      <c r="K192">
        <f>INDEX(GWP!$C$2:$C$13,MATCH(EPS!I192,GWP!$B$2:$B$13,0))</f>
        <v>28</v>
      </c>
      <c r="L192" s="4">
        <f t="shared" si="5"/>
        <v>0</v>
      </c>
    </row>
    <row r="193" spans="1:12">
      <c r="A193" t="s">
        <v>211</v>
      </c>
      <c r="B193" t="s">
        <v>1</v>
      </c>
      <c r="C193" t="s">
        <v>1701</v>
      </c>
      <c r="D193" t="s">
        <v>1713</v>
      </c>
      <c r="E193" t="s">
        <v>1704</v>
      </c>
      <c r="F193" t="s">
        <v>1743</v>
      </c>
      <c r="H193" t="str">
        <f>INDEX('Vensim Variables'!$B:$B,MATCH(EPS!$B193,'Vensim Variables'!$A:$A,0))</f>
        <v>g pollutant</v>
      </c>
      <c r="I193" t="str">
        <f t="shared" si="4"/>
        <v>CH4</v>
      </c>
      <c r="J193">
        <f>INDEX(NoSettings!$C:$C,MATCH(EPS!$A193,NoSettings!$A:$A,0))</f>
        <v>2148440</v>
      </c>
      <c r="K193">
        <f>INDEX(GWP!$C$2:$C$13,MATCH(EPS!I193,GWP!$B$2:$B$13,0))</f>
        <v>28</v>
      </c>
      <c r="L193" s="4">
        <f t="shared" si="5"/>
        <v>6.015632E-5</v>
      </c>
    </row>
    <row r="194" spans="1:12">
      <c r="A194" t="s">
        <v>212</v>
      </c>
      <c r="B194" t="s">
        <v>1</v>
      </c>
      <c r="C194" t="s">
        <v>1701</v>
      </c>
      <c r="D194" t="s">
        <v>1713</v>
      </c>
      <c r="E194" t="s">
        <v>1704</v>
      </c>
      <c r="F194" t="s">
        <v>1744</v>
      </c>
      <c r="H194" t="str">
        <f>INDEX('Vensim Variables'!$B:$B,MATCH(EPS!$B194,'Vensim Variables'!$A:$A,0))</f>
        <v>g pollutant</v>
      </c>
      <c r="I194" t="str">
        <f t="shared" si="4"/>
        <v>CH4</v>
      </c>
      <c r="J194">
        <f>INDEX(NoSettings!$C:$C,MATCH(EPS!$A194,NoSettings!$A:$A,0))</f>
        <v>3584920000</v>
      </c>
      <c r="K194">
        <f>INDEX(GWP!$C$2:$C$13,MATCH(EPS!I194,GWP!$B$2:$B$13,0))</f>
        <v>28</v>
      </c>
      <c r="L194" s="4">
        <f t="shared" si="5"/>
        <v>0.10037776</v>
      </c>
    </row>
    <row r="195" spans="1:12">
      <c r="A195" t="s">
        <v>213</v>
      </c>
      <c r="B195" t="s">
        <v>1</v>
      </c>
      <c r="C195" t="s">
        <v>1701</v>
      </c>
      <c r="D195" t="s">
        <v>1713</v>
      </c>
      <c r="E195" t="s">
        <v>1704</v>
      </c>
      <c r="F195" t="s">
        <v>1745</v>
      </c>
      <c r="H195" t="str">
        <f>INDEX('Vensim Variables'!$B:$B,MATCH(EPS!$B195,'Vensim Variables'!$A:$A,0))</f>
        <v>g pollutant</v>
      </c>
      <c r="I195" t="str">
        <f t="shared" ref="I195:I258" si="6">IF(OR(C195="CO2",C195="CH4",C195="N2O",C195="F gases",C195="VOC",C195="CO",C195="NOx",C195="PM10",C195="PM25",C195="SOx",C195="BC",C195="OC"),C195,IF(OR(D195="CO2",D195="CH4",D195="N2O",D195="F gases",D195="VOC",D195="CO",D195="NOx",D195="PM10",D195="PM25",D195="SOx",D195="BC",D195="OC"),D195,IF(OR(E195="CO2",E195="CH4",E195="N2O",E195="F gases",E195="VOC",E195="CO",E195="NOx",E195="PM10",E195="PM25",E195="SOx",E195="BC",E195="OC"),E195,"NA")))</f>
        <v>CH4</v>
      </c>
      <c r="J195">
        <f>INDEX(NoSettings!$C:$C,MATCH(EPS!$A195,NoSettings!$A:$A,0))</f>
        <v>3921410000</v>
      </c>
      <c r="K195">
        <f>INDEX(GWP!$C$2:$C$13,MATCH(EPS!I195,GWP!$B$2:$B$13,0))</f>
        <v>28</v>
      </c>
      <c r="L195" s="4">
        <f t="shared" ref="L195:L258" si="7">IF(H195="g pollutant",K195*J195/10^12,IF(H195="MMTCO2e",J195,IF(H195="MWh",J195,0)))</f>
        <v>0.10979948</v>
      </c>
    </row>
    <row r="196" spans="1:12">
      <c r="A196" t="s">
        <v>214</v>
      </c>
      <c r="B196" t="s">
        <v>1</v>
      </c>
      <c r="C196" t="s">
        <v>1701</v>
      </c>
      <c r="D196" t="s">
        <v>1713</v>
      </c>
      <c r="E196" t="s">
        <v>1704</v>
      </c>
      <c r="F196" t="s">
        <v>1746</v>
      </c>
      <c r="H196" t="str">
        <f>INDEX('Vensim Variables'!$B:$B,MATCH(EPS!$B196,'Vensim Variables'!$A:$A,0))</f>
        <v>g pollutant</v>
      </c>
      <c r="I196" t="str">
        <f t="shared" si="6"/>
        <v>CH4</v>
      </c>
      <c r="J196">
        <f>INDEX(NoSettings!$C:$C,MATCH(EPS!$A196,NoSettings!$A:$A,0))</f>
        <v>0</v>
      </c>
      <c r="K196">
        <f>INDEX(GWP!$C$2:$C$13,MATCH(EPS!I196,GWP!$B$2:$B$13,0))</f>
        <v>28</v>
      </c>
      <c r="L196" s="4">
        <f t="shared" si="7"/>
        <v>0</v>
      </c>
    </row>
    <row r="197" spans="1:12">
      <c r="A197" t="s">
        <v>215</v>
      </c>
      <c r="B197" t="s">
        <v>1</v>
      </c>
      <c r="C197" t="s">
        <v>1701</v>
      </c>
      <c r="D197" t="s">
        <v>1713</v>
      </c>
      <c r="E197" t="s">
        <v>1704</v>
      </c>
      <c r="F197" t="s">
        <v>1747</v>
      </c>
      <c r="H197" t="str">
        <f>INDEX('Vensim Variables'!$B:$B,MATCH(EPS!$B197,'Vensim Variables'!$A:$A,0))</f>
        <v>g pollutant</v>
      </c>
      <c r="I197" t="str">
        <f t="shared" si="6"/>
        <v>CH4</v>
      </c>
      <c r="J197">
        <f>INDEX(NoSettings!$C:$C,MATCH(EPS!$A197,NoSettings!$A:$A,0))</f>
        <v>0</v>
      </c>
      <c r="K197">
        <f>INDEX(GWP!$C$2:$C$13,MATCH(EPS!I197,GWP!$B$2:$B$13,0))</f>
        <v>28</v>
      </c>
      <c r="L197" s="4">
        <f t="shared" si="7"/>
        <v>0</v>
      </c>
    </row>
    <row r="198" spans="1:12">
      <c r="A198" t="s">
        <v>216</v>
      </c>
      <c r="B198" t="s">
        <v>1</v>
      </c>
      <c r="C198" t="s">
        <v>1701</v>
      </c>
      <c r="D198" t="s">
        <v>1713</v>
      </c>
      <c r="E198" t="s">
        <v>1704</v>
      </c>
      <c r="F198" t="s">
        <v>1748</v>
      </c>
      <c r="H198" t="str">
        <f>INDEX('Vensim Variables'!$B:$B,MATCH(EPS!$B198,'Vensim Variables'!$A:$A,0))</f>
        <v>g pollutant</v>
      </c>
      <c r="I198" t="str">
        <f t="shared" si="6"/>
        <v>CH4</v>
      </c>
      <c r="J198">
        <f>INDEX(NoSettings!$C:$C,MATCH(EPS!$A198,NoSettings!$A:$A,0))</f>
        <v>0</v>
      </c>
      <c r="K198">
        <f>INDEX(GWP!$C$2:$C$13,MATCH(EPS!I198,GWP!$B$2:$B$13,0))</f>
        <v>28</v>
      </c>
      <c r="L198" s="4">
        <f t="shared" si="7"/>
        <v>0</v>
      </c>
    </row>
    <row r="199" spans="1:12">
      <c r="A199" t="s">
        <v>217</v>
      </c>
      <c r="B199" t="s">
        <v>1</v>
      </c>
      <c r="C199" t="s">
        <v>1701</v>
      </c>
      <c r="D199" t="s">
        <v>1713</v>
      </c>
      <c r="E199" t="s">
        <v>1704</v>
      </c>
      <c r="F199" t="s">
        <v>1749</v>
      </c>
      <c r="H199" t="str">
        <f>INDEX('Vensim Variables'!$B:$B,MATCH(EPS!$B199,'Vensim Variables'!$A:$A,0))</f>
        <v>g pollutant</v>
      </c>
      <c r="I199" t="str">
        <f t="shared" si="6"/>
        <v>CH4</v>
      </c>
      <c r="J199">
        <f>INDEX(NoSettings!$C:$C,MATCH(EPS!$A199,NoSettings!$A:$A,0))</f>
        <v>0</v>
      </c>
      <c r="K199">
        <f>INDEX(GWP!$C$2:$C$13,MATCH(EPS!I199,GWP!$B$2:$B$13,0))</f>
        <v>28</v>
      </c>
      <c r="L199" s="4">
        <f t="shared" si="7"/>
        <v>0</v>
      </c>
    </row>
    <row r="200" spans="1:12">
      <c r="A200" t="s">
        <v>218</v>
      </c>
      <c r="B200" t="s">
        <v>1</v>
      </c>
      <c r="C200" t="s">
        <v>1701</v>
      </c>
      <c r="D200" t="s">
        <v>1713</v>
      </c>
      <c r="E200" t="s">
        <v>1704</v>
      </c>
      <c r="F200" t="s">
        <v>1750</v>
      </c>
      <c r="H200" t="str">
        <f>INDEX('Vensim Variables'!$B:$B,MATCH(EPS!$B200,'Vensim Variables'!$A:$A,0))</f>
        <v>g pollutant</v>
      </c>
      <c r="I200" t="str">
        <f t="shared" si="6"/>
        <v>CH4</v>
      </c>
      <c r="J200">
        <f>INDEX(NoSettings!$C:$C,MATCH(EPS!$A200,NoSettings!$A:$A,0))</f>
        <v>1770560</v>
      </c>
      <c r="K200">
        <f>INDEX(GWP!$C$2:$C$13,MATCH(EPS!I200,GWP!$B$2:$B$13,0))</f>
        <v>28</v>
      </c>
      <c r="L200" s="4">
        <f t="shared" si="7"/>
        <v>4.9575679999999999E-5</v>
      </c>
    </row>
    <row r="201" spans="1:12">
      <c r="A201" t="s">
        <v>219</v>
      </c>
      <c r="B201" t="s">
        <v>1</v>
      </c>
      <c r="C201" t="s">
        <v>1701</v>
      </c>
      <c r="D201" t="s">
        <v>1713</v>
      </c>
      <c r="E201" t="s">
        <v>1704</v>
      </c>
      <c r="F201" t="s">
        <v>1751</v>
      </c>
      <c r="H201" t="str">
        <f>INDEX('Vensim Variables'!$B:$B,MATCH(EPS!$B201,'Vensim Variables'!$A:$A,0))</f>
        <v>g pollutant</v>
      </c>
      <c r="I201" t="str">
        <f t="shared" si="6"/>
        <v>CH4</v>
      </c>
      <c r="J201">
        <f>INDEX(NoSettings!$C:$C,MATCH(EPS!$A201,NoSettings!$A:$A,0))</f>
        <v>0</v>
      </c>
      <c r="K201">
        <f>INDEX(GWP!$C$2:$C$13,MATCH(EPS!I201,GWP!$B$2:$B$13,0))</f>
        <v>28</v>
      </c>
      <c r="L201" s="4">
        <f t="shared" si="7"/>
        <v>0</v>
      </c>
    </row>
    <row r="202" spans="1:12">
      <c r="A202" t="s">
        <v>220</v>
      </c>
      <c r="B202" t="s">
        <v>1</v>
      </c>
      <c r="C202" t="s">
        <v>1701</v>
      </c>
      <c r="D202" t="s">
        <v>1714</v>
      </c>
      <c r="E202" t="s">
        <v>1703</v>
      </c>
      <c r="F202" t="s">
        <v>1742</v>
      </c>
      <c r="H202" t="str">
        <f>INDEX('Vensim Variables'!$B:$B,MATCH(EPS!$B202,'Vensim Variables'!$A:$A,0))</f>
        <v>g pollutant</v>
      </c>
      <c r="I202" t="str">
        <f t="shared" si="6"/>
        <v>N2O</v>
      </c>
      <c r="J202">
        <f>INDEX(NoSettings!$C:$C,MATCH(EPS!$A202,NoSettings!$A:$A,0))</f>
        <v>0</v>
      </c>
      <c r="K202">
        <f>INDEX(GWP!$C$2:$C$13,MATCH(EPS!I202,GWP!$B$2:$B$13,0))</f>
        <v>265</v>
      </c>
      <c r="L202" s="4">
        <f t="shared" si="7"/>
        <v>0</v>
      </c>
    </row>
    <row r="203" spans="1:12">
      <c r="A203" t="s">
        <v>221</v>
      </c>
      <c r="B203" t="s">
        <v>1</v>
      </c>
      <c r="C203" t="s">
        <v>1701</v>
      </c>
      <c r="D203" t="s">
        <v>1714</v>
      </c>
      <c r="E203" t="s">
        <v>1703</v>
      </c>
      <c r="F203" t="s">
        <v>1743</v>
      </c>
      <c r="H203" t="str">
        <f>INDEX('Vensim Variables'!$B:$B,MATCH(EPS!$B203,'Vensim Variables'!$A:$A,0))</f>
        <v>g pollutant</v>
      </c>
      <c r="I203" t="str">
        <f t="shared" si="6"/>
        <v>N2O</v>
      </c>
      <c r="J203">
        <f>INDEX(NoSettings!$C:$C,MATCH(EPS!$A203,NoSettings!$A:$A,0))</f>
        <v>101262</v>
      </c>
      <c r="K203">
        <f>INDEX(GWP!$C$2:$C$13,MATCH(EPS!I203,GWP!$B$2:$B$13,0))</f>
        <v>265</v>
      </c>
      <c r="L203" s="4">
        <f t="shared" si="7"/>
        <v>2.6834430000000001E-5</v>
      </c>
    </row>
    <row r="204" spans="1:12">
      <c r="A204" t="s">
        <v>222</v>
      </c>
      <c r="B204" t="s">
        <v>1</v>
      </c>
      <c r="C204" t="s">
        <v>1701</v>
      </c>
      <c r="D204" t="s">
        <v>1714</v>
      </c>
      <c r="E204" t="s">
        <v>1703</v>
      </c>
      <c r="F204" t="s">
        <v>1744</v>
      </c>
      <c r="H204" t="str">
        <f>INDEX('Vensim Variables'!$B:$B,MATCH(EPS!$B204,'Vensim Variables'!$A:$A,0))</f>
        <v>g pollutant</v>
      </c>
      <c r="I204" t="str">
        <f t="shared" si="6"/>
        <v>N2O</v>
      </c>
      <c r="J204">
        <f>INDEX(NoSettings!$C:$C,MATCH(EPS!$A204,NoSettings!$A:$A,0))</f>
        <v>21059400000</v>
      </c>
      <c r="K204">
        <f>INDEX(GWP!$C$2:$C$13,MATCH(EPS!I204,GWP!$B$2:$B$13,0))</f>
        <v>265</v>
      </c>
      <c r="L204" s="4">
        <f t="shared" si="7"/>
        <v>5.5807409999999997</v>
      </c>
    </row>
    <row r="205" spans="1:12">
      <c r="A205" t="s">
        <v>223</v>
      </c>
      <c r="B205" t="s">
        <v>1</v>
      </c>
      <c r="C205" t="s">
        <v>1701</v>
      </c>
      <c r="D205" t="s">
        <v>1714</v>
      </c>
      <c r="E205" t="s">
        <v>1703</v>
      </c>
      <c r="F205" t="s">
        <v>1745</v>
      </c>
      <c r="H205" t="str">
        <f>INDEX('Vensim Variables'!$B:$B,MATCH(EPS!$B205,'Vensim Variables'!$A:$A,0))</f>
        <v>g pollutant</v>
      </c>
      <c r="I205" t="str">
        <f t="shared" si="6"/>
        <v>N2O</v>
      </c>
      <c r="J205">
        <f>INDEX(NoSettings!$C:$C,MATCH(EPS!$A205,NoSettings!$A:$A,0))</f>
        <v>87522700</v>
      </c>
      <c r="K205">
        <f>INDEX(GWP!$C$2:$C$13,MATCH(EPS!I205,GWP!$B$2:$B$13,0))</f>
        <v>265</v>
      </c>
      <c r="L205" s="4">
        <f t="shared" si="7"/>
        <v>2.3193515500000001E-2</v>
      </c>
    </row>
    <row r="206" spans="1:12">
      <c r="A206" t="s">
        <v>224</v>
      </c>
      <c r="B206" t="s">
        <v>1</v>
      </c>
      <c r="C206" t="s">
        <v>1701</v>
      </c>
      <c r="D206" t="s">
        <v>1714</v>
      </c>
      <c r="E206" t="s">
        <v>1703</v>
      </c>
      <c r="F206" t="s">
        <v>1746</v>
      </c>
      <c r="H206" t="str">
        <f>INDEX('Vensim Variables'!$B:$B,MATCH(EPS!$B206,'Vensim Variables'!$A:$A,0))</f>
        <v>g pollutant</v>
      </c>
      <c r="I206" t="str">
        <f t="shared" si="6"/>
        <v>N2O</v>
      </c>
      <c r="J206">
        <f>INDEX(NoSettings!$C:$C,MATCH(EPS!$A206,NoSettings!$A:$A,0))</f>
        <v>0</v>
      </c>
      <c r="K206">
        <f>INDEX(GWP!$C$2:$C$13,MATCH(EPS!I206,GWP!$B$2:$B$13,0))</f>
        <v>265</v>
      </c>
      <c r="L206" s="4">
        <f t="shared" si="7"/>
        <v>0</v>
      </c>
    </row>
    <row r="207" spans="1:12">
      <c r="A207" t="s">
        <v>225</v>
      </c>
      <c r="B207" t="s">
        <v>1</v>
      </c>
      <c r="C207" t="s">
        <v>1701</v>
      </c>
      <c r="D207" t="s">
        <v>1714</v>
      </c>
      <c r="E207" t="s">
        <v>1703</v>
      </c>
      <c r="F207" t="s">
        <v>1747</v>
      </c>
      <c r="H207" t="str">
        <f>INDEX('Vensim Variables'!$B:$B,MATCH(EPS!$B207,'Vensim Variables'!$A:$A,0))</f>
        <v>g pollutant</v>
      </c>
      <c r="I207" t="str">
        <f t="shared" si="6"/>
        <v>N2O</v>
      </c>
      <c r="J207">
        <f>INDEX(NoSettings!$C:$C,MATCH(EPS!$A207,NoSettings!$A:$A,0))</f>
        <v>0</v>
      </c>
      <c r="K207">
        <f>INDEX(GWP!$C$2:$C$13,MATCH(EPS!I207,GWP!$B$2:$B$13,0))</f>
        <v>265</v>
      </c>
      <c r="L207" s="4">
        <f t="shared" si="7"/>
        <v>0</v>
      </c>
    </row>
    <row r="208" spans="1:12">
      <c r="A208" t="s">
        <v>226</v>
      </c>
      <c r="B208" t="s">
        <v>1</v>
      </c>
      <c r="C208" t="s">
        <v>1701</v>
      </c>
      <c r="D208" t="s">
        <v>1714</v>
      </c>
      <c r="E208" t="s">
        <v>1703</v>
      </c>
      <c r="F208" t="s">
        <v>1748</v>
      </c>
      <c r="H208" t="str">
        <f>INDEX('Vensim Variables'!$B:$B,MATCH(EPS!$B208,'Vensim Variables'!$A:$A,0))</f>
        <v>g pollutant</v>
      </c>
      <c r="I208" t="str">
        <f t="shared" si="6"/>
        <v>N2O</v>
      </c>
      <c r="J208">
        <f>INDEX(NoSettings!$C:$C,MATCH(EPS!$A208,NoSettings!$A:$A,0))</f>
        <v>0</v>
      </c>
      <c r="K208">
        <f>INDEX(GWP!$C$2:$C$13,MATCH(EPS!I208,GWP!$B$2:$B$13,0))</f>
        <v>265</v>
      </c>
      <c r="L208" s="4">
        <f t="shared" si="7"/>
        <v>0</v>
      </c>
    </row>
    <row r="209" spans="1:12">
      <c r="A209" t="s">
        <v>227</v>
      </c>
      <c r="B209" t="s">
        <v>1</v>
      </c>
      <c r="C209" t="s">
        <v>1701</v>
      </c>
      <c r="D209" t="s">
        <v>1714</v>
      </c>
      <c r="E209" t="s">
        <v>1703</v>
      </c>
      <c r="F209" t="s">
        <v>1749</v>
      </c>
      <c r="H209" t="str">
        <f>INDEX('Vensim Variables'!$B:$B,MATCH(EPS!$B209,'Vensim Variables'!$A:$A,0))</f>
        <v>g pollutant</v>
      </c>
      <c r="I209" t="str">
        <f t="shared" si="6"/>
        <v>N2O</v>
      </c>
      <c r="J209">
        <f>INDEX(NoSettings!$C:$C,MATCH(EPS!$A209,NoSettings!$A:$A,0))</f>
        <v>0</v>
      </c>
      <c r="K209">
        <f>INDEX(GWP!$C$2:$C$13,MATCH(EPS!I209,GWP!$B$2:$B$13,0))</f>
        <v>265</v>
      </c>
      <c r="L209" s="4">
        <f t="shared" si="7"/>
        <v>0</v>
      </c>
    </row>
    <row r="210" spans="1:12">
      <c r="A210" t="s">
        <v>228</v>
      </c>
      <c r="B210" t="s">
        <v>1</v>
      </c>
      <c r="C210" t="s">
        <v>1701</v>
      </c>
      <c r="D210" t="s">
        <v>1714</v>
      </c>
      <c r="E210" t="s">
        <v>1703</v>
      </c>
      <c r="F210" t="s">
        <v>1750</v>
      </c>
      <c r="H210" t="str">
        <f>INDEX('Vensim Variables'!$B:$B,MATCH(EPS!$B210,'Vensim Variables'!$A:$A,0))</f>
        <v>g pollutant</v>
      </c>
      <c r="I210" t="str">
        <f t="shared" si="6"/>
        <v>N2O</v>
      </c>
      <c r="J210">
        <f>INDEX(NoSettings!$C:$C,MATCH(EPS!$A210,NoSettings!$A:$A,0))</f>
        <v>809417</v>
      </c>
      <c r="K210">
        <f>INDEX(GWP!$C$2:$C$13,MATCH(EPS!I210,GWP!$B$2:$B$13,0))</f>
        <v>265</v>
      </c>
      <c r="L210" s="4">
        <f t="shared" si="7"/>
        <v>2.14495505E-4</v>
      </c>
    </row>
    <row r="211" spans="1:12">
      <c r="A211" t="s">
        <v>229</v>
      </c>
      <c r="B211" t="s">
        <v>1</v>
      </c>
      <c r="C211" t="s">
        <v>1701</v>
      </c>
      <c r="D211" t="s">
        <v>1714</v>
      </c>
      <c r="E211" t="s">
        <v>1703</v>
      </c>
      <c r="F211" t="s">
        <v>1751</v>
      </c>
      <c r="H211" t="str">
        <f>INDEX('Vensim Variables'!$B:$B,MATCH(EPS!$B211,'Vensim Variables'!$A:$A,0))</f>
        <v>g pollutant</v>
      </c>
      <c r="I211" t="str">
        <f t="shared" si="6"/>
        <v>N2O</v>
      </c>
      <c r="J211">
        <f>INDEX(NoSettings!$C:$C,MATCH(EPS!$A211,NoSettings!$A:$A,0))</f>
        <v>0</v>
      </c>
      <c r="K211">
        <f>INDEX(GWP!$C$2:$C$13,MATCH(EPS!I211,GWP!$B$2:$B$13,0))</f>
        <v>265</v>
      </c>
      <c r="L211" s="4">
        <f t="shared" si="7"/>
        <v>0</v>
      </c>
    </row>
    <row r="212" spans="1:12">
      <c r="A212" t="s">
        <v>230</v>
      </c>
      <c r="B212" t="s">
        <v>1</v>
      </c>
      <c r="C212" t="s">
        <v>1701</v>
      </c>
      <c r="D212" t="s">
        <v>1714</v>
      </c>
      <c r="E212" t="s">
        <v>1704</v>
      </c>
      <c r="F212" t="s">
        <v>1742</v>
      </c>
      <c r="H212" t="str">
        <f>INDEX('Vensim Variables'!$B:$B,MATCH(EPS!$B212,'Vensim Variables'!$A:$A,0))</f>
        <v>g pollutant</v>
      </c>
      <c r="I212" t="str">
        <f t="shared" si="6"/>
        <v>N2O</v>
      </c>
      <c r="J212">
        <f>INDEX(NoSettings!$C:$C,MATCH(EPS!$A212,NoSettings!$A:$A,0))</f>
        <v>0</v>
      </c>
      <c r="K212">
        <f>INDEX(GWP!$C$2:$C$13,MATCH(EPS!I212,GWP!$B$2:$B$13,0))</f>
        <v>265</v>
      </c>
      <c r="L212" s="4">
        <f t="shared" si="7"/>
        <v>0</v>
      </c>
    </row>
    <row r="213" spans="1:12">
      <c r="A213" t="s">
        <v>231</v>
      </c>
      <c r="B213" t="s">
        <v>1</v>
      </c>
      <c r="C213" t="s">
        <v>1701</v>
      </c>
      <c r="D213" t="s">
        <v>1714</v>
      </c>
      <c r="E213" t="s">
        <v>1704</v>
      </c>
      <c r="F213" t="s">
        <v>1743</v>
      </c>
      <c r="H213" t="str">
        <f>INDEX('Vensim Variables'!$B:$B,MATCH(EPS!$B213,'Vensim Variables'!$A:$A,0))</f>
        <v>g pollutant</v>
      </c>
      <c r="I213" t="str">
        <f t="shared" si="6"/>
        <v>N2O</v>
      </c>
      <c r="J213">
        <f>INDEX(NoSettings!$C:$C,MATCH(EPS!$A213,NoSettings!$A:$A,0))</f>
        <v>214844</v>
      </c>
      <c r="K213">
        <f>INDEX(GWP!$C$2:$C$13,MATCH(EPS!I213,GWP!$B$2:$B$13,0))</f>
        <v>265</v>
      </c>
      <c r="L213" s="4">
        <f t="shared" si="7"/>
        <v>5.6933659999999997E-5</v>
      </c>
    </row>
    <row r="214" spans="1:12">
      <c r="A214" t="s">
        <v>232</v>
      </c>
      <c r="B214" t="s">
        <v>1</v>
      </c>
      <c r="C214" t="s">
        <v>1701</v>
      </c>
      <c r="D214" t="s">
        <v>1714</v>
      </c>
      <c r="E214" t="s">
        <v>1704</v>
      </c>
      <c r="F214" t="s">
        <v>1744</v>
      </c>
      <c r="H214" t="str">
        <f>INDEX('Vensim Variables'!$B:$B,MATCH(EPS!$B214,'Vensim Variables'!$A:$A,0))</f>
        <v>g pollutant</v>
      </c>
      <c r="I214" t="str">
        <f t="shared" si="6"/>
        <v>N2O</v>
      </c>
      <c r="J214">
        <f>INDEX(NoSettings!$C:$C,MATCH(EPS!$A214,NoSettings!$A:$A,0))</f>
        <v>1834290000</v>
      </c>
      <c r="K214">
        <f>INDEX(GWP!$C$2:$C$13,MATCH(EPS!I214,GWP!$B$2:$B$13,0))</f>
        <v>265</v>
      </c>
      <c r="L214" s="4">
        <f t="shared" si="7"/>
        <v>0.48608685000000001</v>
      </c>
    </row>
    <row r="215" spans="1:12">
      <c r="A215" t="s">
        <v>233</v>
      </c>
      <c r="B215" t="s">
        <v>1</v>
      </c>
      <c r="C215" t="s">
        <v>1701</v>
      </c>
      <c r="D215" t="s">
        <v>1714</v>
      </c>
      <c r="E215" t="s">
        <v>1704</v>
      </c>
      <c r="F215" t="s">
        <v>1745</v>
      </c>
      <c r="H215" t="str">
        <f>INDEX('Vensim Variables'!$B:$B,MATCH(EPS!$B215,'Vensim Variables'!$A:$A,0))</f>
        <v>g pollutant</v>
      </c>
      <c r="I215" t="str">
        <f t="shared" si="6"/>
        <v>N2O</v>
      </c>
      <c r="J215">
        <f>INDEX(NoSettings!$C:$C,MATCH(EPS!$A215,NoSettings!$A:$A,0))</f>
        <v>1837830000</v>
      </c>
      <c r="K215">
        <f>INDEX(GWP!$C$2:$C$13,MATCH(EPS!I215,GWP!$B$2:$B$13,0))</f>
        <v>265</v>
      </c>
      <c r="L215" s="4">
        <f t="shared" si="7"/>
        <v>0.48702495000000001</v>
      </c>
    </row>
    <row r="216" spans="1:12">
      <c r="A216" t="s">
        <v>234</v>
      </c>
      <c r="B216" t="s">
        <v>1</v>
      </c>
      <c r="C216" t="s">
        <v>1701</v>
      </c>
      <c r="D216" t="s">
        <v>1714</v>
      </c>
      <c r="E216" t="s">
        <v>1704</v>
      </c>
      <c r="F216" t="s">
        <v>1746</v>
      </c>
      <c r="H216" t="str">
        <f>INDEX('Vensim Variables'!$B:$B,MATCH(EPS!$B216,'Vensim Variables'!$A:$A,0))</f>
        <v>g pollutant</v>
      </c>
      <c r="I216" t="str">
        <f t="shared" si="6"/>
        <v>N2O</v>
      </c>
      <c r="J216">
        <f>INDEX(NoSettings!$C:$C,MATCH(EPS!$A216,NoSettings!$A:$A,0))</f>
        <v>0</v>
      </c>
      <c r="K216">
        <f>INDEX(GWP!$C$2:$C$13,MATCH(EPS!I216,GWP!$B$2:$B$13,0))</f>
        <v>265</v>
      </c>
      <c r="L216" s="4">
        <f t="shared" si="7"/>
        <v>0</v>
      </c>
    </row>
    <row r="217" spans="1:12">
      <c r="A217" t="s">
        <v>235</v>
      </c>
      <c r="B217" t="s">
        <v>1</v>
      </c>
      <c r="C217" t="s">
        <v>1701</v>
      </c>
      <c r="D217" t="s">
        <v>1714</v>
      </c>
      <c r="E217" t="s">
        <v>1704</v>
      </c>
      <c r="F217" t="s">
        <v>1747</v>
      </c>
      <c r="H217" t="str">
        <f>INDEX('Vensim Variables'!$B:$B,MATCH(EPS!$B217,'Vensim Variables'!$A:$A,0))</f>
        <v>g pollutant</v>
      </c>
      <c r="I217" t="str">
        <f t="shared" si="6"/>
        <v>N2O</v>
      </c>
      <c r="J217">
        <f>INDEX(NoSettings!$C:$C,MATCH(EPS!$A217,NoSettings!$A:$A,0))</f>
        <v>0</v>
      </c>
      <c r="K217">
        <f>INDEX(GWP!$C$2:$C$13,MATCH(EPS!I217,GWP!$B$2:$B$13,0))</f>
        <v>265</v>
      </c>
      <c r="L217" s="4">
        <f t="shared" si="7"/>
        <v>0</v>
      </c>
    </row>
    <row r="218" spans="1:12">
      <c r="A218" t="s">
        <v>236</v>
      </c>
      <c r="B218" t="s">
        <v>1</v>
      </c>
      <c r="C218" t="s">
        <v>1701</v>
      </c>
      <c r="D218" t="s">
        <v>1714</v>
      </c>
      <c r="E218" t="s">
        <v>1704</v>
      </c>
      <c r="F218" t="s">
        <v>1748</v>
      </c>
      <c r="H218" t="str">
        <f>INDEX('Vensim Variables'!$B:$B,MATCH(EPS!$B218,'Vensim Variables'!$A:$A,0))</f>
        <v>g pollutant</v>
      </c>
      <c r="I218" t="str">
        <f t="shared" si="6"/>
        <v>N2O</v>
      </c>
      <c r="J218">
        <f>INDEX(NoSettings!$C:$C,MATCH(EPS!$A218,NoSettings!$A:$A,0))</f>
        <v>0</v>
      </c>
      <c r="K218">
        <f>INDEX(GWP!$C$2:$C$13,MATCH(EPS!I218,GWP!$B$2:$B$13,0))</f>
        <v>265</v>
      </c>
      <c r="L218" s="4">
        <f t="shared" si="7"/>
        <v>0</v>
      </c>
    </row>
    <row r="219" spans="1:12">
      <c r="A219" t="s">
        <v>237</v>
      </c>
      <c r="B219" t="s">
        <v>1</v>
      </c>
      <c r="C219" t="s">
        <v>1701</v>
      </c>
      <c r="D219" t="s">
        <v>1714</v>
      </c>
      <c r="E219" t="s">
        <v>1704</v>
      </c>
      <c r="F219" t="s">
        <v>1749</v>
      </c>
      <c r="H219" t="str">
        <f>INDEX('Vensim Variables'!$B:$B,MATCH(EPS!$B219,'Vensim Variables'!$A:$A,0))</f>
        <v>g pollutant</v>
      </c>
      <c r="I219" t="str">
        <f t="shared" si="6"/>
        <v>N2O</v>
      </c>
      <c r="J219">
        <f>INDEX(NoSettings!$C:$C,MATCH(EPS!$A219,NoSettings!$A:$A,0))</f>
        <v>0</v>
      </c>
      <c r="K219">
        <f>INDEX(GWP!$C$2:$C$13,MATCH(EPS!I219,GWP!$B$2:$B$13,0))</f>
        <v>265</v>
      </c>
      <c r="L219" s="4">
        <f t="shared" si="7"/>
        <v>0</v>
      </c>
    </row>
    <row r="220" spans="1:12">
      <c r="A220" t="s">
        <v>238</v>
      </c>
      <c r="B220" t="s">
        <v>1</v>
      </c>
      <c r="C220" t="s">
        <v>1701</v>
      </c>
      <c r="D220" t="s">
        <v>1714</v>
      </c>
      <c r="E220" t="s">
        <v>1704</v>
      </c>
      <c r="F220" t="s">
        <v>1750</v>
      </c>
      <c r="H220" t="str">
        <f>INDEX('Vensim Variables'!$B:$B,MATCH(EPS!$B220,'Vensim Variables'!$A:$A,0))</f>
        <v>g pollutant</v>
      </c>
      <c r="I220" t="str">
        <f t="shared" si="6"/>
        <v>N2O</v>
      </c>
      <c r="J220">
        <f>INDEX(NoSettings!$C:$C,MATCH(EPS!$A220,NoSettings!$A:$A,0))</f>
        <v>354112</v>
      </c>
      <c r="K220">
        <f>INDEX(GWP!$C$2:$C$13,MATCH(EPS!I220,GWP!$B$2:$B$13,0))</f>
        <v>265</v>
      </c>
      <c r="L220" s="4">
        <f t="shared" si="7"/>
        <v>9.3839680000000001E-5</v>
      </c>
    </row>
    <row r="221" spans="1:12">
      <c r="A221" t="s">
        <v>239</v>
      </c>
      <c r="B221" t="s">
        <v>1</v>
      </c>
      <c r="C221" t="s">
        <v>1701</v>
      </c>
      <c r="D221" t="s">
        <v>1714</v>
      </c>
      <c r="E221" t="s">
        <v>1704</v>
      </c>
      <c r="F221" t="s">
        <v>1751</v>
      </c>
      <c r="H221" t="str">
        <f>INDEX('Vensim Variables'!$B:$B,MATCH(EPS!$B221,'Vensim Variables'!$A:$A,0))</f>
        <v>g pollutant</v>
      </c>
      <c r="I221" t="str">
        <f t="shared" si="6"/>
        <v>N2O</v>
      </c>
      <c r="J221">
        <f>INDEX(NoSettings!$C:$C,MATCH(EPS!$A221,NoSettings!$A:$A,0))</f>
        <v>0</v>
      </c>
      <c r="K221">
        <f>INDEX(GWP!$C$2:$C$13,MATCH(EPS!I221,GWP!$B$2:$B$13,0))</f>
        <v>265</v>
      </c>
      <c r="L221" s="4">
        <f t="shared" si="7"/>
        <v>0</v>
      </c>
    </row>
    <row r="222" spans="1:12">
      <c r="A222" t="s">
        <v>240</v>
      </c>
      <c r="B222" t="s">
        <v>1</v>
      </c>
      <c r="C222" t="s">
        <v>1701</v>
      </c>
      <c r="D222" t="s">
        <v>1715</v>
      </c>
      <c r="E222" t="s">
        <v>1703</v>
      </c>
      <c r="F222" t="s">
        <v>1742</v>
      </c>
      <c r="H222" t="str">
        <f>INDEX('Vensim Variables'!$B:$B,MATCH(EPS!$B222,'Vensim Variables'!$A:$A,0))</f>
        <v>g pollutant</v>
      </c>
      <c r="I222" t="str">
        <f t="shared" si="6"/>
        <v>F gases</v>
      </c>
      <c r="J222">
        <f>INDEX(NoSettings!$C:$C,MATCH(EPS!$A222,NoSettings!$A:$A,0))</f>
        <v>0</v>
      </c>
      <c r="K222">
        <f>INDEX(GWP!$C$2:$C$13,MATCH(EPS!I222,GWP!$B$2:$B$13,0))</f>
        <v>1</v>
      </c>
      <c r="L222" s="4">
        <f t="shared" si="7"/>
        <v>0</v>
      </c>
    </row>
    <row r="223" spans="1:12">
      <c r="A223" t="s">
        <v>241</v>
      </c>
      <c r="B223" t="s">
        <v>1</v>
      </c>
      <c r="C223" t="s">
        <v>1701</v>
      </c>
      <c r="D223" t="s">
        <v>1715</v>
      </c>
      <c r="E223" t="s">
        <v>1703</v>
      </c>
      <c r="F223" t="s">
        <v>1743</v>
      </c>
      <c r="H223" t="str">
        <f>INDEX('Vensim Variables'!$B:$B,MATCH(EPS!$B223,'Vensim Variables'!$A:$A,0))</f>
        <v>g pollutant</v>
      </c>
      <c r="I223" t="str">
        <f t="shared" si="6"/>
        <v>F gases</v>
      </c>
      <c r="J223">
        <f>INDEX(NoSettings!$C:$C,MATCH(EPS!$A223,NoSettings!$A:$A,0))</f>
        <v>0</v>
      </c>
      <c r="K223">
        <f>INDEX(GWP!$C$2:$C$13,MATCH(EPS!I223,GWP!$B$2:$B$13,0))</f>
        <v>1</v>
      </c>
      <c r="L223" s="4">
        <f t="shared" si="7"/>
        <v>0</v>
      </c>
    </row>
    <row r="224" spans="1:12">
      <c r="A224" t="s">
        <v>242</v>
      </c>
      <c r="B224" t="s">
        <v>1</v>
      </c>
      <c r="C224" t="s">
        <v>1701</v>
      </c>
      <c r="D224" t="s">
        <v>1715</v>
      </c>
      <c r="E224" t="s">
        <v>1703</v>
      </c>
      <c r="F224" t="s">
        <v>1744</v>
      </c>
      <c r="H224" t="str">
        <f>INDEX('Vensim Variables'!$B:$B,MATCH(EPS!$B224,'Vensim Variables'!$A:$A,0))</f>
        <v>g pollutant</v>
      </c>
      <c r="I224" t="str">
        <f t="shared" si="6"/>
        <v>F gases</v>
      </c>
      <c r="J224">
        <f>INDEX(NoSettings!$C:$C,MATCH(EPS!$A224,NoSettings!$A:$A,0))</f>
        <v>0</v>
      </c>
      <c r="K224">
        <f>INDEX(GWP!$C$2:$C$13,MATCH(EPS!I224,GWP!$B$2:$B$13,0))</f>
        <v>1</v>
      </c>
      <c r="L224" s="4">
        <f t="shared" si="7"/>
        <v>0</v>
      </c>
    </row>
    <row r="225" spans="1:12">
      <c r="A225" t="s">
        <v>243</v>
      </c>
      <c r="B225" t="s">
        <v>1</v>
      </c>
      <c r="C225" t="s">
        <v>1701</v>
      </c>
      <c r="D225" t="s">
        <v>1715</v>
      </c>
      <c r="E225" t="s">
        <v>1703</v>
      </c>
      <c r="F225" t="s">
        <v>1745</v>
      </c>
      <c r="H225" t="str">
        <f>INDEX('Vensim Variables'!$B:$B,MATCH(EPS!$B225,'Vensim Variables'!$A:$A,0))</f>
        <v>g pollutant</v>
      </c>
      <c r="I225" t="str">
        <f t="shared" si="6"/>
        <v>F gases</v>
      </c>
      <c r="J225">
        <f>INDEX(NoSettings!$C:$C,MATCH(EPS!$A225,NoSettings!$A:$A,0))</f>
        <v>0</v>
      </c>
      <c r="K225">
        <f>INDEX(GWP!$C$2:$C$13,MATCH(EPS!I225,GWP!$B$2:$B$13,0))</f>
        <v>1</v>
      </c>
      <c r="L225" s="4">
        <f t="shared" si="7"/>
        <v>0</v>
      </c>
    </row>
    <row r="226" spans="1:12">
      <c r="A226" t="s">
        <v>244</v>
      </c>
      <c r="B226" t="s">
        <v>1</v>
      </c>
      <c r="C226" t="s">
        <v>1701</v>
      </c>
      <c r="D226" t="s">
        <v>1715</v>
      </c>
      <c r="E226" t="s">
        <v>1703</v>
      </c>
      <c r="F226" t="s">
        <v>1746</v>
      </c>
      <c r="H226" t="str">
        <f>INDEX('Vensim Variables'!$B:$B,MATCH(EPS!$B226,'Vensim Variables'!$A:$A,0))</f>
        <v>g pollutant</v>
      </c>
      <c r="I226" t="str">
        <f t="shared" si="6"/>
        <v>F gases</v>
      </c>
      <c r="J226">
        <f>INDEX(NoSettings!$C:$C,MATCH(EPS!$A226,NoSettings!$A:$A,0))</f>
        <v>0</v>
      </c>
      <c r="K226">
        <f>INDEX(GWP!$C$2:$C$13,MATCH(EPS!I226,GWP!$B$2:$B$13,0))</f>
        <v>1</v>
      </c>
      <c r="L226" s="4">
        <f t="shared" si="7"/>
        <v>0</v>
      </c>
    </row>
    <row r="227" spans="1:12">
      <c r="A227" t="s">
        <v>245</v>
      </c>
      <c r="B227" t="s">
        <v>1</v>
      </c>
      <c r="C227" t="s">
        <v>1701</v>
      </c>
      <c r="D227" t="s">
        <v>1715</v>
      </c>
      <c r="E227" t="s">
        <v>1703</v>
      </c>
      <c r="F227" t="s">
        <v>1747</v>
      </c>
      <c r="H227" t="str">
        <f>INDEX('Vensim Variables'!$B:$B,MATCH(EPS!$B227,'Vensim Variables'!$A:$A,0))</f>
        <v>g pollutant</v>
      </c>
      <c r="I227" t="str">
        <f t="shared" si="6"/>
        <v>F gases</v>
      </c>
      <c r="J227">
        <f>INDEX(NoSettings!$C:$C,MATCH(EPS!$A227,NoSettings!$A:$A,0))</f>
        <v>0</v>
      </c>
      <c r="K227">
        <f>INDEX(GWP!$C$2:$C$13,MATCH(EPS!I227,GWP!$B$2:$B$13,0))</f>
        <v>1</v>
      </c>
      <c r="L227" s="4">
        <f t="shared" si="7"/>
        <v>0</v>
      </c>
    </row>
    <row r="228" spans="1:12">
      <c r="A228" t="s">
        <v>246</v>
      </c>
      <c r="B228" t="s">
        <v>1</v>
      </c>
      <c r="C228" t="s">
        <v>1701</v>
      </c>
      <c r="D228" t="s">
        <v>1715</v>
      </c>
      <c r="E228" t="s">
        <v>1703</v>
      </c>
      <c r="F228" t="s">
        <v>1748</v>
      </c>
      <c r="H228" t="str">
        <f>INDEX('Vensim Variables'!$B:$B,MATCH(EPS!$B228,'Vensim Variables'!$A:$A,0))</f>
        <v>g pollutant</v>
      </c>
      <c r="I228" t="str">
        <f t="shared" si="6"/>
        <v>F gases</v>
      </c>
      <c r="J228">
        <f>INDEX(NoSettings!$C:$C,MATCH(EPS!$A228,NoSettings!$A:$A,0))</f>
        <v>0</v>
      </c>
      <c r="K228">
        <f>INDEX(GWP!$C$2:$C$13,MATCH(EPS!I228,GWP!$B$2:$B$13,0))</f>
        <v>1</v>
      </c>
      <c r="L228" s="4">
        <f t="shared" si="7"/>
        <v>0</v>
      </c>
    </row>
    <row r="229" spans="1:12">
      <c r="A229" t="s">
        <v>247</v>
      </c>
      <c r="B229" t="s">
        <v>1</v>
      </c>
      <c r="C229" t="s">
        <v>1701</v>
      </c>
      <c r="D229" t="s">
        <v>1715</v>
      </c>
      <c r="E229" t="s">
        <v>1703</v>
      </c>
      <c r="F229" t="s">
        <v>1749</v>
      </c>
      <c r="H229" t="str">
        <f>INDEX('Vensim Variables'!$B:$B,MATCH(EPS!$B229,'Vensim Variables'!$A:$A,0))</f>
        <v>g pollutant</v>
      </c>
      <c r="I229" t="str">
        <f t="shared" si="6"/>
        <v>F gases</v>
      </c>
      <c r="J229">
        <f>INDEX(NoSettings!$C:$C,MATCH(EPS!$A229,NoSettings!$A:$A,0))</f>
        <v>0</v>
      </c>
      <c r="K229">
        <f>INDEX(GWP!$C$2:$C$13,MATCH(EPS!I229,GWP!$B$2:$B$13,0))</f>
        <v>1</v>
      </c>
      <c r="L229" s="4">
        <f t="shared" si="7"/>
        <v>0</v>
      </c>
    </row>
    <row r="230" spans="1:12">
      <c r="A230" t="s">
        <v>248</v>
      </c>
      <c r="B230" t="s">
        <v>1</v>
      </c>
      <c r="C230" t="s">
        <v>1701</v>
      </c>
      <c r="D230" t="s">
        <v>1715</v>
      </c>
      <c r="E230" t="s">
        <v>1703</v>
      </c>
      <c r="F230" t="s">
        <v>1750</v>
      </c>
      <c r="H230" t="str">
        <f>INDEX('Vensim Variables'!$B:$B,MATCH(EPS!$B230,'Vensim Variables'!$A:$A,0))</f>
        <v>g pollutant</v>
      </c>
      <c r="I230" t="str">
        <f t="shared" si="6"/>
        <v>F gases</v>
      </c>
      <c r="J230">
        <f>INDEX(NoSettings!$C:$C,MATCH(EPS!$A230,NoSettings!$A:$A,0))</f>
        <v>0</v>
      </c>
      <c r="K230">
        <f>INDEX(GWP!$C$2:$C$13,MATCH(EPS!I230,GWP!$B$2:$B$13,0))</f>
        <v>1</v>
      </c>
      <c r="L230" s="4">
        <f t="shared" si="7"/>
        <v>0</v>
      </c>
    </row>
    <row r="231" spans="1:12">
      <c r="A231" t="s">
        <v>249</v>
      </c>
      <c r="B231" t="s">
        <v>1</v>
      </c>
      <c r="C231" t="s">
        <v>1701</v>
      </c>
      <c r="D231" t="s">
        <v>1715</v>
      </c>
      <c r="E231" t="s">
        <v>1703</v>
      </c>
      <c r="F231" t="s">
        <v>1751</v>
      </c>
      <c r="H231" t="str">
        <f>INDEX('Vensim Variables'!$B:$B,MATCH(EPS!$B231,'Vensim Variables'!$A:$A,0))</f>
        <v>g pollutant</v>
      </c>
      <c r="I231" t="str">
        <f t="shared" si="6"/>
        <v>F gases</v>
      </c>
      <c r="J231">
        <f>INDEX(NoSettings!$C:$C,MATCH(EPS!$A231,NoSettings!$A:$A,0))</f>
        <v>0</v>
      </c>
      <c r="K231">
        <f>INDEX(GWP!$C$2:$C$13,MATCH(EPS!I231,GWP!$B$2:$B$13,0))</f>
        <v>1</v>
      </c>
      <c r="L231" s="4">
        <f t="shared" si="7"/>
        <v>0</v>
      </c>
    </row>
    <row r="232" spans="1:12">
      <c r="A232" t="s">
        <v>250</v>
      </c>
      <c r="B232" t="s">
        <v>1</v>
      </c>
      <c r="C232" t="s">
        <v>1701</v>
      </c>
      <c r="D232" t="s">
        <v>1715</v>
      </c>
      <c r="E232" t="s">
        <v>1704</v>
      </c>
      <c r="F232" t="s">
        <v>1742</v>
      </c>
      <c r="H232" t="str">
        <f>INDEX('Vensim Variables'!$B:$B,MATCH(EPS!$B232,'Vensim Variables'!$A:$A,0))</f>
        <v>g pollutant</v>
      </c>
      <c r="I232" t="str">
        <f t="shared" si="6"/>
        <v>F gases</v>
      </c>
      <c r="J232">
        <f>INDEX(NoSettings!$C:$C,MATCH(EPS!$A232,NoSettings!$A:$A,0))</f>
        <v>0</v>
      </c>
      <c r="K232">
        <f>INDEX(GWP!$C$2:$C$13,MATCH(EPS!I232,GWP!$B$2:$B$13,0))</f>
        <v>1</v>
      </c>
      <c r="L232" s="4">
        <f t="shared" si="7"/>
        <v>0</v>
      </c>
    </row>
    <row r="233" spans="1:12">
      <c r="A233" t="s">
        <v>251</v>
      </c>
      <c r="B233" t="s">
        <v>1</v>
      </c>
      <c r="C233" t="s">
        <v>1701</v>
      </c>
      <c r="D233" t="s">
        <v>1715</v>
      </c>
      <c r="E233" t="s">
        <v>1704</v>
      </c>
      <c r="F233" t="s">
        <v>1743</v>
      </c>
      <c r="H233" t="str">
        <f>INDEX('Vensim Variables'!$B:$B,MATCH(EPS!$B233,'Vensim Variables'!$A:$A,0))</f>
        <v>g pollutant</v>
      </c>
      <c r="I233" t="str">
        <f t="shared" si="6"/>
        <v>F gases</v>
      </c>
      <c r="J233">
        <f>INDEX(NoSettings!$C:$C,MATCH(EPS!$A233,NoSettings!$A:$A,0))</f>
        <v>0</v>
      </c>
      <c r="K233">
        <f>INDEX(GWP!$C$2:$C$13,MATCH(EPS!I233,GWP!$B$2:$B$13,0))</f>
        <v>1</v>
      </c>
      <c r="L233" s="4">
        <f t="shared" si="7"/>
        <v>0</v>
      </c>
    </row>
    <row r="234" spans="1:12">
      <c r="A234" t="s">
        <v>252</v>
      </c>
      <c r="B234" t="s">
        <v>1</v>
      </c>
      <c r="C234" t="s">
        <v>1701</v>
      </c>
      <c r="D234" t="s">
        <v>1715</v>
      </c>
      <c r="E234" t="s">
        <v>1704</v>
      </c>
      <c r="F234" t="s">
        <v>1744</v>
      </c>
      <c r="H234" t="str">
        <f>INDEX('Vensim Variables'!$B:$B,MATCH(EPS!$B234,'Vensim Variables'!$A:$A,0))</f>
        <v>g pollutant</v>
      </c>
      <c r="I234" t="str">
        <f t="shared" si="6"/>
        <v>F gases</v>
      </c>
      <c r="J234">
        <f>INDEX(NoSettings!$C:$C,MATCH(EPS!$A234,NoSettings!$A:$A,0))</f>
        <v>0</v>
      </c>
      <c r="K234">
        <f>INDEX(GWP!$C$2:$C$13,MATCH(EPS!I234,GWP!$B$2:$B$13,0))</f>
        <v>1</v>
      </c>
      <c r="L234" s="4">
        <f t="shared" si="7"/>
        <v>0</v>
      </c>
    </row>
    <row r="235" spans="1:12">
      <c r="A235" t="s">
        <v>253</v>
      </c>
      <c r="B235" t="s">
        <v>1</v>
      </c>
      <c r="C235" t="s">
        <v>1701</v>
      </c>
      <c r="D235" t="s">
        <v>1715</v>
      </c>
      <c r="E235" t="s">
        <v>1704</v>
      </c>
      <c r="F235" t="s">
        <v>1745</v>
      </c>
      <c r="H235" t="str">
        <f>INDEX('Vensim Variables'!$B:$B,MATCH(EPS!$B235,'Vensim Variables'!$A:$A,0))</f>
        <v>g pollutant</v>
      </c>
      <c r="I235" t="str">
        <f t="shared" si="6"/>
        <v>F gases</v>
      </c>
      <c r="J235">
        <f>INDEX(NoSettings!$C:$C,MATCH(EPS!$A235,NoSettings!$A:$A,0))</f>
        <v>0</v>
      </c>
      <c r="K235">
        <f>INDEX(GWP!$C$2:$C$13,MATCH(EPS!I235,GWP!$B$2:$B$13,0))</f>
        <v>1</v>
      </c>
      <c r="L235" s="4">
        <f t="shared" si="7"/>
        <v>0</v>
      </c>
    </row>
    <row r="236" spans="1:12">
      <c r="A236" t="s">
        <v>254</v>
      </c>
      <c r="B236" t="s">
        <v>1</v>
      </c>
      <c r="C236" t="s">
        <v>1701</v>
      </c>
      <c r="D236" t="s">
        <v>1715</v>
      </c>
      <c r="E236" t="s">
        <v>1704</v>
      </c>
      <c r="F236" t="s">
        <v>1746</v>
      </c>
      <c r="H236" t="str">
        <f>INDEX('Vensim Variables'!$B:$B,MATCH(EPS!$B236,'Vensim Variables'!$A:$A,0))</f>
        <v>g pollutant</v>
      </c>
      <c r="I236" t="str">
        <f t="shared" si="6"/>
        <v>F gases</v>
      </c>
      <c r="J236">
        <f>INDEX(NoSettings!$C:$C,MATCH(EPS!$A236,NoSettings!$A:$A,0))</f>
        <v>0</v>
      </c>
      <c r="K236">
        <f>INDEX(GWP!$C$2:$C$13,MATCH(EPS!I236,GWP!$B$2:$B$13,0))</f>
        <v>1</v>
      </c>
      <c r="L236" s="4">
        <f t="shared" si="7"/>
        <v>0</v>
      </c>
    </row>
    <row r="237" spans="1:12">
      <c r="A237" t="s">
        <v>255</v>
      </c>
      <c r="B237" t="s">
        <v>1</v>
      </c>
      <c r="C237" t="s">
        <v>1701</v>
      </c>
      <c r="D237" t="s">
        <v>1715</v>
      </c>
      <c r="E237" t="s">
        <v>1704</v>
      </c>
      <c r="F237" t="s">
        <v>1747</v>
      </c>
      <c r="H237" t="str">
        <f>INDEX('Vensim Variables'!$B:$B,MATCH(EPS!$B237,'Vensim Variables'!$A:$A,0))</f>
        <v>g pollutant</v>
      </c>
      <c r="I237" t="str">
        <f t="shared" si="6"/>
        <v>F gases</v>
      </c>
      <c r="J237">
        <f>INDEX(NoSettings!$C:$C,MATCH(EPS!$A237,NoSettings!$A:$A,0))</f>
        <v>0</v>
      </c>
      <c r="K237">
        <f>INDEX(GWP!$C$2:$C$13,MATCH(EPS!I237,GWP!$B$2:$B$13,0))</f>
        <v>1</v>
      </c>
      <c r="L237" s="4">
        <f t="shared" si="7"/>
        <v>0</v>
      </c>
    </row>
    <row r="238" spans="1:12">
      <c r="A238" t="s">
        <v>256</v>
      </c>
      <c r="B238" t="s">
        <v>1</v>
      </c>
      <c r="C238" t="s">
        <v>1701</v>
      </c>
      <c r="D238" t="s">
        <v>1715</v>
      </c>
      <c r="E238" t="s">
        <v>1704</v>
      </c>
      <c r="F238" t="s">
        <v>1748</v>
      </c>
      <c r="H238" t="str">
        <f>INDEX('Vensim Variables'!$B:$B,MATCH(EPS!$B238,'Vensim Variables'!$A:$A,0))</f>
        <v>g pollutant</v>
      </c>
      <c r="I238" t="str">
        <f t="shared" si="6"/>
        <v>F gases</v>
      </c>
      <c r="J238">
        <f>INDEX(NoSettings!$C:$C,MATCH(EPS!$A238,NoSettings!$A:$A,0))</f>
        <v>0</v>
      </c>
      <c r="K238">
        <f>INDEX(GWP!$C$2:$C$13,MATCH(EPS!I238,GWP!$B$2:$B$13,0))</f>
        <v>1</v>
      </c>
      <c r="L238" s="4">
        <f t="shared" si="7"/>
        <v>0</v>
      </c>
    </row>
    <row r="239" spans="1:12">
      <c r="A239" t="s">
        <v>257</v>
      </c>
      <c r="B239" t="s">
        <v>1</v>
      </c>
      <c r="C239" t="s">
        <v>1701</v>
      </c>
      <c r="D239" t="s">
        <v>1715</v>
      </c>
      <c r="E239" t="s">
        <v>1704</v>
      </c>
      <c r="F239" t="s">
        <v>1749</v>
      </c>
      <c r="H239" t="str">
        <f>INDEX('Vensim Variables'!$B:$B,MATCH(EPS!$B239,'Vensim Variables'!$A:$A,0))</f>
        <v>g pollutant</v>
      </c>
      <c r="I239" t="str">
        <f t="shared" si="6"/>
        <v>F gases</v>
      </c>
      <c r="J239">
        <f>INDEX(NoSettings!$C:$C,MATCH(EPS!$A239,NoSettings!$A:$A,0))</f>
        <v>0</v>
      </c>
      <c r="K239">
        <f>INDEX(GWP!$C$2:$C$13,MATCH(EPS!I239,GWP!$B$2:$B$13,0))</f>
        <v>1</v>
      </c>
      <c r="L239" s="4">
        <f t="shared" si="7"/>
        <v>0</v>
      </c>
    </row>
    <row r="240" spans="1:12">
      <c r="A240" t="s">
        <v>258</v>
      </c>
      <c r="B240" t="s">
        <v>1</v>
      </c>
      <c r="C240" t="s">
        <v>1701</v>
      </c>
      <c r="D240" t="s">
        <v>1715</v>
      </c>
      <c r="E240" t="s">
        <v>1704</v>
      </c>
      <c r="F240" t="s">
        <v>1750</v>
      </c>
      <c r="H240" t="str">
        <f>INDEX('Vensim Variables'!$B:$B,MATCH(EPS!$B240,'Vensim Variables'!$A:$A,0))</f>
        <v>g pollutant</v>
      </c>
      <c r="I240" t="str">
        <f t="shared" si="6"/>
        <v>F gases</v>
      </c>
      <c r="J240">
        <f>INDEX(NoSettings!$C:$C,MATCH(EPS!$A240,NoSettings!$A:$A,0))</f>
        <v>0</v>
      </c>
      <c r="K240">
        <f>INDEX(GWP!$C$2:$C$13,MATCH(EPS!I240,GWP!$B$2:$B$13,0))</f>
        <v>1</v>
      </c>
      <c r="L240" s="4">
        <f t="shared" si="7"/>
        <v>0</v>
      </c>
    </row>
    <row r="241" spans="1:12">
      <c r="A241" t="s">
        <v>259</v>
      </c>
      <c r="B241" t="s">
        <v>1</v>
      </c>
      <c r="C241" t="s">
        <v>1701</v>
      </c>
      <c r="D241" t="s">
        <v>1715</v>
      </c>
      <c r="E241" t="s">
        <v>1704</v>
      </c>
      <c r="F241" t="s">
        <v>1751</v>
      </c>
      <c r="H241" t="str">
        <f>INDEX('Vensim Variables'!$B:$B,MATCH(EPS!$B241,'Vensim Variables'!$A:$A,0))</f>
        <v>g pollutant</v>
      </c>
      <c r="I241" t="str">
        <f t="shared" si="6"/>
        <v>F gases</v>
      </c>
      <c r="J241">
        <f>INDEX(NoSettings!$C:$C,MATCH(EPS!$A241,NoSettings!$A:$A,0))</f>
        <v>0</v>
      </c>
      <c r="K241">
        <f>INDEX(GWP!$C$2:$C$13,MATCH(EPS!I241,GWP!$B$2:$B$13,0))</f>
        <v>1</v>
      </c>
      <c r="L241" s="4">
        <f t="shared" si="7"/>
        <v>0</v>
      </c>
    </row>
    <row r="242" spans="1:12">
      <c r="A242" t="s">
        <v>260</v>
      </c>
      <c r="B242" t="s">
        <v>1</v>
      </c>
      <c r="C242" t="s">
        <v>1716</v>
      </c>
      <c r="D242" t="s">
        <v>1702</v>
      </c>
      <c r="E242" t="s">
        <v>1703</v>
      </c>
      <c r="F242" t="s">
        <v>1742</v>
      </c>
      <c r="H242" t="str">
        <f>INDEX('Vensim Variables'!$B:$B,MATCH(EPS!$B242,'Vensim Variables'!$A:$A,0))</f>
        <v>g pollutant</v>
      </c>
      <c r="I242" t="str">
        <f t="shared" si="6"/>
        <v>CO2</v>
      </c>
      <c r="J242">
        <f>INDEX(NoSettings!$C:$C,MATCH(EPS!$A242,NoSettings!$A:$A,0))</f>
        <v>0</v>
      </c>
      <c r="K242">
        <f>INDEX(GWP!$C$2:$C$13,MATCH(EPS!I242,GWP!$B$2:$B$13,0))</f>
        <v>1</v>
      </c>
      <c r="L242" s="4">
        <f t="shared" si="7"/>
        <v>0</v>
      </c>
    </row>
    <row r="243" spans="1:12">
      <c r="A243" t="s">
        <v>261</v>
      </c>
      <c r="B243" t="s">
        <v>1</v>
      </c>
      <c r="C243" t="s">
        <v>1716</v>
      </c>
      <c r="D243" t="s">
        <v>1702</v>
      </c>
      <c r="E243" t="s">
        <v>1703</v>
      </c>
      <c r="F243" t="s">
        <v>1743</v>
      </c>
      <c r="H243" t="str">
        <f>INDEX('Vensim Variables'!$B:$B,MATCH(EPS!$B243,'Vensim Variables'!$A:$A,0))</f>
        <v>g pollutant</v>
      </c>
      <c r="I243" t="str">
        <f t="shared" si="6"/>
        <v>CO2</v>
      </c>
      <c r="J243">
        <f>INDEX(NoSettings!$C:$C,MATCH(EPS!$A243,NoSettings!$A:$A,0))</f>
        <v>928744000000</v>
      </c>
      <c r="K243">
        <f>INDEX(GWP!$C$2:$C$13,MATCH(EPS!I243,GWP!$B$2:$B$13,0))</f>
        <v>1</v>
      </c>
      <c r="L243" s="4">
        <f t="shared" si="7"/>
        <v>0.92874400000000001</v>
      </c>
    </row>
    <row r="244" spans="1:12">
      <c r="A244" t="s">
        <v>262</v>
      </c>
      <c r="B244" t="s">
        <v>1</v>
      </c>
      <c r="C244" t="s">
        <v>1716</v>
      </c>
      <c r="D244" t="s">
        <v>1702</v>
      </c>
      <c r="E244" t="s">
        <v>1703</v>
      </c>
      <c r="F244" t="s">
        <v>1744</v>
      </c>
      <c r="H244" t="str">
        <f>INDEX('Vensim Variables'!$B:$B,MATCH(EPS!$B244,'Vensim Variables'!$A:$A,0))</f>
        <v>g pollutant</v>
      </c>
      <c r="I244" t="str">
        <f t="shared" si="6"/>
        <v>CO2</v>
      </c>
      <c r="J244">
        <f>INDEX(NoSettings!$C:$C,MATCH(EPS!$A244,NoSettings!$A:$A,0))</f>
        <v>2698100000000</v>
      </c>
      <c r="K244">
        <f>INDEX(GWP!$C$2:$C$13,MATCH(EPS!I244,GWP!$B$2:$B$13,0))</f>
        <v>1</v>
      </c>
      <c r="L244" s="4">
        <f t="shared" si="7"/>
        <v>2.6981000000000002</v>
      </c>
    </row>
    <row r="245" spans="1:12">
      <c r="A245" t="s">
        <v>263</v>
      </c>
      <c r="B245" t="s">
        <v>1</v>
      </c>
      <c r="C245" t="s">
        <v>1716</v>
      </c>
      <c r="D245" t="s">
        <v>1702</v>
      </c>
      <c r="E245" t="s">
        <v>1703</v>
      </c>
      <c r="F245" t="s">
        <v>1745</v>
      </c>
      <c r="H245" t="str">
        <f>INDEX('Vensim Variables'!$B:$B,MATCH(EPS!$B245,'Vensim Variables'!$A:$A,0))</f>
        <v>g pollutant</v>
      </c>
      <c r="I245" t="str">
        <f t="shared" si="6"/>
        <v>CO2</v>
      </c>
      <c r="J245">
        <f>INDEX(NoSettings!$C:$C,MATCH(EPS!$A245,NoSettings!$A:$A,0))</f>
        <v>19719800000000</v>
      </c>
      <c r="K245">
        <f>INDEX(GWP!$C$2:$C$13,MATCH(EPS!I245,GWP!$B$2:$B$13,0))</f>
        <v>1</v>
      </c>
      <c r="L245" s="4">
        <f t="shared" si="7"/>
        <v>19.719799999999999</v>
      </c>
    </row>
    <row r="246" spans="1:12">
      <c r="A246" t="s">
        <v>264</v>
      </c>
      <c r="B246" t="s">
        <v>1</v>
      </c>
      <c r="C246" t="s">
        <v>1716</v>
      </c>
      <c r="D246" t="s">
        <v>1702</v>
      </c>
      <c r="E246" t="s">
        <v>1703</v>
      </c>
      <c r="F246" t="s">
        <v>1746</v>
      </c>
      <c r="H246" t="str">
        <f>INDEX('Vensim Variables'!$B:$B,MATCH(EPS!$B246,'Vensim Variables'!$A:$A,0))</f>
        <v>g pollutant</v>
      </c>
      <c r="I246" t="str">
        <f t="shared" si="6"/>
        <v>CO2</v>
      </c>
      <c r="J246">
        <f>INDEX(NoSettings!$C:$C,MATCH(EPS!$A246,NoSettings!$A:$A,0))</f>
        <v>0</v>
      </c>
      <c r="K246">
        <f>INDEX(GWP!$C$2:$C$13,MATCH(EPS!I246,GWP!$B$2:$B$13,0))</f>
        <v>1</v>
      </c>
      <c r="L246" s="4">
        <f t="shared" si="7"/>
        <v>0</v>
      </c>
    </row>
    <row r="247" spans="1:12">
      <c r="A247" t="s">
        <v>265</v>
      </c>
      <c r="B247" t="s">
        <v>1</v>
      </c>
      <c r="C247" t="s">
        <v>1716</v>
      </c>
      <c r="D247" t="s">
        <v>1702</v>
      </c>
      <c r="E247" t="s">
        <v>1703</v>
      </c>
      <c r="F247" t="s">
        <v>1747</v>
      </c>
      <c r="H247" t="str">
        <f>INDEX('Vensim Variables'!$B:$B,MATCH(EPS!$B247,'Vensim Variables'!$A:$A,0))</f>
        <v>g pollutant</v>
      </c>
      <c r="I247" t="str">
        <f t="shared" si="6"/>
        <v>CO2</v>
      </c>
      <c r="J247">
        <f>INDEX(NoSettings!$C:$C,MATCH(EPS!$A247,NoSettings!$A:$A,0))</f>
        <v>0</v>
      </c>
      <c r="K247">
        <f>INDEX(GWP!$C$2:$C$13,MATCH(EPS!I247,GWP!$B$2:$B$13,0))</f>
        <v>1</v>
      </c>
      <c r="L247" s="4">
        <f t="shared" si="7"/>
        <v>0</v>
      </c>
    </row>
    <row r="248" spans="1:12">
      <c r="A248" t="s">
        <v>266</v>
      </c>
      <c r="B248" t="s">
        <v>1</v>
      </c>
      <c r="C248" t="s">
        <v>1716</v>
      </c>
      <c r="D248" t="s">
        <v>1702</v>
      </c>
      <c r="E248" t="s">
        <v>1703</v>
      </c>
      <c r="F248" t="s">
        <v>1748</v>
      </c>
      <c r="H248" t="str">
        <f>INDEX('Vensim Variables'!$B:$B,MATCH(EPS!$B248,'Vensim Variables'!$A:$A,0))</f>
        <v>g pollutant</v>
      </c>
      <c r="I248" t="str">
        <f t="shared" si="6"/>
        <v>CO2</v>
      </c>
      <c r="J248">
        <f>INDEX(NoSettings!$C:$C,MATCH(EPS!$A248,NoSettings!$A:$A,0))</f>
        <v>0</v>
      </c>
      <c r="K248">
        <f>INDEX(GWP!$C$2:$C$13,MATCH(EPS!I248,GWP!$B$2:$B$13,0))</f>
        <v>1</v>
      </c>
      <c r="L248" s="4">
        <f t="shared" si="7"/>
        <v>0</v>
      </c>
    </row>
    <row r="249" spans="1:12">
      <c r="A249" t="s">
        <v>267</v>
      </c>
      <c r="B249" t="s">
        <v>1</v>
      </c>
      <c r="C249" t="s">
        <v>1716</v>
      </c>
      <c r="D249" t="s">
        <v>1702</v>
      </c>
      <c r="E249" t="s">
        <v>1703</v>
      </c>
      <c r="F249" t="s">
        <v>1749</v>
      </c>
      <c r="H249" t="str">
        <f>INDEX('Vensim Variables'!$B:$B,MATCH(EPS!$B249,'Vensim Variables'!$A:$A,0))</f>
        <v>g pollutant</v>
      </c>
      <c r="I249" t="str">
        <f t="shared" si="6"/>
        <v>CO2</v>
      </c>
      <c r="J249">
        <f>INDEX(NoSettings!$C:$C,MATCH(EPS!$A249,NoSettings!$A:$A,0))</f>
        <v>0</v>
      </c>
      <c r="K249">
        <f>INDEX(GWP!$C$2:$C$13,MATCH(EPS!I249,GWP!$B$2:$B$13,0))</f>
        <v>1</v>
      </c>
      <c r="L249" s="4">
        <f t="shared" si="7"/>
        <v>0</v>
      </c>
    </row>
    <row r="250" spans="1:12">
      <c r="A250" t="s">
        <v>268</v>
      </c>
      <c r="B250" t="s">
        <v>1</v>
      </c>
      <c r="C250" t="s">
        <v>1716</v>
      </c>
      <c r="D250" t="s">
        <v>1702</v>
      </c>
      <c r="E250" t="s">
        <v>1703</v>
      </c>
      <c r="F250" t="s">
        <v>1750</v>
      </c>
      <c r="H250" t="str">
        <f>INDEX('Vensim Variables'!$B:$B,MATCH(EPS!$B250,'Vensim Variables'!$A:$A,0))</f>
        <v>g pollutant</v>
      </c>
      <c r="I250" t="str">
        <f t="shared" si="6"/>
        <v>CO2</v>
      </c>
      <c r="J250">
        <f>INDEX(NoSettings!$C:$C,MATCH(EPS!$A250,NoSettings!$A:$A,0))</f>
        <v>594494000000</v>
      </c>
      <c r="K250">
        <f>INDEX(GWP!$C$2:$C$13,MATCH(EPS!I250,GWP!$B$2:$B$13,0))</f>
        <v>1</v>
      </c>
      <c r="L250" s="4">
        <f t="shared" si="7"/>
        <v>0.59449399999999997</v>
      </c>
    </row>
    <row r="251" spans="1:12">
      <c r="A251" t="s">
        <v>269</v>
      </c>
      <c r="B251" t="s">
        <v>1</v>
      </c>
      <c r="C251" t="s">
        <v>1716</v>
      </c>
      <c r="D251" t="s">
        <v>1702</v>
      </c>
      <c r="E251" t="s">
        <v>1703</v>
      </c>
      <c r="F251" t="s">
        <v>1751</v>
      </c>
      <c r="H251" t="str">
        <f>INDEX('Vensim Variables'!$B:$B,MATCH(EPS!$B251,'Vensim Variables'!$A:$A,0))</f>
        <v>g pollutant</v>
      </c>
      <c r="I251" t="str">
        <f t="shared" si="6"/>
        <v>CO2</v>
      </c>
      <c r="J251">
        <f>INDEX(NoSettings!$C:$C,MATCH(EPS!$A251,NoSettings!$A:$A,0))</f>
        <v>0</v>
      </c>
      <c r="K251">
        <f>INDEX(GWP!$C$2:$C$13,MATCH(EPS!I251,GWP!$B$2:$B$13,0))</f>
        <v>1</v>
      </c>
      <c r="L251" s="4">
        <f t="shared" si="7"/>
        <v>0</v>
      </c>
    </row>
    <row r="252" spans="1:12">
      <c r="A252" t="s">
        <v>270</v>
      </c>
      <c r="B252" t="s">
        <v>1</v>
      </c>
      <c r="C252" t="s">
        <v>1716</v>
      </c>
      <c r="D252" t="s">
        <v>1702</v>
      </c>
      <c r="E252" t="s">
        <v>1704</v>
      </c>
      <c r="F252" t="s">
        <v>1742</v>
      </c>
      <c r="H252" t="str">
        <f>INDEX('Vensim Variables'!$B:$B,MATCH(EPS!$B252,'Vensim Variables'!$A:$A,0))</f>
        <v>g pollutant</v>
      </c>
      <c r="I252" t="str">
        <f t="shared" si="6"/>
        <v>CO2</v>
      </c>
      <c r="J252">
        <f>INDEX(NoSettings!$C:$C,MATCH(EPS!$A252,NoSettings!$A:$A,0))</f>
        <v>0</v>
      </c>
      <c r="K252">
        <f>INDEX(GWP!$C$2:$C$13,MATCH(EPS!I252,GWP!$B$2:$B$13,0))</f>
        <v>1</v>
      </c>
      <c r="L252" s="4">
        <f t="shared" si="7"/>
        <v>0</v>
      </c>
    </row>
    <row r="253" spans="1:12">
      <c r="A253" t="s">
        <v>271</v>
      </c>
      <c r="B253" t="s">
        <v>1</v>
      </c>
      <c r="C253" t="s">
        <v>1716</v>
      </c>
      <c r="D253" t="s">
        <v>1702</v>
      </c>
      <c r="E253" t="s">
        <v>1704</v>
      </c>
      <c r="F253" t="s">
        <v>1743</v>
      </c>
      <c r="H253" t="str">
        <f>INDEX('Vensim Variables'!$B:$B,MATCH(EPS!$B253,'Vensim Variables'!$A:$A,0))</f>
        <v>g pollutant</v>
      </c>
      <c r="I253" t="str">
        <f t="shared" si="6"/>
        <v>CO2</v>
      </c>
      <c r="J253">
        <f>INDEX(NoSettings!$C:$C,MATCH(EPS!$A253,NoSettings!$A:$A,0))</f>
        <v>1995130000000</v>
      </c>
      <c r="K253">
        <f>INDEX(GWP!$C$2:$C$13,MATCH(EPS!I253,GWP!$B$2:$B$13,0))</f>
        <v>1</v>
      </c>
      <c r="L253" s="4">
        <f t="shared" si="7"/>
        <v>1.9951300000000001</v>
      </c>
    </row>
    <row r="254" spans="1:12">
      <c r="A254" t="s">
        <v>272</v>
      </c>
      <c r="B254" t="s">
        <v>1</v>
      </c>
      <c r="C254" t="s">
        <v>1716</v>
      </c>
      <c r="D254" t="s">
        <v>1702</v>
      </c>
      <c r="E254" t="s">
        <v>1704</v>
      </c>
      <c r="F254" t="s">
        <v>1744</v>
      </c>
      <c r="H254" t="str">
        <f>INDEX('Vensim Variables'!$B:$B,MATCH(EPS!$B254,'Vensim Variables'!$A:$A,0))</f>
        <v>g pollutant</v>
      </c>
      <c r="I254" t="str">
        <f t="shared" si="6"/>
        <v>CO2</v>
      </c>
      <c r="J254">
        <f>INDEX(NoSettings!$C:$C,MATCH(EPS!$A254,NoSettings!$A:$A,0))</f>
        <v>1893580000000</v>
      </c>
      <c r="K254">
        <f>INDEX(GWP!$C$2:$C$13,MATCH(EPS!I254,GWP!$B$2:$B$13,0))</f>
        <v>1</v>
      </c>
      <c r="L254" s="4">
        <f t="shared" si="7"/>
        <v>1.89358</v>
      </c>
    </row>
    <row r="255" spans="1:12">
      <c r="A255" t="s">
        <v>273</v>
      </c>
      <c r="B255" t="s">
        <v>1</v>
      </c>
      <c r="C255" t="s">
        <v>1716</v>
      </c>
      <c r="D255" t="s">
        <v>1702</v>
      </c>
      <c r="E255" t="s">
        <v>1704</v>
      </c>
      <c r="F255" t="s">
        <v>1745</v>
      </c>
      <c r="H255" t="str">
        <f>INDEX('Vensim Variables'!$B:$B,MATCH(EPS!$B255,'Vensim Variables'!$A:$A,0))</f>
        <v>g pollutant</v>
      </c>
      <c r="I255" t="str">
        <f t="shared" si="6"/>
        <v>CO2</v>
      </c>
      <c r="J255">
        <f>INDEX(NoSettings!$C:$C,MATCH(EPS!$A255,NoSettings!$A:$A,0))</f>
        <v>295243000000000</v>
      </c>
      <c r="K255">
        <f>INDEX(GWP!$C$2:$C$13,MATCH(EPS!I255,GWP!$B$2:$B$13,0))</f>
        <v>1</v>
      </c>
      <c r="L255" s="4">
        <f t="shared" si="7"/>
        <v>295.24299999999999</v>
      </c>
    </row>
    <row r="256" spans="1:12">
      <c r="A256" t="s">
        <v>274</v>
      </c>
      <c r="B256" t="s">
        <v>1</v>
      </c>
      <c r="C256" t="s">
        <v>1716</v>
      </c>
      <c r="D256" t="s">
        <v>1702</v>
      </c>
      <c r="E256" t="s">
        <v>1704</v>
      </c>
      <c r="F256" t="s">
        <v>1746</v>
      </c>
      <c r="H256" t="str">
        <f>INDEX('Vensim Variables'!$B:$B,MATCH(EPS!$B256,'Vensim Variables'!$A:$A,0))</f>
        <v>g pollutant</v>
      </c>
      <c r="I256" t="str">
        <f t="shared" si="6"/>
        <v>CO2</v>
      </c>
      <c r="J256">
        <f>INDEX(NoSettings!$C:$C,MATCH(EPS!$A256,NoSettings!$A:$A,0))</f>
        <v>0</v>
      </c>
      <c r="K256">
        <f>INDEX(GWP!$C$2:$C$13,MATCH(EPS!I256,GWP!$B$2:$B$13,0))</f>
        <v>1</v>
      </c>
      <c r="L256" s="4">
        <f t="shared" si="7"/>
        <v>0</v>
      </c>
    </row>
    <row r="257" spans="1:12">
      <c r="A257" t="s">
        <v>275</v>
      </c>
      <c r="B257" t="s">
        <v>1</v>
      </c>
      <c r="C257" t="s">
        <v>1716</v>
      </c>
      <c r="D257" t="s">
        <v>1702</v>
      </c>
      <c r="E257" t="s">
        <v>1704</v>
      </c>
      <c r="F257" t="s">
        <v>1747</v>
      </c>
      <c r="H257" t="str">
        <f>INDEX('Vensim Variables'!$B:$B,MATCH(EPS!$B257,'Vensim Variables'!$A:$A,0))</f>
        <v>g pollutant</v>
      </c>
      <c r="I257" t="str">
        <f t="shared" si="6"/>
        <v>CO2</v>
      </c>
      <c r="J257">
        <f>INDEX(NoSettings!$C:$C,MATCH(EPS!$A257,NoSettings!$A:$A,0))</f>
        <v>0</v>
      </c>
      <c r="K257">
        <f>INDEX(GWP!$C$2:$C$13,MATCH(EPS!I257,GWP!$B$2:$B$13,0))</f>
        <v>1</v>
      </c>
      <c r="L257" s="4">
        <f t="shared" si="7"/>
        <v>0</v>
      </c>
    </row>
    <row r="258" spans="1:12">
      <c r="A258" t="s">
        <v>276</v>
      </c>
      <c r="B258" t="s">
        <v>1</v>
      </c>
      <c r="C258" t="s">
        <v>1716</v>
      </c>
      <c r="D258" t="s">
        <v>1702</v>
      </c>
      <c r="E258" t="s">
        <v>1704</v>
      </c>
      <c r="F258" t="s">
        <v>1748</v>
      </c>
      <c r="H258" t="str">
        <f>INDEX('Vensim Variables'!$B:$B,MATCH(EPS!$B258,'Vensim Variables'!$A:$A,0))</f>
        <v>g pollutant</v>
      </c>
      <c r="I258" t="str">
        <f t="shared" si="6"/>
        <v>CO2</v>
      </c>
      <c r="J258">
        <f>INDEX(NoSettings!$C:$C,MATCH(EPS!$A258,NoSettings!$A:$A,0))</f>
        <v>0</v>
      </c>
      <c r="K258">
        <f>INDEX(GWP!$C$2:$C$13,MATCH(EPS!I258,GWP!$B$2:$B$13,0))</f>
        <v>1</v>
      </c>
      <c r="L258" s="4">
        <f t="shared" si="7"/>
        <v>0</v>
      </c>
    </row>
    <row r="259" spans="1:12">
      <c r="A259" t="s">
        <v>277</v>
      </c>
      <c r="B259" t="s">
        <v>1</v>
      </c>
      <c r="C259" t="s">
        <v>1716</v>
      </c>
      <c r="D259" t="s">
        <v>1702</v>
      </c>
      <c r="E259" t="s">
        <v>1704</v>
      </c>
      <c r="F259" t="s">
        <v>1749</v>
      </c>
      <c r="H259" t="str">
        <f>INDEX('Vensim Variables'!$B:$B,MATCH(EPS!$B259,'Vensim Variables'!$A:$A,0))</f>
        <v>g pollutant</v>
      </c>
      <c r="I259" t="str">
        <f t="shared" ref="I259:I322" si="8">IF(OR(C259="CO2",C259="CH4",C259="N2O",C259="F gases",C259="VOC",C259="CO",C259="NOx",C259="PM10",C259="PM25",C259="SOx",C259="BC",C259="OC"),C259,IF(OR(D259="CO2",D259="CH4",D259="N2O",D259="F gases",D259="VOC",D259="CO",D259="NOx",D259="PM10",D259="PM25",D259="SOx",D259="BC",D259="OC"),D259,IF(OR(E259="CO2",E259="CH4",E259="N2O",E259="F gases",E259="VOC",E259="CO",E259="NOx",E259="PM10",E259="PM25",E259="SOx",E259="BC",E259="OC"),E259,"NA")))</f>
        <v>CO2</v>
      </c>
      <c r="J259">
        <f>INDEX(NoSettings!$C:$C,MATCH(EPS!$A259,NoSettings!$A:$A,0))</f>
        <v>0</v>
      </c>
      <c r="K259">
        <f>INDEX(GWP!$C$2:$C$13,MATCH(EPS!I259,GWP!$B$2:$B$13,0))</f>
        <v>1</v>
      </c>
      <c r="L259" s="4">
        <f t="shared" ref="L259:L322" si="9">IF(H259="g pollutant",K259*J259/10^12,IF(H259="MMTCO2e",J259,IF(H259="MWh",J259,0)))</f>
        <v>0</v>
      </c>
    </row>
    <row r="260" spans="1:12">
      <c r="A260" t="s">
        <v>278</v>
      </c>
      <c r="B260" t="s">
        <v>1</v>
      </c>
      <c r="C260" t="s">
        <v>1716</v>
      </c>
      <c r="D260" t="s">
        <v>1702</v>
      </c>
      <c r="E260" t="s">
        <v>1704</v>
      </c>
      <c r="F260" t="s">
        <v>1750</v>
      </c>
      <c r="H260" t="str">
        <f>INDEX('Vensim Variables'!$B:$B,MATCH(EPS!$B260,'Vensim Variables'!$A:$A,0))</f>
        <v>g pollutant</v>
      </c>
      <c r="I260" t="str">
        <f t="shared" si="8"/>
        <v>CO2</v>
      </c>
      <c r="J260">
        <f>INDEX(NoSettings!$C:$C,MATCH(EPS!$A260,NoSettings!$A:$A,0))</f>
        <v>147158000000</v>
      </c>
      <c r="K260">
        <f>INDEX(GWP!$C$2:$C$13,MATCH(EPS!I260,GWP!$B$2:$B$13,0))</f>
        <v>1</v>
      </c>
      <c r="L260" s="4">
        <f t="shared" si="9"/>
        <v>0.14715800000000001</v>
      </c>
    </row>
    <row r="261" spans="1:12">
      <c r="A261" t="s">
        <v>279</v>
      </c>
      <c r="B261" t="s">
        <v>1</v>
      </c>
      <c r="C261" t="s">
        <v>1716</v>
      </c>
      <c r="D261" t="s">
        <v>1702</v>
      </c>
      <c r="E261" t="s">
        <v>1704</v>
      </c>
      <c r="F261" t="s">
        <v>1751</v>
      </c>
      <c r="H261" t="str">
        <f>INDEX('Vensim Variables'!$B:$B,MATCH(EPS!$B261,'Vensim Variables'!$A:$A,0))</f>
        <v>g pollutant</v>
      </c>
      <c r="I261" t="str">
        <f t="shared" si="8"/>
        <v>CO2</v>
      </c>
      <c r="J261">
        <f>INDEX(NoSettings!$C:$C,MATCH(EPS!$A261,NoSettings!$A:$A,0))</f>
        <v>0</v>
      </c>
      <c r="K261">
        <f>INDEX(GWP!$C$2:$C$13,MATCH(EPS!I261,GWP!$B$2:$B$13,0))</f>
        <v>1</v>
      </c>
      <c r="L261" s="4">
        <f t="shared" si="9"/>
        <v>0</v>
      </c>
    </row>
    <row r="262" spans="1:12">
      <c r="A262" t="s">
        <v>280</v>
      </c>
      <c r="B262" t="s">
        <v>1</v>
      </c>
      <c r="C262" t="s">
        <v>1716</v>
      </c>
      <c r="D262" t="s">
        <v>1705</v>
      </c>
      <c r="E262" t="s">
        <v>1703</v>
      </c>
      <c r="F262" t="s">
        <v>1742</v>
      </c>
      <c r="H262" t="str">
        <f>INDEX('Vensim Variables'!$B:$B,MATCH(EPS!$B262,'Vensim Variables'!$A:$A,0))</f>
        <v>g pollutant</v>
      </c>
      <c r="I262" t="str">
        <f t="shared" si="8"/>
        <v>VOC</v>
      </c>
      <c r="J262">
        <f>INDEX(NoSettings!$C:$C,MATCH(EPS!$A262,NoSettings!$A:$A,0))</f>
        <v>0</v>
      </c>
      <c r="K262">
        <f>INDEX(GWP!$C$2:$C$13,MATCH(EPS!I262,GWP!$B$2:$B$13,0))</f>
        <v>0</v>
      </c>
      <c r="L262" s="4">
        <f t="shared" si="9"/>
        <v>0</v>
      </c>
    </row>
    <row r="263" spans="1:12">
      <c r="A263" t="s">
        <v>281</v>
      </c>
      <c r="B263" t="s">
        <v>1</v>
      </c>
      <c r="C263" t="s">
        <v>1716</v>
      </c>
      <c r="D263" t="s">
        <v>1705</v>
      </c>
      <c r="E263" t="s">
        <v>1703</v>
      </c>
      <c r="F263" t="s">
        <v>1743</v>
      </c>
      <c r="H263" t="str">
        <f>INDEX('Vensim Variables'!$B:$B,MATCH(EPS!$B263,'Vensim Variables'!$A:$A,0))</f>
        <v>g pollutant</v>
      </c>
      <c r="I263" t="str">
        <f t="shared" si="8"/>
        <v>VOC</v>
      </c>
      <c r="J263">
        <f>INDEX(NoSettings!$C:$C,MATCH(EPS!$A263,NoSettings!$A:$A,0))</f>
        <v>354178000</v>
      </c>
      <c r="K263">
        <f>INDEX(GWP!$C$2:$C$13,MATCH(EPS!I263,GWP!$B$2:$B$13,0))</f>
        <v>0</v>
      </c>
      <c r="L263" s="4">
        <f t="shared" si="9"/>
        <v>0</v>
      </c>
    </row>
    <row r="264" spans="1:12">
      <c r="A264" t="s">
        <v>282</v>
      </c>
      <c r="B264" t="s">
        <v>1</v>
      </c>
      <c r="C264" t="s">
        <v>1716</v>
      </c>
      <c r="D264" t="s">
        <v>1705</v>
      </c>
      <c r="E264" t="s">
        <v>1703</v>
      </c>
      <c r="F264" t="s">
        <v>1744</v>
      </c>
      <c r="H264" t="str">
        <f>INDEX('Vensim Variables'!$B:$B,MATCH(EPS!$B264,'Vensim Variables'!$A:$A,0))</f>
        <v>g pollutant</v>
      </c>
      <c r="I264" t="str">
        <f t="shared" si="8"/>
        <v>VOC</v>
      </c>
      <c r="J264">
        <f>INDEX(NoSettings!$C:$C,MATCH(EPS!$A264,NoSettings!$A:$A,0))</f>
        <v>1770140000</v>
      </c>
      <c r="K264">
        <f>INDEX(GWP!$C$2:$C$13,MATCH(EPS!I264,GWP!$B$2:$B$13,0))</f>
        <v>0</v>
      </c>
      <c r="L264" s="4">
        <f t="shared" si="9"/>
        <v>0</v>
      </c>
    </row>
    <row r="265" spans="1:12">
      <c r="A265" t="s">
        <v>283</v>
      </c>
      <c r="B265" t="s">
        <v>1</v>
      </c>
      <c r="C265" t="s">
        <v>1716</v>
      </c>
      <c r="D265" t="s">
        <v>1705</v>
      </c>
      <c r="E265" t="s">
        <v>1703</v>
      </c>
      <c r="F265" t="s">
        <v>1745</v>
      </c>
      <c r="H265" t="str">
        <f>INDEX('Vensim Variables'!$B:$B,MATCH(EPS!$B265,'Vensim Variables'!$A:$A,0))</f>
        <v>g pollutant</v>
      </c>
      <c r="I265" t="str">
        <f t="shared" si="8"/>
        <v>VOC</v>
      </c>
      <c r="J265">
        <f>INDEX(NoSettings!$C:$C,MATCH(EPS!$A265,NoSettings!$A:$A,0))</f>
        <v>3500980000</v>
      </c>
      <c r="K265">
        <f>INDEX(GWP!$C$2:$C$13,MATCH(EPS!I265,GWP!$B$2:$B$13,0))</f>
        <v>0</v>
      </c>
      <c r="L265" s="4">
        <f t="shared" si="9"/>
        <v>0</v>
      </c>
    </row>
    <row r="266" spans="1:12">
      <c r="A266" t="s">
        <v>284</v>
      </c>
      <c r="B266" t="s">
        <v>1</v>
      </c>
      <c r="C266" t="s">
        <v>1716</v>
      </c>
      <c r="D266" t="s">
        <v>1705</v>
      </c>
      <c r="E266" t="s">
        <v>1703</v>
      </c>
      <c r="F266" t="s">
        <v>1746</v>
      </c>
      <c r="H266" t="str">
        <f>INDEX('Vensim Variables'!$B:$B,MATCH(EPS!$B266,'Vensim Variables'!$A:$A,0))</f>
        <v>g pollutant</v>
      </c>
      <c r="I266" t="str">
        <f t="shared" si="8"/>
        <v>VOC</v>
      </c>
      <c r="J266">
        <f>INDEX(NoSettings!$C:$C,MATCH(EPS!$A266,NoSettings!$A:$A,0))</f>
        <v>139190000</v>
      </c>
      <c r="K266">
        <f>INDEX(GWP!$C$2:$C$13,MATCH(EPS!I266,GWP!$B$2:$B$13,0))</f>
        <v>0</v>
      </c>
      <c r="L266" s="4">
        <f t="shared" si="9"/>
        <v>0</v>
      </c>
    </row>
    <row r="267" spans="1:12">
      <c r="A267" t="s">
        <v>285</v>
      </c>
      <c r="B267" t="s">
        <v>1</v>
      </c>
      <c r="C267" t="s">
        <v>1716</v>
      </c>
      <c r="D267" t="s">
        <v>1705</v>
      </c>
      <c r="E267" t="s">
        <v>1703</v>
      </c>
      <c r="F267" t="s">
        <v>1747</v>
      </c>
      <c r="H267" t="str">
        <f>INDEX('Vensim Variables'!$B:$B,MATCH(EPS!$B267,'Vensim Variables'!$A:$A,0))</f>
        <v>g pollutant</v>
      </c>
      <c r="I267" t="str">
        <f t="shared" si="8"/>
        <v>VOC</v>
      </c>
      <c r="J267">
        <f>INDEX(NoSettings!$C:$C,MATCH(EPS!$A267,NoSettings!$A:$A,0))</f>
        <v>144301000</v>
      </c>
      <c r="K267">
        <f>INDEX(GWP!$C$2:$C$13,MATCH(EPS!I267,GWP!$B$2:$B$13,0))</f>
        <v>0</v>
      </c>
      <c r="L267" s="4">
        <f t="shared" si="9"/>
        <v>0</v>
      </c>
    </row>
    <row r="268" spans="1:12">
      <c r="A268" t="s">
        <v>286</v>
      </c>
      <c r="B268" t="s">
        <v>1</v>
      </c>
      <c r="C268" t="s">
        <v>1716</v>
      </c>
      <c r="D268" t="s">
        <v>1705</v>
      </c>
      <c r="E268" t="s">
        <v>1703</v>
      </c>
      <c r="F268" t="s">
        <v>1748</v>
      </c>
      <c r="H268" t="str">
        <f>INDEX('Vensim Variables'!$B:$B,MATCH(EPS!$B268,'Vensim Variables'!$A:$A,0))</f>
        <v>g pollutant</v>
      </c>
      <c r="I268" t="str">
        <f t="shared" si="8"/>
        <v>VOC</v>
      </c>
      <c r="J268">
        <f>INDEX(NoSettings!$C:$C,MATCH(EPS!$A268,NoSettings!$A:$A,0))</f>
        <v>0</v>
      </c>
      <c r="K268">
        <f>INDEX(GWP!$C$2:$C$13,MATCH(EPS!I268,GWP!$B$2:$B$13,0))</f>
        <v>0</v>
      </c>
      <c r="L268" s="4">
        <f t="shared" si="9"/>
        <v>0</v>
      </c>
    </row>
    <row r="269" spans="1:12">
      <c r="A269" t="s">
        <v>287</v>
      </c>
      <c r="B269" t="s">
        <v>1</v>
      </c>
      <c r="C269" t="s">
        <v>1716</v>
      </c>
      <c r="D269" t="s">
        <v>1705</v>
      </c>
      <c r="E269" t="s">
        <v>1703</v>
      </c>
      <c r="F269" t="s">
        <v>1749</v>
      </c>
      <c r="H269" t="str">
        <f>INDEX('Vensim Variables'!$B:$B,MATCH(EPS!$B269,'Vensim Variables'!$A:$A,0))</f>
        <v>g pollutant</v>
      </c>
      <c r="I269" t="str">
        <f t="shared" si="8"/>
        <v>VOC</v>
      </c>
      <c r="J269">
        <f>INDEX(NoSettings!$C:$C,MATCH(EPS!$A269,NoSettings!$A:$A,0))</f>
        <v>0</v>
      </c>
      <c r="K269">
        <f>INDEX(GWP!$C$2:$C$13,MATCH(EPS!I269,GWP!$B$2:$B$13,0))</f>
        <v>0</v>
      </c>
      <c r="L269" s="4">
        <f t="shared" si="9"/>
        <v>0</v>
      </c>
    </row>
    <row r="270" spans="1:12">
      <c r="A270" t="s">
        <v>288</v>
      </c>
      <c r="B270" t="s">
        <v>1</v>
      </c>
      <c r="C270" t="s">
        <v>1716</v>
      </c>
      <c r="D270" t="s">
        <v>1705</v>
      </c>
      <c r="E270" t="s">
        <v>1703</v>
      </c>
      <c r="F270" t="s">
        <v>1750</v>
      </c>
      <c r="H270" t="str">
        <f>INDEX('Vensim Variables'!$B:$B,MATCH(EPS!$B270,'Vensim Variables'!$A:$A,0))</f>
        <v>g pollutant</v>
      </c>
      <c r="I270" t="str">
        <f t="shared" si="8"/>
        <v>VOC</v>
      </c>
      <c r="J270">
        <f>INDEX(NoSettings!$C:$C,MATCH(EPS!$A270,NoSettings!$A:$A,0))</f>
        <v>165639000</v>
      </c>
      <c r="K270">
        <f>INDEX(GWP!$C$2:$C$13,MATCH(EPS!I270,GWP!$B$2:$B$13,0))</f>
        <v>0</v>
      </c>
      <c r="L270" s="4">
        <f t="shared" si="9"/>
        <v>0</v>
      </c>
    </row>
    <row r="271" spans="1:12">
      <c r="A271" t="s">
        <v>289</v>
      </c>
      <c r="B271" t="s">
        <v>1</v>
      </c>
      <c r="C271" t="s">
        <v>1716</v>
      </c>
      <c r="D271" t="s">
        <v>1705</v>
      </c>
      <c r="E271" t="s">
        <v>1703</v>
      </c>
      <c r="F271" t="s">
        <v>1751</v>
      </c>
      <c r="H271" t="str">
        <f>INDEX('Vensim Variables'!$B:$B,MATCH(EPS!$B271,'Vensim Variables'!$A:$A,0))</f>
        <v>g pollutant</v>
      </c>
      <c r="I271" t="str">
        <f t="shared" si="8"/>
        <v>VOC</v>
      </c>
      <c r="J271">
        <f>INDEX(NoSettings!$C:$C,MATCH(EPS!$A271,NoSettings!$A:$A,0))</f>
        <v>0</v>
      </c>
      <c r="K271">
        <f>INDEX(GWP!$C$2:$C$13,MATCH(EPS!I271,GWP!$B$2:$B$13,0))</f>
        <v>0</v>
      </c>
      <c r="L271" s="4">
        <f t="shared" si="9"/>
        <v>0</v>
      </c>
    </row>
    <row r="272" spans="1:12">
      <c r="A272" t="s">
        <v>290</v>
      </c>
      <c r="B272" t="s">
        <v>1</v>
      </c>
      <c r="C272" t="s">
        <v>1716</v>
      </c>
      <c r="D272" t="s">
        <v>1705</v>
      </c>
      <c r="E272" t="s">
        <v>1704</v>
      </c>
      <c r="F272" t="s">
        <v>1742</v>
      </c>
      <c r="H272" t="str">
        <f>INDEX('Vensim Variables'!$B:$B,MATCH(EPS!$B272,'Vensim Variables'!$A:$A,0))</f>
        <v>g pollutant</v>
      </c>
      <c r="I272" t="str">
        <f t="shared" si="8"/>
        <v>VOC</v>
      </c>
      <c r="J272">
        <f>INDEX(NoSettings!$C:$C,MATCH(EPS!$A272,NoSettings!$A:$A,0))</f>
        <v>0</v>
      </c>
      <c r="K272">
        <f>INDEX(GWP!$C$2:$C$13,MATCH(EPS!I272,GWP!$B$2:$B$13,0))</f>
        <v>0</v>
      </c>
      <c r="L272" s="4">
        <f t="shared" si="9"/>
        <v>0</v>
      </c>
    </row>
    <row r="273" spans="1:12">
      <c r="A273" t="s">
        <v>291</v>
      </c>
      <c r="B273" t="s">
        <v>1</v>
      </c>
      <c r="C273" t="s">
        <v>1716</v>
      </c>
      <c r="D273" t="s">
        <v>1705</v>
      </c>
      <c r="E273" t="s">
        <v>1704</v>
      </c>
      <c r="F273" t="s">
        <v>1743</v>
      </c>
      <c r="H273" t="str">
        <f>INDEX('Vensim Variables'!$B:$B,MATCH(EPS!$B273,'Vensim Variables'!$A:$A,0))</f>
        <v>g pollutant</v>
      </c>
      <c r="I273" t="str">
        <f t="shared" si="8"/>
        <v>VOC</v>
      </c>
      <c r="J273">
        <f>INDEX(NoSettings!$C:$C,MATCH(EPS!$A273,NoSettings!$A:$A,0))</f>
        <v>760843000</v>
      </c>
      <c r="K273">
        <f>INDEX(GWP!$C$2:$C$13,MATCH(EPS!I273,GWP!$B$2:$B$13,0))</f>
        <v>0</v>
      </c>
      <c r="L273" s="4">
        <f t="shared" si="9"/>
        <v>0</v>
      </c>
    </row>
    <row r="274" spans="1:12">
      <c r="A274" t="s">
        <v>292</v>
      </c>
      <c r="B274" t="s">
        <v>1</v>
      </c>
      <c r="C274" t="s">
        <v>1716</v>
      </c>
      <c r="D274" t="s">
        <v>1705</v>
      </c>
      <c r="E274" t="s">
        <v>1704</v>
      </c>
      <c r="F274" t="s">
        <v>1744</v>
      </c>
      <c r="H274" t="str">
        <f>INDEX('Vensim Variables'!$B:$B,MATCH(EPS!$B274,'Vensim Variables'!$A:$A,0))</f>
        <v>g pollutant</v>
      </c>
      <c r="I274" t="str">
        <f t="shared" si="8"/>
        <v>VOC</v>
      </c>
      <c r="J274">
        <f>INDEX(NoSettings!$C:$C,MATCH(EPS!$A274,NoSettings!$A:$A,0))</f>
        <v>1242320000</v>
      </c>
      <c r="K274">
        <f>INDEX(GWP!$C$2:$C$13,MATCH(EPS!I274,GWP!$B$2:$B$13,0))</f>
        <v>0</v>
      </c>
      <c r="L274" s="4">
        <f t="shared" si="9"/>
        <v>0</v>
      </c>
    </row>
    <row r="275" spans="1:12">
      <c r="A275" t="s">
        <v>293</v>
      </c>
      <c r="B275" t="s">
        <v>1</v>
      </c>
      <c r="C275" t="s">
        <v>1716</v>
      </c>
      <c r="D275" t="s">
        <v>1705</v>
      </c>
      <c r="E275" t="s">
        <v>1704</v>
      </c>
      <c r="F275" t="s">
        <v>1745</v>
      </c>
      <c r="H275" t="str">
        <f>INDEX('Vensim Variables'!$B:$B,MATCH(EPS!$B275,'Vensim Variables'!$A:$A,0))</f>
        <v>g pollutant</v>
      </c>
      <c r="I275" t="str">
        <f t="shared" si="8"/>
        <v>VOC</v>
      </c>
      <c r="J275">
        <f>INDEX(NoSettings!$C:$C,MATCH(EPS!$A275,NoSettings!$A:$A,0))</f>
        <v>52416200000</v>
      </c>
      <c r="K275">
        <f>INDEX(GWP!$C$2:$C$13,MATCH(EPS!I275,GWP!$B$2:$B$13,0))</f>
        <v>0</v>
      </c>
      <c r="L275" s="4">
        <f t="shared" si="9"/>
        <v>0</v>
      </c>
    </row>
    <row r="276" spans="1:12">
      <c r="A276" t="s">
        <v>294</v>
      </c>
      <c r="B276" t="s">
        <v>1</v>
      </c>
      <c r="C276" t="s">
        <v>1716</v>
      </c>
      <c r="D276" t="s">
        <v>1705</v>
      </c>
      <c r="E276" t="s">
        <v>1704</v>
      </c>
      <c r="F276" t="s">
        <v>1746</v>
      </c>
      <c r="H276" t="str">
        <f>INDEX('Vensim Variables'!$B:$B,MATCH(EPS!$B276,'Vensim Variables'!$A:$A,0))</f>
        <v>g pollutant</v>
      </c>
      <c r="I276" t="str">
        <f t="shared" si="8"/>
        <v>VOC</v>
      </c>
      <c r="J276">
        <f>INDEX(NoSettings!$C:$C,MATCH(EPS!$A276,NoSettings!$A:$A,0))</f>
        <v>97686600</v>
      </c>
      <c r="K276">
        <f>INDEX(GWP!$C$2:$C$13,MATCH(EPS!I276,GWP!$B$2:$B$13,0))</f>
        <v>0</v>
      </c>
      <c r="L276" s="4">
        <f t="shared" si="9"/>
        <v>0</v>
      </c>
    </row>
    <row r="277" spans="1:12">
      <c r="A277" t="s">
        <v>295</v>
      </c>
      <c r="B277" t="s">
        <v>1</v>
      </c>
      <c r="C277" t="s">
        <v>1716</v>
      </c>
      <c r="D277" t="s">
        <v>1705</v>
      </c>
      <c r="E277" t="s">
        <v>1704</v>
      </c>
      <c r="F277" t="s">
        <v>1747</v>
      </c>
      <c r="H277" t="str">
        <f>INDEX('Vensim Variables'!$B:$B,MATCH(EPS!$B277,'Vensim Variables'!$A:$A,0))</f>
        <v>g pollutant</v>
      </c>
      <c r="I277" t="str">
        <f t="shared" si="8"/>
        <v>VOC</v>
      </c>
      <c r="J277">
        <f>INDEX(NoSettings!$C:$C,MATCH(EPS!$A277,NoSettings!$A:$A,0))</f>
        <v>2160460000</v>
      </c>
      <c r="K277">
        <f>INDEX(GWP!$C$2:$C$13,MATCH(EPS!I277,GWP!$B$2:$B$13,0))</f>
        <v>0</v>
      </c>
      <c r="L277" s="4">
        <f t="shared" si="9"/>
        <v>0</v>
      </c>
    </row>
    <row r="278" spans="1:12">
      <c r="A278" t="s">
        <v>296</v>
      </c>
      <c r="B278" t="s">
        <v>1</v>
      </c>
      <c r="C278" t="s">
        <v>1716</v>
      </c>
      <c r="D278" t="s">
        <v>1705</v>
      </c>
      <c r="E278" t="s">
        <v>1704</v>
      </c>
      <c r="F278" t="s">
        <v>1748</v>
      </c>
      <c r="H278" t="str">
        <f>INDEX('Vensim Variables'!$B:$B,MATCH(EPS!$B278,'Vensim Variables'!$A:$A,0))</f>
        <v>g pollutant</v>
      </c>
      <c r="I278" t="str">
        <f t="shared" si="8"/>
        <v>VOC</v>
      </c>
      <c r="J278">
        <f>INDEX(NoSettings!$C:$C,MATCH(EPS!$A278,NoSettings!$A:$A,0))</f>
        <v>0</v>
      </c>
      <c r="K278">
        <f>INDEX(GWP!$C$2:$C$13,MATCH(EPS!I278,GWP!$B$2:$B$13,0))</f>
        <v>0</v>
      </c>
      <c r="L278" s="4">
        <f t="shared" si="9"/>
        <v>0</v>
      </c>
    </row>
    <row r="279" spans="1:12">
      <c r="A279" t="s">
        <v>297</v>
      </c>
      <c r="B279" t="s">
        <v>1</v>
      </c>
      <c r="C279" t="s">
        <v>1716</v>
      </c>
      <c r="D279" t="s">
        <v>1705</v>
      </c>
      <c r="E279" t="s">
        <v>1704</v>
      </c>
      <c r="F279" t="s">
        <v>1749</v>
      </c>
      <c r="H279" t="str">
        <f>INDEX('Vensim Variables'!$B:$B,MATCH(EPS!$B279,'Vensim Variables'!$A:$A,0))</f>
        <v>g pollutant</v>
      </c>
      <c r="I279" t="str">
        <f t="shared" si="8"/>
        <v>VOC</v>
      </c>
      <c r="J279">
        <f>INDEX(NoSettings!$C:$C,MATCH(EPS!$A279,NoSettings!$A:$A,0))</f>
        <v>0</v>
      </c>
      <c r="K279">
        <f>INDEX(GWP!$C$2:$C$13,MATCH(EPS!I279,GWP!$B$2:$B$13,0))</f>
        <v>0</v>
      </c>
      <c r="L279" s="4">
        <f t="shared" si="9"/>
        <v>0</v>
      </c>
    </row>
    <row r="280" spans="1:12">
      <c r="A280" t="s">
        <v>298</v>
      </c>
      <c r="B280" t="s">
        <v>1</v>
      </c>
      <c r="C280" t="s">
        <v>1716</v>
      </c>
      <c r="D280" t="s">
        <v>1705</v>
      </c>
      <c r="E280" t="s">
        <v>1704</v>
      </c>
      <c r="F280" t="s">
        <v>1750</v>
      </c>
      <c r="H280" t="str">
        <f>INDEX('Vensim Variables'!$B:$B,MATCH(EPS!$B280,'Vensim Variables'!$A:$A,0))</f>
        <v>g pollutant</v>
      </c>
      <c r="I280" t="str">
        <f t="shared" si="8"/>
        <v>VOC</v>
      </c>
      <c r="J280">
        <f>INDEX(NoSettings!$C:$C,MATCH(EPS!$A280,NoSettings!$A:$A,0))</f>
        <v>41001500</v>
      </c>
      <c r="K280">
        <f>INDEX(GWP!$C$2:$C$13,MATCH(EPS!I280,GWP!$B$2:$B$13,0))</f>
        <v>0</v>
      </c>
      <c r="L280" s="4">
        <f t="shared" si="9"/>
        <v>0</v>
      </c>
    </row>
    <row r="281" spans="1:12">
      <c r="A281" t="s">
        <v>299</v>
      </c>
      <c r="B281" t="s">
        <v>1</v>
      </c>
      <c r="C281" t="s">
        <v>1716</v>
      </c>
      <c r="D281" t="s">
        <v>1705</v>
      </c>
      <c r="E281" t="s">
        <v>1704</v>
      </c>
      <c r="F281" t="s">
        <v>1751</v>
      </c>
      <c r="H281" t="str">
        <f>INDEX('Vensim Variables'!$B:$B,MATCH(EPS!$B281,'Vensim Variables'!$A:$A,0))</f>
        <v>g pollutant</v>
      </c>
      <c r="I281" t="str">
        <f t="shared" si="8"/>
        <v>VOC</v>
      </c>
      <c r="J281">
        <f>INDEX(NoSettings!$C:$C,MATCH(EPS!$A281,NoSettings!$A:$A,0))</f>
        <v>0</v>
      </c>
      <c r="K281">
        <f>INDEX(GWP!$C$2:$C$13,MATCH(EPS!I281,GWP!$B$2:$B$13,0))</f>
        <v>0</v>
      </c>
      <c r="L281" s="4">
        <f t="shared" si="9"/>
        <v>0</v>
      </c>
    </row>
    <row r="282" spans="1:12">
      <c r="A282" t="s">
        <v>300</v>
      </c>
      <c r="B282" t="s">
        <v>1</v>
      </c>
      <c r="C282" t="s">
        <v>1716</v>
      </c>
      <c r="D282" t="s">
        <v>1706</v>
      </c>
      <c r="E282" t="s">
        <v>1703</v>
      </c>
      <c r="F282" t="s">
        <v>1742</v>
      </c>
      <c r="H282" t="str">
        <f>INDEX('Vensim Variables'!$B:$B,MATCH(EPS!$B282,'Vensim Variables'!$A:$A,0))</f>
        <v>g pollutant</v>
      </c>
      <c r="I282" t="str">
        <f t="shared" si="8"/>
        <v>CO</v>
      </c>
      <c r="J282">
        <f>INDEX(NoSettings!$C:$C,MATCH(EPS!$A282,NoSettings!$A:$A,0))</f>
        <v>0</v>
      </c>
      <c r="K282">
        <f>INDEX(GWP!$C$2:$C$13,MATCH(EPS!I282,GWP!$B$2:$B$13,0))</f>
        <v>0</v>
      </c>
      <c r="L282" s="4">
        <f t="shared" si="9"/>
        <v>0</v>
      </c>
    </row>
    <row r="283" spans="1:12">
      <c r="A283" t="s">
        <v>301</v>
      </c>
      <c r="B283" t="s">
        <v>1</v>
      </c>
      <c r="C283" t="s">
        <v>1716</v>
      </c>
      <c r="D283" t="s">
        <v>1706</v>
      </c>
      <c r="E283" t="s">
        <v>1703</v>
      </c>
      <c r="F283" t="s">
        <v>1743</v>
      </c>
      <c r="H283" t="str">
        <f>INDEX('Vensim Variables'!$B:$B,MATCH(EPS!$B283,'Vensim Variables'!$A:$A,0))</f>
        <v>g pollutant</v>
      </c>
      <c r="I283" t="str">
        <f t="shared" si="8"/>
        <v>CO</v>
      </c>
      <c r="J283">
        <f>INDEX(NoSettings!$C:$C,MATCH(EPS!$A283,NoSettings!$A:$A,0))</f>
        <v>19614200000</v>
      </c>
      <c r="K283">
        <f>INDEX(GWP!$C$2:$C$13,MATCH(EPS!I283,GWP!$B$2:$B$13,0))</f>
        <v>0</v>
      </c>
      <c r="L283" s="4">
        <f t="shared" si="9"/>
        <v>0</v>
      </c>
    </row>
    <row r="284" spans="1:12">
      <c r="A284" t="s">
        <v>302</v>
      </c>
      <c r="B284" t="s">
        <v>1</v>
      </c>
      <c r="C284" t="s">
        <v>1716</v>
      </c>
      <c r="D284" t="s">
        <v>1706</v>
      </c>
      <c r="E284" t="s">
        <v>1703</v>
      </c>
      <c r="F284" t="s">
        <v>1744</v>
      </c>
      <c r="H284" t="str">
        <f>INDEX('Vensim Variables'!$B:$B,MATCH(EPS!$B284,'Vensim Variables'!$A:$A,0))</f>
        <v>g pollutant</v>
      </c>
      <c r="I284" t="str">
        <f t="shared" si="8"/>
        <v>CO</v>
      </c>
      <c r="J284">
        <f>INDEX(NoSettings!$C:$C,MATCH(EPS!$A284,NoSettings!$A:$A,0))</f>
        <v>35070600000</v>
      </c>
      <c r="K284">
        <f>INDEX(GWP!$C$2:$C$13,MATCH(EPS!I284,GWP!$B$2:$B$13,0))</f>
        <v>0</v>
      </c>
      <c r="L284" s="4">
        <f t="shared" si="9"/>
        <v>0</v>
      </c>
    </row>
    <row r="285" spans="1:12">
      <c r="A285" t="s">
        <v>303</v>
      </c>
      <c r="B285" t="s">
        <v>1</v>
      </c>
      <c r="C285" t="s">
        <v>1716</v>
      </c>
      <c r="D285" t="s">
        <v>1706</v>
      </c>
      <c r="E285" t="s">
        <v>1703</v>
      </c>
      <c r="F285" t="s">
        <v>1745</v>
      </c>
      <c r="H285" t="str">
        <f>INDEX('Vensim Variables'!$B:$B,MATCH(EPS!$B285,'Vensim Variables'!$A:$A,0))</f>
        <v>g pollutant</v>
      </c>
      <c r="I285" t="str">
        <f t="shared" si="8"/>
        <v>CO</v>
      </c>
      <c r="J285">
        <f>INDEX(NoSettings!$C:$C,MATCH(EPS!$A285,NoSettings!$A:$A,0))</f>
        <v>28919700000</v>
      </c>
      <c r="K285">
        <f>INDEX(GWP!$C$2:$C$13,MATCH(EPS!I285,GWP!$B$2:$B$13,0))</f>
        <v>0</v>
      </c>
      <c r="L285" s="4">
        <f t="shared" si="9"/>
        <v>0</v>
      </c>
    </row>
    <row r="286" spans="1:12">
      <c r="A286" t="s">
        <v>304</v>
      </c>
      <c r="B286" t="s">
        <v>1</v>
      </c>
      <c r="C286" t="s">
        <v>1716</v>
      </c>
      <c r="D286" t="s">
        <v>1706</v>
      </c>
      <c r="E286" t="s">
        <v>1703</v>
      </c>
      <c r="F286" t="s">
        <v>1746</v>
      </c>
      <c r="H286" t="str">
        <f>INDEX('Vensim Variables'!$B:$B,MATCH(EPS!$B286,'Vensim Variables'!$A:$A,0))</f>
        <v>g pollutant</v>
      </c>
      <c r="I286" t="str">
        <f t="shared" si="8"/>
        <v>CO</v>
      </c>
      <c r="J286">
        <f>INDEX(NoSettings!$C:$C,MATCH(EPS!$A286,NoSettings!$A:$A,0))</f>
        <v>2757680000</v>
      </c>
      <c r="K286">
        <f>INDEX(GWP!$C$2:$C$13,MATCH(EPS!I286,GWP!$B$2:$B$13,0))</f>
        <v>0</v>
      </c>
      <c r="L286" s="4">
        <f t="shared" si="9"/>
        <v>0</v>
      </c>
    </row>
    <row r="287" spans="1:12">
      <c r="A287" t="s">
        <v>305</v>
      </c>
      <c r="B287" t="s">
        <v>1</v>
      </c>
      <c r="C287" t="s">
        <v>1716</v>
      </c>
      <c r="D287" t="s">
        <v>1706</v>
      </c>
      <c r="E287" t="s">
        <v>1703</v>
      </c>
      <c r="F287" t="s">
        <v>1747</v>
      </c>
      <c r="H287" t="str">
        <f>INDEX('Vensim Variables'!$B:$B,MATCH(EPS!$B287,'Vensim Variables'!$A:$A,0))</f>
        <v>g pollutant</v>
      </c>
      <c r="I287" t="str">
        <f t="shared" si="8"/>
        <v>CO</v>
      </c>
      <c r="J287">
        <f>INDEX(NoSettings!$C:$C,MATCH(EPS!$A287,NoSettings!$A:$A,0))</f>
        <v>1192000000</v>
      </c>
      <c r="K287">
        <f>INDEX(GWP!$C$2:$C$13,MATCH(EPS!I287,GWP!$B$2:$B$13,0))</f>
        <v>0</v>
      </c>
      <c r="L287" s="4">
        <f t="shared" si="9"/>
        <v>0</v>
      </c>
    </row>
    <row r="288" spans="1:12">
      <c r="A288" t="s">
        <v>306</v>
      </c>
      <c r="B288" t="s">
        <v>1</v>
      </c>
      <c r="C288" t="s">
        <v>1716</v>
      </c>
      <c r="D288" t="s">
        <v>1706</v>
      </c>
      <c r="E288" t="s">
        <v>1703</v>
      </c>
      <c r="F288" t="s">
        <v>1748</v>
      </c>
      <c r="H288" t="str">
        <f>INDEX('Vensim Variables'!$B:$B,MATCH(EPS!$B288,'Vensim Variables'!$A:$A,0))</f>
        <v>g pollutant</v>
      </c>
      <c r="I288" t="str">
        <f t="shared" si="8"/>
        <v>CO</v>
      </c>
      <c r="J288">
        <f>INDEX(NoSettings!$C:$C,MATCH(EPS!$A288,NoSettings!$A:$A,0))</f>
        <v>0</v>
      </c>
      <c r="K288">
        <f>INDEX(GWP!$C$2:$C$13,MATCH(EPS!I288,GWP!$B$2:$B$13,0))</f>
        <v>0</v>
      </c>
      <c r="L288" s="4">
        <f t="shared" si="9"/>
        <v>0</v>
      </c>
    </row>
    <row r="289" spans="1:12">
      <c r="A289" t="s">
        <v>307</v>
      </c>
      <c r="B289" t="s">
        <v>1</v>
      </c>
      <c r="C289" t="s">
        <v>1716</v>
      </c>
      <c r="D289" t="s">
        <v>1706</v>
      </c>
      <c r="E289" t="s">
        <v>1703</v>
      </c>
      <c r="F289" t="s">
        <v>1749</v>
      </c>
      <c r="H289" t="str">
        <f>INDEX('Vensim Variables'!$B:$B,MATCH(EPS!$B289,'Vensim Variables'!$A:$A,0))</f>
        <v>g pollutant</v>
      </c>
      <c r="I289" t="str">
        <f t="shared" si="8"/>
        <v>CO</v>
      </c>
      <c r="J289">
        <f>INDEX(NoSettings!$C:$C,MATCH(EPS!$A289,NoSettings!$A:$A,0))</f>
        <v>0</v>
      </c>
      <c r="K289">
        <f>INDEX(GWP!$C$2:$C$13,MATCH(EPS!I289,GWP!$B$2:$B$13,0))</f>
        <v>0</v>
      </c>
      <c r="L289" s="4">
        <f t="shared" si="9"/>
        <v>0</v>
      </c>
    </row>
    <row r="290" spans="1:12">
      <c r="A290" t="s">
        <v>308</v>
      </c>
      <c r="B290" t="s">
        <v>1</v>
      </c>
      <c r="C290" t="s">
        <v>1716</v>
      </c>
      <c r="D290" t="s">
        <v>1706</v>
      </c>
      <c r="E290" t="s">
        <v>1703</v>
      </c>
      <c r="F290" t="s">
        <v>1750</v>
      </c>
      <c r="H290" t="str">
        <f>INDEX('Vensim Variables'!$B:$B,MATCH(EPS!$B290,'Vensim Variables'!$A:$A,0))</f>
        <v>g pollutant</v>
      </c>
      <c r="I290" t="str">
        <f t="shared" si="8"/>
        <v>CO</v>
      </c>
      <c r="J290">
        <f>INDEX(NoSettings!$C:$C,MATCH(EPS!$A290,NoSettings!$A:$A,0))</f>
        <v>284369000</v>
      </c>
      <c r="K290">
        <f>INDEX(GWP!$C$2:$C$13,MATCH(EPS!I290,GWP!$B$2:$B$13,0))</f>
        <v>0</v>
      </c>
      <c r="L290" s="4">
        <f t="shared" si="9"/>
        <v>0</v>
      </c>
    </row>
    <row r="291" spans="1:12">
      <c r="A291" t="s">
        <v>309</v>
      </c>
      <c r="B291" t="s">
        <v>1</v>
      </c>
      <c r="C291" t="s">
        <v>1716</v>
      </c>
      <c r="D291" t="s">
        <v>1706</v>
      </c>
      <c r="E291" t="s">
        <v>1703</v>
      </c>
      <c r="F291" t="s">
        <v>1751</v>
      </c>
      <c r="H291" t="str">
        <f>INDEX('Vensim Variables'!$B:$B,MATCH(EPS!$B291,'Vensim Variables'!$A:$A,0))</f>
        <v>g pollutant</v>
      </c>
      <c r="I291" t="str">
        <f t="shared" si="8"/>
        <v>CO</v>
      </c>
      <c r="J291">
        <f>INDEX(NoSettings!$C:$C,MATCH(EPS!$A291,NoSettings!$A:$A,0))</f>
        <v>0</v>
      </c>
      <c r="K291">
        <f>INDEX(GWP!$C$2:$C$13,MATCH(EPS!I291,GWP!$B$2:$B$13,0))</f>
        <v>0</v>
      </c>
      <c r="L291" s="4">
        <f t="shared" si="9"/>
        <v>0</v>
      </c>
    </row>
    <row r="292" spans="1:12">
      <c r="A292" t="s">
        <v>310</v>
      </c>
      <c r="B292" t="s">
        <v>1</v>
      </c>
      <c r="C292" t="s">
        <v>1716</v>
      </c>
      <c r="D292" t="s">
        <v>1706</v>
      </c>
      <c r="E292" t="s">
        <v>1704</v>
      </c>
      <c r="F292" t="s">
        <v>1742</v>
      </c>
      <c r="H292" t="str">
        <f>INDEX('Vensim Variables'!$B:$B,MATCH(EPS!$B292,'Vensim Variables'!$A:$A,0))</f>
        <v>g pollutant</v>
      </c>
      <c r="I292" t="str">
        <f t="shared" si="8"/>
        <v>CO</v>
      </c>
      <c r="J292">
        <f>INDEX(NoSettings!$C:$C,MATCH(EPS!$A292,NoSettings!$A:$A,0))</f>
        <v>0</v>
      </c>
      <c r="K292">
        <f>INDEX(GWP!$C$2:$C$13,MATCH(EPS!I292,GWP!$B$2:$B$13,0))</f>
        <v>0</v>
      </c>
      <c r="L292" s="4">
        <f t="shared" si="9"/>
        <v>0</v>
      </c>
    </row>
    <row r="293" spans="1:12">
      <c r="A293" t="s">
        <v>311</v>
      </c>
      <c r="B293" t="s">
        <v>1</v>
      </c>
      <c r="C293" t="s">
        <v>1716</v>
      </c>
      <c r="D293" t="s">
        <v>1706</v>
      </c>
      <c r="E293" t="s">
        <v>1704</v>
      </c>
      <c r="F293" t="s">
        <v>1743</v>
      </c>
      <c r="H293" t="str">
        <f>INDEX('Vensim Variables'!$B:$B,MATCH(EPS!$B293,'Vensim Variables'!$A:$A,0))</f>
        <v>g pollutant</v>
      </c>
      <c r="I293" t="str">
        <f t="shared" si="8"/>
        <v>CO</v>
      </c>
      <c r="J293">
        <f>INDEX(NoSettings!$C:$C,MATCH(EPS!$A293,NoSettings!$A:$A,0))</f>
        <v>42135100000</v>
      </c>
      <c r="K293">
        <f>INDEX(GWP!$C$2:$C$13,MATCH(EPS!I293,GWP!$B$2:$B$13,0))</f>
        <v>0</v>
      </c>
      <c r="L293" s="4">
        <f t="shared" si="9"/>
        <v>0</v>
      </c>
    </row>
    <row r="294" spans="1:12">
      <c r="A294" t="s">
        <v>312</v>
      </c>
      <c r="B294" t="s">
        <v>1</v>
      </c>
      <c r="C294" t="s">
        <v>1716</v>
      </c>
      <c r="D294" t="s">
        <v>1706</v>
      </c>
      <c r="E294" t="s">
        <v>1704</v>
      </c>
      <c r="F294" t="s">
        <v>1744</v>
      </c>
      <c r="H294" t="str">
        <f>INDEX('Vensim Variables'!$B:$B,MATCH(EPS!$B294,'Vensim Variables'!$A:$A,0))</f>
        <v>g pollutant</v>
      </c>
      <c r="I294" t="str">
        <f t="shared" si="8"/>
        <v>CO</v>
      </c>
      <c r="J294">
        <f>INDEX(NoSettings!$C:$C,MATCH(EPS!$A294,NoSettings!$A:$A,0))</f>
        <v>24613200000</v>
      </c>
      <c r="K294">
        <f>INDEX(GWP!$C$2:$C$13,MATCH(EPS!I294,GWP!$B$2:$B$13,0))</f>
        <v>0</v>
      </c>
      <c r="L294" s="4">
        <f t="shared" si="9"/>
        <v>0</v>
      </c>
    </row>
    <row r="295" spans="1:12">
      <c r="A295" t="s">
        <v>313</v>
      </c>
      <c r="B295" t="s">
        <v>1</v>
      </c>
      <c r="C295" t="s">
        <v>1716</v>
      </c>
      <c r="D295" t="s">
        <v>1706</v>
      </c>
      <c r="E295" t="s">
        <v>1704</v>
      </c>
      <c r="F295" t="s">
        <v>1745</v>
      </c>
      <c r="H295" t="str">
        <f>INDEX('Vensim Variables'!$B:$B,MATCH(EPS!$B295,'Vensim Variables'!$A:$A,0))</f>
        <v>g pollutant</v>
      </c>
      <c r="I295" t="str">
        <f t="shared" si="8"/>
        <v>CO</v>
      </c>
      <c r="J295">
        <f>INDEX(NoSettings!$C:$C,MATCH(EPS!$A295,NoSettings!$A:$A,0))</f>
        <v>432982000000</v>
      </c>
      <c r="K295">
        <f>INDEX(GWP!$C$2:$C$13,MATCH(EPS!I295,GWP!$B$2:$B$13,0))</f>
        <v>0</v>
      </c>
      <c r="L295" s="4">
        <f t="shared" si="9"/>
        <v>0</v>
      </c>
    </row>
    <row r="296" spans="1:12">
      <c r="A296" t="s">
        <v>314</v>
      </c>
      <c r="B296" t="s">
        <v>1</v>
      </c>
      <c r="C296" t="s">
        <v>1716</v>
      </c>
      <c r="D296" t="s">
        <v>1706</v>
      </c>
      <c r="E296" t="s">
        <v>1704</v>
      </c>
      <c r="F296" t="s">
        <v>1746</v>
      </c>
      <c r="H296" t="str">
        <f>INDEX('Vensim Variables'!$B:$B,MATCH(EPS!$B296,'Vensim Variables'!$A:$A,0))</f>
        <v>g pollutant</v>
      </c>
      <c r="I296" t="str">
        <f t="shared" si="8"/>
        <v>CO</v>
      </c>
      <c r="J296">
        <f>INDEX(NoSettings!$C:$C,MATCH(EPS!$A296,NoSettings!$A:$A,0))</f>
        <v>1935390000</v>
      </c>
      <c r="K296">
        <f>INDEX(GWP!$C$2:$C$13,MATCH(EPS!I296,GWP!$B$2:$B$13,0))</f>
        <v>0</v>
      </c>
      <c r="L296" s="4">
        <f t="shared" si="9"/>
        <v>0</v>
      </c>
    </row>
    <row r="297" spans="1:12">
      <c r="A297" t="s">
        <v>315</v>
      </c>
      <c r="B297" t="s">
        <v>1</v>
      </c>
      <c r="C297" t="s">
        <v>1716</v>
      </c>
      <c r="D297" t="s">
        <v>1706</v>
      </c>
      <c r="E297" t="s">
        <v>1704</v>
      </c>
      <c r="F297" t="s">
        <v>1747</v>
      </c>
      <c r="H297" t="str">
        <f>INDEX('Vensim Variables'!$B:$B,MATCH(EPS!$B297,'Vensim Variables'!$A:$A,0))</f>
        <v>g pollutant</v>
      </c>
      <c r="I297" t="str">
        <f t="shared" si="8"/>
        <v>CO</v>
      </c>
      <c r="J297">
        <f>INDEX(NoSettings!$C:$C,MATCH(EPS!$A297,NoSettings!$A:$A,0))</f>
        <v>17846400000</v>
      </c>
      <c r="K297">
        <f>INDEX(GWP!$C$2:$C$13,MATCH(EPS!I297,GWP!$B$2:$B$13,0))</f>
        <v>0</v>
      </c>
      <c r="L297" s="4">
        <f t="shared" si="9"/>
        <v>0</v>
      </c>
    </row>
    <row r="298" spans="1:12">
      <c r="A298" t="s">
        <v>316</v>
      </c>
      <c r="B298" t="s">
        <v>1</v>
      </c>
      <c r="C298" t="s">
        <v>1716</v>
      </c>
      <c r="D298" t="s">
        <v>1706</v>
      </c>
      <c r="E298" t="s">
        <v>1704</v>
      </c>
      <c r="F298" t="s">
        <v>1748</v>
      </c>
      <c r="H298" t="str">
        <f>INDEX('Vensim Variables'!$B:$B,MATCH(EPS!$B298,'Vensim Variables'!$A:$A,0))</f>
        <v>g pollutant</v>
      </c>
      <c r="I298" t="str">
        <f t="shared" si="8"/>
        <v>CO</v>
      </c>
      <c r="J298">
        <f>INDEX(NoSettings!$C:$C,MATCH(EPS!$A298,NoSettings!$A:$A,0))</f>
        <v>0</v>
      </c>
      <c r="K298">
        <f>INDEX(GWP!$C$2:$C$13,MATCH(EPS!I298,GWP!$B$2:$B$13,0))</f>
        <v>0</v>
      </c>
      <c r="L298" s="4">
        <f t="shared" si="9"/>
        <v>0</v>
      </c>
    </row>
    <row r="299" spans="1:12">
      <c r="A299" t="s">
        <v>317</v>
      </c>
      <c r="B299" t="s">
        <v>1</v>
      </c>
      <c r="C299" t="s">
        <v>1716</v>
      </c>
      <c r="D299" t="s">
        <v>1706</v>
      </c>
      <c r="E299" t="s">
        <v>1704</v>
      </c>
      <c r="F299" t="s">
        <v>1749</v>
      </c>
      <c r="H299" t="str">
        <f>INDEX('Vensim Variables'!$B:$B,MATCH(EPS!$B299,'Vensim Variables'!$A:$A,0))</f>
        <v>g pollutant</v>
      </c>
      <c r="I299" t="str">
        <f t="shared" si="8"/>
        <v>CO</v>
      </c>
      <c r="J299">
        <f>INDEX(NoSettings!$C:$C,MATCH(EPS!$A299,NoSettings!$A:$A,0))</f>
        <v>0</v>
      </c>
      <c r="K299">
        <f>INDEX(GWP!$C$2:$C$13,MATCH(EPS!I299,GWP!$B$2:$B$13,0))</f>
        <v>0</v>
      </c>
      <c r="L299" s="4">
        <f t="shared" si="9"/>
        <v>0</v>
      </c>
    </row>
    <row r="300" spans="1:12">
      <c r="A300" t="s">
        <v>318</v>
      </c>
      <c r="B300" t="s">
        <v>1</v>
      </c>
      <c r="C300" t="s">
        <v>1716</v>
      </c>
      <c r="D300" t="s">
        <v>1706</v>
      </c>
      <c r="E300" t="s">
        <v>1704</v>
      </c>
      <c r="F300" t="s">
        <v>1750</v>
      </c>
      <c r="H300" t="str">
        <f>INDEX('Vensim Variables'!$B:$B,MATCH(EPS!$B300,'Vensim Variables'!$A:$A,0))</f>
        <v>g pollutant</v>
      </c>
      <c r="I300" t="str">
        <f t="shared" si="8"/>
        <v>CO</v>
      </c>
      <c r="J300">
        <f>INDEX(NoSettings!$C:$C,MATCH(EPS!$A300,NoSettings!$A:$A,0))</f>
        <v>70391400</v>
      </c>
      <c r="K300">
        <f>INDEX(GWP!$C$2:$C$13,MATCH(EPS!I300,GWP!$B$2:$B$13,0))</f>
        <v>0</v>
      </c>
      <c r="L300" s="4">
        <f t="shared" si="9"/>
        <v>0</v>
      </c>
    </row>
    <row r="301" spans="1:12">
      <c r="A301" t="s">
        <v>319</v>
      </c>
      <c r="B301" t="s">
        <v>1</v>
      </c>
      <c r="C301" t="s">
        <v>1716</v>
      </c>
      <c r="D301" t="s">
        <v>1706</v>
      </c>
      <c r="E301" t="s">
        <v>1704</v>
      </c>
      <c r="F301" t="s">
        <v>1751</v>
      </c>
      <c r="H301" t="str">
        <f>INDEX('Vensim Variables'!$B:$B,MATCH(EPS!$B301,'Vensim Variables'!$A:$A,0))</f>
        <v>g pollutant</v>
      </c>
      <c r="I301" t="str">
        <f t="shared" si="8"/>
        <v>CO</v>
      </c>
      <c r="J301">
        <f>INDEX(NoSettings!$C:$C,MATCH(EPS!$A301,NoSettings!$A:$A,0))</f>
        <v>0</v>
      </c>
      <c r="K301">
        <f>INDEX(GWP!$C$2:$C$13,MATCH(EPS!I301,GWP!$B$2:$B$13,0))</f>
        <v>0</v>
      </c>
      <c r="L301" s="4">
        <f t="shared" si="9"/>
        <v>0</v>
      </c>
    </row>
    <row r="302" spans="1:12">
      <c r="A302" t="s">
        <v>320</v>
      </c>
      <c r="B302" t="s">
        <v>1</v>
      </c>
      <c r="C302" t="s">
        <v>1716</v>
      </c>
      <c r="D302" t="s">
        <v>1707</v>
      </c>
      <c r="E302" t="s">
        <v>1703</v>
      </c>
      <c r="F302" t="s">
        <v>1742</v>
      </c>
      <c r="H302" t="str">
        <f>INDEX('Vensim Variables'!$B:$B,MATCH(EPS!$B302,'Vensim Variables'!$A:$A,0))</f>
        <v>g pollutant</v>
      </c>
      <c r="I302" t="str">
        <f t="shared" si="8"/>
        <v>NOx</v>
      </c>
      <c r="J302">
        <f>INDEX(NoSettings!$C:$C,MATCH(EPS!$A302,NoSettings!$A:$A,0))</f>
        <v>0</v>
      </c>
      <c r="K302">
        <f>INDEX(GWP!$C$2:$C$13,MATCH(EPS!I302,GWP!$B$2:$B$13,0))</f>
        <v>0</v>
      </c>
      <c r="L302" s="4">
        <f t="shared" si="9"/>
        <v>0</v>
      </c>
    </row>
    <row r="303" spans="1:12">
      <c r="A303" t="s">
        <v>321</v>
      </c>
      <c r="B303" t="s">
        <v>1</v>
      </c>
      <c r="C303" t="s">
        <v>1716</v>
      </c>
      <c r="D303" t="s">
        <v>1707</v>
      </c>
      <c r="E303" t="s">
        <v>1703</v>
      </c>
      <c r="F303" t="s">
        <v>1743</v>
      </c>
      <c r="H303" t="str">
        <f>INDEX('Vensim Variables'!$B:$B,MATCH(EPS!$B303,'Vensim Variables'!$A:$A,0))</f>
        <v>g pollutant</v>
      </c>
      <c r="I303" t="str">
        <f t="shared" si="8"/>
        <v>NOx</v>
      </c>
      <c r="J303">
        <f>INDEX(NoSettings!$C:$C,MATCH(EPS!$A303,NoSettings!$A:$A,0))</f>
        <v>1110900000</v>
      </c>
      <c r="K303">
        <f>INDEX(GWP!$C$2:$C$13,MATCH(EPS!I303,GWP!$B$2:$B$13,0))</f>
        <v>0</v>
      </c>
      <c r="L303" s="4">
        <f t="shared" si="9"/>
        <v>0</v>
      </c>
    </row>
    <row r="304" spans="1:12">
      <c r="A304" t="s">
        <v>322</v>
      </c>
      <c r="B304" t="s">
        <v>1</v>
      </c>
      <c r="C304" t="s">
        <v>1716</v>
      </c>
      <c r="D304" t="s">
        <v>1707</v>
      </c>
      <c r="E304" t="s">
        <v>1703</v>
      </c>
      <c r="F304" t="s">
        <v>1744</v>
      </c>
      <c r="H304" t="str">
        <f>INDEX('Vensim Variables'!$B:$B,MATCH(EPS!$B304,'Vensim Variables'!$A:$A,0))</f>
        <v>g pollutant</v>
      </c>
      <c r="I304" t="str">
        <f t="shared" si="8"/>
        <v>NOx</v>
      </c>
      <c r="J304">
        <f>INDEX(NoSettings!$C:$C,MATCH(EPS!$A304,NoSettings!$A:$A,0))</f>
        <v>2030960000</v>
      </c>
      <c r="K304">
        <f>INDEX(GWP!$C$2:$C$13,MATCH(EPS!I304,GWP!$B$2:$B$13,0))</f>
        <v>0</v>
      </c>
      <c r="L304" s="4">
        <f t="shared" si="9"/>
        <v>0</v>
      </c>
    </row>
    <row r="305" spans="1:12">
      <c r="A305" t="s">
        <v>323</v>
      </c>
      <c r="B305" t="s">
        <v>1</v>
      </c>
      <c r="C305" t="s">
        <v>1716</v>
      </c>
      <c r="D305" t="s">
        <v>1707</v>
      </c>
      <c r="E305" t="s">
        <v>1703</v>
      </c>
      <c r="F305" t="s">
        <v>1745</v>
      </c>
      <c r="H305" t="str">
        <f>INDEX('Vensim Variables'!$B:$B,MATCH(EPS!$B305,'Vensim Variables'!$A:$A,0))</f>
        <v>g pollutant</v>
      </c>
      <c r="I305" t="str">
        <f t="shared" si="8"/>
        <v>NOx</v>
      </c>
      <c r="J305">
        <f>INDEX(NoSettings!$C:$C,MATCH(EPS!$A305,NoSettings!$A:$A,0))</f>
        <v>67343000000</v>
      </c>
      <c r="K305">
        <f>INDEX(GWP!$C$2:$C$13,MATCH(EPS!I305,GWP!$B$2:$B$13,0))</f>
        <v>0</v>
      </c>
      <c r="L305" s="4">
        <f t="shared" si="9"/>
        <v>0</v>
      </c>
    </row>
    <row r="306" spans="1:12">
      <c r="A306" t="s">
        <v>324</v>
      </c>
      <c r="B306" t="s">
        <v>1</v>
      </c>
      <c r="C306" t="s">
        <v>1716</v>
      </c>
      <c r="D306" t="s">
        <v>1707</v>
      </c>
      <c r="E306" t="s">
        <v>1703</v>
      </c>
      <c r="F306" t="s">
        <v>1746</v>
      </c>
      <c r="H306" t="str">
        <f>INDEX('Vensim Variables'!$B:$B,MATCH(EPS!$B306,'Vensim Variables'!$A:$A,0))</f>
        <v>g pollutant</v>
      </c>
      <c r="I306" t="str">
        <f t="shared" si="8"/>
        <v>NOx</v>
      </c>
      <c r="J306">
        <f>INDEX(NoSettings!$C:$C,MATCH(EPS!$A306,NoSettings!$A:$A,0))</f>
        <v>159699000</v>
      </c>
      <c r="K306">
        <f>INDEX(GWP!$C$2:$C$13,MATCH(EPS!I306,GWP!$B$2:$B$13,0))</f>
        <v>0</v>
      </c>
      <c r="L306" s="4">
        <f t="shared" si="9"/>
        <v>0</v>
      </c>
    </row>
    <row r="307" spans="1:12">
      <c r="A307" t="s">
        <v>325</v>
      </c>
      <c r="B307" t="s">
        <v>1</v>
      </c>
      <c r="C307" t="s">
        <v>1716</v>
      </c>
      <c r="D307" t="s">
        <v>1707</v>
      </c>
      <c r="E307" t="s">
        <v>1703</v>
      </c>
      <c r="F307" t="s">
        <v>1747</v>
      </c>
      <c r="H307" t="str">
        <f>INDEX('Vensim Variables'!$B:$B,MATCH(EPS!$B307,'Vensim Variables'!$A:$A,0))</f>
        <v>g pollutant</v>
      </c>
      <c r="I307" t="str">
        <f t="shared" si="8"/>
        <v>NOx</v>
      </c>
      <c r="J307">
        <f>INDEX(NoSettings!$C:$C,MATCH(EPS!$A307,NoSettings!$A:$A,0))</f>
        <v>2775710000</v>
      </c>
      <c r="K307">
        <f>INDEX(GWP!$C$2:$C$13,MATCH(EPS!I307,GWP!$B$2:$B$13,0))</f>
        <v>0</v>
      </c>
      <c r="L307" s="4">
        <f t="shared" si="9"/>
        <v>0</v>
      </c>
    </row>
    <row r="308" spans="1:12">
      <c r="A308" t="s">
        <v>326</v>
      </c>
      <c r="B308" t="s">
        <v>1</v>
      </c>
      <c r="C308" t="s">
        <v>1716</v>
      </c>
      <c r="D308" t="s">
        <v>1707</v>
      </c>
      <c r="E308" t="s">
        <v>1703</v>
      </c>
      <c r="F308" t="s">
        <v>1748</v>
      </c>
      <c r="H308" t="str">
        <f>INDEX('Vensim Variables'!$B:$B,MATCH(EPS!$B308,'Vensim Variables'!$A:$A,0))</f>
        <v>g pollutant</v>
      </c>
      <c r="I308" t="str">
        <f t="shared" si="8"/>
        <v>NOx</v>
      </c>
      <c r="J308">
        <f>INDEX(NoSettings!$C:$C,MATCH(EPS!$A308,NoSettings!$A:$A,0))</f>
        <v>0</v>
      </c>
      <c r="K308">
        <f>INDEX(GWP!$C$2:$C$13,MATCH(EPS!I308,GWP!$B$2:$B$13,0))</f>
        <v>0</v>
      </c>
      <c r="L308" s="4">
        <f t="shared" si="9"/>
        <v>0</v>
      </c>
    </row>
    <row r="309" spans="1:12">
      <c r="A309" t="s">
        <v>327</v>
      </c>
      <c r="B309" t="s">
        <v>1</v>
      </c>
      <c r="C309" t="s">
        <v>1716</v>
      </c>
      <c r="D309" t="s">
        <v>1707</v>
      </c>
      <c r="E309" t="s">
        <v>1703</v>
      </c>
      <c r="F309" t="s">
        <v>1749</v>
      </c>
      <c r="H309" t="str">
        <f>INDEX('Vensim Variables'!$B:$B,MATCH(EPS!$B309,'Vensim Variables'!$A:$A,0))</f>
        <v>g pollutant</v>
      </c>
      <c r="I309" t="str">
        <f t="shared" si="8"/>
        <v>NOx</v>
      </c>
      <c r="J309">
        <f>INDEX(NoSettings!$C:$C,MATCH(EPS!$A309,NoSettings!$A:$A,0))</f>
        <v>0</v>
      </c>
      <c r="K309">
        <f>INDEX(GWP!$C$2:$C$13,MATCH(EPS!I309,GWP!$B$2:$B$13,0))</f>
        <v>0</v>
      </c>
      <c r="L309" s="4">
        <f t="shared" si="9"/>
        <v>0</v>
      </c>
    </row>
    <row r="310" spans="1:12">
      <c r="A310" t="s">
        <v>328</v>
      </c>
      <c r="B310" t="s">
        <v>1</v>
      </c>
      <c r="C310" t="s">
        <v>1716</v>
      </c>
      <c r="D310" t="s">
        <v>1707</v>
      </c>
      <c r="E310" t="s">
        <v>1703</v>
      </c>
      <c r="F310" t="s">
        <v>1750</v>
      </c>
      <c r="H310" t="str">
        <f>INDEX('Vensim Variables'!$B:$B,MATCH(EPS!$B310,'Vensim Variables'!$A:$A,0))</f>
        <v>g pollutant</v>
      </c>
      <c r="I310" t="str">
        <f t="shared" si="8"/>
        <v>NOx</v>
      </c>
      <c r="J310">
        <f>INDEX(NoSettings!$C:$C,MATCH(EPS!$A310,NoSettings!$A:$A,0))</f>
        <v>1392780000</v>
      </c>
      <c r="K310">
        <f>INDEX(GWP!$C$2:$C$13,MATCH(EPS!I310,GWP!$B$2:$B$13,0))</f>
        <v>0</v>
      </c>
      <c r="L310" s="4">
        <f t="shared" si="9"/>
        <v>0</v>
      </c>
    </row>
    <row r="311" spans="1:12">
      <c r="A311" t="s">
        <v>329</v>
      </c>
      <c r="B311" t="s">
        <v>1</v>
      </c>
      <c r="C311" t="s">
        <v>1716</v>
      </c>
      <c r="D311" t="s">
        <v>1707</v>
      </c>
      <c r="E311" t="s">
        <v>1703</v>
      </c>
      <c r="F311" t="s">
        <v>1751</v>
      </c>
      <c r="H311" t="str">
        <f>INDEX('Vensim Variables'!$B:$B,MATCH(EPS!$B311,'Vensim Variables'!$A:$A,0))</f>
        <v>g pollutant</v>
      </c>
      <c r="I311" t="str">
        <f t="shared" si="8"/>
        <v>NOx</v>
      </c>
      <c r="J311">
        <f>INDEX(NoSettings!$C:$C,MATCH(EPS!$A311,NoSettings!$A:$A,0))</f>
        <v>0</v>
      </c>
      <c r="K311">
        <f>INDEX(GWP!$C$2:$C$13,MATCH(EPS!I311,GWP!$B$2:$B$13,0))</f>
        <v>0</v>
      </c>
      <c r="L311" s="4">
        <f t="shared" si="9"/>
        <v>0</v>
      </c>
    </row>
    <row r="312" spans="1:12">
      <c r="A312" t="s">
        <v>330</v>
      </c>
      <c r="B312" t="s">
        <v>1</v>
      </c>
      <c r="C312" t="s">
        <v>1716</v>
      </c>
      <c r="D312" t="s">
        <v>1707</v>
      </c>
      <c r="E312" t="s">
        <v>1704</v>
      </c>
      <c r="F312" t="s">
        <v>1742</v>
      </c>
      <c r="H312" t="str">
        <f>INDEX('Vensim Variables'!$B:$B,MATCH(EPS!$B312,'Vensim Variables'!$A:$A,0))</f>
        <v>g pollutant</v>
      </c>
      <c r="I312" t="str">
        <f t="shared" si="8"/>
        <v>NOx</v>
      </c>
      <c r="J312">
        <f>INDEX(NoSettings!$C:$C,MATCH(EPS!$A312,NoSettings!$A:$A,0))</f>
        <v>0</v>
      </c>
      <c r="K312">
        <f>INDEX(GWP!$C$2:$C$13,MATCH(EPS!I312,GWP!$B$2:$B$13,0))</f>
        <v>0</v>
      </c>
      <c r="L312" s="4">
        <f t="shared" si="9"/>
        <v>0</v>
      </c>
    </row>
    <row r="313" spans="1:12">
      <c r="A313" t="s">
        <v>331</v>
      </c>
      <c r="B313" t="s">
        <v>1</v>
      </c>
      <c r="C313" t="s">
        <v>1716</v>
      </c>
      <c r="D313" t="s">
        <v>1707</v>
      </c>
      <c r="E313" t="s">
        <v>1704</v>
      </c>
      <c r="F313" t="s">
        <v>1743</v>
      </c>
      <c r="H313" t="str">
        <f>INDEX('Vensim Variables'!$B:$B,MATCH(EPS!$B313,'Vensim Variables'!$A:$A,0))</f>
        <v>g pollutant</v>
      </c>
      <c r="I313" t="str">
        <f t="shared" si="8"/>
        <v>NOx</v>
      </c>
      <c r="J313">
        <f>INDEX(NoSettings!$C:$C,MATCH(EPS!$A313,NoSettings!$A:$A,0))</f>
        <v>2386420000</v>
      </c>
      <c r="K313">
        <f>INDEX(GWP!$C$2:$C$13,MATCH(EPS!I313,GWP!$B$2:$B$13,0))</f>
        <v>0</v>
      </c>
      <c r="L313" s="4">
        <f t="shared" si="9"/>
        <v>0</v>
      </c>
    </row>
    <row r="314" spans="1:12">
      <c r="A314" t="s">
        <v>332</v>
      </c>
      <c r="B314" t="s">
        <v>1</v>
      </c>
      <c r="C314" t="s">
        <v>1716</v>
      </c>
      <c r="D314" t="s">
        <v>1707</v>
      </c>
      <c r="E314" t="s">
        <v>1704</v>
      </c>
      <c r="F314" t="s">
        <v>1744</v>
      </c>
      <c r="H314" t="str">
        <f>INDEX('Vensim Variables'!$B:$B,MATCH(EPS!$B314,'Vensim Variables'!$A:$A,0))</f>
        <v>g pollutant</v>
      </c>
      <c r="I314" t="str">
        <f t="shared" si="8"/>
        <v>NOx</v>
      </c>
      <c r="J314">
        <f>INDEX(NoSettings!$C:$C,MATCH(EPS!$A314,NoSettings!$A:$A,0))</f>
        <v>1425370000</v>
      </c>
      <c r="K314">
        <f>INDEX(GWP!$C$2:$C$13,MATCH(EPS!I314,GWP!$B$2:$B$13,0))</f>
        <v>0</v>
      </c>
      <c r="L314" s="4">
        <f t="shared" si="9"/>
        <v>0</v>
      </c>
    </row>
    <row r="315" spans="1:12">
      <c r="A315" t="s">
        <v>333</v>
      </c>
      <c r="B315" t="s">
        <v>1</v>
      </c>
      <c r="C315" t="s">
        <v>1716</v>
      </c>
      <c r="D315" t="s">
        <v>1707</v>
      </c>
      <c r="E315" t="s">
        <v>1704</v>
      </c>
      <c r="F315" t="s">
        <v>1745</v>
      </c>
      <c r="H315" t="str">
        <f>INDEX('Vensim Variables'!$B:$B,MATCH(EPS!$B315,'Vensim Variables'!$A:$A,0))</f>
        <v>g pollutant</v>
      </c>
      <c r="I315" t="str">
        <f t="shared" si="8"/>
        <v>NOx</v>
      </c>
      <c r="J315">
        <f>INDEX(NoSettings!$C:$C,MATCH(EPS!$A315,NoSettings!$A:$A,0))</f>
        <v>1008250000000</v>
      </c>
      <c r="K315">
        <f>INDEX(GWP!$C$2:$C$13,MATCH(EPS!I315,GWP!$B$2:$B$13,0))</f>
        <v>0</v>
      </c>
      <c r="L315" s="4">
        <f t="shared" si="9"/>
        <v>0</v>
      </c>
    </row>
    <row r="316" spans="1:12">
      <c r="A316" t="s">
        <v>334</v>
      </c>
      <c r="B316" t="s">
        <v>1</v>
      </c>
      <c r="C316" t="s">
        <v>1716</v>
      </c>
      <c r="D316" t="s">
        <v>1707</v>
      </c>
      <c r="E316" t="s">
        <v>1704</v>
      </c>
      <c r="F316" t="s">
        <v>1746</v>
      </c>
      <c r="H316" t="str">
        <f>INDEX('Vensim Variables'!$B:$B,MATCH(EPS!$B316,'Vensim Variables'!$A:$A,0))</f>
        <v>g pollutant</v>
      </c>
      <c r="I316" t="str">
        <f t="shared" si="8"/>
        <v>NOx</v>
      </c>
      <c r="J316">
        <f>INDEX(NoSettings!$C:$C,MATCH(EPS!$A316,NoSettings!$A:$A,0))</f>
        <v>112080000</v>
      </c>
      <c r="K316">
        <f>INDEX(GWP!$C$2:$C$13,MATCH(EPS!I316,GWP!$B$2:$B$13,0))</f>
        <v>0</v>
      </c>
      <c r="L316" s="4">
        <f t="shared" si="9"/>
        <v>0</v>
      </c>
    </row>
    <row r="317" spans="1:12">
      <c r="A317" t="s">
        <v>335</v>
      </c>
      <c r="B317" t="s">
        <v>1</v>
      </c>
      <c r="C317" t="s">
        <v>1716</v>
      </c>
      <c r="D317" t="s">
        <v>1707</v>
      </c>
      <c r="E317" t="s">
        <v>1704</v>
      </c>
      <c r="F317" t="s">
        <v>1747</v>
      </c>
      <c r="H317" t="str">
        <f>INDEX('Vensim Variables'!$B:$B,MATCH(EPS!$B317,'Vensim Variables'!$A:$A,0))</f>
        <v>g pollutant</v>
      </c>
      <c r="I317" t="str">
        <f t="shared" si="8"/>
        <v>NOx</v>
      </c>
      <c r="J317">
        <f>INDEX(NoSettings!$C:$C,MATCH(EPS!$A317,NoSettings!$A:$A,0))</f>
        <v>41557600000</v>
      </c>
      <c r="K317">
        <f>INDEX(GWP!$C$2:$C$13,MATCH(EPS!I317,GWP!$B$2:$B$13,0))</f>
        <v>0</v>
      </c>
      <c r="L317" s="4">
        <f t="shared" si="9"/>
        <v>0</v>
      </c>
    </row>
    <row r="318" spans="1:12">
      <c r="A318" t="s">
        <v>336</v>
      </c>
      <c r="B318" t="s">
        <v>1</v>
      </c>
      <c r="C318" t="s">
        <v>1716</v>
      </c>
      <c r="D318" t="s">
        <v>1707</v>
      </c>
      <c r="E318" t="s">
        <v>1704</v>
      </c>
      <c r="F318" t="s">
        <v>1748</v>
      </c>
      <c r="H318" t="str">
        <f>INDEX('Vensim Variables'!$B:$B,MATCH(EPS!$B318,'Vensim Variables'!$A:$A,0))</f>
        <v>g pollutant</v>
      </c>
      <c r="I318" t="str">
        <f t="shared" si="8"/>
        <v>NOx</v>
      </c>
      <c r="J318">
        <f>INDEX(NoSettings!$C:$C,MATCH(EPS!$A318,NoSettings!$A:$A,0))</f>
        <v>0</v>
      </c>
      <c r="K318">
        <f>INDEX(GWP!$C$2:$C$13,MATCH(EPS!I318,GWP!$B$2:$B$13,0))</f>
        <v>0</v>
      </c>
      <c r="L318" s="4">
        <f t="shared" si="9"/>
        <v>0</v>
      </c>
    </row>
    <row r="319" spans="1:12">
      <c r="A319" t="s">
        <v>337</v>
      </c>
      <c r="B319" t="s">
        <v>1</v>
      </c>
      <c r="C319" t="s">
        <v>1716</v>
      </c>
      <c r="D319" t="s">
        <v>1707</v>
      </c>
      <c r="E319" t="s">
        <v>1704</v>
      </c>
      <c r="F319" t="s">
        <v>1749</v>
      </c>
      <c r="H319" t="str">
        <f>INDEX('Vensim Variables'!$B:$B,MATCH(EPS!$B319,'Vensim Variables'!$A:$A,0))</f>
        <v>g pollutant</v>
      </c>
      <c r="I319" t="str">
        <f t="shared" si="8"/>
        <v>NOx</v>
      </c>
      <c r="J319">
        <f>INDEX(NoSettings!$C:$C,MATCH(EPS!$A319,NoSettings!$A:$A,0))</f>
        <v>0</v>
      </c>
      <c r="K319">
        <f>INDEX(GWP!$C$2:$C$13,MATCH(EPS!I319,GWP!$B$2:$B$13,0))</f>
        <v>0</v>
      </c>
      <c r="L319" s="4">
        <f t="shared" si="9"/>
        <v>0</v>
      </c>
    </row>
    <row r="320" spans="1:12">
      <c r="A320" t="s">
        <v>338</v>
      </c>
      <c r="B320" t="s">
        <v>1</v>
      </c>
      <c r="C320" t="s">
        <v>1716</v>
      </c>
      <c r="D320" t="s">
        <v>1707</v>
      </c>
      <c r="E320" t="s">
        <v>1704</v>
      </c>
      <c r="F320" t="s">
        <v>1750</v>
      </c>
      <c r="H320" t="str">
        <f>INDEX('Vensim Variables'!$B:$B,MATCH(EPS!$B320,'Vensim Variables'!$A:$A,0))</f>
        <v>g pollutant</v>
      </c>
      <c r="I320" t="str">
        <f t="shared" si="8"/>
        <v>NOx</v>
      </c>
      <c r="J320">
        <f>INDEX(NoSettings!$C:$C,MATCH(EPS!$A320,NoSettings!$A:$A,0))</f>
        <v>344763000</v>
      </c>
      <c r="K320">
        <f>INDEX(GWP!$C$2:$C$13,MATCH(EPS!I320,GWP!$B$2:$B$13,0))</f>
        <v>0</v>
      </c>
      <c r="L320" s="4">
        <f t="shared" si="9"/>
        <v>0</v>
      </c>
    </row>
    <row r="321" spans="1:12">
      <c r="A321" t="s">
        <v>339</v>
      </c>
      <c r="B321" t="s">
        <v>1</v>
      </c>
      <c r="C321" t="s">
        <v>1716</v>
      </c>
      <c r="D321" t="s">
        <v>1707</v>
      </c>
      <c r="E321" t="s">
        <v>1704</v>
      </c>
      <c r="F321" t="s">
        <v>1751</v>
      </c>
      <c r="H321" t="str">
        <f>INDEX('Vensim Variables'!$B:$B,MATCH(EPS!$B321,'Vensim Variables'!$A:$A,0))</f>
        <v>g pollutant</v>
      </c>
      <c r="I321" t="str">
        <f t="shared" si="8"/>
        <v>NOx</v>
      </c>
      <c r="J321">
        <f>INDEX(NoSettings!$C:$C,MATCH(EPS!$A321,NoSettings!$A:$A,0))</f>
        <v>0</v>
      </c>
      <c r="K321">
        <f>INDEX(GWP!$C$2:$C$13,MATCH(EPS!I321,GWP!$B$2:$B$13,0))</f>
        <v>0</v>
      </c>
      <c r="L321" s="4">
        <f t="shared" si="9"/>
        <v>0</v>
      </c>
    </row>
    <row r="322" spans="1:12">
      <c r="A322" t="s">
        <v>340</v>
      </c>
      <c r="B322" t="s">
        <v>1</v>
      </c>
      <c r="C322" t="s">
        <v>1716</v>
      </c>
      <c r="D322" t="s">
        <v>1708</v>
      </c>
      <c r="E322" t="s">
        <v>1703</v>
      </c>
      <c r="F322" t="s">
        <v>1742</v>
      </c>
      <c r="H322" t="str">
        <f>INDEX('Vensim Variables'!$B:$B,MATCH(EPS!$B322,'Vensim Variables'!$A:$A,0))</f>
        <v>g pollutant</v>
      </c>
      <c r="I322" t="str">
        <f t="shared" si="8"/>
        <v>PM10</v>
      </c>
      <c r="J322">
        <f>INDEX(NoSettings!$C:$C,MATCH(EPS!$A322,NoSettings!$A:$A,0))</f>
        <v>0</v>
      </c>
      <c r="K322">
        <f>INDEX(GWP!$C$2:$C$13,MATCH(EPS!I322,GWP!$B$2:$B$13,0))</f>
        <v>0</v>
      </c>
      <c r="L322" s="4">
        <f t="shared" si="9"/>
        <v>0</v>
      </c>
    </row>
    <row r="323" spans="1:12">
      <c r="A323" t="s">
        <v>341</v>
      </c>
      <c r="B323" t="s">
        <v>1</v>
      </c>
      <c r="C323" t="s">
        <v>1716</v>
      </c>
      <c r="D323" t="s">
        <v>1708</v>
      </c>
      <c r="E323" t="s">
        <v>1703</v>
      </c>
      <c r="F323" t="s">
        <v>1743</v>
      </c>
      <c r="H323" t="str">
        <f>INDEX('Vensim Variables'!$B:$B,MATCH(EPS!$B323,'Vensim Variables'!$A:$A,0))</f>
        <v>g pollutant</v>
      </c>
      <c r="I323" t="str">
        <f t="shared" ref="I323:I386" si="10">IF(OR(C323="CO2",C323="CH4",C323="N2O",C323="F gases",C323="VOC",C323="CO",C323="NOx",C323="PM10",C323="PM25",C323="SOx",C323="BC",C323="OC"),C323,IF(OR(D323="CO2",D323="CH4",D323="N2O",D323="F gases",D323="VOC",D323="CO",D323="NOx",D323="PM10",D323="PM25",D323="SOx",D323="BC",D323="OC"),D323,IF(OR(E323="CO2",E323="CH4",E323="N2O",E323="F gases",E323="VOC",E323="CO",E323="NOx",E323="PM10",E323="PM25",E323="SOx",E323="BC",E323="OC"),E323,"NA")))</f>
        <v>PM10</v>
      </c>
      <c r="J323">
        <f>INDEX(NoSettings!$C:$C,MATCH(EPS!$A323,NoSettings!$A:$A,0))</f>
        <v>100142000</v>
      </c>
      <c r="K323">
        <f>INDEX(GWP!$C$2:$C$13,MATCH(EPS!I323,GWP!$B$2:$B$13,0))</f>
        <v>0</v>
      </c>
      <c r="L323" s="4">
        <f t="shared" ref="L323:L386" si="11">IF(H323="g pollutant",K323*J323/10^12,IF(H323="MMTCO2e",J323,IF(H323="MWh",J323,0)))</f>
        <v>0</v>
      </c>
    </row>
    <row r="324" spans="1:12">
      <c r="A324" t="s">
        <v>342</v>
      </c>
      <c r="B324" t="s">
        <v>1</v>
      </c>
      <c r="C324" t="s">
        <v>1716</v>
      </c>
      <c r="D324" t="s">
        <v>1708</v>
      </c>
      <c r="E324" t="s">
        <v>1703</v>
      </c>
      <c r="F324" t="s">
        <v>1744</v>
      </c>
      <c r="H324" t="str">
        <f>INDEX('Vensim Variables'!$B:$B,MATCH(EPS!$B324,'Vensim Variables'!$A:$A,0))</f>
        <v>g pollutant</v>
      </c>
      <c r="I324" t="str">
        <f t="shared" si="10"/>
        <v>PM10</v>
      </c>
      <c r="J324">
        <f>INDEX(NoSettings!$C:$C,MATCH(EPS!$A324,NoSettings!$A:$A,0))</f>
        <v>223642000</v>
      </c>
      <c r="K324">
        <f>INDEX(GWP!$C$2:$C$13,MATCH(EPS!I324,GWP!$B$2:$B$13,0))</f>
        <v>0</v>
      </c>
      <c r="L324" s="4">
        <f t="shared" si="11"/>
        <v>0</v>
      </c>
    </row>
    <row r="325" spans="1:12">
      <c r="A325" t="s">
        <v>343</v>
      </c>
      <c r="B325" t="s">
        <v>1</v>
      </c>
      <c r="C325" t="s">
        <v>1716</v>
      </c>
      <c r="D325" t="s">
        <v>1708</v>
      </c>
      <c r="E325" t="s">
        <v>1703</v>
      </c>
      <c r="F325" t="s">
        <v>1745</v>
      </c>
      <c r="H325" t="str">
        <f>INDEX('Vensim Variables'!$B:$B,MATCH(EPS!$B325,'Vensim Variables'!$A:$A,0))</f>
        <v>g pollutant</v>
      </c>
      <c r="I325" t="str">
        <f t="shared" si="10"/>
        <v>PM10</v>
      </c>
      <c r="J325">
        <f>INDEX(NoSettings!$C:$C,MATCH(EPS!$A325,NoSettings!$A:$A,0))</f>
        <v>3414620000</v>
      </c>
      <c r="K325">
        <f>INDEX(GWP!$C$2:$C$13,MATCH(EPS!I325,GWP!$B$2:$B$13,0))</f>
        <v>0</v>
      </c>
      <c r="L325" s="4">
        <f t="shared" si="11"/>
        <v>0</v>
      </c>
    </row>
    <row r="326" spans="1:12">
      <c r="A326" t="s">
        <v>344</v>
      </c>
      <c r="B326" t="s">
        <v>1</v>
      </c>
      <c r="C326" t="s">
        <v>1716</v>
      </c>
      <c r="D326" t="s">
        <v>1708</v>
      </c>
      <c r="E326" t="s">
        <v>1703</v>
      </c>
      <c r="F326" t="s">
        <v>1746</v>
      </c>
      <c r="H326" t="str">
        <f>INDEX('Vensim Variables'!$B:$B,MATCH(EPS!$B326,'Vensim Variables'!$A:$A,0))</f>
        <v>g pollutant</v>
      </c>
      <c r="I326" t="str">
        <f t="shared" si="10"/>
        <v>PM10</v>
      </c>
      <c r="J326">
        <f>INDEX(NoSettings!$C:$C,MATCH(EPS!$A326,NoSettings!$A:$A,0))</f>
        <v>17585500</v>
      </c>
      <c r="K326">
        <f>INDEX(GWP!$C$2:$C$13,MATCH(EPS!I326,GWP!$B$2:$B$13,0))</f>
        <v>0</v>
      </c>
      <c r="L326" s="4">
        <f t="shared" si="11"/>
        <v>0</v>
      </c>
    </row>
    <row r="327" spans="1:12">
      <c r="A327" t="s">
        <v>345</v>
      </c>
      <c r="B327" t="s">
        <v>1</v>
      </c>
      <c r="C327" t="s">
        <v>1716</v>
      </c>
      <c r="D327" t="s">
        <v>1708</v>
      </c>
      <c r="E327" t="s">
        <v>1703</v>
      </c>
      <c r="F327" t="s">
        <v>1747</v>
      </c>
      <c r="H327" t="str">
        <f>INDEX('Vensim Variables'!$B:$B,MATCH(EPS!$B327,'Vensim Variables'!$A:$A,0))</f>
        <v>g pollutant</v>
      </c>
      <c r="I327" t="str">
        <f t="shared" si="10"/>
        <v>PM10</v>
      </c>
      <c r="J327">
        <f>INDEX(NoSettings!$C:$C,MATCH(EPS!$A327,NoSettings!$A:$A,0))</f>
        <v>140742000</v>
      </c>
      <c r="K327">
        <f>INDEX(GWP!$C$2:$C$13,MATCH(EPS!I327,GWP!$B$2:$B$13,0))</f>
        <v>0</v>
      </c>
      <c r="L327" s="4">
        <f t="shared" si="11"/>
        <v>0</v>
      </c>
    </row>
    <row r="328" spans="1:12">
      <c r="A328" t="s">
        <v>346</v>
      </c>
      <c r="B328" t="s">
        <v>1</v>
      </c>
      <c r="C328" t="s">
        <v>1716</v>
      </c>
      <c r="D328" t="s">
        <v>1708</v>
      </c>
      <c r="E328" t="s">
        <v>1703</v>
      </c>
      <c r="F328" t="s">
        <v>1748</v>
      </c>
      <c r="H328" t="str">
        <f>INDEX('Vensim Variables'!$B:$B,MATCH(EPS!$B328,'Vensim Variables'!$A:$A,0))</f>
        <v>g pollutant</v>
      </c>
      <c r="I328" t="str">
        <f t="shared" si="10"/>
        <v>PM10</v>
      </c>
      <c r="J328">
        <f>INDEX(NoSettings!$C:$C,MATCH(EPS!$A328,NoSettings!$A:$A,0))</f>
        <v>0</v>
      </c>
      <c r="K328">
        <f>INDEX(GWP!$C$2:$C$13,MATCH(EPS!I328,GWP!$B$2:$B$13,0))</f>
        <v>0</v>
      </c>
      <c r="L328" s="4">
        <f t="shared" si="11"/>
        <v>0</v>
      </c>
    </row>
    <row r="329" spans="1:12">
      <c r="A329" t="s">
        <v>347</v>
      </c>
      <c r="B329" t="s">
        <v>1</v>
      </c>
      <c r="C329" t="s">
        <v>1716</v>
      </c>
      <c r="D329" t="s">
        <v>1708</v>
      </c>
      <c r="E329" t="s">
        <v>1703</v>
      </c>
      <c r="F329" t="s">
        <v>1749</v>
      </c>
      <c r="H329" t="str">
        <f>INDEX('Vensim Variables'!$B:$B,MATCH(EPS!$B329,'Vensim Variables'!$A:$A,0))</f>
        <v>g pollutant</v>
      </c>
      <c r="I329" t="str">
        <f t="shared" si="10"/>
        <v>PM10</v>
      </c>
      <c r="J329">
        <f>INDEX(NoSettings!$C:$C,MATCH(EPS!$A329,NoSettings!$A:$A,0))</f>
        <v>0</v>
      </c>
      <c r="K329">
        <f>INDEX(GWP!$C$2:$C$13,MATCH(EPS!I329,GWP!$B$2:$B$13,0))</f>
        <v>0</v>
      </c>
      <c r="L329" s="4">
        <f t="shared" si="11"/>
        <v>0</v>
      </c>
    </row>
    <row r="330" spans="1:12">
      <c r="A330" t="s">
        <v>348</v>
      </c>
      <c r="B330" t="s">
        <v>1</v>
      </c>
      <c r="C330" t="s">
        <v>1716</v>
      </c>
      <c r="D330" t="s">
        <v>1708</v>
      </c>
      <c r="E330" t="s">
        <v>1703</v>
      </c>
      <c r="F330" t="s">
        <v>1750</v>
      </c>
      <c r="H330" t="str">
        <f>INDEX('Vensim Variables'!$B:$B,MATCH(EPS!$B330,'Vensim Variables'!$A:$A,0))</f>
        <v>g pollutant</v>
      </c>
      <c r="I330" t="str">
        <f t="shared" si="10"/>
        <v>PM10</v>
      </c>
      <c r="J330">
        <f>INDEX(NoSettings!$C:$C,MATCH(EPS!$A330,NoSettings!$A:$A,0))</f>
        <v>4682860</v>
      </c>
      <c r="K330">
        <f>INDEX(GWP!$C$2:$C$13,MATCH(EPS!I330,GWP!$B$2:$B$13,0))</f>
        <v>0</v>
      </c>
      <c r="L330" s="4">
        <f t="shared" si="11"/>
        <v>0</v>
      </c>
    </row>
    <row r="331" spans="1:12">
      <c r="A331" t="s">
        <v>349</v>
      </c>
      <c r="B331" t="s">
        <v>1</v>
      </c>
      <c r="C331" t="s">
        <v>1716</v>
      </c>
      <c r="D331" t="s">
        <v>1708</v>
      </c>
      <c r="E331" t="s">
        <v>1703</v>
      </c>
      <c r="F331" t="s">
        <v>1751</v>
      </c>
      <c r="H331" t="str">
        <f>INDEX('Vensim Variables'!$B:$B,MATCH(EPS!$B331,'Vensim Variables'!$A:$A,0))</f>
        <v>g pollutant</v>
      </c>
      <c r="I331" t="str">
        <f t="shared" si="10"/>
        <v>PM10</v>
      </c>
      <c r="J331">
        <f>INDEX(NoSettings!$C:$C,MATCH(EPS!$A331,NoSettings!$A:$A,0))</f>
        <v>0</v>
      </c>
      <c r="K331">
        <f>INDEX(GWP!$C$2:$C$13,MATCH(EPS!I331,GWP!$B$2:$B$13,0))</f>
        <v>0</v>
      </c>
      <c r="L331" s="4">
        <f t="shared" si="11"/>
        <v>0</v>
      </c>
    </row>
    <row r="332" spans="1:12">
      <c r="A332" t="s">
        <v>350</v>
      </c>
      <c r="B332" t="s">
        <v>1</v>
      </c>
      <c r="C332" t="s">
        <v>1716</v>
      </c>
      <c r="D332" t="s">
        <v>1708</v>
      </c>
      <c r="E332" t="s">
        <v>1704</v>
      </c>
      <c r="F332" t="s">
        <v>1742</v>
      </c>
      <c r="H332" t="str">
        <f>INDEX('Vensim Variables'!$B:$B,MATCH(EPS!$B332,'Vensim Variables'!$A:$A,0))</f>
        <v>g pollutant</v>
      </c>
      <c r="I332" t="str">
        <f t="shared" si="10"/>
        <v>PM10</v>
      </c>
      <c r="J332">
        <f>INDEX(NoSettings!$C:$C,MATCH(EPS!$A332,NoSettings!$A:$A,0))</f>
        <v>0</v>
      </c>
      <c r="K332">
        <f>INDEX(GWP!$C$2:$C$13,MATCH(EPS!I332,GWP!$B$2:$B$13,0))</f>
        <v>0</v>
      </c>
      <c r="L332" s="4">
        <f t="shared" si="11"/>
        <v>0</v>
      </c>
    </row>
    <row r="333" spans="1:12">
      <c r="A333" t="s">
        <v>351</v>
      </c>
      <c r="B333" t="s">
        <v>1</v>
      </c>
      <c r="C333" t="s">
        <v>1716</v>
      </c>
      <c r="D333" t="s">
        <v>1708</v>
      </c>
      <c r="E333" t="s">
        <v>1704</v>
      </c>
      <c r="F333" t="s">
        <v>1743</v>
      </c>
      <c r="H333" t="str">
        <f>INDEX('Vensim Variables'!$B:$B,MATCH(EPS!$B333,'Vensim Variables'!$A:$A,0))</f>
        <v>g pollutant</v>
      </c>
      <c r="I333" t="str">
        <f t="shared" si="10"/>
        <v>PM10</v>
      </c>
      <c r="J333">
        <f>INDEX(NoSettings!$C:$C,MATCH(EPS!$A333,NoSettings!$A:$A,0))</f>
        <v>215125000</v>
      </c>
      <c r="K333">
        <f>INDEX(GWP!$C$2:$C$13,MATCH(EPS!I333,GWP!$B$2:$B$13,0))</f>
        <v>0</v>
      </c>
      <c r="L333" s="4">
        <f t="shared" si="11"/>
        <v>0</v>
      </c>
    </row>
    <row r="334" spans="1:12">
      <c r="A334" t="s">
        <v>352</v>
      </c>
      <c r="B334" t="s">
        <v>1</v>
      </c>
      <c r="C334" t="s">
        <v>1716</v>
      </c>
      <c r="D334" t="s">
        <v>1708</v>
      </c>
      <c r="E334" t="s">
        <v>1704</v>
      </c>
      <c r="F334" t="s">
        <v>1744</v>
      </c>
      <c r="H334" t="str">
        <f>INDEX('Vensim Variables'!$B:$B,MATCH(EPS!$B334,'Vensim Variables'!$A:$A,0))</f>
        <v>g pollutant</v>
      </c>
      <c r="I334" t="str">
        <f t="shared" si="10"/>
        <v>PM10</v>
      </c>
      <c r="J334">
        <f>INDEX(NoSettings!$C:$C,MATCH(EPS!$A334,NoSettings!$A:$A,0))</f>
        <v>156956000</v>
      </c>
      <c r="K334">
        <f>INDEX(GWP!$C$2:$C$13,MATCH(EPS!I334,GWP!$B$2:$B$13,0))</f>
        <v>0</v>
      </c>
      <c r="L334" s="4">
        <f t="shared" si="11"/>
        <v>0</v>
      </c>
    </row>
    <row r="335" spans="1:12">
      <c r="A335" t="s">
        <v>353</v>
      </c>
      <c r="B335" t="s">
        <v>1</v>
      </c>
      <c r="C335" t="s">
        <v>1716</v>
      </c>
      <c r="D335" t="s">
        <v>1708</v>
      </c>
      <c r="E335" t="s">
        <v>1704</v>
      </c>
      <c r="F335" t="s">
        <v>1745</v>
      </c>
      <c r="H335" t="str">
        <f>INDEX('Vensim Variables'!$B:$B,MATCH(EPS!$B335,'Vensim Variables'!$A:$A,0))</f>
        <v>g pollutant</v>
      </c>
      <c r="I335" t="str">
        <f t="shared" si="10"/>
        <v>PM10</v>
      </c>
      <c r="J335">
        <f>INDEX(NoSettings!$C:$C,MATCH(EPS!$A335,NoSettings!$A:$A,0))</f>
        <v>51123300000</v>
      </c>
      <c r="K335">
        <f>INDEX(GWP!$C$2:$C$13,MATCH(EPS!I335,GWP!$B$2:$B$13,0))</f>
        <v>0</v>
      </c>
      <c r="L335" s="4">
        <f t="shared" si="11"/>
        <v>0</v>
      </c>
    </row>
    <row r="336" spans="1:12">
      <c r="A336" t="s">
        <v>354</v>
      </c>
      <c r="B336" t="s">
        <v>1</v>
      </c>
      <c r="C336" t="s">
        <v>1716</v>
      </c>
      <c r="D336" t="s">
        <v>1708</v>
      </c>
      <c r="E336" t="s">
        <v>1704</v>
      </c>
      <c r="F336" t="s">
        <v>1746</v>
      </c>
      <c r="H336" t="str">
        <f>INDEX('Vensim Variables'!$B:$B,MATCH(EPS!$B336,'Vensim Variables'!$A:$A,0))</f>
        <v>g pollutant</v>
      </c>
      <c r="I336" t="str">
        <f t="shared" si="10"/>
        <v>PM10</v>
      </c>
      <c r="J336">
        <f>INDEX(NoSettings!$C:$C,MATCH(EPS!$A336,NoSettings!$A:$A,0))</f>
        <v>12341800</v>
      </c>
      <c r="K336">
        <f>INDEX(GWP!$C$2:$C$13,MATCH(EPS!I336,GWP!$B$2:$B$13,0))</f>
        <v>0</v>
      </c>
      <c r="L336" s="4">
        <f t="shared" si="11"/>
        <v>0</v>
      </c>
    </row>
    <row r="337" spans="1:12">
      <c r="A337" t="s">
        <v>355</v>
      </c>
      <c r="B337" t="s">
        <v>1</v>
      </c>
      <c r="C337" t="s">
        <v>1716</v>
      </c>
      <c r="D337" t="s">
        <v>1708</v>
      </c>
      <c r="E337" t="s">
        <v>1704</v>
      </c>
      <c r="F337" t="s">
        <v>1747</v>
      </c>
      <c r="H337" t="str">
        <f>INDEX('Vensim Variables'!$B:$B,MATCH(EPS!$B337,'Vensim Variables'!$A:$A,0))</f>
        <v>g pollutant</v>
      </c>
      <c r="I337" t="str">
        <f t="shared" si="10"/>
        <v>PM10</v>
      </c>
      <c r="J337">
        <f>INDEX(NoSettings!$C:$C,MATCH(EPS!$A337,NoSettings!$A:$A,0))</f>
        <v>2107170000</v>
      </c>
      <c r="K337">
        <f>INDEX(GWP!$C$2:$C$13,MATCH(EPS!I337,GWP!$B$2:$B$13,0))</f>
        <v>0</v>
      </c>
      <c r="L337" s="4">
        <f t="shared" si="11"/>
        <v>0</v>
      </c>
    </row>
    <row r="338" spans="1:12">
      <c r="A338" t="s">
        <v>356</v>
      </c>
      <c r="B338" t="s">
        <v>1</v>
      </c>
      <c r="C338" t="s">
        <v>1716</v>
      </c>
      <c r="D338" t="s">
        <v>1708</v>
      </c>
      <c r="E338" t="s">
        <v>1704</v>
      </c>
      <c r="F338" t="s">
        <v>1748</v>
      </c>
      <c r="H338" t="str">
        <f>INDEX('Vensim Variables'!$B:$B,MATCH(EPS!$B338,'Vensim Variables'!$A:$A,0))</f>
        <v>g pollutant</v>
      </c>
      <c r="I338" t="str">
        <f t="shared" si="10"/>
        <v>PM10</v>
      </c>
      <c r="J338">
        <f>INDEX(NoSettings!$C:$C,MATCH(EPS!$A338,NoSettings!$A:$A,0))</f>
        <v>0</v>
      </c>
      <c r="K338">
        <f>INDEX(GWP!$C$2:$C$13,MATCH(EPS!I338,GWP!$B$2:$B$13,0))</f>
        <v>0</v>
      </c>
      <c r="L338" s="4">
        <f t="shared" si="11"/>
        <v>0</v>
      </c>
    </row>
    <row r="339" spans="1:12">
      <c r="A339" t="s">
        <v>357</v>
      </c>
      <c r="B339" t="s">
        <v>1</v>
      </c>
      <c r="C339" t="s">
        <v>1716</v>
      </c>
      <c r="D339" t="s">
        <v>1708</v>
      </c>
      <c r="E339" t="s">
        <v>1704</v>
      </c>
      <c r="F339" t="s">
        <v>1749</v>
      </c>
      <c r="H339" t="str">
        <f>INDEX('Vensim Variables'!$B:$B,MATCH(EPS!$B339,'Vensim Variables'!$A:$A,0))</f>
        <v>g pollutant</v>
      </c>
      <c r="I339" t="str">
        <f t="shared" si="10"/>
        <v>PM10</v>
      </c>
      <c r="J339">
        <f>INDEX(NoSettings!$C:$C,MATCH(EPS!$A339,NoSettings!$A:$A,0))</f>
        <v>0</v>
      </c>
      <c r="K339">
        <f>INDEX(GWP!$C$2:$C$13,MATCH(EPS!I339,GWP!$B$2:$B$13,0))</f>
        <v>0</v>
      </c>
      <c r="L339" s="4">
        <f t="shared" si="11"/>
        <v>0</v>
      </c>
    </row>
    <row r="340" spans="1:12">
      <c r="A340" t="s">
        <v>358</v>
      </c>
      <c r="B340" t="s">
        <v>1</v>
      </c>
      <c r="C340" t="s">
        <v>1716</v>
      </c>
      <c r="D340" t="s">
        <v>1708</v>
      </c>
      <c r="E340" t="s">
        <v>1704</v>
      </c>
      <c r="F340" t="s">
        <v>1750</v>
      </c>
      <c r="H340" t="str">
        <f>INDEX('Vensim Variables'!$B:$B,MATCH(EPS!$B340,'Vensim Variables'!$A:$A,0))</f>
        <v>g pollutant</v>
      </c>
      <c r="I340" t="str">
        <f t="shared" si="10"/>
        <v>PM10</v>
      </c>
      <c r="J340">
        <f>INDEX(NoSettings!$C:$C,MATCH(EPS!$A340,NoSettings!$A:$A,0))</f>
        <v>1159180</v>
      </c>
      <c r="K340">
        <f>INDEX(GWP!$C$2:$C$13,MATCH(EPS!I340,GWP!$B$2:$B$13,0))</f>
        <v>0</v>
      </c>
      <c r="L340" s="4">
        <f t="shared" si="11"/>
        <v>0</v>
      </c>
    </row>
    <row r="341" spans="1:12">
      <c r="A341" t="s">
        <v>359</v>
      </c>
      <c r="B341" t="s">
        <v>1</v>
      </c>
      <c r="C341" t="s">
        <v>1716</v>
      </c>
      <c r="D341" t="s">
        <v>1708</v>
      </c>
      <c r="E341" t="s">
        <v>1704</v>
      </c>
      <c r="F341" t="s">
        <v>1751</v>
      </c>
      <c r="H341" t="str">
        <f>INDEX('Vensim Variables'!$B:$B,MATCH(EPS!$B341,'Vensim Variables'!$A:$A,0))</f>
        <v>g pollutant</v>
      </c>
      <c r="I341" t="str">
        <f t="shared" si="10"/>
        <v>PM10</v>
      </c>
      <c r="J341">
        <f>INDEX(NoSettings!$C:$C,MATCH(EPS!$A341,NoSettings!$A:$A,0))</f>
        <v>0</v>
      </c>
      <c r="K341">
        <f>INDEX(GWP!$C$2:$C$13,MATCH(EPS!I341,GWP!$B$2:$B$13,0))</f>
        <v>0</v>
      </c>
      <c r="L341" s="4">
        <f t="shared" si="11"/>
        <v>0</v>
      </c>
    </row>
    <row r="342" spans="1:12">
      <c r="A342" t="s">
        <v>360</v>
      </c>
      <c r="B342" t="s">
        <v>1</v>
      </c>
      <c r="C342" t="s">
        <v>1716</v>
      </c>
      <c r="D342" t="s">
        <v>1709</v>
      </c>
      <c r="E342" t="s">
        <v>1703</v>
      </c>
      <c r="F342" t="s">
        <v>1742</v>
      </c>
      <c r="H342" t="str">
        <f>INDEX('Vensim Variables'!$B:$B,MATCH(EPS!$B342,'Vensim Variables'!$A:$A,0))</f>
        <v>g pollutant</v>
      </c>
      <c r="I342" t="str">
        <f t="shared" si="10"/>
        <v>PM25</v>
      </c>
      <c r="J342">
        <f>INDEX(NoSettings!$C:$C,MATCH(EPS!$A342,NoSettings!$A:$A,0))</f>
        <v>0</v>
      </c>
      <c r="K342">
        <f>INDEX(GWP!$C$2:$C$13,MATCH(EPS!I342,GWP!$B$2:$B$13,0))</f>
        <v>0</v>
      </c>
      <c r="L342" s="4">
        <f t="shared" si="11"/>
        <v>0</v>
      </c>
    </row>
    <row r="343" spans="1:12">
      <c r="A343" t="s">
        <v>361</v>
      </c>
      <c r="B343" t="s">
        <v>1</v>
      </c>
      <c r="C343" t="s">
        <v>1716</v>
      </c>
      <c r="D343" t="s">
        <v>1709</v>
      </c>
      <c r="E343" t="s">
        <v>1703</v>
      </c>
      <c r="F343" t="s">
        <v>1743</v>
      </c>
      <c r="H343" t="str">
        <f>INDEX('Vensim Variables'!$B:$B,MATCH(EPS!$B343,'Vensim Variables'!$A:$A,0))</f>
        <v>g pollutant</v>
      </c>
      <c r="I343" t="str">
        <f t="shared" si="10"/>
        <v>PM25</v>
      </c>
      <c r="J343">
        <f>INDEX(NoSettings!$C:$C,MATCH(EPS!$A343,NoSettings!$A:$A,0))</f>
        <v>48838700</v>
      </c>
      <c r="K343">
        <f>INDEX(GWP!$C$2:$C$13,MATCH(EPS!I343,GWP!$B$2:$B$13,0))</f>
        <v>0</v>
      </c>
      <c r="L343" s="4">
        <f t="shared" si="11"/>
        <v>0</v>
      </c>
    </row>
    <row r="344" spans="1:12">
      <c r="A344" t="s">
        <v>362</v>
      </c>
      <c r="B344" t="s">
        <v>1</v>
      </c>
      <c r="C344" t="s">
        <v>1716</v>
      </c>
      <c r="D344" t="s">
        <v>1709</v>
      </c>
      <c r="E344" t="s">
        <v>1703</v>
      </c>
      <c r="F344" t="s">
        <v>1744</v>
      </c>
      <c r="H344" t="str">
        <f>INDEX('Vensim Variables'!$B:$B,MATCH(EPS!$B344,'Vensim Variables'!$A:$A,0))</f>
        <v>g pollutant</v>
      </c>
      <c r="I344" t="str">
        <f t="shared" si="10"/>
        <v>PM25</v>
      </c>
      <c r="J344">
        <f>INDEX(NoSettings!$C:$C,MATCH(EPS!$A344,NoSettings!$A:$A,0))</f>
        <v>66714300</v>
      </c>
      <c r="K344">
        <f>INDEX(GWP!$C$2:$C$13,MATCH(EPS!I344,GWP!$B$2:$B$13,0))</f>
        <v>0</v>
      </c>
      <c r="L344" s="4">
        <f t="shared" si="11"/>
        <v>0</v>
      </c>
    </row>
    <row r="345" spans="1:12">
      <c r="A345" t="s">
        <v>363</v>
      </c>
      <c r="B345" t="s">
        <v>1</v>
      </c>
      <c r="C345" t="s">
        <v>1716</v>
      </c>
      <c r="D345" t="s">
        <v>1709</v>
      </c>
      <c r="E345" t="s">
        <v>1703</v>
      </c>
      <c r="F345" t="s">
        <v>1745</v>
      </c>
      <c r="H345" t="str">
        <f>INDEX('Vensim Variables'!$B:$B,MATCH(EPS!$B345,'Vensim Variables'!$A:$A,0))</f>
        <v>g pollutant</v>
      </c>
      <c r="I345" t="str">
        <f t="shared" si="10"/>
        <v>PM25</v>
      </c>
      <c r="J345">
        <f>INDEX(NoSettings!$C:$C,MATCH(EPS!$A345,NoSettings!$A:$A,0))</f>
        <v>2019120000</v>
      </c>
      <c r="K345">
        <f>INDEX(GWP!$C$2:$C$13,MATCH(EPS!I345,GWP!$B$2:$B$13,0))</f>
        <v>0</v>
      </c>
      <c r="L345" s="4">
        <f t="shared" si="11"/>
        <v>0</v>
      </c>
    </row>
    <row r="346" spans="1:12">
      <c r="A346" t="s">
        <v>364</v>
      </c>
      <c r="B346" t="s">
        <v>1</v>
      </c>
      <c r="C346" t="s">
        <v>1716</v>
      </c>
      <c r="D346" t="s">
        <v>1709</v>
      </c>
      <c r="E346" t="s">
        <v>1703</v>
      </c>
      <c r="F346" t="s">
        <v>1746</v>
      </c>
      <c r="H346" t="str">
        <f>INDEX('Vensim Variables'!$B:$B,MATCH(EPS!$B346,'Vensim Variables'!$A:$A,0))</f>
        <v>g pollutant</v>
      </c>
      <c r="I346" t="str">
        <f t="shared" si="10"/>
        <v>PM25</v>
      </c>
      <c r="J346">
        <f>INDEX(NoSettings!$C:$C,MATCH(EPS!$A346,NoSettings!$A:$A,0))</f>
        <v>5245890</v>
      </c>
      <c r="K346">
        <f>INDEX(GWP!$C$2:$C$13,MATCH(EPS!I346,GWP!$B$2:$B$13,0))</f>
        <v>0</v>
      </c>
      <c r="L346" s="4">
        <f t="shared" si="11"/>
        <v>0</v>
      </c>
    </row>
    <row r="347" spans="1:12">
      <c r="A347" t="s">
        <v>365</v>
      </c>
      <c r="B347" t="s">
        <v>1</v>
      </c>
      <c r="C347" t="s">
        <v>1716</v>
      </c>
      <c r="D347" t="s">
        <v>1709</v>
      </c>
      <c r="E347" t="s">
        <v>1703</v>
      </c>
      <c r="F347" t="s">
        <v>1747</v>
      </c>
      <c r="H347" t="str">
        <f>INDEX('Vensim Variables'!$B:$B,MATCH(EPS!$B347,'Vensim Variables'!$A:$A,0))</f>
        <v>g pollutant</v>
      </c>
      <c r="I347" t="str">
        <f t="shared" si="10"/>
        <v>PM25</v>
      </c>
      <c r="J347">
        <f>INDEX(NoSettings!$C:$C,MATCH(EPS!$A347,NoSettings!$A:$A,0))</f>
        <v>83223000</v>
      </c>
      <c r="K347">
        <f>INDEX(GWP!$C$2:$C$13,MATCH(EPS!I347,GWP!$B$2:$B$13,0))</f>
        <v>0</v>
      </c>
      <c r="L347" s="4">
        <f t="shared" si="11"/>
        <v>0</v>
      </c>
    </row>
    <row r="348" spans="1:12">
      <c r="A348" t="s">
        <v>366</v>
      </c>
      <c r="B348" t="s">
        <v>1</v>
      </c>
      <c r="C348" t="s">
        <v>1716</v>
      </c>
      <c r="D348" t="s">
        <v>1709</v>
      </c>
      <c r="E348" t="s">
        <v>1703</v>
      </c>
      <c r="F348" t="s">
        <v>1748</v>
      </c>
      <c r="H348" t="str">
        <f>INDEX('Vensim Variables'!$B:$B,MATCH(EPS!$B348,'Vensim Variables'!$A:$A,0))</f>
        <v>g pollutant</v>
      </c>
      <c r="I348" t="str">
        <f t="shared" si="10"/>
        <v>PM25</v>
      </c>
      <c r="J348">
        <f>INDEX(NoSettings!$C:$C,MATCH(EPS!$A348,NoSettings!$A:$A,0))</f>
        <v>0</v>
      </c>
      <c r="K348">
        <f>INDEX(GWP!$C$2:$C$13,MATCH(EPS!I348,GWP!$B$2:$B$13,0))</f>
        <v>0</v>
      </c>
      <c r="L348" s="4">
        <f t="shared" si="11"/>
        <v>0</v>
      </c>
    </row>
    <row r="349" spans="1:12">
      <c r="A349" t="s">
        <v>367</v>
      </c>
      <c r="B349" t="s">
        <v>1</v>
      </c>
      <c r="C349" t="s">
        <v>1716</v>
      </c>
      <c r="D349" t="s">
        <v>1709</v>
      </c>
      <c r="E349" t="s">
        <v>1703</v>
      </c>
      <c r="F349" t="s">
        <v>1749</v>
      </c>
      <c r="H349" t="str">
        <f>INDEX('Vensim Variables'!$B:$B,MATCH(EPS!$B349,'Vensim Variables'!$A:$A,0))</f>
        <v>g pollutant</v>
      </c>
      <c r="I349" t="str">
        <f t="shared" si="10"/>
        <v>PM25</v>
      </c>
      <c r="J349">
        <f>INDEX(NoSettings!$C:$C,MATCH(EPS!$A349,NoSettings!$A:$A,0))</f>
        <v>0</v>
      </c>
      <c r="K349">
        <f>INDEX(GWP!$C$2:$C$13,MATCH(EPS!I349,GWP!$B$2:$B$13,0))</f>
        <v>0</v>
      </c>
      <c r="L349" s="4">
        <f t="shared" si="11"/>
        <v>0</v>
      </c>
    </row>
    <row r="350" spans="1:12">
      <c r="A350" t="s">
        <v>368</v>
      </c>
      <c r="B350" t="s">
        <v>1</v>
      </c>
      <c r="C350" t="s">
        <v>1716</v>
      </c>
      <c r="D350" t="s">
        <v>1709</v>
      </c>
      <c r="E350" t="s">
        <v>1703</v>
      </c>
      <c r="F350" t="s">
        <v>1750</v>
      </c>
      <c r="H350" t="str">
        <f>INDEX('Vensim Variables'!$B:$B,MATCH(EPS!$B350,'Vensim Variables'!$A:$A,0))</f>
        <v>g pollutant</v>
      </c>
      <c r="I350" t="str">
        <f t="shared" si="10"/>
        <v>PM25</v>
      </c>
      <c r="J350">
        <f>INDEX(NoSettings!$C:$C,MATCH(EPS!$A350,NoSettings!$A:$A,0))</f>
        <v>2288220</v>
      </c>
      <c r="K350">
        <f>INDEX(GWP!$C$2:$C$13,MATCH(EPS!I350,GWP!$B$2:$B$13,0))</f>
        <v>0</v>
      </c>
      <c r="L350" s="4">
        <f t="shared" si="11"/>
        <v>0</v>
      </c>
    </row>
    <row r="351" spans="1:12">
      <c r="A351" t="s">
        <v>369</v>
      </c>
      <c r="B351" t="s">
        <v>1</v>
      </c>
      <c r="C351" t="s">
        <v>1716</v>
      </c>
      <c r="D351" t="s">
        <v>1709</v>
      </c>
      <c r="E351" t="s">
        <v>1703</v>
      </c>
      <c r="F351" t="s">
        <v>1751</v>
      </c>
      <c r="H351" t="str">
        <f>INDEX('Vensim Variables'!$B:$B,MATCH(EPS!$B351,'Vensim Variables'!$A:$A,0))</f>
        <v>g pollutant</v>
      </c>
      <c r="I351" t="str">
        <f t="shared" si="10"/>
        <v>PM25</v>
      </c>
      <c r="J351">
        <f>INDEX(NoSettings!$C:$C,MATCH(EPS!$A351,NoSettings!$A:$A,0))</f>
        <v>0</v>
      </c>
      <c r="K351">
        <f>INDEX(GWP!$C$2:$C$13,MATCH(EPS!I351,GWP!$B$2:$B$13,0))</f>
        <v>0</v>
      </c>
      <c r="L351" s="4">
        <f t="shared" si="11"/>
        <v>0</v>
      </c>
    </row>
    <row r="352" spans="1:12">
      <c r="A352" t="s">
        <v>370</v>
      </c>
      <c r="B352" t="s">
        <v>1</v>
      </c>
      <c r="C352" t="s">
        <v>1716</v>
      </c>
      <c r="D352" t="s">
        <v>1709</v>
      </c>
      <c r="E352" t="s">
        <v>1704</v>
      </c>
      <c r="F352" t="s">
        <v>1742</v>
      </c>
      <c r="H352" t="str">
        <f>INDEX('Vensim Variables'!$B:$B,MATCH(EPS!$B352,'Vensim Variables'!$A:$A,0))</f>
        <v>g pollutant</v>
      </c>
      <c r="I352" t="str">
        <f t="shared" si="10"/>
        <v>PM25</v>
      </c>
      <c r="J352">
        <f>INDEX(NoSettings!$C:$C,MATCH(EPS!$A352,NoSettings!$A:$A,0))</f>
        <v>0</v>
      </c>
      <c r="K352">
        <f>INDEX(GWP!$C$2:$C$13,MATCH(EPS!I352,GWP!$B$2:$B$13,0))</f>
        <v>0</v>
      </c>
      <c r="L352" s="4">
        <f t="shared" si="11"/>
        <v>0</v>
      </c>
    </row>
    <row r="353" spans="1:12">
      <c r="A353" t="s">
        <v>371</v>
      </c>
      <c r="B353" t="s">
        <v>1</v>
      </c>
      <c r="C353" t="s">
        <v>1716</v>
      </c>
      <c r="D353" t="s">
        <v>1709</v>
      </c>
      <c r="E353" t="s">
        <v>1704</v>
      </c>
      <c r="F353" t="s">
        <v>1743</v>
      </c>
      <c r="H353" t="str">
        <f>INDEX('Vensim Variables'!$B:$B,MATCH(EPS!$B353,'Vensim Variables'!$A:$A,0))</f>
        <v>g pollutant</v>
      </c>
      <c r="I353" t="str">
        <f t="shared" si="10"/>
        <v>PM25</v>
      </c>
      <c r="J353">
        <f>INDEX(NoSettings!$C:$C,MATCH(EPS!$A353,NoSettings!$A:$A,0))</f>
        <v>104915000</v>
      </c>
      <c r="K353">
        <f>INDEX(GWP!$C$2:$C$13,MATCH(EPS!I353,GWP!$B$2:$B$13,0))</f>
        <v>0</v>
      </c>
      <c r="L353" s="4">
        <f t="shared" si="11"/>
        <v>0</v>
      </c>
    </row>
    <row r="354" spans="1:12">
      <c r="A354" t="s">
        <v>372</v>
      </c>
      <c r="B354" t="s">
        <v>1</v>
      </c>
      <c r="C354" t="s">
        <v>1716</v>
      </c>
      <c r="D354" t="s">
        <v>1709</v>
      </c>
      <c r="E354" t="s">
        <v>1704</v>
      </c>
      <c r="F354" t="s">
        <v>1744</v>
      </c>
      <c r="H354" t="str">
        <f>INDEX('Vensim Variables'!$B:$B,MATCH(EPS!$B354,'Vensim Variables'!$A:$A,0))</f>
        <v>g pollutant</v>
      </c>
      <c r="I354" t="str">
        <f t="shared" si="10"/>
        <v>PM25</v>
      </c>
      <c r="J354">
        <f>INDEX(NoSettings!$C:$C,MATCH(EPS!$A354,NoSettings!$A:$A,0))</f>
        <v>46821400</v>
      </c>
      <c r="K354">
        <f>INDEX(GWP!$C$2:$C$13,MATCH(EPS!I354,GWP!$B$2:$B$13,0))</f>
        <v>0</v>
      </c>
      <c r="L354" s="4">
        <f t="shared" si="11"/>
        <v>0</v>
      </c>
    </row>
    <row r="355" spans="1:12">
      <c r="A355" t="s">
        <v>373</v>
      </c>
      <c r="B355" t="s">
        <v>1</v>
      </c>
      <c r="C355" t="s">
        <v>1716</v>
      </c>
      <c r="D355" t="s">
        <v>1709</v>
      </c>
      <c r="E355" t="s">
        <v>1704</v>
      </c>
      <c r="F355" t="s">
        <v>1745</v>
      </c>
      <c r="H355" t="str">
        <f>INDEX('Vensim Variables'!$B:$B,MATCH(EPS!$B355,'Vensim Variables'!$A:$A,0))</f>
        <v>g pollutant</v>
      </c>
      <c r="I355" t="str">
        <f t="shared" si="10"/>
        <v>PM25</v>
      </c>
      <c r="J355">
        <f>INDEX(NoSettings!$C:$C,MATCH(EPS!$A355,NoSettings!$A:$A,0))</f>
        <v>30230000000</v>
      </c>
      <c r="K355">
        <f>INDEX(GWP!$C$2:$C$13,MATCH(EPS!I355,GWP!$B$2:$B$13,0))</f>
        <v>0</v>
      </c>
      <c r="L355" s="4">
        <f t="shared" si="11"/>
        <v>0</v>
      </c>
    </row>
    <row r="356" spans="1:12">
      <c r="A356" t="s">
        <v>374</v>
      </c>
      <c r="B356" t="s">
        <v>1</v>
      </c>
      <c r="C356" t="s">
        <v>1716</v>
      </c>
      <c r="D356" t="s">
        <v>1709</v>
      </c>
      <c r="E356" t="s">
        <v>1704</v>
      </c>
      <c r="F356" t="s">
        <v>1746</v>
      </c>
      <c r="H356" t="str">
        <f>INDEX('Vensim Variables'!$B:$B,MATCH(EPS!$B356,'Vensim Variables'!$A:$A,0))</f>
        <v>g pollutant</v>
      </c>
      <c r="I356" t="str">
        <f t="shared" si="10"/>
        <v>PM25</v>
      </c>
      <c r="J356">
        <f>INDEX(NoSettings!$C:$C,MATCH(EPS!$A356,NoSettings!$A:$A,0))</f>
        <v>3681670</v>
      </c>
      <c r="K356">
        <f>INDEX(GWP!$C$2:$C$13,MATCH(EPS!I356,GWP!$B$2:$B$13,0))</f>
        <v>0</v>
      </c>
      <c r="L356" s="4">
        <f t="shared" si="11"/>
        <v>0</v>
      </c>
    </row>
    <row r="357" spans="1:12">
      <c r="A357" t="s">
        <v>375</v>
      </c>
      <c r="B357" t="s">
        <v>1</v>
      </c>
      <c r="C357" t="s">
        <v>1716</v>
      </c>
      <c r="D357" t="s">
        <v>1709</v>
      </c>
      <c r="E357" t="s">
        <v>1704</v>
      </c>
      <c r="F357" t="s">
        <v>1747</v>
      </c>
      <c r="H357" t="str">
        <f>INDEX('Vensim Variables'!$B:$B,MATCH(EPS!$B357,'Vensim Variables'!$A:$A,0))</f>
        <v>g pollutant</v>
      </c>
      <c r="I357" t="str">
        <f t="shared" si="10"/>
        <v>PM25</v>
      </c>
      <c r="J357">
        <f>INDEX(NoSettings!$C:$C,MATCH(EPS!$A357,NoSettings!$A:$A,0))</f>
        <v>1246000000</v>
      </c>
      <c r="K357">
        <f>INDEX(GWP!$C$2:$C$13,MATCH(EPS!I357,GWP!$B$2:$B$13,0))</f>
        <v>0</v>
      </c>
      <c r="L357" s="4">
        <f t="shared" si="11"/>
        <v>0</v>
      </c>
    </row>
    <row r="358" spans="1:12">
      <c r="A358" t="s">
        <v>376</v>
      </c>
      <c r="B358" t="s">
        <v>1</v>
      </c>
      <c r="C358" t="s">
        <v>1716</v>
      </c>
      <c r="D358" t="s">
        <v>1709</v>
      </c>
      <c r="E358" t="s">
        <v>1704</v>
      </c>
      <c r="F358" t="s">
        <v>1748</v>
      </c>
      <c r="H358" t="str">
        <f>INDEX('Vensim Variables'!$B:$B,MATCH(EPS!$B358,'Vensim Variables'!$A:$A,0))</f>
        <v>g pollutant</v>
      </c>
      <c r="I358" t="str">
        <f t="shared" si="10"/>
        <v>PM25</v>
      </c>
      <c r="J358">
        <f>INDEX(NoSettings!$C:$C,MATCH(EPS!$A358,NoSettings!$A:$A,0))</f>
        <v>0</v>
      </c>
      <c r="K358">
        <f>INDEX(GWP!$C$2:$C$13,MATCH(EPS!I358,GWP!$B$2:$B$13,0))</f>
        <v>0</v>
      </c>
      <c r="L358" s="4">
        <f t="shared" si="11"/>
        <v>0</v>
      </c>
    </row>
    <row r="359" spans="1:12">
      <c r="A359" t="s">
        <v>377</v>
      </c>
      <c r="B359" t="s">
        <v>1</v>
      </c>
      <c r="C359" t="s">
        <v>1716</v>
      </c>
      <c r="D359" t="s">
        <v>1709</v>
      </c>
      <c r="E359" t="s">
        <v>1704</v>
      </c>
      <c r="F359" t="s">
        <v>1749</v>
      </c>
      <c r="H359" t="str">
        <f>INDEX('Vensim Variables'!$B:$B,MATCH(EPS!$B359,'Vensim Variables'!$A:$A,0))</f>
        <v>g pollutant</v>
      </c>
      <c r="I359" t="str">
        <f t="shared" si="10"/>
        <v>PM25</v>
      </c>
      <c r="J359">
        <f>INDEX(NoSettings!$C:$C,MATCH(EPS!$A359,NoSettings!$A:$A,0))</f>
        <v>0</v>
      </c>
      <c r="K359">
        <f>INDEX(GWP!$C$2:$C$13,MATCH(EPS!I359,GWP!$B$2:$B$13,0))</f>
        <v>0</v>
      </c>
      <c r="L359" s="4">
        <f t="shared" si="11"/>
        <v>0</v>
      </c>
    </row>
    <row r="360" spans="1:12">
      <c r="A360" t="s">
        <v>378</v>
      </c>
      <c r="B360" t="s">
        <v>1</v>
      </c>
      <c r="C360" t="s">
        <v>1716</v>
      </c>
      <c r="D360" t="s">
        <v>1709</v>
      </c>
      <c r="E360" t="s">
        <v>1704</v>
      </c>
      <c r="F360" t="s">
        <v>1750</v>
      </c>
      <c r="H360" t="str">
        <f>INDEX('Vensim Variables'!$B:$B,MATCH(EPS!$B360,'Vensim Variables'!$A:$A,0))</f>
        <v>g pollutant</v>
      </c>
      <c r="I360" t="str">
        <f t="shared" si="10"/>
        <v>PM25</v>
      </c>
      <c r="J360">
        <f>INDEX(NoSettings!$C:$C,MATCH(EPS!$A360,NoSettings!$A:$A,0))</f>
        <v>566416</v>
      </c>
      <c r="K360">
        <f>INDEX(GWP!$C$2:$C$13,MATCH(EPS!I360,GWP!$B$2:$B$13,0))</f>
        <v>0</v>
      </c>
      <c r="L360" s="4">
        <f t="shared" si="11"/>
        <v>0</v>
      </c>
    </row>
    <row r="361" spans="1:12">
      <c r="A361" t="s">
        <v>379</v>
      </c>
      <c r="B361" t="s">
        <v>1</v>
      </c>
      <c r="C361" t="s">
        <v>1716</v>
      </c>
      <c r="D361" t="s">
        <v>1709</v>
      </c>
      <c r="E361" t="s">
        <v>1704</v>
      </c>
      <c r="F361" t="s">
        <v>1751</v>
      </c>
      <c r="H361" t="str">
        <f>INDEX('Vensim Variables'!$B:$B,MATCH(EPS!$B361,'Vensim Variables'!$A:$A,0))</f>
        <v>g pollutant</v>
      </c>
      <c r="I361" t="str">
        <f t="shared" si="10"/>
        <v>PM25</v>
      </c>
      <c r="J361">
        <f>INDEX(NoSettings!$C:$C,MATCH(EPS!$A361,NoSettings!$A:$A,0))</f>
        <v>0</v>
      </c>
      <c r="K361">
        <f>INDEX(GWP!$C$2:$C$13,MATCH(EPS!I361,GWP!$B$2:$B$13,0))</f>
        <v>0</v>
      </c>
      <c r="L361" s="4">
        <f t="shared" si="11"/>
        <v>0</v>
      </c>
    </row>
    <row r="362" spans="1:12">
      <c r="A362" t="s">
        <v>380</v>
      </c>
      <c r="B362" t="s">
        <v>1</v>
      </c>
      <c r="C362" t="s">
        <v>1716</v>
      </c>
      <c r="D362" t="s">
        <v>1710</v>
      </c>
      <c r="E362" t="s">
        <v>1703</v>
      </c>
      <c r="F362" t="s">
        <v>1742</v>
      </c>
      <c r="H362" t="str">
        <f>INDEX('Vensim Variables'!$B:$B,MATCH(EPS!$B362,'Vensim Variables'!$A:$A,0))</f>
        <v>g pollutant</v>
      </c>
      <c r="I362" t="str">
        <f t="shared" si="10"/>
        <v>SOx</v>
      </c>
      <c r="J362">
        <f>INDEX(NoSettings!$C:$C,MATCH(EPS!$A362,NoSettings!$A:$A,0))</f>
        <v>0</v>
      </c>
      <c r="K362">
        <f>INDEX(GWP!$C$2:$C$13,MATCH(EPS!I362,GWP!$B$2:$B$13,0))</f>
        <v>0</v>
      </c>
      <c r="L362" s="4">
        <f t="shared" si="11"/>
        <v>0</v>
      </c>
    </row>
    <row r="363" spans="1:12">
      <c r="A363" t="s">
        <v>381</v>
      </c>
      <c r="B363" t="s">
        <v>1</v>
      </c>
      <c r="C363" t="s">
        <v>1716</v>
      </c>
      <c r="D363" t="s">
        <v>1710</v>
      </c>
      <c r="E363" t="s">
        <v>1703</v>
      </c>
      <c r="F363" t="s">
        <v>1743</v>
      </c>
      <c r="H363" t="str">
        <f>INDEX('Vensim Variables'!$B:$B,MATCH(EPS!$B363,'Vensim Variables'!$A:$A,0))</f>
        <v>g pollutant</v>
      </c>
      <c r="I363" t="str">
        <f t="shared" si="10"/>
        <v>SOx</v>
      </c>
      <c r="J363">
        <f>INDEX(NoSettings!$C:$C,MATCH(EPS!$A363,NoSettings!$A:$A,0))</f>
        <v>0</v>
      </c>
      <c r="K363">
        <f>INDEX(GWP!$C$2:$C$13,MATCH(EPS!I363,GWP!$B$2:$B$13,0))</f>
        <v>0</v>
      </c>
      <c r="L363" s="4">
        <f t="shared" si="11"/>
        <v>0</v>
      </c>
    </row>
    <row r="364" spans="1:12">
      <c r="A364" t="s">
        <v>382</v>
      </c>
      <c r="B364" t="s">
        <v>1</v>
      </c>
      <c r="C364" t="s">
        <v>1716</v>
      </c>
      <c r="D364" t="s">
        <v>1710</v>
      </c>
      <c r="E364" t="s">
        <v>1703</v>
      </c>
      <c r="F364" t="s">
        <v>1744</v>
      </c>
      <c r="H364" t="str">
        <f>INDEX('Vensim Variables'!$B:$B,MATCH(EPS!$B364,'Vensim Variables'!$A:$A,0))</f>
        <v>g pollutant</v>
      </c>
      <c r="I364" t="str">
        <f t="shared" si="10"/>
        <v>SOx</v>
      </c>
      <c r="J364">
        <f>INDEX(NoSettings!$C:$C,MATCH(EPS!$A364,NoSettings!$A:$A,0))</f>
        <v>7183440</v>
      </c>
      <c r="K364">
        <f>INDEX(GWP!$C$2:$C$13,MATCH(EPS!I364,GWP!$B$2:$B$13,0))</f>
        <v>0</v>
      </c>
      <c r="L364" s="4">
        <f t="shared" si="11"/>
        <v>0</v>
      </c>
    </row>
    <row r="365" spans="1:12">
      <c r="A365" t="s">
        <v>383</v>
      </c>
      <c r="B365" t="s">
        <v>1</v>
      </c>
      <c r="C365" t="s">
        <v>1716</v>
      </c>
      <c r="D365" t="s">
        <v>1710</v>
      </c>
      <c r="E365" t="s">
        <v>1703</v>
      </c>
      <c r="F365" t="s">
        <v>1745</v>
      </c>
      <c r="H365" t="str">
        <f>INDEX('Vensim Variables'!$B:$B,MATCH(EPS!$B365,'Vensim Variables'!$A:$A,0))</f>
        <v>g pollutant</v>
      </c>
      <c r="I365" t="str">
        <f t="shared" si="10"/>
        <v>SOx</v>
      </c>
      <c r="J365">
        <f>INDEX(NoSettings!$C:$C,MATCH(EPS!$A365,NoSettings!$A:$A,0))</f>
        <v>68021400</v>
      </c>
      <c r="K365">
        <f>INDEX(GWP!$C$2:$C$13,MATCH(EPS!I365,GWP!$B$2:$B$13,0))</f>
        <v>0</v>
      </c>
      <c r="L365" s="4">
        <f t="shared" si="11"/>
        <v>0</v>
      </c>
    </row>
    <row r="366" spans="1:12">
      <c r="A366" t="s">
        <v>384</v>
      </c>
      <c r="B366" t="s">
        <v>1</v>
      </c>
      <c r="C366" t="s">
        <v>1716</v>
      </c>
      <c r="D366" t="s">
        <v>1710</v>
      </c>
      <c r="E366" t="s">
        <v>1703</v>
      </c>
      <c r="F366" t="s">
        <v>1746</v>
      </c>
      <c r="H366" t="str">
        <f>INDEX('Vensim Variables'!$B:$B,MATCH(EPS!$B366,'Vensim Variables'!$A:$A,0))</f>
        <v>g pollutant</v>
      </c>
      <c r="I366" t="str">
        <f t="shared" si="10"/>
        <v>SOx</v>
      </c>
      <c r="J366">
        <f>INDEX(NoSettings!$C:$C,MATCH(EPS!$A366,NoSettings!$A:$A,0))</f>
        <v>564850</v>
      </c>
      <c r="K366">
        <f>INDEX(GWP!$C$2:$C$13,MATCH(EPS!I366,GWP!$B$2:$B$13,0))</f>
        <v>0</v>
      </c>
      <c r="L366" s="4">
        <f t="shared" si="11"/>
        <v>0</v>
      </c>
    </row>
    <row r="367" spans="1:12">
      <c r="A367" t="s">
        <v>385</v>
      </c>
      <c r="B367" t="s">
        <v>1</v>
      </c>
      <c r="C367" t="s">
        <v>1716</v>
      </c>
      <c r="D367" t="s">
        <v>1710</v>
      </c>
      <c r="E367" t="s">
        <v>1703</v>
      </c>
      <c r="F367" t="s">
        <v>1747</v>
      </c>
      <c r="H367" t="str">
        <f>INDEX('Vensim Variables'!$B:$B,MATCH(EPS!$B367,'Vensim Variables'!$A:$A,0))</f>
        <v>g pollutant</v>
      </c>
      <c r="I367" t="str">
        <f t="shared" si="10"/>
        <v>SOx</v>
      </c>
      <c r="J367">
        <f>INDEX(NoSettings!$C:$C,MATCH(EPS!$A367,NoSettings!$A:$A,0))</f>
        <v>2803670</v>
      </c>
      <c r="K367">
        <f>INDEX(GWP!$C$2:$C$13,MATCH(EPS!I367,GWP!$B$2:$B$13,0))</f>
        <v>0</v>
      </c>
      <c r="L367" s="4">
        <f t="shared" si="11"/>
        <v>0</v>
      </c>
    </row>
    <row r="368" spans="1:12">
      <c r="A368" t="s">
        <v>386</v>
      </c>
      <c r="B368" t="s">
        <v>1</v>
      </c>
      <c r="C368" t="s">
        <v>1716</v>
      </c>
      <c r="D368" t="s">
        <v>1710</v>
      </c>
      <c r="E368" t="s">
        <v>1703</v>
      </c>
      <c r="F368" t="s">
        <v>1748</v>
      </c>
      <c r="H368" t="str">
        <f>INDEX('Vensim Variables'!$B:$B,MATCH(EPS!$B368,'Vensim Variables'!$A:$A,0))</f>
        <v>g pollutant</v>
      </c>
      <c r="I368" t="str">
        <f t="shared" si="10"/>
        <v>SOx</v>
      </c>
      <c r="J368">
        <f>INDEX(NoSettings!$C:$C,MATCH(EPS!$A368,NoSettings!$A:$A,0))</f>
        <v>0</v>
      </c>
      <c r="K368">
        <f>INDEX(GWP!$C$2:$C$13,MATCH(EPS!I368,GWP!$B$2:$B$13,0))</f>
        <v>0</v>
      </c>
      <c r="L368" s="4">
        <f t="shared" si="11"/>
        <v>0</v>
      </c>
    </row>
    <row r="369" spans="1:12">
      <c r="A369" t="s">
        <v>387</v>
      </c>
      <c r="B369" t="s">
        <v>1</v>
      </c>
      <c r="C369" t="s">
        <v>1716</v>
      </c>
      <c r="D369" t="s">
        <v>1710</v>
      </c>
      <c r="E369" t="s">
        <v>1703</v>
      </c>
      <c r="F369" t="s">
        <v>1749</v>
      </c>
      <c r="H369" t="str">
        <f>INDEX('Vensim Variables'!$B:$B,MATCH(EPS!$B369,'Vensim Variables'!$A:$A,0))</f>
        <v>g pollutant</v>
      </c>
      <c r="I369" t="str">
        <f t="shared" si="10"/>
        <v>SOx</v>
      </c>
      <c r="J369">
        <f>INDEX(NoSettings!$C:$C,MATCH(EPS!$A369,NoSettings!$A:$A,0))</f>
        <v>0</v>
      </c>
      <c r="K369">
        <f>INDEX(GWP!$C$2:$C$13,MATCH(EPS!I369,GWP!$B$2:$B$13,0))</f>
        <v>0</v>
      </c>
      <c r="L369" s="4">
        <f t="shared" si="11"/>
        <v>0</v>
      </c>
    </row>
    <row r="370" spans="1:12">
      <c r="A370" t="s">
        <v>388</v>
      </c>
      <c r="B370" t="s">
        <v>1</v>
      </c>
      <c r="C370" t="s">
        <v>1716</v>
      </c>
      <c r="D370" t="s">
        <v>1710</v>
      </c>
      <c r="E370" t="s">
        <v>1703</v>
      </c>
      <c r="F370" t="s">
        <v>1750</v>
      </c>
      <c r="H370" t="str">
        <f>INDEX('Vensim Variables'!$B:$B,MATCH(EPS!$B370,'Vensim Variables'!$A:$A,0))</f>
        <v>g pollutant</v>
      </c>
      <c r="I370" t="str">
        <f t="shared" si="10"/>
        <v>SOx</v>
      </c>
      <c r="J370">
        <f>INDEX(NoSettings!$C:$C,MATCH(EPS!$A370,NoSettings!$A:$A,0))</f>
        <v>0</v>
      </c>
      <c r="K370">
        <f>INDEX(GWP!$C$2:$C$13,MATCH(EPS!I370,GWP!$B$2:$B$13,0))</f>
        <v>0</v>
      </c>
      <c r="L370" s="4">
        <f t="shared" si="11"/>
        <v>0</v>
      </c>
    </row>
    <row r="371" spans="1:12">
      <c r="A371" t="s">
        <v>389</v>
      </c>
      <c r="B371" t="s">
        <v>1</v>
      </c>
      <c r="C371" t="s">
        <v>1716</v>
      </c>
      <c r="D371" t="s">
        <v>1710</v>
      </c>
      <c r="E371" t="s">
        <v>1703</v>
      </c>
      <c r="F371" t="s">
        <v>1751</v>
      </c>
      <c r="H371" t="str">
        <f>INDEX('Vensim Variables'!$B:$B,MATCH(EPS!$B371,'Vensim Variables'!$A:$A,0))</f>
        <v>g pollutant</v>
      </c>
      <c r="I371" t="str">
        <f t="shared" si="10"/>
        <v>SOx</v>
      </c>
      <c r="J371">
        <f>INDEX(NoSettings!$C:$C,MATCH(EPS!$A371,NoSettings!$A:$A,0))</f>
        <v>0</v>
      </c>
      <c r="K371">
        <f>INDEX(GWP!$C$2:$C$13,MATCH(EPS!I371,GWP!$B$2:$B$13,0))</f>
        <v>0</v>
      </c>
      <c r="L371" s="4">
        <f t="shared" si="11"/>
        <v>0</v>
      </c>
    </row>
    <row r="372" spans="1:12">
      <c r="A372" t="s">
        <v>390</v>
      </c>
      <c r="B372" t="s">
        <v>1</v>
      </c>
      <c r="C372" t="s">
        <v>1716</v>
      </c>
      <c r="D372" t="s">
        <v>1710</v>
      </c>
      <c r="E372" t="s">
        <v>1704</v>
      </c>
      <c r="F372" t="s">
        <v>1742</v>
      </c>
      <c r="H372" t="str">
        <f>INDEX('Vensim Variables'!$B:$B,MATCH(EPS!$B372,'Vensim Variables'!$A:$A,0))</f>
        <v>g pollutant</v>
      </c>
      <c r="I372" t="str">
        <f t="shared" si="10"/>
        <v>SOx</v>
      </c>
      <c r="J372">
        <f>INDEX(NoSettings!$C:$C,MATCH(EPS!$A372,NoSettings!$A:$A,0))</f>
        <v>0</v>
      </c>
      <c r="K372">
        <f>INDEX(GWP!$C$2:$C$13,MATCH(EPS!I372,GWP!$B$2:$B$13,0))</f>
        <v>0</v>
      </c>
      <c r="L372" s="4">
        <f t="shared" si="11"/>
        <v>0</v>
      </c>
    </row>
    <row r="373" spans="1:12">
      <c r="A373" t="s">
        <v>391</v>
      </c>
      <c r="B373" t="s">
        <v>1</v>
      </c>
      <c r="C373" t="s">
        <v>1716</v>
      </c>
      <c r="D373" t="s">
        <v>1710</v>
      </c>
      <c r="E373" t="s">
        <v>1704</v>
      </c>
      <c r="F373" t="s">
        <v>1743</v>
      </c>
      <c r="H373" t="str">
        <f>INDEX('Vensim Variables'!$B:$B,MATCH(EPS!$B373,'Vensim Variables'!$A:$A,0))</f>
        <v>g pollutant</v>
      </c>
      <c r="I373" t="str">
        <f t="shared" si="10"/>
        <v>SOx</v>
      </c>
      <c r="J373">
        <f>INDEX(NoSettings!$C:$C,MATCH(EPS!$A373,NoSettings!$A:$A,0))</f>
        <v>0</v>
      </c>
      <c r="K373">
        <f>INDEX(GWP!$C$2:$C$13,MATCH(EPS!I373,GWP!$B$2:$B$13,0))</f>
        <v>0</v>
      </c>
      <c r="L373" s="4">
        <f t="shared" si="11"/>
        <v>0</v>
      </c>
    </row>
    <row r="374" spans="1:12">
      <c r="A374" t="s">
        <v>392</v>
      </c>
      <c r="B374" t="s">
        <v>1</v>
      </c>
      <c r="C374" t="s">
        <v>1716</v>
      </c>
      <c r="D374" t="s">
        <v>1710</v>
      </c>
      <c r="E374" t="s">
        <v>1704</v>
      </c>
      <c r="F374" t="s">
        <v>1744</v>
      </c>
      <c r="H374" t="str">
        <f>INDEX('Vensim Variables'!$B:$B,MATCH(EPS!$B374,'Vensim Variables'!$A:$A,0))</f>
        <v>g pollutant</v>
      </c>
      <c r="I374" t="str">
        <f t="shared" si="10"/>
        <v>SOx</v>
      </c>
      <c r="J374">
        <f>INDEX(NoSettings!$C:$C,MATCH(EPS!$A374,NoSettings!$A:$A,0))</f>
        <v>5041480</v>
      </c>
      <c r="K374">
        <f>INDEX(GWP!$C$2:$C$13,MATCH(EPS!I374,GWP!$B$2:$B$13,0))</f>
        <v>0</v>
      </c>
      <c r="L374" s="4">
        <f t="shared" si="11"/>
        <v>0</v>
      </c>
    </row>
    <row r="375" spans="1:12">
      <c r="A375" t="s">
        <v>393</v>
      </c>
      <c r="B375" t="s">
        <v>1</v>
      </c>
      <c r="C375" t="s">
        <v>1716</v>
      </c>
      <c r="D375" t="s">
        <v>1710</v>
      </c>
      <c r="E375" t="s">
        <v>1704</v>
      </c>
      <c r="F375" t="s">
        <v>1745</v>
      </c>
      <c r="H375" t="str">
        <f>INDEX('Vensim Variables'!$B:$B,MATCH(EPS!$B375,'Vensim Variables'!$A:$A,0))</f>
        <v>g pollutant</v>
      </c>
      <c r="I375" t="str">
        <f t="shared" si="10"/>
        <v>SOx</v>
      </c>
      <c r="J375">
        <f>INDEX(NoSettings!$C:$C,MATCH(EPS!$A375,NoSettings!$A:$A,0))</f>
        <v>1018410000</v>
      </c>
      <c r="K375">
        <f>INDEX(GWP!$C$2:$C$13,MATCH(EPS!I375,GWP!$B$2:$B$13,0))</f>
        <v>0</v>
      </c>
      <c r="L375" s="4">
        <f t="shared" si="11"/>
        <v>0</v>
      </c>
    </row>
    <row r="376" spans="1:12">
      <c r="A376" t="s">
        <v>394</v>
      </c>
      <c r="B376" t="s">
        <v>1</v>
      </c>
      <c r="C376" t="s">
        <v>1716</v>
      </c>
      <c r="D376" t="s">
        <v>1710</v>
      </c>
      <c r="E376" t="s">
        <v>1704</v>
      </c>
      <c r="F376" t="s">
        <v>1746</v>
      </c>
      <c r="H376" t="str">
        <f>INDEX('Vensim Variables'!$B:$B,MATCH(EPS!$B376,'Vensim Variables'!$A:$A,0))</f>
        <v>g pollutant</v>
      </c>
      <c r="I376" t="str">
        <f t="shared" si="10"/>
        <v>SOx</v>
      </c>
      <c r="J376">
        <f>INDEX(NoSettings!$C:$C,MATCH(EPS!$A376,NoSettings!$A:$A,0))</f>
        <v>396423</v>
      </c>
      <c r="K376">
        <f>INDEX(GWP!$C$2:$C$13,MATCH(EPS!I376,GWP!$B$2:$B$13,0))</f>
        <v>0</v>
      </c>
      <c r="L376" s="4">
        <f t="shared" si="11"/>
        <v>0</v>
      </c>
    </row>
    <row r="377" spans="1:12">
      <c r="A377" t="s">
        <v>395</v>
      </c>
      <c r="B377" t="s">
        <v>1</v>
      </c>
      <c r="C377" t="s">
        <v>1716</v>
      </c>
      <c r="D377" t="s">
        <v>1710</v>
      </c>
      <c r="E377" t="s">
        <v>1704</v>
      </c>
      <c r="F377" t="s">
        <v>1747</v>
      </c>
      <c r="H377" t="str">
        <f>INDEX('Vensim Variables'!$B:$B,MATCH(EPS!$B377,'Vensim Variables'!$A:$A,0))</f>
        <v>g pollutant</v>
      </c>
      <c r="I377" t="str">
        <f t="shared" si="10"/>
        <v>SOx</v>
      </c>
      <c r="J377">
        <f>INDEX(NoSettings!$C:$C,MATCH(EPS!$A377,NoSettings!$A:$A,0))</f>
        <v>41976200</v>
      </c>
      <c r="K377">
        <f>INDEX(GWP!$C$2:$C$13,MATCH(EPS!I377,GWP!$B$2:$B$13,0))</f>
        <v>0</v>
      </c>
      <c r="L377" s="4">
        <f t="shared" si="11"/>
        <v>0</v>
      </c>
    </row>
    <row r="378" spans="1:12">
      <c r="A378" t="s">
        <v>396</v>
      </c>
      <c r="B378" t="s">
        <v>1</v>
      </c>
      <c r="C378" t="s">
        <v>1716</v>
      </c>
      <c r="D378" t="s">
        <v>1710</v>
      </c>
      <c r="E378" t="s">
        <v>1704</v>
      </c>
      <c r="F378" t="s">
        <v>1748</v>
      </c>
      <c r="H378" t="str">
        <f>INDEX('Vensim Variables'!$B:$B,MATCH(EPS!$B378,'Vensim Variables'!$A:$A,0))</f>
        <v>g pollutant</v>
      </c>
      <c r="I378" t="str">
        <f t="shared" si="10"/>
        <v>SOx</v>
      </c>
      <c r="J378">
        <f>INDEX(NoSettings!$C:$C,MATCH(EPS!$A378,NoSettings!$A:$A,0))</f>
        <v>0</v>
      </c>
      <c r="K378">
        <f>INDEX(GWP!$C$2:$C$13,MATCH(EPS!I378,GWP!$B$2:$B$13,0))</f>
        <v>0</v>
      </c>
      <c r="L378" s="4">
        <f t="shared" si="11"/>
        <v>0</v>
      </c>
    </row>
    <row r="379" spans="1:12">
      <c r="A379" t="s">
        <v>397</v>
      </c>
      <c r="B379" t="s">
        <v>1</v>
      </c>
      <c r="C379" t="s">
        <v>1716</v>
      </c>
      <c r="D379" t="s">
        <v>1710</v>
      </c>
      <c r="E379" t="s">
        <v>1704</v>
      </c>
      <c r="F379" t="s">
        <v>1749</v>
      </c>
      <c r="H379" t="str">
        <f>INDEX('Vensim Variables'!$B:$B,MATCH(EPS!$B379,'Vensim Variables'!$A:$A,0))</f>
        <v>g pollutant</v>
      </c>
      <c r="I379" t="str">
        <f t="shared" si="10"/>
        <v>SOx</v>
      </c>
      <c r="J379">
        <f>INDEX(NoSettings!$C:$C,MATCH(EPS!$A379,NoSettings!$A:$A,0))</f>
        <v>0</v>
      </c>
      <c r="K379">
        <f>INDEX(GWP!$C$2:$C$13,MATCH(EPS!I379,GWP!$B$2:$B$13,0))</f>
        <v>0</v>
      </c>
      <c r="L379" s="4">
        <f t="shared" si="11"/>
        <v>0</v>
      </c>
    </row>
    <row r="380" spans="1:12">
      <c r="A380" t="s">
        <v>398</v>
      </c>
      <c r="B380" t="s">
        <v>1</v>
      </c>
      <c r="C380" t="s">
        <v>1716</v>
      </c>
      <c r="D380" t="s">
        <v>1710</v>
      </c>
      <c r="E380" t="s">
        <v>1704</v>
      </c>
      <c r="F380" t="s">
        <v>1750</v>
      </c>
      <c r="H380" t="str">
        <f>INDEX('Vensim Variables'!$B:$B,MATCH(EPS!$B380,'Vensim Variables'!$A:$A,0))</f>
        <v>g pollutant</v>
      </c>
      <c r="I380" t="str">
        <f t="shared" si="10"/>
        <v>SOx</v>
      </c>
      <c r="J380">
        <f>INDEX(NoSettings!$C:$C,MATCH(EPS!$A380,NoSettings!$A:$A,0))</f>
        <v>0</v>
      </c>
      <c r="K380">
        <f>INDEX(GWP!$C$2:$C$13,MATCH(EPS!I380,GWP!$B$2:$B$13,0))</f>
        <v>0</v>
      </c>
      <c r="L380" s="4">
        <f t="shared" si="11"/>
        <v>0</v>
      </c>
    </row>
    <row r="381" spans="1:12">
      <c r="A381" t="s">
        <v>399</v>
      </c>
      <c r="B381" t="s">
        <v>1</v>
      </c>
      <c r="C381" t="s">
        <v>1716</v>
      </c>
      <c r="D381" t="s">
        <v>1710</v>
      </c>
      <c r="E381" t="s">
        <v>1704</v>
      </c>
      <c r="F381" t="s">
        <v>1751</v>
      </c>
      <c r="H381" t="str">
        <f>INDEX('Vensim Variables'!$B:$B,MATCH(EPS!$B381,'Vensim Variables'!$A:$A,0))</f>
        <v>g pollutant</v>
      </c>
      <c r="I381" t="str">
        <f t="shared" si="10"/>
        <v>SOx</v>
      </c>
      <c r="J381">
        <f>INDEX(NoSettings!$C:$C,MATCH(EPS!$A381,NoSettings!$A:$A,0))</f>
        <v>0</v>
      </c>
      <c r="K381">
        <f>INDEX(GWP!$C$2:$C$13,MATCH(EPS!I381,GWP!$B$2:$B$13,0))</f>
        <v>0</v>
      </c>
      <c r="L381" s="4">
        <f t="shared" si="11"/>
        <v>0</v>
      </c>
    </row>
    <row r="382" spans="1:12">
      <c r="A382" t="s">
        <v>400</v>
      </c>
      <c r="B382" t="s">
        <v>1</v>
      </c>
      <c r="C382" t="s">
        <v>1716</v>
      </c>
      <c r="D382" t="s">
        <v>1711</v>
      </c>
      <c r="E382" t="s">
        <v>1703</v>
      </c>
      <c r="F382" t="s">
        <v>1742</v>
      </c>
      <c r="H382" t="str">
        <f>INDEX('Vensim Variables'!$B:$B,MATCH(EPS!$B382,'Vensim Variables'!$A:$A,0))</f>
        <v>g pollutant</v>
      </c>
      <c r="I382" t="str">
        <f t="shared" si="10"/>
        <v>BC</v>
      </c>
      <c r="J382">
        <f>INDEX(NoSettings!$C:$C,MATCH(EPS!$A382,NoSettings!$A:$A,0))</f>
        <v>0</v>
      </c>
      <c r="K382">
        <f>INDEX(GWP!$C$2:$C$13,MATCH(EPS!I382,GWP!$B$2:$B$13,0))</f>
        <v>0</v>
      </c>
      <c r="L382" s="4">
        <f t="shared" si="11"/>
        <v>0</v>
      </c>
    </row>
    <row r="383" spans="1:12">
      <c r="A383" t="s">
        <v>401</v>
      </c>
      <c r="B383" t="s">
        <v>1</v>
      </c>
      <c r="C383" t="s">
        <v>1716</v>
      </c>
      <c r="D383" t="s">
        <v>1711</v>
      </c>
      <c r="E383" t="s">
        <v>1703</v>
      </c>
      <c r="F383" t="s">
        <v>1743</v>
      </c>
      <c r="H383" t="str">
        <f>INDEX('Vensim Variables'!$B:$B,MATCH(EPS!$B383,'Vensim Variables'!$A:$A,0))</f>
        <v>g pollutant</v>
      </c>
      <c r="I383" t="str">
        <f t="shared" si="10"/>
        <v>BC</v>
      </c>
      <c r="J383">
        <f>INDEX(NoSettings!$C:$C,MATCH(EPS!$A383,NoSettings!$A:$A,0))</f>
        <v>3873290</v>
      </c>
      <c r="K383">
        <f>INDEX(GWP!$C$2:$C$13,MATCH(EPS!I383,GWP!$B$2:$B$13,0))</f>
        <v>0</v>
      </c>
      <c r="L383" s="4">
        <f t="shared" si="11"/>
        <v>0</v>
      </c>
    </row>
    <row r="384" spans="1:12">
      <c r="A384" t="s">
        <v>402</v>
      </c>
      <c r="B384" t="s">
        <v>1</v>
      </c>
      <c r="C384" t="s">
        <v>1716</v>
      </c>
      <c r="D384" t="s">
        <v>1711</v>
      </c>
      <c r="E384" t="s">
        <v>1703</v>
      </c>
      <c r="F384" t="s">
        <v>1744</v>
      </c>
      <c r="H384" t="str">
        <f>INDEX('Vensim Variables'!$B:$B,MATCH(EPS!$B384,'Vensim Variables'!$A:$A,0))</f>
        <v>g pollutant</v>
      </c>
      <c r="I384" t="str">
        <f t="shared" si="10"/>
        <v>BC</v>
      </c>
      <c r="J384">
        <f>INDEX(NoSettings!$C:$C,MATCH(EPS!$A384,NoSettings!$A:$A,0))</f>
        <v>4050240</v>
      </c>
      <c r="K384">
        <f>INDEX(GWP!$C$2:$C$13,MATCH(EPS!I384,GWP!$B$2:$B$13,0))</f>
        <v>0</v>
      </c>
      <c r="L384" s="4">
        <f t="shared" si="11"/>
        <v>0</v>
      </c>
    </row>
    <row r="385" spans="1:12">
      <c r="A385" t="s">
        <v>403</v>
      </c>
      <c r="B385" t="s">
        <v>1</v>
      </c>
      <c r="C385" t="s">
        <v>1716</v>
      </c>
      <c r="D385" t="s">
        <v>1711</v>
      </c>
      <c r="E385" t="s">
        <v>1703</v>
      </c>
      <c r="F385" t="s">
        <v>1745</v>
      </c>
      <c r="H385" t="str">
        <f>INDEX('Vensim Variables'!$B:$B,MATCH(EPS!$B385,'Vensim Variables'!$A:$A,0))</f>
        <v>g pollutant</v>
      </c>
      <c r="I385" t="str">
        <f t="shared" si="10"/>
        <v>BC</v>
      </c>
      <c r="J385">
        <f>INDEX(NoSettings!$C:$C,MATCH(EPS!$A385,NoSettings!$A:$A,0))</f>
        <v>1123420000</v>
      </c>
      <c r="K385">
        <f>INDEX(GWP!$C$2:$C$13,MATCH(EPS!I385,GWP!$B$2:$B$13,0))</f>
        <v>0</v>
      </c>
      <c r="L385" s="4">
        <f t="shared" si="11"/>
        <v>0</v>
      </c>
    </row>
    <row r="386" spans="1:12">
      <c r="A386" t="s">
        <v>404</v>
      </c>
      <c r="B386" t="s">
        <v>1</v>
      </c>
      <c r="C386" t="s">
        <v>1716</v>
      </c>
      <c r="D386" t="s">
        <v>1711</v>
      </c>
      <c r="E386" t="s">
        <v>1703</v>
      </c>
      <c r="F386" t="s">
        <v>1746</v>
      </c>
      <c r="H386" t="str">
        <f>INDEX('Vensim Variables'!$B:$B,MATCH(EPS!$B386,'Vensim Variables'!$A:$A,0))</f>
        <v>g pollutant</v>
      </c>
      <c r="I386" t="str">
        <f t="shared" si="10"/>
        <v>BC</v>
      </c>
      <c r="J386">
        <f>INDEX(NoSettings!$C:$C,MATCH(EPS!$A386,NoSettings!$A:$A,0))</f>
        <v>318479</v>
      </c>
      <c r="K386">
        <f>INDEX(GWP!$C$2:$C$13,MATCH(EPS!I386,GWP!$B$2:$B$13,0))</f>
        <v>0</v>
      </c>
      <c r="L386" s="4">
        <f t="shared" si="11"/>
        <v>0</v>
      </c>
    </row>
    <row r="387" spans="1:12">
      <c r="A387" t="s">
        <v>405</v>
      </c>
      <c r="B387" t="s">
        <v>1</v>
      </c>
      <c r="C387" t="s">
        <v>1716</v>
      </c>
      <c r="D387" t="s">
        <v>1711</v>
      </c>
      <c r="E387" t="s">
        <v>1703</v>
      </c>
      <c r="F387" t="s">
        <v>1747</v>
      </c>
      <c r="H387" t="str">
        <f>INDEX('Vensim Variables'!$B:$B,MATCH(EPS!$B387,'Vensim Variables'!$A:$A,0))</f>
        <v>g pollutant</v>
      </c>
      <c r="I387" t="str">
        <f t="shared" ref="I387:I450" si="12">IF(OR(C387="CO2",C387="CH4",C387="N2O",C387="F gases",C387="VOC",C387="CO",C387="NOx",C387="PM10",C387="PM25",C387="SOx",C387="BC",C387="OC"),C387,IF(OR(D387="CO2",D387="CH4",D387="N2O",D387="F gases",D387="VOC",D387="CO",D387="NOx",D387="PM10",D387="PM25",D387="SOx",D387="BC",D387="OC"),D387,IF(OR(E387="CO2",E387="CH4",E387="N2O",E387="F gases",E387="VOC",E387="CO",E387="NOx",E387="PM10",E387="PM25",E387="SOx",E387="BC",E387="OC"),E387,"NA")))</f>
        <v>BC</v>
      </c>
      <c r="J387">
        <f>INDEX(NoSettings!$C:$C,MATCH(EPS!$A387,NoSettings!$A:$A,0))</f>
        <v>46304300</v>
      </c>
      <c r="K387">
        <f>INDEX(GWP!$C$2:$C$13,MATCH(EPS!I387,GWP!$B$2:$B$13,0))</f>
        <v>0</v>
      </c>
      <c r="L387" s="4">
        <f t="shared" ref="L387:L450" si="13">IF(H387="g pollutant",K387*J387/10^12,IF(H387="MMTCO2e",J387,IF(H387="MWh",J387,0)))</f>
        <v>0</v>
      </c>
    </row>
    <row r="388" spans="1:12">
      <c r="A388" t="s">
        <v>406</v>
      </c>
      <c r="B388" t="s">
        <v>1</v>
      </c>
      <c r="C388" t="s">
        <v>1716</v>
      </c>
      <c r="D388" t="s">
        <v>1711</v>
      </c>
      <c r="E388" t="s">
        <v>1703</v>
      </c>
      <c r="F388" t="s">
        <v>1748</v>
      </c>
      <c r="H388" t="str">
        <f>INDEX('Vensim Variables'!$B:$B,MATCH(EPS!$B388,'Vensim Variables'!$A:$A,0))</f>
        <v>g pollutant</v>
      </c>
      <c r="I388" t="str">
        <f t="shared" si="12"/>
        <v>BC</v>
      </c>
      <c r="J388">
        <f>INDEX(NoSettings!$C:$C,MATCH(EPS!$A388,NoSettings!$A:$A,0))</f>
        <v>0</v>
      </c>
      <c r="K388">
        <f>INDEX(GWP!$C$2:$C$13,MATCH(EPS!I388,GWP!$B$2:$B$13,0))</f>
        <v>0</v>
      </c>
      <c r="L388" s="4">
        <f t="shared" si="13"/>
        <v>0</v>
      </c>
    </row>
    <row r="389" spans="1:12">
      <c r="A389" t="s">
        <v>407</v>
      </c>
      <c r="B389" t="s">
        <v>1</v>
      </c>
      <c r="C389" t="s">
        <v>1716</v>
      </c>
      <c r="D389" t="s">
        <v>1711</v>
      </c>
      <c r="E389" t="s">
        <v>1703</v>
      </c>
      <c r="F389" t="s">
        <v>1749</v>
      </c>
      <c r="H389" t="str">
        <f>INDEX('Vensim Variables'!$B:$B,MATCH(EPS!$B389,'Vensim Variables'!$A:$A,0))</f>
        <v>g pollutant</v>
      </c>
      <c r="I389" t="str">
        <f t="shared" si="12"/>
        <v>BC</v>
      </c>
      <c r="J389">
        <f>INDEX(NoSettings!$C:$C,MATCH(EPS!$A389,NoSettings!$A:$A,0))</f>
        <v>0</v>
      </c>
      <c r="K389">
        <f>INDEX(GWP!$C$2:$C$13,MATCH(EPS!I389,GWP!$B$2:$B$13,0))</f>
        <v>0</v>
      </c>
      <c r="L389" s="4">
        <f t="shared" si="13"/>
        <v>0</v>
      </c>
    </row>
    <row r="390" spans="1:12">
      <c r="A390" t="s">
        <v>408</v>
      </c>
      <c r="B390" t="s">
        <v>1</v>
      </c>
      <c r="C390" t="s">
        <v>1716</v>
      </c>
      <c r="D390" t="s">
        <v>1711</v>
      </c>
      <c r="E390" t="s">
        <v>1703</v>
      </c>
      <c r="F390" t="s">
        <v>1750</v>
      </c>
      <c r="H390" t="str">
        <f>INDEX('Vensim Variables'!$B:$B,MATCH(EPS!$B390,'Vensim Variables'!$A:$A,0))</f>
        <v>g pollutant</v>
      </c>
      <c r="I390" t="str">
        <f t="shared" si="12"/>
        <v>BC</v>
      </c>
      <c r="J390">
        <f>INDEX(NoSettings!$C:$C,MATCH(EPS!$A390,NoSettings!$A:$A,0))</f>
        <v>177381</v>
      </c>
      <c r="K390">
        <f>INDEX(GWP!$C$2:$C$13,MATCH(EPS!I390,GWP!$B$2:$B$13,0))</f>
        <v>0</v>
      </c>
      <c r="L390" s="4">
        <f t="shared" si="13"/>
        <v>0</v>
      </c>
    </row>
    <row r="391" spans="1:12">
      <c r="A391" t="s">
        <v>409</v>
      </c>
      <c r="B391" t="s">
        <v>1</v>
      </c>
      <c r="C391" t="s">
        <v>1716</v>
      </c>
      <c r="D391" t="s">
        <v>1711</v>
      </c>
      <c r="E391" t="s">
        <v>1703</v>
      </c>
      <c r="F391" t="s">
        <v>1751</v>
      </c>
      <c r="H391" t="str">
        <f>INDEX('Vensim Variables'!$B:$B,MATCH(EPS!$B391,'Vensim Variables'!$A:$A,0))</f>
        <v>g pollutant</v>
      </c>
      <c r="I391" t="str">
        <f t="shared" si="12"/>
        <v>BC</v>
      </c>
      <c r="J391">
        <f>INDEX(NoSettings!$C:$C,MATCH(EPS!$A391,NoSettings!$A:$A,0))</f>
        <v>0</v>
      </c>
      <c r="K391">
        <f>INDEX(GWP!$C$2:$C$13,MATCH(EPS!I391,GWP!$B$2:$B$13,0))</f>
        <v>0</v>
      </c>
      <c r="L391" s="4">
        <f t="shared" si="13"/>
        <v>0</v>
      </c>
    </row>
    <row r="392" spans="1:12">
      <c r="A392" t="s">
        <v>410</v>
      </c>
      <c r="B392" t="s">
        <v>1</v>
      </c>
      <c r="C392" t="s">
        <v>1716</v>
      </c>
      <c r="D392" t="s">
        <v>1711</v>
      </c>
      <c r="E392" t="s">
        <v>1704</v>
      </c>
      <c r="F392" t="s">
        <v>1742</v>
      </c>
      <c r="H392" t="str">
        <f>INDEX('Vensim Variables'!$B:$B,MATCH(EPS!$B392,'Vensim Variables'!$A:$A,0))</f>
        <v>g pollutant</v>
      </c>
      <c r="I392" t="str">
        <f t="shared" si="12"/>
        <v>BC</v>
      </c>
      <c r="J392">
        <f>INDEX(NoSettings!$C:$C,MATCH(EPS!$A392,NoSettings!$A:$A,0))</f>
        <v>0</v>
      </c>
      <c r="K392">
        <f>INDEX(GWP!$C$2:$C$13,MATCH(EPS!I392,GWP!$B$2:$B$13,0))</f>
        <v>0</v>
      </c>
      <c r="L392" s="4">
        <f t="shared" si="13"/>
        <v>0</v>
      </c>
    </row>
    <row r="393" spans="1:12">
      <c r="A393" t="s">
        <v>411</v>
      </c>
      <c r="B393" t="s">
        <v>1</v>
      </c>
      <c r="C393" t="s">
        <v>1716</v>
      </c>
      <c r="D393" t="s">
        <v>1711</v>
      </c>
      <c r="E393" t="s">
        <v>1704</v>
      </c>
      <c r="F393" t="s">
        <v>1743</v>
      </c>
      <c r="H393" t="str">
        <f>INDEX('Vensim Variables'!$B:$B,MATCH(EPS!$B393,'Vensim Variables'!$A:$A,0))</f>
        <v>g pollutant</v>
      </c>
      <c r="I393" t="str">
        <f t="shared" si="12"/>
        <v>BC</v>
      </c>
      <c r="J393">
        <f>INDEX(NoSettings!$C:$C,MATCH(EPS!$A393,NoSettings!$A:$A,0))</f>
        <v>8320600</v>
      </c>
      <c r="K393">
        <f>INDEX(GWP!$C$2:$C$13,MATCH(EPS!I393,GWP!$B$2:$B$13,0))</f>
        <v>0</v>
      </c>
      <c r="L393" s="4">
        <f t="shared" si="13"/>
        <v>0</v>
      </c>
    </row>
    <row r="394" spans="1:12">
      <c r="A394" t="s">
        <v>412</v>
      </c>
      <c r="B394" t="s">
        <v>1</v>
      </c>
      <c r="C394" t="s">
        <v>1716</v>
      </c>
      <c r="D394" t="s">
        <v>1711</v>
      </c>
      <c r="E394" t="s">
        <v>1704</v>
      </c>
      <c r="F394" t="s">
        <v>1744</v>
      </c>
      <c r="H394" t="str">
        <f>INDEX('Vensim Variables'!$B:$B,MATCH(EPS!$B394,'Vensim Variables'!$A:$A,0))</f>
        <v>g pollutant</v>
      </c>
      <c r="I394" t="str">
        <f t="shared" si="12"/>
        <v>BC</v>
      </c>
      <c r="J394">
        <f>INDEX(NoSettings!$C:$C,MATCH(EPS!$A394,NoSettings!$A:$A,0))</f>
        <v>2842540</v>
      </c>
      <c r="K394">
        <f>INDEX(GWP!$C$2:$C$13,MATCH(EPS!I394,GWP!$B$2:$B$13,0))</f>
        <v>0</v>
      </c>
      <c r="L394" s="4">
        <f t="shared" si="13"/>
        <v>0</v>
      </c>
    </row>
    <row r="395" spans="1:12">
      <c r="A395" t="s">
        <v>413</v>
      </c>
      <c r="B395" t="s">
        <v>1</v>
      </c>
      <c r="C395" t="s">
        <v>1716</v>
      </c>
      <c r="D395" t="s">
        <v>1711</v>
      </c>
      <c r="E395" t="s">
        <v>1704</v>
      </c>
      <c r="F395" t="s">
        <v>1745</v>
      </c>
      <c r="H395" t="str">
        <f>INDEX('Vensim Variables'!$B:$B,MATCH(EPS!$B395,'Vensim Variables'!$A:$A,0))</f>
        <v>g pollutant</v>
      </c>
      <c r="I395" t="str">
        <f t="shared" si="12"/>
        <v>BC</v>
      </c>
      <c r="J395">
        <f>INDEX(NoSettings!$C:$C,MATCH(EPS!$A395,NoSettings!$A:$A,0))</f>
        <v>16819600000</v>
      </c>
      <c r="K395">
        <f>INDEX(GWP!$C$2:$C$13,MATCH(EPS!I395,GWP!$B$2:$B$13,0))</f>
        <v>0</v>
      </c>
      <c r="L395" s="4">
        <f t="shared" si="13"/>
        <v>0</v>
      </c>
    </row>
    <row r="396" spans="1:12">
      <c r="A396" t="s">
        <v>414</v>
      </c>
      <c r="B396" t="s">
        <v>1</v>
      </c>
      <c r="C396" t="s">
        <v>1716</v>
      </c>
      <c r="D396" t="s">
        <v>1711</v>
      </c>
      <c r="E396" t="s">
        <v>1704</v>
      </c>
      <c r="F396" t="s">
        <v>1746</v>
      </c>
      <c r="H396" t="str">
        <f>INDEX('Vensim Variables'!$B:$B,MATCH(EPS!$B396,'Vensim Variables'!$A:$A,0))</f>
        <v>g pollutant</v>
      </c>
      <c r="I396" t="str">
        <f t="shared" si="12"/>
        <v>BC</v>
      </c>
      <c r="J396">
        <f>INDEX(NoSettings!$C:$C,MATCH(EPS!$A396,NoSettings!$A:$A,0))</f>
        <v>223515</v>
      </c>
      <c r="K396">
        <f>INDEX(GWP!$C$2:$C$13,MATCH(EPS!I396,GWP!$B$2:$B$13,0))</f>
        <v>0</v>
      </c>
      <c r="L396" s="4">
        <f t="shared" si="13"/>
        <v>0</v>
      </c>
    </row>
    <row r="397" spans="1:12">
      <c r="A397" t="s">
        <v>415</v>
      </c>
      <c r="B397" t="s">
        <v>1</v>
      </c>
      <c r="C397" t="s">
        <v>1716</v>
      </c>
      <c r="D397" t="s">
        <v>1711</v>
      </c>
      <c r="E397" t="s">
        <v>1704</v>
      </c>
      <c r="F397" t="s">
        <v>1747</v>
      </c>
      <c r="H397" t="str">
        <f>INDEX('Vensim Variables'!$B:$B,MATCH(EPS!$B397,'Vensim Variables'!$A:$A,0))</f>
        <v>g pollutant</v>
      </c>
      <c r="I397" t="str">
        <f t="shared" si="12"/>
        <v>BC</v>
      </c>
      <c r="J397">
        <f>INDEX(NoSettings!$C:$C,MATCH(EPS!$A397,NoSettings!$A:$A,0))</f>
        <v>693263000</v>
      </c>
      <c r="K397">
        <f>INDEX(GWP!$C$2:$C$13,MATCH(EPS!I397,GWP!$B$2:$B$13,0))</f>
        <v>0</v>
      </c>
      <c r="L397" s="4">
        <f t="shared" si="13"/>
        <v>0</v>
      </c>
    </row>
    <row r="398" spans="1:12">
      <c r="A398" t="s">
        <v>416</v>
      </c>
      <c r="B398" t="s">
        <v>1</v>
      </c>
      <c r="C398" t="s">
        <v>1716</v>
      </c>
      <c r="D398" t="s">
        <v>1711</v>
      </c>
      <c r="E398" t="s">
        <v>1704</v>
      </c>
      <c r="F398" t="s">
        <v>1748</v>
      </c>
      <c r="H398" t="str">
        <f>INDEX('Vensim Variables'!$B:$B,MATCH(EPS!$B398,'Vensim Variables'!$A:$A,0))</f>
        <v>g pollutant</v>
      </c>
      <c r="I398" t="str">
        <f t="shared" si="12"/>
        <v>BC</v>
      </c>
      <c r="J398">
        <f>INDEX(NoSettings!$C:$C,MATCH(EPS!$A398,NoSettings!$A:$A,0))</f>
        <v>0</v>
      </c>
      <c r="K398">
        <f>INDEX(GWP!$C$2:$C$13,MATCH(EPS!I398,GWP!$B$2:$B$13,0))</f>
        <v>0</v>
      </c>
      <c r="L398" s="4">
        <f t="shared" si="13"/>
        <v>0</v>
      </c>
    </row>
    <row r="399" spans="1:12">
      <c r="A399" t="s">
        <v>417</v>
      </c>
      <c r="B399" t="s">
        <v>1</v>
      </c>
      <c r="C399" t="s">
        <v>1716</v>
      </c>
      <c r="D399" t="s">
        <v>1711</v>
      </c>
      <c r="E399" t="s">
        <v>1704</v>
      </c>
      <c r="F399" t="s">
        <v>1749</v>
      </c>
      <c r="H399" t="str">
        <f>INDEX('Vensim Variables'!$B:$B,MATCH(EPS!$B399,'Vensim Variables'!$A:$A,0))</f>
        <v>g pollutant</v>
      </c>
      <c r="I399" t="str">
        <f t="shared" si="12"/>
        <v>BC</v>
      </c>
      <c r="J399">
        <f>INDEX(NoSettings!$C:$C,MATCH(EPS!$A399,NoSettings!$A:$A,0))</f>
        <v>0</v>
      </c>
      <c r="K399">
        <f>INDEX(GWP!$C$2:$C$13,MATCH(EPS!I399,GWP!$B$2:$B$13,0))</f>
        <v>0</v>
      </c>
      <c r="L399" s="4">
        <f t="shared" si="13"/>
        <v>0</v>
      </c>
    </row>
    <row r="400" spans="1:12">
      <c r="A400" t="s">
        <v>418</v>
      </c>
      <c r="B400" t="s">
        <v>1</v>
      </c>
      <c r="C400" t="s">
        <v>1716</v>
      </c>
      <c r="D400" t="s">
        <v>1711</v>
      </c>
      <c r="E400" t="s">
        <v>1704</v>
      </c>
      <c r="F400" t="s">
        <v>1750</v>
      </c>
      <c r="H400" t="str">
        <f>INDEX('Vensim Variables'!$B:$B,MATCH(EPS!$B400,'Vensim Variables'!$A:$A,0))</f>
        <v>g pollutant</v>
      </c>
      <c r="I400" t="str">
        <f t="shared" si="12"/>
        <v>BC</v>
      </c>
      <c r="J400">
        <f>INDEX(NoSettings!$C:$C,MATCH(EPS!$A400,NoSettings!$A:$A,0))</f>
        <v>43908.2</v>
      </c>
      <c r="K400">
        <f>INDEX(GWP!$C$2:$C$13,MATCH(EPS!I400,GWP!$B$2:$B$13,0))</f>
        <v>0</v>
      </c>
      <c r="L400" s="4">
        <f t="shared" si="13"/>
        <v>0</v>
      </c>
    </row>
    <row r="401" spans="1:12">
      <c r="A401" t="s">
        <v>419</v>
      </c>
      <c r="B401" t="s">
        <v>1</v>
      </c>
      <c r="C401" t="s">
        <v>1716</v>
      </c>
      <c r="D401" t="s">
        <v>1711</v>
      </c>
      <c r="E401" t="s">
        <v>1704</v>
      </c>
      <c r="F401" t="s">
        <v>1751</v>
      </c>
      <c r="H401" t="str">
        <f>INDEX('Vensim Variables'!$B:$B,MATCH(EPS!$B401,'Vensim Variables'!$A:$A,0))</f>
        <v>g pollutant</v>
      </c>
      <c r="I401" t="str">
        <f t="shared" si="12"/>
        <v>BC</v>
      </c>
      <c r="J401">
        <f>INDEX(NoSettings!$C:$C,MATCH(EPS!$A401,NoSettings!$A:$A,0))</f>
        <v>0</v>
      </c>
      <c r="K401">
        <f>INDEX(GWP!$C$2:$C$13,MATCH(EPS!I401,GWP!$B$2:$B$13,0))</f>
        <v>0</v>
      </c>
      <c r="L401" s="4">
        <f t="shared" si="13"/>
        <v>0</v>
      </c>
    </row>
    <row r="402" spans="1:12">
      <c r="A402" t="s">
        <v>420</v>
      </c>
      <c r="B402" t="s">
        <v>1</v>
      </c>
      <c r="C402" t="s">
        <v>1716</v>
      </c>
      <c r="D402" t="s">
        <v>1712</v>
      </c>
      <c r="E402" t="s">
        <v>1703</v>
      </c>
      <c r="F402" t="s">
        <v>1742</v>
      </c>
      <c r="H402" t="str">
        <f>INDEX('Vensim Variables'!$B:$B,MATCH(EPS!$B402,'Vensim Variables'!$A:$A,0))</f>
        <v>g pollutant</v>
      </c>
      <c r="I402" t="str">
        <f t="shared" si="12"/>
        <v>OC</v>
      </c>
      <c r="J402">
        <f>INDEX(NoSettings!$C:$C,MATCH(EPS!$A402,NoSettings!$A:$A,0))</f>
        <v>0</v>
      </c>
      <c r="K402">
        <f>INDEX(GWP!$C$2:$C$13,MATCH(EPS!I402,GWP!$B$2:$B$13,0))</f>
        <v>0</v>
      </c>
      <c r="L402" s="4">
        <f t="shared" si="13"/>
        <v>0</v>
      </c>
    </row>
    <row r="403" spans="1:12">
      <c r="A403" t="s">
        <v>421</v>
      </c>
      <c r="B403" t="s">
        <v>1</v>
      </c>
      <c r="C403" t="s">
        <v>1716</v>
      </c>
      <c r="D403" t="s">
        <v>1712</v>
      </c>
      <c r="E403" t="s">
        <v>1703</v>
      </c>
      <c r="F403" t="s">
        <v>1743</v>
      </c>
      <c r="H403" t="str">
        <f>INDEX('Vensim Variables'!$B:$B,MATCH(EPS!$B403,'Vensim Variables'!$A:$A,0))</f>
        <v>g pollutant</v>
      </c>
      <c r="I403" t="str">
        <f t="shared" si="12"/>
        <v>OC</v>
      </c>
      <c r="J403">
        <f>INDEX(NoSettings!$C:$C,MATCH(EPS!$A403,NoSettings!$A:$A,0))</f>
        <v>7042350</v>
      </c>
      <c r="K403">
        <f>INDEX(GWP!$C$2:$C$13,MATCH(EPS!I403,GWP!$B$2:$B$13,0))</f>
        <v>0</v>
      </c>
      <c r="L403" s="4">
        <f t="shared" si="13"/>
        <v>0</v>
      </c>
    </row>
    <row r="404" spans="1:12">
      <c r="A404" t="s">
        <v>422</v>
      </c>
      <c r="B404" t="s">
        <v>1</v>
      </c>
      <c r="C404" t="s">
        <v>1716</v>
      </c>
      <c r="D404" t="s">
        <v>1712</v>
      </c>
      <c r="E404" t="s">
        <v>1703</v>
      </c>
      <c r="F404" t="s">
        <v>1744</v>
      </c>
      <c r="H404" t="str">
        <f>INDEX('Vensim Variables'!$B:$B,MATCH(EPS!$B404,'Vensim Variables'!$A:$A,0))</f>
        <v>g pollutant</v>
      </c>
      <c r="I404" t="str">
        <f t="shared" si="12"/>
        <v>OC</v>
      </c>
      <c r="J404">
        <f>INDEX(NoSettings!$C:$C,MATCH(EPS!$A404,NoSettings!$A:$A,0))</f>
        <v>22161700</v>
      </c>
      <c r="K404">
        <f>INDEX(GWP!$C$2:$C$13,MATCH(EPS!I404,GWP!$B$2:$B$13,0))</f>
        <v>0</v>
      </c>
      <c r="L404" s="4">
        <f t="shared" si="13"/>
        <v>0</v>
      </c>
    </row>
    <row r="405" spans="1:12">
      <c r="A405" t="s">
        <v>423</v>
      </c>
      <c r="B405" t="s">
        <v>1</v>
      </c>
      <c r="C405" t="s">
        <v>1716</v>
      </c>
      <c r="D405" t="s">
        <v>1712</v>
      </c>
      <c r="E405" t="s">
        <v>1703</v>
      </c>
      <c r="F405" t="s">
        <v>1745</v>
      </c>
      <c r="H405" t="str">
        <f>INDEX('Vensim Variables'!$B:$B,MATCH(EPS!$B405,'Vensim Variables'!$A:$A,0))</f>
        <v>g pollutant</v>
      </c>
      <c r="I405" t="str">
        <f t="shared" si="12"/>
        <v>OC</v>
      </c>
      <c r="J405">
        <f>INDEX(NoSettings!$C:$C,MATCH(EPS!$A405,NoSettings!$A:$A,0))</f>
        <v>477744000</v>
      </c>
      <c r="K405">
        <f>INDEX(GWP!$C$2:$C$13,MATCH(EPS!I405,GWP!$B$2:$B$13,0))</f>
        <v>0</v>
      </c>
      <c r="L405" s="4">
        <f t="shared" si="13"/>
        <v>0</v>
      </c>
    </row>
    <row r="406" spans="1:12">
      <c r="A406" t="s">
        <v>424</v>
      </c>
      <c r="B406" t="s">
        <v>1</v>
      </c>
      <c r="C406" t="s">
        <v>1716</v>
      </c>
      <c r="D406" t="s">
        <v>1712</v>
      </c>
      <c r="E406" t="s">
        <v>1703</v>
      </c>
      <c r="F406" t="s">
        <v>1746</v>
      </c>
      <c r="H406" t="str">
        <f>INDEX('Vensim Variables'!$B:$B,MATCH(EPS!$B406,'Vensim Variables'!$A:$A,0))</f>
        <v>g pollutant</v>
      </c>
      <c r="I406" t="str">
        <f t="shared" si="12"/>
        <v>OC</v>
      </c>
      <c r="J406">
        <f>INDEX(NoSettings!$C:$C,MATCH(EPS!$A406,NoSettings!$A:$A,0))</f>
        <v>1742620</v>
      </c>
      <c r="K406">
        <f>INDEX(GWP!$C$2:$C$13,MATCH(EPS!I406,GWP!$B$2:$B$13,0))</f>
        <v>0</v>
      </c>
      <c r="L406" s="4">
        <f t="shared" si="13"/>
        <v>0</v>
      </c>
    </row>
    <row r="407" spans="1:12">
      <c r="A407" t="s">
        <v>425</v>
      </c>
      <c r="B407" t="s">
        <v>1</v>
      </c>
      <c r="C407" t="s">
        <v>1716</v>
      </c>
      <c r="D407" t="s">
        <v>1712</v>
      </c>
      <c r="E407" t="s">
        <v>1703</v>
      </c>
      <c r="F407" t="s">
        <v>1747</v>
      </c>
      <c r="H407" t="str">
        <f>INDEX('Vensim Variables'!$B:$B,MATCH(EPS!$B407,'Vensim Variables'!$A:$A,0))</f>
        <v>g pollutant</v>
      </c>
      <c r="I407" t="str">
        <f t="shared" si="12"/>
        <v>OC</v>
      </c>
      <c r="J407">
        <f>INDEX(NoSettings!$C:$C,MATCH(EPS!$A407,NoSettings!$A:$A,0))</f>
        <v>19691400</v>
      </c>
      <c r="K407">
        <f>INDEX(GWP!$C$2:$C$13,MATCH(EPS!I407,GWP!$B$2:$B$13,0))</f>
        <v>0</v>
      </c>
      <c r="L407" s="4">
        <f t="shared" si="13"/>
        <v>0</v>
      </c>
    </row>
    <row r="408" spans="1:12">
      <c r="A408" t="s">
        <v>426</v>
      </c>
      <c r="B408" t="s">
        <v>1</v>
      </c>
      <c r="C408" t="s">
        <v>1716</v>
      </c>
      <c r="D408" t="s">
        <v>1712</v>
      </c>
      <c r="E408" t="s">
        <v>1703</v>
      </c>
      <c r="F408" t="s">
        <v>1748</v>
      </c>
      <c r="H408" t="str">
        <f>INDEX('Vensim Variables'!$B:$B,MATCH(EPS!$B408,'Vensim Variables'!$A:$A,0))</f>
        <v>g pollutant</v>
      </c>
      <c r="I408" t="str">
        <f t="shared" si="12"/>
        <v>OC</v>
      </c>
      <c r="J408">
        <f>INDEX(NoSettings!$C:$C,MATCH(EPS!$A408,NoSettings!$A:$A,0))</f>
        <v>0</v>
      </c>
      <c r="K408">
        <f>INDEX(GWP!$C$2:$C$13,MATCH(EPS!I408,GWP!$B$2:$B$13,0))</f>
        <v>0</v>
      </c>
      <c r="L408" s="4">
        <f t="shared" si="13"/>
        <v>0</v>
      </c>
    </row>
    <row r="409" spans="1:12">
      <c r="A409" t="s">
        <v>427</v>
      </c>
      <c r="B409" t="s">
        <v>1</v>
      </c>
      <c r="C409" t="s">
        <v>1716</v>
      </c>
      <c r="D409" t="s">
        <v>1712</v>
      </c>
      <c r="E409" t="s">
        <v>1703</v>
      </c>
      <c r="F409" t="s">
        <v>1749</v>
      </c>
      <c r="H409" t="str">
        <f>INDEX('Vensim Variables'!$B:$B,MATCH(EPS!$B409,'Vensim Variables'!$A:$A,0))</f>
        <v>g pollutant</v>
      </c>
      <c r="I409" t="str">
        <f t="shared" si="12"/>
        <v>OC</v>
      </c>
      <c r="J409">
        <f>INDEX(NoSettings!$C:$C,MATCH(EPS!$A409,NoSettings!$A:$A,0))</f>
        <v>0</v>
      </c>
      <c r="K409">
        <f>INDEX(GWP!$C$2:$C$13,MATCH(EPS!I409,GWP!$B$2:$B$13,0))</f>
        <v>0</v>
      </c>
      <c r="L409" s="4">
        <f t="shared" si="13"/>
        <v>0</v>
      </c>
    </row>
    <row r="410" spans="1:12">
      <c r="A410" t="s">
        <v>428</v>
      </c>
      <c r="B410" t="s">
        <v>1</v>
      </c>
      <c r="C410" t="s">
        <v>1716</v>
      </c>
      <c r="D410" t="s">
        <v>1712</v>
      </c>
      <c r="E410" t="s">
        <v>1703</v>
      </c>
      <c r="F410" t="s">
        <v>1750</v>
      </c>
      <c r="H410" t="str">
        <f>INDEX('Vensim Variables'!$B:$B,MATCH(EPS!$B410,'Vensim Variables'!$A:$A,0))</f>
        <v>g pollutant</v>
      </c>
      <c r="I410" t="str">
        <f t="shared" si="12"/>
        <v>OC</v>
      </c>
      <c r="J410">
        <f>INDEX(NoSettings!$C:$C,MATCH(EPS!$A410,NoSettings!$A:$A,0))</f>
        <v>328155</v>
      </c>
      <c r="K410">
        <f>INDEX(GWP!$C$2:$C$13,MATCH(EPS!I410,GWP!$B$2:$B$13,0))</f>
        <v>0</v>
      </c>
      <c r="L410" s="4">
        <f t="shared" si="13"/>
        <v>0</v>
      </c>
    </row>
    <row r="411" spans="1:12">
      <c r="A411" t="s">
        <v>429</v>
      </c>
      <c r="B411" t="s">
        <v>1</v>
      </c>
      <c r="C411" t="s">
        <v>1716</v>
      </c>
      <c r="D411" t="s">
        <v>1712</v>
      </c>
      <c r="E411" t="s">
        <v>1703</v>
      </c>
      <c r="F411" t="s">
        <v>1751</v>
      </c>
      <c r="H411" t="str">
        <f>INDEX('Vensim Variables'!$B:$B,MATCH(EPS!$B411,'Vensim Variables'!$A:$A,0))</f>
        <v>g pollutant</v>
      </c>
      <c r="I411" t="str">
        <f t="shared" si="12"/>
        <v>OC</v>
      </c>
      <c r="J411">
        <f>INDEX(NoSettings!$C:$C,MATCH(EPS!$A411,NoSettings!$A:$A,0))</f>
        <v>0</v>
      </c>
      <c r="K411">
        <f>INDEX(GWP!$C$2:$C$13,MATCH(EPS!I411,GWP!$B$2:$B$13,0))</f>
        <v>0</v>
      </c>
      <c r="L411" s="4">
        <f t="shared" si="13"/>
        <v>0</v>
      </c>
    </row>
    <row r="412" spans="1:12">
      <c r="A412" t="s">
        <v>430</v>
      </c>
      <c r="B412" t="s">
        <v>1</v>
      </c>
      <c r="C412" t="s">
        <v>1716</v>
      </c>
      <c r="D412" t="s">
        <v>1712</v>
      </c>
      <c r="E412" t="s">
        <v>1704</v>
      </c>
      <c r="F412" t="s">
        <v>1742</v>
      </c>
      <c r="H412" t="str">
        <f>INDEX('Vensim Variables'!$B:$B,MATCH(EPS!$B412,'Vensim Variables'!$A:$A,0))</f>
        <v>g pollutant</v>
      </c>
      <c r="I412" t="str">
        <f t="shared" si="12"/>
        <v>OC</v>
      </c>
      <c r="J412">
        <f>INDEX(NoSettings!$C:$C,MATCH(EPS!$A412,NoSettings!$A:$A,0))</f>
        <v>0</v>
      </c>
      <c r="K412">
        <f>INDEX(GWP!$C$2:$C$13,MATCH(EPS!I412,GWP!$B$2:$B$13,0))</f>
        <v>0</v>
      </c>
      <c r="L412" s="4">
        <f t="shared" si="13"/>
        <v>0</v>
      </c>
    </row>
    <row r="413" spans="1:12">
      <c r="A413" t="s">
        <v>431</v>
      </c>
      <c r="B413" t="s">
        <v>1</v>
      </c>
      <c r="C413" t="s">
        <v>1716</v>
      </c>
      <c r="D413" t="s">
        <v>1712</v>
      </c>
      <c r="E413" t="s">
        <v>1704</v>
      </c>
      <c r="F413" t="s">
        <v>1743</v>
      </c>
      <c r="H413" t="str">
        <f>INDEX('Vensim Variables'!$B:$B,MATCH(EPS!$B413,'Vensim Variables'!$A:$A,0))</f>
        <v>g pollutant</v>
      </c>
      <c r="I413" t="str">
        <f t="shared" si="12"/>
        <v>OC</v>
      </c>
      <c r="J413">
        <f>INDEX(NoSettings!$C:$C,MATCH(EPS!$A413,NoSettings!$A:$A,0))</f>
        <v>15128400</v>
      </c>
      <c r="K413">
        <f>INDEX(GWP!$C$2:$C$13,MATCH(EPS!I413,GWP!$B$2:$B$13,0))</f>
        <v>0</v>
      </c>
      <c r="L413" s="4">
        <f t="shared" si="13"/>
        <v>0</v>
      </c>
    </row>
    <row r="414" spans="1:12">
      <c r="A414" t="s">
        <v>432</v>
      </c>
      <c r="B414" t="s">
        <v>1</v>
      </c>
      <c r="C414" t="s">
        <v>1716</v>
      </c>
      <c r="D414" t="s">
        <v>1712</v>
      </c>
      <c r="E414" t="s">
        <v>1704</v>
      </c>
      <c r="F414" t="s">
        <v>1744</v>
      </c>
      <c r="H414" t="str">
        <f>INDEX('Vensim Variables'!$B:$B,MATCH(EPS!$B414,'Vensim Variables'!$A:$A,0))</f>
        <v>g pollutant</v>
      </c>
      <c r="I414" t="str">
        <f t="shared" si="12"/>
        <v>OC</v>
      </c>
      <c r="J414">
        <f>INDEX(NoSettings!$C:$C,MATCH(EPS!$A414,NoSettings!$A:$A,0))</f>
        <v>15553500</v>
      </c>
      <c r="K414">
        <f>INDEX(GWP!$C$2:$C$13,MATCH(EPS!I414,GWP!$B$2:$B$13,0))</f>
        <v>0</v>
      </c>
      <c r="L414" s="4">
        <f t="shared" si="13"/>
        <v>0</v>
      </c>
    </row>
    <row r="415" spans="1:12">
      <c r="A415" t="s">
        <v>433</v>
      </c>
      <c r="B415" t="s">
        <v>1</v>
      </c>
      <c r="C415" t="s">
        <v>1716</v>
      </c>
      <c r="D415" t="s">
        <v>1712</v>
      </c>
      <c r="E415" t="s">
        <v>1704</v>
      </c>
      <c r="F415" t="s">
        <v>1745</v>
      </c>
      <c r="H415" t="str">
        <f>INDEX('Vensim Variables'!$B:$B,MATCH(EPS!$B415,'Vensim Variables'!$A:$A,0))</f>
        <v>g pollutant</v>
      </c>
      <c r="I415" t="str">
        <f t="shared" si="12"/>
        <v>OC</v>
      </c>
      <c r="J415">
        <f>INDEX(NoSettings!$C:$C,MATCH(EPS!$A415,NoSettings!$A:$A,0))</f>
        <v>7152720000</v>
      </c>
      <c r="K415">
        <f>INDEX(GWP!$C$2:$C$13,MATCH(EPS!I415,GWP!$B$2:$B$13,0))</f>
        <v>0</v>
      </c>
      <c r="L415" s="4">
        <f t="shared" si="13"/>
        <v>0</v>
      </c>
    </row>
    <row r="416" spans="1:12">
      <c r="A416" t="s">
        <v>434</v>
      </c>
      <c r="B416" t="s">
        <v>1</v>
      </c>
      <c r="C416" t="s">
        <v>1716</v>
      </c>
      <c r="D416" t="s">
        <v>1712</v>
      </c>
      <c r="E416" t="s">
        <v>1704</v>
      </c>
      <c r="F416" t="s">
        <v>1746</v>
      </c>
      <c r="H416" t="str">
        <f>INDEX('Vensim Variables'!$B:$B,MATCH(EPS!$B416,'Vensim Variables'!$A:$A,0))</f>
        <v>g pollutant</v>
      </c>
      <c r="I416" t="str">
        <f t="shared" si="12"/>
        <v>OC</v>
      </c>
      <c r="J416">
        <f>INDEX(NoSettings!$C:$C,MATCH(EPS!$A416,NoSettings!$A:$A,0))</f>
        <v>1223010</v>
      </c>
      <c r="K416">
        <f>INDEX(GWP!$C$2:$C$13,MATCH(EPS!I416,GWP!$B$2:$B$13,0))</f>
        <v>0</v>
      </c>
      <c r="L416" s="4">
        <f t="shared" si="13"/>
        <v>0</v>
      </c>
    </row>
    <row r="417" spans="1:12">
      <c r="A417" t="s">
        <v>435</v>
      </c>
      <c r="B417" t="s">
        <v>1</v>
      </c>
      <c r="C417" t="s">
        <v>1716</v>
      </c>
      <c r="D417" t="s">
        <v>1712</v>
      </c>
      <c r="E417" t="s">
        <v>1704</v>
      </c>
      <c r="F417" t="s">
        <v>1747</v>
      </c>
      <c r="H417" t="str">
        <f>INDEX('Vensim Variables'!$B:$B,MATCH(EPS!$B417,'Vensim Variables'!$A:$A,0))</f>
        <v>g pollutant</v>
      </c>
      <c r="I417" t="str">
        <f t="shared" si="12"/>
        <v>OC</v>
      </c>
      <c r="J417">
        <f>INDEX(NoSettings!$C:$C,MATCH(EPS!$A417,NoSettings!$A:$A,0))</f>
        <v>294817000</v>
      </c>
      <c r="K417">
        <f>INDEX(GWP!$C$2:$C$13,MATCH(EPS!I417,GWP!$B$2:$B$13,0))</f>
        <v>0</v>
      </c>
      <c r="L417" s="4">
        <f t="shared" si="13"/>
        <v>0</v>
      </c>
    </row>
    <row r="418" spans="1:12">
      <c r="A418" t="s">
        <v>436</v>
      </c>
      <c r="B418" t="s">
        <v>1</v>
      </c>
      <c r="C418" t="s">
        <v>1716</v>
      </c>
      <c r="D418" t="s">
        <v>1712</v>
      </c>
      <c r="E418" t="s">
        <v>1704</v>
      </c>
      <c r="F418" t="s">
        <v>1748</v>
      </c>
      <c r="H418" t="str">
        <f>INDEX('Vensim Variables'!$B:$B,MATCH(EPS!$B418,'Vensim Variables'!$A:$A,0))</f>
        <v>g pollutant</v>
      </c>
      <c r="I418" t="str">
        <f t="shared" si="12"/>
        <v>OC</v>
      </c>
      <c r="J418">
        <f>INDEX(NoSettings!$C:$C,MATCH(EPS!$A418,NoSettings!$A:$A,0))</f>
        <v>0</v>
      </c>
      <c r="K418">
        <f>INDEX(GWP!$C$2:$C$13,MATCH(EPS!I418,GWP!$B$2:$B$13,0))</f>
        <v>0</v>
      </c>
      <c r="L418" s="4">
        <f t="shared" si="13"/>
        <v>0</v>
      </c>
    </row>
    <row r="419" spans="1:12">
      <c r="A419" t="s">
        <v>437</v>
      </c>
      <c r="B419" t="s">
        <v>1</v>
      </c>
      <c r="C419" t="s">
        <v>1716</v>
      </c>
      <c r="D419" t="s">
        <v>1712</v>
      </c>
      <c r="E419" t="s">
        <v>1704</v>
      </c>
      <c r="F419" t="s">
        <v>1749</v>
      </c>
      <c r="H419" t="str">
        <f>INDEX('Vensim Variables'!$B:$B,MATCH(EPS!$B419,'Vensim Variables'!$A:$A,0))</f>
        <v>g pollutant</v>
      </c>
      <c r="I419" t="str">
        <f t="shared" si="12"/>
        <v>OC</v>
      </c>
      <c r="J419">
        <f>INDEX(NoSettings!$C:$C,MATCH(EPS!$A419,NoSettings!$A:$A,0))</f>
        <v>0</v>
      </c>
      <c r="K419">
        <f>INDEX(GWP!$C$2:$C$13,MATCH(EPS!I419,GWP!$B$2:$B$13,0))</f>
        <v>0</v>
      </c>
      <c r="L419" s="4">
        <f t="shared" si="13"/>
        <v>0</v>
      </c>
    </row>
    <row r="420" spans="1:12">
      <c r="A420" t="s">
        <v>438</v>
      </c>
      <c r="B420" t="s">
        <v>1</v>
      </c>
      <c r="C420" t="s">
        <v>1716</v>
      </c>
      <c r="D420" t="s">
        <v>1712</v>
      </c>
      <c r="E420" t="s">
        <v>1704</v>
      </c>
      <c r="F420" t="s">
        <v>1750</v>
      </c>
      <c r="H420" t="str">
        <f>INDEX('Vensim Variables'!$B:$B,MATCH(EPS!$B420,'Vensim Variables'!$A:$A,0))</f>
        <v>g pollutant</v>
      </c>
      <c r="I420" t="str">
        <f t="shared" si="12"/>
        <v>OC</v>
      </c>
      <c r="J420">
        <f>INDEX(NoSettings!$C:$C,MATCH(EPS!$A420,NoSettings!$A:$A,0))</f>
        <v>81230.2</v>
      </c>
      <c r="K420">
        <f>INDEX(GWP!$C$2:$C$13,MATCH(EPS!I420,GWP!$B$2:$B$13,0))</f>
        <v>0</v>
      </c>
      <c r="L420" s="4">
        <f t="shared" si="13"/>
        <v>0</v>
      </c>
    </row>
    <row r="421" spans="1:12">
      <c r="A421" t="s">
        <v>439</v>
      </c>
      <c r="B421" t="s">
        <v>1</v>
      </c>
      <c r="C421" t="s">
        <v>1716</v>
      </c>
      <c r="D421" t="s">
        <v>1712</v>
      </c>
      <c r="E421" t="s">
        <v>1704</v>
      </c>
      <c r="F421" t="s">
        <v>1751</v>
      </c>
      <c r="H421" t="str">
        <f>INDEX('Vensim Variables'!$B:$B,MATCH(EPS!$B421,'Vensim Variables'!$A:$A,0))</f>
        <v>g pollutant</v>
      </c>
      <c r="I421" t="str">
        <f t="shared" si="12"/>
        <v>OC</v>
      </c>
      <c r="J421">
        <f>INDEX(NoSettings!$C:$C,MATCH(EPS!$A421,NoSettings!$A:$A,0))</f>
        <v>0</v>
      </c>
      <c r="K421">
        <f>INDEX(GWP!$C$2:$C$13,MATCH(EPS!I421,GWP!$B$2:$B$13,0))</f>
        <v>0</v>
      </c>
      <c r="L421" s="4">
        <f t="shared" si="13"/>
        <v>0</v>
      </c>
    </row>
    <row r="422" spans="1:12">
      <c r="A422" t="s">
        <v>440</v>
      </c>
      <c r="B422" t="s">
        <v>1</v>
      </c>
      <c r="C422" t="s">
        <v>1716</v>
      </c>
      <c r="D422" t="s">
        <v>1713</v>
      </c>
      <c r="E422" t="s">
        <v>1703</v>
      </c>
      <c r="F422" t="s">
        <v>1742</v>
      </c>
      <c r="H422" t="str">
        <f>INDEX('Vensim Variables'!$B:$B,MATCH(EPS!$B422,'Vensim Variables'!$A:$A,0))</f>
        <v>g pollutant</v>
      </c>
      <c r="I422" t="str">
        <f t="shared" si="12"/>
        <v>CH4</v>
      </c>
      <c r="J422">
        <f>INDEX(NoSettings!$C:$C,MATCH(EPS!$A422,NoSettings!$A:$A,0))</f>
        <v>0</v>
      </c>
      <c r="K422">
        <f>INDEX(GWP!$C$2:$C$13,MATCH(EPS!I422,GWP!$B$2:$B$13,0))</f>
        <v>28</v>
      </c>
      <c r="L422" s="4">
        <f t="shared" si="13"/>
        <v>0</v>
      </c>
    </row>
    <row r="423" spans="1:12">
      <c r="A423" t="s">
        <v>441</v>
      </c>
      <c r="B423" t="s">
        <v>1</v>
      </c>
      <c r="C423" t="s">
        <v>1716</v>
      </c>
      <c r="D423" t="s">
        <v>1713</v>
      </c>
      <c r="E423" t="s">
        <v>1703</v>
      </c>
      <c r="F423" t="s">
        <v>1743</v>
      </c>
      <c r="H423" t="str">
        <f>INDEX('Vensim Variables'!$B:$B,MATCH(EPS!$B423,'Vensim Variables'!$A:$A,0))</f>
        <v>g pollutant</v>
      </c>
      <c r="I423" t="str">
        <f t="shared" si="12"/>
        <v>CH4</v>
      </c>
      <c r="J423">
        <f>INDEX(NoSettings!$C:$C,MATCH(EPS!$A423,NoSettings!$A:$A,0))</f>
        <v>17605900</v>
      </c>
      <c r="K423">
        <f>INDEX(GWP!$C$2:$C$13,MATCH(EPS!I423,GWP!$B$2:$B$13,0))</f>
        <v>28</v>
      </c>
      <c r="L423" s="4">
        <f t="shared" si="13"/>
        <v>4.9296520000000001E-4</v>
      </c>
    </row>
    <row r="424" spans="1:12">
      <c r="A424" t="s">
        <v>442</v>
      </c>
      <c r="B424" t="s">
        <v>1</v>
      </c>
      <c r="C424" t="s">
        <v>1716</v>
      </c>
      <c r="D424" t="s">
        <v>1713</v>
      </c>
      <c r="E424" t="s">
        <v>1703</v>
      </c>
      <c r="F424" t="s">
        <v>1744</v>
      </c>
      <c r="H424" t="str">
        <f>INDEX('Vensim Variables'!$B:$B,MATCH(EPS!$B424,'Vensim Variables'!$A:$A,0))</f>
        <v>g pollutant</v>
      </c>
      <c r="I424" t="str">
        <f t="shared" si="12"/>
        <v>CH4</v>
      </c>
      <c r="J424">
        <f>INDEX(NoSettings!$C:$C,MATCH(EPS!$A424,NoSettings!$A:$A,0))</f>
        <v>114629000</v>
      </c>
      <c r="K424">
        <f>INDEX(GWP!$C$2:$C$13,MATCH(EPS!I424,GWP!$B$2:$B$13,0))</f>
        <v>28</v>
      </c>
      <c r="L424" s="4">
        <f t="shared" si="13"/>
        <v>3.2096120000000001E-3</v>
      </c>
    </row>
    <row r="425" spans="1:12">
      <c r="A425" t="s">
        <v>443</v>
      </c>
      <c r="B425" t="s">
        <v>1</v>
      </c>
      <c r="C425" t="s">
        <v>1716</v>
      </c>
      <c r="D425" t="s">
        <v>1713</v>
      </c>
      <c r="E425" t="s">
        <v>1703</v>
      </c>
      <c r="F425" t="s">
        <v>1745</v>
      </c>
      <c r="H425" t="str">
        <f>INDEX('Vensim Variables'!$B:$B,MATCH(EPS!$B425,'Vensim Variables'!$A:$A,0))</f>
        <v>g pollutant</v>
      </c>
      <c r="I425" t="str">
        <f t="shared" si="12"/>
        <v>CH4</v>
      </c>
      <c r="J425">
        <f>INDEX(NoSettings!$C:$C,MATCH(EPS!$A425,NoSettings!$A:$A,0))</f>
        <v>797125000</v>
      </c>
      <c r="K425">
        <f>INDEX(GWP!$C$2:$C$13,MATCH(EPS!I425,GWP!$B$2:$B$13,0))</f>
        <v>28</v>
      </c>
      <c r="L425" s="4">
        <f t="shared" si="13"/>
        <v>2.2319499999999999E-2</v>
      </c>
    </row>
    <row r="426" spans="1:12">
      <c r="A426" t="s">
        <v>444</v>
      </c>
      <c r="B426" t="s">
        <v>1</v>
      </c>
      <c r="C426" t="s">
        <v>1716</v>
      </c>
      <c r="D426" t="s">
        <v>1713</v>
      </c>
      <c r="E426" t="s">
        <v>1703</v>
      </c>
      <c r="F426" t="s">
        <v>1746</v>
      </c>
      <c r="H426" t="str">
        <f>INDEX('Vensim Variables'!$B:$B,MATCH(EPS!$B426,'Vensim Variables'!$A:$A,0))</f>
        <v>g pollutant</v>
      </c>
      <c r="I426" t="str">
        <f t="shared" si="12"/>
        <v>CH4</v>
      </c>
      <c r="J426">
        <f>INDEX(NoSettings!$C:$C,MATCH(EPS!$A426,NoSettings!$A:$A,0))</f>
        <v>0</v>
      </c>
      <c r="K426">
        <f>INDEX(GWP!$C$2:$C$13,MATCH(EPS!I426,GWP!$B$2:$B$13,0))</f>
        <v>28</v>
      </c>
      <c r="L426" s="4">
        <f t="shared" si="13"/>
        <v>0</v>
      </c>
    </row>
    <row r="427" spans="1:12">
      <c r="A427" t="s">
        <v>445</v>
      </c>
      <c r="B427" t="s">
        <v>1</v>
      </c>
      <c r="C427" t="s">
        <v>1716</v>
      </c>
      <c r="D427" t="s">
        <v>1713</v>
      </c>
      <c r="E427" t="s">
        <v>1703</v>
      </c>
      <c r="F427" t="s">
        <v>1747</v>
      </c>
      <c r="H427" t="str">
        <f>INDEX('Vensim Variables'!$B:$B,MATCH(EPS!$B427,'Vensim Variables'!$A:$A,0))</f>
        <v>g pollutant</v>
      </c>
      <c r="I427" t="str">
        <f t="shared" si="12"/>
        <v>CH4</v>
      </c>
      <c r="J427">
        <f>INDEX(NoSettings!$C:$C,MATCH(EPS!$A427,NoSettings!$A:$A,0))</f>
        <v>0</v>
      </c>
      <c r="K427">
        <f>INDEX(GWP!$C$2:$C$13,MATCH(EPS!I427,GWP!$B$2:$B$13,0))</f>
        <v>28</v>
      </c>
      <c r="L427" s="4">
        <f t="shared" si="13"/>
        <v>0</v>
      </c>
    </row>
    <row r="428" spans="1:12">
      <c r="A428" t="s">
        <v>446</v>
      </c>
      <c r="B428" t="s">
        <v>1</v>
      </c>
      <c r="C428" t="s">
        <v>1716</v>
      </c>
      <c r="D428" t="s">
        <v>1713</v>
      </c>
      <c r="E428" t="s">
        <v>1703</v>
      </c>
      <c r="F428" t="s">
        <v>1748</v>
      </c>
      <c r="H428" t="str">
        <f>INDEX('Vensim Variables'!$B:$B,MATCH(EPS!$B428,'Vensim Variables'!$A:$A,0))</f>
        <v>g pollutant</v>
      </c>
      <c r="I428" t="str">
        <f t="shared" si="12"/>
        <v>CH4</v>
      </c>
      <c r="J428">
        <f>INDEX(NoSettings!$C:$C,MATCH(EPS!$A428,NoSettings!$A:$A,0))</f>
        <v>0</v>
      </c>
      <c r="K428">
        <f>INDEX(GWP!$C$2:$C$13,MATCH(EPS!I428,GWP!$B$2:$B$13,0))</f>
        <v>28</v>
      </c>
      <c r="L428" s="4">
        <f t="shared" si="13"/>
        <v>0</v>
      </c>
    </row>
    <row r="429" spans="1:12">
      <c r="A429" t="s">
        <v>447</v>
      </c>
      <c r="B429" t="s">
        <v>1</v>
      </c>
      <c r="C429" t="s">
        <v>1716</v>
      </c>
      <c r="D429" t="s">
        <v>1713</v>
      </c>
      <c r="E429" t="s">
        <v>1703</v>
      </c>
      <c r="F429" t="s">
        <v>1749</v>
      </c>
      <c r="H429" t="str">
        <f>INDEX('Vensim Variables'!$B:$B,MATCH(EPS!$B429,'Vensim Variables'!$A:$A,0))</f>
        <v>g pollutant</v>
      </c>
      <c r="I429" t="str">
        <f t="shared" si="12"/>
        <v>CH4</v>
      </c>
      <c r="J429">
        <f>INDEX(NoSettings!$C:$C,MATCH(EPS!$A429,NoSettings!$A:$A,0))</f>
        <v>0</v>
      </c>
      <c r="K429">
        <f>INDEX(GWP!$C$2:$C$13,MATCH(EPS!I429,GWP!$B$2:$B$13,0))</f>
        <v>28</v>
      </c>
      <c r="L429" s="4">
        <f t="shared" si="13"/>
        <v>0</v>
      </c>
    </row>
    <row r="430" spans="1:12">
      <c r="A430" t="s">
        <v>448</v>
      </c>
      <c r="B430" t="s">
        <v>1</v>
      </c>
      <c r="C430" t="s">
        <v>1716</v>
      </c>
      <c r="D430" t="s">
        <v>1713</v>
      </c>
      <c r="E430" t="s">
        <v>1703</v>
      </c>
      <c r="F430" t="s">
        <v>1750</v>
      </c>
      <c r="H430" t="str">
        <f>INDEX('Vensim Variables'!$B:$B,MATCH(EPS!$B430,'Vensim Variables'!$A:$A,0))</f>
        <v>g pollutant</v>
      </c>
      <c r="I430" t="str">
        <f t="shared" si="12"/>
        <v>CH4</v>
      </c>
      <c r="J430">
        <f>INDEX(NoSettings!$C:$C,MATCH(EPS!$A430,NoSettings!$A:$A,0))</f>
        <v>26607200</v>
      </c>
      <c r="K430">
        <f>INDEX(GWP!$C$2:$C$13,MATCH(EPS!I430,GWP!$B$2:$B$13,0))</f>
        <v>28</v>
      </c>
      <c r="L430" s="4">
        <f t="shared" si="13"/>
        <v>7.4500160000000001E-4</v>
      </c>
    </row>
    <row r="431" spans="1:12">
      <c r="A431" t="s">
        <v>449</v>
      </c>
      <c r="B431" t="s">
        <v>1</v>
      </c>
      <c r="C431" t="s">
        <v>1716</v>
      </c>
      <c r="D431" t="s">
        <v>1713</v>
      </c>
      <c r="E431" t="s">
        <v>1703</v>
      </c>
      <c r="F431" t="s">
        <v>1751</v>
      </c>
      <c r="H431" t="str">
        <f>INDEX('Vensim Variables'!$B:$B,MATCH(EPS!$B431,'Vensim Variables'!$A:$A,0))</f>
        <v>g pollutant</v>
      </c>
      <c r="I431" t="str">
        <f t="shared" si="12"/>
        <v>CH4</v>
      </c>
      <c r="J431">
        <f>INDEX(NoSettings!$C:$C,MATCH(EPS!$A431,NoSettings!$A:$A,0))</f>
        <v>0</v>
      </c>
      <c r="K431">
        <f>INDEX(GWP!$C$2:$C$13,MATCH(EPS!I431,GWP!$B$2:$B$13,0))</f>
        <v>28</v>
      </c>
      <c r="L431" s="4">
        <f t="shared" si="13"/>
        <v>0</v>
      </c>
    </row>
    <row r="432" spans="1:12">
      <c r="A432" t="s">
        <v>450</v>
      </c>
      <c r="B432" t="s">
        <v>1</v>
      </c>
      <c r="C432" t="s">
        <v>1716</v>
      </c>
      <c r="D432" t="s">
        <v>1713</v>
      </c>
      <c r="E432" t="s">
        <v>1704</v>
      </c>
      <c r="F432" t="s">
        <v>1742</v>
      </c>
      <c r="H432" t="str">
        <f>INDEX('Vensim Variables'!$B:$B,MATCH(EPS!$B432,'Vensim Variables'!$A:$A,0))</f>
        <v>g pollutant</v>
      </c>
      <c r="I432" t="str">
        <f t="shared" si="12"/>
        <v>CH4</v>
      </c>
      <c r="J432">
        <f>INDEX(NoSettings!$C:$C,MATCH(EPS!$A432,NoSettings!$A:$A,0))</f>
        <v>0</v>
      </c>
      <c r="K432">
        <f>INDEX(GWP!$C$2:$C$13,MATCH(EPS!I432,GWP!$B$2:$B$13,0))</f>
        <v>28</v>
      </c>
      <c r="L432" s="4">
        <f t="shared" si="13"/>
        <v>0</v>
      </c>
    </row>
    <row r="433" spans="1:12">
      <c r="A433" t="s">
        <v>451</v>
      </c>
      <c r="B433" t="s">
        <v>1</v>
      </c>
      <c r="C433" t="s">
        <v>1716</v>
      </c>
      <c r="D433" t="s">
        <v>1713</v>
      </c>
      <c r="E433" t="s">
        <v>1704</v>
      </c>
      <c r="F433" t="s">
        <v>1743</v>
      </c>
      <c r="H433" t="str">
        <f>INDEX('Vensim Variables'!$B:$B,MATCH(EPS!$B433,'Vensim Variables'!$A:$A,0))</f>
        <v>g pollutant</v>
      </c>
      <c r="I433" t="str">
        <f t="shared" si="12"/>
        <v>CH4</v>
      </c>
      <c r="J433">
        <f>INDEX(NoSettings!$C:$C,MATCH(EPS!$A433,NoSettings!$A:$A,0))</f>
        <v>37820900</v>
      </c>
      <c r="K433">
        <f>INDEX(GWP!$C$2:$C$13,MATCH(EPS!I433,GWP!$B$2:$B$13,0))</f>
        <v>28</v>
      </c>
      <c r="L433" s="4">
        <f t="shared" si="13"/>
        <v>1.0589852E-3</v>
      </c>
    </row>
    <row r="434" spans="1:12">
      <c r="A434" t="s">
        <v>452</v>
      </c>
      <c r="B434" t="s">
        <v>1</v>
      </c>
      <c r="C434" t="s">
        <v>1716</v>
      </c>
      <c r="D434" t="s">
        <v>1713</v>
      </c>
      <c r="E434" t="s">
        <v>1704</v>
      </c>
      <c r="F434" t="s">
        <v>1744</v>
      </c>
      <c r="H434" t="str">
        <f>INDEX('Vensim Variables'!$B:$B,MATCH(EPS!$B434,'Vensim Variables'!$A:$A,0))</f>
        <v>g pollutant</v>
      </c>
      <c r="I434" t="str">
        <f t="shared" si="12"/>
        <v>CH4</v>
      </c>
      <c r="J434">
        <f>INDEX(NoSettings!$C:$C,MATCH(EPS!$A434,NoSettings!$A:$A,0))</f>
        <v>80449100</v>
      </c>
      <c r="K434">
        <f>INDEX(GWP!$C$2:$C$13,MATCH(EPS!I434,GWP!$B$2:$B$13,0))</f>
        <v>28</v>
      </c>
      <c r="L434" s="4">
        <f t="shared" si="13"/>
        <v>2.2525748000000001E-3</v>
      </c>
    </row>
    <row r="435" spans="1:12">
      <c r="A435" t="s">
        <v>453</v>
      </c>
      <c r="B435" t="s">
        <v>1</v>
      </c>
      <c r="C435" t="s">
        <v>1716</v>
      </c>
      <c r="D435" t="s">
        <v>1713</v>
      </c>
      <c r="E435" t="s">
        <v>1704</v>
      </c>
      <c r="F435" t="s">
        <v>1745</v>
      </c>
      <c r="H435" t="str">
        <f>INDEX('Vensim Variables'!$B:$B,MATCH(EPS!$B435,'Vensim Variables'!$A:$A,0))</f>
        <v>g pollutant</v>
      </c>
      <c r="I435" t="str">
        <f t="shared" si="12"/>
        <v>CH4</v>
      </c>
      <c r="J435">
        <f>INDEX(NoSettings!$C:$C,MATCH(EPS!$A435,NoSettings!$A:$A,0))</f>
        <v>11934500000</v>
      </c>
      <c r="K435">
        <f>INDEX(GWP!$C$2:$C$13,MATCH(EPS!I435,GWP!$B$2:$B$13,0))</f>
        <v>28</v>
      </c>
      <c r="L435" s="4">
        <f t="shared" si="13"/>
        <v>0.33416600000000002</v>
      </c>
    </row>
    <row r="436" spans="1:12">
      <c r="A436" t="s">
        <v>454</v>
      </c>
      <c r="B436" t="s">
        <v>1</v>
      </c>
      <c r="C436" t="s">
        <v>1716</v>
      </c>
      <c r="D436" t="s">
        <v>1713</v>
      </c>
      <c r="E436" t="s">
        <v>1704</v>
      </c>
      <c r="F436" t="s">
        <v>1746</v>
      </c>
      <c r="H436" t="str">
        <f>INDEX('Vensim Variables'!$B:$B,MATCH(EPS!$B436,'Vensim Variables'!$A:$A,0))</f>
        <v>g pollutant</v>
      </c>
      <c r="I436" t="str">
        <f t="shared" si="12"/>
        <v>CH4</v>
      </c>
      <c r="J436">
        <f>INDEX(NoSettings!$C:$C,MATCH(EPS!$A436,NoSettings!$A:$A,0))</f>
        <v>0</v>
      </c>
      <c r="K436">
        <f>INDEX(GWP!$C$2:$C$13,MATCH(EPS!I436,GWP!$B$2:$B$13,0))</f>
        <v>28</v>
      </c>
      <c r="L436" s="4">
        <f t="shared" si="13"/>
        <v>0</v>
      </c>
    </row>
    <row r="437" spans="1:12">
      <c r="A437" t="s">
        <v>455</v>
      </c>
      <c r="B437" t="s">
        <v>1</v>
      </c>
      <c r="C437" t="s">
        <v>1716</v>
      </c>
      <c r="D437" t="s">
        <v>1713</v>
      </c>
      <c r="E437" t="s">
        <v>1704</v>
      </c>
      <c r="F437" t="s">
        <v>1747</v>
      </c>
      <c r="H437" t="str">
        <f>INDEX('Vensim Variables'!$B:$B,MATCH(EPS!$B437,'Vensim Variables'!$A:$A,0))</f>
        <v>g pollutant</v>
      </c>
      <c r="I437" t="str">
        <f t="shared" si="12"/>
        <v>CH4</v>
      </c>
      <c r="J437">
        <f>INDEX(NoSettings!$C:$C,MATCH(EPS!$A437,NoSettings!$A:$A,0))</f>
        <v>0</v>
      </c>
      <c r="K437">
        <f>INDEX(GWP!$C$2:$C$13,MATCH(EPS!I437,GWP!$B$2:$B$13,0))</f>
        <v>28</v>
      </c>
      <c r="L437" s="4">
        <f t="shared" si="13"/>
        <v>0</v>
      </c>
    </row>
    <row r="438" spans="1:12">
      <c r="A438" t="s">
        <v>456</v>
      </c>
      <c r="B438" t="s">
        <v>1</v>
      </c>
      <c r="C438" t="s">
        <v>1716</v>
      </c>
      <c r="D438" t="s">
        <v>1713</v>
      </c>
      <c r="E438" t="s">
        <v>1704</v>
      </c>
      <c r="F438" t="s">
        <v>1748</v>
      </c>
      <c r="H438" t="str">
        <f>INDEX('Vensim Variables'!$B:$B,MATCH(EPS!$B438,'Vensim Variables'!$A:$A,0))</f>
        <v>g pollutant</v>
      </c>
      <c r="I438" t="str">
        <f t="shared" si="12"/>
        <v>CH4</v>
      </c>
      <c r="J438">
        <f>INDEX(NoSettings!$C:$C,MATCH(EPS!$A438,NoSettings!$A:$A,0))</f>
        <v>0</v>
      </c>
      <c r="K438">
        <f>INDEX(GWP!$C$2:$C$13,MATCH(EPS!I438,GWP!$B$2:$B$13,0))</f>
        <v>28</v>
      </c>
      <c r="L438" s="4">
        <f t="shared" si="13"/>
        <v>0</v>
      </c>
    </row>
    <row r="439" spans="1:12">
      <c r="A439" t="s">
        <v>457</v>
      </c>
      <c r="B439" t="s">
        <v>1</v>
      </c>
      <c r="C439" t="s">
        <v>1716</v>
      </c>
      <c r="D439" t="s">
        <v>1713</v>
      </c>
      <c r="E439" t="s">
        <v>1704</v>
      </c>
      <c r="F439" t="s">
        <v>1749</v>
      </c>
      <c r="H439" t="str">
        <f>INDEX('Vensim Variables'!$B:$B,MATCH(EPS!$B439,'Vensim Variables'!$A:$A,0))</f>
        <v>g pollutant</v>
      </c>
      <c r="I439" t="str">
        <f t="shared" si="12"/>
        <v>CH4</v>
      </c>
      <c r="J439">
        <f>INDEX(NoSettings!$C:$C,MATCH(EPS!$A439,NoSettings!$A:$A,0))</f>
        <v>0</v>
      </c>
      <c r="K439">
        <f>INDEX(GWP!$C$2:$C$13,MATCH(EPS!I439,GWP!$B$2:$B$13,0))</f>
        <v>28</v>
      </c>
      <c r="L439" s="4">
        <f t="shared" si="13"/>
        <v>0</v>
      </c>
    </row>
    <row r="440" spans="1:12">
      <c r="A440" t="s">
        <v>458</v>
      </c>
      <c r="B440" t="s">
        <v>1</v>
      </c>
      <c r="C440" t="s">
        <v>1716</v>
      </c>
      <c r="D440" t="s">
        <v>1713</v>
      </c>
      <c r="E440" t="s">
        <v>1704</v>
      </c>
      <c r="F440" t="s">
        <v>1750</v>
      </c>
      <c r="H440" t="str">
        <f>INDEX('Vensim Variables'!$B:$B,MATCH(EPS!$B440,'Vensim Variables'!$A:$A,0))</f>
        <v>g pollutant</v>
      </c>
      <c r="I440" t="str">
        <f t="shared" si="12"/>
        <v>CH4</v>
      </c>
      <c r="J440">
        <f>INDEX(NoSettings!$C:$C,MATCH(EPS!$A440,NoSettings!$A:$A,0))</f>
        <v>6586230</v>
      </c>
      <c r="K440">
        <f>INDEX(GWP!$C$2:$C$13,MATCH(EPS!I440,GWP!$B$2:$B$13,0))</f>
        <v>28</v>
      </c>
      <c r="L440" s="4">
        <f t="shared" si="13"/>
        <v>1.8441443999999999E-4</v>
      </c>
    </row>
    <row r="441" spans="1:12">
      <c r="A441" t="s">
        <v>459</v>
      </c>
      <c r="B441" t="s">
        <v>1</v>
      </c>
      <c r="C441" t="s">
        <v>1716</v>
      </c>
      <c r="D441" t="s">
        <v>1713</v>
      </c>
      <c r="E441" t="s">
        <v>1704</v>
      </c>
      <c r="F441" t="s">
        <v>1751</v>
      </c>
      <c r="H441" t="str">
        <f>INDEX('Vensim Variables'!$B:$B,MATCH(EPS!$B441,'Vensim Variables'!$A:$A,0))</f>
        <v>g pollutant</v>
      </c>
      <c r="I441" t="str">
        <f t="shared" si="12"/>
        <v>CH4</v>
      </c>
      <c r="J441">
        <f>INDEX(NoSettings!$C:$C,MATCH(EPS!$A441,NoSettings!$A:$A,0))</f>
        <v>0</v>
      </c>
      <c r="K441">
        <f>INDEX(GWP!$C$2:$C$13,MATCH(EPS!I441,GWP!$B$2:$B$13,0))</f>
        <v>28</v>
      </c>
      <c r="L441" s="4">
        <f t="shared" si="13"/>
        <v>0</v>
      </c>
    </row>
    <row r="442" spans="1:12">
      <c r="A442" t="s">
        <v>460</v>
      </c>
      <c r="B442" t="s">
        <v>1</v>
      </c>
      <c r="C442" t="s">
        <v>1716</v>
      </c>
      <c r="D442" t="s">
        <v>1714</v>
      </c>
      <c r="E442" t="s">
        <v>1703</v>
      </c>
      <c r="F442" t="s">
        <v>1742</v>
      </c>
      <c r="H442" t="str">
        <f>INDEX('Vensim Variables'!$B:$B,MATCH(EPS!$B442,'Vensim Variables'!$A:$A,0))</f>
        <v>g pollutant</v>
      </c>
      <c r="I442" t="str">
        <f t="shared" si="12"/>
        <v>N2O</v>
      </c>
      <c r="J442">
        <f>INDEX(NoSettings!$C:$C,MATCH(EPS!$A442,NoSettings!$A:$A,0))</f>
        <v>0</v>
      </c>
      <c r="K442">
        <f>INDEX(GWP!$C$2:$C$13,MATCH(EPS!I442,GWP!$B$2:$B$13,0))</f>
        <v>265</v>
      </c>
      <c r="L442" s="4">
        <f t="shared" si="13"/>
        <v>0</v>
      </c>
    </row>
    <row r="443" spans="1:12">
      <c r="A443" t="s">
        <v>461</v>
      </c>
      <c r="B443" t="s">
        <v>1</v>
      </c>
      <c r="C443" t="s">
        <v>1716</v>
      </c>
      <c r="D443" t="s">
        <v>1714</v>
      </c>
      <c r="E443" t="s">
        <v>1703</v>
      </c>
      <c r="F443" t="s">
        <v>1743</v>
      </c>
      <c r="H443" t="str">
        <f>INDEX('Vensim Variables'!$B:$B,MATCH(EPS!$B443,'Vensim Variables'!$A:$A,0))</f>
        <v>g pollutant</v>
      </c>
      <c r="I443" t="str">
        <f t="shared" si="12"/>
        <v>N2O</v>
      </c>
      <c r="J443">
        <f>INDEX(NoSettings!$C:$C,MATCH(EPS!$A443,NoSettings!$A:$A,0))</f>
        <v>1760590</v>
      </c>
      <c r="K443">
        <f>INDEX(GWP!$C$2:$C$13,MATCH(EPS!I443,GWP!$B$2:$B$13,0))</f>
        <v>265</v>
      </c>
      <c r="L443" s="4">
        <f t="shared" si="13"/>
        <v>4.6655634999999998E-4</v>
      </c>
    </row>
    <row r="444" spans="1:12">
      <c r="A444" t="s">
        <v>462</v>
      </c>
      <c r="B444" t="s">
        <v>1</v>
      </c>
      <c r="C444" t="s">
        <v>1716</v>
      </c>
      <c r="D444" t="s">
        <v>1714</v>
      </c>
      <c r="E444" t="s">
        <v>1703</v>
      </c>
      <c r="F444" t="s">
        <v>1744</v>
      </c>
      <c r="H444" t="str">
        <f>INDEX('Vensim Variables'!$B:$B,MATCH(EPS!$B444,'Vensim Variables'!$A:$A,0))</f>
        <v>g pollutant</v>
      </c>
      <c r="I444" t="str">
        <f t="shared" si="12"/>
        <v>N2O</v>
      </c>
      <c r="J444">
        <f>INDEX(NoSettings!$C:$C,MATCH(EPS!$A444,NoSettings!$A:$A,0))</f>
        <v>216573000</v>
      </c>
      <c r="K444">
        <f>INDEX(GWP!$C$2:$C$13,MATCH(EPS!I444,GWP!$B$2:$B$13,0))</f>
        <v>265</v>
      </c>
      <c r="L444" s="4">
        <f t="shared" si="13"/>
        <v>5.7391844999999997E-2</v>
      </c>
    </row>
    <row r="445" spans="1:12">
      <c r="A445" t="s">
        <v>463</v>
      </c>
      <c r="B445" t="s">
        <v>1</v>
      </c>
      <c r="C445" t="s">
        <v>1716</v>
      </c>
      <c r="D445" t="s">
        <v>1714</v>
      </c>
      <c r="E445" t="s">
        <v>1703</v>
      </c>
      <c r="F445" t="s">
        <v>1745</v>
      </c>
      <c r="H445" t="str">
        <f>INDEX('Vensim Variables'!$B:$B,MATCH(EPS!$B445,'Vensim Variables'!$A:$A,0))</f>
        <v>g pollutant</v>
      </c>
      <c r="I445" t="str">
        <f t="shared" si="12"/>
        <v>N2O</v>
      </c>
      <c r="J445">
        <f>INDEX(NoSettings!$C:$C,MATCH(EPS!$A445,NoSettings!$A:$A,0))</f>
        <v>646203000</v>
      </c>
      <c r="K445">
        <f>INDEX(GWP!$C$2:$C$13,MATCH(EPS!I445,GWP!$B$2:$B$13,0))</f>
        <v>265</v>
      </c>
      <c r="L445" s="4">
        <f t="shared" si="13"/>
        <v>0.171243795</v>
      </c>
    </row>
    <row r="446" spans="1:12">
      <c r="A446" t="s">
        <v>464</v>
      </c>
      <c r="B446" t="s">
        <v>1</v>
      </c>
      <c r="C446" t="s">
        <v>1716</v>
      </c>
      <c r="D446" t="s">
        <v>1714</v>
      </c>
      <c r="E446" t="s">
        <v>1703</v>
      </c>
      <c r="F446" t="s">
        <v>1746</v>
      </c>
      <c r="H446" t="str">
        <f>INDEX('Vensim Variables'!$B:$B,MATCH(EPS!$B446,'Vensim Variables'!$A:$A,0))</f>
        <v>g pollutant</v>
      </c>
      <c r="I446" t="str">
        <f t="shared" si="12"/>
        <v>N2O</v>
      </c>
      <c r="J446">
        <f>INDEX(NoSettings!$C:$C,MATCH(EPS!$A446,NoSettings!$A:$A,0))</f>
        <v>0</v>
      </c>
      <c r="K446">
        <f>INDEX(GWP!$C$2:$C$13,MATCH(EPS!I446,GWP!$B$2:$B$13,0))</f>
        <v>265</v>
      </c>
      <c r="L446" s="4">
        <f t="shared" si="13"/>
        <v>0</v>
      </c>
    </row>
    <row r="447" spans="1:12">
      <c r="A447" t="s">
        <v>465</v>
      </c>
      <c r="B447" t="s">
        <v>1</v>
      </c>
      <c r="C447" t="s">
        <v>1716</v>
      </c>
      <c r="D447" t="s">
        <v>1714</v>
      </c>
      <c r="E447" t="s">
        <v>1703</v>
      </c>
      <c r="F447" t="s">
        <v>1747</v>
      </c>
      <c r="H447" t="str">
        <f>INDEX('Vensim Variables'!$B:$B,MATCH(EPS!$B447,'Vensim Variables'!$A:$A,0))</f>
        <v>g pollutant</v>
      </c>
      <c r="I447" t="str">
        <f t="shared" si="12"/>
        <v>N2O</v>
      </c>
      <c r="J447">
        <f>INDEX(NoSettings!$C:$C,MATCH(EPS!$A447,NoSettings!$A:$A,0))</f>
        <v>0</v>
      </c>
      <c r="K447">
        <f>INDEX(GWP!$C$2:$C$13,MATCH(EPS!I447,GWP!$B$2:$B$13,0))</f>
        <v>265</v>
      </c>
      <c r="L447" s="4">
        <f t="shared" si="13"/>
        <v>0</v>
      </c>
    </row>
    <row r="448" spans="1:12">
      <c r="A448" t="s">
        <v>466</v>
      </c>
      <c r="B448" t="s">
        <v>1</v>
      </c>
      <c r="C448" t="s">
        <v>1716</v>
      </c>
      <c r="D448" t="s">
        <v>1714</v>
      </c>
      <c r="E448" t="s">
        <v>1703</v>
      </c>
      <c r="F448" t="s">
        <v>1748</v>
      </c>
      <c r="H448" t="str">
        <f>INDEX('Vensim Variables'!$B:$B,MATCH(EPS!$B448,'Vensim Variables'!$A:$A,0))</f>
        <v>g pollutant</v>
      </c>
      <c r="I448" t="str">
        <f t="shared" si="12"/>
        <v>N2O</v>
      </c>
      <c r="J448">
        <f>INDEX(NoSettings!$C:$C,MATCH(EPS!$A448,NoSettings!$A:$A,0))</f>
        <v>0</v>
      </c>
      <c r="K448">
        <f>INDEX(GWP!$C$2:$C$13,MATCH(EPS!I448,GWP!$B$2:$B$13,0))</f>
        <v>265</v>
      </c>
      <c r="L448" s="4">
        <f t="shared" si="13"/>
        <v>0</v>
      </c>
    </row>
    <row r="449" spans="1:12">
      <c r="A449" t="s">
        <v>467</v>
      </c>
      <c r="B449" t="s">
        <v>1</v>
      </c>
      <c r="C449" t="s">
        <v>1716</v>
      </c>
      <c r="D449" t="s">
        <v>1714</v>
      </c>
      <c r="E449" t="s">
        <v>1703</v>
      </c>
      <c r="F449" t="s">
        <v>1749</v>
      </c>
      <c r="H449" t="str">
        <f>INDEX('Vensim Variables'!$B:$B,MATCH(EPS!$B449,'Vensim Variables'!$A:$A,0))</f>
        <v>g pollutant</v>
      </c>
      <c r="I449" t="str">
        <f t="shared" si="12"/>
        <v>N2O</v>
      </c>
      <c r="J449">
        <f>INDEX(NoSettings!$C:$C,MATCH(EPS!$A449,NoSettings!$A:$A,0))</f>
        <v>0</v>
      </c>
      <c r="K449">
        <f>INDEX(GWP!$C$2:$C$13,MATCH(EPS!I449,GWP!$B$2:$B$13,0))</f>
        <v>265</v>
      </c>
      <c r="L449" s="4">
        <f t="shared" si="13"/>
        <v>0</v>
      </c>
    </row>
    <row r="450" spans="1:12">
      <c r="A450" t="s">
        <v>468</v>
      </c>
      <c r="B450" t="s">
        <v>1</v>
      </c>
      <c r="C450" t="s">
        <v>1716</v>
      </c>
      <c r="D450" t="s">
        <v>1714</v>
      </c>
      <c r="E450" t="s">
        <v>1703</v>
      </c>
      <c r="F450" t="s">
        <v>1750</v>
      </c>
      <c r="H450" t="str">
        <f>INDEX('Vensim Variables'!$B:$B,MATCH(EPS!$B450,'Vensim Variables'!$A:$A,0))</f>
        <v>g pollutant</v>
      </c>
      <c r="I450" t="str">
        <f t="shared" si="12"/>
        <v>N2O</v>
      </c>
      <c r="J450">
        <f>INDEX(NoSettings!$C:$C,MATCH(EPS!$A450,NoSettings!$A:$A,0))</f>
        <v>5321430</v>
      </c>
      <c r="K450">
        <f>INDEX(GWP!$C$2:$C$13,MATCH(EPS!I450,GWP!$B$2:$B$13,0))</f>
        <v>265</v>
      </c>
      <c r="L450" s="4">
        <f t="shared" si="13"/>
        <v>1.4101789500000001E-3</v>
      </c>
    </row>
    <row r="451" spans="1:12">
      <c r="A451" t="s">
        <v>469</v>
      </c>
      <c r="B451" t="s">
        <v>1</v>
      </c>
      <c r="C451" t="s">
        <v>1716</v>
      </c>
      <c r="D451" t="s">
        <v>1714</v>
      </c>
      <c r="E451" t="s">
        <v>1703</v>
      </c>
      <c r="F451" t="s">
        <v>1751</v>
      </c>
      <c r="H451" t="str">
        <f>INDEX('Vensim Variables'!$B:$B,MATCH(EPS!$B451,'Vensim Variables'!$A:$A,0))</f>
        <v>g pollutant</v>
      </c>
      <c r="I451" t="str">
        <f t="shared" ref="I451:I514" si="14">IF(OR(C451="CO2",C451="CH4",C451="N2O",C451="F gases",C451="VOC",C451="CO",C451="NOx",C451="PM10",C451="PM25",C451="SOx",C451="BC",C451="OC"),C451,IF(OR(D451="CO2",D451="CH4",D451="N2O",D451="F gases",D451="VOC",D451="CO",D451="NOx",D451="PM10",D451="PM25",D451="SOx",D451="BC",D451="OC"),D451,IF(OR(E451="CO2",E451="CH4",E451="N2O",E451="F gases",E451="VOC",E451="CO",E451="NOx",E451="PM10",E451="PM25",E451="SOx",E451="BC",E451="OC"),E451,"NA")))</f>
        <v>N2O</v>
      </c>
      <c r="J451">
        <f>INDEX(NoSettings!$C:$C,MATCH(EPS!$A451,NoSettings!$A:$A,0))</f>
        <v>0</v>
      </c>
      <c r="K451">
        <f>INDEX(GWP!$C$2:$C$13,MATCH(EPS!I451,GWP!$B$2:$B$13,0))</f>
        <v>265</v>
      </c>
      <c r="L451" s="4">
        <f t="shared" ref="L451:L514" si="15">IF(H451="g pollutant",K451*J451/10^12,IF(H451="MMTCO2e",J451,IF(H451="MWh",J451,0)))</f>
        <v>0</v>
      </c>
    </row>
    <row r="452" spans="1:12">
      <c r="A452" t="s">
        <v>470</v>
      </c>
      <c r="B452" t="s">
        <v>1</v>
      </c>
      <c r="C452" t="s">
        <v>1716</v>
      </c>
      <c r="D452" t="s">
        <v>1714</v>
      </c>
      <c r="E452" t="s">
        <v>1704</v>
      </c>
      <c r="F452" t="s">
        <v>1742</v>
      </c>
      <c r="H452" t="str">
        <f>INDEX('Vensim Variables'!$B:$B,MATCH(EPS!$B452,'Vensim Variables'!$A:$A,0))</f>
        <v>g pollutant</v>
      </c>
      <c r="I452" t="str">
        <f t="shared" si="14"/>
        <v>N2O</v>
      </c>
      <c r="J452">
        <f>INDEX(NoSettings!$C:$C,MATCH(EPS!$A452,NoSettings!$A:$A,0))</f>
        <v>0</v>
      </c>
      <c r="K452">
        <f>INDEX(GWP!$C$2:$C$13,MATCH(EPS!I452,GWP!$B$2:$B$13,0))</f>
        <v>265</v>
      </c>
      <c r="L452" s="4">
        <f t="shared" si="15"/>
        <v>0</v>
      </c>
    </row>
    <row r="453" spans="1:12">
      <c r="A453" t="s">
        <v>471</v>
      </c>
      <c r="B453" t="s">
        <v>1</v>
      </c>
      <c r="C453" t="s">
        <v>1716</v>
      </c>
      <c r="D453" t="s">
        <v>1714</v>
      </c>
      <c r="E453" t="s">
        <v>1704</v>
      </c>
      <c r="F453" t="s">
        <v>1743</v>
      </c>
      <c r="H453" t="str">
        <f>INDEX('Vensim Variables'!$B:$B,MATCH(EPS!$B453,'Vensim Variables'!$A:$A,0))</f>
        <v>g pollutant</v>
      </c>
      <c r="I453" t="str">
        <f t="shared" si="14"/>
        <v>N2O</v>
      </c>
      <c r="J453">
        <f>INDEX(NoSettings!$C:$C,MATCH(EPS!$A453,NoSettings!$A:$A,0))</f>
        <v>3782090</v>
      </c>
      <c r="K453">
        <f>INDEX(GWP!$C$2:$C$13,MATCH(EPS!I453,GWP!$B$2:$B$13,0))</f>
        <v>265</v>
      </c>
      <c r="L453" s="4">
        <f t="shared" si="15"/>
        <v>1.0022538499999999E-3</v>
      </c>
    </row>
    <row r="454" spans="1:12">
      <c r="A454" t="s">
        <v>472</v>
      </c>
      <c r="B454" t="s">
        <v>1</v>
      </c>
      <c r="C454" t="s">
        <v>1716</v>
      </c>
      <c r="D454" t="s">
        <v>1714</v>
      </c>
      <c r="E454" t="s">
        <v>1704</v>
      </c>
      <c r="F454" t="s">
        <v>1744</v>
      </c>
      <c r="H454" t="str">
        <f>INDEX('Vensim Variables'!$B:$B,MATCH(EPS!$B454,'Vensim Variables'!$A:$A,0))</f>
        <v>g pollutant</v>
      </c>
      <c r="I454" t="str">
        <f t="shared" si="14"/>
        <v>N2O</v>
      </c>
      <c r="J454">
        <f>INDEX(NoSettings!$C:$C,MATCH(EPS!$A454,NoSettings!$A:$A,0))</f>
        <v>151995000</v>
      </c>
      <c r="K454">
        <f>INDEX(GWP!$C$2:$C$13,MATCH(EPS!I454,GWP!$B$2:$B$13,0))</f>
        <v>265</v>
      </c>
      <c r="L454" s="4">
        <f t="shared" si="15"/>
        <v>4.0278675E-2</v>
      </c>
    </row>
    <row r="455" spans="1:12">
      <c r="A455" t="s">
        <v>473</v>
      </c>
      <c r="B455" t="s">
        <v>1</v>
      </c>
      <c r="C455" t="s">
        <v>1716</v>
      </c>
      <c r="D455" t="s">
        <v>1714</v>
      </c>
      <c r="E455" t="s">
        <v>1704</v>
      </c>
      <c r="F455" t="s">
        <v>1745</v>
      </c>
      <c r="H455" t="str">
        <f>INDEX('Vensim Variables'!$B:$B,MATCH(EPS!$B455,'Vensim Variables'!$A:$A,0))</f>
        <v>g pollutant</v>
      </c>
      <c r="I455" t="str">
        <f t="shared" si="14"/>
        <v>N2O</v>
      </c>
      <c r="J455">
        <f>INDEX(NoSettings!$C:$C,MATCH(EPS!$A455,NoSettings!$A:$A,0))</f>
        <v>9674870000</v>
      </c>
      <c r="K455">
        <f>INDEX(GWP!$C$2:$C$13,MATCH(EPS!I455,GWP!$B$2:$B$13,0))</f>
        <v>265</v>
      </c>
      <c r="L455" s="4">
        <f t="shared" si="15"/>
        <v>2.5638405500000001</v>
      </c>
    </row>
    <row r="456" spans="1:12">
      <c r="A456" t="s">
        <v>474</v>
      </c>
      <c r="B456" t="s">
        <v>1</v>
      </c>
      <c r="C456" t="s">
        <v>1716</v>
      </c>
      <c r="D456" t="s">
        <v>1714</v>
      </c>
      <c r="E456" t="s">
        <v>1704</v>
      </c>
      <c r="F456" t="s">
        <v>1746</v>
      </c>
      <c r="H456" t="str">
        <f>INDEX('Vensim Variables'!$B:$B,MATCH(EPS!$B456,'Vensim Variables'!$A:$A,0))</f>
        <v>g pollutant</v>
      </c>
      <c r="I456" t="str">
        <f t="shared" si="14"/>
        <v>N2O</v>
      </c>
      <c r="J456">
        <f>INDEX(NoSettings!$C:$C,MATCH(EPS!$A456,NoSettings!$A:$A,0))</f>
        <v>0</v>
      </c>
      <c r="K456">
        <f>INDEX(GWP!$C$2:$C$13,MATCH(EPS!I456,GWP!$B$2:$B$13,0))</f>
        <v>265</v>
      </c>
      <c r="L456" s="4">
        <f t="shared" si="15"/>
        <v>0</v>
      </c>
    </row>
    <row r="457" spans="1:12">
      <c r="A457" t="s">
        <v>475</v>
      </c>
      <c r="B457" t="s">
        <v>1</v>
      </c>
      <c r="C457" t="s">
        <v>1716</v>
      </c>
      <c r="D457" t="s">
        <v>1714</v>
      </c>
      <c r="E457" t="s">
        <v>1704</v>
      </c>
      <c r="F457" t="s">
        <v>1747</v>
      </c>
      <c r="H457" t="str">
        <f>INDEX('Vensim Variables'!$B:$B,MATCH(EPS!$B457,'Vensim Variables'!$A:$A,0))</f>
        <v>g pollutant</v>
      </c>
      <c r="I457" t="str">
        <f t="shared" si="14"/>
        <v>N2O</v>
      </c>
      <c r="J457">
        <f>INDEX(NoSettings!$C:$C,MATCH(EPS!$A457,NoSettings!$A:$A,0))</f>
        <v>0</v>
      </c>
      <c r="K457">
        <f>INDEX(GWP!$C$2:$C$13,MATCH(EPS!I457,GWP!$B$2:$B$13,0))</f>
        <v>265</v>
      </c>
      <c r="L457" s="4">
        <f t="shared" si="15"/>
        <v>0</v>
      </c>
    </row>
    <row r="458" spans="1:12">
      <c r="A458" t="s">
        <v>476</v>
      </c>
      <c r="B458" t="s">
        <v>1</v>
      </c>
      <c r="C458" t="s">
        <v>1716</v>
      </c>
      <c r="D458" t="s">
        <v>1714</v>
      </c>
      <c r="E458" t="s">
        <v>1704</v>
      </c>
      <c r="F458" t="s">
        <v>1748</v>
      </c>
      <c r="H458" t="str">
        <f>INDEX('Vensim Variables'!$B:$B,MATCH(EPS!$B458,'Vensim Variables'!$A:$A,0))</f>
        <v>g pollutant</v>
      </c>
      <c r="I458" t="str">
        <f t="shared" si="14"/>
        <v>N2O</v>
      </c>
      <c r="J458">
        <f>INDEX(NoSettings!$C:$C,MATCH(EPS!$A458,NoSettings!$A:$A,0))</f>
        <v>0</v>
      </c>
      <c r="K458">
        <f>INDEX(GWP!$C$2:$C$13,MATCH(EPS!I458,GWP!$B$2:$B$13,0))</f>
        <v>265</v>
      </c>
      <c r="L458" s="4">
        <f t="shared" si="15"/>
        <v>0</v>
      </c>
    </row>
    <row r="459" spans="1:12">
      <c r="A459" t="s">
        <v>477</v>
      </c>
      <c r="B459" t="s">
        <v>1</v>
      </c>
      <c r="C459" t="s">
        <v>1716</v>
      </c>
      <c r="D459" t="s">
        <v>1714</v>
      </c>
      <c r="E459" t="s">
        <v>1704</v>
      </c>
      <c r="F459" t="s">
        <v>1749</v>
      </c>
      <c r="H459" t="str">
        <f>INDEX('Vensim Variables'!$B:$B,MATCH(EPS!$B459,'Vensim Variables'!$A:$A,0))</f>
        <v>g pollutant</v>
      </c>
      <c r="I459" t="str">
        <f t="shared" si="14"/>
        <v>N2O</v>
      </c>
      <c r="J459">
        <f>INDEX(NoSettings!$C:$C,MATCH(EPS!$A459,NoSettings!$A:$A,0))</f>
        <v>0</v>
      </c>
      <c r="K459">
        <f>INDEX(GWP!$C$2:$C$13,MATCH(EPS!I459,GWP!$B$2:$B$13,0))</f>
        <v>265</v>
      </c>
      <c r="L459" s="4">
        <f t="shared" si="15"/>
        <v>0</v>
      </c>
    </row>
    <row r="460" spans="1:12">
      <c r="A460" t="s">
        <v>478</v>
      </c>
      <c r="B460" t="s">
        <v>1</v>
      </c>
      <c r="C460" t="s">
        <v>1716</v>
      </c>
      <c r="D460" t="s">
        <v>1714</v>
      </c>
      <c r="E460" t="s">
        <v>1704</v>
      </c>
      <c r="F460" t="s">
        <v>1750</v>
      </c>
      <c r="H460" t="str">
        <f>INDEX('Vensim Variables'!$B:$B,MATCH(EPS!$B460,'Vensim Variables'!$A:$A,0))</f>
        <v>g pollutant</v>
      </c>
      <c r="I460" t="str">
        <f t="shared" si="14"/>
        <v>N2O</v>
      </c>
      <c r="J460">
        <f>INDEX(NoSettings!$C:$C,MATCH(EPS!$A460,NoSettings!$A:$A,0))</f>
        <v>1317250</v>
      </c>
      <c r="K460">
        <f>INDEX(GWP!$C$2:$C$13,MATCH(EPS!I460,GWP!$B$2:$B$13,0))</f>
        <v>265</v>
      </c>
      <c r="L460" s="4">
        <f t="shared" si="15"/>
        <v>3.4907124999999998E-4</v>
      </c>
    </row>
    <row r="461" spans="1:12">
      <c r="A461" t="s">
        <v>479</v>
      </c>
      <c r="B461" t="s">
        <v>1</v>
      </c>
      <c r="C461" t="s">
        <v>1716</v>
      </c>
      <c r="D461" t="s">
        <v>1714</v>
      </c>
      <c r="E461" t="s">
        <v>1704</v>
      </c>
      <c r="F461" t="s">
        <v>1751</v>
      </c>
      <c r="H461" t="str">
        <f>INDEX('Vensim Variables'!$B:$B,MATCH(EPS!$B461,'Vensim Variables'!$A:$A,0))</f>
        <v>g pollutant</v>
      </c>
      <c r="I461" t="str">
        <f t="shared" si="14"/>
        <v>N2O</v>
      </c>
      <c r="J461">
        <f>INDEX(NoSettings!$C:$C,MATCH(EPS!$A461,NoSettings!$A:$A,0))</f>
        <v>0</v>
      </c>
      <c r="K461">
        <f>INDEX(GWP!$C$2:$C$13,MATCH(EPS!I461,GWP!$B$2:$B$13,0))</f>
        <v>265</v>
      </c>
      <c r="L461" s="4">
        <f t="shared" si="15"/>
        <v>0</v>
      </c>
    </row>
    <row r="462" spans="1:12">
      <c r="A462" t="s">
        <v>480</v>
      </c>
      <c r="B462" t="s">
        <v>1</v>
      </c>
      <c r="C462" t="s">
        <v>1716</v>
      </c>
      <c r="D462" t="s">
        <v>1715</v>
      </c>
      <c r="E462" t="s">
        <v>1703</v>
      </c>
      <c r="F462" t="s">
        <v>1742</v>
      </c>
      <c r="H462" t="str">
        <f>INDEX('Vensim Variables'!$B:$B,MATCH(EPS!$B462,'Vensim Variables'!$A:$A,0))</f>
        <v>g pollutant</v>
      </c>
      <c r="I462" t="str">
        <f t="shared" si="14"/>
        <v>F gases</v>
      </c>
      <c r="J462">
        <f>INDEX(NoSettings!$C:$C,MATCH(EPS!$A462,NoSettings!$A:$A,0))</f>
        <v>0</v>
      </c>
      <c r="K462">
        <f>INDEX(GWP!$C$2:$C$13,MATCH(EPS!I462,GWP!$B$2:$B$13,0))</f>
        <v>1</v>
      </c>
      <c r="L462" s="4">
        <f t="shared" si="15"/>
        <v>0</v>
      </c>
    </row>
    <row r="463" spans="1:12">
      <c r="A463" t="s">
        <v>481</v>
      </c>
      <c r="B463" t="s">
        <v>1</v>
      </c>
      <c r="C463" t="s">
        <v>1716</v>
      </c>
      <c r="D463" t="s">
        <v>1715</v>
      </c>
      <c r="E463" t="s">
        <v>1703</v>
      </c>
      <c r="F463" t="s">
        <v>1743</v>
      </c>
      <c r="H463" t="str">
        <f>INDEX('Vensim Variables'!$B:$B,MATCH(EPS!$B463,'Vensim Variables'!$A:$A,0))</f>
        <v>g pollutant</v>
      </c>
      <c r="I463" t="str">
        <f t="shared" si="14"/>
        <v>F gases</v>
      </c>
      <c r="J463">
        <f>INDEX(NoSettings!$C:$C,MATCH(EPS!$A463,NoSettings!$A:$A,0))</f>
        <v>0</v>
      </c>
      <c r="K463">
        <f>INDEX(GWP!$C$2:$C$13,MATCH(EPS!I463,GWP!$B$2:$B$13,0))</f>
        <v>1</v>
      </c>
      <c r="L463" s="4">
        <f t="shared" si="15"/>
        <v>0</v>
      </c>
    </row>
    <row r="464" spans="1:12">
      <c r="A464" t="s">
        <v>482</v>
      </c>
      <c r="B464" t="s">
        <v>1</v>
      </c>
      <c r="C464" t="s">
        <v>1716</v>
      </c>
      <c r="D464" t="s">
        <v>1715</v>
      </c>
      <c r="E464" t="s">
        <v>1703</v>
      </c>
      <c r="F464" t="s">
        <v>1744</v>
      </c>
      <c r="H464" t="str">
        <f>INDEX('Vensim Variables'!$B:$B,MATCH(EPS!$B464,'Vensim Variables'!$A:$A,0))</f>
        <v>g pollutant</v>
      </c>
      <c r="I464" t="str">
        <f t="shared" si="14"/>
        <v>F gases</v>
      </c>
      <c r="J464">
        <f>INDEX(NoSettings!$C:$C,MATCH(EPS!$A464,NoSettings!$A:$A,0))</f>
        <v>0</v>
      </c>
      <c r="K464">
        <f>INDEX(GWP!$C$2:$C$13,MATCH(EPS!I464,GWP!$B$2:$B$13,0))</f>
        <v>1</v>
      </c>
      <c r="L464" s="4">
        <f t="shared" si="15"/>
        <v>0</v>
      </c>
    </row>
    <row r="465" spans="1:12">
      <c r="A465" t="s">
        <v>483</v>
      </c>
      <c r="B465" t="s">
        <v>1</v>
      </c>
      <c r="C465" t="s">
        <v>1716</v>
      </c>
      <c r="D465" t="s">
        <v>1715</v>
      </c>
      <c r="E465" t="s">
        <v>1703</v>
      </c>
      <c r="F465" t="s">
        <v>1745</v>
      </c>
      <c r="H465" t="str">
        <f>INDEX('Vensim Variables'!$B:$B,MATCH(EPS!$B465,'Vensim Variables'!$A:$A,0))</f>
        <v>g pollutant</v>
      </c>
      <c r="I465" t="str">
        <f t="shared" si="14"/>
        <v>F gases</v>
      </c>
      <c r="J465">
        <f>INDEX(NoSettings!$C:$C,MATCH(EPS!$A465,NoSettings!$A:$A,0))</f>
        <v>0</v>
      </c>
      <c r="K465">
        <f>INDEX(GWP!$C$2:$C$13,MATCH(EPS!I465,GWP!$B$2:$B$13,0))</f>
        <v>1</v>
      </c>
      <c r="L465" s="4">
        <f t="shared" si="15"/>
        <v>0</v>
      </c>
    </row>
    <row r="466" spans="1:12">
      <c r="A466" t="s">
        <v>484</v>
      </c>
      <c r="B466" t="s">
        <v>1</v>
      </c>
      <c r="C466" t="s">
        <v>1716</v>
      </c>
      <c r="D466" t="s">
        <v>1715</v>
      </c>
      <c r="E466" t="s">
        <v>1703</v>
      </c>
      <c r="F466" t="s">
        <v>1746</v>
      </c>
      <c r="H466" t="str">
        <f>INDEX('Vensim Variables'!$B:$B,MATCH(EPS!$B466,'Vensim Variables'!$A:$A,0))</f>
        <v>g pollutant</v>
      </c>
      <c r="I466" t="str">
        <f t="shared" si="14"/>
        <v>F gases</v>
      </c>
      <c r="J466">
        <f>INDEX(NoSettings!$C:$C,MATCH(EPS!$A466,NoSettings!$A:$A,0))</f>
        <v>0</v>
      </c>
      <c r="K466">
        <f>INDEX(GWP!$C$2:$C$13,MATCH(EPS!I466,GWP!$B$2:$B$13,0))</f>
        <v>1</v>
      </c>
      <c r="L466" s="4">
        <f t="shared" si="15"/>
        <v>0</v>
      </c>
    </row>
    <row r="467" spans="1:12">
      <c r="A467" t="s">
        <v>485</v>
      </c>
      <c r="B467" t="s">
        <v>1</v>
      </c>
      <c r="C467" t="s">
        <v>1716</v>
      </c>
      <c r="D467" t="s">
        <v>1715</v>
      </c>
      <c r="E467" t="s">
        <v>1703</v>
      </c>
      <c r="F467" t="s">
        <v>1747</v>
      </c>
      <c r="H467" t="str">
        <f>INDEX('Vensim Variables'!$B:$B,MATCH(EPS!$B467,'Vensim Variables'!$A:$A,0))</f>
        <v>g pollutant</v>
      </c>
      <c r="I467" t="str">
        <f t="shared" si="14"/>
        <v>F gases</v>
      </c>
      <c r="J467">
        <f>INDEX(NoSettings!$C:$C,MATCH(EPS!$A467,NoSettings!$A:$A,0))</f>
        <v>0</v>
      </c>
      <c r="K467">
        <f>INDEX(GWP!$C$2:$C$13,MATCH(EPS!I467,GWP!$B$2:$B$13,0))</f>
        <v>1</v>
      </c>
      <c r="L467" s="4">
        <f t="shared" si="15"/>
        <v>0</v>
      </c>
    </row>
    <row r="468" spans="1:12">
      <c r="A468" t="s">
        <v>486</v>
      </c>
      <c r="B468" t="s">
        <v>1</v>
      </c>
      <c r="C468" t="s">
        <v>1716</v>
      </c>
      <c r="D468" t="s">
        <v>1715</v>
      </c>
      <c r="E468" t="s">
        <v>1703</v>
      </c>
      <c r="F468" t="s">
        <v>1748</v>
      </c>
      <c r="H468" t="str">
        <f>INDEX('Vensim Variables'!$B:$B,MATCH(EPS!$B468,'Vensim Variables'!$A:$A,0))</f>
        <v>g pollutant</v>
      </c>
      <c r="I468" t="str">
        <f t="shared" si="14"/>
        <v>F gases</v>
      </c>
      <c r="J468">
        <f>INDEX(NoSettings!$C:$C,MATCH(EPS!$A468,NoSettings!$A:$A,0))</f>
        <v>0</v>
      </c>
      <c r="K468">
        <f>INDEX(GWP!$C$2:$C$13,MATCH(EPS!I468,GWP!$B$2:$B$13,0))</f>
        <v>1</v>
      </c>
      <c r="L468" s="4">
        <f t="shared" si="15"/>
        <v>0</v>
      </c>
    </row>
    <row r="469" spans="1:12">
      <c r="A469" t="s">
        <v>487</v>
      </c>
      <c r="B469" t="s">
        <v>1</v>
      </c>
      <c r="C469" t="s">
        <v>1716</v>
      </c>
      <c r="D469" t="s">
        <v>1715</v>
      </c>
      <c r="E469" t="s">
        <v>1703</v>
      </c>
      <c r="F469" t="s">
        <v>1749</v>
      </c>
      <c r="H469" t="str">
        <f>INDEX('Vensim Variables'!$B:$B,MATCH(EPS!$B469,'Vensim Variables'!$A:$A,0))</f>
        <v>g pollutant</v>
      </c>
      <c r="I469" t="str">
        <f t="shared" si="14"/>
        <v>F gases</v>
      </c>
      <c r="J469">
        <f>INDEX(NoSettings!$C:$C,MATCH(EPS!$A469,NoSettings!$A:$A,0))</f>
        <v>0</v>
      </c>
      <c r="K469">
        <f>INDEX(GWP!$C$2:$C$13,MATCH(EPS!I469,GWP!$B$2:$B$13,0))</f>
        <v>1</v>
      </c>
      <c r="L469" s="4">
        <f t="shared" si="15"/>
        <v>0</v>
      </c>
    </row>
    <row r="470" spans="1:12">
      <c r="A470" t="s">
        <v>488</v>
      </c>
      <c r="B470" t="s">
        <v>1</v>
      </c>
      <c r="C470" t="s">
        <v>1716</v>
      </c>
      <c r="D470" t="s">
        <v>1715</v>
      </c>
      <c r="E470" t="s">
        <v>1703</v>
      </c>
      <c r="F470" t="s">
        <v>1750</v>
      </c>
      <c r="H470" t="str">
        <f>INDEX('Vensim Variables'!$B:$B,MATCH(EPS!$B470,'Vensim Variables'!$A:$A,0))</f>
        <v>g pollutant</v>
      </c>
      <c r="I470" t="str">
        <f t="shared" si="14"/>
        <v>F gases</v>
      </c>
      <c r="J470">
        <f>INDEX(NoSettings!$C:$C,MATCH(EPS!$A470,NoSettings!$A:$A,0))</f>
        <v>0</v>
      </c>
      <c r="K470">
        <f>INDEX(GWP!$C$2:$C$13,MATCH(EPS!I470,GWP!$B$2:$B$13,0))</f>
        <v>1</v>
      </c>
      <c r="L470" s="4">
        <f t="shared" si="15"/>
        <v>0</v>
      </c>
    </row>
    <row r="471" spans="1:12">
      <c r="A471" t="s">
        <v>489</v>
      </c>
      <c r="B471" t="s">
        <v>1</v>
      </c>
      <c r="C471" t="s">
        <v>1716</v>
      </c>
      <c r="D471" t="s">
        <v>1715</v>
      </c>
      <c r="E471" t="s">
        <v>1703</v>
      </c>
      <c r="F471" t="s">
        <v>1751</v>
      </c>
      <c r="H471" t="str">
        <f>INDEX('Vensim Variables'!$B:$B,MATCH(EPS!$B471,'Vensim Variables'!$A:$A,0))</f>
        <v>g pollutant</v>
      </c>
      <c r="I471" t="str">
        <f t="shared" si="14"/>
        <v>F gases</v>
      </c>
      <c r="J471">
        <f>INDEX(NoSettings!$C:$C,MATCH(EPS!$A471,NoSettings!$A:$A,0))</f>
        <v>0</v>
      </c>
      <c r="K471">
        <f>INDEX(GWP!$C$2:$C$13,MATCH(EPS!I471,GWP!$B$2:$B$13,0))</f>
        <v>1</v>
      </c>
      <c r="L471" s="4">
        <f t="shared" si="15"/>
        <v>0</v>
      </c>
    </row>
    <row r="472" spans="1:12">
      <c r="A472" t="s">
        <v>490</v>
      </c>
      <c r="B472" t="s">
        <v>1</v>
      </c>
      <c r="C472" t="s">
        <v>1716</v>
      </c>
      <c r="D472" t="s">
        <v>1715</v>
      </c>
      <c r="E472" t="s">
        <v>1704</v>
      </c>
      <c r="F472" t="s">
        <v>1742</v>
      </c>
      <c r="H472" t="str">
        <f>INDEX('Vensim Variables'!$B:$B,MATCH(EPS!$B472,'Vensim Variables'!$A:$A,0))</f>
        <v>g pollutant</v>
      </c>
      <c r="I472" t="str">
        <f t="shared" si="14"/>
        <v>F gases</v>
      </c>
      <c r="J472">
        <f>INDEX(NoSettings!$C:$C,MATCH(EPS!$A472,NoSettings!$A:$A,0))</f>
        <v>0</v>
      </c>
      <c r="K472">
        <f>INDEX(GWP!$C$2:$C$13,MATCH(EPS!I472,GWP!$B$2:$B$13,0))</f>
        <v>1</v>
      </c>
      <c r="L472" s="4">
        <f t="shared" si="15"/>
        <v>0</v>
      </c>
    </row>
    <row r="473" spans="1:12">
      <c r="A473" t="s">
        <v>491</v>
      </c>
      <c r="B473" t="s">
        <v>1</v>
      </c>
      <c r="C473" t="s">
        <v>1716</v>
      </c>
      <c r="D473" t="s">
        <v>1715</v>
      </c>
      <c r="E473" t="s">
        <v>1704</v>
      </c>
      <c r="F473" t="s">
        <v>1743</v>
      </c>
      <c r="H473" t="str">
        <f>INDEX('Vensim Variables'!$B:$B,MATCH(EPS!$B473,'Vensim Variables'!$A:$A,0))</f>
        <v>g pollutant</v>
      </c>
      <c r="I473" t="str">
        <f t="shared" si="14"/>
        <v>F gases</v>
      </c>
      <c r="J473">
        <f>INDEX(NoSettings!$C:$C,MATCH(EPS!$A473,NoSettings!$A:$A,0))</f>
        <v>0</v>
      </c>
      <c r="K473">
        <f>INDEX(GWP!$C$2:$C$13,MATCH(EPS!I473,GWP!$B$2:$B$13,0))</f>
        <v>1</v>
      </c>
      <c r="L473" s="4">
        <f t="shared" si="15"/>
        <v>0</v>
      </c>
    </row>
    <row r="474" spans="1:12">
      <c r="A474" t="s">
        <v>492</v>
      </c>
      <c r="B474" t="s">
        <v>1</v>
      </c>
      <c r="C474" t="s">
        <v>1716</v>
      </c>
      <c r="D474" t="s">
        <v>1715</v>
      </c>
      <c r="E474" t="s">
        <v>1704</v>
      </c>
      <c r="F474" t="s">
        <v>1744</v>
      </c>
      <c r="H474" t="str">
        <f>INDEX('Vensim Variables'!$B:$B,MATCH(EPS!$B474,'Vensim Variables'!$A:$A,0))</f>
        <v>g pollutant</v>
      </c>
      <c r="I474" t="str">
        <f t="shared" si="14"/>
        <v>F gases</v>
      </c>
      <c r="J474">
        <f>INDEX(NoSettings!$C:$C,MATCH(EPS!$A474,NoSettings!$A:$A,0))</f>
        <v>0</v>
      </c>
      <c r="K474">
        <f>INDEX(GWP!$C$2:$C$13,MATCH(EPS!I474,GWP!$B$2:$B$13,0))</f>
        <v>1</v>
      </c>
      <c r="L474" s="4">
        <f t="shared" si="15"/>
        <v>0</v>
      </c>
    </row>
    <row r="475" spans="1:12">
      <c r="A475" t="s">
        <v>493</v>
      </c>
      <c r="B475" t="s">
        <v>1</v>
      </c>
      <c r="C475" t="s">
        <v>1716</v>
      </c>
      <c r="D475" t="s">
        <v>1715</v>
      </c>
      <c r="E475" t="s">
        <v>1704</v>
      </c>
      <c r="F475" t="s">
        <v>1745</v>
      </c>
      <c r="H475" t="str">
        <f>INDEX('Vensim Variables'!$B:$B,MATCH(EPS!$B475,'Vensim Variables'!$A:$A,0))</f>
        <v>g pollutant</v>
      </c>
      <c r="I475" t="str">
        <f t="shared" si="14"/>
        <v>F gases</v>
      </c>
      <c r="J475">
        <f>INDEX(NoSettings!$C:$C,MATCH(EPS!$A475,NoSettings!$A:$A,0))</f>
        <v>0</v>
      </c>
      <c r="K475">
        <f>INDEX(GWP!$C$2:$C$13,MATCH(EPS!I475,GWP!$B$2:$B$13,0))</f>
        <v>1</v>
      </c>
      <c r="L475" s="4">
        <f t="shared" si="15"/>
        <v>0</v>
      </c>
    </row>
    <row r="476" spans="1:12">
      <c r="A476" t="s">
        <v>494</v>
      </c>
      <c r="B476" t="s">
        <v>1</v>
      </c>
      <c r="C476" t="s">
        <v>1716</v>
      </c>
      <c r="D476" t="s">
        <v>1715</v>
      </c>
      <c r="E476" t="s">
        <v>1704</v>
      </c>
      <c r="F476" t="s">
        <v>1746</v>
      </c>
      <c r="H476" t="str">
        <f>INDEX('Vensim Variables'!$B:$B,MATCH(EPS!$B476,'Vensim Variables'!$A:$A,0))</f>
        <v>g pollutant</v>
      </c>
      <c r="I476" t="str">
        <f t="shared" si="14"/>
        <v>F gases</v>
      </c>
      <c r="J476">
        <f>INDEX(NoSettings!$C:$C,MATCH(EPS!$A476,NoSettings!$A:$A,0))</f>
        <v>0</v>
      </c>
      <c r="K476">
        <f>INDEX(GWP!$C$2:$C$13,MATCH(EPS!I476,GWP!$B$2:$B$13,0))</f>
        <v>1</v>
      </c>
      <c r="L476" s="4">
        <f t="shared" si="15"/>
        <v>0</v>
      </c>
    </row>
    <row r="477" spans="1:12">
      <c r="A477" t="s">
        <v>495</v>
      </c>
      <c r="B477" t="s">
        <v>1</v>
      </c>
      <c r="C477" t="s">
        <v>1716</v>
      </c>
      <c r="D477" t="s">
        <v>1715</v>
      </c>
      <c r="E477" t="s">
        <v>1704</v>
      </c>
      <c r="F477" t="s">
        <v>1747</v>
      </c>
      <c r="H477" t="str">
        <f>INDEX('Vensim Variables'!$B:$B,MATCH(EPS!$B477,'Vensim Variables'!$A:$A,0))</f>
        <v>g pollutant</v>
      </c>
      <c r="I477" t="str">
        <f t="shared" si="14"/>
        <v>F gases</v>
      </c>
      <c r="J477">
        <f>INDEX(NoSettings!$C:$C,MATCH(EPS!$A477,NoSettings!$A:$A,0))</f>
        <v>0</v>
      </c>
      <c r="K477">
        <f>INDEX(GWP!$C$2:$C$13,MATCH(EPS!I477,GWP!$B$2:$B$13,0))</f>
        <v>1</v>
      </c>
      <c r="L477" s="4">
        <f t="shared" si="15"/>
        <v>0</v>
      </c>
    </row>
    <row r="478" spans="1:12">
      <c r="A478" t="s">
        <v>496</v>
      </c>
      <c r="B478" t="s">
        <v>1</v>
      </c>
      <c r="C478" t="s">
        <v>1716</v>
      </c>
      <c r="D478" t="s">
        <v>1715</v>
      </c>
      <c r="E478" t="s">
        <v>1704</v>
      </c>
      <c r="F478" t="s">
        <v>1748</v>
      </c>
      <c r="H478" t="str">
        <f>INDEX('Vensim Variables'!$B:$B,MATCH(EPS!$B478,'Vensim Variables'!$A:$A,0))</f>
        <v>g pollutant</v>
      </c>
      <c r="I478" t="str">
        <f t="shared" si="14"/>
        <v>F gases</v>
      </c>
      <c r="J478">
        <f>INDEX(NoSettings!$C:$C,MATCH(EPS!$A478,NoSettings!$A:$A,0))</f>
        <v>0</v>
      </c>
      <c r="K478">
        <f>INDEX(GWP!$C$2:$C$13,MATCH(EPS!I478,GWP!$B$2:$B$13,0))</f>
        <v>1</v>
      </c>
      <c r="L478" s="4">
        <f t="shared" si="15"/>
        <v>0</v>
      </c>
    </row>
    <row r="479" spans="1:12">
      <c r="A479" t="s">
        <v>497</v>
      </c>
      <c r="B479" t="s">
        <v>1</v>
      </c>
      <c r="C479" t="s">
        <v>1716</v>
      </c>
      <c r="D479" t="s">
        <v>1715</v>
      </c>
      <c r="E479" t="s">
        <v>1704</v>
      </c>
      <c r="F479" t="s">
        <v>1749</v>
      </c>
      <c r="H479" t="str">
        <f>INDEX('Vensim Variables'!$B:$B,MATCH(EPS!$B479,'Vensim Variables'!$A:$A,0))</f>
        <v>g pollutant</v>
      </c>
      <c r="I479" t="str">
        <f t="shared" si="14"/>
        <v>F gases</v>
      </c>
      <c r="J479">
        <f>INDEX(NoSettings!$C:$C,MATCH(EPS!$A479,NoSettings!$A:$A,0))</f>
        <v>0</v>
      </c>
      <c r="K479">
        <f>INDEX(GWP!$C$2:$C$13,MATCH(EPS!I479,GWP!$B$2:$B$13,0))</f>
        <v>1</v>
      </c>
      <c r="L479" s="4">
        <f t="shared" si="15"/>
        <v>0</v>
      </c>
    </row>
    <row r="480" spans="1:12">
      <c r="A480" t="s">
        <v>498</v>
      </c>
      <c r="B480" t="s">
        <v>1</v>
      </c>
      <c r="C480" t="s">
        <v>1716</v>
      </c>
      <c r="D480" t="s">
        <v>1715</v>
      </c>
      <c r="E480" t="s">
        <v>1704</v>
      </c>
      <c r="F480" t="s">
        <v>1750</v>
      </c>
      <c r="H480" t="str">
        <f>INDEX('Vensim Variables'!$B:$B,MATCH(EPS!$B480,'Vensim Variables'!$A:$A,0))</f>
        <v>g pollutant</v>
      </c>
      <c r="I480" t="str">
        <f t="shared" si="14"/>
        <v>F gases</v>
      </c>
      <c r="J480">
        <f>INDEX(NoSettings!$C:$C,MATCH(EPS!$A480,NoSettings!$A:$A,0))</f>
        <v>0</v>
      </c>
      <c r="K480">
        <f>INDEX(GWP!$C$2:$C$13,MATCH(EPS!I480,GWP!$B$2:$B$13,0))</f>
        <v>1</v>
      </c>
      <c r="L480" s="4">
        <f t="shared" si="15"/>
        <v>0</v>
      </c>
    </row>
    <row r="481" spans="1:12">
      <c r="A481" t="s">
        <v>499</v>
      </c>
      <c r="B481" t="s">
        <v>1</v>
      </c>
      <c r="C481" t="s">
        <v>1716</v>
      </c>
      <c r="D481" t="s">
        <v>1715</v>
      </c>
      <c r="E481" t="s">
        <v>1704</v>
      </c>
      <c r="F481" t="s">
        <v>1751</v>
      </c>
      <c r="H481" t="str">
        <f>INDEX('Vensim Variables'!$B:$B,MATCH(EPS!$B481,'Vensim Variables'!$A:$A,0))</f>
        <v>g pollutant</v>
      </c>
      <c r="I481" t="str">
        <f t="shared" si="14"/>
        <v>F gases</v>
      </c>
      <c r="J481">
        <f>INDEX(NoSettings!$C:$C,MATCH(EPS!$A481,NoSettings!$A:$A,0))</f>
        <v>0</v>
      </c>
      <c r="K481">
        <f>INDEX(GWP!$C$2:$C$13,MATCH(EPS!I481,GWP!$B$2:$B$13,0))</f>
        <v>1</v>
      </c>
      <c r="L481" s="4">
        <f t="shared" si="15"/>
        <v>0</v>
      </c>
    </row>
    <row r="482" spans="1:12">
      <c r="A482" t="s">
        <v>500</v>
      </c>
      <c r="B482" t="s">
        <v>1</v>
      </c>
      <c r="C482" t="s">
        <v>1717</v>
      </c>
      <c r="D482" t="s">
        <v>1702</v>
      </c>
      <c r="E482" t="s">
        <v>1703</v>
      </c>
      <c r="F482" t="s">
        <v>1742</v>
      </c>
      <c r="H482" t="str">
        <f>INDEX('Vensim Variables'!$B:$B,MATCH(EPS!$B482,'Vensim Variables'!$A:$A,0))</f>
        <v>g pollutant</v>
      </c>
      <c r="I482" t="str">
        <f t="shared" si="14"/>
        <v>CO2</v>
      </c>
      <c r="J482">
        <f>INDEX(NoSettings!$C:$C,MATCH(EPS!$A482,NoSettings!$A:$A,0))</f>
        <v>0</v>
      </c>
      <c r="K482">
        <f>INDEX(GWP!$C$2:$C$13,MATCH(EPS!I482,GWP!$B$2:$B$13,0))</f>
        <v>1</v>
      </c>
      <c r="L482" s="4">
        <f t="shared" si="15"/>
        <v>0</v>
      </c>
    </row>
    <row r="483" spans="1:12">
      <c r="A483" t="s">
        <v>501</v>
      </c>
      <c r="B483" t="s">
        <v>1</v>
      </c>
      <c r="C483" t="s">
        <v>1717</v>
      </c>
      <c r="D483" t="s">
        <v>1702</v>
      </c>
      <c r="E483" t="s">
        <v>1703</v>
      </c>
      <c r="F483" t="s">
        <v>1743</v>
      </c>
      <c r="H483" t="str">
        <f>INDEX('Vensim Variables'!$B:$B,MATCH(EPS!$B483,'Vensim Variables'!$A:$A,0))</f>
        <v>g pollutant</v>
      </c>
      <c r="I483" t="str">
        <f t="shared" si="14"/>
        <v>CO2</v>
      </c>
      <c r="J483">
        <f>INDEX(NoSettings!$C:$C,MATCH(EPS!$A483,NoSettings!$A:$A,0))</f>
        <v>0</v>
      </c>
      <c r="K483">
        <f>INDEX(GWP!$C$2:$C$13,MATCH(EPS!I483,GWP!$B$2:$B$13,0))</f>
        <v>1</v>
      </c>
      <c r="L483" s="4">
        <f t="shared" si="15"/>
        <v>0</v>
      </c>
    </row>
    <row r="484" spans="1:12">
      <c r="A484" t="s">
        <v>502</v>
      </c>
      <c r="B484" t="s">
        <v>1</v>
      </c>
      <c r="C484" t="s">
        <v>1717</v>
      </c>
      <c r="D484" t="s">
        <v>1702</v>
      </c>
      <c r="E484" t="s">
        <v>1703</v>
      </c>
      <c r="F484" t="s">
        <v>1744</v>
      </c>
      <c r="H484" t="str">
        <f>INDEX('Vensim Variables'!$B:$B,MATCH(EPS!$B484,'Vensim Variables'!$A:$A,0))</f>
        <v>g pollutant</v>
      </c>
      <c r="I484" t="str">
        <f t="shared" si="14"/>
        <v>CO2</v>
      </c>
      <c r="J484">
        <f>INDEX(NoSettings!$C:$C,MATCH(EPS!$A484,NoSettings!$A:$A,0))</f>
        <v>0</v>
      </c>
      <c r="K484">
        <f>INDEX(GWP!$C$2:$C$13,MATCH(EPS!I484,GWP!$B$2:$B$13,0))</f>
        <v>1</v>
      </c>
      <c r="L484" s="4">
        <f t="shared" si="15"/>
        <v>0</v>
      </c>
    </row>
    <row r="485" spans="1:12">
      <c r="A485" t="s">
        <v>503</v>
      </c>
      <c r="B485" t="s">
        <v>1</v>
      </c>
      <c r="C485" t="s">
        <v>1717</v>
      </c>
      <c r="D485" t="s">
        <v>1702</v>
      </c>
      <c r="E485" t="s">
        <v>1703</v>
      </c>
      <c r="F485" t="s">
        <v>1745</v>
      </c>
      <c r="H485" t="str">
        <f>INDEX('Vensim Variables'!$B:$B,MATCH(EPS!$B485,'Vensim Variables'!$A:$A,0))</f>
        <v>g pollutant</v>
      </c>
      <c r="I485" t="str">
        <f t="shared" si="14"/>
        <v>CO2</v>
      </c>
      <c r="J485">
        <f>INDEX(NoSettings!$C:$C,MATCH(EPS!$A485,NoSettings!$A:$A,0))</f>
        <v>0</v>
      </c>
      <c r="K485">
        <f>INDEX(GWP!$C$2:$C$13,MATCH(EPS!I485,GWP!$B$2:$B$13,0))</f>
        <v>1</v>
      </c>
      <c r="L485" s="4">
        <f t="shared" si="15"/>
        <v>0</v>
      </c>
    </row>
    <row r="486" spans="1:12">
      <c r="A486" t="s">
        <v>504</v>
      </c>
      <c r="B486" t="s">
        <v>1</v>
      </c>
      <c r="C486" t="s">
        <v>1717</v>
      </c>
      <c r="D486" t="s">
        <v>1702</v>
      </c>
      <c r="E486" t="s">
        <v>1703</v>
      </c>
      <c r="F486" t="s">
        <v>1746</v>
      </c>
      <c r="H486" t="str">
        <f>INDEX('Vensim Variables'!$B:$B,MATCH(EPS!$B486,'Vensim Variables'!$A:$A,0))</f>
        <v>g pollutant</v>
      </c>
      <c r="I486" t="str">
        <f t="shared" si="14"/>
        <v>CO2</v>
      </c>
      <c r="J486">
        <f>INDEX(NoSettings!$C:$C,MATCH(EPS!$A486,NoSettings!$A:$A,0))</f>
        <v>0</v>
      </c>
      <c r="K486">
        <f>INDEX(GWP!$C$2:$C$13,MATCH(EPS!I486,GWP!$B$2:$B$13,0))</f>
        <v>1</v>
      </c>
      <c r="L486" s="4">
        <f t="shared" si="15"/>
        <v>0</v>
      </c>
    </row>
    <row r="487" spans="1:12">
      <c r="A487" t="s">
        <v>505</v>
      </c>
      <c r="B487" t="s">
        <v>1</v>
      </c>
      <c r="C487" t="s">
        <v>1717</v>
      </c>
      <c r="D487" t="s">
        <v>1702</v>
      </c>
      <c r="E487" t="s">
        <v>1703</v>
      </c>
      <c r="F487" t="s">
        <v>1747</v>
      </c>
      <c r="H487" t="str">
        <f>INDEX('Vensim Variables'!$B:$B,MATCH(EPS!$B487,'Vensim Variables'!$A:$A,0))</f>
        <v>g pollutant</v>
      </c>
      <c r="I487" t="str">
        <f t="shared" si="14"/>
        <v>CO2</v>
      </c>
      <c r="J487">
        <f>INDEX(NoSettings!$C:$C,MATCH(EPS!$A487,NoSettings!$A:$A,0))</f>
        <v>0</v>
      </c>
      <c r="K487">
        <f>INDEX(GWP!$C$2:$C$13,MATCH(EPS!I487,GWP!$B$2:$B$13,0))</f>
        <v>1</v>
      </c>
      <c r="L487" s="4">
        <f t="shared" si="15"/>
        <v>0</v>
      </c>
    </row>
    <row r="488" spans="1:12">
      <c r="A488" t="s">
        <v>506</v>
      </c>
      <c r="B488" t="s">
        <v>1</v>
      </c>
      <c r="C488" t="s">
        <v>1717</v>
      </c>
      <c r="D488" t="s">
        <v>1702</v>
      </c>
      <c r="E488" t="s">
        <v>1703</v>
      </c>
      <c r="F488" t="s">
        <v>1748</v>
      </c>
      <c r="H488" t="str">
        <f>INDEX('Vensim Variables'!$B:$B,MATCH(EPS!$B488,'Vensim Variables'!$A:$A,0))</f>
        <v>g pollutant</v>
      </c>
      <c r="I488" t="str">
        <f t="shared" si="14"/>
        <v>CO2</v>
      </c>
      <c r="J488">
        <f>INDEX(NoSettings!$C:$C,MATCH(EPS!$A488,NoSettings!$A:$A,0))</f>
        <v>133291000000000</v>
      </c>
      <c r="K488">
        <f>INDEX(GWP!$C$2:$C$13,MATCH(EPS!I488,GWP!$B$2:$B$13,0))</f>
        <v>1</v>
      </c>
      <c r="L488" s="4">
        <f t="shared" si="15"/>
        <v>133.291</v>
      </c>
    </row>
    <row r="489" spans="1:12">
      <c r="A489" t="s">
        <v>507</v>
      </c>
      <c r="B489" t="s">
        <v>1</v>
      </c>
      <c r="C489" t="s">
        <v>1717</v>
      </c>
      <c r="D489" t="s">
        <v>1702</v>
      </c>
      <c r="E489" t="s">
        <v>1703</v>
      </c>
      <c r="F489" t="s">
        <v>1749</v>
      </c>
      <c r="H489" t="str">
        <f>INDEX('Vensim Variables'!$B:$B,MATCH(EPS!$B489,'Vensim Variables'!$A:$A,0))</f>
        <v>g pollutant</v>
      </c>
      <c r="I489" t="str">
        <f t="shared" si="14"/>
        <v>CO2</v>
      </c>
      <c r="J489">
        <f>INDEX(NoSettings!$C:$C,MATCH(EPS!$A489,NoSettings!$A:$A,0))</f>
        <v>0</v>
      </c>
      <c r="K489">
        <f>INDEX(GWP!$C$2:$C$13,MATCH(EPS!I489,GWP!$B$2:$B$13,0))</f>
        <v>1</v>
      </c>
      <c r="L489" s="4">
        <f t="shared" si="15"/>
        <v>0</v>
      </c>
    </row>
    <row r="490" spans="1:12">
      <c r="A490" t="s">
        <v>508</v>
      </c>
      <c r="B490" t="s">
        <v>1</v>
      </c>
      <c r="C490" t="s">
        <v>1717</v>
      </c>
      <c r="D490" t="s">
        <v>1702</v>
      </c>
      <c r="E490" t="s">
        <v>1703</v>
      </c>
      <c r="F490" t="s">
        <v>1750</v>
      </c>
      <c r="H490" t="str">
        <f>INDEX('Vensim Variables'!$B:$B,MATCH(EPS!$B490,'Vensim Variables'!$A:$A,0))</f>
        <v>g pollutant</v>
      </c>
      <c r="I490" t="str">
        <f t="shared" si="14"/>
        <v>CO2</v>
      </c>
      <c r="J490">
        <f>INDEX(NoSettings!$C:$C,MATCH(EPS!$A490,NoSettings!$A:$A,0))</f>
        <v>0</v>
      </c>
      <c r="K490">
        <f>INDEX(GWP!$C$2:$C$13,MATCH(EPS!I490,GWP!$B$2:$B$13,0))</f>
        <v>1</v>
      </c>
      <c r="L490" s="4">
        <f t="shared" si="15"/>
        <v>0</v>
      </c>
    </row>
    <row r="491" spans="1:12">
      <c r="A491" t="s">
        <v>509</v>
      </c>
      <c r="B491" t="s">
        <v>1</v>
      </c>
      <c r="C491" t="s">
        <v>1717</v>
      </c>
      <c r="D491" t="s">
        <v>1702</v>
      </c>
      <c r="E491" t="s">
        <v>1703</v>
      </c>
      <c r="F491" t="s">
        <v>1751</v>
      </c>
      <c r="H491" t="str">
        <f>INDEX('Vensim Variables'!$B:$B,MATCH(EPS!$B491,'Vensim Variables'!$A:$A,0))</f>
        <v>g pollutant</v>
      </c>
      <c r="I491" t="str">
        <f t="shared" si="14"/>
        <v>CO2</v>
      </c>
      <c r="J491">
        <f>INDEX(NoSettings!$C:$C,MATCH(EPS!$A491,NoSettings!$A:$A,0))</f>
        <v>0</v>
      </c>
      <c r="K491">
        <f>INDEX(GWP!$C$2:$C$13,MATCH(EPS!I491,GWP!$B$2:$B$13,0))</f>
        <v>1</v>
      </c>
      <c r="L491" s="4">
        <f t="shared" si="15"/>
        <v>0</v>
      </c>
    </row>
    <row r="492" spans="1:12">
      <c r="A492" t="s">
        <v>510</v>
      </c>
      <c r="B492" t="s">
        <v>1</v>
      </c>
      <c r="C492" t="s">
        <v>1717</v>
      </c>
      <c r="D492" t="s">
        <v>1702</v>
      </c>
      <c r="E492" t="s">
        <v>1704</v>
      </c>
      <c r="F492" t="s">
        <v>1742</v>
      </c>
      <c r="H492" t="str">
        <f>INDEX('Vensim Variables'!$B:$B,MATCH(EPS!$B492,'Vensim Variables'!$A:$A,0))</f>
        <v>g pollutant</v>
      </c>
      <c r="I492" t="str">
        <f t="shared" si="14"/>
        <v>CO2</v>
      </c>
      <c r="J492">
        <f>INDEX(NoSettings!$C:$C,MATCH(EPS!$A492,NoSettings!$A:$A,0))</f>
        <v>0</v>
      </c>
      <c r="K492">
        <f>INDEX(GWP!$C$2:$C$13,MATCH(EPS!I492,GWP!$B$2:$B$13,0))</f>
        <v>1</v>
      </c>
      <c r="L492" s="4">
        <f t="shared" si="15"/>
        <v>0</v>
      </c>
    </row>
    <row r="493" spans="1:12">
      <c r="A493" t="s">
        <v>511</v>
      </c>
      <c r="B493" t="s">
        <v>1</v>
      </c>
      <c r="C493" t="s">
        <v>1717</v>
      </c>
      <c r="D493" t="s">
        <v>1702</v>
      </c>
      <c r="E493" t="s">
        <v>1704</v>
      </c>
      <c r="F493" t="s">
        <v>1743</v>
      </c>
      <c r="H493" t="str">
        <f>INDEX('Vensim Variables'!$B:$B,MATCH(EPS!$B493,'Vensim Variables'!$A:$A,0))</f>
        <v>g pollutant</v>
      </c>
      <c r="I493" t="str">
        <f t="shared" si="14"/>
        <v>CO2</v>
      </c>
      <c r="J493">
        <f>INDEX(NoSettings!$C:$C,MATCH(EPS!$A493,NoSettings!$A:$A,0))</f>
        <v>0</v>
      </c>
      <c r="K493">
        <f>INDEX(GWP!$C$2:$C$13,MATCH(EPS!I493,GWP!$B$2:$B$13,0))</f>
        <v>1</v>
      </c>
      <c r="L493" s="4">
        <f t="shared" si="15"/>
        <v>0</v>
      </c>
    </row>
    <row r="494" spans="1:12">
      <c r="A494" t="s">
        <v>512</v>
      </c>
      <c r="B494" t="s">
        <v>1</v>
      </c>
      <c r="C494" t="s">
        <v>1717</v>
      </c>
      <c r="D494" t="s">
        <v>1702</v>
      </c>
      <c r="E494" t="s">
        <v>1704</v>
      </c>
      <c r="F494" t="s">
        <v>1744</v>
      </c>
      <c r="H494" t="str">
        <f>INDEX('Vensim Variables'!$B:$B,MATCH(EPS!$B494,'Vensim Variables'!$A:$A,0))</f>
        <v>g pollutant</v>
      </c>
      <c r="I494" t="str">
        <f t="shared" si="14"/>
        <v>CO2</v>
      </c>
      <c r="J494">
        <f>INDEX(NoSettings!$C:$C,MATCH(EPS!$A494,NoSettings!$A:$A,0))</f>
        <v>0</v>
      </c>
      <c r="K494">
        <f>INDEX(GWP!$C$2:$C$13,MATCH(EPS!I494,GWP!$B$2:$B$13,0))</f>
        <v>1</v>
      </c>
      <c r="L494" s="4">
        <f t="shared" si="15"/>
        <v>0</v>
      </c>
    </row>
    <row r="495" spans="1:12">
      <c r="A495" t="s">
        <v>513</v>
      </c>
      <c r="B495" t="s">
        <v>1</v>
      </c>
      <c r="C495" t="s">
        <v>1717</v>
      </c>
      <c r="D495" t="s">
        <v>1702</v>
      </c>
      <c r="E495" t="s">
        <v>1704</v>
      </c>
      <c r="F495" t="s">
        <v>1745</v>
      </c>
      <c r="H495" t="str">
        <f>INDEX('Vensim Variables'!$B:$B,MATCH(EPS!$B495,'Vensim Variables'!$A:$A,0))</f>
        <v>g pollutant</v>
      </c>
      <c r="I495" t="str">
        <f t="shared" si="14"/>
        <v>CO2</v>
      </c>
      <c r="J495">
        <f>INDEX(NoSettings!$C:$C,MATCH(EPS!$A495,NoSettings!$A:$A,0))</f>
        <v>0</v>
      </c>
      <c r="K495">
        <f>INDEX(GWP!$C$2:$C$13,MATCH(EPS!I495,GWP!$B$2:$B$13,0))</f>
        <v>1</v>
      </c>
      <c r="L495" s="4">
        <f t="shared" si="15"/>
        <v>0</v>
      </c>
    </row>
    <row r="496" spans="1:12">
      <c r="A496" t="s">
        <v>514</v>
      </c>
      <c r="B496" t="s">
        <v>1</v>
      </c>
      <c r="C496" t="s">
        <v>1717</v>
      </c>
      <c r="D496" t="s">
        <v>1702</v>
      </c>
      <c r="E496" t="s">
        <v>1704</v>
      </c>
      <c r="F496" t="s">
        <v>1746</v>
      </c>
      <c r="H496" t="str">
        <f>INDEX('Vensim Variables'!$B:$B,MATCH(EPS!$B496,'Vensim Variables'!$A:$A,0))</f>
        <v>g pollutant</v>
      </c>
      <c r="I496" t="str">
        <f t="shared" si="14"/>
        <v>CO2</v>
      </c>
      <c r="J496">
        <f>INDEX(NoSettings!$C:$C,MATCH(EPS!$A496,NoSettings!$A:$A,0))</f>
        <v>0</v>
      </c>
      <c r="K496">
        <f>INDEX(GWP!$C$2:$C$13,MATCH(EPS!I496,GWP!$B$2:$B$13,0))</f>
        <v>1</v>
      </c>
      <c r="L496" s="4">
        <f t="shared" si="15"/>
        <v>0</v>
      </c>
    </row>
    <row r="497" spans="1:12">
      <c r="A497" t="s">
        <v>515</v>
      </c>
      <c r="B497" t="s">
        <v>1</v>
      </c>
      <c r="C497" t="s">
        <v>1717</v>
      </c>
      <c r="D497" t="s">
        <v>1702</v>
      </c>
      <c r="E497" t="s">
        <v>1704</v>
      </c>
      <c r="F497" t="s">
        <v>1747</v>
      </c>
      <c r="H497" t="str">
        <f>INDEX('Vensim Variables'!$B:$B,MATCH(EPS!$B497,'Vensim Variables'!$A:$A,0))</f>
        <v>g pollutant</v>
      </c>
      <c r="I497" t="str">
        <f t="shared" si="14"/>
        <v>CO2</v>
      </c>
      <c r="J497">
        <f>INDEX(NoSettings!$C:$C,MATCH(EPS!$A497,NoSettings!$A:$A,0))</f>
        <v>0</v>
      </c>
      <c r="K497">
        <f>INDEX(GWP!$C$2:$C$13,MATCH(EPS!I497,GWP!$B$2:$B$13,0))</f>
        <v>1</v>
      </c>
      <c r="L497" s="4">
        <f t="shared" si="15"/>
        <v>0</v>
      </c>
    </row>
    <row r="498" spans="1:12">
      <c r="A498" t="s">
        <v>516</v>
      </c>
      <c r="B498" t="s">
        <v>1</v>
      </c>
      <c r="C498" t="s">
        <v>1717</v>
      </c>
      <c r="D498" t="s">
        <v>1702</v>
      </c>
      <c r="E498" t="s">
        <v>1704</v>
      </c>
      <c r="F498" t="s">
        <v>1748</v>
      </c>
      <c r="H498" t="str">
        <f>INDEX('Vensim Variables'!$B:$B,MATCH(EPS!$B498,'Vensim Variables'!$A:$A,0))</f>
        <v>g pollutant</v>
      </c>
      <c r="I498" t="str">
        <f t="shared" si="14"/>
        <v>CO2</v>
      </c>
      <c r="J498">
        <f>INDEX(NoSettings!$C:$C,MATCH(EPS!$A498,NoSettings!$A:$A,0))</f>
        <v>21612700000000</v>
      </c>
      <c r="K498">
        <f>INDEX(GWP!$C$2:$C$13,MATCH(EPS!I498,GWP!$B$2:$B$13,0))</f>
        <v>1</v>
      </c>
      <c r="L498" s="4">
        <f t="shared" si="15"/>
        <v>21.6127</v>
      </c>
    </row>
    <row r="499" spans="1:12">
      <c r="A499" t="s">
        <v>517</v>
      </c>
      <c r="B499" t="s">
        <v>1</v>
      </c>
      <c r="C499" t="s">
        <v>1717</v>
      </c>
      <c r="D499" t="s">
        <v>1702</v>
      </c>
      <c r="E499" t="s">
        <v>1704</v>
      </c>
      <c r="F499" t="s">
        <v>1749</v>
      </c>
      <c r="H499" t="str">
        <f>INDEX('Vensim Variables'!$B:$B,MATCH(EPS!$B499,'Vensim Variables'!$A:$A,0))</f>
        <v>g pollutant</v>
      </c>
      <c r="I499" t="str">
        <f t="shared" si="14"/>
        <v>CO2</v>
      </c>
      <c r="J499">
        <f>INDEX(NoSettings!$C:$C,MATCH(EPS!$A499,NoSettings!$A:$A,0))</f>
        <v>0</v>
      </c>
      <c r="K499">
        <f>INDEX(GWP!$C$2:$C$13,MATCH(EPS!I499,GWP!$B$2:$B$13,0))</f>
        <v>1</v>
      </c>
      <c r="L499" s="4">
        <f t="shared" si="15"/>
        <v>0</v>
      </c>
    </row>
    <row r="500" spans="1:12">
      <c r="A500" t="s">
        <v>518</v>
      </c>
      <c r="B500" t="s">
        <v>1</v>
      </c>
      <c r="C500" t="s">
        <v>1717</v>
      </c>
      <c r="D500" t="s">
        <v>1702</v>
      </c>
      <c r="E500" t="s">
        <v>1704</v>
      </c>
      <c r="F500" t="s">
        <v>1750</v>
      </c>
      <c r="H500" t="str">
        <f>INDEX('Vensim Variables'!$B:$B,MATCH(EPS!$B500,'Vensim Variables'!$A:$A,0))</f>
        <v>g pollutant</v>
      </c>
      <c r="I500" t="str">
        <f t="shared" si="14"/>
        <v>CO2</v>
      </c>
      <c r="J500">
        <f>INDEX(NoSettings!$C:$C,MATCH(EPS!$A500,NoSettings!$A:$A,0))</f>
        <v>0</v>
      </c>
      <c r="K500">
        <f>INDEX(GWP!$C$2:$C$13,MATCH(EPS!I500,GWP!$B$2:$B$13,0))</f>
        <v>1</v>
      </c>
      <c r="L500" s="4">
        <f t="shared" si="15"/>
        <v>0</v>
      </c>
    </row>
    <row r="501" spans="1:12">
      <c r="A501" t="s">
        <v>519</v>
      </c>
      <c r="B501" t="s">
        <v>1</v>
      </c>
      <c r="C501" t="s">
        <v>1717</v>
      </c>
      <c r="D501" t="s">
        <v>1702</v>
      </c>
      <c r="E501" t="s">
        <v>1704</v>
      </c>
      <c r="F501" t="s">
        <v>1751</v>
      </c>
      <c r="H501" t="str">
        <f>INDEX('Vensim Variables'!$B:$B,MATCH(EPS!$B501,'Vensim Variables'!$A:$A,0))</f>
        <v>g pollutant</v>
      </c>
      <c r="I501" t="str">
        <f t="shared" si="14"/>
        <v>CO2</v>
      </c>
      <c r="J501">
        <f>INDEX(NoSettings!$C:$C,MATCH(EPS!$A501,NoSettings!$A:$A,0))</f>
        <v>0</v>
      </c>
      <c r="K501">
        <f>INDEX(GWP!$C$2:$C$13,MATCH(EPS!I501,GWP!$B$2:$B$13,0))</f>
        <v>1</v>
      </c>
      <c r="L501" s="4">
        <f t="shared" si="15"/>
        <v>0</v>
      </c>
    </row>
    <row r="502" spans="1:12">
      <c r="A502" t="s">
        <v>520</v>
      </c>
      <c r="B502" t="s">
        <v>1</v>
      </c>
      <c r="C502" t="s">
        <v>1717</v>
      </c>
      <c r="D502" t="s">
        <v>1705</v>
      </c>
      <c r="E502" t="s">
        <v>1703</v>
      </c>
      <c r="F502" t="s">
        <v>1742</v>
      </c>
      <c r="H502" t="str">
        <f>INDEX('Vensim Variables'!$B:$B,MATCH(EPS!$B502,'Vensim Variables'!$A:$A,0))</f>
        <v>g pollutant</v>
      </c>
      <c r="I502" t="str">
        <f t="shared" si="14"/>
        <v>VOC</v>
      </c>
      <c r="J502">
        <f>INDEX(NoSettings!$C:$C,MATCH(EPS!$A502,NoSettings!$A:$A,0))</f>
        <v>0</v>
      </c>
      <c r="K502">
        <f>INDEX(GWP!$C$2:$C$13,MATCH(EPS!I502,GWP!$B$2:$B$13,0))</f>
        <v>0</v>
      </c>
      <c r="L502" s="4">
        <f t="shared" si="15"/>
        <v>0</v>
      </c>
    </row>
    <row r="503" spans="1:12">
      <c r="A503" t="s">
        <v>521</v>
      </c>
      <c r="B503" t="s">
        <v>1</v>
      </c>
      <c r="C503" t="s">
        <v>1717</v>
      </c>
      <c r="D503" t="s">
        <v>1705</v>
      </c>
      <c r="E503" t="s">
        <v>1703</v>
      </c>
      <c r="F503" t="s">
        <v>1743</v>
      </c>
      <c r="H503" t="str">
        <f>INDEX('Vensim Variables'!$B:$B,MATCH(EPS!$B503,'Vensim Variables'!$A:$A,0))</f>
        <v>g pollutant</v>
      </c>
      <c r="I503" t="str">
        <f t="shared" si="14"/>
        <v>VOC</v>
      </c>
      <c r="J503">
        <f>INDEX(NoSettings!$C:$C,MATCH(EPS!$A503,NoSettings!$A:$A,0))</f>
        <v>0</v>
      </c>
      <c r="K503">
        <f>INDEX(GWP!$C$2:$C$13,MATCH(EPS!I503,GWP!$B$2:$B$13,0))</f>
        <v>0</v>
      </c>
      <c r="L503" s="4">
        <f t="shared" si="15"/>
        <v>0</v>
      </c>
    </row>
    <row r="504" spans="1:12">
      <c r="A504" t="s">
        <v>522</v>
      </c>
      <c r="B504" t="s">
        <v>1</v>
      </c>
      <c r="C504" t="s">
        <v>1717</v>
      </c>
      <c r="D504" t="s">
        <v>1705</v>
      </c>
      <c r="E504" t="s">
        <v>1703</v>
      </c>
      <c r="F504" t="s">
        <v>1744</v>
      </c>
      <c r="H504" t="str">
        <f>INDEX('Vensim Variables'!$B:$B,MATCH(EPS!$B504,'Vensim Variables'!$A:$A,0))</f>
        <v>g pollutant</v>
      </c>
      <c r="I504" t="str">
        <f t="shared" si="14"/>
        <v>VOC</v>
      </c>
      <c r="J504">
        <f>INDEX(NoSettings!$C:$C,MATCH(EPS!$A504,NoSettings!$A:$A,0))</f>
        <v>0</v>
      </c>
      <c r="K504">
        <f>INDEX(GWP!$C$2:$C$13,MATCH(EPS!I504,GWP!$B$2:$B$13,0))</f>
        <v>0</v>
      </c>
      <c r="L504" s="4">
        <f t="shared" si="15"/>
        <v>0</v>
      </c>
    </row>
    <row r="505" spans="1:12">
      <c r="A505" t="s">
        <v>523</v>
      </c>
      <c r="B505" t="s">
        <v>1</v>
      </c>
      <c r="C505" t="s">
        <v>1717</v>
      </c>
      <c r="D505" t="s">
        <v>1705</v>
      </c>
      <c r="E505" t="s">
        <v>1703</v>
      </c>
      <c r="F505" t="s">
        <v>1745</v>
      </c>
      <c r="H505" t="str">
        <f>INDEX('Vensim Variables'!$B:$B,MATCH(EPS!$B505,'Vensim Variables'!$A:$A,0))</f>
        <v>g pollutant</v>
      </c>
      <c r="I505" t="str">
        <f t="shared" si="14"/>
        <v>VOC</v>
      </c>
      <c r="J505">
        <f>INDEX(NoSettings!$C:$C,MATCH(EPS!$A505,NoSettings!$A:$A,0))</f>
        <v>0</v>
      </c>
      <c r="K505">
        <f>INDEX(GWP!$C$2:$C$13,MATCH(EPS!I505,GWP!$B$2:$B$13,0))</f>
        <v>0</v>
      </c>
      <c r="L505" s="4">
        <f t="shared" si="15"/>
        <v>0</v>
      </c>
    </row>
    <row r="506" spans="1:12">
      <c r="A506" t="s">
        <v>524</v>
      </c>
      <c r="B506" t="s">
        <v>1</v>
      </c>
      <c r="C506" t="s">
        <v>1717</v>
      </c>
      <c r="D506" t="s">
        <v>1705</v>
      </c>
      <c r="E506" t="s">
        <v>1703</v>
      </c>
      <c r="F506" t="s">
        <v>1746</v>
      </c>
      <c r="H506" t="str">
        <f>INDEX('Vensim Variables'!$B:$B,MATCH(EPS!$B506,'Vensim Variables'!$A:$A,0))</f>
        <v>g pollutant</v>
      </c>
      <c r="I506" t="str">
        <f t="shared" si="14"/>
        <v>VOC</v>
      </c>
      <c r="J506">
        <f>INDEX(NoSettings!$C:$C,MATCH(EPS!$A506,NoSettings!$A:$A,0))</f>
        <v>0</v>
      </c>
      <c r="K506">
        <f>INDEX(GWP!$C$2:$C$13,MATCH(EPS!I506,GWP!$B$2:$B$13,0))</f>
        <v>0</v>
      </c>
      <c r="L506" s="4">
        <f t="shared" si="15"/>
        <v>0</v>
      </c>
    </row>
    <row r="507" spans="1:12">
      <c r="A507" t="s">
        <v>525</v>
      </c>
      <c r="B507" t="s">
        <v>1</v>
      </c>
      <c r="C507" t="s">
        <v>1717</v>
      </c>
      <c r="D507" t="s">
        <v>1705</v>
      </c>
      <c r="E507" t="s">
        <v>1703</v>
      </c>
      <c r="F507" t="s">
        <v>1747</v>
      </c>
      <c r="H507" t="str">
        <f>INDEX('Vensim Variables'!$B:$B,MATCH(EPS!$B507,'Vensim Variables'!$A:$A,0))</f>
        <v>g pollutant</v>
      </c>
      <c r="I507" t="str">
        <f t="shared" si="14"/>
        <v>VOC</v>
      </c>
      <c r="J507">
        <f>INDEX(NoSettings!$C:$C,MATCH(EPS!$A507,NoSettings!$A:$A,0))</f>
        <v>0</v>
      </c>
      <c r="K507">
        <f>INDEX(GWP!$C$2:$C$13,MATCH(EPS!I507,GWP!$B$2:$B$13,0))</f>
        <v>0</v>
      </c>
      <c r="L507" s="4">
        <f t="shared" si="15"/>
        <v>0</v>
      </c>
    </row>
    <row r="508" spans="1:12">
      <c r="A508" t="s">
        <v>526</v>
      </c>
      <c r="B508" t="s">
        <v>1</v>
      </c>
      <c r="C508" t="s">
        <v>1717</v>
      </c>
      <c r="D508" t="s">
        <v>1705</v>
      </c>
      <c r="E508" t="s">
        <v>1703</v>
      </c>
      <c r="F508" t="s">
        <v>1748</v>
      </c>
      <c r="H508" t="str">
        <f>INDEX('Vensim Variables'!$B:$B,MATCH(EPS!$B508,'Vensim Variables'!$A:$A,0))</f>
        <v>g pollutant</v>
      </c>
      <c r="I508" t="str">
        <f t="shared" si="14"/>
        <v>VOC</v>
      </c>
      <c r="J508">
        <f>INDEX(NoSettings!$C:$C,MATCH(EPS!$A508,NoSettings!$A:$A,0))</f>
        <v>45734900000</v>
      </c>
      <c r="K508">
        <f>INDEX(GWP!$C$2:$C$13,MATCH(EPS!I508,GWP!$B$2:$B$13,0))</f>
        <v>0</v>
      </c>
      <c r="L508" s="4">
        <f t="shared" si="15"/>
        <v>0</v>
      </c>
    </row>
    <row r="509" spans="1:12">
      <c r="A509" t="s">
        <v>527</v>
      </c>
      <c r="B509" t="s">
        <v>1</v>
      </c>
      <c r="C509" t="s">
        <v>1717</v>
      </c>
      <c r="D509" t="s">
        <v>1705</v>
      </c>
      <c r="E509" t="s">
        <v>1703</v>
      </c>
      <c r="F509" t="s">
        <v>1749</v>
      </c>
      <c r="H509" t="str">
        <f>INDEX('Vensim Variables'!$B:$B,MATCH(EPS!$B509,'Vensim Variables'!$A:$A,0))</f>
        <v>g pollutant</v>
      </c>
      <c r="I509" t="str">
        <f t="shared" si="14"/>
        <v>VOC</v>
      </c>
      <c r="J509">
        <f>INDEX(NoSettings!$C:$C,MATCH(EPS!$A509,NoSettings!$A:$A,0))</f>
        <v>0</v>
      </c>
      <c r="K509">
        <f>INDEX(GWP!$C$2:$C$13,MATCH(EPS!I509,GWP!$B$2:$B$13,0))</f>
        <v>0</v>
      </c>
      <c r="L509" s="4">
        <f t="shared" si="15"/>
        <v>0</v>
      </c>
    </row>
    <row r="510" spans="1:12">
      <c r="A510" t="s">
        <v>528</v>
      </c>
      <c r="B510" t="s">
        <v>1</v>
      </c>
      <c r="C510" t="s">
        <v>1717</v>
      </c>
      <c r="D510" t="s">
        <v>1705</v>
      </c>
      <c r="E510" t="s">
        <v>1703</v>
      </c>
      <c r="F510" t="s">
        <v>1750</v>
      </c>
      <c r="H510" t="str">
        <f>INDEX('Vensim Variables'!$B:$B,MATCH(EPS!$B510,'Vensim Variables'!$A:$A,0))</f>
        <v>g pollutant</v>
      </c>
      <c r="I510" t="str">
        <f t="shared" si="14"/>
        <v>VOC</v>
      </c>
      <c r="J510">
        <f>INDEX(NoSettings!$C:$C,MATCH(EPS!$A510,NoSettings!$A:$A,0))</f>
        <v>0</v>
      </c>
      <c r="K510">
        <f>INDEX(GWP!$C$2:$C$13,MATCH(EPS!I510,GWP!$B$2:$B$13,0))</f>
        <v>0</v>
      </c>
      <c r="L510" s="4">
        <f t="shared" si="15"/>
        <v>0</v>
      </c>
    </row>
    <row r="511" spans="1:12">
      <c r="A511" t="s">
        <v>529</v>
      </c>
      <c r="B511" t="s">
        <v>1</v>
      </c>
      <c r="C511" t="s">
        <v>1717</v>
      </c>
      <c r="D511" t="s">
        <v>1705</v>
      </c>
      <c r="E511" t="s">
        <v>1703</v>
      </c>
      <c r="F511" t="s">
        <v>1751</v>
      </c>
      <c r="H511" t="str">
        <f>INDEX('Vensim Variables'!$B:$B,MATCH(EPS!$B511,'Vensim Variables'!$A:$A,0))</f>
        <v>g pollutant</v>
      </c>
      <c r="I511" t="str">
        <f t="shared" si="14"/>
        <v>VOC</v>
      </c>
      <c r="J511">
        <f>INDEX(NoSettings!$C:$C,MATCH(EPS!$A511,NoSettings!$A:$A,0))</f>
        <v>0</v>
      </c>
      <c r="K511">
        <f>INDEX(GWP!$C$2:$C$13,MATCH(EPS!I511,GWP!$B$2:$B$13,0))</f>
        <v>0</v>
      </c>
      <c r="L511" s="4">
        <f t="shared" si="15"/>
        <v>0</v>
      </c>
    </row>
    <row r="512" spans="1:12">
      <c r="A512" t="s">
        <v>530</v>
      </c>
      <c r="B512" t="s">
        <v>1</v>
      </c>
      <c r="C512" t="s">
        <v>1717</v>
      </c>
      <c r="D512" t="s">
        <v>1705</v>
      </c>
      <c r="E512" t="s">
        <v>1704</v>
      </c>
      <c r="F512" t="s">
        <v>1742</v>
      </c>
      <c r="H512" t="str">
        <f>INDEX('Vensim Variables'!$B:$B,MATCH(EPS!$B512,'Vensim Variables'!$A:$A,0))</f>
        <v>g pollutant</v>
      </c>
      <c r="I512" t="str">
        <f t="shared" si="14"/>
        <v>VOC</v>
      </c>
      <c r="J512">
        <f>INDEX(NoSettings!$C:$C,MATCH(EPS!$A512,NoSettings!$A:$A,0))</f>
        <v>0</v>
      </c>
      <c r="K512">
        <f>INDEX(GWP!$C$2:$C$13,MATCH(EPS!I512,GWP!$B$2:$B$13,0))</f>
        <v>0</v>
      </c>
      <c r="L512" s="4">
        <f t="shared" si="15"/>
        <v>0</v>
      </c>
    </row>
    <row r="513" spans="1:12">
      <c r="A513" t="s">
        <v>531</v>
      </c>
      <c r="B513" t="s">
        <v>1</v>
      </c>
      <c r="C513" t="s">
        <v>1717</v>
      </c>
      <c r="D513" t="s">
        <v>1705</v>
      </c>
      <c r="E513" t="s">
        <v>1704</v>
      </c>
      <c r="F513" t="s">
        <v>1743</v>
      </c>
      <c r="H513" t="str">
        <f>INDEX('Vensim Variables'!$B:$B,MATCH(EPS!$B513,'Vensim Variables'!$A:$A,0))</f>
        <v>g pollutant</v>
      </c>
      <c r="I513" t="str">
        <f t="shared" si="14"/>
        <v>VOC</v>
      </c>
      <c r="J513">
        <f>INDEX(NoSettings!$C:$C,MATCH(EPS!$A513,NoSettings!$A:$A,0))</f>
        <v>0</v>
      </c>
      <c r="K513">
        <f>INDEX(GWP!$C$2:$C$13,MATCH(EPS!I513,GWP!$B$2:$B$13,0))</f>
        <v>0</v>
      </c>
      <c r="L513" s="4">
        <f t="shared" si="15"/>
        <v>0</v>
      </c>
    </row>
    <row r="514" spans="1:12">
      <c r="A514" t="s">
        <v>532</v>
      </c>
      <c r="B514" t="s">
        <v>1</v>
      </c>
      <c r="C514" t="s">
        <v>1717</v>
      </c>
      <c r="D514" t="s">
        <v>1705</v>
      </c>
      <c r="E514" t="s">
        <v>1704</v>
      </c>
      <c r="F514" t="s">
        <v>1744</v>
      </c>
      <c r="H514" t="str">
        <f>INDEX('Vensim Variables'!$B:$B,MATCH(EPS!$B514,'Vensim Variables'!$A:$A,0))</f>
        <v>g pollutant</v>
      </c>
      <c r="I514" t="str">
        <f t="shared" si="14"/>
        <v>VOC</v>
      </c>
      <c r="J514">
        <f>INDEX(NoSettings!$C:$C,MATCH(EPS!$A514,NoSettings!$A:$A,0))</f>
        <v>0</v>
      </c>
      <c r="K514">
        <f>INDEX(GWP!$C$2:$C$13,MATCH(EPS!I514,GWP!$B$2:$B$13,0))</f>
        <v>0</v>
      </c>
      <c r="L514" s="4">
        <f t="shared" si="15"/>
        <v>0</v>
      </c>
    </row>
    <row r="515" spans="1:12">
      <c r="A515" t="s">
        <v>533</v>
      </c>
      <c r="B515" t="s">
        <v>1</v>
      </c>
      <c r="C515" t="s">
        <v>1717</v>
      </c>
      <c r="D515" t="s">
        <v>1705</v>
      </c>
      <c r="E515" t="s">
        <v>1704</v>
      </c>
      <c r="F515" t="s">
        <v>1745</v>
      </c>
      <c r="H515" t="str">
        <f>INDEX('Vensim Variables'!$B:$B,MATCH(EPS!$B515,'Vensim Variables'!$A:$A,0))</f>
        <v>g pollutant</v>
      </c>
      <c r="I515" t="str">
        <f t="shared" ref="I515:I578" si="16">IF(OR(C515="CO2",C515="CH4",C515="N2O",C515="F gases",C515="VOC",C515="CO",C515="NOx",C515="PM10",C515="PM25",C515="SOx",C515="BC",C515="OC"),C515,IF(OR(D515="CO2",D515="CH4",D515="N2O",D515="F gases",D515="VOC",D515="CO",D515="NOx",D515="PM10",D515="PM25",D515="SOx",D515="BC",D515="OC"),D515,IF(OR(E515="CO2",E515="CH4",E515="N2O",E515="F gases",E515="VOC",E515="CO",E515="NOx",E515="PM10",E515="PM25",E515="SOx",E515="BC",E515="OC"),E515,"NA")))</f>
        <v>VOC</v>
      </c>
      <c r="J515">
        <f>INDEX(NoSettings!$C:$C,MATCH(EPS!$A515,NoSettings!$A:$A,0))</f>
        <v>0</v>
      </c>
      <c r="K515">
        <f>INDEX(GWP!$C$2:$C$13,MATCH(EPS!I515,GWP!$B$2:$B$13,0))</f>
        <v>0</v>
      </c>
      <c r="L515" s="4">
        <f t="shared" ref="L515:L578" si="17">IF(H515="g pollutant",K515*J515/10^12,IF(H515="MMTCO2e",J515,IF(H515="MWh",J515,0)))</f>
        <v>0</v>
      </c>
    </row>
    <row r="516" spans="1:12">
      <c r="A516" t="s">
        <v>534</v>
      </c>
      <c r="B516" t="s">
        <v>1</v>
      </c>
      <c r="C516" t="s">
        <v>1717</v>
      </c>
      <c r="D516" t="s">
        <v>1705</v>
      </c>
      <c r="E516" t="s">
        <v>1704</v>
      </c>
      <c r="F516" t="s">
        <v>1746</v>
      </c>
      <c r="H516" t="str">
        <f>INDEX('Vensim Variables'!$B:$B,MATCH(EPS!$B516,'Vensim Variables'!$A:$A,0))</f>
        <v>g pollutant</v>
      </c>
      <c r="I516" t="str">
        <f t="shared" si="16"/>
        <v>VOC</v>
      </c>
      <c r="J516">
        <f>INDEX(NoSettings!$C:$C,MATCH(EPS!$A516,NoSettings!$A:$A,0))</f>
        <v>0</v>
      </c>
      <c r="K516">
        <f>INDEX(GWP!$C$2:$C$13,MATCH(EPS!I516,GWP!$B$2:$B$13,0))</f>
        <v>0</v>
      </c>
      <c r="L516" s="4">
        <f t="shared" si="17"/>
        <v>0</v>
      </c>
    </row>
    <row r="517" spans="1:12">
      <c r="A517" t="s">
        <v>535</v>
      </c>
      <c r="B517" t="s">
        <v>1</v>
      </c>
      <c r="C517" t="s">
        <v>1717</v>
      </c>
      <c r="D517" t="s">
        <v>1705</v>
      </c>
      <c r="E517" t="s">
        <v>1704</v>
      </c>
      <c r="F517" t="s">
        <v>1747</v>
      </c>
      <c r="H517" t="str">
        <f>INDEX('Vensim Variables'!$B:$B,MATCH(EPS!$B517,'Vensim Variables'!$A:$A,0))</f>
        <v>g pollutant</v>
      </c>
      <c r="I517" t="str">
        <f t="shared" si="16"/>
        <v>VOC</v>
      </c>
      <c r="J517">
        <f>INDEX(NoSettings!$C:$C,MATCH(EPS!$A517,NoSettings!$A:$A,0))</f>
        <v>0</v>
      </c>
      <c r="K517">
        <f>INDEX(GWP!$C$2:$C$13,MATCH(EPS!I517,GWP!$B$2:$B$13,0))</f>
        <v>0</v>
      </c>
      <c r="L517" s="4">
        <f t="shared" si="17"/>
        <v>0</v>
      </c>
    </row>
    <row r="518" spans="1:12">
      <c r="A518" t="s">
        <v>536</v>
      </c>
      <c r="B518" t="s">
        <v>1</v>
      </c>
      <c r="C518" t="s">
        <v>1717</v>
      </c>
      <c r="D518" t="s">
        <v>1705</v>
      </c>
      <c r="E518" t="s">
        <v>1704</v>
      </c>
      <c r="F518" t="s">
        <v>1748</v>
      </c>
      <c r="H518" t="str">
        <f>INDEX('Vensim Variables'!$B:$B,MATCH(EPS!$B518,'Vensim Variables'!$A:$A,0))</f>
        <v>g pollutant</v>
      </c>
      <c r="I518" t="str">
        <f t="shared" si="16"/>
        <v>VOC</v>
      </c>
      <c r="J518">
        <f>INDEX(NoSettings!$C:$C,MATCH(EPS!$A518,NoSettings!$A:$A,0))</f>
        <v>7415780000</v>
      </c>
      <c r="K518">
        <f>INDEX(GWP!$C$2:$C$13,MATCH(EPS!I518,GWP!$B$2:$B$13,0))</f>
        <v>0</v>
      </c>
      <c r="L518" s="4">
        <f t="shared" si="17"/>
        <v>0</v>
      </c>
    </row>
    <row r="519" spans="1:12">
      <c r="A519" t="s">
        <v>537</v>
      </c>
      <c r="B519" t="s">
        <v>1</v>
      </c>
      <c r="C519" t="s">
        <v>1717</v>
      </c>
      <c r="D519" t="s">
        <v>1705</v>
      </c>
      <c r="E519" t="s">
        <v>1704</v>
      </c>
      <c r="F519" t="s">
        <v>1749</v>
      </c>
      <c r="H519" t="str">
        <f>INDEX('Vensim Variables'!$B:$B,MATCH(EPS!$B519,'Vensim Variables'!$A:$A,0))</f>
        <v>g pollutant</v>
      </c>
      <c r="I519" t="str">
        <f t="shared" si="16"/>
        <v>VOC</v>
      </c>
      <c r="J519">
        <f>INDEX(NoSettings!$C:$C,MATCH(EPS!$A519,NoSettings!$A:$A,0))</f>
        <v>0</v>
      </c>
      <c r="K519">
        <f>INDEX(GWP!$C$2:$C$13,MATCH(EPS!I519,GWP!$B$2:$B$13,0))</f>
        <v>0</v>
      </c>
      <c r="L519" s="4">
        <f t="shared" si="17"/>
        <v>0</v>
      </c>
    </row>
    <row r="520" spans="1:12">
      <c r="A520" t="s">
        <v>538</v>
      </c>
      <c r="B520" t="s">
        <v>1</v>
      </c>
      <c r="C520" t="s">
        <v>1717</v>
      </c>
      <c r="D520" t="s">
        <v>1705</v>
      </c>
      <c r="E520" t="s">
        <v>1704</v>
      </c>
      <c r="F520" t="s">
        <v>1750</v>
      </c>
      <c r="H520" t="str">
        <f>INDEX('Vensim Variables'!$B:$B,MATCH(EPS!$B520,'Vensim Variables'!$A:$A,0))</f>
        <v>g pollutant</v>
      </c>
      <c r="I520" t="str">
        <f t="shared" si="16"/>
        <v>VOC</v>
      </c>
      <c r="J520">
        <f>INDEX(NoSettings!$C:$C,MATCH(EPS!$A520,NoSettings!$A:$A,0))</f>
        <v>0</v>
      </c>
      <c r="K520">
        <f>INDEX(GWP!$C$2:$C$13,MATCH(EPS!I520,GWP!$B$2:$B$13,0))</f>
        <v>0</v>
      </c>
      <c r="L520" s="4">
        <f t="shared" si="17"/>
        <v>0</v>
      </c>
    </row>
    <row r="521" spans="1:12">
      <c r="A521" t="s">
        <v>539</v>
      </c>
      <c r="B521" t="s">
        <v>1</v>
      </c>
      <c r="C521" t="s">
        <v>1717</v>
      </c>
      <c r="D521" t="s">
        <v>1705</v>
      </c>
      <c r="E521" t="s">
        <v>1704</v>
      </c>
      <c r="F521" t="s">
        <v>1751</v>
      </c>
      <c r="H521" t="str">
        <f>INDEX('Vensim Variables'!$B:$B,MATCH(EPS!$B521,'Vensim Variables'!$A:$A,0))</f>
        <v>g pollutant</v>
      </c>
      <c r="I521" t="str">
        <f t="shared" si="16"/>
        <v>VOC</v>
      </c>
      <c r="J521">
        <f>INDEX(NoSettings!$C:$C,MATCH(EPS!$A521,NoSettings!$A:$A,0))</f>
        <v>0</v>
      </c>
      <c r="K521">
        <f>INDEX(GWP!$C$2:$C$13,MATCH(EPS!I521,GWP!$B$2:$B$13,0))</f>
        <v>0</v>
      </c>
      <c r="L521" s="4">
        <f t="shared" si="17"/>
        <v>0</v>
      </c>
    </row>
    <row r="522" spans="1:12">
      <c r="A522" t="s">
        <v>540</v>
      </c>
      <c r="B522" t="s">
        <v>1</v>
      </c>
      <c r="C522" t="s">
        <v>1717</v>
      </c>
      <c r="D522" t="s">
        <v>1706</v>
      </c>
      <c r="E522" t="s">
        <v>1703</v>
      </c>
      <c r="F522" t="s">
        <v>1742</v>
      </c>
      <c r="H522" t="str">
        <f>INDEX('Vensim Variables'!$B:$B,MATCH(EPS!$B522,'Vensim Variables'!$A:$A,0))</f>
        <v>g pollutant</v>
      </c>
      <c r="I522" t="str">
        <f t="shared" si="16"/>
        <v>CO</v>
      </c>
      <c r="J522">
        <f>INDEX(NoSettings!$C:$C,MATCH(EPS!$A522,NoSettings!$A:$A,0))</f>
        <v>0</v>
      </c>
      <c r="K522">
        <f>INDEX(GWP!$C$2:$C$13,MATCH(EPS!I522,GWP!$B$2:$B$13,0))</f>
        <v>0</v>
      </c>
      <c r="L522" s="4">
        <f t="shared" si="17"/>
        <v>0</v>
      </c>
    </row>
    <row r="523" spans="1:12">
      <c r="A523" t="s">
        <v>541</v>
      </c>
      <c r="B523" t="s">
        <v>1</v>
      </c>
      <c r="C523" t="s">
        <v>1717</v>
      </c>
      <c r="D523" t="s">
        <v>1706</v>
      </c>
      <c r="E523" t="s">
        <v>1703</v>
      </c>
      <c r="F523" t="s">
        <v>1743</v>
      </c>
      <c r="H523" t="str">
        <f>INDEX('Vensim Variables'!$B:$B,MATCH(EPS!$B523,'Vensim Variables'!$A:$A,0))</f>
        <v>g pollutant</v>
      </c>
      <c r="I523" t="str">
        <f t="shared" si="16"/>
        <v>CO</v>
      </c>
      <c r="J523">
        <f>INDEX(NoSettings!$C:$C,MATCH(EPS!$A523,NoSettings!$A:$A,0))</f>
        <v>0</v>
      </c>
      <c r="K523">
        <f>INDEX(GWP!$C$2:$C$13,MATCH(EPS!I523,GWP!$B$2:$B$13,0))</f>
        <v>0</v>
      </c>
      <c r="L523" s="4">
        <f t="shared" si="17"/>
        <v>0</v>
      </c>
    </row>
    <row r="524" spans="1:12">
      <c r="A524" t="s">
        <v>542</v>
      </c>
      <c r="B524" t="s">
        <v>1</v>
      </c>
      <c r="C524" t="s">
        <v>1717</v>
      </c>
      <c r="D524" t="s">
        <v>1706</v>
      </c>
      <c r="E524" t="s">
        <v>1703</v>
      </c>
      <c r="F524" t="s">
        <v>1744</v>
      </c>
      <c r="H524" t="str">
        <f>INDEX('Vensim Variables'!$B:$B,MATCH(EPS!$B524,'Vensim Variables'!$A:$A,0))</f>
        <v>g pollutant</v>
      </c>
      <c r="I524" t="str">
        <f t="shared" si="16"/>
        <v>CO</v>
      </c>
      <c r="J524">
        <f>INDEX(NoSettings!$C:$C,MATCH(EPS!$A524,NoSettings!$A:$A,0))</f>
        <v>0</v>
      </c>
      <c r="K524">
        <f>INDEX(GWP!$C$2:$C$13,MATCH(EPS!I524,GWP!$B$2:$B$13,0))</f>
        <v>0</v>
      </c>
      <c r="L524" s="4">
        <f t="shared" si="17"/>
        <v>0</v>
      </c>
    </row>
    <row r="525" spans="1:12">
      <c r="A525" t="s">
        <v>543</v>
      </c>
      <c r="B525" t="s">
        <v>1</v>
      </c>
      <c r="C525" t="s">
        <v>1717</v>
      </c>
      <c r="D525" t="s">
        <v>1706</v>
      </c>
      <c r="E525" t="s">
        <v>1703</v>
      </c>
      <c r="F525" t="s">
        <v>1745</v>
      </c>
      <c r="H525" t="str">
        <f>INDEX('Vensim Variables'!$B:$B,MATCH(EPS!$B525,'Vensim Variables'!$A:$A,0))</f>
        <v>g pollutant</v>
      </c>
      <c r="I525" t="str">
        <f t="shared" si="16"/>
        <v>CO</v>
      </c>
      <c r="J525">
        <f>INDEX(NoSettings!$C:$C,MATCH(EPS!$A525,NoSettings!$A:$A,0))</f>
        <v>0</v>
      </c>
      <c r="K525">
        <f>INDEX(GWP!$C$2:$C$13,MATCH(EPS!I525,GWP!$B$2:$B$13,0))</f>
        <v>0</v>
      </c>
      <c r="L525" s="4">
        <f t="shared" si="17"/>
        <v>0</v>
      </c>
    </row>
    <row r="526" spans="1:12">
      <c r="A526" t="s">
        <v>544</v>
      </c>
      <c r="B526" t="s">
        <v>1</v>
      </c>
      <c r="C526" t="s">
        <v>1717</v>
      </c>
      <c r="D526" t="s">
        <v>1706</v>
      </c>
      <c r="E526" t="s">
        <v>1703</v>
      </c>
      <c r="F526" t="s">
        <v>1746</v>
      </c>
      <c r="H526" t="str">
        <f>INDEX('Vensim Variables'!$B:$B,MATCH(EPS!$B526,'Vensim Variables'!$A:$A,0))</f>
        <v>g pollutant</v>
      </c>
      <c r="I526" t="str">
        <f t="shared" si="16"/>
        <v>CO</v>
      </c>
      <c r="J526">
        <f>INDEX(NoSettings!$C:$C,MATCH(EPS!$A526,NoSettings!$A:$A,0))</f>
        <v>0</v>
      </c>
      <c r="K526">
        <f>INDEX(GWP!$C$2:$C$13,MATCH(EPS!I526,GWP!$B$2:$B$13,0))</f>
        <v>0</v>
      </c>
      <c r="L526" s="4">
        <f t="shared" si="17"/>
        <v>0</v>
      </c>
    </row>
    <row r="527" spans="1:12">
      <c r="A527" t="s">
        <v>545</v>
      </c>
      <c r="B527" t="s">
        <v>1</v>
      </c>
      <c r="C527" t="s">
        <v>1717</v>
      </c>
      <c r="D527" t="s">
        <v>1706</v>
      </c>
      <c r="E527" t="s">
        <v>1703</v>
      </c>
      <c r="F527" t="s">
        <v>1747</v>
      </c>
      <c r="H527" t="str">
        <f>INDEX('Vensim Variables'!$B:$B,MATCH(EPS!$B527,'Vensim Variables'!$A:$A,0))</f>
        <v>g pollutant</v>
      </c>
      <c r="I527" t="str">
        <f t="shared" si="16"/>
        <v>CO</v>
      </c>
      <c r="J527">
        <f>INDEX(NoSettings!$C:$C,MATCH(EPS!$A527,NoSettings!$A:$A,0))</f>
        <v>0</v>
      </c>
      <c r="K527">
        <f>INDEX(GWP!$C$2:$C$13,MATCH(EPS!I527,GWP!$B$2:$B$13,0))</f>
        <v>0</v>
      </c>
      <c r="L527" s="4">
        <f t="shared" si="17"/>
        <v>0</v>
      </c>
    </row>
    <row r="528" spans="1:12">
      <c r="A528" t="s">
        <v>546</v>
      </c>
      <c r="B528" t="s">
        <v>1</v>
      </c>
      <c r="C528" t="s">
        <v>1717</v>
      </c>
      <c r="D528" t="s">
        <v>1706</v>
      </c>
      <c r="E528" t="s">
        <v>1703</v>
      </c>
      <c r="F528" t="s">
        <v>1748</v>
      </c>
      <c r="H528" t="str">
        <f>INDEX('Vensim Variables'!$B:$B,MATCH(EPS!$B528,'Vensim Variables'!$A:$A,0))</f>
        <v>g pollutant</v>
      </c>
      <c r="I528" t="str">
        <f t="shared" si="16"/>
        <v>CO</v>
      </c>
      <c r="J528">
        <f>INDEX(NoSettings!$C:$C,MATCH(EPS!$A528,NoSettings!$A:$A,0))</f>
        <v>294493000000</v>
      </c>
      <c r="K528">
        <f>INDEX(GWP!$C$2:$C$13,MATCH(EPS!I528,GWP!$B$2:$B$13,0))</f>
        <v>0</v>
      </c>
      <c r="L528" s="4">
        <f t="shared" si="17"/>
        <v>0</v>
      </c>
    </row>
    <row r="529" spans="1:12">
      <c r="A529" t="s">
        <v>547</v>
      </c>
      <c r="B529" t="s">
        <v>1</v>
      </c>
      <c r="C529" t="s">
        <v>1717</v>
      </c>
      <c r="D529" t="s">
        <v>1706</v>
      </c>
      <c r="E529" t="s">
        <v>1703</v>
      </c>
      <c r="F529" t="s">
        <v>1749</v>
      </c>
      <c r="H529" t="str">
        <f>INDEX('Vensim Variables'!$B:$B,MATCH(EPS!$B529,'Vensim Variables'!$A:$A,0))</f>
        <v>g pollutant</v>
      </c>
      <c r="I529" t="str">
        <f t="shared" si="16"/>
        <v>CO</v>
      </c>
      <c r="J529">
        <f>INDEX(NoSettings!$C:$C,MATCH(EPS!$A529,NoSettings!$A:$A,0))</f>
        <v>0</v>
      </c>
      <c r="K529">
        <f>INDEX(GWP!$C$2:$C$13,MATCH(EPS!I529,GWP!$B$2:$B$13,0))</f>
        <v>0</v>
      </c>
      <c r="L529" s="4">
        <f t="shared" si="17"/>
        <v>0</v>
      </c>
    </row>
    <row r="530" spans="1:12">
      <c r="A530" t="s">
        <v>548</v>
      </c>
      <c r="B530" t="s">
        <v>1</v>
      </c>
      <c r="C530" t="s">
        <v>1717</v>
      </c>
      <c r="D530" t="s">
        <v>1706</v>
      </c>
      <c r="E530" t="s">
        <v>1703</v>
      </c>
      <c r="F530" t="s">
        <v>1750</v>
      </c>
      <c r="H530" t="str">
        <f>INDEX('Vensim Variables'!$B:$B,MATCH(EPS!$B530,'Vensim Variables'!$A:$A,0))</f>
        <v>g pollutant</v>
      </c>
      <c r="I530" t="str">
        <f t="shared" si="16"/>
        <v>CO</v>
      </c>
      <c r="J530">
        <f>INDEX(NoSettings!$C:$C,MATCH(EPS!$A530,NoSettings!$A:$A,0))</f>
        <v>0</v>
      </c>
      <c r="K530">
        <f>INDEX(GWP!$C$2:$C$13,MATCH(EPS!I530,GWP!$B$2:$B$13,0))</f>
        <v>0</v>
      </c>
      <c r="L530" s="4">
        <f t="shared" si="17"/>
        <v>0</v>
      </c>
    </row>
    <row r="531" spans="1:12">
      <c r="A531" t="s">
        <v>549</v>
      </c>
      <c r="B531" t="s">
        <v>1</v>
      </c>
      <c r="C531" t="s">
        <v>1717</v>
      </c>
      <c r="D531" t="s">
        <v>1706</v>
      </c>
      <c r="E531" t="s">
        <v>1703</v>
      </c>
      <c r="F531" t="s">
        <v>1751</v>
      </c>
      <c r="H531" t="str">
        <f>INDEX('Vensim Variables'!$B:$B,MATCH(EPS!$B531,'Vensim Variables'!$A:$A,0))</f>
        <v>g pollutant</v>
      </c>
      <c r="I531" t="str">
        <f t="shared" si="16"/>
        <v>CO</v>
      </c>
      <c r="J531">
        <f>INDEX(NoSettings!$C:$C,MATCH(EPS!$A531,NoSettings!$A:$A,0))</f>
        <v>0</v>
      </c>
      <c r="K531">
        <f>INDEX(GWP!$C$2:$C$13,MATCH(EPS!I531,GWP!$B$2:$B$13,0))</f>
        <v>0</v>
      </c>
      <c r="L531" s="4">
        <f t="shared" si="17"/>
        <v>0</v>
      </c>
    </row>
    <row r="532" spans="1:12">
      <c r="A532" t="s">
        <v>550</v>
      </c>
      <c r="B532" t="s">
        <v>1</v>
      </c>
      <c r="C532" t="s">
        <v>1717</v>
      </c>
      <c r="D532" t="s">
        <v>1706</v>
      </c>
      <c r="E532" t="s">
        <v>1704</v>
      </c>
      <c r="F532" t="s">
        <v>1742</v>
      </c>
      <c r="H532" t="str">
        <f>INDEX('Vensim Variables'!$B:$B,MATCH(EPS!$B532,'Vensim Variables'!$A:$A,0))</f>
        <v>g pollutant</v>
      </c>
      <c r="I532" t="str">
        <f t="shared" si="16"/>
        <v>CO</v>
      </c>
      <c r="J532">
        <f>INDEX(NoSettings!$C:$C,MATCH(EPS!$A532,NoSettings!$A:$A,0))</f>
        <v>0</v>
      </c>
      <c r="K532">
        <f>INDEX(GWP!$C$2:$C$13,MATCH(EPS!I532,GWP!$B$2:$B$13,0))</f>
        <v>0</v>
      </c>
      <c r="L532" s="4">
        <f t="shared" si="17"/>
        <v>0</v>
      </c>
    </row>
    <row r="533" spans="1:12">
      <c r="A533" t="s">
        <v>551</v>
      </c>
      <c r="B533" t="s">
        <v>1</v>
      </c>
      <c r="C533" t="s">
        <v>1717</v>
      </c>
      <c r="D533" t="s">
        <v>1706</v>
      </c>
      <c r="E533" t="s">
        <v>1704</v>
      </c>
      <c r="F533" t="s">
        <v>1743</v>
      </c>
      <c r="H533" t="str">
        <f>INDEX('Vensim Variables'!$B:$B,MATCH(EPS!$B533,'Vensim Variables'!$A:$A,0))</f>
        <v>g pollutant</v>
      </c>
      <c r="I533" t="str">
        <f t="shared" si="16"/>
        <v>CO</v>
      </c>
      <c r="J533">
        <f>INDEX(NoSettings!$C:$C,MATCH(EPS!$A533,NoSettings!$A:$A,0))</f>
        <v>0</v>
      </c>
      <c r="K533">
        <f>INDEX(GWP!$C$2:$C$13,MATCH(EPS!I533,GWP!$B$2:$B$13,0))</f>
        <v>0</v>
      </c>
      <c r="L533" s="4">
        <f t="shared" si="17"/>
        <v>0</v>
      </c>
    </row>
    <row r="534" spans="1:12">
      <c r="A534" t="s">
        <v>552</v>
      </c>
      <c r="B534" t="s">
        <v>1</v>
      </c>
      <c r="C534" t="s">
        <v>1717</v>
      </c>
      <c r="D534" t="s">
        <v>1706</v>
      </c>
      <c r="E534" t="s">
        <v>1704</v>
      </c>
      <c r="F534" t="s">
        <v>1744</v>
      </c>
      <c r="H534" t="str">
        <f>INDEX('Vensim Variables'!$B:$B,MATCH(EPS!$B534,'Vensim Variables'!$A:$A,0))</f>
        <v>g pollutant</v>
      </c>
      <c r="I534" t="str">
        <f t="shared" si="16"/>
        <v>CO</v>
      </c>
      <c r="J534">
        <f>INDEX(NoSettings!$C:$C,MATCH(EPS!$A534,NoSettings!$A:$A,0))</f>
        <v>0</v>
      </c>
      <c r="K534">
        <f>INDEX(GWP!$C$2:$C$13,MATCH(EPS!I534,GWP!$B$2:$B$13,0))</f>
        <v>0</v>
      </c>
      <c r="L534" s="4">
        <f t="shared" si="17"/>
        <v>0</v>
      </c>
    </row>
    <row r="535" spans="1:12">
      <c r="A535" t="s">
        <v>553</v>
      </c>
      <c r="B535" t="s">
        <v>1</v>
      </c>
      <c r="C535" t="s">
        <v>1717</v>
      </c>
      <c r="D535" t="s">
        <v>1706</v>
      </c>
      <c r="E535" t="s">
        <v>1704</v>
      </c>
      <c r="F535" t="s">
        <v>1745</v>
      </c>
      <c r="H535" t="str">
        <f>INDEX('Vensim Variables'!$B:$B,MATCH(EPS!$B535,'Vensim Variables'!$A:$A,0))</f>
        <v>g pollutant</v>
      </c>
      <c r="I535" t="str">
        <f t="shared" si="16"/>
        <v>CO</v>
      </c>
      <c r="J535">
        <f>INDEX(NoSettings!$C:$C,MATCH(EPS!$A535,NoSettings!$A:$A,0))</f>
        <v>0</v>
      </c>
      <c r="K535">
        <f>INDEX(GWP!$C$2:$C$13,MATCH(EPS!I535,GWP!$B$2:$B$13,0))</f>
        <v>0</v>
      </c>
      <c r="L535" s="4">
        <f t="shared" si="17"/>
        <v>0</v>
      </c>
    </row>
    <row r="536" spans="1:12">
      <c r="A536" t="s">
        <v>554</v>
      </c>
      <c r="B536" t="s">
        <v>1</v>
      </c>
      <c r="C536" t="s">
        <v>1717</v>
      </c>
      <c r="D536" t="s">
        <v>1706</v>
      </c>
      <c r="E536" t="s">
        <v>1704</v>
      </c>
      <c r="F536" t="s">
        <v>1746</v>
      </c>
      <c r="H536" t="str">
        <f>INDEX('Vensim Variables'!$B:$B,MATCH(EPS!$B536,'Vensim Variables'!$A:$A,0))</f>
        <v>g pollutant</v>
      </c>
      <c r="I536" t="str">
        <f t="shared" si="16"/>
        <v>CO</v>
      </c>
      <c r="J536">
        <f>INDEX(NoSettings!$C:$C,MATCH(EPS!$A536,NoSettings!$A:$A,0))</f>
        <v>0</v>
      </c>
      <c r="K536">
        <f>INDEX(GWP!$C$2:$C$13,MATCH(EPS!I536,GWP!$B$2:$B$13,0))</f>
        <v>0</v>
      </c>
      <c r="L536" s="4">
        <f t="shared" si="17"/>
        <v>0</v>
      </c>
    </row>
    <row r="537" spans="1:12">
      <c r="A537" t="s">
        <v>555</v>
      </c>
      <c r="B537" t="s">
        <v>1</v>
      </c>
      <c r="C537" t="s">
        <v>1717</v>
      </c>
      <c r="D537" t="s">
        <v>1706</v>
      </c>
      <c r="E537" t="s">
        <v>1704</v>
      </c>
      <c r="F537" t="s">
        <v>1747</v>
      </c>
      <c r="H537" t="str">
        <f>INDEX('Vensim Variables'!$B:$B,MATCH(EPS!$B537,'Vensim Variables'!$A:$A,0))</f>
        <v>g pollutant</v>
      </c>
      <c r="I537" t="str">
        <f t="shared" si="16"/>
        <v>CO</v>
      </c>
      <c r="J537">
        <f>INDEX(NoSettings!$C:$C,MATCH(EPS!$A537,NoSettings!$A:$A,0))</f>
        <v>0</v>
      </c>
      <c r="K537">
        <f>INDEX(GWP!$C$2:$C$13,MATCH(EPS!I537,GWP!$B$2:$B$13,0))</f>
        <v>0</v>
      </c>
      <c r="L537" s="4">
        <f t="shared" si="17"/>
        <v>0</v>
      </c>
    </row>
    <row r="538" spans="1:12">
      <c r="A538" t="s">
        <v>556</v>
      </c>
      <c r="B538" t="s">
        <v>1</v>
      </c>
      <c r="C538" t="s">
        <v>1717</v>
      </c>
      <c r="D538" t="s">
        <v>1706</v>
      </c>
      <c r="E538" t="s">
        <v>1704</v>
      </c>
      <c r="F538" t="s">
        <v>1748</v>
      </c>
      <c r="H538" t="str">
        <f>INDEX('Vensim Variables'!$B:$B,MATCH(EPS!$B538,'Vensim Variables'!$A:$A,0))</f>
        <v>g pollutant</v>
      </c>
      <c r="I538" t="str">
        <f t="shared" si="16"/>
        <v>CO</v>
      </c>
      <c r="J538">
        <f>INDEX(NoSettings!$C:$C,MATCH(EPS!$A538,NoSettings!$A:$A,0))</f>
        <v>47751100000</v>
      </c>
      <c r="K538">
        <f>INDEX(GWP!$C$2:$C$13,MATCH(EPS!I538,GWP!$B$2:$B$13,0))</f>
        <v>0</v>
      </c>
      <c r="L538" s="4">
        <f t="shared" si="17"/>
        <v>0</v>
      </c>
    </row>
    <row r="539" spans="1:12">
      <c r="A539" t="s">
        <v>557</v>
      </c>
      <c r="B539" t="s">
        <v>1</v>
      </c>
      <c r="C539" t="s">
        <v>1717</v>
      </c>
      <c r="D539" t="s">
        <v>1706</v>
      </c>
      <c r="E539" t="s">
        <v>1704</v>
      </c>
      <c r="F539" t="s">
        <v>1749</v>
      </c>
      <c r="H539" t="str">
        <f>INDEX('Vensim Variables'!$B:$B,MATCH(EPS!$B539,'Vensim Variables'!$A:$A,0))</f>
        <v>g pollutant</v>
      </c>
      <c r="I539" t="str">
        <f t="shared" si="16"/>
        <v>CO</v>
      </c>
      <c r="J539">
        <f>INDEX(NoSettings!$C:$C,MATCH(EPS!$A539,NoSettings!$A:$A,0))</f>
        <v>0</v>
      </c>
      <c r="K539">
        <f>INDEX(GWP!$C$2:$C$13,MATCH(EPS!I539,GWP!$B$2:$B$13,0))</f>
        <v>0</v>
      </c>
      <c r="L539" s="4">
        <f t="shared" si="17"/>
        <v>0</v>
      </c>
    </row>
    <row r="540" spans="1:12">
      <c r="A540" t="s">
        <v>558</v>
      </c>
      <c r="B540" t="s">
        <v>1</v>
      </c>
      <c r="C540" t="s">
        <v>1717</v>
      </c>
      <c r="D540" t="s">
        <v>1706</v>
      </c>
      <c r="E540" t="s">
        <v>1704</v>
      </c>
      <c r="F540" t="s">
        <v>1750</v>
      </c>
      <c r="H540" t="str">
        <f>INDEX('Vensim Variables'!$B:$B,MATCH(EPS!$B540,'Vensim Variables'!$A:$A,0))</f>
        <v>g pollutant</v>
      </c>
      <c r="I540" t="str">
        <f t="shared" si="16"/>
        <v>CO</v>
      </c>
      <c r="J540">
        <f>INDEX(NoSettings!$C:$C,MATCH(EPS!$A540,NoSettings!$A:$A,0))</f>
        <v>0</v>
      </c>
      <c r="K540">
        <f>INDEX(GWP!$C$2:$C$13,MATCH(EPS!I540,GWP!$B$2:$B$13,0))</f>
        <v>0</v>
      </c>
      <c r="L540" s="4">
        <f t="shared" si="17"/>
        <v>0</v>
      </c>
    </row>
    <row r="541" spans="1:12">
      <c r="A541" t="s">
        <v>559</v>
      </c>
      <c r="B541" t="s">
        <v>1</v>
      </c>
      <c r="C541" t="s">
        <v>1717</v>
      </c>
      <c r="D541" t="s">
        <v>1706</v>
      </c>
      <c r="E541" t="s">
        <v>1704</v>
      </c>
      <c r="F541" t="s">
        <v>1751</v>
      </c>
      <c r="H541" t="str">
        <f>INDEX('Vensim Variables'!$B:$B,MATCH(EPS!$B541,'Vensim Variables'!$A:$A,0))</f>
        <v>g pollutant</v>
      </c>
      <c r="I541" t="str">
        <f t="shared" si="16"/>
        <v>CO</v>
      </c>
      <c r="J541">
        <f>INDEX(NoSettings!$C:$C,MATCH(EPS!$A541,NoSettings!$A:$A,0))</f>
        <v>0</v>
      </c>
      <c r="K541">
        <f>INDEX(GWP!$C$2:$C$13,MATCH(EPS!I541,GWP!$B$2:$B$13,0))</f>
        <v>0</v>
      </c>
      <c r="L541" s="4">
        <f t="shared" si="17"/>
        <v>0</v>
      </c>
    </row>
    <row r="542" spans="1:12">
      <c r="A542" t="s">
        <v>560</v>
      </c>
      <c r="B542" t="s">
        <v>1</v>
      </c>
      <c r="C542" t="s">
        <v>1717</v>
      </c>
      <c r="D542" t="s">
        <v>1707</v>
      </c>
      <c r="E542" t="s">
        <v>1703</v>
      </c>
      <c r="F542" t="s">
        <v>1742</v>
      </c>
      <c r="H542" t="str">
        <f>INDEX('Vensim Variables'!$B:$B,MATCH(EPS!$B542,'Vensim Variables'!$A:$A,0))</f>
        <v>g pollutant</v>
      </c>
      <c r="I542" t="str">
        <f t="shared" si="16"/>
        <v>NOx</v>
      </c>
      <c r="J542">
        <f>INDEX(NoSettings!$C:$C,MATCH(EPS!$A542,NoSettings!$A:$A,0))</f>
        <v>0</v>
      </c>
      <c r="K542">
        <f>INDEX(GWP!$C$2:$C$13,MATCH(EPS!I542,GWP!$B$2:$B$13,0))</f>
        <v>0</v>
      </c>
      <c r="L542" s="4">
        <f t="shared" si="17"/>
        <v>0</v>
      </c>
    </row>
    <row r="543" spans="1:12">
      <c r="A543" t="s">
        <v>561</v>
      </c>
      <c r="B543" t="s">
        <v>1</v>
      </c>
      <c r="C543" t="s">
        <v>1717</v>
      </c>
      <c r="D543" t="s">
        <v>1707</v>
      </c>
      <c r="E543" t="s">
        <v>1703</v>
      </c>
      <c r="F543" t="s">
        <v>1743</v>
      </c>
      <c r="H543" t="str">
        <f>INDEX('Vensim Variables'!$B:$B,MATCH(EPS!$B543,'Vensim Variables'!$A:$A,0))</f>
        <v>g pollutant</v>
      </c>
      <c r="I543" t="str">
        <f t="shared" si="16"/>
        <v>NOx</v>
      </c>
      <c r="J543">
        <f>INDEX(NoSettings!$C:$C,MATCH(EPS!$A543,NoSettings!$A:$A,0))</f>
        <v>0</v>
      </c>
      <c r="K543">
        <f>INDEX(GWP!$C$2:$C$13,MATCH(EPS!I543,GWP!$B$2:$B$13,0))</f>
        <v>0</v>
      </c>
      <c r="L543" s="4">
        <f t="shared" si="17"/>
        <v>0</v>
      </c>
    </row>
    <row r="544" spans="1:12">
      <c r="A544" t="s">
        <v>562</v>
      </c>
      <c r="B544" t="s">
        <v>1</v>
      </c>
      <c r="C544" t="s">
        <v>1717</v>
      </c>
      <c r="D544" t="s">
        <v>1707</v>
      </c>
      <c r="E544" t="s">
        <v>1703</v>
      </c>
      <c r="F544" t="s">
        <v>1744</v>
      </c>
      <c r="H544" t="str">
        <f>INDEX('Vensim Variables'!$B:$B,MATCH(EPS!$B544,'Vensim Variables'!$A:$A,0))</f>
        <v>g pollutant</v>
      </c>
      <c r="I544" t="str">
        <f t="shared" si="16"/>
        <v>NOx</v>
      </c>
      <c r="J544">
        <f>INDEX(NoSettings!$C:$C,MATCH(EPS!$A544,NoSettings!$A:$A,0))</f>
        <v>0</v>
      </c>
      <c r="K544">
        <f>INDEX(GWP!$C$2:$C$13,MATCH(EPS!I544,GWP!$B$2:$B$13,0))</f>
        <v>0</v>
      </c>
      <c r="L544" s="4">
        <f t="shared" si="17"/>
        <v>0</v>
      </c>
    </row>
    <row r="545" spans="1:12">
      <c r="A545" t="s">
        <v>563</v>
      </c>
      <c r="B545" t="s">
        <v>1</v>
      </c>
      <c r="C545" t="s">
        <v>1717</v>
      </c>
      <c r="D545" t="s">
        <v>1707</v>
      </c>
      <c r="E545" t="s">
        <v>1703</v>
      </c>
      <c r="F545" t="s">
        <v>1745</v>
      </c>
      <c r="H545" t="str">
        <f>INDEX('Vensim Variables'!$B:$B,MATCH(EPS!$B545,'Vensim Variables'!$A:$A,0))</f>
        <v>g pollutant</v>
      </c>
      <c r="I545" t="str">
        <f t="shared" si="16"/>
        <v>NOx</v>
      </c>
      <c r="J545">
        <f>INDEX(NoSettings!$C:$C,MATCH(EPS!$A545,NoSettings!$A:$A,0))</f>
        <v>0</v>
      </c>
      <c r="K545">
        <f>INDEX(GWP!$C$2:$C$13,MATCH(EPS!I545,GWP!$B$2:$B$13,0))</f>
        <v>0</v>
      </c>
      <c r="L545" s="4">
        <f t="shared" si="17"/>
        <v>0</v>
      </c>
    </row>
    <row r="546" spans="1:12">
      <c r="A546" t="s">
        <v>564</v>
      </c>
      <c r="B546" t="s">
        <v>1</v>
      </c>
      <c r="C546" t="s">
        <v>1717</v>
      </c>
      <c r="D546" t="s">
        <v>1707</v>
      </c>
      <c r="E546" t="s">
        <v>1703</v>
      </c>
      <c r="F546" t="s">
        <v>1746</v>
      </c>
      <c r="H546" t="str">
        <f>INDEX('Vensim Variables'!$B:$B,MATCH(EPS!$B546,'Vensim Variables'!$A:$A,0))</f>
        <v>g pollutant</v>
      </c>
      <c r="I546" t="str">
        <f t="shared" si="16"/>
        <v>NOx</v>
      </c>
      <c r="J546">
        <f>INDEX(NoSettings!$C:$C,MATCH(EPS!$A546,NoSettings!$A:$A,0))</f>
        <v>0</v>
      </c>
      <c r="K546">
        <f>INDEX(GWP!$C$2:$C$13,MATCH(EPS!I546,GWP!$B$2:$B$13,0))</f>
        <v>0</v>
      </c>
      <c r="L546" s="4">
        <f t="shared" si="17"/>
        <v>0</v>
      </c>
    </row>
    <row r="547" spans="1:12">
      <c r="A547" t="s">
        <v>565</v>
      </c>
      <c r="B547" t="s">
        <v>1</v>
      </c>
      <c r="C547" t="s">
        <v>1717</v>
      </c>
      <c r="D547" t="s">
        <v>1707</v>
      </c>
      <c r="E547" t="s">
        <v>1703</v>
      </c>
      <c r="F547" t="s">
        <v>1747</v>
      </c>
      <c r="H547" t="str">
        <f>INDEX('Vensim Variables'!$B:$B,MATCH(EPS!$B547,'Vensim Variables'!$A:$A,0))</f>
        <v>g pollutant</v>
      </c>
      <c r="I547" t="str">
        <f t="shared" si="16"/>
        <v>NOx</v>
      </c>
      <c r="J547">
        <f>INDEX(NoSettings!$C:$C,MATCH(EPS!$A547,NoSettings!$A:$A,0))</f>
        <v>0</v>
      </c>
      <c r="K547">
        <f>INDEX(GWP!$C$2:$C$13,MATCH(EPS!I547,GWP!$B$2:$B$13,0))</f>
        <v>0</v>
      </c>
      <c r="L547" s="4">
        <f t="shared" si="17"/>
        <v>0</v>
      </c>
    </row>
    <row r="548" spans="1:12">
      <c r="A548" t="s">
        <v>566</v>
      </c>
      <c r="B548" t="s">
        <v>1</v>
      </c>
      <c r="C548" t="s">
        <v>1717</v>
      </c>
      <c r="D548" t="s">
        <v>1707</v>
      </c>
      <c r="E548" t="s">
        <v>1703</v>
      </c>
      <c r="F548" t="s">
        <v>1748</v>
      </c>
      <c r="H548" t="str">
        <f>INDEX('Vensim Variables'!$B:$B,MATCH(EPS!$B548,'Vensim Variables'!$A:$A,0))</f>
        <v>g pollutant</v>
      </c>
      <c r="I548" t="str">
        <f t="shared" si="16"/>
        <v>NOx</v>
      </c>
      <c r="J548">
        <f>INDEX(NoSettings!$C:$C,MATCH(EPS!$A548,NoSettings!$A:$A,0))</f>
        <v>75073800000</v>
      </c>
      <c r="K548">
        <f>INDEX(GWP!$C$2:$C$13,MATCH(EPS!I548,GWP!$B$2:$B$13,0))</f>
        <v>0</v>
      </c>
      <c r="L548" s="4">
        <f t="shared" si="17"/>
        <v>0</v>
      </c>
    </row>
    <row r="549" spans="1:12">
      <c r="A549" t="s">
        <v>567</v>
      </c>
      <c r="B549" t="s">
        <v>1</v>
      </c>
      <c r="C549" t="s">
        <v>1717</v>
      </c>
      <c r="D549" t="s">
        <v>1707</v>
      </c>
      <c r="E549" t="s">
        <v>1703</v>
      </c>
      <c r="F549" t="s">
        <v>1749</v>
      </c>
      <c r="H549" t="str">
        <f>INDEX('Vensim Variables'!$B:$B,MATCH(EPS!$B549,'Vensim Variables'!$A:$A,0))</f>
        <v>g pollutant</v>
      </c>
      <c r="I549" t="str">
        <f t="shared" si="16"/>
        <v>NOx</v>
      </c>
      <c r="J549">
        <f>INDEX(NoSettings!$C:$C,MATCH(EPS!$A549,NoSettings!$A:$A,0))</f>
        <v>0</v>
      </c>
      <c r="K549">
        <f>INDEX(GWP!$C$2:$C$13,MATCH(EPS!I549,GWP!$B$2:$B$13,0))</f>
        <v>0</v>
      </c>
      <c r="L549" s="4">
        <f t="shared" si="17"/>
        <v>0</v>
      </c>
    </row>
    <row r="550" spans="1:12">
      <c r="A550" t="s">
        <v>568</v>
      </c>
      <c r="B550" t="s">
        <v>1</v>
      </c>
      <c r="C550" t="s">
        <v>1717</v>
      </c>
      <c r="D550" t="s">
        <v>1707</v>
      </c>
      <c r="E550" t="s">
        <v>1703</v>
      </c>
      <c r="F550" t="s">
        <v>1750</v>
      </c>
      <c r="H550" t="str">
        <f>INDEX('Vensim Variables'!$B:$B,MATCH(EPS!$B550,'Vensim Variables'!$A:$A,0))</f>
        <v>g pollutant</v>
      </c>
      <c r="I550" t="str">
        <f t="shared" si="16"/>
        <v>NOx</v>
      </c>
      <c r="J550">
        <f>INDEX(NoSettings!$C:$C,MATCH(EPS!$A550,NoSettings!$A:$A,0))</f>
        <v>0</v>
      </c>
      <c r="K550">
        <f>INDEX(GWP!$C$2:$C$13,MATCH(EPS!I550,GWP!$B$2:$B$13,0))</f>
        <v>0</v>
      </c>
      <c r="L550" s="4">
        <f t="shared" si="17"/>
        <v>0</v>
      </c>
    </row>
    <row r="551" spans="1:12">
      <c r="A551" t="s">
        <v>569</v>
      </c>
      <c r="B551" t="s">
        <v>1</v>
      </c>
      <c r="C551" t="s">
        <v>1717</v>
      </c>
      <c r="D551" t="s">
        <v>1707</v>
      </c>
      <c r="E551" t="s">
        <v>1703</v>
      </c>
      <c r="F551" t="s">
        <v>1751</v>
      </c>
      <c r="H551" t="str">
        <f>INDEX('Vensim Variables'!$B:$B,MATCH(EPS!$B551,'Vensim Variables'!$A:$A,0))</f>
        <v>g pollutant</v>
      </c>
      <c r="I551" t="str">
        <f t="shared" si="16"/>
        <v>NOx</v>
      </c>
      <c r="J551">
        <f>INDEX(NoSettings!$C:$C,MATCH(EPS!$A551,NoSettings!$A:$A,0))</f>
        <v>0</v>
      </c>
      <c r="K551">
        <f>INDEX(GWP!$C$2:$C$13,MATCH(EPS!I551,GWP!$B$2:$B$13,0))</f>
        <v>0</v>
      </c>
      <c r="L551" s="4">
        <f t="shared" si="17"/>
        <v>0</v>
      </c>
    </row>
    <row r="552" spans="1:12">
      <c r="A552" t="s">
        <v>570</v>
      </c>
      <c r="B552" t="s">
        <v>1</v>
      </c>
      <c r="C552" t="s">
        <v>1717</v>
      </c>
      <c r="D552" t="s">
        <v>1707</v>
      </c>
      <c r="E552" t="s">
        <v>1704</v>
      </c>
      <c r="F552" t="s">
        <v>1742</v>
      </c>
      <c r="H552" t="str">
        <f>INDEX('Vensim Variables'!$B:$B,MATCH(EPS!$B552,'Vensim Variables'!$A:$A,0))</f>
        <v>g pollutant</v>
      </c>
      <c r="I552" t="str">
        <f t="shared" si="16"/>
        <v>NOx</v>
      </c>
      <c r="J552">
        <f>INDEX(NoSettings!$C:$C,MATCH(EPS!$A552,NoSettings!$A:$A,0))</f>
        <v>0</v>
      </c>
      <c r="K552">
        <f>INDEX(GWP!$C$2:$C$13,MATCH(EPS!I552,GWP!$B$2:$B$13,0))</f>
        <v>0</v>
      </c>
      <c r="L552" s="4">
        <f t="shared" si="17"/>
        <v>0</v>
      </c>
    </row>
    <row r="553" spans="1:12">
      <c r="A553" t="s">
        <v>571</v>
      </c>
      <c r="B553" t="s">
        <v>1</v>
      </c>
      <c r="C553" t="s">
        <v>1717</v>
      </c>
      <c r="D553" t="s">
        <v>1707</v>
      </c>
      <c r="E553" t="s">
        <v>1704</v>
      </c>
      <c r="F553" t="s">
        <v>1743</v>
      </c>
      <c r="H553" t="str">
        <f>INDEX('Vensim Variables'!$B:$B,MATCH(EPS!$B553,'Vensim Variables'!$A:$A,0))</f>
        <v>g pollutant</v>
      </c>
      <c r="I553" t="str">
        <f t="shared" si="16"/>
        <v>NOx</v>
      </c>
      <c r="J553">
        <f>INDEX(NoSettings!$C:$C,MATCH(EPS!$A553,NoSettings!$A:$A,0))</f>
        <v>0</v>
      </c>
      <c r="K553">
        <f>INDEX(GWP!$C$2:$C$13,MATCH(EPS!I553,GWP!$B$2:$B$13,0))</f>
        <v>0</v>
      </c>
      <c r="L553" s="4">
        <f t="shared" si="17"/>
        <v>0</v>
      </c>
    </row>
    <row r="554" spans="1:12">
      <c r="A554" t="s">
        <v>572</v>
      </c>
      <c r="B554" t="s">
        <v>1</v>
      </c>
      <c r="C554" t="s">
        <v>1717</v>
      </c>
      <c r="D554" t="s">
        <v>1707</v>
      </c>
      <c r="E554" t="s">
        <v>1704</v>
      </c>
      <c r="F554" t="s">
        <v>1744</v>
      </c>
      <c r="H554" t="str">
        <f>INDEX('Vensim Variables'!$B:$B,MATCH(EPS!$B554,'Vensim Variables'!$A:$A,0))</f>
        <v>g pollutant</v>
      </c>
      <c r="I554" t="str">
        <f t="shared" si="16"/>
        <v>NOx</v>
      </c>
      <c r="J554">
        <f>INDEX(NoSettings!$C:$C,MATCH(EPS!$A554,NoSettings!$A:$A,0))</f>
        <v>0</v>
      </c>
      <c r="K554">
        <f>INDEX(GWP!$C$2:$C$13,MATCH(EPS!I554,GWP!$B$2:$B$13,0))</f>
        <v>0</v>
      </c>
      <c r="L554" s="4">
        <f t="shared" si="17"/>
        <v>0</v>
      </c>
    </row>
    <row r="555" spans="1:12">
      <c r="A555" t="s">
        <v>573</v>
      </c>
      <c r="B555" t="s">
        <v>1</v>
      </c>
      <c r="C555" t="s">
        <v>1717</v>
      </c>
      <c r="D555" t="s">
        <v>1707</v>
      </c>
      <c r="E555" t="s">
        <v>1704</v>
      </c>
      <c r="F555" t="s">
        <v>1745</v>
      </c>
      <c r="H555" t="str">
        <f>INDEX('Vensim Variables'!$B:$B,MATCH(EPS!$B555,'Vensim Variables'!$A:$A,0))</f>
        <v>g pollutant</v>
      </c>
      <c r="I555" t="str">
        <f t="shared" si="16"/>
        <v>NOx</v>
      </c>
      <c r="J555">
        <f>INDEX(NoSettings!$C:$C,MATCH(EPS!$A555,NoSettings!$A:$A,0))</f>
        <v>0</v>
      </c>
      <c r="K555">
        <f>INDEX(GWP!$C$2:$C$13,MATCH(EPS!I555,GWP!$B$2:$B$13,0))</f>
        <v>0</v>
      </c>
      <c r="L555" s="4">
        <f t="shared" si="17"/>
        <v>0</v>
      </c>
    </row>
    <row r="556" spans="1:12">
      <c r="A556" t="s">
        <v>574</v>
      </c>
      <c r="B556" t="s">
        <v>1</v>
      </c>
      <c r="C556" t="s">
        <v>1717</v>
      </c>
      <c r="D556" t="s">
        <v>1707</v>
      </c>
      <c r="E556" t="s">
        <v>1704</v>
      </c>
      <c r="F556" t="s">
        <v>1746</v>
      </c>
      <c r="H556" t="str">
        <f>INDEX('Vensim Variables'!$B:$B,MATCH(EPS!$B556,'Vensim Variables'!$A:$A,0))</f>
        <v>g pollutant</v>
      </c>
      <c r="I556" t="str">
        <f t="shared" si="16"/>
        <v>NOx</v>
      </c>
      <c r="J556">
        <f>INDEX(NoSettings!$C:$C,MATCH(EPS!$A556,NoSettings!$A:$A,0))</f>
        <v>0</v>
      </c>
      <c r="K556">
        <f>INDEX(GWP!$C$2:$C$13,MATCH(EPS!I556,GWP!$B$2:$B$13,0))</f>
        <v>0</v>
      </c>
      <c r="L556" s="4">
        <f t="shared" si="17"/>
        <v>0</v>
      </c>
    </row>
    <row r="557" spans="1:12">
      <c r="A557" t="s">
        <v>575</v>
      </c>
      <c r="B557" t="s">
        <v>1</v>
      </c>
      <c r="C557" t="s">
        <v>1717</v>
      </c>
      <c r="D557" t="s">
        <v>1707</v>
      </c>
      <c r="E557" t="s">
        <v>1704</v>
      </c>
      <c r="F557" t="s">
        <v>1747</v>
      </c>
      <c r="H557" t="str">
        <f>INDEX('Vensim Variables'!$B:$B,MATCH(EPS!$B557,'Vensim Variables'!$A:$A,0))</f>
        <v>g pollutant</v>
      </c>
      <c r="I557" t="str">
        <f t="shared" si="16"/>
        <v>NOx</v>
      </c>
      <c r="J557">
        <f>INDEX(NoSettings!$C:$C,MATCH(EPS!$A557,NoSettings!$A:$A,0))</f>
        <v>0</v>
      </c>
      <c r="K557">
        <f>INDEX(GWP!$C$2:$C$13,MATCH(EPS!I557,GWP!$B$2:$B$13,0))</f>
        <v>0</v>
      </c>
      <c r="L557" s="4">
        <f t="shared" si="17"/>
        <v>0</v>
      </c>
    </row>
    <row r="558" spans="1:12">
      <c r="A558" t="s">
        <v>576</v>
      </c>
      <c r="B558" t="s">
        <v>1</v>
      </c>
      <c r="C558" t="s">
        <v>1717</v>
      </c>
      <c r="D558" t="s">
        <v>1707</v>
      </c>
      <c r="E558" t="s">
        <v>1704</v>
      </c>
      <c r="F558" t="s">
        <v>1748</v>
      </c>
      <c r="H558" t="str">
        <f>INDEX('Vensim Variables'!$B:$B,MATCH(EPS!$B558,'Vensim Variables'!$A:$A,0))</f>
        <v>g pollutant</v>
      </c>
      <c r="I558" t="str">
        <f t="shared" si="16"/>
        <v>NOx</v>
      </c>
      <c r="J558">
        <f>INDEX(NoSettings!$C:$C,MATCH(EPS!$A558,NoSettings!$A:$A,0))</f>
        <v>12173000000</v>
      </c>
      <c r="K558">
        <f>INDEX(GWP!$C$2:$C$13,MATCH(EPS!I558,GWP!$B$2:$B$13,0))</f>
        <v>0</v>
      </c>
      <c r="L558" s="4">
        <f t="shared" si="17"/>
        <v>0</v>
      </c>
    </row>
    <row r="559" spans="1:12">
      <c r="A559" t="s">
        <v>577</v>
      </c>
      <c r="B559" t="s">
        <v>1</v>
      </c>
      <c r="C559" t="s">
        <v>1717</v>
      </c>
      <c r="D559" t="s">
        <v>1707</v>
      </c>
      <c r="E559" t="s">
        <v>1704</v>
      </c>
      <c r="F559" t="s">
        <v>1749</v>
      </c>
      <c r="H559" t="str">
        <f>INDEX('Vensim Variables'!$B:$B,MATCH(EPS!$B559,'Vensim Variables'!$A:$A,0))</f>
        <v>g pollutant</v>
      </c>
      <c r="I559" t="str">
        <f t="shared" si="16"/>
        <v>NOx</v>
      </c>
      <c r="J559">
        <f>INDEX(NoSettings!$C:$C,MATCH(EPS!$A559,NoSettings!$A:$A,0))</f>
        <v>0</v>
      </c>
      <c r="K559">
        <f>INDEX(GWP!$C$2:$C$13,MATCH(EPS!I559,GWP!$B$2:$B$13,0))</f>
        <v>0</v>
      </c>
      <c r="L559" s="4">
        <f t="shared" si="17"/>
        <v>0</v>
      </c>
    </row>
    <row r="560" spans="1:12">
      <c r="A560" t="s">
        <v>578</v>
      </c>
      <c r="B560" t="s">
        <v>1</v>
      </c>
      <c r="C560" t="s">
        <v>1717</v>
      </c>
      <c r="D560" t="s">
        <v>1707</v>
      </c>
      <c r="E560" t="s">
        <v>1704</v>
      </c>
      <c r="F560" t="s">
        <v>1750</v>
      </c>
      <c r="H560" t="str">
        <f>INDEX('Vensim Variables'!$B:$B,MATCH(EPS!$B560,'Vensim Variables'!$A:$A,0))</f>
        <v>g pollutant</v>
      </c>
      <c r="I560" t="str">
        <f t="shared" si="16"/>
        <v>NOx</v>
      </c>
      <c r="J560">
        <f>INDEX(NoSettings!$C:$C,MATCH(EPS!$A560,NoSettings!$A:$A,0))</f>
        <v>0</v>
      </c>
      <c r="K560">
        <f>INDEX(GWP!$C$2:$C$13,MATCH(EPS!I560,GWP!$B$2:$B$13,0))</f>
        <v>0</v>
      </c>
      <c r="L560" s="4">
        <f t="shared" si="17"/>
        <v>0</v>
      </c>
    </row>
    <row r="561" spans="1:12">
      <c r="A561" t="s">
        <v>579</v>
      </c>
      <c r="B561" t="s">
        <v>1</v>
      </c>
      <c r="C561" t="s">
        <v>1717</v>
      </c>
      <c r="D561" t="s">
        <v>1707</v>
      </c>
      <c r="E561" t="s">
        <v>1704</v>
      </c>
      <c r="F561" t="s">
        <v>1751</v>
      </c>
      <c r="H561" t="str">
        <f>INDEX('Vensim Variables'!$B:$B,MATCH(EPS!$B561,'Vensim Variables'!$A:$A,0))</f>
        <v>g pollutant</v>
      </c>
      <c r="I561" t="str">
        <f t="shared" si="16"/>
        <v>NOx</v>
      </c>
      <c r="J561">
        <f>INDEX(NoSettings!$C:$C,MATCH(EPS!$A561,NoSettings!$A:$A,0))</f>
        <v>0</v>
      </c>
      <c r="K561">
        <f>INDEX(GWP!$C$2:$C$13,MATCH(EPS!I561,GWP!$B$2:$B$13,0))</f>
        <v>0</v>
      </c>
      <c r="L561" s="4">
        <f t="shared" si="17"/>
        <v>0</v>
      </c>
    </row>
    <row r="562" spans="1:12">
      <c r="A562" t="s">
        <v>580</v>
      </c>
      <c r="B562" t="s">
        <v>1</v>
      </c>
      <c r="C562" t="s">
        <v>1717</v>
      </c>
      <c r="D562" t="s">
        <v>1708</v>
      </c>
      <c r="E562" t="s">
        <v>1703</v>
      </c>
      <c r="F562" t="s">
        <v>1742</v>
      </c>
      <c r="H562" t="str">
        <f>INDEX('Vensim Variables'!$B:$B,MATCH(EPS!$B562,'Vensim Variables'!$A:$A,0))</f>
        <v>g pollutant</v>
      </c>
      <c r="I562" t="str">
        <f t="shared" si="16"/>
        <v>PM10</v>
      </c>
      <c r="J562">
        <f>INDEX(NoSettings!$C:$C,MATCH(EPS!$A562,NoSettings!$A:$A,0))</f>
        <v>0</v>
      </c>
      <c r="K562">
        <f>INDEX(GWP!$C$2:$C$13,MATCH(EPS!I562,GWP!$B$2:$B$13,0))</f>
        <v>0</v>
      </c>
      <c r="L562" s="4">
        <f t="shared" si="17"/>
        <v>0</v>
      </c>
    </row>
    <row r="563" spans="1:12">
      <c r="A563" t="s">
        <v>581</v>
      </c>
      <c r="B563" t="s">
        <v>1</v>
      </c>
      <c r="C563" t="s">
        <v>1717</v>
      </c>
      <c r="D563" t="s">
        <v>1708</v>
      </c>
      <c r="E563" t="s">
        <v>1703</v>
      </c>
      <c r="F563" t="s">
        <v>1743</v>
      </c>
      <c r="H563" t="str">
        <f>INDEX('Vensim Variables'!$B:$B,MATCH(EPS!$B563,'Vensim Variables'!$A:$A,0))</f>
        <v>g pollutant</v>
      </c>
      <c r="I563" t="str">
        <f t="shared" si="16"/>
        <v>PM10</v>
      </c>
      <c r="J563">
        <f>INDEX(NoSettings!$C:$C,MATCH(EPS!$A563,NoSettings!$A:$A,0))</f>
        <v>0</v>
      </c>
      <c r="K563">
        <f>INDEX(GWP!$C$2:$C$13,MATCH(EPS!I563,GWP!$B$2:$B$13,0))</f>
        <v>0</v>
      </c>
      <c r="L563" s="4">
        <f t="shared" si="17"/>
        <v>0</v>
      </c>
    </row>
    <row r="564" spans="1:12">
      <c r="A564" t="s">
        <v>582</v>
      </c>
      <c r="B564" t="s">
        <v>1</v>
      </c>
      <c r="C564" t="s">
        <v>1717</v>
      </c>
      <c r="D564" t="s">
        <v>1708</v>
      </c>
      <c r="E564" t="s">
        <v>1703</v>
      </c>
      <c r="F564" t="s">
        <v>1744</v>
      </c>
      <c r="H564" t="str">
        <f>INDEX('Vensim Variables'!$B:$B,MATCH(EPS!$B564,'Vensim Variables'!$A:$A,0))</f>
        <v>g pollutant</v>
      </c>
      <c r="I564" t="str">
        <f t="shared" si="16"/>
        <v>PM10</v>
      </c>
      <c r="J564">
        <f>INDEX(NoSettings!$C:$C,MATCH(EPS!$A564,NoSettings!$A:$A,0))</f>
        <v>0</v>
      </c>
      <c r="K564">
        <f>INDEX(GWP!$C$2:$C$13,MATCH(EPS!I564,GWP!$B$2:$B$13,0))</f>
        <v>0</v>
      </c>
      <c r="L564" s="4">
        <f t="shared" si="17"/>
        <v>0</v>
      </c>
    </row>
    <row r="565" spans="1:12">
      <c r="A565" t="s">
        <v>583</v>
      </c>
      <c r="B565" t="s">
        <v>1</v>
      </c>
      <c r="C565" t="s">
        <v>1717</v>
      </c>
      <c r="D565" t="s">
        <v>1708</v>
      </c>
      <c r="E565" t="s">
        <v>1703</v>
      </c>
      <c r="F565" t="s">
        <v>1745</v>
      </c>
      <c r="H565" t="str">
        <f>INDEX('Vensim Variables'!$B:$B,MATCH(EPS!$B565,'Vensim Variables'!$A:$A,0))</f>
        <v>g pollutant</v>
      </c>
      <c r="I565" t="str">
        <f t="shared" si="16"/>
        <v>PM10</v>
      </c>
      <c r="J565">
        <f>INDEX(NoSettings!$C:$C,MATCH(EPS!$A565,NoSettings!$A:$A,0))</f>
        <v>0</v>
      </c>
      <c r="K565">
        <f>INDEX(GWP!$C$2:$C$13,MATCH(EPS!I565,GWP!$B$2:$B$13,0))</f>
        <v>0</v>
      </c>
      <c r="L565" s="4">
        <f t="shared" si="17"/>
        <v>0</v>
      </c>
    </row>
    <row r="566" spans="1:12">
      <c r="A566" t="s">
        <v>584</v>
      </c>
      <c r="B566" t="s">
        <v>1</v>
      </c>
      <c r="C566" t="s">
        <v>1717</v>
      </c>
      <c r="D566" t="s">
        <v>1708</v>
      </c>
      <c r="E566" t="s">
        <v>1703</v>
      </c>
      <c r="F566" t="s">
        <v>1746</v>
      </c>
      <c r="H566" t="str">
        <f>INDEX('Vensim Variables'!$B:$B,MATCH(EPS!$B566,'Vensim Variables'!$A:$A,0))</f>
        <v>g pollutant</v>
      </c>
      <c r="I566" t="str">
        <f t="shared" si="16"/>
        <v>PM10</v>
      </c>
      <c r="J566">
        <f>INDEX(NoSettings!$C:$C,MATCH(EPS!$A566,NoSettings!$A:$A,0))</f>
        <v>0</v>
      </c>
      <c r="K566">
        <f>INDEX(GWP!$C$2:$C$13,MATCH(EPS!I566,GWP!$B$2:$B$13,0))</f>
        <v>0</v>
      </c>
      <c r="L566" s="4">
        <f t="shared" si="17"/>
        <v>0</v>
      </c>
    </row>
    <row r="567" spans="1:12">
      <c r="A567" t="s">
        <v>585</v>
      </c>
      <c r="B567" t="s">
        <v>1</v>
      </c>
      <c r="C567" t="s">
        <v>1717</v>
      </c>
      <c r="D567" t="s">
        <v>1708</v>
      </c>
      <c r="E567" t="s">
        <v>1703</v>
      </c>
      <c r="F567" t="s">
        <v>1747</v>
      </c>
      <c r="H567" t="str">
        <f>INDEX('Vensim Variables'!$B:$B,MATCH(EPS!$B567,'Vensim Variables'!$A:$A,0))</f>
        <v>g pollutant</v>
      </c>
      <c r="I567" t="str">
        <f t="shared" si="16"/>
        <v>PM10</v>
      </c>
      <c r="J567">
        <f>INDEX(NoSettings!$C:$C,MATCH(EPS!$A567,NoSettings!$A:$A,0))</f>
        <v>0</v>
      </c>
      <c r="K567">
        <f>INDEX(GWP!$C$2:$C$13,MATCH(EPS!I567,GWP!$B$2:$B$13,0))</f>
        <v>0</v>
      </c>
      <c r="L567" s="4">
        <f t="shared" si="17"/>
        <v>0</v>
      </c>
    </row>
    <row r="568" spans="1:12">
      <c r="A568" t="s">
        <v>586</v>
      </c>
      <c r="B568" t="s">
        <v>1</v>
      </c>
      <c r="C568" t="s">
        <v>1717</v>
      </c>
      <c r="D568" t="s">
        <v>1708</v>
      </c>
      <c r="E568" t="s">
        <v>1703</v>
      </c>
      <c r="F568" t="s">
        <v>1748</v>
      </c>
      <c r="H568" t="str">
        <f>INDEX('Vensim Variables'!$B:$B,MATCH(EPS!$B568,'Vensim Variables'!$A:$A,0))</f>
        <v>g pollutant</v>
      </c>
      <c r="I568" t="str">
        <f t="shared" si="16"/>
        <v>PM10</v>
      </c>
      <c r="J568">
        <f>INDEX(NoSettings!$C:$C,MATCH(EPS!$A568,NoSettings!$A:$A,0))</f>
        <v>7526210000</v>
      </c>
      <c r="K568">
        <f>INDEX(GWP!$C$2:$C$13,MATCH(EPS!I568,GWP!$B$2:$B$13,0))</f>
        <v>0</v>
      </c>
      <c r="L568" s="4">
        <f t="shared" si="17"/>
        <v>0</v>
      </c>
    </row>
    <row r="569" spans="1:12">
      <c r="A569" t="s">
        <v>587</v>
      </c>
      <c r="B569" t="s">
        <v>1</v>
      </c>
      <c r="C569" t="s">
        <v>1717</v>
      </c>
      <c r="D569" t="s">
        <v>1708</v>
      </c>
      <c r="E569" t="s">
        <v>1703</v>
      </c>
      <c r="F569" t="s">
        <v>1749</v>
      </c>
      <c r="H569" t="str">
        <f>INDEX('Vensim Variables'!$B:$B,MATCH(EPS!$B569,'Vensim Variables'!$A:$A,0))</f>
        <v>g pollutant</v>
      </c>
      <c r="I569" t="str">
        <f t="shared" si="16"/>
        <v>PM10</v>
      </c>
      <c r="J569">
        <f>INDEX(NoSettings!$C:$C,MATCH(EPS!$A569,NoSettings!$A:$A,0))</f>
        <v>0</v>
      </c>
      <c r="K569">
        <f>INDEX(GWP!$C$2:$C$13,MATCH(EPS!I569,GWP!$B$2:$B$13,0))</f>
        <v>0</v>
      </c>
      <c r="L569" s="4">
        <f t="shared" si="17"/>
        <v>0</v>
      </c>
    </row>
    <row r="570" spans="1:12">
      <c r="A570" t="s">
        <v>588</v>
      </c>
      <c r="B570" t="s">
        <v>1</v>
      </c>
      <c r="C570" t="s">
        <v>1717</v>
      </c>
      <c r="D570" t="s">
        <v>1708</v>
      </c>
      <c r="E570" t="s">
        <v>1703</v>
      </c>
      <c r="F570" t="s">
        <v>1750</v>
      </c>
      <c r="H570" t="str">
        <f>INDEX('Vensim Variables'!$B:$B,MATCH(EPS!$B570,'Vensim Variables'!$A:$A,0))</f>
        <v>g pollutant</v>
      </c>
      <c r="I570" t="str">
        <f t="shared" si="16"/>
        <v>PM10</v>
      </c>
      <c r="J570">
        <f>INDEX(NoSettings!$C:$C,MATCH(EPS!$A570,NoSettings!$A:$A,0))</f>
        <v>0</v>
      </c>
      <c r="K570">
        <f>INDEX(GWP!$C$2:$C$13,MATCH(EPS!I570,GWP!$B$2:$B$13,0))</f>
        <v>0</v>
      </c>
      <c r="L570" s="4">
        <f t="shared" si="17"/>
        <v>0</v>
      </c>
    </row>
    <row r="571" spans="1:12">
      <c r="A571" t="s">
        <v>589</v>
      </c>
      <c r="B571" t="s">
        <v>1</v>
      </c>
      <c r="C571" t="s">
        <v>1717</v>
      </c>
      <c r="D571" t="s">
        <v>1708</v>
      </c>
      <c r="E571" t="s">
        <v>1703</v>
      </c>
      <c r="F571" t="s">
        <v>1751</v>
      </c>
      <c r="H571" t="str">
        <f>INDEX('Vensim Variables'!$B:$B,MATCH(EPS!$B571,'Vensim Variables'!$A:$A,0))</f>
        <v>g pollutant</v>
      </c>
      <c r="I571" t="str">
        <f t="shared" si="16"/>
        <v>PM10</v>
      </c>
      <c r="J571">
        <f>INDEX(NoSettings!$C:$C,MATCH(EPS!$A571,NoSettings!$A:$A,0))</f>
        <v>0</v>
      </c>
      <c r="K571">
        <f>INDEX(GWP!$C$2:$C$13,MATCH(EPS!I571,GWP!$B$2:$B$13,0))</f>
        <v>0</v>
      </c>
      <c r="L571" s="4">
        <f t="shared" si="17"/>
        <v>0</v>
      </c>
    </row>
    <row r="572" spans="1:12">
      <c r="A572" t="s">
        <v>590</v>
      </c>
      <c r="B572" t="s">
        <v>1</v>
      </c>
      <c r="C572" t="s">
        <v>1717</v>
      </c>
      <c r="D572" t="s">
        <v>1708</v>
      </c>
      <c r="E572" t="s">
        <v>1704</v>
      </c>
      <c r="F572" t="s">
        <v>1742</v>
      </c>
      <c r="H572" t="str">
        <f>INDEX('Vensim Variables'!$B:$B,MATCH(EPS!$B572,'Vensim Variables'!$A:$A,0))</f>
        <v>g pollutant</v>
      </c>
      <c r="I572" t="str">
        <f t="shared" si="16"/>
        <v>PM10</v>
      </c>
      <c r="J572">
        <f>INDEX(NoSettings!$C:$C,MATCH(EPS!$A572,NoSettings!$A:$A,0))</f>
        <v>0</v>
      </c>
      <c r="K572">
        <f>INDEX(GWP!$C$2:$C$13,MATCH(EPS!I572,GWP!$B$2:$B$13,0))</f>
        <v>0</v>
      </c>
      <c r="L572" s="4">
        <f t="shared" si="17"/>
        <v>0</v>
      </c>
    </row>
    <row r="573" spans="1:12">
      <c r="A573" t="s">
        <v>591</v>
      </c>
      <c r="B573" t="s">
        <v>1</v>
      </c>
      <c r="C573" t="s">
        <v>1717</v>
      </c>
      <c r="D573" t="s">
        <v>1708</v>
      </c>
      <c r="E573" t="s">
        <v>1704</v>
      </c>
      <c r="F573" t="s">
        <v>1743</v>
      </c>
      <c r="H573" t="str">
        <f>INDEX('Vensim Variables'!$B:$B,MATCH(EPS!$B573,'Vensim Variables'!$A:$A,0))</f>
        <v>g pollutant</v>
      </c>
      <c r="I573" t="str">
        <f t="shared" si="16"/>
        <v>PM10</v>
      </c>
      <c r="J573">
        <f>INDEX(NoSettings!$C:$C,MATCH(EPS!$A573,NoSettings!$A:$A,0))</f>
        <v>0</v>
      </c>
      <c r="K573">
        <f>INDEX(GWP!$C$2:$C$13,MATCH(EPS!I573,GWP!$B$2:$B$13,0))</f>
        <v>0</v>
      </c>
      <c r="L573" s="4">
        <f t="shared" si="17"/>
        <v>0</v>
      </c>
    </row>
    <row r="574" spans="1:12">
      <c r="A574" t="s">
        <v>592</v>
      </c>
      <c r="B574" t="s">
        <v>1</v>
      </c>
      <c r="C574" t="s">
        <v>1717</v>
      </c>
      <c r="D574" t="s">
        <v>1708</v>
      </c>
      <c r="E574" t="s">
        <v>1704</v>
      </c>
      <c r="F574" t="s">
        <v>1744</v>
      </c>
      <c r="H574" t="str">
        <f>INDEX('Vensim Variables'!$B:$B,MATCH(EPS!$B574,'Vensim Variables'!$A:$A,0))</f>
        <v>g pollutant</v>
      </c>
      <c r="I574" t="str">
        <f t="shared" si="16"/>
        <v>PM10</v>
      </c>
      <c r="J574">
        <f>INDEX(NoSettings!$C:$C,MATCH(EPS!$A574,NoSettings!$A:$A,0))</f>
        <v>0</v>
      </c>
      <c r="K574">
        <f>INDEX(GWP!$C$2:$C$13,MATCH(EPS!I574,GWP!$B$2:$B$13,0))</f>
        <v>0</v>
      </c>
      <c r="L574" s="4">
        <f t="shared" si="17"/>
        <v>0</v>
      </c>
    </row>
    <row r="575" spans="1:12">
      <c r="A575" t="s">
        <v>593</v>
      </c>
      <c r="B575" t="s">
        <v>1</v>
      </c>
      <c r="C575" t="s">
        <v>1717</v>
      </c>
      <c r="D575" t="s">
        <v>1708</v>
      </c>
      <c r="E575" t="s">
        <v>1704</v>
      </c>
      <c r="F575" t="s">
        <v>1745</v>
      </c>
      <c r="H575" t="str">
        <f>INDEX('Vensim Variables'!$B:$B,MATCH(EPS!$B575,'Vensim Variables'!$A:$A,0))</f>
        <v>g pollutant</v>
      </c>
      <c r="I575" t="str">
        <f t="shared" si="16"/>
        <v>PM10</v>
      </c>
      <c r="J575">
        <f>INDEX(NoSettings!$C:$C,MATCH(EPS!$A575,NoSettings!$A:$A,0))</f>
        <v>0</v>
      </c>
      <c r="K575">
        <f>INDEX(GWP!$C$2:$C$13,MATCH(EPS!I575,GWP!$B$2:$B$13,0))</f>
        <v>0</v>
      </c>
      <c r="L575" s="4">
        <f t="shared" si="17"/>
        <v>0</v>
      </c>
    </row>
    <row r="576" spans="1:12">
      <c r="A576" t="s">
        <v>594</v>
      </c>
      <c r="B576" t="s">
        <v>1</v>
      </c>
      <c r="C576" t="s">
        <v>1717</v>
      </c>
      <c r="D576" t="s">
        <v>1708</v>
      </c>
      <c r="E576" t="s">
        <v>1704</v>
      </c>
      <c r="F576" t="s">
        <v>1746</v>
      </c>
      <c r="H576" t="str">
        <f>INDEX('Vensim Variables'!$B:$B,MATCH(EPS!$B576,'Vensim Variables'!$A:$A,0))</f>
        <v>g pollutant</v>
      </c>
      <c r="I576" t="str">
        <f t="shared" si="16"/>
        <v>PM10</v>
      </c>
      <c r="J576">
        <f>INDEX(NoSettings!$C:$C,MATCH(EPS!$A576,NoSettings!$A:$A,0))</f>
        <v>0</v>
      </c>
      <c r="K576">
        <f>INDEX(GWP!$C$2:$C$13,MATCH(EPS!I576,GWP!$B$2:$B$13,0))</f>
        <v>0</v>
      </c>
      <c r="L576" s="4">
        <f t="shared" si="17"/>
        <v>0</v>
      </c>
    </row>
    <row r="577" spans="1:12">
      <c r="A577" t="s">
        <v>595</v>
      </c>
      <c r="B577" t="s">
        <v>1</v>
      </c>
      <c r="C577" t="s">
        <v>1717</v>
      </c>
      <c r="D577" t="s">
        <v>1708</v>
      </c>
      <c r="E577" t="s">
        <v>1704</v>
      </c>
      <c r="F577" t="s">
        <v>1747</v>
      </c>
      <c r="H577" t="str">
        <f>INDEX('Vensim Variables'!$B:$B,MATCH(EPS!$B577,'Vensim Variables'!$A:$A,0))</f>
        <v>g pollutant</v>
      </c>
      <c r="I577" t="str">
        <f t="shared" si="16"/>
        <v>PM10</v>
      </c>
      <c r="J577">
        <f>INDEX(NoSettings!$C:$C,MATCH(EPS!$A577,NoSettings!$A:$A,0))</f>
        <v>0</v>
      </c>
      <c r="K577">
        <f>INDEX(GWP!$C$2:$C$13,MATCH(EPS!I577,GWP!$B$2:$B$13,0))</f>
        <v>0</v>
      </c>
      <c r="L577" s="4">
        <f t="shared" si="17"/>
        <v>0</v>
      </c>
    </row>
    <row r="578" spans="1:12">
      <c r="A578" t="s">
        <v>596</v>
      </c>
      <c r="B578" t="s">
        <v>1</v>
      </c>
      <c r="C578" t="s">
        <v>1717</v>
      </c>
      <c r="D578" t="s">
        <v>1708</v>
      </c>
      <c r="E578" t="s">
        <v>1704</v>
      </c>
      <c r="F578" t="s">
        <v>1748</v>
      </c>
      <c r="H578" t="str">
        <f>INDEX('Vensim Variables'!$B:$B,MATCH(EPS!$B578,'Vensim Variables'!$A:$A,0))</f>
        <v>g pollutant</v>
      </c>
      <c r="I578" t="str">
        <f t="shared" si="16"/>
        <v>PM10</v>
      </c>
      <c r="J578">
        <f>INDEX(NoSettings!$C:$C,MATCH(EPS!$A578,NoSettings!$A:$A,0))</f>
        <v>1220350000</v>
      </c>
      <c r="K578">
        <f>INDEX(GWP!$C$2:$C$13,MATCH(EPS!I578,GWP!$B$2:$B$13,0))</f>
        <v>0</v>
      </c>
      <c r="L578" s="4">
        <f t="shared" si="17"/>
        <v>0</v>
      </c>
    </row>
    <row r="579" spans="1:12">
      <c r="A579" t="s">
        <v>597</v>
      </c>
      <c r="B579" t="s">
        <v>1</v>
      </c>
      <c r="C579" t="s">
        <v>1717</v>
      </c>
      <c r="D579" t="s">
        <v>1708</v>
      </c>
      <c r="E579" t="s">
        <v>1704</v>
      </c>
      <c r="F579" t="s">
        <v>1749</v>
      </c>
      <c r="H579" t="str">
        <f>INDEX('Vensim Variables'!$B:$B,MATCH(EPS!$B579,'Vensim Variables'!$A:$A,0))</f>
        <v>g pollutant</v>
      </c>
      <c r="I579" t="str">
        <f t="shared" ref="I579:I642" si="18">IF(OR(C579="CO2",C579="CH4",C579="N2O",C579="F gases",C579="VOC",C579="CO",C579="NOx",C579="PM10",C579="PM25",C579="SOx",C579="BC",C579="OC"),C579,IF(OR(D579="CO2",D579="CH4",D579="N2O",D579="F gases",D579="VOC",D579="CO",D579="NOx",D579="PM10",D579="PM25",D579="SOx",D579="BC",D579="OC"),D579,IF(OR(E579="CO2",E579="CH4",E579="N2O",E579="F gases",E579="VOC",E579="CO",E579="NOx",E579="PM10",E579="PM25",E579="SOx",E579="BC",E579="OC"),E579,"NA")))</f>
        <v>PM10</v>
      </c>
      <c r="J579">
        <f>INDEX(NoSettings!$C:$C,MATCH(EPS!$A579,NoSettings!$A:$A,0))</f>
        <v>0</v>
      </c>
      <c r="K579">
        <f>INDEX(GWP!$C$2:$C$13,MATCH(EPS!I579,GWP!$B$2:$B$13,0))</f>
        <v>0</v>
      </c>
      <c r="L579" s="4">
        <f t="shared" ref="L579:L642" si="19">IF(H579="g pollutant",K579*J579/10^12,IF(H579="MMTCO2e",J579,IF(H579="MWh",J579,0)))</f>
        <v>0</v>
      </c>
    </row>
    <row r="580" spans="1:12">
      <c r="A580" t="s">
        <v>598</v>
      </c>
      <c r="B580" t="s">
        <v>1</v>
      </c>
      <c r="C580" t="s">
        <v>1717</v>
      </c>
      <c r="D580" t="s">
        <v>1708</v>
      </c>
      <c r="E580" t="s">
        <v>1704</v>
      </c>
      <c r="F580" t="s">
        <v>1750</v>
      </c>
      <c r="H580" t="str">
        <f>INDEX('Vensim Variables'!$B:$B,MATCH(EPS!$B580,'Vensim Variables'!$A:$A,0))</f>
        <v>g pollutant</v>
      </c>
      <c r="I580" t="str">
        <f t="shared" si="18"/>
        <v>PM10</v>
      </c>
      <c r="J580">
        <f>INDEX(NoSettings!$C:$C,MATCH(EPS!$A580,NoSettings!$A:$A,0))</f>
        <v>0</v>
      </c>
      <c r="K580">
        <f>INDEX(GWP!$C$2:$C$13,MATCH(EPS!I580,GWP!$B$2:$B$13,0))</f>
        <v>0</v>
      </c>
      <c r="L580" s="4">
        <f t="shared" si="19"/>
        <v>0</v>
      </c>
    </row>
    <row r="581" spans="1:12">
      <c r="A581" t="s">
        <v>599</v>
      </c>
      <c r="B581" t="s">
        <v>1</v>
      </c>
      <c r="C581" t="s">
        <v>1717</v>
      </c>
      <c r="D581" t="s">
        <v>1708</v>
      </c>
      <c r="E581" t="s">
        <v>1704</v>
      </c>
      <c r="F581" t="s">
        <v>1751</v>
      </c>
      <c r="H581" t="str">
        <f>INDEX('Vensim Variables'!$B:$B,MATCH(EPS!$B581,'Vensim Variables'!$A:$A,0))</f>
        <v>g pollutant</v>
      </c>
      <c r="I581" t="str">
        <f t="shared" si="18"/>
        <v>PM10</v>
      </c>
      <c r="J581">
        <f>INDEX(NoSettings!$C:$C,MATCH(EPS!$A581,NoSettings!$A:$A,0))</f>
        <v>0</v>
      </c>
      <c r="K581">
        <f>INDEX(GWP!$C$2:$C$13,MATCH(EPS!I581,GWP!$B$2:$B$13,0))</f>
        <v>0</v>
      </c>
      <c r="L581" s="4">
        <f t="shared" si="19"/>
        <v>0</v>
      </c>
    </row>
    <row r="582" spans="1:12">
      <c r="A582" t="s">
        <v>600</v>
      </c>
      <c r="B582" t="s">
        <v>1</v>
      </c>
      <c r="C582" t="s">
        <v>1717</v>
      </c>
      <c r="D582" t="s">
        <v>1709</v>
      </c>
      <c r="E582" t="s">
        <v>1703</v>
      </c>
      <c r="F582" t="s">
        <v>1742</v>
      </c>
      <c r="H582" t="str">
        <f>INDEX('Vensim Variables'!$B:$B,MATCH(EPS!$B582,'Vensim Variables'!$A:$A,0))</f>
        <v>g pollutant</v>
      </c>
      <c r="I582" t="str">
        <f t="shared" si="18"/>
        <v>PM25</v>
      </c>
      <c r="J582">
        <f>INDEX(NoSettings!$C:$C,MATCH(EPS!$A582,NoSettings!$A:$A,0))</f>
        <v>0</v>
      </c>
      <c r="K582">
        <f>INDEX(GWP!$C$2:$C$13,MATCH(EPS!I582,GWP!$B$2:$B$13,0))</f>
        <v>0</v>
      </c>
      <c r="L582" s="4">
        <f t="shared" si="19"/>
        <v>0</v>
      </c>
    </row>
    <row r="583" spans="1:12">
      <c r="A583" t="s">
        <v>601</v>
      </c>
      <c r="B583" t="s">
        <v>1</v>
      </c>
      <c r="C583" t="s">
        <v>1717</v>
      </c>
      <c r="D583" t="s">
        <v>1709</v>
      </c>
      <c r="E583" t="s">
        <v>1703</v>
      </c>
      <c r="F583" t="s">
        <v>1743</v>
      </c>
      <c r="H583" t="str">
        <f>INDEX('Vensim Variables'!$B:$B,MATCH(EPS!$B583,'Vensim Variables'!$A:$A,0))</f>
        <v>g pollutant</v>
      </c>
      <c r="I583" t="str">
        <f t="shared" si="18"/>
        <v>PM25</v>
      </c>
      <c r="J583">
        <f>INDEX(NoSettings!$C:$C,MATCH(EPS!$A583,NoSettings!$A:$A,0))</f>
        <v>0</v>
      </c>
      <c r="K583">
        <f>INDEX(GWP!$C$2:$C$13,MATCH(EPS!I583,GWP!$B$2:$B$13,0))</f>
        <v>0</v>
      </c>
      <c r="L583" s="4">
        <f t="shared" si="19"/>
        <v>0</v>
      </c>
    </row>
    <row r="584" spans="1:12">
      <c r="A584" t="s">
        <v>602</v>
      </c>
      <c r="B584" t="s">
        <v>1</v>
      </c>
      <c r="C584" t="s">
        <v>1717</v>
      </c>
      <c r="D584" t="s">
        <v>1709</v>
      </c>
      <c r="E584" t="s">
        <v>1703</v>
      </c>
      <c r="F584" t="s">
        <v>1744</v>
      </c>
      <c r="H584" t="str">
        <f>INDEX('Vensim Variables'!$B:$B,MATCH(EPS!$B584,'Vensim Variables'!$A:$A,0))</f>
        <v>g pollutant</v>
      </c>
      <c r="I584" t="str">
        <f t="shared" si="18"/>
        <v>PM25</v>
      </c>
      <c r="J584">
        <f>INDEX(NoSettings!$C:$C,MATCH(EPS!$A584,NoSettings!$A:$A,0))</f>
        <v>0</v>
      </c>
      <c r="K584">
        <f>INDEX(GWP!$C$2:$C$13,MATCH(EPS!I584,GWP!$B$2:$B$13,0))</f>
        <v>0</v>
      </c>
      <c r="L584" s="4">
        <f t="shared" si="19"/>
        <v>0</v>
      </c>
    </row>
    <row r="585" spans="1:12">
      <c r="A585" t="s">
        <v>603</v>
      </c>
      <c r="B585" t="s">
        <v>1</v>
      </c>
      <c r="C585" t="s">
        <v>1717</v>
      </c>
      <c r="D585" t="s">
        <v>1709</v>
      </c>
      <c r="E585" t="s">
        <v>1703</v>
      </c>
      <c r="F585" t="s">
        <v>1745</v>
      </c>
      <c r="H585" t="str">
        <f>INDEX('Vensim Variables'!$B:$B,MATCH(EPS!$B585,'Vensim Variables'!$A:$A,0))</f>
        <v>g pollutant</v>
      </c>
      <c r="I585" t="str">
        <f t="shared" si="18"/>
        <v>PM25</v>
      </c>
      <c r="J585">
        <f>INDEX(NoSettings!$C:$C,MATCH(EPS!$A585,NoSettings!$A:$A,0))</f>
        <v>0</v>
      </c>
      <c r="K585">
        <f>INDEX(GWP!$C$2:$C$13,MATCH(EPS!I585,GWP!$B$2:$B$13,0))</f>
        <v>0</v>
      </c>
      <c r="L585" s="4">
        <f t="shared" si="19"/>
        <v>0</v>
      </c>
    </row>
    <row r="586" spans="1:12">
      <c r="A586" t="s">
        <v>604</v>
      </c>
      <c r="B586" t="s">
        <v>1</v>
      </c>
      <c r="C586" t="s">
        <v>1717</v>
      </c>
      <c r="D586" t="s">
        <v>1709</v>
      </c>
      <c r="E586" t="s">
        <v>1703</v>
      </c>
      <c r="F586" t="s">
        <v>1746</v>
      </c>
      <c r="H586" t="str">
        <f>INDEX('Vensim Variables'!$B:$B,MATCH(EPS!$B586,'Vensim Variables'!$A:$A,0))</f>
        <v>g pollutant</v>
      </c>
      <c r="I586" t="str">
        <f t="shared" si="18"/>
        <v>PM25</v>
      </c>
      <c r="J586">
        <f>INDEX(NoSettings!$C:$C,MATCH(EPS!$A586,NoSettings!$A:$A,0))</f>
        <v>0</v>
      </c>
      <c r="K586">
        <f>INDEX(GWP!$C$2:$C$13,MATCH(EPS!I586,GWP!$B$2:$B$13,0))</f>
        <v>0</v>
      </c>
      <c r="L586" s="4">
        <f t="shared" si="19"/>
        <v>0</v>
      </c>
    </row>
    <row r="587" spans="1:12">
      <c r="A587" t="s">
        <v>605</v>
      </c>
      <c r="B587" t="s">
        <v>1</v>
      </c>
      <c r="C587" t="s">
        <v>1717</v>
      </c>
      <c r="D587" t="s">
        <v>1709</v>
      </c>
      <c r="E587" t="s">
        <v>1703</v>
      </c>
      <c r="F587" t="s">
        <v>1747</v>
      </c>
      <c r="H587" t="str">
        <f>INDEX('Vensim Variables'!$B:$B,MATCH(EPS!$B587,'Vensim Variables'!$A:$A,0))</f>
        <v>g pollutant</v>
      </c>
      <c r="I587" t="str">
        <f t="shared" si="18"/>
        <v>PM25</v>
      </c>
      <c r="J587">
        <f>INDEX(NoSettings!$C:$C,MATCH(EPS!$A587,NoSettings!$A:$A,0))</f>
        <v>0</v>
      </c>
      <c r="K587">
        <f>INDEX(GWP!$C$2:$C$13,MATCH(EPS!I587,GWP!$B$2:$B$13,0))</f>
        <v>0</v>
      </c>
      <c r="L587" s="4">
        <f t="shared" si="19"/>
        <v>0</v>
      </c>
    </row>
    <row r="588" spans="1:12">
      <c r="A588" t="s">
        <v>606</v>
      </c>
      <c r="B588" t="s">
        <v>1</v>
      </c>
      <c r="C588" t="s">
        <v>1717</v>
      </c>
      <c r="D588" t="s">
        <v>1709</v>
      </c>
      <c r="E588" t="s">
        <v>1703</v>
      </c>
      <c r="F588" t="s">
        <v>1748</v>
      </c>
      <c r="H588" t="str">
        <f>INDEX('Vensim Variables'!$B:$B,MATCH(EPS!$B588,'Vensim Variables'!$A:$A,0))</f>
        <v>g pollutant</v>
      </c>
      <c r="I588" t="str">
        <f t="shared" si="18"/>
        <v>PM25</v>
      </c>
      <c r="J588">
        <f>INDEX(NoSettings!$C:$C,MATCH(EPS!$A588,NoSettings!$A:$A,0))</f>
        <v>6623730000</v>
      </c>
      <c r="K588">
        <f>INDEX(GWP!$C$2:$C$13,MATCH(EPS!I588,GWP!$B$2:$B$13,0))</f>
        <v>0</v>
      </c>
      <c r="L588" s="4">
        <f t="shared" si="19"/>
        <v>0</v>
      </c>
    </row>
    <row r="589" spans="1:12">
      <c r="A589" t="s">
        <v>607</v>
      </c>
      <c r="B589" t="s">
        <v>1</v>
      </c>
      <c r="C589" t="s">
        <v>1717</v>
      </c>
      <c r="D589" t="s">
        <v>1709</v>
      </c>
      <c r="E589" t="s">
        <v>1703</v>
      </c>
      <c r="F589" t="s">
        <v>1749</v>
      </c>
      <c r="H589" t="str">
        <f>INDEX('Vensim Variables'!$B:$B,MATCH(EPS!$B589,'Vensim Variables'!$A:$A,0))</f>
        <v>g pollutant</v>
      </c>
      <c r="I589" t="str">
        <f t="shared" si="18"/>
        <v>PM25</v>
      </c>
      <c r="J589">
        <f>INDEX(NoSettings!$C:$C,MATCH(EPS!$A589,NoSettings!$A:$A,0))</f>
        <v>0</v>
      </c>
      <c r="K589">
        <f>INDEX(GWP!$C$2:$C$13,MATCH(EPS!I589,GWP!$B$2:$B$13,0))</f>
        <v>0</v>
      </c>
      <c r="L589" s="4">
        <f t="shared" si="19"/>
        <v>0</v>
      </c>
    </row>
    <row r="590" spans="1:12">
      <c r="A590" t="s">
        <v>608</v>
      </c>
      <c r="B590" t="s">
        <v>1</v>
      </c>
      <c r="C590" t="s">
        <v>1717</v>
      </c>
      <c r="D590" t="s">
        <v>1709</v>
      </c>
      <c r="E590" t="s">
        <v>1703</v>
      </c>
      <c r="F590" t="s">
        <v>1750</v>
      </c>
      <c r="H590" t="str">
        <f>INDEX('Vensim Variables'!$B:$B,MATCH(EPS!$B590,'Vensim Variables'!$A:$A,0))</f>
        <v>g pollutant</v>
      </c>
      <c r="I590" t="str">
        <f t="shared" si="18"/>
        <v>PM25</v>
      </c>
      <c r="J590">
        <f>INDEX(NoSettings!$C:$C,MATCH(EPS!$A590,NoSettings!$A:$A,0))</f>
        <v>0</v>
      </c>
      <c r="K590">
        <f>INDEX(GWP!$C$2:$C$13,MATCH(EPS!I590,GWP!$B$2:$B$13,0))</f>
        <v>0</v>
      </c>
      <c r="L590" s="4">
        <f t="shared" si="19"/>
        <v>0</v>
      </c>
    </row>
    <row r="591" spans="1:12">
      <c r="A591" t="s">
        <v>609</v>
      </c>
      <c r="B591" t="s">
        <v>1</v>
      </c>
      <c r="C591" t="s">
        <v>1717</v>
      </c>
      <c r="D591" t="s">
        <v>1709</v>
      </c>
      <c r="E591" t="s">
        <v>1703</v>
      </c>
      <c r="F591" t="s">
        <v>1751</v>
      </c>
      <c r="H591" t="str">
        <f>INDEX('Vensim Variables'!$B:$B,MATCH(EPS!$B591,'Vensim Variables'!$A:$A,0))</f>
        <v>g pollutant</v>
      </c>
      <c r="I591" t="str">
        <f t="shared" si="18"/>
        <v>PM25</v>
      </c>
      <c r="J591">
        <f>INDEX(NoSettings!$C:$C,MATCH(EPS!$A591,NoSettings!$A:$A,0))</f>
        <v>0</v>
      </c>
      <c r="K591">
        <f>INDEX(GWP!$C$2:$C$13,MATCH(EPS!I591,GWP!$B$2:$B$13,0))</f>
        <v>0</v>
      </c>
      <c r="L591" s="4">
        <f t="shared" si="19"/>
        <v>0</v>
      </c>
    </row>
    <row r="592" spans="1:12">
      <c r="A592" t="s">
        <v>610</v>
      </c>
      <c r="B592" t="s">
        <v>1</v>
      </c>
      <c r="C592" t="s">
        <v>1717</v>
      </c>
      <c r="D592" t="s">
        <v>1709</v>
      </c>
      <c r="E592" t="s">
        <v>1704</v>
      </c>
      <c r="F592" t="s">
        <v>1742</v>
      </c>
      <c r="H592" t="str">
        <f>INDEX('Vensim Variables'!$B:$B,MATCH(EPS!$B592,'Vensim Variables'!$A:$A,0))</f>
        <v>g pollutant</v>
      </c>
      <c r="I592" t="str">
        <f t="shared" si="18"/>
        <v>PM25</v>
      </c>
      <c r="J592">
        <f>INDEX(NoSettings!$C:$C,MATCH(EPS!$A592,NoSettings!$A:$A,0))</f>
        <v>0</v>
      </c>
      <c r="K592">
        <f>INDEX(GWP!$C$2:$C$13,MATCH(EPS!I592,GWP!$B$2:$B$13,0))</f>
        <v>0</v>
      </c>
      <c r="L592" s="4">
        <f t="shared" si="19"/>
        <v>0</v>
      </c>
    </row>
    <row r="593" spans="1:12">
      <c r="A593" t="s">
        <v>611</v>
      </c>
      <c r="B593" t="s">
        <v>1</v>
      </c>
      <c r="C593" t="s">
        <v>1717</v>
      </c>
      <c r="D593" t="s">
        <v>1709</v>
      </c>
      <c r="E593" t="s">
        <v>1704</v>
      </c>
      <c r="F593" t="s">
        <v>1743</v>
      </c>
      <c r="H593" t="str">
        <f>INDEX('Vensim Variables'!$B:$B,MATCH(EPS!$B593,'Vensim Variables'!$A:$A,0))</f>
        <v>g pollutant</v>
      </c>
      <c r="I593" t="str">
        <f t="shared" si="18"/>
        <v>PM25</v>
      </c>
      <c r="J593">
        <f>INDEX(NoSettings!$C:$C,MATCH(EPS!$A593,NoSettings!$A:$A,0))</f>
        <v>0</v>
      </c>
      <c r="K593">
        <f>INDEX(GWP!$C$2:$C$13,MATCH(EPS!I593,GWP!$B$2:$B$13,0))</f>
        <v>0</v>
      </c>
      <c r="L593" s="4">
        <f t="shared" si="19"/>
        <v>0</v>
      </c>
    </row>
    <row r="594" spans="1:12">
      <c r="A594" t="s">
        <v>612</v>
      </c>
      <c r="B594" t="s">
        <v>1</v>
      </c>
      <c r="C594" t="s">
        <v>1717</v>
      </c>
      <c r="D594" t="s">
        <v>1709</v>
      </c>
      <c r="E594" t="s">
        <v>1704</v>
      </c>
      <c r="F594" t="s">
        <v>1744</v>
      </c>
      <c r="H594" t="str">
        <f>INDEX('Vensim Variables'!$B:$B,MATCH(EPS!$B594,'Vensim Variables'!$A:$A,0))</f>
        <v>g pollutant</v>
      </c>
      <c r="I594" t="str">
        <f t="shared" si="18"/>
        <v>PM25</v>
      </c>
      <c r="J594">
        <f>INDEX(NoSettings!$C:$C,MATCH(EPS!$A594,NoSettings!$A:$A,0))</f>
        <v>0</v>
      </c>
      <c r="K594">
        <f>INDEX(GWP!$C$2:$C$13,MATCH(EPS!I594,GWP!$B$2:$B$13,0))</f>
        <v>0</v>
      </c>
      <c r="L594" s="4">
        <f t="shared" si="19"/>
        <v>0</v>
      </c>
    </row>
    <row r="595" spans="1:12">
      <c r="A595" t="s">
        <v>613</v>
      </c>
      <c r="B595" t="s">
        <v>1</v>
      </c>
      <c r="C595" t="s">
        <v>1717</v>
      </c>
      <c r="D595" t="s">
        <v>1709</v>
      </c>
      <c r="E595" t="s">
        <v>1704</v>
      </c>
      <c r="F595" t="s">
        <v>1745</v>
      </c>
      <c r="H595" t="str">
        <f>INDEX('Vensim Variables'!$B:$B,MATCH(EPS!$B595,'Vensim Variables'!$A:$A,0))</f>
        <v>g pollutant</v>
      </c>
      <c r="I595" t="str">
        <f t="shared" si="18"/>
        <v>PM25</v>
      </c>
      <c r="J595">
        <f>INDEX(NoSettings!$C:$C,MATCH(EPS!$A595,NoSettings!$A:$A,0))</f>
        <v>0</v>
      </c>
      <c r="K595">
        <f>INDEX(GWP!$C$2:$C$13,MATCH(EPS!I595,GWP!$B$2:$B$13,0))</f>
        <v>0</v>
      </c>
      <c r="L595" s="4">
        <f t="shared" si="19"/>
        <v>0</v>
      </c>
    </row>
    <row r="596" spans="1:12">
      <c r="A596" t="s">
        <v>614</v>
      </c>
      <c r="B596" t="s">
        <v>1</v>
      </c>
      <c r="C596" t="s">
        <v>1717</v>
      </c>
      <c r="D596" t="s">
        <v>1709</v>
      </c>
      <c r="E596" t="s">
        <v>1704</v>
      </c>
      <c r="F596" t="s">
        <v>1746</v>
      </c>
      <c r="H596" t="str">
        <f>INDEX('Vensim Variables'!$B:$B,MATCH(EPS!$B596,'Vensim Variables'!$A:$A,0))</f>
        <v>g pollutant</v>
      </c>
      <c r="I596" t="str">
        <f t="shared" si="18"/>
        <v>PM25</v>
      </c>
      <c r="J596">
        <f>INDEX(NoSettings!$C:$C,MATCH(EPS!$A596,NoSettings!$A:$A,0))</f>
        <v>0</v>
      </c>
      <c r="K596">
        <f>INDEX(GWP!$C$2:$C$13,MATCH(EPS!I596,GWP!$B$2:$B$13,0))</f>
        <v>0</v>
      </c>
      <c r="L596" s="4">
        <f t="shared" si="19"/>
        <v>0</v>
      </c>
    </row>
    <row r="597" spans="1:12">
      <c r="A597" t="s">
        <v>615</v>
      </c>
      <c r="B597" t="s">
        <v>1</v>
      </c>
      <c r="C597" t="s">
        <v>1717</v>
      </c>
      <c r="D597" t="s">
        <v>1709</v>
      </c>
      <c r="E597" t="s">
        <v>1704</v>
      </c>
      <c r="F597" t="s">
        <v>1747</v>
      </c>
      <c r="H597" t="str">
        <f>INDEX('Vensim Variables'!$B:$B,MATCH(EPS!$B597,'Vensim Variables'!$A:$A,0))</f>
        <v>g pollutant</v>
      </c>
      <c r="I597" t="str">
        <f t="shared" si="18"/>
        <v>PM25</v>
      </c>
      <c r="J597">
        <f>INDEX(NoSettings!$C:$C,MATCH(EPS!$A597,NoSettings!$A:$A,0))</f>
        <v>0</v>
      </c>
      <c r="K597">
        <f>INDEX(GWP!$C$2:$C$13,MATCH(EPS!I597,GWP!$B$2:$B$13,0))</f>
        <v>0</v>
      </c>
      <c r="L597" s="4">
        <f t="shared" si="19"/>
        <v>0</v>
      </c>
    </row>
    <row r="598" spans="1:12">
      <c r="A598" t="s">
        <v>616</v>
      </c>
      <c r="B598" t="s">
        <v>1</v>
      </c>
      <c r="C598" t="s">
        <v>1717</v>
      </c>
      <c r="D598" t="s">
        <v>1709</v>
      </c>
      <c r="E598" t="s">
        <v>1704</v>
      </c>
      <c r="F598" t="s">
        <v>1748</v>
      </c>
      <c r="H598" t="str">
        <f>INDEX('Vensim Variables'!$B:$B,MATCH(EPS!$B598,'Vensim Variables'!$A:$A,0))</f>
        <v>g pollutant</v>
      </c>
      <c r="I598" t="str">
        <f t="shared" si="18"/>
        <v>PM25</v>
      </c>
      <c r="J598">
        <f>INDEX(NoSettings!$C:$C,MATCH(EPS!$A598,NoSettings!$A:$A,0))</f>
        <v>1074020000</v>
      </c>
      <c r="K598">
        <f>INDEX(GWP!$C$2:$C$13,MATCH(EPS!I598,GWP!$B$2:$B$13,0))</f>
        <v>0</v>
      </c>
      <c r="L598" s="4">
        <f t="shared" si="19"/>
        <v>0</v>
      </c>
    </row>
    <row r="599" spans="1:12">
      <c r="A599" t="s">
        <v>617</v>
      </c>
      <c r="B599" t="s">
        <v>1</v>
      </c>
      <c r="C599" t="s">
        <v>1717</v>
      </c>
      <c r="D599" t="s">
        <v>1709</v>
      </c>
      <c r="E599" t="s">
        <v>1704</v>
      </c>
      <c r="F599" t="s">
        <v>1749</v>
      </c>
      <c r="H599" t="str">
        <f>INDEX('Vensim Variables'!$B:$B,MATCH(EPS!$B599,'Vensim Variables'!$A:$A,0))</f>
        <v>g pollutant</v>
      </c>
      <c r="I599" t="str">
        <f t="shared" si="18"/>
        <v>PM25</v>
      </c>
      <c r="J599">
        <f>INDEX(NoSettings!$C:$C,MATCH(EPS!$A599,NoSettings!$A:$A,0))</f>
        <v>0</v>
      </c>
      <c r="K599">
        <f>INDEX(GWP!$C$2:$C$13,MATCH(EPS!I599,GWP!$B$2:$B$13,0))</f>
        <v>0</v>
      </c>
      <c r="L599" s="4">
        <f t="shared" si="19"/>
        <v>0</v>
      </c>
    </row>
    <row r="600" spans="1:12">
      <c r="A600" t="s">
        <v>618</v>
      </c>
      <c r="B600" t="s">
        <v>1</v>
      </c>
      <c r="C600" t="s">
        <v>1717</v>
      </c>
      <c r="D600" t="s">
        <v>1709</v>
      </c>
      <c r="E600" t="s">
        <v>1704</v>
      </c>
      <c r="F600" t="s">
        <v>1750</v>
      </c>
      <c r="H600" t="str">
        <f>INDEX('Vensim Variables'!$B:$B,MATCH(EPS!$B600,'Vensim Variables'!$A:$A,0))</f>
        <v>g pollutant</v>
      </c>
      <c r="I600" t="str">
        <f t="shared" si="18"/>
        <v>PM25</v>
      </c>
      <c r="J600">
        <f>INDEX(NoSettings!$C:$C,MATCH(EPS!$A600,NoSettings!$A:$A,0))</f>
        <v>0</v>
      </c>
      <c r="K600">
        <f>INDEX(GWP!$C$2:$C$13,MATCH(EPS!I600,GWP!$B$2:$B$13,0))</f>
        <v>0</v>
      </c>
      <c r="L600" s="4">
        <f t="shared" si="19"/>
        <v>0</v>
      </c>
    </row>
    <row r="601" spans="1:12">
      <c r="A601" t="s">
        <v>619</v>
      </c>
      <c r="B601" t="s">
        <v>1</v>
      </c>
      <c r="C601" t="s">
        <v>1717</v>
      </c>
      <c r="D601" t="s">
        <v>1709</v>
      </c>
      <c r="E601" t="s">
        <v>1704</v>
      </c>
      <c r="F601" t="s">
        <v>1751</v>
      </c>
      <c r="H601" t="str">
        <f>INDEX('Vensim Variables'!$B:$B,MATCH(EPS!$B601,'Vensim Variables'!$A:$A,0))</f>
        <v>g pollutant</v>
      </c>
      <c r="I601" t="str">
        <f t="shared" si="18"/>
        <v>PM25</v>
      </c>
      <c r="J601">
        <f>INDEX(NoSettings!$C:$C,MATCH(EPS!$A601,NoSettings!$A:$A,0))</f>
        <v>0</v>
      </c>
      <c r="K601">
        <f>INDEX(GWP!$C$2:$C$13,MATCH(EPS!I601,GWP!$B$2:$B$13,0))</f>
        <v>0</v>
      </c>
      <c r="L601" s="4">
        <f t="shared" si="19"/>
        <v>0</v>
      </c>
    </row>
    <row r="602" spans="1:12">
      <c r="A602" t="s">
        <v>620</v>
      </c>
      <c r="B602" t="s">
        <v>1</v>
      </c>
      <c r="C602" t="s">
        <v>1717</v>
      </c>
      <c r="D602" t="s">
        <v>1710</v>
      </c>
      <c r="E602" t="s">
        <v>1703</v>
      </c>
      <c r="F602" t="s">
        <v>1742</v>
      </c>
      <c r="H602" t="str">
        <f>INDEX('Vensim Variables'!$B:$B,MATCH(EPS!$B602,'Vensim Variables'!$A:$A,0))</f>
        <v>g pollutant</v>
      </c>
      <c r="I602" t="str">
        <f t="shared" si="18"/>
        <v>SOx</v>
      </c>
      <c r="J602">
        <f>INDEX(NoSettings!$C:$C,MATCH(EPS!$A602,NoSettings!$A:$A,0))</f>
        <v>0</v>
      </c>
      <c r="K602">
        <f>INDEX(GWP!$C$2:$C$13,MATCH(EPS!I602,GWP!$B$2:$B$13,0))</f>
        <v>0</v>
      </c>
      <c r="L602" s="4">
        <f t="shared" si="19"/>
        <v>0</v>
      </c>
    </row>
    <row r="603" spans="1:12">
      <c r="A603" t="s">
        <v>621</v>
      </c>
      <c r="B603" t="s">
        <v>1</v>
      </c>
      <c r="C603" t="s">
        <v>1717</v>
      </c>
      <c r="D603" t="s">
        <v>1710</v>
      </c>
      <c r="E603" t="s">
        <v>1703</v>
      </c>
      <c r="F603" t="s">
        <v>1743</v>
      </c>
      <c r="H603" t="str">
        <f>INDEX('Vensim Variables'!$B:$B,MATCH(EPS!$B603,'Vensim Variables'!$A:$A,0))</f>
        <v>g pollutant</v>
      </c>
      <c r="I603" t="str">
        <f t="shared" si="18"/>
        <v>SOx</v>
      </c>
      <c r="J603">
        <f>INDEX(NoSettings!$C:$C,MATCH(EPS!$A603,NoSettings!$A:$A,0))</f>
        <v>0</v>
      </c>
      <c r="K603">
        <f>INDEX(GWP!$C$2:$C$13,MATCH(EPS!I603,GWP!$B$2:$B$13,0))</f>
        <v>0</v>
      </c>
      <c r="L603" s="4">
        <f t="shared" si="19"/>
        <v>0</v>
      </c>
    </row>
    <row r="604" spans="1:12">
      <c r="A604" t="s">
        <v>622</v>
      </c>
      <c r="B604" t="s">
        <v>1</v>
      </c>
      <c r="C604" t="s">
        <v>1717</v>
      </c>
      <c r="D604" t="s">
        <v>1710</v>
      </c>
      <c r="E604" t="s">
        <v>1703</v>
      </c>
      <c r="F604" t="s">
        <v>1744</v>
      </c>
      <c r="H604" t="str">
        <f>INDEX('Vensim Variables'!$B:$B,MATCH(EPS!$B604,'Vensim Variables'!$A:$A,0))</f>
        <v>g pollutant</v>
      </c>
      <c r="I604" t="str">
        <f t="shared" si="18"/>
        <v>SOx</v>
      </c>
      <c r="J604">
        <f>INDEX(NoSettings!$C:$C,MATCH(EPS!$A604,NoSettings!$A:$A,0))</f>
        <v>0</v>
      </c>
      <c r="K604">
        <f>INDEX(GWP!$C$2:$C$13,MATCH(EPS!I604,GWP!$B$2:$B$13,0))</f>
        <v>0</v>
      </c>
      <c r="L604" s="4">
        <f t="shared" si="19"/>
        <v>0</v>
      </c>
    </row>
    <row r="605" spans="1:12">
      <c r="A605" t="s">
        <v>623</v>
      </c>
      <c r="B605" t="s">
        <v>1</v>
      </c>
      <c r="C605" t="s">
        <v>1717</v>
      </c>
      <c r="D605" t="s">
        <v>1710</v>
      </c>
      <c r="E605" t="s">
        <v>1703</v>
      </c>
      <c r="F605" t="s">
        <v>1745</v>
      </c>
      <c r="H605" t="str">
        <f>INDEX('Vensim Variables'!$B:$B,MATCH(EPS!$B605,'Vensim Variables'!$A:$A,0))</f>
        <v>g pollutant</v>
      </c>
      <c r="I605" t="str">
        <f t="shared" si="18"/>
        <v>SOx</v>
      </c>
      <c r="J605">
        <f>INDEX(NoSettings!$C:$C,MATCH(EPS!$A605,NoSettings!$A:$A,0))</f>
        <v>0</v>
      </c>
      <c r="K605">
        <f>INDEX(GWP!$C$2:$C$13,MATCH(EPS!I605,GWP!$B$2:$B$13,0))</f>
        <v>0</v>
      </c>
      <c r="L605" s="4">
        <f t="shared" si="19"/>
        <v>0</v>
      </c>
    </row>
    <row r="606" spans="1:12">
      <c r="A606" t="s">
        <v>624</v>
      </c>
      <c r="B606" t="s">
        <v>1</v>
      </c>
      <c r="C606" t="s">
        <v>1717</v>
      </c>
      <c r="D606" t="s">
        <v>1710</v>
      </c>
      <c r="E606" t="s">
        <v>1703</v>
      </c>
      <c r="F606" t="s">
        <v>1746</v>
      </c>
      <c r="H606" t="str">
        <f>INDEX('Vensim Variables'!$B:$B,MATCH(EPS!$B606,'Vensim Variables'!$A:$A,0))</f>
        <v>g pollutant</v>
      </c>
      <c r="I606" t="str">
        <f t="shared" si="18"/>
        <v>SOx</v>
      </c>
      <c r="J606">
        <f>INDEX(NoSettings!$C:$C,MATCH(EPS!$A606,NoSettings!$A:$A,0))</f>
        <v>0</v>
      </c>
      <c r="K606">
        <f>INDEX(GWP!$C$2:$C$13,MATCH(EPS!I606,GWP!$B$2:$B$13,0))</f>
        <v>0</v>
      </c>
      <c r="L606" s="4">
        <f t="shared" si="19"/>
        <v>0</v>
      </c>
    </row>
    <row r="607" spans="1:12">
      <c r="A607" t="s">
        <v>625</v>
      </c>
      <c r="B607" t="s">
        <v>1</v>
      </c>
      <c r="C607" t="s">
        <v>1717</v>
      </c>
      <c r="D607" t="s">
        <v>1710</v>
      </c>
      <c r="E607" t="s">
        <v>1703</v>
      </c>
      <c r="F607" t="s">
        <v>1747</v>
      </c>
      <c r="H607" t="str">
        <f>INDEX('Vensim Variables'!$B:$B,MATCH(EPS!$B607,'Vensim Variables'!$A:$A,0))</f>
        <v>g pollutant</v>
      </c>
      <c r="I607" t="str">
        <f t="shared" si="18"/>
        <v>SOx</v>
      </c>
      <c r="J607">
        <f>INDEX(NoSettings!$C:$C,MATCH(EPS!$A607,NoSettings!$A:$A,0))</f>
        <v>0</v>
      </c>
      <c r="K607">
        <f>INDEX(GWP!$C$2:$C$13,MATCH(EPS!I607,GWP!$B$2:$B$13,0))</f>
        <v>0</v>
      </c>
      <c r="L607" s="4">
        <f t="shared" si="19"/>
        <v>0</v>
      </c>
    </row>
    <row r="608" spans="1:12">
      <c r="A608" t="s">
        <v>626</v>
      </c>
      <c r="B608" t="s">
        <v>1</v>
      </c>
      <c r="C608" t="s">
        <v>1717</v>
      </c>
      <c r="D608" t="s">
        <v>1710</v>
      </c>
      <c r="E608" t="s">
        <v>1703</v>
      </c>
      <c r="F608" t="s">
        <v>1748</v>
      </c>
      <c r="H608" t="str">
        <f>INDEX('Vensim Variables'!$B:$B,MATCH(EPS!$B608,'Vensim Variables'!$A:$A,0))</f>
        <v>g pollutant</v>
      </c>
      <c r="I608" t="str">
        <f t="shared" si="18"/>
        <v>SOx</v>
      </c>
      <c r="J608">
        <f>INDEX(NoSettings!$C:$C,MATCH(EPS!$A608,NoSettings!$A:$A,0))</f>
        <v>8079880000</v>
      </c>
      <c r="K608">
        <f>INDEX(GWP!$C$2:$C$13,MATCH(EPS!I608,GWP!$B$2:$B$13,0))</f>
        <v>0</v>
      </c>
      <c r="L608" s="4">
        <f t="shared" si="19"/>
        <v>0</v>
      </c>
    </row>
    <row r="609" spans="1:12">
      <c r="A609" t="s">
        <v>627</v>
      </c>
      <c r="B609" t="s">
        <v>1</v>
      </c>
      <c r="C609" t="s">
        <v>1717</v>
      </c>
      <c r="D609" t="s">
        <v>1710</v>
      </c>
      <c r="E609" t="s">
        <v>1703</v>
      </c>
      <c r="F609" t="s">
        <v>1749</v>
      </c>
      <c r="H609" t="str">
        <f>INDEX('Vensim Variables'!$B:$B,MATCH(EPS!$B609,'Vensim Variables'!$A:$A,0))</f>
        <v>g pollutant</v>
      </c>
      <c r="I609" t="str">
        <f t="shared" si="18"/>
        <v>SOx</v>
      </c>
      <c r="J609">
        <f>INDEX(NoSettings!$C:$C,MATCH(EPS!$A609,NoSettings!$A:$A,0))</f>
        <v>0</v>
      </c>
      <c r="K609">
        <f>INDEX(GWP!$C$2:$C$13,MATCH(EPS!I609,GWP!$B$2:$B$13,0))</f>
        <v>0</v>
      </c>
      <c r="L609" s="4">
        <f t="shared" si="19"/>
        <v>0</v>
      </c>
    </row>
    <row r="610" spans="1:12">
      <c r="A610" t="s">
        <v>628</v>
      </c>
      <c r="B610" t="s">
        <v>1</v>
      </c>
      <c r="C610" t="s">
        <v>1717</v>
      </c>
      <c r="D610" t="s">
        <v>1710</v>
      </c>
      <c r="E610" t="s">
        <v>1703</v>
      </c>
      <c r="F610" t="s">
        <v>1750</v>
      </c>
      <c r="H610" t="str">
        <f>INDEX('Vensim Variables'!$B:$B,MATCH(EPS!$B610,'Vensim Variables'!$A:$A,0))</f>
        <v>g pollutant</v>
      </c>
      <c r="I610" t="str">
        <f t="shared" si="18"/>
        <v>SOx</v>
      </c>
      <c r="J610">
        <f>INDEX(NoSettings!$C:$C,MATCH(EPS!$A610,NoSettings!$A:$A,0))</f>
        <v>0</v>
      </c>
      <c r="K610">
        <f>INDEX(GWP!$C$2:$C$13,MATCH(EPS!I610,GWP!$B$2:$B$13,0))</f>
        <v>0</v>
      </c>
      <c r="L610" s="4">
        <f t="shared" si="19"/>
        <v>0</v>
      </c>
    </row>
    <row r="611" spans="1:12">
      <c r="A611" t="s">
        <v>629</v>
      </c>
      <c r="B611" t="s">
        <v>1</v>
      </c>
      <c r="C611" t="s">
        <v>1717</v>
      </c>
      <c r="D611" t="s">
        <v>1710</v>
      </c>
      <c r="E611" t="s">
        <v>1703</v>
      </c>
      <c r="F611" t="s">
        <v>1751</v>
      </c>
      <c r="H611" t="str">
        <f>INDEX('Vensim Variables'!$B:$B,MATCH(EPS!$B611,'Vensim Variables'!$A:$A,0))</f>
        <v>g pollutant</v>
      </c>
      <c r="I611" t="str">
        <f t="shared" si="18"/>
        <v>SOx</v>
      </c>
      <c r="J611">
        <f>INDEX(NoSettings!$C:$C,MATCH(EPS!$A611,NoSettings!$A:$A,0))</f>
        <v>0</v>
      </c>
      <c r="K611">
        <f>INDEX(GWP!$C$2:$C$13,MATCH(EPS!I611,GWP!$B$2:$B$13,0))</f>
        <v>0</v>
      </c>
      <c r="L611" s="4">
        <f t="shared" si="19"/>
        <v>0</v>
      </c>
    </row>
    <row r="612" spans="1:12">
      <c r="A612" t="s">
        <v>630</v>
      </c>
      <c r="B612" t="s">
        <v>1</v>
      </c>
      <c r="C612" t="s">
        <v>1717</v>
      </c>
      <c r="D612" t="s">
        <v>1710</v>
      </c>
      <c r="E612" t="s">
        <v>1704</v>
      </c>
      <c r="F612" t="s">
        <v>1742</v>
      </c>
      <c r="H612" t="str">
        <f>INDEX('Vensim Variables'!$B:$B,MATCH(EPS!$B612,'Vensim Variables'!$A:$A,0))</f>
        <v>g pollutant</v>
      </c>
      <c r="I612" t="str">
        <f t="shared" si="18"/>
        <v>SOx</v>
      </c>
      <c r="J612">
        <f>INDEX(NoSettings!$C:$C,MATCH(EPS!$A612,NoSettings!$A:$A,0))</f>
        <v>0</v>
      </c>
      <c r="K612">
        <f>INDEX(GWP!$C$2:$C$13,MATCH(EPS!I612,GWP!$B$2:$B$13,0))</f>
        <v>0</v>
      </c>
      <c r="L612" s="4">
        <f t="shared" si="19"/>
        <v>0</v>
      </c>
    </row>
    <row r="613" spans="1:12">
      <c r="A613" t="s">
        <v>631</v>
      </c>
      <c r="B613" t="s">
        <v>1</v>
      </c>
      <c r="C613" t="s">
        <v>1717</v>
      </c>
      <c r="D613" t="s">
        <v>1710</v>
      </c>
      <c r="E613" t="s">
        <v>1704</v>
      </c>
      <c r="F613" t="s">
        <v>1743</v>
      </c>
      <c r="H613" t="str">
        <f>INDEX('Vensim Variables'!$B:$B,MATCH(EPS!$B613,'Vensim Variables'!$A:$A,0))</f>
        <v>g pollutant</v>
      </c>
      <c r="I613" t="str">
        <f t="shared" si="18"/>
        <v>SOx</v>
      </c>
      <c r="J613">
        <f>INDEX(NoSettings!$C:$C,MATCH(EPS!$A613,NoSettings!$A:$A,0))</f>
        <v>0</v>
      </c>
      <c r="K613">
        <f>INDEX(GWP!$C$2:$C$13,MATCH(EPS!I613,GWP!$B$2:$B$13,0))</f>
        <v>0</v>
      </c>
      <c r="L613" s="4">
        <f t="shared" si="19"/>
        <v>0</v>
      </c>
    </row>
    <row r="614" spans="1:12">
      <c r="A614" t="s">
        <v>632</v>
      </c>
      <c r="B614" t="s">
        <v>1</v>
      </c>
      <c r="C614" t="s">
        <v>1717</v>
      </c>
      <c r="D614" t="s">
        <v>1710</v>
      </c>
      <c r="E614" t="s">
        <v>1704</v>
      </c>
      <c r="F614" t="s">
        <v>1744</v>
      </c>
      <c r="H614" t="str">
        <f>INDEX('Vensim Variables'!$B:$B,MATCH(EPS!$B614,'Vensim Variables'!$A:$A,0))</f>
        <v>g pollutant</v>
      </c>
      <c r="I614" t="str">
        <f t="shared" si="18"/>
        <v>SOx</v>
      </c>
      <c r="J614">
        <f>INDEX(NoSettings!$C:$C,MATCH(EPS!$A614,NoSettings!$A:$A,0))</f>
        <v>0</v>
      </c>
      <c r="K614">
        <f>INDEX(GWP!$C$2:$C$13,MATCH(EPS!I614,GWP!$B$2:$B$13,0))</f>
        <v>0</v>
      </c>
      <c r="L614" s="4">
        <f t="shared" si="19"/>
        <v>0</v>
      </c>
    </row>
    <row r="615" spans="1:12">
      <c r="A615" t="s">
        <v>633</v>
      </c>
      <c r="B615" t="s">
        <v>1</v>
      </c>
      <c r="C615" t="s">
        <v>1717</v>
      </c>
      <c r="D615" t="s">
        <v>1710</v>
      </c>
      <c r="E615" t="s">
        <v>1704</v>
      </c>
      <c r="F615" t="s">
        <v>1745</v>
      </c>
      <c r="H615" t="str">
        <f>INDEX('Vensim Variables'!$B:$B,MATCH(EPS!$B615,'Vensim Variables'!$A:$A,0))</f>
        <v>g pollutant</v>
      </c>
      <c r="I615" t="str">
        <f t="shared" si="18"/>
        <v>SOx</v>
      </c>
      <c r="J615">
        <f>INDEX(NoSettings!$C:$C,MATCH(EPS!$A615,NoSettings!$A:$A,0))</f>
        <v>0</v>
      </c>
      <c r="K615">
        <f>INDEX(GWP!$C$2:$C$13,MATCH(EPS!I615,GWP!$B$2:$B$13,0))</f>
        <v>0</v>
      </c>
      <c r="L615" s="4">
        <f t="shared" si="19"/>
        <v>0</v>
      </c>
    </row>
    <row r="616" spans="1:12">
      <c r="A616" t="s">
        <v>634</v>
      </c>
      <c r="B616" t="s">
        <v>1</v>
      </c>
      <c r="C616" t="s">
        <v>1717</v>
      </c>
      <c r="D616" t="s">
        <v>1710</v>
      </c>
      <c r="E616" t="s">
        <v>1704</v>
      </c>
      <c r="F616" t="s">
        <v>1746</v>
      </c>
      <c r="H616" t="str">
        <f>INDEX('Vensim Variables'!$B:$B,MATCH(EPS!$B616,'Vensim Variables'!$A:$A,0))</f>
        <v>g pollutant</v>
      </c>
      <c r="I616" t="str">
        <f t="shared" si="18"/>
        <v>SOx</v>
      </c>
      <c r="J616">
        <f>INDEX(NoSettings!$C:$C,MATCH(EPS!$A616,NoSettings!$A:$A,0))</f>
        <v>0</v>
      </c>
      <c r="K616">
        <f>INDEX(GWP!$C$2:$C$13,MATCH(EPS!I616,GWP!$B$2:$B$13,0))</f>
        <v>0</v>
      </c>
      <c r="L616" s="4">
        <f t="shared" si="19"/>
        <v>0</v>
      </c>
    </row>
    <row r="617" spans="1:12">
      <c r="A617" t="s">
        <v>635</v>
      </c>
      <c r="B617" t="s">
        <v>1</v>
      </c>
      <c r="C617" t="s">
        <v>1717</v>
      </c>
      <c r="D617" t="s">
        <v>1710</v>
      </c>
      <c r="E617" t="s">
        <v>1704</v>
      </c>
      <c r="F617" t="s">
        <v>1747</v>
      </c>
      <c r="H617" t="str">
        <f>INDEX('Vensim Variables'!$B:$B,MATCH(EPS!$B617,'Vensim Variables'!$A:$A,0))</f>
        <v>g pollutant</v>
      </c>
      <c r="I617" t="str">
        <f t="shared" si="18"/>
        <v>SOx</v>
      </c>
      <c r="J617">
        <f>INDEX(NoSettings!$C:$C,MATCH(EPS!$A617,NoSettings!$A:$A,0))</f>
        <v>0</v>
      </c>
      <c r="K617">
        <f>INDEX(GWP!$C$2:$C$13,MATCH(EPS!I617,GWP!$B$2:$B$13,0))</f>
        <v>0</v>
      </c>
      <c r="L617" s="4">
        <f t="shared" si="19"/>
        <v>0</v>
      </c>
    </row>
    <row r="618" spans="1:12">
      <c r="A618" t="s">
        <v>636</v>
      </c>
      <c r="B618" t="s">
        <v>1</v>
      </c>
      <c r="C618" t="s">
        <v>1717</v>
      </c>
      <c r="D618" t="s">
        <v>1710</v>
      </c>
      <c r="E618" t="s">
        <v>1704</v>
      </c>
      <c r="F618" t="s">
        <v>1748</v>
      </c>
      <c r="H618" t="str">
        <f>INDEX('Vensim Variables'!$B:$B,MATCH(EPS!$B618,'Vensim Variables'!$A:$A,0))</f>
        <v>g pollutant</v>
      </c>
      <c r="I618" t="str">
        <f t="shared" si="18"/>
        <v>SOx</v>
      </c>
      <c r="J618">
        <f>INDEX(NoSettings!$C:$C,MATCH(EPS!$A618,NoSettings!$A:$A,0))</f>
        <v>1310130000</v>
      </c>
      <c r="K618">
        <f>INDEX(GWP!$C$2:$C$13,MATCH(EPS!I618,GWP!$B$2:$B$13,0))</f>
        <v>0</v>
      </c>
      <c r="L618" s="4">
        <f t="shared" si="19"/>
        <v>0</v>
      </c>
    </row>
    <row r="619" spans="1:12">
      <c r="A619" t="s">
        <v>637</v>
      </c>
      <c r="B619" t="s">
        <v>1</v>
      </c>
      <c r="C619" t="s">
        <v>1717</v>
      </c>
      <c r="D619" t="s">
        <v>1710</v>
      </c>
      <c r="E619" t="s">
        <v>1704</v>
      </c>
      <c r="F619" t="s">
        <v>1749</v>
      </c>
      <c r="H619" t="str">
        <f>INDEX('Vensim Variables'!$B:$B,MATCH(EPS!$B619,'Vensim Variables'!$A:$A,0))</f>
        <v>g pollutant</v>
      </c>
      <c r="I619" t="str">
        <f t="shared" si="18"/>
        <v>SOx</v>
      </c>
      <c r="J619">
        <f>INDEX(NoSettings!$C:$C,MATCH(EPS!$A619,NoSettings!$A:$A,0))</f>
        <v>0</v>
      </c>
      <c r="K619">
        <f>INDEX(GWP!$C$2:$C$13,MATCH(EPS!I619,GWP!$B$2:$B$13,0))</f>
        <v>0</v>
      </c>
      <c r="L619" s="4">
        <f t="shared" si="19"/>
        <v>0</v>
      </c>
    </row>
    <row r="620" spans="1:12">
      <c r="A620" t="s">
        <v>638</v>
      </c>
      <c r="B620" t="s">
        <v>1</v>
      </c>
      <c r="C620" t="s">
        <v>1717</v>
      </c>
      <c r="D620" t="s">
        <v>1710</v>
      </c>
      <c r="E620" t="s">
        <v>1704</v>
      </c>
      <c r="F620" t="s">
        <v>1750</v>
      </c>
      <c r="H620" t="str">
        <f>INDEX('Vensim Variables'!$B:$B,MATCH(EPS!$B620,'Vensim Variables'!$A:$A,0))</f>
        <v>g pollutant</v>
      </c>
      <c r="I620" t="str">
        <f t="shared" si="18"/>
        <v>SOx</v>
      </c>
      <c r="J620">
        <f>INDEX(NoSettings!$C:$C,MATCH(EPS!$A620,NoSettings!$A:$A,0))</f>
        <v>0</v>
      </c>
      <c r="K620">
        <f>INDEX(GWP!$C$2:$C$13,MATCH(EPS!I620,GWP!$B$2:$B$13,0))</f>
        <v>0</v>
      </c>
      <c r="L620" s="4">
        <f t="shared" si="19"/>
        <v>0</v>
      </c>
    </row>
    <row r="621" spans="1:12">
      <c r="A621" t="s">
        <v>639</v>
      </c>
      <c r="B621" t="s">
        <v>1</v>
      </c>
      <c r="C621" t="s">
        <v>1717</v>
      </c>
      <c r="D621" t="s">
        <v>1710</v>
      </c>
      <c r="E621" t="s">
        <v>1704</v>
      </c>
      <c r="F621" t="s">
        <v>1751</v>
      </c>
      <c r="H621" t="str">
        <f>INDEX('Vensim Variables'!$B:$B,MATCH(EPS!$B621,'Vensim Variables'!$A:$A,0))</f>
        <v>g pollutant</v>
      </c>
      <c r="I621" t="str">
        <f t="shared" si="18"/>
        <v>SOx</v>
      </c>
      <c r="J621">
        <f>INDEX(NoSettings!$C:$C,MATCH(EPS!$A621,NoSettings!$A:$A,0))</f>
        <v>0</v>
      </c>
      <c r="K621">
        <f>INDEX(GWP!$C$2:$C$13,MATCH(EPS!I621,GWP!$B$2:$B$13,0))</f>
        <v>0</v>
      </c>
      <c r="L621" s="4">
        <f t="shared" si="19"/>
        <v>0</v>
      </c>
    </row>
    <row r="622" spans="1:12">
      <c r="A622" t="s">
        <v>640</v>
      </c>
      <c r="B622" t="s">
        <v>1</v>
      </c>
      <c r="C622" t="s">
        <v>1717</v>
      </c>
      <c r="D622" t="s">
        <v>1711</v>
      </c>
      <c r="E622" t="s">
        <v>1703</v>
      </c>
      <c r="F622" t="s">
        <v>1742</v>
      </c>
      <c r="H622" t="str">
        <f>INDEX('Vensim Variables'!$B:$B,MATCH(EPS!$B622,'Vensim Variables'!$A:$A,0))</f>
        <v>g pollutant</v>
      </c>
      <c r="I622" t="str">
        <f t="shared" si="18"/>
        <v>BC</v>
      </c>
      <c r="J622">
        <f>INDEX(NoSettings!$C:$C,MATCH(EPS!$A622,NoSettings!$A:$A,0))</f>
        <v>0</v>
      </c>
      <c r="K622">
        <f>INDEX(GWP!$C$2:$C$13,MATCH(EPS!I622,GWP!$B$2:$B$13,0))</f>
        <v>0</v>
      </c>
      <c r="L622" s="4">
        <f t="shared" si="19"/>
        <v>0</v>
      </c>
    </row>
    <row r="623" spans="1:12">
      <c r="A623" t="s">
        <v>641</v>
      </c>
      <c r="B623" t="s">
        <v>1</v>
      </c>
      <c r="C623" t="s">
        <v>1717</v>
      </c>
      <c r="D623" t="s">
        <v>1711</v>
      </c>
      <c r="E623" t="s">
        <v>1703</v>
      </c>
      <c r="F623" t="s">
        <v>1743</v>
      </c>
      <c r="H623" t="str">
        <f>INDEX('Vensim Variables'!$B:$B,MATCH(EPS!$B623,'Vensim Variables'!$A:$A,0))</f>
        <v>g pollutant</v>
      </c>
      <c r="I623" t="str">
        <f t="shared" si="18"/>
        <v>BC</v>
      </c>
      <c r="J623">
        <f>INDEX(NoSettings!$C:$C,MATCH(EPS!$A623,NoSettings!$A:$A,0))</f>
        <v>0</v>
      </c>
      <c r="K623">
        <f>INDEX(GWP!$C$2:$C$13,MATCH(EPS!I623,GWP!$B$2:$B$13,0))</f>
        <v>0</v>
      </c>
      <c r="L623" s="4">
        <f t="shared" si="19"/>
        <v>0</v>
      </c>
    </row>
    <row r="624" spans="1:12">
      <c r="A624" t="s">
        <v>642</v>
      </c>
      <c r="B624" t="s">
        <v>1</v>
      </c>
      <c r="C624" t="s">
        <v>1717</v>
      </c>
      <c r="D624" t="s">
        <v>1711</v>
      </c>
      <c r="E624" t="s">
        <v>1703</v>
      </c>
      <c r="F624" t="s">
        <v>1744</v>
      </c>
      <c r="H624" t="str">
        <f>INDEX('Vensim Variables'!$B:$B,MATCH(EPS!$B624,'Vensim Variables'!$A:$A,0))</f>
        <v>g pollutant</v>
      </c>
      <c r="I624" t="str">
        <f t="shared" si="18"/>
        <v>BC</v>
      </c>
      <c r="J624">
        <f>INDEX(NoSettings!$C:$C,MATCH(EPS!$A624,NoSettings!$A:$A,0))</f>
        <v>0</v>
      </c>
      <c r="K624">
        <f>INDEX(GWP!$C$2:$C$13,MATCH(EPS!I624,GWP!$B$2:$B$13,0))</f>
        <v>0</v>
      </c>
      <c r="L624" s="4">
        <f t="shared" si="19"/>
        <v>0</v>
      </c>
    </row>
    <row r="625" spans="1:12">
      <c r="A625" t="s">
        <v>643</v>
      </c>
      <c r="B625" t="s">
        <v>1</v>
      </c>
      <c r="C625" t="s">
        <v>1717</v>
      </c>
      <c r="D625" t="s">
        <v>1711</v>
      </c>
      <c r="E625" t="s">
        <v>1703</v>
      </c>
      <c r="F625" t="s">
        <v>1745</v>
      </c>
      <c r="H625" t="str">
        <f>INDEX('Vensim Variables'!$B:$B,MATCH(EPS!$B625,'Vensim Variables'!$A:$A,0))</f>
        <v>g pollutant</v>
      </c>
      <c r="I625" t="str">
        <f t="shared" si="18"/>
        <v>BC</v>
      </c>
      <c r="J625">
        <f>INDEX(NoSettings!$C:$C,MATCH(EPS!$A625,NoSettings!$A:$A,0))</f>
        <v>0</v>
      </c>
      <c r="K625">
        <f>INDEX(GWP!$C$2:$C$13,MATCH(EPS!I625,GWP!$B$2:$B$13,0))</f>
        <v>0</v>
      </c>
      <c r="L625" s="4">
        <f t="shared" si="19"/>
        <v>0</v>
      </c>
    </row>
    <row r="626" spans="1:12">
      <c r="A626" t="s">
        <v>644</v>
      </c>
      <c r="B626" t="s">
        <v>1</v>
      </c>
      <c r="C626" t="s">
        <v>1717</v>
      </c>
      <c r="D626" t="s">
        <v>1711</v>
      </c>
      <c r="E626" t="s">
        <v>1703</v>
      </c>
      <c r="F626" t="s">
        <v>1746</v>
      </c>
      <c r="H626" t="str">
        <f>INDEX('Vensim Variables'!$B:$B,MATCH(EPS!$B626,'Vensim Variables'!$A:$A,0))</f>
        <v>g pollutant</v>
      </c>
      <c r="I626" t="str">
        <f t="shared" si="18"/>
        <v>BC</v>
      </c>
      <c r="J626">
        <f>INDEX(NoSettings!$C:$C,MATCH(EPS!$A626,NoSettings!$A:$A,0))</f>
        <v>0</v>
      </c>
      <c r="K626">
        <f>INDEX(GWP!$C$2:$C$13,MATCH(EPS!I626,GWP!$B$2:$B$13,0))</f>
        <v>0</v>
      </c>
      <c r="L626" s="4">
        <f t="shared" si="19"/>
        <v>0</v>
      </c>
    </row>
    <row r="627" spans="1:12">
      <c r="A627" t="s">
        <v>645</v>
      </c>
      <c r="B627" t="s">
        <v>1</v>
      </c>
      <c r="C627" t="s">
        <v>1717</v>
      </c>
      <c r="D627" t="s">
        <v>1711</v>
      </c>
      <c r="E627" t="s">
        <v>1703</v>
      </c>
      <c r="F627" t="s">
        <v>1747</v>
      </c>
      <c r="H627" t="str">
        <f>INDEX('Vensim Variables'!$B:$B,MATCH(EPS!$B627,'Vensim Variables'!$A:$A,0))</f>
        <v>g pollutant</v>
      </c>
      <c r="I627" t="str">
        <f t="shared" si="18"/>
        <v>BC</v>
      </c>
      <c r="J627">
        <f>INDEX(NoSettings!$C:$C,MATCH(EPS!$A627,NoSettings!$A:$A,0))</f>
        <v>0</v>
      </c>
      <c r="K627">
        <f>INDEX(GWP!$C$2:$C$13,MATCH(EPS!I627,GWP!$B$2:$B$13,0))</f>
        <v>0</v>
      </c>
      <c r="L627" s="4">
        <f t="shared" si="19"/>
        <v>0</v>
      </c>
    </row>
    <row r="628" spans="1:12">
      <c r="A628" t="s">
        <v>646</v>
      </c>
      <c r="B628" t="s">
        <v>1</v>
      </c>
      <c r="C628" t="s">
        <v>1717</v>
      </c>
      <c r="D628" t="s">
        <v>1711</v>
      </c>
      <c r="E628" t="s">
        <v>1703</v>
      </c>
      <c r="F628" t="s">
        <v>1748</v>
      </c>
      <c r="H628" t="str">
        <f>INDEX('Vensim Variables'!$B:$B,MATCH(EPS!$B628,'Vensim Variables'!$A:$A,0))</f>
        <v>g pollutant</v>
      </c>
      <c r="I628" t="str">
        <f t="shared" si="18"/>
        <v>BC</v>
      </c>
      <c r="J628">
        <f>INDEX(NoSettings!$C:$C,MATCH(EPS!$A628,NoSettings!$A:$A,0))</f>
        <v>2140850000</v>
      </c>
      <c r="K628">
        <f>INDEX(GWP!$C$2:$C$13,MATCH(EPS!I628,GWP!$B$2:$B$13,0))</f>
        <v>0</v>
      </c>
      <c r="L628" s="4">
        <f t="shared" si="19"/>
        <v>0</v>
      </c>
    </row>
    <row r="629" spans="1:12">
      <c r="A629" t="s">
        <v>647</v>
      </c>
      <c r="B629" t="s">
        <v>1</v>
      </c>
      <c r="C629" t="s">
        <v>1717</v>
      </c>
      <c r="D629" t="s">
        <v>1711</v>
      </c>
      <c r="E629" t="s">
        <v>1703</v>
      </c>
      <c r="F629" t="s">
        <v>1749</v>
      </c>
      <c r="H629" t="str">
        <f>INDEX('Vensim Variables'!$B:$B,MATCH(EPS!$B629,'Vensim Variables'!$A:$A,0))</f>
        <v>g pollutant</v>
      </c>
      <c r="I629" t="str">
        <f t="shared" si="18"/>
        <v>BC</v>
      </c>
      <c r="J629">
        <f>INDEX(NoSettings!$C:$C,MATCH(EPS!$A629,NoSettings!$A:$A,0))</f>
        <v>0</v>
      </c>
      <c r="K629">
        <f>INDEX(GWP!$C$2:$C$13,MATCH(EPS!I629,GWP!$B$2:$B$13,0))</f>
        <v>0</v>
      </c>
      <c r="L629" s="4">
        <f t="shared" si="19"/>
        <v>0</v>
      </c>
    </row>
    <row r="630" spans="1:12">
      <c r="A630" t="s">
        <v>648</v>
      </c>
      <c r="B630" t="s">
        <v>1</v>
      </c>
      <c r="C630" t="s">
        <v>1717</v>
      </c>
      <c r="D630" t="s">
        <v>1711</v>
      </c>
      <c r="E630" t="s">
        <v>1703</v>
      </c>
      <c r="F630" t="s">
        <v>1750</v>
      </c>
      <c r="H630" t="str">
        <f>INDEX('Vensim Variables'!$B:$B,MATCH(EPS!$B630,'Vensim Variables'!$A:$A,0))</f>
        <v>g pollutant</v>
      </c>
      <c r="I630" t="str">
        <f t="shared" si="18"/>
        <v>BC</v>
      </c>
      <c r="J630">
        <f>INDEX(NoSettings!$C:$C,MATCH(EPS!$A630,NoSettings!$A:$A,0))</f>
        <v>0</v>
      </c>
      <c r="K630">
        <f>INDEX(GWP!$C$2:$C$13,MATCH(EPS!I630,GWP!$B$2:$B$13,0))</f>
        <v>0</v>
      </c>
      <c r="L630" s="4">
        <f t="shared" si="19"/>
        <v>0</v>
      </c>
    </row>
    <row r="631" spans="1:12">
      <c r="A631" t="s">
        <v>649</v>
      </c>
      <c r="B631" t="s">
        <v>1</v>
      </c>
      <c r="C631" t="s">
        <v>1717</v>
      </c>
      <c r="D631" t="s">
        <v>1711</v>
      </c>
      <c r="E631" t="s">
        <v>1703</v>
      </c>
      <c r="F631" t="s">
        <v>1751</v>
      </c>
      <c r="H631" t="str">
        <f>INDEX('Vensim Variables'!$B:$B,MATCH(EPS!$B631,'Vensim Variables'!$A:$A,0))</f>
        <v>g pollutant</v>
      </c>
      <c r="I631" t="str">
        <f t="shared" si="18"/>
        <v>BC</v>
      </c>
      <c r="J631">
        <f>INDEX(NoSettings!$C:$C,MATCH(EPS!$A631,NoSettings!$A:$A,0))</f>
        <v>0</v>
      </c>
      <c r="K631">
        <f>INDEX(GWP!$C$2:$C$13,MATCH(EPS!I631,GWP!$B$2:$B$13,0))</f>
        <v>0</v>
      </c>
      <c r="L631" s="4">
        <f t="shared" si="19"/>
        <v>0</v>
      </c>
    </row>
    <row r="632" spans="1:12">
      <c r="A632" t="s">
        <v>650</v>
      </c>
      <c r="B632" t="s">
        <v>1</v>
      </c>
      <c r="C632" t="s">
        <v>1717</v>
      </c>
      <c r="D632" t="s">
        <v>1711</v>
      </c>
      <c r="E632" t="s">
        <v>1704</v>
      </c>
      <c r="F632" t="s">
        <v>1742</v>
      </c>
      <c r="H632" t="str">
        <f>INDEX('Vensim Variables'!$B:$B,MATCH(EPS!$B632,'Vensim Variables'!$A:$A,0))</f>
        <v>g pollutant</v>
      </c>
      <c r="I632" t="str">
        <f t="shared" si="18"/>
        <v>BC</v>
      </c>
      <c r="J632">
        <f>INDEX(NoSettings!$C:$C,MATCH(EPS!$A632,NoSettings!$A:$A,0))</f>
        <v>0</v>
      </c>
      <c r="K632">
        <f>INDEX(GWP!$C$2:$C$13,MATCH(EPS!I632,GWP!$B$2:$B$13,0))</f>
        <v>0</v>
      </c>
      <c r="L632" s="4">
        <f t="shared" si="19"/>
        <v>0</v>
      </c>
    </row>
    <row r="633" spans="1:12">
      <c r="A633" t="s">
        <v>651</v>
      </c>
      <c r="B633" t="s">
        <v>1</v>
      </c>
      <c r="C633" t="s">
        <v>1717</v>
      </c>
      <c r="D633" t="s">
        <v>1711</v>
      </c>
      <c r="E633" t="s">
        <v>1704</v>
      </c>
      <c r="F633" t="s">
        <v>1743</v>
      </c>
      <c r="H633" t="str">
        <f>INDEX('Vensim Variables'!$B:$B,MATCH(EPS!$B633,'Vensim Variables'!$A:$A,0))</f>
        <v>g pollutant</v>
      </c>
      <c r="I633" t="str">
        <f t="shared" si="18"/>
        <v>BC</v>
      </c>
      <c r="J633">
        <f>INDEX(NoSettings!$C:$C,MATCH(EPS!$A633,NoSettings!$A:$A,0))</f>
        <v>0</v>
      </c>
      <c r="K633">
        <f>INDEX(GWP!$C$2:$C$13,MATCH(EPS!I633,GWP!$B$2:$B$13,0))</f>
        <v>0</v>
      </c>
      <c r="L633" s="4">
        <f t="shared" si="19"/>
        <v>0</v>
      </c>
    </row>
    <row r="634" spans="1:12">
      <c r="A634" t="s">
        <v>652</v>
      </c>
      <c r="B634" t="s">
        <v>1</v>
      </c>
      <c r="C634" t="s">
        <v>1717</v>
      </c>
      <c r="D634" t="s">
        <v>1711</v>
      </c>
      <c r="E634" t="s">
        <v>1704</v>
      </c>
      <c r="F634" t="s">
        <v>1744</v>
      </c>
      <c r="H634" t="str">
        <f>INDEX('Vensim Variables'!$B:$B,MATCH(EPS!$B634,'Vensim Variables'!$A:$A,0))</f>
        <v>g pollutant</v>
      </c>
      <c r="I634" t="str">
        <f t="shared" si="18"/>
        <v>BC</v>
      </c>
      <c r="J634">
        <f>INDEX(NoSettings!$C:$C,MATCH(EPS!$A634,NoSettings!$A:$A,0))</f>
        <v>0</v>
      </c>
      <c r="K634">
        <f>INDEX(GWP!$C$2:$C$13,MATCH(EPS!I634,GWP!$B$2:$B$13,0))</f>
        <v>0</v>
      </c>
      <c r="L634" s="4">
        <f t="shared" si="19"/>
        <v>0</v>
      </c>
    </row>
    <row r="635" spans="1:12">
      <c r="A635" t="s">
        <v>653</v>
      </c>
      <c r="B635" t="s">
        <v>1</v>
      </c>
      <c r="C635" t="s">
        <v>1717</v>
      </c>
      <c r="D635" t="s">
        <v>1711</v>
      </c>
      <c r="E635" t="s">
        <v>1704</v>
      </c>
      <c r="F635" t="s">
        <v>1745</v>
      </c>
      <c r="H635" t="str">
        <f>INDEX('Vensim Variables'!$B:$B,MATCH(EPS!$B635,'Vensim Variables'!$A:$A,0))</f>
        <v>g pollutant</v>
      </c>
      <c r="I635" t="str">
        <f t="shared" si="18"/>
        <v>BC</v>
      </c>
      <c r="J635">
        <f>INDEX(NoSettings!$C:$C,MATCH(EPS!$A635,NoSettings!$A:$A,0))</f>
        <v>0</v>
      </c>
      <c r="K635">
        <f>INDEX(GWP!$C$2:$C$13,MATCH(EPS!I635,GWP!$B$2:$B$13,0))</f>
        <v>0</v>
      </c>
      <c r="L635" s="4">
        <f t="shared" si="19"/>
        <v>0</v>
      </c>
    </row>
    <row r="636" spans="1:12">
      <c r="A636" t="s">
        <v>654</v>
      </c>
      <c r="B636" t="s">
        <v>1</v>
      </c>
      <c r="C636" t="s">
        <v>1717</v>
      </c>
      <c r="D636" t="s">
        <v>1711</v>
      </c>
      <c r="E636" t="s">
        <v>1704</v>
      </c>
      <c r="F636" t="s">
        <v>1746</v>
      </c>
      <c r="H636" t="str">
        <f>INDEX('Vensim Variables'!$B:$B,MATCH(EPS!$B636,'Vensim Variables'!$A:$A,0))</f>
        <v>g pollutant</v>
      </c>
      <c r="I636" t="str">
        <f t="shared" si="18"/>
        <v>BC</v>
      </c>
      <c r="J636">
        <f>INDEX(NoSettings!$C:$C,MATCH(EPS!$A636,NoSettings!$A:$A,0))</f>
        <v>0</v>
      </c>
      <c r="K636">
        <f>INDEX(GWP!$C$2:$C$13,MATCH(EPS!I636,GWP!$B$2:$B$13,0))</f>
        <v>0</v>
      </c>
      <c r="L636" s="4">
        <f t="shared" si="19"/>
        <v>0</v>
      </c>
    </row>
    <row r="637" spans="1:12">
      <c r="A637" t="s">
        <v>655</v>
      </c>
      <c r="B637" t="s">
        <v>1</v>
      </c>
      <c r="C637" t="s">
        <v>1717</v>
      </c>
      <c r="D637" t="s">
        <v>1711</v>
      </c>
      <c r="E637" t="s">
        <v>1704</v>
      </c>
      <c r="F637" t="s">
        <v>1747</v>
      </c>
      <c r="H637" t="str">
        <f>INDEX('Vensim Variables'!$B:$B,MATCH(EPS!$B637,'Vensim Variables'!$A:$A,0))</f>
        <v>g pollutant</v>
      </c>
      <c r="I637" t="str">
        <f t="shared" si="18"/>
        <v>BC</v>
      </c>
      <c r="J637">
        <f>INDEX(NoSettings!$C:$C,MATCH(EPS!$A637,NoSettings!$A:$A,0))</f>
        <v>0</v>
      </c>
      <c r="K637">
        <f>INDEX(GWP!$C$2:$C$13,MATCH(EPS!I637,GWP!$B$2:$B$13,0))</f>
        <v>0</v>
      </c>
      <c r="L637" s="4">
        <f t="shared" si="19"/>
        <v>0</v>
      </c>
    </row>
    <row r="638" spans="1:12">
      <c r="A638" t="s">
        <v>656</v>
      </c>
      <c r="B638" t="s">
        <v>1</v>
      </c>
      <c r="C638" t="s">
        <v>1717</v>
      </c>
      <c r="D638" t="s">
        <v>1711</v>
      </c>
      <c r="E638" t="s">
        <v>1704</v>
      </c>
      <c r="F638" t="s">
        <v>1748</v>
      </c>
      <c r="H638" t="str">
        <f>INDEX('Vensim Variables'!$B:$B,MATCH(EPS!$B638,'Vensim Variables'!$A:$A,0))</f>
        <v>g pollutant</v>
      </c>
      <c r="I638" t="str">
        <f t="shared" si="18"/>
        <v>BC</v>
      </c>
      <c r="J638">
        <f>INDEX(NoSettings!$C:$C,MATCH(EPS!$A638,NoSettings!$A:$A,0))</f>
        <v>347133000</v>
      </c>
      <c r="K638">
        <f>INDEX(GWP!$C$2:$C$13,MATCH(EPS!I638,GWP!$B$2:$B$13,0))</f>
        <v>0</v>
      </c>
      <c r="L638" s="4">
        <f t="shared" si="19"/>
        <v>0</v>
      </c>
    </row>
    <row r="639" spans="1:12">
      <c r="A639" t="s">
        <v>657</v>
      </c>
      <c r="B639" t="s">
        <v>1</v>
      </c>
      <c r="C639" t="s">
        <v>1717</v>
      </c>
      <c r="D639" t="s">
        <v>1711</v>
      </c>
      <c r="E639" t="s">
        <v>1704</v>
      </c>
      <c r="F639" t="s">
        <v>1749</v>
      </c>
      <c r="H639" t="str">
        <f>INDEX('Vensim Variables'!$B:$B,MATCH(EPS!$B639,'Vensim Variables'!$A:$A,0))</f>
        <v>g pollutant</v>
      </c>
      <c r="I639" t="str">
        <f t="shared" si="18"/>
        <v>BC</v>
      </c>
      <c r="J639">
        <f>INDEX(NoSettings!$C:$C,MATCH(EPS!$A639,NoSettings!$A:$A,0))</f>
        <v>0</v>
      </c>
      <c r="K639">
        <f>INDEX(GWP!$C$2:$C$13,MATCH(EPS!I639,GWP!$B$2:$B$13,0))</f>
        <v>0</v>
      </c>
      <c r="L639" s="4">
        <f t="shared" si="19"/>
        <v>0</v>
      </c>
    </row>
    <row r="640" spans="1:12">
      <c r="A640" t="s">
        <v>658</v>
      </c>
      <c r="B640" t="s">
        <v>1</v>
      </c>
      <c r="C640" t="s">
        <v>1717</v>
      </c>
      <c r="D640" t="s">
        <v>1711</v>
      </c>
      <c r="E640" t="s">
        <v>1704</v>
      </c>
      <c r="F640" t="s">
        <v>1750</v>
      </c>
      <c r="H640" t="str">
        <f>INDEX('Vensim Variables'!$B:$B,MATCH(EPS!$B640,'Vensim Variables'!$A:$A,0))</f>
        <v>g pollutant</v>
      </c>
      <c r="I640" t="str">
        <f t="shared" si="18"/>
        <v>BC</v>
      </c>
      <c r="J640">
        <f>INDEX(NoSettings!$C:$C,MATCH(EPS!$A640,NoSettings!$A:$A,0))</f>
        <v>0</v>
      </c>
      <c r="K640">
        <f>INDEX(GWP!$C$2:$C$13,MATCH(EPS!I640,GWP!$B$2:$B$13,0))</f>
        <v>0</v>
      </c>
      <c r="L640" s="4">
        <f t="shared" si="19"/>
        <v>0</v>
      </c>
    </row>
    <row r="641" spans="1:12">
      <c r="A641" t="s">
        <v>659</v>
      </c>
      <c r="B641" t="s">
        <v>1</v>
      </c>
      <c r="C641" t="s">
        <v>1717</v>
      </c>
      <c r="D641" t="s">
        <v>1711</v>
      </c>
      <c r="E641" t="s">
        <v>1704</v>
      </c>
      <c r="F641" t="s">
        <v>1751</v>
      </c>
      <c r="H641" t="str">
        <f>INDEX('Vensim Variables'!$B:$B,MATCH(EPS!$B641,'Vensim Variables'!$A:$A,0))</f>
        <v>g pollutant</v>
      </c>
      <c r="I641" t="str">
        <f t="shared" si="18"/>
        <v>BC</v>
      </c>
      <c r="J641">
        <f>INDEX(NoSettings!$C:$C,MATCH(EPS!$A641,NoSettings!$A:$A,0))</f>
        <v>0</v>
      </c>
      <c r="K641">
        <f>INDEX(GWP!$C$2:$C$13,MATCH(EPS!I641,GWP!$B$2:$B$13,0))</f>
        <v>0</v>
      </c>
      <c r="L641" s="4">
        <f t="shared" si="19"/>
        <v>0</v>
      </c>
    </row>
    <row r="642" spans="1:12">
      <c r="A642" t="s">
        <v>660</v>
      </c>
      <c r="B642" t="s">
        <v>1</v>
      </c>
      <c r="C642" t="s">
        <v>1717</v>
      </c>
      <c r="D642" t="s">
        <v>1712</v>
      </c>
      <c r="E642" t="s">
        <v>1703</v>
      </c>
      <c r="F642" t="s">
        <v>1742</v>
      </c>
      <c r="H642" t="str">
        <f>INDEX('Vensim Variables'!$B:$B,MATCH(EPS!$B642,'Vensim Variables'!$A:$A,0))</f>
        <v>g pollutant</v>
      </c>
      <c r="I642" t="str">
        <f t="shared" si="18"/>
        <v>OC</v>
      </c>
      <c r="J642">
        <f>INDEX(NoSettings!$C:$C,MATCH(EPS!$A642,NoSettings!$A:$A,0))</f>
        <v>0</v>
      </c>
      <c r="K642">
        <f>INDEX(GWP!$C$2:$C$13,MATCH(EPS!I642,GWP!$B$2:$B$13,0))</f>
        <v>0</v>
      </c>
      <c r="L642" s="4">
        <f t="shared" si="19"/>
        <v>0</v>
      </c>
    </row>
    <row r="643" spans="1:12">
      <c r="A643" t="s">
        <v>661</v>
      </c>
      <c r="B643" t="s">
        <v>1</v>
      </c>
      <c r="C643" t="s">
        <v>1717</v>
      </c>
      <c r="D643" t="s">
        <v>1712</v>
      </c>
      <c r="E643" t="s">
        <v>1703</v>
      </c>
      <c r="F643" t="s">
        <v>1743</v>
      </c>
      <c r="H643" t="str">
        <f>INDEX('Vensim Variables'!$B:$B,MATCH(EPS!$B643,'Vensim Variables'!$A:$A,0))</f>
        <v>g pollutant</v>
      </c>
      <c r="I643" t="str">
        <f t="shared" ref="I643:I706" si="20">IF(OR(C643="CO2",C643="CH4",C643="N2O",C643="F gases",C643="VOC",C643="CO",C643="NOx",C643="PM10",C643="PM25",C643="SOx",C643="BC",C643="OC"),C643,IF(OR(D643="CO2",D643="CH4",D643="N2O",D643="F gases",D643="VOC",D643="CO",D643="NOx",D643="PM10",D643="PM25",D643="SOx",D643="BC",D643="OC"),D643,IF(OR(E643="CO2",E643="CH4",E643="N2O",E643="F gases",E643="VOC",E643="CO",E643="NOx",E643="PM10",E643="PM25",E643="SOx",E643="BC",E643="OC"),E643,"NA")))</f>
        <v>OC</v>
      </c>
      <c r="J643">
        <f>INDEX(NoSettings!$C:$C,MATCH(EPS!$A643,NoSettings!$A:$A,0))</f>
        <v>0</v>
      </c>
      <c r="K643">
        <f>INDEX(GWP!$C$2:$C$13,MATCH(EPS!I643,GWP!$B$2:$B$13,0))</f>
        <v>0</v>
      </c>
      <c r="L643" s="4">
        <f t="shared" ref="L643:L706" si="21">IF(H643="g pollutant",K643*J643/10^12,IF(H643="MMTCO2e",J643,IF(H643="MWh",J643,0)))</f>
        <v>0</v>
      </c>
    </row>
    <row r="644" spans="1:12">
      <c r="A644" t="s">
        <v>662</v>
      </c>
      <c r="B644" t="s">
        <v>1</v>
      </c>
      <c r="C644" t="s">
        <v>1717</v>
      </c>
      <c r="D644" t="s">
        <v>1712</v>
      </c>
      <c r="E644" t="s">
        <v>1703</v>
      </c>
      <c r="F644" t="s">
        <v>1744</v>
      </c>
      <c r="H644" t="str">
        <f>INDEX('Vensim Variables'!$B:$B,MATCH(EPS!$B644,'Vensim Variables'!$A:$A,0))</f>
        <v>g pollutant</v>
      </c>
      <c r="I644" t="str">
        <f t="shared" si="20"/>
        <v>OC</v>
      </c>
      <c r="J644">
        <f>INDEX(NoSettings!$C:$C,MATCH(EPS!$A644,NoSettings!$A:$A,0))</f>
        <v>0</v>
      </c>
      <c r="K644">
        <f>INDEX(GWP!$C$2:$C$13,MATCH(EPS!I644,GWP!$B$2:$B$13,0))</f>
        <v>0</v>
      </c>
      <c r="L644" s="4">
        <f t="shared" si="21"/>
        <v>0</v>
      </c>
    </row>
    <row r="645" spans="1:12">
      <c r="A645" t="s">
        <v>663</v>
      </c>
      <c r="B645" t="s">
        <v>1</v>
      </c>
      <c r="C645" t="s">
        <v>1717</v>
      </c>
      <c r="D645" t="s">
        <v>1712</v>
      </c>
      <c r="E645" t="s">
        <v>1703</v>
      </c>
      <c r="F645" t="s">
        <v>1745</v>
      </c>
      <c r="H645" t="str">
        <f>INDEX('Vensim Variables'!$B:$B,MATCH(EPS!$B645,'Vensim Variables'!$A:$A,0))</f>
        <v>g pollutant</v>
      </c>
      <c r="I645" t="str">
        <f t="shared" si="20"/>
        <v>OC</v>
      </c>
      <c r="J645">
        <f>INDEX(NoSettings!$C:$C,MATCH(EPS!$A645,NoSettings!$A:$A,0))</f>
        <v>0</v>
      </c>
      <c r="K645">
        <f>INDEX(GWP!$C$2:$C$13,MATCH(EPS!I645,GWP!$B$2:$B$13,0))</f>
        <v>0</v>
      </c>
      <c r="L645" s="4">
        <f t="shared" si="21"/>
        <v>0</v>
      </c>
    </row>
    <row r="646" spans="1:12">
      <c r="A646" t="s">
        <v>664</v>
      </c>
      <c r="B646" t="s">
        <v>1</v>
      </c>
      <c r="C646" t="s">
        <v>1717</v>
      </c>
      <c r="D646" t="s">
        <v>1712</v>
      </c>
      <c r="E646" t="s">
        <v>1703</v>
      </c>
      <c r="F646" t="s">
        <v>1746</v>
      </c>
      <c r="H646" t="str">
        <f>INDEX('Vensim Variables'!$B:$B,MATCH(EPS!$B646,'Vensim Variables'!$A:$A,0))</f>
        <v>g pollutant</v>
      </c>
      <c r="I646" t="str">
        <f t="shared" si="20"/>
        <v>OC</v>
      </c>
      <c r="J646">
        <f>INDEX(NoSettings!$C:$C,MATCH(EPS!$A646,NoSettings!$A:$A,0))</f>
        <v>0</v>
      </c>
      <c r="K646">
        <f>INDEX(GWP!$C$2:$C$13,MATCH(EPS!I646,GWP!$B$2:$B$13,0))</f>
        <v>0</v>
      </c>
      <c r="L646" s="4">
        <f t="shared" si="21"/>
        <v>0</v>
      </c>
    </row>
    <row r="647" spans="1:12">
      <c r="A647" t="s">
        <v>665</v>
      </c>
      <c r="B647" t="s">
        <v>1</v>
      </c>
      <c r="C647" t="s">
        <v>1717</v>
      </c>
      <c r="D647" t="s">
        <v>1712</v>
      </c>
      <c r="E647" t="s">
        <v>1703</v>
      </c>
      <c r="F647" t="s">
        <v>1747</v>
      </c>
      <c r="H647" t="str">
        <f>INDEX('Vensim Variables'!$B:$B,MATCH(EPS!$B647,'Vensim Variables'!$A:$A,0))</f>
        <v>g pollutant</v>
      </c>
      <c r="I647" t="str">
        <f t="shared" si="20"/>
        <v>OC</v>
      </c>
      <c r="J647">
        <f>INDEX(NoSettings!$C:$C,MATCH(EPS!$A647,NoSettings!$A:$A,0))</f>
        <v>0</v>
      </c>
      <c r="K647">
        <f>INDEX(GWP!$C$2:$C$13,MATCH(EPS!I647,GWP!$B$2:$B$13,0))</f>
        <v>0</v>
      </c>
      <c r="L647" s="4">
        <f t="shared" si="21"/>
        <v>0</v>
      </c>
    </row>
    <row r="648" spans="1:12">
      <c r="A648" t="s">
        <v>666</v>
      </c>
      <c r="B648" t="s">
        <v>1</v>
      </c>
      <c r="C648" t="s">
        <v>1717</v>
      </c>
      <c r="D648" t="s">
        <v>1712</v>
      </c>
      <c r="E648" t="s">
        <v>1703</v>
      </c>
      <c r="F648" t="s">
        <v>1748</v>
      </c>
      <c r="H648" t="str">
        <f>INDEX('Vensim Variables'!$B:$B,MATCH(EPS!$B648,'Vensim Variables'!$A:$A,0))</f>
        <v>g pollutant</v>
      </c>
      <c r="I648" t="str">
        <f t="shared" si="20"/>
        <v>OC</v>
      </c>
      <c r="J648">
        <f>INDEX(NoSettings!$C:$C,MATCH(EPS!$A648,NoSettings!$A:$A,0))</f>
        <v>1075960000</v>
      </c>
      <c r="K648">
        <f>INDEX(GWP!$C$2:$C$13,MATCH(EPS!I648,GWP!$B$2:$B$13,0))</f>
        <v>0</v>
      </c>
      <c r="L648" s="4">
        <f t="shared" si="21"/>
        <v>0</v>
      </c>
    </row>
    <row r="649" spans="1:12">
      <c r="A649" t="s">
        <v>667</v>
      </c>
      <c r="B649" t="s">
        <v>1</v>
      </c>
      <c r="C649" t="s">
        <v>1717</v>
      </c>
      <c r="D649" t="s">
        <v>1712</v>
      </c>
      <c r="E649" t="s">
        <v>1703</v>
      </c>
      <c r="F649" t="s">
        <v>1749</v>
      </c>
      <c r="H649" t="str">
        <f>INDEX('Vensim Variables'!$B:$B,MATCH(EPS!$B649,'Vensim Variables'!$A:$A,0))</f>
        <v>g pollutant</v>
      </c>
      <c r="I649" t="str">
        <f t="shared" si="20"/>
        <v>OC</v>
      </c>
      <c r="J649">
        <f>INDEX(NoSettings!$C:$C,MATCH(EPS!$A649,NoSettings!$A:$A,0))</f>
        <v>0</v>
      </c>
      <c r="K649">
        <f>INDEX(GWP!$C$2:$C$13,MATCH(EPS!I649,GWP!$B$2:$B$13,0))</f>
        <v>0</v>
      </c>
      <c r="L649" s="4">
        <f t="shared" si="21"/>
        <v>0</v>
      </c>
    </row>
    <row r="650" spans="1:12">
      <c r="A650" t="s">
        <v>668</v>
      </c>
      <c r="B650" t="s">
        <v>1</v>
      </c>
      <c r="C650" t="s">
        <v>1717</v>
      </c>
      <c r="D650" t="s">
        <v>1712</v>
      </c>
      <c r="E650" t="s">
        <v>1703</v>
      </c>
      <c r="F650" t="s">
        <v>1750</v>
      </c>
      <c r="H650" t="str">
        <f>INDEX('Vensim Variables'!$B:$B,MATCH(EPS!$B650,'Vensim Variables'!$A:$A,0))</f>
        <v>g pollutant</v>
      </c>
      <c r="I650" t="str">
        <f t="shared" si="20"/>
        <v>OC</v>
      </c>
      <c r="J650">
        <f>INDEX(NoSettings!$C:$C,MATCH(EPS!$A650,NoSettings!$A:$A,0))</f>
        <v>0</v>
      </c>
      <c r="K650">
        <f>INDEX(GWP!$C$2:$C$13,MATCH(EPS!I650,GWP!$B$2:$B$13,0))</f>
        <v>0</v>
      </c>
      <c r="L650" s="4">
        <f t="shared" si="21"/>
        <v>0</v>
      </c>
    </row>
    <row r="651" spans="1:12">
      <c r="A651" t="s">
        <v>669</v>
      </c>
      <c r="B651" t="s">
        <v>1</v>
      </c>
      <c r="C651" t="s">
        <v>1717</v>
      </c>
      <c r="D651" t="s">
        <v>1712</v>
      </c>
      <c r="E651" t="s">
        <v>1703</v>
      </c>
      <c r="F651" t="s">
        <v>1751</v>
      </c>
      <c r="H651" t="str">
        <f>INDEX('Vensim Variables'!$B:$B,MATCH(EPS!$B651,'Vensim Variables'!$A:$A,0))</f>
        <v>g pollutant</v>
      </c>
      <c r="I651" t="str">
        <f t="shared" si="20"/>
        <v>OC</v>
      </c>
      <c r="J651">
        <f>INDEX(NoSettings!$C:$C,MATCH(EPS!$A651,NoSettings!$A:$A,0))</f>
        <v>0</v>
      </c>
      <c r="K651">
        <f>INDEX(GWP!$C$2:$C$13,MATCH(EPS!I651,GWP!$B$2:$B$13,0))</f>
        <v>0</v>
      </c>
      <c r="L651" s="4">
        <f t="shared" si="21"/>
        <v>0</v>
      </c>
    </row>
    <row r="652" spans="1:12">
      <c r="A652" t="s">
        <v>670</v>
      </c>
      <c r="B652" t="s">
        <v>1</v>
      </c>
      <c r="C652" t="s">
        <v>1717</v>
      </c>
      <c r="D652" t="s">
        <v>1712</v>
      </c>
      <c r="E652" t="s">
        <v>1704</v>
      </c>
      <c r="F652" t="s">
        <v>1742</v>
      </c>
      <c r="H652" t="str">
        <f>INDEX('Vensim Variables'!$B:$B,MATCH(EPS!$B652,'Vensim Variables'!$A:$A,0))</f>
        <v>g pollutant</v>
      </c>
      <c r="I652" t="str">
        <f t="shared" si="20"/>
        <v>OC</v>
      </c>
      <c r="J652">
        <f>INDEX(NoSettings!$C:$C,MATCH(EPS!$A652,NoSettings!$A:$A,0))</f>
        <v>0</v>
      </c>
      <c r="K652">
        <f>INDEX(GWP!$C$2:$C$13,MATCH(EPS!I652,GWP!$B$2:$B$13,0))</f>
        <v>0</v>
      </c>
      <c r="L652" s="4">
        <f t="shared" si="21"/>
        <v>0</v>
      </c>
    </row>
    <row r="653" spans="1:12">
      <c r="A653" t="s">
        <v>671</v>
      </c>
      <c r="B653" t="s">
        <v>1</v>
      </c>
      <c r="C653" t="s">
        <v>1717</v>
      </c>
      <c r="D653" t="s">
        <v>1712</v>
      </c>
      <c r="E653" t="s">
        <v>1704</v>
      </c>
      <c r="F653" t="s">
        <v>1743</v>
      </c>
      <c r="H653" t="str">
        <f>INDEX('Vensim Variables'!$B:$B,MATCH(EPS!$B653,'Vensim Variables'!$A:$A,0))</f>
        <v>g pollutant</v>
      </c>
      <c r="I653" t="str">
        <f t="shared" si="20"/>
        <v>OC</v>
      </c>
      <c r="J653">
        <f>INDEX(NoSettings!$C:$C,MATCH(EPS!$A653,NoSettings!$A:$A,0))</f>
        <v>0</v>
      </c>
      <c r="K653">
        <f>INDEX(GWP!$C$2:$C$13,MATCH(EPS!I653,GWP!$B$2:$B$13,0))</f>
        <v>0</v>
      </c>
      <c r="L653" s="4">
        <f t="shared" si="21"/>
        <v>0</v>
      </c>
    </row>
    <row r="654" spans="1:12">
      <c r="A654" t="s">
        <v>672</v>
      </c>
      <c r="B654" t="s">
        <v>1</v>
      </c>
      <c r="C654" t="s">
        <v>1717</v>
      </c>
      <c r="D654" t="s">
        <v>1712</v>
      </c>
      <c r="E654" t="s">
        <v>1704</v>
      </c>
      <c r="F654" t="s">
        <v>1744</v>
      </c>
      <c r="H654" t="str">
        <f>INDEX('Vensim Variables'!$B:$B,MATCH(EPS!$B654,'Vensim Variables'!$A:$A,0))</f>
        <v>g pollutant</v>
      </c>
      <c r="I654" t="str">
        <f t="shared" si="20"/>
        <v>OC</v>
      </c>
      <c r="J654">
        <f>INDEX(NoSettings!$C:$C,MATCH(EPS!$A654,NoSettings!$A:$A,0))</f>
        <v>0</v>
      </c>
      <c r="K654">
        <f>INDEX(GWP!$C$2:$C$13,MATCH(EPS!I654,GWP!$B$2:$B$13,0))</f>
        <v>0</v>
      </c>
      <c r="L654" s="4">
        <f t="shared" si="21"/>
        <v>0</v>
      </c>
    </row>
    <row r="655" spans="1:12">
      <c r="A655" t="s">
        <v>673</v>
      </c>
      <c r="B655" t="s">
        <v>1</v>
      </c>
      <c r="C655" t="s">
        <v>1717</v>
      </c>
      <c r="D655" t="s">
        <v>1712</v>
      </c>
      <c r="E655" t="s">
        <v>1704</v>
      </c>
      <c r="F655" t="s">
        <v>1745</v>
      </c>
      <c r="H655" t="str">
        <f>INDEX('Vensim Variables'!$B:$B,MATCH(EPS!$B655,'Vensim Variables'!$A:$A,0))</f>
        <v>g pollutant</v>
      </c>
      <c r="I655" t="str">
        <f t="shared" si="20"/>
        <v>OC</v>
      </c>
      <c r="J655">
        <f>INDEX(NoSettings!$C:$C,MATCH(EPS!$A655,NoSettings!$A:$A,0))</f>
        <v>0</v>
      </c>
      <c r="K655">
        <f>INDEX(GWP!$C$2:$C$13,MATCH(EPS!I655,GWP!$B$2:$B$13,0))</f>
        <v>0</v>
      </c>
      <c r="L655" s="4">
        <f t="shared" si="21"/>
        <v>0</v>
      </c>
    </row>
    <row r="656" spans="1:12">
      <c r="A656" t="s">
        <v>674</v>
      </c>
      <c r="B656" t="s">
        <v>1</v>
      </c>
      <c r="C656" t="s">
        <v>1717</v>
      </c>
      <c r="D656" t="s">
        <v>1712</v>
      </c>
      <c r="E656" t="s">
        <v>1704</v>
      </c>
      <c r="F656" t="s">
        <v>1746</v>
      </c>
      <c r="H656" t="str">
        <f>INDEX('Vensim Variables'!$B:$B,MATCH(EPS!$B656,'Vensim Variables'!$A:$A,0))</f>
        <v>g pollutant</v>
      </c>
      <c r="I656" t="str">
        <f t="shared" si="20"/>
        <v>OC</v>
      </c>
      <c r="J656">
        <f>INDEX(NoSettings!$C:$C,MATCH(EPS!$A656,NoSettings!$A:$A,0))</f>
        <v>0</v>
      </c>
      <c r="K656">
        <f>INDEX(GWP!$C$2:$C$13,MATCH(EPS!I656,GWP!$B$2:$B$13,0))</f>
        <v>0</v>
      </c>
      <c r="L656" s="4">
        <f t="shared" si="21"/>
        <v>0</v>
      </c>
    </row>
    <row r="657" spans="1:12">
      <c r="A657" t="s">
        <v>675</v>
      </c>
      <c r="B657" t="s">
        <v>1</v>
      </c>
      <c r="C657" t="s">
        <v>1717</v>
      </c>
      <c r="D657" t="s">
        <v>1712</v>
      </c>
      <c r="E657" t="s">
        <v>1704</v>
      </c>
      <c r="F657" t="s">
        <v>1747</v>
      </c>
      <c r="H657" t="str">
        <f>INDEX('Vensim Variables'!$B:$B,MATCH(EPS!$B657,'Vensim Variables'!$A:$A,0))</f>
        <v>g pollutant</v>
      </c>
      <c r="I657" t="str">
        <f t="shared" si="20"/>
        <v>OC</v>
      </c>
      <c r="J657">
        <f>INDEX(NoSettings!$C:$C,MATCH(EPS!$A657,NoSettings!$A:$A,0))</f>
        <v>0</v>
      </c>
      <c r="K657">
        <f>INDEX(GWP!$C$2:$C$13,MATCH(EPS!I657,GWP!$B$2:$B$13,0))</f>
        <v>0</v>
      </c>
      <c r="L657" s="4">
        <f t="shared" si="21"/>
        <v>0</v>
      </c>
    </row>
    <row r="658" spans="1:12">
      <c r="A658" t="s">
        <v>676</v>
      </c>
      <c r="B658" t="s">
        <v>1</v>
      </c>
      <c r="C658" t="s">
        <v>1717</v>
      </c>
      <c r="D658" t="s">
        <v>1712</v>
      </c>
      <c r="E658" t="s">
        <v>1704</v>
      </c>
      <c r="F658" t="s">
        <v>1748</v>
      </c>
      <c r="H658" t="str">
        <f>INDEX('Vensim Variables'!$B:$B,MATCH(EPS!$B658,'Vensim Variables'!$A:$A,0))</f>
        <v>g pollutant</v>
      </c>
      <c r="I658" t="str">
        <f t="shared" si="20"/>
        <v>OC</v>
      </c>
      <c r="J658">
        <f>INDEX(NoSettings!$C:$C,MATCH(EPS!$A658,NoSettings!$A:$A,0))</f>
        <v>174464000</v>
      </c>
      <c r="K658">
        <f>INDEX(GWP!$C$2:$C$13,MATCH(EPS!I658,GWP!$B$2:$B$13,0))</f>
        <v>0</v>
      </c>
      <c r="L658" s="4">
        <f t="shared" si="21"/>
        <v>0</v>
      </c>
    </row>
    <row r="659" spans="1:12">
      <c r="A659" t="s">
        <v>677</v>
      </c>
      <c r="B659" t="s">
        <v>1</v>
      </c>
      <c r="C659" t="s">
        <v>1717</v>
      </c>
      <c r="D659" t="s">
        <v>1712</v>
      </c>
      <c r="E659" t="s">
        <v>1704</v>
      </c>
      <c r="F659" t="s">
        <v>1749</v>
      </c>
      <c r="H659" t="str">
        <f>INDEX('Vensim Variables'!$B:$B,MATCH(EPS!$B659,'Vensim Variables'!$A:$A,0))</f>
        <v>g pollutant</v>
      </c>
      <c r="I659" t="str">
        <f t="shared" si="20"/>
        <v>OC</v>
      </c>
      <c r="J659">
        <f>INDEX(NoSettings!$C:$C,MATCH(EPS!$A659,NoSettings!$A:$A,0))</f>
        <v>0</v>
      </c>
      <c r="K659">
        <f>INDEX(GWP!$C$2:$C$13,MATCH(EPS!I659,GWP!$B$2:$B$13,0))</f>
        <v>0</v>
      </c>
      <c r="L659" s="4">
        <f t="shared" si="21"/>
        <v>0</v>
      </c>
    </row>
    <row r="660" spans="1:12">
      <c r="A660" t="s">
        <v>678</v>
      </c>
      <c r="B660" t="s">
        <v>1</v>
      </c>
      <c r="C660" t="s">
        <v>1717</v>
      </c>
      <c r="D660" t="s">
        <v>1712</v>
      </c>
      <c r="E660" t="s">
        <v>1704</v>
      </c>
      <c r="F660" t="s">
        <v>1750</v>
      </c>
      <c r="H660" t="str">
        <f>INDEX('Vensim Variables'!$B:$B,MATCH(EPS!$B660,'Vensim Variables'!$A:$A,0))</f>
        <v>g pollutant</v>
      </c>
      <c r="I660" t="str">
        <f t="shared" si="20"/>
        <v>OC</v>
      </c>
      <c r="J660">
        <f>INDEX(NoSettings!$C:$C,MATCH(EPS!$A660,NoSettings!$A:$A,0))</f>
        <v>0</v>
      </c>
      <c r="K660">
        <f>INDEX(GWP!$C$2:$C$13,MATCH(EPS!I660,GWP!$B$2:$B$13,0))</f>
        <v>0</v>
      </c>
      <c r="L660" s="4">
        <f t="shared" si="21"/>
        <v>0</v>
      </c>
    </row>
    <row r="661" spans="1:12">
      <c r="A661" t="s">
        <v>679</v>
      </c>
      <c r="B661" t="s">
        <v>1</v>
      </c>
      <c r="C661" t="s">
        <v>1717</v>
      </c>
      <c r="D661" t="s">
        <v>1712</v>
      </c>
      <c r="E661" t="s">
        <v>1704</v>
      </c>
      <c r="F661" t="s">
        <v>1751</v>
      </c>
      <c r="H661" t="str">
        <f>INDEX('Vensim Variables'!$B:$B,MATCH(EPS!$B661,'Vensim Variables'!$A:$A,0))</f>
        <v>g pollutant</v>
      </c>
      <c r="I661" t="str">
        <f t="shared" si="20"/>
        <v>OC</v>
      </c>
      <c r="J661">
        <f>INDEX(NoSettings!$C:$C,MATCH(EPS!$A661,NoSettings!$A:$A,0))</f>
        <v>0</v>
      </c>
      <c r="K661">
        <f>INDEX(GWP!$C$2:$C$13,MATCH(EPS!I661,GWP!$B$2:$B$13,0))</f>
        <v>0</v>
      </c>
      <c r="L661" s="4">
        <f t="shared" si="21"/>
        <v>0</v>
      </c>
    </row>
    <row r="662" spans="1:12">
      <c r="A662" t="s">
        <v>680</v>
      </c>
      <c r="B662" t="s">
        <v>1</v>
      </c>
      <c r="C662" t="s">
        <v>1717</v>
      </c>
      <c r="D662" t="s">
        <v>1713</v>
      </c>
      <c r="E662" t="s">
        <v>1703</v>
      </c>
      <c r="F662" t="s">
        <v>1742</v>
      </c>
      <c r="H662" t="str">
        <f>INDEX('Vensim Variables'!$B:$B,MATCH(EPS!$B662,'Vensim Variables'!$A:$A,0))</f>
        <v>g pollutant</v>
      </c>
      <c r="I662" t="str">
        <f t="shared" si="20"/>
        <v>CH4</v>
      </c>
      <c r="J662">
        <f>INDEX(NoSettings!$C:$C,MATCH(EPS!$A662,NoSettings!$A:$A,0))</f>
        <v>0</v>
      </c>
      <c r="K662">
        <f>INDEX(GWP!$C$2:$C$13,MATCH(EPS!I662,GWP!$B$2:$B$13,0))</f>
        <v>28</v>
      </c>
      <c r="L662" s="4">
        <f t="shared" si="21"/>
        <v>0</v>
      </c>
    </row>
    <row r="663" spans="1:12">
      <c r="A663" t="s">
        <v>681</v>
      </c>
      <c r="B663" t="s">
        <v>1</v>
      </c>
      <c r="C663" t="s">
        <v>1717</v>
      </c>
      <c r="D663" t="s">
        <v>1713</v>
      </c>
      <c r="E663" t="s">
        <v>1703</v>
      </c>
      <c r="F663" t="s">
        <v>1743</v>
      </c>
      <c r="H663" t="str">
        <f>INDEX('Vensim Variables'!$B:$B,MATCH(EPS!$B663,'Vensim Variables'!$A:$A,0))</f>
        <v>g pollutant</v>
      </c>
      <c r="I663" t="str">
        <f t="shared" si="20"/>
        <v>CH4</v>
      </c>
      <c r="J663">
        <f>INDEX(NoSettings!$C:$C,MATCH(EPS!$A663,NoSettings!$A:$A,0))</f>
        <v>0</v>
      </c>
      <c r="K663">
        <f>INDEX(GWP!$C$2:$C$13,MATCH(EPS!I663,GWP!$B$2:$B$13,0))</f>
        <v>28</v>
      </c>
      <c r="L663" s="4">
        <f t="shared" si="21"/>
        <v>0</v>
      </c>
    </row>
    <row r="664" spans="1:12">
      <c r="A664" t="s">
        <v>682</v>
      </c>
      <c r="B664" t="s">
        <v>1</v>
      </c>
      <c r="C664" t="s">
        <v>1717</v>
      </c>
      <c r="D664" t="s">
        <v>1713</v>
      </c>
      <c r="E664" t="s">
        <v>1703</v>
      </c>
      <c r="F664" t="s">
        <v>1744</v>
      </c>
      <c r="H664" t="str">
        <f>INDEX('Vensim Variables'!$B:$B,MATCH(EPS!$B664,'Vensim Variables'!$A:$A,0))</f>
        <v>g pollutant</v>
      </c>
      <c r="I664" t="str">
        <f t="shared" si="20"/>
        <v>CH4</v>
      </c>
      <c r="J664">
        <f>INDEX(NoSettings!$C:$C,MATCH(EPS!$A664,NoSettings!$A:$A,0))</f>
        <v>0</v>
      </c>
      <c r="K664">
        <f>INDEX(GWP!$C$2:$C$13,MATCH(EPS!I664,GWP!$B$2:$B$13,0))</f>
        <v>28</v>
      </c>
      <c r="L664" s="4">
        <f t="shared" si="21"/>
        <v>0</v>
      </c>
    </row>
    <row r="665" spans="1:12">
      <c r="A665" t="s">
        <v>683</v>
      </c>
      <c r="B665" t="s">
        <v>1</v>
      </c>
      <c r="C665" t="s">
        <v>1717</v>
      </c>
      <c r="D665" t="s">
        <v>1713</v>
      </c>
      <c r="E665" t="s">
        <v>1703</v>
      </c>
      <c r="F665" t="s">
        <v>1745</v>
      </c>
      <c r="H665" t="str">
        <f>INDEX('Vensim Variables'!$B:$B,MATCH(EPS!$B665,'Vensim Variables'!$A:$A,0))</f>
        <v>g pollutant</v>
      </c>
      <c r="I665" t="str">
        <f t="shared" si="20"/>
        <v>CH4</v>
      </c>
      <c r="J665">
        <f>INDEX(NoSettings!$C:$C,MATCH(EPS!$A665,NoSettings!$A:$A,0))</f>
        <v>0</v>
      </c>
      <c r="K665">
        <f>INDEX(GWP!$C$2:$C$13,MATCH(EPS!I665,GWP!$B$2:$B$13,0))</f>
        <v>28</v>
      </c>
      <c r="L665" s="4">
        <f t="shared" si="21"/>
        <v>0</v>
      </c>
    </row>
    <row r="666" spans="1:12">
      <c r="A666" t="s">
        <v>684</v>
      </c>
      <c r="B666" t="s">
        <v>1</v>
      </c>
      <c r="C666" t="s">
        <v>1717</v>
      </c>
      <c r="D666" t="s">
        <v>1713</v>
      </c>
      <c r="E666" t="s">
        <v>1703</v>
      </c>
      <c r="F666" t="s">
        <v>1746</v>
      </c>
      <c r="H666" t="str">
        <f>INDEX('Vensim Variables'!$B:$B,MATCH(EPS!$B666,'Vensim Variables'!$A:$A,0))</f>
        <v>g pollutant</v>
      </c>
      <c r="I666" t="str">
        <f t="shared" si="20"/>
        <v>CH4</v>
      </c>
      <c r="J666">
        <f>INDEX(NoSettings!$C:$C,MATCH(EPS!$A666,NoSettings!$A:$A,0))</f>
        <v>0</v>
      </c>
      <c r="K666">
        <f>INDEX(GWP!$C$2:$C$13,MATCH(EPS!I666,GWP!$B$2:$B$13,0))</f>
        <v>28</v>
      </c>
      <c r="L666" s="4">
        <f t="shared" si="21"/>
        <v>0</v>
      </c>
    </row>
    <row r="667" spans="1:12">
      <c r="A667" t="s">
        <v>685</v>
      </c>
      <c r="B667" t="s">
        <v>1</v>
      </c>
      <c r="C667" t="s">
        <v>1717</v>
      </c>
      <c r="D667" t="s">
        <v>1713</v>
      </c>
      <c r="E667" t="s">
        <v>1703</v>
      </c>
      <c r="F667" t="s">
        <v>1747</v>
      </c>
      <c r="H667" t="str">
        <f>INDEX('Vensim Variables'!$B:$B,MATCH(EPS!$B667,'Vensim Variables'!$A:$A,0))</f>
        <v>g pollutant</v>
      </c>
      <c r="I667" t="str">
        <f t="shared" si="20"/>
        <v>CH4</v>
      </c>
      <c r="J667">
        <f>INDEX(NoSettings!$C:$C,MATCH(EPS!$A667,NoSettings!$A:$A,0))</f>
        <v>0</v>
      </c>
      <c r="K667">
        <f>INDEX(GWP!$C$2:$C$13,MATCH(EPS!I667,GWP!$B$2:$B$13,0))</f>
        <v>28</v>
      </c>
      <c r="L667" s="4">
        <f t="shared" si="21"/>
        <v>0</v>
      </c>
    </row>
    <row r="668" spans="1:12">
      <c r="A668" t="s">
        <v>686</v>
      </c>
      <c r="B668" t="s">
        <v>1</v>
      </c>
      <c r="C668" t="s">
        <v>1717</v>
      </c>
      <c r="D668" t="s">
        <v>1713</v>
      </c>
      <c r="E668" t="s">
        <v>1703</v>
      </c>
      <c r="F668" t="s">
        <v>1748</v>
      </c>
      <c r="H668" t="str">
        <f>INDEX('Vensim Variables'!$B:$B,MATCH(EPS!$B668,'Vensim Variables'!$A:$A,0))</f>
        <v>g pollutant</v>
      </c>
      <c r="I668" t="str">
        <f t="shared" si="20"/>
        <v>CH4</v>
      </c>
      <c r="J668">
        <f>INDEX(NoSettings!$C:$C,MATCH(EPS!$A668,NoSettings!$A:$A,0))</f>
        <v>5536690000</v>
      </c>
      <c r="K668">
        <f>INDEX(GWP!$C$2:$C$13,MATCH(EPS!I668,GWP!$B$2:$B$13,0))</f>
        <v>28</v>
      </c>
      <c r="L668" s="4">
        <f t="shared" si="21"/>
        <v>0.15502732</v>
      </c>
    </row>
    <row r="669" spans="1:12">
      <c r="A669" t="s">
        <v>687</v>
      </c>
      <c r="B669" t="s">
        <v>1</v>
      </c>
      <c r="C669" t="s">
        <v>1717</v>
      </c>
      <c r="D669" t="s">
        <v>1713</v>
      </c>
      <c r="E669" t="s">
        <v>1703</v>
      </c>
      <c r="F669" t="s">
        <v>1749</v>
      </c>
      <c r="H669" t="str">
        <f>INDEX('Vensim Variables'!$B:$B,MATCH(EPS!$B669,'Vensim Variables'!$A:$A,0))</f>
        <v>g pollutant</v>
      </c>
      <c r="I669" t="str">
        <f t="shared" si="20"/>
        <v>CH4</v>
      </c>
      <c r="J669">
        <f>INDEX(NoSettings!$C:$C,MATCH(EPS!$A669,NoSettings!$A:$A,0))</f>
        <v>0</v>
      </c>
      <c r="K669">
        <f>INDEX(GWP!$C$2:$C$13,MATCH(EPS!I669,GWP!$B$2:$B$13,0))</f>
        <v>28</v>
      </c>
      <c r="L669" s="4">
        <f t="shared" si="21"/>
        <v>0</v>
      </c>
    </row>
    <row r="670" spans="1:12">
      <c r="A670" t="s">
        <v>688</v>
      </c>
      <c r="B670" t="s">
        <v>1</v>
      </c>
      <c r="C670" t="s">
        <v>1717</v>
      </c>
      <c r="D670" t="s">
        <v>1713</v>
      </c>
      <c r="E670" t="s">
        <v>1703</v>
      </c>
      <c r="F670" t="s">
        <v>1750</v>
      </c>
      <c r="H670" t="str">
        <f>INDEX('Vensim Variables'!$B:$B,MATCH(EPS!$B670,'Vensim Variables'!$A:$A,0))</f>
        <v>g pollutant</v>
      </c>
      <c r="I670" t="str">
        <f t="shared" si="20"/>
        <v>CH4</v>
      </c>
      <c r="J670">
        <f>INDEX(NoSettings!$C:$C,MATCH(EPS!$A670,NoSettings!$A:$A,0))</f>
        <v>0</v>
      </c>
      <c r="K670">
        <f>INDEX(GWP!$C$2:$C$13,MATCH(EPS!I670,GWP!$B$2:$B$13,0))</f>
        <v>28</v>
      </c>
      <c r="L670" s="4">
        <f t="shared" si="21"/>
        <v>0</v>
      </c>
    </row>
    <row r="671" spans="1:12">
      <c r="A671" t="s">
        <v>689</v>
      </c>
      <c r="B671" t="s">
        <v>1</v>
      </c>
      <c r="C671" t="s">
        <v>1717</v>
      </c>
      <c r="D671" t="s">
        <v>1713</v>
      </c>
      <c r="E671" t="s">
        <v>1703</v>
      </c>
      <c r="F671" t="s">
        <v>1751</v>
      </c>
      <c r="H671" t="str">
        <f>INDEX('Vensim Variables'!$B:$B,MATCH(EPS!$B671,'Vensim Variables'!$A:$A,0))</f>
        <v>g pollutant</v>
      </c>
      <c r="I671" t="str">
        <f t="shared" si="20"/>
        <v>CH4</v>
      </c>
      <c r="J671">
        <f>INDEX(NoSettings!$C:$C,MATCH(EPS!$A671,NoSettings!$A:$A,0))</f>
        <v>0</v>
      </c>
      <c r="K671">
        <f>INDEX(GWP!$C$2:$C$13,MATCH(EPS!I671,GWP!$B$2:$B$13,0))</f>
        <v>28</v>
      </c>
      <c r="L671" s="4">
        <f t="shared" si="21"/>
        <v>0</v>
      </c>
    </row>
    <row r="672" spans="1:12">
      <c r="A672" t="s">
        <v>690</v>
      </c>
      <c r="B672" t="s">
        <v>1</v>
      </c>
      <c r="C672" t="s">
        <v>1717</v>
      </c>
      <c r="D672" t="s">
        <v>1713</v>
      </c>
      <c r="E672" t="s">
        <v>1704</v>
      </c>
      <c r="F672" t="s">
        <v>1742</v>
      </c>
      <c r="H672" t="str">
        <f>INDEX('Vensim Variables'!$B:$B,MATCH(EPS!$B672,'Vensim Variables'!$A:$A,0))</f>
        <v>g pollutant</v>
      </c>
      <c r="I672" t="str">
        <f t="shared" si="20"/>
        <v>CH4</v>
      </c>
      <c r="J672">
        <f>INDEX(NoSettings!$C:$C,MATCH(EPS!$A672,NoSettings!$A:$A,0))</f>
        <v>0</v>
      </c>
      <c r="K672">
        <f>INDEX(GWP!$C$2:$C$13,MATCH(EPS!I672,GWP!$B$2:$B$13,0))</f>
        <v>28</v>
      </c>
      <c r="L672" s="4">
        <f t="shared" si="21"/>
        <v>0</v>
      </c>
    </row>
    <row r="673" spans="1:12">
      <c r="A673" t="s">
        <v>691</v>
      </c>
      <c r="B673" t="s">
        <v>1</v>
      </c>
      <c r="C673" t="s">
        <v>1717</v>
      </c>
      <c r="D673" t="s">
        <v>1713</v>
      </c>
      <c r="E673" t="s">
        <v>1704</v>
      </c>
      <c r="F673" t="s">
        <v>1743</v>
      </c>
      <c r="H673" t="str">
        <f>INDEX('Vensim Variables'!$B:$B,MATCH(EPS!$B673,'Vensim Variables'!$A:$A,0))</f>
        <v>g pollutant</v>
      </c>
      <c r="I673" t="str">
        <f t="shared" si="20"/>
        <v>CH4</v>
      </c>
      <c r="J673">
        <f>INDEX(NoSettings!$C:$C,MATCH(EPS!$A673,NoSettings!$A:$A,0))</f>
        <v>0</v>
      </c>
      <c r="K673">
        <f>INDEX(GWP!$C$2:$C$13,MATCH(EPS!I673,GWP!$B$2:$B$13,0))</f>
        <v>28</v>
      </c>
      <c r="L673" s="4">
        <f t="shared" si="21"/>
        <v>0</v>
      </c>
    </row>
    <row r="674" spans="1:12">
      <c r="A674" t="s">
        <v>692</v>
      </c>
      <c r="B674" t="s">
        <v>1</v>
      </c>
      <c r="C674" t="s">
        <v>1717</v>
      </c>
      <c r="D674" t="s">
        <v>1713</v>
      </c>
      <c r="E674" t="s">
        <v>1704</v>
      </c>
      <c r="F674" t="s">
        <v>1744</v>
      </c>
      <c r="H674" t="str">
        <f>INDEX('Vensim Variables'!$B:$B,MATCH(EPS!$B674,'Vensim Variables'!$A:$A,0))</f>
        <v>g pollutant</v>
      </c>
      <c r="I674" t="str">
        <f t="shared" si="20"/>
        <v>CH4</v>
      </c>
      <c r="J674">
        <f>INDEX(NoSettings!$C:$C,MATCH(EPS!$A674,NoSettings!$A:$A,0))</f>
        <v>0</v>
      </c>
      <c r="K674">
        <f>INDEX(GWP!$C$2:$C$13,MATCH(EPS!I674,GWP!$B$2:$B$13,0))</f>
        <v>28</v>
      </c>
      <c r="L674" s="4">
        <f t="shared" si="21"/>
        <v>0</v>
      </c>
    </row>
    <row r="675" spans="1:12">
      <c r="A675" t="s">
        <v>693</v>
      </c>
      <c r="B675" t="s">
        <v>1</v>
      </c>
      <c r="C675" t="s">
        <v>1717</v>
      </c>
      <c r="D675" t="s">
        <v>1713</v>
      </c>
      <c r="E675" t="s">
        <v>1704</v>
      </c>
      <c r="F675" t="s">
        <v>1745</v>
      </c>
      <c r="H675" t="str">
        <f>INDEX('Vensim Variables'!$B:$B,MATCH(EPS!$B675,'Vensim Variables'!$A:$A,0))</f>
        <v>g pollutant</v>
      </c>
      <c r="I675" t="str">
        <f t="shared" si="20"/>
        <v>CH4</v>
      </c>
      <c r="J675">
        <f>INDEX(NoSettings!$C:$C,MATCH(EPS!$A675,NoSettings!$A:$A,0))</f>
        <v>0</v>
      </c>
      <c r="K675">
        <f>INDEX(GWP!$C$2:$C$13,MATCH(EPS!I675,GWP!$B$2:$B$13,0))</f>
        <v>28</v>
      </c>
      <c r="L675" s="4">
        <f t="shared" si="21"/>
        <v>0</v>
      </c>
    </row>
    <row r="676" spans="1:12">
      <c r="A676" t="s">
        <v>694</v>
      </c>
      <c r="B676" t="s">
        <v>1</v>
      </c>
      <c r="C676" t="s">
        <v>1717</v>
      </c>
      <c r="D676" t="s">
        <v>1713</v>
      </c>
      <c r="E676" t="s">
        <v>1704</v>
      </c>
      <c r="F676" t="s">
        <v>1746</v>
      </c>
      <c r="H676" t="str">
        <f>INDEX('Vensim Variables'!$B:$B,MATCH(EPS!$B676,'Vensim Variables'!$A:$A,0))</f>
        <v>g pollutant</v>
      </c>
      <c r="I676" t="str">
        <f t="shared" si="20"/>
        <v>CH4</v>
      </c>
      <c r="J676">
        <f>INDEX(NoSettings!$C:$C,MATCH(EPS!$A676,NoSettings!$A:$A,0))</f>
        <v>0</v>
      </c>
      <c r="K676">
        <f>INDEX(GWP!$C$2:$C$13,MATCH(EPS!I676,GWP!$B$2:$B$13,0))</f>
        <v>28</v>
      </c>
      <c r="L676" s="4">
        <f t="shared" si="21"/>
        <v>0</v>
      </c>
    </row>
    <row r="677" spans="1:12">
      <c r="A677" t="s">
        <v>695</v>
      </c>
      <c r="B677" t="s">
        <v>1</v>
      </c>
      <c r="C677" t="s">
        <v>1717</v>
      </c>
      <c r="D677" t="s">
        <v>1713</v>
      </c>
      <c r="E677" t="s">
        <v>1704</v>
      </c>
      <c r="F677" t="s">
        <v>1747</v>
      </c>
      <c r="H677" t="str">
        <f>INDEX('Vensim Variables'!$B:$B,MATCH(EPS!$B677,'Vensim Variables'!$A:$A,0))</f>
        <v>g pollutant</v>
      </c>
      <c r="I677" t="str">
        <f t="shared" si="20"/>
        <v>CH4</v>
      </c>
      <c r="J677">
        <f>INDEX(NoSettings!$C:$C,MATCH(EPS!$A677,NoSettings!$A:$A,0))</f>
        <v>0</v>
      </c>
      <c r="K677">
        <f>INDEX(GWP!$C$2:$C$13,MATCH(EPS!I677,GWP!$B$2:$B$13,0))</f>
        <v>28</v>
      </c>
      <c r="L677" s="4">
        <f t="shared" si="21"/>
        <v>0</v>
      </c>
    </row>
    <row r="678" spans="1:12">
      <c r="A678" t="s">
        <v>696</v>
      </c>
      <c r="B678" t="s">
        <v>1</v>
      </c>
      <c r="C678" t="s">
        <v>1717</v>
      </c>
      <c r="D678" t="s">
        <v>1713</v>
      </c>
      <c r="E678" t="s">
        <v>1704</v>
      </c>
      <c r="F678" t="s">
        <v>1748</v>
      </c>
      <c r="H678" t="str">
        <f>INDEX('Vensim Variables'!$B:$B,MATCH(EPS!$B678,'Vensim Variables'!$A:$A,0))</f>
        <v>g pollutant</v>
      </c>
      <c r="I678" t="str">
        <f t="shared" si="20"/>
        <v>CH4</v>
      </c>
      <c r="J678">
        <f>INDEX(NoSettings!$C:$C,MATCH(EPS!$A678,NoSettings!$A:$A,0))</f>
        <v>897758000</v>
      </c>
      <c r="K678">
        <f>INDEX(GWP!$C$2:$C$13,MATCH(EPS!I678,GWP!$B$2:$B$13,0))</f>
        <v>28</v>
      </c>
      <c r="L678" s="4">
        <f t="shared" si="21"/>
        <v>2.5137224E-2</v>
      </c>
    </row>
    <row r="679" spans="1:12">
      <c r="A679" t="s">
        <v>697</v>
      </c>
      <c r="B679" t="s">
        <v>1</v>
      </c>
      <c r="C679" t="s">
        <v>1717</v>
      </c>
      <c r="D679" t="s">
        <v>1713</v>
      </c>
      <c r="E679" t="s">
        <v>1704</v>
      </c>
      <c r="F679" t="s">
        <v>1749</v>
      </c>
      <c r="H679" t="str">
        <f>INDEX('Vensim Variables'!$B:$B,MATCH(EPS!$B679,'Vensim Variables'!$A:$A,0))</f>
        <v>g pollutant</v>
      </c>
      <c r="I679" t="str">
        <f t="shared" si="20"/>
        <v>CH4</v>
      </c>
      <c r="J679">
        <f>INDEX(NoSettings!$C:$C,MATCH(EPS!$A679,NoSettings!$A:$A,0))</f>
        <v>0</v>
      </c>
      <c r="K679">
        <f>INDEX(GWP!$C$2:$C$13,MATCH(EPS!I679,GWP!$B$2:$B$13,0))</f>
        <v>28</v>
      </c>
      <c r="L679" s="4">
        <f t="shared" si="21"/>
        <v>0</v>
      </c>
    </row>
    <row r="680" spans="1:12">
      <c r="A680" t="s">
        <v>698</v>
      </c>
      <c r="B680" t="s">
        <v>1</v>
      </c>
      <c r="C680" t="s">
        <v>1717</v>
      </c>
      <c r="D680" t="s">
        <v>1713</v>
      </c>
      <c r="E680" t="s">
        <v>1704</v>
      </c>
      <c r="F680" t="s">
        <v>1750</v>
      </c>
      <c r="H680" t="str">
        <f>INDEX('Vensim Variables'!$B:$B,MATCH(EPS!$B680,'Vensim Variables'!$A:$A,0))</f>
        <v>g pollutant</v>
      </c>
      <c r="I680" t="str">
        <f t="shared" si="20"/>
        <v>CH4</v>
      </c>
      <c r="J680">
        <f>INDEX(NoSettings!$C:$C,MATCH(EPS!$A680,NoSettings!$A:$A,0))</f>
        <v>0</v>
      </c>
      <c r="K680">
        <f>INDEX(GWP!$C$2:$C$13,MATCH(EPS!I680,GWP!$B$2:$B$13,0))</f>
        <v>28</v>
      </c>
      <c r="L680" s="4">
        <f t="shared" si="21"/>
        <v>0</v>
      </c>
    </row>
    <row r="681" spans="1:12">
      <c r="A681" t="s">
        <v>699</v>
      </c>
      <c r="B681" t="s">
        <v>1</v>
      </c>
      <c r="C681" t="s">
        <v>1717</v>
      </c>
      <c r="D681" t="s">
        <v>1713</v>
      </c>
      <c r="E681" t="s">
        <v>1704</v>
      </c>
      <c r="F681" t="s">
        <v>1751</v>
      </c>
      <c r="H681" t="str">
        <f>INDEX('Vensim Variables'!$B:$B,MATCH(EPS!$B681,'Vensim Variables'!$A:$A,0))</f>
        <v>g pollutant</v>
      </c>
      <c r="I681" t="str">
        <f t="shared" si="20"/>
        <v>CH4</v>
      </c>
      <c r="J681">
        <f>INDEX(NoSettings!$C:$C,MATCH(EPS!$A681,NoSettings!$A:$A,0))</f>
        <v>0</v>
      </c>
      <c r="K681">
        <f>INDEX(GWP!$C$2:$C$13,MATCH(EPS!I681,GWP!$B$2:$B$13,0))</f>
        <v>28</v>
      </c>
      <c r="L681" s="4">
        <f t="shared" si="21"/>
        <v>0</v>
      </c>
    </row>
    <row r="682" spans="1:12">
      <c r="A682" t="s">
        <v>700</v>
      </c>
      <c r="B682" t="s">
        <v>1</v>
      </c>
      <c r="C682" t="s">
        <v>1717</v>
      </c>
      <c r="D682" t="s">
        <v>1714</v>
      </c>
      <c r="E682" t="s">
        <v>1703</v>
      </c>
      <c r="F682" t="s">
        <v>1742</v>
      </c>
      <c r="H682" t="str">
        <f>INDEX('Vensim Variables'!$B:$B,MATCH(EPS!$B682,'Vensim Variables'!$A:$A,0))</f>
        <v>g pollutant</v>
      </c>
      <c r="I682" t="str">
        <f t="shared" si="20"/>
        <v>N2O</v>
      </c>
      <c r="J682">
        <f>INDEX(NoSettings!$C:$C,MATCH(EPS!$A682,NoSettings!$A:$A,0))</f>
        <v>0</v>
      </c>
      <c r="K682">
        <f>INDEX(GWP!$C$2:$C$13,MATCH(EPS!I682,GWP!$B$2:$B$13,0))</f>
        <v>265</v>
      </c>
      <c r="L682" s="4">
        <f t="shared" si="21"/>
        <v>0</v>
      </c>
    </row>
    <row r="683" spans="1:12">
      <c r="A683" t="s">
        <v>701</v>
      </c>
      <c r="B683" t="s">
        <v>1</v>
      </c>
      <c r="C683" t="s">
        <v>1717</v>
      </c>
      <c r="D683" t="s">
        <v>1714</v>
      </c>
      <c r="E683" t="s">
        <v>1703</v>
      </c>
      <c r="F683" t="s">
        <v>1743</v>
      </c>
      <c r="H683" t="str">
        <f>INDEX('Vensim Variables'!$B:$B,MATCH(EPS!$B683,'Vensim Variables'!$A:$A,0))</f>
        <v>g pollutant</v>
      </c>
      <c r="I683" t="str">
        <f t="shared" si="20"/>
        <v>N2O</v>
      </c>
      <c r="J683">
        <f>INDEX(NoSettings!$C:$C,MATCH(EPS!$A683,NoSettings!$A:$A,0))</f>
        <v>0</v>
      </c>
      <c r="K683">
        <f>INDEX(GWP!$C$2:$C$13,MATCH(EPS!I683,GWP!$B$2:$B$13,0))</f>
        <v>265</v>
      </c>
      <c r="L683" s="4">
        <f t="shared" si="21"/>
        <v>0</v>
      </c>
    </row>
    <row r="684" spans="1:12">
      <c r="A684" t="s">
        <v>702</v>
      </c>
      <c r="B684" t="s">
        <v>1</v>
      </c>
      <c r="C684" t="s">
        <v>1717</v>
      </c>
      <c r="D684" t="s">
        <v>1714</v>
      </c>
      <c r="E684" t="s">
        <v>1703</v>
      </c>
      <c r="F684" t="s">
        <v>1744</v>
      </c>
      <c r="H684" t="str">
        <f>INDEX('Vensim Variables'!$B:$B,MATCH(EPS!$B684,'Vensim Variables'!$A:$A,0))</f>
        <v>g pollutant</v>
      </c>
      <c r="I684" t="str">
        <f t="shared" si="20"/>
        <v>N2O</v>
      </c>
      <c r="J684">
        <f>INDEX(NoSettings!$C:$C,MATCH(EPS!$A684,NoSettings!$A:$A,0))</f>
        <v>0</v>
      </c>
      <c r="K684">
        <f>INDEX(GWP!$C$2:$C$13,MATCH(EPS!I684,GWP!$B$2:$B$13,0))</f>
        <v>265</v>
      </c>
      <c r="L684" s="4">
        <f t="shared" si="21"/>
        <v>0</v>
      </c>
    </row>
    <row r="685" spans="1:12">
      <c r="A685" t="s">
        <v>703</v>
      </c>
      <c r="B685" t="s">
        <v>1</v>
      </c>
      <c r="C685" t="s">
        <v>1717</v>
      </c>
      <c r="D685" t="s">
        <v>1714</v>
      </c>
      <c r="E685" t="s">
        <v>1703</v>
      </c>
      <c r="F685" t="s">
        <v>1745</v>
      </c>
      <c r="H685" t="str">
        <f>INDEX('Vensim Variables'!$B:$B,MATCH(EPS!$B685,'Vensim Variables'!$A:$A,0))</f>
        <v>g pollutant</v>
      </c>
      <c r="I685" t="str">
        <f t="shared" si="20"/>
        <v>N2O</v>
      </c>
      <c r="J685">
        <f>INDEX(NoSettings!$C:$C,MATCH(EPS!$A685,NoSettings!$A:$A,0))</f>
        <v>0</v>
      </c>
      <c r="K685">
        <f>INDEX(GWP!$C$2:$C$13,MATCH(EPS!I685,GWP!$B$2:$B$13,0))</f>
        <v>265</v>
      </c>
      <c r="L685" s="4">
        <f t="shared" si="21"/>
        <v>0</v>
      </c>
    </row>
    <row r="686" spans="1:12">
      <c r="A686" t="s">
        <v>704</v>
      </c>
      <c r="B686" t="s">
        <v>1</v>
      </c>
      <c r="C686" t="s">
        <v>1717</v>
      </c>
      <c r="D686" t="s">
        <v>1714</v>
      </c>
      <c r="E686" t="s">
        <v>1703</v>
      </c>
      <c r="F686" t="s">
        <v>1746</v>
      </c>
      <c r="H686" t="str">
        <f>INDEX('Vensim Variables'!$B:$B,MATCH(EPS!$B686,'Vensim Variables'!$A:$A,0))</f>
        <v>g pollutant</v>
      </c>
      <c r="I686" t="str">
        <f t="shared" si="20"/>
        <v>N2O</v>
      </c>
      <c r="J686">
        <f>INDEX(NoSettings!$C:$C,MATCH(EPS!$A686,NoSettings!$A:$A,0))</f>
        <v>0</v>
      </c>
      <c r="K686">
        <f>INDEX(GWP!$C$2:$C$13,MATCH(EPS!I686,GWP!$B$2:$B$13,0))</f>
        <v>265</v>
      </c>
      <c r="L686" s="4">
        <f t="shared" si="21"/>
        <v>0</v>
      </c>
    </row>
    <row r="687" spans="1:12">
      <c r="A687" t="s">
        <v>705</v>
      </c>
      <c r="B687" t="s">
        <v>1</v>
      </c>
      <c r="C687" t="s">
        <v>1717</v>
      </c>
      <c r="D687" t="s">
        <v>1714</v>
      </c>
      <c r="E687" t="s">
        <v>1703</v>
      </c>
      <c r="F687" t="s">
        <v>1747</v>
      </c>
      <c r="H687" t="str">
        <f>INDEX('Vensim Variables'!$B:$B,MATCH(EPS!$B687,'Vensim Variables'!$A:$A,0))</f>
        <v>g pollutant</v>
      </c>
      <c r="I687" t="str">
        <f t="shared" si="20"/>
        <v>N2O</v>
      </c>
      <c r="J687">
        <f>INDEX(NoSettings!$C:$C,MATCH(EPS!$A687,NoSettings!$A:$A,0))</f>
        <v>0</v>
      </c>
      <c r="K687">
        <f>INDEX(GWP!$C$2:$C$13,MATCH(EPS!I687,GWP!$B$2:$B$13,0))</f>
        <v>265</v>
      </c>
      <c r="L687" s="4">
        <f t="shared" si="21"/>
        <v>0</v>
      </c>
    </row>
    <row r="688" spans="1:12">
      <c r="A688" t="s">
        <v>706</v>
      </c>
      <c r="B688" t="s">
        <v>1</v>
      </c>
      <c r="C688" t="s">
        <v>1717</v>
      </c>
      <c r="D688" t="s">
        <v>1714</v>
      </c>
      <c r="E688" t="s">
        <v>1703</v>
      </c>
      <c r="F688" t="s">
        <v>1748</v>
      </c>
      <c r="H688" t="str">
        <f>INDEX('Vensim Variables'!$B:$B,MATCH(EPS!$B688,'Vensim Variables'!$A:$A,0))</f>
        <v>g pollutant</v>
      </c>
      <c r="I688" t="str">
        <f t="shared" si="20"/>
        <v>N2O</v>
      </c>
      <c r="J688">
        <f>INDEX(NoSettings!$C:$C,MATCH(EPS!$A688,NoSettings!$A:$A,0))</f>
        <v>4329690000</v>
      </c>
      <c r="K688">
        <f>INDEX(GWP!$C$2:$C$13,MATCH(EPS!I688,GWP!$B$2:$B$13,0))</f>
        <v>265</v>
      </c>
      <c r="L688" s="4">
        <f t="shared" si="21"/>
        <v>1.14736785</v>
      </c>
    </row>
    <row r="689" spans="1:12">
      <c r="A689" t="s">
        <v>707</v>
      </c>
      <c r="B689" t="s">
        <v>1</v>
      </c>
      <c r="C689" t="s">
        <v>1717</v>
      </c>
      <c r="D689" t="s">
        <v>1714</v>
      </c>
      <c r="E689" t="s">
        <v>1703</v>
      </c>
      <c r="F689" t="s">
        <v>1749</v>
      </c>
      <c r="H689" t="str">
        <f>INDEX('Vensim Variables'!$B:$B,MATCH(EPS!$B689,'Vensim Variables'!$A:$A,0))</f>
        <v>g pollutant</v>
      </c>
      <c r="I689" t="str">
        <f t="shared" si="20"/>
        <v>N2O</v>
      </c>
      <c r="J689">
        <f>INDEX(NoSettings!$C:$C,MATCH(EPS!$A689,NoSettings!$A:$A,0))</f>
        <v>0</v>
      </c>
      <c r="K689">
        <f>INDEX(GWP!$C$2:$C$13,MATCH(EPS!I689,GWP!$B$2:$B$13,0))</f>
        <v>265</v>
      </c>
      <c r="L689" s="4">
        <f t="shared" si="21"/>
        <v>0</v>
      </c>
    </row>
    <row r="690" spans="1:12">
      <c r="A690" t="s">
        <v>708</v>
      </c>
      <c r="B690" t="s">
        <v>1</v>
      </c>
      <c r="C690" t="s">
        <v>1717</v>
      </c>
      <c r="D690" t="s">
        <v>1714</v>
      </c>
      <c r="E690" t="s">
        <v>1703</v>
      </c>
      <c r="F690" t="s">
        <v>1750</v>
      </c>
      <c r="H690" t="str">
        <f>INDEX('Vensim Variables'!$B:$B,MATCH(EPS!$B690,'Vensim Variables'!$A:$A,0))</f>
        <v>g pollutant</v>
      </c>
      <c r="I690" t="str">
        <f t="shared" si="20"/>
        <v>N2O</v>
      </c>
      <c r="J690">
        <f>INDEX(NoSettings!$C:$C,MATCH(EPS!$A690,NoSettings!$A:$A,0))</f>
        <v>0</v>
      </c>
      <c r="K690">
        <f>INDEX(GWP!$C$2:$C$13,MATCH(EPS!I690,GWP!$B$2:$B$13,0))</f>
        <v>265</v>
      </c>
      <c r="L690" s="4">
        <f t="shared" si="21"/>
        <v>0</v>
      </c>
    </row>
    <row r="691" spans="1:12">
      <c r="A691" t="s">
        <v>709</v>
      </c>
      <c r="B691" t="s">
        <v>1</v>
      </c>
      <c r="C691" t="s">
        <v>1717</v>
      </c>
      <c r="D691" t="s">
        <v>1714</v>
      </c>
      <c r="E691" t="s">
        <v>1703</v>
      </c>
      <c r="F691" t="s">
        <v>1751</v>
      </c>
      <c r="H691" t="str">
        <f>INDEX('Vensim Variables'!$B:$B,MATCH(EPS!$B691,'Vensim Variables'!$A:$A,0))</f>
        <v>g pollutant</v>
      </c>
      <c r="I691" t="str">
        <f t="shared" si="20"/>
        <v>N2O</v>
      </c>
      <c r="J691">
        <f>INDEX(NoSettings!$C:$C,MATCH(EPS!$A691,NoSettings!$A:$A,0))</f>
        <v>0</v>
      </c>
      <c r="K691">
        <f>INDEX(GWP!$C$2:$C$13,MATCH(EPS!I691,GWP!$B$2:$B$13,0))</f>
        <v>265</v>
      </c>
      <c r="L691" s="4">
        <f t="shared" si="21"/>
        <v>0</v>
      </c>
    </row>
    <row r="692" spans="1:12">
      <c r="A692" t="s">
        <v>710</v>
      </c>
      <c r="B692" t="s">
        <v>1</v>
      </c>
      <c r="C692" t="s">
        <v>1717</v>
      </c>
      <c r="D692" t="s">
        <v>1714</v>
      </c>
      <c r="E692" t="s">
        <v>1704</v>
      </c>
      <c r="F692" t="s">
        <v>1742</v>
      </c>
      <c r="H692" t="str">
        <f>INDEX('Vensim Variables'!$B:$B,MATCH(EPS!$B692,'Vensim Variables'!$A:$A,0))</f>
        <v>g pollutant</v>
      </c>
      <c r="I692" t="str">
        <f t="shared" si="20"/>
        <v>N2O</v>
      </c>
      <c r="J692">
        <f>INDEX(NoSettings!$C:$C,MATCH(EPS!$A692,NoSettings!$A:$A,0))</f>
        <v>0</v>
      </c>
      <c r="K692">
        <f>INDEX(GWP!$C$2:$C$13,MATCH(EPS!I692,GWP!$B$2:$B$13,0))</f>
        <v>265</v>
      </c>
      <c r="L692" s="4">
        <f t="shared" si="21"/>
        <v>0</v>
      </c>
    </row>
    <row r="693" spans="1:12">
      <c r="A693" t="s">
        <v>711</v>
      </c>
      <c r="B693" t="s">
        <v>1</v>
      </c>
      <c r="C693" t="s">
        <v>1717</v>
      </c>
      <c r="D693" t="s">
        <v>1714</v>
      </c>
      <c r="E693" t="s">
        <v>1704</v>
      </c>
      <c r="F693" t="s">
        <v>1743</v>
      </c>
      <c r="H693" t="str">
        <f>INDEX('Vensim Variables'!$B:$B,MATCH(EPS!$B693,'Vensim Variables'!$A:$A,0))</f>
        <v>g pollutant</v>
      </c>
      <c r="I693" t="str">
        <f t="shared" si="20"/>
        <v>N2O</v>
      </c>
      <c r="J693">
        <f>INDEX(NoSettings!$C:$C,MATCH(EPS!$A693,NoSettings!$A:$A,0))</f>
        <v>0</v>
      </c>
      <c r="K693">
        <f>INDEX(GWP!$C$2:$C$13,MATCH(EPS!I693,GWP!$B$2:$B$13,0))</f>
        <v>265</v>
      </c>
      <c r="L693" s="4">
        <f t="shared" si="21"/>
        <v>0</v>
      </c>
    </row>
    <row r="694" spans="1:12">
      <c r="A694" t="s">
        <v>712</v>
      </c>
      <c r="B694" t="s">
        <v>1</v>
      </c>
      <c r="C694" t="s">
        <v>1717</v>
      </c>
      <c r="D694" t="s">
        <v>1714</v>
      </c>
      <c r="E694" t="s">
        <v>1704</v>
      </c>
      <c r="F694" t="s">
        <v>1744</v>
      </c>
      <c r="H694" t="str">
        <f>INDEX('Vensim Variables'!$B:$B,MATCH(EPS!$B694,'Vensim Variables'!$A:$A,0))</f>
        <v>g pollutant</v>
      </c>
      <c r="I694" t="str">
        <f t="shared" si="20"/>
        <v>N2O</v>
      </c>
      <c r="J694">
        <f>INDEX(NoSettings!$C:$C,MATCH(EPS!$A694,NoSettings!$A:$A,0))</f>
        <v>0</v>
      </c>
      <c r="K694">
        <f>INDEX(GWP!$C$2:$C$13,MATCH(EPS!I694,GWP!$B$2:$B$13,0))</f>
        <v>265</v>
      </c>
      <c r="L694" s="4">
        <f t="shared" si="21"/>
        <v>0</v>
      </c>
    </row>
    <row r="695" spans="1:12">
      <c r="A695" t="s">
        <v>713</v>
      </c>
      <c r="B695" t="s">
        <v>1</v>
      </c>
      <c r="C695" t="s">
        <v>1717</v>
      </c>
      <c r="D695" t="s">
        <v>1714</v>
      </c>
      <c r="E695" t="s">
        <v>1704</v>
      </c>
      <c r="F695" t="s">
        <v>1745</v>
      </c>
      <c r="H695" t="str">
        <f>INDEX('Vensim Variables'!$B:$B,MATCH(EPS!$B695,'Vensim Variables'!$A:$A,0))</f>
        <v>g pollutant</v>
      </c>
      <c r="I695" t="str">
        <f t="shared" si="20"/>
        <v>N2O</v>
      </c>
      <c r="J695">
        <f>INDEX(NoSettings!$C:$C,MATCH(EPS!$A695,NoSettings!$A:$A,0))</f>
        <v>0</v>
      </c>
      <c r="K695">
        <f>INDEX(GWP!$C$2:$C$13,MATCH(EPS!I695,GWP!$B$2:$B$13,0))</f>
        <v>265</v>
      </c>
      <c r="L695" s="4">
        <f t="shared" si="21"/>
        <v>0</v>
      </c>
    </row>
    <row r="696" spans="1:12">
      <c r="A696" t="s">
        <v>714</v>
      </c>
      <c r="B696" t="s">
        <v>1</v>
      </c>
      <c r="C696" t="s">
        <v>1717</v>
      </c>
      <c r="D696" t="s">
        <v>1714</v>
      </c>
      <c r="E696" t="s">
        <v>1704</v>
      </c>
      <c r="F696" t="s">
        <v>1746</v>
      </c>
      <c r="H696" t="str">
        <f>INDEX('Vensim Variables'!$B:$B,MATCH(EPS!$B696,'Vensim Variables'!$A:$A,0))</f>
        <v>g pollutant</v>
      </c>
      <c r="I696" t="str">
        <f t="shared" si="20"/>
        <v>N2O</v>
      </c>
      <c r="J696">
        <f>INDEX(NoSettings!$C:$C,MATCH(EPS!$A696,NoSettings!$A:$A,0))</f>
        <v>0</v>
      </c>
      <c r="K696">
        <f>INDEX(GWP!$C$2:$C$13,MATCH(EPS!I696,GWP!$B$2:$B$13,0))</f>
        <v>265</v>
      </c>
      <c r="L696" s="4">
        <f t="shared" si="21"/>
        <v>0</v>
      </c>
    </row>
    <row r="697" spans="1:12">
      <c r="A697" t="s">
        <v>715</v>
      </c>
      <c r="B697" t="s">
        <v>1</v>
      </c>
      <c r="C697" t="s">
        <v>1717</v>
      </c>
      <c r="D697" t="s">
        <v>1714</v>
      </c>
      <c r="E697" t="s">
        <v>1704</v>
      </c>
      <c r="F697" t="s">
        <v>1747</v>
      </c>
      <c r="H697" t="str">
        <f>INDEX('Vensim Variables'!$B:$B,MATCH(EPS!$B697,'Vensim Variables'!$A:$A,0))</f>
        <v>g pollutant</v>
      </c>
      <c r="I697" t="str">
        <f t="shared" si="20"/>
        <v>N2O</v>
      </c>
      <c r="J697">
        <f>INDEX(NoSettings!$C:$C,MATCH(EPS!$A697,NoSettings!$A:$A,0))</f>
        <v>0</v>
      </c>
      <c r="K697">
        <f>INDEX(GWP!$C$2:$C$13,MATCH(EPS!I697,GWP!$B$2:$B$13,0))</f>
        <v>265</v>
      </c>
      <c r="L697" s="4">
        <f t="shared" si="21"/>
        <v>0</v>
      </c>
    </row>
    <row r="698" spans="1:12">
      <c r="A698" t="s">
        <v>716</v>
      </c>
      <c r="B698" t="s">
        <v>1</v>
      </c>
      <c r="C698" t="s">
        <v>1717</v>
      </c>
      <c r="D698" t="s">
        <v>1714</v>
      </c>
      <c r="E698" t="s">
        <v>1704</v>
      </c>
      <c r="F698" t="s">
        <v>1748</v>
      </c>
      <c r="H698" t="str">
        <f>INDEX('Vensim Variables'!$B:$B,MATCH(EPS!$B698,'Vensim Variables'!$A:$A,0))</f>
        <v>g pollutant</v>
      </c>
      <c r="I698" t="str">
        <f t="shared" si="20"/>
        <v>N2O</v>
      </c>
      <c r="J698">
        <f>INDEX(NoSettings!$C:$C,MATCH(EPS!$A698,NoSettings!$A:$A,0))</f>
        <v>702046000</v>
      </c>
      <c r="K698">
        <f>INDEX(GWP!$C$2:$C$13,MATCH(EPS!I698,GWP!$B$2:$B$13,0))</f>
        <v>265</v>
      </c>
      <c r="L698" s="4">
        <f t="shared" si="21"/>
        <v>0.18604219</v>
      </c>
    </row>
    <row r="699" spans="1:12">
      <c r="A699" t="s">
        <v>717</v>
      </c>
      <c r="B699" t="s">
        <v>1</v>
      </c>
      <c r="C699" t="s">
        <v>1717</v>
      </c>
      <c r="D699" t="s">
        <v>1714</v>
      </c>
      <c r="E699" t="s">
        <v>1704</v>
      </c>
      <c r="F699" t="s">
        <v>1749</v>
      </c>
      <c r="H699" t="str">
        <f>INDEX('Vensim Variables'!$B:$B,MATCH(EPS!$B699,'Vensim Variables'!$A:$A,0))</f>
        <v>g pollutant</v>
      </c>
      <c r="I699" t="str">
        <f t="shared" si="20"/>
        <v>N2O</v>
      </c>
      <c r="J699">
        <f>INDEX(NoSettings!$C:$C,MATCH(EPS!$A699,NoSettings!$A:$A,0))</f>
        <v>0</v>
      </c>
      <c r="K699">
        <f>INDEX(GWP!$C$2:$C$13,MATCH(EPS!I699,GWP!$B$2:$B$13,0))</f>
        <v>265</v>
      </c>
      <c r="L699" s="4">
        <f t="shared" si="21"/>
        <v>0</v>
      </c>
    </row>
    <row r="700" spans="1:12">
      <c r="A700" t="s">
        <v>718</v>
      </c>
      <c r="B700" t="s">
        <v>1</v>
      </c>
      <c r="C700" t="s">
        <v>1717</v>
      </c>
      <c r="D700" t="s">
        <v>1714</v>
      </c>
      <c r="E700" t="s">
        <v>1704</v>
      </c>
      <c r="F700" t="s">
        <v>1750</v>
      </c>
      <c r="H700" t="str">
        <f>INDEX('Vensim Variables'!$B:$B,MATCH(EPS!$B700,'Vensim Variables'!$A:$A,0))</f>
        <v>g pollutant</v>
      </c>
      <c r="I700" t="str">
        <f t="shared" si="20"/>
        <v>N2O</v>
      </c>
      <c r="J700">
        <f>INDEX(NoSettings!$C:$C,MATCH(EPS!$A700,NoSettings!$A:$A,0))</f>
        <v>0</v>
      </c>
      <c r="K700">
        <f>INDEX(GWP!$C$2:$C$13,MATCH(EPS!I700,GWP!$B$2:$B$13,0))</f>
        <v>265</v>
      </c>
      <c r="L700" s="4">
        <f t="shared" si="21"/>
        <v>0</v>
      </c>
    </row>
    <row r="701" spans="1:12">
      <c r="A701" t="s">
        <v>719</v>
      </c>
      <c r="B701" t="s">
        <v>1</v>
      </c>
      <c r="C701" t="s">
        <v>1717</v>
      </c>
      <c r="D701" t="s">
        <v>1714</v>
      </c>
      <c r="E701" t="s">
        <v>1704</v>
      </c>
      <c r="F701" t="s">
        <v>1751</v>
      </c>
      <c r="H701" t="str">
        <f>INDEX('Vensim Variables'!$B:$B,MATCH(EPS!$B701,'Vensim Variables'!$A:$A,0))</f>
        <v>g pollutant</v>
      </c>
      <c r="I701" t="str">
        <f t="shared" si="20"/>
        <v>N2O</v>
      </c>
      <c r="J701">
        <f>INDEX(NoSettings!$C:$C,MATCH(EPS!$A701,NoSettings!$A:$A,0))</f>
        <v>0</v>
      </c>
      <c r="K701">
        <f>INDEX(GWP!$C$2:$C$13,MATCH(EPS!I701,GWP!$B$2:$B$13,0))</f>
        <v>265</v>
      </c>
      <c r="L701" s="4">
        <f t="shared" si="21"/>
        <v>0</v>
      </c>
    </row>
    <row r="702" spans="1:12">
      <c r="A702" t="s">
        <v>720</v>
      </c>
      <c r="B702" t="s">
        <v>1</v>
      </c>
      <c r="C702" t="s">
        <v>1717</v>
      </c>
      <c r="D702" t="s">
        <v>1715</v>
      </c>
      <c r="E702" t="s">
        <v>1703</v>
      </c>
      <c r="F702" t="s">
        <v>1742</v>
      </c>
      <c r="H702" t="str">
        <f>INDEX('Vensim Variables'!$B:$B,MATCH(EPS!$B702,'Vensim Variables'!$A:$A,0))</f>
        <v>g pollutant</v>
      </c>
      <c r="I702" t="str">
        <f t="shared" si="20"/>
        <v>F gases</v>
      </c>
      <c r="J702">
        <f>INDEX(NoSettings!$C:$C,MATCH(EPS!$A702,NoSettings!$A:$A,0))</f>
        <v>0</v>
      </c>
      <c r="K702">
        <f>INDEX(GWP!$C$2:$C$13,MATCH(EPS!I702,GWP!$B$2:$B$13,0))</f>
        <v>1</v>
      </c>
      <c r="L702" s="4">
        <f t="shared" si="21"/>
        <v>0</v>
      </c>
    </row>
    <row r="703" spans="1:12">
      <c r="A703" t="s">
        <v>721</v>
      </c>
      <c r="B703" t="s">
        <v>1</v>
      </c>
      <c r="C703" t="s">
        <v>1717</v>
      </c>
      <c r="D703" t="s">
        <v>1715</v>
      </c>
      <c r="E703" t="s">
        <v>1703</v>
      </c>
      <c r="F703" t="s">
        <v>1743</v>
      </c>
      <c r="H703" t="str">
        <f>INDEX('Vensim Variables'!$B:$B,MATCH(EPS!$B703,'Vensim Variables'!$A:$A,0))</f>
        <v>g pollutant</v>
      </c>
      <c r="I703" t="str">
        <f t="shared" si="20"/>
        <v>F gases</v>
      </c>
      <c r="J703">
        <f>INDEX(NoSettings!$C:$C,MATCH(EPS!$A703,NoSettings!$A:$A,0))</f>
        <v>0</v>
      </c>
      <c r="K703">
        <f>INDEX(GWP!$C$2:$C$13,MATCH(EPS!I703,GWP!$B$2:$B$13,0))</f>
        <v>1</v>
      </c>
      <c r="L703" s="4">
        <f t="shared" si="21"/>
        <v>0</v>
      </c>
    </row>
    <row r="704" spans="1:12">
      <c r="A704" t="s">
        <v>722</v>
      </c>
      <c r="B704" t="s">
        <v>1</v>
      </c>
      <c r="C704" t="s">
        <v>1717</v>
      </c>
      <c r="D704" t="s">
        <v>1715</v>
      </c>
      <c r="E704" t="s">
        <v>1703</v>
      </c>
      <c r="F704" t="s">
        <v>1744</v>
      </c>
      <c r="H704" t="str">
        <f>INDEX('Vensim Variables'!$B:$B,MATCH(EPS!$B704,'Vensim Variables'!$A:$A,0))</f>
        <v>g pollutant</v>
      </c>
      <c r="I704" t="str">
        <f t="shared" si="20"/>
        <v>F gases</v>
      </c>
      <c r="J704">
        <f>INDEX(NoSettings!$C:$C,MATCH(EPS!$A704,NoSettings!$A:$A,0))</f>
        <v>0</v>
      </c>
      <c r="K704">
        <f>INDEX(GWP!$C$2:$C$13,MATCH(EPS!I704,GWP!$B$2:$B$13,0))</f>
        <v>1</v>
      </c>
      <c r="L704" s="4">
        <f t="shared" si="21"/>
        <v>0</v>
      </c>
    </row>
    <row r="705" spans="1:12">
      <c r="A705" t="s">
        <v>723</v>
      </c>
      <c r="B705" t="s">
        <v>1</v>
      </c>
      <c r="C705" t="s">
        <v>1717</v>
      </c>
      <c r="D705" t="s">
        <v>1715</v>
      </c>
      <c r="E705" t="s">
        <v>1703</v>
      </c>
      <c r="F705" t="s">
        <v>1745</v>
      </c>
      <c r="H705" t="str">
        <f>INDEX('Vensim Variables'!$B:$B,MATCH(EPS!$B705,'Vensim Variables'!$A:$A,0))</f>
        <v>g pollutant</v>
      </c>
      <c r="I705" t="str">
        <f t="shared" si="20"/>
        <v>F gases</v>
      </c>
      <c r="J705">
        <f>INDEX(NoSettings!$C:$C,MATCH(EPS!$A705,NoSettings!$A:$A,0))</f>
        <v>0</v>
      </c>
      <c r="K705">
        <f>INDEX(GWP!$C$2:$C$13,MATCH(EPS!I705,GWP!$B$2:$B$13,0))</f>
        <v>1</v>
      </c>
      <c r="L705" s="4">
        <f t="shared" si="21"/>
        <v>0</v>
      </c>
    </row>
    <row r="706" spans="1:12">
      <c r="A706" t="s">
        <v>724</v>
      </c>
      <c r="B706" t="s">
        <v>1</v>
      </c>
      <c r="C706" t="s">
        <v>1717</v>
      </c>
      <c r="D706" t="s">
        <v>1715</v>
      </c>
      <c r="E706" t="s">
        <v>1703</v>
      </c>
      <c r="F706" t="s">
        <v>1746</v>
      </c>
      <c r="H706" t="str">
        <f>INDEX('Vensim Variables'!$B:$B,MATCH(EPS!$B706,'Vensim Variables'!$A:$A,0))</f>
        <v>g pollutant</v>
      </c>
      <c r="I706" t="str">
        <f t="shared" si="20"/>
        <v>F gases</v>
      </c>
      <c r="J706">
        <f>INDEX(NoSettings!$C:$C,MATCH(EPS!$A706,NoSettings!$A:$A,0))</f>
        <v>0</v>
      </c>
      <c r="K706">
        <f>INDEX(GWP!$C$2:$C$13,MATCH(EPS!I706,GWP!$B$2:$B$13,0))</f>
        <v>1</v>
      </c>
      <c r="L706" s="4">
        <f t="shared" si="21"/>
        <v>0</v>
      </c>
    </row>
    <row r="707" spans="1:12">
      <c r="A707" t="s">
        <v>725</v>
      </c>
      <c r="B707" t="s">
        <v>1</v>
      </c>
      <c r="C707" t="s">
        <v>1717</v>
      </c>
      <c r="D707" t="s">
        <v>1715</v>
      </c>
      <c r="E707" t="s">
        <v>1703</v>
      </c>
      <c r="F707" t="s">
        <v>1747</v>
      </c>
      <c r="H707" t="str">
        <f>INDEX('Vensim Variables'!$B:$B,MATCH(EPS!$B707,'Vensim Variables'!$A:$A,0))</f>
        <v>g pollutant</v>
      </c>
      <c r="I707" t="str">
        <f t="shared" ref="I707:I770" si="22">IF(OR(C707="CO2",C707="CH4",C707="N2O",C707="F gases",C707="VOC",C707="CO",C707="NOx",C707="PM10",C707="PM25",C707="SOx",C707="BC",C707="OC"),C707,IF(OR(D707="CO2",D707="CH4",D707="N2O",D707="F gases",D707="VOC",D707="CO",D707="NOx",D707="PM10",D707="PM25",D707="SOx",D707="BC",D707="OC"),D707,IF(OR(E707="CO2",E707="CH4",E707="N2O",E707="F gases",E707="VOC",E707="CO",E707="NOx",E707="PM10",E707="PM25",E707="SOx",E707="BC",E707="OC"),E707,"NA")))</f>
        <v>F gases</v>
      </c>
      <c r="J707">
        <f>INDEX(NoSettings!$C:$C,MATCH(EPS!$A707,NoSettings!$A:$A,0))</f>
        <v>0</v>
      </c>
      <c r="K707">
        <f>INDEX(GWP!$C$2:$C$13,MATCH(EPS!I707,GWP!$B$2:$B$13,0))</f>
        <v>1</v>
      </c>
      <c r="L707" s="4">
        <f t="shared" ref="L707:L770" si="23">IF(H707="g pollutant",K707*J707/10^12,IF(H707="MMTCO2e",J707,IF(H707="MWh",J707,0)))</f>
        <v>0</v>
      </c>
    </row>
    <row r="708" spans="1:12">
      <c r="A708" t="s">
        <v>726</v>
      </c>
      <c r="B708" t="s">
        <v>1</v>
      </c>
      <c r="C708" t="s">
        <v>1717</v>
      </c>
      <c r="D708" t="s">
        <v>1715</v>
      </c>
      <c r="E708" t="s">
        <v>1703</v>
      </c>
      <c r="F708" t="s">
        <v>1748</v>
      </c>
      <c r="H708" t="str">
        <f>INDEX('Vensim Variables'!$B:$B,MATCH(EPS!$B708,'Vensim Variables'!$A:$A,0))</f>
        <v>g pollutant</v>
      </c>
      <c r="I708" t="str">
        <f t="shared" si="22"/>
        <v>F gases</v>
      </c>
      <c r="J708">
        <f>INDEX(NoSettings!$C:$C,MATCH(EPS!$A708,NoSettings!$A:$A,0))</f>
        <v>0</v>
      </c>
      <c r="K708">
        <f>INDEX(GWP!$C$2:$C$13,MATCH(EPS!I708,GWP!$B$2:$B$13,0))</f>
        <v>1</v>
      </c>
      <c r="L708" s="4">
        <f t="shared" si="23"/>
        <v>0</v>
      </c>
    </row>
    <row r="709" spans="1:12">
      <c r="A709" t="s">
        <v>727</v>
      </c>
      <c r="B709" t="s">
        <v>1</v>
      </c>
      <c r="C709" t="s">
        <v>1717</v>
      </c>
      <c r="D709" t="s">
        <v>1715</v>
      </c>
      <c r="E709" t="s">
        <v>1703</v>
      </c>
      <c r="F709" t="s">
        <v>1749</v>
      </c>
      <c r="H709" t="str">
        <f>INDEX('Vensim Variables'!$B:$B,MATCH(EPS!$B709,'Vensim Variables'!$A:$A,0))</f>
        <v>g pollutant</v>
      </c>
      <c r="I709" t="str">
        <f t="shared" si="22"/>
        <v>F gases</v>
      </c>
      <c r="J709">
        <f>INDEX(NoSettings!$C:$C,MATCH(EPS!$A709,NoSettings!$A:$A,0))</f>
        <v>0</v>
      </c>
      <c r="K709">
        <f>INDEX(GWP!$C$2:$C$13,MATCH(EPS!I709,GWP!$B$2:$B$13,0))</f>
        <v>1</v>
      </c>
      <c r="L709" s="4">
        <f t="shared" si="23"/>
        <v>0</v>
      </c>
    </row>
    <row r="710" spans="1:12">
      <c r="A710" t="s">
        <v>728</v>
      </c>
      <c r="B710" t="s">
        <v>1</v>
      </c>
      <c r="C710" t="s">
        <v>1717</v>
      </c>
      <c r="D710" t="s">
        <v>1715</v>
      </c>
      <c r="E710" t="s">
        <v>1703</v>
      </c>
      <c r="F710" t="s">
        <v>1750</v>
      </c>
      <c r="H710" t="str">
        <f>INDEX('Vensim Variables'!$B:$B,MATCH(EPS!$B710,'Vensim Variables'!$A:$A,0))</f>
        <v>g pollutant</v>
      </c>
      <c r="I710" t="str">
        <f t="shared" si="22"/>
        <v>F gases</v>
      </c>
      <c r="J710">
        <f>INDEX(NoSettings!$C:$C,MATCH(EPS!$A710,NoSettings!$A:$A,0))</f>
        <v>0</v>
      </c>
      <c r="K710">
        <f>INDEX(GWP!$C$2:$C$13,MATCH(EPS!I710,GWP!$B$2:$B$13,0))</f>
        <v>1</v>
      </c>
      <c r="L710" s="4">
        <f t="shared" si="23"/>
        <v>0</v>
      </c>
    </row>
    <row r="711" spans="1:12">
      <c r="A711" t="s">
        <v>729</v>
      </c>
      <c r="B711" t="s">
        <v>1</v>
      </c>
      <c r="C711" t="s">
        <v>1717</v>
      </c>
      <c r="D711" t="s">
        <v>1715</v>
      </c>
      <c r="E711" t="s">
        <v>1703</v>
      </c>
      <c r="F711" t="s">
        <v>1751</v>
      </c>
      <c r="H711" t="str">
        <f>INDEX('Vensim Variables'!$B:$B,MATCH(EPS!$B711,'Vensim Variables'!$A:$A,0))</f>
        <v>g pollutant</v>
      </c>
      <c r="I711" t="str">
        <f t="shared" si="22"/>
        <v>F gases</v>
      </c>
      <c r="J711">
        <f>INDEX(NoSettings!$C:$C,MATCH(EPS!$A711,NoSettings!$A:$A,0))</f>
        <v>0</v>
      </c>
      <c r="K711">
        <f>INDEX(GWP!$C$2:$C$13,MATCH(EPS!I711,GWP!$B$2:$B$13,0))</f>
        <v>1</v>
      </c>
      <c r="L711" s="4">
        <f t="shared" si="23"/>
        <v>0</v>
      </c>
    </row>
    <row r="712" spans="1:12">
      <c r="A712" t="s">
        <v>730</v>
      </c>
      <c r="B712" t="s">
        <v>1</v>
      </c>
      <c r="C712" t="s">
        <v>1717</v>
      </c>
      <c r="D712" t="s">
        <v>1715</v>
      </c>
      <c r="E712" t="s">
        <v>1704</v>
      </c>
      <c r="F712" t="s">
        <v>1742</v>
      </c>
      <c r="H712" t="str">
        <f>INDEX('Vensim Variables'!$B:$B,MATCH(EPS!$B712,'Vensim Variables'!$A:$A,0))</f>
        <v>g pollutant</v>
      </c>
      <c r="I712" t="str">
        <f t="shared" si="22"/>
        <v>F gases</v>
      </c>
      <c r="J712">
        <f>INDEX(NoSettings!$C:$C,MATCH(EPS!$A712,NoSettings!$A:$A,0))</f>
        <v>0</v>
      </c>
      <c r="K712">
        <f>INDEX(GWP!$C$2:$C$13,MATCH(EPS!I712,GWP!$B$2:$B$13,0))</f>
        <v>1</v>
      </c>
      <c r="L712" s="4">
        <f t="shared" si="23"/>
        <v>0</v>
      </c>
    </row>
    <row r="713" spans="1:12">
      <c r="A713" t="s">
        <v>731</v>
      </c>
      <c r="B713" t="s">
        <v>1</v>
      </c>
      <c r="C713" t="s">
        <v>1717</v>
      </c>
      <c r="D713" t="s">
        <v>1715</v>
      </c>
      <c r="E713" t="s">
        <v>1704</v>
      </c>
      <c r="F713" t="s">
        <v>1743</v>
      </c>
      <c r="H713" t="str">
        <f>INDEX('Vensim Variables'!$B:$B,MATCH(EPS!$B713,'Vensim Variables'!$A:$A,0))</f>
        <v>g pollutant</v>
      </c>
      <c r="I713" t="str">
        <f t="shared" si="22"/>
        <v>F gases</v>
      </c>
      <c r="J713">
        <f>INDEX(NoSettings!$C:$C,MATCH(EPS!$A713,NoSettings!$A:$A,0))</f>
        <v>0</v>
      </c>
      <c r="K713">
        <f>INDEX(GWP!$C$2:$C$13,MATCH(EPS!I713,GWP!$B$2:$B$13,0))</f>
        <v>1</v>
      </c>
      <c r="L713" s="4">
        <f t="shared" si="23"/>
        <v>0</v>
      </c>
    </row>
    <row r="714" spans="1:12">
      <c r="A714" t="s">
        <v>732</v>
      </c>
      <c r="B714" t="s">
        <v>1</v>
      </c>
      <c r="C714" t="s">
        <v>1717</v>
      </c>
      <c r="D714" t="s">
        <v>1715</v>
      </c>
      <c r="E714" t="s">
        <v>1704</v>
      </c>
      <c r="F714" t="s">
        <v>1744</v>
      </c>
      <c r="H714" t="str">
        <f>INDEX('Vensim Variables'!$B:$B,MATCH(EPS!$B714,'Vensim Variables'!$A:$A,0))</f>
        <v>g pollutant</v>
      </c>
      <c r="I714" t="str">
        <f t="shared" si="22"/>
        <v>F gases</v>
      </c>
      <c r="J714">
        <f>INDEX(NoSettings!$C:$C,MATCH(EPS!$A714,NoSettings!$A:$A,0))</f>
        <v>0</v>
      </c>
      <c r="K714">
        <f>INDEX(GWP!$C$2:$C$13,MATCH(EPS!I714,GWP!$B$2:$B$13,0))</f>
        <v>1</v>
      </c>
      <c r="L714" s="4">
        <f t="shared" si="23"/>
        <v>0</v>
      </c>
    </row>
    <row r="715" spans="1:12">
      <c r="A715" t="s">
        <v>733</v>
      </c>
      <c r="B715" t="s">
        <v>1</v>
      </c>
      <c r="C715" t="s">
        <v>1717</v>
      </c>
      <c r="D715" t="s">
        <v>1715</v>
      </c>
      <c r="E715" t="s">
        <v>1704</v>
      </c>
      <c r="F715" t="s">
        <v>1745</v>
      </c>
      <c r="H715" t="str">
        <f>INDEX('Vensim Variables'!$B:$B,MATCH(EPS!$B715,'Vensim Variables'!$A:$A,0))</f>
        <v>g pollutant</v>
      </c>
      <c r="I715" t="str">
        <f t="shared" si="22"/>
        <v>F gases</v>
      </c>
      <c r="J715">
        <f>INDEX(NoSettings!$C:$C,MATCH(EPS!$A715,NoSettings!$A:$A,0))</f>
        <v>0</v>
      </c>
      <c r="K715">
        <f>INDEX(GWP!$C$2:$C$13,MATCH(EPS!I715,GWP!$B$2:$B$13,0))</f>
        <v>1</v>
      </c>
      <c r="L715" s="4">
        <f t="shared" si="23"/>
        <v>0</v>
      </c>
    </row>
    <row r="716" spans="1:12">
      <c r="A716" t="s">
        <v>734</v>
      </c>
      <c r="B716" t="s">
        <v>1</v>
      </c>
      <c r="C716" t="s">
        <v>1717</v>
      </c>
      <c r="D716" t="s">
        <v>1715</v>
      </c>
      <c r="E716" t="s">
        <v>1704</v>
      </c>
      <c r="F716" t="s">
        <v>1746</v>
      </c>
      <c r="H716" t="str">
        <f>INDEX('Vensim Variables'!$B:$B,MATCH(EPS!$B716,'Vensim Variables'!$A:$A,0))</f>
        <v>g pollutant</v>
      </c>
      <c r="I716" t="str">
        <f t="shared" si="22"/>
        <v>F gases</v>
      </c>
      <c r="J716">
        <f>INDEX(NoSettings!$C:$C,MATCH(EPS!$A716,NoSettings!$A:$A,0))</f>
        <v>0</v>
      </c>
      <c r="K716">
        <f>INDEX(GWP!$C$2:$C$13,MATCH(EPS!I716,GWP!$B$2:$B$13,0))</f>
        <v>1</v>
      </c>
      <c r="L716" s="4">
        <f t="shared" si="23"/>
        <v>0</v>
      </c>
    </row>
    <row r="717" spans="1:12">
      <c r="A717" t="s">
        <v>735</v>
      </c>
      <c r="B717" t="s">
        <v>1</v>
      </c>
      <c r="C717" t="s">
        <v>1717</v>
      </c>
      <c r="D717" t="s">
        <v>1715</v>
      </c>
      <c r="E717" t="s">
        <v>1704</v>
      </c>
      <c r="F717" t="s">
        <v>1747</v>
      </c>
      <c r="H717" t="str">
        <f>INDEX('Vensim Variables'!$B:$B,MATCH(EPS!$B717,'Vensim Variables'!$A:$A,0))</f>
        <v>g pollutant</v>
      </c>
      <c r="I717" t="str">
        <f t="shared" si="22"/>
        <v>F gases</v>
      </c>
      <c r="J717">
        <f>INDEX(NoSettings!$C:$C,MATCH(EPS!$A717,NoSettings!$A:$A,0))</f>
        <v>0</v>
      </c>
      <c r="K717">
        <f>INDEX(GWP!$C$2:$C$13,MATCH(EPS!I717,GWP!$B$2:$B$13,0))</f>
        <v>1</v>
      </c>
      <c r="L717" s="4">
        <f t="shared" si="23"/>
        <v>0</v>
      </c>
    </row>
    <row r="718" spans="1:12">
      <c r="A718" t="s">
        <v>736</v>
      </c>
      <c r="B718" t="s">
        <v>1</v>
      </c>
      <c r="C718" t="s">
        <v>1717</v>
      </c>
      <c r="D718" t="s">
        <v>1715</v>
      </c>
      <c r="E718" t="s">
        <v>1704</v>
      </c>
      <c r="F718" t="s">
        <v>1748</v>
      </c>
      <c r="H718" t="str">
        <f>INDEX('Vensim Variables'!$B:$B,MATCH(EPS!$B718,'Vensim Variables'!$A:$A,0))</f>
        <v>g pollutant</v>
      </c>
      <c r="I718" t="str">
        <f t="shared" si="22"/>
        <v>F gases</v>
      </c>
      <c r="J718">
        <f>INDEX(NoSettings!$C:$C,MATCH(EPS!$A718,NoSettings!$A:$A,0))</f>
        <v>0</v>
      </c>
      <c r="K718">
        <f>INDEX(GWP!$C$2:$C$13,MATCH(EPS!I718,GWP!$B$2:$B$13,0))</f>
        <v>1</v>
      </c>
      <c r="L718" s="4">
        <f t="shared" si="23"/>
        <v>0</v>
      </c>
    </row>
    <row r="719" spans="1:12">
      <c r="A719" t="s">
        <v>737</v>
      </c>
      <c r="B719" t="s">
        <v>1</v>
      </c>
      <c r="C719" t="s">
        <v>1717</v>
      </c>
      <c r="D719" t="s">
        <v>1715</v>
      </c>
      <c r="E719" t="s">
        <v>1704</v>
      </c>
      <c r="F719" t="s">
        <v>1749</v>
      </c>
      <c r="H719" t="str">
        <f>INDEX('Vensim Variables'!$B:$B,MATCH(EPS!$B719,'Vensim Variables'!$A:$A,0))</f>
        <v>g pollutant</v>
      </c>
      <c r="I719" t="str">
        <f t="shared" si="22"/>
        <v>F gases</v>
      </c>
      <c r="J719">
        <f>INDEX(NoSettings!$C:$C,MATCH(EPS!$A719,NoSettings!$A:$A,0))</f>
        <v>0</v>
      </c>
      <c r="K719">
        <f>INDEX(GWP!$C$2:$C$13,MATCH(EPS!I719,GWP!$B$2:$B$13,0))</f>
        <v>1</v>
      </c>
      <c r="L719" s="4">
        <f t="shared" si="23"/>
        <v>0</v>
      </c>
    </row>
    <row r="720" spans="1:12">
      <c r="A720" t="s">
        <v>738</v>
      </c>
      <c r="B720" t="s">
        <v>1</v>
      </c>
      <c r="C720" t="s">
        <v>1717</v>
      </c>
      <c r="D720" t="s">
        <v>1715</v>
      </c>
      <c r="E720" t="s">
        <v>1704</v>
      </c>
      <c r="F720" t="s">
        <v>1750</v>
      </c>
      <c r="H720" t="str">
        <f>INDEX('Vensim Variables'!$B:$B,MATCH(EPS!$B720,'Vensim Variables'!$A:$A,0))</f>
        <v>g pollutant</v>
      </c>
      <c r="I720" t="str">
        <f t="shared" si="22"/>
        <v>F gases</v>
      </c>
      <c r="J720">
        <f>INDEX(NoSettings!$C:$C,MATCH(EPS!$A720,NoSettings!$A:$A,0))</f>
        <v>0</v>
      </c>
      <c r="K720">
        <f>INDEX(GWP!$C$2:$C$13,MATCH(EPS!I720,GWP!$B$2:$B$13,0))</f>
        <v>1</v>
      </c>
      <c r="L720" s="4">
        <f t="shared" si="23"/>
        <v>0</v>
      </c>
    </row>
    <row r="721" spans="1:12">
      <c r="A721" t="s">
        <v>739</v>
      </c>
      <c r="B721" t="s">
        <v>1</v>
      </c>
      <c r="C721" t="s">
        <v>1717</v>
      </c>
      <c r="D721" t="s">
        <v>1715</v>
      </c>
      <c r="E721" t="s">
        <v>1704</v>
      </c>
      <c r="F721" t="s">
        <v>1751</v>
      </c>
      <c r="H721" t="str">
        <f>INDEX('Vensim Variables'!$B:$B,MATCH(EPS!$B721,'Vensim Variables'!$A:$A,0))</f>
        <v>g pollutant</v>
      </c>
      <c r="I721" t="str">
        <f t="shared" si="22"/>
        <v>F gases</v>
      </c>
      <c r="J721">
        <f>INDEX(NoSettings!$C:$C,MATCH(EPS!$A721,NoSettings!$A:$A,0))</f>
        <v>0</v>
      </c>
      <c r="K721">
        <f>INDEX(GWP!$C$2:$C$13,MATCH(EPS!I721,GWP!$B$2:$B$13,0))</f>
        <v>1</v>
      </c>
      <c r="L721" s="4">
        <f t="shared" si="23"/>
        <v>0</v>
      </c>
    </row>
    <row r="722" spans="1:12">
      <c r="A722" t="s">
        <v>740</v>
      </c>
      <c r="B722" t="s">
        <v>1</v>
      </c>
      <c r="C722" t="s">
        <v>1718</v>
      </c>
      <c r="D722" t="s">
        <v>1702</v>
      </c>
      <c r="E722" t="s">
        <v>1703</v>
      </c>
      <c r="F722" t="s">
        <v>1742</v>
      </c>
      <c r="H722" t="str">
        <f>INDEX('Vensim Variables'!$B:$B,MATCH(EPS!$B722,'Vensim Variables'!$A:$A,0))</f>
        <v>g pollutant</v>
      </c>
      <c r="I722" t="str">
        <f t="shared" si="22"/>
        <v>CO2</v>
      </c>
      <c r="J722">
        <f>INDEX(NoSettings!$C:$C,MATCH(EPS!$A722,NoSettings!$A:$A,0))</f>
        <v>0</v>
      </c>
      <c r="K722">
        <f>INDEX(GWP!$C$2:$C$13,MATCH(EPS!I722,GWP!$B$2:$B$13,0))</f>
        <v>1</v>
      </c>
      <c r="L722" s="4">
        <f t="shared" si="23"/>
        <v>0</v>
      </c>
    </row>
    <row r="723" spans="1:12">
      <c r="A723" t="s">
        <v>741</v>
      </c>
      <c r="B723" t="s">
        <v>1</v>
      </c>
      <c r="C723" t="s">
        <v>1718</v>
      </c>
      <c r="D723" t="s">
        <v>1702</v>
      </c>
      <c r="E723" t="s">
        <v>1703</v>
      </c>
      <c r="F723" t="s">
        <v>1743</v>
      </c>
      <c r="H723" t="str">
        <f>INDEX('Vensim Variables'!$B:$B,MATCH(EPS!$B723,'Vensim Variables'!$A:$A,0))</f>
        <v>g pollutant</v>
      </c>
      <c r="I723" t="str">
        <f t="shared" si="22"/>
        <v>CO2</v>
      </c>
      <c r="J723">
        <f>INDEX(NoSettings!$C:$C,MATCH(EPS!$A723,NoSettings!$A:$A,0))</f>
        <v>0</v>
      </c>
      <c r="K723">
        <f>INDEX(GWP!$C$2:$C$13,MATCH(EPS!I723,GWP!$B$2:$B$13,0))</f>
        <v>1</v>
      </c>
      <c r="L723" s="4">
        <f t="shared" si="23"/>
        <v>0</v>
      </c>
    </row>
    <row r="724" spans="1:12">
      <c r="A724" t="s">
        <v>742</v>
      </c>
      <c r="B724" t="s">
        <v>1</v>
      </c>
      <c r="C724" t="s">
        <v>1718</v>
      </c>
      <c r="D724" t="s">
        <v>1702</v>
      </c>
      <c r="E724" t="s">
        <v>1703</v>
      </c>
      <c r="F724" t="s">
        <v>1744</v>
      </c>
      <c r="H724" t="str">
        <f>INDEX('Vensim Variables'!$B:$B,MATCH(EPS!$B724,'Vensim Variables'!$A:$A,0))</f>
        <v>g pollutant</v>
      </c>
      <c r="I724" t="str">
        <f t="shared" si="22"/>
        <v>CO2</v>
      </c>
      <c r="J724">
        <f>INDEX(NoSettings!$C:$C,MATCH(EPS!$A724,NoSettings!$A:$A,0))</f>
        <v>0</v>
      </c>
      <c r="K724">
        <f>INDEX(GWP!$C$2:$C$13,MATCH(EPS!I724,GWP!$B$2:$B$13,0))</f>
        <v>1</v>
      </c>
      <c r="L724" s="4">
        <f t="shared" si="23"/>
        <v>0</v>
      </c>
    </row>
    <row r="725" spans="1:12">
      <c r="A725" t="s">
        <v>743</v>
      </c>
      <c r="B725" t="s">
        <v>1</v>
      </c>
      <c r="C725" t="s">
        <v>1718</v>
      </c>
      <c r="D725" t="s">
        <v>1702</v>
      </c>
      <c r="E725" t="s">
        <v>1703</v>
      </c>
      <c r="F725" t="s">
        <v>1745</v>
      </c>
      <c r="H725" t="str">
        <f>INDEX('Vensim Variables'!$B:$B,MATCH(EPS!$B725,'Vensim Variables'!$A:$A,0))</f>
        <v>g pollutant</v>
      </c>
      <c r="I725" t="str">
        <f t="shared" si="22"/>
        <v>CO2</v>
      </c>
      <c r="J725">
        <f>INDEX(NoSettings!$C:$C,MATCH(EPS!$A725,NoSettings!$A:$A,0))</f>
        <v>1484470000000</v>
      </c>
      <c r="K725">
        <f>INDEX(GWP!$C$2:$C$13,MATCH(EPS!I725,GWP!$B$2:$B$13,0))</f>
        <v>1</v>
      </c>
      <c r="L725" s="4">
        <f t="shared" si="23"/>
        <v>1.48447</v>
      </c>
    </row>
    <row r="726" spans="1:12">
      <c r="A726" t="s">
        <v>744</v>
      </c>
      <c r="B726" t="s">
        <v>1</v>
      </c>
      <c r="C726" t="s">
        <v>1718</v>
      </c>
      <c r="D726" t="s">
        <v>1702</v>
      </c>
      <c r="E726" t="s">
        <v>1703</v>
      </c>
      <c r="F726" t="s">
        <v>1746</v>
      </c>
      <c r="H726" t="str">
        <f>INDEX('Vensim Variables'!$B:$B,MATCH(EPS!$B726,'Vensim Variables'!$A:$A,0))</f>
        <v>g pollutant</v>
      </c>
      <c r="I726" t="str">
        <f t="shared" si="22"/>
        <v>CO2</v>
      </c>
      <c r="J726">
        <f>INDEX(NoSettings!$C:$C,MATCH(EPS!$A726,NoSettings!$A:$A,0))</f>
        <v>0</v>
      </c>
      <c r="K726">
        <f>INDEX(GWP!$C$2:$C$13,MATCH(EPS!I726,GWP!$B$2:$B$13,0))</f>
        <v>1</v>
      </c>
      <c r="L726" s="4">
        <f t="shared" si="23"/>
        <v>0</v>
      </c>
    </row>
    <row r="727" spans="1:12">
      <c r="A727" t="s">
        <v>745</v>
      </c>
      <c r="B727" t="s">
        <v>1</v>
      </c>
      <c r="C727" t="s">
        <v>1718</v>
      </c>
      <c r="D727" t="s">
        <v>1702</v>
      </c>
      <c r="E727" t="s">
        <v>1703</v>
      </c>
      <c r="F727" t="s">
        <v>1747</v>
      </c>
      <c r="H727" t="str">
        <f>INDEX('Vensim Variables'!$B:$B,MATCH(EPS!$B727,'Vensim Variables'!$A:$A,0))</f>
        <v>g pollutant</v>
      </c>
      <c r="I727" t="str">
        <f t="shared" si="22"/>
        <v>CO2</v>
      </c>
      <c r="J727">
        <f>INDEX(NoSettings!$C:$C,MATCH(EPS!$A727,NoSettings!$A:$A,0))</f>
        <v>0</v>
      </c>
      <c r="K727">
        <f>INDEX(GWP!$C$2:$C$13,MATCH(EPS!I727,GWP!$B$2:$B$13,0))</f>
        <v>1</v>
      </c>
      <c r="L727" s="4">
        <f t="shared" si="23"/>
        <v>0</v>
      </c>
    </row>
    <row r="728" spans="1:12">
      <c r="A728" t="s">
        <v>746</v>
      </c>
      <c r="B728" t="s">
        <v>1</v>
      </c>
      <c r="C728" t="s">
        <v>1718</v>
      </c>
      <c r="D728" t="s">
        <v>1702</v>
      </c>
      <c r="E728" t="s">
        <v>1703</v>
      </c>
      <c r="F728" t="s">
        <v>1748</v>
      </c>
      <c r="H728" t="str">
        <f>INDEX('Vensim Variables'!$B:$B,MATCH(EPS!$B728,'Vensim Variables'!$A:$A,0))</f>
        <v>g pollutant</v>
      </c>
      <c r="I728" t="str">
        <f t="shared" si="22"/>
        <v>CO2</v>
      </c>
      <c r="J728">
        <f>INDEX(NoSettings!$C:$C,MATCH(EPS!$A728,NoSettings!$A:$A,0))</f>
        <v>0</v>
      </c>
      <c r="K728">
        <f>INDEX(GWP!$C$2:$C$13,MATCH(EPS!I728,GWP!$B$2:$B$13,0))</f>
        <v>1</v>
      </c>
      <c r="L728" s="4">
        <f t="shared" si="23"/>
        <v>0</v>
      </c>
    </row>
    <row r="729" spans="1:12">
      <c r="A729" t="s">
        <v>747</v>
      </c>
      <c r="B729" t="s">
        <v>1</v>
      </c>
      <c r="C729" t="s">
        <v>1718</v>
      </c>
      <c r="D729" t="s">
        <v>1702</v>
      </c>
      <c r="E729" t="s">
        <v>1703</v>
      </c>
      <c r="F729" t="s">
        <v>1749</v>
      </c>
      <c r="H729" t="str">
        <f>INDEX('Vensim Variables'!$B:$B,MATCH(EPS!$B729,'Vensim Variables'!$A:$A,0))</f>
        <v>g pollutant</v>
      </c>
      <c r="I729" t="str">
        <f t="shared" si="22"/>
        <v>CO2</v>
      </c>
      <c r="J729">
        <f>INDEX(NoSettings!$C:$C,MATCH(EPS!$A729,NoSettings!$A:$A,0))</f>
        <v>0</v>
      </c>
      <c r="K729">
        <f>INDEX(GWP!$C$2:$C$13,MATCH(EPS!I729,GWP!$B$2:$B$13,0))</f>
        <v>1</v>
      </c>
      <c r="L729" s="4">
        <f t="shared" si="23"/>
        <v>0</v>
      </c>
    </row>
    <row r="730" spans="1:12">
      <c r="A730" t="s">
        <v>748</v>
      </c>
      <c r="B730" t="s">
        <v>1</v>
      </c>
      <c r="C730" t="s">
        <v>1718</v>
      </c>
      <c r="D730" t="s">
        <v>1702</v>
      </c>
      <c r="E730" t="s">
        <v>1703</v>
      </c>
      <c r="F730" t="s">
        <v>1750</v>
      </c>
      <c r="H730" t="str">
        <f>INDEX('Vensim Variables'!$B:$B,MATCH(EPS!$B730,'Vensim Variables'!$A:$A,0))</f>
        <v>g pollutant</v>
      </c>
      <c r="I730" t="str">
        <f t="shared" si="22"/>
        <v>CO2</v>
      </c>
      <c r="J730">
        <f>INDEX(NoSettings!$C:$C,MATCH(EPS!$A730,NoSettings!$A:$A,0))</f>
        <v>0</v>
      </c>
      <c r="K730">
        <f>INDEX(GWP!$C$2:$C$13,MATCH(EPS!I730,GWP!$B$2:$B$13,0))</f>
        <v>1</v>
      </c>
      <c r="L730" s="4">
        <f t="shared" si="23"/>
        <v>0</v>
      </c>
    </row>
    <row r="731" spans="1:12">
      <c r="A731" t="s">
        <v>749</v>
      </c>
      <c r="B731" t="s">
        <v>1</v>
      </c>
      <c r="C731" t="s">
        <v>1718</v>
      </c>
      <c r="D731" t="s">
        <v>1702</v>
      </c>
      <c r="E731" t="s">
        <v>1703</v>
      </c>
      <c r="F731" t="s">
        <v>1751</v>
      </c>
      <c r="H731" t="str">
        <f>INDEX('Vensim Variables'!$B:$B,MATCH(EPS!$B731,'Vensim Variables'!$A:$A,0))</f>
        <v>g pollutant</v>
      </c>
      <c r="I731" t="str">
        <f t="shared" si="22"/>
        <v>CO2</v>
      </c>
      <c r="J731">
        <f>INDEX(NoSettings!$C:$C,MATCH(EPS!$A731,NoSettings!$A:$A,0))</f>
        <v>0</v>
      </c>
      <c r="K731">
        <f>INDEX(GWP!$C$2:$C$13,MATCH(EPS!I731,GWP!$B$2:$B$13,0))</f>
        <v>1</v>
      </c>
      <c r="L731" s="4">
        <f t="shared" si="23"/>
        <v>0</v>
      </c>
    </row>
    <row r="732" spans="1:12">
      <c r="A732" t="s">
        <v>750</v>
      </c>
      <c r="B732" t="s">
        <v>1</v>
      </c>
      <c r="C732" t="s">
        <v>1718</v>
      </c>
      <c r="D732" t="s">
        <v>1702</v>
      </c>
      <c r="E732" t="s">
        <v>1704</v>
      </c>
      <c r="F732" t="s">
        <v>1742</v>
      </c>
      <c r="H732" t="str">
        <f>INDEX('Vensim Variables'!$B:$B,MATCH(EPS!$B732,'Vensim Variables'!$A:$A,0))</f>
        <v>g pollutant</v>
      </c>
      <c r="I732" t="str">
        <f t="shared" si="22"/>
        <v>CO2</v>
      </c>
      <c r="J732">
        <f>INDEX(NoSettings!$C:$C,MATCH(EPS!$A732,NoSettings!$A:$A,0))</f>
        <v>0</v>
      </c>
      <c r="K732">
        <f>INDEX(GWP!$C$2:$C$13,MATCH(EPS!I732,GWP!$B$2:$B$13,0))</f>
        <v>1</v>
      </c>
      <c r="L732" s="4">
        <f t="shared" si="23"/>
        <v>0</v>
      </c>
    </row>
    <row r="733" spans="1:12">
      <c r="A733" t="s">
        <v>751</v>
      </c>
      <c r="B733" t="s">
        <v>1</v>
      </c>
      <c r="C733" t="s">
        <v>1718</v>
      </c>
      <c r="D733" t="s">
        <v>1702</v>
      </c>
      <c r="E733" t="s">
        <v>1704</v>
      </c>
      <c r="F733" t="s">
        <v>1743</v>
      </c>
      <c r="H733" t="str">
        <f>INDEX('Vensim Variables'!$B:$B,MATCH(EPS!$B733,'Vensim Variables'!$A:$A,0))</f>
        <v>g pollutant</v>
      </c>
      <c r="I733" t="str">
        <f t="shared" si="22"/>
        <v>CO2</v>
      </c>
      <c r="J733">
        <f>INDEX(NoSettings!$C:$C,MATCH(EPS!$A733,NoSettings!$A:$A,0))</f>
        <v>0</v>
      </c>
      <c r="K733">
        <f>INDEX(GWP!$C$2:$C$13,MATCH(EPS!I733,GWP!$B$2:$B$13,0))</f>
        <v>1</v>
      </c>
      <c r="L733" s="4">
        <f t="shared" si="23"/>
        <v>0</v>
      </c>
    </row>
    <row r="734" spans="1:12">
      <c r="A734" t="s">
        <v>752</v>
      </c>
      <c r="B734" t="s">
        <v>1</v>
      </c>
      <c r="C734" t="s">
        <v>1718</v>
      </c>
      <c r="D734" t="s">
        <v>1702</v>
      </c>
      <c r="E734" t="s">
        <v>1704</v>
      </c>
      <c r="F734" t="s">
        <v>1744</v>
      </c>
      <c r="H734" t="str">
        <f>INDEX('Vensim Variables'!$B:$B,MATCH(EPS!$B734,'Vensim Variables'!$A:$A,0))</f>
        <v>g pollutant</v>
      </c>
      <c r="I734" t="str">
        <f t="shared" si="22"/>
        <v>CO2</v>
      </c>
      <c r="J734">
        <f>INDEX(NoSettings!$C:$C,MATCH(EPS!$A734,NoSettings!$A:$A,0))</f>
        <v>0</v>
      </c>
      <c r="K734">
        <f>INDEX(GWP!$C$2:$C$13,MATCH(EPS!I734,GWP!$B$2:$B$13,0))</f>
        <v>1</v>
      </c>
      <c r="L734" s="4">
        <f t="shared" si="23"/>
        <v>0</v>
      </c>
    </row>
    <row r="735" spans="1:12">
      <c r="A735" t="s">
        <v>753</v>
      </c>
      <c r="B735" t="s">
        <v>1</v>
      </c>
      <c r="C735" t="s">
        <v>1718</v>
      </c>
      <c r="D735" t="s">
        <v>1702</v>
      </c>
      <c r="E735" t="s">
        <v>1704</v>
      </c>
      <c r="F735" t="s">
        <v>1745</v>
      </c>
      <c r="H735" t="str">
        <f>INDEX('Vensim Variables'!$B:$B,MATCH(EPS!$B735,'Vensim Variables'!$A:$A,0))</f>
        <v>g pollutant</v>
      </c>
      <c r="I735" t="str">
        <f t="shared" si="22"/>
        <v>CO2</v>
      </c>
      <c r="J735">
        <f>INDEX(NoSettings!$C:$C,MATCH(EPS!$A735,NoSettings!$A:$A,0))</f>
        <v>32223300000000</v>
      </c>
      <c r="K735">
        <f>INDEX(GWP!$C$2:$C$13,MATCH(EPS!I735,GWP!$B$2:$B$13,0))</f>
        <v>1</v>
      </c>
      <c r="L735" s="4">
        <f t="shared" si="23"/>
        <v>32.223300000000002</v>
      </c>
    </row>
    <row r="736" spans="1:12">
      <c r="A736" t="s">
        <v>754</v>
      </c>
      <c r="B736" t="s">
        <v>1</v>
      </c>
      <c r="C736" t="s">
        <v>1718</v>
      </c>
      <c r="D736" t="s">
        <v>1702</v>
      </c>
      <c r="E736" t="s">
        <v>1704</v>
      </c>
      <c r="F736" t="s">
        <v>1746</v>
      </c>
      <c r="H736" t="str">
        <f>INDEX('Vensim Variables'!$B:$B,MATCH(EPS!$B736,'Vensim Variables'!$A:$A,0))</f>
        <v>g pollutant</v>
      </c>
      <c r="I736" t="str">
        <f t="shared" si="22"/>
        <v>CO2</v>
      </c>
      <c r="J736">
        <f>INDEX(NoSettings!$C:$C,MATCH(EPS!$A736,NoSettings!$A:$A,0))</f>
        <v>0</v>
      </c>
      <c r="K736">
        <f>INDEX(GWP!$C$2:$C$13,MATCH(EPS!I736,GWP!$B$2:$B$13,0))</f>
        <v>1</v>
      </c>
      <c r="L736" s="4">
        <f t="shared" si="23"/>
        <v>0</v>
      </c>
    </row>
    <row r="737" spans="1:12">
      <c r="A737" t="s">
        <v>755</v>
      </c>
      <c r="B737" t="s">
        <v>1</v>
      </c>
      <c r="C737" t="s">
        <v>1718</v>
      </c>
      <c r="D737" t="s">
        <v>1702</v>
      </c>
      <c r="E737" t="s">
        <v>1704</v>
      </c>
      <c r="F737" t="s">
        <v>1747</v>
      </c>
      <c r="H737" t="str">
        <f>INDEX('Vensim Variables'!$B:$B,MATCH(EPS!$B737,'Vensim Variables'!$A:$A,0))</f>
        <v>g pollutant</v>
      </c>
      <c r="I737" t="str">
        <f t="shared" si="22"/>
        <v>CO2</v>
      </c>
      <c r="J737">
        <f>INDEX(NoSettings!$C:$C,MATCH(EPS!$A737,NoSettings!$A:$A,0))</f>
        <v>0</v>
      </c>
      <c r="K737">
        <f>INDEX(GWP!$C$2:$C$13,MATCH(EPS!I737,GWP!$B$2:$B$13,0))</f>
        <v>1</v>
      </c>
      <c r="L737" s="4">
        <f t="shared" si="23"/>
        <v>0</v>
      </c>
    </row>
    <row r="738" spans="1:12">
      <c r="A738" t="s">
        <v>756</v>
      </c>
      <c r="B738" t="s">
        <v>1</v>
      </c>
      <c r="C738" t="s">
        <v>1718</v>
      </c>
      <c r="D738" t="s">
        <v>1702</v>
      </c>
      <c r="E738" t="s">
        <v>1704</v>
      </c>
      <c r="F738" t="s">
        <v>1748</v>
      </c>
      <c r="H738" t="str">
        <f>INDEX('Vensim Variables'!$B:$B,MATCH(EPS!$B738,'Vensim Variables'!$A:$A,0))</f>
        <v>g pollutant</v>
      </c>
      <c r="I738" t="str">
        <f t="shared" si="22"/>
        <v>CO2</v>
      </c>
      <c r="J738">
        <f>INDEX(NoSettings!$C:$C,MATCH(EPS!$A738,NoSettings!$A:$A,0))</f>
        <v>0</v>
      </c>
      <c r="K738">
        <f>INDEX(GWP!$C$2:$C$13,MATCH(EPS!I738,GWP!$B$2:$B$13,0))</f>
        <v>1</v>
      </c>
      <c r="L738" s="4">
        <f t="shared" si="23"/>
        <v>0</v>
      </c>
    </row>
    <row r="739" spans="1:12">
      <c r="A739" t="s">
        <v>757</v>
      </c>
      <c r="B739" t="s">
        <v>1</v>
      </c>
      <c r="C739" t="s">
        <v>1718</v>
      </c>
      <c r="D739" t="s">
        <v>1702</v>
      </c>
      <c r="E739" t="s">
        <v>1704</v>
      </c>
      <c r="F739" t="s">
        <v>1749</v>
      </c>
      <c r="H739" t="str">
        <f>INDEX('Vensim Variables'!$B:$B,MATCH(EPS!$B739,'Vensim Variables'!$A:$A,0))</f>
        <v>g pollutant</v>
      </c>
      <c r="I739" t="str">
        <f t="shared" si="22"/>
        <v>CO2</v>
      </c>
      <c r="J739">
        <f>INDEX(NoSettings!$C:$C,MATCH(EPS!$A739,NoSettings!$A:$A,0))</f>
        <v>0</v>
      </c>
      <c r="K739">
        <f>INDEX(GWP!$C$2:$C$13,MATCH(EPS!I739,GWP!$B$2:$B$13,0))</f>
        <v>1</v>
      </c>
      <c r="L739" s="4">
        <f t="shared" si="23"/>
        <v>0</v>
      </c>
    </row>
    <row r="740" spans="1:12">
      <c r="A740" t="s">
        <v>758</v>
      </c>
      <c r="B740" t="s">
        <v>1</v>
      </c>
      <c r="C740" t="s">
        <v>1718</v>
      </c>
      <c r="D740" t="s">
        <v>1702</v>
      </c>
      <c r="E740" t="s">
        <v>1704</v>
      </c>
      <c r="F740" t="s">
        <v>1750</v>
      </c>
      <c r="H740" t="str">
        <f>INDEX('Vensim Variables'!$B:$B,MATCH(EPS!$B740,'Vensim Variables'!$A:$A,0))</f>
        <v>g pollutant</v>
      </c>
      <c r="I740" t="str">
        <f t="shared" si="22"/>
        <v>CO2</v>
      </c>
      <c r="J740">
        <f>INDEX(NoSettings!$C:$C,MATCH(EPS!$A740,NoSettings!$A:$A,0))</f>
        <v>0</v>
      </c>
      <c r="K740">
        <f>INDEX(GWP!$C$2:$C$13,MATCH(EPS!I740,GWP!$B$2:$B$13,0))</f>
        <v>1</v>
      </c>
      <c r="L740" s="4">
        <f t="shared" si="23"/>
        <v>0</v>
      </c>
    </row>
    <row r="741" spans="1:12">
      <c r="A741" t="s">
        <v>759</v>
      </c>
      <c r="B741" t="s">
        <v>1</v>
      </c>
      <c r="C741" t="s">
        <v>1718</v>
      </c>
      <c r="D741" t="s">
        <v>1702</v>
      </c>
      <c r="E741" t="s">
        <v>1704</v>
      </c>
      <c r="F741" t="s">
        <v>1751</v>
      </c>
      <c r="H741" t="str">
        <f>INDEX('Vensim Variables'!$B:$B,MATCH(EPS!$B741,'Vensim Variables'!$A:$A,0))</f>
        <v>g pollutant</v>
      </c>
      <c r="I741" t="str">
        <f t="shared" si="22"/>
        <v>CO2</v>
      </c>
      <c r="J741">
        <f>INDEX(NoSettings!$C:$C,MATCH(EPS!$A741,NoSettings!$A:$A,0))</f>
        <v>0</v>
      </c>
      <c r="K741">
        <f>INDEX(GWP!$C$2:$C$13,MATCH(EPS!I741,GWP!$B$2:$B$13,0))</f>
        <v>1</v>
      </c>
      <c r="L741" s="4">
        <f t="shared" si="23"/>
        <v>0</v>
      </c>
    </row>
    <row r="742" spans="1:12">
      <c r="A742" t="s">
        <v>760</v>
      </c>
      <c r="B742" t="s">
        <v>1</v>
      </c>
      <c r="C742" t="s">
        <v>1718</v>
      </c>
      <c r="D742" t="s">
        <v>1705</v>
      </c>
      <c r="E742" t="s">
        <v>1703</v>
      </c>
      <c r="F742" t="s">
        <v>1742</v>
      </c>
      <c r="H742" t="str">
        <f>INDEX('Vensim Variables'!$B:$B,MATCH(EPS!$B742,'Vensim Variables'!$A:$A,0))</f>
        <v>g pollutant</v>
      </c>
      <c r="I742" t="str">
        <f t="shared" si="22"/>
        <v>VOC</v>
      </c>
      <c r="J742">
        <f>INDEX(NoSettings!$C:$C,MATCH(EPS!$A742,NoSettings!$A:$A,0))</f>
        <v>0</v>
      </c>
      <c r="K742">
        <f>INDEX(GWP!$C$2:$C$13,MATCH(EPS!I742,GWP!$B$2:$B$13,0))</f>
        <v>0</v>
      </c>
      <c r="L742" s="4">
        <f t="shared" si="23"/>
        <v>0</v>
      </c>
    </row>
    <row r="743" spans="1:12">
      <c r="A743" t="s">
        <v>761</v>
      </c>
      <c r="B743" t="s">
        <v>1</v>
      </c>
      <c r="C743" t="s">
        <v>1718</v>
      </c>
      <c r="D743" t="s">
        <v>1705</v>
      </c>
      <c r="E743" t="s">
        <v>1703</v>
      </c>
      <c r="F743" t="s">
        <v>1743</v>
      </c>
      <c r="H743" t="str">
        <f>INDEX('Vensim Variables'!$B:$B,MATCH(EPS!$B743,'Vensim Variables'!$A:$A,0))</f>
        <v>g pollutant</v>
      </c>
      <c r="I743" t="str">
        <f t="shared" si="22"/>
        <v>VOC</v>
      </c>
      <c r="J743">
        <f>INDEX(NoSettings!$C:$C,MATCH(EPS!$A743,NoSettings!$A:$A,0))</f>
        <v>0</v>
      </c>
      <c r="K743">
        <f>INDEX(GWP!$C$2:$C$13,MATCH(EPS!I743,GWP!$B$2:$B$13,0))</f>
        <v>0</v>
      </c>
      <c r="L743" s="4">
        <f t="shared" si="23"/>
        <v>0</v>
      </c>
    </row>
    <row r="744" spans="1:12">
      <c r="A744" t="s">
        <v>762</v>
      </c>
      <c r="B744" t="s">
        <v>1</v>
      </c>
      <c r="C744" t="s">
        <v>1718</v>
      </c>
      <c r="D744" t="s">
        <v>1705</v>
      </c>
      <c r="E744" t="s">
        <v>1703</v>
      </c>
      <c r="F744" t="s">
        <v>1744</v>
      </c>
      <c r="H744" t="str">
        <f>INDEX('Vensim Variables'!$B:$B,MATCH(EPS!$B744,'Vensim Variables'!$A:$A,0))</f>
        <v>g pollutant</v>
      </c>
      <c r="I744" t="str">
        <f t="shared" si="22"/>
        <v>VOC</v>
      </c>
      <c r="J744">
        <f>INDEX(NoSettings!$C:$C,MATCH(EPS!$A744,NoSettings!$A:$A,0))</f>
        <v>0</v>
      </c>
      <c r="K744">
        <f>INDEX(GWP!$C$2:$C$13,MATCH(EPS!I744,GWP!$B$2:$B$13,0))</f>
        <v>0</v>
      </c>
      <c r="L744" s="4">
        <f t="shared" si="23"/>
        <v>0</v>
      </c>
    </row>
    <row r="745" spans="1:12">
      <c r="A745" t="s">
        <v>763</v>
      </c>
      <c r="B745" t="s">
        <v>1</v>
      </c>
      <c r="C745" t="s">
        <v>1718</v>
      </c>
      <c r="D745" t="s">
        <v>1705</v>
      </c>
      <c r="E745" t="s">
        <v>1703</v>
      </c>
      <c r="F745" t="s">
        <v>1745</v>
      </c>
      <c r="H745" t="str">
        <f>INDEX('Vensim Variables'!$B:$B,MATCH(EPS!$B745,'Vensim Variables'!$A:$A,0))</f>
        <v>g pollutant</v>
      </c>
      <c r="I745" t="str">
        <f t="shared" si="22"/>
        <v>VOC</v>
      </c>
      <c r="J745">
        <f>INDEX(NoSettings!$C:$C,MATCH(EPS!$A745,NoSettings!$A:$A,0))</f>
        <v>809241000</v>
      </c>
      <c r="K745">
        <f>INDEX(GWP!$C$2:$C$13,MATCH(EPS!I745,GWP!$B$2:$B$13,0))</f>
        <v>0</v>
      </c>
      <c r="L745" s="4">
        <f t="shared" si="23"/>
        <v>0</v>
      </c>
    </row>
    <row r="746" spans="1:12">
      <c r="A746" t="s">
        <v>764</v>
      </c>
      <c r="B746" t="s">
        <v>1</v>
      </c>
      <c r="C746" t="s">
        <v>1718</v>
      </c>
      <c r="D746" t="s">
        <v>1705</v>
      </c>
      <c r="E746" t="s">
        <v>1703</v>
      </c>
      <c r="F746" t="s">
        <v>1746</v>
      </c>
      <c r="H746" t="str">
        <f>INDEX('Vensim Variables'!$B:$B,MATCH(EPS!$B746,'Vensim Variables'!$A:$A,0))</f>
        <v>g pollutant</v>
      </c>
      <c r="I746" t="str">
        <f t="shared" si="22"/>
        <v>VOC</v>
      </c>
      <c r="J746">
        <f>INDEX(NoSettings!$C:$C,MATCH(EPS!$A746,NoSettings!$A:$A,0))</f>
        <v>0</v>
      </c>
      <c r="K746">
        <f>INDEX(GWP!$C$2:$C$13,MATCH(EPS!I746,GWP!$B$2:$B$13,0))</f>
        <v>0</v>
      </c>
      <c r="L746" s="4">
        <f t="shared" si="23"/>
        <v>0</v>
      </c>
    </row>
    <row r="747" spans="1:12">
      <c r="A747" t="s">
        <v>765</v>
      </c>
      <c r="B747" t="s">
        <v>1</v>
      </c>
      <c r="C747" t="s">
        <v>1718</v>
      </c>
      <c r="D747" t="s">
        <v>1705</v>
      </c>
      <c r="E747" t="s">
        <v>1703</v>
      </c>
      <c r="F747" t="s">
        <v>1747</v>
      </c>
      <c r="H747" t="str">
        <f>INDEX('Vensim Variables'!$B:$B,MATCH(EPS!$B747,'Vensim Variables'!$A:$A,0))</f>
        <v>g pollutant</v>
      </c>
      <c r="I747" t="str">
        <f t="shared" si="22"/>
        <v>VOC</v>
      </c>
      <c r="J747">
        <f>INDEX(NoSettings!$C:$C,MATCH(EPS!$A747,NoSettings!$A:$A,0))</f>
        <v>0</v>
      </c>
      <c r="K747">
        <f>INDEX(GWP!$C$2:$C$13,MATCH(EPS!I747,GWP!$B$2:$B$13,0))</f>
        <v>0</v>
      </c>
      <c r="L747" s="4">
        <f t="shared" si="23"/>
        <v>0</v>
      </c>
    </row>
    <row r="748" spans="1:12">
      <c r="A748" t="s">
        <v>766</v>
      </c>
      <c r="B748" t="s">
        <v>1</v>
      </c>
      <c r="C748" t="s">
        <v>1718</v>
      </c>
      <c r="D748" t="s">
        <v>1705</v>
      </c>
      <c r="E748" t="s">
        <v>1703</v>
      </c>
      <c r="F748" t="s">
        <v>1748</v>
      </c>
      <c r="H748" t="str">
        <f>INDEX('Vensim Variables'!$B:$B,MATCH(EPS!$B748,'Vensim Variables'!$A:$A,0))</f>
        <v>g pollutant</v>
      </c>
      <c r="I748" t="str">
        <f t="shared" si="22"/>
        <v>VOC</v>
      </c>
      <c r="J748">
        <f>INDEX(NoSettings!$C:$C,MATCH(EPS!$A748,NoSettings!$A:$A,0))</f>
        <v>0</v>
      </c>
      <c r="K748">
        <f>INDEX(GWP!$C$2:$C$13,MATCH(EPS!I748,GWP!$B$2:$B$13,0))</f>
        <v>0</v>
      </c>
      <c r="L748" s="4">
        <f t="shared" si="23"/>
        <v>0</v>
      </c>
    </row>
    <row r="749" spans="1:12">
      <c r="A749" t="s">
        <v>767</v>
      </c>
      <c r="B749" t="s">
        <v>1</v>
      </c>
      <c r="C749" t="s">
        <v>1718</v>
      </c>
      <c r="D749" t="s">
        <v>1705</v>
      </c>
      <c r="E749" t="s">
        <v>1703</v>
      </c>
      <c r="F749" t="s">
        <v>1749</v>
      </c>
      <c r="H749" t="str">
        <f>INDEX('Vensim Variables'!$B:$B,MATCH(EPS!$B749,'Vensim Variables'!$A:$A,0))</f>
        <v>g pollutant</v>
      </c>
      <c r="I749" t="str">
        <f t="shared" si="22"/>
        <v>VOC</v>
      </c>
      <c r="J749">
        <f>INDEX(NoSettings!$C:$C,MATCH(EPS!$A749,NoSettings!$A:$A,0))</f>
        <v>0</v>
      </c>
      <c r="K749">
        <f>INDEX(GWP!$C$2:$C$13,MATCH(EPS!I749,GWP!$B$2:$B$13,0))</f>
        <v>0</v>
      </c>
      <c r="L749" s="4">
        <f t="shared" si="23"/>
        <v>0</v>
      </c>
    </row>
    <row r="750" spans="1:12">
      <c r="A750" t="s">
        <v>768</v>
      </c>
      <c r="B750" t="s">
        <v>1</v>
      </c>
      <c r="C750" t="s">
        <v>1718</v>
      </c>
      <c r="D750" t="s">
        <v>1705</v>
      </c>
      <c r="E750" t="s">
        <v>1703</v>
      </c>
      <c r="F750" t="s">
        <v>1750</v>
      </c>
      <c r="H750" t="str">
        <f>INDEX('Vensim Variables'!$B:$B,MATCH(EPS!$B750,'Vensim Variables'!$A:$A,0))</f>
        <v>g pollutant</v>
      </c>
      <c r="I750" t="str">
        <f t="shared" si="22"/>
        <v>VOC</v>
      </c>
      <c r="J750">
        <f>INDEX(NoSettings!$C:$C,MATCH(EPS!$A750,NoSettings!$A:$A,0))</f>
        <v>0</v>
      </c>
      <c r="K750">
        <f>INDEX(GWP!$C$2:$C$13,MATCH(EPS!I750,GWP!$B$2:$B$13,0))</f>
        <v>0</v>
      </c>
      <c r="L750" s="4">
        <f t="shared" si="23"/>
        <v>0</v>
      </c>
    </row>
    <row r="751" spans="1:12">
      <c r="A751" t="s">
        <v>769</v>
      </c>
      <c r="B751" t="s">
        <v>1</v>
      </c>
      <c r="C751" t="s">
        <v>1718</v>
      </c>
      <c r="D751" t="s">
        <v>1705</v>
      </c>
      <c r="E751" t="s">
        <v>1703</v>
      </c>
      <c r="F751" t="s">
        <v>1751</v>
      </c>
      <c r="H751" t="str">
        <f>INDEX('Vensim Variables'!$B:$B,MATCH(EPS!$B751,'Vensim Variables'!$A:$A,0))</f>
        <v>g pollutant</v>
      </c>
      <c r="I751" t="str">
        <f t="shared" si="22"/>
        <v>VOC</v>
      </c>
      <c r="J751">
        <f>INDEX(NoSettings!$C:$C,MATCH(EPS!$A751,NoSettings!$A:$A,0))</f>
        <v>0</v>
      </c>
      <c r="K751">
        <f>INDEX(GWP!$C$2:$C$13,MATCH(EPS!I751,GWP!$B$2:$B$13,0))</f>
        <v>0</v>
      </c>
      <c r="L751" s="4">
        <f t="shared" si="23"/>
        <v>0</v>
      </c>
    </row>
    <row r="752" spans="1:12">
      <c r="A752" t="s">
        <v>770</v>
      </c>
      <c r="B752" t="s">
        <v>1</v>
      </c>
      <c r="C752" t="s">
        <v>1718</v>
      </c>
      <c r="D752" t="s">
        <v>1705</v>
      </c>
      <c r="E752" t="s">
        <v>1704</v>
      </c>
      <c r="F752" t="s">
        <v>1742</v>
      </c>
      <c r="H752" t="str">
        <f>INDEX('Vensim Variables'!$B:$B,MATCH(EPS!$B752,'Vensim Variables'!$A:$A,0))</f>
        <v>g pollutant</v>
      </c>
      <c r="I752" t="str">
        <f t="shared" si="22"/>
        <v>VOC</v>
      </c>
      <c r="J752">
        <f>INDEX(NoSettings!$C:$C,MATCH(EPS!$A752,NoSettings!$A:$A,0))</f>
        <v>0</v>
      </c>
      <c r="K752">
        <f>INDEX(GWP!$C$2:$C$13,MATCH(EPS!I752,GWP!$B$2:$B$13,0))</f>
        <v>0</v>
      </c>
      <c r="L752" s="4">
        <f t="shared" si="23"/>
        <v>0</v>
      </c>
    </row>
    <row r="753" spans="1:12">
      <c r="A753" t="s">
        <v>771</v>
      </c>
      <c r="B753" t="s">
        <v>1</v>
      </c>
      <c r="C753" t="s">
        <v>1718</v>
      </c>
      <c r="D753" t="s">
        <v>1705</v>
      </c>
      <c r="E753" t="s">
        <v>1704</v>
      </c>
      <c r="F753" t="s">
        <v>1743</v>
      </c>
      <c r="H753" t="str">
        <f>INDEX('Vensim Variables'!$B:$B,MATCH(EPS!$B753,'Vensim Variables'!$A:$A,0))</f>
        <v>g pollutant</v>
      </c>
      <c r="I753" t="str">
        <f t="shared" si="22"/>
        <v>VOC</v>
      </c>
      <c r="J753">
        <f>INDEX(NoSettings!$C:$C,MATCH(EPS!$A753,NoSettings!$A:$A,0))</f>
        <v>0</v>
      </c>
      <c r="K753">
        <f>INDEX(GWP!$C$2:$C$13,MATCH(EPS!I753,GWP!$B$2:$B$13,0))</f>
        <v>0</v>
      </c>
      <c r="L753" s="4">
        <f t="shared" si="23"/>
        <v>0</v>
      </c>
    </row>
    <row r="754" spans="1:12">
      <c r="A754" t="s">
        <v>772</v>
      </c>
      <c r="B754" t="s">
        <v>1</v>
      </c>
      <c r="C754" t="s">
        <v>1718</v>
      </c>
      <c r="D754" t="s">
        <v>1705</v>
      </c>
      <c r="E754" t="s">
        <v>1704</v>
      </c>
      <c r="F754" t="s">
        <v>1744</v>
      </c>
      <c r="H754" t="str">
        <f>INDEX('Vensim Variables'!$B:$B,MATCH(EPS!$B754,'Vensim Variables'!$A:$A,0))</f>
        <v>g pollutant</v>
      </c>
      <c r="I754" t="str">
        <f t="shared" si="22"/>
        <v>VOC</v>
      </c>
      <c r="J754">
        <f>INDEX(NoSettings!$C:$C,MATCH(EPS!$A754,NoSettings!$A:$A,0))</f>
        <v>0</v>
      </c>
      <c r="K754">
        <f>INDEX(GWP!$C$2:$C$13,MATCH(EPS!I754,GWP!$B$2:$B$13,0))</f>
        <v>0</v>
      </c>
      <c r="L754" s="4">
        <f t="shared" si="23"/>
        <v>0</v>
      </c>
    </row>
    <row r="755" spans="1:12">
      <c r="A755" t="s">
        <v>773</v>
      </c>
      <c r="B755" t="s">
        <v>1</v>
      </c>
      <c r="C755" t="s">
        <v>1718</v>
      </c>
      <c r="D755" t="s">
        <v>1705</v>
      </c>
      <c r="E755" t="s">
        <v>1704</v>
      </c>
      <c r="F755" t="s">
        <v>1745</v>
      </c>
      <c r="H755" t="str">
        <f>INDEX('Vensim Variables'!$B:$B,MATCH(EPS!$B755,'Vensim Variables'!$A:$A,0))</f>
        <v>g pollutant</v>
      </c>
      <c r="I755" t="str">
        <f t="shared" si="22"/>
        <v>VOC</v>
      </c>
      <c r="J755">
        <f>INDEX(NoSettings!$C:$C,MATCH(EPS!$A755,NoSettings!$A:$A,0))</f>
        <v>17566200000</v>
      </c>
      <c r="K755">
        <f>INDEX(GWP!$C$2:$C$13,MATCH(EPS!I755,GWP!$B$2:$B$13,0))</f>
        <v>0</v>
      </c>
      <c r="L755" s="4">
        <f t="shared" si="23"/>
        <v>0</v>
      </c>
    </row>
    <row r="756" spans="1:12">
      <c r="A756" t="s">
        <v>774</v>
      </c>
      <c r="B756" t="s">
        <v>1</v>
      </c>
      <c r="C756" t="s">
        <v>1718</v>
      </c>
      <c r="D756" t="s">
        <v>1705</v>
      </c>
      <c r="E756" t="s">
        <v>1704</v>
      </c>
      <c r="F756" t="s">
        <v>1746</v>
      </c>
      <c r="H756" t="str">
        <f>INDEX('Vensim Variables'!$B:$B,MATCH(EPS!$B756,'Vensim Variables'!$A:$A,0))</f>
        <v>g pollutant</v>
      </c>
      <c r="I756" t="str">
        <f t="shared" si="22"/>
        <v>VOC</v>
      </c>
      <c r="J756">
        <f>INDEX(NoSettings!$C:$C,MATCH(EPS!$A756,NoSettings!$A:$A,0))</f>
        <v>0</v>
      </c>
      <c r="K756">
        <f>INDEX(GWP!$C$2:$C$13,MATCH(EPS!I756,GWP!$B$2:$B$13,0))</f>
        <v>0</v>
      </c>
      <c r="L756" s="4">
        <f t="shared" si="23"/>
        <v>0</v>
      </c>
    </row>
    <row r="757" spans="1:12">
      <c r="A757" t="s">
        <v>775</v>
      </c>
      <c r="B757" t="s">
        <v>1</v>
      </c>
      <c r="C757" t="s">
        <v>1718</v>
      </c>
      <c r="D757" t="s">
        <v>1705</v>
      </c>
      <c r="E757" t="s">
        <v>1704</v>
      </c>
      <c r="F757" t="s">
        <v>1747</v>
      </c>
      <c r="H757" t="str">
        <f>INDEX('Vensim Variables'!$B:$B,MATCH(EPS!$B757,'Vensim Variables'!$A:$A,0))</f>
        <v>g pollutant</v>
      </c>
      <c r="I757" t="str">
        <f t="shared" si="22"/>
        <v>VOC</v>
      </c>
      <c r="J757">
        <f>INDEX(NoSettings!$C:$C,MATCH(EPS!$A757,NoSettings!$A:$A,0))</f>
        <v>0</v>
      </c>
      <c r="K757">
        <f>INDEX(GWP!$C$2:$C$13,MATCH(EPS!I757,GWP!$B$2:$B$13,0))</f>
        <v>0</v>
      </c>
      <c r="L757" s="4">
        <f t="shared" si="23"/>
        <v>0</v>
      </c>
    </row>
    <row r="758" spans="1:12">
      <c r="A758" t="s">
        <v>776</v>
      </c>
      <c r="B758" t="s">
        <v>1</v>
      </c>
      <c r="C758" t="s">
        <v>1718</v>
      </c>
      <c r="D758" t="s">
        <v>1705</v>
      </c>
      <c r="E758" t="s">
        <v>1704</v>
      </c>
      <c r="F758" t="s">
        <v>1748</v>
      </c>
      <c r="H758" t="str">
        <f>INDEX('Vensim Variables'!$B:$B,MATCH(EPS!$B758,'Vensim Variables'!$A:$A,0))</f>
        <v>g pollutant</v>
      </c>
      <c r="I758" t="str">
        <f t="shared" si="22"/>
        <v>VOC</v>
      </c>
      <c r="J758">
        <f>INDEX(NoSettings!$C:$C,MATCH(EPS!$A758,NoSettings!$A:$A,0))</f>
        <v>0</v>
      </c>
      <c r="K758">
        <f>INDEX(GWP!$C$2:$C$13,MATCH(EPS!I758,GWP!$B$2:$B$13,0))</f>
        <v>0</v>
      </c>
      <c r="L758" s="4">
        <f t="shared" si="23"/>
        <v>0</v>
      </c>
    </row>
    <row r="759" spans="1:12">
      <c r="A759" t="s">
        <v>777</v>
      </c>
      <c r="B759" t="s">
        <v>1</v>
      </c>
      <c r="C759" t="s">
        <v>1718</v>
      </c>
      <c r="D759" t="s">
        <v>1705</v>
      </c>
      <c r="E759" t="s">
        <v>1704</v>
      </c>
      <c r="F759" t="s">
        <v>1749</v>
      </c>
      <c r="H759" t="str">
        <f>INDEX('Vensim Variables'!$B:$B,MATCH(EPS!$B759,'Vensim Variables'!$A:$A,0))</f>
        <v>g pollutant</v>
      </c>
      <c r="I759" t="str">
        <f t="shared" si="22"/>
        <v>VOC</v>
      </c>
      <c r="J759">
        <f>INDEX(NoSettings!$C:$C,MATCH(EPS!$A759,NoSettings!$A:$A,0))</f>
        <v>0</v>
      </c>
      <c r="K759">
        <f>INDEX(GWP!$C$2:$C$13,MATCH(EPS!I759,GWP!$B$2:$B$13,0))</f>
        <v>0</v>
      </c>
      <c r="L759" s="4">
        <f t="shared" si="23"/>
        <v>0</v>
      </c>
    </row>
    <row r="760" spans="1:12">
      <c r="A760" t="s">
        <v>778</v>
      </c>
      <c r="B760" t="s">
        <v>1</v>
      </c>
      <c r="C760" t="s">
        <v>1718</v>
      </c>
      <c r="D760" t="s">
        <v>1705</v>
      </c>
      <c r="E760" t="s">
        <v>1704</v>
      </c>
      <c r="F760" t="s">
        <v>1750</v>
      </c>
      <c r="H760" t="str">
        <f>INDEX('Vensim Variables'!$B:$B,MATCH(EPS!$B760,'Vensim Variables'!$A:$A,0))</f>
        <v>g pollutant</v>
      </c>
      <c r="I760" t="str">
        <f t="shared" si="22"/>
        <v>VOC</v>
      </c>
      <c r="J760">
        <f>INDEX(NoSettings!$C:$C,MATCH(EPS!$A760,NoSettings!$A:$A,0))</f>
        <v>0</v>
      </c>
      <c r="K760">
        <f>INDEX(GWP!$C$2:$C$13,MATCH(EPS!I760,GWP!$B$2:$B$13,0))</f>
        <v>0</v>
      </c>
      <c r="L760" s="4">
        <f t="shared" si="23"/>
        <v>0</v>
      </c>
    </row>
    <row r="761" spans="1:12">
      <c r="A761" t="s">
        <v>779</v>
      </c>
      <c r="B761" t="s">
        <v>1</v>
      </c>
      <c r="C761" t="s">
        <v>1718</v>
      </c>
      <c r="D761" t="s">
        <v>1705</v>
      </c>
      <c r="E761" t="s">
        <v>1704</v>
      </c>
      <c r="F761" t="s">
        <v>1751</v>
      </c>
      <c r="H761" t="str">
        <f>INDEX('Vensim Variables'!$B:$B,MATCH(EPS!$B761,'Vensim Variables'!$A:$A,0))</f>
        <v>g pollutant</v>
      </c>
      <c r="I761" t="str">
        <f t="shared" si="22"/>
        <v>VOC</v>
      </c>
      <c r="J761">
        <f>INDEX(NoSettings!$C:$C,MATCH(EPS!$A761,NoSettings!$A:$A,0))</f>
        <v>0</v>
      </c>
      <c r="K761">
        <f>INDEX(GWP!$C$2:$C$13,MATCH(EPS!I761,GWP!$B$2:$B$13,0))</f>
        <v>0</v>
      </c>
      <c r="L761" s="4">
        <f t="shared" si="23"/>
        <v>0</v>
      </c>
    </row>
    <row r="762" spans="1:12">
      <c r="A762" t="s">
        <v>780</v>
      </c>
      <c r="B762" t="s">
        <v>1</v>
      </c>
      <c r="C762" t="s">
        <v>1718</v>
      </c>
      <c r="D762" t="s">
        <v>1706</v>
      </c>
      <c r="E762" t="s">
        <v>1703</v>
      </c>
      <c r="F762" t="s">
        <v>1742</v>
      </c>
      <c r="H762" t="str">
        <f>INDEX('Vensim Variables'!$B:$B,MATCH(EPS!$B762,'Vensim Variables'!$A:$A,0))</f>
        <v>g pollutant</v>
      </c>
      <c r="I762" t="str">
        <f t="shared" si="22"/>
        <v>CO</v>
      </c>
      <c r="J762">
        <f>INDEX(NoSettings!$C:$C,MATCH(EPS!$A762,NoSettings!$A:$A,0))</f>
        <v>0</v>
      </c>
      <c r="K762">
        <f>INDEX(GWP!$C$2:$C$13,MATCH(EPS!I762,GWP!$B$2:$B$13,0))</f>
        <v>0</v>
      </c>
      <c r="L762" s="4">
        <f t="shared" si="23"/>
        <v>0</v>
      </c>
    </row>
    <row r="763" spans="1:12">
      <c r="A763" t="s">
        <v>781</v>
      </c>
      <c r="B763" t="s">
        <v>1</v>
      </c>
      <c r="C763" t="s">
        <v>1718</v>
      </c>
      <c r="D763" t="s">
        <v>1706</v>
      </c>
      <c r="E763" t="s">
        <v>1703</v>
      </c>
      <c r="F763" t="s">
        <v>1743</v>
      </c>
      <c r="H763" t="str">
        <f>INDEX('Vensim Variables'!$B:$B,MATCH(EPS!$B763,'Vensim Variables'!$A:$A,0))</f>
        <v>g pollutant</v>
      </c>
      <c r="I763" t="str">
        <f t="shared" si="22"/>
        <v>CO</v>
      </c>
      <c r="J763">
        <f>INDEX(NoSettings!$C:$C,MATCH(EPS!$A763,NoSettings!$A:$A,0))</f>
        <v>0</v>
      </c>
      <c r="K763">
        <f>INDEX(GWP!$C$2:$C$13,MATCH(EPS!I763,GWP!$B$2:$B$13,0))</f>
        <v>0</v>
      </c>
      <c r="L763" s="4">
        <f t="shared" si="23"/>
        <v>0</v>
      </c>
    </row>
    <row r="764" spans="1:12">
      <c r="A764" t="s">
        <v>782</v>
      </c>
      <c r="B764" t="s">
        <v>1</v>
      </c>
      <c r="C764" t="s">
        <v>1718</v>
      </c>
      <c r="D764" t="s">
        <v>1706</v>
      </c>
      <c r="E764" t="s">
        <v>1703</v>
      </c>
      <c r="F764" t="s">
        <v>1744</v>
      </c>
      <c r="H764" t="str">
        <f>INDEX('Vensim Variables'!$B:$B,MATCH(EPS!$B764,'Vensim Variables'!$A:$A,0))</f>
        <v>g pollutant</v>
      </c>
      <c r="I764" t="str">
        <f t="shared" si="22"/>
        <v>CO</v>
      </c>
      <c r="J764">
        <f>INDEX(NoSettings!$C:$C,MATCH(EPS!$A764,NoSettings!$A:$A,0))</f>
        <v>0</v>
      </c>
      <c r="K764">
        <f>INDEX(GWP!$C$2:$C$13,MATCH(EPS!I764,GWP!$B$2:$B$13,0))</f>
        <v>0</v>
      </c>
      <c r="L764" s="4">
        <f t="shared" si="23"/>
        <v>0</v>
      </c>
    </row>
    <row r="765" spans="1:12">
      <c r="A765" t="s">
        <v>783</v>
      </c>
      <c r="B765" t="s">
        <v>1</v>
      </c>
      <c r="C765" t="s">
        <v>1718</v>
      </c>
      <c r="D765" t="s">
        <v>1706</v>
      </c>
      <c r="E765" t="s">
        <v>1703</v>
      </c>
      <c r="F765" t="s">
        <v>1745</v>
      </c>
      <c r="H765" t="str">
        <f>INDEX('Vensim Variables'!$B:$B,MATCH(EPS!$B765,'Vensim Variables'!$A:$A,0))</f>
        <v>g pollutant</v>
      </c>
      <c r="I765" t="str">
        <f t="shared" si="22"/>
        <v>CO</v>
      </c>
      <c r="J765">
        <f>INDEX(NoSettings!$C:$C,MATCH(EPS!$A765,NoSettings!$A:$A,0))</f>
        <v>3943640000</v>
      </c>
      <c r="K765">
        <f>INDEX(GWP!$C$2:$C$13,MATCH(EPS!I765,GWP!$B$2:$B$13,0))</f>
        <v>0</v>
      </c>
      <c r="L765" s="4">
        <f t="shared" si="23"/>
        <v>0</v>
      </c>
    </row>
    <row r="766" spans="1:12">
      <c r="A766" t="s">
        <v>784</v>
      </c>
      <c r="B766" t="s">
        <v>1</v>
      </c>
      <c r="C766" t="s">
        <v>1718</v>
      </c>
      <c r="D766" t="s">
        <v>1706</v>
      </c>
      <c r="E766" t="s">
        <v>1703</v>
      </c>
      <c r="F766" t="s">
        <v>1746</v>
      </c>
      <c r="H766" t="str">
        <f>INDEX('Vensim Variables'!$B:$B,MATCH(EPS!$B766,'Vensim Variables'!$A:$A,0))</f>
        <v>g pollutant</v>
      </c>
      <c r="I766" t="str">
        <f t="shared" si="22"/>
        <v>CO</v>
      </c>
      <c r="J766">
        <f>INDEX(NoSettings!$C:$C,MATCH(EPS!$A766,NoSettings!$A:$A,0))</f>
        <v>0</v>
      </c>
      <c r="K766">
        <f>INDEX(GWP!$C$2:$C$13,MATCH(EPS!I766,GWP!$B$2:$B$13,0))</f>
        <v>0</v>
      </c>
      <c r="L766" s="4">
        <f t="shared" si="23"/>
        <v>0</v>
      </c>
    </row>
    <row r="767" spans="1:12">
      <c r="A767" t="s">
        <v>785</v>
      </c>
      <c r="B767" t="s">
        <v>1</v>
      </c>
      <c r="C767" t="s">
        <v>1718</v>
      </c>
      <c r="D767" t="s">
        <v>1706</v>
      </c>
      <c r="E767" t="s">
        <v>1703</v>
      </c>
      <c r="F767" t="s">
        <v>1747</v>
      </c>
      <c r="H767" t="str">
        <f>INDEX('Vensim Variables'!$B:$B,MATCH(EPS!$B767,'Vensim Variables'!$A:$A,0))</f>
        <v>g pollutant</v>
      </c>
      <c r="I767" t="str">
        <f t="shared" si="22"/>
        <v>CO</v>
      </c>
      <c r="J767">
        <f>INDEX(NoSettings!$C:$C,MATCH(EPS!$A767,NoSettings!$A:$A,0))</f>
        <v>0</v>
      </c>
      <c r="K767">
        <f>INDEX(GWP!$C$2:$C$13,MATCH(EPS!I767,GWP!$B$2:$B$13,0))</f>
        <v>0</v>
      </c>
      <c r="L767" s="4">
        <f t="shared" si="23"/>
        <v>0</v>
      </c>
    </row>
    <row r="768" spans="1:12">
      <c r="A768" t="s">
        <v>786</v>
      </c>
      <c r="B768" t="s">
        <v>1</v>
      </c>
      <c r="C768" t="s">
        <v>1718</v>
      </c>
      <c r="D768" t="s">
        <v>1706</v>
      </c>
      <c r="E768" t="s">
        <v>1703</v>
      </c>
      <c r="F768" t="s">
        <v>1748</v>
      </c>
      <c r="H768" t="str">
        <f>INDEX('Vensim Variables'!$B:$B,MATCH(EPS!$B768,'Vensim Variables'!$A:$A,0))</f>
        <v>g pollutant</v>
      </c>
      <c r="I768" t="str">
        <f t="shared" si="22"/>
        <v>CO</v>
      </c>
      <c r="J768">
        <f>INDEX(NoSettings!$C:$C,MATCH(EPS!$A768,NoSettings!$A:$A,0))</f>
        <v>0</v>
      </c>
      <c r="K768">
        <f>INDEX(GWP!$C$2:$C$13,MATCH(EPS!I768,GWP!$B$2:$B$13,0))</f>
        <v>0</v>
      </c>
      <c r="L768" s="4">
        <f t="shared" si="23"/>
        <v>0</v>
      </c>
    </row>
    <row r="769" spans="1:12">
      <c r="A769" t="s">
        <v>787</v>
      </c>
      <c r="B769" t="s">
        <v>1</v>
      </c>
      <c r="C769" t="s">
        <v>1718</v>
      </c>
      <c r="D769" t="s">
        <v>1706</v>
      </c>
      <c r="E769" t="s">
        <v>1703</v>
      </c>
      <c r="F769" t="s">
        <v>1749</v>
      </c>
      <c r="H769" t="str">
        <f>INDEX('Vensim Variables'!$B:$B,MATCH(EPS!$B769,'Vensim Variables'!$A:$A,0))</f>
        <v>g pollutant</v>
      </c>
      <c r="I769" t="str">
        <f t="shared" si="22"/>
        <v>CO</v>
      </c>
      <c r="J769">
        <f>INDEX(NoSettings!$C:$C,MATCH(EPS!$A769,NoSettings!$A:$A,0))</f>
        <v>0</v>
      </c>
      <c r="K769">
        <f>INDEX(GWP!$C$2:$C$13,MATCH(EPS!I769,GWP!$B$2:$B$13,0))</f>
        <v>0</v>
      </c>
      <c r="L769" s="4">
        <f t="shared" si="23"/>
        <v>0</v>
      </c>
    </row>
    <row r="770" spans="1:12">
      <c r="A770" t="s">
        <v>788</v>
      </c>
      <c r="B770" t="s">
        <v>1</v>
      </c>
      <c r="C770" t="s">
        <v>1718</v>
      </c>
      <c r="D770" t="s">
        <v>1706</v>
      </c>
      <c r="E770" t="s">
        <v>1703</v>
      </c>
      <c r="F770" t="s">
        <v>1750</v>
      </c>
      <c r="H770" t="str">
        <f>INDEX('Vensim Variables'!$B:$B,MATCH(EPS!$B770,'Vensim Variables'!$A:$A,0))</f>
        <v>g pollutant</v>
      </c>
      <c r="I770" t="str">
        <f t="shared" si="22"/>
        <v>CO</v>
      </c>
      <c r="J770">
        <f>INDEX(NoSettings!$C:$C,MATCH(EPS!$A770,NoSettings!$A:$A,0))</f>
        <v>0</v>
      </c>
      <c r="K770">
        <f>INDEX(GWP!$C$2:$C$13,MATCH(EPS!I770,GWP!$B$2:$B$13,0))</f>
        <v>0</v>
      </c>
      <c r="L770" s="4">
        <f t="shared" si="23"/>
        <v>0</v>
      </c>
    </row>
    <row r="771" spans="1:12">
      <c r="A771" t="s">
        <v>789</v>
      </c>
      <c r="B771" t="s">
        <v>1</v>
      </c>
      <c r="C771" t="s">
        <v>1718</v>
      </c>
      <c r="D771" t="s">
        <v>1706</v>
      </c>
      <c r="E771" t="s">
        <v>1703</v>
      </c>
      <c r="F771" t="s">
        <v>1751</v>
      </c>
      <c r="H771" t="str">
        <f>INDEX('Vensim Variables'!$B:$B,MATCH(EPS!$B771,'Vensim Variables'!$A:$A,0))</f>
        <v>g pollutant</v>
      </c>
      <c r="I771" t="str">
        <f t="shared" ref="I771:I834" si="24">IF(OR(C771="CO2",C771="CH4",C771="N2O",C771="F gases",C771="VOC",C771="CO",C771="NOx",C771="PM10",C771="PM25",C771="SOx",C771="BC",C771="OC"),C771,IF(OR(D771="CO2",D771="CH4",D771="N2O",D771="F gases",D771="VOC",D771="CO",D771="NOx",D771="PM10",D771="PM25",D771="SOx",D771="BC",D771="OC"),D771,IF(OR(E771="CO2",E771="CH4",E771="N2O",E771="F gases",E771="VOC",E771="CO",E771="NOx",E771="PM10",E771="PM25",E771="SOx",E771="BC",E771="OC"),E771,"NA")))</f>
        <v>CO</v>
      </c>
      <c r="J771">
        <f>INDEX(NoSettings!$C:$C,MATCH(EPS!$A771,NoSettings!$A:$A,0))</f>
        <v>0</v>
      </c>
      <c r="K771">
        <f>INDEX(GWP!$C$2:$C$13,MATCH(EPS!I771,GWP!$B$2:$B$13,0))</f>
        <v>0</v>
      </c>
      <c r="L771" s="4">
        <f t="shared" ref="L771:L834" si="25">IF(H771="g pollutant",K771*J771/10^12,IF(H771="MMTCO2e",J771,IF(H771="MWh",J771,0)))</f>
        <v>0</v>
      </c>
    </row>
    <row r="772" spans="1:12">
      <c r="A772" t="s">
        <v>790</v>
      </c>
      <c r="B772" t="s">
        <v>1</v>
      </c>
      <c r="C772" t="s">
        <v>1718</v>
      </c>
      <c r="D772" t="s">
        <v>1706</v>
      </c>
      <c r="E772" t="s">
        <v>1704</v>
      </c>
      <c r="F772" t="s">
        <v>1742</v>
      </c>
      <c r="H772" t="str">
        <f>INDEX('Vensim Variables'!$B:$B,MATCH(EPS!$B772,'Vensim Variables'!$A:$A,0))</f>
        <v>g pollutant</v>
      </c>
      <c r="I772" t="str">
        <f t="shared" si="24"/>
        <v>CO</v>
      </c>
      <c r="J772">
        <f>INDEX(NoSettings!$C:$C,MATCH(EPS!$A772,NoSettings!$A:$A,0))</f>
        <v>0</v>
      </c>
      <c r="K772">
        <f>INDEX(GWP!$C$2:$C$13,MATCH(EPS!I772,GWP!$B$2:$B$13,0))</f>
        <v>0</v>
      </c>
      <c r="L772" s="4">
        <f t="shared" si="25"/>
        <v>0</v>
      </c>
    </row>
    <row r="773" spans="1:12">
      <c r="A773" t="s">
        <v>791</v>
      </c>
      <c r="B773" t="s">
        <v>1</v>
      </c>
      <c r="C773" t="s">
        <v>1718</v>
      </c>
      <c r="D773" t="s">
        <v>1706</v>
      </c>
      <c r="E773" t="s">
        <v>1704</v>
      </c>
      <c r="F773" t="s">
        <v>1743</v>
      </c>
      <c r="H773" t="str">
        <f>INDEX('Vensim Variables'!$B:$B,MATCH(EPS!$B773,'Vensim Variables'!$A:$A,0))</f>
        <v>g pollutant</v>
      </c>
      <c r="I773" t="str">
        <f t="shared" si="24"/>
        <v>CO</v>
      </c>
      <c r="J773">
        <f>INDEX(NoSettings!$C:$C,MATCH(EPS!$A773,NoSettings!$A:$A,0))</f>
        <v>0</v>
      </c>
      <c r="K773">
        <f>INDEX(GWP!$C$2:$C$13,MATCH(EPS!I773,GWP!$B$2:$B$13,0))</f>
        <v>0</v>
      </c>
      <c r="L773" s="4">
        <f t="shared" si="25"/>
        <v>0</v>
      </c>
    </row>
    <row r="774" spans="1:12">
      <c r="A774" t="s">
        <v>792</v>
      </c>
      <c r="B774" t="s">
        <v>1</v>
      </c>
      <c r="C774" t="s">
        <v>1718</v>
      </c>
      <c r="D774" t="s">
        <v>1706</v>
      </c>
      <c r="E774" t="s">
        <v>1704</v>
      </c>
      <c r="F774" t="s">
        <v>1744</v>
      </c>
      <c r="H774" t="str">
        <f>INDEX('Vensim Variables'!$B:$B,MATCH(EPS!$B774,'Vensim Variables'!$A:$A,0))</f>
        <v>g pollutant</v>
      </c>
      <c r="I774" t="str">
        <f t="shared" si="24"/>
        <v>CO</v>
      </c>
      <c r="J774">
        <f>INDEX(NoSettings!$C:$C,MATCH(EPS!$A774,NoSettings!$A:$A,0))</f>
        <v>0</v>
      </c>
      <c r="K774">
        <f>INDEX(GWP!$C$2:$C$13,MATCH(EPS!I774,GWP!$B$2:$B$13,0))</f>
        <v>0</v>
      </c>
      <c r="L774" s="4">
        <f t="shared" si="25"/>
        <v>0</v>
      </c>
    </row>
    <row r="775" spans="1:12">
      <c r="A775" t="s">
        <v>793</v>
      </c>
      <c r="B775" t="s">
        <v>1</v>
      </c>
      <c r="C775" t="s">
        <v>1718</v>
      </c>
      <c r="D775" t="s">
        <v>1706</v>
      </c>
      <c r="E775" t="s">
        <v>1704</v>
      </c>
      <c r="F775" t="s">
        <v>1745</v>
      </c>
      <c r="H775" t="str">
        <f>INDEX('Vensim Variables'!$B:$B,MATCH(EPS!$B775,'Vensim Variables'!$A:$A,0))</f>
        <v>g pollutant</v>
      </c>
      <c r="I775" t="str">
        <f t="shared" si="24"/>
        <v>CO</v>
      </c>
      <c r="J775">
        <f>INDEX(NoSettings!$C:$C,MATCH(EPS!$A775,NoSettings!$A:$A,0))</f>
        <v>85604500000</v>
      </c>
      <c r="K775">
        <f>INDEX(GWP!$C$2:$C$13,MATCH(EPS!I775,GWP!$B$2:$B$13,0))</f>
        <v>0</v>
      </c>
      <c r="L775" s="4">
        <f t="shared" si="25"/>
        <v>0</v>
      </c>
    </row>
    <row r="776" spans="1:12">
      <c r="A776" t="s">
        <v>794</v>
      </c>
      <c r="B776" t="s">
        <v>1</v>
      </c>
      <c r="C776" t="s">
        <v>1718</v>
      </c>
      <c r="D776" t="s">
        <v>1706</v>
      </c>
      <c r="E776" t="s">
        <v>1704</v>
      </c>
      <c r="F776" t="s">
        <v>1746</v>
      </c>
      <c r="H776" t="str">
        <f>INDEX('Vensim Variables'!$B:$B,MATCH(EPS!$B776,'Vensim Variables'!$A:$A,0))</f>
        <v>g pollutant</v>
      </c>
      <c r="I776" t="str">
        <f t="shared" si="24"/>
        <v>CO</v>
      </c>
      <c r="J776">
        <f>INDEX(NoSettings!$C:$C,MATCH(EPS!$A776,NoSettings!$A:$A,0))</f>
        <v>0</v>
      </c>
      <c r="K776">
        <f>INDEX(GWP!$C$2:$C$13,MATCH(EPS!I776,GWP!$B$2:$B$13,0))</f>
        <v>0</v>
      </c>
      <c r="L776" s="4">
        <f t="shared" si="25"/>
        <v>0</v>
      </c>
    </row>
    <row r="777" spans="1:12">
      <c r="A777" t="s">
        <v>795</v>
      </c>
      <c r="B777" t="s">
        <v>1</v>
      </c>
      <c r="C777" t="s">
        <v>1718</v>
      </c>
      <c r="D777" t="s">
        <v>1706</v>
      </c>
      <c r="E777" t="s">
        <v>1704</v>
      </c>
      <c r="F777" t="s">
        <v>1747</v>
      </c>
      <c r="H777" t="str">
        <f>INDEX('Vensim Variables'!$B:$B,MATCH(EPS!$B777,'Vensim Variables'!$A:$A,0))</f>
        <v>g pollutant</v>
      </c>
      <c r="I777" t="str">
        <f t="shared" si="24"/>
        <v>CO</v>
      </c>
      <c r="J777">
        <f>INDEX(NoSettings!$C:$C,MATCH(EPS!$A777,NoSettings!$A:$A,0))</f>
        <v>0</v>
      </c>
      <c r="K777">
        <f>INDEX(GWP!$C$2:$C$13,MATCH(EPS!I777,GWP!$B$2:$B$13,0))</f>
        <v>0</v>
      </c>
      <c r="L777" s="4">
        <f t="shared" si="25"/>
        <v>0</v>
      </c>
    </row>
    <row r="778" spans="1:12">
      <c r="A778" t="s">
        <v>796</v>
      </c>
      <c r="B778" t="s">
        <v>1</v>
      </c>
      <c r="C778" t="s">
        <v>1718</v>
      </c>
      <c r="D778" t="s">
        <v>1706</v>
      </c>
      <c r="E778" t="s">
        <v>1704</v>
      </c>
      <c r="F778" t="s">
        <v>1748</v>
      </c>
      <c r="H778" t="str">
        <f>INDEX('Vensim Variables'!$B:$B,MATCH(EPS!$B778,'Vensim Variables'!$A:$A,0))</f>
        <v>g pollutant</v>
      </c>
      <c r="I778" t="str">
        <f t="shared" si="24"/>
        <v>CO</v>
      </c>
      <c r="J778">
        <f>INDEX(NoSettings!$C:$C,MATCH(EPS!$A778,NoSettings!$A:$A,0))</f>
        <v>0</v>
      </c>
      <c r="K778">
        <f>INDEX(GWP!$C$2:$C$13,MATCH(EPS!I778,GWP!$B$2:$B$13,0))</f>
        <v>0</v>
      </c>
      <c r="L778" s="4">
        <f t="shared" si="25"/>
        <v>0</v>
      </c>
    </row>
    <row r="779" spans="1:12">
      <c r="A779" t="s">
        <v>797</v>
      </c>
      <c r="B779" t="s">
        <v>1</v>
      </c>
      <c r="C779" t="s">
        <v>1718</v>
      </c>
      <c r="D779" t="s">
        <v>1706</v>
      </c>
      <c r="E779" t="s">
        <v>1704</v>
      </c>
      <c r="F779" t="s">
        <v>1749</v>
      </c>
      <c r="H779" t="str">
        <f>INDEX('Vensim Variables'!$B:$B,MATCH(EPS!$B779,'Vensim Variables'!$A:$A,0))</f>
        <v>g pollutant</v>
      </c>
      <c r="I779" t="str">
        <f t="shared" si="24"/>
        <v>CO</v>
      </c>
      <c r="J779">
        <f>INDEX(NoSettings!$C:$C,MATCH(EPS!$A779,NoSettings!$A:$A,0))</f>
        <v>0</v>
      </c>
      <c r="K779">
        <f>INDEX(GWP!$C$2:$C$13,MATCH(EPS!I779,GWP!$B$2:$B$13,0))</f>
        <v>0</v>
      </c>
      <c r="L779" s="4">
        <f t="shared" si="25"/>
        <v>0</v>
      </c>
    </row>
    <row r="780" spans="1:12">
      <c r="A780" t="s">
        <v>798</v>
      </c>
      <c r="B780" t="s">
        <v>1</v>
      </c>
      <c r="C780" t="s">
        <v>1718</v>
      </c>
      <c r="D780" t="s">
        <v>1706</v>
      </c>
      <c r="E780" t="s">
        <v>1704</v>
      </c>
      <c r="F780" t="s">
        <v>1750</v>
      </c>
      <c r="H780" t="str">
        <f>INDEX('Vensim Variables'!$B:$B,MATCH(EPS!$B780,'Vensim Variables'!$A:$A,0))</f>
        <v>g pollutant</v>
      </c>
      <c r="I780" t="str">
        <f t="shared" si="24"/>
        <v>CO</v>
      </c>
      <c r="J780">
        <f>INDEX(NoSettings!$C:$C,MATCH(EPS!$A780,NoSettings!$A:$A,0))</f>
        <v>0</v>
      </c>
      <c r="K780">
        <f>INDEX(GWP!$C$2:$C$13,MATCH(EPS!I780,GWP!$B$2:$B$13,0))</f>
        <v>0</v>
      </c>
      <c r="L780" s="4">
        <f t="shared" si="25"/>
        <v>0</v>
      </c>
    </row>
    <row r="781" spans="1:12">
      <c r="A781" t="s">
        <v>799</v>
      </c>
      <c r="B781" t="s">
        <v>1</v>
      </c>
      <c r="C781" t="s">
        <v>1718</v>
      </c>
      <c r="D781" t="s">
        <v>1706</v>
      </c>
      <c r="E781" t="s">
        <v>1704</v>
      </c>
      <c r="F781" t="s">
        <v>1751</v>
      </c>
      <c r="H781" t="str">
        <f>INDEX('Vensim Variables'!$B:$B,MATCH(EPS!$B781,'Vensim Variables'!$A:$A,0))</f>
        <v>g pollutant</v>
      </c>
      <c r="I781" t="str">
        <f t="shared" si="24"/>
        <v>CO</v>
      </c>
      <c r="J781">
        <f>INDEX(NoSettings!$C:$C,MATCH(EPS!$A781,NoSettings!$A:$A,0))</f>
        <v>0</v>
      </c>
      <c r="K781">
        <f>INDEX(GWP!$C$2:$C$13,MATCH(EPS!I781,GWP!$B$2:$B$13,0))</f>
        <v>0</v>
      </c>
      <c r="L781" s="4">
        <f t="shared" si="25"/>
        <v>0</v>
      </c>
    </row>
    <row r="782" spans="1:12">
      <c r="A782" t="s">
        <v>800</v>
      </c>
      <c r="B782" t="s">
        <v>1</v>
      </c>
      <c r="C782" t="s">
        <v>1718</v>
      </c>
      <c r="D782" t="s">
        <v>1707</v>
      </c>
      <c r="E782" t="s">
        <v>1703</v>
      </c>
      <c r="F782" t="s">
        <v>1742</v>
      </c>
      <c r="H782" t="str">
        <f>INDEX('Vensim Variables'!$B:$B,MATCH(EPS!$B782,'Vensim Variables'!$A:$A,0))</f>
        <v>g pollutant</v>
      </c>
      <c r="I782" t="str">
        <f t="shared" si="24"/>
        <v>NOx</v>
      </c>
      <c r="J782">
        <f>INDEX(NoSettings!$C:$C,MATCH(EPS!$A782,NoSettings!$A:$A,0))</f>
        <v>0</v>
      </c>
      <c r="K782">
        <f>INDEX(GWP!$C$2:$C$13,MATCH(EPS!I782,GWP!$B$2:$B$13,0))</f>
        <v>0</v>
      </c>
      <c r="L782" s="4">
        <f t="shared" si="25"/>
        <v>0</v>
      </c>
    </row>
    <row r="783" spans="1:12">
      <c r="A783" t="s">
        <v>801</v>
      </c>
      <c r="B783" t="s">
        <v>1</v>
      </c>
      <c r="C783" t="s">
        <v>1718</v>
      </c>
      <c r="D783" t="s">
        <v>1707</v>
      </c>
      <c r="E783" t="s">
        <v>1703</v>
      </c>
      <c r="F783" t="s">
        <v>1743</v>
      </c>
      <c r="H783" t="str">
        <f>INDEX('Vensim Variables'!$B:$B,MATCH(EPS!$B783,'Vensim Variables'!$A:$A,0))</f>
        <v>g pollutant</v>
      </c>
      <c r="I783" t="str">
        <f t="shared" si="24"/>
        <v>NOx</v>
      </c>
      <c r="J783">
        <f>INDEX(NoSettings!$C:$C,MATCH(EPS!$A783,NoSettings!$A:$A,0))</f>
        <v>0</v>
      </c>
      <c r="K783">
        <f>INDEX(GWP!$C$2:$C$13,MATCH(EPS!I783,GWP!$B$2:$B$13,0))</f>
        <v>0</v>
      </c>
      <c r="L783" s="4">
        <f t="shared" si="25"/>
        <v>0</v>
      </c>
    </row>
    <row r="784" spans="1:12">
      <c r="A784" t="s">
        <v>802</v>
      </c>
      <c r="B784" t="s">
        <v>1</v>
      </c>
      <c r="C784" t="s">
        <v>1718</v>
      </c>
      <c r="D784" t="s">
        <v>1707</v>
      </c>
      <c r="E784" t="s">
        <v>1703</v>
      </c>
      <c r="F784" t="s">
        <v>1744</v>
      </c>
      <c r="H784" t="str">
        <f>INDEX('Vensim Variables'!$B:$B,MATCH(EPS!$B784,'Vensim Variables'!$A:$A,0))</f>
        <v>g pollutant</v>
      </c>
      <c r="I784" t="str">
        <f t="shared" si="24"/>
        <v>NOx</v>
      </c>
      <c r="J784">
        <f>INDEX(NoSettings!$C:$C,MATCH(EPS!$A784,NoSettings!$A:$A,0))</f>
        <v>0</v>
      </c>
      <c r="K784">
        <f>INDEX(GWP!$C$2:$C$13,MATCH(EPS!I784,GWP!$B$2:$B$13,0))</f>
        <v>0</v>
      </c>
      <c r="L784" s="4">
        <f t="shared" si="25"/>
        <v>0</v>
      </c>
    </row>
    <row r="785" spans="1:12">
      <c r="A785" t="s">
        <v>803</v>
      </c>
      <c r="B785" t="s">
        <v>1</v>
      </c>
      <c r="C785" t="s">
        <v>1718</v>
      </c>
      <c r="D785" t="s">
        <v>1707</v>
      </c>
      <c r="E785" t="s">
        <v>1703</v>
      </c>
      <c r="F785" t="s">
        <v>1745</v>
      </c>
      <c r="H785" t="str">
        <f>INDEX('Vensim Variables'!$B:$B,MATCH(EPS!$B785,'Vensim Variables'!$A:$A,0))</f>
        <v>g pollutant</v>
      </c>
      <c r="I785" t="str">
        <f t="shared" si="24"/>
        <v>NOx</v>
      </c>
      <c r="J785">
        <f>INDEX(NoSettings!$C:$C,MATCH(EPS!$A785,NoSettings!$A:$A,0))</f>
        <v>18671100000</v>
      </c>
      <c r="K785">
        <f>INDEX(GWP!$C$2:$C$13,MATCH(EPS!I785,GWP!$B$2:$B$13,0))</f>
        <v>0</v>
      </c>
      <c r="L785" s="4">
        <f t="shared" si="25"/>
        <v>0</v>
      </c>
    </row>
    <row r="786" spans="1:12">
      <c r="A786" t="s">
        <v>804</v>
      </c>
      <c r="B786" t="s">
        <v>1</v>
      </c>
      <c r="C786" t="s">
        <v>1718</v>
      </c>
      <c r="D786" t="s">
        <v>1707</v>
      </c>
      <c r="E786" t="s">
        <v>1703</v>
      </c>
      <c r="F786" t="s">
        <v>1746</v>
      </c>
      <c r="H786" t="str">
        <f>INDEX('Vensim Variables'!$B:$B,MATCH(EPS!$B786,'Vensim Variables'!$A:$A,0))</f>
        <v>g pollutant</v>
      </c>
      <c r="I786" t="str">
        <f t="shared" si="24"/>
        <v>NOx</v>
      </c>
      <c r="J786">
        <f>INDEX(NoSettings!$C:$C,MATCH(EPS!$A786,NoSettings!$A:$A,0))</f>
        <v>0</v>
      </c>
      <c r="K786">
        <f>INDEX(GWP!$C$2:$C$13,MATCH(EPS!I786,GWP!$B$2:$B$13,0))</f>
        <v>0</v>
      </c>
      <c r="L786" s="4">
        <f t="shared" si="25"/>
        <v>0</v>
      </c>
    </row>
    <row r="787" spans="1:12">
      <c r="A787" t="s">
        <v>805</v>
      </c>
      <c r="B787" t="s">
        <v>1</v>
      </c>
      <c r="C787" t="s">
        <v>1718</v>
      </c>
      <c r="D787" t="s">
        <v>1707</v>
      </c>
      <c r="E787" t="s">
        <v>1703</v>
      </c>
      <c r="F787" t="s">
        <v>1747</v>
      </c>
      <c r="H787" t="str">
        <f>INDEX('Vensim Variables'!$B:$B,MATCH(EPS!$B787,'Vensim Variables'!$A:$A,0))</f>
        <v>g pollutant</v>
      </c>
      <c r="I787" t="str">
        <f t="shared" si="24"/>
        <v>NOx</v>
      </c>
      <c r="J787">
        <f>INDEX(NoSettings!$C:$C,MATCH(EPS!$A787,NoSettings!$A:$A,0))</f>
        <v>0</v>
      </c>
      <c r="K787">
        <f>INDEX(GWP!$C$2:$C$13,MATCH(EPS!I787,GWP!$B$2:$B$13,0))</f>
        <v>0</v>
      </c>
      <c r="L787" s="4">
        <f t="shared" si="25"/>
        <v>0</v>
      </c>
    </row>
    <row r="788" spans="1:12">
      <c r="A788" t="s">
        <v>806</v>
      </c>
      <c r="B788" t="s">
        <v>1</v>
      </c>
      <c r="C788" t="s">
        <v>1718</v>
      </c>
      <c r="D788" t="s">
        <v>1707</v>
      </c>
      <c r="E788" t="s">
        <v>1703</v>
      </c>
      <c r="F788" t="s">
        <v>1748</v>
      </c>
      <c r="H788" t="str">
        <f>INDEX('Vensim Variables'!$B:$B,MATCH(EPS!$B788,'Vensim Variables'!$A:$A,0))</f>
        <v>g pollutant</v>
      </c>
      <c r="I788" t="str">
        <f t="shared" si="24"/>
        <v>NOx</v>
      </c>
      <c r="J788">
        <f>INDEX(NoSettings!$C:$C,MATCH(EPS!$A788,NoSettings!$A:$A,0))</f>
        <v>0</v>
      </c>
      <c r="K788">
        <f>INDEX(GWP!$C$2:$C$13,MATCH(EPS!I788,GWP!$B$2:$B$13,0))</f>
        <v>0</v>
      </c>
      <c r="L788" s="4">
        <f t="shared" si="25"/>
        <v>0</v>
      </c>
    </row>
    <row r="789" spans="1:12">
      <c r="A789" t="s">
        <v>807</v>
      </c>
      <c r="B789" t="s">
        <v>1</v>
      </c>
      <c r="C789" t="s">
        <v>1718</v>
      </c>
      <c r="D789" t="s">
        <v>1707</v>
      </c>
      <c r="E789" t="s">
        <v>1703</v>
      </c>
      <c r="F789" t="s">
        <v>1749</v>
      </c>
      <c r="H789" t="str">
        <f>INDEX('Vensim Variables'!$B:$B,MATCH(EPS!$B789,'Vensim Variables'!$A:$A,0))</f>
        <v>g pollutant</v>
      </c>
      <c r="I789" t="str">
        <f t="shared" si="24"/>
        <v>NOx</v>
      </c>
      <c r="J789">
        <f>INDEX(NoSettings!$C:$C,MATCH(EPS!$A789,NoSettings!$A:$A,0))</f>
        <v>0</v>
      </c>
      <c r="K789">
        <f>INDEX(GWP!$C$2:$C$13,MATCH(EPS!I789,GWP!$B$2:$B$13,0))</f>
        <v>0</v>
      </c>
      <c r="L789" s="4">
        <f t="shared" si="25"/>
        <v>0</v>
      </c>
    </row>
    <row r="790" spans="1:12">
      <c r="A790" t="s">
        <v>808</v>
      </c>
      <c r="B790" t="s">
        <v>1</v>
      </c>
      <c r="C790" t="s">
        <v>1718</v>
      </c>
      <c r="D790" t="s">
        <v>1707</v>
      </c>
      <c r="E790" t="s">
        <v>1703</v>
      </c>
      <c r="F790" t="s">
        <v>1750</v>
      </c>
      <c r="H790" t="str">
        <f>INDEX('Vensim Variables'!$B:$B,MATCH(EPS!$B790,'Vensim Variables'!$A:$A,0))</f>
        <v>g pollutant</v>
      </c>
      <c r="I790" t="str">
        <f t="shared" si="24"/>
        <v>NOx</v>
      </c>
      <c r="J790">
        <f>INDEX(NoSettings!$C:$C,MATCH(EPS!$A790,NoSettings!$A:$A,0))</f>
        <v>0</v>
      </c>
      <c r="K790">
        <f>INDEX(GWP!$C$2:$C$13,MATCH(EPS!I790,GWP!$B$2:$B$13,0))</f>
        <v>0</v>
      </c>
      <c r="L790" s="4">
        <f t="shared" si="25"/>
        <v>0</v>
      </c>
    </row>
    <row r="791" spans="1:12">
      <c r="A791" t="s">
        <v>809</v>
      </c>
      <c r="B791" t="s">
        <v>1</v>
      </c>
      <c r="C791" t="s">
        <v>1718</v>
      </c>
      <c r="D791" t="s">
        <v>1707</v>
      </c>
      <c r="E791" t="s">
        <v>1703</v>
      </c>
      <c r="F791" t="s">
        <v>1751</v>
      </c>
      <c r="H791" t="str">
        <f>INDEX('Vensim Variables'!$B:$B,MATCH(EPS!$B791,'Vensim Variables'!$A:$A,0))</f>
        <v>g pollutant</v>
      </c>
      <c r="I791" t="str">
        <f t="shared" si="24"/>
        <v>NOx</v>
      </c>
      <c r="J791">
        <f>INDEX(NoSettings!$C:$C,MATCH(EPS!$A791,NoSettings!$A:$A,0))</f>
        <v>0</v>
      </c>
      <c r="K791">
        <f>INDEX(GWP!$C$2:$C$13,MATCH(EPS!I791,GWP!$B$2:$B$13,0))</f>
        <v>0</v>
      </c>
      <c r="L791" s="4">
        <f t="shared" si="25"/>
        <v>0</v>
      </c>
    </row>
    <row r="792" spans="1:12">
      <c r="A792" t="s">
        <v>810</v>
      </c>
      <c r="B792" t="s">
        <v>1</v>
      </c>
      <c r="C792" t="s">
        <v>1718</v>
      </c>
      <c r="D792" t="s">
        <v>1707</v>
      </c>
      <c r="E792" t="s">
        <v>1704</v>
      </c>
      <c r="F792" t="s">
        <v>1742</v>
      </c>
      <c r="H792" t="str">
        <f>INDEX('Vensim Variables'!$B:$B,MATCH(EPS!$B792,'Vensim Variables'!$A:$A,0))</f>
        <v>g pollutant</v>
      </c>
      <c r="I792" t="str">
        <f t="shared" si="24"/>
        <v>NOx</v>
      </c>
      <c r="J792">
        <f>INDEX(NoSettings!$C:$C,MATCH(EPS!$A792,NoSettings!$A:$A,0))</f>
        <v>0</v>
      </c>
      <c r="K792">
        <f>INDEX(GWP!$C$2:$C$13,MATCH(EPS!I792,GWP!$B$2:$B$13,0))</f>
        <v>0</v>
      </c>
      <c r="L792" s="4">
        <f t="shared" si="25"/>
        <v>0</v>
      </c>
    </row>
    <row r="793" spans="1:12">
      <c r="A793" t="s">
        <v>811</v>
      </c>
      <c r="B793" t="s">
        <v>1</v>
      </c>
      <c r="C793" t="s">
        <v>1718</v>
      </c>
      <c r="D793" t="s">
        <v>1707</v>
      </c>
      <c r="E793" t="s">
        <v>1704</v>
      </c>
      <c r="F793" t="s">
        <v>1743</v>
      </c>
      <c r="H793" t="str">
        <f>INDEX('Vensim Variables'!$B:$B,MATCH(EPS!$B793,'Vensim Variables'!$A:$A,0))</f>
        <v>g pollutant</v>
      </c>
      <c r="I793" t="str">
        <f t="shared" si="24"/>
        <v>NOx</v>
      </c>
      <c r="J793">
        <f>INDEX(NoSettings!$C:$C,MATCH(EPS!$A793,NoSettings!$A:$A,0))</f>
        <v>0</v>
      </c>
      <c r="K793">
        <f>INDEX(GWP!$C$2:$C$13,MATCH(EPS!I793,GWP!$B$2:$B$13,0))</f>
        <v>0</v>
      </c>
      <c r="L793" s="4">
        <f t="shared" si="25"/>
        <v>0</v>
      </c>
    </row>
    <row r="794" spans="1:12">
      <c r="A794" t="s">
        <v>812</v>
      </c>
      <c r="B794" t="s">
        <v>1</v>
      </c>
      <c r="C794" t="s">
        <v>1718</v>
      </c>
      <c r="D794" t="s">
        <v>1707</v>
      </c>
      <c r="E794" t="s">
        <v>1704</v>
      </c>
      <c r="F794" t="s">
        <v>1744</v>
      </c>
      <c r="H794" t="str">
        <f>INDEX('Vensim Variables'!$B:$B,MATCH(EPS!$B794,'Vensim Variables'!$A:$A,0))</f>
        <v>g pollutant</v>
      </c>
      <c r="I794" t="str">
        <f t="shared" si="24"/>
        <v>NOx</v>
      </c>
      <c r="J794">
        <f>INDEX(NoSettings!$C:$C,MATCH(EPS!$A794,NoSettings!$A:$A,0))</f>
        <v>0</v>
      </c>
      <c r="K794">
        <f>INDEX(GWP!$C$2:$C$13,MATCH(EPS!I794,GWP!$B$2:$B$13,0))</f>
        <v>0</v>
      </c>
      <c r="L794" s="4">
        <f t="shared" si="25"/>
        <v>0</v>
      </c>
    </row>
    <row r="795" spans="1:12">
      <c r="A795" t="s">
        <v>813</v>
      </c>
      <c r="B795" t="s">
        <v>1</v>
      </c>
      <c r="C795" t="s">
        <v>1718</v>
      </c>
      <c r="D795" t="s">
        <v>1707</v>
      </c>
      <c r="E795" t="s">
        <v>1704</v>
      </c>
      <c r="F795" t="s">
        <v>1745</v>
      </c>
      <c r="H795" t="str">
        <f>INDEX('Vensim Variables'!$B:$B,MATCH(EPS!$B795,'Vensim Variables'!$A:$A,0))</f>
        <v>g pollutant</v>
      </c>
      <c r="I795" t="str">
        <f t="shared" si="24"/>
        <v>NOx</v>
      </c>
      <c r="J795">
        <f>INDEX(NoSettings!$C:$C,MATCH(EPS!$A795,NoSettings!$A:$A,0))</f>
        <v>405294000000</v>
      </c>
      <c r="K795">
        <f>INDEX(GWP!$C$2:$C$13,MATCH(EPS!I795,GWP!$B$2:$B$13,0))</f>
        <v>0</v>
      </c>
      <c r="L795" s="4">
        <f t="shared" si="25"/>
        <v>0</v>
      </c>
    </row>
    <row r="796" spans="1:12">
      <c r="A796" t="s">
        <v>814</v>
      </c>
      <c r="B796" t="s">
        <v>1</v>
      </c>
      <c r="C796" t="s">
        <v>1718</v>
      </c>
      <c r="D796" t="s">
        <v>1707</v>
      </c>
      <c r="E796" t="s">
        <v>1704</v>
      </c>
      <c r="F796" t="s">
        <v>1746</v>
      </c>
      <c r="H796" t="str">
        <f>INDEX('Vensim Variables'!$B:$B,MATCH(EPS!$B796,'Vensim Variables'!$A:$A,0))</f>
        <v>g pollutant</v>
      </c>
      <c r="I796" t="str">
        <f t="shared" si="24"/>
        <v>NOx</v>
      </c>
      <c r="J796">
        <f>INDEX(NoSettings!$C:$C,MATCH(EPS!$A796,NoSettings!$A:$A,0))</f>
        <v>0</v>
      </c>
      <c r="K796">
        <f>INDEX(GWP!$C$2:$C$13,MATCH(EPS!I796,GWP!$B$2:$B$13,0))</f>
        <v>0</v>
      </c>
      <c r="L796" s="4">
        <f t="shared" si="25"/>
        <v>0</v>
      </c>
    </row>
    <row r="797" spans="1:12">
      <c r="A797" t="s">
        <v>815</v>
      </c>
      <c r="B797" t="s">
        <v>1</v>
      </c>
      <c r="C797" t="s">
        <v>1718</v>
      </c>
      <c r="D797" t="s">
        <v>1707</v>
      </c>
      <c r="E797" t="s">
        <v>1704</v>
      </c>
      <c r="F797" t="s">
        <v>1747</v>
      </c>
      <c r="H797" t="str">
        <f>INDEX('Vensim Variables'!$B:$B,MATCH(EPS!$B797,'Vensim Variables'!$A:$A,0))</f>
        <v>g pollutant</v>
      </c>
      <c r="I797" t="str">
        <f t="shared" si="24"/>
        <v>NOx</v>
      </c>
      <c r="J797">
        <f>INDEX(NoSettings!$C:$C,MATCH(EPS!$A797,NoSettings!$A:$A,0))</f>
        <v>0</v>
      </c>
      <c r="K797">
        <f>INDEX(GWP!$C$2:$C$13,MATCH(EPS!I797,GWP!$B$2:$B$13,0))</f>
        <v>0</v>
      </c>
      <c r="L797" s="4">
        <f t="shared" si="25"/>
        <v>0</v>
      </c>
    </row>
    <row r="798" spans="1:12">
      <c r="A798" t="s">
        <v>816</v>
      </c>
      <c r="B798" t="s">
        <v>1</v>
      </c>
      <c r="C798" t="s">
        <v>1718</v>
      </c>
      <c r="D798" t="s">
        <v>1707</v>
      </c>
      <c r="E798" t="s">
        <v>1704</v>
      </c>
      <c r="F798" t="s">
        <v>1748</v>
      </c>
      <c r="H798" t="str">
        <f>INDEX('Vensim Variables'!$B:$B,MATCH(EPS!$B798,'Vensim Variables'!$A:$A,0))</f>
        <v>g pollutant</v>
      </c>
      <c r="I798" t="str">
        <f t="shared" si="24"/>
        <v>NOx</v>
      </c>
      <c r="J798">
        <f>INDEX(NoSettings!$C:$C,MATCH(EPS!$A798,NoSettings!$A:$A,0))</f>
        <v>0</v>
      </c>
      <c r="K798">
        <f>INDEX(GWP!$C$2:$C$13,MATCH(EPS!I798,GWP!$B$2:$B$13,0))</f>
        <v>0</v>
      </c>
      <c r="L798" s="4">
        <f t="shared" si="25"/>
        <v>0</v>
      </c>
    </row>
    <row r="799" spans="1:12">
      <c r="A799" t="s">
        <v>817</v>
      </c>
      <c r="B799" t="s">
        <v>1</v>
      </c>
      <c r="C799" t="s">
        <v>1718</v>
      </c>
      <c r="D799" t="s">
        <v>1707</v>
      </c>
      <c r="E799" t="s">
        <v>1704</v>
      </c>
      <c r="F799" t="s">
        <v>1749</v>
      </c>
      <c r="H799" t="str">
        <f>INDEX('Vensim Variables'!$B:$B,MATCH(EPS!$B799,'Vensim Variables'!$A:$A,0))</f>
        <v>g pollutant</v>
      </c>
      <c r="I799" t="str">
        <f t="shared" si="24"/>
        <v>NOx</v>
      </c>
      <c r="J799">
        <f>INDEX(NoSettings!$C:$C,MATCH(EPS!$A799,NoSettings!$A:$A,0))</f>
        <v>0</v>
      </c>
      <c r="K799">
        <f>INDEX(GWP!$C$2:$C$13,MATCH(EPS!I799,GWP!$B$2:$B$13,0))</f>
        <v>0</v>
      </c>
      <c r="L799" s="4">
        <f t="shared" si="25"/>
        <v>0</v>
      </c>
    </row>
    <row r="800" spans="1:12">
      <c r="A800" t="s">
        <v>818</v>
      </c>
      <c r="B800" t="s">
        <v>1</v>
      </c>
      <c r="C800" t="s">
        <v>1718</v>
      </c>
      <c r="D800" t="s">
        <v>1707</v>
      </c>
      <c r="E800" t="s">
        <v>1704</v>
      </c>
      <c r="F800" t="s">
        <v>1750</v>
      </c>
      <c r="H800" t="str">
        <f>INDEX('Vensim Variables'!$B:$B,MATCH(EPS!$B800,'Vensim Variables'!$A:$A,0))</f>
        <v>g pollutant</v>
      </c>
      <c r="I800" t="str">
        <f t="shared" si="24"/>
        <v>NOx</v>
      </c>
      <c r="J800">
        <f>INDEX(NoSettings!$C:$C,MATCH(EPS!$A800,NoSettings!$A:$A,0))</f>
        <v>0</v>
      </c>
      <c r="K800">
        <f>INDEX(GWP!$C$2:$C$13,MATCH(EPS!I800,GWP!$B$2:$B$13,0))</f>
        <v>0</v>
      </c>
      <c r="L800" s="4">
        <f t="shared" si="25"/>
        <v>0</v>
      </c>
    </row>
    <row r="801" spans="1:12">
      <c r="A801" t="s">
        <v>819</v>
      </c>
      <c r="B801" t="s">
        <v>1</v>
      </c>
      <c r="C801" t="s">
        <v>1718</v>
      </c>
      <c r="D801" t="s">
        <v>1707</v>
      </c>
      <c r="E801" t="s">
        <v>1704</v>
      </c>
      <c r="F801" t="s">
        <v>1751</v>
      </c>
      <c r="H801" t="str">
        <f>INDEX('Vensim Variables'!$B:$B,MATCH(EPS!$B801,'Vensim Variables'!$A:$A,0))</f>
        <v>g pollutant</v>
      </c>
      <c r="I801" t="str">
        <f t="shared" si="24"/>
        <v>NOx</v>
      </c>
      <c r="J801">
        <f>INDEX(NoSettings!$C:$C,MATCH(EPS!$A801,NoSettings!$A:$A,0))</f>
        <v>0</v>
      </c>
      <c r="K801">
        <f>INDEX(GWP!$C$2:$C$13,MATCH(EPS!I801,GWP!$B$2:$B$13,0))</f>
        <v>0</v>
      </c>
      <c r="L801" s="4">
        <f t="shared" si="25"/>
        <v>0</v>
      </c>
    </row>
    <row r="802" spans="1:12">
      <c r="A802" t="s">
        <v>820</v>
      </c>
      <c r="B802" t="s">
        <v>1</v>
      </c>
      <c r="C802" t="s">
        <v>1718</v>
      </c>
      <c r="D802" t="s">
        <v>1708</v>
      </c>
      <c r="E802" t="s">
        <v>1703</v>
      </c>
      <c r="F802" t="s">
        <v>1742</v>
      </c>
      <c r="H802" t="str">
        <f>INDEX('Vensim Variables'!$B:$B,MATCH(EPS!$B802,'Vensim Variables'!$A:$A,0))</f>
        <v>g pollutant</v>
      </c>
      <c r="I802" t="str">
        <f t="shared" si="24"/>
        <v>PM10</v>
      </c>
      <c r="J802">
        <f>INDEX(NoSettings!$C:$C,MATCH(EPS!$A802,NoSettings!$A:$A,0))</f>
        <v>0</v>
      </c>
      <c r="K802">
        <f>INDEX(GWP!$C$2:$C$13,MATCH(EPS!I802,GWP!$B$2:$B$13,0))</f>
        <v>0</v>
      </c>
      <c r="L802" s="4">
        <f t="shared" si="25"/>
        <v>0</v>
      </c>
    </row>
    <row r="803" spans="1:12">
      <c r="A803" t="s">
        <v>821</v>
      </c>
      <c r="B803" t="s">
        <v>1</v>
      </c>
      <c r="C803" t="s">
        <v>1718</v>
      </c>
      <c r="D803" t="s">
        <v>1708</v>
      </c>
      <c r="E803" t="s">
        <v>1703</v>
      </c>
      <c r="F803" t="s">
        <v>1743</v>
      </c>
      <c r="H803" t="str">
        <f>INDEX('Vensim Variables'!$B:$B,MATCH(EPS!$B803,'Vensim Variables'!$A:$A,0))</f>
        <v>g pollutant</v>
      </c>
      <c r="I803" t="str">
        <f t="shared" si="24"/>
        <v>PM10</v>
      </c>
      <c r="J803">
        <f>INDEX(NoSettings!$C:$C,MATCH(EPS!$A803,NoSettings!$A:$A,0))</f>
        <v>0</v>
      </c>
      <c r="K803">
        <f>INDEX(GWP!$C$2:$C$13,MATCH(EPS!I803,GWP!$B$2:$B$13,0))</f>
        <v>0</v>
      </c>
      <c r="L803" s="4">
        <f t="shared" si="25"/>
        <v>0</v>
      </c>
    </row>
    <row r="804" spans="1:12">
      <c r="A804" t="s">
        <v>822</v>
      </c>
      <c r="B804" t="s">
        <v>1</v>
      </c>
      <c r="C804" t="s">
        <v>1718</v>
      </c>
      <c r="D804" t="s">
        <v>1708</v>
      </c>
      <c r="E804" t="s">
        <v>1703</v>
      </c>
      <c r="F804" t="s">
        <v>1744</v>
      </c>
      <c r="H804" t="str">
        <f>INDEX('Vensim Variables'!$B:$B,MATCH(EPS!$B804,'Vensim Variables'!$A:$A,0))</f>
        <v>g pollutant</v>
      </c>
      <c r="I804" t="str">
        <f t="shared" si="24"/>
        <v>PM10</v>
      </c>
      <c r="J804">
        <f>INDEX(NoSettings!$C:$C,MATCH(EPS!$A804,NoSettings!$A:$A,0))</f>
        <v>0</v>
      </c>
      <c r="K804">
        <f>INDEX(GWP!$C$2:$C$13,MATCH(EPS!I804,GWP!$B$2:$B$13,0))</f>
        <v>0</v>
      </c>
      <c r="L804" s="4">
        <f t="shared" si="25"/>
        <v>0</v>
      </c>
    </row>
    <row r="805" spans="1:12">
      <c r="A805" t="s">
        <v>823</v>
      </c>
      <c r="B805" t="s">
        <v>1</v>
      </c>
      <c r="C805" t="s">
        <v>1718</v>
      </c>
      <c r="D805" t="s">
        <v>1708</v>
      </c>
      <c r="E805" t="s">
        <v>1703</v>
      </c>
      <c r="F805" t="s">
        <v>1745</v>
      </c>
      <c r="H805" t="str">
        <f>INDEX('Vensim Variables'!$B:$B,MATCH(EPS!$B805,'Vensim Variables'!$A:$A,0))</f>
        <v>g pollutant</v>
      </c>
      <c r="I805" t="str">
        <f t="shared" si="24"/>
        <v>PM10</v>
      </c>
      <c r="J805">
        <f>INDEX(NoSettings!$C:$C,MATCH(EPS!$A805,NoSettings!$A:$A,0))</f>
        <v>477328000</v>
      </c>
      <c r="K805">
        <f>INDEX(GWP!$C$2:$C$13,MATCH(EPS!I805,GWP!$B$2:$B$13,0))</f>
        <v>0</v>
      </c>
      <c r="L805" s="4">
        <f t="shared" si="25"/>
        <v>0</v>
      </c>
    </row>
    <row r="806" spans="1:12">
      <c r="A806" t="s">
        <v>824</v>
      </c>
      <c r="B806" t="s">
        <v>1</v>
      </c>
      <c r="C806" t="s">
        <v>1718</v>
      </c>
      <c r="D806" t="s">
        <v>1708</v>
      </c>
      <c r="E806" t="s">
        <v>1703</v>
      </c>
      <c r="F806" t="s">
        <v>1746</v>
      </c>
      <c r="H806" t="str">
        <f>INDEX('Vensim Variables'!$B:$B,MATCH(EPS!$B806,'Vensim Variables'!$A:$A,0))</f>
        <v>g pollutant</v>
      </c>
      <c r="I806" t="str">
        <f t="shared" si="24"/>
        <v>PM10</v>
      </c>
      <c r="J806">
        <f>INDEX(NoSettings!$C:$C,MATCH(EPS!$A806,NoSettings!$A:$A,0))</f>
        <v>0</v>
      </c>
      <c r="K806">
        <f>INDEX(GWP!$C$2:$C$13,MATCH(EPS!I806,GWP!$B$2:$B$13,0))</f>
        <v>0</v>
      </c>
      <c r="L806" s="4">
        <f t="shared" si="25"/>
        <v>0</v>
      </c>
    </row>
    <row r="807" spans="1:12">
      <c r="A807" t="s">
        <v>825</v>
      </c>
      <c r="B807" t="s">
        <v>1</v>
      </c>
      <c r="C807" t="s">
        <v>1718</v>
      </c>
      <c r="D807" t="s">
        <v>1708</v>
      </c>
      <c r="E807" t="s">
        <v>1703</v>
      </c>
      <c r="F807" t="s">
        <v>1747</v>
      </c>
      <c r="H807" t="str">
        <f>INDEX('Vensim Variables'!$B:$B,MATCH(EPS!$B807,'Vensim Variables'!$A:$A,0))</f>
        <v>g pollutant</v>
      </c>
      <c r="I807" t="str">
        <f t="shared" si="24"/>
        <v>PM10</v>
      </c>
      <c r="J807">
        <f>INDEX(NoSettings!$C:$C,MATCH(EPS!$A807,NoSettings!$A:$A,0))</f>
        <v>0</v>
      </c>
      <c r="K807">
        <f>INDEX(GWP!$C$2:$C$13,MATCH(EPS!I807,GWP!$B$2:$B$13,0))</f>
        <v>0</v>
      </c>
      <c r="L807" s="4">
        <f t="shared" si="25"/>
        <v>0</v>
      </c>
    </row>
    <row r="808" spans="1:12">
      <c r="A808" t="s">
        <v>826</v>
      </c>
      <c r="B808" t="s">
        <v>1</v>
      </c>
      <c r="C808" t="s">
        <v>1718</v>
      </c>
      <c r="D808" t="s">
        <v>1708</v>
      </c>
      <c r="E808" t="s">
        <v>1703</v>
      </c>
      <c r="F808" t="s">
        <v>1748</v>
      </c>
      <c r="H808" t="str">
        <f>INDEX('Vensim Variables'!$B:$B,MATCH(EPS!$B808,'Vensim Variables'!$A:$A,0))</f>
        <v>g pollutant</v>
      </c>
      <c r="I808" t="str">
        <f t="shared" si="24"/>
        <v>PM10</v>
      </c>
      <c r="J808">
        <f>INDEX(NoSettings!$C:$C,MATCH(EPS!$A808,NoSettings!$A:$A,0))</f>
        <v>0</v>
      </c>
      <c r="K808">
        <f>INDEX(GWP!$C$2:$C$13,MATCH(EPS!I808,GWP!$B$2:$B$13,0))</f>
        <v>0</v>
      </c>
      <c r="L808" s="4">
        <f t="shared" si="25"/>
        <v>0</v>
      </c>
    </row>
    <row r="809" spans="1:12">
      <c r="A809" t="s">
        <v>827</v>
      </c>
      <c r="B809" t="s">
        <v>1</v>
      </c>
      <c r="C809" t="s">
        <v>1718</v>
      </c>
      <c r="D809" t="s">
        <v>1708</v>
      </c>
      <c r="E809" t="s">
        <v>1703</v>
      </c>
      <c r="F809" t="s">
        <v>1749</v>
      </c>
      <c r="H809" t="str">
        <f>INDEX('Vensim Variables'!$B:$B,MATCH(EPS!$B809,'Vensim Variables'!$A:$A,0))</f>
        <v>g pollutant</v>
      </c>
      <c r="I809" t="str">
        <f t="shared" si="24"/>
        <v>PM10</v>
      </c>
      <c r="J809">
        <f>INDEX(NoSettings!$C:$C,MATCH(EPS!$A809,NoSettings!$A:$A,0))</f>
        <v>0</v>
      </c>
      <c r="K809">
        <f>INDEX(GWP!$C$2:$C$13,MATCH(EPS!I809,GWP!$B$2:$B$13,0))</f>
        <v>0</v>
      </c>
      <c r="L809" s="4">
        <f t="shared" si="25"/>
        <v>0</v>
      </c>
    </row>
    <row r="810" spans="1:12">
      <c r="A810" t="s">
        <v>828</v>
      </c>
      <c r="B810" t="s">
        <v>1</v>
      </c>
      <c r="C810" t="s">
        <v>1718</v>
      </c>
      <c r="D810" t="s">
        <v>1708</v>
      </c>
      <c r="E810" t="s">
        <v>1703</v>
      </c>
      <c r="F810" t="s">
        <v>1750</v>
      </c>
      <c r="H810" t="str">
        <f>INDEX('Vensim Variables'!$B:$B,MATCH(EPS!$B810,'Vensim Variables'!$A:$A,0))</f>
        <v>g pollutant</v>
      </c>
      <c r="I810" t="str">
        <f t="shared" si="24"/>
        <v>PM10</v>
      </c>
      <c r="J810">
        <f>INDEX(NoSettings!$C:$C,MATCH(EPS!$A810,NoSettings!$A:$A,0))</f>
        <v>0</v>
      </c>
      <c r="K810">
        <f>INDEX(GWP!$C$2:$C$13,MATCH(EPS!I810,GWP!$B$2:$B$13,0))</f>
        <v>0</v>
      </c>
      <c r="L810" s="4">
        <f t="shared" si="25"/>
        <v>0</v>
      </c>
    </row>
    <row r="811" spans="1:12">
      <c r="A811" t="s">
        <v>829</v>
      </c>
      <c r="B811" t="s">
        <v>1</v>
      </c>
      <c r="C811" t="s">
        <v>1718</v>
      </c>
      <c r="D811" t="s">
        <v>1708</v>
      </c>
      <c r="E811" t="s">
        <v>1703</v>
      </c>
      <c r="F811" t="s">
        <v>1751</v>
      </c>
      <c r="H811" t="str">
        <f>INDEX('Vensim Variables'!$B:$B,MATCH(EPS!$B811,'Vensim Variables'!$A:$A,0))</f>
        <v>g pollutant</v>
      </c>
      <c r="I811" t="str">
        <f t="shared" si="24"/>
        <v>PM10</v>
      </c>
      <c r="J811">
        <f>INDEX(NoSettings!$C:$C,MATCH(EPS!$A811,NoSettings!$A:$A,0))</f>
        <v>0</v>
      </c>
      <c r="K811">
        <f>INDEX(GWP!$C$2:$C$13,MATCH(EPS!I811,GWP!$B$2:$B$13,0))</f>
        <v>0</v>
      </c>
      <c r="L811" s="4">
        <f t="shared" si="25"/>
        <v>0</v>
      </c>
    </row>
    <row r="812" spans="1:12">
      <c r="A812" t="s">
        <v>830</v>
      </c>
      <c r="B812" t="s">
        <v>1</v>
      </c>
      <c r="C812" t="s">
        <v>1718</v>
      </c>
      <c r="D812" t="s">
        <v>1708</v>
      </c>
      <c r="E812" t="s">
        <v>1704</v>
      </c>
      <c r="F812" t="s">
        <v>1742</v>
      </c>
      <c r="H812" t="str">
        <f>INDEX('Vensim Variables'!$B:$B,MATCH(EPS!$B812,'Vensim Variables'!$A:$A,0))</f>
        <v>g pollutant</v>
      </c>
      <c r="I812" t="str">
        <f t="shared" si="24"/>
        <v>PM10</v>
      </c>
      <c r="J812">
        <f>INDEX(NoSettings!$C:$C,MATCH(EPS!$A812,NoSettings!$A:$A,0))</f>
        <v>0</v>
      </c>
      <c r="K812">
        <f>INDEX(GWP!$C$2:$C$13,MATCH(EPS!I812,GWP!$B$2:$B$13,0))</f>
        <v>0</v>
      </c>
      <c r="L812" s="4">
        <f t="shared" si="25"/>
        <v>0</v>
      </c>
    </row>
    <row r="813" spans="1:12">
      <c r="A813" t="s">
        <v>831</v>
      </c>
      <c r="B813" t="s">
        <v>1</v>
      </c>
      <c r="C813" t="s">
        <v>1718</v>
      </c>
      <c r="D813" t="s">
        <v>1708</v>
      </c>
      <c r="E813" t="s">
        <v>1704</v>
      </c>
      <c r="F813" t="s">
        <v>1743</v>
      </c>
      <c r="H813" t="str">
        <f>INDEX('Vensim Variables'!$B:$B,MATCH(EPS!$B813,'Vensim Variables'!$A:$A,0))</f>
        <v>g pollutant</v>
      </c>
      <c r="I813" t="str">
        <f t="shared" si="24"/>
        <v>PM10</v>
      </c>
      <c r="J813">
        <f>INDEX(NoSettings!$C:$C,MATCH(EPS!$A813,NoSettings!$A:$A,0))</f>
        <v>0</v>
      </c>
      <c r="K813">
        <f>INDEX(GWP!$C$2:$C$13,MATCH(EPS!I813,GWP!$B$2:$B$13,0))</f>
        <v>0</v>
      </c>
      <c r="L813" s="4">
        <f t="shared" si="25"/>
        <v>0</v>
      </c>
    </row>
    <row r="814" spans="1:12">
      <c r="A814" t="s">
        <v>832</v>
      </c>
      <c r="B814" t="s">
        <v>1</v>
      </c>
      <c r="C814" t="s">
        <v>1718</v>
      </c>
      <c r="D814" t="s">
        <v>1708</v>
      </c>
      <c r="E814" t="s">
        <v>1704</v>
      </c>
      <c r="F814" t="s">
        <v>1744</v>
      </c>
      <c r="H814" t="str">
        <f>INDEX('Vensim Variables'!$B:$B,MATCH(EPS!$B814,'Vensim Variables'!$A:$A,0))</f>
        <v>g pollutant</v>
      </c>
      <c r="I814" t="str">
        <f t="shared" si="24"/>
        <v>PM10</v>
      </c>
      <c r="J814">
        <f>INDEX(NoSettings!$C:$C,MATCH(EPS!$A814,NoSettings!$A:$A,0))</f>
        <v>0</v>
      </c>
      <c r="K814">
        <f>INDEX(GWP!$C$2:$C$13,MATCH(EPS!I814,GWP!$B$2:$B$13,0))</f>
        <v>0</v>
      </c>
      <c r="L814" s="4">
        <f t="shared" si="25"/>
        <v>0</v>
      </c>
    </row>
    <row r="815" spans="1:12">
      <c r="A815" t="s">
        <v>833</v>
      </c>
      <c r="B815" t="s">
        <v>1</v>
      </c>
      <c r="C815" t="s">
        <v>1718</v>
      </c>
      <c r="D815" t="s">
        <v>1708</v>
      </c>
      <c r="E815" t="s">
        <v>1704</v>
      </c>
      <c r="F815" t="s">
        <v>1745</v>
      </c>
      <c r="H815" t="str">
        <f>INDEX('Vensim Variables'!$B:$B,MATCH(EPS!$B815,'Vensim Variables'!$A:$A,0))</f>
        <v>g pollutant</v>
      </c>
      <c r="I815" t="str">
        <f t="shared" si="24"/>
        <v>PM10</v>
      </c>
      <c r="J815">
        <f>INDEX(NoSettings!$C:$C,MATCH(EPS!$A815,NoSettings!$A:$A,0))</f>
        <v>10361400000</v>
      </c>
      <c r="K815">
        <f>INDEX(GWP!$C$2:$C$13,MATCH(EPS!I815,GWP!$B$2:$B$13,0))</f>
        <v>0</v>
      </c>
      <c r="L815" s="4">
        <f t="shared" si="25"/>
        <v>0</v>
      </c>
    </row>
    <row r="816" spans="1:12">
      <c r="A816" t="s">
        <v>834</v>
      </c>
      <c r="B816" t="s">
        <v>1</v>
      </c>
      <c r="C816" t="s">
        <v>1718</v>
      </c>
      <c r="D816" t="s">
        <v>1708</v>
      </c>
      <c r="E816" t="s">
        <v>1704</v>
      </c>
      <c r="F816" t="s">
        <v>1746</v>
      </c>
      <c r="H816" t="str">
        <f>INDEX('Vensim Variables'!$B:$B,MATCH(EPS!$B816,'Vensim Variables'!$A:$A,0))</f>
        <v>g pollutant</v>
      </c>
      <c r="I816" t="str">
        <f t="shared" si="24"/>
        <v>PM10</v>
      </c>
      <c r="J816">
        <f>INDEX(NoSettings!$C:$C,MATCH(EPS!$A816,NoSettings!$A:$A,0))</f>
        <v>0</v>
      </c>
      <c r="K816">
        <f>INDEX(GWP!$C$2:$C$13,MATCH(EPS!I816,GWP!$B$2:$B$13,0))</f>
        <v>0</v>
      </c>
      <c r="L816" s="4">
        <f t="shared" si="25"/>
        <v>0</v>
      </c>
    </row>
    <row r="817" spans="1:12">
      <c r="A817" t="s">
        <v>835</v>
      </c>
      <c r="B817" t="s">
        <v>1</v>
      </c>
      <c r="C817" t="s">
        <v>1718</v>
      </c>
      <c r="D817" t="s">
        <v>1708</v>
      </c>
      <c r="E817" t="s">
        <v>1704</v>
      </c>
      <c r="F817" t="s">
        <v>1747</v>
      </c>
      <c r="H817" t="str">
        <f>INDEX('Vensim Variables'!$B:$B,MATCH(EPS!$B817,'Vensim Variables'!$A:$A,0))</f>
        <v>g pollutant</v>
      </c>
      <c r="I817" t="str">
        <f t="shared" si="24"/>
        <v>PM10</v>
      </c>
      <c r="J817">
        <f>INDEX(NoSettings!$C:$C,MATCH(EPS!$A817,NoSettings!$A:$A,0))</f>
        <v>0</v>
      </c>
      <c r="K817">
        <f>INDEX(GWP!$C$2:$C$13,MATCH(EPS!I817,GWP!$B$2:$B$13,0))</f>
        <v>0</v>
      </c>
      <c r="L817" s="4">
        <f t="shared" si="25"/>
        <v>0</v>
      </c>
    </row>
    <row r="818" spans="1:12">
      <c r="A818" t="s">
        <v>836</v>
      </c>
      <c r="B818" t="s">
        <v>1</v>
      </c>
      <c r="C818" t="s">
        <v>1718</v>
      </c>
      <c r="D818" t="s">
        <v>1708</v>
      </c>
      <c r="E818" t="s">
        <v>1704</v>
      </c>
      <c r="F818" t="s">
        <v>1748</v>
      </c>
      <c r="H818" t="str">
        <f>INDEX('Vensim Variables'!$B:$B,MATCH(EPS!$B818,'Vensim Variables'!$A:$A,0))</f>
        <v>g pollutant</v>
      </c>
      <c r="I818" t="str">
        <f t="shared" si="24"/>
        <v>PM10</v>
      </c>
      <c r="J818">
        <f>INDEX(NoSettings!$C:$C,MATCH(EPS!$A818,NoSettings!$A:$A,0))</f>
        <v>0</v>
      </c>
      <c r="K818">
        <f>INDEX(GWP!$C$2:$C$13,MATCH(EPS!I818,GWP!$B$2:$B$13,0))</f>
        <v>0</v>
      </c>
      <c r="L818" s="4">
        <f t="shared" si="25"/>
        <v>0</v>
      </c>
    </row>
    <row r="819" spans="1:12">
      <c r="A819" t="s">
        <v>837</v>
      </c>
      <c r="B819" t="s">
        <v>1</v>
      </c>
      <c r="C819" t="s">
        <v>1718</v>
      </c>
      <c r="D819" t="s">
        <v>1708</v>
      </c>
      <c r="E819" t="s">
        <v>1704</v>
      </c>
      <c r="F819" t="s">
        <v>1749</v>
      </c>
      <c r="H819" t="str">
        <f>INDEX('Vensim Variables'!$B:$B,MATCH(EPS!$B819,'Vensim Variables'!$A:$A,0))</f>
        <v>g pollutant</v>
      </c>
      <c r="I819" t="str">
        <f t="shared" si="24"/>
        <v>PM10</v>
      </c>
      <c r="J819">
        <f>INDEX(NoSettings!$C:$C,MATCH(EPS!$A819,NoSettings!$A:$A,0))</f>
        <v>0</v>
      </c>
      <c r="K819">
        <f>INDEX(GWP!$C$2:$C$13,MATCH(EPS!I819,GWP!$B$2:$B$13,0))</f>
        <v>0</v>
      </c>
      <c r="L819" s="4">
        <f t="shared" si="25"/>
        <v>0</v>
      </c>
    </row>
    <row r="820" spans="1:12">
      <c r="A820" t="s">
        <v>838</v>
      </c>
      <c r="B820" t="s">
        <v>1</v>
      </c>
      <c r="C820" t="s">
        <v>1718</v>
      </c>
      <c r="D820" t="s">
        <v>1708</v>
      </c>
      <c r="E820" t="s">
        <v>1704</v>
      </c>
      <c r="F820" t="s">
        <v>1750</v>
      </c>
      <c r="H820" t="str">
        <f>INDEX('Vensim Variables'!$B:$B,MATCH(EPS!$B820,'Vensim Variables'!$A:$A,0))</f>
        <v>g pollutant</v>
      </c>
      <c r="I820" t="str">
        <f t="shared" si="24"/>
        <v>PM10</v>
      </c>
      <c r="J820">
        <f>INDEX(NoSettings!$C:$C,MATCH(EPS!$A820,NoSettings!$A:$A,0))</f>
        <v>0</v>
      </c>
      <c r="K820">
        <f>INDEX(GWP!$C$2:$C$13,MATCH(EPS!I820,GWP!$B$2:$B$13,0))</f>
        <v>0</v>
      </c>
      <c r="L820" s="4">
        <f t="shared" si="25"/>
        <v>0</v>
      </c>
    </row>
    <row r="821" spans="1:12">
      <c r="A821" t="s">
        <v>839</v>
      </c>
      <c r="B821" t="s">
        <v>1</v>
      </c>
      <c r="C821" t="s">
        <v>1718</v>
      </c>
      <c r="D821" t="s">
        <v>1708</v>
      </c>
      <c r="E821" t="s">
        <v>1704</v>
      </c>
      <c r="F821" t="s">
        <v>1751</v>
      </c>
      <c r="H821" t="str">
        <f>INDEX('Vensim Variables'!$B:$B,MATCH(EPS!$B821,'Vensim Variables'!$A:$A,0))</f>
        <v>g pollutant</v>
      </c>
      <c r="I821" t="str">
        <f t="shared" si="24"/>
        <v>PM10</v>
      </c>
      <c r="J821">
        <f>INDEX(NoSettings!$C:$C,MATCH(EPS!$A821,NoSettings!$A:$A,0))</f>
        <v>0</v>
      </c>
      <c r="K821">
        <f>INDEX(GWP!$C$2:$C$13,MATCH(EPS!I821,GWP!$B$2:$B$13,0))</f>
        <v>0</v>
      </c>
      <c r="L821" s="4">
        <f t="shared" si="25"/>
        <v>0</v>
      </c>
    </row>
    <row r="822" spans="1:12">
      <c r="A822" t="s">
        <v>840</v>
      </c>
      <c r="B822" t="s">
        <v>1</v>
      </c>
      <c r="C822" t="s">
        <v>1718</v>
      </c>
      <c r="D822" t="s">
        <v>1709</v>
      </c>
      <c r="E822" t="s">
        <v>1703</v>
      </c>
      <c r="F822" t="s">
        <v>1742</v>
      </c>
      <c r="H822" t="str">
        <f>INDEX('Vensim Variables'!$B:$B,MATCH(EPS!$B822,'Vensim Variables'!$A:$A,0))</f>
        <v>g pollutant</v>
      </c>
      <c r="I822" t="str">
        <f t="shared" si="24"/>
        <v>PM25</v>
      </c>
      <c r="J822">
        <f>INDEX(NoSettings!$C:$C,MATCH(EPS!$A822,NoSettings!$A:$A,0))</f>
        <v>0</v>
      </c>
      <c r="K822">
        <f>INDEX(GWP!$C$2:$C$13,MATCH(EPS!I822,GWP!$B$2:$B$13,0))</f>
        <v>0</v>
      </c>
      <c r="L822" s="4">
        <f t="shared" si="25"/>
        <v>0</v>
      </c>
    </row>
    <row r="823" spans="1:12">
      <c r="A823" t="s">
        <v>841</v>
      </c>
      <c r="B823" t="s">
        <v>1</v>
      </c>
      <c r="C823" t="s">
        <v>1718</v>
      </c>
      <c r="D823" t="s">
        <v>1709</v>
      </c>
      <c r="E823" t="s">
        <v>1703</v>
      </c>
      <c r="F823" t="s">
        <v>1743</v>
      </c>
      <c r="H823" t="str">
        <f>INDEX('Vensim Variables'!$B:$B,MATCH(EPS!$B823,'Vensim Variables'!$A:$A,0))</f>
        <v>g pollutant</v>
      </c>
      <c r="I823" t="str">
        <f t="shared" si="24"/>
        <v>PM25</v>
      </c>
      <c r="J823">
        <f>INDEX(NoSettings!$C:$C,MATCH(EPS!$A823,NoSettings!$A:$A,0))</f>
        <v>0</v>
      </c>
      <c r="K823">
        <f>INDEX(GWP!$C$2:$C$13,MATCH(EPS!I823,GWP!$B$2:$B$13,0))</f>
        <v>0</v>
      </c>
      <c r="L823" s="4">
        <f t="shared" si="25"/>
        <v>0</v>
      </c>
    </row>
    <row r="824" spans="1:12">
      <c r="A824" t="s">
        <v>842</v>
      </c>
      <c r="B824" t="s">
        <v>1</v>
      </c>
      <c r="C824" t="s">
        <v>1718</v>
      </c>
      <c r="D824" t="s">
        <v>1709</v>
      </c>
      <c r="E824" t="s">
        <v>1703</v>
      </c>
      <c r="F824" t="s">
        <v>1744</v>
      </c>
      <c r="H824" t="str">
        <f>INDEX('Vensim Variables'!$B:$B,MATCH(EPS!$B824,'Vensim Variables'!$A:$A,0))</f>
        <v>g pollutant</v>
      </c>
      <c r="I824" t="str">
        <f t="shared" si="24"/>
        <v>PM25</v>
      </c>
      <c r="J824">
        <f>INDEX(NoSettings!$C:$C,MATCH(EPS!$A824,NoSettings!$A:$A,0))</f>
        <v>0</v>
      </c>
      <c r="K824">
        <f>INDEX(GWP!$C$2:$C$13,MATCH(EPS!I824,GWP!$B$2:$B$13,0))</f>
        <v>0</v>
      </c>
      <c r="L824" s="4">
        <f t="shared" si="25"/>
        <v>0</v>
      </c>
    </row>
    <row r="825" spans="1:12">
      <c r="A825" t="s">
        <v>843</v>
      </c>
      <c r="B825" t="s">
        <v>1</v>
      </c>
      <c r="C825" t="s">
        <v>1718</v>
      </c>
      <c r="D825" t="s">
        <v>1709</v>
      </c>
      <c r="E825" t="s">
        <v>1703</v>
      </c>
      <c r="F825" t="s">
        <v>1745</v>
      </c>
      <c r="H825" t="str">
        <f>INDEX('Vensim Variables'!$B:$B,MATCH(EPS!$B825,'Vensim Variables'!$A:$A,0))</f>
        <v>g pollutant</v>
      </c>
      <c r="I825" t="str">
        <f t="shared" si="24"/>
        <v>PM25</v>
      </c>
      <c r="J825">
        <f>INDEX(NoSettings!$C:$C,MATCH(EPS!$A825,NoSettings!$A:$A,0))</f>
        <v>460326000</v>
      </c>
      <c r="K825">
        <f>INDEX(GWP!$C$2:$C$13,MATCH(EPS!I825,GWP!$B$2:$B$13,0))</f>
        <v>0</v>
      </c>
      <c r="L825" s="4">
        <f t="shared" si="25"/>
        <v>0</v>
      </c>
    </row>
    <row r="826" spans="1:12">
      <c r="A826" t="s">
        <v>844</v>
      </c>
      <c r="B826" t="s">
        <v>1</v>
      </c>
      <c r="C826" t="s">
        <v>1718</v>
      </c>
      <c r="D826" t="s">
        <v>1709</v>
      </c>
      <c r="E826" t="s">
        <v>1703</v>
      </c>
      <c r="F826" t="s">
        <v>1746</v>
      </c>
      <c r="H826" t="str">
        <f>INDEX('Vensim Variables'!$B:$B,MATCH(EPS!$B826,'Vensim Variables'!$A:$A,0))</f>
        <v>g pollutant</v>
      </c>
      <c r="I826" t="str">
        <f t="shared" si="24"/>
        <v>PM25</v>
      </c>
      <c r="J826">
        <f>INDEX(NoSettings!$C:$C,MATCH(EPS!$A826,NoSettings!$A:$A,0))</f>
        <v>0</v>
      </c>
      <c r="K826">
        <f>INDEX(GWP!$C$2:$C$13,MATCH(EPS!I826,GWP!$B$2:$B$13,0))</f>
        <v>0</v>
      </c>
      <c r="L826" s="4">
        <f t="shared" si="25"/>
        <v>0</v>
      </c>
    </row>
    <row r="827" spans="1:12">
      <c r="A827" t="s">
        <v>845</v>
      </c>
      <c r="B827" t="s">
        <v>1</v>
      </c>
      <c r="C827" t="s">
        <v>1718</v>
      </c>
      <c r="D827" t="s">
        <v>1709</v>
      </c>
      <c r="E827" t="s">
        <v>1703</v>
      </c>
      <c r="F827" t="s">
        <v>1747</v>
      </c>
      <c r="H827" t="str">
        <f>INDEX('Vensim Variables'!$B:$B,MATCH(EPS!$B827,'Vensim Variables'!$A:$A,0))</f>
        <v>g pollutant</v>
      </c>
      <c r="I827" t="str">
        <f t="shared" si="24"/>
        <v>PM25</v>
      </c>
      <c r="J827">
        <f>INDEX(NoSettings!$C:$C,MATCH(EPS!$A827,NoSettings!$A:$A,0))</f>
        <v>0</v>
      </c>
      <c r="K827">
        <f>INDEX(GWP!$C$2:$C$13,MATCH(EPS!I827,GWP!$B$2:$B$13,0))</f>
        <v>0</v>
      </c>
      <c r="L827" s="4">
        <f t="shared" si="25"/>
        <v>0</v>
      </c>
    </row>
    <row r="828" spans="1:12">
      <c r="A828" t="s">
        <v>846</v>
      </c>
      <c r="B828" t="s">
        <v>1</v>
      </c>
      <c r="C828" t="s">
        <v>1718</v>
      </c>
      <c r="D828" t="s">
        <v>1709</v>
      </c>
      <c r="E828" t="s">
        <v>1703</v>
      </c>
      <c r="F828" t="s">
        <v>1748</v>
      </c>
      <c r="H828" t="str">
        <f>INDEX('Vensim Variables'!$B:$B,MATCH(EPS!$B828,'Vensim Variables'!$A:$A,0))</f>
        <v>g pollutant</v>
      </c>
      <c r="I828" t="str">
        <f t="shared" si="24"/>
        <v>PM25</v>
      </c>
      <c r="J828">
        <f>INDEX(NoSettings!$C:$C,MATCH(EPS!$A828,NoSettings!$A:$A,0))</f>
        <v>0</v>
      </c>
      <c r="K828">
        <f>INDEX(GWP!$C$2:$C$13,MATCH(EPS!I828,GWP!$B$2:$B$13,0))</f>
        <v>0</v>
      </c>
      <c r="L828" s="4">
        <f t="shared" si="25"/>
        <v>0</v>
      </c>
    </row>
    <row r="829" spans="1:12">
      <c r="A829" t="s">
        <v>847</v>
      </c>
      <c r="B829" t="s">
        <v>1</v>
      </c>
      <c r="C829" t="s">
        <v>1718</v>
      </c>
      <c r="D829" t="s">
        <v>1709</v>
      </c>
      <c r="E829" t="s">
        <v>1703</v>
      </c>
      <c r="F829" t="s">
        <v>1749</v>
      </c>
      <c r="H829" t="str">
        <f>INDEX('Vensim Variables'!$B:$B,MATCH(EPS!$B829,'Vensim Variables'!$A:$A,0))</f>
        <v>g pollutant</v>
      </c>
      <c r="I829" t="str">
        <f t="shared" si="24"/>
        <v>PM25</v>
      </c>
      <c r="J829">
        <f>INDEX(NoSettings!$C:$C,MATCH(EPS!$A829,NoSettings!$A:$A,0))</f>
        <v>0</v>
      </c>
      <c r="K829">
        <f>INDEX(GWP!$C$2:$C$13,MATCH(EPS!I829,GWP!$B$2:$B$13,0))</f>
        <v>0</v>
      </c>
      <c r="L829" s="4">
        <f t="shared" si="25"/>
        <v>0</v>
      </c>
    </row>
    <row r="830" spans="1:12">
      <c r="A830" t="s">
        <v>848</v>
      </c>
      <c r="B830" t="s">
        <v>1</v>
      </c>
      <c r="C830" t="s">
        <v>1718</v>
      </c>
      <c r="D830" t="s">
        <v>1709</v>
      </c>
      <c r="E830" t="s">
        <v>1703</v>
      </c>
      <c r="F830" t="s">
        <v>1750</v>
      </c>
      <c r="H830" t="str">
        <f>INDEX('Vensim Variables'!$B:$B,MATCH(EPS!$B830,'Vensim Variables'!$A:$A,0))</f>
        <v>g pollutant</v>
      </c>
      <c r="I830" t="str">
        <f t="shared" si="24"/>
        <v>PM25</v>
      </c>
      <c r="J830">
        <f>INDEX(NoSettings!$C:$C,MATCH(EPS!$A830,NoSettings!$A:$A,0))</f>
        <v>0</v>
      </c>
      <c r="K830">
        <f>INDEX(GWP!$C$2:$C$13,MATCH(EPS!I830,GWP!$B$2:$B$13,0))</f>
        <v>0</v>
      </c>
      <c r="L830" s="4">
        <f t="shared" si="25"/>
        <v>0</v>
      </c>
    </row>
    <row r="831" spans="1:12">
      <c r="A831" t="s">
        <v>849</v>
      </c>
      <c r="B831" t="s">
        <v>1</v>
      </c>
      <c r="C831" t="s">
        <v>1718</v>
      </c>
      <c r="D831" t="s">
        <v>1709</v>
      </c>
      <c r="E831" t="s">
        <v>1703</v>
      </c>
      <c r="F831" t="s">
        <v>1751</v>
      </c>
      <c r="H831" t="str">
        <f>INDEX('Vensim Variables'!$B:$B,MATCH(EPS!$B831,'Vensim Variables'!$A:$A,0))</f>
        <v>g pollutant</v>
      </c>
      <c r="I831" t="str">
        <f t="shared" si="24"/>
        <v>PM25</v>
      </c>
      <c r="J831">
        <f>INDEX(NoSettings!$C:$C,MATCH(EPS!$A831,NoSettings!$A:$A,0))</f>
        <v>0</v>
      </c>
      <c r="K831">
        <f>INDEX(GWP!$C$2:$C$13,MATCH(EPS!I831,GWP!$B$2:$B$13,0))</f>
        <v>0</v>
      </c>
      <c r="L831" s="4">
        <f t="shared" si="25"/>
        <v>0</v>
      </c>
    </row>
    <row r="832" spans="1:12">
      <c r="A832" t="s">
        <v>850</v>
      </c>
      <c r="B832" t="s">
        <v>1</v>
      </c>
      <c r="C832" t="s">
        <v>1718</v>
      </c>
      <c r="D832" t="s">
        <v>1709</v>
      </c>
      <c r="E832" t="s">
        <v>1704</v>
      </c>
      <c r="F832" t="s">
        <v>1742</v>
      </c>
      <c r="H832" t="str">
        <f>INDEX('Vensim Variables'!$B:$B,MATCH(EPS!$B832,'Vensim Variables'!$A:$A,0))</f>
        <v>g pollutant</v>
      </c>
      <c r="I832" t="str">
        <f t="shared" si="24"/>
        <v>PM25</v>
      </c>
      <c r="J832">
        <f>INDEX(NoSettings!$C:$C,MATCH(EPS!$A832,NoSettings!$A:$A,0))</f>
        <v>0</v>
      </c>
      <c r="K832">
        <f>INDEX(GWP!$C$2:$C$13,MATCH(EPS!I832,GWP!$B$2:$B$13,0))</f>
        <v>0</v>
      </c>
      <c r="L832" s="4">
        <f t="shared" si="25"/>
        <v>0</v>
      </c>
    </row>
    <row r="833" spans="1:12">
      <c r="A833" t="s">
        <v>851</v>
      </c>
      <c r="B833" t="s">
        <v>1</v>
      </c>
      <c r="C833" t="s">
        <v>1718</v>
      </c>
      <c r="D833" t="s">
        <v>1709</v>
      </c>
      <c r="E833" t="s">
        <v>1704</v>
      </c>
      <c r="F833" t="s">
        <v>1743</v>
      </c>
      <c r="H833" t="str">
        <f>INDEX('Vensim Variables'!$B:$B,MATCH(EPS!$B833,'Vensim Variables'!$A:$A,0))</f>
        <v>g pollutant</v>
      </c>
      <c r="I833" t="str">
        <f t="shared" si="24"/>
        <v>PM25</v>
      </c>
      <c r="J833">
        <f>INDEX(NoSettings!$C:$C,MATCH(EPS!$A833,NoSettings!$A:$A,0))</f>
        <v>0</v>
      </c>
      <c r="K833">
        <f>INDEX(GWP!$C$2:$C$13,MATCH(EPS!I833,GWP!$B$2:$B$13,0))</f>
        <v>0</v>
      </c>
      <c r="L833" s="4">
        <f t="shared" si="25"/>
        <v>0</v>
      </c>
    </row>
    <row r="834" spans="1:12">
      <c r="A834" t="s">
        <v>852</v>
      </c>
      <c r="B834" t="s">
        <v>1</v>
      </c>
      <c r="C834" t="s">
        <v>1718</v>
      </c>
      <c r="D834" t="s">
        <v>1709</v>
      </c>
      <c r="E834" t="s">
        <v>1704</v>
      </c>
      <c r="F834" t="s">
        <v>1744</v>
      </c>
      <c r="H834" t="str">
        <f>INDEX('Vensim Variables'!$B:$B,MATCH(EPS!$B834,'Vensim Variables'!$A:$A,0))</f>
        <v>g pollutant</v>
      </c>
      <c r="I834" t="str">
        <f t="shared" si="24"/>
        <v>PM25</v>
      </c>
      <c r="J834">
        <f>INDEX(NoSettings!$C:$C,MATCH(EPS!$A834,NoSettings!$A:$A,0))</f>
        <v>0</v>
      </c>
      <c r="K834">
        <f>INDEX(GWP!$C$2:$C$13,MATCH(EPS!I834,GWP!$B$2:$B$13,0))</f>
        <v>0</v>
      </c>
      <c r="L834" s="4">
        <f t="shared" si="25"/>
        <v>0</v>
      </c>
    </row>
    <row r="835" spans="1:12">
      <c r="A835" t="s">
        <v>853</v>
      </c>
      <c r="B835" t="s">
        <v>1</v>
      </c>
      <c r="C835" t="s">
        <v>1718</v>
      </c>
      <c r="D835" t="s">
        <v>1709</v>
      </c>
      <c r="E835" t="s">
        <v>1704</v>
      </c>
      <c r="F835" t="s">
        <v>1745</v>
      </c>
      <c r="H835" t="str">
        <f>INDEX('Vensim Variables'!$B:$B,MATCH(EPS!$B835,'Vensim Variables'!$A:$A,0))</f>
        <v>g pollutant</v>
      </c>
      <c r="I835" t="str">
        <f t="shared" ref="I835:I898" si="26">IF(OR(C835="CO2",C835="CH4",C835="N2O",C835="F gases",C835="VOC",C835="CO",C835="NOx",C835="PM10",C835="PM25",C835="SOx",C835="BC",C835="OC"),C835,IF(OR(D835="CO2",D835="CH4",D835="N2O",D835="F gases",D835="VOC",D835="CO",D835="NOx",D835="PM10",D835="PM25",D835="SOx",D835="BC",D835="OC"),D835,IF(OR(E835="CO2",E835="CH4",E835="N2O",E835="F gases",E835="VOC",E835="CO",E835="NOx",E835="PM10",E835="PM25",E835="SOx",E835="BC",E835="OC"),E835,"NA")))</f>
        <v>PM25</v>
      </c>
      <c r="J835">
        <f>INDEX(NoSettings!$C:$C,MATCH(EPS!$A835,NoSettings!$A:$A,0))</f>
        <v>9992300000</v>
      </c>
      <c r="K835">
        <f>INDEX(GWP!$C$2:$C$13,MATCH(EPS!I835,GWP!$B$2:$B$13,0))</f>
        <v>0</v>
      </c>
      <c r="L835" s="4">
        <f t="shared" ref="L835:L898" si="27">IF(H835="g pollutant",K835*J835/10^12,IF(H835="MMTCO2e",J835,IF(H835="MWh",J835,0)))</f>
        <v>0</v>
      </c>
    </row>
    <row r="836" spans="1:12">
      <c r="A836" t="s">
        <v>854</v>
      </c>
      <c r="B836" t="s">
        <v>1</v>
      </c>
      <c r="C836" t="s">
        <v>1718</v>
      </c>
      <c r="D836" t="s">
        <v>1709</v>
      </c>
      <c r="E836" t="s">
        <v>1704</v>
      </c>
      <c r="F836" t="s">
        <v>1746</v>
      </c>
      <c r="H836" t="str">
        <f>INDEX('Vensim Variables'!$B:$B,MATCH(EPS!$B836,'Vensim Variables'!$A:$A,0))</f>
        <v>g pollutant</v>
      </c>
      <c r="I836" t="str">
        <f t="shared" si="26"/>
        <v>PM25</v>
      </c>
      <c r="J836">
        <f>INDEX(NoSettings!$C:$C,MATCH(EPS!$A836,NoSettings!$A:$A,0))</f>
        <v>0</v>
      </c>
      <c r="K836">
        <f>INDEX(GWP!$C$2:$C$13,MATCH(EPS!I836,GWP!$B$2:$B$13,0))</f>
        <v>0</v>
      </c>
      <c r="L836" s="4">
        <f t="shared" si="27"/>
        <v>0</v>
      </c>
    </row>
    <row r="837" spans="1:12">
      <c r="A837" t="s">
        <v>855</v>
      </c>
      <c r="B837" t="s">
        <v>1</v>
      </c>
      <c r="C837" t="s">
        <v>1718</v>
      </c>
      <c r="D837" t="s">
        <v>1709</v>
      </c>
      <c r="E837" t="s">
        <v>1704</v>
      </c>
      <c r="F837" t="s">
        <v>1747</v>
      </c>
      <c r="H837" t="str">
        <f>INDEX('Vensim Variables'!$B:$B,MATCH(EPS!$B837,'Vensim Variables'!$A:$A,0))</f>
        <v>g pollutant</v>
      </c>
      <c r="I837" t="str">
        <f t="shared" si="26"/>
        <v>PM25</v>
      </c>
      <c r="J837">
        <f>INDEX(NoSettings!$C:$C,MATCH(EPS!$A837,NoSettings!$A:$A,0))</f>
        <v>0</v>
      </c>
      <c r="K837">
        <f>INDEX(GWP!$C$2:$C$13,MATCH(EPS!I837,GWP!$B$2:$B$13,0))</f>
        <v>0</v>
      </c>
      <c r="L837" s="4">
        <f t="shared" si="27"/>
        <v>0</v>
      </c>
    </row>
    <row r="838" spans="1:12">
      <c r="A838" t="s">
        <v>856</v>
      </c>
      <c r="B838" t="s">
        <v>1</v>
      </c>
      <c r="C838" t="s">
        <v>1718</v>
      </c>
      <c r="D838" t="s">
        <v>1709</v>
      </c>
      <c r="E838" t="s">
        <v>1704</v>
      </c>
      <c r="F838" t="s">
        <v>1748</v>
      </c>
      <c r="H838" t="str">
        <f>INDEX('Vensim Variables'!$B:$B,MATCH(EPS!$B838,'Vensim Variables'!$A:$A,0))</f>
        <v>g pollutant</v>
      </c>
      <c r="I838" t="str">
        <f t="shared" si="26"/>
        <v>PM25</v>
      </c>
      <c r="J838">
        <f>INDEX(NoSettings!$C:$C,MATCH(EPS!$A838,NoSettings!$A:$A,0))</f>
        <v>0</v>
      </c>
      <c r="K838">
        <f>INDEX(GWP!$C$2:$C$13,MATCH(EPS!I838,GWP!$B$2:$B$13,0))</f>
        <v>0</v>
      </c>
      <c r="L838" s="4">
        <f t="shared" si="27"/>
        <v>0</v>
      </c>
    </row>
    <row r="839" spans="1:12">
      <c r="A839" t="s">
        <v>857</v>
      </c>
      <c r="B839" t="s">
        <v>1</v>
      </c>
      <c r="C839" t="s">
        <v>1718</v>
      </c>
      <c r="D839" t="s">
        <v>1709</v>
      </c>
      <c r="E839" t="s">
        <v>1704</v>
      </c>
      <c r="F839" t="s">
        <v>1749</v>
      </c>
      <c r="H839" t="str">
        <f>INDEX('Vensim Variables'!$B:$B,MATCH(EPS!$B839,'Vensim Variables'!$A:$A,0))</f>
        <v>g pollutant</v>
      </c>
      <c r="I839" t="str">
        <f t="shared" si="26"/>
        <v>PM25</v>
      </c>
      <c r="J839">
        <f>INDEX(NoSettings!$C:$C,MATCH(EPS!$A839,NoSettings!$A:$A,0))</f>
        <v>0</v>
      </c>
      <c r="K839">
        <f>INDEX(GWP!$C$2:$C$13,MATCH(EPS!I839,GWP!$B$2:$B$13,0))</f>
        <v>0</v>
      </c>
      <c r="L839" s="4">
        <f t="shared" si="27"/>
        <v>0</v>
      </c>
    </row>
    <row r="840" spans="1:12">
      <c r="A840" t="s">
        <v>858</v>
      </c>
      <c r="B840" t="s">
        <v>1</v>
      </c>
      <c r="C840" t="s">
        <v>1718</v>
      </c>
      <c r="D840" t="s">
        <v>1709</v>
      </c>
      <c r="E840" t="s">
        <v>1704</v>
      </c>
      <c r="F840" t="s">
        <v>1750</v>
      </c>
      <c r="H840" t="str">
        <f>INDEX('Vensim Variables'!$B:$B,MATCH(EPS!$B840,'Vensim Variables'!$A:$A,0))</f>
        <v>g pollutant</v>
      </c>
      <c r="I840" t="str">
        <f t="shared" si="26"/>
        <v>PM25</v>
      </c>
      <c r="J840">
        <f>INDEX(NoSettings!$C:$C,MATCH(EPS!$A840,NoSettings!$A:$A,0))</f>
        <v>0</v>
      </c>
      <c r="K840">
        <f>INDEX(GWP!$C$2:$C$13,MATCH(EPS!I840,GWP!$B$2:$B$13,0))</f>
        <v>0</v>
      </c>
      <c r="L840" s="4">
        <f t="shared" si="27"/>
        <v>0</v>
      </c>
    </row>
    <row r="841" spans="1:12">
      <c r="A841" t="s">
        <v>859</v>
      </c>
      <c r="B841" t="s">
        <v>1</v>
      </c>
      <c r="C841" t="s">
        <v>1718</v>
      </c>
      <c r="D841" t="s">
        <v>1709</v>
      </c>
      <c r="E841" t="s">
        <v>1704</v>
      </c>
      <c r="F841" t="s">
        <v>1751</v>
      </c>
      <c r="H841" t="str">
        <f>INDEX('Vensim Variables'!$B:$B,MATCH(EPS!$B841,'Vensim Variables'!$A:$A,0))</f>
        <v>g pollutant</v>
      </c>
      <c r="I841" t="str">
        <f t="shared" si="26"/>
        <v>PM25</v>
      </c>
      <c r="J841">
        <f>INDEX(NoSettings!$C:$C,MATCH(EPS!$A841,NoSettings!$A:$A,0))</f>
        <v>0</v>
      </c>
      <c r="K841">
        <f>INDEX(GWP!$C$2:$C$13,MATCH(EPS!I841,GWP!$B$2:$B$13,0))</f>
        <v>0</v>
      </c>
      <c r="L841" s="4">
        <f t="shared" si="27"/>
        <v>0</v>
      </c>
    </row>
    <row r="842" spans="1:12">
      <c r="A842" t="s">
        <v>860</v>
      </c>
      <c r="B842" t="s">
        <v>1</v>
      </c>
      <c r="C842" t="s">
        <v>1718</v>
      </c>
      <c r="D842" t="s">
        <v>1710</v>
      </c>
      <c r="E842" t="s">
        <v>1703</v>
      </c>
      <c r="F842" t="s">
        <v>1742</v>
      </c>
      <c r="H842" t="str">
        <f>INDEX('Vensim Variables'!$B:$B,MATCH(EPS!$B842,'Vensim Variables'!$A:$A,0))</f>
        <v>g pollutant</v>
      </c>
      <c r="I842" t="str">
        <f t="shared" si="26"/>
        <v>SOx</v>
      </c>
      <c r="J842">
        <f>INDEX(NoSettings!$C:$C,MATCH(EPS!$A842,NoSettings!$A:$A,0))</f>
        <v>0</v>
      </c>
      <c r="K842">
        <f>INDEX(GWP!$C$2:$C$13,MATCH(EPS!I842,GWP!$B$2:$B$13,0))</f>
        <v>0</v>
      </c>
      <c r="L842" s="4">
        <f t="shared" si="27"/>
        <v>0</v>
      </c>
    </row>
    <row r="843" spans="1:12">
      <c r="A843" t="s">
        <v>861</v>
      </c>
      <c r="B843" t="s">
        <v>1</v>
      </c>
      <c r="C843" t="s">
        <v>1718</v>
      </c>
      <c r="D843" t="s">
        <v>1710</v>
      </c>
      <c r="E843" t="s">
        <v>1703</v>
      </c>
      <c r="F843" t="s">
        <v>1743</v>
      </c>
      <c r="H843" t="str">
        <f>INDEX('Vensim Variables'!$B:$B,MATCH(EPS!$B843,'Vensim Variables'!$A:$A,0))</f>
        <v>g pollutant</v>
      </c>
      <c r="I843" t="str">
        <f t="shared" si="26"/>
        <v>SOx</v>
      </c>
      <c r="J843">
        <f>INDEX(NoSettings!$C:$C,MATCH(EPS!$A843,NoSettings!$A:$A,0))</f>
        <v>0</v>
      </c>
      <c r="K843">
        <f>INDEX(GWP!$C$2:$C$13,MATCH(EPS!I843,GWP!$B$2:$B$13,0))</f>
        <v>0</v>
      </c>
      <c r="L843" s="4">
        <f t="shared" si="27"/>
        <v>0</v>
      </c>
    </row>
    <row r="844" spans="1:12">
      <c r="A844" t="s">
        <v>862</v>
      </c>
      <c r="B844" t="s">
        <v>1</v>
      </c>
      <c r="C844" t="s">
        <v>1718</v>
      </c>
      <c r="D844" t="s">
        <v>1710</v>
      </c>
      <c r="E844" t="s">
        <v>1703</v>
      </c>
      <c r="F844" t="s">
        <v>1744</v>
      </c>
      <c r="H844" t="str">
        <f>INDEX('Vensim Variables'!$B:$B,MATCH(EPS!$B844,'Vensim Variables'!$A:$A,0))</f>
        <v>g pollutant</v>
      </c>
      <c r="I844" t="str">
        <f t="shared" si="26"/>
        <v>SOx</v>
      </c>
      <c r="J844">
        <f>INDEX(NoSettings!$C:$C,MATCH(EPS!$A844,NoSettings!$A:$A,0))</f>
        <v>0</v>
      </c>
      <c r="K844">
        <f>INDEX(GWP!$C$2:$C$13,MATCH(EPS!I844,GWP!$B$2:$B$13,0))</f>
        <v>0</v>
      </c>
      <c r="L844" s="4">
        <f t="shared" si="27"/>
        <v>0</v>
      </c>
    </row>
    <row r="845" spans="1:12">
      <c r="A845" t="s">
        <v>863</v>
      </c>
      <c r="B845" t="s">
        <v>1</v>
      </c>
      <c r="C845" t="s">
        <v>1718</v>
      </c>
      <c r="D845" t="s">
        <v>1710</v>
      </c>
      <c r="E845" t="s">
        <v>1703</v>
      </c>
      <c r="F845" t="s">
        <v>1745</v>
      </c>
      <c r="H845" t="str">
        <f>INDEX('Vensim Variables'!$B:$B,MATCH(EPS!$B845,'Vensim Variables'!$A:$A,0))</f>
        <v>g pollutant</v>
      </c>
      <c r="I845" t="str">
        <f t="shared" si="26"/>
        <v>SOx</v>
      </c>
      <c r="J845">
        <f>INDEX(NoSettings!$C:$C,MATCH(EPS!$A845,NoSettings!$A:$A,0))</f>
        <v>6980700</v>
      </c>
      <c r="K845">
        <f>INDEX(GWP!$C$2:$C$13,MATCH(EPS!I845,GWP!$B$2:$B$13,0))</f>
        <v>0</v>
      </c>
      <c r="L845" s="4">
        <f t="shared" si="27"/>
        <v>0</v>
      </c>
    </row>
    <row r="846" spans="1:12">
      <c r="A846" t="s">
        <v>864</v>
      </c>
      <c r="B846" t="s">
        <v>1</v>
      </c>
      <c r="C846" t="s">
        <v>1718</v>
      </c>
      <c r="D846" t="s">
        <v>1710</v>
      </c>
      <c r="E846" t="s">
        <v>1703</v>
      </c>
      <c r="F846" t="s">
        <v>1746</v>
      </c>
      <c r="H846" t="str">
        <f>INDEX('Vensim Variables'!$B:$B,MATCH(EPS!$B846,'Vensim Variables'!$A:$A,0))</f>
        <v>g pollutant</v>
      </c>
      <c r="I846" t="str">
        <f t="shared" si="26"/>
        <v>SOx</v>
      </c>
      <c r="J846">
        <f>INDEX(NoSettings!$C:$C,MATCH(EPS!$A846,NoSettings!$A:$A,0))</f>
        <v>0</v>
      </c>
      <c r="K846">
        <f>INDEX(GWP!$C$2:$C$13,MATCH(EPS!I846,GWP!$B$2:$B$13,0))</f>
        <v>0</v>
      </c>
      <c r="L846" s="4">
        <f t="shared" si="27"/>
        <v>0</v>
      </c>
    </row>
    <row r="847" spans="1:12">
      <c r="A847" t="s">
        <v>865</v>
      </c>
      <c r="B847" t="s">
        <v>1</v>
      </c>
      <c r="C847" t="s">
        <v>1718</v>
      </c>
      <c r="D847" t="s">
        <v>1710</v>
      </c>
      <c r="E847" t="s">
        <v>1703</v>
      </c>
      <c r="F847" t="s">
        <v>1747</v>
      </c>
      <c r="H847" t="str">
        <f>INDEX('Vensim Variables'!$B:$B,MATCH(EPS!$B847,'Vensim Variables'!$A:$A,0))</f>
        <v>g pollutant</v>
      </c>
      <c r="I847" t="str">
        <f t="shared" si="26"/>
        <v>SOx</v>
      </c>
      <c r="J847">
        <f>INDEX(NoSettings!$C:$C,MATCH(EPS!$A847,NoSettings!$A:$A,0))</f>
        <v>0</v>
      </c>
      <c r="K847">
        <f>INDEX(GWP!$C$2:$C$13,MATCH(EPS!I847,GWP!$B$2:$B$13,0))</f>
        <v>0</v>
      </c>
      <c r="L847" s="4">
        <f t="shared" si="27"/>
        <v>0</v>
      </c>
    </row>
    <row r="848" spans="1:12">
      <c r="A848" t="s">
        <v>866</v>
      </c>
      <c r="B848" t="s">
        <v>1</v>
      </c>
      <c r="C848" t="s">
        <v>1718</v>
      </c>
      <c r="D848" t="s">
        <v>1710</v>
      </c>
      <c r="E848" t="s">
        <v>1703</v>
      </c>
      <c r="F848" t="s">
        <v>1748</v>
      </c>
      <c r="H848" t="str">
        <f>INDEX('Vensim Variables'!$B:$B,MATCH(EPS!$B848,'Vensim Variables'!$A:$A,0))</f>
        <v>g pollutant</v>
      </c>
      <c r="I848" t="str">
        <f t="shared" si="26"/>
        <v>SOx</v>
      </c>
      <c r="J848">
        <f>INDEX(NoSettings!$C:$C,MATCH(EPS!$A848,NoSettings!$A:$A,0))</f>
        <v>0</v>
      </c>
      <c r="K848">
        <f>INDEX(GWP!$C$2:$C$13,MATCH(EPS!I848,GWP!$B$2:$B$13,0))</f>
        <v>0</v>
      </c>
      <c r="L848" s="4">
        <f t="shared" si="27"/>
        <v>0</v>
      </c>
    </row>
    <row r="849" spans="1:12">
      <c r="A849" t="s">
        <v>867</v>
      </c>
      <c r="B849" t="s">
        <v>1</v>
      </c>
      <c r="C849" t="s">
        <v>1718</v>
      </c>
      <c r="D849" t="s">
        <v>1710</v>
      </c>
      <c r="E849" t="s">
        <v>1703</v>
      </c>
      <c r="F849" t="s">
        <v>1749</v>
      </c>
      <c r="H849" t="str">
        <f>INDEX('Vensim Variables'!$B:$B,MATCH(EPS!$B849,'Vensim Variables'!$A:$A,0))</f>
        <v>g pollutant</v>
      </c>
      <c r="I849" t="str">
        <f t="shared" si="26"/>
        <v>SOx</v>
      </c>
      <c r="J849">
        <f>INDEX(NoSettings!$C:$C,MATCH(EPS!$A849,NoSettings!$A:$A,0))</f>
        <v>0</v>
      </c>
      <c r="K849">
        <f>INDEX(GWP!$C$2:$C$13,MATCH(EPS!I849,GWP!$B$2:$B$13,0))</f>
        <v>0</v>
      </c>
      <c r="L849" s="4">
        <f t="shared" si="27"/>
        <v>0</v>
      </c>
    </row>
    <row r="850" spans="1:12">
      <c r="A850" t="s">
        <v>868</v>
      </c>
      <c r="B850" t="s">
        <v>1</v>
      </c>
      <c r="C850" t="s">
        <v>1718</v>
      </c>
      <c r="D850" t="s">
        <v>1710</v>
      </c>
      <c r="E850" t="s">
        <v>1703</v>
      </c>
      <c r="F850" t="s">
        <v>1750</v>
      </c>
      <c r="H850" t="str">
        <f>INDEX('Vensim Variables'!$B:$B,MATCH(EPS!$B850,'Vensim Variables'!$A:$A,0))</f>
        <v>g pollutant</v>
      </c>
      <c r="I850" t="str">
        <f t="shared" si="26"/>
        <v>SOx</v>
      </c>
      <c r="J850">
        <f>INDEX(NoSettings!$C:$C,MATCH(EPS!$A850,NoSettings!$A:$A,0))</f>
        <v>0</v>
      </c>
      <c r="K850">
        <f>INDEX(GWP!$C$2:$C$13,MATCH(EPS!I850,GWP!$B$2:$B$13,0))</f>
        <v>0</v>
      </c>
      <c r="L850" s="4">
        <f t="shared" si="27"/>
        <v>0</v>
      </c>
    </row>
    <row r="851" spans="1:12">
      <c r="A851" t="s">
        <v>869</v>
      </c>
      <c r="B851" t="s">
        <v>1</v>
      </c>
      <c r="C851" t="s">
        <v>1718</v>
      </c>
      <c r="D851" t="s">
        <v>1710</v>
      </c>
      <c r="E851" t="s">
        <v>1703</v>
      </c>
      <c r="F851" t="s">
        <v>1751</v>
      </c>
      <c r="H851" t="str">
        <f>INDEX('Vensim Variables'!$B:$B,MATCH(EPS!$B851,'Vensim Variables'!$A:$A,0))</f>
        <v>g pollutant</v>
      </c>
      <c r="I851" t="str">
        <f t="shared" si="26"/>
        <v>SOx</v>
      </c>
      <c r="J851">
        <f>INDEX(NoSettings!$C:$C,MATCH(EPS!$A851,NoSettings!$A:$A,0))</f>
        <v>0</v>
      </c>
      <c r="K851">
        <f>INDEX(GWP!$C$2:$C$13,MATCH(EPS!I851,GWP!$B$2:$B$13,0))</f>
        <v>0</v>
      </c>
      <c r="L851" s="4">
        <f t="shared" si="27"/>
        <v>0</v>
      </c>
    </row>
    <row r="852" spans="1:12">
      <c r="A852" t="s">
        <v>870</v>
      </c>
      <c r="B852" t="s">
        <v>1</v>
      </c>
      <c r="C852" t="s">
        <v>1718</v>
      </c>
      <c r="D852" t="s">
        <v>1710</v>
      </c>
      <c r="E852" t="s">
        <v>1704</v>
      </c>
      <c r="F852" t="s">
        <v>1742</v>
      </c>
      <c r="H852" t="str">
        <f>INDEX('Vensim Variables'!$B:$B,MATCH(EPS!$B852,'Vensim Variables'!$A:$A,0))</f>
        <v>g pollutant</v>
      </c>
      <c r="I852" t="str">
        <f t="shared" si="26"/>
        <v>SOx</v>
      </c>
      <c r="J852">
        <f>INDEX(NoSettings!$C:$C,MATCH(EPS!$A852,NoSettings!$A:$A,0))</f>
        <v>0</v>
      </c>
      <c r="K852">
        <f>INDEX(GWP!$C$2:$C$13,MATCH(EPS!I852,GWP!$B$2:$B$13,0))</f>
        <v>0</v>
      </c>
      <c r="L852" s="4">
        <f t="shared" si="27"/>
        <v>0</v>
      </c>
    </row>
    <row r="853" spans="1:12">
      <c r="A853" t="s">
        <v>871</v>
      </c>
      <c r="B853" t="s">
        <v>1</v>
      </c>
      <c r="C853" t="s">
        <v>1718</v>
      </c>
      <c r="D853" t="s">
        <v>1710</v>
      </c>
      <c r="E853" t="s">
        <v>1704</v>
      </c>
      <c r="F853" t="s">
        <v>1743</v>
      </c>
      <c r="H853" t="str">
        <f>INDEX('Vensim Variables'!$B:$B,MATCH(EPS!$B853,'Vensim Variables'!$A:$A,0))</f>
        <v>g pollutant</v>
      </c>
      <c r="I853" t="str">
        <f t="shared" si="26"/>
        <v>SOx</v>
      </c>
      <c r="J853">
        <f>INDEX(NoSettings!$C:$C,MATCH(EPS!$A853,NoSettings!$A:$A,0))</f>
        <v>0</v>
      </c>
      <c r="K853">
        <f>INDEX(GWP!$C$2:$C$13,MATCH(EPS!I853,GWP!$B$2:$B$13,0))</f>
        <v>0</v>
      </c>
      <c r="L853" s="4">
        <f t="shared" si="27"/>
        <v>0</v>
      </c>
    </row>
    <row r="854" spans="1:12">
      <c r="A854" t="s">
        <v>872</v>
      </c>
      <c r="B854" t="s">
        <v>1</v>
      </c>
      <c r="C854" t="s">
        <v>1718</v>
      </c>
      <c r="D854" t="s">
        <v>1710</v>
      </c>
      <c r="E854" t="s">
        <v>1704</v>
      </c>
      <c r="F854" t="s">
        <v>1744</v>
      </c>
      <c r="H854" t="str">
        <f>INDEX('Vensim Variables'!$B:$B,MATCH(EPS!$B854,'Vensim Variables'!$A:$A,0))</f>
        <v>g pollutant</v>
      </c>
      <c r="I854" t="str">
        <f t="shared" si="26"/>
        <v>SOx</v>
      </c>
      <c r="J854">
        <f>INDEX(NoSettings!$C:$C,MATCH(EPS!$A854,NoSettings!$A:$A,0))</f>
        <v>0</v>
      </c>
      <c r="K854">
        <f>INDEX(GWP!$C$2:$C$13,MATCH(EPS!I854,GWP!$B$2:$B$13,0))</f>
        <v>0</v>
      </c>
      <c r="L854" s="4">
        <f t="shared" si="27"/>
        <v>0</v>
      </c>
    </row>
    <row r="855" spans="1:12">
      <c r="A855" t="s">
        <v>873</v>
      </c>
      <c r="B855" t="s">
        <v>1</v>
      </c>
      <c r="C855" t="s">
        <v>1718</v>
      </c>
      <c r="D855" t="s">
        <v>1710</v>
      </c>
      <c r="E855" t="s">
        <v>1704</v>
      </c>
      <c r="F855" t="s">
        <v>1745</v>
      </c>
      <c r="H855" t="str">
        <f>INDEX('Vensim Variables'!$B:$B,MATCH(EPS!$B855,'Vensim Variables'!$A:$A,0))</f>
        <v>g pollutant</v>
      </c>
      <c r="I855" t="str">
        <f t="shared" si="26"/>
        <v>SOx</v>
      </c>
      <c r="J855">
        <f>INDEX(NoSettings!$C:$C,MATCH(EPS!$A855,NoSettings!$A:$A,0))</f>
        <v>151530000</v>
      </c>
      <c r="K855">
        <f>INDEX(GWP!$C$2:$C$13,MATCH(EPS!I855,GWP!$B$2:$B$13,0))</f>
        <v>0</v>
      </c>
      <c r="L855" s="4">
        <f t="shared" si="27"/>
        <v>0</v>
      </c>
    </row>
    <row r="856" spans="1:12">
      <c r="A856" t="s">
        <v>874</v>
      </c>
      <c r="B856" t="s">
        <v>1</v>
      </c>
      <c r="C856" t="s">
        <v>1718</v>
      </c>
      <c r="D856" t="s">
        <v>1710</v>
      </c>
      <c r="E856" t="s">
        <v>1704</v>
      </c>
      <c r="F856" t="s">
        <v>1746</v>
      </c>
      <c r="H856" t="str">
        <f>INDEX('Vensim Variables'!$B:$B,MATCH(EPS!$B856,'Vensim Variables'!$A:$A,0))</f>
        <v>g pollutant</v>
      </c>
      <c r="I856" t="str">
        <f t="shared" si="26"/>
        <v>SOx</v>
      </c>
      <c r="J856">
        <f>INDEX(NoSettings!$C:$C,MATCH(EPS!$A856,NoSettings!$A:$A,0))</f>
        <v>0</v>
      </c>
      <c r="K856">
        <f>INDEX(GWP!$C$2:$C$13,MATCH(EPS!I856,GWP!$B$2:$B$13,0))</f>
        <v>0</v>
      </c>
      <c r="L856" s="4">
        <f t="shared" si="27"/>
        <v>0</v>
      </c>
    </row>
    <row r="857" spans="1:12">
      <c r="A857" t="s">
        <v>875</v>
      </c>
      <c r="B857" t="s">
        <v>1</v>
      </c>
      <c r="C857" t="s">
        <v>1718</v>
      </c>
      <c r="D857" t="s">
        <v>1710</v>
      </c>
      <c r="E857" t="s">
        <v>1704</v>
      </c>
      <c r="F857" t="s">
        <v>1747</v>
      </c>
      <c r="H857" t="str">
        <f>INDEX('Vensim Variables'!$B:$B,MATCH(EPS!$B857,'Vensim Variables'!$A:$A,0))</f>
        <v>g pollutant</v>
      </c>
      <c r="I857" t="str">
        <f t="shared" si="26"/>
        <v>SOx</v>
      </c>
      <c r="J857">
        <f>INDEX(NoSettings!$C:$C,MATCH(EPS!$A857,NoSettings!$A:$A,0))</f>
        <v>0</v>
      </c>
      <c r="K857">
        <f>INDEX(GWP!$C$2:$C$13,MATCH(EPS!I857,GWP!$B$2:$B$13,0))</f>
        <v>0</v>
      </c>
      <c r="L857" s="4">
        <f t="shared" si="27"/>
        <v>0</v>
      </c>
    </row>
    <row r="858" spans="1:12">
      <c r="A858" t="s">
        <v>876</v>
      </c>
      <c r="B858" t="s">
        <v>1</v>
      </c>
      <c r="C858" t="s">
        <v>1718</v>
      </c>
      <c r="D858" t="s">
        <v>1710</v>
      </c>
      <c r="E858" t="s">
        <v>1704</v>
      </c>
      <c r="F858" t="s">
        <v>1748</v>
      </c>
      <c r="H858" t="str">
        <f>INDEX('Vensim Variables'!$B:$B,MATCH(EPS!$B858,'Vensim Variables'!$A:$A,0))</f>
        <v>g pollutant</v>
      </c>
      <c r="I858" t="str">
        <f t="shared" si="26"/>
        <v>SOx</v>
      </c>
      <c r="J858">
        <f>INDEX(NoSettings!$C:$C,MATCH(EPS!$A858,NoSettings!$A:$A,0))</f>
        <v>0</v>
      </c>
      <c r="K858">
        <f>INDEX(GWP!$C$2:$C$13,MATCH(EPS!I858,GWP!$B$2:$B$13,0))</f>
        <v>0</v>
      </c>
      <c r="L858" s="4">
        <f t="shared" si="27"/>
        <v>0</v>
      </c>
    </row>
    <row r="859" spans="1:12">
      <c r="A859" t="s">
        <v>877</v>
      </c>
      <c r="B859" t="s">
        <v>1</v>
      </c>
      <c r="C859" t="s">
        <v>1718</v>
      </c>
      <c r="D859" t="s">
        <v>1710</v>
      </c>
      <c r="E859" t="s">
        <v>1704</v>
      </c>
      <c r="F859" t="s">
        <v>1749</v>
      </c>
      <c r="H859" t="str">
        <f>INDEX('Vensim Variables'!$B:$B,MATCH(EPS!$B859,'Vensim Variables'!$A:$A,0))</f>
        <v>g pollutant</v>
      </c>
      <c r="I859" t="str">
        <f t="shared" si="26"/>
        <v>SOx</v>
      </c>
      <c r="J859">
        <f>INDEX(NoSettings!$C:$C,MATCH(EPS!$A859,NoSettings!$A:$A,0))</f>
        <v>0</v>
      </c>
      <c r="K859">
        <f>INDEX(GWP!$C$2:$C$13,MATCH(EPS!I859,GWP!$B$2:$B$13,0))</f>
        <v>0</v>
      </c>
      <c r="L859" s="4">
        <f t="shared" si="27"/>
        <v>0</v>
      </c>
    </row>
    <row r="860" spans="1:12">
      <c r="A860" t="s">
        <v>878</v>
      </c>
      <c r="B860" t="s">
        <v>1</v>
      </c>
      <c r="C860" t="s">
        <v>1718</v>
      </c>
      <c r="D860" t="s">
        <v>1710</v>
      </c>
      <c r="E860" t="s">
        <v>1704</v>
      </c>
      <c r="F860" t="s">
        <v>1750</v>
      </c>
      <c r="H860" t="str">
        <f>INDEX('Vensim Variables'!$B:$B,MATCH(EPS!$B860,'Vensim Variables'!$A:$A,0))</f>
        <v>g pollutant</v>
      </c>
      <c r="I860" t="str">
        <f t="shared" si="26"/>
        <v>SOx</v>
      </c>
      <c r="J860">
        <f>INDEX(NoSettings!$C:$C,MATCH(EPS!$A860,NoSettings!$A:$A,0))</f>
        <v>0</v>
      </c>
      <c r="K860">
        <f>INDEX(GWP!$C$2:$C$13,MATCH(EPS!I860,GWP!$B$2:$B$13,0))</f>
        <v>0</v>
      </c>
      <c r="L860" s="4">
        <f t="shared" si="27"/>
        <v>0</v>
      </c>
    </row>
    <row r="861" spans="1:12">
      <c r="A861" t="s">
        <v>879</v>
      </c>
      <c r="B861" t="s">
        <v>1</v>
      </c>
      <c r="C861" t="s">
        <v>1718</v>
      </c>
      <c r="D861" t="s">
        <v>1710</v>
      </c>
      <c r="E861" t="s">
        <v>1704</v>
      </c>
      <c r="F861" t="s">
        <v>1751</v>
      </c>
      <c r="H861" t="str">
        <f>INDEX('Vensim Variables'!$B:$B,MATCH(EPS!$B861,'Vensim Variables'!$A:$A,0))</f>
        <v>g pollutant</v>
      </c>
      <c r="I861" t="str">
        <f t="shared" si="26"/>
        <v>SOx</v>
      </c>
      <c r="J861">
        <f>INDEX(NoSettings!$C:$C,MATCH(EPS!$A861,NoSettings!$A:$A,0))</f>
        <v>0</v>
      </c>
      <c r="K861">
        <f>INDEX(GWP!$C$2:$C$13,MATCH(EPS!I861,GWP!$B$2:$B$13,0))</f>
        <v>0</v>
      </c>
      <c r="L861" s="4">
        <f t="shared" si="27"/>
        <v>0</v>
      </c>
    </row>
    <row r="862" spans="1:12">
      <c r="A862" t="s">
        <v>880</v>
      </c>
      <c r="B862" t="s">
        <v>1</v>
      </c>
      <c r="C862" t="s">
        <v>1718</v>
      </c>
      <c r="D862" t="s">
        <v>1711</v>
      </c>
      <c r="E862" t="s">
        <v>1703</v>
      </c>
      <c r="F862" t="s">
        <v>1742</v>
      </c>
      <c r="H862" t="str">
        <f>INDEX('Vensim Variables'!$B:$B,MATCH(EPS!$B862,'Vensim Variables'!$A:$A,0))</f>
        <v>g pollutant</v>
      </c>
      <c r="I862" t="str">
        <f t="shared" si="26"/>
        <v>BC</v>
      </c>
      <c r="J862">
        <f>INDEX(NoSettings!$C:$C,MATCH(EPS!$A862,NoSettings!$A:$A,0))</f>
        <v>0</v>
      </c>
      <c r="K862">
        <f>INDEX(GWP!$C$2:$C$13,MATCH(EPS!I862,GWP!$B$2:$B$13,0))</f>
        <v>0</v>
      </c>
      <c r="L862" s="4">
        <f t="shared" si="27"/>
        <v>0</v>
      </c>
    </row>
    <row r="863" spans="1:12">
      <c r="A863" t="s">
        <v>881</v>
      </c>
      <c r="B863" t="s">
        <v>1</v>
      </c>
      <c r="C863" t="s">
        <v>1718</v>
      </c>
      <c r="D863" t="s">
        <v>1711</v>
      </c>
      <c r="E863" t="s">
        <v>1703</v>
      </c>
      <c r="F863" t="s">
        <v>1743</v>
      </c>
      <c r="H863" t="str">
        <f>INDEX('Vensim Variables'!$B:$B,MATCH(EPS!$B863,'Vensim Variables'!$A:$A,0))</f>
        <v>g pollutant</v>
      </c>
      <c r="I863" t="str">
        <f t="shared" si="26"/>
        <v>BC</v>
      </c>
      <c r="J863">
        <f>INDEX(NoSettings!$C:$C,MATCH(EPS!$A863,NoSettings!$A:$A,0))</f>
        <v>0</v>
      </c>
      <c r="K863">
        <f>INDEX(GWP!$C$2:$C$13,MATCH(EPS!I863,GWP!$B$2:$B$13,0))</f>
        <v>0</v>
      </c>
      <c r="L863" s="4">
        <f t="shared" si="27"/>
        <v>0</v>
      </c>
    </row>
    <row r="864" spans="1:12">
      <c r="A864" t="s">
        <v>882</v>
      </c>
      <c r="B864" t="s">
        <v>1</v>
      </c>
      <c r="C864" t="s">
        <v>1718</v>
      </c>
      <c r="D864" t="s">
        <v>1711</v>
      </c>
      <c r="E864" t="s">
        <v>1703</v>
      </c>
      <c r="F864" t="s">
        <v>1744</v>
      </c>
      <c r="H864" t="str">
        <f>INDEX('Vensim Variables'!$B:$B,MATCH(EPS!$B864,'Vensim Variables'!$A:$A,0))</f>
        <v>g pollutant</v>
      </c>
      <c r="I864" t="str">
        <f t="shared" si="26"/>
        <v>BC</v>
      </c>
      <c r="J864">
        <f>INDEX(NoSettings!$C:$C,MATCH(EPS!$A864,NoSettings!$A:$A,0))</f>
        <v>0</v>
      </c>
      <c r="K864">
        <f>INDEX(GWP!$C$2:$C$13,MATCH(EPS!I864,GWP!$B$2:$B$13,0))</f>
        <v>0</v>
      </c>
      <c r="L864" s="4">
        <f t="shared" si="27"/>
        <v>0</v>
      </c>
    </row>
    <row r="865" spans="1:12">
      <c r="A865" t="s">
        <v>883</v>
      </c>
      <c r="B865" t="s">
        <v>1</v>
      </c>
      <c r="C865" t="s">
        <v>1718</v>
      </c>
      <c r="D865" t="s">
        <v>1711</v>
      </c>
      <c r="E865" t="s">
        <v>1703</v>
      </c>
      <c r="F865" t="s">
        <v>1745</v>
      </c>
      <c r="H865" t="str">
        <f>INDEX('Vensim Variables'!$B:$B,MATCH(EPS!$B865,'Vensim Variables'!$A:$A,0))</f>
        <v>g pollutant</v>
      </c>
      <c r="I865" t="str">
        <f t="shared" si="26"/>
        <v>BC</v>
      </c>
      <c r="J865">
        <f>INDEX(NoSettings!$C:$C,MATCH(EPS!$A865,NoSettings!$A:$A,0))</f>
        <v>352715000</v>
      </c>
      <c r="K865">
        <f>INDEX(GWP!$C$2:$C$13,MATCH(EPS!I865,GWP!$B$2:$B$13,0))</f>
        <v>0</v>
      </c>
      <c r="L865" s="4">
        <f t="shared" si="27"/>
        <v>0</v>
      </c>
    </row>
    <row r="866" spans="1:12">
      <c r="A866" t="s">
        <v>884</v>
      </c>
      <c r="B866" t="s">
        <v>1</v>
      </c>
      <c r="C866" t="s">
        <v>1718</v>
      </c>
      <c r="D866" t="s">
        <v>1711</v>
      </c>
      <c r="E866" t="s">
        <v>1703</v>
      </c>
      <c r="F866" t="s">
        <v>1746</v>
      </c>
      <c r="H866" t="str">
        <f>INDEX('Vensim Variables'!$B:$B,MATCH(EPS!$B866,'Vensim Variables'!$A:$A,0))</f>
        <v>g pollutant</v>
      </c>
      <c r="I866" t="str">
        <f t="shared" si="26"/>
        <v>BC</v>
      </c>
      <c r="J866">
        <f>INDEX(NoSettings!$C:$C,MATCH(EPS!$A866,NoSettings!$A:$A,0))</f>
        <v>0</v>
      </c>
      <c r="K866">
        <f>INDEX(GWP!$C$2:$C$13,MATCH(EPS!I866,GWP!$B$2:$B$13,0))</f>
        <v>0</v>
      </c>
      <c r="L866" s="4">
        <f t="shared" si="27"/>
        <v>0</v>
      </c>
    </row>
    <row r="867" spans="1:12">
      <c r="A867" t="s">
        <v>885</v>
      </c>
      <c r="B867" t="s">
        <v>1</v>
      </c>
      <c r="C867" t="s">
        <v>1718</v>
      </c>
      <c r="D867" t="s">
        <v>1711</v>
      </c>
      <c r="E867" t="s">
        <v>1703</v>
      </c>
      <c r="F867" t="s">
        <v>1747</v>
      </c>
      <c r="H867" t="str">
        <f>INDEX('Vensim Variables'!$B:$B,MATCH(EPS!$B867,'Vensim Variables'!$A:$A,0))</f>
        <v>g pollutant</v>
      </c>
      <c r="I867" t="str">
        <f t="shared" si="26"/>
        <v>BC</v>
      </c>
      <c r="J867">
        <f>INDEX(NoSettings!$C:$C,MATCH(EPS!$A867,NoSettings!$A:$A,0))</f>
        <v>0</v>
      </c>
      <c r="K867">
        <f>INDEX(GWP!$C$2:$C$13,MATCH(EPS!I867,GWP!$B$2:$B$13,0))</f>
        <v>0</v>
      </c>
      <c r="L867" s="4">
        <f t="shared" si="27"/>
        <v>0</v>
      </c>
    </row>
    <row r="868" spans="1:12">
      <c r="A868" t="s">
        <v>886</v>
      </c>
      <c r="B868" t="s">
        <v>1</v>
      </c>
      <c r="C868" t="s">
        <v>1718</v>
      </c>
      <c r="D868" t="s">
        <v>1711</v>
      </c>
      <c r="E868" t="s">
        <v>1703</v>
      </c>
      <c r="F868" t="s">
        <v>1748</v>
      </c>
      <c r="H868" t="str">
        <f>INDEX('Vensim Variables'!$B:$B,MATCH(EPS!$B868,'Vensim Variables'!$A:$A,0))</f>
        <v>g pollutant</v>
      </c>
      <c r="I868" t="str">
        <f t="shared" si="26"/>
        <v>BC</v>
      </c>
      <c r="J868">
        <f>INDEX(NoSettings!$C:$C,MATCH(EPS!$A868,NoSettings!$A:$A,0))</f>
        <v>0</v>
      </c>
      <c r="K868">
        <f>INDEX(GWP!$C$2:$C$13,MATCH(EPS!I868,GWP!$B$2:$B$13,0))</f>
        <v>0</v>
      </c>
      <c r="L868" s="4">
        <f t="shared" si="27"/>
        <v>0</v>
      </c>
    </row>
    <row r="869" spans="1:12">
      <c r="A869" t="s">
        <v>887</v>
      </c>
      <c r="B869" t="s">
        <v>1</v>
      </c>
      <c r="C869" t="s">
        <v>1718</v>
      </c>
      <c r="D869" t="s">
        <v>1711</v>
      </c>
      <c r="E869" t="s">
        <v>1703</v>
      </c>
      <c r="F869" t="s">
        <v>1749</v>
      </c>
      <c r="H869" t="str">
        <f>INDEX('Vensim Variables'!$B:$B,MATCH(EPS!$B869,'Vensim Variables'!$A:$A,0))</f>
        <v>g pollutant</v>
      </c>
      <c r="I869" t="str">
        <f t="shared" si="26"/>
        <v>BC</v>
      </c>
      <c r="J869">
        <f>INDEX(NoSettings!$C:$C,MATCH(EPS!$A869,NoSettings!$A:$A,0))</f>
        <v>0</v>
      </c>
      <c r="K869">
        <f>INDEX(GWP!$C$2:$C$13,MATCH(EPS!I869,GWP!$B$2:$B$13,0))</f>
        <v>0</v>
      </c>
      <c r="L869" s="4">
        <f t="shared" si="27"/>
        <v>0</v>
      </c>
    </row>
    <row r="870" spans="1:12">
      <c r="A870" t="s">
        <v>888</v>
      </c>
      <c r="B870" t="s">
        <v>1</v>
      </c>
      <c r="C870" t="s">
        <v>1718</v>
      </c>
      <c r="D870" t="s">
        <v>1711</v>
      </c>
      <c r="E870" t="s">
        <v>1703</v>
      </c>
      <c r="F870" t="s">
        <v>1750</v>
      </c>
      <c r="H870" t="str">
        <f>INDEX('Vensim Variables'!$B:$B,MATCH(EPS!$B870,'Vensim Variables'!$A:$A,0))</f>
        <v>g pollutant</v>
      </c>
      <c r="I870" t="str">
        <f t="shared" si="26"/>
        <v>BC</v>
      </c>
      <c r="J870">
        <f>INDEX(NoSettings!$C:$C,MATCH(EPS!$A870,NoSettings!$A:$A,0))</f>
        <v>0</v>
      </c>
      <c r="K870">
        <f>INDEX(GWP!$C$2:$C$13,MATCH(EPS!I870,GWP!$B$2:$B$13,0))</f>
        <v>0</v>
      </c>
      <c r="L870" s="4">
        <f t="shared" si="27"/>
        <v>0</v>
      </c>
    </row>
    <row r="871" spans="1:12">
      <c r="A871" t="s">
        <v>889</v>
      </c>
      <c r="B871" t="s">
        <v>1</v>
      </c>
      <c r="C871" t="s">
        <v>1718</v>
      </c>
      <c r="D871" t="s">
        <v>1711</v>
      </c>
      <c r="E871" t="s">
        <v>1703</v>
      </c>
      <c r="F871" t="s">
        <v>1751</v>
      </c>
      <c r="H871" t="str">
        <f>INDEX('Vensim Variables'!$B:$B,MATCH(EPS!$B871,'Vensim Variables'!$A:$A,0))</f>
        <v>g pollutant</v>
      </c>
      <c r="I871" t="str">
        <f t="shared" si="26"/>
        <v>BC</v>
      </c>
      <c r="J871">
        <f>INDEX(NoSettings!$C:$C,MATCH(EPS!$A871,NoSettings!$A:$A,0))</f>
        <v>0</v>
      </c>
      <c r="K871">
        <f>INDEX(GWP!$C$2:$C$13,MATCH(EPS!I871,GWP!$B$2:$B$13,0))</f>
        <v>0</v>
      </c>
      <c r="L871" s="4">
        <f t="shared" si="27"/>
        <v>0</v>
      </c>
    </row>
    <row r="872" spans="1:12">
      <c r="A872" t="s">
        <v>890</v>
      </c>
      <c r="B872" t="s">
        <v>1</v>
      </c>
      <c r="C872" t="s">
        <v>1718</v>
      </c>
      <c r="D872" t="s">
        <v>1711</v>
      </c>
      <c r="E872" t="s">
        <v>1704</v>
      </c>
      <c r="F872" t="s">
        <v>1742</v>
      </c>
      <c r="H872" t="str">
        <f>INDEX('Vensim Variables'!$B:$B,MATCH(EPS!$B872,'Vensim Variables'!$A:$A,0))</f>
        <v>g pollutant</v>
      </c>
      <c r="I872" t="str">
        <f t="shared" si="26"/>
        <v>BC</v>
      </c>
      <c r="J872">
        <f>INDEX(NoSettings!$C:$C,MATCH(EPS!$A872,NoSettings!$A:$A,0))</f>
        <v>0</v>
      </c>
      <c r="K872">
        <f>INDEX(GWP!$C$2:$C$13,MATCH(EPS!I872,GWP!$B$2:$B$13,0))</f>
        <v>0</v>
      </c>
      <c r="L872" s="4">
        <f t="shared" si="27"/>
        <v>0</v>
      </c>
    </row>
    <row r="873" spans="1:12">
      <c r="A873" t="s">
        <v>891</v>
      </c>
      <c r="B873" t="s">
        <v>1</v>
      </c>
      <c r="C873" t="s">
        <v>1718</v>
      </c>
      <c r="D873" t="s">
        <v>1711</v>
      </c>
      <c r="E873" t="s">
        <v>1704</v>
      </c>
      <c r="F873" t="s">
        <v>1743</v>
      </c>
      <c r="H873" t="str">
        <f>INDEX('Vensim Variables'!$B:$B,MATCH(EPS!$B873,'Vensim Variables'!$A:$A,0))</f>
        <v>g pollutant</v>
      </c>
      <c r="I873" t="str">
        <f t="shared" si="26"/>
        <v>BC</v>
      </c>
      <c r="J873">
        <f>INDEX(NoSettings!$C:$C,MATCH(EPS!$A873,NoSettings!$A:$A,0))</f>
        <v>0</v>
      </c>
      <c r="K873">
        <f>INDEX(GWP!$C$2:$C$13,MATCH(EPS!I873,GWP!$B$2:$B$13,0))</f>
        <v>0</v>
      </c>
      <c r="L873" s="4">
        <f t="shared" si="27"/>
        <v>0</v>
      </c>
    </row>
    <row r="874" spans="1:12">
      <c r="A874" t="s">
        <v>892</v>
      </c>
      <c r="B874" t="s">
        <v>1</v>
      </c>
      <c r="C874" t="s">
        <v>1718</v>
      </c>
      <c r="D874" t="s">
        <v>1711</v>
      </c>
      <c r="E874" t="s">
        <v>1704</v>
      </c>
      <c r="F874" t="s">
        <v>1744</v>
      </c>
      <c r="H874" t="str">
        <f>INDEX('Vensim Variables'!$B:$B,MATCH(EPS!$B874,'Vensim Variables'!$A:$A,0))</f>
        <v>g pollutant</v>
      </c>
      <c r="I874" t="str">
        <f t="shared" si="26"/>
        <v>BC</v>
      </c>
      <c r="J874">
        <f>INDEX(NoSettings!$C:$C,MATCH(EPS!$A874,NoSettings!$A:$A,0))</f>
        <v>0</v>
      </c>
      <c r="K874">
        <f>INDEX(GWP!$C$2:$C$13,MATCH(EPS!I874,GWP!$B$2:$B$13,0))</f>
        <v>0</v>
      </c>
      <c r="L874" s="4">
        <f t="shared" si="27"/>
        <v>0</v>
      </c>
    </row>
    <row r="875" spans="1:12">
      <c r="A875" t="s">
        <v>893</v>
      </c>
      <c r="B875" t="s">
        <v>1</v>
      </c>
      <c r="C875" t="s">
        <v>1718</v>
      </c>
      <c r="D875" t="s">
        <v>1711</v>
      </c>
      <c r="E875" t="s">
        <v>1704</v>
      </c>
      <c r="F875" t="s">
        <v>1745</v>
      </c>
      <c r="H875" t="str">
        <f>INDEX('Vensim Variables'!$B:$B,MATCH(EPS!$B875,'Vensim Variables'!$A:$A,0))</f>
        <v>g pollutant</v>
      </c>
      <c r="I875" t="str">
        <f t="shared" si="26"/>
        <v>BC</v>
      </c>
      <c r="J875">
        <f>INDEX(NoSettings!$C:$C,MATCH(EPS!$A875,NoSettings!$A:$A,0))</f>
        <v>7656390000</v>
      </c>
      <c r="K875">
        <f>INDEX(GWP!$C$2:$C$13,MATCH(EPS!I875,GWP!$B$2:$B$13,0))</f>
        <v>0</v>
      </c>
      <c r="L875" s="4">
        <f t="shared" si="27"/>
        <v>0</v>
      </c>
    </row>
    <row r="876" spans="1:12">
      <c r="A876" t="s">
        <v>894</v>
      </c>
      <c r="B876" t="s">
        <v>1</v>
      </c>
      <c r="C876" t="s">
        <v>1718</v>
      </c>
      <c r="D876" t="s">
        <v>1711</v>
      </c>
      <c r="E876" t="s">
        <v>1704</v>
      </c>
      <c r="F876" t="s">
        <v>1746</v>
      </c>
      <c r="H876" t="str">
        <f>INDEX('Vensim Variables'!$B:$B,MATCH(EPS!$B876,'Vensim Variables'!$A:$A,0))</f>
        <v>g pollutant</v>
      </c>
      <c r="I876" t="str">
        <f t="shared" si="26"/>
        <v>BC</v>
      </c>
      <c r="J876">
        <f>INDEX(NoSettings!$C:$C,MATCH(EPS!$A876,NoSettings!$A:$A,0))</f>
        <v>0</v>
      </c>
      <c r="K876">
        <f>INDEX(GWP!$C$2:$C$13,MATCH(EPS!I876,GWP!$B$2:$B$13,0))</f>
        <v>0</v>
      </c>
      <c r="L876" s="4">
        <f t="shared" si="27"/>
        <v>0</v>
      </c>
    </row>
    <row r="877" spans="1:12">
      <c r="A877" t="s">
        <v>895</v>
      </c>
      <c r="B877" t="s">
        <v>1</v>
      </c>
      <c r="C877" t="s">
        <v>1718</v>
      </c>
      <c r="D877" t="s">
        <v>1711</v>
      </c>
      <c r="E877" t="s">
        <v>1704</v>
      </c>
      <c r="F877" t="s">
        <v>1747</v>
      </c>
      <c r="H877" t="str">
        <f>INDEX('Vensim Variables'!$B:$B,MATCH(EPS!$B877,'Vensim Variables'!$A:$A,0))</f>
        <v>g pollutant</v>
      </c>
      <c r="I877" t="str">
        <f t="shared" si="26"/>
        <v>BC</v>
      </c>
      <c r="J877">
        <f>INDEX(NoSettings!$C:$C,MATCH(EPS!$A877,NoSettings!$A:$A,0))</f>
        <v>0</v>
      </c>
      <c r="K877">
        <f>INDEX(GWP!$C$2:$C$13,MATCH(EPS!I877,GWP!$B$2:$B$13,0))</f>
        <v>0</v>
      </c>
      <c r="L877" s="4">
        <f t="shared" si="27"/>
        <v>0</v>
      </c>
    </row>
    <row r="878" spans="1:12">
      <c r="A878" t="s">
        <v>896</v>
      </c>
      <c r="B878" t="s">
        <v>1</v>
      </c>
      <c r="C878" t="s">
        <v>1718</v>
      </c>
      <c r="D878" t="s">
        <v>1711</v>
      </c>
      <c r="E878" t="s">
        <v>1704</v>
      </c>
      <c r="F878" t="s">
        <v>1748</v>
      </c>
      <c r="H878" t="str">
        <f>INDEX('Vensim Variables'!$B:$B,MATCH(EPS!$B878,'Vensim Variables'!$A:$A,0))</f>
        <v>g pollutant</v>
      </c>
      <c r="I878" t="str">
        <f t="shared" si="26"/>
        <v>BC</v>
      </c>
      <c r="J878">
        <f>INDEX(NoSettings!$C:$C,MATCH(EPS!$A878,NoSettings!$A:$A,0))</f>
        <v>0</v>
      </c>
      <c r="K878">
        <f>INDEX(GWP!$C$2:$C$13,MATCH(EPS!I878,GWP!$B$2:$B$13,0))</f>
        <v>0</v>
      </c>
      <c r="L878" s="4">
        <f t="shared" si="27"/>
        <v>0</v>
      </c>
    </row>
    <row r="879" spans="1:12">
      <c r="A879" t="s">
        <v>897</v>
      </c>
      <c r="B879" t="s">
        <v>1</v>
      </c>
      <c r="C879" t="s">
        <v>1718</v>
      </c>
      <c r="D879" t="s">
        <v>1711</v>
      </c>
      <c r="E879" t="s">
        <v>1704</v>
      </c>
      <c r="F879" t="s">
        <v>1749</v>
      </c>
      <c r="H879" t="str">
        <f>INDEX('Vensim Variables'!$B:$B,MATCH(EPS!$B879,'Vensim Variables'!$A:$A,0))</f>
        <v>g pollutant</v>
      </c>
      <c r="I879" t="str">
        <f t="shared" si="26"/>
        <v>BC</v>
      </c>
      <c r="J879">
        <f>INDEX(NoSettings!$C:$C,MATCH(EPS!$A879,NoSettings!$A:$A,0))</f>
        <v>0</v>
      </c>
      <c r="K879">
        <f>INDEX(GWP!$C$2:$C$13,MATCH(EPS!I879,GWP!$B$2:$B$13,0))</f>
        <v>0</v>
      </c>
      <c r="L879" s="4">
        <f t="shared" si="27"/>
        <v>0</v>
      </c>
    </row>
    <row r="880" spans="1:12">
      <c r="A880" t="s">
        <v>898</v>
      </c>
      <c r="B880" t="s">
        <v>1</v>
      </c>
      <c r="C880" t="s">
        <v>1718</v>
      </c>
      <c r="D880" t="s">
        <v>1711</v>
      </c>
      <c r="E880" t="s">
        <v>1704</v>
      </c>
      <c r="F880" t="s">
        <v>1750</v>
      </c>
      <c r="H880" t="str">
        <f>INDEX('Vensim Variables'!$B:$B,MATCH(EPS!$B880,'Vensim Variables'!$A:$A,0))</f>
        <v>g pollutant</v>
      </c>
      <c r="I880" t="str">
        <f t="shared" si="26"/>
        <v>BC</v>
      </c>
      <c r="J880">
        <f>INDEX(NoSettings!$C:$C,MATCH(EPS!$A880,NoSettings!$A:$A,0))</f>
        <v>0</v>
      </c>
      <c r="K880">
        <f>INDEX(GWP!$C$2:$C$13,MATCH(EPS!I880,GWP!$B$2:$B$13,0))</f>
        <v>0</v>
      </c>
      <c r="L880" s="4">
        <f t="shared" si="27"/>
        <v>0</v>
      </c>
    </row>
    <row r="881" spans="1:12">
      <c r="A881" t="s">
        <v>899</v>
      </c>
      <c r="B881" t="s">
        <v>1</v>
      </c>
      <c r="C881" t="s">
        <v>1718</v>
      </c>
      <c r="D881" t="s">
        <v>1711</v>
      </c>
      <c r="E881" t="s">
        <v>1704</v>
      </c>
      <c r="F881" t="s">
        <v>1751</v>
      </c>
      <c r="H881" t="str">
        <f>INDEX('Vensim Variables'!$B:$B,MATCH(EPS!$B881,'Vensim Variables'!$A:$A,0))</f>
        <v>g pollutant</v>
      </c>
      <c r="I881" t="str">
        <f t="shared" si="26"/>
        <v>BC</v>
      </c>
      <c r="J881">
        <f>INDEX(NoSettings!$C:$C,MATCH(EPS!$A881,NoSettings!$A:$A,0))</f>
        <v>0</v>
      </c>
      <c r="K881">
        <f>INDEX(GWP!$C$2:$C$13,MATCH(EPS!I881,GWP!$B$2:$B$13,0))</f>
        <v>0</v>
      </c>
      <c r="L881" s="4">
        <f t="shared" si="27"/>
        <v>0</v>
      </c>
    </row>
    <row r="882" spans="1:12">
      <c r="A882" t="s">
        <v>900</v>
      </c>
      <c r="B882" t="s">
        <v>1</v>
      </c>
      <c r="C882" t="s">
        <v>1718</v>
      </c>
      <c r="D882" t="s">
        <v>1712</v>
      </c>
      <c r="E882" t="s">
        <v>1703</v>
      </c>
      <c r="F882" t="s">
        <v>1742</v>
      </c>
      <c r="H882" t="str">
        <f>INDEX('Vensim Variables'!$B:$B,MATCH(EPS!$B882,'Vensim Variables'!$A:$A,0))</f>
        <v>g pollutant</v>
      </c>
      <c r="I882" t="str">
        <f t="shared" si="26"/>
        <v>OC</v>
      </c>
      <c r="J882">
        <f>INDEX(NoSettings!$C:$C,MATCH(EPS!$A882,NoSettings!$A:$A,0))</f>
        <v>0</v>
      </c>
      <c r="K882">
        <f>INDEX(GWP!$C$2:$C$13,MATCH(EPS!I882,GWP!$B$2:$B$13,0))</f>
        <v>0</v>
      </c>
      <c r="L882" s="4">
        <f t="shared" si="27"/>
        <v>0</v>
      </c>
    </row>
    <row r="883" spans="1:12">
      <c r="A883" t="s">
        <v>901</v>
      </c>
      <c r="B883" t="s">
        <v>1</v>
      </c>
      <c r="C883" t="s">
        <v>1718</v>
      </c>
      <c r="D883" t="s">
        <v>1712</v>
      </c>
      <c r="E883" t="s">
        <v>1703</v>
      </c>
      <c r="F883" t="s">
        <v>1743</v>
      </c>
      <c r="H883" t="str">
        <f>INDEX('Vensim Variables'!$B:$B,MATCH(EPS!$B883,'Vensim Variables'!$A:$A,0))</f>
        <v>g pollutant</v>
      </c>
      <c r="I883" t="str">
        <f t="shared" si="26"/>
        <v>OC</v>
      </c>
      <c r="J883">
        <f>INDEX(NoSettings!$C:$C,MATCH(EPS!$A883,NoSettings!$A:$A,0))</f>
        <v>0</v>
      </c>
      <c r="K883">
        <f>INDEX(GWP!$C$2:$C$13,MATCH(EPS!I883,GWP!$B$2:$B$13,0))</f>
        <v>0</v>
      </c>
      <c r="L883" s="4">
        <f t="shared" si="27"/>
        <v>0</v>
      </c>
    </row>
    <row r="884" spans="1:12">
      <c r="A884" t="s">
        <v>902</v>
      </c>
      <c r="B884" t="s">
        <v>1</v>
      </c>
      <c r="C884" t="s">
        <v>1718</v>
      </c>
      <c r="D884" t="s">
        <v>1712</v>
      </c>
      <c r="E884" t="s">
        <v>1703</v>
      </c>
      <c r="F884" t="s">
        <v>1744</v>
      </c>
      <c r="H884" t="str">
        <f>INDEX('Vensim Variables'!$B:$B,MATCH(EPS!$B884,'Vensim Variables'!$A:$A,0))</f>
        <v>g pollutant</v>
      </c>
      <c r="I884" t="str">
        <f t="shared" si="26"/>
        <v>OC</v>
      </c>
      <c r="J884">
        <f>INDEX(NoSettings!$C:$C,MATCH(EPS!$A884,NoSettings!$A:$A,0))</f>
        <v>0</v>
      </c>
      <c r="K884">
        <f>INDEX(GWP!$C$2:$C$13,MATCH(EPS!I884,GWP!$B$2:$B$13,0))</f>
        <v>0</v>
      </c>
      <c r="L884" s="4">
        <f t="shared" si="27"/>
        <v>0</v>
      </c>
    </row>
    <row r="885" spans="1:12">
      <c r="A885" t="s">
        <v>903</v>
      </c>
      <c r="B885" t="s">
        <v>1</v>
      </c>
      <c r="C885" t="s">
        <v>1718</v>
      </c>
      <c r="D885" t="s">
        <v>1712</v>
      </c>
      <c r="E885" t="s">
        <v>1703</v>
      </c>
      <c r="F885" t="s">
        <v>1745</v>
      </c>
      <c r="H885" t="str">
        <f>INDEX('Vensim Variables'!$B:$B,MATCH(EPS!$B885,'Vensim Variables'!$A:$A,0))</f>
        <v>g pollutant</v>
      </c>
      <c r="I885" t="str">
        <f t="shared" si="26"/>
        <v>OC</v>
      </c>
      <c r="J885">
        <f>INDEX(NoSettings!$C:$C,MATCH(EPS!$A885,NoSettings!$A:$A,0))</f>
        <v>75047500</v>
      </c>
      <c r="K885">
        <f>INDEX(GWP!$C$2:$C$13,MATCH(EPS!I885,GWP!$B$2:$B$13,0))</f>
        <v>0</v>
      </c>
      <c r="L885" s="4">
        <f t="shared" si="27"/>
        <v>0</v>
      </c>
    </row>
    <row r="886" spans="1:12">
      <c r="A886" t="s">
        <v>904</v>
      </c>
      <c r="B886" t="s">
        <v>1</v>
      </c>
      <c r="C886" t="s">
        <v>1718</v>
      </c>
      <c r="D886" t="s">
        <v>1712</v>
      </c>
      <c r="E886" t="s">
        <v>1703</v>
      </c>
      <c r="F886" t="s">
        <v>1746</v>
      </c>
      <c r="H886" t="str">
        <f>INDEX('Vensim Variables'!$B:$B,MATCH(EPS!$B886,'Vensim Variables'!$A:$A,0))</f>
        <v>g pollutant</v>
      </c>
      <c r="I886" t="str">
        <f t="shared" si="26"/>
        <v>OC</v>
      </c>
      <c r="J886">
        <f>INDEX(NoSettings!$C:$C,MATCH(EPS!$A886,NoSettings!$A:$A,0))</f>
        <v>0</v>
      </c>
      <c r="K886">
        <f>INDEX(GWP!$C$2:$C$13,MATCH(EPS!I886,GWP!$B$2:$B$13,0))</f>
        <v>0</v>
      </c>
      <c r="L886" s="4">
        <f t="shared" si="27"/>
        <v>0</v>
      </c>
    </row>
    <row r="887" spans="1:12">
      <c r="A887" t="s">
        <v>905</v>
      </c>
      <c r="B887" t="s">
        <v>1</v>
      </c>
      <c r="C887" t="s">
        <v>1718</v>
      </c>
      <c r="D887" t="s">
        <v>1712</v>
      </c>
      <c r="E887" t="s">
        <v>1703</v>
      </c>
      <c r="F887" t="s">
        <v>1747</v>
      </c>
      <c r="H887" t="str">
        <f>INDEX('Vensim Variables'!$B:$B,MATCH(EPS!$B887,'Vensim Variables'!$A:$A,0))</f>
        <v>g pollutant</v>
      </c>
      <c r="I887" t="str">
        <f t="shared" si="26"/>
        <v>OC</v>
      </c>
      <c r="J887">
        <f>INDEX(NoSettings!$C:$C,MATCH(EPS!$A887,NoSettings!$A:$A,0))</f>
        <v>0</v>
      </c>
      <c r="K887">
        <f>INDEX(GWP!$C$2:$C$13,MATCH(EPS!I887,GWP!$B$2:$B$13,0))</f>
        <v>0</v>
      </c>
      <c r="L887" s="4">
        <f t="shared" si="27"/>
        <v>0</v>
      </c>
    </row>
    <row r="888" spans="1:12">
      <c r="A888" t="s">
        <v>906</v>
      </c>
      <c r="B888" t="s">
        <v>1</v>
      </c>
      <c r="C888" t="s">
        <v>1718</v>
      </c>
      <c r="D888" t="s">
        <v>1712</v>
      </c>
      <c r="E888" t="s">
        <v>1703</v>
      </c>
      <c r="F888" t="s">
        <v>1748</v>
      </c>
      <c r="H888" t="str">
        <f>INDEX('Vensim Variables'!$B:$B,MATCH(EPS!$B888,'Vensim Variables'!$A:$A,0))</f>
        <v>g pollutant</v>
      </c>
      <c r="I888" t="str">
        <f t="shared" si="26"/>
        <v>OC</v>
      </c>
      <c r="J888">
        <f>INDEX(NoSettings!$C:$C,MATCH(EPS!$A888,NoSettings!$A:$A,0))</f>
        <v>0</v>
      </c>
      <c r="K888">
        <f>INDEX(GWP!$C$2:$C$13,MATCH(EPS!I888,GWP!$B$2:$B$13,0))</f>
        <v>0</v>
      </c>
      <c r="L888" s="4">
        <f t="shared" si="27"/>
        <v>0</v>
      </c>
    </row>
    <row r="889" spans="1:12">
      <c r="A889" t="s">
        <v>907</v>
      </c>
      <c r="B889" t="s">
        <v>1</v>
      </c>
      <c r="C889" t="s">
        <v>1718</v>
      </c>
      <c r="D889" t="s">
        <v>1712</v>
      </c>
      <c r="E889" t="s">
        <v>1703</v>
      </c>
      <c r="F889" t="s">
        <v>1749</v>
      </c>
      <c r="H889" t="str">
        <f>INDEX('Vensim Variables'!$B:$B,MATCH(EPS!$B889,'Vensim Variables'!$A:$A,0))</f>
        <v>g pollutant</v>
      </c>
      <c r="I889" t="str">
        <f t="shared" si="26"/>
        <v>OC</v>
      </c>
      <c r="J889">
        <f>INDEX(NoSettings!$C:$C,MATCH(EPS!$A889,NoSettings!$A:$A,0))</f>
        <v>0</v>
      </c>
      <c r="K889">
        <f>INDEX(GWP!$C$2:$C$13,MATCH(EPS!I889,GWP!$B$2:$B$13,0))</f>
        <v>0</v>
      </c>
      <c r="L889" s="4">
        <f t="shared" si="27"/>
        <v>0</v>
      </c>
    </row>
    <row r="890" spans="1:12">
      <c r="A890" t="s">
        <v>908</v>
      </c>
      <c r="B890" t="s">
        <v>1</v>
      </c>
      <c r="C890" t="s">
        <v>1718</v>
      </c>
      <c r="D890" t="s">
        <v>1712</v>
      </c>
      <c r="E890" t="s">
        <v>1703</v>
      </c>
      <c r="F890" t="s">
        <v>1750</v>
      </c>
      <c r="H890" t="str">
        <f>INDEX('Vensim Variables'!$B:$B,MATCH(EPS!$B890,'Vensim Variables'!$A:$A,0))</f>
        <v>g pollutant</v>
      </c>
      <c r="I890" t="str">
        <f t="shared" si="26"/>
        <v>OC</v>
      </c>
      <c r="J890">
        <f>INDEX(NoSettings!$C:$C,MATCH(EPS!$A890,NoSettings!$A:$A,0))</f>
        <v>0</v>
      </c>
      <c r="K890">
        <f>INDEX(GWP!$C$2:$C$13,MATCH(EPS!I890,GWP!$B$2:$B$13,0))</f>
        <v>0</v>
      </c>
      <c r="L890" s="4">
        <f t="shared" si="27"/>
        <v>0</v>
      </c>
    </row>
    <row r="891" spans="1:12">
      <c r="A891" t="s">
        <v>909</v>
      </c>
      <c r="B891" t="s">
        <v>1</v>
      </c>
      <c r="C891" t="s">
        <v>1718</v>
      </c>
      <c r="D891" t="s">
        <v>1712</v>
      </c>
      <c r="E891" t="s">
        <v>1703</v>
      </c>
      <c r="F891" t="s">
        <v>1751</v>
      </c>
      <c r="H891" t="str">
        <f>INDEX('Vensim Variables'!$B:$B,MATCH(EPS!$B891,'Vensim Variables'!$A:$A,0))</f>
        <v>g pollutant</v>
      </c>
      <c r="I891" t="str">
        <f t="shared" si="26"/>
        <v>OC</v>
      </c>
      <c r="J891">
        <f>INDEX(NoSettings!$C:$C,MATCH(EPS!$A891,NoSettings!$A:$A,0))</f>
        <v>0</v>
      </c>
      <c r="K891">
        <f>INDEX(GWP!$C$2:$C$13,MATCH(EPS!I891,GWP!$B$2:$B$13,0))</f>
        <v>0</v>
      </c>
      <c r="L891" s="4">
        <f t="shared" si="27"/>
        <v>0</v>
      </c>
    </row>
    <row r="892" spans="1:12">
      <c r="A892" t="s">
        <v>910</v>
      </c>
      <c r="B892" t="s">
        <v>1</v>
      </c>
      <c r="C892" t="s">
        <v>1718</v>
      </c>
      <c r="D892" t="s">
        <v>1712</v>
      </c>
      <c r="E892" t="s">
        <v>1704</v>
      </c>
      <c r="F892" t="s">
        <v>1742</v>
      </c>
      <c r="H892" t="str">
        <f>INDEX('Vensim Variables'!$B:$B,MATCH(EPS!$B892,'Vensim Variables'!$A:$A,0))</f>
        <v>g pollutant</v>
      </c>
      <c r="I892" t="str">
        <f t="shared" si="26"/>
        <v>OC</v>
      </c>
      <c r="J892">
        <f>INDEX(NoSettings!$C:$C,MATCH(EPS!$A892,NoSettings!$A:$A,0))</f>
        <v>0</v>
      </c>
      <c r="K892">
        <f>INDEX(GWP!$C$2:$C$13,MATCH(EPS!I892,GWP!$B$2:$B$13,0))</f>
        <v>0</v>
      </c>
      <c r="L892" s="4">
        <f t="shared" si="27"/>
        <v>0</v>
      </c>
    </row>
    <row r="893" spans="1:12">
      <c r="A893" t="s">
        <v>911</v>
      </c>
      <c r="B893" t="s">
        <v>1</v>
      </c>
      <c r="C893" t="s">
        <v>1718</v>
      </c>
      <c r="D893" t="s">
        <v>1712</v>
      </c>
      <c r="E893" t="s">
        <v>1704</v>
      </c>
      <c r="F893" t="s">
        <v>1743</v>
      </c>
      <c r="H893" t="str">
        <f>INDEX('Vensim Variables'!$B:$B,MATCH(EPS!$B893,'Vensim Variables'!$A:$A,0))</f>
        <v>g pollutant</v>
      </c>
      <c r="I893" t="str">
        <f t="shared" si="26"/>
        <v>OC</v>
      </c>
      <c r="J893">
        <f>INDEX(NoSettings!$C:$C,MATCH(EPS!$A893,NoSettings!$A:$A,0))</f>
        <v>0</v>
      </c>
      <c r="K893">
        <f>INDEX(GWP!$C$2:$C$13,MATCH(EPS!I893,GWP!$B$2:$B$13,0))</f>
        <v>0</v>
      </c>
      <c r="L893" s="4">
        <f t="shared" si="27"/>
        <v>0</v>
      </c>
    </row>
    <row r="894" spans="1:12">
      <c r="A894" t="s">
        <v>912</v>
      </c>
      <c r="B894" t="s">
        <v>1</v>
      </c>
      <c r="C894" t="s">
        <v>1718</v>
      </c>
      <c r="D894" t="s">
        <v>1712</v>
      </c>
      <c r="E894" t="s">
        <v>1704</v>
      </c>
      <c r="F894" t="s">
        <v>1744</v>
      </c>
      <c r="H894" t="str">
        <f>INDEX('Vensim Variables'!$B:$B,MATCH(EPS!$B894,'Vensim Variables'!$A:$A,0))</f>
        <v>g pollutant</v>
      </c>
      <c r="I894" t="str">
        <f t="shared" si="26"/>
        <v>OC</v>
      </c>
      <c r="J894">
        <f>INDEX(NoSettings!$C:$C,MATCH(EPS!$A894,NoSettings!$A:$A,0))</f>
        <v>0</v>
      </c>
      <c r="K894">
        <f>INDEX(GWP!$C$2:$C$13,MATCH(EPS!I894,GWP!$B$2:$B$13,0))</f>
        <v>0</v>
      </c>
      <c r="L894" s="4">
        <f t="shared" si="27"/>
        <v>0</v>
      </c>
    </row>
    <row r="895" spans="1:12">
      <c r="A895" t="s">
        <v>913</v>
      </c>
      <c r="B895" t="s">
        <v>1</v>
      </c>
      <c r="C895" t="s">
        <v>1718</v>
      </c>
      <c r="D895" t="s">
        <v>1712</v>
      </c>
      <c r="E895" t="s">
        <v>1704</v>
      </c>
      <c r="F895" t="s">
        <v>1745</v>
      </c>
      <c r="H895" t="str">
        <f>INDEX('Vensim Variables'!$B:$B,MATCH(EPS!$B895,'Vensim Variables'!$A:$A,0))</f>
        <v>g pollutant</v>
      </c>
      <c r="I895" t="str">
        <f t="shared" si="26"/>
        <v>OC</v>
      </c>
      <c r="J895">
        <f>INDEX(NoSettings!$C:$C,MATCH(EPS!$A895,NoSettings!$A:$A,0))</f>
        <v>1629060000</v>
      </c>
      <c r="K895">
        <f>INDEX(GWP!$C$2:$C$13,MATCH(EPS!I895,GWP!$B$2:$B$13,0))</f>
        <v>0</v>
      </c>
      <c r="L895" s="4">
        <f t="shared" si="27"/>
        <v>0</v>
      </c>
    </row>
    <row r="896" spans="1:12">
      <c r="A896" t="s">
        <v>914</v>
      </c>
      <c r="B896" t="s">
        <v>1</v>
      </c>
      <c r="C896" t="s">
        <v>1718</v>
      </c>
      <c r="D896" t="s">
        <v>1712</v>
      </c>
      <c r="E896" t="s">
        <v>1704</v>
      </c>
      <c r="F896" t="s">
        <v>1746</v>
      </c>
      <c r="H896" t="str">
        <f>INDEX('Vensim Variables'!$B:$B,MATCH(EPS!$B896,'Vensim Variables'!$A:$A,0))</f>
        <v>g pollutant</v>
      </c>
      <c r="I896" t="str">
        <f t="shared" si="26"/>
        <v>OC</v>
      </c>
      <c r="J896">
        <f>INDEX(NoSettings!$C:$C,MATCH(EPS!$A896,NoSettings!$A:$A,0))</f>
        <v>0</v>
      </c>
      <c r="K896">
        <f>INDEX(GWP!$C$2:$C$13,MATCH(EPS!I896,GWP!$B$2:$B$13,0))</f>
        <v>0</v>
      </c>
      <c r="L896" s="4">
        <f t="shared" si="27"/>
        <v>0</v>
      </c>
    </row>
    <row r="897" spans="1:12">
      <c r="A897" t="s">
        <v>915</v>
      </c>
      <c r="B897" t="s">
        <v>1</v>
      </c>
      <c r="C897" t="s">
        <v>1718</v>
      </c>
      <c r="D897" t="s">
        <v>1712</v>
      </c>
      <c r="E897" t="s">
        <v>1704</v>
      </c>
      <c r="F897" t="s">
        <v>1747</v>
      </c>
      <c r="H897" t="str">
        <f>INDEX('Vensim Variables'!$B:$B,MATCH(EPS!$B897,'Vensim Variables'!$A:$A,0))</f>
        <v>g pollutant</v>
      </c>
      <c r="I897" t="str">
        <f t="shared" si="26"/>
        <v>OC</v>
      </c>
      <c r="J897">
        <f>INDEX(NoSettings!$C:$C,MATCH(EPS!$A897,NoSettings!$A:$A,0))</f>
        <v>0</v>
      </c>
      <c r="K897">
        <f>INDEX(GWP!$C$2:$C$13,MATCH(EPS!I897,GWP!$B$2:$B$13,0))</f>
        <v>0</v>
      </c>
      <c r="L897" s="4">
        <f t="shared" si="27"/>
        <v>0</v>
      </c>
    </row>
    <row r="898" spans="1:12">
      <c r="A898" t="s">
        <v>916</v>
      </c>
      <c r="B898" t="s">
        <v>1</v>
      </c>
      <c r="C898" t="s">
        <v>1718</v>
      </c>
      <c r="D898" t="s">
        <v>1712</v>
      </c>
      <c r="E898" t="s">
        <v>1704</v>
      </c>
      <c r="F898" t="s">
        <v>1748</v>
      </c>
      <c r="H898" t="str">
        <f>INDEX('Vensim Variables'!$B:$B,MATCH(EPS!$B898,'Vensim Variables'!$A:$A,0))</f>
        <v>g pollutant</v>
      </c>
      <c r="I898" t="str">
        <f t="shared" si="26"/>
        <v>OC</v>
      </c>
      <c r="J898">
        <f>INDEX(NoSettings!$C:$C,MATCH(EPS!$A898,NoSettings!$A:$A,0))</f>
        <v>0</v>
      </c>
      <c r="K898">
        <f>INDEX(GWP!$C$2:$C$13,MATCH(EPS!I898,GWP!$B$2:$B$13,0))</f>
        <v>0</v>
      </c>
      <c r="L898" s="4">
        <f t="shared" si="27"/>
        <v>0</v>
      </c>
    </row>
    <row r="899" spans="1:12">
      <c r="A899" t="s">
        <v>917</v>
      </c>
      <c r="B899" t="s">
        <v>1</v>
      </c>
      <c r="C899" t="s">
        <v>1718</v>
      </c>
      <c r="D899" t="s">
        <v>1712</v>
      </c>
      <c r="E899" t="s">
        <v>1704</v>
      </c>
      <c r="F899" t="s">
        <v>1749</v>
      </c>
      <c r="H899" t="str">
        <f>INDEX('Vensim Variables'!$B:$B,MATCH(EPS!$B899,'Vensim Variables'!$A:$A,0))</f>
        <v>g pollutant</v>
      </c>
      <c r="I899" t="str">
        <f t="shared" ref="I899:I962" si="28">IF(OR(C899="CO2",C899="CH4",C899="N2O",C899="F gases",C899="VOC",C899="CO",C899="NOx",C899="PM10",C899="PM25",C899="SOx",C899="BC",C899="OC"),C899,IF(OR(D899="CO2",D899="CH4",D899="N2O",D899="F gases",D899="VOC",D899="CO",D899="NOx",D899="PM10",D899="PM25",D899="SOx",D899="BC",D899="OC"),D899,IF(OR(E899="CO2",E899="CH4",E899="N2O",E899="F gases",E899="VOC",E899="CO",E899="NOx",E899="PM10",E899="PM25",E899="SOx",E899="BC",E899="OC"),E899,"NA")))</f>
        <v>OC</v>
      </c>
      <c r="J899">
        <f>INDEX(NoSettings!$C:$C,MATCH(EPS!$A899,NoSettings!$A:$A,0))</f>
        <v>0</v>
      </c>
      <c r="K899">
        <f>INDEX(GWP!$C$2:$C$13,MATCH(EPS!I899,GWP!$B$2:$B$13,0))</f>
        <v>0</v>
      </c>
      <c r="L899" s="4">
        <f t="shared" ref="L899:L962" si="29">IF(H899="g pollutant",K899*J899/10^12,IF(H899="MMTCO2e",J899,IF(H899="MWh",J899,0)))</f>
        <v>0</v>
      </c>
    </row>
    <row r="900" spans="1:12">
      <c r="A900" t="s">
        <v>918</v>
      </c>
      <c r="B900" t="s">
        <v>1</v>
      </c>
      <c r="C900" t="s">
        <v>1718</v>
      </c>
      <c r="D900" t="s">
        <v>1712</v>
      </c>
      <c r="E900" t="s">
        <v>1704</v>
      </c>
      <c r="F900" t="s">
        <v>1750</v>
      </c>
      <c r="H900" t="str">
        <f>INDEX('Vensim Variables'!$B:$B,MATCH(EPS!$B900,'Vensim Variables'!$A:$A,0))</f>
        <v>g pollutant</v>
      </c>
      <c r="I900" t="str">
        <f t="shared" si="28"/>
        <v>OC</v>
      </c>
      <c r="J900">
        <f>INDEX(NoSettings!$C:$C,MATCH(EPS!$A900,NoSettings!$A:$A,0))</f>
        <v>0</v>
      </c>
      <c r="K900">
        <f>INDEX(GWP!$C$2:$C$13,MATCH(EPS!I900,GWP!$B$2:$B$13,0))</f>
        <v>0</v>
      </c>
      <c r="L900" s="4">
        <f t="shared" si="29"/>
        <v>0</v>
      </c>
    </row>
    <row r="901" spans="1:12">
      <c r="A901" t="s">
        <v>919</v>
      </c>
      <c r="B901" t="s">
        <v>1</v>
      </c>
      <c r="C901" t="s">
        <v>1718</v>
      </c>
      <c r="D901" t="s">
        <v>1712</v>
      </c>
      <c r="E901" t="s">
        <v>1704</v>
      </c>
      <c r="F901" t="s">
        <v>1751</v>
      </c>
      <c r="H901" t="str">
        <f>INDEX('Vensim Variables'!$B:$B,MATCH(EPS!$B901,'Vensim Variables'!$A:$A,0))</f>
        <v>g pollutant</v>
      </c>
      <c r="I901" t="str">
        <f t="shared" si="28"/>
        <v>OC</v>
      </c>
      <c r="J901">
        <f>INDEX(NoSettings!$C:$C,MATCH(EPS!$A901,NoSettings!$A:$A,0))</f>
        <v>0</v>
      </c>
      <c r="K901">
        <f>INDEX(GWP!$C$2:$C$13,MATCH(EPS!I901,GWP!$B$2:$B$13,0))</f>
        <v>0</v>
      </c>
      <c r="L901" s="4">
        <f t="shared" si="29"/>
        <v>0</v>
      </c>
    </row>
    <row r="902" spans="1:12">
      <c r="A902" t="s">
        <v>920</v>
      </c>
      <c r="B902" t="s">
        <v>1</v>
      </c>
      <c r="C902" t="s">
        <v>1718</v>
      </c>
      <c r="D902" t="s">
        <v>1713</v>
      </c>
      <c r="E902" t="s">
        <v>1703</v>
      </c>
      <c r="F902" t="s">
        <v>1742</v>
      </c>
      <c r="H902" t="str">
        <f>INDEX('Vensim Variables'!$B:$B,MATCH(EPS!$B902,'Vensim Variables'!$A:$A,0))</f>
        <v>g pollutant</v>
      </c>
      <c r="I902" t="str">
        <f t="shared" si="28"/>
        <v>CH4</v>
      </c>
      <c r="J902">
        <f>INDEX(NoSettings!$C:$C,MATCH(EPS!$A902,NoSettings!$A:$A,0))</f>
        <v>0</v>
      </c>
      <c r="K902">
        <f>INDEX(GWP!$C$2:$C$13,MATCH(EPS!I902,GWP!$B$2:$B$13,0))</f>
        <v>28</v>
      </c>
      <c r="L902" s="4">
        <f t="shared" si="29"/>
        <v>0</v>
      </c>
    </row>
    <row r="903" spans="1:12">
      <c r="A903" t="s">
        <v>921</v>
      </c>
      <c r="B903" t="s">
        <v>1</v>
      </c>
      <c r="C903" t="s">
        <v>1718</v>
      </c>
      <c r="D903" t="s">
        <v>1713</v>
      </c>
      <c r="E903" t="s">
        <v>1703</v>
      </c>
      <c r="F903" t="s">
        <v>1743</v>
      </c>
      <c r="H903" t="str">
        <f>INDEX('Vensim Variables'!$B:$B,MATCH(EPS!$B903,'Vensim Variables'!$A:$A,0))</f>
        <v>g pollutant</v>
      </c>
      <c r="I903" t="str">
        <f t="shared" si="28"/>
        <v>CH4</v>
      </c>
      <c r="J903">
        <f>INDEX(NoSettings!$C:$C,MATCH(EPS!$A903,NoSettings!$A:$A,0))</f>
        <v>0</v>
      </c>
      <c r="K903">
        <f>INDEX(GWP!$C$2:$C$13,MATCH(EPS!I903,GWP!$B$2:$B$13,0))</f>
        <v>28</v>
      </c>
      <c r="L903" s="4">
        <f t="shared" si="29"/>
        <v>0</v>
      </c>
    </row>
    <row r="904" spans="1:12">
      <c r="A904" t="s">
        <v>922</v>
      </c>
      <c r="B904" t="s">
        <v>1</v>
      </c>
      <c r="C904" t="s">
        <v>1718</v>
      </c>
      <c r="D904" t="s">
        <v>1713</v>
      </c>
      <c r="E904" t="s">
        <v>1703</v>
      </c>
      <c r="F904" t="s">
        <v>1744</v>
      </c>
      <c r="H904" t="str">
        <f>INDEX('Vensim Variables'!$B:$B,MATCH(EPS!$B904,'Vensim Variables'!$A:$A,0))</f>
        <v>g pollutant</v>
      </c>
      <c r="I904" t="str">
        <f t="shared" si="28"/>
        <v>CH4</v>
      </c>
      <c r="J904">
        <f>INDEX(NoSettings!$C:$C,MATCH(EPS!$A904,NoSettings!$A:$A,0))</f>
        <v>0</v>
      </c>
      <c r="K904">
        <f>INDEX(GWP!$C$2:$C$13,MATCH(EPS!I904,GWP!$B$2:$B$13,0))</f>
        <v>28</v>
      </c>
      <c r="L904" s="4">
        <f t="shared" si="29"/>
        <v>0</v>
      </c>
    </row>
    <row r="905" spans="1:12">
      <c r="A905" t="s">
        <v>923</v>
      </c>
      <c r="B905" t="s">
        <v>1</v>
      </c>
      <c r="C905" t="s">
        <v>1718</v>
      </c>
      <c r="D905" t="s">
        <v>1713</v>
      </c>
      <c r="E905" t="s">
        <v>1703</v>
      </c>
      <c r="F905" t="s">
        <v>1745</v>
      </c>
      <c r="H905" t="str">
        <f>INDEX('Vensim Variables'!$B:$B,MATCH(EPS!$B905,'Vensim Variables'!$A:$A,0))</f>
        <v>g pollutant</v>
      </c>
      <c r="I905" t="str">
        <f t="shared" si="28"/>
        <v>CH4</v>
      </c>
      <c r="J905">
        <f>INDEX(NoSettings!$C:$C,MATCH(EPS!$A905,NoSettings!$A:$A,0))</f>
        <v>60006000</v>
      </c>
      <c r="K905">
        <f>INDEX(GWP!$C$2:$C$13,MATCH(EPS!I905,GWP!$B$2:$B$13,0))</f>
        <v>28</v>
      </c>
      <c r="L905" s="4">
        <f t="shared" si="29"/>
        <v>1.6801679999999999E-3</v>
      </c>
    </row>
    <row r="906" spans="1:12">
      <c r="A906" t="s">
        <v>924</v>
      </c>
      <c r="B906" t="s">
        <v>1</v>
      </c>
      <c r="C906" t="s">
        <v>1718</v>
      </c>
      <c r="D906" t="s">
        <v>1713</v>
      </c>
      <c r="E906" t="s">
        <v>1703</v>
      </c>
      <c r="F906" t="s">
        <v>1746</v>
      </c>
      <c r="H906" t="str">
        <f>INDEX('Vensim Variables'!$B:$B,MATCH(EPS!$B906,'Vensim Variables'!$A:$A,0))</f>
        <v>g pollutant</v>
      </c>
      <c r="I906" t="str">
        <f t="shared" si="28"/>
        <v>CH4</v>
      </c>
      <c r="J906">
        <f>INDEX(NoSettings!$C:$C,MATCH(EPS!$A906,NoSettings!$A:$A,0))</f>
        <v>0</v>
      </c>
      <c r="K906">
        <f>INDEX(GWP!$C$2:$C$13,MATCH(EPS!I906,GWP!$B$2:$B$13,0))</f>
        <v>28</v>
      </c>
      <c r="L906" s="4">
        <f t="shared" si="29"/>
        <v>0</v>
      </c>
    </row>
    <row r="907" spans="1:12">
      <c r="A907" t="s">
        <v>925</v>
      </c>
      <c r="B907" t="s">
        <v>1</v>
      </c>
      <c r="C907" t="s">
        <v>1718</v>
      </c>
      <c r="D907" t="s">
        <v>1713</v>
      </c>
      <c r="E907" t="s">
        <v>1703</v>
      </c>
      <c r="F907" t="s">
        <v>1747</v>
      </c>
      <c r="H907" t="str">
        <f>INDEX('Vensim Variables'!$B:$B,MATCH(EPS!$B907,'Vensim Variables'!$A:$A,0))</f>
        <v>g pollutant</v>
      </c>
      <c r="I907" t="str">
        <f t="shared" si="28"/>
        <v>CH4</v>
      </c>
      <c r="J907">
        <f>INDEX(NoSettings!$C:$C,MATCH(EPS!$A907,NoSettings!$A:$A,0))</f>
        <v>0</v>
      </c>
      <c r="K907">
        <f>INDEX(GWP!$C$2:$C$13,MATCH(EPS!I907,GWP!$B$2:$B$13,0))</f>
        <v>28</v>
      </c>
      <c r="L907" s="4">
        <f t="shared" si="29"/>
        <v>0</v>
      </c>
    </row>
    <row r="908" spans="1:12">
      <c r="A908" t="s">
        <v>926</v>
      </c>
      <c r="B908" t="s">
        <v>1</v>
      </c>
      <c r="C908" t="s">
        <v>1718</v>
      </c>
      <c r="D908" t="s">
        <v>1713</v>
      </c>
      <c r="E908" t="s">
        <v>1703</v>
      </c>
      <c r="F908" t="s">
        <v>1748</v>
      </c>
      <c r="H908" t="str">
        <f>INDEX('Vensim Variables'!$B:$B,MATCH(EPS!$B908,'Vensim Variables'!$A:$A,0))</f>
        <v>g pollutant</v>
      </c>
      <c r="I908" t="str">
        <f t="shared" si="28"/>
        <v>CH4</v>
      </c>
      <c r="J908">
        <f>INDEX(NoSettings!$C:$C,MATCH(EPS!$A908,NoSettings!$A:$A,0))</f>
        <v>0</v>
      </c>
      <c r="K908">
        <f>INDEX(GWP!$C$2:$C$13,MATCH(EPS!I908,GWP!$B$2:$B$13,0))</f>
        <v>28</v>
      </c>
      <c r="L908" s="4">
        <f t="shared" si="29"/>
        <v>0</v>
      </c>
    </row>
    <row r="909" spans="1:12">
      <c r="A909" t="s">
        <v>927</v>
      </c>
      <c r="B909" t="s">
        <v>1</v>
      </c>
      <c r="C909" t="s">
        <v>1718</v>
      </c>
      <c r="D909" t="s">
        <v>1713</v>
      </c>
      <c r="E909" t="s">
        <v>1703</v>
      </c>
      <c r="F909" t="s">
        <v>1749</v>
      </c>
      <c r="H909" t="str">
        <f>INDEX('Vensim Variables'!$B:$B,MATCH(EPS!$B909,'Vensim Variables'!$A:$A,0))</f>
        <v>g pollutant</v>
      </c>
      <c r="I909" t="str">
        <f t="shared" si="28"/>
        <v>CH4</v>
      </c>
      <c r="J909">
        <f>INDEX(NoSettings!$C:$C,MATCH(EPS!$A909,NoSettings!$A:$A,0))</f>
        <v>0</v>
      </c>
      <c r="K909">
        <f>INDEX(GWP!$C$2:$C$13,MATCH(EPS!I909,GWP!$B$2:$B$13,0))</f>
        <v>28</v>
      </c>
      <c r="L909" s="4">
        <f t="shared" si="29"/>
        <v>0</v>
      </c>
    </row>
    <row r="910" spans="1:12">
      <c r="A910" t="s">
        <v>928</v>
      </c>
      <c r="B910" t="s">
        <v>1</v>
      </c>
      <c r="C910" t="s">
        <v>1718</v>
      </c>
      <c r="D910" t="s">
        <v>1713</v>
      </c>
      <c r="E910" t="s">
        <v>1703</v>
      </c>
      <c r="F910" t="s">
        <v>1750</v>
      </c>
      <c r="H910" t="str">
        <f>INDEX('Vensim Variables'!$B:$B,MATCH(EPS!$B910,'Vensim Variables'!$A:$A,0))</f>
        <v>g pollutant</v>
      </c>
      <c r="I910" t="str">
        <f t="shared" si="28"/>
        <v>CH4</v>
      </c>
      <c r="J910">
        <f>INDEX(NoSettings!$C:$C,MATCH(EPS!$A910,NoSettings!$A:$A,0))</f>
        <v>0</v>
      </c>
      <c r="K910">
        <f>INDEX(GWP!$C$2:$C$13,MATCH(EPS!I910,GWP!$B$2:$B$13,0))</f>
        <v>28</v>
      </c>
      <c r="L910" s="4">
        <f t="shared" si="29"/>
        <v>0</v>
      </c>
    </row>
    <row r="911" spans="1:12">
      <c r="A911" t="s">
        <v>929</v>
      </c>
      <c r="B911" t="s">
        <v>1</v>
      </c>
      <c r="C911" t="s">
        <v>1718</v>
      </c>
      <c r="D911" t="s">
        <v>1713</v>
      </c>
      <c r="E911" t="s">
        <v>1703</v>
      </c>
      <c r="F911" t="s">
        <v>1751</v>
      </c>
      <c r="H911" t="str">
        <f>INDEX('Vensim Variables'!$B:$B,MATCH(EPS!$B911,'Vensim Variables'!$A:$A,0))</f>
        <v>g pollutant</v>
      </c>
      <c r="I911" t="str">
        <f t="shared" si="28"/>
        <v>CH4</v>
      </c>
      <c r="J911">
        <f>INDEX(NoSettings!$C:$C,MATCH(EPS!$A911,NoSettings!$A:$A,0))</f>
        <v>0</v>
      </c>
      <c r="K911">
        <f>INDEX(GWP!$C$2:$C$13,MATCH(EPS!I911,GWP!$B$2:$B$13,0))</f>
        <v>28</v>
      </c>
      <c r="L911" s="4">
        <f t="shared" si="29"/>
        <v>0</v>
      </c>
    </row>
    <row r="912" spans="1:12">
      <c r="A912" t="s">
        <v>930</v>
      </c>
      <c r="B912" t="s">
        <v>1</v>
      </c>
      <c r="C912" t="s">
        <v>1718</v>
      </c>
      <c r="D912" t="s">
        <v>1713</v>
      </c>
      <c r="E912" t="s">
        <v>1704</v>
      </c>
      <c r="F912" t="s">
        <v>1742</v>
      </c>
      <c r="H912" t="str">
        <f>INDEX('Vensim Variables'!$B:$B,MATCH(EPS!$B912,'Vensim Variables'!$A:$A,0))</f>
        <v>g pollutant</v>
      </c>
      <c r="I912" t="str">
        <f t="shared" si="28"/>
        <v>CH4</v>
      </c>
      <c r="J912">
        <f>INDEX(NoSettings!$C:$C,MATCH(EPS!$A912,NoSettings!$A:$A,0))</f>
        <v>0</v>
      </c>
      <c r="K912">
        <f>INDEX(GWP!$C$2:$C$13,MATCH(EPS!I912,GWP!$B$2:$B$13,0))</f>
        <v>28</v>
      </c>
      <c r="L912" s="4">
        <f t="shared" si="29"/>
        <v>0</v>
      </c>
    </row>
    <row r="913" spans="1:12">
      <c r="A913" t="s">
        <v>931</v>
      </c>
      <c r="B913" t="s">
        <v>1</v>
      </c>
      <c r="C913" t="s">
        <v>1718</v>
      </c>
      <c r="D913" t="s">
        <v>1713</v>
      </c>
      <c r="E913" t="s">
        <v>1704</v>
      </c>
      <c r="F913" t="s">
        <v>1743</v>
      </c>
      <c r="H913" t="str">
        <f>INDEX('Vensim Variables'!$B:$B,MATCH(EPS!$B913,'Vensim Variables'!$A:$A,0))</f>
        <v>g pollutant</v>
      </c>
      <c r="I913" t="str">
        <f t="shared" si="28"/>
        <v>CH4</v>
      </c>
      <c r="J913">
        <f>INDEX(NoSettings!$C:$C,MATCH(EPS!$A913,NoSettings!$A:$A,0))</f>
        <v>0</v>
      </c>
      <c r="K913">
        <f>INDEX(GWP!$C$2:$C$13,MATCH(EPS!I913,GWP!$B$2:$B$13,0))</f>
        <v>28</v>
      </c>
      <c r="L913" s="4">
        <f t="shared" si="29"/>
        <v>0</v>
      </c>
    </row>
    <row r="914" spans="1:12">
      <c r="A914" t="s">
        <v>932</v>
      </c>
      <c r="B914" t="s">
        <v>1</v>
      </c>
      <c r="C914" t="s">
        <v>1718</v>
      </c>
      <c r="D914" t="s">
        <v>1713</v>
      </c>
      <c r="E914" t="s">
        <v>1704</v>
      </c>
      <c r="F914" t="s">
        <v>1744</v>
      </c>
      <c r="H914" t="str">
        <f>INDEX('Vensim Variables'!$B:$B,MATCH(EPS!$B914,'Vensim Variables'!$A:$A,0))</f>
        <v>g pollutant</v>
      </c>
      <c r="I914" t="str">
        <f t="shared" si="28"/>
        <v>CH4</v>
      </c>
      <c r="J914">
        <f>INDEX(NoSettings!$C:$C,MATCH(EPS!$A914,NoSettings!$A:$A,0))</f>
        <v>0</v>
      </c>
      <c r="K914">
        <f>INDEX(GWP!$C$2:$C$13,MATCH(EPS!I914,GWP!$B$2:$B$13,0))</f>
        <v>28</v>
      </c>
      <c r="L914" s="4">
        <f t="shared" si="29"/>
        <v>0</v>
      </c>
    </row>
    <row r="915" spans="1:12">
      <c r="A915" t="s">
        <v>933</v>
      </c>
      <c r="B915" t="s">
        <v>1</v>
      </c>
      <c r="C915" t="s">
        <v>1718</v>
      </c>
      <c r="D915" t="s">
        <v>1713</v>
      </c>
      <c r="E915" t="s">
        <v>1704</v>
      </c>
      <c r="F915" t="s">
        <v>1745</v>
      </c>
      <c r="H915" t="str">
        <f>INDEX('Vensim Variables'!$B:$B,MATCH(EPS!$B915,'Vensim Variables'!$A:$A,0))</f>
        <v>g pollutant</v>
      </c>
      <c r="I915" t="str">
        <f t="shared" si="28"/>
        <v>CH4</v>
      </c>
      <c r="J915">
        <f>INDEX(NoSettings!$C:$C,MATCH(EPS!$A915,NoSettings!$A:$A,0))</f>
        <v>1302550000</v>
      </c>
      <c r="K915">
        <f>INDEX(GWP!$C$2:$C$13,MATCH(EPS!I915,GWP!$B$2:$B$13,0))</f>
        <v>28</v>
      </c>
      <c r="L915" s="4">
        <f t="shared" si="29"/>
        <v>3.6471400000000001E-2</v>
      </c>
    </row>
    <row r="916" spans="1:12">
      <c r="A916" t="s">
        <v>934</v>
      </c>
      <c r="B916" t="s">
        <v>1</v>
      </c>
      <c r="C916" t="s">
        <v>1718</v>
      </c>
      <c r="D916" t="s">
        <v>1713</v>
      </c>
      <c r="E916" t="s">
        <v>1704</v>
      </c>
      <c r="F916" t="s">
        <v>1746</v>
      </c>
      <c r="H916" t="str">
        <f>INDEX('Vensim Variables'!$B:$B,MATCH(EPS!$B916,'Vensim Variables'!$A:$A,0))</f>
        <v>g pollutant</v>
      </c>
      <c r="I916" t="str">
        <f t="shared" si="28"/>
        <v>CH4</v>
      </c>
      <c r="J916">
        <f>INDEX(NoSettings!$C:$C,MATCH(EPS!$A916,NoSettings!$A:$A,0))</f>
        <v>0</v>
      </c>
      <c r="K916">
        <f>INDEX(GWP!$C$2:$C$13,MATCH(EPS!I916,GWP!$B$2:$B$13,0))</f>
        <v>28</v>
      </c>
      <c r="L916" s="4">
        <f t="shared" si="29"/>
        <v>0</v>
      </c>
    </row>
    <row r="917" spans="1:12">
      <c r="A917" t="s">
        <v>935</v>
      </c>
      <c r="B917" t="s">
        <v>1</v>
      </c>
      <c r="C917" t="s">
        <v>1718</v>
      </c>
      <c r="D917" t="s">
        <v>1713</v>
      </c>
      <c r="E917" t="s">
        <v>1704</v>
      </c>
      <c r="F917" t="s">
        <v>1747</v>
      </c>
      <c r="H917" t="str">
        <f>INDEX('Vensim Variables'!$B:$B,MATCH(EPS!$B917,'Vensim Variables'!$A:$A,0))</f>
        <v>g pollutant</v>
      </c>
      <c r="I917" t="str">
        <f t="shared" si="28"/>
        <v>CH4</v>
      </c>
      <c r="J917">
        <f>INDEX(NoSettings!$C:$C,MATCH(EPS!$A917,NoSettings!$A:$A,0))</f>
        <v>0</v>
      </c>
      <c r="K917">
        <f>INDEX(GWP!$C$2:$C$13,MATCH(EPS!I917,GWP!$B$2:$B$13,0))</f>
        <v>28</v>
      </c>
      <c r="L917" s="4">
        <f t="shared" si="29"/>
        <v>0</v>
      </c>
    </row>
    <row r="918" spans="1:12">
      <c r="A918" t="s">
        <v>936</v>
      </c>
      <c r="B918" t="s">
        <v>1</v>
      </c>
      <c r="C918" t="s">
        <v>1718</v>
      </c>
      <c r="D918" t="s">
        <v>1713</v>
      </c>
      <c r="E918" t="s">
        <v>1704</v>
      </c>
      <c r="F918" t="s">
        <v>1748</v>
      </c>
      <c r="H918" t="str">
        <f>INDEX('Vensim Variables'!$B:$B,MATCH(EPS!$B918,'Vensim Variables'!$A:$A,0))</f>
        <v>g pollutant</v>
      </c>
      <c r="I918" t="str">
        <f t="shared" si="28"/>
        <v>CH4</v>
      </c>
      <c r="J918">
        <f>INDEX(NoSettings!$C:$C,MATCH(EPS!$A918,NoSettings!$A:$A,0))</f>
        <v>0</v>
      </c>
      <c r="K918">
        <f>INDEX(GWP!$C$2:$C$13,MATCH(EPS!I918,GWP!$B$2:$B$13,0))</f>
        <v>28</v>
      </c>
      <c r="L918" s="4">
        <f t="shared" si="29"/>
        <v>0</v>
      </c>
    </row>
    <row r="919" spans="1:12">
      <c r="A919" t="s">
        <v>937</v>
      </c>
      <c r="B919" t="s">
        <v>1</v>
      </c>
      <c r="C919" t="s">
        <v>1718</v>
      </c>
      <c r="D919" t="s">
        <v>1713</v>
      </c>
      <c r="E919" t="s">
        <v>1704</v>
      </c>
      <c r="F919" t="s">
        <v>1749</v>
      </c>
      <c r="H919" t="str">
        <f>INDEX('Vensim Variables'!$B:$B,MATCH(EPS!$B919,'Vensim Variables'!$A:$A,0))</f>
        <v>g pollutant</v>
      </c>
      <c r="I919" t="str">
        <f t="shared" si="28"/>
        <v>CH4</v>
      </c>
      <c r="J919">
        <f>INDEX(NoSettings!$C:$C,MATCH(EPS!$A919,NoSettings!$A:$A,0))</f>
        <v>0</v>
      </c>
      <c r="K919">
        <f>INDEX(GWP!$C$2:$C$13,MATCH(EPS!I919,GWP!$B$2:$B$13,0))</f>
        <v>28</v>
      </c>
      <c r="L919" s="4">
        <f t="shared" si="29"/>
        <v>0</v>
      </c>
    </row>
    <row r="920" spans="1:12">
      <c r="A920" t="s">
        <v>938</v>
      </c>
      <c r="B920" t="s">
        <v>1</v>
      </c>
      <c r="C920" t="s">
        <v>1718</v>
      </c>
      <c r="D920" t="s">
        <v>1713</v>
      </c>
      <c r="E920" t="s">
        <v>1704</v>
      </c>
      <c r="F920" t="s">
        <v>1750</v>
      </c>
      <c r="H920" t="str">
        <f>INDEX('Vensim Variables'!$B:$B,MATCH(EPS!$B920,'Vensim Variables'!$A:$A,0))</f>
        <v>g pollutant</v>
      </c>
      <c r="I920" t="str">
        <f t="shared" si="28"/>
        <v>CH4</v>
      </c>
      <c r="J920">
        <f>INDEX(NoSettings!$C:$C,MATCH(EPS!$A920,NoSettings!$A:$A,0))</f>
        <v>0</v>
      </c>
      <c r="K920">
        <f>INDEX(GWP!$C$2:$C$13,MATCH(EPS!I920,GWP!$B$2:$B$13,0))</f>
        <v>28</v>
      </c>
      <c r="L920" s="4">
        <f t="shared" si="29"/>
        <v>0</v>
      </c>
    </row>
    <row r="921" spans="1:12">
      <c r="A921" t="s">
        <v>939</v>
      </c>
      <c r="B921" t="s">
        <v>1</v>
      </c>
      <c r="C921" t="s">
        <v>1718</v>
      </c>
      <c r="D921" t="s">
        <v>1713</v>
      </c>
      <c r="E921" t="s">
        <v>1704</v>
      </c>
      <c r="F921" t="s">
        <v>1751</v>
      </c>
      <c r="H921" t="str">
        <f>INDEX('Vensim Variables'!$B:$B,MATCH(EPS!$B921,'Vensim Variables'!$A:$A,0))</f>
        <v>g pollutant</v>
      </c>
      <c r="I921" t="str">
        <f t="shared" si="28"/>
        <v>CH4</v>
      </c>
      <c r="J921">
        <f>INDEX(NoSettings!$C:$C,MATCH(EPS!$A921,NoSettings!$A:$A,0))</f>
        <v>0</v>
      </c>
      <c r="K921">
        <f>INDEX(GWP!$C$2:$C$13,MATCH(EPS!I921,GWP!$B$2:$B$13,0))</f>
        <v>28</v>
      </c>
      <c r="L921" s="4">
        <f t="shared" si="29"/>
        <v>0</v>
      </c>
    </row>
    <row r="922" spans="1:12">
      <c r="A922" t="s">
        <v>940</v>
      </c>
      <c r="B922" t="s">
        <v>1</v>
      </c>
      <c r="C922" t="s">
        <v>1718</v>
      </c>
      <c r="D922" t="s">
        <v>1714</v>
      </c>
      <c r="E922" t="s">
        <v>1703</v>
      </c>
      <c r="F922" t="s">
        <v>1742</v>
      </c>
      <c r="H922" t="str">
        <f>INDEX('Vensim Variables'!$B:$B,MATCH(EPS!$B922,'Vensim Variables'!$A:$A,0))</f>
        <v>g pollutant</v>
      </c>
      <c r="I922" t="str">
        <f t="shared" si="28"/>
        <v>N2O</v>
      </c>
      <c r="J922">
        <f>INDEX(NoSettings!$C:$C,MATCH(EPS!$A922,NoSettings!$A:$A,0))</f>
        <v>0</v>
      </c>
      <c r="K922">
        <f>INDEX(GWP!$C$2:$C$13,MATCH(EPS!I922,GWP!$B$2:$B$13,0))</f>
        <v>265</v>
      </c>
      <c r="L922" s="4">
        <f t="shared" si="29"/>
        <v>0</v>
      </c>
    </row>
    <row r="923" spans="1:12">
      <c r="A923" t="s">
        <v>941</v>
      </c>
      <c r="B923" t="s">
        <v>1</v>
      </c>
      <c r="C923" t="s">
        <v>1718</v>
      </c>
      <c r="D923" t="s">
        <v>1714</v>
      </c>
      <c r="E923" t="s">
        <v>1703</v>
      </c>
      <c r="F923" t="s">
        <v>1743</v>
      </c>
      <c r="H923" t="str">
        <f>INDEX('Vensim Variables'!$B:$B,MATCH(EPS!$B923,'Vensim Variables'!$A:$A,0))</f>
        <v>g pollutant</v>
      </c>
      <c r="I923" t="str">
        <f t="shared" si="28"/>
        <v>N2O</v>
      </c>
      <c r="J923">
        <f>INDEX(NoSettings!$C:$C,MATCH(EPS!$A923,NoSettings!$A:$A,0))</f>
        <v>0</v>
      </c>
      <c r="K923">
        <f>INDEX(GWP!$C$2:$C$13,MATCH(EPS!I923,GWP!$B$2:$B$13,0))</f>
        <v>265</v>
      </c>
      <c r="L923" s="4">
        <f t="shared" si="29"/>
        <v>0</v>
      </c>
    </row>
    <row r="924" spans="1:12">
      <c r="A924" t="s">
        <v>942</v>
      </c>
      <c r="B924" t="s">
        <v>1</v>
      </c>
      <c r="C924" t="s">
        <v>1718</v>
      </c>
      <c r="D924" t="s">
        <v>1714</v>
      </c>
      <c r="E924" t="s">
        <v>1703</v>
      </c>
      <c r="F924" t="s">
        <v>1744</v>
      </c>
      <c r="H924" t="str">
        <f>INDEX('Vensim Variables'!$B:$B,MATCH(EPS!$B924,'Vensim Variables'!$A:$A,0))</f>
        <v>g pollutant</v>
      </c>
      <c r="I924" t="str">
        <f t="shared" si="28"/>
        <v>N2O</v>
      </c>
      <c r="J924">
        <f>INDEX(NoSettings!$C:$C,MATCH(EPS!$A924,NoSettings!$A:$A,0))</f>
        <v>0</v>
      </c>
      <c r="K924">
        <f>INDEX(GWP!$C$2:$C$13,MATCH(EPS!I924,GWP!$B$2:$B$13,0))</f>
        <v>265</v>
      </c>
      <c r="L924" s="4">
        <f t="shared" si="29"/>
        <v>0</v>
      </c>
    </row>
    <row r="925" spans="1:12">
      <c r="A925" t="s">
        <v>943</v>
      </c>
      <c r="B925" t="s">
        <v>1</v>
      </c>
      <c r="C925" t="s">
        <v>1718</v>
      </c>
      <c r="D925" t="s">
        <v>1714</v>
      </c>
      <c r="E925" t="s">
        <v>1703</v>
      </c>
      <c r="F925" t="s">
        <v>1745</v>
      </c>
      <c r="H925" t="str">
        <f>INDEX('Vensim Variables'!$B:$B,MATCH(EPS!$B925,'Vensim Variables'!$A:$A,0))</f>
        <v>g pollutant</v>
      </c>
      <c r="I925" t="str">
        <f t="shared" si="28"/>
        <v>N2O</v>
      </c>
      <c r="J925">
        <f>INDEX(NoSettings!$C:$C,MATCH(EPS!$A925,NoSettings!$A:$A,0))</f>
        <v>30783100</v>
      </c>
      <c r="K925">
        <f>INDEX(GWP!$C$2:$C$13,MATCH(EPS!I925,GWP!$B$2:$B$13,0))</f>
        <v>265</v>
      </c>
      <c r="L925" s="4">
        <f t="shared" si="29"/>
        <v>8.1575215000000006E-3</v>
      </c>
    </row>
    <row r="926" spans="1:12">
      <c r="A926" t="s">
        <v>944</v>
      </c>
      <c r="B926" t="s">
        <v>1</v>
      </c>
      <c r="C926" t="s">
        <v>1718</v>
      </c>
      <c r="D926" t="s">
        <v>1714</v>
      </c>
      <c r="E926" t="s">
        <v>1703</v>
      </c>
      <c r="F926" t="s">
        <v>1746</v>
      </c>
      <c r="H926" t="str">
        <f>INDEX('Vensim Variables'!$B:$B,MATCH(EPS!$B926,'Vensim Variables'!$A:$A,0))</f>
        <v>g pollutant</v>
      </c>
      <c r="I926" t="str">
        <f t="shared" si="28"/>
        <v>N2O</v>
      </c>
      <c r="J926">
        <f>INDEX(NoSettings!$C:$C,MATCH(EPS!$A926,NoSettings!$A:$A,0))</f>
        <v>0</v>
      </c>
      <c r="K926">
        <f>INDEX(GWP!$C$2:$C$13,MATCH(EPS!I926,GWP!$B$2:$B$13,0))</f>
        <v>265</v>
      </c>
      <c r="L926" s="4">
        <f t="shared" si="29"/>
        <v>0</v>
      </c>
    </row>
    <row r="927" spans="1:12">
      <c r="A927" t="s">
        <v>945</v>
      </c>
      <c r="B927" t="s">
        <v>1</v>
      </c>
      <c r="C927" t="s">
        <v>1718</v>
      </c>
      <c r="D927" t="s">
        <v>1714</v>
      </c>
      <c r="E927" t="s">
        <v>1703</v>
      </c>
      <c r="F927" t="s">
        <v>1747</v>
      </c>
      <c r="H927" t="str">
        <f>INDEX('Vensim Variables'!$B:$B,MATCH(EPS!$B927,'Vensim Variables'!$A:$A,0))</f>
        <v>g pollutant</v>
      </c>
      <c r="I927" t="str">
        <f t="shared" si="28"/>
        <v>N2O</v>
      </c>
      <c r="J927">
        <f>INDEX(NoSettings!$C:$C,MATCH(EPS!$A927,NoSettings!$A:$A,0))</f>
        <v>0</v>
      </c>
      <c r="K927">
        <f>INDEX(GWP!$C$2:$C$13,MATCH(EPS!I927,GWP!$B$2:$B$13,0))</f>
        <v>265</v>
      </c>
      <c r="L927" s="4">
        <f t="shared" si="29"/>
        <v>0</v>
      </c>
    </row>
    <row r="928" spans="1:12">
      <c r="A928" t="s">
        <v>946</v>
      </c>
      <c r="B928" t="s">
        <v>1</v>
      </c>
      <c r="C928" t="s">
        <v>1718</v>
      </c>
      <c r="D928" t="s">
        <v>1714</v>
      </c>
      <c r="E928" t="s">
        <v>1703</v>
      </c>
      <c r="F928" t="s">
        <v>1748</v>
      </c>
      <c r="H928" t="str">
        <f>INDEX('Vensim Variables'!$B:$B,MATCH(EPS!$B928,'Vensim Variables'!$A:$A,0))</f>
        <v>g pollutant</v>
      </c>
      <c r="I928" t="str">
        <f t="shared" si="28"/>
        <v>N2O</v>
      </c>
      <c r="J928">
        <f>INDEX(NoSettings!$C:$C,MATCH(EPS!$A928,NoSettings!$A:$A,0))</f>
        <v>0</v>
      </c>
      <c r="K928">
        <f>INDEX(GWP!$C$2:$C$13,MATCH(EPS!I928,GWP!$B$2:$B$13,0))</f>
        <v>265</v>
      </c>
      <c r="L928" s="4">
        <f t="shared" si="29"/>
        <v>0</v>
      </c>
    </row>
    <row r="929" spans="1:12">
      <c r="A929" t="s">
        <v>947</v>
      </c>
      <c r="B929" t="s">
        <v>1</v>
      </c>
      <c r="C929" t="s">
        <v>1718</v>
      </c>
      <c r="D929" t="s">
        <v>1714</v>
      </c>
      <c r="E929" t="s">
        <v>1703</v>
      </c>
      <c r="F929" t="s">
        <v>1749</v>
      </c>
      <c r="H929" t="str">
        <f>INDEX('Vensim Variables'!$B:$B,MATCH(EPS!$B929,'Vensim Variables'!$A:$A,0))</f>
        <v>g pollutant</v>
      </c>
      <c r="I929" t="str">
        <f t="shared" si="28"/>
        <v>N2O</v>
      </c>
      <c r="J929">
        <f>INDEX(NoSettings!$C:$C,MATCH(EPS!$A929,NoSettings!$A:$A,0))</f>
        <v>0</v>
      </c>
      <c r="K929">
        <f>INDEX(GWP!$C$2:$C$13,MATCH(EPS!I929,GWP!$B$2:$B$13,0))</f>
        <v>265</v>
      </c>
      <c r="L929" s="4">
        <f t="shared" si="29"/>
        <v>0</v>
      </c>
    </row>
    <row r="930" spans="1:12">
      <c r="A930" t="s">
        <v>948</v>
      </c>
      <c r="B930" t="s">
        <v>1</v>
      </c>
      <c r="C930" t="s">
        <v>1718</v>
      </c>
      <c r="D930" t="s">
        <v>1714</v>
      </c>
      <c r="E930" t="s">
        <v>1703</v>
      </c>
      <c r="F930" t="s">
        <v>1750</v>
      </c>
      <c r="H930" t="str">
        <f>INDEX('Vensim Variables'!$B:$B,MATCH(EPS!$B930,'Vensim Variables'!$A:$A,0))</f>
        <v>g pollutant</v>
      </c>
      <c r="I930" t="str">
        <f t="shared" si="28"/>
        <v>N2O</v>
      </c>
      <c r="J930">
        <f>INDEX(NoSettings!$C:$C,MATCH(EPS!$A930,NoSettings!$A:$A,0))</f>
        <v>0</v>
      </c>
      <c r="K930">
        <f>INDEX(GWP!$C$2:$C$13,MATCH(EPS!I930,GWP!$B$2:$B$13,0))</f>
        <v>265</v>
      </c>
      <c r="L930" s="4">
        <f t="shared" si="29"/>
        <v>0</v>
      </c>
    </row>
    <row r="931" spans="1:12">
      <c r="A931" t="s">
        <v>949</v>
      </c>
      <c r="B931" t="s">
        <v>1</v>
      </c>
      <c r="C931" t="s">
        <v>1718</v>
      </c>
      <c r="D931" t="s">
        <v>1714</v>
      </c>
      <c r="E931" t="s">
        <v>1703</v>
      </c>
      <c r="F931" t="s">
        <v>1751</v>
      </c>
      <c r="H931" t="str">
        <f>INDEX('Vensim Variables'!$B:$B,MATCH(EPS!$B931,'Vensim Variables'!$A:$A,0))</f>
        <v>g pollutant</v>
      </c>
      <c r="I931" t="str">
        <f t="shared" si="28"/>
        <v>N2O</v>
      </c>
      <c r="J931">
        <f>INDEX(NoSettings!$C:$C,MATCH(EPS!$A931,NoSettings!$A:$A,0))</f>
        <v>0</v>
      </c>
      <c r="K931">
        <f>INDEX(GWP!$C$2:$C$13,MATCH(EPS!I931,GWP!$B$2:$B$13,0))</f>
        <v>265</v>
      </c>
      <c r="L931" s="4">
        <f t="shared" si="29"/>
        <v>0</v>
      </c>
    </row>
    <row r="932" spans="1:12">
      <c r="A932" t="s">
        <v>950</v>
      </c>
      <c r="B932" t="s">
        <v>1</v>
      </c>
      <c r="C932" t="s">
        <v>1718</v>
      </c>
      <c r="D932" t="s">
        <v>1714</v>
      </c>
      <c r="E932" t="s">
        <v>1704</v>
      </c>
      <c r="F932" t="s">
        <v>1742</v>
      </c>
      <c r="H932" t="str">
        <f>INDEX('Vensim Variables'!$B:$B,MATCH(EPS!$B932,'Vensim Variables'!$A:$A,0))</f>
        <v>g pollutant</v>
      </c>
      <c r="I932" t="str">
        <f t="shared" si="28"/>
        <v>N2O</v>
      </c>
      <c r="J932">
        <f>INDEX(NoSettings!$C:$C,MATCH(EPS!$A932,NoSettings!$A:$A,0))</f>
        <v>0</v>
      </c>
      <c r="K932">
        <f>INDEX(GWP!$C$2:$C$13,MATCH(EPS!I932,GWP!$B$2:$B$13,0))</f>
        <v>265</v>
      </c>
      <c r="L932" s="4">
        <f t="shared" si="29"/>
        <v>0</v>
      </c>
    </row>
    <row r="933" spans="1:12">
      <c r="A933" t="s">
        <v>951</v>
      </c>
      <c r="B933" t="s">
        <v>1</v>
      </c>
      <c r="C933" t="s">
        <v>1718</v>
      </c>
      <c r="D933" t="s">
        <v>1714</v>
      </c>
      <c r="E933" t="s">
        <v>1704</v>
      </c>
      <c r="F933" t="s">
        <v>1743</v>
      </c>
      <c r="H933" t="str">
        <f>INDEX('Vensim Variables'!$B:$B,MATCH(EPS!$B933,'Vensim Variables'!$A:$A,0))</f>
        <v>g pollutant</v>
      </c>
      <c r="I933" t="str">
        <f t="shared" si="28"/>
        <v>N2O</v>
      </c>
      <c r="J933">
        <f>INDEX(NoSettings!$C:$C,MATCH(EPS!$A933,NoSettings!$A:$A,0))</f>
        <v>0</v>
      </c>
      <c r="K933">
        <f>INDEX(GWP!$C$2:$C$13,MATCH(EPS!I933,GWP!$B$2:$B$13,0))</f>
        <v>265</v>
      </c>
      <c r="L933" s="4">
        <f t="shared" si="29"/>
        <v>0</v>
      </c>
    </row>
    <row r="934" spans="1:12">
      <c r="A934" t="s">
        <v>952</v>
      </c>
      <c r="B934" t="s">
        <v>1</v>
      </c>
      <c r="C934" t="s">
        <v>1718</v>
      </c>
      <c r="D934" t="s">
        <v>1714</v>
      </c>
      <c r="E934" t="s">
        <v>1704</v>
      </c>
      <c r="F934" t="s">
        <v>1744</v>
      </c>
      <c r="H934" t="str">
        <f>INDEX('Vensim Variables'!$B:$B,MATCH(EPS!$B934,'Vensim Variables'!$A:$A,0))</f>
        <v>g pollutant</v>
      </c>
      <c r="I934" t="str">
        <f t="shared" si="28"/>
        <v>N2O</v>
      </c>
      <c r="J934">
        <f>INDEX(NoSettings!$C:$C,MATCH(EPS!$A934,NoSettings!$A:$A,0))</f>
        <v>0</v>
      </c>
      <c r="K934">
        <f>INDEX(GWP!$C$2:$C$13,MATCH(EPS!I934,GWP!$B$2:$B$13,0))</f>
        <v>265</v>
      </c>
      <c r="L934" s="4">
        <f t="shared" si="29"/>
        <v>0</v>
      </c>
    </row>
    <row r="935" spans="1:12">
      <c r="A935" t="s">
        <v>953</v>
      </c>
      <c r="B935" t="s">
        <v>1</v>
      </c>
      <c r="C935" t="s">
        <v>1718</v>
      </c>
      <c r="D935" t="s">
        <v>1714</v>
      </c>
      <c r="E935" t="s">
        <v>1704</v>
      </c>
      <c r="F935" t="s">
        <v>1745</v>
      </c>
      <c r="H935" t="str">
        <f>INDEX('Vensim Variables'!$B:$B,MATCH(EPS!$B935,'Vensim Variables'!$A:$A,0))</f>
        <v>g pollutant</v>
      </c>
      <c r="I935" t="str">
        <f t="shared" si="28"/>
        <v>N2O</v>
      </c>
      <c r="J935">
        <f>INDEX(NoSettings!$C:$C,MATCH(EPS!$A935,NoSettings!$A:$A,0))</f>
        <v>668208000</v>
      </c>
      <c r="K935">
        <f>INDEX(GWP!$C$2:$C$13,MATCH(EPS!I935,GWP!$B$2:$B$13,0))</f>
        <v>265</v>
      </c>
      <c r="L935" s="4">
        <f t="shared" si="29"/>
        <v>0.17707512</v>
      </c>
    </row>
    <row r="936" spans="1:12">
      <c r="A936" t="s">
        <v>954</v>
      </c>
      <c r="B936" t="s">
        <v>1</v>
      </c>
      <c r="C936" t="s">
        <v>1718</v>
      </c>
      <c r="D936" t="s">
        <v>1714</v>
      </c>
      <c r="E936" t="s">
        <v>1704</v>
      </c>
      <c r="F936" t="s">
        <v>1746</v>
      </c>
      <c r="H936" t="str">
        <f>INDEX('Vensim Variables'!$B:$B,MATCH(EPS!$B936,'Vensim Variables'!$A:$A,0))</f>
        <v>g pollutant</v>
      </c>
      <c r="I936" t="str">
        <f t="shared" si="28"/>
        <v>N2O</v>
      </c>
      <c r="J936">
        <f>INDEX(NoSettings!$C:$C,MATCH(EPS!$A936,NoSettings!$A:$A,0))</f>
        <v>0</v>
      </c>
      <c r="K936">
        <f>INDEX(GWP!$C$2:$C$13,MATCH(EPS!I936,GWP!$B$2:$B$13,0))</f>
        <v>265</v>
      </c>
      <c r="L936" s="4">
        <f t="shared" si="29"/>
        <v>0</v>
      </c>
    </row>
    <row r="937" spans="1:12">
      <c r="A937" t="s">
        <v>955</v>
      </c>
      <c r="B937" t="s">
        <v>1</v>
      </c>
      <c r="C937" t="s">
        <v>1718</v>
      </c>
      <c r="D937" t="s">
        <v>1714</v>
      </c>
      <c r="E937" t="s">
        <v>1704</v>
      </c>
      <c r="F937" t="s">
        <v>1747</v>
      </c>
      <c r="H937" t="str">
        <f>INDEX('Vensim Variables'!$B:$B,MATCH(EPS!$B937,'Vensim Variables'!$A:$A,0))</f>
        <v>g pollutant</v>
      </c>
      <c r="I937" t="str">
        <f t="shared" si="28"/>
        <v>N2O</v>
      </c>
      <c r="J937">
        <f>INDEX(NoSettings!$C:$C,MATCH(EPS!$A937,NoSettings!$A:$A,0))</f>
        <v>0</v>
      </c>
      <c r="K937">
        <f>INDEX(GWP!$C$2:$C$13,MATCH(EPS!I937,GWP!$B$2:$B$13,0))</f>
        <v>265</v>
      </c>
      <c r="L937" s="4">
        <f t="shared" si="29"/>
        <v>0</v>
      </c>
    </row>
    <row r="938" spans="1:12">
      <c r="A938" t="s">
        <v>956</v>
      </c>
      <c r="B938" t="s">
        <v>1</v>
      </c>
      <c r="C938" t="s">
        <v>1718</v>
      </c>
      <c r="D938" t="s">
        <v>1714</v>
      </c>
      <c r="E938" t="s">
        <v>1704</v>
      </c>
      <c r="F938" t="s">
        <v>1748</v>
      </c>
      <c r="H938" t="str">
        <f>INDEX('Vensim Variables'!$B:$B,MATCH(EPS!$B938,'Vensim Variables'!$A:$A,0))</f>
        <v>g pollutant</v>
      </c>
      <c r="I938" t="str">
        <f t="shared" si="28"/>
        <v>N2O</v>
      </c>
      <c r="J938">
        <f>INDEX(NoSettings!$C:$C,MATCH(EPS!$A938,NoSettings!$A:$A,0))</f>
        <v>0</v>
      </c>
      <c r="K938">
        <f>INDEX(GWP!$C$2:$C$13,MATCH(EPS!I938,GWP!$B$2:$B$13,0))</f>
        <v>265</v>
      </c>
      <c r="L938" s="4">
        <f t="shared" si="29"/>
        <v>0</v>
      </c>
    </row>
    <row r="939" spans="1:12">
      <c r="A939" t="s">
        <v>957</v>
      </c>
      <c r="B939" t="s">
        <v>1</v>
      </c>
      <c r="C939" t="s">
        <v>1718</v>
      </c>
      <c r="D939" t="s">
        <v>1714</v>
      </c>
      <c r="E939" t="s">
        <v>1704</v>
      </c>
      <c r="F939" t="s">
        <v>1749</v>
      </c>
      <c r="H939" t="str">
        <f>INDEX('Vensim Variables'!$B:$B,MATCH(EPS!$B939,'Vensim Variables'!$A:$A,0))</f>
        <v>g pollutant</v>
      </c>
      <c r="I939" t="str">
        <f t="shared" si="28"/>
        <v>N2O</v>
      </c>
      <c r="J939">
        <f>INDEX(NoSettings!$C:$C,MATCH(EPS!$A939,NoSettings!$A:$A,0))</f>
        <v>0</v>
      </c>
      <c r="K939">
        <f>INDEX(GWP!$C$2:$C$13,MATCH(EPS!I939,GWP!$B$2:$B$13,0))</f>
        <v>265</v>
      </c>
      <c r="L939" s="4">
        <f t="shared" si="29"/>
        <v>0</v>
      </c>
    </row>
    <row r="940" spans="1:12">
      <c r="A940" t="s">
        <v>958</v>
      </c>
      <c r="B940" t="s">
        <v>1</v>
      </c>
      <c r="C940" t="s">
        <v>1718</v>
      </c>
      <c r="D940" t="s">
        <v>1714</v>
      </c>
      <c r="E940" t="s">
        <v>1704</v>
      </c>
      <c r="F940" t="s">
        <v>1750</v>
      </c>
      <c r="H940" t="str">
        <f>INDEX('Vensim Variables'!$B:$B,MATCH(EPS!$B940,'Vensim Variables'!$A:$A,0))</f>
        <v>g pollutant</v>
      </c>
      <c r="I940" t="str">
        <f t="shared" si="28"/>
        <v>N2O</v>
      </c>
      <c r="J940">
        <f>INDEX(NoSettings!$C:$C,MATCH(EPS!$A940,NoSettings!$A:$A,0))</f>
        <v>0</v>
      </c>
      <c r="K940">
        <f>INDEX(GWP!$C$2:$C$13,MATCH(EPS!I940,GWP!$B$2:$B$13,0))</f>
        <v>265</v>
      </c>
      <c r="L940" s="4">
        <f t="shared" si="29"/>
        <v>0</v>
      </c>
    </row>
    <row r="941" spans="1:12">
      <c r="A941" t="s">
        <v>959</v>
      </c>
      <c r="B941" t="s">
        <v>1</v>
      </c>
      <c r="C941" t="s">
        <v>1718</v>
      </c>
      <c r="D941" t="s">
        <v>1714</v>
      </c>
      <c r="E941" t="s">
        <v>1704</v>
      </c>
      <c r="F941" t="s">
        <v>1751</v>
      </c>
      <c r="H941" t="str">
        <f>INDEX('Vensim Variables'!$B:$B,MATCH(EPS!$B941,'Vensim Variables'!$A:$A,0))</f>
        <v>g pollutant</v>
      </c>
      <c r="I941" t="str">
        <f t="shared" si="28"/>
        <v>N2O</v>
      </c>
      <c r="J941">
        <f>INDEX(NoSettings!$C:$C,MATCH(EPS!$A941,NoSettings!$A:$A,0))</f>
        <v>0</v>
      </c>
      <c r="K941">
        <f>INDEX(GWP!$C$2:$C$13,MATCH(EPS!I941,GWP!$B$2:$B$13,0))</f>
        <v>265</v>
      </c>
      <c r="L941" s="4">
        <f t="shared" si="29"/>
        <v>0</v>
      </c>
    </row>
    <row r="942" spans="1:12">
      <c r="A942" t="s">
        <v>960</v>
      </c>
      <c r="B942" t="s">
        <v>1</v>
      </c>
      <c r="C942" t="s">
        <v>1718</v>
      </c>
      <c r="D942" t="s">
        <v>1715</v>
      </c>
      <c r="E942" t="s">
        <v>1703</v>
      </c>
      <c r="F942" t="s">
        <v>1742</v>
      </c>
      <c r="H942" t="str">
        <f>INDEX('Vensim Variables'!$B:$B,MATCH(EPS!$B942,'Vensim Variables'!$A:$A,0))</f>
        <v>g pollutant</v>
      </c>
      <c r="I942" t="str">
        <f t="shared" si="28"/>
        <v>F gases</v>
      </c>
      <c r="J942">
        <f>INDEX(NoSettings!$C:$C,MATCH(EPS!$A942,NoSettings!$A:$A,0))</f>
        <v>0</v>
      </c>
      <c r="K942">
        <f>INDEX(GWP!$C$2:$C$13,MATCH(EPS!I942,GWP!$B$2:$B$13,0))</f>
        <v>1</v>
      </c>
      <c r="L942" s="4">
        <f t="shared" si="29"/>
        <v>0</v>
      </c>
    </row>
    <row r="943" spans="1:12">
      <c r="A943" t="s">
        <v>961</v>
      </c>
      <c r="B943" t="s">
        <v>1</v>
      </c>
      <c r="C943" t="s">
        <v>1718</v>
      </c>
      <c r="D943" t="s">
        <v>1715</v>
      </c>
      <c r="E943" t="s">
        <v>1703</v>
      </c>
      <c r="F943" t="s">
        <v>1743</v>
      </c>
      <c r="H943" t="str">
        <f>INDEX('Vensim Variables'!$B:$B,MATCH(EPS!$B943,'Vensim Variables'!$A:$A,0))</f>
        <v>g pollutant</v>
      </c>
      <c r="I943" t="str">
        <f t="shared" si="28"/>
        <v>F gases</v>
      </c>
      <c r="J943">
        <f>INDEX(NoSettings!$C:$C,MATCH(EPS!$A943,NoSettings!$A:$A,0))</f>
        <v>0</v>
      </c>
      <c r="K943">
        <f>INDEX(GWP!$C$2:$C$13,MATCH(EPS!I943,GWP!$B$2:$B$13,0))</f>
        <v>1</v>
      </c>
      <c r="L943" s="4">
        <f t="shared" si="29"/>
        <v>0</v>
      </c>
    </row>
    <row r="944" spans="1:12">
      <c r="A944" t="s">
        <v>962</v>
      </c>
      <c r="B944" t="s">
        <v>1</v>
      </c>
      <c r="C944" t="s">
        <v>1718</v>
      </c>
      <c r="D944" t="s">
        <v>1715</v>
      </c>
      <c r="E944" t="s">
        <v>1703</v>
      </c>
      <c r="F944" t="s">
        <v>1744</v>
      </c>
      <c r="H944" t="str">
        <f>INDEX('Vensim Variables'!$B:$B,MATCH(EPS!$B944,'Vensim Variables'!$A:$A,0))</f>
        <v>g pollutant</v>
      </c>
      <c r="I944" t="str">
        <f t="shared" si="28"/>
        <v>F gases</v>
      </c>
      <c r="J944">
        <f>INDEX(NoSettings!$C:$C,MATCH(EPS!$A944,NoSettings!$A:$A,0))</f>
        <v>0</v>
      </c>
      <c r="K944">
        <f>INDEX(GWP!$C$2:$C$13,MATCH(EPS!I944,GWP!$B$2:$B$13,0))</f>
        <v>1</v>
      </c>
      <c r="L944" s="4">
        <f t="shared" si="29"/>
        <v>0</v>
      </c>
    </row>
    <row r="945" spans="1:12">
      <c r="A945" t="s">
        <v>963</v>
      </c>
      <c r="B945" t="s">
        <v>1</v>
      </c>
      <c r="C945" t="s">
        <v>1718</v>
      </c>
      <c r="D945" t="s">
        <v>1715</v>
      </c>
      <c r="E945" t="s">
        <v>1703</v>
      </c>
      <c r="F945" t="s">
        <v>1745</v>
      </c>
      <c r="H945" t="str">
        <f>INDEX('Vensim Variables'!$B:$B,MATCH(EPS!$B945,'Vensim Variables'!$A:$A,0))</f>
        <v>g pollutant</v>
      </c>
      <c r="I945" t="str">
        <f t="shared" si="28"/>
        <v>F gases</v>
      </c>
      <c r="J945">
        <f>INDEX(NoSettings!$C:$C,MATCH(EPS!$A945,NoSettings!$A:$A,0))</f>
        <v>0</v>
      </c>
      <c r="K945">
        <f>INDEX(GWP!$C$2:$C$13,MATCH(EPS!I945,GWP!$B$2:$B$13,0))</f>
        <v>1</v>
      </c>
      <c r="L945" s="4">
        <f t="shared" si="29"/>
        <v>0</v>
      </c>
    </row>
    <row r="946" spans="1:12">
      <c r="A946" t="s">
        <v>964</v>
      </c>
      <c r="B946" t="s">
        <v>1</v>
      </c>
      <c r="C946" t="s">
        <v>1718</v>
      </c>
      <c r="D946" t="s">
        <v>1715</v>
      </c>
      <c r="E946" t="s">
        <v>1703</v>
      </c>
      <c r="F946" t="s">
        <v>1746</v>
      </c>
      <c r="H946" t="str">
        <f>INDEX('Vensim Variables'!$B:$B,MATCH(EPS!$B946,'Vensim Variables'!$A:$A,0))</f>
        <v>g pollutant</v>
      </c>
      <c r="I946" t="str">
        <f t="shared" si="28"/>
        <v>F gases</v>
      </c>
      <c r="J946">
        <f>INDEX(NoSettings!$C:$C,MATCH(EPS!$A946,NoSettings!$A:$A,0))</f>
        <v>0</v>
      </c>
      <c r="K946">
        <f>INDEX(GWP!$C$2:$C$13,MATCH(EPS!I946,GWP!$B$2:$B$13,0))</f>
        <v>1</v>
      </c>
      <c r="L946" s="4">
        <f t="shared" si="29"/>
        <v>0</v>
      </c>
    </row>
    <row r="947" spans="1:12">
      <c r="A947" t="s">
        <v>965</v>
      </c>
      <c r="B947" t="s">
        <v>1</v>
      </c>
      <c r="C947" t="s">
        <v>1718</v>
      </c>
      <c r="D947" t="s">
        <v>1715</v>
      </c>
      <c r="E947" t="s">
        <v>1703</v>
      </c>
      <c r="F947" t="s">
        <v>1747</v>
      </c>
      <c r="H947" t="str">
        <f>INDEX('Vensim Variables'!$B:$B,MATCH(EPS!$B947,'Vensim Variables'!$A:$A,0))</f>
        <v>g pollutant</v>
      </c>
      <c r="I947" t="str">
        <f t="shared" si="28"/>
        <v>F gases</v>
      </c>
      <c r="J947">
        <f>INDEX(NoSettings!$C:$C,MATCH(EPS!$A947,NoSettings!$A:$A,0))</f>
        <v>0</v>
      </c>
      <c r="K947">
        <f>INDEX(GWP!$C$2:$C$13,MATCH(EPS!I947,GWP!$B$2:$B$13,0))</f>
        <v>1</v>
      </c>
      <c r="L947" s="4">
        <f t="shared" si="29"/>
        <v>0</v>
      </c>
    </row>
    <row r="948" spans="1:12">
      <c r="A948" t="s">
        <v>966</v>
      </c>
      <c r="B948" t="s">
        <v>1</v>
      </c>
      <c r="C948" t="s">
        <v>1718</v>
      </c>
      <c r="D948" t="s">
        <v>1715</v>
      </c>
      <c r="E948" t="s">
        <v>1703</v>
      </c>
      <c r="F948" t="s">
        <v>1748</v>
      </c>
      <c r="H948" t="str">
        <f>INDEX('Vensim Variables'!$B:$B,MATCH(EPS!$B948,'Vensim Variables'!$A:$A,0))</f>
        <v>g pollutant</v>
      </c>
      <c r="I948" t="str">
        <f t="shared" si="28"/>
        <v>F gases</v>
      </c>
      <c r="J948">
        <f>INDEX(NoSettings!$C:$C,MATCH(EPS!$A948,NoSettings!$A:$A,0))</f>
        <v>0</v>
      </c>
      <c r="K948">
        <f>INDEX(GWP!$C$2:$C$13,MATCH(EPS!I948,GWP!$B$2:$B$13,0))</f>
        <v>1</v>
      </c>
      <c r="L948" s="4">
        <f t="shared" si="29"/>
        <v>0</v>
      </c>
    </row>
    <row r="949" spans="1:12">
      <c r="A949" t="s">
        <v>967</v>
      </c>
      <c r="B949" t="s">
        <v>1</v>
      </c>
      <c r="C949" t="s">
        <v>1718</v>
      </c>
      <c r="D949" t="s">
        <v>1715</v>
      </c>
      <c r="E949" t="s">
        <v>1703</v>
      </c>
      <c r="F949" t="s">
        <v>1749</v>
      </c>
      <c r="H949" t="str">
        <f>INDEX('Vensim Variables'!$B:$B,MATCH(EPS!$B949,'Vensim Variables'!$A:$A,0))</f>
        <v>g pollutant</v>
      </c>
      <c r="I949" t="str">
        <f t="shared" si="28"/>
        <v>F gases</v>
      </c>
      <c r="J949">
        <f>INDEX(NoSettings!$C:$C,MATCH(EPS!$A949,NoSettings!$A:$A,0))</f>
        <v>0</v>
      </c>
      <c r="K949">
        <f>INDEX(GWP!$C$2:$C$13,MATCH(EPS!I949,GWP!$B$2:$B$13,0))</f>
        <v>1</v>
      </c>
      <c r="L949" s="4">
        <f t="shared" si="29"/>
        <v>0</v>
      </c>
    </row>
    <row r="950" spans="1:12">
      <c r="A950" t="s">
        <v>968</v>
      </c>
      <c r="B950" t="s">
        <v>1</v>
      </c>
      <c r="C950" t="s">
        <v>1718</v>
      </c>
      <c r="D950" t="s">
        <v>1715</v>
      </c>
      <c r="E950" t="s">
        <v>1703</v>
      </c>
      <c r="F950" t="s">
        <v>1750</v>
      </c>
      <c r="H950" t="str">
        <f>INDEX('Vensim Variables'!$B:$B,MATCH(EPS!$B950,'Vensim Variables'!$A:$A,0))</f>
        <v>g pollutant</v>
      </c>
      <c r="I950" t="str">
        <f t="shared" si="28"/>
        <v>F gases</v>
      </c>
      <c r="J950">
        <f>INDEX(NoSettings!$C:$C,MATCH(EPS!$A950,NoSettings!$A:$A,0))</f>
        <v>0</v>
      </c>
      <c r="K950">
        <f>INDEX(GWP!$C$2:$C$13,MATCH(EPS!I950,GWP!$B$2:$B$13,0))</f>
        <v>1</v>
      </c>
      <c r="L950" s="4">
        <f t="shared" si="29"/>
        <v>0</v>
      </c>
    </row>
    <row r="951" spans="1:12">
      <c r="A951" t="s">
        <v>969</v>
      </c>
      <c r="B951" t="s">
        <v>1</v>
      </c>
      <c r="C951" t="s">
        <v>1718</v>
      </c>
      <c r="D951" t="s">
        <v>1715</v>
      </c>
      <c r="E951" t="s">
        <v>1703</v>
      </c>
      <c r="F951" t="s">
        <v>1751</v>
      </c>
      <c r="H951" t="str">
        <f>INDEX('Vensim Variables'!$B:$B,MATCH(EPS!$B951,'Vensim Variables'!$A:$A,0))</f>
        <v>g pollutant</v>
      </c>
      <c r="I951" t="str">
        <f t="shared" si="28"/>
        <v>F gases</v>
      </c>
      <c r="J951">
        <f>INDEX(NoSettings!$C:$C,MATCH(EPS!$A951,NoSettings!$A:$A,0))</f>
        <v>0</v>
      </c>
      <c r="K951">
        <f>INDEX(GWP!$C$2:$C$13,MATCH(EPS!I951,GWP!$B$2:$B$13,0))</f>
        <v>1</v>
      </c>
      <c r="L951" s="4">
        <f t="shared" si="29"/>
        <v>0</v>
      </c>
    </row>
    <row r="952" spans="1:12">
      <c r="A952" t="s">
        <v>970</v>
      </c>
      <c r="B952" t="s">
        <v>1</v>
      </c>
      <c r="C952" t="s">
        <v>1718</v>
      </c>
      <c r="D952" t="s">
        <v>1715</v>
      </c>
      <c r="E952" t="s">
        <v>1704</v>
      </c>
      <c r="F952" t="s">
        <v>1742</v>
      </c>
      <c r="H952" t="str">
        <f>INDEX('Vensim Variables'!$B:$B,MATCH(EPS!$B952,'Vensim Variables'!$A:$A,0))</f>
        <v>g pollutant</v>
      </c>
      <c r="I952" t="str">
        <f t="shared" si="28"/>
        <v>F gases</v>
      </c>
      <c r="J952">
        <f>INDEX(NoSettings!$C:$C,MATCH(EPS!$A952,NoSettings!$A:$A,0))</f>
        <v>0</v>
      </c>
      <c r="K952">
        <f>INDEX(GWP!$C$2:$C$13,MATCH(EPS!I952,GWP!$B$2:$B$13,0))</f>
        <v>1</v>
      </c>
      <c r="L952" s="4">
        <f t="shared" si="29"/>
        <v>0</v>
      </c>
    </row>
    <row r="953" spans="1:12">
      <c r="A953" t="s">
        <v>971</v>
      </c>
      <c r="B953" t="s">
        <v>1</v>
      </c>
      <c r="C953" t="s">
        <v>1718</v>
      </c>
      <c r="D953" t="s">
        <v>1715</v>
      </c>
      <c r="E953" t="s">
        <v>1704</v>
      </c>
      <c r="F953" t="s">
        <v>1743</v>
      </c>
      <c r="H953" t="str">
        <f>INDEX('Vensim Variables'!$B:$B,MATCH(EPS!$B953,'Vensim Variables'!$A:$A,0))</f>
        <v>g pollutant</v>
      </c>
      <c r="I953" t="str">
        <f t="shared" si="28"/>
        <v>F gases</v>
      </c>
      <c r="J953">
        <f>INDEX(NoSettings!$C:$C,MATCH(EPS!$A953,NoSettings!$A:$A,0))</f>
        <v>0</v>
      </c>
      <c r="K953">
        <f>INDEX(GWP!$C$2:$C$13,MATCH(EPS!I953,GWP!$B$2:$B$13,0))</f>
        <v>1</v>
      </c>
      <c r="L953" s="4">
        <f t="shared" si="29"/>
        <v>0</v>
      </c>
    </row>
    <row r="954" spans="1:12">
      <c r="A954" t="s">
        <v>972</v>
      </c>
      <c r="B954" t="s">
        <v>1</v>
      </c>
      <c r="C954" t="s">
        <v>1718</v>
      </c>
      <c r="D954" t="s">
        <v>1715</v>
      </c>
      <c r="E954" t="s">
        <v>1704</v>
      </c>
      <c r="F954" t="s">
        <v>1744</v>
      </c>
      <c r="H954" t="str">
        <f>INDEX('Vensim Variables'!$B:$B,MATCH(EPS!$B954,'Vensim Variables'!$A:$A,0))</f>
        <v>g pollutant</v>
      </c>
      <c r="I954" t="str">
        <f t="shared" si="28"/>
        <v>F gases</v>
      </c>
      <c r="J954">
        <f>INDEX(NoSettings!$C:$C,MATCH(EPS!$A954,NoSettings!$A:$A,0))</f>
        <v>0</v>
      </c>
      <c r="K954">
        <f>INDEX(GWP!$C$2:$C$13,MATCH(EPS!I954,GWP!$B$2:$B$13,0))</f>
        <v>1</v>
      </c>
      <c r="L954" s="4">
        <f t="shared" si="29"/>
        <v>0</v>
      </c>
    </row>
    <row r="955" spans="1:12">
      <c r="A955" t="s">
        <v>973</v>
      </c>
      <c r="B955" t="s">
        <v>1</v>
      </c>
      <c r="C955" t="s">
        <v>1718</v>
      </c>
      <c r="D955" t="s">
        <v>1715</v>
      </c>
      <c r="E955" t="s">
        <v>1704</v>
      </c>
      <c r="F955" t="s">
        <v>1745</v>
      </c>
      <c r="H955" t="str">
        <f>INDEX('Vensim Variables'!$B:$B,MATCH(EPS!$B955,'Vensim Variables'!$A:$A,0))</f>
        <v>g pollutant</v>
      </c>
      <c r="I955" t="str">
        <f t="shared" si="28"/>
        <v>F gases</v>
      </c>
      <c r="J955">
        <f>INDEX(NoSettings!$C:$C,MATCH(EPS!$A955,NoSettings!$A:$A,0))</f>
        <v>0</v>
      </c>
      <c r="K955">
        <f>INDEX(GWP!$C$2:$C$13,MATCH(EPS!I955,GWP!$B$2:$B$13,0))</f>
        <v>1</v>
      </c>
      <c r="L955" s="4">
        <f t="shared" si="29"/>
        <v>0</v>
      </c>
    </row>
    <row r="956" spans="1:12">
      <c r="A956" t="s">
        <v>974</v>
      </c>
      <c r="B956" t="s">
        <v>1</v>
      </c>
      <c r="C956" t="s">
        <v>1718</v>
      </c>
      <c r="D956" t="s">
        <v>1715</v>
      </c>
      <c r="E956" t="s">
        <v>1704</v>
      </c>
      <c r="F956" t="s">
        <v>1746</v>
      </c>
      <c r="H956" t="str">
        <f>INDEX('Vensim Variables'!$B:$B,MATCH(EPS!$B956,'Vensim Variables'!$A:$A,0))</f>
        <v>g pollutant</v>
      </c>
      <c r="I956" t="str">
        <f t="shared" si="28"/>
        <v>F gases</v>
      </c>
      <c r="J956">
        <f>INDEX(NoSettings!$C:$C,MATCH(EPS!$A956,NoSettings!$A:$A,0))</f>
        <v>0</v>
      </c>
      <c r="K956">
        <f>INDEX(GWP!$C$2:$C$13,MATCH(EPS!I956,GWP!$B$2:$B$13,0))</f>
        <v>1</v>
      </c>
      <c r="L956" s="4">
        <f t="shared" si="29"/>
        <v>0</v>
      </c>
    </row>
    <row r="957" spans="1:12">
      <c r="A957" t="s">
        <v>975</v>
      </c>
      <c r="B957" t="s">
        <v>1</v>
      </c>
      <c r="C957" t="s">
        <v>1718</v>
      </c>
      <c r="D957" t="s">
        <v>1715</v>
      </c>
      <c r="E957" t="s">
        <v>1704</v>
      </c>
      <c r="F957" t="s">
        <v>1747</v>
      </c>
      <c r="H957" t="str">
        <f>INDEX('Vensim Variables'!$B:$B,MATCH(EPS!$B957,'Vensim Variables'!$A:$A,0))</f>
        <v>g pollutant</v>
      </c>
      <c r="I957" t="str">
        <f t="shared" si="28"/>
        <v>F gases</v>
      </c>
      <c r="J957">
        <f>INDEX(NoSettings!$C:$C,MATCH(EPS!$A957,NoSettings!$A:$A,0))</f>
        <v>0</v>
      </c>
      <c r="K957">
        <f>INDEX(GWP!$C$2:$C$13,MATCH(EPS!I957,GWP!$B$2:$B$13,0))</f>
        <v>1</v>
      </c>
      <c r="L957" s="4">
        <f t="shared" si="29"/>
        <v>0</v>
      </c>
    </row>
    <row r="958" spans="1:12">
      <c r="A958" t="s">
        <v>976</v>
      </c>
      <c r="B958" t="s">
        <v>1</v>
      </c>
      <c r="C958" t="s">
        <v>1718</v>
      </c>
      <c r="D958" t="s">
        <v>1715</v>
      </c>
      <c r="E958" t="s">
        <v>1704</v>
      </c>
      <c r="F958" t="s">
        <v>1748</v>
      </c>
      <c r="H958" t="str">
        <f>INDEX('Vensim Variables'!$B:$B,MATCH(EPS!$B958,'Vensim Variables'!$A:$A,0))</f>
        <v>g pollutant</v>
      </c>
      <c r="I958" t="str">
        <f t="shared" si="28"/>
        <v>F gases</v>
      </c>
      <c r="J958">
        <f>INDEX(NoSettings!$C:$C,MATCH(EPS!$A958,NoSettings!$A:$A,0))</f>
        <v>0</v>
      </c>
      <c r="K958">
        <f>INDEX(GWP!$C$2:$C$13,MATCH(EPS!I958,GWP!$B$2:$B$13,0))</f>
        <v>1</v>
      </c>
      <c r="L958" s="4">
        <f t="shared" si="29"/>
        <v>0</v>
      </c>
    </row>
    <row r="959" spans="1:12">
      <c r="A959" t="s">
        <v>977</v>
      </c>
      <c r="B959" t="s">
        <v>1</v>
      </c>
      <c r="C959" t="s">
        <v>1718</v>
      </c>
      <c r="D959" t="s">
        <v>1715</v>
      </c>
      <c r="E959" t="s">
        <v>1704</v>
      </c>
      <c r="F959" t="s">
        <v>1749</v>
      </c>
      <c r="H959" t="str">
        <f>INDEX('Vensim Variables'!$B:$B,MATCH(EPS!$B959,'Vensim Variables'!$A:$A,0))</f>
        <v>g pollutant</v>
      </c>
      <c r="I959" t="str">
        <f t="shared" si="28"/>
        <v>F gases</v>
      </c>
      <c r="J959">
        <f>INDEX(NoSettings!$C:$C,MATCH(EPS!$A959,NoSettings!$A:$A,0))</f>
        <v>0</v>
      </c>
      <c r="K959">
        <f>INDEX(GWP!$C$2:$C$13,MATCH(EPS!I959,GWP!$B$2:$B$13,0))</f>
        <v>1</v>
      </c>
      <c r="L959" s="4">
        <f t="shared" si="29"/>
        <v>0</v>
      </c>
    </row>
    <row r="960" spans="1:12">
      <c r="A960" t="s">
        <v>978</v>
      </c>
      <c r="B960" t="s">
        <v>1</v>
      </c>
      <c r="C960" t="s">
        <v>1718</v>
      </c>
      <c r="D960" t="s">
        <v>1715</v>
      </c>
      <c r="E960" t="s">
        <v>1704</v>
      </c>
      <c r="F960" t="s">
        <v>1750</v>
      </c>
      <c r="H960" t="str">
        <f>INDEX('Vensim Variables'!$B:$B,MATCH(EPS!$B960,'Vensim Variables'!$A:$A,0))</f>
        <v>g pollutant</v>
      </c>
      <c r="I960" t="str">
        <f t="shared" si="28"/>
        <v>F gases</v>
      </c>
      <c r="J960">
        <f>INDEX(NoSettings!$C:$C,MATCH(EPS!$A960,NoSettings!$A:$A,0))</f>
        <v>0</v>
      </c>
      <c r="K960">
        <f>INDEX(GWP!$C$2:$C$13,MATCH(EPS!I960,GWP!$B$2:$B$13,0))</f>
        <v>1</v>
      </c>
      <c r="L960" s="4">
        <f t="shared" si="29"/>
        <v>0</v>
      </c>
    </row>
    <row r="961" spans="1:12">
      <c r="A961" t="s">
        <v>979</v>
      </c>
      <c r="B961" t="s">
        <v>1</v>
      </c>
      <c r="C961" t="s">
        <v>1718</v>
      </c>
      <c r="D961" t="s">
        <v>1715</v>
      </c>
      <c r="E961" t="s">
        <v>1704</v>
      </c>
      <c r="F961" t="s">
        <v>1751</v>
      </c>
      <c r="H961" t="str">
        <f>INDEX('Vensim Variables'!$B:$B,MATCH(EPS!$B961,'Vensim Variables'!$A:$A,0))</f>
        <v>g pollutant</v>
      </c>
      <c r="I961" t="str">
        <f t="shared" si="28"/>
        <v>F gases</v>
      </c>
      <c r="J961">
        <f>INDEX(NoSettings!$C:$C,MATCH(EPS!$A961,NoSettings!$A:$A,0))</f>
        <v>0</v>
      </c>
      <c r="K961">
        <f>INDEX(GWP!$C$2:$C$13,MATCH(EPS!I961,GWP!$B$2:$B$13,0))</f>
        <v>1</v>
      </c>
      <c r="L961" s="4">
        <f t="shared" si="29"/>
        <v>0</v>
      </c>
    </row>
    <row r="962" spans="1:12">
      <c r="A962" t="s">
        <v>980</v>
      </c>
      <c r="B962" t="s">
        <v>1</v>
      </c>
      <c r="C962" t="s">
        <v>1719</v>
      </c>
      <c r="D962" t="s">
        <v>1702</v>
      </c>
      <c r="E962" t="s">
        <v>1703</v>
      </c>
      <c r="F962" t="s">
        <v>1742</v>
      </c>
      <c r="H962" t="str">
        <f>INDEX('Vensim Variables'!$B:$B,MATCH(EPS!$B962,'Vensim Variables'!$A:$A,0))</f>
        <v>g pollutant</v>
      </c>
      <c r="I962" t="str">
        <f t="shared" si="28"/>
        <v>CO2</v>
      </c>
      <c r="J962">
        <f>INDEX(NoSettings!$C:$C,MATCH(EPS!$A962,NoSettings!$A:$A,0))</f>
        <v>0</v>
      </c>
      <c r="K962">
        <f>INDEX(GWP!$C$2:$C$13,MATCH(EPS!I962,GWP!$B$2:$B$13,0))</f>
        <v>1</v>
      </c>
      <c r="L962" s="4">
        <f t="shared" si="29"/>
        <v>0</v>
      </c>
    </row>
    <row r="963" spans="1:12">
      <c r="A963" t="s">
        <v>981</v>
      </c>
      <c r="B963" t="s">
        <v>1</v>
      </c>
      <c r="C963" t="s">
        <v>1719</v>
      </c>
      <c r="D963" t="s">
        <v>1702</v>
      </c>
      <c r="E963" t="s">
        <v>1703</v>
      </c>
      <c r="F963" t="s">
        <v>1743</v>
      </c>
      <c r="H963" t="str">
        <f>INDEX('Vensim Variables'!$B:$B,MATCH(EPS!$B963,'Vensim Variables'!$A:$A,0))</f>
        <v>g pollutant</v>
      </c>
      <c r="I963" t="str">
        <f t="shared" ref="I963:I1026" si="30">IF(OR(C963="CO2",C963="CH4",C963="N2O",C963="F gases",C963="VOC",C963="CO",C963="NOx",C963="PM10",C963="PM25",C963="SOx",C963="BC",C963="OC"),C963,IF(OR(D963="CO2",D963="CH4",D963="N2O",D963="F gases",D963="VOC",D963="CO",D963="NOx",D963="PM10",D963="PM25",D963="SOx",D963="BC",D963="OC"),D963,IF(OR(E963="CO2",E963="CH4",E963="N2O",E963="F gases",E963="VOC",E963="CO",E963="NOx",E963="PM10",E963="PM25",E963="SOx",E963="BC",E963="OC"),E963,"NA")))</f>
        <v>CO2</v>
      </c>
      <c r="J963">
        <f>INDEX(NoSettings!$C:$C,MATCH(EPS!$A963,NoSettings!$A:$A,0))</f>
        <v>0</v>
      </c>
      <c r="K963">
        <f>INDEX(GWP!$C$2:$C$13,MATCH(EPS!I963,GWP!$B$2:$B$13,0))</f>
        <v>1</v>
      </c>
      <c r="L963" s="4">
        <f t="shared" ref="L963:L1026" si="31">IF(H963="g pollutant",K963*J963/10^12,IF(H963="MMTCO2e",J963,IF(H963="MWh",J963,0)))</f>
        <v>0</v>
      </c>
    </row>
    <row r="964" spans="1:12">
      <c r="A964" t="s">
        <v>982</v>
      </c>
      <c r="B964" t="s">
        <v>1</v>
      </c>
      <c r="C964" t="s">
        <v>1719</v>
      </c>
      <c r="D964" t="s">
        <v>1702</v>
      </c>
      <c r="E964" t="s">
        <v>1703</v>
      </c>
      <c r="F964" t="s">
        <v>1744</v>
      </c>
      <c r="H964" t="str">
        <f>INDEX('Vensim Variables'!$B:$B,MATCH(EPS!$B964,'Vensim Variables'!$A:$A,0))</f>
        <v>g pollutant</v>
      </c>
      <c r="I964" t="str">
        <f t="shared" si="30"/>
        <v>CO2</v>
      </c>
      <c r="J964">
        <f>INDEX(NoSettings!$C:$C,MATCH(EPS!$A964,NoSettings!$A:$A,0))</f>
        <v>11438800000000</v>
      </c>
      <c r="K964">
        <f>INDEX(GWP!$C$2:$C$13,MATCH(EPS!I964,GWP!$B$2:$B$13,0))</f>
        <v>1</v>
      </c>
      <c r="L964" s="4">
        <f t="shared" si="31"/>
        <v>11.438800000000001</v>
      </c>
    </row>
    <row r="965" spans="1:12">
      <c r="A965" t="s">
        <v>983</v>
      </c>
      <c r="B965" t="s">
        <v>1</v>
      </c>
      <c r="C965" t="s">
        <v>1719</v>
      </c>
      <c r="D965" t="s">
        <v>1702</v>
      </c>
      <c r="E965" t="s">
        <v>1703</v>
      </c>
      <c r="F965" t="s">
        <v>1745</v>
      </c>
      <c r="H965" t="str">
        <f>INDEX('Vensim Variables'!$B:$B,MATCH(EPS!$B965,'Vensim Variables'!$A:$A,0))</f>
        <v>g pollutant</v>
      </c>
      <c r="I965" t="str">
        <f t="shared" si="30"/>
        <v>CO2</v>
      </c>
      <c r="J965">
        <f>INDEX(NoSettings!$C:$C,MATCH(EPS!$A965,NoSettings!$A:$A,0))</f>
        <v>3385170000000</v>
      </c>
      <c r="K965">
        <f>INDEX(GWP!$C$2:$C$13,MATCH(EPS!I965,GWP!$B$2:$B$13,0))</f>
        <v>1</v>
      </c>
      <c r="L965" s="4">
        <f t="shared" si="31"/>
        <v>3.38517</v>
      </c>
    </row>
    <row r="966" spans="1:12">
      <c r="A966" t="s">
        <v>984</v>
      </c>
      <c r="B966" t="s">
        <v>1</v>
      </c>
      <c r="C966" t="s">
        <v>1719</v>
      </c>
      <c r="D966" t="s">
        <v>1702</v>
      </c>
      <c r="E966" t="s">
        <v>1703</v>
      </c>
      <c r="F966" t="s">
        <v>1746</v>
      </c>
      <c r="H966" t="str">
        <f>INDEX('Vensim Variables'!$B:$B,MATCH(EPS!$B966,'Vensim Variables'!$A:$A,0))</f>
        <v>g pollutant</v>
      </c>
      <c r="I966" t="str">
        <f t="shared" si="30"/>
        <v>CO2</v>
      </c>
      <c r="J966">
        <f>INDEX(NoSettings!$C:$C,MATCH(EPS!$A966,NoSettings!$A:$A,0))</f>
        <v>0</v>
      </c>
      <c r="K966">
        <f>INDEX(GWP!$C$2:$C$13,MATCH(EPS!I966,GWP!$B$2:$B$13,0))</f>
        <v>1</v>
      </c>
      <c r="L966" s="4">
        <f t="shared" si="31"/>
        <v>0</v>
      </c>
    </row>
    <row r="967" spans="1:12">
      <c r="A967" t="s">
        <v>985</v>
      </c>
      <c r="B967" t="s">
        <v>1</v>
      </c>
      <c r="C967" t="s">
        <v>1719</v>
      </c>
      <c r="D967" t="s">
        <v>1702</v>
      </c>
      <c r="E967" t="s">
        <v>1703</v>
      </c>
      <c r="F967" t="s">
        <v>1747</v>
      </c>
      <c r="H967" t="str">
        <f>INDEX('Vensim Variables'!$B:$B,MATCH(EPS!$B967,'Vensim Variables'!$A:$A,0))</f>
        <v>g pollutant</v>
      </c>
      <c r="I967" t="str">
        <f t="shared" si="30"/>
        <v>CO2</v>
      </c>
      <c r="J967">
        <f>INDEX(NoSettings!$C:$C,MATCH(EPS!$A967,NoSettings!$A:$A,0))</f>
        <v>0</v>
      </c>
      <c r="K967">
        <f>INDEX(GWP!$C$2:$C$13,MATCH(EPS!I967,GWP!$B$2:$B$13,0))</f>
        <v>1</v>
      </c>
      <c r="L967" s="4">
        <f t="shared" si="31"/>
        <v>0</v>
      </c>
    </row>
    <row r="968" spans="1:12">
      <c r="A968" t="s">
        <v>986</v>
      </c>
      <c r="B968" t="s">
        <v>1</v>
      </c>
      <c r="C968" t="s">
        <v>1719</v>
      </c>
      <c r="D968" t="s">
        <v>1702</v>
      </c>
      <c r="E968" t="s">
        <v>1703</v>
      </c>
      <c r="F968" t="s">
        <v>1748</v>
      </c>
      <c r="H968" t="str">
        <f>INDEX('Vensim Variables'!$B:$B,MATCH(EPS!$B968,'Vensim Variables'!$A:$A,0))</f>
        <v>g pollutant</v>
      </c>
      <c r="I968" t="str">
        <f t="shared" si="30"/>
        <v>CO2</v>
      </c>
      <c r="J968">
        <f>INDEX(NoSettings!$C:$C,MATCH(EPS!$A968,NoSettings!$A:$A,0))</f>
        <v>0</v>
      </c>
      <c r="K968">
        <f>INDEX(GWP!$C$2:$C$13,MATCH(EPS!I968,GWP!$B$2:$B$13,0))</f>
        <v>1</v>
      </c>
      <c r="L968" s="4">
        <f t="shared" si="31"/>
        <v>0</v>
      </c>
    </row>
    <row r="969" spans="1:12">
      <c r="A969" t="s">
        <v>987</v>
      </c>
      <c r="B969" t="s">
        <v>1</v>
      </c>
      <c r="C969" t="s">
        <v>1719</v>
      </c>
      <c r="D969" t="s">
        <v>1702</v>
      </c>
      <c r="E969" t="s">
        <v>1703</v>
      </c>
      <c r="F969" t="s">
        <v>1749</v>
      </c>
      <c r="H969" t="str">
        <f>INDEX('Vensim Variables'!$B:$B,MATCH(EPS!$B969,'Vensim Variables'!$A:$A,0))</f>
        <v>g pollutant</v>
      </c>
      <c r="I969" t="str">
        <f t="shared" si="30"/>
        <v>CO2</v>
      </c>
      <c r="J969">
        <f>INDEX(NoSettings!$C:$C,MATCH(EPS!$A969,NoSettings!$A:$A,0))</f>
        <v>0</v>
      </c>
      <c r="K969">
        <f>INDEX(GWP!$C$2:$C$13,MATCH(EPS!I969,GWP!$B$2:$B$13,0))</f>
        <v>1</v>
      </c>
      <c r="L969" s="4">
        <f t="shared" si="31"/>
        <v>0</v>
      </c>
    </row>
    <row r="970" spans="1:12">
      <c r="A970" t="s">
        <v>988</v>
      </c>
      <c r="B970" t="s">
        <v>1</v>
      </c>
      <c r="C970" t="s">
        <v>1719</v>
      </c>
      <c r="D970" t="s">
        <v>1702</v>
      </c>
      <c r="E970" t="s">
        <v>1703</v>
      </c>
      <c r="F970" t="s">
        <v>1750</v>
      </c>
      <c r="H970" t="str">
        <f>INDEX('Vensim Variables'!$B:$B,MATCH(EPS!$B970,'Vensim Variables'!$A:$A,0))</f>
        <v>g pollutant</v>
      </c>
      <c r="I970" t="str">
        <f t="shared" si="30"/>
        <v>CO2</v>
      </c>
      <c r="J970">
        <f>INDEX(NoSettings!$C:$C,MATCH(EPS!$A970,NoSettings!$A:$A,0))</f>
        <v>0</v>
      </c>
      <c r="K970">
        <f>INDEX(GWP!$C$2:$C$13,MATCH(EPS!I970,GWP!$B$2:$B$13,0))</f>
        <v>1</v>
      </c>
      <c r="L970" s="4">
        <f t="shared" si="31"/>
        <v>0</v>
      </c>
    </row>
    <row r="971" spans="1:12">
      <c r="A971" t="s">
        <v>989</v>
      </c>
      <c r="B971" t="s">
        <v>1</v>
      </c>
      <c r="C971" t="s">
        <v>1719</v>
      </c>
      <c r="D971" t="s">
        <v>1702</v>
      </c>
      <c r="E971" t="s">
        <v>1703</v>
      </c>
      <c r="F971" t="s">
        <v>1751</v>
      </c>
      <c r="H971" t="str">
        <f>INDEX('Vensim Variables'!$B:$B,MATCH(EPS!$B971,'Vensim Variables'!$A:$A,0))</f>
        <v>g pollutant</v>
      </c>
      <c r="I971" t="str">
        <f t="shared" si="30"/>
        <v>CO2</v>
      </c>
      <c r="J971">
        <f>INDEX(NoSettings!$C:$C,MATCH(EPS!$A971,NoSettings!$A:$A,0))</f>
        <v>0</v>
      </c>
      <c r="K971">
        <f>INDEX(GWP!$C$2:$C$13,MATCH(EPS!I971,GWP!$B$2:$B$13,0))</f>
        <v>1</v>
      </c>
      <c r="L971" s="4">
        <f t="shared" si="31"/>
        <v>0</v>
      </c>
    </row>
    <row r="972" spans="1:12">
      <c r="A972" t="s">
        <v>990</v>
      </c>
      <c r="B972" t="s">
        <v>1</v>
      </c>
      <c r="C972" t="s">
        <v>1719</v>
      </c>
      <c r="D972" t="s">
        <v>1702</v>
      </c>
      <c r="E972" t="s">
        <v>1704</v>
      </c>
      <c r="F972" t="s">
        <v>1742</v>
      </c>
      <c r="H972" t="str">
        <f>INDEX('Vensim Variables'!$B:$B,MATCH(EPS!$B972,'Vensim Variables'!$A:$A,0))</f>
        <v>g pollutant</v>
      </c>
      <c r="I972" t="str">
        <f t="shared" si="30"/>
        <v>CO2</v>
      </c>
      <c r="J972">
        <f>INDEX(NoSettings!$C:$C,MATCH(EPS!$A972,NoSettings!$A:$A,0))</f>
        <v>0</v>
      </c>
      <c r="K972">
        <f>INDEX(GWP!$C$2:$C$13,MATCH(EPS!I972,GWP!$B$2:$B$13,0))</f>
        <v>1</v>
      </c>
      <c r="L972" s="4">
        <f t="shared" si="31"/>
        <v>0</v>
      </c>
    </row>
    <row r="973" spans="1:12">
      <c r="A973" t="s">
        <v>991</v>
      </c>
      <c r="B973" t="s">
        <v>1</v>
      </c>
      <c r="C973" t="s">
        <v>1719</v>
      </c>
      <c r="D973" t="s">
        <v>1702</v>
      </c>
      <c r="E973" t="s">
        <v>1704</v>
      </c>
      <c r="F973" t="s">
        <v>1743</v>
      </c>
      <c r="H973" t="str">
        <f>INDEX('Vensim Variables'!$B:$B,MATCH(EPS!$B973,'Vensim Variables'!$A:$A,0))</f>
        <v>g pollutant</v>
      </c>
      <c r="I973" t="str">
        <f t="shared" si="30"/>
        <v>CO2</v>
      </c>
      <c r="J973">
        <f>INDEX(NoSettings!$C:$C,MATCH(EPS!$A973,NoSettings!$A:$A,0))</f>
        <v>0</v>
      </c>
      <c r="K973">
        <f>INDEX(GWP!$C$2:$C$13,MATCH(EPS!I973,GWP!$B$2:$B$13,0))</f>
        <v>1</v>
      </c>
      <c r="L973" s="4">
        <f t="shared" si="31"/>
        <v>0</v>
      </c>
    </row>
    <row r="974" spans="1:12">
      <c r="A974" t="s">
        <v>992</v>
      </c>
      <c r="B974" t="s">
        <v>1</v>
      </c>
      <c r="C974" t="s">
        <v>1719</v>
      </c>
      <c r="D974" t="s">
        <v>1702</v>
      </c>
      <c r="E974" t="s">
        <v>1704</v>
      </c>
      <c r="F974" t="s">
        <v>1744</v>
      </c>
      <c r="H974" t="str">
        <f>INDEX('Vensim Variables'!$B:$B,MATCH(EPS!$B974,'Vensim Variables'!$A:$A,0))</f>
        <v>g pollutant</v>
      </c>
      <c r="I974" t="str">
        <f t="shared" si="30"/>
        <v>CO2</v>
      </c>
      <c r="J974">
        <f>INDEX(NoSettings!$C:$C,MATCH(EPS!$A974,NoSettings!$A:$A,0))</f>
        <v>0</v>
      </c>
      <c r="K974">
        <f>INDEX(GWP!$C$2:$C$13,MATCH(EPS!I974,GWP!$B$2:$B$13,0))</f>
        <v>1</v>
      </c>
      <c r="L974" s="4">
        <f t="shared" si="31"/>
        <v>0</v>
      </c>
    </row>
    <row r="975" spans="1:12">
      <c r="A975" t="s">
        <v>993</v>
      </c>
      <c r="B975" t="s">
        <v>1</v>
      </c>
      <c r="C975" t="s">
        <v>1719</v>
      </c>
      <c r="D975" t="s">
        <v>1702</v>
      </c>
      <c r="E975" t="s">
        <v>1704</v>
      </c>
      <c r="F975" t="s">
        <v>1745</v>
      </c>
      <c r="H975" t="str">
        <f>INDEX('Vensim Variables'!$B:$B,MATCH(EPS!$B975,'Vensim Variables'!$A:$A,0))</f>
        <v>g pollutant</v>
      </c>
      <c r="I975" t="str">
        <f t="shared" si="30"/>
        <v>CO2</v>
      </c>
      <c r="J975">
        <f>INDEX(NoSettings!$C:$C,MATCH(EPS!$A975,NoSettings!$A:$A,0))</f>
        <v>9387930000000</v>
      </c>
      <c r="K975">
        <f>INDEX(GWP!$C$2:$C$13,MATCH(EPS!I975,GWP!$B$2:$B$13,0))</f>
        <v>1</v>
      </c>
      <c r="L975" s="4">
        <f t="shared" si="31"/>
        <v>9.3879300000000008</v>
      </c>
    </row>
    <row r="976" spans="1:12">
      <c r="A976" t="s">
        <v>994</v>
      </c>
      <c r="B976" t="s">
        <v>1</v>
      </c>
      <c r="C976" t="s">
        <v>1719</v>
      </c>
      <c r="D976" t="s">
        <v>1702</v>
      </c>
      <c r="E976" t="s">
        <v>1704</v>
      </c>
      <c r="F976" t="s">
        <v>1746</v>
      </c>
      <c r="H976" t="str">
        <f>INDEX('Vensim Variables'!$B:$B,MATCH(EPS!$B976,'Vensim Variables'!$A:$A,0))</f>
        <v>g pollutant</v>
      </c>
      <c r="I976" t="str">
        <f t="shared" si="30"/>
        <v>CO2</v>
      </c>
      <c r="J976">
        <f>INDEX(NoSettings!$C:$C,MATCH(EPS!$A976,NoSettings!$A:$A,0))</f>
        <v>0</v>
      </c>
      <c r="K976">
        <f>INDEX(GWP!$C$2:$C$13,MATCH(EPS!I976,GWP!$B$2:$B$13,0))</f>
        <v>1</v>
      </c>
      <c r="L976" s="4">
        <f t="shared" si="31"/>
        <v>0</v>
      </c>
    </row>
    <row r="977" spans="1:12">
      <c r="A977" t="s">
        <v>995</v>
      </c>
      <c r="B977" t="s">
        <v>1</v>
      </c>
      <c r="C977" t="s">
        <v>1719</v>
      </c>
      <c r="D977" t="s">
        <v>1702</v>
      </c>
      <c r="E977" t="s">
        <v>1704</v>
      </c>
      <c r="F977" t="s">
        <v>1747</v>
      </c>
      <c r="H977" t="str">
        <f>INDEX('Vensim Variables'!$B:$B,MATCH(EPS!$B977,'Vensim Variables'!$A:$A,0))</f>
        <v>g pollutant</v>
      </c>
      <c r="I977" t="str">
        <f t="shared" si="30"/>
        <v>CO2</v>
      </c>
      <c r="J977">
        <f>INDEX(NoSettings!$C:$C,MATCH(EPS!$A977,NoSettings!$A:$A,0))</f>
        <v>0</v>
      </c>
      <c r="K977">
        <f>INDEX(GWP!$C$2:$C$13,MATCH(EPS!I977,GWP!$B$2:$B$13,0))</f>
        <v>1</v>
      </c>
      <c r="L977" s="4">
        <f t="shared" si="31"/>
        <v>0</v>
      </c>
    </row>
    <row r="978" spans="1:12">
      <c r="A978" t="s">
        <v>996</v>
      </c>
      <c r="B978" t="s">
        <v>1</v>
      </c>
      <c r="C978" t="s">
        <v>1719</v>
      </c>
      <c r="D978" t="s">
        <v>1702</v>
      </c>
      <c r="E978" t="s">
        <v>1704</v>
      </c>
      <c r="F978" t="s">
        <v>1748</v>
      </c>
      <c r="H978" t="str">
        <f>INDEX('Vensim Variables'!$B:$B,MATCH(EPS!$B978,'Vensim Variables'!$A:$A,0))</f>
        <v>g pollutant</v>
      </c>
      <c r="I978" t="str">
        <f t="shared" si="30"/>
        <v>CO2</v>
      </c>
      <c r="J978">
        <f>INDEX(NoSettings!$C:$C,MATCH(EPS!$A978,NoSettings!$A:$A,0))</f>
        <v>0</v>
      </c>
      <c r="K978">
        <f>INDEX(GWP!$C$2:$C$13,MATCH(EPS!I978,GWP!$B$2:$B$13,0))</f>
        <v>1</v>
      </c>
      <c r="L978" s="4">
        <f t="shared" si="31"/>
        <v>0</v>
      </c>
    </row>
    <row r="979" spans="1:12">
      <c r="A979" t="s">
        <v>997</v>
      </c>
      <c r="B979" t="s">
        <v>1</v>
      </c>
      <c r="C979" t="s">
        <v>1719</v>
      </c>
      <c r="D979" t="s">
        <v>1702</v>
      </c>
      <c r="E979" t="s">
        <v>1704</v>
      </c>
      <c r="F979" t="s">
        <v>1749</v>
      </c>
      <c r="H979" t="str">
        <f>INDEX('Vensim Variables'!$B:$B,MATCH(EPS!$B979,'Vensim Variables'!$A:$A,0))</f>
        <v>g pollutant</v>
      </c>
      <c r="I979" t="str">
        <f t="shared" si="30"/>
        <v>CO2</v>
      </c>
      <c r="J979">
        <f>INDEX(NoSettings!$C:$C,MATCH(EPS!$A979,NoSettings!$A:$A,0))</f>
        <v>28163800000000</v>
      </c>
      <c r="K979">
        <f>INDEX(GWP!$C$2:$C$13,MATCH(EPS!I979,GWP!$B$2:$B$13,0))</f>
        <v>1</v>
      </c>
      <c r="L979" s="4">
        <f t="shared" si="31"/>
        <v>28.163799999999998</v>
      </c>
    </row>
    <row r="980" spans="1:12">
      <c r="A980" t="s">
        <v>998</v>
      </c>
      <c r="B980" t="s">
        <v>1</v>
      </c>
      <c r="C980" t="s">
        <v>1719</v>
      </c>
      <c r="D980" t="s">
        <v>1702</v>
      </c>
      <c r="E980" t="s">
        <v>1704</v>
      </c>
      <c r="F980" t="s">
        <v>1750</v>
      </c>
      <c r="H980" t="str">
        <f>INDEX('Vensim Variables'!$B:$B,MATCH(EPS!$B980,'Vensim Variables'!$A:$A,0))</f>
        <v>g pollutant</v>
      </c>
      <c r="I980" t="str">
        <f t="shared" si="30"/>
        <v>CO2</v>
      </c>
      <c r="J980">
        <f>INDEX(NoSettings!$C:$C,MATCH(EPS!$A980,NoSettings!$A:$A,0))</f>
        <v>0</v>
      </c>
      <c r="K980">
        <f>INDEX(GWP!$C$2:$C$13,MATCH(EPS!I980,GWP!$B$2:$B$13,0))</f>
        <v>1</v>
      </c>
      <c r="L980" s="4">
        <f t="shared" si="31"/>
        <v>0</v>
      </c>
    </row>
    <row r="981" spans="1:12">
      <c r="A981" t="s">
        <v>999</v>
      </c>
      <c r="B981" t="s">
        <v>1</v>
      </c>
      <c r="C981" t="s">
        <v>1719</v>
      </c>
      <c r="D981" t="s">
        <v>1702</v>
      </c>
      <c r="E981" t="s">
        <v>1704</v>
      </c>
      <c r="F981" t="s">
        <v>1751</v>
      </c>
      <c r="H981" t="str">
        <f>INDEX('Vensim Variables'!$B:$B,MATCH(EPS!$B981,'Vensim Variables'!$A:$A,0))</f>
        <v>g pollutant</v>
      </c>
      <c r="I981" t="str">
        <f t="shared" si="30"/>
        <v>CO2</v>
      </c>
      <c r="J981">
        <f>INDEX(NoSettings!$C:$C,MATCH(EPS!$A981,NoSettings!$A:$A,0))</f>
        <v>0</v>
      </c>
      <c r="K981">
        <f>INDEX(GWP!$C$2:$C$13,MATCH(EPS!I981,GWP!$B$2:$B$13,0))</f>
        <v>1</v>
      </c>
      <c r="L981" s="4">
        <f t="shared" si="31"/>
        <v>0</v>
      </c>
    </row>
    <row r="982" spans="1:12">
      <c r="A982" t="s">
        <v>1000</v>
      </c>
      <c r="B982" t="s">
        <v>1</v>
      </c>
      <c r="C982" t="s">
        <v>1719</v>
      </c>
      <c r="D982" t="s">
        <v>1705</v>
      </c>
      <c r="E982" t="s">
        <v>1703</v>
      </c>
      <c r="F982" t="s">
        <v>1742</v>
      </c>
      <c r="H982" t="str">
        <f>INDEX('Vensim Variables'!$B:$B,MATCH(EPS!$B982,'Vensim Variables'!$A:$A,0))</f>
        <v>g pollutant</v>
      </c>
      <c r="I982" t="str">
        <f t="shared" si="30"/>
        <v>VOC</v>
      </c>
      <c r="J982">
        <f>INDEX(NoSettings!$C:$C,MATCH(EPS!$A982,NoSettings!$A:$A,0))</f>
        <v>0</v>
      </c>
      <c r="K982">
        <f>INDEX(GWP!$C$2:$C$13,MATCH(EPS!I982,GWP!$B$2:$B$13,0))</f>
        <v>0</v>
      </c>
      <c r="L982" s="4">
        <f t="shared" si="31"/>
        <v>0</v>
      </c>
    </row>
    <row r="983" spans="1:12">
      <c r="A983" t="s">
        <v>1001</v>
      </c>
      <c r="B983" t="s">
        <v>1</v>
      </c>
      <c r="C983" t="s">
        <v>1719</v>
      </c>
      <c r="D983" t="s">
        <v>1705</v>
      </c>
      <c r="E983" t="s">
        <v>1703</v>
      </c>
      <c r="F983" t="s">
        <v>1743</v>
      </c>
      <c r="H983" t="str">
        <f>INDEX('Vensim Variables'!$B:$B,MATCH(EPS!$B983,'Vensim Variables'!$A:$A,0))</f>
        <v>g pollutant</v>
      </c>
      <c r="I983" t="str">
        <f t="shared" si="30"/>
        <v>VOC</v>
      </c>
      <c r="J983">
        <f>INDEX(NoSettings!$C:$C,MATCH(EPS!$A983,NoSettings!$A:$A,0))</f>
        <v>0</v>
      </c>
      <c r="K983">
        <f>INDEX(GWP!$C$2:$C$13,MATCH(EPS!I983,GWP!$B$2:$B$13,0))</f>
        <v>0</v>
      </c>
      <c r="L983" s="4">
        <f t="shared" si="31"/>
        <v>0</v>
      </c>
    </row>
    <row r="984" spans="1:12">
      <c r="A984" t="s">
        <v>1002</v>
      </c>
      <c r="B984" t="s">
        <v>1</v>
      </c>
      <c r="C984" t="s">
        <v>1719</v>
      </c>
      <c r="D984" t="s">
        <v>1705</v>
      </c>
      <c r="E984" t="s">
        <v>1703</v>
      </c>
      <c r="F984" t="s">
        <v>1744</v>
      </c>
      <c r="H984" t="str">
        <f>INDEX('Vensim Variables'!$B:$B,MATCH(EPS!$B984,'Vensim Variables'!$A:$A,0))</f>
        <v>g pollutant</v>
      </c>
      <c r="I984" t="str">
        <f t="shared" si="30"/>
        <v>VOC</v>
      </c>
      <c r="J984">
        <f>INDEX(NoSettings!$C:$C,MATCH(EPS!$A984,NoSettings!$A:$A,0))</f>
        <v>8379910000</v>
      </c>
      <c r="K984">
        <f>INDEX(GWP!$C$2:$C$13,MATCH(EPS!I984,GWP!$B$2:$B$13,0))</f>
        <v>0</v>
      </c>
      <c r="L984" s="4">
        <f t="shared" si="31"/>
        <v>0</v>
      </c>
    </row>
    <row r="985" spans="1:12">
      <c r="A985" t="s">
        <v>1003</v>
      </c>
      <c r="B985" t="s">
        <v>1</v>
      </c>
      <c r="C985" t="s">
        <v>1719</v>
      </c>
      <c r="D985" t="s">
        <v>1705</v>
      </c>
      <c r="E985" t="s">
        <v>1703</v>
      </c>
      <c r="F985" t="s">
        <v>1745</v>
      </c>
      <c r="H985" t="str">
        <f>INDEX('Vensim Variables'!$B:$B,MATCH(EPS!$B985,'Vensim Variables'!$A:$A,0))</f>
        <v>g pollutant</v>
      </c>
      <c r="I985" t="str">
        <f t="shared" si="30"/>
        <v>VOC</v>
      </c>
      <c r="J985">
        <f>INDEX(NoSettings!$C:$C,MATCH(EPS!$A985,NoSettings!$A:$A,0))</f>
        <v>413477000</v>
      </c>
      <c r="K985">
        <f>INDEX(GWP!$C$2:$C$13,MATCH(EPS!I985,GWP!$B$2:$B$13,0))</f>
        <v>0</v>
      </c>
      <c r="L985" s="4">
        <f t="shared" si="31"/>
        <v>0</v>
      </c>
    </row>
    <row r="986" spans="1:12">
      <c r="A986" t="s">
        <v>1004</v>
      </c>
      <c r="B986" t="s">
        <v>1</v>
      </c>
      <c r="C986" t="s">
        <v>1719</v>
      </c>
      <c r="D986" t="s">
        <v>1705</v>
      </c>
      <c r="E986" t="s">
        <v>1703</v>
      </c>
      <c r="F986" t="s">
        <v>1746</v>
      </c>
      <c r="H986" t="str">
        <f>INDEX('Vensim Variables'!$B:$B,MATCH(EPS!$B986,'Vensim Variables'!$A:$A,0))</f>
        <v>g pollutant</v>
      </c>
      <c r="I986" t="str">
        <f t="shared" si="30"/>
        <v>VOC</v>
      </c>
      <c r="J986">
        <f>INDEX(NoSettings!$C:$C,MATCH(EPS!$A986,NoSettings!$A:$A,0))</f>
        <v>0</v>
      </c>
      <c r="K986">
        <f>INDEX(GWP!$C$2:$C$13,MATCH(EPS!I986,GWP!$B$2:$B$13,0))</f>
        <v>0</v>
      </c>
      <c r="L986" s="4">
        <f t="shared" si="31"/>
        <v>0</v>
      </c>
    </row>
    <row r="987" spans="1:12">
      <c r="A987" t="s">
        <v>1005</v>
      </c>
      <c r="B987" t="s">
        <v>1</v>
      </c>
      <c r="C987" t="s">
        <v>1719</v>
      </c>
      <c r="D987" t="s">
        <v>1705</v>
      </c>
      <c r="E987" t="s">
        <v>1703</v>
      </c>
      <c r="F987" t="s">
        <v>1747</v>
      </c>
      <c r="H987" t="str">
        <f>INDEX('Vensim Variables'!$B:$B,MATCH(EPS!$B987,'Vensim Variables'!$A:$A,0))</f>
        <v>g pollutant</v>
      </c>
      <c r="I987" t="str">
        <f t="shared" si="30"/>
        <v>VOC</v>
      </c>
      <c r="J987">
        <f>INDEX(NoSettings!$C:$C,MATCH(EPS!$A987,NoSettings!$A:$A,0))</f>
        <v>0</v>
      </c>
      <c r="K987">
        <f>INDEX(GWP!$C$2:$C$13,MATCH(EPS!I987,GWP!$B$2:$B$13,0))</f>
        <v>0</v>
      </c>
      <c r="L987" s="4">
        <f t="shared" si="31"/>
        <v>0</v>
      </c>
    </row>
    <row r="988" spans="1:12">
      <c r="A988" t="s">
        <v>1006</v>
      </c>
      <c r="B988" t="s">
        <v>1</v>
      </c>
      <c r="C988" t="s">
        <v>1719</v>
      </c>
      <c r="D988" t="s">
        <v>1705</v>
      </c>
      <c r="E988" t="s">
        <v>1703</v>
      </c>
      <c r="F988" t="s">
        <v>1748</v>
      </c>
      <c r="H988" t="str">
        <f>INDEX('Vensim Variables'!$B:$B,MATCH(EPS!$B988,'Vensim Variables'!$A:$A,0))</f>
        <v>g pollutant</v>
      </c>
      <c r="I988" t="str">
        <f t="shared" si="30"/>
        <v>VOC</v>
      </c>
      <c r="J988">
        <f>INDEX(NoSettings!$C:$C,MATCH(EPS!$A988,NoSettings!$A:$A,0))</f>
        <v>0</v>
      </c>
      <c r="K988">
        <f>INDEX(GWP!$C$2:$C$13,MATCH(EPS!I988,GWP!$B$2:$B$13,0))</f>
        <v>0</v>
      </c>
      <c r="L988" s="4">
        <f t="shared" si="31"/>
        <v>0</v>
      </c>
    </row>
    <row r="989" spans="1:12">
      <c r="A989" t="s">
        <v>1007</v>
      </c>
      <c r="B989" t="s">
        <v>1</v>
      </c>
      <c r="C989" t="s">
        <v>1719</v>
      </c>
      <c r="D989" t="s">
        <v>1705</v>
      </c>
      <c r="E989" t="s">
        <v>1703</v>
      </c>
      <c r="F989" t="s">
        <v>1749</v>
      </c>
      <c r="H989" t="str">
        <f>INDEX('Vensim Variables'!$B:$B,MATCH(EPS!$B989,'Vensim Variables'!$A:$A,0))</f>
        <v>g pollutant</v>
      </c>
      <c r="I989" t="str">
        <f t="shared" si="30"/>
        <v>VOC</v>
      </c>
      <c r="J989">
        <f>INDEX(NoSettings!$C:$C,MATCH(EPS!$A989,NoSettings!$A:$A,0))</f>
        <v>0</v>
      </c>
      <c r="K989">
        <f>INDEX(GWP!$C$2:$C$13,MATCH(EPS!I989,GWP!$B$2:$B$13,0))</f>
        <v>0</v>
      </c>
      <c r="L989" s="4">
        <f t="shared" si="31"/>
        <v>0</v>
      </c>
    </row>
    <row r="990" spans="1:12">
      <c r="A990" t="s">
        <v>1008</v>
      </c>
      <c r="B990" t="s">
        <v>1</v>
      </c>
      <c r="C990" t="s">
        <v>1719</v>
      </c>
      <c r="D990" t="s">
        <v>1705</v>
      </c>
      <c r="E990" t="s">
        <v>1703</v>
      </c>
      <c r="F990" t="s">
        <v>1750</v>
      </c>
      <c r="H990" t="str">
        <f>INDEX('Vensim Variables'!$B:$B,MATCH(EPS!$B990,'Vensim Variables'!$A:$A,0))</f>
        <v>g pollutant</v>
      </c>
      <c r="I990" t="str">
        <f t="shared" si="30"/>
        <v>VOC</v>
      </c>
      <c r="J990">
        <f>INDEX(NoSettings!$C:$C,MATCH(EPS!$A990,NoSettings!$A:$A,0))</f>
        <v>0</v>
      </c>
      <c r="K990">
        <f>INDEX(GWP!$C$2:$C$13,MATCH(EPS!I990,GWP!$B$2:$B$13,0))</f>
        <v>0</v>
      </c>
      <c r="L990" s="4">
        <f t="shared" si="31"/>
        <v>0</v>
      </c>
    </row>
    <row r="991" spans="1:12">
      <c r="A991" t="s">
        <v>1009</v>
      </c>
      <c r="B991" t="s">
        <v>1</v>
      </c>
      <c r="C991" t="s">
        <v>1719</v>
      </c>
      <c r="D991" t="s">
        <v>1705</v>
      </c>
      <c r="E991" t="s">
        <v>1703</v>
      </c>
      <c r="F991" t="s">
        <v>1751</v>
      </c>
      <c r="H991" t="str">
        <f>INDEX('Vensim Variables'!$B:$B,MATCH(EPS!$B991,'Vensim Variables'!$A:$A,0))</f>
        <v>g pollutant</v>
      </c>
      <c r="I991" t="str">
        <f t="shared" si="30"/>
        <v>VOC</v>
      </c>
      <c r="J991">
        <f>INDEX(NoSettings!$C:$C,MATCH(EPS!$A991,NoSettings!$A:$A,0))</f>
        <v>0</v>
      </c>
      <c r="K991">
        <f>INDEX(GWP!$C$2:$C$13,MATCH(EPS!I991,GWP!$B$2:$B$13,0))</f>
        <v>0</v>
      </c>
      <c r="L991" s="4">
        <f t="shared" si="31"/>
        <v>0</v>
      </c>
    </row>
    <row r="992" spans="1:12">
      <c r="A992" t="s">
        <v>1010</v>
      </c>
      <c r="B992" t="s">
        <v>1</v>
      </c>
      <c r="C992" t="s">
        <v>1719</v>
      </c>
      <c r="D992" t="s">
        <v>1705</v>
      </c>
      <c r="E992" t="s">
        <v>1704</v>
      </c>
      <c r="F992" t="s">
        <v>1742</v>
      </c>
      <c r="H992" t="str">
        <f>INDEX('Vensim Variables'!$B:$B,MATCH(EPS!$B992,'Vensim Variables'!$A:$A,0))</f>
        <v>g pollutant</v>
      </c>
      <c r="I992" t="str">
        <f t="shared" si="30"/>
        <v>VOC</v>
      </c>
      <c r="J992">
        <f>INDEX(NoSettings!$C:$C,MATCH(EPS!$A992,NoSettings!$A:$A,0))</f>
        <v>0</v>
      </c>
      <c r="K992">
        <f>INDEX(GWP!$C$2:$C$13,MATCH(EPS!I992,GWP!$B$2:$B$13,0))</f>
        <v>0</v>
      </c>
      <c r="L992" s="4">
        <f t="shared" si="31"/>
        <v>0</v>
      </c>
    </row>
    <row r="993" spans="1:12">
      <c r="A993" t="s">
        <v>1011</v>
      </c>
      <c r="B993" t="s">
        <v>1</v>
      </c>
      <c r="C993" t="s">
        <v>1719</v>
      </c>
      <c r="D993" t="s">
        <v>1705</v>
      </c>
      <c r="E993" t="s">
        <v>1704</v>
      </c>
      <c r="F993" t="s">
        <v>1743</v>
      </c>
      <c r="H993" t="str">
        <f>INDEX('Vensim Variables'!$B:$B,MATCH(EPS!$B993,'Vensim Variables'!$A:$A,0))</f>
        <v>g pollutant</v>
      </c>
      <c r="I993" t="str">
        <f t="shared" si="30"/>
        <v>VOC</v>
      </c>
      <c r="J993">
        <f>INDEX(NoSettings!$C:$C,MATCH(EPS!$A993,NoSettings!$A:$A,0))</f>
        <v>0</v>
      </c>
      <c r="K993">
        <f>INDEX(GWP!$C$2:$C$13,MATCH(EPS!I993,GWP!$B$2:$B$13,0))</f>
        <v>0</v>
      </c>
      <c r="L993" s="4">
        <f t="shared" si="31"/>
        <v>0</v>
      </c>
    </row>
    <row r="994" spans="1:12">
      <c r="A994" t="s">
        <v>1012</v>
      </c>
      <c r="B994" t="s">
        <v>1</v>
      </c>
      <c r="C994" t="s">
        <v>1719</v>
      </c>
      <c r="D994" t="s">
        <v>1705</v>
      </c>
      <c r="E994" t="s">
        <v>1704</v>
      </c>
      <c r="F994" t="s">
        <v>1744</v>
      </c>
      <c r="H994" t="str">
        <f>INDEX('Vensim Variables'!$B:$B,MATCH(EPS!$B994,'Vensim Variables'!$A:$A,0))</f>
        <v>g pollutant</v>
      </c>
      <c r="I994" t="str">
        <f t="shared" si="30"/>
        <v>VOC</v>
      </c>
      <c r="J994">
        <f>INDEX(NoSettings!$C:$C,MATCH(EPS!$A994,NoSettings!$A:$A,0))</f>
        <v>0</v>
      </c>
      <c r="K994">
        <f>INDEX(GWP!$C$2:$C$13,MATCH(EPS!I994,GWP!$B$2:$B$13,0))</f>
        <v>0</v>
      </c>
      <c r="L994" s="4">
        <f t="shared" si="31"/>
        <v>0</v>
      </c>
    </row>
    <row r="995" spans="1:12">
      <c r="A995" t="s">
        <v>1013</v>
      </c>
      <c r="B995" t="s">
        <v>1</v>
      </c>
      <c r="C995" t="s">
        <v>1719</v>
      </c>
      <c r="D995" t="s">
        <v>1705</v>
      </c>
      <c r="E995" t="s">
        <v>1704</v>
      </c>
      <c r="F995" t="s">
        <v>1745</v>
      </c>
      <c r="H995" t="str">
        <f>INDEX('Vensim Variables'!$B:$B,MATCH(EPS!$B995,'Vensim Variables'!$A:$A,0))</f>
        <v>g pollutant</v>
      </c>
      <c r="I995" t="str">
        <f t="shared" si="30"/>
        <v>VOC</v>
      </c>
      <c r="J995">
        <f>INDEX(NoSettings!$C:$C,MATCH(EPS!$A995,NoSettings!$A:$A,0))</f>
        <v>1146670000</v>
      </c>
      <c r="K995">
        <f>INDEX(GWP!$C$2:$C$13,MATCH(EPS!I995,GWP!$B$2:$B$13,0))</f>
        <v>0</v>
      </c>
      <c r="L995" s="4">
        <f t="shared" si="31"/>
        <v>0</v>
      </c>
    </row>
    <row r="996" spans="1:12">
      <c r="A996" t="s">
        <v>1014</v>
      </c>
      <c r="B996" t="s">
        <v>1</v>
      </c>
      <c r="C996" t="s">
        <v>1719</v>
      </c>
      <c r="D996" t="s">
        <v>1705</v>
      </c>
      <c r="E996" t="s">
        <v>1704</v>
      </c>
      <c r="F996" t="s">
        <v>1746</v>
      </c>
      <c r="H996" t="str">
        <f>INDEX('Vensim Variables'!$B:$B,MATCH(EPS!$B996,'Vensim Variables'!$A:$A,0))</f>
        <v>g pollutant</v>
      </c>
      <c r="I996" t="str">
        <f t="shared" si="30"/>
        <v>VOC</v>
      </c>
      <c r="J996">
        <f>INDEX(NoSettings!$C:$C,MATCH(EPS!$A996,NoSettings!$A:$A,0))</f>
        <v>0</v>
      </c>
      <c r="K996">
        <f>INDEX(GWP!$C$2:$C$13,MATCH(EPS!I996,GWP!$B$2:$B$13,0))</f>
        <v>0</v>
      </c>
      <c r="L996" s="4">
        <f t="shared" si="31"/>
        <v>0</v>
      </c>
    </row>
    <row r="997" spans="1:12">
      <c r="A997" t="s">
        <v>1015</v>
      </c>
      <c r="B997" t="s">
        <v>1</v>
      </c>
      <c r="C997" t="s">
        <v>1719</v>
      </c>
      <c r="D997" t="s">
        <v>1705</v>
      </c>
      <c r="E997" t="s">
        <v>1704</v>
      </c>
      <c r="F997" t="s">
        <v>1747</v>
      </c>
      <c r="H997" t="str">
        <f>INDEX('Vensim Variables'!$B:$B,MATCH(EPS!$B997,'Vensim Variables'!$A:$A,0))</f>
        <v>g pollutant</v>
      </c>
      <c r="I997" t="str">
        <f t="shared" si="30"/>
        <v>VOC</v>
      </c>
      <c r="J997">
        <f>INDEX(NoSettings!$C:$C,MATCH(EPS!$A997,NoSettings!$A:$A,0))</f>
        <v>0</v>
      </c>
      <c r="K997">
        <f>INDEX(GWP!$C$2:$C$13,MATCH(EPS!I997,GWP!$B$2:$B$13,0))</f>
        <v>0</v>
      </c>
      <c r="L997" s="4">
        <f t="shared" si="31"/>
        <v>0</v>
      </c>
    </row>
    <row r="998" spans="1:12">
      <c r="A998" t="s">
        <v>1016</v>
      </c>
      <c r="B998" t="s">
        <v>1</v>
      </c>
      <c r="C998" t="s">
        <v>1719</v>
      </c>
      <c r="D998" t="s">
        <v>1705</v>
      </c>
      <c r="E998" t="s">
        <v>1704</v>
      </c>
      <c r="F998" t="s">
        <v>1748</v>
      </c>
      <c r="H998" t="str">
        <f>INDEX('Vensim Variables'!$B:$B,MATCH(EPS!$B998,'Vensim Variables'!$A:$A,0))</f>
        <v>g pollutant</v>
      </c>
      <c r="I998" t="str">
        <f t="shared" si="30"/>
        <v>VOC</v>
      </c>
      <c r="J998">
        <f>INDEX(NoSettings!$C:$C,MATCH(EPS!$A998,NoSettings!$A:$A,0))</f>
        <v>0</v>
      </c>
      <c r="K998">
        <f>INDEX(GWP!$C$2:$C$13,MATCH(EPS!I998,GWP!$B$2:$B$13,0))</f>
        <v>0</v>
      </c>
      <c r="L998" s="4">
        <f t="shared" si="31"/>
        <v>0</v>
      </c>
    </row>
    <row r="999" spans="1:12">
      <c r="A999" t="s">
        <v>1017</v>
      </c>
      <c r="B999" t="s">
        <v>1</v>
      </c>
      <c r="C999" t="s">
        <v>1719</v>
      </c>
      <c r="D999" t="s">
        <v>1705</v>
      </c>
      <c r="E999" t="s">
        <v>1704</v>
      </c>
      <c r="F999" t="s">
        <v>1749</v>
      </c>
      <c r="H999" t="str">
        <f>INDEX('Vensim Variables'!$B:$B,MATCH(EPS!$B999,'Vensim Variables'!$A:$A,0))</f>
        <v>g pollutant</v>
      </c>
      <c r="I999" t="str">
        <f t="shared" si="30"/>
        <v>VOC</v>
      </c>
      <c r="J999">
        <f>INDEX(NoSettings!$C:$C,MATCH(EPS!$A999,NoSettings!$A:$A,0))</f>
        <v>3391010000</v>
      </c>
      <c r="K999">
        <f>INDEX(GWP!$C$2:$C$13,MATCH(EPS!I999,GWP!$B$2:$B$13,0))</f>
        <v>0</v>
      </c>
      <c r="L999" s="4">
        <f t="shared" si="31"/>
        <v>0</v>
      </c>
    </row>
    <row r="1000" spans="1:12">
      <c r="A1000" t="s">
        <v>1018</v>
      </c>
      <c r="B1000" t="s">
        <v>1</v>
      </c>
      <c r="C1000" t="s">
        <v>1719</v>
      </c>
      <c r="D1000" t="s">
        <v>1705</v>
      </c>
      <c r="E1000" t="s">
        <v>1704</v>
      </c>
      <c r="F1000" t="s">
        <v>1750</v>
      </c>
      <c r="H1000" t="str">
        <f>INDEX('Vensim Variables'!$B:$B,MATCH(EPS!$B1000,'Vensim Variables'!$A:$A,0))</f>
        <v>g pollutant</v>
      </c>
      <c r="I1000" t="str">
        <f t="shared" si="30"/>
        <v>VOC</v>
      </c>
      <c r="J1000">
        <f>INDEX(NoSettings!$C:$C,MATCH(EPS!$A1000,NoSettings!$A:$A,0))</f>
        <v>0</v>
      </c>
      <c r="K1000">
        <f>INDEX(GWP!$C$2:$C$13,MATCH(EPS!I1000,GWP!$B$2:$B$13,0))</f>
        <v>0</v>
      </c>
      <c r="L1000" s="4">
        <f t="shared" si="31"/>
        <v>0</v>
      </c>
    </row>
    <row r="1001" spans="1:12">
      <c r="A1001" t="s">
        <v>1019</v>
      </c>
      <c r="B1001" t="s">
        <v>1</v>
      </c>
      <c r="C1001" t="s">
        <v>1719</v>
      </c>
      <c r="D1001" t="s">
        <v>1705</v>
      </c>
      <c r="E1001" t="s">
        <v>1704</v>
      </c>
      <c r="F1001" t="s">
        <v>1751</v>
      </c>
      <c r="H1001" t="str">
        <f>INDEX('Vensim Variables'!$B:$B,MATCH(EPS!$B1001,'Vensim Variables'!$A:$A,0))</f>
        <v>g pollutant</v>
      </c>
      <c r="I1001" t="str">
        <f t="shared" si="30"/>
        <v>VOC</v>
      </c>
      <c r="J1001">
        <f>INDEX(NoSettings!$C:$C,MATCH(EPS!$A1001,NoSettings!$A:$A,0))</f>
        <v>0</v>
      </c>
      <c r="K1001">
        <f>INDEX(GWP!$C$2:$C$13,MATCH(EPS!I1001,GWP!$B$2:$B$13,0))</f>
        <v>0</v>
      </c>
      <c r="L1001" s="4">
        <f t="shared" si="31"/>
        <v>0</v>
      </c>
    </row>
    <row r="1002" spans="1:12">
      <c r="A1002" t="s">
        <v>1020</v>
      </c>
      <c r="B1002" t="s">
        <v>1</v>
      </c>
      <c r="C1002" t="s">
        <v>1719</v>
      </c>
      <c r="D1002" t="s">
        <v>1706</v>
      </c>
      <c r="E1002" t="s">
        <v>1703</v>
      </c>
      <c r="F1002" t="s">
        <v>1742</v>
      </c>
      <c r="H1002" t="str">
        <f>INDEX('Vensim Variables'!$B:$B,MATCH(EPS!$B1002,'Vensim Variables'!$A:$A,0))</f>
        <v>g pollutant</v>
      </c>
      <c r="I1002" t="str">
        <f t="shared" si="30"/>
        <v>CO</v>
      </c>
      <c r="J1002">
        <f>INDEX(NoSettings!$C:$C,MATCH(EPS!$A1002,NoSettings!$A:$A,0))</f>
        <v>0</v>
      </c>
      <c r="K1002">
        <f>INDEX(GWP!$C$2:$C$13,MATCH(EPS!I1002,GWP!$B$2:$B$13,0))</f>
        <v>0</v>
      </c>
      <c r="L1002" s="4">
        <f t="shared" si="31"/>
        <v>0</v>
      </c>
    </row>
    <row r="1003" spans="1:12">
      <c r="A1003" t="s">
        <v>1021</v>
      </c>
      <c r="B1003" t="s">
        <v>1</v>
      </c>
      <c r="C1003" t="s">
        <v>1719</v>
      </c>
      <c r="D1003" t="s">
        <v>1706</v>
      </c>
      <c r="E1003" t="s">
        <v>1703</v>
      </c>
      <c r="F1003" t="s">
        <v>1743</v>
      </c>
      <c r="H1003" t="str">
        <f>INDEX('Vensim Variables'!$B:$B,MATCH(EPS!$B1003,'Vensim Variables'!$A:$A,0))</f>
        <v>g pollutant</v>
      </c>
      <c r="I1003" t="str">
        <f t="shared" si="30"/>
        <v>CO</v>
      </c>
      <c r="J1003">
        <f>INDEX(NoSettings!$C:$C,MATCH(EPS!$A1003,NoSettings!$A:$A,0))</f>
        <v>0</v>
      </c>
      <c r="K1003">
        <f>INDEX(GWP!$C$2:$C$13,MATCH(EPS!I1003,GWP!$B$2:$B$13,0))</f>
        <v>0</v>
      </c>
      <c r="L1003" s="4">
        <f t="shared" si="31"/>
        <v>0</v>
      </c>
    </row>
    <row r="1004" spans="1:12">
      <c r="A1004" t="s">
        <v>1022</v>
      </c>
      <c r="B1004" t="s">
        <v>1</v>
      </c>
      <c r="C1004" t="s">
        <v>1719</v>
      </c>
      <c r="D1004" t="s">
        <v>1706</v>
      </c>
      <c r="E1004" t="s">
        <v>1703</v>
      </c>
      <c r="F1004" t="s">
        <v>1744</v>
      </c>
      <c r="H1004" t="str">
        <f>INDEX('Vensim Variables'!$B:$B,MATCH(EPS!$B1004,'Vensim Variables'!$A:$A,0))</f>
        <v>g pollutant</v>
      </c>
      <c r="I1004" t="str">
        <f t="shared" si="30"/>
        <v>CO</v>
      </c>
      <c r="J1004">
        <f>INDEX(NoSettings!$C:$C,MATCH(EPS!$A1004,NoSettings!$A:$A,0))</f>
        <v>94833800000</v>
      </c>
      <c r="K1004">
        <f>INDEX(GWP!$C$2:$C$13,MATCH(EPS!I1004,GWP!$B$2:$B$13,0))</f>
        <v>0</v>
      </c>
      <c r="L1004" s="4">
        <f t="shared" si="31"/>
        <v>0</v>
      </c>
    </row>
    <row r="1005" spans="1:12">
      <c r="A1005" t="s">
        <v>1023</v>
      </c>
      <c r="B1005" t="s">
        <v>1</v>
      </c>
      <c r="C1005" t="s">
        <v>1719</v>
      </c>
      <c r="D1005" t="s">
        <v>1706</v>
      </c>
      <c r="E1005" t="s">
        <v>1703</v>
      </c>
      <c r="F1005" t="s">
        <v>1745</v>
      </c>
      <c r="H1005" t="str">
        <f>INDEX('Vensim Variables'!$B:$B,MATCH(EPS!$B1005,'Vensim Variables'!$A:$A,0))</f>
        <v>g pollutant</v>
      </c>
      <c r="I1005" t="str">
        <f t="shared" si="30"/>
        <v>CO</v>
      </c>
      <c r="J1005">
        <f>INDEX(NoSettings!$C:$C,MATCH(EPS!$A1005,NoSettings!$A:$A,0))</f>
        <v>1368650000</v>
      </c>
      <c r="K1005">
        <f>INDEX(GWP!$C$2:$C$13,MATCH(EPS!I1005,GWP!$B$2:$B$13,0))</f>
        <v>0</v>
      </c>
      <c r="L1005" s="4">
        <f t="shared" si="31"/>
        <v>0</v>
      </c>
    </row>
    <row r="1006" spans="1:12">
      <c r="A1006" t="s">
        <v>1024</v>
      </c>
      <c r="B1006" t="s">
        <v>1</v>
      </c>
      <c r="C1006" t="s">
        <v>1719</v>
      </c>
      <c r="D1006" t="s">
        <v>1706</v>
      </c>
      <c r="E1006" t="s">
        <v>1703</v>
      </c>
      <c r="F1006" t="s">
        <v>1746</v>
      </c>
      <c r="H1006" t="str">
        <f>INDEX('Vensim Variables'!$B:$B,MATCH(EPS!$B1006,'Vensim Variables'!$A:$A,0))</f>
        <v>g pollutant</v>
      </c>
      <c r="I1006" t="str">
        <f t="shared" si="30"/>
        <v>CO</v>
      </c>
      <c r="J1006">
        <f>INDEX(NoSettings!$C:$C,MATCH(EPS!$A1006,NoSettings!$A:$A,0))</f>
        <v>0</v>
      </c>
      <c r="K1006">
        <f>INDEX(GWP!$C$2:$C$13,MATCH(EPS!I1006,GWP!$B$2:$B$13,0))</f>
        <v>0</v>
      </c>
      <c r="L1006" s="4">
        <f t="shared" si="31"/>
        <v>0</v>
      </c>
    </row>
    <row r="1007" spans="1:12">
      <c r="A1007" t="s">
        <v>1025</v>
      </c>
      <c r="B1007" t="s">
        <v>1</v>
      </c>
      <c r="C1007" t="s">
        <v>1719</v>
      </c>
      <c r="D1007" t="s">
        <v>1706</v>
      </c>
      <c r="E1007" t="s">
        <v>1703</v>
      </c>
      <c r="F1007" t="s">
        <v>1747</v>
      </c>
      <c r="H1007" t="str">
        <f>INDEX('Vensim Variables'!$B:$B,MATCH(EPS!$B1007,'Vensim Variables'!$A:$A,0))</f>
        <v>g pollutant</v>
      </c>
      <c r="I1007" t="str">
        <f t="shared" si="30"/>
        <v>CO</v>
      </c>
      <c r="J1007">
        <f>INDEX(NoSettings!$C:$C,MATCH(EPS!$A1007,NoSettings!$A:$A,0))</f>
        <v>0</v>
      </c>
      <c r="K1007">
        <f>INDEX(GWP!$C$2:$C$13,MATCH(EPS!I1007,GWP!$B$2:$B$13,0))</f>
        <v>0</v>
      </c>
      <c r="L1007" s="4">
        <f t="shared" si="31"/>
        <v>0</v>
      </c>
    </row>
    <row r="1008" spans="1:12">
      <c r="A1008" t="s">
        <v>1026</v>
      </c>
      <c r="B1008" t="s">
        <v>1</v>
      </c>
      <c r="C1008" t="s">
        <v>1719</v>
      </c>
      <c r="D1008" t="s">
        <v>1706</v>
      </c>
      <c r="E1008" t="s">
        <v>1703</v>
      </c>
      <c r="F1008" t="s">
        <v>1748</v>
      </c>
      <c r="H1008" t="str">
        <f>INDEX('Vensim Variables'!$B:$B,MATCH(EPS!$B1008,'Vensim Variables'!$A:$A,0))</f>
        <v>g pollutant</v>
      </c>
      <c r="I1008" t="str">
        <f t="shared" si="30"/>
        <v>CO</v>
      </c>
      <c r="J1008">
        <f>INDEX(NoSettings!$C:$C,MATCH(EPS!$A1008,NoSettings!$A:$A,0))</f>
        <v>0</v>
      </c>
      <c r="K1008">
        <f>INDEX(GWP!$C$2:$C$13,MATCH(EPS!I1008,GWP!$B$2:$B$13,0))</f>
        <v>0</v>
      </c>
      <c r="L1008" s="4">
        <f t="shared" si="31"/>
        <v>0</v>
      </c>
    </row>
    <row r="1009" spans="1:12">
      <c r="A1009" t="s">
        <v>1027</v>
      </c>
      <c r="B1009" t="s">
        <v>1</v>
      </c>
      <c r="C1009" t="s">
        <v>1719</v>
      </c>
      <c r="D1009" t="s">
        <v>1706</v>
      </c>
      <c r="E1009" t="s">
        <v>1703</v>
      </c>
      <c r="F1009" t="s">
        <v>1749</v>
      </c>
      <c r="H1009" t="str">
        <f>INDEX('Vensim Variables'!$B:$B,MATCH(EPS!$B1009,'Vensim Variables'!$A:$A,0))</f>
        <v>g pollutant</v>
      </c>
      <c r="I1009" t="str">
        <f t="shared" si="30"/>
        <v>CO</v>
      </c>
      <c r="J1009">
        <f>INDEX(NoSettings!$C:$C,MATCH(EPS!$A1009,NoSettings!$A:$A,0))</f>
        <v>0</v>
      </c>
      <c r="K1009">
        <f>INDEX(GWP!$C$2:$C$13,MATCH(EPS!I1009,GWP!$B$2:$B$13,0))</f>
        <v>0</v>
      </c>
      <c r="L1009" s="4">
        <f t="shared" si="31"/>
        <v>0</v>
      </c>
    </row>
    <row r="1010" spans="1:12">
      <c r="A1010" t="s">
        <v>1028</v>
      </c>
      <c r="B1010" t="s">
        <v>1</v>
      </c>
      <c r="C1010" t="s">
        <v>1719</v>
      </c>
      <c r="D1010" t="s">
        <v>1706</v>
      </c>
      <c r="E1010" t="s">
        <v>1703</v>
      </c>
      <c r="F1010" t="s">
        <v>1750</v>
      </c>
      <c r="H1010" t="str">
        <f>INDEX('Vensim Variables'!$B:$B,MATCH(EPS!$B1010,'Vensim Variables'!$A:$A,0))</f>
        <v>g pollutant</v>
      </c>
      <c r="I1010" t="str">
        <f t="shared" si="30"/>
        <v>CO</v>
      </c>
      <c r="J1010">
        <f>INDEX(NoSettings!$C:$C,MATCH(EPS!$A1010,NoSettings!$A:$A,0))</f>
        <v>0</v>
      </c>
      <c r="K1010">
        <f>INDEX(GWP!$C$2:$C$13,MATCH(EPS!I1010,GWP!$B$2:$B$13,0))</f>
        <v>0</v>
      </c>
      <c r="L1010" s="4">
        <f t="shared" si="31"/>
        <v>0</v>
      </c>
    </row>
    <row r="1011" spans="1:12">
      <c r="A1011" t="s">
        <v>1029</v>
      </c>
      <c r="B1011" t="s">
        <v>1</v>
      </c>
      <c r="C1011" t="s">
        <v>1719</v>
      </c>
      <c r="D1011" t="s">
        <v>1706</v>
      </c>
      <c r="E1011" t="s">
        <v>1703</v>
      </c>
      <c r="F1011" t="s">
        <v>1751</v>
      </c>
      <c r="H1011" t="str">
        <f>INDEX('Vensim Variables'!$B:$B,MATCH(EPS!$B1011,'Vensim Variables'!$A:$A,0))</f>
        <v>g pollutant</v>
      </c>
      <c r="I1011" t="str">
        <f t="shared" si="30"/>
        <v>CO</v>
      </c>
      <c r="J1011">
        <f>INDEX(NoSettings!$C:$C,MATCH(EPS!$A1011,NoSettings!$A:$A,0))</f>
        <v>0</v>
      </c>
      <c r="K1011">
        <f>INDEX(GWP!$C$2:$C$13,MATCH(EPS!I1011,GWP!$B$2:$B$13,0))</f>
        <v>0</v>
      </c>
      <c r="L1011" s="4">
        <f t="shared" si="31"/>
        <v>0</v>
      </c>
    </row>
    <row r="1012" spans="1:12">
      <c r="A1012" t="s">
        <v>1030</v>
      </c>
      <c r="B1012" t="s">
        <v>1</v>
      </c>
      <c r="C1012" t="s">
        <v>1719</v>
      </c>
      <c r="D1012" t="s">
        <v>1706</v>
      </c>
      <c r="E1012" t="s">
        <v>1704</v>
      </c>
      <c r="F1012" t="s">
        <v>1742</v>
      </c>
      <c r="H1012" t="str">
        <f>INDEX('Vensim Variables'!$B:$B,MATCH(EPS!$B1012,'Vensim Variables'!$A:$A,0))</f>
        <v>g pollutant</v>
      </c>
      <c r="I1012" t="str">
        <f t="shared" si="30"/>
        <v>CO</v>
      </c>
      <c r="J1012">
        <f>INDEX(NoSettings!$C:$C,MATCH(EPS!$A1012,NoSettings!$A:$A,0))</f>
        <v>0</v>
      </c>
      <c r="K1012">
        <f>INDEX(GWP!$C$2:$C$13,MATCH(EPS!I1012,GWP!$B$2:$B$13,0))</f>
        <v>0</v>
      </c>
      <c r="L1012" s="4">
        <f t="shared" si="31"/>
        <v>0</v>
      </c>
    </row>
    <row r="1013" spans="1:12">
      <c r="A1013" t="s">
        <v>1031</v>
      </c>
      <c r="B1013" t="s">
        <v>1</v>
      </c>
      <c r="C1013" t="s">
        <v>1719</v>
      </c>
      <c r="D1013" t="s">
        <v>1706</v>
      </c>
      <c r="E1013" t="s">
        <v>1704</v>
      </c>
      <c r="F1013" t="s">
        <v>1743</v>
      </c>
      <c r="H1013" t="str">
        <f>INDEX('Vensim Variables'!$B:$B,MATCH(EPS!$B1013,'Vensim Variables'!$A:$A,0))</f>
        <v>g pollutant</v>
      </c>
      <c r="I1013" t="str">
        <f t="shared" si="30"/>
        <v>CO</v>
      </c>
      <c r="J1013">
        <f>INDEX(NoSettings!$C:$C,MATCH(EPS!$A1013,NoSettings!$A:$A,0))</f>
        <v>0</v>
      </c>
      <c r="K1013">
        <f>INDEX(GWP!$C$2:$C$13,MATCH(EPS!I1013,GWP!$B$2:$B$13,0))</f>
        <v>0</v>
      </c>
      <c r="L1013" s="4">
        <f t="shared" si="31"/>
        <v>0</v>
      </c>
    </row>
    <row r="1014" spans="1:12">
      <c r="A1014" t="s">
        <v>1032</v>
      </c>
      <c r="B1014" t="s">
        <v>1</v>
      </c>
      <c r="C1014" t="s">
        <v>1719</v>
      </c>
      <c r="D1014" t="s">
        <v>1706</v>
      </c>
      <c r="E1014" t="s">
        <v>1704</v>
      </c>
      <c r="F1014" t="s">
        <v>1744</v>
      </c>
      <c r="H1014" t="str">
        <f>INDEX('Vensim Variables'!$B:$B,MATCH(EPS!$B1014,'Vensim Variables'!$A:$A,0))</f>
        <v>g pollutant</v>
      </c>
      <c r="I1014" t="str">
        <f t="shared" si="30"/>
        <v>CO</v>
      </c>
      <c r="J1014">
        <f>INDEX(NoSettings!$C:$C,MATCH(EPS!$A1014,NoSettings!$A:$A,0))</f>
        <v>0</v>
      </c>
      <c r="K1014">
        <f>INDEX(GWP!$C$2:$C$13,MATCH(EPS!I1014,GWP!$B$2:$B$13,0))</f>
        <v>0</v>
      </c>
      <c r="L1014" s="4">
        <f t="shared" si="31"/>
        <v>0</v>
      </c>
    </row>
    <row r="1015" spans="1:12">
      <c r="A1015" t="s">
        <v>1033</v>
      </c>
      <c r="B1015" t="s">
        <v>1</v>
      </c>
      <c r="C1015" t="s">
        <v>1719</v>
      </c>
      <c r="D1015" t="s">
        <v>1706</v>
      </c>
      <c r="E1015" t="s">
        <v>1704</v>
      </c>
      <c r="F1015" t="s">
        <v>1745</v>
      </c>
      <c r="H1015" t="str">
        <f>INDEX('Vensim Variables'!$B:$B,MATCH(EPS!$B1015,'Vensim Variables'!$A:$A,0))</f>
        <v>g pollutant</v>
      </c>
      <c r="I1015" t="str">
        <f t="shared" si="30"/>
        <v>CO</v>
      </c>
      <c r="J1015">
        <f>INDEX(NoSettings!$C:$C,MATCH(EPS!$A1015,NoSettings!$A:$A,0))</f>
        <v>3795600000</v>
      </c>
      <c r="K1015">
        <f>INDEX(GWP!$C$2:$C$13,MATCH(EPS!I1015,GWP!$B$2:$B$13,0))</f>
        <v>0</v>
      </c>
      <c r="L1015" s="4">
        <f t="shared" si="31"/>
        <v>0</v>
      </c>
    </row>
    <row r="1016" spans="1:12">
      <c r="A1016" t="s">
        <v>1034</v>
      </c>
      <c r="B1016" t="s">
        <v>1</v>
      </c>
      <c r="C1016" t="s">
        <v>1719</v>
      </c>
      <c r="D1016" t="s">
        <v>1706</v>
      </c>
      <c r="E1016" t="s">
        <v>1704</v>
      </c>
      <c r="F1016" t="s">
        <v>1746</v>
      </c>
      <c r="H1016" t="str">
        <f>INDEX('Vensim Variables'!$B:$B,MATCH(EPS!$B1016,'Vensim Variables'!$A:$A,0))</f>
        <v>g pollutant</v>
      </c>
      <c r="I1016" t="str">
        <f t="shared" si="30"/>
        <v>CO</v>
      </c>
      <c r="J1016">
        <f>INDEX(NoSettings!$C:$C,MATCH(EPS!$A1016,NoSettings!$A:$A,0))</f>
        <v>0</v>
      </c>
      <c r="K1016">
        <f>INDEX(GWP!$C$2:$C$13,MATCH(EPS!I1016,GWP!$B$2:$B$13,0))</f>
        <v>0</v>
      </c>
      <c r="L1016" s="4">
        <f t="shared" si="31"/>
        <v>0</v>
      </c>
    </row>
    <row r="1017" spans="1:12">
      <c r="A1017" t="s">
        <v>1035</v>
      </c>
      <c r="B1017" t="s">
        <v>1</v>
      </c>
      <c r="C1017" t="s">
        <v>1719</v>
      </c>
      <c r="D1017" t="s">
        <v>1706</v>
      </c>
      <c r="E1017" t="s">
        <v>1704</v>
      </c>
      <c r="F1017" t="s">
        <v>1747</v>
      </c>
      <c r="H1017" t="str">
        <f>INDEX('Vensim Variables'!$B:$B,MATCH(EPS!$B1017,'Vensim Variables'!$A:$A,0))</f>
        <v>g pollutant</v>
      </c>
      <c r="I1017" t="str">
        <f t="shared" si="30"/>
        <v>CO</v>
      </c>
      <c r="J1017">
        <f>INDEX(NoSettings!$C:$C,MATCH(EPS!$A1017,NoSettings!$A:$A,0))</f>
        <v>0</v>
      </c>
      <c r="K1017">
        <f>INDEX(GWP!$C$2:$C$13,MATCH(EPS!I1017,GWP!$B$2:$B$13,0))</f>
        <v>0</v>
      </c>
      <c r="L1017" s="4">
        <f t="shared" si="31"/>
        <v>0</v>
      </c>
    </row>
    <row r="1018" spans="1:12">
      <c r="A1018" t="s">
        <v>1036</v>
      </c>
      <c r="B1018" t="s">
        <v>1</v>
      </c>
      <c r="C1018" t="s">
        <v>1719</v>
      </c>
      <c r="D1018" t="s">
        <v>1706</v>
      </c>
      <c r="E1018" t="s">
        <v>1704</v>
      </c>
      <c r="F1018" t="s">
        <v>1748</v>
      </c>
      <c r="H1018" t="str">
        <f>INDEX('Vensim Variables'!$B:$B,MATCH(EPS!$B1018,'Vensim Variables'!$A:$A,0))</f>
        <v>g pollutant</v>
      </c>
      <c r="I1018" t="str">
        <f t="shared" si="30"/>
        <v>CO</v>
      </c>
      <c r="J1018">
        <f>INDEX(NoSettings!$C:$C,MATCH(EPS!$A1018,NoSettings!$A:$A,0))</f>
        <v>0</v>
      </c>
      <c r="K1018">
        <f>INDEX(GWP!$C$2:$C$13,MATCH(EPS!I1018,GWP!$B$2:$B$13,0))</f>
        <v>0</v>
      </c>
      <c r="L1018" s="4">
        <f t="shared" si="31"/>
        <v>0</v>
      </c>
    </row>
    <row r="1019" spans="1:12">
      <c r="A1019" t="s">
        <v>1037</v>
      </c>
      <c r="B1019" t="s">
        <v>1</v>
      </c>
      <c r="C1019" t="s">
        <v>1719</v>
      </c>
      <c r="D1019" t="s">
        <v>1706</v>
      </c>
      <c r="E1019" t="s">
        <v>1704</v>
      </c>
      <c r="F1019" t="s">
        <v>1749</v>
      </c>
      <c r="H1019" t="str">
        <f>INDEX('Vensim Variables'!$B:$B,MATCH(EPS!$B1019,'Vensim Variables'!$A:$A,0))</f>
        <v>g pollutant</v>
      </c>
      <c r="I1019" t="str">
        <f t="shared" si="30"/>
        <v>CO</v>
      </c>
      <c r="J1019">
        <f>INDEX(NoSettings!$C:$C,MATCH(EPS!$A1019,NoSettings!$A:$A,0))</f>
        <v>11224600000</v>
      </c>
      <c r="K1019">
        <f>INDEX(GWP!$C$2:$C$13,MATCH(EPS!I1019,GWP!$B$2:$B$13,0))</f>
        <v>0</v>
      </c>
      <c r="L1019" s="4">
        <f t="shared" si="31"/>
        <v>0</v>
      </c>
    </row>
    <row r="1020" spans="1:12">
      <c r="A1020" t="s">
        <v>1038</v>
      </c>
      <c r="B1020" t="s">
        <v>1</v>
      </c>
      <c r="C1020" t="s">
        <v>1719</v>
      </c>
      <c r="D1020" t="s">
        <v>1706</v>
      </c>
      <c r="E1020" t="s">
        <v>1704</v>
      </c>
      <c r="F1020" t="s">
        <v>1750</v>
      </c>
      <c r="H1020" t="str">
        <f>INDEX('Vensim Variables'!$B:$B,MATCH(EPS!$B1020,'Vensim Variables'!$A:$A,0))</f>
        <v>g pollutant</v>
      </c>
      <c r="I1020" t="str">
        <f t="shared" si="30"/>
        <v>CO</v>
      </c>
      <c r="J1020">
        <f>INDEX(NoSettings!$C:$C,MATCH(EPS!$A1020,NoSettings!$A:$A,0))</f>
        <v>0</v>
      </c>
      <c r="K1020">
        <f>INDEX(GWP!$C$2:$C$13,MATCH(EPS!I1020,GWP!$B$2:$B$13,0))</f>
        <v>0</v>
      </c>
      <c r="L1020" s="4">
        <f t="shared" si="31"/>
        <v>0</v>
      </c>
    </row>
    <row r="1021" spans="1:12">
      <c r="A1021" t="s">
        <v>1039</v>
      </c>
      <c r="B1021" t="s">
        <v>1</v>
      </c>
      <c r="C1021" t="s">
        <v>1719</v>
      </c>
      <c r="D1021" t="s">
        <v>1706</v>
      </c>
      <c r="E1021" t="s">
        <v>1704</v>
      </c>
      <c r="F1021" t="s">
        <v>1751</v>
      </c>
      <c r="H1021" t="str">
        <f>INDEX('Vensim Variables'!$B:$B,MATCH(EPS!$B1021,'Vensim Variables'!$A:$A,0))</f>
        <v>g pollutant</v>
      </c>
      <c r="I1021" t="str">
        <f t="shared" si="30"/>
        <v>CO</v>
      </c>
      <c r="J1021">
        <f>INDEX(NoSettings!$C:$C,MATCH(EPS!$A1021,NoSettings!$A:$A,0))</f>
        <v>0</v>
      </c>
      <c r="K1021">
        <f>INDEX(GWP!$C$2:$C$13,MATCH(EPS!I1021,GWP!$B$2:$B$13,0))</f>
        <v>0</v>
      </c>
      <c r="L1021" s="4">
        <f t="shared" si="31"/>
        <v>0</v>
      </c>
    </row>
    <row r="1022" spans="1:12">
      <c r="A1022" t="s">
        <v>1040</v>
      </c>
      <c r="B1022" t="s">
        <v>1</v>
      </c>
      <c r="C1022" t="s">
        <v>1719</v>
      </c>
      <c r="D1022" t="s">
        <v>1707</v>
      </c>
      <c r="E1022" t="s">
        <v>1703</v>
      </c>
      <c r="F1022" t="s">
        <v>1742</v>
      </c>
      <c r="H1022" t="str">
        <f>INDEX('Vensim Variables'!$B:$B,MATCH(EPS!$B1022,'Vensim Variables'!$A:$A,0))</f>
        <v>g pollutant</v>
      </c>
      <c r="I1022" t="str">
        <f t="shared" si="30"/>
        <v>NOx</v>
      </c>
      <c r="J1022">
        <f>INDEX(NoSettings!$C:$C,MATCH(EPS!$A1022,NoSettings!$A:$A,0))</f>
        <v>0</v>
      </c>
      <c r="K1022">
        <f>INDEX(GWP!$C$2:$C$13,MATCH(EPS!I1022,GWP!$B$2:$B$13,0))</f>
        <v>0</v>
      </c>
      <c r="L1022" s="4">
        <f t="shared" si="31"/>
        <v>0</v>
      </c>
    </row>
    <row r="1023" spans="1:12">
      <c r="A1023" t="s">
        <v>1041</v>
      </c>
      <c r="B1023" t="s">
        <v>1</v>
      </c>
      <c r="C1023" t="s">
        <v>1719</v>
      </c>
      <c r="D1023" t="s">
        <v>1707</v>
      </c>
      <c r="E1023" t="s">
        <v>1703</v>
      </c>
      <c r="F1023" t="s">
        <v>1743</v>
      </c>
      <c r="H1023" t="str">
        <f>INDEX('Vensim Variables'!$B:$B,MATCH(EPS!$B1023,'Vensim Variables'!$A:$A,0))</f>
        <v>g pollutant</v>
      </c>
      <c r="I1023" t="str">
        <f t="shared" si="30"/>
        <v>NOx</v>
      </c>
      <c r="J1023">
        <f>INDEX(NoSettings!$C:$C,MATCH(EPS!$A1023,NoSettings!$A:$A,0))</f>
        <v>0</v>
      </c>
      <c r="K1023">
        <f>INDEX(GWP!$C$2:$C$13,MATCH(EPS!I1023,GWP!$B$2:$B$13,0))</f>
        <v>0</v>
      </c>
      <c r="L1023" s="4">
        <f t="shared" si="31"/>
        <v>0</v>
      </c>
    </row>
    <row r="1024" spans="1:12">
      <c r="A1024" t="s">
        <v>1042</v>
      </c>
      <c r="B1024" t="s">
        <v>1</v>
      </c>
      <c r="C1024" t="s">
        <v>1719</v>
      </c>
      <c r="D1024" t="s">
        <v>1707</v>
      </c>
      <c r="E1024" t="s">
        <v>1703</v>
      </c>
      <c r="F1024" t="s">
        <v>1744</v>
      </c>
      <c r="H1024" t="str">
        <f>INDEX('Vensim Variables'!$B:$B,MATCH(EPS!$B1024,'Vensim Variables'!$A:$A,0))</f>
        <v>g pollutant</v>
      </c>
      <c r="I1024" t="str">
        <f t="shared" si="30"/>
        <v>NOx</v>
      </c>
      <c r="J1024">
        <f>INDEX(NoSettings!$C:$C,MATCH(EPS!$A1024,NoSettings!$A:$A,0))</f>
        <v>4210690000</v>
      </c>
      <c r="K1024">
        <f>INDEX(GWP!$C$2:$C$13,MATCH(EPS!I1024,GWP!$B$2:$B$13,0))</f>
        <v>0</v>
      </c>
      <c r="L1024" s="4">
        <f t="shared" si="31"/>
        <v>0</v>
      </c>
    </row>
    <row r="1025" spans="1:12">
      <c r="A1025" t="s">
        <v>1043</v>
      </c>
      <c r="B1025" t="s">
        <v>1</v>
      </c>
      <c r="C1025" t="s">
        <v>1719</v>
      </c>
      <c r="D1025" t="s">
        <v>1707</v>
      </c>
      <c r="E1025" t="s">
        <v>1703</v>
      </c>
      <c r="F1025" t="s">
        <v>1745</v>
      </c>
      <c r="H1025" t="str">
        <f>INDEX('Vensim Variables'!$B:$B,MATCH(EPS!$B1025,'Vensim Variables'!$A:$A,0))</f>
        <v>g pollutant</v>
      </c>
      <c r="I1025" t="str">
        <f t="shared" si="30"/>
        <v>NOx</v>
      </c>
      <c r="J1025">
        <f>INDEX(NoSettings!$C:$C,MATCH(EPS!$A1025,NoSettings!$A:$A,0))</f>
        <v>10425700000</v>
      </c>
      <c r="K1025">
        <f>INDEX(GWP!$C$2:$C$13,MATCH(EPS!I1025,GWP!$B$2:$B$13,0))</f>
        <v>0</v>
      </c>
      <c r="L1025" s="4">
        <f t="shared" si="31"/>
        <v>0</v>
      </c>
    </row>
    <row r="1026" spans="1:12">
      <c r="A1026" t="s">
        <v>1044</v>
      </c>
      <c r="B1026" t="s">
        <v>1</v>
      </c>
      <c r="C1026" t="s">
        <v>1719</v>
      </c>
      <c r="D1026" t="s">
        <v>1707</v>
      </c>
      <c r="E1026" t="s">
        <v>1703</v>
      </c>
      <c r="F1026" t="s">
        <v>1746</v>
      </c>
      <c r="H1026" t="str">
        <f>INDEX('Vensim Variables'!$B:$B,MATCH(EPS!$B1026,'Vensim Variables'!$A:$A,0))</f>
        <v>g pollutant</v>
      </c>
      <c r="I1026" t="str">
        <f t="shared" si="30"/>
        <v>NOx</v>
      </c>
      <c r="J1026">
        <f>INDEX(NoSettings!$C:$C,MATCH(EPS!$A1026,NoSettings!$A:$A,0))</f>
        <v>0</v>
      </c>
      <c r="K1026">
        <f>INDEX(GWP!$C$2:$C$13,MATCH(EPS!I1026,GWP!$B$2:$B$13,0))</f>
        <v>0</v>
      </c>
      <c r="L1026" s="4">
        <f t="shared" si="31"/>
        <v>0</v>
      </c>
    </row>
    <row r="1027" spans="1:12">
      <c r="A1027" t="s">
        <v>1045</v>
      </c>
      <c r="B1027" t="s">
        <v>1</v>
      </c>
      <c r="C1027" t="s">
        <v>1719</v>
      </c>
      <c r="D1027" t="s">
        <v>1707</v>
      </c>
      <c r="E1027" t="s">
        <v>1703</v>
      </c>
      <c r="F1027" t="s">
        <v>1747</v>
      </c>
      <c r="H1027" t="str">
        <f>INDEX('Vensim Variables'!$B:$B,MATCH(EPS!$B1027,'Vensim Variables'!$A:$A,0))</f>
        <v>g pollutant</v>
      </c>
      <c r="I1027" t="str">
        <f t="shared" ref="I1027:I1090" si="32">IF(OR(C1027="CO2",C1027="CH4",C1027="N2O",C1027="F gases",C1027="VOC",C1027="CO",C1027="NOx",C1027="PM10",C1027="PM25",C1027="SOx",C1027="BC",C1027="OC"),C1027,IF(OR(D1027="CO2",D1027="CH4",D1027="N2O",D1027="F gases",D1027="VOC",D1027="CO",D1027="NOx",D1027="PM10",D1027="PM25",D1027="SOx",D1027="BC",D1027="OC"),D1027,IF(OR(E1027="CO2",E1027="CH4",E1027="N2O",E1027="F gases",E1027="VOC",E1027="CO",E1027="NOx",E1027="PM10",E1027="PM25",E1027="SOx",E1027="BC",E1027="OC"),E1027,"NA")))</f>
        <v>NOx</v>
      </c>
      <c r="J1027">
        <f>INDEX(NoSettings!$C:$C,MATCH(EPS!$A1027,NoSettings!$A:$A,0))</f>
        <v>0</v>
      </c>
      <c r="K1027">
        <f>INDEX(GWP!$C$2:$C$13,MATCH(EPS!I1027,GWP!$B$2:$B$13,0))</f>
        <v>0</v>
      </c>
      <c r="L1027" s="4">
        <f t="shared" ref="L1027:L1090" si="33">IF(H1027="g pollutant",K1027*J1027/10^12,IF(H1027="MMTCO2e",J1027,IF(H1027="MWh",J1027,0)))</f>
        <v>0</v>
      </c>
    </row>
    <row r="1028" spans="1:12">
      <c r="A1028" t="s">
        <v>1046</v>
      </c>
      <c r="B1028" t="s">
        <v>1</v>
      </c>
      <c r="C1028" t="s">
        <v>1719</v>
      </c>
      <c r="D1028" t="s">
        <v>1707</v>
      </c>
      <c r="E1028" t="s">
        <v>1703</v>
      </c>
      <c r="F1028" t="s">
        <v>1748</v>
      </c>
      <c r="H1028" t="str">
        <f>INDEX('Vensim Variables'!$B:$B,MATCH(EPS!$B1028,'Vensim Variables'!$A:$A,0))</f>
        <v>g pollutant</v>
      </c>
      <c r="I1028" t="str">
        <f t="shared" si="32"/>
        <v>NOx</v>
      </c>
      <c r="J1028">
        <f>INDEX(NoSettings!$C:$C,MATCH(EPS!$A1028,NoSettings!$A:$A,0))</f>
        <v>0</v>
      </c>
      <c r="K1028">
        <f>INDEX(GWP!$C$2:$C$13,MATCH(EPS!I1028,GWP!$B$2:$B$13,0))</f>
        <v>0</v>
      </c>
      <c r="L1028" s="4">
        <f t="shared" si="33"/>
        <v>0</v>
      </c>
    </row>
    <row r="1029" spans="1:12">
      <c r="A1029" t="s">
        <v>1047</v>
      </c>
      <c r="B1029" t="s">
        <v>1</v>
      </c>
      <c r="C1029" t="s">
        <v>1719</v>
      </c>
      <c r="D1029" t="s">
        <v>1707</v>
      </c>
      <c r="E1029" t="s">
        <v>1703</v>
      </c>
      <c r="F1029" t="s">
        <v>1749</v>
      </c>
      <c r="H1029" t="str">
        <f>INDEX('Vensim Variables'!$B:$B,MATCH(EPS!$B1029,'Vensim Variables'!$A:$A,0))</f>
        <v>g pollutant</v>
      </c>
      <c r="I1029" t="str">
        <f t="shared" si="32"/>
        <v>NOx</v>
      </c>
      <c r="J1029">
        <f>INDEX(NoSettings!$C:$C,MATCH(EPS!$A1029,NoSettings!$A:$A,0))</f>
        <v>0</v>
      </c>
      <c r="K1029">
        <f>INDEX(GWP!$C$2:$C$13,MATCH(EPS!I1029,GWP!$B$2:$B$13,0))</f>
        <v>0</v>
      </c>
      <c r="L1029" s="4">
        <f t="shared" si="33"/>
        <v>0</v>
      </c>
    </row>
    <row r="1030" spans="1:12">
      <c r="A1030" t="s">
        <v>1048</v>
      </c>
      <c r="B1030" t="s">
        <v>1</v>
      </c>
      <c r="C1030" t="s">
        <v>1719</v>
      </c>
      <c r="D1030" t="s">
        <v>1707</v>
      </c>
      <c r="E1030" t="s">
        <v>1703</v>
      </c>
      <c r="F1030" t="s">
        <v>1750</v>
      </c>
      <c r="H1030" t="str">
        <f>INDEX('Vensim Variables'!$B:$B,MATCH(EPS!$B1030,'Vensim Variables'!$A:$A,0))</f>
        <v>g pollutant</v>
      </c>
      <c r="I1030" t="str">
        <f t="shared" si="32"/>
        <v>NOx</v>
      </c>
      <c r="J1030">
        <f>INDEX(NoSettings!$C:$C,MATCH(EPS!$A1030,NoSettings!$A:$A,0))</f>
        <v>0</v>
      </c>
      <c r="K1030">
        <f>INDEX(GWP!$C$2:$C$13,MATCH(EPS!I1030,GWP!$B$2:$B$13,0))</f>
        <v>0</v>
      </c>
      <c r="L1030" s="4">
        <f t="shared" si="33"/>
        <v>0</v>
      </c>
    </row>
    <row r="1031" spans="1:12">
      <c r="A1031" t="s">
        <v>1049</v>
      </c>
      <c r="B1031" t="s">
        <v>1</v>
      </c>
      <c r="C1031" t="s">
        <v>1719</v>
      </c>
      <c r="D1031" t="s">
        <v>1707</v>
      </c>
      <c r="E1031" t="s">
        <v>1703</v>
      </c>
      <c r="F1031" t="s">
        <v>1751</v>
      </c>
      <c r="H1031" t="str">
        <f>INDEX('Vensim Variables'!$B:$B,MATCH(EPS!$B1031,'Vensim Variables'!$A:$A,0))</f>
        <v>g pollutant</v>
      </c>
      <c r="I1031" t="str">
        <f t="shared" si="32"/>
        <v>NOx</v>
      </c>
      <c r="J1031">
        <f>INDEX(NoSettings!$C:$C,MATCH(EPS!$A1031,NoSettings!$A:$A,0))</f>
        <v>0</v>
      </c>
      <c r="K1031">
        <f>INDEX(GWP!$C$2:$C$13,MATCH(EPS!I1031,GWP!$B$2:$B$13,0))</f>
        <v>0</v>
      </c>
      <c r="L1031" s="4">
        <f t="shared" si="33"/>
        <v>0</v>
      </c>
    </row>
    <row r="1032" spans="1:12">
      <c r="A1032" t="s">
        <v>1050</v>
      </c>
      <c r="B1032" t="s">
        <v>1</v>
      </c>
      <c r="C1032" t="s">
        <v>1719</v>
      </c>
      <c r="D1032" t="s">
        <v>1707</v>
      </c>
      <c r="E1032" t="s">
        <v>1704</v>
      </c>
      <c r="F1032" t="s">
        <v>1742</v>
      </c>
      <c r="H1032" t="str">
        <f>INDEX('Vensim Variables'!$B:$B,MATCH(EPS!$B1032,'Vensim Variables'!$A:$A,0))</f>
        <v>g pollutant</v>
      </c>
      <c r="I1032" t="str">
        <f t="shared" si="32"/>
        <v>NOx</v>
      </c>
      <c r="J1032">
        <f>INDEX(NoSettings!$C:$C,MATCH(EPS!$A1032,NoSettings!$A:$A,0))</f>
        <v>0</v>
      </c>
      <c r="K1032">
        <f>INDEX(GWP!$C$2:$C$13,MATCH(EPS!I1032,GWP!$B$2:$B$13,0))</f>
        <v>0</v>
      </c>
      <c r="L1032" s="4">
        <f t="shared" si="33"/>
        <v>0</v>
      </c>
    </row>
    <row r="1033" spans="1:12">
      <c r="A1033" t="s">
        <v>1051</v>
      </c>
      <c r="B1033" t="s">
        <v>1</v>
      </c>
      <c r="C1033" t="s">
        <v>1719</v>
      </c>
      <c r="D1033" t="s">
        <v>1707</v>
      </c>
      <c r="E1033" t="s">
        <v>1704</v>
      </c>
      <c r="F1033" t="s">
        <v>1743</v>
      </c>
      <c r="H1033" t="str">
        <f>INDEX('Vensim Variables'!$B:$B,MATCH(EPS!$B1033,'Vensim Variables'!$A:$A,0))</f>
        <v>g pollutant</v>
      </c>
      <c r="I1033" t="str">
        <f t="shared" si="32"/>
        <v>NOx</v>
      </c>
      <c r="J1033">
        <f>INDEX(NoSettings!$C:$C,MATCH(EPS!$A1033,NoSettings!$A:$A,0))</f>
        <v>0</v>
      </c>
      <c r="K1033">
        <f>INDEX(GWP!$C$2:$C$13,MATCH(EPS!I1033,GWP!$B$2:$B$13,0))</f>
        <v>0</v>
      </c>
      <c r="L1033" s="4">
        <f t="shared" si="33"/>
        <v>0</v>
      </c>
    </row>
    <row r="1034" spans="1:12">
      <c r="A1034" t="s">
        <v>1052</v>
      </c>
      <c r="B1034" t="s">
        <v>1</v>
      </c>
      <c r="C1034" t="s">
        <v>1719</v>
      </c>
      <c r="D1034" t="s">
        <v>1707</v>
      </c>
      <c r="E1034" t="s">
        <v>1704</v>
      </c>
      <c r="F1034" t="s">
        <v>1744</v>
      </c>
      <c r="H1034" t="str">
        <f>INDEX('Vensim Variables'!$B:$B,MATCH(EPS!$B1034,'Vensim Variables'!$A:$A,0))</f>
        <v>g pollutant</v>
      </c>
      <c r="I1034" t="str">
        <f t="shared" si="32"/>
        <v>NOx</v>
      </c>
      <c r="J1034">
        <f>INDEX(NoSettings!$C:$C,MATCH(EPS!$A1034,NoSettings!$A:$A,0))</f>
        <v>0</v>
      </c>
      <c r="K1034">
        <f>INDEX(GWP!$C$2:$C$13,MATCH(EPS!I1034,GWP!$B$2:$B$13,0))</f>
        <v>0</v>
      </c>
      <c r="L1034" s="4">
        <f t="shared" si="33"/>
        <v>0</v>
      </c>
    </row>
    <row r="1035" spans="1:12">
      <c r="A1035" t="s">
        <v>1053</v>
      </c>
      <c r="B1035" t="s">
        <v>1</v>
      </c>
      <c r="C1035" t="s">
        <v>1719</v>
      </c>
      <c r="D1035" t="s">
        <v>1707</v>
      </c>
      <c r="E1035" t="s">
        <v>1704</v>
      </c>
      <c r="F1035" t="s">
        <v>1745</v>
      </c>
      <c r="H1035" t="str">
        <f>INDEX('Vensim Variables'!$B:$B,MATCH(EPS!$B1035,'Vensim Variables'!$A:$A,0))</f>
        <v>g pollutant</v>
      </c>
      <c r="I1035" t="str">
        <f t="shared" si="32"/>
        <v>NOx</v>
      </c>
      <c r="J1035">
        <f>INDEX(NoSettings!$C:$C,MATCH(EPS!$A1035,NoSettings!$A:$A,0))</f>
        <v>28913000000</v>
      </c>
      <c r="K1035">
        <f>INDEX(GWP!$C$2:$C$13,MATCH(EPS!I1035,GWP!$B$2:$B$13,0))</f>
        <v>0</v>
      </c>
      <c r="L1035" s="4">
        <f t="shared" si="33"/>
        <v>0</v>
      </c>
    </row>
    <row r="1036" spans="1:12">
      <c r="A1036" t="s">
        <v>1054</v>
      </c>
      <c r="B1036" t="s">
        <v>1</v>
      </c>
      <c r="C1036" t="s">
        <v>1719</v>
      </c>
      <c r="D1036" t="s">
        <v>1707</v>
      </c>
      <c r="E1036" t="s">
        <v>1704</v>
      </c>
      <c r="F1036" t="s">
        <v>1746</v>
      </c>
      <c r="H1036" t="str">
        <f>INDEX('Vensim Variables'!$B:$B,MATCH(EPS!$B1036,'Vensim Variables'!$A:$A,0))</f>
        <v>g pollutant</v>
      </c>
      <c r="I1036" t="str">
        <f t="shared" si="32"/>
        <v>NOx</v>
      </c>
      <c r="J1036">
        <f>INDEX(NoSettings!$C:$C,MATCH(EPS!$A1036,NoSettings!$A:$A,0))</f>
        <v>0</v>
      </c>
      <c r="K1036">
        <f>INDEX(GWP!$C$2:$C$13,MATCH(EPS!I1036,GWP!$B$2:$B$13,0))</f>
        <v>0</v>
      </c>
      <c r="L1036" s="4">
        <f t="shared" si="33"/>
        <v>0</v>
      </c>
    </row>
    <row r="1037" spans="1:12">
      <c r="A1037" t="s">
        <v>1055</v>
      </c>
      <c r="B1037" t="s">
        <v>1</v>
      </c>
      <c r="C1037" t="s">
        <v>1719</v>
      </c>
      <c r="D1037" t="s">
        <v>1707</v>
      </c>
      <c r="E1037" t="s">
        <v>1704</v>
      </c>
      <c r="F1037" t="s">
        <v>1747</v>
      </c>
      <c r="H1037" t="str">
        <f>INDEX('Vensim Variables'!$B:$B,MATCH(EPS!$B1037,'Vensim Variables'!$A:$A,0))</f>
        <v>g pollutant</v>
      </c>
      <c r="I1037" t="str">
        <f t="shared" si="32"/>
        <v>NOx</v>
      </c>
      <c r="J1037">
        <f>INDEX(NoSettings!$C:$C,MATCH(EPS!$A1037,NoSettings!$A:$A,0))</f>
        <v>0</v>
      </c>
      <c r="K1037">
        <f>INDEX(GWP!$C$2:$C$13,MATCH(EPS!I1037,GWP!$B$2:$B$13,0))</f>
        <v>0</v>
      </c>
      <c r="L1037" s="4">
        <f t="shared" si="33"/>
        <v>0</v>
      </c>
    </row>
    <row r="1038" spans="1:12">
      <c r="A1038" t="s">
        <v>1056</v>
      </c>
      <c r="B1038" t="s">
        <v>1</v>
      </c>
      <c r="C1038" t="s">
        <v>1719</v>
      </c>
      <c r="D1038" t="s">
        <v>1707</v>
      </c>
      <c r="E1038" t="s">
        <v>1704</v>
      </c>
      <c r="F1038" t="s">
        <v>1748</v>
      </c>
      <c r="H1038" t="str">
        <f>INDEX('Vensim Variables'!$B:$B,MATCH(EPS!$B1038,'Vensim Variables'!$A:$A,0))</f>
        <v>g pollutant</v>
      </c>
      <c r="I1038" t="str">
        <f t="shared" si="32"/>
        <v>NOx</v>
      </c>
      <c r="J1038">
        <f>INDEX(NoSettings!$C:$C,MATCH(EPS!$A1038,NoSettings!$A:$A,0))</f>
        <v>0</v>
      </c>
      <c r="K1038">
        <f>INDEX(GWP!$C$2:$C$13,MATCH(EPS!I1038,GWP!$B$2:$B$13,0))</f>
        <v>0</v>
      </c>
      <c r="L1038" s="4">
        <f t="shared" si="33"/>
        <v>0</v>
      </c>
    </row>
    <row r="1039" spans="1:12">
      <c r="A1039" t="s">
        <v>1057</v>
      </c>
      <c r="B1039" t="s">
        <v>1</v>
      </c>
      <c r="C1039" t="s">
        <v>1719</v>
      </c>
      <c r="D1039" t="s">
        <v>1707</v>
      </c>
      <c r="E1039" t="s">
        <v>1704</v>
      </c>
      <c r="F1039" t="s">
        <v>1749</v>
      </c>
      <c r="H1039" t="str">
        <f>INDEX('Vensim Variables'!$B:$B,MATCH(EPS!$B1039,'Vensim Variables'!$A:$A,0))</f>
        <v>g pollutant</v>
      </c>
      <c r="I1039" t="str">
        <f t="shared" si="32"/>
        <v>NOx</v>
      </c>
      <c r="J1039">
        <f>INDEX(NoSettings!$C:$C,MATCH(EPS!$A1039,NoSettings!$A:$A,0))</f>
        <v>85503200000</v>
      </c>
      <c r="K1039">
        <f>INDEX(GWP!$C$2:$C$13,MATCH(EPS!I1039,GWP!$B$2:$B$13,0))</f>
        <v>0</v>
      </c>
      <c r="L1039" s="4">
        <f t="shared" si="33"/>
        <v>0</v>
      </c>
    </row>
    <row r="1040" spans="1:12">
      <c r="A1040" t="s">
        <v>1058</v>
      </c>
      <c r="B1040" t="s">
        <v>1</v>
      </c>
      <c r="C1040" t="s">
        <v>1719</v>
      </c>
      <c r="D1040" t="s">
        <v>1707</v>
      </c>
      <c r="E1040" t="s">
        <v>1704</v>
      </c>
      <c r="F1040" t="s">
        <v>1750</v>
      </c>
      <c r="H1040" t="str">
        <f>INDEX('Vensim Variables'!$B:$B,MATCH(EPS!$B1040,'Vensim Variables'!$A:$A,0))</f>
        <v>g pollutant</v>
      </c>
      <c r="I1040" t="str">
        <f t="shared" si="32"/>
        <v>NOx</v>
      </c>
      <c r="J1040">
        <f>INDEX(NoSettings!$C:$C,MATCH(EPS!$A1040,NoSettings!$A:$A,0))</f>
        <v>0</v>
      </c>
      <c r="K1040">
        <f>INDEX(GWP!$C$2:$C$13,MATCH(EPS!I1040,GWP!$B$2:$B$13,0))</f>
        <v>0</v>
      </c>
      <c r="L1040" s="4">
        <f t="shared" si="33"/>
        <v>0</v>
      </c>
    </row>
    <row r="1041" spans="1:12">
      <c r="A1041" t="s">
        <v>1059</v>
      </c>
      <c r="B1041" t="s">
        <v>1</v>
      </c>
      <c r="C1041" t="s">
        <v>1719</v>
      </c>
      <c r="D1041" t="s">
        <v>1707</v>
      </c>
      <c r="E1041" t="s">
        <v>1704</v>
      </c>
      <c r="F1041" t="s">
        <v>1751</v>
      </c>
      <c r="H1041" t="str">
        <f>INDEX('Vensim Variables'!$B:$B,MATCH(EPS!$B1041,'Vensim Variables'!$A:$A,0))</f>
        <v>g pollutant</v>
      </c>
      <c r="I1041" t="str">
        <f t="shared" si="32"/>
        <v>NOx</v>
      </c>
      <c r="J1041">
        <f>INDEX(NoSettings!$C:$C,MATCH(EPS!$A1041,NoSettings!$A:$A,0))</f>
        <v>0</v>
      </c>
      <c r="K1041">
        <f>INDEX(GWP!$C$2:$C$13,MATCH(EPS!I1041,GWP!$B$2:$B$13,0))</f>
        <v>0</v>
      </c>
      <c r="L1041" s="4">
        <f t="shared" si="33"/>
        <v>0</v>
      </c>
    </row>
    <row r="1042" spans="1:12">
      <c r="A1042" t="s">
        <v>1060</v>
      </c>
      <c r="B1042" t="s">
        <v>1</v>
      </c>
      <c r="C1042" t="s">
        <v>1719</v>
      </c>
      <c r="D1042" t="s">
        <v>1708</v>
      </c>
      <c r="E1042" t="s">
        <v>1703</v>
      </c>
      <c r="F1042" t="s">
        <v>1742</v>
      </c>
      <c r="H1042" t="str">
        <f>INDEX('Vensim Variables'!$B:$B,MATCH(EPS!$B1042,'Vensim Variables'!$A:$A,0))</f>
        <v>g pollutant</v>
      </c>
      <c r="I1042" t="str">
        <f t="shared" si="32"/>
        <v>PM10</v>
      </c>
      <c r="J1042">
        <f>INDEX(NoSettings!$C:$C,MATCH(EPS!$A1042,NoSettings!$A:$A,0))</f>
        <v>0</v>
      </c>
      <c r="K1042">
        <f>INDEX(GWP!$C$2:$C$13,MATCH(EPS!I1042,GWP!$B$2:$B$13,0))</f>
        <v>0</v>
      </c>
      <c r="L1042" s="4">
        <f t="shared" si="33"/>
        <v>0</v>
      </c>
    </row>
    <row r="1043" spans="1:12">
      <c r="A1043" t="s">
        <v>1061</v>
      </c>
      <c r="B1043" t="s">
        <v>1</v>
      </c>
      <c r="C1043" t="s">
        <v>1719</v>
      </c>
      <c r="D1043" t="s">
        <v>1708</v>
      </c>
      <c r="E1043" t="s">
        <v>1703</v>
      </c>
      <c r="F1043" t="s">
        <v>1743</v>
      </c>
      <c r="H1043" t="str">
        <f>INDEX('Vensim Variables'!$B:$B,MATCH(EPS!$B1043,'Vensim Variables'!$A:$A,0))</f>
        <v>g pollutant</v>
      </c>
      <c r="I1043" t="str">
        <f t="shared" si="32"/>
        <v>PM10</v>
      </c>
      <c r="J1043">
        <f>INDEX(NoSettings!$C:$C,MATCH(EPS!$A1043,NoSettings!$A:$A,0))</f>
        <v>0</v>
      </c>
      <c r="K1043">
        <f>INDEX(GWP!$C$2:$C$13,MATCH(EPS!I1043,GWP!$B$2:$B$13,0))</f>
        <v>0</v>
      </c>
      <c r="L1043" s="4">
        <f t="shared" si="33"/>
        <v>0</v>
      </c>
    </row>
    <row r="1044" spans="1:12">
      <c r="A1044" t="s">
        <v>1062</v>
      </c>
      <c r="B1044" t="s">
        <v>1</v>
      </c>
      <c r="C1044" t="s">
        <v>1719</v>
      </c>
      <c r="D1044" t="s">
        <v>1708</v>
      </c>
      <c r="E1044" t="s">
        <v>1703</v>
      </c>
      <c r="F1044" t="s">
        <v>1744</v>
      </c>
      <c r="H1044" t="str">
        <f>INDEX('Vensim Variables'!$B:$B,MATCH(EPS!$B1044,'Vensim Variables'!$A:$A,0))</f>
        <v>g pollutant</v>
      </c>
      <c r="I1044" t="str">
        <f t="shared" si="32"/>
        <v>PM10</v>
      </c>
      <c r="J1044">
        <f>INDEX(NoSettings!$C:$C,MATCH(EPS!$A1044,NoSettings!$A:$A,0))</f>
        <v>820982000</v>
      </c>
      <c r="K1044">
        <f>INDEX(GWP!$C$2:$C$13,MATCH(EPS!I1044,GWP!$B$2:$B$13,0))</f>
        <v>0</v>
      </c>
      <c r="L1044" s="4">
        <f t="shared" si="33"/>
        <v>0</v>
      </c>
    </row>
    <row r="1045" spans="1:12">
      <c r="A1045" t="s">
        <v>1063</v>
      </c>
      <c r="B1045" t="s">
        <v>1</v>
      </c>
      <c r="C1045" t="s">
        <v>1719</v>
      </c>
      <c r="D1045" t="s">
        <v>1708</v>
      </c>
      <c r="E1045" t="s">
        <v>1703</v>
      </c>
      <c r="F1045" t="s">
        <v>1745</v>
      </c>
      <c r="H1045" t="str">
        <f>INDEX('Vensim Variables'!$B:$B,MATCH(EPS!$B1045,'Vensim Variables'!$A:$A,0))</f>
        <v>g pollutant</v>
      </c>
      <c r="I1045" t="str">
        <f t="shared" si="32"/>
        <v>PM10</v>
      </c>
      <c r="J1045">
        <f>INDEX(NoSettings!$C:$C,MATCH(EPS!$A1045,NoSettings!$A:$A,0))</f>
        <v>242065000</v>
      </c>
      <c r="K1045">
        <f>INDEX(GWP!$C$2:$C$13,MATCH(EPS!I1045,GWP!$B$2:$B$13,0))</f>
        <v>0</v>
      </c>
      <c r="L1045" s="4">
        <f t="shared" si="33"/>
        <v>0</v>
      </c>
    </row>
    <row r="1046" spans="1:12">
      <c r="A1046" t="s">
        <v>1064</v>
      </c>
      <c r="B1046" t="s">
        <v>1</v>
      </c>
      <c r="C1046" t="s">
        <v>1719</v>
      </c>
      <c r="D1046" t="s">
        <v>1708</v>
      </c>
      <c r="E1046" t="s">
        <v>1703</v>
      </c>
      <c r="F1046" t="s">
        <v>1746</v>
      </c>
      <c r="H1046" t="str">
        <f>INDEX('Vensim Variables'!$B:$B,MATCH(EPS!$B1046,'Vensim Variables'!$A:$A,0))</f>
        <v>g pollutant</v>
      </c>
      <c r="I1046" t="str">
        <f t="shared" si="32"/>
        <v>PM10</v>
      </c>
      <c r="J1046">
        <f>INDEX(NoSettings!$C:$C,MATCH(EPS!$A1046,NoSettings!$A:$A,0))</f>
        <v>0</v>
      </c>
      <c r="K1046">
        <f>INDEX(GWP!$C$2:$C$13,MATCH(EPS!I1046,GWP!$B$2:$B$13,0))</f>
        <v>0</v>
      </c>
      <c r="L1046" s="4">
        <f t="shared" si="33"/>
        <v>0</v>
      </c>
    </row>
    <row r="1047" spans="1:12">
      <c r="A1047" t="s">
        <v>1065</v>
      </c>
      <c r="B1047" t="s">
        <v>1</v>
      </c>
      <c r="C1047" t="s">
        <v>1719</v>
      </c>
      <c r="D1047" t="s">
        <v>1708</v>
      </c>
      <c r="E1047" t="s">
        <v>1703</v>
      </c>
      <c r="F1047" t="s">
        <v>1747</v>
      </c>
      <c r="H1047" t="str">
        <f>INDEX('Vensim Variables'!$B:$B,MATCH(EPS!$B1047,'Vensim Variables'!$A:$A,0))</f>
        <v>g pollutant</v>
      </c>
      <c r="I1047" t="str">
        <f t="shared" si="32"/>
        <v>PM10</v>
      </c>
      <c r="J1047">
        <f>INDEX(NoSettings!$C:$C,MATCH(EPS!$A1047,NoSettings!$A:$A,0))</f>
        <v>0</v>
      </c>
      <c r="K1047">
        <f>INDEX(GWP!$C$2:$C$13,MATCH(EPS!I1047,GWP!$B$2:$B$13,0))</f>
        <v>0</v>
      </c>
      <c r="L1047" s="4">
        <f t="shared" si="33"/>
        <v>0</v>
      </c>
    </row>
    <row r="1048" spans="1:12">
      <c r="A1048" t="s">
        <v>1066</v>
      </c>
      <c r="B1048" t="s">
        <v>1</v>
      </c>
      <c r="C1048" t="s">
        <v>1719</v>
      </c>
      <c r="D1048" t="s">
        <v>1708</v>
      </c>
      <c r="E1048" t="s">
        <v>1703</v>
      </c>
      <c r="F1048" t="s">
        <v>1748</v>
      </c>
      <c r="H1048" t="str">
        <f>INDEX('Vensim Variables'!$B:$B,MATCH(EPS!$B1048,'Vensim Variables'!$A:$A,0))</f>
        <v>g pollutant</v>
      </c>
      <c r="I1048" t="str">
        <f t="shared" si="32"/>
        <v>PM10</v>
      </c>
      <c r="J1048">
        <f>INDEX(NoSettings!$C:$C,MATCH(EPS!$A1048,NoSettings!$A:$A,0))</f>
        <v>0</v>
      </c>
      <c r="K1048">
        <f>INDEX(GWP!$C$2:$C$13,MATCH(EPS!I1048,GWP!$B$2:$B$13,0))</f>
        <v>0</v>
      </c>
      <c r="L1048" s="4">
        <f t="shared" si="33"/>
        <v>0</v>
      </c>
    </row>
    <row r="1049" spans="1:12">
      <c r="A1049" t="s">
        <v>1067</v>
      </c>
      <c r="B1049" t="s">
        <v>1</v>
      </c>
      <c r="C1049" t="s">
        <v>1719</v>
      </c>
      <c r="D1049" t="s">
        <v>1708</v>
      </c>
      <c r="E1049" t="s">
        <v>1703</v>
      </c>
      <c r="F1049" t="s">
        <v>1749</v>
      </c>
      <c r="H1049" t="str">
        <f>INDEX('Vensim Variables'!$B:$B,MATCH(EPS!$B1049,'Vensim Variables'!$A:$A,0))</f>
        <v>g pollutant</v>
      </c>
      <c r="I1049" t="str">
        <f t="shared" si="32"/>
        <v>PM10</v>
      </c>
      <c r="J1049">
        <f>INDEX(NoSettings!$C:$C,MATCH(EPS!$A1049,NoSettings!$A:$A,0))</f>
        <v>0</v>
      </c>
      <c r="K1049">
        <f>INDEX(GWP!$C$2:$C$13,MATCH(EPS!I1049,GWP!$B$2:$B$13,0))</f>
        <v>0</v>
      </c>
      <c r="L1049" s="4">
        <f t="shared" si="33"/>
        <v>0</v>
      </c>
    </row>
    <row r="1050" spans="1:12">
      <c r="A1050" t="s">
        <v>1068</v>
      </c>
      <c r="B1050" t="s">
        <v>1</v>
      </c>
      <c r="C1050" t="s">
        <v>1719</v>
      </c>
      <c r="D1050" t="s">
        <v>1708</v>
      </c>
      <c r="E1050" t="s">
        <v>1703</v>
      </c>
      <c r="F1050" t="s">
        <v>1750</v>
      </c>
      <c r="H1050" t="str">
        <f>INDEX('Vensim Variables'!$B:$B,MATCH(EPS!$B1050,'Vensim Variables'!$A:$A,0))</f>
        <v>g pollutant</v>
      </c>
      <c r="I1050" t="str">
        <f t="shared" si="32"/>
        <v>PM10</v>
      </c>
      <c r="J1050">
        <f>INDEX(NoSettings!$C:$C,MATCH(EPS!$A1050,NoSettings!$A:$A,0))</f>
        <v>0</v>
      </c>
      <c r="K1050">
        <f>INDEX(GWP!$C$2:$C$13,MATCH(EPS!I1050,GWP!$B$2:$B$13,0))</f>
        <v>0</v>
      </c>
      <c r="L1050" s="4">
        <f t="shared" si="33"/>
        <v>0</v>
      </c>
    </row>
    <row r="1051" spans="1:12">
      <c r="A1051" t="s">
        <v>1069</v>
      </c>
      <c r="B1051" t="s">
        <v>1</v>
      </c>
      <c r="C1051" t="s">
        <v>1719</v>
      </c>
      <c r="D1051" t="s">
        <v>1708</v>
      </c>
      <c r="E1051" t="s">
        <v>1703</v>
      </c>
      <c r="F1051" t="s">
        <v>1751</v>
      </c>
      <c r="H1051" t="str">
        <f>INDEX('Vensim Variables'!$B:$B,MATCH(EPS!$B1051,'Vensim Variables'!$A:$A,0))</f>
        <v>g pollutant</v>
      </c>
      <c r="I1051" t="str">
        <f t="shared" si="32"/>
        <v>PM10</v>
      </c>
      <c r="J1051">
        <f>INDEX(NoSettings!$C:$C,MATCH(EPS!$A1051,NoSettings!$A:$A,0))</f>
        <v>0</v>
      </c>
      <c r="K1051">
        <f>INDEX(GWP!$C$2:$C$13,MATCH(EPS!I1051,GWP!$B$2:$B$13,0))</f>
        <v>0</v>
      </c>
      <c r="L1051" s="4">
        <f t="shared" si="33"/>
        <v>0</v>
      </c>
    </row>
    <row r="1052" spans="1:12">
      <c r="A1052" t="s">
        <v>1070</v>
      </c>
      <c r="B1052" t="s">
        <v>1</v>
      </c>
      <c r="C1052" t="s">
        <v>1719</v>
      </c>
      <c r="D1052" t="s">
        <v>1708</v>
      </c>
      <c r="E1052" t="s">
        <v>1704</v>
      </c>
      <c r="F1052" t="s">
        <v>1742</v>
      </c>
      <c r="H1052" t="str">
        <f>INDEX('Vensim Variables'!$B:$B,MATCH(EPS!$B1052,'Vensim Variables'!$A:$A,0))</f>
        <v>g pollutant</v>
      </c>
      <c r="I1052" t="str">
        <f t="shared" si="32"/>
        <v>PM10</v>
      </c>
      <c r="J1052">
        <f>INDEX(NoSettings!$C:$C,MATCH(EPS!$A1052,NoSettings!$A:$A,0))</f>
        <v>0</v>
      </c>
      <c r="K1052">
        <f>INDEX(GWP!$C$2:$C$13,MATCH(EPS!I1052,GWP!$B$2:$B$13,0))</f>
        <v>0</v>
      </c>
      <c r="L1052" s="4">
        <f t="shared" si="33"/>
        <v>0</v>
      </c>
    </row>
    <row r="1053" spans="1:12">
      <c r="A1053" t="s">
        <v>1071</v>
      </c>
      <c r="B1053" t="s">
        <v>1</v>
      </c>
      <c r="C1053" t="s">
        <v>1719</v>
      </c>
      <c r="D1053" t="s">
        <v>1708</v>
      </c>
      <c r="E1053" t="s">
        <v>1704</v>
      </c>
      <c r="F1053" t="s">
        <v>1743</v>
      </c>
      <c r="H1053" t="str">
        <f>INDEX('Vensim Variables'!$B:$B,MATCH(EPS!$B1053,'Vensim Variables'!$A:$A,0))</f>
        <v>g pollutant</v>
      </c>
      <c r="I1053" t="str">
        <f t="shared" si="32"/>
        <v>PM10</v>
      </c>
      <c r="J1053">
        <f>INDEX(NoSettings!$C:$C,MATCH(EPS!$A1053,NoSettings!$A:$A,0))</f>
        <v>0</v>
      </c>
      <c r="K1053">
        <f>INDEX(GWP!$C$2:$C$13,MATCH(EPS!I1053,GWP!$B$2:$B$13,0))</f>
        <v>0</v>
      </c>
      <c r="L1053" s="4">
        <f t="shared" si="33"/>
        <v>0</v>
      </c>
    </row>
    <row r="1054" spans="1:12">
      <c r="A1054" t="s">
        <v>1072</v>
      </c>
      <c r="B1054" t="s">
        <v>1</v>
      </c>
      <c r="C1054" t="s">
        <v>1719</v>
      </c>
      <c r="D1054" t="s">
        <v>1708</v>
      </c>
      <c r="E1054" t="s">
        <v>1704</v>
      </c>
      <c r="F1054" t="s">
        <v>1744</v>
      </c>
      <c r="H1054" t="str">
        <f>INDEX('Vensim Variables'!$B:$B,MATCH(EPS!$B1054,'Vensim Variables'!$A:$A,0))</f>
        <v>g pollutant</v>
      </c>
      <c r="I1054" t="str">
        <f t="shared" si="32"/>
        <v>PM10</v>
      </c>
      <c r="J1054">
        <f>INDEX(NoSettings!$C:$C,MATCH(EPS!$A1054,NoSettings!$A:$A,0))</f>
        <v>0</v>
      </c>
      <c r="K1054">
        <f>INDEX(GWP!$C$2:$C$13,MATCH(EPS!I1054,GWP!$B$2:$B$13,0))</f>
        <v>0</v>
      </c>
      <c r="L1054" s="4">
        <f t="shared" si="33"/>
        <v>0</v>
      </c>
    </row>
    <row r="1055" spans="1:12">
      <c r="A1055" t="s">
        <v>1073</v>
      </c>
      <c r="B1055" t="s">
        <v>1</v>
      </c>
      <c r="C1055" t="s">
        <v>1719</v>
      </c>
      <c r="D1055" t="s">
        <v>1708</v>
      </c>
      <c r="E1055" t="s">
        <v>1704</v>
      </c>
      <c r="F1055" t="s">
        <v>1745</v>
      </c>
      <c r="H1055" t="str">
        <f>INDEX('Vensim Variables'!$B:$B,MATCH(EPS!$B1055,'Vensim Variables'!$A:$A,0))</f>
        <v>g pollutant</v>
      </c>
      <c r="I1055" t="str">
        <f t="shared" si="32"/>
        <v>PM10</v>
      </c>
      <c r="J1055">
        <f>INDEX(NoSettings!$C:$C,MATCH(EPS!$A1055,NoSettings!$A:$A,0))</f>
        <v>671307000</v>
      </c>
      <c r="K1055">
        <f>INDEX(GWP!$C$2:$C$13,MATCH(EPS!I1055,GWP!$B$2:$B$13,0))</f>
        <v>0</v>
      </c>
      <c r="L1055" s="4">
        <f t="shared" si="33"/>
        <v>0</v>
      </c>
    </row>
    <row r="1056" spans="1:12">
      <c r="A1056" t="s">
        <v>1074</v>
      </c>
      <c r="B1056" t="s">
        <v>1</v>
      </c>
      <c r="C1056" t="s">
        <v>1719</v>
      </c>
      <c r="D1056" t="s">
        <v>1708</v>
      </c>
      <c r="E1056" t="s">
        <v>1704</v>
      </c>
      <c r="F1056" t="s">
        <v>1746</v>
      </c>
      <c r="H1056" t="str">
        <f>INDEX('Vensim Variables'!$B:$B,MATCH(EPS!$B1056,'Vensim Variables'!$A:$A,0))</f>
        <v>g pollutant</v>
      </c>
      <c r="I1056" t="str">
        <f t="shared" si="32"/>
        <v>PM10</v>
      </c>
      <c r="J1056">
        <f>INDEX(NoSettings!$C:$C,MATCH(EPS!$A1056,NoSettings!$A:$A,0))</f>
        <v>0</v>
      </c>
      <c r="K1056">
        <f>INDEX(GWP!$C$2:$C$13,MATCH(EPS!I1056,GWP!$B$2:$B$13,0))</f>
        <v>0</v>
      </c>
      <c r="L1056" s="4">
        <f t="shared" si="33"/>
        <v>0</v>
      </c>
    </row>
    <row r="1057" spans="1:12">
      <c r="A1057" t="s">
        <v>1075</v>
      </c>
      <c r="B1057" t="s">
        <v>1</v>
      </c>
      <c r="C1057" t="s">
        <v>1719</v>
      </c>
      <c r="D1057" t="s">
        <v>1708</v>
      </c>
      <c r="E1057" t="s">
        <v>1704</v>
      </c>
      <c r="F1057" t="s">
        <v>1747</v>
      </c>
      <c r="H1057" t="str">
        <f>INDEX('Vensim Variables'!$B:$B,MATCH(EPS!$B1057,'Vensim Variables'!$A:$A,0))</f>
        <v>g pollutant</v>
      </c>
      <c r="I1057" t="str">
        <f t="shared" si="32"/>
        <v>PM10</v>
      </c>
      <c r="J1057">
        <f>INDEX(NoSettings!$C:$C,MATCH(EPS!$A1057,NoSettings!$A:$A,0))</f>
        <v>0</v>
      </c>
      <c r="K1057">
        <f>INDEX(GWP!$C$2:$C$13,MATCH(EPS!I1057,GWP!$B$2:$B$13,0))</f>
        <v>0</v>
      </c>
      <c r="L1057" s="4">
        <f t="shared" si="33"/>
        <v>0</v>
      </c>
    </row>
    <row r="1058" spans="1:12">
      <c r="A1058" t="s">
        <v>1076</v>
      </c>
      <c r="B1058" t="s">
        <v>1</v>
      </c>
      <c r="C1058" t="s">
        <v>1719</v>
      </c>
      <c r="D1058" t="s">
        <v>1708</v>
      </c>
      <c r="E1058" t="s">
        <v>1704</v>
      </c>
      <c r="F1058" t="s">
        <v>1748</v>
      </c>
      <c r="H1058" t="str">
        <f>INDEX('Vensim Variables'!$B:$B,MATCH(EPS!$B1058,'Vensim Variables'!$A:$A,0))</f>
        <v>g pollutant</v>
      </c>
      <c r="I1058" t="str">
        <f t="shared" si="32"/>
        <v>PM10</v>
      </c>
      <c r="J1058">
        <f>INDEX(NoSettings!$C:$C,MATCH(EPS!$A1058,NoSettings!$A:$A,0))</f>
        <v>0</v>
      </c>
      <c r="K1058">
        <f>INDEX(GWP!$C$2:$C$13,MATCH(EPS!I1058,GWP!$B$2:$B$13,0))</f>
        <v>0</v>
      </c>
      <c r="L1058" s="4">
        <f t="shared" si="33"/>
        <v>0</v>
      </c>
    </row>
    <row r="1059" spans="1:12">
      <c r="A1059" t="s">
        <v>1077</v>
      </c>
      <c r="B1059" t="s">
        <v>1</v>
      </c>
      <c r="C1059" t="s">
        <v>1719</v>
      </c>
      <c r="D1059" t="s">
        <v>1708</v>
      </c>
      <c r="E1059" t="s">
        <v>1704</v>
      </c>
      <c r="F1059" t="s">
        <v>1749</v>
      </c>
      <c r="H1059" t="str">
        <f>INDEX('Vensim Variables'!$B:$B,MATCH(EPS!$B1059,'Vensim Variables'!$A:$A,0))</f>
        <v>g pollutant</v>
      </c>
      <c r="I1059" t="str">
        <f t="shared" si="32"/>
        <v>PM10</v>
      </c>
      <c r="J1059">
        <f>INDEX(NoSettings!$C:$C,MATCH(EPS!$A1059,NoSettings!$A:$A,0))</f>
        <v>1985230000</v>
      </c>
      <c r="K1059">
        <f>INDEX(GWP!$C$2:$C$13,MATCH(EPS!I1059,GWP!$B$2:$B$13,0))</f>
        <v>0</v>
      </c>
      <c r="L1059" s="4">
        <f t="shared" si="33"/>
        <v>0</v>
      </c>
    </row>
    <row r="1060" spans="1:12">
      <c r="A1060" t="s">
        <v>1078</v>
      </c>
      <c r="B1060" t="s">
        <v>1</v>
      </c>
      <c r="C1060" t="s">
        <v>1719</v>
      </c>
      <c r="D1060" t="s">
        <v>1708</v>
      </c>
      <c r="E1060" t="s">
        <v>1704</v>
      </c>
      <c r="F1060" t="s">
        <v>1750</v>
      </c>
      <c r="H1060" t="str">
        <f>INDEX('Vensim Variables'!$B:$B,MATCH(EPS!$B1060,'Vensim Variables'!$A:$A,0))</f>
        <v>g pollutant</v>
      </c>
      <c r="I1060" t="str">
        <f t="shared" si="32"/>
        <v>PM10</v>
      </c>
      <c r="J1060">
        <f>INDEX(NoSettings!$C:$C,MATCH(EPS!$A1060,NoSettings!$A:$A,0))</f>
        <v>0</v>
      </c>
      <c r="K1060">
        <f>INDEX(GWP!$C$2:$C$13,MATCH(EPS!I1060,GWP!$B$2:$B$13,0))</f>
        <v>0</v>
      </c>
      <c r="L1060" s="4">
        <f t="shared" si="33"/>
        <v>0</v>
      </c>
    </row>
    <row r="1061" spans="1:12">
      <c r="A1061" t="s">
        <v>1079</v>
      </c>
      <c r="B1061" t="s">
        <v>1</v>
      </c>
      <c r="C1061" t="s">
        <v>1719</v>
      </c>
      <c r="D1061" t="s">
        <v>1708</v>
      </c>
      <c r="E1061" t="s">
        <v>1704</v>
      </c>
      <c r="F1061" t="s">
        <v>1751</v>
      </c>
      <c r="H1061" t="str">
        <f>INDEX('Vensim Variables'!$B:$B,MATCH(EPS!$B1061,'Vensim Variables'!$A:$A,0))</f>
        <v>g pollutant</v>
      </c>
      <c r="I1061" t="str">
        <f t="shared" si="32"/>
        <v>PM10</v>
      </c>
      <c r="J1061">
        <f>INDEX(NoSettings!$C:$C,MATCH(EPS!$A1061,NoSettings!$A:$A,0))</f>
        <v>0</v>
      </c>
      <c r="K1061">
        <f>INDEX(GWP!$C$2:$C$13,MATCH(EPS!I1061,GWP!$B$2:$B$13,0))</f>
        <v>0</v>
      </c>
      <c r="L1061" s="4">
        <f t="shared" si="33"/>
        <v>0</v>
      </c>
    </row>
    <row r="1062" spans="1:12">
      <c r="A1062" t="s">
        <v>1080</v>
      </c>
      <c r="B1062" t="s">
        <v>1</v>
      </c>
      <c r="C1062" t="s">
        <v>1719</v>
      </c>
      <c r="D1062" t="s">
        <v>1709</v>
      </c>
      <c r="E1062" t="s">
        <v>1703</v>
      </c>
      <c r="F1062" t="s">
        <v>1742</v>
      </c>
      <c r="H1062" t="str">
        <f>INDEX('Vensim Variables'!$B:$B,MATCH(EPS!$B1062,'Vensim Variables'!$A:$A,0))</f>
        <v>g pollutant</v>
      </c>
      <c r="I1062" t="str">
        <f t="shared" si="32"/>
        <v>PM25</v>
      </c>
      <c r="J1062">
        <f>INDEX(NoSettings!$C:$C,MATCH(EPS!$A1062,NoSettings!$A:$A,0))</f>
        <v>0</v>
      </c>
      <c r="K1062">
        <f>INDEX(GWP!$C$2:$C$13,MATCH(EPS!I1062,GWP!$B$2:$B$13,0))</f>
        <v>0</v>
      </c>
      <c r="L1062" s="4">
        <f t="shared" si="33"/>
        <v>0</v>
      </c>
    </row>
    <row r="1063" spans="1:12">
      <c r="A1063" t="s">
        <v>1081</v>
      </c>
      <c r="B1063" t="s">
        <v>1</v>
      </c>
      <c r="C1063" t="s">
        <v>1719</v>
      </c>
      <c r="D1063" t="s">
        <v>1709</v>
      </c>
      <c r="E1063" t="s">
        <v>1703</v>
      </c>
      <c r="F1063" t="s">
        <v>1743</v>
      </c>
      <c r="H1063" t="str">
        <f>INDEX('Vensim Variables'!$B:$B,MATCH(EPS!$B1063,'Vensim Variables'!$A:$A,0))</f>
        <v>g pollutant</v>
      </c>
      <c r="I1063" t="str">
        <f t="shared" si="32"/>
        <v>PM25</v>
      </c>
      <c r="J1063">
        <f>INDEX(NoSettings!$C:$C,MATCH(EPS!$A1063,NoSettings!$A:$A,0))</f>
        <v>0</v>
      </c>
      <c r="K1063">
        <f>INDEX(GWP!$C$2:$C$13,MATCH(EPS!I1063,GWP!$B$2:$B$13,0))</f>
        <v>0</v>
      </c>
      <c r="L1063" s="4">
        <f t="shared" si="33"/>
        <v>0</v>
      </c>
    </row>
    <row r="1064" spans="1:12">
      <c r="A1064" t="s">
        <v>1082</v>
      </c>
      <c r="B1064" t="s">
        <v>1</v>
      </c>
      <c r="C1064" t="s">
        <v>1719</v>
      </c>
      <c r="D1064" t="s">
        <v>1709</v>
      </c>
      <c r="E1064" t="s">
        <v>1703</v>
      </c>
      <c r="F1064" t="s">
        <v>1744</v>
      </c>
      <c r="H1064" t="str">
        <f>INDEX('Vensim Variables'!$B:$B,MATCH(EPS!$B1064,'Vensim Variables'!$A:$A,0))</f>
        <v>g pollutant</v>
      </c>
      <c r="I1064" t="str">
        <f t="shared" si="32"/>
        <v>PM25</v>
      </c>
      <c r="J1064">
        <f>INDEX(NoSettings!$C:$C,MATCH(EPS!$A1064,NoSettings!$A:$A,0))</f>
        <v>329170000</v>
      </c>
      <c r="K1064">
        <f>INDEX(GWP!$C$2:$C$13,MATCH(EPS!I1064,GWP!$B$2:$B$13,0))</f>
        <v>0</v>
      </c>
      <c r="L1064" s="4">
        <f t="shared" si="33"/>
        <v>0</v>
      </c>
    </row>
    <row r="1065" spans="1:12">
      <c r="A1065" t="s">
        <v>1083</v>
      </c>
      <c r="B1065" t="s">
        <v>1</v>
      </c>
      <c r="C1065" t="s">
        <v>1719</v>
      </c>
      <c r="D1065" t="s">
        <v>1709</v>
      </c>
      <c r="E1065" t="s">
        <v>1703</v>
      </c>
      <c r="F1065" t="s">
        <v>1745</v>
      </c>
      <c r="H1065" t="str">
        <f>INDEX('Vensim Variables'!$B:$B,MATCH(EPS!$B1065,'Vensim Variables'!$A:$A,0))</f>
        <v>g pollutant</v>
      </c>
      <c r="I1065" t="str">
        <f t="shared" si="32"/>
        <v>PM25</v>
      </c>
      <c r="J1065">
        <f>INDEX(NoSettings!$C:$C,MATCH(EPS!$A1065,NoSettings!$A:$A,0))</f>
        <v>230753000</v>
      </c>
      <c r="K1065">
        <f>INDEX(GWP!$C$2:$C$13,MATCH(EPS!I1065,GWP!$B$2:$B$13,0))</f>
        <v>0</v>
      </c>
      <c r="L1065" s="4">
        <f t="shared" si="33"/>
        <v>0</v>
      </c>
    </row>
    <row r="1066" spans="1:12">
      <c r="A1066" t="s">
        <v>1084</v>
      </c>
      <c r="B1066" t="s">
        <v>1</v>
      </c>
      <c r="C1066" t="s">
        <v>1719</v>
      </c>
      <c r="D1066" t="s">
        <v>1709</v>
      </c>
      <c r="E1066" t="s">
        <v>1703</v>
      </c>
      <c r="F1066" t="s">
        <v>1746</v>
      </c>
      <c r="H1066" t="str">
        <f>INDEX('Vensim Variables'!$B:$B,MATCH(EPS!$B1066,'Vensim Variables'!$A:$A,0))</f>
        <v>g pollutant</v>
      </c>
      <c r="I1066" t="str">
        <f t="shared" si="32"/>
        <v>PM25</v>
      </c>
      <c r="J1066">
        <f>INDEX(NoSettings!$C:$C,MATCH(EPS!$A1066,NoSettings!$A:$A,0))</f>
        <v>0</v>
      </c>
      <c r="K1066">
        <f>INDEX(GWP!$C$2:$C$13,MATCH(EPS!I1066,GWP!$B$2:$B$13,0))</f>
        <v>0</v>
      </c>
      <c r="L1066" s="4">
        <f t="shared" si="33"/>
        <v>0</v>
      </c>
    </row>
    <row r="1067" spans="1:12">
      <c r="A1067" t="s">
        <v>1085</v>
      </c>
      <c r="B1067" t="s">
        <v>1</v>
      </c>
      <c r="C1067" t="s">
        <v>1719</v>
      </c>
      <c r="D1067" t="s">
        <v>1709</v>
      </c>
      <c r="E1067" t="s">
        <v>1703</v>
      </c>
      <c r="F1067" t="s">
        <v>1747</v>
      </c>
      <c r="H1067" t="str">
        <f>INDEX('Vensim Variables'!$B:$B,MATCH(EPS!$B1067,'Vensim Variables'!$A:$A,0))</f>
        <v>g pollutant</v>
      </c>
      <c r="I1067" t="str">
        <f t="shared" si="32"/>
        <v>PM25</v>
      </c>
      <c r="J1067">
        <f>INDEX(NoSettings!$C:$C,MATCH(EPS!$A1067,NoSettings!$A:$A,0))</f>
        <v>0</v>
      </c>
      <c r="K1067">
        <f>INDEX(GWP!$C$2:$C$13,MATCH(EPS!I1067,GWP!$B$2:$B$13,0))</f>
        <v>0</v>
      </c>
      <c r="L1067" s="4">
        <f t="shared" si="33"/>
        <v>0</v>
      </c>
    </row>
    <row r="1068" spans="1:12">
      <c r="A1068" t="s">
        <v>1086</v>
      </c>
      <c r="B1068" t="s">
        <v>1</v>
      </c>
      <c r="C1068" t="s">
        <v>1719</v>
      </c>
      <c r="D1068" t="s">
        <v>1709</v>
      </c>
      <c r="E1068" t="s">
        <v>1703</v>
      </c>
      <c r="F1068" t="s">
        <v>1748</v>
      </c>
      <c r="H1068" t="str">
        <f>INDEX('Vensim Variables'!$B:$B,MATCH(EPS!$B1068,'Vensim Variables'!$A:$A,0))</f>
        <v>g pollutant</v>
      </c>
      <c r="I1068" t="str">
        <f t="shared" si="32"/>
        <v>PM25</v>
      </c>
      <c r="J1068">
        <f>INDEX(NoSettings!$C:$C,MATCH(EPS!$A1068,NoSettings!$A:$A,0))</f>
        <v>0</v>
      </c>
      <c r="K1068">
        <f>INDEX(GWP!$C$2:$C$13,MATCH(EPS!I1068,GWP!$B$2:$B$13,0))</f>
        <v>0</v>
      </c>
      <c r="L1068" s="4">
        <f t="shared" si="33"/>
        <v>0</v>
      </c>
    </row>
    <row r="1069" spans="1:12">
      <c r="A1069" t="s">
        <v>1087</v>
      </c>
      <c r="B1069" t="s">
        <v>1</v>
      </c>
      <c r="C1069" t="s">
        <v>1719</v>
      </c>
      <c r="D1069" t="s">
        <v>1709</v>
      </c>
      <c r="E1069" t="s">
        <v>1703</v>
      </c>
      <c r="F1069" t="s">
        <v>1749</v>
      </c>
      <c r="H1069" t="str">
        <f>INDEX('Vensim Variables'!$B:$B,MATCH(EPS!$B1069,'Vensim Variables'!$A:$A,0))</f>
        <v>g pollutant</v>
      </c>
      <c r="I1069" t="str">
        <f t="shared" si="32"/>
        <v>PM25</v>
      </c>
      <c r="J1069">
        <f>INDEX(NoSettings!$C:$C,MATCH(EPS!$A1069,NoSettings!$A:$A,0))</f>
        <v>0</v>
      </c>
      <c r="K1069">
        <f>INDEX(GWP!$C$2:$C$13,MATCH(EPS!I1069,GWP!$B$2:$B$13,0))</f>
        <v>0</v>
      </c>
      <c r="L1069" s="4">
        <f t="shared" si="33"/>
        <v>0</v>
      </c>
    </row>
    <row r="1070" spans="1:12">
      <c r="A1070" t="s">
        <v>1088</v>
      </c>
      <c r="B1070" t="s">
        <v>1</v>
      </c>
      <c r="C1070" t="s">
        <v>1719</v>
      </c>
      <c r="D1070" t="s">
        <v>1709</v>
      </c>
      <c r="E1070" t="s">
        <v>1703</v>
      </c>
      <c r="F1070" t="s">
        <v>1750</v>
      </c>
      <c r="H1070" t="str">
        <f>INDEX('Vensim Variables'!$B:$B,MATCH(EPS!$B1070,'Vensim Variables'!$A:$A,0))</f>
        <v>g pollutant</v>
      </c>
      <c r="I1070" t="str">
        <f t="shared" si="32"/>
        <v>PM25</v>
      </c>
      <c r="J1070">
        <f>INDEX(NoSettings!$C:$C,MATCH(EPS!$A1070,NoSettings!$A:$A,0))</f>
        <v>0</v>
      </c>
      <c r="K1070">
        <f>INDEX(GWP!$C$2:$C$13,MATCH(EPS!I1070,GWP!$B$2:$B$13,0))</f>
        <v>0</v>
      </c>
      <c r="L1070" s="4">
        <f t="shared" si="33"/>
        <v>0</v>
      </c>
    </row>
    <row r="1071" spans="1:12">
      <c r="A1071" t="s">
        <v>1089</v>
      </c>
      <c r="B1071" t="s">
        <v>1</v>
      </c>
      <c r="C1071" t="s">
        <v>1719</v>
      </c>
      <c r="D1071" t="s">
        <v>1709</v>
      </c>
      <c r="E1071" t="s">
        <v>1703</v>
      </c>
      <c r="F1071" t="s">
        <v>1751</v>
      </c>
      <c r="H1071" t="str">
        <f>INDEX('Vensim Variables'!$B:$B,MATCH(EPS!$B1071,'Vensim Variables'!$A:$A,0))</f>
        <v>g pollutant</v>
      </c>
      <c r="I1071" t="str">
        <f t="shared" si="32"/>
        <v>PM25</v>
      </c>
      <c r="J1071">
        <f>INDEX(NoSettings!$C:$C,MATCH(EPS!$A1071,NoSettings!$A:$A,0))</f>
        <v>0</v>
      </c>
      <c r="K1071">
        <f>INDEX(GWP!$C$2:$C$13,MATCH(EPS!I1071,GWP!$B$2:$B$13,0))</f>
        <v>0</v>
      </c>
      <c r="L1071" s="4">
        <f t="shared" si="33"/>
        <v>0</v>
      </c>
    </row>
    <row r="1072" spans="1:12">
      <c r="A1072" t="s">
        <v>1090</v>
      </c>
      <c r="B1072" t="s">
        <v>1</v>
      </c>
      <c r="C1072" t="s">
        <v>1719</v>
      </c>
      <c r="D1072" t="s">
        <v>1709</v>
      </c>
      <c r="E1072" t="s">
        <v>1704</v>
      </c>
      <c r="F1072" t="s">
        <v>1742</v>
      </c>
      <c r="H1072" t="str">
        <f>INDEX('Vensim Variables'!$B:$B,MATCH(EPS!$B1072,'Vensim Variables'!$A:$A,0))</f>
        <v>g pollutant</v>
      </c>
      <c r="I1072" t="str">
        <f t="shared" si="32"/>
        <v>PM25</v>
      </c>
      <c r="J1072">
        <f>INDEX(NoSettings!$C:$C,MATCH(EPS!$A1072,NoSettings!$A:$A,0))</f>
        <v>0</v>
      </c>
      <c r="K1072">
        <f>INDEX(GWP!$C$2:$C$13,MATCH(EPS!I1072,GWP!$B$2:$B$13,0))</f>
        <v>0</v>
      </c>
      <c r="L1072" s="4">
        <f t="shared" si="33"/>
        <v>0</v>
      </c>
    </row>
    <row r="1073" spans="1:12">
      <c r="A1073" t="s">
        <v>1091</v>
      </c>
      <c r="B1073" t="s">
        <v>1</v>
      </c>
      <c r="C1073" t="s">
        <v>1719</v>
      </c>
      <c r="D1073" t="s">
        <v>1709</v>
      </c>
      <c r="E1073" t="s">
        <v>1704</v>
      </c>
      <c r="F1073" t="s">
        <v>1743</v>
      </c>
      <c r="H1073" t="str">
        <f>INDEX('Vensim Variables'!$B:$B,MATCH(EPS!$B1073,'Vensim Variables'!$A:$A,0))</f>
        <v>g pollutant</v>
      </c>
      <c r="I1073" t="str">
        <f t="shared" si="32"/>
        <v>PM25</v>
      </c>
      <c r="J1073">
        <f>INDEX(NoSettings!$C:$C,MATCH(EPS!$A1073,NoSettings!$A:$A,0))</f>
        <v>0</v>
      </c>
      <c r="K1073">
        <f>INDEX(GWP!$C$2:$C$13,MATCH(EPS!I1073,GWP!$B$2:$B$13,0))</f>
        <v>0</v>
      </c>
      <c r="L1073" s="4">
        <f t="shared" si="33"/>
        <v>0</v>
      </c>
    </row>
    <row r="1074" spans="1:12">
      <c r="A1074" t="s">
        <v>1092</v>
      </c>
      <c r="B1074" t="s">
        <v>1</v>
      </c>
      <c r="C1074" t="s">
        <v>1719</v>
      </c>
      <c r="D1074" t="s">
        <v>1709</v>
      </c>
      <c r="E1074" t="s">
        <v>1704</v>
      </c>
      <c r="F1074" t="s">
        <v>1744</v>
      </c>
      <c r="H1074" t="str">
        <f>INDEX('Vensim Variables'!$B:$B,MATCH(EPS!$B1074,'Vensim Variables'!$A:$A,0))</f>
        <v>g pollutant</v>
      </c>
      <c r="I1074" t="str">
        <f t="shared" si="32"/>
        <v>PM25</v>
      </c>
      <c r="J1074">
        <f>INDEX(NoSettings!$C:$C,MATCH(EPS!$A1074,NoSettings!$A:$A,0))</f>
        <v>0</v>
      </c>
      <c r="K1074">
        <f>INDEX(GWP!$C$2:$C$13,MATCH(EPS!I1074,GWP!$B$2:$B$13,0))</f>
        <v>0</v>
      </c>
      <c r="L1074" s="4">
        <f t="shared" si="33"/>
        <v>0</v>
      </c>
    </row>
    <row r="1075" spans="1:12">
      <c r="A1075" t="s">
        <v>1093</v>
      </c>
      <c r="B1075" t="s">
        <v>1</v>
      </c>
      <c r="C1075" t="s">
        <v>1719</v>
      </c>
      <c r="D1075" t="s">
        <v>1709</v>
      </c>
      <c r="E1075" t="s">
        <v>1704</v>
      </c>
      <c r="F1075" t="s">
        <v>1745</v>
      </c>
      <c r="H1075" t="str">
        <f>INDEX('Vensim Variables'!$B:$B,MATCH(EPS!$B1075,'Vensim Variables'!$A:$A,0))</f>
        <v>g pollutant</v>
      </c>
      <c r="I1075" t="str">
        <f t="shared" si="32"/>
        <v>PM25</v>
      </c>
      <c r="J1075">
        <f>INDEX(NoSettings!$C:$C,MATCH(EPS!$A1075,NoSettings!$A:$A,0))</f>
        <v>639937000</v>
      </c>
      <c r="K1075">
        <f>INDEX(GWP!$C$2:$C$13,MATCH(EPS!I1075,GWP!$B$2:$B$13,0))</f>
        <v>0</v>
      </c>
      <c r="L1075" s="4">
        <f t="shared" si="33"/>
        <v>0</v>
      </c>
    </row>
    <row r="1076" spans="1:12">
      <c r="A1076" t="s">
        <v>1094</v>
      </c>
      <c r="B1076" t="s">
        <v>1</v>
      </c>
      <c r="C1076" t="s">
        <v>1719</v>
      </c>
      <c r="D1076" t="s">
        <v>1709</v>
      </c>
      <c r="E1076" t="s">
        <v>1704</v>
      </c>
      <c r="F1076" t="s">
        <v>1746</v>
      </c>
      <c r="H1076" t="str">
        <f>INDEX('Vensim Variables'!$B:$B,MATCH(EPS!$B1076,'Vensim Variables'!$A:$A,0))</f>
        <v>g pollutant</v>
      </c>
      <c r="I1076" t="str">
        <f t="shared" si="32"/>
        <v>PM25</v>
      </c>
      <c r="J1076">
        <f>INDEX(NoSettings!$C:$C,MATCH(EPS!$A1076,NoSettings!$A:$A,0))</f>
        <v>0</v>
      </c>
      <c r="K1076">
        <f>INDEX(GWP!$C$2:$C$13,MATCH(EPS!I1076,GWP!$B$2:$B$13,0))</f>
        <v>0</v>
      </c>
      <c r="L1076" s="4">
        <f t="shared" si="33"/>
        <v>0</v>
      </c>
    </row>
    <row r="1077" spans="1:12">
      <c r="A1077" t="s">
        <v>1095</v>
      </c>
      <c r="B1077" t="s">
        <v>1</v>
      </c>
      <c r="C1077" t="s">
        <v>1719</v>
      </c>
      <c r="D1077" t="s">
        <v>1709</v>
      </c>
      <c r="E1077" t="s">
        <v>1704</v>
      </c>
      <c r="F1077" t="s">
        <v>1747</v>
      </c>
      <c r="H1077" t="str">
        <f>INDEX('Vensim Variables'!$B:$B,MATCH(EPS!$B1077,'Vensim Variables'!$A:$A,0))</f>
        <v>g pollutant</v>
      </c>
      <c r="I1077" t="str">
        <f t="shared" si="32"/>
        <v>PM25</v>
      </c>
      <c r="J1077">
        <f>INDEX(NoSettings!$C:$C,MATCH(EPS!$A1077,NoSettings!$A:$A,0))</f>
        <v>0</v>
      </c>
      <c r="K1077">
        <f>INDEX(GWP!$C$2:$C$13,MATCH(EPS!I1077,GWP!$B$2:$B$13,0))</f>
        <v>0</v>
      </c>
      <c r="L1077" s="4">
        <f t="shared" si="33"/>
        <v>0</v>
      </c>
    </row>
    <row r="1078" spans="1:12">
      <c r="A1078" t="s">
        <v>1096</v>
      </c>
      <c r="B1078" t="s">
        <v>1</v>
      </c>
      <c r="C1078" t="s">
        <v>1719</v>
      </c>
      <c r="D1078" t="s">
        <v>1709</v>
      </c>
      <c r="E1078" t="s">
        <v>1704</v>
      </c>
      <c r="F1078" t="s">
        <v>1748</v>
      </c>
      <c r="H1078" t="str">
        <f>INDEX('Vensim Variables'!$B:$B,MATCH(EPS!$B1078,'Vensim Variables'!$A:$A,0))</f>
        <v>g pollutant</v>
      </c>
      <c r="I1078" t="str">
        <f t="shared" si="32"/>
        <v>PM25</v>
      </c>
      <c r="J1078">
        <f>INDEX(NoSettings!$C:$C,MATCH(EPS!$A1078,NoSettings!$A:$A,0))</f>
        <v>0</v>
      </c>
      <c r="K1078">
        <f>INDEX(GWP!$C$2:$C$13,MATCH(EPS!I1078,GWP!$B$2:$B$13,0))</f>
        <v>0</v>
      </c>
      <c r="L1078" s="4">
        <f t="shared" si="33"/>
        <v>0</v>
      </c>
    </row>
    <row r="1079" spans="1:12">
      <c r="A1079" t="s">
        <v>1097</v>
      </c>
      <c r="B1079" t="s">
        <v>1</v>
      </c>
      <c r="C1079" t="s">
        <v>1719</v>
      </c>
      <c r="D1079" t="s">
        <v>1709</v>
      </c>
      <c r="E1079" t="s">
        <v>1704</v>
      </c>
      <c r="F1079" t="s">
        <v>1749</v>
      </c>
      <c r="H1079" t="str">
        <f>INDEX('Vensim Variables'!$B:$B,MATCH(EPS!$B1079,'Vensim Variables'!$A:$A,0))</f>
        <v>g pollutant</v>
      </c>
      <c r="I1079" t="str">
        <f t="shared" si="32"/>
        <v>PM25</v>
      </c>
      <c r="J1079">
        <f>INDEX(NoSettings!$C:$C,MATCH(EPS!$A1079,NoSettings!$A:$A,0))</f>
        <v>1892460000</v>
      </c>
      <c r="K1079">
        <f>INDEX(GWP!$C$2:$C$13,MATCH(EPS!I1079,GWP!$B$2:$B$13,0))</f>
        <v>0</v>
      </c>
      <c r="L1079" s="4">
        <f t="shared" si="33"/>
        <v>0</v>
      </c>
    </row>
    <row r="1080" spans="1:12">
      <c r="A1080" t="s">
        <v>1098</v>
      </c>
      <c r="B1080" t="s">
        <v>1</v>
      </c>
      <c r="C1080" t="s">
        <v>1719</v>
      </c>
      <c r="D1080" t="s">
        <v>1709</v>
      </c>
      <c r="E1080" t="s">
        <v>1704</v>
      </c>
      <c r="F1080" t="s">
        <v>1750</v>
      </c>
      <c r="H1080" t="str">
        <f>INDEX('Vensim Variables'!$B:$B,MATCH(EPS!$B1080,'Vensim Variables'!$A:$A,0))</f>
        <v>g pollutant</v>
      </c>
      <c r="I1080" t="str">
        <f t="shared" si="32"/>
        <v>PM25</v>
      </c>
      <c r="J1080">
        <f>INDEX(NoSettings!$C:$C,MATCH(EPS!$A1080,NoSettings!$A:$A,0))</f>
        <v>0</v>
      </c>
      <c r="K1080">
        <f>INDEX(GWP!$C$2:$C$13,MATCH(EPS!I1080,GWP!$B$2:$B$13,0))</f>
        <v>0</v>
      </c>
      <c r="L1080" s="4">
        <f t="shared" si="33"/>
        <v>0</v>
      </c>
    </row>
    <row r="1081" spans="1:12">
      <c r="A1081" t="s">
        <v>1099</v>
      </c>
      <c r="B1081" t="s">
        <v>1</v>
      </c>
      <c r="C1081" t="s">
        <v>1719</v>
      </c>
      <c r="D1081" t="s">
        <v>1709</v>
      </c>
      <c r="E1081" t="s">
        <v>1704</v>
      </c>
      <c r="F1081" t="s">
        <v>1751</v>
      </c>
      <c r="H1081" t="str">
        <f>INDEX('Vensim Variables'!$B:$B,MATCH(EPS!$B1081,'Vensim Variables'!$A:$A,0))</f>
        <v>g pollutant</v>
      </c>
      <c r="I1081" t="str">
        <f t="shared" si="32"/>
        <v>PM25</v>
      </c>
      <c r="J1081">
        <f>INDEX(NoSettings!$C:$C,MATCH(EPS!$A1081,NoSettings!$A:$A,0))</f>
        <v>0</v>
      </c>
      <c r="K1081">
        <f>INDEX(GWP!$C$2:$C$13,MATCH(EPS!I1081,GWP!$B$2:$B$13,0))</f>
        <v>0</v>
      </c>
      <c r="L1081" s="4">
        <f t="shared" si="33"/>
        <v>0</v>
      </c>
    </row>
    <row r="1082" spans="1:12">
      <c r="A1082" t="s">
        <v>1100</v>
      </c>
      <c r="B1082" t="s">
        <v>1</v>
      </c>
      <c r="C1082" t="s">
        <v>1719</v>
      </c>
      <c r="D1082" t="s">
        <v>1710</v>
      </c>
      <c r="E1082" t="s">
        <v>1703</v>
      </c>
      <c r="F1082" t="s">
        <v>1742</v>
      </c>
      <c r="H1082" t="str">
        <f>INDEX('Vensim Variables'!$B:$B,MATCH(EPS!$B1082,'Vensim Variables'!$A:$A,0))</f>
        <v>g pollutant</v>
      </c>
      <c r="I1082" t="str">
        <f t="shared" si="32"/>
        <v>SOx</v>
      </c>
      <c r="J1082">
        <f>INDEX(NoSettings!$C:$C,MATCH(EPS!$A1082,NoSettings!$A:$A,0))</f>
        <v>0</v>
      </c>
      <c r="K1082">
        <f>INDEX(GWP!$C$2:$C$13,MATCH(EPS!I1082,GWP!$B$2:$B$13,0))</f>
        <v>0</v>
      </c>
      <c r="L1082" s="4">
        <f t="shared" si="33"/>
        <v>0</v>
      </c>
    </row>
    <row r="1083" spans="1:12">
      <c r="A1083" t="s">
        <v>1101</v>
      </c>
      <c r="B1083" t="s">
        <v>1</v>
      </c>
      <c r="C1083" t="s">
        <v>1719</v>
      </c>
      <c r="D1083" t="s">
        <v>1710</v>
      </c>
      <c r="E1083" t="s">
        <v>1703</v>
      </c>
      <c r="F1083" t="s">
        <v>1743</v>
      </c>
      <c r="H1083" t="str">
        <f>INDEX('Vensim Variables'!$B:$B,MATCH(EPS!$B1083,'Vensim Variables'!$A:$A,0))</f>
        <v>g pollutant</v>
      </c>
      <c r="I1083" t="str">
        <f t="shared" si="32"/>
        <v>SOx</v>
      </c>
      <c r="J1083">
        <f>INDEX(NoSettings!$C:$C,MATCH(EPS!$A1083,NoSettings!$A:$A,0))</f>
        <v>0</v>
      </c>
      <c r="K1083">
        <f>INDEX(GWP!$C$2:$C$13,MATCH(EPS!I1083,GWP!$B$2:$B$13,0))</f>
        <v>0</v>
      </c>
      <c r="L1083" s="4">
        <f t="shared" si="33"/>
        <v>0</v>
      </c>
    </row>
    <row r="1084" spans="1:12">
      <c r="A1084" t="s">
        <v>1102</v>
      </c>
      <c r="B1084" t="s">
        <v>1</v>
      </c>
      <c r="C1084" t="s">
        <v>1719</v>
      </c>
      <c r="D1084" t="s">
        <v>1710</v>
      </c>
      <c r="E1084" t="s">
        <v>1703</v>
      </c>
      <c r="F1084" t="s">
        <v>1744</v>
      </c>
      <c r="H1084" t="str">
        <f>INDEX('Vensim Variables'!$B:$B,MATCH(EPS!$B1084,'Vensim Variables'!$A:$A,0))</f>
        <v>g pollutant</v>
      </c>
      <c r="I1084" t="str">
        <f t="shared" si="32"/>
        <v>SOx</v>
      </c>
      <c r="J1084">
        <f>INDEX(NoSettings!$C:$C,MATCH(EPS!$A1084,NoSettings!$A:$A,0))</f>
        <v>68847100</v>
      </c>
      <c r="K1084">
        <f>INDEX(GWP!$C$2:$C$13,MATCH(EPS!I1084,GWP!$B$2:$B$13,0))</f>
        <v>0</v>
      </c>
      <c r="L1084" s="4">
        <f t="shared" si="33"/>
        <v>0</v>
      </c>
    </row>
    <row r="1085" spans="1:12">
      <c r="A1085" t="s">
        <v>1103</v>
      </c>
      <c r="B1085" t="s">
        <v>1</v>
      </c>
      <c r="C1085" t="s">
        <v>1719</v>
      </c>
      <c r="D1085" t="s">
        <v>1710</v>
      </c>
      <c r="E1085" t="s">
        <v>1703</v>
      </c>
      <c r="F1085" t="s">
        <v>1745</v>
      </c>
      <c r="H1085" t="str">
        <f>INDEX('Vensim Variables'!$B:$B,MATCH(EPS!$B1085,'Vensim Variables'!$A:$A,0))</f>
        <v>g pollutant</v>
      </c>
      <c r="I1085" t="str">
        <f t="shared" si="32"/>
        <v>SOx</v>
      </c>
      <c r="J1085">
        <f>INDEX(NoSettings!$C:$C,MATCH(EPS!$A1085,NoSettings!$A:$A,0))</f>
        <v>204663000</v>
      </c>
      <c r="K1085">
        <f>INDEX(GWP!$C$2:$C$13,MATCH(EPS!I1085,GWP!$B$2:$B$13,0))</f>
        <v>0</v>
      </c>
      <c r="L1085" s="4">
        <f t="shared" si="33"/>
        <v>0</v>
      </c>
    </row>
    <row r="1086" spans="1:12">
      <c r="A1086" t="s">
        <v>1104</v>
      </c>
      <c r="B1086" t="s">
        <v>1</v>
      </c>
      <c r="C1086" t="s">
        <v>1719</v>
      </c>
      <c r="D1086" t="s">
        <v>1710</v>
      </c>
      <c r="E1086" t="s">
        <v>1703</v>
      </c>
      <c r="F1086" t="s">
        <v>1746</v>
      </c>
      <c r="H1086" t="str">
        <f>INDEX('Vensim Variables'!$B:$B,MATCH(EPS!$B1086,'Vensim Variables'!$A:$A,0))</f>
        <v>g pollutant</v>
      </c>
      <c r="I1086" t="str">
        <f t="shared" si="32"/>
        <v>SOx</v>
      </c>
      <c r="J1086">
        <f>INDEX(NoSettings!$C:$C,MATCH(EPS!$A1086,NoSettings!$A:$A,0))</f>
        <v>0</v>
      </c>
      <c r="K1086">
        <f>INDEX(GWP!$C$2:$C$13,MATCH(EPS!I1086,GWP!$B$2:$B$13,0))</f>
        <v>0</v>
      </c>
      <c r="L1086" s="4">
        <f t="shared" si="33"/>
        <v>0</v>
      </c>
    </row>
    <row r="1087" spans="1:12">
      <c r="A1087" t="s">
        <v>1105</v>
      </c>
      <c r="B1087" t="s">
        <v>1</v>
      </c>
      <c r="C1087" t="s">
        <v>1719</v>
      </c>
      <c r="D1087" t="s">
        <v>1710</v>
      </c>
      <c r="E1087" t="s">
        <v>1703</v>
      </c>
      <c r="F1087" t="s">
        <v>1747</v>
      </c>
      <c r="H1087" t="str">
        <f>INDEX('Vensim Variables'!$B:$B,MATCH(EPS!$B1087,'Vensim Variables'!$A:$A,0))</f>
        <v>g pollutant</v>
      </c>
      <c r="I1087" t="str">
        <f t="shared" si="32"/>
        <v>SOx</v>
      </c>
      <c r="J1087">
        <f>INDEX(NoSettings!$C:$C,MATCH(EPS!$A1087,NoSettings!$A:$A,0))</f>
        <v>0</v>
      </c>
      <c r="K1087">
        <f>INDEX(GWP!$C$2:$C$13,MATCH(EPS!I1087,GWP!$B$2:$B$13,0))</f>
        <v>0</v>
      </c>
      <c r="L1087" s="4">
        <f t="shared" si="33"/>
        <v>0</v>
      </c>
    </row>
    <row r="1088" spans="1:12">
      <c r="A1088" t="s">
        <v>1106</v>
      </c>
      <c r="B1088" t="s">
        <v>1</v>
      </c>
      <c r="C1088" t="s">
        <v>1719</v>
      </c>
      <c r="D1088" t="s">
        <v>1710</v>
      </c>
      <c r="E1088" t="s">
        <v>1703</v>
      </c>
      <c r="F1088" t="s">
        <v>1748</v>
      </c>
      <c r="H1088" t="str">
        <f>INDEX('Vensim Variables'!$B:$B,MATCH(EPS!$B1088,'Vensim Variables'!$A:$A,0))</f>
        <v>g pollutant</v>
      </c>
      <c r="I1088" t="str">
        <f t="shared" si="32"/>
        <v>SOx</v>
      </c>
      <c r="J1088">
        <f>INDEX(NoSettings!$C:$C,MATCH(EPS!$A1088,NoSettings!$A:$A,0))</f>
        <v>0</v>
      </c>
      <c r="K1088">
        <f>INDEX(GWP!$C$2:$C$13,MATCH(EPS!I1088,GWP!$B$2:$B$13,0))</f>
        <v>0</v>
      </c>
      <c r="L1088" s="4">
        <f t="shared" si="33"/>
        <v>0</v>
      </c>
    </row>
    <row r="1089" spans="1:12">
      <c r="A1089" t="s">
        <v>1107</v>
      </c>
      <c r="B1089" t="s">
        <v>1</v>
      </c>
      <c r="C1089" t="s">
        <v>1719</v>
      </c>
      <c r="D1089" t="s">
        <v>1710</v>
      </c>
      <c r="E1089" t="s">
        <v>1703</v>
      </c>
      <c r="F1089" t="s">
        <v>1749</v>
      </c>
      <c r="H1089" t="str">
        <f>INDEX('Vensim Variables'!$B:$B,MATCH(EPS!$B1089,'Vensim Variables'!$A:$A,0))</f>
        <v>g pollutant</v>
      </c>
      <c r="I1089" t="str">
        <f t="shared" si="32"/>
        <v>SOx</v>
      </c>
      <c r="J1089">
        <f>INDEX(NoSettings!$C:$C,MATCH(EPS!$A1089,NoSettings!$A:$A,0))</f>
        <v>0</v>
      </c>
      <c r="K1089">
        <f>INDEX(GWP!$C$2:$C$13,MATCH(EPS!I1089,GWP!$B$2:$B$13,0))</f>
        <v>0</v>
      </c>
      <c r="L1089" s="4">
        <f t="shared" si="33"/>
        <v>0</v>
      </c>
    </row>
    <row r="1090" spans="1:12">
      <c r="A1090" t="s">
        <v>1108</v>
      </c>
      <c r="B1090" t="s">
        <v>1</v>
      </c>
      <c r="C1090" t="s">
        <v>1719</v>
      </c>
      <c r="D1090" t="s">
        <v>1710</v>
      </c>
      <c r="E1090" t="s">
        <v>1703</v>
      </c>
      <c r="F1090" t="s">
        <v>1750</v>
      </c>
      <c r="H1090" t="str">
        <f>INDEX('Vensim Variables'!$B:$B,MATCH(EPS!$B1090,'Vensim Variables'!$A:$A,0))</f>
        <v>g pollutant</v>
      </c>
      <c r="I1090" t="str">
        <f t="shared" si="32"/>
        <v>SOx</v>
      </c>
      <c r="J1090">
        <f>INDEX(NoSettings!$C:$C,MATCH(EPS!$A1090,NoSettings!$A:$A,0))</f>
        <v>0</v>
      </c>
      <c r="K1090">
        <f>INDEX(GWP!$C$2:$C$13,MATCH(EPS!I1090,GWP!$B$2:$B$13,0))</f>
        <v>0</v>
      </c>
      <c r="L1090" s="4">
        <f t="shared" si="33"/>
        <v>0</v>
      </c>
    </row>
    <row r="1091" spans="1:12">
      <c r="A1091" t="s">
        <v>1109</v>
      </c>
      <c r="B1091" t="s">
        <v>1</v>
      </c>
      <c r="C1091" t="s">
        <v>1719</v>
      </c>
      <c r="D1091" t="s">
        <v>1710</v>
      </c>
      <c r="E1091" t="s">
        <v>1703</v>
      </c>
      <c r="F1091" t="s">
        <v>1751</v>
      </c>
      <c r="H1091" t="str">
        <f>INDEX('Vensim Variables'!$B:$B,MATCH(EPS!$B1091,'Vensim Variables'!$A:$A,0))</f>
        <v>g pollutant</v>
      </c>
      <c r="I1091" t="str">
        <f t="shared" ref="I1091:I1154" si="34">IF(OR(C1091="CO2",C1091="CH4",C1091="N2O",C1091="F gases",C1091="VOC",C1091="CO",C1091="NOx",C1091="PM10",C1091="PM25",C1091="SOx",C1091="BC",C1091="OC"),C1091,IF(OR(D1091="CO2",D1091="CH4",D1091="N2O",D1091="F gases",D1091="VOC",D1091="CO",D1091="NOx",D1091="PM10",D1091="PM25",D1091="SOx",D1091="BC",D1091="OC"),D1091,IF(OR(E1091="CO2",E1091="CH4",E1091="N2O",E1091="F gases",E1091="VOC",E1091="CO",E1091="NOx",E1091="PM10",E1091="PM25",E1091="SOx",E1091="BC",E1091="OC"),E1091,"NA")))</f>
        <v>SOx</v>
      </c>
      <c r="J1091">
        <f>INDEX(NoSettings!$C:$C,MATCH(EPS!$A1091,NoSettings!$A:$A,0))</f>
        <v>0</v>
      </c>
      <c r="K1091">
        <f>INDEX(GWP!$C$2:$C$13,MATCH(EPS!I1091,GWP!$B$2:$B$13,0))</f>
        <v>0</v>
      </c>
      <c r="L1091" s="4">
        <f t="shared" ref="L1091:L1154" si="35">IF(H1091="g pollutant",K1091*J1091/10^12,IF(H1091="MMTCO2e",J1091,IF(H1091="MWh",J1091,0)))</f>
        <v>0</v>
      </c>
    </row>
    <row r="1092" spans="1:12">
      <c r="A1092" t="s">
        <v>1110</v>
      </c>
      <c r="B1092" t="s">
        <v>1</v>
      </c>
      <c r="C1092" t="s">
        <v>1719</v>
      </c>
      <c r="D1092" t="s">
        <v>1710</v>
      </c>
      <c r="E1092" t="s">
        <v>1704</v>
      </c>
      <c r="F1092" t="s">
        <v>1742</v>
      </c>
      <c r="H1092" t="str">
        <f>INDEX('Vensim Variables'!$B:$B,MATCH(EPS!$B1092,'Vensim Variables'!$A:$A,0))</f>
        <v>g pollutant</v>
      </c>
      <c r="I1092" t="str">
        <f t="shared" si="34"/>
        <v>SOx</v>
      </c>
      <c r="J1092">
        <f>INDEX(NoSettings!$C:$C,MATCH(EPS!$A1092,NoSettings!$A:$A,0))</f>
        <v>0</v>
      </c>
      <c r="K1092">
        <f>INDEX(GWP!$C$2:$C$13,MATCH(EPS!I1092,GWP!$B$2:$B$13,0))</f>
        <v>0</v>
      </c>
      <c r="L1092" s="4">
        <f t="shared" si="35"/>
        <v>0</v>
      </c>
    </row>
    <row r="1093" spans="1:12">
      <c r="A1093" t="s">
        <v>1111</v>
      </c>
      <c r="B1093" t="s">
        <v>1</v>
      </c>
      <c r="C1093" t="s">
        <v>1719</v>
      </c>
      <c r="D1093" t="s">
        <v>1710</v>
      </c>
      <c r="E1093" t="s">
        <v>1704</v>
      </c>
      <c r="F1093" t="s">
        <v>1743</v>
      </c>
      <c r="H1093" t="str">
        <f>INDEX('Vensim Variables'!$B:$B,MATCH(EPS!$B1093,'Vensim Variables'!$A:$A,0))</f>
        <v>g pollutant</v>
      </c>
      <c r="I1093" t="str">
        <f t="shared" si="34"/>
        <v>SOx</v>
      </c>
      <c r="J1093">
        <f>INDEX(NoSettings!$C:$C,MATCH(EPS!$A1093,NoSettings!$A:$A,0))</f>
        <v>0</v>
      </c>
      <c r="K1093">
        <f>INDEX(GWP!$C$2:$C$13,MATCH(EPS!I1093,GWP!$B$2:$B$13,0))</f>
        <v>0</v>
      </c>
      <c r="L1093" s="4">
        <f t="shared" si="35"/>
        <v>0</v>
      </c>
    </row>
    <row r="1094" spans="1:12">
      <c r="A1094" t="s">
        <v>1112</v>
      </c>
      <c r="B1094" t="s">
        <v>1</v>
      </c>
      <c r="C1094" t="s">
        <v>1719</v>
      </c>
      <c r="D1094" t="s">
        <v>1710</v>
      </c>
      <c r="E1094" t="s">
        <v>1704</v>
      </c>
      <c r="F1094" t="s">
        <v>1744</v>
      </c>
      <c r="H1094" t="str">
        <f>INDEX('Vensim Variables'!$B:$B,MATCH(EPS!$B1094,'Vensim Variables'!$A:$A,0))</f>
        <v>g pollutant</v>
      </c>
      <c r="I1094" t="str">
        <f t="shared" si="34"/>
        <v>SOx</v>
      </c>
      <c r="J1094">
        <f>INDEX(NoSettings!$C:$C,MATCH(EPS!$A1094,NoSettings!$A:$A,0))</f>
        <v>0</v>
      </c>
      <c r="K1094">
        <f>INDEX(GWP!$C$2:$C$13,MATCH(EPS!I1094,GWP!$B$2:$B$13,0))</f>
        <v>0</v>
      </c>
      <c r="L1094" s="4">
        <f t="shared" si="35"/>
        <v>0</v>
      </c>
    </row>
    <row r="1095" spans="1:12">
      <c r="A1095" t="s">
        <v>1113</v>
      </c>
      <c r="B1095" t="s">
        <v>1</v>
      </c>
      <c r="C1095" t="s">
        <v>1719</v>
      </c>
      <c r="D1095" t="s">
        <v>1710</v>
      </c>
      <c r="E1095" t="s">
        <v>1704</v>
      </c>
      <c r="F1095" t="s">
        <v>1745</v>
      </c>
      <c r="H1095" t="str">
        <f>INDEX('Vensim Variables'!$B:$B,MATCH(EPS!$B1095,'Vensim Variables'!$A:$A,0))</f>
        <v>g pollutant</v>
      </c>
      <c r="I1095" t="str">
        <f t="shared" si="34"/>
        <v>SOx</v>
      </c>
      <c r="J1095">
        <f>INDEX(NoSettings!$C:$C,MATCH(EPS!$A1095,NoSettings!$A:$A,0))</f>
        <v>567582000</v>
      </c>
      <c r="K1095">
        <f>INDEX(GWP!$C$2:$C$13,MATCH(EPS!I1095,GWP!$B$2:$B$13,0))</f>
        <v>0</v>
      </c>
      <c r="L1095" s="4">
        <f t="shared" si="35"/>
        <v>0</v>
      </c>
    </row>
    <row r="1096" spans="1:12">
      <c r="A1096" t="s">
        <v>1114</v>
      </c>
      <c r="B1096" t="s">
        <v>1</v>
      </c>
      <c r="C1096" t="s">
        <v>1719</v>
      </c>
      <c r="D1096" t="s">
        <v>1710</v>
      </c>
      <c r="E1096" t="s">
        <v>1704</v>
      </c>
      <c r="F1096" t="s">
        <v>1746</v>
      </c>
      <c r="H1096" t="str">
        <f>INDEX('Vensim Variables'!$B:$B,MATCH(EPS!$B1096,'Vensim Variables'!$A:$A,0))</f>
        <v>g pollutant</v>
      </c>
      <c r="I1096" t="str">
        <f t="shared" si="34"/>
        <v>SOx</v>
      </c>
      <c r="J1096">
        <f>INDEX(NoSettings!$C:$C,MATCH(EPS!$A1096,NoSettings!$A:$A,0))</f>
        <v>0</v>
      </c>
      <c r="K1096">
        <f>INDEX(GWP!$C$2:$C$13,MATCH(EPS!I1096,GWP!$B$2:$B$13,0))</f>
        <v>0</v>
      </c>
      <c r="L1096" s="4">
        <f t="shared" si="35"/>
        <v>0</v>
      </c>
    </row>
    <row r="1097" spans="1:12">
      <c r="A1097" t="s">
        <v>1115</v>
      </c>
      <c r="B1097" t="s">
        <v>1</v>
      </c>
      <c r="C1097" t="s">
        <v>1719</v>
      </c>
      <c r="D1097" t="s">
        <v>1710</v>
      </c>
      <c r="E1097" t="s">
        <v>1704</v>
      </c>
      <c r="F1097" t="s">
        <v>1747</v>
      </c>
      <c r="H1097" t="str">
        <f>INDEX('Vensim Variables'!$B:$B,MATCH(EPS!$B1097,'Vensim Variables'!$A:$A,0))</f>
        <v>g pollutant</v>
      </c>
      <c r="I1097" t="str">
        <f t="shared" si="34"/>
        <v>SOx</v>
      </c>
      <c r="J1097">
        <f>INDEX(NoSettings!$C:$C,MATCH(EPS!$A1097,NoSettings!$A:$A,0))</f>
        <v>0</v>
      </c>
      <c r="K1097">
        <f>INDEX(GWP!$C$2:$C$13,MATCH(EPS!I1097,GWP!$B$2:$B$13,0))</f>
        <v>0</v>
      </c>
      <c r="L1097" s="4">
        <f t="shared" si="35"/>
        <v>0</v>
      </c>
    </row>
    <row r="1098" spans="1:12">
      <c r="A1098" t="s">
        <v>1116</v>
      </c>
      <c r="B1098" t="s">
        <v>1</v>
      </c>
      <c r="C1098" t="s">
        <v>1719</v>
      </c>
      <c r="D1098" t="s">
        <v>1710</v>
      </c>
      <c r="E1098" t="s">
        <v>1704</v>
      </c>
      <c r="F1098" t="s">
        <v>1748</v>
      </c>
      <c r="H1098" t="str">
        <f>INDEX('Vensim Variables'!$B:$B,MATCH(EPS!$B1098,'Vensim Variables'!$A:$A,0))</f>
        <v>g pollutant</v>
      </c>
      <c r="I1098" t="str">
        <f t="shared" si="34"/>
        <v>SOx</v>
      </c>
      <c r="J1098">
        <f>INDEX(NoSettings!$C:$C,MATCH(EPS!$A1098,NoSettings!$A:$A,0))</f>
        <v>0</v>
      </c>
      <c r="K1098">
        <f>INDEX(GWP!$C$2:$C$13,MATCH(EPS!I1098,GWP!$B$2:$B$13,0))</f>
        <v>0</v>
      </c>
      <c r="L1098" s="4">
        <f t="shared" si="35"/>
        <v>0</v>
      </c>
    </row>
    <row r="1099" spans="1:12">
      <c r="A1099" t="s">
        <v>1117</v>
      </c>
      <c r="B1099" t="s">
        <v>1</v>
      </c>
      <c r="C1099" t="s">
        <v>1719</v>
      </c>
      <c r="D1099" t="s">
        <v>1710</v>
      </c>
      <c r="E1099" t="s">
        <v>1704</v>
      </c>
      <c r="F1099" t="s">
        <v>1749</v>
      </c>
      <c r="H1099" t="str">
        <f>INDEX('Vensim Variables'!$B:$B,MATCH(EPS!$B1099,'Vensim Variables'!$A:$A,0))</f>
        <v>g pollutant</v>
      </c>
      <c r="I1099" t="str">
        <f t="shared" si="34"/>
        <v>SOx</v>
      </c>
      <c r="J1099">
        <f>INDEX(NoSettings!$C:$C,MATCH(EPS!$A1099,NoSettings!$A:$A,0))</f>
        <v>1678480000</v>
      </c>
      <c r="K1099">
        <f>INDEX(GWP!$C$2:$C$13,MATCH(EPS!I1099,GWP!$B$2:$B$13,0))</f>
        <v>0</v>
      </c>
      <c r="L1099" s="4">
        <f t="shared" si="35"/>
        <v>0</v>
      </c>
    </row>
    <row r="1100" spans="1:12">
      <c r="A1100" t="s">
        <v>1118</v>
      </c>
      <c r="B1100" t="s">
        <v>1</v>
      </c>
      <c r="C1100" t="s">
        <v>1719</v>
      </c>
      <c r="D1100" t="s">
        <v>1710</v>
      </c>
      <c r="E1100" t="s">
        <v>1704</v>
      </c>
      <c r="F1100" t="s">
        <v>1750</v>
      </c>
      <c r="H1100" t="str">
        <f>INDEX('Vensim Variables'!$B:$B,MATCH(EPS!$B1100,'Vensim Variables'!$A:$A,0))</f>
        <v>g pollutant</v>
      </c>
      <c r="I1100" t="str">
        <f t="shared" si="34"/>
        <v>SOx</v>
      </c>
      <c r="J1100">
        <f>INDEX(NoSettings!$C:$C,MATCH(EPS!$A1100,NoSettings!$A:$A,0))</f>
        <v>0</v>
      </c>
      <c r="K1100">
        <f>INDEX(GWP!$C$2:$C$13,MATCH(EPS!I1100,GWP!$B$2:$B$13,0))</f>
        <v>0</v>
      </c>
      <c r="L1100" s="4">
        <f t="shared" si="35"/>
        <v>0</v>
      </c>
    </row>
    <row r="1101" spans="1:12">
      <c r="A1101" t="s">
        <v>1119</v>
      </c>
      <c r="B1101" t="s">
        <v>1</v>
      </c>
      <c r="C1101" t="s">
        <v>1719</v>
      </c>
      <c r="D1101" t="s">
        <v>1710</v>
      </c>
      <c r="E1101" t="s">
        <v>1704</v>
      </c>
      <c r="F1101" t="s">
        <v>1751</v>
      </c>
      <c r="H1101" t="str">
        <f>INDEX('Vensim Variables'!$B:$B,MATCH(EPS!$B1101,'Vensim Variables'!$A:$A,0))</f>
        <v>g pollutant</v>
      </c>
      <c r="I1101" t="str">
        <f t="shared" si="34"/>
        <v>SOx</v>
      </c>
      <c r="J1101">
        <f>INDEX(NoSettings!$C:$C,MATCH(EPS!$A1101,NoSettings!$A:$A,0))</f>
        <v>0</v>
      </c>
      <c r="K1101">
        <f>INDEX(GWP!$C$2:$C$13,MATCH(EPS!I1101,GWP!$B$2:$B$13,0))</f>
        <v>0</v>
      </c>
      <c r="L1101" s="4">
        <f t="shared" si="35"/>
        <v>0</v>
      </c>
    </row>
    <row r="1102" spans="1:12">
      <c r="A1102" t="s">
        <v>1120</v>
      </c>
      <c r="B1102" t="s">
        <v>1</v>
      </c>
      <c r="C1102" t="s">
        <v>1719</v>
      </c>
      <c r="D1102" t="s">
        <v>1711</v>
      </c>
      <c r="E1102" t="s">
        <v>1703</v>
      </c>
      <c r="F1102" t="s">
        <v>1742</v>
      </c>
      <c r="H1102" t="str">
        <f>INDEX('Vensim Variables'!$B:$B,MATCH(EPS!$B1102,'Vensim Variables'!$A:$A,0))</f>
        <v>g pollutant</v>
      </c>
      <c r="I1102" t="str">
        <f t="shared" si="34"/>
        <v>BC</v>
      </c>
      <c r="J1102">
        <f>INDEX(NoSettings!$C:$C,MATCH(EPS!$A1102,NoSettings!$A:$A,0))</f>
        <v>0</v>
      </c>
      <c r="K1102">
        <f>INDEX(GWP!$C$2:$C$13,MATCH(EPS!I1102,GWP!$B$2:$B$13,0))</f>
        <v>0</v>
      </c>
      <c r="L1102" s="4">
        <f t="shared" si="35"/>
        <v>0</v>
      </c>
    </row>
    <row r="1103" spans="1:12">
      <c r="A1103" t="s">
        <v>1121</v>
      </c>
      <c r="B1103" t="s">
        <v>1</v>
      </c>
      <c r="C1103" t="s">
        <v>1719</v>
      </c>
      <c r="D1103" t="s">
        <v>1711</v>
      </c>
      <c r="E1103" t="s">
        <v>1703</v>
      </c>
      <c r="F1103" t="s">
        <v>1743</v>
      </c>
      <c r="H1103" t="str">
        <f>INDEX('Vensim Variables'!$B:$B,MATCH(EPS!$B1103,'Vensim Variables'!$A:$A,0))</f>
        <v>g pollutant</v>
      </c>
      <c r="I1103" t="str">
        <f t="shared" si="34"/>
        <v>BC</v>
      </c>
      <c r="J1103">
        <f>INDEX(NoSettings!$C:$C,MATCH(EPS!$A1103,NoSettings!$A:$A,0))</f>
        <v>0</v>
      </c>
      <c r="K1103">
        <f>INDEX(GWP!$C$2:$C$13,MATCH(EPS!I1103,GWP!$B$2:$B$13,0))</f>
        <v>0</v>
      </c>
      <c r="L1103" s="4">
        <f t="shared" si="35"/>
        <v>0</v>
      </c>
    </row>
    <row r="1104" spans="1:12">
      <c r="A1104" t="s">
        <v>1122</v>
      </c>
      <c r="B1104" t="s">
        <v>1</v>
      </c>
      <c r="C1104" t="s">
        <v>1719</v>
      </c>
      <c r="D1104" t="s">
        <v>1711</v>
      </c>
      <c r="E1104" t="s">
        <v>1703</v>
      </c>
      <c r="F1104" t="s">
        <v>1744</v>
      </c>
      <c r="H1104" t="str">
        <f>INDEX('Vensim Variables'!$B:$B,MATCH(EPS!$B1104,'Vensim Variables'!$A:$A,0))</f>
        <v>g pollutant</v>
      </c>
      <c r="I1104" t="str">
        <f t="shared" si="34"/>
        <v>BC</v>
      </c>
      <c r="J1104">
        <f>INDEX(NoSettings!$C:$C,MATCH(EPS!$A1104,NoSettings!$A:$A,0))</f>
        <v>60909500</v>
      </c>
      <c r="K1104">
        <f>INDEX(GWP!$C$2:$C$13,MATCH(EPS!I1104,GWP!$B$2:$B$13,0))</f>
        <v>0</v>
      </c>
      <c r="L1104" s="4">
        <f t="shared" si="35"/>
        <v>0</v>
      </c>
    </row>
    <row r="1105" spans="1:12">
      <c r="A1105" t="s">
        <v>1123</v>
      </c>
      <c r="B1105" t="s">
        <v>1</v>
      </c>
      <c r="C1105" t="s">
        <v>1719</v>
      </c>
      <c r="D1105" t="s">
        <v>1711</v>
      </c>
      <c r="E1105" t="s">
        <v>1703</v>
      </c>
      <c r="F1105" t="s">
        <v>1745</v>
      </c>
      <c r="H1105" t="str">
        <f>INDEX('Vensim Variables'!$B:$B,MATCH(EPS!$B1105,'Vensim Variables'!$A:$A,0))</f>
        <v>g pollutant</v>
      </c>
      <c r="I1105" t="str">
        <f t="shared" si="34"/>
        <v>BC</v>
      </c>
      <c r="J1105">
        <f>INDEX(NoSettings!$C:$C,MATCH(EPS!$A1105,NoSettings!$A:$A,0))</f>
        <v>175654000</v>
      </c>
      <c r="K1105">
        <f>INDEX(GWP!$C$2:$C$13,MATCH(EPS!I1105,GWP!$B$2:$B$13,0))</f>
        <v>0</v>
      </c>
      <c r="L1105" s="4">
        <f t="shared" si="35"/>
        <v>0</v>
      </c>
    </row>
    <row r="1106" spans="1:12">
      <c r="A1106" t="s">
        <v>1124</v>
      </c>
      <c r="B1106" t="s">
        <v>1</v>
      </c>
      <c r="C1106" t="s">
        <v>1719</v>
      </c>
      <c r="D1106" t="s">
        <v>1711</v>
      </c>
      <c r="E1106" t="s">
        <v>1703</v>
      </c>
      <c r="F1106" t="s">
        <v>1746</v>
      </c>
      <c r="H1106" t="str">
        <f>INDEX('Vensim Variables'!$B:$B,MATCH(EPS!$B1106,'Vensim Variables'!$A:$A,0))</f>
        <v>g pollutant</v>
      </c>
      <c r="I1106" t="str">
        <f t="shared" si="34"/>
        <v>BC</v>
      </c>
      <c r="J1106">
        <f>INDEX(NoSettings!$C:$C,MATCH(EPS!$A1106,NoSettings!$A:$A,0))</f>
        <v>0</v>
      </c>
      <c r="K1106">
        <f>INDEX(GWP!$C$2:$C$13,MATCH(EPS!I1106,GWP!$B$2:$B$13,0))</f>
        <v>0</v>
      </c>
      <c r="L1106" s="4">
        <f t="shared" si="35"/>
        <v>0</v>
      </c>
    </row>
    <row r="1107" spans="1:12">
      <c r="A1107" t="s">
        <v>1125</v>
      </c>
      <c r="B1107" t="s">
        <v>1</v>
      </c>
      <c r="C1107" t="s">
        <v>1719</v>
      </c>
      <c r="D1107" t="s">
        <v>1711</v>
      </c>
      <c r="E1107" t="s">
        <v>1703</v>
      </c>
      <c r="F1107" t="s">
        <v>1747</v>
      </c>
      <c r="H1107" t="str">
        <f>INDEX('Vensim Variables'!$B:$B,MATCH(EPS!$B1107,'Vensim Variables'!$A:$A,0))</f>
        <v>g pollutant</v>
      </c>
      <c r="I1107" t="str">
        <f t="shared" si="34"/>
        <v>BC</v>
      </c>
      <c r="J1107">
        <f>INDEX(NoSettings!$C:$C,MATCH(EPS!$A1107,NoSettings!$A:$A,0))</f>
        <v>0</v>
      </c>
      <c r="K1107">
        <f>INDEX(GWP!$C$2:$C$13,MATCH(EPS!I1107,GWP!$B$2:$B$13,0))</f>
        <v>0</v>
      </c>
      <c r="L1107" s="4">
        <f t="shared" si="35"/>
        <v>0</v>
      </c>
    </row>
    <row r="1108" spans="1:12">
      <c r="A1108" t="s">
        <v>1126</v>
      </c>
      <c r="B1108" t="s">
        <v>1</v>
      </c>
      <c r="C1108" t="s">
        <v>1719</v>
      </c>
      <c r="D1108" t="s">
        <v>1711</v>
      </c>
      <c r="E1108" t="s">
        <v>1703</v>
      </c>
      <c r="F1108" t="s">
        <v>1748</v>
      </c>
      <c r="H1108" t="str">
        <f>INDEX('Vensim Variables'!$B:$B,MATCH(EPS!$B1108,'Vensim Variables'!$A:$A,0))</f>
        <v>g pollutant</v>
      </c>
      <c r="I1108" t="str">
        <f t="shared" si="34"/>
        <v>BC</v>
      </c>
      <c r="J1108">
        <f>INDEX(NoSettings!$C:$C,MATCH(EPS!$A1108,NoSettings!$A:$A,0))</f>
        <v>0</v>
      </c>
      <c r="K1108">
        <f>INDEX(GWP!$C$2:$C$13,MATCH(EPS!I1108,GWP!$B$2:$B$13,0))</f>
        <v>0</v>
      </c>
      <c r="L1108" s="4">
        <f t="shared" si="35"/>
        <v>0</v>
      </c>
    </row>
    <row r="1109" spans="1:12">
      <c r="A1109" t="s">
        <v>1127</v>
      </c>
      <c r="B1109" t="s">
        <v>1</v>
      </c>
      <c r="C1109" t="s">
        <v>1719</v>
      </c>
      <c r="D1109" t="s">
        <v>1711</v>
      </c>
      <c r="E1109" t="s">
        <v>1703</v>
      </c>
      <c r="F1109" t="s">
        <v>1749</v>
      </c>
      <c r="H1109" t="str">
        <f>INDEX('Vensim Variables'!$B:$B,MATCH(EPS!$B1109,'Vensim Variables'!$A:$A,0))</f>
        <v>g pollutant</v>
      </c>
      <c r="I1109" t="str">
        <f t="shared" si="34"/>
        <v>BC</v>
      </c>
      <c r="J1109">
        <f>INDEX(NoSettings!$C:$C,MATCH(EPS!$A1109,NoSettings!$A:$A,0))</f>
        <v>0</v>
      </c>
      <c r="K1109">
        <f>INDEX(GWP!$C$2:$C$13,MATCH(EPS!I1109,GWP!$B$2:$B$13,0))</f>
        <v>0</v>
      </c>
      <c r="L1109" s="4">
        <f t="shared" si="35"/>
        <v>0</v>
      </c>
    </row>
    <row r="1110" spans="1:12">
      <c r="A1110" t="s">
        <v>1128</v>
      </c>
      <c r="B1110" t="s">
        <v>1</v>
      </c>
      <c r="C1110" t="s">
        <v>1719</v>
      </c>
      <c r="D1110" t="s">
        <v>1711</v>
      </c>
      <c r="E1110" t="s">
        <v>1703</v>
      </c>
      <c r="F1110" t="s">
        <v>1750</v>
      </c>
      <c r="H1110" t="str">
        <f>INDEX('Vensim Variables'!$B:$B,MATCH(EPS!$B1110,'Vensim Variables'!$A:$A,0))</f>
        <v>g pollutant</v>
      </c>
      <c r="I1110" t="str">
        <f t="shared" si="34"/>
        <v>BC</v>
      </c>
      <c r="J1110">
        <f>INDEX(NoSettings!$C:$C,MATCH(EPS!$A1110,NoSettings!$A:$A,0))</f>
        <v>0</v>
      </c>
      <c r="K1110">
        <f>INDEX(GWP!$C$2:$C$13,MATCH(EPS!I1110,GWP!$B$2:$B$13,0))</f>
        <v>0</v>
      </c>
      <c r="L1110" s="4">
        <f t="shared" si="35"/>
        <v>0</v>
      </c>
    </row>
    <row r="1111" spans="1:12">
      <c r="A1111" t="s">
        <v>1129</v>
      </c>
      <c r="B1111" t="s">
        <v>1</v>
      </c>
      <c r="C1111" t="s">
        <v>1719</v>
      </c>
      <c r="D1111" t="s">
        <v>1711</v>
      </c>
      <c r="E1111" t="s">
        <v>1703</v>
      </c>
      <c r="F1111" t="s">
        <v>1751</v>
      </c>
      <c r="H1111" t="str">
        <f>INDEX('Vensim Variables'!$B:$B,MATCH(EPS!$B1111,'Vensim Variables'!$A:$A,0))</f>
        <v>g pollutant</v>
      </c>
      <c r="I1111" t="str">
        <f t="shared" si="34"/>
        <v>BC</v>
      </c>
      <c r="J1111">
        <f>INDEX(NoSettings!$C:$C,MATCH(EPS!$A1111,NoSettings!$A:$A,0))</f>
        <v>0</v>
      </c>
      <c r="K1111">
        <f>INDEX(GWP!$C$2:$C$13,MATCH(EPS!I1111,GWP!$B$2:$B$13,0))</f>
        <v>0</v>
      </c>
      <c r="L1111" s="4">
        <f t="shared" si="35"/>
        <v>0</v>
      </c>
    </row>
    <row r="1112" spans="1:12">
      <c r="A1112" t="s">
        <v>1130</v>
      </c>
      <c r="B1112" t="s">
        <v>1</v>
      </c>
      <c r="C1112" t="s">
        <v>1719</v>
      </c>
      <c r="D1112" t="s">
        <v>1711</v>
      </c>
      <c r="E1112" t="s">
        <v>1704</v>
      </c>
      <c r="F1112" t="s">
        <v>1742</v>
      </c>
      <c r="H1112" t="str">
        <f>INDEX('Vensim Variables'!$B:$B,MATCH(EPS!$B1112,'Vensim Variables'!$A:$A,0))</f>
        <v>g pollutant</v>
      </c>
      <c r="I1112" t="str">
        <f t="shared" si="34"/>
        <v>BC</v>
      </c>
      <c r="J1112">
        <f>INDEX(NoSettings!$C:$C,MATCH(EPS!$A1112,NoSettings!$A:$A,0))</f>
        <v>0</v>
      </c>
      <c r="K1112">
        <f>INDEX(GWP!$C$2:$C$13,MATCH(EPS!I1112,GWP!$B$2:$B$13,0))</f>
        <v>0</v>
      </c>
      <c r="L1112" s="4">
        <f t="shared" si="35"/>
        <v>0</v>
      </c>
    </row>
    <row r="1113" spans="1:12">
      <c r="A1113" t="s">
        <v>1131</v>
      </c>
      <c r="B1113" t="s">
        <v>1</v>
      </c>
      <c r="C1113" t="s">
        <v>1719</v>
      </c>
      <c r="D1113" t="s">
        <v>1711</v>
      </c>
      <c r="E1113" t="s">
        <v>1704</v>
      </c>
      <c r="F1113" t="s">
        <v>1743</v>
      </c>
      <c r="H1113" t="str">
        <f>INDEX('Vensim Variables'!$B:$B,MATCH(EPS!$B1113,'Vensim Variables'!$A:$A,0))</f>
        <v>g pollutant</v>
      </c>
      <c r="I1113" t="str">
        <f t="shared" si="34"/>
        <v>BC</v>
      </c>
      <c r="J1113">
        <f>INDEX(NoSettings!$C:$C,MATCH(EPS!$A1113,NoSettings!$A:$A,0))</f>
        <v>0</v>
      </c>
      <c r="K1113">
        <f>INDEX(GWP!$C$2:$C$13,MATCH(EPS!I1113,GWP!$B$2:$B$13,0))</f>
        <v>0</v>
      </c>
      <c r="L1113" s="4">
        <f t="shared" si="35"/>
        <v>0</v>
      </c>
    </row>
    <row r="1114" spans="1:12">
      <c r="A1114" t="s">
        <v>1132</v>
      </c>
      <c r="B1114" t="s">
        <v>1</v>
      </c>
      <c r="C1114" t="s">
        <v>1719</v>
      </c>
      <c r="D1114" t="s">
        <v>1711</v>
      </c>
      <c r="E1114" t="s">
        <v>1704</v>
      </c>
      <c r="F1114" t="s">
        <v>1744</v>
      </c>
      <c r="H1114" t="str">
        <f>INDEX('Vensim Variables'!$B:$B,MATCH(EPS!$B1114,'Vensim Variables'!$A:$A,0))</f>
        <v>g pollutant</v>
      </c>
      <c r="I1114" t="str">
        <f t="shared" si="34"/>
        <v>BC</v>
      </c>
      <c r="J1114">
        <f>INDEX(NoSettings!$C:$C,MATCH(EPS!$A1114,NoSettings!$A:$A,0))</f>
        <v>0</v>
      </c>
      <c r="K1114">
        <f>INDEX(GWP!$C$2:$C$13,MATCH(EPS!I1114,GWP!$B$2:$B$13,0))</f>
        <v>0</v>
      </c>
      <c r="L1114" s="4">
        <f t="shared" si="35"/>
        <v>0</v>
      </c>
    </row>
    <row r="1115" spans="1:12">
      <c r="A1115" t="s">
        <v>1133</v>
      </c>
      <c r="B1115" t="s">
        <v>1</v>
      </c>
      <c r="C1115" t="s">
        <v>1719</v>
      </c>
      <c r="D1115" t="s">
        <v>1711</v>
      </c>
      <c r="E1115" t="s">
        <v>1704</v>
      </c>
      <c r="F1115" t="s">
        <v>1745</v>
      </c>
      <c r="H1115" t="str">
        <f>INDEX('Vensim Variables'!$B:$B,MATCH(EPS!$B1115,'Vensim Variables'!$A:$A,0))</f>
        <v>g pollutant</v>
      </c>
      <c r="I1115" t="str">
        <f t="shared" si="34"/>
        <v>BC</v>
      </c>
      <c r="J1115">
        <f>INDEX(NoSettings!$C:$C,MATCH(EPS!$A1115,NoSettings!$A:$A,0))</f>
        <v>487131000</v>
      </c>
      <c r="K1115">
        <f>INDEX(GWP!$C$2:$C$13,MATCH(EPS!I1115,GWP!$B$2:$B$13,0))</f>
        <v>0</v>
      </c>
      <c r="L1115" s="4">
        <f t="shared" si="35"/>
        <v>0</v>
      </c>
    </row>
    <row r="1116" spans="1:12">
      <c r="A1116" t="s">
        <v>1134</v>
      </c>
      <c r="B1116" t="s">
        <v>1</v>
      </c>
      <c r="C1116" t="s">
        <v>1719</v>
      </c>
      <c r="D1116" t="s">
        <v>1711</v>
      </c>
      <c r="E1116" t="s">
        <v>1704</v>
      </c>
      <c r="F1116" t="s">
        <v>1746</v>
      </c>
      <c r="H1116" t="str">
        <f>INDEX('Vensim Variables'!$B:$B,MATCH(EPS!$B1116,'Vensim Variables'!$A:$A,0))</f>
        <v>g pollutant</v>
      </c>
      <c r="I1116" t="str">
        <f t="shared" si="34"/>
        <v>BC</v>
      </c>
      <c r="J1116">
        <f>INDEX(NoSettings!$C:$C,MATCH(EPS!$A1116,NoSettings!$A:$A,0))</f>
        <v>0</v>
      </c>
      <c r="K1116">
        <f>INDEX(GWP!$C$2:$C$13,MATCH(EPS!I1116,GWP!$B$2:$B$13,0))</f>
        <v>0</v>
      </c>
      <c r="L1116" s="4">
        <f t="shared" si="35"/>
        <v>0</v>
      </c>
    </row>
    <row r="1117" spans="1:12">
      <c r="A1117" t="s">
        <v>1135</v>
      </c>
      <c r="B1117" t="s">
        <v>1</v>
      </c>
      <c r="C1117" t="s">
        <v>1719</v>
      </c>
      <c r="D1117" t="s">
        <v>1711</v>
      </c>
      <c r="E1117" t="s">
        <v>1704</v>
      </c>
      <c r="F1117" t="s">
        <v>1747</v>
      </c>
      <c r="H1117" t="str">
        <f>INDEX('Vensim Variables'!$B:$B,MATCH(EPS!$B1117,'Vensim Variables'!$A:$A,0))</f>
        <v>g pollutant</v>
      </c>
      <c r="I1117" t="str">
        <f t="shared" si="34"/>
        <v>BC</v>
      </c>
      <c r="J1117">
        <f>INDEX(NoSettings!$C:$C,MATCH(EPS!$A1117,NoSettings!$A:$A,0))</f>
        <v>0</v>
      </c>
      <c r="K1117">
        <f>INDEX(GWP!$C$2:$C$13,MATCH(EPS!I1117,GWP!$B$2:$B$13,0))</f>
        <v>0</v>
      </c>
      <c r="L1117" s="4">
        <f t="shared" si="35"/>
        <v>0</v>
      </c>
    </row>
    <row r="1118" spans="1:12">
      <c r="A1118" t="s">
        <v>1136</v>
      </c>
      <c r="B1118" t="s">
        <v>1</v>
      </c>
      <c r="C1118" t="s">
        <v>1719</v>
      </c>
      <c r="D1118" t="s">
        <v>1711</v>
      </c>
      <c r="E1118" t="s">
        <v>1704</v>
      </c>
      <c r="F1118" t="s">
        <v>1748</v>
      </c>
      <c r="H1118" t="str">
        <f>INDEX('Vensim Variables'!$B:$B,MATCH(EPS!$B1118,'Vensim Variables'!$A:$A,0))</f>
        <v>g pollutant</v>
      </c>
      <c r="I1118" t="str">
        <f t="shared" si="34"/>
        <v>BC</v>
      </c>
      <c r="J1118">
        <f>INDEX(NoSettings!$C:$C,MATCH(EPS!$A1118,NoSettings!$A:$A,0))</f>
        <v>0</v>
      </c>
      <c r="K1118">
        <f>INDEX(GWP!$C$2:$C$13,MATCH(EPS!I1118,GWP!$B$2:$B$13,0))</f>
        <v>0</v>
      </c>
      <c r="L1118" s="4">
        <f t="shared" si="35"/>
        <v>0</v>
      </c>
    </row>
    <row r="1119" spans="1:12">
      <c r="A1119" t="s">
        <v>1137</v>
      </c>
      <c r="B1119" t="s">
        <v>1</v>
      </c>
      <c r="C1119" t="s">
        <v>1719</v>
      </c>
      <c r="D1119" t="s">
        <v>1711</v>
      </c>
      <c r="E1119" t="s">
        <v>1704</v>
      </c>
      <c r="F1119" t="s">
        <v>1749</v>
      </c>
      <c r="H1119" t="str">
        <f>INDEX('Vensim Variables'!$B:$B,MATCH(EPS!$B1119,'Vensim Variables'!$A:$A,0))</f>
        <v>g pollutant</v>
      </c>
      <c r="I1119" t="str">
        <f t="shared" si="34"/>
        <v>BC</v>
      </c>
      <c r="J1119">
        <f>INDEX(NoSettings!$C:$C,MATCH(EPS!$A1119,NoSettings!$A:$A,0))</f>
        <v>1440570000</v>
      </c>
      <c r="K1119">
        <f>INDEX(GWP!$C$2:$C$13,MATCH(EPS!I1119,GWP!$B$2:$B$13,0))</f>
        <v>0</v>
      </c>
      <c r="L1119" s="4">
        <f t="shared" si="35"/>
        <v>0</v>
      </c>
    </row>
    <row r="1120" spans="1:12">
      <c r="A1120" t="s">
        <v>1138</v>
      </c>
      <c r="B1120" t="s">
        <v>1</v>
      </c>
      <c r="C1120" t="s">
        <v>1719</v>
      </c>
      <c r="D1120" t="s">
        <v>1711</v>
      </c>
      <c r="E1120" t="s">
        <v>1704</v>
      </c>
      <c r="F1120" t="s">
        <v>1750</v>
      </c>
      <c r="H1120" t="str">
        <f>INDEX('Vensim Variables'!$B:$B,MATCH(EPS!$B1120,'Vensim Variables'!$A:$A,0))</f>
        <v>g pollutant</v>
      </c>
      <c r="I1120" t="str">
        <f t="shared" si="34"/>
        <v>BC</v>
      </c>
      <c r="J1120">
        <f>INDEX(NoSettings!$C:$C,MATCH(EPS!$A1120,NoSettings!$A:$A,0))</f>
        <v>0</v>
      </c>
      <c r="K1120">
        <f>INDEX(GWP!$C$2:$C$13,MATCH(EPS!I1120,GWP!$B$2:$B$13,0))</f>
        <v>0</v>
      </c>
      <c r="L1120" s="4">
        <f t="shared" si="35"/>
        <v>0</v>
      </c>
    </row>
    <row r="1121" spans="1:12">
      <c r="A1121" t="s">
        <v>1139</v>
      </c>
      <c r="B1121" t="s">
        <v>1</v>
      </c>
      <c r="C1121" t="s">
        <v>1719</v>
      </c>
      <c r="D1121" t="s">
        <v>1711</v>
      </c>
      <c r="E1121" t="s">
        <v>1704</v>
      </c>
      <c r="F1121" t="s">
        <v>1751</v>
      </c>
      <c r="H1121" t="str">
        <f>INDEX('Vensim Variables'!$B:$B,MATCH(EPS!$B1121,'Vensim Variables'!$A:$A,0))</f>
        <v>g pollutant</v>
      </c>
      <c r="I1121" t="str">
        <f t="shared" si="34"/>
        <v>BC</v>
      </c>
      <c r="J1121">
        <f>INDEX(NoSettings!$C:$C,MATCH(EPS!$A1121,NoSettings!$A:$A,0))</f>
        <v>0</v>
      </c>
      <c r="K1121">
        <f>INDEX(GWP!$C$2:$C$13,MATCH(EPS!I1121,GWP!$B$2:$B$13,0))</f>
        <v>0</v>
      </c>
      <c r="L1121" s="4">
        <f t="shared" si="35"/>
        <v>0</v>
      </c>
    </row>
    <row r="1122" spans="1:12">
      <c r="A1122" t="s">
        <v>1140</v>
      </c>
      <c r="B1122" t="s">
        <v>1</v>
      </c>
      <c r="C1122" t="s">
        <v>1719</v>
      </c>
      <c r="D1122" t="s">
        <v>1712</v>
      </c>
      <c r="E1122" t="s">
        <v>1703</v>
      </c>
      <c r="F1122" t="s">
        <v>1742</v>
      </c>
      <c r="H1122" t="str">
        <f>INDEX('Vensim Variables'!$B:$B,MATCH(EPS!$B1122,'Vensim Variables'!$A:$A,0))</f>
        <v>g pollutant</v>
      </c>
      <c r="I1122" t="str">
        <f t="shared" si="34"/>
        <v>OC</v>
      </c>
      <c r="J1122">
        <f>INDEX(NoSettings!$C:$C,MATCH(EPS!$A1122,NoSettings!$A:$A,0))</f>
        <v>0</v>
      </c>
      <c r="K1122">
        <f>INDEX(GWP!$C$2:$C$13,MATCH(EPS!I1122,GWP!$B$2:$B$13,0))</f>
        <v>0</v>
      </c>
      <c r="L1122" s="4">
        <f t="shared" si="35"/>
        <v>0</v>
      </c>
    </row>
    <row r="1123" spans="1:12">
      <c r="A1123" t="s">
        <v>1141</v>
      </c>
      <c r="B1123" t="s">
        <v>1</v>
      </c>
      <c r="C1123" t="s">
        <v>1719</v>
      </c>
      <c r="D1123" t="s">
        <v>1712</v>
      </c>
      <c r="E1123" t="s">
        <v>1703</v>
      </c>
      <c r="F1123" t="s">
        <v>1743</v>
      </c>
      <c r="H1123" t="str">
        <f>INDEX('Vensim Variables'!$B:$B,MATCH(EPS!$B1123,'Vensim Variables'!$A:$A,0))</f>
        <v>g pollutant</v>
      </c>
      <c r="I1123" t="str">
        <f t="shared" si="34"/>
        <v>OC</v>
      </c>
      <c r="J1123">
        <f>INDEX(NoSettings!$C:$C,MATCH(EPS!$A1123,NoSettings!$A:$A,0))</f>
        <v>0</v>
      </c>
      <c r="K1123">
        <f>INDEX(GWP!$C$2:$C$13,MATCH(EPS!I1123,GWP!$B$2:$B$13,0))</f>
        <v>0</v>
      </c>
      <c r="L1123" s="4">
        <f t="shared" si="35"/>
        <v>0</v>
      </c>
    </row>
    <row r="1124" spans="1:12">
      <c r="A1124" t="s">
        <v>1142</v>
      </c>
      <c r="B1124" t="s">
        <v>1</v>
      </c>
      <c r="C1124" t="s">
        <v>1719</v>
      </c>
      <c r="D1124" t="s">
        <v>1712</v>
      </c>
      <c r="E1124" t="s">
        <v>1703</v>
      </c>
      <c r="F1124" t="s">
        <v>1744</v>
      </c>
      <c r="H1124" t="str">
        <f>INDEX('Vensim Variables'!$B:$B,MATCH(EPS!$B1124,'Vensim Variables'!$A:$A,0))</f>
        <v>g pollutant</v>
      </c>
      <c r="I1124" t="str">
        <f t="shared" si="34"/>
        <v>OC</v>
      </c>
      <c r="J1124">
        <f>INDEX(NoSettings!$C:$C,MATCH(EPS!$A1124,NoSettings!$A:$A,0))</f>
        <v>115339000</v>
      </c>
      <c r="K1124">
        <f>INDEX(GWP!$C$2:$C$13,MATCH(EPS!I1124,GWP!$B$2:$B$13,0))</f>
        <v>0</v>
      </c>
      <c r="L1124" s="4">
        <f t="shared" si="35"/>
        <v>0</v>
      </c>
    </row>
    <row r="1125" spans="1:12">
      <c r="A1125" t="s">
        <v>1143</v>
      </c>
      <c r="B1125" t="s">
        <v>1</v>
      </c>
      <c r="C1125" t="s">
        <v>1719</v>
      </c>
      <c r="D1125" t="s">
        <v>1712</v>
      </c>
      <c r="E1125" t="s">
        <v>1703</v>
      </c>
      <c r="F1125" t="s">
        <v>1745</v>
      </c>
      <c r="H1125" t="str">
        <f>INDEX('Vensim Variables'!$B:$B,MATCH(EPS!$B1125,'Vensim Variables'!$A:$A,0))</f>
        <v>g pollutant</v>
      </c>
      <c r="I1125" t="str">
        <f t="shared" si="34"/>
        <v>OC</v>
      </c>
      <c r="J1125">
        <f>INDEX(NoSettings!$C:$C,MATCH(EPS!$A1125,NoSettings!$A:$A,0))</f>
        <v>40002100</v>
      </c>
      <c r="K1125">
        <f>INDEX(GWP!$C$2:$C$13,MATCH(EPS!I1125,GWP!$B$2:$B$13,0))</f>
        <v>0</v>
      </c>
      <c r="L1125" s="4">
        <f t="shared" si="35"/>
        <v>0</v>
      </c>
    </row>
    <row r="1126" spans="1:12">
      <c r="A1126" t="s">
        <v>1144</v>
      </c>
      <c r="B1126" t="s">
        <v>1</v>
      </c>
      <c r="C1126" t="s">
        <v>1719</v>
      </c>
      <c r="D1126" t="s">
        <v>1712</v>
      </c>
      <c r="E1126" t="s">
        <v>1703</v>
      </c>
      <c r="F1126" t="s">
        <v>1746</v>
      </c>
      <c r="H1126" t="str">
        <f>INDEX('Vensim Variables'!$B:$B,MATCH(EPS!$B1126,'Vensim Variables'!$A:$A,0))</f>
        <v>g pollutant</v>
      </c>
      <c r="I1126" t="str">
        <f t="shared" si="34"/>
        <v>OC</v>
      </c>
      <c r="J1126">
        <f>INDEX(NoSettings!$C:$C,MATCH(EPS!$A1126,NoSettings!$A:$A,0))</f>
        <v>0</v>
      </c>
      <c r="K1126">
        <f>INDEX(GWP!$C$2:$C$13,MATCH(EPS!I1126,GWP!$B$2:$B$13,0))</f>
        <v>0</v>
      </c>
      <c r="L1126" s="4">
        <f t="shared" si="35"/>
        <v>0</v>
      </c>
    </row>
    <row r="1127" spans="1:12">
      <c r="A1127" t="s">
        <v>1145</v>
      </c>
      <c r="B1127" t="s">
        <v>1</v>
      </c>
      <c r="C1127" t="s">
        <v>1719</v>
      </c>
      <c r="D1127" t="s">
        <v>1712</v>
      </c>
      <c r="E1127" t="s">
        <v>1703</v>
      </c>
      <c r="F1127" t="s">
        <v>1747</v>
      </c>
      <c r="H1127" t="str">
        <f>INDEX('Vensim Variables'!$B:$B,MATCH(EPS!$B1127,'Vensim Variables'!$A:$A,0))</f>
        <v>g pollutant</v>
      </c>
      <c r="I1127" t="str">
        <f t="shared" si="34"/>
        <v>OC</v>
      </c>
      <c r="J1127">
        <f>INDEX(NoSettings!$C:$C,MATCH(EPS!$A1127,NoSettings!$A:$A,0))</f>
        <v>0</v>
      </c>
      <c r="K1127">
        <f>INDEX(GWP!$C$2:$C$13,MATCH(EPS!I1127,GWP!$B$2:$B$13,0))</f>
        <v>0</v>
      </c>
      <c r="L1127" s="4">
        <f t="shared" si="35"/>
        <v>0</v>
      </c>
    </row>
    <row r="1128" spans="1:12">
      <c r="A1128" t="s">
        <v>1146</v>
      </c>
      <c r="B1128" t="s">
        <v>1</v>
      </c>
      <c r="C1128" t="s">
        <v>1719</v>
      </c>
      <c r="D1128" t="s">
        <v>1712</v>
      </c>
      <c r="E1128" t="s">
        <v>1703</v>
      </c>
      <c r="F1128" t="s">
        <v>1748</v>
      </c>
      <c r="H1128" t="str">
        <f>INDEX('Vensim Variables'!$B:$B,MATCH(EPS!$B1128,'Vensim Variables'!$A:$A,0))</f>
        <v>g pollutant</v>
      </c>
      <c r="I1128" t="str">
        <f t="shared" si="34"/>
        <v>OC</v>
      </c>
      <c r="J1128">
        <f>INDEX(NoSettings!$C:$C,MATCH(EPS!$A1128,NoSettings!$A:$A,0))</f>
        <v>0</v>
      </c>
      <c r="K1128">
        <f>INDEX(GWP!$C$2:$C$13,MATCH(EPS!I1128,GWP!$B$2:$B$13,0))</f>
        <v>0</v>
      </c>
      <c r="L1128" s="4">
        <f t="shared" si="35"/>
        <v>0</v>
      </c>
    </row>
    <row r="1129" spans="1:12">
      <c r="A1129" t="s">
        <v>1147</v>
      </c>
      <c r="B1129" t="s">
        <v>1</v>
      </c>
      <c r="C1129" t="s">
        <v>1719</v>
      </c>
      <c r="D1129" t="s">
        <v>1712</v>
      </c>
      <c r="E1129" t="s">
        <v>1703</v>
      </c>
      <c r="F1129" t="s">
        <v>1749</v>
      </c>
      <c r="H1129" t="str">
        <f>INDEX('Vensim Variables'!$B:$B,MATCH(EPS!$B1129,'Vensim Variables'!$A:$A,0))</f>
        <v>g pollutant</v>
      </c>
      <c r="I1129" t="str">
        <f t="shared" si="34"/>
        <v>OC</v>
      </c>
      <c r="J1129">
        <f>INDEX(NoSettings!$C:$C,MATCH(EPS!$A1129,NoSettings!$A:$A,0))</f>
        <v>0</v>
      </c>
      <c r="K1129">
        <f>INDEX(GWP!$C$2:$C$13,MATCH(EPS!I1129,GWP!$B$2:$B$13,0))</f>
        <v>0</v>
      </c>
      <c r="L1129" s="4">
        <f t="shared" si="35"/>
        <v>0</v>
      </c>
    </row>
    <row r="1130" spans="1:12">
      <c r="A1130" t="s">
        <v>1148</v>
      </c>
      <c r="B1130" t="s">
        <v>1</v>
      </c>
      <c r="C1130" t="s">
        <v>1719</v>
      </c>
      <c r="D1130" t="s">
        <v>1712</v>
      </c>
      <c r="E1130" t="s">
        <v>1703</v>
      </c>
      <c r="F1130" t="s">
        <v>1750</v>
      </c>
      <c r="H1130" t="str">
        <f>INDEX('Vensim Variables'!$B:$B,MATCH(EPS!$B1130,'Vensim Variables'!$A:$A,0))</f>
        <v>g pollutant</v>
      </c>
      <c r="I1130" t="str">
        <f t="shared" si="34"/>
        <v>OC</v>
      </c>
      <c r="J1130">
        <f>INDEX(NoSettings!$C:$C,MATCH(EPS!$A1130,NoSettings!$A:$A,0))</f>
        <v>0</v>
      </c>
      <c r="K1130">
        <f>INDEX(GWP!$C$2:$C$13,MATCH(EPS!I1130,GWP!$B$2:$B$13,0))</f>
        <v>0</v>
      </c>
      <c r="L1130" s="4">
        <f t="shared" si="35"/>
        <v>0</v>
      </c>
    </row>
    <row r="1131" spans="1:12">
      <c r="A1131" t="s">
        <v>1149</v>
      </c>
      <c r="B1131" t="s">
        <v>1</v>
      </c>
      <c r="C1131" t="s">
        <v>1719</v>
      </c>
      <c r="D1131" t="s">
        <v>1712</v>
      </c>
      <c r="E1131" t="s">
        <v>1703</v>
      </c>
      <c r="F1131" t="s">
        <v>1751</v>
      </c>
      <c r="H1131" t="str">
        <f>INDEX('Vensim Variables'!$B:$B,MATCH(EPS!$B1131,'Vensim Variables'!$A:$A,0))</f>
        <v>g pollutant</v>
      </c>
      <c r="I1131" t="str">
        <f t="shared" si="34"/>
        <v>OC</v>
      </c>
      <c r="J1131">
        <f>INDEX(NoSettings!$C:$C,MATCH(EPS!$A1131,NoSettings!$A:$A,0))</f>
        <v>0</v>
      </c>
      <c r="K1131">
        <f>INDEX(GWP!$C$2:$C$13,MATCH(EPS!I1131,GWP!$B$2:$B$13,0))</f>
        <v>0</v>
      </c>
      <c r="L1131" s="4">
        <f t="shared" si="35"/>
        <v>0</v>
      </c>
    </row>
    <row r="1132" spans="1:12">
      <c r="A1132" t="s">
        <v>1150</v>
      </c>
      <c r="B1132" t="s">
        <v>1</v>
      </c>
      <c r="C1132" t="s">
        <v>1719</v>
      </c>
      <c r="D1132" t="s">
        <v>1712</v>
      </c>
      <c r="E1132" t="s">
        <v>1704</v>
      </c>
      <c r="F1132" t="s">
        <v>1742</v>
      </c>
      <c r="H1132" t="str">
        <f>INDEX('Vensim Variables'!$B:$B,MATCH(EPS!$B1132,'Vensim Variables'!$A:$A,0))</f>
        <v>g pollutant</v>
      </c>
      <c r="I1132" t="str">
        <f t="shared" si="34"/>
        <v>OC</v>
      </c>
      <c r="J1132">
        <f>INDEX(NoSettings!$C:$C,MATCH(EPS!$A1132,NoSettings!$A:$A,0))</f>
        <v>0</v>
      </c>
      <c r="K1132">
        <f>INDEX(GWP!$C$2:$C$13,MATCH(EPS!I1132,GWP!$B$2:$B$13,0))</f>
        <v>0</v>
      </c>
      <c r="L1132" s="4">
        <f t="shared" si="35"/>
        <v>0</v>
      </c>
    </row>
    <row r="1133" spans="1:12">
      <c r="A1133" t="s">
        <v>1151</v>
      </c>
      <c r="B1133" t="s">
        <v>1</v>
      </c>
      <c r="C1133" t="s">
        <v>1719</v>
      </c>
      <c r="D1133" t="s">
        <v>1712</v>
      </c>
      <c r="E1133" t="s">
        <v>1704</v>
      </c>
      <c r="F1133" t="s">
        <v>1743</v>
      </c>
      <c r="H1133" t="str">
        <f>INDEX('Vensim Variables'!$B:$B,MATCH(EPS!$B1133,'Vensim Variables'!$A:$A,0))</f>
        <v>g pollutant</v>
      </c>
      <c r="I1133" t="str">
        <f t="shared" si="34"/>
        <v>OC</v>
      </c>
      <c r="J1133">
        <f>INDEX(NoSettings!$C:$C,MATCH(EPS!$A1133,NoSettings!$A:$A,0))</f>
        <v>0</v>
      </c>
      <c r="K1133">
        <f>INDEX(GWP!$C$2:$C$13,MATCH(EPS!I1133,GWP!$B$2:$B$13,0))</f>
        <v>0</v>
      </c>
      <c r="L1133" s="4">
        <f t="shared" si="35"/>
        <v>0</v>
      </c>
    </row>
    <row r="1134" spans="1:12">
      <c r="A1134" t="s">
        <v>1152</v>
      </c>
      <c r="B1134" t="s">
        <v>1</v>
      </c>
      <c r="C1134" t="s">
        <v>1719</v>
      </c>
      <c r="D1134" t="s">
        <v>1712</v>
      </c>
      <c r="E1134" t="s">
        <v>1704</v>
      </c>
      <c r="F1134" t="s">
        <v>1744</v>
      </c>
      <c r="H1134" t="str">
        <f>INDEX('Vensim Variables'!$B:$B,MATCH(EPS!$B1134,'Vensim Variables'!$A:$A,0))</f>
        <v>g pollutant</v>
      </c>
      <c r="I1134" t="str">
        <f t="shared" si="34"/>
        <v>OC</v>
      </c>
      <c r="J1134">
        <f>INDEX(NoSettings!$C:$C,MATCH(EPS!$A1134,NoSettings!$A:$A,0))</f>
        <v>0</v>
      </c>
      <c r="K1134">
        <f>INDEX(GWP!$C$2:$C$13,MATCH(EPS!I1134,GWP!$B$2:$B$13,0))</f>
        <v>0</v>
      </c>
      <c r="L1134" s="4">
        <f t="shared" si="35"/>
        <v>0</v>
      </c>
    </row>
    <row r="1135" spans="1:12">
      <c r="A1135" t="s">
        <v>1153</v>
      </c>
      <c r="B1135" t="s">
        <v>1</v>
      </c>
      <c r="C1135" t="s">
        <v>1719</v>
      </c>
      <c r="D1135" t="s">
        <v>1712</v>
      </c>
      <c r="E1135" t="s">
        <v>1704</v>
      </c>
      <c r="F1135" t="s">
        <v>1745</v>
      </c>
      <c r="H1135" t="str">
        <f>INDEX('Vensim Variables'!$B:$B,MATCH(EPS!$B1135,'Vensim Variables'!$A:$A,0))</f>
        <v>g pollutant</v>
      </c>
      <c r="I1135" t="str">
        <f t="shared" si="34"/>
        <v>OC</v>
      </c>
      <c r="J1135">
        <f>INDEX(NoSettings!$C:$C,MATCH(EPS!$A1135,NoSettings!$A:$A,0))</f>
        <v>110936000</v>
      </c>
      <c r="K1135">
        <f>INDEX(GWP!$C$2:$C$13,MATCH(EPS!I1135,GWP!$B$2:$B$13,0))</f>
        <v>0</v>
      </c>
      <c r="L1135" s="4">
        <f t="shared" si="35"/>
        <v>0</v>
      </c>
    </row>
    <row r="1136" spans="1:12">
      <c r="A1136" t="s">
        <v>1154</v>
      </c>
      <c r="B1136" t="s">
        <v>1</v>
      </c>
      <c r="C1136" t="s">
        <v>1719</v>
      </c>
      <c r="D1136" t="s">
        <v>1712</v>
      </c>
      <c r="E1136" t="s">
        <v>1704</v>
      </c>
      <c r="F1136" t="s">
        <v>1746</v>
      </c>
      <c r="H1136" t="str">
        <f>INDEX('Vensim Variables'!$B:$B,MATCH(EPS!$B1136,'Vensim Variables'!$A:$A,0))</f>
        <v>g pollutant</v>
      </c>
      <c r="I1136" t="str">
        <f t="shared" si="34"/>
        <v>OC</v>
      </c>
      <c r="J1136">
        <f>INDEX(NoSettings!$C:$C,MATCH(EPS!$A1136,NoSettings!$A:$A,0))</f>
        <v>0</v>
      </c>
      <c r="K1136">
        <f>INDEX(GWP!$C$2:$C$13,MATCH(EPS!I1136,GWP!$B$2:$B$13,0))</f>
        <v>0</v>
      </c>
      <c r="L1136" s="4">
        <f t="shared" si="35"/>
        <v>0</v>
      </c>
    </row>
    <row r="1137" spans="1:12">
      <c r="A1137" t="s">
        <v>1155</v>
      </c>
      <c r="B1137" t="s">
        <v>1</v>
      </c>
      <c r="C1137" t="s">
        <v>1719</v>
      </c>
      <c r="D1137" t="s">
        <v>1712</v>
      </c>
      <c r="E1137" t="s">
        <v>1704</v>
      </c>
      <c r="F1137" t="s">
        <v>1747</v>
      </c>
      <c r="H1137" t="str">
        <f>INDEX('Vensim Variables'!$B:$B,MATCH(EPS!$B1137,'Vensim Variables'!$A:$A,0))</f>
        <v>g pollutant</v>
      </c>
      <c r="I1137" t="str">
        <f t="shared" si="34"/>
        <v>OC</v>
      </c>
      <c r="J1137">
        <f>INDEX(NoSettings!$C:$C,MATCH(EPS!$A1137,NoSettings!$A:$A,0))</f>
        <v>0</v>
      </c>
      <c r="K1137">
        <f>INDEX(GWP!$C$2:$C$13,MATCH(EPS!I1137,GWP!$B$2:$B$13,0))</f>
        <v>0</v>
      </c>
      <c r="L1137" s="4">
        <f t="shared" si="35"/>
        <v>0</v>
      </c>
    </row>
    <row r="1138" spans="1:12">
      <c r="A1138" t="s">
        <v>1156</v>
      </c>
      <c r="B1138" t="s">
        <v>1</v>
      </c>
      <c r="C1138" t="s">
        <v>1719</v>
      </c>
      <c r="D1138" t="s">
        <v>1712</v>
      </c>
      <c r="E1138" t="s">
        <v>1704</v>
      </c>
      <c r="F1138" t="s">
        <v>1748</v>
      </c>
      <c r="H1138" t="str">
        <f>INDEX('Vensim Variables'!$B:$B,MATCH(EPS!$B1138,'Vensim Variables'!$A:$A,0))</f>
        <v>g pollutant</v>
      </c>
      <c r="I1138" t="str">
        <f t="shared" si="34"/>
        <v>OC</v>
      </c>
      <c r="J1138">
        <f>INDEX(NoSettings!$C:$C,MATCH(EPS!$A1138,NoSettings!$A:$A,0))</f>
        <v>0</v>
      </c>
      <c r="K1138">
        <f>INDEX(GWP!$C$2:$C$13,MATCH(EPS!I1138,GWP!$B$2:$B$13,0))</f>
        <v>0</v>
      </c>
      <c r="L1138" s="4">
        <f t="shared" si="35"/>
        <v>0</v>
      </c>
    </row>
    <row r="1139" spans="1:12">
      <c r="A1139" t="s">
        <v>1157</v>
      </c>
      <c r="B1139" t="s">
        <v>1</v>
      </c>
      <c r="C1139" t="s">
        <v>1719</v>
      </c>
      <c r="D1139" t="s">
        <v>1712</v>
      </c>
      <c r="E1139" t="s">
        <v>1704</v>
      </c>
      <c r="F1139" t="s">
        <v>1749</v>
      </c>
      <c r="H1139" t="str">
        <f>INDEX('Vensim Variables'!$B:$B,MATCH(EPS!$B1139,'Vensim Variables'!$A:$A,0))</f>
        <v>g pollutant</v>
      </c>
      <c r="I1139" t="str">
        <f t="shared" si="34"/>
        <v>OC</v>
      </c>
      <c r="J1139">
        <f>INDEX(NoSettings!$C:$C,MATCH(EPS!$A1139,NoSettings!$A:$A,0))</f>
        <v>328066000</v>
      </c>
      <c r="K1139">
        <f>INDEX(GWP!$C$2:$C$13,MATCH(EPS!I1139,GWP!$B$2:$B$13,0))</f>
        <v>0</v>
      </c>
      <c r="L1139" s="4">
        <f t="shared" si="35"/>
        <v>0</v>
      </c>
    </row>
    <row r="1140" spans="1:12">
      <c r="A1140" t="s">
        <v>1158</v>
      </c>
      <c r="B1140" t="s">
        <v>1</v>
      </c>
      <c r="C1140" t="s">
        <v>1719</v>
      </c>
      <c r="D1140" t="s">
        <v>1712</v>
      </c>
      <c r="E1140" t="s">
        <v>1704</v>
      </c>
      <c r="F1140" t="s">
        <v>1750</v>
      </c>
      <c r="H1140" t="str">
        <f>INDEX('Vensim Variables'!$B:$B,MATCH(EPS!$B1140,'Vensim Variables'!$A:$A,0))</f>
        <v>g pollutant</v>
      </c>
      <c r="I1140" t="str">
        <f t="shared" si="34"/>
        <v>OC</v>
      </c>
      <c r="J1140">
        <f>INDEX(NoSettings!$C:$C,MATCH(EPS!$A1140,NoSettings!$A:$A,0))</f>
        <v>0</v>
      </c>
      <c r="K1140">
        <f>INDEX(GWP!$C$2:$C$13,MATCH(EPS!I1140,GWP!$B$2:$B$13,0))</f>
        <v>0</v>
      </c>
      <c r="L1140" s="4">
        <f t="shared" si="35"/>
        <v>0</v>
      </c>
    </row>
    <row r="1141" spans="1:12">
      <c r="A1141" t="s">
        <v>1159</v>
      </c>
      <c r="B1141" t="s">
        <v>1</v>
      </c>
      <c r="C1141" t="s">
        <v>1719</v>
      </c>
      <c r="D1141" t="s">
        <v>1712</v>
      </c>
      <c r="E1141" t="s">
        <v>1704</v>
      </c>
      <c r="F1141" t="s">
        <v>1751</v>
      </c>
      <c r="H1141" t="str">
        <f>INDEX('Vensim Variables'!$B:$B,MATCH(EPS!$B1141,'Vensim Variables'!$A:$A,0))</f>
        <v>g pollutant</v>
      </c>
      <c r="I1141" t="str">
        <f t="shared" si="34"/>
        <v>OC</v>
      </c>
      <c r="J1141">
        <f>INDEX(NoSettings!$C:$C,MATCH(EPS!$A1141,NoSettings!$A:$A,0))</f>
        <v>0</v>
      </c>
      <c r="K1141">
        <f>INDEX(GWP!$C$2:$C$13,MATCH(EPS!I1141,GWP!$B$2:$B$13,0))</f>
        <v>0</v>
      </c>
      <c r="L1141" s="4">
        <f t="shared" si="35"/>
        <v>0</v>
      </c>
    </row>
    <row r="1142" spans="1:12">
      <c r="A1142" t="s">
        <v>1160</v>
      </c>
      <c r="B1142" t="s">
        <v>1</v>
      </c>
      <c r="C1142" t="s">
        <v>1719</v>
      </c>
      <c r="D1142" t="s">
        <v>1713</v>
      </c>
      <c r="E1142" t="s">
        <v>1703</v>
      </c>
      <c r="F1142" t="s">
        <v>1742</v>
      </c>
      <c r="H1142" t="str">
        <f>INDEX('Vensim Variables'!$B:$B,MATCH(EPS!$B1142,'Vensim Variables'!$A:$A,0))</f>
        <v>g pollutant</v>
      </c>
      <c r="I1142" t="str">
        <f t="shared" si="34"/>
        <v>CH4</v>
      </c>
      <c r="J1142">
        <f>INDEX(NoSettings!$C:$C,MATCH(EPS!$A1142,NoSettings!$A:$A,0))</f>
        <v>0</v>
      </c>
      <c r="K1142">
        <f>INDEX(GWP!$C$2:$C$13,MATCH(EPS!I1142,GWP!$B$2:$B$13,0))</f>
        <v>28</v>
      </c>
      <c r="L1142" s="4">
        <f t="shared" si="35"/>
        <v>0</v>
      </c>
    </row>
    <row r="1143" spans="1:12">
      <c r="A1143" t="s">
        <v>1161</v>
      </c>
      <c r="B1143" t="s">
        <v>1</v>
      </c>
      <c r="C1143" t="s">
        <v>1719</v>
      </c>
      <c r="D1143" t="s">
        <v>1713</v>
      </c>
      <c r="E1143" t="s">
        <v>1703</v>
      </c>
      <c r="F1143" t="s">
        <v>1743</v>
      </c>
      <c r="H1143" t="str">
        <f>INDEX('Vensim Variables'!$B:$B,MATCH(EPS!$B1143,'Vensim Variables'!$A:$A,0))</f>
        <v>g pollutant</v>
      </c>
      <c r="I1143" t="str">
        <f t="shared" si="34"/>
        <v>CH4</v>
      </c>
      <c r="J1143">
        <f>INDEX(NoSettings!$C:$C,MATCH(EPS!$A1143,NoSettings!$A:$A,0))</f>
        <v>0</v>
      </c>
      <c r="K1143">
        <f>INDEX(GWP!$C$2:$C$13,MATCH(EPS!I1143,GWP!$B$2:$B$13,0))</f>
        <v>28</v>
      </c>
      <c r="L1143" s="4">
        <f t="shared" si="35"/>
        <v>0</v>
      </c>
    </row>
    <row r="1144" spans="1:12">
      <c r="A1144" t="s">
        <v>1162</v>
      </c>
      <c r="B1144" t="s">
        <v>1</v>
      </c>
      <c r="C1144" t="s">
        <v>1719</v>
      </c>
      <c r="D1144" t="s">
        <v>1713</v>
      </c>
      <c r="E1144" t="s">
        <v>1703</v>
      </c>
      <c r="F1144" t="s">
        <v>1744</v>
      </c>
      <c r="H1144" t="str">
        <f>INDEX('Vensim Variables'!$B:$B,MATCH(EPS!$B1144,'Vensim Variables'!$A:$A,0))</f>
        <v>g pollutant</v>
      </c>
      <c r="I1144" t="str">
        <f t="shared" si="34"/>
        <v>CH4</v>
      </c>
      <c r="J1144">
        <f>INDEX(NoSettings!$C:$C,MATCH(EPS!$A1144,NoSettings!$A:$A,0))</f>
        <v>485980000</v>
      </c>
      <c r="K1144">
        <f>INDEX(GWP!$C$2:$C$13,MATCH(EPS!I1144,GWP!$B$2:$B$13,0))</f>
        <v>28</v>
      </c>
      <c r="L1144" s="4">
        <f t="shared" si="35"/>
        <v>1.360744E-2</v>
      </c>
    </row>
    <row r="1145" spans="1:12">
      <c r="A1145" t="s">
        <v>1163</v>
      </c>
      <c r="B1145" t="s">
        <v>1</v>
      </c>
      <c r="C1145" t="s">
        <v>1719</v>
      </c>
      <c r="D1145" t="s">
        <v>1713</v>
      </c>
      <c r="E1145" t="s">
        <v>1703</v>
      </c>
      <c r="F1145" t="s">
        <v>1745</v>
      </c>
      <c r="H1145" t="str">
        <f>INDEX('Vensim Variables'!$B:$B,MATCH(EPS!$B1145,'Vensim Variables'!$A:$A,0))</f>
        <v>g pollutant</v>
      </c>
      <c r="I1145" t="str">
        <f t="shared" si="34"/>
        <v>CH4</v>
      </c>
      <c r="J1145">
        <f>INDEX(NoSettings!$C:$C,MATCH(EPS!$A1145,NoSettings!$A:$A,0))</f>
        <v>136837000</v>
      </c>
      <c r="K1145">
        <f>INDEX(GWP!$C$2:$C$13,MATCH(EPS!I1145,GWP!$B$2:$B$13,0))</f>
        <v>28</v>
      </c>
      <c r="L1145" s="4">
        <f t="shared" si="35"/>
        <v>3.8314360000000001E-3</v>
      </c>
    </row>
    <row r="1146" spans="1:12">
      <c r="A1146" t="s">
        <v>1164</v>
      </c>
      <c r="B1146" t="s">
        <v>1</v>
      </c>
      <c r="C1146" t="s">
        <v>1719</v>
      </c>
      <c r="D1146" t="s">
        <v>1713</v>
      </c>
      <c r="E1146" t="s">
        <v>1703</v>
      </c>
      <c r="F1146" t="s">
        <v>1746</v>
      </c>
      <c r="H1146" t="str">
        <f>INDEX('Vensim Variables'!$B:$B,MATCH(EPS!$B1146,'Vensim Variables'!$A:$A,0))</f>
        <v>g pollutant</v>
      </c>
      <c r="I1146" t="str">
        <f t="shared" si="34"/>
        <v>CH4</v>
      </c>
      <c r="J1146">
        <f>INDEX(NoSettings!$C:$C,MATCH(EPS!$A1146,NoSettings!$A:$A,0))</f>
        <v>0</v>
      </c>
      <c r="K1146">
        <f>INDEX(GWP!$C$2:$C$13,MATCH(EPS!I1146,GWP!$B$2:$B$13,0))</f>
        <v>28</v>
      </c>
      <c r="L1146" s="4">
        <f t="shared" si="35"/>
        <v>0</v>
      </c>
    </row>
    <row r="1147" spans="1:12">
      <c r="A1147" t="s">
        <v>1165</v>
      </c>
      <c r="B1147" t="s">
        <v>1</v>
      </c>
      <c r="C1147" t="s">
        <v>1719</v>
      </c>
      <c r="D1147" t="s">
        <v>1713</v>
      </c>
      <c r="E1147" t="s">
        <v>1703</v>
      </c>
      <c r="F1147" t="s">
        <v>1747</v>
      </c>
      <c r="H1147" t="str">
        <f>INDEX('Vensim Variables'!$B:$B,MATCH(EPS!$B1147,'Vensim Variables'!$A:$A,0))</f>
        <v>g pollutant</v>
      </c>
      <c r="I1147" t="str">
        <f t="shared" si="34"/>
        <v>CH4</v>
      </c>
      <c r="J1147">
        <f>INDEX(NoSettings!$C:$C,MATCH(EPS!$A1147,NoSettings!$A:$A,0))</f>
        <v>0</v>
      </c>
      <c r="K1147">
        <f>INDEX(GWP!$C$2:$C$13,MATCH(EPS!I1147,GWP!$B$2:$B$13,0))</f>
        <v>28</v>
      </c>
      <c r="L1147" s="4">
        <f t="shared" si="35"/>
        <v>0</v>
      </c>
    </row>
    <row r="1148" spans="1:12">
      <c r="A1148" t="s">
        <v>1166</v>
      </c>
      <c r="B1148" t="s">
        <v>1</v>
      </c>
      <c r="C1148" t="s">
        <v>1719</v>
      </c>
      <c r="D1148" t="s">
        <v>1713</v>
      </c>
      <c r="E1148" t="s">
        <v>1703</v>
      </c>
      <c r="F1148" t="s">
        <v>1748</v>
      </c>
      <c r="H1148" t="str">
        <f>INDEX('Vensim Variables'!$B:$B,MATCH(EPS!$B1148,'Vensim Variables'!$A:$A,0))</f>
        <v>g pollutant</v>
      </c>
      <c r="I1148" t="str">
        <f t="shared" si="34"/>
        <v>CH4</v>
      </c>
      <c r="J1148">
        <f>INDEX(NoSettings!$C:$C,MATCH(EPS!$A1148,NoSettings!$A:$A,0))</f>
        <v>0</v>
      </c>
      <c r="K1148">
        <f>INDEX(GWP!$C$2:$C$13,MATCH(EPS!I1148,GWP!$B$2:$B$13,0))</f>
        <v>28</v>
      </c>
      <c r="L1148" s="4">
        <f t="shared" si="35"/>
        <v>0</v>
      </c>
    </row>
    <row r="1149" spans="1:12">
      <c r="A1149" t="s">
        <v>1167</v>
      </c>
      <c r="B1149" t="s">
        <v>1</v>
      </c>
      <c r="C1149" t="s">
        <v>1719</v>
      </c>
      <c r="D1149" t="s">
        <v>1713</v>
      </c>
      <c r="E1149" t="s">
        <v>1703</v>
      </c>
      <c r="F1149" t="s">
        <v>1749</v>
      </c>
      <c r="H1149" t="str">
        <f>INDEX('Vensim Variables'!$B:$B,MATCH(EPS!$B1149,'Vensim Variables'!$A:$A,0))</f>
        <v>g pollutant</v>
      </c>
      <c r="I1149" t="str">
        <f t="shared" si="34"/>
        <v>CH4</v>
      </c>
      <c r="J1149">
        <f>INDEX(NoSettings!$C:$C,MATCH(EPS!$A1149,NoSettings!$A:$A,0))</f>
        <v>0</v>
      </c>
      <c r="K1149">
        <f>INDEX(GWP!$C$2:$C$13,MATCH(EPS!I1149,GWP!$B$2:$B$13,0))</f>
        <v>28</v>
      </c>
      <c r="L1149" s="4">
        <f t="shared" si="35"/>
        <v>0</v>
      </c>
    </row>
    <row r="1150" spans="1:12">
      <c r="A1150" t="s">
        <v>1168</v>
      </c>
      <c r="B1150" t="s">
        <v>1</v>
      </c>
      <c r="C1150" t="s">
        <v>1719</v>
      </c>
      <c r="D1150" t="s">
        <v>1713</v>
      </c>
      <c r="E1150" t="s">
        <v>1703</v>
      </c>
      <c r="F1150" t="s">
        <v>1750</v>
      </c>
      <c r="H1150" t="str">
        <f>INDEX('Vensim Variables'!$B:$B,MATCH(EPS!$B1150,'Vensim Variables'!$A:$A,0))</f>
        <v>g pollutant</v>
      </c>
      <c r="I1150" t="str">
        <f t="shared" si="34"/>
        <v>CH4</v>
      </c>
      <c r="J1150">
        <f>INDEX(NoSettings!$C:$C,MATCH(EPS!$A1150,NoSettings!$A:$A,0))</f>
        <v>0</v>
      </c>
      <c r="K1150">
        <f>INDEX(GWP!$C$2:$C$13,MATCH(EPS!I1150,GWP!$B$2:$B$13,0))</f>
        <v>28</v>
      </c>
      <c r="L1150" s="4">
        <f t="shared" si="35"/>
        <v>0</v>
      </c>
    </row>
    <row r="1151" spans="1:12">
      <c r="A1151" t="s">
        <v>1169</v>
      </c>
      <c r="B1151" t="s">
        <v>1</v>
      </c>
      <c r="C1151" t="s">
        <v>1719</v>
      </c>
      <c r="D1151" t="s">
        <v>1713</v>
      </c>
      <c r="E1151" t="s">
        <v>1703</v>
      </c>
      <c r="F1151" t="s">
        <v>1751</v>
      </c>
      <c r="H1151" t="str">
        <f>INDEX('Vensim Variables'!$B:$B,MATCH(EPS!$B1151,'Vensim Variables'!$A:$A,0))</f>
        <v>g pollutant</v>
      </c>
      <c r="I1151" t="str">
        <f t="shared" si="34"/>
        <v>CH4</v>
      </c>
      <c r="J1151">
        <f>INDEX(NoSettings!$C:$C,MATCH(EPS!$A1151,NoSettings!$A:$A,0))</f>
        <v>0</v>
      </c>
      <c r="K1151">
        <f>INDEX(GWP!$C$2:$C$13,MATCH(EPS!I1151,GWP!$B$2:$B$13,0))</f>
        <v>28</v>
      </c>
      <c r="L1151" s="4">
        <f t="shared" si="35"/>
        <v>0</v>
      </c>
    </row>
    <row r="1152" spans="1:12">
      <c r="A1152" t="s">
        <v>1170</v>
      </c>
      <c r="B1152" t="s">
        <v>1</v>
      </c>
      <c r="C1152" t="s">
        <v>1719</v>
      </c>
      <c r="D1152" t="s">
        <v>1713</v>
      </c>
      <c r="E1152" t="s">
        <v>1704</v>
      </c>
      <c r="F1152" t="s">
        <v>1742</v>
      </c>
      <c r="H1152" t="str">
        <f>INDEX('Vensim Variables'!$B:$B,MATCH(EPS!$B1152,'Vensim Variables'!$A:$A,0))</f>
        <v>g pollutant</v>
      </c>
      <c r="I1152" t="str">
        <f t="shared" si="34"/>
        <v>CH4</v>
      </c>
      <c r="J1152">
        <f>INDEX(NoSettings!$C:$C,MATCH(EPS!$A1152,NoSettings!$A:$A,0))</f>
        <v>0</v>
      </c>
      <c r="K1152">
        <f>INDEX(GWP!$C$2:$C$13,MATCH(EPS!I1152,GWP!$B$2:$B$13,0))</f>
        <v>28</v>
      </c>
      <c r="L1152" s="4">
        <f t="shared" si="35"/>
        <v>0</v>
      </c>
    </row>
    <row r="1153" spans="1:12">
      <c r="A1153" t="s">
        <v>1171</v>
      </c>
      <c r="B1153" t="s">
        <v>1</v>
      </c>
      <c r="C1153" t="s">
        <v>1719</v>
      </c>
      <c r="D1153" t="s">
        <v>1713</v>
      </c>
      <c r="E1153" t="s">
        <v>1704</v>
      </c>
      <c r="F1153" t="s">
        <v>1743</v>
      </c>
      <c r="H1153" t="str">
        <f>INDEX('Vensim Variables'!$B:$B,MATCH(EPS!$B1153,'Vensim Variables'!$A:$A,0))</f>
        <v>g pollutant</v>
      </c>
      <c r="I1153" t="str">
        <f t="shared" si="34"/>
        <v>CH4</v>
      </c>
      <c r="J1153">
        <f>INDEX(NoSettings!$C:$C,MATCH(EPS!$A1153,NoSettings!$A:$A,0))</f>
        <v>0</v>
      </c>
      <c r="K1153">
        <f>INDEX(GWP!$C$2:$C$13,MATCH(EPS!I1153,GWP!$B$2:$B$13,0))</f>
        <v>28</v>
      </c>
      <c r="L1153" s="4">
        <f t="shared" si="35"/>
        <v>0</v>
      </c>
    </row>
    <row r="1154" spans="1:12">
      <c r="A1154" t="s">
        <v>1172</v>
      </c>
      <c r="B1154" t="s">
        <v>1</v>
      </c>
      <c r="C1154" t="s">
        <v>1719</v>
      </c>
      <c r="D1154" t="s">
        <v>1713</v>
      </c>
      <c r="E1154" t="s">
        <v>1704</v>
      </c>
      <c r="F1154" t="s">
        <v>1744</v>
      </c>
      <c r="H1154" t="str">
        <f>INDEX('Vensim Variables'!$B:$B,MATCH(EPS!$B1154,'Vensim Variables'!$A:$A,0))</f>
        <v>g pollutant</v>
      </c>
      <c r="I1154" t="str">
        <f t="shared" si="34"/>
        <v>CH4</v>
      </c>
      <c r="J1154">
        <f>INDEX(NoSettings!$C:$C,MATCH(EPS!$A1154,NoSettings!$A:$A,0))</f>
        <v>0</v>
      </c>
      <c r="K1154">
        <f>INDEX(GWP!$C$2:$C$13,MATCH(EPS!I1154,GWP!$B$2:$B$13,0))</f>
        <v>28</v>
      </c>
      <c r="L1154" s="4">
        <f t="shared" si="35"/>
        <v>0</v>
      </c>
    </row>
    <row r="1155" spans="1:12">
      <c r="A1155" t="s">
        <v>1173</v>
      </c>
      <c r="B1155" t="s">
        <v>1</v>
      </c>
      <c r="C1155" t="s">
        <v>1719</v>
      </c>
      <c r="D1155" t="s">
        <v>1713</v>
      </c>
      <c r="E1155" t="s">
        <v>1704</v>
      </c>
      <c r="F1155" t="s">
        <v>1745</v>
      </c>
      <c r="H1155" t="str">
        <f>INDEX('Vensim Variables'!$B:$B,MATCH(EPS!$B1155,'Vensim Variables'!$A:$A,0))</f>
        <v>g pollutant</v>
      </c>
      <c r="I1155" t="str">
        <f t="shared" ref="I1155:I1218" si="36">IF(OR(C1155="CO2",C1155="CH4",C1155="N2O",C1155="F gases",C1155="VOC",C1155="CO",C1155="NOx",C1155="PM10",C1155="PM25",C1155="SOx",C1155="BC",C1155="OC"),C1155,IF(OR(D1155="CO2",D1155="CH4",D1155="N2O",D1155="F gases",D1155="VOC",D1155="CO",D1155="NOx",D1155="PM10",D1155="PM25",D1155="SOx",D1155="BC",D1155="OC"),D1155,IF(OR(E1155="CO2",E1155="CH4",E1155="N2O",E1155="F gases",E1155="VOC",E1155="CO",E1155="NOx",E1155="PM10",E1155="PM25",E1155="SOx",E1155="BC",E1155="OC"),E1155,"NA")))</f>
        <v>CH4</v>
      </c>
      <c r="J1155">
        <f>INDEX(NoSettings!$C:$C,MATCH(EPS!$A1155,NoSettings!$A:$A,0))</f>
        <v>379484000</v>
      </c>
      <c r="K1155">
        <f>INDEX(GWP!$C$2:$C$13,MATCH(EPS!I1155,GWP!$B$2:$B$13,0))</f>
        <v>28</v>
      </c>
      <c r="L1155" s="4">
        <f t="shared" ref="L1155:L1218" si="37">IF(H1155="g pollutant",K1155*J1155/10^12,IF(H1155="MMTCO2e",J1155,IF(H1155="MWh",J1155,0)))</f>
        <v>1.0625552E-2</v>
      </c>
    </row>
    <row r="1156" spans="1:12">
      <c r="A1156" t="s">
        <v>1174</v>
      </c>
      <c r="B1156" t="s">
        <v>1</v>
      </c>
      <c r="C1156" t="s">
        <v>1719</v>
      </c>
      <c r="D1156" t="s">
        <v>1713</v>
      </c>
      <c r="E1156" t="s">
        <v>1704</v>
      </c>
      <c r="F1156" t="s">
        <v>1746</v>
      </c>
      <c r="H1156" t="str">
        <f>INDEX('Vensim Variables'!$B:$B,MATCH(EPS!$B1156,'Vensim Variables'!$A:$A,0))</f>
        <v>g pollutant</v>
      </c>
      <c r="I1156" t="str">
        <f t="shared" si="36"/>
        <v>CH4</v>
      </c>
      <c r="J1156">
        <f>INDEX(NoSettings!$C:$C,MATCH(EPS!$A1156,NoSettings!$A:$A,0))</f>
        <v>0</v>
      </c>
      <c r="K1156">
        <f>INDEX(GWP!$C$2:$C$13,MATCH(EPS!I1156,GWP!$B$2:$B$13,0))</f>
        <v>28</v>
      </c>
      <c r="L1156" s="4">
        <f t="shared" si="37"/>
        <v>0</v>
      </c>
    </row>
    <row r="1157" spans="1:12">
      <c r="A1157" t="s">
        <v>1175</v>
      </c>
      <c r="B1157" t="s">
        <v>1</v>
      </c>
      <c r="C1157" t="s">
        <v>1719</v>
      </c>
      <c r="D1157" t="s">
        <v>1713</v>
      </c>
      <c r="E1157" t="s">
        <v>1704</v>
      </c>
      <c r="F1157" t="s">
        <v>1747</v>
      </c>
      <c r="H1157" t="str">
        <f>INDEX('Vensim Variables'!$B:$B,MATCH(EPS!$B1157,'Vensim Variables'!$A:$A,0))</f>
        <v>g pollutant</v>
      </c>
      <c r="I1157" t="str">
        <f t="shared" si="36"/>
        <v>CH4</v>
      </c>
      <c r="J1157">
        <f>INDEX(NoSettings!$C:$C,MATCH(EPS!$A1157,NoSettings!$A:$A,0))</f>
        <v>0</v>
      </c>
      <c r="K1157">
        <f>INDEX(GWP!$C$2:$C$13,MATCH(EPS!I1157,GWP!$B$2:$B$13,0))</f>
        <v>28</v>
      </c>
      <c r="L1157" s="4">
        <f t="shared" si="37"/>
        <v>0</v>
      </c>
    </row>
    <row r="1158" spans="1:12">
      <c r="A1158" t="s">
        <v>1176</v>
      </c>
      <c r="B1158" t="s">
        <v>1</v>
      </c>
      <c r="C1158" t="s">
        <v>1719</v>
      </c>
      <c r="D1158" t="s">
        <v>1713</v>
      </c>
      <c r="E1158" t="s">
        <v>1704</v>
      </c>
      <c r="F1158" t="s">
        <v>1748</v>
      </c>
      <c r="H1158" t="str">
        <f>INDEX('Vensim Variables'!$B:$B,MATCH(EPS!$B1158,'Vensim Variables'!$A:$A,0))</f>
        <v>g pollutant</v>
      </c>
      <c r="I1158" t="str">
        <f t="shared" si="36"/>
        <v>CH4</v>
      </c>
      <c r="J1158">
        <f>INDEX(NoSettings!$C:$C,MATCH(EPS!$A1158,NoSettings!$A:$A,0))</f>
        <v>0</v>
      </c>
      <c r="K1158">
        <f>INDEX(GWP!$C$2:$C$13,MATCH(EPS!I1158,GWP!$B$2:$B$13,0))</f>
        <v>28</v>
      </c>
      <c r="L1158" s="4">
        <f t="shared" si="37"/>
        <v>0</v>
      </c>
    </row>
    <row r="1159" spans="1:12">
      <c r="A1159" t="s">
        <v>1177</v>
      </c>
      <c r="B1159" t="s">
        <v>1</v>
      </c>
      <c r="C1159" t="s">
        <v>1719</v>
      </c>
      <c r="D1159" t="s">
        <v>1713</v>
      </c>
      <c r="E1159" t="s">
        <v>1704</v>
      </c>
      <c r="F1159" t="s">
        <v>1749</v>
      </c>
      <c r="H1159" t="str">
        <f>INDEX('Vensim Variables'!$B:$B,MATCH(EPS!$B1159,'Vensim Variables'!$A:$A,0))</f>
        <v>g pollutant</v>
      </c>
      <c r="I1159" t="str">
        <f t="shared" si="36"/>
        <v>CH4</v>
      </c>
      <c r="J1159">
        <f>INDEX(NoSettings!$C:$C,MATCH(EPS!$A1159,NoSettings!$A:$A,0))</f>
        <v>1122230000</v>
      </c>
      <c r="K1159">
        <f>INDEX(GWP!$C$2:$C$13,MATCH(EPS!I1159,GWP!$B$2:$B$13,0))</f>
        <v>28</v>
      </c>
      <c r="L1159" s="4">
        <f t="shared" si="37"/>
        <v>3.1422440000000003E-2</v>
      </c>
    </row>
    <row r="1160" spans="1:12">
      <c r="A1160" t="s">
        <v>1178</v>
      </c>
      <c r="B1160" t="s">
        <v>1</v>
      </c>
      <c r="C1160" t="s">
        <v>1719</v>
      </c>
      <c r="D1160" t="s">
        <v>1713</v>
      </c>
      <c r="E1160" t="s">
        <v>1704</v>
      </c>
      <c r="F1160" t="s">
        <v>1750</v>
      </c>
      <c r="H1160" t="str">
        <f>INDEX('Vensim Variables'!$B:$B,MATCH(EPS!$B1160,'Vensim Variables'!$A:$A,0))</f>
        <v>g pollutant</v>
      </c>
      <c r="I1160" t="str">
        <f t="shared" si="36"/>
        <v>CH4</v>
      </c>
      <c r="J1160">
        <f>INDEX(NoSettings!$C:$C,MATCH(EPS!$A1160,NoSettings!$A:$A,0))</f>
        <v>0</v>
      </c>
      <c r="K1160">
        <f>INDEX(GWP!$C$2:$C$13,MATCH(EPS!I1160,GWP!$B$2:$B$13,0))</f>
        <v>28</v>
      </c>
      <c r="L1160" s="4">
        <f t="shared" si="37"/>
        <v>0</v>
      </c>
    </row>
    <row r="1161" spans="1:12">
      <c r="A1161" t="s">
        <v>1179</v>
      </c>
      <c r="B1161" t="s">
        <v>1</v>
      </c>
      <c r="C1161" t="s">
        <v>1719</v>
      </c>
      <c r="D1161" t="s">
        <v>1713</v>
      </c>
      <c r="E1161" t="s">
        <v>1704</v>
      </c>
      <c r="F1161" t="s">
        <v>1751</v>
      </c>
      <c r="H1161" t="str">
        <f>INDEX('Vensim Variables'!$B:$B,MATCH(EPS!$B1161,'Vensim Variables'!$A:$A,0))</f>
        <v>g pollutant</v>
      </c>
      <c r="I1161" t="str">
        <f t="shared" si="36"/>
        <v>CH4</v>
      </c>
      <c r="J1161">
        <f>INDEX(NoSettings!$C:$C,MATCH(EPS!$A1161,NoSettings!$A:$A,0))</f>
        <v>0</v>
      </c>
      <c r="K1161">
        <f>INDEX(GWP!$C$2:$C$13,MATCH(EPS!I1161,GWP!$B$2:$B$13,0))</f>
        <v>28</v>
      </c>
      <c r="L1161" s="4">
        <f t="shared" si="37"/>
        <v>0</v>
      </c>
    </row>
    <row r="1162" spans="1:12">
      <c r="A1162" t="s">
        <v>1180</v>
      </c>
      <c r="B1162" t="s">
        <v>1</v>
      </c>
      <c r="C1162" t="s">
        <v>1719</v>
      </c>
      <c r="D1162" t="s">
        <v>1714</v>
      </c>
      <c r="E1162" t="s">
        <v>1703</v>
      </c>
      <c r="F1162" t="s">
        <v>1742</v>
      </c>
      <c r="H1162" t="str">
        <f>INDEX('Vensim Variables'!$B:$B,MATCH(EPS!$B1162,'Vensim Variables'!$A:$A,0))</f>
        <v>g pollutant</v>
      </c>
      <c r="I1162" t="str">
        <f t="shared" si="36"/>
        <v>N2O</v>
      </c>
      <c r="J1162">
        <f>INDEX(NoSettings!$C:$C,MATCH(EPS!$A1162,NoSettings!$A:$A,0))</f>
        <v>0</v>
      </c>
      <c r="K1162">
        <f>INDEX(GWP!$C$2:$C$13,MATCH(EPS!I1162,GWP!$B$2:$B$13,0))</f>
        <v>265</v>
      </c>
      <c r="L1162" s="4">
        <f t="shared" si="37"/>
        <v>0</v>
      </c>
    </row>
    <row r="1163" spans="1:12">
      <c r="A1163" t="s">
        <v>1181</v>
      </c>
      <c r="B1163" t="s">
        <v>1</v>
      </c>
      <c r="C1163" t="s">
        <v>1719</v>
      </c>
      <c r="D1163" t="s">
        <v>1714</v>
      </c>
      <c r="E1163" t="s">
        <v>1703</v>
      </c>
      <c r="F1163" t="s">
        <v>1743</v>
      </c>
      <c r="H1163" t="str">
        <f>INDEX('Vensim Variables'!$B:$B,MATCH(EPS!$B1163,'Vensim Variables'!$A:$A,0))</f>
        <v>g pollutant</v>
      </c>
      <c r="I1163" t="str">
        <f t="shared" si="36"/>
        <v>N2O</v>
      </c>
      <c r="J1163">
        <f>INDEX(NoSettings!$C:$C,MATCH(EPS!$A1163,NoSettings!$A:$A,0))</f>
        <v>0</v>
      </c>
      <c r="K1163">
        <f>INDEX(GWP!$C$2:$C$13,MATCH(EPS!I1163,GWP!$B$2:$B$13,0))</f>
        <v>265</v>
      </c>
      <c r="L1163" s="4">
        <f t="shared" si="37"/>
        <v>0</v>
      </c>
    </row>
    <row r="1164" spans="1:12">
      <c r="A1164" t="s">
        <v>1182</v>
      </c>
      <c r="B1164" t="s">
        <v>1</v>
      </c>
      <c r="C1164" t="s">
        <v>1719</v>
      </c>
      <c r="D1164" t="s">
        <v>1714</v>
      </c>
      <c r="E1164" t="s">
        <v>1703</v>
      </c>
      <c r="F1164" t="s">
        <v>1744</v>
      </c>
      <c r="H1164" t="str">
        <f>INDEX('Vensim Variables'!$B:$B,MATCH(EPS!$B1164,'Vensim Variables'!$A:$A,0))</f>
        <v>g pollutant</v>
      </c>
      <c r="I1164" t="str">
        <f t="shared" si="36"/>
        <v>N2O</v>
      </c>
      <c r="J1164">
        <f>INDEX(NoSettings!$C:$C,MATCH(EPS!$A1164,NoSettings!$A:$A,0))</f>
        <v>97195900</v>
      </c>
      <c r="K1164">
        <f>INDEX(GWP!$C$2:$C$13,MATCH(EPS!I1164,GWP!$B$2:$B$13,0))</f>
        <v>265</v>
      </c>
      <c r="L1164" s="4">
        <f t="shared" si="37"/>
        <v>2.5756913499999999E-2</v>
      </c>
    </row>
    <row r="1165" spans="1:12">
      <c r="A1165" t="s">
        <v>1183</v>
      </c>
      <c r="B1165" t="s">
        <v>1</v>
      </c>
      <c r="C1165" t="s">
        <v>1719</v>
      </c>
      <c r="D1165" t="s">
        <v>1714</v>
      </c>
      <c r="E1165" t="s">
        <v>1703</v>
      </c>
      <c r="F1165" t="s">
        <v>1745</v>
      </c>
      <c r="H1165" t="str">
        <f>INDEX('Vensim Variables'!$B:$B,MATCH(EPS!$B1165,'Vensim Variables'!$A:$A,0))</f>
        <v>g pollutant</v>
      </c>
      <c r="I1165" t="str">
        <f t="shared" si="36"/>
        <v>N2O</v>
      </c>
      <c r="J1165">
        <f>INDEX(NoSettings!$C:$C,MATCH(EPS!$A1165,NoSettings!$A:$A,0))</f>
        <v>109059000</v>
      </c>
      <c r="K1165">
        <f>INDEX(GWP!$C$2:$C$13,MATCH(EPS!I1165,GWP!$B$2:$B$13,0))</f>
        <v>265</v>
      </c>
      <c r="L1165" s="4">
        <f t="shared" si="37"/>
        <v>2.8900635000000001E-2</v>
      </c>
    </row>
    <row r="1166" spans="1:12">
      <c r="A1166" t="s">
        <v>1184</v>
      </c>
      <c r="B1166" t="s">
        <v>1</v>
      </c>
      <c r="C1166" t="s">
        <v>1719</v>
      </c>
      <c r="D1166" t="s">
        <v>1714</v>
      </c>
      <c r="E1166" t="s">
        <v>1703</v>
      </c>
      <c r="F1166" t="s">
        <v>1746</v>
      </c>
      <c r="H1166" t="str">
        <f>INDEX('Vensim Variables'!$B:$B,MATCH(EPS!$B1166,'Vensim Variables'!$A:$A,0))</f>
        <v>g pollutant</v>
      </c>
      <c r="I1166" t="str">
        <f t="shared" si="36"/>
        <v>N2O</v>
      </c>
      <c r="J1166">
        <f>INDEX(NoSettings!$C:$C,MATCH(EPS!$A1166,NoSettings!$A:$A,0))</f>
        <v>0</v>
      </c>
      <c r="K1166">
        <f>INDEX(GWP!$C$2:$C$13,MATCH(EPS!I1166,GWP!$B$2:$B$13,0))</f>
        <v>265</v>
      </c>
      <c r="L1166" s="4">
        <f t="shared" si="37"/>
        <v>0</v>
      </c>
    </row>
    <row r="1167" spans="1:12">
      <c r="A1167" t="s">
        <v>1185</v>
      </c>
      <c r="B1167" t="s">
        <v>1</v>
      </c>
      <c r="C1167" t="s">
        <v>1719</v>
      </c>
      <c r="D1167" t="s">
        <v>1714</v>
      </c>
      <c r="E1167" t="s">
        <v>1703</v>
      </c>
      <c r="F1167" t="s">
        <v>1747</v>
      </c>
      <c r="H1167" t="str">
        <f>INDEX('Vensim Variables'!$B:$B,MATCH(EPS!$B1167,'Vensim Variables'!$A:$A,0))</f>
        <v>g pollutant</v>
      </c>
      <c r="I1167" t="str">
        <f t="shared" si="36"/>
        <v>N2O</v>
      </c>
      <c r="J1167">
        <f>INDEX(NoSettings!$C:$C,MATCH(EPS!$A1167,NoSettings!$A:$A,0))</f>
        <v>0</v>
      </c>
      <c r="K1167">
        <f>INDEX(GWP!$C$2:$C$13,MATCH(EPS!I1167,GWP!$B$2:$B$13,0))</f>
        <v>265</v>
      </c>
      <c r="L1167" s="4">
        <f t="shared" si="37"/>
        <v>0</v>
      </c>
    </row>
    <row r="1168" spans="1:12">
      <c r="A1168" t="s">
        <v>1186</v>
      </c>
      <c r="B1168" t="s">
        <v>1</v>
      </c>
      <c r="C1168" t="s">
        <v>1719</v>
      </c>
      <c r="D1168" t="s">
        <v>1714</v>
      </c>
      <c r="E1168" t="s">
        <v>1703</v>
      </c>
      <c r="F1168" t="s">
        <v>1748</v>
      </c>
      <c r="H1168" t="str">
        <f>INDEX('Vensim Variables'!$B:$B,MATCH(EPS!$B1168,'Vensim Variables'!$A:$A,0))</f>
        <v>g pollutant</v>
      </c>
      <c r="I1168" t="str">
        <f t="shared" si="36"/>
        <v>N2O</v>
      </c>
      <c r="J1168">
        <f>INDEX(NoSettings!$C:$C,MATCH(EPS!$A1168,NoSettings!$A:$A,0))</f>
        <v>0</v>
      </c>
      <c r="K1168">
        <f>INDEX(GWP!$C$2:$C$13,MATCH(EPS!I1168,GWP!$B$2:$B$13,0))</f>
        <v>265</v>
      </c>
      <c r="L1168" s="4">
        <f t="shared" si="37"/>
        <v>0</v>
      </c>
    </row>
    <row r="1169" spans="1:12">
      <c r="A1169" t="s">
        <v>1187</v>
      </c>
      <c r="B1169" t="s">
        <v>1</v>
      </c>
      <c r="C1169" t="s">
        <v>1719</v>
      </c>
      <c r="D1169" t="s">
        <v>1714</v>
      </c>
      <c r="E1169" t="s">
        <v>1703</v>
      </c>
      <c r="F1169" t="s">
        <v>1749</v>
      </c>
      <c r="H1169" t="str">
        <f>INDEX('Vensim Variables'!$B:$B,MATCH(EPS!$B1169,'Vensim Variables'!$A:$A,0))</f>
        <v>g pollutant</v>
      </c>
      <c r="I1169" t="str">
        <f t="shared" si="36"/>
        <v>N2O</v>
      </c>
      <c r="J1169">
        <f>INDEX(NoSettings!$C:$C,MATCH(EPS!$A1169,NoSettings!$A:$A,0))</f>
        <v>0</v>
      </c>
      <c r="K1169">
        <f>INDEX(GWP!$C$2:$C$13,MATCH(EPS!I1169,GWP!$B$2:$B$13,0))</f>
        <v>265</v>
      </c>
      <c r="L1169" s="4">
        <f t="shared" si="37"/>
        <v>0</v>
      </c>
    </row>
    <row r="1170" spans="1:12">
      <c r="A1170" t="s">
        <v>1188</v>
      </c>
      <c r="B1170" t="s">
        <v>1</v>
      </c>
      <c r="C1170" t="s">
        <v>1719</v>
      </c>
      <c r="D1170" t="s">
        <v>1714</v>
      </c>
      <c r="E1170" t="s">
        <v>1703</v>
      </c>
      <c r="F1170" t="s">
        <v>1750</v>
      </c>
      <c r="H1170" t="str">
        <f>INDEX('Vensim Variables'!$B:$B,MATCH(EPS!$B1170,'Vensim Variables'!$A:$A,0))</f>
        <v>g pollutant</v>
      </c>
      <c r="I1170" t="str">
        <f t="shared" si="36"/>
        <v>N2O</v>
      </c>
      <c r="J1170">
        <f>INDEX(NoSettings!$C:$C,MATCH(EPS!$A1170,NoSettings!$A:$A,0))</f>
        <v>0</v>
      </c>
      <c r="K1170">
        <f>INDEX(GWP!$C$2:$C$13,MATCH(EPS!I1170,GWP!$B$2:$B$13,0))</f>
        <v>265</v>
      </c>
      <c r="L1170" s="4">
        <f t="shared" si="37"/>
        <v>0</v>
      </c>
    </row>
    <row r="1171" spans="1:12">
      <c r="A1171" t="s">
        <v>1189</v>
      </c>
      <c r="B1171" t="s">
        <v>1</v>
      </c>
      <c r="C1171" t="s">
        <v>1719</v>
      </c>
      <c r="D1171" t="s">
        <v>1714</v>
      </c>
      <c r="E1171" t="s">
        <v>1703</v>
      </c>
      <c r="F1171" t="s">
        <v>1751</v>
      </c>
      <c r="H1171" t="str">
        <f>INDEX('Vensim Variables'!$B:$B,MATCH(EPS!$B1171,'Vensim Variables'!$A:$A,0))</f>
        <v>g pollutant</v>
      </c>
      <c r="I1171" t="str">
        <f t="shared" si="36"/>
        <v>N2O</v>
      </c>
      <c r="J1171">
        <f>INDEX(NoSettings!$C:$C,MATCH(EPS!$A1171,NoSettings!$A:$A,0))</f>
        <v>0</v>
      </c>
      <c r="K1171">
        <f>INDEX(GWP!$C$2:$C$13,MATCH(EPS!I1171,GWP!$B$2:$B$13,0))</f>
        <v>265</v>
      </c>
      <c r="L1171" s="4">
        <f t="shared" si="37"/>
        <v>0</v>
      </c>
    </row>
    <row r="1172" spans="1:12">
      <c r="A1172" t="s">
        <v>1190</v>
      </c>
      <c r="B1172" t="s">
        <v>1</v>
      </c>
      <c r="C1172" t="s">
        <v>1719</v>
      </c>
      <c r="D1172" t="s">
        <v>1714</v>
      </c>
      <c r="E1172" t="s">
        <v>1704</v>
      </c>
      <c r="F1172" t="s">
        <v>1742</v>
      </c>
      <c r="H1172" t="str">
        <f>INDEX('Vensim Variables'!$B:$B,MATCH(EPS!$B1172,'Vensim Variables'!$A:$A,0))</f>
        <v>g pollutant</v>
      </c>
      <c r="I1172" t="str">
        <f t="shared" si="36"/>
        <v>N2O</v>
      </c>
      <c r="J1172">
        <f>INDEX(NoSettings!$C:$C,MATCH(EPS!$A1172,NoSettings!$A:$A,0))</f>
        <v>0</v>
      </c>
      <c r="K1172">
        <f>INDEX(GWP!$C$2:$C$13,MATCH(EPS!I1172,GWP!$B$2:$B$13,0))</f>
        <v>265</v>
      </c>
      <c r="L1172" s="4">
        <f t="shared" si="37"/>
        <v>0</v>
      </c>
    </row>
    <row r="1173" spans="1:12">
      <c r="A1173" t="s">
        <v>1191</v>
      </c>
      <c r="B1173" t="s">
        <v>1</v>
      </c>
      <c r="C1173" t="s">
        <v>1719</v>
      </c>
      <c r="D1173" t="s">
        <v>1714</v>
      </c>
      <c r="E1173" t="s">
        <v>1704</v>
      </c>
      <c r="F1173" t="s">
        <v>1743</v>
      </c>
      <c r="H1173" t="str">
        <f>INDEX('Vensim Variables'!$B:$B,MATCH(EPS!$B1173,'Vensim Variables'!$A:$A,0))</f>
        <v>g pollutant</v>
      </c>
      <c r="I1173" t="str">
        <f t="shared" si="36"/>
        <v>N2O</v>
      </c>
      <c r="J1173">
        <f>INDEX(NoSettings!$C:$C,MATCH(EPS!$A1173,NoSettings!$A:$A,0))</f>
        <v>0</v>
      </c>
      <c r="K1173">
        <f>INDEX(GWP!$C$2:$C$13,MATCH(EPS!I1173,GWP!$B$2:$B$13,0))</f>
        <v>265</v>
      </c>
      <c r="L1173" s="4">
        <f t="shared" si="37"/>
        <v>0</v>
      </c>
    </row>
    <row r="1174" spans="1:12">
      <c r="A1174" t="s">
        <v>1192</v>
      </c>
      <c r="B1174" t="s">
        <v>1</v>
      </c>
      <c r="C1174" t="s">
        <v>1719</v>
      </c>
      <c r="D1174" t="s">
        <v>1714</v>
      </c>
      <c r="E1174" t="s">
        <v>1704</v>
      </c>
      <c r="F1174" t="s">
        <v>1744</v>
      </c>
      <c r="H1174" t="str">
        <f>INDEX('Vensim Variables'!$B:$B,MATCH(EPS!$B1174,'Vensim Variables'!$A:$A,0))</f>
        <v>g pollutant</v>
      </c>
      <c r="I1174" t="str">
        <f t="shared" si="36"/>
        <v>N2O</v>
      </c>
      <c r="J1174">
        <f>INDEX(NoSettings!$C:$C,MATCH(EPS!$A1174,NoSettings!$A:$A,0))</f>
        <v>0</v>
      </c>
      <c r="K1174">
        <f>INDEX(GWP!$C$2:$C$13,MATCH(EPS!I1174,GWP!$B$2:$B$13,0))</f>
        <v>265</v>
      </c>
      <c r="L1174" s="4">
        <f t="shared" si="37"/>
        <v>0</v>
      </c>
    </row>
    <row r="1175" spans="1:12">
      <c r="A1175" t="s">
        <v>1193</v>
      </c>
      <c r="B1175" t="s">
        <v>1</v>
      </c>
      <c r="C1175" t="s">
        <v>1719</v>
      </c>
      <c r="D1175" t="s">
        <v>1714</v>
      </c>
      <c r="E1175" t="s">
        <v>1704</v>
      </c>
      <c r="F1175" t="s">
        <v>1745</v>
      </c>
      <c r="H1175" t="str">
        <f>INDEX('Vensim Variables'!$B:$B,MATCH(EPS!$B1175,'Vensim Variables'!$A:$A,0))</f>
        <v>g pollutant</v>
      </c>
      <c r="I1175" t="str">
        <f t="shared" si="36"/>
        <v>N2O</v>
      </c>
      <c r="J1175">
        <f>INDEX(NoSettings!$C:$C,MATCH(EPS!$A1175,NoSettings!$A:$A,0))</f>
        <v>302449000</v>
      </c>
      <c r="K1175">
        <f>INDEX(GWP!$C$2:$C$13,MATCH(EPS!I1175,GWP!$B$2:$B$13,0))</f>
        <v>265</v>
      </c>
      <c r="L1175" s="4">
        <f t="shared" si="37"/>
        <v>8.0148985000000006E-2</v>
      </c>
    </row>
    <row r="1176" spans="1:12">
      <c r="A1176" t="s">
        <v>1194</v>
      </c>
      <c r="B1176" t="s">
        <v>1</v>
      </c>
      <c r="C1176" t="s">
        <v>1719</v>
      </c>
      <c r="D1176" t="s">
        <v>1714</v>
      </c>
      <c r="E1176" t="s">
        <v>1704</v>
      </c>
      <c r="F1176" t="s">
        <v>1746</v>
      </c>
      <c r="H1176" t="str">
        <f>INDEX('Vensim Variables'!$B:$B,MATCH(EPS!$B1176,'Vensim Variables'!$A:$A,0))</f>
        <v>g pollutant</v>
      </c>
      <c r="I1176" t="str">
        <f t="shared" si="36"/>
        <v>N2O</v>
      </c>
      <c r="J1176">
        <f>INDEX(NoSettings!$C:$C,MATCH(EPS!$A1176,NoSettings!$A:$A,0))</f>
        <v>0</v>
      </c>
      <c r="K1176">
        <f>INDEX(GWP!$C$2:$C$13,MATCH(EPS!I1176,GWP!$B$2:$B$13,0))</f>
        <v>265</v>
      </c>
      <c r="L1176" s="4">
        <f t="shared" si="37"/>
        <v>0</v>
      </c>
    </row>
    <row r="1177" spans="1:12">
      <c r="A1177" t="s">
        <v>1195</v>
      </c>
      <c r="B1177" t="s">
        <v>1</v>
      </c>
      <c r="C1177" t="s">
        <v>1719</v>
      </c>
      <c r="D1177" t="s">
        <v>1714</v>
      </c>
      <c r="E1177" t="s">
        <v>1704</v>
      </c>
      <c r="F1177" t="s">
        <v>1747</v>
      </c>
      <c r="H1177" t="str">
        <f>INDEX('Vensim Variables'!$B:$B,MATCH(EPS!$B1177,'Vensim Variables'!$A:$A,0))</f>
        <v>g pollutant</v>
      </c>
      <c r="I1177" t="str">
        <f t="shared" si="36"/>
        <v>N2O</v>
      </c>
      <c r="J1177">
        <f>INDEX(NoSettings!$C:$C,MATCH(EPS!$A1177,NoSettings!$A:$A,0))</f>
        <v>0</v>
      </c>
      <c r="K1177">
        <f>INDEX(GWP!$C$2:$C$13,MATCH(EPS!I1177,GWP!$B$2:$B$13,0))</f>
        <v>265</v>
      </c>
      <c r="L1177" s="4">
        <f t="shared" si="37"/>
        <v>0</v>
      </c>
    </row>
    <row r="1178" spans="1:12">
      <c r="A1178" t="s">
        <v>1196</v>
      </c>
      <c r="B1178" t="s">
        <v>1</v>
      </c>
      <c r="C1178" t="s">
        <v>1719</v>
      </c>
      <c r="D1178" t="s">
        <v>1714</v>
      </c>
      <c r="E1178" t="s">
        <v>1704</v>
      </c>
      <c r="F1178" t="s">
        <v>1748</v>
      </c>
      <c r="H1178" t="str">
        <f>INDEX('Vensim Variables'!$B:$B,MATCH(EPS!$B1178,'Vensim Variables'!$A:$A,0))</f>
        <v>g pollutant</v>
      </c>
      <c r="I1178" t="str">
        <f t="shared" si="36"/>
        <v>N2O</v>
      </c>
      <c r="J1178">
        <f>INDEX(NoSettings!$C:$C,MATCH(EPS!$A1178,NoSettings!$A:$A,0))</f>
        <v>0</v>
      </c>
      <c r="K1178">
        <f>INDEX(GWP!$C$2:$C$13,MATCH(EPS!I1178,GWP!$B$2:$B$13,0))</f>
        <v>265</v>
      </c>
      <c r="L1178" s="4">
        <f t="shared" si="37"/>
        <v>0</v>
      </c>
    </row>
    <row r="1179" spans="1:12">
      <c r="A1179" t="s">
        <v>1197</v>
      </c>
      <c r="B1179" t="s">
        <v>1</v>
      </c>
      <c r="C1179" t="s">
        <v>1719</v>
      </c>
      <c r="D1179" t="s">
        <v>1714</v>
      </c>
      <c r="E1179" t="s">
        <v>1704</v>
      </c>
      <c r="F1179" t="s">
        <v>1749</v>
      </c>
      <c r="H1179" t="str">
        <f>INDEX('Vensim Variables'!$B:$B,MATCH(EPS!$B1179,'Vensim Variables'!$A:$A,0))</f>
        <v>g pollutant</v>
      </c>
      <c r="I1179" t="str">
        <f t="shared" si="36"/>
        <v>N2O</v>
      </c>
      <c r="J1179">
        <f>INDEX(NoSettings!$C:$C,MATCH(EPS!$A1179,NoSettings!$A:$A,0))</f>
        <v>894419000</v>
      </c>
      <c r="K1179">
        <f>INDEX(GWP!$C$2:$C$13,MATCH(EPS!I1179,GWP!$B$2:$B$13,0))</f>
        <v>265</v>
      </c>
      <c r="L1179" s="4">
        <f t="shared" si="37"/>
        <v>0.23702103499999999</v>
      </c>
    </row>
    <row r="1180" spans="1:12">
      <c r="A1180" t="s">
        <v>1198</v>
      </c>
      <c r="B1180" t="s">
        <v>1</v>
      </c>
      <c r="C1180" t="s">
        <v>1719</v>
      </c>
      <c r="D1180" t="s">
        <v>1714</v>
      </c>
      <c r="E1180" t="s">
        <v>1704</v>
      </c>
      <c r="F1180" t="s">
        <v>1750</v>
      </c>
      <c r="H1180" t="str">
        <f>INDEX('Vensim Variables'!$B:$B,MATCH(EPS!$B1180,'Vensim Variables'!$A:$A,0))</f>
        <v>g pollutant</v>
      </c>
      <c r="I1180" t="str">
        <f t="shared" si="36"/>
        <v>N2O</v>
      </c>
      <c r="J1180">
        <f>INDEX(NoSettings!$C:$C,MATCH(EPS!$A1180,NoSettings!$A:$A,0))</f>
        <v>0</v>
      </c>
      <c r="K1180">
        <f>INDEX(GWP!$C$2:$C$13,MATCH(EPS!I1180,GWP!$B$2:$B$13,0))</f>
        <v>265</v>
      </c>
      <c r="L1180" s="4">
        <f t="shared" si="37"/>
        <v>0</v>
      </c>
    </row>
    <row r="1181" spans="1:12">
      <c r="A1181" t="s">
        <v>1199</v>
      </c>
      <c r="B1181" t="s">
        <v>1</v>
      </c>
      <c r="C1181" t="s">
        <v>1719</v>
      </c>
      <c r="D1181" t="s">
        <v>1714</v>
      </c>
      <c r="E1181" t="s">
        <v>1704</v>
      </c>
      <c r="F1181" t="s">
        <v>1751</v>
      </c>
      <c r="H1181" t="str">
        <f>INDEX('Vensim Variables'!$B:$B,MATCH(EPS!$B1181,'Vensim Variables'!$A:$A,0))</f>
        <v>g pollutant</v>
      </c>
      <c r="I1181" t="str">
        <f t="shared" si="36"/>
        <v>N2O</v>
      </c>
      <c r="J1181">
        <f>INDEX(NoSettings!$C:$C,MATCH(EPS!$A1181,NoSettings!$A:$A,0))</f>
        <v>0</v>
      </c>
      <c r="K1181">
        <f>INDEX(GWP!$C$2:$C$13,MATCH(EPS!I1181,GWP!$B$2:$B$13,0))</f>
        <v>265</v>
      </c>
      <c r="L1181" s="4">
        <f t="shared" si="37"/>
        <v>0</v>
      </c>
    </row>
    <row r="1182" spans="1:12">
      <c r="A1182" t="s">
        <v>1200</v>
      </c>
      <c r="B1182" t="s">
        <v>1</v>
      </c>
      <c r="C1182" t="s">
        <v>1719</v>
      </c>
      <c r="D1182" t="s">
        <v>1715</v>
      </c>
      <c r="E1182" t="s">
        <v>1703</v>
      </c>
      <c r="F1182" t="s">
        <v>1742</v>
      </c>
      <c r="H1182" t="str">
        <f>INDEX('Vensim Variables'!$B:$B,MATCH(EPS!$B1182,'Vensim Variables'!$A:$A,0))</f>
        <v>g pollutant</v>
      </c>
      <c r="I1182" t="str">
        <f t="shared" si="36"/>
        <v>F gases</v>
      </c>
      <c r="J1182">
        <f>INDEX(NoSettings!$C:$C,MATCH(EPS!$A1182,NoSettings!$A:$A,0))</f>
        <v>0</v>
      </c>
      <c r="K1182">
        <f>INDEX(GWP!$C$2:$C$13,MATCH(EPS!I1182,GWP!$B$2:$B$13,0))</f>
        <v>1</v>
      </c>
      <c r="L1182" s="4">
        <f t="shared" si="37"/>
        <v>0</v>
      </c>
    </row>
    <row r="1183" spans="1:12">
      <c r="A1183" t="s">
        <v>1201</v>
      </c>
      <c r="B1183" t="s">
        <v>1</v>
      </c>
      <c r="C1183" t="s">
        <v>1719</v>
      </c>
      <c r="D1183" t="s">
        <v>1715</v>
      </c>
      <c r="E1183" t="s">
        <v>1703</v>
      </c>
      <c r="F1183" t="s">
        <v>1743</v>
      </c>
      <c r="H1183" t="str">
        <f>INDEX('Vensim Variables'!$B:$B,MATCH(EPS!$B1183,'Vensim Variables'!$A:$A,0))</f>
        <v>g pollutant</v>
      </c>
      <c r="I1183" t="str">
        <f t="shared" si="36"/>
        <v>F gases</v>
      </c>
      <c r="J1183">
        <f>INDEX(NoSettings!$C:$C,MATCH(EPS!$A1183,NoSettings!$A:$A,0))</f>
        <v>0</v>
      </c>
      <c r="K1183">
        <f>INDEX(GWP!$C$2:$C$13,MATCH(EPS!I1183,GWP!$B$2:$B$13,0))</f>
        <v>1</v>
      </c>
      <c r="L1183" s="4">
        <f t="shared" si="37"/>
        <v>0</v>
      </c>
    </row>
    <row r="1184" spans="1:12">
      <c r="A1184" t="s">
        <v>1202</v>
      </c>
      <c r="B1184" t="s">
        <v>1</v>
      </c>
      <c r="C1184" t="s">
        <v>1719</v>
      </c>
      <c r="D1184" t="s">
        <v>1715</v>
      </c>
      <c r="E1184" t="s">
        <v>1703</v>
      </c>
      <c r="F1184" t="s">
        <v>1744</v>
      </c>
      <c r="H1184" t="str">
        <f>INDEX('Vensim Variables'!$B:$B,MATCH(EPS!$B1184,'Vensim Variables'!$A:$A,0))</f>
        <v>g pollutant</v>
      </c>
      <c r="I1184" t="str">
        <f t="shared" si="36"/>
        <v>F gases</v>
      </c>
      <c r="J1184">
        <f>INDEX(NoSettings!$C:$C,MATCH(EPS!$A1184,NoSettings!$A:$A,0))</f>
        <v>0</v>
      </c>
      <c r="K1184">
        <f>INDEX(GWP!$C$2:$C$13,MATCH(EPS!I1184,GWP!$B$2:$B$13,0))</f>
        <v>1</v>
      </c>
      <c r="L1184" s="4">
        <f t="shared" si="37"/>
        <v>0</v>
      </c>
    </row>
    <row r="1185" spans="1:12">
      <c r="A1185" t="s">
        <v>1203</v>
      </c>
      <c r="B1185" t="s">
        <v>1</v>
      </c>
      <c r="C1185" t="s">
        <v>1719</v>
      </c>
      <c r="D1185" t="s">
        <v>1715</v>
      </c>
      <c r="E1185" t="s">
        <v>1703</v>
      </c>
      <c r="F1185" t="s">
        <v>1745</v>
      </c>
      <c r="H1185" t="str">
        <f>INDEX('Vensim Variables'!$B:$B,MATCH(EPS!$B1185,'Vensim Variables'!$A:$A,0))</f>
        <v>g pollutant</v>
      </c>
      <c r="I1185" t="str">
        <f t="shared" si="36"/>
        <v>F gases</v>
      </c>
      <c r="J1185">
        <f>INDEX(NoSettings!$C:$C,MATCH(EPS!$A1185,NoSettings!$A:$A,0))</f>
        <v>0</v>
      </c>
      <c r="K1185">
        <f>INDEX(GWP!$C$2:$C$13,MATCH(EPS!I1185,GWP!$B$2:$B$13,0))</f>
        <v>1</v>
      </c>
      <c r="L1185" s="4">
        <f t="shared" si="37"/>
        <v>0</v>
      </c>
    </row>
    <row r="1186" spans="1:12">
      <c r="A1186" t="s">
        <v>1204</v>
      </c>
      <c r="B1186" t="s">
        <v>1</v>
      </c>
      <c r="C1186" t="s">
        <v>1719</v>
      </c>
      <c r="D1186" t="s">
        <v>1715</v>
      </c>
      <c r="E1186" t="s">
        <v>1703</v>
      </c>
      <c r="F1186" t="s">
        <v>1746</v>
      </c>
      <c r="H1186" t="str">
        <f>INDEX('Vensim Variables'!$B:$B,MATCH(EPS!$B1186,'Vensim Variables'!$A:$A,0))</f>
        <v>g pollutant</v>
      </c>
      <c r="I1186" t="str">
        <f t="shared" si="36"/>
        <v>F gases</v>
      </c>
      <c r="J1186">
        <f>INDEX(NoSettings!$C:$C,MATCH(EPS!$A1186,NoSettings!$A:$A,0))</f>
        <v>0</v>
      </c>
      <c r="K1186">
        <f>INDEX(GWP!$C$2:$C$13,MATCH(EPS!I1186,GWP!$B$2:$B$13,0))</f>
        <v>1</v>
      </c>
      <c r="L1186" s="4">
        <f t="shared" si="37"/>
        <v>0</v>
      </c>
    </row>
    <row r="1187" spans="1:12">
      <c r="A1187" t="s">
        <v>1205</v>
      </c>
      <c r="B1187" t="s">
        <v>1</v>
      </c>
      <c r="C1187" t="s">
        <v>1719</v>
      </c>
      <c r="D1187" t="s">
        <v>1715</v>
      </c>
      <c r="E1187" t="s">
        <v>1703</v>
      </c>
      <c r="F1187" t="s">
        <v>1747</v>
      </c>
      <c r="H1187" t="str">
        <f>INDEX('Vensim Variables'!$B:$B,MATCH(EPS!$B1187,'Vensim Variables'!$A:$A,0))</f>
        <v>g pollutant</v>
      </c>
      <c r="I1187" t="str">
        <f t="shared" si="36"/>
        <v>F gases</v>
      </c>
      <c r="J1187">
        <f>INDEX(NoSettings!$C:$C,MATCH(EPS!$A1187,NoSettings!$A:$A,0))</f>
        <v>0</v>
      </c>
      <c r="K1187">
        <f>INDEX(GWP!$C$2:$C$13,MATCH(EPS!I1187,GWP!$B$2:$B$13,0))</f>
        <v>1</v>
      </c>
      <c r="L1187" s="4">
        <f t="shared" si="37"/>
        <v>0</v>
      </c>
    </row>
    <row r="1188" spans="1:12">
      <c r="A1188" t="s">
        <v>1206</v>
      </c>
      <c r="B1188" t="s">
        <v>1</v>
      </c>
      <c r="C1188" t="s">
        <v>1719</v>
      </c>
      <c r="D1188" t="s">
        <v>1715</v>
      </c>
      <c r="E1188" t="s">
        <v>1703</v>
      </c>
      <c r="F1188" t="s">
        <v>1748</v>
      </c>
      <c r="H1188" t="str">
        <f>INDEX('Vensim Variables'!$B:$B,MATCH(EPS!$B1188,'Vensim Variables'!$A:$A,0))</f>
        <v>g pollutant</v>
      </c>
      <c r="I1188" t="str">
        <f t="shared" si="36"/>
        <v>F gases</v>
      </c>
      <c r="J1188">
        <f>INDEX(NoSettings!$C:$C,MATCH(EPS!$A1188,NoSettings!$A:$A,0))</f>
        <v>0</v>
      </c>
      <c r="K1188">
        <f>INDEX(GWP!$C$2:$C$13,MATCH(EPS!I1188,GWP!$B$2:$B$13,0))</f>
        <v>1</v>
      </c>
      <c r="L1188" s="4">
        <f t="shared" si="37"/>
        <v>0</v>
      </c>
    </row>
    <row r="1189" spans="1:12">
      <c r="A1189" t="s">
        <v>1207</v>
      </c>
      <c r="B1189" t="s">
        <v>1</v>
      </c>
      <c r="C1189" t="s">
        <v>1719</v>
      </c>
      <c r="D1189" t="s">
        <v>1715</v>
      </c>
      <c r="E1189" t="s">
        <v>1703</v>
      </c>
      <c r="F1189" t="s">
        <v>1749</v>
      </c>
      <c r="H1189" t="str">
        <f>INDEX('Vensim Variables'!$B:$B,MATCH(EPS!$B1189,'Vensim Variables'!$A:$A,0))</f>
        <v>g pollutant</v>
      </c>
      <c r="I1189" t="str">
        <f t="shared" si="36"/>
        <v>F gases</v>
      </c>
      <c r="J1189">
        <f>INDEX(NoSettings!$C:$C,MATCH(EPS!$A1189,NoSettings!$A:$A,0))</f>
        <v>0</v>
      </c>
      <c r="K1189">
        <f>INDEX(GWP!$C$2:$C$13,MATCH(EPS!I1189,GWP!$B$2:$B$13,0))</f>
        <v>1</v>
      </c>
      <c r="L1189" s="4">
        <f t="shared" si="37"/>
        <v>0</v>
      </c>
    </row>
    <row r="1190" spans="1:12">
      <c r="A1190" t="s">
        <v>1208</v>
      </c>
      <c r="B1190" t="s">
        <v>1</v>
      </c>
      <c r="C1190" t="s">
        <v>1719</v>
      </c>
      <c r="D1190" t="s">
        <v>1715</v>
      </c>
      <c r="E1190" t="s">
        <v>1703</v>
      </c>
      <c r="F1190" t="s">
        <v>1750</v>
      </c>
      <c r="H1190" t="str">
        <f>INDEX('Vensim Variables'!$B:$B,MATCH(EPS!$B1190,'Vensim Variables'!$A:$A,0))</f>
        <v>g pollutant</v>
      </c>
      <c r="I1190" t="str">
        <f t="shared" si="36"/>
        <v>F gases</v>
      </c>
      <c r="J1190">
        <f>INDEX(NoSettings!$C:$C,MATCH(EPS!$A1190,NoSettings!$A:$A,0))</f>
        <v>0</v>
      </c>
      <c r="K1190">
        <f>INDEX(GWP!$C$2:$C$13,MATCH(EPS!I1190,GWP!$B$2:$B$13,0))</f>
        <v>1</v>
      </c>
      <c r="L1190" s="4">
        <f t="shared" si="37"/>
        <v>0</v>
      </c>
    </row>
    <row r="1191" spans="1:12">
      <c r="A1191" t="s">
        <v>1209</v>
      </c>
      <c r="B1191" t="s">
        <v>1</v>
      </c>
      <c r="C1191" t="s">
        <v>1719</v>
      </c>
      <c r="D1191" t="s">
        <v>1715</v>
      </c>
      <c r="E1191" t="s">
        <v>1703</v>
      </c>
      <c r="F1191" t="s">
        <v>1751</v>
      </c>
      <c r="H1191" t="str">
        <f>INDEX('Vensim Variables'!$B:$B,MATCH(EPS!$B1191,'Vensim Variables'!$A:$A,0))</f>
        <v>g pollutant</v>
      </c>
      <c r="I1191" t="str">
        <f t="shared" si="36"/>
        <v>F gases</v>
      </c>
      <c r="J1191">
        <f>INDEX(NoSettings!$C:$C,MATCH(EPS!$A1191,NoSettings!$A:$A,0))</f>
        <v>0</v>
      </c>
      <c r="K1191">
        <f>INDEX(GWP!$C$2:$C$13,MATCH(EPS!I1191,GWP!$B$2:$B$13,0))</f>
        <v>1</v>
      </c>
      <c r="L1191" s="4">
        <f t="shared" si="37"/>
        <v>0</v>
      </c>
    </row>
    <row r="1192" spans="1:12">
      <c r="A1192" t="s">
        <v>1210</v>
      </c>
      <c r="B1192" t="s">
        <v>1</v>
      </c>
      <c r="C1192" t="s">
        <v>1719</v>
      </c>
      <c r="D1192" t="s">
        <v>1715</v>
      </c>
      <c r="E1192" t="s">
        <v>1704</v>
      </c>
      <c r="F1192" t="s">
        <v>1742</v>
      </c>
      <c r="H1192" t="str">
        <f>INDEX('Vensim Variables'!$B:$B,MATCH(EPS!$B1192,'Vensim Variables'!$A:$A,0))</f>
        <v>g pollutant</v>
      </c>
      <c r="I1192" t="str">
        <f t="shared" si="36"/>
        <v>F gases</v>
      </c>
      <c r="J1192">
        <f>INDEX(NoSettings!$C:$C,MATCH(EPS!$A1192,NoSettings!$A:$A,0))</f>
        <v>0</v>
      </c>
      <c r="K1192">
        <f>INDEX(GWP!$C$2:$C$13,MATCH(EPS!I1192,GWP!$B$2:$B$13,0))</f>
        <v>1</v>
      </c>
      <c r="L1192" s="4">
        <f t="shared" si="37"/>
        <v>0</v>
      </c>
    </row>
    <row r="1193" spans="1:12">
      <c r="A1193" t="s">
        <v>1211</v>
      </c>
      <c r="B1193" t="s">
        <v>1</v>
      </c>
      <c r="C1193" t="s">
        <v>1719</v>
      </c>
      <c r="D1193" t="s">
        <v>1715</v>
      </c>
      <c r="E1193" t="s">
        <v>1704</v>
      </c>
      <c r="F1193" t="s">
        <v>1743</v>
      </c>
      <c r="H1193" t="str">
        <f>INDEX('Vensim Variables'!$B:$B,MATCH(EPS!$B1193,'Vensim Variables'!$A:$A,0))</f>
        <v>g pollutant</v>
      </c>
      <c r="I1193" t="str">
        <f t="shared" si="36"/>
        <v>F gases</v>
      </c>
      <c r="J1193">
        <f>INDEX(NoSettings!$C:$C,MATCH(EPS!$A1193,NoSettings!$A:$A,0))</f>
        <v>0</v>
      </c>
      <c r="K1193">
        <f>INDEX(GWP!$C$2:$C$13,MATCH(EPS!I1193,GWP!$B$2:$B$13,0))</f>
        <v>1</v>
      </c>
      <c r="L1193" s="4">
        <f t="shared" si="37"/>
        <v>0</v>
      </c>
    </row>
    <row r="1194" spans="1:12">
      <c r="A1194" t="s">
        <v>1212</v>
      </c>
      <c r="B1194" t="s">
        <v>1</v>
      </c>
      <c r="C1194" t="s">
        <v>1719</v>
      </c>
      <c r="D1194" t="s">
        <v>1715</v>
      </c>
      <c r="E1194" t="s">
        <v>1704</v>
      </c>
      <c r="F1194" t="s">
        <v>1744</v>
      </c>
      <c r="H1194" t="str">
        <f>INDEX('Vensim Variables'!$B:$B,MATCH(EPS!$B1194,'Vensim Variables'!$A:$A,0))</f>
        <v>g pollutant</v>
      </c>
      <c r="I1194" t="str">
        <f t="shared" si="36"/>
        <v>F gases</v>
      </c>
      <c r="J1194">
        <f>INDEX(NoSettings!$C:$C,MATCH(EPS!$A1194,NoSettings!$A:$A,0))</f>
        <v>0</v>
      </c>
      <c r="K1194">
        <f>INDEX(GWP!$C$2:$C$13,MATCH(EPS!I1194,GWP!$B$2:$B$13,0))</f>
        <v>1</v>
      </c>
      <c r="L1194" s="4">
        <f t="shared" si="37"/>
        <v>0</v>
      </c>
    </row>
    <row r="1195" spans="1:12">
      <c r="A1195" t="s">
        <v>1213</v>
      </c>
      <c r="B1195" t="s">
        <v>1</v>
      </c>
      <c r="C1195" t="s">
        <v>1719</v>
      </c>
      <c r="D1195" t="s">
        <v>1715</v>
      </c>
      <c r="E1195" t="s">
        <v>1704</v>
      </c>
      <c r="F1195" t="s">
        <v>1745</v>
      </c>
      <c r="H1195" t="str">
        <f>INDEX('Vensim Variables'!$B:$B,MATCH(EPS!$B1195,'Vensim Variables'!$A:$A,0))</f>
        <v>g pollutant</v>
      </c>
      <c r="I1195" t="str">
        <f t="shared" si="36"/>
        <v>F gases</v>
      </c>
      <c r="J1195">
        <f>INDEX(NoSettings!$C:$C,MATCH(EPS!$A1195,NoSettings!$A:$A,0))</f>
        <v>0</v>
      </c>
      <c r="K1195">
        <f>INDEX(GWP!$C$2:$C$13,MATCH(EPS!I1195,GWP!$B$2:$B$13,0))</f>
        <v>1</v>
      </c>
      <c r="L1195" s="4">
        <f t="shared" si="37"/>
        <v>0</v>
      </c>
    </row>
    <row r="1196" spans="1:12">
      <c r="A1196" t="s">
        <v>1214</v>
      </c>
      <c r="B1196" t="s">
        <v>1</v>
      </c>
      <c r="C1196" t="s">
        <v>1719</v>
      </c>
      <c r="D1196" t="s">
        <v>1715</v>
      </c>
      <c r="E1196" t="s">
        <v>1704</v>
      </c>
      <c r="F1196" t="s">
        <v>1746</v>
      </c>
      <c r="H1196" t="str">
        <f>INDEX('Vensim Variables'!$B:$B,MATCH(EPS!$B1196,'Vensim Variables'!$A:$A,0))</f>
        <v>g pollutant</v>
      </c>
      <c r="I1196" t="str">
        <f t="shared" si="36"/>
        <v>F gases</v>
      </c>
      <c r="J1196">
        <f>INDEX(NoSettings!$C:$C,MATCH(EPS!$A1196,NoSettings!$A:$A,0))</f>
        <v>0</v>
      </c>
      <c r="K1196">
        <f>INDEX(GWP!$C$2:$C$13,MATCH(EPS!I1196,GWP!$B$2:$B$13,0))</f>
        <v>1</v>
      </c>
      <c r="L1196" s="4">
        <f t="shared" si="37"/>
        <v>0</v>
      </c>
    </row>
    <row r="1197" spans="1:12">
      <c r="A1197" t="s">
        <v>1215</v>
      </c>
      <c r="B1197" t="s">
        <v>1</v>
      </c>
      <c r="C1197" t="s">
        <v>1719</v>
      </c>
      <c r="D1197" t="s">
        <v>1715</v>
      </c>
      <c r="E1197" t="s">
        <v>1704</v>
      </c>
      <c r="F1197" t="s">
        <v>1747</v>
      </c>
      <c r="H1197" t="str">
        <f>INDEX('Vensim Variables'!$B:$B,MATCH(EPS!$B1197,'Vensim Variables'!$A:$A,0))</f>
        <v>g pollutant</v>
      </c>
      <c r="I1197" t="str">
        <f t="shared" si="36"/>
        <v>F gases</v>
      </c>
      <c r="J1197">
        <f>INDEX(NoSettings!$C:$C,MATCH(EPS!$A1197,NoSettings!$A:$A,0))</f>
        <v>0</v>
      </c>
      <c r="K1197">
        <f>INDEX(GWP!$C$2:$C$13,MATCH(EPS!I1197,GWP!$B$2:$B$13,0))</f>
        <v>1</v>
      </c>
      <c r="L1197" s="4">
        <f t="shared" si="37"/>
        <v>0</v>
      </c>
    </row>
    <row r="1198" spans="1:12">
      <c r="A1198" t="s">
        <v>1216</v>
      </c>
      <c r="B1198" t="s">
        <v>1</v>
      </c>
      <c r="C1198" t="s">
        <v>1719</v>
      </c>
      <c r="D1198" t="s">
        <v>1715</v>
      </c>
      <c r="E1198" t="s">
        <v>1704</v>
      </c>
      <c r="F1198" t="s">
        <v>1748</v>
      </c>
      <c r="H1198" t="str">
        <f>INDEX('Vensim Variables'!$B:$B,MATCH(EPS!$B1198,'Vensim Variables'!$A:$A,0))</f>
        <v>g pollutant</v>
      </c>
      <c r="I1198" t="str">
        <f t="shared" si="36"/>
        <v>F gases</v>
      </c>
      <c r="J1198">
        <f>INDEX(NoSettings!$C:$C,MATCH(EPS!$A1198,NoSettings!$A:$A,0))</f>
        <v>0</v>
      </c>
      <c r="K1198">
        <f>INDEX(GWP!$C$2:$C$13,MATCH(EPS!I1198,GWP!$B$2:$B$13,0))</f>
        <v>1</v>
      </c>
      <c r="L1198" s="4">
        <f t="shared" si="37"/>
        <v>0</v>
      </c>
    </row>
    <row r="1199" spans="1:12">
      <c r="A1199" t="s">
        <v>1217</v>
      </c>
      <c r="B1199" t="s">
        <v>1</v>
      </c>
      <c r="C1199" t="s">
        <v>1719</v>
      </c>
      <c r="D1199" t="s">
        <v>1715</v>
      </c>
      <c r="E1199" t="s">
        <v>1704</v>
      </c>
      <c r="F1199" t="s">
        <v>1749</v>
      </c>
      <c r="H1199" t="str">
        <f>INDEX('Vensim Variables'!$B:$B,MATCH(EPS!$B1199,'Vensim Variables'!$A:$A,0))</f>
        <v>g pollutant</v>
      </c>
      <c r="I1199" t="str">
        <f t="shared" si="36"/>
        <v>F gases</v>
      </c>
      <c r="J1199">
        <f>INDEX(NoSettings!$C:$C,MATCH(EPS!$A1199,NoSettings!$A:$A,0))</f>
        <v>0</v>
      </c>
      <c r="K1199">
        <f>INDEX(GWP!$C$2:$C$13,MATCH(EPS!I1199,GWP!$B$2:$B$13,0))</f>
        <v>1</v>
      </c>
      <c r="L1199" s="4">
        <f t="shared" si="37"/>
        <v>0</v>
      </c>
    </row>
    <row r="1200" spans="1:12">
      <c r="A1200" t="s">
        <v>1218</v>
      </c>
      <c r="B1200" t="s">
        <v>1</v>
      </c>
      <c r="C1200" t="s">
        <v>1719</v>
      </c>
      <c r="D1200" t="s">
        <v>1715</v>
      </c>
      <c r="E1200" t="s">
        <v>1704</v>
      </c>
      <c r="F1200" t="s">
        <v>1750</v>
      </c>
      <c r="H1200" t="str">
        <f>INDEX('Vensim Variables'!$B:$B,MATCH(EPS!$B1200,'Vensim Variables'!$A:$A,0))</f>
        <v>g pollutant</v>
      </c>
      <c r="I1200" t="str">
        <f t="shared" si="36"/>
        <v>F gases</v>
      </c>
      <c r="J1200">
        <f>INDEX(NoSettings!$C:$C,MATCH(EPS!$A1200,NoSettings!$A:$A,0))</f>
        <v>0</v>
      </c>
      <c r="K1200">
        <f>INDEX(GWP!$C$2:$C$13,MATCH(EPS!I1200,GWP!$B$2:$B$13,0))</f>
        <v>1</v>
      </c>
      <c r="L1200" s="4">
        <f t="shared" si="37"/>
        <v>0</v>
      </c>
    </row>
    <row r="1201" spans="1:12">
      <c r="A1201" t="s">
        <v>1219</v>
      </c>
      <c r="B1201" t="s">
        <v>1</v>
      </c>
      <c r="C1201" t="s">
        <v>1719</v>
      </c>
      <c r="D1201" t="s">
        <v>1715</v>
      </c>
      <c r="E1201" t="s">
        <v>1704</v>
      </c>
      <c r="F1201" t="s">
        <v>1751</v>
      </c>
      <c r="H1201" t="str">
        <f>INDEX('Vensim Variables'!$B:$B,MATCH(EPS!$B1201,'Vensim Variables'!$A:$A,0))</f>
        <v>g pollutant</v>
      </c>
      <c r="I1201" t="str">
        <f t="shared" si="36"/>
        <v>F gases</v>
      </c>
      <c r="J1201">
        <f>INDEX(NoSettings!$C:$C,MATCH(EPS!$A1201,NoSettings!$A:$A,0))</f>
        <v>0</v>
      </c>
      <c r="K1201">
        <f>INDEX(GWP!$C$2:$C$13,MATCH(EPS!I1201,GWP!$B$2:$B$13,0))</f>
        <v>1</v>
      </c>
      <c r="L1201" s="4">
        <f t="shared" si="37"/>
        <v>0</v>
      </c>
    </row>
    <row r="1202" spans="1:12">
      <c r="A1202" t="s">
        <v>1220</v>
      </c>
      <c r="B1202" t="s">
        <v>1</v>
      </c>
      <c r="C1202" t="s">
        <v>1720</v>
      </c>
      <c r="D1202" t="s">
        <v>1702</v>
      </c>
      <c r="E1202" t="s">
        <v>1703</v>
      </c>
      <c r="F1202" t="s">
        <v>1742</v>
      </c>
      <c r="H1202" t="str">
        <f>INDEX('Vensim Variables'!$B:$B,MATCH(EPS!$B1202,'Vensim Variables'!$A:$A,0))</f>
        <v>g pollutant</v>
      </c>
      <c r="I1202" t="str">
        <f t="shared" si="36"/>
        <v>CO2</v>
      </c>
      <c r="J1202">
        <f>INDEX(NoSettings!$C:$C,MATCH(EPS!$A1202,NoSettings!$A:$A,0))</f>
        <v>0</v>
      </c>
      <c r="K1202">
        <f>INDEX(GWP!$C$2:$C$13,MATCH(EPS!I1202,GWP!$B$2:$B$13,0))</f>
        <v>1</v>
      </c>
      <c r="L1202" s="4">
        <f t="shared" si="37"/>
        <v>0</v>
      </c>
    </row>
    <row r="1203" spans="1:12">
      <c r="A1203" t="s">
        <v>1221</v>
      </c>
      <c r="B1203" t="s">
        <v>1</v>
      </c>
      <c r="C1203" t="s">
        <v>1720</v>
      </c>
      <c r="D1203" t="s">
        <v>1702</v>
      </c>
      <c r="E1203" t="s">
        <v>1703</v>
      </c>
      <c r="F1203" t="s">
        <v>1743</v>
      </c>
      <c r="H1203" t="str">
        <f>INDEX('Vensim Variables'!$B:$B,MATCH(EPS!$B1203,'Vensim Variables'!$A:$A,0))</f>
        <v>g pollutant</v>
      </c>
      <c r="I1203" t="str">
        <f t="shared" si="36"/>
        <v>CO2</v>
      </c>
      <c r="J1203">
        <f>INDEX(NoSettings!$C:$C,MATCH(EPS!$A1203,NoSettings!$A:$A,0))</f>
        <v>0</v>
      </c>
      <c r="K1203">
        <f>INDEX(GWP!$C$2:$C$13,MATCH(EPS!I1203,GWP!$B$2:$B$13,0))</f>
        <v>1</v>
      </c>
      <c r="L1203" s="4">
        <f t="shared" si="37"/>
        <v>0</v>
      </c>
    </row>
    <row r="1204" spans="1:12">
      <c r="A1204" t="s">
        <v>1222</v>
      </c>
      <c r="B1204" t="s">
        <v>1</v>
      </c>
      <c r="C1204" t="s">
        <v>1720</v>
      </c>
      <c r="D1204" t="s">
        <v>1702</v>
      </c>
      <c r="E1204" t="s">
        <v>1703</v>
      </c>
      <c r="F1204" t="s">
        <v>1744</v>
      </c>
      <c r="H1204" t="str">
        <f>INDEX('Vensim Variables'!$B:$B,MATCH(EPS!$B1204,'Vensim Variables'!$A:$A,0))</f>
        <v>g pollutant</v>
      </c>
      <c r="I1204" t="str">
        <f t="shared" si="36"/>
        <v>CO2</v>
      </c>
      <c r="J1204">
        <f>INDEX(NoSettings!$C:$C,MATCH(EPS!$A1204,NoSettings!$A:$A,0))</f>
        <v>1270570000000</v>
      </c>
      <c r="K1204">
        <f>INDEX(GWP!$C$2:$C$13,MATCH(EPS!I1204,GWP!$B$2:$B$13,0))</f>
        <v>1</v>
      </c>
      <c r="L1204" s="4">
        <f t="shared" si="37"/>
        <v>1.27057</v>
      </c>
    </row>
    <row r="1205" spans="1:12">
      <c r="A1205" t="s">
        <v>1223</v>
      </c>
      <c r="B1205" t="s">
        <v>1</v>
      </c>
      <c r="C1205" t="s">
        <v>1720</v>
      </c>
      <c r="D1205" t="s">
        <v>1702</v>
      </c>
      <c r="E1205" t="s">
        <v>1703</v>
      </c>
      <c r="F1205" t="s">
        <v>1745</v>
      </c>
      <c r="H1205" t="str">
        <f>INDEX('Vensim Variables'!$B:$B,MATCH(EPS!$B1205,'Vensim Variables'!$A:$A,0))</f>
        <v>g pollutant</v>
      </c>
      <c r="I1205" t="str">
        <f t="shared" si="36"/>
        <v>CO2</v>
      </c>
      <c r="J1205">
        <f>INDEX(NoSettings!$C:$C,MATCH(EPS!$A1205,NoSettings!$A:$A,0))</f>
        <v>0</v>
      </c>
      <c r="K1205">
        <f>INDEX(GWP!$C$2:$C$13,MATCH(EPS!I1205,GWP!$B$2:$B$13,0))</f>
        <v>1</v>
      </c>
      <c r="L1205" s="4">
        <f t="shared" si="37"/>
        <v>0</v>
      </c>
    </row>
    <row r="1206" spans="1:12">
      <c r="A1206" t="s">
        <v>1224</v>
      </c>
      <c r="B1206" t="s">
        <v>1</v>
      </c>
      <c r="C1206" t="s">
        <v>1720</v>
      </c>
      <c r="D1206" t="s">
        <v>1702</v>
      </c>
      <c r="E1206" t="s">
        <v>1703</v>
      </c>
      <c r="F1206" t="s">
        <v>1746</v>
      </c>
      <c r="H1206" t="str">
        <f>INDEX('Vensim Variables'!$B:$B,MATCH(EPS!$B1206,'Vensim Variables'!$A:$A,0))</f>
        <v>g pollutant</v>
      </c>
      <c r="I1206" t="str">
        <f t="shared" si="36"/>
        <v>CO2</v>
      </c>
      <c r="J1206">
        <f>INDEX(NoSettings!$C:$C,MATCH(EPS!$A1206,NoSettings!$A:$A,0))</f>
        <v>0</v>
      </c>
      <c r="K1206">
        <f>INDEX(GWP!$C$2:$C$13,MATCH(EPS!I1206,GWP!$B$2:$B$13,0))</f>
        <v>1</v>
      </c>
      <c r="L1206" s="4">
        <f t="shared" si="37"/>
        <v>0</v>
      </c>
    </row>
    <row r="1207" spans="1:12">
      <c r="A1207" t="s">
        <v>1225</v>
      </c>
      <c r="B1207" t="s">
        <v>1</v>
      </c>
      <c r="C1207" t="s">
        <v>1720</v>
      </c>
      <c r="D1207" t="s">
        <v>1702</v>
      </c>
      <c r="E1207" t="s">
        <v>1703</v>
      </c>
      <c r="F1207" t="s">
        <v>1747</v>
      </c>
      <c r="H1207" t="str">
        <f>INDEX('Vensim Variables'!$B:$B,MATCH(EPS!$B1207,'Vensim Variables'!$A:$A,0))</f>
        <v>g pollutant</v>
      </c>
      <c r="I1207" t="str">
        <f t="shared" si="36"/>
        <v>CO2</v>
      </c>
      <c r="J1207">
        <f>INDEX(NoSettings!$C:$C,MATCH(EPS!$A1207,NoSettings!$A:$A,0))</f>
        <v>0</v>
      </c>
      <c r="K1207">
        <f>INDEX(GWP!$C$2:$C$13,MATCH(EPS!I1207,GWP!$B$2:$B$13,0))</f>
        <v>1</v>
      </c>
      <c r="L1207" s="4">
        <f t="shared" si="37"/>
        <v>0</v>
      </c>
    </row>
    <row r="1208" spans="1:12">
      <c r="A1208" t="s">
        <v>1226</v>
      </c>
      <c r="B1208" t="s">
        <v>1</v>
      </c>
      <c r="C1208" t="s">
        <v>1720</v>
      </c>
      <c r="D1208" t="s">
        <v>1702</v>
      </c>
      <c r="E1208" t="s">
        <v>1703</v>
      </c>
      <c r="F1208" t="s">
        <v>1748</v>
      </c>
      <c r="H1208" t="str">
        <f>INDEX('Vensim Variables'!$B:$B,MATCH(EPS!$B1208,'Vensim Variables'!$A:$A,0))</f>
        <v>g pollutant</v>
      </c>
      <c r="I1208" t="str">
        <f t="shared" si="36"/>
        <v>CO2</v>
      </c>
      <c r="J1208">
        <f>INDEX(NoSettings!$C:$C,MATCH(EPS!$A1208,NoSettings!$A:$A,0))</f>
        <v>0</v>
      </c>
      <c r="K1208">
        <f>INDEX(GWP!$C$2:$C$13,MATCH(EPS!I1208,GWP!$B$2:$B$13,0))</f>
        <v>1</v>
      </c>
      <c r="L1208" s="4">
        <f t="shared" si="37"/>
        <v>0</v>
      </c>
    </row>
    <row r="1209" spans="1:12">
      <c r="A1209" t="s">
        <v>1227</v>
      </c>
      <c r="B1209" t="s">
        <v>1</v>
      </c>
      <c r="C1209" t="s">
        <v>1720</v>
      </c>
      <c r="D1209" t="s">
        <v>1702</v>
      </c>
      <c r="E1209" t="s">
        <v>1703</v>
      </c>
      <c r="F1209" t="s">
        <v>1749</v>
      </c>
      <c r="H1209" t="str">
        <f>INDEX('Vensim Variables'!$B:$B,MATCH(EPS!$B1209,'Vensim Variables'!$A:$A,0))</f>
        <v>g pollutant</v>
      </c>
      <c r="I1209" t="str">
        <f t="shared" si="36"/>
        <v>CO2</v>
      </c>
      <c r="J1209">
        <f>INDEX(NoSettings!$C:$C,MATCH(EPS!$A1209,NoSettings!$A:$A,0))</f>
        <v>0</v>
      </c>
      <c r="K1209">
        <f>INDEX(GWP!$C$2:$C$13,MATCH(EPS!I1209,GWP!$B$2:$B$13,0))</f>
        <v>1</v>
      </c>
      <c r="L1209" s="4">
        <f t="shared" si="37"/>
        <v>0</v>
      </c>
    </row>
    <row r="1210" spans="1:12">
      <c r="A1210" t="s">
        <v>1228</v>
      </c>
      <c r="B1210" t="s">
        <v>1</v>
      </c>
      <c r="C1210" t="s">
        <v>1720</v>
      </c>
      <c r="D1210" t="s">
        <v>1702</v>
      </c>
      <c r="E1210" t="s">
        <v>1703</v>
      </c>
      <c r="F1210" t="s">
        <v>1750</v>
      </c>
      <c r="H1210" t="str">
        <f>INDEX('Vensim Variables'!$B:$B,MATCH(EPS!$B1210,'Vensim Variables'!$A:$A,0))</f>
        <v>g pollutant</v>
      </c>
      <c r="I1210" t="str">
        <f t="shared" si="36"/>
        <v>CO2</v>
      </c>
      <c r="J1210">
        <f>INDEX(NoSettings!$C:$C,MATCH(EPS!$A1210,NoSettings!$A:$A,0))</f>
        <v>0</v>
      </c>
      <c r="K1210">
        <f>INDEX(GWP!$C$2:$C$13,MATCH(EPS!I1210,GWP!$B$2:$B$13,0))</f>
        <v>1</v>
      </c>
      <c r="L1210" s="4">
        <f t="shared" si="37"/>
        <v>0</v>
      </c>
    </row>
    <row r="1211" spans="1:12">
      <c r="A1211" t="s">
        <v>1229</v>
      </c>
      <c r="B1211" t="s">
        <v>1</v>
      </c>
      <c r="C1211" t="s">
        <v>1720</v>
      </c>
      <c r="D1211" t="s">
        <v>1702</v>
      </c>
      <c r="E1211" t="s">
        <v>1703</v>
      </c>
      <c r="F1211" t="s">
        <v>1751</v>
      </c>
      <c r="H1211" t="str">
        <f>INDEX('Vensim Variables'!$B:$B,MATCH(EPS!$B1211,'Vensim Variables'!$A:$A,0))</f>
        <v>g pollutant</v>
      </c>
      <c r="I1211" t="str">
        <f t="shared" si="36"/>
        <v>CO2</v>
      </c>
      <c r="J1211">
        <f>INDEX(NoSettings!$C:$C,MATCH(EPS!$A1211,NoSettings!$A:$A,0))</f>
        <v>0</v>
      </c>
      <c r="K1211">
        <f>INDEX(GWP!$C$2:$C$13,MATCH(EPS!I1211,GWP!$B$2:$B$13,0))</f>
        <v>1</v>
      </c>
      <c r="L1211" s="4">
        <f t="shared" si="37"/>
        <v>0</v>
      </c>
    </row>
    <row r="1212" spans="1:12">
      <c r="A1212" t="s">
        <v>1230</v>
      </c>
      <c r="B1212" t="s">
        <v>1</v>
      </c>
      <c r="C1212" t="s">
        <v>1720</v>
      </c>
      <c r="D1212" t="s">
        <v>1702</v>
      </c>
      <c r="E1212" t="s">
        <v>1704</v>
      </c>
      <c r="F1212" t="s">
        <v>1742</v>
      </c>
      <c r="H1212" t="str">
        <f>INDEX('Vensim Variables'!$B:$B,MATCH(EPS!$B1212,'Vensim Variables'!$A:$A,0))</f>
        <v>g pollutant</v>
      </c>
      <c r="I1212" t="str">
        <f t="shared" si="36"/>
        <v>CO2</v>
      </c>
      <c r="J1212">
        <f>INDEX(NoSettings!$C:$C,MATCH(EPS!$A1212,NoSettings!$A:$A,0))</f>
        <v>0</v>
      </c>
      <c r="K1212">
        <f>INDEX(GWP!$C$2:$C$13,MATCH(EPS!I1212,GWP!$B$2:$B$13,0))</f>
        <v>1</v>
      </c>
      <c r="L1212" s="4">
        <f t="shared" si="37"/>
        <v>0</v>
      </c>
    </row>
    <row r="1213" spans="1:12">
      <c r="A1213" t="s">
        <v>1231</v>
      </c>
      <c r="B1213" t="s">
        <v>1</v>
      </c>
      <c r="C1213" t="s">
        <v>1720</v>
      </c>
      <c r="D1213" t="s">
        <v>1702</v>
      </c>
      <c r="E1213" t="s">
        <v>1704</v>
      </c>
      <c r="F1213" t="s">
        <v>1743</v>
      </c>
      <c r="H1213" t="str">
        <f>INDEX('Vensim Variables'!$B:$B,MATCH(EPS!$B1213,'Vensim Variables'!$A:$A,0))</f>
        <v>g pollutant</v>
      </c>
      <c r="I1213" t="str">
        <f t="shared" si="36"/>
        <v>CO2</v>
      </c>
      <c r="J1213">
        <f>INDEX(NoSettings!$C:$C,MATCH(EPS!$A1213,NoSettings!$A:$A,0))</f>
        <v>0</v>
      </c>
      <c r="K1213">
        <f>INDEX(GWP!$C$2:$C$13,MATCH(EPS!I1213,GWP!$B$2:$B$13,0))</f>
        <v>1</v>
      </c>
      <c r="L1213" s="4">
        <f t="shared" si="37"/>
        <v>0</v>
      </c>
    </row>
    <row r="1214" spans="1:12">
      <c r="A1214" t="s">
        <v>1232</v>
      </c>
      <c r="B1214" t="s">
        <v>1</v>
      </c>
      <c r="C1214" t="s">
        <v>1720</v>
      </c>
      <c r="D1214" t="s">
        <v>1702</v>
      </c>
      <c r="E1214" t="s">
        <v>1704</v>
      </c>
      <c r="F1214" t="s">
        <v>1744</v>
      </c>
      <c r="H1214" t="str">
        <f>INDEX('Vensim Variables'!$B:$B,MATCH(EPS!$B1214,'Vensim Variables'!$A:$A,0))</f>
        <v>g pollutant</v>
      </c>
      <c r="I1214" t="str">
        <f t="shared" si="36"/>
        <v>CO2</v>
      </c>
      <c r="J1214">
        <f>INDEX(NoSettings!$C:$C,MATCH(EPS!$A1214,NoSettings!$A:$A,0))</f>
        <v>0</v>
      </c>
      <c r="K1214">
        <f>INDEX(GWP!$C$2:$C$13,MATCH(EPS!I1214,GWP!$B$2:$B$13,0))</f>
        <v>1</v>
      </c>
      <c r="L1214" s="4">
        <f t="shared" si="37"/>
        <v>0</v>
      </c>
    </row>
    <row r="1215" spans="1:12">
      <c r="A1215" t="s">
        <v>1233</v>
      </c>
      <c r="B1215" t="s">
        <v>1</v>
      </c>
      <c r="C1215" t="s">
        <v>1720</v>
      </c>
      <c r="D1215" t="s">
        <v>1702</v>
      </c>
      <c r="E1215" t="s">
        <v>1704</v>
      </c>
      <c r="F1215" t="s">
        <v>1745</v>
      </c>
      <c r="H1215" t="str">
        <f>INDEX('Vensim Variables'!$B:$B,MATCH(EPS!$B1215,'Vensim Variables'!$A:$A,0))</f>
        <v>g pollutant</v>
      </c>
      <c r="I1215" t="str">
        <f t="shared" si="36"/>
        <v>CO2</v>
      </c>
      <c r="J1215">
        <f>INDEX(NoSettings!$C:$C,MATCH(EPS!$A1215,NoSettings!$A:$A,0))</f>
        <v>0</v>
      </c>
      <c r="K1215">
        <f>INDEX(GWP!$C$2:$C$13,MATCH(EPS!I1215,GWP!$B$2:$B$13,0))</f>
        <v>1</v>
      </c>
      <c r="L1215" s="4">
        <f t="shared" si="37"/>
        <v>0</v>
      </c>
    </row>
    <row r="1216" spans="1:12">
      <c r="A1216" t="s">
        <v>1234</v>
      </c>
      <c r="B1216" t="s">
        <v>1</v>
      </c>
      <c r="C1216" t="s">
        <v>1720</v>
      </c>
      <c r="D1216" t="s">
        <v>1702</v>
      </c>
      <c r="E1216" t="s">
        <v>1704</v>
      </c>
      <c r="F1216" t="s">
        <v>1746</v>
      </c>
      <c r="H1216" t="str">
        <f>INDEX('Vensim Variables'!$B:$B,MATCH(EPS!$B1216,'Vensim Variables'!$A:$A,0))</f>
        <v>g pollutant</v>
      </c>
      <c r="I1216" t="str">
        <f t="shared" si="36"/>
        <v>CO2</v>
      </c>
      <c r="J1216">
        <f>INDEX(NoSettings!$C:$C,MATCH(EPS!$A1216,NoSettings!$A:$A,0))</f>
        <v>0</v>
      </c>
      <c r="K1216">
        <f>INDEX(GWP!$C$2:$C$13,MATCH(EPS!I1216,GWP!$B$2:$B$13,0))</f>
        <v>1</v>
      </c>
      <c r="L1216" s="4">
        <f t="shared" si="37"/>
        <v>0</v>
      </c>
    </row>
    <row r="1217" spans="1:12">
      <c r="A1217" t="s">
        <v>1235</v>
      </c>
      <c r="B1217" t="s">
        <v>1</v>
      </c>
      <c r="C1217" t="s">
        <v>1720</v>
      </c>
      <c r="D1217" t="s">
        <v>1702</v>
      </c>
      <c r="E1217" t="s">
        <v>1704</v>
      </c>
      <c r="F1217" t="s">
        <v>1747</v>
      </c>
      <c r="H1217" t="str">
        <f>INDEX('Vensim Variables'!$B:$B,MATCH(EPS!$B1217,'Vensim Variables'!$A:$A,0))</f>
        <v>g pollutant</v>
      </c>
      <c r="I1217" t="str">
        <f t="shared" si="36"/>
        <v>CO2</v>
      </c>
      <c r="J1217">
        <f>INDEX(NoSettings!$C:$C,MATCH(EPS!$A1217,NoSettings!$A:$A,0))</f>
        <v>0</v>
      </c>
      <c r="K1217">
        <f>INDEX(GWP!$C$2:$C$13,MATCH(EPS!I1217,GWP!$B$2:$B$13,0))</f>
        <v>1</v>
      </c>
      <c r="L1217" s="4">
        <f t="shared" si="37"/>
        <v>0</v>
      </c>
    </row>
    <row r="1218" spans="1:12">
      <c r="A1218" t="s">
        <v>1236</v>
      </c>
      <c r="B1218" t="s">
        <v>1</v>
      </c>
      <c r="C1218" t="s">
        <v>1720</v>
      </c>
      <c r="D1218" t="s">
        <v>1702</v>
      </c>
      <c r="E1218" t="s">
        <v>1704</v>
      </c>
      <c r="F1218" t="s">
        <v>1748</v>
      </c>
      <c r="H1218" t="str">
        <f>INDEX('Vensim Variables'!$B:$B,MATCH(EPS!$B1218,'Vensim Variables'!$A:$A,0))</f>
        <v>g pollutant</v>
      </c>
      <c r="I1218" t="str">
        <f t="shared" si="36"/>
        <v>CO2</v>
      </c>
      <c r="J1218">
        <f>INDEX(NoSettings!$C:$C,MATCH(EPS!$A1218,NoSettings!$A:$A,0))</f>
        <v>0</v>
      </c>
      <c r="K1218">
        <f>INDEX(GWP!$C$2:$C$13,MATCH(EPS!I1218,GWP!$B$2:$B$13,0))</f>
        <v>1</v>
      </c>
      <c r="L1218" s="4">
        <f t="shared" si="37"/>
        <v>0</v>
      </c>
    </row>
    <row r="1219" spans="1:12">
      <c r="A1219" t="s">
        <v>1237</v>
      </c>
      <c r="B1219" t="s">
        <v>1</v>
      </c>
      <c r="C1219" t="s">
        <v>1720</v>
      </c>
      <c r="D1219" t="s">
        <v>1702</v>
      </c>
      <c r="E1219" t="s">
        <v>1704</v>
      </c>
      <c r="F1219" t="s">
        <v>1749</v>
      </c>
      <c r="H1219" t="str">
        <f>INDEX('Vensim Variables'!$B:$B,MATCH(EPS!$B1219,'Vensim Variables'!$A:$A,0))</f>
        <v>g pollutant</v>
      </c>
      <c r="I1219" t="str">
        <f t="shared" ref="I1219:I1282" si="38">IF(OR(C1219="CO2",C1219="CH4",C1219="N2O",C1219="F gases",C1219="VOC",C1219="CO",C1219="NOx",C1219="PM10",C1219="PM25",C1219="SOx",C1219="BC",C1219="OC"),C1219,IF(OR(D1219="CO2",D1219="CH4",D1219="N2O",D1219="F gases",D1219="VOC",D1219="CO",D1219="NOx",D1219="PM10",D1219="PM25",D1219="SOx",D1219="BC",D1219="OC"),D1219,IF(OR(E1219="CO2",E1219="CH4",E1219="N2O",E1219="F gases",E1219="VOC",E1219="CO",E1219="NOx",E1219="PM10",E1219="PM25",E1219="SOx",E1219="BC",E1219="OC"),E1219,"NA")))</f>
        <v>CO2</v>
      </c>
      <c r="J1219">
        <f>INDEX(NoSettings!$C:$C,MATCH(EPS!$A1219,NoSettings!$A:$A,0))</f>
        <v>0</v>
      </c>
      <c r="K1219">
        <f>INDEX(GWP!$C$2:$C$13,MATCH(EPS!I1219,GWP!$B$2:$B$13,0))</f>
        <v>1</v>
      </c>
      <c r="L1219" s="4">
        <f t="shared" ref="L1219:L1282" si="39">IF(H1219="g pollutant",K1219*J1219/10^12,IF(H1219="MMTCO2e",J1219,IF(H1219="MWh",J1219,0)))</f>
        <v>0</v>
      </c>
    </row>
    <row r="1220" spans="1:12">
      <c r="A1220" t="s">
        <v>1238</v>
      </c>
      <c r="B1220" t="s">
        <v>1</v>
      </c>
      <c r="C1220" t="s">
        <v>1720</v>
      </c>
      <c r="D1220" t="s">
        <v>1702</v>
      </c>
      <c r="E1220" t="s">
        <v>1704</v>
      </c>
      <c r="F1220" t="s">
        <v>1750</v>
      </c>
      <c r="H1220" t="str">
        <f>INDEX('Vensim Variables'!$B:$B,MATCH(EPS!$B1220,'Vensim Variables'!$A:$A,0))</f>
        <v>g pollutant</v>
      </c>
      <c r="I1220" t="str">
        <f t="shared" si="38"/>
        <v>CO2</v>
      </c>
      <c r="J1220">
        <f>INDEX(NoSettings!$C:$C,MATCH(EPS!$A1220,NoSettings!$A:$A,0))</f>
        <v>0</v>
      </c>
      <c r="K1220">
        <f>INDEX(GWP!$C$2:$C$13,MATCH(EPS!I1220,GWP!$B$2:$B$13,0))</f>
        <v>1</v>
      </c>
      <c r="L1220" s="4">
        <f t="shared" si="39"/>
        <v>0</v>
      </c>
    </row>
    <row r="1221" spans="1:12">
      <c r="A1221" t="s">
        <v>1239</v>
      </c>
      <c r="B1221" t="s">
        <v>1</v>
      </c>
      <c r="C1221" t="s">
        <v>1720</v>
      </c>
      <c r="D1221" t="s">
        <v>1702</v>
      </c>
      <c r="E1221" t="s">
        <v>1704</v>
      </c>
      <c r="F1221" t="s">
        <v>1751</v>
      </c>
      <c r="H1221" t="str">
        <f>INDEX('Vensim Variables'!$B:$B,MATCH(EPS!$B1221,'Vensim Variables'!$A:$A,0))</f>
        <v>g pollutant</v>
      </c>
      <c r="I1221" t="str">
        <f t="shared" si="38"/>
        <v>CO2</v>
      </c>
      <c r="J1221">
        <f>INDEX(NoSettings!$C:$C,MATCH(EPS!$A1221,NoSettings!$A:$A,0))</f>
        <v>0</v>
      </c>
      <c r="K1221">
        <f>INDEX(GWP!$C$2:$C$13,MATCH(EPS!I1221,GWP!$B$2:$B$13,0))</f>
        <v>1</v>
      </c>
      <c r="L1221" s="4">
        <f t="shared" si="39"/>
        <v>0</v>
      </c>
    </row>
    <row r="1222" spans="1:12">
      <c r="A1222" t="s">
        <v>1240</v>
      </c>
      <c r="B1222" t="s">
        <v>1</v>
      </c>
      <c r="C1222" t="s">
        <v>1720</v>
      </c>
      <c r="D1222" t="s">
        <v>1705</v>
      </c>
      <c r="E1222" t="s">
        <v>1703</v>
      </c>
      <c r="F1222" t="s">
        <v>1742</v>
      </c>
      <c r="H1222" t="str">
        <f>INDEX('Vensim Variables'!$B:$B,MATCH(EPS!$B1222,'Vensim Variables'!$A:$A,0))</f>
        <v>g pollutant</v>
      </c>
      <c r="I1222" t="str">
        <f t="shared" si="38"/>
        <v>VOC</v>
      </c>
      <c r="J1222">
        <f>INDEX(NoSettings!$C:$C,MATCH(EPS!$A1222,NoSettings!$A:$A,0))</f>
        <v>0</v>
      </c>
      <c r="K1222">
        <f>INDEX(GWP!$C$2:$C$13,MATCH(EPS!I1222,GWP!$B$2:$B$13,0))</f>
        <v>0</v>
      </c>
      <c r="L1222" s="4">
        <f t="shared" si="39"/>
        <v>0</v>
      </c>
    </row>
    <row r="1223" spans="1:12">
      <c r="A1223" t="s">
        <v>1241</v>
      </c>
      <c r="B1223" t="s">
        <v>1</v>
      </c>
      <c r="C1223" t="s">
        <v>1720</v>
      </c>
      <c r="D1223" t="s">
        <v>1705</v>
      </c>
      <c r="E1223" t="s">
        <v>1703</v>
      </c>
      <c r="F1223" t="s">
        <v>1743</v>
      </c>
      <c r="H1223" t="str">
        <f>INDEX('Vensim Variables'!$B:$B,MATCH(EPS!$B1223,'Vensim Variables'!$A:$A,0))</f>
        <v>g pollutant</v>
      </c>
      <c r="I1223" t="str">
        <f t="shared" si="38"/>
        <v>VOC</v>
      </c>
      <c r="J1223">
        <f>INDEX(NoSettings!$C:$C,MATCH(EPS!$A1223,NoSettings!$A:$A,0))</f>
        <v>0</v>
      </c>
      <c r="K1223">
        <f>INDEX(GWP!$C$2:$C$13,MATCH(EPS!I1223,GWP!$B$2:$B$13,0))</f>
        <v>0</v>
      </c>
      <c r="L1223" s="4">
        <f t="shared" si="39"/>
        <v>0</v>
      </c>
    </row>
    <row r="1224" spans="1:12">
      <c r="A1224" t="s">
        <v>1242</v>
      </c>
      <c r="B1224" t="s">
        <v>1</v>
      </c>
      <c r="C1224" t="s">
        <v>1720</v>
      </c>
      <c r="D1224" t="s">
        <v>1705</v>
      </c>
      <c r="E1224" t="s">
        <v>1703</v>
      </c>
      <c r="F1224" t="s">
        <v>1744</v>
      </c>
      <c r="H1224" t="str">
        <f>INDEX('Vensim Variables'!$B:$B,MATCH(EPS!$B1224,'Vensim Variables'!$A:$A,0))</f>
        <v>g pollutant</v>
      </c>
      <c r="I1224" t="str">
        <f t="shared" si="38"/>
        <v>VOC</v>
      </c>
      <c r="J1224">
        <f>INDEX(NoSettings!$C:$C,MATCH(EPS!$A1224,NoSettings!$A:$A,0))</f>
        <v>835584000</v>
      </c>
      <c r="K1224">
        <f>INDEX(GWP!$C$2:$C$13,MATCH(EPS!I1224,GWP!$B$2:$B$13,0))</f>
        <v>0</v>
      </c>
      <c r="L1224" s="4">
        <f t="shared" si="39"/>
        <v>0</v>
      </c>
    </row>
    <row r="1225" spans="1:12">
      <c r="A1225" t="s">
        <v>1243</v>
      </c>
      <c r="B1225" t="s">
        <v>1</v>
      </c>
      <c r="C1225" t="s">
        <v>1720</v>
      </c>
      <c r="D1225" t="s">
        <v>1705</v>
      </c>
      <c r="E1225" t="s">
        <v>1703</v>
      </c>
      <c r="F1225" t="s">
        <v>1745</v>
      </c>
      <c r="H1225" t="str">
        <f>INDEX('Vensim Variables'!$B:$B,MATCH(EPS!$B1225,'Vensim Variables'!$A:$A,0))</f>
        <v>g pollutant</v>
      </c>
      <c r="I1225" t="str">
        <f t="shared" si="38"/>
        <v>VOC</v>
      </c>
      <c r="J1225">
        <f>INDEX(NoSettings!$C:$C,MATCH(EPS!$A1225,NoSettings!$A:$A,0))</f>
        <v>0</v>
      </c>
      <c r="K1225">
        <f>INDEX(GWP!$C$2:$C$13,MATCH(EPS!I1225,GWP!$B$2:$B$13,0))</f>
        <v>0</v>
      </c>
      <c r="L1225" s="4">
        <f t="shared" si="39"/>
        <v>0</v>
      </c>
    </row>
    <row r="1226" spans="1:12">
      <c r="A1226" t="s">
        <v>1244</v>
      </c>
      <c r="B1226" t="s">
        <v>1</v>
      </c>
      <c r="C1226" t="s">
        <v>1720</v>
      </c>
      <c r="D1226" t="s">
        <v>1705</v>
      </c>
      <c r="E1226" t="s">
        <v>1703</v>
      </c>
      <c r="F1226" t="s">
        <v>1746</v>
      </c>
      <c r="H1226" t="str">
        <f>INDEX('Vensim Variables'!$B:$B,MATCH(EPS!$B1226,'Vensim Variables'!$A:$A,0))</f>
        <v>g pollutant</v>
      </c>
      <c r="I1226" t="str">
        <f t="shared" si="38"/>
        <v>VOC</v>
      </c>
      <c r="J1226">
        <f>INDEX(NoSettings!$C:$C,MATCH(EPS!$A1226,NoSettings!$A:$A,0))</f>
        <v>85977100</v>
      </c>
      <c r="K1226">
        <f>INDEX(GWP!$C$2:$C$13,MATCH(EPS!I1226,GWP!$B$2:$B$13,0))</f>
        <v>0</v>
      </c>
      <c r="L1226" s="4">
        <f t="shared" si="39"/>
        <v>0</v>
      </c>
    </row>
    <row r="1227" spans="1:12">
      <c r="A1227" t="s">
        <v>1245</v>
      </c>
      <c r="B1227" t="s">
        <v>1</v>
      </c>
      <c r="C1227" t="s">
        <v>1720</v>
      </c>
      <c r="D1227" t="s">
        <v>1705</v>
      </c>
      <c r="E1227" t="s">
        <v>1703</v>
      </c>
      <c r="F1227" t="s">
        <v>1747</v>
      </c>
      <c r="H1227" t="str">
        <f>INDEX('Vensim Variables'!$B:$B,MATCH(EPS!$B1227,'Vensim Variables'!$A:$A,0))</f>
        <v>g pollutant</v>
      </c>
      <c r="I1227" t="str">
        <f t="shared" si="38"/>
        <v>VOC</v>
      </c>
      <c r="J1227">
        <f>INDEX(NoSettings!$C:$C,MATCH(EPS!$A1227,NoSettings!$A:$A,0))</f>
        <v>0</v>
      </c>
      <c r="K1227">
        <f>INDEX(GWP!$C$2:$C$13,MATCH(EPS!I1227,GWP!$B$2:$B$13,0))</f>
        <v>0</v>
      </c>
      <c r="L1227" s="4">
        <f t="shared" si="39"/>
        <v>0</v>
      </c>
    </row>
    <row r="1228" spans="1:12">
      <c r="A1228" t="s">
        <v>1246</v>
      </c>
      <c r="B1228" t="s">
        <v>1</v>
      </c>
      <c r="C1228" t="s">
        <v>1720</v>
      </c>
      <c r="D1228" t="s">
        <v>1705</v>
      </c>
      <c r="E1228" t="s">
        <v>1703</v>
      </c>
      <c r="F1228" t="s">
        <v>1748</v>
      </c>
      <c r="H1228" t="str">
        <f>INDEX('Vensim Variables'!$B:$B,MATCH(EPS!$B1228,'Vensim Variables'!$A:$A,0))</f>
        <v>g pollutant</v>
      </c>
      <c r="I1228" t="str">
        <f t="shared" si="38"/>
        <v>VOC</v>
      </c>
      <c r="J1228">
        <f>INDEX(NoSettings!$C:$C,MATCH(EPS!$A1228,NoSettings!$A:$A,0))</f>
        <v>0</v>
      </c>
      <c r="K1228">
        <f>INDEX(GWP!$C$2:$C$13,MATCH(EPS!I1228,GWP!$B$2:$B$13,0))</f>
        <v>0</v>
      </c>
      <c r="L1228" s="4">
        <f t="shared" si="39"/>
        <v>0</v>
      </c>
    </row>
    <row r="1229" spans="1:12">
      <c r="A1229" t="s">
        <v>1247</v>
      </c>
      <c r="B1229" t="s">
        <v>1</v>
      </c>
      <c r="C1229" t="s">
        <v>1720</v>
      </c>
      <c r="D1229" t="s">
        <v>1705</v>
      </c>
      <c r="E1229" t="s">
        <v>1703</v>
      </c>
      <c r="F1229" t="s">
        <v>1749</v>
      </c>
      <c r="H1229" t="str">
        <f>INDEX('Vensim Variables'!$B:$B,MATCH(EPS!$B1229,'Vensim Variables'!$A:$A,0))</f>
        <v>g pollutant</v>
      </c>
      <c r="I1229" t="str">
        <f t="shared" si="38"/>
        <v>VOC</v>
      </c>
      <c r="J1229">
        <f>INDEX(NoSettings!$C:$C,MATCH(EPS!$A1229,NoSettings!$A:$A,0))</f>
        <v>0</v>
      </c>
      <c r="K1229">
        <f>INDEX(GWP!$C$2:$C$13,MATCH(EPS!I1229,GWP!$B$2:$B$13,0))</f>
        <v>0</v>
      </c>
      <c r="L1229" s="4">
        <f t="shared" si="39"/>
        <v>0</v>
      </c>
    </row>
    <row r="1230" spans="1:12">
      <c r="A1230" t="s">
        <v>1248</v>
      </c>
      <c r="B1230" t="s">
        <v>1</v>
      </c>
      <c r="C1230" t="s">
        <v>1720</v>
      </c>
      <c r="D1230" t="s">
        <v>1705</v>
      </c>
      <c r="E1230" t="s">
        <v>1703</v>
      </c>
      <c r="F1230" t="s">
        <v>1750</v>
      </c>
      <c r="H1230" t="str">
        <f>INDEX('Vensim Variables'!$B:$B,MATCH(EPS!$B1230,'Vensim Variables'!$A:$A,0))</f>
        <v>g pollutant</v>
      </c>
      <c r="I1230" t="str">
        <f t="shared" si="38"/>
        <v>VOC</v>
      </c>
      <c r="J1230">
        <f>INDEX(NoSettings!$C:$C,MATCH(EPS!$A1230,NoSettings!$A:$A,0))</f>
        <v>0</v>
      </c>
      <c r="K1230">
        <f>INDEX(GWP!$C$2:$C$13,MATCH(EPS!I1230,GWP!$B$2:$B$13,0))</f>
        <v>0</v>
      </c>
      <c r="L1230" s="4">
        <f t="shared" si="39"/>
        <v>0</v>
      </c>
    </row>
    <row r="1231" spans="1:12">
      <c r="A1231" t="s">
        <v>1249</v>
      </c>
      <c r="B1231" t="s">
        <v>1</v>
      </c>
      <c r="C1231" t="s">
        <v>1720</v>
      </c>
      <c r="D1231" t="s">
        <v>1705</v>
      </c>
      <c r="E1231" t="s">
        <v>1703</v>
      </c>
      <c r="F1231" t="s">
        <v>1751</v>
      </c>
      <c r="H1231" t="str">
        <f>INDEX('Vensim Variables'!$B:$B,MATCH(EPS!$B1231,'Vensim Variables'!$A:$A,0))</f>
        <v>g pollutant</v>
      </c>
      <c r="I1231" t="str">
        <f t="shared" si="38"/>
        <v>VOC</v>
      </c>
      <c r="J1231">
        <f>INDEX(NoSettings!$C:$C,MATCH(EPS!$A1231,NoSettings!$A:$A,0))</f>
        <v>0</v>
      </c>
      <c r="K1231">
        <f>INDEX(GWP!$C$2:$C$13,MATCH(EPS!I1231,GWP!$B$2:$B$13,0))</f>
        <v>0</v>
      </c>
      <c r="L1231" s="4">
        <f t="shared" si="39"/>
        <v>0</v>
      </c>
    </row>
    <row r="1232" spans="1:12">
      <c r="A1232" t="s">
        <v>1250</v>
      </c>
      <c r="B1232" t="s">
        <v>1</v>
      </c>
      <c r="C1232" t="s">
        <v>1720</v>
      </c>
      <c r="D1232" t="s">
        <v>1705</v>
      </c>
      <c r="E1232" t="s">
        <v>1704</v>
      </c>
      <c r="F1232" t="s">
        <v>1742</v>
      </c>
      <c r="H1232" t="str">
        <f>INDEX('Vensim Variables'!$B:$B,MATCH(EPS!$B1232,'Vensim Variables'!$A:$A,0))</f>
        <v>g pollutant</v>
      </c>
      <c r="I1232" t="str">
        <f t="shared" si="38"/>
        <v>VOC</v>
      </c>
      <c r="J1232">
        <f>INDEX(NoSettings!$C:$C,MATCH(EPS!$A1232,NoSettings!$A:$A,0))</f>
        <v>0</v>
      </c>
      <c r="K1232">
        <f>INDEX(GWP!$C$2:$C$13,MATCH(EPS!I1232,GWP!$B$2:$B$13,0))</f>
        <v>0</v>
      </c>
      <c r="L1232" s="4">
        <f t="shared" si="39"/>
        <v>0</v>
      </c>
    </row>
    <row r="1233" spans="1:12">
      <c r="A1233" t="s">
        <v>1251</v>
      </c>
      <c r="B1233" t="s">
        <v>1</v>
      </c>
      <c r="C1233" t="s">
        <v>1720</v>
      </c>
      <c r="D1233" t="s">
        <v>1705</v>
      </c>
      <c r="E1233" t="s">
        <v>1704</v>
      </c>
      <c r="F1233" t="s">
        <v>1743</v>
      </c>
      <c r="H1233" t="str">
        <f>INDEX('Vensim Variables'!$B:$B,MATCH(EPS!$B1233,'Vensim Variables'!$A:$A,0))</f>
        <v>g pollutant</v>
      </c>
      <c r="I1233" t="str">
        <f t="shared" si="38"/>
        <v>VOC</v>
      </c>
      <c r="J1233">
        <f>INDEX(NoSettings!$C:$C,MATCH(EPS!$A1233,NoSettings!$A:$A,0))</f>
        <v>0</v>
      </c>
      <c r="K1233">
        <f>INDEX(GWP!$C$2:$C$13,MATCH(EPS!I1233,GWP!$B$2:$B$13,0))</f>
        <v>0</v>
      </c>
      <c r="L1233" s="4">
        <f t="shared" si="39"/>
        <v>0</v>
      </c>
    </row>
    <row r="1234" spans="1:12">
      <c r="A1234" t="s">
        <v>1252</v>
      </c>
      <c r="B1234" t="s">
        <v>1</v>
      </c>
      <c r="C1234" t="s">
        <v>1720</v>
      </c>
      <c r="D1234" t="s">
        <v>1705</v>
      </c>
      <c r="E1234" t="s">
        <v>1704</v>
      </c>
      <c r="F1234" t="s">
        <v>1744</v>
      </c>
      <c r="H1234" t="str">
        <f>INDEX('Vensim Variables'!$B:$B,MATCH(EPS!$B1234,'Vensim Variables'!$A:$A,0))</f>
        <v>g pollutant</v>
      </c>
      <c r="I1234" t="str">
        <f t="shared" si="38"/>
        <v>VOC</v>
      </c>
      <c r="J1234">
        <f>INDEX(NoSettings!$C:$C,MATCH(EPS!$A1234,NoSettings!$A:$A,0))</f>
        <v>0</v>
      </c>
      <c r="K1234">
        <f>INDEX(GWP!$C$2:$C$13,MATCH(EPS!I1234,GWP!$B$2:$B$13,0))</f>
        <v>0</v>
      </c>
      <c r="L1234" s="4">
        <f t="shared" si="39"/>
        <v>0</v>
      </c>
    </row>
    <row r="1235" spans="1:12">
      <c r="A1235" t="s">
        <v>1253</v>
      </c>
      <c r="B1235" t="s">
        <v>1</v>
      </c>
      <c r="C1235" t="s">
        <v>1720</v>
      </c>
      <c r="D1235" t="s">
        <v>1705</v>
      </c>
      <c r="E1235" t="s">
        <v>1704</v>
      </c>
      <c r="F1235" t="s">
        <v>1745</v>
      </c>
      <c r="H1235" t="str">
        <f>INDEX('Vensim Variables'!$B:$B,MATCH(EPS!$B1235,'Vensim Variables'!$A:$A,0))</f>
        <v>g pollutant</v>
      </c>
      <c r="I1235" t="str">
        <f t="shared" si="38"/>
        <v>VOC</v>
      </c>
      <c r="J1235">
        <f>INDEX(NoSettings!$C:$C,MATCH(EPS!$A1235,NoSettings!$A:$A,0))</f>
        <v>0</v>
      </c>
      <c r="K1235">
        <f>INDEX(GWP!$C$2:$C$13,MATCH(EPS!I1235,GWP!$B$2:$B$13,0))</f>
        <v>0</v>
      </c>
      <c r="L1235" s="4">
        <f t="shared" si="39"/>
        <v>0</v>
      </c>
    </row>
    <row r="1236" spans="1:12">
      <c r="A1236" t="s">
        <v>1254</v>
      </c>
      <c r="B1236" t="s">
        <v>1</v>
      </c>
      <c r="C1236" t="s">
        <v>1720</v>
      </c>
      <c r="D1236" t="s">
        <v>1705</v>
      </c>
      <c r="E1236" t="s">
        <v>1704</v>
      </c>
      <c r="F1236" t="s">
        <v>1746</v>
      </c>
      <c r="H1236" t="str">
        <f>INDEX('Vensim Variables'!$B:$B,MATCH(EPS!$B1236,'Vensim Variables'!$A:$A,0))</f>
        <v>g pollutant</v>
      </c>
      <c r="I1236" t="str">
        <f t="shared" si="38"/>
        <v>VOC</v>
      </c>
      <c r="J1236">
        <f>INDEX(NoSettings!$C:$C,MATCH(EPS!$A1236,NoSettings!$A:$A,0))</f>
        <v>0</v>
      </c>
      <c r="K1236">
        <f>INDEX(GWP!$C$2:$C$13,MATCH(EPS!I1236,GWP!$B$2:$B$13,0))</f>
        <v>0</v>
      </c>
      <c r="L1236" s="4">
        <f t="shared" si="39"/>
        <v>0</v>
      </c>
    </row>
    <row r="1237" spans="1:12">
      <c r="A1237" t="s">
        <v>1255</v>
      </c>
      <c r="B1237" t="s">
        <v>1</v>
      </c>
      <c r="C1237" t="s">
        <v>1720</v>
      </c>
      <c r="D1237" t="s">
        <v>1705</v>
      </c>
      <c r="E1237" t="s">
        <v>1704</v>
      </c>
      <c r="F1237" t="s">
        <v>1747</v>
      </c>
      <c r="H1237" t="str">
        <f>INDEX('Vensim Variables'!$B:$B,MATCH(EPS!$B1237,'Vensim Variables'!$A:$A,0))</f>
        <v>g pollutant</v>
      </c>
      <c r="I1237" t="str">
        <f t="shared" si="38"/>
        <v>VOC</v>
      </c>
      <c r="J1237">
        <f>INDEX(NoSettings!$C:$C,MATCH(EPS!$A1237,NoSettings!$A:$A,0))</f>
        <v>0</v>
      </c>
      <c r="K1237">
        <f>INDEX(GWP!$C$2:$C$13,MATCH(EPS!I1237,GWP!$B$2:$B$13,0))</f>
        <v>0</v>
      </c>
      <c r="L1237" s="4">
        <f t="shared" si="39"/>
        <v>0</v>
      </c>
    </row>
    <row r="1238" spans="1:12">
      <c r="A1238" t="s">
        <v>1256</v>
      </c>
      <c r="B1238" t="s">
        <v>1</v>
      </c>
      <c r="C1238" t="s">
        <v>1720</v>
      </c>
      <c r="D1238" t="s">
        <v>1705</v>
      </c>
      <c r="E1238" t="s">
        <v>1704</v>
      </c>
      <c r="F1238" t="s">
        <v>1748</v>
      </c>
      <c r="H1238" t="str">
        <f>INDEX('Vensim Variables'!$B:$B,MATCH(EPS!$B1238,'Vensim Variables'!$A:$A,0))</f>
        <v>g pollutant</v>
      </c>
      <c r="I1238" t="str">
        <f t="shared" si="38"/>
        <v>VOC</v>
      </c>
      <c r="J1238">
        <f>INDEX(NoSettings!$C:$C,MATCH(EPS!$A1238,NoSettings!$A:$A,0))</f>
        <v>0</v>
      </c>
      <c r="K1238">
        <f>INDEX(GWP!$C$2:$C$13,MATCH(EPS!I1238,GWP!$B$2:$B$13,0))</f>
        <v>0</v>
      </c>
      <c r="L1238" s="4">
        <f t="shared" si="39"/>
        <v>0</v>
      </c>
    </row>
    <row r="1239" spans="1:12">
      <c r="A1239" t="s">
        <v>1257</v>
      </c>
      <c r="B1239" t="s">
        <v>1</v>
      </c>
      <c r="C1239" t="s">
        <v>1720</v>
      </c>
      <c r="D1239" t="s">
        <v>1705</v>
      </c>
      <c r="E1239" t="s">
        <v>1704</v>
      </c>
      <c r="F1239" t="s">
        <v>1749</v>
      </c>
      <c r="H1239" t="str">
        <f>INDEX('Vensim Variables'!$B:$B,MATCH(EPS!$B1239,'Vensim Variables'!$A:$A,0))</f>
        <v>g pollutant</v>
      </c>
      <c r="I1239" t="str">
        <f t="shared" si="38"/>
        <v>VOC</v>
      </c>
      <c r="J1239">
        <f>INDEX(NoSettings!$C:$C,MATCH(EPS!$A1239,NoSettings!$A:$A,0))</f>
        <v>0</v>
      </c>
      <c r="K1239">
        <f>INDEX(GWP!$C$2:$C$13,MATCH(EPS!I1239,GWP!$B$2:$B$13,0))</f>
        <v>0</v>
      </c>
      <c r="L1239" s="4">
        <f t="shared" si="39"/>
        <v>0</v>
      </c>
    </row>
    <row r="1240" spans="1:12">
      <c r="A1240" t="s">
        <v>1258</v>
      </c>
      <c r="B1240" t="s">
        <v>1</v>
      </c>
      <c r="C1240" t="s">
        <v>1720</v>
      </c>
      <c r="D1240" t="s">
        <v>1705</v>
      </c>
      <c r="E1240" t="s">
        <v>1704</v>
      </c>
      <c r="F1240" t="s">
        <v>1750</v>
      </c>
      <c r="H1240" t="str">
        <f>INDEX('Vensim Variables'!$B:$B,MATCH(EPS!$B1240,'Vensim Variables'!$A:$A,0))</f>
        <v>g pollutant</v>
      </c>
      <c r="I1240" t="str">
        <f t="shared" si="38"/>
        <v>VOC</v>
      </c>
      <c r="J1240">
        <f>INDEX(NoSettings!$C:$C,MATCH(EPS!$A1240,NoSettings!$A:$A,0))</f>
        <v>0</v>
      </c>
      <c r="K1240">
        <f>INDEX(GWP!$C$2:$C$13,MATCH(EPS!I1240,GWP!$B$2:$B$13,0))</f>
        <v>0</v>
      </c>
      <c r="L1240" s="4">
        <f t="shared" si="39"/>
        <v>0</v>
      </c>
    </row>
    <row r="1241" spans="1:12">
      <c r="A1241" t="s">
        <v>1259</v>
      </c>
      <c r="B1241" t="s">
        <v>1</v>
      </c>
      <c r="C1241" t="s">
        <v>1720</v>
      </c>
      <c r="D1241" t="s">
        <v>1705</v>
      </c>
      <c r="E1241" t="s">
        <v>1704</v>
      </c>
      <c r="F1241" t="s">
        <v>1751</v>
      </c>
      <c r="H1241" t="str">
        <f>INDEX('Vensim Variables'!$B:$B,MATCH(EPS!$B1241,'Vensim Variables'!$A:$A,0))</f>
        <v>g pollutant</v>
      </c>
      <c r="I1241" t="str">
        <f t="shared" si="38"/>
        <v>VOC</v>
      </c>
      <c r="J1241">
        <f>INDEX(NoSettings!$C:$C,MATCH(EPS!$A1241,NoSettings!$A:$A,0))</f>
        <v>0</v>
      </c>
      <c r="K1241">
        <f>INDEX(GWP!$C$2:$C$13,MATCH(EPS!I1241,GWP!$B$2:$B$13,0))</f>
        <v>0</v>
      </c>
      <c r="L1241" s="4">
        <f t="shared" si="39"/>
        <v>0</v>
      </c>
    </row>
    <row r="1242" spans="1:12">
      <c r="A1242" t="s">
        <v>1260</v>
      </c>
      <c r="B1242" t="s">
        <v>1</v>
      </c>
      <c r="C1242" t="s">
        <v>1720</v>
      </c>
      <c r="D1242" t="s">
        <v>1706</v>
      </c>
      <c r="E1242" t="s">
        <v>1703</v>
      </c>
      <c r="F1242" t="s">
        <v>1742</v>
      </c>
      <c r="H1242" t="str">
        <f>INDEX('Vensim Variables'!$B:$B,MATCH(EPS!$B1242,'Vensim Variables'!$A:$A,0))</f>
        <v>g pollutant</v>
      </c>
      <c r="I1242" t="str">
        <f t="shared" si="38"/>
        <v>CO</v>
      </c>
      <c r="J1242">
        <f>INDEX(NoSettings!$C:$C,MATCH(EPS!$A1242,NoSettings!$A:$A,0))</f>
        <v>0</v>
      </c>
      <c r="K1242">
        <f>INDEX(GWP!$C$2:$C$13,MATCH(EPS!I1242,GWP!$B$2:$B$13,0))</f>
        <v>0</v>
      </c>
      <c r="L1242" s="4">
        <f t="shared" si="39"/>
        <v>0</v>
      </c>
    </row>
    <row r="1243" spans="1:12">
      <c r="A1243" t="s">
        <v>1261</v>
      </c>
      <c r="B1243" t="s">
        <v>1</v>
      </c>
      <c r="C1243" t="s">
        <v>1720</v>
      </c>
      <c r="D1243" t="s">
        <v>1706</v>
      </c>
      <c r="E1243" t="s">
        <v>1703</v>
      </c>
      <c r="F1243" t="s">
        <v>1743</v>
      </c>
      <c r="H1243" t="str">
        <f>INDEX('Vensim Variables'!$B:$B,MATCH(EPS!$B1243,'Vensim Variables'!$A:$A,0))</f>
        <v>g pollutant</v>
      </c>
      <c r="I1243" t="str">
        <f t="shared" si="38"/>
        <v>CO</v>
      </c>
      <c r="J1243">
        <f>INDEX(NoSettings!$C:$C,MATCH(EPS!$A1243,NoSettings!$A:$A,0))</f>
        <v>0</v>
      </c>
      <c r="K1243">
        <f>INDEX(GWP!$C$2:$C$13,MATCH(EPS!I1243,GWP!$B$2:$B$13,0))</f>
        <v>0</v>
      </c>
      <c r="L1243" s="4">
        <f t="shared" si="39"/>
        <v>0</v>
      </c>
    </row>
    <row r="1244" spans="1:12">
      <c r="A1244" t="s">
        <v>1262</v>
      </c>
      <c r="B1244" t="s">
        <v>1</v>
      </c>
      <c r="C1244" t="s">
        <v>1720</v>
      </c>
      <c r="D1244" t="s">
        <v>1706</v>
      </c>
      <c r="E1244" t="s">
        <v>1703</v>
      </c>
      <c r="F1244" t="s">
        <v>1744</v>
      </c>
      <c r="H1244" t="str">
        <f>INDEX('Vensim Variables'!$B:$B,MATCH(EPS!$B1244,'Vensim Variables'!$A:$A,0))</f>
        <v>g pollutant</v>
      </c>
      <c r="I1244" t="str">
        <f t="shared" si="38"/>
        <v>CO</v>
      </c>
      <c r="J1244">
        <f>INDEX(NoSettings!$C:$C,MATCH(EPS!$A1244,NoSettings!$A:$A,0))</f>
        <v>9456130000</v>
      </c>
      <c r="K1244">
        <f>INDEX(GWP!$C$2:$C$13,MATCH(EPS!I1244,GWP!$B$2:$B$13,0))</f>
        <v>0</v>
      </c>
      <c r="L1244" s="4">
        <f t="shared" si="39"/>
        <v>0</v>
      </c>
    </row>
    <row r="1245" spans="1:12">
      <c r="A1245" t="s">
        <v>1263</v>
      </c>
      <c r="B1245" t="s">
        <v>1</v>
      </c>
      <c r="C1245" t="s">
        <v>1720</v>
      </c>
      <c r="D1245" t="s">
        <v>1706</v>
      </c>
      <c r="E1245" t="s">
        <v>1703</v>
      </c>
      <c r="F1245" t="s">
        <v>1745</v>
      </c>
      <c r="H1245" t="str">
        <f>INDEX('Vensim Variables'!$B:$B,MATCH(EPS!$B1245,'Vensim Variables'!$A:$A,0))</f>
        <v>g pollutant</v>
      </c>
      <c r="I1245" t="str">
        <f t="shared" si="38"/>
        <v>CO</v>
      </c>
      <c r="J1245">
        <f>INDEX(NoSettings!$C:$C,MATCH(EPS!$A1245,NoSettings!$A:$A,0))</f>
        <v>0</v>
      </c>
      <c r="K1245">
        <f>INDEX(GWP!$C$2:$C$13,MATCH(EPS!I1245,GWP!$B$2:$B$13,0))</f>
        <v>0</v>
      </c>
      <c r="L1245" s="4">
        <f t="shared" si="39"/>
        <v>0</v>
      </c>
    </row>
    <row r="1246" spans="1:12">
      <c r="A1246" t="s">
        <v>1264</v>
      </c>
      <c r="B1246" t="s">
        <v>1</v>
      </c>
      <c r="C1246" t="s">
        <v>1720</v>
      </c>
      <c r="D1246" t="s">
        <v>1706</v>
      </c>
      <c r="E1246" t="s">
        <v>1703</v>
      </c>
      <c r="F1246" t="s">
        <v>1746</v>
      </c>
      <c r="H1246" t="str">
        <f>INDEX('Vensim Variables'!$B:$B,MATCH(EPS!$B1246,'Vensim Variables'!$A:$A,0))</f>
        <v>g pollutant</v>
      </c>
      <c r="I1246" t="str">
        <f t="shared" si="38"/>
        <v>CO</v>
      </c>
      <c r="J1246">
        <f>INDEX(NoSettings!$C:$C,MATCH(EPS!$A1246,NoSettings!$A:$A,0))</f>
        <v>1041160000</v>
      </c>
      <c r="K1246">
        <f>INDEX(GWP!$C$2:$C$13,MATCH(EPS!I1246,GWP!$B$2:$B$13,0))</f>
        <v>0</v>
      </c>
      <c r="L1246" s="4">
        <f t="shared" si="39"/>
        <v>0</v>
      </c>
    </row>
    <row r="1247" spans="1:12">
      <c r="A1247" t="s">
        <v>1265</v>
      </c>
      <c r="B1247" t="s">
        <v>1</v>
      </c>
      <c r="C1247" t="s">
        <v>1720</v>
      </c>
      <c r="D1247" t="s">
        <v>1706</v>
      </c>
      <c r="E1247" t="s">
        <v>1703</v>
      </c>
      <c r="F1247" t="s">
        <v>1747</v>
      </c>
      <c r="H1247" t="str">
        <f>INDEX('Vensim Variables'!$B:$B,MATCH(EPS!$B1247,'Vensim Variables'!$A:$A,0))</f>
        <v>g pollutant</v>
      </c>
      <c r="I1247" t="str">
        <f t="shared" si="38"/>
        <v>CO</v>
      </c>
      <c r="J1247">
        <f>INDEX(NoSettings!$C:$C,MATCH(EPS!$A1247,NoSettings!$A:$A,0))</f>
        <v>0</v>
      </c>
      <c r="K1247">
        <f>INDEX(GWP!$C$2:$C$13,MATCH(EPS!I1247,GWP!$B$2:$B$13,0))</f>
        <v>0</v>
      </c>
      <c r="L1247" s="4">
        <f t="shared" si="39"/>
        <v>0</v>
      </c>
    </row>
    <row r="1248" spans="1:12">
      <c r="A1248" t="s">
        <v>1266</v>
      </c>
      <c r="B1248" t="s">
        <v>1</v>
      </c>
      <c r="C1248" t="s">
        <v>1720</v>
      </c>
      <c r="D1248" t="s">
        <v>1706</v>
      </c>
      <c r="E1248" t="s">
        <v>1703</v>
      </c>
      <c r="F1248" t="s">
        <v>1748</v>
      </c>
      <c r="H1248" t="str">
        <f>INDEX('Vensim Variables'!$B:$B,MATCH(EPS!$B1248,'Vensim Variables'!$A:$A,0))</f>
        <v>g pollutant</v>
      </c>
      <c r="I1248" t="str">
        <f t="shared" si="38"/>
        <v>CO</v>
      </c>
      <c r="J1248">
        <f>INDEX(NoSettings!$C:$C,MATCH(EPS!$A1248,NoSettings!$A:$A,0))</f>
        <v>0</v>
      </c>
      <c r="K1248">
        <f>INDEX(GWP!$C$2:$C$13,MATCH(EPS!I1248,GWP!$B$2:$B$13,0))</f>
        <v>0</v>
      </c>
      <c r="L1248" s="4">
        <f t="shared" si="39"/>
        <v>0</v>
      </c>
    </row>
    <row r="1249" spans="1:12">
      <c r="A1249" t="s">
        <v>1267</v>
      </c>
      <c r="B1249" t="s">
        <v>1</v>
      </c>
      <c r="C1249" t="s">
        <v>1720</v>
      </c>
      <c r="D1249" t="s">
        <v>1706</v>
      </c>
      <c r="E1249" t="s">
        <v>1703</v>
      </c>
      <c r="F1249" t="s">
        <v>1749</v>
      </c>
      <c r="H1249" t="str">
        <f>INDEX('Vensim Variables'!$B:$B,MATCH(EPS!$B1249,'Vensim Variables'!$A:$A,0))</f>
        <v>g pollutant</v>
      </c>
      <c r="I1249" t="str">
        <f t="shared" si="38"/>
        <v>CO</v>
      </c>
      <c r="J1249">
        <f>INDEX(NoSettings!$C:$C,MATCH(EPS!$A1249,NoSettings!$A:$A,0))</f>
        <v>0</v>
      </c>
      <c r="K1249">
        <f>INDEX(GWP!$C$2:$C$13,MATCH(EPS!I1249,GWP!$B$2:$B$13,0))</f>
        <v>0</v>
      </c>
      <c r="L1249" s="4">
        <f t="shared" si="39"/>
        <v>0</v>
      </c>
    </row>
    <row r="1250" spans="1:12">
      <c r="A1250" t="s">
        <v>1268</v>
      </c>
      <c r="B1250" t="s">
        <v>1</v>
      </c>
      <c r="C1250" t="s">
        <v>1720</v>
      </c>
      <c r="D1250" t="s">
        <v>1706</v>
      </c>
      <c r="E1250" t="s">
        <v>1703</v>
      </c>
      <c r="F1250" t="s">
        <v>1750</v>
      </c>
      <c r="H1250" t="str">
        <f>INDEX('Vensim Variables'!$B:$B,MATCH(EPS!$B1250,'Vensim Variables'!$A:$A,0))</f>
        <v>g pollutant</v>
      </c>
      <c r="I1250" t="str">
        <f t="shared" si="38"/>
        <v>CO</v>
      </c>
      <c r="J1250">
        <f>INDEX(NoSettings!$C:$C,MATCH(EPS!$A1250,NoSettings!$A:$A,0))</f>
        <v>0</v>
      </c>
      <c r="K1250">
        <f>INDEX(GWP!$C$2:$C$13,MATCH(EPS!I1250,GWP!$B$2:$B$13,0))</f>
        <v>0</v>
      </c>
      <c r="L1250" s="4">
        <f t="shared" si="39"/>
        <v>0</v>
      </c>
    </row>
    <row r="1251" spans="1:12">
      <c r="A1251" t="s">
        <v>1269</v>
      </c>
      <c r="B1251" t="s">
        <v>1</v>
      </c>
      <c r="C1251" t="s">
        <v>1720</v>
      </c>
      <c r="D1251" t="s">
        <v>1706</v>
      </c>
      <c r="E1251" t="s">
        <v>1703</v>
      </c>
      <c r="F1251" t="s">
        <v>1751</v>
      </c>
      <c r="H1251" t="str">
        <f>INDEX('Vensim Variables'!$B:$B,MATCH(EPS!$B1251,'Vensim Variables'!$A:$A,0))</f>
        <v>g pollutant</v>
      </c>
      <c r="I1251" t="str">
        <f t="shared" si="38"/>
        <v>CO</v>
      </c>
      <c r="J1251">
        <f>INDEX(NoSettings!$C:$C,MATCH(EPS!$A1251,NoSettings!$A:$A,0))</f>
        <v>0</v>
      </c>
      <c r="K1251">
        <f>INDEX(GWP!$C$2:$C$13,MATCH(EPS!I1251,GWP!$B$2:$B$13,0))</f>
        <v>0</v>
      </c>
      <c r="L1251" s="4">
        <f t="shared" si="39"/>
        <v>0</v>
      </c>
    </row>
    <row r="1252" spans="1:12">
      <c r="A1252" t="s">
        <v>1270</v>
      </c>
      <c r="B1252" t="s">
        <v>1</v>
      </c>
      <c r="C1252" t="s">
        <v>1720</v>
      </c>
      <c r="D1252" t="s">
        <v>1706</v>
      </c>
      <c r="E1252" t="s">
        <v>1704</v>
      </c>
      <c r="F1252" t="s">
        <v>1742</v>
      </c>
      <c r="H1252" t="str">
        <f>INDEX('Vensim Variables'!$B:$B,MATCH(EPS!$B1252,'Vensim Variables'!$A:$A,0))</f>
        <v>g pollutant</v>
      </c>
      <c r="I1252" t="str">
        <f t="shared" si="38"/>
        <v>CO</v>
      </c>
      <c r="J1252">
        <f>INDEX(NoSettings!$C:$C,MATCH(EPS!$A1252,NoSettings!$A:$A,0))</f>
        <v>0</v>
      </c>
      <c r="K1252">
        <f>INDEX(GWP!$C$2:$C$13,MATCH(EPS!I1252,GWP!$B$2:$B$13,0))</f>
        <v>0</v>
      </c>
      <c r="L1252" s="4">
        <f t="shared" si="39"/>
        <v>0</v>
      </c>
    </row>
    <row r="1253" spans="1:12">
      <c r="A1253" t="s">
        <v>1271</v>
      </c>
      <c r="B1253" t="s">
        <v>1</v>
      </c>
      <c r="C1253" t="s">
        <v>1720</v>
      </c>
      <c r="D1253" t="s">
        <v>1706</v>
      </c>
      <c r="E1253" t="s">
        <v>1704</v>
      </c>
      <c r="F1253" t="s">
        <v>1743</v>
      </c>
      <c r="H1253" t="str">
        <f>INDEX('Vensim Variables'!$B:$B,MATCH(EPS!$B1253,'Vensim Variables'!$A:$A,0))</f>
        <v>g pollutant</v>
      </c>
      <c r="I1253" t="str">
        <f t="shared" si="38"/>
        <v>CO</v>
      </c>
      <c r="J1253">
        <f>INDEX(NoSettings!$C:$C,MATCH(EPS!$A1253,NoSettings!$A:$A,0))</f>
        <v>0</v>
      </c>
      <c r="K1253">
        <f>INDEX(GWP!$C$2:$C$13,MATCH(EPS!I1253,GWP!$B$2:$B$13,0))</f>
        <v>0</v>
      </c>
      <c r="L1253" s="4">
        <f t="shared" si="39"/>
        <v>0</v>
      </c>
    </row>
    <row r="1254" spans="1:12">
      <c r="A1254" t="s">
        <v>1272</v>
      </c>
      <c r="B1254" t="s">
        <v>1</v>
      </c>
      <c r="C1254" t="s">
        <v>1720</v>
      </c>
      <c r="D1254" t="s">
        <v>1706</v>
      </c>
      <c r="E1254" t="s">
        <v>1704</v>
      </c>
      <c r="F1254" t="s">
        <v>1744</v>
      </c>
      <c r="H1254" t="str">
        <f>INDEX('Vensim Variables'!$B:$B,MATCH(EPS!$B1254,'Vensim Variables'!$A:$A,0))</f>
        <v>g pollutant</v>
      </c>
      <c r="I1254" t="str">
        <f t="shared" si="38"/>
        <v>CO</v>
      </c>
      <c r="J1254">
        <f>INDEX(NoSettings!$C:$C,MATCH(EPS!$A1254,NoSettings!$A:$A,0))</f>
        <v>0</v>
      </c>
      <c r="K1254">
        <f>INDEX(GWP!$C$2:$C$13,MATCH(EPS!I1254,GWP!$B$2:$B$13,0))</f>
        <v>0</v>
      </c>
      <c r="L1254" s="4">
        <f t="shared" si="39"/>
        <v>0</v>
      </c>
    </row>
    <row r="1255" spans="1:12">
      <c r="A1255" t="s">
        <v>1273</v>
      </c>
      <c r="B1255" t="s">
        <v>1</v>
      </c>
      <c r="C1255" t="s">
        <v>1720</v>
      </c>
      <c r="D1255" t="s">
        <v>1706</v>
      </c>
      <c r="E1255" t="s">
        <v>1704</v>
      </c>
      <c r="F1255" t="s">
        <v>1745</v>
      </c>
      <c r="H1255" t="str">
        <f>INDEX('Vensim Variables'!$B:$B,MATCH(EPS!$B1255,'Vensim Variables'!$A:$A,0))</f>
        <v>g pollutant</v>
      </c>
      <c r="I1255" t="str">
        <f t="shared" si="38"/>
        <v>CO</v>
      </c>
      <c r="J1255">
        <f>INDEX(NoSettings!$C:$C,MATCH(EPS!$A1255,NoSettings!$A:$A,0))</f>
        <v>0</v>
      </c>
      <c r="K1255">
        <f>INDEX(GWP!$C$2:$C$13,MATCH(EPS!I1255,GWP!$B$2:$B$13,0))</f>
        <v>0</v>
      </c>
      <c r="L1255" s="4">
        <f t="shared" si="39"/>
        <v>0</v>
      </c>
    </row>
    <row r="1256" spans="1:12">
      <c r="A1256" t="s">
        <v>1274</v>
      </c>
      <c r="B1256" t="s">
        <v>1</v>
      </c>
      <c r="C1256" t="s">
        <v>1720</v>
      </c>
      <c r="D1256" t="s">
        <v>1706</v>
      </c>
      <c r="E1256" t="s">
        <v>1704</v>
      </c>
      <c r="F1256" t="s">
        <v>1746</v>
      </c>
      <c r="H1256" t="str">
        <f>INDEX('Vensim Variables'!$B:$B,MATCH(EPS!$B1256,'Vensim Variables'!$A:$A,0))</f>
        <v>g pollutant</v>
      </c>
      <c r="I1256" t="str">
        <f t="shared" si="38"/>
        <v>CO</v>
      </c>
      <c r="J1256">
        <f>INDEX(NoSettings!$C:$C,MATCH(EPS!$A1256,NoSettings!$A:$A,0))</f>
        <v>0</v>
      </c>
      <c r="K1256">
        <f>INDEX(GWP!$C$2:$C$13,MATCH(EPS!I1256,GWP!$B$2:$B$13,0))</f>
        <v>0</v>
      </c>
      <c r="L1256" s="4">
        <f t="shared" si="39"/>
        <v>0</v>
      </c>
    </row>
    <row r="1257" spans="1:12">
      <c r="A1257" t="s">
        <v>1275</v>
      </c>
      <c r="B1257" t="s">
        <v>1</v>
      </c>
      <c r="C1257" t="s">
        <v>1720</v>
      </c>
      <c r="D1257" t="s">
        <v>1706</v>
      </c>
      <c r="E1257" t="s">
        <v>1704</v>
      </c>
      <c r="F1257" t="s">
        <v>1747</v>
      </c>
      <c r="H1257" t="str">
        <f>INDEX('Vensim Variables'!$B:$B,MATCH(EPS!$B1257,'Vensim Variables'!$A:$A,0))</f>
        <v>g pollutant</v>
      </c>
      <c r="I1257" t="str">
        <f t="shared" si="38"/>
        <v>CO</v>
      </c>
      <c r="J1257">
        <f>INDEX(NoSettings!$C:$C,MATCH(EPS!$A1257,NoSettings!$A:$A,0))</f>
        <v>0</v>
      </c>
      <c r="K1257">
        <f>INDEX(GWP!$C$2:$C$13,MATCH(EPS!I1257,GWP!$B$2:$B$13,0))</f>
        <v>0</v>
      </c>
      <c r="L1257" s="4">
        <f t="shared" si="39"/>
        <v>0</v>
      </c>
    </row>
    <row r="1258" spans="1:12">
      <c r="A1258" t="s">
        <v>1276</v>
      </c>
      <c r="B1258" t="s">
        <v>1</v>
      </c>
      <c r="C1258" t="s">
        <v>1720</v>
      </c>
      <c r="D1258" t="s">
        <v>1706</v>
      </c>
      <c r="E1258" t="s">
        <v>1704</v>
      </c>
      <c r="F1258" t="s">
        <v>1748</v>
      </c>
      <c r="H1258" t="str">
        <f>INDEX('Vensim Variables'!$B:$B,MATCH(EPS!$B1258,'Vensim Variables'!$A:$A,0))</f>
        <v>g pollutant</v>
      </c>
      <c r="I1258" t="str">
        <f t="shared" si="38"/>
        <v>CO</v>
      </c>
      <c r="J1258">
        <f>INDEX(NoSettings!$C:$C,MATCH(EPS!$A1258,NoSettings!$A:$A,0))</f>
        <v>0</v>
      </c>
      <c r="K1258">
        <f>INDEX(GWP!$C$2:$C$13,MATCH(EPS!I1258,GWP!$B$2:$B$13,0))</f>
        <v>0</v>
      </c>
      <c r="L1258" s="4">
        <f t="shared" si="39"/>
        <v>0</v>
      </c>
    </row>
    <row r="1259" spans="1:12">
      <c r="A1259" t="s">
        <v>1277</v>
      </c>
      <c r="B1259" t="s">
        <v>1</v>
      </c>
      <c r="C1259" t="s">
        <v>1720</v>
      </c>
      <c r="D1259" t="s">
        <v>1706</v>
      </c>
      <c r="E1259" t="s">
        <v>1704</v>
      </c>
      <c r="F1259" t="s">
        <v>1749</v>
      </c>
      <c r="H1259" t="str">
        <f>INDEX('Vensim Variables'!$B:$B,MATCH(EPS!$B1259,'Vensim Variables'!$A:$A,0))</f>
        <v>g pollutant</v>
      </c>
      <c r="I1259" t="str">
        <f t="shared" si="38"/>
        <v>CO</v>
      </c>
      <c r="J1259">
        <f>INDEX(NoSettings!$C:$C,MATCH(EPS!$A1259,NoSettings!$A:$A,0))</f>
        <v>0</v>
      </c>
      <c r="K1259">
        <f>INDEX(GWP!$C$2:$C$13,MATCH(EPS!I1259,GWP!$B$2:$B$13,0))</f>
        <v>0</v>
      </c>
      <c r="L1259" s="4">
        <f t="shared" si="39"/>
        <v>0</v>
      </c>
    </row>
    <row r="1260" spans="1:12">
      <c r="A1260" t="s">
        <v>1278</v>
      </c>
      <c r="B1260" t="s">
        <v>1</v>
      </c>
      <c r="C1260" t="s">
        <v>1720</v>
      </c>
      <c r="D1260" t="s">
        <v>1706</v>
      </c>
      <c r="E1260" t="s">
        <v>1704</v>
      </c>
      <c r="F1260" t="s">
        <v>1750</v>
      </c>
      <c r="H1260" t="str">
        <f>INDEX('Vensim Variables'!$B:$B,MATCH(EPS!$B1260,'Vensim Variables'!$A:$A,0))</f>
        <v>g pollutant</v>
      </c>
      <c r="I1260" t="str">
        <f t="shared" si="38"/>
        <v>CO</v>
      </c>
      <c r="J1260">
        <f>INDEX(NoSettings!$C:$C,MATCH(EPS!$A1260,NoSettings!$A:$A,0))</f>
        <v>0</v>
      </c>
      <c r="K1260">
        <f>INDEX(GWP!$C$2:$C$13,MATCH(EPS!I1260,GWP!$B$2:$B$13,0))</f>
        <v>0</v>
      </c>
      <c r="L1260" s="4">
        <f t="shared" si="39"/>
        <v>0</v>
      </c>
    </row>
    <row r="1261" spans="1:12">
      <c r="A1261" t="s">
        <v>1279</v>
      </c>
      <c r="B1261" t="s">
        <v>1</v>
      </c>
      <c r="C1261" t="s">
        <v>1720</v>
      </c>
      <c r="D1261" t="s">
        <v>1706</v>
      </c>
      <c r="E1261" t="s">
        <v>1704</v>
      </c>
      <c r="F1261" t="s">
        <v>1751</v>
      </c>
      <c r="H1261" t="str">
        <f>INDEX('Vensim Variables'!$B:$B,MATCH(EPS!$B1261,'Vensim Variables'!$A:$A,0))</f>
        <v>g pollutant</v>
      </c>
      <c r="I1261" t="str">
        <f t="shared" si="38"/>
        <v>CO</v>
      </c>
      <c r="J1261">
        <f>INDEX(NoSettings!$C:$C,MATCH(EPS!$A1261,NoSettings!$A:$A,0))</f>
        <v>0</v>
      </c>
      <c r="K1261">
        <f>INDEX(GWP!$C$2:$C$13,MATCH(EPS!I1261,GWP!$B$2:$B$13,0))</f>
        <v>0</v>
      </c>
      <c r="L1261" s="4">
        <f t="shared" si="39"/>
        <v>0</v>
      </c>
    </row>
    <row r="1262" spans="1:12">
      <c r="A1262" t="s">
        <v>1280</v>
      </c>
      <c r="B1262" t="s">
        <v>1</v>
      </c>
      <c r="C1262" t="s">
        <v>1720</v>
      </c>
      <c r="D1262" t="s">
        <v>1707</v>
      </c>
      <c r="E1262" t="s">
        <v>1703</v>
      </c>
      <c r="F1262" t="s">
        <v>1742</v>
      </c>
      <c r="H1262" t="str">
        <f>INDEX('Vensim Variables'!$B:$B,MATCH(EPS!$B1262,'Vensim Variables'!$A:$A,0))</f>
        <v>g pollutant</v>
      </c>
      <c r="I1262" t="str">
        <f t="shared" si="38"/>
        <v>NOx</v>
      </c>
      <c r="J1262">
        <f>INDEX(NoSettings!$C:$C,MATCH(EPS!$A1262,NoSettings!$A:$A,0))</f>
        <v>0</v>
      </c>
      <c r="K1262">
        <f>INDEX(GWP!$C$2:$C$13,MATCH(EPS!I1262,GWP!$B$2:$B$13,0))</f>
        <v>0</v>
      </c>
      <c r="L1262" s="4">
        <f t="shared" si="39"/>
        <v>0</v>
      </c>
    </row>
    <row r="1263" spans="1:12">
      <c r="A1263" t="s">
        <v>1281</v>
      </c>
      <c r="B1263" t="s">
        <v>1</v>
      </c>
      <c r="C1263" t="s">
        <v>1720</v>
      </c>
      <c r="D1263" t="s">
        <v>1707</v>
      </c>
      <c r="E1263" t="s">
        <v>1703</v>
      </c>
      <c r="F1263" t="s">
        <v>1743</v>
      </c>
      <c r="H1263" t="str">
        <f>INDEX('Vensim Variables'!$B:$B,MATCH(EPS!$B1263,'Vensim Variables'!$A:$A,0))</f>
        <v>g pollutant</v>
      </c>
      <c r="I1263" t="str">
        <f t="shared" si="38"/>
        <v>NOx</v>
      </c>
      <c r="J1263">
        <f>INDEX(NoSettings!$C:$C,MATCH(EPS!$A1263,NoSettings!$A:$A,0))</f>
        <v>0</v>
      </c>
      <c r="K1263">
        <f>INDEX(GWP!$C$2:$C$13,MATCH(EPS!I1263,GWP!$B$2:$B$13,0))</f>
        <v>0</v>
      </c>
      <c r="L1263" s="4">
        <f t="shared" si="39"/>
        <v>0</v>
      </c>
    </row>
    <row r="1264" spans="1:12">
      <c r="A1264" t="s">
        <v>1282</v>
      </c>
      <c r="B1264" t="s">
        <v>1</v>
      </c>
      <c r="C1264" t="s">
        <v>1720</v>
      </c>
      <c r="D1264" t="s">
        <v>1707</v>
      </c>
      <c r="E1264" t="s">
        <v>1703</v>
      </c>
      <c r="F1264" t="s">
        <v>1744</v>
      </c>
      <c r="H1264" t="str">
        <f>INDEX('Vensim Variables'!$B:$B,MATCH(EPS!$B1264,'Vensim Variables'!$A:$A,0))</f>
        <v>g pollutant</v>
      </c>
      <c r="I1264" t="str">
        <f t="shared" si="38"/>
        <v>NOx</v>
      </c>
      <c r="J1264">
        <f>INDEX(NoSettings!$C:$C,MATCH(EPS!$A1264,NoSettings!$A:$A,0))</f>
        <v>419859000</v>
      </c>
      <c r="K1264">
        <f>INDEX(GWP!$C$2:$C$13,MATCH(EPS!I1264,GWP!$B$2:$B$13,0))</f>
        <v>0</v>
      </c>
      <c r="L1264" s="4">
        <f t="shared" si="39"/>
        <v>0</v>
      </c>
    </row>
    <row r="1265" spans="1:12">
      <c r="A1265" t="s">
        <v>1283</v>
      </c>
      <c r="B1265" t="s">
        <v>1</v>
      </c>
      <c r="C1265" t="s">
        <v>1720</v>
      </c>
      <c r="D1265" t="s">
        <v>1707</v>
      </c>
      <c r="E1265" t="s">
        <v>1703</v>
      </c>
      <c r="F1265" t="s">
        <v>1745</v>
      </c>
      <c r="H1265" t="str">
        <f>INDEX('Vensim Variables'!$B:$B,MATCH(EPS!$B1265,'Vensim Variables'!$A:$A,0))</f>
        <v>g pollutant</v>
      </c>
      <c r="I1265" t="str">
        <f t="shared" si="38"/>
        <v>NOx</v>
      </c>
      <c r="J1265">
        <f>INDEX(NoSettings!$C:$C,MATCH(EPS!$A1265,NoSettings!$A:$A,0))</f>
        <v>0</v>
      </c>
      <c r="K1265">
        <f>INDEX(GWP!$C$2:$C$13,MATCH(EPS!I1265,GWP!$B$2:$B$13,0))</f>
        <v>0</v>
      </c>
      <c r="L1265" s="4">
        <f t="shared" si="39"/>
        <v>0</v>
      </c>
    </row>
    <row r="1266" spans="1:12">
      <c r="A1266" t="s">
        <v>1284</v>
      </c>
      <c r="B1266" t="s">
        <v>1</v>
      </c>
      <c r="C1266" t="s">
        <v>1720</v>
      </c>
      <c r="D1266" t="s">
        <v>1707</v>
      </c>
      <c r="E1266" t="s">
        <v>1703</v>
      </c>
      <c r="F1266" t="s">
        <v>1746</v>
      </c>
      <c r="H1266" t="str">
        <f>INDEX('Vensim Variables'!$B:$B,MATCH(EPS!$B1266,'Vensim Variables'!$A:$A,0))</f>
        <v>g pollutant</v>
      </c>
      <c r="I1266" t="str">
        <f t="shared" si="38"/>
        <v>NOx</v>
      </c>
      <c r="J1266">
        <f>INDEX(NoSettings!$C:$C,MATCH(EPS!$A1266,NoSettings!$A:$A,0))</f>
        <v>46229600</v>
      </c>
      <c r="K1266">
        <f>INDEX(GWP!$C$2:$C$13,MATCH(EPS!I1266,GWP!$B$2:$B$13,0))</f>
        <v>0</v>
      </c>
      <c r="L1266" s="4">
        <f t="shared" si="39"/>
        <v>0</v>
      </c>
    </row>
    <row r="1267" spans="1:12">
      <c r="A1267" t="s">
        <v>1285</v>
      </c>
      <c r="B1267" t="s">
        <v>1</v>
      </c>
      <c r="C1267" t="s">
        <v>1720</v>
      </c>
      <c r="D1267" t="s">
        <v>1707</v>
      </c>
      <c r="E1267" t="s">
        <v>1703</v>
      </c>
      <c r="F1267" t="s">
        <v>1747</v>
      </c>
      <c r="H1267" t="str">
        <f>INDEX('Vensim Variables'!$B:$B,MATCH(EPS!$B1267,'Vensim Variables'!$A:$A,0))</f>
        <v>g pollutant</v>
      </c>
      <c r="I1267" t="str">
        <f t="shared" si="38"/>
        <v>NOx</v>
      </c>
      <c r="J1267">
        <f>INDEX(NoSettings!$C:$C,MATCH(EPS!$A1267,NoSettings!$A:$A,0))</f>
        <v>0</v>
      </c>
      <c r="K1267">
        <f>INDEX(GWP!$C$2:$C$13,MATCH(EPS!I1267,GWP!$B$2:$B$13,0))</f>
        <v>0</v>
      </c>
      <c r="L1267" s="4">
        <f t="shared" si="39"/>
        <v>0</v>
      </c>
    </row>
    <row r="1268" spans="1:12">
      <c r="A1268" t="s">
        <v>1286</v>
      </c>
      <c r="B1268" t="s">
        <v>1</v>
      </c>
      <c r="C1268" t="s">
        <v>1720</v>
      </c>
      <c r="D1268" t="s">
        <v>1707</v>
      </c>
      <c r="E1268" t="s">
        <v>1703</v>
      </c>
      <c r="F1268" t="s">
        <v>1748</v>
      </c>
      <c r="H1268" t="str">
        <f>INDEX('Vensim Variables'!$B:$B,MATCH(EPS!$B1268,'Vensim Variables'!$A:$A,0))</f>
        <v>g pollutant</v>
      </c>
      <c r="I1268" t="str">
        <f t="shared" si="38"/>
        <v>NOx</v>
      </c>
      <c r="J1268">
        <f>INDEX(NoSettings!$C:$C,MATCH(EPS!$A1268,NoSettings!$A:$A,0))</f>
        <v>0</v>
      </c>
      <c r="K1268">
        <f>INDEX(GWP!$C$2:$C$13,MATCH(EPS!I1268,GWP!$B$2:$B$13,0))</f>
        <v>0</v>
      </c>
      <c r="L1268" s="4">
        <f t="shared" si="39"/>
        <v>0</v>
      </c>
    </row>
    <row r="1269" spans="1:12">
      <c r="A1269" t="s">
        <v>1287</v>
      </c>
      <c r="B1269" t="s">
        <v>1</v>
      </c>
      <c r="C1269" t="s">
        <v>1720</v>
      </c>
      <c r="D1269" t="s">
        <v>1707</v>
      </c>
      <c r="E1269" t="s">
        <v>1703</v>
      </c>
      <c r="F1269" t="s">
        <v>1749</v>
      </c>
      <c r="H1269" t="str">
        <f>INDEX('Vensim Variables'!$B:$B,MATCH(EPS!$B1269,'Vensim Variables'!$A:$A,0))</f>
        <v>g pollutant</v>
      </c>
      <c r="I1269" t="str">
        <f t="shared" si="38"/>
        <v>NOx</v>
      </c>
      <c r="J1269">
        <f>INDEX(NoSettings!$C:$C,MATCH(EPS!$A1269,NoSettings!$A:$A,0))</f>
        <v>0</v>
      </c>
      <c r="K1269">
        <f>INDEX(GWP!$C$2:$C$13,MATCH(EPS!I1269,GWP!$B$2:$B$13,0))</f>
        <v>0</v>
      </c>
      <c r="L1269" s="4">
        <f t="shared" si="39"/>
        <v>0</v>
      </c>
    </row>
    <row r="1270" spans="1:12">
      <c r="A1270" t="s">
        <v>1288</v>
      </c>
      <c r="B1270" t="s">
        <v>1</v>
      </c>
      <c r="C1270" t="s">
        <v>1720</v>
      </c>
      <c r="D1270" t="s">
        <v>1707</v>
      </c>
      <c r="E1270" t="s">
        <v>1703</v>
      </c>
      <c r="F1270" t="s">
        <v>1750</v>
      </c>
      <c r="H1270" t="str">
        <f>INDEX('Vensim Variables'!$B:$B,MATCH(EPS!$B1270,'Vensim Variables'!$A:$A,0))</f>
        <v>g pollutant</v>
      </c>
      <c r="I1270" t="str">
        <f t="shared" si="38"/>
        <v>NOx</v>
      </c>
      <c r="J1270">
        <f>INDEX(NoSettings!$C:$C,MATCH(EPS!$A1270,NoSettings!$A:$A,0))</f>
        <v>0</v>
      </c>
      <c r="K1270">
        <f>INDEX(GWP!$C$2:$C$13,MATCH(EPS!I1270,GWP!$B$2:$B$13,0))</f>
        <v>0</v>
      </c>
      <c r="L1270" s="4">
        <f t="shared" si="39"/>
        <v>0</v>
      </c>
    </row>
    <row r="1271" spans="1:12">
      <c r="A1271" t="s">
        <v>1289</v>
      </c>
      <c r="B1271" t="s">
        <v>1</v>
      </c>
      <c r="C1271" t="s">
        <v>1720</v>
      </c>
      <c r="D1271" t="s">
        <v>1707</v>
      </c>
      <c r="E1271" t="s">
        <v>1703</v>
      </c>
      <c r="F1271" t="s">
        <v>1751</v>
      </c>
      <c r="H1271" t="str">
        <f>INDEX('Vensim Variables'!$B:$B,MATCH(EPS!$B1271,'Vensim Variables'!$A:$A,0))</f>
        <v>g pollutant</v>
      </c>
      <c r="I1271" t="str">
        <f t="shared" si="38"/>
        <v>NOx</v>
      </c>
      <c r="J1271">
        <f>INDEX(NoSettings!$C:$C,MATCH(EPS!$A1271,NoSettings!$A:$A,0))</f>
        <v>0</v>
      </c>
      <c r="K1271">
        <f>INDEX(GWP!$C$2:$C$13,MATCH(EPS!I1271,GWP!$B$2:$B$13,0))</f>
        <v>0</v>
      </c>
      <c r="L1271" s="4">
        <f t="shared" si="39"/>
        <v>0</v>
      </c>
    </row>
    <row r="1272" spans="1:12">
      <c r="A1272" t="s">
        <v>1290</v>
      </c>
      <c r="B1272" t="s">
        <v>1</v>
      </c>
      <c r="C1272" t="s">
        <v>1720</v>
      </c>
      <c r="D1272" t="s">
        <v>1707</v>
      </c>
      <c r="E1272" t="s">
        <v>1704</v>
      </c>
      <c r="F1272" t="s">
        <v>1742</v>
      </c>
      <c r="H1272" t="str">
        <f>INDEX('Vensim Variables'!$B:$B,MATCH(EPS!$B1272,'Vensim Variables'!$A:$A,0))</f>
        <v>g pollutant</v>
      </c>
      <c r="I1272" t="str">
        <f t="shared" si="38"/>
        <v>NOx</v>
      </c>
      <c r="J1272">
        <f>INDEX(NoSettings!$C:$C,MATCH(EPS!$A1272,NoSettings!$A:$A,0))</f>
        <v>0</v>
      </c>
      <c r="K1272">
        <f>INDEX(GWP!$C$2:$C$13,MATCH(EPS!I1272,GWP!$B$2:$B$13,0))</f>
        <v>0</v>
      </c>
      <c r="L1272" s="4">
        <f t="shared" si="39"/>
        <v>0</v>
      </c>
    </row>
    <row r="1273" spans="1:12">
      <c r="A1273" t="s">
        <v>1291</v>
      </c>
      <c r="B1273" t="s">
        <v>1</v>
      </c>
      <c r="C1273" t="s">
        <v>1720</v>
      </c>
      <c r="D1273" t="s">
        <v>1707</v>
      </c>
      <c r="E1273" t="s">
        <v>1704</v>
      </c>
      <c r="F1273" t="s">
        <v>1743</v>
      </c>
      <c r="H1273" t="str">
        <f>INDEX('Vensim Variables'!$B:$B,MATCH(EPS!$B1273,'Vensim Variables'!$A:$A,0))</f>
        <v>g pollutant</v>
      </c>
      <c r="I1273" t="str">
        <f t="shared" si="38"/>
        <v>NOx</v>
      </c>
      <c r="J1273">
        <f>INDEX(NoSettings!$C:$C,MATCH(EPS!$A1273,NoSettings!$A:$A,0))</f>
        <v>0</v>
      </c>
      <c r="K1273">
        <f>INDEX(GWP!$C$2:$C$13,MATCH(EPS!I1273,GWP!$B$2:$B$13,0))</f>
        <v>0</v>
      </c>
      <c r="L1273" s="4">
        <f t="shared" si="39"/>
        <v>0</v>
      </c>
    </row>
    <row r="1274" spans="1:12">
      <c r="A1274" t="s">
        <v>1292</v>
      </c>
      <c r="B1274" t="s">
        <v>1</v>
      </c>
      <c r="C1274" t="s">
        <v>1720</v>
      </c>
      <c r="D1274" t="s">
        <v>1707</v>
      </c>
      <c r="E1274" t="s">
        <v>1704</v>
      </c>
      <c r="F1274" t="s">
        <v>1744</v>
      </c>
      <c r="H1274" t="str">
        <f>INDEX('Vensim Variables'!$B:$B,MATCH(EPS!$B1274,'Vensim Variables'!$A:$A,0))</f>
        <v>g pollutant</v>
      </c>
      <c r="I1274" t="str">
        <f t="shared" si="38"/>
        <v>NOx</v>
      </c>
      <c r="J1274">
        <f>INDEX(NoSettings!$C:$C,MATCH(EPS!$A1274,NoSettings!$A:$A,0))</f>
        <v>0</v>
      </c>
      <c r="K1274">
        <f>INDEX(GWP!$C$2:$C$13,MATCH(EPS!I1274,GWP!$B$2:$B$13,0))</f>
        <v>0</v>
      </c>
      <c r="L1274" s="4">
        <f t="shared" si="39"/>
        <v>0</v>
      </c>
    </row>
    <row r="1275" spans="1:12">
      <c r="A1275" t="s">
        <v>1293</v>
      </c>
      <c r="B1275" t="s">
        <v>1</v>
      </c>
      <c r="C1275" t="s">
        <v>1720</v>
      </c>
      <c r="D1275" t="s">
        <v>1707</v>
      </c>
      <c r="E1275" t="s">
        <v>1704</v>
      </c>
      <c r="F1275" t="s">
        <v>1745</v>
      </c>
      <c r="H1275" t="str">
        <f>INDEX('Vensim Variables'!$B:$B,MATCH(EPS!$B1275,'Vensim Variables'!$A:$A,0))</f>
        <v>g pollutant</v>
      </c>
      <c r="I1275" t="str">
        <f t="shared" si="38"/>
        <v>NOx</v>
      </c>
      <c r="J1275">
        <f>INDEX(NoSettings!$C:$C,MATCH(EPS!$A1275,NoSettings!$A:$A,0))</f>
        <v>0</v>
      </c>
      <c r="K1275">
        <f>INDEX(GWP!$C$2:$C$13,MATCH(EPS!I1275,GWP!$B$2:$B$13,0))</f>
        <v>0</v>
      </c>
      <c r="L1275" s="4">
        <f t="shared" si="39"/>
        <v>0</v>
      </c>
    </row>
    <row r="1276" spans="1:12">
      <c r="A1276" t="s">
        <v>1294</v>
      </c>
      <c r="B1276" t="s">
        <v>1</v>
      </c>
      <c r="C1276" t="s">
        <v>1720</v>
      </c>
      <c r="D1276" t="s">
        <v>1707</v>
      </c>
      <c r="E1276" t="s">
        <v>1704</v>
      </c>
      <c r="F1276" t="s">
        <v>1746</v>
      </c>
      <c r="H1276" t="str">
        <f>INDEX('Vensim Variables'!$B:$B,MATCH(EPS!$B1276,'Vensim Variables'!$A:$A,0))</f>
        <v>g pollutant</v>
      </c>
      <c r="I1276" t="str">
        <f t="shared" si="38"/>
        <v>NOx</v>
      </c>
      <c r="J1276">
        <f>INDEX(NoSettings!$C:$C,MATCH(EPS!$A1276,NoSettings!$A:$A,0))</f>
        <v>0</v>
      </c>
      <c r="K1276">
        <f>INDEX(GWP!$C$2:$C$13,MATCH(EPS!I1276,GWP!$B$2:$B$13,0))</f>
        <v>0</v>
      </c>
      <c r="L1276" s="4">
        <f t="shared" si="39"/>
        <v>0</v>
      </c>
    </row>
    <row r="1277" spans="1:12">
      <c r="A1277" t="s">
        <v>1295</v>
      </c>
      <c r="B1277" t="s">
        <v>1</v>
      </c>
      <c r="C1277" t="s">
        <v>1720</v>
      </c>
      <c r="D1277" t="s">
        <v>1707</v>
      </c>
      <c r="E1277" t="s">
        <v>1704</v>
      </c>
      <c r="F1277" t="s">
        <v>1747</v>
      </c>
      <c r="H1277" t="str">
        <f>INDEX('Vensim Variables'!$B:$B,MATCH(EPS!$B1277,'Vensim Variables'!$A:$A,0))</f>
        <v>g pollutant</v>
      </c>
      <c r="I1277" t="str">
        <f t="shared" si="38"/>
        <v>NOx</v>
      </c>
      <c r="J1277">
        <f>INDEX(NoSettings!$C:$C,MATCH(EPS!$A1277,NoSettings!$A:$A,0))</f>
        <v>0</v>
      </c>
      <c r="K1277">
        <f>INDEX(GWP!$C$2:$C$13,MATCH(EPS!I1277,GWP!$B$2:$B$13,0))</f>
        <v>0</v>
      </c>
      <c r="L1277" s="4">
        <f t="shared" si="39"/>
        <v>0</v>
      </c>
    </row>
    <row r="1278" spans="1:12">
      <c r="A1278" t="s">
        <v>1296</v>
      </c>
      <c r="B1278" t="s">
        <v>1</v>
      </c>
      <c r="C1278" t="s">
        <v>1720</v>
      </c>
      <c r="D1278" t="s">
        <v>1707</v>
      </c>
      <c r="E1278" t="s">
        <v>1704</v>
      </c>
      <c r="F1278" t="s">
        <v>1748</v>
      </c>
      <c r="H1278" t="str">
        <f>INDEX('Vensim Variables'!$B:$B,MATCH(EPS!$B1278,'Vensim Variables'!$A:$A,0))</f>
        <v>g pollutant</v>
      </c>
      <c r="I1278" t="str">
        <f t="shared" si="38"/>
        <v>NOx</v>
      </c>
      <c r="J1278">
        <f>INDEX(NoSettings!$C:$C,MATCH(EPS!$A1278,NoSettings!$A:$A,0))</f>
        <v>0</v>
      </c>
      <c r="K1278">
        <f>INDEX(GWP!$C$2:$C$13,MATCH(EPS!I1278,GWP!$B$2:$B$13,0))</f>
        <v>0</v>
      </c>
      <c r="L1278" s="4">
        <f t="shared" si="39"/>
        <v>0</v>
      </c>
    </row>
    <row r="1279" spans="1:12">
      <c r="A1279" t="s">
        <v>1297</v>
      </c>
      <c r="B1279" t="s">
        <v>1</v>
      </c>
      <c r="C1279" t="s">
        <v>1720</v>
      </c>
      <c r="D1279" t="s">
        <v>1707</v>
      </c>
      <c r="E1279" t="s">
        <v>1704</v>
      </c>
      <c r="F1279" t="s">
        <v>1749</v>
      </c>
      <c r="H1279" t="str">
        <f>INDEX('Vensim Variables'!$B:$B,MATCH(EPS!$B1279,'Vensim Variables'!$A:$A,0))</f>
        <v>g pollutant</v>
      </c>
      <c r="I1279" t="str">
        <f t="shared" si="38"/>
        <v>NOx</v>
      </c>
      <c r="J1279">
        <f>INDEX(NoSettings!$C:$C,MATCH(EPS!$A1279,NoSettings!$A:$A,0))</f>
        <v>0</v>
      </c>
      <c r="K1279">
        <f>INDEX(GWP!$C$2:$C$13,MATCH(EPS!I1279,GWP!$B$2:$B$13,0))</f>
        <v>0</v>
      </c>
      <c r="L1279" s="4">
        <f t="shared" si="39"/>
        <v>0</v>
      </c>
    </row>
    <row r="1280" spans="1:12">
      <c r="A1280" t="s">
        <v>1298</v>
      </c>
      <c r="B1280" t="s">
        <v>1</v>
      </c>
      <c r="C1280" t="s">
        <v>1720</v>
      </c>
      <c r="D1280" t="s">
        <v>1707</v>
      </c>
      <c r="E1280" t="s">
        <v>1704</v>
      </c>
      <c r="F1280" t="s">
        <v>1750</v>
      </c>
      <c r="H1280" t="str">
        <f>INDEX('Vensim Variables'!$B:$B,MATCH(EPS!$B1280,'Vensim Variables'!$A:$A,0))</f>
        <v>g pollutant</v>
      </c>
      <c r="I1280" t="str">
        <f t="shared" si="38"/>
        <v>NOx</v>
      </c>
      <c r="J1280">
        <f>INDEX(NoSettings!$C:$C,MATCH(EPS!$A1280,NoSettings!$A:$A,0))</f>
        <v>0</v>
      </c>
      <c r="K1280">
        <f>INDEX(GWP!$C$2:$C$13,MATCH(EPS!I1280,GWP!$B$2:$B$13,0))</f>
        <v>0</v>
      </c>
      <c r="L1280" s="4">
        <f t="shared" si="39"/>
        <v>0</v>
      </c>
    </row>
    <row r="1281" spans="1:12">
      <c r="A1281" t="s">
        <v>1299</v>
      </c>
      <c r="B1281" t="s">
        <v>1</v>
      </c>
      <c r="C1281" t="s">
        <v>1720</v>
      </c>
      <c r="D1281" t="s">
        <v>1707</v>
      </c>
      <c r="E1281" t="s">
        <v>1704</v>
      </c>
      <c r="F1281" t="s">
        <v>1751</v>
      </c>
      <c r="H1281" t="str">
        <f>INDEX('Vensim Variables'!$B:$B,MATCH(EPS!$B1281,'Vensim Variables'!$A:$A,0))</f>
        <v>g pollutant</v>
      </c>
      <c r="I1281" t="str">
        <f t="shared" si="38"/>
        <v>NOx</v>
      </c>
      <c r="J1281">
        <f>INDEX(NoSettings!$C:$C,MATCH(EPS!$A1281,NoSettings!$A:$A,0))</f>
        <v>0</v>
      </c>
      <c r="K1281">
        <f>INDEX(GWP!$C$2:$C$13,MATCH(EPS!I1281,GWP!$B$2:$B$13,0))</f>
        <v>0</v>
      </c>
      <c r="L1281" s="4">
        <f t="shared" si="39"/>
        <v>0</v>
      </c>
    </row>
    <row r="1282" spans="1:12">
      <c r="A1282" t="s">
        <v>1300</v>
      </c>
      <c r="B1282" t="s">
        <v>1</v>
      </c>
      <c r="C1282" t="s">
        <v>1720</v>
      </c>
      <c r="D1282" t="s">
        <v>1708</v>
      </c>
      <c r="E1282" t="s">
        <v>1703</v>
      </c>
      <c r="F1282" t="s">
        <v>1742</v>
      </c>
      <c r="H1282" t="str">
        <f>INDEX('Vensim Variables'!$B:$B,MATCH(EPS!$B1282,'Vensim Variables'!$A:$A,0))</f>
        <v>g pollutant</v>
      </c>
      <c r="I1282" t="str">
        <f t="shared" si="38"/>
        <v>PM10</v>
      </c>
      <c r="J1282">
        <f>INDEX(NoSettings!$C:$C,MATCH(EPS!$A1282,NoSettings!$A:$A,0))</f>
        <v>0</v>
      </c>
      <c r="K1282">
        <f>INDEX(GWP!$C$2:$C$13,MATCH(EPS!I1282,GWP!$B$2:$B$13,0))</f>
        <v>0</v>
      </c>
      <c r="L1282" s="4">
        <f t="shared" si="39"/>
        <v>0</v>
      </c>
    </row>
    <row r="1283" spans="1:12">
      <c r="A1283" t="s">
        <v>1301</v>
      </c>
      <c r="B1283" t="s">
        <v>1</v>
      </c>
      <c r="C1283" t="s">
        <v>1720</v>
      </c>
      <c r="D1283" t="s">
        <v>1708</v>
      </c>
      <c r="E1283" t="s">
        <v>1703</v>
      </c>
      <c r="F1283" t="s">
        <v>1743</v>
      </c>
      <c r="H1283" t="str">
        <f>INDEX('Vensim Variables'!$B:$B,MATCH(EPS!$B1283,'Vensim Variables'!$A:$A,0))</f>
        <v>g pollutant</v>
      </c>
      <c r="I1283" t="str">
        <f t="shared" ref="I1283:I1346" si="40">IF(OR(C1283="CO2",C1283="CH4",C1283="N2O",C1283="F gases",C1283="VOC",C1283="CO",C1283="NOx",C1283="PM10",C1283="PM25",C1283="SOx",C1283="BC",C1283="OC"),C1283,IF(OR(D1283="CO2",D1283="CH4",D1283="N2O",D1283="F gases",D1283="VOC",D1283="CO",D1283="NOx",D1283="PM10",D1283="PM25",D1283="SOx",D1283="BC",D1283="OC"),D1283,IF(OR(E1283="CO2",E1283="CH4",E1283="N2O",E1283="F gases",E1283="VOC",E1283="CO",E1283="NOx",E1283="PM10",E1283="PM25",E1283="SOx",E1283="BC",E1283="OC"),E1283,"NA")))</f>
        <v>PM10</v>
      </c>
      <c r="J1283">
        <f>INDEX(NoSettings!$C:$C,MATCH(EPS!$A1283,NoSettings!$A:$A,0))</f>
        <v>0</v>
      </c>
      <c r="K1283">
        <f>INDEX(GWP!$C$2:$C$13,MATCH(EPS!I1283,GWP!$B$2:$B$13,0))</f>
        <v>0</v>
      </c>
      <c r="L1283" s="4">
        <f t="shared" ref="L1283:L1346" si="41">IF(H1283="g pollutant",K1283*J1283/10^12,IF(H1283="MMTCO2e",J1283,IF(H1283="MWh",J1283,0)))</f>
        <v>0</v>
      </c>
    </row>
    <row r="1284" spans="1:12">
      <c r="A1284" t="s">
        <v>1302</v>
      </c>
      <c r="B1284" t="s">
        <v>1</v>
      </c>
      <c r="C1284" t="s">
        <v>1720</v>
      </c>
      <c r="D1284" t="s">
        <v>1708</v>
      </c>
      <c r="E1284" t="s">
        <v>1703</v>
      </c>
      <c r="F1284" t="s">
        <v>1744</v>
      </c>
      <c r="H1284" t="str">
        <f>INDEX('Vensim Variables'!$B:$B,MATCH(EPS!$B1284,'Vensim Variables'!$A:$A,0))</f>
        <v>g pollutant</v>
      </c>
      <c r="I1284" t="str">
        <f t="shared" si="40"/>
        <v>PM10</v>
      </c>
      <c r="J1284">
        <f>INDEX(NoSettings!$C:$C,MATCH(EPS!$A1284,NoSettings!$A:$A,0))</f>
        <v>81862300</v>
      </c>
      <c r="K1284">
        <f>INDEX(GWP!$C$2:$C$13,MATCH(EPS!I1284,GWP!$B$2:$B$13,0))</f>
        <v>0</v>
      </c>
      <c r="L1284" s="4">
        <f t="shared" si="41"/>
        <v>0</v>
      </c>
    </row>
    <row r="1285" spans="1:12">
      <c r="A1285" t="s">
        <v>1303</v>
      </c>
      <c r="B1285" t="s">
        <v>1</v>
      </c>
      <c r="C1285" t="s">
        <v>1720</v>
      </c>
      <c r="D1285" t="s">
        <v>1708</v>
      </c>
      <c r="E1285" t="s">
        <v>1703</v>
      </c>
      <c r="F1285" t="s">
        <v>1745</v>
      </c>
      <c r="H1285" t="str">
        <f>INDEX('Vensim Variables'!$B:$B,MATCH(EPS!$B1285,'Vensim Variables'!$A:$A,0))</f>
        <v>g pollutant</v>
      </c>
      <c r="I1285" t="str">
        <f t="shared" si="40"/>
        <v>PM10</v>
      </c>
      <c r="J1285">
        <f>INDEX(NoSettings!$C:$C,MATCH(EPS!$A1285,NoSettings!$A:$A,0))</f>
        <v>0</v>
      </c>
      <c r="K1285">
        <f>INDEX(GWP!$C$2:$C$13,MATCH(EPS!I1285,GWP!$B$2:$B$13,0))</f>
        <v>0</v>
      </c>
      <c r="L1285" s="4">
        <f t="shared" si="41"/>
        <v>0</v>
      </c>
    </row>
    <row r="1286" spans="1:12">
      <c r="A1286" t="s">
        <v>1304</v>
      </c>
      <c r="B1286" t="s">
        <v>1</v>
      </c>
      <c r="C1286" t="s">
        <v>1720</v>
      </c>
      <c r="D1286" t="s">
        <v>1708</v>
      </c>
      <c r="E1286" t="s">
        <v>1703</v>
      </c>
      <c r="F1286" t="s">
        <v>1746</v>
      </c>
      <c r="H1286" t="str">
        <f>INDEX('Vensim Variables'!$B:$B,MATCH(EPS!$B1286,'Vensim Variables'!$A:$A,0))</f>
        <v>g pollutant</v>
      </c>
      <c r="I1286" t="str">
        <f t="shared" si="40"/>
        <v>PM10</v>
      </c>
      <c r="J1286">
        <f>INDEX(NoSettings!$C:$C,MATCH(EPS!$A1286,NoSettings!$A:$A,0))</f>
        <v>9014010</v>
      </c>
      <c r="K1286">
        <f>INDEX(GWP!$C$2:$C$13,MATCH(EPS!I1286,GWP!$B$2:$B$13,0))</f>
        <v>0</v>
      </c>
      <c r="L1286" s="4">
        <f t="shared" si="41"/>
        <v>0</v>
      </c>
    </row>
    <row r="1287" spans="1:12">
      <c r="A1287" t="s">
        <v>1305</v>
      </c>
      <c r="B1287" t="s">
        <v>1</v>
      </c>
      <c r="C1287" t="s">
        <v>1720</v>
      </c>
      <c r="D1287" t="s">
        <v>1708</v>
      </c>
      <c r="E1287" t="s">
        <v>1703</v>
      </c>
      <c r="F1287" t="s">
        <v>1747</v>
      </c>
      <c r="H1287" t="str">
        <f>INDEX('Vensim Variables'!$B:$B,MATCH(EPS!$B1287,'Vensim Variables'!$A:$A,0))</f>
        <v>g pollutant</v>
      </c>
      <c r="I1287" t="str">
        <f t="shared" si="40"/>
        <v>PM10</v>
      </c>
      <c r="J1287">
        <f>INDEX(NoSettings!$C:$C,MATCH(EPS!$A1287,NoSettings!$A:$A,0))</f>
        <v>0</v>
      </c>
      <c r="K1287">
        <f>INDEX(GWP!$C$2:$C$13,MATCH(EPS!I1287,GWP!$B$2:$B$13,0))</f>
        <v>0</v>
      </c>
      <c r="L1287" s="4">
        <f t="shared" si="41"/>
        <v>0</v>
      </c>
    </row>
    <row r="1288" spans="1:12">
      <c r="A1288" t="s">
        <v>1306</v>
      </c>
      <c r="B1288" t="s">
        <v>1</v>
      </c>
      <c r="C1288" t="s">
        <v>1720</v>
      </c>
      <c r="D1288" t="s">
        <v>1708</v>
      </c>
      <c r="E1288" t="s">
        <v>1703</v>
      </c>
      <c r="F1288" t="s">
        <v>1748</v>
      </c>
      <c r="H1288" t="str">
        <f>INDEX('Vensim Variables'!$B:$B,MATCH(EPS!$B1288,'Vensim Variables'!$A:$A,0))</f>
        <v>g pollutant</v>
      </c>
      <c r="I1288" t="str">
        <f t="shared" si="40"/>
        <v>PM10</v>
      </c>
      <c r="J1288">
        <f>INDEX(NoSettings!$C:$C,MATCH(EPS!$A1288,NoSettings!$A:$A,0))</f>
        <v>0</v>
      </c>
      <c r="K1288">
        <f>INDEX(GWP!$C$2:$C$13,MATCH(EPS!I1288,GWP!$B$2:$B$13,0))</f>
        <v>0</v>
      </c>
      <c r="L1288" s="4">
        <f t="shared" si="41"/>
        <v>0</v>
      </c>
    </row>
    <row r="1289" spans="1:12">
      <c r="A1289" t="s">
        <v>1307</v>
      </c>
      <c r="B1289" t="s">
        <v>1</v>
      </c>
      <c r="C1289" t="s">
        <v>1720</v>
      </c>
      <c r="D1289" t="s">
        <v>1708</v>
      </c>
      <c r="E1289" t="s">
        <v>1703</v>
      </c>
      <c r="F1289" t="s">
        <v>1749</v>
      </c>
      <c r="H1289" t="str">
        <f>INDEX('Vensim Variables'!$B:$B,MATCH(EPS!$B1289,'Vensim Variables'!$A:$A,0))</f>
        <v>g pollutant</v>
      </c>
      <c r="I1289" t="str">
        <f t="shared" si="40"/>
        <v>PM10</v>
      </c>
      <c r="J1289">
        <f>INDEX(NoSettings!$C:$C,MATCH(EPS!$A1289,NoSettings!$A:$A,0))</f>
        <v>0</v>
      </c>
      <c r="K1289">
        <f>INDEX(GWP!$C$2:$C$13,MATCH(EPS!I1289,GWP!$B$2:$B$13,0))</f>
        <v>0</v>
      </c>
      <c r="L1289" s="4">
        <f t="shared" si="41"/>
        <v>0</v>
      </c>
    </row>
    <row r="1290" spans="1:12">
      <c r="A1290" t="s">
        <v>1308</v>
      </c>
      <c r="B1290" t="s">
        <v>1</v>
      </c>
      <c r="C1290" t="s">
        <v>1720</v>
      </c>
      <c r="D1290" t="s">
        <v>1708</v>
      </c>
      <c r="E1290" t="s">
        <v>1703</v>
      </c>
      <c r="F1290" t="s">
        <v>1750</v>
      </c>
      <c r="H1290" t="str">
        <f>INDEX('Vensim Variables'!$B:$B,MATCH(EPS!$B1290,'Vensim Variables'!$A:$A,0))</f>
        <v>g pollutant</v>
      </c>
      <c r="I1290" t="str">
        <f t="shared" si="40"/>
        <v>PM10</v>
      </c>
      <c r="J1290">
        <f>INDEX(NoSettings!$C:$C,MATCH(EPS!$A1290,NoSettings!$A:$A,0))</f>
        <v>0</v>
      </c>
      <c r="K1290">
        <f>INDEX(GWP!$C$2:$C$13,MATCH(EPS!I1290,GWP!$B$2:$B$13,0))</f>
        <v>0</v>
      </c>
      <c r="L1290" s="4">
        <f t="shared" si="41"/>
        <v>0</v>
      </c>
    </row>
    <row r="1291" spans="1:12">
      <c r="A1291" t="s">
        <v>1309</v>
      </c>
      <c r="B1291" t="s">
        <v>1</v>
      </c>
      <c r="C1291" t="s">
        <v>1720</v>
      </c>
      <c r="D1291" t="s">
        <v>1708</v>
      </c>
      <c r="E1291" t="s">
        <v>1703</v>
      </c>
      <c r="F1291" t="s">
        <v>1751</v>
      </c>
      <c r="H1291" t="str">
        <f>INDEX('Vensim Variables'!$B:$B,MATCH(EPS!$B1291,'Vensim Variables'!$A:$A,0))</f>
        <v>g pollutant</v>
      </c>
      <c r="I1291" t="str">
        <f t="shared" si="40"/>
        <v>PM10</v>
      </c>
      <c r="J1291">
        <f>INDEX(NoSettings!$C:$C,MATCH(EPS!$A1291,NoSettings!$A:$A,0))</f>
        <v>0</v>
      </c>
      <c r="K1291">
        <f>INDEX(GWP!$C$2:$C$13,MATCH(EPS!I1291,GWP!$B$2:$B$13,0))</f>
        <v>0</v>
      </c>
      <c r="L1291" s="4">
        <f t="shared" si="41"/>
        <v>0</v>
      </c>
    </row>
    <row r="1292" spans="1:12">
      <c r="A1292" t="s">
        <v>1310</v>
      </c>
      <c r="B1292" t="s">
        <v>1</v>
      </c>
      <c r="C1292" t="s">
        <v>1720</v>
      </c>
      <c r="D1292" t="s">
        <v>1708</v>
      </c>
      <c r="E1292" t="s">
        <v>1704</v>
      </c>
      <c r="F1292" t="s">
        <v>1742</v>
      </c>
      <c r="H1292" t="str">
        <f>INDEX('Vensim Variables'!$B:$B,MATCH(EPS!$B1292,'Vensim Variables'!$A:$A,0))</f>
        <v>g pollutant</v>
      </c>
      <c r="I1292" t="str">
        <f t="shared" si="40"/>
        <v>PM10</v>
      </c>
      <c r="J1292">
        <f>INDEX(NoSettings!$C:$C,MATCH(EPS!$A1292,NoSettings!$A:$A,0))</f>
        <v>0</v>
      </c>
      <c r="K1292">
        <f>INDEX(GWP!$C$2:$C$13,MATCH(EPS!I1292,GWP!$B$2:$B$13,0))</f>
        <v>0</v>
      </c>
      <c r="L1292" s="4">
        <f t="shared" si="41"/>
        <v>0</v>
      </c>
    </row>
    <row r="1293" spans="1:12">
      <c r="A1293" t="s">
        <v>1311</v>
      </c>
      <c r="B1293" t="s">
        <v>1</v>
      </c>
      <c r="C1293" t="s">
        <v>1720</v>
      </c>
      <c r="D1293" t="s">
        <v>1708</v>
      </c>
      <c r="E1293" t="s">
        <v>1704</v>
      </c>
      <c r="F1293" t="s">
        <v>1743</v>
      </c>
      <c r="H1293" t="str">
        <f>INDEX('Vensim Variables'!$B:$B,MATCH(EPS!$B1293,'Vensim Variables'!$A:$A,0))</f>
        <v>g pollutant</v>
      </c>
      <c r="I1293" t="str">
        <f t="shared" si="40"/>
        <v>PM10</v>
      </c>
      <c r="J1293">
        <f>INDEX(NoSettings!$C:$C,MATCH(EPS!$A1293,NoSettings!$A:$A,0))</f>
        <v>0</v>
      </c>
      <c r="K1293">
        <f>INDEX(GWP!$C$2:$C$13,MATCH(EPS!I1293,GWP!$B$2:$B$13,0))</f>
        <v>0</v>
      </c>
      <c r="L1293" s="4">
        <f t="shared" si="41"/>
        <v>0</v>
      </c>
    </row>
    <row r="1294" spans="1:12">
      <c r="A1294" t="s">
        <v>1312</v>
      </c>
      <c r="B1294" t="s">
        <v>1</v>
      </c>
      <c r="C1294" t="s">
        <v>1720</v>
      </c>
      <c r="D1294" t="s">
        <v>1708</v>
      </c>
      <c r="E1294" t="s">
        <v>1704</v>
      </c>
      <c r="F1294" t="s">
        <v>1744</v>
      </c>
      <c r="H1294" t="str">
        <f>INDEX('Vensim Variables'!$B:$B,MATCH(EPS!$B1294,'Vensim Variables'!$A:$A,0))</f>
        <v>g pollutant</v>
      </c>
      <c r="I1294" t="str">
        <f t="shared" si="40"/>
        <v>PM10</v>
      </c>
      <c r="J1294">
        <f>INDEX(NoSettings!$C:$C,MATCH(EPS!$A1294,NoSettings!$A:$A,0))</f>
        <v>0</v>
      </c>
      <c r="K1294">
        <f>INDEX(GWP!$C$2:$C$13,MATCH(EPS!I1294,GWP!$B$2:$B$13,0))</f>
        <v>0</v>
      </c>
      <c r="L1294" s="4">
        <f t="shared" si="41"/>
        <v>0</v>
      </c>
    </row>
    <row r="1295" spans="1:12">
      <c r="A1295" t="s">
        <v>1313</v>
      </c>
      <c r="B1295" t="s">
        <v>1</v>
      </c>
      <c r="C1295" t="s">
        <v>1720</v>
      </c>
      <c r="D1295" t="s">
        <v>1708</v>
      </c>
      <c r="E1295" t="s">
        <v>1704</v>
      </c>
      <c r="F1295" t="s">
        <v>1745</v>
      </c>
      <c r="H1295" t="str">
        <f>INDEX('Vensim Variables'!$B:$B,MATCH(EPS!$B1295,'Vensim Variables'!$A:$A,0))</f>
        <v>g pollutant</v>
      </c>
      <c r="I1295" t="str">
        <f t="shared" si="40"/>
        <v>PM10</v>
      </c>
      <c r="J1295">
        <f>INDEX(NoSettings!$C:$C,MATCH(EPS!$A1295,NoSettings!$A:$A,0))</f>
        <v>0</v>
      </c>
      <c r="K1295">
        <f>INDEX(GWP!$C$2:$C$13,MATCH(EPS!I1295,GWP!$B$2:$B$13,0))</f>
        <v>0</v>
      </c>
      <c r="L1295" s="4">
        <f t="shared" si="41"/>
        <v>0</v>
      </c>
    </row>
    <row r="1296" spans="1:12">
      <c r="A1296" t="s">
        <v>1314</v>
      </c>
      <c r="B1296" t="s">
        <v>1</v>
      </c>
      <c r="C1296" t="s">
        <v>1720</v>
      </c>
      <c r="D1296" t="s">
        <v>1708</v>
      </c>
      <c r="E1296" t="s">
        <v>1704</v>
      </c>
      <c r="F1296" t="s">
        <v>1746</v>
      </c>
      <c r="H1296" t="str">
        <f>INDEX('Vensim Variables'!$B:$B,MATCH(EPS!$B1296,'Vensim Variables'!$A:$A,0))</f>
        <v>g pollutant</v>
      </c>
      <c r="I1296" t="str">
        <f t="shared" si="40"/>
        <v>PM10</v>
      </c>
      <c r="J1296">
        <f>INDEX(NoSettings!$C:$C,MATCH(EPS!$A1296,NoSettings!$A:$A,0))</f>
        <v>0</v>
      </c>
      <c r="K1296">
        <f>INDEX(GWP!$C$2:$C$13,MATCH(EPS!I1296,GWP!$B$2:$B$13,0))</f>
        <v>0</v>
      </c>
      <c r="L1296" s="4">
        <f t="shared" si="41"/>
        <v>0</v>
      </c>
    </row>
    <row r="1297" spans="1:12">
      <c r="A1297" t="s">
        <v>1315</v>
      </c>
      <c r="B1297" t="s">
        <v>1</v>
      </c>
      <c r="C1297" t="s">
        <v>1720</v>
      </c>
      <c r="D1297" t="s">
        <v>1708</v>
      </c>
      <c r="E1297" t="s">
        <v>1704</v>
      </c>
      <c r="F1297" t="s">
        <v>1747</v>
      </c>
      <c r="H1297" t="str">
        <f>INDEX('Vensim Variables'!$B:$B,MATCH(EPS!$B1297,'Vensim Variables'!$A:$A,0))</f>
        <v>g pollutant</v>
      </c>
      <c r="I1297" t="str">
        <f t="shared" si="40"/>
        <v>PM10</v>
      </c>
      <c r="J1297">
        <f>INDEX(NoSettings!$C:$C,MATCH(EPS!$A1297,NoSettings!$A:$A,0))</f>
        <v>0</v>
      </c>
      <c r="K1297">
        <f>INDEX(GWP!$C$2:$C$13,MATCH(EPS!I1297,GWP!$B$2:$B$13,0))</f>
        <v>0</v>
      </c>
      <c r="L1297" s="4">
        <f t="shared" si="41"/>
        <v>0</v>
      </c>
    </row>
    <row r="1298" spans="1:12">
      <c r="A1298" t="s">
        <v>1316</v>
      </c>
      <c r="B1298" t="s">
        <v>1</v>
      </c>
      <c r="C1298" t="s">
        <v>1720</v>
      </c>
      <c r="D1298" t="s">
        <v>1708</v>
      </c>
      <c r="E1298" t="s">
        <v>1704</v>
      </c>
      <c r="F1298" t="s">
        <v>1748</v>
      </c>
      <c r="H1298" t="str">
        <f>INDEX('Vensim Variables'!$B:$B,MATCH(EPS!$B1298,'Vensim Variables'!$A:$A,0))</f>
        <v>g pollutant</v>
      </c>
      <c r="I1298" t="str">
        <f t="shared" si="40"/>
        <v>PM10</v>
      </c>
      <c r="J1298">
        <f>INDEX(NoSettings!$C:$C,MATCH(EPS!$A1298,NoSettings!$A:$A,0))</f>
        <v>0</v>
      </c>
      <c r="K1298">
        <f>INDEX(GWP!$C$2:$C$13,MATCH(EPS!I1298,GWP!$B$2:$B$13,0))</f>
        <v>0</v>
      </c>
      <c r="L1298" s="4">
        <f t="shared" si="41"/>
        <v>0</v>
      </c>
    </row>
    <row r="1299" spans="1:12">
      <c r="A1299" t="s">
        <v>1317</v>
      </c>
      <c r="B1299" t="s">
        <v>1</v>
      </c>
      <c r="C1299" t="s">
        <v>1720</v>
      </c>
      <c r="D1299" t="s">
        <v>1708</v>
      </c>
      <c r="E1299" t="s">
        <v>1704</v>
      </c>
      <c r="F1299" t="s">
        <v>1749</v>
      </c>
      <c r="H1299" t="str">
        <f>INDEX('Vensim Variables'!$B:$B,MATCH(EPS!$B1299,'Vensim Variables'!$A:$A,0))</f>
        <v>g pollutant</v>
      </c>
      <c r="I1299" t="str">
        <f t="shared" si="40"/>
        <v>PM10</v>
      </c>
      <c r="J1299">
        <f>INDEX(NoSettings!$C:$C,MATCH(EPS!$A1299,NoSettings!$A:$A,0))</f>
        <v>0</v>
      </c>
      <c r="K1299">
        <f>INDEX(GWP!$C$2:$C$13,MATCH(EPS!I1299,GWP!$B$2:$B$13,0))</f>
        <v>0</v>
      </c>
      <c r="L1299" s="4">
        <f t="shared" si="41"/>
        <v>0</v>
      </c>
    </row>
    <row r="1300" spans="1:12">
      <c r="A1300" t="s">
        <v>1318</v>
      </c>
      <c r="B1300" t="s">
        <v>1</v>
      </c>
      <c r="C1300" t="s">
        <v>1720</v>
      </c>
      <c r="D1300" t="s">
        <v>1708</v>
      </c>
      <c r="E1300" t="s">
        <v>1704</v>
      </c>
      <c r="F1300" t="s">
        <v>1750</v>
      </c>
      <c r="H1300" t="str">
        <f>INDEX('Vensim Variables'!$B:$B,MATCH(EPS!$B1300,'Vensim Variables'!$A:$A,0))</f>
        <v>g pollutant</v>
      </c>
      <c r="I1300" t="str">
        <f t="shared" si="40"/>
        <v>PM10</v>
      </c>
      <c r="J1300">
        <f>INDEX(NoSettings!$C:$C,MATCH(EPS!$A1300,NoSettings!$A:$A,0))</f>
        <v>0</v>
      </c>
      <c r="K1300">
        <f>INDEX(GWP!$C$2:$C$13,MATCH(EPS!I1300,GWP!$B$2:$B$13,0))</f>
        <v>0</v>
      </c>
      <c r="L1300" s="4">
        <f t="shared" si="41"/>
        <v>0</v>
      </c>
    </row>
    <row r="1301" spans="1:12">
      <c r="A1301" t="s">
        <v>1319</v>
      </c>
      <c r="B1301" t="s">
        <v>1</v>
      </c>
      <c r="C1301" t="s">
        <v>1720</v>
      </c>
      <c r="D1301" t="s">
        <v>1708</v>
      </c>
      <c r="E1301" t="s">
        <v>1704</v>
      </c>
      <c r="F1301" t="s">
        <v>1751</v>
      </c>
      <c r="H1301" t="str">
        <f>INDEX('Vensim Variables'!$B:$B,MATCH(EPS!$B1301,'Vensim Variables'!$A:$A,0))</f>
        <v>g pollutant</v>
      </c>
      <c r="I1301" t="str">
        <f t="shared" si="40"/>
        <v>PM10</v>
      </c>
      <c r="J1301">
        <f>INDEX(NoSettings!$C:$C,MATCH(EPS!$A1301,NoSettings!$A:$A,0))</f>
        <v>0</v>
      </c>
      <c r="K1301">
        <f>INDEX(GWP!$C$2:$C$13,MATCH(EPS!I1301,GWP!$B$2:$B$13,0))</f>
        <v>0</v>
      </c>
      <c r="L1301" s="4">
        <f t="shared" si="41"/>
        <v>0</v>
      </c>
    </row>
    <row r="1302" spans="1:12">
      <c r="A1302" t="s">
        <v>1320</v>
      </c>
      <c r="B1302" t="s">
        <v>1</v>
      </c>
      <c r="C1302" t="s">
        <v>1720</v>
      </c>
      <c r="D1302" t="s">
        <v>1709</v>
      </c>
      <c r="E1302" t="s">
        <v>1703</v>
      </c>
      <c r="F1302" t="s">
        <v>1742</v>
      </c>
      <c r="H1302" t="str">
        <f>INDEX('Vensim Variables'!$B:$B,MATCH(EPS!$B1302,'Vensim Variables'!$A:$A,0))</f>
        <v>g pollutant</v>
      </c>
      <c r="I1302" t="str">
        <f t="shared" si="40"/>
        <v>PM25</v>
      </c>
      <c r="J1302">
        <f>INDEX(NoSettings!$C:$C,MATCH(EPS!$A1302,NoSettings!$A:$A,0))</f>
        <v>0</v>
      </c>
      <c r="K1302">
        <f>INDEX(GWP!$C$2:$C$13,MATCH(EPS!I1302,GWP!$B$2:$B$13,0))</f>
        <v>0</v>
      </c>
      <c r="L1302" s="4">
        <f t="shared" si="41"/>
        <v>0</v>
      </c>
    </row>
    <row r="1303" spans="1:12">
      <c r="A1303" t="s">
        <v>1321</v>
      </c>
      <c r="B1303" t="s">
        <v>1</v>
      </c>
      <c r="C1303" t="s">
        <v>1720</v>
      </c>
      <c r="D1303" t="s">
        <v>1709</v>
      </c>
      <c r="E1303" t="s">
        <v>1703</v>
      </c>
      <c r="F1303" t="s">
        <v>1743</v>
      </c>
      <c r="H1303" t="str">
        <f>INDEX('Vensim Variables'!$B:$B,MATCH(EPS!$B1303,'Vensim Variables'!$A:$A,0))</f>
        <v>g pollutant</v>
      </c>
      <c r="I1303" t="str">
        <f t="shared" si="40"/>
        <v>PM25</v>
      </c>
      <c r="J1303">
        <f>INDEX(NoSettings!$C:$C,MATCH(EPS!$A1303,NoSettings!$A:$A,0))</f>
        <v>0</v>
      </c>
      <c r="K1303">
        <f>INDEX(GWP!$C$2:$C$13,MATCH(EPS!I1303,GWP!$B$2:$B$13,0))</f>
        <v>0</v>
      </c>
      <c r="L1303" s="4">
        <f t="shared" si="41"/>
        <v>0</v>
      </c>
    </row>
    <row r="1304" spans="1:12">
      <c r="A1304" t="s">
        <v>1322</v>
      </c>
      <c r="B1304" t="s">
        <v>1</v>
      </c>
      <c r="C1304" t="s">
        <v>1720</v>
      </c>
      <c r="D1304" t="s">
        <v>1709</v>
      </c>
      <c r="E1304" t="s">
        <v>1703</v>
      </c>
      <c r="F1304" t="s">
        <v>1744</v>
      </c>
      <c r="H1304" t="str">
        <f>INDEX('Vensim Variables'!$B:$B,MATCH(EPS!$B1304,'Vensim Variables'!$A:$A,0))</f>
        <v>g pollutant</v>
      </c>
      <c r="I1304" t="str">
        <f t="shared" si="40"/>
        <v>PM25</v>
      </c>
      <c r="J1304">
        <f>INDEX(NoSettings!$C:$C,MATCH(EPS!$A1304,NoSettings!$A:$A,0))</f>
        <v>32822500</v>
      </c>
      <c r="K1304">
        <f>INDEX(GWP!$C$2:$C$13,MATCH(EPS!I1304,GWP!$B$2:$B$13,0))</f>
        <v>0</v>
      </c>
      <c r="L1304" s="4">
        <f t="shared" si="41"/>
        <v>0</v>
      </c>
    </row>
    <row r="1305" spans="1:12">
      <c r="A1305" t="s">
        <v>1323</v>
      </c>
      <c r="B1305" t="s">
        <v>1</v>
      </c>
      <c r="C1305" t="s">
        <v>1720</v>
      </c>
      <c r="D1305" t="s">
        <v>1709</v>
      </c>
      <c r="E1305" t="s">
        <v>1703</v>
      </c>
      <c r="F1305" t="s">
        <v>1745</v>
      </c>
      <c r="H1305" t="str">
        <f>INDEX('Vensim Variables'!$B:$B,MATCH(EPS!$B1305,'Vensim Variables'!$A:$A,0))</f>
        <v>g pollutant</v>
      </c>
      <c r="I1305" t="str">
        <f t="shared" si="40"/>
        <v>PM25</v>
      </c>
      <c r="J1305">
        <f>INDEX(NoSettings!$C:$C,MATCH(EPS!$A1305,NoSettings!$A:$A,0))</f>
        <v>0</v>
      </c>
      <c r="K1305">
        <f>INDEX(GWP!$C$2:$C$13,MATCH(EPS!I1305,GWP!$B$2:$B$13,0))</f>
        <v>0</v>
      </c>
      <c r="L1305" s="4">
        <f t="shared" si="41"/>
        <v>0</v>
      </c>
    </row>
    <row r="1306" spans="1:12">
      <c r="A1306" t="s">
        <v>1324</v>
      </c>
      <c r="B1306" t="s">
        <v>1</v>
      </c>
      <c r="C1306" t="s">
        <v>1720</v>
      </c>
      <c r="D1306" t="s">
        <v>1709</v>
      </c>
      <c r="E1306" t="s">
        <v>1703</v>
      </c>
      <c r="F1306" t="s">
        <v>1746</v>
      </c>
      <c r="H1306" t="str">
        <f>INDEX('Vensim Variables'!$B:$B,MATCH(EPS!$B1306,'Vensim Variables'!$A:$A,0))</f>
        <v>g pollutant</v>
      </c>
      <c r="I1306" t="str">
        <f t="shared" si="40"/>
        <v>PM25</v>
      </c>
      <c r="J1306">
        <f>INDEX(NoSettings!$C:$C,MATCH(EPS!$A1306,NoSettings!$A:$A,0))</f>
        <v>3612580</v>
      </c>
      <c r="K1306">
        <f>INDEX(GWP!$C$2:$C$13,MATCH(EPS!I1306,GWP!$B$2:$B$13,0))</f>
        <v>0</v>
      </c>
      <c r="L1306" s="4">
        <f t="shared" si="41"/>
        <v>0</v>
      </c>
    </row>
    <row r="1307" spans="1:12">
      <c r="A1307" t="s">
        <v>1325</v>
      </c>
      <c r="B1307" t="s">
        <v>1</v>
      </c>
      <c r="C1307" t="s">
        <v>1720</v>
      </c>
      <c r="D1307" t="s">
        <v>1709</v>
      </c>
      <c r="E1307" t="s">
        <v>1703</v>
      </c>
      <c r="F1307" t="s">
        <v>1747</v>
      </c>
      <c r="H1307" t="str">
        <f>INDEX('Vensim Variables'!$B:$B,MATCH(EPS!$B1307,'Vensim Variables'!$A:$A,0))</f>
        <v>g pollutant</v>
      </c>
      <c r="I1307" t="str">
        <f t="shared" si="40"/>
        <v>PM25</v>
      </c>
      <c r="J1307">
        <f>INDEX(NoSettings!$C:$C,MATCH(EPS!$A1307,NoSettings!$A:$A,0))</f>
        <v>0</v>
      </c>
      <c r="K1307">
        <f>INDEX(GWP!$C$2:$C$13,MATCH(EPS!I1307,GWP!$B$2:$B$13,0))</f>
        <v>0</v>
      </c>
      <c r="L1307" s="4">
        <f t="shared" si="41"/>
        <v>0</v>
      </c>
    </row>
    <row r="1308" spans="1:12">
      <c r="A1308" t="s">
        <v>1326</v>
      </c>
      <c r="B1308" t="s">
        <v>1</v>
      </c>
      <c r="C1308" t="s">
        <v>1720</v>
      </c>
      <c r="D1308" t="s">
        <v>1709</v>
      </c>
      <c r="E1308" t="s">
        <v>1703</v>
      </c>
      <c r="F1308" t="s">
        <v>1748</v>
      </c>
      <c r="H1308" t="str">
        <f>INDEX('Vensim Variables'!$B:$B,MATCH(EPS!$B1308,'Vensim Variables'!$A:$A,0))</f>
        <v>g pollutant</v>
      </c>
      <c r="I1308" t="str">
        <f t="shared" si="40"/>
        <v>PM25</v>
      </c>
      <c r="J1308">
        <f>INDEX(NoSettings!$C:$C,MATCH(EPS!$A1308,NoSettings!$A:$A,0))</f>
        <v>0</v>
      </c>
      <c r="K1308">
        <f>INDEX(GWP!$C$2:$C$13,MATCH(EPS!I1308,GWP!$B$2:$B$13,0))</f>
        <v>0</v>
      </c>
      <c r="L1308" s="4">
        <f t="shared" si="41"/>
        <v>0</v>
      </c>
    </row>
    <row r="1309" spans="1:12">
      <c r="A1309" t="s">
        <v>1327</v>
      </c>
      <c r="B1309" t="s">
        <v>1</v>
      </c>
      <c r="C1309" t="s">
        <v>1720</v>
      </c>
      <c r="D1309" t="s">
        <v>1709</v>
      </c>
      <c r="E1309" t="s">
        <v>1703</v>
      </c>
      <c r="F1309" t="s">
        <v>1749</v>
      </c>
      <c r="H1309" t="str">
        <f>INDEX('Vensim Variables'!$B:$B,MATCH(EPS!$B1309,'Vensim Variables'!$A:$A,0))</f>
        <v>g pollutant</v>
      </c>
      <c r="I1309" t="str">
        <f t="shared" si="40"/>
        <v>PM25</v>
      </c>
      <c r="J1309">
        <f>INDEX(NoSettings!$C:$C,MATCH(EPS!$A1309,NoSettings!$A:$A,0))</f>
        <v>0</v>
      </c>
      <c r="K1309">
        <f>INDEX(GWP!$C$2:$C$13,MATCH(EPS!I1309,GWP!$B$2:$B$13,0))</f>
        <v>0</v>
      </c>
      <c r="L1309" s="4">
        <f t="shared" si="41"/>
        <v>0</v>
      </c>
    </row>
    <row r="1310" spans="1:12">
      <c r="A1310" t="s">
        <v>1328</v>
      </c>
      <c r="B1310" t="s">
        <v>1</v>
      </c>
      <c r="C1310" t="s">
        <v>1720</v>
      </c>
      <c r="D1310" t="s">
        <v>1709</v>
      </c>
      <c r="E1310" t="s">
        <v>1703</v>
      </c>
      <c r="F1310" t="s">
        <v>1750</v>
      </c>
      <c r="H1310" t="str">
        <f>INDEX('Vensim Variables'!$B:$B,MATCH(EPS!$B1310,'Vensim Variables'!$A:$A,0))</f>
        <v>g pollutant</v>
      </c>
      <c r="I1310" t="str">
        <f t="shared" si="40"/>
        <v>PM25</v>
      </c>
      <c r="J1310">
        <f>INDEX(NoSettings!$C:$C,MATCH(EPS!$A1310,NoSettings!$A:$A,0))</f>
        <v>0</v>
      </c>
      <c r="K1310">
        <f>INDEX(GWP!$C$2:$C$13,MATCH(EPS!I1310,GWP!$B$2:$B$13,0))</f>
        <v>0</v>
      </c>
      <c r="L1310" s="4">
        <f t="shared" si="41"/>
        <v>0</v>
      </c>
    </row>
    <row r="1311" spans="1:12">
      <c r="A1311" t="s">
        <v>1329</v>
      </c>
      <c r="B1311" t="s">
        <v>1</v>
      </c>
      <c r="C1311" t="s">
        <v>1720</v>
      </c>
      <c r="D1311" t="s">
        <v>1709</v>
      </c>
      <c r="E1311" t="s">
        <v>1703</v>
      </c>
      <c r="F1311" t="s">
        <v>1751</v>
      </c>
      <c r="H1311" t="str">
        <f>INDEX('Vensim Variables'!$B:$B,MATCH(EPS!$B1311,'Vensim Variables'!$A:$A,0))</f>
        <v>g pollutant</v>
      </c>
      <c r="I1311" t="str">
        <f t="shared" si="40"/>
        <v>PM25</v>
      </c>
      <c r="J1311">
        <f>INDEX(NoSettings!$C:$C,MATCH(EPS!$A1311,NoSettings!$A:$A,0))</f>
        <v>0</v>
      </c>
      <c r="K1311">
        <f>INDEX(GWP!$C$2:$C$13,MATCH(EPS!I1311,GWP!$B$2:$B$13,0))</f>
        <v>0</v>
      </c>
      <c r="L1311" s="4">
        <f t="shared" si="41"/>
        <v>0</v>
      </c>
    </row>
    <row r="1312" spans="1:12">
      <c r="A1312" t="s">
        <v>1330</v>
      </c>
      <c r="B1312" t="s">
        <v>1</v>
      </c>
      <c r="C1312" t="s">
        <v>1720</v>
      </c>
      <c r="D1312" t="s">
        <v>1709</v>
      </c>
      <c r="E1312" t="s">
        <v>1704</v>
      </c>
      <c r="F1312" t="s">
        <v>1742</v>
      </c>
      <c r="H1312" t="str">
        <f>INDEX('Vensim Variables'!$B:$B,MATCH(EPS!$B1312,'Vensim Variables'!$A:$A,0))</f>
        <v>g pollutant</v>
      </c>
      <c r="I1312" t="str">
        <f t="shared" si="40"/>
        <v>PM25</v>
      </c>
      <c r="J1312">
        <f>INDEX(NoSettings!$C:$C,MATCH(EPS!$A1312,NoSettings!$A:$A,0))</f>
        <v>0</v>
      </c>
      <c r="K1312">
        <f>INDEX(GWP!$C$2:$C$13,MATCH(EPS!I1312,GWP!$B$2:$B$13,0))</f>
        <v>0</v>
      </c>
      <c r="L1312" s="4">
        <f t="shared" si="41"/>
        <v>0</v>
      </c>
    </row>
    <row r="1313" spans="1:12">
      <c r="A1313" t="s">
        <v>1331</v>
      </c>
      <c r="B1313" t="s">
        <v>1</v>
      </c>
      <c r="C1313" t="s">
        <v>1720</v>
      </c>
      <c r="D1313" t="s">
        <v>1709</v>
      </c>
      <c r="E1313" t="s">
        <v>1704</v>
      </c>
      <c r="F1313" t="s">
        <v>1743</v>
      </c>
      <c r="H1313" t="str">
        <f>INDEX('Vensim Variables'!$B:$B,MATCH(EPS!$B1313,'Vensim Variables'!$A:$A,0))</f>
        <v>g pollutant</v>
      </c>
      <c r="I1313" t="str">
        <f t="shared" si="40"/>
        <v>PM25</v>
      </c>
      <c r="J1313">
        <f>INDEX(NoSettings!$C:$C,MATCH(EPS!$A1313,NoSettings!$A:$A,0))</f>
        <v>0</v>
      </c>
      <c r="K1313">
        <f>INDEX(GWP!$C$2:$C$13,MATCH(EPS!I1313,GWP!$B$2:$B$13,0))</f>
        <v>0</v>
      </c>
      <c r="L1313" s="4">
        <f t="shared" si="41"/>
        <v>0</v>
      </c>
    </row>
    <row r="1314" spans="1:12">
      <c r="A1314" t="s">
        <v>1332</v>
      </c>
      <c r="B1314" t="s">
        <v>1</v>
      </c>
      <c r="C1314" t="s">
        <v>1720</v>
      </c>
      <c r="D1314" t="s">
        <v>1709</v>
      </c>
      <c r="E1314" t="s">
        <v>1704</v>
      </c>
      <c r="F1314" t="s">
        <v>1744</v>
      </c>
      <c r="H1314" t="str">
        <f>INDEX('Vensim Variables'!$B:$B,MATCH(EPS!$B1314,'Vensim Variables'!$A:$A,0))</f>
        <v>g pollutant</v>
      </c>
      <c r="I1314" t="str">
        <f t="shared" si="40"/>
        <v>PM25</v>
      </c>
      <c r="J1314">
        <f>INDEX(NoSettings!$C:$C,MATCH(EPS!$A1314,NoSettings!$A:$A,0))</f>
        <v>0</v>
      </c>
      <c r="K1314">
        <f>INDEX(GWP!$C$2:$C$13,MATCH(EPS!I1314,GWP!$B$2:$B$13,0))</f>
        <v>0</v>
      </c>
      <c r="L1314" s="4">
        <f t="shared" si="41"/>
        <v>0</v>
      </c>
    </row>
    <row r="1315" spans="1:12">
      <c r="A1315" t="s">
        <v>1333</v>
      </c>
      <c r="B1315" t="s">
        <v>1</v>
      </c>
      <c r="C1315" t="s">
        <v>1720</v>
      </c>
      <c r="D1315" t="s">
        <v>1709</v>
      </c>
      <c r="E1315" t="s">
        <v>1704</v>
      </c>
      <c r="F1315" t="s">
        <v>1745</v>
      </c>
      <c r="H1315" t="str">
        <f>INDEX('Vensim Variables'!$B:$B,MATCH(EPS!$B1315,'Vensim Variables'!$A:$A,0))</f>
        <v>g pollutant</v>
      </c>
      <c r="I1315" t="str">
        <f t="shared" si="40"/>
        <v>PM25</v>
      </c>
      <c r="J1315">
        <f>INDEX(NoSettings!$C:$C,MATCH(EPS!$A1315,NoSettings!$A:$A,0))</f>
        <v>0</v>
      </c>
      <c r="K1315">
        <f>INDEX(GWP!$C$2:$C$13,MATCH(EPS!I1315,GWP!$B$2:$B$13,0))</f>
        <v>0</v>
      </c>
      <c r="L1315" s="4">
        <f t="shared" si="41"/>
        <v>0</v>
      </c>
    </row>
    <row r="1316" spans="1:12">
      <c r="A1316" t="s">
        <v>1334</v>
      </c>
      <c r="B1316" t="s">
        <v>1</v>
      </c>
      <c r="C1316" t="s">
        <v>1720</v>
      </c>
      <c r="D1316" t="s">
        <v>1709</v>
      </c>
      <c r="E1316" t="s">
        <v>1704</v>
      </c>
      <c r="F1316" t="s">
        <v>1746</v>
      </c>
      <c r="H1316" t="str">
        <f>INDEX('Vensim Variables'!$B:$B,MATCH(EPS!$B1316,'Vensim Variables'!$A:$A,0))</f>
        <v>g pollutant</v>
      </c>
      <c r="I1316" t="str">
        <f t="shared" si="40"/>
        <v>PM25</v>
      </c>
      <c r="J1316">
        <f>INDEX(NoSettings!$C:$C,MATCH(EPS!$A1316,NoSettings!$A:$A,0))</f>
        <v>0</v>
      </c>
      <c r="K1316">
        <f>INDEX(GWP!$C$2:$C$13,MATCH(EPS!I1316,GWP!$B$2:$B$13,0))</f>
        <v>0</v>
      </c>
      <c r="L1316" s="4">
        <f t="shared" si="41"/>
        <v>0</v>
      </c>
    </row>
    <row r="1317" spans="1:12">
      <c r="A1317" t="s">
        <v>1335</v>
      </c>
      <c r="B1317" t="s">
        <v>1</v>
      </c>
      <c r="C1317" t="s">
        <v>1720</v>
      </c>
      <c r="D1317" t="s">
        <v>1709</v>
      </c>
      <c r="E1317" t="s">
        <v>1704</v>
      </c>
      <c r="F1317" t="s">
        <v>1747</v>
      </c>
      <c r="H1317" t="str">
        <f>INDEX('Vensim Variables'!$B:$B,MATCH(EPS!$B1317,'Vensim Variables'!$A:$A,0))</f>
        <v>g pollutant</v>
      </c>
      <c r="I1317" t="str">
        <f t="shared" si="40"/>
        <v>PM25</v>
      </c>
      <c r="J1317">
        <f>INDEX(NoSettings!$C:$C,MATCH(EPS!$A1317,NoSettings!$A:$A,0))</f>
        <v>0</v>
      </c>
      <c r="K1317">
        <f>INDEX(GWP!$C$2:$C$13,MATCH(EPS!I1317,GWP!$B$2:$B$13,0))</f>
        <v>0</v>
      </c>
      <c r="L1317" s="4">
        <f t="shared" si="41"/>
        <v>0</v>
      </c>
    </row>
    <row r="1318" spans="1:12">
      <c r="A1318" t="s">
        <v>1336</v>
      </c>
      <c r="B1318" t="s">
        <v>1</v>
      </c>
      <c r="C1318" t="s">
        <v>1720</v>
      </c>
      <c r="D1318" t="s">
        <v>1709</v>
      </c>
      <c r="E1318" t="s">
        <v>1704</v>
      </c>
      <c r="F1318" t="s">
        <v>1748</v>
      </c>
      <c r="H1318" t="str">
        <f>INDEX('Vensim Variables'!$B:$B,MATCH(EPS!$B1318,'Vensim Variables'!$A:$A,0))</f>
        <v>g pollutant</v>
      </c>
      <c r="I1318" t="str">
        <f t="shared" si="40"/>
        <v>PM25</v>
      </c>
      <c r="J1318">
        <f>INDEX(NoSettings!$C:$C,MATCH(EPS!$A1318,NoSettings!$A:$A,0))</f>
        <v>0</v>
      </c>
      <c r="K1318">
        <f>INDEX(GWP!$C$2:$C$13,MATCH(EPS!I1318,GWP!$B$2:$B$13,0))</f>
        <v>0</v>
      </c>
      <c r="L1318" s="4">
        <f t="shared" si="41"/>
        <v>0</v>
      </c>
    </row>
    <row r="1319" spans="1:12">
      <c r="A1319" t="s">
        <v>1337</v>
      </c>
      <c r="B1319" t="s">
        <v>1</v>
      </c>
      <c r="C1319" t="s">
        <v>1720</v>
      </c>
      <c r="D1319" t="s">
        <v>1709</v>
      </c>
      <c r="E1319" t="s">
        <v>1704</v>
      </c>
      <c r="F1319" t="s">
        <v>1749</v>
      </c>
      <c r="H1319" t="str">
        <f>INDEX('Vensim Variables'!$B:$B,MATCH(EPS!$B1319,'Vensim Variables'!$A:$A,0))</f>
        <v>g pollutant</v>
      </c>
      <c r="I1319" t="str">
        <f t="shared" si="40"/>
        <v>PM25</v>
      </c>
      <c r="J1319">
        <f>INDEX(NoSettings!$C:$C,MATCH(EPS!$A1319,NoSettings!$A:$A,0))</f>
        <v>0</v>
      </c>
      <c r="K1319">
        <f>INDEX(GWP!$C$2:$C$13,MATCH(EPS!I1319,GWP!$B$2:$B$13,0))</f>
        <v>0</v>
      </c>
      <c r="L1319" s="4">
        <f t="shared" si="41"/>
        <v>0</v>
      </c>
    </row>
    <row r="1320" spans="1:12">
      <c r="A1320" t="s">
        <v>1338</v>
      </c>
      <c r="B1320" t="s">
        <v>1</v>
      </c>
      <c r="C1320" t="s">
        <v>1720</v>
      </c>
      <c r="D1320" t="s">
        <v>1709</v>
      </c>
      <c r="E1320" t="s">
        <v>1704</v>
      </c>
      <c r="F1320" t="s">
        <v>1750</v>
      </c>
      <c r="H1320" t="str">
        <f>INDEX('Vensim Variables'!$B:$B,MATCH(EPS!$B1320,'Vensim Variables'!$A:$A,0))</f>
        <v>g pollutant</v>
      </c>
      <c r="I1320" t="str">
        <f t="shared" si="40"/>
        <v>PM25</v>
      </c>
      <c r="J1320">
        <f>INDEX(NoSettings!$C:$C,MATCH(EPS!$A1320,NoSettings!$A:$A,0))</f>
        <v>0</v>
      </c>
      <c r="K1320">
        <f>INDEX(GWP!$C$2:$C$13,MATCH(EPS!I1320,GWP!$B$2:$B$13,0))</f>
        <v>0</v>
      </c>
      <c r="L1320" s="4">
        <f t="shared" si="41"/>
        <v>0</v>
      </c>
    </row>
    <row r="1321" spans="1:12">
      <c r="A1321" t="s">
        <v>1339</v>
      </c>
      <c r="B1321" t="s">
        <v>1</v>
      </c>
      <c r="C1321" t="s">
        <v>1720</v>
      </c>
      <c r="D1321" t="s">
        <v>1709</v>
      </c>
      <c r="E1321" t="s">
        <v>1704</v>
      </c>
      <c r="F1321" t="s">
        <v>1751</v>
      </c>
      <c r="H1321" t="str">
        <f>INDEX('Vensim Variables'!$B:$B,MATCH(EPS!$B1321,'Vensim Variables'!$A:$A,0))</f>
        <v>g pollutant</v>
      </c>
      <c r="I1321" t="str">
        <f t="shared" si="40"/>
        <v>PM25</v>
      </c>
      <c r="J1321">
        <f>INDEX(NoSettings!$C:$C,MATCH(EPS!$A1321,NoSettings!$A:$A,0))</f>
        <v>0</v>
      </c>
      <c r="K1321">
        <f>INDEX(GWP!$C$2:$C$13,MATCH(EPS!I1321,GWP!$B$2:$B$13,0))</f>
        <v>0</v>
      </c>
      <c r="L1321" s="4">
        <f t="shared" si="41"/>
        <v>0</v>
      </c>
    </row>
    <row r="1322" spans="1:12">
      <c r="A1322" t="s">
        <v>1340</v>
      </c>
      <c r="B1322" t="s">
        <v>1</v>
      </c>
      <c r="C1322" t="s">
        <v>1720</v>
      </c>
      <c r="D1322" t="s">
        <v>1710</v>
      </c>
      <c r="E1322" t="s">
        <v>1703</v>
      </c>
      <c r="F1322" t="s">
        <v>1742</v>
      </c>
      <c r="H1322" t="str">
        <f>INDEX('Vensim Variables'!$B:$B,MATCH(EPS!$B1322,'Vensim Variables'!$A:$A,0))</f>
        <v>g pollutant</v>
      </c>
      <c r="I1322" t="str">
        <f t="shared" si="40"/>
        <v>SOx</v>
      </c>
      <c r="J1322">
        <f>INDEX(NoSettings!$C:$C,MATCH(EPS!$A1322,NoSettings!$A:$A,0))</f>
        <v>0</v>
      </c>
      <c r="K1322">
        <f>INDEX(GWP!$C$2:$C$13,MATCH(EPS!I1322,GWP!$B$2:$B$13,0))</f>
        <v>0</v>
      </c>
      <c r="L1322" s="4">
        <f t="shared" si="41"/>
        <v>0</v>
      </c>
    </row>
    <row r="1323" spans="1:12">
      <c r="A1323" t="s">
        <v>1341</v>
      </c>
      <c r="B1323" t="s">
        <v>1</v>
      </c>
      <c r="C1323" t="s">
        <v>1720</v>
      </c>
      <c r="D1323" t="s">
        <v>1710</v>
      </c>
      <c r="E1323" t="s">
        <v>1703</v>
      </c>
      <c r="F1323" t="s">
        <v>1743</v>
      </c>
      <c r="H1323" t="str">
        <f>INDEX('Vensim Variables'!$B:$B,MATCH(EPS!$B1323,'Vensim Variables'!$A:$A,0))</f>
        <v>g pollutant</v>
      </c>
      <c r="I1323" t="str">
        <f t="shared" si="40"/>
        <v>SOx</v>
      </c>
      <c r="J1323">
        <f>INDEX(NoSettings!$C:$C,MATCH(EPS!$A1323,NoSettings!$A:$A,0))</f>
        <v>0</v>
      </c>
      <c r="K1323">
        <f>INDEX(GWP!$C$2:$C$13,MATCH(EPS!I1323,GWP!$B$2:$B$13,0))</f>
        <v>0</v>
      </c>
      <c r="L1323" s="4">
        <f t="shared" si="41"/>
        <v>0</v>
      </c>
    </row>
    <row r="1324" spans="1:12">
      <c r="A1324" t="s">
        <v>1342</v>
      </c>
      <c r="B1324" t="s">
        <v>1</v>
      </c>
      <c r="C1324" t="s">
        <v>1720</v>
      </c>
      <c r="D1324" t="s">
        <v>1710</v>
      </c>
      <c r="E1324" t="s">
        <v>1703</v>
      </c>
      <c r="F1324" t="s">
        <v>1744</v>
      </c>
      <c r="H1324" t="str">
        <f>INDEX('Vensim Variables'!$B:$B,MATCH(EPS!$B1324,'Vensim Variables'!$A:$A,0))</f>
        <v>g pollutant</v>
      </c>
      <c r="I1324" t="str">
        <f t="shared" si="40"/>
        <v>SOx</v>
      </c>
      <c r="J1324">
        <f>INDEX(NoSettings!$C:$C,MATCH(EPS!$A1324,NoSettings!$A:$A,0))</f>
        <v>6864930</v>
      </c>
      <c r="K1324">
        <f>INDEX(GWP!$C$2:$C$13,MATCH(EPS!I1324,GWP!$B$2:$B$13,0))</f>
        <v>0</v>
      </c>
      <c r="L1324" s="4">
        <f t="shared" si="41"/>
        <v>0</v>
      </c>
    </row>
    <row r="1325" spans="1:12">
      <c r="A1325" t="s">
        <v>1343</v>
      </c>
      <c r="B1325" t="s">
        <v>1</v>
      </c>
      <c r="C1325" t="s">
        <v>1720</v>
      </c>
      <c r="D1325" t="s">
        <v>1710</v>
      </c>
      <c r="E1325" t="s">
        <v>1703</v>
      </c>
      <c r="F1325" t="s">
        <v>1745</v>
      </c>
      <c r="H1325" t="str">
        <f>INDEX('Vensim Variables'!$B:$B,MATCH(EPS!$B1325,'Vensim Variables'!$A:$A,0))</f>
        <v>g pollutant</v>
      </c>
      <c r="I1325" t="str">
        <f t="shared" si="40"/>
        <v>SOx</v>
      </c>
      <c r="J1325">
        <f>INDEX(NoSettings!$C:$C,MATCH(EPS!$A1325,NoSettings!$A:$A,0))</f>
        <v>0</v>
      </c>
      <c r="K1325">
        <f>INDEX(GWP!$C$2:$C$13,MATCH(EPS!I1325,GWP!$B$2:$B$13,0))</f>
        <v>0</v>
      </c>
      <c r="L1325" s="4">
        <f t="shared" si="41"/>
        <v>0</v>
      </c>
    </row>
    <row r="1326" spans="1:12">
      <c r="A1326" t="s">
        <v>1344</v>
      </c>
      <c r="B1326" t="s">
        <v>1</v>
      </c>
      <c r="C1326" t="s">
        <v>1720</v>
      </c>
      <c r="D1326" t="s">
        <v>1710</v>
      </c>
      <c r="E1326" t="s">
        <v>1703</v>
      </c>
      <c r="F1326" t="s">
        <v>1746</v>
      </c>
      <c r="H1326" t="str">
        <f>INDEX('Vensim Variables'!$B:$B,MATCH(EPS!$B1326,'Vensim Variables'!$A:$A,0))</f>
        <v>g pollutant</v>
      </c>
      <c r="I1326" t="str">
        <f t="shared" si="40"/>
        <v>SOx</v>
      </c>
      <c r="J1326">
        <f>INDEX(NoSettings!$C:$C,MATCH(EPS!$A1326,NoSettings!$A:$A,0))</f>
        <v>244019</v>
      </c>
      <c r="K1326">
        <f>INDEX(GWP!$C$2:$C$13,MATCH(EPS!I1326,GWP!$B$2:$B$13,0))</f>
        <v>0</v>
      </c>
      <c r="L1326" s="4">
        <f t="shared" si="41"/>
        <v>0</v>
      </c>
    </row>
    <row r="1327" spans="1:12">
      <c r="A1327" t="s">
        <v>1345</v>
      </c>
      <c r="B1327" t="s">
        <v>1</v>
      </c>
      <c r="C1327" t="s">
        <v>1720</v>
      </c>
      <c r="D1327" t="s">
        <v>1710</v>
      </c>
      <c r="E1327" t="s">
        <v>1703</v>
      </c>
      <c r="F1327" t="s">
        <v>1747</v>
      </c>
      <c r="H1327" t="str">
        <f>INDEX('Vensim Variables'!$B:$B,MATCH(EPS!$B1327,'Vensim Variables'!$A:$A,0))</f>
        <v>g pollutant</v>
      </c>
      <c r="I1327" t="str">
        <f t="shared" si="40"/>
        <v>SOx</v>
      </c>
      <c r="J1327">
        <f>INDEX(NoSettings!$C:$C,MATCH(EPS!$A1327,NoSettings!$A:$A,0))</f>
        <v>0</v>
      </c>
      <c r="K1327">
        <f>INDEX(GWP!$C$2:$C$13,MATCH(EPS!I1327,GWP!$B$2:$B$13,0))</f>
        <v>0</v>
      </c>
      <c r="L1327" s="4">
        <f t="shared" si="41"/>
        <v>0</v>
      </c>
    </row>
    <row r="1328" spans="1:12">
      <c r="A1328" t="s">
        <v>1346</v>
      </c>
      <c r="B1328" t="s">
        <v>1</v>
      </c>
      <c r="C1328" t="s">
        <v>1720</v>
      </c>
      <c r="D1328" t="s">
        <v>1710</v>
      </c>
      <c r="E1328" t="s">
        <v>1703</v>
      </c>
      <c r="F1328" t="s">
        <v>1748</v>
      </c>
      <c r="H1328" t="str">
        <f>INDEX('Vensim Variables'!$B:$B,MATCH(EPS!$B1328,'Vensim Variables'!$A:$A,0))</f>
        <v>g pollutant</v>
      </c>
      <c r="I1328" t="str">
        <f t="shared" si="40"/>
        <v>SOx</v>
      </c>
      <c r="J1328">
        <f>INDEX(NoSettings!$C:$C,MATCH(EPS!$A1328,NoSettings!$A:$A,0))</f>
        <v>0</v>
      </c>
      <c r="K1328">
        <f>INDEX(GWP!$C$2:$C$13,MATCH(EPS!I1328,GWP!$B$2:$B$13,0))</f>
        <v>0</v>
      </c>
      <c r="L1328" s="4">
        <f t="shared" si="41"/>
        <v>0</v>
      </c>
    </row>
    <row r="1329" spans="1:12">
      <c r="A1329" t="s">
        <v>1347</v>
      </c>
      <c r="B1329" t="s">
        <v>1</v>
      </c>
      <c r="C1329" t="s">
        <v>1720</v>
      </c>
      <c r="D1329" t="s">
        <v>1710</v>
      </c>
      <c r="E1329" t="s">
        <v>1703</v>
      </c>
      <c r="F1329" t="s">
        <v>1749</v>
      </c>
      <c r="H1329" t="str">
        <f>INDEX('Vensim Variables'!$B:$B,MATCH(EPS!$B1329,'Vensim Variables'!$A:$A,0))</f>
        <v>g pollutant</v>
      </c>
      <c r="I1329" t="str">
        <f t="shared" si="40"/>
        <v>SOx</v>
      </c>
      <c r="J1329">
        <f>INDEX(NoSettings!$C:$C,MATCH(EPS!$A1329,NoSettings!$A:$A,0))</f>
        <v>0</v>
      </c>
      <c r="K1329">
        <f>INDEX(GWP!$C$2:$C$13,MATCH(EPS!I1329,GWP!$B$2:$B$13,0))</f>
        <v>0</v>
      </c>
      <c r="L1329" s="4">
        <f t="shared" si="41"/>
        <v>0</v>
      </c>
    </row>
    <row r="1330" spans="1:12">
      <c r="A1330" t="s">
        <v>1348</v>
      </c>
      <c r="B1330" t="s">
        <v>1</v>
      </c>
      <c r="C1330" t="s">
        <v>1720</v>
      </c>
      <c r="D1330" t="s">
        <v>1710</v>
      </c>
      <c r="E1330" t="s">
        <v>1703</v>
      </c>
      <c r="F1330" t="s">
        <v>1750</v>
      </c>
      <c r="H1330" t="str">
        <f>INDEX('Vensim Variables'!$B:$B,MATCH(EPS!$B1330,'Vensim Variables'!$A:$A,0))</f>
        <v>g pollutant</v>
      </c>
      <c r="I1330" t="str">
        <f t="shared" si="40"/>
        <v>SOx</v>
      </c>
      <c r="J1330">
        <f>INDEX(NoSettings!$C:$C,MATCH(EPS!$A1330,NoSettings!$A:$A,0))</f>
        <v>0</v>
      </c>
      <c r="K1330">
        <f>INDEX(GWP!$C$2:$C$13,MATCH(EPS!I1330,GWP!$B$2:$B$13,0))</f>
        <v>0</v>
      </c>
      <c r="L1330" s="4">
        <f t="shared" si="41"/>
        <v>0</v>
      </c>
    </row>
    <row r="1331" spans="1:12">
      <c r="A1331" t="s">
        <v>1349</v>
      </c>
      <c r="B1331" t="s">
        <v>1</v>
      </c>
      <c r="C1331" t="s">
        <v>1720</v>
      </c>
      <c r="D1331" t="s">
        <v>1710</v>
      </c>
      <c r="E1331" t="s">
        <v>1703</v>
      </c>
      <c r="F1331" t="s">
        <v>1751</v>
      </c>
      <c r="H1331" t="str">
        <f>INDEX('Vensim Variables'!$B:$B,MATCH(EPS!$B1331,'Vensim Variables'!$A:$A,0))</f>
        <v>g pollutant</v>
      </c>
      <c r="I1331" t="str">
        <f t="shared" si="40"/>
        <v>SOx</v>
      </c>
      <c r="J1331">
        <f>INDEX(NoSettings!$C:$C,MATCH(EPS!$A1331,NoSettings!$A:$A,0))</f>
        <v>0</v>
      </c>
      <c r="K1331">
        <f>INDEX(GWP!$C$2:$C$13,MATCH(EPS!I1331,GWP!$B$2:$B$13,0))</f>
        <v>0</v>
      </c>
      <c r="L1331" s="4">
        <f t="shared" si="41"/>
        <v>0</v>
      </c>
    </row>
    <row r="1332" spans="1:12">
      <c r="A1332" t="s">
        <v>1350</v>
      </c>
      <c r="B1332" t="s">
        <v>1</v>
      </c>
      <c r="C1332" t="s">
        <v>1720</v>
      </c>
      <c r="D1332" t="s">
        <v>1710</v>
      </c>
      <c r="E1332" t="s">
        <v>1704</v>
      </c>
      <c r="F1332" t="s">
        <v>1742</v>
      </c>
      <c r="H1332" t="str">
        <f>INDEX('Vensim Variables'!$B:$B,MATCH(EPS!$B1332,'Vensim Variables'!$A:$A,0))</f>
        <v>g pollutant</v>
      </c>
      <c r="I1332" t="str">
        <f t="shared" si="40"/>
        <v>SOx</v>
      </c>
      <c r="J1332">
        <f>INDEX(NoSettings!$C:$C,MATCH(EPS!$A1332,NoSettings!$A:$A,0))</f>
        <v>0</v>
      </c>
      <c r="K1332">
        <f>INDEX(GWP!$C$2:$C$13,MATCH(EPS!I1332,GWP!$B$2:$B$13,0))</f>
        <v>0</v>
      </c>
      <c r="L1332" s="4">
        <f t="shared" si="41"/>
        <v>0</v>
      </c>
    </row>
    <row r="1333" spans="1:12">
      <c r="A1333" t="s">
        <v>1351</v>
      </c>
      <c r="B1333" t="s">
        <v>1</v>
      </c>
      <c r="C1333" t="s">
        <v>1720</v>
      </c>
      <c r="D1333" t="s">
        <v>1710</v>
      </c>
      <c r="E1333" t="s">
        <v>1704</v>
      </c>
      <c r="F1333" t="s">
        <v>1743</v>
      </c>
      <c r="H1333" t="str">
        <f>INDEX('Vensim Variables'!$B:$B,MATCH(EPS!$B1333,'Vensim Variables'!$A:$A,0))</f>
        <v>g pollutant</v>
      </c>
      <c r="I1333" t="str">
        <f t="shared" si="40"/>
        <v>SOx</v>
      </c>
      <c r="J1333">
        <f>INDEX(NoSettings!$C:$C,MATCH(EPS!$A1333,NoSettings!$A:$A,0))</f>
        <v>0</v>
      </c>
      <c r="K1333">
        <f>INDEX(GWP!$C$2:$C$13,MATCH(EPS!I1333,GWP!$B$2:$B$13,0))</f>
        <v>0</v>
      </c>
      <c r="L1333" s="4">
        <f t="shared" si="41"/>
        <v>0</v>
      </c>
    </row>
    <row r="1334" spans="1:12">
      <c r="A1334" t="s">
        <v>1352</v>
      </c>
      <c r="B1334" t="s">
        <v>1</v>
      </c>
      <c r="C1334" t="s">
        <v>1720</v>
      </c>
      <c r="D1334" t="s">
        <v>1710</v>
      </c>
      <c r="E1334" t="s">
        <v>1704</v>
      </c>
      <c r="F1334" t="s">
        <v>1744</v>
      </c>
      <c r="H1334" t="str">
        <f>INDEX('Vensim Variables'!$B:$B,MATCH(EPS!$B1334,'Vensim Variables'!$A:$A,0))</f>
        <v>g pollutant</v>
      </c>
      <c r="I1334" t="str">
        <f t="shared" si="40"/>
        <v>SOx</v>
      </c>
      <c r="J1334">
        <f>INDEX(NoSettings!$C:$C,MATCH(EPS!$A1334,NoSettings!$A:$A,0))</f>
        <v>0</v>
      </c>
      <c r="K1334">
        <f>INDEX(GWP!$C$2:$C$13,MATCH(EPS!I1334,GWP!$B$2:$B$13,0))</f>
        <v>0</v>
      </c>
      <c r="L1334" s="4">
        <f t="shared" si="41"/>
        <v>0</v>
      </c>
    </row>
    <row r="1335" spans="1:12">
      <c r="A1335" t="s">
        <v>1353</v>
      </c>
      <c r="B1335" t="s">
        <v>1</v>
      </c>
      <c r="C1335" t="s">
        <v>1720</v>
      </c>
      <c r="D1335" t="s">
        <v>1710</v>
      </c>
      <c r="E1335" t="s">
        <v>1704</v>
      </c>
      <c r="F1335" t="s">
        <v>1745</v>
      </c>
      <c r="H1335" t="str">
        <f>INDEX('Vensim Variables'!$B:$B,MATCH(EPS!$B1335,'Vensim Variables'!$A:$A,0))</f>
        <v>g pollutant</v>
      </c>
      <c r="I1335" t="str">
        <f t="shared" si="40"/>
        <v>SOx</v>
      </c>
      <c r="J1335">
        <f>INDEX(NoSettings!$C:$C,MATCH(EPS!$A1335,NoSettings!$A:$A,0))</f>
        <v>0</v>
      </c>
      <c r="K1335">
        <f>INDEX(GWP!$C$2:$C$13,MATCH(EPS!I1335,GWP!$B$2:$B$13,0))</f>
        <v>0</v>
      </c>
      <c r="L1335" s="4">
        <f t="shared" si="41"/>
        <v>0</v>
      </c>
    </row>
    <row r="1336" spans="1:12">
      <c r="A1336" t="s">
        <v>1354</v>
      </c>
      <c r="B1336" t="s">
        <v>1</v>
      </c>
      <c r="C1336" t="s">
        <v>1720</v>
      </c>
      <c r="D1336" t="s">
        <v>1710</v>
      </c>
      <c r="E1336" t="s">
        <v>1704</v>
      </c>
      <c r="F1336" t="s">
        <v>1746</v>
      </c>
      <c r="H1336" t="str">
        <f>INDEX('Vensim Variables'!$B:$B,MATCH(EPS!$B1336,'Vensim Variables'!$A:$A,0))</f>
        <v>g pollutant</v>
      </c>
      <c r="I1336" t="str">
        <f t="shared" si="40"/>
        <v>SOx</v>
      </c>
      <c r="J1336">
        <f>INDEX(NoSettings!$C:$C,MATCH(EPS!$A1336,NoSettings!$A:$A,0))</f>
        <v>0</v>
      </c>
      <c r="K1336">
        <f>INDEX(GWP!$C$2:$C$13,MATCH(EPS!I1336,GWP!$B$2:$B$13,0))</f>
        <v>0</v>
      </c>
      <c r="L1336" s="4">
        <f t="shared" si="41"/>
        <v>0</v>
      </c>
    </row>
    <row r="1337" spans="1:12">
      <c r="A1337" t="s">
        <v>1355</v>
      </c>
      <c r="B1337" t="s">
        <v>1</v>
      </c>
      <c r="C1337" t="s">
        <v>1720</v>
      </c>
      <c r="D1337" t="s">
        <v>1710</v>
      </c>
      <c r="E1337" t="s">
        <v>1704</v>
      </c>
      <c r="F1337" t="s">
        <v>1747</v>
      </c>
      <c r="H1337" t="str">
        <f>INDEX('Vensim Variables'!$B:$B,MATCH(EPS!$B1337,'Vensim Variables'!$A:$A,0))</f>
        <v>g pollutant</v>
      </c>
      <c r="I1337" t="str">
        <f t="shared" si="40"/>
        <v>SOx</v>
      </c>
      <c r="J1337">
        <f>INDEX(NoSettings!$C:$C,MATCH(EPS!$A1337,NoSettings!$A:$A,0))</f>
        <v>0</v>
      </c>
      <c r="K1337">
        <f>INDEX(GWP!$C$2:$C$13,MATCH(EPS!I1337,GWP!$B$2:$B$13,0))</f>
        <v>0</v>
      </c>
      <c r="L1337" s="4">
        <f t="shared" si="41"/>
        <v>0</v>
      </c>
    </row>
    <row r="1338" spans="1:12">
      <c r="A1338" t="s">
        <v>1356</v>
      </c>
      <c r="B1338" t="s">
        <v>1</v>
      </c>
      <c r="C1338" t="s">
        <v>1720</v>
      </c>
      <c r="D1338" t="s">
        <v>1710</v>
      </c>
      <c r="E1338" t="s">
        <v>1704</v>
      </c>
      <c r="F1338" t="s">
        <v>1748</v>
      </c>
      <c r="H1338" t="str">
        <f>INDEX('Vensim Variables'!$B:$B,MATCH(EPS!$B1338,'Vensim Variables'!$A:$A,0))</f>
        <v>g pollutant</v>
      </c>
      <c r="I1338" t="str">
        <f t="shared" si="40"/>
        <v>SOx</v>
      </c>
      <c r="J1338">
        <f>INDEX(NoSettings!$C:$C,MATCH(EPS!$A1338,NoSettings!$A:$A,0))</f>
        <v>0</v>
      </c>
      <c r="K1338">
        <f>INDEX(GWP!$C$2:$C$13,MATCH(EPS!I1338,GWP!$B$2:$B$13,0))</f>
        <v>0</v>
      </c>
      <c r="L1338" s="4">
        <f t="shared" si="41"/>
        <v>0</v>
      </c>
    </row>
    <row r="1339" spans="1:12">
      <c r="A1339" t="s">
        <v>1357</v>
      </c>
      <c r="B1339" t="s">
        <v>1</v>
      </c>
      <c r="C1339" t="s">
        <v>1720</v>
      </c>
      <c r="D1339" t="s">
        <v>1710</v>
      </c>
      <c r="E1339" t="s">
        <v>1704</v>
      </c>
      <c r="F1339" t="s">
        <v>1749</v>
      </c>
      <c r="H1339" t="str">
        <f>INDEX('Vensim Variables'!$B:$B,MATCH(EPS!$B1339,'Vensim Variables'!$A:$A,0))</f>
        <v>g pollutant</v>
      </c>
      <c r="I1339" t="str">
        <f t="shared" si="40"/>
        <v>SOx</v>
      </c>
      <c r="J1339">
        <f>INDEX(NoSettings!$C:$C,MATCH(EPS!$A1339,NoSettings!$A:$A,0))</f>
        <v>0</v>
      </c>
      <c r="K1339">
        <f>INDEX(GWP!$C$2:$C$13,MATCH(EPS!I1339,GWP!$B$2:$B$13,0))</f>
        <v>0</v>
      </c>
      <c r="L1339" s="4">
        <f t="shared" si="41"/>
        <v>0</v>
      </c>
    </row>
    <row r="1340" spans="1:12">
      <c r="A1340" t="s">
        <v>1358</v>
      </c>
      <c r="B1340" t="s">
        <v>1</v>
      </c>
      <c r="C1340" t="s">
        <v>1720</v>
      </c>
      <c r="D1340" t="s">
        <v>1710</v>
      </c>
      <c r="E1340" t="s">
        <v>1704</v>
      </c>
      <c r="F1340" t="s">
        <v>1750</v>
      </c>
      <c r="H1340" t="str">
        <f>INDEX('Vensim Variables'!$B:$B,MATCH(EPS!$B1340,'Vensim Variables'!$A:$A,0))</f>
        <v>g pollutant</v>
      </c>
      <c r="I1340" t="str">
        <f t="shared" si="40"/>
        <v>SOx</v>
      </c>
      <c r="J1340">
        <f>INDEX(NoSettings!$C:$C,MATCH(EPS!$A1340,NoSettings!$A:$A,0))</f>
        <v>0</v>
      </c>
      <c r="K1340">
        <f>INDEX(GWP!$C$2:$C$13,MATCH(EPS!I1340,GWP!$B$2:$B$13,0))</f>
        <v>0</v>
      </c>
      <c r="L1340" s="4">
        <f t="shared" si="41"/>
        <v>0</v>
      </c>
    </row>
    <row r="1341" spans="1:12">
      <c r="A1341" t="s">
        <v>1359</v>
      </c>
      <c r="B1341" t="s">
        <v>1</v>
      </c>
      <c r="C1341" t="s">
        <v>1720</v>
      </c>
      <c r="D1341" t="s">
        <v>1710</v>
      </c>
      <c r="E1341" t="s">
        <v>1704</v>
      </c>
      <c r="F1341" t="s">
        <v>1751</v>
      </c>
      <c r="H1341" t="str">
        <f>INDEX('Vensim Variables'!$B:$B,MATCH(EPS!$B1341,'Vensim Variables'!$A:$A,0))</f>
        <v>g pollutant</v>
      </c>
      <c r="I1341" t="str">
        <f t="shared" si="40"/>
        <v>SOx</v>
      </c>
      <c r="J1341">
        <f>INDEX(NoSettings!$C:$C,MATCH(EPS!$A1341,NoSettings!$A:$A,0))</f>
        <v>0</v>
      </c>
      <c r="K1341">
        <f>INDEX(GWP!$C$2:$C$13,MATCH(EPS!I1341,GWP!$B$2:$B$13,0))</f>
        <v>0</v>
      </c>
      <c r="L1341" s="4">
        <f t="shared" si="41"/>
        <v>0</v>
      </c>
    </row>
    <row r="1342" spans="1:12">
      <c r="A1342" t="s">
        <v>1360</v>
      </c>
      <c r="B1342" t="s">
        <v>1</v>
      </c>
      <c r="C1342" t="s">
        <v>1720</v>
      </c>
      <c r="D1342" t="s">
        <v>1711</v>
      </c>
      <c r="E1342" t="s">
        <v>1703</v>
      </c>
      <c r="F1342" t="s">
        <v>1742</v>
      </c>
      <c r="H1342" t="str">
        <f>INDEX('Vensim Variables'!$B:$B,MATCH(EPS!$B1342,'Vensim Variables'!$A:$A,0))</f>
        <v>g pollutant</v>
      </c>
      <c r="I1342" t="str">
        <f t="shared" si="40"/>
        <v>BC</v>
      </c>
      <c r="J1342">
        <f>INDEX(NoSettings!$C:$C,MATCH(EPS!$A1342,NoSettings!$A:$A,0))</f>
        <v>0</v>
      </c>
      <c r="K1342">
        <f>INDEX(GWP!$C$2:$C$13,MATCH(EPS!I1342,GWP!$B$2:$B$13,0))</f>
        <v>0</v>
      </c>
      <c r="L1342" s="4">
        <f t="shared" si="41"/>
        <v>0</v>
      </c>
    </row>
    <row r="1343" spans="1:12">
      <c r="A1343" t="s">
        <v>1361</v>
      </c>
      <c r="B1343" t="s">
        <v>1</v>
      </c>
      <c r="C1343" t="s">
        <v>1720</v>
      </c>
      <c r="D1343" t="s">
        <v>1711</v>
      </c>
      <c r="E1343" t="s">
        <v>1703</v>
      </c>
      <c r="F1343" t="s">
        <v>1743</v>
      </c>
      <c r="H1343" t="str">
        <f>INDEX('Vensim Variables'!$B:$B,MATCH(EPS!$B1343,'Vensim Variables'!$A:$A,0))</f>
        <v>g pollutant</v>
      </c>
      <c r="I1343" t="str">
        <f t="shared" si="40"/>
        <v>BC</v>
      </c>
      <c r="J1343">
        <f>INDEX(NoSettings!$C:$C,MATCH(EPS!$A1343,NoSettings!$A:$A,0))</f>
        <v>0</v>
      </c>
      <c r="K1343">
        <f>INDEX(GWP!$C$2:$C$13,MATCH(EPS!I1343,GWP!$B$2:$B$13,0))</f>
        <v>0</v>
      </c>
      <c r="L1343" s="4">
        <f t="shared" si="41"/>
        <v>0</v>
      </c>
    </row>
    <row r="1344" spans="1:12">
      <c r="A1344" t="s">
        <v>1362</v>
      </c>
      <c r="B1344" t="s">
        <v>1</v>
      </c>
      <c r="C1344" t="s">
        <v>1720</v>
      </c>
      <c r="D1344" t="s">
        <v>1711</v>
      </c>
      <c r="E1344" t="s">
        <v>1703</v>
      </c>
      <c r="F1344" t="s">
        <v>1744</v>
      </c>
      <c r="H1344" t="str">
        <f>INDEX('Vensim Variables'!$B:$B,MATCH(EPS!$B1344,'Vensim Variables'!$A:$A,0))</f>
        <v>g pollutant</v>
      </c>
      <c r="I1344" t="str">
        <f t="shared" si="40"/>
        <v>BC</v>
      </c>
      <c r="J1344">
        <f>INDEX(NoSettings!$C:$C,MATCH(EPS!$A1344,NoSettings!$A:$A,0))</f>
        <v>6073450</v>
      </c>
      <c r="K1344">
        <f>INDEX(GWP!$C$2:$C$13,MATCH(EPS!I1344,GWP!$B$2:$B$13,0))</f>
        <v>0</v>
      </c>
      <c r="L1344" s="4">
        <f t="shared" si="41"/>
        <v>0</v>
      </c>
    </row>
    <row r="1345" spans="1:12">
      <c r="A1345" t="s">
        <v>1363</v>
      </c>
      <c r="B1345" t="s">
        <v>1</v>
      </c>
      <c r="C1345" t="s">
        <v>1720</v>
      </c>
      <c r="D1345" t="s">
        <v>1711</v>
      </c>
      <c r="E1345" t="s">
        <v>1703</v>
      </c>
      <c r="F1345" t="s">
        <v>1745</v>
      </c>
      <c r="H1345" t="str">
        <f>INDEX('Vensim Variables'!$B:$B,MATCH(EPS!$B1345,'Vensim Variables'!$A:$A,0))</f>
        <v>g pollutant</v>
      </c>
      <c r="I1345" t="str">
        <f t="shared" si="40"/>
        <v>BC</v>
      </c>
      <c r="J1345">
        <f>INDEX(NoSettings!$C:$C,MATCH(EPS!$A1345,NoSettings!$A:$A,0))</f>
        <v>0</v>
      </c>
      <c r="K1345">
        <f>INDEX(GWP!$C$2:$C$13,MATCH(EPS!I1345,GWP!$B$2:$B$13,0))</f>
        <v>0</v>
      </c>
      <c r="L1345" s="4">
        <f t="shared" si="41"/>
        <v>0</v>
      </c>
    </row>
    <row r="1346" spans="1:12">
      <c r="A1346" t="s">
        <v>1364</v>
      </c>
      <c r="B1346" t="s">
        <v>1</v>
      </c>
      <c r="C1346" t="s">
        <v>1720</v>
      </c>
      <c r="D1346" t="s">
        <v>1711</v>
      </c>
      <c r="E1346" t="s">
        <v>1703</v>
      </c>
      <c r="F1346" t="s">
        <v>1746</v>
      </c>
      <c r="H1346" t="str">
        <f>INDEX('Vensim Variables'!$B:$B,MATCH(EPS!$B1346,'Vensim Variables'!$A:$A,0))</f>
        <v>g pollutant</v>
      </c>
      <c r="I1346" t="str">
        <f t="shared" si="40"/>
        <v>BC</v>
      </c>
      <c r="J1346">
        <f>INDEX(NoSettings!$C:$C,MATCH(EPS!$A1346,NoSettings!$A:$A,0))</f>
        <v>669675</v>
      </c>
      <c r="K1346">
        <f>INDEX(GWP!$C$2:$C$13,MATCH(EPS!I1346,GWP!$B$2:$B$13,0))</f>
        <v>0</v>
      </c>
      <c r="L1346" s="4">
        <f t="shared" si="41"/>
        <v>0</v>
      </c>
    </row>
    <row r="1347" spans="1:12">
      <c r="A1347" t="s">
        <v>1365</v>
      </c>
      <c r="B1347" t="s">
        <v>1</v>
      </c>
      <c r="C1347" t="s">
        <v>1720</v>
      </c>
      <c r="D1347" t="s">
        <v>1711</v>
      </c>
      <c r="E1347" t="s">
        <v>1703</v>
      </c>
      <c r="F1347" t="s">
        <v>1747</v>
      </c>
      <c r="H1347" t="str">
        <f>INDEX('Vensim Variables'!$B:$B,MATCH(EPS!$B1347,'Vensim Variables'!$A:$A,0))</f>
        <v>g pollutant</v>
      </c>
      <c r="I1347" t="str">
        <f t="shared" ref="I1347:I1410" si="42">IF(OR(C1347="CO2",C1347="CH4",C1347="N2O",C1347="F gases",C1347="VOC",C1347="CO",C1347="NOx",C1347="PM10",C1347="PM25",C1347="SOx",C1347="BC",C1347="OC"),C1347,IF(OR(D1347="CO2",D1347="CH4",D1347="N2O",D1347="F gases",D1347="VOC",D1347="CO",D1347="NOx",D1347="PM10",D1347="PM25",D1347="SOx",D1347="BC",D1347="OC"),D1347,IF(OR(E1347="CO2",E1347="CH4",E1347="N2O",E1347="F gases",E1347="VOC",E1347="CO",E1347="NOx",E1347="PM10",E1347="PM25",E1347="SOx",E1347="BC",E1347="OC"),E1347,"NA")))</f>
        <v>BC</v>
      </c>
      <c r="J1347">
        <f>INDEX(NoSettings!$C:$C,MATCH(EPS!$A1347,NoSettings!$A:$A,0))</f>
        <v>0</v>
      </c>
      <c r="K1347">
        <f>INDEX(GWP!$C$2:$C$13,MATCH(EPS!I1347,GWP!$B$2:$B$13,0))</f>
        <v>0</v>
      </c>
      <c r="L1347" s="4">
        <f t="shared" ref="L1347:L1410" si="43">IF(H1347="g pollutant",K1347*J1347/10^12,IF(H1347="MMTCO2e",J1347,IF(H1347="MWh",J1347,0)))</f>
        <v>0</v>
      </c>
    </row>
    <row r="1348" spans="1:12">
      <c r="A1348" t="s">
        <v>1366</v>
      </c>
      <c r="B1348" t="s">
        <v>1</v>
      </c>
      <c r="C1348" t="s">
        <v>1720</v>
      </c>
      <c r="D1348" t="s">
        <v>1711</v>
      </c>
      <c r="E1348" t="s">
        <v>1703</v>
      </c>
      <c r="F1348" t="s">
        <v>1748</v>
      </c>
      <c r="H1348" t="str">
        <f>INDEX('Vensim Variables'!$B:$B,MATCH(EPS!$B1348,'Vensim Variables'!$A:$A,0))</f>
        <v>g pollutant</v>
      </c>
      <c r="I1348" t="str">
        <f t="shared" si="42"/>
        <v>BC</v>
      </c>
      <c r="J1348">
        <f>INDEX(NoSettings!$C:$C,MATCH(EPS!$A1348,NoSettings!$A:$A,0))</f>
        <v>0</v>
      </c>
      <c r="K1348">
        <f>INDEX(GWP!$C$2:$C$13,MATCH(EPS!I1348,GWP!$B$2:$B$13,0))</f>
        <v>0</v>
      </c>
      <c r="L1348" s="4">
        <f t="shared" si="43"/>
        <v>0</v>
      </c>
    </row>
    <row r="1349" spans="1:12">
      <c r="A1349" t="s">
        <v>1367</v>
      </c>
      <c r="B1349" t="s">
        <v>1</v>
      </c>
      <c r="C1349" t="s">
        <v>1720</v>
      </c>
      <c r="D1349" t="s">
        <v>1711</v>
      </c>
      <c r="E1349" t="s">
        <v>1703</v>
      </c>
      <c r="F1349" t="s">
        <v>1749</v>
      </c>
      <c r="H1349" t="str">
        <f>INDEX('Vensim Variables'!$B:$B,MATCH(EPS!$B1349,'Vensim Variables'!$A:$A,0))</f>
        <v>g pollutant</v>
      </c>
      <c r="I1349" t="str">
        <f t="shared" si="42"/>
        <v>BC</v>
      </c>
      <c r="J1349">
        <f>INDEX(NoSettings!$C:$C,MATCH(EPS!$A1349,NoSettings!$A:$A,0))</f>
        <v>0</v>
      </c>
      <c r="K1349">
        <f>INDEX(GWP!$C$2:$C$13,MATCH(EPS!I1349,GWP!$B$2:$B$13,0))</f>
        <v>0</v>
      </c>
      <c r="L1349" s="4">
        <f t="shared" si="43"/>
        <v>0</v>
      </c>
    </row>
    <row r="1350" spans="1:12">
      <c r="A1350" t="s">
        <v>1368</v>
      </c>
      <c r="B1350" t="s">
        <v>1</v>
      </c>
      <c r="C1350" t="s">
        <v>1720</v>
      </c>
      <c r="D1350" t="s">
        <v>1711</v>
      </c>
      <c r="E1350" t="s">
        <v>1703</v>
      </c>
      <c r="F1350" t="s">
        <v>1750</v>
      </c>
      <c r="H1350" t="str">
        <f>INDEX('Vensim Variables'!$B:$B,MATCH(EPS!$B1350,'Vensim Variables'!$A:$A,0))</f>
        <v>g pollutant</v>
      </c>
      <c r="I1350" t="str">
        <f t="shared" si="42"/>
        <v>BC</v>
      </c>
      <c r="J1350">
        <f>INDEX(NoSettings!$C:$C,MATCH(EPS!$A1350,NoSettings!$A:$A,0))</f>
        <v>0</v>
      </c>
      <c r="K1350">
        <f>INDEX(GWP!$C$2:$C$13,MATCH(EPS!I1350,GWP!$B$2:$B$13,0))</f>
        <v>0</v>
      </c>
      <c r="L1350" s="4">
        <f t="shared" si="43"/>
        <v>0</v>
      </c>
    </row>
    <row r="1351" spans="1:12">
      <c r="A1351" t="s">
        <v>1369</v>
      </c>
      <c r="B1351" t="s">
        <v>1</v>
      </c>
      <c r="C1351" t="s">
        <v>1720</v>
      </c>
      <c r="D1351" t="s">
        <v>1711</v>
      </c>
      <c r="E1351" t="s">
        <v>1703</v>
      </c>
      <c r="F1351" t="s">
        <v>1751</v>
      </c>
      <c r="H1351" t="str">
        <f>INDEX('Vensim Variables'!$B:$B,MATCH(EPS!$B1351,'Vensim Variables'!$A:$A,0))</f>
        <v>g pollutant</v>
      </c>
      <c r="I1351" t="str">
        <f t="shared" si="42"/>
        <v>BC</v>
      </c>
      <c r="J1351">
        <f>INDEX(NoSettings!$C:$C,MATCH(EPS!$A1351,NoSettings!$A:$A,0))</f>
        <v>0</v>
      </c>
      <c r="K1351">
        <f>INDEX(GWP!$C$2:$C$13,MATCH(EPS!I1351,GWP!$B$2:$B$13,0))</f>
        <v>0</v>
      </c>
      <c r="L1351" s="4">
        <f t="shared" si="43"/>
        <v>0</v>
      </c>
    </row>
    <row r="1352" spans="1:12">
      <c r="A1352" t="s">
        <v>1370</v>
      </c>
      <c r="B1352" t="s">
        <v>1</v>
      </c>
      <c r="C1352" t="s">
        <v>1720</v>
      </c>
      <c r="D1352" t="s">
        <v>1711</v>
      </c>
      <c r="E1352" t="s">
        <v>1704</v>
      </c>
      <c r="F1352" t="s">
        <v>1742</v>
      </c>
      <c r="H1352" t="str">
        <f>INDEX('Vensim Variables'!$B:$B,MATCH(EPS!$B1352,'Vensim Variables'!$A:$A,0))</f>
        <v>g pollutant</v>
      </c>
      <c r="I1352" t="str">
        <f t="shared" si="42"/>
        <v>BC</v>
      </c>
      <c r="J1352">
        <f>INDEX(NoSettings!$C:$C,MATCH(EPS!$A1352,NoSettings!$A:$A,0))</f>
        <v>0</v>
      </c>
      <c r="K1352">
        <f>INDEX(GWP!$C$2:$C$13,MATCH(EPS!I1352,GWP!$B$2:$B$13,0))</f>
        <v>0</v>
      </c>
      <c r="L1352" s="4">
        <f t="shared" si="43"/>
        <v>0</v>
      </c>
    </row>
    <row r="1353" spans="1:12">
      <c r="A1353" t="s">
        <v>1371</v>
      </c>
      <c r="B1353" t="s">
        <v>1</v>
      </c>
      <c r="C1353" t="s">
        <v>1720</v>
      </c>
      <c r="D1353" t="s">
        <v>1711</v>
      </c>
      <c r="E1353" t="s">
        <v>1704</v>
      </c>
      <c r="F1353" t="s">
        <v>1743</v>
      </c>
      <c r="H1353" t="str">
        <f>INDEX('Vensim Variables'!$B:$B,MATCH(EPS!$B1353,'Vensim Variables'!$A:$A,0))</f>
        <v>g pollutant</v>
      </c>
      <c r="I1353" t="str">
        <f t="shared" si="42"/>
        <v>BC</v>
      </c>
      <c r="J1353">
        <f>INDEX(NoSettings!$C:$C,MATCH(EPS!$A1353,NoSettings!$A:$A,0))</f>
        <v>0</v>
      </c>
      <c r="K1353">
        <f>INDEX(GWP!$C$2:$C$13,MATCH(EPS!I1353,GWP!$B$2:$B$13,0))</f>
        <v>0</v>
      </c>
      <c r="L1353" s="4">
        <f t="shared" si="43"/>
        <v>0</v>
      </c>
    </row>
    <row r="1354" spans="1:12">
      <c r="A1354" t="s">
        <v>1372</v>
      </c>
      <c r="B1354" t="s">
        <v>1</v>
      </c>
      <c r="C1354" t="s">
        <v>1720</v>
      </c>
      <c r="D1354" t="s">
        <v>1711</v>
      </c>
      <c r="E1354" t="s">
        <v>1704</v>
      </c>
      <c r="F1354" t="s">
        <v>1744</v>
      </c>
      <c r="H1354" t="str">
        <f>INDEX('Vensim Variables'!$B:$B,MATCH(EPS!$B1354,'Vensim Variables'!$A:$A,0))</f>
        <v>g pollutant</v>
      </c>
      <c r="I1354" t="str">
        <f t="shared" si="42"/>
        <v>BC</v>
      </c>
      <c r="J1354">
        <f>INDEX(NoSettings!$C:$C,MATCH(EPS!$A1354,NoSettings!$A:$A,0))</f>
        <v>0</v>
      </c>
      <c r="K1354">
        <f>INDEX(GWP!$C$2:$C$13,MATCH(EPS!I1354,GWP!$B$2:$B$13,0))</f>
        <v>0</v>
      </c>
      <c r="L1354" s="4">
        <f t="shared" si="43"/>
        <v>0</v>
      </c>
    </row>
    <row r="1355" spans="1:12">
      <c r="A1355" t="s">
        <v>1373</v>
      </c>
      <c r="B1355" t="s">
        <v>1</v>
      </c>
      <c r="C1355" t="s">
        <v>1720</v>
      </c>
      <c r="D1355" t="s">
        <v>1711</v>
      </c>
      <c r="E1355" t="s">
        <v>1704</v>
      </c>
      <c r="F1355" t="s">
        <v>1745</v>
      </c>
      <c r="H1355" t="str">
        <f>INDEX('Vensim Variables'!$B:$B,MATCH(EPS!$B1355,'Vensim Variables'!$A:$A,0))</f>
        <v>g pollutant</v>
      </c>
      <c r="I1355" t="str">
        <f t="shared" si="42"/>
        <v>BC</v>
      </c>
      <c r="J1355">
        <f>INDEX(NoSettings!$C:$C,MATCH(EPS!$A1355,NoSettings!$A:$A,0))</f>
        <v>0</v>
      </c>
      <c r="K1355">
        <f>INDEX(GWP!$C$2:$C$13,MATCH(EPS!I1355,GWP!$B$2:$B$13,0))</f>
        <v>0</v>
      </c>
      <c r="L1355" s="4">
        <f t="shared" si="43"/>
        <v>0</v>
      </c>
    </row>
    <row r="1356" spans="1:12">
      <c r="A1356" t="s">
        <v>1374</v>
      </c>
      <c r="B1356" t="s">
        <v>1</v>
      </c>
      <c r="C1356" t="s">
        <v>1720</v>
      </c>
      <c r="D1356" t="s">
        <v>1711</v>
      </c>
      <c r="E1356" t="s">
        <v>1704</v>
      </c>
      <c r="F1356" t="s">
        <v>1746</v>
      </c>
      <c r="H1356" t="str">
        <f>INDEX('Vensim Variables'!$B:$B,MATCH(EPS!$B1356,'Vensim Variables'!$A:$A,0))</f>
        <v>g pollutant</v>
      </c>
      <c r="I1356" t="str">
        <f t="shared" si="42"/>
        <v>BC</v>
      </c>
      <c r="J1356">
        <f>INDEX(NoSettings!$C:$C,MATCH(EPS!$A1356,NoSettings!$A:$A,0))</f>
        <v>0</v>
      </c>
      <c r="K1356">
        <f>INDEX(GWP!$C$2:$C$13,MATCH(EPS!I1356,GWP!$B$2:$B$13,0))</f>
        <v>0</v>
      </c>
      <c r="L1356" s="4">
        <f t="shared" si="43"/>
        <v>0</v>
      </c>
    </row>
    <row r="1357" spans="1:12">
      <c r="A1357" t="s">
        <v>1375</v>
      </c>
      <c r="B1357" t="s">
        <v>1</v>
      </c>
      <c r="C1357" t="s">
        <v>1720</v>
      </c>
      <c r="D1357" t="s">
        <v>1711</v>
      </c>
      <c r="E1357" t="s">
        <v>1704</v>
      </c>
      <c r="F1357" t="s">
        <v>1747</v>
      </c>
      <c r="H1357" t="str">
        <f>INDEX('Vensim Variables'!$B:$B,MATCH(EPS!$B1357,'Vensim Variables'!$A:$A,0))</f>
        <v>g pollutant</v>
      </c>
      <c r="I1357" t="str">
        <f t="shared" si="42"/>
        <v>BC</v>
      </c>
      <c r="J1357">
        <f>INDEX(NoSettings!$C:$C,MATCH(EPS!$A1357,NoSettings!$A:$A,0))</f>
        <v>0</v>
      </c>
      <c r="K1357">
        <f>INDEX(GWP!$C$2:$C$13,MATCH(EPS!I1357,GWP!$B$2:$B$13,0))</f>
        <v>0</v>
      </c>
      <c r="L1357" s="4">
        <f t="shared" si="43"/>
        <v>0</v>
      </c>
    </row>
    <row r="1358" spans="1:12">
      <c r="A1358" t="s">
        <v>1376</v>
      </c>
      <c r="B1358" t="s">
        <v>1</v>
      </c>
      <c r="C1358" t="s">
        <v>1720</v>
      </c>
      <c r="D1358" t="s">
        <v>1711</v>
      </c>
      <c r="E1358" t="s">
        <v>1704</v>
      </c>
      <c r="F1358" t="s">
        <v>1748</v>
      </c>
      <c r="H1358" t="str">
        <f>INDEX('Vensim Variables'!$B:$B,MATCH(EPS!$B1358,'Vensim Variables'!$A:$A,0))</f>
        <v>g pollutant</v>
      </c>
      <c r="I1358" t="str">
        <f t="shared" si="42"/>
        <v>BC</v>
      </c>
      <c r="J1358">
        <f>INDEX(NoSettings!$C:$C,MATCH(EPS!$A1358,NoSettings!$A:$A,0))</f>
        <v>0</v>
      </c>
      <c r="K1358">
        <f>INDEX(GWP!$C$2:$C$13,MATCH(EPS!I1358,GWP!$B$2:$B$13,0))</f>
        <v>0</v>
      </c>
      <c r="L1358" s="4">
        <f t="shared" si="43"/>
        <v>0</v>
      </c>
    </row>
    <row r="1359" spans="1:12">
      <c r="A1359" t="s">
        <v>1377</v>
      </c>
      <c r="B1359" t="s">
        <v>1</v>
      </c>
      <c r="C1359" t="s">
        <v>1720</v>
      </c>
      <c r="D1359" t="s">
        <v>1711</v>
      </c>
      <c r="E1359" t="s">
        <v>1704</v>
      </c>
      <c r="F1359" t="s">
        <v>1749</v>
      </c>
      <c r="H1359" t="str">
        <f>INDEX('Vensim Variables'!$B:$B,MATCH(EPS!$B1359,'Vensim Variables'!$A:$A,0))</f>
        <v>g pollutant</v>
      </c>
      <c r="I1359" t="str">
        <f t="shared" si="42"/>
        <v>BC</v>
      </c>
      <c r="J1359">
        <f>INDEX(NoSettings!$C:$C,MATCH(EPS!$A1359,NoSettings!$A:$A,0))</f>
        <v>0</v>
      </c>
      <c r="K1359">
        <f>INDEX(GWP!$C$2:$C$13,MATCH(EPS!I1359,GWP!$B$2:$B$13,0))</f>
        <v>0</v>
      </c>
      <c r="L1359" s="4">
        <f t="shared" si="43"/>
        <v>0</v>
      </c>
    </row>
    <row r="1360" spans="1:12">
      <c r="A1360" t="s">
        <v>1378</v>
      </c>
      <c r="B1360" t="s">
        <v>1</v>
      </c>
      <c r="C1360" t="s">
        <v>1720</v>
      </c>
      <c r="D1360" t="s">
        <v>1711</v>
      </c>
      <c r="E1360" t="s">
        <v>1704</v>
      </c>
      <c r="F1360" t="s">
        <v>1750</v>
      </c>
      <c r="H1360" t="str">
        <f>INDEX('Vensim Variables'!$B:$B,MATCH(EPS!$B1360,'Vensim Variables'!$A:$A,0))</f>
        <v>g pollutant</v>
      </c>
      <c r="I1360" t="str">
        <f t="shared" si="42"/>
        <v>BC</v>
      </c>
      <c r="J1360">
        <f>INDEX(NoSettings!$C:$C,MATCH(EPS!$A1360,NoSettings!$A:$A,0))</f>
        <v>0</v>
      </c>
      <c r="K1360">
        <f>INDEX(GWP!$C$2:$C$13,MATCH(EPS!I1360,GWP!$B$2:$B$13,0))</f>
        <v>0</v>
      </c>
      <c r="L1360" s="4">
        <f t="shared" si="43"/>
        <v>0</v>
      </c>
    </row>
    <row r="1361" spans="1:12">
      <c r="A1361" t="s">
        <v>1379</v>
      </c>
      <c r="B1361" t="s">
        <v>1</v>
      </c>
      <c r="C1361" t="s">
        <v>1720</v>
      </c>
      <c r="D1361" t="s">
        <v>1711</v>
      </c>
      <c r="E1361" t="s">
        <v>1704</v>
      </c>
      <c r="F1361" t="s">
        <v>1751</v>
      </c>
      <c r="H1361" t="str">
        <f>INDEX('Vensim Variables'!$B:$B,MATCH(EPS!$B1361,'Vensim Variables'!$A:$A,0))</f>
        <v>g pollutant</v>
      </c>
      <c r="I1361" t="str">
        <f t="shared" si="42"/>
        <v>BC</v>
      </c>
      <c r="J1361">
        <f>INDEX(NoSettings!$C:$C,MATCH(EPS!$A1361,NoSettings!$A:$A,0))</f>
        <v>0</v>
      </c>
      <c r="K1361">
        <f>INDEX(GWP!$C$2:$C$13,MATCH(EPS!I1361,GWP!$B$2:$B$13,0))</f>
        <v>0</v>
      </c>
      <c r="L1361" s="4">
        <f t="shared" si="43"/>
        <v>0</v>
      </c>
    </row>
    <row r="1362" spans="1:12">
      <c r="A1362" t="s">
        <v>1380</v>
      </c>
      <c r="B1362" t="s">
        <v>1</v>
      </c>
      <c r="C1362" t="s">
        <v>1720</v>
      </c>
      <c r="D1362" t="s">
        <v>1712</v>
      </c>
      <c r="E1362" t="s">
        <v>1703</v>
      </c>
      <c r="F1362" t="s">
        <v>1742</v>
      </c>
      <c r="H1362" t="str">
        <f>INDEX('Vensim Variables'!$B:$B,MATCH(EPS!$B1362,'Vensim Variables'!$A:$A,0))</f>
        <v>g pollutant</v>
      </c>
      <c r="I1362" t="str">
        <f t="shared" si="42"/>
        <v>OC</v>
      </c>
      <c r="J1362">
        <f>INDEX(NoSettings!$C:$C,MATCH(EPS!$A1362,NoSettings!$A:$A,0))</f>
        <v>0</v>
      </c>
      <c r="K1362">
        <f>INDEX(GWP!$C$2:$C$13,MATCH(EPS!I1362,GWP!$B$2:$B$13,0))</f>
        <v>0</v>
      </c>
      <c r="L1362" s="4">
        <f t="shared" si="43"/>
        <v>0</v>
      </c>
    </row>
    <row r="1363" spans="1:12">
      <c r="A1363" t="s">
        <v>1381</v>
      </c>
      <c r="B1363" t="s">
        <v>1</v>
      </c>
      <c r="C1363" t="s">
        <v>1720</v>
      </c>
      <c r="D1363" t="s">
        <v>1712</v>
      </c>
      <c r="E1363" t="s">
        <v>1703</v>
      </c>
      <c r="F1363" t="s">
        <v>1743</v>
      </c>
      <c r="H1363" t="str">
        <f>INDEX('Vensim Variables'!$B:$B,MATCH(EPS!$B1363,'Vensim Variables'!$A:$A,0))</f>
        <v>g pollutant</v>
      </c>
      <c r="I1363" t="str">
        <f t="shared" si="42"/>
        <v>OC</v>
      </c>
      <c r="J1363">
        <f>INDEX(NoSettings!$C:$C,MATCH(EPS!$A1363,NoSettings!$A:$A,0))</f>
        <v>0</v>
      </c>
      <c r="K1363">
        <f>INDEX(GWP!$C$2:$C$13,MATCH(EPS!I1363,GWP!$B$2:$B$13,0))</f>
        <v>0</v>
      </c>
      <c r="L1363" s="4">
        <f t="shared" si="43"/>
        <v>0</v>
      </c>
    </row>
    <row r="1364" spans="1:12">
      <c r="A1364" t="s">
        <v>1382</v>
      </c>
      <c r="B1364" t="s">
        <v>1</v>
      </c>
      <c r="C1364" t="s">
        <v>1720</v>
      </c>
      <c r="D1364" t="s">
        <v>1712</v>
      </c>
      <c r="E1364" t="s">
        <v>1703</v>
      </c>
      <c r="F1364" t="s">
        <v>1744</v>
      </c>
      <c r="H1364" t="str">
        <f>INDEX('Vensim Variables'!$B:$B,MATCH(EPS!$B1364,'Vensim Variables'!$A:$A,0))</f>
        <v>g pollutant</v>
      </c>
      <c r="I1364" t="str">
        <f t="shared" si="42"/>
        <v>OC</v>
      </c>
      <c r="J1364">
        <f>INDEX(NoSettings!$C:$C,MATCH(EPS!$A1364,NoSettings!$A:$A,0))</f>
        <v>11500800</v>
      </c>
      <c r="K1364">
        <f>INDEX(GWP!$C$2:$C$13,MATCH(EPS!I1364,GWP!$B$2:$B$13,0))</f>
        <v>0</v>
      </c>
      <c r="L1364" s="4">
        <f t="shared" si="43"/>
        <v>0</v>
      </c>
    </row>
    <row r="1365" spans="1:12">
      <c r="A1365" t="s">
        <v>1383</v>
      </c>
      <c r="B1365" t="s">
        <v>1</v>
      </c>
      <c r="C1365" t="s">
        <v>1720</v>
      </c>
      <c r="D1365" t="s">
        <v>1712</v>
      </c>
      <c r="E1365" t="s">
        <v>1703</v>
      </c>
      <c r="F1365" t="s">
        <v>1745</v>
      </c>
      <c r="H1365" t="str">
        <f>INDEX('Vensim Variables'!$B:$B,MATCH(EPS!$B1365,'Vensim Variables'!$A:$A,0))</f>
        <v>g pollutant</v>
      </c>
      <c r="I1365" t="str">
        <f t="shared" si="42"/>
        <v>OC</v>
      </c>
      <c r="J1365">
        <f>INDEX(NoSettings!$C:$C,MATCH(EPS!$A1365,NoSettings!$A:$A,0))</f>
        <v>0</v>
      </c>
      <c r="K1365">
        <f>INDEX(GWP!$C$2:$C$13,MATCH(EPS!I1365,GWP!$B$2:$B$13,0))</f>
        <v>0</v>
      </c>
      <c r="L1365" s="4">
        <f t="shared" si="43"/>
        <v>0</v>
      </c>
    </row>
    <row r="1366" spans="1:12">
      <c r="A1366" t="s">
        <v>1384</v>
      </c>
      <c r="B1366" t="s">
        <v>1</v>
      </c>
      <c r="C1366" t="s">
        <v>1720</v>
      </c>
      <c r="D1366" t="s">
        <v>1712</v>
      </c>
      <c r="E1366" t="s">
        <v>1703</v>
      </c>
      <c r="F1366" t="s">
        <v>1746</v>
      </c>
      <c r="H1366" t="str">
        <f>INDEX('Vensim Variables'!$B:$B,MATCH(EPS!$B1366,'Vensim Variables'!$A:$A,0))</f>
        <v>g pollutant</v>
      </c>
      <c r="I1366" t="str">
        <f t="shared" si="42"/>
        <v>OC</v>
      </c>
      <c r="J1366">
        <f>INDEX(NoSettings!$C:$C,MATCH(EPS!$A1366,NoSettings!$A:$A,0))</f>
        <v>1265960</v>
      </c>
      <c r="K1366">
        <f>INDEX(GWP!$C$2:$C$13,MATCH(EPS!I1366,GWP!$B$2:$B$13,0))</f>
        <v>0</v>
      </c>
      <c r="L1366" s="4">
        <f t="shared" si="43"/>
        <v>0</v>
      </c>
    </row>
    <row r="1367" spans="1:12">
      <c r="A1367" t="s">
        <v>1385</v>
      </c>
      <c r="B1367" t="s">
        <v>1</v>
      </c>
      <c r="C1367" t="s">
        <v>1720</v>
      </c>
      <c r="D1367" t="s">
        <v>1712</v>
      </c>
      <c r="E1367" t="s">
        <v>1703</v>
      </c>
      <c r="F1367" t="s">
        <v>1747</v>
      </c>
      <c r="H1367" t="str">
        <f>INDEX('Vensim Variables'!$B:$B,MATCH(EPS!$B1367,'Vensim Variables'!$A:$A,0))</f>
        <v>g pollutant</v>
      </c>
      <c r="I1367" t="str">
        <f t="shared" si="42"/>
        <v>OC</v>
      </c>
      <c r="J1367">
        <f>INDEX(NoSettings!$C:$C,MATCH(EPS!$A1367,NoSettings!$A:$A,0))</f>
        <v>0</v>
      </c>
      <c r="K1367">
        <f>INDEX(GWP!$C$2:$C$13,MATCH(EPS!I1367,GWP!$B$2:$B$13,0))</f>
        <v>0</v>
      </c>
      <c r="L1367" s="4">
        <f t="shared" si="43"/>
        <v>0</v>
      </c>
    </row>
    <row r="1368" spans="1:12">
      <c r="A1368" t="s">
        <v>1386</v>
      </c>
      <c r="B1368" t="s">
        <v>1</v>
      </c>
      <c r="C1368" t="s">
        <v>1720</v>
      </c>
      <c r="D1368" t="s">
        <v>1712</v>
      </c>
      <c r="E1368" t="s">
        <v>1703</v>
      </c>
      <c r="F1368" t="s">
        <v>1748</v>
      </c>
      <c r="H1368" t="str">
        <f>INDEX('Vensim Variables'!$B:$B,MATCH(EPS!$B1368,'Vensim Variables'!$A:$A,0))</f>
        <v>g pollutant</v>
      </c>
      <c r="I1368" t="str">
        <f t="shared" si="42"/>
        <v>OC</v>
      </c>
      <c r="J1368">
        <f>INDEX(NoSettings!$C:$C,MATCH(EPS!$A1368,NoSettings!$A:$A,0))</f>
        <v>0</v>
      </c>
      <c r="K1368">
        <f>INDEX(GWP!$C$2:$C$13,MATCH(EPS!I1368,GWP!$B$2:$B$13,0))</f>
        <v>0</v>
      </c>
      <c r="L1368" s="4">
        <f t="shared" si="43"/>
        <v>0</v>
      </c>
    </row>
    <row r="1369" spans="1:12">
      <c r="A1369" t="s">
        <v>1387</v>
      </c>
      <c r="B1369" t="s">
        <v>1</v>
      </c>
      <c r="C1369" t="s">
        <v>1720</v>
      </c>
      <c r="D1369" t="s">
        <v>1712</v>
      </c>
      <c r="E1369" t="s">
        <v>1703</v>
      </c>
      <c r="F1369" t="s">
        <v>1749</v>
      </c>
      <c r="H1369" t="str">
        <f>INDEX('Vensim Variables'!$B:$B,MATCH(EPS!$B1369,'Vensim Variables'!$A:$A,0))</f>
        <v>g pollutant</v>
      </c>
      <c r="I1369" t="str">
        <f t="shared" si="42"/>
        <v>OC</v>
      </c>
      <c r="J1369">
        <f>INDEX(NoSettings!$C:$C,MATCH(EPS!$A1369,NoSettings!$A:$A,0))</f>
        <v>0</v>
      </c>
      <c r="K1369">
        <f>INDEX(GWP!$C$2:$C$13,MATCH(EPS!I1369,GWP!$B$2:$B$13,0))</f>
        <v>0</v>
      </c>
      <c r="L1369" s="4">
        <f t="shared" si="43"/>
        <v>0</v>
      </c>
    </row>
    <row r="1370" spans="1:12">
      <c r="A1370" t="s">
        <v>1388</v>
      </c>
      <c r="B1370" t="s">
        <v>1</v>
      </c>
      <c r="C1370" t="s">
        <v>1720</v>
      </c>
      <c r="D1370" t="s">
        <v>1712</v>
      </c>
      <c r="E1370" t="s">
        <v>1703</v>
      </c>
      <c r="F1370" t="s">
        <v>1750</v>
      </c>
      <c r="H1370" t="str">
        <f>INDEX('Vensim Variables'!$B:$B,MATCH(EPS!$B1370,'Vensim Variables'!$A:$A,0))</f>
        <v>g pollutant</v>
      </c>
      <c r="I1370" t="str">
        <f t="shared" si="42"/>
        <v>OC</v>
      </c>
      <c r="J1370">
        <f>INDEX(NoSettings!$C:$C,MATCH(EPS!$A1370,NoSettings!$A:$A,0))</f>
        <v>0</v>
      </c>
      <c r="K1370">
        <f>INDEX(GWP!$C$2:$C$13,MATCH(EPS!I1370,GWP!$B$2:$B$13,0))</f>
        <v>0</v>
      </c>
      <c r="L1370" s="4">
        <f t="shared" si="43"/>
        <v>0</v>
      </c>
    </row>
    <row r="1371" spans="1:12">
      <c r="A1371" t="s">
        <v>1389</v>
      </c>
      <c r="B1371" t="s">
        <v>1</v>
      </c>
      <c r="C1371" t="s">
        <v>1720</v>
      </c>
      <c r="D1371" t="s">
        <v>1712</v>
      </c>
      <c r="E1371" t="s">
        <v>1703</v>
      </c>
      <c r="F1371" t="s">
        <v>1751</v>
      </c>
      <c r="H1371" t="str">
        <f>INDEX('Vensim Variables'!$B:$B,MATCH(EPS!$B1371,'Vensim Variables'!$A:$A,0))</f>
        <v>g pollutant</v>
      </c>
      <c r="I1371" t="str">
        <f t="shared" si="42"/>
        <v>OC</v>
      </c>
      <c r="J1371">
        <f>INDEX(NoSettings!$C:$C,MATCH(EPS!$A1371,NoSettings!$A:$A,0))</f>
        <v>0</v>
      </c>
      <c r="K1371">
        <f>INDEX(GWP!$C$2:$C$13,MATCH(EPS!I1371,GWP!$B$2:$B$13,0))</f>
        <v>0</v>
      </c>
      <c r="L1371" s="4">
        <f t="shared" si="43"/>
        <v>0</v>
      </c>
    </row>
    <row r="1372" spans="1:12">
      <c r="A1372" t="s">
        <v>1390</v>
      </c>
      <c r="B1372" t="s">
        <v>1</v>
      </c>
      <c r="C1372" t="s">
        <v>1720</v>
      </c>
      <c r="D1372" t="s">
        <v>1712</v>
      </c>
      <c r="E1372" t="s">
        <v>1704</v>
      </c>
      <c r="F1372" t="s">
        <v>1742</v>
      </c>
      <c r="H1372" t="str">
        <f>INDEX('Vensim Variables'!$B:$B,MATCH(EPS!$B1372,'Vensim Variables'!$A:$A,0))</f>
        <v>g pollutant</v>
      </c>
      <c r="I1372" t="str">
        <f t="shared" si="42"/>
        <v>OC</v>
      </c>
      <c r="J1372">
        <f>INDEX(NoSettings!$C:$C,MATCH(EPS!$A1372,NoSettings!$A:$A,0))</f>
        <v>0</v>
      </c>
      <c r="K1372">
        <f>INDEX(GWP!$C$2:$C$13,MATCH(EPS!I1372,GWP!$B$2:$B$13,0))</f>
        <v>0</v>
      </c>
      <c r="L1372" s="4">
        <f t="shared" si="43"/>
        <v>0</v>
      </c>
    </row>
    <row r="1373" spans="1:12">
      <c r="A1373" t="s">
        <v>1391</v>
      </c>
      <c r="B1373" t="s">
        <v>1</v>
      </c>
      <c r="C1373" t="s">
        <v>1720</v>
      </c>
      <c r="D1373" t="s">
        <v>1712</v>
      </c>
      <c r="E1373" t="s">
        <v>1704</v>
      </c>
      <c r="F1373" t="s">
        <v>1743</v>
      </c>
      <c r="H1373" t="str">
        <f>INDEX('Vensim Variables'!$B:$B,MATCH(EPS!$B1373,'Vensim Variables'!$A:$A,0))</f>
        <v>g pollutant</v>
      </c>
      <c r="I1373" t="str">
        <f t="shared" si="42"/>
        <v>OC</v>
      </c>
      <c r="J1373">
        <f>INDEX(NoSettings!$C:$C,MATCH(EPS!$A1373,NoSettings!$A:$A,0))</f>
        <v>0</v>
      </c>
      <c r="K1373">
        <f>INDEX(GWP!$C$2:$C$13,MATCH(EPS!I1373,GWP!$B$2:$B$13,0))</f>
        <v>0</v>
      </c>
      <c r="L1373" s="4">
        <f t="shared" si="43"/>
        <v>0</v>
      </c>
    </row>
    <row r="1374" spans="1:12">
      <c r="A1374" t="s">
        <v>1392</v>
      </c>
      <c r="B1374" t="s">
        <v>1</v>
      </c>
      <c r="C1374" t="s">
        <v>1720</v>
      </c>
      <c r="D1374" t="s">
        <v>1712</v>
      </c>
      <c r="E1374" t="s">
        <v>1704</v>
      </c>
      <c r="F1374" t="s">
        <v>1744</v>
      </c>
      <c r="H1374" t="str">
        <f>INDEX('Vensim Variables'!$B:$B,MATCH(EPS!$B1374,'Vensim Variables'!$A:$A,0))</f>
        <v>g pollutant</v>
      </c>
      <c r="I1374" t="str">
        <f t="shared" si="42"/>
        <v>OC</v>
      </c>
      <c r="J1374">
        <f>INDEX(NoSettings!$C:$C,MATCH(EPS!$A1374,NoSettings!$A:$A,0))</f>
        <v>0</v>
      </c>
      <c r="K1374">
        <f>INDEX(GWP!$C$2:$C$13,MATCH(EPS!I1374,GWP!$B$2:$B$13,0))</f>
        <v>0</v>
      </c>
      <c r="L1374" s="4">
        <f t="shared" si="43"/>
        <v>0</v>
      </c>
    </row>
    <row r="1375" spans="1:12">
      <c r="A1375" t="s">
        <v>1393</v>
      </c>
      <c r="B1375" t="s">
        <v>1</v>
      </c>
      <c r="C1375" t="s">
        <v>1720</v>
      </c>
      <c r="D1375" t="s">
        <v>1712</v>
      </c>
      <c r="E1375" t="s">
        <v>1704</v>
      </c>
      <c r="F1375" t="s">
        <v>1745</v>
      </c>
      <c r="H1375" t="str">
        <f>INDEX('Vensim Variables'!$B:$B,MATCH(EPS!$B1375,'Vensim Variables'!$A:$A,0))</f>
        <v>g pollutant</v>
      </c>
      <c r="I1375" t="str">
        <f t="shared" si="42"/>
        <v>OC</v>
      </c>
      <c r="J1375">
        <f>INDEX(NoSettings!$C:$C,MATCH(EPS!$A1375,NoSettings!$A:$A,0))</f>
        <v>0</v>
      </c>
      <c r="K1375">
        <f>INDEX(GWP!$C$2:$C$13,MATCH(EPS!I1375,GWP!$B$2:$B$13,0))</f>
        <v>0</v>
      </c>
      <c r="L1375" s="4">
        <f t="shared" si="43"/>
        <v>0</v>
      </c>
    </row>
    <row r="1376" spans="1:12">
      <c r="A1376" t="s">
        <v>1394</v>
      </c>
      <c r="B1376" t="s">
        <v>1</v>
      </c>
      <c r="C1376" t="s">
        <v>1720</v>
      </c>
      <c r="D1376" t="s">
        <v>1712</v>
      </c>
      <c r="E1376" t="s">
        <v>1704</v>
      </c>
      <c r="F1376" t="s">
        <v>1746</v>
      </c>
      <c r="H1376" t="str">
        <f>INDEX('Vensim Variables'!$B:$B,MATCH(EPS!$B1376,'Vensim Variables'!$A:$A,0))</f>
        <v>g pollutant</v>
      </c>
      <c r="I1376" t="str">
        <f t="shared" si="42"/>
        <v>OC</v>
      </c>
      <c r="J1376">
        <f>INDEX(NoSettings!$C:$C,MATCH(EPS!$A1376,NoSettings!$A:$A,0))</f>
        <v>0</v>
      </c>
      <c r="K1376">
        <f>INDEX(GWP!$C$2:$C$13,MATCH(EPS!I1376,GWP!$B$2:$B$13,0))</f>
        <v>0</v>
      </c>
      <c r="L1376" s="4">
        <f t="shared" si="43"/>
        <v>0</v>
      </c>
    </row>
    <row r="1377" spans="1:12">
      <c r="A1377" t="s">
        <v>1395</v>
      </c>
      <c r="B1377" t="s">
        <v>1</v>
      </c>
      <c r="C1377" t="s">
        <v>1720</v>
      </c>
      <c r="D1377" t="s">
        <v>1712</v>
      </c>
      <c r="E1377" t="s">
        <v>1704</v>
      </c>
      <c r="F1377" t="s">
        <v>1747</v>
      </c>
      <c r="H1377" t="str">
        <f>INDEX('Vensim Variables'!$B:$B,MATCH(EPS!$B1377,'Vensim Variables'!$A:$A,0))</f>
        <v>g pollutant</v>
      </c>
      <c r="I1377" t="str">
        <f t="shared" si="42"/>
        <v>OC</v>
      </c>
      <c r="J1377">
        <f>INDEX(NoSettings!$C:$C,MATCH(EPS!$A1377,NoSettings!$A:$A,0))</f>
        <v>0</v>
      </c>
      <c r="K1377">
        <f>INDEX(GWP!$C$2:$C$13,MATCH(EPS!I1377,GWP!$B$2:$B$13,0))</f>
        <v>0</v>
      </c>
      <c r="L1377" s="4">
        <f t="shared" si="43"/>
        <v>0</v>
      </c>
    </row>
    <row r="1378" spans="1:12">
      <c r="A1378" t="s">
        <v>1396</v>
      </c>
      <c r="B1378" t="s">
        <v>1</v>
      </c>
      <c r="C1378" t="s">
        <v>1720</v>
      </c>
      <c r="D1378" t="s">
        <v>1712</v>
      </c>
      <c r="E1378" t="s">
        <v>1704</v>
      </c>
      <c r="F1378" t="s">
        <v>1748</v>
      </c>
      <c r="H1378" t="str">
        <f>INDEX('Vensim Variables'!$B:$B,MATCH(EPS!$B1378,'Vensim Variables'!$A:$A,0))</f>
        <v>g pollutant</v>
      </c>
      <c r="I1378" t="str">
        <f t="shared" si="42"/>
        <v>OC</v>
      </c>
      <c r="J1378">
        <f>INDEX(NoSettings!$C:$C,MATCH(EPS!$A1378,NoSettings!$A:$A,0))</f>
        <v>0</v>
      </c>
      <c r="K1378">
        <f>INDEX(GWP!$C$2:$C$13,MATCH(EPS!I1378,GWP!$B$2:$B$13,0))</f>
        <v>0</v>
      </c>
      <c r="L1378" s="4">
        <f t="shared" si="43"/>
        <v>0</v>
      </c>
    </row>
    <row r="1379" spans="1:12">
      <c r="A1379" t="s">
        <v>1397</v>
      </c>
      <c r="B1379" t="s">
        <v>1</v>
      </c>
      <c r="C1379" t="s">
        <v>1720</v>
      </c>
      <c r="D1379" t="s">
        <v>1712</v>
      </c>
      <c r="E1379" t="s">
        <v>1704</v>
      </c>
      <c r="F1379" t="s">
        <v>1749</v>
      </c>
      <c r="H1379" t="str">
        <f>INDEX('Vensim Variables'!$B:$B,MATCH(EPS!$B1379,'Vensim Variables'!$A:$A,0))</f>
        <v>g pollutant</v>
      </c>
      <c r="I1379" t="str">
        <f t="shared" si="42"/>
        <v>OC</v>
      </c>
      <c r="J1379">
        <f>INDEX(NoSettings!$C:$C,MATCH(EPS!$A1379,NoSettings!$A:$A,0))</f>
        <v>0</v>
      </c>
      <c r="K1379">
        <f>INDEX(GWP!$C$2:$C$13,MATCH(EPS!I1379,GWP!$B$2:$B$13,0))</f>
        <v>0</v>
      </c>
      <c r="L1379" s="4">
        <f t="shared" si="43"/>
        <v>0</v>
      </c>
    </row>
    <row r="1380" spans="1:12">
      <c r="A1380" t="s">
        <v>1398</v>
      </c>
      <c r="B1380" t="s">
        <v>1</v>
      </c>
      <c r="C1380" t="s">
        <v>1720</v>
      </c>
      <c r="D1380" t="s">
        <v>1712</v>
      </c>
      <c r="E1380" t="s">
        <v>1704</v>
      </c>
      <c r="F1380" t="s">
        <v>1750</v>
      </c>
      <c r="H1380" t="str">
        <f>INDEX('Vensim Variables'!$B:$B,MATCH(EPS!$B1380,'Vensim Variables'!$A:$A,0))</f>
        <v>g pollutant</v>
      </c>
      <c r="I1380" t="str">
        <f t="shared" si="42"/>
        <v>OC</v>
      </c>
      <c r="J1380">
        <f>INDEX(NoSettings!$C:$C,MATCH(EPS!$A1380,NoSettings!$A:$A,0))</f>
        <v>0</v>
      </c>
      <c r="K1380">
        <f>INDEX(GWP!$C$2:$C$13,MATCH(EPS!I1380,GWP!$B$2:$B$13,0))</f>
        <v>0</v>
      </c>
      <c r="L1380" s="4">
        <f t="shared" si="43"/>
        <v>0</v>
      </c>
    </row>
    <row r="1381" spans="1:12">
      <c r="A1381" t="s">
        <v>1399</v>
      </c>
      <c r="B1381" t="s">
        <v>1</v>
      </c>
      <c r="C1381" t="s">
        <v>1720</v>
      </c>
      <c r="D1381" t="s">
        <v>1712</v>
      </c>
      <c r="E1381" t="s">
        <v>1704</v>
      </c>
      <c r="F1381" t="s">
        <v>1751</v>
      </c>
      <c r="H1381" t="str">
        <f>INDEX('Vensim Variables'!$B:$B,MATCH(EPS!$B1381,'Vensim Variables'!$A:$A,0))</f>
        <v>g pollutant</v>
      </c>
      <c r="I1381" t="str">
        <f t="shared" si="42"/>
        <v>OC</v>
      </c>
      <c r="J1381">
        <f>INDEX(NoSettings!$C:$C,MATCH(EPS!$A1381,NoSettings!$A:$A,0))</f>
        <v>0</v>
      </c>
      <c r="K1381">
        <f>INDEX(GWP!$C$2:$C$13,MATCH(EPS!I1381,GWP!$B$2:$B$13,0))</f>
        <v>0</v>
      </c>
      <c r="L1381" s="4">
        <f t="shared" si="43"/>
        <v>0</v>
      </c>
    </row>
    <row r="1382" spans="1:12">
      <c r="A1382" t="s">
        <v>1400</v>
      </c>
      <c r="B1382" t="s">
        <v>1</v>
      </c>
      <c r="C1382" t="s">
        <v>1720</v>
      </c>
      <c r="D1382" t="s">
        <v>1713</v>
      </c>
      <c r="E1382" t="s">
        <v>1703</v>
      </c>
      <c r="F1382" t="s">
        <v>1742</v>
      </c>
      <c r="H1382" t="str">
        <f>INDEX('Vensim Variables'!$B:$B,MATCH(EPS!$B1382,'Vensim Variables'!$A:$A,0))</f>
        <v>g pollutant</v>
      </c>
      <c r="I1382" t="str">
        <f t="shared" si="42"/>
        <v>CH4</v>
      </c>
      <c r="J1382">
        <f>INDEX(NoSettings!$C:$C,MATCH(EPS!$A1382,NoSettings!$A:$A,0))</f>
        <v>0</v>
      </c>
      <c r="K1382">
        <f>INDEX(GWP!$C$2:$C$13,MATCH(EPS!I1382,GWP!$B$2:$B$13,0))</f>
        <v>28</v>
      </c>
      <c r="L1382" s="4">
        <f t="shared" si="43"/>
        <v>0</v>
      </c>
    </row>
    <row r="1383" spans="1:12">
      <c r="A1383" t="s">
        <v>1401</v>
      </c>
      <c r="B1383" t="s">
        <v>1</v>
      </c>
      <c r="C1383" t="s">
        <v>1720</v>
      </c>
      <c r="D1383" t="s">
        <v>1713</v>
      </c>
      <c r="E1383" t="s">
        <v>1703</v>
      </c>
      <c r="F1383" t="s">
        <v>1743</v>
      </c>
      <c r="H1383" t="str">
        <f>INDEX('Vensim Variables'!$B:$B,MATCH(EPS!$B1383,'Vensim Variables'!$A:$A,0))</f>
        <v>g pollutant</v>
      </c>
      <c r="I1383" t="str">
        <f t="shared" si="42"/>
        <v>CH4</v>
      </c>
      <c r="J1383">
        <f>INDEX(NoSettings!$C:$C,MATCH(EPS!$A1383,NoSettings!$A:$A,0))</f>
        <v>0</v>
      </c>
      <c r="K1383">
        <f>INDEX(GWP!$C$2:$C$13,MATCH(EPS!I1383,GWP!$B$2:$B$13,0))</f>
        <v>28</v>
      </c>
      <c r="L1383" s="4">
        <f t="shared" si="43"/>
        <v>0</v>
      </c>
    </row>
    <row r="1384" spans="1:12">
      <c r="A1384" t="s">
        <v>1402</v>
      </c>
      <c r="B1384" t="s">
        <v>1</v>
      </c>
      <c r="C1384" t="s">
        <v>1720</v>
      </c>
      <c r="D1384" t="s">
        <v>1713</v>
      </c>
      <c r="E1384" t="s">
        <v>1703</v>
      </c>
      <c r="F1384" t="s">
        <v>1744</v>
      </c>
      <c r="H1384" t="str">
        <f>INDEX('Vensim Variables'!$B:$B,MATCH(EPS!$B1384,'Vensim Variables'!$A:$A,0))</f>
        <v>g pollutant</v>
      </c>
      <c r="I1384" t="str">
        <f t="shared" si="42"/>
        <v>CH4</v>
      </c>
      <c r="J1384">
        <f>INDEX(NoSettings!$C:$C,MATCH(EPS!$A1384,NoSettings!$A:$A,0))</f>
        <v>48458400</v>
      </c>
      <c r="K1384">
        <f>INDEX(GWP!$C$2:$C$13,MATCH(EPS!I1384,GWP!$B$2:$B$13,0))</f>
        <v>28</v>
      </c>
      <c r="L1384" s="4">
        <f t="shared" si="43"/>
        <v>1.3568352000000001E-3</v>
      </c>
    </row>
    <row r="1385" spans="1:12">
      <c r="A1385" t="s">
        <v>1403</v>
      </c>
      <c r="B1385" t="s">
        <v>1</v>
      </c>
      <c r="C1385" t="s">
        <v>1720</v>
      </c>
      <c r="D1385" t="s">
        <v>1713</v>
      </c>
      <c r="E1385" t="s">
        <v>1703</v>
      </c>
      <c r="F1385" t="s">
        <v>1745</v>
      </c>
      <c r="H1385" t="str">
        <f>INDEX('Vensim Variables'!$B:$B,MATCH(EPS!$B1385,'Vensim Variables'!$A:$A,0))</f>
        <v>g pollutant</v>
      </c>
      <c r="I1385" t="str">
        <f t="shared" si="42"/>
        <v>CH4</v>
      </c>
      <c r="J1385">
        <f>INDEX(NoSettings!$C:$C,MATCH(EPS!$A1385,NoSettings!$A:$A,0))</f>
        <v>0</v>
      </c>
      <c r="K1385">
        <f>INDEX(GWP!$C$2:$C$13,MATCH(EPS!I1385,GWP!$B$2:$B$13,0))</f>
        <v>28</v>
      </c>
      <c r="L1385" s="4">
        <f t="shared" si="43"/>
        <v>0</v>
      </c>
    </row>
    <row r="1386" spans="1:12">
      <c r="A1386" t="s">
        <v>1404</v>
      </c>
      <c r="B1386" t="s">
        <v>1</v>
      </c>
      <c r="C1386" t="s">
        <v>1720</v>
      </c>
      <c r="D1386" t="s">
        <v>1713</v>
      </c>
      <c r="E1386" t="s">
        <v>1703</v>
      </c>
      <c r="F1386" t="s">
        <v>1746</v>
      </c>
      <c r="H1386" t="str">
        <f>INDEX('Vensim Variables'!$B:$B,MATCH(EPS!$B1386,'Vensim Variables'!$A:$A,0))</f>
        <v>g pollutant</v>
      </c>
      <c r="I1386" t="str">
        <f t="shared" si="42"/>
        <v>CH4</v>
      </c>
      <c r="J1386">
        <f>INDEX(NoSettings!$C:$C,MATCH(EPS!$A1386,NoSettings!$A:$A,0))</f>
        <v>0</v>
      </c>
      <c r="K1386">
        <f>INDEX(GWP!$C$2:$C$13,MATCH(EPS!I1386,GWP!$B$2:$B$13,0))</f>
        <v>28</v>
      </c>
      <c r="L1386" s="4">
        <f t="shared" si="43"/>
        <v>0</v>
      </c>
    </row>
    <row r="1387" spans="1:12">
      <c r="A1387" t="s">
        <v>1405</v>
      </c>
      <c r="B1387" t="s">
        <v>1</v>
      </c>
      <c r="C1387" t="s">
        <v>1720</v>
      </c>
      <c r="D1387" t="s">
        <v>1713</v>
      </c>
      <c r="E1387" t="s">
        <v>1703</v>
      </c>
      <c r="F1387" t="s">
        <v>1747</v>
      </c>
      <c r="H1387" t="str">
        <f>INDEX('Vensim Variables'!$B:$B,MATCH(EPS!$B1387,'Vensim Variables'!$A:$A,0))</f>
        <v>g pollutant</v>
      </c>
      <c r="I1387" t="str">
        <f t="shared" si="42"/>
        <v>CH4</v>
      </c>
      <c r="J1387">
        <f>INDEX(NoSettings!$C:$C,MATCH(EPS!$A1387,NoSettings!$A:$A,0))</f>
        <v>0</v>
      </c>
      <c r="K1387">
        <f>INDEX(GWP!$C$2:$C$13,MATCH(EPS!I1387,GWP!$B$2:$B$13,0))</f>
        <v>28</v>
      </c>
      <c r="L1387" s="4">
        <f t="shared" si="43"/>
        <v>0</v>
      </c>
    </row>
    <row r="1388" spans="1:12">
      <c r="A1388" t="s">
        <v>1406</v>
      </c>
      <c r="B1388" t="s">
        <v>1</v>
      </c>
      <c r="C1388" t="s">
        <v>1720</v>
      </c>
      <c r="D1388" t="s">
        <v>1713</v>
      </c>
      <c r="E1388" t="s">
        <v>1703</v>
      </c>
      <c r="F1388" t="s">
        <v>1748</v>
      </c>
      <c r="H1388" t="str">
        <f>INDEX('Vensim Variables'!$B:$B,MATCH(EPS!$B1388,'Vensim Variables'!$A:$A,0))</f>
        <v>g pollutant</v>
      </c>
      <c r="I1388" t="str">
        <f t="shared" si="42"/>
        <v>CH4</v>
      </c>
      <c r="J1388">
        <f>INDEX(NoSettings!$C:$C,MATCH(EPS!$A1388,NoSettings!$A:$A,0))</f>
        <v>0</v>
      </c>
      <c r="K1388">
        <f>INDEX(GWP!$C$2:$C$13,MATCH(EPS!I1388,GWP!$B$2:$B$13,0))</f>
        <v>28</v>
      </c>
      <c r="L1388" s="4">
        <f t="shared" si="43"/>
        <v>0</v>
      </c>
    </row>
    <row r="1389" spans="1:12">
      <c r="A1389" t="s">
        <v>1407</v>
      </c>
      <c r="B1389" t="s">
        <v>1</v>
      </c>
      <c r="C1389" t="s">
        <v>1720</v>
      </c>
      <c r="D1389" t="s">
        <v>1713</v>
      </c>
      <c r="E1389" t="s">
        <v>1703</v>
      </c>
      <c r="F1389" t="s">
        <v>1749</v>
      </c>
      <c r="H1389" t="str">
        <f>INDEX('Vensim Variables'!$B:$B,MATCH(EPS!$B1389,'Vensim Variables'!$A:$A,0))</f>
        <v>g pollutant</v>
      </c>
      <c r="I1389" t="str">
        <f t="shared" si="42"/>
        <v>CH4</v>
      </c>
      <c r="J1389">
        <f>INDEX(NoSettings!$C:$C,MATCH(EPS!$A1389,NoSettings!$A:$A,0))</f>
        <v>0</v>
      </c>
      <c r="K1389">
        <f>INDEX(GWP!$C$2:$C$13,MATCH(EPS!I1389,GWP!$B$2:$B$13,0))</f>
        <v>28</v>
      </c>
      <c r="L1389" s="4">
        <f t="shared" si="43"/>
        <v>0</v>
      </c>
    </row>
    <row r="1390" spans="1:12">
      <c r="A1390" t="s">
        <v>1408</v>
      </c>
      <c r="B1390" t="s">
        <v>1</v>
      </c>
      <c r="C1390" t="s">
        <v>1720</v>
      </c>
      <c r="D1390" t="s">
        <v>1713</v>
      </c>
      <c r="E1390" t="s">
        <v>1703</v>
      </c>
      <c r="F1390" t="s">
        <v>1750</v>
      </c>
      <c r="H1390" t="str">
        <f>INDEX('Vensim Variables'!$B:$B,MATCH(EPS!$B1390,'Vensim Variables'!$A:$A,0))</f>
        <v>g pollutant</v>
      </c>
      <c r="I1390" t="str">
        <f t="shared" si="42"/>
        <v>CH4</v>
      </c>
      <c r="J1390">
        <f>INDEX(NoSettings!$C:$C,MATCH(EPS!$A1390,NoSettings!$A:$A,0))</f>
        <v>0</v>
      </c>
      <c r="K1390">
        <f>INDEX(GWP!$C$2:$C$13,MATCH(EPS!I1390,GWP!$B$2:$B$13,0))</f>
        <v>28</v>
      </c>
      <c r="L1390" s="4">
        <f t="shared" si="43"/>
        <v>0</v>
      </c>
    </row>
    <row r="1391" spans="1:12">
      <c r="A1391" t="s">
        <v>1409</v>
      </c>
      <c r="B1391" t="s">
        <v>1</v>
      </c>
      <c r="C1391" t="s">
        <v>1720</v>
      </c>
      <c r="D1391" t="s">
        <v>1713</v>
      </c>
      <c r="E1391" t="s">
        <v>1703</v>
      </c>
      <c r="F1391" t="s">
        <v>1751</v>
      </c>
      <c r="H1391" t="str">
        <f>INDEX('Vensim Variables'!$B:$B,MATCH(EPS!$B1391,'Vensim Variables'!$A:$A,0))</f>
        <v>g pollutant</v>
      </c>
      <c r="I1391" t="str">
        <f t="shared" si="42"/>
        <v>CH4</v>
      </c>
      <c r="J1391">
        <f>INDEX(NoSettings!$C:$C,MATCH(EPS!$A1391,NoSettings!$A:$A,0))</f>
        <v>0</v>
      </c>
      <c r="K1391">
        <f>INDEX(GWP!$C$2:$C$13,MATCH(EPS!I1391,GWP!$B$2:$B$13,0))</f>
        <v>28</v>
      </c>
      <c r="L1391" s="4">
        <f t="shared" si="43"/>
        <v>0</v>
      </c>
    </row>
    <row r="1392" spans="1:12">
      <c r="A1392" t="s">
        <v>1410</v>
      </c>
      <c r="B1392" t="s">
        <v>1</v>
      </c>
      <c r="C1392" t="s">
        <v>1720</v>
      </c>
      <c r="D1392" t="s">
        <v>1713</v>
      </c>
      <c r="E1392" t="s">
        <v>1704</v>
      </c>
      <c r="F1392" t="s">
        <v>1742</v>
      </c>
      <c r="H1392" t="str">
        <f>INDEX('Vensim Variables'!$B:$B,MATCH(EPS!$B1392,'Vensim Variables'!$A:$A,0))</f>
        <v>g pollutant</v>
      </c>
      <c r="I1392" t="str">
        <f t="shared" si="42"/>
        <v>CH4</v>
      </c>
      <c r="J1392">
        <f>INDEX(NoSettings!$C:$C,MATCH(EPS!$A1392,NoSettings!$A:$A,0))</f>
        <v>0</v>
      </c>
      <c r="K1392">
        <f>INDEX(GWP!$C$2:$C$13,MATCH(EPS!I1392,GWP!$B$2:$B$13,0))</f>
        <v>28</v>
      </c>
      <c r="L1392" s="4">
        <f t="shared" si="43"/>
        <v>0</v>
      </c>
    </row>
    <row r="1393" spans="1:12">
      <c r="A1393" t="s">
        <v>1411</v>
      </c>
      <c r="B1393" t="s">
        <v>1</v>
      </c>
      <c r="C1393" t="s">
        <v>1720</v>
      </c>
      <c r="D1393" t="s">
        <v>1713</v>
      </c>
      <c r="E1393" t="s">
        <v>1704</v>
      </c>
      <c r="F1393" t="s">
        <v>1743</v>
      </c>
      <c r="H1393" t="str">
        <f>INDEX('Vensim Variables'!$B:$B,MATCH(EPS!$B1393,'Vensim Variables'!$A:$A,0))</f>
        <v>g pollutant</v>
      </c>
      <c r="I1393" t="str">
        <f t="shared" si="42"/>
        <v>CH4</v>
      </c>
      <c r="J1393">
        <f>INDEX(NoSettings!$C:$C,MATCH(EPS!$A1393,NoSettings!$A:$A,0))</f>
        <v>0</v>
      </c>
      <c r="K1393">
        <f>INDEX(GWP!$C$2:$C$13,MATCH(EPS!I1393,GWP!$B$2:$B$13,0))</f>
        <v>28</v>
      </c>
      <c r="L1393" s="4">
        <f t="shared" si="43"/>
        <v>0</v>
      </c>
    </row>
    <row r="1394" spans="1:12">
      <c r="A1394" t="s">
        <v>1412</v>
      </c>
      <c r="B1394" t="s">
        <v>1</v>
      </c>
      <c r="C1394" t="s">
        <v>1720</v>
      </c>
      <c r="D1394" t="s">
        <v>1713</v>
      </c>
      <c r="E1394" t="s">
        <v>1704</v>
      </c>
      <c r="F1394" t="s">
        <v>1744</v>
      </c>
      <c r="H1394" t="str">
        <f>INDEX('Vensim Variables'!$B:$B,MATCH(EPS!$B1394,'Vensim Variables'!$A:$A,0))</f>
        <v>g pollutant</v>
      </c>
      <c r="I1394" t="str">
        <f t="shared" si="42"/>
        <v>CH4</v>
      </c>
      <c r="J1394">
        <f>INDEX(NoSettings!$C:$C,MATCH(EPS!$A1394,NoSettings!$A:$A,0))</f>
        <v>0</v>
      </c>
      <c r="K1394">
        <f>INDEX(GWP!$C$2:$C$13,MATCH(EPS!I1394,GWP!$B$2:$B$13,0))</f>
        <v>28</v>
      </c>
      <c r="L1394" s="4">
        <f t="shared" si="43"/>
        <v>0</v>
      </c>
    </row>
    <row r="1395" spans="1:12">
      <c r="A1395" t="s">
        <v>1413</v>
      </c>
      <c r="B1395" t="s">
        <v>1</v>
      </c>
      <c r="C1395" t="s">
        <v>1720</v>
      </c>
      <c r="D1395" t="s">
        <v>1713</v>
      </c>
      <c r="E1395" t="s">
        <v>1704</v>
      </c>
      <c r="F1395" t="s">
        <v>1745</v>
      </c>
      <c r="H1395" t="str">
        <f>INDEX('Vensim Variables'!$B:$B,MATCH(EPS!$B1395,'Vensim Variables'!$A:$A,0))</f>
        <v>g pollutant</v>
      </c>
      <c r="I1395" t="str">
        <f t="shared" si="42"/>
        <v>CH4</v>
      </c>
      <c r="J1395">
        <f>INDEX(NoSettings!$C:$C,MATCH(EPS!$A1395,NoSettings!$A:$A,0))</f>
        <v>0</v>
      </c>
      <c r="K1395">
        <f>INDEX(GWP!$C$2:$C$13,MATCH(EPS!I1395,GWP!$B$2:$B$13,0))</f>
        <v>28</v>
      </c>
      <c r="L1395" s="4">
        <f t="shared" si="43"/>
        <v>0</v>
      </c>
    </row>
    <row r="1396" spans="1:12">
      <c r="A1396" t="s">
        <v>1414</v>
      </c>
      <c r="B1396" t="s">
        <v>1</v>
      </c>
      <c r="C1396" t="s">
        <v>1720</v>
      </c>
      <c r="D1396" t="s">
        <v>1713</v>
      </c>
      <c r="E1396" t="s">
        <v>1704</v>
      </c>
      <c r="F1396" t="s">
        <v>1746</v>
      </c>
      <c r="H1396" t="str">
        <f>INDEX('Vensim Variables'!$B:$B,MATCH(EPS!$B1396,'Vensim Variables'!$A:$A,0))</f>
        <v>g pollutant</v>
      </c>
      <c r="I1396" t="str">
        <f t="shared" si="42"/>
        <v>CH4</v>
      </c>
      <c r="J1396">
        <f>INDEX(NoSettings!$C:$C,MATCH(EPS!$A1396,NoSettings!$A:$A,0))</f>
        <v>0</v>
      </c>
      <c r="K1396">
        <f>INDEX(GWP!$C$2:$C$13,MATCH(EPS!I1396,GWP!$B$2:$B$13,0))</f>
        <v>28</v>
      </c>
      <c r="L1396" s="4">
        <f t="shared" si="43"/>
        <v>0</v>
      </c>
    </row>
    <row r="1397" spans="1:12">
      <c r="A1397" t="s">
        <v>1415</v>
      </c>
      <c r="B1397" t="s">
        <v>1</v>
      </c>
      <c r="C1397" t="s">
        <v>1720</v>
      </c>
      <c r="D1397" t="s">
        <v>1713</v>
      </c>
      <c r="E1397" t="s">
        <v>1704</v>
      </c>
      <c r="F1397" t="s">
        <v>1747</v>
      </c>
      <c r="H1397" t="str">
        <f>INDEX('Vensim Variables'!$B:$B,MATCH(EPS!$B1397,'Vensim Variables'!$A:$A,0))</f>
        <v>g pollutant</v>
      </c>
      <c r="I1397" t="str">
        <f t="shared" si="42"/>
        <v>CH4</v>
      </c>
      <c r="J1397">
        <f>INDEX(NoSettings!$C:$C,MATCH(EPS!$A1397,NoSettings!$A:$A,0))</f>
        <v>0</v>
      </c>
      <c r="K1397">
        <f>INDEX(GWP!$C$2:$C$13,MATCH(EPS!I1397,GWP!$B$2:$B$13,0))</f>
        <v>28</v>
      </c>
      <c r="L1397" s="4">
        <f t="shared" si="43"/>
        <v>0</v>
      </c>
    </row>
    <row r="1398" spans="1:12">
      <c r="A1398" t="s">
        <v>1416</v>
      </c>
      <c r="B1398" t="s">
        <v>1</v>
      </c>
      <c r="C1398" t="s">
        <v>1720</v>
      </c>
      <c r="D1398" t="s">
        <v>1713</v>
      </c>
      <c r="E1398" t="s">
        <v>1704</v>
      </c>
      <c r="F1398" t="s">
        <v>1748</v>
      </c>
      <c r="H1398" t="str">
        <f>INDEX('Vensim Variables'!$B:$B,MATCH(EPS!$B1398,'Vensim Variables'!$A:$A,0))</f>
        <v>g pollutant</v>
      </c>
      <c r="I1398" t="str">
        <f t="shared" si="42"/>
        <v>CH4</v>
      </c>
      <c r="J1398">
        <f>INDEX(NoSettings!$C:$C,MATCH(EPS!$A1398,NoSettings!$A:$A,0))</f>
        <v>0</v>
      </c>
      <c r="K1398">
        <f>INDEX(GWP!$C$2:$C$13,MATCH(EPS!I1398,GWP!$B$2:$B$13,0))</f>
        <v>28</v>
      </c>
      <c r="L1398" s="4">
        <f t="shared" si="43"/>
        <v>0</v>
      </c>
    </row>
    <row r="1399" spans="1:12">
      <c r="A1399" t="s">
        <v>1417</v>
      </c>
      <c r="B1399" t="s">
        <v>1</v>
      </c>
      <c r="C1399" t="s">
        <v>1720</v>
      </c>
      <c r="D1399" t="s">
        <v>1713</v>
      </c>
      <c r="E1399" t="s">
        <v>1704</v>
      </c>
      <c r="F1399" t="s">
        <v>1749</v>
      </c>
      <c r="H1399" t="str">
        <f>INDEX('Vensim Variables'!$B:$B,MATCH(EPS!$B1399,'Vensim Variables'!$A:$A,0))</f>
        <v>g pollutant</v>
      </c>
      <c r="I1399" t="str">
        <f t="shared" si="42"/>
        <v>CH4</v>
      </c>
      <c r="J1399">
        <f>INDEX(NoSettings!$C:$C,MATCH(EPS!$A1399,NoSettings!$A:$A,0))</f>
        <v>0</v>
      </c>
      <c r="K1399">
        <f>INDEX(GWP!$C$2:$C$13,MATCH(EPS!I1399,GWP!$B$2:$B$13,0))</f>
        <v>28</v>
      </c>
      <c r="L1399" s="4">
        <f t="shared" si="43"/>
        <v>0</v>
      </c>
    </row>
    <row r="1400" spans="1:12">
      <c r="A1400" t="s">
        <v>1418</v>
      </c>
      <c r="B1400" t="s">
        <v>1</v>
      </c>
      <c r="C1400" t="s">
        <v>1720</v>
      </c>
      <c r="D1400" t="s">
        <v>1713</v>
      </c>
      <c r="E1400" t="s">
        <v>1704</v>
      </c>
      <c r="F1400" t="s">
        <v>1750</v>
      </c>
      <c r="H1400" t="str">
        <f>INDEX('Vensim Variables'!$B:$B,MATCH(EPS!$B1400,'Vensim Variables'!$A:$A,0))</f>
        <v>g pollutant</v>
      </c>
      <c r="I1400" t="str">
        <f t="shared" si="42"/>
        <v>CH4</v>
      </c>
      <c r="J1400">
        <f>INDEX(NoSettings!$C:$C,MATCH(EPS!$A1400,NoSettings!$A:$A,0))</f>
        <v>0</v>
      </c>
      <c r="K1400">
        <f>INDEX(GWP!$C$2:$C$13,MATCH(EPS!I1400,GWP!$B$2:$B$13,0))</f>
        <v>28</v>
      </c>
      <c r="L1400" s="4">
        <f t="shared" si="43"/>
        <v>0</v>
      </c>
    </row>
    <row r="1401" spans="1:12">
      <c r="A1401" t="s">
        <v>1419</v>
      </c>
      <c r="B1401" t="s">
        <v>1</v>
      </c>
      <c r="C1401" t="s">
        <v>1720</v>
      </c>
      <c r="D1401" t="s">
        <v>1713</v>
      </c>
      <c r="E1401" t="s">
        <v>1704</v>
      </c>
      <c r="F1401" t="s">
        <v>1751</v>
      </c>
      <c r="H1401" t="str">
        <f>INDEX('Vensim Variables'!$B:$B,MATCH(EPS!$B1401,'Vensim Variables'!$A:$A,0))</f>
        <v>g pollutant</v>
      </c>
      <c r="I1401" t="str">
        <f t="shared" si="42"/>
        <v>CH4</v>
      </c>
      <c r="J1401">
        <f>INDEX(NoSettings!$C:$C,MATCH(EPS!$A1401,NoSettings!$A:$A,0))</f>
        <v>0</v>
      </c>
      <c r="K1401">
        <f>INDEX(GWP!$C$2:$C$13,MATCH(EPS!I1401,GWP!$B$2:$B$13,0))</f>
        <v>28</v>
      </c>
      <c r="L1401" s="4">
        <f t="shared" si="43"/>
        <v>0</v>
      </c>
    </row>
    <row r="1402" spans="1:12">
      <c r="A1402" t="s">
        <v>1420</v>
      </c>
      <c r="B1402" t="s">
        <v>1</v>
      </c>
      <c r="C1402" t="s">
        <v>1720</v>
      </c>
      <c r="D1402" t="s">
        <v>1714</v>
      </c>
      <c r="E1402" t="s">
        <v>1703</v>
      </c>
      <c r="F1402" t="s">
        <v>1742</v>
      </c>
      <c r="H1402" t="str">
        <f>INDEX('Vensim Variables'!$B:$B,MATCH(EPS!$B1402,'Vensim Variables'!$A:$A,0))</f>
        <v>g pollutant</v>
      </c>
      <c r="I1402" t="str">
        <f t="shared" si="42"/>
        <v>N2O</v>
      </c>
      <c r="J1402">
        <f>INDEX(NoSettings!$C:$C,MATCH(EPS!$A1402,NoSettings!$A:$A,0))</f>
        <v>0</v>
      </c>
      <c r="K1402">
        <f>INDEX(GWP!$C$2:$C$13,MATCH(EPS!I1402,GWP!$B$2:$B$13,0))</f>
        <v>265</v>
      </c>
      <c r="L1402" s="4">
        <f t="shared" si="43"/>
        <v>0</v>
      </c>
    </row>
    <row r="1403" spans="1:12">
      <c r="A1403" t="s">
        <v>1421</v>
      </c>
      <c r="B1403" t="s">
        <v>1</v>
      </c>
      <c r="C1403" t="s">
        <v>1720</v>
      </c>
      <c r="D1403" t="s">
        <v>1714</v>
      </c>
      <c r="E1403" t="s">
        <v>1703</v>
      </c>
      <c r="F1403" t="s">
        <v>1743</v>
      </c>
      <c r="H1403" t="str">
        <f>INDEX('Vensim Variables'!$B:$B,MATCH(EPS!$B1403,'Vensim Variables'!$A:$A,0))</f>
        <v>g pollutant</v>
      </c>
      <c r="I1403" t="str">
        <f t="shared" si="42"/>
        <v>N2O</v>
      </c>
      <c r="J1403">
        <f>INDEX(NoSettings!$C:$C,MATCH(EPS!$A1403,NoSettings!$A:$A,0))</f>
        <v>0</v>
      </c>
      <c r="K1403">
        <f>INDEX(GWP!$C$2:$C$13,MATCH(EPS!I1403,GWP!$B$2:$B$13,0))</f>
        <v>265</v>
      </c>
      <c r="L1403" s="4">
        <f t="shared" si="43"/>
        <v>0</v>
      </c>
    </row>
    <row r="1404" spans="1:12">
      <c r="A1404" t="s">
        <v>1422</v>
      </c>
      <c r="B1404" t="s">
        <v>1</v>
      </c>
      <c r="C1404" t="s">
        <v>1720</v>
      </c>
      <c r="D1404" t="s">
        <v>1714</v>
      </c>
      <c r="E1404" t="s">
        <v>1703</v>
      </c>
      <c r="F1404" t="s">
        <v>1744</v>
      </c>
      <c r="H1404" t="str">
        <f>INDEX('Vensim Variables'!$B:$B,MATCH(EPS!$B1404,'Vensim Variables'!$A:$A,0))</f>
        <v>g pollutant</v>
      </c>
      <c r="I1404" t="str">
        <f t="shared" si="42"/>
        <v>N2O</v>
      </c>
      <c r="J1404">
        <f>INDEX(NoSettings!$C:$C,MATCH(EPS!$A1404,NoSettings!$A:$A,0))</f>
        <v>85803600</v>
      </c>
      <c r="K1404">
        <f>INDEX(GWP!$C$2:$C$13,MATCH(EPS!I1404,GWP!$B$2:$B$13,0))</f>
        <v>265</v>
      </c>
      <c r="L1404" s="4">
        <f t="shared" si="43"/>
        <v>2.2737954000000001E-2</v>
      </c>
    </row>
    <row r="1405" spans="1:12">
      <c r="A1405" t="s">
        <v>1423</v>
      </c>
      <c r="B1405" t="s">
        <v>1</v>
      </c>
      <c r="C1405" t="s">
        <v>1720</v>
      </c>
      <c r="D1405" t="s">
        <v>1714</v>
      </c>
      <c r="E1405" t="s">
        <v>1703</v>
      </c>
      <c r="F1405" t="s">
        <v>1745</v>
      </c>
      <c r="H1405" t="str">
        <f>INDEX('Vensim Variables'!$B:$B,MATCH(EPS!$B1405,'Vensim Variables'!$A:$A,0))</f>
        <v>g pollutant</v>
      </c>
      <c r="I1405" t="str">
        <f t="shared" si="42"/>
        <v>N2O</v>
      </c>
      <c r="J1405">
        <f>INDEX(NoSettings!$C:$C,MATCH(EPS!$A1405,NoSettings!$A:$A,0))</f>
        <v>0</v>
      </c>
      <c r="K1405">
        <f>INDEX(GWP!$C$2:$C$13,MATCH(EPS!I1405,GWP!$B$2:$B$13,0))</f>
        <v>265</v>
      </c>
      <c r="L1405" s="4">
        <f t="shared" si="43"/>
        <v>0</v>
      </c>
    </row>
    <row r="1406" spans="1:12">
      <c r="A1406" t="s">
        <v>1424</v>
      </c>
      <c r="B1406" t="s">
        <v>1</v>
      </c>
      <c r="C1406" t="s">
        <v>1720</v>
      </c>
      <c r="D1406" t="s">
        <v>1714</v>
      </c>
      <c r="E1406" t="s">
        <v>1703</v>
      </c>
      <c r="F1406" t="s">
        <v>1746</v>
      </c>
      <c r="H1406" t="str">
        <f>INDEX('Vensim Variables'!$B:$B,MATCH(EPS!$B1406,'Vensim Variables'!$A:$A,0))</f>
        <v>g pollutant</v>
      </c>
      <c r="I1406" t="str">
        <f t="shared" si="42"/>
        <v>N2O</v>
      </c>
      <c r="J1406">
        <f>INDEX(NoSettings!$C:$C,MATCH(EPS!$A1406,NoSettings!$A:$A,0))</f>
        <v>0</v>
      </c>
      <c r="K1406">
        <f>INDEX(GWP!$C$2:$C$13,MATCH(EPS!I1406,GWP!$B$2:$B$13,0))</f>
        <v>265</v>
      </c>
      <c r="L1406" s="4">
        <f t="shared" si="43"/>
        <v>0</v>
      </c>
    </row>
    <row r="1407" spans="1:12">
      <c r="A1407" t="s">
        <v>1425</v>
      </c>
      <c r="B1407" t="s">
        <v>1</v>
      </c>
      <c r="C1407" t="s">
        <v>1720</v>
      </c>
      <c r="D1407" t="s">
        <v>1714</v>
      </c>
      <c r="E1407" t="s">
        <v>1703</v>
      </c>
      <c r="F1407" t="s">
        <v>1747</v>
      </c>
      <c r="H1407" t="str">
        <f>INDEX('Vensim Variables'!$B:$B,MATCH(EPS!$B1407,'Vensim Variables'!$A:$A,0))</f>
        <v>g pollutant</v>
      </c>
      <c r="I1407" t="str">
        <f t="shared" si="42"/>
        <v>N2O</v>
      </c>
      <c r="J1407">
        <f>INDEX(NoSettings!$C:$C,MATCH(EPS!$A1407,NoSettings!$A:$A,0))</f>
        <v>0</v>
      </c>
      <c r="K1407">
        <f>INDEX(GWP!$C$2:$C$13,MATCH(EPS!I1407,GWP!$B$2:$B$13,0))</f>
        <v>265</v>
      </c>
      <c r="L1407" s="4">
        <f t="shared" si="43"/>
        <v>0</v>
      </c>
    </row>
    <row r="1408" spans="1:12">
      <c r="A1408" t="s">
        <v>1426</v>
      </c>
      <c r="B1408" t="s">
        <v>1</v>
      </c>
      <c r="C1408" t="s">
        <v>1720</v>
      </c>
      <c r="D1408" t="s">
        <v>1714</v>
      </c>
      <c r="E1408" t="s">
        <v>1703</v>
      </c>
      <c r="F1408" t="s">
        <v>1748</v>
      </c>
      <c r="H1408" t="str">
        <f>INDEX('Vensim Variables'!$B:$B,MATCH(EPS!$B1408,'Vensim Variables'!$A:$A,0))</f>
        <v>g pollutant</v>
      </c>
      <c r="I1408" t="str">
        <f t="shared" si="42"/>
        <v>N2O</v>
      </c>
      <c r="J1408">
        <f>INDEX(NoSettings!$C:$C,MATCH(EPS!$A1408,NoSettings!$A:$A,0))</f>
        <v>0</v>
      </c>
      <c r="K1408">
        <f>INDEX(GWP!$C$2:$C$13,MATCH(EPS!I1408,GWP!$B$2:$B$13,0))</f>
        <v>265</v>
      </c>
      <c r="L1408" s="4">
        <f t="shared" si="43"/>
        <v>0</v>
      </c>
    </row>
    <row r="1409" spans="1:12">
      <c r="A1409" t="s">
        <v>1427</v>
      </c>
      <c r="B1409" t="s">
        <v>1</v>
      </c>
      <c r="C1409" t="s">
        <v>1720</v>
      </c>
      <c r="D1409" t="s">
        <v>1714</v>
      </c>
      <c r="E1409" t="s">
        <v>1703</v>
      </c>
      <c r="F1409" t="s">
        <v>1749</v>
      </c>
      <c r="H1409" t="str">
        <f>INDEX('Vensim Variables'!$B:$B,MATCH(EPS!$B1409,'Vensim Variables'!$A:$A,0))</f>
        <v>g pollutant</v>
      </c>
      <c r="I1409" t="str">
        <f t="shared" si="42"/>
        <v>N2O</v>
      </c>
      <c r="J1409">
        <f>INDEX(NoSettings!$C:$C,MATCH(EPS!$A1409,NoSettings!$A:$A,0))</f>
        <v>0</v>
      </c>
      <c r="K1409">
        <f>INDEX(GWP!$C$2:$C$13,MATCH(EPS!I1409,GWP!$B$2:$B$13,0))</f>
        <v>265</v>
      </c>
      <c r="L1409" s="4">
        <f t="shared" si="43"/>
        <v>0</v>
      </c>
    </row>
    <row r="1410" spans="1:12">
      <c r="A1410" t="s">
        <v>1428</v>
      </c>
      <c r="B1410" t="s">
        <v>1</v>
      </c>
      <c r="C1410" t="s">
        <v>1720</v>
      </c>
      <c r="D1410" t="s">
        <v>1714</v>
      </c>
      <c r="E1410" t="s">
        <v>1703</v>
      </c>
      <c r="F1410" t="s">
        <v>1750</v>
      </c>
      <c r="H1410" t="str">
        <f>INDEX('Vensim Variables'!$B:$B,MATCH(EPS!$B1410,'Vensim Variables'!$A:$A,0))</f>
        <v>g pollutant</v>
      </c>
      <c r="I1410" t="str">
        <f t="shared" si="42"/>
        <v>N2O</v>
      </c>
      <c r="J1410">
        <f>INDEX(NoSettings!$C:$C,MATCH(EPS!$A1410,NoSettings!$A:$A,0))</f>
        <v>0</v>
      </c>
      <c r="K1410">
        <f>INDEX(GWP!$C$2:$C$13,MATCH(EPS!I1410,GWP!$B$2:$B$13,0))</f>
        <v>265</v>
      </c>
      <c r="L1410" s="4">
        <f t="shared" si="43"/>
        <v>0</v>
      </c>
    </row>
    <row r="1411" spans="1:12">
      <c r="A1411" t="s">
        <v>1429</v>
      </c>
      <c r="B1411" t="s">
        <v>1</v>
      </c>
      <c r="C1411" t="s">
        <v>1720</v>
      </c>
      <c r="D1411" t="s">
        <v>1714</v>
      </c>
      <c r="E1411" t="s">
        <v>1703</v>
      </c>
      <c r="F1411" t="s">
        <v>1751</v>
      </c>
      <c r="H1411" t="str">
        <f>INDEX('Vensim Variables'!$B:$B,MATCH(EPS!$B1411,'Vensim Variables'!$A:$A,0))</f>
        <v>g pollutant</v>
      </c>
      <c r="I1411" t="str">
        <f t="shared" ref="I1411:I1474" si="44">IF(OR(C1411="CO2",C1411="CH4",C1411="N2O",C1411="F gases",C1411="VOC",C1411="CO",C1411="NOx",C1411="PM10",C1411="PM25",C1411="SOx",C1411="BC",C1411="OC"),C1411,IF(OR(D1411="CO2",D1411="CH4",D1411="N2O",D1411="F gases",D1411="VOC",D1411="CO",D1411="NOx",D1411="PM10",D1411="PM25",D1411="SOx",D1411="BC",D1411="OC"),D1411,IF(OR(E1411="CO2",E1411="CH4",E1411="N2O",E1411="F gases",E1411="VOC",E1411="CO",E1411="NOx",E1411="PM10",E1411="PM25",E1411="SOx",E1411="BC",E1411="OC"),E1411,"NA")))</f>
        <v>N2O</v>
      </c>
      <c r="J1411">
        <f>INDEX(NoSettings!$C:$C,MATCH(EPS!$A1411,NoSettings!$A:$A,0))</f>
        <v>0</v>
      </c>
      <c r="K1411">
        <f>INDEX(GWP!$C$2:$C$13,MATCH(EPS!I1411,GWP!$B$2:$B$13,0))</f>
        <v>265</v>
      </c>
      <c r="L1411" s="4">
        <f t="shared" ref="L1411:L1474" si="45">IF(H1411="g pollutant",K1411*J1411/10^12,IF(H1411="MMTCO2e",J1411,IF(H1411="MWh",J1411,0)))</f>
        <v>0</v>
      </c>
    </row>
    <row r="1412" spans="1:12">
      <c r="A1412" t="s">
        <v>1430</v>
      </c>
      <c r="B1412" t="s">
        <v>1</v>
      </c>
      <c r="C1412" t="s">
        <v>1720</v>
      </c>
      <c r="D1412" t="s">
        <v>1714</v>
      </c>
      <c r="E1412" t="s">
        <v>1704</v>
      </c>
      <c r="F1412" t="s">
        <v>1742</v>
      </c>
      <c r="H1412" t="str">
        <f>INDEX('Vensim Variables'!$B:$B,MATCH(EPS!$B1412,'Vensim Variables'!$A:$A,0))</f>
        <v>g pollutant</v>
      </c>
      <c r="I1412" t="str">
        <f t="shared" si="44"/>
        <v>N2O</v>
      </c>
      <c r="J1412">
        <f>INDEX(NoSettings!$C:$C,MATCH(EPS!$A1412,NoSettings!$A:$A,0))</f>
        <v>0</v>
      </c>
      <c r="K1412">
        <f>INDEX(GWP!$C$2:$C$13,MATCH(EPS!I1412,GWP!$B$2:$B$13,0))</f>
        <v>265</v>
      </c>
      <c r="L1412" s="4">
        <f t="shared" si="45"/>
        <v>0</v>
      </c>
    </row>
    <row r="1413" spans="1:12">
      <c r="A1413" t="s">
        <v>1431</v>
      </c>
      <c r="B1413" t="s">
        <v>1</v>
      </c>
      <c r="C1413" t="s">
        <v>1720</v>
      </c>
      <c r="D1413" t="s">
        <v>1714</v>
      </c>
      <c r="E1413" t="s">
        <v>1704</v>
      </c>
      <c r="F1413" t="s">
        <v>1743</v>
      </c>
      <c r="H1413" t="str">
        <f>INDEX('Vensim Variables'!$B:$B,MATCH(EPS!$B1413,'Vensim Variables'!$A:$A,0))</f>
        <v>g pollutant</v>
      </c>
      <c r="I1413" t="str">
        <f t="shared" si="44"/>
        <v>N2O</v>
      </c>
      <c r="J1413">
        <f>INDEX(NoSettings!$C:$C,MATCH(EPS!$A1413,NoSettings!$A:$A,0))</f>
        <v>0</v>
      </c>
      <c r="K1413">
        <f>INDEX(GWP!$C$2:$C$13,MATCH(EPS!I1413,GWP!$B$2:$B$13,0))</f>
        <v>265</v>
      </c>
      <c r="L1413" s="4">
        <f t="shared" si="45"/>
        <v>0</v>
      </c>
    </row>
    <row r="1414" spans="1:12">
      <c r="A1414" t="s">
        <v>1432</v>
      </c>
      <c r="B1414" t="s">
        <v>1</v>
      </c>
      <c r="C1414" t="s">
        <v>1720</v>
      </c>
      <c r="D1414" t="s">
        <v>1714</v>
      </c>
      <c r="E1414" t="s">
        <v>1704</v>
      </c>
      <c r="F1414" t="s">
        <v>1744</v>
      </c>
      <c r="H1414" t="str">
        <f>INDEX('Vensim Variables'!$B:$B,MATCH(EPS!$B1414,'Vensim Variables'!$A:$A,0))</f>
        <v>g pollutant</v>
      </c>
      <c r="I1414" t="str">
        <f t="shared" si="44"/>
        <v>N2O</v>
      </c>
      <c r="J1414">
        <f>INDEX(NoSettings!$C:$C,MATCH(EPS!$A1414,NoSettings!$A:$A,0))</f>
        <v>0</v>
      </c>
      <c r="K1414">
        <f>INDEX(GWP!$C$2:$C$13,MATCH(EPS!I1414,GWP!$B$2:$B$13,0))</f>
        <v>265</v>
      </c>
      <c r="L1414" s="4">
        <f t="shared" si="45"/>
        <v>0</v>
      </c>
    </row>
    <row r="1415" spans="1:12">
      <c r="A1415" t="s">
        <v>1433</v>
      </c>
      <c r="B1415" t="s">
        <v>1</v>
      </c>
      <c r="C1415" t="s">
        <v>1720</v>
      </c>
      <c r="D1415" t="s">
        <v>1714</v>
      </c>
      <c r="E1415" t="s">
        <v>1704</v>
      </c>
      <c r="F1415" t="s">
        <v>1745</v>
      </c>
      <c r="H1415" t="str">
        <f>INDEX('Vensim Variables'!$B:$B,MATCH(EPS!$B1415,'Vensim Variables'!$A:$A,0))</f>
        <v>g pollutant</v>
      </c>
      <c r="I1415" t="str">
        <f t="shared" si="44"/>
        <v>N2O</v>
      </c>
      <c r="J1415">
        <f>INDEX(NoSettings!$C:$C,MATCH(EPS!$A1415,NoSettings!$A:$A,0))</f>
        <v>0</v>
      </c>
      <c r="K1415">
        <f>INDEX(GWP!$C$2:$C$13,MATCH(EPS!I1415,GWP!$B$2:$B$13,0))</f>
        <v>265</v>
      </c>
      <c r="L1415" s="4">
        <f t="shared" si="45"/>
        <v>0</v>
      </c>
    </row>
    <row r="1416" spans="1:12">
      <c r="A1416" t="s">
        <v>1434</v>
      </c>
      <c r="B1416" t="s">
        <v>1</v>
      </c>
      <c r="C1416" t="s">
        <v>1720</v>
      </c>
      <c r="D1416" t="s">
        <v>1714</v>
      </c>
      <c r="E1416" t="s">
        <v>1704</v>
      </c>
      <c r="F1416" t="s">
        <v>1746</v>
      </c>
      <c r="H1416" t="str">
        <f>INDEX('Vensim Variables'!$B:$B,MATCH(EPS!$B1416,'Vensim Variables'!$A:$A,0))</f>
        <v>g pollutant</v>
      </c>
      <c r="I1416" t="str">
        <f t="shared" si="44"/>
        <v>N2O</v>
      </c>
      <c r="J1416">
        <f>INDEX(NoSettings!$C:$C,MATCH(EPS!$A1416,NoSettings!$A:$A,0))</f>
        <v>0</v>
      </c>
      <c r="K1416">
        <f>INDEX(GWP!$C$2:$C$13,MATCH(EPS!I1416,GWP!$B$2:$B$13,0))</f>
        <v>265</v>
      </c>
      <c r="L1416" s="4">
        <f t="shared" si="45"/>
        <v>0</v>
      </c>
    </row>
    <row r="1417" spans="1:12">
      <c r="A1417" t="s">
        <v>1435</v>
      </c>
      <c r="B1417" t="s">
        <v>1</v>
      </c>
      <c r="C1417" t="s">
        <v>1720</v>
      </c>
      <c r="D1417" t="s">
        <v>1714</v>
      </c>
      <c r="E1417" t="s">
        <v>1704</v>
      </c>
      <c r="F1417" t="s">
        <v>1747</v>
      </c>
      <c r="H1417" t="str">
        <f>INDEX('Vensim Variables'!$B:$B,MATCH(EPS!$B1417,'Vensim Variables'!$A:$A,0))</f>
        <v>g pollutant</v>
      </c>
      <c r="I1417" t="str">
        <f t="shared" si="44"/>
        <v>N2O</v>
      </c>
      <c r="J1417">
        <f>INDEX(NoSettings!$C:$C,MATCH(EPS!$A1417,NoSettings!$A:$A,0))</f>
        <v>0</v>
      </c>
      <c r="K1417">
        <f>INDEX(GWP!$C$2:$C$13,MATCH(EPS!I1417,GWP!$B$2:$B$13,0))</f>
        <v>265</v>
      </c>
      <c r="L1417" s="4">
        <f t="shared" si="45"/>
        <v>0</v>
      </c>
    </row>
    <row r="1418" spans="1:12">
      <c r="A1418" t="s">
        <v>1436</v>
      </c>
      <c r="B1418" t="s">
        <v>1</v>
      </c>
      <c r="C1418" t="s">
        <v>1720</v>
      </c>
      <c r="D1418" t="s">
        <v>1714</v>
      </c>
      <c r="E1418" t="s">
        <v>1704</v>
      </c>
      <c r="F1418" t="s">
        <v>1748</v>
      </c>
      <c r="H1418" t="str">
        <f>INDEX('Vensim Variables'!$B:$B,MATCH(EPS!$B1418,'Vensim Variables'!$A:$A,0))</f>
        <v>g pollutant</v>
      </c>
      <c r="I1418" t="str">
        <f t="shared" si="44"/>
        <v>N2O</v>
      </c>
      <c r="J1418">
        <f>INDEX(NoSettings!$C:$C,MATCH(EPS!$A1418,NoSettings!$A:$A,0))</f>
        <v>0</v>
      </c>
      <c r="K1418">
        <f>INDEX(GWP!$C$2:$C$13,MATCH(EPS!I1418,GWP!$B$2:$B$13,0))</f>
        <v>265</v>
      </c>
      <c r="L1418" s="4">
        <f t="shared" si="45"/>
        <v>0</v>
      </c>
    </row>
    <row r="1419" spans="1:12">
      <c r="A1419" t="s">
        <v>1437</v>
      </c>
      <c r="B1419" t="s">
        <v>1</v>
      </c>
      <c r="C1419" t="s">
        <v>1720</v>
      </c>
      <c r="D1419" t="s">
        <v>1714</v>
      </c>
      <c r="E1419" t="s">
        <v>1704</v>
      </c>
      <c r="F1419" t="s">
        <v>1749</v>
      </c>
      <c r="H1419" t="str">
        <f>INDEX('Vensim Variables'!$B:$B,MATCH(EPS!$B1419,'Vensim Variables'!$A:$A,0))</f>
        <v>g pollutant</v>
      </c>
      <c r="I1419" t="str">
        <f t="shared" si="44"/>
        <v>N2O</v>
      </c>
      <c r="J1419">
        <f>INDEX(NoSettings!$C:$C,MATCH(EPS!$A1419,NoSettings!$A:$A,0))</f>
        <v>0</v>
      </c>
      <c r="K1419">
        <f>INDEX(GWP!$C$2:$C$13,MATCH(EPS!I1419,GWP!$B$2:$B$13,0))</f>
        <v>265</v>
      </c>
      <c r="L1419" s="4">
        <f t="shared" si="45"/>
        <v>0</v>
      </c>
    </row>
    <row r="1420" spans="1:12">
      <c r="A1420" t="s">
        <v>1438</v>
      </c>
      <c r="B1420" t="s">
        <v>1</v>
      </c>
      <c r="C1420" t="s">
        <v>1720</v>
      </c>
      <c r="D1420" t="s">
        <v>1714</v>
      </c>
      <c r="E1420" t="s">
        <v>1704</v>
      </c>
      <c r="F1420" t="s">
        <v>1750</v>
      </c>
      <c r="H1420" t="str">
        <f>INDEX('Vensim Variables'!$B:$B,MATCH(EPS!$B1420,'Vensim Variables'!$A:$A,0))</f>
        <v>g pollutant</v>
      </c>
      <c r="I1420" t="str">
        <f t="shared" si="44"/>
        <v>N2O</v>
      </c>
      <c r="J1420">
        <f>INDEX(NoSettings!$C:$C,MATCH(EPS!$A1420,NoSettings!$A:$A,0))</f>
        <v>0</v>
      </c>
      <c r="K1420">
        <f>INDEX(GWP!$C$2:$C$13,MATCH(EPS!I1420,GWP!$B$2:$B$13,0))</f>
        <v>265</v>
      </c>
      <c r="L1420" s="4">
        <f t="shared" si="45"/>
        <v>0</v>
      </c>
    </row>
    <row r="1421" spans="1:12">
      <c r="A1421" t="s">
        <v>1439</v>
      </c>
      <c r="B1421" t="s">
        <v>1</v>
      </c>
      <c r="C1421" t="s">
        <v>1720</v>
      </c>
      <c r="D1421" t="s">
        <v>1714</v>
      </c>
      <c r="E1421" t="s">
        <v>1704</v>
      </c>
      <c r="F1421" t="s">
        <v>1751</v>
      </c>
      <c r="H1421" t="str">
        <f>INDEX('Vensim Variables'!$B:$B,MATCH(EPS!$B1421,'Vensim Variables'!$A:$A,0))</f>
        <v>g pollutant</v>
      </c>
      <c r="I1421" t="str">
        <f t="shared" si="44"/>
        <v>N2O</v>
      </c>
      <c r="J1421">
        <f>INDEX(NoSettings!$C:$C,MATCH(EPS!$A1421,NoSettings!$A:$A,0))</f>
        <v>0</v>
      </c>
      <c r="K1421">
        <f>INDEX(GWP!$C$2:$C$13,MATCH(EPS!I1421,GWP!$B$2:$B$13,0))</f>
        <v>265</v>
      </c>
      <c r="L1421" s="4">
        <f t="shared" si="45"/>
        <v>0</v>
      </c>
    </row>
    <row r="1422" spans="1:12">
      <c r="A1422" t="s">
        <v>1440</v>
      </c>
      <c r="B1422" t="s">
        <v>1</v>
      </c>
      <c r="C1422" t="s">
        <v>1720</v>
      </c>
      <c r="D1422" t="s">
        <v>1715</v>
      </c>
      <c r="E1422" t="s">
        <v>1703</v>
      </c>
      <c r="F1422" t="s">
        <v>1742</v>
      </c>
      <c r="H1422" t="str">
        <f>INDEX('Vensim Variables'!$B:$B,MATCH(EPS!$B1422,'Vensim Variables'!$A:$A,0))</f>
        <v>g pollutant</v>
      </c>
      <c r="I1422" t="str">
        <f t="shared" si="44"/>
        <v>F gases</v>
      </c>
      <c r="J1422">
        <f>INDEX(NoSettings!$C:$C,MATCH(EPS!$A1422,NoSettings!$A:$A,0))</f>
        <v>0</v>
      </c>
      <c r="K1422">
        <f>INDEX(GWP!$C$2:$C$13,MATCH(EPS!I1422,GWP!$B$2:$B$13,0))</f>
        <v>1</v>
      </c>
      <c r="L1422" s="4">
        <f t="shared" si="45"/>
        <v>0</v>
      </c>
    </row>
    <row r="1423" spans="1:12">
      <c r="A1423" t="s">
        <v>1441</v>
      </c>
      <c r="B1423" t="s">
        <v>1</v>
      </c>
      <c r="C1423" t="s">
        <v>1720</v>
      </c>
      <c r="D1423" t="s">
        <v>1715</v>
      </c>
      <c r="E1423" t="s">
        <v>1703</v>
      </c>
      <c r="F1423" t="s">
        <v>1743</v>
      </c>
      <c r="H1423" t="str">
        <f>INDEX('Vensim Variables'!$B:$B,MATCH(EPS!$B1423,'Vensim Variables'!$A:$A,0))</f>
        <v>g pollutant</v>
      </c>
      <c r="I1423" t="str">
        <f t="shared" si="44"/>
        <v>F gases</v>
      </c>
      <c r="J1423">
        <f>INDEX(NoSettings!$C:$C,MATCH(EPS!$A1423,NoSettings!$A:$A,0))</f>
        <v>0</v>
      </c>
      <c r="K1423">
        <f>INDEX(GWP!$C$2:$C$13,MATCH(EPS!I1423,GWP!$B$2:$B$13,0))</f>
        <v>1</v>
      </c>
      <c r="L1423" s="4">
        <f t="shared" si="45"/>
        <v>0</v>
      </c>
    </row>
    <row r="1424" spans="1:12">
      <c r="A1424" t="s">
        <v>1442</v>
      </c>
      <c r="B1424" t="s">
        <v>1</v>
      </c>
      <c r="C1424" t="s">
        <v>1720</v>
      </c>
      <c r="D1424" t="s">
        <v>1715</v>
      </c>
      <c r="E1424" t="s">
        <v>1703</v>
      </c>
      <c r="F1424" t="s">
        <v>1744</v>
      </c>
      <c r="H1424" t="str">
        <f>INDEX('Vensim Variables'!$B:$B,MATCH(EPS!$B1424,'Vensim Variables'!$A:$A,0))</f>
        <v>g pollutant</v>
      </c>
      <c r="I1424" t="str">
        <f t="shared" si="44"/>
        <v>F gases</v>
      </c>
      <c r="J1424">
        <f>INDEX(NoSettings!$C:$C,MATCH(EPS!$A1424,NoSettings!$A:$A,0))</f>
        <v>0</v>
      </c>
      <c r="K1424">
        <f>INDEX(GWP!$C$2:$C$13,MATCH(EPS!I1424,GWP!$B$2:$B$13,0))</f>
        <v>1</v>
      </c>
      <c r="L1424" s="4">
        <f t="shared" si="45"/>
        <v>0</v>
      </c>
    </row>
    <row r="1425" spans="1:12">
      <c r="A1425" t="s">
        <v>1443</v>
      </c>
      <c r="B1425" t="s">
        <v>1</v>
      </c>
      <c r="C1425" t="s">
        <v>1720</v>
      </c>
      <c r="D1425" t="s">
        <v>1715</v>
      </c>
      <c r="E1425" t="s">
        <v>1703</v>
      </c>
      <c r="F1425" t="s">
        <v>1745</v>
      </c>
      <c r="H1425" t="str">
        <f>INDEX('Vensim Variables'!$B:$B,MATCH(EPS!$B1425,'Vensim Variables'!$A:$A,0))</f>
        <v>g pollutant</v>
      </c>
      <c r="I1425" t="str">
        <f t="shared" si="44"/>
        <v>F gases</v>
      </c>
      <c r="J1425">
        <f>INDEX(NoSettings!$C:$C,MATCH(EPS!$A1425,NoSettings!$A:$A,0))</f>
        <v>0</v>
      </c>
      <c r="K1425">
        <f>INDEX(GWP!$C$2:$C$13,MATCH(EPS!I1425,GWP!$B$2:$B$13,0))</f>
        <v>1</v>
      </c>
      <c r="L1425" s="4">
        <f t="shared" si="45"/>
        <v>0</v>
      </c>
    </row>
    <row r="1426" spans="1:12">
      <c r="A1426" t="s">
        <v>1444</v>
      </c>
      <c r="B1426" t="s">
        <v>1</v>
      </c>
      <c r="C1426" t="s">
        <v>1720</v>
      </c>
      <c r="D1426" t="s">
        <v>1715</v>
      </c>
      <c r="E1426" t="s">
        <v>1703</v>
      </c>
      <c r="F1426" t="s">
        <v>1746</v>
      </c>
      <c r="H1426" t="str">
        <f>INDEX('Vensim Variables'!$B:$B,MATCH(EPS!$B1426,'Vensim Variables'!$A:$A,0))</f>
        <v>g pollutant</v>
      </c>
      <c r="I1426" t="str">
        <f t="shared" si="44"/>
        <v>F gases</v>
      </c>
      <c r="J1426">
        <f>INDEX(NoSettings!$C:$C,MATCH(EPS!$A1426,NoSettings!$A:$A,0))</f>
        <v>0</v>
      </c>
      <c r="K1426">
        <f>INDEX(GWP!$C$2:$C$13,MATCH(EPS!I1426,GWP!$B$2:$B$13,0))</f>
        <v>1</v>
      </c>
      <c r="L1426" s="4">
        <f t="shared" si="45"/>
        <v>0</v>
      </c>
    </row>
    <row r="1427" spans="1:12">
      <c r="A1427" t="s">
        <v>1445</v>
      </c>
      <c r="B1427" t="s">
        <v>1</v>
      </c>
      <c r="C1427" t="s">
        <v>1720</v>
      </c>
      <c r="D1427" t="s">
        <v>1715</v>
      </c>
      <c r="E1427" t="s">
        <v>1703</v>
      </c>
      <c r="F1427" t="s">
        <v>1747</v>
      </c>
      <c r="H1427" t="str">
        <f>INDEX('Vensim Variables'!$B:$B,MATCH(EPS!$B1427,'Vensim Variables'!$A:$A,0))</f>
        <v>g pollutant</v>
      </c>
      <c r="I1427" t="str">
        <f t="shared" si="44"/>
        <v>F gases</v>
      </c>
      <c r="J1427">
        <f>INDEX(NoSettings!$C:$C,MATCH(EPS!$A1427,NoSettings!$A:$A,0))</f>
        <v>0</v>
      </c>
      <c r="K1427">
        <f>INDEX(GWP!$C$2:$C$13,MATCH(EPS!I1427,GWP!$B$2:$B$13,0))</f>
        <v>1</v>
      </c>
      <c r="L1427" s="4">
        <f t="shared" si="45"/>
        <v>0</v>
      </c>
    </row>
    <row r="1428" spans="1:12">
      <c r="A1428" t="s">
        <v>1446</v>
      </c>
      <c r="B1428" t="s">
        <v>1</v>
      </c>
      <c r="C1428" t="s">
        <v>1720</v>
      </c>
      <c r="D1428" t="s">
        <v>1715</v>
      </c>
      <c r="E1428" t="s">
        <v>1703</v>
      </c>
      <c r="F1428" t="s">
        <v>1748</v>
      </c>
      <c r="H1428" t="str">
        <f>INDEX('Vensim Variables'!$B:$B,MATCH(EPS!$B1428,'Vensim Variables'!$A:$A,0))</f>
        <v>g pollutant</v>
      </c>
      <c r="I1428" t="str">
        <f t="shared" si="44"/>
        <v>F gases</v>
      </c>
      <c r="J1428">
        <f>INDEX(NoSettings!$C:$C,MATCH(EPS!$A1428,NoSettings!$A:$A,0))</f>
        <v>0</v>
      </c>
      <c r="K1428">
        <f>INDEX(GWP!$C$2:$C$13,MATCH(EPS!I1428,GWP!$B$2:$B$13,0))</f>
        <v>1</v>
      </c>
      <c r="L1428" s="4">
        <f t="shared" si="45"/>
        <v>0</v>
      </c>
    </row>
    <row r="1429" spans="1:12">
      <c r="A1429" t="s">
        <v>1447</v>
      </c>
      <c r="B1429" t="s">
        <v>1</v>
      </c>
      <c r="C1429" t="s">
        <v>1720</v>
      </c>
      <c r="D1429" t="s">
        <v>1715</v>
      </c>
      <c r="E1429" t="s">
        <v>1703</v>
      </c>
      <c r="F1429" t="s">
        <v>1749</v>
      </c>
      <c r="H1429" t="str">
        <f>INDEX('Vensim Variables'!$B:$B,MATCH(EPS!$B1429,'Vensim Variables'!$A:$A,0))</f>
        <v>g pollutant</v>
      </c>
      <c r="I1429" t="str">
        <f t="shared" si="44"/>
        <v>F gases</v>
      </c>
      <c r="J1429">
        <f>INDEX(NoSettings!$C:$C,MATCH(EPS!$A1429,NoSettings!$A:$A,0))</f>
        <v>0</v>
      </c>
      <c r="K1429">
        <f>INDEX(GWP!$C$2:$C$13,MATCH(EPS!I1429,GWP!$B$2:$B$13,0))</f>
        <v>1</v>
      </c>
      <c r="L1429" s="4">
        <f t="shared" si="45"/>
        <v>0</v>
      </c>
    </row>
    <row r="1430" spans="1:12">
      <c r="A1430" t="s">
        <v>1448</v>
      </c>
      <c r="B1430" t="s">
        <v>1</v>
      </c>
      <c r="C1430" t="s">
        <v>1720</v>
      </c>
      <c r="D1430" t="s">
        <v>1715</v>
      </c>
      <c r="E1430" t="s">
        <v>1703</v>
      </c>
      <c r="F1430" t="s">
        <v>1750</v>
      </c>
      <c r="H1430" t="str">
        <f>INDEX('Vensim Variables'!$B:$B,MATCH(EPS!$B1430,'Vensim Variables'!$A:$A,0))</f>
        <v>g pollutant</v>
      </c>
      <c r="I1430" t="str">
        <f t="shared" si="44"/>
        <v>F gases</v>
      </c>
      <c r="J1430">
        <f>INDEX(NoSettings!$C:$C,MATCH(EPS!$A1430,NoSettings!$A:$A,0))</f>
        <v>0</v>
      </c>
      <c r="K1430">
        <f>INDEX(GWP!$C$2:$C$13,MATCH(EPS!I1430,GWP!$B$2:$B$13,0))</f>
        <v>1</v>
      </c>
      <c r="L1430" s="4">
        <f t="shared" si="45"/>
        <v>0</v>
      </c>
    </row>
    <row r="1431" spans="1:12">
      <c r="A1431" t="s">
        <v>1449</v>
      </c>
      <c r="B1431" t="s">
        <v>1</v>
      </c>
      <c r="C1431" t="s">
        <v>1720</v>
      </c>
      <c r="D1431" t="s">
        <v>1715</v>
      </c>
      <c r="E1431" t="s">
        <v>1703</v>
      </c>
      <c r="F1431" t="s">
        <v>1751</v>
      </c>
      <c r="H1431" t="str">
        <f>INDEX('Vensim Variables'!$B:$B,MATCH(EPS!$B1431,'Vensim Variables'!$A:$A,0))</f>
        <v>g pollutant</v>
      </c>
      <c r="I1431" t="str">
        <f t="shared" si="44"/>
        <v>F gases</v>
      </c>
      <c r="J1431">
        <f>INDEX(NoSettings!$C:$C,MATCH(EPS!$A1431,NoSettings!$A:$A,0))</f>
        <v>0</v>
      </c>
      <c r="K1431">
        <f>INDEX(GWP!$C$2:$C$13,MATCH(EPS!I1431,GWP!$B$2:$B$13,0))</f>
        <v>1</v>
      </c>
      <c r="L1431" s="4">
        <f t="shared" si="45"/>
        <v>0</v>
      </c>
    </row>
    <row r="1432" spans="1:12">
      <c r="A1432" t="s">
        <v>1450</v>
      </c>
      <c r="B1432" t="s">
        <v>1</v>
      </c>
      <c r="C1432" t="s">
        <v>1720</v>
      </c>
      <c r="D1432" t="s">
        <v>1715</v>
      </c>
      <c r="E1432" t="s">
        <v>1704</v>
      </c>
      <c r="F1432" t="s">
        <v>1742</v>
      </c>
      <c r="H1432" t="str">
        <f>INDEX('Vensim Variables'!$B:$B,MATCH(EPS!$B1432,'Vensim Variables'!$A:$A,0))</f>
        <v>g pollutant</v>
      </c>
      <c r="I1432" t="str">
        <f t="shared" si="44"/>
        <v>F gases</v>
      </c>
      <c r="J1432">
        <f>INDEX(NoSettings!$C:$C,MATCH(EPS!$A1432,NoSettings!$A:$A,0))</f>
        <v>0</v>
      </c>
      <c r="K1432">
        <f>INDEX(GWP!$C$2:$C$13,MATCH(EPS!I1432,GWP!$B$2:$B$13,0))</f>
        <v>1</v>
      </c>
      <c r="L1432" s="4">
        <f t="shared" si="45"/>
        <v>0</v>
      </c>
    </row>
    <row r="1433" spans="1:12">
      <c r="A1433" t="s">
        <v>1451</v>
      </c>
      <c r="B1433" t="s">
        <v>1</v>
      </c>
      <c r="C1433" t="s">
        <v>1720</v>
      </c>
      <c r="D1433" t="s">
        <v>1715</v>
      </c>
      <c r="E1433" t="s">
        <v>1704</v>
      </c>
      <c r="F1433" t="s">
        <v>1743</v>
      </c>
      <c r="H1433" t="str">
        <f>INDEX('Vensim Variables'!$B:$B,MATCH(EPS!$B1433,'Vensim Variables'!$A:$A,0))</f>
        <v>g pollutant</v>
      </c>
      <c r="I1433" t="str">
        <f t="shared" si="44"/>
        <v>F gases</v>
      </c>
      <c r="J1433">
        <f>INDEX(NoSettings!$C:$C,MATCH(EPS!$A1433,NoSettings!$A:$A,0))</f>
        <v>0</v>
      </c>
      <c r="K1433">
        <f>INDEX(GWP!$C$2:$C$13,MATCH(EPS!I1433,GWP!$B$2:$B$13,0))</f>
        <v>1</v>
      </c>
      <c r="L1433" s="4">
        <f t="shared" si="45"/>
        <v>0</v>
      </c>
    </row>
    <row r="1434" spans="1:12">
      <c r="A1434" t="s">
        <v>1452</v>
      </c>
      <c r="B1434" t="s">
        <v>1</v>
      </c>
      <c r="C1434" t="s">
        <v>1720</v>
      </c>
      <c r="D1434" t="s">
        <v>1715</v>
      </c>
      <c r="E1434" t="s">
        <v>1704</v>
      </c>
      <c r="F1434" t="s">
        <v>1744</v>
      </c>
      <c r="H1434" t="str">
        <f>INDEX('Vensim Variables'!$B:$B,MATCH(EPS!$B1434,'Vensim Variables'!$A:$A,0))</f>
        <v>g pollutant</v>
      </c>
      <c r="I1434" t="str">
        <f t="shared" si="44"/>
        <v>F gases</v>
      </c>
      <c r="J1434">
        <f>INDEX(NoSettings!$C:$C,MATCH(EPS!$A1434,NoSettings!$A:$A,0))</f>
        <v>0</v>
      </c>
      <c r="K1434">
        <f>INDEX(GWP!$C$2:$C$13,MATCH(EPS!I1434,GWP!$B$2:$B$13,0))</f>
        <v>1</v>
      </c>
      <c r="L1434" s="4">
        <f t="shared" si="45"/>
        <v>0</v>
      </c>
    </row>
    <row r="1435" spans="1:12">
      <c r="A1435" t="s">
        <v>1453</v>
      </c>
      <c r="B1435" t="s">
        <v>1</v>
      </c>
      <c r="C1435" t="s">
        <v>1720</v>
      </c>
      <c r="D1435" t="s">
        <v>1715</v>
      </c>
      <c r="E1435" t="s">
        <v>1704</v>
      </c>
      <c r="F1435" t="s">
        <v>1745</v>
      </c>
      <c r="H1435" t="str">
        <f>INDEX('Vensim Variables'!$B:$B,MATCH(EPS!$B1435,'Vensim Variables'!$A:$A,0))</f>
        <v>g pollutant</v>
      </c>
      <c r="I1435" t="str">
        <f t="shared" si="44"/>
        <v>F gases</v>
      </c>
      <c r="J1435">
        <f>INDEX(NoSettings!$C:$C,MATCH(EPS!$A1435,NoSettings!$A:$A,0))</f>
        <v>0</v>
      </c>
      <c r="K1435">
        <f>INDEX(GWP!$C$2:$C$13,MATCH(EPS!I1435,GWP!$B$2:$B$13,0))</f>
        <v>1</v>
      </c>
      <c r="L1435" s="4">
        <f t="shared" si="45"/>
        <v>0</v>
      </c>
    </row>
    <row r="1436" spans="1:12">
      <c r="A1436" t="s">
        <v>1454</v>
      </c>
      <c r="B1436" t="s">
        <v>1</v>
      </c>
      <c r="C1436" t="s">
        <v>1720</v>
      </c>
      <c r="D1436" t="s">
        <v>1715</v>
      </c>
      <c r="E1436" t="s">
        <v>1704</v>
      </c>
      <c r="F1436" t="s">
        <v>1746</v>
      </c>
      <c r="H1436" t="str">
        <f>INDEX('Vensim Variables'!$B:$B,MATCH(EPS!$B1436,'Vensim Variables'!$A:$A,0))</f>
        <v>g pollutant</v>
      </c>
      <c r="I1436" t="str">
        <f t="shared" si="44"/>
        <v>F gases</v>
      </c>
      <c r="J1436">
        <f>INDEX(NoSettings!$C:$C,MATCH(EPS!$A1436,NoSettings!$A:$A,0))</f>
        <v>0</v>
      </c>
      <c r="K1436">
        <f>INDEX(GWP!$C$2:$C$13,MATCH(EPS!I1436,GWP!$B$2:$B$13,0))</f>
        <v>1</v>
      </c>
      <c r="L1436" s="4">
        <f t="shared" si="45"/>
        <v>0</v>
      </c>
    </row>
    <row r="1437" spans="1:12">
      <c r="A1437" t="s">
        <v>1455</v>
      </c>
      <c r="B1437" t="s">
        <v>1</v>
      </c>
      <c r="C1437" t="s">
        <v>1720</v>
      </c>
      <c r="D1437" t="s">
        <v>1715</v>
      </c>
      <c r="E1437" t="s">
        <v>1704</v>
      </c>
      <c r="F1437" t="s">
        <v>1747</v>
      </c>
      <c r="H1437" t="str">
        <f>INDEX('Vensim Variables'!$B:$B,MATCH(EPS!$B1437,'Vensim Variables'!$A:$A,0))</f>
        <v>g pollutant</v>
      </c>
      <c r="I1437" t="str">
        <f t="shared" si="44"/>
        <v>F gases</v>
      </c>
      <c r="J1437">
        <f>INDEX(NoSettings!$C:$C,MATCH(EPS!$A1437,NoSettings!$A:$A,0))</f>
        <v>0</v>
      </c>
      <c r="K1437">
        <f>INDEX(GWP!$C$2:$C$13,MATCH(EPS!I1437,GWP!$B$2:$B$13,0))</f>
        <v>1</v>
      </c>
      <c r="L1437" s="4">
        <f t="shared" si="45"/>
        <v>0</v>
      </c>
    </row>
    <row r="1438" spans="1:12">
      <c r="A1438" t="s">
        <v>1456</v>
      </c>
      <c r="B1438" t="s">
        <v>1</v>
      </c>
      <c r="C1438" t="s">
        <v>1720</v>
      </c>
      <c r="D1438" t="s">
        <v>1715</v>
      </c>
      <c r="E1438" t="s">
        <v>1704</v>
      </c>
      <c r="F1438" t="s">
        <v>1748</v>
      </c>
      <c r="H1438" t="str">
        <f>INDEX('Vensim Variables'!$B:$B,MATCH(EPS!$B1438,'Vensim Variables'!$A:$A,0))</f>
        <v>g pollutant</v>
      </c>
      <c r="I1438" t="str">
        <f t="shared" si="44"/>
        <v>F gases</v>
      </c>
      <c r="J1438">
        <f>INDEX(NoSettings!$C:$C,MATCH(EPS!$A1438,NoSettings!$A:$A,0))</f>
        <v>0</v>
      </c>
      <c r="K1438">
        <f>INDEX(GWP!$C$2:$C$13,MATCH(EPS!I1438,GWP!$B$2:$B$13,0))</f>
        <v>1</v>
      </c>
      <c r="L1438" s="4">
        <f t="shared" si="45"/>
        <v>0</v>
      </c>
    </row>
    <row r="1439" spans="1:12">
      <c r="A1439" t="s">
        <v>1457</v>
      </c>
      <c r="B1439" t="s">
        <v>1</v>
      </c>
      <c r="C1439" t="s">
        <v>1720</v>
      </c>
      <c r="D1439" t="s">
        <v>1715</v>
      </c>
      <c r="E1439" t="s">
        <v>1704</v>
      </c>
      <c r="F1439" t="s">
        <v>1749</v>
      </c>
      <c r="H1439" t="str">
        <f>INDEX('Vensim Variables'!$B:$B,MATCH(EPS!$B1439,'Vensim Variables'!$A:$A,0))</f>
        <v>g pollutant</v>
      </c>
      <c r="I1439" t="str">
        <f t="shared" si="44"/>
        <v>F gases</v>
      </c>
      <c r="J1439">
        <f>INDEX(NoSettings!$C:$C,MATCH(EPS!$A1439,NoSettings!$A:$A,0))</f>
        <v>0</v>
      </c>
      <c r="K1439">
        <f>INDEX(GWP!$C$2:$C$13,MATCH(EPS!I1439,GWP!$B$2:$B$13,0))</f>
        <v>1</v>
      </c>
      <c r="L1439" s="4">
        <f t="shared" si="45"/>
        <v>0</v>
      </c>
    </row>
    <row r="1440" spans="1:12">
      <c r="A1440" t="s">
        <v>1458</v>
      </c>
      <c r="B1440" t="s">
        <v>1</v>
      </c>
      <c r="C1440" t="s">
        <v>1720</v>
      </c>
      <c r="D1440" t="s">
        <v>1715</v>
      </c>
      <c r="E1440" t="s">
        <v>1704</v>
      </c>
      <c r="F1440" t="s">
        <v>1750</v>
      </c>
      <c r="H1440" t="str">
        <f>INDEX('Vensim Variables'!$B:$B,MATCH(EPS!$B1440,'Vensim Variables'!$A:$A,0))</f>
        <v>g pollutant</v>
      </c>
      <c r="I1440" t="str">
        <f t="shared" si="44"/>
        <v>F gases</v>
      </c>
      <c r="J1440">
        <f>INDEX(NoSettings!$C:$C,MATCH(EPS!$A1440,NoSettings!$A:$A,0))</f>
        <v>0</v>
      </c>
      <c r="K1440">
        <f>INDEX(GWP!$C$2:$C$13,MATCH(EPS!I1440,GWP!$B$2:$B$13,0))</f>
        <v>1</v>
      </c>
      <c r="L1440" s="4">
        <f t="shared" si="45"/>
        <v>0</v>
      </c>
    </row>
    <row r="1441" spans="1:12">
      <c r="A1441" t="s">
        <v>1459</v>
      </c>
      <c r="B1441" t="s">
        <v>1</v>
      </c>
      <c r="C1441" t="s">
        <v>1720</v>
      </c>
      <c r="D1441" t="s">
        <v>1715</v>
      </c>
      <c r="E1441" t="s">
        <v>1704</v>
      </c>
      <c r="F1441" t="s">
        <v>1751</v>
      </c>
      <c r="H1441" t="str">
        <f>INDEX('Vensim Variables'!$B:$B,MATCH(EPS!$B1441,'Vensim Variables'!$A:$A,0))</f>
        <v>g pollutant</v>
      </c>
      <c r="I1441" t="str">
        <f t="shared" si="44"/>
        <v>F gases</v>
      </c>
      <c r="J1441">
        <f>INDEX(NoSettings!$C:$C,MATCH(EPS!$A1441,NoSettings!$A:$A,0))</f>
        <v>0</v>
      </c>
      <c r="K1441">
        <f>INDEX(GWP!$C$2:$C$13,MATCH(EPS!I1441,GWP!$B$2:$B$13,0))</f>
        <v>1</v>
      </c>
      <c r="L1441" s="4">
        <f t="shared" si="45"/>
        <v>0</v>
      </c>
    </row>
    <row r="1442" spans="1:12">
      <c r="A1442" t="s">
        <v>1460</v>
      </c>
      <c r="B1442" t="s">
        <v>2</v>
      </c>
      <c r="C1442" t="s">
        <v>1702</v>
      </c>
      <c r="H1442" t="str">
        <f>INDEX('Vensim Variables'!$B:$B,MATCH(EPS!$B1442,'Vensim Variables'!$A:$A,0))</f>
        <v>g pollutant</v>
      </c>
      <c r="I1442" t="str">
        <f t="shared" si="44"/>
        <v>CO2</v>
      </c>
      <c r="J1442" t="e">
        <f>INDEX(NoSettings!$C:$C,MATCH(EPS!$A1442,NoSettings!$A:$A,0))</f>
        <v>#N/A</v>
      </c>
      <c r="K1442">
        <f>INDEX(GWP!$C$2:$C$13,MATCH(EPS!I1442,GWP!$B$2:$B$13,0))</f>
        <v>1</v>
      </c>
      <c r="L1442" s="4" t="e">
        <f t="shared" si="45"/>
        <v>#N/A</v>
      </c>
    </row>
    <row r="1443" spans="1:12">
      <c r="A1443" t="s">
        <v>1461</v>
      </c>
      <c r="B1443" t="s">
        <v>2</v>
      </c>
      <c r="C1443" t="s">
        <v>1705</v>
      </c>
      <c r="H1443" t="str">
        <f>INDEX('Vensim Variables'!$B:$B,MATCH(EPS!$B1443,'Vensim Variables'!$A:$A,0))</f>
        <v>g pollutant</v>
      </c>
      <c r="I1443" t="str">
        <f t="shared" si="44"/>
        <v>VOC</v>
      </c>
      <c r="J1443" t="e">
        <f>INDEX(NoSettings!$C:$C,MATCH(EPS!$A1443,NoSettings!$A:$A,0))</f>
        <v>#N/A</v>
      </c>
      <c r="K1443">
        <f>INDEX(GWP!$C$2:$C$13,MATCH(EPS!I1443,GWP!$B$2:$B$13,0))</f>
        <v>0</v>
      </c>
      <c r="L1443" s="4" t="e">
        <f t="shared" si="45"/>
        <v>#N/A</v>
      </c>
    </row>
    <row r="1444" spans="1:12">
      <c r="A1444" t="s">
        <v>1462</v>
      </c>
      <c r="B1444" t="s">
        <v>2</v>
      </c>
      <c r="C1444" t="s">
        <v>1706</v>
      </c>
      <c r="H1444" t="str">
        <f>INDEX('Vensim Variables'!$B:$B,MATCH(EPS!$B1444,'Vensim Variables'!$A:$A,0))</f>
        <v>g pollutant</v>
      </c>
      <c r="I1444" t="str">
        <f t="shared" si="44"/>
        <v>CO</v>
      </c>
      <c r="J1444" t="e">
        <f>INDEX(NoSettings!$C:$C,MATCH(EPS!$A1444,NoSettings!$A:$A,0))</f>
        <v>#N/A</v>
      </c>
      <c r="K1444">
        <f>INDEX(GWP!$C$2:$C$13,MATCH(EPS!I1444,GWP!$B$2:$B$13,0))</f>
        <v>0</v>
      </c>
      <c r="L1444" s="4" t="e">
        <f t="shared" si="45"/>
        <v>#N/A</v>
      </c>
    </row>
    <row r="1445" spans="1:12">
      <c r="A1445" t="s">
        <v>1463</v>
      </c>
      <c r="B1445" t="s">
        <v>2</v>
      </c>
      <c r="C1445" t="s">
        <v>1707</v>
      </c>
      <c r="H1445" t="str">
        <f>INDEX('Vensim Variables'!$B:$B,MATCH(EPS!$B1445,'Vensim Variables'!$A:$A,0))</f>
        <v>g pollutant</v>
      </c>
      <c r="I1445" t="str">
        <f t="shared" si="44"/>
        <v>NOx</v>
      </c>
      <c r="J1445" t="e">
        <f>INDEX(NoSettings!$C:$C,MATCH(EPS!$A1445,NoSettings!$A:$A,0))</f>
        <v>#N/A</v>
      </c>
      <c r="K1445">
        <f>INDEX(GWP!$C$2:$C$13,MATCH(EPS!I1445,GWP!$B$2:$B$13,0))</f>
        <v>0</v>
      </c>
      <c r="L1445" s="4" t="e">
        <f t="shared" si="45"/>
        <v>#N/A</v>
      </c>
    </row>
    <row r="1446" spans="1:12">
      <c r="A1446" t="s">
        <v>1464</v>
      </c>
      <c r="B1446" t="s">
        <v>2</v>
      </c>
      <c r="C1446" t="s">
        <v>1708</v>
      </c>
      <c r="H1446" t="str">
        <f>INDEX('Vensim Variables'!$B:$B,MATCH(EPS!$B1446,'Vensim Variables'!$A:$A,0))</f>
        <v>g pollutant</v>
      </c>
      <c r="I1446" t="str">
        <f t="shared" si="44"/>
        <v>PM10</v>
      </c>
      <c r="J1446" t="e">
        <f>INDEX(NoSettings!$C:$C,MATCH(EPS!$A1446,NoSettings!$A:$A,0))</f>
        <v>#N/A</v>
      </c>
      <c r="K1446">
        <f>INDEX(GWP!$C$2:$C$13,MATCH(EPS!I1446,GWP!$B$2:$B$13,0))</f>
        <v>0</v>
      </c>
      <c r="L1446" s="4" t="e">
        <f t="shared" si="45"/>
        <v>#N/A</v>
      </c>
    </row>
    <row r="1447" spans="1:12">
      <c r="A1447" t="s">
        <v>1465</v>
      </c>
      <c r="B1447" t="s">
        <v>2</v>
      </c>
      <c r="C1447" t="s">
        <v>1709</v>
      </c>
      <c r="H1447" t="str">
        <f>INDEX('Vensim Variables'!$B:$B,MATCH(EPS!$B1447,'Vensim Variables'!$A:$A,0))</f>
        <v>g pollutant</v>
      </c>
      <c r="I1447" t="str">
        <f t="shared" si="44"/>
        <v>PM25</v>
      </c>
      <c r="J1447" t="e">
        <f>INDEX(NoSettings!$C:$C,MATCH(EPS!$A1447,NoSettings!$A:$A,0))</f>
        <v>#N/A</v>
      </c>
      <c r="K1447">
        <f>INDEX(GWP!$C$2:$C$13,MATCH(EPS!I1447,GWP!$B$2:$B$13,0))</f>
        <v>0</v>
      </c>
      <c r="L1447" s="4" t="e">
        <f t="shared" si="45"/>
        <v>#N/A</v>
      </c>
    </row>
    <row r="1448" spans="1:12">
      <c r="A1448" t="s">
        <v>1466</v>
      </c>
      <c r="B1448" t="s">
        <v>2</v>
      </c>
      <c r="C1448" t="s">
        <v>1710</v>
      </c>
      <c r="H1448" t="str">
        <f>INDEX('Vensim Variables'!$B:$B,MATCH(EPS!$B1448,'Vensim Variables'!$A:$A,0))</f>
        <v>g pollutant</v>
      </c>
      <c r="I1448" t="str">
        <f t="shared" si="44"/>
        <v>SOx</v>
      </c>
      <c r="J1448" t="e">
        <f>INDEX(NoSettings!$C:$C,MATCH(EPS!$A1448,NoSettings!$A:$A,0))</f>
        <v>#N/A</v>
      </c>
      <c r="K1448">
        <f>INDEX(GWP!$C$2:$C$13,MATCH(EPS!I1448,GWP!$B$2:$B$13,0))</f>
        <v>0</v>
      </c>
      <c r="L1448" s="4" t="e">
        <f t="shared" si="45"/>
        <v>#N/A</v>
      </c>
    </row>
    <row r="1449" spans="1:12">
      <c r="A1449" t="s">
        <v>1467</v>
      </c>
      <c r="B1449" t="s">
        <v>2</v>
      </c>
      <c r="C1449" t="s">
        <v>1711</v>
      </c>
      <c r="H1449" t="str">
        <f>INDEX('Vensim Variables'!$B:$B,MATCH(EPS!$B1449,'Vensim Variables'!$A:$A,0))</f>
        <v>g pollutant</v>
      </c>
      <c r="I1449" t="str">
        <f t="shared" si="44"/>
        <v>BC</v>
      </c>
      <c r="J1449" t="e">
        <f>INDEX(NoSettings!$C:$C,MATCH(EPS!$A1449,NoSettings!$A:$A,0))</f>
        <v>#N/A</v>
      </c>
      <c r="K1449">
        <f>INDEX(GWP!$C$2:$C$13,MATCH(EPS!I1449,GWP!$B$2:$B$13,0))</f>
        <v>0</v>
      </c>
      <c r="L1449" s="4" t="e">
        <f t="shared" si="45"/>
        <v>#N/A</v>
      </c>
    </row>
    <row r="1450" spans="1:12">
      <c r="A1450" t="s">
        <v>1468</v>
      </c>
      <c r="B1450" t="s">
        <v>2</v>
      </c>
      <c r="C1450" t="s">
        <v>1712</v>
      </c>
      <c r="H1450" t="str">
        <f>INDEX('Vensim Variables'!$B:$B,MATCH(EPS!$B1450,'Vensim Variables'!$A:$A,0))</f>
        <v>g pollutant</v>
      </c>
      <c r="I1450" t="str">
        <f t="shared" si="44"/>
        <v>OC</v>
      </c>
      <c r="J1450" t="e">
        <f>INDEX(NoSettings!$C:$C,MATCH(EPS!$A1450,NoSettings!$A:$A,0))</f>
        <v>#N/A</v>
      </c>
      <c r="K1450">
        <f>INDEX(GWP!$C$2:$C$13,MATCH(EPS!I1450,GWP!$B$2:$B$13,0))</f>
        <v>0</v>
      </c>
      <c r="L1450" s="4" t="e">
        <f t="shared" si="45"/>
        <v>#N/A</v>
      </c>
    </row>
    <row r="1451" spans="1:12">
      <c r="A1451" t="s">
        <v>1469</v>
      </c>
      <c r="B1451" t="s">
        <v>2</v>
      </c>
      <c r="C1451" t="s">
        <v>1713</v>
      </c>
      <c r="H1451" t="str">
        <f>INDEX('Vensim Variables'!$B:$B,MATCH(EPS!$B1451,'Vensim Variables'!$A:$A,0))</f>
        <v>g pollutant</v>
      </c>
      <c r="I1451" t="str">
        <f t="shared" si="44"/>
        <v>CH4</v>
      </c>
      <c r="J1451" t="e">
        <f>INDEX(NoSettings!$C:$C,MATCH(EPS!$A1451,NoSettings!$A:$A,0))</f>
        <v>#N/A</v>
      </c>
      <c r="K1451">
        <f>INDEX(GWP!$C$2:$C$13,MATCH(EPS!I1451,GWP!$B$2:$B$13,0))</f>
        <v>28</v>
      </c>
      <c r="L1451" s="4" t="e">
        <f t="shared" si="45"/>
        <v>#N/A</v>
      </c>
    </row>
    <row r="1452" spans="1:12">
      <c r="A1452" t="s">
        <v>1470</v>
      </c>
      <c r="B1452" t="s">
        <v>2</v>
      </c>
      <c r="C1452" t="s">
        <v>1714</v>
      </c>
      <c r="H1452" t="str">
        <f>INDEX('Vensim Variables'!$B:$B,MATCH(EPS!$B1452,'Vensim Variables'!$A:$A,0))</f>
        <v>g pollutant</v>
      </c>
      <c r="I1452" t="str">
        <f t="shared" si="44"/>
        <v>N2O</v>
      </c>
      <c r="J1452" t="e">
        <f>INDEX(NoSettings!$C:$C,MATCH(EPS!$A1452,NoSettings!$A:$A,0))</f>
        <v>#N/A</v>
      </c>
      <c r="K1452">
        <f>INDEX(GWP!$C$2:$C$13,MATCH(EPS!I1452,GWP!$B$2:$B$13,0))</f>
        <v>265</v>
      </c>
      <c r="L1452" s="4" t="e">
        <f t="shared" si="45"/>
        <v>#N/A</v>
      </c>
    </row>
    <row r="1453" spans="1:12">
      <c r="A1453" t="s">
        <v>1471</v>
      </c>
      <c r="B1453" t="s">
        <v>2</v>
      </c>
      <c r="C1453" t="s">
        <v>1715</v>
      </c>
      <c r="H1453" t="str">
        <f>INDEX('Vensim Variables'!$B:$B,MATCH(EPS!$B1453,'Vensim Variables'!$A:$A,0))</f>
        <v>g pollutant</v>
      </c>
      <c r="I1453" t="str">
        <f t="shared" si="44"/>
        <v>F gases</v>
      </c>
      <c r="J1453" t="e">
        <f>INDEX(NoSettings!$C:$C,MATCH(EPS!$A1453,NoSettings!$A:$A,0))</f>
        <v>#N/A</v>
      </c>
      <c r="K1453">
        <f>INDEX(GWP!$C$2:$C$13,MATCH(EPS!I1453,GWP!$B$2:$B$13,0))</f>
        <v>1</v>
      </c>
      <c r="L1453" s="4" t="e">
        <f t="shared" si="45"/>
        <v>#N/A</v>
      </c>
    </row>
    <row r="1454" spans="1:12">
      <c r="A1454" t="s">
        <v>1472</v>
      </c>
      <c r="B1454" t="s">
        <v>3</v>
      </c>
      <c r="C1454" t="s">
        <v>1702</v>
      </c>
      <c r="D1454" t="s">
        <v>1752</v>
      </c>
      <c r="H1454" t="str">
        <f>INDEX('Vensim Variables'!$B:$B,MATCH(EPS!$B1454,'Vensim Variables'!$A:$A,0))</f>
        <v>g pollutant</v>
      </c>
      <c r="I1454" t="str">
        <f t="shared" si="44"/>
        <v>CO2</v>
      </c>
      <c r="J1454">
        <f>INDEX(NoSettings!$C:$C,MATCH(EPS!$A1454,NoSettings!$A:$A,0))</f>
        <v>774520000000000</v>
      </c>
      <c r="K1454">
        <f>INDEX(GWP!$C$2:$C$13,MATCH(EPS!I1454,GWP!$B$2:$B$13,0))</f>
        <v>1</v>
      </c>
      <c r="L1454" s="4">
        <f t="shared" si="45"/>
        <v>774.52</v>
      </c>
    </row>
    <row r="1455" spans="1:12">
      <c r="A1455" t="s">
        <v>7107</v>
      </c>
      <c r="B1455" t="s">
        <v>3</v>
      </c>
      <c r="C1455" t="s">
        <v>1702</v>
      </c>
      <c r="D1455" t="s">
        <v>7227</v>
      </c>
      <c r="H1455" t="str">
        <f>INDEX('Vensim Variables'!$B:$B,MATCH(EPS!$B1455,'Vensim Variables'!$A:$A,0))</f>
        <v>g pollutant</v>
      </c>
      <c r="I1455" t="str">
        <f t="shared" si="44"/>
        <v>CO2</v>
      </c>
      <c r="J1455">
        <f>INDEX(NoSettings!$C:$C,MATCH(EPS!$A1455,NoSettings!$A:$A,0))</f>
        <v>47581300000000</v>
      </c>
      <c r="K1455">
        <f>INDEX(GWP!$C$2:$C$13,MATCH(EPS!I1455,GWP!$B$2:$B$13,0))</f>
        <v>1</v>
      </c>
      <c r="L1455" s="4">
        <f t="shared" si="45"/>
        <v>47.581299999999999</v>
      </c>
    </row>
    <row r="1456" spans="1:12">
      <c r="A1456" t="s">
        <v>7108</v>
      </c>
      <c r="B1456" t="s">
        <v>3</v>
      </c>
      <c r="C1456" t="s">
        <v>1702</v>
      </c>
      <c r="D1456" t="s">
        <v>7228</v>
      </c>
      <c r="H1456" t="str">
        <f>INDEX('Vensim Variables'!$B:$B,MATCH(EPS!$B1456,'Vensim Variables'!$A:$A,0))</f>
        <v>g pollutant</v>
      </c>
      <c r="I1456" t="str">
        <f t="shared" si="44"/>
        <v>CO2</v>
      </c>
      <c r="J1456">
        <f>INDEX(NoSettings!$C:$C,MATCH(EPS!$A1456,NoSettings!$A:$A,0))</f>
        <v>692135000000000</v>
      </c>
      <c r="K1456">
        <f>INDEX(GWP!$C$2:$C$13,MATCH(EPS!I1456,GWP!$B$2:$B$13,0))</f>
        <v>1</v>
      </c>
      <c r="L1456" s="4">
        <f t="shared" si="45"/>
        <v>692.13499999999999</v>
      </c>
    </row>
    <row r="1457" spans="1:12">
      <c r="A1457" t="s">
        <v>1474</v>
      </c>
      <c r="B1457" t="s">
        <v>3</v>
      </c>
      <c r="C1457" t="s">
        <v>1702</v>
      </c>
      <c r="D1457" t="s">
        <v>1754</v>
      </c>
      <c r="H1457" t="str">
        <f>INDEX('Vensim Variables'!$B:$B,MATCH(EPS!$B1457,'Vensim Variables'!$A:$A,0))</f>
        <v>g pollutant</v>
      </c>
      <c r="I1457" t="str">
        <f t="shared" si="44"/>
        <v>CO2</v>
      </c>
      <c r="J1457">
        <f>INDEX(NoSettings!$C:$C,MATCH(EPS!$A1457,NoSettings!$A:$A,0))</f>
        <v>0</v>
      </c>
      <c r="K1457">
        <f>INDEX(GWP!$C$2:$C$13,MATCH(EPS!I1457,GWP!$B$2:$B$13,0))</f>
        <v>1</v>
      </c>
      <c r="L1457" s="4">
        <f t="shared" si="45"/>
        <v>0</v>
      </c>
    </row>
    <row r="1458" spans="1:12">
      <c r="A1458" t="s">
        <v>1475</v>
      </c>
      <c r="B1458" t="s">
        <v>3</v>
      </c>
      <c r="C1458" t="s">
        <v>1702</v>
      </c>
      <c r="D1458" t="s">
        <v>1755</v>
      </c>
      <c r="H1458" t="str">
        <f>INDEX('Vensim Variables'!$B:$B,MATCH(EPS!$B1458,'Vensim Variables'!$A:$A,0))</f>
        <v>g pollutant</v>
      </c>
      <c r="I1458" t="str">
        <f t="shared" si="44"/>
        <v>CO2</v>
      </c>
      <c r="J1458">
        <f>INDEX(NoSettings!$C:$C,MATCH(EPS!$A1458,NoSettings!$A:$A,0))</f>
        <v>0</v>
      </c>
      <c r="K1458">
        <f>INDEX(GWP!$C$2:$C$13,MATCH(EPS!I1458,GWP!$B$2:$B$13,0))</f>
        <v>1</v>
      </c>
      <c r="L1458" s="4">
        <f t="shared" si="45"/>
        <v>0</v>
      </c>
    </row>
    <row r="1459" spans="1:12">
      <c r="A1459" t="s">
        <v>1476</v>
      </c>
      <c r="B1459" t="s">
        <v>3</v>
      </c>
      <c r="C1459" t="s">
        <v>1702</v>
      </c>
      <c r="D1459" t="s">
        <v>1756</v>
      </c>
      <c r="H1459" t="str">
        <f>INDEX('Vensim Variables'!$B:$B,MATCH(EPS!$B1459,'Vensim Variables'!$A:$A,0))</f>
        <v>g pollutant</v>
      </c>
      <c r="I1459" t="str">
        <f t="shared" si="44"/>
        <v>CO2</v>
      </c>
      <c r="J1459">
        <f>INDEX(NoSettings!$C:$C,MATCH(EPS!$A1459,NoSettings!$A:$A,0))</f>
        <v>0</v>
      </c>
      <c r="K1459">
        <f>INDEX(GWP!$C$2:$C$13,MATCH(EPS!I1459,GWP!$B$2:$B$13,0))</f>
        <v>1</v>
      </c>
      <c r="L1459" s="4">
        <f t="shared" si="45"/>
        <v>0</v>
      </c>
    </row>
    <row r="1460" spans="1:12">
      <c r="A1460" t="s">
        <v>1477</v>
      </c>
      <c r="B1460" t="s">
        <v>3</v>
      </c>
      <c r="C1460" t="s">
        <v>1702</v>
      </c>
      <c r="D1460" t="s">
        <v>1757</v>
      </c>
      <c r="H1460" t="str">
        <f>INDEX('Vensim Variables'!$B:$B,MATCH(EPS!$B1460,'Vensim Variables'!$A:$A,0))</f>
        <v>g pollutant</v>
      </c>
      <c r="I1460" t="str">
        <f t="shared" si="44"/>
        <v>CO2</v>
      </c>
      <c r="J1460">
        <f>INDEX(NoSettings!$C:$C,MATCH(EPS!$A1460,NoSettings!$A:$A,0))</f>
        <v>0</v>
      </c>
      <c r="K1460">
        <f>INDEX(GWP!$C$2:$C$13,MATCH(EPS!I1460,GWP!$B$2:$B$13,0))</f>
        <v>1</v>
      </c>
      <c r="L1460" s="4">
        <f t="shared" si="45"/>
        <v>0</v>
      </c>
    </row>
    <row r="1461" spans="1:12">
      <c r="A1461" t="s">
        <v>1478</v>
      </c>
      <c r="B1461" t="s">
        <v>3</v>
      </c>
      <c r="C1461" t="s">
        <v>1702</v>
      </c>
      <c r="D1461" t="s">
        <v>1758</v>
      </c>
      <c r="H1461" t="str">
        <f>INDEX('Vensim Variables'!$B:$B,MATCH(EPS!$B1461,'Vensim Variables'!$A:$A,0))</f>
        <v>g pollutant</v>
      </c>
      <c r="I1461" t="str">
        <f t="shared" si="44"/>
        <v>CO2</v>
      </c>
      <c r="J1461">
        <f>INDEX(NoSettings!$C:$C,MATCH(EPS!$A1461,NoSettings!$A:$A,0))</f>
        <v>0</v>
      </c>
      <c r="K1461">
        <f>INDEX(GWP!$C$2:$C$13,MATCH(EPS!I1461,GWP!$B$2:$B$13,0))</f>
        <v>1</v>
      </c>
      <c r="L1461" s="4">
        <f t="shared" si="45"/>
        <v>0</v>
      </c>
    </row>
    <row r="1462" spans="1:12">
      <c r="A1462" t="s">
        <v>1479</v>
      </c>
      <c r="B1462" t="s">
        <v>3</v>
      </c>
      <c r="C1462" t="s">
        <v>1702</v>
      </c>
      <c r="D1462" t="s">
        <v>1759</v>
      </c>
      <c r="H1462" t="str">
        <f>INDEX('Vensim Variables'!$B:$B,MATCH(EPS!$B1462,'Vensim Variables'!$A:$A,0))</f>
        <v>g pollutant</v>
      </c>
      <c r="I1462" t="str">
        <f t="shared" si="44"/>
        <v>CO2</v>
      </c>
      <c r="J1462">
        <f>INDEX(NoSettings!$C:$C,MATCH(EPS!$A1462,NoSettings!$A:$A,0))</f>
        <v>0</v>
      </c>
      <c r="K1462">
        <f>INDEX(GWP!$C$2:$C$13,MATCH(EPS!I1462,GWP!$B$2:$B$13,0))</f>
        <v>1</v>
      </c>
      <c r="L1462" s="4">
        <f t="shared" si="45"/>
        <v>0</v>
      </c>
    </row>
    <row r="1463" spans="1:12">
      <c r="A1463" t="s">
        <v>1480</v>
      </c>
      <c r="B1463" t="s">
        <v>3</v>
      </c>
      <c r="C1463" t="s">
        <v>1702</v>
      </c>
      <c r="D1463" t="s">
        <v>1760</v>
      </c>
      <c r="H1463" t="str">
        <f>INDEX('Vensim Variables'!$B:$B,MATCH(EPS!$B1463,'Vensim Variables'!$A:$A,0))</f>
        <v>g pollutant</v>
      </c>
      <c r="I1463" t="str">
        <f t="shared" si="44"/>
        <v>CO2</v>
      </c>
      <c r="J1463">
        <f>INDEX(NoSettings!$C:$C,MATCH(EPS!$A1463,NoSettings!$A:$A,0))</f>
        <v>0</v>
      </c>
      <c r="K1463">
        <f>INDEX(GWP!$C$2:$C$13,MATCH(EPS!I1463,GWP!$B$2:$B$13,0))</f>
        <v>1</v>
      </c>
      <c r="L1463" s="4">
        <f t="shared" si="45"/>
        <v>0</v>
      </c>
    </row>
    <row r="1464" spans="1:12">
      <c r="A1464" t="s">
        <v>1481</v>
      </c>
      <c r="B1464" t="s">
        <v>3</v>
      </c>
      <c r="C1464" t="s">
        <v>1702</v>
      </c>
      <c r="D1464" t="s">
        <v>1761</v>
      </c>
      <c r="H1464" t="str">
        <f>INDEX('Vensim Variables'!$B:$B,MATCH(EPS!$B1464,'Vensim Variables'!$A:$A,0))</f>
        <v>g pollutant</v>
      </c>
      <c r="I1464" t="str">
        <f t="shared" si="44"/>
        <v>CO2</v>
      </c>
      <c r="J1464">
        <f>INDEX(NoSettings!$C:$C,MATCH(EPS!$A1464,NoSettings!$A:$A,0))</f>
        <v>2014110000000</v>
      </c>
      <c r="K1464">
        <f>INDEX(GWP!$C$2:$C$13,MATCH(EPS!I1464,GWP!$B$2:$B$13,0))</f>
        <v>1</v>
      </c>
      <c r="L1464" s="4">
        <f t="shared" si="45"/>
        <v>2.0141100000000001</v>
      </c>
    </row>
    <row r="1465" spans="1:12">
      <c r="A1465" t="s">
        <v>1482</v>
      </c>
      <c r="B1465" t="s">
        <v>3</v>
      </c>
      <c r="C1465" t="s">
        <v>1702</v>
      </c>
      <c r="D1465" t="s">
        <v>1762</v>
      </c>
      <c r="H1465" t="str">
        <f>INDEX('Vensim Variables'!$B:$B,MATCH(EPS!$B1465,'Vensim Variables'!$A:$A,0))</f>
        <v>g pollutant</v>
      </c>
      <c r="I1465" t="str">
        <f t="shared" si="44"/>
        <v>CO2</v>
      </c>
      <c r="J1465">
        <f>INDEX(NoSettings!$C:$C,MATCH(EPS!$A1465,NoSettings!$A:$A,0))</f>
        <v>45280700000000</v>
      </c>
      <c r="K1465">
        <f>INDEX(GWP!$C$2:$C$13,MATCH(EPS!I1465,GWP!$B$2:$B$13,0))</f>
        <v>1</v>
      </c>
      <c r="L1465" s="4">
        <f t="shared" si="45"/>
        <v>45.280700000000003</v>
      </c>
    </row>
    <row r="1466" spans="1:12">
      <c r="A1466" t="s">
        <v>1483</v>
      </c>
      <c r="B1466" t="s">
        <v>3</v>
      </c>
      <c r="C1466" t="s">
        <v>1702</v>
      </c>
      <c r="D1466" t="s">
        <v>1763</v>
      </c>
      <c r="H1466" t="str">
        <f>INDEX('Vensim Variables'!$B:$B,MATCH(EPS!$B1466,'Vensim Variables'!$A:$A,0))</f>
        <v>g pollutant</v>
      </c>
      <c r="I1466" t="str">
        <f t="shared" si="44"/>
        <v>CO2</v>
      </c>
      <c r="J1466">
        <f>INDEX(NoSettings!$C:$C,MATCH(EPS!$A1466,NoSettings!$A:$A,0))</f>
        <v>26706600000000</v>
      </c>
      <c r="K1466">
        <f>INDEX(GWP!$C$2:$C$13,MATCH(EPS!I1466,GWP!$B$2:$B$13,0))</f>
        <v>1</v>
      </c>
      <c r="L1466" s="4">
        <f t="shared" si="45"/>
        <v>26.706600000000002</v>
      </c>
    </row>
    <row r="1467" spans="1:12">
      <c r="A1467" t="s">
        <v>1484</v>
      </c>
      <c r="B1467" t="s">
        <v>3</v>
      </c>
      <c r="C1467" t="s">
        <v>1702</v>
      </c>
      <c r="D1467" t="s">
        <v>1764</v>
      </c>
      <c r="H1467" t="str">
        <f>INDEX('Vensim Variables'!$B:$B,MATCH(EPS!$B1467,'Vensim Variables'!$A:$A,0))</f>
        <v>g pollutant</v>
      </c>
      <c r="I1467" t="str">
        <f t="shared" si="44"/>
        <v>CO2</v>
      </c>
      <c r="J1467">
        <f>INDEX(NoSettings!$C:$C,MATCH(EPS!$A1467,NoSettings!$A:$A,0))</f>
        <v>0</v>
      </c>
      <c r="K1467">
        <f>INDEX(GWP!$C$2:$C$13,MATCH(EPS!I1467,GWP!$B$2:$B$13,0))</f>
        <v>1</v>
      </c>
      <c r="L1467" s="4">
        <f t="shared" si="45"/>
        <v>0</v>
      </c>
    </row>
    <row r="1468" spans="1:12">
      <c r="A1468" t="s">
        <v>1485</v>
      </c>
      <c r="B1468" t="s">
        <v>3</v>
      </c>
      <c r="C1468" t="s">
        <v>1702</v>
      </c>
      <c r="D1468" t="s">
        <v>1765</v>
      </c>
      <c r="H1468" t="str">
        <f>INDEX('Vensim Variables'!$B:$B,MATCH(EPS!$B1468,'Vensim Variables'!$A:$A,0))</f>
        <v>g pollutant</v>
      </c>
      <c r="I1468" t="str">
        <f t="shared" si="44"/>
        <v>CO2</v>
      </c>
      <c r="J1468">
        <f>INDEX(NoSettings!$C:$C,MATCH(EPS!$A1468,NoSettings!$A:$A,0))</f>
        <v>0</v>
      </c>
      <c r="K1468">
        <f>INDEX(GWP!$C$2:$C$13,MATCH(EPS!I1468,GWP!$B$2:$B$13,0))</f>
        <v>1</v>
      </c>
      <c r="L1468" s="4">
        <f t="shared" si="45"/>
        <v>0</v>
      </c>
    </row>
    <row r="1469" spans="1:12">
      <c r="A1469" t="s">
        <v>1486</v>
      </c>
      <c r="B1469" t="s">
        <v>3</v>
      </c>
      <c r="C1469" t="s">
        <v>1702</v>
      </c>
      <c r="D1469" t="s">
        <v>1766</v>
      </c>
      <c r="H1469" t="str">
        <f>INDEX('Vensim Variables'!$B:$B,MATCH(EPS!$B1469,'Vensim Variables'!$A:$A,0))</f>
        <v>g pollutant</v>
      </c>
      <c r="I1469" t="str">
        <f t="shared" si="44"/>
        <v>CO2</v>
      </c>
      <c r="J1469">
        <f>INDEX(NoSettings!$C:$C,MATCH(EPS!$A1469,NoSettings!$A:$A,0))</f>
        <v>0</v>
      </c>
      <c r="K1469">
        <f>INDEX(GWP!$C$2:$C$13,MATCH(EPS!I1469,GWP!$B$2:$B$13,0))</f>
        <v>1</v>
      </c>
      <c r="L1469" s="4">
        <f t="shared" si="45"/>
        <v>0</v>
      </c>
    </row>
    <row r="1470" spans="1:12">
      <c r="A1470" t="s">
        <v>1487</v>
      </c>
      <c r="B1470" t="s">
        <v>3</v>
      </c>
      <c r="C1470" t="s">
        <v>1702</v>
      </c>
      <c r="D1470" t="s">
        <v>1767</v>
      </c>
      <c r="H1470" t="str">
        <f>INDEX('Vensim Variables'!$B:$B,MATCH(EPS!$B1470,'Vensim Variables'!$A:$A,0))</f>
        <v>g pollutant</v>
      </c>
      <c r="I1470" t="str">
        <f t="shared" si="44"/>
        <v>CO2</v>
      </c>
      <c r="J1470">
        <f>INDEX(NoSettings!$C:$C,MATCH(EPS!$A1470,NoSettings!$A:$A,0))</f>
        <v>4046140000000</v>
      </c>
      <c r="K1470">
        <f>INDEX(GWP!$C$2:$C$13,MATCH(EPS!I1470,GWP!$B$2:$B$13,0))</f>
        <v>1</v>
      </c>
      <c r="L1470" s="4">
        <f t="shared" si="45"/>
        <v>4.0461400000000003</v>
      </c>
    </row>
    <row r="1471" spans="1:12">
      <c r="A1471" t="s">
        <v>7109</v>
      </c>
      <c r="B1471" t="s">
        <v>3</v>
      </c>
      <c r="C1471" t="s">
        <v>1702</v>
      </c>
      <c r="D1471" t="s">
        <v>7229</v>
      </c>
      <c r="H1471" t="str">
        <f>INDEX('Vensim Variables'!$B:$B,MATCH(EPS!$B1471,'Vensim Variables'!$A:$A,0))</f>
        <v>g pollutant</v>
      </c>
      <c r="I1471" t="str">
        <f t="shared" si="44"/>
        <v>CO2</v>
      </c>
      <c r="J1471">
        <f>INDEX(NoSettings!$C:$C,MATCH(EPS!$A1471,NoSettings!$A:$A,0))</f>
        <v>0</v>
      </c>
      <c r="K1471">
        <f>INDEX(GWP!$C$2:$C$13,MATCH(EPS!I1471,GWP!$B$2:$B$13,0))</f>
        <v>1</v>
      </c>
      <c r="L1471" s="4">
        <f t="shared" si="45"/>
        <v>0</v>
      </c>
    </row>
    <row r="1472" spans="1:12">
      <c r="A1472" t="s">
        <v>7110</v>
      </c>
      <c r="B1472" t="s">
        <v>3</v>
      </c>
      <c r="C1472" t="s">
        <v>1702</v>
      </c>
      <c r="D1472" t="s">
        <v>7230</v>
      </c>
      <c r="H1472" t="str">
        <f>INDEX('Vensim Variables'!$B:$B,MATCH(EPS!$B1472,'Vensim Variables'!$A:$A,0))</f>
        <v>g pollutant</v>
      </c>
      <c r="I1472" t="str">
        <f t="shared" si="44"/>
        <v>CO2</v>
      </c>
      <c r="J1472">
        <f>INDEX(NoSettings!$C:$C,MATCH(EPS!$A1472,NoSettings!$A:$A,0))</f>
        <v>0</v>
      </c>
      <c r="K1472">
        <f>INDEX(GWP!$C$2:$C$13,MATCH(EPS!I1472,GWP!$B$2:$B$13,0))</f>
        <v>1</v>
      </c>
      <c r="L1472" s="4">
        <f t="shared" si="45"/>
        <v>0</v>
      </c>
    </row>
    <row r="1473" spans="1:12">
      <c r="A1473" t="s">
        <v>7111</v>
      </c>
      <c r="B1473" t="s">
        <v>3</v>
      </c>
      <c r="C1473" t="s">
        <v>1702</v>
      </c>
      <c r="D1473" t="s">
        <v>7231</v>
      </c>
      <c r="H1473" t="str">
        <f>INDEX('Vensim Variables'!$B:$B,MATCH(EPS!$B1473,'Vensim Variables'!$A:$A,0))</f>
        <v>g pollutant</v>
      </c>
      <c r="I1473" t="str">
        <f t="shared" si="44"/>
        <v>CO2</v>
      </c>
      <c r="J1473">
        <f>INDEX(NoSettings!$C:$C,MATCH(EPS!$A1473,NoSettings!$A:$A,0))</f>
        <v>0</v>
      </c>
      <c r="K1473">
        <f>INDEX(GWP!$C$2:$C$13,MATCH(EPS!I1473,GWP!$B$2:$B$13,0))</f>
        <v>1</v>
      </c>
      <c r="L1473" s="4">
        <f t="shared" si="45"/>
        <v>0</v>
      </c>
    </row>
    <row r="1474" spans="1:12">
      <c r="A1474" t="s">
        <v>7112</v>
      </c>
      <c r="B1474" t="s">
        <v>3</v>
      </c>
      <c r="C1474" t="s">
        <v>1702</v>
      </c>
      <c r="D1474" t="s">
        <v>7232</v>
      </c>
      <c r="H1474" t="str">
        <f>INDEX('Vensim Variables'!$B:$B,MATCH(EPS!$B1474,'Vensim Variables'!$A:$A,0))</f>
        <v>g pollutant</v>
      </c>
      <c r="I1474" t="str">
        <f t="shared" si="44"/>
        <v>CO2</v>
      </c>
      <c r="J1474">
        <f>INDEX(NoSettings!$C:$C,MATCH(EPS!$A1474,NoSettings!$A:$A,0))</f>
        <v>0</v>
      </c>
      <c r="K1474">
        <f>INDEX(GWP!$C$2:$C$13,MATCH(EPS!I1474,GWP!$B$2:$B$13,0))</f>
        <v>1</v>
      </c>
      <c r="L1474" s="4">
        <f t="shared" si="45"/>
        <v>0</v>
      </c>
    </row>
    <row r="1475" spans="1:12">
      <c r="A1475" t="s">
        <v>7113</v>
      </c>
      <c r="B1475" t="s">
        <v>3</v>
      </c>
      <c r="C1475" t="s">
        <v>1702</v>
      </c>
      <c r="D1475" t="s">
        <v>7233</v>
      </c>
      <c r="H1475" t="str">
        <f>INDEX('Vensim Variables'!$B:$B,MATCH(EPS!$B1475,'Vensim Variables'!$A:$A,0))</f>
        <v>g pollutant</v>
      </c>
      <c r="I1475" t="str">
        <f t="shared" ref="I1475:I1538" si="46">IF(OR(C1475="CO2",C1475="CH4",C1475="N2O",C1475="F gases",C1475="VOC",C1475="CO",C1475="NOx",C1475="PM10",C1475="PM25",C1475="SOx",C1475="BC",C1475="OC"),C1475,IF(OR(D1475="CO2",D1475="CH4",D1475="N2O",D1475="F gases",D1475="VOC",D1475="CO",D1475="NOx",D1475="PM10",D1475="PM25",D1475="SOx",D1475="BC",D1475="OC"),D1475,IF(OR(E1475="CO2",E1475="CH4",E1475="N2O",E1475="F gases",E1475="VOC",E1475="CO",E1475="NOx",E1475="PM10",E1475="PM25",E1475="SOx",E1475="BC",E1475="OC"),E1475,"NA")))</f>
        <v>CO2</v>
      </c>
      <c r="J1475">
        <f>INDEX(NoSettings!$C:$C,MATCH(EPS!$A1475,NoSettings!$A:$A,0))</f>
        <v>0</v>
      </c>
      <c r="K1475">
        <f>INDEX(GWP!$C$2:$C$13,MATCH(EPS!I1475,GWP!$B$2:$B$13,0))</f>
        <v>1</v>
      </c>
      <c r="L1475" s="4">
        <f t="shared" ref="L1475:L1538" si="47">IF(H1475="g pollutant",K1475*J1475/10^12,IF(H1475="MMTCO2e",J1475,IF(H1475="MWh",J1475,0)))</f>
        <v>0</v>
      </c>
    </row>
    <row r="1476" spans="1:12">
      <c r="A1476" t="s">
        <v>7114</v>
      </c>
      <c r="B1476" t="s">
        <v>3</v>
      </c>
      <c r="C1476" t="s">
        <v>1702</v>
      </c>
      <c r="D1476" t="s">
        <v>7234</v>
      </c>
      <c r="H1476" t="str">
        <f>INDEX('Vensim Variables'!$B:$B,MATCH(EPS!$B1476,'Vensim Variables'!$A:$A,0))</f>
        <v>g pollutant</v>
      </c>
      <c r="I1476" t="str">
        <f t="shared" si="46"/>
        <v>CO2</v>
      </c>
      <c r="J1476">
        <f>INDEX(NoSettings!$C:$C,MATCH(EPS!$A1476,NoSettings!$A:$A,0))</f>
        <v>0</v>
      </c>
      <c r="K1476">
        <f>INDEX(GWP!$C$2:$C$13,MATCH(EPS!I1476,GWP!$B$2:$B$13,0))</f>
        <v>1</v>
      </c>
      <c r="L1476" s="4">
        <f t="shared" si="47"/>
        <v>0</v>
      </c>
    </row>
    <row r="1477" spans="1:12">
      <c r="A1477" t="s">
        <v>7115</v>
      </c>
      <c r="B1477" t="s">
        <v>3</v>
      </c>
      <c r="C1477" t="s">
        <v>1702</v>
      </c>
      <c r="D1477" t="s">
        <v>7235</v>
      </c>
      <c r="H1477" t="str">
        <f>INDEX('Vensim Variables'!$B:$B,MATCH(EPS!$B1477,'Vensim Variables'!$A:$A,0))</f>
        <v>g pollutant</v>
      </c>
      <c r="I1477" t="str">
        <f t="shared" si="46"/>
        <v>CO2</v>
      </c>
      <c r="J1477">
        <f>INDEX(NoSettings!$C:$C,MATCH(EPS!$A1477,NoSettings!$A:$A,0))</f>
        <v>0</v>
      </c>
      <c r="K1477">
        <f>INDEX(GWP!$C$2:$C$13,MATCH(EPS!I1477,GWP!$B$2:$B$13,0))</f>
        <v>1</v>
      </c>
      <c r="L1477" s="4">
        <f t="shared" si="47"/>
        <v>0</v>
      </c>
    </row>
    <row r="1478" spans="1:12">
      <c r="A1478" t="s">
        <v>1488</v>
      </c>
      <c r="B1478" t="s">
        <v>3</v>
      </c>
      <c r="C1478" t="s">
        <v>1705</v>
      </c>
      <c r="D1478" t="s">
        <v>1752</v>
      </c>
      <c r="H1478" t="str">
        <f>INDEX('Vensim Variables'!$B:$B,MATCH(EPS!$B1478,'Vensim Variables'!$A:$A,0))</f>
        <v>g pollutant</v>
      </c>
      <c r="I1478" t="str">
        <f t="shared" si="46"/>
        <v>VOC</v>
      </c>
      <c r="J1478">
        <f>INDEX(NoSettings!$C:$C,MATCH(EPS!$A1478,NoSettings!$A:$A,0))</f>
        <v>10005800000</v>
      </c>
      <c r="K1478">
        <f>INDEX(GWP!$C$2:$C$13,MATCH(EPS!I1478,GWP!$B$2:$B$13,0))</f>
        <v>0</v>
      </c>
      <c r="L1478" s="4">
        <f t="shared" si="47"/>
        <v>0</v>
      </c>
    </row>
    <row r="1479" spans="1:12">
      <c r="A1479" t="s">
        <v>7116</v>
      </c>
      <c r="B1479" t="s">
        <v>3</v>
      </c>
      <c r="C1479" t="s">
        <v>1705</v>
      </c>
      <c r="D1479" t="s">
        <v>7227</v>
      </c>
      <c r="H1479" t="str">
        <f>INDEX('Vensim Variables'!$B:$B,MATCH(EPS!$B1479,'Vensim Variables'!$A:$A,0))</f>
        <v>g pollutant</v>
      </c>
      <c r="I1479" t="str">
        <f t="shared" si="46"/>
        <v>VOC</v>
      </c>
      <c r="J1479">
        <f>INDEX(NoSettings!$C:$C,MATCH(EPS!$A1479,NoSettings!$A:$A,0))</f>
        <v>835766000</v>
      </c>
      <c r="K1479">
        <f>INDEX(GWP!$C$2:$C$13,MATCH(EPS!I1479,GWP!$B$2:$B$13,0))</f>
        <v>0</v>
      </c>
      <c r="L1479" s="4">
        <f t="shared" si="47"/>
        <v>0</v>
      </c>
    </row>
    <row r="1480" spans="1:12">
      <c r="A1480" t="s">
        <v>7117</v>
      </c>
      <c r="B1480" t="s">
        <v>3</v>
      </c>
      <c r="C1480" t="s">
        <v>1705</v>
      </c>
      <c r="D1480" t="s">
        <v>7228</v>
      </c>
      <c r="H1480" t="str">
        <f>INDEX('Vensim Variables'!$B:$B,MATCH(EPS!$B1480,'Vensim Variables'!$A:$A,0))</f>
        <v>g pollutant</v>
      </c>
      <c r="I1480" t="str">
        <f t="shared" si="46"/>
        <v>VOC</v>
      </c>
      <c r="J1480">
        <f>INDEX(NoSettings!$C:$C,MATCH(EPS!$A1480,NoSettings!$A:$A,0))</f>
        <v>12157400000</v>
      </c>
      <c r="K1480">
        <f>INDEX(GWP!$C$2:$C$13,MATCH(EPS!I1480,GWP!$B$2:$B$13,0))</f>
        <v>0</v>
      </c>
      <c r="L1480" s="4">
        <f t="shared" si="47"/>
        <v>0</v>
      </c>
    </row>
    <row r="1481" spans="1:12">
      <c r="A1481" t="s">
        <v>1490</v>
      </c>
      <c r="B1481" t="s">
        <v>3</v>
      </c>
      <c r="C1481" t="s">
        <v>1705</v>
      </c>
      <c r="D1481" t="s">
        <v>1754</v>
      </c>
      <c r="H1481" t="str">
        <f>INDEX('Vensim Variables'!$B:$B,MATCH(EPS!$B1481,'Vensim Variables'!$A:$A,0))</f>
        <v>g pollutant</v>
      </c>
      <c r="I1481" t="str">
        <f t="shared" si="46"/>
        <v>VOC</v>
      </c>
      <c r="J1481">
        <f>INDEX(NoSettings!$C:$C,MATCH(EPS!$A1481,NoSettings!$A:$A,0))</f>
        <v>0</v>
      </c>
      <c r="K1481">
        <f>INDEX(GWP!$C$2:$C$13,MATCH(EPS!I1481,GWP!$B$2:$B$13,0))</f>
        <v>0</v>
      </c>
      <c r="L1481" s="4">
        <f t="shared" si="47"/>
        <v>0</v>
      </c>
    </row>
    <row r="1482" spans="1:12">
      <c r="A1482" t="s">
        <v>1491</v>
      </c>
      <c r="B1482" t="s">
        <v>3</v>
      </c>
      <c r="C1482" t="s">
        <v>1705</v>
      </c>
      <c r="D1482" t="s">
        <v>1755</v>
      </c>
      <c r="H1482" t="str">
        <f>INDEX('Vensim Variables'!$B:$B,MATCH(EPS!$B1482,'Vensim Variables'!$A:$A,0))</f>
        <v>g pollutant</v>
      </c>
      <c r="I1482" t="str">
        <f t="shared" si="46"/>
        <v>VOC</v>
      </c>
      <c r="J1482">
        <f>INDEX(NoSettings!$C:$C,MATCH(EPS!$A1482,NoSettings!$A:$A,0))</f>
        <v>0</v>
      </c>
      <c r="K1482">
        <f>INDEX(GWP!$C$2:$C$13,MATCH(EPS!I1482,GWP!$B$2:$B$13,0))</f>
        <v>0</v>
      </c>
      <c r="L1482" s="4">
        <f t="shared" si="47"/>
        <v>0</v>
      </c>
    </row>
    <row r="1483" spans="1:12">
      <c r="A1483" t="s">
        <v>1492</v>
      </c>
      <c r="B1483" t="s">
        <v>3</v>
      </c>
      <c r="C1483" t="s">
        <v>1705</v>
      </c>
      <c r="D1483" t="s">
        <v>1756</v>
      </c>
      <c r="H1483" t="str">
        <f>INDEX('Vensim Variables'!$B:$B,MATCH(EPS!$B1483,'Vensim Variables'!$A:$A,0))</f>
        <v>g pollutant</v>
      </c>
      <c r="I1483" t="str">
        <f t="shared" si="46"/>
        <v>VOC</v>
      </c>
      <c r="J1483">
        <f>INDEX(NoSettings!$C:$C,MATCH(EPS!$A1483,NoSettings!$A:$A,0))</f>
        <v>0</v>
      </c>
      <c r="K1483">
        <f>INDEX(GWP!$C$2:$C$13,MATCH(EPS!I1483,GWP!$B$2:$B$13,0))</f>
        <v>0</v>
      </c>
      <c r="L1483" s="4">
        <f t="shared" si="47"/>
        <v>0</v>
      </c>
    </row>
    <row r="1484" spans="1:12">
      <c r="A1484" t="s">
        <v>1493</v>
      </c>
      <c r="B1484" t="s">
        <v>3</v>
      </c>
      <c r="C1484" t="s">
        <v>1705</v>
      </c>
      <c r="D1484" t="s">
        <v>1757</v>
      </c>
      <c r="H1484" t="str">
        <f>INDEX('Vensim Variables'!$B:$B,MATCH(EPS!$B1484,'Vensim Variables'!$A:$A,0))</f>
        <v>g pollutant</v>
      </c>
      <c r="I1484" t="str">
        <f t="shared" si="46"/>
        <v>VOC</v>
      </c>
      <c r="J1484">
        <f>INDEX(NoSettings!$C:$C,MATCH(EPS!$A1484,NoSettings!$A:$A,0))</f>
        <v>0</v>
      </c>
      <c r="K1484">
        <f>INDEX(GWP!$C$2:$C$13,MATCH(EPS!I1484,GWP!$B$2:$B$13,0))</f>
        <v>0</v>
      </c>
      <c r="L1484" s="4">
        <f t="shared" si="47"/>
        <v>0</v>
      </c>
    </row>
    <row r="1485" spans="1:12">
      <c r="A1485" t="s">
        <v>1494</v>
      </c>
      <c r="B1485" t="s">
        <v>3</v>
      </c>
      <c r="C1485" t="s">
        <v>1705</v>
      </c>
      <c r="D1485" t="s">
        <v>1758</v>
      </c>
      <c r="H1485" t="str">
        <f>INDEX('Vensim Variables'!$B:$B,MATCH(EPS!$B1485,'Vensim Variables'!$A:$A,0))</f>
        <v>g pollutant</v>
      </c>
      <c r="I1485" t="str">
        <f t="shared" si="46"/>
        <v>VOC</v>
      </c>
      <c r="J1485">
        <f>INDEX(NoSettings!$C:$C,MATCH(EPS!$A1485,NoSettings!$A:$A,0))</f>
        <v>0</v>
      </c>
      <c r="K1485">
        <f>INDEX(GWP!$C$2:$C$13,MATCH(EPS!I1485,GWP!$B$2:$B$13,0))</f>
        <v>0</v>
      </c>
      <c r="L1485" s="4">
        <f t="shared" si="47"/>
        <v>0</v>
      </c>
    </row>
    <row r="1486" spans="1:12">
      <c r="A1486" t="s">
        <v>1495</v>
      </c>
      <c r="B1486" t="s">
        <v>3</v>
      </c>
      <c r="C1486" t="s">
        <v>1705</v>
      </c>
      <c r="D1486" t="s">
        <v>1759</v>
      </c>
      <c r="H1486" t="str">
        <f>INDEX('Vensim Variables'!$B:$B,MATCH(EPS!$B1486,'Vensim Variables'!$A:$A,0))</f>
        <v>g pollutant</v>
      </c>
      <c r="I1486" t="str">
        <f t="shared" si="46"/>
        <v>VOC</v>
      </c>
      <c r="J1486">
        <f>INDEX(NoSettings!$C:$C,MATCH(EPS!$A1486,NoSettings!$A:$A,0))</f>
        <v>903317000</v>
      </c>
      <c r="K1486">
        <f>INDEX(GWP!$C$2:$C$13,MATCH(EPS!I1486,GWP!$B$2:$B$13,0))</f>
        <v>0</v>
      </c>
      <c r="L1486" s="4">
        <f t="shared" si="47"/>
        <v>0</v>
      </c>
    </row>
    <row r="1487" spans="1:12">
      <c r="A1487" t="s">
        <v>1496</v>
      </c>
      <c r="B1487" t="s">
        <v>3</v>
      </c>
      <c r="C1487" t="s">
        <v>1705</v>
      </c>
      <c r="D1487" t="s">
        <v>1760</v>
      </c>
      <c r="H1487" t="str">
        <f>INDEX('Vensim Variables'!$B:$B,MATCH(EPS!$B1487,'Vensim Variables'!$A:$A,0))</f>
        <v>g pollutant</v>
      </c>
      <c r="I1487" t="str">
        <f t="shared" si="46"/>
        <v>VOC</v>
      </c>
      <c r="J1487">
        <f>INDEX(NoSettings!$C:$C,MATCH(EPS!$A1487,NoSettings!$A:$A,0))</f>
        <v>0</v>
      </c>
      <c r="K1487">
        <f>INDEX(GWP!$C$2:$C$13,MATCH(EPS!I1487,GWP!$B$2:$B$13,0))</f>
        <v>0</v>
      </c>
      <c r="L1487" s="4">
        <f t="shared" si="47"/>
        <v>0</v>
      </c>
    </row>
    <row r="1488" spans="1:12">
      <c r="A1488" t="s">
        <v>1497</v>
      </c>
      <c r="B1488" t="s">
        <v>3</v>
      </c>
      <c r="C1488" t="s">
        <v>1705</v>
      </c>
      <c r="D1488" t="s">
        <v>1761</v>
      </c>
      <c r="H1488" t="str">
        <f>INDEX('Vensim Variables'!$B:$B,MATCH(EPS!$B1488,'Vensim Variables'!$A:$A,0))</f>
        <v>g pollutant</v>
      </c>
      <c r="I1488" t="str">
        <f t="shared" si="46"/>
        <v>VOC</v>
      </c>
      <c r="J1488">
        <f>INDEX(NoSettings!$C:$C,MATCH(EPS!$A1488,NoSettings!$A:$A,0))</f>
        <v>192542000</v>
      </c>
      <c r="K1488">
        <f>INDEX(GWP!$C$2:$C$13,MATCH(EPS!I1488,GWP!$B$2:$B$13,0))</f>
        <v>0</v>
      </c>
      <c r="L1488" s="4">
        <f t="shared" si="47"/>
        <v>0</v>
      </c>
    </row>
    <row r="1489" spans="1:13">
      <c r="A1489" t="s">
        <v>1498</v>
      </c>
      <c r="B1489" t="s">
        <v>3</v>
      </c>
      <c r="C1489" t="s">
        <v>1705</v>
      </c>
      <c r="D1489" t="s">
        <v>1762</v>
      </c>
      <c r="H1489" t="str">
        <f>INDEX('Vensim Variables'!$B:$B,MATCH(EPS!$B1489,'Vensim Variables'!$A:$A,0))</f>
        <v>g pollutant</v>
      </c>
      <c r="I1489" t="str">
        <f t="shared" si="46"/>
        <v>VOC</v>
      </c>
      <c r="J1489">
        <f>INDEX(NoSettings!$C:$C,MATCH(EPS!$A1489,NoSettings!$A:$A,0))</f>
        <v>795356000</v>
      </c>
      <c r="K1489">
        <f>INDEX(GWP!$C$2:$C$13,MATCH(EPS!I1489,GWP!$B$2:$B$13,0))</f>
        <v>0</v>
      </c>
      <c r="L1489" s="4">
        <f t="shared" si="47"/>
        <v>0</v>
      </c>
    </row>
    <row r="1490" spans="1:13">
      <c r="A1490" t="s">
        <v>1499</v>
      </c>
      <c r="B1490" t="s">
        <v>3</v>
      </c>
      <c r="C1490" t="s">
        <v>1705</v>
      </c>
      <c r="D1490" t="s">
        <v>1763</v>
      </c>
      <c r="H1490" t="str">
        <f>INDEX('Vensim Variables'!$B:$B,MATCH(EPS!$B1490,'Vensim Variables'!$A:$A,0))</f>
        <v>g pollutant</v>
      </c>
      <c r="I1490" t="str">
        <f t="shared" si="46"/>
        <v>VOC</v>
      </c>
      <c r="J1490">
        <f>INDEX(NoSettings!$C:$C,MATCH(EPS!$A1490,NoSettings!$A:$A,0))</f>
        <v>337249000</v>
      </c>
      <c r="K1490">
        <f>INDEX(GWP!$C$2:$C$13,MATCH(EPS!I1490,GWP!$B$2:$B$13,0))</f>
        <v>0</v>
      </c>
      <c r="L1490" s="4">
        <f t="shared" si="47"/>
        <v>0</v>
      </c>
    </row>
    <row r="1491" spans="1:13">
      <c r="A1491" t="s">
        <v>1500</v>
      </c>
      <c r="B1491" t="s">
        <v>3</v>
      </c>
      <c r="C1491" t="s">
        <v>1705</v>
      </c>
      <c r="D1491" t="s">
        <v>1764</v>
      </c>
      <c r="H1491" t="str">
        <f>INDEX('Vensim Variables'!$B:$B,MATCH(EPS!$B1491,'Vensim Variables'!$A:$A,0))</f>
        <v>g pollutant</v>
      </c>
      <c r="I1491" t="str">
        <f t="shared" si="46"/>
        <v>VOC</v>
      </c>
      <c r="J1491">
        <f>INDEX(NoSettings!$C:$C,MATCH(EPS!$A1491,NoSettings!$A:$A,0))</f>
        <v>0</v>
      </c>
      <c r="K1491">
        <f>INDEX(GWP!$C$2:$C$13,MATCH(EPS!I1491,GWP!$B$2:$B$13,0))</f>
        <v>0</v>
      </c>
      <c r="L1491" s="4">
        <f t="shared" si="47"/>
        <v>0</v>
      </c>
    </row>
    <row r="1492" spans="1:13">
      <c r="A1492" t="s">
        <v>1501</v>
      </c>
      <c r="B1492" t="s">
        <v>3</v>
      </c>
      <c r="C1492" t="s">
        <v>1705</v>
      </c>
      <c r="D1492" t="s">
        <v>1765</v>
      </c>
      <c r="H1492" t="str">
        <f>INDEX('Vensim Variables'!$B:$B,MATCH(EPS!$B1492,'Vensim Variables'!$A:$A,0))</f>
        <v>g pollutant</v>
      </c>
      <c r="I1492" t="str">
        <f t="shared" si="46"/>
        <v>VOC</v>
      </c>
      <c r="J1492">
        <f>INDEX(NoSettings!$C:$C,MATCH(EPS!$A1492,NoSettings!$A:$A,0))</f>
        <v>0</v>
      </c>
      <c r="K1492">
        <f>INDEX(GWP!$C$2:$C$13,MATCH(EPS!I1492,GWP!$B$2:$B$13,0))</f>
        <v>0</v>
      </c>
      <c r="L1492" s="4">
        <f t="shared" si="47"/>
        <v>0</v>
      </c>
    </row>
    <row r="1493" spans="1:13">
      <c r="A1493" t="s">
        <v>1502</v>
      </c>
      <c r="B1493" t="s">
        <v>3</v>
      </c>
      <c r="C1493" t="s">
        <v>1705</v>
      </c>
      <c r="D1493" t="s">
        <v>1766</v>
      </c>
      <c r="H1493" t="str">
        <f>INDEX('Vensim Variables'!$B:$B,MATCH(EPS!$B1493,'Vensim Variables'!$A:$A,0))</f>
        <v>g pollutant</v>
      </c>
      <c r="I1493" t="str">
        <f t="shared" si="46"/>
        <v>VOC</v>
      </c>
      <c r="J1493">
        <f>INDEX(NoSettings!$C:$C,MATCH(EPS!$A1493,NoSettings!$A:$A,0))</f>
        <v>0</v>
      </c>
      <c r="K1493">
        <f>INDEX(GWP!$C$2:$C$13,MATCH(EPS!I1493,GWP!$B$2:$B$13,0))</f>
        <v>0</v>
      </c>
      <c r="L1493" s="4">
        <f t="shared" si="47"/>
        <v>0</v>
      </c>
    </row>
    <row r="1494" spans="1:13">
      <c r="A1494" t="s">
        <v>1503</v>
      </c>
      <c r="B1494" t="s">
        <v>3</v>
      </c>
      <c r="C1494" t="s">
        <v>1705</v>
      </c>
      <c r="D1494" t="s">
        <v>1767</v>
      </c>
      <c r="H1494" t="str">
        <f>INDEX('Vensim Variables'!$B:$B,MATCH(EPS!$B1494,'Vensim Variables'!$A:$A,0))</f>
        <v>g pollutant</v>
      </c>
      <c r="I1494" t="str">
        <f t="shared" si="46"/>
        <v>VOC</v>
      </c>
      <c r="J1494">
        <f>INDEX(NoSettings!$C:$C,MATCH(EPS!$A1494,NoSettings!$A:$A,0))</f>
        <v>1961060000</v>
      </c>
      <c r="K1494">
        <f>INDEX(GWP!$C$2:$C$13,MATCH(EPS!I1494,GWP!$B$2:$B$13,0))</f>
        <v>0</v>
      </c>
      <c r="L1494" s="4">
        <f t="shared" si="47"/>
        <v>0</v>
      </c>
    </row>
    <row r="1495" spans="1:13">
      <c r="A1495" t="s">
        <v>7118</v>
      </c>
      <c r="B1495" t="s">
        <v>3</v>
      </c>
      <c r="C1495" t="s">
        <v>1705</v>
      </c>
      <c r="D1495" t="s">
        <v>7229</v>
      </c>
      <c r="H1495" t="str">
        <f>INDEX('Vensim Variables'!$B:$B,MATCH(EPS!$B1495,'Vensim Variables'!$A:$A,0))</f>
        <v>g pollutant</v>
      </c>
      <c r="I1495" t="str">
        <f t="shared" si="46"/>
        <v>VOC</v>
      </c>
      <c r="J1495">
        <f>INDEX(NoSettings!$C:$C,MATCH(EPS!$A1495,NoSettings!$A:$A,0))</f>
        <v>0</v>
      </c>
      <c r="K1495">
        <f>INDEX(GWP!$C$2:$C$13,MATCH(EPS!I1495,GWP!$B$2:$B$13,0))</f>
        <v>0</v>
      </c>
      <c r="L1495" s="4">
        <f t="shared" si="47"/>
        <v>0</v>
      </c>
    </row>
    <row r="1496" spans="1:13">
      <c r="A1496" t="s">
        <v>7119</v>
      </c>
      <c r="B1496" t="s">
        <v>3</v>
      </c>
      <c r="C1496" t="s">
        <v>1705</v>
      </c>
      <c r="D1496" t="s">
        <v>7230</v>
      </c>
      <c r="H1496" t="str">
        <f>INDEX('Vensim Variables'!$B:$B,MATCH(EPS!$B1496,'Vensim Variables'!$A:$A,0))</f>
        <v>g pollutant</v>
      </c>
      <c r="I1496" t="str">
        <f t="shared" si="46"/>
        <v>VOC</v>
      </c>
      <c r="J1496">
        <f>INDEX(NoSettings!$C:$C,MATCH(EPS!$A1496,NoSettings!$A:$A,0))</f>
        <v>0</v>
      </c>
      <c r="K1496">
        <f>INDEX(GWP!$C$2:$C$13,MATCH(EPS!I1496,GWP!$B$2:$B$13,0))</f>
        <v>0</v>
      </c>
      <c r="L1496" s="4">
        <f t="shared" si="47"/>
        <v>0</v>
      </c>
    </row>
    <row r="1497" spans="1:13">
      <c r="A1497" t="s">
        <v>7120</v>
      </c>
      <c r="B1497" t="s">
        <v>3</v>
      </c>
      <c r="C1497" t="s">
        <v>1705</v>
      </c>
      <c r="D1497" t="s">
        <v>7231</v>
      </c>
      <c r="H1497" t="str">
        <f>INDEX('Vensim Variables'!$B:$B,MATCH(EPS!$B1497,'Vensim Variables'!$A:$A,0))</f>
        <v>g pollutant</v>
      </c>
      <c r="I1497" t="str">
        <f t="shared" si="46"/>
        <v>VOC</v>
      </c>
      <c r="J1497">
        <f>INDEX(NoSettings!$C:$C,MATCH(EPS!$A1497,NoSettings!$A:$A,0))</f>
        <v>0</v>
      </c>
      <c r="K1497">
        <f>INDEX(GWP!$C$2:$C$13,MATCH(EPS!I1497,GWP!$B$2:$B$13,0))</f>
        <v>0</v>
      </c>
      <c r="L1497" s="4">
        <f t="shared" si="47"/>
        <v>0</v>
      </c>
    </row>
    <row r="1498" spans="1:13">
      <c r="A1498" t="s">
        <v>7121</v>
      </c>
      <c r="B1498" t="s">
        <v>3</v>
      </c>
      <c r="C1498" t="s">
        <v>1705</v>
      </c>
      <c r="D1498" t="s">
        <v>7232</v>
      </c>
      <c r="H1498" t="str">
        <f>INDEX('Vensim Variables'!$B:$B,MATCH(EPS!$B1498,'Vensim Variables'!$A:$A,0))</f>
        <v>g pollutant</v>
      </c>
      <c r="I1498" t="str">
        <f t="shared" si="46"/>
        <v>VOC</v>
      </c>
      <c r="J1498">
        <f>INDEX(NoSettings!$C:$C,MATCH(EPS!$A1498,NoSettings!$A:$A,0))</f>
        <v>0</v>
      </c>
      <c r="K1498">
        <f>INDEX(GWP!$C$2:$C$13,MATCH(EPS!I1498,GWP!$B$2:$B$13,0))</f>
        <v>0</v>
      </c>
      <c r="L1498" s="4">
        <f t="shared" si="47"/>
        <v>0</v>
      </c>
    </row>
    <row r="1499" spans="1:13">
      <c r="A1499" t="s">
        <v>7122</v>
      </c>
      <c r="B1499" t="s">
        <v>3</v>
      </c>
      <c r="C1499" t="s">
        <v>1705</v>
      </c>
      <c r="D1499" t="s">
        <v>7233</v>
      </c>
      <c r="H1499" t="str">
        <f>INDEX('Vensim Variables'!$B:$B,MATCH(EPS!$B1499,'Vensim Variables'!$A:$A,0))</f>
        <v>g pollutant</v>
      </c>
      <c r="I1499" t="str">
        <f t="shared" si="46"/>
        <v>VOC</v>
      </c>
      <c r="J1499">
        <f>INDEX(NoSettings!$C:$C,MATCH(EPS!$A1499,NoSettings!$A:$A,0))</f>
        <v>0</v>
      </c>
      <c r="K1499">
        <f>INDEX(GWP!$C$2:$C$13,MATCH(EPS!I1499,GWP!$B$2:$B$13,0))</f>
        <v>0</v>
      </c>
      <c r="L1499" s="4">
        <f t="shared" si="47"/>
        <v>0</v>
      </c>
    </row>
    <row r="1500" spans="1:13">
      <c r="A1500" t="s">
        <v>7123</v>
      </c>
      <c r="B1500" t="s">
        <v>3</v>
      </c>
      <c r="C1500" t="s">
        <v>1705</v>
      </c>
      <c r="D1500" t="s">
        <v>7234</v>
      </c>
      <c r="H1500" t="str">
        <f>INDEX('Vensim Variables'!$B:$B,MATCH(EPS!$B1500,'Vensim Variables'!$A:$A,0))</f>
        <v>g pollutant</v>
      </c>
      <c r="I1500" t="str">
        <f t="shared" si="46"/>
        <v>VOC</v>
      </c>
      <c r="J1500">
        <f>INDEX(NoSettings!$C:$C,MATCH(EPS!$A1500,NoSettings!$A:$A,0))</f>
        <v>0</v>
      </c>
      <c r="K1500">
        <f>INDEX(GWP!$C$2:$C$13,MATCH(EPS!I1500,GWP!$B$2:$B$13,0))</f>
        <v>0</v>
      </c>
      <c r="L1500" s="4">
        <f t="shared" si="47"/>
        <v>0</v>
      </c>
    </row>
    <row r="1501" spans="1:13">
      <c r="A1501" t="s">
        <v>7124</v>
      </c>
      <c r="B1501" t="s">
        <v>3</v>
      </c>
      <c r="C1501" t="s">
        <v>1705</v>
      </c>
      <c r="D1501" t="s">
        <v>7235</v>
      </c>
      <c r="H1501" t="str">
        <f>INDEX('Vensim Variables'!$B:$B,MATCH(EPS!$B1501,'Vensim Variables'!$A:$A,0))</f>
        <v>g pollutant</v>
      </c>
      <c r="I1501" t="str">
        <f t="shared" si="46"/>
        <v>VOC</v>
      </c>
      <c r="J1501">
        <f>INDEX(NoSettings!$C:$C,MATCH(EPS!$A1501,NoSettings!$A:$A,0))</f>
        <v>0</v>
      </c>
      <c r="K1501">
        <f>INDEX(GWP!$C$2:$C$13,MATCH(EPS!I1501,GWP!$B$2:$B$13,0))</f>
        <v>0</v>
      </c>
      <c r="L1501" s="4">
        <f t="shared" si="47"/>
        <v>0</v>
      </c>
    </row>
    <row r="1502" spans="1:13">
      <c r="A1502" t="s">
        <v>1504</v>
      </c>
      <c r="B1502" t="s">
        <v>3</v>
      </c>
      <c r="C1502" t="s">
        <v>1706</v>
      </c>
      <c r="D1502" t="s">
        <v>1752</v>
      </c>
      <c r="H1502" t="str">
        <f>INDEX('Vensim Variables'!$B:$B,MATCH(EPS!$B1502,'Vensim Variables'!$A:$A,0))</f>
        <v>g pollutant</v>
      </c>
      <c r="I1502" t="str">
        <f t="shared" si="46"/>
        <v>CO</v>
      </c>
      <c r="J1502">
        <f>INDEX(NoSettings!$C:$C,MATCH(EPS!$A1502,NoSettings!$A:$A,0))</f>
        <v>245483000000</v>
      </c>
      <c r="K1502">
        <f>INDEX(GWP!$C$2:$C$13,MATCH(EPS!I1502,GWP!$B$2:$B$13,0))</f>
        <v>0</v>
      </c>
      <c r="L1502" s="4">
        <f t="shared" si="47"/>
        <v>0</v>
      </c>
      <c r="M1502" s="43"/>
    </row>
    <row r="1503" spans="1:13">
      <c r="A1503" t="s">
        <v>7125</v>
      </c>
      <c r="B1503" t="s">
        <v>3</v>
      </c>
      <c r="C1503" t="s">
        <v>1706</v>
      </c>
      <c r="D1503" t="s">
        <v>7227</v>
      </c>
      <c r="H1503" t="str">
        <f>INDEX('Vensim Variables'!$B:$B,MATCH(EPS!$B1503,'Vensim Variables'!$A:$A,0))</f>
        <v>g pollutant</v>
      </c>
      <c r="I1503" t="str">
        <f t="shared" si="46"/>
        <v>CO</v>
      </c>
      <c r="J1503">
        <f>INDEX(NoSettings!$C:$C,MATCH(EPS!$A1503,NoSettings!$A:$A,0))</f>
        <v>5601070000</v>
      </c>
      <c r="K1503">
        <f>INDEX(GWP!$C$2:$C$13,MATCH(EPS!I1503,GWP!$B$2:$B$13,0))</f>
        <v>0</v>
      </c>
      <c r="L1503" s="4">
        <f t="shared" si="47"/>
        <v>0</v>
      </c>
    </row>
    <row r="1504" spans="1:13">
      <c r="A1504" t="s">
        <v>7126</v>
      </c>
      <c r="B1504" t="s">
        <v>3</v>
      </c>
      <c r="C1504" t="s">
        <v>1706</v>
      </c>
      <c r="D1504" t="s">
        <v>7228</v>
      </c>
      <c r="H1504" t="str">
        <f>INDEX('Vensim Variables'!$B:$B,MATCH(EPS!$B1504,'Vensim Variables'!$A:$A,0))</f>
        <v>g pollutant</v>
      </c>
      <c r="I1504" t="str">
        <f t="shared" si="46"/>
        <v>CO</v>
      </c>
      <c r="J1504">
        <f>INDEX(NoSettings!$C:$C,MATCH(EPS!$A1504,NoSettings!$A:$A,0))</f>
        <v>81475300000</v>
      </c>
      <c r="K1504">
        <f>INDEX(GWP!$C$2:$C$13,MATCH(EPS!I1504,GWP!$B$2:$B$13,0))</f>
        <v>0</v>
      </c>
      <c r="L1504" s="4">
        <f t="shared" si="47"/>
        <v>0</v>
      </c>
    </row>
    <row r="1505" spans="1:12">
      <c r="A1505" t="s">
        <v>1506</v>
      </c>
      <c r="B1505" t="s">
        <v>3</v>
      </c>
      <c r="C1505" t="s">
        <v>1706</v>
      </c>
      <c r="D1505" t="s">
        <v>1754</v>
      </c>
      <c r="H1505" t="str">
        <f>INDEX('Vensim Variables'!$B:$B,MATCH(EPS!$B1505,'Vensim Variables'!$A:$A,0))</f>
        <v>g pollutant</v>
      </c>
      <c r="I1505" t="str">
        <f t="shared" si="46"/>
        <v>CO</v>
      </c>
      <c r="J1505">
        <f>INDEX(NoSettings!$C:$C,MATCH(EPS!$A1505,NoSettings!$A:$A,0))</f>
        <v>0</v>
      </c>
      <c r="K1505">
        <f>INDEX(GWP!$C$2:$C$13,MATCH(EPS!I1505,GWP!$B$2:$B$13,0))</f>
        <v>0</v>
      </c>
      <c r="L1505" s="4">
        <f t="shared" si="47"/>
        <v>0</v>
      </c>
    </row>
    <row r="1506" spans="1:12">
      <c r="A1506" t="s">
        <v>1507</v>
      </c>
      <c r="B1506" t="s">
        <v>3</v>
      </c>
      <c r="C1506" t="s">
        <v>1706</v>
      </c>
      <c r="D1506" t="s">
        <v>1755</v>
      </c>
      <c r="H1506" t="str">
        <f>INDEX('Vensim Variables'!$B:$B,MATCH(EPS!$B1506,'Vensim Variables'!$A:$A,0))</f>
        <v>g pollutant</v>
      </c>
      <c r="I1506" t="str">
        <f t="shared" si="46"/>
        <v>CO</v>
      </c>
      <c r="J1506">
        <f>INDEX(NoSettings!$C:$C,MATCH(EPS!$A1506,NoSettings!$A:$A,0))</f>
        <v>0</v>
      </c>
      <c r="K1506">
        <f>INDEX(GWP!$C$2:$C$13,MATCH(EPS!I1506,GWP!$B$2:$B$13,0))</f>
        <v>0</v>
      </c>
      <c r="L1506" s="4">
        <f t="shared" si="47"/>
        <v>0</v>
      </c>
    </row>
    <row r="1507" spans="1:12">
      <c r="A1507" t="s">
        <v>1508</v>
      </c>
      <c r="B1507" t="s">
        <v>3</v>
      </c>
      <c r="C1507" t="s">
        <v>1706</v>
      </c>
      <c r="D1507" t="s">
        <v>1756</v>
      </c>
      <c r="H1507" t="str">
        <f>INDEX('Vensim Variables'!$B:$B,MATCH(EPS!$B1507,'Vensim Variables'!$A:$A,0))</f>
        <v>g pollutant</v>
      </c>
      <c r="I1507" t="str">
        <f t="shared" si="46"/>
        <v>CO</v>
      </c>
      <c r="J1507">
        <f>INDEX(NoSettings!$C:$C,MATCH(EPS!$A1507,NoSettings!$A:$A,0))</f>
        <v>0</v>
      </c>
      <c r="K1507">
        <f>INDEX(GWP!$C$2:$C$13,MATCH(EPS!I1507,GWP!$B$2:$B$13,0))</f>
        <v>0</v>
      </c>
      <c r="L1507" s="4">
        <f t="shared" si="47"/>
        <v>0</v>
      </c>
    </row>
    <row r="1508" spans="1:12">
      <c r="A1508" t="s">
        <v>1509</v>
      </c>
      <c r="B1508" t="s">
        <v>3</v>
      </c>
      <c r="C1508" t="s">
        <v>1706</v>
      </c>
      <c r="D1508" t="s">
        <v>1757</v>
      </c>
      <c r="H1508" t="str">
        <f>INDEX('Vensim Variables'!$B:$B,MATCH(EPS!$B1508,'Vensim Variables'!$A:$A,0))</f>
        <v>g pollutant</v>
      </c>
      <c r="I1508" t="str">
        <f t="shared" si="46"/>
        <v>CO</v>
      </c>
      <c r="J1508">
        <f>INDEX(NoSettings!$C:$C,MATCH(EPS!$A1508,NoSettings!$A:$A,0))</f>
        <v>0</v>
      </c>
      <c r="K1508">
        <f>INDEX(GWP!$C$2:$C$13,MATCH(EPS!I1508,GWP!$B$2:$B$13,0))</f>
        <v>0</v>
      </c>
      <c r="L1508" s="4">
        <f t="shared" si="47"/>
        <v>0</v>
      </c>
    </row>
    <row r="1509" spans="1:12">
      <c r="A1509" t="s">
        <v>1510</v>
      </c>
      <c r="B1509" t="s">
        <v>3</v>
      </c>
      <c r="C1509" t="s">
        <v>1706</v>
      </c>
      <c r="D1509" t="s">
        <v>1758</v>
      </c>
      <c r="H1509" t="str">
        <f>INDEX('Vensim Variables'!$B:$B,MATCH(EPS!$B1509,'Vensim Variables'!$A:$A,0))</f>
        <v>g pollutant</v>
      </c>
      <c r="I1509" t="str">
        <f t="shared" si="46"/>
        <v>CO</v>
      </c>
      <c r="J1509">
        <f>INDEX(NoSettings!$C:$C,MATCH(EPS!$A1509,NoSettings!$A:$A,0))</f>
        <v>0</v>
      </c>
      <c r="K1509">
        <f>INDEX(GWP!$C$2:$C$13,MATCH(EPS!I1509,GWP!$B$2:$B$13,0))</f>
        <v>0</v>
      </c>
      <c r="L1509" s="4">
        <f t="shared" si="47"/>
        <v>0</v>
      </c>
    </row>
    <row r="1510" spans="1:12">
      <c r="A1510" t="s">
        <v>1511</v>
      </c>
      <c r="B1510" t="s">
        <v>3</v>
      </c>
      <c r="C1510" t="s">
        <v>1706</v>
      </c>
      <c r="D1510" t="s">
        <v>1759</v>
      </c>
      <c r="H1510" t="str">
        <f>INDEX('Vensim Variables'!$B:$B,MATCH(EPS!$B1510,'Vensim Variables'!$A:$A,0))</f>
        <v>g pollutant</v>
      </c>
      <c r="I1510" t="str">
        <f t="shared" si="46"/>
        <v>CO</v>
      </c>
      <c r="J1510">
        <f>INDEX(NoSettings!$C:$C,MATCH(EPS!$A1510,NoSettings!$A:$A,0))</f>
        <v>16546500000</v>
      </c>
      <c r="K1510">
        <f>INDEX(GWP!$C$2:$C$13,MATCH(EPS!I1510,GWP!$B$2:$B$13,0))</f>
        <v>0</v>
      </c>
      <c r="L1510" s="4">
        <f t="shared" si="47"/>
        <v>0</v>
      </c>
    </row>
    <row r="1511" spans="1:12">
      <c r="A1511" t="s">
        <v>1512</v>
      </c>
      <c r="B1511" t="s">
        <v>3</v>
      </c>
      <c r="C1511" t="s">
        <v>1706</v>
      </c>
      <c r="D1511" t="s">
        <v>1760</v>
      </c>
      <c r="H1511" t="str">
        <f>INDEX('Vensim Variables'!$B:$B,MATCH(EPS!$B1511,'Vensim Variables'!$A:$A,0))</f>
        <v>g pollutant</v>
      </c>
      <c r="I1511" t="str">
        <f t="shared" si="46"/>
        <v>CO</v>
      </c>
      <c r="J1511">
        <f>INDEX(NoSettings!$C:$C,MATCH(EPS!$A1511,NoSettings!$A:$A,0))</f>
        <v>0</v>
      </c>
      <c r="K1511">
        <f>INDEX(GWP!$C$2:$C$13,MATCH(EPS!I1511,GWP!$B$2:$B$13,0))</f>
        <v>0</v>
      </c>
      <c r="L1511" s="4">
        <f t="shared" si="47"/>
        <v>0</v>
      </c>
    </row>
    <row r="1512" spans="1:12">
      <c r="A1512" t="s">
        <v>1513</v>
      </c>
      <c r="B1512" t="s">
        <v>3</v>
      </c>
      <c r="C1512" t="s">
        <v>1706</v>
      </c>
      <c r="D1512" t="s">
        <v>1761</v>
      </c>
      <c r="H1512" t="str">
        <f>INDEX('Vensim Variables'!$B:$B,MATCH(EPS!$B1512,'Vensim Variables'!$A:$A,0))</f>
        <v>g pollutant</v>
      </c>
      <c r="I1512" t="str">
        <f t="shared" si="46"/>
        <v>CO</v>
      </c>
      <c r="J1512">
        <f>INDEX(NoSettings!$C:$C,MATCH(EPS!$A1512,NoSettings!$A:$A,0))</f>
        <v>977683000</v>
      </c>
      <c r="K1512">
        <f>INDEX(GWP!$C$2:$C$13,MATCH(EPS!I1512,GWP!$B$2:$B$13,0))</f>
        <v>0</v>
      </c>
      <c r="L1512" s="4">
        <f t="shared" si="47"/>
        <v>0</v>
      </c>
    </row>
    <row r="1513" spans="1:12">
      <c r="A1513" t="s">
        <v>1514</v>
      </c>
      <c r="B1513" t="s">
        <v>3</v>
      </c>
      <c r="C1513" t="s">
        <v>1706</v>
      </c>
      <c r="D1513" t="s">
        <v>1762</v>
      </c>
      <c r="H1513" t="str">
        <f>INDEX('Vensim Variables'!$B:$B,MATCH(EPS!$B1513,'Vensim Variables'!$A:$A,0))</f>
        <v>g pollutant</v>
      </c>
      <c r="I1513" t="str">
        <f t="shared" si="46"/>
        <v>CO</v>
      </c>
      <c r="J1513">
        <f>INDEX(NoSettings!$C:$C,MATCH(EPS!$A1513,NoSettings!$A:$A,0))</f>
        <v>5330250000</v>
      </c>
      <c r="K1513">
        <f>INDEX(GWP!$C$2:$C$13,MATCH(EPS!I1513,GWP!$B$2:$B$13,0))</f>
        <v>0</v>
      </c>
      <c r="L1513" s="4">
        <f t="shared" si="47"/>
        <v>0</v>
      </c>
    </row>
    <row r="1514" spans="1:12">
      <c r="A1514" t="s">
        <v>1515</v>
      </c>
      <c r="B1514" t="s">
        <v>3</v>
      </c>
      <c r="C1514" t="s">
        <v>1706</v>
      </c>
      <c r="D1514" t="s">
        <v>1763</v>
      </c>
      <c r="H1514" t="str">
        <f>INDEX('Vensim Variables'!$B:$B,MATCH(EPS!$B1514,'Vensim Variables'!$A:$A,0))</f>
        <v>g pollutant</v>
      </c>
      <c r="I1514" t="str">
        <f t="shared" si="46"/>
        <v>CO</v>
      </c>
      <c r="J1514">
        <f>INDEX(NoSettings!$C:$C,MATCH(EPS!$A1514,NoSettings!$A:$A,0))</f>
        <v>8274070000</v>
      </c>
      <c r="K1514">
        <f>INDEX(GWP!$C$2:$C$13,MATCH(EPS!I1514,GWP!$B$2:$B$13,0))</f>
        <v>0</v>
      </c>
      <c r="L1514" s="4">
        <f t="shared" si="47"/>
        <v>0</v>
      </c>
    </row>
    <row r="1515" spans="1:12">
      <c r="A1515" t="s">
        <v>1516</v>
      </c>
      <c r="B1515" t="s">
        <v>3</v>
      </c>
      <c r="C1515" t="s">
        <v>1706</v>
      </c>
      <c r="D1515" t="s">
        <v>1764</v>
      </c>
      <c r="H1515" t="str">
        <f>INDEX('Vensim Variables'!$B:$B,MATCH(EPS!$B1515,'Vensim Variables'!$A:$A,0))</f>
        <v>g pollutant</v>
      </c>
      <c r="I1515" t="str">
        <f t="shared" si="46"/>
        <v>CO</v>
      </c>
      <c r="J1515">
        <f>INDEX(NoSettings!$C:$C,MATCH(EPS!$A1515,NoSettings!$A:$A,0))</f>
        <v>0</v>
      </c>
      <c r="K1515">
        <f>INDEX(GWP!$C$2:$C$13,MATCH(EPS!I1515,GWP!$B$2:$B$13,0))</f>
        <v>0</v>
      </c>
      <c r="L1515" s="4">
        <f t="shared" si="47"/>
        <v>0</v>
      </c>
    </row>
    <row r="1516" spans="1:12">
      <c r="A1516" t="s">
        <v>1517</v>
      </c>
      <c r="B1516" t="s">
        <v>3</v>
      </c>
      <c r="C1516" t="s">
        <v>1706</v>
      </c>
      <c r="D1516" t="s">
        <v>1765</v>
      </c>
      <c r="H1516" t="str">
        <f>INDEX('Vensim Variables'!$B:$B,MATCH(EPS!$B1516,'Vensim Variables'!$A:$A,0))</f>
        <v>g pollutant</v>
      </c>
      <c r="I1516" t="str">
        <f t="shared" si="46"/>
        <v>CO</v>
      </c>
      <c r="J1516">
        <f>INDEX(NoSettings!$C:$C,MATCH(EPS!$A1516,NoSettings!$A:$A,0))</f>
        <v>0</v>
      </c>
      <c r="K1516">
        <f>INDEX(GWP!$C$2:$C$13,MATCH(EPS!I1516,GWP!$B$2:$B$13,0))</f>
        <v>0</v>
      </c>
      <c r="L1516" s="4">
        <f t="shared" si="47"/>
        <v>0</v>
      </c>
    </row>
    <row r="1517" spans="1:12">
      <c r="A1517" t="s">
        <v>1518</v>
      </c>
      <c r="B1517" t="s">
        <v>3</v>
      </c>
      <c r="C1517" t="s">
        <v>1706</v>
      </c>
      <c r="D1517" t="s">
        <v>1766</v>
      </c>
      <c r="H1517" t="str">
        <f>INDEX('Vensim Variables'!$B:$B,MATCH(EPS!$B1517,'Vensim Variables'!$A:$A,0))</f>
        <v>g pollutant</v>
      </c>
      <c r="I1517" t="str">
        <f t="shared" si="46"/>
        <v>CO</v>
      </c>
      <c r="J1517">
        <f>INDEX(NoSettings!$C:$C,MATCH(EPS!$A1517,NoSettings!$A:$A,0))</f>
        <v>0</v>
      </c>
      <c r="K1517">
        <f>INDEX(GWP!$C$2:$C$13,MATCH(EPS!I1517,GWP!$B$2:$B$13,0))</f>
        <v>0</v>
      </c>
      <c r="L1517" s="4">
        <f t="shared" si="47"/>
        <v>0</v>
      </c>
    </row>
    <row r="1518" spans="1:12">
      <c r="A1518" t="s">
        <v>1519</v>
      </c>
      <c r="B1518" t="s">
        <v>3</v>
      </c>
      <c r="C1518" t="s">
        <v>1706</v>
      </c>
      <c r="D1518" t="s">
        <v>1767</v>
      </c>
      <c r="H1518" t="str">
        <f>INDEX('Vensim Variables'!$B:$B,MATCH(EPS!$B1518,'Vensim Variables'!$A:$A,0))</f>
        <v>g pollutant</v>
      </c>
      <c r="I1518" t="str">
        <f t="shared" si="46"/>
        <v>CO</v>
      </c>
      <c r="J1518">
        <f>INDEX(NoSettings!$C:$C,MATCH(EPS!$A1518,NoSettings!$A:$A,0))</f>
        <v>17177200000</v>
      </c>
      <c r="K1518">
        <f>INDEX(GWP!$C$2:$C$13,MATCH(EPS!I1518,GWP!$B$2:$B$13,0))</f>
        <v>0</v>
      </c>
      <c r="L1518" s="4">
        <f t="shared" si="47"/>
        <v>0</v>
      </c>
    </row>
    <row r="1519" spans="1:12">
      <c r="A1519" t="s">
        <v>7127</v>
      </c>
      <c r="B1519" t="s">
        <v>3</v>
      </c>
      <c r="C1519" t="s">
        <v>1706</v>
      </c>
      <c r="D1519" t="s">
        <v>7229</v>
      </c>
      <c r="H1519" t="str">
        <f>INDEX('Vensim Variables'!$B:$B,MATCH(EPS!$B1519,'Vensim Variables'!$A:$A,0))</f>
        <v>g pollutant</v>
      </c>
      <c r="I1519" t="str">
        <f t="shared" si="46"/>
        <v>CO</v>
      </c>
      <c r="J1519">
        <f>INDEX(NoSettings!$C:$C,MATCH(EPS!$A1519,NoSettings!$A:$A,0))</f>
        <v>0</v>
      </c>
      <c r="K1519">
        <f>INDEX(GWP!$C$2:$C$13,MATCH(EPS!I1519,GWP!$B$2:$B$13,0))</f>
        <v>0</v>
      </c>
      <c r="L1519" s="4">
        <f t="shared" si="47"/>
        <v>0</v>
      </c>
    </row>
    <row r="1520" spans="1:12">
      <c r="A1520" t="s">
        <v>7128</v>
      </c>
      <c r="B1520" t="s">
        <v>3</v>
      </c>
      <c r="C1520" t="s">
        <v>1706</v>
      </c>
      <c r="D1520" t="s">
        <v>7230</v>
      </c>
      <c r="H1520" t="str">
        <f>INDEX('Vensim Variables'!$B:$B,MATCH(EPS!$B1520,'Vensim Variables'!$A:$A,0))</f>
        <v>g pollutant</v>
      </c>
      <c r="I1520" t="str">
        <f t="shared" si="46"/>
        <v>CO</v>
      </c>
      <c r="J1520">
        <f>INDEX(NoSettings!$C:$C,MATCH(EPS!$A1520,NoSettings!$A:$A,0))</f>
        <v>0</v>
      </c>
      <c r="K1520">
        <f>INDEX(GWP!$C$2:$C$13,MATCH(EPS!I1520,GWP!$B$2:$B$13,0))</f>
        <v>0</v>
      </c>
      <c r="L1520" s="4">
        <f t="shared" si="47"/>
        <v>0</v>
      </c>
    </row>
    <row r="1521" spans="1:12">
      <c r="A1521" t="s">
        <v>7129</v>
      </c>
      <c r="B1521" t="s">
        <v>3</v>
      </c>
      <c r="C1521" t="s">
        <v>1706</v>
      </c>
      <c r="D1521" t="s">
        <v>7231</v>
      </c>
      <c r="H1521" t="str">
        <f>INDEX('Vensim Variables'!$B:$B,MATCH(EPS!$B1521,'Vensim Variables'!$A:$A,0))</f>
        <v>g pollutant</v>
      </c>
      <c r="I1521" t="str">
        <f t="shared" si="46"/>
        <v>CO</v>
      </c>
      <c r="J1521">
        <f>INDEX(NoSettings!$C:$C,MATCH(EPS!$A1521,NoSettings!$A:$A,0))</f>
        <v>0</v>
      </c>
      <c r="K1521">
        <f>INDEX(GWP!$C$2:$C$13,MATCH(EPS!I1521,GWP!$B$2:$B$13,0))</f>
        <v>0</v>
      </c>
      <c r="L1521" s="4">
        <f t="shared" si="47"/>
        <v>0</v>
      </c>
    </row>
    <row r="1522" spans="1:12">
      <c r="A1522" t="s">
        <v>7130</v>
      </c>
      <c r="B1522" t="s">
        <v>3</v>
      </c>
      <c r="C1522" t="s">
        <v>1706</v>
      </c>
      <c r="D1522" t="s">
        <v>7232</v>
      </c>
      <c r="H1522" t="str">
        <f>INDEX('Vensim Variables'!$B:$B,MATCH(EPS!$B1522,'Vensim Variables'!$A:$A,0))</f>
        <v>g pollutant</v>
      </c>
      <c r="I1522" t="str">
        <f t="shared" si="46"/>
        <v>CO</v>
      </c>
      <c r="J1522">
        <f>INDEX(NoSettings!$C:$C,MATCH(EPS!$A1522,NoSettings!$A:$A,0))</f>
        <v>0</v>
      </c>
      <c r="K1522">
        <f>INDEX(GWP!$C$2:$C$13,MATCH(EPS!I1522,GWP!$B$2:$B$13,0))</f>
        <v>0</v>
      </c>
      <c r="L1522" s="4">
        <f t="shared" si="47"/>
        <v>0</v>
      </c>
    </row>
    <row r="1523" spans="1:12">
      <c r="A1523" t="s">
        <v>7131</v>
      </c>
      <c r="B1523" t="s">
        <v>3</v>
      </c>
      <c r="C1523" t="s">
        <v>1706</v>
      </c>
      <c r="D1523" t="s">
        <v>7233</v>
      </c>
      <c r="H1523" t="str">
        <f>INDEX('Vensim Variables'!$B:$B,MATCH(EPS!$B1523,'Vensim Variables'!$A:$A,0))</f>
        <v>g pollutant</v>
      </c>
      <c r="I1523" t="str">
        <f t="shared" si="46"/>
        <v>CO</v>
      </c>
      <c r="J1523">
        <f>INDEX(NoSettings!$C:$C,MATCH(EPS!$A1523,NoSettings!$A:$A,0))</f>
        <v>0</v>
      </c>
      <c r="K1523">
        <f>INDEX(GWP!$C$2:$C$13,MATCH(EPS!I1523,GWP!$B$2:$B$13,0))</f>
        <v>0</v>
      </c>
      <c r="L1523" s="4">
        <f t="shared" si="47"/>
        <v>0</v>
      </c>
    </row>
    <row r="1524" spans="1:12">
      <c r="A1524" t="s">
        <v>7132</v>
      </c>
      <c r="B1524" t="s">
        <v>3</v>
      </c>
      <c r="C1524" t="s">
        <v>1706</v>
      </c>
      <c r="D1524" t="s">
        <v>7234</v>
      </c>
      <c r="H1524" t="str">
        <f>INDEX('Vensim Variables'!$B:$B,MATCH(EPS!$B1524,'Vensim Variables'!$A:$A,0))</f>
        <v>g pollutant</v>
      </c>
      <c r="I1524" t="str">
        <f t="shared" si="46"/>
        <v>CO</v>
      </c>
      <c r="J1524">
        <f>INDEX(NoSettings!$C:$C,MATCH(EPS!$A1524,NoSettings!$A:$A,0))</f>
        <v>0</v>
      </c>
      <c r="K1524">
        <f>INDEX(GWP!$C$2:$C$13,MATCH(EPS!I1524,GWP!$B$2:$B$13,0))</f>
        <v>0</v>
      </c>
      <c r="L1524" s="4">
        <f t="shared" si="47"/>
        <v>0</v>
      </c>
    </row>
    <row r="1525" spans="1:12">
      <c r="A1525" t="s">
        <v>7133</v>
      </c>
      <c r="B1525" t="s">
        <v>3</v>
      </c>
      <c r="C1525" t="s">
        <v>1706</v>
      </c>
      <c r="D1525" t="s">
        <v>7235</v>
      </c>
      <c r="H1525" t="str">
        <f>INDEX('Vensim Variables'!$B:$B,MATCH(EPS!$B1525,'Vensim Variables'!$A:$A,0))</f>
        <v>g pollutant</v>
      </c>
      <c r="I1525" t="str">
        <f t="shared" si="46"/>
        <v>CO</v>
      </c>
      <c r="J1525">
        <f>INDEX(NoSettings!$C:$C,MATCH(EPS!$A1525,NoSettings!$A:$A,0))</f>
        <v>0</v>
      </c>
      <c r="K1525">
        <f>INDEX(GWP!$C$2:$C$13,MATCH(EPS!I1525,GWP!$B$2:$B$13,0))</f>
        <v>0</v>
      </c>
      <c r="L1525" s="4">
        <f t="shared" si="47"/>
        <v>0</v>
      </c>
    </row>
    <row r="1526" spans="1:12">
      <c r="A1526" t="s">
        <v>1520</v>
      </c>
      <c r="B1526" t="s">
        <v>3</v>
      </c>
      <c r="C1526" t="s">
        <v>1707</v>
      </c>
      <c r="D1526" t="s">
        <v>1752</v>
      </c>
      <c r="H1526" t="str">
        <f>INDEX('Vensim Variables'!$B:$B,MATCH(EPS!$B1526,'Vensim Variables'!$A:$A,0))</f>
        <v>g pollutant</v>
      </c>
      <c r="I1526" t="str">
        <f t="shared" si="46"/>
        <v>NOx</v>
      </c>
      <c r="J1526">
        <f>INDEX(NoSettings!$C:$C,MATCH(EPS!$A1526,NoSettings!$A:$A,0))</f>
        <v>526287000000</v>
      </c>
      <c r="K1526">
        <f>INDEX(GWP!$C$2:$C$13,MATCH(EPS!I1526,GWP!$B$2:$B$13,0))</f>
        <v>0</v>
      </c>
      <c r="L1526" s="4">
        <f t="shared" si="47"/>
        <v>0</v>
      </c>
    </row>
    <row r="1527" spans="1:12">
      <c r="A1527" t="s">
        <v>7134</v>
      </c>
      <c r="B1527" t="s">
        <v>3</v>
      </c>
      <c r="C1527" t="s">
        <v>1707</v>
      </c>
      <c r="D1527" t="s">
        <v>7227</v>
      </c>
      <c r="H1527" t="str">
        <f>INDEX('Vensim Variables'!$B:$B,MATCH(EPS!$B1527,'Vensim Variables'!$A:$A,0))</f>
        <v>g pollutant</v>
      </c>
      <c r="I1527" t="str">
        <f t="shared" si="46"/>
        <v>NOx</v>
      </c>
      <c r="J1527">
        <f>INDEX(NoSettings!$C:$C,MATCH(EPS!$A1527,NoSettings!$A:$A,0))</f>
        <v>11950900000</v>
      </c>
      <c r="K1527">
        <f>INDEX(GWP!$C$2:$C$13,MATCH(EPS!I1527,GWP!$B$2:$B$13,0))</f>
        <v>0</v>
      </c>
      <c r="L1527" s="4">
        <f t="shared" si="47"/>
        <v>0</v>
      </c>
    </row>
    <row r="1528" spans="1:12">
      <c r="A1528" t="s">
        <v>7135</v>
      </c>
      <c r="B1528" t="s">
        <v>3</v>
      </c>
      <c r="C1528" t="s">
        <v>1707</v>
      </c>
      <c r="D1528" t="s">
        <v>7228</v>
      </c>
      <c r="H1528" t="str">
        <f>INDEX('Vensim Variables'!$B:$B,MATCH(EPS!$B1528,'Vensim Variables'!$A:$A,0))</f>
        <v>g pollutant</v>
      </c>
      <c r="I1528" t="str">
        <f t="shared" si="46"/>
        <v>NOx</v>
      </c>
      <c r="J1528">
        <f>INDEX(NoSettings!$C:$C,MATCH(EPS!$A1528,NoSettings!$A:$A,0))</f>
        <v>173843000000</v>
      </c>
      <c r="K1528">
        <f>INDEX(GWP!$C$2:$C$13,MATCH(EPS!I1528,GWP!$B$2:$B$13,0))</f>
        <v>0</v>
      </c>
      <c r="L1528" s="4">
        <f t="shared" si="47"/>
        <v>0</v>
      </c>
    </row>
    <row r="1529" spans="1:12">
      <c r="A1529" t="s">
        <v>1522</v>
      </c>
      <c r="B1529" t="s">
        <v>3</v>
      </c>
      <c r="C1529" t="s">
        <v>1707</v>
      </c>
      <c r="D1529" t="s">
        <v>1754</v>
      </c>
      <c r="H1529" t="str">
        <f>INDEX('Vensim Variables'!$B:$B,MATCH(EPS!$B1529,'Vensim Variables'!$A:$A,0))</f>
        <v>g pollutant</v>
      </c>
      <c r="I1529" t="str">
        <f t="shared" si="46"/>
        <v>NOx</v>
      </c>
      <c r="J1529">
        <f>INDEX(NoSettings!$C:$C,MATCH(EPS!$A1529,NoSettings!$A:$A,0))</f>
        <v>0</v>
      </c>
      <c r="K1529">
        <f>INDEX(GWP!$C$2:$C$13,MATCH(EPS!I1529,GWP!$B$2:$B$13,0))</f>
        <v>0</v>
      </c>
      <c r="L1529" s="4">
        <f t="shared" si="47"/>
        <v>0</v>
      </c>
    </row>
    <row r="1530" spans="1:12">
      <c r="A1530" t="s">
        <v>1523</v>
      </c>
      <c r="B1530" t="s">
        <v>3</v>
      </c>
      <c r="C1530" t="s">
        <v>1707</v>
      </c>
      <c r="D1530" t="s">
        <v>1755</v>
      </c>
      <c r="H1530" t="str">
        <f>INDEX('Vensim Variables'!$B:$B,MATCH(EPS!$B1530,'Vensim Variables'!$A:$A,0))</f>
        <v>g pollutant</v>
      </c>
      <c r="I1530" t="str">
        <f t="shared" si="46"/>
        <v>NOx</v>
      </c>
      <c r="J1530">
        <f>INDEX(NoSettings!$C:$C,MATCH(EPS!$A1530,NoSettings!$A:$A,0))</f>
        <v>0</v>
      </c>
      <c r="K1530">
        <f>INDEX(GWP!$C$2:$C$13,MATCH(EPS!I1530,GWP!$B$2:$B$13,0))</f>
        <v>0</v>
      </c>
      <c r="L1530" s="4">
        <f t="shared" si="47"/>
        <v>0</v>
      </c>
    </row>
    <row r="1531" spans="1:12">
      <c r="A1531" t="s">
        <v>1524</v>
      </c>
      <c r="B1531" t="s">
        <v>3</v>
      </c>
      <c r="C1531" t="s">
        <v>1707</v>
      </c>
      <c r="D1531" t="s">
        <v>1756</v>
      </c>
      <c r="H1531" t="str">
        <f>INDEX('Vensim Variables'!$B:$B,MATCH(EPS!$B1531,'Vensim Variables'!$A:$A,0))</f>
        <v>g pollutant</v>
      </c>
      <c r="I1531" t="str">
        <f t="shared" si="46"/>
        <v>NOx</v>
      </c>
      <c r="J1531">
        <f>INDEX(NoSettings!$C:$C,MATCH(EPS!$A1531,NoSettings!$A:$A,0))</f>
        <v>0</v>
      </c>
      <c r="K1531">
        <f>INDEX(GWP!$C$2:$C$13,MATCH(EPS!I1531,GWP!$B$2:$B$13,0))</f>
        <v>0</v>
      </c>
      <c r="L1531" s="4">
        <f t="shared" si="47"/>
        <v>0</v>
      </c>
    </row>
    <row r="1532" spans="1:12">
      <c r="A1532" t="s">
        <v>1525</v>
      </c>
      <c r="B1532" t="s">
        <v>3</v>
      </c>
      <c r="C1532" t="s">
        <v>1707</v>
      </c>
      <c r="D1532" t="s">
        <v>1757</v>
      </c>
      <c r="H1532" t="str">
        <f>INDEX('Vensim Variables'!$B:$B,MATCH(EPS!$B1532,'Vensim Variables'!$A:$A,0))</f>
        <v>g pollutant</v>
      </c>
      <c r="I1532" t="str">
        <f t="shared" si="46"/>
        <v>NOx</v>
      </c>
      <c r="J1532">
        <f>INDEX(NoSettings!$C:$C,MATCH(EPS!$A1532,NoSettings!$A:$A,0))</f>
        <v>0</v>
      </c>
      <c r="K1532">
        <f>INDEX(GWP!$C$2:$C$13,MATCH(EPS!I1532,GWP!$B$2:$B$13,0))</f>
        <v>0</v>
      </c>
      <c r="L1532" s="4">
        <f t="shared" si="47"/>
        <v>0</v>
      </c>
    </row>
    <row r="1533" spans="1:12">
      <c r="A1533" t="s">
        <v>1526</v>
      </c>
      <c r="B1533" t="s">
        <v>3</v>
      </c>
      <c r="C1533" t="s">
        <v>1707</v>
      </c>
      <c r="D1533" t="s">
        <v>1758</v>
      </c>
      <c r="H1533" t="str">
        <f>INDEX('Vensim Variables'!$B:$B,MATCH(EPS!$B1533,'Vensim Variables'!$A:$A,0))</f>
        <v>g pollutant</v>
      </c>
      <c r="I1533" t="str">
        <f t="shared" si="46"/>
        <v>NOx</v>
      </c>
      <c r="J1533">
        <f>INDEX(NoSettings!$C:$C,MATCH(EPS!$A1533,NoSettings!$A:$A,0))</f>
        <v>0</v>
      </c>
      <c r="K1533">
        <f>INDEX(GWP!$C$2:$C$13,MATCH(EPS!I1533,GWP!$B$2:$B$13,0))</f>
        <v>0</v>
      </c>
      <c r="L1533" s="4">
        <f t="shared" si="47"/>
        <v>0</v>
      </c>
    </row>
    <row r="1534" spans="1:12">
      <c r="A1534" t="s">
        <v>1527</v>
      </c>
      <c r="B1534" t="s">
        <v>3</v>
      </c>
      <c r="C1534" t="s">
        <v>1707</v>
      </c>
      <c r="D1534" t="s">
        <v>1759</v>
      </c>
      <c r="H1534" t="str">
        <f>INDEX('Vensim Variables'!$B:$B,MATCH(EPS!$B1534,'Vensim Variables'!$A:$A,0))</f>
        <v>g pollutant</v>
      </c>
      <c r="I1534" t="str">
        <f t="shared" si="46"/>
        <v>NOx</v>
      </c>
      <c r="J1534">
        <f>INDEX(NoSettings!$C:$C,MATCH(EPS!$A1534,NoSettings!$A:$A,0))</f>
        <v>11267900000</v>
      </c>
      <c r="K1534">
        <f>INDEX(GWP!$C$2:$C$13,MATCH(EPS!I1534,GWP!$B$2:$B$13,0))</f>
        <v>0</v>
      </c>
      <c r="L1534" s="4">
        <f t="shared" si="47"/>
        <v>0</v>
      </c>
    </row>
    <row r="1535" spans="1:12">
      <c r="A1535" t="s">
        <v>1528</v>
      </c>
      <c r="B1535" t="s">
        <v>3</v>
      </c>
      <c r="C1535" t="s">
        <v>1707</v>
      </c>
      <c r="D1535" t="s">
        <v>1760</v>
      </c>
      <c r="H1535" t="str">
        <f>INDEX('Vensim Variables'!$B:$B,MATCH(EPS!$B1535,'Vensim Variables'!$A:$A,0))</f>
        <v>g pollutant</v>
      </c>
      <c r="I1535" t="str">
        <f t="shared" si="46"/>
        <v>NOx</v>
      </c>
      <c r="J1535">
        <f>INDEX(NoSettings!$C:$C,MATCH(EPS!$A1535,NoSettings!$A:$A,0))</f>
        <v>0</v>
      </c>
      <c r="K1535">
        <f>INDEX(GWP!$C$2:$C$13,MATCH(EPS!I1535,GWP!$B$2:$B$13,0))</f>
        <v>0</v>
      </c>
      <c r="L1535" s="4">
        <f t="shared" si="47"/>
        <v>0</v>
      </c>
    </row>
    <row r="1536" spans="1:12">
      <c r="A1536" t="s">
        <v>1529</v>
      </c>
      <c r="B1536" t="s">
        <v>3</v>
      </c>
      <c r="C1536" t="s">
        <v>1707</v>
      </c>
      <c r="D1536" t="s">
        <v>1761</v>
      </c>
      <c r="H1536" t="str">
        <f>INDEX('Vensim Variables'!$B:$B,MATCH(EPS!$B1536,'Vensim Variables'!$A:$A,0))</f>
        <v>g pollutant</v>
      </c>
      <c r="I1536" t="str">
        <f t="shared" si="46"/>
        <v>NOx</v>
      </c>
      <c r="J1536">
        <f>INDEX(NoSettings!$C:$C,MATCH(EPS!$A1536,NoSettings!$A:$A,0))</f>
        <v>7982020000</v>
      </c>
      <c r="K1536">
        <f>INDEX(GWP!$C$2:$C$13,MATCH(EPS!I1536,GWP!$B$2:$B$13,0))</f>
        <v>0</v>
      </c>
      <c r="L1536" s="4">
        <f t="shared" si="47"/>
        <v>0</v>
      </c>
    </row>
    <row r="1537" spans="1:12">
      <c r="A1537" t="s">
        <v>1530</v>
      </c>
      <c r="B1537" t="s">
        <v>3</v>
      </c>
      <c r="C1537" t="s">
        <v>1707</v>
      </c>
      <c r="D1537" t="s">
        <v>1762</v>
      </c>
      <c r="H1537" t="str">
        <f>INDEX('Vensim Variables'!$B:$B,MATCH(EPS!$B1537,'Vensim Variables'!$A:$A,0))</f>
        <v>g pollutant</v>
      </c>
      <c r="I1537" t="str">
        <f t="shared" si="46"/>
        <v>NOx</v>
      </c>
      <c r="J1537">
        <f>INDEX(NoSettings!$C:$C,MATCH(EPS!$A1537,NoSettings!$A:$A,0))</f>
        <v>11373100000</v>
      </c>
      <c r="K1537">
        <f>INDEX(GWP!$C$2:$C$13,MATCH(EPS!I1537,GWP!$B$2:$B$13,0))</f>
        <v>0</v>
      </c>
      <c r="L1537" s="4">
        <f t="shared" si="47"/>
        <v>0</v>
      </c>
    </row>
    <row r="1538" spans="1:12">
      <c r="A1538" t="s">
        <v>1531</v>
      </c>
      <c r="B1538" t="s">
        <v>3</v>
      </c>
      <c r="C1538" t="s">
        <v>1707</v>
      </c>
      <c r="D1538" t="s">
        <v>1763</v>
      </c>
      <c r="H1538" t="str">
        <f>INDEX('Vensim Variables'!$B:$B,MATCH(EPS!$B1538,'Vensim Variables'!$A:$A,0))</f>
        <v>g pollutant</v>
      </c>
      <c r="I1538" t="str">
        <f t="shared" si="46"/>
        <v>NOx</v>
      </c>
      <c r="J1538">
        <f>INDEX(NoSettings!$C:$C,MATCH(EPS!$A1538,NoSettings!$A:$A,0))</f>
        <v>17738600000</v>
      </c>
      <c r="K1538">
        <f>INDEX(GWP!$C$2:$C$13,MATCH(EPS!I1538,GWP!$B$2:$B$13,0))</f>
        <v>0</v>
      </c>
      <c r="L1538" s="4">
        <f t="shared" si="47"/>
        <v>0</v>
      </c>
    </row>
    <row r="1539" spans="1:12">
      <c r="A1539" t="s">
        <v>1532</v>
      </c>
      <c r="B1539" t="s">
        <v>3</v>
      </c>
      <c r="C1539" t="s">
        <v>1707</v>
      </c>
      <c r="D1539" t="s">
        <v>1764</v>
      </c>
      <c r="H1539" t="str">
        <f>INDEX('Vensim Variables'!$B:$B,MATCH(EPS!$B1539,'Vensim Variables'!$A:$A,0))</f>
        <v>g pollutant</v>
      </c>
      <c r="I1539" t="str">
        <f t="shared" ref="I1539:I1602" si="48">IF(OR(C1539="CO2",C1539="CH4",C1539="N2O",C1539="F gases",C1539="VOC",C1539="CO",C1539="NOx",C1539="PM10",C1539="PM25",C1539="SOx",C1539="BC",C1539="OC"),C1539,IF(OR(D1539="CO2",D1539="CH4",D1539="N2O",D1539="F gases",D1539="VOC",D1539="CO",D1539="NOx",D1539="PM10",D1539="PM25",D1539="SOx",D1539="BC",D1539="OC"),D1539,IF(OR(E1539="CO2",E1539="CH4",E1539="N2O",E1539="F gases",E1539="VOC",E1539="CO",E1539="NOx",E1539="PM10",E1539="PM25",E1539="SOx",E1539="BC",E1539="OC"),E1539,"NA")))</f>
        <v>NOx</v>
      </c>
      <c r="J1539">
        <f>INDEX(NoSettings!$C:$C,MATCH(EPS!$A1539,NoSettings!$A:$A,0))</f>
        <v>0</v>
      </c>
      <c r="K1539">
        <f>INDEX(GWP!$C$2:$C$13,MATCH(EPS!I1539,GWP!$B$2:$B$13,0))</f>
        <v>0</v>
      </c>
      <c r="L1539" s="4">
        <f t="shared" ref="L1539:L1602" si="49">IF(H1539="g pollutant",K1539*J1539/10^12,IF(H1539="MMTCO2e",J1539,IF(H1539="MWh",J1539,0)))</f>
        <v>0</v>
      </c>
    </row>
    <row r="1540" spans="1:12">
      <c r="A1540" t="s">
        <v>1533</v>
      </c>
      <c r="B1540" t="s">
        <v>3</v>
      </c>
      <c r="C1540" t="s">
        <v>1707</v>
      </c>
      <c r="D1540" t="s">
        <v>1765</v>
      </c>
      <c r="H1540" t="str">
        <f>INDEX('Vensim Variables'!$B:$B,MATCH(EPS!$B1540,'Vensim Variables'!$A:$A,0))</f>
        <v>g pollutant</v>
      </c>
      <c r="I1540" t="str">
        <f t="shared" si="48"/>
        <v>NOx</v>
      </c>
      <c r="J1540">
        <f>INDEX(NoSettings!$C:$C,MATCH(EPS!$A1540,NoSettings!$A:$A,0))</f>
        <v>0</v>
      </c>
      <c r="K1540">
        <f>INDEX(GWP!$C$2:$C$13,MATCH(EPS!I1540,GWP!$B$2:$B$13,0))</f>
        <v>0</v>
      </c>
      <c r="L1540" s="4">
        <f t="shared" si="49"/>
        <v>0</v>
      </c>
    </row>
    <row r="1541" spans="1:12">
      <c r="A1541" t="s">
        <v>1534</v>
      </c>
      <c r="B1541" t="s">
        <v>3</v>
      </c>
      <c r="C1541" t="s">
        <v>1707</v>
      </c>
      <c r="D1541" t="s">
        <v>1766</v>
      </c>
      <c r="H1541" t="str">
        <f>INDEX('Vensim Variables'!$B:$B,MATCH(EPS!$B1541,'Vensim Variables'!$A:$A,0))</f>
        <v>g pollutant</v>
      </c>
      <c r="I1541" t="str">
        <f t="shared" si="48"/>
        <v>NOx</v>
      </c>
      <c r="J1541">
        <f>INDEX(NoSettings!$C:$C,MATCH(EPS!$A1541,NoSettings!$A:$A,0))</f>
        <v>0</v>
      </c>
      <c r="K1541">
        <f>INDEX(GWP!$C$2:$C$13,MATCH(EPS!I1541,GWP!$B$2:$B$13,0))</f>
        <v>0</v>
      </c>
      <c r="L1541" s="4">
        <f t="shared" si="49"/>
        <v>0</v>
      </c>
    </row>
    <row r="1542" spans="1:12">
      <c r="A1542" t="s">
        <v>1535</v>
      </c>
      <c r="B1542" t="s">
        <v>3</v>
      </c>
      <c r="C1542" t="s">
        <v>1707</v>
      </c>
      <c r="D1542" t="s">
        <v>1767</v>
      </c>
      <c r="H1542" t="str">
        <f>INDEX('Vensim Variables'!$B:$B,MATCH(EPS!$B1542,'Vensim Variables'!$A:$A,0))</f>
        <v>g pollutant</v>
      </c>
      <c r="I1542" t="str">
        <f t="shared" si="48"/>
        <v>NOx</v>
      </c>
      <c r="J1542">
        <f>INDEX(NoSettings!$C:$C,MATCH(EPS!$A1542,NoSettings!$A:$A,0))</f>
        <v>14314400000</v>
      </c>
      <c r="K1542">
        <f>INDEX(GWP!$C$2:$C$13,MATCH(EPS!I1542,GWP!$B$2:$B$13,0))</f>
        <v>0</v>
      </c>
      <c r="L1542" s="4">
        <f t="shared" si="49"/>
        <v>0</v>
      </c>
    </row>
    <row r="1543" spans="1:12">
      <c r="A1543" t="s">
        <v>7136</v>
      </c>
      <c r="B1543" t="s">
        <v>3</v>
      </c>
      <c r="C1543" t="s">
        <v>1707</v>
      </c>
      <c r="D1543" t="s">
        <v>7229</v>
      </c>
      <c r="H1543" t="str">
        <f>INDEX('Vensim Variables'!$B:$B,MATCH(EPS!$B1543,'Vensim Variables'!$A:$A,0))</f>
        <v>g pollutant</v>
      </c>
      <c r="I1543" t="str">
        <f t="shared" si="48"/>
        <v>NOx</v>
      </c>
      <c r="J1543">
        <f>INDEX(NoSettings!$C:$C,MATCH(EPS!$A1543,NoSettings!$A:$A,0))</f>
        <v>0</v>
      </c>
      <c r="K1543">
        <f>INDEX(GWP!$C$2:$C$13,MATCH(EPS!I1543,GWP!$B$2:$B$13,0))</f>
        <v>0</v>
      </c>
      <c r="L1543" s="4">
        <f t="shared" si="49"/>
        <v>0</v>
      </c>
    </row>
    <row r="1544" spans="1:12">
      <c r="A1544" t="s">
        <v>7137</v>
      </c>
      <c r="B1544" t="s">
        <v>3</v>
      </c>
      <c r="C1544" t="s">
        <v>1707</v>
      </c>
      <c r="D1544" t="s">
        <v>7230</v>
      </c>
      <c r="H1544" t="str">
        <f>INDEX('Vensim Variables'!$B:$B,MATCH(EPS!$B1544,'Vensim Variables'!$A:$A,0))</f>
        <v>g pollutant</v>
      </c>
      <c r="I1544" t="str">
        <f t="shared" si="48"/>
        <v>NOx</v>
      </c>
      <c r="J1544">
        <f>INDEX(NoSettings!$C:$C,MATCH(EPS!$A1544,NoSettings!$A:$A,0))</f>
        <v>0</v>
      </c>
      <c r="K1544">
        <f>INDEX(GWP!$C$2:$C$13,MATCH(EPS!I1544,GWP!$B$2:$B$13,0))</f>
        <v>0</v>
      </c>
      <c r="L1544" s="4">
        <f t="shared" si="49"/>
        <v>0</v>
      </c>
    </row>
    <row r="1545" spans="1:12">
      <c r="A1545" t="s">
        <v>7138</v>
      </c>
      <c r="B1545" t="s">
        <v>3</v>
      </c>
      <c r="C1545" t="s">
        <v>1707</v>
      </c>
      <c r="D1545" t="s">
        <v>7231</v>
      </c>
      <c r="H1545" t="str">
        <f>INDEX('Vensim Variables'!$B:$B,MATCH(EPS!$B1545,'Vensim Variables'!$A:$A,0))</f>
        <v>g pollutant</v>
      </c>
      <c r="I1545" t="str">
        <f t="shared" si="48"/>
        <v>NOx</v>
      </c>
      <c r="J1545">
        <f>INDEX(NoSettings!$C:$C,MATCH(EPS!$A1545,NoSettings!$A:$A,0))</f>
        <v>0</v>
      </c>
      <c r="K1545">
        <f>INDEX(GWP!$C$2:$C$13,MATCH(EPS!I1545,GWP!$B$2:$B$13,0))</f>
        <v>0</v>
      </c>
      <c r="L1545" s="4">
        <f t="shared" si="49"/>
        <v>0</v>
      </c>
    </row>
    <row r="1546" spans="1:12">
      <c r="A1546" t="s">
        <v>7139</v>
      </c>
      <c r="B1546" t="s">
        <v>3</v>
      </c>
      <c r="C1546" t="s">
        <v>1707</v>
      </c>
      <c r="D1546" t="s">
        <v>7232</v>
      </c>
      <c r="H1546" t="str">
        <f>INDEX('Vensim Variables'!$B:$B,MATCH(EPS!$B1546,'Vensim Variables'!$A:$A,0))</f>
        <v>g pollutant</v>
      </c>
      <c r="I1546" t="str">
        <f t="shared" si="48"/>
        <v>NOx</v>
      </c>
      <c r="J1546">
        <f>INDEX(NoSettings!$C:$C,MATCH(EPS!$A1546,NoSettings!$A:$A,0))</f>
        <v>0</v>
      </c>
      <c r="K1546">
        <f>INDEX(GWP!$C$2:$C$13,MATCH(EPS!I1546,GWP!$B$2:$B$13,0))</f>
        <v>0</v>
      </c>
      <c r="L1546" s="4">
        <f t="shared" si="49"/>
        <v>0</v>
      </c>
    </row>
    <row r="1547" spans="1:12">
      <c r="A1547" t="s">
        <v>7140</v>
      </c>
      <c r="B1547" t="s">
        <v>3</v>
      </c>
      <c r="C1547" t="s">
        <v>1707</v>
      </c>
      <c r="D1547" t="s">
        <v>7233</v>
      </c>
      <c r="H1547" t="str">
        <f>INDEX('Vensim Variables'!$B:$B,MATCH(EPS!$B1547,'Vensim Variables'!$A:$A,0))</f>
        <v>g pollutant</v>
      </c>
      <c r="I1547" t="str">
        <f t="shared" si="48"/>
        <v>NOx</v>
      </c>
      <c r="J1547">
        <f>INDEX(NoSettings!$C:$C,MATCH(EPS!$A1547,NoSettings!$A:$A,0))</f>
        <v>0</v>
      </c>
      <c r="K1547">
        <f>INDEX(GWP!$C$2:$C$13,MATCH(EPS!I1547,GWP!$B$2:$B$13,0))</f>
        <v>0</v>
      </c>
      <c r="L1547" s="4">
        <f t="shared" si="49"/>
        <v>0</v>
      </c>
    </row>
    <row r="1548" spans="1:12">
      <c r="A1548" t="s">
        <v>7141</v>
      </c>
      <c r="B1548" t="s">
        <v>3</v>
      </c>
      <c r="C1548" t="s">
        <v>1707</v>
      </c>
      <c r="D1548" t="s">
        <v>7234</v>
      </c>
      <c r="H1548" t="str">
        <f>INDEX('Vensim Variables'!$B:$B,MATCH(EPS!$B1548,'Vensim Variables'!$A:$A,0))</f>
        <v>g pollutant</v>
      </c>
      <c r="I1548" t="str">
        <f t="shared" si="48"/>
        <v>NOx</v>
      </c>
      <c r="J1548">
        <f>INDEX(NoSettings!$C:$C,MATCH(EPS!$A1548,NoSettings!$A:$A,0))</f>
        <v>0</v>
      </c>
      <c r="K1548">
        <f>INDEX(GWP!$C$2:$C$13,MATCH(EPS!I1548,GWP!$B$2:$B$13,0))</f>
        <v>0</v>
      </c>
      <c r="L1548" s="4">
        <f t="shared" si="49"/>
        <v>0</v>
      </c>
    </row>
    <row r="1549" spans="1:12">
      <c r="A1549" t="s">
        <v>7142</v>
      </c>
      <c r="B1549" t="s">
        <v>3</v>
      </c>
      <c r="C1549" t="s">
        <v>1707</v>
      </c>
      <c r="D1549" t="s">
        <v>7235</v>
      </c>
      <c r="H1549" t="str">
        <f>INDEX('Vensim Variables'!$B:$B,MATCH(EPS!$B1549,'Vensim Variables'!$A:$A,0))</f>
        <v>g pollutant</v>
      </c>
      <c r="I1549" t="str">
        <f t="shared" si="48"/>
        <v>NOx</v>
      </c>
      <c r="J1549">
        <f>INDEX(NoSettings!$C:$C,MATCH(EPS!$A1549,NoSettings!$A:$A,0))</f>
        <v>0</v>
      </c>
      <c r="K1549">
        <f>INDEX(GWP!$C$2:$C$13,MATCH(EPS!I1549,GWP!$B$2:$B$13,0))</f>
        <v>0</v>
      </c>
      <c r="L1549" s="4">
        <f t="shared" si="49"/>
        <v>0</v>
      </c>
    </row>
    <row r="1550" spans="1:12">
      <c r="A1550" t="s">
        <v>1536</v>
      </c>
      <c r="B1550" t="s">
        <v>3</v>
      </c>
      <c r="C1550" t="s">
        <v>1708</v>
      </c>
      <c r="D1550" t="s">
        <v>1752</v>
      </c>
      <c r="H1550" t="str">
        <f>INDEX('Vensim Variables'!$B:$B,MATCH(EPS!$B1550,'Vensim Variables'!$A:$A,0))</f>
        <v>g pollutant</v>
      </c>
      <c r="I1550" t="str">
        <f t="shared" si="48"/>
        <v>PM10</v>
      </c>
      <c r="J1550">
        <f>INDEX(NoSettings!$C:$C,MATCH(EPS!$A1550,NoSettings!$A:$A,0))</f>
        <v>56370000000</v>
      </c>
      <c r="K1550">
        <f>INDEX(GWP!$C$2:$C$13,MATCH(EPS!I1550,GWP!$B$2:$B$13,0))</f>
        <v>0</v>
      </c>
      <c r="L1550" s="4">
        <f t="shared" si="49"/>
        <v>0</v>
      </c>
    </row>
    <row r="1551" spans="1:12">
      <c r="A1551" t="s">
        <v>7143</v>
      </c>
      <c r="B1551" t="s">
        <v>3</v>
      </c>
      <c r="C1551" t="s">
        <v>1708</v>
      </c>
      <c r="D1551" t="s">
        <v>7227</v>
      </c>
      <c r="H1551" t="str">
        <f>INDEX('Vensim Variables'!$B:$B,MATCH(EPS!$B1551,'Vensim Variables'!$A:$A,0))</f>
        <v>g pollutant</v>
      </c>
      <c r="I1551" t="str">
        <f t="shared" si="48"/>
        <v>PM10</v>
      </c>
      <c r="J1551">
        <f>INDEX(NoSettings!$C:$C,MATCH(EPS!$A1551,NoSettings!$A:$A,0))</f>
        <v>2055340000</v>
      </c>
      <c r="K1551">
        <f>INDEX(GWP!$C$2:$C$13,MATCH(EPS!I1551,GWP!$B$2:$B$13,0))</f>
        <v>0</v>
      </c>
      <c r="L1551" s="4">
        <f t="shared" si="49"/>
        <v>0</v>
      </c>
    </row>
    <row r="1552" spans="1:12">
      <c r="A1552" t="s">
        <v>7144</v>
      </c>
      <c r="B1552" t="s">
        <v>3</v>
      </c>
      <c r="C1552" t="s">
        <v>1708</v>
      </c>
      <c r="D1552" t="s">
        <v>7228</v>
      </c>
      <c r="H1552" t="str">
        <f>INDEX('Vensim Variables'!$B:$B,MATCH(EPS!$B1552,'Vensim Variables'!$A:$A,0))</f>
        <v>g pollutant</v>
      </c>
      <c r="I1552" t="str">
        <f t="shared" si="48"/>
        <v>PM10</v>
      </c>
      <c r="J1552">
        <f>INDEX(NoSettings!$C:$C,MATCH(EPS!$A1552,NoSettings!$A:$A,0))</f>
        <v>29897700000</v>
      </c>
      <c r="K1552">
        <f>INDEX(GWP!$C$2:$C$13,MATCH(EPS!I1552,GWP!$B$2:$B$13,0))</f>
        <v>0</v>
      </c>
      <c r="L1552" s="4">
        <f t="shared" si="49"/>
        <v>0</v>
      </c>
    </row>
    <row r="1553" spans="1:12">
      <c r="A1553" t="s">
        <v>1538</v>
      </c>
      <c r="B1553" t="s">
        <v>3</v>
      </c>
      <c r="C1553" t="s">
        <v>1708</v>
      </c>
      <c r="D1553" t="s">
        <v>1754</v>
      </c>
      <c r="H1553" t="str">
        <f>INDEX('Vensim Variables'!$B:$B,MATCH(EPS!$B1553,'Vensim Variables'!$A:$A,0))</f>
        <v>g pollutant</v>
      </c>
      <c r="I1553" t="str">
        <f t="shared" si="48"/>
        <v>PM10</v>
      </c>
      <c r="J1553">
        <f>INDEX(NoSettings!$C:$C,MATCH(EPS!$A1553,NoSettings!$A:$A,0))</f>
        <v>0</v>
      </c>
      <c r="K1553">
        <f>INDEX(GWP!$C$2:$C$13,MATCH(EPS!I1553,GWP!$B$2:$B$13,0))</f>
        <v>0</v>
      </c>
      <c r="L1553" s="4">
        <f t="shared" si="49"/>
        <v>0</v>
      </c>
    </row>
    <row r="1554" spans="1:12">
      <c r="A1554" t="s">
        <v>1539</v>
      </c>
      <c r="B1554" t="s">
        <v>3</v>
      </c>
      <c r="C1554" t="s">
        <v>1708</v>
      </c>
      <c r="D1554" t="s">
        <v>1755</v>
      </c>
      <c r="H1554" t="str">
        <f>INDEX('Vensim Variables'!$B:$B,MATCH(EPS!$B1554,'Vensim Variables'!$A:$A,0))</f>
        <v>g pollutant</v>
      </c>
      <c r="I1554" t="str">
        <f t="shared" si="48"/>
        <v>PM10</v>
      </c>
      <c r="J1554">
        <f>INDEX(NoSettings!$C:$C,MATCH(EPS!$A1554,NoSettings!$A:$A,0))</f>
        <v>0</v>
      </c>
      <c r="K1554">
        <f>INDEX(GWP!$C$2:$C$13,MATCH(EPS!I1554,GWP!$B$2:$B$13,0))</f>
        <v>0</v>
      </c>
      <c r="L1554" s="4">
        <f t="shared" si="49"/>
        <v>0</v>
      </c>
    </row>
    <row r="1555" spans="1:12">
      <c r="A1555" t="s">
        <v>1540</v>
      </c>
      <c r="B1555" t="s">
        <v>3</v>
      </c>
      <c r="C1555" t="s">
        <v>1708</v>
      </c>
      <c r="D1555" t="s">
        <v>1756</v>
      </c>
      <c r="H1555" t="str">
        <f>INDEX('Vensim Variables'!$B:$B,MATCH(EPS!$B1555,'Vensim Variables'!$A:$A,0))</f>
        <v>g pollutant</v>
      </c>
      <c r="I1555" t="str">
        <f t="shared" si="48"/>
        <v>PM10</v>
      </c>
      <c r="J1555">
        <f>INDEX(NoSettings!$C:$C,MATCH(EPS!$A1555,NoSettings!$A:$A,0))</f>
        <v>0</v>
      </c>
      <c r="K1555">
        <f>INDEX(GWP!$C$2:$C$13,MATCH(EPS!I1555,GWP!$B$2:$B$13,0))</f>
        <v>0</v>
      </c>
      <c r="L1555" s="4">
        <f t="shared" si="49"/>
        <v>0</v>
      </c>
    </row>
    <row r="1556" spans="1:12">
      <c r="A1556" t="s">
        <v>1541</v>
      </c>
      <c r="B1556" t="s">
        <v>3</v>
      </c>
      <c r="C1556" t="s">
        <v>1708</v>
      </c>
      <c r="D1556" t="s">
        <v>1757</v>
      </c>
      <c r="H1556" t="str">
        <f>INDEX('Vensim Variables'!$B:$B,MATCH(EPS!$B1556,'Vensim Variables'!$A:$A,0))</f>
        <v>g pollutant</v>
      </c>
      <c r="I1556" t="str">
        <f t="shared" si="48"/>
        <v>PM10</v>
      </c>
      <c r="J1556">
        <f>INDEX(NoSettings!$C:$C,MATCH(EPS!$A1556,NoSettings!$A:$A,0))</f>
        <v>0</v>
      </c>
      <c r="K1556">
        <f>INDEX(GWP!$C$2:$C$13,MATCH(EPS!I1556,GWP!$B$2:$B$13,0))</f>
        <v>0</v>
      </c>
      <c r="L1556" s="4">
        <f t="shared" si="49"/>
        <v>0</v>
      </c>
    </row>
    <row r="1557" spans="1:12">
      <c r="A1557" t="s">
        <v>1542</v>
      </c>
      <c r="B1557" t="s">
        <v>3</v>
      </c>
      <c r="C1557" t="s">
        <v>1708</v>
      </c>
      <c r="D1557" t="s">
        <v>1758</v>
      </c>
      <c r="H1557" t="str">
        <f>INDEX('Vensim Variables'!$B:$B,MATCH(EPS!$B1557,'Vensim Variables'!$A:$A,0))</f>
        <v>g pollutant</v>
      </c>
      <c r="I1557" t="str">
        <f t="shared" si="48"/>
        <v>PM10</v>
      </c>
      <c r="J1557">
        <f>INDEX(NoSettings!$C:$C,MATCH(EPS!$A1557,NoSettings!$A:$A,0))</f>
        <v>0</v>
      </c>
      <c r="K1557">
        <f>INDEX(GWP!$C$2:$C$13,MATCH(EPS!I1557,GWP!$B$2:$B$13,0))</f>
        <v>0</v>
      </c>
      <c r="L1557" s="4">
        <f t="shared" si="49"/>
        <v>0</v>
      </c>
    </row>
    <row r="1558" spans="1:12">
      <c r="A1558" t="s">
        <v>1543</v>
      </c>
      <c r="B1558" t="s">
        <v>3</v>
      </c>
      <c r="C1558" t="s">
        <v>1708</v>
      </c>
      <c r="D1558" t="s">
        <v>1759</v>
      </c>
      <c r="H1558" t="str">
        <f>INDEX('Vensim Variables'!$B:$B,MATCH(EPS!$B1558,'Vensim Variables'!$A:$A,0))</f>
        <v>g pollutant</v>
      </c>
      <c r="I1558" t="str">
        <f t="shared" si="48"/>
        <v>PM10</v>
      </c>
      <c r="J1558">
        <f>INDEX(NoSettings!$C:$C,MATCH(EPS!$A1558,NoSettings!$A:$A,0))</f>
        <v>1846480000</v>
      </c>
      <c r="K1558">
        <f>INDEX(GWP!$C$2:$C$13,MATCH(EPS!I1558,GWP!$B$2:$B$13,0))</f>
        <v>0</v>
      </c>
      <c r="L1558" s="4">
        <f t="shared" si="49"/>
        <v>0</v>
      </c>
    </row>
    <row r="1559" spans="1:12">
      <c r="A1559" t="s">
        <v>1544</v>
      </c>
      <c r="B1559" t="s">
        <v>3</v>
      </c>
      <c r="C1559" t="s">
        <v>1708</v>
      </c>
      <c r="D1559" t="s">
        <v>1760</v>
      </c>
      <c r="H1559" t="str">
        <f>INDEX('Vensim Variables'!$B:$B,MATCH(EPS!$B1559,'Vensim Variables'!$A:$A,0))</f>
        <v>g pollutant</v>
      </c>
      <c r="I1559" t="str">
        <f t="shared" si="48"/>
        <v>PM10</v>
      </c>
      <c r="J1559">
        <f>INDEX(NoSettings!$C:$C,MATCH(EPS!$A1559,NoSettings!$A:$A,0))</f>
        <v>0</v>
      </c>
      <c r="K1559">
        <f>INDEX(GWP!$C$2:$C$13,MATCH(EPS!I1559,GWP!$B$2:$B$13,0))</f>
        <v>0</v>
      </c>
      <c r="L1559" s="4">
        <f t="shared" si="49"/>
        <v>0</v>
      </c>
    </row>
    <row r="1560" spans="1:12">
      <c r="A1560" t="s">
        <v>1545</v>
      </c>
      <c r="B1560" t="s">
        <v>3</v>
      </c>
      <c r="C1560" t="s">
        <v>1708</v>
      </c>
      <c r="D1560" t="s">
        <v>1761</v>
      </c>
      <c r="H1560" t="str">
        <f>INDEX('Vensim Variables'!$B:$B,MATCH(EPS!$B1560,'Vensim Variables'!$A:$A,0))</f>
        <v>g pollutant</v>
      </c>
      <c r="I1560" t="str">
        <f t="shared" si="48"/>
        <v>PM10</v>
      </c>
      <c r="J1560">
        <f>INDEX(NoSettings!$C:$C,MATCH(EPS!$A1560,NoSettings!$A:$A,0))</f>
        <v>604556000</v>
      </c>
      <c r="K1560">
        <f>INDEX(GWP!$C$2:$C$13,MATCH(EPS!I1560,GWP!$B$2:$B$13,0))</f>
        <v>0</v>
      </c>
      <c r="L1560" s="4">
        <f t="shared" si="49"/>
        <v>0</v>
      </c>
    </row>
    <row r="1561" spans="1:12">
      <c r="A1561" t="s">
        <v>1546</v>
      </c>
      <c r="B1561" t="s">
        <v>3</v>
      </c>
      <c r="C1561" t="s">
        <v>1708</v>
      </c>
      <c r="D1561" t="s">
        <v>1762</v>
      </c>
      <c r="H1561" t="str">
        <f>INDEX('Vensim Variables'!$B:$B,MATCH(EPS!$B1561,'Vensim Variables'!$A:$A,0))</f>
        <v>g pollutant</v>
      </c>
      <c r="I1561" t="str">
        <f t="shared" si="48"/>
        <v>PM10</v>
      </c>
      <c r="J1561">
        <f>INDEX(NoSettings!$C:$C,MATCH(EPS!$A1561,NoSettings!$A:$A,0))</f>
        <v>1955960000</v>
      </c>
      <c r="K1561">
        <f>INDEX(GWP!$C$2:$C$13,MATCH(EPS!I1561,GWP!$B$2:$B$13,0))</f>
        <v>0</v>
      </c>
      <c r="L1561" s="4">
        <f t="shared" si="49"/>
        <v>0</v>
      </c>
    </row>
    <row r="1562" spans="1:12">
      <c r="A1562" t="s">
        <v>1547</v>
      </c>
      <c r="B1562" t="s">
        <v>3</v>
      </c>
      <c r="C1562" t="s">
        <v>1708</v>
      </c>
      <c r="D1562" t="s">
        <v>1763</v>
      </c>
      <c r="H1562" t="str">
        <f>INDEX('Vensim Variables'!$B:$B,MATCH(EPS!$B1562,'Vensim Variables'!$A:$A,0))</f>
        <v>g pollutant</v>
      </c>
      <c r="I1562" t="str">
        <f t="shared" si="48"/>
        <v>PM10</v>
      </c>
      <c r="J1562">
        <f>INDEX(NoSettings!$C:$C,MATCH(EPS!$A1562,NoSettings!$A:$A,0))</f>
        <v>1899960000</v>
      </c>
      <c r="K1562">
        <f>INDEX(GWP!$C$2:$C$13,MATCH(EPS!I1562,GWP!$B$2:$B$13,0))</f>
        <v>0</v>
      </c>
      <c r="L1562" s="4">
        <f t="shared" si="49"/>
        <v>0</v>
      </c>
    </row>
    <row r="1563" spans="1:12">
      <c r="A1563" t="s">
        <v>1548</v>
      </c>
      <c r="B1563" t="s">
        <v>3</v>
      </c>
      <c r="C1563" t="s">
        <v>1708</v>
      </c>
      <c r="D1563" t="s">
        <v>1764</v>
      </c>
      <c r="H1563" t="str">
        <f>INDEX('Vensim Variables'!$B:$B,MATCH(EPS!$B1563,'Vensim Variables'!$A:$A,0))</f>
        <v>g pollutant</v>
      </c>
      <c r="I1563" t="str">
        <f t="shared" si="48"/>
        <v>PM10</v>
      </c>
      <c r="J1563">
        <f>INDEX(NoSettings!$C:$C,MATCH(EPS!$A1563,NoSettings!$A:$A,0))</f>
        <v>0</v>
      </c>
      <c r="K1563">
        <f>INDEX(GWP!$C$2:$C$13,MATCH(EPS!I1563,GWP!$B$2:$B$13,0))</f>
        <v>0</v>
      </c>
      <c r="L1563" s="4">
        <f t="shared" si="49"/>
        <v>0</v>
      </c>
    </row>
    <row r="1564" spans="1:12">
      <c r="A1564" t="s">
        <v>1549</v>
      </c>
      <c r="B1564" t="s">
        <v>3</v>
      </c>
      <c r="C1564" t="s">
        <v>1708</v>
      </c>
      <c r="D1564" t="s">
        <v>1765</v>
      </c>
      <c r="H1564" t="str">
        <f>INDEX('Vensim Variables'!$B:$B,MATCH(EPS!$B1564,'Vensim Variables'!$A:$A,0))</f>
        <v>g pollutant</v>
      </c>
      <c r="I1564" t="str">
        <f t="shared" si="48"/>
        <v>PM10</v>
      </c>
      <c r="J1564">
        <f>INDEX(NoSettings!$C:$C,MATCH(EPS!$A1564,NoSettings!$A:$A,0))</f>
        <v>0</v>
      </c>
      <c r="K1564">
        <f>INDEX(GWP!$C$2:$C$13,MATCH(EPS!I1564,GWP!$B$2:$B$13,0))</f>
        <v>0</v>
      </c>
      <c r="L1564" s="4">
        <f t="shared" si="49"/>
        <v>0</v>
      </c>
    </row>
    <row r="1565" spans="1:12">
      <c r="A1565" t="s">
        <v>1550</v>
      </c>
      <c r="B1565" t="s">
        <v>3</v>
      </c>
      <c r="C1565" t="s">
        <v>1708</v>
      </c>
      <c r="D1565" t="s">
        <v>1766</v>
      </c>
      <c r="H1565" t="str">
        <f>INDEX('Vensim Variables'!$B:$B,MATCH(EPS!$B1565,'Vensim Variables'!$A:$A,0))</f>
        <v>g pollutant</v>
      </c>
      <c r="I1565" t="str">
        <f t="shared" si="48"/>
        <v>PM10</v>
      </c>
      <c r="J1565">
        <f>INDEX(NoSettings!$C:$C,MATCH(EPS!$A1565,NoSettings!$A:$A,0))</f>
        <v>0</v>
      </c>
      <c r="K1565">
        <f>INDEX(GWP!$C$2:$C$13,MATCH(EPS!I1565,GWP!$B$2:$B$13,0))</f>
        <v>0</v>
      </c>
      <c r="L1565" s="4">
        <f t="shared" si="49"/>
        <v>0</v>
      </c>
    </row>
    <row r="1566" spans="1:12">
      <c r="A1566" t="s">
        <v>1551</v>
      </c>
      <c r="B1566" t="s">
        <v>3</v>
      </c>
      <c r="C1566" t="s">
        <v>1708</v>
      </c>
      <c r="D1566" t="s">
        <v>1767</v>
      </c>
      <c r="H1566" t="str">
        <f>INDEX('Vensim Variables'!$B:$B,MATCH(EPS!$B1566,'Vensim Variables'!$A:$A,0))</f>
        <v>g pollutant</v>
      </c>
      <c r="I1566" t="str">
        <f t="shared" si="48"/>
        <v>PM10</v>
      </c>
      <c r="J1566">
        <f>INDEX(NoSettings!$C:$C,MATCH(EPS!$A1566,NoSettings!$A:$A,0))</f>
        <v>1729250000</v>
      </c>
      <c r="K1566">
        <f>INDEX(GWP!$C$2:$C$13,MATCH(EPS!I1566,GWP!$B$2:$B$13,0))</f>
        <v>0</v>
      </c>
      <c r="L1566" s="4">
        <f t="shared" si="49"/>
        <v>0</v>
      </c>
    </row>
    <row r="1567" spans="1:12">
      <c r="A1567" t="s">
        <v>7145</v>
      </c>
      <c r="B1567" t="s">
        <v>3</v>
      </c>
      <c r="C1567" t="s">
        <v>1708</v>
      </c>
      <c r="D1567" t="s">
        <v>7229</v>
      </c>
      <c r="H1567" t="str">
        <f>INDEX('Vensim Variables'!$B:$B,MATCH(EPS!$B1567,'Vensim Variables'!$A:$A,0))</f>
        <v>g pollutant</v>
      </c>
      <c r="I1567" t="str">
        <f t="shared" si="48"/>
        <v>PM10</v>
      </c>
      <c r="J1567">
        <f>INDEX(NoSettings!$C:$C,MATCH(EPS!$A1567,NoSettings!$A:$A,0))</f>
        <v>0</v>
      </c>
      <c r="K1567">
        <f>INDEX(GWP!$C$2:$C$13,MATCH(EPS!I1567,GWP!$B$2:$B$13,0))</f>
        <v>0</v>
      </c>
      <c r="L1567" s="4">
        <f t="shared" si="49"/>
        <v>0</v>
      </c>
    </row>
    <row r="1568" spans="1:12">
      <c r="A1568" t="s">
        <v>7146</v>
      </c>
      <c r="B1568" t="s">
        <v>3</v>
      </c>
      <c r="C1568" t="s">
        <v>1708</v>
      </c>
      <c r="D1568" t="s">
        <v>7230</v>
      </c>
      <c r="H1568" t="str">
        <f>INDEX('Vensim Variables'!$B:$B,MATCH(EPS!$B1568,'Vensim Variables'!$A:$A,0))</f>
        <v>g pollutant</v>
      </c>
      <c r="I1568" t="str">
        <f t="shared" si="48"/>
        <v>PM10</v>
      </c>
      <c r="J1568">
        <f>INDEX(NoSettings!$C:$C,MATCH(EPS!$A1568,NoSettings!$A:$A,0))</f>
        <v>0</v>
      </c>
      <c r="K1568">
        <f>INDEX(GWP!$C$2:$C$13,MATCH(EPS!I1568,GWP!$B$2:$B$13,0))</f>
        <v>0</v>
      </c>
      <c r="L1568" s="4">
        <f t="shared" si="49"/>
        <v>0</v>
      </c>
    </row>
    <row r="1569" spans="1:12">
      <c r="A1569" t="s">
        <v>7147</v>
      </c>
      <c r="B1569" t="s">
        <v>3</v>
      </c>
      <c r="C1569" t="s">
        <v>1708</v>
      </c>
      <c r="D1569" t="s">
        <v>7231</v>
      </c>
      <c r="H1569" t="str">
        <f>INDEX('Vensim Variables'!$B:$B,MATCH(EPS!$B1569,'Vensim Variables'!$A:$A,0))</f>
        <v>g pollutant</v>
      </c>
      <c r="I1569" t="str">
        <f t="shared" si="48"/>
        <v>PM10</v>
      </c>
      <c r="J1569">
        <f>INDEX(NoSettings!$C:$C,MATCH(EPS!$A1569,NoSettings!$A:$A,0))</f>
        <v>0</v>
      </c>
      <c r="K1569">
        <f>INDEX(GWP!$C$2:$C$13,MATCH(EPS!I1569,GWP!$B$2:$B$13,0))</f>
        <v>0</v>
      </c>
      <c r="L1569" s="4">
        <f t="shared" si="49"/>
        <v>0</v>
      </c>
    </row>
    <row r="1570" spans="1:12">
      <c r="A1570" t="s">
        <v>7148</v>
      </c>
      <c r="B1570" t="s">
        <v>3</v>
      </c>
      <c r="C1570" t="s">
        <v>1708</v>
      </c>
      <c r="D1570" t="s">
        <v>7232</v>
      </c>
      <c r="H1570" t="str">
        <f>INDEX('Vensim Variables'!$B:$B,MATCH(EPS!$B1570,'Vensim Variables'!$A:$A,0))</f>
        <v>g pollutant</v>
      </c>
      <c r="I1570" t="str">
        <f t="shared" si="48"/>
        <v>PM10</v>
      </c>
      <c r="J1570">
        <f>INDEX(NoSettings!$C:$C,MATCH(EPS!$A1570,NoSettings!$A:$A,0))</f>
        <v>0</v>
      </c>
      <c r="K1570">
        <f>INDEX(GWP!$C$2:$C$13,MATCH(EPS!I1570,GWP!$B$2:$B$13,0))</f>
        <v>0</v>
      </c>
      <c r="L1570" s="4">
        <f t="shared" si="49"/>
        <v>0</v>
      </c>
    </row>
    <row r="1571" spans="1:12">
      <c r="A1571" t="s">
        <v>7149</v>
      </c>
      <c r="B1571" t="s">
        <v>3</v>
      </c>
      <c r="C1571" t="s">
        <v>1708</v>
      </c>
      <c r="D1571" t="s">
        <v>7233</v>
      </c>
      <c r="H1571" t="str">
        <f>INDEX('Vensim Variables'!$B:$B,MATCH(EPS!$B1571,'Vensim Variables'!$A:$A,0))</f>
        <v>g pollutant</v>
      </c>
      <c r="I1571" t="str">
        <f t="shared" si="48"/>
        <v>PM10</v>
      </c>
      <c r="J1571">
        <f>INDEX(NoSettings!$C:$C,MATCH(EPS!$A1571,NoSettings!$A:$A,0))</f>
        <v>0</v>
      </c>
      <c r="K1571">
        <f>INDEX(GWP!$C$2:$C$13,MATCH(EPS!I1571,GWP!$B$2:$B$13,0))</f>
        <v>0</v>
      </c>
      <c r="L1571" s="4">
        <f t="shared" si="49"/>
        <v>0</v>
      </c>
    </row>
    <row r="1572" spans="1:12">
      <c r="A1572" t="s">
        <v>7150</v>
      </c>
      <c r="B1572" t="s">
        <v>3</v>
      </c>
      <c r="C1572" t="s">
        <v>1708</v>
      </c>
      <c r="D1572" t="s">
        <v>7234</v>
      </c>
      <c r="H1572" t="str">
        <f>INDEX('Vensim Variables'!$B:$B,MATCH(EPS!$B1572,'Vensim Variables'!$A:$A,0))</f>
        <v>g pollutant</v>
      </c>
      <c r="I1572" t="str">
        <f t="shared" si="48"/>
        <v>PM10</v>
      </c>
      <c r="J1572">
        <f>INDEX(NoSettings!$C:$C,MATCH(EPS!$A1572,NoSettings!$A:$A,0))</f>
        <v>0</v>
      </c>
      <c r="K1572">
        <f>INDEX(GWP!$C$2:$C$13,MATCH(EPS!I1572,GWP!$B$2:$B$13,0))</f>
        <v>0</v>
      </c>
      <c r="L1572" s="4">
        <f t="shared" si="49"/>
        <v>0</v>
      </c>
    </row>
    <row r="1573" spans="1:12">
      <c r="A1573" t="s">
        <v>7151</v>
      </c>
      <c r="B1573" t="s">
        <v>3</v>
      </c>
      <c r="C1573" t="s">
        <v>1708</v>
      </c>
      <c r="D1573" t="s">
        <v>7235</v>
      </c>
      <c r="H1573" t="str">
        <f>INDEX('Vensim Variables'!$B:$B,MATCH(EPS!$B1573,'Vensim Variables'!$A:$A,0))</f>
        <v>g pollutant</v>
      </c>
      <c r="I1573" t="str">
        <f t="shared" si="48"/>
        <v>PM10</v>
      </c>
      <c r="J1573">
        <f>INDEX(NoSettings!$C:$C,MATCH(EPS!$A1573,NoSettings!$A:$A,0))</f>
        <v>0</v>
      </c>
      <c r="K1573">
        <f>INDEX(GWP!$C$2:$C$13,MATCH(EPS!I1573,GWP!$B$2:$B$13,0))</f>
        <v>0</v>
      </c>
      <c r="L1573" s="4">
        <f t="shared" si="49"/>
        <v>0</v>
      </c>
    </row>
    <row r="1574" spans="1:12">
      <c r="A1574" t="s">
        <v>1552</v>
      </c>
      <c r="B1574" t="s">
        <v>3</v>
      </c>
      <c r="C1574" t="s">
        <v>1709</v>
      </c>
      <c r="D1574" t="s">
        <v>1752</v>
      </c>
      <c r="H1574" t="str">
        <f>INDEX('Vensim Variables'!$B:$B,MATCH(EPS!$B1574,'Vensim Variables'!$A:$A,0))</f>
        <v>g pollutant</v>
      </c>
      <c r="I1574" t="str">
        <f t="shared" si="48"/>
        <v>PM25</v>
      </c>
      <c r="J1574">
        <f>INDEX(NoSettings!$C:$C,MATCH(EPS!$A1574,NoSettings!$A:$A,0))</f>
        <v>44410000000</v>
      </c>
      <c r="K1574">
        <f>INDEX(GWP!$C$2:$C$13,MATCH(EPS!I1574,GWP!$B$2:$B$13,0))</f>
        <v>0</v>
      </c>
      <c r="L1574" s="4">
        <f t="shared" si="49"/>
        <v>0</v>
      </c>
    </row>
    <row r="1575" spans="1:12">
      <c r="A1575" t="s">
        <v>7152</v>
      </c>
      <c r="B1575" t="s">
        <v>3</v>
      </c>
      <c r="C1575" t="s">
        <v>1709</v>
      </c>
      <c r="D1575" t="s">
        <v>7227</v>
      </c>
      <c r="H1575" t="str">
        <f>INDEX('Vensim Variables'!$B:$B,MATCH(EPS!$B1575,'Vensim Variables'!$A:$A,0))</f>
        <v>g pollutant</v>
      </c>
      <c r="I1575" t="str">
        <f t="shared" si="48"/>
        <v>PM25</v>
      </c>
      <c r="J1575">
        <f>INDEX(NoSettings!$C:$C,MATCH(EPS!$A1575,NoSettings!$A:$A,0))</f>
        <v>1990770000</v>
      </c>
      <c r="K1575">
        <f>INDEX(GWP!$C$2:$C$13,MATCH(EPS!I1575,GWP!$B$2:$B$13,0))</f>
        <v>0</v>
      </c>
      <c r="L1575" s="4">
        <f t="shared" si="49"/>
        <v>0</v>
      </c>
    </row>
    <row r="1576" spans="1:12">
      <c r="A1576" t="s">
        <v>7153</v>
      </c>
      <c r="B1576" t="s">
        <v>3</v>
      </c>
      <c r="C1576" t="s">
        <v>1709</v>
      </c>
      <c r="D1576" t="s">
        <v>7228</v>
      </c>
      <c r="H1576" t="str">
        <f>INDEX('Vensim Variables'!$B:$B,MATCH(EPS!$B1576,'Vensim Variables'!$A:$A,0))</f>
        <v>g pollutant</v>
      </c>
      <c r="I1576" t="str">
        <f t="shared" si="48"/>
        <v>PM25</v>
      </c>
      <c r="J1576">
        <f>INDEX(NoSettings!$C:$C,MATCH(EPS!$A1576,NoSettings!$A:$A,0))</f>
        <v>28958500000</v>
      </c>
      <c r="K1576">
        <f>INDEX(GWP!$C$2:$C$13,MATCH(EPS!I1576,GWP!$B$2:$B$13,0))</f>
        <v>0</v>
      </c>
      <c r="L1576" s="4">
        <f t="shared" si="49"/>
        <v>0</v>
      </c>
    </row>
    <row r="1577" spans="1:12">
      <c r="A1577" t="s">
        <v>1554</v>
      </c>
      <c r="B1577" t="s">
        <v>3</v>
      </c>
      <c r="C1577" t="s">
        <v>1709</v>
      </c>
      <c r="D1577" t="s">
        <v>1754</v>
      </c>
      <c r="H1577" t="str">
        <f>INDEX('Vensim Variables'!$B:$B,MATCH(EPS!$B1577,'Vensim Variables'!$A:$A,0))</f>
        <v>g pollutant</v>
      </c>
      <c r="I1577" t="str">
        <f t="shared" si="48"/>
        <v>PM25</v>
      </c>
      <c r="J1577">
        <f>INDEX(NoSettings!$C:$C,MATCH(EPS!$A1577,NoSettings!$A:$A,0))</f>
        <v>0</v>
      </c>
      <c r="K1577">
        <f>INDEX(GWP!$C$2:$C$13,MATCH(EPS!I1577,GWP!$B$2:$B$13,0))</f>
        <v>0</v>
      </c>
      <c r="L1577" s="4">
        <f t="shared" si="49"/>
        <v>0</v>
      </c>
    </row>
    <row r="1578" spans="1:12">
      <c r="A1578" t="s">
        <v>1555</v>
      </c>
      <c r="B1578" t="s">
        <v>3</v>
      </c>
      <c r="C1578" t="s">
        <v>1709</v>
      </c>
      <c r="D1578" t="s">
        <v>1755</v>
      </c>
      <c r="H1578" t="str">
        <f>INDEX('Vensim Variables'!$B:$B,MATCH(EPS!$B1578,'Vensim Variables'!$A:$A,0))</f>
        <v>g pollutant</v>
      </c>
      <c r="I1578" t="str">
        <f t="shared" si="48"/>
        <v>PM25</v>
      </c>
      <c r="J1578">
        <f>INDEX(NoSettings!$C:$C,MATCH(EPS!$A1578,NoSettings!$A:$A,0))</f>
        <v>0</v>
      </c>
      <c r="K1578">
        <f>INDEX(GWP!$C$2:$C$13,MATCH(EPS!I1578,GWP!$B$2:$B$13,0))</f>
        <v>0</v>
      </c>
      <c r="L1578" s="4">
        <f t="shared" si="49"/>
        <v>0</v>
      </c>
    </row>
    <row r="1579" spans="1:12">
      <c r="A1579" t="s">
        <v>1556</v>
      </c>
      <c r="B1579" t="s">
        <v>3</v>
      </c>
      <c r="C1579" t="s">
        <v>1709</v>
      </c>
      <c r="D1579" t="s">
        <v>1756</v>
      </c>
      <c r="H1579" t="str">
        <f>INDEX('Vensim Variables'!$B:$B,MATCH(EPS!$B1579,'Vensim Variables'!$A:$A,0))</f>
        <v>g pollutant</v>
      </c>
      <c r="I1579" t="str">
        <f t="shared" si="48"/>
        <v>PM25</v>
      </c>
      <c r="J1579">
        <f>INDEX(NoSettings!$C:$C,MATCH(EPS!$A1579,NoSettings!$A:$A,0))</f>
        <v>0</v>
      </c>
      <c r="K1579">
        <f>INDEX(GWP!$C$2:$C$13,MATCH(EPS!I1579,GWP!$B$2:$B$13,0))</f>
        <v>0</v>
      </c>
      <c r="L1579" s="4">
        <f t="shared" si="49"/>
        <v>0</v>
      </c>
    </row>
    <row r="1580" spans="1:12">
      <c r="A1580" t="s">
        <v>1557</v>
      </c>
      <c r="B1580" t="s">
        <v>3</v>
      </c>
      <c r="C1580" t="s">
        <v>1709</v>
      </c>
      <c r="D1580" t="s">
        <v>1757</v>
      </c>
      <c r="H1580" t="str">
        <f>INDEX('Vensim Variables'!$B:$B,MATCH(EPS!$B1580,'Vensim Variables'!$A:$A,0))</f>
        <v>g pollutant</v>
      </c>
      <c r="I1580" t="str">
        <f t="shared" si="48"/>
        <v>PM25</v>
      </c>
      <c r="J1580">
        <f>INDEX(NoSettings!$C:$C,MATCH(EPS!$A1580,NoSettings!$A:$A,0))</f>
        <v>0</v>
      </c>
      <c r="K1580">
        <f>INDEX(GWP!$C$2:$C$13,MATCH(EPS!I1580,GWP!$B$2:$B$13,0))</f>
        <v>0</v>
      </c>
      <c r="L1580" s="4">
        <f t="shared" si="49"/>
        <v>0</v>
      </c>
    </row>
    <row r="1581" spans="1:12">
      <c r="A1581" t="s">
        <v>1558</v>
      </c>
      <c r="B1581" t="s">
        <v>3</v>
      </c>
      <c r="C1581" t="s">
        <v>1709</v>
      </c>
      <c r="D1581" t="s">
        <v>1758</v>
      </c>
      <c r="H1581" t="str">
        <f>INDEX('Vensim Variables'!$B:$B,MATCH(EPS!$B1581,'Vensim Variables'!$A:$A,0))</f>
        <v>g pollutant</v>
      </c>
      <c r="I1581" t="str">
        <f t="shared" si="48"/>
        <v>PM25</v>
      </c>
      <c r="J1581">
        <f>INDEX(NoSettings!$C:$C,MATCH(EPS!$A1581,NoSettings!$A:$A,0))</f>
        <v>0</v>
      </c>
      <c r="K1581">
        <f>INDEX(GWP!$C$2:$C$13,MATCH(EPS!I1581,GWP!$B$2:$B$13,0))</f>
        <v>0</v>
      </c>
      <c r="L1581" s="4">
        <f t="shared" si="49"/>
        <v>0</v>
      </c>
    </row>
    <row r="1582" spans="1:12">
      <c r="A1582" t="s">
        <v>1559</v>
      </c>
      <c r="B1582" t="s">
        <v>3</v>
      </c>
      <c r="C1582" t="s">
        <v>1709</v>
      </c>
      <c r="D1582" t="s">
        <v>1759</v>
      </c>
      <c r="H1582" t="str">
        <f>INDEX('Vensim Variables'!$B:$B,MATCH(EPS!$B1582,'Vensim Variables'!$A:$A,0))</f>
        <v>g pollutant</v>
      </c>
      <c r="I1582" t="str">
        <f t="shared" si="48"/>
        <v>PM25</v>
      </c>
      <c r="J1582">
        <f>INDEX(NoSettings!$C:$C,MATCH(EPS!$A1582,NoSettings!$A:$A,0))</f>
        <v>1647550000</v>
      </c>
      <c r="K1582">
        <f>INDEX(GWP!$C$2:$C$13,MATCH(EPS!I1582,GWP!$B$2:$B$13,0))</f>
        <v>0</v>
      </c>
      <c r="L1582" s="4">
        <f t="shared" si="49"/>
        <v>0</v>
      </c>
    </row>
    <row r="1583" spans="1:12">
      <c r="A1583" t="s">
        <v>1560</v>
      </c>
      <c r="B1583" t="s">
        <v>3</v>
      </c>
      <c r="C1583" t="s">
        <v>1709</v>
      </c>
      <c r="D1583" t="s">
        <v>1760</v>
      </c>
      <c r="H1583" t="str">
        <f>INDEX('Vensim Variables'!$B:$B,MATCH(EPS!$B1583,'Vensim Variables'!$A:$A,0))</f>
        <v>g pollutant</v>
      </c>
      <c r="I1583" t="str">
        <f t="shared" si="48"/>
        <v>PM25</v>
      </c>
      <c r="J1583">
        <f>INDEX(NoSettings!$C:$C,MATCH(EPS!$A1583,NoSettings!$A:$A,0))</f>
        <v>0</v>
      </c>
      <c r="K1583">
        <f>INDEX(GWP!$C$2:$C$13,MATCH(EPS!I1583,GWP!$B$2:$B$13,0))</f>
        <v>0</v>
      </c>
      <c r="L1583" s="4">
        <f t="shared" si="49"/>
        <v>0</v>
      </c>
    </row>
    <row r="1584" spans="1:12">
      <c r="A1584" t="s">
        <v>1561</v>
      </c>
      <c r="B1584" t="s">
        <v>3</v>
      </c>
      <c r="C1584" t="s">
        <v>1709</v>
      </c>
      <c r="D1584" t="s">
        <v>1761</v>
      </c>
      <c r="H1584" t="str">
        <f>INDEX('Vensim Variables'!$B:$B,MATCH(EPS!$B1584,'Vensim Variables'!$A:$A,0))</f>
        <v>g pollutant</v>
      </c>
      <c r="I1584" t="str">
        <f t="shared" si="48"/>
        <v>PM25</v>
      </c>
      <c r="J1584">
        <f>INDEX(NoSettings!$C:$C,MATCH(EPS!$A1584,NoSettings!$A:$A,0))</f>
        <v>468328000</v>
      </c>
      <c r="K1584">
        <f>INDEX(GWP!$C$2:$C$13,MATCH(EPS!I1584,GWP!$B$2:$B$13,0))</f>
        <v>0</v>
      </c>
      <c r="L1584" s="4">
        <f t="shared" si="49"/>
        <v>0</v>
      </c>
    </row>
    <row r="1585" spans="1:12">
      <c r="A1585" t="s">
        <v>1562</v>
      </c>
      <c r="B1585" t="s">
        <v>3</v>
      </c>
      <c r="C1585" t="s">
        <v>1709</v>
      </c>
      <c r="D1585" t="s">
        <v>1762</v>
      </c>
      <c r="H1585" t="str">
        <f>INDEX('Vensim Variables'!$B:$B,MATCH(EPS!$B1585,'Vensim Variables'!$A:$A,0))</f>
        <v>g pollutant</v>
      </c>
      <c r="I1585" t="str">
        <f t="shared" si="48"/>
        <v>PM25</v>
      </c>
      <c r="J1585">
        <f>INDEX(NoSettings!$C:$C,MATCH(EPS!$A1585,NoSettings!$A:$A,0))</f>
        <v>1894520000</v>
      </c>
      <c r="K1585">
        <f>INDEX(GWP!$C$2:$C$13,MATCH(EPS!I1585,GWP!$B$2:$B$13,0))</f>
        <v>0</v>
      </c>
      <c r="L1585" s="4">
        <f t="shared" si="49"/>
        <v>0</v>
      </c>
    </row>
    <row r="1586" spans="1:12">
      <c r="A1586" t="s">
        <v>1563</v>
      </c>
      <c r="B1586" t="s">
        <v>3</v>
      </c>
      <c r="C1586" t="s">
        <v>1709</v>
      </c>
      <c r="D1586" t="s">
        <v>1763</v>
      </c>
      <c r="H1586" t="str">
        <f>INDEX('Vensim Variables'!$B:$B,MATCH(EPS!$B1586,'Vensim Variables'!$A:$A,0))</f>
        <v>g pollutant</v>
      </c>
      <c r="I1586" t="str">
        <f t="shared" si="48"/>
        <v>PM25</v>
      </c>
      <c r="J1586">
        <f>INDEX(NoSettings!$C:$C,MATCH(EPS!$A1586,NoSettings!$A:$A,0))</f>
        <v>1496850000</v>
      </c>
      <c r="K1586">
        <f>INDEX(GWP!$C$2:$C$13,MATCH(EPS!I1586,GWP!$B$2:$B$13,0))</f>
        <v>0</v>
      </c>
      <c r="L1586" s="4">
        <f t="shared" si="49"/>
        <v>0</v>
      </c>
    </row>
    <row r="1587" spans="1:12">
      <c r="A1587" t="s">
        <v>1564</v>
      </c>
      <c r="B1587" t="s">
        <v>3</v>
      </c>
      <c r="C1587" t="s">
        <v>1709</v>
      </c>
      <c r="D1587" t="s">
        <v>1764</v>
      </c>
      <c r="H1587" t="str">
        <f>INDEX('Vensim Variables'!$B:$B,MATCH(EPS!$B1587,'Vensim Variables'!$A:$A,0))</f>
        <v>g pollutant</v>
      </c>
      <c r="I1587" t="str">
        <f t="shared" si="48"/>
        <v>PM25</v>
      </c>
      <c r="J1587">
        <f>INDEX(NoSettings!$C:$C,MATCH(EPS!$A1587,NoSettings!$A:$A,0))</f>
        <v>0</v>
      </c>
      <c r="K1587">
        <f>INDEX(GWP!$C$2:$C$13,MATCH(EPS!I1587,GWP!$B$2:$B$13,0))</f>
        <v>0</v>
      </c>
      <c r="L1587" s="4">
        <f t="shared" si="49"/>
        <v>0</v>
      </c>
    </row>
    <row r="1588" spans="1:12">
      <c r="A1588" t="s">
        <v>1565</v>
      </c>
      <c r="B1588" t="s">
        <v>3</v>
      </c>
      <c r="C1588" t="s">
        <v>1709</v>
      </c>
      <c r="D1588" t="s">
        <v>1765</v>
      </c>
      <c r="H1588" t="str">
        <f>INDEX('Vensim Variables'!$B:$B,MATCH(EPS!$B1588,'Vensim Variables'!$A:$A,0))</f>
        <v>g pollutant</v>
      </c>
      <c r="I1588" t="str">
        <f t="shared" si="48"/>
        <v>PM25</v>
      </c>
      <c r="J1588">
        <f>INDEX(NoSettings!$C:$C,MATCH(EPS!$A1588,NoSettings!$A:$A,0))</f>
        <v>0</v>
      </c>
      <c r="K1588">
        <f>INDEX(GWP!$C$2:$C$13,MATCH(EPS!I1588,GWP!$B$2:$B$13,0))</f>
        <v>0</v>
      </c>
      <c r="L1588" s="4">
        <f t="shared" si="49"/>
        <v>0</v>
      </c>
    </row>
    <row r="1589" spans="1:12">
      <c r="A1589" t="s">
        <v>1566</v>
      </c>
      <c r="B1589" t="s">
        <v>3</v>
      </c>
      <c r="C1589" t="s">
        <v>1709</v>
      </c>
      <c r="D1589" t="s">
        <v>1766</v>
      </c>
      <c r="H1589" t="str">
        <f>INDEX('Vensim Variables'!$B:$B,MATCH(EPS!$B1589,'Vensim Variables'!$A:$A,0))</f>
        <v>g pollutant</v>
      </c>
      <c r="I1589" t="str">
        <f t="shared" si="48"/>
        <v>PM25</v>
      </c>
      <c r="J1589">
        <f>INDEX(NoSettings!$C:$C,MATCH(EPS!$A1589,NoSettings!$A:$A,0))</f>
        <v>0</v>
      </c>
      <c r="K1589">
        <f>INDEX(GWP!$C$2:$C$13,MATCH(EPS!I1589,GWP!$B$2:$B$13,0))</f>
        <v>0</v>
      </c>
      <c r="L1589" s="4">
        <f t="shared" si="49"/>
        <v>0</v>
      </c>
    </row>
    <row r="1590" spans="1:12">
      <c r="A1590" t="s">
        <v>1567</v>
      </c>
      <c r="B1590" t="s">
        <v>3</v>
      </c>
      <c r="C1590" t="s">
        <v>1709</v>
      </c>
      <c r="D1590" t="s">
        <v>1767</v>
      </c>
      <c r="H1590" t="str">
        <f>INDEX('Vensim Variables'!$B:$B,MATCH(EPS!$B1590,'Vensim Variables'!$A:$A,0))</f>
        <v>g pollutant</v>
      </c>
      <c r="I1590" t="str">
        <f t="shared" si="48"/>
        <v>PM25</v>
      </c>
      <c r="J1590">
        <f>INDEX(NoSettings!$C:$C,MATCH(EPS!$A1590,NoSettings!$A:$A,0))</f>
        <v>1683100000</v>
      </c>
      <c r="K1590">
        <f>INDEX(GWP!$C$2:$C$13,MATCH(EPS!I1590,GWP!$B$2:$B$13,0))</f>
        <v>0</v>
      </c>
      <c r="L1590" s="4">
        <f t="shared" si="49"/>
        <v>0</v>
      </c>
    </row>
    <row r="1591" spans="1:12">
      <c r="A1591" t="s">
        <v>7154</v>
      </c>
      <c r="B1591" t="s">
        <v>3</v>
      </c>
      <c r="C1591" t="s">
        <v>1709</v>
      </c>
      <c r="D1591" t="s">
        <v>7229</v>
      </c>
      <c r="H1591" t="str">
        <f>INDEX('Vensim Variables'!$B:$B,MATCH(EPS!$B1591,'Vensim Variables'!$A:$A,0))</f>
        <v>g pollutant</v>
      </c>
      <c r="I1591" t="str">
        <f t="shared" si="48"/>
        <v>PM25</v>
      </c>
      <c r="J1591">
        <f>INDEX(NoSettings!$C:$C,MATCH(EPS!$A1591,NoSettings!$A:$A,0))</f>
        <v>0</v>
      </c>
      <c r="K1591">
        <f>INDEX(GWP!$C$2:$C$13,MATCH(EPS!I1591,GWP!$B$2:$B$13,0))</f>
        <v>0</v>
      </c>
      <c r="L1591" s="4">
        <f t="shared" si="49"/>
        <v>0</v>
      </c>
    </row>
    <row r="1592" spans="1:12">
      <c r="A1592" t="s">
        <v>7155</v>
      </c>
      <c r="B1592" t="s">
        <v>3</v>
      </c>
      <c r="C1592" t="s">
        <v>1709</v>
      </c>
      <c r="D1592" t="s">
        <v>7230</v>
      </c>
      <c r="H1592" t="str">
        <f>INDEX('Vensim Variables'!$B:$B,MATCH(EPS!$B1592,'Vensim Variables'!$A:$A,0))</f>
        <v>g pollutant</v>
      </c>
      <c r="I1592" t="str">
        <f t="shared" si="48"/>
        <v>PM25</v>
      </c>
      <c r="J1592">
        <f>INDEX(NoSettings!$C:$C,MATCH(EPS!$A1592,NoSettings!$A:$A,0))</f>
        <v>0</v>
      </c>
      <c r="K1592">
        <f>INDEX(GWP!$C$2:$C$13,MATCH(EPS!I1592,GWP!$B$2:$B$13,0))</f>
        <v>0</v>
      </c>
      <c r="L1592" s="4">
        <f t="shared" si="49"/>
        <v>0</v>
      </c>
    </row>
    <row r="1593" spans="1:12">
      <c r="A1593" t="s">
        <v>7156</v>
      </c>
      <c r="B1593" t="s">
        <v>3</v>
      </c>
      <c r="C1593" t="s">
        <v>1709</v>
      </c>
      <c r="D1593" t="s">
        <v>7231</v>
      </c>
      <c r="H1593" t="str">
        <f>INDEX('Vensim Variables'!$B:$B,MATCH(EPS!$B1593,'Vensim Variables'!$A:$A,0))</f>
        <v>g pollutant</v>
      </c>
      <c r="I1593" t="str">
        <f t="shared" si="48"/>
        <v>PM25</v>
      </c>
      <c r="J1593">
        <f>INDEX(NoSettings!$C:$C,MATCH(EPS!$A1593,NoSettings!$A:$A,0))</f>
        <v>0</v>
      </c>
      <c r="K1593">
        <f>INDEX(GWP!$C$2:$C$13,MATCH(EPS!I1593,GWP!$B$2:$B$13,0))</f>
        <v>0</v>
      </c>
      <c r="L1593" s="4">
        <f t="shared" si="49"/>
        <v>0</v>
      </c>
    </row>
    <row r="1594" spans="1:12">
      <c r="A1594" t="s">
        <v>7157</v>
      </c>
      <c r="B1594" t="s">
        <v>3</v>
      </c>
      <c r="C1594" t="s">
        <v>1709</v>
      </c>
      <c r="D1594" t="s">
        <v>7232</v>
      </c>
      <c r="H1594" t="str">
        <f>INDEX('Vensim Variables'!$B:$B,MATCH(EPS!$B1594,'Vensim Variables'!$A:$A,0))</f>
        <v>g pollutant</v>
      </c>
      <c r="I1594" t="str">
        <f t="shared" si="48"/>
        <v>PM25</v>
      </c>
      <c r="J1594">
        <f>INDEX(NoSettings!$C:$C,MATCH(EPS!$A1594,NoSettings!$A:$A,0))</f>
        <v>0</v>
      </c>
      <c r="K1594">
        <f>INDEX(GWP!$C$2:$C$13,MATCH(EPS!I1594,GWP!$B$2:$B$13,0))</f>
        <v>0</v>
      </c>
      <c r="L1594" s="4">
        <f t="shared" si="49"/>
        <v>0</v>
      </c>
    </row>
    <row r="1595" spans="1:12">
      <c r="A1595" t="s">
        <v>7158</v>
      </c>
      <c r="B1595" t="s">
        <v>3</v>
      </c>
      <c r="C1595" t="s">
        <v>1709</v>
      </c>
      <c r="D1595" t="s">
        <v>7233</v>
      </c>
      <c r="H1595" t="str">
        <f>INDEX('Vensim Variables'!$B:$B,MATCH(EPS!$B1595,'Vensim Variables'!$A:$A,0))</f>
        <v>g pollutant</v>
      </c>
      <c r="I1595" t="str">
        <f t="shared" si="48"/>
        <v>PM25</v>
      </c>
      <c r="J1595">
        <f>INDEX(NoSettings!$C:$C,MATCH(EPS!$A1595,NoSettings!$A:$A,0))</f>
        <v>0</v>
      </c>
      <c r="K1595">
        <f>INDEX(GWP!$C$2:$C$13,MATCH(EPS!I1595,GWP!$B$2:$B$13,0))</f>
        <v>0</v>
      </c>
      <c r="L1595" s="4">
        <f t="shared" si="49"/>
        <v>0</v>
      </c>
    </row>
    <row r="1596" spans="1:12">
      <c r="A1596" t="s">
        <v>7159</v>
      </c>
      <c r="B1596" t="s">
        <v>3</v>
      </c>
      <c r="C1596" t="s">
        <v>1709</v>
      </c>
      <c r="D1596" t="s">
        <v>7234</v>
      </c>
      <c r="H1596" t="str">
        <f>INDEX('Vensim Variables'!$B:$B,MATCH(EPS!$B1596,'Vensim Variables'!$A:$A,0))</f>
        <v>g pollutant</v>
      </c>
      <c r="I1596" t="str">
        <f t="shared" si="48"/>
        <v>PM25</v>
      </c>
      <c r="J1596">
        <f>INDEX(NoSettings!$C:$C,MATCH(EPS!$A1596,NoSettings!$A:$A,0))</f>
        <v>0</v>
      </c>
      <c r="K1596">
        <f>INDEX(GWP!$C$2:$C$13,MATCH(EPS!I1596,GWP!$B$2:$B$13,0))</f>
        <v>0</v>
      </c>
      <c r="L1596" s="4">
        <f t="shared" si="49"/>
        <v>0</v>
      </c>
    </row>
    <row r="1597" spans="1:12">
      <c r="A1597" t="s">
        <v>7160</v>
      </c>
      <c r="B1597" t="s">
        <v>3</v>
      </c>
      <c r="C1597" t="s">
        <v>1709</v>
      </c>
      <c r="D1597" t="s">
        <v>7235</v>
      </c>
      <c r="H1597" t="str">
        <f>INDEX('Vensim Variables'!$B:$B,MATCH(EPS!$B1597,'Vensim Variables'!$A:$A,0))</f>
        <v>g pollutant</v>
      </c>
      <c r="I1597" t="str">
        <f t="shared" si="48"/>
        <v>PM25</v>
      </c>
      <c r="J1597">
        <f>INDEX(NoSettings!$C:$C,MATCH(EPS!$A1597,NoSettings!$A:$A,0))</f>
        <v>0</v>
      </c>
      <c r="K1597">
        <f>INDEX(GWP!$C$2:$C$13,MATCH(EPS!I1597,GWP!$B$2:$B$13,0))</f>
        <v>0</v>
      </c>
      <c r="L1597" s="4">
        <f t="shared" si="49"/>
        <v>0</v>
      </c>
    </row>
    <row r="1598" spans="1:12">
      <c r="A1598" t="s">
        <v>1568</v>
      </c>
      <c r="B1598" t="s">
        <v>3</v>
      </c>
      <c r="C1598" t="s">
        <v>1710</v>
      </c>
      <c r="D1598" t="s">
        <v>1752</v>
      </c>
      <c r="H1598" t="str">
        <f>INDEX('Vensim Variables'!$B:$B,MATCH(EPS!$B1598,'Vensim Variables'!$A:$A,0))</f>
        <v>g pollutant</v>
      </c>
      <c r="I1598" t="str">
        <f t="shared" si="48"/>
        <v>SOx</v>
      </c>
      <c r="J1598">
        <f>INDEX(NoSettings!$C:$C,MATCH(EPS!$A1598,NoSettings!$A:$A,0))</f>
        <v>707544000000</v>
      </c>
      <c r="K1598">
        <f>INDEX(GWP!$C$2:$C$13,MATCH(EPS!I1598,GWP!$B$2:$B$13,0))</f>
        <v>0</v>
      </c>
      <c r="L1598" s="4">
        <f t="shared" si="49"/>
        <v>0</v>
      </c>
    </row>
    <row r="1599" spans="1:12">
      <c r="A1599" t="s">
        <v>7161</v>
      </c>
      <c r="B1599" t="s">
        <v>3</v>
      </c>
      <c r="C1599" t="s">
        <v>1710</v>
      </c>
      <c r="D1599" t="s">
        <v>7227</v>
      </c>
      <c r="H1599" t="str">
        <f>INDEX('Vensim Variables'!$B:$B,MATCH(EPS!$B1599,'Vensim Variables'!$A:$A,0))</f>
        <v>g pollutant</v>
      </c>
      <c r="I1599" t="str">
        <f t="shared" si="48"/>
        <v>SOx</v>
      </c>
      <c r="J1599">
        <f>INDEX(NoSettings!$C:$C,MATCH(EPS!$A1599,NoSettings!$A:$A,0))</f>
        <v>383807000</v>
      </c>
      <c r="K1599">
        <f>INDEX(GWP!$C$2:$C$13,MATCH(EPS!I1599,GWP!$B$2:$B$13,0))</f>
        <v>0</v>
      </c>
      <c r="L1599" s="4">
        <f t="shared" si="49"/>
        <v>0</v>
      </c>
    </row>
    <row r="1600" spans="1:12">
      <c r="A1600" t="s">
        <v>7162</v>
      </c>
      <c r="B1600" t="s">
        <v>3</v>
      </c>
      <c r="C1600" t="s">
        <v>1710</v>
      </c>
      <c r="D1600" t="s">
        <v>7228</v>
      </c>
      <c r="H1600" t="str">
        <f>INDEX('Vensim Variables'!$B:$B,MATCH(EPS!$B1600,'Vensim Variables'!$A:$A,0))</f>
        <v>g pollutant</v>
      </c>
      <c r="I1600" t="str">
        <f t="shared" si="48"/>
        <v>SOx</v>
      </c>
      <c r="J1600">
        <f>INDEX(NoSettings!$C:$C,MATCH(EPS!$A1600,NoSettings!$A:$A,0))</f>
        <v>5583000000</v>
      </c>
      <c r="K1600">
        <f>INDEX(GWP!$C$2:$C$13,MATCH(EPS!I1600,GWP!$B$2:$B$13,0))</f>
        <v>0</v>
      </c>
      <c r="L1600" s="4">
        <f t="shared" si="49"/>
        <v>0</v>
      </c>
    </row>
    <row r="1601" spans="1:12">
      <c r="A1601" t="s">
        <v>1570</v>
      </c>
      <c r="B1601" t="s">
        <v>3</v>
      </c>
      <c r="C1601" t="s">
        <v>1710</v>
      </c>
      <c r="D1601" t="s">
        <v>1754</v>
      </c>
      <c r="H1601" t="str">
        <f>INDEX('Vensim Variables'!$B:$B,MATCH(EPS!$B1601,'Vensim Variables'!$A:$A,0))</f>
        <v>g pollutant</v>
      </c>
      <c r="I1601" t="str">
        <f t="shared" si="48"/>
        <v>SOx</v>
      </c>
      <c r="J1601">
        <f>INDEX(NoSettings!$C:$C,MATCH(EPS!$A1601,NoSettings!$A:$A,0))</f>
        <v>0</v>
      </c>
      <c r="K1601">
        <f>INDEX(GWP!$C$2:$C$13,MATCH(EPS!I1601,GWP!$B$2:$B$13,0))</f>
        <v>0</v>
      </c>
      <c r="L1601" s="4">
        <f t="shared" si="49"/>
        <v>0</v>
      </c>
    </row>
    <row r="1602" spans="1:12">
      <c r="A1602" t="s">
        <v>1571</v>
      </c>
      <c r="B1602" t="s">
        <v>3</v>
      </c>
      <c r="C1602" t="s">
        <v>1710</v>
      </c>
      <c r="D1602" t="s">
        <v>1755</v>
      </c>
      <c r="H1602" t="str">
        <f>INDEX('Vensim Variables'!$B:$B,MATCH(EPS!$B1602,'Vensim Variables'!$A:$A,0))</f>
        <v>g pollutant</v>
      </c>
      <c r="I1602" t="str">
        <f t="shared" si="48"/>
        <v>SOx</v>
      </c>
      <c r="J1602">
        <f>INDEX(NoSettings!$C:$C,MATCH(EPS!$A1602,NoSettings!$A:$A,0))</f>
        <v>0</v>
      </c>
      <c r="K1602">
        <f>INDEX(GWP!$C$2:$C$13,MATCH(EPS!I1602,GWP!$B$2:$B$13,0))</f>
        <v>0</v>
      </c>
      <c r="L1602" s="4">
        <f t="shared" si="49"/>
        <v>0</v>
      </c>
    </row>
    <row r="1603" spans="1:12">
      <c r="A1603" t="s">
        <v>1572</v>
      </c>
      <c r="B1603" t="s">
        <v>3</v>
      </c>
      <c r="C1603" t="s">
        <v>1710</v>
      </c>
      <c r="D1603" t="s">
        <v>1756</v>
      </c>
      <c r="H1603" t="str">
        <f>INDEX('Vensim Variables'!$B:$B,MATCH(EPS!$B1603,'Vensim Variables'!$A:$A,0))</f>
        <v>g pollutant</v>
      </c>
      <c r="I1603" t="str">
        <f t="shared" ref="I1603:I1666" si="50">IF(OR(C1603="CO2",C1603="CH4",C1603="N2O",C1603="F gases",C1603="VOC",C1603="CO",C1603="NOx",C1603="PM10",C1603="PM25",C1603="SOx",C1603="BC",C1603="OC"),C1603,IF(OR(D1603="CO2",D1603="CH4",D1603="N2O",D1603="F gases",D1603="VOC",D1603="CO",D1603="NOx",D1603="PM10",D1603="PM25",D1603="SOx",D1603="BC",D1603="OC"),D1603,IF(OR(E1603="CO2",E1603="CH4",E1603="N2O",E1603="F gases",E1603="VOC",E1603="CO",E1603="NOx",E1603="PM10",E1603="PM25",E1603="SOx",E1603="BC",E1603="OC"),E1603,"NA")))</f>
        <v>SOx</v>
      </c>
      <c r="J1603">
        <f>INDEX(NoSettings!$C:$C,MATCH(EPS!$A1603,NoSettings!$A:$A,0))</f>
        <v>0</v>
      </c>
      <c r="K1603">
        <f>INDEX(GWP!$C$2:$C$13,MATCH(EPS!I1603,GWP!$B$2:$B$13,0))</f>
        <v>0</v>
      </c>
      <c r="L1603" s="4">
        <f t="shared" ref="L1603:L1666" si="51">IF(H1603="g pollutant",K1603*J1603/10^12,IF(H1603="MMTCO2e",J1603,IF(H1603="MWh",J1603,0)))</f>
        <v>0</v>
      </c>
    </row>
    <row r="1604" spans="1:12">
      <c r="A1604" t="s">
        <v>1573</v>
      </c>
      <c r="B1604" t="s">
        <v>3</v>
      </c>
      <c r="C1604" t="s">
        <v>1710</v>
      </c>
      <c r="D1604" t="s">
        <v>1757</v>
      </c>
      <c r="H1604" t="str">
        <f>INDEX('Vensim Variables'!$B:$B,MATCH(EPS!$B1604,'Vensim Variables'!$A:$A,0))</f>
        <v>g pollutant</v>
      </c>
      <c r="I1604" t="str">
        <f t="shared" si="50"/>
        <v>SOx</v>
      </c>
      <c r="J1604">
        <f>INDEX(NoSettings!$C:$C,MATCH(EPS!$A1604,NoSettings!$A:$A,0))</f>
        <v>0</v>
      </c>
      <c r="K1604">
        <f>INDEX(GWP!$C$2:$C$13,MATCH(EPS!I1604,GWP!$B$2:$B$13,0))</f>
        <v>0</v>
      </c>
      <c r="L1604" s="4">
        <f t="shared" si="51"/>
        <v>0</v>
      </c>
    </row>
    <row r="1605" spans="1:12">
      <c r="A1605" t="s">
        <v>1574</v>
      </c>
      <c r="B1605" t="s">
        <v>3</v>
      </c>
      <c r="C1605" t="s">
        <v>1710</v>
      </c>
      <c r="D1605" t="s">
        <v>1758</v>
      </c>
      <c r="H1605" t="str">
        <f>INDEX('Vensim Variables'!$B:$B,MATCH(EPS!$B1605,'Vensim Variables'!$A:$A,0))</f>
        <v>g pollutant</v>
      </c>
      <c r="I1605" t="str">
        <f t="shared" si="50"/>
        <v>SOx</v>
      </c>
      <c r="J1605">
        <f>INDEX(NoSettings!$C:$C,MATCH(EPS!$A1605,NoSettings!$A:$A,0))</f>
        <v>0</v>
      </c>
      <c r="K1605">
        <f>INDEX(GWP!$C$2:$C$13,MATCH(EPS!I1605,GWP!$B$2:$B$13,0))</f>
        <v>0</v>
      </c>
      <c r="L1605" s="4">
        <f t="shared" si="51"/>
        <v>0</v>
      </c>
    </row>
    <row r="1606" spans="1:12">
      <c r="A1606" t="s">
        <v>1575</v>
      </c>
      <c r="B1606" t="s">
        <v>3</v>
      </c>
      <c r="C1606" t="s">
        <v>1710</v>
      </c>
      <c r="D1606" t="s">
        <v>1759</v>
      </c>
      <c r="H1606" t="str">
        <f>INDEX('Vensim Variables'!$B:$B,MATCH(EPS!$B1606,'Vensim Variables'!$A:$A,0))</f>
        <v>g pollutant</v>
      </c>
      <c r="I1606" t="str">
        <f t="shared" si="50"/>
        <v>SOx</v>
      </c>
      <c r="J1606">
        <f>INDEX(NoSettings!$C:$C,MATCH(EPS!$A1606,NoSettings!$A:$A,0))</f>
        <v>4074520000</v>
      </c>
      <c r="K1606">
        <f>INDEX(GWP!$C$2:$C$13,MATCH(EPS!I1606,GWP!$B$2:$B$13,0))</f>
        <v>0</v>
      </c>
      <c r="L1606" s="4">
        <f t="shared" si="51"/>
        <v>0</v>
      </c>
    </row>
    <row r="1607" spans="1:12">
      <c r="A1607" t="s">
        <v>1576</v>
      </c>
      <c r="B1607" t="s">
        <v>3</v>
      </c>
      <c r="C1607" t="s">
        <v>1710</v>
      </c>
      <c r="D1607" t="s">
        <v>1760</v>
      </c>
      <c r="H1607" t="str">
        <f>INDEX('Vensim Variables'!$B:$B,MATCH(EPS!$B1607,'Vensim Variables'!$A:$A,0))</f>
        <v>g pollutant</v>
      </c>
      <c r="I1607" t="str">
        <f t="shared" si="50"/>
        <v>SOx</v>
      </c>
      <c r="J1607">
        <f>INDEX(NoSettings!$C:$C,MATCH(EPS!$A1607,NoSettings!$A:$A,0))</f>
        <v>0</v>
      </c>
      <c r="K1607">
        <f>INDEX(GWP!$C$2:$C$13,MATCH(EPS!I1607,GWP!$B$2:$B$13,0))</f>
        <v>0</v>
      </c>
      <c r="L1607" s="4">
        <f t="shared" si="51"/>
        <v>0</v>
      </c>
    </row>
    <row r="1608" spans="1:12">
      <c r="A1608" t="s">
        <v>1577</v>
      </c>
      <c r="B1608" t="s">
        <v>3</v>
      </c>
      <c r="C1608" t="s">
        <v>1710</v>
      </c>
      <c r="D1608" t="s">
        <v>1761</v>
      </c>
      <c r="H1608" t="str">
        <f>INDEX('Vensim Variables'!$B:$B,MATCH(EPS!$B1608,'Vensim Variables'!$A:$A,0))</f>
        <v>g pollutant</v>
      </c>
      <c r="I1608" t="str">
        <f t="shared" si="50"/>
        <v>SOx</v>
      </c>
      <c r="J1608">
        <f>INDEX(NoSettings!$C:$C,MATCH(EPS!$A1608,NoSettings!$A:$A,0))</f>
        <v>5429750000</v>
      </c>
      <c r="K1608">
        <f>INDEX(GWP!$C$2:$C$13,MATCH(EPS!I1608,GWP!$B$2:$B$13,0))</f>
        <v>0</v>
      </c>
      <c r="L1608" s="4">
        <f t="shared" si="51"/>
        <v>0</v>
      </c>
    </row>
    <row r="1609" spans="1:12">
      <c r="A1609" t="s">
        <v>1578</v>
      </c>
      <c r="B1609" t="s">
        <v>3</v>
      </c>
      <c r="C1609" t="s">
        <v>1710</v>
      </c>
      <c r="D1609" t="s">
        <v>1762</v>
      </c>
      <c r="H1609" t="str">
        <f>INDEX('Vensim Variables'!$B:$B,MATCH(EPS!$B1609,'Vensim Variables'!$A:$A,0))</f>
        <v>g pollutant</v>
      </c>
      <c r="I1609" t="str">
        <f t="shared" si="50"/>
        <v>SOx</v>
      </c>
      <c r="J1609">
        <f>INDEX(NoSettings!$C:$C,MATCH(EPS!$A1609,NoSettings!$A:$A,0))</f>
        <v>365249000</v>
      </c>
      <c r="K1609">
        <f>INDEX(GWP!$C$2:$C$13,MATCH(EPS!I1609,GWP!$B$2:$B$13,0))</f>
        <v>0</v>
      </c>
      <c r="L1609" s="4">
        <f t="shared" si="51"/>
        <v>0</v>
      </c>
    </row>
    <row r="1610" spans="1:12">
      <c r="A1610" t="s">
        <v>1579</v>
      </c>
      <c r="B1610" t="s">
        <v>3</v>
      </c>
      <c r="C1610" t="s">
        <v>1710</v>
      </c>
      <c r="D1610" t="s">
        <v>1763</v>
      </c>
      <c r="H1610" t="str">
        <f>INDEX('Vensim Variables'!$B:$B,MATCH(EPS!$B1610,'Vensim Variables'!$A:$A,0))</f>
        <v>g pollutant</v>
      </c>
      <c r="I1610" t="str">
        <f t="shared" si="50"/>
        <v>SOx</v>
      </c>
      <c r="J1610">
        <f>INDEX(NoSettings!$C:$C,MATCH(EPS!$A1610,NoSettings!$A:$A,0))</f>
        <v>23847900000</v>
      </c>
      <c r="K1610">
        <f>INDEX(GWP!$C$2:$C$13,MATCH(EPS!I1610,GWP!$B$2:$B$13,0))</f>
        <v>0</v>
      </c>
      <c r="L1610" s="4">
        <f t="shared" si="51"/>
        <v>0</v>
      </c>
    </row>
    <row r="1611" spans="1:12">
      <c r="A1611" t="s">
        <v>1580</v>
      </c>
      <c r="B1611" t="s">
        <v>3</v>
      </c>
      <c r="C1611" t="s">
        <v>1710</v>
      </c>
      <c r="D1611" t="s">
        <v>1764</v>
      </c>
      <c r="H1611" t="str">
        <f>INDEX('Vensim Variables'!$B:$B,MATCH(EPS!$B1611,'Vensim Variables'!$A:$A,0))</f>
        <v>g pollutant</v>
      </c>
      <c r="I1611" t="str">
        <f t="shared" si="50"/>
        <v>SOx</v>
      </c>
      <c r="J1611">
        <f>INDEX(NoSettings!$C:$C,MATCH(EPS!$A1611,NoSettings!$A:$A,0))</f>
        <v>0</v>
      </c>
      <c r="K1611">
        <f>INDEX(GWP!$C$2:$C$13,MATCH(EPS!I1611,GWP!$B$2:$B$13,0))</f>
        <v>0</v>
      </c>
      <c r="L1611" s="4">
        <f t="shared" si="51"/>
        <v>0</v>
      </c>
    </row>
    <row r="1612" spans="1:12">
      <c r="A1612" t="s">
        <v>1581</v>
      </c>
      <c r="B1612" t="s">
        <v>3</v>
      </c>
      <c r="C1612" t="s">
        <v>1710</v>
      </c>
      <c r="D1612" t="s">
        <v>1765</v>
      </c>
      <c r="H1612" t="str">
        <f>INDEX('Vensim Variables'!$B:$B,MATCH(EPS!$B1612,'Vensim Variables'!$A:$A,0))</f>
        <v>g pollutant</v>
      </c>
      <c r="I1612" t="str">
        <f t="shared" si="50"/>
        <v>SOx</v>
      </c>
      <c r="J1612">
        <f>INDEX(NoSettings!$C:$C,MATCH(EPS!$A1612,NoSettings!$A:$A,0))</f>
        <v>0</v>
      </c>
      <c r="K1612">
        <f>INDEX(GWP!$C$2:$C$13,MATCH(EPS!I1612,GWP!$B$2:$B$13,0))</f>
        <v>0</v>
      </c>
      <c r="L1612" s="4">
        <f t="shared" si="51"/>
        <v>0</v>
      </c>
    </row>
    <row r="1613" spans="1:12">
      <c r="A1613" t="s">
        <v>1582</v>
      </c>
      <c r="B1613" t="s">
        <v>3</v>
      </c>
      <c r="C1613" t="s">
        <v>1710</v>
      </c>
      <c r="D1613" t="s">
        <v>1766</v>
      </c>
      <c r="H1613" t="str">
        <f>INDEX('Vensim Variables'!$B:$B,MATCH(EPS!$B1613,'Vensim Variables'!$A:$A,0))</f>
        <v>g pollutant</v>
      </c>
      <c r="I1613" t="str">
        <f t="shared" si="50"/>
        <v>SOx</v>
      </c>
      <c r="J1613">
        <f>INDEX(NoSettings!$C:$C,MATCH(EPS!$A1613,NoSettings!$A:$A,0))</f>
        <v>0</v>
      </c>
      <c r="K1613">
        <f>INDEX(GWP!$C$2:$C$13,MATCH(EPS!I1613,GWP!$B$2:$B$13,0))</f>
        <v>0</v>
      </c>
      <c r="L1613" s="4">
        <f t="shared" si="51"/>
        <v>0</v>
      </c>
    </row>
    <row r="1614" spans="1:12">
      <c r="A1614" t="s">
        <v>1583</v>
      </c>
      <c r="B1614" t="s">
        <v>3</v>
      </c>
      <c r="C1614" t="s">
        <v>1710</v>
      </c>
      <c r="D1614" t="s">
        <v>1767</v>
      </c>
      <c r="H1614" t="str">
        <f>INDEX('Vensim Variables'!$B:$B,MATCH(EPS!$B1614,'Vensim Variables'!$A:$A,0))</f>
        <v>g pollutant</v>
      </c>
      <c r="I1614" t="str">
        <f t="shared" si="50"/>
        <v>SOx</v>
      </c>
      <c r="J1614">
        <f>INDEX(NoSettings!$C:$C,MATCH(EPS!$A1614,NoSettings!$A:$A,0))</f>
        <v>9904330000</v>
      </c>
      <c r="K1614">
        <f>INDEX(GWP!$C$2:$C$13,MATCH(EPS!I1614,GWP!$B$2:$B$13,0))</f>
        <v>0</v>
      </c>
      <c r="L1614" s="4">
        <f t="shared" si="51"/>
        <v>0</v>
      </c>
    </row>
    <row r="1615" spans="1:12">
      <c r="A1615" t="s">
        <v>7163</v>
      </c>
      <c r="B1615" t="s">
        <v>3</v>
      </c>
      <c r="C1615" t="s">
        <v>1710</v>
      </c>
      <c r="D1615" t="s">
        <v>7229</v>
      </c>
      <c r="H1615" t="str">
        <f>INDEX('Vensim Variables'!$B:$B,MATCH(EPS!$B1615,'Vensim Variables'!$A:$A,0))</f>
        <v>g pollutant</v>
      </c>
      <c r="I1615" t="str">
        <f t="shared" si="50"/>
        <v>SOx</v>
      </c>
      <c r="J1615">
        <f>INDEX(NoSettings!$C:$C,MATCH(EPS!$A1615,NoSettings!$A:$A,0))</f>
        <v>0</v>
      </c>
      <c r="K1615">
        <f>INDEX(GWP!$C$2:$C$13,MATCH(EPS!I1615,GWP!$B$2:$B$13,0))</f>
        <v>0</v>
      </c>
      <c r="L1615" s="4">
        <f t="shared" si="51"/>
        <v>0</v>
      </c>
    </row>
    <row r="1616" spans="1:12">
      <c r="A1616" t="s">
        <v>7164</v>
      </c>
      <c r="B1616" t="s">
        <v>3</v>
      </c>
      <c r="C1616" t="s">
        <v>1710</v>
      </c>
      <c r="D1616" t="s">
        <v>7230</v>
      </c>
      <c r="H1616" t="str">
        <f>INDEX('Vensim Variables'!$B:$B,MATCH(EPS!$B1616,'Vensim Variables'!$A:$A,0))</f>
        <v>g pollutant</v>
      </c>
      <c r="I1616" t="str">
        <f t="shared" si="50"/>
        <v>SOx</v>
      </c>
      <c r="J1616">
        <f>INDEX(NoSettings!$C:$C,MATCH(EPS!$A1616,NoSettings!$A:$A,0))</f>
        <v>0</v>
      </c>
      <c r="K1616">
        <f>INDEX(GWP!$C$2:$C$13,MATCH(EPS!I1616,GWP!$B$2:$B$13,0))</f>
        <v>0</v>
      </c>
      <c r="L1616" s="4">
        <f t="shared" si="51"/>
        <v>0</v>
      </c>
    </row>
    <row r="1617" spans="1:12">
      <c r="A1617" t="s">
        <v>7165</v>
      </c>
      <c r="B1617" t="s">
        <v>3</v>
      </c>
      <c r="C1617" t="s">
        <v>1710</v>
      </c>
      <c r="D1617" t="s">
        <v>7231</v>
      </c>
      <c r="H1617" t="str">
        <f>INDEX('Vensim Variables'!$B:$B,MATCH(EPS!$B1617,'Vensim Variables'!$A:$A,0))</f>
        <v>g pollutant</v>
      </c>
      <c r="I1617" t="str">
        <f t="shared" si="50"/>
        <v>SOx</v>
      </c>
      <c r="J1617">
        <f>INDEX(NoSettings!$C:$C,MATCH(EPS!$A1617,NoSettings!$A:$A,0))</f>
        <v>0</v>
      </c>
      <c r="K1617">
        <f>INDEX(GWP!$C$2:$C$13,MATCH(EPS!I1617,GWP!$B$2:$B$13,0))</f>
        <v>0</v>
      </c>
      <c r="L1617" s="4">
        <f t="shared" si="51"/>
        <v>0</v>
      </c>
    </row>
    <row r="1618" spans="1:12">
      <c r="A1618" t="s">
        <v>7166</v>
      </c>
      <c r="B1618" t="s">
        <v>3</v>
      </c>
      <c r="C1618" t="s">
        <v>1710</v>
      </c>
      <c r="D1618" t="s">
        <v>7232</v>
      </c>
      <c r="H1618" t="str">
        <f>INDEX('Vensim Variables'!$B:$B,MATCH(EPS!$B1618,'Vensim Variables'!$A:$A,0))</f>
        <v>g pollutant</v>
      </c>
      <c r="I1618" t="str">
        <f t="shared" si="50"/>
        <v>SOx</v>
      </c>
      <c r="J1618">
        <f>INDEX(NoSettings!$C:$C,MATCH(EPS!$A1618,NoSettings!$A:$A,0))</f>
        <v>0</v>
      </c>
      <c r="K1618">
        <f>INDEX(GWP!$C$2:$C$13,MATCH(EPS!I1618,GWP!$B$2:$B$13,0))</f>
        <v>0</v>
      </c>
      <c r="L1618" s="4">
        <f t="shared" si="51"/>
        <v>0</v>
      </c>
    </row>
    <row r="1619" spans="1:12">
      <c r="A1619" t="s">
        <v>7167</v>
      </c>
      <c r="B1619" t="s">
        <v>3</v>
      </c>
      <c r="C1619" t="s">
        <v>1710</v>
      </c>
      <c r="D1619" t="s">
        <v>7233</v>
      </c>
      <c r="H1619" t="str">
        <f>INDEX('Vensim Variables'!$B:$B,MATCH(EPS!$B1619,'Vensim Variables'!$A:$A,0))</f>
        <v>g pollutant</v>
      </c>
      <c r="I1619" t="str">
        <f t="shared" si="50"/>
        <v>SOx</v>
      </c>
      <c r="J1619">
        <f>INDEX(NoSettings!$C:$C,MATCH(EPS!$A1619,NoSettings!$A:$A,0))</f>
        <v>0</v>
      </c>
      <c r="K1619">
        <f>INDEX(GWP!$C$2:$C$13,MATCH(EPS!I1619,GWP!$B$2:$B$13,0))</f>
        <v>0</v>
      </c>
      <c r="L1619" s="4">
        <f t="shared" si="51"/>
        <v>0</v>
      </c>
    </row>
    <row r="1620" spans="1:12">
      <c r="A1620" t="s">
        <v>7168</v>
      </c>
      <c r="B1620" t="s">
        <v>3</v>
      </c>
      <c r="C1620" t="s">
        <v>1710</v>
      </c>
      <c r="D1620" t="s">
        <v>7234</v>
      </c>
      <c r="H1620" t="str">
        <f>INDEX('Vensim Variables'!$B:$B,MATCH(EPS!$B1620,'Vensim Variables'!$A:$A,0))</f>
        <v>g pollutant</v>
      </c>
      <c r="I1620" t="str">
        <f t="shared" si="50"/>
        <v>SOx</v>
      </c>
      <c r="J1620">
        <f>INDEX(NoSettings!$C:$C,MATCH(EPS!$A1620,NoSettings!$A:$A,0))</f>
        <v>0</v>
      </c>
      <c r="K1620">
        <f>INDEX(GWP!$C$2:$C$13,MATCH(EPS!I1620,GWP!$B$2:$B$13,0))</f>
        <v>0</v>
      </c>
      <c r="L1620" s="4">
        <f t="shared" si="51"/>
        <v>0</v>
      </c>
    </row>
    <row r="1621" spans="1:12">
      <c r="A1621" t="s">
        <v>7169</v>
      </c>
      <c r="B1621" t="s">
        <v>3</v>
      </c>
      <c r="C1621" t="s">
        <v>1710</v>
      </c>
      <c r="D1621" t="s">
        <v>7235</v>
      </c>
      <c r="H1621" t="str">
        <f>INDEX('Vensim Variables'!$B:$B,MATCH(EPS!$B1621,'Vensim Variables'!$A:$A,0))</f>
        <v>g pollutant</v>
      </c>
      <c r="I1621" t="str">
        <f t="shared" si="50"/>
        <v>SOx</v>
      </c>
      <c r="J1621">
        <f>INDEX(NoSettings!$C:$C,MATCH(EPS!$A1621,NoSettings!$A:$A,0))</f>
        <v>0</v>
      </c>
      <c r="K1621">
        <f>INDEX(GWP!$C$2:$C$13,MATCH(EPS!I1621,GWP!$B$2:$B$13,0))</f>
        <v>0</v>
      </c>
      <c r="L1621" s="4">
        <f t="shared" si="51"/>
        <v>0</v>
      </c>
    </row>
    <row r="1622" spans="1:12">
      <c r="A1622" t="s">
        <v>1584</v>
      </c>
      <c r="B1622" t="s">
        <v>3</v>
      </c>
      <c r="C1622" t="s">
        <v>1711</v>
      </c>
      <c r="D1622" t="s">
        <v>1752</v>
      </c>
      <c r="H1622" t="str">
        <f>INDEX('Vensim Variables'!$B:$B,MATCH(EPS!$B1622,'Vensim Variables'!$A:$A,0))</f>
        <v>g pollutant</v>
      </c>
      <c r="I1622" t="str">
        <f t="shared" si="50"/>
        <v>BC</v>
      </c>
      <c r="J1622">
        <f>INDEX(NoSettings!$C:$C,MATCH(EPS!$A1622,NoSettings!$A:$A,0))</f>
        <v>1735210000</v>
      </c>
      <c r="K1622">
        <f>INDEX(GWP!$C$2:$C$13,MATCH(EPS!I1622,GWP!$B$2:$B$13,0))</f>
        <v>0</v>
      </c>
      <c r="L1622" s="4">
        <f t="shared" si="51"/>
        <v>0</v>
      </c>
    </row>
    <row r="1623" spans="1:12">
      <c r="A1623" t="s">
        <v>7170</v>
      </c>
      <c r="B1623" t="s">
        <v>3</v>
      </c>
      <c r="C1623" t="s">
        <v>1711</v>
      </c>
      <c r="D1623" t="s">
        <v>7227</v>
      </c>
      <c r="H1623" t="str">
        <f>INDEX('Vensim Variables'!$B:$B,MATCH(EPS!$B1623,'Vensim Variables'!$A:$A,0))</f>
        <v>g pollutant</v>
      </c>
      <c r="I1623" t="str">
        <f t="shared" si="50"/>
        <v>BC</v>
      </c>
      <c r="J1623">
        <f>INDEX(NoSettings!$C:$C,MATCH(EPS!$A1623,NoSettings!$A:$A,0))</f>
        <v>135408000</v>
      </c>
      <c r="K1623">
        <f>INDEX(GWP!$C$2:$C$13,MATCH(EPS!I1623,GWP!$B$2:$B$13,0))</f>
        <v>0</v>
      </c>
      <c r="L1623" s="4">
        <f t="shared" si="51"/>
        <v>0</v>
      </c>
    </row>
    <row r="1624" spans="1:12">
      <c r="A1624" t="s">
        <v>7171</v>
      </c>
      <c r="B1624" t="s">
        <v>3</v>
      </c>
      <c r="C1624" t="s">
        <v>1711</v>
      </c>
      <c r="D1624" t="s">
        <v>7228</v>
      </c>
      <c r="H1624" t="str">
        <f>INDEX('Vensim Variables'!$B:$B,MATCH(EPS!$B1624,'Vensim Variables'!$A:$A,0))</f>
        <v>g pollutant</v>
      </c>
      <c r="I1624" t="str">
        <f t="shared" si="50"/>
        <v>BC</v>
      </c>
      <c r="J1624">
        <f>INDEX(NoSettings!$C:$C,MATCH(EPS!$A1624,NoSettings!$A:$A,0))</f>
        <v>1969700000</v>
      </c>
      <c r="K1624">
        <f>INDEX(GWP!$C$2:$C$13,MATCH(EPS!I1624,GWP!$B$2:$B$13,0))</f>
        <v>0</v>
      </c>
      <c r="L1624" s="4">
        <f t="shared" si="51"/>
        <v>0</v>
      </c>
    </row>
    <row r="1625" spans="1:12">
      <c r="A1625" t="s">
        <v>1586</v>
      </c>
      <c r="B1625" t="s">
        <v>3</v>
      </c>
      <c r="C1625" t="s">
        <v>1711</v>
      </c>
      <c r="D1625" t="s">
        <v>1754</v>
      </c>
      <c r="H1625" t="str">
        <f>INDEX('Vensim Variables'!$B:$B,MATCH(EPS!$B1625,'Vensim Variables'!$A:$A,0))</f>
        <v>g pollutant</v>
      </c>
      <c r="I1625" t="str">
        <f t="shared" si="50"/>
        <v>BC</v>
      </c>
      <c r="J1625">
        <f>INDEX(NoSettings!$C:$C,MATCH(EPS!$A1625,NoSettings!$A:$A,0))</f>
        <v>0</v>
      </c>
      <c r="K1625">
        <f>INDEX(GWP!$C$2:$C$13,MATCH(EPS!I1625,GWP!$B$2:$B$13,0))</f>
        <v>0</v>
      </c>
      <c r="L1625" s="4">
        <f t="shared" si="51"/>
        <v>0</v>
      </c>
    </row>
    <row r="1626" spans="1:12">
      <c r="A1626" t="s">
        <v>1587</v>
      </c>
      <c r="B1626" t="s">
        <v>3</v>
      </c>
      <c r="C1626" t="s">
        <v>1711</v>
      </c>
      <c r="D1626" t="s">
        <v>1755</v>
      </c>
      <c r="H1626" t="str">
        <f>INDEX('Vensim Variables'!$B:$B,MATCH(EPS!$B1626,'Vensim Variables'!$A:$A,0))</f>
        <v>g pollutant</v>
      </c>
      <c r="I1626" t="str">
        <f t="shared" si="50"/>
        <v>BC</v>
      </c>
      <c r="J1626">
        <f>INDEX(NoSettings!$C:$C,MATCH(EPS!$A1626,NoSettings!$A:$A,0))</f>
        <v>0</v>
      </c>
      <c r="K1626">
        <f>INDEX(GWP!$C$2:$C$13,MATCH(EPS!I1626,GWP!$B$2:$B$13,0))</f>
        <v>0</v>
      </c>
      <c r="L1626" s="4">
        <f t="shared" si="51"/>
        <v>0</v>
      </c>
    </row>
    <row r="1627" spans="1:12">
      <c r="A1627" t="s">
        <v>1588</v>
      </c>
      <c r="B1627" t="s">
        <v>3</v>
      </c>
      <c r="C1627" t="s">
        <v>1711</v>
      </c>
      <c r="D1627" t="s">
        <v>1756</v>
      </c>
      <c r="H1627" t="str">
        <f>INDEX('Vensim Variables'!$B:$B,MATCH(EPS!$B1627,'Vensim Variables'!$A:$A,0))</f>
        <v>g pollutant</v>
      </c>
      <c r="I1627" t="str">
        <f t="shared" si="50"/>
        <v>BC</v>
      </c>
      <c r="J1627">
        <f>INDEX(NoSettings!$C:$C,MATCH(EPS!$A1627,NoSettings!$A:$A,0))</f>
        <v>0</v>
      </c>
      <c r="K1627">
        <f>INDEX(GWP!$C$2:$C$13,MATCH(EPS!I1627,GWP!$B$2:$B$13,0))</f>
        <v>0</v>
      </c>
      <c r="L1627" s="4">
        <f t="shared" si="51"/>
        <v>0</v>
      </c>
    </row>
    <row r="1628" spans="1:12">
      <c r="A1628" t="s">
        <v>1589</v>
      </c>
      <c r="B1628" t="s">
        <v>3</v>
      </c>
      <c r="C1628" t="s">
        <v>1711</v>
      </c>
      <c r="D1628" t="s">
        <v>1757</v>
      </c>
      <c r="H1628" t="str">
        <f>INDEX('Vensim Variables'!$B:$B,MATCH(EPS!$B1628,'Vensim Variables'!$A:$A,0))</f>
        <v>g pollutant</v>
      </c>
      <c r="I1628" t="str">
        <f t="shared" si="50"/>
        <v>BC</v>
      </c>
      <c r="J1628">
        <f>INDEX(NoSettings!$C:$C,MATCH(EPS!$A1628,NoSettings!$A:$A,0))</f>
        <v>0</v>
      </c>
      <c r="K1628">
        <f>INDEX(GWP!$C$2:$C$13,MATCH(EPS!I1628,GWP!$B$2:$B$13,0))</f>
        <v>0</v>
      </c>
      <c r="L1628" s="4">
        <f t="shared" si="51"/>
        <v>0</v>
      </c>
    </row>
    <row r="1629" spans="1:12">
      <c r="A1629" t="s">
        <v>1590</v>
      </c>
      <c r="B1629" t="s">
        <v>3</v>
      </c>
      <c r="C1629" t="s">
        <v>1711</v>
      </c>
      <c r="D1629" t="s">
        <v>1758</v>
      </c>
      <c r="H1629" t="str">
        <f>INDEX('Vensim Variables'!$B:$B,MATCH(EPS!$B1629,'Vensim Variables'!$A:$A,0))</f>
        <v>g pollutant</v>
      </c>
      <c r="I1629" t="str">
        <f t="shared" si="50"/>
        <v>BC</v>
      </c>
      <c r="J1629">
        <f>INDEX(NoSettings!$C:$C,MATCH(EPS!$A1629,NoSettings!$A:$A,0))</f>
        <v>0</v>
      </c>
      <c r="K1629">
        <f>INDEX(GWP!$C$2:$C$13,MATCH(EPS!I1629,GWP!$B$2:$B$13,0))</f>
        <v>0</v>
      </c>
      <c r="L1629" s="4">
        <f t="shared" si="51"/>
        <v>0</v>
      </c>
    </row>
    <row r="1630" spans="1:12">
      <c r="A1630" t="s">
        <v>1591</v>
      </c>
      <c r="B1630" t="s">
        <v>3</v>
      </c>
      <c r="C1630" t="s">
        <v>1711</v>
      </c>
      <c r="D1630" t="s">
        <v>1759</v>
      </c>
      <c r="H1630" t="str">
        <f>INDEX('Vensim Variables'!$B:$B,MATCH(EPS!$B1630,'Vensim Variables'!$A:$A,0))</f>
        <v>g pollutant</v>
      </c>
      <c r="I1630" t="str">
        <f t="shared" si="50"/>
        <v>BC</v>
      </c>
      <c r="J1630">
        <f>INDEX(NoSettings!$C:$C,MATCH(EPS!$A1630,NoSettings!$A:$A,0))</f>
        <v>58165900</v>
      </c>
      <c r="K1630">
        <f>INDEX(GWP!$C$2:$C$13,MATCH(EPS!I1630,GWP!$B$2:$B$13,0))</f>
        <v>0</v>
      </c>
      <c r="L1630" s="4">
        <f t="shared" si="51"/>
        <v>0</v>
      </c>
    </row>
    <row r="1631" spans="1:12">
      <c r="A1631" t="s">
        <v>1592</v>
      </c>
      <c r="B1631" t="s">
        <v>3</v>
      </c>
      <c r="C1631" t="s">
        <v>1711</v>
      </c>
      <c r="D1631" t="s">
        <v>1760</v>
      </c>
      <c r="H1631" t="str">
        <f>INDEX('Vensim Variables'!$B:$B,MATCH(EPS!$B1631,'Vensim Variables'!$A:$A,0))</f>
        <v>g pollutant</v>
      </c>
      <c r="I1631" t="str">
        <f t="shared" si="50"/>
        <v>BC</v>
      </c>
      <c r="J1631">
        <f>INDEX(NoSettings!$C:$C,MATCH(EPS!$A1631,NoSettings!$A:$A,0))</f>
        <v>0</v>
      </c>
      <c r="K1631">
        <f>INDEX(GWP!$C$2:$C$13,MATCH(EPS!I1631,GWP!$B$2:$B$13,0))</f>
        <v>0</v>
      </c>
      <c r="L1631" s="4">
        <f t="shared" si="51"/>
        <v>0</v>
      </c>
    </row>
    <row r="1632" spans="1:12">
      <c r="A1632" t="s">
        <v>1593</v>
      </c>
      <c r="B1632" t="s">
        <v>3</v>
      </c>
      <c r="C1632" t="s">
        <v>1711</v>
      </c>
      <c r="D1632" t="s">
        <v>1761</v>
      </c>
      <c r="H1632" t="str">
        <f>INDEX('Vensim Variables'!$B:$B,MATCH(EPS!$B1632,'Vensim Variables'!$A:$A,0))</f>
        <v>g pollutant</v>
      </c>
      <c r="I1632" t="str">
        <f t="shared" si="50"/>
        <v>BC</v>
      </c>
      <c r="J1632">
        <f>INDEX(NoSettings!$C:$C,MATCH(EPS!$A1632,NoSettings!$A:$A,0))</f>
        <v>151346000</v>
      </c>
      <c r="K1632">
        <f>INDEX(GWP!$C$2:$C$13,MATCH(EPS!I1632,GWP!$B$2:$B$13,0))</f>
        <v>0</v>
      </c>
      <c r="L1632" s="4">
        <f t="shared" si="51"/>
        <v>0</v>
      </c>
    </row>
    <row r="1633" spans="1:12">
      <c r="A1633" t="s">
        <v>1594</v>
      </c>
      <c r="B1633" t="s">
        <v>3</v>
      </c>
      <c r="C1633" t="s">
        <v>1711</v>
      </c>
      <c r="D1633" t="s">
        <v>1762</v>
      </c>
      <c r="H1633" t="str">
        <f>INDEX('Vensim Variables'!$B:$B,MATCH(EPS!$B1633,'Vensim Variables'!$A:$A,0))</f>
        <v>g pollutant</v>
      </c>
      <c r="I1633" t="str">
        <f t="shared" si="50"/>
        <v>BC</v>
      </c>
      <c r="J1633">
        <f>INDEX(NoSettings!$C:$C,MATCH(EPS!$A1633,NoSettings!$A:$A,0))</f>
        <v>128861000</v>
      </c>
      <c r="K1633">
        <f>INDEX(GWP!$C$2:$C$13,MATCH(EPS!I1633,GWP!$B$2:$B$13,0))</f>
        <v>0</v>
      </c>
      <c r="L1633" s="4">
        <f t="shared" si="51"/>
        <v>0</v>
      </c>
    </row>
    <row r="1634" spans="1:12">
      <c r="A1634" t="s">
        <v>1595</v>
      </c>
      <c r="B1634" t="s">
        <v>3</v>
      </c>
      <c r="C1634" t="s">
        <v>1711</v>
      </c>
      <c r="D1634" t="s">
        <v>1763</v>
      </c>
      <c r="H1634" t="str">
        <f>INDEX('Vensim Variables'!$B:$B,MATCH(EPS!$B1634,'Vensim Variables'!$A:$A,0))</f>
        <v>g pollutant</v>
      </c>
      <c r="I1634" t="str">
        <f t="shared" si="50"/>
        <v>BC</v>
      </c>
      <c r="J1634">
        <f>INDEX(NoSettings!$C:$C,MATCH(EPS!$A1634,NoSettings!$A:$A,0))</f>
        <v>58485600</v>
      </c>
      <c r="K1634">
        <f>INDEX(GWP!$C$2:$C$13,MATCH(EPS!I1634,GWP!$B$2:$B$13,0))</f>
        <v>0</v>
      </c>
      <c r="L1634" s="4">
        <f t="shared" si="51"/>
        <v>0</v>
      </c>
    </row>
    <row r="1635" spans="1:12">
      <c r="A1635" t="s">
        <v>1596</v>
      </c>
      <c r="B1635" t="s">
        <v>3</v>
      </c>
      <c r="C1635" t="s">
        <v>1711</v>
      </c>
      <c r="D1635" t="s">
        <v>1764</v>
      </c>
      <c r="H1635" t="str">
        <f>INDEX('Vensim Variables'!$B:$B,MATCH(EPS!$B1635,'Vensim Variables'!$A:$A,0))</f>
        <v>g pollutant</v>
      </c>
      <c r="I1635" t="str">
        <f t="shared" si="50"/>
        <v>BC</v>
      </c>
      <c r="J1635">
        <f>INDEX(NoSettings!$C:$C,MATCH(EPS!$A1635,NoSettings!$A:$A,0))</f>
        <v>0</v>
      </c>
      <c r="K1635">
        <f>INDEX(GWP!$C$2:$C$13,MATCH(EPS!I1635,GWP!$B$2:$B$13,0))</f>
        <v>0</v>
      </c>
      <c r="L1635" s="4">
        <f t="shared" si="51"/>
        <v>0</v>
      </c>
    </row>
    <row r="1636" spans="1:12">
      <c r="A1636" t="s">
        <v>1597</v>
      </c>
      <c r="B1636" t="s">
        <v>3</v>
      </c>
      <c r="C1636" t="s">
        <v>1711</v>
      </c>
      <c r="D1636" t="s">
        <v>1765</v>
      </c>
      <c r="H1636" t="str">
        <f>INDEX('Vensim Variables'!$B:$B,MATCH(EPS!$B1636,'Vensim Variables'!$A:$A,0))</f>
        <v>g pollutant</v>
      </c>
      <c r="I1636" t="str">
        <f t="shared" si="50"/>
        <v>BC</v>
      </c>
      <c r="J1636">
        <f>INDEX(NoSettings!$C:$C,MATCH(EPS!$A1636,NoSettings!$A:$A,0))</f>
        <v>0</v>
      </c>
      <c r="K1636">
        <f>INDEX(GWP!$C$2:$C$13,MATCH(EPS!I1636,GWP!$B$2:$B$13,0))</f>
        <v>0</v>
      </c>
      <c r="L1636" s="4">
        <f t="shared" si="51"/>
        <v>0</v>
      </c>
    </row>
    <row r="1637" spans="1:12">
      <c r="A1637" t="s">
        <v>1598</v>
      </c>
      <c r="B1637" t="s">
        <v>3</v>
      </c>
      <c r="C1637" t="s">
        <v>1711</v>
      </c>
      <c r="D1637" t="s">
        <v>1766</v>
      </c>
      <c r="H1637" t="str">
        <f>INDEX('Vensim Variables'!$B:$B,MATCH(EPS!$B1637,'Vensim Variables'!$A:$A,0))</f>
        <v>g pollutant</v>
      </c>
      <c r="I1637" t="str">
        <f t="shared" si="50"/>
        <v>BC</v>
      </c>
      <c r="J1637">
        <f>INDEX(NoSettings!$C:$C,MATCH(EPS!$A1637,NoSettings!$A:$A,0))</f>
        <v>0</v>
      </c>
      <c r="K1637">
        <f>INDEX(GWP!$C$2:$C$13,MATCH(EPS!I1637,GWP!$B$2:$B$13,0))</f>
        <v>0</v>
      </c>
      <c r="L1637" s="4">
        <f t="shared" si="51"/>
        <v>0</v>
      </c>
    </row>
    <row r="1638" spans="1:12">
      <c r="A1638" t="s">
        <v>1599</v>
      </c>
      <c r="B1638" t="s">
        <v>3</v>
      </c>
      <c r="C1638" t="s">
        <v>1711</v>
      </c>
      <c r="D1638" t="s">
        <v>1767</v>
      </c>
      <c r="H1638" t="str">
        <f>INDEX('Vensim Variables'!$B:$B,MATCH(EPS!$B1638,'Vensim Variables'!$A:$A,0))</f>
        <v>g pollutant</v>
      </c>
      <c r="I1638" t="str">
        <f t="shared" si="50"/>
        <v>BC</v>
      </c>
      <c r="J1638">
        <f>INDEX(NoSettings!$C:$C,MATCH(EPS!$A1638,NoSettings!$A:$A,0))</f>
        <v>83542500</v>
      </c>
      <c r="K1638">
        <f>INDEX(GWP!$C$2:$C$13,MATCH(EPS!I1638,GWP!$B$2:$B$13,0))</f>
        <v>0</v>
      </c>
      <c r="L1638" s="4">
        <f t="shared" si="51"/>
        <v>0</v>
      </c>
    </row>
    <row r="1639" spans="1:12">
      <c r="A1639" t="s">
        <v>7172</v>
      </c>
      <c r="B1639" t="s">
        <v>3</v>
      </c>
      <c r="C1639" t="s">
        <v>1711</v>
      </c>
      <c r="D1639" t="s">
        <v>7229</v>
      </c>
      <c r="H1639" t="str">
        <f>INDEX('Vensim Variables'!$B:$B,MATCH(EPS!$B1639,'Vensim Variables'!$A:$A,0))</f>
        <v>g pollutant</v>
      </c>
      <c r="I1639" t="str">
        <f t="shared" si="50"/>
        <v>BC</v>
      </c>
      <c r="J1639">
        <f>INDEX(NoSettings!$C:$C,MATCH(EPS!$A1639,NoSettings!$A:$A,0))</f>
        <v>0</v>
      </c>
      <c r="K1639">
        <f>INDEX(GWP!$C$2:$C$13,MATCH(EPS!I1639,GWP!$B$2:$B$13,0))</f>
        <v>0</v>
      </c>
      <c r="L1639" s="4">
        <f t="shared" si="51"/>
        <v>0</v>
      </c>
    </row>
    <row r="1640" spans="1:12">
      <c r="A1640" t="s">
        <v>7173</v>
      </c>
      <c r="B1640" t="s">
        <v>3</v>
      </c>
      <c r="C1640" t="s">
        <v>1711</v>
      </c>
      <c r="D1640" t="s">
        <v>7230</v>
      </c>
      <c r="H1640" t="str">
        <f>INDEX('Vensim Variables'!$B:$B,MATCH(EPS!$B1640,'Vensim Variables'!$A:$A,0))</f>
        <v>g pollutant</v>
      </c>
      <c r="I1640" t="str">
        <f t="shared" si="50"/>
        <v>BC</v>
      </c>
      <c r="J1640">
        <f>INDEX(NoSettings!$C:$C,MATCH(EPS!$A1640,NoSettings!$A:$A,0))</f>
        <v>0</v>
      </c>
      <c r="K1640">
        <f>INDEX(GWP!$C$2:$C$13,MATCH(EPS!I1640,GWP!$B$2:$B$13,0))</f>
        <v>0</v>
      </c>
      <c r="L1640" s="4">
        <f t="shared" si="51"/>
        <v>0</v>
      </c>
    </row>
    <row r="1641" spans="1:12">
      <c r="A1641" t="s">
        <v>7174</v>
      </c>
      <c r="B1641" t="s">
        <v>3</v>
      </c>
      <c r="C1641" t="s">
        <v>1711</v>
      </c>
      <c r="D1641" t="s">
        <v>7231</v>
      </c>
      <c r="H1641" t="str">
        <f>INDEX('Vensim Variables'!$B:$B,MATCH(EPS!$B1641,'Vensim Variables'!$A:$A,0))</f>
        <v>g pollutant</v>
      </c>
      <c r="I1641" t="str">
        <f t="shared" si="50"/>
        <v>BC</v>
      </c>
      <c r="J1641">
        <f>INDEX(NoSettings!$C:$C,MATCH(EPS!$A1641,NoSettings!$A:$A,0))</f>
        <v>0</v>
      </c>
      <c r="K1641">
        <f>INDEX(GWP!$C$2:$C$13,MATCH(EPS!I1641,GWP!$B$2:$B$13,0))</f>
        <v>0</v>
      </c>
      <c r="L1641" s="4">
        <f t="shared" si="51"/>
        <v>0</v>
      </c>
    </row>
    <row r="1642" spans="1:12">
      <c r="A1642" t="s">
        <v>7175</v>
      </c>
      <c r="B1642" t="s">
        <v>3</v>
      </c>
      <c r="C1642" t="s">
        <v>1711</v>
      </c>
      <c r="D1642" t="s">
        <v>7232</v>
      </c>
      <c r="H1642" t="str">
        <f>INDEX('Vensim Variables'!$B:$B,MATCH(EPS!$B1642,'Vensim Variables'!$A:$A,0))</f>
        <v>g pollutant</v>
      </c>
      <c r="I1642" t="str">
        <f t="shared" si="50"/>
        <v>BC</v>
      </c>
      <c r="J1642">
        <f>INDEX(NoSettings!$C:$C,MATCH(EPS!$A1642,NoSettings!$A:$A,0))</f>
        <v>0</v>
      </c>
      <c r="K1642">
        <f>INDEX(GWP!$C$2:$C$13,MATCH(EPS!I1642,GWP!$B$2:$B$13,0))</f>
        <v>0</v>
      </c>
      <c r="L1642" s="4">
        <f t="shared" si="51"/>
        <v>0</v>
      </c>
    </row>
    <row r="1643" spans="1:12">
      <c r="A1643" t="s">
        <v>7176</v>
      </c>
      <c r="B1643" t="s">
        <v>3</v>
      </c>
      <c r="C1643" t="s">
        <v>1711</v>
      </c>
      <c r="D1643" t="s">
        <v>7233</v>
      </c>
      <c r="H1643" t="str">
        <f>INDEX('Vensim Variables'!$B:$B,MATCH(EPS!$B1643,'Vensim Variables'!$A:$A,0))</f>
        <v>g pollutant</v>
      </c>
      <c r="I1643" t="str">
        <f t="shared" si="50"/>
        <v>BC</v>
      </c>
      <c r="J1643">
        <f>INDEX(NoSettings!$C:$C,MATCH(EPS!$A1643,NoSettings!$A:$A,0))</f>
        <v>0</v>
      </c>
      <c r="K1643">
        <f>INDEX(GWP!$C$2:$C$13,MATCH(EPS!I1643,GWP!$B$2:$B$13,0))</f>
        <v>0</v>
      </c>
      <c r="L1643" s="4">
        <f t="shared" si="51"/>
        <v>0</v>
      </c>
    </row>
    <row r="1644" spans="1:12">
      <c r="A1644" t="s">
        <v>7177</v>
      </c>
      <c r="B1644" t="s">
        <v>3</v>
      </c>
      <c r="C1644" t="s">
        <v>1711</v>
      </c>
      <c r="D1644" t="s">
        <v>7234</v>
      </c>
      <c r="H1644" t="str">
        <f>INDEX('Vensim Variables'!$B:$B,MATCH(EPS!$B1644,'Vensim Variables'!$A:$A,0))</f>
        <v>g pollutant</v>
      </c>
      <c r="I1644" t="str">
        <f t="shared" si="50"/>
        <v>BC</v>
      </c>
      <c r="J1644">
        <f>INDEX(NoSettings!$C:$C,MATCH(EPS!$A1644,NoSettings!$A:$A,0))</f>
        <v>0</v>
      </c>
      <c r="K1644">
        <f>INDEX(GWP!$C$2:$C$13,MATCH(EPS!I1644,GWP!$B$2:$B$13,0))</f>
        <v>0</v>
      </c>
      <c r="L1644" s="4">
        <f t="shared" si="51"/>
        <v>0</v>
      </c>
    </row>
    <row r="1645" spans="1:12">
      <c r="A1645" t="s">
        <v>7178</v>
      </c>
      <c r="B1645" t="s">
        <v>3</v>
      </c>
      <c r="C1645" t="s">
        <v>1711</v>
      </c>
      <c r="D1645" t="s">
        <v>7235</v>
      </c>
      <c r="H1645" t="str">
        <f>INDEX('Vensim Variables'!$B:$B,MATCH(EPS!$B1645,'Vensim Variables'!$A:$A,0))</f>
        <v>g pollutant</v>
      </c>
      <c r="I1645" t="str">
        <f t="shared" si="50"/>
        <v>BC</v>
      </c>
      <c r="J1645">
        <f>INDEX(NoSettings!$C:$C,MATCH(EPS!$A1645,NoSettings!$A:$A,0))</f>
        <v>0</v>
      </c>
      <c r="K1645">
        <f>INDEX(GWP!$C$2:$C$13,MATCH(EPS!I1645,GWP!$B$2:$B$13,0))</f>
        <v>0</v>
      </c>
      <c r="L1645" s="4">
        <f t="shared" si="51"/>
        <v>0</v>
      </c>
    </row>
    <row r="1646" spans="1:12">
      <c r="A1646" t="s">
        <v>1600</v>
      </c>
      <c r="B1646" t="s">
        <v>3</v>
      </c>
      <c r="C1646" t="s">
        <v>1712</v>
      </c>
      <c r="D1646" t="s">
        <v>1752</v>
      </c>
      <c r="H1646" t="str">
        <f>INDEX('Vensim Variables'!$B:$B,MATCH(EPS!$B1646,'Vensim Variables'!$A:$A,0))</f>
        <v>g pollutant</v>
      </c>
      <c r="I1646" t="str">
        <f t="shared" si="50"/>
        <v>OC</v>
      </c>
      <c r="J1646">
        <f>INDEX(NoSettings!$C:$C,MATCH(EPS!$A1646,NoSettings!$A:$A,0))</f>
        <v>2505510000</v>
      </c>
      <c r="K1646">
        <f>INDEX(GWP!$C$2:$C$13,MATCH(EPS!I1646,GWP!$B$2:$B$13,0))</f>
        <v>0</v>
      </c>
      <c r="L1646" s="4">
        <f t="shared" si="51"/>
        <v>0</v>
      </c>
    </row>
    <row r="1647" spans="1:12">
      <c r="A1647" t="s">
        <v>7179</v>
      </c>
      <c r="B1647" t="s">
        <v>3</v>
      </c>
      <c r="C1647" t="s">
        <v>1712</v>
      </c>
      <c r="D1647" t="s">
        <v>7227</v>
      </c>
      <c r="H1647" t="str">
        <f>INDEX('Vensim Variables'!$B:$B,MATCH(EPS!$B1647,'Vensim Variables'!$A:$A,0))</f>
        <v>g pollutant</v>
      </c>
      <c r="I1647" t="str">
        <f t="shared" si="50"/>
        <v>OC</v>
      </c>
      <c r="J1647">
        <f>INDEX(NoSettings!$C:$C,MATCH(EPS!$A1647,NoSettings!$A:$A,0))</f>
        <v>911989000</v>
      </c>
      <c r="K1647">
        <f>INDEX(GWP!$C$2:$C$13,MATCH(EPS!I1647,GWP!$B$2:$B$13,0))</f>
        <v>0</v>
      </c>
      <c r="L1647" s="4">
        <f t="shared" si="51"/>
        <v>0</v>
      </c>
    </row>
    <row r="1648" spans="1:12">
      <c r="A1648" t="s">
        <v>7180</v>
      </c>
      <c r="B1648" t="s">
        <v>3</v>
      </c>
      <c r="C1648" t="s">
        <v>1712</v>
      </c>
      <c r="D1648" t="s">
        <v>7228</v>
      </c>
      <c r="H1648" t="str">
        <f>INDEX('Vensim Variables'!$B:$B,MATCH(EPS!$B1648,'Vensim Variables'!$A:$A,0))</f>
        <v>g pollutant</v>
      </c>
      <c r="I1648" t="str">
        <f t="shared" si="50"/>
        <v>OC</v>
      </c>
      <c r="J1648">
        <f>INDEX(NoSettings!$C:$C,MATCH(EPS!$A1648,NoSettings!$A:$A,0))</f>
        <v>13266100000</v>
      </c>
      <c r="K1648">
        <f>INDEX(GWP!$C$2:$C$13,MATCH(EPS!I1648,GWP!$B$2:$B$13,0))</f>
        <v>0</v>
      </c>
      <c r="L1648" s="4">
        <f t="shared" si="51"/>
        <v>0</v>
      </c>
    </row>
    <row r="1649" spans="1:12">
      <c r="A1649" t="s">
        <v>1602</v>
      </c>
      <c r="B1649" t="s">
        <v>3</v>
      </c>
      <c r="C1649" t="s">
        <v>1712</v>
      </c>
      <c r="D1649" t="s">
        <v>1754</v>
      </c>
      <c r="H1649" t="str">
        <f>INDEX('Vensim Variables'!$B:$B,MATCH(EPS!$B1649,'Vensim Variables'!$A:$A,0))</f>
        <v>g pollutant</v>
      </c>
      <c r="I1649" t="str">
        <f t="shared" si="50"/>
        <v>OC</v>
      </c>
      <c r="J1649">
        <f>INDEX(NoSettings!$C:$C,MATCH(EPS!$A1649,NoSettings!$A:$A,0))</f>
        <v>0</v>
      </c>
      <c r="K1649">
        <f>INDEX(GWP!$C$2:$C$13,MATCH(EPS!I1649,GWP!$B$2:$B$13,0))</f>
        <v>0</v>
      </c>
      <c r="L1649" s="4">
        <f t="shared" si="51"/>
        <v>0</v>
      </c>
    </row>
    <row r="1650" spans="1:12">
      <c r="A1650" t="s">
        <v>1603</v>
      </c>
      <c r="B1650" t="s">
        <v>3</v>
      </c>
      <c r="C1650" t="s">
        <v>1712</v>
      </c>
      <c r="D1650" t="s">
        <v>1755</v>
      </c>
      <c r="H1650" t="str">
        <f>INDEX('Vensim Variables'!$B:$B,MATCH(EPS!$B1650,'Vensim Variables'!$A:$A,0))</f>
        <v>g pollutant</v>
      </c>
      <c r="I1650" t="str">
        <f t="shared" si="50"/>
        <v>OC</v>
      </c>
      <c r="J1650">
        <f>INDEX(NoSettings!$C:$C,MATCH(EPS!$A1650,NoSettings!$A:$A,0))</f>
        <v>0</v>
      </c>
      <c r="K1650">
        <f>INDEX(GWP!$C$2:$C$13,MATCH(EPS!I1650,GWP!$B$2:$B$13,0))</f>
        <v>0</v>
      </c>
      <c r="L1650" s="4">
        <f t="shared" si="51"/>
        <v>0</v>
      </c>
    </row>
    <row r="1651" spans="1:12">
      <c r="A1651" t="s">
        <v>1604</v>
      </c>
      <c r="B1651" t="s">
        <v>3</v>
      </c>
      <c r="C1651" t="s">
        <v>1712</v>
      </c>
      <c r="D1651" t="s">
        <v>1756</v>
      </c>
      <c r="H1651" t="str">
        <f>INDEX('Vensim Variables'!$B:$B,MATCH(EPS!$B1651,'Vensim Variables'!$A:$A,0))</f>
        <v>g pollutant</v>
      </c>
      <c r="I1651" t="str">
        <f t="shared" si="50"/>
        <v>OC</v>
      </c>
      <c r="J1651">
        <f>INDEX(NoSettings!$C:$C,MATCH(EPS!$A1651,NoSettings!$A:$A,0))</f>
        <v>0</v>
      </c>
      <c r="K1651">
        <f>INDEX(GWP!$C$2:$C$13,MATCH(EPS!I1651,GWP!$B$2:$B$13,0))</f>
        <v>0</v>
      </c>
      <c r="L1651" s="4">
        <f t="shared" si="51"/>
        <v>0</v>
      </c>
    </row>
    <row r="1652" spans="1:12">
      <c r="A1652" t="s">
        <v>1605</v>
      </c>
      <c r="B1652" t="s">
        <v>3</v>
      </c>
      <c r="C1652" t="s">
        <v>1712</v>
      </c>
      <c r="D1652" t="s">
        <v>1757</v>
      </c>
      <c r="H1652" t="str">
        <f>INDEX('Vensim Variables'!$B:$B,MATCH(EPS!$B1652,'Vensim Variables'!$A:$A,0))</f>
        <v>g pollutant</v>
      </c>
      <c r="I1652" t="str">
        <f t="shared" si="50"/>
        <v>OC</v>
      </c>
      <c r="J1652">
        <f>INDEX(NoSettings!$C:$C,MATCH(EPS!$A1652,NoSettings!$A:$A,0))</f>
        <v>0</v>
      </c>
      <c r="K1652">
        <f>INDEX(GWP!$C$2:$C$13,MATCH(EPS!I1652,GWP!$B$2:$B$13,0))</f>
        <v>0</v>
      </c>
      <c r="L1652" s="4">
        <f t="shared" si="51"/>
        <v>0</v>
      </c>
    </row>
    <row r="1653" spans="1:12">
      <c r="A1653" t="s">
        <v>1606</v>
      </c>
      <c r="B1653" t="s">
        <v>3</v>
      </c>
      <c r="C1653" t="s">
        <v>1712</v>
      </c>
      <c r="D1653" t="s">
        <v>1758</v>
      </c>
      <c r="H1653" t="str">
        <f>INDEX('Vensim Variables'!$B:$B,MATCH(EPS!$B1653,'Vensim Variables'!$A:$A,0))</f>
        <v>g pollutant</v>
      </c>
      <c r="I1653" t="str">
        <f t="shared" si="50"/>
        <v>OC</v>
      </c>
      <c r="J1653">
        <f>INDEX(NoSettings!$C:$C,MATCH(EPS!$A1653,NoSettings!$A:$A,0))</f>
        <v>0</v>
      </c>
      <c r="K1653">
        <f>INDEX(GWP!$C$2:$C$13,MATCH(EPS!I1653,GWP!$B$2:$B$13,0))</f>
        <v>0</v>
      </c>
      <c r="L1653" s="4">
        <f t="shared" si="51"/>
        <v>0</v>
      </c>
    </row>
    <row r="1654" spans="1:12">
      <c r="A1654" t="s">
        <v>1607</v>
      </c>
      <c r="B1654" t="s">
        <v>3</v>
      </c>
      <c r="C1654" t="s">
        <v>1712</v>
      </c>
      <c r="D1654" t="s">
        <v>1759</v>
      </c>
      <c r="H1654" t="str">
        <f>INDEX('Vensim Variables'!$B:$B,MATCH(EPS!$B1654,'Vensim Variables'!$A:$A,0))</f>
        <v>g pollutant</v>
      </c>
      <c r="I1654" t="str">
        <f t="shared" si="50"/>
        <v>OC</v>
      </c>
      <c r="J1654">
        <f>INDEX(NoSettings!$C:$C,MATCH(EPS!$A1654,NoSettings!$A:$A,0))</f>
        <v>505753000</v>
      </c>
      <c r="K1654">
        <f>INDEX(GWP!$C$2:$C$13,MATCH(EPS!I1654,GWP!$B$2:$B$13,0))</f>
        <v>0</v>
      </c>
      <c r="L1654" s="4">
        <f t="shared" si="51"/>
        <v>0</v>
      </c>
    </row>
    <row r="1655" spans="1:12">
      <c r="A1655" t="s">
        <v>1608</v>
      </c>
      <c r="B1655" t="s">
        <v>3</v>
      </c>
      <c r="C1655" t="s">
        <v>1712</v>
      </c>
      <c r="D1655" t="s">
        <v>1760</v>
      </c>
      <c r="H1655" t="str">
        <f>INDEX('Vensim Variables'!$B:$B,MATCH(EPS!$B1655,'Vensim Variables'!$A:$A,0))</f>
        <v>g pollutant</v>
      </c>
      <c r="I1655" t="str">
        <f t="shared" si="50"/>
        <v>OC</v>
      </c>
      <c r="J1655">
        <f>INDEX(NoSettings!$C:$C,MATCH(EPS!$A1655,NoSettings!$A:$A,0))</f>
        <v>0</v>
      </c>
      <c r="K1655">
        <f>INDEX(GWP!$C$2:$C$13,MATCH(EPS!I1655,GWP!$B$2:$B$13,0))</f>
        <v>0</v>
      </c>
      <c r="L1655" s="4">
        <f t="shared" si="51"/>
        <v>0</v>
      </c>
    </row>
    <row r="1656" spans="1:12">
      <c r="A1656" t="s">
        <v>1609</v>
      </c>
      <c r="B1656" t="s">
        <v>3</v>
      </c>
      <c r="C1656" t="s">
        <v>1712</v>
      </c>
      <c r="D1656" t="s">
        <v>1761</v>
      </c>
      <c r="H1656" t="str">
        <f>INDEX('Vensim Variables'!$B:$B,MATCH(EPS!$B1656,'Vensim Variables'!$A:$A,0))</f>
        <v>g pollutant</v>
      </c>
      <c r="I1656" t="str">
        <f t="shared" si="50"/>
        <v>OC</v>
      </c>
      <c r="J1656">
        <f>INDEX(NoSettings!$C:$C,MATCH(EPS!$A1656,NoSettings!$A:$A,0))</f>
        <v>43627000</v>
      </c>
      <c r="K1656">
        <f>INDEX(GWP!$C$2:$C$13,MATCH(EPS!I1656,GWP!$B$2:$B$13,0))</f>
        <v>0</v>
      </c>
      <c r="L1656" s="4">
        <f t="shared" si="51"/>
        <v>0</v>
      </c>
    </row>
    <row r="1657" spans="1:12">
      <c r="A1657" t="s">
        <v>1610</v>
      </c>
      <c r="B1657" t="s">
        <v>3</v>
      </c>
      <c r="C1657" t="s">
        <v>1712</v>
      </c>
      <c r="D1657" t="s">
        <v>1762</v>
      </c>
      <c r="H1657" t="str">
        <f>INDEX('Vensim Variables'!$B:$B,MATCH(EPS!$B1657,'Vensim Variables'!$A:$A,0))</f>
        <v>g pollutant</v>
      </c>
      <c r="I1657" t="str">
        <f t="shared" si="50"/>
        <v>OC</v>
      </c>
      <c r="J1657">
        <f>INDEX(NoSettings!$C:$C,MATCH(EPS!$A1657,NoSettings!$A:$A,0))</f>
        <v>867894000</v>
      </c>
      <c r="K1657">
        <f>INDEX(GWP!$C$2:$C$13,MATCH(EPS!I1657,GWP!$B$2:$B$13,0))</f>
        <v>0</v>
      </c>
      <c r="L1657" s="4">
        <f t="shared" si="51"/>
        <v>0</v>
      </c>
    </row>
    <row r="1658" spans="1:12">
      <c r="A1658" t="s">
        <v>1611</v>
      </c>
      <c r="B1658" t="s">
        <v>3</v>
      </c>
      <c r="C1658" t="s">
        <v>1712</v>
      </c>
      <c r="D1658" t="s">
        <v>1763</v>
      </c>
      <c r="H1658" t="str">
        <f>INDEX('Vensim Variables'!$B:$B,MATCH(EPS!$B1658,'Vensim Variables'!$A:$A,0))</f>
        <v>g pollutant</v>
      </c>
      <c r="I1658" t="str">
        <f t="shared" si="50"/>
        <v>OC</v>
      </c>
      <c r="J1658">
        <f>INDEX(NoSettings!$C:$C,MATCH(EPS!$A1658,NoSettings!$A:$A,0))</f>
        <v>84448800</v>
      </c>
      <c r="K1658">
        <f>INDEX(GWP!$C$2:$C$13,MATCH(EPS!I1658,GWP!$B$2:$B$13,0))</f>
        <v>0</v>
      </c>
      <c r="L1658" s="4">
        <f t="shared" si="51"/>
        <v>0</v>
      </c>
    </row>
    <row r="1659" spans="1:12">
      <c r="A1659" t="s">
        <v>1612</v>
      </c>
      <c r="B1659" t="s">
        <v>3</v>
      </c>
      <c r="C1659" t="s">
        <v>1712</v>
      </c>
      <c r="D1659" t="s">
        <v>1764</v>
      </c>
      <c r="H1659" t="str">
        <f>INDEX('Vensim Variables'!$B:$B,MATCH(EPS!$B1659,'Vensim Variables'!$A:$A,0))</f>
        <v>g pollutant</v>
      </c>
      <c r="I1659" t="str">
        <f t="shared" si="50"/>
        <v>OC</v>
      </c>
      <c r="J1659">
        <f>INDEX(NoSettings!$C:$C,MATCH(EPS!$A1659,NoSettings!$A:$A,0))</f>
        <v>0</v>
      </c>
      <c r="K1659">
        <f>INDEX(GWP!$C$2:$C$13,MATCH(EPS!I1659,GWP!$B$2:$B$13,0))</f>
        <v>0</v>
      </c>
      <c r="L1659" s="4">
        <f t="shared" si="51"/>
        <v>0</v>
      </c>
    </row>
    <row r="1660" spans="1:12">
      <c r="A1660" t="s">
        <v>1613</v>
      </c>
      <c r="B1660" t="s">
        <v>3</v>
      </c>
      <c r="C1660" t="s">
        <v>1712</v>
      </c>
      <c r="D1660" t="s">
        <v>1765</v>
      </c>
      <c r="H1660" t="str">
        <f>INDEX('Vensim Variables'!$B:$B,MATCH(EPS!$B1660,'Vensim Variables'!$A:$A,0))</f>
        <v>g pollutant</v>
      </c>
      <c r="I1660" t="str">
        <f t="shared" si="50"/>
        <v>OC</v>
      </c>
      <c r="J1660">
        <f>INDEX(NoSettings!$C:$C,MATCH(EPS!$A1660,NoSettings!$A:$A,0))</f>
        <v>0</v>
      </c>
      <c r="K1660">
        <f>INDEX(GWP!$C$2:$C$13,MATCH(EPS!I1660,GWP!$B$2:$B$13,0))</f>
        <v>0</v>
      </c>
      <c r="L1660" s="4">
        <f t="shared" si="51"/>
        <v>0</v>
      </c>
    </row>
    <row r="1661" spans="1:12">
      <c r="A1661" t="s">
        <v>1614</v>
      </c>
      <c r="B1661" t="s">
        <v>3</v>
      </c>
      <c r="C1661" t="s">
        <v>1712</v>
      </c>
      <c r="D1661" t="s">
        <v>1766</v>
      </c>
      <c r="H1661" t="str">
        <f>INDEX('Vensim Variables'!$B:$B,MATCH(EPS!$B1661,'Vensim Variables'!$A:$A,0))</f>
        <v>g pollutant</v>
      </c>
      <c r="I1661" t="str">
        <f t="shared" si="50"/>
        <v>OC</v>
      </c>
      <c r="J1661">
        <f>INDEX(NoSettings!$C:$C,MATCH(EPS!$A1661,NoSettings!$A:$A,0))</f>
        <v>0</v>
      </c>
      <c r="K1661">
        <f>INDEX(GWP!$C$2:$C$13,MATCH(EPS!I1661,GWP!$B$2:$B$13,0))</f>
        <v>0</v>
      </c>
      <c r="L1661" s="4">
        <f t="shared" si="51"/>
        <v>0</v>
      </c>
    </row>
    <row r="1662" spans="1:12">
      <c r="A1662" t="s">
        <v>1615</v>
      </c>
      <c r="B1662" t="s">
        <v>3</v>
      </c>
      <c r="C1662" t="s">
        <v>1712</v>
      </c>
      <c r="D1662" t="s">
        <v>1767</v>
      </c>
      <c r="H1662" t="str">
        <f>INDEX('Vensim Variables'!$B:$B,MATCH(EPS!$B1662,'Vensim Variables'!$A:$A,0))</f>
        <v>g pollutant</v>
      </c>
      <c r="I1662" t="str">
        <f t="shared" si="50"/>
        <v>OC</v>
      </c>
      <c r="J1662">
        <f>INDEX(NoSettings!$C:$C,MATCH(EPS!$A1662,NoSettings!$A:$A,0))</f>
        <v>541485000</v>
      </c>
      <c r="K1662">
        <f>INDEX(GWP!$C$2:$C$13,MATCH(EPS!I1662,GWP!$B$2:$B$13,0))</f>
        <v>0</v>
      </c>
      <c r="L1662" s="4">
        <f t="shared" si="51"/>
        <v>0</v>
      </c>
    </row>
    <row r="1663" spans="1:12">
      <c r="A1663" t="s">
        <v>7181</v>
      </c>
      <c r="B1663" t="s">
        <v>3</v>
      </c>
      <c r="C1663" t="s">
        <v>1712</v>
      </c>
      <c r="D1663" t="s">
        <v>7229</v>
      </c>
      <c r="H1663" t="str">
        <f>INDEX('Vensim Variables'!$B:$B,MATCH(EPS!$B1663,'Vensim Variables'!$A:$A,0))</f>
        <v>g pollutant</v>
      </c>
      <c r="I1663" t="str">
        <f t="shared" si="50"/>
        <v>OC</v>
      </c>
      <c r="J1663">
        <f>INDEX(NoSettings!$C:$C,MATCH(EPS!$A1663,NoSettings!$A:$A,0))</f>
        <v>0</v>
      </c>
      <c r="K1663">
        <f>INDEX(GWP!$C$2:$C$13,MATCH(EPS!I1663,GWP!$B$2:$B$13,0))</f>
        <v>0</v>
      </c>
      <c r="L1663" s="4">
        <f t="shared" si="51"/>
        <v>0</v>
      </c>
    </row>
    <row r="1664" spans="1:12">
      <c r="A1664" t="s">
        <v>7182</v>
      </c>
      <c r="B1664" t="s">
        <v>3</v>
      </c>
      <c r="C1664" t="s">
        <v>1712</v>
      </c>
      <c r="D1664" t="s">
        <v>7230</v>
      </c>
      <c r="H1664" t="str">
        <f>INDEX('Vensim Variables'!$B:$B,MATCH(EPS!$B1664,'Vensim Variables'!$A:$A,0))</f>
        <v>g pollutant</v>
      </c>
      <c r="I1664" t="str">
        <f t="shared" si="50"/>
        <v>OC</v>
      </c>
      <c r="J1664">
        <f>INDEX(NoSettings!$C:$C,MATCH(EPS!$A1664,NoSettings!$A:$A,0))</f>
        <v>0</v>
      </c>
      <c r="K1664">
        <f>INDEX(GWP!$C$2:$C$13,MATCH(EPS!I1664,GWP!$B$2:$B$13,0))</f>
        <v>0</v>
      </c>
      <c r="L1664" s="4">
        <f t="shared" si="51"/>
        <v>0</v>
      </c>
    </row>
    <row r="1665" spans="1:12">
      <c r="A1665" t="s">
        <v>7183</v>
      </c>
      <c r="B1665" t="s">
        <v>3</v>
      </c>
      <c r="C1665" t="s">
        <v>1712</v>
      </c>
      <c r="D1665" t="s">
        <v>7231</v>
      </c>
      <c r="H1665" t="str">
        <f>INDEX('Vensim Variables'!$B:$B,MATCH(EPS!$B1665,'Vensim Variables'!$A:$A,0))</f>
        <v>g pollutant</v>
      </c>
      <c r="I1665" t="str">
        <f t="shared" si="50"/>
        <v>OC</v>
      </c>
      <c r="J1665">
        <f>INDEX(NoSettings!$C:$C,MATCH(EPS!$A1665,NoSettings!$A:$A,0))</f>
        <v>0</v>
      </c>
      <c r="K1665">
        <f>INDEX(GWP!$C$2:$C$13,MATCH(EPS!I1665,GWP!$B$2:$B$13,0))</f>
        <v>0</v>
      </c>
      <c r="L1665" s="4">
        <f t="shared" si="51"/>
        <v>0</v>
      </c>
    </row>
    <row r="1666" spans="1:12">
      <c r="A1666" t="s">
        <v>7184</v>
      </c>
      <c r="B1666" t="s">
        <v>3</v>
      </c>
      <c r="C1666" t="s">
        <v>1712</v>
      </c>
      <c r="D1666" t="s">
        <v>7232</v>
      </c>
      <c r="H1666" t="str">
        <f>INDEX('Vensim Variables'!$B:$B,MATCH(EPS!$B1666,'Vensim Variables'!$A:$A,0))</f>
        <v>g pollutant</v>
      </c>
      <c r="I1666" t="str">
        <f t="shared" si="50"/>
        <v>OC</v>
      </c>
      <c r="J1666">
        <f>INDEX(NoSettings!$C:$C,MATCH(EPS!$A1666,NoSettings!$A:$A,0))</f>
        <v>0</v>
      </c>
      <c r="K1666">
        <f>INDEX(GWP!$C$2:$C$13,MATCH(EPS!I1666,GWP!$B$2:$B$13,0))</f>
        <v>0</v>
      </c>
      <c r="L1666" s="4">
        <f t="shared" si="51"/>
        <v>0</v>
      </c>
    </row>
    <row r="1667" spans="1:12">
      <c r="A1667" t="s">
        <v>7185</v>
      </c>
      <c r="B1667" t="s">
        <v>3</v>
      </c>
      <c r="C1667" t="s">
        <v>1712</v>
      </c>
      <c r="D1667" t="s">
        <v>7233</v>
      </c>
      <c r="H1667" t="str">
        <f>INDEX('Vensim Variables'!$B:$B,MATCH(EPS!$B1667,'Vensim Variables'!$A:$A,0))</f>
        <v>g pollutant</v>
      </c>
      <c r="I1667" t="str">
        <f t="shared" ref="I1667:I1730" si="52">IF(OR(C1667="CO2",C1667="CH4",C1667="N2O",C1667="F gases",C1667="VOC",C1667="CO",C1667="NOx",C1667="PM10",C1667="PM25",C1667="SOx",C1667="BC",C1667="OC"),C1667,IF(OR(D1667="CO2",D1667="CH4",D1667="N2O",D1667="F gases",D1667="VOC",D1667="CO",D1667="NOx",D1667="PM10",D1667="PM25",D1667="SOx",D1667="BC",D1667="OC"),D1667,IF(OR(E1667="CO2",E1667="CH4",E1667="N2O",E1667="F gases",E1667="VOC",E1667="CO",E1667="NOx",E1667="PM10",E1667="PM25",E1667="SOx",E1667="BC",E1667="OC"),E1667,"NA")))</f>
        <v>OC</v>
      </c>
      <c r="J1667">
        <f>INDEX(NoSettings!$C:$C,MATCH(EPS!$A1667,NoSettings!$A:$A,0))</f>
        <v>0</v>
      </c>
      <c r="K1667">
        <f>INDEX(GWP!$C$2:$C$13,MATCH(EPS!I1667,GWP!$B$2:$B$13,0))</f>
        <v>0</v>
      </c>
      <c r="L1667" s="4">
        <f t="shared" ref="L1667:L1730" si="53">IF(H1667="g pollutant",K1667*J1667/10^12,IF(H1667="MMTCO2e",J1667,IF(H1667="MWh",J1667,0)))</f>
        <v>0</v>
      </c>
    </row>
    <row r="1668" spans="1:12">
      <c r="A1668" t="s">
        <v>7186</v>
      </c>
      <c r="B1668" t="s">
        <v>3</v>
      </c>
      <c r="C1668" t="s">
        <v>1712</v>
      </c>
      <c r="D1668" t="s">
        <v>7234</v>
      </c>
      <c r="H1668" t="str">
        <f>INDEX('Vensim Variables'!$B:$B,MATCH(EPS!$B1668,'Vensim Variables'!$A:$A,0))</f>
        <v>g pollutant</v>
      </c>
      <c r="I1668" t="str">
        <f t="shared" si="52"/>
        <v>OC</v>
      </c>
      <c r="J1668">
        <f>INDEX(NoSettings!$C:$C,MATCH(EPS!$A1668,NoSettings!$A:$A,0))</f>
        <v>0</v>
      </c>
      <c r="K1668">
        <f>INDEX(GWP!$C$2:$C$13,MATCH(EPS!I1668,GWP!$B$2:$B$13,0))</f>
        <v>0</v>
      </c>
      <c r="L1668" s="4">
        <f t="shared" si="53"/>
        <v>0</v>
      </c>
    </row>
    <row r="1669" spans="1:12">
      <c r="A1669" t="s">
        <v>7187</v>
      </c>
      <c r="B1669" t="s">
        <v>3</v>
      </c>
      <c r="C1669" t="s">
        <v>1712</v>
      </c>
      <c r="D1669" t="s">
        <v>7235</v>
      </c>
      <c r="H1669" t="str">
        <f>INDEX('Vensim Variables'!$B:$B,MATCH(EPS!$B1669,'Vensim Variables'!$A:$A,0))</f>
        <v>g pollutant</v>
      </c>
      <c r="I1669" t="str">
        <f t="shared" si="52"/>
        <v>OC</v>
      </c>
      <c r="J1669">
        <f>INDEX(NoSettings!$C:$C,MATCH(EPS!$A1669,NoSettings!$A:$A,0))</f>
        <v>0</v>
      </c>
      <c r="K1669">
        <f>INDEX(GWP!$C$2:$C$13,MATCH(EPS!I1669,GWP!$B$2:$B$13,0))</f>
        <v>0</v>
      </c>
      <c r="L1669" s="4">
        <f t="shared" si="53"/>
        <v>0</v>
      </c>
    </row>
    <row r="1670" spans="1:12">
      <c r="A1670" t="s">
        <v>1616</v>
      </c>
      <c r="B1670" t="s">
        <v>3</v>
      </c>
      <c r="C1670" t="s">
        <v>1713</v>
      </c>
      <c r="D1670" t="s">
        <v>1752</v>
      </c>
      <c r="H1670" t="str">
        <f>INDEX('Vensim Variables'!$B:$B,MATCH(EPS!$B1670,'Vensim Variables'!$A:$A,0))</f>
        <v>g pollutant</v>
      </c>
      <c r="I1670" t="str">
        <f t="shared" si="52"/>
        <v>CH4</v>
      </c>
      <c r="J1670">
        <f>INDEX(NoSettings!$C:$C,MATCH(EPS!$A1670,NoSettings!$A:$A,0))</f>
        <v>5846200000</v>
      </c>
      <c r="K1670">
        <f>INDEX(GWP!$C$2:$C$13,MATCH(EPS!I1670,GWP!$B$2:$B$13,0))</f>
        <v>28</v>
      </c>
      <c r="L1670" s="4">
        <f t="shared" si="53"/>
        <v>0.16369359999999999</v>
      </c>
    </row>
    <row r="1671" spans="1:12">
      <c r="A1671" t="s">
        <v>7188</v>
      </c>
      <c r="B1671" t="s">
        <v>3</v>
      </c>
      <c r="C1671" t="s">
        <v>1713</v>
      </c>
      <c r="D1671" t="s">
        <v>7227</v>
      </c>
      <c r="H1671" t="str">
        <f>INDEX('Vensim Variables'!$B:$B,MATCH(EPS!$B1671,'Vensim Variables'!$A:$A,0))</f>
        <v>g pollutant</v>
      </c>
      <c r="I1671" t="str">
        <f t="shared" si="52"/>
        <v>CH4</v>
      </c>
      <c r="J1671">
        <f>INDEX(NoSettings!$C:$C,MATCH(EPS!$A1671,NoSettings!$A:$A,0))</f>
        <v>3346650000</v>
      </c>
      <c r="K1671">
        <f>INDEX(GWP!$C$2:$C$13,MATCH(EPS!I1671,GWP!$B$2:$B$13,0))</f>
        <v>28</v>
      </c>
      <c r="L1671" s="4">
        <f t="shared" si="53"/>
        <v>9.3706200000000003E-2</v>
      </c>
    </row>
    <row r="1672" spans="1:12">
      <c r="A1672" t="s">
        <v>7189</v>
      </c>
      <c r="B1672" t="s">
        <v>3</v>
      </c>
      <c r="C1672" t="s">
        <v>1713</v>
      </c>
      <c r="D1672" t="s">
        <v>7228</v>
      </c>
      <c r="H1672" t="str">
        <f>INDEX('Vensim Variables'!$B:$B,MATCH(EPS!$B1672,'Vensim Variables'!$A:$A,0))</f>
        <v>g pollutant</v>
      </c>
      <c r="I1672" t="str">
        <f t="shared" si="52"/>
        <v>CH4</v>
      </c>
      <c r="J1672">
        <f>INDEX(NoSettings!$C:$C,MATCH(EPS!$A1672,NoSettings!$A:$A,0))</f>
        <v>48681700000</v>
      </c>
      <c r="K1672">
        <f>INDEX(GWP!$C$2:$C$13,MATCH(EPS!I1672,GWP!$B$2:$B$13,0))</f>
        <v>28</v>
      </c>
      <c r="L1672" s="4">
        <f t="shared" si="53"/>
        <v>1.3630876000000001</v>
      </c>
    </row>
    <row r="1673" spans="1:12">
      <c r="A1673" t="s">
        <v>1618</v>
      </c>
      <c r="B1673" t="s">
        <v>3</v>
      </c>
      <c r="C1673" t="s">
        <v>1713</v>
      </c>
      <c r="D1673" t="s">
        <v>1754</v>
      </c>
      <c r="H1673" t="str">
        <f>INDEX('Vensim Variables'!$B:$B,MATCH(EPS!$B1673,'Vensim Variables'!$A:$A,0))</f>
        <v>g pollutant</v>
      </c>
      <c r="I1673" t="str">
        <f t="shared" si="52"/>
        <v>CH4</v>
      </c>
      <c r="J1673">
        <f>INDEX(NoSettings!$C:$C,MATCH(EPS!$A1673,NoSettings!$A:$A,0))</f>
        <v>0</v>
      </c>
      <c r="K1673">
        <f>INDEX(GWP!$C$2:$C$13,MATCH(EPS!I1673,GWP!$B$2:$B$13,0))</f>
        <v>28</v>
      </c>
      <c r="L1673" s="4">
        <f t="shared" si="53"/>
        <v>0</v>
      </c>
    </row>
    <row r="1674" spans="1:12">
      <c r="A1674" t="s">
        <v>1619</v>
      </c>
      <c r="B1674" t="s">
        <v>3</v>
      </c>
      <c r="C1674" t="s">
        <v>1713</v>
      </c>
      <c r="D1674" t="s">
        <v>1755</v>
      </c>
      <c r="H1674" t="str">
        <f>INDEX('Vensim Variables'!$B:$B,MATCH(EPS!$B1674,'Vensim Variables'!$A:$A,0))</f>
        <v>g pollutant</v>
      </c>
      <c r="I1674" t="str">
        <f t="shared" si="52"/>
        <v>CH4</v>
      </c>
      <c r="J1674">
        <f>INDEX(NoSettings!$C:$C,MATCH(EPS!$A1674,NoSettings!$A:$A,0))</f>
        <v>0</v>
      </c>
      <c r="K1674">
        <f>INDEX(GWP!$C$2:$C$13,MATCH(EPS!I1674,GWP!$B$2:$B$13,0))</f>
        <v>28</v>
      </c>
      <c r="L1674" s="4">
        <f t="shared" si="53"/>
        <v>0</v>
      </c>
    </row>
    <row r="1675" spans="1:12">
      <c r="A1675" t="s">
        <v>1620</v>
      </c>
      <c r="B1675" t="s">
        <v>3</v>
      </c>
      <c r="C1675" t="s">
        <v>1713</v>
      </c>
      <c r="D1675" t="s">
        <v>1756</v>
      </c>
      <c r="H1675" t="str">
        <f>INDEX('Vensim Variables'!$B:$B,MATCH(EPS!$B1675,'Vensim Variables'!$A:$A,0))</f>
        <v>g pollutant</v>
      </c>
      <c r="I1675" t="str">
        <f t="shared" si="52"/>
        <v>CH4</v>
      </c>
      <c r="J1675">
        <f>INDEX(NoSettings!$C:$C,MATCH(EPS!$A1675,NoSettings!$A:$A,0))</f>
        <v>0</v>
      </c>
      <c r="K1675">
        <f>INDEX(GWP!$C$2:$C$13,MATCH(EPS!I1675,GWP!$B$2:$B$13,0))</f>
        <v>28</v>
      </c>
      <c r="L1675" s="4">
        <f t="shared" si="53"/>
        <v>0</v>
      </c>
    </row>
    <row r="1676" spans="1:12">
      <c r="A1676" t="s">
        <v>1621</v>
      </c>
      <c r="B1676" t="s">
        <v>3</v>
      </c>
      <c r="C1676" t="s">
        <v>1713</v>
      </c>
      <c r="D1676" t="s">
        <v>1757</v>
      </c>
      <c r="H1676" t="str">
        <f>INDEX('Vensim Variables'!$B:$B,MATCH(EPS!$B1676,'Vensim Variables'!$A:$A,0))</f>
        <v>g pollutant</v>
      </c>
      <c r="I1676" t="str">
        <f t="shared" si="52"/>
        <v>CH4</v>
      </c>
      <c r="J1676">
        <f>INDEX(NoSettings!$C:$C,MATCH(EPS!$A1676,NoSettings!$A:$A,0))</f>
        <v>0</v>
      </c>
      <c r="K1676">
        <f>INDEX(GWP!$C$2:$C$13,MATCH(EPS!I1676,GWP!$B$2:$B$13,0))</f>
        <v>28</v>
      </c>
      <c r="L1676" s="4">
        <f t="shared" si="53"/>
        <v>0</v>
      </c>
    </row>
    <row r="1677" spans="1:12">
      <c r="A1677" t="s">
        <v>1622</v>
      </c>
      <c r="B1677" t="s">
        <v>3</v>
      </c>
      <c r="C1677" t="s">
        <v>1713</v>
      </c>
      <c r="D1677" t="s">
        <v>1758</v>
      </c>
      <c r="H1677" t="str">
        <f>INDEX('Vensim Variables'!$B:$B,MATCH(EPS!$B1677,'Vensim Variables'!$A:$A,0))</f>
        <v>g pollutant</v>
      </c>
      <c r="I1677" t="str">
        <f t="shared" si="52"/>
        <v>CH4</v>
      </c>
      <c r="J1677">
        <f>INDEX(NoSettings!$C:$C,MATCH(EPS!$A1677,NoSettings!$A:$A,0))</f>
        <v>0</v>
      </c>
      <c r="K1677">
        <f>INDEX(GWP!$C$2:$C$13,MATCH(EPS!I1677,GWP!$B$2:$B$13,0))</f>
        <v>28</v>
      </c>
      <c r="L1677" s="4">
        <f t="shared" si="53"/>
        <v>0</v>
      </c>
    </row>
    <row r="1678" spans="1:12">
      <c r="A1678" t="s">
        <v>1623</v>
      </c>
      <c r="B1678" t="s">
        <v>3</v>
      </c>
      <c r="C1678" t="s">
        <v>1713</v>
      </c>
      <c r="D1678" t="s">
        <v>1759</v>
      </c>
      <c r="H1678" t="str">
        <f>INDEX('Vensim Variables'!$B:$B,MATCH(EPS!$B1678,'Vensim Variables'!$A:$A,0))</f>
        <v>g pollutant</v>
      </c>
      <c r="I1678" t="str">
        <f t="shared" si="52"/>
        <v>CH4</v>
      </c>
      <c r="J1678">
        <f>INDEX(NoSettings!$C:$C,MATCH(EPS!$A1678,NoSettings!$A:$A,0))</f>
        <v>0</v>
      </c>
      <c r="K1678">
        <f>INDEX(GWP!$C$2:$C$13,MATCH(EPS!I1678,GWP!$B$2:$B$13,0))</f>
        <v>28</v>
      </c>
      <c r="L1678" s="4">
        <f t="shared" si="53"/>
        <v>0</v>
      </c>
    </row>
    <row r="1679" spans="1:12">
      <c r="A1679" t="s">
        <v>1624</v>
      </c>
      <c r="B1679" t="s">
        <v>3</v>
      </c>
      <c r="C1679" t="s">
        <v>1713</v>
      </c>
      <c r="D1679" t="s">
        <v>1760</v>
      </c>
      <c r="H1679" t="str">
        <f>INDEX('Vensim Variables'!$B:$B,MATCH(EPS!$B1679,'Vensim Variables'!$A:$A,0))</f>
        <v>g pollutant</v>
      </c>
      <c r="I1679" t="str">
        <f t="shared" si="52"/>
        <v>CH4</v>
      </c>
      <c r="J1679">
        <f>INDEX(NoSettings!$C:$C,MATCH(EPS!$A1679,NoSettings!$A:$A,0))</f>
        <v>0</v>
      </c>
      <c r="K1679">
        <f>INDEX(GWP!$C$2:$C$13,MATCH(EPS!I1679,GWP!$B$2:$B$13,0))</f>
        <v>28</v>
      </c>
      <c r="L1679" s="4">
        <f t="shared" si="53"/>
        <v>0</v>
      </c>
    </row>
    <row r="1680" spans="1:12">
      <c r="A1680" t="s">
        <v>1625</v>
      </c>
      <c r="B1680" t="s">
        <v>3</v>
      </c>
      <c r="C1680" t="s">
        <v>1713</v>
      </c>
      <c r="D1680" t="s">
        <v>1761</v>
      </c>
      <c r="H1680" t="str">
        <f>INDEX('Vensim Variables'!$B:$B,MATCH(EPS!$B1680,'Vensim Variables'!$A:$A,0))</f>
        <v>g pollutant</v>
      </c>
      <c r="I1680" t="str">
        <f t="shared" si="52"/>
        <v>CH4</v>
      </c>
      <c r="J1680">
        <f>INDEX(NoSettings!$C:$C,MATCH(EPS!$A1680,NoSettings!$A:$A,0))</f>
        <v>72914300</v>
      </c>
      <c r="K1680">
        <f>INDEX(GWP!$C$2:$C$13,MATCH(EPS!I1680,GWP!$B$2:$B$13,0))</f>
        <v>28</v>
      </c>
      <c r="L1680" s="4">
        <f t="shared" si="53"/>
        <v>2.0416003999999999E-3</v>
      </c>
    </row>
    <row r="1681" spans="1:12">
      <c r="A1681" t="s">
        <v>1626</v>
      </c>
      <c r="B1681" t="s">
        <v>3</v>
      </c>
      <c r="C1681" t="s">
        <v>1713</v>
      </c>
      <c r="D1681" t="s">
        <v>1762</v>
      </c>
      <c r="H1681" t="str">
        <f>INDEX('Vensim Variables'!$B:$B,MATCH(EPS!$B1681,'Vensim Variables'!$A:$A,0))</f>
        <v>g pollutant</v>
      </c>
      <c r="I1681" t="str">
        <f t="shared" si="52"/>
        <v>CH4</v>
      </c>
      <c r="J1681">
        <f>INDEX(NoSettings!$C:$C,MATCH(EPS!$A1681,NoSettings!$A:$A,0))</f>
        <v>3184840000</v>
      </c>
      <c r="K1681">
        <f>INDEX(GWP!$C$2:$C$13,MATCH(EPS!I1681,GWP!$B$2:$B$13,0))</f>
        <v>28</v>
      </c>
      <c r="L1681" s="4">
        <f t="shared" si="53"/>
        <v>8.9175519999999994E-2</v>
      </c>
    </row>
    <row r="1682" spans="1:12">
      <c r="A1682" t="s">
        <v>1627</v>
      </c>
      <c r="B1682" t="s">
        <v>3</v>
      </c>
      <c r="C1682" t="s">
        <v>1713</v>
      </c>
      <c r="D1682" t="s">
        <v>1763</v>
      </c>
      <c r="H1682" t="str">
        <f>INDEX('Vensim Variables'!$B:$B,MATCH(EPS!$B1682,'Vensim Variables'!$A:$A,0))</f>
        <v>g pollutant</v>
      </c>
      <c r="I1682" t="str">
        <f t="shared" si="52"/>
        <v>CH4</v>
      </c>
      <c r="J1682">
        <f>INDEX(NoSettings!$C:$C,MATCH(EPS!$A1682,NoSettings!$A:$A,0))</f>
        <v>3006270000</v>
      </c>
      <c r="K1682">
        <f>INDEX(GWP!$C$2:$C$13,MATCH(EPS!I1682,GWP!$B$2:$B$13,0))</f>
        <v>28</v>
      </c>
      <c r="L1682" s="4">
        <f t="shared" si="53"/>
        <v>8.4175559999999996E-2</v>
      </c>
    </row>
    <row r="1683" spans="1:12">
      <c r="A1683" t="s">
        <v>1628</v>
      </c>
      <c r="B1683" t="s">
        <v>3</v>
      </c>
      <c r="C1683" t="s">
        <v>1713</v>
      </c>
      <c r="D1683" t="s">
        <v>1764</v>
      </c>
      <c r="H1683" t="str">
        <f>INDEX('Vensim Variables'!$B:$B,MATCH(EPS!$B1683,'Vensim Variables'!$A:$A,0))</f>
        <v>g pollutant</v>
      </c>
      <c r="I1683" t="str">
        <f t="shared" si="52"/>
        <v>CH4</v>
      </c>
      <c r="J1683">
        <f>INDEX(NoSettings!$C:$C,MATCH(EPS!$A1683,NoSettings!$A:$A,0))</f>
        <v>0</v>
      </c>
      <c r="K1683">
        <f>INDEX(GWP!$C$2:$C$13,MATCH(EPS!I1683,GWP!$B$2:$B$13,0))</f>
        <v>28</v>
      </c>
      <c r="L1683" s="4">
        <f t="shared" si="53"/>
        <v>0</v>
      </c>
    </row>
    <row r="1684" spans="1:12">
      <c r="A1684" t="s">
        <v>1629</v>
      </c>
      <c r="B1684" t="s">
        <v>3</v>
      </c>
      <c r="C1684" t="s">
        <v>1713</v>
      </c>
      <c r="D1684" t="s">
        <v>1765</v>
      </c>
      <c r="H1684" t="str">
        <f>INDEX('Vensim Variables'!$B:$B,MATCH(EPS!$B1684,'Vensim Variables'!$A:$A,0))</f>
        <v>g pollutant</v>
      </c>
      <c r="I1684" t="str">
        <f t="shared" si="52"/>
        <v>CH4</v>
      </c>
      <c r="J1684">
        <f>INDEX(NoSettings!$C:$C,MATCH(EPS!$A1684,NoSettings!$A:$A,0))</f>
        <v>0</v>
      </c>
      <c r="K1684">
        <f>INDEX(GWP!$C$2:$C$13,MATCH(EPS!I1684,GWP!$B$2:$B$13,0))</f>
        <v>28</v>
      </c>
      <c r="L1684" s="4">
        <f t="shared" si="53"/>
        <v>0</v>
      </c>
    </row>
    <row r="1685" spans="1:12">
      <c r="A1685" t="s">
        <v>1630</v>
      </c>
      <c r="B1685" t="s">
        <v>3</v>
      </c>
      <c r="C1685" t="s">
        <v>1713</v>
      </c>
      <c r="D1685" t="s">
        <v>1766</v>
      </c>
      <c r="H1685" t="str">
        <f>INDEX('Vensim Variables'!$B:$B,MATCH(EPS!$B1685,'Vensim Variables'!$A:$A,0))</f>
        <v>g pollutant</v>
      </c>
      <c r="I1685" t="str">
        <f t="shared" si="52"/>
        <v>CH4</v>
      </c>
      <c r="J1685">
        <f>INDEX(NoSettings!$C:$C,MATCH(EPS!$A1685,NoSettings!$A:$A,0))</f>
        <v>0</v>
      </c>
      <c r="K1685">
        <f>INDEX(GWP!$C$2:$C$13,MATCH(EPS!I1685,GWP!$B$2:$B$13,0))</f>
        <v>28</v>
      </c>
      <c r="L1685" s="4">
        <f t="shared" si="53"/>
        <v>0</v>
      </c>
    </row>
    <row r="1686" spans="1:12">
      <c r="A1686" t="s">
        <v>1631</v>
      </c>
      <c r="B1686" t="s">
        <v>3</v>
      </c>
      <c r="C1686" t="s">
        <v>1713</v>
      </c>
      <c r="D1686" t="s">
        <v>1767</v>
      </c>
      <c r="H1686" t="str">
        <f>INDEX('Vensim Variables'!$B:$B,MATCH(EPS!$B1686,'Vensim Variables'!$A:$A,0))</f>
        <v>g pollutant</v>
      </c>
      <c r="I1686" t="str">
        <f t="shared" si="52"/>
        <v>CH4</v>
      </c>
      <c r="J1686">
        <f>INDEX(NoSettings!$C:$C,MATCH(EPS!$A1686,NoSettings!$A:$A,0))</f>
        <v>2595500000</v>
      </c>
      <c r="K1686">
        <f>INDEX(GWP!$C$2:$C$13,MATCH(EPS!I1686,GWP!$B$2:$B$13,0))</f>
        <v>28</v>
      </c>
      <c r="L1686" s="4">
        <f t="shared" si="53"/>
        <v>7.2674000000000002E-2</v>
      </c>
    </row>
    <row r="1687" spans="1:12">
      <c r="A1687" t="s">
        <v>7190</v>
      </c>
      <c r="B1687" t="s">
        <v>3</v>
      </c>
      <c r="C1687" t="s">
        <v>1713</v>
      </c>
      <c r="D1687" t="s">
        <v>7229</v>
      </c>
      <c r="H1687" t="str">
        <f>INDEX('Vensim Variables'!$B:$B,MATCH(EPS!$B1687,'Vensim Variables'!$A:$A,0))</f>
        <v>g pollutant</v>
      </c>
      <c r="I1687" t="str">
        <f t="shared" si="52"/>
        <v>CH4</v>
      </c>
      <c r="J1687">
        <f>INDEX(NoSettings!$C:$C,MATCH(EPS!$A1687,NoSettings!$A:$A,0))</f>
        <v>0</v>
      </c>
      <c r="K1687">
        <f>INDEX(GWP!$C$2:$C$13,MATCH(EPS!I1687,GWP!$B$2:$B$13,0))</f>
        <v>28</v>
      </c>
      <c r="L1687" s="4">
        <f t="shared" si="53"/>
        <v>0</v>
      </c>
    </row>
    <row r="1688" spans="1:12">
      <c r="A1688" t="s">
        <v>7191</v>
      </c>
      <c r="B1688" t="s">
        <v>3</v>
      </c>
      <c r="C1688" t="s">
        <v>1713</v>
      </c>
      <c r="D1688" t="s">
        <v>7230</v>
      </c>
      <c r="H1688" t="str">
        <f>INDEX('Vensim Variables'!$B:$B,MATCH(EPS!$B1688,'Vensim Variables'!$A:$A,0))</f>
        <v>g pollutant</v>
      </c>
      <c r="I1688" t="str">
        <f t="shared" si="52"/>
        <v>CH4</v>
      </c>
      <c r="J1688">
        <f>INDEX(NoSettings!$C:$C,MATCH(EPS!$A1688,NoSettings!$A:$A,0))</f>
        <v>0</v>
      </c>
      <c r="K1688">
        <f>INDEX(GWP!$C$2:$C$13,MATCH(EPS!I1688,GWP!$B$2:$B$13,0))</f>
        <v>28</v>
      </c>
      <c r="L1688" s="4">
        <f t="shared" si="53"/>
        <v>0</v>
      </c>
    </row>
    <row r="1689" spans="1:12">
      <c r="A1689" t="s">
        <v>7192</v>
      </c>
      <c r="B1689" t="s">
        <v>3</v>
      </c>
      <c r="C1689" t="s">
        <v>1713</v>
      </c>
      <c r="D1689" t="s">
        <v>7231</v>
      </c>
      <c r="H1689" t="str">
        <f>INDEX('Vensim Variables'!$B:$B,MATCH(EPS!$B1689,'Vensim Variables'!$A:$A,0))</f>
        <v>g pollutant</v>
      </c>
      <c r="I1689" t="str">
        <f t="shared" si="52"/>
        <v>CH4</v>
      </c>
      <c r="J1689">
        <f>INDEX(NoSettings!$C:$C,MATCH(EPS!$A1689,NoSettings!$A:$A,0))</f>
        <v>0</v>
      </c>
      <c r="K1689">
        <f>INDEX(GWP!$C$2:$C$13,MATCH(EPS!I1689,GWP!$B$2:$B$13,0))</f>
        <v>28</v>
      </c>
      <c r="L1689" s="4">
        <f t="shared" si="53"/>
        <v>0</v>
      </c>
    </row>
    <row r="1690" spans="1:12">
      <c r="A1690" t="s">
        <v>7193</v>
      </c>
      <c r="B1690" t="s">
        <v>3</v>
      </c>
      <c r="C1690" t="s">
        <v>1713</v>
      </c>
      <c r="D1690" t="s">
        <v>7232</v>
      </c>
      <c r="H1690" t="str">
        <f>INDEX('Vensim Variables'!$B:$B,MATCH(EPS!$B1690,'Vensim Variables'!$A:$A,0))</f>
        <v>g pollutant</v>
      </c>
      <c r="I1690" t="str">
        <f t="shared" si="52"/>
        <v>CH4</v>
      </c>
      <c r="J1690">
        <f>INDEX(NoSettings!$C:$C,MATCH(EPS!$A1690,NoSettings!$A:$A,0))</f>
        <v>0</v>
      </c>
      <c r="K1690">
        <f>INDEX(GWP!$C$2:$C$13,MATCH(EPS!I1690,GWP!$B$2:$B$13,0))</f>
        <v>28</v>
      </c>
      <c r="L1690" s="4">
        <f t="shared" si="53"/>
        <v>0</v>
      </c>
    </row>
    <row r="1691" spans="1:12">
      <c r="A1691" t="s">
        <v>7194</v>
      </c>
      <c r="B1691" t="s">
        <v>3</v>
      </c>
      <c r="C1691" t="s">
        <v>1713</v>
      </c>
      <c r="D1691" t="s">
        <v>7233</v>
      </c>
      <c r="H1691" t="str">
        <f>INDEX('Vensim Variables'!$B:$B,MATCH(EPS!$B1691,'Vensim Variables'!$A:$A,0))</f>
        <v>g pollutant</v>
      </c>
      <c r="I1691" t="str">
        <f t="shared" si="52"/>
        <v>CH4</v>
      </c>
      <c r="J1691">
        <f>INDEX(NoSettings!$C:$C,MATCH(EPS!$A1691,NoSettings!$A:$A,0))</f>
        <v>0</v>
      </c>
      <c r="K1691">
        <f>INDEX(GWP!$C$2:$C$13,MATCH(EPS!I1691,GWP!$B$2:$B$13,0))</f>
        <v>28</v>
      </c>
      <c r="L1691" s="4">
        <f t="shared" si="53"/>
        <v>0</v>
      </c>
    </row>
    <row r="1692" spans="1:12">
      <c r="A1692" t="s">
        <v>7195</v>
      </c>
      <c r="B1692" t="s">
        <v>3</v>
      </c>
      <c r="C1692" t="s">
        <v>1713</v>
      </c>
      <c r="D1692" t="s">
        <v>7234</v>
      </c>
      <c r="H1692" t="str">
        <f>INDEX('Vensim Variables'!$B:$B,MATCH(EPS!$B1692,'Vensim Variables'!$A:$A,0))</f>
        <v>g pollutant</v>
      </c>
      <c r="I1692" t="str">
        <f t="shared" si="52"/>
        <v>CH4</v>
      </c>
      <c r="J1692">
        <f>INDEX(NoSettings!$C:$C,MATCH(EPS!$A1692,NoSettings!$A:$A,0))</f>
        <v>0</v>
      </c>
      <c r="K1692">
        <f>INDEX(GWP!$C$2:$C$13,MATCH(EPS!I1692,GWP!$B$2:$B$13,0))</f>
        <v>28</v>
      </c>
      <c r="L1692" s="4">
        <f t="shared" si="53"/>
        <v>0</v>
      </c>
    </row>
    <row r="1693" spans="1:12">
      <c r="A1693" t="s">
        <v>7196</v>
      </c>
      <c r="B1693" t="s">
        <v>3</v>
      </c>
      <c r="C1693" t="s">
        <v>1713</v>
      </c>
      <c r="D1693" t="s">
        <v>7235</v>
      </c>
      <c r="H1693" t="str">
        <f>INDEX('Vensim Variables'!$B:$B,MATCH(EPS!$B1693,'Vensim Variables'!$A:$A,0))</f>
        <v>g pollutant</v>
      </c>
      <c r="I1693" t="str">
        <f t="shared" si="52"/>
        <v>CH4</v>
      </c>
      <c r="J1693">
        <f>INDEX(NoSettings!$C:$C,MATCH(EPS!$A1693,NoSettings!$A:$A,0))</f>
        <v>0</v>
      </c>
      <c r="K1693">
        <f>INDEX(GWP!$C$2:$C$13,MATCH(EPS!I1693,GWP!$B$2:$B$13,0))</f>
        <v>28</v>
      </c>
      <c r="L1693" s="4">
        <f t="shared" si="53"/>
        <v>0</v>
      </c>
    </row>
    <row r="1694" spans="1:12">
      <c r="A1694" t="s">
        <v>1632</v>
      </c>
      <c r="B1694" t="s">
        <v>3</v>
      </c>
      <c r="C1694" t="s">
        <v>1714</v>
      </c>
      <c r="D1694" t="s">
        <v>1752</v>
      </c>
      <c r="H1694" t="str">
        <f>INDEX('Vensim Variables'!$B:$B,MATCH(EPS!$B1694,'Vensim Variables'!$A:$A,0))</f>
        <v>g pollutant</v>
      </c>
      <c r="I1694" t="str">
        <f t="shared" si="52"/>
        <v>N2O</v>
      </c>
      <c r="J1694">
        <f>INDEX(NoSettings!$C:$C,MATCH(EPS!$A1694,NoSettings!$A:$A,0))</f>
        <v>46631700000</v>
      </c>
      <c r="K1694">
        <f>INDEX(GWP!$C$2:$C$13,MATCH(EPS!I1694,GWP!$B$2:$B$13,0))</f>
        <v>265</v>
      </c>
      <c r="L1694" s="4">
        <f t="shared" si="53"/>
        <v>12.357400500000001</v>
      </c>
    </row>
    <row r="1695" spans="1:12">
      <c r="A1695" t="s">
        <v>7197</v>
      </c>
      <c r="B1695" t="s">
        <v>3</v>
      </c>
      <c r="C1695" t="s">
        <v>1714</v>
      </c>
      <c r="D1695" t="s">
        <v>7227</v>
      </c>
      <c r="H1695" t="str">
        <f>INDEX('Vensim Variables'!$B:$B,MATCH(EPS!$B1695,'Vensim Variables'!$A:$A,0))</f>
        <v>g pollutant</v>
      </c>
      <c r="I1695" t="str">
        <f t="shared" si="52"/>
        <v>N2O</v>
      </c>
      <c r="J1695">
        <f>INDEX(NoSettings!$C:$C,MATCH(EPS!$A1695,NoSettings!$A:$A,0))</f>
        <v>1149630000</v>
      </c>
      <c r="K1695">
        <f>INDEX(GWP!$C$2:$C$13,MATCH(EPS!I1695,GWP!$B$2:$B$13,0))</f>
        <v>265</v>
      </c>
      <c r="L1695" s="4">
        <f t="shared" si="53"/>
        <v>0.30465195</v>
      </c>
    </row>
    <row r="1696" spans="1:12">
      <c r="A1696" t="s">
        <v>7198</v>
      </c>
      <c r="B1696" t="s">
        <v>3</v>
      </c>
      <c r="C1696" t="s">
        <v>1714</v>
      </c>
      <c r="D1696" t="s">
        <v>7228</v>
      </c>
      <c r="H1696" t="str">
        <f>INDEX('Vensim Variables'!$B:$B,MATCH(EPS!$B1696,'Vensim Variables'!$A:$A,0))</f>
        <v>g pollutant</v>
      </c>
      <c r="I1696" t="str">
        <f t="shared" si="52"/>
        <v>N2O</v>
      </c>
      <c r="J1696">
        <f>INDEX(NoSettings!$C:$C,MATCH(EPS!$A1696,NoSettings!$A:$A,0))</f>
        <v>16722900000</v>
      </c>
      <c r="K1696">
        <f>INDEX(GWP!$C$2:$C$13,MATCH(EPS!I1696,GWP!$B$2:$B$13,0))</f>
        <v>265</v>
      </c>
      <c r="L1696" s="4">
        <f t="shared" si="53"/>
        <v>4.4315685</v>
      </c>
    </row>
    <row r="1697" spans="1:12">
      <c r="A1697" t="s">
        <v>1634</v>
      </c>
      <c r="B1697" t="s">
        <v>3</v>
      </c>
      <c r="C1697" t="s">
        <v>1714</v>
      </c>
      <c r="D1697" t="s">
        <v>1754</v>
      </c>
      <c r="H1697" t="str">
        <f>INDEX('Vensim Variables'!$B:$B,MATCH(EPS!$B1697,'Vensim Variables'!$A:$A,0))</f>
        <v>g pollutant</v>
      </c>
      <c r="I1697" t="str">
        <f t="shared" si="52"/>
        <v>N2O</v>
      </c>
      <c r="J1697">
        <f>INDEX(NoSettings!$C:$C,MATCH(EPS!$A1697,NoSettings!$A:$A,0))</f>
        <v>0</v>
      </c>
      <c r="K1697">
        <f>INDEX(GWP!$C$2:$C$13,MATCH(EPS!I1697,GWP!$B$2:$B$13,0))</f>
        <v>265</v>
      </c>
      <c r="L1697" s="4">
        <f t="shared" si="53"/>
        <v>0</v>
      </c>
    </row>
    <row r="1698" spans="1:12">
      <c r="A1698" t="s">
        <v>1635</v>
      </c>
      <c r="B1698" t="s">
        <v>3</v>
      </c>
      <c r="C1698" t="s">
        <v>1714</v>
      </c>
      <c r="D1698" t="s">
        <v>1755</v>
      </c>
      <c r="H1698" t="str">
        <f>INDEX('Vensim Variables'!$B:$B,MATCH(EPS!$B1698,'Vensim Variables'!$A:$A,0))</f>
        <v>g pollutant</v>
      </c>
      <c r="I1698" t="str">
        <f t="shared" si="52"/>
        <v>N2O</v>
      </c>
      <c r="J1698">
        <f>INDEX(NoSettings!$C:$C,MATCH(EPS!$A1698,NoSettings!$A:$A,0))</f>
        <v>0</v>
      </c>
      <c r="K1698">
        <f>INDEX(GWP!$C$2:$C$13,MATCH(EPS!I1698,GWP!$B$2:$B$13,0))</f>
        <v>265</v>
      </c>
      <c r="L1698" s="4">
        <f t="shared" si="53"/>
        <v>0</v>
      </c>
    </row>
    <row r="1699" spans="1:12">
      <c r="A1699" t="s">
        <v>1636</v>
      </c>
      <c r="B1699" t="s">
        <v>3</v>
      </c>
      <c r="C1699" t="s">
        <v>1714</v>
      </c>
      <c r="D1699" t="s">
        <v>1756</v>
      </c>
      <c r="H1699" t="str">
        <f>INDEX('Vensim Variables'!$B:$B,MATCH(EPS!$B1699,'Vensim Variables'!$A:$A,0))</f>
        <v>g pollutant</v>
      </c>
      <c r="I1699" t="str">
        <f t="shared" si="52"/>
        <v>N2O</v>
      </c>
      <c r="J1699">
        <f>INDEX(NoSettings!$C:$C,MATCH(EPS!$A1699,NoSettings!$A:$A,0))</f>
        <v>0</v>
      </c>
      <c r="K1699">
        <f>INDEX(GWP!$C$2:$C$13,MATCH(EPS!I1699,GWP!$B$2:$B$13,0))</f>
        <v>265</v>
      </c>
      <c r="L1699" s="4">
        <f t="shared" si="53"/>
        <v>0</v>
      </c>
    </row>
    <row r="1700" spans="1:12">
      <c r="A1700" t="s">
        <v>1637</v>
      </c>
      <c r="B1700" t="s">
        <v>3</v>
      </c>
      <c r="C1700" t="s">
        <v>1714</v>
      </c>
      <c r="D1700" t="s">
        <v>1757</v>
      </c>
      <c r="H1700" t="str">
        <f>INDEX('Vensim Variables'!$B:$B,MATCH(EPS!$B1700,'Vensim Variables'!$A:$A,0))</f>
        <v>g pollutant</v>
      </c>
      <c r="I1700" t="str">
        <f t="shared" si="52"/>
        <v>N2O</v>
      </c>
      <c r="J1700">
        <f>INDEX(NoSettings!$C:$C,MATCH(EPS!$A1700,NoSettings!$A:$A,0))</f>
        <v>0</v>
      </c>
      <c r="K1700">
        <f>INDEX(GWP!$C$2:$C$13,MATCH(EPS!I1700,GWP!$B$2:$B$13,0))</f>
        <v>265</v>
      </c>
      <c r="L1700" s="4">
        <f t="shared" si="53"/>
        <v>0</v>
      </c>
    </row>
    <row r="1701" spans="1:12">
      <c r="A1701" t="s">
        <v>1638</v>
      </c>
      <c r="B1701" t="s">
        <v>3</v>
      </c>
      <c r="C1701" t="s">
        <v>1714</v>
      </c>
      <c r="D1701" t="s">
        <v>1758</v>
      </c>
      <c r="H1701" t="str">
        <f>INDEX('Vensim Variables'!$B:$B,MATCH(EPS!$B1701,'Vensim Variables'!$A:$A,0))</f>
        <v>g pollutant</v>
      </c>
      <c r="I1701" t="str">
        <f t="shared" si="52"/>
        <v>N2O</v>
      </c>
      <c r="J1701">
        <f>INDEX(NoSettings!$C:$C,MATCH(EPS!$A1701,NoSettings!$A:$A,0))</f>
        <v>0</v>
      </c>
      <c r="K1701">
        <f>INDEX(GWP!$C$2:$C$13,MATCH(EPS!I1701,GWP!$B$2:$B$13,0))</f>
        <v>265</v>
      </c>
      <c r="L1701" s="4">
        <f t="shared" si="53"/>
        <v>0</v>
      </c>
    </row>
    <row r="1702" spans="1:12">
      <c r="A1702" t="s">
        <v>1639</v>
      </c>
      <c r="B1702" t="s">
        <v>3</v>
      </c>
      <c r="C1702" t="s">
        <v>1714</v>
      </c>
      <c r="D1702" t="s">
        <v>1759</v>
      </c>
      <c r="H1702" t="str">
        <f>INDEX('Vensim Variables'!$B:$B,MATCH(EPS!$B1702,'Vensim Variables'!$A:$A,0))</f>
        <v>g pollutant</v>
      </c>
      <c r="I1702" t="str">
        <f t="shared" si="52"/>
        <v>N2O</v>
      </c>
      <c r="J1702">
        <f>INDEX(NoSettings!$C:$C,MATCH(EPS!$A1702,NoSettings!$A:$A,0))</f>
        <v>0</v>
      </c>
      <c r="K1702">
        <f>INDEX(GWP!$C$2:$C$13,MATCH(EPS!I1702,GWP!$B$2:$B$13,0))</f>
        <v>265</v>
      </c>
      <c r="L1702" s="4">
        <f t="shared" si="53"/>
        <v>0</v>
      </c>
    </row>
    <row r="1703" spans="1:12">
      <c r="A1703" t="s">
        <v>1640</v>
      </c>
      <c r="B1703" t="s">
        <v>3</v>
      </c>
      <c r="C1703" t="s">
        <v>1714</v>
      </c>
      <c r="D1703" t="s">
        <v>1760</v>
      </c>
      <c r="H1703" t="str">
        <f>INDEX('Vensim Variables'!$B:$B,MATCH(EPS!$B1703,'Vensim Variables'!$A:$A,0))</f>
        <v>g pollutant</v>
      </c>
      <c r="I1703" t="str">
        <f t="shared" si="52"/>
        <v>N2O</v>
      </c>
      <c r="J1703">
        <f>INDEX(NoSettings!$C:$C,MATCH(EPS!$A1703,NoSettings!$A:$A,0))</f>
        <v>0</v>
      </c>
      <c r="K1703">
        <f>INDEX(GWP!$C$2:$C$13,MATCH(EPS!I1703,GWP!$B$2:$B$13,0))</f>
        <v>265</v>
      </c>
      <c r="L1703" s="4">
        <f t="shared" si="53"/>
        <v>0</v>
      </c>
    </row>
    <row r="1704" spans="1:12">
      <c r="A1704" t="s">
        <v>1641</v>
      </c>
      <c r="B1704" t="s">
        <v>3</v>
      </c>
      <c r="C1704" t="s">
        <v>1714</v>
      </c>
      <c r="D1704" t="s">
        <v>1761</v>
      </c>
      <c r="H1704" t="str">
        <f>INDEX('Vensim Variables'!$B:$B,MATCH(EPS!$B1704,'Vensim Variables'!$A:$A,0))</f>
        <v>g pollutant</v>
      </c>
      <c r="I1704" t="str">
        <f t="shared" si="52"/>
        <v>N2O</v>
      </c>
      <c r="J1704">
        <f>INDEX(NoSettings!$C:$C,MATCH(EPS!$A1704,NoSettings!$A:$A,0))</f>
        <v>14582900</v>
      </c>
      <c r="K1704">
        <f>INDEX(GWP!$C$2:$C$13,MATCH(EPS!I1704,GWP!$B$2:$B$13,0))</f>
        <v>265</v>
      </c>
      <c r="L1704" s="4">
        <f t="shared" si="53"/>
        <v>3.8644685E-3</v>
      </c>
    </row>
    <row r="1705" spans="1:12">
      <c r="A1705" t="s">
        <v>1642</v>
      </c>
      <c r="B1705" t="s">
        <v>3</v>
      </c>
      <c r="C1705" t="s">
        <v>1714</v>
      </c>
      <c r="D1705" t="s">
        <v>1762</v>
      </c>
      <c r="H1705" t="str">
        <f>INDEX('Vensim Variables'!$B:$B,MATCH(EPS!$B1705,'Vensim Variables'!$A:$A,0))</f>
        <v>g pollutant</v>
      </c>
      <c r="I1705" t="str">
        <f t="shared" si="52"/>
        <v>N2O</v>
      </c>
      <c r="J1705">
        <f>INDEX(NoSettings!$C:$C,MATCH(EPS!$A1705,NoSettings!$A:$A,0))</f>
        <v>1094040000</v>
      </c>
      <c r="K1705">
        <f>INDEX(GWP!$C$2:$C$13,MATCH(EPS!I1705,GWP!$B$2:$B$13,0))</f>
        <v>265</v>
      </c>
      <c r="L1705" s="4">
        <f t="shared" si="53"/>
        <v>0.28992059999999997</v>
      </c>
    </row>
    <row r="1706" spans="1:12">
      <c r="A1706" t="s">
        <v>1643</v>
      </c>
      <c r="B1706" t="s">
        <v>3</v>
      </c>
      <c r="C1706" t="s">
        <v>1714</v>
      </c>
      <c r="D1706" t="s">
        <v>1763</v>
      </c>
      <c r="H1706" t="str">
        <f>INDEX('Vensim Variables'!$B:$B,MATCH(EPS!$B1706,'Vensim Variables'!$A:$A,0))</f>
        <v>g pollutant</v>
      </c>
      <c r="I1706" t="str">
        <f t="shared" si="52"/>
        <v>N2O</v>
      </c>
      <c r="J1706">
        <f>INDEX(NoSettings!$C:$C,MATCH(EPS!$A1706,NoSettings!$A:$A,0))</f>
        <v>437276000</v>
      </c>
      <c r="K1706">
        <f>INDEX(GWP!$C$2:$C$13,MATCH(EPS!I1706,GWP!$B$2:$B$13,0))</f>
        <v>265</v>
      </c>
      <c r="L1706" s="4">
        <f t="shared" si="53"/>
        <v>0.11587814</v>
      </c>
    </row>
    <row r="1707" spans="1:12">
      <c r="A1707" t="s">
        <v>1644</v>
      </c>
      <c r="B1707" t="s">
        <v>3</v>
      </c>
      <c r="C1707" t="s">
        <v>1714</v>
      </c>
      <c r="D1707" t="s">
        <v>1764</v>
      </c>
      <c r="H1707" t="str">
        <f>INDEX('Vensim Variables'!$B:$B,MATCH(EPS!$B1707,'Vensim Variables'!$A:$A,0))</f>
        <v>g pollutant</v>
      </c>
      <c r="I1707" t="str">
        <f t="shared" si="52"/>
        <v>N2O</v>
      </c>
      <c r="J1707">
        <f>INDEX(NoSettings!$C:$C,MATCH(EPS!$A1707,NoSettings!$A:$A,0))</f>
        <v>0</v>
      </c>
      <c r="K1707">
        <f>INDEX(GWP!$C$2:$C$13,MATCH(EPS!I1707,GWP!$B$2:$B$13,0))</f>
        <v>265</v>
      </c>
      <c r="L1707" s="4">
        <f t="shared" si="53"/>
        <v>0</v>
      </c>
    </row>
    <row r="1708" spans="1:12">
      <c r="A1708" t="s">
        <v>1645</v>
      </c>
      <c r="B1708" t="s">
        <v>3</v>
      </c>
      <c r="C1708" t="s">
        <v>1714</v>
      </c>
      <c r="D1708" t="s">
        <v>1765</v>
      </c>
      <c r="H1708" t="str">
        <f>INDEX('Vensim Variables'!$B:$B,MATCH(EPS!$B1708,'Vensim Variables'!$A:$A,0))</f>
        <v>g pollutant</v>
      </c>
      <c r="I1708" t="str">
        <f t="shared" si="52"/>
        <v>N2O</v>
      </c>
      <c r="J1708">
        <f>INDEX(NoSettings!$C:$C,MATCH(EPS!$A1708,NoSettings!$A:$A,0))</f>
        <v>0</v>
      </c>
      <c r="K1708">
        <f>INDEX(GWP!$C$2:$C$13,MATCH(EPS!I1708,GWP!$B$2:$B$13,0))</f>
        <v>265</v>
      </c>
      <c r="L1708" s="4">
        <f t="shared" si="53"/>
        <v>0</v>
      </c>
    </row>
    <row r="1709" spans="1:12">
      <c r="A1709" t="s">
        <v>1646</v>
      </c>
      <c r="B1709" t="s">
        <v>3</v>
      </c>
      <c r="C1709" t="s">
        <v>1714</v>
      </c>
      <c r="D1709" t="s">
        <v>1766</v>
      </c>
      <c r="H1709" t="str">
        <f>INDEX('Vensim Variables'!$B:$B,MATCH(EPS!$B1709,'Vensim Variables'!$A:$A,0))</f>
        <v>g pollutant</v>
      </c>
      <c r="I1709" t="str">
        <f t="shared" si="52"/>
        <v>N2O</v>
      </c>
      <c r="J1709">
        <f>INDEX(NoSettings!$C:$C,MATCH(EPS!$A1709,NoSettings!$A:$A,0))</f>
        <v>0</v>
      </c>
      <c r="K1709">
        <f>INDEX(GWP!$C$2:$C$13,MATCH(EPS!I1709,GWP!$B$2:$B$13,0))</f>
        <v>265</v>
      </c>
      <c r="L1709" s="4">
        <f t="shared" si="53"/>
        <v>0</v>
      </c>
    </row>
    <row r="1710" spans="1:12">
      <c r="A1710" t="s">
        <v>1647</v>
      </c>
      <c r="B1710" t="s">
        <v>3</v>
      </c>
      <c r="C1710" t="s">
        <v>1714</v>
      </c>
      <c r="D1710" t="s">
        <v>1767</v>
      </c>
      <c r="H1710" t="str">
        <f>INDEX('Vensim Variables'!$B:$B,MATCH(EPS!$B1710,'Vensim Variables'!$A:$A,0))</f>
        <v>g pollutant</v>
      </c>
      <c r="I1710" t="str">
        <f t="shared" si="52"/>
        <v>N2O</v>
      </c>
      <c r="J1710">
        <f>INDEX(NoSettings!$C:$C,MATCH(EPS!$A1710,NoSettings!$A:$A,0))</f>
        <v>340659000</v>
      </c>
      <c r="K1710">
        <f>INDEX(GWP!$C$2:$C$13,MATCH(EPS!I1710,GWP!$B$2:$B$13,0))</f>
        <v>265</v>
      </c>
      <c r="L1710" s="4">
        <f t="shared" si="53"/>
        <v>9.0274635000000006E-2</v>
      </c>
    </row>
    <row r="1711" spans="1:12">
      <c r="A1711" t="s">
        <v>7199</v>
      </c>
      <c r="B1711" t="s">
        <v>3</v>
      </c>
      <c r="C1711" t="s">
        <v>1714</v>
      </c>
      <c r="D1711" t="s">
        <v>7229</v>
      </c>
      <c r="H1711" t="str">
        <f>INDEX('Vensim Variables'!$B:$B,MATCH(EPS!$B1711,'Vensim Variables'!$A:$A,0))</f>
        <v>g pollutant</v>
      </c>
      <c r="I1711" t="str">
        <f t="shared" si="52"/>
        <v>N2O</v>
      </c>
      <c r="J1711">
        <f>INDEX(NoSettings!$C:$C,MATCH(EPS!$A1711,NoSettings!$A:$A,0))</f>
        <v>0</v>
      </c>
      <c r="K1711">
        <f>INDEX(GWP!$C$2:$C$13,MATCH(EPS!I1711,GWP!$B$2:$B$13,0))</f>
        <v>265</v>
      </c>
      <c r="L1711" s="4">
        <f t="shared" si="53"/>
        <v>0</v>
      </c>
    </row>
    <row r="1712" spans="1:12">
      <c r="A1712" t="s">
        <v>7200</v>
      </c>
      <c r="B1712" t="s">
        <v>3</v>
      </c>
      <c r="C1712" t="s">
        <v>1714</v>
      </c>
      <c r="D1712" t="s">
        <v>7230</v>
      </c>
      <c r="H1712" t="str">
        <f>INDEX('Vensim Variables'!$B:$B,MATCH(EPS!$B1712,'Vensim Variables'!$A:$A,0))</f>
        <v>g pollutant</v>
      </c>
      <c r="I1712" t="str">
        <f t="shared" si="52"/>
        <v>N2O</v>
      </c>
      <c r="J1712">
        <f>INDEX(NoSettings!$C:$C,MATCH(EPS!$A1712,NoSettings!$A:$A,0))</f>
        <v>0</v>
      </c>
      <c r="K1712">
        <f>INDEX(GWP!$C$2:$C$13,MATCH(EPS!I1712,GWP!$B$2:$B$13,0))</f>
        <v>265</v>
      </c>
      <c r="L1712" s="4">
        <f t="shared" si="53"/>
        <v>0</v>
      </c>
    </row>
    <row r="1713" spans="1:12">
      <c r="A1713" t="s">
        <v>7201</v>
      </c>
      <c r="B1713" t="s">
        <v>3</v>
      </c>
      <c r="C1713" t="s">
        <v>1714</v>
      </c>
      <c r="D1713" t="s">
        <v>7231</v>
      </c>
      <c r="H1713" t="str">
        <f>INDEX('Vensim Variables'!$B:$B,MATCH(EPS!$B1713,'Vensim Variables'!$A:$A,0))</f>
        <v>g pollutant</v>
      </c>
      <c r="I1713" t="str">
        <f t="shared" si="52"/>
        <v>N2O</v>
      </c>
      <c r="J1713">
        <f>INDEX(NoSettings!$C:$C,MATCH(EPS!$A1713,NoSettings!$A:$A,0))</f>
        <v>0</v>
      </c>
      <c r="K1713">
        <f>INDEX(GWP!$C$2:$C$13,MATCH(EPS!I1713,GWP!$B$2:$B$13,0))</f>
        <v>265</v>
      </c>
      <c r="L1713" s="4">
        <f t="shared" si="53"/>
        <v>0</v>
      </c>
    </row>
    <row r="1714" spans="1:12">
      <c r="A1714" t="s">
        <v>7202</v>
      </c>
      <c r="B1714" t="s">
        <v>3</v>
      </c>
      <c r="C1714" t="s">
        <v>1714</v>
      </c>
      <c r="D1714" t="s">
        <v>7232</v>
      </c>
      <c r="H1714" t="str">
        <f>INDEX('Vensim Variables'!$B:$B,MATCH(EPS!$B1714,'Vensim Variables'!$A:$A,0))</f>
        <v>g pollutant</v>
      </c>
      <c r="I1714" t="str">
        <f t="shared" si="52"/>
        <v>N2O</v>
      </c>
      <c r="J1714">
        <f>INDEX(NoSettings!$C:$C,MATCH(EPS!$A1714,NoSettings!$A:$A,0))</f>
        <v>0</v>
      </c>
      <c r="K1714">
        <f>INDEX(GWP!$C$2:$C$13,MATCH(EPS!I1714,GWP!$B$2:$B$13,0))</f>
        <v>265</v>
      </c>
      <c r="L1714" s="4">
        <f t="shared" si="53"/>
        <v>0</v>
      </c>
    </row>
    <row r="1715" spans="1:12">
      <c r="A1715" t="s">
        <v>7203</v>
      </c>
      <c r="B1715" t="s">
        <v>3</v>
      </c>
      <c r="C1715" t="s">
        <v>1714</v>
      </c>
      <c r="D1715" t="s">
        <v>7233</v>
      </c>
      <c r="H1715" t="str">
        <f>INDEX('Vensim Variables'!$B:$B,MATCH(EPS!$B1715,'Vensim Variables'!$A:$A,0))</f>
        <v>g pollutant</v>
      </c>
      <c r="I1715" t="str">
        <f t="shared" si="52"/>
        <v>N2O</v>
      </c>
      <c r="J1715">
        <f>INDEX(NoSettings!$C:$C,MATCH(EPS!$A1715,NoSettings!$A:$A,0))</f>
        <v>0</v>
      </c>
      <c r="K1715">
        <f>INDEX(GWP!$C$2:$C$13,MATCH(EPS!I1715,GWP!$B$2:$B$13,0))</f>
        <v>265</v>
      </c>
      <c r="L1715" s="4">
        <f t="shared" si="53"/>
        <v>0</v>
      </c>
    </row>
    <row r="1716" spans="1:12">
      <c r="A1716" t="s">
        <v>7204</v>
      </c>
      <c r="B1716" t="s">
        <v>3</v>
      </c>
      <c r="C1716" t="s">
        <v>1714</v>
      </c>
      <c r="D1716" t="s">
        <v>7234</v>
      </c>
      <c r="H1716" t="str">
        <f>INDEX('Vensim Variables'!$B:$B,MATCH(EPS!$B1716,'Vensim Variables'!$A:$A,0))</f>
        <v>g pollutant</v>
      </c>
      <c r="I1716" t="str">
        <f t="shared" si="52"/>
        <v>N2O</v>
      </c>
      <c r="J1716">
        <f>INDEX(NoSettings!$C:$C,MATCH(EPS!$A1716,NoSettings!$A:$A,0))</f>
        <v>0</v>
      </c>
      <c r="K1716">
        <f>INDEX(GWP!$C$2:$C$13,MATCH(EPS!I1716,GWP!$B$2:$B$13,0))</f>
        <v>265</v>
      </c>
      <c r="L1716" s="4">
        <f t="shared" si="53"/>
        <v>0</v>
      </c>
    </row>
    <row r="1717" spans="1:12">
      <c r="A1717" t="s">
        <v>7205</v>
      </c>
      <c r="B1717" t="s">
        <v>3</v>
      </c>
      <c r="C1717" t="s">
        <v>1714</v>
      </c>
      <c r="D1717" t="s">
        <v>7235</v>
      </c>
      <c r="H1717" t="str">
        <f>INDEX('Vensim Variables'!$B:$B,MATCH(EPS!$B1717,'Vensim Variables'!$A:$A,0))</f>
        <v>g pollutant</v>
      </c>
      <c r="I1717" t="str">
        <f t="shared" si="52"/>
        <v>N2O</v>
      </c>
      <c r="J1717">
        <f>INDEX(NoSettings!$C:$C,MATCH(EPS!$A1717,NoSettings!$A:$A,0))</f>
        <v>0</v>
      </c>
      <c r="K1717">
        <f>INDEX(GWP!$C$2:$C$13,MATCH(EPS!I1717,GWP!$B$2:$B$13,0))</f>
        <v>265</v>
      </c>
      <c r="L1717" s="4">
        <f t="shared" si="53"/>
        <v>0</v>
      </c>
    </row>
    <row r="1718" spans="1:12">
      <c r="A1718" t="s">
        <v>1648</v>
      </c>
      <c r="B1718" t="s">
        <v>3</v>
      </c>
      <c r="C1718" t="s">
        <v>1715</v>
      </c>
      <c r="D1718" t="s">
        <v>1752</v>
      </c>
      <c r="H1718" t="str">
        <f>INDEX('Vensim Variables'!$B:$B,MATCH(EPS!$B1718,'Vensim Variables'!$A:$A,0))</f>
        <v>g pollutant</v>
      </c>
      <c r="I1718" t="str">
        <f t="shared" si="52"/>
        <v>F gases</v>
      </c>
      <c r="J1718">
        <f>INDEX(NoSettings!$C:$C,MATCH(EPS!$A1718,NoSettings!$A:$A,0))</f>
        <v>0</v>
      </c>
      <c r="K1718">
        <f>INDEX(GWP!$C$2:$C$13,MATCH(EPS!I1718,GWP!$B$2:$B$13,0))</f>
        <v>1</v>
      </c>
      <c r="L1718" s="4">
        <f t="shared" si="53"/>
        <v>0</v>
      </c>
    </row>
    <row r="1719" spans="1:12">
      <c r="A1719" t="s">
        <v>7206</v>
      </c>
      <c r="B1719" t="s">
        <v>3</v>
      </c>
      <c r="C1719" t="s">
        <v>1715</v>
      </c>
      <c r="D1719" t="s">
        <v>7227</v>
      </c>
      <c r="H1719" t="str">
        <f>INDEX('Vensim Variables'!$B:$B,MATCH(EPS!$B1719,'Vensim Variables'!$A:$A,0))</f>
        <v>g pollutant</v>
      </c>
      <c r="I1719" t="str">
        <f t="shared" si="52"/>
        <v>F gases</v>
      </c>
      <c r="J1719">
        <f>INDEX(NoSettings!$C:$C,MATCH(EPS!$A1719,NoSettings!$A:$A,0))</f>
        <v>0</v>
      </c>
      <c r="K1719">
        <f>INDEX(GWP!$C$2:$C$13,MATCH(EPS!I1719,GWP!$B$2:$B$13,0))</f>
        <v>1</v>
      </c>
      <c r="L1719" s="4">
        <f t="shared" si="53"/>
        <v>0</v>
      </c>
    </row>
    <row r="1720" spans="1:12">
      <c r="A1720" t="s">
        <v>7207</v>
      </c>
      <c r="B1720" t="s">
        <v>3</v>
      </c>
      <c r="C1720" t="s">
        <v>1715</v>
      </c>
      <c r="D1720" t="s">
        <v>7228</v>
      </c>
      <c r="H1720" t="str">
        <f>INDEX('Vensim Variables'!$B:$B,MATCH(EPS!$B1720,'Vensim Variables'!$A:$A,0))</f>
        <v>g pollutant</v>
      </c>
      <c r="I1720" t="str">
        <f t="shared" si="52"/>
        <v>F gases</v>
      </c>
      <c r="J1720">
        <f>INDEX(NoSettings!$C:$C,MATCH(EPS!$A1720,NoSettings!$A:$A,0))</f>
        <v>0</v>
      </c>
      <c r="K1720">
        <f>INDEX(GWP!$C$2:$C$13,MATCH(EPS!I1720,GWP!$B$2:$B$13,0))</f>
        <v>1</v>
      </c>
      <c r="L1720" s="4">
        <f t="shared" si="53"/>
        <v>0</v>
      </c>
    </row>
    <row r="1721" spans="1:12">
      <c r="A1721" t="s">
        <v>1650</v>
      </c>
      <c r="B1721" t="s">
        <v>3</v>
      </c>
      <c r="C1721" t="s">
        <v>1715</v>
      </c>
      <c r="D1721" t="s">
        <v>1754</v>
      </c>
      <c r="H1721" t="str">
        <f>INDEX('Vensim Variables'!$B:$B,MATCH(EPS!$B1721,'Vensim Variables'!$A:$A,0))</f>
        <v>g pollutant</v>
      </c>
      <c r="I1721" t="str">
        <f t="shared" si="52"/>
        <v>F gases</v>
      </c>
      <c r="J1721">
        <f>INDEX(NoSettings!$C:$C,MATCH(EPS!$A1721,NoSettings!$A:$A,0))</f>
        <v>0</v>
      </c>
      <c r="K1721">
        <f>INDEX(GWP!$C$2:$C$13,MATCH(EPS!I1721,GWP!$B$2:$B$13,0))</f>
        <v>1</v>
      </c>
      <c r="L1721" s="4">
        <f t="shared" si="53"/>
        <v>0</v>
      </c>
    </row>
    <row r="1722" spans="1:12">
      <c r="A1722" t="s">
        <v>1651</v>
      </c>
      <c r="B1722" t="s">
        <v>3</v>
      </c>
      <c r="C1722" t="s">
        <v>1715</v>
      </c>
      <c r="D1722" t="s">
        <v>1755</v>
      </c>
      <c r="H1722" t="str">
        <f>INDEX('Vensim Variables'!$B:$B,MATCH(EPS!$B1722,'Vensim Variables'!$A:$A,0))</f>
        <v>g pollutant</v>
      </c>
      <c r="I1722" t="str">
        <f t="shared" si="52"/>
        <v>F gases</v>
      </c>
      <c r="J1722">
        <f>INDEX(NoSettings!$C:$C,MATCH(EPS!$A1722,NoSettings!$A:$A,0))</f>
        <v>0</v>
      </c>
      <c r="K1722">
        <f>INDEX(GWP!$C$2:$C$13,MATCH(EPS!I1722,GWP!$B$2:$B$13,0))</f>
        <v>1</v>
      </c>
      <c r="L1722" s="4">
        <f t="shared" si="53"/>
        <v>0</v>
      </c>
    </row>
    <row r="1723" spans="1:12">
      <c r="A1723" t="s">
        <v>1652</v>
      </c>
      <c r="B1723" t="s">
        <v>3</v>
      </c>
      <c r="C1723" t="s">
        <v>1715</v>
      </c>
      <c r="D1723" t="s">
        <v>1756</v>
      </c>
      <c r="H1723" t="str">
        <f>INDEX('Vensim Variables'!$B:$B,MATCH(EPS!$B1723,'Vensim Variables'!$A:$A,0))</f>
        <v>g pollutant</v>
      </c>
      <c r="I1723" t="str">
        <f t="shared" si="52"/>
        <v>F gases</v>
      </c>
      <c r="J1723">
        <f>INDEX(NoSettings!$C:$C,MATCH(EPS!$A1723,NoSettings!$A:$A,0))</f>
        <v>0</v>
      </c>
      <c r="K1723">
        <f>INDEX(GWP!$C$2:$C$13,MATCH(EPS!I1723,GWP!$B$2:$B$13,0))</f>
        <v>1</v>
      </c>
      <c r="L1723" s="4">
        <f t="shared" si="53"/>
        <v>0</v>
      </c>
    </row>
    <row r="1724" spans="1:12">
      <c r="A1724" t="s">
        <v>1653</v>
      </c>
      <c r="B1724" t="s">
        <v>3</v>
      </c>
      <c r="C1724" t="s">
        <v>1715</v>
      </c>
      <c r="D1724" t="s">
        <v>1757</v>
      </c>
      <c r="H1724" t="str">
        <f>INDEX('Vensim Variables'!$B:$B,MATCH(EPS!$B1724,'Vensim Variables'!$A:$A,0))</f>
        <v>g pollutant</v>
      </c>
      <c r="I1724" t="str">
        <f t="shared" si="52"/>
        <v>F gases</v>
      </c>
      <c r="J1724">
        <f>INDEX(NoSettings!$C:$C,MATCH(EPS!$A1724,NoSettings!$A:$A,0))</f>
        <v>0</v>
      </c>
      <c r="K1724">
        <f>INDEX(GWP!$C$2:$C$13,MATCH(EPS!I1724,GWP!$B$2:$B$13,0))</f>
        <v>1</v>
      </c>
      <c r="L1724" s="4">
        <f t="shared" si="53"/>
        <v>0</v>
      </c>
    </row>
    <row r="1725" spans="1:12">
      <c r="A1725" t="s">
        <v>1654</v>
      </c>
      <c r="B1725" t="s">
        <v>3</v>
      </c>
      <c r="C1725" t="s">
        <v>1715</v>
      </c>
      <c r="D1725" t="s">
        <v>1758</v>
      </c>
      <c r="H1725" t="str">
        <f>INDEX('Vensim Variables'!$B:$B,MATCH(EPS!$B1725,'Vensim Variables'!$A:$A,0))</f>
        <v>g pollutant</v>
      </c>
      <c r="I1725" t="str">
        <f t="shared" si="52"/>
        <v>F gases</v>
      </c>
      <c r="J1725">
        <f>INDEX(NoSettings!$C:$C,MATCH(EPS!$A1725,NoSettings!$A:$A,0))</f>
        <v>0</v>
      </c>
      <c r="K1725">
        <f>INDEX(GWP!$C$2:$C$13,MATCH(EPS!I1725,GWP!$B$2:$B$13,0))</f>
        <v>1</v>
      </c>
      <c r="L1725" s="4">
        <f t="shared" si="53"/>
        <v>0</v>
      </c>
    </row>
    <row r="1726" spans="1:12">
      <c r="A1726" t="s">
        <v>1655</v>
      </c>
      <c r="B1726" t="s">
        <v>3</v>
      </c>
      <c r="C1726" t="s">
        <v>1715</v>
      </c>
      <c r="D1726" t="s">
        <v>1759</v>
      </c>
      <c r="H1726" t="str">
        <f>INDEX('Vensim Variables'!$B:$B,MATCH(EPS!$B1726,'Vensim Variables'!$A:$A,0))</f>
        <v>g pollutant</v>
      </c>
      <c r="I1726" t="str">
        <f t="shared" si="52"/>
        <v>F gases</v>
      </c>
      <c r="J1726">
        <f>INDEX(NoSettings!$C:$C,MATCH(EPS!$A1726,NoSettings!$A:$A,0))</f>
        <v>0</v>
      </c>
      <c r="K1726">
        <f>INDEX(GWP!$C$2:$C$13,MATCH(EPS!I1726,GWP!$B$2:$B$13,0))</f>
        <v>1</v>
      </c>
      <c r="L1726" s="4">
        <f t="shared" si="53"/>
        <v>0</v>
      </c>
    </row>
    <row r="1727" spans="1:12">
      <c r="A1727" t="s">
        <v>1656</v>
      </c>
      <c r="B1727" t="s">
        <v>3</v>
      </c>
      <c r="C1727" t="s">
        <v>1715</v>
      </c>
      <c r="D1727" t="s">
        <v>1760</v>
      </c>
      <c r="H1727" t="str">
        <f>INDEX('Vensim Variables'!$B:$B,MATCH(EPS!$B1727,'Vensim Variables'!$A:$A,0))</f>
        <v>g pollutant</v>
      </c>
      <c r="I1727" t="str">
        <f t="shared" si="52"/>
        <v>F gases</v>
      </c>
      <c r="J1727">
        <f>INDEX(NoSettings!$C:$C,MATCH(EPS!$A1727,NoSettings!$A:$A,0))</f>
        <v>0</v>
      </c>
      <c r="K1727">
        <f>INDEX(GWP!$C$2:$C$13,MATCH(EPS!I1727,GWP!$B$2:$B$13,0))</f>
        <v>1</v>
      </c>
      <c r="L1727" s="4">
        <f t="shared" si="53"/>
        <v>0</v>
      </c>
    </row>
    <row r="1728" spans="1:12">
      <c r="A1728" t="s">
        <v>1657</v>
      </c>
      <c r="B1728" t="s">
        <v>3</v>
      </c>
      <c r="C1728" t="s">
        <v>1715</v>
      </c>
      <c r="D1728" t="s">
        <v>1761</v>
      </c>
      <c r="H1728" t="str">
        <f>INDEX('Vensim Variables'!$B:$B,MATCH(EPS!$B1728,'Vensim Variables'!$A:$A,0))</f>
        <v>g pollutant</v>
      </c>
      <c r="I1728" t="str">
        <f t="shared" si="52"/>
        <v>F gases</v>
      </c>
      <c r="J1728">
        <f>INDEX(NoSettings!$C:$C,MATCH(EPS!$A1728,NoSettings!$A:$A,0))</f>
        <v>0</v>
      </c>
      <c r="K1728">
        <f>INDEX(GWP!$C$2:$C$13,MATCH(EPS!I1728,GWP!$B$2:$B$13,0))</f>
        <v>1</v>
      </c>
      <c r="L1728" s="4">
        <f t="shared" si="53"/>
        <v>0</v>
      </c>
    </row>
    <row r="1729" spans="1:12">
      <c r="A1729" t="s">
        <v>1658</v>
      </c>
      <c r="B1729" t="s">
        <v>3</v>
      </c>
      <c r="C1729" t="s">
        <v>1715</v>
      </c>
      <c r="D1729" t="s">
        <v>1762</v>
      </c>
      <c r="H1729" t="str">
        <f>INDEX('Vensim Variables'!$B:$B,MATCH(EPS!$B1729,'Vensim Variables'!$A:$A,0))</f>
        <v>g pollutant</v>
      </c>
      <c r="I1729" t="str">
        <f t="shared" si="52"/>
        <v>F gases</v>
      </c>
      <c r="J1729">
        <f>INDEX(NoSettings!$C:$C,MATCH(EPS!$A1729,NoSettings!$A:$A,0))</f>
        <v>0</v>
      </c>
      <c r="K1729">
        <f>INDEX(GWP!$C$2:$C$13,MATCH(EPS!I1729,GWP!$B$2:$B$13,0))</f>
        <v>1</v>
      </c>
      <c r="L1729" s="4">
        <f t="shared" si="53"/>
        <v>0</v>
      </c>
    </row>
    <row r="1730" spans="1:12">
      <c r="A1730" t="s">
        <v>1659</v>
      </c>
      <c r="B1730" t="s">
        <v>3</v>
      </c>
      <c r="C1730" t="s">
        <v>1715</v>
      </c>
      <c r="D1730" t="s">
        <v>1763</v>
      </c>
      <c r="H1730" t="str">
        <f>INDEX('Vensim Variables'!$B:$B,MATCH(EPS!$B1730,'Vensim Variables'!$A:$A,0))</f>
        <v>g pollutant</v>
      </c>
      <c r="I1730" t="str">
        <f t="shared" si="52"/>
        <v>F gases</v>
      </c>
      <c r="J1730">
        <f>INDEX(NoSettings!$C:$C,MATCH(EPS!$A1730,NoSettings!$A:$A,0))</f>
        <v>0</v>
      </c>
      <c r="K1730">
        <f>INDEX(GWP!$C$2:$C$13,MATCH(EPS!I1730,GWP!$B$2:$B$13,0))</f>
        <v>1</v>
      </c>
      <c r="L1730" s="4">
        <f t="shared" si="53"/>
        <v>0</v>
      </c>
    </row>
    <row r="1731" spans="1:12">
      <c r="A1731" t="s">
        <v>1660</v>
      </c>
      <c r="B1731" t="s">
        <v>3</v>
      </c>
      <c r="C1731" t="s">
        <v>1715</v>
      </c>
      <c r="D1731" t="s">
        <v>1764</v>
      </c>
      <c r="H1731" t="str">
        <f>INDEX('Vensim Variables'!$B:$B,MATCH(EPS!$B1731,'Vensim Variables'!$A:$A,0))</f>
        <v>g pollutant</v>
      </c>
      <c r="I1731" t="str">
        <f t="shared" ref="I1731:I1794" si="54">IF(OR(C1731="CO2",C1731="CH4",C1731="N2O",C1731="F gases",C1731="VOC",C1731="CO",C1731="NOx",C1731="PM10",C1731="PM25",C1731="SOx",C1731="BC",C1731="OC"),C1731,IF(OR(D1731="CO2",D1731="CH4",D1731="N2O",D1731="F gases",D1731="VOC",D1731="CO",D1731="NOx",D1731="PM10",D1731="PM25",D1731="SOx",D1731="BC",D1731="OC"),D1731,IF(OR(E1731="CO2",E1731="CH4",E1731="N2O",E1731="F gases",E1731="VOC",E1731="CO",E1731="NOx",E1731="PM10",E1731="PM25",E1731="SOx",E1731="BC",E1731="OC"),E1731,"NA")))</f>
        <v>F gases</v>
      </c>
      <c r="J1731">
        <f>INDEX(NoSettings!$C:$C,MATCH(EPS!$A1731,NoSettings!$A:$A,0))</f>
        <v>0</v>
      </c>
      <c r="K1731">
        <f>INDEX(GWP!$C$2:$C$13,MATCH(EPS!I1731,GWP!$B$2:$B$13,0))</f>
        <v>1</v>
      </c>
      <c r="L1731" s="4">
        <f t="shared" ref="L1731:L1794" si="55">IF(H1731="g pollutant",K1731*J1731/10^12,IF(H1731="MMTCO2e",J1731,IF(H1731="MWh",J1731,0)))</f>
        <v>0</v>
      </c>
    </row>
    <row r="1732" spans="1:12">
      <c r="A1732" t="s">
        <v>1661</v>
      </c>
      <c r="B1732" t="s">
        <v>3</v>
      </c>
      <c r="C1732" t="s">
        <v>1715</v>
      </c>
      <c r="D1732" t="s">
        <v>1765</v>
      </c>
      <c r="H1732" t="str">
        <f>INDEX('Vensim Variables'!$B:$B,MATCH(EPS!$B1732,'Vensim Variables'!$A:$A,0))</f>
        <v>g pollutant</v>
      </c>
      <c r="I1732" t="str">
        <f t="shared" si="54"/>
        <v>F gases</v>
      </c>
      <c r="J1732">
        <f>INDEX(NoSettings!$C:$C,MATCH(EPS!$A1732,NoSettings!$A:$A,0))</f>
        <v>0</v>
      </c>
      <c r="K1732">
        <f>INDEX(GWP!$C$2:$C$13,MATCH(EPS!I1732,GWP!$B$2:$B$13,0))</f>
        <v>1</v>
      </c>
      <c r="L1732" s="4">
        <f t="shared" si="55"/>
        <v>0</v>
      </c>
    </row>
    <row r="1733" spans="1:12">
      <c r="A1733" t="s">
        <v>1662</v>
      </c>
      <c r="B1733" t="s">
        <v>3</v>
      </c>
      <c r="C1733" t="s">
        <v>1715</v>
      </c>
      <c r="D1733" t="s">
        <v>1766</v>
      </c>
      <c r="H1733" t="str">
        <f>INDEX('Vensim Variables'!$B:$B,MATCH(EPS!$B1733,'Vensim Variables'!$A:$A,0))</f>
        <v>g pollutant</v>
      </c>
      <c r="I1733" t="str">
        <f t="shared" si="54"/>
        <v>F gases</v>
      </c>
      <c r="J1733">
        <f>INDEX(NoSettings!$C:$C,MATCH(EPS!$A1733,NoSettings!$A:$A,0))</f>
        <v>0</v>
      </c>
      <c r="K1733">
        <f>INDEX(GWP!$C$2:$C$13,MATCH(EPS!I1733,GWP!$B$2:$B$13,0))</f>
        <v>1</v>
      </c>
      <c r="L1733" s="4">
        <f t="shared" si="55"/>
        <v>0</v>
      </c>
    </row>
    <row r="1734" spans="1:12">
      <c r="A1734" t="s">
        <v>1663</v>
      </c>
      <c r="B1734" t="s">
        <v>3</v>
      </c>
      <c r="C1734" t="s">
        <v>1715</v>
      </c>
      <c r="D1734" t="s">
        <v>1767</v>
      </c>
      <c r="H1734" t="str">
        <f>INDEX('Vensim Variables'!$B:$B,MATCH(EPS!$B1734,'Vensim Variables'!$A:$A,0))</f>
        <v>g pollutant</v>
      </c>
      <c r="I1734" t="str">
        <f t="shared" si="54"/>
        <v>F gases</v>
      </c>
      <c r="J1734">
        <f>INDEX(NoSettings!$C:$C,MATCH(EPS!$A1734,NoSettings!$A:$A,0))</f>
        <v>0</v>
      </c>
      <c r="K1734">
        <f>INDEX(GWP!$C$2:$C$13,MATCH(EPS!I1734,GWP!$B$2:$B$13,0))</f>
        <v>1</v>
      </c>
      <c r="L1734" s="4">
        <f t="shared" si="55"/>
        <v>0</v>
      </c>
    </row>
    <row r="1735" spans="1:12">
      <c r="A1735" t="s">
        <v>7208</v>
      </c>
      <c r="B1735" t="s">
        <v>3</v>
      </c>
      <c r="C1735" t="s">
        <v>1715</v>
      </c>
      <c r="D1735" t="s">
        <v>7229</v>
      </c>
      <c r="H1735" t="str">
        <f>INDEX('Vensim Variables'!$B:$B,MATCH(EPS!$B1735,'Vensim Variables'!$A:$A,0))</f>
        <v>g pollutant</v>
      </c>
      <c r="I1735" t="str">
        <f t="shared" si="54"/>
        <v>F gases</v>
      </c>
      <c r="J1735">
        <f>INDEX(NoSettings!$C:$C,MATCH(EPS!$A1735,NoSettings!$A:$A,0))</f>
        <v>0</v>
      </c>
      <c r="K1735">
        <f>INDEX(GWP!$C$2:$C$13,MATCH(EPS!I1735,GWP!$B$2:$B$13,0))</f>
        <v>1</v>
      </c>
      <c r="L1735" s="4">
        <f t="shared" si="55"/>
        <v>0</v>
      </c>
    </row>
    <row r="1736" spans="1:12">
      <c r="A1736" t="s">
        <v>7209</v>
      </c>
      <c r="B1736" t="s">
        <v>3</v>
      </c>
      <c r="C1736" t="s">
        <v>1715</v>
      </c>
      <c r="D1736" t="s">
        <v>7230</v>
      </c>
      <c r="H1736" t="str">
        <f>INDEX('Vensim Variables'!$B:$B,MATCH(EPS!$B1736,'Vensim Variables'!$A:$A,0))</f>
        <v>g pollutant</v>
      </c>
      <c r="I1736" t="str">
        <f t="shared" si="54"/>
        <v>F gases</v>
      </c>
      <c r="J1736">
        <f>INDEX(NoSettings!$C:$C,MATCH(EPS!$A1736,NoSettings!$A:$A,0))</f>
        <v>0</v>
      </c>
      <c r="K1736">
        <f>INDEX(GWP!$C$2:$C$13,MATCH(EPS!I1736,GWP!$B$2:$B$13,0))</f>
        <v>1</v>
      </c>
      <c r="L1736" s="4">
        <f t="shared" si="55"/>
        <v>0</v>
      </c>
    </row>
    <row r="1737" spans="1:12">
      <c r="A1737" t="s">
        <v>7210</v>
      </c>
      <c r="B1737" t="s">
        <v>3</v>
      </c>
      <c r="C1737" t="s">
        <v>1715</v>
      </c>
      <c r="D1737" t="s">
        <v>7231</v>
      </c>
      <c r="H1737" t="str">
        <f>INDEX('Vensim Variables'!$B:$B,MATCH(EPS!$B1737,'Vensim Variables'!$A:$A,0))</f>
        <v>g pollutant</v>
      </c>
      <c r="I1737" t="str">
        <f t="shared" si="54"/>
        <v>F gases</v>
      </c>
      <c r="J1737">
        <f>INDEX(NoSettings!$C:$C,MATCH(EPS!$A1737,NoSettings!$A:$A,0))</f>
        <v>0</v>
      </c>
      <c r="K1737">
        <f>INDEX(GWP!$C$2:$C$13,MATCH(EPS!I1737,GWP!$B$2:$B$13,0))</f>
        <v>1</v>
      </c>
      <c r="L1737" s="4">
        <f t="shared" si="55"/>
        <v>0</v>
      </c>
    </row>
    <row r="1738" spans="1:12">
      <c r="A1738" t="s">
        <v>7211</v>
      </c>
      <c r="B1738" t="s">
        <v>3</v>
      </c>
      <c r="C1738" t="s">
        <v>1715</v>
      </c>
      <c r="D1738" t="s">
        <v>7232</v>
      </c>
      <c r="H1738" t="str">
        <f>INDEX('Vensim Variables'!$B:$B,MATCH(EPS!$B1738,'Vensim Variables'!$A:$A,0))</f>
        <v>g pollutant</v>
      </c>
      <c r="I1738" t="str">
        <f t="shared" si="54"/>
        <v>F gases</v>
      </c>
      <c r="J1738">
        <f>INDEX(NoSettings!$C:$C,MATCH(EPS!$A1738,NoSettings!$A:$A,0))</f>
        <v>0</v>
      </c>
      <c r="K1738">
        <f>INDEX(GWP!$C$2:$C$13,MATCH(EPS!I1738,GWP!$B$2:$B$13,0))</f>
        <v>1</v>
      </c>
      <c r="L1738" s="4">
        <f t="shared" si="55"/>
        <v>0</v>
      </c>
    </row>
    <row r="1739" spans="1:12">
      <c r="A1739" t="s">
        <v>7212</v>
      </c>
      <c r="B1739" t="s">
        <v>3</v>
      </c>
      <c r="C1739" t="s">
        <v>1715</v>
      </c>
      <c r="D1739" t="s">
        <v>7233</v>
      </c>
      <c r="H1739" t="str">
        <f>INDEX('Vensim Variables'!$B:$B,MATCH(EPS!$B1739,'Vensim Variables'!$A:$A,0))</f>
        <v>g pollutant</v>
      </c>
      <c r="I1739" t="str">
        <f t="shared" si="54"/>
        <v>F gases</v>
      </c>
      <c r="J1739">
        <f>INDEX(NoSettings!$C:$C,MATCH(EPS!$A1739,NoSettings!$A:$A,0))</f>
        <v>0</v>
      </c>
      <c r="K1739">
        <f>INDEX(GWP!$C$2:$C$13,MATCH(EPS!I1739,GWP!$B$2:$B$13,0))</f>
        <v>1</v>
      </c>
      <c r="L1739" s="4">
        <f t="shared" si="55"/>
        <v>0</v>
      </c>
    </row>
    <row r="1740" spans="1:12">
      <c r="A1740" t="s">
        <v>7213</v>
      </c>
      <c r="B1740" t="s">
        <v>3</v>
      </c>
      <c r="C1740" t="s">
        <v>1715</v>
      </c>
      <c r="D1740" t="s">
        <v>7234</v>
      </c>
      <c r="H1740" t="str">
        <f>INDEX('Vensim Variables'!$B:$B,MATCH(EPS!$B1740,'Vensim Variables'!$A:$A,0))</f>
        <v>g pollutant</v>
      </c>
      <c r="I1740" t="str">
        <f t="shared" si="54"/>
        <v>F gases</v>
      </c>
      <c r="J1740">
        <f>INDEX(NoSettings!$C:$C,MATCH(EPS!$A1740,NoSettings!$A:$A,0))</f>
        <v>0</v>
      </c>
      <c r="K1740">
        <f>INDEX(GWP!$C$2:$C$13,MATCH(EPS!I1740,GWP!$B$2:$B$13,0))</f>
        <v>1</v>
      </c>
      <c r="L1740" s="4">
        <f t="shared" si="55"/>
        <v>0</v>
      </c>
    </row>
    <row r="1741" spans="1:12">
      <c r="A1741" t="s">
        <v>7214</v>
      </c>
      <c r="B1741" t="s">
        <v>3</v>
      </c>
      <c r="C1741" t="s">
        <v>1715</v>
      </c>
      <c r="D1741" t="s">
        <v>7235</v>
      </c>
      <c r="H1741" t="str">
        <f>INDEX('Vensim Variables'!$B:$B,MATCH(EPS!$B1741,'Vensim Variables'!$A:$A,0))</f>
        <v>g pollutant</v>
      </c>
      <c r="I1741" t="str">
        <f t="shared" si="54"/>
        <v>F gases</v>
      </c>
      <c r="J1741">
        <f>INDEX(NoSettings!$C:$C,MATCH(EPS!$A1741,NoSettings!$A:$A,0))</f>
        <v>0</v>
      </c>
      <c r="K1741">
        <f>INDEX(GWP!$C$2:$C$13,MATCH(EPS!I1741,GWP!$B$2:$B$13,0))</f>
        <v>1</v>
      </c>
      <c r="L1741" s="4">
        <f t="shared" si="55"/>
        <v>0</v>
      </c>
    </row>
    <row r="1742" spans="1:12">
      <c r="A1742" t="s">
        <v>1664</v>
      </c>
      <c r="B1742" t="s">
        <v>17</v>
      </c>
      <c r="C1742" t="s">
        <v>1721</v>
      </c>
      <c r="D1742" t="s">
        <v>1702</v>
      </c>
      <c r="H1742" t="str">
        <f>INDEX('Vensim Variables'!$B:$B,MATCH(EPS!$B1742,'Vensim Variables'!$A:$A,0))</f>
        <v>g pollutant</v>
      </c>
      <c r="I1742" t="str">
        <f t="shared" si="54"/>
        <v>CO2</v>
      </c>
      <c r="J1742" t="e">
        <f>INDEX(NoSettings!$C:$C,MATCH(EPS!$A1742,NoSettings!$A:$A,0))</f>
        <v>#N/A</v>
      </c>
      <c r="K1742">
        <f>INDEX(GWP!$C$2:$C$13,MATCH(EPS!I1742,GWP!$B$2:$B$13,0))</f>
        <v>1</v>
      </c>
      <c r="L1742" s="4" t="e">
        <f t="shared" si="55"/>
        <v>#N/A</v>
      </c>
    </row>
    <row r="1743" spans="1:12">
      <c r="A1743" t="s">
        <v>1665</v>
      </c>
      <c r="B1743" t="s">
        <v>17</v>
      </c>
      <c r="C1743" t="s">
        <v>1721</v>
      </c>
      <c r="D1743" t="s">
        <v>1705</v>
      </c>
      <c r="H1743" t="str">
        <f>INDEX('Vensim Variables'!$B:$B,MATCH(EPS!$B1743,'Vensim Variables'!$A:$A,0))</f>
        <v>g pollutant</v>
      </c>
      <c r="I1743" t="str">
        <f t="shared" si="54"/>
        <v>VOC</v>
      </c>
      <c r="J1743" t="e">
        <f>INDEX(NoSettings!$C:$C,MATCH(EPS!$A1743,NoSettings!$A:$A,0))</f>
        <v>#N/A</v>
      </c>
      <c r="K1743">
        <f>INDEX(GWP!$C$2:$C$13,MATCH(EPS!I1743,GWP!$B$2:$B$13,0))</f>
        <v>0</v>
      </c>
      <c r="L1743" s="4" t="e">
        <f t="shared" si="55"/>
        <v>#N/A</v>
      </c>
    </row>
    <row r="1744" spans="1:12">
      <c r="A1744" t="s">
        <v>1666</v>
      </c>
      <c r="B1744" t="s">
        <v>17</v>
      </c>
      <c r="C1744" t="s">
        <v>1721</v>
      </c>
      <c r="D1744" t="s">
        <v>1706</v>
      </c>
      <c r="H1744" t="str">
        <f>INDEX('Vensim Variables'!$B:$B,MATCH(EPS!$B1744,'Vensim Variables'!$A:$A,0))</f>
        <v>g pollutant</v>
      </c>
      <c r="I1744" t="str">
        <f t="shared" si="54"/>
        <v>CO</v>
      </c>
      <c r="J1744" t="e">
        <f>INDEX(NoSettings!$C:$C,MATCH(EPS!$A1744,NoSettings!$A:$A,0))</f>
        <v>#N/A</v>
      </c>
      <c r="K1744">
        <f>INDEX(GWP!$C$2:$C$13,MATCH(EPS!I1744,GWP!$B$2:$B$13,0))</f>
        <v>0</v>
      </c>
      <c r="L1744" s="4" t="e">
        <f t="shared" si="55"/>
        <v>#N/A</v>
      </c>
    </row>
    <row r="1745" spans="1:12">
      <c r="A1745" t="s">
        <v>1667</v>
      </c>
      <c r="B1745" t="s">
        <v>17</v>
      </c>
      <c r="C1745" t="s">
        <v>1721</v>
      </c>
      <c r="D1745" t="s">
        <v>1707</v>
      </c>
      <c r="H1745" t="str">
        <f>INDEX('Vensim Variables'!$B:$B,MATCH(EPS!$B1745,'Vensim Variables'!$A:$A,0))</f>
        <v>g pollutant</v>
      </c>
      <c r="I1745" t="str">
        <f t="shared" si="54"/>
        <v>NOx</v>
      </c>
      <c r="J1745" t="e">
        <f>INDEX(NoSettings!$C:$C,MATCH(EPS!$A1745,NoSettings!$A:$A,0))</f>
        <v>#N/A</v>
      </c>
      <c r="K1745">
        <f>INDEX(GWP!$C$2:$C$13,MATCH(EPS!I1745,GWP!$B$2:$B$13,0))</f>
        <v>0</v>
      </c>
      <c r="L1745" s="4" t="e">
        <f t="shared" si="55"/>
        <v>#N/A</v>
      </c>
    </row>
    <row r="1746" spans="1:12">
      <c r="A1746" t="s">
        <v>1668</v>
      </c>
      <c r="B1746" t="s">
        <v>17</v>
      </c>
      <c r="C1746" t="s">
        <v>1721</v>
      </c>
      <c r="D1746" t="s">
        <v>1708</v>
      </c>
      <c r="H1746" t="str">
        <f>INDEX('Vensim Variables'!$B:$B,MATCH(EPS!$B1746,'Vensim Variables'!$A:$A,0))</f>
        <v>g pollutant</v>
      </c>
      <c r="I1746" t="str">
        <f t="shared" si="54"/>
        <v>PM10</v>
      </c>
      <c r="J1746" t="e">
        <f>INDEX(NoSettings!$C:$C,MATCH(EPS!$A1746,NoSettings!$A:$A,0))</f>
        <v>#N/A</v>
      </c>
      <c r="K1746">
        <f>INDEX(GWP!$C$2:$C$13,MATCH(EPS!I1746,GWP!$B$2:$B$13,0))</f>
        <v>0</v>
      </c>
      <c r="L1746" s="4" t="e">
        <f t="shared" si="55"/>
        <v>#N/A</v>
      </c>
    </row>
    <row r="1747" spans="1:12">
      <c r="A1747" t="s">
        <v>1669</v>
      </c>
      <c r="B1747" t="s">
        <v>17</v>
      </c>
      <c r="C1747" t="s">
        <v>1721</v>
      </c>
      <c r="D1747" t="s">
        <v>1709</v>
      </c>
      <c r="H1747" t="str">
        <f>INDEX('Vensim Variables'!$B:$B,MATCH(EPS!$B1747,'Vensim Variables'!$A:$A,0))</f>
        <v>g pollutant</v>
      </c>
      <c r="I1747" t="str">
        <f t="shared" si="54"/>
        <v>PM25</v>
      </c>
      <c r="J1747" t="e">
        <f>INDEX(NoSettings!$C:$C,MATCH(EPS!$A1747,NoSettings!$A:$A,0))</f>
        <v>#N/A</v>
      </c>
      <c r="K1747">
        <f>INDEX(GWP!$C$2:$C$13,MATCH(EPS!I1747,GWP!$B$2:$B$13,0))</f>
        <v>0</v>
      </c>
      <c r="L1747" s="4" t="e">
        <f t="shared" si="55"/>
        <v>#N/A</v>
      </c>
    </row>
    <row r="1748" spans="1:12">
      <c r="A1748" t="s">
        <v>1670</v>
      </c>
      <c r="B1748" t="s">
        <v>17</v>
      </c>
      <c r="C1748" t="s">
        <v>1721</v>
      </c>
      <c r="D1748" t="s">
        <v>1710</v>
      </c>
      <c r="H1748" t="str">
        <f>INDEX('Vensim Variables'!$B:$B,MATCH(EPS!$B1748,'Vensim Variables'!$A:$A,0))</f>
        <v>g pollutant</v>
      </c>
      <c r="I1748" t="str">
        <f t="shared" si="54"/>
        <v>SOx</v>
      </c>
      <c r="J1748" t="e">
        <f>INDEX(NoSettings!$C:$C,MATCH(EPS!$A1748,NoSettings!$A:$A,0))</f>
        <v>#N/A</v>
      </c>
      <c r="K1748">
        <f>INDEX(GWP!$C$2:$C$13,MATCH(EPS!I1748,GWP!$B$2:$B$13,0))</f>
        <v>0</v>
      </c>
      <c r="L1748" s="4" t="e">
        <f t="shared" si="55"/>
        <v>#N/A</v>
      </c>
    </row>
    <row r="1749" spans="1:12">
      <c r="A1749" t="s">
        <v>1671</v>
      </c>
      <c r="B1749" t="s">
        <v>17</v>
      </c>
      <c r="C1749" t="s">
        <v>1721</v>
      </c>
      <c r="D1749" t="s">
        <v>1711</v>
      </c>
      <c r="H1749" t="str">
        <f>INDEX('Vensim Variables'!$B:$B,MATCH(EPS!$B1749,'Vensim Variables'!$A:$A,0))</f>
        <v>g pollutant</v>
      </c>
      <c r="I1749" t="str">
        <f t="shared" si="54"/>
        <v>BC</v>
      </c>
      <c r="J1749" t="e">
        <f>INDEX(NoSettings!$C:$C,MATCH(EPS!$A1749,NoSettings!$A:$A,0))</f>
        <v>#N/A</v>
      </c>
      <c r="K1749">
        <f>INDEX(GWP!$C$2:$C$13,MATCH(EPS!I1749,GWP!$B$2:$B$13,0))</f>
        <v>0</v>
      </c>
      <c r="L1749" s="4" t="e">
        <f t="shared" si="55"/>
        <v>#N/A</v>
      </c>
    </row>
    <row r="1750" spans="1:12">
      <c r="A1750" t="s">
        <v>1672</v>
      </c>
      <c r="B1750" t="s">
        <v>17</v>
      </c>
      <c r="C1750" t="s">
        <v>1721</v>
      </c>
      <c r="D1750" t="s">
        <v>1712</v>
      </c>
      <c r="H1750" t="str">
        <f>INDEX('Vensim Variables'!$B:$B,MATCH(EPS!$B1750,'Vensim Variables'!$A:$A,0))</f>
        <v>g pollutant</v>
      </c>
      <c r="I1750" t="str">
        <f t="shared" si="54"/>
        <v>OC</v>
      </c>
      <c r="J1750" t="e">
        <f>INDEX(NoSettings!$C:$C,MATCH(EPS!$A1750,NoSettings!$A:$A,0))</f>
        <v>#N/A</v>
      </c>
      <c r="K1750">
        <f>INDEX(GWP!$C$2:$C$13,MATCH(EPS!I1750,GWP!$B$2:$B$13,0))</f>
        <v>0</v>
      </c>
      <c r="L1750" s="4" t="e">
        <f t="shared" si="55"/>
        <v>#N/A</v>
      </c>
    </row>
    <row r="1751" spans="1:12">
      <c r="A1751" t="s">
        <v>1673</v>
      </c>
      <c r="B1751" t="s">
        <v>17</v>
      </c>
      <c r="C1751" t="s">
        <v>1721</v>
      </c>
      <c r="D1751" t="s">
        <v>1713</v>
      </c>
      <c r="H1751" t="str">
        <f>INDEX('Vensim Variables'!$B:$B,MATCH(EPS!$B1751,'Vensim Variables'!$A:$A,0))</f>
        <v>g pollutant</v>
      </c>
      <c r="I1751" t="str">
        <f t="shared" si="54"/>
        <v>CH4</v>
      </c>
      <c r="J1751" t="e">
        <f>INDEX(NoSettings!$C:$C,MATCH(EPS!$A1751,NoSettings!$A:$A,0))</f>
        <v>#N/A</v>
      </c>
      <c r="K1751">
        <f>INDEX(GWP!$C$2:$C$13,MATCH(EPS!I1751,GWP!$B$2:$B$13,0))</f>
        <v>28</v>
      </c>
      <c r="L1751" s="4" t="e">
        <f t="shared" si="55"/>
        <v>#N/A</v>
      </c>
    </row>
    <row r="1752" spans="1:12">
      <c r="A1752" t="s">
        <v>1674</v>
      </c>
      <c r="B1752" t="s">
        <v>17</v>
      </c>
      <c r="C1752" t="s">
        <v>1721</v>
      </c>
      <c r="D1752" t="s">
        <v>1714</v>
      </c>
      <c r="H1752" t="str">
        <f>INDEX('Vensim Variables'!$B:$B,MATCH(EPS!$B1752,'Vensim Variables'!$A:$A,0))</f>
        <v>g pollutant</v>
      </c>
      <c r="I1752" t="str">
        <f t="shared" si="54"/>
        <v>N2O</v>
      </c>
      <c r="J1752" t="e">
        <f>INDEX(NoSettings!$C:$C,MATCH(EPS!$A1752,NoSettings!$A:$A,0))</f>
        <v>#N/A</v>
      </c>
      <c r="K1752">
        <f>INDEX(GWP!$C$2:$C$13,MATCH(EPS!I1752,GWP!$B$2:$B$13,0))</f>
        <v>265</v>
      </c>
      <c r="L1752" s="4" t="e">
        <f t="shared" si="55"/>
        <v>#N/A</v>
      </c>
    </row>
    <row r="1753" spans="1:12">
      <c r="A1753" t="s">
        <v>1675</v>
      </c>
      <c r="B1753" t="s">
        <v>17</v>
      </c>
      <c r="C1753" t="s">
        <v>1721</v>
      </c>
      <c r="D1753" t="s">
        <v>1715</v>
      </c>
      <c r="H1753" t="str">
        <f>INDEX('Vensim Variables'!$B:$B,MATCH(EPS!$B1753,'Vensim Variables'!$A:$A,0))</f>
        <v>g pollutant</v>
      </c>
      <c r="I1753" t="str">
        <f t="shared" si="54"/>
        <v>F gases</v>
      </c>
      <c r="J1753" t="e">
        <f>INDEX(NoSettings!$C:$C,MATCH(EPS!$A1753,NoSettings!$A:$A,0))</f>
        <v>#N/A</v>
      </c>
      <c r="K1753">
        <f>INDEX(GWP!$C$2:$C$13,MATCH(EPS!I1753,GWP!$B$2:$B$13,0))</f>
        <v>1</v>
      </c>
      <c r="L1753" s="4" t="e">
        <f t="shared" si="55"/>
        <v>#N/A</v>
      </c>
    </row>
    <row r="1754" spans="1:12">
      <c r="A1754" t="s">
        <v>1676</v>
      </c>
      <c r="B1754" t="s">
        <v>17</v>
      </c>
      <c r="C1754" t="s">
        <v>1722</v>
      </c>
      <c r="D1754" t="s">
        <v>1702</v>
      </c>
      <c r="H1754" t="str">
        <f>INDEX('Vensim Variables'!$B:$B,MATCH(EPS!$B1754,'Vensim Variables'!$A:$A,0))</f>
        <v>g pollutant</v>
      </c>
      <c r="I1754" t="str">
        <f t="shared" si="54"/>
        <v>CO2</v>
      </c>
      <c r="J1754" t="e">
        <f>INDEX(NoSettings!$C:$C,MATCH(EPS!$A1754,NoSettings!$A:$A,0))</f>
        <v>#N/A</v>
      </c>
      <c r="K1754">
        <f>INDEX(GWP!$C$2:$C$13,MATCH(EPS!I1754,GWP!$B$2:$B$13,0))</f>
        <v>1</v>
      </c>
      <c r="L1754" s="4" t="e">
        <f t="shared" si="55"/>
        <v>#N/A</v>
      </c>
    </row>
    <row r="1755" spans="1:12">
      <c r="A1755" t="s">
        <v>1677</v>
      </c>
      <c r="B1755" t="s">
        <v>17</v>
      </c>
      <c r="C1755" t="s">
        <v>1722</v>
      </c>
      <c r="D1755" t="s">
        <v>1705</v>
      </c>
      <c r="H1755" t="str">
        <f>INDEX('Vensim Variables'!$B:$B,MATCH(EPS!$B1755,'Vensim Variables'!$A:$A,0))</f>
        <v>g pollutant</v>
      </c>
      <c r="I1755" t="str">
        <f t="shared" si="54"/>
        <v>VOC</v>
      </c>
      <c r="J1755" t="e">
        <f>INDEX(NoSettings!$C:$C,MATCH(EPS!$A1755,NoSettings!$A:$A,0))</f>
        <v>#N/A</v>
      </c>
      <c r="K1755">
        <f>INDEX(GWP!$C$2:$C$13,MATCH(EPS!I1755,GWP!$B$2:$B$13,0))</f>
        <v>0</v>
      </c>
      <c r="L1755" s="4" t="e">
        <f t="shared" si="55"/>
        <v>#N/A</v>
      </c>
    </row>
    <row r="1756" spans="1:12">
      <c r="A1756" t="s">
        <v>1678</v>
      </c>
      <c r="B1756" t="s">
        <v>17</v>
      </c>
      <c r="C1756" t="s">
        <v>1722</v>
      </c>
      <c r="D1756" t="s">
        <v>1706</v>
      </c>
      <c r="H1756" t="str">
        <f>INDEX('Vensim Variables'!$B:$B,MATCH(EPS!$B1756,'Vensim Variables'!$A:$A,0))</f>
        <v>g pollutant</v>
      </c>
      <c r="I1756" t="str">
        <f t="shared" si="54"/>
        <v>CO</v>
      </c>
      <c r="J1756" t="e">
        <f>INDEX(NoSettings!$C:$C,MATCH(EPS!$A1756,NoSettings!$A:$A,0))</f>
        <v>#N/A</v>
      </c>
      <c r="K1756">
        <f>INDEX(GWP!$C$2:$C$13,MATCH(EPS!I1756,GWP!$B$2:$B$13,0))</f>
        <v>0</v>
      </c>
      <c r="L1756" s="4" t="e">
        <f t="shared" si="55"/>
        <v>#N/A</v>
      </c>
    </row>
    <row r="1757" spans="1:12">
      <c r="A1757" t="s">
        <v>1679</v>
      </c>
      <c r="B1757" t="s">
        <v>17</v>
      </c>
      <c r="C1757" t="s">
        <v>1722</v>
      </c>
      <c r="D1757" t="s">
        <v>1707</v>
      </c>
      <c r="H1757" t="str">
        <f>INDEX('Vensim Variables'!$B:$B,MATCH(EPS!$B1757,'Vensim Variables'!$A:$A,0))</f>
        <v>g pollutant</v>
      </c>
      <c r="I1757" t="str">
        <f t="shared" si="54"/>
        <v>NOx</v>
      </c>
      <c r="J1757" t="e">
        <f>INDEX(NoSettings!$C:$C,MATCH(EPS!$A1757,NoSettings!$A:$A,0))</f>
        <v>#N/A</v>
      </c>
      <c r="K1757">
        <f>INDEX(GWP!$C$2:$C$13,MATCH(EPS!I1757,GWP!$B$2:$B$13,0))</f>
        <v>0</v>
      </c>
      <c r="L1757" s="4" t="e">
        <f t="shared" si="55"/>
        <v>#N/A</v>
      </c>
    </row>
    <row r="1758" spans="1:12">
      <c r="A1758" t="s">
        <v>1680</v>
      </c>
      <c r="B1758" t="s">
        <v>17</v>
      </c>
      <c r="C1758" t="s">
        <v>1722</v>
      </c>
      <c r="D1758" t="s">
        <v>1708</v>
      </c>
      <c r="H1758" t="str">
        <f>INDEX('Vensim Variables'!$B:$B,MATCH(EPS!$B1758,'Vensim Variables'!$A:$A,0))</f>
        <v>g pollutant</v>
      </c>
      <c r="I1758" t="str">
        <f t="shared" si="54"/>
        <v>PM10</v>
      </c>
      <c r="J1758" t="e">
        <f>INDEX(NoSettings!$C:$C,MATCH(EPS!$A1758,NoSettings!$A:$A,0))</f>
        <v>#N/A</v>
      </c>
      <c r="K1758">
        <f>INDEX(GWP!$C$2:$C$13,MATCH(EPS!I1758,GWP!$B$2:$B$13,0))</f>
        <v>0</v>
      </c>
      <c r="L1758" s="4" t="e">
        <f t="shared" si="55"/>
        <v>#N/A</v>
      </c>
    </row>
    <row r="1759" spans="1:12">
      <c r="A1759" t="s">
        <v>1681</v>
      </c>
      <c r="B1759" t="s">
        <v>17</v>
      </c>
      <c r="C1759" t="s">
        <v>1722</v>
      </c>
      <c r="D1759" t="s">
        <v>1709</v>
      </c>
      <c r="H1759" t="str">
        <f>INDEX('Vensim Variables'!$B:$B,MATCH(EPS!$B1759,'Vensim Variables'!$A:$A,0))</f>
        <v>g pollutant</v>
      </c>
      <c r="I1759" t="str">
        <f t="shared" si="54"/>
        <v>PM25</v>
      </c>
      <c r="J1759" t="e">
        <f>INDEX(NoSettings!$C:$C,MATCH(EPS!$A1759,NoSettings!$A:$A,0))</f>
        <v>#N/A</v>
      </c>
      <c r="K1759">
        <f>INDEX(GWP!$C$2:$C$13,MATCH(EPS!I1759,GWP!$B$2:$B$13,0))</f>
        <v>0</v>
      </c>
      <c r="L1759" s="4" t="e">
        <f t="shared" si="55"/>
        <v>#N/A</v>
      </c>
    </row>
    <row r="1760" spans="1:12">
      <c r="A1760" t="s">
        <v>1682</v>
      </c>
      <c r="B1760" t="s">
        <v>17</v>
      </c>
      <c r="C1760" t="s">
        <v>1722</v>
      </c>
      <c r="D1760" t="s">
        <v>1710</v>
      </c>
      <c r="H1760" t="str">
        <f>INDEX('Vensim Variables'!$B:$B,MATCH(EPS!$B1760,'Vensim Variables'!$A:$A,0))</f>
        <v>g pollutant</v>
      </c>
      <c r="I1760" t="str">
        <f t="shared" si="54"/>
        <v>SOx</v>
      </c>
      <c r="J1760" t="e">
        <f>INDEX(NoSettings!$C:$C,MATCH(EPS!$A1760,NoSettings!$A:$A,0))</f>
        <v>#N/A</v>
      </c>
      <c r="K1760">
        <f>INDEX(GWP!$C$2:$C$13,MATCH(EPS!I1760,GWP!$B$2:$B$13,0))</f>
        <v>0</v>
      </c>
      <c r="L1760" s="4" t="e">
        <f t="shared" si="55"/>
        <v>#N/A</v>
      </c>
    </row>
    <row r="1761" spans="1:12">
      <c r="A1761" t="s">
        <v>1683</v>
      </c>
      <c r="B1761" t="s">
        <v>17</v>
      </c>
      <c r="C1761" t="s">
        <v>1722</v>
      </c>
      <c r="D1761" t="s">
        <v>1711</v>
      </c>
      <c r="H1761" t="str">
        <f>INDEX('Vensim Variables'!$B:$B,MATCH(EPS!$B1761,'Vensim Variables'!$A:$A,0))</f>
        <v>g pollutant</v>
      </c>
      <c r="I1761" t="str">
        <f t="shared" si="54"/>
        <v>BC</v>
      </c>
      <c r="J1761" t="e">
        <f>INDEX(NoSettings!$C:$C,MATCH(EPS!$A1761,NoSettings!$A:$A,0))</f>
        <v>#N/A</v>
      </c>
      <c r="K1761">
        <f>INDEX(GWP!$C$2:$C$13,MATCH(EPS!I1761,GWP!$B$2:$B$13,0))</f>
        <v>0</v>
      </c>
      <c r="L1761" s="4" t="e">
        <f t="shared" si="55"/>
        <v>#N/A</v>
      </c>
    </row>
    <row r="1762" spans="1:12">
      <c r="A1762" t="s">
        <v>1684</v>
      </c>
      <c r="B1762" t="s">
        <v>17</v>
      </c>
      <c r="C1762" t="s">
        <v>1722</v>
      </c>
      <c r="D1762" t="s">
        <v>1712</v>
      </c>
      <c r="H1762" t="str">
        <f>INDEX('Vensim Variables'!$B:$B,MATCH(EPS!$B1762,'Vensim Variables'!$A:$A,0))</f>
        <v>g pollutant</v>
      </c>
      <c r="I1762" t="str">
        <f t="shared" si="54"/>
        <v>OC</v>
      </c>
      <c r="J1762" t="e">
        <f>INDEX(NoSettings!$C:$C,MATCH(EPS!$A1762,NoSettings!$A:$A,0))</f>
        <v>#N/A</v>
      </c>
      <c r="K1762">
        <f>INDEX(GWP!$C$2:$C$13,MATCH(EPS!I1762,GWP!$B$2:$B$13,0))</f>
        <v>0</v>
      </c>
      <c r="L1762" s="4" t="e">
        <f t="shared" si="55"/>
        <v>#N/A</v>
      </c>
    </row>
    <row r="1763" spans="1:12">
      <c r="A1763" t="s">
        <v>1685</v>
      </c>
      <c r="B1763" t="s">
        <v>17</v>
      </c>
      <c r="C1763" t="s">
        <v>1722</v>
      </c>
      <c r="D1763" t="s">
        <v>1713</v>
      </c>
      <c r="H1763" t="str">
        <f>INDEX('Vensim Variables'!$B:$B,MATCH(EPS!$B1763,'Vensim Variables'!$A:$A,0))</f>
        <v>g pollutant</v>
      </c>
      <c r="I1763" t="str">
        <f t="shared" si="54"/>
        <v>CH4</v>
      </c>
      <c r="J1763" t="e">
        <f>INDEX(NoSettings!$C:$C,MATCH(EPS!$A1763,NoSettings!$A:$A,0))</f>
        <v>#N/A</v>
      </c>
      <c r="K1763">
        <f>INDEX(GWP!$C$2:$C$13,MATCH(EPS!I1763,GWP!$B$2:$B$13,0))</f>
        <v>28</v>
      </c>
      <c r="L1763" s="4" t="e">
        <f t="shared" si="55"/>
        <v>#N/A</v>
      </c>
    </row>
    <row r="1764" spans="1:12">
      <c r="A1764" t="s">
        <v>1686</v>
      </c>
      <c r="B1764" t="s">
        <v>17</v>
      </c>
      <c r="C1764" t="s">
        <v>1722</v>
      </c>
      <c r="D1764" t="s">
        <v>1714</v>
      </c>
      <c r="H1764" t="str">
        <f>INDEX('Vensim Variables'!$B:$B,MATCH(EPS!$B1764,'Vensim Variables'!$A:$A,0))</f>
        <v>g pollutant</v>
      </c>
      <c r="I1764" t="str">
        <f t="shared" si="54"/>
        <v>N2O</v>
      </c>
      <c r="J1764" t="e">
        <f>INDEX(NoSettings!$C:$C,MATCH(EPS!$A1764,NoSettings!$A:$A,0))</f>
        <v>#N/A</v>
      </c>
      <c r="K1764">
        <f>INDEX(GWP!$C$2:$C$13,MATCH(EPS!I1764,GWP!$B$2:$B$13,0))</f>
        <v>265</v>
      </c>
      <c r="L1764" s="4" t="e">
        <f t="shared" si="55"/>
        <v>#N/A</v>
      </c>
    </row>
    <row r="1765" spans="1:12">
      <c r="A1765" t="s">
        <v>1687</v>
      </c>
      <c r="B1765" t="s">
        <v>17</v>
      </c>
      <c r="C1765" t="s">
        <v>1722</v>
      </c>
      <c r="D1765" t="s">
        <v>1715</v>
      </c>
      <c r="H1765" t="str">
        <f>INDEX('Vensim Variables'!$B:$B,MATCH(EPS!$B1765,'Vensim Variables'!$A:$A,0))</f>
        <v>g pollutant</v>
      </c>
      <c r="I1765" t="str">
        <f t="shared" si="54"/>
        <v>F gases</v>
      </c>
      <c r="J1765" t="e">
        <f>INDEX(NoSettings!$C:$C,MATCH(EPS!$A1765,NoSettings!$A:$A,0))</f>
        <v>#N/A</v>
      </c>
      <c r="K1765">
        <f>INDEX(GWP!$C$2:$C$13,MATCH(EPS!I1765,GWP!$B$2:$B$13,0))</f>
        <v>1</v>
      </c>
      <c r="L1765" s="4" t="e">
        <f t="shared" si="55"/>
        <v>#N/A</v>
      </c>
    </row>
    <row r="1766" spans="1:12">
      <c r="A1766" t="s">
        <v>1688</v>
      </c>
      <c r="B1766" t="s">
        <v>17</v>
      </c>
      <c r="C1766" t="s">
        <v>1723</v>
      </c>
      <c r="D1766" t="s">
        <v>1702</v>
      </c>
      <c r="H1766" t="str">
        <f>INDEX('Vensim Variables'!$B:$B,MATCH(EPS!$B1766,'Vensim Variables'!$A:$A,0))</f>
        <v>g pollutant</v>
      </c>
      <c r="I1766" t="str">
        <f t="shared" si="54"/>
        <v>CO2</v>
      </c>
      <c r="J1766" t="e">
        <f>INDEX(NoSettings!$C:$C,MATCH(EPS!$A1766,NoSettings!$A:$A,0))</f>
        <v>#N/A</v>
      </c>
      <c r="K1766">
        <f>INDEX(GWP!$C$2:$C$13,MATCH(EPS!I1766,GWP!$B$2:$B$13,0))</f>
        <v>1</v>
      </c>
      <c r="L1766" s="4" t="e">
        <f t="shared" si="55"/>
        <v>#N/A</v>
      </c>
    </row>
    <row r="1767" spans="1:12">
      <c r="A1767" t="s">
        <v>1689</v>
      </c>
      <c r="B1767" t="s">
        <v>17</v>
      </c>
      <c r="C1767" t="s">
        <v>1723</v>
      </c>
      <c r="D1767" t="s">
        <v>1705</v>
      </c>
      <c r="H1767" t="str">
        <f>INDEX('Vensim Variables'!$B:$B,MATCH(EPS!$B1767,'Vensim Variables'!$A:$A,0))</f>
        <v>g pollutant</v>
      </c>
      <c r="I1767" t="str">
        <f t="shared" si="54"/>
        <v>VOC</v>
      </c>
      <c r="J1767" t="e">
        <f>INDEX(NoSettings!$C:$C,MATCH(EPS!$A1767,NoSettings!$A:$A,0))</f>
        <v>#N/A</v>
      </c>
      <c r="K1767">
        <f>INDEX(GWP!$C$2:$C$13,MATCH(EPS!I1767,GWP!$B$2:$B$13,0))</f>
        <v>0</v>
      </c>
      <c r="L1767" s="4" t="e">
        <f t="shared" si="55"/>
        <v>#N/A</v>
      </c>
    </row>
    <row r="1768" spans="1:12">
      <c r="A1768" t="s">
        <v>1690</v>
      </c>
      <c r="B1768" t="s">
        <v>17</v>
      </c>
      <c r="C1768" t="s">
        <v>1723</v>
      </c>
      <c r="D1768" t="s">
        <v>1706</v>
      </c>
      <c r="H1768" t="str">
        <f>INDEX('Vensim Variables'!$B:$B,MATCH(EPS!$B1768,'Vensim Variables'!$A:$A,0))</f>
        <v>g pollutant</v>
      </c>
      <c r="I1768" t="str">
        <f t="shared" si="54"/>
        <v>CO</v>
      </c>
      <c r="J1768" t="e">
        <f>INDEX(NoSettings!$C:$C,MATCH(EPS!$A1768,NoSettings!$A:$A,0))</f>
        <v>#N/A</v>
      </c>
      <c r="K1768">
        <f>INDEX(GWP!$C$2:$C$13,MATCH(EPS!I1768,GWP!$B$2:$B$13,0))</f>
        <v>0</v>
      </c>
      <c r="L1768" s="4" t="e">
        <f t="shared" si="55"/>
        <v>#N/A</v>
      </c>
    </row>
    <row r="1769" spans="1:12">
      <c r="A1769" t="s">
        <v>1691</v>
      </c>
      <c r="B1769" t="s">
        <v>17</v>
      </c>
      <c r="C1769" t="s">
        <v>1723</v>
      </c>
      <c r="D1769" t="s">
        <v>1707</v>
      </c>
      <c r="H1769" t="str">
        <f>INDEX('Vensim Variables'!$B:$B,MATCH(EPS!$B1769,'Vensim Variables'!$A:$A,0))</f>
        <v>g pollutant</v>
      </c>
      <c r="I1769" t="str">
        <f t="shared" si="54"/>
        <v>NOx</v>
      </c>
      <c r="J1769" t="e">
        <f>INDEX(NoSettings!$C:$C,MATCH(EPS!$A1769,NoSettings!$A:$A,0))</f>
        <v>#N/A</v>
      </c>
      <c r="K1769">
        <f>INDEX(GWP!$C$2:$C$13,MATCH(EPS!I1769,GWP!$B$2:$B$13,0))</f>
        <v>0</v>
      </c>
      <c r="L1769" s="4" t="e">
        <f t="shared" si="55"/>
        <v>#N/A</v>
      </c>
    </row>
    <row r="1770" spans="1:12">
      <c r="A1770" t="s">
        <v>1692</v>
      </c>
      <c r="B1770" t="s">
        <v>17</v>
      </c>
      <c r="C1770" t="s">
        <v>1723</v>
      </c>
      <c r="D1770" t="s">
        <v>1708</v>
      </c>
      <c r="H1770" t="str">
        <f>INDEX('Vensim Variables'!$B:$B,MATCH(EPS!$B1770,'Vensim Variables'!$A:$A,0))</f>
        <v>g pollutant</v>
      </c>
      <c r="I1770" t="str">
        <f t="shared" si="54"/>
        <v>PM10</v>
      </c>
      <c r="J1770" t="e">
        <f>INDEX(NoSettings!$C:$C,MATCH(EPS!$A1770,NoSettings!$A:$A,0))</f>
        <v>#N/A</v>
      </c>
      <c r="K1770">
        <f>INDEX(GWP!$C$2:$C$13,MATCH(EPS!I1770,GWP!$B$2:$B$13,0))</f>
        <v>0</v>
      </c>
      <c r="L1770" s="4" t="e">
        <f t="shared" si="55"/>
        <v>#N/A</v>
      </c>
    </row>
    <row r="1771" spans="1:12">
      <c r="A1771" t="s">
        <v>1693</v>
      </c>
      <c r="B1771" t="s">
        <v>17</v>
      </c>
      <c r="C1771" t="s">
        <v>1723</v>
      </c>
      <c r="D1771" t="s">
        <v>1709</v>
      </c>
      <c r="H1771" t="str">
        <f>INDEX('Vensim Variables'!$B:$B,MATCH(EPS!$B1771,'Vensim Variables'!$A:$A,0))</f>
        <v>g pollutant</v>
      </c>
      <c r="I1771" t="str">
        <f t="shared" si="54"/>
        <v>PM25</v>
      </c>
      <c r="J1771" t="e">
        <f>INDEX(NoSettings!$C:$C,MATCH(EPS!$A1771,NoSettings!$A:$A,0))</f>
        <v>#N/A</v>
      </c>
      <c r="K1771">
        <f>INDEX(GWP!$C$2:$C$13,MATCH(EPS!I1771,GWP!$B$2:$B$13,0))</f>
        <v>0</v>
      </c>
      <c r="L1771" s="4" t="e">
        <f t="shared" si="55"/>
        <v>#N/A</v>
      </c>
    </row>
    <row r="1772" spans="1:12">
      <c r="A1772" t="s">
        <v>1694</v>
      </c>
      <c r="B1772" t="s">
        <v>17</v>
      </c>
      <c r="C1772" t="s">
        <v>1723</v>
      </c>
      <c r="D1772" t="s">
        <v>1710</v>
      </c>
      <c r="H1772" t="str">
        <f>INDEX('Vensim Variables'!$B:$B,MATCH(EPS!$B1772,'Vensim Variables'!$A:$A,0))</f>
        <v>g pollutant</v>
      </c>
      <c r="I1772" t="str">
        <f t="shared" si="54"/>
        <v>SOx</v>
      </c>
      <c r="J1772" t="e">
        <f>INDEX(NoSettings!$C:$C,MATCH(EPS!$A1772,NoSettings!$A:$A,0))</f>
        <v>#N/A</v>
      </c>
      <c r="K1772">
        <f>INDEX(GWP!$C$2:$C$13,MATCH(EPS!I1772,GWP!$B$2:$B$13,0))</f>
        <v>0</v>
      </c>
      <c r="L1772" s="4" t="e">
        <f t="shared" si="55"/>
        <v>#N/A</v>
      </c>
    </row>
    <row r="1773" spans="1:12">
      <c r="A1773" t="s">
        <v>1695</v>
      </c>
      <c r="B1773" t="s">
        <v>17</v>
      </c>
      <c r="C1773" t="s">
        <v>1723</v>
      </c>
      <c r="D1773" t="s">
        <v>1711</v>
      </c>
      <c r="H1773" t="str">
        <f>INDEX('Vensim Variables'!$B:$B,MATCH(EPS!$B1773,'Vensim Variables'!$A:$A,0))</f>
        <v>g pollutant</v>
      </c>
      <c r="I1773" t="str">
        <f t="shared" si="54"/>
        <v>BC</v>
      </c>
      <c r="J1773" t="e">
        <f>INDEX(NoSettings!$C:$C,MATCH(EPS!$A1773,NoSettings!$A:$A,0))</f>
        <v>#N/A</v>
      </c>
      <c r="K1773">
        <f>INDEX(GWP!$C$2:$C$13,MATCH(EPS!I1773,GWP!$B$2:$B$13,0))</f>
        <v>0</v>
      </c>
      <c r="L1773" s="4" t="e">
        <f t="shared" si="55"/>
        <v>#N/A</v>
      </c>
    </row>
    <row r="1774" spans="1:12">
      <c r="A1774" t="s">
        <v>1696</v>
      </c>
      <c r="B1774" t="s">
        <v>17</v>
      </c>
      <c r="C1774" t="s">
        <v>1723</v>
      </c>
      <c r="D1774" t="s">
        <v>1712</v>
      </c>
      <c r="H1774" t="str">
        <f>INDEX('Vensim Variables'!$B:$B,MATCH(EPS!$B1774,'Vensim Variables'!$A:$A,0))</f>
        <v>g pollutant</v>
      </c>
      <c r="I1774" t="str">
        <f t="shared" si="54"/>
        <v>OC</v>
      </c>
      <c r="J1774" t="e">
        <f>INDEX(NoSettings!$C:$C,MATCH(EPS!$A1774,NoSettings!$A:$A,0))</f>
        <v>#N/A</v>
      </c>
      <c r="K1774">
        <f>INDEX(GWP!$C$2:$C$13,MATCH(EPS!I1774,GWP!$B$2:$B$13,0))</f>
        <v>0</v>
      </c>
      <c r="L1774" s="4" t="e">
        <f t="shared" si="55"/>
        <v>#N/A</v>
      </c>
    </row>
    <row r="1775" spans="1:12">
      <c r="A1775" t="s">
        <v>1697</v>
      </c>
      <c r="B1775" t="s">
        <v>17</v>
      </c>
      <c r="C1775" t="s">
        <v>1723</v>
      </c>
      <c r="D1775" t="s">
        <v>1713</v>
      </c>
      <c r="H1775" t="str">
        <f>INDEX('Vensim Variables'!$B:$B,MATCH(EPS!$B1775,'Vensim Variables'!$A:$A,0))</f>
        <v>g pollutant</v>
      </c>
      <c r="I1775" t="str">
        <f t="shared" si="54"/>
        <v>CH4</v>
      </c>
      <c r="J1775" t="e">
        <f>INDEX(NoSettings!$C:$C,MATCH(EPS!$A1775,NoSettings!$A:$A,0))</f>
        <v>#N/A</v>
      </c>
      <c r="K1775">
        <f>INDEX(GWP!$C$2:$C$13,MATCH(EPS!I1775,GWP!$B$2:$B$13,0))</f>
        <v>28</v>
      </c>
      <c r="L1775" s="4" t="e">
        <f t="shared" si="55"/>
        <v>#N/A</v>
      </c>
    </row>
    <row r="1776" spans="1:12">
      <c r="A1776" t="s">
        <v>1698</v>
      </c>
      <c r="B1776" t="s">
        <v>17</v>
      </c>
      <c r="C1776" t="s">
        <v>1723</v>
      </c>
      <c r="D1776" t="s">
        <v>1714</v>
      </c>
      <c r="H1776" t="str">
        <f>INDEX('Vensim Variables'!$B:$B,MATCH(EPS!$B1776,'Vensim Variables'!$A:$A,0))</f>
        <v>g pollutant</v>
      </c>
      <c r="I1776" t="str">
        <f t="shared" si="54"/>
        <v>N2O</v>
      </c>
      <c r="J1776" t="e">
        <f>INDEX(NoSettings!$C:$C,MATCH(EPS!$A1776,NoSettings!$A:$A,0))</f>
        <v>#N/A</v>
      </c>
      <c r="K1776">
        <f>INDEX(GWP!$C$2:$C$13,MATCH(EPS!I1776,GWP!$B$2:$B$13,0))</f>
        <v>265</v>
      </c>
      <c r="L1776" s="4" t="e">
        <f t="shared" si="55"/>
        <v>#N/A</v>
      </c>
    </row>
    <row r="1777" spans="1:12">
      <c r="A1777" t="s">
        <v>1699</v>
      </c>
      <c r="B1777" t="s">
        <v>17</v>
      </c>
      <c r="C1777" t="s">
        <v>1723</v>
      </c>
      <c r="D1777" t="s">
        <v>1715</v>
      </c>
      <c r="H1777" t="str">
        <f>INDEX('Vensim Variables'!$B:$B,MATCH(EPS!$B1777,'Vensim Variables'!$A:$A,0))</f>
        <v>g pollutant</v>
      </c>
      <c r="I1777" t="str">
        <f t="shared" si="54"/>
        <v>F gases</v>
      </c>
      <c r="J1777" t="e">
        <f>INDEX(NoSettings!$C:$C,MATCH(EPS!$A1777,NoSettings!$A:$A,0))</f>
        <v>#N/A</v>
      </c>
      <c r="K1777">
        <f>INDEX(GWP!$C$2:$C$13,MATCH(EPS!I1777,GWP!$B$2:$B$13,0))</f>
        <v>1</v>
      </c>
      <c r="L1777" s="4" t="e">
        <f t="shared" si="55"/>
        <v>#N/A</v>
      </c>
    </row>
    <row r="1778" spans="1:12">
      <c r="A1778" t="s">
        <v>7326</v>
      </c>
      <c r="B1778" t="s">
        <v>10626</v>
      </c>
      <c r="C1778" t="s">
        <v>6867</v>
      </c>
      <c r="D1778" t="s">
        <v>1702</v>
      </c>
      <c r="H1778" t="str">
        <f>INDEX('Vensim Variables'!$B:$B,MATCH(EPS!$B1778,'Vensim Variables'!$A:$A,0))</f>
        <v>g pollutant</v>
      </c>
      <c r="I1778" t="str">
        <f t="shared" si="54"/>
        <v>CO2</v>
      </c>
      <c r="J1778" t="e">
        <f>INDEX(NoSettings!$C:$C,MATCH(EPS!$A1778,NoSettings!$A:$A,0))</f>
        <v>#N/A</v>
      </c>
      <c r="K1778">
        <f>INDEX(GWP!$C$2:$C$13,MATCH(EPS!I1778,GWP!$B$2:$B$13,0))</f>
        <v>1</v>
      </c>
      <c r="L1778" s="4" t="e">
        <f t="shared" si="55"/>
        <v>#N/A</v>
      </c>
    </row>
    <row r="1779" spans="1:12">
      <c r="A1779" t="s">
        <v>7327</v>
      </c>
      <c r="B1779" t="s">
        <v>10626</v>
      </c>
      <c r="C1779" t="s">
        <v>6867</v>
      </c>
      <c r="D1779" t="s">
        <v>1705</v>
      </c>
      <c r="H1779" t="str">
        <f>INDEX('Vensim Variables'!$B:$B,MATCH(EPS!$B1779,'Vensim Variables'!$A:$A,0))</f>
        <v>g pollutant</v>
      </c>
      <c r="I1779" t="str">
        <f t="shared" si="54"/>
        <v>VOC</v>
      </c>
      <c r="J1779" t="e">
        <f>INDEX(NoSettings!$C:$C,MATCH(EPS!$A1779,NoSettings!$A:$A,0))</f>
        <v>#N/A</v>
      </c>
      <c r="K1779">
        <f>INDEX(GWP!$C$2:$C$13,MATCH(EPS!I1779,GWP!$B$2:$B$13,0))</f>
        <v>0</v>
      </c>
      <c r="L1779" s="4" t="e">
        <f t="shared" si="55"/>
        <v>#N/A</v>
      </c>
    </row>
    <row r="1780" spans="1:12">
      <c r="A1780" t="s">
        <v>7328</v>
      </c>
      <c r="B1780" t="s">
        <v>10626</v>
      </c>
      <c r="C1780" t="s">
        <v>6867</v>
      </c>
      <c r="D1780" t="s">
        <v>1706</v>
      </c>
      <c r="H1780" t="str">
        <f>INDEX('Vensim Variables'!$B:$B,MATCH(EPS!$B1780,'Vensim Variables'!$A:$A,0))</f>
        <v>g pollutant</v>
      </c>
      <c r="I1780" t="str">
        <f t="shared" si="54"/>
        <v>CO</v>
      </c>
      <c r="J1780" t="e">
        <f>INDEX(NoSettings!$C:$C,MATCH(EPS!$A1780,NoSettings!$A:$A,0))</f>
        <v>#N/A</v>
      </c>
      <c r="K1780">
        <f>INDEX(GWP!$C$2:$C$13,MATCH(EPS!I1780,GWP!$B$2:$B$13,0))</f>
        <v>0</v>
      </c>
      <c r="L1780" s="4" t="e">
        <f t="shared" si="55"/>
        <v>#N/A</v>
      </c>
    </row>
    <row r="1781" spans="1:12">
      <c r="A1781" t="s">
        <v>7329</v>
      </c>
      <c r="B1781" t="s">
        <v>10626</v>
      </c>
      <c r="C1781" t="s">
        <v>6867</v>
      </c>
      <c r="D1781" t="s">
        <v>1707</v>
      </c>
      <c r="H1781" t="str">
        <f>INDEX('Vensim Variables'!$B:$B,MATCH(EPS!$B1781,'Vensim Variables'!$A:$A,0))</f>
        <v>g pollutant</v>
      </c>
      <c r="I1781" t="str">
        <f t="shared" si="54"/>
        <v>NOx</v>
      </c>
      <c r="J1781" t="e">
        <f>INDEX(NoSettings!$C:$C,MATCH(EPS!$A1781,NoSettings!$A:$A,0))</f>
        <v>#N/A</v>
      </c>
      <c r="K1781">
        <f>INDEX(GWP!$C$2:$C$13,MATCH(EPS!I1781,GWP!$B$2:$B$13,0))</f>
        <v>0</v>
      </c>
      <c r="L1781" s="4" t="e">
        <f t="shared" si="55"/>
        <v>#N/A</v>
      </c>
    </row>
    <row r="1782" spans="1:12">
      <c r="A1782" t="s">
        <v>7330</v>
      </c>
      <c r="B1782" t="s">
        <v>10626</v>
      </c>
      <c r="C1782" t="s">
        <v>6867</v>
      </c>
      <c r="D1782" t="s">
        <v>1708</v>
      </c>
      <c r="H1782" t="str">
        <f>INDEX('Vensim Variables'!$B:$B,MATCH(EPS!$B1782,'Vensim Variables'!$A:$A,0))</f>
        <v>g pollutant</v>
      </c>
      <c r="I1782" t="str">
        <f t="shared" si="54"/>
        <v>PM10</v>
      </c>
      <c r="J1782" t="e">
        <f>INDEX(NoSettings!$C:$C,MATCH(EPS!$A1782,NoSettings!$A:$A,0))</f>
        <v>#N/A</v>
      </c>
      <c r="K1782">
        <f>INDEX(GWP!$C$2:$C$13,MATCH(EPS!I1782,GWP!$B$2:$B$13,0))</f>
        <v>0</v>
      </c>
      <c r="L1782" s="4" t="e">
        <f t="shared" si="55"/>
        <v>#N/A</v>
      </c>
    </row>
    <row r="1783" spans="1:12">
      <c r="A1783" t="s">
        <v>7331</v>
      </c>
      <c r="B1783" t="s">
        <v>10626</v>
      </c>
      <c r="C1783" t="s">
        <v>6867</v>
      </c>
      <c r="D1783" t="s">
        <v>1709</v>
      </c>
      <c r="H1783" t="str">
        <f>INDEX('Vensim Variables'!$B:$B,MATCH(EPS!$B1783,'Vensim Variables'!$A:$A,0))</f>
        <v>g pollutant</v>
      </c>
      <c r="I1783" t="str">
        <f t="shared" si="54"/>
        <v>PM25</v>
      </c>
      <c r="J1783" t="e">
        <f>INDEX(NoSettings!$C:$C,MATCH(EPS!$A1783,NoSettings!$A:$A,0))</f>
        <v>#N/A</v>
      </c>
      <c r="K1783">
        <f>INDEX(GWP!$C$2:$C$13,MATCH(EPS!I1783,GWP!$B$2:$B$13,0))</f>
        <v>0</v>
      </c>
      <c r="L1783" s="4" t="e">
        <f t="shared" si="55"/>
        <v>#N/A</v>
      </c>
    </row>
    <row r="1784" spans="1:12">
      <c r="A1784" t="s">
        <v>7332</v>
      </c>
      <c r="B1784" t="s">
        <v>10626</v>
      </c>
      <c r="C1784" t="s">
        <v>6867</v>
      </c>
      <c r="D1784" t="s">
        <v>1710</v>
      </c>
      <c r="H1784" t="str">
        <f>INDEX('Vensim Variables'!$B:$B,MATCH(EPS!$B1784,'Vensim Variables'!$A:$A,0))</f>
        <v>g pollutant</v>
      </c>
      <c r="I1784" t="str">
        <f t="shared" si="54"/>
        <v>SOx</v>
      </c>
      <c r="J1784" t="e">
        <f>INDEX(NoSettings!$C:$C,MATCH(EPS!$A1784,NoSettings!$A:$A,0))</f>
        <v>#N/A</v>
      </c>
      <c r="K1784">
        <f>INDEX(GWP!$C$2:$C$13,MATCH(EPS!I1784,GWP!$B$2:$B$13,0))</f>
        <v>0</v>
      </c>
      <c r="L1784" s="4" t="e">
        <f t="shared" si="55"/>
        <v>#N/A</v>
      </c>
    </row>
    <row r="1785" spans="1:12">
      <c r="A1785" t="s">
        <v>7333</v>
      </c>
      <c r="B1785" t="s">
        <v>10626</v>
      </c>
      <c r="C1785" t="s">
        <v>6867</v>
      </c>
      <c r="D1785" t="s">
        <v>1711</v>
      </c>
      <c r="H1785" t="str">
        <f>INDEX('Vensim Variables'!$B:$B,MATCH(EPS!$B1785,'Vensim Variables'!$A:$A,0))</f>
        <v>g pollutant</v>
      </c>
      <c r="I1785" t="str">
        <f t="shared" si="54"/>
        <v>BC</v>
      </c>
      <c r="J1785" t="e">
        <f>INDEX(NoSettings!$C:$C,MATCH(EPS!$A1785,NoSettings!$A:$A,0))</f>
        <v>#N/A</v>
      </c>
      <c r="K1785">
        <f>INDEX(GWP!$C$2:$C$13,MATCH(EPS!I1785,GWP!$B$2:$B$13,0))</f>
        <v>0</v>
      </c>
      <c r="L1785" s="4" t="e">
        <f t="shared" si="55"/>
        <v>#N/A</v>
      </c>
    </row>
    <row r="1786" spans="1:12">
      <c r="A1786" t="s">
        <v>7334</v>
      </c>
      <c r="B1786" t="s">
        <v>10626</v>
      </c>
      <c r="C1786" t="s">
        <v>6867</v>
      </c>
      <c r="D1786" t="s">
        <v>1712</v>
      </c>
      <c r="H1786" t="str">
        <f>INDEX('Vensim Variables'!$B:$B,MATCH(EPS!$B1786,'Vensim Variables'!$A:$A,0))</f>
        <v>g pollutant</v>
      </c>
      <c r="I1786" t="str">
        <f t="shared" si="54"/>
        <v>OC</v>
      </c>
      <c r="J1786" t="e">
        <f>INDEX(NoSettings!$C:$C,MATCH(EPS!$A1786,NoSettings!$A:$A,0))</f>
        <v>#N/A</v>
      </c>
      <c r="K1786">
        <f>INDEX(GWP!$C$2:$C$13,MATCH(EPS!I1786,GWP!$B$2:$B$13,0))</f>
        <v>0</v>
      </c>
      <c r="L1786" s="4" t="e">
        <f t="shared" si="55"/>
        <v>#N/A</v>
      </c>
    </row>
    <row r="1787" spans="1:12">
      <c r="A1787" t="s">
        <v>7335</v>
      </c>
      <c r="B1787" t="s">
        <v>10626</v>
      </c>
      <c r="C1787" t="s">
        <v>6867</v>
      </c>
      <c r="D1787" t="s">
        <v>1713</v>
      </c>
      <c r="H1787" t="str">
        <f>INDEX('Vensim Variables'!$B:$B,MATCH(EPS!$B1787,'Vensim Variables'!$A:$A,0))</f>
        <v>g pollutant</v>
      </c>
      <c r="I1787" t="str">
        <f t="shared" si="54"/>
        <v>CH4</v>
      </c>
      <c r="J1787" t="e">
        <f>INDEX(NoSettings!$C:$C,MATCH(EPS!$A1787,NoSettings!$A:$A,0))</f>
        <v>#N/A</v>
      </c>
      <c r="K1787">
        <f>INDEX(GWP!$C$2:$C$13,MATCH(EPS!I1787,GWP!$B$2:$B$13,0))</f>
        <v>28</v>
      </c>
      <c r="L1787" s="4" t="e">
        <f t="shared" si="55"/>
        <v>#N/A</v>
      </c>
    </row>
    <row r="1788" spans="1:12">
      <c r="A1788" t="s">
        <v>7336</v>
      </c>
      <c r="B1788" t="s">
        <v>10626</v>
      </c>
      <c r="C1788" t="s">
        <v>6867</v>
      </c>
      <c r="D1788" t="s">
        <v>1714</v>
      </c>
      <c r="H1788" t="str">
        <f>INDEX('Vensim Variables'!$B:$B,MATCH(EPS!$B1788,'Vensim Variables'!$A:$A,0))</f>
        <v>g pollutant</v>
      </c>
      <c r="I1788" t="str">
        <f t="shared" si="54"/>
        <v>N2O</v>
      </c>
      <c r="J1788" t="e">
        <f>INDEX(NoSettings!$C:$C,MATCH(EPS!$A1788,NoSettings!$A:$A,0))</f>
        <v>#N/A</v>
      </c>
      <c r="K1788">
        <f>INDEX(GWP!$C$2:$C$13,MATCH(EPS!I1788,GWP!$B$2:$B$13,0))</f>
        <v>265</v>
      </c>
      <c r="L1788" s="4" t="e">
        <f t="shared" si="55"/>
        <v>#N/A</v>
      </c>
    </row>
    <row r="1789" spans="1:12">
      <c r="A1789" t="s">
        <v>7337</v>
      </c>
      <c r="B1789" t="s">
        <v>10626</v>
      </c>
      <c r="C1789" t="s">
        <v>6867</v>
      </c>
      <c r="D1789" t="s">
        <v>1715</v>
      </c>
      <c r="H1789" t="str">
        <f>INDEX('Vensim Variables'!$B:$B,MATCH(EPS!$B1789,'Vensim Variables'!$A:$A,0))</f>
        <v>g pollutant</v>
      </c>
      <c r="I1789" t="str">
        <f t="shared" si="54"/>
        <v>F gases</v>
      </c>
      <c r="J1789" t="e">
        <f>INDEX(NoSettings!$C:$C,MATCH(EPS!$A1789,NoSettings!$A:$A,0))</f>
        <v>#N/A</v>
      </c>
      <c r="K1789">
        <f>INDEX(GWP!$C$2:$C$13,MATCH(EPS!I1789,GWP!$B$2:$B$13,0))</f>
        <v>1</v>
      </c>
      <c r="L1789" s="4" t="e">
        <f t="shared" si="55"/>
        <v>#N/A</v>
      </c>
    </row>
    <row r="1790" spans="1:12">
      <c r="A1790" t="s">
        <v>7338</v>
      </c>
      <c r="B1790" t="s">
        <v>10626</v>
      </c>
      <c r="C1790" t="s">
        <v>6868</v>
      </c>
      <c r="D1790" t="s">
        <v>1702</v>
      </c>
      <c r="H1790" t="str">
        <f>INDEX('Vensim Variables'!$B:$B,MATCH(EPS!$B1790,'Vensim Variables'!$A:$A,0))</f>
        <v>g pollutant</v>
      </c>
      <c r="I1790" t="str">
        <f t="shared" si="54"/>
        <v>CO2</v>
      </c>
      <c r="J1790" t="e">
        <f>INDEX(NoSettings!$C:$C,MATCH(EPS!$A1790,NoSettings!$A:$A,0))</f>
        <v>#N/A</v>
      </c>
      <c r="K1790">
        <f>INDEX(GWP!$C$2:$C$13,MATCH(EPS!I1790,GWP!$B$2:$B$13,0))</f>
        <v>1</v>
      </c>
      <c r="L1790" s="4" t="e">
        <f t="shared" si="55"/>
        <v>#N/A</v>
      </c>
    </row>
    <row r="1791" spans="1:12">
      <c r="A1791" t="s">
        <v>7339</v>
      </c>
      <c r="B1791" t="s">
        <v>10626</v>
      </c>
      <c r="C1791" t="s">
        <v>6868</v>
      </c>
      <c r="D1791" t="s">
        <v>1705</v>
      </c>
      <c r="H1791" t="str">
        <f>INDEX('Vensim Variables'!$B:$B,MATCH(EPS!$B1791,'Vensim Variables'!$A:$A,0))</f>
        <v>g pollutant</v>
      </c>
      <c r="I1791" t="str">
        <f t="shared" si="54"/>
        <v>VOC</v>
      </c>
      <c r="J1791" t="e">
        <f>INDEX(NoSettings!$C:$C,MATCH(EPS!$A1791,NoSettings!$A:$A,0))</f>
        <v>#N/A</v>
      </c>
      <c r="K1791">
        <f>INDEX(GWP!$C$2:$C$13,MATCH(EPS!I1791,GWP!$B$2:$B$13,0))</f>
        <v>0</v>
      </c>
      <c r="L1791" s="4" t="e">
        <f t="shared" si="55"/>
        <v>#N/A</v>
      </c>
    </row>
    <row r="1792" spans="1:12">
      <c r="A1792" t="s">
        <v>7340</v>
      </c>
      <c r="B1792" t="s">
        <v>10626</v>
      </c>
      <c r="C1792" t="s">
        <v>6868</v>
      </c>
      <c r="D1792" t="s">
        <v>1706</v>
      </c>
      <c r="H1792" t="str">
        <f>INDEX('Vensim Variables'!$B:$B,MATCH(EPS!$B1792,'Vensim Variables'!$A:$A,0))</f>
        <v>g pollutant</v>
      </c>
      <c r="I1792" t="str">
        <f t="shared" si="54"/>
        <v>CO</v>
      </c>
      <c r="J1792" t="e">
        <f>INDEX(NoSettings!$C:$C,MATCH(EPS!$A1792,NoSettings!$A:$A,0))</f>
        <v>#N/A</v>
      </c>
      <c r="K1792">
        <f>INDEX(GWP!$C$2:$C$13,MATCH(EPS!I1792,GWP!$B$2:$B$13,0))</f>
        <v>0</v>
      </c>
      <c r="L1792" s="4" t="e">
        <f t="shared" si="55"/>
        <v>#N/A</v>
      </c>
    </row>
    <row r="1793" spans="1:12">
      <c r="A1793" t="s">
        <v>7341</v>
      </c>
      <c r="B1793" t="s">
        <v>10626</v>
      </c>
      <c r="C1793" t="s">
        <v>6868</v>
      </c>
      <c r="D1793" t="s">
        <v>1707</v>
      </c>
      <c r="H1793" t="str">
        <f>INDEX('Vensim Variables'!$B:$B,MATCH(EPS!$B1793,'Vensim Variables'!$A:$A,0))</f>
        <v>g pollutant</v>
      </c>
      <c r="I1793" t="str">
        <f t="shared" si="54"/>
        <v>NOx</v>
      </c>
      <c r="J1793" t="e">
        <f>INDEX(NoSettings!$C:$C,MATCH(EPS!$A1793,NoSettings!$A:$A,0))</f>
        <v>#N/A</v>
      </c>
      <c r="K1793">
        <f>INDEX(GWP!$C$2:$C$13,MATCH(EPS!I1793,GWP!$B$2:$B$13,0))</f>
        <v>0</v>
      </c>
      <c r="L1793" s="4" t="e">
        <f t="shared" si="55"/>
        <v>#N/A</v>
      </c>
    </row>
    <row r="1794" spans="1:12">
      <c r="A1794" t="s">
        <v>7342</v>
      </c>
      <c r="B1794" t="s">
        <v>10626</v>
      </c>
      <c r="C1794" t="s">
        <v>6868</v>
      </c>
      <c r="D1794" t="s">
        <v>1708</v>
      </c>
      <c r="H1794" t="str">
        <f>INDEX('Vensim Variables'!$B:$B,MATCH(EPS!$B1794,'Vensim Variables'!$A:$A,0))</f>
        <v>g pollutant</v>
      </c>
      <c r="I1794" t="str">
        <f t="shared" si="54"/>
        <v>PM10</v>
      </c>
      <c r="J1794" t="e">
        <f>INDEX(NoSettings!$C:$C,MATCH(EPS!$A1794,NoSettings!$A:$A,0))</f>
        <v>#N/A</v>
      </c>
      <c r="K1794">
        <f>INDEX(GWP!$C$2:$C$13,MATCH(EPS!I1794,GWP!$B$2:$B$13,0))</f>
        <v>0</v>
      </c>
      <c r="L1794" s="4" t="e">
        <f t="shared" si="55"/>
        <v>#N/A</v>
      </c>
    </row>
    <row r="1795" spans="1:12">
      <c r="A1795" t="s">
        <v>7343</v>
      </c>
      <c r="B1795" t="s">
        <v>10626</v>
      </c>
      <c r="C1795" t="s">
        <v>6868</v>
      </c>
      <c r="D1795" t="s">
        <v>1709</v>
      </c>
      <c r="H1795" t="str">
        <f>INDEX('Vensim Variables'!$B:$B,MATCH(EPS!$B1795,'Vensim Variables'!$A:$A,0))</f>
        <v>g pollutant</v>
      </c>
      <c r="I1795" t="str">
        <f t="shared" ref="I1795:I1858" si="56">IF(OR(C1795="CO2",C1795="CH4",C1795="N2O",C1795="F gases",C1795="VOC",C1795="CO",C1795="NOx",C1795="PM10",C1795="PM25",C1795="SOx",C1795="BC",C1795="OC"),C1795,IF(OR(D1795="CO2",D1795="CH4",D1795="N2O",D1795="F gases",D1795="VOC",D1795="CO",D1795="NOx",D1795="PM10",D1795="PM25",D1795="SOx",D1795="BC",D1795="OC"),D1795,IF(OR(E1795="CO2",E1795="CH4",E1795="N2O",E1795="F gases",E1795="VOC",E1795="CO",E1795="NOx",E1795="PM10",E1795="PM25",E1795="SOx",E1795="BC",E1795="OC"),E1795,"NA")))</f>
        <v>PM25</v>
      </c>
      <c r="J1795" t="e">
        <f>INDEX(NoSettings!$C:$C,MATCH(EPS!$A1795,NoSettings!$A:$A,0))</f>
        <v>#N/A</v>
      </c>
      <c r="K1795">
        <f>INDEX(GWP!$C$2:$C$13,MATCH(EPS!I1795,GWP!$B$2:$B$13,0))</f>
        <v>0</v>
      </c>
      <c r="L1795" s="4" t="e">
        <f t="shared" ref="L1795:L1858" si="57">IF(H1795="g pollutant",K1795*J1795/10^12,IF(H1795="MMTCO2e",J1795,IF(H1795="MWh",J1795,0)))</f>
        <v>#N/A</v>
      </c>
    </row>
    <row r="1796" spans="1:12">
      <c r="A1796" t="s">
        <v>7344</v>
      </c>
      <c r="B1796" t="s">
        <v>10626</v>
      </c>
      <c r="C1796" t="s">
        <v>6868</v>
      </c>
      <c r="D1796" t="s">
        <v>1710</v>
      </c>
      <c r="H1796" t="str">
        <f>INDEX('Vensim Variables'!$B:$B,MATCH(EPS!$B1796,'Vensim Variables'!$A:$A,0))</f>
        <v>g pollutant</v>
      </c>
      <c r="I1796" t="str">
        <f t="shared" si="56"/>
        <v>SOx</v>
      </c>
      <c r="J1796" t="e">
        <f>INDEX(NoSettings!$C:$C,MATCH(EPS!$A1796,NoSettings!$A:$A,0))</f>
        <v>#N/A</v>
      </c>
      <c r="K1796">
        <f>INDEX(GWP!$C$2:$C$13,MATCH(EPS!I1796,GWP!$B$2:$B$13,0))</f>
        <v>0</v>
      </c>
      <c r="L1796" s="4" t="e">
        <f t="shared" si="57"/>
        <v>#N/A</v>
      </c>
    </row>
    <row r="1797" spans="1:12">
      <c r="A1797" t="s">
        <v>7345</v>
      </c>
      <c r="B1797" t="s">
        <v>10626</v>
      </c>
      <c r="C1797" t="s">
        <v>6868</v>
      </c>
      <c r="D1797" t="s">
        <v>1711</v>
      </c>
      <c r="H1797" t="str">
        <f>INDEX('Vensim Variables'!$B:$B,MATCH(EPS!$B1797,'Vensim Variables'!$A:$A,0))</f>
        <v>g pollutant</v>
      </c>
      <c r="I1797" t="str">
        <f t="shared" si="56"/>
        <v>BC</v>
      </c>
      <c r="J1797" t="e">
        <f>INDEX(NoSettings!$C:$C,MATCH(EPS!$A1797,NoSettings!$A:$A,0))</f>
        <v>#N/A</v>
      </c>
      <c r="K1797">
        <f>INDEX(GWP!$C$2:$C$13,MATCH(EPS!I1797,GWP!$B$2:$B$13,0))</f>
        <v>0</v>
      </c>
      <c r="L1797" s="4" t="e">
        <f t="shared" si="57"/>
        <v>#N/A</v>
      </c>
    </row>
    <row r="1798" spans="1:12">
      <c r="A1798" t="s">
        <v>7346</v>
      </c>
      <c r="B1798" t="s">
        <v>10626</v>
      </c>
      <c r="C1798" t="s">
        <v>6868</v>
      </c>
      <c r="D1798" t="s">
        <v>1712</v>
      </c>
      <c r="H1798" t="str">
        <f>INDEX('Vensim Variables'!$B:$B,MATCH(EPS!$B1798,'Vensim Variables'!$A:$A,0))</f>
        <v>g pollutant</v>
      </c>
      <c r="I1798" t="str">
        <f t="shared" si="56"/>
        <v>OC</v>
      </c>
      <c r="J1798" t="e">
        <f>INDEX(NoSettings!$C:$C,MATCH(EPS!$A1798,NoSettings!$A:$A,0))</f>
        <v>#N/A</v>
      </c>
      <c r="K1798">
        <f>INDEX(GWP!$C$2:$C$13,MATCH(EPS!I1798,GWP!$B$2:$B$13,0))</f>
        <v>0</v>
      </c>
      <c r="L1798" s="4" t="e">
        <f t="shared" si="57"/>
        <v>#N/A</v>
      </c>
    </row>
    <row r="1799" spans="1:12">
      <c r="A1799" t="s">
        <v>7347</v>
      </c>
      <c r="B1799" t="s">
        <v>10626</v>
      </c>
      <c r="C1799" t="s">
        <v>6868</v>
      </c>
      <c r="D1799" t="s">
        <v>1713</v>
      </c>
      <c r="H1799" t="str">
        <f>INDEX('Vensim Variables'!$B:$B,MATCH(EPS!$B1799,'Vensim Variables'!$A:$A,0))</f>
        <v>g pollutant</v>
      </c>
      <c r="I1799" t="str">
        <f t="shared" si="56"/>
        <v>CH4</v>
      </c>
      <c r="J1799" t="e">
        <f>INDEX(NoSettings!$C:$C,MATCH(EPS!$A1799,NoSettings!$A:$A,0))</f>
        <v>#N/A</v>
      </c>
      <c r="K1799">
        <f>INDEX(GWP!$C$2:$C$13,MATCH(EPS!I1799,GWP!$B$2:$B$13,0))</f>
        <v>28</v>
      </c>
      <c r="L1799" s="4" t="e">
        <f t="shared" si="57"/>
        <v>#N/A</v>
      </c>
    </row>
    <row r="1800" spans="1:12">
      <c r="A1800" t="s">
        <v>7348</v>
      </c>
      <c r="B1800" t="s">
        <v>10626</v>
      </c>
      <c r="C1800" t="s">
        <v>6868</v>
      </c>
      <c r="D1800" t="s">
        <v>1714</v>
      </c>
      <c r="H1800" t="str">
        <f>INDEX('Vensim Variables'!$B:$B,MATCH(EPS!$B1800,'Vensim Variables'!$A:$A,0))</f>
        <v>g pollutant</v>
      </c>
      <c r="I1800" t="str">
        <f t="shared" si="56"/>
        <v>N2O</v>
      </c>
      <c r="J1800" t="e">
        <f>INDEX(NoSettings!$C:$C,MATCH(EPS!$A1800,NoSettings!$A:$A,0))</f>
        <v>#N/A</v>
      </c>
      <c r="K1800">
        <f>INDEX(GWP!$C$2:$C$13,MATCH(EPS!I1800,GWP!$B$2:$B$13,0))</f>
        <v>265</v>
      </c>
      <c r="L1800" s="4" t="e">
        <f t="shared" si="57"/>
        <v>#N/A</v>
      </c>
    </row>
    <row r="1801" spans="1:12">
      <c r="A1801" t="s">
        <v>7349</v>
      </c>
      <c r="B1801" t="s">
        <v>10626</v>
      </c>
      <c r="C1801" t="s">
        <v>6868</v>
      </c>
      <c r="D1801" t="s">
        <v>1715</v>
      </c>
      <c r="H1801" t="str">
        <f>INDEX('Vensim Variables'!$B:$B,MATCH(EPS!$B1801,'Vensim Variables'!$A:$A,0))</f>
        <v>g pollutant</v>
      </c>
      <c r="I1801" t="str">
        <f t="shared" si="56"/>
        <v>F gases</v>
      </c>
      <c r="J1801" t="e">
        <f>INDEX(NoSettings!$C:$C,MATCH(EPS!$A1801,NoSettings!$A:$A,0))</f>
        <v>#N/A</v>
      </c>
      <c r="K1801">
        <f>INDEX(GWP!$C$2:$C$13,MATCH(EPS!I1801,GWP!$B$2:$B$13,0))</f>
        <v>1</v>
      </c>
      <c r="L1801" s="4" t="e">
        <f t="shared" si="57"/>
        <v>#N/A</v>
      </c>
    </row>
    <row r="1802" spans="1:12">
      <c r="A1802" t="s">
        <v>7350</v>
      </c>
      <c r="B1802" t="s">
        <v>10626</v>
      </c>
      <c r="C1802" t="s">
        <v>6869</v>
      </c>
      <c r="D1802" t="s">
        <v>1702</v>
      </c>
      <c r="H1802" t="str">
        <f>INDEX('Vensim Variables'!$B:$B,MATCH(EPS!$B1802,'Vensim Variables'!$A:$A,0))</f>
        <v>g pollutant</v>
      </c>
      <c r="I1802" t="str">
        <f t="shared" si="56"/>
        <v>CO2</v>
      </c>
      <c r="J1802" t="e">
        <f>INDEX(NoSettings!$C:$C,MATCH(EPS!$A1802,NoSettings!$A:$A,0))</f>
        <v>#N/A</v>
      </c>
      <c r="K1802">
        <f>INDEX(GWP!$C$2:$C$13,MATCH(EPS!I1802,GWP!$B$2:$B$13,0))</f>
        <v>1</v>
      </c>
      <c r="L1802" s="4" t="e">
        <f t="shared" si="57"/>
        <v>#N/A</v>
      </c>
    </row>
    <row r="1803" spans="1:12">
      <c r="A1803" t="s">
        <v>7351</v>
      </c>
      <c r="B1803" t="s">
        <v>10626</v>
      </c>
      <c r="C1803" t="s">
        <v>6869</v>
      </c>
      <c r="D1803" t="s">
        <v>1705</v>
      </c>
      <c r="H1803" t="str">
        <f>INDEX('Vensim Variables'!$B:$B,MATCH(EPS!$B1803,'Vensim Variables'!$A:$A,0))</f>
        <v>g pollutant</v>
      </c>
      <c r="I1803" t="str">
        <f t="shared" si="56"/>
        <v>VOC</v>
      </c>
      <c r="J1803" t="e">
        <f>INDEX(NoSettings!$C:$C,MATCH(EPS!$A1803,NoSettings!$A:$A,0))</f>
        <v>#N/A</v>
      </c>
      <c r="K1803">
        <f>INDEX(GWP!$C$2:$C$13,MATCH(EPS!I1803,GWP!$B$2:$B$13,0))</f>
        <v>0</v>
      </c>
      <c r="L1803" s="4" t="e">
        <f t="shared" si="57"/>
        <v>#N/A</v>
      </c>
    </row>
    <row r="1804" spans="1:12">
      <c r="A1804" t="s">
        <v>7352</v>
      </c>
      <c r="B1804" t="s">
        <v>10626</v>
      </c>
      <c r="C1804" t="s">
        <v>6869</v>
      </c>
      <c r="D1804" t="s">
        <v>1706</v>
      </c>
      <c r="H1804" t="str">
        <f>INDEX('Vensim Variables'!$B:$B,MATCH(EPS!$B1804,'Vensim Variables'!$A:$A,0))</f>
        <v>g pollutant</v>
      </c>
      <c r="I1804" t="str">
        <f t="shared" si="56"/>
        <v>CO</v>
      </c>
      <c r="J1804" t="e">
        <f>INDEX(NoSettings!$C:$C,MATCH(EPS!$A1804,NoSettings!$A:$A,0))</f>
        <v>#N/A</v>
      </c>
      <c r="K1804">
        <f>INDEX(GWP!$C$2:$C$13,MATCH(EPS!I1804,GWP!$B$2:$B$13,0))</f>
        <v>0</v>
      </c>
      <c r="L1804" s="4" t="e">
        <f t="shared" si="57"/>
        <v>#N/A</v>
      </c>
    </row>
    <row r="1805" spans="1:12">
      <c r="A1805" t="s">
        <v>7353</v>
      </c>
      <c r="B1805" t="s">
        <v>10626</v>
      </c>
      <c r="C1805" t="s">
        <v>6869</v>
      </c>
      <c r="D1805" t="s">
        <v>1707</v>
      </c>
      <c r="H1805" t="str">
        <f>INDEX('Vensim Variables'!$B:$B,MATCH(EPS!$B1805,'Vensim Variables'!$A:$A,0))</f>
        <v>g pollutant</v>
      </c>
      <c r="I1805" t="str">
        <f t="shared" si="56"/>
        <v>NOx</v>
      </c>
      <c r="J1805" t="e">
        <f>INDEX(NoSettings!$C:$C,MATCH(EPS!$A1805,NoSettings!$A:$A,0))</f>
        <v>#N/A</v>
      </c>
      <c r="K1805">
        <f>INDEX(GWP!$C$2:$C$13,MATCH(EPS!I1805,GWP!$B$2:$B$13,0))</f>
        <v>0</v>
      </c>
      <c r="L1805" s="4" t="e">
        <f t="shared" si="57"/>
        <v>#N/A</v>
      </c>
    </row>
    <row r="1806" spans="1:12">
      <c r="A1806" t="s">
        <v>7354</v>
      </c>
      <c r="B1806" t="s">
        <v>10626</v>
      </c>
      <c r="C1806" t="s">
        <v>6869</v>
      </c>
      <c r="D1806" t="s">
        <v>1708</v>
      </c>
      <c r="H1806" t="str">
        <f>INDEX('Vensim Variables'!$B:$B,MATCH(EPS!$B1806,'Vensim Variables'!$A:$A,0))</f>
        <v>g pollutant</v>
      </c>
      <c r="I1806" t="str">
        <f t="shared" si="56"/>
        <v>PM10</v>
      </c>
      <c r="J1806" t="e">
        <f>INDEX(NoSettings!$C:$C,MATCH(EPS!$A1806,NoSettings!$A:$A,0))</f>
        <v>#N/A</v>
      </c>
      <c r="K1806">
        <f>INDEX(GWP!$C$2:$C$13,MATCH(EPS!I1806,GWP!$B$2:$B$13,0))</f>
        <v>0</v>
      </c>
      <c r="L1806" s="4" t="e">
        <f t="shared" si="57"/>
        <v>#N/A</v>
      </c>
    </row>
    <row r="1807" spans="1:12">
      <c r="A1807" t="s">
        <v>7355</v>
      </c>
      <c r="B1807" t="s">
        <v>10626</v>
      </c>
      <c r="C1807" t="s">
        <v>6869</v>
      </c>
      <c r="D1807" t="s">
        <v>1709</v>
      </c>
      <c r="H1807" t="str">
        <f>INDEX('Vensim Variables'!$B:$B,MATCH(EPS!$B1807,'Vensim Variables'!$A:$A,0))</f>
        <v>g pollutant</v>
      </c>
      <c r="I1807" t="str">
        <f t="shared" si="56"/>
        <v>PM25</v>
      </c>
      <c r="J1807" t="e">
        <f>INDEX(NoSettings!$C:$C,MATCH(EPS!$A1807,NoSettings!$A:$A,0))</f>
        <v>#N/A</v>
      </c>
      <c r="K1807">
        <f>INDEX(GWP!$C$2:$C$13,MATCH(EPS!I1807,GWP!$B$2:$B$13,0))</f>
        <v>0</v>
      </c>
      <c r="L1807" s="4" t="e">
        <f t="shared" si="57"/>
        <v>#N/A</v>
      </c>
    </row>
    <row r="1808" spans="1:12">
      <c r="A1808" t="s">
        <v>7356</v>
      </c>
      <c r="B1808" t="s">
        <v>10626</v>
      </c>
      <c r="C1808" t="s">
        <v>6869</v>
      </c>
      <c r="D1808" t="s">
        <v>1710</v>
      </c>
      <c r="H1808" t="str">
        <f>INDEX('Vensim Variables'!$B:$B,MATCH(EPS!$B1808,'Vensim Variables'!$A:$A,0))</f>
        <v>g pollutant</v>
      </c>
      <c r="I1808" t="str">
        <f t="shared" si="56"/>
        <v>SOx</v>
      </c>
      <c r="J1808" t="e">
        <f>INDEX(NoSettings!$C:$C,MATCH(EPS!$A1808,NoSettings!$A:$A,0))</f>
        <v>#N/A</v>
      </c>
      <c r="K1808">
        <f>INDEX(GWP!$C$2:$C$13,MATCH(EPS!I1808,GWP!$B$2:$B$13,0))</f>
        <v>0</v>
      </c>
      <c r="L1808" s="4" t="e">
        <f t="shared" si="57"/>
        <v>#N/A</v>
      </c>
    </row>
    <row r="1809" spans="1:12">
      <c r="A1809" t="s">
        <v>7357</v>
      </c>
      <c r="B1809" t="s">
        <v>10626</v>
      </c>
      <c r="C1809" t="s">
        <v>6869</v>
      </c>
      <c r="D1809" t="s">
        <v>1711</v>
      </c>
      <c r="H1809" t="str">
        <f>INDEX('Vensim Variables'!$B:$B,MATCH(EPS!$B1809,'Vensim Variables'!$A:$A,0))</f>
        <v>g pollutant</v>
      </c>
      <c r="I1809" t="str">
        <f t="shared" si="56"/>
        <v>BC</v>
      </c>
      <c r="J1809" t="e">
        <f>INDEX(NoSettings!$C:$C,MATCH(EPS!$A1809,NoSettings!$A:$A,0))</f>
        <v>#N/A</v>
      </c>
      <c r="K1809">
        <f>INDEX(GWP!$C$2:$C$13,MATCH(EPS!I1809,GWP!$B$2:$B$13,0))</f>
        <v>0</v>
      </c>
      <c r="L1809" s="4" t="e">
        <f t="shared" si="57"/>
        <v>#N/A</v>
      </c>
    </row>
    <row r="1810" spans="1:12">
      <c r="A1810" t="s">
        <v>7358</v>
      </c>
      <c r="B1810" t="s">
        <v>10626</v>
      </c>
      <c r="C1810" t="s">
        <v>6869</v>
      </c>
      <c r="D1810" t="s">
        <v>1712</v>
      </c>
      <c r="H1810" t="str">
        <f>INDEX('Vensim Variables'!$B:$B,MATCH(EPS!$B1810,'Vensim Variables'!$A:$A,0))</f>
        <v>g pollutant</v>
      </c>
      <c r="I1810" t="str">
        <f t="shared" si="56"/>
        <v>OC</v>
      </c>
      <c r="J1810" t="e">
        <f>INDEX(NoSettings!$C:$C,MATCH(EPS!$A1810,NoSettings!$A:$A,0))</f>
        <v>#N/A</v>
      </c>
      <c r="K1810">
        <f>INDEX(GWP!$C$2:$C$13,MATCH(EPS!I1810,GWP!$B$2:$B$13,0))</f>
        <v>0</v>
      </c>
      <c r="L1810" s="4" t="e">
        <f t="shared" si="57"/>
        <v>#N/A</v>
      </c>
    </row>
    <row r="1811" spans="1:12">
      <c r="A1811" t="s">
        <v>7359</v>
      </c>
      <c r="B1811" t="s">
        <v>10626</v>
      </c>
      <c r="C1811" t="s">
        <v>6869</v>
      </c>
      <c r="D1811" t="s">
        <v>1713</v>
      </c>
      <c r="H1811" t="str">
        <f>INDEX('Vensim Variables'!$B:$B,MATCH(EPS!$B1811,'Vensim Variables'!$A:$A,0))</f>
        <v>g pollutant</v>
      </c>
      <c r="I1811" t="str">
        <f t="shared" si="56"/>
        <v>CH4</v>
      </c>
      <c r="J1811" t="e">
        <f>INDEX(NoSettings!$C:$C,MATCH(EPS!$A1811,NoSettings!$A:$A,0))</f>
        <v>#N/A</v>
      </c>
      <c r="K1811">
        <f>INDEX(GWP!$C$2:$C$13,MATCH(EPS!I1811,GWP!$B$2:$B$13,0))</f>
        <v>28</v>
      </c>
      <c r="L1811" s="4" t="e">
        <f t="shared" si="57"/>
        <v>#N/A</v>
      </c>
    </row>
    <row r="1812" spans="1:12">
      <c r="A1812" t="s">
        <v>7360</v>
      </c>
      <c r="B1812" t="s">
        <v>10626</v>
      </c>
      <c r="C1812" t="s">
        <v>6869</v>
      </c>
      <c r="D1812" t="s">
        <v>1714</v>
      </c>
      <c r="H1812" t="str">
        <f>INDEX('Vensim Variables'!$B:$B,MATCH(EPS!$B1812,'Vensim Variables'!$A:$A,0))</f>
        <v>g pollutant</v>
      </c>
      <c r="I1812" t="str">
        <f t="shared" si="56"/>
        <v>N2O</v>
      </c>
      <c r="J1812" t="e">
        <f>INDEX(NoSettings!$C:$C,MATCH(EPS!$A1812,NoSettings!$A:$A,0))</f>
        <v>#N/A</v>
      </c>
      <c r="K1812">
        <f>INDEX(GWP!$C$2:$C$13,MATCH(EPS!I1812,GWP!$B$2:$B$13,0))</f>
        <v>265</v>
      </c>
      <c r="L1812" s="4" t="e">
        <f t="shared" si="57"/>
        <v>#N/A</v>
      </c>
    </row>
    <row r="1813" spans="1:12">
      <c r="A1813" t="s">
        <v>7361</v>
      </c>
      <c r="B1813" t="s">
        <v>10626</v>
      </c>
      <c r="C1813" t="s">
        <v>6869</v>
      </c>
      <c r="D1813" t="s">
        <v>1715</v>
      </c>
      <c r="H1813" t="str">
        <f>INDEX('Vensim Variables'!$B:$B,MATCH(EPS!$B1813,'Vensim Variables'!$A:$A,0))</f>
        <v>g pollutant</v>
      </c>
      <c r="I1813" t="str">
        <f t="shared" si="56"/>
        <v>F gases</v>
      </c>
      <c r="J1813" t="e">
        <f>INDEX(NoSettings!$C:$C,MATCH(EPS!$A1813,NoSettings!$A:$A,0))</f>
        <v>#N/A</v>
      </c>
      <c r="K1813">
        <f>INDEX(GWP!$C$2:$C$13,MATCH(EPS!I1813,GWP!$B$2:$B$13,0))</f>
        <v>1</v>
      </c>
      <c r="L1813" s="4" t="e">
        <f t="shared" si="57"/>
        <v>#N/A</v>
      </c>
    </row>
    <row r="1814" spans="1:12">
      <c r="A1814" t="s">
        <v>7362</v>
      </c>
      <c r="B1814" t="s">
        <v>10626</v>
      </c>
      <c r="C1814" t="s">
        <v>6870</v>
      </c>
      <c r="D1814" t="s">
        <v>1702</v>
      </c>
      <c r="H1814" t="str">
        <f>INDEX('Vensim Variables'!$B:$B,MATCH(EPS!$B1814,'Vensim Variables'!$A:$A,0))</f>
        <v>g pollutant</v>
      </c>
      <c r="I1814" t="str">
        <f t="shared" si="56"/>
        <v>CO2</v>
      </c>
      <c r="J1814" t="e">
        <f>INDEX(NoSettings!$C:$C,MATCH(EPS!$A1814,NoSettings!$A:$A,0))</f>
        <v>#N/A</v>
      </c>
      <c r="K1814">
        <f>INDEX(GWP!$C$2:$C$13,MATCH(EPS!I1814,GWP!$B$2:$B$13,0))</f>
        <v>1</v>
      </c>
      <c r="L1814" s="4" t="e">
        <f t="shared" si="57"/>
        <v>#N/A</v>
      </c>
    </row>
    <row r="1815" spans="1:12">
      <c r="A1815" t="s">
        <v>7363</v>
      </c>
      <c r="B1815" t="s">
        <v>10626</v>
      </c>
      <c r="C1815" t="s">
        <v>6870</v>
      </c>
      <c r="D1815" t="s">
        <v>1705</v>
      </c>
      <c r="H1815" t="str">
        <f>INDEX('Vensim Variables'!$B:$B,MATCH(EPS!$B1815,'Vensim Variables'!$A:$A,0))</f>
        <v>g pollutant</v>
      </c>
      <c r="I1815" t="str">
        <f t="shared" si="56"/>
        <v>VOC</v>
      </c>
      <c r="J1815" t="e">
        <f>INDEX(NoSettings!$C:$C,MATCH(EPS!$A1815,NoSettings!$A:$A,0))</f>
        <v>#N/A</v>
      </c>
      <c r="K1815">
        <f>INDEX(GWP!$C$2:$C$13,MATCH(EPS!I1815,GWP!$B$2:$B$13,0))</f>
        <v>0</v>
      </c>
      <c r="L1815" s="4" t="e">
        <f t="shared" si="57"/>
        <v>#N/A</v>
      </c>
    </row>
    <row r="1816" spans="1:12">
      <c r="A1816" t="s">
        <v>7364</v>
      </c>
      <c r="B1816" t="s">
        <v>10626</v>
      </c>
      <c r="C1816" t="s">
        <v>6870</v>
      </c>
      <c r="D1816" t="s">
        <v>1706</v>
      </c>
      <c r="H1816" t="str">
        <f>INDEX('Vensim Variables'!$B:$B,MATCH(EPS!$B1816,'Vensim Variables'!$A:$A,0))</f>
        <v>g pollutant</v>
      </c>
      <c r="I1816" t="str">
        <f t="shared" si="56"/>
        <v>CO</v>
      </c>
      <c r="J1816" t="e">
        <f>INDEX(NoSettings!$C:$C,MATCH(EPS!$A1816,NoSettings!$A:$A,0))</f>
        <v>#N/A</v>
      </c>
      <c r="K1816">
        <f>INDEX(GWP!$C$2:$C$13,MATCH(EPS!I1816,GWP!$B$2:$B$13,0))</f>
        <v>0</v>
      </c>
      <c r="L1816" s="4" t="e">
        <f t="shared" si="57"/>
        <v>#N/A</v>
      </c>
    </row>
    <row r="1817" spans="1:12">
      <c r="A1817" t="s">
        <v>7365</v>
      </c>
      <c r="B1817" t="s">
        <v>10626</v>
      </c>
      <c r="C1817" t="s">
        <v>6870</v>
      </c>
      <c r="D1817" t="s">
        <v>1707</v>
      </c>
      <c r="H1817" t="str">
        <f>INDEX('Vensim Variables'!$B:$B,MATCH(EPS!$B1817,'Vensim Variables'!$A:$A,0))</f>
        <v>g pollutant</v>
      </c>
      <c r="I1817" t="str">
        <f t="shared" si="56"/>
        <v>NOx</v>
      </c>
      <c r="J1817" t="e">
        <f>INDEX(NoSettings!$C:$C,MATCH(EPS!$A1817,NoSettings!$A:$A,0))</f>
        <v>#N/A</v>
      </c>
      <c r="K1817">
        <f>INDEX(GWP!$C$2:$C$13,MATCH(EPS!I1817,GWP!$B$2:$B$13,0))</f>
        <v>0</v>
      </c>
      <c r="L1817" s="4" t="e">
        <f t="shared" si="57"/>
        <v>#N/A</v>
      </c>
    </row>
    <row r="1818" spans="1:12">
      <c r="A1818" t="s">
        <v>7366</v>
      </c>
      <c r="B1818" t="s">
        <v>10626</v>
      </c>
      <c r="C1818" t="s">
        <v>6870</v>
      </c>
      <c r="D1818" t="s">
        <v>1708</v>
      </c>
      <c r="H1818" t="str">
        <f>INDEX('Vensim Variables'!$B:$B,MATCH(EPS!$B1818,'Vensim Variables'!$A:$A,0))</f>
        <v>g pollutant</v>
      </c>
      <c r="I1818" t="str">
        <f t="shared" si="56"/>
        <v>PM10</v>
      </c>
      <c r="J1818" t="e">
        <f>INDEX(NoSettings!$C:$C,MATCH(EPS!$A1818,NoSettings!$A:$A,0))</f>
        <v>#N/A</v>
      </c>
      <c r="K1818">
        <f>INDEX(GWP!$C$2:$C$13,MATCH(EPS!I1818,GWP!$B$2:$B$13,0))</f>
        <v>0</v>
      </c>
      <c r="L1818" s="4" t="e">
        <f t="shared" si="57"/>
        <v>#N/A</v>
      </c>
    </row>
    <row r="1819" spans="1:12">
      <c r="A1819" t="s">
        <v>7367</v>
      </c>
      <c r="B1819" t="s">
        <v>10626</v>
      </c>
      <c r="C1819" t="s">
        <v>6870</v>
      </c>
      <c r="D1819" t="s">
        <v>1709</v>
      </c>
      <c r="H1819" t="str">
        <f>INDEX('Vensim Variables'!$B:$B,MATCH(EPS!$B1819,'Vensim Variables'!$A:$A,0))</f>
        <v>g pollutant</v>
      </c>
      <c r="I1819" t="str">
        <f t="shared" si="56"/>
        <v>PM25</v>
      </c>
      <c r="J1819" t="e">
        <f>INDEX(NoSettings!$C:$C,MATCH(EPS!$A1819,NoSettings!$A:$A,0))</f>
        <v>#N/A</v>
      </c>
      <c r="K1819">
        <f>INDEX(GWP!$C$2:$C$13,MATCH(EPS!I1819,GWP!$B$2:$B$13,0))</f>
        <v>0</v>
      </c>
      <c r="L1819" s="4" t="e">
        <f t="shared" si="57"/>
        <v>#N/A</v>
      </c>
    </row>
    <row r="1820" spans="1:12">
      <c r="A1820" t="s">
        <v>7368</v>
      </c>
      <c r="B1820" t="s">
        <v>10626</v>
      </c>
      <c r="C1820" t="s">
        <v>6870</v>
      </c>
      <c r="D1820" t="s">
        <v>1710</v>
      </c>
      <c r="H1820" t="str">
        <f>INDEX('Vensim Variables'!$B:$B,MATCH(EPS!$B1820,'Vensim Variables'!$A:$A,0))</f>
        <v>g pollutant</v>
      </c>
      <c r="I1820" t="str">
        <f t="shared" si="56"/>
        <v>SOx</v>
      </c>
      <c r="J1820" t="e">
        <f>INDEX(NoSettings!$C:$C,MATCH(EPS!$A1820,NoSettings!$A:$A,0))</f>
        <v>#N/A</v>
      </c>
      <c r="K1820">
        <f>INDEX(GWP!$C$2:$C$13,MATCH(EPS!I1820,GWP!$B$2:$B$13,0))</f>
        <v>0</v>
      </c>
      <c r="L1820" s="4" t="e">
        <f t="shared" si="57"/>
        <v>#N/A</v>
      </c>
    </row>
    <row r="1821" spans="1:12">
      <c r="A1821" t="s">
        <v>7369</v>
      </c>
      <c r="B1821" t="s">
        <v>10626</v>
      </c>
      <c r="C1821" t="s">
        <v>6870</v>
      </c>
      <c r="D1821" t="s">
        <v>1711</v>
      </c>
      <c r="H1821" t="str">
        <f>INDEX('Vensim Variables'!$B:$B,MATCH(EPS!$B1821,'Vensim Variables'!$A:$A,0))</f>
        <v>g pollutant</v>
      </c>
      <c r="I1821" t="str">
        <f t="shared" si="56"/>
        <v>BC</v>
      </c>
      <c r="J1821" t="e">
        <f>INDEX(NoSettings!$C:$C,MATCH(EPS!$A1821,NoSettings!$A:$A,0))</f>
        <v>#N/A</v>
      </c>
      <c r="K1821">
        <f>INDEX(GWP!$C$2:$C$13,MATCH(EPS!I1821,GWP!$B$2:$B$13,0))</f>
        <v>0</v>
      </c>
      <c r="L1821" s="4" t="e">
        <f t="shared" si="57"/>
        <v>#N/A</v>
      </c>
    </row>
    <row r="1822" spans="1:12">
      <c r="A1822" t="s">
        <v>7370</v>
      </c>
      <c r="B1822" t="s">
        <v>10626</v>
      </c>
      <c r="C1822" t="s">
        <v>6870</v>
      </c>
      <c r="D1822" t="s">
        <v>1712</v>
      </c>
      <c r="H1822" t="str">
        <f>INDEX('Vensim Variables'!$B:$B,MATCH(EPS!$B1822,'Vensim Variables'!$A:$A,0))</f>
        <v>g pollutant</v>
      </c>
      <c r="I1822" t="str">
        <f t="shared" si="56"/>
        <v>OC</v>
      </c>
      <c r="J1822" t="e">
        <f>INDEX(NoSettings!$C:$C,MATCH(EPS!$A1822,NoSettings!$A:$A,0))</f>
        <v>#N/A</v>
      </c>
      <c r="K1822">
        <f>INDEX(GWP!$C$2:$C$13,MATCH(EPS!I1822,GWP!$B$2:$B$13,0))</f>
        <v>0</v>
      </c>
      <c r="L1822" s="4" t="e">
        <f t="shared" si="57"/>
        <v>#N/A</v>
      </c>
    </row>
    <row r="1823" spans="1:12">
      <c r="A1823" t="s">
        <v>7371</v>
      </c>
      <c r="B1823" t="s">
        <v>10626</v>
      </c>
      <c r="C1823" t="s">
        <v>6870</v>
      </c>
      <c r="D1823" t="s">
        <v>1713</v>
      </c>
      <c r="H1823" t="str">
        <f>INDEX('Vensim Variables'!$B:$B,MATCH(EPS!$B1823,'Vensim Variables'!$A:$A,0))</f>
        <v>g pollutant</v>
      </c>
      <c r="I1823" t="str">
        <f t="shared" si="56"/>
        <v>CH4</v>
      </c>
      <c r="J1823" t="e">
        <f>INDEX(NoSettings!$C:$C,MATCH(EPS!$A1823,NoSettings!$A:$A,0))</f>
        <v>#N/A</v>
      </c>
      <c r="K1823">
        <f>INDEX(GWP!$C$2:$C$13,MATCH(EPS!I1823,GWP!$B$2:$B$13,0))</f>
        <v>28</v>
      </c>
      <c r="L1823" s="4" t="e">
        <f t="shared" si="57"/>
        <v>#N/A</v>
      </c>
    </row>
    <row r="1824" spans="1:12">
      <c r="A1824" t="s">
        <v>7372</v>
      </c>
      <c r="B1824" t="s">
        <v>10626</v>
      </c>
      <c r="C1824" t="s">
        <v>6870</v>
      </c>
      <c r="D1824" t="s">
        <v>1714</v>
      </c>
      <c r="H1824" t="str">
        <f>INDEX('Vensim Variables'!$B:$B,MATCH(EPS!$B1824,'Vensim Variables'!$A:$A,0))</f>
        <v>g pollutant</v>
      </c>
      <c r="I1824" t="str">
        <f t="shared" si="56"/>
        <v>N2O</v>
      </c>
      <c r="J1824" t="e">
        <f>INDEX(NoSettings!$C:$C,MATCH(EPS!$A1824,NoSettings!$A:$A,0))</f>
        <v>#N/A</v>
      </c>
      <c r="K1824">
        <f>INDEX(GWP!$C$2:$C$13,MATCH(EPS!I1824,GWP!$B$2:$B$13,0))</f>
        <v>265</v>
      </c>
      <c r="L1824" s="4" t="e">
        <f t="shared" si="57"/>
        <v>#N/A</v>
      </c>
    </row>
    <row r="1825" spans="1:12">
      <c r="A1825" t="s">
        <v>7373</v>
      </c>
      <c r="B1825" t="s">
        <v>10626</v>
      </c>
      <c r="C1825" t="s">
        <v>6870</v>
      </c>
      <c r="D1825" t="s">
        <v>1715</v>
      </c>
      <c r="H1825" t="str">
        <f>INDEX('Vensim Variables'!$B:$B,MATCH(EPS!$B1825,'Vensim Variables'!$A:$A,0))</f>
        <v>g pollutant</v>
      </c>
      <c r="I1825" t="str">
        <f t="shared" si="56"/>
        <v>F gases</v>
      </c>
      <c r="J1825" t="e">
        <f>INDEX(NoSettings!$C:$C,MATCH(EPS!$A1825,NoSettings!$A:$A,0))</f>
        <v>#N/A</v>
      </c>
      <c r="K1825">
        <f>INDEX(GWP!$C$2:$C$13,MATCH(EPS!I1825,GWP!$B$2:$B$13,0))</f>
        <v>1</v>
      </c>
      <c r="L1825" s="4" t="e">
        <f t="shared" si="57"/>
        <v>#N/A</v>
      </c>
    </row>
    <row r="1826" spans="1:12">
      <c r="A1826" t="s">
        <v>7374</v>
      </c>
      <c r="B1826" t="s">
        <v>10626</v>
      </c>
      <c r="C1826" t="s">
        <v>6871</v>
      </c>
      <c r="D1826" t="s">
        <v>1702</v>
      </c>
      <c r="H1826" t="str">
        <f>INDEX('Vensim Variables'!$B:$B,MATCH(EPS!$B1826,'Vensim Variables'!$A:$A,0))</f>
        <v>g pollutant</v>
      </c>
      <c r="I1826" t="str">
        <f t="shared" si="56"/>
        <v>CO2</v>
      </c>
      <c r="J1826" t="e">
        <f>INDEX(NoSettings!$C:$C,MATCH(EPS!$A1826,NoSettings!$A:$A,0))</f>
        <v>#N/A</v>
      </c>
      <c r="K1826">
        <f>INDEX(GWP!$C$2:$C$13,MATCH(EPS!I1826,GWP!$B$2:$B$13,0))</f>
        <v>1</v>
      </c>
      <c r="L1826" s="4" t="e">
        <f t="shared" si="57"/>
        <v>#N/A</v>
      </c>
    </row>
    <row r="1827" spans="1:12">
      <c r="A1827" t="s">
        <v>7375</v>
      </c>
      <c r="B1827" t="s">
        <v>10626</v>
      </c>
      <c r="C1827" t="s">
        <v>6871</v>
      </c>
      <c r="D1827" t="s">
        <v>1705</v>
      </c>
      <c r="H1827" t="str">
        <f>INDEX('Vensim Variables'!$B:$B,MATCH(EPS!$B1827,'Vensim Variables'!$A:$A,0))</f>
        <v>g pollutant</v>
      </c>
      <c r="I1827" t="str">
        <f t="shared" si="56"/>
        <v>VOC</v>
      </c>
      <c r="J1827" t="e">
        <f>INDEX(NoSettings!$C:$C,MATCH(EPS!$A1827,NoSettings!$A:$A,0))</f>
        <v>#N/A</v>
      </c>
      <c r="K1827">
        <f>INDEX(GWP!$C$2:$C$13,MATCH(EPS!I1827,GWP!$B$2:$B$13,0))</f>
        <v>0</v>
      </c>
      <c r="L1827" s="4" t="e">
        <f t="shared" si="57"/>
        <v>#N/A</v>
      </c>
    </row>
    <row r="1828" spans="1:12">
      <c r="A1828" t="s">
        <v>7376</v>
      </c>
      <c r="B1828" t="s">
        <v>10626</v>
      </c>
      <c r="C1828" t="s">
        <v>6871</v>
      </c>
      <c r="D1828" t="s">
        <v>1706</v>
      </c>
      <c r="H1828" t="str">
        <f>INDEX('Vensim Variables'!$B:$B,MATCH(EPS!$B1828,'Vensim Variables'!$A:$A,0))</f>
        <v>g pollutant</v>
      </c>
      <c r="I1828" t="str">
        <f t="shared" si="56"/>
        <v>CO</v>
      </c>
      <c r="J1828" t="e">
        <f>INDEX(NoSettings!$C:$C,MATCH(EPS!$A1828,NoSettings!$A:$A,0))</f>
        <v>#N/A</v>
      </c>
      <c r="K1828">
        <f>INDEX(GWP!$C$2:$C$13,MATCH(EPS!I1828,GWP!$B$2:$B$13,0))</f>
        <v>0</v>
      </c>
      <c r="L1828" s="4" t="e">
        <f t="shared" si="57"/>
        <v>#N/A</v>
      </c>
    </row>
    <row r="1829" spans="1:12">
      <c r="A1829" t="s">
        <v>7377</v>
      </c>
      <c r="B1829" t="s">
        <v>10626</v>
      </c>
      <c r="C1829" t="s">
        <v>6871</v>
      </c>
      <c r="D1829" t="s">
        <v>1707</v>
      </c>
      <c r="H1829" t="str">
        <f>INDEX('Vensim Variables'!$B:$B,MATCH(EPS!$B1829,'Vensim Variables'!$A:$A,0))</f>
        <v>g pollutant</v>
      </c>
      <c r="I1829" t="str">
        <f t="shared" si="56"/>
        <v>NOx</v>
      </c>
      <c r="J1829" t="e">
        <f>INDEX(NoSettings!$C:$C,MATCH(EPS!$A1829,NoSettings!$A:$A,0))</f>
        <v>#N/A</v>
      </c>
      <c r="K1829">
        <f>INDEX(GWP!$C$2:$C$13,MATCH(EPS!I1829,GWP!$B$2:$B$13,0))</f>
        <v>0</v>
      </c>
      <c r="L1829" s="4" t="e">
        <f t="shared" si="57"/>
        <v>#N/A</v>
      </c>
    </row>
    <row r="1830" spans="1:12">
      <c r="A1830" t="s">
        <v>7378</v>
      </c>
      <c r="B1830" t="s">
        <v>10626</v>
      </c>
      <c r="C1830" t="s">
        <v>6871</v>
      </c>
      <c r="D1830" t="s">
        <v>1708</v>
      </c>
      <c r="H1830" t="str">
        <f>INDEX('Vensim Variables'!$B:$B,MATCH(EPS!$B1830,'Vensim Variables'!$A:$A,0))</f>
        <v>g pollutant</v>
      </c>
      <c r="I1830" t="str">
        <f t="shared" si="56"/>
        <v>PM10</v>
      </c>
      <c r="J1830" t="e">
        <f>INDEX(NoSettings!$C:$C,MATCH(EPS!$A1830,NoSettings!$A:$A,0))</f>
        <v>#N/A</v>
      </c>
      <c r="K1830">
        <f>INDEX(GWP!$C$2:$C$13,MATCH(EPS!I1830,GWP!$B$2:$B$13,0))</f>
        <v>0</v>
      </c>
      <c r="L1830" s="4" t="e">
        <f t="shared" si="57"/>
        <v>#N/A</v>
      </c>
    </row>
    <row r="1831" spans="1:12">
      <c r="A1831" t="s">
        <v>7379</v>
      </c>
      <c r="B1831" t="s">
        <v>10626</v>
      </c>
      <c r="C1831" t="s">
        <v>6871</v>
      </c>
      <c r="D1831" t="s">
        <v>1709</v>
      </c>
      <c r="H1831" t="str">
        <f>INDEX('Vensim Variables'!$B:$B,MATCH(EPS!$B1831,'Vensim Variables'!$A:$A,0))</f>
        <v>g pollutant</v>
      </c>
      <c r="I1831" t="str">
        <f t="shared" si="56"/>
        <v>PM25</v>
      </c>
      <c r="J1831" t="e">
        <f>INDEX(NoSettings!$C:$C,MATCH(EPS!$A1831,NoSettings!$A:$A,0))</f>
        <v>#N/A</v>
      </c>
      <c r="K1831">
        <f>INDEX(GWP!$C$2:$C$13,MATCH(EPS!I1831,GWP!$B$2:$B$13,0))</f>
        <v>0</v>
      </c>
      <c r="L1831" s="4" t="e">
        <f t="shared" si="57"/>
        <v>#N/A</v>
      </c>
    </row>
    <row r="1832" spans="1:12">
      <c r="A1832" t="s">
        <v>7380</v>
      </c>
      <c r="B1832" t="s">
        <v>10626</v>
      </c>
      <c r="C1832" t="s">
        <v>6871</v>
      </c>
      <c r="D1832" t="s">
        <v>1710</v>
      </c>
      <c r="H1832" t="str">
        <f>INDEX('Vensim Variables'!$B:$B,MATCH(EPS!$B1832,'Vensim Variables'!$A:$A,0))</f>
        <v>g pollutant</v>
      </c>
      <c r="I1832" t="str">
        <f t="shared" si="56"/>
        <v>SOx</v>
      </c>
      <c r="J1832" t="e">
        <f>INDEX(NoSettings!$C:$C,MATCH(EPS!$A1832,NoSettings!$A:$A,0))</f>
        <v>#N/A</v>
      </c>
      <c r="K1832">
        <f>INDEX(GWP!$C$2:$C$13,MATCH(EPS!I1832,GWP!$B$2:$B$13,0))</f>
        <v>0</v>
      </c>
      <c r="L1832" s="4" t="e">
        <f t="shared" si="57"/>
        <v>#N/A</v>
      </c>
    </row>
    <row r="1833" spans="1:12">
      <c r="A1833" t="s">
        <v>7381</v>
      </c>
      <c r="B1833" t="s">
        <v>10626</v>
      </c>
      <c r="C1833" t="s">
        <v>6871</v>
      </c>
      <c r="D1833" t="s">
        <v>1711</v>
      </c>
      <c r="H1833" t="str">
        <f>INDEX('Vensim Variables'!$B:$B,MATCH(EPS!$B1833,'Vensim Variables'!$A:$A,0))</f>
        <v>g pollutant</v>
      </c>
      <c r="I1833" t="str">
        <f t="shared" si="56"/>
        <v>BC</v>
      </c>
      <c r="J1833" t="e">
        <f>INDEX(NoSettings!$C:$C,MATCH(EPS!$A1833,NoSettings!$A:$A,0))</f>
        <v>#N/A</v>
      </c>
      <c r="K1833">
        <f>INDEX(GWP!$C$2:$C$13,MATCH(EPS!I1833,GWP!$B$2:$B$13,0))</f>
        <v>0</v>
      </c>
      <c r="L1833" s="4" t="e">
        <f t="shared" si="57"/>
        <v>#N/A</v>
      </c>
    </row>
    <row r="1834" spans="1:12">
      <c r="A1834" t="s">
        <v>7382</v>
      </c>
      <c r="B1834" t="s">
        <v>10626</v>
      </c>
      <c r="C1834" t="s">
        <v>6871</v>
      </c>
      <c r="D1834" t="s">
        <v>1712</v>
      </c>
      <c r="H1834" t="str">
        <f>INDEX('Vensim Variables'!$B:$B,MATCH(EPS!$B1834,'Vensim Variables'!$A:$A,0))</f>
        <v>g pollutant</v>
      </c>
      <c r="I1834" t="str">
        <f t="shared" si="56"/>
        <v>OC</v>
      </c>
      <c r="J1834" t="e">
        <f>INDEX(NoSettings!$C:$C,MATCH(EPS!$A1834,NoSettings!$A:$A,0))</f>
        <v>#N/A</v>
      </c>
      <c r="K1834">
        <f>INDEX(GWP!$C$2:$C$13,MATCH(EPS!I1834,GWP!$B$2:$B$13,0))</f>
        <v>0</v>
      </c>
      <c r="L1834" s="4" t="e">
        <f t="shared" si="57"/>
        <v>#N/A</v>
      </c>
    </row>
    <row r="1835" spans="1:12">
      <c r="A1835" t="s">
        <v>7383</v>
      </c>
      <c r="B1835" t="s">
        <v>10626</v>
      </c>
      <c r="C1835" t="s">
        <v>6871</v>
      </c>
      <c r="D1835" t="s">
        <v>1713</v>
      </c>
      <c r="H1835" t="str">
        <f>INDEX('Vensim Variables'!$B:$B,MATCH(EPS!$B1835,'Vensim Variables'!$A:$A,0))</f>
        <v>g pollutant</v>
      </c>
      <c r="I1835" t="str">
        <f t="shared" si="56"/>
        <v>CH4</v>
      </c>
      <c r="J1835" t="e">
        <f>INDEX(NoSettings!$C:$C,MATCH(EPS!$A1835,NoSettings!$A:$A,0))</f>
        <v>#N/A</v>
      </c>
      <c r="K1835">
        <f>INDEX(GWP!$C$2:$C$13,MATCH(EPS!I1835,GWP!$B$2:$B$13,0))</f>
        <v>28</v>
      </c>
      <c r="L1835" s="4" t="e">
        <f t="shared" si="57"/>
        <v>#N/A</v>
      </c>
    </row>
    <row r="1836" spans="1:12">
      <c r="A1836" t="s">
        <v>7384</v>
      </c>
      <c r="B1836" t="s">
        <v>10626</v>
      </c>
      <c r="C1836" t="s">
        <v>6871</v>
      </c>
      <c r="D1836" t="s">
        <v>1714</v>
      </c>
      <c r="H1836" t="str">
        <f>INDEX('Vensim Variables'!$B:$B,MATCH(EPS!$B1836,'Vensim Variables'!$A:$A,0))</f>
        <v>g pollutant</v>
      </c>
      <c r="I1836" t="str">
        <f t="shared" si="56"/>
        <v>N2O</v>
      </c>
      <c r="J1836" t="e">
        <f>INDEX(NoSettings!$C:$C,MATCH(EPS!$A1836,NoSettings!$A:$A,0))</f>
        <v>#N/A</v>
      </c>
      <c r="K1836">
        <f>INDEX(GWP!$C$2:$C$13,MATCH(EPS!I1836,GWP!$B$2:$B$13,0))</f>
        <v>265</v>
      </c>
      <c r="L1836" s="4" t="e">
        <f t="shared" si="57"/>
        <v>#N/A</v>
      </c>
    </row>
    <row r="1837" spans="1:12">
      <c r="A1837" t="s">
        <v>7385</v>
      </c>
      <c r="B1837" t="s">
        <v>10626</v>
      </c>
      <c r="C1837" t="s">
        <v>6871</v>
      </c>
      <c r="D1837" t="s">
        <v>1715</v>
      </c>
      <c r="H1837" t="str">
        <f>INDEX('Vensim Variables'!$B:$B,MATCH(EPS!$B1837,'Vensim Variables'!$A:$A,0))</f>
        <v>g pollutant</v>
      </c>
      <c r="I1837" t="str">
        <f t="shared" si="56"/>
        <v>F gases</v>
      </c>
      <c r="J1837" t="e">
        <f>INDEX(NoSettings!$C:$C,MATCH(EPS!$A1837,NoSettings!$A:$A,0))</f>
        <v>#N/A</v>
      </c>
      <c r="K1837">
        <f>INDEX(GWP!$C$2:$C$13,MATCH(EPS!I1837,GWP!$B$2:$B$13,0))</f>
        <v>1</v>
      </c>
      <c r="L1837" s="4" t="e">
        <f t="shared" si="57"/>
        <v>#N/A</v>
      </c>
    </row>
    <row r="1838" spans="1:12">
      <c r="A1838" t="s">
        <v>7386</v>
      </c>
      <c r="B1838" t="s">
        <v>10626</v>
      </c>
      <c r="C1838" t="s">
        <v>6872</v>
      </c>
      <c r="D1838" t="s">
        <v>1702</v>
      </c>
      <c r="H1838" t="str">
        <f>INDEX('Vensim Variables'!$B:$B,MATCH(EPS!$B1838,'Vensim Variables'!$A:$A,0))</f>
        <v>g pollutant</v>
      </c>
      <c r="I1838" t="str">
        <f t="shared" si="56"/>
        <v>CO2</v>
      </c>
      <c r="J1838" t="e">
        <f>INDEX(NoSettings!$C:$C,MATCH(EPS!$A1838,NoSettings!$A:$A,0))</f>
        <v>#N/A</v>
      </c>
      <c r="K1838">
        <f>INDEX(GWP!$C$2:$C$13,MATCH(EPS!I1838,GWP!$B$2:$B$13,0))</f>
        <v>1</v>
      </c>
      <c r="L1838" s="4" t="e">
        <f t="shared" si="57"/>
        <v>#N/A</v>
      </c>
    </row>
    <row r="1839" spans="1:12">
      <c r="A1839" t="s">
        <v>7387</v>
      </c>
      <c r="B1839" t="s">
        <v>10626</v>
      </c>
      <c r="C1839" t="s">
        <v>6872</v>
      </c>
      <c r="D1839" t="s">
        <v>1705</v>
      </c>
      <c r="H1839" t="str">
        <f>INDEX('Vensim Variables'!$B:$B,MATCH(EPS!$B1839,'Vensim Variables'!$A:$A,0))</f>
        <v>g pollutant</v>
      </c>
      <c r="I1839" t="str">
        <f t="shared" si="56"/>
        <v>VOC</v>
      </c>
      <c r="J1839" t="e">
        <f>INDEX(NoSettings!$C:$C,MATCH(EPS!$A1839,NoSettings!$A:$A,0))</f>
        <v>#N/A</v>
      </c>
      <c r="K1839">
        <f>INDEX(GWP!$C$2:$C$13,MATCH(EPS!I1839,GWP!$B$2:$B$13,0))</f>
        <v>0</v>
      </c>
      <c r="L1839" s="4" t="e">
        <f t="shared" si="57"/>
        <v>#N/A</v>
      </c>
    </row>
    <row r="1840" spans="1:12">
      <c r="A1840" t="s">
        <v>7388</v>
      </c>
      <c r="B1840" t="s">
        <v>10626</v>
      </c>
      <c r="C1840" t="s">
        <v>6872</v>
      </c>
      <c r="D1840" t="s">
        <v>1706</v>
      </c>
      <c r="H1840" t="str">
        <f>INDEX('Vensim Variables'!$B:$B,MATCH(EPS!$B1840,'Vensim Variables'!$A:$A,0))</f>
        <v>g pollutant</v>
      </c>
      <c r="I1840" t="str">
        <f t="shared" si="56"/>
        <v>CO</v>
      </c>
      <c r="J1840" t="e">
        <f>INDEX(NoSettings!$C:$C,MATCH(EPS!$A1840,NoSettings!$A:$A,0))</f>
        <v>#N/A</v>
      </c>
      <c r="K1840">
        <f>INDEX(GWP!$C$2:$C$13,MATCH(EPS!I1840,GWP!$B$2:$B$13,0))</f>
        <v>0</v>
      </c>
      <c r="L1840" s="4" t="e">
        <f t="shared" si="57"/>
        <v>#N/A</v>
      </c>
    </row>
    <row r="1841" spans="1:12">
      <c r="A1841" t="s">
        <v>7389</v>
      </c>
      <c r="B1841" t="s">
        <v>10626</v>
      </c>
      <c r="C1841" t="s">
        <v>6872</v>
      </c>
      <c r="D1841" t="s">
        <v>1707</v>
      </c>
      <c r="H1841" t="str">
        <f>INDEX('Vensim Variables'!$B:$B,MATCH(EPS!$B1841,'Vensim Variables'!$A:$A,0))</f>
        <v>g pollutant</v>
      </c>
      <c r="I1841" t="str">
        <f t="shared" si="56"/>
        <v>NOx</v>
      </c>
      <c r="J1841" t="e">
        <f>INDEX(NoSettings!$C:$C,MATCH(EPS!$A1841,NoSettings!$A:$A,0))</f>
        <v>#N/A</v>
      </c>
      <c r="K1841">
        <f>INDEX(GWP!$C$2:$C$13,MATCH(EPS!I1841,GWP!$B$2:$B$13,0))</f>
        <v>0</v>
      </c>
      <c r="L1841" s="4" t="e">
        <f t="shared" si="57"/>
        <v>#N/A</v>
      </c>
    </row>
    <row r="1842" spans="1:12">
      <c r="A1842" t="s">
        <v>7390</v>
      </c>
      <c r="B1842" t="s">
        <v>10626</v>
      </c>
      <c r="C1842" t="s">
        <v>6872</v>
      </c>
      <c r="D1842" t="s">
        <v>1708</v>
      </c>
      <c r="H1842" t="str">
        <f>INDEX('Vensim Variables'!$B:$B,MATCH(EPS!$B1842,'Vensim Variables'!$A:$A,0))</f>
        <v>g pollutant</v>
      </c>
      <c r="I1842" t="str">
        <f t="shared" si="56"/>
        <v>PM10</v>
      </c>
      <c r="J1842" t="e">
        <f>INDEX(NoSettings!$C:$C,MATCH(EPS!$A1842,NoSettings!$A:$A,0))</f>
        <v>#N/A</v>
      </c>
      <c r="K1842">
        <f>INDEX(GWP!$C$2:$C$13,MATCH(EPS!I1842,GWP!$B$2:$B$13,0))</f>
        <v>0</v>
      </c>
      <c r="L1842" s="4" t="e">
        <f t="shared" si="57"/>
        <v>#N/A</v>
      </c>
    </row>
    <row r="1843" spans="1:12">
      <c r="A1843" t="s">
        <v>7391</v>
      </c>
      <c r="B1843" t="s">
        <v>10626</v>
      </c>
      <c r="C1843" t="s">
        <v>6872</v>
      </c>
      <c r="D1843" t="s">
        <v>1709</v>
      </c>
      <c r="H1843" t="str">
        <f>INDEX('Vensim Variables'!$B:$B,MATCH(EPS!$B1843,'Vensim Variables'!$A:$A,0))</f>
        <v>g pollutant</v>
      </c>
      <c r="I1843" t="str">
        <f t="shared" si="56"/>
        <v>PM25</v>
      </c>
      <c r="J1843" t="e">
        <f>INDEX(NoSettings!$C:$C,MATCH(EPS!$A1843,NoSettings!$A:$A,0))</f>
        <v>#N/A</v>
      </c>
      <c r="K1843">
        <f>INDEX(GWP!$C$2:$C$13,MATCH(EPS!I1843,GWP!$B$2:$B$13,0))</f>
        <v>0</v>
      </c>
      <c r="L1843" s="4" t="e">
        <f t="shared" si="57"/>
        <v>#N/A</v>
      </c>
    </row>
    <row r="1844" spans="1:12">
      <c r="A1844" t="s">
        <v>7392</v>
      </c>
      <c r="B1844" t="s">
        <v>10626</v>
      </c>
      <c r="C1844" t="s">
        <v>6872</v>
      </c>
      <c r="D1844" t="s">
        <v>1710</v>
      </c>
      <c r="H1844" t="str">
        <f>INDEX('Vensim Variables'!$B:$B,MATCH(EPS!$B1844,'Vensim Variables'!$A:$A,0))</f>
        <v>g pollutant</v>
      </c>
      <c r="I1844" t="str">
        <f t="shared" si="56"/>
        <v>SOx</v>
      </c>
      <c r="J1844" t="e">
        <f>INDEX(NoSettings!$C:$C,MATCH(EPS!$A1844,NoSettings!$A:$A,0))</f>
        <v>#N/A</v>
      </c>
      <c r="K1844">
        <f>INDEX(GWP!$C$2:$C$13,MATCH(EPS!I1844,GWP!$B$2:$B$13,0))</f>
        <v>0</v>
      </c>
      <c r="L1844" s="4" t="e">
        <f t="shared" si="57"/>
        <v>#N/A</v>
      </c>
    </row>
    <row r="1845" spans="1:12">
      <c r="A1845" t="s">
        <v>7393</v>
      </c>
      <c r="B1845" t="s">
        <v>10626</v>
      </c>
      <c r="C1845" t="s">
        <v>6872</v>
      </c>
      <c r="D1845" t="s">
        <v>1711</v>
      </c>
      <c r="H1845" t="str">
        <f>INDEX('Vensim Variables'!$B:$B,MATCH(EPS!$B1845,'Vensim Variables'!$A:$A,0))</f>
        <v>g pollutant</v>
      </c>
      <c r="I1845" t="str">
        <f t="shared" si="56"/>
        <v>BC</v>
      </c>
      <c r="J1845" t="e">
        <f>INDEX(NoSettings!$C:$C,MATCH(EPS!$A1845,NoSettings!$A:$A,0))</f>
        <v>#N/A</v>
      </c>
      <c r="K1845">
        <f>INDEX(GWP!$C$2:$C$13,MATCH(EPS!I1845,GWP!$B$2:$B$13,0))</f>
        <v>0</v>
      </c>
      <c r="L1845" s="4" t="e">
        <f t="shared" si="57"/>
        <v>#N/A</v>
      </c>
    </row>
    <row r="1846" spans="1:12">
      <c r="A1846" t="s">
        <v>7394</v>
      </c>
      <c r="B1846" t="s">
        <v>10626</v>
      </c>
      <c r="C1846" t="s">
        <v>6872</v>
      </c>
      <c r="D1846" t="s">
        <v>1712</v>
      </c>
      <c r="H1846" t="str">
        <f>INDEX('Vensim Variables'!$B:$B,MATCH(EPS!$B1846,'Vensim Variables'!$A:$A,0))</f>
        <v>g pollutant</v>
      </c>
      <c r="I1846" t="str">
        <f t="shared" si="56"/>
        <v>OC</v>
      </c>
      <c r="J1846" t="e">
        <f>INDEX(NoSettings!$C:$C,MATCH(EPS!$A1846,NoSettings!$A:$A,0))</f>
        <v>#N/A</v>
      </c>
      <c r="K1846">
        <f>INDEX(GWP!$C$2:$C$13,MATCH(EPS!I1846,GWP!$B$2:$B$13,0))</f>
        <v>0</v>
      </c>
      <c r="L1846" s="4" t="e">
        <f t="shared" si="57"/>
        <v>#N/A</v>
      </c>
    </row>
    <row r="1847" spans="1:12">
      <c r="A1847" t="s">
        <v>7395</v>
      </c>
      <c r="B1847" t="s">
        <v>10626</v>
      </c>
      <c r="C1847" t="s">
        <v>6872</v>
      </c>
      <c r="D1847" t="s">
        <v>1713</v>
      </c>
      <c r="H1847" t="str">
        <f>INDEX('Vensim Variables'!$B:$B,MATCH(EPS!$B1847,'Vensim Variables'!$A:$A,0))</f>
        <v>g pollutant</v>
      </c>
      <c r="I1847" t="str">
        <f t="shared" si="56"/>
        <v>CH4</v>
      </c>
      <c r="J1847" t="e">
        <f>INDEX(NoSettings!$C:$C,MATCH(EPS!$A1847,NoSettings!$A:$A,0))</f>
        <v>#N/A</v>
      </c>
      <c r="K1847">
        <f>INDEX(GWP!$C$2:$C$13,MATCH(EPS!I1847,GWP!$B$2:$B$13,0))</f>
        <v>28</v>
      </c>
      <c r="L1847" s="4" t="e">
        <f t="shared" si="57"/>
        <v>#N/A</v>
      </c>
    </row>
    <row r="1848" spans="1:12">
      <c r="A1848" t="s">
        <v>7396</v>
      </c>
      <c r="B1848" t="s">
        <v>10626</v>
      </c>
      <c r="C1848" t="s">
        <v>6872</v>
      </c>
      <c r="D1848" t="s">
        <v>1714</v>
      </c>
      <c r="H1848" t="str">
        <f>INDEX('Vensim Variables'!$B:$B,MATCH(EPS!$B1848,'Vensim Variables'!$A:$A,0))</f>
        <v>g pollutant</v>
      </c>
      <c r="I1848" t="str">
        <f t="shared" si="56"/>
        <v>N2O</v>
      </c>
      <c r="J1848" t="e">
        <f>INDEX(NoSettings!$C:$C,MATCH(EPS!$A1848,NoSettings!$A:$A,0))</f>
        <v>#N/A</v>
      </c>
      <c r="K1848">
        <f>INDEX(GWP!$C$2:$C$13,MATCH(EPS!I1848,GWP!$B$2:$B$13,0))</f>
        <v>265</v>
      </c>
      <c r="L1848" s="4" t="e">
        <f t="shared" si="57"/>
        <v>#N/A</v>
      </c>
    </row>
    <row r="1849" spans="1:12">
      <c r="A1849" t="s">
        <v>7397</v>
      </c>
      <c r="B1849" t="s">
        <v>10626</v>
      </c>
      <c r="C1849" t="s">
        <v>6872</v>
      </c>
      <c r="D1849" t="s">
        <v>1715</v>
      </c>
      <c r="H1849" t="str">
        <f>INDEX('Vensim Variables'!$B:$B,MATCH(EPS!$B1849,'Vensim Variables'!$A:$A,0))</f>
        <v>g pollutant</v>
      </c>
      <c r="I1849" t="str">
        <f t="shared" si="56"/>
        <v>F gases</v>
      </c>
      <c r="J1849" t="e">
        <f>INDEX(NoSettings!$C:$C,MATCH(EPS!$A1849,NoSettings!$A:$A,0))</f>
        <v>#N/A</v>
      </c>
      <c r="K1849">
        <f>INDEX(GWP!$C$2:$C$13,MATCH(EPS!I1849,GWP!$B$2:$B$13,0))</f>
        <v>1</v>
      </c>
      <c r="L1849" s="4" t="e">
        <f t="shared" si="57"/>
        <v>#N/A</v>
      </c>
    </row>
    <row r="1850" spans="1:12">
      <c r="A1850" t="s">
        <v>7398</v>
      </c>
      <c r="B1850" t="s">
        <v>10626</v>
      </c>
      <c r="C1850" t="s">
        <v>6873</v>
      </c>
      <c r="D1850" t="s">
        <v>1702</v>
      </c>
      <c r="H1850" t="str">
        <f>INDEX('Vensim Variables'!$B:$B,MATCH(EPS!$B1850,'Vensim Variables'!$A:$A,0))</f>
        <v>g pollutant</v>
      </c>
      <c r="I1850" t="str">
        <f t="shared" si="56"/>
        <v>CO2</v>
      </c>
      <c r="J1850" t="e">
        <f>INDEX(NoSettings!$C:$C,MATCH(EPS!$A1850,NoSettings!$A:$A,0))</f>
        <v>#N/A</v>
      </c>
      <c r="K1850">
        <f>INDEX(GWP!$C$2:$C$13,MATCH(EPS!I1850,GWP!$B$2:$B$13,0))</f>
        <v>1</v>
      </c>
      <c r="L1850" s="4" t="e">
        <f t="shared" si="57"/>
        <v>#N/A</v>
      </c>
    </row>
    <row r="1851" spans="1:12">
      <c r="A1851" t="s">
        <v>7399</v>
      </c>
      <c r="B1851" t="s">
        <v>10626</v>
      </c>
      <c r="C1851" t="s">
        <v>6873</v>
      </c>
      <c r="D1851" t="s">
        <v>1705</v>
      </c>
      <c r="H1851" t="str">
        <f>INDEX('Vensim Variables'!$B:$B,MATCH(EPS!$B1851,'Vensim Variables'!$A:$A,0))</f>
        <v>g pollutant</v>
      </c>
      <c r="I1851" t="str">
        <f t="shared" si="56"/>
        <v>VOC</v>
      </c>
      <c r="J1851" s="2" t="e">
        <f>INDEX(NoSettings!$C:$C,MATCH(EPS!$A1851,NoSettings!$A:$A,0))</f>
        <v>#N/A</v>
      </c>
      <c r="K1851">
        <f>INDEX(GWP!$C$2:$C$13,MATCH(EPS!I1851,GWP!$B$2:$B$13,0))</f>
        <v>0</v>
      </c>
      <c r="L1851" s="4" t="e">
        <f t="shared" si="57"/>
        <v>#N/A</v>
      </c>
    </row>
    <row r="1852" spans="1:12">
      <c r="A1852" t="s">
        <v>7400</v>
      </c>
      <c r="B1852" t="s">
        <v>10626</v>
      </c>
      <c r="C1852" t="s">
        <v>6873</v>
      </c>
      <c r="D1852" t="s">
        <v>1706</v>
      </c>
      <c r="H1852" t="str">
        <f>INDEX('Vensim Variables'!$B:$B,MATCH(EPS!$B1852,'Vensim Variables'!$A:$A,0))</f>
        <v>g pollutant</v>
      </c>
      <c r="I1852" t="str">
        <f t="shared" si="56"/>
        <v>CO</v>
      </c>
      <c r="J1852" t="e">
        <f>INDEX(NoSettings!$C:$C,MATCH(EPS!$A1852,NoSettings!$A:$A,0))</f>
        <v>#N/A</v>
      </c>
      <c r="K1852">
        <f>INDEX(GWP!$C$2:$C$13,MATCH(EPS!I1852,GWP!$B$2:$B$13,0))</f>
        <v>0</v>
      </c>
      <c r="L1852" s="4" t="e">
        <f t="shared" si="57"/>
        <v>#N/A</v>
      </c>
    </row>
    <row r="1853" spans="1:12">
      <c r="A1853" t="s">
        <v>7401</v>
      </c>
      <c r="B1853" t="s">
        <v>10626</v>
      </c>
      <c r="C1853" t="s">
        <v>6873</v>
      </c>
      <c r="D1853" t="s">
        <v>1707</v>
      </c>
      <c r="H1853" t="str">
        <f>INDEX('Vensim Variables'!$B:$B,MATCH(EPS!$B1853,'Vensim Variables'!$A:$A,0))</f>
        <v>g pollutant</v>
      </c>
      <c r="I1853" t="str">
        <f t="shared" si="56"/>
        <v>NOx</v>
      </c>
      <c r="J1853" t="e">
        <f>INDEX(NoSettings!$C:$C,MATCH(EPS!$A1853,NoSettings!$A:$A,0))</f>
        <v>#N/A</v>
      </c>
      <c r="K1853">
        <f>INDEX(GWP!$C$2:$C$13,MATCH(EPS!I1853,GWP!$B$2:$B$13,0))</f>
        <v>0</v>
      </c>
      <c r="L1853" s="4" t="e">
        <f t="shared" si="57"/>
        <v>#N/A</v>
      </c>
    </row>
    <row r="1854" spans="1:12">
      <c r="A1854" t="s">
        <v>7402</v>
      </c>
      <c r="B1854" t="s">
        <v>10626</v>
      </c>
      <c r="C1854" t="s">
        <v>6873</v>
      </c>
      <c r="D1854" t="s">
        <v>1708</v>
      </c>
      <c r="H1854" t="str">
        <f>INDEX('Vensim Variables'!$B:$B,MATCH(EPS!$B1854,'Vensim Variables'!$A:$A,0))</f>
        <v>g pollutant</v>
      </c>
      <c r="I1854" t="str">
        <f t="shared" si="56"/>
        <v>PM10</v>
      </c>
      <c r="J1854" t="e">
        <f>INDEX(NoSettings!$C:$C,MATCH(EPS!$A1854,NoSettings!$A:$A,0))</f>
        <v>#N/A</v>
      </c>
      <c r="K1854">
        <f>INDEX(GWP!$C$2:$C$13,MATCH(EPS!I1854,GWP!$B$2:$B$13,0))</f>
        <v>0</v>
      </c>
      <c r="L1854" s="4" t="e">
        <f t="shared" si="57"/>
        <v>#N/A</v>
      </c>
    </row>
    <row r="1855" spans="1:12">
      <c r="A1855" t="s">
        <v>7403</v>
      </c>
      <c r="B1855" t="s">
        <v>10626</v>
      </c>
      <c r="C1855" t="s">
        <v>6873</v>
      </c>
      <c r="D1855" t="s">
        <v>1709</v>
      </c>
      <c r="H1855" t="str">
        <f>INDEX('Vensim Variables'!$B:$B,MATCH(EPS!$B1855,'Vensim Variables'!$A:$A,0))</f>
        <v>g pollutant</v>
      </c>
      <c r="I1855" t="str">
        <f t="shared" si="56"/>
        <v>PM25</v>
      </c>
      <c r="J1855" t="e">
        <f>INDEX(NoSettings!$C:$C,MATCH(EPS!$A1855,NoSettings!$A:$A,0))</f>
        <v>#N/A</v>
      </c>
      <c r="K1855">
        <f>INDEX(GWP!$C$2:$C$13,MATCH(EPS!I1855,GWP!$B$2:$B$13,0))</f>
        <v>0</v>
      </c>
      <c r="L1855" s="4" t="e">
        <f t="shared" si="57"/>
        <v>#N/A</v>
      </c>
    </row>
    <row r="1856" spans="1:12">
      <c r="A1856" t="s">
        <v>7404</v>
      </c>
      <c r="B1856" t="s">
        <v>10626</v>
      </c>
      <c r="C1856" t="s">
        <v>6873</v>
      </c>
      <c r="D1856" t="s">
        <v>1710</v>
      </c>
      <c r="H1856" t="str">
        <f>INDEX('Vensim Variables'!$B:$B,MATCH(EPS!$B1856,'Vensim Variables'!$A:$A,0))</f>
        <v>g pollutant</v>
      </c>
      <c r="I1856" t="str">
        <f t="shared" si="56"/>
        <v>SOx</v>
      </c>
      <c r="J1856" t="e">
        <f>INDEX(NoSettings!$C:$C,MATCH(EPS!$A1856,NoSettings!$A:$A,0))</f>
        <v>#N/A</v>
      </c>
      <c r="K1856">
        <f>INDEX(GWP!$C$2:$C$13,MATCH(EPS!I1856,GWP!$B$2:$B$13,0))</f>
        <v>0</v>
      </c>
      <c r="L1856" s="4" t="e">
        <f t="shared" si="57"/>
        <v>#N/A</v>
      </c>
    </row>
    <row r="1857" spans="1:12">
      <c r="A1857" t="s">
        <v>7405</v>
      </c>
      <c r="B1857" t="s">
        <v>10626</v>
      </c>
      <c r="C1857" t="s">
        <v>6873</v>
      </c>
      <c r="D1857" t="s">
        <v>1711</v>
      </c>
      <c r="H1857" t="str">
        <f>INDEX('Vensim Variables'!$B:$B,MATCH(EPS!$B1857,'Vensim Variables'!$A:$A,0))</f>
        <v>g pollutant</v>
      </c>
      <c r="I1857" t="str">
        <f t="shared" si="56"/>
        <v>BC</v>
      </c>
      <c r="J1857" t="e">
        <f>INDEX(NoSettings!$C:$C,MATCH(EPS!$A1857,NoSettings!$A:$A,0))</f>
        <v>#N/A</v>
      </c>
      <c r="K1857">
        <f>INDEX(GWP!$C$2:$C$13,MATCH(EPS!I1857,GWP!$B$2:$B$13,0))</f>
        <v>0</v>
      </c>
      <c r="L1857" s="4" t="e">
        <f t="shared" si="57"/>
        <v>#N/A</v>
      </c>
    </row>
    <row r="1858" spans="1:12">
      <c r="A1858" t="s">
        <v>7406</v>
      </c>
      <c r="B1858" t="s">
        <v>10626</v>
      </c>
      <c r="C1858" t="s">
        <v>6873</v>
      </c>
      <c r="D1858" t="s">
        <v>1712</v>
      </c>
      <c r="H1858" t="str">
        <f>INDEX('Vensim Variables'!$B:$B,MATCH(EPS!$B1858,'Vensim Variables'!$A:$A,0))</f>
        <v>g pollutant</v>
      </c>
      <c r="I1858" t="str">
        <f t="shared" si="56"/>
        <v>OC</v>
      </c>
      <c r="J1858" t="e">
        <f>INDEX(NoSettings!$C:$C,MATCH(EPS!$A1858,NoSettings!$A:$A,0))</f>
        <v>#N/A</v>
      </c>
      <c r="K1858">
        <f>INDEX(GWP!$C$2:$C$13,MATCH(EPS!I1858,GWP!$B$2:$B$13,0))</f>
        <v>0</v>
      </c>
      <c r="L1858" s="4" t="e">
        <f t="shared" si="57"/>
        <v>#N/A</v>
      </c>
    </row>
    <row r="1859" spans="1:12">
      <c r="A1859" t="s">
        <v>7407</v>
      </c>
      <c r="B1859" t="s">
        <v>10626</v>
      </c>
      <c r="C1859" t="s">
        <v>6873</v>
      </c>
      <c r="D1859" t="s">
        <v>1713</v>
      </c>
      <c r="H1859" t="str">
        <f>INDEX('Vensim Variables'!$B:$B,MATCH(EPS!$B1859,'Vensim Variables'!$A:$A,0))</f>
        <v>g pollutant</v>
      </c>
      <c r="I1859" t="str">
        <f t="shared" ref="I1859:I1922" si="58">IF(OR(C1859="CO2",C1859="CH4",C1859="N2O",C1859="F gases",C1859="VOC",C1859="CO",C1859="NOx",C1859="PM10",C1859="PM25",C1859="SOx",C1859="BC",C1859="OC"),C1859,IF(OR(D1859="CO2",D1859="CH4",D1859="N2O",D1859="F gases",D1859="VOC",D1859="CO",D1859="NOx",D1859="PM10",D1859="PM25",D1859="SOx",D1859="BC",D1859="OC"),D1859,IF(OR(E1859="CO2",E1859="CH4",E1859="N2O",E1859="F gases",E1859="VOC",E1859="CO",E1859="NOx",E1859="PM10",E1859="PM25",E1859="SOx",E1859="BC",E1859="OC"),E1859,"NA")))</f>
        <v>CH4</v>
      </c>
      <c r="J1859" t="e">
        <f>INDEX(NoSettings!$C:$C,MATCH(EPS!$A1859,NoSettings!$A:$A,0))</f>
        <v>#N/A</v>
      </c>
      <c r="K1859">
        <f>INDEX(GWP!$C$2:$C$13,MATCH(EPS!I1859,GWP!$B$2:$B$13,0))</f>
        <v>28</v>
      </c>
      <c r="L1859" s="4" t="e">
        <f t="shared" ref="L1859:L1922" si="59">IF(H1859="g pollutant",K1859*J1859/10^12,IF(H1859="MMTCO2e",J1859,IF(H1859="MWh",J1859,0)))</f>
        <v>#N/A</v>
      </c>
    </row>
    <row r="1860" spans="1:12">
      <c r="A1860" t="s">
        <v>7408</v>
      </c>
      <c r="B1860" t="s">
        <v>10626</v>
      </c>
      <c r="C1860" t="s">
        <v>6873</v>
      </c>
      <c r="D1860" t="s">
        <v>1714</v>
      </c>
      <c r="H1860" t="str">
        <f>INDEX('Vensim Variables'!$B:$B,MATCH(EPS!$B1860,'Vensim Variables'!$A:$A,0))</f>
        <v>g pollutant</v>
      </c>
      <c r="I1860" t="str">
        <f t="shared" si="58"/>
        <v>N2O</v>
      </c>
      <c r="J1860" t="e">
        <f>INDEX(NoSettings!$C:$C,MATCH(EPS!$A1860,NoSettings!$A:$A,0))</f>
        <v>#N/A</v>
      </c>
      <c r="K1860">
        <f>INDEX(GWP!$C$2:$C$13,MATCH(EPS!I1860,GWP!$B$2:$B$13,0))</f>
        <v>265</v>
      </c>
      <c r="L1860" s="4" t="e">
        <f t="shared" si="59"/>
        <v>#N/A</v>
      </c>
    </row>
    <row r="1861" spans="1:12">
      <c r="A1861" t="s">
        <v>7409</v>
      </c>
      <c r="B1861" t="s">
        <v>10626</v>
      </c>
      <c r="C1861" t="s">
        <v>6873</v>
      </c>
      <c r="D1861" t="s">
        <v>1715</v>
      </c>
      <c r="H1861" t="str">
        <f>INDEX('Vensim Variables'!$B:$B,MATCH(EPS!$B1861,'Vensim Variables'!$A:$A,0))</f>
        <v>g pollutant</v>
      </c>
      <c r="I1861" t="str">
        <f t="shared" si="58"/>
        <v>F gases</v>
      </c>
      <c r="J1861" t="e">
        <f>INDEX(NoSettings!$C:$C,MATCH(EPS!$A1861,NoSettings!$A:$A,0))</f>
        <v>#N/A</v>
      </c>
      <c r="K1861">
        <f>INDEX(GWP!$C$2:$C$13,MATCH(EPS!I1861,GWP!$B$2:$B$13,0))</f>
        <v>1</v>
      </c>
      <c r="L1861" s="4" t="e">
        <f t="shared" si="59"/>
        <v>#N/A</v>
      </c>
    </row>
    <row r="1862" spans="1:12">
      <c r="A1862" t="s">
        <v>7410</v>
      </c>
      <c r="B1862" t="s">
        <v>10626</v>
      </c>
      <c r="C1862" t="s">
        <v>6874</v>
      </c>
      <c r="D1862" t="s">
        <v>1702</v>
      </c>
      <c r="H1862" t="str">
        <f>INDEX('Vensim Variables'!$B:$B,MATCH(EPS!$B1862,'Vensim Variables'!$A:$A,0))</f>
        <v>g pollutant</v>
      </c>
      <c r="I1862" t="str">
        <f t="shared" si="58"/>
        <v>CO2</v>
      </c>
      <c r="J1862" t="e">
        <f>INDEX(NoSettings!$C:$C,MATCH(EPS!$A1862,NoSettings!$A:$A,0))</f>
        <v>#N/A</v>
      </c>
      <c r="K1862">
        <f>INDEX(GWP!$C$2:$C$13,MATCH(EPS!I1862,GWP!$B$2:$B$13,0))</f>
        <v>1</v>
      </c>
      <c r="L1862" s="4" t="e">
        <f t="shared" si="59"/>
        <v>#N/A</v>
      </c>
    </row>
    <row r="1863" spans="1:12">
      <c r="A1863" t="s">
        <v>7411</v>
      </c>
      <c r="B1863" t="s">
        <v>10626</v>
      </c>
      <c r="C1863" t="s">
        <v>6874</v>
      </c>
      <c r="D1863" t="s">
        <v>1705</v>
      </c>
      <c r="H1863" t="str">
        <f>INDEX('Vensim Variables'!$B:$B,MATCH(EPS!$B1863,'Vensim Variables'!$A:$A,0))</f>
        <v>g pollutant</v>
      </c>
      <c r="I1863" t="str">
        <f t="shared" si="58"/>
        <v>VOC</v>
      </c>
      <c r="J1863" t="e">
        <f>INDEX(NoSettings!$C:$C,MATCH(EPS!$A1863,NoSettings!$A:$A,0))</f>
        <v>#N/A</v>
      </c>
      <c r="K1863">
        <f>INDEX(GWP!$C$2:$C$13,MATCH(EPS!I1863,GWP!$B$2:$B$13,0))</f>
        <v>0</v>
      </c>
      <c r="L1863" s="4" t="e">
        <f t="shared" si="59"/>
        <v>#N/A</v>
      </c>
    </row>
    <row r="1864" spans="1:12">
      <c r="A1864" t="s">
        <v>7412</v>
      </c>
      <c r="B1864" t="s">
        <v>10626</v>
      </c>
      <c r="C1864" t="s">
        <v>6874</v>
      </c>
      <c r="D1864" t="s">
        <v>1706</v>
      </c>
      <c r="H1864" t="str">
        <f>INDEX('Vensim Variables'!$B:$B,MATCH(EPS!$B1864,'Vensim Variables'!$A:$A,0))</f>
        <v>g pollutant</v>
      </c>
      <c r="I1864" t="str">
        <f t="shared" si="58"/>
        <v>CO</v>
      </c>
      <c r="J1864" t="e">
        <f>INDEX(NoSettings!$C:$C,MATCH(EPS!$A1864,NoSettings!$A:$A,0))</f>
        <v>#N/A</v>
      </c>
      <c r="K1864">
        <f>INDEX(GWP!$C$2:$C$13,MATCH(EPS!I1864,GWP!$B$2:$B$13,0))</f>
        <v>0</v>
      </c>
      <c r="L1864" s="4" t="e">
        <f t="shared" si="59"/>
        <v>#N/A</v>
      </c>
    </row>
    <row r="1865" spans="1:12">
      <c r="A1865" t="s">
        <v>7413</v>
      </c>
      <c r="B1865" t="s">
        <v>10626</v>
      </c>
      <c r="C1865" t="s">
        <v>6874</v>
      </c>
      <c r="D1865" t="s">
        <v>1707</v>
      </c>
      <c r="H1865" t="str">
        <f>INDEX('Vensim Variables'!$B:$B,MATCH(EPS!$B1865,'Vensim Variables'!$A:$A,0))</f>
        <v>g pollutant</v>
      </c>
      <c r="I1865" t="str">
        <f t="shared" si="58"/>
        <v>NOx</v>
      </c>
      <c r="J1865" t="e">
        <f>INDEX(NoSettings!$C:$C,MATCH(EPS!$A1865,NoSettings!$A:$A,0))</f>
        <v>#N/A</v>
      </c>
      <c r="K1865">
        <f>INDEX(GWP!$C$2:$C$13,MATCH(EPS!I1865,GWP!$B$2:$B$13,0))</f>
        <v>0</v>
      </c>
      <c r="L1865" s="4" t="e">
        <f t="shared" si="59"/>
        <v>#N/A</v>
      </c>
    </row>
    <row r="1866" spans="1:12">
      <c r="A1866" t="s">
        <v>7414</v>
      </c>
      <c r="B1866" t="s">
        <v>10626</v>
      </c>
      <c r="C1866" t="s">
        <v>6874</v>
      </c>
      <c r="D1866" t="s">
        <v>1708</v>
      </c>
      <c r="H1866" t="str">
        <f>INDEX('Vensim Variables'!$B:$B,MATCH(EPS!$B1866,'Vensim Variables'!$A:$A,0))</f>
        <v>g pollutant</v>
      </c>
      <c r="I1866" t="str">
        <f t="shared" si="58"/>
        <v>PM10</v>
      </c>
      <c r="J1866" t="e">
        <f>INDEX(NoSettings!$C:$C,MATCH(EPS!$A1866,NoSettings!$A:$A,0))</f>
        <v>#N/A</v>
      </c>
      <c r="K1866">
        <f>INDEX(GWP!$C$2:$C$13,MATCH(EPS!I1866,GWP!$B$2:$B$13,0))</f>
        <v>0</v>
      </c>
      <c r="L1866" s="4" t="e">
        <f t="shared" si="59"/>
        <v>#N/A</v>
      </c>
    </row>
    <row r="1867" spans="1:12">
      <c r="A1867" t="s">
        <v>7415</v>
      </c>
      <c r="B1867" t="s">
        <v>10626</v>
      </c>
      <c r="C1867" t="s">
        <v>6874</v>
      </c>
      <c r="D1867" t="s">
        <v>1709</v>
      </c>
      <c r="H1867" t="str">
        <f>INDEX('Vensim Variables'!$B:$B,MATCH(EPS!$B1867,'Vensim Variables'!$A:$A,0))</f>
        <v>g pollutant</v>
      </c>
      <c r="I1867" t="str">
        <f t="shared" si="58"/>
        <v>PM25</v>
      </c>
      <c r="J1867" t="e">
        <f>INDEX(NoSettings!$C:$C,MATCH(EPS!$A1867,NoSettings!$A:$A,0))</f>
        <v>#N/A</v>
      </c>
      <c r="K1867">
        <f>INDEX(GWP!$C$2:$C$13,MATCH(EPS!I1867,GWP!$B$2:$B$13,0))</f>
        <v>0</v>
      </c>
      <c r="L1867" s="4" t="e">
        <f t="shared" si="59"/>
        <v>#N/A</v>
      </c>
    </row>
    <row r="1868" spans="1:12">
      <c r="A1868" t="s">
        <v>7416</v>
      </c>
      <c r="B1868" t="s">
        <v>10626</v>
      </c>
      <c r="C1868" t="s">
        <v>6874</v>
      </c>
      <c r="D1868" t="s">
        <v>1710</v>
      </c>
      <c r="H1868" t="str">
        <f>INDEX('Vensim Variables'!$B:$B,MATCH(EPS!$B1868,'Vensim Variables'!$A:$A,0))</f>
        <v>g pollutant</v>
      </c>
      <c r="I1868" t="str">
        <f t="shared" si="58"/>
        <v>SOx</v>
      </c>
      <c r="J1868" t="e">
        <f>INDEX(NoSettings!$C:$C,MATCH(EPS!$A1868,NoSettings!$A:$A,0))</f>
        <v>#N/A</v>
      </c>
      <c r="K1868">
        <f>INDEX(GWP!$C$2:$C$13,MATCH(EPS!I1868,GWP!$B$2:$B$13,0))</f>
        <v>0</v>
      </c>
      <c r="L1868" s="4" t="e">
        <f t="shared" si="59"/>
        <v>#N/A</v>
      </c>
    </row>
    <row r="1869" spans="1:12">
      <c r="A1869" t="s">
        <v>7417</v>
      </c>
      <c r="B1869" t="s">
        <v>10626</v>
      </c>
      <c r="C1869" t="s">
        <v>6874</v>
      </c>
      <c r="D1869" t="s">
        <v>1711</v>
      </c>
      <c r="H1869" t="str">
        <f>INDEX('Vensim Variables'!$B:$B,MATCH(EPS!$B1869,'Vensim Variables'!$A:$A,0))</f>
        <v>g pollutant</v>
      </c>
      <c r="I1869" t="str">
        <f t="shared" si="58"/>
        <v>BC</v>
      </c>
      <c r="J1869" t="e">
        <f>INDEX(NoSettings!$C:$C,MATCH(EPS!$A1869,NoSettings!$A:$A,0))</f>
        <v>#N/A</v>
      </c>
      <c r="K1869">
        <f>INDEX(GWP!$C$2:$C$13,MATCH(EPS!I1869,GWP!$B$2:$B$13,0))</f>
        <v>0</v>
      </c>
      <c r="L1869" s="4" t="e">
        <f t="shared" si="59"/>
        <v>#N/A</v>
      </c>
    </row>
    <row r="1870" spans="1:12">
      <c r="A1870" t="s">
        <v>7418</v>
      </c>
      <c r="B1870" t="s">
        <v>10626</v>
      </c>
      <c r="C1870" t="s">
        <v>6874</v>
      </c>
      <c r="D1870" t="s">
        <v>1712</v>
      </c>
      <c r="H1870" t="str">
        <f>INDEX('Vensim Variables'!$B:$B,MATCH(EPS!$B1870,'Vensim Variables'!$A:$A,0))</f>
        <v>g pollutant</v>
      </c>
      <c r="I1870" t="str">
        <f t="shared" si="58"/>
        <v>OC</v>
      </c>
      <c r="J1870" t="e">
        <f>INDEX(NoSettings!$C:$C,MATCH(EPS!$A1870,NoSettings!$A:$A,0))</f>
        <v>#N/A</v>
      </c>
      <c r="K1870">
        <f>INDEX(GWP!$C$2:$C$13,MATCH(EPS!I1870,GWP!$B$2:$B$13,0))</f>
        <v>0</v>
      </c>
      <c r="L1870" s="4" t="e">
        <f t="shared" si="59"/>
        <v>#N/A</v>
      </c>
    </row>
    <row r="1871" spans="1:12">
      <c r="A1871" t="s">
        <v>7419</v>
      </c>
      <c r="B1871" t="s">
        <v>10626</v>
      </c>
      <c r="C1871" t="s">
        <v>6874</v>
      </c>
      <c r="D1871" t="s">
        <v>1713</v>
      </c>
      <c r="H1871" t="str">
        <f>INDEX('Vensim Variables'!$B:$B,MATCH(EPS!$B1871,'Vensim Variables'!$A:$A,0))</f>
        <v>g pollutant</v>
      </c>
      <c r="I1871" t="str">
        <f t="shared" si="58"/>
        <v>CH4</v>
      </c>
      <c r="J1871" t="e">
        <f>INDEX(NoSettings!$C:$C,MATCH(EPS!$A1871,NoSettings!$A:$A,0))</f>
        <v>#N/A</v>
      </c>
      <c r="K1871">
        <f>INDEX(GWP!$C$2:$C$13,MATCH(EPS!I1871,GWP!$B$2:$B$13,0))</f>
        <v>28</v>
      </c>
      <c r="L1871" s="4" t="e">
        <f t="shared" si="59"/>
        <v>#N/A</v>
      </c>
    </row>
    <row r="1872" spans="1:12">
      <c r="A1872" t="s">
        <v>7420</v>
      </c>
      <c r="B1872" t="s">
        <v>10626</v>
      </c>
      <c r="C1872" t="s">
        <v>6874</v>
      </c>
      <c r="D1872" t="s">
        <v>1714</v>
      </c>
      <c r="H1872" t="str">
        <f>INDEX('Vensim Variables'!$B:$B,MATCH(EPS!$B1872,'Vensim Variables'!$A:$A,0))</f>
        <v>g pollutant</v>
      </c>
      <c r="I1872" t="str">
        <f t="shared" si="58"/>
        <v>N2O</v>
      </c>
      <c r="J1872" t="e">
        <f>INDEX(NoSettings!$C:$C,MATCH(EPS!$A1872,NoSettings!$A:$A,0))</f>
        <v>#N/A</v>
      </c>
      <c r="K1872">
        <f>INDEX(GWP!$C$2:$C$13,MATCH(EPS!I1872,GWP!$B$2:$B$13,0))</f>
        <v>265</v>
      </c>
      <c r="L1872" s="4" t="e">
        <f t="shared" si="59"/>
        <v>#N/A</v>
      </c>
    </row>
    <row r="1873" spans="1:12">
      <c r="A1873" t="s">
        <v>7421</v>
      </c>
      <c r="B1873" t="s">
        <v>10626</v>
      </c>
      <c r="C1873" t="s">
        <v>6874</v>
      </c>
      <c r="D1873" t="s">
        <v>1715</v>
      </c>
      <c r="H1873" t="str">
        <f>INDEX('Vensim Variables'!$B:$B,MATCH(EPS!$B1873,'Vensim Variables'!$A:$A,0))</f>
        <v>g pollutant</v>
      </c>
      <c r="I1873" t="str">
        <f t="shared" si="58"/>
        <v>F gases</v>
      </c>
      <c r="J1873" t="e">
        <f>INDEX(NoSettings!$C:$C,MATCH(EPS!$A1873,NoSettings!$A:$A,0))</f>
        <v>#N/A</v>
      </c>
      <c r="K1873">
        <f>INDEX(GWP!$C$2:$C$13,MATCH(EPS!I1873,GWP!$B$2:$B$13,0))</f>
        <v>1</v>
      </c>
      <c r="L1873" s="4" t="e">
        <f t="shared" si="59"/>
        <v>#N/A</v>
      </c>
    </row>
    <row r="1874" spans="1:12">
      <c r="A1874" t="s">
        <v>7422</v>
      </c>
      <c r="B1874" t="s">
        <v>10626</v>
      </c>
      <c r="C1874" t="s">
        <v>6875</v>
      </c>
      <c r="D1874" t="s">
        <v>1702</v>
      </c>
      <c r="H1874" t="str">
        <f>INDEX('Vensim Variables'!$B:$B,MATCH(EPS!$B1874,'Vensim Variables'!$A:$A,0))</f>
        <v>g pollutant</v>
      </c>
      <c r="I1874" t="str">
        <f t="shared" si="58"/>
        <v>CO2</v>
      </c>
      <c r="J1874" t="e">
        <f>INDEX(NoSettings!$C:$C,MATCH(EPS!$A1874,NoSettings!$A:$A,0))</f>
        <v>#N/A</v>
      </c>
      <c r="K1874">
        <f>INDEX(GWP!$C$2:$C$13,MATCH(EPS!I1874,GWP!$B$2:$B$13,0))</f>
        <v>1</v>
      </c>
      <c r="L1874" s="4" t="e">
        <f t="shared" si="59"/>
        <v>#N/A</v>
      </c>
    </row>
    <row r="1875" spans="1:12">
      <c r="A1875" t="s">
        <v>7423</v>
      </c>
      <c r="B1875" t="s">
        <v>10626</v>
      </c>
      <c r="C1875" t="s">
        <v>6875</v>
      </c>
      <c r="D1875" t="s">
        <v>1705</v>
      </c>
      <c r="H1875" t="str">
        <f>INDEX('Vensim Variables'!$B:$B,MATCH(EPS!$B1875,'Vensim Variables'!$A:$A,0))</f>
        <v>g pollutant</v>
      </c>
      <c r="I1875" t="str">
        <f t="shared" si="58"/>
        <v>VOC</v>
      </c>
      <c r="J1875" t="e">
        <f>INDEX(NoSettings!$C:$C,MATCH(EPS!$A1875,NoSettings!$A:$A,0))</f>
        <v>#N/A</v>
      </c>
      <c r="K1875">
        <f>INDEX(GWP!$C$2:$C$13,MATCH(EPS!I1875,GWP!$B$2:$B$13,0))</f>
        <v>0</v>
      </c>
      <c r="L1875" s="4" t="e">
        <f t="shared" si="59"/>
        <v>#N/A</v>
      </c>
    </row>
    <row r="1876" spans="1:12">
      <c r="A1876" t="s">
        <v>7424</v>
      </c>
      <c r="B1876" t="s">
        <v>10626</v>
      </c>
      <c r="C1876" t="s">
        <v>6875</v>
      </c>
      <c r="D1876" t="s">
        <v>1706</v>
      </c>
      <c r="H1876" t="str">
        <f>INDEX('Vensim Variables'!$B:$B,MATCH(EPS!$B1876,'Vensim Variables'!$A:$A,0))</f>
        <v>g pollutant</v>
      </c>
      <c r="I1876" t="str">
        <f t="shared" si="58"/>
        <v>CO</v>
      </c>
      <c r="J1876" t="e">
        <f>INDEX(NoSettings!$C:$C,MATCH(EPS!$A1876,NoSettings!$A:$A,0))</f>
        <v>#N/A</v>
      </c>
      <c r="K1876">
        <f>INDEX(GWP!$C$2:$C$13,MATCH(EPS!I1876,GWP!$B$2:$B$13,0))</f>
        <v>0</v>
      </c>
      <c r="L1876" s="4" t="e">
        <f t="shared" si="59"/>
        <v>#N/A</v>
      </c>
    </row>
    <row r="1877" spans="1:12">
      <c r="A1877" t="s">
        <v>7425</v>
      </c>
      <c r="B1877" t="s">
        <v>10626</v>
      </c>
      <c r="C1877" t="s">
        <v>6875</v>
      </c>
      <c r="D1877" t="s">
        <v>1707</v>
      </c>
      <c r="H1877" t="str">
        <f>INDEX('Vensim Variables'!$B:$B,MATCH(EPS!$B1877,'Vensim Variables'!$A:$A,0))</f>
        <v>g pollutant</v>
      </c>
      <c r="I1877" t="str">
        <f t="shared" si="58"/>
        <v>NOx</v>
      </c>
      <c r="J1877" t="e">
        <f>INDEX(NoSettings!$C:$C,MATCH(EPS!$A1877,NoSettings!$A:$A,0))</f>
        <v>#N/A</v>
      </c>
      <c r="K1877">
        <f>INDEX(GWP!$C$2:$C$13,MATCH(EPS!I1877,GWP!$B$2:$B$13,0))</f>
        <v>0</v>
      </c>
      <c r="L1877" s="4" t="e">
        <f t="shared" si="59"/>
        <v>#N/A</v>
      </c>
    </row>
    <row r="1878" spans="1:12">
      <c r="A1878" t="s">
        <v>7426</v>
      </c>
      <c r="B1878" t="s">
        <v>10626</v>
      </c>
      <c r="C1878" t="s">
        <v>6875</v>
      </c>
      <c r="D1878" t="s">
        <v>1708</v>
      </c>
      <c r="H1878" t="str">
        <f>INDEX('Vensim Variables'!$B:$B,MATCH(EPS!$B1878,'Vensim Variables'!$A:$A,0))</f>
        <v>g pollutant</v>
      </c>
      <c r="I1878" t="str">
        <f t="shared" si="58"/>
        <v>PM10</v>
      </c>
      <c r="J1878" t="e">
        <f>INDEX(NoSettings!$C:$C,MATCH(EPS!$A1878,NoSettings!$A:$A,0))</f>
        <v>#N/A</v>
      </c>
      <c r="K1878">
        <f>INDEX(GWP!$C$2:$C$13,MATCH(EPS!I1878,GWP!$B$2:$B$13,0))</f>
        <v>0</v>
      </c>
      <c r="L1878" s="4" t="e">
        <f t="shared" si="59"/>
        <v>#N/A</v>
      </c>
    </row>
    <row r="1879" spans="1:12">
      <c r="A1879" t="s">
        <v>7427</v>
      </c>
      <c r="B1879" t="s">
        <v>10626</v>
      </c>
      <c r="C1879" t="s">
        <v>6875</v>
      </c>
      <c r="D1879" t="s">
        <v>1709</v>
      </c>
      <c r="H1879" t="str">
        <f>INDEX('Vensim Variables'!$B:$B,MATCH(EPS!$B1879,'Vensim Variables'!$A:$A,0))</f>
        <v>g pollutant</v>
      </c>
      <c r="I1879" t="str">
        <f t="shared" si="58"/>
        <v>PM25</v>
      </c>
      <c r="J1879" t="e">
        <f>INDEX(NoSettings!$C:$C,MATCH(EPS!$A1879,NoSettings!$A:$A,0))</f>
        <v>#N/A</v>
      </c>
      <c r="K1879">
        <f>INDEX(GWP!$C$2:$C$13,MATCH(EPS!I1879,GWP!$B$2:$B$13,0))</f>
        <v>0</v>
      </c>
      <c r="L1879" s="4" t="e">
        <f t="shared" si="59"/>
        <v>#N/A</v>
      </c>
    </row>
    <row r="1880" spans="1:12">
      <c r="A1880" t="s">
        <v>7428</v>
      </c>
      <c r="B1880" t="s">
        <v>10626</v>
      </c>
      <c r="C1880" t="s">
        <v>6875</v>
      </c>
      <c r="D1880" t="s">
        <v>1710</v>
      </c>
      <c r="H1880" t="str">
        <f>INDEX('Vensim Variables'!$B:$B,MATCH(EPS!$B1880,'Vensim Variables'!$A:$A,0))</f>
        <v>g pollutant</v>
      </c>
      <c r="I1880" t="str">
        <f t="shared" si="58"/>
        <v>SOx</v>
      </c>
      <c r="J1880" t="e">
        <f>INDEX(NoSettings!$C:$C,MATCH(EPS!$A1880,NoSettings!$A:$A,0))</f>
        <v>#N/A</v>
      </c>
      <c r="K1880">
        <f>INDEX(GWP!$C$2:$C$13,MATCH(EPS!I1880,GWP!$B$2:$B$13,0))</f>
        <v>0</v>
      </c>
      <c r="L1880" s="4" t="e">
        <f t="shared" si="59"/>
        <v>#N/A</v>
      </c>
    </row>
    <row r="1881" spans="1:12">
      <c r="A1881" t="s">
        <v>7429</v>
      </c>
      <c r="B1881" t="s">
        <v>10626</v>
      </c>
      <c r="C1881" t="s">
        <v>6875</v>
      </c>
      <c r="D1881" t="s">
        <v>1711</v>
      </c>
      <c r="H1881" t="str">
        <f>INDEX('Vensim Variables'!$B:$B,MATCH(EPS!$B1881,'Vensim Variables'!$A:$A,0))</f>
        <v>g pollutant</v>
      </c>
      <c r="I1881" t="str">
        <f t="shared" si="58"/>
        <v>BC</v>
      </c>
      <c r="J1881" t="e">
        <f>INDEX(NoSettings!$C:$C,MATCH(EPS!$A1881,NoSettings!$A:$A,0))</f>
        <v>#N/A</v>
      </c>
      <c r="K1881">
        <f>INDEX(GWP!$C$2:$C$13,MATCH(EPS!I1881,GWP!$B$2:$B$13,0))</f>
        <v>0</v>
      </c>
      <c r="L1881" s="4" t="e">
        <f t="shared" si="59"/>
        <v>#N/A</v>
      </c>
    </row>
    <row r="1882" spans="1:12">
      <c r="A1882" t="s">
        <v>7430</v>
      </c>
      <c r="B1882" t="s">
        <v>10626</v>
      </c>
      <c r="C1882" t="s">
        <v>6875</v>
      </c>
      <c r="D1882" t="s">
        <v>1712</v>
      </c>
      <c r="H1882" t="str">
        <f>INDEX('Vensim Variables'!$B:$B,MATCH(EPS!$B1882,'Vensim Variables'!$A:$A,0))</f>
        <v>g pollutant</v>
      </c>
      <c r="I1882" t="str">
        <f t="shared" si="58"/>
        <v>OC</v>
      </c>
      <c r="J1882" t="e">
        <f>INDEX(NoSettings!$C:$C,MATCH(EPS!$A1882,NoSettings!$A:$A,0))</f>
        <v>#N/A</v>
      </c>
      <c r="K1882">
        <f>INDEX(GWP!$C$2:$C$13,MATCH(EPS!I1882,GWP!$B$2:$B$13,0))</f>
        <v>0</v>
      </c>
      <c r="L1882" s="4" t="e">
        <f t="shared" si="59"/>
        <v>#N/A</v>
      </c>
    </row>
    <row r="1883" spans="1:12">
      <c r="A1883" t="s">
        <v>7431</v>
      </c>
      <c r="B1883" t="s">
        <v>10626</v>
      </c>
      <c r="C1883" t="s">
        <v>6875</v>
      </c>
      <c r="D1883" t="s">
        <v>1713</v>
      </c>
      <c r="H1883" t="str">
        <f>INDEX('Vensim Variables'!$B:$B,MATCH(EPS!$B1883,'Vensim Variables'!$A:$A,0))</f>
        <v>g pollutant</v>
      </c>
      <c r="I1883" t="str">
        <f t="shared" si="58"/>
        <v>CH4</v>
      </c>
      <c r="J1883" t="e">
        <f>INDEX(NoSettings!$C:$C,MATCH(EPS!$A1883,NoSettings!$A:$A,0))</f>
        <v>#N/A</v>
      </c>
      <c r="K1883">
        <f>INDEX(GWP!$C$2:$C$13,MATCH(EPS!I1883,GWP!$B$2:$B$13,0))</f>
        <v>28</v>
      </c>
      <c r="L1883" s="4" t="e">
        <f t="shared" si="59"/>
        <v>#N/A</v>
      </c>
    </row>
    <row r="1884" spans="1:12">
      <c r="A1884" t="s">
        <v>7432</v>
      </c>
      <c r="B1884" t="s">
        <v>10626</v>
      </c>
      <c r="C1884" t="s">
        <v>6875</v>
      </c>
      <c r="D1884" t="s">
        <v>1714</v>
      </c>
      <c r="H1884" t="str">
        <f>INDEX('Vensim Variables'!$B:$B,MATCH(EPS!$B1884,'Vensim Variables'!$A:$A,0))</f>
        <v>g pollutant</v>
      </c>
      <c r="I1884" t="str">
        <f t="shared" si="58"/>
        <v>N2O</v>
      </c>
      <c r="J1884" t="e">
        <f>INDEX(NoSettings!$C:$C,MATCH(EPS!$A1884,NoSettings!$A:$A,0))</f>
        <v>#N/A</v>
      </c>
      <c r="K1884">
        <f>INDEX(GWP!$C$2:$C$13,MATCH(EPS!I1884,GWP!$B$2:$B$13,0))</f>
        <v>265</v>
      </c>
      <c r="L1884" s="4" t="e">
        <f t="shared" si="59"/>
        <v>#N/A</v>
      </c>
    </row>
    <row r="1885" spans="1:12">
      <c r="A1885" t="s">
        <v>7433</v>
      </c>
      <c r="B1885" t="s">
        <v>10626</v>
      </c>
      <c r="C1885" t="s">
        <v>6875</v>
      </c>
      <c r="D1885" t="s">
        <v>1715</v>
      </c>
      <c r="H1885" t="str">
        <f>INDEX('Vensim Variables'!$B:$B,MATCH(EPS!$B1885,'Vensim Variables'!$A:$A,0))</f>
        <v>g pollutant</v>
      </c>
      <c r="I1885" t="str">
        <f t="shared" si="58"/>
        <v>F gases</v>
      </c>
      <c r="J1885" t="e">
        <f>INDEX(NoSettings!$C:$C,MATCH(EPS!$A1885,NoSettings!$A:$A,0))</f>
        <v>#N/A</v>
      </c>
      <c r="K1885">
        <f>INDEX(GWP!$C$2:$C$13,MATCH(EPS!I1885,GWP!$B$2:$B$13,0))</f>
        <v>1</v>
      </c>
      <c r="L1885" s="4" t="e">
        <f t="shared" si="59"/>
        <v>#N/A</v>
      </c>
    </row>
    <row r="1886" spans="1:12">
      <c r="A1886" t="s">
        <v>7434</v>
      </c>
      <c r="B1886" t="s">
        <v>10626</v>
      </c>
      <c r="C1886" t="s">
        <v>6876</v>
      </c>
      <c r="D1886" t="s">
        <v>1702</v>
      </c>
      <c r="H1886" t="str">
        <f>INDEX('Vensim Variables'!$B:$B,MATCH(EPS!$B1886,'Vensim Variables'!$A:$A,0))</f>
        <v>g pollutant</v>
      </c>
      <c r="I1886" t="str">
        <f t="shared" si="58"/>
        <v>CO2</v>
      </c>
      <c r="J1886" t="e">
        <f>INDEX(NoSettings!$C:$C,MATCH(EPS!$A1886,NoSettings!$A:$A,0))</f>
        <v>#N/A</v>
      </c>
      <c r="K1886">
        <f>INDEX(GWP!$C$2:$C$13,MATCH(EPS!I1886,GWP!$B$2:$B$13,0))</f>
        <v>1</v>
      </c>
      <c r="L1886" s="4" t="e">
        <f t="shared" si="59"/>
        <v>#N/A</v>
      </c>
    </row>
    <row r="1887" spans="1:12">
      <c r="A1887" t="s">
        <v>7435</v>
      </c>
      <c r="B1887" t="s">
        <v>10626</v>
      </c>
      <c r="C1887" t="s">
        <v>6876</v>
      </c>
      <c r="D1887" t="s">
        <v>1705</v>
      </c>
      <c r="H1887" t="str">
        <f>INDEX('Vensim Variables'!$B:$B,MATCH(EPS!$B1887,'Vensim Variables'!$A:$A,0))</f>
        <v>g pollutant</v>
      </c>
      <c r="I1887" t="str">
        <f t="shared" si="58"/>
        <v>VOC</v>
      </c>
      <c r="J1887" t="e">
        <f>INDEX(NoSettings!$C:$C,MATCH(EPS!$A1887,NoSettings!$A:$A,0))</f>
        <v>#N/A</v>
      </c>
      <c r="K1887">
        <f>INDEX(GWP!$C$2:$C$13,MATCH(EPS!I1887,GWP!$B$2:$B$13,0))</f>
        <v>0</v>
      </c>
      <c r="L1887" s="4" t="e">
        <f t="shared" si="59"/>
        <v>#N/A</v>
      </c>
    </row>
    <row r="1888" spans="1:12">
      <c r="A1888" t="s">
        <v>7436</v>
      </c>
      <c r="B1888" t="s">
        <v>10626</v>
      </c>
      <c r="C1888" t="s">
        <v>6876</v>
      </c>
      <c r="D1888" t="s">
        <v>1706</v>
      </c>
      <c r="H1888" t="str">
        <f>INDEX('Vensim Variables'!$B:$B,MATCH(EPS!$B1888,'Vensim Variables'!$A:$A,0))</f>
        <v>g pollutant</v>
      </c>
      <c r="I1888" t="str">
        <f t="shared" si="58"/>
        <v>CO</v>
      </c>
      <c r="J1888" t="e">
        <f>INDEX(NoSettings!$C:$C,MATCH(EPS!$A1888,NoSettings!$A:$A,0))</f>
        <v>#N/A</v>
      </c>
      <c r="K1888">
        <f>INDEX(GWP!$C$2:$C$13,MATCH(EPS!I1888,GWP!$B$2:$B$13,0))</f>
        <v>0</v>
      </c>
      <c r="L1888" s="4" t="e">
        <f t="shared" si="59"/>
        <v>#N/A</v>
      </c>
    </row>
    <row r="1889" spans="1:12">
      <c r="A1889" t="s">
        <v>7437</v>
      </c>
      <c r="B1889" t="s">
        <v>10626</v>
      </c>
      <c r="C1889" t="s">
        <v>6876</v>
      </c>
      <c r="D1889" t="s">
        <v>1707</v>
      </c>
      <c r="H1889" t="str">
        <f>INDEX('Vensim Variables'!$B:$B,MATCH(EPS!$B1889,'Vensim Variables'!$A:$A,0))</f>
        <v>g pollutant</v>
      </c>
      <c r="I1889" t="str">
        <f t="shared" si="58"/>
        <v>NOx</v>
      </c>
      <c r="J1889" t="e">
        <f>INDEX(NoSettings!$C:$C,MATCH(EPS!$A1889,NoSettings!$A:$A,0))</f>
        <v>#N/A</v>
      </c>
      <c r="K1889">
        <f>INDEX(GWP!$C$2:$C$13,MATCH(EPS!I1889,GWP!$B$2:$B$13,0))</f>
        <v>0</v>
      </c>
      <c r="L1889" s="4" t="e">
        <f t="shared" si="59"/>
        <v>#N/A</v>
      </c>
    </row>
    <row r="1890" spans="1:12">
      <c r="A1890" t="s">
        <v>7438</v>
      </c>
      <c r="B1890" t="s">
        <v>10626</v>
      </c>
      <c r="C1890" t="s">
        <v>6876</v>
      </c>
      <c r="D1890" t="s">
        <v>1708</v>
      </c>
      <c r="H1890" t="str">
        <f>INDEX('Vensim Variables'!$B:$B,MATCH(EPS!$B1890,'Vensim Variables'!$A:$A,0))</f>
        <v>g pollutant</v>
      </c>
      <c r="I1890" t="str">
        <f t="shared" si="58"/>
        <v>PM10</v>
      </c>
      <c r="J1890" t="e">
        <f>INDEX(NoSettings!$C:$C,MATCH(EPS!$A1890,NoSettings!$A:$A,0))</f>
        <v>#N/A</v>
      </c>
      <c r="K1890">
        <f>INDEX(GWP!$C$2:$C$13,MATCH(EPS!I1890,GWP!$B$2:$B$13,0))</f>
        <v>0</v>
      </c>
      <c r="L1890" s="4" t="e">
        <f t="shared" si="59"/>
        <v>#N/A</v>
      </c>
    </row>
    <row r="1891" spans="1:12">
      <c r="A1891" t="s">
        <v>7439</v>
      </c>
      <c r="B1891" t="s">
        <v>10626</v>
      </c>
      <c r="C1891" t="s">
        <v>6876</v>
      </c>
      <c r="D1891" t="s">
        <v>1709</v>
      </c>
      <c r="H1891" t="str">
        <f>INDEX('Vensim Variables'!$B:$B,MATCH(EPS!$B1891,'Vensim Variables'!$A:$A,0))</f>
        <v>g pollutant</v>
      </c>
      <c r="I1891" t="str">
        <f t="shared" si="58"/>
        <v>PM25</v>
      </c>
      <c r="J1891" t="e">
        <f>INDEX(NoSettings!$C:$C,MATCH(EPS!$A1891,NoSettings!$A:$A,0))</f>
        <v>#N/A</v>
      </c>
      <c r="K1891">
        <f>INDEX(GWP!$C$2:$C$13,MATCH(EPS!I1891,GWP!$B$2:$B$13,0))</f>
        <v>0</v>
      </c>
      <c r="L1891" s="4" t="e">
        <f t="shared" si="59"/>
        <v>#N/A</v>
      </c>
    </row>
    <row r="1892" spans="1:12">
      <c r="A1892" t="s">
        <v>7440</v>
      </c>
      <c r="B1892" t="s">
        <v>10626</v>
      </c>
      <c r="C1892" t="s">
        <v>6876</v>
      </c>
      <c r="D1892" t="s">
        <v>1710</v>
      </c>
      <c r="H1892" t="str">
        <f>INDEX('Vensim Variables'!$B:$B,MATCH(EPS!$B1892,'Vensim Variables'!$A:$A,0))</f>
        <v>g pollutant</v>
      </c>
      <c r="I1892" t="str">
        <f t="shared" si="58"/>
        <v>SOx</v>
      </c>
      <c r="J1892" t="e">
        <f>INDEX(NoSettings!$C:$C,MATCH(EPS!$A1892,NoSettings!$A:$A,0))</f>
        <v>#N/A</v>
      </c>
      <c r="K1892">
        <f>INDEX(GWP!$C$2:$C$13,MATCH(EPS!I1892,GWP!$B$2:$B$13,0))</f>
        <v>0</v>
      </c>
      <c r="L1892" s="4" t="e">
        <f t="shared" si="59"/>
        <v>#N/A</v>
      </c>
    </row>
    <row r="1893" spans="1:12">
      <c r="A1893" t="s">
        <v>7441</v>
      </c>
      <c r="B1893" t="s">
        <v>10626</v>
      </c>
      <c r="C1893" t="s">
        <v>6876</v>
      </c>
      <c r="D1893" t="s">
        <v>1711</v>
      </c>
      <c r="H1893" t="str">
        <f>INDEX('Vensim Variables'!$B:$B,MATCH(EPS!$B1893,'Vensim Variables'!$A:$A,0))</f>
        <v>g pollutant</v>
      </c>
      <c r="I1893" t="str">
        <f t="shared" si="58"/>
        <v>BC</v>
      </c>
      <c r="J1893" t="e">
        <f>INDEX(NoSettings!$C:$C,MATCH(EPS!$A1893,NoSettings!$A:$A,0))</f>
        <v>#N/A</v>
      </c>
      <c r="K1893">
        <f>INDEX(GWP!$C$2:$C$13,MATCH(EPS!I1893,GWP!$B$2:$B$13,0))</f>
        <v>0</v>
      </c>
      <c r="L1893" s="4" t="e">
        <f t="shared" si="59"/>
        <v>#N/A</v>
      </c>
    </row>
    <row r="1894" spans="1:12">
      <c r="A1894" t="s">
        <v>7442</v>
      </c>
      <c r="B1894" t="s">
        <v>10626</v>
      </c>
      <c r="C1894" t="s">
        <v>6876</v>
      </c>
      <c r="D1894" t="s">
        <v>1712</v>
      </c>
      <c r="H1894" t="str">
        <f>INDEX('Vensim Variables'!$B:$B,MATCH(EPS!$B1894,'Vensim Variables'!$A:$A,0))</f>
        <v>g pollutant</v>
      </c>
      <c r="I1894" t="str">
        <f t="shared" si="58"/>
        <v>OC</v>
      </c>
      <c r="J1894" t="e">
        <f>INDEX(NoSettings!$C:$C,MATCH(EPS!$A1894,NoSettings!$A:$A,0))</f>
        <v>#N/A</v>
      </c>
      <c r="K1894">
        <f>INDEX(GWP!$C$2:$C$13,MATCH(EPS!I1894,GWP!$B$2:$B$13,0))</f>
        <v>0</v>
      </c>
      <c r="L1894" s="4" t="e">
        <f t="shared" si="59"/>
        <v>#N/A</v>
      </c>
    </row>
    <row r="1895" spans="1:12">
      <c r="A1895" t="s">
        <v>7443</v>
      </c>
      <c r="B1895" t="s">
        <v>10626</v>
      </c>
      <c r="C1895" t="s">
        <v>6876</v>
      </c>
      <c r="D1895" t="s">
        <v>1713</v>
      </c>
      <c r="H1895" t="str">
        <f>INDEX('Vensim Variables'!$B:$B,MATCH(EPS!$B1895,'Vensim Variables'!$A:$A,0))</f>
        <v>g pollutant</v>
      </c>
      <c r="I1895" t="str">
        <f t="shared" si="58"/>
        <v>CH4</v>
      </c>
      <c r="J1895" t="e">
        <f>INDEX(NoSettings!$C:$C,MATCH(EPS!$A1895,NoSettings!$A:$A,0))</f>
        <v>#N/A</v>
      </c>
      <c r="K1895">
        <f>INDEX(GWP!$C$2:$C$13,MATCH(EPS!I1895,GWP!$B$2:$B$13,0))</f>
        <v>28</v>
      </c>
      <c r="L1895" s="4" t="e">
        <f t="shared" si="59"/>
        <v>#N/A</v>
      </c>
    </row>
    <row r="1896" spans="1:12">
      <c r="A1896" t="s">
        <v>7444</v>
      </c>
      <c r="B1896" t="s">
        <v>10626</v>
      </c>
      <c r="C1896" t="s">
        <v>6876</v>
      </c>
      <c r="D1896" t="s">
        <v>1714</v>
      </c>
      <c r="H1896" t="str">
        <f>INDEX('Vensim Variables'!$B:$B,MATCH(EPS!$B1896,'Vensim Variables'!$A:$A,0))</f>
        <v>g pollutant</v>
      </c>
      <c r="I1896" t="str">
        <f t="shared" si="58"/>
        <v>N2O</v>
      </c>
      <c r="J1896" t="e">
        <f>INDEX(NoSettings!$C:$C,MATCH(EPS!$A1896,NoSettings!$A:$A,0))</f>
        <v>#N/A</v>
      </c>
      <c r="K1896">
        <f>INDEX(GWP!$C$2:$C$13,MATCH(EPS!I1896,GWP!$B$2:$B$13,0))</f>
        <v>265</v>
      </c>
      <c r="L1896" s="4" t="e">
        <f t="shared" si="59"/>
        <v>#N/A</v>
      </c>
    </row>
    <row r="1897" spans="1:12">
      <c r="A1897" t="s">
        <v>7445</v>
      </c>
      <c r="B1897" t="s">
        <v>10626</v>
      </c>
      <c r="C1897" t="s">
        <v>6876</v>
      </c>
      <c r="D1897" t="s">
        <v>1715</v>
      </c>
      <c r="H1897" t="str">
        <f>INDEX('Vensim Variables'!$B:$B,MATCH(EPS!$B1897,'Vensim Variables'!$A:$A,0))</f>
        <v>g pollutant</v>
      </c>
      <c r="I1897" t="str">
        <f t="shared" si="58"/>
        <v>F gases</v>
      </c>
      <c r="J1897" t="e">
        <f>INDEX(NoSettings!$C:$C,MATCH(EPS!$A1897,NoSettings!$A:$A,0))</f>
        <v>#N/A</v>
      </c>
      <c r="K1897">
        <f>INDEX(GWP!$C$2:$C$13,MATCH(EPS!I1897,GWP!$B$2:$B$13,0))</f>
        <v>1</v>
      </c>
      <c r="L1897" s="4" t="e">
        <f t="shared" si="59"/>
        <v>#N/A</v>
      </c>
    </row>
    <row r="1898" spans="1:12">
      <c r="A1898" t="s">
        <v>7446</v>
      </c>
      <c r="B1898" t="s">
        <v>10626</v>
      </c>
      <c r="C1898" t="s">
        <v>6877</v>
      </c>
      <c r="D1898" t="s">
        <v>1702</v>
      </c>
      <c r="H1898" t="str">
        <f>INDEX('Vensim Variables'!$B:$B,MATCH(EPS!$B1898,'Vensim Variables'!$A:$A,0))</f>
        <v>g pollutant</v>
      </c>
      <c r="I1898" t="str">
        <f t="shared" si="58"/>
        <v>CO2</v>
      </c>
      <c r="J1898" t="e">
        <f>INDEX(NoSettings!$C:$C,MATCH(EPS!$A1898,NoSettings!$A:$A,0))</f>
        <v>#N/A</v>
      </c>
      <c r="K1898">
        <f>INDEX(GWP!$C$2:$C$13,MATCH(EPS!I1898,GWP!$B$2:$B$13,0))</f>
        <v>1</v>
      </c>
      <c r="L1898" s="4" t="e">
        <f t="shared" si="59"/>
        <v>#N/A</v>
      </c>
    </row>
    <row r="1899" spans="1:12">
      <c r="A1899" t="s">
        <v>7447</v>
      </c>
      <c r="B1899" t="s">
        <v>10626</v>
      </c>
      <c r="C1899" t="s">
        <v>6877</v>
      </c>
      <c r="D1899" t="s">
        <v>1705</v>
      </c>
      <c r="H1899" t="str">
        <f>INDEX('Vensim Variables'!$B:$B,MATCH(EPS!$B1899,'Vensim Variables'!$A:$A,0))</f>
        <v>g pollutant</v>
      </c>
      <c r="I1899" t="str">
        <f t="shared" si="58"/>
        <v>VOC</v>
      </c>
      <c r="J1899" t="e">
        <f>INDEX(NoSettings!$C:$C,MATCH(EPS!$A1899,NoSettings!$A:$A,0))</f>
        <v>#N/A</v>
      </c>
      <c r="K1899">
        <f>INDEX(GWP!$C$2:$C$13,MATCH(EPS!I1899,GWP!$B$2:$B$13,0))</f>
        <v>0</v>
      </c>
      <c r="L1899" s="4" t="e">
        <f t="shared" si="59"/>
        <v>#N/A</v>
      </c>
    </row>
    <row r="1900" spans="1:12">
      <c r="A1900" t="s">
        <v>7448</v>
      </c>
      <c r="B1900" t="s">
        <v>10626</v>
      </c>
      <c r="C1900" t="s">
        <v>6877</v>
      </c>
      <c r="D1900" t="s">
        <v>1706</v>
      </c>
      <c r="H1900" t="str">
        <f>INDEX('Vensim Variables'!$B:$B,MATCH(EPS!$B1900,'Vensim Variables'!$A:$A,0))</f>
        <v>g pollutant</v>
      </c>
      <c r="I1900" t="str">
        <f t="shared" si="58"/>
        <v>CO</v>
      </c>
      <c r="J1900" t="e">
        <f>INDEX(NoSettings!$C:$C,MATCH(EPS!$A1900,NoSettings!$A:$A,0))</f>
        <v>#N/A</v>
      </c>
      <c r="K1900">
        <f>INDEX(GWP!$C$2:$C$13,MATCH(EPS!I1900,GWP!$B$2:$B$13,0))</f>
        <v>0</v>
      </c>
      <c r="L1900" s="4" t="e">
        <f t="shared" si="59"/>
        <v>#N/A</v>
      </c>
    </row>
    <row r="1901" spans="1:12">
      <c r="A1901" t="s">
        <v>7449</v>
      </c>
      <c r="B1901" t="s">
        <v>10626</v>
      </c>
      <c r="C1901" t="s">
        <v>6877</v>
      </c>
      <c r="D1901" t="s">
        <v>1707</v>
      </c>
      <c r="H1901" t="str">
        <f>INDEX('Vensim Variables'!$B:$B,MATCH(EPS!$B1901,'Vensim Variables'!$A:$A,0))</f>
        <v>g pollutant</v>
      </c>
      <c r="I1901" t="str">
        <f t="shared" si="58"/>
        <v>NOx</v>
      </c>
      <c r="J1901" t="e">
        <f>INDEX(NoSettings!$C:$C,MATCH(EPS!$A1901,NoSettings!$A:$A,0))</f>
        <v>#N/A</v>
      </c>
      <c r="K1901">
        <f>INDEX(GWP!$C$2:$C$13,MATCH(EPS!I1901,GWP!$B$2:$B$13,0))</f>
        <v>0</v>
      </c>
      <c r="L1901" s="4" t="e">
        <f t="shared" si="59"/>
        <v>#N/A</v>
      </c>
    </row>
    <row r="1902" spans="1:12">
      <c r="A1902" t="s">
        <v>7450</v>
      </c>
      <c r="B1902" t="s">
        <v>10626</v>
      </c>
      <c r="C1902" t="s">
        <v>6877</v>
      </c>
      <c r="D1902" t="s">
        <v>1708</v>
      </c>
      <c r="H1902" t="str">
        <f>INDEX('Vensim Variables'!$B:$B,MATCH(EPS!$B1902,'Vensim Variables'!$A:$A,0))</f>
        <v>g pollutant</v>
      </c>
      <c r="I1902" t="str">
        <f t="shared" si="58"/>
        <v>PM10</v>
      </c>
      <c r="J1902" t="e">
        <f>INDEX(NoSettings!$C:$C,MATCH(EPS!$A1902,NoSettings!$A:$A,0))</f>
        <v>#N/A</v>
      </c>
      <c r="K1902">
        <f>INDEX(GWP!$C$2:$C$13,MATCH(EPS!I1902,GWP!$B$2:$B$13,0))</f>
        <v>0</v>
      </c>
      <c r="L1902" s="4" t="e">
        <f t="shared" si="59"/>
        <v>#N/A</v>
      </c>
    </row>
    <row r="1903" spans="1:12">
      <c r="A1903" t="s">
        <v>7451</v>
      </c>
      <c r="B1903" t="s">
        <v>10626</v>
      </c>
      <c r="C1903" t="s">
        <v>6877</v>
      </c>
      <c r="D1903" t="s">
        <v>1709</v>
      </c>
      <c r="H1903" t="str">
        <f>INDEX('Vensim Variables'!$B:$B,MATCH(EPS!$B1903,'Vensim Variables'!$A:$A,0))</f>
        <v>g pollutant</v>
      </c>
      <c r="I1903" t="str">
        <f t="shared" si="58"/>
        <v>PM25</v>
      </c>
      <c r="J1903" t="e">
        <f>INDEX(NoSettings!$C:$C,MATCH(EPS!$A1903,NoSettings!$A:$A,0))</f>
        <v>#N/A</v>
      </c>
      <c r="K1903">
        <f>INDEX(GWP!$C$2:$C$13,MATCH(EPS!I1903,GWP!$B$2:$B$13,0))</f>
        <v>0</v>
      </c>
      <c r="L1903" s="4" t="e">
        <f t="shared" si="59"/>
        <v>#N/A</v>
      </c>
    </row>
    <row r="1904" spans="1:12">
      <c r="A1904" t="s">
        <v>7452</v>
      </c>
      <c r="B1904" t="s">
        <v>10626</v>
      </c>
      <c r="C1904" t="s">
        <v>6877</v>
      </c>
      <c r="D1904" t="s">
        <v>1710</v>
      </c>
      <c r="H1904" t="str">
        <f>INDEX('Vensim Variables'!$B:$B,MATCH(EPS!$B1904,'Vensim Variables'!$A:$A,0))</f>
        <v>g pollutant</v>
      </c>
      <c r="I1904" t="str">
        <f t="shared" si="58"/>
        <v>SOx</v>
      </c>
      <c r="J1904" t="e">
        <f>INDEX(NoSettings!$C:$C,MATCH(EPS!$A1904,NoSettings!$A:$A,0))</f>
        <v>#N/A</v>
      </c>
      <c r="K1904">
        <f>INDEX(GWP!$C$2:$C$13,MATCH(EPS!I1904,GWP!$B$2:$B$13,0))</f>
        <v>0</v>
      </c>
      <c r="L1904" s="4" t="e">
        <f t="shared" si="59"/>
        <v>#N/A</v>
      </c>
    </row>
    <row r="1905" spans="1:12">
      <c r="A1905" t="s">
        <v>7453</v>
      </c>
      <c r="B1905" t="s">
        <v>10626</v>
      </c>
      <c r="C1905" t="s">
        <v>6877</v>
      </c>
      <c r="D1905" t="s">
        <v>1711</v>
      </c>
      <c r="H1905" t="str">
        <f>INDEX('Vensim Variables'!$B:$B,MATCH(EPS!$B1905,'Vensim Variables'!$A:$A,0))</f>
        <v>g pollutant</v>
      </c>
      <c r="I1905" t="str">
        <f t="shared" si="58"/>
        <v>BC</v>
      </c>
      <c r="J1905" t="e">
        <f>INDEX(NoSettings!$C:$C,MATCH(EPS!$A1905,NoSettings!$A:$A,0))</f>
        <v>#N/A</v>
      </c>
      <c r="K1905">
        <f>INDEX(GWP!$C$2:$C$13,MATCH(EPS!I1905,GWP!$B$2:$B$13,0))</f>
        <v>0</v>
      </c>
      <c r="L1905" s="4" t="e">
        <f t="shared" si="59"/>
        <v>#N/A</v>
      </c>
    </row>
    <row r="1906" spans="1:12">
      <c r="A1906" t="s">
        <v>7454</v>
      </c>
      <c r="B1906" t="s">
        <v>10626</v>
      </c>
      <c r="C1906" t="s">
        <v>6877</v>
      </c>
      <c r="D1906" t="s">
        <v>1712</v>
      </c>
      <c r="H1906" t="str">
        <f>INDEX('Vensim Variables'!$B:$B,MATCH(EPS!$B1906,'Vensim Variables'!$A:$A,0))</f>
        <v>g pollutant</v>
      </c>
      <c r="I1906" t="str">
        <f t="shared" si="58"/>
        <v>OC</v>
      </c>
      <c r="J1906" t="e">
        <f>INDEX(NoSettings!$C:$C,MATCH(EPS!$A1906,NoSettings!$A:$A,0))</f>
        <v>#N/A</v>
      </c>
      <c r="K1906">
        <f>INDEX(GWP!$C$2:$C$13,MATCH(EPS!I1906,GWP!$B$2:$B$13,0))</f>
        <v>0</v>
      </c>
      <c r="L1906" s="4" t="e">
        <f t="shared" si="59"/>
        <v>#N/A</v>
      </c>
    </row>
    <row r="1907" spans="1:12">
      <c r="A1907" t="s">
        <v>7455</v>
      </c>
      <c r="B1907" t="s">
        <v>10626</v>
      </c>
      <c r="C1907" t="s">
        <v>6877</v>
      </c>
      <c r="D1907" t="s">
        <v>1713</v>
      </c>
      <c r="H1907" t="str">
        <f>INDEX('Vensim Variables'!$B:$B,MATCH(EPS!$B1907,'Vensim Variables'!$A:$A,0))</f>
        <v>g pollutant</v>
      </c>
      <c r="I1907" t="str">
        <f t="shared" si="58"/>
        <v>CH4</v>
      </c>
      <c r="J1907" t="e">
        <f>INDEX(NoSettings!$C:$C,MATCH(EPS!$A1907,NoSettings!$A:$A,0))</f>
        <v>#N/A</v>
      </c>
      <c r="K1907">
        <f>INDEX(GWP!$C$2:$C$13,MATCH(EPS!I1907,GWP!$B$2:$B$13,0))</f>
        <v>28</v>
      </c>
      <c r="L1907" s="4" t="e">
        <f t="shared" si="59"/>
        <v>#N/A</v>
      </c>
    </row>
    <row r="1908" spans="1:12">
      <c r="A1908" t="s">
        <v>7456</v>
      </c>
      <c r="B1908" t="s">
        <v>10626</v>
      </c>
      <c r="C1908" t="s">
        <v>6877</v>
      </c>
      <c r="D1908" t="s">
        <v>1714</v>
      </c>
      <c r="H1908" t="str">
        <f>INDEX('Vensim Variables'!$B:$B,MATCH(EPS!$B1908,'Vensim Variables'!$A:$A,0))</f>
        <v>g pollutant</v>
      </c>
      <c r="I1908" t="str">
        <f t="shared" si="58"/>
        <v>N2O</v>
      </c>
      <c r="J1908" t="e">
        <f>INDEX(NoSettings!$C:$C,MATCH(EPS!$A1908,NoSettings!$A:$A,0))</f>
        <v>#N/A</v>
      </c>
      <c r="K1908">
        <f>INDEX(GWP!$C$2:$C$13,MATCH(EPS!I1908,GWP!$B$2:$B$13,0))</f>
        <v>265</v>
      </c>
      <c r="L1908" s="4" t="e">
        <f t="shared" si="59"/>
        <v>#N/A</v>
      </c>
    </row>
    <row r="1909" spans="1:12">
      <c r="A1909" t="s">
        <v>7457</v>
      </c>
      <c r="B1909" t="s">
        <v>10626</v>
      </c>
      <c r="C1909" t="s">
        <v>6877</v>
      </c>
      <c r="D1909" t="s">
        <v>1715</v>
      </c>
      <c r="H1909" t="str">
        <f>INDEX('Vensim Variables'!$B:$B,MATCH(EPS!$B1909,'Vensim Variables'!$A:$A,0))</f>
        <v>g pollutant</v>
      </c>
      <c r="I1909" t="str">
        <f t="shared" si="58"/>
        <v>F gases</v>
      </c>
      <c r="J1909" t="e">
        <f>INDEX(NoSettings!$C:$C,MATCH(EPS!$A1909,NoSettings!$A:$A,0))</f>
        <v>#N/A</v>
      </c>
      <c r="K1909">
        <f>INDEX(GWP!$C$2:$C$13,MATCH(EPS!I1909,GWP!$B$2:$B$13,0))</f>
        <v>1</v>
      </c>
      <c r="L1909" s="4" t="e">
        <f t="shared" si="59"/>
        <v>#N/A</v>
      </c>
    </row>
    <row r="1910" spans="1:12">
      <c r="A1910" t="s">
        <v>7458</v>
      </c>
      <c r="B1910" t="s">
        <v>10626</v>
      </c>
      <c r="C1910" t="s">
        <v>6878</v>
      </c>
      <c r="D1910" t="s">
        <v>1702</v>
      </c>
      <c r="H1910" t="str">
        <f>INDEX('Vensim Variables'!$B:$B,MATCH(EPS!$B1910,'Vensim Variables'!$A:$A,0))</f>
        <v>g pollutant</v>
      </c>
      <c r="I1910" t="str">
        <f t="shared" si="58"/>
        <v>CO2</v>
      </c>
      <c r="J1910" t="e">
        <f>INDEX(NoSettings!$C:$C,MATCH(EPS!$A1910,NoSettings!$A:$A,0))</f>
        <v>#N/A</v>
      </c>
      <c r="K1910">
        <f>INDEX(GWP!$C$2:$C$13,MATCH(EPS!I1910,GWP!$B$2:$B$13,0))</f>
        <v>1</v>
      </c>
      <c r="L1910" s="4" t="e">
        <f t="shared" si="59"/>
        <v>#N/A</v>
      </c>
    </row>
    <row r="1911" spans="1:12">
      <c r="A1911" t="s">
        <v>7459</v>
      </c>
      <c r="B1911" t="s">
        <v>10626</v>
      </c>
      <c r="C1911" t="s">
        <v>6878</v>
      </c>
      <c r="D1911" t="s">
        <v>1705</v>
      </c>
      <c r="H1911" t="str">
        <f>INDEX('Vensim Variables'!$B:$B,MATCH(EPS!$B1911,'Vensim Variables'!$A:$A,0))</f>
        <v>g pollutant</v>
      </c>
      <c r="I1911" t="str">
        <f t="shared" si="58"/>
        <v>VOC</v>
      </c>
      <c r="J1911" t="e">
        <f>INDEX(NoSettings!$C:$C,MATCH(EPS!$A1911,NoSettings!$A:$A,0))</f>
        <v>#N/A</v>
      </c>
      <c r="K1911">
        <f>INDEX(GWP!$C$2:$C$13,MATCH(EPS!I1911,GWP!$B$2:$B$13,0))</f>
        <v>0</v>
      </c>
      <c r="L1911" s="4" t="e">
        <f t="shared" si="59"/>
        <v>#N/A</v>
      </c>
    </row>
    <row r="1912" spans="1:12">
      <c r="A1912" t="s">
        <v>7460</v>
      </c>
      <c r="B1912" t="s">
        <v>10626</v>
      </c>
      <c r="C1912" t="s">
        <v>6878</v>
      </c>
      <c r="D1912" t="s">
        <v>1706</v>
      </c>
      <c r="H1912" t="str">
        <f>INDEX('Vensim Variables'!$B:$B,MATCH(EPS!$B1912,'Vensim Variables'!$A:$A,0))</f>
        <v>g pollutant</v>
      </c>
      <c r="I1912" t="str">
        <f t="shared" si="58"/>
        <v>CO</v>
      </c>
      <c r="J1912" t="e">
        <f>INDEX(NoSettings!$C:$C,MATCH(EPS!$A1912,NoSettings!$A:$A,0))</f>
        <v>#N/A</v>
      </c>
      <c r="K1912">
        <f>INDEX(GWP!$C$2:$C$13,MATCH(EPS!I1912,GWP!$B$2:$B$13,0))</f>
        <v>0</v>
      </c>
      <c r="L1912" s="4" t="e">
        <f t="shared" si="59"/>
        <v>#N/A</v>
      </c>
    </row>
    <row r="1913" spans="1:12">
      <c r="A1913" t="s">
        <v>7461</v>
      </c>
      <c r="B1913" t="s">
        <v>10626</v>
      </c>
      <c r="C1913" t="s">
        <v>6878</v>
      </c>
      <c r="D1913" t="s">
        <v>1707</v>
      </c>
      <c r="H1913" t="str">
        <f>INDEX('Vensim Variables'!$B:$B,MATCH(EPS!$B1913,'Vensim Variables'!$A:$A,0))</f>
        <v>g pollutant</v>
      </c>
      <c r="I1913" t="str">
        <f t="shared" si="58"/>
        <v>NOx</v>
      </c>
      <c r="J1913" t="e">
        <f>INDEX(NoSettings!$C:$C,MATCH(EPS!$A1913,NoSettings!$A:$A,0))</f>
        <v>#N/A</v>
      </c>
      <c r="K1913">
        <f>INDEX(GWP!$C$2:$C$13,MATCH(EPS!I1913,GWP!$B$2:$B$13,0))</f>
        <v>0</v>
      </c>
      <c r="L1913" s="4" t="e">
        <f t="shared" si="59"/>
        <v>#N/A</v>
      </c>
    </row>
    <row r="1914" spans="1:12">
      <c r="A1914" t="s">
        <v>7462</v>
      </c>
      <c r="B1914" t="s">
        <v>10626</v>
      </c>
      <c r="C1914" t="s">
        <v>6878</v>
      </c>
      <c r="D1914" t="s">
        <v>1708</v>
      </c>
      <c r="H1914" t="str">
        <f>INDEX('Vensim Variables'!$B:$B,MATCH(EPS!$B1914,'Vensim Variables'!$A:$A,0))</f>
        <v>g pollutant</v>
      </c>
      <c r="I1914" t="str">
        <f t="shared" si="58"/>
        <v>PM10</v>
      </c>
      <c r="J1914" t="e">
        <f>INDEX(NoSettings!$C:$C,MATCH(EPS!$A1914,NoSettings!$A:$A,0))</f>
        <v>#N/A</v>
      </c>
      <c r="K1914">
        <f>INDEX(GWP!$C$2:$C$13,MATCH(EPS!I1914,GWP!$B$2:$B$13,0))</f>
        <v>0</v>
      </c>
      <c r="L1914" s="4" t="e">
        <f t="shared" si="59"/>
        <v>#N/A</v>
      </c>
    </row>
    <row r="1915" spans="1:12">
      <c r="A1915" t="s">
        <v>7463</v>
      </c>
      <c r="B1915" t="s">
        <v>10626</v>
      </c>
      <c r="C1915" t="s">
        <v>6878</v>
      </c>
      <c r="D1915" t="s">
        <v>1709</v>
      </c>
      <c r="H1915" t="str">
        <f>INDEX('Vensim Variables'!$B:$B,MATCH(EPS!$B1915,'Vensim Variables'!$A:$A,0))</f>
        <v>g pollutant</v>
      </c>
      <c r="I1915" t="str">
        <f t="shared" si="58"/>
        <v>PM25</v>
      </c>
      <c r="J1915" t="e">
        <f>INDEX(NoSettings!$C:$C,MATCH(EPS!$A1915,NoSettings!$A:$A,0))</f>
        <v>#N/A</v>
      </c>
      <c r="K1915">
        <f>INDEX(GWP!$C$2:$C$13,MATCH(EPS!I1915,GWP!$B$2:$B$13,0))</f>
        <v>0</v>
      </c>
      <c r="L1915" s="4" t="e">
        <f t="shared" si="59"/>
        <v>#N/A</v>
      </c>
    </row>
    <row r="1916" spans="1:12">
      <c r="A1916" t="s">
        <v>7464</v>
      </c>
      <c r="B1916" t="s">
        <v>10626</v>
      </c>
      <c r="C1916" t="s">
        <v>6878</v>
      </c>
      <c r="D1916" t="s">
        <v>1710</v>
      </c>
      <c r="H1916" t="str">
        <f>INDEX('Vensim Variables'!$B:$B,MATCH(EPS!$B1916,'Vensim Variables'!$A:$A,0))</f>
        <v>g pollutant</v>
      </c>
      <c r="I1916" t="str">
        <f t="shared" si="58"/>
        <v>SOx</v>
      </c>
      <c r="J1916" t="e">
        <f>INDEX(NoSettings!$C:$C,MATCH(EPS!$A1916,NoSettings!$A:$A,0))</f>
        <v>#N/A</v>
      </c>
      <c r="K1916">
        <f>INDEX(GWP!$C$2:$C$13,MATCH(EPS!I1916,GWP!$B$2:$B$13,0))</f>
        <v>0</v>
      </c>
      <c r="L1916" s="4" t="e">
        <f t="shared" si="59"/>
        <v>#N/A</v>
      </c>
    </row>
    <row r="1917" spans="1:12">
      <c r="A1917" t="s">
        <v>7465</v>
      </c>
      <c r="B1917" t="s">
        <v>10626</v>
      </c>
      <c r="C1917" t="s">
        <v>6878</v>
      </c>
      <c r="D1917" t="s">
        <v>1711</v>
      </c>
      <c r="H1917" t="str">
        <f>INDEX('Vensim Variables'!$B:$B,MATCH(EPS!$B1917,'Vensim Variables'!$A:$A,0))</f>
        <v>g pollutant</v>
      </c>
      <c r="I1917" t="str">
        <f t="shared" si="58"/>
        <v>BC</v>
      </c>
      <c r="J1917" t="e">
        <f>INDEX(NoSettings!$C:$C,MATCH(EPS!$A1917,NoSettings!$A:$A,0))</f>
        <v>#N/A</v>
      </c>
      <c r="K1917">
        <f>INDEX(GWP!$C$2:$C$13,MATCH(EPS!I1917,GWP!$B$2:$B$13,0))</f>
        <v>0</v>
      </c>
      <c r="L1917" s="4" t="e">
        <f t="shared" si="59"/>
        <v>#N/A</v>
      </c>
    </row>
    <row r="1918" spans="1:12">
      <c r="A1918" t="s">
        <v>7466</v>
      </c>
      <c r="B1918" t="s">
        <v>10626</v>
      </c>
      <c r="C1918" t="s">
        <v>6878</v>
      </c>
      <c r="D1918" t="s">
        <v>1712</v>
      </c>
      <c r="H1918" t="str">
        <f>INDEX('Vensim Variables'!$B:$B,MATCH(EPS!$B1918,'Vensim Variables'!$A:$A,0))</f>
        <v>g pollutant</v>
      </c>
      <c r="I1918" t="str">
        <f t="shared" si="58"/>
        <v>OC</v>
      </c>
      <c r="J1918" t="e">
        <f>INDEX(NoSettings!$C:$C,MATCH(EPS!$A1918,NoSettings!$A:$A,0))</f>
        <v>#N/A</v>
      </c>
      <c r="K1918">
        <f>INDEX(GWP!$C$2:$C$13,MATCH(EPS!I1918,GWP!$B$2:$B$13,0))</f>
        <v>0</v>
      </c>
      <c r="L1918" s="4" t="e">
        <f t="shared" si="59"/>
        <v>#N/A</v>
      </c>
    </row>
    <row r="1919" spans="1:12">
      <c r="A1919" t="s">
        <v>7467</v>
      </c>
      <c r="B1919" t="s">
        <v>10626</v>
      </c>
      <c r="C1919" t="s">
        <v>6878</v>
      </c>
      <c r="D1919" t="s">
        <v>1713</v>
      </c>
      <c r="H1919" t="str">
        <f>INDEX('Vensim Variables'!$B:$B,MATCH(EPS!$B1919,'Vensim Variables'!$A:$A,0))</f>
        <v>g pollutant</v>
      </c>
      <c r="I1919" t="str">
        <f t="shared" si="58"/>
        <v>CH4</v>
      </c>
      <c r="J1919" t="e">
        <f>INDEX(NoSettings!$C:$C,MATCH(EPS!$A1919,NoSettings!$A:$A,0))</f>
        <v>#N/A</v>
      </c>
      <c r="K1919">
        <f>INDEX(GWP!$C$2:$C$13,MATCH(EPS!I1919,GWP!$B$2:$B$13,0))</f>
        <v>28</v>
      </c>
      <c r="L1919" s="4" t="e">
        <f t="shared" si="59"/>
        <v>#N/A</v>
      </c>
    </row>
    <row r="1920" spans="1:12">
      <c r="A1920" t="s">
        <v>7468</v>
      </c>
      <c r="B1920" t="s">
        <v>10626</v>
      </c>
      <c r="C1920" t="s">
        <v>6878</v>
      </c>
      <c r="D1920" t="s">
        <v>1714</v>
      </c>
      <c r="H1920" t="str">
        <f>INDEX('Vensim Variables'!$B:$B,MATCH(EPS!$B1920,'Vensim Variables'!$A:$A,0))</f>
        <v>g pollutant</v>
      </c>
      <c r="I1920" t="str">
        <f t="shared" si="58"/>
        <v>N2O</v>
      </c>
      <c r="J1920" t="e">
        <f>INDEX(NoSettings!$C:$C,MATCH(EPS!$A1920,NoSettings!$A:$A,0))</f>
        <v>#N/A</v>
      </c>
      <c r="K1920">
        <f>INDEX(GWP!$C$2:$C$13,MATCH(EPS!I1920,GWP!$B$2:$B$13,0))</f>
        <v>265</v>
      </c>
      <c r="L1920" s="4" t="e">
        <f t="shared" si="59"/>
        <v>#N/A</v>
      </c>
    </row>
    <row r="1921" spans="1:12">
      <c r="A1921" t="s">
        <v>7469</v>
      </c>
      <c r="B1921" t="s">
        <v>10626</v>
      </c>
      <c r="C1921" t="s">
        <v>6878</v>
      </c>
      <c r="D1921" t="s">
        <v>1715</v>
      </c>
      <c r="H1921" t="str">
        <f>INDEX('Vensim Variables'!$B:$B,MATCH(EPS!$B1921,'Vensim Variables'!$A:$A,0))</f>
        <v>g pollutant</v>
      </c>
      <c r="I1921" t="str">
        <f t="shared" si="58"/>
        <v>F gases</v>
      </c>
      <c r="J1921" t="e">
        <f>INDEX(NoSettings!$C:$C,MATCH(EPS!$A1921,NoSettings!$A:$A,0))</f>
        <v>#N/A</v>
      </c>
      <c r="K1921">
        <f>INDEX(GWP!$C$2:$C$13,MATCH(EPS!I1921,GWP!$B$2:$B$13,0))</f>
        <v>1</v>
      </c>
      <c r="L1921" s="4" t="e">
        <f t="shared" si="59"/>
        <v>#N/A</v>
      </c>
    </row>
    <row r="1922" spans="1:12">
      <c r="A1922" t="s">
        <v>7470</v>
      </c>
      <c r="B1922" t="s">
        <v>10626</v>
      </c>
      <c r="C1922" t="s">
        <v>6879</v>
      </c>
      <c r="D1922" t="s">
        <v>1702</v>
      </c>
      <c r="H1922" t="str">
        <f>INDEX('Vensim Variables'!$B:$B,MATCH(EPS!$B1922,'Vensim Variables'!$A:$A,0))</f>
        <v>g pollutant</v>
      </c>
      <c r="I1922" t="str">
        <f t="shared" si="58"/>
        <v>CO2</v>
      </c>
      <c r="J1922" t="e">
        <f>INDEX(NoSettings!$C:$C,MATCH(EPS!$A1922,NoSettings!$A:$A,0))</f>
        <v>#N/A</v>
      </c>
      <c r="K1922">
        <f>INDEX(GWP!$C$2:$C$13,MATCH(EPS!I1922,GWP!$B$2:$B$13,0))</f>
        <v>1</v>
      </c>
      <c r="L1922" s="4" t="e">
        <f t="shared" si="59"/>
        <v>#N/A</v>
      </c>
    </row>
    <row r="1923" spans="1:12">
      <c r="A1923" t="s">
        <v>7471</v>
      </c>
      <c r="B1923" t="s">
        <v>10626</v>
      </c>
      <c r="C1923" t="s">
        <v>6879</v>
      </c>
      <c r="D1923" t="s">
        <v>1705</v>
      </c>
      <c r="H1923" t="str">
        <f>INDEX('Vensim Variables'!$B:$B,MATCH(EPS!$B1923,'Vensim Variables'!$A:$A,0))</f>
        <v>g pollutant</v>
      </c>
      <c r="I1923" t="str">
        <f t="shared" ref="I1923:I1986" si="60">IF(OR(C1923="CO2",C1923="CH4",C1923="N2O",C1923="F gases",C1923="VOC",C1923="CO",C1923="NOx",C1923="PM10",C1923="PM25",C1923="SOx",C1923="BC",C1923="OC"),C1923,IF(OR(D1923="CO2",D1923="CH4",D1923="N2O",D1923="F gases",D1923="VOC",D1923="CO",D1923="NOx",D1923="PM10",D1923="PM25",D1923="SOx",D1923="BC",D1923="OC"),D1923,IF(OR(E1923="CO2",E1923="CH4",E1923="N2O",E1923="F gases",E1923="VOC",E1923="CO",E1923="NOx",E1923="PM10",E1923="PM25",E1923="SOx",E1923="BC",E1923="OC"),E1923,"NA")))</f>
        <v>VOC</v>
      </c>
      <c r="J1923" t="e">
        <f>INDEX(NoSettings!$C:$C,MATCH(EPS!$A1923,NoSettings!$A:$A,0))</f>
        <v>#N/A</v>
      </c>
      <c r="K1923">
        <f>INDEX(GWP!$C$2:$C$13,MATCH(EPS!I1923,GWP!$B$2:$B$13,0))</f>
        <v>0</v>
      </c>
      <c r="L1923" s="4" t="e">
        <f t="shared" ref="L1923:L1986" si="61">IF(H1923="g pollutant",K1923*J1923/10^12,IF(H1923="MMTCO2e",J1923,IF(H1923="MWh",J1923,0)))</f>
        <v>#N/A</v>
      </c>
    </row>
    <row r="1924" spans="1:12">
      <c r="A1924" t="s">
        <v>7472</v>
      </c>
      <c r="B1924" t="s">
        <v>10626</v>
      </c>
      <c r="C1924" t="s">
        <v>6879</v>
      </c>
      <c r="D1924" t="s">
        <v>1706</v>
      </c>
      <c r="H1924" t="str">
        <f>INDEX('Vensim Variables'!$B:$B,MATCH(EPS!$B1924,'Vensim Variables'!$A:$A,0))</f>
        <v>g pollutant</v>
      </c>
      <c r="I1924" t="str">
        <f t="shared" si="60"/>
        <v>CO</v>
      </c>
      <c r="J1924" t="e">
        <f>INDEX(NoSettings!$C:$C,MATCH(EPS!$A1924,NoSettings!$A:$A,0))</f>
        <v>#N/A</v>
      </c>
      <c r="K1924">
        <f>INDEX(GWP!$C$2:$C$13,MATCH(EPS!I1924,GWP!$B$2:$B$13,0))</f>
        <v>0</v>
      </c>
      <c r="L1924" s="4" t="e">
        <f t="shared" si="61"/>
        <v>#N/A</v>
      </c>
    </row>
    <row r="1925" spans="1:12">
      <c r="A1925" t="s">
        <v>7473</v>
      </c>
      <c r="B1925" t="s">
        <v>10626</v>
      </c>
      <c r="C1925" t="s">
        <v>6879</v>
      </c>
      <c r="D1925" t="s">
        <v>1707</v>
      </c>
      <c r="H1925" t="str">
        <f>INDEX('Vensim Variables'!$B:$B,MATCH(EPS!$B1925,'Vensim Variables'!$A:$A,0))</f>
        <v>g pollutant</v>
      </c>
      <c r="I1925" t="str">
        <f t="shared" si="60"/>
        <v>NOx</v>
      </c>
      <c r="J1925" t="e">
        <f>INDEX(NoSettings!$C:$C,MATCH(EPS!$A1925,NoSettings!$A:$A,0))</f>
        <v>#N/A</v>
      </c>
      <c r="K1925">
        <f>INDEX(GWP!$C$2:$C$13,MATCH(EPS!I1925,GWP!$B$2:$B$13,0))</f>
        <v>0</v>
      </c>
      <c r="L1925" s="4" t="e">
        <f t="shared" si="61"/>
        <v>#N/A</v>
      </c>
    </row>
    <row r="1926" spans="1:12">
      <c r="A1926" t="s">
        <v>7474</v>
      </c>
      <c r="B1926" t="s">
        <v>10626</v>
      </c>
      <c r="C1926" t="s">
        <v>6879</v>
      </c>
      <c r="D1926" t="s">
        <v>1708</v>
      </c>
      <c r="H1926" t="str">
        <f>INDEX('Vensim Variables'!$B:$B,MATCH(EPS!$B1926,'Vensim Variables'!$A:$A,0))</f>
        <v>g pollutant</v>
      </c>
      <c r="I1926" t="str">
        <f t="shared" si="60"/>
        <v>PM10</v>
      </c>
      <c r="J1926" t="e">
        <f>INDEX(NoSettings!$C:$C,MATCH(EPS!$A1926,NoSettings!$A:$A,0))</f>
        <v>#N/A</v>
      </c>
      <c r="K1926">
        <f>INDEX(GWP!$C$2:$C$13,MATCH(EPS!I1926,GWP!$B$2:$B$13,0))</f>
        <v>0</v>
      </c>
      <c r="L1926" s="4" t="e">
        <f t="shared" si="61"/>
        <v>#N/A</v>
      </c>
    </row>
    <row r="1927" spans="1:12">
      <c r="A1927" t="s">
        <v>7475</v>
      </c>
      <c r="B1927" t="s">
        <v>10626</v>
      </c>
      <c r="C1927" t="s">
        <v>6879</v>
      </c>
      <c r="D1927" t="s">
        <v>1709</v>
      </c>
      <c r="H1927" t="str">
        <f>INDEX('Vensim Variables'!$B:$B,MATCH(EPS!$B1927,'Vensim Variables'!$A:$A,0))</f>
        <v>g pollutant</v>
      </c>
      <c r="I1927" t="str">
        <f t="shared" si="60"/>
        <v>PM25</v>
      </c>
      <c r="J1927" t="e">
        <f>INDEX(NoSettings!$C:$C,MATCH(EPS!$A1927,NoSettings!$A:$A,0))</f>
        <v>#N/A</v>
      </c>
      <c r="K1927">
        <f>INDEX(GWP!$C$2:$C$13,MATCH(EPS!I1927,GWP!$B$2:$B$13,0))</f>
        <v>0</v>
      </c>
      <c r="L1927" s="4" t="e">
        <f t="shared" si="61"/>
        <v>#N/A</v>
      </c>
    </row>
    <row r="1928" spans="1:12">
      <c r="A1928" t="s">
        <v>7476</v>
      </c>
      <c r="B1928" t="s">
        <v>10626</v>
      </c>
      <c r="C1928" t="s">
        <v>6879</v>
      </c>
      <c r="D1928" t="s">
        <v>1710</v>
      </c>
      <c r="H1928" t="str">
        <f>INDEX('Vensim Variables'!$B:$B,MATCH(EPS!$B1928,'Vensim Variables'!$A:$A,0))</f>
        <v>g pollutant</v>
      </c>
      <c r="I1928" t="str">
        <f t="shared" si="60"/>
        <v>SOx</v>
      </c>
      <c r="J1928" t="e">
        <f>INDEX(NoSettings!$C:$C,MATCH(EPS!$A1928,NoSettings!$A:$A,0))</f>
        <v>#N/A</v>
      </c>
      <c r="K1928">
        <f>INDEX(GWP!$C$2:$C$13,MATCH(EPS!I1928,GWP!$B$2:$B$13,0))</f>
        <v>0</v>
      </c>
      <c r="L1928" s="4" t="e">
        <f t="shared" si="61"/>
        <v>#N/A</v>
      </c>
    </row>
    <row r="1929" spans="1:12">
      <c r="A1929" t="s">
        <v>7477</v>
      </c>
      <c r="B1929" t="s">
        <v>10626</v>
      </c>
      <c r="C1929" t="s">
        <v>6879</v>
      </c>
      <c r="D1929" t="s">
        <v>1711</v>
      </c>
      <c r="H1929" t="str">
        <f>INDEX('Vensim Variables'!$B:$B,MATCH(EPS!$B1929,'Vensim Variables'!$A:$A,0))</f>
        <v>g pollutant</v>
      </c>
      <c r="I1929" t="str">
        <f t="shared" si="60"/>
        <v>BC</v>
      </c>
      <c r="J1929" t="e">
        <f>INDEX(NoSettings!$C:$C,MATCH(EPS!$A1929,NoSettings!$A:$A,0))</f>
        <v>#N/A</v>
      </c>
      <c r="K1929">
        <f>INDEX(GWP!$C$2:$C$13,MATCH(EPS!I1929,GWP!$B$2:$B$13,0))</f>
        <v>0</v>
      </c>
      <c r="L1929" s="4" t="e">
        <f t="shared" si="61"/>
        <v>#N/A</v>
      </c>
    </row>
    <row r="1930" spans="1:12">
      <c r="A1930" t="s">
        <v>7478</v>
      </c>
      <c r="B1930" t="s">
        <v>10626</v>
      </c>
      <c r="C1930" t="s">
        <v>6879</v>
      </c>
      <c r="D1930" t="s">
        <v>1712</v>
      </c>
      <c r="H1930" t="str">
        <f>INDEX('Vensim Variables'!$B:$B,MATCH(EPS!$B1930,'Vensim Variables'!$A:$A,0))</f>
        <v>g pollutant</v>
      </c>
      <c r="I1930" t="str">
        <f t="shared" si="60"/>
        <v>OC</v>
      </c>
      <c r="J1930" t="e">
        <f>INDEX(NoSettings!$C:$C,MATCH(EPS!$A1930,NoSettings!$A:$A,0))</f>
        <v>#N/A</v>
      </c>
      <c r="K1930">
        <f>INDEX(GWP!$C$2:$C$13,MATCH(EPS!I1930,GWP!$B$2:$B$13,0))</f>
        <v>0</v>
      </c>
      <c r="L1930" s="4" t="e">
        <f t="shared" si="61"/>
        <v>#N/A</v>
      </c>
    </row>
    <row r="1931" spans="1:12">
      <c r="A1931" t="s">
        <v>7479</v>
      </c>
      <c r="B1931" t="s">
        <v>10626</v>
      </c>
      <c r="C1931" t="s">
        <v>6879</v>
      </c>
      <c r="D1931" t="s">
        <v>1713</v>
      </c>
      <c r="H1931" t="str">
        <f>INDEX('Vensim Variables'!$B:$B,MATCH(EPS!$B1931,'Vensim Variables'!$A:$A,0))</f>
        <v>g pollutant</v>
      </c>
      <c r="I1931" t="str">
        <f t="shared" si="60"/>
        <v>CH4</v>
      </c>
      <c r="J1931" t="e">
        <f>INDEX(NoSettings!$C:$C,MATCH(EPS!$A1931,NoSettings!$A:$A,0))</f>
        <v>#N/A</v>
      </c>
      <c r="K1931">
        <f>INDEX(GWP!$C$2:$C$13,MATCH(EPS!I1931,GWP!$B$2:$B$13,0))</f>
        <v>28</v>
      </c>
      <c r="L1931" s="4" t="e">
        <f t="shared" si="61"/>
        <v>#N/A</v>
      </c>
    </row>
    <row r="1932" spans="1:12">
      <c r="A1932" t="s">
        <v>7480</v>
      </c>
      <c r="B1932" t="s">
        <v>10626</v>
      </c>
      <c r="C1932" t="s">
        <v>6879</v>
      </c>
      <c r="D1932" t="s">
        <v>1714</v>
      </c>
      <c r="H1932" t="str">
        <f>INDEX('Vensim Variables'!$B:$B,MATCH(EPS!$B1932,'Vensim Variables'!$A:$A,0))</f>
        <v>g pollutant</v>
      </c>
      <c r="I1932" t="str">
        <f t="shared" si="60"/>
        <v>N2O</v>
      </c>
      <c r="J1932" t="e">
        <f>INDEX(NoSettings!$C:$C,MATCH(EPS!$A1932,NoSettings!$A:$A,0))</f>
        <v>#N/A</v>
      </c>
      <c r="K1932">
        <f>INDEX(GWP!$C$2:$C$13,MATCH(EPS!I1932,GWP!$B$2:$B$13,0))</f>
        <v>265</v>
      </c>
      <c r="L1932" s="4" t="e">
        <f t="shared" si="61"/>
        <v>#N/A</v>
      </c>
    </row>
    <row r="1933" spans="1:12">
      <c r="A1933" t="s">
        <v>7481</v>
      </c>
      <c r="B1933" t="s">
        <v>10626</v>
      </c>
      <c r="C1933" t="s">
        <v>6879</v>
      </c>
      <c r="D1933" t="s">
        <v>1715</v>
      </c>
      <c r="H1933" t="str">
        <f>INDEX('Vensim Variables'!$B:$B,MATCH(EPS!$B1933,'Vensim Variables'!$A:$A,0))</f>
        <v>g pollutant</v>
      </c>
      <c r="I1933" t="str">
        <f t="shared" si="60"/>
        <v>F gases</v>
      </c>
      <c r="J1933" t="e">
        <f>INDEX(NoSettings!$C:$C,MATCH(EPS!$A1933,NoSettings!$A:$A,0))</f>
        <v>#N/A</v>
      </c>
      <c r="K1933">
        <f>INDEX(GWP!$C$2:$C$13,MATCH(EPS!I1933,GWP!$B$2:$B$13,0))</f>
        <v>1</v>
      </c>
      <c r="L1933" s="4" t="e">
        <f t="shared" si="61"/>
        <v>#N/A</v>
      </c>
    </row>
    <row r="1934" spans="1:12">
      <c r="A1934" t="s">
        <v>7482</v>
      </c>
      <c r="B1934" t="s">
        <v>10626</v>
      </c>
      <c r="C1934" t="s">
        <v>6880</v>
      </c>
      <c r="D1934" t="s">
        <v>1702</v>
      </c>
      <c r="H1934" t="str">
        <f>INDEX('Vensim Variables'!$B:$B,MATCH(EPS!$B1934,'Vensim Variables'!$A:$A,0))</f>
        <v>g pollutant</v>
      </c>
      <c r="I1934" t="str">
        <f t="shared" si="60"/>
        <v>CO2</v>
      </c>
      <c r="J1934" t="e">
        <f>INDEX(NoSettings!$C:$C,MATCH(EPS!$A1934,NoSettings!$A:$A,0))</f>
        <v>#N/A</v>
      </c>
      <c r="K1934">
        <f>INDEX(GWP!$C$2:$C$13,MATCH(EPS!I1934,GWP!$B$2:$B$13,0))</f>
        <v>1</v>
      </c>
      <c r="L1934" s="4" t="e">
        <f t="shared" si="61"/>
        <v>#N/A</v>
      </c>
    </row>
    <row r="1935" spans="1:12">
      <c r="A1935" t="s">
        <v>7483</v>
      </c>
      <c r="B1935" t="s">
        <v>10626</v>
      </c>
      <c r="C1935" t="s">
        <v>6880</v>
      </c>
      <c r="D1935" t="s">
        <v>1705</v>
      </c>
      <c r="H1935" t="str">
        <f>INDEX('Vensim Variables'!$B:$B,MATCH(EPS!$B1935,'Vensim Variables'!$A:$A,0))</f>
        <v>g pollutant</v>
      </c>
      <c r="I1935" t="str">
        <f t="shared" si="60"/>
        <v>VOC</v>
      </c>
      <c r="J1935" t="e">
        <f>INDEX(NoSettings!$C:$C,MATCH(EPS!$A1935,NoSettings!$A:$A,0))</f>
        <v>#N/A</v>
      </c>
      <c r="K1935">
        <f>INDEX(GWP!$C$2:$C$13,MATCH(EPS!I1935,GWP!$B$2:$B$13,0))</f>
        <v>0</v>
      </c>
      <c r="L1935" s="4" t="e">
        <f t="shared" si="61"/>
        <v>#N/A</v>
      </c>
    </row>
    <row r="1936" spans="1:12">
      <c r="A1936" t="s">
        <v>7484</v>
      </c>
      <c r="B1936" t="s">
        <v>10626</v>
      </c>
      <c r="C1936" t="s">
        <v>6880</v>
      </c>
      <c r="D1936" t="s">
        <v>1706</v>
      </c>
      <c r="H1936" t="str">
        <f>INDEX('Vensim Variables'!$B:$B,MATCH(EPS!$B1936,'Vensim Variables'!$A:$A,0))</f>
        <v>g pollutant</v>
      </c>
      <c r="I1936" t="str">
        <f t="shared" si="60"/>
        <v>CO</v>
      </c>
      <c r="J1936" t="e">
        <f>INDEX(NoSettings!$C:$C,MATCH(EPS!$A1936,NoSettings!$A:$A,0))</f>
        <v>#N/A</v>
      </c>
      <c r="K1936">
        <f>INDEX(GWP!$C$2:$C$13,MATCH(EPS!I1936,GWP!$B$2:$B$13,0))</f>
        <v>0</v>
      </c>
      <c r="L1936" s="4" t="e">
        <f t="shared" si="61"/>
        <v>#N/A</v>
      </c>
    </row>
    <row r="1937" spans="1:12">
      <c r="A1937" t="s">
        <v>7485</v>
      </c>
      <c r="B1937" t="s">
        <v>10626</v>
      </c>
      <c r="C1937" t="s">
        <v>6880</v>
      </c>
      <c r="D1937" t="s">
        <v>1707</v>
      </c>
      <c r="H1937" t="str">
        <f>INDEX('Vensim Variables'!$B:$B,MATCH(EPS!$B1937,'Vensim Variables'!$A:$A,0))</f>
        <v>g pollutant</v>
      </c>
      <c r="I1937" t="str">
        <f t="shared" si="60"/>
        <v>NOx</v>
      </c>
      <c r="J1937" t="e">
        <f>INDEX(NoSettings!$C:$C,MATCH(EPS!$A1937,NoSettings!$A:$A,0))</f>
        <v>#N/A</v>
      </c>
      <c r="K1937">
        <f>INDEX(GWP!$C$2:$C$13,MATCH(EPS!I1937,GWP!$B$2:$B$13,0))</f>
        <v>0</v>
      </c>
      <c r="L1937" s="4" t="e">
        <f t="shared" si="61"/>
        <v>#N/A</v>
      </c>
    </row>
    <row r="1938" spans="1:12">
      <c r="A1938" t="s">
        <v>7486</v>
      </c>
      <c r="B1938" t="s">
        <v>10626</v>
      </c>
      <c r="C1938" t="s">
        <v>6880</v>
      </c>
      <c r="D1938" t="s">
        <v>1708</v>
      </c>
      <c r="H1938" t="str">
        <f>INDEX('Vensim Variables'!$B:$B,MATCH(EPS!$B1938,'Vensim Variables'!$A:$A,0))</f>
        <v>g pollutant</v>
      </c>
      <c r="I1938" t="str">
        <f t="shared" si="60"/>
        <v>PM10</v>
      </c>
      <c r="J1938" t="e">
        <f>INDEX(NoSettings!$C:$C,MATCH(EPS!$A1938,NoSettings!$A:$A,0))</f>
        <v>#N/A</v>
      </c>
      <c r="K1938">
        <f>INDEX(GWP!$C$2:$C$13,MATCH(EPS!I1938,GWP!$B$2:$B$13,0))</f>
        <v>0</v>
      </c>
      <c r="L1938" s="4" t="e">
        <f t="shared" si="61"/>
        <v>#N/A</v>
      </c>
    </row>
    <row r="1939" spans="1:12">
      <c r="A1939" t="s">
        <v>7487</v>
      </c>
      <c r="B1939" t="s">
        <v>10626</v>
      </c>
      <c r="C1939" t="s">
        <v>6880</v>
      </c>
      <c r="D1939" t="s">
        <v>1709</v>
      </c>
      <c r="H1939" t="str">
        <f>INDEX('Vensim Variables'!$B:$B,MATCH(EPS!$B1939,'Vensim Variables'!$A:$A,0))</f>
        <v>g pollutant</v>
      </c>
      <c r="I1939" t="str">
        <f t="shared" si="60"/>
        <v>PM25</v>
      </c>
      <c r="J1939" t="e">
        <f>INDEX(NoSettings!$C:$C,MATCH(EPS!$A1939,NoSettings!$A:$A,0))</f>
        <v>#N/A</v>
      </c>
      <c r="K1939">
        <f>INDEX(GWP!$C$2:$C$13,MATCH(EPS!I1939,GWP!$B$2:$B$13,0))</f>
        <v>0</v>
      </c>
      <c r="L1939" s="4" t="e">
        <f t="shared" si="61"/>
        <v>#N/A</v>
      </c>
    </row>
    <row r="1940" spans="1:12">
      <c r="A1940" t="s">
        <v>7488</v>
      </c>
      <c r="B1940" t="s">
        <v>10626</v>
      </c>
      <c r="C1940" t="s">
        <v>6880</v>
      </c>
      <c r="D1940" t="s">
        <v>1710</v>
      </c>
      <c r="H1940" t="str">
        <f>INDEX('Vensim Variables'!$B:$B,MATCH(EPS!$B1940,'Vensim Variables'!$A:$A,0))</f>
        <v>g pollutant</v>
      </c>
      <c r="I1940" t="str">
        <f t="shared" si="60"/>
        <v>SOx</v>
      </c>
      <c r="J1940" t="e">
        <f>INDEX(NoSettings!$C:$C,MATCH(EPS!$A1940,NoSettings!$A:$A,0))</f>
        <v>#N/A</v>
      </c>
      <c r="K1940">
        <f>INDEX(GWP!$C$2:$C$13,MATCH(EPS!I1940,GWP!$B$2:$B$13,0))</f>
        <v>0</v>
      </c>
      <c r="L1940" s="4" t="e">
        <f t="shared" si="61"/>
        <v>#N/A</v>
      </c>
    </row>
    <row r="1941" spans="1:12">
      <c r="A1941" t="s">
        <v>7489</v>
      </c>
      <c r="B1941" t="s">
        <v>10626</v>
      </c>
      <c r="C1941" t="s">
        <v>6880</v>
      </c>
      <c r="D1941" t="s">
        <v>1711</v>
      </c>
      <c r="H1941" t="str">
        <f>INDEX('Vensim Variables'!$B:$B,MATCH(EPS!$B1941,'Vensim Variables'!$A:$A,0))</f>
        <v>g pollutant</v>
      </c>
      <c r="I1941" t="str">
        <f t="shared" si="60"/>
        <v>BC</v>
      </c>
      <c r="J1941" t="e">
        <f>INDEX(NoSettings!$C:$C,MATCH(EPS!$A1941,NoSettings!$A:$A,0))</f>
        <v>#N/A</v>
      </c>
      <c r="K1941">
        <f>INDEX(GWP!$C$2:$C$13,MATCH(EPS!I1941,GWP!$B$2:$B$13,0))</f>
        <v>0</v>
      </c>
      <c r="L1941" s="4" t="e">
        <f t="shared" si="61"/>
        <v>#N/A</v>
      </c>
    </row>
    <row r="1942" spans="1:12">
      <c r="A1942" t="s">
        <v>7490</v>
      </c>
      <c r="B1942" t="s">
        <v>10626</v>
      </c>
      <c r="C1942" t="s">
        <v>6880</v>
      </c>
      <c r="D1942" t="s">
        <v>1712</v>
      </c>
      <c r="H1942" t="str">
        <f>INDEX('Vensim Variables'!$B:$B,MATCH(EPS!$B1942,'Vensim Variables'!$A:$A,0))</f>
        <v>g pollutant</v>
      </c>
      <c r="I1942" t="str">
        <f t="shared" si="60"/>
        <v>OC</v>
      </c>
      <c r="J1942" t="e">
        <f>INDEX(NoSettings!$C:$C,MATCH(EPS!$A1942,NoSettings!$A:$A,0))</f>
        <v>#N/A</v>
      </c>
      <c r="K1942">
        <f>INDEX(GWP!$C$2:$C$13,MATCH(EPS!I1942,GWP!$B$2:$B$13,0))</f>
        <v>0</v>
      </c>
      <c r="L1942" s="4" t="e">
        <f t="shared" si="61"/>
        <v>#N/A</v>
      </c>
    </row>
    <row r="1943" spans="1:12">
      <c r="A1943" t="s">
        <v>7491</v>
      </c>
      <c r="B1943" t="s">
        <v>10626</v>
      </c>
      <c r="C1943" t="s">
        <v>6880</v>
      </c>
      <c r="D1943" t="s">
        <v>1713</v>
      </c>
      <c r="H1943" t="str">
        <f>INDEX('Vensim Variables'!$B:$B,MATCH(EPS!$B1943,'Vensim Variables'!$A:$A,0))</f>
        <v>g pollutant</v>
      </c>
      <c r="I1943" t="str">
        <f t="shared" si="60"/>
        <v>CH4</v>
      </c>
      <c r="J1943" t="e">
        <f>INDEX(NoSettings!$C:$C,MATCH(EPS!$A1943,NoSettings!$A:$A,0))</f>
        <v>#N/A</v>
      </c>
      <c r="K1943">
        <f>INDEX(GWP!$C$2:$C$13,MATCH(EPS!I1943,GWP!$B$2:$B$13,0))</f>
        <v>28</v>
      </c>
      <c r="L1943" s="4" t="e">
        <f t="shared" si="61"/>
        <v>#N/A</v>
      </c>
    </row>
    <row r="1944" spans="1:12">
      <c r="A1944" t="s">
        <v>7492</v>
      </c>
      <c r="B1944" t="s">
        <v>10626</v>
      </c>
      <c r="C1944" t="s">
        <v>6880</v>
      </c>
      <c r="D1944" t="s">
        <v>1714</v>
      </c>
      <c r="H1944" t="str">
        <f>INDEX('Vensim Variables'!$B:$B,MATCH(EPS!$B1944,'Vensim Variables'!$A:$A,0))</f>
        <v>g pollutant</v>
      </c>
      <c r="I1944" t="str">
        <f t="shared" si="60"/>
        <v>N2O</v>
      </c>
      <c r="J1944" t="e">
        <f>INDEX(NoSettings!$C:$C,MATCH(EPS!$A1944,NoSettings!$A:$A,0))</f>
        <v>#N/A</v>
      </c>
      <c r="K1944">
        <f>INDEX(GWP!$C$2:$C$13,MATCH(EPS!I1944,GWP!$B$2:$B$13,0))</f>
        <v>265</v>
      </c>
      <c r="L1944" s="4" t="e">
        <f t="shared" si="61"/>
        <v>#N/A</v>
      </c>
    </row>
    <row r="1945" spans="1:12">
      <c r="A1945" t="s">
        <v>7493</v>
      </c>
      <c r="B1945" t="s">
        <v>10626</v>
      </c>
      <c r="C1945" t="s">
        <v>6880</v>
      </c>
      <c r="D1945" t="s">
        <v>1715</v>
      </c>
      <c r="H1945" t="str">
        <f>INDEX('Vensim Variables'!$B:$B,MATCH(EPS!$B1945,'Vensim Variables'!$A:$A,0))</f>
        <v>g pollutant</v>
      </c>
      <c r="I1945" t="str">
        <f t="shared" si="60"/>
        <v>F gases</v>
      </c>
      <c r="J1945" t="e">
        <f>INDEX(NoSettings!$C:$C,MATCH(EPS!$A1945,NoSettings!$A:$A,0))</f>
        <v>#N/A</v>
      </c>
      <c r="K1945">
        <f>INDEX(GWP!$C$2:$C$13,MATCH(EPS!I1945,GWP!$B$2:$B$13,0))</f>
        <v>1</v>
      </c>
      <c r="L1945" s="4" t="e">
        <f t="shared" si="61"/>
        <v>#N/A</v>
      </c>
    </row>
    <row r="1946" spans="1:12">
      <c r="A1946" t="s">
        <v>7494</v>
      </c>
      <c r="B1946" t="s">
        <v>10626</v>
      </c>
      <c r="C1946" t="s">
        <v>6881</v>
      </c>
      <c r="D1946" t="s">
        <v>1702</v>
      </c>
      <c r="H1946" t="str">
        <f>INDEX('Vensim Variables'!$B:$B,MATCH(EPS!$B1946,'Vensim Variables'!$A:$A,0))</f>
        <v>g pollutant</v>
      </c>
      <c r="I1946" t="str">
        <f t="shared" si="60"/>
        <v>CO2</v>
      </c>
      <c r="J1946" t="e">
        <f>INDEX(NoSettings!$C:$C,MATCH(EPS!$A1946,NoSettings!$A:$A,0))</f>
        <v>#N/A</v>
      </c>
      <c r="K1946">
        <f>INDEX(GWP!$C$2:$C$13,MATCH(EPS!I1946,GWP!$B$2:$B$13,0))</f>
        <v>1</v>
      </c>
      <c r="L1946" s="4" t="e">
        <f t="shared" si="61"/>
        <v>#N/A</v>
      </c>
    </row>
    <row r="1947" spans="1:12">
      <c r="A1947" t="s">
        <v>7495</v>
      </c>
      <c r="B1947" t="s">
        <v>10626</v>
      </c>
      <c r="C1947" t="s">
        <v>6881</v>
      </c>
      <c r="D1947" t="s">
        <v>1705</v>
      </c>
      <c r="H1947" t="str">
        <f>INDEX('Vensim Variables'!$B:$B,MATCH(EPS!$B1947,'Vensim Variables'!$A:$A,0))</f>
        <v>g pollutant</v>
      </c>
      <c r="I1947" t="str">
        <f t="shared" si="60"/>
        <v>VOC</v>
      </c>
      <c r="J1947" s="2" t="e">
        <f>INDEX(NoSettings!$C:$C,MATCH(EPS!$A1947,NoSettings!$A:$A,0))</f>
        <v>#N/A</v>
      </c>
      <c r="K1947">
        <f>INDEX(GWP!$C$2:$C$13,MATCH(EPS!I1947,GWP!$B$2:$B$13,0))</f>
        <v>0</v>
      </c>
      <c r="L1947" s="4" t="e">
        <f t="shared" si="61"/>
        <v>#N/A</v>
      </c>
    </row>
    <row r="1948" spans="1:12">
      <c r="A1948" t="s">
        <v>7496</v>
      </c>
      <c r="B1948" t="s">
        <v>10626</v>
      </c>
      <c r="C1948" t="s">
        <v>6881</v>
      </c>
      <c r="D1948" t="s">
        <v>1706</v>
      </c>
      <c r="H1948" t="str">
        <f>INDEX('Vensim Variables'!$B:$B,MATCH(EPS!$B1948,'Vensim Variables'!$A:$A,0))</f>
        <v>g pollutant</v>
      </c>
      <c r="I1948" t="str">
        <f t="shared" si="60"/>
        <v>CO</v>
      </c>
      <c r="J1948" t="e">
        <f>INDEX(NoSettings!$C:$C,MATCH(EPS!$A1948,NoSettings!$A:$A,0))</f>
        <v>#N/A</v>
      </c>
      <c r="K1948">
        <f>INDEX(GWP!$C$2:$C$13,MATCH(EPS!I1948,GWP!$B$2:$B$13,0))</f>
        <v>0</v>
      </c>
      <c r="L1948" s="4" t="e">
        <f t="shared" si="61"/>
        <v>#N/A</v>
      </c>
    </row>
    <row r="1949" spans="1:12">
      <c r="A1949" t="s">
        <v>7497</v>
      </c>
      <c r="B1949" t="s">
        <v>10626</v>
      </c>
      <c r="C1949" t="s">
        <v>6881</v>
      </c>
      <c r="D1949" t="s">
        <v>1707</v>
      </c>
      <c r="H1949" t="str">
        <f>INDEX('Vensim Variables'!$B:$B,MATCH(EPS!$B1949,'Vensim Variables'!$A:$A,0))</f>
        <v>g pollutant</v>
      </c>
      <c r="I1949" t="str">
        <f t="shared" si="60"/>
        <v>NOx</v>
      </c>
      <c r="J1949" t="e">
        <f>INDEX(NoSettings!$C:$C,MATCH(EPS!$A1949,NoSettings!$A:$A,0))</f>
        <v>#N/A</v>
      </c>
      <c r="K1949">
        <f>INDEX(GWP!$C$2:$C$13,MATCH(EPS!I1949,GWP!$B$2:$B$13,0))</f>
        <v>0</v>
      </c>
      <c r="L1949" s="4" t="e">
        <f t="shared" si="61"/>
        <v>#N/A</v>
      </c>
    </row>
    <row r="1950" spans="1:12">
      <c r="A1950" t="s">
        <v>7498</v>
      </c>
      <c r="B1950" t="s">
        <v>10626</v>
      </c>
      <c r="C1950" t="s">
        <v>6881</v>
      </c>
      <c r="D1950" t="s">
        <v>1708</v>
      </c>
      <c r="H1950" t="str">
        <f>INDEX('Vensim Variables'!$B:$B,MATCH(EPS!$B1950,'Vensim Variables'!$A:$A,0))</f>
        <v>g pollutant</v>
      </c>
      <c r="I1950" t="str">
        <f t="shared" si="60"/>
        <v>PM10</v>
      </c>
      <c r="J1950" t="e">
        <f>INDEX(NoSettings!$C:$C,MATCH(EPS!$A1950,NoSettings!$A:$A,0))</f>
        <v>#N/A</v>
      </c>
      <c r="K1950">
        <f>INDEX(GWP!$C$2:$C$13,MATCH(EPS!I1950,GWP!$B$2:$B$13,0))</f>
        <v>0</v>
      </c>
      <c r="L1950" s="4" t="e">
        <f t="shared" si="61"/>
        <v>#N/A</v>
      </c>
    </row>
    <row r="1951" spans="1:12">
      <c r="A1951" t="s">
        <v>7499</v>
      </c>
      <c r="B1951" t="s">
        <v>10626</v>
      </c>
      <c r="C1951" t="s">
        <v>6881</v>
      </c>
      <c r="D1951" t="s">
        <v>1709</v>
      </c>
      <c r="H1951" t="str">
        <f>INDEX('Vensim Variables'!$B:$B,MATCH(EPS!$B1951,'Vensim Variables'!$A:$A,0))</f>
        <v>g pollutant</v>
      </c>
      <c r="I1951" t="str">
        <f t="shared" si="60"/>
        <v>PM25</v>
      </c>
      <c r="J1951" t="e">
        <f>INDEX(NoSettings!$C:$C,MATCH(EPS!$A1951,NoSettings!$A:$A,0))</f>
        <v>#N/A</v>
      </c>
      <c r="K1951">
        <f>INDEX(GWP!$C$2:$C$13,MATCH(EPS!I1951,GWP!$B$2:$B$13,0))</f>
        <v>0</v>
      </c>
      <c r="L1951" s="4" t="e">
        <f t="shared" si="61"/>
        <v>#N/A</v>
      </c>
    </row>
    <row r="1952" spans="1:12">
      <c r="A1952" t="s">
        <v>7500</v>
      </c>
      <c r="B1952" t="s">
        <v>10626</v>
      </c>
      <c r="C1952" t="s">
        <v>6881</v>
      </c>
      <c r="D1952" t="s">
        <v>1710</v>
      </c>
      <c r="H1952" t="str">
        <f>INDEX('Vensim Variables'!$B:$B,MATCH(EPS!$B1952,'Vensim Variables'!$A:$A,0))</f>
        <v>g pollutant</v>
      </c>
      <c r="I1952" t="str">
        <f t="shared" si="60"/>
        <v>SOx</v>
      </c>
      <c r="J1952" t="e">
        <f>INDEX(NoSettings!$C:$C,MATCH(EPS!$A1952,NoSettings!$A:$A,0))</f>
        <v>#N/A</v>
      </c>
      <c r="K1952">
        <f>INDEX(GWP!$C$2:$C$13,MATCH(EPS!I1952,GWP!$B$2:$B$13,0))</f>
        <v>0</v>
      </c>
      <c r="L1952" s="4" t="e">
        <f t="shared" si="61"/>
        <v>#N/A</v>
      </c>
    </row>
    <row r="1953" spans="1:12">
      <c r="A1953" t="s">
        <v>7501</v>
      </c>
      <c r="B1953" t="s">
        <v>10626</v>
      </c>
      <c r="C1953" t="s">
        <v>6881</v>
      </c>
      <c r="D1953" t="s">
        <v>1711</v>
      </c>
      <c r="H1953" t="str">
        <f>INDEX('Vensim Variables'!$B:$B,MATCH(EPS!$B1953,'Vensim Variables'!$A:$A,0))</f>
        <v>g pollutant</v>
      </c>
      <c r="I1953" t="str">
        <f t="shared" si="60"/>
        <v>BC</v>
      </c>
      <c r="J1953" t="e">
        <f>INDEX(NoSettings!$C:$C,MATCH(EPS!$A1953,NoSettings!$A:$A,0))</f>
        <v>#N/A</v>
      </c>
      <c r="K1953">
        <f>INDEX(GWP!$C$2:$C$13,MATCH(EPS!I1953,GWP!$B$2:$B$13,0))</f>
        <v>0</v>
      </c>
      <c r="L1953" s="4" t="e">
        <f t="shared" si="61"/>
        <v>#N/A</v>
      </c>
    </row>
    <row r="1954" spans="1:12">
      <c r="A1954" t="s">
        <v>7502</v>
      </c>
      <c r="B1954" t="s">
        <v>10626</v>
      </c>
      <c r="C1954" t="s">
        <v>6881</v>
      </c>
      <c r="D1954" t="s">
        <v>1712</v>
      </c>
      <c r="H1954" t="str">
        <f>INDEX('Vensim Variables'!$B:$B,MATCH(EPS!$B1954,'Vensim Variables'!$A:$A,0))</f>
        <v>g pollutant</v>
      </c>
      <c r="I1954" t="str">
        <f t="shared" si="60"/>
        <v>OC</v>
      </c>
      <c r="J1954" t="e">
        <f>INDEX(NoSettings!$C:$C,MATCH(EPS!$A1954,NoSettings!$A:$A,0))</f>
        <v>#N/A</v>
      </c>
      <c r="K1954">
        <f>INDEX(GWP!$C$2:$C$13,MATCH(EPS!I1954,GWP!$B$2:$B$13,0))</f>
        <v>0</v>
      </c>
      <c r="L1954" s="4" t="e">
        <f t="shared" si="61"/>
        <v>#N/A</v>
      </c>
    </row>
    <row r="1955" spans="1:12">
      <c r="A1955" t="s">
        <v>7503</v>
      </c>
      <c r="B1955" t="s">
        <v>10626</v>
      </c>
      <c r="C1955" t="s">
        <v>6881</v>
      </c>
      <c r="D1955" t="s">
        <v>1713</v>
      </c>
      <c r="H1955" t="str">
        <f>INDEX('Vensim Variables'!$B:$B,MATCH(EPS!$B1955,'Vensim Variables'!$A:$A,0))</f>
        <v>g pollutant</v>
      </c>
      <c r="I1955" t="str">
        <f t="shared" si="60"/>
        <v>CH4</v>
      </c>
      <c r="J1955" t="e">
        <f>INDEX(NoSettings!$C:$C,MATCH(EPS!$A1955,NoSettings!$A:$A,0))</f>
        <v>#N/A</v>
      </c>
      <c r="K1955">
        <f>INDEX(GWP!$C$2:$C$13,MATCH(EPS!I1955,GWP!$B$2:$B$13,0))</f>
        <v>28</v>
      </c>
      <c r="L1955" s="4" t="e">
        <f t="shared" si="61"/>
        <v>#N/A</v>
      </c>
    </row>
    <row r="1956" spans="1:12">
      <c r="A1956" t="s">
        <v>7504</v>
      </c>
      <c r="B1956" t="s">
        <v>10626</v>
      </c>
      <c r="C1956" t="s">
        <v>6881</v>
      </c>
      <c r="D1956" t="s">
        <v>1714</v>
      </c>
      <c r="H1956" t="str">
        <f>INDEX('Vensim Variables'!$B:$B,MATCH(EPS!$B1956,'Vensim Variables'!$A:$A,0))</f>
        <v>g pollutant</v>
      </c>
      <c r="I1956" t="str">
        <f t="shared" si="60"/>
        <v>N2O</v>
      </c>
      <c r="J1956" t="e">
        <f>INDEX(NoSettings!$C:$C,MATCH(EPS!$A1956,NoSettings!$A:$A,0))</f>
        <v>#N/A</v>
      </c>
      <c r="K1956">
        <f>INDEX(GWP!$C$2:$C$13,MATCH(EPS!I1956,GWP!$B$2:$B$13,0))</f>
        <v>265</v>
      </c>
      <c r="L1956" s="4" t="e">
        <f t="shared" si="61"/>
        <v>#N/A</v>
      </c>
    </row>
    <row r="1957" spans="1:12">
      <c r="A1957" t="s">
        <v>7505</v>
      </c>
      <c r="B1957" t="s">
        <v>10626</v>
      </c>
      <c r="C1957" t="s">
        <v>6881</v>
      </c>
      <c r="D1957" t="s">
        <v>1715</v>
      </c>
      <c r="H1957" t="str">
        <f>INDEX('Vensim Variables'!$B:$B,MATCH(EPS!$B1957,'Vensim Variables'!$A:$A,0))</f>
        <v>g pollutant</v>
      </c>
      <c r="I1957" t="str">
        <f t="shared" si="60"/>
        <v>F gases</v>
      </c>
      <c r="J1957" t="e">
        <f>INDEX(NoSettings!$C:$C,MATCH(EPS!$A1957,NoSettings!$A:$A,0))</f>
        <v>#N/A</v>
      </c>
      <c r="K1957">
        <f>INDEX(GWP!$C$2:$C$13,MATCH(EPS!I1957,GWP!$B$2:$B$13,0))</f>
        <v>1</v>
      </c>
      <c r="L1957" s="4" t="e">
        <f t="shared" si="61"/>
        <v>#N/A</v>
      </c>
    </row>
    <row r="1958" spans="1:12">
      <c r="A1958" t="s">
        <v>7506</v>
      </c>
      <c r="B1958" t="s">
        <v>10626</v>
      </c>
      <c r="C1958" t="s">
        <v>6882</v>
      </c>
      <c r="D1958" t="s">
        <v>1702</v>
      </c>
      <c r="H1958" t="str">
        <f>INDEX('Vensim Variables'!$B:$B,MATCH(EPS!$B1958,'Vensim Variables'!$A:$A,0))</f>
        <v>g pollutant</v>
      </c>
      <c r="I1958" t="str">
        <f t="shared" si="60"/>
        <v>CO2</v>
      </c>
      <c r="J1958" t="e">
        <f>INDEX(NoSettings!$C:$C,MATCH(EPS!$A1958,NoSettings!$A:$A,0))</f>
        <v>#N/A</v>
      </c>
      <c r="K1958">
        <f>INDEX(GWP!$C$2:$C$13,MATCH(EPS!I1958,GWP!$B$2:$B$13,0))</f>
        <v>1</v>
      </c>
      <c r="L1958" s="4" t="e">
        <f t="shared" si="61"/>
        <v>#N/A</v>
      </c>
    </row>
    <row r="1959" spans="1:12">
      <c r="A1959" t="s">
        <v>7507</v>
      </c>
      <c r="B1959" t="s">
        <v>10626</v>
      </c>
      <c r="C1959" t="s">
        <v>6882</v>
      </c>
      <c r="D1959" t="s">
        <v>1705</v>
      </c>
      <c r="H1959" t="str">
        <f>INDEX('Vensim Variables'!$B:$B,MATCH(EPS!$B1959,'Vensim Variables'!$A:$A,0))</f>
        <v>g pollutant</v>
      </c>
      <c r="I1959" t="str">
        <f t="shared" si="60"/>
        <v>VOC</v>
      </c>
      <c r="J1959" t="e">
        <f>INDEX(NoSettings!$C:$C,MATCH(EPS!$A1959,NoSettings!$A:$A,0))</f>
        <v>#N/A</v>
      </c>
      <c r="K1959">
        <f>INDEX(GWP!$C$2:$C$13,MATCH(EPS!I1959,GWP!$B$2:$B$13,0))</f>
        <v>0</v>
      </c>
      <c r="L1959" s="4" t="e">
        <f t="shared" si="61"/>
        <v>#N/A</v>
      </c>
    </row>
    <row r="1960" spans="1:12">
      <c r="A1960" t="s">
        <v>7508</v>
      </c>
      <c r="B1960" t="s">
        <v>10626</v>
      </c>
      <c r="C1960" t="s">
        <v>6882</v>
      </c>
      <c r="D1960" t="s">
        <v>1706</v>
      </c>
      <c r="H1960" t="str">
        <f>INDEX('Vensim Variables'!$B:$B,MATCH(EPS!$B1960,'Vensim Variables'!$A:$A,0))</f>
        <v>g pollutant</v>
      </c>
      <c r="I1960" t="str">
        <f t="shared" si="60"/>
        <v>CO</v>
      </c>
      <c r="J1960" t="e">
        <f>INDEX(NoSettings!$C:$C,MATCH(EPS!$A1960,NoSettings!$A:$A,0))</f>
        <v>#N/A</v>
      </c>
      <c r="K1960">
        <f>INDEX(GWP!$C$2:$C$13,MATCH(EPS!I1960,GWP!$B$2:$B$13,0))</f>
        <v>0</v>
      </c>
      <c r="L1960" s="4" t="e">
        <f t="shared" si="61"/>
        <v>#N/A</v>
      </c>
    </row>
    <row r="1961" spans="1:12">
      <c r="A1961" t="s">
        <v>7509</v>
      </c>
      <c r="B1961" t="s">
        <v>10626</v>
      </c>
      <c r="C1961" t="s">
        <v>6882</v>
      </c>
      <c r="D1961" t="s">
        <v>1707</v>
      </c>
      <c r="H1961" t="str">
        <f>INDEX('Vensim Variables'!$B:$B,MATCH(EPS!$B1961,'Vensim Variables'!$A:$A,0))</f>
        <v>g pollutant</v>
      </c>
      <c r="I1961" t="str">
        <f t="shared" si="60"/>
        <v>NOx</v>
      </c>
      <c r="J1961" t="e">
        <f>INDEX(NoSettings!$C:$C,MATCH(EPS!$A1961,NoSettings!$A:$A,0))</f>
        <v>#N/A</v>
      </c>
      <c r="K1961">
        <f>INDEX(GWP!$C$2:$C$13,MATCH(EPS!I1961,GWP!$B$2:$B$13,0))</f>
        <v>0</v>
      </c>
      <c r="L1961" s="4" t="e">
        <f t="shared" si="61"/>
        <v>#N/A</v>
      </c>
    </row>
    <row r="1962" spans="1:12">
      <c r="A1962" t="s">
        <v>7510</v>
      </c>
      <c r="B1962" t="s">
        <v>10626</v>
      </c>
      <c r="C1962" t="s">
        <v>6882</v>
      </c>
      <c r="D1962" t="s">
        <v>1708</v>
      </c>
      <c r="H1962" t="str">
        <f>INDEX('Vensim Variables'!$B:$B,MATCH(EPS!$B1962,'Vensim Variables'!$A:$A,0))</f>
        <v>g pollutant</v>
      </c>
      <c r="I1962" t="str">
        <f t="shared" si="60"/>
        <v>PM10</v>
      </c>
      <c r="J1962" t="e">
        <f>INDEX(NoSettings!$C:$C,MATCH(EPS!$A1962,NoSettings!$A:$A,0))</f>
        <v>#N/A</v>
      </c>
      <c r="K1962">
        <f>INDEX(GWP!$C$2:$C$13,MATCH(EPS!I1962,GWP!$B$2:$B$13,0))</f>
        <v>0</v>
      </c>
      <c r="L1962" s="4" t="e">
        <f t="shared" si="61"/>
        <v>#N/A</v>
      </c>
    </row>
    <row r="1963" spans="1:12">
      <c r="A1963" t="s">
        <v>7511</v>
      </c>
      <c r="B1963" t="s">
        <v>10626</v>
      </c>
      <c r="C1963" t="s">
        <v>6882</v>
      </c>
      <c r="D1963" t="s">
        <v>1709</v>
      </c>
      <c r="H1963" t="str">
        <f>INDEX('Vensim Variables'!$B:$B,MATCH(EPS!$B1963,'Vensim Variables'!$A:$A,0))</f>
        <v>g pollutant</v>
      </c>
      <c r="I1963" t="str">
        <f t="shared" si="60"/>
        <v>PM25</v>
      </c>
      <c r="J1963" t="e">
        <f>INDEX(NoSettings!$C:$C,MATCH(EPS!$A1963,NoSettings!$A:$A,0))</f>
        <v>#N/A</v>
      </c>
      <c r="K1963">
        <f>INDEX(GWP!$C$2:$C$13,MATCH(EPS!I1963,GWP!$B$2:$B$13,0))</f>
        <v>0</v>
      </c>
      <c r="L1963" s="4" t="e">
        <f t="shared" si="61"/>
        <v>#N/A</v>
      </c>
    </row>
    <row r="1964" spans="1:12">
      <c r="A1964" t="s">
        <v>7512</v>
      </c>
      <c r="B1964" t="s">
        <v>10626</v>
      </c>
      <c r="C1964" t="s">
        <v>6882</v>
      </c>
      <c r="D1964" t="s">
        <v>1710</v>
      </c>
      <c r="H1964" t="str">
        <f>INDEX('Vensim Variables'!$B:$B,MATCH(EPS!$B1964,'Vensim Variables'!$A:$A,0))</f>
        <v>g pollutant</v>
      </c>
      <c r="I1964" t="str">
        <f t="shared" si="60"/>
        <v>SOx</v>
      </c>
      <c r="J1964" t="e">
        <f>INDEX(NoSettings!$C:$C,MATCH(EPS!$A1964,NoSettings!$A:$A,0))</f>
        <v>#N/A</v>
      </c>
      <c r="K1964">
        <f>INDEX(GWP!$C$2:$C$13,MATCH(EPS!I1964,GWP!$B$2:$B$13,0))</f>
        <v>0</v>
      </c>
      <c r="L1964" s="4" t="e">
        <f t="shared" si="61"/>
        <v>#N/A</v>
      </c>
    </row>
    <row r="1965" spans="1:12">
      <c r="A1965" t="s">
        <v>7513</v>
      </c>
      <c r="B1965" t="s">
        <v>10626</v>
      </c>
      <c r="C1965" t="s">
        <v>6882</v>
      </c>
      <c r="D1965" t="s">
        <v>1711</v>
      </c>
      <c r="H1965" t="str">
        <f>INDEX('Vensim Variables'!$B:$B,MATCH(EPS!$B1965,'Vensim Variables'!$A:$A,0))</f>
        <v>g pollutant</v>
      </c>
      <c r="I1965" t="str">
        <f t="shared" si="60"/>
        <v>BC</v>
      </c>
      <c r="J1965" t="e">
        <f>INDEX(NoSettings!$C:$C,MATCH(EPS!$A1965,NoSettings!$A:$A,0))</f>
        <v>#N/A</v>
      </c>
      <c r="K1965">
        <f>INDEX(GWP!$C$2:$C$13,MATCH(EPS!I1965,GWP!$B$2:$B$13,0))</f>
        <v>0</v>
      </c>
      <c r="L1965" s="4" t="e">
        <f t="shared" si="61"/>
        <v>#N/A</v>
      </c>
    </row>
    <row r="1966" spans="1:12">
      <c r="A1966" t="s">
        <v>7514</v>
      </c>
      <c r="B1966" t="s">
        <v>10626</v>
      </c>
      <c r="C1966" t="s">
        <v>6882</v>
      </c>
      <c r="D1966" t="s">
        <v>1712</v>
      </c>
      <c r="H1966" t="str">
        <f>INDEX('Vensim Variables'!$B:$B,MATCH(EPS!$B1966,'Vensim Variables'!$A:$A,0))</f>
        <v>g pollutant</v>
      </c>
      <c r="I1966" t="str">
        <f t="shared" si="60"/>
        <v>OC</v>
      </c>
      <c r="J1966" t="e">
        <f>INDEX(NoSettings!$C:$C,MATCH(EPS!$A1966,NoSettings!$A:$A,0))</f>
        <v>#N/A</v>
      </c>
      <c r="K1966">
        <f>INDEX(GWP!$C$2:$C$13,MATCH(EPS!I1966,GWP!$B$2:$B$13,0))</f>
        <v>0</v>
      </c>
      <c r="L1966" s="4" t="e">
        <f t="shared" si="61"/>
        <v>#N/A</v>
      </c>
    </row>
    <row r="1967" spans="1:12">
      <c r="A1967" t="s">
        <v>7515</v>
      </c>
      <c r="B1967" t="s">
        <v>10626</v>
      </c>
      <c r="C1967" t="s">
        <v>6882</v>
      </c>
      <c r="D1967" t="s">
        <v>1713</v>
      </c>
      <c r="H1967" t="str">
        <f>INDEX('Vensim Variables'!$B:$B,MATCH(EPS!$B1967,'Vensim Variables'!$A:$A,0))</f>
        <v>g pollutant</v>
      </c>
      <c r="I1967" t="str">
        <f t="shared" si="60"/>
        <v>CH4</v>
      </c>
      <c r="J1967" t="e">
        <f>INDEX(NoSettings!$C:$C,MATCH(EPS!$A1967,NoSettings!$A:$A,0))</f>
        <v>#N/A</v>
      </c>
      <c r="K1967">
        <f>INDEX(GWP!$C$2:$C$13,MATCH(EPS!I1967,GWP!$B$2:$B$13,0))</f>
        <v>28</v>
      </c>
      <c r="L1967" s="4" t="e">
        <f t="shared" si="61"/>
        <v>#N/A</v>
      </c>
    </row>
    <row r="1968" spans="1:12">
      <c r="A1968" t="s">
        <v>7516</v>
      </c>
      <c r="B1968" t="s">
        <v>10626</v>
      </c>
      <c r="C1968" t="s">
        <v>6882</v>
      </c>
      <c r="D1968" t="s">
        <v>1714</v>
      </c>
      <c r="H1968" t="str">
        <f>INDEX('Vensim Variables'!$B:$B,MATCH(EPS!$B1968,'Vensim Variables'!$A:$A,0))</f>
        <v>g pollutant</v>
      </c>
      <c r="I1968" t="str">
        <f t="shared" si="60"/>
        <v>N2O</v>
      </c>
      <c r="J1968" t="e">
        <f>INDEX(NoSettings!$C:$C,MATCH(EPS!$A1968,NoSettings!$A:$A,0))</f>
        <v>#N/A</v>
      </c>
      <c r="K1968">
        <f>INDEX(GWP!$C$2:$C$13,MATCH(EPS!I1968,GWP!$B$2:$B$13,0))</f>
        <v>265</v>
      </c>
      <c r="L1968" s="4" t="e">
        <f t="shared" si="61"/>
        <v>#N/A</v>
      </c>
    </row>
    <row r="1969" spans="1:12">
      <c r="A1969" t="s">
        <v>7517</v>
      </c>
      <c r="B1969" t="s">
        <v>10626</v>
      </c>
      <c r="C1969" t="s">
        <v>6882</v>
      </c>
      <c r="D1969" t="s">
        <v>1715</v>
      </c>
      <c r="H1969" t="str">
        <f>INDEX('Vensim Variables'!$B:$B,MATCH(EPS!$B1969,'Vensim Variables'!$A:$A,0))</f>
        <v>g pollutant</v>
      </c>
      <c r="I1969" t="str">
        <f t="shared" si="60"/>
        <v>F gases</v>
      </c>
      <c r="J1969" t="e">
        <f>INDEX(NoSettings!$C:$C,MATCH(EPS!$A1969,NoSettings!$A:$A,0))</f>
        <v>#N/A</v>
      </c>
      <c r="K1969">
        <f>INDEX(GWP!$C$2:$C$13,MATCH(EPS!I1969,GWP!$B$2:$B$13,0))</f>
        <v>1</v>
      </c>
      <c r="L1969" s="4" t="e">
        <f t="shared" si="61"/>
        <v>#N/A</v>
      </c>
    </row>
    <row r="1970" spans="1:12">
      <c r="A1970" t="s">
        <v>7518</v>
      </c>
      <c r="B1970" t="s">
        <v>10626</v>
      </c>
      <c r="C1970" t="s">
        <v>6883</v>
      </c>
      <c r="D1970" t="s">
        <v>1702</v>
      </c>
      <c r="H1970" t="str">
        <f>INDEX('Vensim Variables'!$B:$B,MATCH(EPS!$B1970,'Vensim Variables'!$A:$A,0))</f>
        <v>g pollutant</v>
      </c>
      <c r="I1970" t="str">
        <f t="shared" si="60"/>
        <v>CO2</v>
      </c>
      <c r="J1970" t="e">
        <f>INDEX(NoSettings!$C:$C,MATCH(EPS!$A1970,NoSettings!$A:$A,0))</f>
        <v>#N/A</v>
      </c>
      <c r="K1970">
        <f>INDEX(GWP!$C$2:$C$13,MATCH(EPS!I1970,GWP!$B$2:$B$13,0))</f>
        <v>1</v>
      </c>
      <c r="L1970" s="4" t="e">
        <f t="shared" si="61"/>
        <v>#N/A</v>
      </c>
    </row>
    <row r="1971" spans="1:12">
      <c r="A1971" t="s">
        <v>7519</v>
      </c>
      <c r="B1971" t="s">
        <v>10626</v>
      </c>
      <c r="C1971" t="s">
        <v>6883</v>
      </c>
      <c r="D1971" t="s">
        <v>1705</v>
      </c>
      <c r="H1971" t="str">
        <f>INDEX('Vensim Variables'!$B:$B,MATCH(EPS!$B1971,'Vensim Variables'!$A:$A,0))</f>
        <v>g pollutant</v>
      </c>
      <c r="I1971" t="str">
        <f t="shared" si="60"/>
        <v>VOC</v>
      </c>
      <c r="J1971" t="e">
        <f>INDEX(NoSettings!$C:$C,MATCH(EPS!$A1971,NoSettings!$A:$A,0))</f>
        <v>#N/A</v>
      </c>
      <c r="K1971">
        <f>INDEX(GWP!$C$2:$C$13,MATCH(EPS!I1971,GWP!$B$2:$B$13,0))</f>
        <v>0</v>
      </c>
      <c r="L1971" s="4" t="e">
        <f t="shared" si="61"/>
        <v>#N/A</v>
      </c>
    </row>
    <row r="1972" spans="1:12">
      <c r="A1972" t="s">
        <v>7520</v>
      </c>
      <c r="B1972" t="s">
        <v>10626</v>
      </c>
      <c r="C1972" t="s">
        <v>6883</v>
      </c>
      <c r="D1972" t="s">
        <v>1706</v>
      </c>
      <c r="H1972" t="str">
        <f>INDEX('Vensim Variables'!$B:$B,MATCH(EPS!$B1972,'Vensim Variables'!$A:$A,0))</f>
        <v>g pollutant</v>
      </c>
      <c r="I1972" t="str">
        <f t="shared" si="60"/>
        <v>CO</v>
      </c>
      <c r="J1972" t="e">
        <f>INDEX(NoSettings!$C:$C,MATCH(EPS!$A1972,NoSettings!$A:$A,0))</f>
        <v>#N/A</v>
      </c>
      <c r="K1972">
        <f>INDEX(GWP!$C$2:$C$13,MATCH(EPS!I1972,GWP!$B$2:$B$13,0))</f>
        <v>0</v>
      </c>
      <c r="L1972" s="4" t="e">
        <f t="shared" si="61"/>
        <v>#N/A</v>
      </c>
    </row>
    <row r="1973" spans="1:12">
      <c r="A1973" t="s">
        <v>7521</v>
      </c>
      <c r="B1973" t="s">
        <v>10626</v>
      </c>
      <c r="C1973" t="s">
        <v>6883</v>
      </c>
      <c r="D1973" t="s">
        <v>1707</v>
      </c>
      <c r="H1973" t="str">
        <f>INDEX('Vensim Variables'!$B:$B,MATCH(EPS!$B1973,'Vensim Variables'!$A:$A,0))</f>
        <v>g pollutant</v>
      </c>
      <c r="I1973" t="str">
        <f t="shared" si="60"/>
        <v>NOx</v>
      </c>
      <c r="J1973" t="e">
        <f>INDEX(NoSettings!$C:$C,MATCH(EPS!$A1973,NoSettings!$A:$A,0))</f>
        <v>#N/A</v>
      </c>
      <c r="K1973">
        <f>INDEX(GWP!$C$2:$C$13,MATCH(EPS!I1973,GWP!$B$2:$B$13,0))</f>
        <v>0</v>
      </c>
      <c r="L1973" s="4" t="e">
        <f t="shared" si="61"/>
        <v>#N/A</v>
      </c>
    </row>
    <row r="1974" spans="1:12">
      <c r="A1974" t="s">
        <v>7522</v>
      </c>
      <c r="B1974" t="s">
        <v>10626</v>
      </c>
      <c r="C1974" t="s">
        <v>6883</v>
      </c>
      <c r="D1974" t="s">
        <v>1708</v>
      </c>
      <c r="H1974" t="str">
        <f>INDEX('Vensim Variables'!$B:$B,MATCH(EPS!$B1974,'Vensim Variables'!$A:$A,0))</f>
        <v>g pollutant</v>
      </c>
      <c r="I1974" t="str">
        <f t="shared" si="60"/>
        <v>PM10</v>
      </c>
      <c r="J1974" t="e">
        <f>INDEX(NoSettings!$C:$C,MATCH(EPS!$A1974,NoSettings!$A:$A,0))</f>
        <v>#N/A</v>
      </c>
      <c r="K1974">
        <f>INDEX(GWP!$C$2:$C$13,MATCH(EPS!I1974,GWP!$B$2:$B$13,0))</f>
        <v>0</v>
      </c>
      <c r="L1974" s="4" t="e">
        <f t="shared" si="61"/>
        <v>#N/A</v>
      </c>
    </row>
    <row r="1975" spans="1:12">
      <c r="A1975" t="s">
        <v>7523</v>
      </c>
      <c r="B1975" t="s">
        <v>10626</v>
      </c>
      <c r="C1975" t="s">
        <v>6883</v>
      </c>
      <c r="D1975" t="s">
        <v>1709</v>
      </c>
      <c r="H1975" t="str">
        <f>INDEX('Vensim Variables'!$B:$B,MATCH(EPS!$B1975,'Vensim Variables'!$A:$A,0))</f>
        <v>g pollutant</v>
      </c>
      <c r="I1975" t="str">
        <f t="shared" si="60"/>
        <v>PM25</v>
      </c>
      <c r="J1975" t="e">
        <f>INDEX(NoSettings!$C:$C,MATCH(EPS!$A1975,NoSettings!$A:$A,0))</f>
        <v>#N/A</v>
      </c>
      <c r="K1975">
        <f>INDEX(GWP!$C$2:$C$13,MATCH(EPS!I1975,GWP!$B$2:$B$13,0))</f>
        <v>0</v>
      </c>
      <c r="L1975" s="4" t="e">
        <f t="shared" si="61"/>
        <v>#N/A</v>
      </c>
    </row>
    <row r="1976" spans="1:12">
      <c r="A1976" t="s">
        <v>7524</v>
      </c>
      <c r="B1976" t="s">
        <v>10626</v>
      </c>
      <c r="C1976" t="s">
        <v>6883</v>
      </c>
      <c r="D1976" t="s">
        <v>1710</v>
      </c>
      <c r="H1976" t="str">
        <f>INDEX('Vensim Variables'!$B:$B,MATCH(EPS!$B1976,'Vensim Variables'!$A:$A,0))</f>
        <v>g pollutant</v>
      </c>
      <c r="I1976" t="str">
        <f t="shared" si="60"/>
        <v>SOx</v>
      </c>
      <c r="J1976" t="e">
        <f>INDEX(NoSettings!$C:$C,MATCH(EPS!$A1976,NoSettings!$A:$A,0))</f>
        <v>#N/A</v>
      </c>
      <c r="K1976">
        <f>INDEX(GWP!$C$2:$C$13,MATCH(EPS!I1976,GWP!$B$2:$B$13,0))</f>
        <v>0</v>
      </c>
      <c r="L1976" s="4" t="e">
        <f t="shared" si="61"/>
        <v>#N/A</v>
      </c>
    </row>
    <row r="1977" spans="1:12">
      <c r="A1977" t="s">
        <v>7525</v>
      </c>
      <c r="B1977" t="s">
        <v>10626</v>
      </c>
      <c r="C1977" t="s">
        <v>6883</v>
      </c>
      <c r="D1977" t="s">
        <v>1711</v>
      </c>
      <c r="H1977" t="str">
        <f>INDEX('Vensim Variables'!$B:$B,MATCH(EPS!$B1977,'Vensim Variables'!$A:$A,0))</f>
        <v>g pollutant</v>
      </c>
      <c r="I1977" t="str">
        <f t="shared" si="60"/>
        <v>BC</v>
      </c>
      <c r="J1977" t="e">
        <f>INDEX(NoSettings!$C:$C,MATCH(EPS!$A1977,NoSettings!$A:$A,0))</f>
        <v>#N/A</v>
      </c>
      <c r="K1977">
        <f>INDEX(GWP!$C$2:$C$13,MATCH(EPS!I1977,GWP!$B$2:$B$13,0))</f>
        <v>0</v>
      </c>
      <c r="L1977" s="4" t="e">
        <f t="shared" si="61"/>
        <v>#N/A</v>
      </c>
    </row>
    <row r="1978" spans="1:12">
      <c r="A1978" t="s">
        <v>7526</v>
      </c>
      <c r="B1978" t="s">
        <v>10626</v>
      </c>
      <c r="C1978" t="s">
        <v>6883</v>
      </c>
      <c r="D1978" t="s">
        <v>1712</v>
      </c>
      <c r="H1978" t="str">
        <f>INDEX('Vensim Variables'!$B:$B,MATCH(EPS!$B1978,'Vensim Variables'!$A:$A,0))</f>
        <v>g pollutant</v>
      </c>
      <c r="I1978" t="str">
        <f t="shared" si="60"/>
        <v>OC</v>
      </c>
      <c r="J1978" t="e">
        <f>INDEX(NoSettings!$C:$C,MATCH(EPS!$A1978,NoSettings!$A:$A,0))</f>
        <v>#N/A</v>
      </c>
      <c r="K1978">
        <f>INDEX(GWP!$C$2:$C$13,MATCH(EPS!I1978,GWP!$B$2:$B$13,0))</f>
        <v>0</v>
      </c>
      <c r="L1978" s="4" t="e">
        <f t="shared" si="61"/>
        <v>#N/A</v>
      </c>
    </row>
    <row r="1979" spans="1:12">
      <c r="A1979" t="s">
        <v>7527</v>
      </c>
      <c r="B1979" t="s">
        <v>10626</v>
      </c>
      <c r="C1979" t="s">
        <v>6883</v>
      </c>
      <c r="D1979" t="s">
        <v>1713</v>
      </c>
      <c r="H1979" t="str">
        <f>INDEX('Vensim Variables'!$B:$B,MATCH(EPS!$B1979,'Vensim Variables'!$A:$A,0))</f>
        <v>g pollutant</v>
      </c>
      <c r="I1979" t="str">
        <f t="shared" si="60"/>
        <v>CH4</v>
      </c>
      <c r="J1979" t="e">
        <f>INDEX(NoSettings!$C:$C,MATCH(EPS!$A1979,NoSettings!$A:$A,0))</f>
        <v>#N/A</v>
      </c>
      <c r="K1979">
        <f>INDEX(GWP!$C$2:$C$13,MATCH(EPS!I1979,GWP!$B$2:$B$13,0))</f>
        <v>28</v>
      </c>
      <c r="L1979" s="4" t="e">
        <f t="shared" si="61"/>
        <v>#N/A</v>
      </c>
    </row>
    <row r="1980" spans="1:12">
      <c r="A1980" t="s">
        <v>7528</v>
      </c>
      <c r="B1980" t="s">
        <v>10626</v>
      </c>
      <c r="C1980" t="s">
        <v>6883</v>
      </c>
      <c r="D1980" t="s">
        <v>1714</v>
      </c>
      <c r="H1980" t="str">
        <f>INDEX('Vensim Variables'!$B:$B,MATCH(EPS!$B1980,'Vensim Variables'!$A:$A,0))</f>
        <v>g pollutant</v>
      </c>
      <c r="I1980" t="str">
        <f t="shared" si="60"/>
        <v>N2O</v>
      </c>
      <c r="J1980" t="e">
        <f>INDEX(NoSettings!$C:$C,MATCH(EPS!$A1980,NoSettings!$A:$A,0))</f>
        <v>#N/A</v>
      </c>
      <c r="K1980">
        <f>INDEX(GWP!$C$2:$C$13,MATCH(EPS!I1980,GWP!$B$2:$B$13,0))</f>
        <v>265</v>
      </c>
      <c r="L1980" s="4" t="e">
        <f t="shared" si="61"/>
        <v>#N/A</v>
      </c>
    </row>
    <row r="1981" spans="1:12">
      <c r="A1981" t="s">
        <v>7529</v>
      </c>
      <c r="B1981" t="s">
        <v>10626</v>
      </c>
      <c r="C1981" t="s">
        <v>6883</v>
      </c>
      <c r="D1981" t="s">
        <v>1715</v>
      </c>
      <c r="H1981" t="str">
        <f>INDEX('Vensim Variables'!$B:$B,MATCH(EPS!$B1981,'Vensim Variables'!$A:$A,0))</f>
        <v>g pollutant</v>
      </c>
      <c r="I1981" t="str">
        <f t="shared" si="60"/>
        <v>F gases</v>
      </c>
      <c r="J1981" t="e">
        <f>INDEX(NoSettings!$C:$C,MATCH(EPS!$A1981,NoSettings!$A:$A,0))</f>
        <v>#N/A</v>
      </c>
      <c r="K1981">
        <f>INDEX(GWP!$C$2:$C$13,MATCH(EPS!I1981,GWP!$B$2:$B$13,0))</f>
        <v>1</v>
      </c>
      <c r="L1981" s="4" t="e">
        <f t="shared" si="61"/>
        <v>#N/A</v>
      </c>
    </row>
    <row r="1982" spans="1:12">
      <c r="A1982" t="s">
        <v>7530</v>
      </c>
      <c r="B1982" t="s">
        <v>10626</v>
      </c>
      <c r="C1982" t="s">
        <v>6884</v>
      </c>
      <c r="D1982" t="s">
        <v>1702</v>
      </c>
      <c r="H1982" t="str">
        <f>INDEX('Vensim Variables'!$B:$B,MATCH(EPS!$B1982,'Vensim Variables'!$A:$A,0))</f>
        <v>g pollutant</v>
      </c>
      <c r="I1982" t="str">
        <f t="shared" si="60"/>
        <v>CO2</v>
      </c>
      <c r="J1982" t="e">
        <f>INDEX(NoSettings!$C:$C,MATCH(EPS!$A1982,NoSettings!$A:$A,0))</f>
        <v>#N/A</v>
      </c>
      <c r="K1982">
        <f>INDEX(GWP!$C$2:$C$13,MATCH(EPS!I1982,GWP!$B$2:$B$13,0))</f>
        <v>1</v>
      </c>
      <c r="L1982" s="4" t="e">
        <f t="shared" si="61"/>
        <v>#N/A</v>
      </c>
    </row>
    <row r="1983" spans="1:12">
      <c r="A1983" t="s">
        <v>7531</v>
      </c>
      <c r="B1983" t="s">
        <v>10626</v>
      </c>
      <c r="C1983" t="s">
        <v>6884</v>
      </c>
      <c r="D1983" t="s">
        <v>1705</v>
      </c>
      <c r="H1983" t="str">
        <f>INDEX('Vensim Variables'!$B:$B,MATCH(EPS!$B1983,'Vensim Variables'!$A:$A,0))</f>
        <v>g pollutant</v>
      </c>
      <c r="I1983" t="str">
        <f t="shared" si="60"/>
        <v>VOC</v>
      </c>
      <c r="J1983" t="e">
        <f>INDEX(NoSettings!$C:$C,MATCH(EPS!$A1983,NoSettings!$A:$A,0))</f>
        <v>#N/A</v>
      </c>
      <c r="K1983">
        <f>INDEX(GWP!$C$2:$C$13,MATCH(EPS!I1983,GWP!$B$2:$B$13,0))</f>
        <v>0</v>
      </c>
      <c r="L1983" s="4" t="e">
        <f t="shared" si="61"/>
        <v>#N/A</v>
      </c>
    </row>
    <row r="1984" spans="1:12">
      <c r="A1984" t="s">
        <v>7532</v>
      </c>
      <c r="B1984" t="s">
        <v>10626</v>
      </c>
      <c r="C1984" t="s">
        <v>6884</v>
      </c>
      <c r="D1984" t="s">
        <v>1706</v>
      </c>
      <c r="H1984" t="str">
        <f>INDEX('Vensim Variables'!$B:$B,MATCH(EPS!$B1984,'Vensim Variables'!$A:$A,0))</f>
        <v>g pollutant</v>
      </c>
      <c r="I1984" t="str">
        <f t="shared" si="60"/>
        <v>CO</v>
      </c>
      <c r="J1984" t="e">
        <f>INDEX(NoSettings!$C:$C,MATCH(EPS!$A1984,NoSettings!$A:$A,0))</f>
        <v>#N/A</v>
      </c>
      <c r="K1984">
        <f>INDEX(GWP!$C$2:$C$13,MATCH(EPS!I1984,GWP!$B$2:$B$13,0))</f>
        <v>0</v>
      </c>
      <c r="L1984" s="4" t="e">
        <f t="shared" si="61"/>
        <v>#N/A</v>
      </c>
    </row>
    <row r="1985" spans="1:12">
      <c r="A1985" t="s">
        <v>7533</v>
      </c>
      <c r="B1985" t="s">
        <v>10626</v>
      </c>
      <c r="C1985" t="s">
        <v>6884</v>
      </c>
      <c r="D1985" t="s">
        <v>1707</v>
      </c>
      <c r="H1985" t="str">
        <f>INDEX('Vensim Variables'!$B:$B,MATCH(EPS!$B1985,'Vensim Variables'!$A:$A,0))</f>
        <v>g pollutant</v>
      </c>
      <c r="I1985" t="str">
        <f t="shared" si="60"/>
        <v>NOx</v>
      </c>
      <c r="J1985" t="e">
        <f>INDEX(NoSettings!$C:$C,MATCH(EPS!$A1985,NoSettings!$A:$A,0))</f>
        <v>#N/A</v>
      </c>
      <c r="K1985">
        <f>INDEX(GWP!$C$2:$C$13,MATCH(EPS!I1985,GWP!$B$2:$B$13,0))</f>
        <v>0</v>
      </c>
      <c r="L1985" s="4" t="e">
        <f t="shared" si="61"/>
        <v>#N/A</v>
      </c>
    </row>
    <row r="1986" spans="1:12">
      <c r="A1986" t="s">
        <v>7534</v>
      </c>
      <c r="B1986" t="s">
        <v>10626</v>
      </c>
      <c r="C1986" t="s">
        <v>6884</v>
      </c>
      <c r="D1986" t="s">
        <v>1708</v>
      </c>
      <c r="H1986" t="str">
        <f>INDEX('Vensim Variables'!$B:$B,MATCH(EPS!$B1986,'Vensim Variables'!$A:$A,0))</f>
        <v>g pollutant</v>
      </c>
      <c r="I1986" t="str">
        <f t="shared" si="60"/>
        <v>PM10</v>
      </c>
      <c r="J1986" t="e">
        <f>INDEX(NoSettings!$C:$C,MATCH(EPS!$A1986,NoSettings!$A:$A,0))</f>
        <v>#N/A</v>
      </c>
      <c r="K1986">
        <f>INDEX(GWP!$C$2:$C$13,MATCH(EPS!I1986,GWP!$B$2:$B$13,0))</f>
        <v>0</v>
      </c>
      <c r="L1986" s="4" t="e">
        <f t="shared" si="61"/>
        <v>#N/A</v>
      </c>
    </row>
    <row r="1987" spans="1:12">
      <c r="A1987" t="s">
        <v>7535</v>
      </c>
      <c r="B1987" t="s">
        <v>10626</v>
      </c>
      <c r="C1987" t="s">
        <v>6884</v>
      </c>
      <c r="D1987" t="s">
        <v>1709</v>
      </c>
      <c r="H1987" t="str">
        <f>INDEX('Vensim Variables'!$B:$B,MATCH(EPS!$B1987,'Vensim Variables'!$A:$A,0))</f>
        <v>g pollutant</v>
      </c>
      <c r="I1987" t="str">
        <f t="shared" ref="I1987:I2050" si="62">IF(OR(C1987="CO2",C1987="CH4",C1987="N2O",C1987="F gases",C1987="VOC",C1987="CO",C1987="NOx",C1987="PM10",C1987="PM25",C1987="SOx",C1987="BC",C1987="OC"),C1987,IF(OR(D1987="CO2",D1987="CH4",D1987="N2O",D1987="F gases",D1987="VOC",D1987="CO",D1987="NOx",D1987="PM10",D1987="PM25",D1987="SOx",D1987="BC",D1987="OC"),D1987,IF(OR(E1987="CO2",E1987="CH4",E1987="N2O",E1987="F gases",E1987="VOC",E1987="CO",E1987="NOx",E1987="PM10",E1987="PM25",E1987="SOx",E1987="BC",E1987="OC"),E1987,"NA")))</f>
        <v>PM25</v>
      </c>
      <c r="J1987" t="e">
        <f>INDEX(NoSettings!$C:$C,MATCH(EPS!$A1987,NoSettings!$A:$A,0))</f>
        <v>#N/A</v>
      </c>
      <c r="K1987">
        <f>INDEX(GWP!$C$2:$C$13,MATCH(EPS!I1987,GWP!$B$2:$B$13,0))</f>
        <v>0</v>
      </c>
      <c r="L1987" s="4" t="e">
        <f t="shared" ref="L1987:L2050" si="63">IF(H1987="g pollutant",K1987*J1987/10^12,IF(H1987="MMTCO2e",J1987,IF(H1987="MWh",J1987,0)))</f>
        <v>#N/A</v>
      </c>
    </row>
    <row r="1988" spans="1:12">
      <c r="A1988" t="s">
        <v>7536</v>
      </c>
      <c r="B1988" t="s">
        <v>10626</v>
      </c>
      <c r="C1988" t="s">
        <v>6884</v>
      </c>
      <c r="D1988" t="s">
        <v>1710</v>
      </c>
      <c r="H1988" t="str">
        <f>INDEX('Vensim Variables'!$B:$B,MATCH(EPS!$B1988,'Vensim Variables'!$A:$A,0))</f>
        <v>g pollutant</v>
      </c>
      <c r="I1988" t="str">
        <f t="shared" si="62"/>
        <v>SOx</v>
      </c>
      <c r="J1988" t="e">
        <f>INDEX(NoSettings!$C:$C,MATCH(EPS!$A1988,NoSettings!$A:$A,0))</f>
        <v>#N/A</v>
      </c>
      <c r="K1988">
        <f>INDEX(GWP!$C$2:$C$13,MATCH(EPS!I1988,GWP!$B$2:$B$13,0))</f>
        <v>0</v>
      </c>
      <c r="L1988" s="4" t="e">
        <f t="shared" si="63"/>
        <v>#N/A</v>
      </c>
    </row>
    <row r="1989" spans="1:12">
      <c r="A1989" t="s">
        <v>7537</v>
      </c>
      <c r="B1989" t="s">
        <v>10626</v>
      </c>
      <c r="C1989" t="s">
        <v>6884</v>
      </c>
      <c r="D1989" t="s">
        <v>1711</v>
      </c>
      <c r="H1989" t="str">
        <f>INDEX('Vensim Variables'!$B:$B,MATCH(EPS!$B1989,'Vensim Variables'!$A:$A,0))</f>
        <v>g pollutant</v>
      </c>
      <c r="I1989" t="str">
        <f t="shared" si="62"/>
        <v>BC</v>
      </c>
      <c r="J1989" t="e">
        <f>INDEX(NoSettings!$C:$C,MATCH(EPS!$A1989,NoSettings!$A:$A,0))</f>
        <v>#N/A</v>
      </c>
      <c r="K1989">
        <f>INDEX(GWP!$C$2:$C$13,MATCH(EPS!I1989,GWP!$B$2:$B$13,0))</f>
        <v>0</v>
      </c>
      <c r="L1989" s="4" t="e">
        <f t="shared" si="63"/>
        <v>#N/A</v>
      </c>
    </row>
    <row r="1990" spans="1:12">
      <c r="A1990" t="s">
        <v>7538</v>
      </c>
      <c r="B1990" t="s">
        <v>10626</v>
      </c>
      <c r="C1990" t="s">
        <v>6884</v>
      </c>
      <c r="D1990" t="s">
        <v>1712</v>
      </c>
      <c r="H1990" t="str">
        <f>INDEX('Vensim Variables'!$B:$B,MATCH(EPS!$B1990,'Vensim Variables'!$A:$A,0))</f>
        <v>g pollutant</v>
      </c>
      <c r="I1990" t="str">
        <f t="shared" si="62"/>
        <v>OC</v>
      </c>
      <c r="J1990" t="e">
        <f>INDEX(NoSettings!$C:$C,MATCH(EPS!$A1990,NoSettings!$A:$A,0))</f>
        <v>#N/A</v>
      </c>
      <c r="K1990">
        <f>INDEX(GWP!$C$2:$C$13,MATCH(EPS!I1990,GWP!$B$2:$B$13,0))</f>
        <v>0</v>
      </c>
      <c r="L1990" s="4" t="e">
        <f t="shared" si="63"/>
        <v>#N/A</v>
      </c>
    </row>
    <row r="1991" spans="1:12">
      <c r="A1991" t="s">
        <v>7539</v>
      </c>
      <c r="B1991" t="s">
        <v>10626</v>
      </c>
      <c r="C1991" t="s">
        <v>6884</v>
      </c>
      <c r="D1991" t="s">
        <v>1713</v>
      </c>
      <c r="H1991" t="str">
        <f>INDEX('Vensim Variables'!$B:$B,MATCH(EPS!$B1991,'Vensim Variables'!$A:$A,0))</f>
        <v>g pollutant</v>
      </c>
      <c r="I1991" t="str">
        <f t="shared" si="62"/>
        <v>CH4</v>
      </c>
      <c r="J1991" t="e">
        <f>INDEX(NoSettings!$C:$C,MATCH(EPS!$A1991,NoSettings!$A:$A,0))</f>
        <v>#N/A</v>
      </c>
      <c r="K1991">
        <f>INDEX(GWP!$C$2:$C$13,MATCH(EPS!I1991,GWP!$B$2:$B$13,0))</f>
        <v>28</v>
      </c>
      <c r="L1991" s="4" t="e">
        <f t="shared" si="63"/>
        <v>#N/A</v>
      </c>
    </row>
    <row r="1992" spans="1:12">
      <c r="A1992" t="s">
        <v>7540</v>
      </c>
      <c r="B1992" t="s">
        <v>10626</v>
      </c>
      <c r="C1992" t="s">
        <v>6884</v>
      </c>
      <c r="D1992" t="s">
        <v>1714</v>
      </c>
      <c r="H1992" t="str">
        <f>INDEX('Vensim Variables'!$B:$B,MATCH(EPS!$B1992,'Vensim Variables'!$A:$A,0))</f>
        <v>g pollutant</v>
      </c>
      <c r="I1992" t="str">
        <f t="shared" si="62"/>
        <v>N2O</v>
      </c>
      <c r="J1992" t="e">
        <f>INDEX(NoSettings!$C:$C,MATCH(EPS!$A1992,NoSettings!$A:$A,0))</f>
        <v>#N/A</v>
      </c>
      <c r="K1992">
        <f>INDEX(GWP!$C$2:$C$13,MATCH(EPS!I1992,GWP!$B$2:$B$13,0))</f>
        <v>265</v>
      </c>
      <c r="L1992" s="4" t="e">
        <f t="shared" si="63"/>
        <v>#N/A</v>
      </c>
    </row>
    <row r="1993" spans="1:12">
      <c r="A1993" t="s">
        <v>7541</v>
      </c>
      <c r="B1993" t="s">
        <v>10626</v>
      </c>
      <c r="C1993" t="s">
        <v>6884</v>
      </c>
      <c r="D1993" t="s">
        <v>1715</v>
      </c>
      <c r="H1993" t="str">
        <f>INDEX('Vensim Variables'!$B:$B,MATCH(EPS!$B1993,'Vensim Variables'!$A:$A,0))</f>
        <v>g pollutant</v>
      </c>
      <c r="I1993" t="str">
        <f t="shared" si="62"/>
        <v>F gases</v>
      </c>
      <c r="J1993" t="e">
        <f>INDEX(NoSettings!$C:$C,MATCH(EPS!$A1993,NoSettings!$A:$A,0))</f>
        <v>#N/A</v>
      </c>
      <c r="K1993">
        <f>INDEX(GWP!$C$2:$C$13,MATCH(EPS!I1993,GWP!$B$2:$B$13,0))</f>
        <v>1</v>
      </c>
      <c r="L1993" s="4" t="e">
        <f t="shared" si="63"/>
        <v>#N/A</v>
      </c>
    </row>
    <row r="1994" spans="1:12">
      <c r="A1994" t="s">
        <v>7542</v>
      </c>
      <c r="B1994" t="s">
        <v>10626</v>
      </c>
      <c r="C1994" t="s">
        <v>6885</v>
      </c>
      <c r="D1994" t="s">
        <v>1702</v>
      </c>
      <c r="H1994" t="str">
        <f>INDEX('Vensim Variables'!$B:$B,MATCH(EPS!$B1994,'Vensim Variables'!$A:$A,0))</f>
        <v>g pollutant</v>
      </c>
      <c r="I1994" t="str">
        <f t="shared" si="62"/>
        <v>CO2</v>
      </c>
      <c r="J1994" t="e">
        <f>INDEX(NoSettings!$C:$C,MATCH(EPS!$A1994,NoSettings!$A:$A,0))</f>
        <v>#N/A</v>
      </c>
      <c r="K1994">
        <f>INDEX(GWP!$C$2:$C$13,MATCH(EPS!I1994,GWP!$B$2:$B$13,0))</f>
        <v>1</v>
      </c>
      <c r="L1994" s="4" t="e">
        <f t="shared" si="63"/>
        <v>#N/A</v>
      </c>
    </row>
    <row r="1995" spans="1:12">
      <c r="A1995" t="s">
        <v>7543</v>
      </c>
      <c r="B1995" t="s">
        <v>10626</v>
      </c>
      <c r="C1995" t="s">
        <v>6885</v>
      </c>
      <c r="D1995" t="s">
        <v>1705</v>
      </c>
      <c r="H1995" t="str">
        <f>INDEX('Vensim Variables'!$B:$B,MATCH(EPS!$B1995,'Vensim Variables'!$A:$A,0))</f>
        <v>g pollutant</v>
      </c>
      <c r="I1995" t="str">
        <f t="shared" si="62"/>
        <v>VOC</v>
      </c>
      <c r="J1995" t="e">
        <f>INDEX(NoSettings!$C:$C,MATCH(EPS!$A1995,NoSettings!$A:$A,0))</f>
        <v>#N/A</v>
      </c>
      <c r="K1995">
        <f>INDEX(GWP!$C$2:$C$13,MATCH(EPS!I1995,GWP!$B$2:$B$13,0))</f>
        <v>0</v>
      </c>
      <c r="L1995" s="4" t="e">
        <f t="shared" si="63"/>
        <v>#N/A</v>
      </c>
    </row>
    <row r="1996" spans="1:12">
      <c r="A1996" t="s">
        <v>7544</v>
      </c>
      <c r="B1996" t="s">
        <v>10626</v>
      </c>
      <c r="C1996" t="s">
        <v>6885</v>
      </c>
      <c r="D1996" t="s">
        <v>1706</v>
      </c>
      <c r="H1996" t="str">
        <f>INDEX('Vensim Variables'!$B:$B,MATCH(EPS!$B1996,'Vensim Variables'!$A:$A,0))</f>
        <v>g pollutant</v>
      </c>
      <c r="I1996" t="str">
        <f t="shared" si="62"/>
        <v>CO</v>
      </c>
      <c r="J1996" t="e">
        <f>INDEX(NoSettings!$C:$C,MATCH(EPS!$A1996,NoSettings!$A:$A,0))</f>
        <v>#N/A</v>
      </c>
      <c r="K1996">
        <f>INDEX(GWP!$C$2:$C$13,MATCH(EPS!I1996,GWP!$B$2:$B$13,0))</f>
        <v>0</v>
      </c>
      <c r="L1996" s="4" t="e">
        <f t="shared" si="63"/>
        <v>#N/A</v>
      </c>
    </row>
    <row r="1997" spans="1:12">
      <c r="A1997" t="s">
        <v>7545</v>
      </c>
      <c r="B1997" t="s">
        <v>10626</v>
      </c>
      <c r="C1997" t="s">
        <v>6885</v>
      </c>
      <c r="D1997" t="s">
        <v>1707</v>
      </c>
      <c r="H1997" t="str">
        <f>INDEX('Vensim Variables'!$B:$B,MATCH(EPS!$B1997,'Vensim Variables'!$A:$A,0))</f>
        <v>g pollutant</v>
      </c>
      <c r="I1997" t="str">
        <f t="shared" si="62"/>
        <v>NOx</v>
      </c>
      <c r="J1997" t="e">
        <f>INDEX(NoSettings!$C:$C,MATCH(EPS!$A1997,NoSettings!$A:$A,0))</f>
        <v>#N/A</v>
      </c>
      <c r="K1997">
        <f>INDEX(GWP!$C$2:$C$13,MATCH(EPS!I1997,GWP!$B$2:$B$13,0))</f>
        <v>0</v>
      </c>
      <c r="L1997" s="4" t="e">
        <f t="shared" si="63"/>
        <v>#N/A</v>
      </c>
    </row>
    <row r="1998" spans="1:12">
      <c r="A1998" t="s">
        <v>7546</v>
      </c>
      <c r="B1998" t="s">
        <v>10626</v>
      </c>
      <c r="C1998" t="s">
        <v>6885</v>
      </c>
      <c r="D1998" t="s">
        <v>1708</v>
      </c>
      <c r="H1998" t="str">
        <f>INDEX('Vensim Variables'!$B:$B,MATCH(EPS!$B1998,'Vensim Variables'!$A:$A,0))</f>
        <v>g pollutant</v>
      </c>
      <c r="I1998" t="str">
        <f t="shared" si="62"/>
        <v>PM10</v>
      </c>
      <c r="J1998" t="e">
        <f>INDEX(NoSettings!$C:$C,MATCH(EPS!$A1998,NoSettings!$A:$A,0))</f>
        <v>#N/A</v>
      </c>
      <c r="K1998">
        <f>INDEX(GWP!$C$2:$C$13,MATCH(EPS!I1998,GWP!$B$2:$B$13,0))</f>
        <v>0</v>
      </c>
      <c r="L1998" s="4" t="e">
        <f t="shared" si="63"/>
        <v>#N/A</v>
      </c>
    </row>
    <row r="1999" spans="1:12">
      <c r="A1999" t="s">
        <v>7547</v>
      </c>
      <c r="B1999" t="s">
        <v>10626</v>
      </c>
      <c r="C1999" t="s">
        <v>6885</v>
      </c>
      <c r="D1999" t="s">
        <v>1709</v>
      </c>
      <c r="H1999" t="str">
        <f>INDEX('Vensim Variables'!$B:$B,MATCH(EPS!$B1999,'Vensim Variables'!$A:$A,0))</f>
        <v>g pollutant</v>
      </c>
      <c r="I1999" t="str">
        <f t="shared" si="62"/>
        <v>PM25</v>
      </c>
      <c r="J1999" t="e">
        <f>INDEX(NoSettings!$C:$C,MATCH(EPS!$A1999,NoSettings!$A:$A,0))</f>
        <v>#N/A</v>
      </c>
      <c r="K1999">
        <f>INDEX(GWP!$C$2:$C$13,MATCH(EPS!I1999,GWP!$B$2:$B$13,0))</f>
        <v>0</v>
      </c>
      <c r="L1999" s="4" t="e">
        <f t="shared" si="63"/>
        <v>#N/A</v>
      </c>
    </row>
    <row r="2000" spans="1:12">
      <c r="A2000" t="s">
        <v>7548</v>
      </c>
      <c r="B2000" t="s">
        <v>10626</v>
      </c>
      <c r="C2000" t="s">
        <v>6885</v>
      </c>
      <c r="D2000" t="s">
        <v>1710</v>
      </c>
      <c r="H2000" t="str">
        <f>INDEX('Vensim Variables'!$B:$B,MATCH(EPS!$B2000,'Vensim Variables'!$A:$A,0))</f>
        <v>g pollutant</v>
      </c>
      <c r="I2000" t="str">
        <f t="shared" si="62"/>
        <v>SOx</v>
      </c>
      <c r="J2000" t="e">
        <f>INDEX(NoSettings!$C:$C,MATCH(EPS!$A2000,NoSettings!$A:$A,0))</f>
        <v>#N/A</v>
      </c>
      <c r="K2000">
        <f>INDEX(GWP!$C$2:$C$13,MATCH(EPS!I2000,GWP!$B$2:$B$13,0))</f>
        <v>0</v>
      </c>
      <c r="L2000" s="4" t="e">
        <f t="shared" si="63"/>
        <v>#N/A</v>
      </c>
    </row>
    <row r="2001" spans="1:12">
      <c r="A2001" t="s">
        <v>7549</v>
      </c>
      <c r="B2001" t="s">
        <v>10626</v>
      </c>
      <c r="C2001" t="s">
        <v>6885</v>
      </c>
      <c r="D2001" t="s">
        <v>1711</v>
      </c>
      <c r="H2001" t="str">
        <f>INDEX('Vensim Variables'!$B:$B,MATCH(EPS!$B2001,'Vensim Variables'!$A:$A,0))</f>
        <v>g pollutant</v>
      </c>
      <c r="I2001" t="str">
        <f t="shared" si="62"/>
        <v>BC</v>
      </c>
      <c r="J2001" t="e">
        <f>INDEX(NoSettings!$C:$C,MATCH(EPS!$A2001,NoSettings!$A:$A,0))</f>
        <v>#N/A</v>
      </c>
      <c r="K2001">
        <f>INDEX(GWP!$C$2:$C$13,MATCH(EPS!I2001,GWP!$B$2:$B$13,0))</f>
        <v>0</v>
      </c>
      <c r="L2001" s="4" t="e">
        <f t="shared" si="63"/>
        <v>#N/A</v>
      </c>
    </row>
    <row r="2002" spans="1:12">
      <c r="A2002" t="s">
        <v>7550</v>
      </c>
      <c r="B2002" t="s">
        <v>10626</v>
      </c>
      <c r="C2002" t="s">
        <v>6885</v>
      </c>
      <c r="D2002" t="s">
        <v>1712</v>
      </c>
      <c r="H2002" t="str">
        <f>INDEX('Vensim Variables'!$B:$B,MATCH(EPS!$B2002,'Vensim Variables'!$A:$A,0))</f>
        <v>g pollutant</v>
      </c>
      <c r="I2002" t="str">
        <f t="shared" si="62"/>
        <v>OC</v>
      </c>
      <c r="J2002" t="e">
        <f>INDEX(NoSettings!$C:$C,MATCH(EPS!$A2002,NoSettings!$A:$A,0))</f>
        <v>#N/A</v>
      </c>
      <c r="K2002">
        <f>INDEX(GWP!$C$2:$C$13,MATCH(EPS!I2002,GWP!$B$2:$B$13,0))</f>
        <v>0</v>
      </c>
      <c r="L2002" s="4" t="e">
        <f t="shared" si="63"/>
        <v>#N/A</v>
      </c>
    </row>
    <row r="2003" spans="1:12">
      <c r="A2003" t="s">
        <v>7551</v>
      </c>
      <c r="B2003" t="s">
        <v>10626</v>
      </c>
      <c r="C2003" t="s">
        <v>6885</v>
      </c>
      <c r="D2003" t="s">
        <v>1713</v>
      </c>
      <c r="H2003" t="str">
        <f>INDEX('Vensim Variables'!$B:$B,MATCH(EPS!$B2003,'Vensim Variables'!$A:$A,0))</f>
        <v>g pollutant</v>
      </c>
      <c r="I2003" t="str">
        <f t="shared" si="62"/>
        <v>CH4</v>
      </c>
      <c r="J2003" t="e">
        <f>INDEX(NoSettings!$C:$C,MATCH(EPS!$A2003,NoSettings!$A:$A,0))</f>
        <v>#N/A</v>
      </c>
      <c r="K2003">
        <f>INDEX(GWP!$C$2:$C$13,MATCH(EPS!I2003,GWP!$B$2:$B$13,0))</f>
        <v>28</v>
      </c>
      <c r="L2003" s="4" t="e">
        <f t="shared" si="63"/>
        <v>#N/A</v>
      </c>
    </row>
    <row r="2004" spans="1:12">
      <c r="A2004" t="s">
        <v>7552</v>
      </c>
      <c r="B2004" t="s">
        <v>10626</v>
      </c>
      <c r="C2004" t="s">
        <v>6885</v>
      </c>
      <c r="D2004" t="s">
        <v>1714</v>
      </c>
      <c r="H2004" t="str">
        <f>INDEX('Vensim Variables'!$B:$B,MATCH(EPS!$B2004,'Vensim Variables'!$A:$A,0))</f>
        <v>g pollutant</v>
      </c>
      <c r="I2004" t="str">
        <f t="shared" si="62"/>
        <v>N2O</v>
      </c>
      <c r="J2004" t="e">
        <f>INDEX(NoSettings!$C:$C,MATCH(EPS!$A2004,NoSettings!$A:$A,0))</f>
        <v>#N/A</v>
      </c>
      <c r="K2004">
        <f>INDEX(GWP!$C$2:$C$13,MATCH(EPS!I2004,GWP!$B$2:$B$13,0))</f>
        <v>265</v>
      </c>
      <c r="L2004" s="4" t="e">
        <f t="shared" si="63"/>
        <v>#N/A</v>
      </c>
    </row>
    <row r="2005" spans="1:12">
      <c r="A2005" t="s">
        <v>7553</v>
      </c>
      <c r="B2005" t="s">
        <v>10626</v>
      </c>
      <c r="C2005" t="s">
        <v>6885</v>
      </c>
      <c r="D2005" t="s">
        <v>1715</v>
      </c>
      <c r="H2005" t="str">
        <f>INDEX('Vensim Variables'!$B:$B,MATCH(EPS!$B2005,'Vensim Variables'!$A:$A,0))</f>
        <v>g pollutant</v>
      </c>
      <c r="I2005" t="str">
        <f t="shared" si="62"/>
        <v>F gases</v>
      </c>
      <c r="J2005" t="e">
        <f>INDEX(NoSettings!$C:$C,MATCH(EPS!$A2005,NoSettings!$A:$A,0))</f>
        <v>#N/A</v>
      </c>
      <c r="K2005">
        <f>INDEX(GWP!$C$2:$C$13,MATCH(EPS!I2005,GWP!$B$2:$B$13,0))</f>
        <v>1</v>
      </c>
      <c r="L2005" s="4" t="e">
        <f t="shared" si="63"/>
        <v>#N/A</v>
      </c>
    </row>
    <row r="2006" spans="1:12">
      <c r="A2006" t="s">
        <v>7554</v>
      </c>
      <c r="B2006" t="s">
        <v>10626</v>
      </c>
      <c r="C2006" t="s">
        <v>6886</v>
      </c>
      <c r="D2006" t="s">
        <v>1702</v>
      </c>
      <c r="H2006" t="str">
        <f>INDEX('Vensim Variables'!$B:$B,MATCH(EPS!$B2006,'Vensim Variables'!$A:$A,0))</f>
        <v>g pollutant</v>
      </c>
      <c r="I2006" t="str">
        <f t="shared" si="62"/>
        <v>CO2</v>
      </c>
      <c r="J2006" t="e">
        <f>INDEX(NoSettings!$C:$C,MATCH(EPS!$A2006,NoSettings!$A:$A,0))</f>
        <v>#N/A</v>
      </c>
      <c r="K2006">
        <f>INDEX(GWP!$C$2:$C$13,MATCH(EPS!I2006,GWP!$B$2:$B$13,0))</f>
        <v>1</v>
      </c>
      <c r="L2006" s="4" t="e">
        <f t="shared" si="63"/>
        <v>#N/A</v>
      </c>
    </row>
    <row r="2007" spans="1:12">
      <c r="A2007" t="s">
        <v>7555</v>
      </c>
      <c r="B2007" t="s">
        <v>10626</v>
      </c>
      <c r="C2007" t="s">
        <v>6886</v>
      </c>
      <c r="D2007" t="s">
        <v>1705</v>
      </c>
      <c r="H2007" t="str">
        <f>INDEX('Vensim Variables'!$B:$B,MATCH(EPS!$B2007,'Vensim Variables'!$A:$A,0))</f>
        <v>g pollutant</v>
      </c>
      <c r="I2007" t="str">
        <f t="shared" si="62"/>
        <v>VOC</v>
      </c>
      <c r="J2007" t="e">
        <f>INDEX(NoSettings!$C:$C,MATCH(EPS!$A2007,NoSettings!$A:$A,0))</f>
        <v>#N/A</v>
      </c>
      <c r="K2007">
        <f>INDEX(GWP!$C$2:$C$13,MATCH(EPS!I2007,GWP!$B$2:$B$13,0))</f>
        <v>0</v>
      </c>
      <c r="L2007" s="4" t="e">
        <f t="shared" si="63"/>
        <v>#N/A</v>
      </c>
    </row>
    <row r="2008" spans="1:12">
      <c r="A2008" t="s">
        <v>7556</v>
      </c>
      <c r="B2008" t="s">
        <v>10626</v>
      </c>
      <c r="C2008" t="s">
        <v>6886</v>
      </c>
      <c r="D2008" t="s">
        <v>1706</v>
      </c>
      <c r="H2008" t="str">
        <f>INDEX('Vensim Variables'!$B:$B,MATCH(EPS!$B2008,'Vensim Variables'!$A:$A,0))</f>
        <v>g pollutant</v>
      </c>
      <c r="I2008" t="str">
        <f t="shared" si="62"/>
        <v>CO</v>
      </c>
      <c r="J2008" t="e">
        <f>INDEX(NoSettings!$C:$C,MATCH(EPS!$A2008,NoSettings!$A:$A,0))</f>
        <v>#N/A</v>
      </c>
      <c r="K2008">
        <f>INDEX(GWP!$C$2:$C$13,MATCH(EPS!I2008,GWP!$B$2:$B$13,0))</f>
        <v>0</v>
      </c>
      <c r="L2008" s="4" t="e">
        <f t="shared" si="63"/>
        <v>#N/A</v>
      </c>
    </row>
    <row r="2009" spans="1:12">
      <c r="A2009" t="s">
        <v>7557</v>
      </c>
      <c r="B2009" t="s">
        <v>10626</v>
      </c>
      <c r="C2009" t="s">
        <v>6886</v>
      </c>
      <c r="D2009" t="s">
        <v>1707</v>
      </c>
      <c r="H2009" t="str">
        <f>INDEX('Vensim Variables'!$B:$B,MATCH(EPS!$B2009,'Vensim Variables'!$A:$A,0))</f>
        <v>g pollutant</v>
      </c>
      <c r="I2009" t="str">
        <f t="shared" si="62"/>
        <v>NOx</v>
      </c>
      <c r="J2009" t="e">
        <f>INDEX(NoSettings!$C:$C,MATCH(EPS!$A2009,NoSettings!$A:$A,0))</f>
        <v>#N/A</v>
      </c>
      <c r="K2009">
        <f>INDEX(GWP!$C$2:$C$13,MATCH(EPS!I2009,GWP!$B$2:$B$13,0))</f>
        <v>0</v>
      </c>
      <c r="L2009" s="4" t="e">
        <f t="shared" si="63"/>
        <v>#N/A</v>
      </c>
    </row>
    <row r="2010" spans="1:12">
      <c r="A2010" t="s">
        <v>7558</v>
      </c>
      <c r="B2010" t="s">
        <v>10626</v>
      </c>
      <c r="C2010" t="s">
        <v>6886</v>
      </c>
      <c r="D2010" t="s">
        <v>1708</v>
      </c>
      <c r="H2010" t="str">
        <f>INDEX('Vensim Variables'!$B:$B,MATCH(EPS!$B2010,'Vensim Variables'!$A:$A,0))</f>
        <v>g pollutant</v>
      </c>
      <c r="I2010" t="str">
        <f t="shared" si="62"/>
        <v>PM10</v>
      </c>
      <c r="J2010" t="e">
        <f>INDEX(NoSettings!$C:$C,MATCH(EPS!$A2010,NoSettings!$A:$A,0))</f>
        <v>#N/A</v>
      </c>
      <c r="K2010">
        <f>INDEX(GWP!$C$2:$C$13,MATCH(EPS!I2010,GWP!$B$2:$B$13,0))</f>
        <v>0</v>
      </c>
      <c r="L2010" s="4" t="e">
        <f t="shared" si="63"/>
        <v>#N/A</v>
      </c>
    </row>
    <row r="2011" spans="1:12">
      <c r="A2011" t="s">
        <v>7559</v>
      </c>
      <c r="B2011" t="s">
        <v>10626</v>
      </c>
      <c r="C2011" t="s">
        <v>6886</v>
      </c>
      <c r="D2011" t="s">
        <v>1709</v>
      </c>
      <c r="H2011" t="str">
        <f>INDEX('Vensim Variables'!$B:$B,MATCH(EPS!$B2011,'Vensim Variables'!$A:$A,0))</f>
        <v>g pollutant</v>
      </c>
      <c r="I2011" t="str">
        <f t="shared" si="62"/>
        <v>PM25</v>
      </c>
      <c r="J2011" t="e">
        <f>INDEX(NoSettings!$C:$C,MATCH(EPS!$A2011,NoSettings!$A:$A,0))</f>
        <v>#N/A</v>
      </c>
      <c r="K2011">
        <f>INDEX(GWP!$C$2:$C$13,MATCH(EPS!I2011,GWP!$B$2:$B$13,0))</f>
        <v>0</v>
      </c>
      <c r="L2011" s="4" t="e">
        <f t="shared" si="63"/>
        <v>#N/A</v>
      </c>
    </row>
    <row r="2012" spans="1:12">
      <c r="A2012" t="s">
        <v>7560</v>
      </c>
      <c r="B2012" t="s">
        <v>10626</v>
      </c>
      <c r="C2012" t="s">
        <v>6886</v>
      </c>
      <c r="D2012" t="s">
        <v>1710</v>
      </c>
      <c r="H2012" t="str">
        <f>INDEX('Vensim Variables'!$B:$B,MATCH(EPS!$B2012,'Vensim Variables'!$A:$A,0))</f>
        <v>g pollutant</v>
      </c>
      <c r="I2012" t="str">
        <f t="shared" si="62"/>
        <v>SOx</v>
      </c>
      <c r="J2012" t="e">
        <f>INDEX(NoSettings!$C:$C,MATCH(EPS!$A2012,NoSettings!$A:$A,0))</f>
        <v>#N/A</v>
      </c>
      <c r="K2012">
        <f>INDEX(GWP!$C$2:$C$13,MATCH(EPS!I2012,GWP!$B$2:$B$13,0))</f>
        <v>0</v>
      </c>
      <c r="L2012" s="4" t="e">
        <f t="shared" si="63"/>
        <v>#N/A</v>
      </c>
    </row>
    <row r="2013" spans="1:12">
      <c r="A2013" t="s">
        <v>7561</v>
      </c>
      <c r="B2013" t="s">
        <v>10626</v>
      </c>
      <c r="C2013" t="s">
        <v>6886</v>
      </c>
      <c r="D2013" t="s">
        <v>1711</v>
      </c>
      <c r="H2013" t="str">
        <f>INDEX('Vensim Variables'!$B:$B,MATCH(EPS!$B2013,'Vensim Variables'!$A:$A,0))</f>
        <v>g pollutant</v>
      </c>
      <c r="I2013" t="str">
        <f t="shared" si="62"/>
        <v>BC</v>
      </c>
      <c r="J2013" t="e">
        <f>INDEX(NoSettings!$C:$C,MATCH(EPS!$A2013,NoSettings!$A:$A,0))</f>
        <v>#N/A</v>
      </c>
      <c r="K2013">
        <f>INDEX(GWP!$C$2:$C$13,MATCH(EPS!I2013,GWP!$B$2:$B$13,0))</f>
        <v>0</v>
      </c>
      <c r="L2013" s="4" t="e">
        <f t="shared" si="63"/>
        <v>#N/A</v>
      </c>
    </row>
    <row r="2014" spans="1:12">
      <c r="A2014" t="s">
        <v>7562</v>
      </c>
      <c r="B2014" t="s">
        <v>10626</v>
      </c>
      <c r="C2014" t="s">
        <v>6886</v>
      </c>
      <c r="D2014" t="s">
        <v>1712</v>
      </c>
      <c r="H2014" t="str">
        <f>INDEX('Vensim Variables'!$B:$B,MATCH(EPS!$B2014,'Vensim Variables'!$A:$A,0))</f>
        <v>g pollutant</v>
      </c>
      <c r="I2014" t="str">
        <f t="shared" si="62"/>
        <v>OC</v>
      </c>
      <c r="J2014" t="e">
        <f>INDEX(NoSettings!$C:$C,MATCH(EPS!$A2014,NoSettings!$A:$A,0))</f>
        <v>#N/A</v>
      </c>
      <c r="K2014">
        <f>INDEX(GWP!$C$2:$C$13,MATCH(EPS!I2014,GWP!$B$2:$B$13,0))</f>
        <v>0</v>
      </c>
      <c r="L2014" s="4" t="e">
        <f t="shared" si="63"/>
        <v>#N/A</v>
      </c>
    </row>
    <row r="2015" spans="1:12">
      <c r="A2015" t="s">
        <v>7563</v>
      </c>
      <c r="B2015" t="s">
        <v>10626</v>
      </c>
      <c r="C2015" t="s">
        <v>6886</v>
      </c>
      <c r="D2015" t="s">
        <v>1713</v>
      </c>
      <c r="H2015" t="str">
        <f>INDEX('Vensim Variables'!$B:$B,MATCH(EPS!$B2015,'Vensim Variables'!$A:$A,0))</f>
        <v>g pollutant</v>
      </c>
      <c r="I2015" t="str">
        <f t="shared" si="62"/>
        <v>CH4</v>
      </c>
      <c r="J2015" t="e">
        <f>INDEX(NoSettings!$C:$C,MATCH(EPS!$A2015,NoSettings!$A:$A,0))</f>
        <v>#N/A</v>
      </c>
      <c r="K2015">
        <f>INDEX(GWP!$C$2:$C$13,MATCH(EPS!I2015,GWP!$B$2:$B$13,0))</f>
        <v>28</v>
      </c>
      <c r="L2015" s="4" t="e">
        <f t="shared" si="63"/>
        <v>#N/A</v>
      </c>
    </row>
    <row r="2016" spans="1:12">
      <c r="A2016" t="s">
        <v>7564</v>
      </c>
      <c r="B2016" t="s">
        <v>10626</v>
      </c>
      <c r="C2016" t="s">
        <v>6886</v>
      </c>
      <c r="D2016" t="s">
        <v>1714</v>
      </c>
      <c r="H2016" t="str">
        <f>INDEX('Vensim Variables'!$B:$B,MATCH(EPS!$B2016,'Vensim Variables'!$A:$A,0))</f>
        <v>g pollutant</v>
      </c>
      <c r="I2016" t="str">
        <f t="shared" si="62"/>
        <v>N2O</v>
      </c>
      <c r="J2016" t="e">
        <f>INDEX(NoSettings!$C:$C,MATCH(EPS!$A2016,NoSettings!$A:$A,0))</f>
        <v>#N/A</v>
      </c>
      <c r="K2016">
        <f>INDEX(GWP!$C$2:$C$13,MATCH(EPS!I2016,GWP!$B$2:$B$13,0))</f>
        <v>265</v>
      </c>
      <c r="L2016" s="4" t="e">
        <f t="shared" si="63"/>
        <v>#N/A</v>
      </c>
    </row>
    <row r="2017" spans="1:12">
      <c r="A2017" t="s">
        <v>7565</v>
      </c>
      <c r="B2017" t="s">
        <v>10626</v>
      </c>
      <c r="C2017" t="s">
        <v>6886</v>
      </c>
      <c r="D2017" t="s">
        <v>1715</v>
      </c>
      <c r="H2017" t="str">
        <f>INDEX('Vensim Variables'!$B:$B,MATCH(EPS!$B2017,'Vensim Variables'!$A:$A,0))</f>
        <v>g pollutant</v>
      </c>
      <c r="I2017" t="str">
        <f t="shared" si="62"/>
        <v>F gases</v>
      </c>
      <c r="J2017" t="e">
        <f>INDEX(NoSettings!$C:$C,MATCH(EPS!$A2017,NoSettings!$A:$A,0))</f>
        <v>#N/A</v>
      </c>
      <c r="K2017">
        <f>INDEX(GWP!$C$2:$C$13,MATCH(EPS!I2017,GWP!$B$2:$B$13,0))</f>
        <v>1</v>
      </c>
      <c r="L2017" s="4" t="e">
        <f t="shared" si="63"/>
        <v>#N/A</v>
      </c>
    </row>
    <row r="2018" spans="1:12">
      <c r="A2018" t="s">
        <v>7566</v>
      </c>
      <c r="B2018" t="s">
        <v>10626</v>
      </c>
      <c r="C2018" t="s">
        <v>6887</v>
      </c>
      <c r="D2018" t="s">
        <v>1702</v>
      </c>
      <c r="H2018" t="str">
        <f>INDEX('Vensim Variables'!$B:$B,MATCH(EPS!$B2018,'Vensim Variables'!$A:$A,0))</f>
        <v>g pollutant</v>
      </c>
      <c r="I2018" t="str">
        <f t="shared" si="62"/>
        <v>CO2</v>
      </c>
      <c r="J2018" t="e">
        <f>INDEX(NoSettings!$C:$C,MATCH(EPS!$A2018,NoSettings!$A:$A,0))</f>
        <v>#N/A</v>
      </c>
      <c r="K2018">
        <f>INDEX(GWP!$C$2:$C$13,MATCH(EPS!I2018,GWP!$B$2:$B$13,0))</f>
        <v>1</v>
      </c>
      <c r="L2018" s="4" t="e">
        <f t="shared" si="63"/>
        <v>#N/A</v>
      </c>
    </row>
    <row r="2019" spans="1:12">
      <c r="A2019" t="s">
        <v>7567</v>
      </c>
      <c r="B2019" t="s">
        <v>10626</v>
      </c>
      <c r="C2019" t="s">
        <v>6887</v>
      </c>
      <c r="D2019" t="s">
        <v>1705</v>
      </c>
      <c r="H2019" t="str">
        <f>INDEX('Vensim Variables'!$B:$B,MATCH(EPS!$B2019,'Vensim Variables'!$A:$A,0))</f>
        <v>g pollutant</v>
      </c>
      <c r="I2019" t="str">
        <f t="shared" si="62"/>
        <v>VOC</v>
      </c>
      <c r="J2019" t="e">
        <f>INDEX(NoSettings!$C:$C,MATCH(EPS!$A2019,NoSettings!$A:$A,0))</f>
        <v>#N/A</v>
      </c>
      <c r="K2019">
        <f>INDEX(GWP!$C$2:$C$13,MATCH(EPS!I2019,GWP!$B$2:$B$13,0))</f>
        <v>0</v>
      </c>
      <c r="L2019" s="4" t="e">
        <f t="shared" si="63"/>
        <v>#N/A</v>
      </c>
    </row>
    <row r="2020" spans="1:12">
      <c r="A2020" t="s">
        <v>7568</v>
      </c>
      <c r="B2020" t="s">
        <v>10626</v>
      </c>
      <c r="C2020" t="s">
        <v>6887</v>
      </c>
      <c r="D2020" t="s">
        <v>1706</v>
      </c>
      <c r="H2020" t="str">
        <f>INDEX('Vensim Variables'!$B:$B,MATCH(EPS!$B2020,'Vensim Variables'!$A:$A,0))</f>
        <v>g pollutant</v>
      </c>
      <c r="I2020" t="str">
        <f t="shared" si="62"/>
        <v>CO</v>
      </c>
      <c r="J2020" t="e">
        <f>INDEX(NoSettings!$C:$C,MATCH(EPS!$A2020,NoSettings!$A:$A,0))</f>
        <v>#N/A</v>
      </c>
      <c r="K2020">
        <f>INDEX(GWP!$C$2:$C$13,MATCH(EPS!I2020,GWP!$B$2:$B$13,0))</f>
        <v>0</v>
      </c>
      <c r="L2020" s="4" t="e">
        <f t="shared" si="63"/>
        <v>#N/A</v>
      </c>
    </row>
    <row r="2021" spans="1:12">
      <c r="A2021" t="s">
        <v>7569</v>
      </c>
      <c r="B2021" t="s">
        <v>10626</v>
      </c>
      <c r="C2021" t="s">
        <v>6887</v>
      </c>
      <c r="D2021" t="s">
        <v>1707</v>
      </c>
      <c r="H2021" t="str">
        <f>INDEX('Vensim Variables'!$B:$B,MATCH(EPS!$B2021,'Vensim Variables'!$A:$A,0))</f>
        <v>g pollutant</v>
      </c>
      <c r="I2021" t="str">
        <f t="shared" si="62"/>
        <v>NOx</v>
      </c>
      <c r="J2021" t="e">
        <f>INDEX(NoSettings!$C:$C,MATCH(EPS!$A2021,NoSettings!$A:$A,0))</f>
        <v>#N/A</v>
      </c>
      <c r="K2021">
        <f>INDEX(GWP!$C$2:$C$13,MATCH(EPS!I2021,GWP!$B$2:$B$13,0))</f>
        <v>0</v>
      </c>
      <c r="L2021" s="4" t="e">
        <f t="shared" si="63"/>
        <v>#N/A</v>
      </c>
    </row>
    <row r="2022" spans="1:12">
      <c r="A2022" t="s">
        <v>7570</v>
      </c>
      <c r="B2022" t="s">
        <v>10626</v>
      </c>
      <c r="C2022" t="s">
        <v>6887</v>
      </c>
      <c r="D2022" t="s">
        <v>1708</v>
      </c>
      <c r="H2022" t="str">
        <f>INDEX('Vensim Variables'!$B:$B,MATCH(EPS!$B2022,'Vensim Variables'!$A:$A,0))</f>
        <v>g pollutant</v>
      </c>
      <c r="I2022" t="str">
        <f t="shared" si="62"/>
        <v>PM10</v>
      </c>
      <c r="J2022" t="e">
        <f>INDEX(NoSettings!$C:$C,MATCH(EPS!$A2022,NoSettings!$A:$A,0))</f>
        <v>#N/A</v>
      </c>
      <c r="K2022">
        <f>INDEX(GWP!$C$2:$C$13,MATCH(EPS!I2022,GWP!$B$2:$B$13,0))</f>
        <v>0</v>
      </c>
      <c r="L2022" s="4" t="e">
        <f t="shared" si="63"/>
        <v>#N/A</v>
      </c>
    </row>
    <row r="2023" spans="1:12">
      <c r="A2023" t="s">
        <v>7571</v>
      </c>
      <c r="B2023" t="s">
        <v>10626</v>
      </c>
      <c r="C2023" t="s">
        <v>6887</v>
      </c>
      <c r="D2023" t="s">
        <v>1709</v>
      </c>
      <c r="H2023" t="str">
        <f>INDEX('Vensim Variables'!$B:$B,MATCH(EPS!$B2023,'Vensim Variables'!$A:$A,0))</f>
        <v>g pollutant</v>
      </c>
      <c r="I2023" t="str">
        <f t="shared" si="62"/>
        <v>PM25</v>
      </c>
      <c r="J2023" t="e">
        <f>INDEX(NoSettings!$C:$C,MATCH(EPS!$A2023,NoSettings!$A:$A,0))</f>
        <v>#N/A</v>
      </c>
      <c r="K2023">
        <f>INDEX(GWP!$C$2:$C$13,MATCH(EPS!I2023,GWP!$B$2:$B$13,0))</f>
        <v>0</v>
      </c>
      <c r="L2023" s="4" t="e">
        <f t="shared" si="63"/>
        <v>#N/A</v>
      </c>
    </row>
    <row r="2024" spans="1:12">
      <c r="A2024" t="s">
        <v>7572</v>
      </c>
      <c r="B2024" t="s">
        <v>10626</v>
      </c>
      <c r="C2024" t="s">
        <v>6887</v>
      </c>
      <c r="D2024" t="s">
        <v>1710</v>
      </c>
      <c r="H2024" t="str">
        <f>INDEX('Vensim Variables'!$B:$B,MATCH(EPS!$B2024,'Vensim Variables'!$A:$A,0))</f>
        <v>g pollutant</v>
      </c>
      <c r="I2024" t="str">
        <f t="shared" si="62"/>
        <v>SOx</v>
      </c>
      <c r="J2024" t="e">
        <f>INDEX(NoSettings!$C:$C,MATCH(EPS!$A2024,NoSettings!$A:$A,0))</f>
        <v>#N/A</v>
      </c>
      <c r="K2024">
        <f>INDEX(GWP!$C$2:$C$13,MATCH(EPS!I2024,GWP!$B$2:$B$13,0))</f>
        <v>0</v>
      </c>
      <c r="L2024" s="4" t="e">
        <f t="shared" si="63"/>
        <v>#N/A</v>
      </c>
    </row>
    <row r="2025" spans="1:12">
      <c r="A2025" t="s">
        <v>7573</v>
      </c>
      <c r="B2025" t="s">
        <v>10626</v>
      </c>
      <c r="C2025" t="s">
        <v>6887</v>
      </c>
      <c r="D2025" t="s">
        <v>1711</v>
      </c>
      <c r="H2025" t="str">
        <f>INDEX('Vensim Variables'!$B:$B,MATCH(EPS!$B2025,'Vensim Variables'!$A:$A,0))</f>
        <v>g pollutant</v>
      </c>
      <c r="I2025" t="str">
        <f t="shared" si="62"/>
        <v>BC</v>
      </c>
      <c r="J2025" t="e">
        <f>INDEX(NoSettings!$C:$C,MATCH(EPS!$A2025,NoSettings!$A:$A,0))</f>
        <v>#N/A</v>
      </c>
      <c r="K2025">
        <f>INDEX(GWP!$C$2:$C$13,MATCH(EPS!I2025,GWP!$B$2:$B$13,0))</f>
        <v>0</v>
      </c>
      <c r="L2025" s="4" t="e">
        <f t="shared" si="63"/>
        <v>#N/A</v>
      </c>
    </row>
    <row r="2026" spans="1:12">
      <c r="A2026" t="s">
        <v>7574</v>
      </c>
      <c r="B2026" t="s">
        <v>10626</v>
      </c>
      <c r="C2026" t="s">
        <v>6887</v>
      </c>
      <c r="D2026" t="s">
        <v>1712</v>
      </c>
      <c r="H2026" t="str">
        <f>INDEX('Vensim Variables'!$B:$B,MATCH(EPS!$B2026,'Vensim Variables'!$A:$A,0))</f>
        <v>g pollutant</v>
      </c>
      <c r="I2026" t="str">
        <f t="shared" si="62"/>
        <v>OC</v>
      </c>
      <c r="J2026" t="e">
        <f>INDEX(NoSettings!$C:$C,MATCH(EPS!$A2026,NoSettings!$A:$A,0))</f>
        <v>#N/A</v>
      </c>
      <c r="K2026">
        <f>INDEX(GWP!$C$2:$C$13,MATCH(EPS!I2026,GWP!$B$2:$B$13,0))</f>
        <v>0</v>
      </c>
      <c r="L2026" s="4" t="e">
        <f t="shared" si="63"/>
        <v>#N/A</v>
      </c>
    </row>
    <row r="2027" spans="1:12">
      <c r="A2027" t="s">
        <v>7575</v>
      </c>
      <c r="B2027" t="s">
        <v>10626</v>
      </c>
      <c r="C2027" t="s">
        <v>6887</v>
      </c>
      <c r="D2027" t="s">
        <v>1713</v>
      </c>
      <c r="H2027" t="str">
        <f>INDEX('Vensim Variables'!$B:$B,MATCH(EPS!$B2027,'Vensim Variables'!$A:$A,0))</f>
        <v>g pollutant</v>
      </c>
      <c r="I2027" t="str">
        <f t="shared" si="62"/>
        <v>CH4</v>
      </c>
      <c r="J2027" t="e">
        <f>INDEX(NoSettings!$C:$C,MATCH(EPS!$A2027,NoSettings!$A:$A,0))</f>
        <v>#N/A</v>
      </c>
      <c r="K2027">
        <f>INDEX(GWP!$C$2:$C$13,MATCH(EPS!I2027,GWP!$B$2:$B$13,0))</f>
        <v>28</v>
      </c>
      <c r="L2027" s="4" t="e">
        <f t="shared" si="63"/>
        <v>#N/A</v>
      </c>
    </row>
    <row r="2028" spans="1:12">
      <c r="A2028" t="s">
        <v>7576</v>
      </c>
      <c r="B2028" t="s">
        <v>10626</v>
      </c>
      <c r="C2028" t="s">
        <v>6887</v>
      </c>
      <c r="D2028" t="s">
        <v>1714</v>
      </c>
      <c r="H2028" t="str">
        <f>INDEX('Vensim Variables'!$B:$B,MATCH(EPS!$B2028,'Vensim Variables'!$A:$A,0))</f>
        <v>g pollutant</v>
      </c>
      <c r="I2028" t="str">
        <f t="shared" si="62"/>
        <v>N2O</v>
      </c>
      <c r="J2028" t="e">
        <f>INDEX(NoSettings!$C:$C,MATCH(EPS!$A2028,NoSettings!$A:$A,0))</f>
        <v>#N/A</v>
      </c>
      <c r="K2028">
        <f>INDEX(GWP!$C$2:$C$13,MATCH(EPS!I2028,GWP!$B$2:$B$13,0))</f>
        <v>265</v>
      </c>
      <c r="L2028" s="4" t="e">
        <f t="shared" si="63"/>
        <v>#N/A</v>
      </c>
    </row>
    <row r="2029" spans="1:12">
      <c r="A2029" t="s">
        <v>7577</v>
      </c>
      <c r="B2029" t="s">
        <v>10626</v>
      </c>
      <c r="C2029" t="s">
        <v>6887</v>
      </c>
      <c r="D2029" t="s">
        <v>1715</v>
      </c>
      <c r="H2029" t="str">
        <f>INDEX('Vensim Variables'!$B:$B,MATCH(EPS!$B2029,'Vensim Variables'!$A:$A,0))</f>
        <v>g pollutant</v>
      </c>
      <c r="I2029" t="str">
        <f t="shared" si="62"/>
        <v>F gases</v>
      </c>
      <c r="J2029" t="e">
        <f>INDEX(NoSettings!$C:$C,MATCH(EPS!$A2029,NoSettings!$A:$A,0))</f>
        <v>#N/A</v>
      </c>
      <c r="K2029">
        <f>INDEX(GWP!$C$2:$C$13,MATCH(EPS!I2029,GWP!$B$2:$B$13,0))</f>
        <v>1</v>
      </c>
      <c r="L2029" s="4" t="e">
        <f t="shared" si="63"/>
        <v>#N/A</v>
      </c>
    </row>
    <row r="2030" spans="1:12">
      <c r="A2030" t="s">
        <v>7578</v>
      </c>
      <c r="B2030" t="s">
        <v>10626</v>
      </c>
      <c r="C2030" t="s">
        <v>6888</v>
      </c>
      <c r="D2030" t="s">
        <v>1702</v>
      </c>
      <c r="H2030" t="str">
        <f>INDEX('Vensim Variables'!$B:$B,MATCH(EPS!$B2030,'Vensim Variables'!$A:$A,0))</f>
        <v>g pollutant</v>
      </c>
      <c r="I2030" t="str">
        <f t="shared" si="62"/>
        <v>CO2</v>
      </c>
      <c r="J2030" t="e">
        <f>INDEX(NoSettings!$C:$C,MATCH(EPS!$A2030,NoSettings!$A:$A,0))</f>
        <v>#N/A</v>
      </c>
      <c r="K2030">
        <f>INDEX(GWP!$C$2:$C$13,MATCH(EPS!I2030,GWP!$B$2:$B$13,0))</f>
        <v>1</v>
      </c>
      <c r="L2030" s="4" t="e">
        <f t="shared" si="63"/>
        <v>#N/A</v>
      </c>
    </row>
    <row r="2031" spans="1:12">
      <c r="A2031" t="s">
        <v>7579</v>
      </c>
      <c r="B2031" t="s">
        <v>10626</v>
      </c>
      <c r="C2031" t="s">
        <v>6888</v>
      </c>
      <c r="D2031" t="s">
        <v>1705</v>
      </c>
      <c r="H2031" t="str">
        <f>INDEX('Vensim Variables'!$B:$B,MATCH(EPS!$B2031,'Vensim Variables'!$A:$A,0))</f>
        <v>g pollutant</v>
      </c>
      <c r="I2031" t="str">
        <f t="shared" si="62"/>
        <v>VOC</v>
      </c>
      <c r="J2031" t="e">
        <f>INDEX(NoSettings!$C:$C,MATCH(EPS!$A2031,NoSettings!$A:$A,0))</f>
        <v>#N/A</v>
      </c>
      <c r="K2031">
        <f>INDEX(GWP!$C$2:$C$13,MATCH(EPS!I2031,GWP!$B$2:$B$13,0))</f>
        <v>0</v>
      </c>
      <c r="L2031" s="4" t="e">
        <f t="shared" si="63"/>
        <v>#N/A</v>
      </c>
    </row>
    <row r="2032" spans="1:12">
      <c r="A2032" t="s">
        <v>7580</v>
      </c>
      <c r="B2032" t="s">
        <v>10626</v>
      </c>
      <c r="C2032" t="s">
        <v>6888</v>
      </c>
      <c r="D2032" t="s">
        <v>1706</v>
      </c>
      <c r="H2032" t="str">
        <f>INDEX('Vensim Variables'!$B:$B,MATCH(EPS!$B2032,'Vensim Variables'!$A:$A,0))</f>
        <v>g pollutant</v>
      </c>
      <c r="I2032" t="str">
        <f t="shared" si="62"/>
        <v>CO</v>
      </c>
      <c r="J2032" t="e">
        <f>INDEX(NoSettings!$C:$C,MATCH(EPS!$A2032,NoSettings!$A:$A,0))</f>
        <v>#N/A</v>
      </c>
      <c r="K2032">
        <f>INDEX(GWP!$C$2:$C$13,MATCH(EPS!I2032,GWP!$B$2:$B$13,0))</f>
        <v>0</v>
      </c>
      <c r="L2032" s="4" t="e">
        <f t="shared" si="63"/>
        <v>#N/A</v>
      </c>
    </row>
    <row r="2033" spans="1:12">
      <c r="A2033" t="s">
        <v>7581</v>
      </c>
      <c r="B2033" t="s">
        <v>10626</v>
      </c>
      <c r="C2033" t="s">
        <v>6888</v>
      </c>
      <c r="D2033" t="s">
        <v>1707</v>
      </c>
      <c r="H2033" t="str">
        <f>INDEX('Vensim Variables'!$B:$B,MATCH(EPS!$B2033,'Vensim Variables'!$A:$A,0))</f>
        <v>g pollutant</v>
      </c>
      <c r="I2033" t="str">
        <f t="shared" si="62"/>
        <v>NOx</v>
      </c>
      <c r="J2033" t="e">
        <f>INDEX(NoSettings!$C:$C,MATCH(EPS!$A2033,NoSettings!$A:$A,0))</f>
        <v>#N/A</v>
      </c>
      <c r="K2033">
        <f>INDEX(GWP!$C$2:$C$13,MATCH(EPS!I2033,GWP!$B$2:$B$13,0))</f>
        <v>0</v>
      </c>
      <c r="L2033" s="4" t="e">
        <f t="shared" si="63"/>
        <v>#N/A</v>
      </c>
    </row>
    <row r="2034" spans="1:12">
      <c r="A2034" t="s">
        <v>7582</v>
      </c>
      <c r="B2034" t="s">
        <v>10626</v>
      </c>
      <c r="C2034" t="s">
        <v>6888</v>
      </c>
      <c r="D2034" t="s">
        <v>1708</v>
      </c>
      <c r="H2034" t="str">
        <f>INDEX('Vensim Variables'!$B:$B,MATCH(EPS!$B2034,'Vensim Variables'!$A:$A,0))</f>
        <v>g pollutant</v>
      </c>
      <c r="I2034" t="str">
        <f t="shared" si="62"/>
        <v>PM10</v>
      </c>
      <c r="J2034" t="e">
        <f>INDEX(NoSettings!$C:$C,MATCH(EPS!$A2034,NoSettings!$A:$A,0))</f>
        <v>#N/A</v>
      </c>
      <c r="K2034">
        <f>INDEX(GWP!$C$2:$C$13,MATCH(EPS!I2034,GWP!$B$2:$B$13,0))</f>
        <v>0</v>
      </c>
      <c r="L2034" s="4" t="e">
        <f t="shared" si="63"/>
        <v>#N/A</v>
      </c>
    </row>
    <row r="2035" spans="1:12">
      <c r="A2035" t="s">
        <v>7583</v>
      </c>
      <c r="B2035" t="s">
        <v>10626</v>
      </c>
      <c r="C2035" t="s">
        <v>6888</v>
      </c>
      <c r="D2035" t="s">
        <v>1709</v>
      </c>
      <c r="H2035" t="str">
        <f>INDEX('Vensim Variables'!$B:$B,MATCH(EPS!$B2035,'Vensim Variables'!$A:$A,0))</f>
        <v>g pollutant</v>
      </c>
      <c r="I2035" t="str">
        <f t="shared" si="62"/>
        <v>PM25</v>
      </c>
      <c r="J2035" t="e">
        <f>INDEX(NoSettings!$C:$C,MATCH(EPS!$A2035,NoSettings!$A:$A,0))</f>
        <v>#N/A</v>
      </c>
      <c r="K2035">
        <f>INDEX(GWP!$C$2:$C$13,MATCH(EPS!I2035,GWP!$B$2:$B$13,0))</f>
        <v>0</v>
      </c>
      <c r="L2035" s="4" t="e">
        <f t="shared" si="63"/>
        <v>#N/A</v>
      </c>
    </row>
    <row r="2036" spans="1:12">
      <c r="A2036" t="s">
        <v>7584</v>
      </c>
      <c r="B2036" t="s">
        <v>10626</v>
      </c>
      <c r="C2036" t="s">
        <v>6888</v>
      </c>
      <c r="D2036" t="s">
        <v>1710</v>
      </c>
      <c r="H2036" t="str">
        <f>INDEX('Vensim Variables'!$B:$B,MATCH(EPS!$B2036,'Vensim Variables'!$A:$A,0))</f>
        <v>g pollutant</v>
      </c>
      <c r="I2036" t="str">
        <f t="shared" si="62"/>
        <v>SOx</v>
      </c>
      <c r="J2036" t="e">
        <f>INDEX(NoSettings!$C:$C,MATCH(EPS!$A2036,NoSettings!$A:$A,0))</f>
        <v>#N/A</v>
      </c>
      <c r="K2036">
        <f>INDEX(GWP!$C$2:$C$13,MATCH(EPS!I2036,GWP!$B$2:$B$13,0))</f>
        <v>0</v>
      </c>
      <c r="L2036" s="4" t="e">
        <f t="shared" si="63"/>
        <v>#N/A</v>
      </c>
    </row>
    <row r="2037" spans="1:12">
      <c r="A2037" t="s">
        <v>7585</v>
      </c>
      <c r="B2037" t="s">
        <v>10626</v>
      </c>
      <c r="C2037" t="s">
        <v>6888</v>
      </c>
      <c r="D2037" t="s">
        <v>1711</v>
      </c>
      <c r="H2037" t="str">
        <f>INDEX('Vensim Variables'!$B:$B,MATCH(EPS!$B2037,'Vensim Variables'!$A:$A,0))</f>
        <v>g pollutant</v>
      </c>
      <c r="I2037" t="str">
        <f t="shared" si="62"/>
        <v>BC</v>
      </c>
      <c r="J2037" t="e">
        <f>INDEX(NoSettings!$C:$C,MATCH(EPS!$A2037,NoSettings!$A:$A,0))</f>
        <v>#N/A</v>
      </c>
      <c r="K2037">
        <f>INDEX(GWP!$C$2:$C$13,MATCH(EPS!I2037,GWP!$B$2:$B$13,0))</f>
        <v>0</v>
      </c>
      <c r="L2037" s="4" t="e">
        <f t="shared" si="63"/>
        <v>#N/A</v>
      </c>
    </row>
    <row r="2038" spans="1:12">
      <c r="A2038" t="s">
        <v>7586</v>
      </c>
      <c r="B2038" t="s">
        <v>10626</v>
      </c>
      <c r="C2038" t="s">
        <v>6888</v>
      </c>
      <c r="D2038" t="s">
        <v>1712</v>
      </c>
      <c r="H2038" t="str">
        <f>INDEX('Vensim Variables'!$B:$B,MATCH(EPS!$B2038,'Vensim Variables'!$A:$A,0))</f>
        <v>g pollutant</v>
      </c>
      <c r="I2038" t="str">
        <f t="shared" si="62"/>
        <v>OC</v>
      </c>
      <c r="J2038" t="e">
        <f>INDEX(NoSettings!$C:$C,MATCH(EPS!$A2038,NoSettings!$A:$A,0))</f>
        <v>#N/A</v>
      </c>
      <c r="K2038">
        <f>INDEX(GWP!$C$2:$C$13,MATCH(EPS!I2038,GWP!$B$2:$B$13,0))</f>
        <v>0</v>
      </c>
      <c r="L2038" s="4" t="e">
        <f t="shared" si="63"/>
        <v>#N/A</v>
      </c>
    </row>
    <row r="2039" spans="1:12">
      <c r="A2039" t="s">
        <v>7587</v>
      </c>
      <c r="B2039" t="s">
        <v>10626</v>
      </c>
      <c r="C2039" t="s">
        <v>6888</v>
      </c>
      <c r="D2039" t="s">
        <v>1713</v>
      </c>
      <c r="H2039" t="str">
        <f>INDEX('Vensim Variables'!$B:$B,MATCH(EPS!$B2039,'Vensim Variables'!$A:$A,0))</f>
        <v>g pollutant</v>
      </c>
      <c r="I2039" t="str">
        <f t="shared" si="62"/>
        <v>CH4</v>
      </c>
      <c r="J2039" t="e">
        <f>INDEX(NoSettings!$C:$C,MATCH(EPS!$A2039,NoSettings!$A:$A,0))</f>
        <v>#N/A</v>
      </c>
      <c r="K2039">
        <f>INDEX(GWP!$C$2:$C$13,MATCH(EPS!I2039,GWP!$B$2:$B$13,0))</f>
        <v>28</v>
      </c>
      <c r="L2039" s="4" t="e">
        <f t="shared" si="63"/>
        <v>#N/A</v>
      </c>
    </row>
    <row r="2040" spans="1:12">
      <c r="A2040" t="s">
        <v>7588</v>
      </c>
      <c r="B2040" t="s">
        <v>10626</v>
      </c>
      <c r="C2040" t="s">
        <v>6888</v>
      </c>
      <c r="D2040" t="s">
        <v>1714</v>
      </c>
      <c r="H2040" t="str">
        <f>INDEX('Vensim Variables'!$B:$B,MATCH(EPS!$B2040,'Vensim Variables'!$A:$A,0))</f>
        <v>g pollutant</v>
      </c>
      <c r="I2040" t="str">
        <f t="shared" si="62"/>
        <v>N2O</v>
      </c>
      <c r="J2040" t="e">
        <f>INDEX(NoSettings!$C:$C,MATCH(EPS!$A2040,NoSettings!$A:$A,0))</f>
        <v>#N/A</v>
      </c>
      <c r="K2040">
        <f>INDEX(GWP!$C$2:$C$13,MATCH(EPS!I2040,GWP!$B$2:$B$13,0))</f>
        <v>265</v>
      </c>
      <c r="L2040" s="4" t="e">
        <f t="shared" si="63"/>
        <v>#N/A</v>
      </c>
    </row>
    <row r="2041" spans="1:12">
      <c r="A2041" t="s">
        <v>7589</v>
      </c>
      <c r="B2041" t="s">
        <v>10626</v>
      </c>
      <c r="C2041" t="s">
        <v>6888</v>
      </c>
      <c r="D2041" t="s">
        <v>1715</v>
      </c>
      <c r="H2041" t="str">
        <f>INDEX('Vensim Variables'!$B:$B,MATCH(EPS!$B2041,'Vensim Variables'!$A:$A,0))</f>
        <v>g pollutant</v>
      </c>
      <c r="I2041" t="str">
        <f t="shared" si="62"/>
        <v>F gases</v>
      </c>
      <c r="J2041" t="e">
        <f>INDEX(NoSettings!$C:$C,MATCH(EPS!$A2041,NoSettings!$A:$A,0))</f>
        <v>#N/A</v>
      </c>
      <c r="K2041">
        <f>INDEX(GWP!$C$2:$C$13,MATCH(EPS!I2041,GWP!$B$2:$B$13,0))</f>
        <v>1</v>
      </c>
      <c r="L2041" s="4" t="e">
        <f t="shared" si="63"/>
        <v>#N/A</v>
      </c>
    </row>
    <row r="2042" spans="1:12">
      <c r="A2042" t="s">
        <v>7590</v>
      </c>
      <c r="B2042" t="s">
        <v>10626</v>
      </c>
      <c r="C2042" t="s">
        <v>6889</v>
      </c>
      <c r="D2042" t="s">
        <v>1702</v>
      </c>
      <c r="H2042" t="str">
        <f>INDEX('Vensim Variables'!$B:$B,MATCH(EPS!$B2042,'Vensim Variables'!$A:$A,0))</f>
        <v>g pollutant</v>
      </c>
      <c r="I2042" t="str">
        <f t="shared" si="62"/>
        <v>CO2</v>
      </c>
      <c r="J2042" t="e">
        <f>INDEX(NoSettings!$C:$C,MATCH(EPS!$A2042,NoSettings!$A:$A,0))</f>
        <v>#N/A</v>
      </c>
      <c r="K2042">
        <f>INDEX(GWP!$C$2:$C$13,MATCH(EPS!I2042,GWP!$B$2:$B$13,0))</f>
        <v>1</v>
      </c>
      <c r="L2042" s="4" t="e">
        <f t="shared" si="63"/>
        <v>#N/A</v>
      </c>
    </row>
    <row r="2043" spans="1:12">
      <c r="A2043" t="s">
        <v>7591</v>
      </c>
      <c r="B2043" t="s">
        <v>10626</v>
      </c>
      <c r="C2043" t="s">
        <v>6889</v>
      </c>
      <c r="D2043" t="s">
        <v>1705</v>
      </c>
      <c r="H2043" t="str">
        <f>INDEX('Vensim Variables'!$B:$B,MATCH(EPS!$B2043,'Vensim Variables'!$A:$A,0))</f>
        <v>g pollutant</v>
      </c>
      <c r="I2043" t="str">
        <f t="shared" si="62"/>
        <v>VOC</v>
      </c>
      <c r="J2043" s="2" t="e">
        <f>INDEX(NoSettings!$C:$C,MATCH(EPS!$A2043,NoSettings!$A:$A,0))</f>
        <v>#N/A</v>
      </c>
      <c r="K2043">
        <f>INDEX(GWP!$C$2:$C$13,MATCH(EPS!I2043,GWP!$B$2:$B$13,0))</f>
        <v>0</v>
      </c>
      <c r="L2043" s="4" t="e">
        <f t="shared" si="63"/>
        <v>#N/A</v>
      </c>
    </row>
    <row r="2044" spans="1:12">
      <c r="A2044" t="s">
        <v>7592</v>
      </c>
      <c r="B2044" t="s">
        <v>10626</v>
      </c>
      <c r="C2044" t="s">
        <v>6889</v>
      </c>
      <c r="D2044" t="s">
        <v>1706</v>
      </c>
      <c r="H2044" t="str">
        <f>INDEX('Vensim Variables'!$B:$B,MATCH(EPS!$B2044,'Vensim Variables'!$A:$A,0))</f>
        <v>g pollutant</v>
      </c>
      <c r="I2044" t="str">
        <f t="shared" si="62"/>
        <v>CO</v>
      </c>
      <c r="J2044" t="e">
        <f>INDEX(NoSettings!$C:$C,MATCH(EPS!$A2044,NoSettings!$A:$A,0))</f>
        <v>#N/A</v>
      </c>
      <c r="K2044">
        <f>INDEX(GWP!$C$2:$C$13,MATCH(EPS!I2044,GWP!$B$2:$B$13,0))</f>
        <v>0</v>
      </c>
      <c r="L2044" s="4" t="e">
        <f t="shared" si="63"/>
        <v>#N/A</v>
      </c>
    </row>
    <row r="2045" spans="1:12">
      <c r="A2045" t="s">
        <v>7593</v>
      </c>
      <c r="B2045" t="s">
        <v>10626</v>
      </c>
      <c r="C2045" t="s">
        <v>6889</v>
      </c>
      <c r="D2045" t="s">
        <v>1707</v>
      </c>
      <c r="H2045" t="str">
        <f>INDEX('Vensim Variables'!$B:$B,MATCH(EPS!$B2045,'Vensim Variables'!$A:$A,0))</f>
        <v>g pollutant</v>
      </c>
      <c r="I2045" t="str">
        <f t="shared" si="62"/>
        <v>NOx</v>
      </c>
      <c r="J2045" t="e">
        <f>INDEX(NoSettings!$C:$C,MATCH(EPS!$A2045,NoSettings!$A:$A,0))</f>
        <v>#N/A</v>
      </c>
      <c r="K2045">
        <f>INDEX(GWP!$C$2:$C$13,MATCH(EPS!I2045,GWP!$B$2:$B$13,0))</f>
        <v>0</v>
      </c>
      <c r="L2045" s="4" t="e">
        <f t="shared" si="63"/>
        <v>#N/A</v>
      </c>
    </row>
    <row r="2046" spans="1:12">
      <c r="A2046" t="s">
        <v>7594</v>
      </c>
      <c r="B2046" t="s">
        <v>10626</v>
      </c>
      <c r="C2046" t="s">
        <v>6889</v>
      </c>
      <c r="D2046" t="s">
        <v>1708</v>
      </c>
      <c r="H2046" t="str">
        <f>INDEX('Vensim Variables'!$B:$B,MATCH(EPS!$B2046,'Vensim Variables'!$A:$A,0))</f>
        <v>g pollutant</v>
      </c>
      <c r="I2046" t="str">
        <f t="shared" si="62"/>
        <v>PM10</v>
      </c>
      <c r="J2046" t="e">
        <f>INDEX(NoSettings!$C:$C,MATCH(EPS!$A2046,NoSettings!$A:$A,0))</f>
        <v>#N/A</v>
      </c>
      <c r="K2046">
        <f>INDEX(GWP!$C$2:$C$13,MATCH(EPS!I2046,GWP!$B$2:$B$13,0))</f>
        <v>0</v>
      </c>
      <c r="L2046" s="4" t="e">
        <f t="shared" si="63"/>
        <v>#N/A</v>
      </c>
    </row>
    <row r="2047" spans="1:12">
      <c r="A2047" t="s">
        <v>7595</v>
      </c>
      <c r="B2047" t="s">
        <v>10626</v>
      </c>
      <c r="C2047" t="s">
        <v>6889</v>
      </c>
      <c r="D2047" t="s">
        <v>1709</v>
      </c>
      <c r="H2047" t="str">
        <f>INDEX('Vensim Variables'!$B:$B,MATCH(EPS!$B2047,'Vensim Variables'!$A:$A,0))</f>
        <v>g pollutant</v>
      </c>
      <c r="I2047" t="str">
        <f t="shared" si="62"/>
        <v>PM25</v>
      </c>
      <c r="J2047" t="e">
        <f>INDEX(NoSettings!$C:$C,MATCH(EPS!$A2047,NoSettings!$A:$A,0))</f>
        <v>#N/A</v>
      </c>
      <c r="K2047">
        <f>INDEX(GWP!$C$2:$C$13,MATCH(EPS!I2047,GWP!$B$2:$B$13,0))</f>
        <v>0</v>
      </c>
      <c r="L2047" s="4" t="e">
        <f t="shared" si="63"/>
        <v>#N/A</v>
      </c>
    </row>
    <row r="2048" spans="1:12">
      <c r="A2048" t="s">
        <v>7596</v>
      </c>
      <c r="B2048" t="s">
        <v>10626</v>
      </c>
      <c r="C2048" t="s">
        <v>6889</v>
      </c>
      <c r="D2048" t="s">
        <v>1710</v>
      </c>
      <c r="H2048" t="str">
        <f>INDEX('Vensim Variables'!$B:$B,MATCH(EPS!$B2048,'Vensim Variables'!$A:$A,0))</f>
        <v>g pollutant</v>
      </c>
      <c r="I2048" t="str">
        <f t="shared" si="62"/>
        <v>SOx</v>
      </c>
      <c r="J2048" t="e">
        <f>INDEX(NoSettings!$C:$C,MATCH(EPS!$A2048,NoSettings!$A:$A,0))</f>
        <v>#N/A</v>
      </c>
      <c r="K2048">
        <f>INDEX(GWP!$C$2:$C$13,MATCH(EPS!I2048,GWP!$B$2:$B$13,0))</f>
        <v>0</v>
      </c>
      <c r="L2048" s="4" t="e">
        <f t="shared" si="63"/>
        <v>#N/A</v>
      </c>
    </row>
    <row r="2049" spans="1:12">
      <c r="A2049" t="s">
        <v>7597</v>
      </c>
      <c r="B2049" t="s">
        <v>10626</v>
      </c>
      <c r="C2049" t="s">
        <v>6889</v>
      </c>
      <c r="D2049" t="s">
        <v>1711</v>
      </c>
      <c r="H2049" t="str">
        <f>INDEX('Vensim Variables'!$B:$B,MATCH(EPS!$B2049,'Vensim Variables'!$A:$A,0))</f>
        <v>g pollutant</v>
      </c>
      <c r="I2049" t="str">
        <f t="shared" si="62"/>
        <v>BC</v>
      </c>
      <c r="J2049" t="e">
        <f>INDEX(NoSettings!$C:$C,MATCH(EPS!$A2049,NoSettings!$A:$A,0))</f>
        <v>#N/A</v>
      </c>
      <c r="K2049">
        <f>INDEX(GWP!$C$2:$C$13,MATCH(EPS!I2049,GWP!$B$2:$B$13,0))</f>
        <v>0</v>
      </c>
      <c r="L2049" s="4" t="e">
        <f t="shared" si="63"/>
        <v>#N/A</v>
      </c>
    </row>
    <row r="2050" spans="1:12">
      <c r="A2050" t="s">
        <v>7598</v>
      </c>
      <c r="B2050" t="s">
        <v>10626</v>
      </c>
      <c r="C2050" t="s">
        <v>6889</v>
      </c>
      <c r="D2050" t="s">
        <v>1712</v>
      </c>
      <c r="H2050" t="str">
        <f>INDEX('Vensim Variables'!$B:$B,MATCH(EPS!$B2050,'Vensim Variables'!$A:$A,0))</f>
        <v>g pollutant</v>
      </c>
      <c r="I2050" t="str">
        <f t="shared" si="62"/>
        <v>OC</v>
      </c>
      <c r="J2050" t="e">
        <f>INDEX(NoSettings!$C:$C,MATCH(EPS!$A2050,NoSettings!$A:$A,0))</f>
        <v>#N/A</v>
      </c>
      <c r="K2050">
        <f>INDEX(GWP!$C$2:$C$13,MATCH(EPS!I2050,GWP!$B$2:$B$13,0))</f>
        <v>0</v>
      </c>
      <c r="L2050" s="4" t="e">
        <f t="shared" si="63"/>
        <v>#N/A</v>
      </c>
    </row>
    <row r="2051" spans="1:12">
      <c r="A2051" t="s">
        <v>7599</v>
      </c>
      <c r="B2051" t="s">
        <v>10626</v>
      </c>
      <c r="C2051" t="s">
        <v>6889</v>
      </c>
      <c r="D2051" t="s">
        <v>1713</v>
      </c>
      <c r="H2051" t="str">
        <f>INDEX('Vensim Variables'!$B:$B,MATCH(EPS!$B2051,'Vensim Variables'!$A:$A,0))</f>
        <v>g pollutant</v>
      </c>
      <c r="I2051" t="str">
        <f t="shared" ref="I2051:I2114" si="64">IF(OR(C2051="CO2",C2051="CH4",C2051="N2O",C2051="F gases",C2051="VOC",C2051="CO",C2051="NOx",C2051="PM10",C2051="PM25",C2051="SOx",C2051="BC",C2051="OC"),C2051,IF(OR(D2051="CO2",D2051="CH4",D2051="N2O",D2051="F gases",D2051="VOC",D2051="CO",D2051="NOx",D2051="PM10",D2051="PM25",D2051="SOx",D2051="BC",D2051="OC"),D2051,IF(OR(E2051="CO2",E2051="CH4",E2051="N2O",E2051="F gases",E2051="VOC",E2051="CO",E2051="NOx",E2051="PM10",E2051="PM25",E2051="SOx",E2051="BC",E2051="OC"),E2051,"NA")))</f>
        <v>CH4</v>
      </c>
      <c r="J2051" t="e">
        <f>INDEX(NoSettings!$C:$C,MATCH(EPS!$A2051,NoSettings!$A:$A,0))</f>
        <v>#N/A</v>
      </c>
      <c r="K2051">
        <f>INDEX(GWP!$C$2:$C$13,MATCH(EPS!I2051,GWP!$B$2:$B$13,0))</f>
        <v>28</v>
      </c>
      <c r="L2051" s="4" t="e">
        <f t="shared" ref="L2051:L2114" si="65">IF(H2051="g pollutant",K2051*J2051/10^12,IF(H2051="MMTCO2e",J2051,IF(H2051="MWh",J2051,0)))</f>
        <v>#N/A</v>
      </c>
    </row>
    <row r="2052" spans="1:12">
      <c r="A2052" t="s">
        <v>7600</v>
      </c>
      <c r="B2052" t="s">
        <v>10626</v>
      </c>
      <c r="C2052" t="s">
        <v>6889</v>
      </c>
      <c r="D2052" t="s">
        <v>1714</v>
      </c>
      <c r="H2052" t="str">
        <f>INDEX('Vensim Variables'!$B:$B,MATCH(EPS!$B2052,'Vensim Variables'!$A:$A,0))</f>
        <v>g pollutant</v>
      </c>
      <c r="I2052" t="str">
        <f t="shared" si="64"/>
        <v>N2O</v>
      </c>
      <c r="J2052" t="e">
        <f>INDEX(NoSettings!$C:$C,MATCH(EPS!$A2052,NoSettings!$A:$A,0))</f>
        <v>#N/A</v>
      </c>
      <c r="K2052">
        <f>INDEX(GWP!$C$2:$C$13,MATCH(EPS!I2052,GWP!$B$2:$B$13,0))</f>
        <v>265</v>
      </c>
      <c r="L2052" s="4" t="e">
        <f t="shared" si="65"/>
        <v>#N/A</v>
      </c>
    </row>
    <row r="2053" spans="1:12">
      <c r="A2053" t="s">
        <v>7601</v>
      </c>
      <c r="B2053" t="s">
        <v>10626</v>
      </c>
      <c r="C2053" t="s">
        <v>6889</v>
      </c>
      <c r="D2053" t="s">
        <v>1715</v>
      </c>
      <c r="H2053" t="str">
        <f>INDEX('Vensim Variables'!$B:$B,MATCH(EPS!$B2053,'Vensim Variables'!$A:$A,0))</f>
        <v>g pollutant</v>
      </c>
      <c r="I2053" t="str">
        <f t="shared" si="64"/>
        <v>F gases</v>
      </c>
      <c r="J2053" t="e">
        <f>INDEX(NoSettings!$C:$C,MATCH(EPS!$A2053,NoSettings!$A:$A,0))</f>
        <v>#N/A</v>
      </c>
      <c r="K2053">
        <f>INDEX(GWP!$C$2:$C$13,MATCH(EPS!I2053,GWP!$B$2:$B$13,0))</f>
        <v>1</v>
      </c>
      <c r="L2053" s="4" t="e">
        <f t="shared" si="65"/>
        <v>#N/A</v>
      </c>
    </row>
    <row r="2054" spans="1:12">
      <c r="A2054" t="s">
        <v>7602</v>
      </c>
      <c r="B2054" t="s">
        <v>10626</v>
      </c>
      <c r="C2054" t="s">
        <v>6890</v>
      </c>
      <c r="D2054" t="s">
        <v>1702</v>
      </c>
      <c r="H2054" t="str">
        <f>INDEX('Vensim Variables'!$B:$B,MATCH(EPS!$B2054,'Vensim Variables'!$A:$A,0))</f>
        <v>g pollutant</v>
      </c>
      <c r="I2054" t="str">
        <f t="shared" si="64"/>
        <v>CO2</v>
      </c>
      <c r="J2054" t="e">
        <f>INDEX(NoSettings!$C:$C,MATCH(EPS!$A2054,NoSettings!$A:$A,0))</f>
        <v>#N/A</v>
      </c>
      <c r="K2054">
        <f>INDEX(GWP!$C$2:$C$13,MATCH(EPS!I2054,GWP!$B$2:$B$13,0))</f>
        <v>1</v>
      </c>
      <c r="L2054" s="4" t="e">
        <f t="shared" si="65"/>
        <v>#N/A</v>
      </c>
    </row>
    <row r="2055" spans="1:12">
      <c r="A2055" t="s">
        <v>7603</v>
      </c>
      <c r="B2055" t="s">
        <v>10626</v>
      </c>
      <c r="C2055" t="s">
        <v>6890</v>
      </c>
      <c r="D2055" t="s">
        <v>1705</v>
      </c>
      <c r="H2055" t="str">
        <f>INDEX('Vensim Variables'!$B:$B,MATCH(EPS!$B2055,'Vensim Variables'!$A:$A,0))</f>
        <v>g pollutant</v>
      </c>
      <c r="I2055" t="str">
        <f t="shared" si="64"/>
        <v>VOC</v>
      </c>
      <c r="J2055" t="e">
        <f>INDEX(NoSettings!$C:$C,MATCH(EPS!$A2055,NoSettings!$A:$A,0))</f>
        <v>#N/A</v>
      </c>
      <c r="K2055">
        <f>INDEX(GWP!$C$2:$C$13,MATCH(EPS!I2055,GWP!$B$2:$B$13,0))</f>
        <v>0</v>
      </c>
      <c r="L2055" s="4" t="e">
        <f t="shared" si="65"/>
        <v>#N/A</v>
      </c>
    </row>
    <row r="2056" spans="1:12">
      <c r="A2056" t="s">
        <v>7604</v>
      </c>
      <c r="B2056" t="s">
        <v>10626</v>
      </c>
      <c r="C2056" t="s">
        <v>6890</v>
      </c>
      <c r="D2056" t="s">
        <v>1706</v>
      </c>
      <c r="H2056" t="str">
        <f>INDEX('Vensim Variables'!$B:$B,MATCH(EPS!$B2056,'Vensim Variables'!$A:$A,0))</f>
        <v>g pollutant</v>
      </c>
      <c r="I2056" t="str">
        <f t="shared" si="64"/>
        <v>CO</v>
      </c>
      <c r="J2056" t="e">
        <f>INDEX(NoSettings!$C:$C,MATCH(EPS!$A2056,NoSettings!$A:$A,0))</f>
        <v>#N/A</v>
      </c>
      <c r="K2056">
        <f>INDEX(GWP!$C$2:$C$13,MATCH(EPS!I2056,GWP!$B$2:$B$13,0))</f>
        <v>0</v>
      </c>
      <c r="L2056" s="4" t="e">
        <f t="shared" si="65"/>
        <v>#N/A</v>
      </c>
    </row>
    <row r="2057" spans="1:12">
      <c r="A2057" t="s">
        <v>7605</v>
      </c>
      <c r="B2057" t="s">
        <v>10626</v>
      </c>
      <c r="C2057" t="s">
        <v>6890</v>
      </c>
      <c r="D2057" t="s">
        <v>1707</v>
      </c>
      <c r="H2057" t="str">
        <f>INDEX('Vensim Variables'!$B:$B,MATCH(EPS!$B2057,'Vensim Variables'!$A:$A,0))</f>
        <v>g pollutant</v>
      </c>
      <c r="I2057" t="str">
        <f t="shared" si="64"/>
        <v>NOx</v>
      </c>
      <c r="J2057" t="e">
        <f>INDEX(NoSettings!$C:$C,MATCH(EPS!$A2057,NoSettings!$A:$A,0))</f>
        <v>#N/A</v>
      </c>
      <c r="K2057">
        <f>INDEX(GWP!$C$2:$C$13,MATCH(EPS!I2057,GWP!$B$2:$B$13,0))</f>
        <v>0</v>
      </c>
      <c r="L2057" s="4" t="e">
        <f t="shared" si="65"/>
        <v>#N/A</v>
      </c>
    </row>
    <row r="2058" spans="1:12">
      <c r="A2058" t="s">
        <v>7606</v>
      </c>
      <c r="B2058" t="s">
        <v>10626</v>
      </c>
      <c r="C2058" t="s">
        <v>6890</v>
      </c>
      <c r="D2058" t="s">
        <v>1708</v>
      </c>
      <c r="H2058" t="str">
        <f>INDEX('Vensim Variables'!$B:$B,MATCH(EPS!$B2058,'Vensim Variables'!$A:$A,0))</f>
        <v>g pollutant</v>
      </c>
      <c r="I2058" t="str">
        <f t="shared" si="64"/>
        <v>PM10</v>
      </c>
      <c r="J2058" t="e">
        <f>INDEX(NoSettings!$C:$C,MATCH(EPS!$A2058,NoSettings!$A:$A,0))</f>
        <v>#N/A</v>
      </c>
      <c r="K2058">
        <f>INDEX(GWP!$C$2:$C$13,MATCH(EPS!I2058,GWP!$B$2:$B$13,0))</f>
        <v>0</v>
      </c>
      <c r="L2058" s="4" t="e">
        <f t="shared" si="65"/>
        <v>#N/A</v>
      </c>
    </row>
    <row r="2059" spans="1:12">
      <c r="A2059" t="s">
        <v>7607</v>
      </c>
      <c r="B2059" t="s">
        <v>10626</v>
      </c>
      <c r="C2059" t="s">
        <v>6890</v>
      </c>
      <c r="D2059" t="s">
        <v>1709</v>
      </c>
      <c r="H2059" t="str">
        <f>INDEX('Vensim Variables'!$B:$B,MATCH(EPS!$B2059,'Vensim Variables'!$A:$A,0))</f>
        <v>g pollutant</v>
      </c>
      <c r="I2059" t="str">
        <f t="shared" si="64"/>
        <v>PM25</v>
      </c>
      <c r="J2059" t="e">
        <f>INDEX(NoSettings!$C:$C,MATCH(EPS!$A2059,NoSettings!$A:$A,0))</f>
        <v>#N/A</v>
      </c>
      <c r="K2059">
        <f>INDEX(GWP!$C$2:$C$13,MATCH(EPS!I2059,GWP!$B$2:$B$13,0))</f>
        <v>0</v>
      </c>
      <c r="L2059" s="4" t="e">
        <f t="shared" si="65"/>
        <v>#N/A</v>
      </c>
    </row>
    <row r="2060" spans="1:12">
      <c r="A2060" t="s">
        <v>7608</v>
      </c>
      <c r="B2060" t="s">
        <v>10626</v>
      </c>
      <c r="C2060" t="s">
        <v>6890</v>
      </c>
      <c r="D2060" t="s">
        <v>1710</v>
      </c>
      <c r="H2060" t="str">
        <f>INDEX('Vensim Variables'!$B:$B,MATCH(EPS!$B2060,'Vensim Variables'!$A:$A,0))</f>
        <v>g pollutant</v>
      </c>
      <c r="I2060" t="str">
        <f t="shared" si="64"/>
        <v>SOx</v>
      </c>
      <c r="J2060" t="e">
        <f>INDEX(NoSettings!$C:$C,MATCH(EPS!$A2060,NoSettings!$A:$A,0))</f>
        <v>#N/A</v>
      </c>
      <c r="K2060">
        <f>INDEX(GWP!$C$2:$C$13,MATCH(EPS!I2060,GWP!$B$2:$B$13,0))</f>
        <v>0</v>
      </c>
      <c r="L2060" s="4" t="e">
        <f t="shared" si="65"/>
        <v>#N/A</v>
      </c>
    </row>
    <row r="2061" spans="1:12">
      <c r="A2061" t="s">
        <v>7609</v>
      </c>
      <c r="B2061" t="s">
        <v>10626</v>
      </c>
      <c r="C2061" t="s">
        <v>6890</v>
      </c>
      <c r="D2061" t="s">
        <v>1711</v>
      </c>
      <c r="H2061" t="str">
        <f>INDEX('Vensim Variables'!$B:$B,MATCH(EPS!$B2061,'Vensim Variables'!$A:$A,0))</f>
        <v>g pollutant</v>
      </c>
      <c r="I2061" t="str">
        <f t="shared" si="64"/>
        <v>BC</v>
      </c>
      <c r="J2061" t="e">
        <f>INDEX(NoSettings!$C:$C,MATCH(EPS!$A2061,NoSettings!$A:$A,0))</f>
        <v>#N/A</v>
      </c>
      <c r="K2061">
        <f>INDEX(GWP!$C$2:$C$13,MATCH(EPS!I2061,GWP!$B$2:$B$13,0))</f>
        <v>0</v>
      </c>
      <c r="L2061" s="4" t="e">
        <f t="shared" si="65"/>
        <v>#N/A</v>
      </c>
    </row>
    <row r="2062" spans="1:12">
      <c r="A2062" t="s">
        <v>7610</v>
      </c>
      <c r="B2062" t="s">
        <v>10626</v>
      </c>
      <c r="C2062" t="s">
        <v>6890</v>
      </c>
      <c r="D2062" t="s">
        <v>1712</v>
      </c>
      <c r="H2062" t="str">
        <f>INDEX('Vensim Variables'!$B:$B,MATCH(EPS!$B2062,'Vensim Variables'!$A:$A,0))</f>
        <v>g pollutant</v>
      </c>
      <c r="I2062" t="str">
        <f t="shared" si="64"/>
        <v>OC</v>
      </c>
      <c r="J2062" t="e">
        <f>INDEX(NoSettings!$C:$C,MATCH(EPS!$A2062,NoSettings!$A:$A,0))</f>
        <v>#N/A</v>
      </c>
      <c r="K2062">
        <f>INDEX(GWP!$C$2:$C$13,MATCH(EPS!I2062,GWP!$B$2:$B$13,0))</f>
        <v>0</v>
      </c>
      <c r="L2062" s="4" t="e">
        <f t="shared" si="65"/>
        <v>#N/A</v>
      </c>
    </row>
    <row r="2063" spans="1:12">
      <c r="A2063" t="s">
        <v>7611</v>
      </c>
      <c r="B2063" t="s">
        <v>10626</v>
      </c>
      <c r="C2063" t="s">
        <v>6890</v>
      </c>
      <c r="D2063" t="s">
        <v>1713</v>
      </c>
      <c r="H2063" t="str">
        <f>INDEX('Vensim Variables'!$B:$B,MATCH(EPS!$B2063,'Vensim Variables'!$A:$A,0))</f>
        <v>g pollutant</v>
      </c>
      <c r="I2063" t="str">
        <f t="shared" si="64"/>
        <v>CH4</v>
      </c>
      <c r="J2063" t="e">
        <f>INDEX(NoSettings!$C:$C,MATCH(EPS!$A2063,NoSettings!$A:$A,0))</f>
        <v>#N/A</v>
      </c>
      <c r="K2063">
        <f>INDEX(GWP!$C$2:$C$13,MATCH(EPS!I2063,GWP!$B$2:$B$13,0))</f>
        <v>28</v>
      </c>
      <c r="L2063" s="4" t="e">
        <f t="shared" si="65"/>
        <v>#N/A</v>
      </c>
    </row>
    <row r="2064" spans="1:12">
      <c r="A2064" t="s">
        <v>7612</v>
      </c>
      <c r="B2064" t="s">
        <v>10626</v>
      </c>
      <c r="C2064" t="s">
        <v>6890</v>
      </c>
      <c r="D2064" t="s">
        <v>1714</v>
      </c>
      <c r="H2064" t="str">
        <f>INDEX('Vensim Variables'!$B:$B,MATCH(EPS!$B2064,'Vensim Variables'!$A:$A,0))</f>
        <v>g pollutant</v>
      </c>
      <c r="I2064" t="str">
        <f t="shared" si="64"/>
        <v>N2O</v>
      </c>
      <c r="J2064" t="e">
        <f>INDEX(NoSettings!$C:$C,MATCH(EPS!$A2064,NoSettings!$A:$A,0))</f>
        <v>#N/A</v>
      </c>
      <c r="K2064">
        <f>INDEX(GWP!$C$2:$C$13,MATCH(EPS!I2064,GWP!$B$2:$B$13,0))</f>
        <v>265</v>
      </c>
      <c r="L2064" s="4" t="e">
        <f t="shared" si="65"/>
        <v>#N/A</v>
      </c>
    </row>
    <row r="2065" spans="1:12">
      <c r="A2065" t="s">
        <v>7613</v>
      </c>
      <c r="B2065" t="s">
        <v>10626</v>
      </c>
      <c r="C2065" t="s">
        <v>6890</v>
      </c>
      <c r="D2065" t="s">
        <v>1715</v>
      </c>
      <c r="H2065" t="str">
        <f>INDEX('Vensim Variables'!$B:$B,MATCH(EPS!$B2065,'Vensim Variables'!$A:$A,0))</f>
        <v>g pollutant</v>
      </c>
      <c r="I2065" t="str">
        <f t="shared" si="64"/>
        <v>F gases</v>
      </c>
      <c r="J2065" t="e">
        <f>INDEX(NoSettings!$C:$C,MATCH(EPS!$A2065,NoSettings!$A:$A,0))</f>
        <v>#N/A</v>
      </c>
      <c r="K2065">
        <f>INDEX(GWP!$C$2:$C$13,MATCH(EPS!I2065,GWP!$B$2:$B$13,0))</f>
        <v>1</v>
      </c>
      <c r="L2065" s="4" t="e">
        <f t="shared" si="65"/>
        <v>#N/A</v>
      </c>
    </row>
    <row r="2066" spans="1:12">
      <c r="A2066" t="s">
        <v>7614</v>
      </c>
      <c r="B2066" t="s">
        <v>10626</v>
      </c>
      <c r="C2066" t="s">
        <v>6891</v>
      </c>
      <c r="D2066" t="s">
        <v>1702</v>
      </c>
      <c r="H2066" t="str">
        <f>INDEX('Vensim Variables'!$B:$B,MATCH(EPS!$B2066,'Vensim Variables'!$A:$A,0))</f>
        <v>g pollutant</v>
      </c>
      <c r="I2066" t="str">
        <f t="shared" si="64"/>
        <v>CO2</v>
      </c>
      <c r="J2066" t="e">
        <f>INDEX(NoSettings!$C:$C,MATCH(EPS!$A2066,NoSettings!$A:$A,0))</f>
        <v>#N/A</v>
      </c>
      <c r="K2066">
        <f>INDEX(GWP!$C$2:$C$13,MATCH(EPS!I2066,GWP!$B$2:$B$13,0))</f>
        <v>1</v>
      </c>
      <c r="L2066" s="4" t="e">
        <f t="shared" si="65"/>
        <v>#N/A</v>
      </c>
    </row>
    <row r="2067" spans="1:12">
      <c r="A2067" t="s">
        <v>7615</v>
      </c>
      <c r="B2067" t="s">
        <v>10626</v>
      </c>
      <c r="C2067" t="s">
        <v>6891</v>
      </c>
      <c r="D2067" t="s">
        <v>1705</v>
      </c>
      <c r="H2067" t="str">
        <f>INDEX('Vensim Variables'!$B:$B,MATCH(EPS!$B2067,'Vensim Variables'!$A:$A,0))</f>
        <v>g pollutant</v>
      </c>
      <c r="I2067" t="str">
        <f t="shared" si="64"/>
        <v>VOC</v>
      </c>
      <c r="J2067" t="e">
        <f>INDEX(NoSettings!$C:$C,MATCH(EPS!$A2067,NoSettings!$A:$A,0))</f>
        <v>#N/A</v>
      </c>
      <c r="K2067">
        <f>INDEX(GWP!$C$2:$C$13,MATCH(EPS!I2067,GWP!$B$2:$B$13,0))</f>
        <v>0</v>
      </c>
      <c r="L2067" s="4" t="e">
        <f t="shared" si="65"/>
        <v>#N/A</v>
      </c>
    </row>
    <row r="2068" spans="1:12">
      <c r="A2068" t="s">
        <v>7616</v>
      </c>
      <c r="B2068" t="s">
        <v>10626</v>
      </c>
      <c r="C2068" t="s">
        <v>6891</v>
      </c>
      <c r="D2068" t="s">
        <v>1706</v>
      </c>
      <c r="H2068" t="str">
        <f>INDEX('Vensim Variables'!$B:$B,MATCH(EPS!$B2068,'Vensim Variables'!$A:$A,0))</f>
        <v>g pollutant</v>
      </c>
      <c r="I2068" t="str">
        <f t="shared" si="64"/>
        <v>CO</v>
      </c>
      <c r="J2068" t="e">
        <f>INDEX(NoSettings!$C:$C,MATCH(EPS!$A2068,NoSettings!$A:$A,0))</f>
        <v>#N/A</v>
      </c>
      <c r="K2068">
        <f>INDEX(GWP!$C$2:$C$13,MATCH(EPS!I2068,GWP!$B$2:$B$13,0))</f>
        <v>0</v>
      </c>
      <c r="L2068" s="4" t="e">
        <f t="shared" si="65"/>
        <v>#N/A</v>
      </c>
    </row>
    <row r="2069" spans="1:12">
      <c r="A2069" t="s">
        <v>7617</v>
      </c>
      <c r="B2069" t="s">
        <v>10626</v>
      </c>
      <c r="C2069" t="s">
        <v>6891</v>
      </c>
      <c r="D2069" t="s">
        <v>1707</v>
      </c>
      <c r="H2069" t="str">
        <f>INDEX('Vensim Variables'!$B:$B,MATCH(EPS!$B2069,'Vensim Variables'!$A:$A,0))</f>
        <v>g pollutant</v>
      </c>
      <c r="I2069" t="str">
        <f t="shared" si="64"/>
        <v>NOx</v>
      </c>
      <c r="J2069" t="e">
        <f>INDEX(NoSettings!$C:$C,MATCH(EPS!$A2069,NoSettings!$A:$A,0))</f>
        <v>#N/A</v>
      </c>
      <c r="K2069">
        <f>INDEX(GWP!$C$2:$C$13,MATCH(EPS!I2069,GWP!$B$2:$B$13,0))</f>
        <v>0</v>
      </c>
      <c r="L2069" s="4" t="e">
        <f t="shared" si="65"/>
        <v>#N/A</v>
      </c>
    </row>
    <row r="2070" spans="1:12">
      <c r="A2070" t="s">
        <v>7618</v>
      </c>
      <c r="B2070" t="s">
        <v>10626</v>
      </c>
      <c r="C2070" t="s">
        <v>6891</v>
      </c>
      <c r="D2070" t="s">
        <v>1708</v>
      </c>
      <c r="H2070" t="str">
        <f>INDEX('Vensim Variables'!$B:$B,MATCH(EPS!$B2070,'Vensim Variables'!$A:$A,0))</f>
        <v>g pollutant</v>
      </c>
      <c r="I2070" t="str">
        <f t="shared" si="64"/>
        <v>PM10</v>
      </c>
      <c r="J2070" t="e">
        <f>INDEX(NoSettings!$C:$C,MATCH(EPS!$A2070,NoSettings!$A:$A,0))</f>
        <v>#N/A</v>
      </c>
      <c r="K2070">
        <f>INDEX(GWP!$C$2:$C$13,MATCH(EPS!I2070,GWP!$B$2:$B$13,0))</f>
        <v>0</v>
      </c>
      <c r="L2070" s="4" t="e">
        <f t="shared" si="65"/>
        <v>#N/A</v>
      </c>
    </row>
    <row r="2071" spans="1:12">
      <c r="A2071" t="s">
        <v>7619</v>
      </c>
      <c r="B2071" t="s">
        <v>10626</v>
      </c>
      <c r="C2071" t="s">
        <v>6891</v>
      </c>
      <c r="D2071" t="s">
        <v>1709</v>
      </c>
      <c r="H2071" t="str">
        <f>INDEX('Vensim Variables'!$B:$B,MATCH(EPS!$B2071,'Vensim Variables'!$A:$A,0))</f>
        <v>g pollutant</v>
      </c>
      <c r="I2071" t="str">
        <f t="shared" si="64"/>
        <v>PM25</v>
      </c>
      <c r="J2071" t="e">
        <f>INDEX(NoSettings!$C:$C,MATCH(EPS!$A2071,NoSettings!$A:$A,0))</f>
        <v>#N/A</v>
      </c>
      <c r="K2071">
        <f>INDEX(GWP!$C$2:$C$13,MATCH(EPS!I2071,GWP!$B$2:$B$13,0))</f>
        <v>0</v>
      </c>
      <c r="L2071" s="4" t="e">
        <f t="shared" si="65"/>
        <v>#N/A</v>
      </c>
    </row>
    <row r="2072" spans="1:12">
      <c r="A2072" t="s">
        <v>7620</v>
      </c>
      <c r="B2072" t="s">
        <v>10626</v>
      </c>
      <c r="C2072" t="s">
        <v>6891</v>
      </c>
      <c r="D2072" t="s">
        <v>1710</v>
      </c>
      <c r="H2072" t="str">
        <f>INDEX('Vensim Variables'!$B:$B,MATCH(EPS!$B2072,'Vensim Variables'!$A:$A,0))</f>
        <v>g pollutant</v>
      </c>
      <c r="I2072" t="str">
        <f t="shared" si="64"/>
        <v>SOx</v>
      </c>
      <c r="J2072" t="e">
        <f>INDEX(NoSettings!$C:$C,MATCH(EPS!$A2072,NoSettings!$A:$A,0))</f>
        <v>#N/A</v>
      </c>
      <c r="K2072">
        <f>INDEX(GWP!$C$2:$C$13,MATCH(EPS!I2072,GWP!$B$2:$B$13,0))</f>
        <v>0</v>
      </c>
      <c r="L2072" s="4" t="e">
        <f t="shared" si="65"/>
        <v>#N/A</v>
      </c>
    </row>
    <row r="2073" spans="1:12">
      <c r="A2073" t="s">
        <v>7621</v>
      </c>
      <c r="B2073" t="s">
        <v>10626</v>
      </c>
      <c r="C2073" t="s">
        <v>6891</v>
      </c>
      <c r="D2073" t="s">
        <v>1711</v>
      </c>
      <c r="H2073" t="str">
        <f>INDEX('Vensim Variables'!$B:$B,MATCH(EPS!$B2073,'Vensim Variables'!$A:$A,0))</f>
        <v>g pollutant</v>
      </c>
      <c r="I2073" t="str">
        <f t="shared" si="64"/>
        <v>BC</v>
      </c>
      <c r="J2073" t="e">
        <f>INDEX(NoSettings!$C:$C,MATCH(EPS!$A2073,NoSettings!$A:$A,0))</f>
        <v>#N/A</v>
      </c>
      <c r="K2073">
        <f>INDEX(GWP!$C$2:$C$13,MATCH(EPS!I2073,GWP!$B$2:$B$13,0))</f>
        <v>0</v>
      </c>
      <c r="L2073" s="4" t="e">
        <f t="shared" si="65"/>
        <v>#N/A</v>
      </c>
    </row>
    <row r="2074" spans="1:12">
      <c r="A2074" t="s">
        <v>7622</v>
      </c>
      <c r="B2074" t="s">
        <v>10626</v>
      </c>
      <c r="C2074" t="s">
        <v>6891</v>
      </c>
      <c r="D2074" t="s">
        <v>1712</v>
      </c>
      <c r="H2074" t="str">
        <f>INDEX('Vensim Variables'!$B:$B,MATCH(EPS!$B2074,'Vensim Variables'!$A:$A,0))</f>
        <v>g pollutant</v>
      </c>
      <c r="I2074" t="str">
        <f t="shared" si="64"/>
        <v>OC</v>
      </c>
      <c r="J2074" t="e">
        <f>INDEX(NoSettings!$C:$C,MATCH(EPS!$A2074,NoSettings!$A:$A,0))</f>
        <v>#N/A</v>
      </c>
      <c r="K2074">
        <f>INDEX(GWP!$C$2:$C$13,MATCH(EPS!I2074,GWP!$B$2:$B$13,0))</f>
        <v>0</v>
      </c>
      <c r="L2074" s="4" t="e">
        <f t="shared" si="65"/>
        <v>#N/A</v>
      </c>
    </row>
    <row r="2075" spans="1:12">
      <c r="A2075" t="s">
        <v>7623</v>
      </c>
      <c r="B2075" t="s">
        <v>10626</v>
      </c>
      <c r="C2075" t="s">
        <v>6891</v>
      </c>
      <c r="D2075" t="s">
        <v>1713</v>
      </c>
      <c r="H2075" t="str">
        <f>INDEX('Vensim Variables'!$B:$B,MATCH(EPS!$B2075,'Vensim Variables'!$A:$A,0))</f>
        <v>g pollutant</v>
      </c>
      <c r="I2075" t="str">
        <f t="shared" si="64"/>
        <v>CH4</v>
      </c>
      <c r="J2075" t="e">
        <f>INDEX(NoSettings!$C:$C,MATCH(EPS!$A2075,NoSettings!$A:$A,0))</f>
        <v>#N/A</v>
      </c>
      <c r="K2075">
        <f>INDEX(GWP!$C$2:$C$13,MATCH(EPS!I2075,GWP!$B$2:$B$13,0))</f>
        <v>28</v>
      </c>
      <c r="L2075" s="4" t="e">
        <f t="shared" si="65"/>
        <v>#N/A</v>
      </c>
    </row>
    <row r="2076" spans="1:12">
      <c r="A2076" t="s">
        <v>7624</v>
      </c>
      <c r="B2076" t="s">
        <v>10626</v>
      </c>
      <c r="C2076" t="s">
        <v>6891</v>
      </c>
      <c r="D2076" t="s">
        <v>1714</v>
      </c>
      <c r="H2076" t="str">
        <f>INDEX('Vensim Variables'!$B:$B,MATCH(EPS!$B2076,'Vensim Variables'!$A:$A,0))</f>
        <v>g pollutant</v>
      </c>
      <c r="I2076" t="str">
        <f t="shared" si="64"/>
        <v>N2O</v>
      </c>
      <c r="J2076" t="e">
        <f>INDEX(NoSettings!$C:$C,MATCH(EPS!$A2076,NoSettings!$A:$A,0))</f>
        <v>#N/A</v>
      </c>
      <c r="K2076">
        <f>INDEX(GWP!$C$2:$C$13,MATCH(EPS!I2076,GWP!$B$2:$B$13,0))</f>
        <v>265</v>
      </c>
      <c r="L2076" s="4" t="e">
        <f t="shared" si="65"/>
        <v>#N/A</v>
      </c>
    </row>
    <row r="2077" spans="1:12">
      <c r="A2077" t="s">
        <v>7625</v>
      </c>
      <c r="B2077" t="s">
        <v>10626</v>
      </c>
      <c r="C2077" t="s">
        <v>6891</v>
      </c>
      <c r="D2077" t="s">
        <v>1715</v>
      </c>
      <c r="H2077" t="str">
        <f>INDEX('Vensim Variables'!$B:$B,MATCH(EPS!$B2077,'Vensim Variables'!$A:$A,0))</f>
        <v>g pollutant</v>
      </c>
      <c r="I2077" t="str">
        <f t="shared" si="64"/>
        <v>F gases</v>
      </c>
      <c r="J2077" t="e">
        <f>INDEX(NoSettings!$C:$C,MATCH(EPS!$A2077,NoSettings!$A:$A,0))</f>
        <v>#N/A</v>
      </c>
      <c r="K2077">
        <f>INDEX(GWP!$C$2:$C$13,MATCH(EPS!I2077,GWP!$B$2:$B$13,0))</f>
        <v>1</v>
      </c>
      <c r="L2077" s="4" t="e">
        <f t="shared" si="65"/>
        <v>#N/A</v>
      </c>
    </row>
    <row r="2078" spans="1:12">
      <c r="A2078" t="s">
        <v>7626</v>
      </c>
      <c r="B2078" t="s">
        <v>7325</v>
      </c>
      <c r="C2078" t="s">
        <v>1732</v>
      </c>
      <c r="D2078" t="s">
        <v>6867</v>
      </c>
      <c r="E2078" t="s">
        <v>1702</v>
      </c>
      <c r="H2078" t="str">
        <f>INDEX('Vensim Variables'!$B:$B,MATCH(EPS!$B2078,'Vensim Variables'!$A:$A,0))</f>
        <v>g pollutant</v>
      </c>
      <c r="I2078" t="str">
        <f t="shared" si="64"/>
        <v>CO2</v>
      </c>
      <c r="J2078" t="e">
        <f>INDEX(NoSettings!$C:$C,MATCH(EPS!$A2078,NoSettings!$A:$A,0))</f>
        <v>#N/A</v>
      </c>
      <c r="K2078">
        <f>INDEX(GWP!$C$2:$C$13,MATCH(EPS!I2078,GWP!$B$2:$B$13,0))</f>
        <v>1</v>
      </c>
      <c r="L2078" s="4" t="e">
        <f t="shared" si="65"/>
        <v>#N/A</v>
      </c>
    </row>
    <row r="2079" spans="1:12">
      <c r="A2079" t="s">
        <v>7627</v>
      </c>
      <c r="B2079" t="s">
        <v>7325</v>
      </c>
      <c r="C2079" t="s">
        <v>1732</v>
      </c>
      <c r="D2079" t="s">
        <v>6867</v>
      </c>
      <c r="E2079" t="s">
        <v>1705</v>
      </c>
      <c r="H2079" t="str">
        <f>INDEX('Vensim Variables'!$B:$B,MATCH(EPS!$B2079,'Vensim Variables'!$A:$A,0))</f>
        <v>g pollutant</v>
      </c>
      <c r="I2079" t="str">
        <f t="shared" si="64"/>
        <v>VOC</v>
      </c>
      <c r="J2079" t="e">
        <f>INDEX(NoSettings!$C:$C,MATCH(EPS!$A2079,NoSettings!$A:$A,0))</f>
        <v>#N/A</v>
      </c>
      <c r="K2079">
        <f>INDEX(GWP!$C$2:$C$13,MATCH(EPS!I2079,GWP!$B$2:$B$13,0))</f>
        <v>0</v>
      </c>
      <c r="L2079" s="4" t="e">
        <f t="shared" si="65"/>
        <v>#N/A</v>
      </c>
    </row>
    <row r="2080" spans="1:12">
      <c r="A2080" t="s">
        <v>7628</v>
      </c>
      <c r="B2080" t="s">
        <v>7325</v>
      </c>
      <c r="C2080" t="s">
        <v>1732</v>
      </c>
      <c r="D2080" t="s">
        <v>6867</v>
      </c>
      <c r="E2080" t="s">
        <v>1706</v>
      </c>
      <c r="H2080" t="str">
        <f>INDEX('Vensim Variables'!$B:$B,MATCH(EPS!$B2080,'Vensim Variables'!$A:$A,0))</f>
        <v>g pollutant</v>
      </c>
      <c r="I2080" t="str">
        <f t="shared" si="64"/>
        <v>CO</v>
      </c>
      <c r="J2080" t="e">
        <f>INDEX(NoSettings!$C:$C,MATCH(EPS!$A2080,NoSettings!$A:$A,0))</f>
        <v>#N/A</v>
      </c>
      <c r="K2080">
        <f>INDEX(GWP!$C$2:$C$13,MATCH(EPS!I2080,GWP!$B$2:$B$13,0))</f>
        <v>0</v>
      </c>
      <c r="L2080" s="4" t="e">
        <f t="shared" si="65"/>
        <v>#N/A</v>
      </c>
    </row>
    <row r="2081" spans="1:12">
      <c r="A2081" t="s">
        <v>7629</v>
      </c>
      <c r="B2081" t="s">
        <v>7325</v>
      </c>
      <c r="C2081" t="s">
        <v>1732</v>
      </c>
      <c r="D2081" t="s">
        <v>6867</v>
      </c>
      <c r="E2081" t="s">
        <v>1707</v>
      </c>
      <c r="H2081" t="str">
        <f>INDEX('Vensim Variables'!$B:$B,MATCH(EPS!$B2081,'Vensim Variables'!$A:$A,0))</f>
        <v>g pollutant</v>
      </c>
      <c r="I2081" t="str">
        <f t="shared" si="64"/>
        <v>NOx</v>
      </c>
      <c r="J2081" t="e">
        <f>INDEX(NoSettings!$C:$C,MATCH(EPS!$A2081,NoSettings!$A:$A,0))</f>
        <v>#N/A</v>
      </c>
      <c r="K2081">
        <f>INDEX(GWP!$C$2:$C$13,MATCH(EPS!I2081,GWP!$B$2:$B$13,0))</f>
        <v>0</v>
      </c>
      <c r="L2081" s="4" t="e">
        <f t="shared" si="65"/>
        <v>#N/A</v>
      </c>
    </row>
    <row r="2082" spans="1:12">
      <c r="A2082" t="s">
        <v>7630</v>
      </c>
      <c r="B2082" t="s">
        <v>7325</v>
      </c>
      <c r="C2082" t="s">
        <v>1732</v>
      </c>
      <c r="D2082" t="s">
        <v>6867</v>
      </c>
      <c r="E2082" t="s">
        <v>1708</v>
      </c>
      <c r="H2082" t="str">
        <f>INDEX('Vensim Variables'!$B:$B,MATCH(EPS!$B2082,'Vensim Variables'!$A:$A,0))</f>
        <v>g pollutant</v>
      </c>
      <c r="I2082" t="str">
        <f t="shared" si="64"/>
        <v>PM10</v>
      </c>
      <c r="J2082" t="e">
        <f>INDEX(NoSettings!$C:$C,MATCH(EPS!$A2082,NoSettings!$A:$A,0))</f>
        <v>#N/A</v>
      </c>
      <c r="K2082">
        <f>INDEX(GWP!$C$2:$C$13,MATCH(EPS!I2082,GWP!$B$2:$B$13,0))</f>
        <v>0</v>
      </c>
      <c r="L2082" s="4" t="e">
        <f t="shared" si="65"/>
        <v>#N/A</v>
      </c>
    </row>
    <row r="2083" spans="1:12">
      <c r="A2083" t="s">
        <v>7631</v>
      </c>
      <c r="B2083" t="s">
        <v>7325</v>
      </c>
      <c r="C2083" t="s">
        <v>1732</v>
      </c>
      <c r="D2083" t="s">
        <v>6867</v>
      </c>
      <c r="E2083" t="s">
        <v>1709</v>
      </c>
      <c r="H2083" t="str">
        <f>INDEX('Vensim Variables'!$B:$B,MATCH(EPS!$B2083,'Vensim Variables'!$A:$A,0))</f>
        <v>g pollutant</v>
      </c>
      <c r="I2083" t="str">
        <f t="shared" si="64"/>
        <v>PM25</v>
      </c>
      <c r="J2083" t="e">
        <f>INDEX(NoSettings!$C:$C,MATCH(EPS!$A2083,NoSettings!$A:$A,0))</f>
        <v>#N/A</v>
      </c>
      <c r="K2083">
        <f>INDEX(GWP!$C$2:$C$13,MATCH(EPS!I2083,GWP!$B$2:$B$13,0))</f>
        <v>0</v>
      </c>
      <c r="L2083" s="4" t="e">
        <f t="shared" si="65"/>
        <v>#N/A</v>
      </c>
    </row>
    <row r="2084" spans="1:12">
      <c r="A2084" t="s">
        <v>7632</v>
      </c>
      <c r="B2084" t="s">
        <v>7325</v>
      </c>
      <c r="C2084" t="s">
        <v>1732</v>
      </c>
      <c r="D2084" t="s">
        <v>6867</v>
      </c>
      <c r="E2084" t="s">
        <v>1710</v>
      </c>
      <c r="H2084" t="str">
        <f>INDEX('Vensim Variables'!$B:$B,MATCH(EPS!$B2084,'Vensim Variables'!$A:$A,0))</f>
        <v>g pollutant</v>
      </c>
      <c r="I2084" t="str">
        <f t="shared" si="64"/>
        <v>SOx</v>
      </c>
      <c r="J2084" t="e">
        <f>INDEX(NoSettings!$C:$C,MATCH(EPS!$A2084,NoSettings!$A:$A,0))</f>
        <v>#N/A</v>
      </c>
      <c r="K2084">
        <f>INDEX(GWP!$C$2:$C$13,MATCH(EPS!I2084,GWP!$B$2:$B$13,0))</f>
        <v>0</v>
      </c>
      <c r="L2084" s="4" t="e">
        <f t="shared" si="65"/>
        <v>#N/A</v>
      </c>
    </row>
    <row r="2085" spans="1:12">
      <c r="A2085" t="s">
        <v>7633</v>
      </c>
      <c r="B2085" t="s">
        <v>7325</v>
      </c>
      <c r="C2085" t="s">
        <v>1732</v>
      </c>
      <c r="D2085" t="s">
        <v>6867</v>
      </c>
      <c r="E2085" t="s">
        <v>1711</v>
      </c>
      <c r="H2085" t="str">
        <f>INDEX('Vensim Variables'!$B:$B,MATCH(EPS!$B2085,'Vensim Variables'!$A:$A,0))</f>
        <v>g pollutant</v>
      </c>
      <c r="I2085" t="str">
        <f t="shared" si="64"/>
        <v>BC</v>
      </c>
      <c r="J2085" t="e">
        <f>INDEX(NoSettings!$C:$C,MATCH(EPS!$A2085,NoSettings!$A:$A,0))</f>
        <v>#N/A</v>
      </c>
      <c r="K2085">
        <f>INDEX(GWP!$C$2:$C$13,MATCH(EPS!I2085,GWP!$B$2:$B$13,0))</f>
        <v>0</v>
      </c>
      <c r="L2085" s="4" t="e">
        <f t="shared" si="65"/>
        <v>#N/A</v>
      </c>
    </row>
    <row r="2086" spans="1:12">
      <c r="A2086" t="s">
        <v>7634</v>
      </c>
      <c r="B2086" t="s">
        <v>7325</v>
      </c>
      <c r="C2086" t="s">
        <v>1732</v>
      </c>
      <c r="D2086" t="s">
        <v>6867</v>
      </c>
      <c r="E2086" t="s">
        <v>1712</v>
      </c>
      <c r="H2086" t="str">
        <f>INDEX('Vensim Variables'!$B:$B,MATCH(EPS!$B2086,'Vensim Variables'!$A:$A,0))</f>
        <v>g pollutant</v>
      </c>
      <c r="I2086" t="str">
        <f t="shared" si="64"/>
        <v>OC</v>
      </c>
      <c r="J2086" t="e">
        <f>INDEX(NoSettings!$C:$C,MATCH(EPS!$A2086,NoSettings!$A:$A,0))</f>
        <v>#N/A</v>
      </c>
      <c r="K2086">
        <f>INDEX(GWP!$C$2:$C$13,MATCH(EPS!I2086,GWP!$B$2:$B$13,0))</f>
        <v>0</v>
      </c>
      <c r="L2086" s="4" t="e">
        <f t="shared" si="65"/>
        <v>#N/A</v>
      </c>
    </row>
    <row r="2087" spans="1:12">
      <c r="A2087" t="s">
        <v>7635</v>
      </c>
      <c r="B2087" t="s">
        <v>7325</v>
      </c>
      <c r="C2087" t="s">
        <v>1732</v>
      </c>
      <c r="D2087" t="s">
        <v>6867</v>
      </c>
      <c r="E2087" t="s">
        <v>1713</v>
      </c>
      <c r="H2087" t="str">
        <f>INDEX('Vensim Variables'!$B:$B,MATCH(EPS!$B2087,'Vensim Variables'!$A:$A,0))</f>
        <v>g pollutant</v>
      </c>
      <c r="I2087" t="str">
        <f t="shared" si="64"/>
        <v>CH4</v>
      </c>
      <c r="J2087" t="e">
        <f>INDEX(NoSettings!$C:$C,MATCH(EPS!$A2087,NoSettings!$A:$A,0))</f>
        <v>#N/A</v>
      </c>
      <c r="K2087">
        <f>INDEX(GWP!$C$2:$C$13,MATCH(EPS!I2087,GWP!$B$2:$B$13,0))</f>
        <v>28</v>
      </c>
      <c r="L2087" s="4" t="e">
        <f t="shared" si="65"/>
        <v>#N/A</v>
      </c>
    </row>
    <row r="2088" spans="1:12">
      <c r="A2088" t="s">
        <v>7636</v>
      </c>
      <c r="B2088" t="s">
        <v>7325</v>
      </c>
      <c r="C2088" t="s">
        <v>1732</v>
      </c>
      <c r="D2088" t="s">
        <v>6867</v>
      </c>
      <c r="E2088" t="s">
        <v>1714</v>
      </c>
      <c r="H2088" t="str">
        <f>INDEX('Vensim Variables'!$B:$B,MATCH(EPS!$B2088,'Vensim Variables'!$A:$A,0))</f>
        <v>g pollutant</v>
      </c>
      <c r="I2088" t="str">
        <f t="shared" si="64"/>
        <v>N2O</v>
      </c>
      <c r="J2088" t="e">
        <f>INDEX(NoSettings!$C:$C,MATCH(EPS!$A2088,NoSettings!$A:$A,0))</f>
        <v>#N/A</v>
      </c>
      <c r="K2088">
        <f>INDEX(GWP!$C$2:$C$13,MATCH(EPS!I2088,GWP!$B$2:$B$13,0))</f>
        <v>265</v>
      </c>
      <c r="L2088" s="4" t="e">
        <f t="shared" si="65"/>
        <v>#N/A</v>
      </c>
    </row>
    <row r="2089" spans="1:12">
      <c r="A2089" t="s">
        <v>7637</v>
      </c>
      <c r="B2089" t="s">
        <v>7325</v>
      </c>
      <c r="C2089" t="s">
        <v>1732</v>
      </c>
      <c r="D2089" t="s">
        <v>6867</v>
      </c>
      <c r="E2089" t="s">
        <v>1715</v>
      </c>
      <c r="H2089" t="str">
        <f>INDEX('Vensim Variables'!$B:$B,MATCH(EPS!$B2089,'Vensim Variables'!$A:$A,0))</f>
        <v>g pollutant</v>
      </c>
      <c r="I2089" t="str">
        <f t="shared" si="64"/>
        <v>F gases</v>
      </c>
      <c r="J2089" t="e">
        <f>INDEX(NoSettings!$C:$C,MATCH(EPS!$A2089,NoSettings!$A:$A,0))</f>
        <v>#N/A</v>
      </c>
      <c r="K2089">
        <f>INDEX(GWP!$C$2:$C$13,MATCH(EPS!I2089,GWP!$B$2:$B$13,0))</f>
        <v>1</v>
      </c>
      <c r="L2089" s="4" t="e">
        <f t="shared" si="65"/>
        <v>#N/A</v>
      </c>
    </row>
    <row r="2090" spans="1:12">
      <c r="A2090" t="s">
        <v>7638</v>
      </c>
      <c r="B2090" t="s">
        <v>7325</v>
      </c>
      <c r="C2090" t="s">
        <v>1732</v>
      </c>
      <c r="D2090" t="s">
        <v>6868</v>
      </c>
      <c r="E2090" t="s">
        <v>1702</v>
      </c>
      <c r="H2090" t="str">
        <f>INDEX('Vensim Variables'!$B:$B,MATCH(EPS!$B2090,'Vensim Variables'!$A:$A,0))</f>
        <v>g pollutant</v>
      </c>
      <c r="I2090" t="str">
        <f t="shared" si="64"/>
        <v>CO2</v>
      </c>
      <c r="J2090" t="e">
        <f>INDEX(NoSettings!$C:$C,MATCH(EPS!$A2090,NoSettings!$A:$A,0))</f>
        <v>#N/A</v>
      </c>
      <c r="K2090">
        <f>INDEX(GWP!$C$2:$C$13,MATCH(EPS!I2090,GWP!$B$2:$B$13,0))</f>
        <v>1</v>
      </c>
      <c r="L2090" s="4" t="e">
        <f t="shared" si="65"/>
        <v>#N/A</v>
      </c>
    </row>
    <row r="2091" spans="1:12">
      <c r="A2091" t="s">
        <v>7639</v>
      </c>
      <c r="B2091" t="s">
        <v>7325</v>
      </c>
      <c r="C2091" t="s">
        <v>1732</v>
      </c>
      <c r="D2091" t="s">
        <v>6868</v>
      </c>
      <c r="E2091" t="s">
        <v>1705</v>
      </c>
      <c r="H2091" t="str">
        <f>INDEX('Vensim Variables'!$B:$B,MATCH(EPS!$B2091,'Vensim Variables'!$A:$A,0))</f>
        <v>g pollutant</v>
      </c>
      <c r="I2091" t="str">
        <f t="shared" si="64"/>
        <v>VOC</v>
      </c>
      <c r="J2091" t="e">
        <f>INDEX(NoSettings!$C:$C,MATCH(EPS!$A2091,NoSettings!$A:$A,0))</f>
        <v>#N/A</v>
      </c>
      <c r="K2091">
        <f>INDEX(GWP!$C$2:$C$13,MATCH(EPS!I2091,GWP!$B$2:$B$13,0))</f>
        <v>0</v>
      </c>
      <c r="L2091" s="4" t="e">
        <f t="shared" si="65"/>
        <v>#N/A</v>
      </c>
    </row>
    <row r="2092" spans="1:12">
      <c r="A2092" t="s">
        <v>7640</v>
      </c>
      <c r="B2092" t="s">
        <v>7325</v>
      </c>
      <c r="C2092" t="s">
        <v>1732</v>
      </c>
      <c r="D2092" t="s">
        <v>6868</v>
      </c>
      <c r="E2092" t="s">
        <v>1706</v>
      </c>
      <c r="H2092" t="str">
        <f>INDEX('Vensim Variables'!$B:$B,MATCH(EPS!$B2092,'Vensim Variables'!$A:$A,0))</f>
        <v>g pollutant</v>
      </c>
      <c r="I2092" t="str">
        <f t="shared" si="64"/>
        <v>CO</v>
      </c>
      <c r="J2092" t="e">
        <f>INDEX(NoSettings!$C:$C,MATCH(EPS!$A2092,NoSettings!$A:$A,0))</f>
        <v>#N/A</v>
      </c>
      <c r="K2092">
        <f>INDEX(GWP!$C$2:$C$13,MATCH(EPS!I2092,GWP!$B$2:$B$13,0))</f>
        <v>0</v>
      </c>
      <c r="L2092" s="4" t="e">
        <f t="shared" si="65"/>
        <v>#N/A</v>
      </c>
    </row>
    <row r="2093" spans="1:12">
      <c r="A2093" t="s">
        <v>7641</v>
      </c>
      <c r="B2093" t="s">
        <v>7325</v>
      </c>
      <c r="C2093" t="s">
        <v>1732</v>
      </c>
      <c r="D2093" t="s">
        <v>6868</v>
      </c>
      <c r="E2093" t="s">
        <v>1707</v>
      </c>
      <c r="H2093" t="str">
        <f>INDEX('Vensim Variables'!$B:$B,MATCH(EPS!$B2093,'Vensim Variables'!$A:$A,0))</f>
        <v>g pollutant</v>
      </c>
      <c r="I2093" t="str">
        <f t="shared" si="64"/>
        <v>NOx</v>
      </c>
      <c r="J2093" t="e">
        <f>INDEX(NoSettings!$C:$C,MATCH(EPS!$A2093,NoSettings!$A:$A,0))</f>
        <v>#N/A</v>
      </c>
      <c r="K2093">
        <f>INDEX(GWP!$C$2:$C$13,MATCH(EPS!I2093,GWP!$B$2:$B$13,0))</f>
        <v>0</v>
      </c>
      <c r="L2093" s="4" t="e">
        <f t="shared" si="65"/>
        <v>#N/A</v>
      </c>
    </row>
    <row r="2094" spans="1:12">
      <c r="A2094" t="s">
        <v>7642</v>
      </c>
      <c r="B2094" t="s">
        <v>7325</v>
      </c>
      <c r="C2094" t="s">
        <v>1732</v>
      </c>
      <c r="D2094" t="s">
        <v>6868</v>
      </c>
      <c r="E2094" t="s">
        <v>1708</v>
      </c>
      <c r="H2094" t="str">
        <f>INDEX('Vensim Variables'!$B:$B,MATCH(EPS!$B2094,'Vensim Variables'!$A:$A,0))</f>
        <v>g pollutant</v>
      </c>
      <c r="I2094" t="str">
        <f t="shared" si="64"/>
        <v>PM10</v>
      </c>
      <c r="J2094" t="e">
        <f>INDEX(NoSettings!$C:$C,MATCH(EPS!$A2094,NoSettings!$A:$A,0))</f>
        <v>#N/A</v>
      </c>
      <c r="K2094">
        <f>INDEX(GWP!$C$2:$C$13,MATCH(EPS!I2094,GWP!$B$2:$B$13,0))</f>
        <v>0</v>
      </c>
      <c r="L2094" s="4" t="e">
        <f t="shared" si="65"/>
        <v>#N/A</v>
      </c>
    </row>
    <row r="2095" spans="1:12">
      <c r="A2095" t="s">
        <v>7643</v>
      </c>
      <c r="B2095" t="s">
        <v>7325</v>
      </c>
      <c r="C2095" t="s">
        <v>1732</v>
      </c>
      <c r="D2095" t="s">
        <v>6868</v>
      </c>
      <c r="E2095" t="s">
        <v>1709</v>
      </c>
      <c r="H2095" t="str">
        <f>INDEX('Vensim Variables'!$B:$B,MATCH(EPS!$B2095,'Vensim Variables'!$A:$A,0))</f>
        <v>g pollutant</v>
      </c>
      <c r="I2095" t="str">
        <f t="shared" si="64"/>
        <v>PM25</v>
      </c>
      <c r="J2095" t="e">
        <f>INDEX(NoSettings!$C:$C,MATCH(EPS!$A2095,NoSettings!$A:$A,0))</f>
        <v>#N/A</v>
      </c>
      <c r="K2095">
        <f>INDEX(GWP!$C$2:$C$13,MATCH(EPS!I2095,GWP!$B$2:$B$13,0))</f>
        <v>0</v>
      </c>
      <c r="L2095" s="4" t="e">
        <f t="shared" si="65"/>
        <v>#N/A</v>
      </c>
    </row>
    <row r="2096" spans="1:12">
      <c r="A2096" t="s">
        <v>7644</v>
      </c>
      <c r="B2096" t="s">
        <v>7325</v>
      </c>
      <c r="C2096" t="s">
        <v>1732</v>
      </c>
      <c r="D2096" t="s">
        <v>6868</v>
      </c>
      <c r="E2096" t="s">
        <v>1710</v>
      </c>
      <c r="H2096" t="str">
        <f>INDEX('Vensim Variables'!$B:$B,MATCH(EPS!$B2096,'Vensim Variables'!$A:$A,0))</f>
        <v>g pollutant</v>
      </c>
      <c r="I2096" t="str">
        <f t="shared" si="64"/>
        <v>SOx</v>
      </c>
      <c r="J2096" t="e">
        <f>INDEX(NoSettings!$C:$C,MATCH(EPS!$A2096,NoSettings!$A:$A,0))</f>
        <v>#N/A</v>
      </c>
      <c r="K2096">
        <f>INDEX(GWP!$C$2:$C$13,MATCH(EPS!I2096,GWP!$B$2:$B$13,0))</f>
        <v>0</v>
      </c>
      <c r="L2096" s="4" t="e">
        <f t="shared" si="65"/>
        <v>#N/A</v>
      </c>
    </row>
    <row r="2097" spans="1:12">
      <c r="A2097" t="s">
        <v>7645</v>
      </c>
      <c r="B2097" t="s">
        <v>7325</v>
      </c>
      <c r="C2097" t="s">
        <v>1732</v>
      </c>
      <c r="D2097" t="s">
        <v>6868</v>
      </c>
      <c r="E2097" t="s">
        <v>1711</v>
      </c>
      <c r="H2097" t="str">
        <f>INDEX('Vensim Variables'!$B:$B,MATCH(EPS!$B2097,'Vensim Variables'!$A:$A,0))</f>
        <v>g pollutant</v>
      </c>
      <c r="I2097" t="str">
        <f t="shared" si="64"/>
        <v>BC</v>
      </c>
      <c r="J2097" t="e">
        <f>INDEX(NoSettings!$C:$C,MATCH(EPS!$A2097,NoSettings!$A:$A,0))</f>
        <v>#N/A</v>
      </c>
      <c r="K2097">
        <f>INDEX(GWP!$C$2:$C$13,MATCH(EPS!I2097,GWP!$B$2:$B$13,0))</f>
        <v>0</v>
      </c>
      <c r="L2097" s="4" t="e">
        <f t="shared" si="65"/>
        <v>#N/A</v>
      </c>
    </row>
    <row r="2098" spans="1:12">
      <c r="A2098" t="s">
        <v>7646</v>
      </c>
      <c r="B2098" t="s">
        <v>7325</v>
      </c>
      <c r="C2098" t="s">
        <v>1732</v>
      </c>
      <c r="D2098" t="s">
        <v>6868</v>
      </c>
      <c r="E2098" t="s">
        <v>1712</v>
      </c>
      <c r="H2098" t="str">
        <f>INDEX('Vensim Variables'!$B:$B,MATCH(EPS!$B2098,'Vensim Variables'!$A:$A,0))</f>
        <v>g pollutant</v>
      </c>
      <c r="I2098" t="str">
        <f t="shared" si="64"/>
        <v>OC</v>
      </c>
      <c r="J2098" t="e">
        <f>INDEX(NoSettings!$C:$C,MATCH(EPS!$A2098,NoSettings!$A:$A,0))</f>
        <v>#N/A</v>
      </c>
      <c r="K2098">
        <f>INDEX(GWP!$C$2:$C$13,MATCH(EPS!I2098,GWP!$B$2:$B$13,0))</f>
        <v>0</v>
      </c>
      <c r="L2098" s="4" t="e">
        <f t="shared" si="65"/>
        <v>#N/A</v>
      </c>
    </row>
    <row r="2099" spans="1:12">
      <c r="A2099" t="s">
        <v>7647</v>
      </c>
      <c r="B2099" t="s">
        <v>7325</v>
      </c>
      <c r="C2099" t="s">
        <v>1732</v>
      </c>
      <c r="D2099" t="s">
        <v>6868</v>
      </c>
      <c r="E2099" t="s">
        <v>1713</v>
      </c>
      <c r="H2099" t="str">
        <f>INDEX('Vensim Variables'!$B:$B,MATCH(EPS!$B2099,'Vensim Variables'!$A:$A,0))</f>
        <v>g pollutant</v>
      </c>
      <c r="I2099" t="str">
        <f t="shared" si="64"/>
        <v>CH4</v>
      </c>
      <c r="J2099" t="e">
        <f>INDEX(NoSettings!$C:$C,MATCH(EPS!$A2099,NoSettings!$A:$A,0))</f>
        <v>#N/A</v>
      </c>
      <c r="K2099">
        <f>INDEX(GWP!$C$2:$C$13,MATCH(EPS!I2099,GWP!$B$2:$B$13,0))</f>
        <v>28</v>
      </c>
      <c r="L2099" s="4" t="e">
        <f t="shared" si="65"/>
        <v>#N/A</v>
      </c>
    </row>
    <row r="2100" spans="1:12">
      <c r="A2100" t="s">
        <v>7648</v>
      </c>
      <c r="B2100" t="s">
        <v>7325</v>
      </c>
      <c r="C2100" t="s">
        <v>1732</v>
      </c>
      <c r="D2100" t="s">
        <v>6868</v>
      </c>
      <c r="E2100" t="s">
        <v>1714</v>
      </c>
      <c r="H2100" t="str">
        <f>INDEX('Vensim Variables'!$B:$B,MATCH(EPS!$B2100,'Vensim Variables'!$A:$A,0))</f>
        <v>g pollutant</v>
      </c>
      <c r="I2100" t="str">
        <f t="shared" si="64"/>
        <v>N2O</v>
      </c>
      <c r="J2100" t="e">
        <f>INDEX(NoSettings!$C:$C,MATCH(EPS!$A2100,NoSettings!$A:$A,0))</f>
        <v>#N/A</v>
      </c>
      <c r="K2100">
        <f>INDEX(GWP!$C$2:$C$13,MATCH(EPS!I2100,GWP!$B$2:$B$13,0))</f>
        <v>265</v>
      </c>
      <c r="L2100" s="4" t="e">
        <f t="shared" si="65"/>
        <v>#N/A</v>
      </c>
    </row>
    <row r="2101" spans="1:12">
      <c r="A2101" t="s">
        <v>7649</v>
      </c>
      <c r="B2101" t="s">
        <v>7325</v>
      </c>
      <c r="C2101" t="s">
        <v>1732</v>
      </c>
      <c r="D2101" t="s">
        <v>6868</v>
      </c>
      <c r="E2101" t="s">
        <v>1715</v>
      </c>
      <c r="H2101" t="str">
        <f>INDEX('Vensim Variables'!$B:$B,MATCH(EPS!$B2101,'Vensim Variables'!$A:$A,0))</f>
        <v>g pollutant</v>
      </c>
      <c r="I2101" t="str">
        <f t="shared" si="64"/>
        <v>F gases</v>
      </c>
      <c r="J2101" t="e">
        <f>INDEX(NoSettings!$C:$C,MATCH(EPS!$A2101,NoSettings!$A:$A,0))</f>
        <v>#N/A</v>
      </c>
      <c r="K2101">
        <f>INDEX(GWP!$C$2:$C$13,MATCH(EPS!I2101,GWP!$B$2:$B$13,0))</f>
        <v>1</v>
      </c>
      <c r="L2101" s="4" t="e">
        <f t="shared" si="65"/>
        <v>#N/A</v>
      </c>
    </row>
    <row r="2102" spans="1:12">
      <c r="A2102" t="s">
        <v>7650</v>
      </c>
      <c r="B2102" t="s">
        <v>7325</v>
      </c>
      <c r="C2102" t="s">
        <v>1732</v>
      </c>
      <c r="D2102" t="s">
        <v>6869</v>
      </c>
      <c r="E2102" t="s">
        <v>1702</v>
      </c>
      <c r="H2102" t="str">
        <f>INDEX('Vensim Variables'!$B:$B,MATCH(EPS!$B2102,'Vensim Variables'!$A:$A,0))</f>
        <v>g pollutant</v>
      </c>
      <c r="I2102" t="str">
        <f t="shared" si="64"/>
        <v>CO2</v>
      </c>
      <c r="J2102" t="e">
        <f>INDEX(NoSettings!$C:$C,MATCH(EPS!$A2102,NoSettings!$A:$A,0))</f>
        <v>#N/A</v>
      </c>
      <c r="K2102">
        <f>INDEX(GWP!$C$2:$C$13,MATCH(EPS!I2102,GWP!$B$2:$B$13,0))</f>
        <v>1</v>
      </c>
      <c r="L2102" s="4" t="e">
        <f t="shared" si="65"/>
        <v>#N/A</v>
      </c>
    </row>
    <row r="2103" spans="1:12">
      <c r="A2103" t="s">
        <v>7651</v>
      </c>
      <c r="B2103" t="s">
        <v>7325</v>
      </c>
      <c r="C2103" t="s">
        <v>1732</v>
      </c>
      <c r="D2103" t="s">
        <v>6869</v>
      </c>
      <c r="E2103" t="s">
        <v>1705</v>
      </c>
      <c r="H2103" t="str">
        <f>INDEX('Vensim Variables'!$B:$B,MATCH(EPS!$B2103,'Vensim Variables'!$A:$A,0))</f>
        <v>g pollutant</v>
      </c>
      <c r="I2103" t="str">
        <f t="shared" si="64"/>
        <v>VOC</v>
      </c>
      <c r="J2103" t="e">
        <f>INDEX(NoSettings!$C:$C,MATCH(EPS!$A2103,NoSettings!$A:$A,0))</f>
        <v>#N/A</v>
      </c>
      <c r="K2103">
        <f>INDEX(GWP!$C$2:$C$13,MATCH(EPS!I2103,GWP!$B$2:$B$13,0))</f>
        <v>0</v>
      </c>
      <c r="L2103" s="4" t="e">
        <f t="shared" si="65"/>
        <v>#N/A</v>
      </c>
    </row>
    <row r="2104" spans="1:12">
      <c r="A2104" t="s">
        <v>7652</v>
      </c>
      <c r="B2104" t="s">
        <v>7325</v>
      </c>
      <c r="C2104" t="s">
        <v>1732</v>
      </c>
      <c r="D2104" t="s">
        <v>6869</v>
      </c>
      <c r="E2104" t="s">
        <v>1706</v>
      </c>
      <c r="H2104" t="str">
        <f>INDEX('Vensim Variables'!$B:$B,MATCH(EPS!$B2104,'Vensim Variables'!$A:$A,0))</f>
        <v>g pollutant</v>
      </c>
      <c r="I2104" t="str">
        <f t="shared" si="64"/>
        <v>CO</v>
      </c>
      <c r="J2104" t="e">
        <f>INDEX(NoSettings!$C:$C,MATCH(EPS!$A2104,NoSettings!$A:$A,0))</f>
        <v>#N/A</v>
      </c>
      <c r="K2104">
        <f>INDEX(GWP!$C$2:$C$13,MATCH(EPS!I2104,GWP!$B$2:$B$13,0))</f>
        <v>0</v>
      </c>
      <c r="L2104" s="4" t="e">
        <f t="shared" si="65"/>
        <v>#N/A</v>
      </c>
    </row>
    <row r="2105" spans="1:12">
      <c r="A2105" t="s">
        <v>7653</v>
      </c>
      <c r="B2105" t="s">
        <v>7325</v>
      </c>
      <c r="C2105" t="s">
        <v>1732</v>
      </c>
      <c r="D2105" t="s">
        <v>6869</v>
      </c>
      <c r="E2105" t="s">
        <v>1707</v>
      </c>
      <c r="H2105" t="str">
        <f>INDEX('Vensim Variables'!$B:$B,MATCH(EPS!$B2105,'Vensim Variables'!$A:$A,0))</f>
        <v>g pollutant</v>
      </c>
      <c r="I2105" t="str">
        <f t="shared" si="64"/>
        <v>NOx</v>
      </c>
      <c r="J2105" t="e">
        <f>INDEX(NoSettings!$C:$C,MATCH(EPS!$A2105,NoSettings!$A:$A,0))</f>
        <v>#N/A</v>
      </c>
      <c r="K2105">
        <f>INDEX(GWP!$C$2:$C$13,MATCH(EPS!I2105,GWP!$B$2:$B$13,0))</f>
        <v>0</v>
      </c>
      <c r="L2105" s="4" t="e">
        <f t="shared" si="65"/>
        <v>#N/A</v>
      </c>
    </row>
    <row r="2106" spans="1:12">
      <c r="A2106" t="s">
        <v>7654</v>
      </c>
      <c r="B2106" t="s">
        <v>7325</v>
      </c>
      <c r="C2106" t="s">
        <v>1732</v>
      </c>
      <c r="D2106" t="s">
        <v>6869</v>
      </c>
      <c r="E2106" t="s">
        <v>1708</v>
      </c>
      <c r="H2106" t="str">
        <f>INDEX('Vensim Variables'!$B:$B,MATCH(EPS!$B2106,'Vensim Variables'!$A:$A,0))</f>
        <v>g pollutant</v>
      </c>
      <c r="I2106" t="str">
        <f t="shared" si="64"/>
        <v>PM10</v>
      </c>
      <c r="J2106" t="e">
        <f>INDEX(NoSettings!$C:$C,MATCH(EPS!$A2106,NoSettings!$A:$A,0))</f>
        <v>#N/A</v>
      </c>
      <c r="K2106">
        <f>INDEX(GWP!$C$2:$C$13,MATCH(EPS!I2106,GWP!$B$2:$B$13,0))</f>
        <v>0</v>
      </c>
      <c r="L2106" s="4" t="e">
        <f t="shared" si="65"/>
        <v>#N/A</v>
      </c>
    </row>
    <row r="2107" spans="1:12">
      <c r="A2107" t="s">
        <v>7655</v>
      </c>
      <c r="B2107" t="s">
        <v>7325</v>
      </c>
      <c r="C2107" t="s">
        <v>1732</v>
      </c>
      <c r="D2107" t="s">
        <v>6869</v>
      </c>
      <c r="E2107" t="s">
        <v>1709</v>
      </c>
      <c r="H2107" t="str">
        <f>INDEX('Vensim Variables'!$B:$B,MATCH(EPS!$B2107,'Vensim Variables'!$A:$A,0))</f>
        <v>g pollutant</v>
      </c>
      <c r="I2107" t="str">
        <f t="shared" si="64"/>
        <v>PM25</v>
      </c>
      <c r="J2107" t="e">
        <f>INDEX(NoSettings!$C:$C,MATCH(EPS!$A2107,NoSettings!$A:$A,0))</f>
        <v>#N/A</v>
      </c>
      <c r="K2107">
        <f>INDEX(GWP!$C$2:$C$13,MATCH(EPS!I2107,GWP!$B$2:$B$13,0))</f>
        <v>0</v>
      </c>
      <c r="L2107" s="4" t="e">
        <f t="shared" si="65"/>
        <v>#N/A</v>
      </c>
    </row>
    <row r="2108" spans="1:12">
      <c r="A2108" t="s">
        <v>7656</v>
      </c>
      <c r="B2108" t="s">
        <v>7325</v>
      </c>
      <c r="C2108" t="s">
        <v>1732</v>
      </c>
      <c r="D2108" t="s">
        <v>6869</v>
      </c>
      <c r="E2108" t="s">
        <v>1710</v>
      </c>
      <c r="H2108" t="str">
        <f>INDEX('Vensim Variables'!$B:$B,MATCH(EPS!$B2108,'Vensim Variables'!$A:$A,0))</f>
        <v>g pollutant</v>
      </c>
      <c r="I2108" t="str">
        <f t="shared" si="64"/>
        <v>SOx</v>
      </c>
      <c r="J2108" t="e">
        <f>INDEX(NoSettings!$C:$C,MATCH(EPS!$A2108,NoSettings!$A:$A,0))</f>
        <v>#N/A</v>
      </c>
      <c r="K2108">
        <f>INDEX(GWP!$C$2:$C$13,MATCH(EPS!I2108,GWP!$B$2:$B$13,0))</f>
        <v>0</v>
      </c>
      <c r="L2108" s="4" t="e">
        <f t="shared" si="65"/>
        <v>#N/A</v>
      </c>
    </row>
    <row r="2109" spans="1:12">
      <c r="A2109" t="s">
        <v>7657</v>
      </c>
      <c r="B2109" t="s">
        <v>7325</v>
      </c>
      <c r="C2109" t="s">
        <v>1732</v>
      </c>
      <c r="D2109" t="s">
        <v>6869</v>
      </c>
      <c r="E2109" t="s">
        <v>1711</v>
      </c>
      <c r="H2109" t="str">
        <f>INDEX('Vensim Variables'!$B:$B,MATCH(EPS!$B2109,'Vensim Variables'!$A:$A,0))</f>
        <v>g pollutant</v>
      </c>
      <c r="I2109" t="str">
        <f t="shared" si="64"/>
        <v>BC</v>
      </c>
      <c r="J2109" t="e">
        <f>INDEX(NoSettings!$C:$C,MATCH(EPS!$A2109,NoSettings!$A:$A,0))</f>
        <v>#N/A</v>
      </c>
      <c r="K2109">
        <f>INDEX(GWP!$C$2:$C$13,MATCH(EPS!I2109,GWP!$B$2:$B$13,0))</f>
        <v>0</v>
      </c>
      <c r="L2109" s="4" t="e">
        <f t="shared" si="65"/>
        <v>#N/A</v>
      </c>
    </row>
    <row r="2110" spans="1:12">
      <c r="A2110" t="s">
        <v>7658</v>
      </c>
      <c r="B2110" t="s">
        <v>7325</v>
      </c>
      <c r="C2110" t="s">
        <v>1732</v>
      </c>
      <c r="D2110" t="s">
        <v>6869</v>
      </c>
      <c r="E2110" t="s">
        <v>1712</v>
      </c>
      <c r="H2110" t="str">
        <f>INDEX('Vensim Variables'!$B:$B,MATCH(EPS!$B2110,'Vensim Variables'!$A:$A,0))</f>
        <v>g pollutant</v>
      </c>
      <c r="I2110" t="str">
        <f t="shared" si="64"/>
        <v>OC</v>
      </c>
      <c r="J2110" t="e">
        <f>INDEX(NoSettings!$C:$C,MATCH(EPS!$A2110,NoSettings!$A:$A,0))</f>
        <v>#N/A</v>
      </c>
      <c r="K2110">
        <f>INDEX(GWP!$C$2:$C$13,MATCH(EPS!I2110,GWP!$B$2:$B$13,0))</f>
        <v>0</v>
      </c>
      <c r="L2110" s="4" t="e">
        <f t="shared" si="65"/>
        <v>#N/A</v>
      </c>
    </row>
    <row r="2111" spans="1:12">
      <c r="A2111" t="s">
        <v>7659</v>
      </c>
      <c r="B2111" t="s">
        <v>7325</v>
      </c>
      <c r="C2111" t="s">
        <v>1732</v>
      </c>
      <c r="D2111" t="s">
        <v>6869</v>
      </c>
      <c r="E2111" t="s">
        <v>1713</v>
      </c>
      <c r="H2111" t="str">
        <f>INDEX('Vensim Variables'!$B:$B,MATCH(EPS!$B2111,'Vensim Variables'!$A:$A,0))</f>
        <v>g pollutant</v>
      </c>
      <c r="I2111" t="str">
        <f t="shared" si="64"/>
        <v>CH4</v>
      </c>
      <c r="J2111" t="e">
        <f>INDEX(NoSettings!$C:$C,MATCH(EPS!$A2111,NoSettings!$A:$A,0))</f>
        <v>#N/A</v>
      </c>
      <c r="K2111">
        <f>INDEX(GWP!$C$2:$C$13,MATCH(EPS!I2111,GWP!$B$2:$B$13,0))</f>
        <v>28</v>
      </c>
      <c r="L2111" s="4" t="e">
        <f t="shared" si="65"/>
        <v>#N/A</v>
      </c>
    </row>
    <row r="2112" spans="1:12">
      <c r="A2112" t="s">
        <v>7660</v>
      </c>
      <c r="B2112" t="s">
        <v>7325</v>
      </c>
      <c r="C2112" t="s">
        <v>1732</v>
      </c>
      <c r="D2112" t="s">
        <v>6869</v>
      </c>
      <c r="E2112" t="s">
        <v>1714</v>
      </c>
      <c r="H2112" t="str">
        <f>INDEX('Vensim Variables'!$B:$B,MATCH(EPS!$B2112,'Vensim Variables'!$A:$A,0))</f>
        <v>g pollutant</v>
      </c>
      <c r="I2112" t="str">
        <f t="shared" si="64"/>
        <v>N2O</v>
      </c>
      <c r="J2112" t="e">
        <f>INDEX(NoSettings!$C:$C,MATCH(EPS!$A2112,NoSettings!$A:$A,0))</f>
        <v>#N/A</v>
      </c>
      <c r="K2112">
        <f>INDEX(GWP!$C$2:$C$13,MATCH(EPS!I2112,GWP!$B$2:$B$13,0))</f>
        <v>265</v>
      </c>
      <c r="L2112" s="4" t="e">
        <f t="shared" si="65"/>
        <v>#N/A</v>
      </c>
    </row>
    <row r="2113" spans="1:12">
      <c r="A2113" t="s">
        <v>7661</v>
      </c>
      <c r="B2113" t="s">
        <v>7325</v>
      </c>
      <c r="C2113" t="s">
        <v>1732</v>
      </c>
      <c r="D2113" t="s">
        <v>6869</v>
      </c>
      <c r="E2113" t="s">
        <v>1715</v>
      </c>
      <c r="H2113" t="str">
        <f>INDEX('Vensim Variables'!$B:$B,MATCH(EPS!$B2113,'Vensim Variables'!$A:$A,0))</f>
        <v>g pollutant</v>
      </c>
      <c r="I2113" t="str">
        <f t="shared" si="64"/>
        <v>F gases</v>
      </c>
      <c r="J2113" t="e">
        <f>INDEX(NoSettings!$C:$C,MATCH(EPS!$A2113,NoSettings!$A:$A,0))</f>
        <v>#N/A</v>
      </c>
      <c r="K2113">
        <f>INDEX(GWP!$C$2:$C$13,MATCH(EPS!I2113,GWP!$B$2:$B$13,0))</f>
        <v>1</v>
      </c>
      <c r="L2113" s="4" t="e">
        <f t="shared" si="65"/>
        <v>#N/A</v>
      </c>
    </row>
    <row r="2114" spans="1:12">
      <c r="A2114" t="s">
        <v>7662</v>
      </c>
      <c r="B2114" t="s">
        <v>7325</v>
      </c>
      <c r="C2114" t="s">
        <v>1732</v>
      </c>
      <c r="D2114" t="s">
        <v>6870</v>
      </c>
      <c r="E2114" t="s">
        <v>1702</v>
      </c>
      <c r="H2114" t="str">
        <f>INDEX('Vensim Variables'!$B:$B,MATCH(EPS!$B2114,'Vensim Variables'!$A:$A,0))</f>
        <v>g pollutant</v>
      </c>
      <c r="I2114" t="str">
        <f t="shared" si="64"/>
        <v>CO2</v>
      </c>
      <c r="J2114" t="e">
        <f>INDEX(NoSettings!$C:$C,MATCH(EPS!$A2114,NoSettings!$A:$A,0))</f>
        <v>#N/A</v>
      </c>
      <c r="K2114">
        <f>INDEX(GWP!$C$2:$C$13,MATCH(EPS!I2114,GWP!$B$2:$B$13,0))</f>
        <v>1</v>
      </c>
      <c r="L2114" s="4" t="e">
        <f t="shared" si="65"/>
        <v>#N/A</v>
      </c>
    </row>
    <row r="2115" spans="1:12">
      <c r="A2115" t="s">
        <v>7663</v>
      </c>
      <c r="B2115" t="s">
        <v>7325</v>
      </c>
      <c r="C2115" t="s">
        <v>1732</v>
      </c>
      <c r="D2115" t="s">
        <v>6870</v>
      </c>
      <c r="E2115" t="s">
        <v>1705</v>
      </c>
      <c r="H2115" t="str">
        <f>INDEX('Vensim Variables'!$B:$B,MATCH(EPS!$B2115,'Vensim Variables'!$A:$A,0))</f>
        <v>g pollutant</v>
      </c>
      <c r="I2115" t="str">
        <f t="shared" ref="I2115:I2178" si="66">IF(OR(C2115="CO2",C2115="CH4",C2115="N2O",C2115="F gases",C2115="VOC",C2115="CO",C2115="NOx",C2115="PM10",C2115="PM25",C2115="SOx",C2115="BC",C2115="OC"),C2115,IF(OR(D2115="CO2",D2115="CH4",D2115="N2O",D2115="F gases",D2115="VOC",D2115="CO",D2115="NOx",D2115="PM10",D2115="PM25",D2115="SOx",D2115="BC",D2115="OC"),D2115,IF(OR(E2115="CO2",E2115="CH4",E2115="N2O",E2115="F gases",E2115="VOC",E2115="CO",E2115="NOx",E2115="PM10",E2115="PM25",E2115="SOx",E2115="BC",E2115="OC"),E2115,"NA")))</f>
        <v>VOC</v>
      </c>
      <c r="J2115" t="e">
        <f>INDEX(NoSettings!$C:$C,MATCH(EPS!$A2115,NoSettings!$A:$A,0))</f>
        <v>#N/A</v>
      </c>
      <c r="K2115">
        <f>INDEX(GWP!$C$2:$C$13,MATCH(EPS!I2115,GWP!$B$2:$B$13,0))</f>
        <v>0</v>
      </c>
      <c r="L2115" s="4" t="e">
        <f t="shared" ref="L2115:L2178" si="67">IF(H2115="g pollutant",K2115*J2115/10^12,IF(H2115="MMTCO2e",J2115,IF(H2115="MWh",J2115,0)))</f>
        <v>#N/A</v>
      </c>
    </row>
    <row r="2116" spans="1:12">
      <c r="A2116" t="s">
        <v>7664</v>
      </c>
      <c r="B2116" t="s">
        <v>7325</v>
      </c>
      <c r="C2116" t="s">
        <v>1732</v>
      </c>
      <c r="D2116" t="s">
        <v>6870</v>
      </c>
      <c r="E2116" t="s">
        <v>1706</v>
      </c>
      <c r="H2116" t="str">
        <f>INDEX('Vensim Variables'!$B:$B,MATCH(EPS!$B2116,'Vensim Variables'!$A:$A,0))</f>
        <v>g pollutant</v>
      </c>
      <c r="I2116" t="str">
        <f t="shared" si="66"/>
        <v>CO</v>
      </c>
      <c r="J2116" t="e">
        <f>INDEX(NoSettings!$C:$C,MATCH(EPS!$A2116,NoSettings!$A:$A,0))</f>
        <v>#N/A</v>
      </c>
      <c r="K2116">
        <f>INDEX(GWP!$C$2:$C$13,MATCH(EPS!I2116,GWP!$B$2:$B$13,0))</f>
        <v>0</v>
      </c>
      <c r="L2116" s="4" t="e">
        <f t="shared" si="67"/>
        <v>#N/A</v>
      </c>
    </row>
    <row r="2117" spans="1:12">
      <c r="A2117" t="s">
        <v>7665</v>
      </c>
      <c r="B2117" t="s">
        <v>7325</v>
      </c>
      <c r="C2117" t="s">
        <v>1732</v>
      </c>
      <c r="D2117" t="s">
        <v>6870</v>
      </c>
      <c r="E2117" t="s">
        <v>1707</v>
      </c>
      <c r="H2117" t="str">
        <f>INDEX('Vensim Variables'!$B:$B,MATCH(EPS!$B2117,'Vensim Variables'!$A:$A,0))</f>
        <v>g pollutant</v>
      </c>
      <c r="I2117" t="str">
        <f t="shared" si="66"/>
        <v>NOx</v>
      </c>
      <c r="J2117" t="e">
        <f>INDEX(NoSettings!$C:$C,MATCH(EPS!$A2117,NoSettings!$A:$A,0))</f>
        <v>#N/A</v>
      </c>
      <c r="K2117">
        <f>INDEX(GWP!$C$2:$C$13,MATCH(EPS!I2117,GWP!$B$2:$B$13,0))</f>
        <v>0</v>
      </c>
      <c r="L2117" s="4" t="e">
        <f t="shared" si="67"/>
        <v>#N/A</v>
      </c>
    </row>
    <row r="2118" spans="1:12">
      <c r="A2118" t="s">
        <v>7666</v>
      </c>
      <c r="B2118" t="s">
        <v>7325</v>
      </c>
      <c r="C2118" t="s">
        <v>1732</v>
      </c>
      <c r="D2118" t="s">
        <v>6870</v>
      </c>
      <c r="E2118" t="s">
        <v>1708</v>
      </c>
      <c r="H2118" t="str">
        <f>INDEX('Vensim Variables'!$B:$B,MATCH(EPS!$B2118,'Vensim Variables'!$A:$A,0))</f>
        <v>g pollutant</v>
      </c>
      <c r="I2118" t="str">
        <f t="shared" si="66"/>
        <v>PM10</v>
      </c>
      <c r="J2118" t="e">
        <f>INDEX(NoSettings!$C:$C,MATCH(EPS!$A2118,NoSettings!$A:$A,0))</f>
        <v>#N/A</v>
      </c>
      <c r="K2118">
        <f>INDEX(GWP!$C$2:$C$13,MATCH(EPS!I2118,GWP!$B$2:$B$13,0))</f>
        <v>0</v>
      </c>
      <c r="L2118" s="4" t="e">
        <f t="shared" si="67"/>
        <v>#N/A</v>
      </c>
    </row>
    <row r="2119" spans="1:12">
      <c r="A2119" t="s">
        <v>7667</v>
      </c>
      <c r="B2119" t="s">
        <v>7325</v>
      </c>
      <c r="C2119" t="s">
        <v>1732</v>
      </c>
      <c r="D2119" t="s">
        <v>6870</v>
      </c>
      <c r="E2119" t="s">
        <v>1709</v>
      </c>
      <c r="H2119" t="str">
        <f>INDEX('Vensim Variables'!$B:$B,MATCH(EPS!$B2119,'Vensim Variables'!$A:$A,0))</f>
        <v>g pollutant</v>
      </c>
      <c r="I2119" t="str">
        <f t="shared" si="66"/>
        <v>PM25</v>
      </c>
      <c r="J2119" t="e">
        <f>INDEX(NoSettings!$C:$C,MATCH(EPS!$A2119,NoSettings!$A:$A,0))</f>
        <v>#N/A</v>
      </c>
      <c r="K2119">
        <f>INDEX(GWP!$C$2:$C$13,MATCH(EPS!I2119,GWP!$B$2:$B$13,0))</f>
        <v>0</v>
      </c>
      <c r="L2119" s="4" t="e">
        <f t="shared" si="67"/>
        <v>#N/A</v>
      </c>
    </row>
    <row r="2120" spans="1:12">
      <c r="A2120" t="s">
        <v>7668</v>
      </c>
      <c r="B2120" t="s">
        <v>7325</v>
      </c>
      <c r="C2120" t="s">
        <v>1732</v>
      </c>
      <c r="D2120" t="s">
        <v>6870</v>
      </c>
      <c r="E2120" t="s">
        <v>1710</v>
      </c>
      <c r="H2120" t="str">
        <f>INDEX('Vensim Variables'!$B:$B,MATCH(EPS!$B2120,'Vensim Variables'!$A:$A,0))</f>
        <v>g pollutant</v>
      </c>
      <c r="I2120" t="str">
        <f t="shared" si="66"/>
        <v>SOx</v>
      </c>
      <c r="J2120" t="e">
        <f>INDEX(NoSettings!$C:$C,MATCH(EPS!$A2120,NoSettings!$A:$A,0))</f>
        <v>#N/A</v>
      </c>
      <c r="K2120">
        <f>INDEX(GWP!$C$2:$C$13,MATCH(EPS!I2120,GWP!$B$2:$B$13,0))</f>
        <v>0</v>
      </c>
      <c r="L2120" s="4" t="e">
        <f t="shared" si="67"/>
        <v>#N/A</v>
      </c>
    </row>
    <row r="2121" spans="1:12">
      <c r="A2121" t="s">
        <v>7669</v>
      </c>
      <c r="B2121" t="s">
        <v>7325</v>
      </c>
      <c r="C2121" t="s">
        <v>1732</v>
      </c>
      <c r="D2121" t="s">
        <v>6870</v>
      </c>
      <c r="E2121" t="s">
        <v>1711</v>
      </c>
      <c r="H2121" t="str">
        <f>INDEX('Vensim Variables'!$B:$B,MATCH(EPS!$B2121,'Vensim Variables'!$A:$A,0))</f>
        <v>g pollutant</v>
      </c>
      <c r="I2121" t="str">
        <f t="shared" si="66"/>
        <v>BC</v>
      </c>
      <c r="J2121" t="e">
        <f>INDEX(NoSettings!$C:$C,MATCH(EPS!$A2121,NoSettings!$A:$A,0))</f>
        <v>#N/A</v>
      </c>
      <c r="K2121">
        <f>INDEX(GWP!$C$2:$C$13,MATCH(EPS!I2121,GWP!$B$2:$B$13,0))</f>
        <v>0</v>
      </c>
      <c r="L2121" s="4" t="e">
        <f t="shared" si="67"/>
        <v>#N/A</v>
      </c>
    </row>
    <row r="2122" spans="1:12">
      <c r="A2122" t="s">
        <v>7670</v>
      </c>
      <c r="B2122" t="s">
        <v>7325</v>
      </c>
      <c r="C2122" t="s">
        <v>1732</v>
      </c>
      <c r="D2122" t="s">
        <v>6870</v>
      </c>
      <c r="E2122" t="s">
        <v>1712</v>
      </c>
      <c r="H2122" t="str">
        <f>INDEX('Vensim Variables'!$B:$B,MATCH(EPS!$B2122,'Vensim Variables'!$A:$A,0))</f>
        <v>g pollutant</v>
      </c>
      <c r="I2122" t="str">
        <f t="shared" si="66"/>
        <v>OC</v>
      </c>
      <c r="J2122" t="e">
        <f>INDEX(NoSettings!$C:$C,MATCH(EPS!$A2122,NoSettings!$A:$A,0))</f>
        <v>#N/A</v>
      </c>
      <c r="K2122">
        <f>INDEX(GWP!$C$2:$C$13,MATCH(EPS!I2122,GWP!$B$2:$B$13,0))</f>
        <v>0</v>
      </c>
      <c r="L2122" s="4" t="e">
        <f t="shared" si="67"/>
        <v>#N/A</v>
      </c>
    </row>
    <row r="2123" spans="1:12">
      <c r="A2123" t="s">
        <v>7671</v>
      </c>
      <c r="B2123" t="s">
        <v>7325</v>
      </c>
      <c r="C2123" t="s">
        <v>1732</v>
      </c>
      <c r="D2123" t="s">
        <v>6870</v>
      </c>
      <c r="E2123" t="s">
        <v>1713</v>
      </c>
      <c r="H2123" t="str">
        <f>INDEX('Vensim Variables'!$B:$B,MATCH(EPS!$B2123,'Vensim Variables'!$A:$A,0))</f>
        <v>g pollutant</v>
      </c>
      <c r="I2123" t="str">
        <f t="shared" si="66"/>
        <v>CH4</v>
      </c>
      <c r="J2123" t="e">
        <f>INDEX(NoSettings!$C:$C,MATCH(EPS!$A2123,NoSettings!$A:$A,0))</f>
        <v>#N/A</v>
      </c>
      <c r="K2123">
        <f>INDEX(GWP!$C$2:$C$13,MATCH(EPS!I2123,GWP!$B$2:$B$13,0))</f>
        <v>28</v>
      </c>
      <c r="L2123" s="4" t="e">
        <f t="shared" si="67"/>
        <v>#N/A</v>
      </c>
    </row>
    <row r="2124" spans="1:12">
      <c r="A2124" t="s">
        <v>7672</v>
      </c>
      <c r="B2124" t="s">
        <v>7325</v>
      </c>
      <c r="C2124" t="s">
        <v>1732</v>
      </c>
      <c r="D2124" t="s">
        <v>6870</v>
      </c>
      <c r="E2124" t="s">
        <v>1714</v>
      </c>
      <c r="H2124" t="str">
        <f>INDEX('Vensim Variables'!$B:$B,MATCH(EPS!$B2124,'Vensim Variables'!$A:$A,0))</f>
        <v>g pollutant</v>
      </c>
      <c r="I2124" t="str">
        <f t="shared" si="66"/>
        <v>N2O</v>
      </c>
      <c r="J2124" t="e">
        <f>INDEX(NoSettings!$C:$C,MATCH(EPS!$A2124,NoSettings!$A:$A,0))</f>
        <v>#N/A</v>
      </c>
      <c r="K2124">
        <f>INDEX(GWP!$C$2:$C$13,MATCH(EPS!I2124,GWP!$B$2:$B$13,0))</f>
        <v>265</v>
      </c>
      <c r="L2124" s="4" t="e">
        <f t="shared" si="67"/>
        <v>#N/A</v>
      </c>
    </row>
    <row r="2125" spans="1:12">
      <c r="A2125" t="s">
        <v>7673</v>
      </c>
      <c r="B2125" t="s">
        <v>7325</v>
      </c>
      <c r="C2125" t="s">
        <v>1732</v>
      </c>
      <c r="D2125" t="s">
        <v>6870</v>
      </c>
      <c r="E2125" t="s">
        <v>1715</v>
      </c>
      <c r="H2125" t="str">
        <f>INDEX('Vensim Variables'!$B:$B,MATCH(EPS!$B2125,'Vensim Variables'!$A:$A,0))</f>
        <v>g pollutant</v>
      </c>
      <c r="I2125" t="str">
        <f t="shared" si="66"/>
        <v>F gases</v>
      </c>
      <c r="J2125" t="e">
        <f>INDEX(NoSettings!$C:$C,MATCH(EPS!$A2125,NoSettings!$A:$A,0))</f>
        <v>#N/A</v>
      </c>
      <c r="K2125">
        <f>INDEX(GWP!$C$2:$C$13,MATCH(EPS!I2125,GWP!$B$2:$B$13,0))</f>
        <v>1</v>
      </c>
      <c r="L2125" s="4" t="e">
        <f t="shared" si="67"/>
        <v>#N/A</v>
      </c>
    </row>
    <row r="2126" spans="1:12">
      <c r="A2126" t="s">
        <v>7674</v>
      </c>
      <c r="B2126" t="s">
        <v>7325</v>
      </c>
      <c r="C2126" t="s">
        <v>1732</v>
      </c>
      <c r="D2126" t="s">
        <v>6871</v>
      </c>
      <c r="E2126" t="s">
        <v>1702</v>
      </c>
      <c r="H2126" t="str">
        <f>INDEX('Vensim Variables'!$B:$B,MATCH(EPS!$B2126,'Vensim Variables'!$A:$A,0))</f>
        <v>g pollutant</v>
      </c>
      <c r="I2126" t="str">
        <f t="shared" si="66"/>
        <v>CO2</v>
      </c>
      <c r="J2126" t="e">
        <f>INDEX(NoSettings!$C:$C,MATCH(EPS!$A2126,NoSettings!$A:$A,0))</f>
        <v>#N/A</v>
      </c>
      <c r="K2126">
        <f>INDEX(GWP!$C$2:$C$13,MATCH(EPS!I2126,GWP!$B$2:$B$13,0))</f>
        <v>1</v>
      </c>
      <c r="L2126" s="4" t="e">
        <f t="shared" si="67"/>
        <v>#N/A</v>
      </c>
    </row>
    <row r="2127" spans="1:12">
      <c r="A2127" t="s">
        <v>7675</v>
      </c>
      <c r="B2127" t="s">
        <v>7325</v>
      </c>
      <c r="C2127" t="s">
        <v>1732</v>
      </c>
      <c r="D2127" t="s">
        <v>6871</v>
      </c>
      <c r="E2127" t="s">
        <v>1705</v>
      </c>
      <c r="H2127" t="str">
        <f>INDEX('Vensim Variables'!$B:$B,MATCH(EPS!$B2127,'Vensim Variables'!$A:$A,0))</f>
        <v>g pollutant</v>
      </c>
      <c r="I2127" t="str">
        <f t="shared" si="66"/>
        <v>VOC</v>
      </c>
      <c r="J2127" t="e">
        <f>INDEX(NoSettings!$C:$C,MATCH(EPS!$A2127,NoSettings!$A:$A,0))</f>
        <v>#N/A</v>
      </c>
      <c r="K2127">
        <f>INDEX(GWP!$C$2:$C$13,MATCH(EPS!I2127,GWP!$B$2:$B$13,0))</f>
        <v>0</v>
      </c>
      <c r="L2127" s="4" t="e">
        <f t="shared" si="67"/>
        <v>#N/A</v>
      </c>
    </row>
    <row r="2128" spans="1:12">
      <c r="A2128" t="s">
        <v>7676</v>
      </c>
      <c r="B2128" t="s">
        <v>7325</v>
      </c>
      <c r="C2128" t="s">
        <v>1732</v>
      </c>
      <c r="D2128" t="s">
        <v>6871</v>
      </c>
      <c r="E2128" t="s">
        <v>1706</v>
      </c>
      <c r="H2128" t="str">
        <f>INDEX('Vensim Variables'!$B:$B,MATCH(EPS!$B2128,'Vensim Variables'!$A:$A,0))</f>
        <v>g pollutant</v>
      </c>
      <c r="I2128" t="str">
        <f t="shared" si="66"/>
        <v>CO</v>
      </c>
      <c r="J2128" t="e">
        <f>INDEX(NoSettings!$C:$C,MATCH(EPS!$A2128,NoSettings!$A:$A,0))</f>
        <v>#N/A</v>
      </c>
      <c r="K2128">
        <f>INDEX(GWP!$C$2:$C$13,MATCH(EPS!I2128,GWP!$B$2:$B$13,0))</f>
        <v>0</v>
      </c>
      <c r="L2128" s="4" t="e">
        <f t="shared" si="67"/>
        <v>#N/A</v>
      </c>
    </row>
    <row r="2129" spans="1:12">
      <c r="A2129" t="s">
        <v>7677</v>
      </c>
      <c r="B2129" t="s">
        <v>7325</v>
      </c>
      <c r="C2129" t="s">
        <v>1732</v>
      </c>
      <c r="D2129" t="s">
        <v>6871</v>
      </c>
      <c r="E2129" t="s">
        <v>1707</v>
      </c>
      <c r="H2129" t="str">
        <f>INDEX('Vensim Variables'!$B:$B,MATCH(EPS!$B2129,'Vensim Variables'!$A:$A,0))</f>
        <v>g pollutant</v>
      </c>
      <c r="I2129" t="str">
        <f t="shared" si="66"/>
        <v>NOx</v>
      </c>
      <c r="J2129" t="e">
        <f>INDEX(NoSettings!$C:$C,MATCH(EPS!$A2129,NoSettings!$A:$A,0))</f>
        <v>#N/A</v>
      </c>
      <c r="K2129">
        <f>INDEX(GWP!$C$2:$C$13,MATCH(EPS!I2129,GWP!$B$2:$B$13,0))</f>
        <v>0</v>
      </c>
      <c r="L2129" s="4" t="e">
        <f t="shared" si="67"/>
        <v>#N/A</v>
      </c>
    </row>
    <row r="2130" spans="1:12">
      <c r="A2130" t="s">
        <v>7678</v>
      </c>
      <c r="B2130" t="s">
        <v>7325</v>
      </c>
      <c r="C2130" t="s">
        <v>1732</v>
      </c>
      <c r="D2130" t="s">
        <v>6871</v>
      </c>
      <c r="E2130" t="s">
        <v>1708</v>
      </c>
      <c r="H2130" t="str">
        <f>INDEX('Vensim Variables'!$B:$B,MATCH(EPS!$B2130,'Vensim Variables'!$A:$A,0))</f>
        <v>g pollutant</v>
      </c>
      <c r="I2130" t="str">
        <f t="shared" si="66"/>
        <v>PM10</v>
      </c>
      <c r="J2130" t="e">
        <f>INDEX(NoSettings!$C:$C,MATCH(EPS!$A2130,NoSettings!$A:$A,0))</f>
        <v>#N/A</v>
      </c>
      <c r="K2130">
        <f>INDEX(GWP!$C$2:$C$13,MATCH(EPS!I2130,GWP!$B$2:$B$13,0))</f>
        <v>0</v>
      </c>
      <c r="L2130" s="4" t="e">
        <f t="shared" si="67"/>
        <v>#N/A</v>
      </c>
    </row>
    <row r="2131" spans="1:12">
      <c r="A2131" t="s">
        <v>7679</v>
      </c>
      <c r="B2131" t="s">
        <v>7325</v>
      </c>
      <c r="C2131" t="s">
        <v>1732</v>
      </c>
      <c r="D2131" t="s">
        <v>6871</v>
      </c>
      <c r="E2131" t="s">
        <v>1709</v>
      </c>
      <c r="H2131" t="str">
        <f>INDEX('Vensim Variables'!$B:$B,MATCH(EPS!$B2131,'Vensim Variables'!$A:$A,0))</f>
        <v>g pollutant</v>
      </c>
      <c r="I2131" t="str">
        <f t="shared" si="66"/>
        <v>PM25</v>
      </c>
      <c r="J2131" t="e">
        <f>INDEX(NoSettings!$C:$C,MATCH(EPS!$A2131,NoSettings!$A:$A,0))</f>
        <v>#N/A</v>
      </c>
      <c r="K2131">
        <f>INDEX(GWP!$C$2:$C$13,MATCH(EPS!I2131,GWP!$B$2:$B$13,0))</f>
        <v>0</v>
      </c>
      <c r="L2131" s="4" t="e">
        <f t="shared" si="67"/>
        <v>#N/A</v>
      </c>
    </row>
    <row r="2132" spans="1:12">
      <c r="A2132" t="s">
        <v>7680</v>
      </c>
      <c r="B2132" t="s">
        <v>7325</v>
      </c>
      <c r="C2132" t="s">
        <v>1732</v>
      </c>
      <c r="D2132" t="s">
        <v>6871</v>
      </c>
      <c r="E2132" t="s">
        <v>1710</v>
      </c>
      <c r="H2132" t="str">
        <f>INDEX('Vensim Variables'!$B:$B,MATCH(EPS!$B2132,'Vensim Variables'!$A:$A,0))</f>
        <v>g pollutant</v>
      </c>
      <c r="I2132" t="str">
        <f t="shared" si="66"/>
        <v>SOx</v>
      </c>
      <c r="J2132" t="e">
        <f>INDEX(NoSettings!$C:$C,MATCH(EPS!$A2132,NoSettings!$A:$A,0))</f>
        <v>#N/A</v>
      </c>
      <c r="K2132">
        <f>INDEX(GWP!$C$2:$C$13,MATCH(EPS!I2132,GWP!$B$2:$B$13,0))</f>
        <v>0</v>
      </c>
      <c r="L2132" s="4" t="e">
        <f t="shared" si="67"/>
        <v>#N/A</v>
      </c>
    </row>
    <row r="2133" spans="1:12">
      <c r="A2133" t="s">
        <v>7681</v>
      </c>
      <c r="B2133" t="s">
        <v>7325</v>
      </c>
      <c r="C2133" t="s">
        <v>1732</v>
      </c>
      <c r="D2133" t="s">
        <v>6871</v>
      </c>
      <c r="E2133" t="s">
        <v>1711</v>
      </c>
      <c r="H2133" t="str">
        <f>INDEX('Vensim Variables'!$B:$B,MATCH(EPS!$B2133,'Vensim Variables'!$A:$A,0))</f>
        <v>g pollutant</v>
      </c>
      <c r="I2133" t="str">
        <f t="shared" si="66"/>
        <v>BC</v>
      </c>
      <c r="J2133" t="e">
        <f>INDEX(NoSettings!$C:$C,MATCH(EPS!$A2133,NoSettings!$A:$A,0))</f>
        <v>#N/A</v>
      </c>
      <c r="K2133">
        <f>INDEX(GWP!$C$2:$C$13,MATCH(EPS!I2133,GWP!$B$2:$B$13,0))</f>
        <v>0</v>
      </c>
      <c r="L2133" s="4" t="e">
        <f t="shared" si="67"/>
        <v>#N/A</v>
      </c>
    </row>
    <row r="2134" spans="1:12">
      <c r="A2134" t="s">
        <v>7682</v>
      </c>
      <c r="B2134" t="s">
        <v>7325</v>
      </c>
      <c r="C2134" t="s">
        <v>1732</v>
      </c>
      <c r="D2134" t="s">
        <v>6871</v>
      </c>
      <c r="E2134" t="s">
        <v>1712</v>
      </c>
      <c r="H2134" t="str">
        <f>INDEX('Vensim Variables'!$B:$B,MATCH(EPS!$B2134,'Vensim Variables'!$A:$A,0))</f>
        <v>g pollutant</v>
      </c>
      <c r="I2134" t="str">
        <f t="shared" si="66"/>
        <v>OC</v>
      </c>
      <c r="J2134" t="e">
        <f>INDEX(NoSettings!$C:$C,MATCH(EPS!$A2134,NoSettings!$A:$A,0))</f>
        <v>#N/A</v>
      </c>
      <c r="K2134">
        <f>INDEX(GWP!$C$2:$C$13,MATCH(EPS!I2134,GWP!$B$2:$B$13,0))</f>
        <v>0</v>
      </c>
      <c r="L2134" s="4" t="e">
        <f t="shared" si="67"/>
        <v>#N/A</v>
      </c>
    </row>
    <row r="2135" spans="1:12">
      <c r="A2135" t="s">
        <v>7683</v>
      </c>
      <c r="B2135" t="s">
        <v>7325</v>
      </c>
      <c r="C2135" t="s">
        <v>1732</v>
      </c>
      <c r="D2135" t="s">
        <v>6871</v>
      </c>
      <c r="E2135" t="s">
        <v>1713</v>
      </c>
      <c r="H2135" t="str">
        <f>INDEX('Vensim Variables'!$B:$B,MATCH(EPS!$B2135,'Vensim Variables'!$A:$A,0))</f>
        <v>g pollutant</v>
      </c>
      <c r="I2135" t="str">
        <f t="shared" si="66"/>
        <v>CH4</v>
      </c>
      <c r="J2135" t="e">
        <f>INDEX(NoSettings!$C:$C,MATCH(EPS!$A2135,NoSettings!$A:$A,0))</f>
        <v>#N/A</v>
      </c>
      <c r="K2135">
        <f>INDEX(GWP!$C$2:$C$13,MATCH(EPS!I2135,GWP!$B$2:$B$13,0))</f>
        <v>28</v>
      </c>
      <c r="L2135" s="4" t="e">
        <f t="shared" si="67"/>
        <v>#N/A</v>
      </c>
    </row>
    <row r="2136" spans="1:12">
      <c r="A2136" t="s">
        <v>7684</v>
      </c>
      <c r="B2136" t="s">
        <v>7325</v>
      </c>
      <c r="C2136" t="s">
        <v>1732</v>
      </c>
      <c r="D2136" t="s">
        <v>6871</v>
      </c>
      <c r="E2136" t="s">
        <v>1714</v>
      </c>
      <c r="H2136" t="str">
        <f>INDEX('Vensim Variables'!$B:$B,MATCH(EPS!$B2136,'Vensim Variables'!$A:$A,0))</f>
        <v>g pollutant</v>
      </c>
      <c r="I2136" t="str">
        <f t="shared" si="66"/>
        <v>N2O</v>
      </c>
      <c r="J2136" t="e">
        <f>INDEX(NoSettings!$C:$C,MATCH(EPS!$A2136,NoSettings!$A:$A,0))</f>
        <v>#N/A</v>
      </c>
      <c r="K2136">
        <f>INDEX(GWP!$C$2:$C$13,MATCH(EPS!I2136,GWP!$B$2:$B$13,0))</f>
        <v>265</v>
      </c>
      <c r="L2136" s="4" t="e">
        <f t="shared" si="67"/>
        <v>#N/A</v>
      </c>
    </row>
    <row r="2137" spans="1:12">
      <c r="A2137" t="s">
        <v>7685</v>
      </c>
      <c r="B2137" t="s">
        <v>7325</v>
      </c>
      <c r="C2137" t="s">
        <v>1732</v>
      </c>
      <c r="D2137" t="s">
        <v>6871</v>
      </c>
      <c r="E2137" t="s">
        <v>1715</v>
      </c>
      <c r="H2137" t="str">
        <f>INDEX('Vensim Variables'!$B:$B,MATCH(EPS!$B2137,'Vensim Variables'!$A:$A,0))</f>
        <v>g pollutant</v>
      </c>
      <c r="I2137" t="str">
        <f t="shared" si="66"/>
        <v>F gases</v>
      </c>
      <c r="J2137" t="e">
        <f>INDEX(NoSettings!$C:$C,MATCH(EPS!$A2137,NoSettings!$A:$A,0))</f>
        <v>#N/A</v>
      </c>
      <c r="K2137">
        <f>INDEX(GWP!$C$2:$C$13,MATCH(EPS!I2137,GWP!$B$2:$B$13,0))</f>
        <v>1</v>
      </c>
      <c r="L2137" s="4" t="e">
        <f t="shared" si="67"/>
        <v>#N/A</v>
      </c>
    </row>
    <row r="2138" spans="1:12">
      <c r="A2138" t="s">
        <v>7686</v>
      </c>
      <c r="B2138" t="s">
        <v>7325</v>
      </c>
      <c r="C2138" t="s">
        <v>1732</v>
      </c>
      <c r="D2138" t="s">
        <v>6872</v>
      </c>
      <c r="E2138" t="s">
        <v>1702</v>
      </c>
      <c r="H2138" t="str">
        <f>INDEX('Vensim Variables'!$B:$B,MATCH(EPS!$B2138,'Vensim Variables'!$A:$A,0))</f>
        <v>g pollutant</v>
      </c>
      <c r="I2138" t="str">
        <f t="shared" si="66"/>
        <v>CO2</v>
      </c>
      <c r="J2138" t="e">
        <f>INDEX(NoSettings!$C:$C,MATCH(EPS!$A2138,NoSettings!$A:$A,0))</f>
        <v>#N/A</v>
      </c>
      <c r="K2138">
        <f>INDEX(GWP!$C$2:$C$13,MATCH(EPS!I2138,GWP!$B$2:$B$13,0))</f>
        <v>1</v>
      </c>
      <c r="L2138" s="4" t="e">
        <f t="shared" si="67"/>
        <v>#N/A</v>
      </c>
    </row>
    <row r="2139" spans="1:12">
      <c r="A2139" t="s">
        <v>7687</v>
      </c>
      <c r="B2139" t="s">
        <v>7325</v>
      </c>
      <c r="C2139" t="s">
        <v>1732</v>
      </c>
      <c r="D2139" t="s">
        <v>6872</v>
      </c>
      <c r="E2139" t="s">
        <v>1705</v>
      </c>
      <c r="H2139" t="str">
        <f>INDEX('Vensim Variables'!$B:$B,MATCH(EPS!$B2139,'Vensim Variables'!$A:$A,0))</f>
        <v>g pollutant</v>
      </c>
      <c r="I2139" t="str">
        <f t="shared" si="66"/>
        <v>VOC</v>
      </c>
      <c r="J2139" s="47" t="e">
        <f>INDEX(NoSettings!$C:$C,MATCH(EPS!$A2139,NoSettings!$A:$A,0))</f>
        <v>#N/A</v>
      </c>
      <c r="K2139">
        <f>INDEX(GWP!$C$2:$C$13,MATCH(EPS!I2139,GWP!$B$2:$B$13,0))</f>
        <v>0</v>
      </c>
      <c r="L2139" s="4" t="e">
        <f t="shared" si="67"/>
        <v>#N/A</v>
      </c>
    </row>
    <row r="2140" spans="1:12">
      <c r="A2140" t="s">
        <v>7688</v>
      </c>
      <c r="B2140" t="s">
        <v>7325</v>
      </c>
      <c r="C2140" t="s">
        <v>1732</v>
      </c>
      <c r="D2140" t="s">
        <v>6872</v>
      </c>
      <c r="E2140" t="s">
        <v>1706</v>
      </c>
      <c r="H2140" t="str">
        <f>INDEX('Vensim Variables'!$B:$B,MATCH(EPS!$B2140,'Vensim Variables'!$A:$A,0))</f>
        <v>g pollutant</v>
      </c>
      <c r="I2140" t="str">
        <f t="shared" si="66"/>
        <v>CO</v>
      </c>
      <c r="J2140" t="e">
        <f>INDEX(NoSettings!$C:$C,MATCH(EPS!$A2140,NoSettings!$A:$A,0))</f>
        <v>#N/A</v>
      </c>
      <c r="K2140">
        <f>INDEX(GWP!$C$2:$C$13,MATCH(EPS!I2140,GWP!$B$2:$B$13,0))</f>
        <v>0</v>
      </c>
      <c r="L2140" s="4" t="e">
        <f t="shared" si="67"/>
        <v>#N/A</v>
      </c>
    </row>
    <row r="2141" spans="1:12">
      <c r="A2141" t="s">
        <v>7689</v>
      </c>
      <c r="B2141" t="s">
        <v>7325</v>
      </c>
      <c r="C2141" t="s">
        <v>1732</v>
      </c>
      <c r="D2141" t="s">
        <v>6872</v>
      </c>
      <c r="E2141" t="s">
        <v>1707</v>
      </c>
      <c r="H2141" t="str">
        <f>INDEX('Vensim Variables'!$B:$B,MATCH(EPS!$B2141,'Vensim Variables'!$A:$A,0))</f>
        <v>g pollutant</v>
      </c>
      <c r="I2141" t="str">
        <f t="shared" si="66"/>
        <v>NOx</v>
      </c>
      <c r="J2141" t="e">
        <f>INDEX(NoSettings!$C:$C,MATCH(EPS!$A2141,NoSettings!$A:$A,0))</f>
        <v>#N/A</v>
      </c>
      <c r="K2141">
        <f>INDEX(GWP!$C$2:$C$13,MATCH(EPS!I2141,GWP!$B$2:$B$13,0))</f>
        <v>0</v>
      </c>
      <c r="L2141" s="4" t="e">
        <f t="shared" si="67"/>
        <v>#N/A</v>
      </c>
    </row>
    <row r="2142" spans="1:12">
      <c r="A2142" t="s">
        <v>7690</v>
      </c>
      <c r="B2142" t="s">
        <v>7325</v>
      </c>
      <c r="C2142" t="s">
        <v>1732</v>
      </c>
      <c r="D2142" t="s">
        <v>6872</v>
      </c>
      <c r="E2142" t="s">
        <v>1708</v>
      </c>
      <c r="H2142" t="str">
        <f>INDEX('Vensim Variables'!$B:$B,MATCH(EPS!$B2142,'Vensim Variables'!$A:$A,0))</f>
        <v>g pollutant</v>
      </c>
      <c r="I2142" t="str">
        <f t="shared" si="66"/>
        <v>PM10</v>
      </c>
      <c r="J2142" t="e">
        <f>INDEX(NoSettings!$C:$C,MATCH(EPS!$A2142,NoSettings!$A:$A,0))</f>
        <v>#N/A</v>
      </c>
      <c r="K2142">
        <f>INDEX(GWP!$C$2:$C$13,MATCH(EPS!I2142,GWP!$B$2:$B$13,0))</f>
        <v>0</v>
      </c>
      <c r="L2142" s="4" t="e">
        <f t="shared" si="67"/>
        <v>#N/A</v>
      </c>
    </row>
    <row r="2143" spans="1:12">
      <c r="A2143" t="s">
        <v>7691</v>
      </c>
      <c r="B2143" t="s">
        <v>7325</v>
      </c>
      <c r="C2143" t="s">
        <v>1732</v>
      </c>
      <c r="D2143" t="s">
        <v>6872</v>
      </c>
      <c r="E2143" t="s">
        <v>1709</v>
      </c>
      <c r="H2143" t="str">
        <f>INDEX('Vensim Variables'!$B:$B,MATCH(EPS!$B2143,'Vensim Variables'!$A:$A,0))</f>
        <v>g pollutant</v>
      </c>
      <c r="I2143" t="str">
        <f t="shared" si="66"/>
        <v>PM25</v>
      </c>
      <c r="J2143" t="e">
        <f>INDEX(NoSettings!$C:$C,MATCH(EPS!$A2143,NoSettings!$A:$A,0))</f>
        <v>#N/A</v>
      </c>
      <c r="K2143">
        <f>INDEX(GWP!$C$2:$C$13,MATCH(EPS!I2143,GWP!$B$2:$B$13,0))</f>
        <v>0</v>
      </c>
      <c r="L2143" s="4" t="e">
        <f t="shared" si="67"/>
        <v>#N/A</v>
      </c>
    </row>
    <row r="2144" spans="1:12">
      <c r="A2144" t="s">
        <v>7692</v>
      </c>
      <c r="B2144" t="s">
        <v>7325</v>
      </c>
      <c r="C2144" t="s">
        <v>1732</v>
      </c>
      <c r="D2144" t="s">
        <v>6872</v>
      </c>
      <c r="E2144" t="s">
        <v>1710</v>
      </c>
      <c r="H2144" t="str">
        <f>INDEX('Vensim Variables'!$B:$B,MATCH(EPS!$B2144,'Vensim Variables'!$A:$A,0))</f>
        <v>g pollutant</v>
      </c>
      <c r="I2144" t="str">
        <f t="shared" si="66"/>
        <v>SOx</v>
      </c>
      <c r="J2144" t="e">
        <f>INDEX(NoSettings!$C:$C,MATCH(EPS!$A2144,NoSettings!$A:$A,0))</f>
        <v>#N/A</v>
      </c>
      <c r="K2144">
        <f>INDEX(GWP!$C$2:$C$13,MATCH(EPS!I2144,GWP!$B$2:$B$13,0))</f>
        <v>0</v>
      </c>
      <c r="L2144" s="4" t="e">
        <f t="shared" si="67"/>
        <v>#N/A</v>
      </c>
    </row>
    <row r="2145" spans="1:12">
      <c r="A2145" t="s">
        <v>7693</v>
      </c>
      <c r="B2145" t="s">
        <v>7325</v>
      </c>
      <c r="C2145" t="s">
        <v>1732</v>
      </c>
      <c r="D2145" t="s">
        <v>6872</v>
      </c>
      <c r="E2145" t="s">
        <v>1711</v>
      </c>
      <c r="H2145" t="str">
        <f>INDEX('Vensim Variables'!$B:$B,MATCH(EPS!$B2145,'Vensim Variables'!$A:$A,0))</f>
        <v>g pollutant</v>
      </c>
      <c r="I2145" t="str">
        <f t="shared" si="66"/>
        <v>BC</v>
      </c>
      <c r="J2145" t="e">
        <f>INDEX(NoSettings!$C:$C,MATCH(EPS!$A2145,NoSettings!$A:$A,0))</f>
        <v>#N/A</v>
      </c>
      <c r="K2145">
        <f>INDEX(GWP!$C$2:$C$13,MATCH(EPS!I2145,GWP!$B$2:$B$13,0))</f>
        <v>0</v>
      </c>
      <c r="L2145" s="4" t="e">
        <f t="shared" si="67"/>
        <v>#N/A</v>
      </c>
    </row>
    <row r="2146" spans="1:12">
      <c r="A2146" t="s">
        <v>7694</v>
      </c>
      <c r="B2146" t="s">
        <v>7325</v>
      </c>
      <c r="C2146" t="s">
        <v>1732</v>
      </c>
      <c r="D2146" t="s">
        <v>6872</v>
      </c>
      <c r="E2146" t="s">
        <v>1712</v>
      </c>
      <c r="H2146" t="str">
        <f>INDEX('Vensim Variables'!$B:$B,MATCH(EPS!$B2146,'Vensim Variables'!$A:$A,0))</f>
        <v>g pollutant</v>
      </c>
      <c r="I2146" t="str">
        <f t="shared" si="66"/>
        <v>OC</v>
      </c>
      <c r="J2146" t="e">
        <f>INDEX(NoSettings!$C:$C,MATCH(EPS!$A2146,NoSettings!$A:$A,0))</f>
        <v>#N/A</v>
      </c>
      <c r="K2146">
        <f>INDEX(GWP!$C$2:$C$13,MATCH(EPS!I2146,GWP!$B$2:$B$13,0))</f>
        <v>0</v>
      </c>
      <c r="L2146" s="4" t="e">
        <f t="shared" si="67"/>
        <v>#N/A</v>
      </c>
    </row>
    <row r="2147" spans="1:12">
      <c r="A2147" t="s">
        <v>7695</v>
      </c>
      <c r="B2147" t="s">
        <v>7325</v>
      </c>
      <c r="C2147" t="s">
        <v>1732</v>
      </c>
      <c r="D2147" t="s">
        <v>6872</v>
      </c>
      <c r="E2147" t="s">
        <v>1713</v>
      </c>
      <c r="H2147" t="str">
        <f>INDEX('Vensim Variables'!$B:$B,MATCH(EPS!$B2147,'Vensim Variables'!$A:$A,0))</f>
        <v>g pollutant</v>
      </c>
      <c r="I2147" t="str">
        <f t="shared" si="66"/>
        <v>CH4</v>
      </c>
      <c r="J2147" t="e">
        <f>INDEX(NoSettings!$C:$C,MATCH(EPS!$A2147,NoSettings!$A:$A,0))</f>
        <v>#N/A</v>
      </c>
      <c r="K2147">
        <f>INDEX(GWP!$C$2:$C$13,MATCH(EPS!I2147,GWP!$B$2:$B$13,0))</f>
        <v>28</v>
      </c>
      <c r="L2147" s="4" t="e">
        <f t="shared" si="67"/>
        <v>#N/A</v>
      </c>
    </row>
    <row r="2148" spans="1:12">
      <c r="A2148" t="s">
        <v>7696</v>
      </c>
      <c r="B2148" t="s">
        <v>7325</v>
      </c>
      <c r="C2148" t="s">
        <v>1732</v>
      </c>
      <c r="D2148" t="s">
        <v>6872</v>
      </c>
      <c r="E2148" t="s">
        <v>1714</v>
      </c>
      <c r="H2148" t="str">
        <f>INDEX('Vensim Variables'!$B:$B,MATCH(EPS!$B2148,'Vensim Variables'!$A:$A,0))</f>
        <v>g pollutant</v>
      </c>
      <c r="I2148" t="str">
        <f t="shared" si="66"/>
        <v>N2O</v>
      </c>
      <c r="J2148" t="e">
        <f>INDEX(NoSettings!$C:$C,MATCH(EPS!$A2148,NoSettings!$A:$A,0))</f>
        <v>#N/A</v>
      </c>
      <c r="K2148">
        <f>INDEX(GWP!$C$2:$C$13,MATCH(EPS!I2148,GWP!$B$2:$B$13,0))</f>
        <v>265</v>
      </c>
      <c r="L2148" s="4" t="e">
        <f t="shared" si="67"/>
        <v>#N/A</v>
      </c>
    </row>
    <row r="2149" spans="1:12">
      <c r="A2149" t="s">
        <v>7697</v>
      </c>
      <c r="B2149" t="s">
        <v>7325</v>
      </c>
      <c r="C2149" t="s">
        <v>1732</v>
      </c>
      <c r="D2149" t="s">
        <v>6872</v>
      </c>
      <c r="E2149" t="s">
        <v>1715</v>
      </c>
      <c r="H2149" t="str">
        <f>INDEX('Vensim Variables'!$B:$B,MATCH(EPS!$B2149,'Vensim Variables'!$A:$A,0))</f>
        <v>g pollutant</v>
      </c>
      <c r="I2149" t="str">
        <f t="shared" si="66"/>
        <v>F gases</v>
      </c>
      <c r="J2149" t="e">
        <f>INDEX(NoSettings!$C:$C,MATCH(EPS!$A2149,NoSettings!$A:$A,0))</f>
        <v>#N/A</v>
      </c>
      <c r="K2149">
        <f>INDEX(GWP!$C$2:$C$13,MATCH(EPS!I2149,GWP!$B$2:$B$13,0))</f>
        <v>1</v>
      </c>
      <c r="L2149" s="4" t="e">
        <f t="shared" si="67"/>
        <v>#N/A</v>
      </c>
    </row>
    <row r="2150" spans="1:12">
      <c r="A2150" t="s">
        <v>7698</v>
      </c>
      <c r="B2150" t="s">
        <v>7325</v>
      </c>
      <c r="C2150" t="s">
        <v>1732</v>
      </c>
      <c r="D2150" t="s">
        <v>6873</v>
      </c>
      <c r="E2150" t="s">
        <v>1702</v>
      </c>
      <c r="H2150" t="str">
        <f>INDEX('Vensim Variables'!$B:$B,MATCH(EPS!$B2150,'Vensim Variables'!$A:$A,0))</f>
        <v>g pollutant</v>
      </c>
      <c r="I2150" t="str">
        <f t="shared" si="66"/>
        <v>CO2</v>
      </c>
      <c r="J2150" t="e">
        <f>INDEX(NoSettings!$C:$C,MATCH(EPS!$A2150,NoSettings!$A:$A,0))</f>
        <v>#N/A</v>
      </c>
      <c r="K2150">
        <f>INDEX(GWP!$C$2:$C$13,MATCH(EPS!I2150,GWP!$B$2:$B$13,0))</f>
        <v>1</v>
      </c>
      <c r="L2150" s="4" t="e">
        <f t="shared" si="67"/>
        <v>#N/A</v>
      </c>
    </row>
    <row r="2151" spans="1:12">
      <c r="A2151" t="s">
        <v>7699</v>
      </c>
      <c r="B2151" t="s">
        <v>7325</v>
      </c>
      <c r="C2151" t="s">
        <v>1732</v>
      </c>
      <c r="D2151" t="s">
        <v>6873</v>
      </c>
      <c r="E2151" t="s">
        <v>1705</v>
      </c>
      <c r="H2151" t="str">
        <f>INDEX('Vensim Variables'!$B:$B,MATCH(EPS!$B2151,'Vensim Variables'!$A:$A,0))</f>
        <v>g pollutant</v>
      </c>
      <c r="I2151" t="str">
        <f t="shared" si="66"/>
        <v>VOC</v>
      </c>
      <c r="J2151" t="e">
        <f>INDEX(NoSettings!$C:$C,MATCH(EPS!$A2151,NoSettings!$A:$A,0))</f>
        <v>#N/A</v>
      </c>
      <c r="K2151">
        <f>INDEX(GWP!$C$2:$C$13,MATCH(EPS!I2151,GWP!$B$2:$B$13,0))</f>
        <v>0</v>
      </c>
      <c r="L2151" s="4" t="e">
        <f t="shared" si="67"/>
        <v>#N/A</v>
      </c>
    </row>
    <row r="2152" spans="1:12">
      <c r="A2152" t="s">
        <v>7700</v>
      </c>
      <c r="B2152" t="s">
        <v>7325</v>
      </c>
      <c r="C2152" t="s">
        <v>1732</v>
      </c>
      <c r="D2152" t="s">
        <v>6873</v>
      </c>
      <c r="E2152" t="s">
        <v>1706</v>
      </c>
      <c r="H2152" t="str">
        <f>INDEX('Vensim Variables'!$B:$B,MATCH(EPS!$B2152,'Vensim Variables'!$A:$A,0))</f>
        <v>g pollutant</v>
      </c>
      <c r="I2152" t="str">
        <f t="shared" si="66"/>
        <v>CO</v>
      </c>
      <c r="J2152" t="e">
        <f>INDEX(NoSettings!$C:$C,MATCH(EPS!$A2152,NoSettings!$A:$A,0))</f>
        <v>#N/A</v>
      </c>
      <c r="K2152">
        <f>INDEX(GWP!$C$2:$C$13,MATCH(EPS!I2152,GWP!$B$2:$B$13,0))</f>
        <v>0</v>
      </c>
      <c r="L2152" s="4" t="e">
        <f t="shared" si="67"/>
        <v>#N/A</v>
      </c>
    </row>
    <row r="2153" spans="1:12">
      <c r="A2153" t="s">
        <v>7701</v>
      </c>
      <c r="B2153" t="s">
        <v>7325</v>
      </c>
      <c r="C2153" t="s">
        <v>1732</v>
      </c>
      <c r="D2153" t="s">
        <v>6873</v>
      </c>
      <c r="E2153" t="s">
        <v>1707</v>
      </c>
      <c r="H2153" t="str">
        <f>INDEX('Vensim Variables'!$B:$B,MATCH(EPS!$B2153,'Vensim Variables'!$A:$A,0))</f>
        <v>g pollutant</v>
      </c>
      <c r="I2153" t="str">
        <f t="shared" si="66"/>
        <v>NOx</v>
      </c>
      <c r="J2153" t="e">
        <f>INDEX(NoSettings!$C:$C,MATCH(EPS!$A2153,NoSettings!$A:$A,0))</f>
        <v>#N/A</v>
      </c>
      <c r="K2153">
        <f>INDEX(GWP!$C$2:$C$13,MATCH(EPS!I2153,GWP!$B$2:$B$13,0))</f>
        <v>0</v>
      </c>
      <c r="L2153" s="4" t="e">
        <f t="shared" si="67"/>
        <v>#N/A</v>
      </c>
    </row>
    <row r="2154" spans="1:12">
      <c r="A2154" t="s">
        <v>7702</v>
      </c>
      <c r="B2154" t="s">
        <v>7325</v>
      </c>
      <c r="C2154" t="s">
        <v>1732</v>
      </c>
      <c r="D2154" t="s">
        <v>6873</v>
      </c>
      <c r="E2154" t="s">
        <v>1708</v>
      </c>
      <c r="H2154" t="str">
        <f>INDEX('Vensim Variables'!$B:$B,MATCH(EPS!$B2154,'Vensim Variables'!$A:$A,0))</f>
        <v>g pollutant</v>
      </c>
      <c r="I2154" t="str">
        <f t="shared" si="66"/>
        <v>PM10</v>
      </c>
      <c r="J2154" t="e">
        <f>INDEX(NoSettings!$C:$C,MATCH(EPS!$A2154,NoSettings!$A:$A,0))</f>
        <v>#N/A</v>
      </c>
      <c r="K2154">
        <f>INDEX(GWP!$C$2:$C$13,MATCH(EPS!I2154,GWP!$B$2:$B$13,0))</f>
        <v>0</v>
      </c>
      <c r="L2154" s="4" t="e">
        <f t="shared" si="67"/>
        <v>#N/A</v>
      </c>
    </row>
    <row r="2155" spans="1:12">
      <c r="A2155" t="s">
        <v>7703</v>
      </c>
      <c r="B2155" t="s">
        <v>7325</v>
      </c>
      <c r="C2155" t="s">
        <v>1732</v>
      </c>
      <c r="D2155" t="s">
        <v>6873</v>
      </c>
      <c r="E2155" t="s">
        <v>1709</v>
      </c>
      <c r="H2155" t="str">
        <f>INDEX('Vensim Variables'!$B:$B,MATCH(EPS!$B2155,'Vensim Variables'!$A:$A,0))</f>
        <v>g pollutant</v>
      </c>
      <c r="I2155" t="str">
        <f t="shared" si="66"/>
        <v>PM25</v>
      </c>
      <c r="J2155" t="e">
        <f>INDEX(NoSettings!$C:$C,MATCH(EPS!$A2155,NoSettings!$A:$A,0))</f>
        <v>#N/A</v>
      </c>
      <c r="K2155">
        <f>INDEX(GWP!$C$2:$C$13,MATCH(EPS!I2155,GWP!$B$2:$B$13,0))</f>
        <v>0</v>
      </c>
      <c r="L2155" s="4" t="e">
        <f t="shared" si="67"/>
        <v>#N/A</v>
      </c>
    </row>
    <row r="2156" spans="1:12">
      <c r="A2156" t="s">
        <v>7704</v>
      </c>
      <c r="B2156" t="s">
        <v>7325</v>
      </c>
      <c r="C2156" t="s">
        <v>1732</v>
      </c>
      <c r="D2156" t="s">
        <v>6873</v>
      </c>
      <c r="E2156" t="s">
        <v>1710</v>
      </c>
      <c r="H2156" t="str">
        <f>INDEX('Vensim Variables'!$B:$B,MATCH(EPS!$B2156,'Vensim Variables'!$A:$A,0))</f>
        <v>g pollutant</v>
      </c>
      <c r="I2156" t="str">
        <f t="shared" si="66"/>
        <v>SOx</v>
      </c>
      <c r="J2156" t="e">
        <f>INDEX(NoSettings!$C:$C,MATCH(EPS!$A2156,NoSettings!$A:$A,0))</f>
        <v>#N/A</v>
      </c>
      <c r="K2156">
        <f>INDEX(GWP!$C$2:$C$13,MATCH(EPS!I2156,GWP!$B$2:$B$13,0))</f>
        <v>0</v>
      </c>
      <c r="L2156" s="4" t="e">
        <f t="shared" si="67"/>
        <v>#N/A</v>
      </c>
    </row>
    <row r="2157" spans="1:12">
      <c r="A2157" t="s">
        <v>7705</v>
      </c>
      <c r="B2157" t="s">
        <v>7325</v>
      </c>
      <c r="C2157" t="s">
        <v>1732</v>
      </c>
      <c r="D2157" t="s">
        <v>6873</v>
      </c>
      <c r="E2157" t="s">
        <v>1711</v>
      </c>
      <c r="H2157" t="str">
        <f>INDEX('Vensim Variables'!$B:$B,MATCH(EPS!$B2157,'Vensim Variables'!$A:$A,0))</f>
        <v>g pollutant</v>
      </c>
      <c r="I2157" t="str">
        <f t="shared" si="66"/>
        <v>BC</v>
      </c>
      <c r="J2157" t="e">
        <f>INDEX(NoSettings!$C:$C,MATCH(EPS!$A2157,NoSettings!$A:$A,0))</f>
        <v>#N/A</v>
      </c>
      <c r="K2157">
        <f>INDEX(GWP!$C$2:$C$13,MATCH(EPS!I2157,GWP!$B$2:$B$13,0))</f>
        <v>0</v>
      </c>
      <c r="L2157" s="4" t="e">
        <f t="shared" si="67"/>
        <v>#N/A</v>
      </c>
    </row>
    <row r="2158" spans="1:12">
      <c r="A2158" t="s">
        <v>7706</v>
      </c>
      <c r="B2158" t="s">
        <v>7325</v>
      </c>
      <c r="C2158" t="s">
        <v>1732</v>
      </c>
      <c r="D2158" t="s">
        <v>6873</v>
      </c>
      <c r="E2158" t="s">
        <v>1712</v>
      </c>
      <c r="H2158" t="str">
        <f>INDEX('Vensim Variables'!$B:$B,MATCH(EPS!$B2158,'Vensim Variables'!$A:$A,0))</f>
        <v>g pollutant</v>
      </c>
      <c r="I2158" t="str">
        <f t="shared" si="66"/>
        <v>OC</v>
      </c>
      <c r="J2158" t="e">
        <f>INDEX(NoSettings!$C:$C,MATCH(EPS!$A2158,NoSettings!$A:$A,0))</f>
        <v>#N/A</v>
      </c>
      <c r="K2158">
        <f>INDEX(GWP!$C$2:$C$13,MATCH(EPS!I2158,GWP!$B$2:$B$13,0))</f>
        <v>0</v>
      </c>
      <c r="L2158" s="4" t="e">
        <f t="shared" si="67"/>
        <v>#N/A</v>
      </c>
    </row>
    <row r="2159" spans="1:12">
      <c r="A2159" t="s">
        <v>7707</v>
      </c>
      <c r="B2159" t="s">
        <v>7325</v>
      </c>
      <c r="C2159" t="s">
        <v>1732</v>
      </c>
      <c r="D2159" t="s">
        <v>6873</v>
      </c>
      <c r="E2159" t="s">
        <v>1713</v>
      </c>
      <c r="H2159" t="str">
        <f>INDEX('Vensim Variables'!$B:$B,MATCH(EPS!$B2159,'Vensim Variables'!$A:$A,0))</f>
        <v>g pollutant</v>
      </c>
      <c r="I2159" t="str">
        <f t="shared" si="66"/>
        <v>CH4</v>
      </c>
      <c r="J2159" t="e">
        <f>INDEX(NoSettings!$C:$C,MATCH(EPS!$A2159,NoSettings!$A:$A,0))</f>
        <v>#N/A</v>
      </c>
      <c r="K2159">
        <f>INDEX(GWP!$C$2:$C$13,MATCH(EPS!I2159,GWP!$B$2:$B$13,0))</f>
        <v>28</v>
      </c>
      <c r="L2159" s="4" t="e">
        <f t="shared" si="67"/>
        <v>#N/A</v>
      </c>
    </row>
    <row r="2160" spans="1:12">
      <c r="A2160" t="s">
        <v>7708</v>
      </c>
      <c r="B2160" t="s">
        <v>7325</v>
      </c>
      <c r="C2160" t="s">
        <v>1732</v>
      </c>
      <c r="D2160" t="s">
        <v>6873</v>
      </c>
      <c r="E2160" t="s">
        <v>1714</v>
      </c>
      <c r="H2160" t="str">
        <f>INDEX('Vensim Variables'!$B:$B,MATCH(EPS!$B2160,'Vensim Variables'!$A:$A,0))</f>
        <v>g pollutant</v>
      </c>
      <c r="I2160" t="str">
        <f t="shared" si="66"/>
        <v>N2O</v>
      </c>
      <c r="J2160" t="e">
        <f>INDEX(NoSettings!$C:$C,MATCH(EPS!$A2160,NoSettings!$A:$A,0))</f>
        <v>#N/A</v>
      </c>
      <c r="K2160">
        <f>INDEX(GWP!$C$2:$C$13,MATCH(EPS!I2160,GWP!$B$2:$B$13,0))</f>
        <v>265</v>
      </c>
      <c r="L2160" s="4" t="e">
        <f t="shared" si="67"/>
        <v>#N/A</v>
      </c>
    </row>
    <row r="2161" spans="1:12">
      <c r="A2161" t="s">
        <v>7709</v>
      </c>
      <c r="B2161" t="s">
        <v>7325</v>
      </c>
      <c r="C2161" t="s">
        <v>1732</v>
      </c>
      <c r="D2161" t="s">
        <v>6873</v>
      </c>
      <c r="E2161" t="s">
        <v>1715</v>
      </c>
      <c r="H2161" t="str">
        <f>INDEX('Vensim Variables'!$B:$B,MATCH(EPS!$B2161,'Vensim Variables'!$A:$A,0))</f>
        <v>g pollutant</v>
      </c>
      <c r="I2161" t="str">
        <f t="shared" si="66"/>
        <v>F gases</v>
      </c>
      <c r="J2161" t="e">
        <f>INDEX(NoSettings!$C:$C,MATCH(EPS!$A2161,NoSettings!$A:$A,0))</f>
        <v>#N/A</v>
      </c>
      <c r="K2161">
        <f>INDEX(GWP!$C$2:$C$13,MATCH(EPS!I2161,GWP!$B$2:$B$13,0))</f>
        <v>1</v>
      </c>
      <c r="L2161" s="4" t="e">
        <f t="shared" si="67"/>
        <v>#N/A</v>
      </c>
    </row>
    <row r="2162" spans="1:12">
      <c r="A2162" t="s">
        <v>7710</v>
      </c>
      <c r="B2162" t="s">
        <v>7325</v>
      </c>
      <c r="C2162" t="s">
        <v>1732</v>
      </c>
      <c r="D2162" t="s">
        <v>6874</v>
      </c>
      <c r="E2162" t="s">
        <v>1702</v>
      </c>
      <c r="H2162" t="str">
        <f>INDEX('Vensim Variables'!$B:$B,MATCH(EPS!$B2162,'Vensim Variables'!$A:$A,0))</f>
        <v>g pollutant</v>
      </c>
      <c r="I2162" t="str">
        <f t="shared" si="66"/>
        <v>CO2</v>
      </c>
      <c r="J2162" t="e">
        <f>INDEX(NoSettings!$C:$C,MATCH(EPS!$A2162,NoSettings!$A:$A,0))</f>
        <v>#N/A</v>
      </c>
      <c r="K2162">
        <f>INDEX(GWP!$C$2:$C$13,MATCH(EPS!I2162,GWP!$B$2:$B$13,0))</f>
        <v>1</v>
      </c>
      <c r="L2162" s="4" t="e">
        <f t="shared" si="67"/>
        <v>#N/A</v>
      </c>
    </row>
    <row r="2163" spans="1:12">
      <c r="A2163" t="s">
        <v>7711</v>
      </c>
      <c r="B2163" t="s">
        <v>7325</v>
      </c>
      <c r="C2163" t="s">
        <v>1732</v>
      </c>
      <c r="D2163" t="s">
        <v>6874</v>
      </c>
      <c r="E2163" t="s">
        <v>1705</v>
      </c>
      <c r="H2163" t="str">
        <f>INDEX('Vensim Variables'!$B:$B,MATCH(EPS!$B2163,'Vensim Variables'!$A:$A,0))</f>
        <v>g pollutant</v>
      </c>
      <c r="I2163" t="str">
        <f t="shared" si="66"/>
        <v>VOC</v>
      </c>
      <c r="J2163" t="e">
        <f>INDEX(NoSettings!$C:$C,MATCH(EPS!$A2163,NoSettings!$A:$A,0))</f>
        <v>#N/A</v>
      </c>
      <c r="K2163">
        <f>INDEX(GWP!$C$2:$C$13,MATCH(EPS!I2163,GWP!$B$2:$B$13,0))</f>
        <v>0</v>
      </c>
      <c r="L2163" s="4" t="e">
        <f t="shared" si="67"/>
        <v>#N/A</v>
      </c>
    </row>
    <row r="2164" spans="1:12">
      <c r="A2164" t="s">
        <v>7712</v>
      </c>
      <c r="B2164" t="s">
        <v>7325</v>
      </c>
      <c r="C2164" t="s">
        <v>1732</v>
      </c>
      <c r="D2164" t="s">
        <v>6874</v>
      </c>
      <c r="E2164" t="s">
        <v>1706</v>
      </c>
      <c r="H2164" t="str">
        <f>INDEX('Vensim Variables'!$B:$B,MATCH(EPS!$B2164,'Vensim Variables'!$A:$A,0))</f>
        <v>g pollutant</v>
      </c>
      <c r="I2164" t="str">
        <f t="shared" si="66"/>
        <v>CO</v>
      </c>
      <c r="J2164" t="e">
        <f>INDEX(NoSettings!$C:$C,MATCH(EPS!$A2164,NoSettings!$A:$A,0))</f>
        <v>#N/A</v>
      </c>
      <c r="K2164">
        <f>INDEX(GWP!$C$2:$C$13,MATCH(EPS!I2164,GWP!$B$2:$B$13,0))</f>
        <v>0</v>
      </c>
      <c r="L2164" s="4" t="e">
        <f t="shared" si="67"/>
        <v>#N/A</v>
      </c>
    </row>
    <row r="2165" spans="1:12">
      <c r="A2165" t="s">
        <v>7713</v>
      </c>
      <c r="B2165" t="s">
        <v>7325</v>
      </c>
      <c r="C2165" t="s">
        <v>1732</v>
      </c>
      <c r="D2165" t="s">
        <v>6874</v>
      </c>
      <c r="E2165" t="s">
        <v>1707</v>
      </c>
      <c r="H2165" t="str">
        <f>INDEX('Vensim Variables'!$B:$B,MATCH(EPS!$B2165,'Vensim Variables'!$A:$A,0))</f>
        <v>g pollutant</v>
      </c>
      <c r="I2165" t="str">
        <f t="shared" si="66"/>
        <v>NOx</v>
      </c>
      <c r="J2165" t="e">
        <f>INDEX(NoSettings!$C:$C,MATCH(EPS!$A2165,NoSettings!$A:$A,0))</f>
        <v>#N/A</v>
      </c>
      <c r="K2165">
        <f>INDEX(GWP!$C$2:$C$13,MATCH(EPS!I2165,GWP!$B$2:$B$13,0))</f>
        <v>0</v>
      </c>
      <c r="L2165" s="4" t="e">
        <f t="shared" si="67"/>
        <v>#N/A</v>
      </c>
    </row>
    <row r="2166" spans="1:12">
      <c r="A2166" t="s">
        <v>7714</v>
      </c>
      <c r="B2166" t="s">
        <v>7325</v>
      </c>
      <c r="C2166" t="s">
        <v>1732</v>
      </c>
      <c r="D2166" t="s">
        <v>6874</v>
      </c>
      <c r="E2166" t="s">
        <v>1708</v>
      </c>
      <c r="H2166" t="str">
        <f>INDEX('Vensim Variables'!$B:$B,MATCH(EPS!$B2166,'Vensim Variables'!$A:$A,0))</f>
        <v>g pollutant</v>
      </c>
      <c r="I2166" t="str">
        <f t="shared" si="66"/>
        <v>PM10</v>
      </c>
      <c r="J2166" t="e">
        <f>INDEX(NoSettings!$C:$C,MATCH(EPS!$A2166,NoSettings!$A:$A,0))</f>
        <v>#N/A</v>
      </c>
      <c r="K2166">
        <f>INDEX(GWP!$C$2:$C$13,MATCH(EPS!I2166,GWP!$B$2:$B$13,0))</f>
        <v>0</v>
      </c>
      <c r="L2166" s="4" t="e">
        <f t="shared" si="67"/>
        <v>#N/A</v>
      </c>
    </row>
    <row r="2167" spans="1:12">
      <c r="A2167" t="s">
        <v>7715</v>
      </c>
      <c r="B2167" t="s">
        <v>7325</v>
      </c>
      <c r="C2167" t="s">
        <v>1732</v>
      </c>
      <c r="D2167" t="s">
        <v>6874</v>
      </c>
      <c r="E2167" t="s">
        <v>1709</v>
      </c>
      <c r="H2167" t="str">
        <f>INDEX('Vensim Variables'!$B:$B,MATCH(EPS!$B2167,'Vensim Variables'!$A:$A,0))</f>
        <v>g pollutant</v>
      </c>
      <c r="I2167" t="str">
        <f t="shared" si="66"/>
        <v>PM25</v>
      </c>
      <c r="J2167" t="e">
        <f>INDEX(NoSettings!$C:$C,MATCH(EPS!$A2167,NoSettings!$A:$A,0))</f>
        <v>#N/A</v>
      </c>
      <c r="K2167">
        <f>INDEX(GWP!$C$2:$C$13,MATCH(EPS!I2167,GWP!$B$2:$B$13,0))</f>
        <v>0</v>
      </c>
      <c r="L2167" s="4" t="e">
        <f t="shared" si="67"/>
        <v>#N/A</v>
      </c>
    </row>
    <row r="2168" spans="1:12">
      <c r="A2168" t="s">
        <v>7716</v>
      </c>
      <c r="B2168" t="s">
        <v>7325</v>
      </c>
      <c r="C2168" t="s">
        <v>1732</v>
      </c>
      <c r="D2168" t="s">
        <v>6874</v>
      </c>
      <c r="E2168" t="s">
        <v>1710</v>
      </c>
      <c r="H2168" t="str">
        <f>INDEX('Vensim Variables'!$B:$B,MATCH(EPS!$B2168,'Vensim Variables'!$A:$A,0))</f>
        <v>g pollutant</v>
      </c>
      <c r="I2168" t="str">
        <f t="shared" si="66"/>
        <v>SOx</v>
      </c>
      <c r="J2168" t="e">
        <f>INDEX(NoSettings!$C:$C,MATCH(EPS!$A2168,NoSettings!$A:$A,0))</f>
        <v>#N/A</v>
      </c>
      <c r="K2168">
        <f>INDEX(GWP!$C$2:$C$13,MATCH(EPS!I2168,GWP!$B$2:$B$13,0))</f>
        <v>0</v>
      </c>
      <c r="L2168" s="4" t="e">
        <f t="shared" si="67"/>
        <v>#N/A</v>
      </c>
    </row>
    <row r="2169" spans="1:12">
      <c r="A2169" t="s">
        <v>7717</v>
      </c>
      <c r="B2169" t="s">
        <v>7325</v>
      </c>
      <c r="C2169" t="s">
        <v>1732</v>
      </c>
      <c r="D2169" t="s">
        <v>6874</v>
      </c>
      <c r="E2169" t="s">
        <v>1711</v>
      </c>
      <c r="H2169" t="str">
        <f>INDEX('Vensim Variables'!$B:$B,MATCH(EPS!$B2169,'Vensim Variables'!$A:$A,0))</f>
        <v>g pollutant</v>
      </c>
      <c r="I2169" t="str">
        <f t="shared" si="66"/>
        <v>BC</v>
      </c>
      <c r="J2169" t="e">
        <f>INDEX(NoSettings!$C:$C,MATCH(EPS!$A2169,NoSettings!$A:$A,0))</f>
        <v>#N/A</v>
      </c>
      <c r="K2169">
        <f>INDEX(GWP!$C$2:$C$13,MATCH(EPS!I2169,GWP!$B$2:$B$13,0))</f>
        <v>0</v>
      </c>
      <c r="L2169" s="4" t="e">
        <f t="shared" si="67"/>
        <v>#N/A</v>
      </c>
    </row>
    <row r="2170" spans="1:12">
      <c r="A2170" t="s">
        <v>7718</v>
      </c>
      <c r="B2170" t="s">
        <v>7325</v>
      </c>
      <c r="C2170" t="s">
        <v>1732</v>
      </c>
      <c r="D2170" t="s">
        <v>6874</v>
      </c>
      <c r="E2170" t="s">
        <v>1712</v>
      </c>
      <c r="H2170" t="str">
        <f>INDEX('Vensim Variables'!$B:$B,MATCH(EPS!$B2170,'Vensim Variables'!$A:$A,0))</f>
        <v>g pollutant</v>
      </c>
      <c r="I2170" t="str">
        <f t="shared" si="66"/>
        <v>OC</v>
      </c>
      <c r="J2170" t="e">
        <f>INDEX(NoSettings!$C:$C,MATCH(EPS!$A2170,NoSettings!$A:$A,0))</f>
        <v>#N/A</v>
      </c>
      <c r="K2170">
        <f>INDEX(GWP!$C$2:$C$13,MATCH(EPS!I2170,GWP!$B$2:$B$13,0))</f>
        <v>0</v>
      </c>
      <c r="L2170" s="4" t="e">
        <f t="shared" si="67"/>
        <v>#N/A</v>
      </c>
    </row>
    <row r="2171" spans="1:12">
      <c r="A2171" t="s">
        <v>7719</v>
      </c>
      <c r="B2171" t="s">
        <v>7325</v>
      </c>
      <c r="C2171" t="s">
        <v>1732</v>
      </c>
      <c r="D2171" t="s">
        <v>6874</v>
      </c>
      <c r="E2171" t="s">
        <v>1713</v>
      </c>
      <c r="H2171" t="str">
        <f>INDEX('Vensim Variables'!$B:$B,MATCH(EPS!$B2171,'Vensim Variables'!$A:$A,0))</f>
        <v>g pollutant</v>
      </c>
      <c r="I2171" t="str">
        <f t="shared" si="66"/>
        <v>CH4</v>
      </c>
      <c r="J2171" t="e">
        <f>INDEX(NoSettings!$C:$C,MATCH(EPS!$A2171,NoSettings!$A:$A,0))</f>
        <v>#N/A</v>
      </c>
      <c r="K2171">
        <f>INDEX(GWP!$C$2:$C$13,MATCH(EPS!I2171,GWP!$B$2:$B$13,0))</f>
        <v>28</v>
      </c>
      <c r="L2171" s="4" t="e">
        <f t="shared" si="67"/>
        <v>#N/A</v>
      </c>
    </row>
    <row r="2172" spans="1:12">
      <c r="A2172" t="s">
        <v>7720</v>
      </c>
      <c r="B2172" t="s">
        <v>7325</v>
      </c>
      <c r="C2172" t="s">
        <v>1732</v>
      </c>
      <c r="D2172" t="s">
        <v>6874</v>
      </c>
      <c r="E2172" t="s">
        <v>1714</v>
      </c>
      <c r="H2172" t="str">
        <f>INDEX('Vensim Variables'!$B:$B,MATCH(EPS!$B2172,'Vensim Variables'!$A:$A,0))</f>
        <v>g pollutant</v>
      </c>
      <c r="I2172" t="str">
        <f t="shared" si="66"/>
        <v>N2O</v>
      </c>
      <c r="J2172" t="e">
        <f>INDEX(NoSettings!$C:$C,MATCH(EPS!$A2172,NoSettings!$A:$A,0))</f>
        <v>#N/A</v>
      </c>
      <c r="K2172">
        <f>INDEX(GWP!$C$2:$C$13,MATCH(EPS!I2172,GWP!$B$2:$B$13,0))</f>
        <v>265</v>
      </c>
      <c r="L2172" s="4" t="e">
        <f t="shared" si="67"/>
        <v>#N/A</v>
      </c>
    </row>
    <row r="2173" spans="1:12">
      <c r="A2173" t="s">
        <v>7721</v>
      </c>
      <c r="B2173" t="s">
        <v>7325</v>
      </c>
      <c r="C2173" t="s">
        <v>1732</v>
      </c>
      <c r="D2173" t="s">
        <v>6874</v>
      </c>
      <c r="E2173" t="s">
        <v>1715</v>
      </c>
      <c r="H2173" t="str">
        <f>INDEX('Vensim Variables'!$B:$B,MATCH(EPS!$B2173,'Vensim Variables'!$A:$A,0))</f>
        <v>g pollutant</v>
      </c>
      <c r="I2173" t="str">
        <f t="shared" si="66"/>
        <v>F gases</v>
      </c>
      <c r="J2173" t="e">
        <f>INDEX(NoSettings!$C:$C,MATCH(EPS!$A2173,NoSettings!$A:$A,0))</f>
        <v>#N/A</v>
      </c>
      <c r="K2173">
        <f>INDEX(GWP!$C$2:$C$13,MATCH(EPS!I2173,GWP!$B$2:$B$13,0))</f>
        <v>1</v>
      </c>
      <c r="L2173" s="4" t="e">
        <f t="shared" si="67"/>
        <v>#N/A</v>
      </c>
    </row>
    <row r="2174" spans="1:12">
      <c r="A2174" t="s">
        <v>7722</v>
      </c>
      <c r="B2174" t="s">
        <v>7325</v>
      </c>
      <c r="C2174" t="s">
        <v>1732</v>
      </c>
      <c r="D2174" t="s">
        <v>6875</v>
      </c>
      <c r="E2174" t="s">
        <v>1702</v>
      </c>
      <c r="H2174" t="str">
        <f>INDEX('Vensim Variables'!$B:$B,MATCH(EPS!$B2174,'Vensim Variables'!$A:$A,0))</f>
        <v>g pollutant</v>
      </c>
      <c r="I2174" t="str">
        <f t="shared" si="66"/>
        <v>CO2</v>
      </c>
      <c r="J2174" t="e">
        <f>INDEX(NoSettings!$C:$C,MATCH(EPS!$A2174,NoSettings!$A:$A,0))</f>
        <v>#N/A</v>
      </c>
      <c r="K2174">
        <f>INDEX(GWP!$C$2:$C$13,MATCH(EPS!I2174,GWP!$B$2:$B$13,0))</f>
        <v>1</v>
      </c>
      <c r="L2174" s="4" t="e">
        <f t="shared" si="67"/>
        <v>#N/A</v>
      </c>
    </row>
    <row r="2175" spans="1:12">
      <c r="A2175" t="s">
        <v>7723</v>
      </c>
      <c r="B2175" t="s">
        <v>7325</v>
      </c>
      <c r="C2175" t="s">
        <v>1732</v>
      </c>
      <c r="D2175" t="s">
        <v>6875</v>
      </c>
      <c r="E2175" t="s">
        <v>1705</v>
      </c>
      <c r="H2175" t="str">
        <f>INDEX('Vensim Variables'!$B:$B,MATCH(EPS!$B2175,'Vensim Variables'!$A:$A,0))</f>
        <v>g pollutant</v>
      </c>
      <c r="I2175" t="str">
        <f t="shared" si="66"/>
        <v>VOC</v>
      </c>
      <c r="J2175" t="e">
        <f>INDEX(NoSettings!$C:$C,MATCH(EPS!$A2175,NoSettings!$A:$A,0))</f>
        <v>#N/A</v>
      </c>
      <c r="K2175">
        <f>INDEX(GWP!$C$2:$C$13,MATCH(EPS!I2175,GWP!$B$2:$B$13,0))</f>
        <v>0</v>
      </c>
      <c r="L2175" s="4" t="e">
        <f t="shared" si="67"/>
        <v>#N/A</v>
      </c>
    </row>
    <row r="2176" spans="1:12">
      <c r="A2176" t="s">
        <v>7724</v>
      </c>
      <c r="B2176" t="s">
        <v>7325</v>
      </c>
      <c r="C2176" t="s">
        <v>1732</v>
      </c>
      <c r="D2176" t="s">
        <v>6875</v>
      </c>
      <c r="E2176" t="s">
        <v>1706</v>
      </c>
      <c r="H2176" t="str">
        <f>INDEX('Vensim Variables'!$B:$B,MATCH(EPS!$B2176,'Vensim Variables'!$A:$A,0))</f>
        <v>g pollutant</v>
      </c>
      <c r="I2176" t="str">
        <f t="shared" si="66"/>
        <v>CO</v>
      </c>
      <c r="J2176" t="e">
        <f>INDEX(NoSettings!$C:$C,MATCH(EPS!$A2176,NoSettings!$A:$A,0))</f>
        <v>#N/A</v>
      </c>
      <c r="K2176">
        <f>INDEX(GWP!$C$2:$C$13,MATCH(EPS!I2176,GWP!$B$2:$B$13,0))</f>
        <v>0</v>
      </c>
      <c r="L2176" s="4" t="e">
        <f t="shared" si="67"/>
        <v>#N/A</v>
      </c>
    </row>
    <row r="2177" spans="1:12">
      <c r="A2177" t="s">
        <v>7725</v>
      </c>
      <c r="B2177" t="s">
        <v>7325</v>
      </c>
      <c r="C2177" t="s">
        <v>1732</v>
      </c>
      <c r="D2177" t="s">
        <v>6875</v>
      </c>
      <c r="E2177" t="s">
        <v>1707</v>
      </c>
      <c r="H2177" t="str">
        <f>INDEX('Vensim Variables'!$B:$B,MATCH(EPS!$B2177,'Vensim Variables'!$A:$A,0))</f>
        <v>g pollutant</v>
      </c>
      <c r="I2177" t="str">
        <f t="shared" si="66"/>
        <v>NOx</v>
      </c>
      <c r="J2177" t="e">
        <f>INDEX(NoSettings!$C:$C,MATCH(EPS!$A2177,NoSettings!$A:$A,0))</f>
        <v>#N/A</v>
      </c>
      <c r="K2177">
        <f>INDEX(GWP!$C$2:$C$13,MATCH(EPS!I2177,GWP!$B$2:$B$13,0))</f>
        <v>0</v>
      </c>
      <c r="L2177" s="4" t="e">
        <f t="shared" si="67"/>
        <v>#N/A</v>
      </c>
    </row>
    <row r="2178" spans="1:12">
      <c r="A2178" t="s">
        <v>7726</v>
      </c>
      <c r="B2178" t="s">
        <v>7325</v>
      </c>
      <c r="C2178" t="s">
        <v>1732</v>
      </c>
      <c r="D2178" t="s">
        <v>6875</v>
      </c>
      <c r="E2178" t="s">
        <v>1708</v>
      </c>
      <c r="H2178" t="str">
        <f>INDEX('Vensim Variables'!$B:$B,MATCH(EPS!$B2178,'Vensim Variables'!$A:$A,0))</f>
        <v>g pollutant</v>
      </c>
      <c r="I2178" t="str">
        <f t="shared" si="66"/>
        <v>PM10</v>
      </c>
      <c r="J2178" t="e">
        <f>INDEX(NoSettings!$C:$C,MATCH(EPS!$A2178,NoSettings!$A:$A,0))</f>
        <v>#N/A</v>
      </c>
      <c r="K2178">
        <f>INDEX(GWP!$C$2:$C$13,MATCH(EPS!I2178,GWP!$B$2:$B$13,0))</f>
        <v>0</v>
      </c>
      <c r="L2178" s="4" t="e">
        <f t="shared" si="67"/>
        <v>#N/A</v>
      </c>
    </row>
    <row r="2179" spans="1:12">
      <c r="A2179" t="s">
        <v>7727</v>
      </c>
      <c r="B2179" t="s">
        <v>7325</v>
      </c>
      <c r="C2179" t="s">
        <v>1732</v>
      </c>
      <c r="D2179" t="s">
        <v>6875</v>
      </c>
      <c r="E2179" t="s">
        <v>1709</v>
      </c>
      <c r="H2179" t="str">
        <f>INDEX('Vensim Variables'!$B:$B,MATCH(EPS!$B2179,'Vensim Variables'!$A:$A,0))</f>
        <v>g pollutant</v>
      </c>
      <c r="I2179" t="str">
        <f t="shared" ref="I2179:I2242" si="68">IF(OR(C2179="CO2",C2179="CH4",C2179="N2O",C2179="F gases",C2179="VOC",C2179="CO",C2179="NOx",C2179="PM10",C2179="PM25",C2179="SOx",C2179="BC",C2179="OC"),C2179,IF(OR(D2179="CO2",D2179="CH4",D2179="N2O",D2179="F gases",D2179="VOC",D2179="CO",D2179="NOx",D2179="PM10",D2179="PM25",D2179="SOx",D2179="BC",D2179="OC"),D2179,IF(OR(E2179="CO2",E2179="CH4",E2179="N2O",E2179="F gases",E2179="VOC",E2179="CO",E2179="NOx",E2179="PM10",E2179="PM25",E2179="SOx",E2179="BC",E2179="OC"),E2179,"NA")))</f>
        <v>PM25</v>
      </c>
      <c r="J2179" t="e">
        <f>INDEX(NoSettings!$C:$C,MATCH(EPS!$A2179,NoSettings!$A:$A,0))</f>
        <v>#N/A</v>
      </c>
      <c r="K2179">
        <f>INDEX(GWP!$C$2:$C$13,MATCH(EPS!I2179,GWP!$B$2:$B$13,0))</f>
        <v>0</v>
      </c>
      <c r="L2179" s="4" t="e">
        <f t="shared" ref="L2179:L2242" si="69">IF(H2179="g pollutant",K2179*J2179/10^12,IF(H2179="MMTCO2e",J2179,IF(H2179="MWh",J2179,0)))</f>
        <v>#N/A</v>
      </c>
    </row>
    <row r="2180" spans="1:12">
      <c r="A2180" t="s">
        <v>7728</v>
      </c>
      <c r="B2180" t="s">
        <v>7325</v>
      </c>
      <c r="C2180" t="s">
        <v>1732</v>
      </c>
      <c r="D2180" t="s">
        <v>6875</v>
      </c>
      <c r="E2180" t="s">
        <v>1710</v>
      </c>
      <c r="H2180" t="str">
        <f>INDEX('Vensim Variables'!$B:$B,MATCH(EPS!$B2180,'Vensim Variables'!$A:$A,0))</f>
        <v>g pollutant</v>
      </c>
      <c r="I2180" t="str">
        <f t="shared" si="68"/>
        <v>SOx</v>
      </c>
      <c r="J2180" t="e">
        <f>INDEX(NoSettings!$C:$C,MATCH(EPS!$A2180,NoSettings!$A:$A,0))</f>
        <v>#N/A</v>
      </c>
      <c r="K2180">
        <f>INDEX(GWP!$C$2:$C$13,MATCH(EPS!I2180,GWP!$B$2:$B$13,0))</f>
        <v>0</v>
      </c>
      <c r="L2180" s="4" t="e">
        <f t="shared" si="69"/>
        <v>#N/A</v>
      </c>
    </row>
    <row r="2181" spans="1:12">
      <c r="A2181" t="s">
        <v>7729</v>
      </c>
      <c r="B2181" t="s">
        <v>7325</v>
      </c>
      <c r="C2181" t="s">
        <v>1732</v>
      </c>
      <c r="D2181" t="s">
        <v>6875</v>
      </c>
      <c r="E2181" t="s">
        <v>1711</v>
      </c>
      <c r="H2181" t="str">
        <f>INDEX('Vensim Variables'!$B:$B,MATCH(EPS!$B2181,'Vensim Variables'!$A:$A,0))</f>
        <v>g pollutant</v>
      </c>
      <c r="I2181" t="str">
        <f t="shared" si="68"/>
        <v>BC</v>
      </c>
      <c r="J2181" t="e">
        <f>INDEX(NoSettings!$C:$C,MATCH(EPS!$A2181,NoSettings!$A:$A,0))</f>
        <v>#N/A</v>
      </c>
      <c r="K2181">
        <f>INDEX(GWP!$C$2:$C$13,MATCH(EPS!I2181,GWP!$B$2:$B$13,0))</f>
        <v>0</v>
      </c>
      <c r="L2181" s="4" t="e">
        <f t="shared" si="69"/>
        <v>#N/A</v>
      </c>
    </row>
    <row r="2182" spans="1:12">
      <c r="A2182" t="s">
        <v>7730</v>
      </c>
      <c r="B2182" t="s">
        <v>7325</v>
      </c>
      <c r="C2182" t="s">
        <v>1732</v>
      </c>
      <c r="D2182" t="s">
        <v>6875</v>
      </c>
      <c r="E2182" t="s">
        <v>1712</v>
      </c>
      <c r="H2182" t="str">
        <f>INDEX('Vensim Variables'!$B:$B,MATCH(EPS!$B2182,'Vensim Variables'!$A:$A,0))</f>
        <v>g pollutant</v>
      </c>
      <c r="I2182" t="str">
        <f t="shared" si="68"/>
        <v>OC</v>
      </c>
      <c r="J2182" t="e">
        <f>INDEX(NoSettings!$C:$C,MATCH(EPS!$A2182,NoSettings!$A:$A,0))</f>
        <v>#N/A</v>
      </c>
      <c r="K2182">
        <f>INDEX(GWP!$C$2:$C$13,MATCH(EPS!I2182,GWP!$B$2:$B$13,0))</f>
        <v>0</v>
      </c>
      <c r="L2182" s="4" t="e">
        <f t="shared" si="69"/>
        <v>#N/A</v>
      </c>
    </row>
    <row r="2183" spans="1:12">
      <c r="A2183" t="s">
        <v>7731</v>
      </c>
      <c r="B2183" t="s">
        <v>7325</v>
      </c>
      <c r="C2183" t="s">
        <v>1732</v>
      </c>
      <c r="D2183" t="s">
        <v>6875</v>
      </c>
      <c r="E2183" t="s">
        <v>1713</v>
      </c>
      <c r="H2183" t="str">
        <f>INDEX('Vensim Variables'!$B:$B,MATCH(EPS!$B2183,'Vensim Variables'!$A:$A,0))</f>
        <v>g pollutant</v>
      </c>
      <c r="I2183" t="str">
        <f t="shared" si="68"/>
        <v>CH4</v>
      </c>
      <c r="J2183" t="e">
        <f>INDEX(NoSettings!$C:$C,MATCH(EPS!$A2183,NoSettings!$A:$A,0))</f>
        <v>#N/A</v>
      </c>
      <c r="K2183">
        <f>INDEX(GWP!$C$2:$C$13,MATCH(EPS!I2183,GWP!$B$2:$B$13,0))</f>
        <v>28</v>
      </c>
      <c r="L2183" s="4" t="e">
        <f t="shared" si="69"/>
        <v>#N/A</v>
      </c>
    </row>
    <row r="2184" spans="1:12">
      <c r="A2184" t="s">
        <v>7732</v>
      </c>
      <c r="B2184" t="s">
        <v>7325</v>
      </c>
      <c r="C2184" t="s">
        <v>1732</v>
      </c>
      <c r="D2184" t="s">
        <v>6875</v>
      </c>
      <c r="E2184" t="s">
        <v>1714</v>
      </c>
      <c r="H2184" t="str">
        <f>INDEX('Vensim Variables'!$B:$B,MATCH(EPS!$B2184,'Vensim Variables'!$A:$A,0))</f>
        <v>g pollutant</v>
      </c>
      <c r="I2184" t="str">
        <f t="shared" si="68"/>
        <v>N2O</v>
      </c>
      <c r="J2184" t="e">
        <f>INDEX(NoSettings!$C:$C,MATCH(EPS!$A2184,NoSettings!$A:$A,0))</f>
        <v>#N/A</v>
      </c>
      <c r="K2184">
        <f>INDEX(GWP!$C$2:$C$13,MATCH(EPS!I2184,GWP!$B$2:$B$13,0))</f>
        <v>265</v>
      </c>
      <c r="L2184" s="4" t="e">
        <f t="shared" si="69"/>
        <v>#N/A</v>
      </c>
    </row>
    <row r="2185" spans="1:12">
      <c r="A2185" t="s">
        <v>7733</v>
      </c>
      <c r="B2185" t="s">
        <v>7325</v>
      </c>
      <c r="C2185" t="s">
        <v>1732</v>
      </c>
      <c r="D2185" t="s">
        <v>6875</v>
      </c>
      <c r="E2185" t="s">
        <v>1715</v>
      </c>
      <c r="H2185" t="str">
        <f>INDEX('Vensim Variables'!$B:$B,MATCH(EPS!$B2185,'Vensim Variables'!$A:$A,0))</f>
        <v>g pollutant</v>
      </c>
      <c r="I2185" t="str">
        <f t="shared" si="68"/>
        <v>F gases</v>
      </c>
      <c r="J2185" t="e">
        <f>INDEX(NoSettings!$C:$C,MATCH(EPS!$A2185,NoSettings!$A:$A,0))</f>
        <v>#N/A</v>
      </c>
      <c r="K2185">
        <f>INDEX(GWP!$C$2:$C$13,MATCH(EPS!I2185,GWP!$B$2:$B$13,0))</f>
        <v>1</v>
      </c>
      <c r="L2185" s="4" t="e">
        <f t="shared" si="69"/>
        <v>#N/A</v>
      </c>
    </row>
    <row r="2186" spans="1:12">
      <c r="A2186" t="s">
        <v>7734</v>
      </c>
      <c r="B2186" t="s">
        <v>7325</v>
      </c>
      <c r="C2186" t="s">
        <v>1732</v>
      </c>
      <c r="D2186" t="s">
        <v>6876</v>
      </c>
      <c r="E2186" t="s">
        <v>1702</v>
      </c>
      <c r="H2186" t="str">
        <f>INDEX('Vensim Variables'!$B:$B,MATCH(EPS!$B2186,'Vensim Variables'!$A:$A,0))</f>
        <v>g pollutant</v>
      </c>
      <c r="I2186" t="str">
        <f t="shared" si="68"/>
        <v>CO2</v>
      </c>
      <c r="J2186" t="e">
        <f>INDEX(NoSettings!$C:$C,MATCH(EPS!$A2186,NoSettings!$A:$A,0))</f>
        <v>#N/A</v>
      </c>
      <c r="K2186">
        <f>INDEX(GWP!$C$2:$C$13,MATCH(EPS!I2186,GWP!$B$2:$B$13,0))</f>
        <v>1</v>
      </c>
      <c r="L2186" s="4" t="e">
        <f t="shared" si="69"/>
        <v>#N/A</v>
      </c>
    </row>
    <row r="2187" spans="1:12">
      <c r="A2187" t="s">
        <v>7735</v>
      </c>
      <c r="B2187" t="s">
        <v>7325</v>
      </c>
      <c r="C2187" t="s">
        <v>1732</v>
      </c>
      <c r="D2187" t="s">
        <v>6876</v>
      </c>
      <c r="E2187" t="s">
        <v>1705</v>
      </c>
      <c r="H2187" t="str">
        <f>INDEX('Vensim Variables'!$B:$B,MATCH(EPS!$B2187,'Vensim Variables'!$A:$A,0))</f>
        <v>g pollutant</v>
      </c>
      <c r="I2187" t="str">
        <f t="shared" si="68"/>
        <v>VOC</v>
      </c>
      <c r="J2187" t="e">
        <f>INDEX(NoSettings!$C:$C,MATCH(EPS!$A2187,NoSettings!$A:$A,0))</f>
        <v>#N/A</v>
      </c>
      <c r="K2187">
        <f>INDEX(GWP!$C$2:$C$13,MATCH(EPS!I2187,GWP!$B$2:$B$13,0))</f>
        <v>0</v>
      </c>
      <c r="L2187" s="4" t="e">
        <f t="shared" si="69"/>
        <v>#N/A</v>
      </c>
    </row>
    <row r="2188" spans="1:12">
      <c r="A2188" t="s">
        <v>7736</v>
      </c>
      <c r="B2188" t="s">
        <v>7325</v>
      </c>
      <c r="C2188" t="s">
        <v>1732</v>
      </c>
      <c r="D2188" t="s">
        <v>6876</v>
      </c>
      <c r="E2188" t="s">
        <v>1706</v>
      </c>
      <c r="H2188" t="str">
        <f>INDEX('Vensim Variables'!$B:$B,MATCH(EPS!$B2188,'Vensim Variables'!$A:$A,0))</f>
        <v>g pollutant</v>
      </c>
      <c r="I2188" t="str">
        <f t="shared" si="68"/>
        <v>CO</v>
      </c>
      <c r="J2188" t="e">
        <f>INDEX(NoSettings!$C:$C,MATCH(EPS!$A2188,NoSettings!$A:$A,0))</f>
        <v>#N/A</v>
      </c>
      <c r="K2188">
        <f>INDEX(GWP!$C$2:$C$13,MATCH(EPS!I2188,GWP!$B$2:$B$13,0))</f>
        <v>0</v>
      </c>
      <c r="L2188" s="4" t="e">
        <f t="shared" si="69"/>
        <v>#N/A</v>
      </c>
    </row>
    <row r="2189" spans="1:12">
      <c r="A2189" t="s">
        <v>7737</v>
      </c>
      <c r="B2189" t="s">
        <v>7325</v>
      </c>
      <c r="C2189" t="s">
        <v>1732</v>
      </c>
      <c r="D2189" t="s">
        <v>6876</v>
      </c>
      <c r="E2189" t="s">
        <v>1707</v>
      </c>
      <c r="H2189" t="str">
        <f>INDEX('Vensim Variables'!$B:$B,MATCH(EPS!$B2189,'Vensim Variables'!$A:$A,0))</f>
        <v>g pollutant</v>
      </c>
      <c r="I2189" t="str">
        <f t="shared" si="68"/>
        <v>NOx</v>
      </c>
      <c r="J2189" t="e">
        <f>INDEX(NoSettings!$C:$C,MATCH(EPS!$A2189,NoSettings!$A:$A,0))</f>
        <v>#N/A</v>
      </c>
      <c r="K2189">
        <f>INDEX(GWP!$C$2:$C$13,MATCH(EPS!I2189,GWP!$B$2:$B$13,0))</f>
        <v>0</v>
      </c>
      <c r="L2189" s="4" t="e">
        <f t="shared" si="69"/>
        <v>#N/A</v>
      </c>
    </row>
    <row r="2190" spans="1:12">
      <c r="A2190" t="s">
        <v>7738</v>
      </c>
      <c r="B2190" t="s">
        <v>7325</v>
      </c>
      <c r="C2190" t="s">
        <v>1732</v>
      </c>
      <c r="D2190" t="s">
        <v>6876</v>
      </c>
      <c r="E2190" t="s">
        <v>1708</v>
      </c>
      <c r="H2190" t="str">
        <f>INDEX('Vensim Variables'!$B:$B,MATCH(EPS!$B2190,'Vensim Variables'!$A:$A,0))</f>
        <v>g pollutant</v>
      </c>
      <c r="I2190" t="str">
        <f t="shared" si="68"/>
        <v>PM10</v>
      </c>
      <c r="J2190" t="e">
        <f>INDEX(NoSettings!$C:$C,MATCH(EPS!$A2190,NoSettings!$A:$A,0))</f>
        <v>#N/A</v>
      </c>
      <c r="K2190">
        <f>INDEX(GWP!$C$2:$C$13,MATCH(EPS!I2190,GWP!$B$2:$B$13,0))</f>
        <v>0</v>
      </c>
      <c r="L2190" s="4" t="e">
        <f t="shared" si="69"/>
        <v>#N/A</v>
      </c>
    </row>
    <row r="2191" spans="1:12">
      <c r="A2191" t="s">
        <v>7739</v>
      </c>
      <c r="B2191" t="s">
        <v>7325</v>
      </c>
      <c r="C2191" t="s">
        <v>1732</v>
      </c>
      <c r="D2191" t="s">
        <v>6876</v>
      </c>
      <c r="E2191" t="s">
        <v>1709</v>
      </c>
      <c r="H2191" t="str">
        <f>INDEX('Vensim Variables'!$B:$B,MATCH(EPS!$B2191,'Vensim Variables'!$A:$A,0))</f>
        <v>g pollutant</v>
      </c>
      <c r="I2191" t="str">
        <f t="shared" si="68"/>
        <v>PM25</v>
      </c>
      <c r="J2191" t="e">
        <f>INDEX(NoSettings!$C:$C,MATCH(EPS!$A2191,NoSettings!$A:$A,0))</f>
        <v>#N/A</v>
      </c>
      <c r="K2191">
        <f>INDEX(GWP!$C$2:$C$13,MATCH(EPS!I2191,GWP!$B$2:$B$13,0))</f>
        <v>0</v>
      </c>
      <c r="L2191" s="4" t="e">
        <f t="shared" si="69"/>
        <v>#N/A</v>
      </c>
    </row>
    <row r="2192" spans="1:12">
      <c r="A2192" t="s">
        <v>7740</v>
      </c>
      <c r="B2192" t="s">
        <v>7325</v>
      </c>
      <c r="C2192" t="s">
        <v>1732</v>
      </c>
      <c r="D2192" t="s">
        <v>6876</v>
      </c>
      <c r="E2192" t="s">
        <v>1710</v>
      </c>
      <c r="H2192" t="str">
        <f>INDEX('Vensim Variables'!$B:$B,MATCH(EPS!$B2192,'Vensim Variables'!$A:$A,0))</f>
        <v>g pollutant</v>
      </c>
      <c r="I2192" t="str">
        <f t="shared" si="68"/>
        <v>SOx</v>
      </c>
      <c r="J2192" t="e">
        <f>INDEX(NoSettings!$C:$C,MATCH(EPS!$A2192,NoSettings!$A:$A,0))</f>
        <v>#N/A</v>
      </c>
      <c r="K2192">
        <f>INDEX(GWP!$C$2:$C$13,MATCH(EPS!I2192,GWP!$B$2:$B$13,0))</f>
        <v>0</v>
      </c>
      <c r="L2192" s="4" t="e">
        <f t="shared" si="69"/>
        <v>#N/A</v>
      </c>
    </row>
    <row r="2193" spans="1:12">
      <c r="A2193" t="s">
        <v>7741</v>
      </c>
      <c r="B2193" t="s">
        <v>7325</v>
      </c>
      <c r="C2193" t="s">
        <v>1732</v>
      </c>
      <c r="D2193" t="s">
        <v>6876</v>
      </c>
      <c r="E2193" t="s">
        <v>1711</v>
      </c>
      <c r="H2193" t="str">
        <f>INDEX('Vensim Variables'!$B:$B,MATCH(EPS!$B2193,'Vensim Variables'!$A:$A,0))</f>
        <v>g pollutant</v>
      </c>
      <c r="I2193" t="str">
        <f t="shared" si="68"/>
        <v>BC</v>
      </c>
      <c r="J2193" t="e">
        <f>INDEX(NoSettings!$C:$C,MATCH(EPS!$A2193,NoSettings!$A:$A,0))</f>
        <v>#N/A</v>
      </c>
      <c r="K2193">
        <f>INDEX(GWP!$C$2:$C$13,MATCH(EPS!I2193,GWP!$B$2:$B$13,0))</f>
        <v>0</v>
      </c>
      <c r="L2193" s="4" t="e">
        <f t="shared" si="69"/>
        <v>#N/A</v>
      </c>
    </row>
    <row r="2194" spans="1:12">
      <c r="A2194" t="s">
        <v>7742</v>
      </c>
      <c r="B2194" t="s">
        <v>7325</v>
      </c>
      <c r="C2194" t="s">
        <v>1732</v>
      </c>
      <c r="D2194" t="s">
        <v>6876</v>
      </c>
      <c r="E2194" t="s">
        <v>1712</v>
      </c>
      <c r="H2194" t="str">
        <f>INDEX('Vensim Variables'!$B:$B,MATCH(EPS!$B2194,'Vensim Variables'!$A:$A,0))</f>
        <v>g pollutant</v>
      </c>
      <c r="I2194" t="str">
        <f t="shared" si="68"/>
        <v>OC</v>
      </c>
      <c r="J2194" t="e">
        <f>INDEX(NoSettings!$C:$C,MATCH(EPS!$A2194,NoSettings!$A:$A,0))</f>
        <v>#N/A</v>
      </c>
      <c r="K2194">
        <f>INDEX(GWP!$C$2:$C$13,MATCH(EPS!I2194,GWP!$B$2:$B$13,0))</f>
        <v>0</v>
      </c>
      <c r="L2194" s="4" t="e">
        <f t="shared" si="69"/>
        <v>#N/A</v>
      </c>
    </row>
    <row r="2195" spans="1:12">
      <c r="A2195" t="s">
        <v>7743</v>
      </c>
      <c r="B2195" t="s">
        <v>7325</v>
      </c>
      <c r="C2195" t="s">
        <v>1732</v>
      </c>
      <c r="D2195" t="s">
        <v>6876</v>
      </c>
      <c r="E2195" t="s">
        <v>1713</v>
      </c>
      <c r="H2195" t="str">
        <f>INDEX('Vensim Variables'!$B:$B,MATCH(EPS!$B2195,'Vensim Variables'!$A:$A,0))</f>
        <v>g pollutant</v>
      </c>
      <c r="I2195" t="str">
        <f t="shared" si="68"/>
        <v>CH4</v>
      </c>
      <c r="J2195" t="e">
        <f>INDEX(NoSettings!$C:$C,MATCH(EPS!$A2195,NoSettings!$A:$A,0))</f>
        <v>#N/A</v>
      </c>
      <c r="K2195">
        <f>INDEX(GWP!$C$2:$C$13,MATCH(EPS!I2195,GWP!$B$2:$B$13,0))</f>
        <v>28</v>
      </c>
      <c r="L2195" s="4" t="e">
        <f t="shared" si="69"/>
        <v>#N/A</v>
      </c>
    </row>
    <row r="2196" spans="1:12">
      <c r="A2196" t="s">
        <v>7744</v>
      </c>
      <c r="B2196" t="s">
        <v>7325</v>
      </c>
      <c r="C2196" t="s">
        <v>1732</v>
      </c>
      <c r="D2196" t="s">
        <v>6876</v>
      </c>
      <c r="E2196" t="s">
        <v>1714</v>
      </c>
      <c r="H2196" t="str">
        <f>INDEX('Vensim Variables'!$B:$B,MATCH(EPS!$B2196,'Vensim Variables'!$A:$A,0))</f>
        <v>g pollutant</v>
      </c>
      <c r="I2196" t="str">
        <f t="shared" si="68"/>
        <v>N2O</v>
      </c>
      <c r="J2196" t="e">
        <f>INDEX(NoSettings!$C:$C,MATCH(EPS!$A2196,NoSettings!$A:$A,0))</f>
        <v>#N/A</v>
      </c>
      <c r="K2196">
        <f>INDEX(GWP!$C$2:$C$13,MATCH(EPS!I2196,GWP!$B$2:$B$13,0))</f>
        <v>265</v>
      </c>
      <c r="L2196" s="4" t="e">
        <f t="shared" si="69"/>
        <v>#N/A</v>
      </c>
    </row>
    <row r="2197" spans="1:12">
      <c r="A2197" t="s">
        <v>7745</v>
      </c>
      <c r="B2197" t="s">
        <v>7325</v>
      </c>
      <c r="C2197" t="s">
        <v>1732</v>
      </c>
      <c r="D2197" t="s">
        <v>6876</v>
      </c>
      <c r="E2197" t="s">
        <v>1715</v>
      </c>
      <c r="H2197" t="str">
        <f>INDEX('Vensim Variables'!$B:$B,MATCH(EPS!$B2197,'Vensim Variables'!$A:$A,0))</f>
        <v>g pollutant</v>
      </c>
      <c r="I2197" t="str">
        <f t="shared" si="68"/>
        <v>F gases</v>
      </c>
      <c r="J2197" t="e">
        <f>INDEX(NoSettings!$C:$C,MATCH(EPS!$A2197,NoSettings!$A:$A,0))</f>
        <v>#N/A</v>
      </c>
      <c r="K2197">
        <f>INDEX(GWP!$C$2:$C$13,MATCH(EPS!I2197,GWP!$B$2:$B$13,0))</f>
        <v>1</v>
      </c>
      <c r="L2197" s="4" t="e">
        <f t="shared" si="69"/>
        <v>#N/A</v>
      </c>
    </row>
    <row r="2198" spans="1:12">
      <c r="A2198" t="s">
        <v>7746</v>
      </c>
      <c r="B2198" t="s">
        <v>7325</v>
      </c>
      <c r="C2198" t="s">
        <v>1732</v>
      </c>
      <c r="D2198" t="s">
        <v>6877</v>
      </c>
      <c r="E2198" t="s">
        <v>1702</v>
      </c>
      <c r="H2198" t="str">
        <f>INDEX('Vensim Variables'!$B:$B,MATCH(EPS!$B2198,'Vensim Variables'!$A:$A,0))</f>
        <v>g pollutant</v>
      </c>
      <c r="I2198" t="str">
        <f t="shared" si="68"/>
        <v>CO2</v>
      </c>
      <c r="J2198" t="e">
        <f>INDEX(NoSettings!$C:$C,MATCH(EPS!$A2198,NoSettings!$A:$A,0))</f>
        <v>#N/A</v>
      </c>
      <c r="K2198">
        <f>INDEX(GWP!$C$2:$C$13,MATCH(EPS!I2198,GWP!$B$2:$B$13,0))</f>
        <v>1</v>
      </c>
      <c r="L2198" s="4" t="e">
        <f t="shared" si="69"/>
        <v>#N/A</v>
      </c>
    </row>
    <row r="2199" spans="1:12">
      <c r="A2199" t="s">
        <v>7747</v>
      </c>
      <c r="B2199" t="s">
        <v>7325</v>
      </c>
      <c r="C2199" t="s">
        <v>1732</v>
      </c>
      <c r="D2199" t="s">
        <v>6877</v>
      </c>
      <c r="E2199" t="s">
        <v>1705</v>
      </c>
      <c r="H2199" t="str">
        <f>INDEX('Vensim Variables'!$B:$B,MATCH(EPS!$B2199,'Vensim Variables'!$A:$A,0))</f>
        <v>g pollutant</v>
      </c>
      <c r="I2199" t="str">
        <f t="shared" si="68"/>
        <v>VOC</v>
      </c>
      <c r="J2199" t="e">
        <f>INDEX(NoSettings!$C:$C,MATCH(EPS!$A2199,NoSettings!$A:$A,0))</f>
        <v>#N/A</v>
      </c>
      <c r="K2199">
        <f>INDEX(GWP!$C$2:$C$13,MATCH(EPS!I2199,GWP!$B$2:$B$13,0))</f>
        <v>0</v>
      </c>
      <c r="L2199" s="4" t="e">
        <f t="shared" si="69"/>
        <v>#N/A</v>
      </c>
    </row>
    <row r="2200" spans="1:12">
      <c r="A2200" t="s">
        <v>7748</v>
      </c>
      <c r="B2200" t="s">
        <v>7325</v>
      </c>
      <c r="C2200" t="s">
        <v>1732</v>
      </c>
      <c r="D2200" t="s">
        <v>6877</v>
      </c>
      <c r="E2200" t="s">
        <v>1706</v>
      </c>
      <c r="H2200" t="str">
        <f>INDEX('Vensim Variables'!$B:$B,MATCH(EPS!$B2200,'Vensim Variables'!$A:$A,0))</f>
        <v>g pollutant</v>
      </c>
      <c r="I2200" t="str">
        <f t="shared" si="68"/>
        <v>CO</v>
      </c>
      <c r="J2200" t="e">
        <f>INDEX(NoSettings!$C:$C,MATCH(EPS!$A2200,NoSettings!$A:$A,0))</f>
        <v>#N/A</v>
      </c>
      <c r="K2200">
        <f>INDEX(GWP!$C$2:$C$13,MATCH(EPS!I2200,GWP!$B$2:$B$13,0))</f>
        <v>0</v>
      </c>
      <c r="L2200" s="4" t="e">
        <f t="shared" si="69"/>
        <v>#N/A</v>
      </c>
    </row>
    <row r="2201" spans="1:12">
      <c r="A2201" t="s">
        <v>7749</v>
      </c>
      <c r="B2201" t="s">
        <v>7325</v>
      </c>
      <c r="C2201" t="s">
        <v>1732</v>
      </c>
      <c r="D2201" t="s">
        <v>6877</v>
      </c>
      <c r="E2201" t="s">
        <v>1707</v>
      </c>
      <c r="H2201" t="str">
        <f>INDEX('Vensim Variables'!$B:$B,MATCH(EPS!$B2201,'Vensim Variables'!$A:$A,0))</f>
        <v>g pollutant</v>
      </c>
      <c r="I2201" t="str">
        <f t="shared" si="68"/>
        <v>NOx</v>
      </c>
      <c r="J2201" t="e">
        <f>INDEX(NoSettings!$C:$C,MATCH(EPS!$A2201,NoSettings!$A:$A,0))</f>
        <v>#N/A</v>
      </c>
      <c r="K2201">
        <f>INDEX(GWP!$C$2:$C$13,MATCH(EPS!I2201,GWP!$B$2:$B$13,0))</f>
        <v>0</v>
      </c>
      <c r="L2201" s="4" t="e">
        <f t="shared" si="69"/>
        <v>#N/A</v>
      </c>
    </row>
    <row r="2202" spans="1:12">
      <c r="A2202" t="s">
        <v>7750</v>
      </c>
      <c r="B2202" t="s">
        <v>7325</v>
      </c>
      <c r="C2202" t="s">
        <v>1732</v>
      </c>
      <c r="D2202" t="s">
        <v>6877</v>
      </c>
      <c r="E2202" t="s">
        <v>1708</v>
      </c>
      <c r="H2202" t="str">
        <f>INDEX('Vensim Variables'!$B:$B,MATCH(EPS!$B2202,'Vensim Variables'!$A:$A,0))</f>
        <v>g pollutant</v>
      </c>
      <c r="I2202" t="str">
        <f t="shared" si="68"/>
        <v>PM10</v>
      </c>
      <c r="J2202" t="e">
        <f>INDEX(NoSettings!$C:$C,MATCH(EPS!$A2202,NoSettings!$A:$A,0))</f>
        <v>#N/A</v>
      </c>
      <c r="K2202">
        <f>INDEX(GWP!$C$2:$C$13,MATCH(EPS!I2202,GWP!$B$2:$B$13,0))</f>
        <v>0</v>
      </c>
      <c r="L2202" s="4" t="e">
        <f t="shared" si="69"/>
        <v>#N/A</v>
      </c>
    </row>
    <row r="2203" spans="1:12">
      <c r="A2203" t="s">
        <v>7751</v>
      </c>
      <c r="B2203" t="s">
        <v>7325</v>
      </c>
      <c r="C2203" t="s">
        <v>1732</v>
      </c>
      <c r="D2203" t="s">
        <v>6877</v>
      </c>
      <c r="E2203" t="s">
        <v>1709</v>
      </c>
      <c r="H2203" t="str">
        <f>INDEX('Vensim Variables'!$B:$B,MATCH(EPS!$B2203,'Vensim Variables'!$A:$A,0))</f>
        <v>g pollutant</v>
      </c>
      <c r="I2203" t="str">
        <f t="shared" si="68"/>
        <v>PM25</v>
      </c>
      <c r="J2203" t="e">
        <f>INDEX(NoSettings!$C:$C,MATCH(EPS!$A2203,NoSettings!$A:$A,0))</f>
        <v>#N/A</v>
      </c>
      <c r="K2203">
        <f>INDEX(GWP!$C$2:$C$13,MATCH(EPS!I2203,GWP!$B$2:$B$13,0))</f>
        <v>0</v>
      </c>
      <c r="L2203" s="4" t="e">
        <f t="shared" si="69"/>
        <v>#N/A</v>
      </c>
    </row>
    <row r="2204" spans="1:12">
      <c r="A2204" t="s">
        <v>7752</v>
      </c>
      <c r="B2204" t="s">
        <v>7325</v>
      </c>
      <c r="C2204" t="s">
        <v>1732</v>
      </c>
      <c r="D2204" t="s">
        <v>6877</v>
      </c>
      <c r="E2204" t="s">
        <v>1710</v>
      </c>
      <c r="H2204" t="str">
        <f>INDEX('Vensim Variables'!$B:$B,MATCH(EPS!$B2204,'Vensim Variables'!$A:$A,0))</f>
        <v>g pollutant</v>
      </c>
      <c r="I2204" t="str">
        <f t="shared" si="68"/>
        <v>SOx</v>
      </c>
      <c r="J2204" t="e">
        <f>INDEX(NoSettings!$C:$C,MATCH(EPS!$A2204,NoSettings!$A:$A,0))</f>
        <v>#N/A</v>
      </c>
      <c r="K2204">
        <f>INDEX(GWP!$C$2:$C$13,MATCH(EPS!I2204,GWP!$B$2:$B$13,0))</f>
        <v>0</v>
      </c>
      <c r="L2204" s="4" t="e">
        <f t="shared" si="69"/>
        <v>#N/A</v>
      </c>
    </row>
    <row r="2205" spans="1:12">
      <c r="A2205" t="s">
        <v>7753</v>
      </c>
      <c r="B2205" t="s">
        <v>7325</v>
      </c>
      <c r="C2205" t="s">
        <v>1732</v>
      </c>
      <c r="D2205" t="s">
        <v>6877</v>
      </c>
      <c r="E2205" t="s">
        <v>1711</v>
      </c>
      <c r="H2205" t="str">
        <f>INDEX('Vensim Variables'!$B:$B,MATCH(EPS!$B2205,'Vensim Variables'!$A:$A,0))</f>
        <v>g pollutant</v>
      </c>
      <c r="I2205" t="str">
        <f t="shared" si="68"/>
        <v>BC</v>
      </c>
      <c r="J2205" t="e">
        <f>INDEX(NoSettings!$C:$C,MATCH(EPS!$A2205,NoSettings!$A:$A,0))</f>
        <v>#N/A</v>
      </c>
      <c r="K2205">
        <f>INDEX(GWP!$C$2:$C$13,MATCH(EPS!I2205,GWP!$B$2:$B$13,0))</f>
        <v>0</v>
      </c>
      <c r="L2205" s="4" t="e">
        <f t="shared" si="69"/>
        <v>#N/A</v>
      </c>
    </row>
    <row r="2206" spans="1:12">
      <c r="A2206" t="s">
        <v>7754</v>
      </c>
      <c r="B2206" t="s">
        <v>7325</v>
      </c>
      <c r="C2206" t="s">
        <v>1732</v>
      </c>
      <c r="D2206" t="s">
        <v>6877</v>
      </c>
      <c r="E2206" t="s">
        <v>1712</v>
      </c>
      <c r="H2206" t="str">
        <f>INDEX('Vensim Variables'!$B:$B,MATCH(EPS!$B2206,'Vensim Variables'!$A:$A,0))</f>
        <v>g pollutant</v>
      </c>
      <c r="I2206" t="str">
        <f t="shared" si="68"/>
        <v>OC</v>
      </c>
      <c r="J2206" t="e">
        <f>INDEX(NoSettings!$C:$C,MATCH(EPS!$A2206,NoSettings!$A:$A,0))</f>
        <v>#N/A</v>
      </c>
      <c r="K2206">
        <f>INDEX(GWP!$C$2:$C$13,MATCH(EPS!I2206,GWP!$B$2:$B$13,0))</f>
        <v>0</v>
      </c>
      <c r="L2206" s="4" t="e">
        <f t="shared" si="69"/>
        <v>#N/A</v>
      </c>
    </row>
    <row r="2207" spans="1:12">
      <c r="A2207" t="s">
        <v>7755</v>
      </c>
      <c r="B2207" t="s">
        <v>7325</v>
      </c>
      <c r="C2207" t="s">
        <v>1732</v>
      </c>
      <c r="D2207" t="s">
        <v>6877</v>
      </c>
      <c r="E2207" t="s">
        <v>1713</v>
      </c>
      <c r="H2207" t="str">
        <f>INDEX('Vensim Variables'!$B:$B,MATCH(EPS!$B2207,'Vensim Variables'!$A:$A,0))</f>
        <v>g pollutant</v>
      </c>
      <c r="I2207" t="str">
        <f t="shared" si="68"/>
        <v>CH4</v>
      </c>
      <c r="J2207" t="e">
        <f>INDEX(NoSettings!$C:$C,MATCH(EPS!$A2207,NoSettings!$A:$A,0))</f>
        <v>#N/A</v>
      </c>
      <c r="K2207">
        <f>INDEX(GWP!$C$2:$C$13,MATCH(EPS!I2207,GWP!$B$2:$B$13,0))</f>
        <v>28</v>
      </c>
      <c r="L2207" s="4" t="e">
        <f t="shared" si="69"/>
        <v>#N/A</v>
      </c>
    </row>
    <row r="2208" spans="1:12">
      <c r="A2208" t="s">
        <v>7756</v>
      </c>
      <c r="B2208" t="s">
        <v>7325</v>
      </c>
      <c r="C2208" t="s">
        <v>1732</v>
      </c>
      <c r="D2208" t="s">
        <v>6877</v>
      </c>
      <c r="E2208" t="s">
        <v>1714</v>
      </c>
      <c r="H2208" t="str">
        <f>INDEX('Vensim Variables'!$B:$B,MATCH(EPS!$B2208,'Vensim Variables'!$A:$A,0))</f>
        <v>g pollutant</v>
      </c>
      <c r="I2208" t="str">
        <f t="shared" si="68"/>
        <v>N2O</v>
      </c>
      <c r="J2208" t="e">
        <f>INDEX(NoSettings!$C:$C,MATCH(EPS!$A2208,NoSettings!$A:$A,0))</f>
        <v>#N/A</v>
      </c>
      <c r="K2208">
        <f>INDEX(GWP!$C$2:$C$13,MATCH(EPS!I2208,GWP!$B$2:$B$13,0))</f>
        <v>265</v>
      </c>
      <c r="L2208" s="4" t="e">
        <f t="shared" si="69"/>
        <v>#N/A</v>
      </c>
    </row>
    <row r="2209" spans="1:12">
      <c r="A2209" t="s">
        <v>7757</v>
      </c>
      <c r="B2209" t="s">
        <v>7325</v>
      </c>
      <c r="C2209" t="s">
        <v>1732</v>
      </c>
      <c r="D2209" t="s">
        <v>6877</v>
      </c>
      <c r="E2209" t="s">
        <v>1715</v>
      </c>
      <c r="H2209" t="str">
        <f>INDEX('Vensim Variables'!$B:$B,MATCH(EPS!$B2209,'Vensim Variables'!$A:$A,0))</f>
        <v>g pollutant</v>
      </c>
      <c r="I2209" t="str">
        <f t="shared" si="68"/>
        <v>F gases</v>
      </c>
      <c r="J2209" t="e">
        <f>INDEX(NoSettings!$C:$C,MATCH(EPS!$A2209,NoSettings!$A:$A,0))</f>
        <v>#N/A</v>
      </c>
      <c r="K2209">
        <f>INDEX(GWP!$C$2:$C$13,MATCH(EPS!I2209,GWP!$B$2:$B$13,0))</f>
        <v>1</v>
      </c>
      <c r="L2209" s="4" t="e">
        <f t="shared" si="69"/>
        <v>#N/A</v>
      </c>
    </row>
    <row r="2210" spans="1:12">
      <c r="A2210" t="s">
        <v>7758</v>
      </c>
      <c r="B2210" t="s">
        <v>7325</v>
      </c>
      <c r="C2210" t="s">
        <v>1732</v>
      </c>
      <c r="D2210" t="s">
        <v>6878</v>
      </c>
      <c r="E2210" t="s">
        <v>1702</v>
      </c>
      <c r="H2210" t="str">
        <f>INDEX('Vensim Variables'!$B:$B,MATCH(EPS!$B2210,'Vensim Variables'!$A:$A,0))</f>
        <v>g pollutant</v>
      </c>
      <c r="I2210" t="str">
        <f t="shared" si="68"/>
        <v>CO2</v>
      </c>
      <c r="J2210" t="e">
        <f>INDEX(NoSettings!$C:$C,MATCH(EPS!$A2210,NoSettings!$A:$A,0))</f>
        <v>#N/A</v>
      </c>
      <c r="K2210">
        <f>INDEX(GWP!$C$2:$C$13,MATCH(EPS!I2210,GWP!$B$2:$B$13,0))</f>
        <v>1</v>
      </c>
      <c r="L2210" s="4" t="e">
        <f t="shared" si="69"/>
        <v>#N/A</v>
      </c>
    </row>
    <row r="2211" spans="1:12">
      <c r="A2211" t="s">
        <v>7759</v>
      </c>
      <c r="B2211" t="s">
        <v>7325</v>
      </c>
      <c r="C2211" t="s">
        <v>1732</v>
      </c>
      <c r="D2211" t="s">
        <v>6878</v>
      </c>
      <c r="E2211" t="s">
        <v>1705</v>
      </c>
      <c r="H2211" t="str">
        <f>INDEX('Vensim Variables'!$B:$B,MATCH(EPS!$B2211,'Vensim Variables'!$A:$A,0))</f>
        <v>g pollutant</v>
      </c>
      <c r="I2211" t="str">
        <f t="shared" si="68"/>
        <v>VOC</v>
      </c>
      <c r="J2211" t="e">
        <f>INDEX(NoSettings!$C:$C,MATCH(EPS!$A2211,NoSettings!$A:$A,0))</f>
        <v>#N/A</v>
      </c>
      <c r="K2211">
        <f>INDEX(GWP!$C$2:$C$13,MATCH(EPS!I2211,GWP!$B$2:$B$13,0))</f>
        <v>0</v>
      </c>
      <c r="L2211" s="4" t="e">
        <f t="shared" si="69"/>
        <v>#N/A</v>
      </c>
    </row>
    <row r="2212" spans="1:12">
      <c r="A2212" t="s">
        <v>7760</v>
      </c>
      <c r="B2212" t="s">
        <v>7325</v>
      </c>
      <c r="C2212" t="s">
        <v>1732</v>
      </c>
      <c r="D2212" t="s">
        <v>6878</v>
      </c>
      <c r="E2212" t="s">
        <v>1706</v>
      </c>
      <c r="H2212" t="str">
        <f>INDEX('Vensim Variables'!$B:$B,MATCH(EPS!$B2212,'Vensim Variables'!$A:$A,0))</f>
        <v>g pollutant</v>
      </c>
      <c r="I2212" t="str">
        <f t="shared" si="68"/>
        <v>CO</v>
      </c>
      <c r="J2212" t="e">
        <f>INDEX(NoSettings!$C:$C,MATCH(EPS!$A2212,NoSettings!$A:$A,0))</f>
        <v>#N/A</v>
      </c>
      <c r="K2212">
        <f>INDEX(GWP!$C$2:$C$13,MATCH(EPS!I2212,GWP!$B$2:$B$13,0))</f>
        <v>0</v>
      </c>
      <c r="L2212" s="4" t="e">
        <f t="shared" si="69"/>
        <v>#N/A</v>
      </c>
    </row>
    <row r="2213" spans="1:12">
      <c r="A2213" t="s">
        <v>7761</v>
      </c>
      <c r="B2213" t="s">
        <v>7325</v>
      </c>
      <c r="C2213" t="s">
        <v>1732</v>
      </c>
      <c r="D2213" t="s">
        <v>6878</v>
      </c>
      <c r="E2213" t="s">
        <v>1707</v>
      </c>
      <c r="H2213" t="str">
        <f>INDEX('Vensim Variables'!$B:$B,MATCH(EPS!$B2213,'Vensim Variables'!$A:$A,0))</f>
        <v>g pollutant</v>
      </c>
      <c r="I2213" t="str">
        <f t="shared" si="68"/>
        <v>NOx</v>
      </c>
      <c r="J2213" t="e">
        <f>INDEX(NoSettings!$C:$C,MATCH(EPS!$A2213,NoSettings!$A:$A,0))</f>
        <v>#N/A</v>
      </c>
      <c r="K2213">
        <f>INDEX(GWP!$C$2:$C$13,MATCH(EPS!I2213,GWP!$B$2:$B$13,0))</f>
        <v>0</v>
      </c>
      <c r="L2213" s="4" t="e">
        <f t="shared" si="69"/>
        <v>#N/A</v>
      </c>
    </row>
    <row r="2214" spans="1:12">
      <c r="A2214" t="s">
        <v>7762</v>
      </c>
      <c r="B2214" t="s">
        <v>7325</v>
      </c>
      <c r="C2214" t="s">
        <v>1732</v>
      </c>
      <c r="D2214" t="s">
        <v>6878</v>
      </c>
      <c r="E2214" t="s">
        <v>1708</v>
      </c>
      <c r="H2214" t="str">
        <f>INDEX('Vensim Variables'!$B:$B,MATCH(EPS!$B2214,'Vensim Variables'!$A:$A,0))</f>
        <v>g pollutant</v>
      </c>
      <c r="I2214" t="str">
        <f t="shared" si="68"/>
        <v>PM10</v>
      </c>
      <c r="J2214" t="e">
        <f>INDEX(NoSettings!$C:$C,MATCH(EPS!$A2214,NoSettings!$A:$A,0))</f>
        <v>#N/A</v>
      </c>
      <c r="K2214">
        <f>INDEX(GWP!$C$2:$C$13,MATCH(EPS!I2214,GWP!$B$2:$B$13,0))</f>
        <v>0</v>
      </c>
      <c r="L2214" s="4" t="e">
        <f t="shared" si="69"/>
        <v>#N/A</v>
      </c>
    </row>
    <row r="2215" spans="1:12">
      <c r="A2215" t="s">
        <v>7763</v>
      </c>
      <c r="B2215" t="s">
        <v>7325</v>
      </c>
      <c r="C2215" t="s">
        <v>1732</v>
      </c>
      <c r="D2215" t="s">
        <v>6878</v>
      </c>
      <c r="E2215" t="s">
        <v>1709</v>
      </c>
      <c r="H2215" t="str">
        <f>INDEX('Vensim Variables'!$B:$B,MATCH(EPS!$B2215,'Vensim Variables'!$A:$A,0))</f>
        <v>g pollutant</v>
      </c>
      <c r="I2215" t="str">
        <f t="shared" si="68"/>
        <v>PM25</v>
      </c>
      <c r="J2215" t="e">
        <f>INDEX(NoSettings!$C:$C,MATCH(EPS!$A2215,NoSettings!$A:$A,0))</f>
        <v>#N/A</v>
      </c>
      <c r="K2215">
        <f>INDEX(GWP!$C$2:$C$13,MATCH(EPS!I2215,GWP!$B$2:$B$13,0))</f>
        <v>0</v>
      </c>
      <c r="L2215" s="4" t="e">
        <f t="shared" si="69"/>
        <v>#N/A</v>
      </c>
    </row>
    <row r="2216" spans="1:12">
      <c r="A2216" t="s">
        <v>7764</v>
      </c>
      <c r="B2216" t="s">
        <v>7325</v>
      </c>
      <c r="C2216" t="s">
        <v>1732</v>
      </c>
      <c r="D2216" t="s">
        <v>6878</v>
      </c>
      <c r="E2216" t="s">
        <v>1710</v>
      </c>
      <c r="H2216" t="str">
        <f>INDEX('Vensim Variables'!$B:$B,MATCH(EPS!$B2216,'Vensim Variables'!$A:$A,0))</f>
        <v>g pollutant</v>
      </c>
      <c r="I2216" t="str">
        <f t="shared" si="68"/>
        <v>SOx</v>
      </c>
      <c r="J2216" t="e">
        <f>INDEX(NoSettings!$C:$C,MATCH(EPS!$A2216,NoSettings!$A:$A,0))</f>
        <v>#N/A</v>
      </c>
      <c r="K2216">
        <f>INDEX(GWP!$C$2:$C$13,MATCH(EPS!I2216,GWP!$B$2:$B$13,0))</f>
        <v>0</v>
      </c>
      <c r="L2216" s="4" t="e">
        <f t="shared" si="69"/>
        <v>#N/A</v>
      </c>
    </row>
    <row r="2217" spans="1:12">
      <c r="A2217" t="s">
        <v>7765</v>
      </c>
      <c r="B2217" t="s">
        <v>7325</v>
      </c>
      <c r="C2217" t="s">
        <v>1732</v>
      </c>
      <c r="D2217" t="s">
        <v>6878</v>
      </c>
      <c r="E2217" t="s">
        <v>1711</v>
      </c>
      <c r="H2217" t="str">
        <f>INDEX('Vensim Variables'!$B:$B,MATCH(EPS!$B2217,'Vensim Variables'!$A:$A,0))</f>
        <v>g pollutant</v>
      </c>
      <c r="I2217" t="str">
        <f t="shared" si="68"/>
        <v>BC</v>
      </c>
      <c r="J2217" t="e">
        <f>INDEX(NoSettings!$C:$C,MATCH(EPS!$A2217,NoSettings!$A:$A,0))</f>
        <v>#N/A</v>
      </c>
      <c r="K2217">
        <f>INDEX(GWP!$C$2:$C$13,MATCH(EPS!I2217,GWP!$B$2:$B$13,0))</f>
        <v>0</v>
      </c>
      <c r="L2217" s="4" t="e">
        <f t="shared" si="69"/>
        <v>#N/A</v>
      </c>
    </row>
    <row r="2218" spans="1:12">
      <c r="A2218" t="s">
        <v>7766</v>
      </c>
      <c r="B2218" t="s">
        <v>7325</v>
      </c>
      <c r="C2218" t="s">
        <v>1732</v>
      </c>
      <c r="D2218" t="s">
        <v>6878</v>
      </c>
      <c r="E2218" t="s">
        <v>1712</v>
      </c>
      <c r="H2218" t="str">
        <f>INDEX('Vensim Variables'!$B:$B,MATCH(EPS!$B2218,'Vensim Variables'!$A:$A,0))</f>
        <v>g pollutant</v>
      </c>
      <c r="I2218" t="str">
        <f t="shared" si="68"/>
        <v>OC</v>
      </c>
      <c r="J2218" t="e">
        <f>INDEX(NoSettings!$C:$C,MATCH(EPS!$A2218,NoSettings!$A:$A,0))</f>
        <v>#N/A</v>
      </c>
      <c r="K2218">
        <f>INDEX(GWP!$C$2:$C$13,MATCH(EPS!I2218,GWP!$B$2:$B$13,0))</f>
        <v>0</v>
      </c>
      <c r="L2218" s="4" t="e">
        <f t="shared" si="69"/>
        <v>#N/A</v>
      </c>
    </row>
    <row r="2219" spans="1:12">
      <c r="A2219" t="s">
        <v>7767</v>
      </c>
      <c r="B2219" t="s">
        <v>7325</v>
      </c>
      <c r="C2219" t="s">
        <v>1732</v>
      </c>
      <c r="D2219" t="s">
        <v>6878</v>
      </c>
      <c r="E2219" t="s">
        <v>1713</v>
      </c>
      <c r="H2219" t="str">
        <f>INDEX('Vensim Variables'!$B:$B,MATCH(EPS!$B2219,'Vensim Variables'!$A:$A,0))</f>
        <v>g pollutant</v>
      </c>
      <c r="I2219" t="str">
        <f t="shared" si="68"/>
        <v>CH4</v>
      </c>
      <c r="J2219" t="e">
        <f>INDEX(NoSettings!$C:$C,MATCH(EPS!$A2219,NoSettings!$A:$A,0))</f>
        <v>#N/A</v>
      </c>
      <c r="K2219">
        <f>INDEX(GWP!$C$2:$C$13,MATCH(EPS!I2219,GWP!$B$2:$B$13,0))</f>
        <v>28</v>
      </c>
      <c r="L2219" s="4" t="e">
        <f t="shared" si="69"/>
        <v>#N/A</v>
      </c>
    </row>
    <row r="2220" spans="1:12">
      <c r="A2220" t="s">
        <v>7768</v>
      </c>
      <c r="B2220" t="s">
        <v>7325</v>
      </c>
      <c r="C2220" t="s">
        <v>1732</v>
      </c>
      <c r="D2220" t="s">
        <v>6878</v>
      </c>
      <c r="E2220" t="s">
        <v>1714</v>
      </c>
      <c r="H2220" t="str">
        <f>INDEX('Vensim Variables'!$B:$B,MATCH(EPS!$B2220,'Vensim Variables'!$A:$A,0))</f>
        <v>g pollutant</v>
      </c>
      <c r="I2220" t="str">
        <f t="shared" si="68"/>
        <v>N2O</v>
      </c>
      <c r="J2220" t="e">
        <f>INDEX(NoSettings!$C:$C,MATCH(EPS!$A2220,NoSettings!$A:$A,0))</f>
        <v>#N/A</v>
      </c>
      <c r="K2220">
        <f>INDEX(GWP!$C$2:$C$13,MATCH(EPS!I2220,GWP!$B$2:$B$13,0))</f>
        <v>265</v>
      </c>
      <c r="L2220" s="4" t="e">
        <f t="shared" si="69"/>
        <v>#N/A</v>
      </c>
    </row>
    <row r="2221" spans="1:12">
      <c r="A2221" t="s">
        <v>7769</v>
      </c>
      <c r="B2221" t="s">
        <v>7325</v>
      </c>
      <c r="C2221" t="s">
        <v>1732</v>
      </c>
      <c r="D2221" t="s">
        <v>6878</v>
      </c>
      <c r="E2221" t="s">
        <v>1715</v>
      </c>
      <c r="H2221" t="str">
        <f>INDEX('Vensim Variables'!$B:$B,MATCH(EPS!$B2221,'Vensim Variables'!$A:$A,0))</f>
        <v>g pollutant</v>
      </c>
      <c r="I2221" t="str">
        <f t="shared" si="68"/>
        <v>F gases</v>
      </c>
      <c r="J2221" t="e">
        <f>INDEX(NoSettings!$C:$C,MATCH(EPS!$A2221,NoSettings!$A:$A,0))</f>
        <v>#N/A</v>
      </c>
      <c r="K2221">
        <f>INDEX(GWP!$C$2:$C$13,MATCH(EPS!I2221,GWP!$B$2:$B$13,0))</f>
        <v>1</v>
      </c>
      <c r="L2221" s="4" t="e">
        <f t="shared" si="69"/>
        <v>#N/A</v>
      </c>
    </row>
    <row r="2222" spans="1:12">
      <c r="A2222" t="s">
        <v>7770</v>
      </c>
      <c r="B2222" t="s">
        <v>7325</v>
      </c>
      <c r="C2222" t="s">
        <v>1732</v>
      </c>
      <c r="D2222" t="s">
        <v>6879</v>
      </c>
      <c r="E2222" t="s">
        <v>1702</v>
      </c>
      <c r="H2222" t="str">
        <f>INDEX('Vensim Variables'!$B:$B,MATCH(EPS!$B2222,'Vensim Variables'!$A:$A,0))</f>
        <v>g pollutant</v>
      </c>
      <c r="I2222" t="str">
        <f t="shared" si="68"/>
        <v>CO2</v>
      </c>
      <c r="J2222" t="e">
        <f>INDEX(NoSettings!$C:$C,MATCH(EPS!$A2222,NoSettings!$A:$A,0))</f>
        <v>#N/A</v>
      </c>
      <c r="K2222">
        <f>INDEX(GWP!$C$2:$C$13,MATCH(EPS!I2222,GWP!$B$2:$B$13,0))</f>
        <v>1</v>
      </c>
      <c r="L2222" s="4" t="e">
        <f t="shared" si="69"/>
        <v>#N/A</v>
      </c>
    </row>
    <row r="2223" spans="1:12">
      <c r="A2223" t="s">
        <v>7771</v>
      </c>
      <c r="B2223" t="s">
        <v>7325</v>
      </c>
      <c r="C2223" t="s">
        <v>1732</v>
      </c>
      <c r="D2223" t="s">
        <v>6879</v>
      </c>
      <c r="E2223" t="s">
        <v>1705</v>
      </c>
      <c r="H2223" t="str">
        <f>INDEX('Vensim Variables'!$B:$B,MATCH(EPS!$B2223,'Vensim Variables'!$A:$A,0))</f>
        <v>g pollutant</v>
      </c>
      <c r="I2223" t="str">
        <f t="shared" si="68"/>
        <v>VOC</v>
      </c>
      <c r="J2223" t="e">
        <f>INDEX(NoSettings!$C:$C,MATCH(EPS!$A2223,NoSettings!$A:$A,0))</f>
        <v>#N/A</v>
      </c>
      <c r="K2223">
        <f>INDEX(GWP!$C$2:$C$13,MATCH(EPS!I2223,GWP!$B$2:$B$13,0))</f>
        <v>0</v>
      </c>
      <c r="L2223" s="4" t="e">
        <f t="shared" si="69"/>
        <v>#N/A</v>
      </c>
    </row>
    <row r="2224" spans="1:12">
      <c r="A2224" t="s">
        <v>7772</v>
      </c>
      <c r="B2224" t="s">
        <v>7325</v>
      </c>
      <c r="C2224" t="s">
        <v>1732</v>
      </c>
      <c r="D2224" t="s">
        <v>6879</v>
      </c>
      <c r="E2224" t="s">
        <v>1706</v>
      </c>
      <c r="H2224" t="str">
        <f>INDEX('Vensim Variables'!$B:$B,MATCH(EPS!$B2224,'Vensim Variables'!$A:$A,0))</f>
        <v>g pollutant</v>
      </c>
      <c r="I2224" t="str">
        <f t="shared" si="68"/>
        <v>CO</v>
      </c>
      <c r="J2224" t="e">
        <f>INDEX(NoSettings!$C:$C,MATCH(EPS!$A2224,NoSettings!$A:$A,0))</f>
        <v>#N/A</v>
      </c>
      <c r="K2224">
        <f>INDEX(GWP!$C$2:$C$13,MATCH(EPS!I2224,GWP!$B$2:$B$13,0))</f>
        <v>0</v>
      </c>
      <c r="L2224" s="4" t="e">
        <f t="shared" si="69"/>
        <v>#N/A</v>
      </c>
    </row>
    <row r="2225" spans="1:12">
      <c r="A2225" t="s">
        <v>7773</v>
      </c>
      <c r="B2225" t="s">
        <v>7325</v>
      </c>
      <c r="C2225" t="s">
        <v>1732</v>
      </c>
      <c r="D2225" t="s">
        <v>6879</v>
      </c>
      <c r="E2225" t="s">
        <v>1707</v>
      </c>
      <c r="H2225" t="str">
        <f>INDEX('Vensim Variables'!$B:$B,MATCH(EPS!$B2225,'Vensim Variables'!$A:$A,0))</f>
        <v>g pollutant</v>
      </c>
      <c r="I2225" t="str">
        <f t="shared" si="68"/>
        <v>NOx</v>
      </c>
      <c r="J2225" t="e">
        <f>INDEX(NoSettings!$C:$C,MATCH(EPS!$A2225,NoSettings!$A:$A,0))</f>
        <v>#N/A</v>
      </c>
      <c r="K2225">
        <f>INDEX(GWP!$C$2:$C$13,MATCH(EPS!I2225,GWP!$B$2:$B$13,0))</f>
        <v>0</v>
      </c>
      <c r="L2225" s="4" t="e">
        <f t="shared" si="69"/>
        <v>#N/A</v>
      </c>
    </row>
    <row r="2226" spans="1:12">
      <c r="A2226" t="s">
        <v>7774</v>
      </c>
      <c r="B2226" t="s">
        <v>7325</v>
      </c>
      <c r="C2226" t="s">
        <v>1732</v>
      </c>
      <c r="D2226" t="s">
        <v>6879</v>
      </c>
      <c r="E2226" t="s">
        <v>1708</v>
      </c>
      <c r="H2226" t="str">
        <f>INDEX('Vensim Variables'!$B:$B,MATCH(EPS!$B2226,'Vensim Variables'!$A:$A,0))</f>
        <v>g pollutant</v>
      </c>
      <c r="I2226" t="str">
        <f t="shared" si="68"/>
        <v>PM10</v>
      </c>
      <c r="J2226" t="e">
        <f>INDEX(NoSettings!$C:$C,MATCH(EPS!$A2226,NoSettings!$A:$A,0))</f>
        <v>#N/A</v>
      </c>
      <c r="K2226">
        <f>INDEX(GWP!$C$2:$C$13,MATCH(EPS!I2226,GWP!$B$2:$B$13,0))</f>
        <v>0</v>
      </c>
      <c r="L2226" s="4" t="e">
        <f t="shared" si="69"/>
        <v>#N/A</v>
      </c>
    </row>
    <row r="2227" spans="1:12">
      <c r="A2227" t="s">
        <v>7775</v>
      </c>
      <c r="B2227" t="s">
        <v>7325</v>
      </c>
      <c r="C2227" t="s">
        <v>1732</v>
      </c>
      <c r="D2227" t="s">
        <v>6879</v>
      </c>
      <c r="E2227" t="s">
        <v>1709</v>
      </c>
      <c r="H2227" t="str">
        <f>INDEX('Vensim Variables'!$B:$B,MATCH(EPS!$B2227,'Vensim Variables'!$A:$A,0))</f>
        <v>g pollutant</v>
      </c>
      <c r="I2227" t="str">
        <f t="shared" si="68"/>
        <v>PM25</v>
      </c>
      <c r="J2227" t="e">
        <f>INDEX(NoSettings!$C:$C,MATCH(EPS!$A2227,NoSettings!$A:$A,0))</f>
        <v>#N/A</v>
      </c>
      <c r="K2227">
        <f>INDEX(GWP!$C$2:$C$13,MATCH(EPS!I2227,GWP!$B$2:$B$13,0))</f>
        <v>0</v>
      </c>
      <c r="L2227" s="4" t="e">
        <f t="shared" si="69"/>
        <v>#N/A</v>
      </c>
    </row>
    <row r="2228" spans="1:12">
      <c r="A2228" t="s">
        <v>7776</v>
      </c>
      <c r="B2228" t="s">
        <v>7325</v>
      </c>
      <c r="C2228" t="s">
        <v>1732</v>
      </c>
      <c r="D2228" t="s">
        <v>6879</v>
      </c>
      <c r="E2228" t="s">
        <v>1710</v>
      </c>
      <c r="H2228" t="str">
        <f>INDEX('Vensim Variables'!$B:$B,MATCH(EPS!$B2228,'Vensim Variables'!$A:$A,0))</f>
        <v>g pollutant</v>
      </c>
      <c r="I2228" t="str">
        <f t="shared" si="68"/>
        <v>SOx</v>
      </c>
      <c r="J2228" t="e">
        <f>INDEX(NoSettings!$C:$C,MATCH(EPS!$A2228,NoSettings!$A:$A,0))</f>
        <v>#N/A</v>
      </c>
      <c r="K2228">
        <f>INDEX(GWP!$C$2:$C$13,MATCH(EPS!I2228,GWP!$B$2:$B$13,0))</f>
        <v>0</v>
      </c>
      <c r="L2228" s="4" t="e">
        <f t="shared" si="69"/>
        <v>#N/A</v>
      </c>
    </row>
    <row r="2229" spans="1:12">
      <c r="A2229" t="s">
        <v>7777</v>
      </c>
      <c r="B2229" t="s">
        <v>7325</v>
      </c>
      <c r="C2229" t="s">
        <v>1732</v>
      </c>
      <c r="D2229" t="s">
        <v>6879</v>
      </c>
      <c r="E2229" t="s">
        <v>1711</v>
      </c>
      <c r="H2229" t="str">
        <f>INDEX('Vensim Variables'!$B:$B,MATCH(EPS!$B2229,'Vensim Variables'!$A:$A,0))</f>
        <v>g pollutant</v>
      </c>
      <c r="I2229" t="str">
        <f t="shared" si="68"/>
        <v>BC</v>
      </c>
      <c r="J2229" t="e">
        <f>INDEX(NoSettings!$C:$C,MATCH(EPS!$A2229,NoSettings!$A:$A,0))</f>
        <v>#N/A</v>
      </c>
      <c r="K2229">
        <f>INDEX(GWP!$C$2:$C$13,MATCH(EPS!I2229,GWP!$B$2:$B$13,0))</f>
        <v>0</v>
      </c>
      <c r="L2229" s="4" t="e">
        <f t="shared" si="69"/>
        <v>#N/A</v>
      </c>
    </row>
    <row r="2230" spans="1:12">
      <c r="A2230" t="s">
        <v>7778</v>
      </c>
      <c r="B2230" t="s">
        <v>7325</v>
      </c>
      <c r="C2230" t="s">
        <v>1732</v>
      </c>
      <c r="D2230" t="s">
        <v>6879</v>
      </c>
      <c r="E2230" t="s">
        <v>1712</v>
      </c>
      <c r="H2230" t="str">
        <f>INDEX('Vensim Variables'!$B:$B,MATCH(EPS!$B2230,'Vensim Variables'!$A:$A,0))</f>
        <v>g pollutant</v>
      </c>
      <c r="I2230" t="str">
        <f t="shared" si="68"/>
        <v>OC</v>
      </c>
      <c r="J2230" t="e">
        <f>INDEX(NoSettings!$C:$C,MATCH(EPS!$A2230,NoSettings!$A:$A,0))</f>
        <v>#N/A</v>
      </c>
      <c r="K2230">
        <f>INDEX(GWP!$C$2:$C$13,MATCH(EPS!I2230,GWP!$B$2:$B$13,0))</f>
        <v>0</v>
      </c>
      <c r="L2230" s="4" t="e">
        <f t="shared" si="69"/>
        <v>#N/A</v>
      </c>
    </row>
    <row r="2231" spans="1:12">
      <c r="A2231" t="s">
        <v>7779</v>
      </c>
      <c r="B2231" t="s">
        <v>7325</v>
      </c>
      <c r="C2231" t="s">
        <v>1732</v>
      </c>
      <c r="D2231" t="s">
        <v>6879</v>
      </c>
      <c r="E2231" t="s">
        <v>1713</v>
      </c>
      <c r="H2231" t="str">
        <f>INDEX('Vensim Variables'!$B:$B,MATCH(EPS!$B2231,'Vensim Variables'!$A:$A,0))</f>
        <v>g pollutant</v>
      </c>
      <c r="I2231" t="str">
        <f t="shared" si="68"/>
        <v>CH4</v>
      </c>
      <c r="J2231" t="e">
        <f>INDEX(NoSettings!$C:$C,MATCH(EPS!$A2231,NoSettings!$A:$A,0))</f>
        <v>#N/A</v>
      </c>
      <c r="K2231">
        <f>INDEX(GWP!$C$2:$C$13,MATCH(EPS!I2231,GWP!$B$2:$B$13,0))</f>
        <v>28</v>
      </c>
      <c r="L2231" s="4" t="e">
        <f t="shared" si="69"/>
        <v>#N/A</v>
      </c>
    </row>
    <row r="2232" spans="1:12">
      <c r="A2232" t="s">
        <v>7780</v>
      </c>
      <c r="B2232" t="s">
        <v>7325</v>
      </c>
      <c r="C2232" t="s">
        <v>1732</v>
      </c>
      <c r="D2232" t="s">
        <v>6879</v>
      </c>
      <c r="E2232" t="s">
        <v>1714</v>
      </c>
      <c r="H2232" t="str">
        <f>INDEX('Vensim Variables'!$B:$B,MATCH(EPS!$B2232,'Vensim Variables'!$A:$A,0))</f>
        <v>g pollutant</v>
      </c>
      <c r="I2232" t="str">
        <f t="shared" si="68"/>
        <v>N2O</v>
      </c>
      <c r="J2232" t="e">
        <f>INDEX(NoSettings!$C:$C,MATCH(EPS!$A2232,NoSettings!$A:$A,0))</f>
        <v>#N/A</v>
      </c>
      <c r="K2232">
        <f>INDEX(GWP!$C$2:$C$13,MATCH(EPS!I2232,GWP!$B$2:$B$13,0))</f>
        <v>265</v>
      </c>
      <c r="L2232" s="4" t="e">
        <f t="shared" si="69"/>
        <v>#N/A</v>
      </c>
    </row>
    <row r="2233" spans="1:12">
      <c r="A2233" t="s">
        <v>7781</v>
      </c>
      <c r="B2233" t="s">
        <v>7325</v>
      </c>
      <c r="C2233" t="s">
        <v>1732</v>
      </c>
      <c r="D2233" t="s">
        <v>6879</v>
      </c>
      <c r="E2233" t="s">
        <v>1715</v>
      </c>
      <c r="H2233" t="str">
        <f>INDEX('Vensim Variables'!$B:$B,MATCH(EPS!$B2233,'Vensim Variables'!$A:$A,0))</f>
        <v>g pollutant</v>
      </c>
      <c r="I2233" t="str">
        <f t="shared" si="68"/>
        <v>F gases</v>
      </c>
      <c r="J2233" t="e">
        <f>INDEX(NoSettings!$C:$C,MATCH(EPS!$A2233,NoSettings!$A:$A,0))</f>
        <v>#N/A</v>
      </c>
      <c r="K2233">
        <f>INDEX(GWP!$C$2:$C$13,MATCH(EPS!I2233,GWP!$B$2:$B$13,0))</f>
        <v>1</v>
      </c>
      <c r="L2233" s="4" t="e">
        <f t="shared" si="69"/>
        <v>#N/A</v>
      </c>
    </row>
    <row r="2234" spans="1:12">
      <c r="A2234" t="s">
        <v>7782</v>
      </c>
      <c r="B2234" t="s">
        <v>7325</v>
      </c>
      <c r="C2234" t="s">
        <v>1732</v>
      </c>
      <c r="D2234" t="s">
        <v>6880</v>
      </c>
      <c r="E2234" t="s">
        <v>1702</v>
      </c>
      <c r="H2234" t="str">
        <f>INDEX('Vensim Variables'!$B:$B,MATCH(EPS!$B2234,'Vensim Variables'!$A:$A,0))</f>
        <v>g pollutant</v>
      </c>
      <c r="I2234" t="str">
        <f t="shared" si="68"/>
        <v>CO2</v>
      </c>
      <c r="J2234" t="e">
        <f>INDEX(NoSettings!$C:$C,MATCH(EPS!$A2234,NoSettings!$A:$A,0))</f>
        <v>#N/A</v>
      </c>
      <c r="K2234">
        <f>INDEX(GWP!$C$2:$C$13,MATCH(EPS!I2234,GWP!$B$2:$B$13,0))</f>
        <v>1</v>
      </c>
      <c r="L2234" s="4" t="e">
        <f t="shared" si="69"/>
        <v>#N/A</v>
      </c>
    </row>
    <row r="2235" spans="1:12">
      <c r="A2235" t="s">
        <v>7783</v>
      </c>
      <c r="B2235" t="s">
        <v>7325</v>
      </c>
      <c r="C2235" t="s">
        <v>1732</v>
      </c>
      <c r="D2235" t="s">
        <v>6880</v>
      </c>
      <c r="E2235" t="s">
        <v>1705</v>
      </c>
      <c r="H2235" t="str">
        <f>INDEX('Vensim Variables'!$B:$B,MATCH(EPS!$B2235,'Vensim Variables'!$A:$A,0))</f>
        <v>g pollutant</v>
      </c>
      <c r="I2235" t="str">
        <f t="shared" si="68"/>
        <v>VOC</v>
      </c>
      <c r="J2235" s="47" t="e">
        <f>INDEX(NoSettings!$C:$C,MATCH(EPS!$A2235,NoSettings!$A:$A,0))</f>
        <v>#N/A</v>
      </c>
      <c r="K2235">
        <f>INDEX(GWP!$C$2:$C$13,MATCH(EPS!I2235,GWP!$B$2:$B$13,0))</f>
        <v>0</v>
      </c>
      <c r="L2235" s="4" t="e">
        <f t="shared" si="69"/>
        <v>#N/A</v>
      </c>
    </row>
    <row r="2236" spans="1:12">
      <c r="A2236" t="s">
        <v>7784</v>
      </c>
      <c r="B2236" t="s">
        <v>7325</v>
      </c>
      <c r="C2236" t="s">
        <v>1732</v>
      </c>
      <c r="D2236" t="s">
        <v>6880</v>
      </c>
      <c r="E2236" t="s">
        <v>1706</v>
      </c>
      <c r="H2236" t="str">
        <f>INDEX('Vensim Variables'!$B:$B,MATCH(EPS!$B2236,'Vensim Variables'!$A:$A,0))</f>
        <v>g pollutant</v>
      </c>
      <c r="I2236" t="str">
        <f t="shared" si="68"/>
        <v>CO</v>
      </c>
      <c r="J2236" t="e">
        <f>INDEX(NoSettings!$C:$C,MATCH(EPS!$A2236,NoSettings!$A:$A,0))</f>
        <v>#N/A</v>
      </c>
      <c r="K2236">
        <f>INDEX(GWP!$C$2:$C$13,MATCH(EPS!I2236,GWP!$B$2:$B$13,0))</f>
        <v>0</v>
      </c>
      <c r="L2236" s="4" t="e">
        <f t="shared" si="69"/>
        <v>#N/A</v>
      </c>
    </row>
    <row r="2237" spans="1:12">
      <c r="A2237" t="s">
        <v>7785</v>
      </c>
      <c r="B2237" t="s">
        <v>7325</v>
      </c>
      <c r="C2237" t="s">
        <v>1732</v>
      </c>
      <c r="D2237" t="s">
        <v>6880</v>
      </c>
      <c r="E2237" t="s">
        <v>1707</v>
      </c>
      <c r="H2237" t="str">
        <f>INDEX('Vensim Variables'!$B:$B,MATCH(EPS!$B2237,'Vensim Variables'!$A:$A,0))</f>
        <v>g pollutant</v>
      </c>
      <c r="I2237" t="str">
        <f t="shared" si="68"/>
        <v>NOx</v>
      </c>
      <c r="J2237" t="e">
        <f>INDEX(NoSettings!$C:$C,MATCH(EPS!$A2237,NoSettings!$A:$A,0))</f>
        <v>#N/A</v>
      </c>
      <c r="K2237">
        <f>INDEX(GWP!$C$2:$C$13,MATCH(EPS!I2237,GWP!$B$2:$B$13,0))</f>
        <v>0</v>
      </c>
      <c r="L2237" s="4" t="e">
        <f t="shared" si="69"/>
        <v>#N/A</v>
      </c>
    </row>
    <row r="2238" spans="1:12">
      <c r="A2238" t="s">
        <v>7786</v>
      </c>
      <c r="B2238" t="s">
        <v>7325</v>
      </c>
      <c r="C2238" t="s">
        <v>1732</v>
      </c>
      <c r="D2238" t="s">
        <v>6880</v>
      </c>
      <c r="E2238" t="s">
        <v>1708</v>
      </c>
      <c r="H2238" t="str">
        <f>INDEX('Vensim Variables'!$B:$B,MATCH(EPS!$B2238,'Vensim Variables'!$A:$A,0))</f>
        <v>g pollutant</v>
      </c>
      <c r="I2238" t="str">
        <f t="shared" si="68"/>
        <v>PM10</v>
      </c>
      <c r="J2238" t="e">
        <f>INDEX(NoSettings!$C:$C,MATCH(EPS!$A2238,NoSettings!$A:$A,0))</f>
        <v>#N/A</v>
      </c>
      <c r="K2238">
        <f>INDEX(GWP!$C$2:$C$13,MATCH(EPS!I2238,GWP!$B$2:$B$13,0))</f>
        <v>0</v>
      </c>
      <c r="L2238" s="4" t="e">
        <f t="shared" si="69"/>
        <v>#N/A</v>
      </c>
    </row>
    <row r="2239" spans="1:12">
      <c r="A2239" t="s">
        <v>7787</v>
      </c>
      <c r="B2239" t="s">
        <v>7325</v>
      </c>
      <c r="C2239" t="s">
        <v>1732</v>
      </c>
      <c r="D2239" t="s">
        <v>6880</v>
      </c>
      <c r="E2239" t="s">
        <v>1709</v>
      </c>
      <c r="H2239" t="str">
        <f>INDEX('Vensim Variables'!$B:$B,MATCH(EPS!$B2239,'Vensim Variables'!$A:$A,0))</f>
        <v>g pollutant</v>
      </c>
      <c r="I2239" t="str">
        <f t="shared" si="68"/>
        <v>PM25</v>
      </c>
      <c r="J2239" t="e">
        <f>INDEX(NoSettings!$C:$C,MATCH(EPS!$A2239,NoSettings!$A:$A,0))</f>
        <v>#N/A</v>
      </c>
      <c r="K2239">
        <f>INDEX(GWP!$C$2:$C$13,MATCH(EPS!I2239,GWP!$B$2:$B$13,0))</f>
        <v>0</v>
      </c>
      <c r="L2239" s="4" t="e">
        <f t="shared" si="69"/>
        <v>#N/A</v>
      </c>
    </row>
    <row r="2240" spans="1:12">
      <c r="A2240" t="s">
        <v>7788</v>
      </c>
      <c r="B2240" t="s">
        <v>7325</v>
      </c>
      <c r="C2240" t="s">
        <v>1732</v>
      </c>
      <c r="D2240" t="s">
        <v>6880</v>
      </c>
      <c r="E2240" t="s">
        <v>1710</v>
      </c>
      <c r="H2240" t="str">
        <f>INDEX('Vensim Variables'!$B:$B,MATCH(EPS!$B2240,'Vensim Variables'!$A:$A,0))</f>
        <v>g pollutant</v>
      </c>
      <c r="I2240" t="str">
        <f t="shared" si="68"/>
        <v>SOx</v>
      </c>
      <c r="J2240" t="e">
        <f>INDEX(NoSettings!$C:$C,MATCH(EPS!$A2240,NoSettings!$A:$A,0))</f>
        <v>#N/A</v>
      </c>
      <c r="K2240">
        <f>INDEX(GWP!$C$2:$C$13,MATCH(EPS!I2240,GWP!$B$2:$B$13,0))</f>
        <v>0</v>
      </c>
      <c r="L2240" s="4" t="e">
        <f t="shared" si="69"/>
        <v>#N/A</v>
      </c>
    </row>
    <row r="2241" spans="1:12">
      <c r="A2241" t="s">
        <v>7789</v>
      </c>
      <c r="B2241" t="s">
        <v>7325</v>
      </c>
      <c r="C2241" t="s">
        <v>1732</v>
      </c>
      <c r="D2241" t="s">
        <v>6880</v>
      </c>
      <c r="E2241" t="s">
        <v>1711</v>
      </c>
      <c r="H2241" t="str">
        <f>INDEX('Vensim Variables'!$B:$B,MATCH(EPS!$B2241,'Vensim Variables'!$A:$A,0))</f>
        <v>g pollutant</v>
      </c>
      <c r="I2241" t="str">
        <f t="shared" si="68"/>
        <v>BC</v>
      </c>
      <c r="J2241" t="e">
        <f>INDEX(NoSettings!$C:$C,MATCH(EPS!$A2241,NoSettings!$A:$A,0))</f>
        <v>#N/A</v>
      </c>
      <c r="K2241">
        <f>INDEX(GWP!$C$2:$C$13,MATCH(EPS!I2241,GWP!$B$2:$B$13,0))</f>
        <v>0</v>
      </c>
      <c r="L2241" s="4" t="e">
        <f t="shared" si="69"/>
        <v>#N/A</v>
      </c>
    </row>
    <row r="2242" spans="1:12">
      <c r="A2242" t="s">
        <v>7790</v>
      </c>
      <c r="B2242" t="s">
        <v>7325</v>
      </c>
      <c r="C2242" t="s">
        <v>1732</v>
      </c>
      <c r="D2242" t="s">
        <v>6880</v>
      </c>
      <c r="E2242" t="s">
        <v>1712</v>
      </c>
      <c r="H2242" t="str">
        <f>INDEX('Vensim Variables'!$B:$B,MATCH(EPS!$B2242,'Vensim Variables'!$A:$A,0))</f>
        <v>g pollutant</v>
      </c>
      <c r="I2242" t="str">
        <f t="shared" si="68"/>
        <v>OC</v>
      </c>
      <c r="J2242" t="e">
        <f>INDEX(NoSettings!$C:$C,MATCH(EPS!$A2242,NoSettings!$A:$A,0))</f>
        <v>#N/A</v>
      </c>
      <c r="K2242">
        <f>INDEX(GWP!$C$2:$C$13,MATCH(EPS!I2242,GWP!$B$2:$B$13,0))</f>
        <v>0</v>
      </c>
      <c r="L2242" s="4" t="e">
        <f t="shared" si="69"/>
        <v>#N/A</v>
      </c>
    </row>
    <row r="2243" spans="1:12">
      <c r="A2243" t="s">
        <v>7791</v>
      </c>
      <c r="B2243" t="s">
        <v>7325</v>
      </c>
      <c r="C2243" t="s">
        <v>1732</v>
      </c>
      <c r="D2243" t="s">
        <v>6880</v>
      </c>
      <c r="E2243" t="s">
        <v>1713</v>
      </c>
      <c r="H2243" t="str">
        <f>INDEX('Vensim Variables'!$B:$B,MATCH(EPS!$B2243,'Vensim Variables'!$A:$A,0))</f>
        <v>g pollutant</v>
      </c>
      <c r="I2243" t="str">
        <f t="shared" ref="I2243:I2306" si="70">IF(OR(C2243="CO2",C2243="CH4",C2243="N2O",C2243="F gases",C2243="VOC",C2243="CO",C2243="NOx",C2243="PM10",C2243="PM25",C2243="SOx",C2243="BC",C2243="OC"),C2243,IF(OR(D2243="CO2",D2243="CH4",D2243="N2O",D2243="F gases",D2243="VOC",D2243="CO",D2243="NOx",D2243="PM10",D2243="PM25",D2243="SOx",D2243="BC",D2243="OC"),D2243,IF(OR(E2243="CO2",E2243="CH4",E2243="N2O",E2243="F gases",E2243="VOC",E2243="CO",E2243="NOx",E2243="PM10",E2243="PM25",E2243="SOx",E2243="BC",E2243="OC"),E2243,"NA")))</f>
        <v>CH4</v>
      </c>
      <c r="J2243" t="e">
        <f>INDEX(NoSettings!$C:$C,MATCH(EPS!$A2243,NoSettings!$A:$A,0))</f>
        <v>#N/A</v>
      </c>
      <c r="K2243">
        <f>INDEX(GWP!$C$2:$C$13,MATCH(EPS!I2243,GWP!$B$2:$B$13,0))</f>
        <v>28</v>
      </c>
      <c r="L2243" s="4" t="e">
        <f t="shared" ref="L2243:L2306" si="71">IF(H2243="g pollutant",K2243*J2243/10^12,IF(H2243="MMTCO2e",J2243,IF(H2243="MWh",J2243,0)))</f>
        <v>#N/A</v>
      </c>
    </row>
    <row r="2244" spans="1:12">
      <c r="A2244" t="s">
        <v>7792</v>
      </c>
      <c r="B2244" t="s">
        <v>7325</v>
      </c>
      <c r="C2244" t="s">
        <v>1732</v>
      </c>
      <c r="D2244" t="s">
        <v>6880</v>
      </c>
      <c r="E2244" t="s">
        <v>1714</v>
      </c>
      <c r="H2244" t="str">
        <f>INDEX('Vensim Variables'!$B:$B,MATCH(EPS!$B2244,'Vensim Variables'!$A:$A,0))</f>
        <v>g pollutant</v>
      </c>
      <c r="I2244" t="str">
        <f t="shared" si="70"/>
        <v>N2O</v>
      </c>
      <c r="J2244" t="e">
        <f>INDEX(NoSettings!$C:$C,MATCH(EPS!$A2244,NoSettings!$A:$A,0))</f>
        <v>#N/A</v>
      </c>
      <c r="K2244">
        <f>INDEX(GWP!$C$2:$C$13,MATCH(EPS!I2244,GWP!$B$2:$B$13,0))</f>
        <v>265</v>
      </c>
      <c r="L2244" s="4" t="e">
        <f t="shared" si="71"/>
        <v>#N/A</v>
      </c>
    </row>
    <row r="2245" spans="1:12">
      <c r="A2245" t="s">
        <v>7793</v>
      </c>
      <c r="B2245" t="s">
        <v>7325</v>
      </c>
      <c r="C2245" t="s">
        <v>1732</v>
      </c>
      <c r="D2245" t="s">
        <v>6880</v>
      </c>
      <c r="E2245" t="s">
        <v>1715</v>
      </c>
      <c r="H2245" t="str">
        <f>INDEX('Vensim Variables'!$B:$B,MATCH(EPS!$B2245,'Vensim Variables'!$A:$A,0))</f>
        <v>g pollutant</v>
      </c>
      <c r="I2245" t="str">
        <f t="shared" si="70"/>
        <v>F gases</v>
      </c>
      <c r="J2245" t="e">
        <f>INDEX(NoSettings!$C:$C,MATCH(EPS!$A2245,NoSettings!$A:$A,0))</f>
        <v>#N/A</v>
      </c>
      <c r="K2245">
        <f>INDEX(GWP!$C$2:$C$13,MATCH(EPS!I2245,GWP!$B$2:$B$13,0))</f>
        <v>1</v>
      </c>
      <c r="L2245" s="4" t="e">
        <f t="shared" si="71"/>
        <v>#N/A</v>
      </c>
    </row>
    <row r="2246" spans="1:12">
      <c r="A2246" t="s">
        <v>7794</v>
      </c>
      <c r="B2246" t="s">
        <v>7325</v>
      </c>
      <c r="C2246" t="s">
        <v>1732</v>
      </c>
      <c r="D2246" t="s">
        <v>6881</v>
      </c>
      <c r="E2246" t="s">
        <v>1702</v>
      </c>
      <c r="H2246" t="str">
        <f>INDEX('Vensim Variables'!$B:$B,MATCH(EPS!$B2246,'Vensim Variables'!$A:$A,0))</f>
        <v>g pollutant</v>
      </c>
      <c r="I2246" t="str">
        <f t="shared" si="70"/>
        <v>CO2</v>
      </c>
      <c r="J2246" t="e">
        <f>INDEX(NoSettings!$C:$C,MATCH(EPS!$A2246,NoSettings!$A:$A,0))</f>
        <v>#N/A</v>
      </c>
      <c r="K2246">
        <f>INDEX(GWP!$C$2:$C$13,MATCH(EPS!I2246,GWP!$B$2:$B$13,0))</f>
        <v>1</v>
      </c>
      <c r="L2246" s="4" t="e">
        <f t="shared" si="71"/>
        <v>#N/A</v>
      </c>
    </row>
    <row r="2247" spans="1:12">
      <c r="A2247" t="s">
        <v>7795</v>
      </c>
      <c r="B2247" t="s">
        <v>7325</v>
      </c>
      <c r="C2247" t="s">
        <v>1732</v>
      </c>
      <c r="D2247" t="s">
        <v>6881</v>
      </c>
      <c r="E2247" t="s">
        <v>1705</v>
      </c>
      <c r="H2247" t="str">
        <f>INDEX('Vensim Variables'!$B:$B,MATCH(EPS!$B2247,'Vensim Variables'!$A:$A,0))</f>
        <v>g pollutant</v>
      </c>
      <c r="I2247" t="str">
        <f t="shared" si="70"/>
        <v>VOC</v>
      </c>
      <c r="J2247" t="e">
        <f>INDEX(NoSettings!$C:$C,MATCH(EPS!$A2247,NoSettings!$A:$A,0))</f>
        <v>#N/A</v>
      </c>
      <c r="K2247">
        <f>INDEX(GWP!$C$2:$C$13,MATCH(EPS!I2247,GWP!$B$2:$B$13,0))</f>
        <v>0</v>
      </c>
      <c r="L2247" s="4" t="e">
        <f t="shared" si="71"/>
        <v>#N/A</v>
      </c>
    </row>
    <row r="2248" spans="1:12">
      <c r="A2248" t="s">
        <v>7796</v>
      </c>
      <c r="B2248" t="s">
        <v>7325</v>
      </c>
      <c r="C2248" t="s">
        <v>1732</v>
      </c>
      <c r="D2248" t="s">
        <v>6881</v>
      </c>
      <c r="E2248" t="s">
        <v>1706</v>
      </c>
      <c r="H2248" t="str">
        <f>INDEX('Vensim Variables'!$B:$B,MATCH(EPS!$B2248,'Vensim Variables'!$A:$A,0))</f>
        <v>g pollutant</v>
      </c>
      <c r="I2248" t="str">
        <f t="shared" si="70"/>
        <v>CO</v>
      </c>
      <c r="J2248" t="e">
        <f>INDEX(NoSettings!$C:$C,MATCH(EPS!$A2248,NoSettings!$A:$A,0))</f>
        <v>#N/A</v>
      </c>
      <c r="K2248">
        <f>INDEX(GWP!$C$2:$C$13,MATCH(EPS!I2248,GWP!$B$2:$B$13,0))</f>
        <v>0</v>
      </c>
      <c r="L2248" s="4" t="e">
        <f t="shared" si="71"/>
        <v>#N/A</v>
      </c>
    </row>
    <row r="2249" spans="1:12">
      <c r="A2249" t="s">
        <v>7797</v>
      </c>
      <c r="B2249" t="s">
        <v>7325</v>
      </c>
      <c r="C2249" t="s">
        <v>1732</v>
      </c>
      <c r="D2249" t="s">
        <v>6881</v>
      </c>
      <c r="E2249" t="s">
        <v>1707</v>
      </c>
      <c r="H2249" t="str">
        <f>INDEX('Vensim Variables'!$B:$B,MATCH(EPS!$B2249,'Vensim Variables'!$A:$A,0))</f>
        <v>g pollutant</v>
      </c>
      <c r="I2249" t="str">
        <f t="shared" si="70"/>
        <v>NOx</v>
      </c>
      <c r="J2249" t="e">
        <f>INDEX(NoSettings!$C:$C,MATCH(EPS!$A2249,NoSettings!$A:$A,0))</f>
        <v>#N/A</v>
      </c>
      <c r="K2249">
        <f>INDEX(GWP!$C$2:$C$13,MATCH(EPS!I2249,GWP!$B$2:$B$13,0))</f>
        <v>0</v>
      </c>
      <c r="L2249" s="4" t="e">
        <f t="shared" si="71"/>
        <v>#N/A</v>
      </c>
    </row>
    <row r="2250" spans="1:12">
      <c r="A2250" t="s">
        <v>7798</v>
      </c>
      <c r="B2250" t="s">
        <v>7325</v>
      </c>
      <c r="C2250" t="s">
        <v>1732</v>
      </c>
      <c r="D2250" t="s">
        <v>6881</v>
      </c>
      <c r="E2250" t="s">
        <v>1708</v>
      </c>
      <c r="H2250" t="str">
        <f>INDEX('Vensim Variables'!$B:$B,MATCH(EPS!$B2250,'Vensim Variables'!$A:$A,0))</f>
        <v>g pollutant</v>
      </c>
      <c r="I2250" t="str">
        <f t="shared" si="70"/>
        <v>PM10</v>
      </c>
      <c r="J2250" t="e">
        <f>INDEX(NoSettings!$C:$C,MATCH(EPS!$A2250,NoSettings!$A:$A,0))</f>
        <v>#N/A</v>
      </c>
      <c r="K2250">
        <f>INDEX(GWP!$C$2:$C$13,MATCH(EPS!I2250,GWP!$B$2:$B$13,0))</f>
        <v>0</v>
      </c>
      <c r="L2250" s="4" t="e">
        <f t="shared" si="71"/>
        <v>#N/A</v>
      </c>
    </row>
    <row r="2251" spans="1:12">
      <c r="A2251" t="s">
        <v>7799</v>
      </c>
      <c r="B2251" t="s">
        <v>7325</v>
      </c>
      <c r="C2251" t="s">
        <v>1732</v>
      </c>
      <c r="D2251" t="s">
        <v>6881</v>
      </c>
      <c r="E2251" t="s">
        <v>1709</v>
      </c>
      <c r="H2251" t="str">
        <f>INDEX('Vensim Variables'!$B:$B,MATCH(EPS!$B2251,'Vensim Variables'!$A:$A,0))</f>
        <v>g pollutant</v>
      </c>
      <c r="I2251" t="str">
        <f t="shared" si="70"/>
        <v>PM25</v>
      </c>
      <c r="J2251" t="e">
        <f>INDEX(NoSettings!$C:$C,MATCH(EPS!$A2251,NoSettings!$A:$A,0))</f>
        <v>#N/A</v>
      </c>
      <c r="K2251">
        <f>INDEX(GWP!$C$2:$C$13,MATCH(EPS!I2251,GWP!$B$2:$B$13,0))</f>
        <v>0</v>
      </c>
      <c r="L2251" s="4" t="e">
        <f t="shared" si="71"/>
        <v>#N/A</v>
      </c>
    </row>
    <row r="2252" spans="1:12">
      <c r="A2252" t="s">
        <v>7800</v>
      </c>
      <c r="B2252" t="s">
        <v>7325</v>
      </c>
      <c r="C2252" t="s">
        <v>1732</v>
      </c>
      <c r="D2252" t="s">
        <v>6881</v>
      </c>
      <c r="E2252" t="s">
        <v>1710</v>
      </c>
      <c r="H2252" t="str">
        <f>INDEX('Vensim Variables'!$B:$B,MATCH(EPS!$B2252,'Vensim Variables'!$A:$A,0))</f>
        <v>g pollutant</v>
      </c>
      <c r="I2252" t="str">
        <f t="shared" si="70"/>
        <v>SOx</v>
      </c>
      <c r="J2252" t="e">
        <f>INDEX(NoSettings!$C:$C,MATCH(EPS!$A2252,NoSettings!$A:$A,0))</f>
        <v>#N/A</v>
      </c>
      <c r="K2252">
        <f>INDEX(GWP!$C$2:$C$13,MATCH(EPS!I2252,GWP!$B$2:$B$13,0))</f>
        <v>0</v>
      </c>
      <c r="L2252" s="4" t="e">
        <f t="shared" si="71"/>
        <v>#N/A</v>
      </c>
    </row>
    <row r="2253" spans="1:12">
      <c r="A2253" t="s">
        <v>7801</v>
      </c>
      <c r="B2253" t="s">
        <v>7325</v>
      </c>
      <c r="C2253" t="s">
        <v>1732</v>
      </c>
      <c r="D2253" t="s">
        <v>6881</v>
      </c>
      <c r="E2253" t="s">
        <v>1711</v>
      </c>
      <c r="H2253" t="str">
        <f>INDEX('Vensim Variables'!$B:$B,MATCH(EPS!$B2253,'Vensim Variables'!$A:$A,0))</f>
        <v>g pollutant</v>
      </c>
      <c r="I2253" t="str">
        <f t="shared" si="70"/>
        <v>BC</v>
      </c>
      <c r="J2253" t="e">
        <f>INDEX(NoSettings!$C:$C,MATCH(EPS!$A2253,NoSettings!$A:$A,0))</f>
        <v>#N/A</v>
      </c>
      <c r="K2253">
        <f>INDEX(GWP!$C$2:$C$13,MATCH(EPS!I2253,GWP!$B$2:$B$13,0))</f>
        <v>0</v>
      </c>
      <c r="L2253" s="4" t="e">
        <f t="shared" si="71"/>
        <v>#N/A</v>
      </c>
    </row>
    <row r="2254" spans="1:12">
      <c r="A2254" t="s">
        <v>7802</v>
      </c>
      <c r="B2254" t="s">
        <v>7325</v>
      </c>
      <c r="C2254" t="s">
        <v>1732</v>
      </c>
      <c r="D2254" t="s">
        <v>6881</v>
      </c>
      <c r="E2254" t="s">
        <v>1712</v>
      </c>
      <c r="H2254" t="str">
        <f>INDEX('Vensim Variables'!$B:$B,MATCH(EPS!$B2254,'Vensim Variables'!$A:$A,0))</f>
        <v>g pollutant</v>
      </c>
      <c r="I2254" t="str">
        <f t="shared" si="70"/>
        <v>OC</v>
      </c>
      <c r="J2254" t="e">
        <f>INDEX(NoSettings!$C:$C,MATCH(EPS!$A2254,NoSettings!$A:$A,0))</f>
        <v>#N/A</v>
      </c>
      <c r="K2254">
        <f>INDEX(GWP!$C$2:$C$13,MATCH(EPS!I2254,GWP!$B$2:$B$13,0))</f>
        <v>0</v>
      </c>
      <c r="L2254" s="4" t="e">
        <f t="shared" si="71"/>
        <v>#N/A</v>
      </c>
    </row>
    <row r="2255" spans="1:12">
      <c r="A2255" t="s">
        <v>7803</v>
      </c>
      <c r="B2255" t="s">
        <v>7325</v>
      </c>
      <c r="C2255" t="s">
        <v>1732</v>
      </c>
      <c r="D2255" t="s">
        <v>6881</v>
      </c>
      <c r="E2255" t="s">
        <v>1713</v>
      </c>
      <c r="H2255" t="str">
        <f>INDEX('Vensim Variables'!$B:$B,MATCH(EPS!$B2255,'Vensim Variables'!$A:$A,0))</f>
        <v>g pollutant</v>
      </c>
      <c r="I2255" t="str">
        <f t="shared" si="70"/>
        <v>CH4</v>
      </c>
      <c r="J2255" t="e">
        <f>INDEX(NoSettings!$C:$C,MATCH(EPS!$A2255,NoSettings!$A:$A,0))</f>
        <v>#N/A</v>
      </c>
      <c r="K2255">
        <f>INDEX(GWP!$C$2:$C$13,MATCH(EPS!I2255,GWP!$B$2:$B$13,0))</f>
        <v>28</v>
      </c>
      <c r="L2255" s="4" t="e">
        <f t="shared" si="71"/>
        <v>#N/A</v>
      </c>
    </row>
    <row r="2256" spans="1:12">
      <c r="A2256" t="s">
        <v>7804</v>
      </c>
      <c r="B2256" t="s">
        <v>7325</v>
      </c>
      <c r="C2256" t="s">
        <v>1732</v>
      </c>
      <c r="D2256" t="s">
        <v>6881</v>
      </c>
      <c r="E2256" t="s">
        <v>1714</v>
      </c>
      <c r="H2256" t="str">
        <f>INDEX('Vensim Variables'!$B:$B,MATCH(EPS!$B2256,'Vensim Variables'!$A:$A,0))</f>
        <v>g pollutant</v>
      </c>
      <c r="I2256" t="str">
        <f t="shared" si="70"/>
        <v>N2O</v>
      </c>
      <c r="J2256" t="e">
        <f>INDEX(NoSettings!$C:$C,MATCH(EPS!$A2256,NoSettings!$A:$A,0))</f>
        <v>#N/A</v>
      </c>
      <c r="K2256">
        <f>INDEX(GWP!$C$2:$C$13,MATCH(EPS!I2256,GWP!$B$2:$B$13,0))</f>
        <v>265</v>
      </c>
      <c r="L2256" s="4" t="e">
        <f t="shared" si="71"/>
        <v>#N/A</v>
      </c>
    </row>
    <row r="2257" spans="1:12">
      <c r="A2257" t="s">
        <v>7805</v>
      </c>
      <c r="B2257" t="s">
        <v>7325</v>
      </c>
      <c r="C2257" t="s">
        <v>1732</v>
      </c>
      <c r="D2257" t="s">
        <v>6881</v>
      </c>
      <c r="E2257" t="s">
        <v>1715</v>
      </c>
      <c r="H2257" t="str">
        <f>INDEX('Vensim Variables'!$B:$B,MATCH(EPS!$B2257,'Vensim Variables'!$A:$A,0))</f>
        <v>g pollutant</v>
      </c>
      <c r="I2257" t="str">
        <f t="shared" si="70"/>
        <v>F gases</v>
      </c>
      <c r="J2257" t="e">
        <f>INDEX(NoSettings!$C:$C,MATCH(EPS!$A2257,NoSettings!$A:$A,0))</f>
        <v>#N/A</v>
      </c>
      <c r="K2257">
        <f>INDEX(GWP!$C$2:$C$13,MATCH(EPS!I2257,GWP!$B$2:$B$13,0))</f>
        <v>1</v>
      </c>
      <c r="L2257" s="4" t="e">
        <f t="shared" si="71"/>
        <v>#N/A</v>
      </c>
    </row>
    <row r="2258" spans="1:12">
      <c r="A2258" t="s">
        <v>7806</v>
      </c>
      <c r="B2258" t="s">
        <v>7325</v>
      </c>
      <c r="C2258" t="s">
        <v>1732</v>
      </c>
      <c r="D2258" t="s">
        <v>6882</v>
      </c>
      <c r="E2258" t="s">
        <v>1702</v>
      </c>
      <c r="H2258" t="str">
        <f>INDEX('Vensim Variables'!$B:$B,MATCH(EPS!$B2258,'Vensim Variables'!$A:$A,0))</f>
        <v>g pollutant</v>
      </c>
      <c r="I2258" t="str">
        <f t="shared" si="70"/>
        <v>CO2</v>
      </c>
      <c r="J2258" t="e">
        <f>INDEX(NoSettings!$C:$C,MATCH(EPS!$A2258,NoSettings!$A:$A,0))</f>
        <v>#N/A</v>
      </c>
      <c r="K2258">
        <f>INDEX(GWP!$C$2:$C$13,MATCH(EPS!I2258,GWP!$B$2:$B$13,0))</f>
        <v>1</v>
      </c>
      <c r="L2258" s="4" t="e">
        <f t="shared" si="71"/>
        <v>#N/A</v>
      </c>
    </row>
    <row r="2259" spans="1:12">
      <c r="A2259" t="s">
        <v>7807</v>
      </c>
      <c r="B2259" t="s">
        <v>7325</v>
      </c>
      <c r="C2259" t="s">
        <v>1732</v>
      </c>
      <c r="D2259" t="s">
        <v>6882</v>
      </c>
      <c r="E2259" t="s">
        <v>1705</v>
      </c>
      <c r="H2259" t="str">
        <f>INDEX('Vensim Variables'!$B:$B,MATCH(EPS!$B2259,'Vensim Variables'!$A:$A,0))</f>
        <v>g pollutant</v>
      </c>
      <c r="I2259" t="str">
        <f t="shared" si="70"/>
        <v>VOC</v>
      </c>
      <c r="J2259" t="e">
        <f>INDEX(NoSettings!$C:$C,MATCH(EPS!$A2259,NoSettings!$A:$A,0))</f>
        <v>#N/A</v>
      </c>
      <c r="K2259">
        <f>INDEX(GWP!$C$2:$C$13,MATCH(EPS!I2259,GWP!$B$2:$B$13,0))</f>
        <v>0</v>
      </c>
      <c r="L2259" s="4" t="e">
        <f t="shared" si="71"/>
        <v>#N/A</v>
      </c>
    </row>
    <row r="2260" spans="1:12">
      <c r="A2260" t="s">
        <v>7808</v>
      </c>
      <c r="B2260" t="s">
        <v>7325</v>
      </c>
      <c r="C2260" t="s">
        <v>1732</v>
      </c>
      <c r="D2260" t="s">
        <v>6882</v>
      </c>
      <c r="E2260" t="s">
        <v>1706</v>
      </c>
      <c r="H2260" t="str">
        <f>INDEX('Vensim Variables'!$B:$B,MATCH(EPS!$B2260,'Vensim Variables'!$A:$A,0))</f>
        <v>g pollutant</v>
      </c>
      <c r="I2260" t="str">
        <f t="shared" si="70"/>
        <v>CO</v>
      </c>
      <c r="J2260" t="e">
        <f>INDEX(NoSettings!$C:$C,MATCH(EPS!$A2260,NoSettings!$A:$A,0))</f>
        <v>#N/A</v>
      </c>
      <c r="K2260">
        <f>INDEX(GWP!$C$2:$C$13,MATCH(EPS!I2260,GWP!$B$2:$B$13,0))</f>
        <v>0</v>
      </c>
      <c r="L2260" s="4" t="e">
        <f t="shared" si="71"/>
        <v>#N/A</v>
      </c>
    </row>
    <row r="2261" spans="1:12">
      <c r="A2261" t="s">
        <v>7809</v>
      </c>
      <c r="B2261" t="s">
        <v>7325</v>
      </c>
      <c r="C2261" t="s">
        <v>1732</v>
      </c>
      <c r="D2261" t="s">
        <v>6882</v>
      </c>
      <c r="E2261" t="s">
        <v>1707</v>
      </c>
      <c r="H2261" t="str">
        <f>INDEX('Vensim Variables'!$B:$B,MATCH(EPS!$B2261,'Vensim Variables'!$A:$A,0))</f>
        <v>g pollutant</v>
      </c>
      <c r="I2261" t="str">
        <f t="shared" si="70"/>
        <v>NOx</v>
      </c>
      <c r="J2261" t="e">
        <f>INDEX(NoSettings!$C:$C,MATCH(EPS!$A2261,NoSettings!$A:$A,0))</f>
        <v>#N/A</v>
      </c>
      <c r="K2261">
        <f>INDEX(GWP!$C$2:$C$13,MATCH(EPS!I2261,GWP!$B$2:$B$13,0))</f>
        <v>0</v>
      </c>
      <c r="L2261" s="4" t="e">
        <f t="shared" si="71"/>
        <v>#N/A</v>
      </c>
    </row>
    <row r="2262" spans="1:12">
      <c r="A2262" t="s">
        <v>7810</v>
      </c>
      <c r="B2262" t="s">
        <v>7325</v>
      </c>
      <c r="C2262" t="s">
        <v>1732</v>
      </c>
      <c r="D2262" t="s">
        <v>6882</v>
      </c>
      <c r="E2262" t="s">
        <v>1708</v>
      </c>
      <c r="H2262" t="str">
        <f>INDEX('Vensim Variables'!$B:$B,MATCH(EPS!$B2262,'Vensim Variables'!$A:$A,0))</f>
        <v>g pollutant</v>
      </c>
      <c r="I2262" t="str">
        <f t="shared" si="70"/>
        <v>PM10</v>
      </c>
      <c r="J2262" t="e">
        <f>INDEX(NoSettings!$C:$C,MATCH(EPS!$A2262,NoSettings!$A:$A,0))</f>
        <v>#N/A</v>
      </c>
      <c r="K2262">
        <f>INDEX(GWP!$C$2:$C$13,MATCH(EPS!I2262,GWP!$B$2:$B$13,0))</f>
        <v>0</v>
      </c>
      <c r="L2262" s="4" t="e">
        <f t="shared" si="71"/>
        <v>#N/A</v>
      </c>
    </row>
    <row r="2263" spans="1:12">
      <c r="A2263" t="s">
        <v>7811</v>
      </c>
      <c r="B2263" t="s">
        <v>7325</v>
      </c>
      <c r="C2263" t="s">
        <v>1732</v>
      </c>
      <c r="D2263" t="s">
        <v>6882</v>
      </c>
      <c r="E2263" t="s">
        <v>1709</v>
      </c>
      <c r="H2263" t="str">
        <f>INDEX('Vensim Variables'!$B:$B,MATCH(EPS!$B2263,'Vensim Variables'!$A:$A,0))</f>
        <v>g pollutant</v>
      </c>
      <c r="I2263" t="str">
        <f t="shared" si="70"/>
        <v>PM25</v>
      </c>
      <c r="J2263" t="e">
        <f>INDEX(NoSettings!$C:$C,MATCH(EPS!$A2263,NoSettings!$A:$A,0))</f>
        <v>#N/A</v>
      </c>
      <c r="K2263">
        <f>INDEX(GWP!$C$2:$C$13,MATCH(EPS!I2263,GWP!$B$2:$B$13,0))</f>
        <v>0</v>
      </c>
      <c r="L2263" s="4" t="e">
        <f t="shared" si="71"/>
        <v>#N/A</v>
      </c>
    </row>
    <row r="2264" spans="1:12">
      <c r="A2264" t="s">
        <v>7812</v>
      </c>
      <c r="B2264" t="s">
        <v>7325</v>
      </c>
      <c r="C2264" t="s">
        <v>1732</v>
      </c>
      <c r="D2264" t="s">
        <v>6882</v>
      </c>
      <c r="E2264" t="s">
        <v>1710</v>
      </c>
      <c r="H2264" t="str">
        <f>INDEX('Vensim Variables'!$B:$B,MATCH(EPS!$B2264,'Vensim Variables'!$A:$A,0))</f>
        <v>g pollutant</v>
      </c>
      <c r="I2264" t="str">
        <f t="shared" si="70"/>
        <v>SOx</v>
      </c>
      <c r="J2264" t="e">
        <f>INDEX(NoSettings!$C:$C,MATCH(EPS!$A2264,NoSettings!$A:$A,0))</f>
        <v>#N/A</v>
      </c>
      <c r="K2264">
        <f>INDEX(GWP!$C$2:$C$13,MATCH(EPS!I2264,GWP!$B$2:$B$13,0))</f>
        <v>0</v>
      </c>
      <c r="L2264" s="4" t="e">
        <f t="shared" si="71"/>
        <v>#N/A</v>
      </c>
    </row>
    <row r="2265" spans="1:12">
      <c r="A2265" t="s">
        <v>7813</v>
      </c>
      <c r="B2265" t="s">
        <v>7325</v>
      </c>
      <c r="C2265" t="s">
        <v>1732</v>
      </c>
      <c r="D2265" t="s">
        <v>6882</v>
      </c>
      <c r="E2265" t="s">
        <v>1711</v>
      </c>
      <c r="H2265" t="str">
        <f>INDEX('Vensim Variables'!$B:$B,MATCH(EPS!$B2265,'Vensim Variables'!$A:$A,0))</f>
        <v>g pollutant</v>
      </c>
      <c r="I2265" t="str">
        <f t="shared" si="70"/>
        <v>BC</v>
      </c>
      <c r="J2265" t="e">
        <f>INDEX(NoSettings!$C:$C,MATCH(EPS!$A2265,NoSettings!$A:$A,0))</f>
        <v>#N/A</v>
      </c>
      <c r="K2265">
        <f>INDEX(GWP!$C$2:$C$13,MATCH(EPS!I2265,GWP!$B$2:$B$13,0))</f>
        <v>0</v>
      </c>
      <c r="L2265" s="4" t="e">
        <f t="shared" si="71"/>
        <v>#N/A</v>
      </c>
    </row>
    <row r="2266" spans="1:12">
      <c r="A2266" t="s">
        <v>7814</v>
      </c>
      <c r="B2266" t="s">
        <v>7325</v>
      </c>
      <c r="C2266" t="s">
        <v>1732</v>
      </c>
      <c r="D2266" t="s">
        <v>6882</v>
      </c>
      <c r="E2266" t="s">
        <v>1712</v>
      </c>
      <c r="H2266" t="str">
        <f>INDEX('Vensim Variables'!$B:$B,MATCH(EPS!$B2266,'Vensim Variables'!$A:$A,0))</f>
        <v>g pollutant</v>
      </c>
      <c r="I2266" t="str">
        <f t="shared" si="70"/>
        <v>OC</v>
      </c>
      <c r="J2266" t="e">
        <f>INDEX(NoSettings!$C:$C,MATCH(EPS!$A2266,NoSettings!$A:$A,0))</f>
        <v>#N/A</v>
      </c>
      <c r="K2266">
        <f>INDEX(GWP!$C$2:$C$13,MATCH(EPS!I2266,GWP!$B$2:$B$13,0))</f>
        <v>0</v>
      </c>
      <c r="L2266" s="4" t="e">
        <f t="shared" si="71"/>
        <v>#N/A</v>
      </c>
    </row>
    <row r="2267" spans="1:12">
      <c r="A2267" t="s">
        <v>7815</v>
      </c>
      <c r="B2267" t="s">
        <v>7325</v>
      </c>
      <c r="C2267" t="s">
        <v>1732</v>
      </c>
      <c r="D2267" t="s">
        <v>6882</v>
      </c>
      <c r="E2267" t="s">
        <v>1713</v>
      </c>
      <c r="H2267" t="str">
        <f>INDEX('Vensim Variables'!$B:$B,MATCH(EPS!$B2267,'Vensim Variables'!$A:$A,0))</f>
        <v>g pollutant</v>
      </c>
      <c r="I2267" t="str">
        <f t="shared" si="70"/>
        <v>CH4</v>
      </c>
      <c r="J2267" t="e">
        <f>INDEX(NoSettings!$C:$C,MATCH(EPS!$A2267,NoSettings!$A:$A,0))</f>
        <v>#N/A</v>
      </c>
      <c r="K2267">
        <f>INDEX(GWP!$C$2:$C$13,MATCH(EPS!I2267,GWP!$B$2:$B$13,0))</f>
        <v>28</v>
      </c>
      <c r="L2267" s="4" t="e">
        <f t="shared" si="71"/>
        <v>#N/A</v>
      </c>
    </row>
    <row r="2268" spans="1:12">
      <c r="A2268" t="s">
        <v>7816</v>
      </c>
      <c r="B2268" t="s">
        <v>7325</v>
      </c>
      <c r="C2268" t="s">
        <v>1732</v>
      </c>
      <c r="D2268" t="s">
        <v>6882</v>
      </c>
      <c r="E2268" t="s">
        <v>1714</v>
      </c>
      <c r="H2268" t="str">
        <f>INDEX('Vensim Variables'!$B:$B,MATCH(EPS!$B2268,'Vensim Variables'!$A:$A,0))</f>
        <v>g pollutant</v>
      </c>
      <c r="I2268" t="str">
        <f t="shared" si="70"/>
        <v>N2O</v>
      </c>
      <c r="J2268" t="e">
        <f>INDEX(NoSettings!$C:$C,MATCH(EPS!$A2268,NoSettings!$A:$A,0))</f>
        <v>#N/A</v>
      </c>
      <c r="K2268">
        <f>INDEX(GWP!$C$2:$C$13,MATCH(EPS!I2268,GWP!$B$2:$B$13,0))</f>
        <v>265</v>
      </c>
      <c r="L2268" s="4" t="e">
        <f t="shared" si="71"/>
        <v>#N/A</v>
      </c>
    </row>
    <row r="2269" spans="1:12">
      <c r="A2269" t="s">
        <v>7817</v>
      </c>
      <c r="B2269" t="s">
        <v>7325</v>
      </c>
      <c r="C2269" t="s">
        <v>1732</v>
      </c>
      <c r="D2269" t="s">
        <v>6882</v>
      </c>
      <c r="E2269" t="s">
        <v>1715</v>
      </c>
      <c r="H2269" t="str">
        <f>INDEX('Vensim Variables'!$B:$B,MATCH(EPS!$B2269,'Vensim Variables'!$A:$A,0))</f>
        <v>g pollutant</v>
      </c>
      <c r="I2269" t="str">
        <f t="shared" si="70"/>
        <v>F gases</v>
      </c>
      <c r="J2269" t="e">
        <f>INDEX(NoSettings!$C:$C,MATCH(EPS!$A2269,NoSettings!$A:$A,0))</f>
        <v>#N/A</v>
      </c>
      <c r="K2269">
        <f>INDEX(GWP!$C$2:$C$13,MATCH(EPS!I2269,GWP!$B$2:$B$13,0))</f>
        <v>1</v>
      </c>
      <c r="L2269" s="4" t="e">
        <f t="shared" si="71"/>
        <v>#N/A</v>
      </c>
    </row>
    <row r="2270" spans="1:12">
      <c r="A2270" t="s">
        <v>7818</v>
      </c>
      <c r="B2270" t="s">
        <v>7325</v>
      </c>
      <c r="C2270" t="s">
        <v>1732</v>
      </c>
      <c r="D2270" t="s">
        <v>6883</v>
      </c>
      <c r="E2270" t="s">
        <v>1702</v>
      </c>
      <c r="H2270" t="str">
        <f>INDEX('Vensim Variables'!$B:$B,MATCH(EPS!$B2270,'Vensim Variables'!$A:$A,0))</f>
        <v>g pollutant</v>
      </c>
      <c r="I2270" t="str">
        <f t="shared" si="70"/>
        <v>CO2</v>
      </c>
      <c r="J2270" t="e">
        <f>INDEX(NoSettings!$C:$C,MATCH(EPS!$A2270,NoSettings!$A:$A,0))</f>
        <v>#N/A</v>
      </c>
      <c r="K2270">
        <f>INDEX(GWP!$C$2:$C$13,MATCH(EPS!I2270,GWP!$B$2:$B$13,0))</f>
        <v>1</v>
      </c>
      <c r="L2270" s="4" t="e">
        <f t="shared" si="71"/>
        <v>#N/A</v>
      </c>
    </row>
    <row r="2271" spans="1:12">
      <c r="A2271" t="s">
        <v>7819</v>
      </c>
      <c r="B2271" t="s">
        <v>7325</v>
      </c>
      <c r="C2271" t="s">
        <v>1732</v>
      </c>
      <c r="D2271" t="s">
        <v>6883</v>
      </c>
      <c r="E2271" t="s">
        <v>1705</v>
      </c>
      <c r="H2271" t="str">
        <f>INDEX('Vensim Variables'!$B:$B,MATCH(EPS!$B2271,'Vensim Variables'!$A:$A,0))</f>
        <v>g pollutant</v>
      </c>
      <c r="I2271" t="str">
        <f t="shared" si="70"/>
        <v>VOC</v>
      </c>
      <c r="J2271" t="e">
        <f>INDEX(NoSettings!$C:$C,MATCH(EPS!$A2271,NoSettings!$A:$A,0))</f>
        <v>#N/A</v>
      </c>
      <c r="K2271">
        <f>INDEX(GWP!$C$2:$C$13,MATCH(EPS!I2271,GWP!$B$2:$B$13,0))</f>
        <v>0</v>
      </c>
      <c r="L2271" s="4" t="e">
        <f t="shared" si="71"/>
        <v>#N/A</v>
      </c>
    </row>
    <row r="2272" spans="1:12">
      <c r="A2272" t="s">
        <v>7820</v>
      </c>
      <c r="B2272" t="s">
        <v>7325</v>
      </c>
      <c r="C2272" t="s">
        <v>1732</v>
      </c>
      <c r="D2272" t="s">
        <v>6883</v>
      </c>
      <c r="E2272" t="s">
        <v>1706</v>
      </c>
      <c r="H2272" t="str">
        <f>INDEX('Vensim Variables'!$B:$B,MATCH(EPS!$B2272,'Vensim Variables'!$A:$A,0))</f>
        <v>g pollutant</v>
      </c>
      <c r="I2272" t="str">
        <f t="shared" si="70"/>
        <v>CO</v>
      </c>
      <c r="J2272" t="e">
        <f>INDEX(NoSettings!$C:$C,MATCH(EPS!$A2272,NoSettings!$A:$A,0))</f>
        <v>#N/A</v>
      </c>
      <c r="K2272">
        <f>INDEX(GWP!$C$2:$C$13,MATCH(EPS!I2272,GWP!$B$2:$B$13,0))</f>
        <v>0</v>
      </c>
      <c r="L2272" s="4" t="e">
        <f t="shared" si="71"/>
        <v>#N/A</v>
      </c>
    </row>
    <row r="2273" spans="1:12">
      <c r="A2273" t="s">
        <v>7821</v>
      </c>
      <c r="B2273" t="s">
        <v>7325</v>
      </c>
      <c r="C2273" t="s">
        <v>1732</v>
      </c>
      <c r="D2273" t="s">
        <v>6883</v>
      </c>
      <c r="E2273" t="s">
        <v>1707</v>
      </c>
      <c r="H2273" t="str">
        <f>INDEX('Vensim Variables'!$B:$B,MATCH(EPS!$B2273,'Vensim Variables'!$A:$A,0))</f>
        <v>g pollutant</v>
      </c>
      <c r="I2273" t="str">
        <f t="shared" si="70"/>
        <v>NOx</v>
      </c>
      <c r="J2273" t="e">
        <f>INDEX(NoSettings!$C:$C,MATCH(EPS!$A2273,NoSettings!$A:$A,0))</f>
        <v>#N/A</v>
      </c>
      <c r="K2273">
        <f>INDEX(GWP!$C$2:$C$13,MATCH(EPS!I2273,GWP!$B$2:$B$13,0))</f>
        <v>0</v>
      </c>
      <c r="L2273" s="4" t="e">
        <f t="shared" si="71"/>
        <v>#N/A</v>
      </c>
    </row>
    <row r="2274" spans="1:12">
      <c r="A2274" t="s">
        <v>7822</v>
      </c>
      <c r="B2274" t="s">
        <v>7325</v>
      </c>
      <c r="C2274" t="s">
        <v>1732</v>
      </c>
      <c r="D2274" t="s">
        <v>6883</v>
      </c>
      <c r="E2274" t="s">
        <v>1708</v>
      </c>
      <c r="H2274" t="str">
        <f>INDEX('Vensim Variables'!$B:$B,MATCH(EPS!$B2274,'Vensim Variables'!$A:$A,0))</f>
        <v>g pollutant</v>
      </c>
      <c r="I2274" t="str">
        <f t="shared" si="70"/>
        <v>PM10</v>
      </c>
      <c r="J2274" t="e">
        <f>INDEX(NoSettings!$C:$C,MATCH(EPS!$A2274,NoSettings!$A:$A,0))</f>
        <v>#N/A</v>
      </c>
      <c r="K2274">
        <f>INDEX(GWP!$C$2:$C$13,MATCH(EPS!I2274,GWP!$B$2:$B$13,0))</f>
        <v>0</v>
      </c>
      <c r="L2274" s="4" t="e">
        <f t="shared" si="71"/>
        <v>#N/A</v>
      </c>
    </row>
    <row r="2275" spans="1:12">
      <c r="A2275" t="s">
        <v>7823</v>
      </c>
      <c r="B2275" t="s">
        <v>7325</v>
      </c>
      <c r="C2275" t="s">
        <v>1732</v>
      </c>
      <c r="D2275" t="s">
        <v>6883</v>
      </c>
      <c r="E2275" t="s">
        <v>1709</v>
      </c>
      <c r="H2275" t="str">
        <f>INDEX('Vensim Variables'!$B:$B,MATCH(EPS!$B2275,'Vensim Variables'!$A:$A,0))</f>
        <v>g pollutant</v>
      </c>
      <c r="I2275" t="str">
        <f t="shared" si="70"/>
        <v>PM25</v>
      </c>
      <c r="J2275" t="e">
        <f>INDEX(NoSettings!$C:$C,MATCH(EPS!$A2275,NoSettings!$A:$A,0))</f>
        <v>#N/A</v>
      </c>
      <c r="K2275">
        <f>INDEX(GWP!$C$2:$C$13,MATCH(EPS!I2275,GWP!$B$2:$B$13,0))</f>
        <v>0</v>
      </c>
      <c r="L2275" s="4" t="e">
        <f t="shared" si="71"/>
        <v>#N/A</v>
      </c>
    </row>
    <row r="2276" spans="1:12">
      <c r="A2276" t="s">
        <v>7824</v>
      </c>
      <c r="B2276" t="s">
        <v>7325</v>
      </c>
      <c r="C2276" t="s">
        <v>1732</v>
      </c>
      <c r="D2276" t="s">
        <v>6883</v>
      </c>
      <c r="E2276" t="s">
        <v>1710</v>
      </c>
      <c r="H2276" t="str">
        <f>INDEX('Vensim Variables'!$B:$B,MATCH(EPS!$B2276,'Vensim Variables'!$A:$A,0))</f>
        <v>g pollutant</v>
      </c>
      <c r="I2276" t="str">
        <f t="shared" si="70"/>
        <v>SOx</v>
      </c>
      <c r="J2276" t="e">
        <f>INDEX(NoSettings!$C:$C,MATCH(EPS!$A2276,NoSettings!$A:$A,0))</f>
        <v>#N/A</v>
      </c>
      <c r="K2276">
        <f>INDEX(GWP!$C$2:$C$13,MATCH(EPS!I2276,GWP!$B$2:$B$13,0))</f>
        <v>0</v>
      </c>
      <c r="L2276" s="4" t="e">
        <f t="shared" si="71"/>
        <v>#N/A</v>
      </c>
    </row>
    <row r="2277" spans="1:12">
      <c r="A2277" t="s">
        <v>7825</v>
      </c>
      <c r="B2277" t="s">
        <v>7325</v>
      </c>
      <c r="C2277" t="s">
        <v>1732</v>
      </c>
      <c r="D2277" t="s">
        <v>6883</v>
      </c>
      <c r="E2277" t="s">
        <v>1711</v>
      </c>
      <c r="H2277" t="str">
        <f>INDEX('Vensim Variables'!$B:$B,MATCH(EPS!$B2277,'Vensim Variables'!$A:$A,0))</f>
        <v>g pollutant</v>
      </c>
      <c r="I2277" t="str">
        <f t="shared" si="70"/>
        <v>BC</v>
      </c>
      <c r="J2277" t="e">
        <f>INDEX(NoSettings!$C:$C,MATCH(EPS!$A2277,NoSettings!$A:$A,0))</f>
        <v>#N/A</v>
      </c>
      <c r="K2277">
        <f>INDEX(GWP!$C$2:$C$13,MATCH(EPS!I2277,GWP!$B$2:$B$13,0))</f>
        <v>0</v>
      </c>
      <c r="L2277" s="4" t="e">
        <f t="shared" si="71"/>
        <v>#N/A</v>
      </c>
    </row>
    <row r="2278" spans="1:12">
      <c r="A2278" t="s">
        <v>7826</v>
      </c>
      <c r="B2278" t="s">
        <v>7325</v>
      </c>
      <c r="C2278" t="s">
        <v>1732</v>
      </c>
      <c r="D2278" t="s">
        <v>6883</v>
      </c>
      <c r="E2278" t="s">
        <v>1712</v>
      </c>
      <c r="H2278" t="str">
        <f>INDEX('Vensim Variables'!$B:$B,MATCH(EPS!$B2278,'Vensim Variables'!$A:$A,0))</f>
        <v>g pollutant</v>
      </c>
      <c r="I2278" t="str">
        <f t="shared" si="70"/>
        <v>OC</v>
      </c>
      <c r="J2278" t="e">
        <f>INDEX(NoSettings!$C:$C,MATCH(EPS!$A2278,NoSettings!$A:$A,0))</f>
        <v>#N/A</v>
      </c>
      <c r="K2278">
        <f>INDEX(GWP!$C$2:$C$13,MATCH(EPS!I2278,GWP!$B$2:$B$13,0))</f>
        <v>0</v>
      </c>
      <c r="L2278" s="4" t="e">
        <f t="shared" si="71"/>
        <v>#N/A</v>
      </c>
    </row>
    <row r="2279" spans="1:12">
      <c r="A2279" t="s">
        <v>7827</v>
      </c>
      <c r="B2279" t="s">
        <v>7325</v>
      </c>
      <c r="C2279" t="s">
        <v>1732</v>
      </c>
      <c r="D2279" t="s">
        <v>6883</v>
      </c>
      <c r="E2279" t="s">
        <v>1713</v>
      </c>
      <c r="H2279" t="str">
        <f>INDEX('Vensim Variables'!$B:$B,MATCH(EPS!$B2279,'Vensim Variables'!$A:$A,0))</f>
        <v>g pollutant</v>
      </c>
      <c r="I2279" t="str">
        <f t="shared" si="70"/>
        <v>CH4</v>
      </c>
      <c r="J2279" t="e">
        <f>INDEX(NoSettings!$C:$C,MATCH(EPS!$A2279,NoSettings!$A:$A,0))</f>
        <v>#N/A</v>
      </c>
      <c r="K2279">
        <f>INDEX(GWP!$C$2:$C$13,MATCH(EPS!I2279,GWP!$B$2:$B$13,0))</f>
        <v>28</v>
      </c>
      <c r="L2279" s="4" t="e">
        <f t="shared" si="71"/>
        <v>#N/A</v>
      </c>
    </row>
    <row r="2280" spans="1:12">
      <c r="A2280" t="s">
        <v>7828</v>
      </c>
      <c r="B2280" t="s">
        <v>7325</v>
      </c>
      <c r="C2280" t="s">
        <v>1732</v>
      </c>
      <c r="D2280" t="s">
        <v>6883</v>
      </c>
      <c r="E2280" t="s">
        <v>1714</v>
      </c>
      <c r="H2280" t="str">
        <f>INDEX('Vensim Variables'!$B:$B,MATCH(EPS!$B2280,'Vensim Variables'!$A:$A,0))</f>
        <v>g pollutant</v>
      </c>
      <c r="I2280" t="str">
        <f t="shared" si="70"/>
        <v>N2O</v>
      </c>
      <c r="J2280" t="e">
        <f>INDEX(NoSettings!$C:$C,MATCH(EPS!$A2280,NoSettings!$A:$A,0))</f>
        <v>#N/A</v>
      </c>
      <c r="K2280">
        <f>INDEX(GWP!$C$2:$C$13,MATCH(EPS!I2280,GWP!$B$2:$B$13,0))</f>
        <v>265</v>
      </c>
      <c r="L2280" s="4" t="e">
        <f t="shared" si="71"/>
        <v>#N/A</v>
      </c>
    </row>
    <row r="2281" spans="1:12">
      <c r="A2281" t="s">
        <v>7829</v>
      </c>
      <c r="B2281" t="s">
        <v>7325</v>
      </c>
      <c r="C2281" t="s">
        <v>1732</v>
      </c>
      <c r="D2281" t="s">
        <v>6883</v>
      </c>
      <c r="E2281" t="s">
        <v>1715</v>
      </c>
      <c r="H2281" t="str">
        <f>INDEX('Vensim Variables'!$B:$B,MATCH(EPS!$B2281,'Vensim Variables'!$A:$A,0))</f>
        <v>g pollutant</v>
      </c>
      <c r="I2281" t="str">
        <f t="shared" si="70"/>
        <v>F gases</v>
      </c>
      <c r="J2281" t="e">
        <f>INDEX(NoSettings!$C:$C,MATCH(EPS!$A2281,NoSettings!$A:$A,0))</f>
        <v>#N/A</v>
      </c>
      <c r="K2281">
        <f>INDEX(GWP!$C$2:$C$13,MATCH(EPS!I2281,GWP!$B$2:$B$13,0))</f>
        <v>1</v>
      </c>
      <c r="L2281" s="4" t="e">
        <f t="shared" si="71"/>
        <v>#N/A</v>
      </c>
    </row>
    <row r="2282" spans="1:12">
      <c r="A2282" t="s">
        <v>7830</v>
      </c>
      <c r="B2282" t="s">
        <v>7325</v>
      </c>
      <c r="C2282" t="s">
        <v>1732</v>
      </c>
      <c r="D2282" t="s">
        <v>6884</v>
      </c>
      <c r="E2282" t="s">
        <v>1702</v>
      </c>
      <c r="H2282" t="str">
        <f>INDEX('Vensim Variables'!$B:$B,MATCH(EPS!$B2282,'Vensim Variables'!$A:$A,0))</f>
        <v>g pollutant</v>
      </c>
      <c r="I2282" t="str">
        <f t="shared" si="70"/>
        <v>CO2</v>
      </c>
      <c r="J2282" t="e">
        <f>INDEX(NoSettings!$C:$C,MATCH(EPS!$A2282,NoSettings!$A:$A,0))</f>
        <v>#N/A</v>
      </c>
      <c r="K2282">
        <f>INDEX(GWP!$C$2:$C$13,MATCH(EPS!I2282,GWP!$B$2:$B$13,0))</f>
        <v>1</v>
      </c>
      <c r="L2282" s="4" t="e">
        <f t="shared" si="71"/>
        <v>#N/A</v>
      </c>
    </row>
    <row r="2283" spans="1:12">
      <c r="A2283" t="s">
        <v>7831</v>
      </c>
      <c r="B2283" t="s">
        <v>7325</v>
      </c>
      <c r="C2283" t="s">
        <v>1732</v>
      </c>
      <c r="D2283" t="s">
        <v>6884</v>
      </c>
      <c r="E2283" t="s">
        <v>1705</v>
      </c>
      <c r="H2283" t="str">
        <f>INDEX('Vensim Variables'!$B:$B,MATCH(EPS!$B2283,'Vensim Variables'!$A:$A,0))</f>
        <v>g pollutant</v>
      </c>
      <c r="I2283" t="str">
        <f t="shared" si="70"/>
        <v>VOC</v>
      </c>
      <c r="J2283" t="e">
        <f>INDEX(NoSettings!$C:$C,MATCH(EPS!$A2283,NoSettings!$A:$A,0))</f>
        <v>#N/A</v>
      </c>
      <c r="K2283">
        <f>INDEX(GWP!$C$2:$C$13,MATCH(EPS!I2283,GWP!$B$2:$B$13,0))</f>
        <v>0</v>
      </c>
      <c r="L2283" s="4" t="e">
        <f t="shared" si="71"/>
        <v>#N/A</v>
      </c>
    </row>
    <row r="2284" spans="1:12">
      <c r="A2284" t="s">
        <v>7832</v>
      </c>
      <c r="B2284" t="s">
        <v>7325</v>
      </c>
      <c r="C2284" t="s">
        <v>1732</v>
      </c>
      <c r="D2284" t="s">
        <v>6884</v>
      </c>
      <c r="E2284" t="s">
        <v>1706</v>
      </c>
      <c r="H2284" t="str">
        <f>INDEX('Vensim Variables'!$B:$B,MATCH(EPS!$B2284,'Vensim Variables'!$A:$A,0))</f>
        <v>g pollutant</v>
      </c>
      <c r="I2284" t="str">
        <f t="shared" si="70"/>
        <v>CO</v>
      </c>
      <c r="J2284" t="e">
        <f>INDEX(NoSettings!$C:$C,MATCH(EPS!$A2284,NoSettings!$A:$A,0))</f>
        <v>#N/A</v>
      </c>
      <c r="K2284">
        <f>INDEX(GWP!$C$2:$C$13,MATCH(EPS!I2284,GWP!$B$2:$B$13,0))</f>
        <v>0</v>
      </c>
      <c r="L2284" s="4" t="e">
        <f t="shared" si="71"/>
        <v>#N/A</v>
      </c>
    </row>
    <row r="2285" spans="1:12">
      <c r="A2285" t="s">
        <v>7833</v>
      </c>
      <c r="B2285" t="s">
        <v>7325</v>
      </c>
      <c r="C2285" t="s">
        <v>1732</v>
      </c>
      <c r="D2285" t="s">
        <v>6884</v>
      </c>
      <c r="E2285" t="s">
        <v>1707</v>
      </c>
      <c r="H2285" t="str">
        <f>INDEX('Vensim Variables'!$B:$B,MATCH(EPS!$B2285,'Vensim Variables'!$A:$A,0))</f>
        <v>g pollutant</v>
      </c>
      <c r="I2285" t="str">
        <f t="shared" si="70"/>
        <v>NOx</v>
      </c>
      <c r="J2285" t="e">
        <f>INDEX(NoSettings!$C:$C,MATCH(EPS!$A2285,NoSettings!$A:$A,0))</f>
        <v>#N/A</v>
      </c>
      <c r="K2285">
        <f>INDEX(GWP!$C$2:$C$13,MATCH(EPS!I2285,GWP!$B$2:$B$13,0))</f>
        <v>0</v>
      </c>
      <c r="L2285" s="4" t="e">
        <f t="shared" si="71"/>
        <v>#N/A</v>
      </c>
    </row>
    <row r="2286" spans="1:12">
      <c r="A2286" t="s">
        <v>7834</v>
      </c>
      <c r="B2286" t="s">
        <v>7325</v>
      </c>
      <c r="C2286" t="s">
        <v>1732</v>
      </c>
      <c r="D2286" t="s">
        <v>6884</v>
      </c>
      <c r="E2286" t="s">
        <v>1708</v>
      </c>
      <c r="H2286" t="str">
        <f>INDEX('Vensim Variables'!$B:$B,MATCH(EPS!$B2286,'Vensim Variables'!$A:$A,0))</f>
        <v>g pollutant</v>
      </c>
      <c r="I2286" t="str">
        <f t="shared" si="70"/>
        <v>PM10</v>
      </c>
      <c r="J2286" t="e">
        <f>INDEX(NoSettings!$C:$C,MATCH(EPS!$A2286,NoSettings!$A:$A,0))</f>
        <v>#N/A</v>
      </c>
      <c r="K2286">
        <f>INDEX(GWP!$C$2:$C$13,MATCH(EPS!I2286,GWP!$B$2:$B$13,0))</f>
        <v>0</v>
      </c>
      <c r="L2286" s="4" t="e">
        <f t="shared" si="71"/>
        <v>#N/A</v>
      </c>
    </row>
    <row r="2287" spans="1:12">
      <c r="A2287" t="s">
        <v>7835</v>
      </c>
      <c r="B2287" t="s">
        <v>7325</v>
      </c>
      <c r="C2287" t="s">
        <v>1732</v>
      </c>
      <c r="D2287" t="s">
        <v>6884</v>
      </c>
      <c r="E2287" t="s">
        <v>1709</v>
      </c>
      <c r="H2287" t="str">
        <f>INDEX('Vensim Variables'!$B:$B,MATCH(EPS!$B2287,'Vensim Variables'!$A:$A,0))</f>
        <v>g pollutant</v>
      </c>
      <c r="I2287" t="str">
        <f t="shared" si="70"/>
        <v>PM25</v>
      </c>
      <c r="J2287" t="e">
        <f>INDEX(NoSettings!$C:$C,MATCH(EPS!$A2287,NoSettings!$A:$A,0))</f>
        <v>#N/A</v>
      </c>
      <c r="K2287">
        <f>INDEX(GWP!$C$2:$C$13,MATCH(EPS!I2287,GWP!$B$2:$B$13,0))</f>
        <v>0</v>
      </c>
      <c r="L2287" s="4" t="e">
        <f t="shared" si="71"/>
        <v>#N/A</v>
      </c>
    </row>
    <row r="2288" spans="1:12">
      <c r="A2288" t="s">
        <v>7836</v>
      </c>
      <c r="B2288" t="s">
        <v>7325</v>
      </c>
      <c r="C2288" t="s">
        <v>1732</v>
      </c>
      <c r="D2288" t="s">
        <v>6884</v>
      </c>
      <c r="E2288" t="s">
        <v>1710</v>
      </c>
      <c r="H2288" t="str">
        <f>INDEX('Vensim Variables'!$B:$B,MATCH(EPS!$B2288,'Vensim Variables'!$A:$A,0))</f>
        <v>g pollutant</v>
      </c>
      <c r="I2288" t="str">
        <f t="shared" si="70"/>
        <v>SOx</v>
      </c>
      <c r="J2288" t="e">
        <f>INDEX(NoSettings!$C:$C,MATCH(EPS!$A2288,NoSettings!$A:$A,0))</f>
        <v>#N/A</v>
      </c>
      <c r="K2288">
        <f>INDEX(GWP!$C$2:$C$13,MATCH(EPS!I2288,GWP!$B$2:$B$13,0))</f>
        <v>0</v>
      </c>
      <c r="L2288" s="4" t="e">
        <f t="shared" si="71"/>
        <v>#N/A</v>
      </c>
    </row>
    <row r="2289" spans="1:12">
      <c r="A2289" t="s">
        <v>7837</v>
      </c>
      <c r="B2289" t="s">
        <v>7325</v>
      </c>
      <c r="C2289" t="s">
        <v>1732</v>
      </c>
      <c r="D2289" t="s">
        <v>6884</v>
      </c>
      <c r="E2289" t="s">
        <v>1711</v>
      </c>
      <c r="H2289" t="str">
        <f>INDEX('Vensim Variables'!$B:$B,MATCH(EPS!$B2289,'Vensim Variables'!$A:$A,0))</f>
        <v>g pollutant</v>
      </c>
      <c r="I2289" t="str">
        <f t="shared" si="70"/>
        <v>BC</v>
      </c>
      <c r="J2289" t="e">
        <f>INDEX(NoSettings!$C:$C,MATCH(EPS!$A2289,NoSettings!$A:$A,0))</f>
        <v>#N/A</v>
      </c>
      <c r="K2289">
        <f>INDEX(GWP!$C$2:$C$13,MATCH(EPS!I2289,GWP!$B$2:$B$13,0))</f>
        <v>0</v>
      </c>
      <c r="L2289" s="4" t="e">
        <f t="shared" si="71"/>
        <v>#N/A</v>
      </c>
    </row>
    <row r="2290" spans="1:12">
      <c r="A2290" t="s">
        <v>7838</v>
      </c>
      <c r="B2290" t="s">
        <v>7325</v>
      </c>
      <c r="C2290" t="s">
        <v>1732</v>
      </c>
      <c r="D2290" t="s">
        <v>6884</v>
      </c>
      <c r="E2290" t="s">
        <v>1712</v>
      </c>
      <c r="H2290" t="str">
        <f>INDEX('Vensim Variables'!$B:$B,MATCH(EPS!$B2290,'Vensim Variables'!$A:$A,0))</f>
        <v>g pollutant</v>
      </c>
      <c r="I2290" t="str">
        <f t="shared" si="70"/>
        <v>OC</v>
      </c>
      <c r="J2290" t="e">
        <f>INDEX(NoSettings!$C:$C,MATCH(EPS!$A2290,NoSettings!$A:$A,0))</f>
        <v>#N/A</v>
      </c>
      <c r="K2290">
        <f>INDEX(GWP!$C$2:$C$13,MATCH(EPS!I2290,GWP!$B$2:$B$13,0))</f>
        <v>0</v>
      </c>
      <c r="L2290" s="4" t="e">
        <f t="shared" si="71"/>
        <v>#N/A</v>
      </c>
    </row>
    <row r="2291" spans="1:12">
      <c r="A2291" t="s">
        <v>7839</v>
      </c>
      <c r="B2291" t="s">
        <v>7325</v>
      </c>
      <c r="C2291" t="s">
        <v>1732</v>
      </c>
      <c r="D2291" t="s">
        <v>6884</v>
      </c>
      <c r="E2291" t="s">
        <v>1713</v>
      </c>
      <c r="H2291" t="str">
        <f>INDEX('Vensim Variables'!$B:$B,MATCH(EPS!$B2291,'Vensim Variables'!$A:$A,0))</f>
        <v>g pollutant</v>
      </c>
      <c r="I2291" t="str">
        <f t="shared" si="70"/>
        <v>CH4</v>
      </c>
      <c r="J2291" t="e">
        <f>INDEX(NoSettings!$C:$C,MATCH(EPS!$A2291,NoSettings!$A:$A,0))</f>
        <v>#N/A</v>
      </c>
      <c r="K2291">
        <f>INDEX(GWP!$C$2:$C$13,MATCH(EPS!I2291,GWP!$B$2:$B$13,0))</f>
        <v>28</v>
      </c>
      <c r="L2291" s="4" t="e">
        <f t="shared" si="71"/>
        <v>#N/A</v>
      </c>
    </row>
    <row r="2292" spans="1:12">
      <c r="A2292" t="s">
        <v>7840</v>
      </c>
      <c r="B2292" t="s">
        <v>7325</v>
      </c>
      <c r="C2292" t="s">
        <v>1732</v>
      </c>
      <c r="D2292" t="s">
        <v>6884</v>
      </c>
      <c r="E2292" t="s">
        <v>1714</v>
      </c>
      <c r="H2292" t="str">
        <f>INDEX('Vensim Variables'!$B:$B,MATCH(EPS!$B2292,'Vensim Variables'!$A:$A,0))</f>
        <v>g pollutant</v>
      </c>
      <c r="I2292" t="str">
        <f t="shared" si="70"/>
        <v>N2O</v>
      </c>
      <c r="J2292" t="e">
        <f>INDEX(NoSettings!$C:$C,MATCH(EPS!$A2292,NoSettings!$A:$A,0))</f>
        <v>#N/A</v>
      </c>
      <c r="K2292">
        <f>INDEX(GWP!$C$2:$C$13,MATCH(EPS!I2292,GWP!$B$2:$B$13,0))</f>
        <v>265</v>
      </c>
      <c r="L2292" s="4" t="e">
        <f t="shared" si="71"/>
        <v>#N/A</v>
      </c>
    </row>
    <row r="2293" spans="1:12">
      <c r="A2293" t="s">
        <v>7841</v>
      </c>
      <c r="B2293" t="s">
        <v>7325</v>
      </c>
      <c r="C2293" t="s">
        <v>1732</v>
      </c>
      <c r="D2293" t="s">
        <v>6884</v>
      </c>
      <c r="E2293" t="s">
        <v>1715</v>
      </c>
      <c r="H2293" t="str">
        <f>INDEX('Vensim Variables'!$B:$B,MATCH(EPS!$B2293,'Vensim Variables'!$A:$A,0))</f>
        <v>g pollutant</v>
      </c>
      <c r="I2293" t="str">
        <f t="shared" si="70"/>
        <v>F gases</v>
      </c>
      <c r="J2293" t="e">
        <f>INDEX(NoSettings!$C:$C,MATCH(EPS!$A2293,NoSettings!$A:$A,0))</f>
        <v>#N/A</v>
      </c>
      <c r="K2293">
        <f>INDEX(GWP!$C$2:$C$13,MATCH(EPS!I2293,GWP!$B$2:$B$13,0))</f>
        <v>1</v>
      </c>
      <c r="L2293" s="4" t="e">
        <f t="shared" si="71"/>
        <v>#N/A</v>
      </c>
    </row>
    <row r="2294" spans="1:12">
      <c r="A2294" t="s">
        <v>7842</v>
      </c>
      <c r="B2294" t="s">
        <v>7325</v>
      </c>
      <c r="C2294" t="s">
        <v>1732</v>
      </c>
      <c r="D2294" t="s">
        <v>6885</v>
      </c>
      <c r="E2294" t="s">
        <v>1702</v>
      </c>
      <c r="H2294" t="str">
        <f>INDEX('Vensim Variables'!$B:$B,MATCH(EPS!$B2294,'Vensim Variables'!$A:$A,0))</f>
        <v>g pollutant</v>
      </c>
      <c r="I2294" t="str">
        <f t="shared" si="70"/>
        <v>CO2</v>
      </c>
      <c r="J2294" t="e">
        <f>INDEX(NoSettings!$C:$C,MATCH(EPS!$A2294,NoSettings!$A:$A,0))</f>
        <v>#N/A</v>
      </c>
      <c r="K2294">
        <f>INDEX(GWP!$C$2:$C$13,MATCH(EPS!I2294,GWP!$B$2:$B$13,0))</f>
        <v>1</v>
      </c>
      <c r="L2294" s="4" t="e">
        <f t="shared" si="71"/>
        <v>#N/A</v>
      </c>
    </row>
    <row r="2295" spans="1:12">
      <c r="A2295" t="s">
        <v>7843</v>
      </c>
      <c r="B2295" t="s">
        <v>7325</v>
      </c>
      <c r="C2295" t="s">
        <v>1732</v>
      </c>
      <c r="D2295" t="s">
        <v>6885</v>
      </c>
      <c r="E2295" t="s">
        <v>1705</v>
      </c>
      <c r="H2295" t="str">
        <f>INDEX('Vensim Variables'!$B:$B,MATCH(EPS!$B2295,'Vensim Variables'!$A:$A,0))</f>
        <v>g pollutant</v>
      </c>
      <c r="I2295" t="str">
        <f t="shared" si="70"/>
        <v>VOC</v>
      </c>
      <c r="J2295" t="e">
        <f>INDEX(NoSettings!$C:$C,MATCH(EPS!$A2295,NoSettings!$A:$A,0))</f>
        <v>#N/A</v>
      </c>
      <c r="K2295">
        <f>INDEX(GWP!$C$2:$C$13,MATCH(EPS!I2295,GWP!$B$2:$B$13,0))</f>
        <v>0</v>
      </c>
      <c r="L2295" s="4" t="e">
        <f t="shared" si="71"/>
        <v>#N/A</v>
      </c>
    </row>
    <row r="2296" spans="1:12">
      <c r="A2296" t="s">
        <v>7844</v>
      </c>
      <c r="B2296" t="s">
        <v>7325</v>
      </c>
      <c r="C2296" t="s">
        <v>1732</v>
      </c>
      <c r="D2296" t="s">
        <v>6885</v>
      </c>
      <c r="E2296" t="s">
        <v>1706</v>
      </c>
      <c r="H2296" t="str">
        <f>INDEX('Vensim Variables'!$B:$B,MATCH(EPS!$B2296,'Vensim Variables'!$A:$A,0))</f>
        <v>g pollutant</v>
      </c>
      <c r="I2296" t="str">
        <f t="shared" si="70"/>
        <v>CO</v>
      </c>
      <c r="J2296" t="e">
        <f>INDEX(NoSettings!$C:$C,MATCH(EPS!$A2296,NoSettings!$A:$A,0))</f>
        <v>#N/A</v>
      </c>
      <c r="K2296">
        <f>INDEX(GWP!$C$2:$C$13,MATCH(EPS!I2296,GWP!$B$2:$B$13,0))</f>
        <v>0</v>
      </c>
      <c r="L2296" s="4" t="e">
        <f t="shared" si="71"/>
        <v>#N/A</v>
      </c>
    </row>
    <row r="2297" spans="1:12">
      <c r="A2297" t="s">
        <v>7845</v>
      </c>
      <c r="B2297" t="s">
        <v>7325</v>
      </c>
      <c r="C2297" t="s">
        <v>1732</v>
      </c>
      <c r="D2297" t="s">
        <v>6885</v>
      </c>
      <c r="E2297" t="s">
        <v>1707</v>
      </c>
      <c r="H2297" t="str">
        <f>INDEX('Vensim Variables'!$B:$B,MATCH(EPS!$B2297,'Vensim Variables'!$A:$A,0))</f>
        <v>g pollutant</v>
      </c>
      <c r="I2297" t="str">
        <f t="shared" si="70"/>
        <v>NOx</v>
      </c>
      <c r="J2297" t="e">
        <f>INDEX(NoSettings!$C:$C,MATCH(EPS!$A2297,NoSettings!$A:$A,0))</f>
        <v>#N/A</v>
      </c>
      <c r="K2297">
        <f>INDEX(GWP!$C$2:$C$13,MATCH(EPS!I2297,GWP!$B$2:$B$13,0))</f>
        <v>0</v>
      </c>
      <c r="L2297" s="4" t="e">
        <f t="shared" si="71"/>
        <v>#N/A</v>
      </c>
    </row>
    <row r="2298" spans="1:12">
      <c r="A2298" t="s">
        <v>7846</v>
      </c>
      <c r="B2298" t="s">
        <v>7325</v>
      </c>
      <c r="C2298" t="s">
        <v>1732</v>
      </c>
      <c r="D2298" t="s">
        <v>6885</v>
      </c>
      <c r="E2298" t="s">
        <v>1708</v>
      </c>
      <c r="H2298" t="str">
        <f>INDEX('Vensim Variables'!$B:$B,MATCH(EPS!$B2298,'Vensim Variables'!$A:$A,0))</f>
        <v>g pollutant</v>
      </c>
      <c r="I2298" t="str">
        <f t="shared" si="70"/>
        <v>PM10</v>
      </c>
      <c r="J2298" t="e">
        <f>INDEX(NoSettings!$C:$C,MATCH(EPS!$A2298,NoSettings!$A:$A,0))</f>
        <v>#N/A</v>
      </c>
      <c r="K2298">
        <f>INDEX(GWP!$C$2:$C$13,MATCH(EPS!I2298,GWP!$B$2:$B$13,0))</f>
        <v>0</v>
      </c>
      <c r="L2298" s="4" t="e">
        <f t="shared" si="71"/>
        <v>#N/A</v>
      </c>
    </row>
    <row r="2299" spans="1:12">
      <c r="A2299" t="s">
        <v>7847</v>
      </c>
      <c r="B2299" t="s">
        <v>7325</v>
      </c>
      <c r="C2299" t="s">
        <v>1732</v>
      </c>
      <c r="D2299" t="s">
        <v>6885</v>
      </c>
      <c r="E2299" t="s">
        <v>1709</v>
      </c>
      <c r="H2299" t="str">
        <f>INDEX('Vensim Variables'!$B:$B,MATCH(EPS!$B2299,'Vensim Variables'!$A:$A,0))</f>
        <v>g pollutant</v>
      </c>
      <c r="I2299" t="str">
        <f t="shared" si="70"/>
        <v>PM25</v>
      </c>
      <c r="J2299" t="e">
        <f>INDEX(NoSettings!$C:$C,MATCH(EPS!$A2299,NoSettings!$A:$A,0))</f>
        <v>#N/A</v>
      </c>
      <c r="K2299">
        <f>INDEX(GWP!$C$2:$C$13,MATCH(EPS!I2299,GWP!$B$2:$B$13,0))</f>
        <v>0</v>
      </c>
      <c r="L2299" s="4" t="e">
        <f t="shared" si="71"/>
        <v>#N/A</v>
      </c>
    </row>
    <row r="2300" spans="1:12">
      <c r="A2300" t="s">
        <v>7848</v>
      </c>
      <c r="B2300" t="s">
        <v>7325</v>
      </c>
      <c r="C2300" t="s">
        <v>1732</v>
      </c>
      <c r="D2300" t="s">
        <v>6885</v>
      </c>
      <c r="E2300" t="s">
        <v>1710</v>
      </c>
      <c r="H2300" t="str">
        <f>INDEX('Vensim Variables'!$B:$B,MATCH(EPS!$B2300,'Vensim Variables'!$A:$A,0))</f>
        <v>g pollutant</v>
      </c>
      <c r="I2300" t="str">
        <f t="shared" si="70"/>
        <v>SOx</v>
      </c>
      <c r="J2300" t="e">
        <f>INDEX(NoSettings!$C:$C,MATCH(EPS!$A2300,NoSettings!$A:$A,0))</f>
        <v>#N/A</v>
      </c>
      <c r="K2300">
        <f>INDEX(GWP!$C$2:$C$13,MATCH(EPS!I2300,GWP!$B$2:$B$13,0))</f>
        <v>0</v>
      </c>
      <c r="L2300" s="4" t="e">
        <f t="shared" si="71"/>
        <v>#N/A</v>
      </c>
    </row>
    <row r="2301" spans="1:12">
      <c r="A2301" t="s">
        <v>7849</v>
      </c>
      <c r="B2301" t="s">
        <v>7325</v>
      </c>
      <c r="C2301" t="s">
        <v>1732</v>
      </c>
      <c r="D2301" t="s">
        <v>6885</v>
      </c>
      <c r="E2301" t="s">
        <v>1711</v>
      </c>
      <c r="H2301" t="str">
        <f>INDEX('Vensim Variables'!$B:$B,MATCH(EPS!$B2301,'Vensim Variables'!$A:$A,0))</f>
        <v>g pollutant</v>
      </c>
      <c r="I2301" t="str">
        <f t="shared" si="70"/>
        <v>BC</v>
      </c>
      <c r="J2301" t="e">
        <f>INDEX(NoSettings!$C:$C,MATCH(EPS!$A2301,NoSettings!$A:$A,0))</f>
        <v>#N/A</v>
      </c>
      <c r="K2301">
        <f>INDEX(GWP!$C$2:$C$13,MATCH(EPS!I2301,GWP!$B$2:$B$13,0))</f>
        <v>0</v>
      </c>
      <c r="L2301" s="4" t="e">
        <f t="shared" si="71"/>
        <v>#N/A</v>
      </c>
    </row>
    <row r="2302" spans="1:12">
      <c r="A2302" t="s">
        <v>7850</v>
      </c>
      <c r="B2302" t="s">
        <v>7325</v>
      </c>
      <c r="C2302" t="s">
        <v>1732</v>
      </c>
      <c r="D2302" t="s">
        <v>6885</v>
      </c>
      <c r="E2302" t="s">
        <v>1712</v>
      </c>
      <c r="H2302" t="str">
        <f>INDEX('Vensim Variables'!$B:$B,MATCH(EPS!$B2302,'Vensim Variables'!$A:$A,0))</f>
        <v>g pollutant</v>
      </c>
      <c r="I2302" t="str">
        <f t="shared" si="70"/>
        <v>OC</v>
      </c>
      <c r="J2302" t="e">
        <f>INDEX(NoSettings!$C:$C,MATCH(EPS!$A2302,NoSettings!$A:$A,0))</f>
        <v>#N/A</v>
      </c>
      <c r="K2302">
        <f>INDEX(GWP!$C$2:$C$13,MATCH(EPS!I2302,GWP!$B$2:$B$13,0))</f>
        <v>0</v>
      </c>
      <c r="L2302" s="4" t="e">
        <f t="shared" si="71"/>
        <v>#N/A</v>
      </c>
    </row>
    <row r="2303" spans="1:12">
      <c r="A2303" t="s">
        <v>7851</v>
      </c>
      <c r="B2303" t="s">
        <v>7325</v>
      </c>
      <c r="C2303" t="s">
        <v>1732</v>
      </c>
      <c r="D2303" t="s">
        <v>6885</v>
      </c>
      <c r="E2303" t="s">
        <v>1713</v>
      </c>
      <c r="H2303" t="str">
        <f>INDEX('Vensim Variables'!$B:$B,MATCH(EPS!$B2303,'Vensim Variables'!$A:$A,0))</f>
        <v>g pollutant</v>
      </c>
      <c r="I2303" t="str">
        <f t="shared" si="70"/>
        <v>CH4</v>
      </c>
      <c r="J2303" t="e">
        <f>INDEX(NoSettings!$C:$C,MATCH(EPS!$A2303,NoSettings!$A:$A,0))</f>
        <v>#N/A</v>
      </c>
      <c r="K2303">
        <f>INDEX(GWP!$C$2:$C$13,MATCH(EPS!I2303,GWP!$B$2:$B$13,0))</f>
        <v>28</v>
      </c>
      <c r="L2303" s="4" t="e">
        <f t="shared" si="71"/>
        <v>#N/A</v>
      </c>
    </row>
    <row r="2304" spans="1:12">
      <c r="A2304" t="s">
        <v>7852</v>
      </c>
      <c r="B2304" t="s">
        <v>7325</v>
      </c>
      <c r="C2304" t="s">
        <v>1732</v>
      </c>
      <c r="D2304" t="s">
        <v>6885</v>
      </c>
      <c r="E2304" t="s">
        <v>1714</v>
      </c>
      <c r="H2304" t="str">
        <f>INDEX('Vensim Variables'!$B:$B,MATCH(EPS!$B2304,'Vensim Variables'!$A:$A,0))</f>
        <v>g pollutant</v>
      </c>
      <c r="I2304" t="str">
        <f t="shared" si="70"/>
        <v>N2O</v>
      </c>
      <c r="J2304" t="e">
        <f>INDEX(NoSettings!$C:$C,MATCH(EPS!$A2304,NoSettings!$A:$A,0))</f>
        <v>#N/A</v>
      </c>
      <c r="K2304">
        <f>INDEX(GWP!$C$2:$C$13,MATCH(EPS!I2304,GWP!$B$2:$B$13,0))</f>
        <v>265</v>
      </c>
      <c r="L2304" s="4" t="e">
        <f t="shared" si="71"/>
        <v>#N/A</v>
      </c>
    </row>
    <row r="2305" spans="1:12">
      <c r="A2305" t="s">
        <v>7853</v>
      </c>
      <c r="B2305" t="s">
        <v>7325</v>
      </c>
      <c r="C2305" t="s">
        <v>1732</v>
      </c>
      <c r="D2305" t="s">
        <v>6885</v>
      </c>
      <c r="E2305" t="s">
        <v>1715</v>
      </c>
      <c r="H2305" t="str">
        <f>INDEX('Vensim Variables'!$B:$B,MATCH(EPS!$B2305,'Vensim Variables'!$A:$A,0))</f>
        <v>g pollutant</v>
      </c>
      <c r="I2305" t="str">
        <f t="shared" si="70"/>
        <v>F gases</v>
      </c>
      <c r="J2305" t="e">
        <f>INDEX(NoSettings!$C:$C,MATCH(EPS!$A2305,NoSettings!$A:$A,0))</f>
        <v>#N/A</v>
      </c>
      <c r="K2305">
        <f>INDEX(GWP!$C$2:$C$13,MATCH(EPS!I2305,GWP!$B$2:$B$13,0))</f>
        <v>1</v>
      </c>
      <c r="L2305" s="4" t="e">
        <f t="shared" si="71"/>
        <v>#N/A</v>
      </c>
    </row>
    <row r="2306" spans="1:12">
      <c r="A2306" t="s">
        <v>7854</v>
      </c>
      <c r="B2306" t="s">
        <v>7325</v>
      </c>
      <c r="C2306" t="s">
        <v>1732</v>
      </c>
      <c r="D2306" t="s">
        <v>6886</v>
      </c>
      <c r="E2306" t="s">
        <v>1702</v>
      </c>
      <c r="H2306" t="str">
        <f>INDEX('Vensim Variables'!$B:$B,MATCH(EPS!$B2306,'Vensim Variables'!$A:$A,0))</f>
        <v>g pollutant</v>
      </c>
      <c r="I2306" t="str">
        <f t="shared" si="70"/>
        <v>CO2</v>
      </c>
      <c r="J2306" t="e">
        <f>INDEX(NoSettings!$C:$C,MATCH(EPS!$A2306,NoSettings!$A:$A,0))</f>
        <v>#N/A</v>
      </c>
      <c r="K2306">
        <f>INDEX(GWP!$C$2:$C$13,MATCH(EPS!I2306,GWP!$B$2:$B$13,0))</f>
        <v>1</v>
      </c>
      <c r="L2306" s="4" t="e">
        <f t="shared" si="71"/>
        <v>#N/A</v>
      </c>
    </row>
    <row r="2307" spans="1:12">
      <c r="A2307" t="s">
        <v>7855</v>
      </c>
      <c r="B2307" t="s">
        <v>7325</v>
      </c>
      <c r="C2307" t="s">
        <v>1732</v>
      </c>
      <c r="D2307" t="s">
        <v>6886</v>
      </c>
      <c r="E2307" t="s">
        <v>1705</v>
      </c>
      <c r="H2307" t="str">
        <f>INDEX('Vensim Variables'!$B:$B,MATCH(EPS!$B2307,'Vensim Variables'!$A:$A,0))</f>
        <v>g pollutant</v>
      </c>
      <c r="I2307" t="str">
        <f t="shared" ref="I2307:I2370" si="72">IF(OR(C2307="CO2",C2307="CH4",C2307="N2O",C2307="F gases",C2307="VOC",C2307="CO",C2307="NOx",C2307="PM10",C2307="PM25",C2307="SOx",C2307="BC",C2307="OC"),C2307,IF(OR(D2307="CO2",D2307="CH4",D2307="N2O",D2307="F gases",D2307="VOC",D2307="CO",D2307="NOx",D2307="PM10",D2307="PM25",D2307="SOx",D2307="BC",D2307="OC"),D2307,IF(OR(E2307="CO2",E2307="CH4",E2307="N2O",E2307="F gases",E2307="VOC",E2307="CO",E2307="NOx",E2307="PM10",E2307="PM25",E2307="SOx",E2307="BC",E2307="OC"),E2307,"NA")))</f>
        <v>VOC</v>
      </c>
      <c r="J2307" t="e">
        <f>INDEX(NoSettings!$C:$C,MATCH(EPS!$A2307,NoSettings!$A:$A,0))</f>
        <v>#N/A</v>
      </c>
      <c r="K2307">
        <f>INDEX(GWP!$C$2:$C$13,MATCH(EPS!I2307,GWP!$B$2:$B$13,0))</f>
        <v>0</v>
      </c>
      <c r="L2307" s="4" t="e">
        <f t="shared" ref="L2307:L2370" si="73">IF(H2307="g pollutant",K2307*J2307/10^12,IF(H2307="MMTCO2e",J2307,IF(H2307="MWh",J2307,0)))</f>
        <v>#N/A</v>
      </c>
    </row>
    <row r="2308" spans="1:12">
      <c r="A2308" t="s">
        <v>7856</v>
      </c>
      <c r="B2308" t="s">
        <v>7325</v>
      </c>
      <c r="C2308" t="s">
        <v>1732</v>
      </c>
      <c r="D2308" t="s">
        <v>6886</v>
      </c>
      <c r="E2308" t="s">
        <v>1706</v>
      </c>
      <c r="H2308" t="str">
        <f>INDEX('Vensim Variables'!$B:$B,MATCH(EPS!$B2308,'Vensim Variables'!$A:$A,0))</f>
        <v>g pollutant</v>
      </c>
      <c r="I2308" t="str">
        <f t="shared" si="72"/>
        <v>CO</v>
      </c>
      <c r="J2308" t="e">
        <f>INDEX(NoSettings!$C:$C,MATCH(EPS!$A2308,NoSettings!$A:$A,0))</f>
        <v>#N/A</v>
      </c>
      <c r="K2308">
        <f>INDEX(GWP!$C$2:$C$13,MATCH(EPS!I2308,GWP!$B$2:$B$13,0))</f>
        <v>0</v>
      </c>
      <c r="L2308" s="4" t="e">
        <f t="shared" si="73"/>
        <v>#N/A</v>
      </c>
    </row>
    <row r="2309" spans="1:12">
      <c r="A2309" t="s">
        <v>7857</v>
      </c>
      <c r="B2309" t="s">
        <v>7325</v>
      </c>
      <c r="C2309" t="s">
        <v>1732</v>
      </c>
      <c r="D2309" t="s">
        <v>6886</v>
      </c>
      <c r="E2309" t="s">
        <v>1707</v>
      </c>
      <c r="H2309" t="str">
        <f>INDEX('Vensim Variables'!$B:$B,MATCH(EPS!$B2309,'Vensim Variables'!$A:$A,0))</f>
        <v>g pollutant</v>
      </c>
      <c r="I2309" t="str">
        <f t="shared" si="72"/>
        <v>NOx</v>
      </c>
      <c r="J2309" t="e">
        <f>INDEX(NoSettings!$C:$C,MATCH(EPS!$A2309,NoSettings!$A:$A,0))</f>
        <v>#N/A</v>
      </c>
      <c r="K2309">
        <f>INDEX(GWP!$C$2:$C$13,MATCH(EPS!I2309,GWP!$B$2:$B$13,0))</f>
        <v>0</v>
      </c>
      <c r="L2309" s="4" t="e">
        <f t="shared" si="73"/>
        <v>#N/A</v>
      </c>
    </row>
    <row r="2310" spans="1:12">
      <c r="A2310" t="s">
        <v>7858</v>
      </c>
      <c r="B2310" t="s">
        <v>7325</v>
      </c>
      <c r="C2310" t="s">
        <v>1732</v>
      </c>
      <c r="D2310" t="s">
        <v>6886</v>
      </c>
      <c r="E2310" t="s">
        <v>1708</v>
      </c>
      <c r="H2310" t="str">
        <f>INDEX('Vensim Variables'!$B:$B,MATCH(EPS!$B2310,'Vensim Variables'!$A:$A,0))</f>
        <v>g pollutant</v>
      </c>
      <c r="I2310" t="str">
        <f t="shared" si="72"/>
        <v>PM10</v>
      </c>
      <c r="J2310" t="e">
        <f>INDEX(NoSettings!$C:$C,MATCH(EPS!$A2310,NoSettings!$A:$A,0))</f>
        <v>#N/A</v>
      </c>
      <c r="K2310">
        <f>INDEX(GWP!$C$2:$C$13,MATCH(EPS!I2310,GWP!$B$2:$B$13,0))</f>
        <v>0</v>
      </c>
      <c r="L2310" s="4" t="e">
        <f t="shared" si="73"/>
        <v>#N/A</v>
      </c>
    </row>
    <row r="2311" spans="1:12">
      <c r="A2311" t="s">
        <v>7859</v>
      </c>
      <c r="B2311" t="s">
        <v>7325</v>
      </c>
      <c r="C2311" t="s">
        <v>1732</v>
      </c>
      <c r="D2311" t="s">
        <v>6886</v>
      </c>
      <c r="E2311" t="s">
        <v>1709</v>
      </c>
      <c r="H2311" t="str">
        <f>INDEX('Vensim Variables'!$B:$B,MATCH(EPS!$B2311,'Vensim Variables'!$A:$A,0))</f>
        <v>g pollutant</v>
      </c>
      <c r="I2311" t="str">
        <f t="shared" si="72"/>
        <v>PM25</v>
      </c>
      <c r="J2311" t="e">
        <f>INDEX(NoSettings!$C:$C,MATCH(EPS!$A2311,NoSettings!$A:$A,0))</f>
        <v>#N/A</v>
      </c>
      <c r="K2311">
        <f>INDEX(GWP!$C$2:$C$13,MATCH(EPS!I2311,GWP!$B$2:$B$13,0))</f>
        <v>0</v>
      </c>
      <c r="L2311" s="4" t="e">
        <f t="shared" si="73"/>
        <v>#N/A</v>
      </c>
    </row>
    <row r="2312" spans="1:12">
      <c r="A2312" t="s">
        <v>7860</v>
      </c>
      <c r="B2312" t="s">
        <v>7325</v>
      </c>
      <c r="C2312" t="s">
        <v>1732</v>
      </c>
      <c r="D2312" t="s">
        <v>6886</v>
      </c>
      <c r="E2312" t="s">
        <v>1710</v>
      </c>
      <c r="H2312" t="str">
        <f>INDEX('Vensim Variables'!$B:$B,MATCH(EPS!$B2312,'Vensim Variables'!$A:$A,0))</f>
        <v>g pollutant</v>
      </c>
      <c r="I2312" t="str">
        <f t="shared" si="72"/>
        <v>SOx</v>
      </c>
      <c r="J2312" t="e">
        <f>INDEX(NoSettings!$C:$C,MATCH(EPS!$A2312,NoSettings!$A:$A,0))</f>
        <v>#N/A</v>
      </c>
      <c r="K2312">
        <f>INDEX(GWP!$C$2:$C$13,MATCH(EPS!I2312,GWP!$B$2:$B$13,0))</f>
        <v>0</v>
      </c>
      <c r="L2312" s="4" t="e">
        <f t="shared" si="73"/>
        <v>#N/A</v>
      </c>
    </row>
    <row r="2313" spans="1:12">
      <c r="A2313" t="s">
        <v>7861</v>
      </c>
      <c r="B2313" t="s">
        <v>7325</v>
      </c>
      <c r="C2313" t="s">
        <v>1732</v>
      </c>
      <c r="D2313" t="s">
        <v>6886</v>
      </c>
      <c r="E2313" t="s">
        <v>1711</v>
      </c>
      <c r="H2313" t="str">
        <f>INDEX('Vensim Variables'!$B:$B,MATCH(EPS!$B2313,'Vensim Variables'!$A:$A,0))</f>
        <v>g pollutant</v>
      </c>
      <c r="I2313" t="str">
        <f t="shared" si="72"/>
        <v>BC</v>
      </c>
      <c r="J2313" t="e">
        <f>INDEX(NoSettings!$C:$C,MATCH(EPS!$A2313,NoSettings!$A:$A,0))</f>
        <v>#N/A</v>
      </c>
      <c r="K2313">
        <f>INDEX(GWP!$C$2:$C$13,MATCH(EPS!I2313,GWP!$B$2:$B$13,0))</f>
        <v>0</v>
      </c>
      <c r="L2313" s="4" t="e">
        <f t="shared" si="73"/>
        <v>#N/A</v>
      </c>
    </row>
    <row r="2314" spans="1:12">
      <c r="A2314" t="s">
        <v>7862</v>
      </c>
      <c r="B2314" t="s">
        <v>7325</v>
      </c>
      <c r="C2314" t="s">
        <v>1732</v>
      </c>
      <c r="D2314" t="s">
        <v>6886</v>
      </c>
      <c r="E2314" t="s">
        <v>1712</v>
      </c>
      <c r="H2314" t="str">
        <f>INDEX('Vensim Variables'!$B:$B,MATCH(EPS!$B2314,'Vensim Variables'!$A:$A,0))</f>
        <v>g pollutant</v>
      </c>
      <c r="I2314" t="str">
        <f t="shared" si="72"/>
        <v>OC</v>
      </c>
      <c r="J2314" t="e">
        <f>INDEX(NoSettings!$C:$C,MATCH(EPS!$A2314,NoSettings!$A:$A,0))</f>
        <v>#N/A</v>
      </c>
      <c r="K2314">
        <f>INDEX(GWP!$C$2:$C$13,MATCH(EPS!I2314,GWP!$B$2:$B$13,0))</f>
        <v>0</v>
      </c>
      <c r="L2314" s="4" t="e">
        <f t="shared" si="73"/>
        <v>#N/A</v>
      </c>
    </row>
    <row r="2315" spans="1:12">
      <c r="A2315" t="s">
        <v>7863</v>
      </c>
      <c r="B2315" t="s">
        <v>7325</v>
      </c>
      <c r="C2315" t="s">
        <v>1732</v>
      </c>
      <c r="D2315" t="s">
        <v>6886</v>
      </c>
      <c r="E2315" t="s">
        <v>1713</v>
      </c>
      <c r="H2315" t="str">
        <f>INDEX('Vensim Variables'!$B:$B,MATCH(EPS!$B2315,'Vensim Variables'!$A:$A,0))</f>
        <v>g pollutant</v>
      </c>
      <c r="I2315" t="str">
        <f t="shared" si="72"/>
        <v>CH4</v>
      </c>
      <c r="J2315" t="e">
        <f>INDEX(NoSettings!$C:$C,MATCH(EPS!$A2315,NoSettings!$A:$A,0))</f>
        <v>#N/A</v>
      </c>
      <c r="K2315">
        <f>INDEX(GWP!$C$2:$C$13,MATCH(EPS!I2315,GWP!$B$2:$B$13,0))</f>
        <v>28</v>
      </c>
      <c r="L2315" s="4" t="e">
        <f t="shared" si="73"/>
        <v>#N/A</v>
      </c>
    </row>
    <row r="2316" spans="1:12">
      <c r="A2316" t="s">
        <v>7864</v>
      </c>
      <c r="B2316" t="s">
        <v>7325</v>
      </c>
      <c r="C2316" t="s">
        <v>1732</v>
      </c>
      <c r="D2316" t="s">
        <v>6886</v>
      </c>
      <c r="E2316" t="s">
        <v>1714</v>
      </c>
      <c r="H2316" t="str">
        <f>INDEX('Vensim Variables'!$B:$B,MATCH(EPS!$B2316,'Vensim Variables'!$A:$A,0))</f>
        <v>g pollutant</v>
      </c>
      <c r="I2316" t="str">
        <f t="shared" si="72"/>
        <v>N2O</v>
      </c>
      <c r="J2316" t="e">
        <f>INDEX(NoSettings!$C:$C,MATCH(EPS!$A2316,NoSettings!$A:$A,0))</f>
        <v>#N/A</v>
      </c>
      <c r="K2316">
        <f>INDEX(GWP!$C$2:$C$13,MATCH(EPS!I2316,GWP!$B$2:$B$13,0))</f>
        <v>265</v>
      </c>
      <c r="L2316" s="4" t="e">
        <f t="shared" si="73"/>
        <v>#N/A</v>
      </c>
    </row>
    <row r="2317" spans="1:12">
      <c r="A2317" t="s">
        <v>7865</v>
      </c>
      <c r="B2317" t="s">
        <v>7325</v>
      </c>
      <c r="C2317" t="s">
        <v>1732</v>
      </c>
      <c r="D2317" t="s">
        <v>6886</v>
      </c>
      <c r="E2317" t="s">
        <v>1715</v>
      </c>
      <c r="H2317" t="str">
        <f>INDEX('Vensim Variables'!$B:$B,MATCH(EPS!$B2317,'Vensim Variables'!$A:$A,0))</f>
        <v>g pollutant</v>
      </c>
      <c r="I2317" t="str">
        <f t="shared" si="72"/>
        <v>F gases</v>
      </c>
      <c r="J2317" t="e">
        <f>INDEX(NoSettings!$C:$C,MATCH(EPS!$A2317,NoSettings!$A:$A,0))</f>
        <v>#N/A</v>
      </c>
      <c r="K2317">
        <f>INDEX(GWP!$C$2:$C$13,MATCH(EPS!I2317,GWP!$B$2:$B$13,0))</f>
        <v>1</v>
      </c>
      <c r="L2317" s="4" t="e">
        <f t="shared" si="73"/>
        <v>#N/A</v>
      </c>
    </row>
    <row r="2318" spans="1:12">
      <c r="A2318" t="s">
        <v>7866</v>
      </c>
      <c r="B2318" t="s">
        <v>7325</v>
      </c>
      <c r="C2318" t="s">
        <v>1732</v>
      </c>
      <c r="D2318" t="s">
        <v>6887</v>
      </c>
      <c r="E2318" t="s">
        <v>1702</v>
      </c>
      <c r="H2318" t="str">
        <f>INDEX('Vensim Variables'!$B:$B,MATCH(EPS!$B2318,'Vensim Variables'!$A:$A,0))</f>
        <v>g pollutant</v>
      </c>
      <c r="I2318" t="str">
        <f t="shared" si="72"/>
        <v>CO2</v>
      </c>
      <c r="J2318" t="e">
        <f>INDEX(NoSettings!$C:$C,MATCH(EPS!$A2318,NoSettings!$A:$A,0))</f>
        <v>#N/A</v>
      </c>
      <c r="K2318">
        <f>INDEX(GWP!$C$2:$C$13,MATCH(EPS!I2318,GWP!$B$2:$B$13,0))</f>
        <v>1</v>
      </c>
      <c r="L2318" s="4" t="e">
        <f t="shared" si="73"/>
        <v>#N/A</v>
      </c>
    </row>
    <row r="2319" spans="1:12">
      <c r="A2319" t="s">
        <v>7867</v>
      </c>
      <c r="B2319" t="s">
        <v>7325</v>
      </c>
      <c r="C2319" t="s">
        <v>1732</v>
      </c>
      <c r="D2319" t="s">
        <v>6887</v>
      </c>
      <c r="E2319" t="s">
        <v>1705</v>
      </c>
      <c r="H2319" t="str">
        <f>INDEX('Vensim Variables'!$B:$B,MATCH(EPS!$B2319,'Vensim Variables'!$A:$A,0))</f>
        <v>g pollutant</v>
      </c>
      <c r="I2319" t="str">
        <f t="shared" si="72"/>
        <v>VOC</v>
      </c>
      <c r="J2319" t="e">
        <f>INDEX(NoSettings!$C:$C,MATCH(EPS!$A2319,NoSettings!$A:$A,0))</f>
        <v>#N/A</v>
      </c>
      <c r="K2319">
        <f>INDEX(GWP!$C$2:$C$13,MATCH(EPS!I2319,GWP!$B$2:$B$13,0))</f>
        <v>0</v>
      </c>
      <c r="L2319" s="4" t="e">
        <f t="shared" si="73"/>
        <v>#N/A</v>
      </c>
    </row>
    <row r="2320" spans="1:12">
      <c r="A2320" t="s">
        <v>7868</v>
      </c>
      <c r="B2320" t="s">
        <v>7325</v>
      </c>
      <c r="C2320" t="s">
        <v>1732</v>
      </c>
      <c r="D2320" t="s">
        <v>6887</v>
      </c>
      <c r="E2320" t="s">
        <v>1706</v>
      </c>
      <c r="H2320" t="str">
        <f>INDEX('Vensim Variables'!$B:$B,MATCH(EPS!$B2320,'Vensim Variables'!$A:$A,0))</f>
        <v>g pollutant</v>
      </c>
      <c r="I2320" t="str">
        <f t="shared" si="72"/>
        <v>CO</v>
      </c>
      <c r="J2320" t="e">
        <f>INDEX(NoSettings!$C:$C,MATCH(EPS!$A2320,NoSettings!$A:$A,0))</f>
        <v>#N/A</v>
      </c>
      <c r="K2320">
        <f>INDEX(GWP!$C$2:$C$13,MATCH(EPS!I2320,GWP!$B$2:$B$13,0))</f>
        <v>0</v>
      </c>
      <c r="L2320" s="4" t="e">
        <f t="shared" si="73"/>
        <v>#N/A</v>
      </c>
    </row>
    <row r="2321" spans="1:12">
      <c r="A2321" t="s">
        <v>7869</v>
      </c>
      <c r="B2321" t="s">
        <v>7325</v>
      </c>
      <c r="C2321" t="s">
        <v>1732</v>
      </c>
      <c r="D2321" t="s">
        <v>6887</v>
      </c>
      <c r="E2321" t="s">
        <v>1707</v>
      </c>
      <c r="H2321" t="str">
        <f>INDEX('Vensim Variables'!$B:$B,MATCH(EPS!$B2321,'Vensim Variables'!$A:$A,0))</f>
        <v>g pollutant</v>
      </c>
      <c r="I2321" t="str">
        <f t="shared" si="72"/>
        <v>NOx</v>
      </c>
      <c r="J2321" t="e">
        <f>INDEX(NoSettings!$C:$C,MATCH(EPS!$A2321,NoSettings!$A:$A,0))</f>
        <v>#N/A</v>
      </c>
      <c r="K2321">
        <f>INDEX(GWP!$C$2:$C$13,MATCH(EPS!I2321,GWP!$B$2:$B$13,0))</f>
        <v>0</v>
      </c>
      <c r="L2321" s="4" t="e">
        <f t="shared" si="73"/>
        <v>#N/A</v>
      </c>
    </row>
    <row r="2322" spans="1:12">
      <c r="A2322" t="s">
        <v>7870</v>
      </c>
      <c r="B2322" t="s">
        <v>7325</v>
      </c>
      <c r="C2322" t="s">
        <v>1732</v>
      </c>
      <c r="D2322" t="s">
        <v>6887</v>
      </c>
      <c r="E2322" t="s">
        <v>1708</v>
      </c>
      <c r="H2322" t="str">
        <f>INDEX('Vensim Variables'!$B:$B,MATCH(EPS!$B2322,'Vensim Variables'!$A:$A,0))</f>
        <v>g pollutant</v>
      </c>
      <c r="I2322" t="str">
        <f t="shared" si="72"/>
        <v>PM10</v>
      </c>
      <c r="J2322" t="e">
        <f>INDEX(NoSettings!$C:$C,MATCH(EPS!$A2322,NoSettings!$A:$A,0))</f>
        <v>#N/A</v>
      </c>
      <c r="K2322">
        <f>INDEX(GWP!$C$2:$C$13,MATCH(EPS!I2322,GWP!$B$2:$B$13,0))</f>
        <v>0</v>
      </c>
      <c r="L2322" s="4" t="e">
        <f t="shared" si="73"/>
        <v>#N/A</v>
      </c>
    </row>
    <row r="2323" spans="1:12">
      <c r="A2323" t="s">
        <v>7871</v>
      </c>
      <c r="B2323" t="s">
        <v>7325</v>
      </c>
      <c r="C2323" t="s">
        <v>1732</v>
      </c>
      <c r="D2323" t="s">
        <v>6887</v>
      </c>
      <c r="E2323" t="s">
        <v>1709</v>
      </c>
      <c r="H2323" t="str">
        <f>INDEX('Vensim Variables'!$B:$B,MATCH(EPS!$B2323,'Vensim Variables'!$A:$A,0))</f>
        <v>g pollutant</v>
      </c>
      <c r="I2323" t="str">
        <f t="shared" si="72"/>
        <v>PM25</v>
      </c>
      <c r="J2323" t="e">
        <f>INDEX(NoSettings!$C:$C,MATCH(EPS!$A2323,NoSettings!$A:$A,0))</f>
        <v>#N/A</v>
      </c>
      <c r="K2323">
        <f>INDEX(GWP!$C$2:$C$13,MATCH(EPS!I2323,GWP!$B$2:$B$13,0))</f>
        <v>0</v>
      </c>
      <c r="L2323" s="4" t="e">
        <f t="shared" si="73"/>
        <v>#N/A</v>
      </c>
    </row>
    <row r="2324" spans="1:12">
      <c r="A2324" t="s">
        <v>7872</v>
      </c>
      <c r="B2324" t="s">
        <v>7325</v>
      </c>
      <c r="C2324" t="s">
        <v>1732</v>
      </c>
      <c r="D2324" t="s">
        <v>6887</v>
      </c>
      <c r="E2324" t="s">
        <v>1710</v>
      </c>
      <c r="H2324" t="str">
        <f>INDEX('Vensim Variables'!$B:$B,MATCH(EPS!$B2324,'Vensim Variables'!$A:$A,0))</f>
        <v>g pollutant</v>
      </c>
      <c r="I2324" t="str">
        <f t="shared" si="72"/>
        <v>SOx</v>
      </c>
      <c r="J2324" t="e">
        <f>INDEX(NoSettings!$C:$C,MATCH(EPS!$A2324,NoSettings!$A:$A,0))</f>
        <v>#N/A</v>
      </c>
      <c r="K2324">
        <f>INDEX(GWP!$C$2:$C$13,MATCH(EPS!I2324,GWP!$B$2:$B$13,0))</f>
        <v>0</v>
      </c>
      <c r="L2324" s="4" t="e">
        <f t="shared" si="73"/>
        <v>#N/A</v>
      </c>
    </row>
    <row r="2325" spans="1:12">
      <c r="A2325" t="s">
        <v>7873</v>
      </c>
      <c r="B2325" t="s">
        <v>7325</v>
      </c>
      <c r="C2325" t="s">
        <v>1732</v>
      </c>
      <c r="D2325" t="s">
        <v>6887</v>
      </c>
      <c r="E2325" t="s">
        <v>1711</v>
      </c>
      <c r="H2325" t="str">
        <f>INDEX('Vensim Variables'!$B:$B,MATCH(EPS!$B2325,'Vensim Variables'!$A:$A,0))</f>
        <v>g pollutant</v>
      </c>
      <c r="I2325" t="str">
        <f t="shared" si="72"/>
        <v>BC</v>
      </c>
      <c r="J2325" t="e">
        <f>INDEX(NoSettings!$C:$C,MATCH(EPS!$A2325,NoSettings!$A:$A,0))</f>
        <v>#N/A</v>
      </c>
      <c r="K2325">
        <f>INDEX(GWP!$C$2:$C$13,MATCH(EPS!I2325,GWP!$B$2:$B$13,0))</f>
        <v>0</v>
      </c>
      <c r="L2325" s="4" t="e">
        <f t="shared" si="73"/>
        <v>#N/A</v>
      </c>
    </row>
    <row r="2326" spans="1:12">
      <c r="A2326" t="s">
        <v>7874</v>
      </c>
      <c r="B2326" t="s">
        <v>7325</v>
      </c>
      <c r="C2326" t="s">
        <v>1732</v>
      </c>
      <c r="D2326" t="s">
        <v>6887</v>
      </c>
      <c r="E2326" t="s">
        <v>1712</v>
      </c>
      <c r="H2326" t="str">
        <f>INDEX('Vensim Variables'!$B:$B,MATCH(EPS!$B2326,'Vensim Variables'!$A:$A,0))</f>
        <v>g pollutant</v>
      </c>
      <c r="I2326" t="str">
        <f t="shared" si="72"/>
        <v>OC</v>
      </c>
      <c r="J2326" t="e">
        <f>INDEX(NoSettings!$C:$C,MATCH(EPS!$A2326,NoSettings!$A:$A,0))</f>
        <v>#N/A</v>
      </c>
      <c r="K2326">
        <f>INDEX(GWP!$C$2:$C$13,MATCH(EPS!I2326,GWP!$B$2:$B$13,0))</f>
        <v>0</v>
      </c>
      <c r="L2326" s="4" t="e">
        <f t="shared" si="73"/>
        <v>#N/A</v>
      </c>
    </row>
    <row r="2327" spans="1:12">
      <c r="A2327" t="s">
        <v>7875</v>
      </c>
      <c r="B2327" t="s">
        <v>7325</v>
      </c>
      <c r="C2327" t="s">
        <v>1732</v>
      </c>
      <c r="D2327" t="s">
        <v>6887</v>
      </c>
      <c r="E2327" t="s">
        <v>1713</v>
      </c>
      <c r="H2327" t="str">
        <f>INDEX('Vensim Variables'!$B:$B,MATCH(EPS!$B2327,'Vensim Variables'!$A:$A,0))</f>
        <v>g pollutant</v>
      </c>
      <c r="I2327" t="str">
        <f t="shared" si="72"/>
        <v>CH4</v>
      </c>
      <c r="J2327" t="e">
        <f>INDEX(NoSettings!$C:$C,MATCH(EPS!$A2327,NoSettings!$A:$A,0))</f>
        <v>#N/A</v>
      </c>
      <c r="K2327">
        <f>INDEX(GWP!$C$2:$C$13,MATCH(EPS!I2327,GWP!$B$2:$B$13,0))</f>
        <v>28</v>
      </c>
      <c r="L2327" s="4" t="e">
        <f t="shared" si="73"/>
        <v>#N/A</v>
      </c>
    </row>
    <row r="2328" spans="1:12">
      <c r="A2328" t="s">
        <v>7876</v>
      </c>
      <c r="B2328" t="s">
        <v>7325</v>
      </c>
      <c r="C2328" t="s">
        <v>1732</v>
      </c>
      <c r="D2328" t="s">
        <v>6887</v>
      </c>
      <c r="E2328" t="s">
        <v>1714</v>
      </c>
      <c r="H2328" t="str">
        <f>INDEX('Vensim Variables'!$B:$B,MATCH(EPS!$B2328,'Vensim Variables'!$A:$A,0))</f>
        <v>g pollutant</v>
      </c>
      <c r="I2328" t="str">
        <f t="shared" si="72"/>
        <v>N2O</v>
      </c>
      <c r="J2328" t="e">
        <f>INDEX(NoSettings!$C:$C,MATCH(EPS!$A2328,NoSettings!$A:$A,0))</f>
        <v>#N/A</v>
      </c>
      <c r="K2328">
        <f>INDEX(GWP!$C$2:$C$13,MATCH(EPS!I2328,GWP!$B$2:$B$13,0))</f>
        <v>265</v>
      </c>
      <c r="L2328" s="4" t="e">
        <f t="shared" si="73"/>
        <v>#N/A</v>
      </c>
    </row>
    <row r="2329" spans="1:12">
      <c r="A2329" t="s">
        <v>7877</v>
      </c>
      <c r="B2329" t="s">
        <v>7325</v>
      </c>
      <c r="C2329" t="s">
        <v>1732</v>
      </c>
      <c r="D2329" t="s">
        <v>6887</v>
      </c>
      <c r="E2329" t="s">
        <v>1715</v>
      </c>
      <c r="H2329" t="str">
        <f>INDEX('Vensim Variables'!$B:$B,MATCH(EPS!$B2329,'Vensim Variables'!$A:$A,0))</f>
        <v>g pollutant</v>
      </c>
      <c r="I2329" t="str">
        <f t="shared" si="72"/>
        <v>F gases</v>
      </c>
      <c r="J2329" t="e">
        <f>INDEX(NoSettings!$C:$C,MATCH(EPS!$A2329,NoSettings!$A:$A,0))</f>
        <v>#N/A</v>
      </c>
      <c r="K2329">
        <f>INDEX(GWP!$C$2:$C$13,MATCH(EPS!I2329,GWP!$B$2:$B$13,0))</f>
        <v>1</v>
      </c>
      <c r="L2329" s="4" t="e">
        <f t="shared" si="73"/>
        <v>#N/A</v>
      </c>
    </row>
    <row r="2330" spans="1:12">
      <c r="A2330" t="s">
        <v>7878</v>
      </c>
      <c r="B2330" t="s">
        <v>7325</v>
      </c>
      <c r="C2330" t="s">
        <v>1732</v>
      </c>
      <c r="D2330" t="s">
        <v>6888</v>
      </c>
      <c r="E2330" t="s">
        <v>1702</v>
      </c>
      <c r="H2330" t="str">
        <f>INDEX('Vensim Variables'!$B:$B,MATCH(EPS!$B2330,'Vensim Variables'!$A:$A,0))</f>
        <v>g pollutant</v>
      </c>
      <c r="I2330" t="str">
        <f t="shared" si="72"/>
        <v>CO2</v>
      </c>
      <c r="J2330" t="e">
        <f>INDEX(NoSettings!$C:$C,MATCH(EPS!$A2330,NoSettings!$A:$A,0))</f>
        <v>#N/A</v>
      </c>
      <c r="K2330">
        <f>INDEX(GWP!$C$2:$C$13,MATCH(EPS!I2330,GWP!$B$2:$B$13,0))</f>
        <v>1</v>
      </c>
      <c r="L2330" s="4" t="e">
        <f t="shared" si="73"/>
        <v>#N/A</v>
      </c>
    </row>
    <row r="2331" spans="1:12">
      <c r="A2331" t="s">
        <v>7879</v>
      </c>
      <c r="B2331" t="s">
        <v>7325</v>
      </c>
      <c r="C2331" t="s">
        <v>1732</v>
      </c>
      <c r="D2331" t="s">
        <v>6888</v>
      </c>
      <c r="E2331" t="s">
        <v>1705</v>
      </c>
      <c r="H2331" t="str">
        <f>INDEX('Vensim Variables'!$B:$B,MATCH(EPS!$B2331,'Vensim Variables'!$A:$A,0))</f>
        <v>g pollutant</v>
      </c>
      <c r="I2331" t="str">
        <f t="shared" si="72"/>
        <v>VOC</v>
      </c>
      <c r="J2331" s="2" t="e">
        <f>INDEX(NoSettings!$C:$C,MATCH(EPS!$A2331,NoSettings!$A:$A,0))</f>
        <v>#N/A</v>
      </c>
      <c r="K2331">
        <f>INDEX(GWP!$C$2:$C$13,MATCH(EPS!I2331,GWP!$B$2:$B$13,0))</f>
        <v>0</v>
      </c>
      <c r="L2331" s="4" t="e">
        <f t="shared" si="73"/>
        <v>#N/A</v>
      </c>
    </row>
    <row r="2332" spans="1:12">
      <c r="A2332" t="s">
        <v>7880</v>
      </c>
      <c r="B2332" t="s">
        <v>7325</v>
      </c>
      <c r="C2332" t="s">
        <v>1732</v>
      </c>
      <c r="D2332" t="s">
        <v>6888</v>
      </c>
      <c r="E2332" t="s">
        <v>1706</v>
      </c>
      <c r="H2332" t="str">
        <f>INDEX('Vensim Variables'!$B:$B,MATCH(EPS!$B2332,'Vensim Variables'!$A:$A,0))</f>
        <v>g pollutant</v>
      </c>
      <c r="I2332" t="str">
        <f t="shared" si="72"/>
        <v>CO</v>
      </c>
      <c r="J2332" t="e">
        <f>INDEX(NoSettings!$C:$C,MATCH(EPS!$A2332,NoSettings!$A:$A,0))</f>
        <v>#N/A</v>
      </c>
      <c r="K2332">
        <f>INDEX(GWP!$C$2:$C$13,MATCH(EPS!I2332,GWP!$B$2:$B$13,0))</f>
        <v>0</v>
      </c>
      <c r="L2332" s="4" t="e">
        <f t="shared" si="73"/>
        <v>#N/A</v>
      </c>
    </row>
    <row r="2333" spans="1:12">
      <c r="A2333" t="s">
        <v>7881</v>
      </c>
      <c r="B2333" t="s">
        <v>7325</v>
      </c>
      <c r="C2333" t="s">
        <v>1732</v>
      </c>
      <c r="D2333" t="s">
        <v>6888</v>
      </c>
      <c r="E2333" t="s">
        <v>1707</v>
      </c>
      <c r="H2333" t="str">
        <f>INDEX('Vensim Variables'!$B:$B,MATCH(EPS!$B2333,'Vensim Variables'!$A:$A,0))</f>
        <v>g pollutant</v>
      </c>
      <c r="I2333" t="str">
        <f t="shared" si="72"/>
        <v>NOx</v>
      </c>
      <c r="J2333" t="e">
        <f>INDEX(NoSettings!$C:$C,MATCH(EPS!$A2333,NoSettings!$A:$A,0))</f>
        <v>#N/A</v>
      </c>
      <c r="K2333">
        <f>INDEX(GWP!$C$2:$C$13,MATCH(EPS!I2333,GWP!$B$2:$B$13,0))</f>
        <v>0</v>
      </c>
      <c r="L2333" s="4" t="e">
        <f t="shared" si="73"/>
        <v>#N/A</v>
      </c>
    </row>
    <row r="2334" spans="1:12">
      <c r="A2334" t="s">
        <v>7882</v>
      </c>
      <c r="B2334" t="s">
        <v>7325</v>
      </c>
      <c r="C2334" t="s">
        <v>1732</v>
      </c>
      <c r="D2334" t="s">
        <v>6888</v>
      </c>
      <c r="E2334" t="s">
        <v>1708</v>
      </c>
      <c r="H2334" t="str">
        <f>INDEX('Vensim Variables'!$B:$B,MATCH(EPS!$B2334,'Vensim Variables'!$A:$A,0))</f>
        <v>g pollutant</v>
      </c>
      <c r="I2334" t="str">
        <f t="shared" si="72"/>
        <v>PM10</v>
      </c>
      <c r="J2334" t="e">
        <f>INDEX(NoSettings!$C:$C,MATCH(EPS!$A2334,NoSettings!$A:$A,0))</f>
        <v>#N/A</v>
      </c>
      <c r="K2334">
        <f>INDEX(GWP!$C$2:$C$13,MATCH(EPS!I2334,GWP!$B$2:$B$13,0))</f>
        <v>0</v>
      </c>
      <c r="L2334" s="4" t="e">
        <f t="shared" si="73"/>
        <v>#N/A</v>
      </c>
    </row>
    <row r="2335" spans="1:12">
      <c r="A2335" t="s">
        <v>7883</v>
      </c>
      <c r="B2335" t="s">
        <v>7325</v>
      </c>
      <c r="C2335" t="s">
        <v>1732</v>
      </c>
      <c r="D2335" t="s">
        <v>6888</v>
      </c>
      <c r="E2335" t="s">
        <v>1709</v>
      </c>
      <c r="H2335" t="str">
        <f>INDEX('Vensim Variables'!$B:$B,MATCH(EPS!$B2335,'Vensim Variables'!$A:$A,0))</f>
        <v>g pollutant</v>
      </c>
      <c r="I2335" t="str">
        <f t="shared" si="72"/>
        <v>PM25</v>
      </c>
      <c r="J2335" t="e">
        <f>INDEX(NoSettings!$C:$C,MATCH(EPS!$A2335,NoSettings!$A:$A,0))</f>
        <v>#N/A</v>
      </c>
      <c r="K2335">
        <f>INDEX(GWP!$C$2:$C$13,MATCH(EPS!I2335,GWP!$B$2:$B$13,0))</f>
        <v>0</v>
      </c>
      <c r="L2335" s="4" t="e">
        <f t="shared" si="73"/>
        <v>#N/A</v>
      </c>
    </row>
    <row r="2336" spans="1:12">
      <c r="A2336" t="s">
        <v>7884</v>
      </c>
      <c r="B2336" t="s">
        <v>7325</v>
      </c>
      <c r="C2336" t="s">
        <v>1732</v>
      </c>
      <c r="D2336" t="s">
        <v>6888</v>
      </c>
      <c r="E2336" t="s">
        <v>1710</v>
      </c>
      <c r="H2336" t="str">
        <f>INDEX('Vensim Variables'!$B:$B,MATCH(EPS!$B2336,'Vensim Variables'!$A:$A,0))</f>
        <v>g pollutant</v>
      </c>
      <c r="I2336" t="str">
        <f t="shared" si="72"/>
        <v>SOx</v>
      </c>
      <c r="J2336" t="e">
        <f>INDEX(NoSettings!$C:$C,MATCH(EPS!$A2336,NoSettings!$A:$A,0))</f>
        <v>#N/A</v>
      </c>
      <c r="K2336">
        <f>INDEX(GWP!$C$2:$C$13,MATCH(EPS!I2336,GWP!$B$2:$B$13,0))</f>
        <v>0</v>
      </c>
      <c r="L2336" s="4" t="e">
        <f t="shared" si="73"/>
        <v>#N/A</v>
      </c>
    </row>
    <row r="2337" spans="1:12">
      <c r="A2337" t="s">
        <v>7885</v>
      </c>
      <c r="B2337" t="s">
        <v>7325</v>
      </c>
      <c r="C2337" t="s">
        <v>1732</v>
      </c>
      <c r="D2337" t="s">
        <v>6888</v>
      </c>
      <c r="E2337" t="s">
        <v>1711</v>
      </c>
      <c r="H2337" t="str">
        <f>INDEX('Vensim Variables'!$B:$B,MATCH(EPS!$B2337,'Vensim Variables'!$A:$A,0))</f>
        <v>g pollutant</v>
      </c>
      <c r="I2337" t="str">
        <f t="shared" si="72"/>
        <v>BC</v>
      </c>
      <c r="J2337" t="e">
        <f>INDEX(NoSettings!$C:$C,MATCH(EPS!$A2337,NoSettings!$A:$A,0))</f>
        <v>#N/A</v>
      </c>
      <c r="K2337">
        <f>INDEX(GWP!$C$2:$C$13,MATCH(EPS!I2337,GWP!$B$2:$B$13,0))</f>
        <v>0</v>
      </c>
      <c r="L2337" s="4" t="e">
        <f t="shared" si="73"/>
        <v>#N/A</v>
      </c>
    </row>
    <row r="2338" spans="1:12">
      <c r="A2338" t="s">
        <v>7886</v>
      </c>
      <c r="B2338" t="s">
        <v>7325</v>
      </c>
      <c r="C2338" t="s">
        <v>1732</v>
      </c>
      <c r="D2338" t="s">
        <v>6888</v>
      </c>
      <c r="E2338" t="s">
        <v>1712</v>
      </c>
      <c r="H2338" t="str">
        <f>INDEX('Vensim Variables'!$B:$B,MATCH(EPS!$B2338,'Vensim Variables'!$A:$A,0))</f>
        <v>g pollutant</v>
      </c>
      <c r="I2338" t="str">
        <f t="shared" si="72"/>
        <v>OC</v>
      </c>
      <c r="J2338" t="e">
        <f>INDEX(NoSettings!$C:$C,MATCH(EPS!$A2338,NoSettings!$A:$A,0))</f>
        <v>#N/A</v>
      </c>
      <c r="K2338">
        <f>INDEX(GWP!$C$2:$C$13,MATCH(EPS!I2338,GWP!$B$2:$B$13,0))</f>
        <v>0</v>
      </c>
      <c r="L2338" s="4" t="e">
        <f t="shared" si="73"/>
        <v>#N/A</v>
      </c>
    </row>
    <row r="2339" spans="1:12">
      <c r="A2339" t="s">
        <v>7887</v>
      </c>
      <c r="B2339" t="s">
        <v>7325</v>
      </c>
      <c r="C2339" t="s">
        <v>1732</v>
      </c>
      <c r="D2339" t="s">
        <v>6888</v>
      </c>
      <c r="E2339" t="s">
        <v>1713</v>
      </c>
      <c r="H2339" t="str">
        <f>INDEX('Vensim Variables'!$B:$B,MATCH(EPS!$B2339,'Vensim Variables'!$A:$A,0))</f>
        <v>g pollutant</v>
      </c>
      <c r="I2339" t="str">
        <f t="shared" si="72"/>
        <v>CH4</v>
      </c>
      <c r="J2339" t="e">
        <f>INDEX(NoSettings!$C:$C,MATCH(EPS!$A2339,NoSettings!$A:$A,0))</f>
        <v>#N/A</v>
      </c>
      <c r="K2339">
        <f>INDEX(GWP!$C$2:$C$13,MATCH(EPS!I2339,GWP!$B$2:$B$13,0))</f>
        <v>28</v>
      </c>
      <c r="L2339" s="4" t="e">
        <f t="shared" si="73"/>
        <v>#N/A</v>
      </c>
    </row>
    <row r="2340" spans="1:12">
      <c r="A2340" t="s">
        <v>7888</v>
      </c>
      <c r="B2340" t="s">
        <v>7325</v>
      </c>
      <c r="C2340" t="s">
        <v>1732</v>
      </c>
      <c r="D2340" t="s">
        <v>6888</v>
      </c>
      <c r="E2340" t="s">
        <v>1714</v>
      </c>
      <c r="H2340" t="str">
        <f>INDEX('Vensim Variables'!$B:$B,MATCH(EPS!$B2340,'Vensim Variables'!$A:$A,0))</f>
        <v>g pollutant</v>
      </c>
      <c r="I2340" t="str">
        <f t="shared" si="72"/>
        <v>N2O</v>
      </c>
      <c r="J2340" t="e">
        <f>INDEX(NoSettings!$C:$C,MATCH(EPS!$A2340,NoSettings!$A:$A,0))</f>
        <v>#N/A</v>
      </c>
      <c r="K2340">
        <f>INDEX(GWP!$C$2:$C$13,MATCH(EPS!I2340,GWP!$B$2:$B$13,0))</f>
        <v>265</v>
      </c>
      <c r="L2340" s="4" t="e">
        <f t="shared" si="73"/>
        <v>#N/A</v>
      </c>
    </row>
    <row r="2341" spans="1:12">
      <c r="A2341" t="s">
        <v>7889</v>
      </c>
      <c r="B2341" t="s">
        <v>7325</v>
      </c>
      <c r="C2341" t="s">
        <v>1732</v>
      </c>
      <c r="D2341" t="s">
        <v>6888</v>
      </c>
      <c r="E2341" t="s">
        <v>1715</v>
      </c>
      <c r="H2341" t="str">
        <f>INDEX('Vensim Variables'!$B:$B,MATCH(EPS!$B2341,'Vensim Variables'!$A:$A,0))</f>
        <v>g pollutant</v>
      </c>
      <c r="I2341" t="str">
        <f t="shared" si="72"/>
        <v>F gases</v>
      </c>
      <c r="J2341" t="e">
        <f>INDEX(NoSettings!$C:$C,MATCH(EPS!$A2341,NoSettings!$A:$A,0))</f>
        <v>#N/A</v>
      </c>
      <c r="K2341">
        <f>INDEX(GWP!$C$2:$C$13,MATCH(EPS!I2341,GWP!$B$2:$B$13,0))</f>
        <v>1</v>
      </c>
      <c r="L2341" s="4" t="e">
        <f t="shared" si="73"/>
        <v>#N/A</v>
      </c>
    </row>
    <row r="2342" spans="1:12">
      <c r="A2342" t="s">
        <v>7890</v>
      </c>
      <c r="B2342" t="s">
        <v>7325</v>
      </c>
      <c r="C2342" t="s">
        <v>1732</v>
      </c>
      <c r="D2342" t="s">
        <v>6889</v>
      </c>
      <c r="E2342" t="s">
        <v>1702</v>
      </c>
      <c r="H2342" t="str">
        <f>INDEX('Vensim Variables'!$B:$B,MATCH(EPS!$B2342,'Vensim Variables'!$A:$A,0))</f>
        <v>g pollutant</v>
      </c>
      <c r="I2342" t="str">
        <f t="shared" si="72"/>
        <v>CO2</v>
      </c>
      <c r="J2342" t="e">
        <f>INDEX(NoSettings!$C:$C,MATCH(EPS!$A2342,NoSettings!$A:$A,0))</f>
        <v>#N/A</v>
      </c>
      <c r="K2342">
        <f>INDEX(GWP!$C$2:$C$13,MATCH(EPS!I2342,GWP!$B$2:$B$13,0))</f>
        <v>1</v>
      </c>
      <c r="L2342" s="4" t="e">
        <f t="shared" si="73"/>
        <v>#N/A</v>
      </c>
    </row>
    <row r="2343" spans="1:12">
      <c r="A2343" t="s">
        <v>7891</v>
      </c>
      <c r="B2343" t="s">
        <v>7325</v>
      </c>
      <c r="C2343" t="s">
        <v>1732</v>
      </c>
      <c r="D2343" t="s">
        <v>6889</v>
      </c>
      <c r="E2343" t="s">
        <v>1705</v>
      </c>
      <c r="H2343" t="str">
        <f>INDEX('Vensim Variables'!$B:$B,MATCH(EPS!$B2343,'Vensim Variables'!$A:$A,0))</f>
        <v>g pollutant</v>
      </c>
      <c r="I2343" t="str">
        <f t="shared" si="72"/>
        <v>VOC</v>
      </c>
      <c r="J2343" t="e">
        <f>INDEX(NoSettings!$C:$C,MATCH(EPS!$A2343,NoSettings!$A:$A,0))</f>
        <v>#N/A</v>
      </c>
      <c r="K2343">
        <f>INDEX(GWP!$C$2:$C$13,MATCH(EPS!I2343,GWP!$B$2:$B$13,0))</f>
        <v>0</v>
      </c>
      <c r="L2343" s="4" t="e">
        <f t="shared" si="73"/>
        <v>#N/A</v>
      </c>
    </row>
    <row r="2344" spans="1:12">
      <c r="A2344" t="s">
        <v>7892</v>
      </c>
      <c r="B2344" t="s">
        <v>7325</v>
      </c>
      <c r="C2344" t="s">
        <v>1732</v>
      </c>
      <c r="D2344" t="s">
        <v>6889</v>
      </c>
      <c r="E2344" t="s">
        <v>1706</v>
      </c>
      <c r="H2344" t="str">
        <f>INDEX('Vensim Variables'!$B:$B,MATCH(EPS!$B2344,'Vensim Variables'!$A:$A,0))</f>
        <v>g pollutant</v>
      </c>
      <c r="I2344" t="str">
        <f t="shared" si="72"/>
        <v>CO</v>
      </c>
      <c r="J2344" t="e">
        <f>INDEX(NoSettings!$C:$C,MATCH(EPS!$A2344,NoSettings!$A:$A,0))</f>
        <v>#N/A</v>
      </c>
      <c r="K2344">
        <f>INDEX(GWP!$C$2:$C$13,MATCH(EPS!I2344,GWP!$B$2:$B$13,0))</f>
        <v>0</v>
      </c>
      <c r="L2344" s="4" t="e">
        <f t="shared" si="73"/>
        <v>#N/A</v>
      </c>
    </row>
    <row r="2345" spans="1:12">
      <c r="A2345" t="s">
        <v>7893</v>
      </c>
      <c r="B2345" t="s">
        <v>7325</v>
      </c>
      <c r="C2345" t="s">
        <v>1732</v>
      </c>
      <c r="D2345" t="s">
        <v>6889</v>
      </c>
      <c r="E2345" t="s">
        <v>1707</v>
      </c>
      <c r="H2345" t="str">
        <f>INDEX('Vensim Variables'!$B:$B,MATCH(EPS!$B2345,'Vensim Variables'!$A:$A,0))</f>
        <v>g pollutant</v>
      </c>
      <c r="I2345" t="str">
        <f t="shared" si="72"/>
        <v>NOx</v>
      </c>
      <c r="J2345" t="e">
        <f>INDEX(NoSettings!$C:$C,MATCH(EPS!$A2345,NoSettings!$A:$A,0))</f>
        <v>#N/A</v>
      </c>
      <c r="K2345">
        <f>INDEX(GWP!$C$2:$C$13,MATCH(EPS!I2345,GWP!$B$2:$B$13,0))</f>
        <v>0</v>
      </c>
      <c r="L2345" s="4" t="e">
        <f t="shared" si="73"/>
        <v>#N/A</v>
      </c>
    </row>
    <row r="2346" spans="1:12">
      <c r="A2346" t="s">
        <v>7894</v>
      </c>
      <c r="B2346" t="s">
        <v>7325</v>
      </c>
      <c r="C2346" t="s">
        <v>1732</v>
      </c>
      <c r="D2346" t="s">
        <v>6889</v>
      </c>
      <c r="E2346" t="s">
        <v>1708</v>
      </c>
      <c r="H2346" t="str">
        <f>INDEX('Vensim Variables'!$B:$B,MATCH(EPS!$B2346,'Vensim Variables'!$A:$A,0))</f>
        <v>g pollutant</v>
      </c>
      <c r="I2346" t="str">
        <f t="shared" si="72"/>
        <v>PM10</v>
      </c>
      <c r="J2346" t="e">
        <f>INDEX(NoSettings!$C:$C,MATCH(EPS!$A2346,NoSettings!$A:$A,0))</f>
        <v>#N/A</v>
      </c>
      <c r="K2346">
        <f>INDEX(GWP!$C$2:$C$13,MATCH(EPS!I2346,GWP!$B$2:$B$13,0))</f>
        <v>0</v>
      </c>
      <c r="L2346" s="4" t="e">
        <f t="shared" si="73"/>
        <v>#N/A</v>
      </c>
    </row>
    <row r="2347" spans="1:12">
      <c r="A2347" t="s">
        <v>7895</v>
      </c>
      <c r="B2347" t="s">
        <v>7325</v>
      </c>
      <c r="C2347" t="s">
        <v>1732</v>
      </c>
      <c r="D2347" t="s">
        <v>6889</v>
      </c>
      <c r="E2347" t="s">
        <v>1709</v>
      </c>
      <c r="H2347" t="str">
        <f>INDEX('Vensim Variables'!$B:$B,MATCH(EPS!$B2347,'Vensim Variables'!$A:$A,0))</f>
        <v>g pollutant</v>
      </c>
      <c r="I2347" t="str">
        <f t="shared" si="72"/>
        <v>PM25</v>
      </c>
      <c r="J2347" t="e">
        <f>INDEX(NoSettings!$C:$C,MATCH(EPS!$A2347,NoSettings!$A:$A,0))</f>
        <v>#N/A</v>
      </c>
      <c r="K2347">
        <f>INDEX(GWP!$C$2:$C$13,MATCH(EPS!I2347,GWP!$B$2:$B$13,0))</f>
        <v>0</v>
      </c>
      <c r="L2347" s="4" t="e">
        <f t="shared" si="73"/>
        <v>#N/A</v>
      </c>
    </row>
    <row r="2348" spans="1:12">
      <c r="A2348" t="s">
        <v>7896</v>
      </c>
      <c r="B2348" t="s">
        <v>7325</v>
      </c>
      <c r="C2348" t="s">
        <v>1732</v>
      </c>
      <c r="D2348" t="s">
        <v>6889</v>
      </c>
      <c r="E2348" t="s">
        <v>1710</v>
      </c>
      <c r="H2348" t="str">
        <f>INDEX('Vensim Variables'!$B:$B,MATCH(EPS!$B2348,'Vensim Variables'!$A:$A,0))</f>
        <v>g pollutant</v>
      </c>
      <c r="I2348" t="str">
        <f t="shared" si="72"/>
        <v>SOx</v>
      </c>
      <c r="J2348" t="e">
        <f>INDEX(NoSettings!$C:$C,MATCH(EPS!$A2348,NoSettings!$A:$A,0))</f>
        <v>#N/A</v>
      </c>
      <c r="K2348">
        <f>INDEX(GWP!$C$2:$C$13,MATCH(EPS!I2348,GWP!$B$2:$B$13,0))</f>
        <v>0</v>
      </c>
      <c r="L2348" s="4" t="e">
        <f t="shared" si="73"/>
        <v>#N/A</v>
      </c>
    </row>
    <row r="2349" spans="1:12">
      <c r="A2349" t="s">
        <v>7897</v>
      </c>
      <c r="B2349" t="s">
        <v>7325</v>
      </c>
      <c r="C2349" t="s">
        <v>1732</v>
      </c>
      <c r="D2349" t="s">
        <v>6889</v>
      </c>
      <c r="E2349" t="s">
        <v>1711</v>
      </c>
      <c r="H2349" t="str">
        <f>INDEX('Vensim Variables'!$B:$B,MATCH(EPS!$B2349,'Vensim Variables'!$A:$A,0))</f>
        <v>g pollutant</v>
      </c>
      <c r="I2349" t="str">
        <f t="shared" si="72"/>
        <v>BC</v>
      </c>
      <c r="J2349" t="e">
        <f>INDEX(NoSettings!$C:$C,MATCH(EPS!$A2349,NoSettings!$A:$A,0))</f>
        <v>#N/A</v>
      </c>
      <c r="K2349">
        <f>INDEX(GWP!$C$2:$C$13,MATCH(EPS!I2349,GWP!$B$2:$B$13,0))</f>
        <v>0</v>
      </c>
      <c r="L2349" s="4" t="e">
        <f t="shared" si="73"/>
        <v>#N/A</v>
      </c>
    </row>
    <row r="2350" spans="1:12">
      <c r="A2350" t="s">
        <v>7898</v>
      </c>
      <c r="B2350" t="s">
        <v>7325</v>
      </c>
      <c r="C2350" t="s">
        <v>1732</v>
      </c>
      <c r="D2350" t="s">
        <v>6889</v>
      </c>
      <c r="E2350" t="s">
        <v>1712</v>
      </c>
      <c r="H2350" t="str">
        <f>INDEX('Vensim Variables'!$B:$B,MATCH(EPS!$B2350,'Vensim Variables'!$A:$A,0))</f>
        <v>g pollutant</v>
      </c>
      <c r="I2350" t="str">
        <f t="shared" si="72"/>
        <v>OC</v>
      </c>
      <c r="J2350" t="e">
        <f>INDEX(NoSettings!$C:$C,MATCH(EPS!$A2350,NoSettings!$A:$A,0))</f>
        <v>#N/A</v>
      </c>
      <c r="K2350">
        <f>INDEX(GWP!$C$2:$C$13,MATCH(EPS!I2350,GWP!$B$2:$B$13,0))</f>
        <v>0</v>
      </c>
      <c r="L2350" s="4" t="e">
        <f t="shared" si="73"/>
        <v>#N/A</v>
      </c>
    </row>
    <row r="2351" spans="1:12">
      <c r="A2351" t="s">
        <v>7899</v>
      </c>
      <c r="B2351" t="s">
        <v>7325</v>
      </c>
      <c r="C2351" t="s">
        <v>1732</v>
      </c>
      <c r="D2351" t="s">
        <v>6889</v>
      </c>
      <c r="E2351" t="s">
        <v>1713</v>
      </c>
      <c r="H2351" t="str">
        <f>INDEX('Vensim Variables'!$B:$B,MATCH(EPS!$B2351,'Vensim Variables'!$A:$A,0))</f>
        <v>g pollutant</v>
      </c>
      <c r="I2351" t="str">
        <f t="shared" si="72"/>
        <v>CH4</v>
      </c>
      <c r="J2351" t="e">
        <f>INDEX(NoSettings!$C:$C,MATCH(EPS!$A2351,NoSettings!$A:$A,0))</f>
        <v>#N/A</v>
      </c>
      <c r="K2351">
        <f>INDEX(GWP!$C$2:$C$13,MATCH(EPS!I2351,GWP!$B$2:$B$13,0))</f>
        <v>28</v>
      </c>
      <c r="L2351" s="4" t="e">
        <f t="shared" si="73"/>
        <v>#N/A</v>
      </c>
    </row>
    <row r="2352" spans="1:12">
      <c r="A2352" t="s">
        <v>7900</v>
      </c>
      <c r="B2352" t="s">
        <v>7325</v>
      </c>
      <c r="C2352" t="s">
        <v>1732</v>
      </c>
      <c r="D2352" t="s">
        <v>6889</v>
      </c>
      <c r="E2352" t="s">
        <v>1714</v>
      </c>
      <c r="H2352" t="str">
        <f>INDEX('Vensim Variables'!$B:$B,MATCH(EPS!$B2352,'Vensim Variables'!$A:$A,0))</f>
        <v>g pollutant</v>
      </c>
      <c r="I2352" t="str">
        <f t="shared" si="72"/>
        <v>N2O</v>
      </c>
      <c r="J2352" t="e">
        <f>INDEX(NoSettings!$C:$C,MATCH(EPS!$A2352,NoSettings!$A:$A,0))</f>
        <v>#N/A</v>
      </c>
      <c r="K2352">
        <f>INDEX(GWP!$C$2:$C$13,MATCH(EPS!I2352,GWP!$B$2:$B$13,0))</f>
        <v>265</v>
      </c>
      <c r="L2352" s="4" t="e">
        <f t="shared" si="73"/>
        <v>#N/A</v>
      </c>
    </row>
    <row r="2353" spans="1:12">
      <c r="A2353" t="s">
        <v>7901</v>
      </c>
      <c r="B2353" t="s">
        <v>7325</v>
      </c>
      <c r="C2353" t="s">
        <v>1732</v>
      </c>
      <c r="D2353" t="s">
        <v>6889</v>
      </c>
      <c r="E2353" t="s">
        <v>1715</v>
      </c>
      <c r="H2353" t="str">
        <f>INDEX('Vensim Variables'!$B:$B,MATCH(EPS!$B2353,'Vensim Variables'!$A:$A,0))</f>
        <v>g pollutant</v>
      </c>
      <c r="I2353" t="str">
        <f t="shared" si="72"/>
        <v>F gases</v>
      </c>
      <c r="J2353" t="e">
        <f>INDEX(NoSettings!$C:$C,MATCH(EPS!$A2353,NoSettings!$A:$A,0))</f>
        <v>#N/A</v>
      </c>
      <c r="K2353">
        <f>INDEX(GWP!$C$2:$C$13,MATCH(EPS!I2353,GWP!$B$2:$B$13,0))</f>
        <v>1</v>
      </c>
      <c r="L2353" s="4" t="e">
        <f t="shared" si="73"/>
        <v>#N/A</v>
      </c>
    </row>
    <row r="2354" spans="1:12">
      <c r="A2354" t="s">
        <v>7902</v>
      </c>
      <c r="B2354" t="s">
        <v>7325</v>
      </c>
      <c r="C2354" t="s">
        <v>1732</v>
      </c>
      <c r="D2354" t="s">
        <v>6890</v>
      </c>
      <c r="E2354" t="s">
        <v>1702</v>
      </c>
      <c r="H2354" t="str">
        <f>INDEX('Vensim Variables'!$B:$B,MATCH(EPS!$B2354,'Vensim Variables'!$A:$A,0))</f>
        <v>g pollutant</v>
      </c>
      <c r="I2354" t="str">
        <f t="shared" si="72"/>
        <v>CO2</v>
      </c>
      <c r="J2354" t="e">
        <f>INDEX(NoSettings!$C:$C,MATCH(EPS!$A2354,NoSettings!$A:$A,0))</f>
        <v>#N/A</v>
      </c>
      <c r="K2354">
        <f>INDEX(GWP!$C$2:$C$13,MATCH(EPS!I2354,GWP!$B$2:$B$13,0))</f>
        <v>1</v>
      </c>
      <c r="L2354" s="4" t="e">
        <f t="shared" si="73"/>
        <v>#N/A</v>
      </c>
    </row>
    <row r="2355" spans="1:12">
      <c r="A2355" t="s">
        <v>7903</v>
      </c>
      <c r="B2355" t="s">
        <v>7325</v>
      </c>
      <c r="C2355" t="s">
        <v>1732</v>
      </c>
      <c r="D2355" t="s">
        <v>6890</v>
      </c>
      <c r="E2355" t="s">
        <v>1705</v>
      </c>
      <c r="H2355" t="str">
        <f>INDEX('Vensim Variables'!$B:$B,MATCH(EPS!$B2355,'Vensim Variables'!$A:$A,0))</f>
        <v>g pollutant</v>
      </c>
      <c r="I2355" t="str">
        <f t="shared" si="72"/>
        <v>VOC</v>
      </c>
      <c r="J2355" t="e">
        <f>INDEX(NoSettings!$C:$C,MATCH(EPS!$A2355,NoSettings!$A:$A,0))</f>
        <v>#N/A</v>
      </c>
      <c r="K2355">
        <f>INDEX(GWP!$C$2:$C$13,MATCH(EPS!I2355,GWP!$B$2:$B$13,0))</f>
        <v>0</v>
      </c>
      <c r="L2355" s="4" t="e">
        <f t="shared" si="73"/>
        <v>#N/A</v>
      </c>
    </row>
    <row r="2356" spans="1:12">
      <c r="A2356" t="s">
        <v>7904</v>
      </c>
      <c r="B2356" t="s">
        <v>7325</v>
      </c>
      <c r="C2356" t="s">
        <v>1732</v>
      </c>
      <c r="D2356" t="s">
        <v>6890</v>
      </c>
      <c r="E2356" t="s">
        <v>1706</v>
      </c>
      <c r="H2356" t="str">
        <f>INDEX('Vensim Variables'!$B:$B,MATCH(EPS!$B2356,'Vensim Variables'!$A:$A,0))</f>
        <v>g pollutant</v>
      </c>
      <c r="I2356" t="str">
        <f t="shared" si="72"/>
        <v>CO</v>
      </c>
      <c r="J2356" t="e">
        <f>INDEX(NoSettings!$C:$C,MATCH(EPS!$A2356,NoSettings!$A:$A,0))</f>
        <v>#N/A</v>
      </c>
      <c r="K2356">
        <f>INDEX(GWP!$C$2:$C$13,MATCH(EPS!I2356,GWP!$B$2:$B$13,0))</f>
        <v>0</v>
      </c>
      <c r="L2356" s="4" t="e">
        <f t="shared" si="73"/>
        <v>#N/A</v>
      </c>
    </row>
    <row r="2357" spans="1:12">
      <c r="A2357" t="s">
        <v>7905</v>
      </c>
      <c r="B2357" t="s">
        <v>7325</v>
      </c>
      <c r="C2357" t="s">
        <v>1732</v>
      </c>
      <c r="D2357" t="s">
        <v>6890</v>
      </c>
      <c r="E2357" t="s">
        <v>1707</v>
      </c>
      <c r="H2357" t="str">
        <f>INDEX('Vensim Variables'!$B:$B,MATCH(EPS!$B2357,'Vensim Variables'!$A:$A,0))</f>
        <v>g pollutant</v>
      </c>
      <c r="I2357" t="str">
        <f t="shared" si="72"/>
        <v>NOx</v>
      </c>
      <c r="J2357" t="e">
        <f>INDEX(NoSettings!$C:$C,MATCH(EPS!$A2357,NoSettings!$A:$A,0))</f>
        <v>#N/A</v>
      </c>
      <c r="K2357">
        <f>INDEX(GWP!$C$2:$C$13,MATCH(EPS!I2357,GWP!$B$2:$B$13,0))</f>
        <v>0</v>
      </c>
      <c r="L2357" s="4" t="e">
        <f t="shared" si="73"/>
        <v>#N/A</v>
      </c>
    </row>
    <row r="2358" spans="1:12">
      <c r="A2358" t="s">
        <v>7906</v>
      </c>
      <c r="B2358" t="s">
        <v>7325</v>
      </c>
      <c r="C2358" t="s">
        <v>1732</v>
      </c>
      <c r="D2358" t="s">
        <v>6890</v>
      </c>
      <c r="E2358" t="s">
        <v>1708</v>
      </c>
      <c r="H2358" t="str">
        <f>INDEX('Vensim Variables'!$B:$B,MATCH(EPS!$B2358,'Vensim Variables'!$A:$A,0))</f>
        <v>g pollutant</v>
      </c>
      <c r="I2358" t="str">
        <f t="shared" si="72"/>
        <v>PM10</v>
      </c>
      <c r="J2358" t="e">
        <f>INDEX(NoSettings!$C:$C,MATCH(EPS!$A2358,NoSettings!$A:$A,0))</f>
        <v>#N/A</v>
      </c>
      <c r="K2358">
        <f>INDEX(GWP!$C$2:$C$13,MATCH(EPS!I2358,GWP!$B$2:$B$13,0))</f>
        <v>0</v>
      </c>
      <c r="L2358" s="4" t="e">
        <f t="shared" si="73"/>
        <v>#N/A</v>
      </c>
    </row>
    <row r="2359" spans="1:12">
      <c r="A2359" t="s">
        <v>7907</v>
      </c>
      <c r="B2359" t="s">
        <v>7325</v>
      </c>
      <c r="C2359" t="s">
        <v>1732</v>
      </c>
      <c r="D2359" t="s">
        <v>6890</v>
      </c>
      <c r="E2359" t="s">
        <v>1709</v>
      </c>
      <c r="H2359" t="str">
        <f>INDEX('Vensim Variables'!$B:$B,MATCH(EPS!$B2359,'Vensim Variables'!$A:$A,0))</f>
        <v>g pollutant</v>
      </c>
      <c r="I2359" t="str">
        <f t="shared" si="72"/>
        <v>PM25</v>
      </c>
      <c r="J2359" t="e">
        <f>INDEX(NoSettings!$C:$C,MATCH(EPS!$A2359,NoSettings!$A:$A,0))</f>
        <v>#N/A</v>
      </c>
      <c r="K2359">
        <f>INDEX(GWP!$C$2:$C$13,MATCH(EPS!I2359,GWP!$B$2:$B$13,0))</f>
        <v>0</v>
      </c>
      <c r="L2359" s="4" t="e">
        <f t="shared" si="73"/>
        <v>#N/A</v>
      </c>
    </row>
    <row r="2360" spans="1:12">
      <c r="A2360" t="s">
        <v>7908</v>
      </c>
      <c r="B2360" t="s">
        <v>7325</v>
      </c>
      <c r="C2360" t="s">
        <v>1732</v>
      </c>
      <c r="D2360" t="s">
        <v>6890</v>
      </c>
      <c r="E2360" t="s">
        <v>1710</v>
      </c>
      <c r="H2360" t="str">
        <f>INDEX('Vensim Variables'!$B:$B,MATCH(EPS!$B2360,'Vensim Variables'!$A:$A,0))</f>
        <v>g pollutant</v>
      </c>
      <c r="I2360" t="str">
        <f t="shared" si="72"/>
        <v>SOx</v>
      </c>
      <c r="J2360" t="e">
        <f>INDEX(NoSettings!$C:$C,MATCH(EPS!$A2360,NoSettings!$A:$A,0))</f>
        <v>#N/A</v>
      </c>
      <c r="K2360">
        <f>INDEX(GWP!$C$2:$C$13,MATCH(EPS!I2360,GWP!$B$2:$B$13,0))</f>
        <v>0</v>
      </c>
      <c r="L2360" s="4" t="e">
        <f t="shared" si="73"/>
        <v>#N/A</v>
      </c>
    </row>
    <row r="2361" spans="1:12">
      <c r="A2361" t="s">
        <v>7909</v>
      </c>
      <c r="B2361" t="s">
        <v>7325</v>
      </c>
      <c r="C2361" t="s">
        <v>1732</v>
      </c>
      <c r="D2361" t="s">
        <v>6890</v>
      </c>
      <c r="E2361" t="s">
        <v>1711</v>
      </c>
      <c r="H2361" t="str">
        <f>INDEX('Vensim Variables'!$B:$B,MATCH(EPS!$B2361,'Vensim Variables'!$A:$A,0))</f>
        <v>g pollutant</v>
      </c>
      <c r="I2361" t="str">
        <f t="shared" si="72"/>
        <v>BC</v>
      </c>
      <c r="J2361" t="e">
        <f>INDEX(NoSettings!$C:$C,MATCH(EPS!$A2361,NoSettings!$A:$A,0))</f>
        <v>#N/A</v>
      </c>
      <c r="K2361">
        <f>INDEX(GWP!$C$2:$C$13,MATCH(EPS!I2361,GWP!$B$2:$B$13,0))</f>
        <v>0</v>
      </c>
      <c r="L2361" s="4" t="e">
        <f t="shared" si="73"/>
        <v>#N/A</v>
      </c>
    </row>
    <row r="2362" spans="1:12">
      <c r="A2362" t="s">
        <v>7910</v>
      </c>
      <c r="B2362" t="s">
        <v>7325</v>
      </c>
      <c r="C2362" t="s">
        <v>1732</v>
      </c>
      <c r="D2362" t="s">
        <v>6890</v>
      </c>
      <c r="E2362" t="s">
        <v>1712</v>
      </c>
      <c r="H2362" t="str">
        <f>INDEX('Vensim Variables'!$B:$B,MATCH(EPS!$B2362,'Vensim Variables'!$A:$A,0))</f>
        <v>g pollutant</v>
      </c>
      <c r="I2362" t="str">
        <f t="shared" si="72"/>
        <v>OC</v>
      </c>
      <c r="J2362" t="e">
        <f>INDEX(NoSettings!$C:$C,MATCH(EPS!$A2362,NoSettings!$A:$A,0))</f>
        <v>#N/A</v>
      </c>
      <c r="K2362">
        <f>INDEX(GWP!$C$2:$C$13,MATCH(EPS!I2362,GWP!$B$2:$B$13,0))</f>
        <v>0</v>
      </c>
      <c r="L2362" s="4" t="e">
        <f t="shared" si="73"/>
        <v>#N/A</v>
      </c>
    </row>
    <row r="2363" spans="1:12">
      <c r="A2363" t="s">
        <v>7911</v>
      </c>
      <c r="B2363" t="s">
        <v>7325</v>
      </c>
      <c r="C2363" t="s">
        <v>1732</v>
      </c>
      <c r="D2363" t="s">
        <v>6890</v>
      </c>
      <c r="E2363" t="s">
        <v>1713</v>
      </c>
      <c r="H2363" t="str">
        <f>INDEX('Vensim Variables'!$B:$B,MATCH(EPS!$B2363,'Vensim Variables'!$A:$A,0))</f>
        <v>g pollutant</v>
      </c>
      <c r="I2363" t="str">
        <f t="shared" si="72"/>
        <v>CH4</v>
      </c>
      <c r="J2363" t="e">
        <f>INDEX(NoSettings!$C:$C,MATCH(EPS!$A2363,NoSettings!$A:$A,0))</f>
        <v>#N/A</v>
      </c>
      <c r="K2363">
        <f>INDEX(GWP!$C$2:$C$13,MATCH(EPS!I2363,GWP!$B$2:$B$13,0))</f>
        <v>28</v>
      </c>
      <c r="L2363" s="4" t="e">
        <f t="shared" si="73"/>
        <v>#N/A</v>
      </c>
    </row>
    <row r="2364" spans="1:12">
      <c r="A2364" t="s">
        <v>7912</v>
      </c>
      <c r="B2364" t="s">
        <v>7325</v>
      </c>
      <c r="C2364" t="s">
        <v>1732</v>
      </c>
      <c r="D2364" t="s">
        <v>6890</v>
      </c>
      <c r="E2364" t="s">
        <v>1714</v>
      </c>
      <c r="H2364" t="str">
        <f>INDEX('Vensim Variables'!$B:$B,MATCH(EPS!$B2364,'Vensim Variables'!$A:$A,0))</f>
        <v>g pollutant</v>
      </c>
      <c r="I2364" t="str">
        <f t="shared" si="72"/>
        <v>N2O</v>
      </c>
      <c r="J2364" t="e">
        <f>INDEX(NoSettings!$C:$C,MATCH(EPS!$A2364,NoSettings!$A:$A,0))</f>
        <v>#N/A</v>
      </c>
      <c r="K2364">
        <f>INDEX(GWP!$C$2:$C$13,MATCH(EPS!I2364,GWP!$B$2:$B$13,0))</f>
        <v>265</v>
      </c>
      <c r="L2364" s="4" t="e">
        <f t="shared" si="73"/>
        <v>#N/A</v>
      </c>
    </row>
    <row r="2365" spans="1:12">
      <c r="A2365" t="s">
        <v>7913</v>
      </c>
      <c r="B2365" t="s">
        <v>7325</v>
      </c>
      <c r="C2365" t="s">
        <v>1732</v>
      </c>
      <c r="D2365" t="s">
        <v>6890</v>
      </c>
      <c r="E2365" t="s">
        <v>1715</v>
      </c>
      <c r="H2365" t="str">
        <f>INDEX('Vensim Variables'!$B:$B,MATCH(EPS!$B2365,'Vensim Variables'!$A:$A,0))</f>
        <v>g pollutant</v>
      </c>
      <c r="I2365" t="str">
        <f t="shared" si="72"/>
        <v>F gases</v>
      </c>
      <c r="J2365" t="e">
        <f>INDEX(NoSettings!$C:$C,MATCH(EPS!$A2365,NoSettings!$A:$A,0))</f>
        <v>#N/A</v>
      </c>
      <c r="K2365">
        <f>INDEX(GWP!$C$2:$C$13,MATCH(EPS!I2365,GWP!$B$2:$B$13,0))</f>
        <v>1</v>
      </c>
      <c r="L2365" s="4" t="e">
        <f t="shared" si="73"/>
        <v>#N/A</v>
      </c>
    </row>
    <row r="2366" spans="1:12">
      <c r="A2366" t="s">
        <v>7914</v>
      </c>
      <c r="B2366" t="s">
        <v>7325</v>
      </c>
      <c r="C2366" t="s">
        <v>1732</v>
      </c>
      <c r="D2366" t="s">
        <v>6891</v>
      </c>
      <c r="E2366" t="s">
        <v>1702</v>
      </c>
      <c r="H2366" t="str">
        <f>INDEX('Vensim Variables'!$B:$B,MATCH(EPS!$B2366,'Vensim Variables'!$A:$A,0))</f>
        <v>g pollutant</v>
      </c>
      <c r="I2366" t="str">
        <f t="shared" si="72"/>
        <v>CO2</v>
      </c>
      <c r="J2366" t="e">
        <f>INDEX(NoSettings!$C:$C,MATCH(EPS!$A2366,NoSettings!$A:$A,0))</f>
        <v>#N/A</v>
      </c>
      <c r="K2366">
        <f>INDEX(GWP!$C$2:$C$13,MATCH(EPS!I2366,GWP!$B$2:$B$13,0))</f>
        <v>1</v>
      </c>
      <c r="L2366" s="4" t="e">
        <f t="shared" si="73"/>
        <v>#N/A</v>
      </c>
    </row>
    <row r="2367" spans="1:12">
      <c r="A2367" t="s">
        <v>7915</v>
      </c>
      <c r="B2367" t="s">
        <v>7325</v>
      </c>
      <c r="C2367" t="s">
        <v>1732</v>
      </c>
      <c r="D2367" t="s">
        <v>6891</v>
      </c>
      <c r="E2367" t="s">
        <v>1705</v>
      </c>
      <c r="H2367" t="str">
        <f>INDEX('Vensim Variables'!$B:$B,MATCH(EPS!$B2367,'Vensim Variables'!$A:$A,0))</f>
        <v>g pollutant</v>
      </c>
      <c r="I2367" t="str">
        <f t="shared" si="72"/>
        <v>VOC</v>
      </c>
      <c r="J2367" t="e">
        <f>INDEX(NoSettings!$C:$C,MATCH(EPS!$A2367,NoSettings!$A:$A,0))</f>
        <v>#N/A</v>
      </c>
      <c r="K2367">
        <f>INDEX(GWP!$C$2:$C$13,MATCH(EPS!I2367,GWP!$B$2:$B$13,0))</f>
        <v>0</v>
      </c>
      <c r="L2367" s="4" t="e">
        <f t="shared" si="73"/>
        <v>#N/A</v>
      </c>
    </row>
    <row r="2368" spans="1:12">
      <c r="A2368" t="s">
        <v>7916</v>
      </c>
      <c r="B2368" t="s">
        <v>7325</v>
      </c>
      <c r="C2368" t="s">
        <v>1732</v>
      </c>
      <c r="D2368" t="s">
        <v>6891</v>
      </c>
      <c r="E2368" t="s">
        <v>1706</v>
      </c>
      <c r="H2368" t="str">
        <f>INDEX('Vensim Variables'!$B:$B,MATCH(EPS!$B2368,'Vensim Variables'!$A:$A,0))</f>
        <v>g pollutant</v>
      </c>
      <c r="I2368" t="str">
        <f t="shared" si="72"/>
        <v>CO</v>
      </c>
      <c r="J2368" t="e">
        <f>INDEX(NoSettings!$C:$C,MATCH(EPS!$A2368,NoSettings!$A:$A,0))</f>
        <v>#N/A</v>
      </c>
      <c r="K2368">
        <f>INDEX(GWP!$C$2:$C$13,MATCH(EPS!I2368,GWP!$B$2:$B$13,0))</f>
        <v>0</v>
      </c>
      <c r="L2368" s="4" t="e">
        <f t="shared" si="73"/>
        <v>#N/A</v>
      </c>
    </row>
    <row r="2369" spans="1:12">
      <c r="A2369" t="s">
        <v>7917</v>
      </c>
      <c r="B2369" t="s">
        <v>7325</v>
      </c>
      <c r="C2369" t="s">
        <v>1732</v>
      </c>
      <c r="D2369" t="s">
        <v>6891</v>
      </c>
      <c r="E2369" t="s">
        <v>1707</v>
      </c>
      <c r="H2369" t="str">
        <f>INDEX('Vensim Variables'!$B:$B,MATCH(EPS!$B2369,'Vensim Variables'!$A:$A,0))</f>
        <v>g pollutant</v>
      </c>
      <c r="I2369" t="str">
        <f t="shared" si="72"/>
        <v>NOx</v>
      </c>
      <c r="J2369" t="e">
        <f>INDEX(NoSettings!$C:$C,MATCH(EPS!$A2369,NoSettings!$A:$A,0))</f>
        <v>#N/A</v>
      </c>
      <c r="K2369">
        <f>INDEX(GWP!$C$2:$C$13,MATCH(EPS!I2369,GWP!$B$2:$B$13,0))</f>
        <v>0</v>
      </c>
      <c r="L2369" s="4" t="e">
        <f t="shared" si="73"/>
        <v>#N/A</v>
      </c>
    </row>
    <row r="2370" spans="1:12">
      <c r="A2370" t="s">
        <v>7918</v>
      </c>
      <c r="B2370" t="s">
        <v>7325</v>
      </c>
      <c r="C2370" t="s">
        <v>1732</v>
      </c>
      <c r="D2370" t="s">
        <v>6891</v>
      </c>
      <c r="E2370" t="s">
        <v>1708</v>
      </c>
      <c r="H2370" t="str">
        <f>INDEX('Vensim Variables'!$B:$B,MATCH(EPS!$B2370,'Vensim Variables'!$A:$A,0))</f>
        <v>g pollutant</v>
      </c>
      <c r="I2370" t="str">
        <f t="shared" si="72"/>
        <v>PM10</v>
      </c>
      <c r="J2370" t="e">
        <f>INDEX(NoSettings!$C:$C,MATCH(EPS!$A2370,NoSettings!$A:$A,0))</f>
        <v>#N/A</v>
      </c>
      <c r="K2370">
        <f>INDEX(GWP!$C$2:$C$13,MATCH(EPS!I2370,GWP!$B$2:$B$13,0))</f>
        <v>0</v>
      </c>
      <c r="L2370" s="4" t="e">
        <f t="shared" si="73"/>
        <v>#N/A</v>
      </c>
    </row>
    <row r="2371" spans="1:12">
      <c r="A2371" t="s">
        <v>7919</v>
      </c>
      <c r="B2371" t="s">
        <v>7325</v>
      </c>
      <c r="C2371" t="s">
        <v>1732</v>
      </c>
      <c r="D2371" t="s">
        <v>6891</v>
      </c>
      <c r="E2371" t="s">
        <v>1709</v>
      </c>
      <c r="H2371" t="str">
        <f>INDEX('Vensim Variables'!$B:$B,MATCH(EPS!$B2371,'Vensim Variables'!$A:$A,0))</f>
        <v>g pollutant</v>
      </c>
      <c r="I2371" t="str">
        <f t="shared" ref="I2371:I2434" si="74">IF(OR(C2371="CO2",C2371="CH4",C2371="N2O",C2371="F gases",C2371="VOC",C2371="CO",C2371="NOx",C2371="PM10",C2371="PM25",C2371="SOx",C2371="BC",C2371="OC"),C2371,IF(OR(D2371="CO2",D2371="CH4",D2371="N2O",D2371="F gases",D2371="VOC",D2371="CO",D2371="NOx",D2371="PM10",D2371="PM25",D2371="SOx",D2371="BC",D2371="OC"),D2371,IF(OR(E2371="CO2",E2371="CH4",E2371="N2O",E2371="F gases",E2371="VOC",E2371="CO",E2371="NOx",E2371="PM10",E2371="PM25",E2371="SOx",E2371="BC",E2371="OC"),E2371,"NA")))</f>
        <v>PM25</v>
      </c>
      <c r="J2371" t="e">
        <f>INDEX(NoSettings!$C:$C,MATCH(EPS!$A2371,NoSettings!$A:$A,0))</f>
        <v>#N/A</v>
      </c>
      <c r="K2371">
        <f>INDEX(GWP!$C$2:$C$13,MATCH(EPS!I2371,GWP!$B$2:$B$13,0))</f>
        <v>0</v>
      </c>
      <c r="L2371" s="4" t="e">
        <f t="shared" ref="L2371:L2434" si="75">IF(H2371="g pollutant",K2371*J2371/10^12,IF(H2371="MMTCO2e",J2371,IF(H2371="MWh",J2371,0)))</f>
        <v>#N/A</v>
      </c>
    </row>
    <row r="2372" spans="1:12">
      <c r="A2372" t="s">
        <v>7920</v>
      </c>
      <c r="B2372" t="s">
        <v>7325</v>
      </c>
      <c r="C2372" t="s">
        <v>1732</v>
      </c>
      <c r="D2372" t="s">
        <v>6891</v>
      </c>
      <c r="E2372" t="s">
        <v>1710</v>
      </c>
      <c r="H2372" t="str">
        <f>INDEX('Vensim Variables'!$B:$B,MATCH(EPS!$B2372,'Vensim Variables'!$A:$A,0))</f>
        <v>g pollutant</v>
      </c>
      <c r="I2372" t="str">
        <f t="shared" si="74"/>
        <v>SOx</v>
      </c>
      <c r="J2372" t="e">
        <f>INDEX(NoSettings!$C:$C,MATCH(EPS!$A2372,NoSettings!$A:$A,0))</f>
        <v>#N/A</v>
      </c>
      <c r="K2372">
        <f>INDEX(GWP!$C$2:$C$13,MATCH(EPS!I2372,GWP!$B$2:$B$13,0))</f>
        <v>0</v>
      </c>
      <c r="L2372" s="4" t="e">
        <f t="shared" si="75"/>
        <v>#N/A</v>
      </c>
    </row>
    <row r="2373" spans="1:12">
      <c r="A2373" t="s">
        <v>7921</v>
      </c>
      <c r="B2373" t="s">
        <v>7325</v>
      </c>
      <c r="C2373" t="s">
        <v>1732</v>
      </c>
      <c r="D2373" t="s">
        <v>6891</v>
      </c>
      <c r="E2373" t="s">
        <v>1711</v>
      </c>
      <c r="H2373" t="str">
        <f>INDEX('Vensim Variables'!$B:$B,MATCH(EPS!$B2373,'Vensim Variables'!$A:$A,0))</f>
        <v>g pollutant</v>
      </c>
      <c r="I2373" t="str">
        <f t="shared" si="74"/>
        <v>BC</v>
      </c>
      <c r="J2373" t="e">
        <f>INDEX(NoSettings!$C:$C,MATCH(EPS!$A2373,NoSettings!$A:$A,0))</f>
        <v>#N/A</v>
      </c>
      <c r="K2373">
        <f>INDEX(GWP!$C$2:$C$13,MATCH(EPS!I2373,GWP!$B$2:$B$13,0))</f>
        <v>0</v>
      </c>
      <c r="L2373" s="4" t="e">
        <f t="shared" si="75"/>
        <v>#N/A</v>
      </c>
    </row>
    <row r="2374" spans="1:12">
      <c r="A2374" t="s">
        <v>7922</v>
      </c>
      <c r="B2374" t="s">
        <v>7325</v>
      </c>
      <c r="C2374" t="s">
        <v>1732</v>
      </c>
      <c r="D2374" t="s">
        <v>6891</v>
      </c>
      <c r="E2374" t="s">
        <v>1712</v>
      </c>
      <c r="H2374" t="str">
        <f>INDEX('Vensim Variables'!$B:$B,MATCH(EPS!$B2374,'Vensim Variables'!$A:$A,0))</f>
        <v>g pollutant</v>
      </c>
      <c r="I2374" t="str">
        <f t="shared" si="74"/>
        <v>OC</v>
      </c>
      <c r="J2374" t="e">
        <f>INDEX(NoSettings!$C:$C,MATCH(EPS!$A2374,NoSettings!$A:$A,0))</f>
        <v>#N/A</v>
      </c>
      <c r="K2374">
        <f>INDEX(GWP!$C$2:$C$13,MATCH(EPS!I2374,GWP!$B$2:$B$13,0))</f>
        <v>0</v>
      </c>
      <c r="L2374" s="4" t="e">
        <f t="shared" si="75"/>
        <v>#N/A</v>
      </c>
    </row>
    <row r="2375" spans="1:12">
      <c r="A2375" t="s">
        <v>7923</v>
      </c>
      <c r="B2375" t="s">
        <v>7325</v>
      </c>
      <c r="C2375" t="s">
        <v>1732</v>
      </c>
      <c r="D2375" t="s">
        <v>6891</v>
      </c>
      <c r="E2375" t="s">
        <v>1713</v>
      </c>
      <c r="H2375" t="str">
        <f>INDEX('Vensim Variables'!$B:$B,MATCH(EPS!$B2375,'Vensim Variables'!$A:$A,0))</f>
        <v>g pollutant</v>
      </c>
      <c r="I2375" t="str">
        <f t="shared" si="74"/>
        <v>CH4</v>
      </c>
      <c r="J2375" t="e">
        <f>INDEX(NoSettings!$C:$C,MATCH(EPS!$A2375,NoSettings!$A:$A,0))</f>
        <v>#N/A</v>
      </c>
      <c r="K2375">
        <f>INDEX(GWP!$C$2:$C$13,MATCH(EPS!I2375,GWP!$B$2:$B$13,0))</f>
        <v>28</v>
      </c>
      <c r="L2375" s="4" t="e">
        <f t="shared" si="75"/>
        <v>#N/A</v>
      </c>
    </row>
    <row r="2376" spans="1:12">
      <c r="A2376" t="s">
        <v>7924</v>
      </c>
      <c r="B2376" t="s">
        <v>7325</v>
      </c>
      <c r="C2376" t="s">
        <v>1732</v>
      </c>
      <c r="D2376" t="s">
        <v>6891</v>
      </c>
      <c r="E2376" t="s">
        <v>1714</v>
      </c>
      <c r="H2376" t="str">
        <f>INDEX('Vensim Variables'!$B:$B,MATCH(EPS!$B2376,'Vensim Variables'!$A:$A,0))</f>
        <v>g pollutant</v>
      </c>
      <c r="I2376" t="str">
        <f t="shared" si="74"/>
        <v>N2O</v>
      </c>
      <c r="J2376" t="e">
        <f>INDEX(NoSettings!$C:$C,MATCH(EPS!$A2376,NoSettings!$A:$A,0))</f>
        <v>#N/A</v>
      </c>
      <c r="K2376">
        <f>INDEX(GWP!$C$2:$C$13,MATCH(EPS!I2376,GWP!$B$2:$B$13,0))</f>
        <v>265</v>
      </c>
      <c r="L2376" s="4" t="e">
        <f t="shared" si="75"/>
        <v>#N/A</v>
      </c>
    </row>
    <row r="2377" spans="1:12">
      <c r="A2377" t="s">
        <v>7925</v>
      </c>
      <c r="B2377" t="s">
        <v>7325</v>
      </c>
      <c r="C2377" t="s">
        <v>1732</v>
      </c>
      <c r="D2377" t="s">
        <v>6891</v>
      </c>
      <c r="E2377" t="s">
        <v>1715</v>
      </c>
      <c r="H2377" t="str">
        <f>INDEX('Vensim Variables'!$B:$B,MATCH(EPS!$B2377,'Vensim Variables'!$A:$A,0))</f>
        <v>g pollutant</v>
      </c>
      <c r="I2377" t="str">
        <f t="shared" si="74"/>
        <v>F gases</v>
      </c>
      <c r="J2377" t="e">
        <f>INDEX(NoSettings!$C:$C,MATCH(EPS!$A2377,NoSettings!$A:$A,0))</f>
        <v>#N/A</v>
      </c>
      <c r="K2377">
        <f>INDEX(GWP!$C$2:$C$13,MATCH(EPS!I2377,GWP!$B$2:$B$13,0))</f>
        <v>1</v>
      </c>
      <c r="L2377" s="4" t="e">
        <f t="shared" si="75"/>
        <v>#N/A</v>
      </c>
    </row>
    <row r="2378" spans="1:12">
      <c r="A2378" t="s">
        <v>7926</v>
      </c>
      <c r="B2378" t="s">
        <v>7325</v>
      </c>
      <c r="C2378" t="s">
        <v>1733</v>
      </c>
      <c r="D2378" t="s">
        <v>6867</v>
      </c>
      <c r="E2378" t="s">
        <v>1702</v>
      </c>
      <c r="H2378" t="str">
        <f>INDEX('Vensim Variables'!$B:$B,MATCH(EPS!$B2378,'Vensim Variables'!$A:$A,0))</f>
        <v>g pollutant</v>
      </c>
      <c r="I2378" t="str">
        <f t="shared" si="74"/>
        <v>CO2</v>
      </c>
      <c r="J2378" t="e">
        <f>INDEX(NoSettings!$C:$C,MATCH(EPS!$A2378,NoSettings!$A:$A,0))</f>
        <v>#N/A</v>
      </c>
      <c r="K2378">
        <f>INDEX(GWP!$C$2:$C$13,MATCH(EPS!I2378,GWP!$B$2:$B$13,0))</f>
        <v>1</v>
      </c>
      <c r="L2378" s="4" t="e">
        <f t="shared" si="75"/>
        <v>#N/A</v>
      </c>
    </row>
    <row r="2379" spans="1:12">
      <c r="A2379" t="s">
        <v>7927</v>
      </c>
      <c r="B2379" t="s">
        <v>7325</v>
      </c>
      <c r="C2379" t="s">
        <v>1733</v>
      </c>
      <c r="D2379" t="s">
        <v>6867</v>
      </c>
      <c r="E2379" t="s">
        <v>1705</v>
      </c>
      <c r="H2379" t="str">
        <f>INDEX('Vensim Variables'!$B:$B,MATCH(EPS!$B2379,'Vensim Variables'!$A:$A,0))</f>
        <v>g pollutant</v>
      </c>
      <c r="I2379" t="str">
        <f t="shared" si="74"/>
        <v>VOC</v>
      </c>
      <c r="J2379" t="e">
        <f>INDEX(NoSettings!$C:$C,MATCH(EPS!$A2379,NoSettings!$A:$A,0))</f>
        <v>#N/A</v>
      </c>
      <c r="K2379">
        <f>INDEX(GWP!$C$2:$C$13,MATCH(EPS!I2379,GWP!$B$2:$B$13,0))</f>
        <v>0</v>
      </c>
      <c r="L2379" s="4" t="e">
        <f t="shared" si="75"/>
        <v>#N/A</v>
      </c>
    </row>
    <row r="2380" spans="1:12">
      <c r="A2380" t="s">
        <v>7928</v>
      </c>
      <c r="B2380" t="s">
        <v>7325</v>
      </c>
      <c r="C2380" t="s">
        <v>1733</v>
      </c>
      <c r="D2380" t="s">
        <v>6867</v>
      </c>
      <c r="E2380" t="s">
        <v>1706</v>
      </c>
      <c r="H2380" t="str">
        <f>INDEX('Vensim Variables'!$B:$B,MATCH(EPS!$B2380,'Vensim Variables'!$A:$A,0))</f>
        <v>g pollutant</v>
      </c>
      <c r="I2380" t="str">
        <f t="shared" si="74"/>
        <v>CO</v>
      </c>
      <c r="J2380" t="e">
        <f>INDEX(NoSettings!$C:$C,MATCH(EPS!$A2380,NoSettings!$A:$A,0))</f>
        <v>#N/A</v>
      </c>
      <c r="K2380">
        <f>INDEX(GWP!$C$2:$C$13,MATCH(EPS!I2380,GWP!$B$2:$B$13,0))</f>
        <v>0</v>
      </c>
      <c r="L2380" s="4" t="e">
        <f t="shared" si="75"/>
        <v>#N/A</v>
      </c>
    </row>
    <row r="2381" spans="1:12">
      <c r="A2381" t="s">
        <v>7929</v>
      </c>
      <c r="B2381" t="s">
        <v>7325</v>
      </c>
      <c r="C2381" t="s">
        <v>1733</v>
      </c>
      <c r="D2381" t="s">
        <v>6867</v>
      </c>
      <c r="E2381" t="s">
        <v>1707</v>
      </c>
      <c r="H2381" t="str">
        <f>INDEX('Vensim Variables'!$B:$B,MATCH(EPS!$B2381,'Vensim Variables'!$A:$A,0))</f>
        <v>g pollutant</v>
      </c>
      <c r="I2381" t="str">
        <f t="shared" si="74"/>
        <v>NOx</v>
      </c>
      <c r="J2381" t="e">
        <f>INDEX(NoSettings!$C:$C,MATCH(EPS!$A2381,NoSettings!$A:$A,0))</f>
        <v>#N/A</v>
      </c>
      <c r="K2381">
        <f>INDEX(GWP!$C$2:$C$13,MATCH(EPS!I2381,GWP!$B$2:$B$13,0))</f>
        <v>0</v>
      </c>
      <c r="L2381" s="4" t="e">
        <f t="shared" si="75"/>
        <v>#N/A</v>
      </c>
    </row>
    <row r="2382" spans="1:12">
      <c r="A2382" t="s">
        <v>7930</v>
      </c>
      <c r="B2382" t="s">
        <v>7325</v>
      </c>
      <c r="C2382" t="s">
        <v>1733</v>
      </c>
      <c r="D2382" t="s">
        <v>6867</v>
      </c>
      <c r="E2382" t="s">
        <v>1708</v>
      </c>
      <c r="H2382" t="str">
        <f>INDEX('Vensim Variables'!$B:$B,MATCH(EPS!$B2382,'Vensim Variables'!$A:$A,0))</f>
        <v>g pollutant</v>
      </c>
      <c r="I2382" t="str">
        <f t="shared" si="74"/>
        <v>PM10</v>
      </c>
      <c r="J2382" t="e">
        <f>INDEX(NoSettings!$C:$C,MATCH(EPS!$A2382,NoSettings!$A:$A,0))</f>
        <v>#N/A</v>
      </c>
      <c r="K2382">
        <f>INDEX(GWP!$C$2:$C$13,MATCH(EPS!I2382,GWP!$B$2:$B$13,0))</f>
        <v>0</v>
      </c>
      <c r="L2382" s="4" t="e">
        <f t="shared" si="75"/>
        <v>#N/A</v>
      </c>
    </row>
    <row r="2383" spans="1:12">
      <c r="A2383" t="s">
        <v>7931</v>
      </c>
      <c r="B2383" t="s">
        <v>7325</v>
      </c>
      <c r="C2383" t="s">
        <v>1733</v>
      </c>
      <c r="D2383" t="s">
        <v>6867</v>
      </c>
      <c r="E2383" t="s">
        <v>1709</v>
      </c>
      <c r="H2383" t="str">
        <f>INDEX('Vensim Variables'!$B:$B,MATCH(EPS!$B2383,'Vensim Variables'!$A:$A,0))</f>
        <v>g pollutant</v>
      </c>
      <c r="I2383" t="str">
        <f t="shared" si="74"/>
        <v>PM25</v>
      </c>
      <c r="J2383" t="e">
        <f>INDEX(NoSettings!$C:$C,MATCH(EPS!$A2383,NoSettings!$A:$A,0))</f>
        <v>#N/A</v>
      </c>
      <c r="K2383">
        <f>INDEX(GWP!$C$2:$C$13,MATCH(EPS!I2383,GWP!$B$2:$B$13,0))</f>
        <v>0</v>
      </c>
      <c r="L2383" s="4" t="e">
        <f t="shared" si="75"/>
        <v>#N/A</v>
      </c>
    </row>
    <row r="2384" spans="1:12">
      <c r="A2384" t="s">
        <v>7932</v>
      </c>
      <c r="B2384" t="s">
        <v>7325</v>
      </c>
      <c r="C2384" t="s">
        <v>1733</v>
      </c>
      <c r="D2384" t="s">
        <v>6867</v>
      </c>
      <c r="E2384" t="s">
        <v>1710</v>
      </c>
      <c r="H2384" t="str">
        <f>INDEX('Vensim Variables'!$B:$B,MATCH(EPS!$B2384,'Vensim Variables'!$A:$A,0))</f>
        <v>g pollutant</v>
      </c>
      <c r="I2384" t="str">
        <f t="shared" si="74"/>
        <v>SOx</v>
      </c>
      <c r="J2384" t="e">
        <f>INDEX(NoSettings!$C:$C,MATCH(EPS!$A2384,NoSettings!$A:$A,0))</f>
        <v>#N/A</v>
      </c>
      <c r="K2384">
        <f>INDEX(GWP!$C$2:$C$13,MATCH(EPS!I2384,GWP!$B$2:$B$13,0))</f>
        <v>0</v>
      </c>
      <c r="L2384" s="4" t="e">
        <f t="shared" si="75"/>
        <v>#N/A</v>
      </c>
    </row>
    <row r="2385" spans="1:12">
      <c r="A2385" t="s">
        <v>7933</v>
      </c>
      <c r="B2385" t="s">
        <v>7325</v>
      </c>
      <c r="C2385" t="s">
        <v>1733</v>
      </c>
      <c r="D2385" t="s">
        <v>6867</v>
      </c>
      <c r="E2385" t="s">
        <v>1711</v>
      </c>
      <c r="H2385" t="str">
        <f>INDEX('Vensim Variables'!$B:$B,MATCH(EPS!$B2385,'Vensim Variables'!$A:$A,0))</f>
        <v>g pollutant</v>
      </c>
      <c r="I2385" t="str">
        <f t="shared" si="74"/>
        <v>BC</v>
      </c>
      <c r="J2385" t="e">
        <f>INDEX(NoSettings!$C:$C,MATCH(EPS!$A2385,NoSettings!$A:$A,0))</f>
        <v>#N/A</v>
      </c>
      <c r="K2385">
        <f>INDEX(GWP!$C$2:$C$13,MATCH(EPS!I2385,GWP!$B$2:$B$13,0))</f>
        <v>0</v>
      </c>
      <c r="L2385" s="4" t="e">
        <f t="shared" si="75"/>
        <v>#N/A</v>
      </c>
    </row>
    <row r="2386" spans="1:12">
      <c r="A2386" t="s">
        <v>7934</v>
      </c>
      <c r="B2386" t="s">
        <v>7325</v>
      </c>
      <c r="C2386" t="s">
        <v>1733</v>
      </c>
      <c r="D2386" t="s">
        <v>6867</v>
      </c>
      <c r="E2386" t="s">
        <v>1712</v>
      </c>
      <c r="H2386" t="str">
        <f>INDEX('Vensim Variables'!$B:$B,MATCH(EPS!$B2386,'Vensim Variables'!$A:$A,0))</f>
        <v>g pollutant</v>
      </c>
      <c r="I2386" t="str">
        <f t="shared" si="74"/>
        <v>OC</v>
      </c>
      <c r="J2386" t="e">
        <f>INDEX(NoSettings!$C:$C,MATCH(EPS!$A2386,NoSettings!$A:$A,0))</f>
        <v>#N/A</v>
      </c>
      <c r="K2386">
        <f>INDEX(GWP!$C$2:$C$13,MATCH(EPS!I2386,GWP!$B$2:$B$13,0))</f>
        <v>0</v>
      </c>
      <c r="L2386" s="4" t="e">
        <f t="shared" si="75"/>
        <v>#N/A</v>
      </c>
    </row>
    <row r="2387" spans="1:12">
      <c r="A2387" t="s">
        <v>7935</v>
      </c>
      <c r="B2387" t="s">
        <v>7325</v>
      </c>
      <c r="C2387" t="s">
        <v>1733</v>
      </c>
      <c r="D2387" t="s">
        <v>6867</v>
      </c>
      <c r="E2387" t="s">
        <v>1713</v>
      </c>
      <c r="H2387" t="str">
        <f>INDEX('Vensim Variables'!$B:$B,MATCH(EPS!$B2387,'Vensim Variables'!$A:$A,0))</f>
        <v>g pollutant</v>
      </c>
      <c r="I2387" t="str">
        <f t="shared" si="74"/>
        <v>CH4</v>
      </c>
      <c r="J2387" t="e">
        <f>INDEX(NoSettings!$C:$C,MATCH(EPS!$A2387,NoSettings!$A:$A,0))</f>
        <v>#N/A</v>
      </c>
      <c r="K2387">
        <f>INDEX(GWP!$C$2:$C$13,MATCH(EPS!I2387,GWP!$B$2:$B$13,0))</f>
        <v>28</v>
      </c>
      <c r="L2387" s="4" t="e">
        <f t="shared" si="75"/>
        <v>#N/A</v>
      </c>
    </row>
    <row r="2388" spans="1:12">
      <c r="A2388" t="s">
        <v>7936</v>
      </c>
      <c r="B2388" t="s">
        <v>7325</v>
      </c>
      <c r="C2388" t="s">
        <v>1733</v>
      </c>
      <c r="D2388" t="s">
        <v>6867</v>
      </c>
      <c r="E2388" t="s">
        <v>1714</v>
      </c>
      <c r="H2388" t="str">
        <f>INDEX('Vensim Variables'!$B:$B,MATCH(EPS!$B2388,'Vensim Variables'!$A:$A,0))</f>
        <v>g pollutant</v>
      </c>
      <c r="I2388" t="str">
        <f t="shared" si="74"/>
        <v>N2O</v>
      </c>
      <c r="J2388" t="e">
        <f>INDEX(NoSettings!$C:$C,MATCH(EPS!$A2388,NoSettings!$A:$A,0))</f>
        <v>#N/A</v>
      </c>
      <c r="K2388">
        <f>INDEX(GWP!$C$2:$C$13,MATCH(EPS!I2388,GWP!$B$2:$B$13,0))</f>
        <v>265</v>
      </c>
      <c r="L2388" s="4" t="e">
        <f t="shared" si="75"/>
        <v>#N/A</v>
      </c>
    </row>
    <row r="2389" spans="1:12">
      <c r="A2389" t="s">
        <v>7937</v>
      </c>
      <c r="B2389" t="s">
        <v>7325</v>
      </c>
      <c r="C2389" t="s">
        <v>1733</v>
      </c>
      <c r="D2389" t="s">
        <v>6867</v>
      </c>
      <c r="E2389" t="s">
        <v>1715</v>
      </c>
      <c r="H2389" t="str">
        <f>INDEX('Vensim Variables'!$B:$B,MATCH(EPS!$B2389,'Vensim Variables'!$A:$A,0))</f>
        <v>g pollutant</v>
      </c>
      <c r="I2389" t="str">
        <f t="shared" si="74"/>
        <v>F gases</v>
      </c>
      <c r="J2389" t="e">
        <f>INDEX(NoSettings!$C:$C,MATCH(EPS!$A2389,NoSettings!$A:$A,0))</f>
        <v>#N/A</v>
      </c>
      <c r="K2389">
        <f>INDEX(GWP!$C$2:$C$13,MATCH(EPS!I2389,GWP!$B$2:$B$13,0))</f>
        <v>1</v>
      </c>
      <c r="L2389" s="4" t="e">
        <f t="shared" si="75"/>
        <v>#N/A</v>
      </c>
    </row>
    <row r="2390" spans="1:12">
      <c r="A2390" t="s">
        <v>7938</v>
      </c>
      <c r="B2390" t="s">
        <v>7325</v>
      </c>
      <c r="C2390" t="s">
        <v>1733</v>
      </c>
      <c r="D2390" t="s">
        <v>6868</v>
      </c>
      <c r="E2390" t="s">
        <v>1702</v>
      </c>
      <c r="H2390" t="str">
        <f>INDEX('Vensim Variables'!$B:$B,MATCH(EPS!$B2390,'Vensim Variables'!$A:$A,0))</f>
        <v>g pollutant</v>
      </c>
      <c r="I2390" t="str">
        <f t="shared" si="74"/>
        <v>CO2</v>
      </c>
      <c r="J2390" t="e">
        <f>INDEX(NoSettings!$C:$C,MATCH(EPS!$A2390,NoSettings!$A:$A,0))</f>
        <v>#N/A</v>
      </c>
      <c r="K2390">
        <f>INDEX(GWP!$C$2:$C$13,MATCH(EPS!I2390,GWP!$B$2:$B$13,0))</f>
        <v>1</v>
      </c>
      <c r="L2390" s="4" t="e">
        <f t="shared" si="75"/>
        <v>#N/A</v>
      </c>
    </row>
    <row r="2391" spans="1:12">
      <c r="A2391" t="s">
        <v>7939</v>
      </c>
      <c r="B2391" t="s">
        <v>7325</v>
      </c>
      <c r="C2391" t="s">
        <v>1733</v>
      </c>
      <c r="D2391" t="s">
        <v>6868</v>
      </c>
      <c r="E2391" t="s">
        <v>1705</v>
      </c>
      <c r="H2391" t="str">
        <f>INDEX('Vensim Variables'!$B:$B,MATCH(EPS!$B2391,'Vensim Variables'!$A:$A,0))</f>
        <v>g pollutant</v>
      </c>
      <c r="I2391" t="str">
        <f t="shared" si="74"/>
        <v>VOC</v>
      </c>
      <c r="J2391" t="e">
        <f>INDEX(NoSettings!$C:$C,MATCH(EPS!$A2391,NoSettings!$A:$A,0))</f>
        <v>#N/A</v>
      </c>
      <c r="K2391">
        <f>INDEX(GWP!$C$2:$C$13,MATCH(EPS!I2391,GWP!$B$2:$B$13,0))</f>
        <v>0</v>
      </c>
      <c r="L2391" s="4" t="e">
        <f t="shared" si="75"/>
        <v>#N/A</v>
      </c>
    </row>
    <row r="2392" spans="1:12">
      <c r="A2392" t="s">
        <v>7940</v>
      </c>
      <c r="B2392" t="s">
        <v>7325</v>
      </c>
      <c r="C2392" t="s">
        <v>1733</v>
      </c>
      <c r="D2392" t="s">
        <v>6868</v>
      </c>
      <c r="E2392" t="s">
        <v>1706</v>
      </c>
      <c r="H2392" t="str">
        <f>INDEX('Vensim Variables'!$B:$B,MATCH(EPS!$B2392,'Vensim Variables'!$A:$A,0))</f>
        <v>g pollutant</v>
      </c>
      <c r="I2392" t="str">
        <f t="shared" si="74"/>
        <v>CO</v>
      </c>
      <c r="J2392" t="e">
        <f>INDEX(NoSettings!$C:$C,MATCH(EPS!$A2392,NoSettings!$A:$A,0))</f>
        <v>#N/A</v>
      </c>
      <c r="K2392">
        <f>INDEX(GWP!$C$2:$C$13,MATCH(EPS!I2392,GWP!$B$2:$B$13,0))</f>
        <v>0</v>
      </c>
      <c r="L2392" s="4" t="e">
        <f t="shared" si="75"/>
        <v>#N/A</v>
      </c>
    </row>
    <row r="2393" spans="1:12">
      <c r="A2393" t="s">
        <v>7941</v>
      </c>
      <c r="B2393" t="s">
        <v>7325</v>
      </c>
      <c r="C2393" t="s">
        <v>1733</v>
      </c>
      <c r="D2393" t="s">
        <v>6868</v>
      </c>
      <c r="E2393" t="s">
        <v>1707</v>
      </c>
      <c r="H2393" t="str">
        <f>INDEX('Vensim Variables'!$B:$B,MATCH(EPS!$B2393,'Vensim Variables'!$A:$A,0))</f>
        <v>g pollutant</v>
      </c>
      <c r="I2393" t="str">
        <f t="shared" si="74"/>
        <v>NOx</v>
      </c>
      <c r="J2393" t="e">
        <f>INDEX(NoSettings!$C:$C,MATCH(EPS!$A2393,NoSettings!$A:$A,0))</f>
        <v>#N/A</v>
      </c>
      <c r="K2393">
        <f>INDEX(GWP!$C$2:$C$13,MATCH(EPS!I2393,GWP!$B$2:$B$13,0))</f>
        <v>0</v>
      </c>
      <c r="L2393" s="4" t="e">
        <f t="shared" si="75"/>
        <v>#N/A</v>
      </c>
    </row>
    <row r="2394" spans="1:12">
      <c r="A2394" t="s">
        <v>7942</v>
      </c>
      <c r="B2394" t="s">
        <v>7325</v>
      </c>
      <c r="C2394" t="s">
        <v>1733</v>
      </c>
      <c r="D2394" t="s">
        <v>6868</v>
      </c>
      <c r="E2394" t="s">
        <v>1708</v>
      </c>
      <c r="H2394" t="str">
        <f>INDEX('Vensim Variables'!$B:$B,MATCH(EPS!$B2394,'Vensim Variables'!$A:$A,0))</f>
        <v>g pollutant</v>
      </c>
      <c r="I2394" t="str">
        <f t="shared" si="74"/>
        <v>PM10</v>
      </c>
      <c r="J2394" t="e">
        <f>INDEX(NoSettings!$C:$C,MATCH(EPS!$A2394,NoSettings!$A:$A,0))</f>
        <v>#N/A</v>
      </c>
      <c r="K2394">
        <f>INDEX(GWP!$C$2:$C$13,MATCH(EPS!I2394,GWP!$B$2:$B$13,0))</f>
        <v>0</v>
      </c>
      <c r="L2394" s="4" t="e">
        <f t="shared" si="75"/>
        <v>#N/A</v>
      </c>
    </row>
    <row r="2395" spans="1:12">
      <c r="A2395" t="s">
        <v>7943</v>
      </c>
      <c r="B2395" t="s">
        <v>7325</v>
      </c>
      <c r="C2395" t="s">
        <v>1733</v>
      </c>
      <c r="D2395" t="s">
        <v>6868</v>
      </c>
      <c r="E2395" t="s">
        <v>1709</v>
      </c>
      <c r="H2395" t="str">
        <f>INDEX('Vensim Variables'!$B:$B,MATCH(EPS!$B2395,'Vensim Variables'!$A:$A,0))</f>
        <v>g pollutant</v>
      </c>
      <c r="I2395" t="str">
        <f t="shared" si="74"/>
        <v>PM25</v>
      </c>
      <c r="J2395" t="e">
        <f>INDEX(NoSettings!$C:$C,MATCH(EPS!$A2395,NoSettings!$A:$A,0))</f>
        <v>#N/A</v>
      </c>
      <c r="K2395">
        <f>INDEX(GWP!$C$2:$C$13,MATCH(EPS!I2395,GWP!$B$2:$B$13,0))</f>
        <v>0</v>
      </c>
      <c r="L2395" s="4" t="e">
        <f t="shared" si="75"/>
        <v>#N/A</v>
      </c>
    </row>
    <row r="2396" spans="1:12">
      <c r="A2396" t="s">
        <v>7944</v>
      </c>
      <c r="B2396" t="s">
        <v>7325</v>
      </c>
      <c r="C2396" t="s">
        <v>1733</v>
      </c>
      <c r="D2396" t="s">
        <v>6868</v>
      </c>
      <c r="E2396" t="s">
        <v>1710</v>
      </c>
      <c r="H2396" t="str">
        <f>INDEX('Vensim Variables'!$B:$B,MATCH(EPS!$B2396,'Vensim Variables'!$A:$A,0))</f>
        <v>g pollutant</v>
      </c>
      <c r="I2396" t="str">
        <f t="shared" si="74"/>
        <v>SOx</v>
      </c>
      <c r="J2396" t="e">
        <f>INDEX(NoSettings!$C:$C,MATCH(EPS!$A2396,NoSettings!$A:$A,0))</f>
        <v>#N/A</v>
      </c>
      <c r="K2396">
        <f>INDEX(GWP!$C$2:$C$13,MATCH(EPS!I2396,GWP!$B$2:$B$13,0))</f>
        <v>0</v>
      </c>
      <c r="L2396" s="4" t="e">
        <f t="shared" si="75"/>
        <v>#N/A</v>
      </c>
    </row>
    <row r="2397" spans="1:12">
      <c r="A2397" t="s">
        <v>7945</v>
      </c>
      <c r="B2397" t="s">
        <v>7325</v>
      </c>
      <c r="C2397" t="s">
        <v>1733</v>
      </c>
      <c r="D2397" t="s">
        <v>6868</v>
      </c>
      <c r="E2397" t="s">
        <v>1711</v>
      </c>
      <c r="H2397" t="str">
        <f>INDEX('Vensim Variables'!$B:$B,MATCH(EPS!$B2397,'Vensim Variables'!$A:$A,0))</f>
        <v>g pollutant</v>
      </c>
      <c r="I2397" t="str">
        <f t="shared" si="74"/>
        <v>BC</v>
      </c>
      <c r="J2397" t="e">
        <f>INDEX(NoSettings!$C:$C,MATCH(EPS!$A2397,NoSettings!$A:$A,0))</f>
        <v>#N/A</v>
      </c>
      <c r="K2397">
        <f>INDEX(GWP!$C$2:$C$13,MATCH(EPS!I2397,GWP!$B$2:$B$13,0))</f>
        <v>0</v>
      </c>
      <c r="L2397" s="4" t="e">
        <f t="shared" si="75"/>
        <v>#N/A</v>
      </c>
    </row>
    <row r="2398" spans="1:12">
      <c r="A2398" t="s">
        <v>7946</v>
      </c>
      <c r="B2398" t="s">
        <v>7325</v>
      </c>
      <c r="C2398" t="s">
        <v>1733</v>
      </c>
      <c r="D2398" t="s">
        <v>6868</v>
      </c>
      <c r="E2398" t="s">
        <v>1712</v>
      </c>
      <c r="H2398" t="str">
        <f>INDEX('Vensim Variables'!$B:$B,MATCH(EPS!$B2398,'Vensim Variables'!$A:$A,0))</f>
        <v>g pollutant</v>
      </c>
      <c r="I2398" t="str">
        <f t="shared" si="74"/>
        <v>OC</v>
      </c>
      <c r="J2398" t="e">
        <f>INDEX(NoSettings!$C:$C,MATCH(EPS!$A2398,NoSettings!$A:$A,0))</f>
        <v>#N/A</v>
      </c>
      <c r="K2398">
        <f>INDEX(GWP!$C$2:$C$13,MATCH(EPS!I2398,GWP!$B$2:$B$13,0))</f>
        <v>0</v>
      </c>
      <c r="L2398" s="4" t="e">
        <f t="shared" si="75"/>
        <v>#N/A</v>
      </c>
    </row>
    <row r="2399" spans="1:12">
      <c r="A2399" t="s">
        <v>7947</v>
      </c>
      <c r="B2399" t="s">
        <v>7325</v>
      </c>
      <c r="C2399" t="s">
        <v>1733</v>
      </c>
      <c r="D2399" t="s">
        <v>6868</v>
      </c>
      <c r="E2399" t="s">
        <v>1713</v>
      </c>
      <c r="H2399" t="str">
        <f>INDEX('Vensim Variables'!$B:$B,MATCH(EPS!$B2399,'Vensim Variables'!$A:$A,0))</f>
        <v>g pollutant</v>
      </c>
      <c r="I2399" t="str">
        <f t="shared" si="74"/>
        <v>CH4</v>
      </c>
      <c r="J2399" t="e">
        <f>INDEX(NoSettings!$C:$C,MATCH(EPS!$A2399,NoSettings!$A:$A,0))</f>
        <v>#N/A</v>
      </c>
      <c r="K2399">
        <f>INDEX(GWP!$C$2:$C$13,MATCH(EPS!I2399,GWP!$B$2:$B$13,0))</f>
        <v>28</v>
      </c>
      <c r="L2399" s="4" t="e">
        <f t="shared" si="75"/>
        <v>#N/A</v>
      </c>
    </row>
    <row r="2400" spans="1:12">
      <c r="A2400" t="s">
        <v>7948</v>
      </c>
      <c r="B2400" t="s">
        <v>7325</v>
      </c>
      <c r="C2400" t="s">
        <v>1733</v>
      </c>
      <c r="D2400" t="s">
        <v>6868</v>
      </c>
      <c r="E2400" t="s">
        <v>1714</v>
      </c>
      <c r="H2400" t="str">
        <f>INDEX('Vensim Variables'!$B:$B,MATCH(EPS!$B2400,'Vensim Variables'!$A:$A,0))</f>
        <v>g pollutant</v>
      </c>
      <c r="I2400" t="str">
        <f t="shared" si="74"/>
        <v>N2O</v>
      </c>
      <c r="J2400" t="e">
        <f>INDEX(NoSettings!$C:$C,MATCH(EPS!$A2400,NoSettings!$A:$A,0))</f>
        <v>#N/A</v>
      </c>
      <c r="K2400">
        <f>INDEX(GWP!$C$2:$C$13,MATCH(EPS!I2400,GWP!$B$2:$B$13,0))</f>
        <v>265</v>
      </c>
      <c r="L2400" s="4" t="e">
        <f t="shared" si="75"/>
        <v>#N/A</v>
      </c>
    </row>
    <row r="2401" spans="1:12">
      <c r="A2401" t="s">
        <v>7949</v>
      </c>
      <c r="B2401" t="s">
        <v>7325</v>
      </c>
      <c r="C2401" t="s">
        <v>1733</v>
      </c>
      <c r="D2401" t="s">
        <v>6868</v>
      </c>
      <c r="E2401" t="s">
        <v>1715</v>
      </c>
      <c r="H2401" t="str">
        <f>INDEX('Vensim Variables'!$B:$B,MATCH(EPS!$B2401,'Vensim Variables'!$A:$A,0))</f>
        <v>g pollutant</v>
      </c>
      <c r="I2401" t="str">
        <f t="shared" si="74"/>
        <v>F gases</v>
      </c>
      <c r="J2401" t="e">
        <f>INDEX(NoSettings!$C:$C,MATCH(EPS!$A2401,NoSettings!$A:$A,0))</f>
        <v>#N/A</v>
      </c>
      <c r="K2401">
        <f>INDEX(GWP!$C$2:$C$13,MATCH(EPS!I2401,GWP!$B$2:$B$13,0))</f>
        <v>1</v>
      </c>
      <c r="L2401" s="4" t="e">
        <f t="shared" si="75"/>
        <v>#N/A</v>
      </c>
    </row>
    <row r="2402" spans="1:12">
      <c r="A2402" t="s">
        <v>7950</v>
      </c>
      <c r="B2402" t="s">
        <v>7325</v>
      </c>
      <c r="C2402" t="s">
        <v>1733</v>
      </c>
      <c r="D2402" t="s">
        <v>6869</v>
      </c>
      <c r="E2402" t="s">
        <v>1702</v>
      </c>
      <c r="H2402" t="str">
        <f>INDEX('Vensim Variables'!$B:$B,MATCH(EPS!$B2402,'Vensim Variables'!$A:$A,0))</f>
        <v>g pollutant</v>
      </c>
      <c r="I2402" t="str">
        <f t="shared" si="74"/>
        <v>CO2</v>
      </c>
      <c r="J2402" t="e">
        <f>INDEX(NoSettings!$C:$C,MATCH(EPS!$A2402,NoSettings!$A:$A,0))</f>
        <v>#N/A</v>
      </c>
      <c r="K2402">
        <f>INDEX(GWP!$C$2:$C$13,MATCH(EPS!I2402,GWP!$B$2:$B$13,0))</f>
        <v>1</v>
      </c>
      <c r="L2402" s="4" t="e">
        <f t="shared" si="75"/>
        <v>#N/A</v>
      </c>
    </row>
    <row r="2403" spans="1:12">
      <c r="A2403" t="s">
        <v>7951</v>
      </c>
      <c r="B2403" t="s">
        <v>7325</v>
      </c>
      <c r="C2403" t="s">
        <v>1733</v>
      </c>
      <c r="D2403" t="s">
        <v>6869</v>
      </c>
      <c r="E2403" t="s">
        <v>1705</v>
      </c>
      <c r="H2403" t="str">
        <f>INDEX('Vensim Variables'!$B:$B,MATCH(EPS!$B2403,'Vensim Variables'!$A:$A,0))</f>
        <v>g pollutant</v>
      </c>
      <c r="I2403" t="str">
        <f t="shared" si="74"/>
        <v>VOC</v>
      </c>
      <c r="J2403" t="e">
        <f>INDEX(NoSettings!$C:$C,MATCH(EPS!$A2403,NoSettings!$A:$A,0))</f>
        <v>#N/A</v>
      </c>
      <c r="K2403">
        <f>INDEX(GWP!$C$2:$C$13,MATCH(EPS!I2403,GWP!$B$2:$B$13,0))</f>
        <v>0</v>
      </c>
      <c r="L2403" s="4" t="e">
        <f t="shared" si="75"/>
        <v>#N/A</v>
      </c>
    </row>
    <row r="2404" spans="1:12">
      <c r="A2404" t="s">
        <v>7952</v>
      </c>
      <c r="B2404" t="s">
        <v>7325</v>
      </c>
      <c r="C2404" t="s">
        <v>1733</v>
      </c>
      <c r="D2404" t="s">
        <v>6869</v>
      </c>
      <c r="E2404" t="s">
        <v>1706</v>
      </c>
      <c r="H2404" t="str">
        <f>INDEX('Vensim Variables'!$B:$B,MATCH(EPS!$B2404,'Vensim Variables'!$A:$A,0))</f>
        <v>g pollutant</v>
      </c>
      <c r="I2404" t="str">
        <f t="shared" si="74"/>
        <v>CO</v>
      </c>
      <c r="J2404" t="e">
        <f>INDEX(NoSettings!$C:$C,MATCH(EPS!$A2404,NoSettings!$A:$A,0))</f>
        <v>#N/A</v>
      </c>
      <c r="K2404">
        <f>INDEX(GWP!$C$2:$C$13,MATCH(EPS!I2404,GWP!$B$2:$B$13,0))</f>
        <v>0</v>
      </c>
      <c r="L2404" s="4" t="e">
        <f t="shared" si="75"/>
        <v>#N/A</v>
      </c>
    </row>
    <row r="2405" spans="1:12">
      <c r="A2405" t="s">
        <v>7953</v>
      </c>
      <c r="B2405" t="s">
        <v>7325</v>
      </c>
      <c r="C2405" t="s">
        <v>1733</v>
      </c>
      <c r="D2405" t="s">
        <v>6869</v>
      </c>
      <c r="E2405" t="s">
        <v>1707</v>
      </c>
      <c r="H2405" t="str">
        <f>INDEX('Vensim Variables'!$B:$B,MATCH(EPS!$B2405,'Vensim Variables'!$A:$A,0))</f>
        <v>g pollutant</v>
      </c>
      <c r="I2405" t="str">
        <f t="shared" si="74"/>
        <v>NOx</v>
      </c>
      <c r="J2405" t="e">
        <f>INDEX(NoSettings!$C:$C,MATCH(EPS!$A2405,NoSettings!$A:$A,0))</f>
        <v>#N/A</v>
      </c>
      <c r="K2405">
        <f>INDEX(GWP!$C$2:$C$13,MATCH(EPS!I2405,GWP!$B$2:$B$13,0))</f>
        <v>0</v>
      </c>
      <c r="L2405" s="4" t="e">
        <f t="shared" si="75"/>
        <v>#N/A</v>
      </c>
    </row>
    <row r="2406" spans="1:12">
      <c r="A2406" t="s">
        <v>7954</v>
      </c>
      <c r="B2406" t="s">
        <v>7325</v>
      </c>
      <c r="C2406" t="s">
        <v>1733</v>
      </c>
      <c r="D2406" t="s">
        <v>6869</v>
      </c>
      <c r="E2406" t="s">
        <v>1708</v>
      </c>
      <c r="H2406" t="str">
        <f>INDEX('Vensim Variables'!$B:$B,MATCH(EPS!$B2406,'Vensim Variables'!$A:$A,0))</f>
        <v>g pollutant</v>
      </c>
      <c r="I2406" t="str">
        <f t="shared" si="74"/>
        <v>PM10</v>
      </c>
      <c r="J2406" t="e">
        <f>INDEX(NoSettings!$C:$C,MATCH(EPS!$A2406,NoSettings!$A:$A,0))</f>
        <v>#N/A</v>
      </c>
      <c r="K2406">
        <f>INDEX(GWP!$C$2:$C$13,MATCH(EPS!I2406,GWP!$B$2:$B$13,0))</f>
        <v>0</v>
      </c>
      <c r="L2406" s="4" t="e">
        <f t="shared" si="75"/>
        <v>#N/A</v>
      </c>
    </row>
    <row r="2407" spans="1:12">
      <c r="A2407" t="s">
        <v>7955</v>
      </c>
      <c r="B2407" t="s">
        <v>7325</v>
      </c>
      <c r="C2407" t="s">
        <v>1733</v>
      </c>
      <c r="D2407" t="s">
        <v>6869</v>
      </c>
      <c r="E2407" t="s">
        <v>1709</v>
      </c>
      <c r="H2407" t="str">
        <f>INDEX('Vensim Variables'!$B:$B,MATCH(EPS!$B2407,'Vensim Variables'!$A:$A,0))</f>
        <v>g pollutant</v>
      </c>
      <c r="I2407" t="str">
        <f t="shared" si="74"/>
        <v>PM25</v>
      </c>
      <c r="J2407" t="e">
        <f>INDEX(NoSettings!$C:$C,MATCH(EPS!$A2407,NoSettings!$A:$A,0))</f>
        <v>#N/A</v>
      </c>
      <c r="K2407">
        <f>INDEX(GWP!$C$2:$C$13,MATCH(EPS!I2407,GWP!$B$2:$B$13,0))</f>
        <v>0</v>
      </c>
      <c r="L2407" s="4" t="e">
        <f t="shared" si="75"/>
        <v>#N/A</v>
      </c>
    </row>
    <row r="2408" spans="1:12">
      <c r="A2408" t="s">
        <v>7956</v>
      </c>
      <c r="B2408" t="s">
        <v>7325</v>
      </c>
      <c r="C2408" t="s">
        <v>1733</v>
      </c>
      <c r="D2408" t="s">
        <v>6869</v>
      </c>
      <c r="E2408" t="s">
        <v>1710</v>
      </c>
      <c r="H2408" t="str">
        <f>INDEX('Vensim Variables'!$B:$B,MATCH(EPS!$B2408,'Vensim Variables'!$A:$A,0))</f>
        <v>g pollutant</v>
      </c>
      <c r="I2408" t="str">
        <f t="shared" si="74"/>
        <v>SOx</v>
      </c>
      <c r="J2408" t="e">
        <f>INDEX(NoSettings!$C:$C,MATCH(EPS!$A2408,NoSettings!$A:$A,0))</f>
        <v>#N/A</v>
      </c>
      <c r="K2408">
        <f>INDEX(GWP!$C$2:$C$13,MATCH(EPS!I2408,GWP!$B$2:$B$13,0))</f>
        <v>0</v>
      </c>
      <c r="L2408" s="4" t="e">
        <f t="shared" si="75"/>
        <v>#N/A</v>
      </c>
    </row>
    <row r="2409" spans="1:12">
      <c r="A2409" t="s">
        <v>7957</v>
      </c>
      <c r="B2409" t="s">
        <v>7325</v>
      </c>
      <c r="C2409" t="s">
        <v>1733</v>
      </c>
      <c r="D2409" t="s">
        <v>6869</v>
      </c>
      <c r="E2409" t="s">
        <v>1711</v>
      </c>
      <c r="H2409" t="str">
        <f>INDEX('Vensim Variables'!$B:$B,MATCH(EPS!$B2409,'Vensim Variables'!$A:$A,0))</f>
        <v>g pollutant</v>
      </c>
      <c r="I2409" t="str">
        <f t="shared" si="74"/>
        <v>BC</v>
      </c>
      <c r="J2409" t="e">
        <f>INDEX(NoSettings!$C:$C,MATCH(EPS!$A2409,NoSettings!$A:$A,0))</f>
        <v>#N/A</v>
      </c>
      <c r="K2409">
        <f>INDEX(GWP!$C$2:$C$13,MATCH(EPS!I2409,GWP!$B$2:$B$13,0))</f>
        <v>0</v>
      </c>
      <c r="L2409" s="4" t="e">
        <f t="shared" si="75"/>
        <v>#N/A</v>
      </c>
    </row>
    <row r="2410" spans="1:12">
      <c r="A2410" t="s">
        <v>7958</v>
      </c>
      <c r="B2410" t="s">
        <v>7325</v>
      </c>
      <c r="C2410" t="s">
        <v>1733</v>
      </c>
      <c r="D2410" t="s">
        <v>6869</v>
      </c>
      <c r="E2410" t="s">
        <v>1712</v>
      </c>
      <c r="H2410" t="str">
        <f>INDEX('Vensim Variables'!$B:$B,MATCH(EPS!$B2410,'Vensim Variables'!$A:$A,0))</f>
        <v>g pollutant</v>
      </c>
      <c r="I2410" t="str">
        <f t="shared" si="74"/>
        <v>OC</v>
      </c>
      <c r="J2410" t="e">
        <f>INDEX(NoSettings!$C:$C,MATCH(EPS!$A2410,NoSettings!$A:$A,0))</f>
        <v>#N/A</v>
      </c>
      <c r="K2410">
        <f>INDEX(GWP!$C$2:$C$13,MATCH(EPS!I2410,GWP!$B$2:$B$13,0))</f>
        <v>0</v>
      </c>
      <c r="L2410" s="4" t="e">
        <f t="shared" si="75"/>
        <v>#N/A</v>
      </c>
    </row>
    <row r="2411" spans="1:12">
      <c r="A2411" t="s">
        <v>7959</v>
      </c>
      <c r="B2411" t="s">
        <v>7325</v>
      </c>
      <c r="C2411" t="s">
        <v>1733</v>
      </c>
      <c r="D2411" t="s">
        <v>6869</v>
      </c>
      <c r="E2411" t="s">
        <v>1713</v>
      </c>
      <c r="H2411" t="str">
        <f>INDEX('Vensim Variables'!$B:$B,MATCH(EPS!$B2411,'Vensim Variables'!$A:$A,0))</f>
        <v>g pollutant</v>
      </c>
      <c r="I2411" t="str">
        <f t="shared" si="74"/>
        <v>CH4</v>
      </c>
      <c r="J2411" t="e">
        <f>INDEX(NoSettings!$C:$C,MATCH(EPS!$A2411,NoSettings!$A:$A,0))</f>
        <v>#N/A</v>
      </c>
      <c r="K2411">
        <f>INDEX(GWP!$C$2:$C$13,MATCH(EPS!I2411,GWP!$B$2:$B$13,0))</f>
        <v>28</v>
      </c>
      <c r="L2411" s="4" t="e">
        <f t="shared" si="75"/>
        <v>#N/A</v>
      </c>
    </row>
    <row r="2412" spans="1:12">
      <c r="A2412" t="s">
        <v>7960</v>
      </c>
      <c r="B2412" t="s">
        <v>7325</v>
      </c>
      <c r="C2412" t="s">
        <v>1733</v>
      </c>
      <c r="D2412" t="s">
        <v>6869</v>
      </c>
      <c r="E2412" t="s">
        <v>1714</v>
      </c>
      <c r="H2412" t="str">
        <f>INDEX('Vensim Variables'!$B:$B,MATCH(EPS!$B2412,'Vensim Variables'!$A:$A,0))</f>
        <v>g pollutant</v>
      </c>
      <c r="I2412" t="str">
        <f t="shared" si="74"/>
        <v>N2O</v>
      </c>
      <c r="J2412" t="e">
        <f>INDEX(NoSettings!$C:$C,MATCH(EPS!$A2412,NoSettings!$A:$A,0))</f>
        <v>#N/A</v>
      </c>
      <c r="K2412">
        <f>INDEX(GWP!$C$2:$C$13,MATCH(EPS!I2412,GWP!$B$2:$B$13,0))</f>
        <v>265</v>
      </c>
      <c r="L2412" s="4" t="e">
        <f t="shared" si="75"/>
        <v>#N/A</v>
      </c>
    </row>
    <row r="2413" spans="1:12">
      <c r="A2413" t="s">
        <v>7961</v>
      </c>
      <c r="B2413" t="s">
        <v>7325</v>
      </c>
      <c r="C2413" t="s">
        <v>1733</v>
      </c>
      <c r="D2413" t="s">
        <v>6869</v>
      </c>
      <c r="E2413" t="s">
        <v>1715</v>
      </c>
      <c r="H2413" t="str">
        <f>INDEX('Vensim Variables'!$B:$B,MATCH(EPS!$B2413,'Vensim Variables'!$A:$A,0))</f>
        <v>g pollutant</v>
      </c>
      <c r="I2413" t="str">
        <f t="shared" si="74"/>
        <v>F gases</v>
      </c>
      <c r="J2413" t="e">
        <f>INDEX(NoSettings!$C:$C,MATCH(EPS!$A2413,NoSettings!$A:$A,0))</f>
        <v>#N/A</v>
      </c>
      <c r="K2413">
        <f>INDEX(GWP!$C$2:$C$13,MATCH(EPS!I2413,GWP!$B$2:$B$13,0))</f>
        <v>1</v>
      </c>
      <c r="L2413" s="4" t="e">
        <f t="shared" si="75"/>
        <v>#N/A</v>
      </c>
    </row>
    <row r="2414" spans="1:12">
      <c r="A2414" t="s">
        <v>7962</v>
      </c>
      <c r="B2414" t="s">
        <v>7325</v>
      </c>
      <c r="C2414" t="s">
        <v>1733</v>
      </c>
      <c r="D2414" t="s">
        <v>6870</v>
      </c>
      <c r="E2414" t="s">
        <v>1702</v>
      </c>
      <c r="H2414" t="str">
        <f>INDEX('Vensim Variables'!$B:$B,MATCH(EPS!$B2414,'Vensim Variables'!$A:$A,0))</f>
        <v>g pollutant</v>
      </c>
      <c r="I2414" t="str">
        <f t="shared" si="74"/>
        <v>CO2</v>
      </c>
      <c r="J2414" t="e">
        <f>INDEX(NoSettings!$C:$C,MATCH(EPS!$A2414,NoSettings!$A:$A,0))</f>
        <v>#N/A</v>
      </c>
      <c r="K2414">
        <f>INDEX(GWP!$C$2:$C$13,MATCH(EPS!I2414,GWP!$B$2:$B$13,0))</f>
        <v>1</v>
      </c>
      <c r="L2414" s="4" t="e">
        <f t="shared" si="75"/>
        <v>#N/A</v>
      </c>
    </row>
    <row r="2415" spans="1:12">
      <c r="A2415" t="s">
        <v>7963</v>
      </c>
      <c r="B2415" t="s">
        <v>7325</v>
      </c>
      <c r="C2415" t="s">
        <v>1733</v>
      </c>
      <c r="D2415" t="s">
        <v>6870</v>
      </c>
      <c r="E2415" t="s">
        <v>1705</v>
      </c>
      <c r="H2415" t="str">
        <f>INDEX('Vensim Variables'!$B:$B,MATCH(EPS!$B2415,'Vensim Variables'!$A:$A,0))</f>
        <v>g pollutant</v>
      </c>
      <c r="I2415" t="str">
        <f t="shared" si="74"/>
        <v>VOC</v>
      </c>
      <c r="J2415" t="e">
        <f>INDEX(NoSettings!$C:$C,MATCH(EPS!$A2415,NoSettings!$A:$A,0))</f>
        <v>#N/A</v>
      </c>
      <c r="K2415">
        <f>INDEX(GWP!$C$2:$C$13,MATCH(EPS!I2415,GWP!$B$2:$B$13,0))</f>
        <v>0</v>
      </c>
      <c r="L2415" s="4" t="e">
        <f t="shared" si="75"/>
        <v>#N/A</v>
      </c>
    </row>
    <row r="2416" spans="1:12">
      <c r="A2416" t="s">
        <v>7964</v>
      </c>
      <c r="B2416" t="s">
        <v>7325</v>
      </c>
      <c r="C2416" t="s">
        <v>1733</v>
      </c>
      <c r="D2416" t="s">
        <v>6870</v>
      </c>
      <c r="E2416" t="s">
        <v>1706</v>
      </c>
      <c r="H2416" t="str">
        <f>INDEX('Vensim Variables'!$B:$B,MATCH(EPS!$B2416,'Vensim Variables'!$A:$A,0))</f>
        <v>g pollutant</v>
      </c>
      <c r="I2416" t="str">
        <f t="shared" si="74"/>
        <v>CO</v>
      </c>
      <c r="J2416" t="e">
        <f>INDEX(NoSettings!$C:$C,MATCH(EPS!$A2416,NoSettings!$A:$A,0))</f>
        <v>#N/A</v>
      </c>
      <c r="K2416">
        <f>INDEX(GWP!$C$2:$C$13,MATCH(EPS!I2416,GWP!$B$2:$B$13,0))</f>
        <v>0</v>
      </c>
      <c r="L2416" s="4" t="e">
        <f t="shared" si="75"/>
        <v>#N/A</v>
      </c>
    </row>
    <row r="2417" spans="1:12">
      <c r="A2417" t="s">
        <v>7965</v>
      </c>
      <c r="B2417" t="s">
        <v>7325</v>
      </c>
      <c r="C2417" t="s">
        <v>1733</v>
      </c>
      <c r="D2417" t="s">
        <v>6870</v>
      </c>
      <c r="E2417" t="s">
        <v>1707</v>
      </c>
      <c r="H2417" t="str">
        <f>INDEX('Vensim Variables'!$B:$B,MATCH(EPS!$B2417,'Vensim Variables'!$A:$A,0))</f>
        <v>g pollutant</v>
      </c>
      <c r="I2417" t="str">
        <f t="shared" si="74"/>
        <v>NOx</v>
      </c>
      <c r="J2417" t="e">
        <f>INDEX(NoSettings!$C:$C,MATCH(EPS!$A2417,NoSettings!$A:$A,0))</f>
        <v>#N/A</v>
      </c>
      <c r="K2417">
        <f>INDEX(GWP!$C$2:$C$13,MATCH(EPS!I2417,GWP!$B$2:$B$13,0))</f>
        <v>0</v>
      </c>
      <c r="L2417" s="4" t="e">
        <f t="shared" si="75"/>
        <v>#N/A</v>
      </c>
    </row>
    <row r="2418" spans="1:12">
      <c r="A2418" t="s">
        <v>7966</v>
      </c>
      <c r="B2418" t="s">
        <v>7325</v>
      </c>
      <c r="C2418" t="s">
        <v>1733</v>
      </c>
      <c r="D2418" t="s">
        <v>6870</v>
      </c>
      <c r="E2418" t="s">
        <v>1708</v>
      </c>
      <c r="H2418" t="str">
        <f>INDEX('Vensim Variables'!$B:$B,MATCH(EPS!$B2418,'Vensim Variables'!$A:$A,0))</f>
        <v>g pollutant</v>
      </c>
      <c r="I2418" t="str">
        <f t="shared" si="74"/>
        <v>PM10</v>
      </c>
      <c r="J2418" t="e">
        <f>INDEX(NoSettings!$C:$C,MATCH(EPS!$A2418,NoSettings!$A:$A,0))</f>
        <v>#N/A</v>
      </c>
      <c r="K2418">
        <f>INDEX(GWP!$C$2:$C$13,MATCH(EPS!I2418,GWP!$B$2:$B$13,0))</f>
        <v>0</v>
      </c>
      <c r="L2418" s="4" t="e">
        <f t="shared" si="75"/>
        <v>#N/A</v>
      </c>
    </row>
    <row r="2419" spans="1:12">
      <c r="A2419" t="s">
        <v>7967</v>
      </c>
      <c r="B2419" t="s">
        <v>7325</v>
      </c>
      <c r="C2419" t="s">
        <v>1733</v>
      </c>
      <c r="D2419" t="s">
        <v>6870</v>
      </c>
      <c r="E2419" t="s">
        <v>1709</v>
      </c>
      <c r="H2419" t="str">
        <f>INDEX('Vensim Variables'!$B:$B,MATCH(EPS!$B2419,'Vensim Variables'!$A:$A,0))</f>
        <v>g pollutant</v>
      </c>
      <c r="I2419" t="str">
        <f t="shared" si="74"/>
        <v>PM25</v>
      </c>
      <c r="J2419" t="e">
        <f>INDEX(NoSettings!$C:$C,MATCH(EPS!$A2419,NoSettings!$A:$A,0))</f>
        <v>#N/A</v>
      </c>
      <c r="K2419">
        <f>INDEX(GWP!$C$2:$C$13,MATCH(EPS!I2419,GWP!$B$2:$B$13,0))</f>
        <v>0</v>
      </c>
      <c r="L2419" s="4" t="e">
        <f t="shared" si="75"/>
        <v>#N/A</v>
      </c>
    </row>
    <row r="2420" spans="1:12">
      <c r="A2420" t="s">
        <v>7968</v>
      </c>
      <c r="B2420" t="s">
        <v>7325</v>
      </c>
      <c r="C2420" t="s">
        <v>1733</v>
      </c>
      <c r="D2420" t="s">
        <v>6870</v>
      </c>
      <c r="E2420" t="s">
        <v>1710</v>
      </c>
      <c r="H2420" t="str">
        <f>INDEX('Vensim Variables'!$B:$B,MATCH(EPS!$B2420,'Vensim Variables'!$A:$A,0))</f>
        <v>g pollutant</v>
      </c>
      <c r="I2420" t="str">
        <f t="shared" si="74"/>
        <v>SOx</v>
      </c>
      <c r="J2420" t="e">
        <f>INDEX(NoSettings!$C:$C,MATCH(EPS!$A2420,NoSettings!$A:$A,0))</f>
        <v>#N/A</v>
      </c>
      <c r="K2420">
        <f>INDEX(GWP!$C$2:$C$13,MATCH(EPS!I2420,GWP!$B$2:$B$13,0))</f>
        <v>0</v>
      </c>
      <c r="L2420" s="4" t="e">
        <f t="shared" si="75"/>
        <v>#N/A</v>
      </c>
    </row>
    <row r="2421" spans="1:12">
      <c r="A2421" t="s">
        <v>7969</v>
      </c>
      <c r="B2421" t="s">
        <v>7325</v>
      </c>
      <c r="C2421" t="s">
        <v>1733</v>
      </c>
      <c r="D2421" t="s">
        <v>6870</v>
      </c>
      <c r="E2421" t="s">
        <v>1711</v>
      </c>
      <c r="H2421" t="str">
        <f>INDEX('Vensim Variables'!$B:$B,MATCH(EPS!$B2421,'Vensim Variables'!$A:$A,0))</f>
        <v>g pollutant</v>
      </c>
      <c r="I2421" t="str">
        <f t="shared" si="74"/>
        <v>BC</v>
      </c>
      <c r="J2421" t="e">
        <f>INDEX(NoSettings!$C:$C,MATCH(EPS!$A2421,NoSettings!$A:$A,0))</f>
        <v>#N/A</v>
      </c>
      <c r="K2421">
        <f>INDEX(GWP!$C$2:$C$13,MATCH(EPS!I2421,GWP!$B$2:$B$13,0))</f>
        <v>0</v>
      </c>
      <c r="L2421" s="4" t="e">
        <f t="shared" si="75"/>
        <v>#N/A</v>
      </c>
    </row>
    <row r="2422" spans="1:12">
      <c r="A2422" t="s">
        <v>7970</v>
      </c>
      <c r="B2422" t="s">
        <v>7325</v>
      </c>
      <c r="C2422" t="s">
        <v>1733</v>
      </c>
      <c r="D2422" t="s">
        <v>6870</v>
      </c>
      <c r="E2422" t="s">
        <v>1712</v>
      </c>
      <c r="H2422" t="str">
        <f>INDEX('Vensim Variables'!$B:$B,MATCH(EPS!$B2422,'Vensim Variables'!$A:$A,0))</f>
        <v>g pollutant</v>
      </c>
      <c r="I2422" t="str">
        <f t="shared" si="74"/>
        <v>OC</v>
      </c>
      <c r="J2422" t="e">
        <f>INDEX(NoSettings!$C:$C,MATCH(EPS!$A2422,NoSettings!$A:$A,0))</f>
        <v>#N/A</v>
      </c>
      <c r="K2422">
        <f>INDEX(GWP!$C$2:$C$13,MATCH(EPS!I2422,GWP!$B$2:$B$13,0))</f>
        <v>0</v>
      </c>
      <c r="L2422" s="4" t="e">
        <f t="shared" si="75"/>
        <v>#N/A</v>
      </c>
    </row>
    <row r="2423" spans="1:12">
      <c r="A2423" t="s">
        <v>7971</v>
      </c>
      <c r="B2423" t="s">
        <v>7325</v>
      </c>
      <c r="C2423" t="s">
        <v>1733</v>
      </c>
      <c r="D2423" t="s">
        <v>6870</v>
      </c>
      <c r="E2423" t="s">
        <v>1713</v>
      </c>
      <c r="H2423" t="str">
        <f>INDEX('Vensim Variables'!$B:$B,MATCH(EPS!$B2423,'Vensim Variables'!$A:$A,0))</f>
        <v>g pollutant</v>
      </c>
      <c r="I2423" t="str">
        <f t="shared" si="74"/>
        <v>CH4</v>
      </c>
      <c r="J2423" t="e">
        <f>INDEX(NoSettings!$C:$C,MATCH(EPS!$A2423,NoSettings!$A:$A,0))</f>
        <v>#N/A</v>
      </c>
      <c r="K2423">
        <f>INDEX(GWP!$C$2:$C$13,MATCH(EPS!I2423,GWP!$B$2:$B$13,0))</f>
        <v>28</v>
      </c>
      <c r="L2423" s="4" t="e">
        <f t="shared" si="75"/>
        <v>#N/A</v>
      </c>
    </row>
    <row r="2424" spans="1:12">
      <c r="A2424" t="s">
        <v>7972</v>
      </c>
      <c r="B2424" t="s">
        <v>7325</v>
      </c>
      <c r="C2424" t="s">
        <v>1733</v>
      </c>
      <c r="D2424" t="s">
        <v>6870</v>
      </c>
      <c r="E2424" t="s">
        <v>1714</v>
      </c>
      <c r="H2424" t="str">
        <f>INDEX('Vensim Variables'!$B:$B,MATCH(EPS!$B2424,'Vensim Variables'!$A:$A,0))</f>
        <v>g pollutant</v>
      </c>
      <c r="I2424" t="str">
        <f t="shared" si="74"/>
        <v>N2O</v>
      </c>
      <c r="J2424" t="e">
        <f>INDEX(NoSettings!$C:$C,MATCH(EPS!$A2424,NoSettings!$A:$A,0))</f>
        <v>#N/A</v>
      </c>
      <c r="K2424">
        <f>INDEX(GWP!$C$2:$C$13,MATCH(EPS!I2424,GWP!$B$2:$B$13,0))</f>
        <v>265</v>
      </c>
      <c r="L2424" s="4" t="e">
        <f t="shared" si="75"/>
        <v>#N/A</v>
      </c>
    </row>
    <row r="2425" spans="1:12">
      <c r="A2425" t="s">
        <v>7973</v>
      </c>
      <c r="B2425" t="s">
        <v>7325</v>
      </c>
      <c r="C2425" t="s">
        <v>1733</v>
      </c>
      <c r="D2425" t="s">
        <v>6870</v>
      </c>
      <c r="E2425" t="s">
        <v>1715</v>
      </c>
      <c r="H2425" t="str">
        <f>INDEX('Vensim Variables'!$B:$B,MATCH(EPS!$B2425,'Vensim Variables'!$A:$A,0))</f>
        <v>g pollutant</v>
      </c>
      <c r="I2425" t="str">
        <f t="shared" si="74"/>
        <v>F gases</v>
      </c>
      <c r="J2425" t="e">
        <f>INDEX(NoSettings!$C:$C,MATCH(EPS!$A2425,NoSettings!$A:$A,0))</f>
        <v>#N/A</v>
      </c>
      <c r="K2425">
        <f>INDEX(GWP!$C$2:$C$13,MATCH(EPS!I2425,GWP!$B$2:$B$13,0))</f>
        <v>1</v>
      </c>
      <c r="L2425" s="4" t="e">
        <f t="shared" si="75"/>
        <v>#N/A</v>
      </c>
    </row>
    <row r="2426" spans="1:12">
      <c r="A2426" t="s">
        <v>7974</v>
      </c>
      <c r="B2426" t="s">
        <v>7325</v>
      </c>
      <c r="C2426" t="s">
        <v>1733</v>
      </c>
      <c r="D2426" t="s">
        <v>6871</v>
      </c>
      <c r="E2426" t="s">
        <v>1702</v>
      </c>
      <c r="H2426" t="str">
        <f>INDEX('Vensim Variables'!$B:$B,MATCH(EPS!$B2426,'Vensim Variables'!$A:$A,0))</f>
        <v>g pollutant</v>
      </c>
      <c r="I2426" t="str">
        <f t="shared" si="74"/>
        <v>CO2</v>
      </c>
      <c r="J2426" t="e">
        <f>INDEX(NoSettings!$C:$C,MATCH(EPS!$A2426,NoSettings!$A:$A,0))</f>
        <v>#N/A</v>
      </c>
      <c r="K2426">
        <f>INDEX(GWP!$C$2:$C$13,MATCH(EPS!I2426,GWP!$B$2:$B$13,0))</f>
        <v>1</v>
      </c>
      <c r="L2426" s="4" t="e">
        <f t="shared" si="75"/>
        <v>#N/A</v>
      </c>
    </row>
    <row r="2427" spans="1:12">
      <c r="A2427" t="s">
        <v>7975</v>
      </c>
      <c r="B2427" t="s">
        <v>7325</v>
      </c>
      <c r="C2427" t="s">
        <v>1733</v>
      </c>
      <c r="D2427" t="s">
        <v>6871</v>
      </c>
      <c r="E2427" t="s">
        <v>1705</v>
      </c>
      <c r="H2427" t="str">
        <f>INDEX('Vensim Variables'!$B:$B,MATCH(EPS!$B2427,'Vensim Variables'!$A:$A,0))</f>
        <v>g pollutant</v>
      </c>
      <c r="I2427" t="str">
        <f t="shared" si="74"/>
        <v>VOC</v>
      </c>
      <c r="J2427" s="2" t="e">
        <f>INDEX(NoSettings!$C:$C,MATCH(EPS!$A2427,NoSettings!$A:$A,0))</f>
        <v>#N/A</v>
      </c>
      <c r="K2427">
        <f>INDEX(GWP!$C$2:$C$13,MATCH(EPS!I2427,GWP!$B$2:$B$13,0))</f>
        <v>0</v>
      </c>
      <c r="L2427" s="4" t="e">
        <f t="shared" si="75"/>
        <v>#N/A</v>
      </c>
    </row>
    <row r="2428" spans="1:12">
      <c r="A2428" t="s">
        <v>7976</v>
      </c>
      <c r="B2428" t="s">
        <v>7325</v>
      </c>
      <c r="C2428" t="s">
        <v>1733</v>
      </c>
      <c r="D2428" t="s">
        <v>6871</v>
      </c>
      <c r="E2428" t="s">
        <v>1706</v>
      </c>
      <c r="H2428" t="str">
        <f>INDEX('Vensim Variables'!$B:$B,MATCH(EPS!$B2428,'Vensim Variables'!$A:$A,0))</f>
        <v>g pollutant</v>
      </c>
      <c r="I2428" t="str">
        <f t="shared" si="74"/>
        <v>CO</v>
      </c>
      <c r="J2428" t="e">
        <f>INDEX(NoSettings!$C:$C,MATCH(EPS!$A2428,NoSettings!$A:$A,0))</f>
        <v>#N/A</v>
      </c>
      <c r="K2428">
        <f>INDEX(GWP!$C$2:$C$13,MATCH(EPS!I2428,GWP!$B$2:$B$13,0))</f>
        <v>0</v>
      </c>
      <c r="L2428" s="4" t="e">
        <f t="shared" si="75"/>
        <v>#N/A</v>
      </c>
    </row>
    <row r="2429" spans="1:12">
      <c r="A2429" t="s">
        <v>7977</v>
      </c>
      <c r="B2429" t="s">
        <v>7325</v>
      </c>
      <c r="C2429" t="s">
        <v>1733</v>
      </c>
      <c r="D2429" t="s">
        <v>6871</v>
      </c>
      <c r="E2429" t="s">
        <v>1707</v>
      </c>
      <c r="H2429" t="str">
        <f>INDEX('Vensim Variables'!$B:$B,MATCH(EPS!$B2429,'Vensim Variables'!$A:$A,0))</f>
        <v>g pollutant</v>
      </c>
      <c r="I2429" t="str">
        <f t="shared" si="74"/>
        <v>NOx</v>
      </c>
      <c r="J2429" t="e">
        <f>INDEX(NoSettings!$C:$C,MATCH(EPS!$A2429,NoSettings!$A:$A,0))</f>
        <v>#N/A</v>
      </c>
      <c r="K2429">
        <f>INDEX(GWP!$C$2:$C$13,MATCH(EPS!I2429,GWP!$B$2:$B$13,0))</f>
        <v>0</v>
      </c>
      <c r="L2429" s="4" t="e">
        <f t="shared" si="75"/>
        <v>#N/A</v>
      </c>
    </row>
    <row r="2430" spans="1:12">
      <c r="A2430" t="s">
        <v>7978</v>
      </c>
      <c r="B2430" t="s">
        <v>7325</v>
      </c>
      <c r="C2430" t="s">
        <v>1733</v>
      </c>
      <c r="D2430" t="s">
        <v>6871</v>
      </c>
      <c r="E2430" t="s">
        <v>1708</v>
      </c>
      <c r="H2430" t="str">
        <f>INDEX('Vensim Variables'!$B:$B,MATCH(EPS!$B2430,'Vensim Variables'!$A:$A,0))</f>
        <v>g pollutant</v>
      </c>
      <c r="I2430" t="str">
        <f t="shared" si="74"/>
        <v>PM10</v>
      </c>
      <c r="J2430" t="e">
        <f>INDEX(NoSettings!$C:$C,MATCH(EPS!$A2430,NoSettings!$A:$A,0))</f>
        <v>#N/A</v>
      </c>
      <c r="K2430">
        <f>INDEX(GWP!$C$2:$C$13,MATCH(EPS!I2430,GWP!$B$2:$B$13,0))</f>
        <v>0</v>
      </c>
      <c r="L2430" s="4" t="e">
        <f t="shared" si="75"/>
        <v>#N/A</v>
      </c>
    </row>
    <row r="2431" spans="1:12">
      <c r="A2431" t="s">
        <v>7979</v>
      </c>
      <c r="B2431" t="s">
        <v>7325</v>
      </c>
      <c r="C2431" t="s">
        <v>1733</v>
      </c>
      <c r="D2431" t="s">
        <v>6871</v>
      </c>
      <c r="E2431" t="s">
        <v>1709</v>
      </c>
      <c r="H2431" t="str">
        <f>INDEX('Vensim Variables'!$B:$B,MATCH(EPS!$B2431,'Vensim Variables'!$A:$A,0))</f>
        <v>g pollutant</v>
      </c>
      <c r="I2431" t="str">
        <f t="shared" si="74"/>
        <v>PM25</v>
      </c>
      <c r="J2431" t="e">
        <f>INDEX(NoSettings!$C:$C,MATCH(EPS!$A2431,NoSettings!$A:$A,0))</f>
        <v>#N/A</v>
      </c>
      <c r="K2431">
        <f>INDEX(GWP!$C$2:$C$13,MATCH(EPS!I2431,GWP!$B$2:$B$13,0))</f>
        <v>0</v>
      </c>
      <c r="L2431" s="4" t="e">
        <f t="shared" si="75"/>
        <v>#N/A</v>
      </c>
    </row>
    <row r="2432" spans="1:12">
      <c r="A2432" t="s">
        <v>7980</v>
      </c>
      <c r="B2432" t="s">
        <v>7325</v>
      </c>
      <c r="C2432" t="s">
        <v>1733</v>
      </c>
      <c r="D2432" t="s">
        <v>6871</v>
      </c>
      <c r="E2432" t="s">
        <v>1710</v>
      </c>
      <c r="H2432" t="str">
        <f>INDEX('Vensim Variables'!$B:$B,MATCH(EPS!$B2432,'Vensim Variables'!$A:$A,0))</f>
        <v>g pollutant</v>
      </c>
      <c r="I2432" t="str">
        <f t="shared" si="74"/>
        <v>SOx</v>
      </c>
      <c r="J2432" t="e">
        <f>INDEX(NoSettings!$C:$C,MATCH(EPS!$A2432,NoSettings!$A:$A,0))</f>
        <v>#N/A</v>
      </c>
      <c r="K2432">
        <f>INDEX(GWP!$C$2:$C$13,MATCH(EPS!I2432,GWP!$B$2:$B$13,0))</f>
        <v>0</v>
      </c>
      <c r="L2432" s="4" t="e">
        <f t="shared" si="75"/>
        <v>#N/A</v>
      </c>
    </row>
    <row r="2433" spans="1:12">
      <c r="A2433" t="s">
        <v>7981</v>
      </c>
      <c r="B2433" t="s">
        <v>7325</v>
      </c>
      <c r="C2433" t="s">
        <v>1733</v>
      </c>
      <c r="D2433" t="s">
        <v>6871</v>
      </c>
      <c r="E2433" t="s">
        <v>1711</v>
      </c>
      <c r="H2433" t="str">
        <f>INDEX('Vensim Variables'!$B:$B,MATCH(EPS!$B2433,'Vensim Variables'!$A:$A,0))</f>
        <v>g pollutant</v>
      </c>
      <c r="I2433" t="str">
        <f t="shared" si="74"/>
        <v>BC</v>
      </c>
      <c r="J2433" t="e">
        <f>INDEX(NoSettings!$C:$C,MATCH(EPS!$A2433,NoSettings!$A:$A,0))</f>
        <v>#N/A</v>
      </c>
      <c r="K2433">
        <f>INDEX(GWP!$C$2:$C$13,MATCH(EPS!I2433,GWP!$B$2:$B$13,0))</f>
        <v>0</v>
      </c>
      <c r="L2433" s="4" t="e">
        <f t="shared" si="75"/>
        <v>#N/A</v>
      </c>
    </row>
    <row r="2434" spans="1:12">
      <c r="A2434" t="s">
        <v>7982</v>
      </c>
      <c r="B2434" t="s">
        <v>7325</v>
      </c>
      <c r="C2434" t="s">
        <v>1733</v>
      </c>
      <c r="D2434" t="s">
        <v>6871</v>
      </c>
      <c r="E2434" t="s">
        <v>1712</v>
      </c>
      <c r="H2434" t="str">
        <f>INDEX('Vensim Variables'!$B:$B,MATCH(EPS!$B2434,'Vensim Variables'!$A:$A,0))</f>
        <v>g pollutant</v>
      </c>
      <c r="I2434" t="str">
        <f t="shared" si="74"/>
        <v>OC</v>
      </c>
      <c r="J2434" t="e">
        <f>INDEX(NoSettings!$C:$C,MATCH(EPS!$A2434,NoSettings!$A:$A,0))</f>
        <v>#N/A</v>
      </c>
      <c r="K2434">
        <f>INDEX(GWP!$C$2:$C$13,MATCH(EPS!I2434,GWP!$B$2:$B$13,0))</f>
        <v>0</v>
      </c>
      <c r="L2434" s="4" t="e">
        <f t="shared" si="75"/>
        <v>#N/A</v>
      </c>
    </row>
    <row r="2435" spans="1:12">
      <c r="A2435" t="s">
        <v>7983</v>
      </c>
      <c r="B2435" t="s">
        <v>7325</v>
      </c>
      <c r="C2435" t="s">
        <v>1733</v>
      </c>
      <c r="D2435" t="s">
        <v>6871</v>
      </c>
      <c r="E2435" t="s">
        <v>1713</v>
      </c>
      <c r="H2435" t="str">
        <f>INDEX('Vensim Variables'!$B:$B,MATCH(EPS!$B2435,'Vensim Variables'!$A:$A,0))</f>
        <v>g pollutant</v>
      </c>
      <c r="I2435" t="str">
        <f t="shared" ref="I2435:I2498" si="76">IF(OR(C2435="CO2",C2435="CH4",C2435="N2O",C2435="F gases",C2435="VOC",C2435="CO",C2435="NOx",C2435="PM10",C2435="PM25",C2435="SOx",C2435="BC",C2435="OC"),C2435,IF(OR(D2435="CO2",D2435="CH4",D2435="N2O",D2435="F gases",D2435="VOC",D2435="CO",D2435="NOx",D2435="PM10",D2435="PM25",D2435="SOx",D2435="BC",D2435="OC"),D2435,IF(OR(E2435="CO2",E2435="CH4",E2435="N2O",E2435="F gases",E2435="VOC",E2435="CO",E2435="NOx",E2435="PM10",E2435="PM25",E2435="SOx",E2435="BC",E2435="OC"),E2435,"NA")))</f>
        <v>CH4</v>
      </c>
      <c r="J2435" t="e">
        <f>INDEX(NoSettings!$C:$C,MATCH(EPS!$A2435,NoSettings!$A:$A,0))</f>
        <v>#N/A</v>
      </c>
      <c r="K2435">
        <f>INDEX(GWP!$C$2:$C$13,MATCH(EPS!I2435,GWP!$B$2:$B$13,0))</f>
        <v>28</v>
      </c>
      <c r="L2435" s="4" t="e">
        <f t="shared" ref="L2435:L2498" si="77">IF(H2435="g pollutant",K2435*J2435/10^12,IF(H2435="MMTCO2e",J2435,IF(H2435="MWh",J2435,0)))</f>
        <v>#N/A</v>
      </c>
    </row>
    <row r="2436" spans="1:12">
      <c r="A2436" t="s">
        <v>7984</v>
      </c>
      <c r="B2436" t="s">
        <v>7325</v>
      </c>
      <c r="C2436" t="s">
        <v>1733</v>
      </c>
      <c r="D2436" t="s">
        <v>6871</v>
      </c>
      <c r="E2436" t="s">
        <v>1714</v>
      </c>
      <c r="H2436" t="str">
        <f>INDEX('Vensim Variables'!$B:$B,MATCH(EPS!$B2436,'Vensim Variables'!$A:$A,0))</f>
        <v>g pollutant</v>
      </c>
      <c r="I2436" t="str">
        <f t="shared" si="76"/>
        <v>N2O</v>
      </c>
      <c r="J2436" t="e">
        <f>INDEX(NoSettings!$C:$C,MATCH(EPS!$A2436,NoSettings!$A:$A,0))</f>
        <v>#N/A</v>
      </c>
      <c r="K2436">
        <f>INDEX(GWP!$C$2:$C$13,MATCH(EPS!I2436,GWP!$B$2:$B$13,0))</f>
        <v>265</v>
      </c>
      <c r="L2436" s="4" t="e">
        <f t="shared" si="77"/>
        <v>#N/A</v>
      </c>
    </row>
    <row r="2437" spans="1:12">
      <c r="A2437" t="s">
        <v>7985</v>
      </c>
      <c r="B2437" t="s">
        <v>7325</v>
      </c>
      <c r="C2437" t="s">
        <v>1733</v>
      </c>
      <c r="D2437" t="s">
        <v>6871</v>
      </c>
      <c r="E2437" t="s">
        <v>1715</v>
      </c>
      <c r="H2437" t="str">
        <f>INDEX('Vensim Variables'!$B:$B,MATCH(EPS!$B2437,'Vensim Variables'!$A:$A,0))</f>
        <v>g pollutant</v>
      </c>
      <c r="I2437" t="str">
        <f t="shared" si="76"/>
        <v>F gases</v>
      </c>
      <c r="J2437" t="e">
        <f>INDEX(NoSettings!$C:$C,MATCH(EPS!$A2437,NoSettings!$A:$A,0))</f>
        <v>#N/A</v>
      </c>
      <c r="K2437">
        <f>INDEX(GWP!$C$2:$C$13,MATCH(EPS!I2437,GWP!$B$2:$B$13,0))</f>
        <v>1</v>
      </c>
      <c r="L2437" s="4" t="e">
        <f t="shared" si="77"/>
        <v>#N/A</v>
      </c>
    </row>
    <row r="2438" spans="1:12">
      <c r="A2438" t="s">
        <v>7986</v>
      </c>
      <c r="B2438" t="s">
        <v>7325</v>
      </c>
      <c r="C2438" t="s">
        <v>1733</v>
      </c>
      <c r="D2438" t="s">
        <v>6872</v>
      </c>
      <c r="E2438" t="s">
        <v>1702</v>
      </c>
      <c r="H2438" t="str">
        <f>INDEX('Vensim Variables'!$B:$B,MATCH(EPS!$B2438,'Vensim Variables'!$A:$A,0))</f>
        <v>g pollutant</v>
      </c>
      <c r="I2438" t="str">
        <f t="shared" si="76"/>
        <v>CO2</v>
      </c>
      <c r="J2438" t="e">
        <f>INDEX(NoSettings!$C:$C,MATCH(EPS!$A2438,NoSettings!$A:$A,0))</f>
        <v>#N/A</v>
      </c>
      <c r="K2438">
        <f>INDEX(GWP!$C$2:$C$13,MATCH(EPS!I2438,GWP!$B$2:$B$13,0))</f>
        <v>1</v>
      </c>
      <c r="L2438" s="4" t="e">
        <f t="shared" si="77"/>
        <v>#N/A</v>
      </c>
    </row>
    <row r="2439" spans="1:12">
      <c r="A2439" t="s">
        <v>7987</v>
      </c>
      <c r="B2439" t="s">
        <v>7325</v>
      </c>
      <c r="C2439" t="s">
        <v>1733</v>
      </c>
      <c r="D2439" t="s">
        <v>6872</v>
      </c>
      <c r="E2439" t="s">
        <v>1705</v>
      </c>
      <c r="H2439" t="str">
        <f>INDEX('Vensim Variables'!$B:$B,MATCH(EPS!$B2439,'Vensim Variables'!$A:$A,0))</f>
        <v>g pollutant</v>
      </c>
      <c r="I2439" t="str">
        <f t="shared" si="76"/>
        <v>VOC</v>
      </c>
      <c r="J2439" t="e">
        <f>INDEX(NoSettings!$C:$C,MATCH(EPS!$A2439,NoSettings!$A:$A,0))</f>
        <v>#N/A</v>
      </c>
      <c r="K2439">
        <f>INDEX(GWP!$C$2:$C$13,MATCH(EPS!I2439,GWP!$B$2:$B$13,0))</f>
        <v>0</v>
      </c>
      <c r="L2439" s="4" t="e">
        <f t="shared" si="77"/>
        <v>#N/A</v>
      </c>
    </row>
    <row r="2440" spans="1:12">
      <c r="A2440" t="s">
        <v>7988</v>
      </c>
      <c r="B2440" t="s">
        <v>7325</v>
      </c>
      <c r="C2440" t="s">
        <v>1733</v>
      </c>
      <c r="D2440" t="s">
        <v>6872</v>
      </c>
      <c r="E2440" t="s">
        <v>1706</v>
      </c>
      <c r="H2440" t="str">
        <f>INDEX('Vensim Variables'!$B:$B,MATCH(EPS!$B2440,'Vensim Variables'!$A:$A,0))</f>
        <v>g pollutant</v>
      </c>
      <c r="I2440" t="str">
        <f t="shared" si="76"/>
        <v>CO</v>
      </c>
      <c r="J2440" t="e">
        <f>INDEX(NoSettings!$C:$C,MATCH(EPS!$A2440,NoSettings!$A:$A,0))</f>
        <v>#N/A</v>
      </c>
      <c r="K2440">
        <f>INDEX(GWP!$C$2:$C$13,MATCH(EPS!I2440,GWP!$B$2:$B$13,0))</f>
        <v>0</v>
      </c>
      <c r="L2440" s="4" t="e">
        <f t="shared" si="77"/>
        <v>#N/A</v>
      </c>
    </row>
    <row r="2441" spans="1:12">
      <c r="A2441" t="s">
        <v>7989</v>
      </c>
      <c r="B2441" t="s">
        <v>7325</v>
      </c>
      <c r="C2441" t="s">
        <v>1733</v>
      </c>
      <c r="D2441" t="s">
        <v>6872</v>
      </c>
      <c r="E2441" t="s">
        <v>1707</v>
      </c>
      <c r="H2441" t="str">
        <f>INDEX('Vensim Variables'!$B:$B,MATCH(EPS!$B2441,'Vensim Variables'!$A:$A,0))</f>
        <v>g pollutant</v>
      </c>
      <c r="I2441" t="str">
        <f t="shared" si="76"/>
        <v>NOx</v>
      </c>
      <c r="J2441" t="e">
        <f>INDEX(NoSettings!$C:$C,MATCH(EPS!$A2441,NoSettings!$A:$A,0))</f>
        <v>#N/A</v>
      </c>
      <c r="K2441">
        <f>INDEX(GWP!$C$2:$C$13,MATCH(EPS!I2441,GWP!$B$2:$B$13,0))</f>
        <v>0</v>
      </c>
      <c r="L2441" s="4" t="e">
        <f t="shared" si="77"/>
        <v>#N/A</v>
      </c>
    </row>
    <row r="2442" spans="1:12">
      <c r="A2442" t="s">
        <v>7990</v>
      </c>
      <c r="B2442" t="s">
        <v>7325</v>
      </c>
      <c r="C2442" t="s">
        <v>1733</v>
      </c>
      <c r="D2442" t="s">
        <v>6872</v>
      </c>
      <c r="E2442" t="s">
        <v>1708</v>
      </c>
      <c r="H2442" t="str">
        <f>INDEX('Vensim Variables'!$B:$B,MATCH(EPS!$B2442,'Vensim Variables'!$A:$A,0))</f>
        <v>g pollutant</v>
      </c>
      <c r="I2442" t="str">
        <f t="shared" si="76"/>
        <v>PM10</v>
      </c>
      <c r="J2442" t="e">
        <f>INDEX(NoSettings!$C:$C,MATCH(EPS!$A2442,NoSettings!$A:$A,0))</f>
        <v>#N/A</v>
      </c>
      <c r="K2442">
        <f>INDEX(GWP!$C$2:$C$13,MATCH(EPS!I2442,GWP!$B$2:$B$13,0))</f>
        <v>0</v>
      </c>
      <c r="L2442" s="4" t="e">
        <f t="shared" si="77"/>
        <v>#N/A</v>
      </c>
    </row>
    <row r="2443" spans="1:12">
      <c r="A2443" t="s">
        <v>7991</v>
      </c>
      <c r="B2443" t="s">
        <v>7325</v>
      </c>
      <c r="C2443" t="s">
        <v>1733</v>
      </c>
      <c r="D2443" t="s">
        <v>6872</v>
      </c>
      <c r="E2443" t="s">
        <v>1709</v>
      </c>
      <c r="H2443" t="str">
        <f>INDEX('Vensim Variables'!$B:$B,MATCH(EPS!$B2443,'Vensim Variables'!$A:$A,0))</f>
        <v>g pollutant</v>
      </c>
      <c r="I2443" t="str">
        <f t="shared" si="76"/>
        <v>PM25</v>
      </c>
      <c r="J2443" t="e">
        <f>INDEX(NoSettings!$C:$C,MATCH(EPS!$A2443,NoSettings!$A:$A,0))</f>
        <v>#N/A</v>
      </c>
      <c r="K2443">
        <f>INDEX(GWP!$C$2:$C$13,MATCH(EPS!I2443,GWP!$B$2:$B$13,0))</f>
        <v>0</v>
      </c>
      <c r="L2443" s="4" t="e">
        <f t="shared" si="77"/>
        <v>#N/A</v>
      </c>
    </row>
    <row r="2444" spans="1:12">
      <c r="A2444" t="s">
        <v>7992</v>
      </c>
      <c r="B2444" t="s">
        <v>7325</v>
      </c>
      <c r="C2444" t="s">
        <v>1733</v>
      </c>
      <c r="D2444" t="s">
        <v>6872</v>
      </c>
      <c r="E2444" t="s">
        <v>1710</v>
      </c>
      <c r="H2444" t="str">
        <f>INDEX('Vensim Variables'!$B:$B,MATCH(EPS!$B2444,'Vensim Variables'!$A:$A,0))</f>
        <v>g pollutant</v>
      </c>
      <c r="I2444" t="str">
        <f t="shared" si="76"/>
        <v>SOx</v>
      </c>
      <c r="J2444" t="e">
        <f>INDEX(NoSettings!$C:$C,MATCH(EPS!$A2444,NoSettings!$A:$A,0))</f>
        <v>#N/A</v>
      </c>
      <c r="K2444">
        <f>INDEX(GWP!$C$2:$C$13,MATCH(EPS!I2444,GWP!$B$2:$B$13,0))</f>
        <v>0</v>
      </c>
      <c r="L2444" s="4" t="e">
        <f t="shared" si="77"/>
        <v>#N/A</v>
      </c>
    </row>
    <row r="2445" spans="1:12">
      <c r="A2445" t="s">
        <v>7993</v>
      </c>
      <c r="B2445" t="s">
        <v>7325</v>
      </c>
      <c r="C2445" t="s">
        <v>1733</v>
      </c>
      <c r="D2445" t="s">
        <v>6872</v>
      </c>
      <c r="E2445" t="s">
        <v>1711</v>
      </c>
      <c r="H2445" t="str">
        <f>INDEX('Vensim Variables'!$B:$B,MATCH(EPS!$B2445,'Vensim Variables'!$A:$A,0))</f>
        <v>g pollutant</v>
      </c>
      <c r="I2445" t="str">
        <f t="shared" si="76"/>
        <v>BC</v>
      </c>
      <c r="J2445" t="e">
        <f>INDEX(NoSettings!$C:$C,MATCH(EPS!$A2445,NoSettings!$A:$A,0))</f>
        <v>#N/A</v>
      </c>
      <c r="K2445">
        <f>INDEX(GWP!$C$2:$C$13,MATCH(EPS!I2445,GWP!$B$2:$B$13,0))</f>
        <v>0</v>
      </c>
      <c r="L2445" s="4" t="e">
        <f t="shared" si="77"/>
        <v>#N/A</v>
      </c>
    </row>
    <row r="2446" spans="1:12">
      <c r="A2446" t="s">
        <v>7994</v>
      </c>
      <c r="B2446" t="s">
        <v>7325</v>
      </c>
      <c r="C2446" t="s">
        <v>1733</v>
      </c>
      <c r="D2446" t="s">
        <v>6872</v>
      </c>
      <c r="E2446" t="s">
        <v>1712</v>
      </c>
      <c r="H2446" t="str">
        <f>INDEX('Vensim Variables'!$B:$B,MATCH(EPS!$B2446,'Vensim Variables'!$A:$A,0))</f>
        <v>g pollutant</v>
      </c>
      <c r="I2446" t="str">
        <f t="shared" si="76"/>
        <v>OC</v>
      </c>
      <c r="J2446" t="e">
        <f>INDEX(NoSettings!$C:$C,MATCH(EPS!$A2446,NoSettings!$A:$A,0))</f>
        <v>#N/A</v>
      </c>
      <c r="K2446">
        <f>INDEX(GWP!$C$2:$C$13,MATCH(EPS!I2446,GWP!$B$2:$B$13,0))</f>
        <v>0</v>
      </c>
      <c r="L2446" s="4" t="e">
        <f t="shared" si="77"/>
        <v>#N/A</v>
      </c>
    </row>
    <row r="2447" spans="1:12">
      <c r="A2447" t="s">
        <v>7995</v>
      </c>
      <c r="B2447" t="s">
        <v>7325</v>
      </c>
      <c r="C2447" t="s">
        <v>1733</v>
      </c>
      <c r="D2447" t="s">
        <v>6872</v>
      </c>
      <c r="E2447" t="s">
        <v>1713</v>
      </c>
      <c r="H2447" t="str">
        <f>INDEX('Vensim Variables'!$B:$B,MATCH(EPS!$B2447,'Vensim Variables'!$A:$A,0))</f>
        <v>g pollutant</v>
      </c>
      <c r="I2447" t="str">
        <f t="shared" si="76"/>
        <v>CH4</v>
      </c>
      <c r="J2447" t="e">
        <f>INDEX(NoSettings!$C:$C,MATCH(EPS!$A2447,NoSettings!$A:$A,0))</f>
        <v>#N/A</v>
      </c>
      <c r="K2447">
        <f>INDEX(GWP!$C$2:$C$13,MATCH(EPS!I2447,GWP!$B$2:$B$13,0))</f>
        <v>28</v>
      </c>
      <c r="L2447" s="4" t="e">
        <f t="shared" si="77"/>
        <v>#N/A</v>
      </c>
    </row>
    <row r="2448" spans="1:12">
      <c r="A2448" t="s">
        <v>7996</v>
      </c>
      <c r="B2448" t="s">
        <v>7325</v>
      </c>
      <c r="C2448" t="s">
        <v>1733</v>
      </c>
      <c r="D2448" t="s">
        <v>6872</v>
      </c>
      <c r="E2448" t="s">
        <v>1714</v>
      </c>
      <c r="H2448" t="str">
        <f>INDEX('Vensim Variables'!$B:$B,MATCH(EPS!$B2448,'Vensim Variables'!$A:$A,0))</f>
        <v>g pollutant</v>
      </c>
      <c r="I2448" t="str">
        <f t="shared" si="76"/>
        <v>N2O</v>
      </c>
      <c r="J2448" t="e">
        <f>INDEX(NoSettings!$C:$C,MATCH(EPS!$A2448,NoSettings!$A:$A,0))</f>
        <v>#N/A</v>
      </c>
      <c r="K2448">
        <f>INDEX(GWP!$C$2:$C$13,MATCH(EPS!I2448,GWP!$B$2:$B$13,0))</f>
        <v>265</v>
      </c>
      <c r="L2448" s="4" t="e">
        <f t="shared" si="77"/>
        <v>#N/A</v>
      </c>
    </row>
    <row r="2449" spans="1:12">
      <c r="A2449" t="s">
        <v>7997</v>
      </c>
      <c r="B2449" t="s">
        <v>7325</v>
      </c>
      <c r="C2449" t="s">
        <v>1733</v>
      </c>
      <c r="D2449" t="s">
        <v>6872</v>
      </c>
      <c r="E2449" t="s">
        <v>1715</v>
      </c>
      <c r="H2449" t="str">
        <f>INDEX('Vensim Variables'!$B:$B,MATCH(EPS!$B2449,'Vensim Variables'!$A:$A,0))</f>
        <v>g pollutant</v>
      </c>
      <c r="I2449" t="str">
        <f t="shared" si="76"/>
        <v>F gases</v>
      </c>
      <c r="J2449" t="e">
        <f>INDEX(NoSettings!$C:$C,MATCH(EPS!$A2449,NoSettings!$A:$A,0))</f>
        <v>#N/A</v>
      </c>
      <c r="K2449">
        <f>INDEX(GWP!$C$2:$C$13,MATCH(EPS!I2449,GWP!$B$2:$B$13,0))</f>
        <v>1</v>
      </c>
      <c r="L2449" s="4" t="e">
        <f t="shared" si="77"/>
        <v>#N/A</v>
      </c>
    </row>
    <row r="2450" spans="1:12">
      <c r="A2450" t="s">
        <v>7998</v>
      </c>
      <c r="B2450" t="s">
        <v>7325</v>
      </c>
      <c r="C2450" t="s">
        <v>1733</v>
      </c>
      <c r="D2450" t="s">
        <v>6873</v>
      </c>
      <c r="E2450" t="s">
        <v>1702</v>
      </c>
      <c r="H2450" t="str">
        <f>INDEX('Vensim Variables'!$B:$B,MATCH(EPS!$B2450,'Vensim Variables'!$A:$A,0))</f>
        <v>g pollutant</v>
      </c>
      <c r="I2450" t="str">
        <f t="shared" si="76"/>
        <v>CO2</v>
      </c>
      <c r="J2450" t="e">
        <f>INDEX(NoSettings!$C:$C,MATCH(EPS!$A2450,NoSettings!$A:$A,0))</f>
        <v>#N/A</v>
      </c>
      <c r="K2450">
        <f>INDEX(GWP!$C$2:$C$13,MATCH(EPS!I2450,GWP!$B$2:$B$13,0))</f>
        <v>1</v>
      </c>
      <c r="L2450" s="4" t="e">
        <f t="shared" si="77"/>
        <v>#N/A</v>
      </c>
    </row>
    <row r="2451" spans="1:12">
      <c r="A2451" t="s">
        <v>7999</v>
      </c>
      <c r="B2451" t="s">
        <v>7325</v>
      </c>
      <c r="C2451" t="s">
        <v>1733</v>
      </c>
      <c r="D2451" t="s">
        <v>6873</v>
      </c>
      <c r="E2451" t="s">
        <v>1705</v>
      </c>
      <c r="H2451" t="str">
        <f>INDEX('Vensim Variables'!$B:$B,MATCH(EPS!$B2451,'Vensim Variables'!$A:$A,0))</f>
        <v>g pollutant</v>
      </c>
      <c r="I2451" t="str">
        <f t="shared" si="76"/>
        <v>VOC</v>
      </c>
      <c r="J2451" t="e">
        <f>INDEX(NoSettings!$C:$C,MATCH(EPS!$A2451,NoSettings!$A:$A,0))</f>
        <v>#N/A</v>
      </c>
      <c r="K2451">
        <f>INDEX(GWP!$C$2:$C$13,MATCH(EPS!I2451,GWP!$B$2:$B$13,0))</f>
        <v>0</v>
      </c>
      <c r="L2451" s="4" t="e">
        <f t="shared" si="77"/>
        <v>#N/A</v>
      </c>
    </row>
    <row r="2452" spans="1:12">
      <c r="A2452" t="s">
        <v>8000</v>
      </c>
      <c r="B2452" t="s">
        <v>7325</v>
      </c>
      <c r="C2452" t="s">
        <v>1733</v>
      </c>
      <c r="D2452" t="s">
        <v>6873</v>
      </c>
      <c r="E2452" t="s">
        <v>1706</v>
      </c>
      <c r="H2452" t="str">
        <f>INDEX('Vensim Variables'!$B:$B,MATCH(EPS!$B2452,'Vensim Variables'!$A:$A,0))</f>
        <v>g pollutant</v>
      </c>
      <c r="I2452" t="str">
        <f t="shared" si="76"/>
        <v>CO</v>
      </c>
      <c r="J2452" t="e">
        <f>INDEX(NoSettings!$C:$C,MATCH(EPS!$A2452,NoSettings!$A:$A,0))</f>
        <v>#N/A</v>
      </c>
      <c r="K2452">
        <f>INDEX(GWP!$C$2:$C$13,MATCH(EPS!I2452,GWP!$B$2:$B$13,0))</f>
        <v>0</v>
      </c>
      <c r="L2452" s="4" t="e">
        <f t="shared" si="77"/>
        <v>#N/A</v>
      </c>
    </row>
    <row r="2453" spans="1:12">
      <c r="A2453" t="s">
        <v>8001</v>
      </c>
      <c r="B2453" t="s">
        <v>7325</v>
      </c>
      <c r="C2453" t="s">
        <v>1733</v>
      </c>
      <c r="D2453" t="s">
        <v>6873</v>
      </c>
      <c r="E2453" t="s">
        <v>1707</v>
      </c>
      <c r="H2453" t="str">
        <f>INDEX('Vensim Variables'!$B:$B,MATCH(EPS!$B2453,'Vensim Variables'!$A:$A,0))</f>
        <v>g pollutant</v>
      </c>
      <c r="I2453" t="str">
        <f t="shared" si="76"/>
        <v>NOx</v>
      </c>
      <c r="J2453" t="e">
        <f>INDEX(NoSettings!$C:$C,MATCH(EPS!$A2453,NoSettings!$A:$A,0))</f>
        <v>#N/A</v>
      </c>
      <c r="K2453">
        <f>INDEX(GWP!$C$2:$C$13,MATCH(EPS!I2453,GWP!$B$2:$B$13,0))</f>
        <v>0</v>
      </c>
      <c r="L2453" s="4" t="e">
        <f t="shared" si="77"/>
        <v>#N/A</v>
      </c>
    </row>
    <row r="2454" spans="1:12">
      <c r="A2454" t="s">
        <v>8002</v>
      </c>
      <c r="B2454" t="s">
        <v>7325</v>
      </c>
      <c r="C2454" t="s">
        <v>1733</v>
      </c>
      <c r="D2454" t="s">
        <v>6873</v>
      </c>
      <c r="E2454" t="s">
        <v>1708</v>
      </c>
      <c r="H2454" t="str">
        <f>INDEX('Vensim Variables'!$B:$B,MATCH(EPS!$B2454,'Vensim Variables'!$A:$A,0))</f>
        <v>g pollutant</v>
      </c>
      <c r="I2454" t="str">
        <f t="shared" si="76"/>
        <v>PM10</v>
      </c>
      <c r="J2454" t="e">
        <f>INDEX(NoSettings!$C:$C,MATCH(EPS!$A2454,NoSettings!$A:$A,0))</f>
        <v>#N/A</v>
      </c>
      <c r="K2454">
        <f>INDEX(GWP!$C$2:$C$13,MATCH(EPS!I2454,GWP!$B$2:$B$13,0))</f>
        <v>0</v>
      </c>
      <c r="L2454" s="4" t="e">
        <f t="shared" si="77"/>
        <v>#N/A</v>
      </c>
    </row>
    <row r="2455" spans="1:12">
      <c r="A2455" t="s">
        <v>8003</v>
      </c>
      <c r="B2455" t="s">
        <v>7325</v>
      </c>
      <c r="C2455" t="s">
        <v>1733</v>
      </c>
      <c r="D2455" t="s">
        <v>6873</v>
      </c>
      <c r="E2455" t="s">
        <v>1709</v>
      </c>
      <c r="H2455" t="str">
        <f>INDEX('Vensim Variables'!$B:$B,MATCH(EPS!$B2455,'Vensim Variables'!$A:$A,0))</f>
        <v>g pollutant</v>
      </c>
      <c r="I2455" t="str">
        <f t="shared" si="76"/>
        <v>PM25</v>
      </c>
      <c r="J2455" t="e">
        <f>INDEX(NoSettings!$C:$C,MATCH(EPS!$A2455,NoSettings!$A:$A,0))</f>
        <v>#N/A</v>
      </c>
      <c r="K2455">
        <f>INDEX(GWP!$C$2:$C$13,MATCH(EPS!I2455,GWP!$B$2:$B$13,0))</f>
        <v>0</v>
      </c>
      <c r="L2455" s="4" t="e">
        <f t="shared" si="77"/>
        <v>#N/A</v>
      </c>
    </row>
    <row r="2456" spans="1:12">
      <c r="A2456" t="s">
        <v>8004</v>
      </c>
      <c r="B2456" t="s">
        <v>7325</v>
      </c>
      <c r="C2456" t="s">
        <v>1733</v>
      </c>
      <c r="D2456" t="s">
        <v>6873</v>
      </c>
      <c r="E2456" t="s">
        <v>1710</v>
      </c>
      <c r="H2456" t="str">
        <f>INDEX('Vensim Variables'!$B:$B,MATCH(EPS!$B2456,'Vensim Variables'!$A:$A,0))</f>
        <v>g pollutant</v>
      </c>
      <c r="I2456" t="str">
        <f t="shared" si="76"/>
        <v>SOx</v>
      </c>
      <c r="J2456" t="e">
        <f>INDEX(NoSettings!$C:$C,MATCH(EPS!$A2456,NoSettings!$A:$A,0))</f>
        <v>#N/A</v>
      </c>
      <c r="K2456">
        <f>INDEX(GWP!$C$2:$C$13,MATCH(EPS!I2456,GWP!$B$2:$B$13,0))</f>
        <v>0</v>
      </c>
      <c r="L2456" s="4" t="e">
        <f t="shared" si="77"/>
        <v>#N/A</v>
      </c>
    </row>
    <row r="2457" spans="1:12">
      <c r="A2457" t="s">
        <v>8005</v>
      </c>
      <c r="B2457" t="s">
        <v>7325</v>
      </c>
      <c r="C2457" t="s">
        <v>1733</v>
      </c>
      <c r="D2457" t="s">
        <v>6873</v>
      </c>
      <c r="E2457" t="s">
        <v>1711</v>
      </c>
      <c r="H2457" t="str">
        <f>INDEX('Vensim Variables'!$B:$B,MATCH(EPS!$B2457,'Vensim Variables'!$A:$A,0))</f>
        <v>g pollutant</v>
      </c>
      <c r="I2457" t="str">
        <f t="shared" si="76"/>
        <v>BC</v>
      </c>
      <c r="J2457" t="e">
        <f>INDEX(NoSettings!$C:$C,MATCH(EPS!$A2457,NoSettings!$A:$A,0))</f>
        <v>#N/A</v>
      </c>
      <c r="K2457">
        <f>INDEX(GWP!$C$2:$C$13,MATCH(EPS!I2457,GWP!$B$2:$B$13,0))</f>
        <v>0</v>
      </c>
      <c r="L2457" s="4" t="e">
        <f t="shared" si="77"/>
        <v>#N/A</v>
      </c>
    </row>
    <row r="2458" spans="1:12">
      <c r="A2458" t="s">
        <v>8006</v>
      </c>
      <c r="B2458" t="s">
        <v>7325</v>
      </c>
      <c r="C2458" t="s">
        <v>1733</v>
      </c>
      <c r="D2458" t="s">
        <v>6873</v>
      </c>
      <c r="E2458" t="s">
        <v>1712</v>
      </c>
      <c r="H2458" t="str">
        <f>INDEX('Vensim Variables'!$B:$B,MATCH(EPS!$B2458,'Vensim Variables'!$A:$A,0))</f>
        <v>g pollutant</v>
      </c>
      <c r="I2458" t="str">
        <f t="shared" si="76"/>
        <v>OC</v>
      </c>
      <c r="J2458" t="e">
        <f>INDEX(NoSettings!$C:$C,MATCH(EPS!$A2458,NoSettings!$A:$A,0))</f>
        <v>#N/A</v>
      </c>
      <c r="K2458">
        <f>INDEX(GWP!$C$2:$C$13,MATCH(EPS!I2458,GWP!$B$2:$B$13,0))</f>
        <v>0</v>
      </c>
      <c r="L2458" s="4" t="e">
        <f t="shared" si="77"/>
        <v>#N/A</v>
      </c>
    </row>
    <row r="2459" spans="1:12">
      <c r="A2459" t="s">
        <v>8007</v>
      </c>
      <c r="B2459" t="s">
        <v>7325</v>
      </c>
      <c r="C2459" t="s">
        <v>1733</v>
      </c>
      <c r="D2459" t="s">
        <v>6873</v>
      </c>
      <c r="E2459" t="s">
        <v>1713</v>
      </c>
      <c r="H2459" t="str">
        <f>INDEX('Vensim Variables'!$B:$B,MATCH(EPS!$B2459,'Vensim Variables'!$A:$A,0))</f>
        <v>g pollutant</v>
      </c>
      <c r="I2459" t="str">
        <f t="shared" si="76"/>
        <v>CH4</v>
      </c>
      <c r="J2459" t="e">
        <f>INDEX(NoSettings!$C:$C,MATCH(EPS!$A2459,NoSettings!$A:$A,0))</f>
        <v>#N/A</v>
      </c>
      <c r="K2459">
        <f>INDEX(GWP!$C$2:$C$13,MATCH(EPS!I2459,GWP!$B$2:$B$13,0))</f>
        <v>28</v>
      </c>
      <c r="L2459" s="4" t="e">
        <f t="shared" si="77"/>
        <v>#N/A</v>
      </c>
    </row>
    <row r="2460" spans="1:12">
      <c r="A2460" t="s">
        <v>8008</v>
      </c>
      <c r="B2460" t="s">
        <v>7325</v>
      </c>
      <c r="C2460" t="s">
        <v>1733</v>
      </c>
      <c r="D2460" t="s">
        <v>6873</v>
      </c>
      <c r="E2460" t="s">
        <v>1714</v>
      </c>
      <c r="H2460" t="str">
        <f>INDEX('Vensim Variables'!$B:$B,MATCH(EPS!$B2460,'Vensim Variables'!$A:$A,0))</f>
        <v>g pollutant</v>
      </c>
      <c r="I2460" t="str">
        <f t="shared" si="76"/>
        <v>N2O</v>
      </c>
      <c r="J2460" t="e">
        <f>INDEX(NoSettings!$C:$C,MATCH(EPS!$A2460,NoSettings!$A:$A,0))</f>
        <v>#N/A</v>
      </c>
      <c r="K2460">
        <f>INDEX(GWP!$C$2:$C$13,MATCH(EPS!I2460,GWP!$B$2:$B$13,0))</f>
        <v>265</v>
      </c>
      <c r="L2460" s="4" t="e">
        <f t="shared" si="77"/>
        <v>#N/A</v>
      </c>
    </row>
    <row r="2461" spans="1:12">
      <c r="A2461" t="s">
        <v>8009</v>
      </c>
      <c r="B2461" t="s">
        <v>7325</v>
      </c>
      <c r="C2461" t="s">
        <v>1733</v>
      </c>
      <c r="D2461" t="s">
        <v>6873</v>
      </c>
      <c r="E2461" t="s">
        <v>1715</v>
      </c>
      <c r="H2461" t="str">
        <f>INDEX('Vensim Variables'!$B:$B,MATCH(EPS!$B2461,'Vensim Variables'!$A:$A,0))</f>
        <v>g pollutant</v>
      </c>
      <c r="I2461" t="str">
        <f t="shared" si="76"/>
        <v>F gases</v>
      </c>
      <c r="J2461" t="e">
        <f>INDEX(NoSettings!$C:$C,MATCH(EPS!$A2461,NoSettings!$A:$A,0))</f>
        <v>#N/A</v>
      </c>
      <c r="K2461">
        <f>INDEX(GWP!$C$2:$C$13,MATCH(EPS!I2461,GWP!$B$2:$B$13,0))</f>
        <v>1</v>
      </c>
      <c r="L2461" s="4" t="e">
        <f t="shared" si="77"/>
        <v>#N/A</v>
      </c>
    </row>
    <row r="2462" spans="1:12">
      <c r="A2462" t="s">
        <v>8010</v>
      </c>
      <c r="B2462" t="s">
        <v>7325</v>
      </c>
      <c r="C2462" t="s">
        <v>1733</v>
      </c>
      <c r="D2462" t="s">
        <v>6874</v>
      </c>
      <c r="E2462" t="s">
        <v>1702</v>
      </c>
      <c r="H2462" t="str">
        <f>INDEX('Vensim Variables'!$B:$B,MATCH(EPS!$B2462,'Vensim Variables'!$A:$A,0))</f>
        <v>g pollutant</v>
      </c>
      <c r="I2462" t="str">
        <f t="shared" si="76"/>
        <v>CO2</v>
      </c>
      <c r="J2462" t="e">
        <f>INDEX(NoSettings!$C:$C,MATCH(EPS!$A2462,NoSettings!$A:$A,0))</f>
        <v>#N/A</v>
      </c>
      <c r="K2462">
        <f>INDEX(GWP!$C$2:$C$13,MATCH(EPS!I2462,GWP!$B$2:$B$13,0))</f>
        <v>1</v>
      </c>
      <c r="L2462" s="4" t="e">
        <f t="shared" si="77"/>
        <v>#N/A</v>
      </c>
    </row>
    <row r="2463" spans="1:12">
      <c r="A2463" t="s">
        <v>8011</v>
      </c>
      <c r="B2463" t="s">
        <v>7325</v>
      </c>
      <c r="C2463" t="s">
        <v>1733</v>
      </c>
      <c r="D2463" t="s">
        <v>6874</v>
      </c>
      <c r="E2463" t="s">
        <v>1705</v>
      </c>
      <c r="H2463" t="str">
        <f>INDEX('Vensim Variables'!$B:$B,MATCH(EPS!$B2463,'Vensim Variables'!$A:$A,0))</f>
        <v>g pollutant</v>
      </c>
      <c r="I2463" t="str">
        <f t="shared" si="76"/>
        <v>VOC</v>
      </c>
      <c r="J2463" t="e">
        <f>INDEX(NoSettings!$C:$C,MATCH(EPS!$A2463,NoSettings!$A:$A,0))</f>
        <v>#N/A</v>
      </c>
      <c r="K2463">
        <f>INDEX(GWP!$C$2:$C$13,MATCH(EPS!I2463,GWP!$B$2:$B$13,0))</f>
        <v>0</v>
      </c>
      <c r="L2463" s="4" t="e">
        <f t="shared" si="77"/>
        <v>#N/A</v>
      </c>
    </row>
    <row r="2464" spans="1:12">
      <c r="A2464" t="s">
        <v>8012</v>
      </c>
      <c r="B2464" t="s">
        <v>7325</v>
      </c>
      <c r="C2464" t="s">
        <v>1733</v>
      </c>
      <c r="D2464" t="s">
        <v>6874</v>
      </c>
      <c r="E2464" t="s">
        <v>1706</v>
      </c>
      <c r="H2464" t="str">
        <f>INDEX('Vensim Variables'!$B:$B,MATCH(EPS!$B2464,'Vensim Variables'!$A:$A,0))</f>
        <v>g pollutant</v>
      </c>
      <c r="I2464" t="str">
        <f t="shared" si="76"/>
        <v>CO</v>
      </c>
      <c r="J2464" t="e">
        <f>INDEX(NoSettings!$C:$C,MATCH(EPS!$A2464,NoSettings!$A:$A,0))</f>
        <v>#N/A</v>
      </c>
      <c r="K2464">
        <f>INDEX(GWP!$C$2:$C$13,MATCH(EPS!I2464,GWP!$B$2:$B$13,0))</f>
        <v>0</v>
      </c>
      <c r="L2464" s="4" t="e">
        <f t="shared" si="77"/>
        <v>#N/A</v>
      </c>
    </row>
    <row r="2465" spans="1:12">
      <c r="A2465" t="s">
        <v>8013</v>
      </c>
      <c r="B2465" t="s">
        <v>7325</v>
      </c>
      <c r="C2465" t="s">
        <v>1733</v>
      </c>
      <c r="D2465" t="s">
        <v>6874</v>
      </c>
      <c r="E2465" t="s">
        <v>1707</v>
      </c>
      <c r="H2465" t="str">
        <f>INDEX('Vensim Variables'!$B:$B,MATCH(EPS!$B2465,'Vensim Variables'!$A:$A,0))</f>
        <v>g pollutant</v>
      </c>
      <c r="I2465" t="str">
        <f t="shared" si="76"/>
        <v>NOx</v>
      </c>
      <c r="J2465" t="e">
        <f>INDEX(NoSettings!$C:$C,MATCH(EPS!$A2465,NoSettings!$A:$A,0))</f>
        <v>#N/A</v>
      </c>
      <c r="K2465">
        <f>INDEX(GWP!$C$2:$C$13,MATCH(EPS!I2465,GWP!$B$2:$B$13,0))</f>
        <v>0</v>
      </c>
      <c r="L2465" s="4" t="e">
        <f t="shared" si="77"/>
        <v>#N/A</v>
      </c>
    </row>
    <row r="2466" spans="1:12">
      <c r="A2466" t="s">
        <v>8014</v>
      </c>
      <c r="B2466" t="s">
        <v>7325</v>
      </c>
      <c r="C2466" t="s">
        <v>1733</v>
      </c>
      <c r="D2466" t="s">
        <v>6874</v>
      </c>
      <c r="E2466" t="s">
        <v>1708</v>
      </c>
      <c r="H2466" t="str">
        <f>INDEX('Vensim Variables'!$B:$B,MATCH(EPS!$B2466,'Vensim Variables'!$A:$A,0))</f>
        <v>g pollutant</v>
      </c>
      <c r="I2466" t="str">
        <f t="shared" si="76"/>
        <v>PM10</v>
      </c>
      <c r="J2466" t="e">
        <f>INDEX(NoSettings!$C:$C,MATCH(EPS!$A2466,NoSettings!$A:$A,0))</f>
        <v>#N/A</v>
      </c>
      <c r="K2466">
        <f>INDEX(GWP!$C$2:$C$13,MATCH(EPS!I2466,GWP!$B$2:$B$13,0))</f>
        <v>0</v>
      </c>
      <c r="L2466" s="4" t="e">
        <f t="shared" si="77"/>
        <v>#N/A</v>
      </c>
    </row>
    <row r="2467" spans="1:12">
      <c r="A2467" t="s">
        <v>8015</v>
      </c>
      <c r="B2467" t="s">
        <v>7325</v>
      </c>
      <c r="C2467" t="s">
        <v>1733</v>
      </c>
      <c r="D2467" t="s">
        <v>6874</v>
      </c>
      <c r="E2467" t="s">
        <v>1709</v>
      </c>
      <c r="H2467" t="str">
        <f>INDEX('Vensim Variables'!$B:$B,MATCH(EPS!$B2467,'Vensim Variables'!$A:$A,0))</f>
        <v>g pollutant</v>
      </c>
      <c r="I2467" t="str">
        <f t="shared" si="76"/>
        <v>PM25</v>
      </c>
      <c r="J2467" t="e">
        <f>INDEX(NoSettings!$C:$C,MATCH(EPS!$A2467,NoSettings!$A:$A,0))</f>
        <v>#N/A</v>
      </c>
      <c r="K2467">
        <f>INDEX(GWP!$C$2:$C$13,MATCH(EPS!I2467,GWP!$B$2:$B$13,0))</f>
        <v>0</v>
      </c>
      <c r="L2467" s="4" t="e">
        <f t="shared" si="77"/>
        <v>#N/A</v>
      </c>
    </row>
    <row r="2468" spans="1:12">
      <c r="A2468" t="s">
        <v>8016</v>
      </c>
      <c r="B2468" t="s">
        <v>7325</v>
      </c>
      <c r="C2468" t="s">
        <v>1733</v>
      </c>
      <c r="D2468" t="s">
        <v>6874</v>
      </c>
      <c r="E2468" t="s">
        <v>1710</v>
      </c>
      <c r="H2468" t="str">
        <f>INDEX('Vensim Variables'!$B:$B,MATCH(EPS!$B2468,'Vensim Variables'!$A:$A,0))</f>
        <v>g pollutant</v>
      </c>
      <c r="I2468" t="str">
        <f t="shared" si="76"/>
        <v>SOx</v>
      </c>
      <c r="J2468" t="e">
        <f>INDEX(NoSettings!$C:$C,MATCH(EPS!$A2468,NoSettings!$A:$A,0))</f>
        <v>#N/A</v>
      </c>
      <c r="K2468">
        <f>INDEX(GWP!$C$2:$C$13,MATCH(EPS!I2468,GWP!$B$2:$B$13,0))</f>
        <v>0</v>
      </c>
      <c r="L2468" s="4" t="e">
        <f t="shared" si="77"/>
        <v>#N/A</v>
      </c>
    </row>
    <row r="2469" spans="1:12">
      <c r="A2469" t="s">
        <v>8017</v>
      </c>
      <c r="B2469" t="s">
        <v>7325</v>
      </c>
      <c r="C2469" t="s">
        <v>1733</v>
      </c>
      <c r="D2469" t="s">
        <v>6874</v>
      </c>
      <c r="E2469" t="s">
        <v>1711</v>
      </c>
      <c r="H2469" t="str">
        <f>INDEX('Vensim Variables'!$B:$B,MATCH(EPS!$B2469,'Vensim Variables'!$A:$A,0))</f>
        <v>g pollutant</v>
      </c>
      <c r="I2469" t="str">
        <f t="shared" si="76"/>
        <v>BC</v>
      </c>
      <c r="J2469" t="e">
        <f>INDEX(NoSettings!$C:$C,MATCH(EPS!$A2469,NoSettings!$A:$A,0))</f>
        <v>#N/A</v>
      </c>
      <c r="K2469">
        <f>INDEX(GWP!$C$2:$C$13,MATCH(EPS!I2469,GWP!$B$2:$B$13,0))</f>
        <v>0</v>
      </c>
      <c r="L2469" s="4" t="e">
        <f t="shared" si="77"/>
        <v>#N/A</v>
      </c>
    </row>
    <row r="2470" spans="1:12">
      <c r="A2470" t="s">
        <v>8018</v>
      </c>
      <c r="B2470" t="s">
        <v>7325</v>
      </c>
      <c r="C2470" t="s">
        <v>1733</v>
      </c>
      <c r="D2470" t="s">
        <v>6874</v>
      </c>
      <c r="E2470" t="s">
        <v>1712</v>
      </c>
      <c r="H2470" t="str">
        <f>INDEX('Vensim Variables'!$B:$B,MATCH(EPS!$B2470,'Vensim Variables'!$A:$A,0))</f>
        <v>g pollutant</v>
      </c>
      <c r="I2470" t="str">
        <f t="shared" si="76"/>
        <v>OC</v>
      </c>
      <c r="J2470" t="e">
        <f>INDEX(NoSettings!$C:$C,MATCH(EPS!$A2470,NoSettings!$A:$A,0))</f>
        <v>#N/A</v>
      </c>
      <c r="K2470">
        <f>INDEX(GWP!$C$2:$C$13,MATCH(EPS!I2470,GWP!$B$2:$B$13,0))</f>
        <v>0</v>
      </c>
      <c r="L2470" s="4" t="e">
        <f t="shared" si="77"/>
        <v>#N/A</v>
      </c>
    </row>
    <row r="2471" spans="1:12">
      <c r="A2471" t="s">
        <v>8019</v>
      </c>
      <c r="B2471" t="s">
        <v>7325</v>
      </c>
      <c r="C2471" t="s">
        <v>1733</v>
      </c>
      <c r="D2471" t="s">
        <v>6874</v>
      </c>
      <c r="E2471" t="s">
        <v>1713</v>
      </c>
      <c r="H2471" t="str">
        <f>INDEX('Vensim Variables'!$B:$B,MATCH(EPS!$B2471,'Vensim Variables'!$A:$A,0))</f>
        <v>g pollutant</v>
      </c>
      <c r="I2471" t="str">
        <f t="shared" si="76"/>
        <v>CH4</v>
      </c>
      <c r="J2471" t="e">
        <f>INDEX(NoSettings!$C:$C,MATCH(EPS!$A2471,NoSettings!$A:$A,0))</f>
        <v>#N/A</v>
      </c>
      <c r="K2471">
        <f>INDEX(GWP!$C$2:$C$13,MATCH(EPS!I2471,GWP!$B$2:$B$13,0))</f>
        <v>28</v>
      </c>
      <c r="L2471" s="4" t="e">
        <f t="shared" si="77"/>
        <v>#N/A</v>
      </c>
    </row>
    <row r="2472" spans="1:12">
      <c r="A2472" t="s">
        <v>8020</v>
      </c>
      <c r="B2472" t="s">
        <v>7325</v>
      </c>
      <c r="C2472" t="s">
        <v>1733</v>
      </c>
      <c r="D2472" t="s">
        <v>6874</v>
      </c>
      <c r="E2472" t="s">
        <v>1714</v>
      </c>
      <c r="H2472" t="str">
        <f>INDEX('Vensim Variables'!$B:$B,MATCH(EPS!$B2472,'Vensim Variables'!$A:$A,0))</f>
        <v>g pollutant</v>
      </c>
      <c r="I2472" t="str">
        <f t="shared" si="76"/>
        <v>N2O</v>
      </c>
      <c r="J2472" t="e">
        <f>INDEX(NoSettings!$C:$C,MATCH(EPS!$A2472,NoSettings!$A:$A,0))</f>
        <v>#N/A</v>
      </c>
      <c r="K2472">
        <f>INDEX(GWP!$C$2:$C$13,MATCH(EPS!I2472,GWP!$B$2:$B$13,0))</f>
        <v>265</v>
      </c>
      <c r="L2472" s="4" t="e">
        <f t="shared" si="77"/>
        <v>#N/A</v>
      </c>
    </row>
    <row r="2473" spans="1:12">
      <c r="A2473" t="s">
        <v>8021</v>
      </c>
      <c r="B2473" t="s">
        <v>7325</v>
      </c>
      <c r="C2473" t="s">
        <v>1733</v>
      </c>
      <c r="D2473" t="s">
        <v>6874</v>
      </c>
      <c r="E2473" t="s">
        <v>1715</v>
      </c>
      <c r="H2473" t="str">
        <f>INDEX('Vensim Variables'!$B:$B,MATCH(EPS!$B2473,'Vensim Variables'!$A:$A,0))</f>
        <v>g pollutant</v>
      </c>
      <c r="I2473" t="str">
        <f t="shared" si="76"/>
        <v>F gases</v>
      </c>
      <c r="J2473" t="e">
        <f>INDEX(NoSettings!$C:$C,MATCH(EPS!$A2473,NoSettings!$A:$A,0))</f>
        <v>#N/A</v>
      </c>
      <c r="K2473">
        <f>INDEX(GWP!$C$2:$C$13,MATCH(EPS!I2473,GWP!$B$2:$B$13,0))</f>
        <v>1</v>
      </c>
      <c r="L2473" s="4" t="e">
        <f t="shared" si="77"/>
        <v>#N/A</v>
      </c>
    </row>
    <row r="2474" spans="1:12">
      <c r="A2474" t="s">
        <v>8022</v>
      </c>
      <c r="B2474" t="s">
        <v>7325</v>
      </c>
      <c r="C2474" t="s">
        <v>1733</v>
      </c>
      <c r="D2474" t="s">
        <v>6875</v>
      </c>
      <c r="E2474" t="s">
        <v>1702</v>
      </c>
      <c r="H2474" t="str">
        <f>INDEX('Vensim Variables'!$B:$B,MATCH(EPS!$B2474,'Vensim Variables'!$A:$A,0))</f>
        <v>g pollutant</v>
      </c>
      <c r="I2474" t="str">
        <f t="shared" si="76"/>
        <v>CO2</v>
      </c>
      <c r="J2474" t="e">
        <f>INDEX(NoSettings!$C:$C,MATCH(EPS!$A2474,NoSettings!$A:$A,0))</f>
        <v>#N/A</v>
      </c>
      <c r="K2474">
        <f>INDEX(GWP!$C$2:$C$13,MATCH(EPS!I2474,GWP!$B$2:$B$13,0))</f>
        <v>1</v>
      </c>
      <c r="L2474" s="4" t="e">
        <f t="shared" si="77"/>
        <v>#N/A</v>
      </c>
    </row>
    <row r="2475" spans="1:12">
      <c r="A2475" t="s">
        <v>8023</v>
      </c>
      <c r="B2475" t="s">
        <v>7325</v>
      </c>
      <c r="C2475" t="s">
        <v>1733</v>
      </c>
      <c r="D2475" t="s">
        <v>6875</v>
      </c>
      <c r="E2475" t="s">
        <v>1705</v>
      </c>
      <c r="H2475" t="str">
        <f>INDEX('Vensim Variables'!$B:$B,MATCH(EPS!$B2475,'Vensim Variables'!$A:$A,0))</f>
        <v>g pollutant</v>
      </c>
      <c r="I2475" t="str">
        <f t="shared" si="76"/>
        <v>VOC</v>
      </c>
      <c r="J2475" t="e">
        <f>INDEX(NoSettings!$C:$C,MATCH(EPS!$A2475,NoSettings!$A:$A,0))</f>
        <v>#N/A</v>
      </c>
      <c r="K2475">
        <f>INDEX(GWP!$C$2:$C$13,MATCH(EPS!I2475,GWP!$B$2:$B$13,0))</f>
        <v>0</v>
      </c>
      <c r="L2475" s="4" t="e">
        <f t="shared" si="77"/>
        <v>#N/A</v>
      </c>
    </row>
    <row r="2476" spans="1:12">
      <c r="A2476" t="s">
        <v>8024</v>
      </c>
      <c r="B2476" t="s">
        <v>7325</v>
      </c>
      <c r="C2476" t="s">
        <v>1733</v>
      </c>
      <c r="D2476" t="s">
        <v>6875</v>
      </c>
      <c r="E2476" t="s">
        <v>1706</v>
      </c>
      <c r="H2476" t="str">
        <f>INDEX('Vensim Variables'!$B:$B,MATCH(EPS!$B2476,'Vensim Variables'!$A:$A,0))</f>
        <v>g pollutant</v>
      </c>
      <c r="I2476" t="str">
        <f t="shared" si="76"/>
        <v>CO</v>
      </c>
      <c r="J2476" t="e">
        <f>INDEX(NoSettings!$C:$C,MATCH(EPS!$A2476,NoSettings!$A:$A,0))</f>
        <v>#N/A</v>
      </c>
      <c r="K2476">
        <f>INDEX(GWP!$C$2:$C$13,MATCH(EPS!I2476,GWP!$B$2:$B$13,0))</f>
        <v>0</v>
      </c>
      <c r="L2476" s="4" t="e">
        <f t="shared" si="77"/>
        <v>#N/A</v>
      </c>
    </row>
    <row r="2477" spans="1:12">
      <c r="A2477" t="s">
        <v>8025</v>
      </c>
      <c r="B2477" t="s">
        <v>7325</v>
      </c>
      <c r="C2477" t="s">
        <v>1733</v>
      </c>
      <c r="D2477" t="s">
        <v>6875</v>
      </c>
      <c r="E2477" t="s">
        <v>1707</v>
      </c>
      <c r="H2477" t="str">
        <f>INDEX('Vensim Variables'!$B:$B,MATCH(EPS!$B2477,'Vensim Variables'!$A:$A,0))</f>
        <v>g pollutant</v>
      </c>
      <c r="I2477" t="str">
        <f t="shared" si="76"/>
        <v>NOx</v>
      </c>
      <c r="J2477" t="e">
        <f>INDEX(NoSettings!$C:$C,MATCH(EPS!$A2477,NoSettings!$A:$A,0))</f>
        <v>#N/A</v>
      </c>
      <c r="K2477">
        <f>INDEX(GWP!$C$2:$C$13,MATCH(EPS!I2477,GWP!$B$2:$B$13,0))</f>
        <v>0</v>
      </c>
      <c r="L2477" s="4" t="e">
        <f t="shared" si="77"/>
        <v>#N/A</v>
      </c>
    </row>
    <row r="2478" spans="1:12">
      <c r="A2478" t="s">
        <v>8026</v>
      </c>
      <c r="B2478" t="s">
        <v>7325</v>
      </c>
      <c r="C2478" t="s">
        <v>1733</v>
      </c>
      <c r="D2478" t="s">
        <v>6875</v>
      </c>
      <c r="E2478" t="s">
        <v>1708</v>
      </c>
      <c r="H2478" t="str">
        <f>INDEX('Vensim Variables'!$B:$B,MATCH(EPS!$B2478,'Vensim Variables'!$A:$A,0))</f>
        <v>g pollutant</v>
      </c>
      <c r="I2478" t="str">
        <f t="shared" si="76"/>
        <v>PM10</v>
      </c>
      <c r="J2478" t="e">
        <f>INDEX(NoSettings!$C:$C,MATCH(EPS!$A2478,NoSettings!$A:$A,0))</f>
        <v>#N/A</v>
      </c>
      <c r="K2478">
        <f>INDEX(GWP!$C$2:$C$13,MATCH(EPS!I2478,GWP!$B$2:$B$13,0))</f>
        <v>0</v>
      </c>
      <c r="L2478" s="4" t="e">
        <f t="shared" si="77"/>
        <v>#N/A</v>
      </c>
    </row>
    <row r="2479" spans="1:12">
      <c r="A2479" t="s">
        <v>8027</v>
      </c>
      <c r="B2479" t="s">
        <v>7325</v>
      </c>
      <c r="C2479" t="s">
        <v>1733</v>
      </c>
      <c r="D2479" t="s">
        <v>6875</v>
      </c>
      <c r="E2479" t="s">
        <v>1709</v>
      </c>
      <c r="H2479" t="str">
        <f>INDEX('Vensim Variables'!$B:$B,MATCH(EPS!$B2479,'Vensim Variables'!$A:$A,0))</f>
        <v>g pollutant</v>
      </c>
      <c r="I2479" t="str">
        <f t="shared" si="76"/>
        <v>PM25</v>
      </c>
      <c r="J2479" t="e">
        <f>INDEX(NoSettings!$C:$C,MATCH(EPS!$A2479,NoSettings!$A:$A,0))</f>
        <v>#N/A</v>
      </c>
      <c r="K2479">
        <f>INDEX(GWP!$C$2:$C$13,MATCH(EPS!I2479,GWP!$B$2:$B$13,0))</f>
        <v>0</v>
      </c>
      <c r="L2479" s="4" t="e">
        <f t="shared" si="77"/>
        <v>#N/A</v>
      </c>
    </row>
    <row r="2480" spans="1:12">
      <c r="A2480" t="s">
        <v>8028</v>
      </c>
      <c r="B2480" t="s">
        <v>7325</v>
      </c>
      <c r="C2480" t="s">
        <v>1733</v>
      </c>
      <c r="D2480" t="s">
        <v>6875</v>
      </c>
      <c r="E2480" t="s">
        <v>1710</v>
      </c>
      <c r="H2480" t="str">
        <f>INDEX('Vensim Variables'!$B:$B,MATCH(EPS!$B2480,'Vensim Variables'!$A:$A,0))</f>
        <v>g pollutant</v>
      </c>
      <c r="I2480" t="str">
        <f t="shared" si="76"/>
        <v>SOx</v>
      </c>
      <c r="J2480" t="e">
        <f>INDEX(NoSettings!$C:$C,MATCH(EPS!$A2480,NoSettings!$A:$A,0))</f>
        <v>#N/A</v>
      </c>
      <c r="K2480">
        <f>INDEX(GWP!$C$2:$C$13,MATCH(EPS!I2480,GWP!$B$2:$B$13,0))</f>
        <v>0</v>
      </c>
      <c r="L2480" s="4" t="e">
        <f t="shared" si="77"/>
        <v>#N/A</v>
      </c>
    </row>
    <row r="2481" spans="1:12">
      <c r="A2481" t="s">
        <v>8029</v>
      </c>
      <c r="B2481" t="s">
        <v>7325</v>
      </c>
      <c r="C2481" t="s">
        <v>1733</v>
      </c>
      <c r="D2481" t="s">
        <v>6875</v>
      </c>
      <c r="E2481" t="s">
        <v>1711</v>
      </c>
      <c r="H2481" t="str">
        <f>INDEX('Vensim Variables'!$B:$B,MATCH(EPS!$B2481,'Vensim Variables'!$A:$A,0))</f>
        <v>g pollutant</v>
      </c>
      <c r="I2481" t="str">
        <f t="shared" si="76"/>
        <v>BC</v>
      </c>
      <c r="J2481" t="e">
        <f>INDEX(NoSettings!$C:$C,MATCH(EPS!$A2481,NoSettings!$A:$A,0))</f>
        <v>#N/A</v>
      </c>
      <c r="K2481">
        <f>INDEX(GWP!$C$2:$C$13,MATCH(EPS!I2481,GWP!$B$2:$B$13,0))</f>
        <v>0</v>
      </c>
      <c r="L2481" s="4" t="e">
        <f t="shared" si="77"/>
        <v>#N/A</v>
      </c>
    </row>
    <row r="2482" spans="1:12">
      <c r="A2482" t="s">
        <v>8030</v>
      </c>
      <c r="B2482" t="s">
        <v>7325</v>
      </c>
      <c r="C2482" t="s">
        <v>1733</v>
      </c>
      <c r="D2482" t="s">
        <v>6875</v>
      </c>
      <c r="E2482" t="s">
        <v>1712</v>
      </c>
      <c r="H2482" t="str">
        <f>INDEX('Vensim Variables'!$B:$B,MATCH(EPS!$B2482,'Vensim Variables'!$A:$A,0))</f>
        <v>g pollutant</v>
      </c>
      <c r="I2482" t="str">
        <f t="shared" si="76"/>
        <v>OC</v>
      </c>
      <c r="J2482" t="e">
        <f>INDEX(NoSettings!$C:$C,MATCH(EPS!$A2482,NoSettings!$A:$A,0))</f>
        <v>#N/A</v>
      </c>
      <c r="K2482">
        <f>INDEX(GWP!$C$2:$C$13,MATCH(EPS!I2482,GWP!$B$2:$B$13,0))</f>
        <v>0</v>
      </c>
      <c r="L2482" s="4" t="e">
        <f t="shared" si="77"/>
        <v>#N/A</v>
      </c>
    </row>
    <row r="2483" spans="1:12">
      <c r="A2483" t="s">
        <v>8031</v>
      </c>
      <c r="B2483" t="s">
        <v>7325</v>
      </c>
      <c r="C2483" t="s">
        <v>1733</v>
      </c>
      <c r="D2483" t="s">
        <v>6875</v>
      </c>
      <c r="E2483" t="s">
        <v>1713</v>
      </c>
      <c r="H2483" t="str">
        <f>INDEX('Vensim Variables'!$B:$B,MATCH(EPS!$B2483,'Vensim Variables'!$A:$A,0))</f>
        <v>g pollutant</v>
      </c>
      <c r="I2483" t="str">
        <f t="shared" si="76"/>
        <v>CH4</v>
      </c>
      <c r="J2483" t="e">
        <f>INDEX(NoSettings!$C:$C,MATCH(EPS!$A2483,NoSettings!$A:$A,0))</f>
        <v>#N/A</v>
      </c>
      <c r="K2483">
        <f>INDEX(GWP!$C$2:$C$13,MATCH(EPS!I2483,GWP!$B$2:$B$13,0))</f>
        <v>28</v>
      </c>
      <c r="L2483" s="4" t="e">
        <f t="shared" si="77"/>
        <v>#N/A</v>
      </c>
    </row>
    <row r="2484" spans="1:12">
      <c r="A2484" t="s">
        <v>8032</v>
      </c>
      <c r="B2484" t="s">
        <v>7325</v>
      </c>
      <c r="C2484" t="s">
        <v>1733</v>
      </c>
      <c r="D2484" t="s">
        <v>6875</v>
      </c>
      <c r="E2484" t="s">
        <v>1714</v>
      </c>
      <c r="H2484" t="str">
        <f>INDEX('Vensim Variables'!$B:$B,MATCH(EPS!$B2484,'Vensim Variables'!$A:$A,0))</f>
        <v>g pollutant</v>
      </c>
      <c r="I2484" t="str">
        <f t="shared" si="76"/>
        <v>N2O</v>
      </c>
      <c r="J2484" t="e">
        <f>INDEX(NoSettings!$C:$C,MATCH(EPS!$A2484,NoSettings!$A:$A,0))</f>
        <v>#N/A</v>
      </c>
      <c r="K2484">
        <f>INDEX(GWP!$C$2:$C$13,MATCH(EPS!I2484,GWP!$B$2:$B$13,0))</f>
        <v>265</v>
      </c>
      <c r="L2484" s="4" t="e">
        <f t="shared" si="77"/>
        <v>#N/A</v>
      </c>
    </row>
    <row r="2485" spans="1:12">
      <c r="A2485" t="s">
        <v>8033</v>
      </c>
      <c r="B2485" t="s">
        <v>7325</v>
      </c>
      <c r="C2485" t="s">
        <v>1733</v>
      </c>
      <c r="D2485" t="s">
        <v>6875</v>
      </c>
      <c r="E2485" t="s">
        <v>1715</v>
      </c>
      <c r="H2485" t="str">
        <f>INDEX('Vensim Variables'!$B:$B,MATCH(EPS!$B2485,'Vensim Variables'!$A:$A,0))</f>
        <v>g pollutant</v>
      </c>
      <c r="I2485" t="str">
        <f t="shared" si="76"/>
        <v>F gases</v>
      </c>
      <c r="J2485" t="e">
        <f>INDEX(NoSettings!$C:$C,MATCH(EPS!$A2485,NoSettings!$A:$A,0))</f>
        <v>#N/A</v>
      </c>
      <c r="K2485">
        <f>INDEX(GWP!$C$2:$C$13,MATCH(EPS!I2485,GWP!$B$2:$B$13,0))</f>
        <v>1</v>
      </c>
      <c r="L2485" s="4" t="e">
        <f t="shared" si="77"/>
        <v>#N/A</v>
      </c>
    </row>
    <row r="2486" spans="1:12">
      <c r="A2486" t="s">
        <v>8034</v>
      </c>
      <c r="B2486" t="s">
        <v>7325</v>
      </c>
      <c r="C2486" t="s">
        <v>1733</v>
      </c>
      <c r="D2486" t="s">
        <v>6876</v>
      </c>
      <c r="E2486" t="s">
        <v>1702</v>
      </c>
      <c r="H2486" t="str">
        <f>INDEX('Vensim Variables'!$B:$B,MATCH(EPS!$B2486,'Vensim Variables'!$A:$A,0))</f>
        <v>g pollutant</v>
      </c>
      <c r="I2486" t="str">
        <f t="shared" si="76"/>
        <v>CO2</v>
      </c>
      <c r="J2486" t="e">
        <f>INDEX(NoSettings!$C:$C,MATCH(EPS!$A2486,NoSettings!$A:$A,0))</f>
        <v>#N/A</v>
      </c>
      <c r="K2486">
        <f>INDEX(GWP!$C$2:$C$13,MATCH(EPS!I2486,GWP!$B$2:$B$13,0))</f>
        <v>1</v>
      </c>
      <c r="L2486" s="4" t="e">
        <f t="shared" si="77"/>
        <v>#N/A</v>
      </c>
    </row>
    <row r="2487" spans="1:12">
      <c r="A2487" t="s">
        <v>8035</v>
      </c>
      <c r="B2487" t="s">
        <v>7325</v>
      </c>
      <c r="C2487" t="s">
        <v>1733</v>
      </c>
      <c r="D2487" t="s">
        <v>6876</v>
      </c>
      <c r="E2487" t="s">
        <v>1705</v>
      </c>
      <c r="H2487" t="str">
        <f>INDEX('Vensim Variables'!$B:$B,MATCH(EPS!$B2487,'Vensim Variables'!$A:$A,0))</f>
        <v>g pollutant</v>
      </c>
      <c r="I2487" t="str">
        <f t="shared" si="76"/>
        <v>VOC</v>
      </c>
      <c r="J2487" t="e">
        <f>INDEX(NoSettings!$C:$C,MATCH(EPS!$A2487,NoSettings!$A:$A,0))</f>
        <v>#N/A</v>
      </c>
      <c r="K2487">
        <f>INDEX(GWP!$C$2:$C$13,MATCH(EPS!I2487,GWP!$B$2:$B$13,0))</f>
        <v>0</v>
      </c>
      <c r="L2487" s="4" t="e">
        <f t="shared" si="77"/>
        <v>#N/A</v>
      </c>
    </row>
    <row r="2488" spans="1:12">
      <c r="A2488" t="s">
        <v>8036</v>
      </c>
      <c r="B2488" t="s">
        <v>7325</v>
      </c>
      <c r="C2488" t="s">
        <v>1733</v>
      </c>
      <c r="D2488" t="s">
        <v>6876</v>
      </c>
      <c r="E2488" t="s">
        <v>1706</v>
      </c>
      <c r="H2488" t="str">
        <f>INDEX('Vensim Variables'!$B:$B,MATCH(EPS!$B2488,'Vensim Variables'!$A:$A,0))</f>
        <v>g pollutant</v>
      </c>
      <c r="I2488" t="str">
        <f t="shared" si="76"/>
        <v>CO</v>
      </c>
      <c r="J2488" t="e">
        <f>INDEX(NoSettings!$C:$C,MATCH(EPS!$A2488,NoSettings!$A:$A,0))</f>
        <v>#N/A</v>
      </c>
      <c r="K2488">
        <f>INDEX(GWP!$C$2:$C$13,MATCH(EPS!I2488,GWP!$B$2:$B$13,0))</f>
        <v>0</v>
      </c>
      <c r="L2488" s="4" t="e">
        <f t="shared" si="77"/>
        <v>#N/A</v>
      </c>
    </row>
    <row r="2489" spans="1:12">
      <c r="A2489" t="s">
        <v>8037</v>
      </c>
      <c r="B2489" t="s">
        <v>7325</v>
      </c>
      <c r="C2489" t="s">
        <v>1733</v>
      </c>
      <c r="D2489" t="s">
        <v>6876</v>
      </c>
      <c r="E2489" t="s">
        <v>1707</v>
      </c>
      <c r="H2489" t="str">
        <f>INDEX('Vensim Variables'!$B:$B,MATCH(EPS!$B2489,'Vensim Variables'!$A:$A,0))</f>
        <v>g pollutant</v>
      </c>
      <c r="I2489" t="str">
        <f t="shared" si="76"/>
        <v>NOx</v>
      </c>
      <c r="J2489" t="e">
        <f>INDEX(NoSettings!$C:$C,MATCH(EPS!$A2489,NoSettings!$A:$A,0))</f>
        <v>#N/A</v>
      </c>
      <c r="K2489">
        <f>INDEX(GWP!$C$2:$C$13,MATCH(EPS!I2489,GWP!$B$2:$B$13,0))</f>
        <v>0</v>
      </c>
      <c r="L2489" s="4" t="e">
        <f t="shared" si="77"/>
        <v>#N/A</v>
      </c>
    </row>
    <row r="2490" spans="1:12">
      <c r="A2490" t="s">
        <v>8038</v>
      </c>
      <c r="B2490" t="s">
        <v>7325</v>
      </c>
      <c r="C2490" t="s">
        <v>1733</v>
      </c>
      <c r="D2490" t="s">
        <v>6876</v>
      </c>
      <c r="E2490" t="s">
        <v>1708</v>
      </c>
      <c r="H2490" t="str">
        <f>INDEX('Vensim Variables'!$B:$B,MATCH(EPS!$B2490,'Vensim Variables'!$A:$A,0))</f>
        <v>g pollutant</v>
      </c>
      <c r="I2490" t="str">
        <f t="shared" si="76"/>
        <v>PM10</v>
      </c>
      <c r="J2490" t="e">
        <f>INDEX(NoSettings!$C:$C,MATCH(EPS!$A2490,NoSettings!$A:$A,0))</f>
        <v>#N/A</v>
      </c>
      <c r="K2490">
        <f>INDEX(GWP!$C$2:$C$13,MATCH(EPS!I2490,GWP!$B$2:$B$13,0))</f>
        <v>0</v>
      </c>
      <c r="L2490" s="4" t="e">
        <f t="shared" si="77"/>
        <v>#N/A</v>
      </c>
    </row>
    <row r="2491" spans="1:12">
      <c r="A2491" t="s">
        <v>8039</v>
      </c>
      <c r="B2491" t="s">
        <v>7325</v>
      </c>
      <c r="C2491" t="s">
        <v>1733</v>
      </c>
      <c r="D2491" t="s">
        <v>6876</v>
      </c>
      <c r="E2491" t="s">
        <v>1709</v>
      </c>
      <c r="H2491" t="str">
        <f>INDEX('Vensim Variables'!$B:$B,MATCH(EPS!$B2491,'Vensim Variables'!$A:$A,0))</f>
        <v>g pollutant</v>
      </c>
      <c r="I2491" t="str">
        <f t="shared" si="76"/>
        <v>PM25</v>
      </c>
      <c r="J2491" t="e">
        <f>INDEX(NoSettings!$C:$C,MATCH(EPS!$A2491,NoSettings!$A:$A,0))</f>
        <v>#N/A</v>
      </c>
      <c r="K2491">
        <f>INDEX(GWP!$C$2:$C$13,MATCH(EPS!I2491,GWP!$B$2:$B$13,0))</f>
        <v>0</v>
      </c>
      <c r="L2491" s="4" t="e">
        <f t="shared" si="77"/>
        <v>#N/A</v>
      </c>
    </row>
    <row r="2492" spans="1:12">
      <c r="A2492" t="s">
        <v>8040</v>
      </c>
      <c r="B2492" t="s">
        <v>7325</v>
      </c>
      <c r="C2492" t="s">
        <v>1733</v>
      </c>
      <c r="D2492" t="s">
        <v>6876</v>
      </c>
      <c r="E2492" t="s">
        <v>1710</v>
      </c>
      <c r="H2492" t="str">
        <f>INDEX('Vensim Variables'!$B:$B,MATCH(EPS!$B2492,'Vensim Variables'!$A:$A,0))</f>
        <v>g pollutant</v>
      </c>
      <c r="I2492" t="str">
        <f t="shared" si="76"/>
        <v>SOx</v>
      </c>
      <c r="J2492" t="e">
        <f>INDEX(NoSettings!$C:$C,MATCH(EPS!$A2492,NoSettings!$A:$A,0))</f>
        <v>#N/A</v>
      </c>
      <c r="K2492">
        <f>INDEX(GWP!$C$2:$C$13,MATCH(EPS!I2492,GWP!$B$2:$B$13,0))</f>
        <v>0</v>
      </c>
      <c r="L2492" s="4" t="e">
        <f t="shared" si="77"/>
        <v>#N/A</v>
      </c>
    </row>
    <row r="2493" spans="1:12">
      <c r="A2493" t="s">
        <v>8041</v>
      </c>
      <c r="B2493" t="s">
        <v>7325</v>
      </c>
      <c r="C2493" t="s">
        <v>1733</v>
      </c>
      <c r="D2493" t="s">
        <v>6876</v>
      </c>
      <c r="E2493" t="s">
        <v>1711</v>
      </c>
      <c r="H2493" t="str">
        <f>INDEX('Vensim Variables'!$B:$B,MATCH(EPS!$B2493,'Vensim Variables'!$A:$A,0))</f>
        <v>g pollutant</v>
      </c>
      <c r="I2493" t="str">
        <f t="shared" si="76"/>
        <v>BC</v>
      </c>
      <c r="J2493" t="e">
        <f>INDEX(NoSettings!$C:$C,MATCH(EPS!$A2493,NoSettings!$A:$A,0))</f>
        <v>#N/A</v>
      </c>
      <c r="K2493">
        <f>INDEX(GWP!$C$2:$C$13,MATCH(EPS!I2493,GWP!$B$2:$B$13,0))</f>
        <v>0</v>
      </c>
      <c r="L2493" s="4" t="e">
        <f t="shared" si="77"/>
        <v>#N/A</v>
      </c>
    </row>
    <row r="2494" spans="1:12">
      <c r="A2494" t="s">
        <v>8042</v>
      </c>
      <c r="B2494" t="s">
        <v>7325</v>
      </c>
      <c r="C2494" t="s">
        <v>1733</v>
      </c>
      <c r="D2494" t="s">
        <v>6876</v>
      </c>
      <c r="E2494" t="s">
        <v>1712</v>
      </c>
      <c r="H2494" t="str">
        <f>INDEX('Vensim Variables'!$B:$B,MATCH(EPS!$B2494,'Vensim Variables'!$A:$A,0))</f>
        <v>g pollutant</v>
      </c>
      <c r="I2494" t="str">
        <f t="shared" si="76"/>
        <v>OC</v>
      </c>
      <c r="J2494" t="e">
        <f>INDEX(NoSettings!$C:$C,MATCH(EPS!$A2494,NoSettings!$A:$A,0))</f>
        <v>#N/A</v>
      </c>
      <c r="K2494">
        <f>INDEX(GWP!$C$2:$C$13,MATCH(EPS!I2494,GWP!$B$2:$B$13,0))</f>
        <v>0</v>
      </c>
      <c r="L2494" s="4" t="e">
        <f t="shared" si="77"/>
        <v>#N/A</v>
      </c>
    </row>
    <row r="2495" spans="1:12">
      <c r="A2495" t="s">
        <v>8043</v>
      </c>
      <c r="B2495" t="s">
        <v>7325</v>
      </c>
      <c r="C2495" t="s">
        <v>1733</v>
      </c>
      <c r="D2495" t="s">
        <v>6876</v>
      </c>
      <c r="E2495" t="s">
        <v>1713</v>
      </c>
      <c r="H2495" t="str">
        <f>INDEX('Vensim Variables'!$B:$B,MATCH(EPS!$B2495,'Vensim Variables'!$A:$A,0))</f>
        <v>g pollutant</v>
      </c>
      <c r="I2495" t="str">
        <f t="shared" si="76"/>
        <v>CH4</v>
      </c>
      <c r="J2495" t="e">
        <f>INDEX(NoSettings!$C:$C,MATCH(EPS!$A2495,NoSettings!$A:$A,0))</f>
        <v>#N/A</v>
      </c>
      <c r="K2495">
        <f>INDEX(GWP!$C$2:$C$13,MATCH(EPS!I2495,GWP!$B$2:$B$13,0))</f>
        <v>28</v>
      </c>
      <c r="L2495" s="4" t="e">
        <f t="shared" si="77"/>
        <v>#N/A</v>
      </c>
    </row>
    <row r="2496" spans="1:12">
      <c r="A2496" t="s">
        <v>8044</v>
      </c>
      <c r="B2496" t="s">
        <v>7325</v>
      </c>
      <c r="C2496" t="s">
        <v>1733</v>
      </c>
      <c r="D2496" t="s">
        <v>6876</v>
      </c>
      <c r="E2496" t="s">
        <v>1714</v>
      </c>
      <c r="H2496" t="str">
        <f>INDEX('Vensim Variables'!$B:$B,MATCH(EPS!$B2496,'Vensim Variables'!$A:$A,0))</f>
        <v>g pollutant</v>
      </c>
      <c r="I2496" t="str">
        <f t="shared" si="76"/>
        <v>N2O</v>
      </c>
      <c r="J2496" t="e">
        <f>INDEX(NoSettings!$C:$C,MATCH(EPS!$A2496,NoSettings!$A:$A,0))</f>
        <v>#N/A</v>
      </c>
      <c r="K2496">
        <f>INDEX(GWP!$C$2:$C$13,MATCH(EPS!I2496,GWP!$B$2:$B$13,0))</f>
        <v>265</v>
      </c>
      <c r="L2496" s="4" t="e">
        <f t="shared" si="77"/>
        <v>#N/A</v>
      </c>
    </row>
    <row r="2497" spans="1:12">
      <c r="A2497" t="s">
        <v>8045</v>
      </c>
      <c r="B2497" t="s">
        <v>7325</v>
      </c>
      <c r="C2497" t="s">
        <v>1733</v>
      </c>
      <c r="D2497" t="s">
        <v>6876</v>
      </c>
      <c r="E2497" t="s">
        <v>1715</v>
      </c>
      <c r="H2497" t="str">
        <f>INDEX('Vensim Variables'!$B:$B,MATCH(EPS!$B2497,'Vensim Variables'!$A:$A,0))</f>
        <v>g pollutant</v>
      </c>
      <c r="I2497" t="str">
        <f t="shared" si="76"/>
        <v>F gases</v>
      </c>
      <c r="J2497" t="e">
        <f>INDEX(NoSettings!$C:$C,MATCH(EPS!$A2497,NoSettings!$A:$A,0))</f>
        <v>#N/A</v>
      </c>
      <c r="K2497">
        <f>INDEX(GWP!$C$2:$C$13,MATCH(EPS!I2497,GWP!$B$2:$B$13,0))</f>
        <v>1</v>
      </c>
      <c r="L2497" s="4" t="e">
        <f t="shared" si="77"/>
        <v>#N/A</v>
      </c>
    </row>
    <row r="2498" spans="1:12">
      <c r="A2498" t="s">
        <v>8046</v>
      </c>
      <c r="B2498" t="s">
        <v>7325</v>
      </c>
      <c r="C2498" t="s">
        <v>1733</v>
      </c>
      <c r="D2498" t="s">
        <v>6877</v>
      </c>
      <c r="E2498" t="s">
        <v>1702</v>
      </c>
      <c r="H2498" t="str">
        <f>INDEX('Vensim Variables'!$B:$B,MATCH(EPS!$B2498,'Vensim Variables'!$A:$A,0))</f>
        <v>g pollutant</v>
      </c>
      <c r="I2498" t="str">
        <f t="shared" si="76"/>
        <v>CO2</v>
      </c>
      <c r="J2498" t="e">
        <f>INDEX(NoSettings!$C:$C,MATCH(EPS!$A2498,NoSettings!$A:$A,0))</f>
        <v>#N/A</v>
      </c>
      <c r="K2498">
        <f>INDEX(GWP!$C$2:$C$13,MATCH(EPS!I2498,GWP!$B$2:$B$13,0))</f>
        <v>1</v>
      </c>
      <c r="L2498" s="4" t="e">
        <f t="shared" si="77"/>
        <v>#N/A</v>
      </c>
    </row>
    <row r="2499" spans="1:12">
      <c r="A2499" t="s">
        <v>8047</v>
      </c>
      <c r="B2499" t="s">
        <v>7325</v>
      </c>
      <c r="C2499" t="s">
        <v>1733</v>
      </c>
      <c r="D2499" t="s">
        <v>6877</v>
      </c>
      <c r="E2499" t="s">
        <v>1705</v>
      </c>
      <c r="H2499" t="str">
        <f>INDEX('Vensim Variables'!$B:$B,MATCH(EPS!$B2499,'Vensim Variables'!$A:$A,0))</f>
        <v>g pollutant</v>
      </c>
      <c r="I2499" t="str">
        <f t="shared" ref="I2499:I2562" si="78">IF(OR(C2499="CO2",C2499="CH4",C2499="N2O",C2499="F gases",C2499="VOC",C2499="CO",C2499="NOx",C2499="PM10",C2499="PM25",C2499="SOx",C2499="BC",C2499="OC"),C2499,IF(OR(D2499="CO2",D2499="CH4",D2499="N2O",D2499="F gases",D2499="VOC",D2499="CO",D2499="NOx",D2499="PM10",D2499="PM25",D2499="SOx",D2499="BC",D2499="OC"),D2499,IF(OR(E2499="CO2",E2499="CH4",E2499="N2O",E2499="F gases",E2499="VOC",E2499="CO",E2499="NOx",E2499="PM10",E2499="PM25",E2499="SOx",E2499="BC",E2499="OC"),E2499,"NA")))</f>
        <v>VOC</v>
      </c>
      <c r="J2499" t="e">
        <f>INDEX(NoSettings!$C:$C,MATCH(EPS!$A2499,NoSettings!$A:$A,0))</f>
        <v>#N/A</v>
      </c>
      <c r="K2499">
        <f>INDEX(GWP!$C$2:$C$13,MATCH(EPS!I2499,GWP!$B$2:$B$13,0))</f>
        <v>0</v>
      </c>
      <c r="L2499" s="4" t="e">
        <f t="shared" ref="L2499:L2562" si="79">IF(H2499="g pollutant",K2499*J2499/10^12,IF(H2499="MMTCO2e",J2499,IF(H2499="MWh",J2499,0)))</f>
        <v>#N/A</v>
      </c>
    </row>
    <row r="2500" spans="1:12">
      <c r="A2500" t="s">
        <v>8048</v>
      </c>
      <c r="B2500" t="s">
        <v>7325</v>
      </c>
      <c r="C2500" t="s">
        <v>1733</v>
      </c>
      <c r="D2500" t="s">
        <v>6877</v>
      </c>
      <c r="E2500" t="s">
        <v>1706</v>
      </c>
      <c r="H2500" t="str">
        <f>INDEX('Vensim Variables'!$B:$B,MATCH(EPS!$B2500,'Vensim Variables'!$A:$A,0))</f>
        <v>g pollutant</v>
      </c>
      <c r="I2500" t="str">
        <f t="shared" si="78"/>
        <v>CO</v>
      </c>
      <c r="J2500" t="e">
        <f>INDEX(NoSettings!$C:$C,MATCH(EPS!$A2500,NoSettings!$A:$A,0))</f>
        <v>#N/A</v>
      </c>
      <c r="K2500">
        <f>INDEX(GWP!$C$2:$C$13,MATCH(EPS!I2500,GWP!$B$2:$B$13,0))</f>
        <v>0</v>
      </c>
      <c r="L2500" s="4" t="e">
        <f t="shared" si="79"/>
        <v>#N/A</v>
      </c>
    </row>
    <row r="2501" spans="1:12">
      <c r="A2501" t="s">
        <v>8049</v>
      </c>
      <c r="B2501" t="s">
        <v>7325</v>
      </c>
      <c r="C2501" t="s">
        <v>1733</v>
      </c>
      <c r="D2501" t="s">
        <v>6877</v>
      </c>
      <c r="E2501" t="s">
        <v>1707</v>
      </c>
      <c r="H2501" t="str">
        <f>INDEX('Vensim Variables'!$B:$B,MATCH(EPS!$B2501,'Vensim Variables'!$A:$A,0))</f>
        <v>g pollutant</v>
      </c>
      <c r="I2501" t="str">
        <f t="shared" si="78"/>
        <v>NOx</v>
      </c>
      <c r="J2501" t="e">
        <f>INDEX(NoSettings!$C:$C,MATCH(EPS!$A2501,NoSettings!$A:$A,0))</f>
        <v>#N/A</v>
      </c>
      <c r="K2501">
        <f>INDEX(GWP!$C$2:$C$13,MATCH(EPS!I2501,GWP!$B$2:$B$13,0))</f>
        <v>0</v>
      </c>
      <c r="L2501" s="4" t="e">
        <f t="shared" si="79"/>
        <v>#N/A</v>
      </c>
    </row>
    <row r="2502" spans="1:12">
      <c r="A2502" t="s">
        <v>8050</v>
      </c>
      <c r="B2502" t="s">
        <v>7325</v>
      </c>
      <c r="C2502" t="s">
        <v>1733</v>
      </c>
      <c r="D2502" t="s">
        <v>6877</v>
      </c>
      <c r="E2502" t="s">
        <v>1708</v>
      </c>
      <c r="H2502" t="str">
        <f>INDEX('Vensim Variables'!$B:$B,MATCH(EPS!$B2502,'Vensim Variables'!$A:$A,0))</f>
        <v>g pollutant</v>
      </c>
      <c r="I2502" t="str">
        <f t="shared" si="78"/>
        <v>PM10</v>
      </c>
      <c r="J2502" t="e">
        <f>INDEX(NoSettings!$C:$C,MATCH(EPS!$A2502,NoSettings!$A:$A,0))</f>
        <v>#N/A</v>
      </c>
      <c r="K2502">
        <f>INDEX(GWP!$C$2:$C$13,MATCH(EPS!I2502,GWP!$B$2:$B$13,0))</f>
        <v>0</v>
      </c>
      <c r="L2502" s="4" t="e">
        <f t="shared" si="79"/>
        <v>#N/A</v>
      </c>
    </row>
    <row r="2503" spans="1:12">
      <c r="A2503" t="s">
        <v>8051</v>
      </c>
      <c r="B2503" t="s">
        <v>7325</v>
      </c>
      <c r="C2503" t="s">
        <v>1733</v>
      </c>
      <c r="D2503" t="s">
        <v>6877</v>
      </c>
      <c r="E2503" t="s">
        <v>1709</v>
      </c>
      <c r="H2503" t="str">
        <f>INDEX('Vensim Variables'!$B:$B,MATCH(EPS!$B2503,'Vensim Variables'!$A:$A,0))</f>
        <v>g pollutant</v>
      </c>
      <c r="I2503" t="str">
        <f t="shared" si="78"/>
        <v>PM25</v>
      </c>
      <c r="J2503" t="e">
        <f>INDEX(NoSettings!$C:$C,MATCH(EPS!$A2503,NoSettings!$A:$A,0))</f>
        <v>#N/A</v>
      </c>
      <c r="K2503">
        <f>INDEX(GWP!$C$2:$C$13,MATCH(EPS!I2503,GWP!$B$2:$B$13,0))</f>
        <v>0</v>
      </c>
      <c r="L2503" s="4" t="e">
        <f t="shared" si="79"/>
        <v>#N/A</v>
      </c>
    </row>
    <row r="2504" spans="1:12">
      <c r="A2504" t="s">
        <v>8052</v>
      </c>
      <c r="B2504" t="s">
        <v>7325</v>
      </c>
      <c r="C2504" t="s">
        <v>1733</v>
      </c>
      <c r="D2504" t="s">
        <v>6877</v>
      </c>
      <c r="E2504" t="s">
        <v>1710</v>
      </c>
      <c r="H2504" t="str">
        <f>INDEX('Vensim Variables'!$B:$B,MATCH(EPS!$B2504,'Vensim Variables'!$A:$A,0))</f>
        <v>g pollutant</v>
      </c>
      <c r="I2504" t="str">
        <f t="shared" si="78"/>
        <v>SOx</v>
      </c>
      <c r="J2504" t="e">
        <f>INDEX(NoSettings!$C:$C,MATCH(EPS!$A2504,NoSettings!$A:$A,0))</f>
        <v>#N/A</v>
      </c>
      <c r="K2504">
        <f>INDEX(GWP!$C$2:$C$13,MATCH(EPS!I2504,GWP!$B$2:$B$13,0))</f>
        <v>0</v>
      </c>
      <c r="L2504" s="4" t="e">
        <f t="shared" si="79"/>
        <v>#N/A</v>
      </c>
    </row>
    <row r="2505" spans="1:12">
      <c r="A2505" t="s">
        <v>8053</v>
      </c>
      <c r="B2505" t="s">
        <v>7325</v>
      </c>
      <c r="C2505" t="s">
        <v>1733</v>
      </c>
      <c r="D2505" t="s">
        <v>6877</v>
      </c>
      <c r="E2505" t="s">
        <v>1711</v>
      </c>
      <c r="H2505" t="str">
        <f>INDEX('Vensim Variables'!$B:$B,MATCH(EPS!$B2505,'Vensim Variables'!$A:$A,0))</f>
        <v>g pollutant</v>
      </c>
      <c r="I2505" t="str">
        <f t="shared" si="78"/>
        <v>BC</v>
      </c>
      <c r="J2505" t="e">
        <f>INDEX(NoSettings!$C:$C,MATCH(EPS!$A2505,NoSettings!$A:$A,0))</f>
        <v>#N/A</v>
      </c>
      <c r="K2505">
        <f>INDEX(GWP!$C$2:$C$13,MATCH(EPS!I2505,GWP!$B$2:$B$13,0))</f>
        <v>0</v>
      </c>
      <c r="L2505" s="4" t="e">
        <f t="shared" si="79"/>
        <v>#N/A</v>
      </c>
    </row>
    <row r="2506" spans="1:12">
      <c r="A2506" t="s">
        <v>8054</v>
      </c>
      <c r="B2506" t="s">
        <v>7325</v>
      </c>
      <c r="C2506" t="s">
        <v>1733</v>
      </c>
      <c r="D2506" t="s">
        <v>6877</v>
      </c>
      <c r="E2506" t="s">
        <v>1712</v>
      </c>
      <c r="H2506" t="str">
        <f>INDEX('Vensim Variables'!$B:$B,MATCH(EPS!$B2506,'Vensim Variables'!$A:$A,0))</f>
        <v>g pollutant</v>
      </c>
      <c r="I2506" t="str">
        <f t="shared" si="78"/>
        <v>OC</v>
      </c>
      <c r="J2506" t="e">
        <f>INDEX(NoSettings!$C:$C,MATCH(EPS!$A2506,NoSettings!$A:$A,0))</f>
        <v>#N/A</v>
      </c>
      <c r="K2506">
        <f>INDEX(GWP!$C$2:$C$13,MATCH(EPS!I2506,GWP!$B$2:$B$13,0))</f>
        <v>0</v>
      </c>
      <c r="L2506" s="4" t="e">
        <f t="shared" si="79"/>
        <v>#N/A</v>
      </c>
    </row>
    <row r="2507" spans="1:12">
      <c r="A2507" t="s">
        <v>8055</v>
      </c>
      <c r="B2507" t="s">
        <v>7325</v>
      </c>
      <c r="C2507" t="s">
        <v>1733</v>
      </c>
      <c r="D2507" t="s">
        <v>6877</v>
      </c>
      <c r="E2507" t="s">
        <v>1713</v>
      </c>
      <c r="H2507" t="str">
        <f>INDEX('Vensim Variables'!$B:$B,MATCH(EPS!$B2507,'Vensim Variables'!$A:$A,0))</f>
        <v>g pollutant</v>
      </c>
      <c r="I2507" t="str">
        <f t="shared" si="78"/>
        <v>CH4</v>
      </c>
      <c r="J2507" t="e">
        <f>INDEX(NoSettings!$C:$C,MATCH(EPS!$A2507,NoSettings!$A:$A,0))</f>
        <v>#N/A</v>
      </c>
      <c r="K2507">
        <f>INDEX(GWP!$C$2:$C$13,MATCH(EPS!I2507,GWP!$B$2:$B$13,0))</f>
        <v>28</v>
      </c>
      <c r="L2507" s="4" t="e">
        <f t="shared" si="79"/>
        <v>#N/A</v>
      </c>
    </row>
    <row r="2508" spans="1:12">
      <c r="A2508" t="s">
        <v>8056</v>
      </c>
      <c r="B2508" t="s">
        <v>7325</v>
      </c>
      <c r="C2508" t="s">
        <v>1733</v>
      </c>
      <c r="D2508" t="s">
        <v>6877</v>
      </c>
      <c r="E2508" t="s">
        <v>1714</v>
      </c>
      <c r="H2508" t="str">
        <f>INDEX('Vensim Variables'!$B:$B,MATCH(EPS!$B2508,'Vensim Variables'!$A:$A,0))</f>
        <v>g pollutant</v>
      </c>
      <c r="I2508" t="str">
        <f t="shared" si="78"/>
        <v>N2O</v>
      </c>
      <c r="J2508" t="e">
        <f>INDEX(NoSettings!$C:$C,MATCH(EPS!$A2508,NoSettings!$A:$A,0))</f>
        <v>#N/A</v>
      </c>
      <c r="K2508">
        <f>INDEX(GWP!$C$2:$C$13,MATCH(EPS!I2508,GWP!$B$2:$B$13,0))</f>
        <v>265</v>
      </c>
      <c r="L2508" s="4" t="e">
        <f t="shared" si="79"/>
        <v>#N/A</v>
      </c>
    </row>
    <row r="2509" spans="1:12">
      <c r="A2509" t="s">
        <v>8057</v>
      </c>
      <c r="B2509" t="s">
        <v>7325</v>
      </c>
      <c r="C2509" t="s">
        <v>1733</v>
      </c>
      <c r="D2509" t="s">
        <v>6877</v>
      </c>
      <c r="E2509" t="s">
        <v>1715</v>
      </c>
      <c r="H2509" t="str">
        <f>INDEX('Vensim Variables'!$B:$B,MATCH(EPS!$B2509,'Vensim Variables'!$A:$A,0))</f>
        <v>g pollutant</v>
      </c>
      <c r="I2509" t="str">
        <f t="shared" si="78"/>
        <v>F gases</v>
      </c>
      <c r="J2509" t="e">
        <f>INDEX(NoSettings!$C:$C,MATCH(EPS!$A2509,NoSettings!$A:$A,0))</f>
        <v>#N/A</v>
      </c>
      <c r="K2509">
        <f>INDEX(GWP!$C$2:$C$13,MATCH(EPS!I2509,GWP!$B$2:$B$13,0))</f>
        <v>1</v>
      </c>
      <c r="L2509" s="4" t="e">
        <f t="shared" si="79"/>
        <v>#N/A</v>
      </c>
    </row>
    <row r="2510" spans="1:12">
      <c r="A2510" t="s">
        <v>8058</v>
      </c>
      <c r="B2510" t="s">
        <v>7325</v>
      </c>
      <c r="C2510" t="s">
        <v>1733</v>
      </c>
      <c r="D2510" t="s">
        <v>6878</v>
      </c>
      <c r="E2510" t="s">
        <v>1702</v>
      </c>
      <c r="H2510" t="str">
        <f>INDEX('Vensim Variables'!$B:$B,MATCH(EPS!$B2510,'Vensim Variables'!$A:$A,0))</f>
        <v>g pollutant</v>
      </c>
      <c r="I2510" t="str">
        <f t="shared" si="78"/>
        <v>CO2</v>
      </c>
      <c r="J2510" t="e">
        <f>INDEX(NoSettings!$C:$C,MATCH(EPS!$A2510,NoSettings!$A:$A,0))</f>
        <v>#N/A</v>
      </c>
      <c r="K2510">
        <f>INDEX(GWP!$C$2:$C$13,MATCH(EPS!I2510,GWP!$B$2:$B$13,0))</f>
        <v>1</v>
      </c>
      <c r="L2510" s="4" t="e">
        <f t="shared" si="79"/>
        <v>#N/A</v>
      </c>
    </row>
    <row r="2511" spans="1:12">
      <c r="A2511" t="s">
        <v>8059</v>
      </c>
      <c r="B2511" t="s">
        <v>7325</v>
      </c>
      <c r="C2511" t="s">
        <v>1733</v>
      </c>
      <c r="D2511" t="s">
        <v>6878</v>
      </c>
      <c r="E2511" t="s">
        <v>1705</v>
      </c>
      <c r="H2511" t="str">
        <f>INDEX('Vensim Variables'!$B:$B,MATCH(EPS!$B2511,'Vensim Variables'!$A:$A,0))</f>
        <v>g pollutant</v>
      </c>
      <c r="I2511" t="str">
        <f t="shared" si="78"/>
        <v>VOC</v>
      </c>
      <c r="J2511" t="e">
        <f>INDEX(NoSettings!$C:$C,MATCH(EPS!$A2511,NoSettings!$A:$A,0))</f>
        <v>#N/A</v>
      </c>
      <c r="K2511">
        <f>INDEX(GWP!$C$2:$C$13,MATCH(EPS!I2511,GWP!$B$2:$B$13,0))</f>
        <v>0</v>
      </c>
      <c r="L2511" s="4" t="e">
        <f t="shared" si="79"/>
        <v>#N/A</v>
      </c>
    </row>
    <row r="2512" spans="1:12">
      <c r="A2512" t="s">
        <v>8060</v>
      </c>
      <c r="B2512" t="s">
        <v>7325</v>
      </c>
      <c r="C2512" t="s">
        <v>1733</v>
      </c>
      <c r="D2512" t="s">
        <v>6878</v>
      </c>
      <c r="E2512" t="s">
        <v>1706</v>
      </c>
      <c r="H2512" t="str">
        <f>INDEX('Vensim Variables'!$B:$B,MATCH(EPS!$B2512,'Vensim Variables'!$A:$A,0))</f>
        <v>g pollutant</v>
      </c>
      <c r="I2512" t="str">
        <f t="shared" si="78"/>
        <v>CO</v>
      </c>
      <c r="J2512" t="e">
        <f>INDEX(NoSettings!$C:$C,MATCH(EPS!$A2512,NoSettings!$A:$A,0))</f>
        <v>#N/A</v>
      </c>
      <c r="K2512">
        <f>INDEX(GWP!$C$2:$C$13,MATCH(EPS!I2512,GWP!$B$2:$B$13,0))</f>
        <v>0</v>
      </c>
      <c r="L2512" s="4" t="e">
        <f t="shared" si="79"/>
        <v>#N/A</v>
      </c>
    </row>
    <row r="2513" spans="1:12">
      <c r="A2513" t="s">
        <v>8061</v>
      </c>
      <c r="B2513" t="s">
        <v>7325</v>
      </c>
      <c r="C2513" t="s">
        <v>1733</v>
      </c>
      <c r="D2513" t="s">
        <v>6878</v>
      </c>
      <c r="E2513" t="s">
        <v>1707</v>
      </c>
      <c r="H2513" t="str">
        <f>INDEX('Vensim Variables'!$B:$B,MATCH(EPS!$B2513,'Vensim Variables'!$A:$A,0))</f>
        <v>g pollutant</v>
      </c>
      <c r="I2513" t="str">
        <f t="shared" si="78"/>
        <v>NOx</v>
      </c>
      <c r="J2513" t="e">
        <f>INDEX(NoSettings!$C:$C,MATCH(EPS!$A2513,NoSettings!$A:$A,0))</f>
        <v>#N/A</v>
      </c>
      <c r="K2513">
        <f>INDEX(GWP!$C$2:$C$13,MATCH(EPS!I2513,GWP!$B$2:$B$13,0))</f>
        <v>0</v>
      </c>
      <c r="L2513" s="4" t="e">
        <f t="shared" si="79"/>
        <v>#N/A</v>
      </c>
    </row>
    <row r="2514" spans="1:12">
      <c r="A2514" t="s">
        <v>8062</v>
      </c>
      <c r="B2514" t="s">
        <v>7325</v>
      </c>
      <c r="C2514" t="s">
        <v>1733</v>
      </c>
      <c r="D2514" t="s">
        <v>6878</v>
      </c>
      <c r="E2514" t="s">
        <v>1708</v>
      </c>
      <c r="H2514" t="str">
        <f>INDEX('Vensim Variables'!$B:$B,MATCH(EPS!$B2514,'Vensim Variables'!$A:$A,0))</f>
        <v>g pollutant</v>
      </c>
      <c r="I2514" t="str">
        <f t="shared" si="78"/>
        <v>PM10</v>
      </c>
      <c r="J2514" t="e">
        <f>INDEX(NoSettings!$C:$C,MATCH(EPS!$A2514,NoSettings!$A:$A,0))</f>
        <v>#N/A</v>
      </c>
      <c r="K2514">
        <f>INDEX(GWP!$C$2:$C$13,MATCH(EPS!I2514,GWP!$B$2:$B$13,0))</f>
        <v>0</v>
      </c>
      <c r="L2514" s="4" t="e">
        <f t="shared" si="79"/>
        <v>#N/A</v>
      </c>
    </row>
    <row r="2515" spans="1:12">
      <c r="A2515" t="s">
        <v>8063</v>
      </c>
      <c r="B2515" t="s">
        <v>7325</v>
      </c>
      <c r="C2515" t="s">
        <v>1733</v>
      </c>
      <c r="D2515" t="s">
        <v>6878</v>
      </c>
      <c r="E2515" t="s">
        <v>1709</v>
      </c>
      <c r="H2515" t="str">
        <f>INDEX('Vensim Variables'!$B:$B,MATCH(EPS!$B2515,'Vensim Variables'!$A:$A,0))</f>
        <v>g pollutant</v>
      </c>
      <c r="I2515" t="str">
        <f t="shared" si="78"/>
        <v>PM25</v>
      </c>
      <c r="J2515" t="e">
        <f>INDEX(NoSettings!$C:$C,MATCH(EPS!$A2515,NoSettings!$A:$A,0))</f>
        <v>#N/A</v>
      </c>
      <c r="K2515">
        <f>INDEX(GWP!$C$2:$C$13,MATCH(EPS!I2515,GWP!$B$2:$B$13,0))</f>
        <v>0</v>
      </c>
      <c r="L2515" s="4" t="e">
        <f t="shared" si="79"/>
        <v>#N/A</v>
      </c>
    </row>
    <row r="2516" spans="1:12">
      <c r="A2516" t="s">
        <v>8064</v>
      </c>
      <c r="B2516" t="s">
        <v>7325</v>
      </c>
      <c r="C2516" t="s">
        <v>1733</v>
      </c>
      <c r="D2516" t="s">
        <v>6878</v>
      </c>
      <c r="E2516" t="s">
        <v>1710</v>
      </c>
      <c r="H2516" t="str">
        <f>INDEX('Vensim Variables'!$B:$B,MATCH(EPS!$B2516,'Vensim Variables'!$A:$A,0))</f>
        <v>g pollutant</v>
      </c>
      <c r="I2516" t="str">
        <f t="shared" si="78"/>
        <v>SOx</v>
      </c>
      <c r="J2516" t="e">
        <f>INDEX(NoSettings!$C:$C,MATCH(EPS!$A2516,NoSettings!$A:$A,0))</f>
        <v>#N/A</v>
      </c>
      <c r="K2516">
        <f>INDEX(GWP!$C$2:$C$13,MATCH(EPS!I2516,GWP!$B$2:$B$13,0))</f>
        <v>0</v>
      </c>
      <c r="L2516" s="4" t="e">
        <f t="shared" si="79"/>
        <v>#N/A</v>
      </c>
    </row>
    <row r="2517" spans="1:12">
      <c r="A2517" t="s">
        <v>8065</v>
      </c>
      <c r="B2517" t="s">
        <v>7325</v>
      </c>
      <c r="C2517" t="s">
        <v>1733</v>
      </c>
      <c r="D2517" t="s">
        <v>6878</v>
      </c>
      <c r="E2517" t="s">
        <v>1711</v>
      </c>
      <c r="H2517" t="str">
        <f>INDEX('Vensim Variables'!$B:$B,MATCH(EPS!$B2517,'Vensim Variables'!$A:$A,0))</f>
        <v>g pollutant</v>
      </c>
      <c r="I2517" t="str">
        <f t="shared" si="78"/>
        <v>BC</v>
      </c>
      <c r="J2517" t="e">
        <f>INDEX(NoSettings!$C:$C,MATCH(EPS!$A2517,NoSettings!$A:$A,0))</f>
        <v>#N/A</v>
      </c>
      <c r="K2517">
        <f>INDEX(GWP!$C$2:$C$13,MATCH(EPS!I2517,GWP!$B$2:$B$13,0))</f>
        <v>0</v>
      </c>
      <c r="L2517" s="4" t="e">
        <f t="shared" si="79"/>
        <v>#N/A</v>
      </c>
    </row>
    <row r="2518" spans="1:12">
      <c r="A2518" t="s">
        <v>8066</v>
      </c>
      <c r="B2518" t="s">
        <v>7325</v>
      </c>
      <c r="C2518" t="s">
        <v>1733</v>
      </c>
      <c r="D2518" t="s">
        <v>6878</v>
      </c>
      <c r="E2518" t="s">
        <v>1712</v>
      </c>
      <c r="H2518" t="str">
        <f>INDEX('Vensim Variables'!$B:$B,MATCH(EPS!$B2518,'Vensim Variables'!$A:$A,0))</f>
        <v>g pollutant</v>
      </c>
      <c r="I2518" t="str">
        <f t="shared" si="78"/>
        <v>OC</v>
      </c>
      <c r="J2518" t="e">
        <f>INDEX(NoSettings!$C:$C,MATCH(EPS!$A2518,NoSettings!$A:$A,0))</f>
        <v>#N/A</v>
      </c>
      <c r="K2518">
        <f>INDEX(GWP!$C$2:$C$13,MATCH(EPS!I2518,GWP!$B$2:$B$13,0))</f>
        <v>0</v>
      </c>
      <c r="L2518" s="4" t="e">
        <f t="shared" si="79"/>
        <v>#N/A</v>
      </c>
    </row>
    <row r="2519" spans="1:12">
      <c r="A2519" t="s">
        <v>8067</v>
      </c>
      <c r="B2519" t="s">
        <v>7325</v>
      </c>
      <c r="C2519" t="s">
        <v>1733</v>
      </c>
      <c r="D2519" t="s">
        <v>6878</v>
      </c>
      <c r="E2519" t="s">
        <v>1713</v>
      </c>
      <c r="H2519" t="str">
        <f>INDEX('Vensim Variables'!$B:$B,MATCH(EPS!$B2519,'Vensim Variables'!$A:$A,0))</f>
        <v>g pollutant</v>
      </c>
      <c r="I2519" t="str">
        <f t="shared" si="78"/>
        <v>CH4</v>
      </c>
      <c r="J2519" t="e">
        <f>INDEX(NoSettings!$C:$C,MATCH(EPS!$A2519,NoSettings!$A:$A,0))</f>
        <v>#N/A</v>
      </c>
      <c r="K2519">
        <f>INDEX(GWP!$C$2:$C$13,MATCH(EPS!I2519,GWP!$B$2:$B$13,0))</f>
        <v>28</v>
      </c>
      <c r="L2519" s="4" t="e">
        <f t="shared" si="79"/>
        <v>#N/A</v>
      </c>
    </row>
    <row r="2520" spans="1:12">
      <c r="A2520" t="s">
        <v>8068</v>
      </c>
      <c r="B2520" t="s">
        <v>7325</v>
      </c>
      <c r="C2520" t="s">
        <v>1733</v>
      </c>
      <c r="D2520" t="s">
        <v>6878</v>
      </c>
      <c r="E2520" t="s">
        <v>1714</v>
      </c>
      <c r="H2520" t="str">
        <f>INDEX('Vensim Variables'!$B:$B,MATCH(EPS!$B2520,'Vensim Variables'!$A:$A,0))</f>
        <v>g pollutant</v>
      </c>
      <c r="I2520" t="str">
        <f t="shared" si="78"/>
        <v>N2O</v>
      </c>
      <c r="J2520" t="e">
        <f>INDEX(NoSettings!$C:$C,MATCH(EPS!$A2520,NoSettings!$A:$A,0))</f>
        <v>#N/A</v>
      </c>
      <c r="K2520">
        <f>INDEX(GWP!$C$2:$C$13,MATCH(EPS!I2520,GWP!$B$2:$B$13,0))</f>
        <v>265</v>
      </c>
      <c r="L2520" s="4" t="e">
        <f t="shared" si="79"/>
        <v>#N/A</v>
      </c>
    </row>
    <row r="2521" spans="1:12">
      <c r="A2521" t="s">
        <v>8069</v>
      </c>
      <c r="B2521" t="s">
        <v>7325</v>
      </c>
      <c r="C2521" t="s">
        <v>1733</v>
      </c>
      <c r="D2521" t="s">
        <v>6878</v>
      </c>
      <c r="E2521" t="s">
        <v>1715</v>
      </c>
      <c r="H2521" t="str">
        <f>INDEX('Vensim Variables'!$B:$B,MATCH(EPS!$B2521,'Vensim Variables'!$A:$A,0))</f>
        <v>g pollutant</v>
      </c>
      <c r="I2521" t="str">
        <f t="shared" si="78"/>
        <v>F gases</v>
      </c>
      <c r="J2521" t="e">
        <f>INDEX(NoSettings!$C:$C,MATCH(EPS!$A2521,NoSettings!$A:$A,0))</f>
        <v>#N/A</v>
      </c>
      <c r="K2521">
        <f>INDEX(GWP!$C$2:$C$13,MATCH(EPS!I2521,GWP!$B$2:$B$13,0))</f>
        <v>1</v>
      </c>
      <c r="L2521" s="4" t="e">
        <f t="shared" si="79"/>
        <v>#N/A</v>
      </c>
    </row>
    <row r="2522" spans="1:12">
      <c r="A2522" t="s">
        <v>8070</v>
      </c>
      <c r="B2522" t="s">
        <v>7325</v>
      </c>
      <c r="C2522" t="s">
        <v>1733</v>
      </c>
      <c r="D2522" t="s">
        <v>6879</v>
      </c>
      <c r="E2522" t="s">
        <v>1702</v>
      </c>
      <c r="H2522" t="str">
        <f>INDEX('Vensim Variables'!$B:$B,MATCH(EPS!$B2522,'Vensim Variables'!$A:$A,0))</f>
        <v>g pollutant</v>
      </c>
      <c r="I2522" t="str">
        <f t="shared" si="78"/>
        <v>CO2</v>
      </c>
      <c r="J2522" t="e">
        <f>INDEX(NoSettings!$C:$C,MATCH(EPS!$A2522,NoSettings!$A:$A,0))</f>
        <v>#N/A</v>
      </c>
      <c r="K2522">
        <f>INDEX(GWP!$C$2:$C$13,MATCH(EPS!I2522,GWP!$B$2:$B$13,0))</f>
        <v>1</v>
      </c>
      <c r="L2522" s="4" t="e">
        <f t="shared" si="79"/>
        <v>#N/A</v>
      </c>
    </row>
    <row r="2523" spans="1:12">
      <c r="A2523" t="s">
        <v>8071</v>
      </c>
      <c r="B2523" t="s">
        <v>7325</v>
      </c>
      <c r="C2523" t="s">
        <v>1733</v>
      </c>
      <c r="D2523" t="s">
        <v>6879</v>
      </c>
      <c r="E2523" t="s">
        <v>1705</v>
      </c>
      <c r="H2523" t="str">
        <f>INDEX('Vensim Variables'!$B:$B,MATCH(EPS!$B2523,'Vensim Variables'!$A:$A,0))</f>
        <v>g pollutant</v>
      </c>
      <c r="I2523" t="str">
        <f t="shared" si="78"/>
        <v>VOC</v>
      </c>
      <c r="J2523" s="2" t="e">
        <f>INDEX(NoSettings!$C:$C,MATCH(EPS!$A2523,NoSettings!$A:$A,0))</f>
        <v>#N/A</v>
      </c>
      <c r="K2523">
        <f>INDEX(GWP!$C$2:$C$13,MATCH(EPS!I2523,GWP!$B$2:$B$13,0))</f>
        <v>0</v>
      </c>
      <c r="L2523" s="4" t="e">
        <f t="shared" si="79"/>
        <v>#N/A</v>
      </c>
    </row>
    <row r="2524" spans="1:12">
      <c r="A2524" t="s">
        <v>8072</v>
      </c>
      <c r="B2524" t="s">
        <v>7325</v>
      </c>
      <c r="C2524" t="s">
        <v>1733</v>
      </c>
      <c r="D2524" t="s">
        <v>6879</v>
      </c>
      <c r="E2524" t="s">
        <v>1706</v>
      </c>
      <c r="H2524" t="str">
        <f>INDEX('Vensim Variables'!$B:$B,MATCH(EPS!$B2524,'Vensim Variables'!$A:$A,0))</f>
        <v>g pollutant</v>
      </c>
      <c r="I2524" t="str">
        <f t="shared" si="78"/>
        <v>CO</v>
      </c>
      <c r="J2524" t="e">
        <f>INDEX(NoSettings!$C:$C,MATCH(EPS!$A2524,NoSettings!$A:$A,0))</f>
        <v>#N/A</v>
      </c>
      <c r="K2524">
        <f>INDEX(GWP!$C$2:$C$13,MATCH(EPS!I2524,GWP!$B$2:$B$13,0))</f>
        <v>0</v>
      </c>
      <c r="L2524" s="4" t="e">
        <f t="shared" si="79"/>
        <v>#N/A</v>
      </c>
    </row>
    <row r="2525" spans="1:12">
      <c r="A2525" t="s">
        <v>8073</v>
      </c>
      <c r="B2525" t="s">
        <v>7325</v>
      </c>
      <c r="C2525" t="s">
        <v>1733</v>
      </c>
      <c r="D2525" t="s">
        <v>6879</v>
      </c>
      <c r="E2525" t="s">
        <v>1707</v>
      </c>
      <c r="H2525" t="str">
        <f>INDEX('Vensim Variables'!$B:$B,MATCH(EPS!$B2525,'Vensim Variables'!$A:$A,0))</f>
        <v>g pollutant</v>
      </c>
      <c r="I2525" t="str">
        <f t="shared" si="78"/>
        <v>NOx</v>
      </c>
      <c r="J2525" t="e">
        <f>INDEX(NoSettings!$C:$C,MATCH(EPS!$A2525,NoSettings!$A:$A,0))</f>
        <v>#N/A</v>
      </c>
      <c r="K2525">
        <f>INDEX(GWP!$C$2:$C$13,MATCH(EPS!I2525,GWP!$B$2:$B$13,0))</f>
        <v>0</v>
      </c>
      <c r="L2525" s="4" t="e">
        <f t="shared" si="79"/>
        <v>#N/A</v>
      </c>
    </row>
    <row r="2526" spans="1:12">
      <c r="A2526" t="s">
        <v>8074</v>
      </c>
      <c r="B2526" t="s">
        <v>7325</v>
      </c>
      <c r="C2526" t="s">
        <v>1733</v>
      </c>
      <c r="D2526" t="s">
        <v>6879</v>
      </c>
      <c r="E2526" t="s">
        <v>1708</v>
      </c>
      <c r="H2526" t="str">
        <f>INDEX('Vensim Variables'!$B:$B,MATCH(EPS!$B2526,'Vensim Variables'!$A:$A,0))</f>
        <v>g pollutant</v>
      </c>
      <c r="I2526" t="str">
        <f t="shared" si="78"/>
        <v>PM10</v>
      </c>
      <c r="J2526" t="e">
        <f>INDEX(NoSettings!$C:$C,MATCH(EPS!$A2526,NoSettings!$A:$A,0))</f>
        <v>#N/A</v>
      </c>
      <c r="K2526">
        <f>INDEX(GWP!$C$2:$C$13,MATCH(EPS!I2526,GWP!$B$2:$B$13,0))</f>
        <v>0</v>
      </c>
      <c r="L2526" s="4" t="e">
        <f t="shared" si="79"/>
        <v>#N/A</v>
      </c>
    </row>
    <row r="2527" spans="1:12">
      <c r="A2527" t="s">
        <v>8075</v>
      </c>
      <c r="B2527" t="s">
        <v>7325</v>
      </c>
      <c r="C2527" t="s">
        <v>1733</v>
      </c>
      <c r="D2527" t="s">
        <v>6879</v>
      </c>
      <c r="E2527" t="s">
        <v>1709</v>
      </c>
      <c r="H2527" t="str">
        <f>INDEX('Vensim Variables'!$B:$B,MATCH(EPS!$B2527,'Vensim Variables'!$A:$A,0))</f>
        <v>g pollutant</v>
      </c>
      <c r="I2527" t="str">
        <f t="shared" si="78"/>
        <v>PM25</v>
      </c>
      <c r="J2527" t="e">
        <f>INDEX(NoSettings!$C:$C,MATCH(EPS!$A2527,NoSettings!$A:$A,0))</f>
        <v>#N/A</v>
      </c>
      <c r="K2527">
        <f>INDEX(GWP!$C$2:$C$13,MATCH(EPS!I2527,GWP!$B$2:$B$13,0))</f>
        <v>0</v>
      </c>
      <c r="L2527" s="4" t="e">
        <f t="shared" si="79"/>
        <v>#N/A</v>
      </c>
    </row>
    <row r="2528" spans="1:12">
      <c r="A2528" t="s">
        <v>8076</v>
      </c>
      <c r="B2528" t="s">
        <v>7325</v>
      </c>
      <c r="C2528" t="s">
        <v>1733</v>
      </c>
      <c r="D2528" t="s">
        <v>6879</v>
      </c>
      <c r="E2528" t="s">
        <v>1710</v>
      </c>
      <c r="H2528" t="str">
        <f>INDEX('Vensim Variables'!$B:$B,MATCH(EPS!$B2528,'Vensim Variables'!$A:$A,0))</f>
        <v>g pollutant</v>
      </c>
      <c r="I2528" t="str">
        <f t="shared" si="78"/>
        <v>SOx</v>
      </c>
      <c r="J2528" t="e">
        <f>INDEX(NoSettings!$C:$C,MATCH(EPS!$A2528,NoSettings!$A:$A,0))</f>
        <v>#N/A</v>
      </c>
      <c r="K2528">
        <f>INDEX(GWP!$C$2:$C$13,MATCH(EPS!I2528,GWP!$B$2:$B$13,0))</f>
        <v>0</v>
      </c>
      <c r="L2528" s="4" t="e">
        <f t="shared" si="79"/>
        <v>#N/A</v>
      </c>
    </row>
    <row r="2529" spans="1:12">
      <c r="A2529" t="s">
        <v>8077</v>
      </c>
      <c r="B2529" t="s">
        <v>7325</v>
      </c>
      <c r="C2529" t="s">
        <v>1733</v>
      </c>
      <c r="D2529" t="s">
        <v>6879</v>
      </c>
      <c r="E2529" t="s">
        <v>1711</v>
      </c>
      <c r="H2529" t="str">
        <f>INDEX('Vensim Variables'!$B:$B,MATCH(EPS!$B2529,'Vensim Variables'!$A:$A,0))</f>
        <v>g pollutant</v>
      </c>
      <c r="I2529" t="str">
        <f t="shared" si="78"/>
        <v>BC</v>
      </c>
      <c r="J2529" t="e">
        <f>INDEX(NoSettings!$C:$C,MATCH(EPS!$A2529,NoSettings!$A:$A,0))</f>
        <v>#N/A</v>
      </c>
      <c r="K2529">
        <f>INDEX(GWP!$C$2:$C$13,MATCH(EPS!I2529,GWP!$B$2:$B$13,0))</f>
        <v>0</v>
      </c>
      <c r="L2529" s="4" t="e">
        <f t="shared" si="79"/>
        <v>#N/A</v>
      </c>
    </row>
    <row r="2530" spans="1:12">
      <c r="A2530" t="s">
        <v>8078</v>
      </c>
      <c r="B2530" t="s">
        <v>7325</v>
      </c>
      <c r="C2530" t="s">
        <v>1733</v>
      </c>
      <c r="D2530" t="s">
        <v>6879</v>
      </c>
      <c r="E2530" t="s">
        <v>1712</v>
      </c>
      <c r="H2530" t="str">
        <f>INDEX('Vensim Variables'!$B:$B,MATCH(EPS!$B2530,'Vensim Variables'!$A:$A,0))</f>
        <v>g pollutant</v>
      </c>
      <c r="I2530" t="str">
        <f t="shared" si="78"/>
        <v>OC</v>
      </c>
      <c r="J2530" t="e">
        <f>INDEX(NoSettings!$C:$C,MATCH(EPS!$A2530,NoSettings!$A:$A,0))</f>
        <v>#N/A</v>
      </c>
      <c r="K2530">
        <f>INDEX(GWP!$C$2:$C$13,MATCH(EPS!I2530,GWP!$B$2:$B$13,0))</f>
        <v>0</v>
      </c>
      <c r="L2530" s="4" t="e">
        <f t="shared" si="79"/>
        <v>#N/A</v>
      </c>
    </row>
    <row r="2531" spans="1:12">
      <c r="A2531" t="s">
        <v>8079</v>
      </c>
      <c r="B2531" t="s">
        <v>7325</v>
      </c>
      <c r="C2531" t="s">
        <v>1733</v>
      </c>
      <c r="D2531" t="s">
        <v>6879</v>
      </c>
      <c r="E2531" t="s">
        <v>1713</v>
      </c>
      <c r="H2531" t="str">
        <f>INDEX('Vensim Variables'!$B:$B,MATCH(EPS!$B2531,'Vensim Variables'!$A:$A,0))</f>
        <v>g pollutant</v>
      </c>
      <c r="I2531" t="str">
        <f t="shared" si="78"/>
        <v>CH4</v>
      </c>
      <c r="J2531" t="e">
        <f>INDEX(NoSettings!$C:$C,MATCH(EPS!$A2531,NoSettings!$A:$A,0))</f>
        <v>#N/A</v>
      </c>
      <c r="K2531">
        <f>INDEX(GWP!$C$2:$C$13,MATCH(EPS!I2531,GWP!$B$2:$B$13,0))</f>
        <v>28</v>
      </c>
      <c r="L2531" s="4" t="e">
        <f t="shared" si="79"/>
        <v>#N/A</v>
      </c>
    </row>
    <row r="2532" spans="1:12">
      <c r="A2532" t="s">
        <v>8080</v>
      </c>
      <c r="B2532" t="s">
        <v>7325</v>
      </c>
      <c r="C2532" t="s">
        <v>1733</v>
      </c>
      <c r="D2532" t="s">
        <v>6879</v>
      </c>
      <c r="E2532" t="s">
        <v>1714</v>
      </c>
      <c r="H2532" t="str">
        <f>INDEX('Vensim Variables'!$B:$B,MATCH(EPS!$B2532,'Vensim Variables'!$A:$A,0))</f>
        <v>g pollutant</v>
      </c>
      <c r="I2532" t="str">
        <f t="shared" si="78"/>
        <v>N2O</v>
      </c>
      <c r="J2532" t="e">
        <f>INDEX(NoSettings!$C:$C,MATCH(EPS!$A2532,NoSettings!$A:$A,0))</f>
        <v>#N/A</v>
      </c>
      <c r="K2532">
        <f>INDEX(GWP!$C$2:$C$13,MATCH(EPS!I2532,GWP!$B$2:$B$13,0))</f>
        <v>265</v>
      </c>
      <c r="L2532" s="4" t="e">
        <f t="shared" si="79"/>
        <v>#N/A</v>
      </c>
    </row>
    <row r="2533" spans="1:12">
      <c r="A2533" t="s">
        <v>8081</v>
      </c>
      <c r="B2533" t="s">
        <v>7325</v>
      </c>
      <c r="C2533" t="s">
        <v>1733</v>
      </c>
      <c r="D2533" t="s">
        <v>6879</v>
      </c>
      <c r="E2533" t="s">
        <v>1715</v>
      </c>
      <c r="H2533" t="str">
        <f>INDEX('Vensim Variables'!$B:$B,MATCH(EPS!$B2533,'Vensim Variables'!$A:$A,0))</f>
        <v>g pollutant</v>
      </c>
      <c r="I2533" t="str">
        <f t="shared" si="78"/>
        <v>F gases</v>
      </c>
      <c r="J2533" t="e">
        <f>INDEX(NoSettings!$C:$C,MATCH(EPS!$A2533,NoSettings!$A:$A,0))</f>
        <v>#N/A</v>
      </c>
      <c r="K2533">
        <f>INDEX(GWP!$C$2:$C$13,MATCH(EPS!I2533,GWP!$B$2:$B$13,0))</f>
        <v>1</v>
      </c>
      <c r="L2533" s="4" t="e">
        <f t="shared" si="79"/>
        <v>#N/A</v>
      </c>
    </row>
    <row r="2534" spans="1:12">
      <c r="A2534" t="s">
        <v>8082</v>
      </c>
      <c r="B2534" t="s">
        <v>7325</v>
      </c>
      <c r="C2534" t="s">
        <v>1733</v>
      </c>
      <c r="D2534" t="s">
        <v>6880</v>
      </c>
      <c r="E2534" t="s">
        <v>1702</v>
      </c>
      <c r="H2534" t="str">
        <f>INDEX('Vensim Variables'!$B:$B,MATCH(EPS!$B2534,'Vensim Variables'!$A:$A,0))</f>
        <v>g pollutant</v>
      </c>
      <c r="I2534" t="str">
        <f t="shared" si="78"/>
        <v>CO2</v>
      </c>
      <c r="J2534" t="e">
        <f>INDEX(NoSettings!$C:$C,MATCH(EPS!$A2534,NoSettings!$A:$A,0))</f>
        <v>#N/A</v>
      </c>
      <c r="K2534">
        <f>INDEX(GWP!$C$2:$C$13,MATCH(EPS!I2534,GWP!$B$2:$B$13,0))</f>
        <v>1</v>
      </c>
      <c r="L2534" s="4" t="e">
        <f t="shared" si="79"/>
        <v>#N/A</v>
      </c>
    </row>
    <row r="2535" spans="1:12">
      <c r="A2535" t="s">
        <v>8083</v>
      </c>
      <c r="B2535" t="s">
        <v>7325</v>
      </c>
      <c r="C2535" t="s">
        <v>1733</v>
      </c>
      <c r="D2535" t="s">
        <v>6880</v>
      </c>
      <c r="E2535" t="s">
        <v>1705</v>
      </c>
      <c r="H2535" t="str">
        <f>INDEX('Vensim Variables'!$B:$B,MATCH(EPS!$B2535,'Vensim Variables'!$A:$A,0))</f>
        <v>g pollutant</v>
      </c>
      <c r="I2535" t="str">
        <f t="shared" si="78"/>
        <v>VOC</v>
      </c>
      <c r="J2535" t="e">
        <f>INDEX(NoSettings!$C:$C,MATCH(EPS!$A2535,NoSettings!$A:$A,0))</f>
        <v>#N/A</v>
      </c>
      <c r="K2535">
        <f>INDEX(GWP!$C$2:$C$13,MATCH(EPS!I2535,GWP!$B$2:$B$13,0))</f>
        <v>0</v>
      </c>
      <c r="L2535" s="4" t="e">
        <f t="shared" si="79"/>
        <v>#N/A</v>
      </c>
    </row>
    <row r="2536" spans="1:12">
      <c r="A2536" t="s">
        <v>8084</v>
      </c>
      <c r="B2536" t="s">
        <v>7325</v>
      </c>
      <c r="C2536" t="s">
        <v>1733</v>
      </c>
      <c r="D2536" t="s">
        <v>6880</v>
      </c>
      <c r="E2536" t="s">
        <v>1706</v>
      </c>
      <c r="H2536" t="str">
        <f>INDEX('Vensim Variables'!$B:$B,MATCH(EPS!$B2536,'Vensim Variables'!$A:$A,0))</f>
        <v>g pollutant</v>
      </c>
      <c r="I2536" t="str">
        <f t="shared" si="78"/>
        <v>CO</v>
      </c>
      <c r="J2536" t="e">
        <f>INDEX(NoSettings!$C:$C,MATCH(EPS!$A2536,NoSettings!$A:$A,0))</f>
        <v>#N/A</v>
      </c>
      <c r="K2536">
        <f>INDEX(GWP!$C$2:$C$13,MATCH(EPS!I2536,GWP!$B$2:$B$13,0))</f>
        <v>0</v>
      </c>
      <c r="L2536" s="4" t="e">
        <f t="shared" si="79"/>
        <v>#N/A</v>
      </c>
    </row>
    <row r="2537" spans="1:12">
      <c r="A2537" t="s">
        <v>8085</v>
      </c>
      <c r="B2537" t="s">
        <v>7325</v>
      </c>
      <c r="C2537" t="s">
        <v>1733</v>
      </c>
      <c r="D2537" t="s">
        <v>6880</v>
      </c>
      <c r="E2537" t="s">
        <v>1707</v>
      </c>
      <c r="H2537" t="str">
        <f>INDEX('Vensim Variables'!$B:$B,MATCH(EPS!$B2537,'Vensim Variables'!$A:$A,0))</f>
        <v>g pollutant</v>
      </c>
      <c r="I2537" t="str">
        <f t="shared" si="78"/>
        <v>NOx</v>
      </c>
      <c r="J2537" t="e">
        <f>INDEX(NoSettings!$C:$C,MATCH(EPS!$A2537,NoSettings!$A:$A,0))</f>
        <v>#N/A</v>
      </c>
      <c r="K2537">
        <f>INDEX(GWP!$C$2:$C$13,MATCH(EPS!I2537,GWP!$B$2:$B$13,0))</f>
        <v>0</v>
      </c>
      <c r="L2537" s="4" t="e">
        <f t="shared" si="79"/>
        <v>#N/A</v>
      </c>
    </row>
    <row r="2538" spans="1:12">
      <c r="A2538" t="s">
        <v>8086</v>
      </c>
      <c r="B2538" t="s">
        <v>7325</v>
      </c>
      <c r="C2538" t="s">
        <v>1733</v>
      </c>
      <c r="D2538" t="s">
        <v>6880</v>
      </c>
      <c r="E2538" t="s">
        <v>1708</v>
      </c>
      <c r="H2538" t="str">
        <f>INDEX('Vensim Variables'!$B:$B,MATCH(EPS!$B2538,'Vensim Variables'!$A:$A,0))</f>
        <v>g pollutant</v>
      </c>
      <c r="I2538" t="str">
        <f t="shared" si="78"/>
        <v>PM10</v>
      </c>
      <c r="J2538" t="e">
        <f>INDEX(NoSettings!$C:$C,MATCH(EPS!$A2538,NoSettings!$A:$A,0))</f>
        <v>#N/A</v>
      </c>
      <c r="K2538">
        <f>INDEX(GWP!$C$2:$C$13,MATCH(EPS!I2538,GWP!$B$2:$B$13,0))</f>
        <v>0</v>
      </c>
      <c r="L2538" s="4" t="e">
        <f t="shared" si="79"/>
        <v>#N/A</v>
      </c>
    </row>
    <row r="2539" spans="1:12">
      <c r="A2539" t="s">
        <v>8087</v>
      </c>
      <c r="B2539" t="s">
        <v>7325</v>
      </c>
      <c r="C2539" t="s">
        <v>1733</v>
      </c>
      <c r="D2539" t="s">
        <v>6880</v>
      </c>
      <c r="E2539" t="s">
        <v>1709</v>
      </c>
      <c r="H2539" t="str">
        <f>INDEX('Vensim Variables'!$B:$B,MATCH(EPS!$B2539,'Vensim Variables'!$A:$A,0))</f>
        <v>g pollutant</v>
      </c>
      <c r="I2539" t="str">
        <f t="shared" si="78"/>
        <v>PM25</v>
      </c>
      <c r="J2539" t="e">
        <f>INDEX(NoSettings!$C:$C,MATCH(EPS!$A2539,NoSettings!$A:$A,0))</f>
        <v>#N/A</v>
      </c>
      <c r="K2539">
        <f>INDEX(GWP!$C$2:$C$13,MATCH(EPS!I2539,GWP!$B$2:$B$13,0))</f>
        <v>0</v>
      </c>
      <c r="L2539" s="4" t="e">
        <f t="shared" si="79"/>
        <v>#N/A</v>
      </c>
    </row>
    <row r="2540" spans="1:12">
      <c r="A2540" t="s">
        <v>8088</v>
      </c>
      <c r="B2540" t="s">
        <v>7325</v>
      </c>
      <c r="C2540" t="s">
        <v>1733</v>
      </c>
      <c r="D2540" t="s">
        <v>6880</v>
      </c>
      <c r="E2540" t="s">
        <v>1710</v>
      </c>
      <c r="H2540" t="str">
        <f>INDEX('Vensim Variables'!$B:$B,MATCH(EPS!$B2540,'Vensim Variables'!$A:$A,0))</f>
        <v>g pollutant</v>
      </c>
      <c r="I2540" t="str">
        <f t="shared" si="78"/>
        <v>SOx</v>
      </c>
      <c r="J2540" t="e">
        <f>INDEX(NoSettings!$C:$C,MATCH(EPS!$A2540,NoSettings!$A:$A,0))</f>
        <v>#N/A</v>
      </c>
      <c r="K2540">
        <f>INDEX(GWP!$C$2:$C$13,MATCH(EPS!I2540,GWP!$B$2:$B$13,0))</f>
        <v>0</v>
      </c>
      <c r="L2540" s="4" t="e">
        <f t="shared" si="79"/>
        <v>#N/A</v>
      </c>
    </row>
    <row r="2541" spans="1:12">
      <c r="A2541" t="s">
        <v>8089</v>
      </c>
      <c r="B2541" t="s">
        <v>7325</v>
      </c>
      <c r="C2541" t="s">
        <v>1733</v>
      </c>
      <c r="D2541" t="s">
        <v>6880</v>
      </c>
      <c r="E2541" t="s">
        <v>1711</v>
      </c>
      <c r="H2541" t="str">
        <f>INDEX('Vensim Variables'!$B:$B,MATCH(EPS!$B2541,'Vensim Variables'!$A:$A,0))</f>
        <v>g pollutant</v>
      </c>
      <c r="I2541" t="str">
        <f t="shared" si="78"/>
        <v>BC</v>
      </c>
      <c r="J2541" t="e">
        <f>INDEX(NoSettings!$C:$C,MATCH(EPS!$A2541,NoSettings!$A:$A,0))</f>
        <v>#N/A</v>
      </c>
      <c r="K2541">
        <f>INDEX(GWP!$C$2:$C$13,MATCH(EPS!I2541,GWP!$B$2:$B$13,0))</f>
        <v>0</v>
      </c>
      <c r="L2541" s="4" t="e">
        <f t="shared" si="79"/>
        <v>#N/A</v>
      </c>
    </row>
    <row r="2542" spans="1:12">
      <c r="A2542" t="s">
        <v>8090</v>
      </c>
      <c r="B2542" t="s">
        <v>7325</v>
      </c>
      <c r="C2542" t="s">
        <v>1733</v>
      </c>
      <c r="D2542" t="s">
        <v>6880</v>
      </c>
      <c r="E2542" t="s">
        <v>1712</v>
      </c>
      <c r="H2542" t="str">
        <f>INDEX('Vensim Variables'!$B:$B,MATCH(EPS!$B2542,'Vensim Variables'!$A:$A,0))</f>
        <v>g pollutant</v>
      </c>
      <c r="I2542" t="str">
        <f t="shared" si="78"/>
        <v>OC</v>
      </c>
      <c r="J2542" t="e">
        <f>INDEX(NoSettings!$C:$C,MATCH(EPS!$A2542,NoSettings!$A:$A,0))</f>
        <v>#N/A</v>
      </c>
      <c r="K2542">
        <f>INDEX(GWP!$C$2:$C$13,MATCH(EPS!I2542,GWP!$B$2:$B$13,0))</f>
        <v>0</v>
      </c>
      <c r="L2542" s="4" t="e">
        <f t="shared" si="79"/>
        <v>#N/A</v>
      </c>
    </row>
    <row r="2543" spans="1:12">
      <c r="A2543" t="s">
        <v>8091</v>
      </c>
      <c r="B2543" t="s">
        <v>7325</v>
      </c>
      <c r="C2543" t="s">
        <v>1733</v>
      </c>
      <c r="D2543" t="s">
        <v>6880</v>
      </c>
      <c r="E2543" t="s">
        <v>1713</v>
      </c>
      <c r="H2543" t="str">
        <f>INDEX('Vensim Variables'!$B:$B,MATCH(EPS!$B2543,'Vensim Variables'!$A:$A,0))</f>
        <v>g pollutant</v>
      </c>
      <c r="I2543" t="str">
        <f t="shared" si="78"/>
        <v>CH4</v>
      </c>
      <c r="J2543" t="e">
        <f>INDEX(NoSettings!$C:$C,MATCH(EPS!$A2543,NoSettings!$A:$A,0))</f>
        <v>#N/A</v>
      </c>
      <c r="K2543">
        <f>INDEX(GWP!$C$2:$C$13,MATCH(EPS!I2543,GWP!$B$2:$B$13,0))</f>
        <v>28</v>
      </c>
      <c r="L2543" s="4" t="e">
        <f t="shared" si="79"/>
        <v>#N/A</v>
      </c>
    </row>
    <row r="2544" spans="1:12">
      <c r="A2544" t="s">
        <v>8092</v>
      </c>
      <c r="B2544" t="s">
        <v>7325</v>
      </c>
      <c r="C2544" t="s">
        <v>1733</v>
      </c>
      <c r="D2544" t="s">
        <v>6880</v>
      </c>
      <c r="E2544" t="s">
        <v>1714</v>
      </c>
      <c r="H2544" t="str">
        <f>INDEX('Vensim Variables'!$B:$B,MATCH(EPS!$B2544,'Vensim Variables'!$A:$A,0))</f>
        <v>g pollutant</v>
      </c>
      <c r="I2544" t="str">
        <f t="shared" si="78"/>
        <v>N2O</v>
      </c>
      <c r="J2544" t="e">
        <f>INDEX(NoSettings!$C:$C,MATCH(EPS!$A2544,NoSettings!$A:$A,0))</f>
        <v>#N/A</v>
      </c>
      <c r="K2544">
        <f>INDEX(GWP!$C$2:$C$13,MATCH(EPS!I2544,GWP!$B$2:$B$13,0))</f>
        <v>265</v>
      </c>
      <c r="L2544" s="4" t="e">
        <f t="shared" si="79"/>
        <v>#N/A</v>
      </c>
    </row>
    <row r="2545" spans="1:12">
      <c r="A2545" t="s">
        <v>8093</v>
      </c>
      <c r="B2545" t="s">
        <v>7325</v>
      </c>
      <c r="C2545" t="s">
        <v>1733</v>
      </c>
      <c r="D2545" t="s">
        <v>6880</v>
      </c>
      <c r="E2545" t="s">
        <v>1715</v>
      </c>
      <c r="H2545" t="str">
        <f>INDEX('Vensim Variables'!$B:$B,MATCH(EPS!$B2545,'Vensim Variables'!$A:$A,0))</f>
        <v>g pollutant</v>
      </c>
      <c r="I2545" t="str">
        <f t="shared" si="78"/>
        <v>F gases</v>
      </c>
      <c r="J2545" t="e">
        <f>INDEX(NoSettings!$C:$C,MATCH(EPS!$A2545,NoSettings!$A:$A,0))</f>
        <v>#N/A</v>
      </c>
      <c r="K2545">
        <f>INDEX(GWP!$C$2:$C$13,MATCH(EPS!I2545,GWP!$B$2:$B$13,0))</f>
        <v>1</v>
      </c>
      <c r="L2545" s="4" t="e">
        <f t="shared" si="79"/>
        <v>#N/A</v>
      </c>
    </row>
    <row r="2546" spans="1:12">
      <c r="A2546" t="s">
        <v>8094</v>
      </c>
      <c r="B2546" t="s">
        <v>7325</v>
      </c>
      <c r="C2546" t="s">
        <v>1733</v>
      </c>
      <c r="D2546" t="s">
        <v>6881</v>
      </c>
      <c r="E2546" t="s">
        <v>1702</v>
      </c>
      <c r="H2546" t="str">
        <f>INDEX('Vensim Variables'!$B:$B,MATCH(EPS!$B2546,'Vensim Variables'!$A:$A,0))</f>
        <v>g pollutant</v>
      </c>
      <c r="I2546" t="str">
        <f t="shared" si="78"/>
        <v>CO2</v>
      </c>
      <c r="J2546" t="e">
        <f>INDEX(NoSettings!$C:$C,MATCH(EPS!$A2546,NoSettings!$A:$A,0))</f>
        <v>#N/A</v>
      </c>
      <c r="K2546">
        <f>INDEX(GWP!$C$2:$C$13,MATCH(EPS!I2546,GWP!$B$2:$B$13,0))</f>
        <v>1</v>
      </c>
      <c r="L2546" s="4" t="e">
        <f t="shared" si="79"/>
        <v>#N/A</v>
      </c>
    </row>
    <row r="2547" spans="1:12">
      <c r="A2547" t="s">
        <v>8095</v>
      </c>
      <c r="B2547" t="s">
        <v>7325</v>
      </c>
      <c r="C2547" t="s">
        <v>1733</v>
      </c>
      <c r="D2547" t="s">
        <v>6881</v>
      </c>
      <c r="E2547" t="s">
        <v>1705</v>
      </c>
      <c r="H2547" t="str">
        <f>INDEX('Vensim Variables'!$B:$B,MATCH(EPS!$B2547,'Vensim Variables'!$A:$A,0))</f>
        <v>g pollutant</v>
      </c>
      <c r="I2547" t="str">
        <f t="shared" si="78"/>
        <v>VOC</v>
      </c>
      <c r="J2547" t="e">
        <f>INDEX(NoSettings!$C:$C,MATCH(EPS!$A2547,NoSettings!$A:$A,0))</f>
        <v>#N/A</v>
      </c>
      <c r="K2547">
        <f>INDEX(GWP!$C$2:$C$13,MATCH(EPS!I2547,GWP!$B$2:$B$13,0))</f>
        <v>0</v>
      </c>
      <c r="L2547" s="4" t="e">
        <f t="shared" si="79"/>
        <v>#N/A</v>
      </c>
    </row>
    <row r="2548" spans="1:12">
      <c r="A2548" t="s">
        <v>8096</v>
      </c>
      <c r="B2548" t="s">
        <v>7325</v>
      </c>
      <c r="C2548" t="s">
        <v>1733</v>
      </c>
      <c r="D2548" t="s">
        <v>6881</v>
      </c>
      <c r="E2548" t="s">
        <v>1706</v>
      </c>
      <c r="H2548" t="str">
        <f>INDEX('Vensim Variables'!$B:$B,MATCH(EPS!$B2548,'Vensim Variables'!$A:$A,0))</f>
        <v>g pollutant</v>
      </c>
      <c r="I2548" t="str">
        <f t="shared" si="78"/>
        <v>CO</v>
      </c>
      <c r="J2548" t="e">
        <f>INDEX(NoSettings!$C:$C,MATCH(EPS!$A2548,NoSettings!$A:$A,0))</f>
        <v>#N/A</v>
      </c>
      <c r="K2548">
        <f>INDEX(GWP!$C$2:$C$13,MATCH(EPS!I2548,GWP!$B$2:$B$13,0))</f>
        <v>0</v>
      </c>
      <c r="L2548" s="4" t="e">
        <f t="shared" si="79"/>
        <v>#N/A</v>
      </c>
    </row>
    <row r="2549" spans="1:12">
      <c r="A2549" t="s">
        <v>8097</v>
      </c>
      <c r="B2549" t="s">
        <v>7325</v>
      </c>
      <c r="C2549" t="s">
        <v>1733</v>
      </c>
      <c r="D2549" t="s">
        <v>6881</v>
      </c>
      <c r="E2549" t="s">
        <v>1707</v>
      </c>
      <c r="H2549" t="str">
        <f>INDEX('Vensim Variables'!$B:$B,MATCH(EPS!$B2549,'Vensim Variables'!$A:$A,0))</f>
        <v>g pollutant</v>
      </c>
      <c r="I2549" t="str">
        <f t="shared" si="78"/>
        <v>NOx</v>
      </c>
      <c r="J2549" t="e">
        <f>INDEX(NoSettings!$C:$C,MATCH(EPS!$A2549,NoSettings!$A:$A,0))</f>
        <v>#N/A</v>
      </c>
      <c r="K2549">
        <f>INDEX(GWP!$C$2:$C$13,MATCH(EPS!I2549,GWP!$B$2:$B$13,0))</f>
        <v>0</v>
      </c>
      <c r="L2549" s="4" t="e">
        <f t="shared" si="79"/>
        <v>#N/A</v>
      </c>
    </row>
    <row r="2550" spans="1:12">
      <c r="A2550" t="s">
        <v>8098</v>
      </c>
      <c r="B2550" t="s">
        <v>7325</v>
      </c>
      <c r="C2550" t="s">
        <v>1733</v>
      </c>
      <c r="D2550" t="s">
        <v>6881</v>
      </c>
      <c r="E2550" t="s">
        <v>1708</v>
      </c>
      <c r="H2550" t="str">
        <f>INDEX('Vensim Variables'!$B:$B,MATCH(EPS!$B2550,'Vensim Variables'!$A:$A,0))</f>
        <v>g pollutant</v>
      </c>
      <c r="I2550" t="str">
        <f t="shared" si="78"/>
        <v>PM10</v>
      </c>
      <c r="J2550" t="e">
        <f>INDEX(NoSettings!$C:$C,MATCH(EPS!$A2550,NoSettings!$A:$A,0))</f>
        <v>#N/A</v>
      </c>
      <c r="K2550">
        <f>INDEX(GWP!$C$2:$C$13,MATCH(EPS!I2550,GWP!$B$2:$B$13,0))</f>
        <v>0</v>
      </c>
      <c r="L2550" s="4" t="e">
        <f t="shared" si="79"/>
        <v>#N/A</v>
      </c>
    </row>
    <row r="2551" spans="1:12">
      <c r="A2551" t="s">
        <v>8099</v>
      </c>
      <c r="B2551" t="s">
        <v>7325</v>
      </c>
      <c r="C2551" t="s">
        <v>1733</v>
      </c>
      <c r="D2551" t="s">
        <v>6881</v>
      </c>
      <c r="E2551" t="s">
        <v>1709</v>
      </c>
      <c r="H2551" t="str">
        <f>INDEX('Vensim Variables'!$B:$B,MATCH(EPS!$B2551,'Vensim Variables'!$A:$A,0))</f>
        <v>g pollutant</v>
      </c>
      <c r="I2551" t="str">
        <f t="shared" si="78"/>
        <v>PM25</v>
      </c>
      <c r="J2551" t="e">
        <f>INDEX(NoSettings!$C:$C,MATCH(EPS!$A2551,NoSettings!$A:$A,0))</f>
        <v>#N/A</v>
      </c>
      <c r="K2551">
        <f>INDEX(GWP!$C$2:$C$13,MATCH(EPS!I2551,GWP!$B$2:$B$13,0))</f>
        <v>0</v>
      </c>
      <c r="L2551" s="4" t="e">
        <f t="shared" si="79"/>
        <v>#N/A</v>
      </c>
    </row>
    <row r="2552" spans="1:12">
      <c r="A2552" t="s">
        <v>8100</v>
      </c>
      <c r="B2552" t="s">
        <v>7325</v>
      </c>
      <c r="C2552" t="s">
        <v>1733</v>
      </c>
      <c r="D2552" t="s">
        <v>6881</v>
      </c>
      <c r="E2552" t="s">
        <v>1710</v>
      </c>
      <c r="H2552" t="str">
        <f>INDEX('Vensim Variables'!$B:$B,MATCH(EPS!$B2552,'Vensim Variables'!$A:$A,0))</f>
        <v>g pollutant</v>
      </c>
      <c r="I2552" t="str">
        <f t="shared" si="78"/>
        <v>SOx</v>
      </c>
      <c r="J2552" t="e">
        <f>INDEX(NoSettings!$C:$C,MATCH(EPS!$A2552,NoSettings!$A:$A,0))</f>
        <v>#N/A</v>
      </c>
      <c r="K2552">
        <f>INDEX(GWP!$C$2:$C$13,MATCH(EPS!I2552,GWP!$B$2:$B$13,0))</f>
        <v>0</v>
      </c>
      <c r="L2552" s="4" t="e">
        <f t="shared" si="79"/>
        <v>#N/A</v>
      </c>
    </row>
    <row r="2553" spans="1:12">
      <c r="A2553" t="s">
        <v>8101</v>
      </c>
      <c r="B2553" t="s">
        <v>7325</v>
      </c>
      <c r="C2553" t="s">
        <v>1733</v>
      </c>
      <c r="D2553" t="s">
        <v>6881</v>
      </c>
      <c r="E2553" t="s">
        <v>1711</v>
      </c>
      <c r="H2553" t="str">
        <f>INDEX('Vensim Variables'!$B:$B,MATCH(EPS!$B2553,'Vensim Variables'!$A:$A,0))</f>
        <v>g pollutant</v>
      </c>
      <c r="I2553" t="str">
        <f t="shared" si="78"/>
        <v>BC</v>
      </c>
      <c r="J2553" t="e">
        <f>INDEX(NoSettings!$C:$C,MATCH(EPS!$A2553,NoSettings!$A:$A,0))</f>
        <v>#N/A</v>
      </c>
      <c r="K2553">
        <f>INDEX(GWP!$C$2:$C$13,MATCH(EPS!I2553,GWP!$B$2:$B$13,0))</f>
        <v>0</v>
      </c>
      <c r="L2553" s="4" t="e">
        <f t="shared" si="79"/>
        <v>#N/A</v>
      </c>
    </row>
    <row r="2554" spans="1:12">
      <c r="A2554" t="s">
        <v>8102</v>
      </c>
      <c r="B2554" t="s">
        <v>7325</v>
      </c>
      <c r="C2554" t="s">
        <v>1733</v>
      </c>
      <c r="D2554" t="s">
        <v>6881</v>
      </c>
      <c r="E2554" t="s">
        <v>1712</v>
      </c>
      <c r="H2554" t="str">
        <f>INDEX('Vensim Variables'!$B:$B,MATCH(EPS!$B2554,'Vensim Variables'!$A:$A,0))</f>
        <v>g pollutant</v>
      </c>
      <c r="I2554" t="str">
        <f t="shared" si="78"/>
        <v>OC</v>
      </c>
      <c r="J2554" t="e">
        <f>INDEX(NoSettings!$C:$C,MATCH(EPS!$A2554,NoSettings!$A:$A,0))</f>
        <v>#N/A</v>
      </c>
      <c r="K2554">
        <f>INDEX(GWP!$C$2:$C$13,MATCH(EPS!I2554,GWP!$B$2:$B$13,0))</f>
        <v>0</v>
      </c>
      <c r="L2554" s="4" t="e">
        <f t="shared" si="79"/>
        <v>#N/A</v>
      </c>
    </row>
    <row r="2555" spans="1:12">
      <c r="A2555" t="s">
        <v>8103</v>
      </c>
      <c r="B2555" t="s">
        <v>7325</v>
      </c>
      <c r="C2555" t="s">
        <v>1733</v>
      </c>
      <c r="D2555" t="s">
        <v>6881</v>
      </c>
      <c r="E2555" t="s">
        <v>1713</v>
      </c>
      <c r="H2555" t="str">
        <f>INDEX('Vensim Variables'!$B:$B,MATCH(EPS!$B2555,'Vensim Variables'!$A:$A,0))</f>
        <v>g pollutant</v>
      </c>
      <c r="I2555" t="str">
        <f t="shared" si="78"/>
        <v>CH4</v>
      </c>
      <c r="J2555" t="e">
        <f>INDEX(NoSettings!$C:$C,MATCH(EPS!$A2555,NoSettings!$A:$A,0))</f>
        <v>#N/A</v>
      </c>
      <c r="K2555">
        <f>INDEX(GWP!$C$2:$C$13,MATCH(EPS!I2555,GWP!$B$2:$B$13,0))</f>
        <v>28</v>
      </c>
      <c r="L2555" s="4" t="e">
        <f t="shared" si="79"/>
        <v>#N/A</v>
      </c>
    </row>
    <row r="2556" spans="1:12">
      <c r="A2556" t="s">
        <v>8104</v>
      </c>
      <c r="B2556" t="s">
        <v>7325</v>
      </c>
      <c r="C2556" t="s">
        <v>1733</v>
      </c>
      <c r="D2556" t="s">
        <v>6881</v>
      </c>
      <c r="E2556" t="s">
        <v>1714</v>
      </c>
      <c r="H2556" t="str">
        <f>INDEX('Vensim Variables'!$B:$B,MATCH(EPS!$B2556,'Vensim Variables'!$A:$A,0))</f>
        <v>g pollutant</v>
      </c>
      <c r="I2556" t="str">
        <f t="shared" si="78"/>
        <v>N2O</v>
      </c>
      <c r="J2556" t="e">
        <f>INDEX(NoSettings!$C:$C,MATCH(EPS!$A2556,NoSettings!$A:$A,0))</f>
        <v>#N/A</v>
      </c>
      <c r="K2556">
        <f>INDEX(GWP!$C$2:$C$13,MATCH(EPS!I2556,GWP!$B$2:$B$13,0))</f>
        <v>265</v>
      </c>
      <c r="L2556" s="4" t="e">
        <f t="shared" si="79"/>
        <v>#N/A</v>
      </c>
    </row>
    <row r="2557" spans="1:12">
      <c r="A2557" t="s">
        <v>8105</v>
      </c>
      <c r="B2557" t="s">
        <v>7325</v>
      </c>
      <c r="C2557" t="s">
        <v>1733</v>
      </c>
      <c r="D2557" t="s">
        <v>6881</v>
      </c>
      <c r="E2557" t="s">
        <v>1715</v>
      </c>
      <c r="H2557" t="str">
        <f>INDEX('Vensim Variables'!$B:$B,MATCH(EPS!$B2557,'Vensim Variables'!$A:$A,0))</f>
        <v>g pollutant</v>
      </c>
      <c r="I2557" t="str">
        <f t="shared" si="78"/>
        <v>F gases</v>
      </c>
      <c r="J2557" t="e">
        <f>INDEX(NoSettings!$C:$C,MATCH(EPS!$A2557,NoSettings!$A:$A,0))</f>
        <v>#N/A</v>
      </c>
      <c r="K2557">
        <f>INDEX(GWP!$C$2:$C$13,MATCH(EPS!I2557,GWP!$B$2:$B$13,0))</f>
        <v>1</v>
      </c>
      <c r="L2557" s="4" t="e">
        <f t="shared" si="79"/>
        <v>#N/A</v>
      </c>
    </row>
    <row r="2558" spans="1:12">
      <c r="A2558" t="s">
        <v>8106</v>
      </c>
      <c r="B2558" t="s">
        <v>7325</v>
      </c>
      <c r="C2558" t="s">
        <v>1733</v>
      </c>
      <c r="D2558" t="s">
        <v>6882</v>
      </c>
      <c r="E2558" t="s">
        <v>1702</v>
      </c>
      <c r="H2558" t="str">
        <f>INDEX('Vensim Variables'!$B:$B,MATCH(EPS!$B2558,'Vensim Variables'!$A:$A,0))</f>
        <v>g pollutant</v>
      </c>
      <c r="I2558" t="str">
        <f t="shared" si="78"/>
        <v>CO2</v>
      </c>
      <c r="J2558" t="e">
        <f>INDEX(NoSettings!$C:$C,MATCH(EPS!$A2558,NoSettings!$A:$A,0))</f>
        <v>#N/A</v>
      </c>
      <c r="K2558">
        <f>INDEX(GWP!$C$2:$C$13,MATCH(EPS!I2558,GWP!$B$2:$B$13,0))</f>
        <v>1</v>
      </c>
      <c r="L2558" s="4" t="e">
        <f t="shared" si="79"/>
        <v>#N/A</v>
      </c>
    </row>
    <row r="2559" spans="1:12">
      <c r="A2559" t="s">
        <v>8107</v>
      </c>
      <c r="B2559" t="s">
        <v>7325</v>
      </c>
      <c r="C2559" t="s">
        <v>1733</v>
      </c>
      <c r="D2559" t="s">
        <v>6882</v>
      </c>
      <c r="E2559" t="s">
        <v>1705</v>
      </c>
      <c r="H2559" t="str">
        <f>INDEX('Vensim Variables'!$B:$B,MATCH(EPS!$B2559,'Vensim Variables'!$A:$A,0))</f>
        <v>g pollutant</v>
      </c>
      <c r="I2559" t="str">
        <f t="shared" si="78"/>
        <v>VOC</v>
      </c>
      <c r="J2559" t="e">
        <f>INDEX(NoSettings!$C:$C,MATCH(EPS!$A2559,NoSettings!$A:$A,0))</f>
        <v>#N/A</v>
      </c>
      <c r="K2559">
        <f>INDEX(GWP!$C$2:$C$13,MATCH(EPS!I2559,GWP!$B$2:$B$13,0))</f>
        <v>0</v>
      </c>
      <c r="L2559" s="4" t="e">
        <f t="shared" si="79"/>
        <v>#N/A</v>
      </c>
    </row>
    <row r="2560" spans="1:12">
      <c r="A2560" t="s">
        <v>8108</v>
      </c>
      <c r="B2560" t="s">
        <v>7325</v>
      </c>
      <c r="C2560" t="s">
        <v>1733</v>
      </c>
      <c r="D2560" t="s">
        <v>6882</v>
      </c>
      <c r="E2560" t="s">
        <v>1706</v>
      </c>
      <c r="H2560" t="str">
        <f>INDEX('Vensim Variables'!$B:$B,MATCH(EPS!$B2560,'Vensim Variables'!$A:$A,0))</f>
        <v>g pollutant</v>
      </c>
      <c r="I2560" t="str">
        <f t="shared" si="78"/>
        <v>CO</v>
      </c>
      <c r="J2560" t="e">
        <f>INDEX(NoSettings!$C:$C,MATCH(EPS!$A2560,NoSettings!$A:$A,0))</f>
        <v>#N/A</v>
      </c>
      <c r="K2560">
        <f>INDEX(GWP!$C$2:$C$13,MATCH(EPS!I2560,GWP!$B$2:$B$13,0))</f>
        <v>0</v>
      </c>
      <c r="L2560" s="4" t="e">
        <f t="shared" si="79"/>
        <v>#N/A</v>
      </c>
    </row>
    <row r="2561" spans="1:12">
      <c r="A2561" t="s">
        <v>8109</v>
      </c>
      <c r="B2561" t="s">
        <v>7325</v>
      </c>
      <c r="C2561" t="s">
        <v>1733</v>
      </c>
      <c r="D2561" t="s">
        <v>6882</v>
      </c>
      <c r="E2561" t="s">
        <v>1707</v>
      </c>
      <c r="H2561" t="str">
        <f>INDEX('Vensim Variables'!$B:$B,MATCH(EPS!$B2561,'Vensim Variables'!$A:$A,0))</f>
        <v>g pollutant</v>
      </c>
      <c r="I2561" t="str">
        <f t="shared" si="78"/>
        <v>NOx</v>
      </c>
      <c r="J2561" t="e">
        <f>INDEX(NoSettings!$C:$C,MATCH(EPS!$A2561,NoSettings!$A:$A,0))</f>
        <v>#N/A</v>
      </c>
      <c r="K2561">
        <f>INDEX(GWP!$C$2:$C$13,MATCH(EPS!I2561,GWP!$B$2:$B$13,0))</f>
        <v>0</v>
      </c>
      <c r="L2561" s="4" t="e">
        <f t="shared" si="79"/>
        <v>#N/A</v>
      </c>
    </row>
    <row r="2562" spans="1:12">
      <c r="A2562" t="s">
        <v>8110</v>
      </c>
      <c r="B2562" t="s">
        <v>7325</v>
      </c>
      <c r="C2562" t="s">
        <v>1733</v>
      </c>
      <c r="D2562" t="s">
        <v>6882</v>
      </c>
      <c r="E2562" t="s">
        <v>1708</v>
      </c>
      <c r="H2562" t="str">
        <f>INDEX('Vensim Variables'!$B:$B,MATCH(EPS!$B2562,'Vensim Variables'!$A:$A,0))</f>
        <v>g pollutant</v>
      </c>
      <c r="I2562" t="str">
        <f t="shared" si="78"/>
        <v>PM10</v>
      </c>
      <c r="J2562" t="e">
        <f>INDEX(NoSettings!$C:$C,MATCH(EPS!$A2562,NoSettings!$A:$A,0))</f>
        <v>#N/A</v>
      </c>
      <c r="K2562">
        <f>INDEX(GWP!$C$2:$C$13,MATCH(EPS!I2562,GWP!$B$2:$B$13,0))</f>
        <v>0</v>
      </c>
      <c r="L2562" s="4" t="e">
        <f t="shared" si="79"/>
        <v>#N/A</v>
      </c>
    </row>
    <row r="2563" spans="1:12">
      <c r="A2563" t="s">
        <v>8111</v>
      </c>
      <c r="B2563" t="s">
        <v>7325</v>
      </c>
      <c r="C2563" t="s">
        <v>1733</v>
      </c>
      <c r="D2563" t="s">
        <v>6882</v>
      </c>
      <c r="E2563" t="s">
        <v>1709</v>
      </c>
      <c r="H2563" t="str">
        <f>INDEX('Vensim Variables'!$B:$B,MATCH(EPS!$B2563,'Vensim Variables'!$A:$A,0))</f>
        <v>g pollutant</v>
      </c>
      <c r="I2563" t="str">
        <f t="shared" ref="I2563:I2626" si="80">IF(OR(C2563="CO2",C2563="CH4",C2563="N2O",C2563="F gases",C2563="VOC",C2563="CO",C2563="NOx",C2563="PM10",C2563="PM25",C2563="SOx",C2563="BC",C2563="OC"),C2563,IF(OR(D2563="CO2",D2563="CH4",D2563="N2O",D2563="F gases",D2563="VOC",D2563="CO",D2563="NOx",D2563="PM10",D2563="PM25",D2563="SOx",D2563="BC",D2563="OC"),D2563,IF(OR(E2563="CO2",E2563="CH4",E2563="N2O",E2563="F gases",E2563="VOC",E2563="CO",E2563="NOx",E2563="PM10",E2563="PM25",E2563="SOx",E2563="BC",E2563="OC"),E2563,"NA")))</f>
        <v>PM25</v>
      </c>
      <c r="J2563" t="e">
        <f>INDEX(NoSettings!$C:$C,MATCH(EPS!$A2563,NoSettings!$A:$A,0))</f>
        <v>#N/A</v>
      </c>
      <c r="K2563">
        <f>INDEX(GWP!$C$2:$C$13,MATCH(EPS!I2563,GWP!$B$2:$B$13,0))</f>
        <v>0</v>
      </c>
      <c r="L2563" s="4" t="e">
        <f t="shared" ref="L2563:L2626" si="81">IF(H2563="g pollutant",K2563*J2563/10^12,IF(H2563="MMTCO2e",J2563,IF(H2563="MWh",J2563,0)))</f>
        <v>#N/A</v>
      </c>
    </row>
    <row r="2564" spans="1:12">
      <c r="A2564" t="s">
        <v>8112</v>
      </c>
      <c r="B2564" t="s">
        <v>7325</v>
      </c>
      <c r="C2564" t="s">
        <v>1733</v>
      </c>
      <c r="D2564" t="s">
        <v>6882</v>
      </c>
      <c r="E2564" t="s">
        <v>1710</v>
      </c>
      <c r="H2564" t="str">
        <f>INDEX('Vensim Variables'!$B:$B,MATCH(EPS!$B2564,'Vensim Variables'!$A:$A,0))</f>
        <v>g pollutant</v>
      </c>
      <c r="I2564" t="str">
        <f t="shared" si="80"/>
        <v>SOx</v>
      </c>
      <c r="J2564" t="e">
        <f>INDEX(NoSettings!$C:$C,MATCH(EPS!$A2564,NoSettings!$A:$A,0))</f>
        <v>#N/A</v>
      </c>
      <c r="K2564">
        <f>INDEX(GWP!$C$2:$C$13,MATCH(EPS!I2564,GWP!$B$2:$B$13,0))</f>
        <v>0</v>
      </c>
      <c r="L2564" s="4" t="e">
        <f t="shared" si="81"/>
        <v>#N/A</v>
      </c>
    </row>
    <row r="2565" spans="1:12">
      <c r="A2565" t="s">
        <v>8113</v>
      </c>
      <c r="B2565" t="s">
        <v>7325</v>
      </c>
      <c r="C2565" t="s">
        <v>1733</v>
      </c>
      <c r="D2565" t="s">
        <v>6882</v>
      </c>
      <c r="E2565" t="s">
        <v>1711</v>
      </c>
      <c r="H2565" t="str">
        <f>INDEX('Vensim Variables'!$B:$B,MATCH(EPS!$B2565,'Vensim Variables'!$A:$A,0))</f>
        <v>g pollutant</v>
      </c>
      <c r="I2565" t="str">
        <f t="shared" si="80"/>
        <v>BC</v>
      </c>
      <c r="J2565" t="e">
        <f>INDEX(NoSettings!$C:$C,MATCH(EPS!$A2565,NoSettings!$A:$A,0))</f>
        <v>#N/A</v>
      </c>
      <c r="K2565">
        <f>INDEX(GWP!$C$2:$C$13,MATCH(EPS!I2565,GWP!$B$2:$B$13,0))</f>
        <v>0</v>
      </c>
      <c r="L2565" s="4" t="e">
        <f t="shared" si="81"/>
        <v>#N/A</v>
      </c>
    </row>
    <row r="2566" spans="1:12">
      <c r="A2566" t="s">
        <v>8114</v>
      </c>
      <c r="B2566" t="s">
        <v>7325</v>
      </c>
      <c r="C2566" t="s">
        <v>1733</v>
      </c>
      <c r="D2566" t="s">
        <v>6882</v>
      </c>
      <c r="E2566" t="s">
        <v>1712</v>
      </c>
      <c r="H2566" t="str">
        <f>INDEX('Vensim Variables'!$B:$B,MATCH(EPS!$B2566,'Vensim Variables'!$A:$A,0))</f>
        <v>g pollutant</v>
      </c>
      <c r="I2566" t="str">
        <f t="shared" si="80"/>
        <v>OC</v>
      </c>
      <c r="J2566" t="e">
        <f>INDEX(NoSettings!$C:$C,MATCH(EPS!$A2566,NoSettings!$A:$A,0))</f>
        <v>#N/A</v>
      </c>
      <c r="K2566">
        <f>INDEX(GWP!$C$2:$C$13,MATCH(EPS!I2566,GWP!$B$2:$B$13,0))</f>
        <v>0</v>
      </c>
      <c r="L2566" s="4" t="e">
        <f t="shared" si="81"/>
        <v>#N/A</v>
      </c>
    </row>
    <row r="2567" spans="1:12">
      <c r="A2567" t="s">
        <v>8115</v>
      </c>
      <c r="B2567" t="s">
        <v>7325</v>
      </c>
      <c r="C2567" t="s">
        <v>1733</v>
      </c>
      <c r="D2567" t="s">
        <v>6882</v>
      </c>
      <c r="E2567" t="s">
        <v>1713</v>
      </c>
      <c r="H2567" t="str">
        <f>INDEX('Vensim Variables'!$B:$B,MATCH(EPS!$B2567,'Vensim Variables'!$A:$A,0))</f>
        <v>g pollutant</v>
      </c>
      <c r="I2567" t="str">
        <f t="shared" si="80"/>
        <v>CH4</v>
      </c>
      <c r="J2567" t="e">
        <f>INDEX(NoSettings!$C:$C,MATCH(EPS!$A2567,NoSettings!$A:$A,0))</f>
        <v>#N/A</v>
      </c>
      <c r="K2567">
        <f>INDEX(GWP!$C$2:$C$13,MATCH(EPS!I2567,GWP!$B$2:$B$13,0))</f>
        <v>28</v>
      </c>
      <c r="L2567" s="4" t="e">
        <f t="shared" si="81"/>
        <v>#N/A</v>
      </c>
    </row>
    <row r="2568" spans="1:12">
      <c r="A2568" t="s">
        <v>8116</v>
      </c>
      <c r="B2568" t="s">
        <v>7325</v>
      </c>
      <c r="C2568" t="s">
        <v>1733</v>
      </c>
      <c r="D2568" t="s">
        <v>6882</v>
      </c>
      <c r="E2568" t="s">
        <v>1714</v>
      </c>
      <c r="H2568" t="str">
        <f>INDEX('Vensim Variables'!$B:$B,MATCH(EPS!$B2568,'Vensim Variables'!$A:$A,0))</f>
        <v>g pollutant</v>
      </c>
      <c r="I2568" t="str">
        <f t="shared" si="80"/>
        <v>N2O</v>
      </c>
      <c r="J2568" t="e">
        <f>INDEX(NoSettings!$C:$C,MATCH(EPS!$A2568,NoSettings!$A:$A,0))</f>
        <v>#N/A</v>
      </c>
      <c r="K2568">
        <f>INDEX(GWP!$C$2:$C$13,MATCH(EPS!I2568,GWP!$B$2:$B$13,0))</f>
        <v>265</v>
      </c>
      <c r="L2568" s="4" t="e">
        <f t="shared" si="81"/>
        <v>#N/A</v>
      </c>
    </row>
    <row r="2569" spans="1:12">
      <c r="A2569" t="s">
        <v>8117</v>
      </c>
      <c r="B2569" t="s">
        <v>7325</v>
      </c>
      <c r="C2569" t="s">
        <v>1733</v>
      </c>
      <c r="D2569" t="s">
        <v>6882</v>
      </c>
      <c r="E2569" t="s">
        <v>1715</v>
      </c>
      <c r="H2569" t="str">
        <f>INDEX('Vensim Variables'!$B:$B,MATCH(EPS!$B2569,'Vensim Variables'!$A:$A,0))</f>
        <v>g pollutant</v>
      </c>
      <c r="I2569" t="str">
        <f t="shared" si="80"/>
        <v>F gases</v>
      </c>
      <c r="J2569" t="e">
        <f>INDEX(NoSettings!$C:$C,MATCH(EPS!$A2569,NoSettings!$A:$A,0))</f>
        <v>#N/A</v>
      </c>
      <c r="K2569">
        <f>INDEX(GWP!$C$2:$C$13,MATCH(EPS!I2569,GWP!$B$2:$B$13,0))</f>
        <v>1</v>
      </c>
      <c r="L2569" s="4" t="e">
        <f t="shared" si="81"/>
        <v>#N/A</v>
      </c>
    </row>
    <row r="2570" spans="1:12">
      <c r="A2570" t="s">
        <v>8118</v>
      </c>
      <c r="B2570" t="s">
        <v>7325</v>
      </c>
      <c r="C2570" t="s">
        <v>1733</v>
      </c>
      <c r="D2570" t="s">
        <v>6883</v>
      </c>
      <c r="E2570" t="s">
        <v>1702</v>
      </c>
      <c r="H2570" t="str">
        <f>INDEX('Vensim Variables'!$B:$B,MATCH(EPS!$B2570,'Vensim Variables'!$A:$A,0))</f>
        <v>g pollutant</v>
      </c>
      <c r="I2570" t="str">
        <f t="shared" si="80"/>
        <v>CO2</v>
      </c>
      <c r="J2570" t="e">
        <f>INDEX(NoSettings!$C:$C,MATCH(EPS!$A2570,NoSettings!$A:$A,0))</f>
        <v>#N/A</v>
      </c>
      <c r="K2570">
        <f>INDEX(GWP!$C$2:$C$13,MATCH(EPS!I2570,GWP!$B$2:$B$13,0))</f>
        <v>1</v>
      </c>
      <c r="L2570" s="4" t="e">
        <f t="shared" si="81"/>
        <v>#N/A</v>
      </c>
    </row>
    <row r="2571" spans="1:12">
      <c r="A2571" t="s">
        <v>8119</v>
      </c>
      <c r="B2571" t="s">
        <v>7325</v>
      </c>
      <c r="C2571" t="s">
        <v>1733</v>
      </c>
      <c r="D2571" t="s">
        <v>6883</v>
      </c>
      <c r="E2571" t="s">
        <v>1705</v>
      </c>
      <c r="H2571" t="str">
        <f>INDEX('Vensim Variables'!$B:$B,MATCH(EPS!$B2571,'Vensim Variables'!$A:$A,0))</f>
        <v>g pollutant</v>
      </c>
      <c r="I2571" t="str">
        <f t="shared" si="80"/>
        <v>VOC</v>
      </c>
      <c r="J2571" t="e">
        <f>INDEX(NoSettings!$C:$C,MATCH(EPS!$A2571,NoSettings!$A:$A,0))</f>
        <v>#N/A</v>
      </c>
      <c r="K2571">
        <f>INDEX(GWP!$C$2:$C$13,MATCH(EPS!I2571,GWP!$B$2:$B$13,0))</f>
        <v>0</v>
      </c>
      <c r="L2571" s="4" t="e">
        <f t="shared" si="81"/>
        <v>#N/A</v>
      </c>
    </row>
    <row r="2572" spans="1:12">
      <c r="A2572" t="s">
        <v>8120</v>
      </c>
      <c r="B2572" t="s">
        <v>7325</v>
      </c>
      <c r="C2572" t="s">
        <v>1733</v>
      </c>
      <c r="D2572" t="s">
        <v>6883</v>
      </c>
      <c r="E2572" t="s">
        <v>1706</v>
      </c>
      <c r="H2572" t="str">
        <f>INDEX('Vensim Variables'!$B:$B,MATCH(EPS!$B2572,'Vensim Variables'!$A:$A,0))</f>
        <v>g pollutant</v>
      </c>
      <c r="I2572" t="str">
        <f t="shared" si="80"/>
        <v>CO</v>
      </c>
      <c r="J2572" t="e">
        <f>INDEX(NoSettings!$C:$C,MATCH(EPS!$A2572,NoSettings!$A:$A,0))</f>
        <v>#N/A</v>
      </c>
      <c r="K2572">
        <f>INDEX(GWP!$C$2:$C$13,MATCH(EPS!I2572,GWP!$B$2:$B$13,0))</f>
        <v>0</v>
      </c>
      <c r="L2572" s="4" t="e">
        <f t="shared" si="81"/>
        <v>#N/A</v>
      </c>
    </row>
    <row r="2573" spans="1:12">
      <c r="A2573" t="s">
        <v>8121</v>
      </c>
      <c r="B2573" t="s">
        <v>7325</v>
      </c>
      <c r="C2573" t="s">
        <v>1733</v>
      </c>
      <c r="D2573" t="s">
        <v>6883</v>
      </c>
      <c r="E2573" t="s">
        <v>1707</v>
      </c>
      <c r="H2573" t="str">
        <f>INDEX('Vensim Variables'!$B:$B,MATCH(EPS!$B2573,'Vensim Variables'!$A:$A,0))</f>
        <v>g pollutant</v>
      </c>
      <c r="I2573" t="str">
        <f t="shared" si="80"/>
        <v>NOx</v>
      </c>
      <c r="J2573" t="e">
        <f>INDEX(NoSettings!$C:$C,MATCH(EPS!$A2573,NoSettings!$A:$A,0))</f>
        <v>#N/A</v>
      </c>
      <c r="K2573">
        <f>INDEX(GWP!$C$2:$C$13,MATCH(EPS!I2573,GWP!$B$2:$B$13,0))</f>
        <v>0</v>
      </c>
      <c r="L2573" s="4" t="e">
        <f t="shared" si="81"/>
        <v>#N/A</v>
      </c>
    </row>
    <row r="2574" spans="1:12">
      <c r="A2574" t="s">
        <v>8122</v>
      </c>
      <c r="B2574" t="s">
        <v>7325</v>
      </c>
      <c r="C2574" t="s">
        <v>1733</v>
      </c>
      <c r="D2574" t="s">
        <v>6883</v>
      </c>
      <c r="E2574" t="s">
        <v>1708</v>
      </c>
      <c r="H2574" t="str">
        <f>INDEX('Vensim Variables'!$B:$B,MATCH(EPS!$B2574,'Vensim Variables'!$A:$A,0))</f>
        <v>g pollutant</v>
      </c>
      <c r="I2574" t="str">
        <f t="shared" si="80"/>
        <v>PM10</v>
      </c>
      <c r="J2574" t="e">
        <f>INDEX(NoSettings!$C:$C,MATCH(EPS!$A2574,NoSettings!$A:$A,0))</f>
        <v>#N/A</v>
      </c>
      <c r="K2574">
        <f>INDEX(GWP!$C$2:$C$13,MATCH(EPS!I2574,GWP!$B$2:$B$13,0))</f>
        <v>0</v>
      </c>
      <c r="L2574" s="4" t="e">
        <f t="shared" si="81"/>
        <v>#N/A</v>
      </c>
    </row>
    <row r="2575" spans="1:12">
      <c r="A2575" t="s">
        <v>8123</v>
      </c>
      <c r="B2575" t="s">
        <v>7325</v>
      </c>
      <c r="C2575" t="s">
        <v>1733</v>
      </c>
      <c r="D2575" t="s">
        <v>6883</v>
      </c>
      <c r="E2575" t="s">
        <v>1709</v>
      </c>
      <c r="H2575" t="str">
        <f>INDEX('Vensim Variables'!$B:$B,MATCH(EPS!$B2575,'Vensim Variables'!$A:$A,0))</f>
        <v>g pollutant</v>
      </c>
      <c r="I2575" t="str">
        <f t="shared" si="80"/>
        <v>PM25</v>
      </c>
      <c r="J2575" t="e">
        <f>INDEX(NoSettings!$C:$C,MATCH(EPS!$A2575,NoSettings!$A:$A,0))</f>
        <v>#N/A</v>
      </c>
      <c r="K2575">
        <f>INDEX(GWP!$C$2:$C$13,MATCH(EPS!I2575,GWP!$B$2:$B$13,0))</f>
        <v>0</v>
      </c>
      <c r="L2575" s="4" t="e">
        <f t="shared" si="81"/>
        <v>#N/A</v>
      </c>
    </row>
    <row r="2576" spans="1:12">
      <c r="A2576" t="s">
        <v>8124</v>
      </c>
      <c r="B2576" t="s">
        <v>7325</v>
      </c>
      <c r="C2576" t="s">
        <v>1733</v>
      </c>
      <c r="D2576" t="s">
        <v>6883</v>
      </c>
      <c r="E2576" t="s">
        <v>1710</v>
      </c>
      <c r="H2576" t="str">
        <f>INDEX('Vensim Variables'!$B:$B,MATCH(EPS!$B2576,'Vensim Variables'!$A:$A,0))</f>
        <v>g pollutant</v>
      </c>
      <c r="I2576" t="str">
        <f t="shared" si="80"/>
        <v>SOx</v>
      </c>
      <c r="J2576" t="e">
        <f>INDEX(NoSettings!$C:$C,MATCH(EPS!$A2576,NoSettings!$A:$A,0))</f>
        <v>#N/A</v>
      </c>
      <c r="K2576">
        <f>INDEX(GWP!$C$2:$C$13,MATCH(EPS!I2576,GWP!$B$2:$B$13,0))</f>
        <v>0</v>
      </c>
      <c r="L2576" s="4" t="e">
        <f t="shared" si="81"/>
        <v>#N/A</v>
      </c>
    </row>
    <row r="2577" spans="1:12">
      <c r="A2577" t="s">
        <v>8125</v>
      </c>
      <c r="B2577" t="s">
        <v>7325</v>
      </c>
      <c r="C2577" t="s">
        <v>1733</v>
      </c>
      <c r="D2577" t="s">
        <v>6883</v>
      </c>
      <c r="E2577" t="s">
        <v>1711</v>
      </c>
      <c r="H2577" t="str">
        <f>INDEX('Vensim Variables'!$B:$B,MATCH(EPS!$B2577,'Vensim Variables'!$A:$A,0))</f>
        <v>g pollutant</v>
      </c>
      <c r="I2577" t="str">
        <f t="shared" si="80"/>
        <v>BC</v>
      </c>
      <c r="J2577" t="e">
        <f>INDEX(NoSettings!$C:$C,MATCH(EPS!$A2577,NoSettings!$A:$A,0))</f>
        <v>#N/A</v>
      </c>
      <c r="K2577">
        <f>INDEX(GWP!$C$2:$C$13,MATCH(EPS!I2577,GWP!$B$2:$B$13,0))</f>
        <v>0</v>
      </c>
      <c r="L2577" s="4" t="e">
        <f t="shared" si="81"/>
        <v>#N/A</v>
      </c>
    </row>
    <row r="2578" spans="1:12">
      <c r="A2578" t="s">
        <v>8126</v>
      </c>
      <c r="B2578" t="s">
        <v>7325</v>
      </c>
      <c r="C2578" t="s">
        <v>1733</v>
      </c>
      <c r="D2578" t="s">
        <v>6883</v>
      </c>
      <c r="E2578" t="s">
        <v>1712</v>
      </c>
      <c r="H2578" t="str">
        <f>INDEX('Vensim Variables'!$B:$B,MATCH(EPS!$B2578,'Vensim Variables'!$A:$A,0))</f>
        <v>g pollutant</v>
      </c>
      <c r="I2578" t="str">
        <f t="shared" si="80"/>
        <v>OC</v>
      </c>
      <c r="J2578" t="e">
        <f>INDEX(NoSettings!$C:$C,MATCH(EPS!$A2578,NoSettings!$A:$A,0))</f>
        <v>#N/A</v>
      </c>
      <c r="K2578">
        <f>INDEX(GWP!$C$2:$C$13,MATCH(EPS!I2578,GWP!$B$2:$B$13,0))</f>
        <v>0</v>
      </c>
      <c r="L2578" s="4" t="e">
        <f t="shared" si="81"/>
        <v>#N/A</v>
      </c>
    </row>
    <row r="2579" spans="1:12">
      <c r="A2579" t="s">
        <v>8127</v>
      </c>
      <c r="B2579" t="s">
        <v>7325</v>
      </c>
      <c r="C2579" t="s">
        <v>1733</v>
      </c>
      <c r="D2579" t="s">
        <v>6883</v>
      </c>
      <c r="E2579" t="s">
        <v>1713</v>
      </c>
      <c r="H2579" t="str">
        <f>INDEX('Vensim Variables'!$B:$B,MATCH(EPS!$B2579,'Vensim Variables'!$A:$A,0))</f>
        <v>g pollutant</v>
      </c>
      <c r="I2579" t="str">
        <f t="shared" si="80"/>
        <v>CH4</v>
      </c>
      <c r="J2579" t="e">
        <f>INDEX(NoSettings!$C:$C,MATCH(EPS!$A2579,NoSettings!$A:$A,0))</f>
        <v>#N/A</v>
      </c>
      <c r="K2579">
        <f>INDEX(GWP!$C$2:$C$13,MATCH(EPS!I2579,GWP!$B$2:$B$13,0))</f>
        <v>28</v>
      </c>
      <c r="L2579" s="4" t="e">
        <f t="shared" si="81"/>
        <v>#N/A</v>
      </c>
    </row>
    <row r="2580" spans="1:12">
      <c r="A2580" t="s">
        <v>8128</v>
      </c>
      <c r="B2580" t="s">
        <v>7325</v>
      </c>
      <c r="C2580" t="s">
        <v>1733</v>
      </c>
      <c r="D2580" t="s">
        <v>6883</v>
      </c>
      <c r="E2580" t="s">
        <v>1714</v>
      </c>
      <c r="H2580" t="str">
        <f>INDEX('Vensim Variables'!$B:$B,MATCH(EPS!$B2580,'Vensim Variables'!$A:$A,0))</f>
        <v>g pollutant</v>
      </c>
      <c r="I2580" t="str">
        <f t="shared" si="80"/>
        <v>N2O</v>
      </c>
      <c r="J2580" t="e">
        <f>INDEX(NoSettings!$C:$C,MATCH(EPS!$A2580,NoSettings!$A:$A,0))</f>
        <v>#N/A</v>
      </c>
      <c r="K2580">
        <f>INDEX(GWP!$C$2:$C$13,MATCH(EPS!I2580,GWP!$B$2:$B$13,0))</f>
        <v>265</v>
      </c>
      <c r="L2580" s="4" t="e">
        <f t="shared" si="81"/>
        <v>#N/A</v>
      </c>
    </row>
    <row r="2581" spans="1:12">
      <c r="A2581" t="s">
        <v>8129</v>
      </c>
      <c r="B2581" t="s">
        <v>7325</v>
      </c>
      <c r="C2581" t="s">
        <v>1733</v>
      </c>
      <c r="D2581" t="s">
        <v>6883</v>
      </c>
      <c r="E2581" t="s">
        <v>1715</v>
      </c>
      <c r="H2581" t="str">
        <f>INDEX('Vensim Variables'!$B:$B,MATCH(EPS!$B2581,'Vensim Variables'!$A:$A,0))</f>
        <v>g pollutant</v>
      </c>
      <c r="I2581" t="str">
        <f t="shared" si="80"/>
        <v>F gases</v>
      </c>
      <c r="J2581" t="e">
        <f>INDEX(NoSettings!$C:$C,MATCH(EPS!$A2581,NoSettings!$A:$A,0))</f>
        <v>#N/A</v>
      </c>
      <c r="K2581">
        <f>INDEX(GWP!$C$2:$C$13,MATCH(EPS!I2581,GWP!$B$2:$B$13,0))</f>
        <v>1</v>
      </c>
      <c r="L2581" s="4" t="e">
        <f t="shared" si="81"/>
        <v>#N/A</v>
      </c>
    </row>
    <row r="2582" spans="1:12">
      <c r="A2582" t="s">
        <v>8130</v>
      </c>
      <c r="B2582" t="s">
        <v>7325</v>
      </c>
      <c r="C2582" t="s">
        <v>1733</v>
      </c>
      <c r="D2582" t="s">
        <v>6884</v>
      </c>
      <c r="E2582" t="s">
        <v>1702</v>
      </c>
      <c r="H2582" t="str">
        <f>INDEX('Vensim Variables'!$B:$B,MATCH(EPS!$B2582,'Vensim Variables'!$A:$A,0))</f>
        <v>g pollutant</v>
      </c>
      <c r="I2582" t="str">
        <f t="shared" si="80"/>
        <v>CO2</v>
      </c>
      <c r="J2582" t="e">
        <f>INDEX(NoSettings!$C:$C,MATCH(EPS!$A2582,NoSettings!$A:$A,0))</f>
        <v>#N/A</v>
      </c>
      <c r="K2582">
        <f>INDEX(GWP!$C$2:$C$13,MATCH(EPS!I2582,GWP!$B$2:$B$13,0))</f>
        <v>1</v>
      </c>
      <c r="L2582" s="4" t="e">
        <f t="shared" si="81"/>
        <v>#N/A</v>
      </c>
    </row>
    <row r="2583" spans="1:12">
      <c r="A2583" t="s">
        <v>8131</v>
      </c>
      <c r="B2583" t="s">
        <v>7325</v>
      </c>
      <c r="C2583" t="s">
        <v>1733</v>
      </c>
      <c r="D2583" t="s">
        <v>6884</v>
      </c>
      <c r="E2583" t="s">
        <v>1705</v>
      </c>
      <c r="H2583" t="str">
        <f>INDEX('Vensim Variables'!$B:$B,MATCH(EPS!$B2583,'Vensim Variables'!$A:$A,0))</f>
        <v>g pollutant</v>
      </c>
      <c r="I2583" t="str">
        <f t="shared" si="80"/>
        <v>VOC</v>
      </c>
      <c r="J2583" t="e">
        <f>INDEX(NoSettings!$C:$C,MATCH(EPS!$A2583,NoSettings!$A:$A,0))</f>
        <v>#N/A</v>
      </c>
      <c r="K2583">
        <f>INDEX(GWP!$C$2:$C$13,MATCH(EPS!I2583,GWP!$B$2:$B$13,0))</f>
        <v>0</v>
      </c>
      <c r="L2583" s="4" t="e">
        <f t="shared" si="81"/>
        <v>#N/A</v>
      </c>
    </row>
    <row r="2584" spans="1:12">
      <c r="A2584" t="s">
        <v>8132</v>
      </c>
      <c r="B2584" t="s">
        <v>7325</v>
      </c>
      <c r="C2584" t="s">
        <v>1733</v>
      </c>
      <c r="D2584" t="s">
        <v>6884</v>
      </c>
      <c r="E2584" t="s">
        <v>1706</v>
      </c>
      <c r="H2584" t="str">
        <f>INDEX('Vensim Variables'!$B:$B,MATCH(EPS!$B2584,'Vensim Variables'!$A:$A,0))</f>
        <v>g pollutant</v>
      </c>
      <c r="I2584" t="str">
        <f t="shared" si="80"/>
        <v>CO</v>
      </c>
      <c r="J2584" t="e">
        <f>INDEX(NoSettings!$C:$C,MATCH(EPS!$A2584,NoSettings!$A:$A,0))</f>
        <v>#N/A</v>
      </c>
      <c r="K2584">
        <f>INDEX(GWP!$C$2:$C$13,MATCH(EPS!I2584,GWP!$B$2:$B$13,0))</f>
        <v>0</v>
      </c>
      <c r="L2584" s="4" t="e">
        <f t="shared" si="81"/>
        <v>#N/A</v>
      </c>
    </row>
    <row r="2585" spans="1:12">
      <c r="A2585" t="s">
        <v>8133</v>
      </c>
      <c r="B2585" t="s">
        <v>7325</v>
      </c>
      <c r="C2585" t="s">
        <v>1733</v>
      </c>
      <c r="D2585" t="s">
        <v>6884</v>
      </c>
      <c r="E2585" t="s">
        <v>1707</v>
      </c>
      <c r="H2585" t="str">
        <f>INDEX('Vensim Variables'!$B:$B,MATCH(EPS!$B2585,'Vensim Variables'!$A:$A,0))</f>
        <v>g pollutant</v>
      </c>
      <c r="I2585" t="str">
        <f t="shared" si="80"/>
        <v>NOx</v>
      </c>
      <c r="J2585" t="e">
        <f>INDEX(NoSettings!$C:$C,MATCH(EPS!$A2585,NoSettings!$A:$A,0))</f>
        <v>#N/A</v>
      </c>
      <c r="K2585">
        <f>INDEX(GWP!$C$2:$C$13,MATCH(EPS!I2585,GWP!$B$2:$B$13,0))</f>
        <v>0</v>
      </c>
      <c r="L2585" s="4" t="e">
        <f t="shared" si="81"/>
        <v>#N/A</v>
      </c>
    </row>
    <row r="2586" spans="1:12">
      <c r="A2586" t="s">
        <v>8134</v>
      </c>
      <c r="B2586" t="s">
        <v>7325</v>
      </c>
      <c r="C2586" t="s">
        <v>1733</v>
      </c>
      <c r="D2586" t="s">
        <v>6884</v>
      </c>
      <c r="E2586" t="s">
        <v>1708</v>
      </c>
      <c r="H2586" t="str">
        <f>INDEX('Vensim Variables'!$B:$B,MATCH(EPS!$B2586,'Vensim Variables'!$A:$A,0))</f>
        <v>g pollutant</v>
      </c>
      <c r="I2586" t="str">
        <f t="shared" si="80"/>
        <v>PM10</v>
      </c>
      <c r="J2586" t="e">
        <f>INDEX(NoSettings!$C:$C,MATCH(EPS!$A2586,NoSettings!$A:$A,0))</f>
        <v>#N/A</v>
      </c>
      <c r="K2586">
        <f>INDEX(GWP!$C$2:$C$13,MATCH(EPS!I2586,GWP!$B$2:$B$13,0))</f>
        <v>0</v>
      </c>
      <c r="L2586" s="4" t="e">
        <f t="shared" si="81"/>
        <v>#N/A</v>
      </c>
    </row>
    <row r="2587" spans="1:12">
      <c r="A2587" t="s">
        <v>8135</v>
      </c>
      <c r="B2587" t="s">
        <v>7325</v>
      </c>
      <c r="C2587" t="s">
        <v>1733</v>
      </c>
      <c r="D2587" t="s">
        <v>6884</v>
      </c>
      <c r="E2587" t="s">
        <v>1709</v>
      </c>
      <c r="H2587" t="str">
        <f>INDEX('Vensim Variables'!$B:$B,MATCH(EPS!$B2587,'Vensim Variables'!$A:$A,0))</f>
        <v>g pollutant</v>
      </c>
      <c r="I2587" t="str">
        <f t="shared" si="80"/>
        <v>PM25</v>
      </c>
      <c r="J2587" t="e">
        <f>INDEX(NoSettings!$C:$C,MATCH(EPS!$A2587,NoSettings!$A:$A,0))</f>
        <v>#N/A</v>
      </c>
      <c r="K2587">
        <f>INDEX(GWP!$C$2:$C$13,MATCH(EPS!I2587,GWP!$B$2:$B$13,0))</f>
        <v>0</v>
      </c>
      <c r="L2587" s="4" t="e">
        <f t="shared" si="81"/>
        <v>#N/A</v>
      </c>
    </row>
    <row r="2588" spans="1:12">
      <c r="A2588" t="s">
        <v>8136</v>
      </c>
      <c r="B2588" t="s">
        <v>7325</v>
      </c>
      <c r="C2588" t="s">
        <v>1733</v>
      </c>
      <c r="D2588" t="s">
        <v>6884</v>
      </c>
      <c r="E2588" t="s">
        <v>1710</v>
      </c>
      <c r="H2588" t="str">
        <f>INDEX('Vensim Variables'!$B:$B,MATCH(EPS!$B2588,'Vensim Variables'!$A:$A,0))</f>
        <v>g pollutant</v>
      </c>
      <c r="I2588" t="str">
        <f t="shared" si="80"/>
        <v>SOx</v>
      </c>
      <c r="J2588" t="e">
        <f>INDEX(NoSettings!$C:$C,MATCH(EPS!$A2588,NoSettings!$A:$A,0))</f>
        <v>#N/A</v>
      </c>
      <c r="K2588">
        <f>INDEX(GWP!$C$2:$C$13,MATCH(EPS!I2588,GWP!$B$2:$B$13,0))</f>
        <v>0</v>
      </c>
      <c r="L2588" s="4" t="e">
        <f t="shared" si="81"/>
        <v>#N/A</v>
      </c>
    </row>
    <row r="2589" spans="1:12">
      <c r="A2589" t="s">
        <v>8137</v>
      </c>
      <c r="B2589" t="s">
        <v>7325</v>
      </c>
      <c r="C2589" t="s">
        <v>1733</v>
      </c>
      <c r="D2589" t="s">
        <v>6884</v>
      </c>
      <c r="E2589" t="s">
        <v>1711</v>
      </c>
      <c r="H2589" t="str">
        <f>INDEX('Vensim Variables'!$B:$B,MATCH(EPS!$B2589,'Vensim Variables'!$A:$A,0))</f>
        <v>g pollutant</v>
      </c>
      <c r="I2589" t="str">
        <f t="shared" si="80"/>
        <v>BC</v>
      </c>
      <c r="J2589" t="e">
        <f>INDEX(NoSettings!$C:$C,MATCH(EPS!$A2589,NoSettings!$A:$A,0))</f>
        <v>#N/A</v>
      </c>
      <c r="K2589">
        <f>INDEX(GWP!$C$2:$C$13,MATCH(EPS!I2589,GWP!$B$2:$B$13,0))</f>
        <v>0</v>
      </c>
      <c r="L2589" s="4" t="e">
        <f t="shared" si="81"/>
        <v>#N/A</v>
      </c>
    </row>
    <row r="2590" spans="1:12">
      <c r="A2590" t="s">
        <v>8138</v>
      </c>
      <c r="B2590" t="s">
        <v>7325</v>
      </c>
      <c r="C2590" t="s">
        <v>1733</v>
      </c>
      <c r="D2590" t="s">
        <v>6884</v>
      </c>
      <c r="E2590" t="s">
        <v>1712</v>
      </c>
      <c r="H2590" t="str">
        <f>INDEX('Vensim Variables'!$B:$B,MATCH(EPS!$B2590,'Vensim Variables'!$A:$A,0))</f>
        <v>g pollutant</v>
      </c>
      <c r="I2590" t="str">
        <f t="shared" si="80"/>
        <v>OC</v>
      </c>
      <c r="J2590" t="e">
        <f>INDEX(NoSettings!$C:$C,MATCH(EPS!$A2590,NoSettings!$A:$A,0))</f>
        <v>#N/A</v>
      </c>
      <c r="K2590">
        <f>INDEX(GWP!$C$2:$C$13,MATCH(EPS!I2590,GWP!$B$2:$B$13,0))</f>
        <v>0</v>
      </c>
      <c r="L2590" s="4" t="e">
        <f t="shared" si="81"/>
        <v>#N/A</v>
      </c>
    </row>
    <row r="2591" spans="1:12">
      <c r="A2591" t="s">
        <v>8139</v>
      </c>
      <c r="B2591" t="s">
        <v>7325</v>
      </c>
      <c r="C2591" t="s">
        <v>1733</v>
      </c>
      <c r="D2591" t="s">
        <v>6884</v>
      </c>
      <c r="E2591" t="s">
        <v>1713</v>
      </c>
      <c r="H2591" t="str">
        <f>INDEX('Vensim Variables'!$B:$B,MATCH(EPS!$B2591,'Vensim Variables'!$A:$A,0))</f>
        <v>g pollutant</v>
      </c>
      <c r="I2591" t="str">
        <f t="shared" si="80"/>
        <v>CH4</v>
      </c>
      <c r="J2591" t="e">
        <f>INDEX(NoSettings!$C:$C,MATCH(EPS!$A2591,NoSettings!$A:$A,0))</f>
        <v>#N/A</v>
      </c>
      <c r="K2591">
        <f>INDEX(GWP!$C$2:$C$13,MATCH(EPS!I2591,GWP!$B$2:$B$13,0))</f>
        <v>28</v>
      </c>
      <c r="L2591" s="4" t="e">
        <f t="shared" si="81"/>
        <v>#N/A</v>
      </c>
    </row>
    <row r="2592" spans="1:12">
      <c r="A2592" t="s">
        <v>8140</v>
      </c>
      <c r="B2592" t="s">
        <v>7325</v>
      </c>
      <c r="C2592" t="s">
        <v>1733</v>
      </c>
      <c r="D2592" t="s">
        <v>6884</v>
      </c>
      <c r="E2592" t="s">
        <v>1714</v>
      </c>
      <c r="H2592" t="str">
        <f>INDEX('Vensim Variables'!$B:$B,MATCH(EPS!$B2592,'Vensim Variables'!$A:$A,0))</f>
        <v>g pollutant</v>
      </c>
      <c r="I2592" t="str">
        <f t="shared" si="80"/>
        <v>N2O</v>
      </c>
      <c r="J2592" t="e">
        <f>INDEX(NoSettings!$C:$C,MATCH(EPS!$A2592,NoSettings!$A:$A,0))</f>
        <v>#N/A</v>
      </c>
      <c r="K2592">
        <f>INDEX(GWP!$C$2:$C$13,MATCH(EPS!I2592,GWP!$B$2:$B$13,0))</f>
        <v>265</v>
      </c>
      <c r="L2592" s="4" t="e">
        <f t="shared" si="81"/>
        <v>#N/A</v>
      </c>
    </row>
    <row r="2593" spans="1:12">
      <c r="A2593" t="s">
        <v>8141</v>
      </c>
      <c r="B2593" t="s">
        <v>7325</v>
      </c>
      <c r="C2593" t="s">
        <v>1733</v>
      </c>
      <c r="D2593" t="s">
        <v>6884</v>
      </c>
      <c r="E2593" t="s">
        <v>1715</v>
      </c>
      <c r="H2593" t="str">
        <f>INDEX('Vensim Variables'!$B:$B,MATCH(EPS!$B2593,'Vensim Variables'!$A:$A,0))</f>
        <v>g pollutant</v>
      </c>
      <c r="I2593" t="str">
        <f t="shared" si="80"/>
        <v>F gases</v>
      </c>
      <c r="J2593" t="e">
        <f>INDEX(NoSettings!$C:$C,MATCH(EPS!$A2593,NoSettings!$A:$A,0))</f>
        <v>#N/A</v>
      </c>
      <c r="K2593">
        <f>INDEX(GWP!$C$2:$C$13,MATCH(EPS!I2593,GWP!$B$2:$B$13,0))</f>
        <v>1</v>
      </c>
      <c r="L2593" s="4" t="e">
        <f t="shared" si="81"/>
        <v>#N/A</v>
      </c>
    </row>
    <row r="2594" spans="1:12">
      <c r="A2594" t="s">
        <v>8142</v>
      </c>
      <c r="B2594" t="s">
        <v>7325</v>
      </c>
      <c r="C2594" t="s">
        <v>1733</v>
      </c>
      <c r="D2594" t="s">
        <v>6885</v>
      </c>
      <c r="E2594" t="s">
        <v>1702</v>
      </c>
      <c r="H2594" t="str">
        <f>INDEX('Vensim Variables'!$B:$B,MATCH(EPS!$B2594,'Vensim Variables'!$A:$A,0))</f>
        <v>g pollutant</v>
      </c>
      <c r="I2594" t="str">
        <f t="shared" si="80"/>
        <v>CO2</v>
      </c>
      <c r="J2594" t="e">
        <f>INDEX(NoSettings!$C:$C,MATCH(EPS!$A2594,NoSettings!$A:$A,0))</f>
        <v>#N/A</v>
      </c>
      <c r="K2594">
        <f>INDEX(GWP!$C$2:$C$13,MATCH(EPS!I2594,GWP!$B$2:$B$13,0))</f>
        <v>1</v>
      </c>
      <c r="L2594" s="4" t="e">
        <f t="shared" si="81"/>
        <v>#N/A</v>
      </c>
    </row>
    <row r="2595" spans="1:12">
      <c r="A2595" t="s">
        <v>8143</v>
      </c>
      <c r="B2595" t="s">
        <v>7325</v>
      </c>
      <c r="C2595" t="s">
        <v>1733</v>
      </c>
      <c r="D2595" t="s">
        <v>6885</v>
      </c>
      <c r="E2595" t="s">
        <v>1705</v>
      </c>
      <c r="H2595" t="str">
        <f>INDEX('Vensim Variables'!$B:$B,MATCH(EPS!$B2595,'Vensim Variables'!$A:$A,0))</f>
        <v>g pollutant</v>
      </c>
      <c r="I2595" t="str">
        <f t="shared" si="80"/>
        <v>VOC</v>
      </c>
      <c r="J2595" t="e">
        <f>INDEX(NoSettings!$C:$C,MATCH(EPS!$A2595,NoSettings!$A:$A,0))</f>
        <v>#N/A</v>
      </c>
      <c r="K2595">
        <f>INDEX(GWP!$C$2:$C$13,MATCH(EPS!I2595,GWP!$B$2:$B$13,0))</f>
        <v>0</v>
      </c>
      <c r="L2595" s="4" t="e">
        <f t="shared" si="81"/>
        <v>#N/A</v>
      </c>
    </row>
    <row r="2596" spans="1:12">
      <c r="A2596" t="s">
        <v>8144</v>
      </c>
      <c r="B2596" t="s">
        <v>7325</v>
      </c>
      <c r="C2596" t="s">
        <v>1733</v>
      </c>
      <c r="D2596" t="s">
        <v>6885</v>
      </c>
      <c r="E2596" t="s">
        <v>1706</v>
      </c>
      <c r="H2596" t="str">
        <f>INDEX('Vensim Variables'!$B:$B,MATCH(EPS!$B2596,'Vensim Variables'!$A:$A,0))</f>
        <v>g pollutant</v>
      </c>
      <c r="I2596" t="str">
        <f t="shared" si="80"/>
        <v>CO</v>
      </c>
      <c r="J2596" t="e">
        <f>INDEX(NoSettings!$C:$C,MATCH(EPS!$A2596,NoSettings!$A:$A,0))</f>
        <v>#N/A</v>
      </c>
      <c r="K2596">
        <f>INDEX(GWP!$C$2:$C$13,MATCH(EPS!I2596,GWP!$B$2:$B$13,0))</f>
        <v>0</v>
      </c>
      <c r="L2596" s="4" t="e">
        <f t="shared" si="81"/>
        <v>#N/A</v>
      </c>
    </row>
    <row r="2597" spans="1:12">
      <c r="A2597" t="s">
        <v>8145</v>
      </c>
      <c r="B2597" t="s">
        <v>7325</v>
      </c>
      <c r="C2597" t="s">
        <v>1733</v>
      </c>
      <c r="D2597" t="s">
        <v>6885</v>
      </c>
      <c r="E2597" t="s">
        <v>1707</v>
      </c>
      <c r="H2597" t="str">
        <f>INDEX('Vensim Variables'!$B:$B,MATCH(EPS!$B2597,'Vensim Variables'!$A:$A,0))</f>
        <v>g pollutant</v>
      </c>
      <c r="I2597" t="str">
        <f t="shared" si="80"/>
        <v>NOx</v>
      </c>
      <c r="J2597" t="e">
        <f>INDEX(NoSettings!$C:$C,MATCH(EPS!$A2597,NoSettings!$A:$A,0))</f>
        <v>#N/A</v>
      </c>
      <c r="K2597">
        <f>INDEX(GWP!$C$2:$C$13,MATCH(EPS!I2597,GWP!$B$2:$B$13,0))</f>
        <v>0</v>
      </c>
      <c r="L2597" s="4" t="e">
        <f t="shared" si="81"/>
        <v>#N/A</v>
      </c>
    </row>
    <row r="2598" spans="1:12">
      <c r="A2598" t="s">
        <v>8146</v>
      </c>
      <c r="B2598" t="s">
        <v>7325</v>
      </c>
      <c r="C2598" t="s">
        <v>1733</v>
      </c>
      <c r="D2598" t="s">
        <v>6885</v>
      </c>
      <c r="E2598" t="s">
        <v>1708</v>
      </c>
      <c r="H2598" t="str">
        <f>INDEX('Vensim Variables'!$B:$B,MATCH(EPS!$B2598,'Vensim Variables'!$A:$A,0))</f>
        <v>g pollutant</v>
      </c>
      <c r="I2598" t="str">
        <f t="shared" si="80"/>
        <v>PM10</v>
      </c>
      <c r="J2598" t="e">
        <f>INDEX(NoSettings!$C:$C,MATCH(EPS!$A2598,NoSettings!$A:$A,0))</f>
        <v>#N/A</v>
      </c>
      <c r="K2598">
        <f>INDEX(GWP!$C$2:$C$13,MATCH(EPS!I2598,GWP!$B$2:$B$13,0))</f>
        <v>0</v>
      </c>
      <c r="L2598" s="4" t="e">
        <f t="shared" si="81"/>
        <v>#N/A</v>
      </c>
    </row>
    <row r="2599" spans="1:12">
      <c r="A2599" t="s">
        <v>8147</v>
      </c>
      <c r="B2599" t="s">
        <v>7325</v>
      </c>
      <c r="C2599" t="s">
        <v>1733</v>
      </c>
      <c r="D2599" t="s">
        <v>6885</v>
      </c>
      <c r="E2599" t="s">
        <v>1709</v>
      </c>
      <c r="H2599" t="str">
        <f>INDEX('Vensim Variables'!$B:$B,MATCH(EPS!$B2599,'Vensim Variables'!$A:$A,0))</f>
        <v>g pollutant</v>
      </c>
      <c r="I2599" t="str">
        <f t="shared" si="80"/>
        <v>PM25</v>
      </c>
      <c r="J2599" t="e">
        <f>INDEX(NoSettings!$C:$C,MATCH(EPS!$A2599,NoSettings!$A:$A,0))</f>
        <v>#N/A</v>
      </c>
      <c r="K2599">
        <f>INDEX(GWP!$C$2:$C$13,MATCH(EPS!I2599,GWP!$B$2:$B$13,0))</f>
        <v>0</v>
      </c>
      <c r="L2599" s="4" t="e">
        <f t="shared" si="81"/>
        <v>#N/A</v>
      </c>
    </row>
    <row r="2600" spans="1:12">
      <c r="A2600" t="s">
        <v>8148</v>
      </c>
      <c r="B2600" t="s">
        <v>7325</v>
      </c>
      <c r="C2600" t="s">
        <v>1733</v>
      </c>
      <c r="D2600" t="s">
        <v>6885</v>
      </c>
      <c r="E2600" t="s">
        <v>1710</v>
      </c>
      <c r="H2600" t="str">
        <f>INDEX('Vensim Variables'!$B:$B,MATCH(EPS!$B2600,'Vensim Variables'!$A:$A,0))</f>
        <v>g pollutant</v>
      </c>
      <c r="I2600" t="str">
        <f t="shared" si="80"/>
        <v>SOx</v>
      </c>
      <c r="J2600" t="e">
        <f>INDEX(NoSettings!$C:$C,MATCH(EPS!$A2600,NoSettings!$A:$A,0))</f>
        <v>#N/A</v>
      </c>
      <c r="K2600">
        <f>INDEX(GWP!$C$2:$C$13,MATCH(EPS!I2600,GWP!$B$2:$B$13,0))</f>
        <v>0</v>
      </c>
      <c r="L2600" s="4" t="e">
        <f t="shared" si="81"/>
        <v>#N/A</v>
      </c>
    </row>
    <row r="2601" spans="1:12">
      <c r="A2601" t="s">
        <v>8149</v>
      </c>
      <c r="B2601" t="s">
        <v>7325</v>
      </c>
      <c r="C2601" t="s">
        <v>1733</v>
      </c>
      <c r="D2601" t="s">
        <v>6885</v>
      </c>
      <c r="E2601" t="s">
        <v>1711</v>
      </c>
      <c r="H2601" t="str">
        <f>INDEX('Vensim Variables'!$B:$B,MATCH(EPS!$B2601,'Vensim Variables'!$A:$A,0))</f>
        <v>g pollutant</v>
      </c>
      <c r="I2601" t="str">
        <f t="shared" si="80"/>
        <v>BC</v>
      </c>
      <c r="J2601" t="e">
        <f>INDEX(NoSettings!$C:$C,MATCH(EPS!$A2601,NoSettings!$A:$A,0))</f>
        <v>#N/A</v>
      </c>
      <c r="K2601">
        <f>INDEX(GWP!$C$2:$C$13,MATCH(EPS!I2601,GWP!$B$2:$B$13,0))</f>
        <v>0</v>
      </c>
      <c r="L2601" s="4" t="e">
        <f t="shared" si="81"/>
        <v>#N/A</v>
      </c>
    </row>
    <row r="2602" spans="1:12">
      <c r="A2602" t="s">
        <v>8150</v>
      </c>
      <c r="B2602" t="s">
        <v>7325</v>
      </c>
      <c r="C2602" t="s">
        <v>1733</v>
      </c>
      <c r="D2602" t="s">
        <v>6885</v>
      </c>
      <c r="E2602" t="s">
        <v>1712</v>
      </c>
      <c r="H2602" t="str">
        <f>INDEX('Vensim Variables'!$B:$B,MATCH(EPS!$B2602,'Vensim Variables'!$A:$A,0))</f>
        <v>g pollutant</v>
      </c>
      <c r="I2602" t="str">
        <f t="shared" si="80"/>
        <v>OC</v>
      </c>
      <c r="J2602" t="e">
        <f>INDEX(NoSettings!$C:$C,MATCH(EPS!$A2602,NoSettings!$A:$A,0))</f>
        <v>#N/A</v>
      </c>
      <c r="K2602">
        <f>INDEX(GWP!$C$2:$C$13,MATCH(EPS!I2602,GWP!$B$2:$B$13,0))</f>
        <v>0</v>
      </c>
      <c r="L2602" s="4" t="e">
        <f t="shared" si="81"/>
        <v>#N/A</v>
      </c>
    </row>
    <row r="2603" spans="1:12">
      <c r="A2603" t="s">
        <v>8151</v>
      </c>
      <c r="B2603" t="s">
        <v>7325</v>
      </c>
      <c r="C2603" t="s">
        <v>1733</v>
      </c>
      <c r="D2603" t="s">
        <v>6885</v>
      </c>
      <c r="E2603" t="s">
        <v>1713</v>
      </c>
      <c r="H2603" t="str">
        <f>INDEX('Vensim Variables'!$B:$B,MATCH(EPS!$B2603,'Vensim Variables'!$A:$A,0))</f>
        <v>g pollutant</v>
      </c>
      <c r="I2603" t="str">
        <f t="shared" si="80"/>
        <v>CH4</v>
      </c>
      <c r="J2603" t="e">
        <f>INDEX(NoSettings!$C:$C,MATCH(EPS!$A2603,NoSettings!$A:$A,0))</f>
        <v>#N/A</v>
      </c>
      <c r="K2603">
        <f>INDEX(GWP!$C$2:$C$13,MATCH(EPS!I2603,GWP!$B$2:$B$13,0))</f>
        <v>28</v>
      </c>
      <c r="L2603" s="4" t="e">
        <f t="shared" si="81"/>
        <v>#N/A</v>
      </c>
    </row>
    <row r="2604" spans="1:12">
      <c r="A2604" t="s">
        <v>8152</v>
      </c>
      <c r="B2604" t="s">
        <v>7325</v>
      </c>
      <c r="C2604" t="s">
        <v>1733</v>
      </c>
      <c r="D2604" t="s">
        <v>6885</v>
      </c>
      <c r="E2604" t="s">
        <v>1714</v>
      </c>
      <c r="H2604" t="str">
        <f>INDEX('Vensim Variables'!$B:$B,MATCH(EPS!$B2604,'Vensim Variables'!$A:$A,0))</f>
        <v>g pollutant</v>
      </c>
      <c r="I2604" t="str">
        <f t="shared" si="80"/>
        <v>N2O</v>
      </c>
      <c r="J2604" t="e">
        <f>INDEX(NoSettings!$C:$C,MATCH(EPS!$A2604,NoSettings!$A:$A,0))</f>
        <v>#N/A</v>
      </c>
      <c r="K2604">
        <f>INDEX(GWP!$C$2:$C$13,MATCH(EPS!I2604,GWP!$B$2:$B$13,0))</f>
        <v>265</v>
      </c>
      <c r="L2604" s="4" t="e">
        <f t="shared" si="81"/>
        <v>#N/A</v>
      </c>
    </row>
    <row r="2605" spans="1:12">
      <c r="A2605" t="s">
        <v>8153</v>
      </c>
      <c r="B2605" t="s">
        <v>7325</v>
      </c>
      <c r="C2605" t="s">
        <v>1733</v>
      </c>
      <c r="D2605" t="s">
        <v>6885</v>
      </c>
      <c r="E2605" t="s">
        <v>1715</v>
      </c>
      <c r="H2605" t="str">
        <f>INDEX('Vensim Variables'!$B:$B,MATCH(EPS!$B2605,'Vensim Variables'!$A:$A,0))</f>
        <v>g pollutant</v>
      </c>
      <c r="I2605" t="str">
        <f t="shared" si="80"/>
        <v>F gases</v>
      </c>
      <c r="J2605" t="e">
        <f>INDEX(NoSettings!$C:$C,MATCH(EPS!$A2605,NoSettings!$A:$A,0))</f>
        <v>#N/A</v>
      </c>
      <c r="K2605">
        <f>INDEX(GWP!$C$2:$C$13,MATCH(EPS!I2605,GWP!$B$2:$B$13,0))</f>
        <v>1</v>
      </c>
      <c r="L2605" s="4" t="e">
        <f t="shared" si="81"/>
        <v>#N/A</v>
      </c>
    </row>
    <row r="2606" spans="1:12">
      <c r="A2606" t="s">
        <v>8154</v>
      </c>
      <c r="B2606" t="s">
        <v>7325</v>
      </c>
      <c r="C2606" t="s">
        <v>1733</v>
      </c>
      <c r="D2606" t="s">
        <v>6886</v>
      </c>
      <c r="E2606" t="s">
        <v>1702</v>
      </c>
      <c r="H2606" t="str">
        <f>INDEX('Vensim Variables'!$B:$B,MATCH(EPS!$B2606,'Vensim Variables'!$A:$A,0))</f>
        <v>g pollutant</v>
      </c>
      <c r="I2606" t="str">
        <f t="shared" si="80"/>
        <v>CO2</v>
      </c>
      <c r="J2606" t="e">
        <f>INDEX(NoSettings!$C:$C,MATCH(EPS!$A2606,NoSettings!$A:$A,0))</f>
        <v>#N/A</v>
      </c>
      <c r="K2606">
        <f>INDEX(GWP!$C$2:$C$13,MATCH(EPS!I2606,GWP!$B$2:$B$13,0))</f>
        <v>1</v>
      </c>
      <c r="L2606" s="4" t="e">
        <f t="shared" si="81"/>
        <v>#N/A</v>
      </c>
    </row>
    <row r="2607" spans="1:12">
      <c r="A2607" t="s">
        <v>8155</v>
      </c>
      <c r="B2607" t="s">
        <v>7325</v>
      </c>
      <c r="C2607" t="s">
        <v>1733</v>
      </c>
      <c r="D2607" t="s">
        <v>6886</v>
      </c>
      <c r="E2607" t="s">
        <v>1705</v>
      </c>
      <c r="H2607" t="str">
        <f>INDEX('Vensim Variables'!$B:$B,MATCH(EPS!$B2607,'Vensim Variables'!$A:$A,0))</f>
        <v>g pollutant</v>
      </c>
      <c r="I2607" t="str">
        <f t="shared" si="80"/>
        <v>VOC</v>
      </c>
      <c r="J2607" t="e">
        <f>INDEX(NoSettings!$C:$C,MATCH(EPS!$A2607,NoSettings!$A:$A,0))</f>
        <v>#N/A</v>
      </c>
      <c r="K2607">
        <f>INDEX(GWP!$C$2:$C$13,MATCH(EPS!I2607,GWP!$B$2:$B$13,0))</f>
        <v>0</v>
      </c>
      <c r="L2607" s="4" t="e">
        <f t="shared" si="81"/>
        <v>#N/A</v>
      </c>
    </row>
    <row r="2608" spans="1:12">
      <c r="A2608" t="s">
        <v>8156</v>
      </c>
      <c r="B2608" t="s">
        <v>7325</v>
      </c>
      <c r="C2608" t="s">
        <v>1733</v>
      </c>
      <c r="D2608" t="s">
        <v>6886</v>
      </c>
      <c r="E2608" t="s">
        <v>1706</v>
      </c>
      <c r="H2608" t="str">
        <f>INDEX('Vensim Variables'!$B:$B,MATCH(EPS!$B2608,'Vensim Variables'!$A:$A,0))</f>
        <v>g pollutant</v>
      </c>
      <c r="I2608" t="str">
        <f t="shared" si="80"/>
        <v>CO</v>
      </c>
      <c r="J2608" t="e">
        <f>INDEX(NoSettings!$C:$C,MATCH(EPS!$A2608,NoSettings!$A:$A,0))</f>
        <v>#N/A</v>
      </c>
      <c r="K2608">
        <f>INDEX(GWP!$C$2:$C$13,MATCH(EPS!I2608,GWP!$B$2:$B$13,0))</f>
        <v>0</v>
      </c>
      <c r="L2608" s="4" t="e">
        <f t="shared" si="81"/>
        <v>#N/A</v>
      </c>
    </row>
    <row r="2609" spans="1:12">
      <c r="A2609" t="s">
        <v>8157</v>
      </c>
      <c r="B2609" t="s">
        <v>7325</v>
      </c>
      <c r="C2609" t="s">
        <v>1733</v>
      </c>
      <c r="D2609" t="s">
        <v>6886</v>
      </c>
      <c r="E2609" t="s">
        <v>1707</v>
      </c>
      <c r="H2609" t="str">
        <f>INDEX('Vensim Variables'!$B:$B,MATCH(EPS!$B2609,'Vensim Variables'!$A:$A,0))</f>
        <v>g pollutant</v>
      </c>
      <c r="I2609" t="str">
        <f t="shared" si="80"/>
        <v>NOx</v>
      </c>
      <c r="J2609" t="e">
        <f>INDEX(NoSettings!$C:$C,MATCH(EPS!$A2609,NoSettings!$A:$A,0))</f>
        <v>#N/A</v>
      </c>
      <c r="K2609">
        <f>INDEX(GWP!$C$2:$C$13,MATCH(EPS!I2609,GWP!$B$2:$B$13,0))</f>
        <v>0</v>
      </c>
      <c r="L2609" s="4" t="e">
        <f t="shared" si="81"/>
        <v>#N/A</v>
      </c>
    </row>
    <row r="2610" spans="1:12">
      <c r="A2610" t="s">
        <v>8158</v>
      </c>
      <c r="B2610" t="s">
        <v>7325</v>
      </c>
      <c r="C2610" t="s">
        <v>1733</v>
      </c>
      <c r="D2610" t="s">
        <v>6886</v>
      </c>
      <c r="E2610" t="s">
        <v>1708</v>
      </c>
      <c r="H2610" t="str">
        <f>INDEX('Vensim Variables'!$B:$B,MATCH(EPS!$B2610,'Vensim Variables'!$A:$A,0))</f>
        <v>g pollutant</v>
      </c>
      <c r="I2610" t="str">
        <f t="shared" si="80"/>
        <v>PM10</v>
      </c>
      <c r="J2610" t="e">
        <f>INDEX(NoSettings!$C:$C,MATCH(EPS!$A2610,NoSettings!$A:$A,0))</f>
        <v>#N/A</v>
      </c>
      <c r="K2610">
        <f>INDEX(GWP!$C$2:$C$13,MATCH(EPS!I2610,GWP!$B$2:$B$13,0))</f>
        <v>0</v>
      </c>
      <c r="L2610" s="4" t="e">
        <f t="shared" si="81"/>
        <v>#N/A</v>
      </c>
    </row>
    <row r="2611" spans="1:12">
      <c r="A2611" t="s">
        <v>8159</v>
      </c>
      <c r="B2611" t="s">
        <v>7325</v>
      </c>
      <c r="C2611" t="s">
        <v>1733</v>
      </c>
      <c r="D2611" t="s">
        <v>6886</v>
      </c>
      <c r="E2611" t="s">
        <v>1709</v>
      </c>
      <c r="H2611" t="str">
        <f>INDEX('Vensim Variables'!$B:$B,MATCH(EPS!$B2611,'Vensim Variables'!$A:$A,0))</f>
        <v>g pollutant</v>
      </c>
      <c r="I2611" t="str">
        <f t="shared" si="80"/>
        <v>PM25</v>
      </c>
      <c r="J2611" t="e">
        <f>INDEX(NoSettings!$C:$C,MATCH(EPS!$A2611,NoSettings!$A:$A,0))</f>
        <v>#N/A</v>
      </c>
      <c r="K2611">
        <f>INDEX(GWP!$C$2:$C$13,MATCH(EPS!I2611,GWP!$B$2:$B$13,0))</f>
        <v>0</v>
      </c>
      <c r="L2611" s="4" t="e">
        <f t="shared" si="81"/>
        <v>#N/A</v>
      </c>
    </row>
    <row r="2612" spans="1:12">
      <c r="A2612" t="s">
        <v>8160</v>
      </c>
      <c r="B2612" t="s">
        <v>7325</v>
      </c>
      <c r="C2612" t="s">
        <v>1733</v>
      </c>
      <c r="D2612" t="s">
        <v>6886</v>
      </c>
      <c r="E2612" t="s">
        <v>1710</v>
      </c>
      <c r="H2612" t="str">
        <f>INDEX('Vensim Variables'!$B:$B,MATCH(EPS!$B2612,'Vensim Variables'!$A:$A,0))</f>
        <v>g pollutant</v>
      </c>
      <c r="I2612" t="str">
        <f t="shared" si="80"/>
        <v>SOx</v>
      </c>
      <c r="J2612" t="e">
        <f>INDEX(NoSettings!$C:$C,MATCH(EPS!$A2612,NoSettings!$A:$A,0))</f>
        <v>#N/A</v>
      </c>
      <c r="K2612">
        <f>INDEX(GWP!$C$2:$C$13,MATCH(EPS!I2612,GWP!$B$2:$B$13,0))</f>
        <v>0</v>
      </c>
      <c r="L2612" s="4" t="e">
        <f t="shared" si="81"/>
        <v>#N/A</v>
      </c>
    </row>
    <row r="2613" spans="1:12">
      <c r="A2613" t="s">
        <v>8161</v>
      </c>
      <c r="B2613" t="s">
        <v>7325</v>
      </c>
      <c r="C2613" t="s">
        <v>1733</v>
      </c>
      <c r="D2613" t="s">
        <v>6886</v>
      </c>
      <c r="E2613" t="s">
        <v>1711</v>
      </c>
      <c r="H2613" t="str">
        <f>INDEX('Vensim Variables'!$B:$B,MATCH(EPS!$B2613,'Vensim Variables'!$A:$A,0))</f>
        <v>g pollutant</v>
      </c>
      <c r="I2613" t="str">
        <f t="shared" si="80"/>
        <v>BC</v>
      </c>
      <c r="J2613" t="e">
        <f>INDEX(NoSettings!$C:$C,MATCH(EPS!$A2613,NoSettings!$A:$A,0))</f>
        <v>#N/A</v>
      </c>
      <c r="K2613">
        <f>INDEX(GWP!$C$2:$C$13,MATCH(EPS!I2613,GWP!$B$2:$B$13,0))</f>
        <v>0</v>
      </c>
      <c r="L2613" s="4" t="e">
        <f t="shared" si="81"/>
        <v>#N/A</v>
      </c>
    </row>
    <row r="2614" spans="1:12">
      <c r="A2614" t="s">
        <v>8162</v>
      </c>
      <c r="B2614" t="s">
        <v>7325</v>
      </c>
      <c r="C2614" t="s">
        <v>1733</v>
      </c>
      <c r="D2614" t="s">
        <v>6886</v>
      </c>
      <c r="E2614" t="s">
        <v>1712</v>
      </c>
      <c r="H2614" t="str">
        <f>INDEX('Vensim Variables'!$B:$B,MATCH(EPS!$B2614,'Vensim Variables'!$A:$A,0))</f>
        <v>g pollutant</v>
      </c>
      <c r="I2614" t="str">
        <f t="shared" si="80"/>
        <v>OC</v>
      </c>
      <c r="J2614" t="e">
        <f>INDEX(NoSettings!$C:$C,MATCH(EPS!$A2614,NoSettings!$A:$A,0))</f>
        <v>#N/A</v>
      </c>
      <c r="K2614">
        <f>INDEX(GWP!$C$2:$C$13,MATCH(EPS!I2614,GWP!$B$2:$B$13,0))</f>
        <v>0</v>
      </c>
      <c r="L2614" s="4" t="e">
        <f t="shared" si="81"/>
        <v>#N/A</v>
      </c>
    </row>
    <row r="2615" spans="1:12">
      <c r="A2615" t="s">
        <v>8163</v>
      </c>
      <c r="B2615" t="s">
        <v>7325</v>
      </c>
      <c r="C2615" t="s">
        <v>1733</v>
      </c>
      <c r="D2615" t="s">
        <v>6886</v>
      </c>
      <c r="E2615" t="s">
        <v>1713</v>
      </c>
      <c r="H2615" t="str">
        <f>INDEX('Vensim Variables'!$B:$B,MATCH(EPS!$B2615,'Vensim Variables'!$A:$A,0))</f>
        <v>g pollutant</v>
      </c>
      <c r="I2615" t="str">
        <f t="shared" si="80"/>
        <v>CH4</v>
      </c>
      <c r="J2615" t="e">
        <f>INDEX(NoSettings!$C:$C,MATCH(EPS!$A2615,NoSettings!$A:$A,0))</f>
        <v>#N/A</v>
      </c>
      <c r="K2615">
        <f>INDEX(GWP!$C$2:$C$13,MATCH(EPS!I2615,GWP!$B$2:$B$13,0))</f>
        <v>28</v>
      </c>
      <c r="L2615" s="4" t="e">
        <f t="shared" si="81"/>
        <v>#N/A</v>
      </c>
    </row>
    <row r="2616" spans="1:12">
      <c r="A2616" t="s">
        <v>8164</v>
      </c>
      <c r="B2616" t="s">
        <v>7325</v>
      </c>
      <c r="C2616" t="s">
        <v>1733</v>
      </c>
      <c r="D2616" t="s">
        <v>6886</v>
      </c>
      <c r="E2616" t="s">
        <v>1714</v>
      </c>
      <c r="H2616" t="str">
        <f>INDEX('Vensim Variables'!$B:$B,MATCH(EPS!$B2616,'Vensim Variables'!$A:$A,0))</f>
        <v>g pollutant</v>
      </c>
      <c r="I2616" t="str">
        <f t="shared" si="80"/>
        <v>N2O</v>
      </c>
      <c r="J2616" t="e">
        <f>INDEX(NoSettings!$C:$C,MATCH(EPS!$A2616,NoSettings!$A:$A,0))</f>
        <v>#N/A</v>
      </c>
      <c r="K2616">
        <f>INDEX(GWP!$C$2:$C$13,MATCH(EPS!I2616,GWP!$B$2:$B$13,0))</f>
        <v>265</v>
      </c>
      <c r="L2616" s="4" t="e">
        <f t="shared" si="81"/>
        <v>#N/A</v>
      </c>
    </row>
    <row r="2617" spans="1:12">
      <c r="A2617" t="s">
        <v>8165</v>
      </c>
      <c r="B2617" t="s">
        <v>7325</v>
      </c>
      <c r="C2617" t="s">
        <v>1733</v>
      </c>
      <c r="D2617" t="s">
        <v>6886</v>
      </c>
      <c r="E2617" t="s">
        <v>1715</v>
      </c>
      <c r="H2617" t="str">
        <f>INDEX('Vensim Variables'!$B:$B,MATCH(EPS!$B2617,'Vensim Variables'!$A:$A,0))</f>
        <v>g pollutant</v>
      </c>
      <c r="I2617" t="str">
        <f t="shared" si="80"/>
        <v>F gases</v>
      </c>
      <c r="J2617" t="e">
        <f>INDEX(NoSettings!$C:$C,MATCH(EPS!$A2617,NoSettings!$A:$A,0))</f>
        <v>#N/A</v>
      </c>
      <c r="K2617">
        <f>INDEX(GWP!$C$2:$C$13,MATCH(EPS!I2617,GWP!$B$2:$B$13,0))</f>
        <v>1</v>
      </c>
      <c r="L2617" s="4" t="e">
        <f t="shared" si="81"/>
        <v>#N/A</v>
      </c>
    </row>
    <row r="2618" spans="1:12">
      <c r="A2618" t="s">
        <v>8166</v>
      </c>
      <c r="B2618" t="s">
        <v>7325</v>
      </c>
      <c r="C2618" t="s">
        <v>1733</v>
      </c>
      <c r="D2618" t="s">
        <v>6887</v>
      </c>
      <c r="E2618" t="s">
        <v>1702</v>
      </c>
      <c r="H2618" t="str">
        <f>INDEX('Vensim Variables'!$B:$B,MATCH(EPS!$B2618,'Vensim Variables'!$A:$A,0))</f>
        <v>g pollutant</v>
      </c>
      <c r="I2618" t="str">
        <f t="shared" si="80"/>
        <v>CO2</v>
      </c>
      <c r="J2618" t="e">
        <f>INDEX(NoSettings!$C:$C,MATCH(EPS!$A2618,NoSettings!$A:$A,0))</f>
        <v>#N/A</v>
      </c>
      <c r="K2618">
        <f>INDEX(GWP!$C$2:$C$13,MATCH(EPS!I2618,GWP!$B$2:$B$13,0))</f>
        <v>1</v>
      </c>
      <c r="L2618" s="4" t="e">
        <f t="shared" si="81"/>
        <v>#N/A</v>
      </c>
    </row>
    <row r="2619" spans="1:12">
      <c r="A2619" t="s">
        <v>8167</v>
      </c>
      <c r="B2619" t="s">
        <v>7325</v>
      </c>
      <c r="C2619" t="s">
        <v>1733</v>
      </c>
      <c r="D2619" t="s">
        <v>6887</v>
      </c>
      <c r="E2619" t="s">
        <v>1705</v>
      </c>
      <c r="H2619" t="str">
        <f>INDEX('Vensim Variables'!$B:$B,MATCH(EPS!$B2619,'Vensim Variables'!$A:$A,0))</f>
        <v>g pollutant</v>
      </c>
      <c r="I2619" t="str">
        <f t="shared" si="80"/>
        <v>VOC</v>
      </c>
      <c r="J2619" s="47" t="e">
        <f>INDEX(NoSettings!$C:$C,MATCH(EPS!$A2619,NoSettings!$A:$A,0))</f>
        <v>#N/A</v>
      </c>
      <c r="K2619">
        <f>INDEX(GWP!$C$2:$C$13,MATCH(EPS!I2619,GWP!$B$2:$B$13,0))</f>
        <v>0</v>
      </c>
      <c r="L2619" s="4" t="e">
        <f t="shared" si="81"/>
        <v>#N/A</v>
      </c>
    </row>
    <row r="2620" spans="1:12">
      <c r="A2620" t="s">
        <v>8168</v>
      </c>
      <c r="B2620" t="s">
        <v>7325</v>
      </c>
      <c r="C2620" t="s">
        <v>1733</v>
      </c>
      <c r="D2620" t="s">
        <v>6887</v>
      </c>
      <c r="E2620" t="s">
        <v>1706</v>
      </c>
      <c r="H2620" t="str">
        <f>INDEX('Vensim Variables'!$B:$B,MATCH(EPS!$B2620,'Vensim Variables'!$A:$A,0))</f>
        <v>g pollutant</v>
      </c>
      <c r="I2620" t="str">
        <f t="shared" si="80"/>
        <v>CO</v>
      </c>
      <c r="J2620" t="e">
        <f>INDEX(NoSettings!$C:$C,MATCH(EPS!$A2620,NoSettings!$A:$A,0))</f>
        <v>#N/A</v>
      </c>
      <c r="K2620">
        <f>INDEX(GWP!$C$2:$C$13,MATCH(EPS!I2620,GWP!$B$2:$B$13,0))</f>
        <v>0</v>
      </c>
      <c r="L2620" s="4" t="e">
        <f t="shared" si="81"/>
        <v>#N/A</v>
      </c>
    </row>
    <row r="2621" spans="1:12">
      <c r="A2621" t="s">
        <v>8169</v>
      </c>
      <c r="B2621" t="s">
        <v>7325</v>
      </c>
      <c r="C2621" t="s">
        <v>1733</v>
      </c>
      <c r="D2621" t="s">
        <v>6887</v>
      </c>
      <c r="E2621" t="s">
        <v>1707</v>
      </c>
      <c r="H2621" t="str">
        <f>INDEX('Vensim Variables'!$B:$B,MATCH(EPS!$B2621,'Vensim Variables'!$A:$A,0))</f>
        <v>g pollutant</v>
      </c>
      <c r="I2621" t="str">
        <f t="shared" si="80"/>
        <v>NOx</v>
      </c>
      <c r="J2621" t="e">
        <f>INDEX(NoSettings!$C:$C,MATCH(EPS!$A2621,NoSettings!$A:$A,0))</f>
        <v>#N/A</v>
      </c>
      <c r="K2621">
        <f>INDEX(GWP!$C$2:$C$13,MATCH(EPS!I2621,GWP!$B$2:$B$13,0))</f>
        <v>0</v>
      </c>
      <c r="L2621" s="4" t="e">
        <f t="shared" si="81"/>
        <v>#N/A</v>
      </c>
    </row>
    <row r="2622" spans="1:12">
      <c r="A2622" t="s">
        <v>8170</v>
      </c>
      <c r="B2622" t="s">
        <v>7325</v>
      </c>
      <c r="C2622" t="s">
        <v>1733</v>
      </c>
      <c r="D2622" t="s">
        <v>6887</v>
      </c>
      <c r="E2622" t="s">
        <v>1708</v>
      </c>
      <c r="H2622" t="str">
        <f>INDEX('Vensim Variables'!$B:$B,MATCH(EPS!$B2622,'Vensim Variables'!$A:$A,0))</f>
        <v>g pollutant</v>
      </c>
      <c r="I2622" t="str">
        <f t="shared" si="80"/>
        <v>PM10</v>
      </c>
      <c r="J2622" t="e">
        <f>INDEX(NoSettings!$C:$C,MATCH(EPS!$A2622,NoSettings!$A:$A,0))</f>
        <v>#N/A</v>
      </c>
      <c r="K2622">
        <f>INDEX(GWP!$C$2:$C$13,MATCH(EPS!I2622,GWP!$B$2:$B$13,0))</f>
        <v>0</v>
      </c>
      <c r="L2622" s="4" t="e">
        <f t="shared" si="81"/>
        <v>#N/A</v>
      </c>
    </row>
    <row r="2623" spans="1:12">
      <c r="A2623" t="s">
        <v>8171</v>
      </c>
      <c r="B2623" t="s">
        <v>7325</v>
      </c>
      <c r="C2623" t="s">
        <v>1733</v>
      </c>
      <c r="D2623" t="s">
        <v>6887</v>
      </c>
      <c r="E2623" t="s">
        <v>1709</v>
      </c>
      <c r="H2623" t="str">
        <f>INDEX('Vensim Variables'!$B:$B,MATCH(EPS!$B2623,'Vensim Variables'!$A:$A,0))</f>
        <v>g pollutant</v>
      </c>
      <c r="I2623" t="str">
        <f t="shared" si="80"/>
        <v>PM25</v>
      </c>
      <c r="J2623" t="e">
        <f>INDEX(NoSettings!$C:$C,MATCH(EPS!$A2623,NoSettings!$A:$A,0))</f>
        <v>#N/A</v>
      </c>
      <c r="K2623">
        <f>INDEX(GWP!$C$2:$C$13,MATCH(EPS!I2623,GWP!$B$2:$B$13,0))</f>
        <v>0</v>
      </c>
      <c r="L2623" s="4" t="e">
        <f t="shared" si="81"/>
        <v>#N/A</v>
      </c>
    </row>
    <row r="2624" spans="1:12">
      <c r="A2624" t="s">
        <v>8172</v>
      </c>
      <c r="B2624" t="s">
        <v>7325</v>
      </c>
      <c r="C2624" t="s">
        <v>1733</v>
      </c>
      <c r="D2624" t="s">
        <v>6887</v>
      </c>
      <c r="E2624" t="s">
        <v>1710</v>
      </c>
      <c r="H2624" t="str">
        <f>INDEX('Vensim Variables'!$B:$B,MATCH(EPS!$B2624,'Vensim Variables'!$A:$A,0))</f>
        <v>g pollutant</v>
      </c>
      <c r="I2624" t="str">
        <f t="shared" si="80"/>
        <v>SOx</v>
      </c>
      <c r="J2624" t="e">
        <f>INDEX(NoSettings!$C:$C,MATCH(EPS!$A2624,NoSettings!$A:$A,0))</f>
        <v>#N/A</v>
      </c>
      <c r="K2624">
        <f>INDEX(GWP!$C$2:$C$13,MATCH(EPS!I2624,GWP!$B$2:$B$13,0))</f>
        <v>0</v>
      </c>
      <c r="L2624" s="4" t="e">
        <f t="shared" si="81"/>
        <v>#N/A</v>
      </c>
    </row>
    <row r="2625" spans="1:12">
      <c r="A2625" t="s">
        <v>8173</v>
      </c>
      <c r="B2625" t="s">
        <v>7325</v>
      </c>
      <c r="C2625" t="s">
        <v>1733</v>
      </c>
      <c r="D2625" t="s">
        <v>6887</v>
      </c>
      <c r="E2625" t="s">
        <v>1711</v>
      </c>
      <c r="H2625" t="str">
        <f>INDEX('Vensim Variables'!$B:$B,MATCH(EPS!$B2625,'Vensim Variables'!$A:$A,0))</f>
        <v>g pollutant</v>
      </c>
      <c r="I2625" t="str">
        <f t="shared" si="80"/>
        <v>BC</v>
      </c>
      <c r="J2625" t="e">
        <f>INDEX(NoSettings!$C:$C,MATCH(EPS!$A2625,NoSettings!$A:$A,0))</f>
        <v>#N/A</v>
      </c>
      <c r="K2625">
        <f>INDEX(GWP!$C$2:$C$13,MATCH(EPS!I2625,GWP!$B$2:$B$13,0))</f>
        <v>0</v>
      </c>
      <c r="L2625" s="4" t="e">
        <f t="shared" si="81"/>
        <v>#N/A</v>
      </c>
    </row>
    <row r="2626" spans="1:12">
      <c r="A2626" t="s">
        <v>8174</v>
      </c>
      <c r="B2626" t="s">
        <v>7325</v>
      </c>
      <c r="C2626" t="s">
        <v>1733</v>
      </c>
      <c r="D2626" t="s">
        <v>6887</v>
      </c>
      <c r="E2626" t="s">
        <v>1712</v>
      </c>
      <c r="H2626" t="str">
        <f>INDEX('Vensim Variables'!$B:$B,MATCH(EPS!$B2626,'Vensim Variables'!$A:$A,0))</f>
        <v>g pollutant</v>
      </c>
      <c r="I2626" t="str">
        <f t="shared" si="80"/>
        <v>OC</v>
      </c>
      <c r="J2626" t="e">
        <f>INDEX(NoSettings!$C:$C,MATCH(EPS!$A2626,NoSettings!$A:$A,0))</f>
        <v>#N/A</v>
      </c>
      <c r="K2626">
        <f>INDEX(GWP!$C$2:$C$13,MATCH(EPS!I2626,GWP!$B$2:$B$13,0))</f>
        <v>0</v>
      </c>
      <c r="L2626" s="4" t="e">
        <f t="shared" si="81"/>
        <v>#N/A</v>
      </c>
    </row>
    <row r="2627" spans="1:12">
      <c r="A2627" t="s">
        <v>8175</v>
      </c>
      <c r="B2627" t="s">
        <v>7325</v>
      </c>
      <c r="C2627" t="s">
        <v>1733</v>
      </c>
      <c r="D2627" t="s">
        <v>6887</v>
      </c>
      <c r="E2627" t="s">
        <v>1713</v>
      </c>
      <c r="H2627" t="str">
        <f>INDEX('Vensim Variables'!$B:$B,MATCH(EPS!$B2627,'Vensim Variables'!$A:$A,0))</f>
        <v>g pollutant</v>
      </c>
      <c r="I2627" t="str">
        <f t="shared" ref="I2627:I2690" si="82">IF(OR(C2627="CO2",C2627="CH4",C2627="N2O",C2627="F gases",C2627="VOC",C2627="CO",C2627="NOx",C2627="PM10",C2627="PM25",C2627="SOx",C2627="BC",C2627="OC"),C2627,IF(OR(D2627="CO2",D2627="CH4",D2627="N2O",D2627="F gases",D2627="VOC",D2627="CO",D2627="NOx",D2627="PM10",D2627="PM25",D2627="SOx",D2627="BC",D2627="OC"),D2627,IF(OR(E2627="CO2",E2627="CH4",E2627="N2O",E2627="F gases",E2627="VOC",E2627="CO",E2627="NOx",E2627="PM10",E2627="PM25",E2627="SOx",E2627="BC",E2627="OC"),E2627,"NA")))</f>
        <v>CH4</v>
      </c>
      <c r="J2627" t="e">
        <f>INDEX(NoSettings!$C:$C,MATCH(EPS!$A2627,NoSettings!$A:$A,0))</f>
        <v>#N/A</v>
      </c>
      <c r="K2627">
        <f>INDEX(GWP!$C$2:$C$13,MATCH(EPS!I2627,GWP!$B$2:$B$13,0))</f>
        <v>28</v>
      </c>
      <c r="L2627" s="4" t="e">
        <f t="shared" ref="L2627:L2690" si="83">IF(H2627="g pollutant",K2627*J2627/10^12,IF(H2627="MMTCO2e",J2627,IF(H2627="MWh",J2627,0)))</f>
        <v>#N/A</v>
      </c>
    </row>
    <row r="2628" spans="1:12">
      <c r="A2628" t="s">
        <v>8176</v>
      </c>
      <c r="B2628" t="s">
        <v>7325</v>
      </c>
      <c r="C2628" t="s">
        <v>1733</v>
      </c>
      <c r="D2628" t="s">
        <v>6887</v>
      </c>
      <c r="E2628" t="s">
        <v>1714</v>
      </c>
      <c r="H2628" t="str">
        <f>INDEX('Vensim Variables'!$B:$B,MATCH(EPS!$B2628,'Vensim Variables'!$A:$A,0))</f>
        <v>g pollutant</v>
      </c>
      <c r="I2628" t="str">
        <f t="shared" si="82"/>
        <v>N2O</v>
      </c>
      <c r="J2628" t="e">
        <f>INDEX(NoSettings!$C:$C,MATCH(EPS!$A2628,NoSettings!$A:$A,0))</f>
        <v>#N/A</v>
      </c>
      <c r="K2628">
        <f>INDEX(GWP!$C$2:$C$13,MATCH(EPS!I2628,GWP!$B$2:$B$13,0))</f>
        <v>265</v>
      </c>
      <c r="L2628" s="4" t="e">
        <f t="shared" si="83"/>
        <v>#N/A</v>
      </c>
    </row>
    <row r="2629" spans="1:12">
      <c r="A2629" t="s">
        <v>8177</v>
      </c>
      <c r="B2629" t="s">
        <v>7325</v>
      </c>
      <c r="C2629" t="s">
        <v>1733</v>
      </c>
      <c r="D2629" t="s">
        <v>6887</v>
      </c>
      <c r="E2629" t="s">
        <v>1715</v>
      </c>
      <c r="H2629" t="str">
        <f>INDEX('Vensim Variables'!$B:$B,MATCH(EPS!$B2629,'Vensim Variables'!$A:$A,0))</f>
        <v>g pollutant</v>
      </c>
      <c r="I2629" t="str">
        <f t="shared" si="82"/>
        <v>F gases</v>
      </c>
      <c r="J2629" t="e">
        <f>INDEX(NoSettings!$C:$C,MATCH(EPS!$A2629,NoSettings!$A:$A,0))</f>
        <v>#N/A</v>
      </c>
      <c r="K2629">
        <f>INDEX(GWP!$C$2:$C$13,MATCH(EPS!I2629,GWP!$B$2:$B$13,0))</f>
        <v>1</v>
      </c>
      <c r="L2629" s="4" t="e">
        <f t="shared" si="83"/>
        <v>#N/A</v>
      </c>
    </row>
    <row r="2630" spans="1:12">
      <c r="A2630" t="s">
        <v>8178</v>
      </c>
      <c r="B2630" t="s">
        <v>7325</v>
      </c>
      <c r="C2630" t="s">
        <v>1733</v>
      </c>
      <c r="D2630" t="s">
        <v>6888</v>
      </c>
      <c r="E2630" t="s">
        <v>1702</v>
      </c>
      <c r="H2630" t="str">
        <f>INDEX('Vensim Variables'!$B:$B,MATCH(EPS!$B2630,'Vensim Variables'!$A:$A,0))</f>
        <v>g pollutant</v>
      </c>
      <c r="I2630" t="str">
        <f t="shared" si="82"/>
        <v>CO2</v>
      </c>
      <c r="J2630" t="e">
        <f>INDEX(NoSettings!$C:$C,MATCH(EPS!$A2630,NoSettings!$A:$A,0))</f>
        <v>#N/A</v>
      </c>
      <c r="K2630">
        <f>INDEX(GWP!$C$2:$C$13,MATCH(EPS!I2630,GWP!$B$2:$B$13,0))</f>
        <v>1</v>
      </c>
      <c r="L2630" s="4" t="e">
        <f t="shared" si="83"/>
        <v>#N/A</v>
      </c>
    </row>
    <row r="2631" spans="1:12">
      <c r="A2631" t="s">
        <v>8179</v>
      </c>
      <c r="B2631" t="s">
        <v>7325</v>
      </c>
      <c r="C2631" t="s">
        <v>1733</v>
      </c>
      <c r="D2631" t="s">
        <v>6888</v>
      </c>
      <c r="E2631" t="s">
        <v>1705</v>
      </c>
      <c r="H2631" t="str">
        <f>INDEX('Vensim Variables'!$B:$B,MATCH(EPS!$B2631,'Vensim Variables'!$A:$A,0))</f>
        <v>g pollutant</v>
      </c>
      <c r="I2631" t="str">
        <f t="shared" si="82"/>
        <v>VOC</v>
      </c>
      <c r="J2631" t="e">
        <f>INDEX(NoSettings!$C:$C,MATCH(EPS!$A2631,NoSettings!$A:$A,0))</f>
        <v>#N/A</v>
      </c>
      <c r="K2631">
        <f>INDEX(GWP!$C$2:$C$13,MATCH(EPS!I2631,GWP!$B$2:$B$13,0))</f>
        <v>0</v>
      </c>
      <c r="L2631" s="4" t="e">
        <f t="shared" si="83"/>
        <v>#N/A</v>
      </c>
    </row>
    <row r="2632" spans="1:12">
      <c r="A2632" t="s">
        <v>8180</v>
      </c>
      <c r="B2632" t="s">
        <v>7325</v>
      </c>
      <c r="C2632" t="s">
        <v>1733</v>
      </c>
      <c r="D2632" t="s">
        <v>6888</v>
      </c>
      <c r="E2632" t="s">
        <v>1706</v>
      </c>
      <c r="H2632" t="str">
        <f>INDEX('Vensim Variables'!$B:$B,MATCH(EPS!$B2632,'Vensim Variables'!$A:$A,0))</f>
        <v>g pollutant</v>
      </c>
      <c r="I2632" t="str">
        <f t="shared" si="82"/>
        <v>CO</v>
      </c>
      <c r="J2632" t="e">
        <f>INDEX(NoSettings!$C:$C,MATCH(EPS!$A2632,NoSettings!$A:$A,0))</f>
        <v>#N/A</v>
      </c>
      <c r="K2632">
        <f>INDEX(GWP!$C$2:$C$13,MATCH(EPS!I2632,GWP!$B$2:$B$13,0))</f>
        <v>0</v>
      </c>
      <c r="L2632" s="4" t="e">
        <f t="shared" si="83"/>
        <v>#N/A</v>
      </c>
    </row>
    <row r="2633" spans="1:12">
      <c r="A2633" t="s">
        <v>8181</v>
      </c>
      <c r="B2633" t="s">
        <v>7325</v>
      </c>
      <c r="C2633" t="s">
        <v>1733</v>
      </c>
      <c r="D2633" t="s">
        <v>6888</v>
      </c>
      <c r="E2633" t="s">
        <v>1707</v>
      </c>
      <c r="H2633" t="str">
        <f>INDEX('Vensim Variables'!$B:$B,MATCH(EPS!$B2633,'Vensim Variables'!$A:$A,0))</f>
        <v>g pollutant</v>
      </c>
      <c r="I2633" t="str">
        <f t="shared" si="82"/>
        <v>NOx</v>
      </c>
      <c r="J2633" t="e">
        <f>INDEX(NoSettings!$C:$C,MATCH(EPS!$A2633,NoSettings!$A:$A,0))</f>
        <v>#N/A</v>
      </c>
      <c r="K2633">
        <f>INDEX(GWP!$C$2:$C$13,MATCH(EPS!I2633,GWP!$B$2:$B$13,0))</f>
        <v>0</v>
      </c>
      <c r="L2633" s="4" t="e">
        <f t="shared" si="83"/>
        <v>#N/A</v>
      </c>
    </row>
    <row r="2634" spans="1:12">
      <c r="A2634" t="s">
        <v>8182</v>
      </c>
      <c r="B2634" t="s">
        <v>7325</v>
      </c>
      <c r="C2634" t="s">
        <v>1733</v>
      </c>
      <c r="D2634" t="s">
        <v>6888</v>
      </c>
      <c r="E2634" t="s">
        <v>1708</v>
      </c>
      <c r="H2634" t="str">
        <f>INDEX('Vensim Variables'!$B:$B,MATCH(EPS!$B2634,'Vensim Variables'!$A:$A,0))</f>
        <v>g pollutant</v>
      </c>
      <c r="I2634" t="str">
        <f t="shared" si="82"/>
        <v>PM10</v>
      </c>
      <c r="J2634" t="e">
        <f>INDEX(NoSettings!$C:$C,MATCH(EPS!$A2634,NoSettings!$A:$A,0))</f>
        <v>#N/A</v>
      </c>
      <c r="K2634">
        <f>INDEX(GWP!$C$2:$C$13,MATCH(EPS!I2634,GWP!$B$2:$B$13,0))</f>
        <v>0</v>
      </c>
      <c r="L2634" s="4" t="e">
        <f t="shared" si="83"/>
        <v>#N/A</v>
      </c>
    </row>
    <row r="2635" spans="1:12">
      <c r="A2635" t="s">
        <v>8183</v>
      </c>
      <c r="B2635" t="s">
        <v>7325</v>
      </c>
      <c r="C2635" t="s">
        <v>1733</v>
      </c>
      <c r="D2635" t="s">
        <v>6888</v>
      </c>
      <c r="E2635" t="s">
        <v>1709</v>
      </c>
      <c r="H2635" t="str">
        <f>INDEX('Vensim Variables'!$B:$B,MATCH(EPS!$B2635,'Vensim Variables'!$A:$A,0))</f>
        <v>g pollutant</v>
      </c>
      <c r="I2635" t="str">
        <f t="shared" si="82"/>
        <v>PM25</v>
      </c>
      <c r="J2635" t="e">
        <f>INDEX(NoSettings!$C:$C,MATCH(EPS!$A2635,NoSettings!$A:$A,0))</f>
        <v>#N/A</v>
      </c>
      <c r="K2635">
        <f>INDEX(GWP!$C$2:$C$13,MATCH(EPS!I2635,GWP!$B$2:$B$13,0))</f>
        <v>0</v>
      </c>
      <c r="L2635" s="4" t="e">
        <f t="shared" si="83"/>
        <v>#N/A</v>
      </c>
    </row>
    <row r="2636" spans="1:12">
      <c r="A2636" t="s">
        <v>8184</v>
      </c>
      <c r="B2636" t="s">
        <v>7325</v>
      </c>
      <c r="C2636" t="s">
        <v>1733</v>
      </c>
      <c r="D2636" t="s">
        <v>6888</v>
      </c>
      <c r="E2636" t="s">
        <v>1710</v>
      </c>
      <c r="H2636" t="str">
        <f>INDEX('Vensim Variables'!$B:$B,MATCH(EPS!$B2636,'Vensim Variables'!$A:$A,0))</f>
        <v>g pollutant</v>
      </c>
      <c r="I2636" t="str">
        <f t="shared" si="82"/>
        <v>SOx</v>
      </c>
      <c r="J2636" t="e">
        <f>INDEX(NoSettings!$C:$C,MATCH(EPS!$A2636,NoSettings!$A:$A,0))</f>
        <v>#N/A</v>
      </c>
      <c r="K2636">
        <f>INDEX(GWP!$C$2:$C$13,MATCH(EPS!I2636,GWP!$B$2:$B$13,0))</f>
        <v>0</v>
      </c>
      <c r="L2636" s="4" t="e">
        <f t="shared" si="83"/>
        <v>#N/A</v>
      </c>
    </row>
    <row r="2637" spans="1:12">
      <c r="A2637" t="s">
        <v>8185</v>
      </c>
      <c r="B2637" t="s">
        <v>7325</v>
      </c>
      <c r="C2637" t="s">
        <v>1733</v>
      </c>
      <c r="D2637" t="s">
        <v>6888</v>
      </c>
      <c r="E2637" t="s">
        <v>1711</v>
      </c>
      <c r="H2637" t="str">
        <f>INDEX('Vensim Variables'!$B:$B,MATCH(EPS!$B2637,'Vensim Variables'!$A:$A,0))</f>
        <v>g pollutant</v>
      </c>
      <c r="I2637" t="str">
        <f t="shared" si="82"/>
        <v>BC</v>
      </c>
      <c r="J2637" t="e">
        <f>INDEX(NoSettings!$C:$C,MATCH(EPS!$A2637,NoSettings!$A:$A,0))</f>
        <v>#N/A</v>
      </c>
      <c r="K2637">
        <f>INDEX(GWP!$C$2:$C$13,MATCH(EPS!I2637,GWP!$B$2:$B$13,0))</f>
        <v>0</v>
      </c>
      <c r="L2637" s="4" t="e">
        <f t="shared" si="83"/>
        <v>#N/A</v>
      </c>
    </row>
    <row r="2638" spans="1:12">
      <c r="A2638" t="s">
        <v>8186</v>
      </c>
      <c r="B2638" t="s">
        <v>7325</v>
      </c>
      <c r="C2638" t="s">
        <v>1733</v>
      </c>
      <c r="D2638" t="s">
        <v>6888</v>
      </c>
      <c r="E2638" t="s">
        <v>1712</v>
      </c>
      <c r="H2638" t="str">
        <f>INDEX('Vensim Variables'!$B:$B,MATCH(EPS!$B2638,'Vensim Variables'!$A:$A,0))</f>
        <v>g pollutant</v>
      </c>
      <c r="I2638" t="str">
        <f t="shared" si="82"/>
        <v>OC</v>
      </c>
      <c r="J2638" t="e">
        <f>INDEX(NoSettings!$C:$C,MATCH(EPS!$A2638,NoSettings!$A:$A,0))</f>
        <v>#N/A</v>
      </c>
      <c r="K2638">
        <f>INDEX(GWP!$C$2:$C$13,MATCH(EPS!I2638,GWP!$B$2:$B$13,0))</f>
        <v>0</v>
      </c>
      <c r="L2638" s="4" t="e">
        <f t="shared" si="83"/>
        <v>#N/A</v>
      </c>
    </row>
    <row r="2639" spans="1:12">
      <c r="A2639" t="s">
        <v>8187</v>
      </c>
      <c r="B2639" t="s">
        <v>7325</v>
      </c>
      <c r="C2639" t="s">
        <v>1733</v>
      </c>
      <c r="D2639" t="s">
        <v>6888</v>
      </c>
      <c r="E2639" t="s">
        <v>1713</v>
      </c>
      <c r="H2639" t="str">
        <f>INDEX('Vensim Variables'!$B:$B,MATCH(EPS!$B2639,'Vensim Variables'!$A:$A,0))</f>
        <v>g pollutant</v>
      </c>
      <c r="I2639" t="str">
        <f t="shared" si="82"/>
        <v>CH4</v>
      </c>
      <c r="J2639" t="e">
        <f>INDEX(NoSettings!$C:$C,MATCH(EPS!$A2639,NoSettings!$A:$A,0))</f>
        <v>#N/A</v>
      </c>
      <c r="K2639">
        <f>INDEX(GWP!$C$2:$C$13,MATCH(EPS!I2639,GWP!$B$2:$B$13,0))</f>
        <v>28</v>
      </c>
      <c r="L2639" s="4" t="e">
        <f t="shared" si="83"/>
        <v>#N/A</v>
      </c>
    </row>
    <row r="2640" spans="1:12">
      <c r="A2640" t="s">
        <v>8188</v>
      </c>
      <c r="B2640" t="s">
        <v>7325</v>
      </c>
      <c r="C2640" t="s">
        <v>1733</v>
      </c>
      <c r="D2640" t="s">
        <v>6888</v>
      </c>
      <c r="E2640" t="s">
        <v>1714</v>
      </c>
      <c r="H2640" t="str">
        <f>INDEX('Vensim Variables'!$B:$B,MATCH(EPS!$B2640,'Vensim Variables'!$A:$A,0))</f>
        <v>g pollutant</v>
      </c>
      <c r="I2640" t="str">
        <f t="shared" si="82"/>
        <v>N2O</v>
      </c>
      <c r="J2640" t="e">
        <f>INDEX(NoSettings!$C:$C,MATCH(EPS!$A2640,NoSettings!$A:$A,0))</f>
        <v>#N/A</v>
      </c>
      <c r="K2640">
        <f>INDEX(GWP!$C$2:$C$13,MATCH(EPS!I2640,GWP!$B$2:$B$13,0))</f>
        <v>265</v>
      </c>
      <c r="L2640" s="4" t="e">
        <f t="shared" si="83"/>
        <v>#N/A</v>
      </c>
    </row>
    <row r="2641" spans="1:12">
      <c r="A2641" t="s">
        <v>8189</v>
      </c>
      <c r="B2641" t="s">
        <v>7325</v>
      </c>
      <c r="C2641" t="s">
        <v>1733</v>
      </c>
      <c r="D2641" t="s">
        <v>6888</v>
      </c>
      <c r="E2641" t="s">
        <v>1715</v>
      </c>
      <c r="H2641" t="str">
        <f>INDEX('Vensim Variables'!$B:$B,MATCH(EPS!$B2641,'Vensim Variables'!$A:$A,0))</f>
        <v>g pollutant</v>
      </c>
      <c r="I2641" t="str">
        <f t="shared" si="82"/>
        <v>F gases</v>
      </c>
      <c r="J2641" t="e">
        <f>INDEX(NoSettings!$C:$C,MATCH(EPS!$A2641,NoSettings!$A:$A,0))</f>
        <v>#N/A</v>
      </c>
      <c r="K2641">
        <f>INDEX(GWP!$C$2:$C$13,MATCH(EPS!I2641,GWP!$B$2:$B$13,0))</f>
        <v>1</v>
      </c>
      <c r="L2641" s="4" t="e">
        <f t="shared" si="83"/>
        <v>#N/A</v>
      </c>
    </row>
    <row r="2642" spans="1:12">
      <c r="A2642" t="s">
        <v>8190</v>
      </c>
      <c r="B2642" t="s">
        <v>7325</v>
      </c>
      <c r="C2642" t="s">
        <v>1733</v>
      </c>
      <c r="D2642" t="s">
        <v>6889</v>
      </c>
      <c r="E2642" t="s">
        <v>1702</v>
      </c>
      <c r="H2642" t="str">
        <f>INDEX('Vensim Variables'!$B:$B,MATCH(EPS!$B2642,'Vensim Variables'!$A:$A,0))</f>
        <v>g pollutant</v>
      </c>
      <c r="I2642" t="str">
        <f t="shared" si="82"/>
        <v>CO2</v>
      </c>
      <c r="J2642" t="e">
        <f>INDEX(NoSettings!$C:$C,MATCH(EPS!$A2642,NoSettings!$A:$A,0))</f>
        <v>#N/A</v>
      </c>
      <c r="K2642">
        <f>INDEX(GWP!$C$2:$C$13,MATCH(EPS!I2642,GWP!$B$2:$B$13,0))</f>
        <v>1</v>
      </c>
      <c r="L2642" s="4" t="e">
        <f t="shared" si="83"/>
        <v>#N/A</v>
      </c>
    </row>
    <row r="2643" spans="1:12">
      <c r="A2643" t="s">
        <v>8191</v>
      </c>
      <c r="B2643" t="s">
        <v>7325</v>
      </c>
      <c r="C2643" t="s">
        <v>1733</v>
      </c>
      <c r="D2643" t="s">
        <v>6889</v>
      </c>
      <c r="E2643" t="s">
        <v>1705</v>
      </c>
      <c r="H2643" t="str">
        <f>INDEX('Vensim Variables'!$B:$B,MATCH(EPS!$B2643,'Vensim Variables'!$A:$A,0))</f>
        <v>g pollutant</v>
      </c>
      <c r="I2643" t="str">
        <f t="shared" si="82"/>
        <v>VOC</v>
      </c>
      <c r="J2643" t="e">
        <f>INDEX(NoSettings!$C:$C,MATCH(EPS!$A2643,NoSettings!$A:$A,0))</f>
        <v>#N/A</v>
      </c>
      <c r="K2643">
        <f>INDEX(GWP!$C$2:$C$13,MATCH(EPS!I2643,GWP!$B$2:$B$13,0))</f>
        <v>0</v>
      </c>
      <c r="L2643" s="4" t="e">
        <f t="shared" si="83"/>
        <v>#N/A</v>
      </c>
    </row>
    <row r="2644" spans="1:12">
      <c r="A2644" t="s">
        <v>8192</v>
      </c>
      <c r="B2644" t="s">
        <v>7325</v>
      </c>
      <c r="C2644" t="s">
        <v>1733</v>
      </c>
      <c r="D2644" t="s">
        <v>6889</v>
      </c>
      <c r="E2644" t="s">
        <v>1706</v>
      </c>
      <c r="H2644" t="str">
        <f>INDEX('Vensim Variables'!$B:$B,MATCH(EPS!$B2644,'Vensim Variables'!$A:$A,0))</f>
        <v>g pollutant</v>
      </c>
      <c r="I2644" t="str">
        <f t="shared" si="82"/>
        <v>CO</v>
      </c>
      <c r="J2644" t="e">
        <f>INDEX(NoSettings!$C:$C,MATCH(EPS!$A2644,NoSettings!$A:$A,0))</f>
        <v>#N/A</v>
      </c>
      <c r="K2644">
        <f>INDEX(GWP!$C$2:$C$13,MATCH(EPS!I2644,GWP!$B$2:$B$13,0))</f>
        <v>0</v>
      </c>
      <c r="L2644" s="4" t="e">
        <f t="shared" si="83"/>
        <v>#N/A</v>
      </c>
    </row>
    <row r="2645" spans="1:12">
      <c r="A2645" t="s">
        <v>8193</v>
      </c>
      <c r="B2645" t="s">
        <v>7325</v>
      </c>
      <c r="C2645" t="s">
        <v>1733</v>
      </c>
      <c r="D2645" t="s">
        <v>6889</v>
      </c>
      <c r="E2645" t="s">
        <v>1707</v>
      </c>
      <c r="H2645" t="str">
        <f>INDEX('Vensim Variables'!$B:$B,MATCH(EPS!$B2645,'Vensim Variables'!$A:$A,0))</f>
        <v>g pollutant</v>
      </c>
      <c r="I2645" t="str">
        <f t="shared" si="82"/>
        <v>NOx</v>
      </c>
      <c r="J2645" t="e">
        <f>INDEX(NoSettings!$C:$C,MATCH(EPS!$A2645,NoSettings!$A:$A,0))</f>
        <v>#N/A</v>
      </c>
      <c r="K2645">
        <f>INDEX(GWP!$C$2:$C$13,MATCH(EPS!I2645,GWP!$B$2:$B$13,0))</f>
        <v>0</v>
      </c>
      <c r="L2645" s="4" t="e">
        <f t="shared" si="83"/>
        <v>#N/A</v>
      </c>
    </row>
    <row r="2646" spans="1:12">
      <c r="A2646" t="s">
        <v>8194</v>
      </c>
      <c r="B2646" t="s">
        <v>7325</v>
      </c>
      <c r="C2646" t="s">
        <v>1733</v>
      </c>
      <c r="D2646" t="s">
        <v>6889</v>
      </c>
      <c r="E2646" t="s">
        <v>1708</v>
      </c>
      <c r="H2646" t="str">
        <f>INDEX('Vensim Variables'!$B:$B,MATCH(EPS!$B2646,'Vensim Variables'!$A:$A,0))</f>
        <v>g pollutant</v>
      </c>
      <c r="I2646" t="str">
        <f t="shared" si="82"/>
        <v>PM10</v>
      </c>
      <c r="J2646" t="e">
        <f>INDEX(NoSettings!$C:$C,MATCH(EPS!$A2646,NoSettings!$A:$A,0))</f>
        <v>#N/A</v>
      </c>
      <c r="K2646">
        <f>INDEX(GWP!$C$2:$C$13,MATCH(EPS!I2646,GWP!$B$2:$B$13,0))</f>
        <v>0</v>
      </c>
      <c r="L2646" s="4" t="e">
        <f t="shared" si="83"/>
        <v>#N/A</v>
      </c>
    </row>
    <row r="2647" spans="1:12">
      <c r="A2647" t="s">
        <v>8195</v>
      </c>
      <c r="B2647" t="s">
        <v>7325</v>
      </c>
      <c r="C2647" t="s">
        <v>1733</v>
      </c>
      <c r="D2647" t="s">
        <v>6889</v>
      </c>
      <c r="E2647" t="s">
        <v>1709</v>
      </c>
      <c r="H2647" t="str">
        <f>INDEX('Vensim Variables'!$B:$B,MATCH(EPS!$B2647,'Vensim Variables'!$A:$A,0))</f>
        <v>g pollutant</v>
      </c>
      <c r="I2647" t="str">
        <f t="shared" si="82"/>
        <v>PM25</v>
      </c>
      <c r="J2647" t="e">
        <f>INDEX(NoSettings!$C:$C,MATCH(EPS!$A2647,NoSettings!$A:$A,0))</f>
        <v>#N/A</v>
      </c>
      <c r="K2647">
        <f>INDEX(GWP!$C$2:$C$13,MATCH(EPS!I2647,GWP!$B$2:$B$13,0))</f>
        <v>0</v>
      </c>
      <c r="L2647" s="4" t="e">
        <f t="shared" si="83"/>
        <v>#N/A</v>
      </c>
    </row>
    <row r="2648" spans="1:12">
      <c r="A2648" t="s">
        <v>8196</v>
      </c>
      <c r="B2648" t="s">
        <v>7325</v>
      </c>
      <c r="C2648" t="s">
        <v>1733</v>
      </c>
      <c r="D2648" t="s">
        <v>6889</v>
      </c>
      <c r="E2648" t="s">
        <v>1710</v>
      </c>
      <c r="H2648" t="str">
        <f>INDEX('Vensim Variables'!$B:$B,MATCH(EPS!$B2648,'Vensim Variables'!$A:$A,0))</f>
        <v>g pollutant</v>
      </c>
      <c r="I2648" t="str">
        <f t="shared" si="82"/>
        <v>SOx</v>
      </c>
      <c r="J2648" t="e">
        <f>INDEX(NoSettings!$C:$C,MATCH(EPS!$A2648,NoSettings!$A:$A,0))</f>
        <v>#N/A</v>
      </c>
      <c r="K2648">
        <f>INDEX(GWP!$C$2:$C$13,MATCH(EPS!I2648,GWP!$B$2:$B$13,0))</f>
        <v>0</v>
      </c>
      <c r="L2648" s="4" t="e">
        <f t="shared" si="83"/>
        <v>#N/A</v>
      </c>
    </row>
    <row r="2649" spans="1:12">
      <c r="A2649" t="s">
        <v>8197</v>
      </c>
      <c r="B2649" t="s">
        <v>7325</v>
      </c>
      <c r="C2649" t="s">
        <v>1733</v>
      </c>
      <c r="D2649" t="s">
        <v>6889</v>
      </c>
      <c r="E2649" t="s">
        <v>1711</v>
      </c>
      <c r="H2649" t="str">
        <f>INDEX('Vensim Variables'!$B:$B,MATCH(EPS!$B2649,'Vensim Variables'!$A:$A,0))</f>
        <v>g pollutant</v>
      </c>
      <c r="I2649" t="str">
        <f t="shared" si="82"/>
        <v>BC</v>
      </c>
      <c r="J2649" t="e">
        <f>INDEX(NoSettings!$C:$C,MATCH(EPS!$A2649,NoSettings!$A:$A,0))</f>
        <v>#N/A</v>
      </c>
      <c r="K2649">
        <f>INDEX(GWP!$C$2:$C$13,MATCH(EPS!I2649,GWP!$B$2:$B$13,0))</f>
        <v>0</v>
      </c>
      <c r="L2649" s="4" t="e">
        <f t="shared" si="83"/>
        <v>#N/A</v>
      </c>
    </row>
    <row r="2650" spans="1:12">
      <c r="A2650" t="s">
        <v>8198</v>
      </c>
      <c r="B2650" t="s">
        <v>7325</v>
      </c>
      <c r="C2650" t="s">
        <v>1733</v>
      </c>
      <c r="D2650" t="s">
        <v>6889</v>
      </c>
      <c r="E2650" t="s">
        <v>1712</v>
      </c>
      <c r="H2650" t="str">
        <f>INDEX('Vensim Variables'!$B:$B,MATCH(EPS!$B2650,'Vensim Variables'!$A:$A,0))</f>
        <v>g pollutant</v>
      </c>
      <c r="I2650" t="str">
        <f t="shared" si="82"/>
        <v>OC</v>
      </c>
      <c r="J2650" t="e">
        <f>INDEX(NoSettings!$C:$C,MATCH(EPS!$A2650,NoSettings!$A:$A,0))</f>
        <v>#N/A</v>
      </c>
      <c r="K2650">
        <f>INDEX(GWP!$C$2:$C$13,MATCH(EPS!I2650,GWP!$B$2:$B$13,0))</f>
        <v>0</v>
      </c>
      <c r="L2650" s="4" t="e">
        <f t="shared" si="83"/>
        <v>#N/A</v>
      </c>
    </row>
    <row r="2651" spans="1:12">
      <c r="A2651" t="s">
        <v>8199</v>
      </c>
      <c r="B2651" t="s">
        <v>7325</v>
      </c>
      <c r="C2651" t="s">
        <v>1733</v>
      </c>
      <c r="D2651" t="s">
        <v>6889</v>
      </c>
      <c r="E2651" t="s">
        <v>1713</v>
      </c>
      <c r="H2651" t="str">
        <f>INDEX('Vensim Variables'!$B:$B,MATCH(EPS!$B2651,'Vensim Variables'!$A:$A,0))</f>
        <v>g pollutant</v>
      </c>
      <c r="I2651" t="str">
        <f t="shared" si="82"/>
        <v>CH4</v>
      </c>
      <c r="J2651" t="e">
        <f>INDEX(NoSettings!$C:$C,MATCH(EPS!$A2651,NoSettings!$A:$A,0))</f>
        <v>#N/A</v>
      </c>
      <c r="K2651">
        <f>INDEX(GWP!$C$2:$C$13,MATCH(EPS!I2651,GWP!$B$2:$B$13,0))</f>
        <v>28</v>
      </c>
      <c r="L2651" s="4" t="e">
        <f t="shared" si="83"/>
        <v>#N/A</v>
      </c>
    </row>
    <row r="2652" spans="1:12">
      <c r="A2652" t="s">
        <v>8200</v>
      </c>
      <c r="B2652" t="s">
        <v>7325</v>
      </c>
      <c r="C2652" t="s">
        <v>1733</v>
      </c>
      <c r="D2652" t="s">
        <v>6889</v>
      </c>
      <c r="E2652" t="s">
        <v>1714</v>
      </c>
      <c r="H2652" t="str">
        <f>INDEX('Vensim Variables'!$B:$B,MATCH(EPS!$B2652,'Vensim Variables'!$A:$A,0))</f>
        <v>g pollutant</v>
      </c>
      <c r="I2652" t="str">
        <f t="shared" si="82"/>
        <v>N2O</v>
      </c>
      <c r="J2652" t="e">
        <f>INDEX(NoSettings!$C:$C,MATCH(EPS!$A2652,NoSettings!$A:$A,0))</f>
        <v>#N/A</v>
      </c>
      <c r="K2652">
        <f>INDEX(GWP!$C$2:$C$13,MATCH(EPS!I2652,GWP!$B$2:$B$13,0))</f>
        <v>265</v>
      </c>
      <c r="L2652" s="4" t="e">
        <f t="shared" si="83"/>
        <v>#N/A</v>
      </c>
    </row>
    <row r="2653" spans="1:12">
      <c r="A2653" t="s">
        <v>8201</v>
      </c>
      <c r="B2653" t="s">
        <v>7325</v>
      </c>
      <c r="C2653" t="s">
        <v>1733</v>
      </c>
      <c r="D2653" t="s">
        <v>6889</v>
      </c>
      <c r="E2653" t="s">
        <v>1715</v>
      </c>
      <c r="H2653" t="str">
        <f>INDEX('Vensim Variables'!$B:$B,MATCH(EPS!$B2653,'Vensim Variables'!$A:$A,0))</f>
        <v>g pollutant</v>
      </c>
      <c r="I2653" t="str">
        <f t="shared" si="82"/>
        <v>F gases</v>
      </c>
      <c r="J2653" t="e">
        <f>INDEX(NoSettings!$C:$C,MATCH(EPS!$A2653,NoSettings!$A:$A,0))</f>
        <v>#N/A</v>
      </c>
      <c r="K2653">
        <f>INDEX(GWP!$C$2:$C$13,MATCH(EPS!I2653,GWP!$B$2:$B$13,0))</f>
        <v>1</v>
      </c>
      <c r="L2653" s="4" t="e">
        <f t="shared" si="83"/>
        <v>#N/A</v>
      </c>
    </row>
    <row r="2654" spans="1:12">
      <c r="A2654" t="s">
        <v>8202</v>
      </c>
      <c r="B2654" t="s">
        <v>7325</v>
      </c>
      <c r="C2654" t="s">
        <v>1733</v>
      </c>
      <c r="D2654" t="s">
        <v>6890</v>
      </c>
      <c r="E2654" t="s">
        <v>1702</v>
      </c>
      <c r="H2654" t="str">
        <f>INDEX('Vensim Variables'!$B:$B,MATCH(EPS!$B2654,'Vensim Variables'!$A:$A,0))</f>
        <v>g pollutant</v>
      </c>
      <c r="I2654" t="str">
        <f t="shared" si="82"/>
        <v>CO2</v>
      </c>
      <c r="J2654" t="e">
        <f>INDEX(NoSettings!$C:$C,MATCH(EPS!$A2654,NoSettings!$A:$A,0))</f>
        <v>#N/A</v>
      </c>
      <c r="K2654">
        <f>INDEX(GWP!$C$2:$C$13,MATCH(EPS!I2654,GWP!$B$2:$B$13,0))</f>
        <v>1</v>
      </c>
      <c r="L2654" s="4" t="e">
        <f t="shared" si="83"/>
        <v>#N/A</v>
      </c>
    </row>
    <row r="2655" spans="1:12">
      <c r="A2655" t="s">
        <v>8203</v>
      </c>
      <c r="B2655" t="s">
        <v>7325</v>
      </c>
      <c r="C2655" t="s">
        <v>1733</v>
      </c>
      <c r="D2655" t="s">
        <v>6890</v>
      </c>
      <c r="E2655" t="s">
        <v>1705</v>
      </c>
      <c r="H2655" t="str">
        <f>INDEX('Vensim Variables'!$B:$B,MATCH(EPS!$B2655,'Vensim Variables'!$A:$A,0))</f>
        <v>g pollutant</v>
      </c>
      <c r="I2655" t="str">
        <f t="shared" si="82"/>
        <v>VOC</v>
      </c>
      <c r="J2655" t="e">
        <f>INDEX(NoSettings!$C:$C,MATCH(EPS!$A2655,NoSettings!$A:$A,0))</f>
        <v>#N/A</v>
      </c>
      <c r="K2655">
        <f>INDEX(GWP!$C$2:$C$13,MATCH(EPS!I2655,GWP!$B$2:$B$13,0))</f>
        <v>0</v>
      </c>
      <c r="L2655" s="4" t="e">
        <f t="shared" si="83"/>
        <v>#N/A</v>
      </c>
    </row>
    <row r="2656" spans="1:12">
      <c r="A2656" t="s">
        <v>8204</v>
      </c>
      <c r="B2656" t="s">
        <v>7325</v>
      </c>
      <c r="C2656" t="s">
        <v>1733</v>
      </c>
      <c r="D2656" t="s">
        <v>6890</v>
      </c>
      <c r="E2656" t="s">
        <v>1706</v>
      </c>
      <c r="H2656" t="str">
        <f>INDEX('Vensim Variables'!$B:$B,MATCH(EPS!$B2656,'Vensim Variables'!$A:$A,0))</f>
        <v>g pollutant</v>
      </c>
      <c r="I2656" t="str">
        <f t="shared" si="82"/>
        <v>CO</v>
      </c>
      <c r="J2656" t="e">
        <f>INDEX(NoSettings!$C:$C,MATCH(EPS!$A2656,NoSettings!$A:$A,0))</f>
        <v>#N/A</v>
      </c>
      <c r="K2656">
        <f>INDEX(GWP!$C$2:$C$13,MATCH(EPS!I2656,GWP!$B$2:$B$13,0))</f>
        <v>0</v>
      </c>
      <c r="L2656" s="4" t="e">
        <f t="shared" si="83"/>
        <v>#N/A</v>
      </c>
    </row>
    <row r="2657" spans="1:12">
      <c r="A2657" t="s">
        <v>8205</v>
      </c>
      <c r="B2657" t="s">
        <v>7325</v>
      </c>
      <c r="C2657" t="s">
        <v>1733</v>
      </c>
      <c r="D2657" t="s">
        <v>6890</v>
      </c>
      <c r="E2657" t="s">
        <v>1707</v>
      </c>
      <c r="H2657" t="str">
        <f>INDEX('Vensim Variables'!$B:$B,MATCH(EPS!$B2657,'Vensim Variables'!$A:$A,0))</f>
        <v>g pollutant</v>
      </c>
      <c r="I2657" t="str">
        <f t="shared" si="82"/>
        <v>NOx</v>
      </c>
      <c r="J2657" t="e">
        <f>INDEX(NoSettings!$C:$C,MATCH(EPS!$A2657,NoSettings!$A:$A,0))</f>
        <v>#N/A</v>
      </c>
      <c r="K2657">
        <f>INDEX(GWP!$C$2:$C$13,MATCH(EPS!I2657,GWP!$B$2:$B$13,0))</f>
        <v>0</v>
      </c>
      <c r="L2657" s="4" t="e">
        <f t="shared" si="83"/>
        <v>#N/A</v>
      </c>
    </row>
    <row r="2658" spans="1:12">
      <c r="A2658" t="s">
        <v>8206</v>
      </c>
      <c r="B2658" t="s">
        <v>7325</v>
      </c>
      <c r="C2658" t="s">
        <v>1733</v>
      </c>
      <c r="D2658" t="s">
        <v>6890</v>
      </c>
      <c r="E2658" t="s">
        <v>1708</v>
      </c>
      <c r="H2658" t="str">
        <f>INDEX('Vensim Variables'!$B:$B,MATCH(EPS!$B2658,'Vensim Variables'!$A:$A,0))</f>
        <v>g pollutant</v>
      </c>
      <c r="I2658" t="str">
        <f t="shared" si="82"/>
        <v>PM10</v>
      </c>
      <c r="J2658" t="e">
        <f>INDEX(NoSettings!$C:$C,MATCH(EPS!$A2658,NoSettings!$A:$A,0))</f>
        <v>#N/A</v>
      </c>
      <c r="K2658">
        <f>INDEX(GWP!$C$2:$C$13,MATCH(EPS!I2658,GWP!$B$2:$B$13,0))</f>
        <v>0</v>
      </c>
      <c r="L2658" s="4" t="e">
        <f t="shared" si="83"/>
        <v>#N/A</v>
      </c>
    </row>
    <row r="2659" spans="1:12">
      <c r="A2659" t="s">
        <v>8207</v>
      </c>
      <c r="B2659" t="s">
        <v>7325</v>
      </c>
      <c r="C2659" t="s">
        <v>1733</v>
      </c>
      <c r="D2659" t="s">
        <v>6890</v>
      </c>
      <c r="E2659" t="s">
        <v>1709</v>
      </c>
      <c r="H2659" t="str">
        <f>INDEX('Vensim Variables'!$B:$B,MATCH(EPS!$B2659,'Vensim Variables'!$A:$A,0))</f>
        <v>g pollutant</v>
      </c>
      <c r="I2659" t="str">
        <f t="shared" si="82"/>
        <v>PM25</v>
      </c>
      <c r="J2659" t="e">
        <f>INDEX(NoSettings!$C:$C,MATCH(EPS!$A2659,NoSettings!$A:$A,0))</f>
        <v>#N/A</v>
      </c>
      <c r="K2659">
        <f>INDEX(GWP!$C$2:$C$13,MATCH(EPS!I2659,GWP!$B$2:$B$13,0))</f>
        <v>0</v>
      </c>
      <c r="L2659" s="4" t="e">
        <f t="shared" si="83"/>
        <v>#N/A</v>
      </c>
    </row>
    <row r="2660" spans="1:12">
      <c r="A2660" t="s">
        <v>8208</v>
      </c>
      <c r="B2660" t="s">
        <v>7325</v>
      </c>
      <c r="C2660" t="s">
        <v>1733</v>
      </c>
      <c r="D2660" t="s">
        <v>6890</v>
      </c>
      <c r="E2660" t="s">
        <v>1710</v>
      </c>
      <c r="H2660" t="str">
        <f>INDEX('Vensim Variables'!$B:$B,MATCH(EPS!$B2660,'Vensim Variables'!$A:$A,0))</f>
        <v>g pollutant</v>
      </c>
      <c r="I2660" t="str">
        <f t="shared" si="82"/>
        <v>SOx</v>
      </c>
      <c r="J2660" t="e">
        <f>INDEX(NoSettings!$C:$C,MATCH(EPS!$A2660,NoSettings!$A:$A,0))</f>
        <v>#N/A</v>
      </c>
      <c r="K2660">
        <f>INDEX(GWP!$C$2:$C$13,MATCH(EPS!I2660,GWP!$B$2:$B$13,0))</f>
        <v>0</v>
      </c>
      <c r="L2660" s="4" t="e">
        <f t="shared" si="83"/>
        <v>#N/A</v>
      </c>
    </row>
    <row r="2661" spans="1:12">
      <c r="A2661" t="s">
        <v>8209</v>
      </c>
      <c r="B2661" t="s">
        <v>7325</v>
      </c>
      <c r="C2661" t="s">
        <v>1733</v>
      </c>
      <c r="D2661" t="s">
        <v>6890</v>
      </c>
      <c r="E2661" t="s">
        <v>1711</v>
      </c>
      <c r="H2661" t="str">
        <f>INDEX('Vensim Variables'!$B:$B,MATCH(EPS!$B2661,'Vensim Variables'!$A:$A,0))</f>
        <v>g pollutant</v>
      </c>
      <c r="I2661" t="str">
        <f t="shared" si="82"/>
        <v>BC</v>
      </c>
      <c r="J2661" t="e">
        <f>INDEX(NoSettings!$C:$C,MATCH(EPS!$A2661,NoSettings!$A:$A,0))</f>
        <v>#N/A</v>
      </c>
      <c r="K2661">
        <f>INDEX(GWP!$C$2:$C$13,MATCH(EPS!I2661,GWP!$B$2:$B$13,0))</f>
        <v>0</v>
      </c>
      <c r="L2661" s="4" t="e">
        <f t="shared" si="83"/>
        <v>#N/A</v>
      </c>
    </row>
    <row r="2662" spans="1:12">
      <c r="A2662" t="s">
        <v>8210</v>
      </c>
      <c r="B2662" t="s">
        <v>7325</v>
      </c>
      <c r="C2662" t="s">
        <v>1733</v>
      </c>
      <c r="D2662" t="s">
        <v>6890</v>
      </c>
      <c r="E2662" t="s">
        <v>1712</v>
      </c>
      <c r="H2662" t="str">
        <f>INDEX('Vensim Variables'!$B:$B,MATCH(EPS!$B2662,'Vensim Variables'!$A:$A,0))</f>
        <v>g pollutant</v>
      </c>
      <c r="I2662" t="str">
        <f t="shared" si="82"/>
        <v>OC</v>
      </c>
      <c r="J2662" t="e">
        <f>INDEX(NoSettings!$C:$C,MATCH(EPS!$A2662,NoSettings!$A:$A,0))</f>
        <v>#N/A</v>
      </c>
      <c r="K2662">
        <f>INDEX(GWP!$C$2:$C$13,MATCH(EPS!I2662,GWP!$B$2:$B$13,0))</f>
        <v>0</v>
      </c>
      <c r="L2662" s="4" t="e">
        <f t="shared" si="83"/>
        <v>#N/A</v>
      </c>
    </row>
    <row r="2663" spans="1:12">
      <c r="A2663" t="s">
        <v>8211</v>
      </c>
      <c r="B2663" t="s">
        <v>7325</v>
      </c>
      <c r="C2663" t="s">
        <v>1733</v>
      </c>
      <c r="D2663" t="s">
        <v>6890</v>
      </c>
      <c r="E2663" t="s">
        <v>1713</v>
      </c>
      <c r="H2663" t="str">
        <f>INDEX('Vensim Variables'!$B:$B,MATCH(EPS!$B2663,'Vensim Variables'!$A:$A,0))</f>
        <v>g pollutant</v>
      </c>
      <c r="I2663" t="str">
        <f t="shared" si="82"/>
        <v>CH4</v>
      </c>
      <c r="J2663" t="e">
        <f>INDEX(NoSettings!$C:$C,MATCH(EPS!$A2663,NoSettings!$A:$A,0))</f>
        <v>#N/A</v>
      </c>
      <c r="K2663">
        <f>INDEX(GWP!$C$2:$C$13,MATCH(EPS!I2663,GWP!$B$2:$B$13,0))</f>
        <v>28</v>
      </c>
      <c r="L2663" s="4" t="e">
        <f t="shared" si="83"/>
        <v>#N/A</v>
      </c>
    </row>
    <row r="2664" spans="1:12">
      <c r="A2664" t="s">
        <v>8212</v>
      </c>
      <c r="B2664" t="s">
        <v>7325</v>
      </c>
      <c r="C2664" t="s">
        <v>1733</v>
      </c>
      <c r="D2664" t="s">
        <v>6890</v>
      </c>
      <c r="E2664" t="s">
        <v>1714</v>
      </c>
      <c r="H2664" t="str">
        <f>INDEX('Vensim Variables'!$B:$B,MATCH(EPS!$B2664,'Vensim Variables'!$A:$A,0))</f>
        <v>g pollutant</v>
      </c>
      <c r="I2664" t="str">
        <f t="shared" si="82"/>
        <v>N2O</v>
      </c>
      <c r="J2664" t="e">
        <f>INDEX(NoSettings!$C:$C,MATCH(EPS!$A2664,NoSettings!$A:$A,0))</f>
        <v>#N/A</v>
      </c>
      <c r="K2664">
        <f>INDEX(GWP!$C$2:$C$13,MATCH(EPS!I2664,GWP!$B$2:$B$13,0))</f>
        <v>265</v>
      </c>
      <c r="L2664" s="4" t="e">
        <f t="shared" si="83"/>
        <v>#N/A</v>
      </c>
    </row>
    <row r="2665" spans="1:12">
      <c r="A2665" t="s">
        <v>8213</v>
      </c>
      <c r="B2665" t="s">
        <v>7325</v>
      </c>
      <c r="C2665" t="s">
        <v>1733</v>
      </c>
      <c r="D2665" t="s">
        <v>6890</v>
      </c>
      <c r="E2665" t="s">
        <v>1715</v>
      </c>
      <c r="H2665" t="str">
        <f>INDEX('Vensim Variables'!$B:$B,MATCH(EPS!$B2665,'Vensim Variables'!$A:$A,0))</f>
        <v>g pollutant</v>
      </c>
      <c r="I2665" t="str">
        <f t="shared" si="82"/>
        <v>F gases</v>
      </c>
      <c r="J2665" t="e">
        <f>INDEX(NoSettings!$C:$C,MATCH(EPS!$A2665,NoSettings!$A:$A,0))</f>
        <v>#N/A</v>
      </c>
      <c r="K2665">
        <f>INDEX(GWP!$C$2:$C$13,MATCH(EPS!I2665,GWP!$B$2:$B$13,0))</f>
        <v>1</v>
      </c>
      <c r="L2665" s="4" t="e">
        <f t="shared" si="83"/>
        <v>#N/A</v>
      </c>
    </row>
    <row r="2666" spans="1:12">
      <c r="A2666" t="s">
        <v>8214</v>
      </c>
      <c r="B2666" t="s">
        <v>7325</v>
      </c>
      <c r="C2666" t="s">
        <v>1733</v>
      </c>
      <c r="D2666" t="s">
        <v>6891</v>
      </c>
      <c r="E2666" t="s">
        <v>1702</v>
      </c>
      <c r="H2666" t="str">
        <f>INDEX('Vensim Variables'!$B:$B,MATCH(EPS!$B2666,'Vensim Variables'!$A:$A,0))</f>
        <v>g pollutant</v>
      </c>
      <c r="I2666" t="str">
        <f t="shared" si="82"/>
        <v>CO2</v>
      </c>
      <c r="J2666" t="e">
        <f>INDEX(NoSettings!$C:$C,MATCH(EPS!$A2666,NoSettings!$A:$A,0))</f>
        <v>#N/A</v>
      </c>
      <c r="K2666">
        <f>INDEX(GWP!$C$2:$C$13,MATCH(EPS!I2666,GWP!$B$2:$B$13,0))</f>
        <v>1</v>
      </c>
      <c r="L2666" s="4" t="e">
        <f t="shared" si="83"/>
        <v>#N/A</v>
      </c>
    </row>
    <row r="2667" spans="1:12">
      <c r="A2667" t="s">
        <v>8215</v>
      </c>
      <c r="B2667" t="s">
        <v>7325</v>
      </c>
      <c r="C2667" t="s">
        <v>1733</v>
      </c>
      <c r="D2667" t="s">
        <v>6891</v>
      </c>
      <c r="E2667" t="s">
        <v>1705</v>
      </c>
      <c r="H2667" t="str">
        <f>INDEX('Vensim Variables'!$B:$B,MATCH(EPS!$B2667,'Vensim Variables'!$A:$A,0))</f>
        <v>g pollutant</v>
      </c>
      <c r="I2667" t="str">
        <f t="shared" si="82"/>
        <v>VOC</v>
      </c>
      <c r="J2667" t="e">
        <f>INDEX(NoSettings!$C:$C,MATCH(EPS!$A2667,NoSettings!$A:$A,0))</f>
        <v>#N/A</v>
      </c>
      <c r="K2667">
        <f>INDEX(GWP!$C$2:$C$13,MATCH(EPS!I2667,GWP!$B$2:$B$13,0))</f>
        <v>0</v>
      </c>
      <c r="L2667" s="4" t="e">
        <f t="shared" si="83"/>
        <v>#N/A</v>
      </c>
    </row>
    <row r="2668" spans="1:12">
      <c r="A2668" t="s">
        <v>8216</v>
      </c>
      <c r="B2668" t="s">
        <v>7325</v>
      </c>
      <c r="C2668" t="s">
        <v>1733</v>
      </c>
      <c r="D2668" t="s">
        <v>6891</v>
      </c>
      <c r="E2668" t="s">
        <v>1706</v>
      </c>
      <c r="H2668" t="str">
        <f>INDEX('Vensim Variables'!$B:$B,MATCH(EPS!$B2668,'Vensim Variables'!$A:$A,0))</f>
        <v>g pollutant</v>
      </c>
      <c r="I2668" t="str">
        <f t="shared" si="82"/>
        <v>CO</v>
      </c>
      <c r="J2668" t="e">
        <f>INDEX(NoSettings!$C:$C,MATCH(EPS!$A2668,NoSettings!$A:$A,0))</f>
        <v>#N/A</v>
      </c>
      <c r="K2668">
        <f>INDEX(GWP!$C$2:$C$13,MATCH(EPS!I2668,GWP!$B$2:$B$13,0))</f>
        <v>0</v>
      </c>
      <c r="L2668" s="4" t="e">
        <f t="shared" si="83"/>
        <v>#N/A</v>
      </c>
    </row>
    <row r="2669" spans="1:12">
      <c r="A2669" t="s">
        <v>8217</v>
      </c>
      <c r="B2669" t="s">
        <v>7325</v>
      </c>
      <c r="C2669" t="s">
        <v>1733</v>
      </c>
      <c r="D2669" t="s">
        <v>6891</v>
      </c>
      <c r="E2669" t="s">
        <v>1707</v>
      </c>
      <c r="H2669" t="str">
        <f>INDEX('Vensim Variables'!$B:$B,MATCH(EPS!$B2669,'Vensim Variables'!$A:$A,0))</f>
        <v>g pollutant</v>
      </c>
      <c r="I2669" t="str">
        <f t="shared" si="82"/>
        <v>NOx</v>
      </c>
      <c r="J2669" t="e">
        <f>INDEX(NoSettings!$C:$C,MATCH(EPS!$A2669,NoSettings!$A:$A,0))</f>
        <v>#N/A</v>
      </c>
      <c r="K2669">
        <f>INDEX(GWP!$C$2:$C$13,MATCH(EPS!I2669,GWP!$B$2:$B$13,0))</f>
        <v>0</v>
      </c>
      <c r="L2669" s="4" t="e">
        <f t="shared" si="83"/>
        <v>#N/A</v>
      </c>
    </row>
    <row r="2670" spans="1:12">
      <c r="A2670" t="s">
        <v>8218</v>
      </c>
      <c r="B2670" t="s">
        <v>7325</v>
      </c>
      <c r="C2670" t="s">
        <v>1733</v>
      </c>
      <c r="D2670" t="s">
        <v>6891</v>
      </c>
      <c r="E2670" t="s">
        <v>1708</v>
      </c>
      <c r="H2670" t="str">
        <f>INDEX('Vensim Variables'!$B:$B,MATCH(EPS!$B2670,'Vensim Variables'!$A:$A,0))</f>
        <v>g pollutant</v>
      </c>
      <c r="I2670" t="str">
        <f t="shared" si="82"/>
        <v>PM10</v>
      </c>
      <c r="J2670" t="e">
        <f>INDEX(NoSettings!$C:$C,MATCH(EPS!$A2670,NoSettings!$A:$A,0))</f>
        <v>#N/A</v>
      </c>
      <c r="K2670">
        <f>INDEX(GWP!$C$2:$C$13,MATCH(EPS!I2670,GWP!$B$2:$B$13,0))</f>
        <v>0</v>
      </c>
      <c r="L2670" s="4" t="e">
        <f t="shared" si="83"/>
        <v>#N/A</v>
      </c>
    </row>
    <row r="2671" spans="1:12">
      <c r="A2671" t="s">
        <v>8219</v>
      </c>
      <c r="B2671" t="s">
        <v>7325</v>
      </c>
      <c r="C2671" t="s">
        <v>1733</v>
      </c>
      <c r="D2671" t="s">
        <v>6891</v>
      </c>
      <c r="E2671" t="s">
        <v>1709</v>
      </c>
      <c r="H2671" t="str">
        <f>INDEX('Vensim Variables'!$B:$B,MATCH(EPS!$B2671,'Vensim Variables'!$A:$A,0))</f>
        <v>g pollutant</v>
      </c>
      <c r="I2671" t="str">
        <f t="shared" si="82"/>
        <v>PM25</v>
      </c>
      <c r="J2671" t="e">
        <f>INDEX(NoSettings!$C:$C,MATCH(EPS!$A2671,NoSettings!$A:$A,0))</f>
        <v>#N/A</v>
      </c>
      <c r="K2671">
        <f>INDEX(GWP!$C$2:$C$13,MATCH(EPS!I2671,GWP!$B$2:$B$13,0))</f>
        <v>0</v>
      </c>
      <c r="L2671" s="4" t="e">
        <f t="shared" si="83"/>
        <v>#N/A</v>
      </c>
    </row>
    <row r="2672" spans="1:12">
      <c r="A2672" t="s">
        <v>8220</v>
      </c>
      <c r="B2672" t="s">
        <v>7325</v>
      </c>
      <c r="C2672" t="s">
        <v>1733</v>
      </c>
      <c r="D2672" t="s">
        <v>6891</v>
      </c>
      <c r="E2672" t="s">
        <v>1710</v>
      </c>
      <c r="H2672" t="str">
        <f>INDEX('Vensim Variables'!$B:$B,MATCH(EPS!$B2672,'Vensim Variables'!$A:$A,0))</f>
        <v>g pollutant</v>
      </c>
      <c r="I2672" t="str">
        <f t="shared" si="82"/>
        <v>SOx</v>
      </c>
      <c r="J2672" t="e">
        <f>INDEX(NoSettings!$C:$C,MATCH(EPS!$A2672,NoSettings!$A:$A,0))</f>
        <v>#N/A</v>
      </c>
      <c r="K2672">
        <f>INDEX(GWP!$C$2:$C$13,MATCH(EPS!I2672,GWP!$B$2:$B$13,0))</f>
        <v>0</v>
      </c>
      <c r="L2672" s="4" t="e">
        <f t="shared" si="83"/>
        <v>#N/A</v>
      </c>
    </row>
    <row r="2673" spans="1:12">
      <c r="A2673" t="s">
        <v>8221</v>
      </c>
      <c r="B2673" t="s">
        <v>7325</v>
      </c>
      <c r="C2673" t="s">
        <v>1733</v>
      </c>
      <c r="D2673" t="s">
        <v>6891</v>
      </c>
      <c r="E2673" t="s">
        <v>1711</v>
      </c>
      <c r="H2673" t="str">
        <f>INDEX('Vensim Variables'!$B:$B,MATCH(EPS!$B2673,'Vensim Variables'!$A:$A,0))</f>
        <v>g pollutant</v>
      </c>
      <c r="I2673" t="str">
        <f t="shared" si="82"/>
        <v>BC</v>
      </c>
      <c r="J2673" t="e">
        <f>INDEX(NoSettings!$C:$C,MATCH(EPS!$A2673,NoSettings!$A:$A,0))</f>
        <v>#N/A</v>
      </c>
      <c r="K2673">
        <f>INDEX(GWP!$C$2:$C$13,MATCH(EPS!I2673,GWP!$B$2:$B$13,0))</f>
        <v>0</v>
      </c>
      <c r="L2673" s="4" t="e">
        <f t="shared" si="83"/>
        <v>#N/A</v>
      </c>
    </row>
    <row r="2674" spans="1:12">
      <c r="A2674" t="s">
        <v>8222</v>
      </c>
      <c r="B2674" t="s">
        <v>7325</v>
      </c>
      <c r="C2674" t="s">
        <v>1733</v>
      </c>
      <c r="D2674" t="s">
        <v>6891</v>
      </c>
      <c r="E2674" t="s">
        <v>1712</v>
      </c>
      <c r="H2674" t="str">
        <f>INDEX('Vensim Variables'!$B:$B,MATCH(EPS!$B2674,'Vensim Variables'!$A:$A,0))</f>
        <v>g pollutant</v>
      </c>
      <c r="I2674" t="str">
        <f t="shared" si="82"/>
        <v>OC</v>
      </c>
      <c r="J2674" t="e">
        <f>INDEX(NoSettings!$C:$C,MATCH(EPS!$A2674,NoSettings!$A:$A,0))</f>
        <v>#N/A</v>
      </c>
      <c r="K2674">
        <f>INDEX(GWP!$C$2:$C$13,MATCH(EPS!I2674,GWP!$B$2:$B$13,0))</f>
        <v>0</v>
      </c>
      <c r="L2674" s="4" t="e">
        <f t="shared" si="83"/>
        <v>#N/A</v>
      </c>
    </row>
    <row r="2675" spans="1:12">
      <c r="A2675" t="s">
        <v>8223</v>
      </c>
      <c r="B2675" t="s">
        <v>7325</v>
      </c>
      <c r="C2675" t="s">
        <v>1733</v>
      </c>
      <c r="D2675" t="s">
        <v>6891</v>
      </c>
      <c r="E2675" t="s">
        <v>1713</v>
      </c>
      <c r="H2675" t="str">
        <f>INDEX('Vensim Variables'!$B:$B,MATCH(EPS!$B2675,'Vensim Variables'!$A:$A,0))</f>
        <v>g pollutant</v>
      </c>
      <c r="I2675" t="str">
        <f t="shared" si="82"/>
        <v>CH4</v>
      </c>
      <c r="J2675" t="e">
        <f>INDEX(NoSettings!$C:$C,MATCH(EPS!$A2675,NoSettings!$A:$A,0))</f>
        <v>#N/A</v>
      </c>
      <c r="K2675">
        <f>INDEX(GWP!$C$2:$C$13,MATCH(EPS!I2675,GWP!$B$2:$B$13,0))</f>
        <v>28</v>
      </c>
      <c r="L2675" s="4" t="e">
        <f t="shared" si="83"/>
        <v>#N/A</v>
      </c>
    </row>
    <row r="2676" spans="1:12">
      <c r="A2676" t="s">
        <v>8224</v>
      </c>
      <c r="B2676" t="s">
        <v>7325</v>
      </c>
      <c r="C2676" t="s">
        <v>1733</v>
      </c>
      <c r="D2676" t="s">
        <v>6891</v>
      </c>
      <c r="E2676" t="s">
        <v>1714</v>
      </c>
      <c r="H2676" t="str">
        <f>INDEX('Vensim Variables'!$B:$B,MATCH(EPS!$B2676,'Vensim Variables'!$A:$A,0))</f>
        <v>g pollutant</v>
      </c>
      <c r="I2676" t="str">
        <f t="shared" si="82"/>
        <v>N2O</v>
      </c>
      <c r="J2676" t="e">
        <f>INDEX(NoSettings!$C:$C,MATCH(EPS!$A2676,NoSettings!$A:$A,0))</f>
        <v>#N/A</v>
      </c>
      <c r="K2676">
        <f>INDEX(GWP!$C$2:$C$13,MATCH(EPS!I2676,GWP!$B$2:$B$13,0))</f>
        <v>265</v>
      </c>
      <c r="L2676" s="4" t="e">
        <f t="shared" si="83"/>
        <v>#N/A</v>
      </c>
    </row>
    <row r="2677" spans="1:12">
      <c r="A2677" t="s">
        <v>8225</v>
      </c>
      <c r="B2677" t="s">
        <v>7325</v>
      </c>
      <c r="C2677" t="s">
        <v>1733</v>
      </c>
      <c r="D2677" t="s">
        <v>6891</v>
      </c>
      <c r="E2677" t="s">
        <v>1715</v>
      </c>
      <c r="H2677" t="str">
        <f>INDEX('Vensim Variables'!$B:$B,MATCH(EPS!$B2677,'Vensim Variables'!$A:$A,0))</f>
        <v>g pollutant</v>
      </c>
      <c r="I2677" t="str">
        <f t="shared" si="82"/>
        <v>F gases</v>
      </c>
      <c r="J2677" t="e">
        <f>INDEX(NoSettings!$C:$C,MATCH(EPS!$A2677,NoSettings!$A:$A,0))</f>
        <v>#N/A</v>
      </c>
      <c r="K2677">
        <f>INDEX(GWP!$C$2:$C$13,MATCH(EPS!I2677,GWP!$B$2:$B$13,0))</f>
        <v>1</v>
      </c>
      <c r="L2677" s="4" t="e">
        <f t="shared" si="83"/>
        <v>#N/A</v>
      </c>
    </row>
    <row r="2678" spans="1:12">
      <c r="A2678" t="s">
        <v>8226</v>
      </c>
      <c r="B2678" t="s">
        <v>7325</v>
      </c>
      <c r="C2678" t="s">
        <v>1734</v>
      </c>
      <c r="D2678" t="s">
        <v>6867</v>
      </c>
      <c r="E2678" t="s">
        <v>1702</v>
      </c>
      <c r="H2678" t="str">
        <f>INDEX('Vensim Variables'!$B:$B,MATCH(EPS!$B2678,'Vensim Variables'!$A:$A,0))</f>
        <v>g pollutant</v>
      </c>
      <c r="I2678" t="str">
        <f t="shared" si="82"/>
        <v>CO2</v>
      </c>
      <c r="J2678" t="e">
        <f>INDEX(NoSettings!$C:$C,MATCH(EPS!$A2678,NoSettings!$A:$A,0))</f>
        <v>#N/A</v>
      </c>
      <c r="K2678">
        <f>INDEX(GWP!$C$2:$C$13,MATCH(EPS!I2678,GWP!$B$2:$B$13,0))</f>
        <v>1</v>
      </c>
      <c r="L2678" s="4" t="e">
        <f t="shared" si="83"/>
        <v>#N/A</v>
      </c>
    </row>
    <row r="2679" spans="1:12">
      <c r="A2679" t="s">
        <v>8227</v>
      </c>
      <c r="B2679" t="s">
        <v>7325</v>
      </c>
      <c r="C2679" t="s">
        <v>1734</v>
      </c>
      <c r="D2679" t="s">
        <v>6867</v>
      </c>
      <c r="E2679" t="s">
        <v>1705</v>
      </c>
      <c r="H2679" t="str">
        <f>INDEX('Vensim Variables'!$B:$B,MATCH(EPS!$B2679,'Vensim Variables'!$A:$A,0))</f>
        <v>g pollutant</v>
      </c>
      <c r="I2679" t="str">
        <f t="shared" si="82"/>
        <v>VOC</v>
      </c>
      <c r="J2679" t="e">
        <f>INDEX(NoSettings!$C:$C,MATCH(EPS!$A2679,NoSettings!$A:$A,0))</f>
        <v>#N/A</v>
      </c>
      <c r="K2679">
        <f>INDEX(GWP!$C$2:$C$13,MATCH(EPS!I2679,GWP!$B$2:$B$13,0))</f>
        <v>0</v>
      </c>
      <c r="L2679" s="4" t="e">
        <f t="shared" si="83"/>
        <v>#N/A</v>
      </c>
    </row>
    <row r="2680" spans="1:12">
      <c r="A2680" t="s">
        <v>8228</v>
      </c>
      <c r="B2680" t="s">
        <v>7325</v>
      </c>
      <c r="C2680" t="s">
        <v>1734</v>
      </c>
      <c r="D2680" t="s">
        <v>6867</v>
      </c>
      <c r="E2680" t="s">
        <v>1706</v>
      </c>
      <c r="H2680" t="str">
        <f>INDEX('Vensim Variables'!$B:$B,MATCH(EPS!$B2680,'Vensim Variables'!$A:$A,0))</f>
        <v>g pollutant</v>
      </c>
      <c r="I2680" t="str">
        <f t="shared" si="82"/>
        <v>CO</v>
      </c>
      <c r="J2680" t="e">
        <f>INDEX(NoSettings!$C:$C,MATCH(EPS!$A2680,NoSettings!$A:$A,0))</f>
        <v>#N/A</v>
      </c>
      <c r="K2680">
        <f>INDEX(GWP!$C$2:$C$13,MATCH(EPS!I2680,GWP!$B$2:$B$13,0))</f>
        <v>0</v>
      </c>
      <c r="L2680" s="4" t="e">
        <f t="shared" si="83"/>
        <v>#N/A</v>
      </c>
    </row>
    <row r="2681" spans="1:12">
      <c r="A2681" t="s">
        <v>8229</v>
      </c>
      <c r="B2681" t="s">
        <v>7325</v>
      </c>
      <c r="C2681" t="s">
        <v>1734</v>
      </c>
      <c r="D2681" t="s">
        <v>6867</v>
      </c>
      <c r="E2681" t="s">
        <v>1707</v>
      </c>
      <c r="H2681" t="str">
        <f>INDEX('Vensim Variables'!$B:$B,MATCH(EPS!$B2681,'Vensim Variables'!$A:$A,0))</f>
        <v>g pollutant</v>
      </c>
      <c r="I2681" t="str">
        <f t="shared" si="82"/>
        <v>NOx</v>
      </c>
      <c r="J2681" t="e">
        <f>INDEX(NoSettings!$C:$C,MATCH(EPS!$A2681,NoSettings!$A:$A,0))</f>
        <v>#N/A</v>
      </c>
      <c r="K2681">
        <f>INDEX(GWP!$C$2:$C$13,MATCH(EPS!I2681,GWP!$B$2:$B$13,0))</f>
        <v>0</v>
      </c>
      <c r="L2681" s="4" t="e">
        <f t="shared" si="83"/>
        <v>#N/A</v>
      </c>
    </row>
    <row r="2682" spans="1:12">
      <c r="A2682" t="s">
        <v>8230</v>
      </c>
      <c r="B2682" t="s">
        <v>7325</v>
      </c>
      <c r="C2682" t="s">
        <v>1734</v>
      </c>
      <c r="D2682" t="s">
        <v>6867</v>
      </c>
      <c r="E2682" t="s">
        <v>1708</v>
      </c>
      <c r="H2682" t="str">
        <f>INDEX('Vensim Variables'!$B:$B,MATCH(EPS!$B2682,'Vensim Variables'!$A:$A,0))</f>
        <v>g pollutant</v>
      </c>
      <c r="I2682" t="str">
        <f t="shared" si="82"/>
        <v>PM10</v>
      </c>
      <c r="J2682" t="e">
        <f>INDEX(NoSettings!$C:$C,MATCH(EPS!$A2682,NoSettings!$A:$A,0))</f>
        <v>#N/A</v>
      </c>
      <c r="K2682">
        <f>INDEX(GWP!$C$2:$C$13,MATCH(EPS!I2682,GWP!$B$2:$B$13,0))</f>
        <v>0</v>
      </c>
      <c r="L2682" s="4" t="e">
        <f t="shared" si="83"/>
        <v>#N/A</v>
      </c>
    </row>
    <row r="2683" spans="1:12">
      <c r="A2683" t="s">
        <v>8231</v>
      </c>
      <c r="B2683" t="s">
        <v>7325</v>
      </c>
      <c r="C2683" t="s">
        <v>1734</v>
      </c>
      <c r="D2683" t="s">
        <v>6867</v>
      </c>
      <c r="E2683" t="s">
        <v>1709</v>
      </c>
      <c r="H2683" t="str">
        <f>INDEX('Vensim Variables'!$B:$B,MATCH(EPS!$B2683,'Vensim Variables'!$A:$A,0))</f>
        <v>g pollutant</v>
      </c>
      <c r="I2683" t="str">
        <f t="shared" si="82"/>
        <v>PM25</v>
      </c>
      <c r="J2683" t="e">
        <f>INDEX(NoSettings!$C:$C,MATCH(EPS!$A2683,NoSettings!$A:$A,0))</f>
        <v>#N/A</v>
      </c>
      <c r="K2683">
        <f>INDEX(GWP!$C$2:$C$13,MATCH(EPS!I2683,GWP!$B$2:$B$13,0))</f>
        <v>0</v>
      </c>
      <c r="L2683" s="4" t="e">
        <f t="shared" si="83"/>
        <v>#N/A</v>
      </c>
    </row>
    <row r="2684" spans="1:12">
      <c r="A2684" t="s">
        <v>8232</v>
      </c>
      <c r="B2684" t="s">
        <v>7325</v>
      </c>
      <c r="C2684" t="s">
        <v>1734</v>
      </c>
      <c r="D2684" t="s">
        <v>6867</v>
      </c>
      <c r="E2684" t="s">
        <v>1710</v>
      </c>
      <c r="H2684" t="str">
        <f>INDEX('Vensim Variables'!$B:$B,MATCH(EPS!$B2684,'Vensim Variables'!$A:$A,0))</f>
        <v>g pollutant</v>
      </c>
      <c r="I2684" t="str">
        <f t="shared" si="82"/>
        <v>SOx</v>
      </c>
      <c r="J2684" t="e">
        <f>INDEX(NoSettings!$C:$C,MATCH(EPS!$A2684,NoSettings!$A:$A,0))</f>
        <v>#N/A</v>
      </c>
      <c r="K2684">
        <f>INDEX(GWP!$C$2:$C$13,MATCH(EPS!I2684,GWP!$B$2:$B$13,0))</f>
        <v>0</v>
      </c>
      <c r="L2684" s="4" t="e">
        <f t="shared" si="83"/>
        <v>#N/A</v>
      </c>
    </row>
    <row r="2685" spans="1:12">
      <c r="A2685" t="s">
        <v>8233</v>
      </c>
      <c r="B2685" t="s">
        <v>7325</v>
      </c>
      <c r="C2685" t="s">
        <v>1734</v>
      </c>
      <c r="D2685" t="s">
        <v>6867</v>
      </c>
      <c r="E2685" t="s">
        <v>1711</v>
      </c>
      <c r="H2685" t="str">
        <f>INDEX('Vensim Variables'!$B:$B,MATCH(EPS!$B2685,'Vensim Variables'!$A:$A,0))</f>
        <v>g pollutant</v>
      </c>
      <c r="I2685" t="str">
        <f t="shared" si="82"/>
        <v>BC</v>
      </c>
      <c r="J2685" t="e">
        <f>INDEX(NoSettings!$C:$C,MATCH(EPS!$A2685,NoSettings!$A:$A,0))</f>
        <v>#N/A</v>
      </c>
      <c r="K2685">
        <f>INDEX(GWP!$C$2:$C$13,MATCH(EPS!I2685,GWP!$B$2:$B$13,0))</f>
        <v>0</v>
      </c>
      <c r="L2685" s="4" t="e">
        <f t="shared" si="83"/>
        <v>#N/A</v>
      </c>
    </row>
    <row r="2686" spans="1:12">
      <c r="A2686" t="s">
        <v>8234</v>
      </c>
      <c r="B2686" t="s">
        <v>7325</v>
      </c>
      <c r="C2686" t="s">
        <v>1734</v>
      </c>
      <c r="D2686" t="s">
        <v>6867</v>
      </c>
      <c r="E2686" t="s">
        <v>1712</v>
      </c>
      <c r="H2686" t="str">
        <f>INDEX('Vensim Variables'!$B:$B,MATCH(EPS!$B2686,'Vensim Variables'!$A:$A,0))</f>
        <v>g pollutant</v>
      </c>
      <c r="I2686" t="str">
        <f t="shared" si="82"/>
        <v>OC</v>
      </c>
      <c r="J2686" t="e">
        <f>INDEX(NoSettings!$C:$C,MATCH(EPS!$A2686,NoSettings!$A:$A,0))</f>
        <v>#N/A</v>
      </c>
      <c r="K2686">
        <f>INDEX(GWP!$C$2:$C$13,MATCH(EPS!I2686,GWP!$B$2:$B$13,0))</f>
        <v>0</v>
      </c>
      <c r="L2686" s="4" t="e">
        <f t="shared" si="83"/>
        <v>#N/A</v>
      </c>
    </row>
    <row r="2687" spans="1:12">
      <c r="A2687" t="s">
        <v>8235</v>
      </c>
      <c r="B2687" t="s">
        <v>7325</v>
      </c>
      <c r="C2687" t="s">
        <v>1734</v>
      </c>
      <c r="D2687" t="s">
        <v>6867</v>
      </c>
      <c r="E2687" t="s">
        <v>1713</v>
      </c>
      <c r="H2687" t="str">
        <f>INDEX('Vensim Variables'!$B:$B,MATCH(EPS!$B2687,'Vensim Variables'!$A:$A,0))</f>
        <v>g pollutant</v>
      </c>
      <c r="I2687" t="str">
        <f t="shared" si="82"/>
        <v>CH4</v>
      </c>
      <c r="J2687" t="e">
        <f>INDEX(NoSettings!$C:$C,MATCH(EPS!$A2687,NoSettings!$A:$A,0))</f>
        <v>#N/A</v>
      </c>
      <c r="K2687">
        <f>INDEX(GWP!$C$2:$C$13,MATCH(EPS!I2687,GWP!$B$2:$B$13,0))</f>
        <v>28</v>
      </c>
      <c r="L2687" s="4" t="e">
        <f t="shared" si="83"/>
        <v>#N/A</v>
      </c>
    </row>
    <row r="2688" spans="1:12">
      <c r="A2688" t="s">
        <v>8236</v>
      </c>
      <c r="B2688" t="s">
        <v>7325</v>
      </c>
      <c r="C2688" t="s">
        <v>1734</v>
      </c>
      <c r="D2688" t="s">
        <v>6867</v>
      </c>
      <c r="E2688" t="s">
        <v>1714</v>
      </c>
      <c r="H2688" t="str">
        <f>INDEX('Vensim Variables'!$B:$B,MATCH(EPS!$B2688,'Vensim Variables'!$A:$A,0))</f>
        <v>g pollutant</v>
      </c>
      <c r="I2688" t="str">
        <f t="shared" si="82"/>
        <v>N2O</v>
      </c>
      <c r="J2688" t="e">
        <f>INDEX(NoSettings!$C:$C,MATCH(EPS!$A2688,NoSettings!$A:$A,0))</f>
        <v>#N/A</v>
      </c>
      <c r="K2688">
        <f>INDEX(GWP!$C$2:$C$13,MATCH(EPS!I2688,GWP!$B$2:$B$13,0))</f>
        <v>265</v>
      </c>
      <c r="L2688" s="4" t="e">
        <f t="shared" si="83"/>
        <v>#N/A</v>
      </c>
    </row>
    <row r="2689" spans="1:12">
      <c r="A2689" t="s">
        <v>8237</v>
      </c>
      <c r="B2689" t="s">
        <v>7325</v>
      </c>
      <c r="C2689" t="s">
        <v>1734</v>
      </c>
      <c r="D2689" t="s">
        <v>6867</v>
      </c>
      <c r="E2689" t="s">
        <v>1715</v>
      </c>
      <c r="H2689" t="str">
        <f>INDEX('Vensim Variables'!$B:$B,MATCH(EPS!$B2689,'Vensim Variables'!$A:$A,0))</f>
        <v>g pollutant</v>
      </c>
      <c r="I2689" t="str">
        <f t="shared" si="82"/>
        <v>F gases</v>
      </c>
      <c r="J2689" t="e">
        <f>INDEX(NoSettings!$C:$C,MATCH(EPS!$A2689,NoSettings!$A:$A,0))</f>
        <v>#N/A</v>
      </c>
      <c r="K2689">
        <f>INDEX(GWP!$C$2:$C$13,MATCH(EPS!I2689,GWP!$B$2:$B$13,0))</f>
        <v>1</v>
      </c>
      <c r="L2689" s="4" t="e">
        <f t="shared" si="83"/>
        <v>#N/A</v>
      </c>
    </row>
    <row r="2690" spans="1:12">
      <c r="A2690" t="s">
        <v>8238</v>
      </c>
      <c r="B2690" t="s">
        <v>7325</v>
      </c>
      <c r="C2690" t="s">
        <v>1734</v>
      </c>
      <c r="D2690" t="s">
        <v>6868</v>
      </c>
      <c r="E2690" t="s">
        <v>1702</v>
      </c>
      <c r="H2690" t="str">
        <f>INDEX('Vensim Variables'!$B:$B,MATCH(EPS!$B2690,'Vensim Variables'!$A:$A,0))</f>
        <v>g pollutant</v>
      </c>
      <c r="I2690" t="str">
        <f t="shared" si="82"/>
        <v>CO2</v>
      </c>
      <c r="J2690" t="e">
        <f>INDEX(NoSettings!$C:$C,MATCH(EPS!$A2690,NoSettings!$A:$A,0))</f>
        <v>#N/A</v>
      </c>
      <c r="K2690">
        <f>INDEX(GWP!$C$2:$C$13,MATCH(EPS!I2690,GWP!$B$2:$B$13,0))</f>
        <v>1</v>
      </c>
      <c r="L2690" s="4" t="e">
        <f t="shared" si="83"/>
        <v>#N/A</v>
      </c>
    </row>
    <row r="2691" spans="1:12">
      <c r="A2691" t="s">
        <v>8239</v>
      </c>
      <c r="B2691" t="s">
        <v>7325</v>
      </c>
      <c r="C2691" t="s">
        <v>1734</v>
      </c>
      <c r="D2691" t="s">
        <v>6868</v>
      </c>
      <c r="E2691" t="s">
        <v>1705</v>
      </c>
      <c r="H2691" t="str">
        <f>INDEX('Vensim Variables'!$B:$B,MATCH(EPS!$B2691,'Vensim Variables'!$A:$A,0))</f>
        <v>g pollutant</v>
      </c>
      <c r="I2691" t="str">
        <f t="shared" ref="I2691:I2754" si="84">IF(OR(C2691="CO2",C2691="CH4",C2691="N2O",C2691="F gases",C2691="VOC",C2691="CO",C2691="NOx",C2691="PM10",C2691="PM25",C2691="SOx",C2691="BC",C2691="OC"),C2691,IF(OR(D2691="CO2",D2691="CH4",D2691="N2O",D2691="F gases",D2691="VOC",D2691="CO",D2691="NOx",D2691="PM10",D2691="PM25",D2691="SOx",D2691="BC",D2691="OC"),D2691,IF(OR(E2691="CO2",E2691="CH4",E2691="N2O",E2691="F gases",E2691="VOC",E2691="CO",E2691="NOx",E2691="PM10",E2691="PM25",E2691="SOx",E2691="BC",E2691="OC"),E2691,"NA")))</f>
        <v>VOC</v>
      </c>
      <c r="J2691" t="e">
        <f>INDEX(NoSettings!$C:$C,MATCH(EPS!$A2691,NoSettings!$A:$A,0))</f>
        <v>#N/A</v>
      </c>
      <c r="K2691">
        <f>INDEX(GWP!$C$2:$C$13,MATCH(EPS!I2691,GWP!$B$2:$B$13,0))</f>
        <v>0</v>
      </c>
      <c r="L2691" s="4" t="e">
        <f t="shared" ref="L2691:L2754" si="85">IF(H2691="g pollutant",K2691*J2691/10^12,IF(H2691="MMTCO2e",J2691,IF(H2691="MWh",J2691,0)))</f>
        <v>#N/A</v>
      </c>
    </row>
    <row r="2692" spans="1:12">
      <c r="A2692" t="s">
        <v>8240</v>
      </c>
      <c r="B2692" t="s">
        <v>7325</v>
      </c>
      <c r="C2692" t="s">
        <v>1734</v>
      </c>
      <c r="D2692" t="s">
        <v>6868</v>
      </c>
      <c r="E2692" t="s">
        <v>1706</v>
      </c>
      <c r="H2692" t="str">
        <f>INDEX('Vensim Variables'!$B:$B,MATCH(EPS!$B2692,'Vensim Variables'!$A:$A,0))</f>
        <v>g pollutant</v>
      </c>
      <c r="I2692" t="str">
        <f t="shared" si="84"/>
        <v>CO</v>
      </c>
      <c r="J2692" t="e">
        <f>INDEX(NoSettings!$C:$C,MATCH(EPS!$A2692,NoSettings!$A:$A,0))</f>
        <v>#N/A</v>
      </c>
      <c r="K2692">
        <f>INDEX(GWP!$C$2:$C$13,MATCH(EPS!I2692,GWP!$B$2:$B$13,0))</f>
        <v>0</v>
      </c>
      <c r="L2692" s="4" t="e">
        <f t="shared" si="85"/>
        <v>#N/A</v>
      </c>
    </row>
    <row r="2693" spans="1:12">
      <c r="A2693" t="s">
        <v>8241</v>
      </c>
      <c r="B2693" t="s">
        <v>7325</v>
      </c>
      <c r="C2693" t="s">
        <v>1734</v>
      </c>
      <c r="D2693" t="s">
        <v>6868</v>
      </c>
      <c r="E2693" t="s">
        <v>1707</v>
      </c>
      <c r="H2693" t="str">
        <f>INDEX('Vensim Variables'!$B:$B,MATCH(EPS!$B2693,'Vensim Variables'!$A:$A,0))</f>
        <v>g pollutant</v>
      </c>
      <c r="I2693" t="str">
        <f t="shared" si="84"/>
        <v>NOx</v>
      </c>
      <c r="J2693" t="e">
        <f>INDEX(NoSettings!$C:$C,MATCH(EPS!$A2693,NoSettings!$A:$A,0))</f>
        <v>#N/A</v>
      </c>
      <c r="K2693">
        <f>INDEX(GWP!$C$2:$C$13,MATCH(EPS!I2693,GWP!$B$2:$B$13,0))</f>
        <v>0</v>
      </c>
      <c r="L2693" s="4" t="e">
        <f t="shared" si="85"/>
        <v>#N/A</v>
      </c>
    </row>
    <row r="2694" spans="1:12">
      <c r="A2694" t="s">
        <v>8242</v>
      </c>
      <c r="B2694" t="s">
        <v>7325</v>
      </c>
      <c r="C2694" t="s">
        <v>1734</v>
      </c>
      <c r="D2694" t="s">
        <v>6868</v>
      </c>
      <c r="E2694" t="s">
        <v>1708</v>
      </c>
      <c r="H2694" t="str">
        <f>INDEX('Vensim Variables'!$B:$B,MATCH(EPS!$B2694,'Vensim Variables'!$A:$A,0))</f>
        <v>g pollutant</v>
      </c>
      <c r="I2694" t="str">
        <f t="shared" si="84"/>
        <v>PM10</v>
      </c>
      <c r="J2694" t="e">
        <f>INDEX(NoSettings!$C:$C,MATCH(EPS!$A2694,NoSettings!$A:$A,0))</f>
        <v>#N/A</v>
      </c>
      <c r="K2694">
        <f>INDEX(GWP!$C$2:$C$13,MATCH(EPS!I2694,GWP!$B$2:$B$13,0))</f>
        <v>0</v>
      </c>
      <c r="L2694" s="4" t="e">
        <f t="shared" si="85"/>
        <v>#N/A</v>
      </c>
    </row>
    <row r="2695" spans="1:12">
      <c r="A2695" t="s">
        <v>8243</v>
      </c>
      <c r="B2695" t="s">
        <v>7325</v>
      </c>
      <c r="C2695" t="s">
        <v>1734</v>
      </c>
      <c r="D2695" t="s">
        <v>6868</v>
      </c>
      <c r="E2695" t="s">
        <v>1709</v>
      </c>
      <c r="H2695" t="str">
        <f>INDEX('Vensim Variables'!$B:$B,MATCH(EPS!$B2695,'Vensim Variables'!$A:$A,0))</f>
        <v>g pollutant</v>
      </c>
      <c r="I2695" t="str">
        <f t="shared" si="84"/>
        <v>PM25</v>
      </c>
      <c r="J2695" t="e">
        <f>INDEX(NoSettings!$C:$C,MATCH(EPS!$A2695,NoSettings!$A:$A,0))</f>
        <v>#N/A</v>
      </c>
      <c r="K2695">
        <f>INDEX(GWP!$C$2:$C$13,MATCH(EPS!I2695,GWP!$B$2:$B$13,0))</f>
        <v>0</v>
      </c>
      <c r="L2695" s="4" t="e">
        <f t="shared" si="85"/>
        <v>#N/A</v>
      </c>
    </row>
    <row r="2696" spans="1:12">
      <c r="A2696" t="s">
        <v>8244</v>
      </c>
      <c r="B2696" t="s">
        <v>7325</v>
      </c>
      <c r="C2696" t="s">
        <v>1734</v>
      </c>
      <c r="D2696" t="s">
        <v>6868</v>
      </c>
      <c r="E2696" t="s">
        <v>1710</v>
      </c>
      <c r="H2696" t="str">
        <f>INDEX('Vensim Variables'!$B:$B,MATCH(EPS!$B2696,'Vensim Variables'!$A:$A,0))</f>
        <v>g pollutant</v>
      </c>
      <c r="I2696" t="str">
        <f t="shared" si="84"/>
        <v>SOx</v>
      </c>
      <c r="J2696" t="e">
        <f>INDEX(NoSettings!$C:$C,MATCH(EPS!$A2696,NoSettings!$A:$A,0))</f>
        <v>#N/A</v>
      </c>
      <c r="K2696">
        <f>INDEX(GWP!$C$2:$C$13,MATCH(EPS!I2696,GWP!$B$2:$B$13,0))</f>
        <v>0</v>
      </c>
      <c r="L2696" s="4" t="e">
        <f t="shared" si="85"/>
        <v>#N/A</v>
      </c>
    </row>
    <row r="2697" spans="1:12">
      <c r="A2697" t="s">
        <v>8245</v>
      </c>
      <c r="B2697" t="s">
        <v>7325</v>
      </c>
      <c r="C2697" t="s">
        <v>1734</v>
      </c>
      <c r="D2697" t="s">
        <v>6868</v>
      </c>
      <c r="E2697" t="s">
        <v>1711</v>
      </c>
      <c r="H2697" t="str">
        <f>INDEX('Vensim Variables'!$B:$B,MATCH(EPS!$B2697,'Vensim Variables'!$A:$A,0))</f>
        <v>g pollutant</v>
      </c>
      <c r="I2697" t="str">
        <f t="shared" si="84"/>
        <v>BC</v>
      </c>
      <c r="J2697" t="e">
        <f>INDEX(NoSettings!$C:$C,MATCH(EPS!$A2697,NoSettings!$A:$A,0))</f>
        <v>#N/A</v>
      </c>
      <c r="K2697">
        <f>INDEX(GWP!$C$2:$C$13,MATCH(EPS!I2697,GWP!$B$2:$B$13,0))</f>
        <v>0</v>
      </c>
      <c r="L2697" s="4" t="e">
        <f t="shared" si="85"/>
        <v>#N/A</v>
      </c>
    </row>
    <row r="2698" spans="1:12">
      <c r="A2698" t="s">
        <v>8246</v>
      </c>
      <c r="B2698" t="s">
        <v>7325</v>
      </c>
      <c r="C2698" t="s">
        <v>1734</v>
      </c>
      <c r="D2698" t="s">
        <v>6868</v>
      </c>
      <c r="E2698" t="s">
        <v>1712</v>
      </c>
      <c r="H2698" t="str">
        <f>INDEX('Vensim Variables'!$B:$B,MATCH(EPS!$B2698,'Vensim Variables'!$A:$A,0))</f>
        <v>g pollutant</v>
      </c>
      <c r="I2698" t="str">
        <f t="shared" si="84"/>
        <v>OC</v>
      </c>
      <c r="J2698" t="e">
        <f>INDEX(NoSettings!$C:$C,MATCH(EPS!$A2698,NoSettings!$A:$A,0))</f>
        <v>#N/A</v>
      </c>
      <c r="K2698">
        <f>INDEX(GWP!$C$2:$C$13,MATCH(EPS!I2698,GWP!$B$2:$B$13,0))</f>
        <v>0</v>
      </c>
      <c r="L2698" s="4" t="e">
        <f t="shared" si="85"/>
        <v>#N/A</v>
      </c>
    </row>
    <row r="2699" spans="1:12">
      <c r="A2699" t="s">
        <v>8247</v>
      </c>
      <c r="B2699" t="s">
        <v>7325</v>
      </c>
      <c r="C2699" t="s">
        <v>1734</v>
      </c>
      <c r="D2699" t="s">
        <v>6868</v>
      </c>
      <c r="E2699" t="s">
        <v>1713</v>
      </c>
      <c r="H2699" t="str">
        <f>INDEX('Vensim Variables'!$B:$B,MATCH(EPS!$B2699,'Vensim Variables'!$A:$A,0))</f>
        <v>g pollutant</v>
      </c>
      <c r="I2699" t="str">
        <f t="shared" si="84"/>
        <v>CH4</v>
      </c>
      <c r="J2699" t="e">
        <f>INDEX(NoSettings!$C:$C,MATCH(EPS!$A2699,NoSettings!$A:$A,0))</f>
        <v>#N/A</v>
      </c>
      <c r="K2699">
        <f>INDEX(GWP!$C$2:$C$13,MATCH(EPS!I2699,GWP!$B$2:$B$13,0))</f>
        <v>28</v>
      </c>
      <c r="L2699" s="4" t="e">
        <f t="shared" si="85"/>
        <v>#N/A</v>
      </c>
    </row>
    <row r="2700" spans="1:12">
      <c r="A2700" t="s">
        <v>8248</v>
      </c>
      <c r="B2700" t="s">
        <v>7325</v>
      </c>
      <c r="C2700" t="s">
        <v>1734</v>
      </c>
      <c r="D2700" t="s">
        <v>6868</v>
      </c>
      <c r="E2700" t="s">
        <v>1714</v>
      </c>
      <c r="H2700" t="str">
        <f>INDEX('Vensim Variables'!$B:$B,MATCH(EPS!$B2700,'Vensim Variables'!$A:$A,0))</f>
        <v>g pollutant</v>
      </c>
      <c r="I2700" t="str">
        <f t="shared" si="84"/>
        <v>N2O</v>
      </c>
      <c r="J2700" t="e">
        <f>INDEX(NoSettings!$C:$C,MATCH(EPS!$A2700,NoSettings!$A:$A,0))</f>
        <v>#N/A</v>
      </c>
      <c r="K2700">
        <f>INDEX(GWP!$C$2:$C$13,MATCH(EPS!I2700,GWP!$B$2:$B$13,0))</f>
        <v>265</v>
      </c>
      <c r="L2700" s="4" t="e">
        <f t="shared" si="85"/>
        <v>#N/A</v>
      </c>
    </row>
    <row r="2701" spans="1:12">
      <c r="A2701" t="s">
        <v>8249</v>
      </c>
      <c r="B2701" t="s">
        <v>7325</v>
      </c>
      <c r="C2701" t="s">
        <v>1734</v>
      </c>
      <c r="D2701" t="s">
        <v>6868</v>
      </c>
      <c r="E2701" t="s">
        <v>1715</v>
      </c>
      <c r="H2701" t="str">
        <f>INDEX('Vensim Variables'!$B:$B,MATCH(EPS!$B2701,'Vensim Variables'!$A:$A,0))</f>
        <v>g pollutant</v>
      </c>
      <c r="I2701" t="str">
        <f t="shared" si="84"/>
        <v>F gases</v>
      </c>
      <c r="J2701" t="e">
        <f>INDEX(NoSettings!$C:$C,MATCH(EPS!$A2701,NoSettings!$A:$A,0))</f>
        <v>#N/A</v>
      </c>
      <c r="K2701">
        <f>INDEX(GWP!$C$2:$C$13,MATCH(EPS!I2701,GWP!$B$2:$B$13,0))</f>
        <v>1</v>
      </c>
      <c r="L2701" s="4" t="e">
        <f t="shared" si="85"/>
        <v>#N/A</v>
      </c>
    </row>
    <row r="2702" spans="1:12">
      <c r="A2702" t="s">
        <v>8250</v>
      </c>
      <c r="B2702" t="s">
        <v>7325</v>
      </c>
      <c r="C2702" t="s">
        <v>1734</v>
      </c>
      <c r="D2702" t="s">
        <v>6869</v>
      </c>
      <c r="E2702" t="s">
        <v>1702</v>
      </c>
      <c r="H2702" t="str">
        <f>INDEX('Vensim Variables'!$B:$B,MATCH(EPS!$B2702,'Vensim Variables'!$A:$A,0))</f>
        <v>g pollutant</v>
      </c>
      <c r="I2702" t="str">
        <f t="shared" si="84"/>
        <v>CO2</v>
      </c>
      <c r="J2702" t="e">
        <f>INDEX(NoSettings!$C:$C,MATCH(EPS!$A2702,NoSettings!$A:$A,0))</f>
        <v>#N/A</v>
      </c>
      <c r="K2702">
        <f>INDEX(GWP!$C$2:$C$13,MATCH(EPS!I2702,GWP!$B$2:$B$13,0))</f>
        <v>1</v>
      </c>
      <c r="L2702" s="4" t="e">
        <f t="shared" si="85"/>
        <v>#N/A</v>
      </c>
    </row>
    <row r="2703" spans="1:12">
      <c r="A2703" t="s">
        <v>8251</v>
      </c>
      <c r="B2703" t="s">
        <v>7325</v>
      </c>
      <c r="C2703" t="s">
        <v>1734</v>
      </c>
      <c r="D2703" t="s">
        <v>6869</v>
      </c>
      <c r="E2703" t="s">
        <v>1705</v>
      </c>
      <c r="H2703" t="str">
        <f>INDEX('Vensim Variables'!$B:$B,MATCH(EPS!$B2703,'Vensim Variables'!$A:$A,0))</f>
        <v>g pollutant</v>
      </c>
      <c r="I2703" t="str">
        <f t="shared" si="84"/>
        <v>VOC</v>
      </c>
      <c r="J2703" t="e">
        <f>INDEX(NoSettings!$C:$C,MATCH(EPS!$A2703,NoSettings!$A:$A,0))</f>
        <v>#N/A</v>
      </c>
      <c r="K2703">
        <f>INDEX(GWP!$C$2:$C$13,MATCH(EPS!I2703,GWP!$B$2:$B$13,0))</f>
        <v>0</v>
      </c>
      <c r="L2703" s="4" t="e">
        <f t="shared" si="85"/>
        <v>#N/A</v>
      </c>
    </row>
    <row r="2704" spans="1:12">
      <c r="A2704" t="s">
        <v>8252</v>
      </c>
      <c r="B2704" t="s">
        <v>7325</v>
      </c>
      <c r="C2704" t="s">
        <v>1734</v>
      </c>
      <c r="D2704" t="s">
        <v>6869</v>
      </c>
      <c r="E2704" t="s">
        <v>1706</v>
      </c>
      <c r="H2704" t="str">
        <f>INDEX('Vensim Variables'!$B:$B,MATCH(EPS!$B2704,'Vensim Variables'!$A:$A,0))</f>
        <v>g pollutant</v>
      </c>
      <c r="I2704" t="str">
        <f t="shared" si="84"/>
        <v>CO</v>
      </c>
      <c r="J2704" t="e">
        <f>INDEX(NoSettings!$C:$C,MATCH(EPS!$A2704,NoSettings!$A:$A,0))</f>
        <v>#N/A</v>
      </c>
      <c r="K2704">
        <f>INDEX(GWP!$C$2:$C$13,MATCH(EPS!I2704,GWP!$B$2:$B$13,0))</f>
        <v>0</v>
      </c>
      <c r="L2704" s="4" t="e">
        <f t="shared" si="85"/>
        <v>#N/A</v>
      </c>
    </row>
    <row r="2705" spans="1:12">
      <c r="A2705" t="s">
        <v>8253</v>
      </c>
      <c r="B2705" t="s">
        <v>7325</v>
      </c>
      <c r="C2705" t="s">
        <v>1734</v>
      </c>
      <c r="D2705" t="s">
        <v>6869</v>
      </c>
      <c r="E2705" t="s">
        <v>1707</v>
      </c>
      <c r="H2705" t="str">
        <f>INDEX('Vensim Variables'!$B:$B,MATCH(EPS!$B2705,'Vensim Variables'!$A:$A,0))</f>
        <v>g pollutant</v>
      </c>
      <c r="I2705" t="str">
        <f t="shared" si="84"/>
        <v>NOx</v>
      </c>
      <c r="J2705" t="e">
        <f>INDEX(NoSettings!$C:$C,MATCH(EPS!$A2705,NoSettings!$A:$A,0))</f>
        <v>#N/A</v>
      </c>
      <c r="K2705">
        <f>INDEX(GWP!$C$2:$C$13,MATCH(EPS!I2705,GWP!$B$2:$B$13,0))</f>
        <v>0</v>
      </c>
      <c r="L2705" s="4" t="e">
        <f t="shared" si="85"/>
        <v>#N/A</v>
      </c>
    </row>
    <row r="2706" spans="1:12">
      <c r="A2706" t="s">
        <v>8254</v>
      </c>
      <c r="B2706" t="s">
        <v>7325</v>
      </c>
      <c r="C2706" t="s">
        <v>1734</v>
      </c>
      <c r="D2706" t="s">
        <v>6869</v>
      </c>
      <c r="E2706" t="s">
        <v>1708</v>
      </c>
      <c r="H2706" t="str">
        <f>INDEX('Vensim Variables'!$B:$B,MATCH(EPS!$B2706,'Vensim Variables'!$A:$A,0))</f>
        <v>g pollutant</v>
      </c>
      <c r="I2706" t="str">
        <f t="shared" si="84"/>
        <v>PM10</v>
      </c>
      <c r="J2706" t="e">
        <f>INDEX(NoSettings!$C:$C,MATCH(EPS!$A2706,NoSettings!$A:$A,0))</f>
        <v>#N/A</v>
      </c>
      <c r="K2706">
        <f>INDEX(GWP!$C$2:$C$13,MATCH(EPS!I2706,GWP!$B$2:$B$13,0))</f>
        <v>0</v>
      </c>
      <c r="L2706" s="4" t="e">
        <f t="shared" si="85"/>
        <v>#N/A</v>
      </c>
    </row>
    <row r="2707" spans="1:12">
      <c r="A2707" t="s">
        <v>8255</v>
      </c>
      <c r="B2707" t="s">
        <v>7325</v>
      </c>
      <c r="C2707" t="s">
        <v>1734</v>
      </c>
      <c r="D2707" t="s">
        <v>6869</v>
      </c>
      <c r="E2707" t="s">
        <v>1709</v>
      </c>
      <c r="H2707" t="str">
        <f>INDEX('Vensim Variables'!$B:$B,MATCH(EPS!$B2707,'Vensim Variables'!$A:$A,0))</f>
        <v>g pollutant</v>
      </c>
      <c r="I2707" t="str">
        <f t="shared" si="84"/>
        <v>PM25</v>
      </c>
      <c r="J2707" t="e">
        <f>INDEX(NoSettings!$C:$C,MATCH(EPS!$A2707,NoSettings!$A:$A,0))</f>
        <v>#N/A</v>
      </c>
      <c r="K2707">
        <f>INDEX(GWP!$C$2:$C$13,MATCH(EPS!I2707,GWP!$B$2:$B$13,0))</f>
        <v>0</v>
      </c>
      <c r="L2707" s="4" t="e">
        <f t="shared" si="85"/>
        <v>#N/A</v>
      </c>
    </row>
    <row r="2708" spans="1:12">
      <c r="A2708" t="s">
        <v>8256</v>
      </c>
      <c r="B2708" t="s">
        <v>7325</v>
      </c>
      <c r="C2708" t="s">
        <v>1734</v>
      </c>
      <c r="D2708" t="s">
        <v>6869</v>
      </c>
      <c r="E2708" t="s">
        <v>1710</v>
      </c>
      <c r="H2708" t="str">
        <f>INDEX('Vensim Variables'!$B:$B,MATCH(EPS!$B2708,'Vensim Variables'!$A:$A,0))</f>
        <v>g pollutant</v>
      </c>
      <c r="I2708" t="str">
        <f t="shared" si="84"/>
        <v>SOx</v>
      </c>
      <c r="J2708" t="e">
        <f>INDEX(NoSettings!$C:$C,MATCH(EPS!$A2708,NoSettings!$A:$A,0))</f>
        <v>#N/A</v>
      </c>
      <c r="K2708">
        <f>INDEX(GWP!$C$2:$C$13,MATCH(EPS!I2708,GWP!$B$2:$B$13,0))</f>
        <v>0</v>
      </c>
      <c r="L2708" s="4" t="e">
        <f t="shared" si="85"/>
        <v>#N/A</v>
      </c>
    </row>
    <row r="2709" spans="1:12">
      <c r="A2709" t="s">
        <v>8257</v>
      </c>
      <c r="B2709" t="s">
        <v>7325</v>
      </c>
      <c r="C2709" t="s">
        <v>1734</v>
      </c>
      <c r="D2709" t="s">
        <v>6869</v>
      </c>
      <c r="E2709" t="s">
        <v>1711</v>
      </c>
      <c r="H2709" t="str">
        <f>INDEX('Vensim Variables'!$B:$B,MATCH(EPS!$B2709,'Vensim Variables'!$A:$A,0))</f>
        <v>g pollutant</v>
      </c>
      <c r="I2709" t="str">
        <f t="shared" si="84"/>
        <v>BC</v>
      </c>
      <c r="J2709" t="e">
        <f>INDEX(NoSettings!$C:$C,MATCH(EPS!$A2709,NoSettings!$A:$A,0))</f>
        <v>#N/A</v>
      </c>
      <c r="K2709">
        <f>INDEX(GWP!$C$2:$C$13,MATCH(EPS!I2709,GWP!$B$2:$B$13,0))</f>
        <v>0</v>
      </c>
      <c r="L2709" s="4" t="e">
        <f t="shared" si="85"/>
        <v>#N/A</v>
      </c>
    </row>
    <row r="2710" spans="1:12">
      <c r="A2710" t="s">
        <v>8258</v>
      </c>
      <c r="B2710" t="s">
        <v>7325</v>
      </c>
      <c r="C2710" t="s">
        <v>1734</v>
      </c>
      <c r="D2710" t="s">
        <v>6869</v>
      </c>
      <c r="E2710" t="s">
        <v>1712</v>
      </c>
      <c r="H2710" t="str">
        <f>INDEX('Vensim Variables'!$B:$B,MATCH(EPS!$B2710,'Vensim Variables'!$A:$A,0))</f>
        <v>g pollutant</v>
      </c>
      <c r="I2710" t="str">
        <f t="shared" si="84"/>
        <v>OC</v>
      </c>
      <c r="J2710" t="e">
        <f>INDEX(NoSettings!$C:$C,MATCH(EPS!$A2710,NoSettings!$A:$A,0))</f>
        <v>#N/A</v>
      </c>
      <c r="K2710">
        <f>INDEX(GWP!$C$2:$C$13,MATCH(EPS!I2710,GWP!$B$2:$B$13,0))</f>
        <v>0</v>
      </c>
      <c r="L2710" s="4" t="e">
        <f t="shared" si="85"/>
        <v>#N/A</v>
      </c>
    </row>
    <row r="2711" spans="1:12">
      <c r="A2711" t="s">
        <v>8259</v>
      </c>
      <c r="B2711" t="s">
        <v>7325</v>
      </c>
      <c r="C2711" t="s">
        <v>1734</v>
      </c>
      <c r="D2711" t="s">
        <v>6869</v>
      </c>
      <c r="E2711" t="s">
        <v>1713</v>
      </c>
      <c r="H2711" t="str">
        <f>INDEX('Vensim Variables'!$B:$B,MATCH(EPS!$B2711,'Vensim Variables'!$A:$A,0))</f>
        <v>g pollutant</v>
      </c>
      <c r="I2711" t="str">
        <f t="shared" si="84"/>
        <v>CH4</v>
      </c>
      <c r="J2711" t="e">
        <f>INDEX(NoSettings!$C:$C,MATCH(EPS!$A2711,NoSettings!$A:$A,0))</f>
        <v>#N/A</v>
      </c>
      <c r="K2711">
        <f>INDEX(GWP!$C$2:$C$13,MATCH(EPS!I2711,GWP!$B$2:$B$13,0))</f>
        <v>28</v>
      </c>
      <c r="L2711" s="4" t="e">
        <f t="shared" si="85"/>
        <v>#N/A</v>
      </c>
    </row>
    <row r="2712" spans="1:12">
      <c r="A2712" t="s">
        <v>8260</v>
      </c>
      <c r="B2712" t="s">
        <v>7325</v>
      </c>
      <c r="C2712" t="s">
        <v>1734</v>
      </c>
      <c r="D2712" t="s">
        <v>6869</v>
      </c>
      <c r="E2712" t="s">
        <v>1714</v>
      </c>
      <c r="H2712" t="str">
        <f>INDEX('Vensim Variables'!$B:$B,MATCH(EPS!$B2712,'Vensim Variables'!$A:$A,0))</f>
        <v>g pollutant</v>
      </c>
      <c r="I2712" t="str">
        <f t="shared" si="84"/>
        <v>N2O</v>
      </c>
      <c r="J2712" t="e">
        <f>INDEX(NoSettings!$C:$C,MATCH(EPS!$A2712,NoSettings!$A:$A,0))</f>
        <v>#N/A</v>
      </c>
      <c r="K2712">
        <f>INDEX(GWP!$C$2:$C$13,MATCH(EPS!I2712,GWP!$B$2:$B$13,0))</f>
        <v>265</v>
      </c>
      <c r="L2712" s="4" t="e">
        <f t="shared" si="85"/>
        <v>#N/A</v>
      </c>
    </row>
    <row r="2713" spans="1:12">
      <c r="A2713" t="s">
        <v>8261</v>
      </c>
      <c r="B2713" t="s">
        <v>7325</v>
      </c>
      <c r="C2713" t="s">
        <v>1734</v>
      </c>
      <c r="D2713" t="s">
        <v>6869</v>
      </c>
      <c r="E2713" t="s">
        <v>1715</v>
      </c>
      <c r="H2713" t="str">
        <f>INDEX('Vensim Variables'!$B:$B,MATCH(EPS!$B2713,'Vensim Variables'!$A:$A,0))</f>
        <v>g pollutant</v>
      </c>
      <c r="I2713" t="str">
        <f t="shared" si="84"/>
        <v>F gases</v>
      </c>
      <c r="J2713" t="e">
        <f>INDEX(NoSettings!$C:$C,MATCH(EPS!$A2713,NoSettings!$A:$A,0))</f>
        <v>#N/A</v>
      </c>
      <c r="K2713">
        <f>INDEX(GWP!$C$2:$C$13,MATCH(EPS!I2713,GWP!$B$2:$B$13,0))</f>
        <v>1</v>
      </c>
      <c r="L2713" s="4" t="e">
        <f t="shared" si="85"/>
        <v>#N/A</v>
      </c>
    </row>
    <row r="2714" spans="1:12">
      <c r="A2714" t="s">
        <v>8262</v>
      </c>
      <c r="B2714" t="s">
        <v>7325</v>
      </c>
      <c r="C2714" t="s">
        <v>1734</v>
      </c>
      <c r="D2714" t="s">
        <v>6870</v>
      </c>
      <c r="E2714" t="s">
        <v>1702</v>
      </c>
      <c r="H2714" t="str">
        <f>INDEX('Vensim Variables'!$B:$B,MATCH(EPS!$B2714,'Vensim Variables'!$A:$A,0))</f>
        <v>g pollutant</v>
      </c>
      <c r="I2714" t="str">
        <f t="shared" si="84"/>
        <v>CO2</v>
      </c>
      <c r="J2714" t="e">
        <f>INDEX(NoSettings!$C:$C,MATCH(EPS!$A2714,NoSettings!$A:$A,0))</f>
        <v>#N/A</v>
      </c>
      <c r="K2714">
        <f>INDEX(GWP!$C$2:$C$13,MATCH(EPS!I2714,GWP!$B$2:$B$13,0))</f>
        <v>1</v>
      </c>
      <c r="L2714" s="4" t="e">
        <f t="shared" si="85"/>
        <v>#N/A</v>
      </c>
    </row>
    <row r="2715" spans="1:12">
      <c r="A2715" t="s">
        <v>8263</v>
      </c>
      <c r="B2715" t="s">
        <v>7325</v>
      </c>
      <c r="C2715" t="s">
        <v>1734</v>
      </c>
      <c r="D2715" t="s">
        <v>6870</v>
      </c>
      <c r="E2715" t="s">
        <v>1705</v>
      </c>
      <c r="H2715" t="str">
        <f>INDEX('Vensim Variables'!$B:$B,MATCH(EPS!$B2715,'Vensim Variables'!$A:$A,0))</f>
        <v>g pollutant</v>
      </c>
      <c r="I2715" t="str">
        <f t="shared" si="84"/>
        <v>VOC</v>
      </c>
      <c r="J2715" s="2" t="e">
        <f>INDEX(NoSettings!$C:$C,MATCH(EPS!$A2715,NoSettings!$A:$A,0))</f>
        <v>#N/A</v>
      </c>
      <c r="K2715">
        <f>INDEX(GWP!$C$2:$C$13,MATCH(EPS!I2715,GWP!$B$2:$B$13,0))</f>
        <v>0</v>
      </c>
      <c r="L2715" s="4" t="e">
        <f t="shared" si="85"/>
        <v>#N/A</v>
      </c>
    </row>
    <row r="2716" spans="1:12">
      <c r="A2716" t="s">
        <v>8264</v>
      </c>
      <c r="B2716" t="s">
        <v>7325</v>
      </c>
      <c r="C2716" t="s">
        <v>1734</v>
      </c>
      <c r="D2716" t="s">
        <v>6870</v>
      </c>
      <c r="E2716" t="s">
        <v>1706</v>
      </c>
      <c r="H2716" t="str">
        <f>INDEX('Vensim Variables'!$B:$B,MATCH(EPS!$B2716,'Vensim Variables'!$A:$A,0))</f>
        <v>g pollutant</v>
      </c>
      <c r="I2716" t="str">
        <f t="shared" si="84"/>
        <v>CO</v>
      </c>
      <c r="J2716" t="e">
        <f>INDEX(NoSettings!$C:$C,MATCH(EPS!$A2716,NoSettings!$A:$A,0))</f>
        <v>#N/A</v>
      </c>
      <c r="K2716">
        <f>INDEX(GWP!$C$2:$C$13,MATCH(EPS!I2716,GWP!$B$2:$B$13,0))</f>
        <v>0</v>
      </c>
      <c r="L2716" s="4" t="e">
        <f t="shared" si="85"/>
        <v>#N/A</v>
      </c>
    </row>
    <row r="2717" spans="1:12">
      <c r="A2717" t="s">
        <v>8265</v>
      </c>
      <c r="B2717" t="s">
        <v>7325</v>
      </c>
      <c r="C2717" t="s">
        <v>1734</v>
      </c>
      <c r="D2717" t="s">
        <v>6870</v>
      </c>
      <c r="E2717" t="s">
        <v>1707</v>
      </c>
      <c r="H2717" t="str">
        <f>INDEX('Vensim Variables'!$B:$B,MATCH(EPS!$B2717,'Vensim Variables'!$A:$A,0))</f>
        <v>g pollutant</v>
      </c>
      <c r="I2717" t="str">
        <f t="shared" si="84"/>
        <v>NOx</v>
      </c>
      <c r="J2717" t="e">
        <f>INDEX(NoSettings!$C:$C,MATCH(EPS!$A2717,NoSettings!$A:$A,0))</f>
        <v>#N/A</v>
      </c>
      <c r="K2717">
        <f>INDEX(GWP!$C$2:$C$13,MATCH(EPS!I2717,GWP!$B$2:$B$13,0))</f>
        <v>0</v>
      </c>
      <c r="L2717" s="4" t="e">
        <f t="shared" si="85"/>
        <v>#N/A</v>
      </c>
    </row>
    <row r="2718" spans="1:12">
      <c r="A2718" t="s">
        <v>8266</v>
      </c>
      <c r="B2718" t="s">
        <v>7325</v>
      </c>
      <c r="C2718" t="s">
        <v>1734</v>
      </c>
      <c r="D2718" t="s">
        <v>6870</v>
      </c>
      <c r="E2718" t="s">
        <v>1708</v>
      </c>
      <c r="H2718" t="str">
        <f>INDEX('Vensim Variables'!$B:$B,MATCH(EPS!$B2718,'Vensim Variables'!$A:$A,0))</f>
        <v>g pollutant</v>
      </c>
      <c r="I2718" t="str">
        <f t="shared" si="84"/>
        <v>PM10</v>
      </c>
      <c r="J2718" t="e">
        <f>INDEX(NoSettings!$C:$C,MATCH(EPS!$A2718,NoSettings!$A:$A,0))</f>
        <v>#N/A</v>
      </c>
      <c r="K2718">
        <f>INDEX(GWP!$C$2:$C$13,MATCH(EPS!I2718,GWP!$B$2:$B$13,0))</f>
        <v>0</v>
      </c>
      <c r="L2718" s="4" t="e">
        <f t="shared" si="85"/>
        <v>#N/A</v>
      </c>
    </row>
    <row r="2719" spans="1:12">
      <c r="A2719" t="s">
        <v>8267</v>
      </c>
      <c r="B2719" t="s">
        <v>7325</v>
      </c>
      <c r="C2719" t="s">
        <v>1734</v>
      </c>
      <c r="D2719" t="s">
        <v>6870</v>
      </c>
      <c r="E2719" t="s">
        <v>1709</v>
      </c>
      <c r="H2719" t="str">
        <f>INDEX('Vensim Variables'!$B:$B,MATCH(EPS!$B2719,'Vensim Variables'!$A:$A,0))</f>
        <v>g pollutant</v>
      </c>
      <c r="I2719" t="str">
        <f t="shared" si="84"/>
        <v>PM25</v>
      </c>
      <c r="J2719" t="e">
        <f>INDEX(NoSettings!$C:$C,MATCH(EPS!$A2719,NoSettings!$A:$A,0))</f>
        <v>#N/A</v>
      </c>
      <c r="K2719">
        <f>INDEX(GWP!$C$2:$C$13,MATCH(EPS!I2719,GWP!$B$2:$B$13,0))</f>
        <v>0</v>
      </c>
      <c r="L2719" s="4" t="e">
        <f t="shared" si="85"/>
        <v>#N/A</v>
      </c>
    </row>
    <row r="2720" spans="1:12">
      <c r="A2720" t="s">
        <v>8268</v>
      </c>
      <c r="B2720" t="s">
        <v>7325</v>
      </c>
      <c r="C2720" t="s">
        <v>1734</v>
      </c>
      <c r="D2720" t="s">
        <v>6870</v>
      </c>
      <c r="E2720" t="s">
        <v>1710</v>
      </c>
      <c r="H2720" t="str">
        <f>INDEX('Vensim Variables'!$B:$B,MATCH(EPS!$B2720,'Vensim Variables'!$A:$A,0))</f>
        <v>g pollutant</v>
      </c>
      <c r="I2720" t="str">
        <f t="shared" si="84"/>
        <v>SOx</v>
      </c>
      <c r="J2720" t="e">
        <f>INDEX(NoSettings!$C:$C,MATCH(EPS!$A2720,NoSettings!$A:$A,0))</f>
        <v>#N/A</v>
      </c>
      <c r="K2720">
        <f>INDEX(GWP!$C$2:$C$13,MATCH(EPS!I2720,GWP!$B$2:$B$13,0))</f>
        <v>0</v>
      </c>
      <c r="L2720" s="4" t="e">
        <f t="shared" si="85"/>
        <v>#N/A</v>
      </c>
    </row>
    <row r="2721" spans="1:12">
      <c r="A2721" t="s">
        <v>8269</v>
      </c>
      <c r="B2721" t="s">
        <v>7325</v>
      </c>
      <c r="C2721" t="s">
        <v>1734</v>
      </c>
      <c r="D2721" t="s">
        <v>6870</v>
      </c>
      <c r="E2721" t="s">
        <v>1711</v>
      </c>
      <c r="H2721" t="str">
        <f>INDEX('Vensim Variables'!$B:$B,MATCH(EPS!$B2721,'Vensim Variables'!$A:$A,0))</f>
        <v>g pollutant</v>
      </c>
      <c r="I2721" t="str">
        <f t="shared" si="84"/>
        <v>BC</v>
      </c>
      <c r="J2721" t="e">
        <f>INDEX(NoSettings!$C:$C,MATCH(EPS!$A2721,NoSettings!$A:$A,0))</f>
        <v>#N/A</v>
      </c>
      <c r="K2721">
        <f>INDEX(GWP!$C$2:$C$13,MATCH(EPS!I2721,GWP!$B$2:$B$13,0))</f>
        <v>0</v>
      </c>
      <c r="L2721" s="4" t="e">
        <f t="shared" si="85"/>
        <v>#N/A</v>
      </c>
    </row>
    <row r="2722" spans="1:12">
      <c r="A2722" t="s">
        <v>8270</v>
      </c>
      <c r="B2722" t="s">
        <v>7325</v>
      </c>
      <c r="C2722" t="s">
        <v>1734</v>
      </c>
      <c r="D2722" t="s">
        <v>6870</v>
      </c>
      <c r="E2722" t="s">
        <v>1712</v>
      </c>
      <c r="H2722" t="str">
        <f>INDEX('Vensim Variables'!$B:$B,MATCH(EPS!$B2722,'Vensim Variables'!$A:$A,0))</f>
        <v>g pollutant</v>
      </c>
      <c r="I2722" t="str">
        <f t="shared" si="84"/>
        <v>OC</v>
      </c>
      <c r="J2722" t="e">
        <f>INDEX(NoSettings!$C:$C,MATCH(EPS!$A2722,NoSettings!$A:$A,0))</f>
        <v>#N/A</v>
      </c>
      <c r="K2722">
        <f>INDEX(GWP!$C$2:$C$13,MATCH(EPS!I2722,GWP!$B$2:$B$13,0))</f>
        <v>0</v>
      </c>
      <c r="L2722" s="4" t="e">
        <f t="shared" si="85"/>
        <v>#N/A</v>
      </c>
    </row>
    <row r="2723" spans="1:12">
      <c r="A2723" t="s">
        <v>8271</v>
      </c>
      <c r="B2723" t="s">
        <v>7325</v>
      </c>
      <c r="C2723" t="s">
        <v>1734</v>
      </c>
      <c r="D2723" t="s">
        <v>6870</v>
      </c>
      <c r="E2723" t="s">
        <v>1713</v>
      </c>
      <c r="H2723" t="str">
        <f>INDEX('Vensim Variables'!$B:$B,MATCH(EPS!$B2723,'Vensim Variables'!$A:$A,0))</f>
        <v>g pollutant</v>
      </c>
      <c r="I2723" t="str">
        <f t="shared" si="84"/>
        <v>CH4</v>
      </c>
      <c r="J2723" t="e">
        <f>INDEX(NoSettings!$C:$C,MATCH(EPS!$A2723,NoSettings!$A:$A,0))</f>
        <v>#N/A</v>
      </c>
      <c r="K2723">
        <f>INDEX(GWP!$C$2:$C$13,MATCH(EPS!I2723,GWP!$B$2:$B$13,0))</f>
        <v>28</v>
      </c>
      <c r="L2723" s="4" t="e">
        <f t="shared" si="85"/>
        <v>#N/A</v>
      </c>
    </row>
    <row r="2724" spans="1:12">
      <c r="A2724" t="s">
        <v>8272</v>
      </c>
      <c r="B2724" t="s">
        <v>7325</v>
      </c>
      <c r="C2724" t="s">
        <v>1734</v>
      </c>
      <c r="D2724" t="s">
        <v>6870</v>
      </c>
      <c r="E2724" t="s">
        <v>1714</v>
      </c>
      <c r="H2724" t="str">
        <f>INDEX('Vensim Variables'!$B:$B,MATCH(EPS!$B2724,'Vensim Variables'!$A:$A,0))</f>
        <v>g pollutant</v>
      </c>
      <c r="I2724" t="str">
        <f t="shared" si="84"/>
        <v>N2O</v>
      </c>
      <c r="J2724" t="e">
        <f>INDEX(NoSettings!$C:$C,MATCH(EPS!$A2724,NoSettings!$A:$A,0))</f>
        <v>#N/A</v>
      </c>
      <c r="K2724">
        <f>INDEX(GWP!$C$2:$C$13,MATCH(EPS!I2724,GWP!$B$2:$B$13,0))</f>
        <v>265</v>
      </c>
      <c r="L2724" s="4" t="e">
        <f t="shared" si="85"/>
        <v>#N/A</v>
      </c>
    </row>
    <row r="2725" spans="1:12">
      <c r="A2725" t="s">
        <v>8273</v>
      </c>
      <c r="B2725" t="s">
        <v>7325</v>
      </c>
      <c r="C2725" t="s">
        <v>1734</v>
      </c>
      <c r="D2725" t="s">
        <v>6870</v>
      </c>
      <c r="E2725" t="s">
        <v>1715</v>
      </c>
      <c r="H2725" t="str">
        <f>INDEX('Vensim Variables'!$B:$B,MATCH(EPS!$B2725,'Vensim Variables'!$A:$A,0))</f>
        <v>g pollutant</v>
      </c>
      <c r="I2725" t="str">
        <f t="shared" si="84"/>
        <v>F gases</v>
      </c>
      <c r="J2725" t="e">
        <f>INDEX(NoSettings!$C:$C,MATCH(EPS!$A2725,NoSettings!$A:$A,0))</f>
        <v>#N/A</v>
      </c>
      <c r="K2725">
        <f>INDEX(GWP!$C$2:$C$13,MATCH(EPS!I2725,GWP!$B$2:$B$13,0))</f>
        <v>1</v>
      </c>
      <c r="L2725" s="4" t="e">
        <f t="shared" si="85"/>
        <v>#N/A</v>
      </c>
    </row>
    <row r="2726" spans="1:12">
      <c r="A2726" t="s">
        <v>8274</v>
      </c>
      <c r="B2726" t="s">
        <v>7325</v>
      </c>
      <c r="C2726" t="s">
        <v>1734</v>
      </c>
      <c r="D2726" t="s">
        <v>6871</v>
      </c>
      <c r="E2726" t="s">
        <v>1702</v>
      </c>
      <c r="H2726" t="str">
        <f>INDEX('Vensim Variables'!$B:$B,MATCH(EPS!$B2726,'Vensim Variables'!$A:$A,0))</f>
        <v>g pollutant</v>
      </c>
      <c r="I2726" t="str">
        <f t="shared" si="84"/>
        <v>CO2</v>
      </c>
      <c r="J2726" t="e">
        <f>INDEX(NoSettings!$C:$C,MATCH(EPS!$A2726,NoSettings!$A:$A,0))</f>
        <v>#N/A</v>
      </c>
      <c r="K2726">
        <f>INDEX(GWP!$C$2:$C$13,MATCH(EPS!I2726,GWP!$B$2:$B$13,0))</f>
        <v>1</v>
      </c>
      <c r="L2726" s="4" t="e">
        <f t="shared" si="85"/>
        <v>#N/A</v>
      </c>
    </row>
    <row r="2727" spans="1:12">
      <c r="A2727" t="s">
        <v>8275</v>
      </c>
      <c r="B2727" t="s">
        <v>7325</v>
      </c>
      <c r="C2727" t="s">
        <v>1734</v>
      </c>
      <c r="D2727" t="s">
        <v>6871</v>
      </c>
      <c r="E2727" t="s">
        <v>1705</v>
      </c>
      <c r="H2727" t="str">
        <f>INDEX('Vensim Variables'!$B:$B,MATCH(EPS!$B2727,'Vensim Variables'!$A:$A,0))</f>
        <v>g pollutant</v>
      </c>
      <c r="I2727" t="str">
        <f t="shared" si="84"/>
        <v>VOC</v>
      </c>
      <c r="J2727" t="e">
        <f>INDEX(NoSettings!$C:$C,MATCH(EPS!$A2727,NoSettings!$A:$A,0))</f>
        <v>#N/A</v>
      </c>
      <c r="K2727">
        <f>INDEX(GWP!$C$2:$C$13,MATCH(EPS!I2727,GWP!$B$2:$B$13,0))</f>
        <v>0</v>
      </c>
      <c r="L2727" s="4" t="e">
        <f t="shared" si="85"/>
        <v>#N/A</v>
      </c>
    </row>
    <row r="2728" spans="1:12">
      <c r="A2728" t="s">
        <v>8276</v>
      </c>
      <c r="B2728" t="s">
        <v>7325</v>
      </c>
      <c r="C2728" t="s">
        <v>1734</v>
      </c>
      <c r="D2728" t="s">
        <v>6871</v>
      </c>
      <c r="E2728" t="s">
        <v>1706</v>
      </c>
      <c r="H2728" t="str">
        <f>INDEX('Vensim Variables'!$B:$B,MATCH(EPS!$B2728,'Vensim Variables'!$A:$A,0))</f>
        <v>g pollutant</v>
      </c>
      <c r="I2728" t="str">
        <f t="shared" si="84"/>
        <v>CO</v>
      </c>
      <c r="J2728" t="e">
        <f>INDEX(NoSettings!$C:$C,MATCH(EPS!$A2728,NoSettings!$A:$A,0))</f>
        <v>#N/A</v>
      </c>
      <c r="K2728">
        <f>INDEX(GWP!$C$2:$C$13,MATCH(EPS!I2728,GWP!$B$2:$B$13,0))</f>
        <v>0</v>
      </c>
      <c r="L2728" s="4" t="e">
        <f t="shared" si="85"/>
        <v>#N/A</v>
      </c>
    </row>
    <row r="2729" spans="1:12">
      <c r="A2729" t="s">
        <v>8277</v>
      </c>
      <c r="B2729" t="s">
        <v>7325</v>
      </c>
      <c r="C2729" t="s">
        <v>1734</v>
      </c>
      <c r="D2729" t="s">
        <v>6871</v>
      </c>
      <c r="E2729" t="s">
        <v>1707</v>
      </c>
      <c r="H2729" t="str">
        <f>INDEX('Vensim Variables'!$B:$B,MATCH(EPS!$B2729,'Vensim Variables'!$A:$A,0))</f>
        <v>g pollutant</v>
      </c>
      <c r="I2729" t="str">
        <f t="shared" si="84"/>
        <v>NOx</v>
      </c>
      <c r="J2729" t="e">
        <f>INDEX(NoSettings!$C:$C,MATCH(EPS!$A2729,NoSettings!$A:$A,0))</f>
        <v>#N/A</v>
      </c>
      <c r="K2729">
        <f>INDEX(GWP!$C$2:$C$13,MATCH(EPS!I2729,GWP!$B$2:$B$13,0))</f>
        <v>0</v>
      </c>
      <c r="L2729" s="4" t="e">
        <f t="shared" si="85"/>
        <v>#N/A</v>
      </c>
    </row>
    <row r="2730" spans="1:12">
      <c r="A2730" t="s">
        <v>8278</v>
      </c>
      <c r="B2730" t="s">
        <v>7325</v>
      </c>
      <c r="C2730" t="s">
        <v>1734</v>
      </c>
      <c r="D2730" t="s">
        <v>6871</v>
      </c>
      <c r="E2730" t="s">
        <v>1708</v>
      </c>
      <c r="H2730" t="str">
        <f>INDEX('Vensim Variables'!$B:$B,MATCH(EPS!$B2730,'Vensim Variables'!$A:$A,0))</f>
        <v>g pollutant</v>
      </c>
      <c r="I2730" t="str">
        <f t="shared" si="84"/>
        <v>PM10</v>
      </c>
      <c r="J2730" t="e">
        <f>INDEX(NoSettings!$C:$C,MATCH(EPS!$A2730,NoSettings!$A:$A,0))</f>
        <v>#N/A</v>
      </c>
      <c r="K2730">
        <f>INDEX(GWP!$C$2:$C$13,MATCH(EPS!I2730,GWP!$B$2:$B$13,0))</f>
        <v>0</v>
      </c>
      <c r="L2730" s="4" t="e">
        <f t="shared" si="85"/>
        <v>#N/A</v>
      </c>
    </row>
    <row r="2731" spans="1:12">
      <c r="A2731" t="s">
        <v>8279</v>
      </c>
      <c r="B2731" t="s">
        <v>7325</v>
      </c>
      <c r="C2731" t="s">
        <v>1734</v>
      </c>
      <c r="D2731" t="s">
        <v>6871</v>
      </c>
      <c r="E2731" t="s">
        <v>1709</v>
      </c>
      <c r="H2731" t="str">
        <f>INDEX('Vensim Variables'!$B:$B,MATCH(EPS!$B2731,'Vensim Variables'!$A:$A,0))</f>
        <v>g pollutant</v>
      </c>
      <c r="I2731" t="str">
        <f t="shared" si="84"/>
        <v>PM25</v>
      </c>
      <c r="J2731" t="e">
        <f>INDEX(NoSettings!$C:$C,MATCH(EPS!$A2731,NoSettings!$A:$A,0))</f>
        <v>#N/A</v>
      </c>
      <c r="K2731">
        <f>INDEX(GWP!$C$2:$C$13,MATCH(EPS!I2731,GWP!$B$2:$B$13,0))</f>
        <v>0</v>
      </c>
      <c r="L2731" s="4" t="e">
        <f t="shared" si="85"/>
        <v>#N/A</v>
      </c>
    </row>
    <row r="2732" spans="1:12">
      <c r="A2732" t="s">
        <v>8280</v>
      </c>
      <c r="B2732" t="s">
        <v>7325</v>
      </c>
      <c r="C2732" t="s">
        <v>1734</v>
      </c>
      <c r="D2732" t="s">
        <v>6871</v>
      </c>
      <c r="E2732" t="s">
        <v>1710</v>
      </c>
      <c r="H2732" t="str">
        <f>INDEX('Vensim Variables'!$B:$B,MATCH(EPS!$B2732,'Vensim Variables'!$A:$A,0))</f>
        <v>g pollutant</v>
      </c>
      <c r="I2732" t="str">
        <f t="shared" si="84"/>
        <v>SOx</v>
      </c>
      <c r="J2732" t="e">
        <f>INDEX(NoSettings!$C:$C,MATCH(EPS!$A2732,NoSettings!$A:$A,0))</f>
        <v>#N/A</v>
      </c>
      <c r="K2732">
        <f>INDEX(GWP!$C$2:$C$13,MATCH(EPS!I2732,GWP!$B$2:$B$13,0))</f>
        <v>0</v>
      </c>
      <c r="L2732" s="4" t="e">
        <f t="shared" si="85"/>
        <v>#N/A</v>
      </c>
    </row>
    <row r="2733" spans="1:12">
      <c r="A2733" t="s">
        <v>8281</v>
      </c>
      <c r="B2733" t="s">
        <v>7325</v>
      </c>
      <c r="C2733" t="s">
        <v>1734</v>
      </c>
      <c r="D2733" t="s">
        <v>6871</v>
      </c>
      <c r="E2733" t="s">
        <v>1711</v>
      </c>
      <c r="H2733" t="str">
        <f>INDEX('Vensim Variables'!$B:$B,MATCH(EPS!$B2733,'Vensim Variables'!$A:$A,0))</f>
        <v>g pollutant</v>
      </c>
      <c r="I2733" t="str">
        <f t="shared" si="84"/>
        <v>BC</v>
      </c>
      <c r="J2733" t="e">
        <f>INDEX(NoSettings!$C:$C,MATCH(EPS!$A2733,NoSettings!$A:$A,0))</f>
        <v>#N/A</v>
      </c>
      <c r="K2733">
        <f>INDEX(GWP!$C$2:$C$13,MATCH(EPS!I2733,GWP!$B$2:$B$13,0))</f>
        <v>0</v>
      </c>
      <c r="L2733" s="4" t="e">
        <f t="shared" si="85"/>
        <v>#N/A</v>
      </c>
    </row>
    <row r="2734" spans="1:12">
      <c r="A2734" t="s">
        <v>8282</v>
      </c>
      <c r="B2734" t="s">
        <v>7325</v>
      </c>
      <c r="C2734" t="s">
        <v>1734</v>
      </c>
      <c r="D2734" t="s">
        <v>6871</v>
      </c>
      <c r="E2734" t="s">
        <v>1712</v>
      </c>
      <c r="H2734" t="str">
        <f>INDEX('Vensim Variables'!$B:$B,MATCH(EPS!$B2734,'Vensim Variables'!$A:$A,0))</f>
        <v>g pollutant</v>
      </c>
      <c r="I2734" t="str">
        <f t="shared" si="84"/>
        <v>OC</v>
      </c>
      <c r="J2734" t="e">
        <f>INDEX(NoSettings!$C:$C,MATCH(EPS!$A2734,NoSettings!$A:$A,0))</f>
        <v>#N/A</v>
      </c>
      <c r="K2734">
        <f>INDEX(GWP!$C$2:$C$13,MATCH(EPS!I2734,GWP!$B$2:$B$13,0))</f>
        <v>0</v>
      </c>
      <c r="L2734" s="4" t="e">
        <f t="shared" si="85"/>
        <v>#N/A</v>
      </c>
    </row>
    <row r="2735" spans="1:12">
      <c r="A2735" t="s">
        <v>8283</v>
      </c>
      <c r="B2735" t="s">
        <v>7325</v>
      </c>
      <c r="C2735" t="s">
        <v>1734</v>
      </c>
      <c r="D2735" t="s">
        <v>6871</v>
      </c>
      <c r="E2735" t="s">
        <v>1713</v>
      </c>
      <c r="H2735" t="str">
        <f>INDEX('Vensim Variables'!$B:$B,MATCH(EPS!$B2735,'Vensim Variables'!$A:$A,0))</f>
        <v>g pollutant</v>
      </c>
      <c r="I2735" t="str">
        <f t="shared" si="84"/>
        <v>CH4</v>
      </c>
      <c r="J2735" t="e">
        <f>INDEX(NoSettings!$C:$C,MATCH(EPS!$A2735,NoSettings!$A:$A,0))</f>
        <v>#N/A</v>
      </c>
      <c r="K2735">
        <f>INDEX(GWP!$C$2:$C$13,MATCH(EPS!I2735,GWP!$B$2:$B$13,0))</f>
        <v>28</v>
      </c>
      <c r="L2735" s="4" t="e">
        <f t="shared" si="85"/>
        <v>#N/A</v>
      </c>
    </row>
    <row r="2736" spans="1:12">
      <c r="A2736" t="s">
        <v>8284</v>
      </c>
      <c r="B2736" t="s">
        <v>7325</v>
      </c>
      <c r="C2736" t="s">
        <v>1734</v>
      </c>
      <c r="D2736" t="s">
        <v>6871</v>
      </c>
      <c r="E2736" t="s">
        <v>1714</v>
      </c>
      <c r="H2736" t="str">
        <f>INDEX('Vensim Variables'!$B:$B,MATCH(EPS!$B2736,'Vensim Variables'!$A:$A,0))</f>
        <v>g pollutant</v>
      </c>
      <c r="I2736" t="str">
        <f t="shared" si="84"/>
        <v>N2O</v>
      </c>
      <c r="J2736" t="e">
        <f>INDEX(NoSettings!$C:$C,MATCH(EPS!$A2736,NoSettings!$A:$A,0))</f>
        <v>#N/A</v>
      </c>
      <c r="K2736">
        <f>INDEX(GWP!$C$2:$C$13,MATCH(EPS!I2736,GWP!$B$2:$B$13,0))</f>
        <v>265</v>
      </c>
      <c r="L2736" s="4" t="e">
        <f t="shared" si="85"/>
        <v>#N/A</v>
      </c>
    </row>
    <row r="2737" spans="1:12">
      <c r="A2737" t="s">
        <v>8285</v>
      </c>
      <c r="B2737" t="s">
        <v>7325</v>
      </c>
      <c r="C2737" t="s">
        <v>1734</v>
      </c>
      <c r="D2737" t="s">
        <v>6871</v>
      </c>
      <c r="E2737" t="s">
        <v>1715</v>
      </c>
      <c r="H2737" t="str">
        <f>INDEX('Vensim Variables'!$B:$B,MATCH(EPS!$B2737,'Vensim Variables'!$A:$A,0))</f>
        <v>g pollutant</v>
      </c>
      <c r="I2737" t="str">
        <f t="shared" si="84"/>
        <v>F gases</v>
      </c>
      <c r="J2737" t="e">
        <f>INDEX(NoSettings!$C:$C,MATCH(EPS!$A2737,NoSettings!$A:$A,0))</f>
        <v>#N/A</v>
      </c>
      <c r="K2737">
        <f>INDEX(GWP!$C$2:$C$13,MATCH(EPS!I2737,GWP!$B$2:$B$13,0))</f>
        <v>1</v>
      </c>
      <c r="L2737" s="4" t="e">
        <f t="shared" si="85"/>
        <v>#N/A</v>
      </c>
    </row>
    <row r="2738" spans="1:12">
      <c r="A2738" t="s">
        <v>8286</v>
      </c>
      <c r="B2738" t="s">
        <v>7325</v>
      </c>
      <c r="C2738" t="s">
        <v>1734</v>
      </c>
      <c r="D2738" t="s">
        <v>6872</v>
      </c>
      <c r="E2738" t="s">
        <v>1702</v>
      </c>
      <c r="H2738" t="str">
        <f>INDEX('Vensim Variables'!$B:$B,MATCH(EPS!$B2738,'Vensim Variables'!$A:$A,0))</f>
        <v>g pollutant</v>
      </c>
      <c r="I2738" t="str">
        <f t="shared" si="84"/>
        <v>CO2</v>
      </c>
      <c r="J2738" t="e">
        <f>INDEX(NoSettings!$C:$C,MATCH(EPS!$A2738,NoSettings!$A:$A,0))</f>
        <v>#N/A</v>
      </c>
      <c r="K2738">
        <f>INDEX(GWP!$C$2:$C$13,MATCH(EPS!I2738,GWP!$B$2:$B$13,0))</f>
        <v>1</v>
      </c>
      <c r="L2738" s="4" t="e">
        <f t="shared" si="85"/>
        <v>#N/A</v>
      </c>
    </row>
    <row r="2739" spans="1:12">
      <c r="A2739" t="s">
        <v>8287</v>
      </c>
      <c r="B2739" t="s">
        <v>7325</v>
      </c>
      <c r="C2739" t="s">
        <v>1734</v>
      </c>
      <c r="D2739" t="s">
        <v>6872</v>
      </c>
      <c r="E2739" t="s">
        <v>1705</v>
      </c>
      <c r="H2739" t="str">
        <f>INDEX('Vensim Variables'!$B:$B,MATCH(EPS!$B2739,'Vensim Variables'!$A:$A,0))</f>
        <v>g pollutant</v>
      </c>
      <c r="I2739" t="str">
        <f t="shared" si="84"/>
        <v>VOC</v>
      </c>
      <c r="J2739" t="e">
        <f>INDEX(NoSettings!$C:$C,MATCH(EPS!$A2739,NoSettings!$A:$A,0))</f>
        <v>#N/A</v>
      </c>
      <c r="K2739">
        <f>INDEX(GWP!$C$2:$C$13,MATCH(EPS!I2739,GWP!$B$2:$B$13,0))</f>
        <v>0</v>
      </c>
      <c r="L2739" s="4" t="e">
        <f t="shared" si="85"/>
        <v>#N/A</v>
      </c>
    </row>
    <row r="2740" spans="1:12">
      <c r="A2740" t="s">
        <v>8288</v>
      </c>
      <c r="B2740" t="s">
        <v>7325</v>
      </c>
      <c r="C2740" t="s">
        <v>1734</v>
      </c>
      <c r="D2740" t="s">
        <v>6872</v>
      </c>
      <c r="E2740" t="s">
        <v>1706</v>
      </c>
      <c r="H2740" t="str">
        <f>INDEX('Vensim Variables'!$B:$B,MATCH(EPS!$B2740,'Vensim Variables'!$A:$A,0))</f>
        <v>g pollutant</v>
      </c>
      <c r="I2740" t="str">
        <f t="shared" si="84"/>
        <v>CO</v>
      </c>
      <c r="J2740" t="e">
        <f>INDEX(NoSettings!$C:$C,MATCH(EPS!$A2740,NoSettings!$A:$A,0))</f>
        <v>#N/A</v>
      </c>
      <c r="K2740">
        <f>INDEX(GWP!$C$2:$C$13,MATCH(EPS!I2740,GWP!$B$2:$B$13,0))</f>
        <v>0</v>
      </c>
      <c r="L2740" s="4" t="e">
        <f t="shared" si="85"/>
        <v>#N/A</v>
      </c>
    </row>
    <row r="2741" spans="1:12">
      <c r="A2741" t="s">
        <v>8289</v>
      </c>
      <c r="B2741" t="s">
        <v>7325</v>
      </c>
      <c r="C2741" t="s">
        <v>1734</v>
      </c>
      <c r="D2741" t="s">
        <v>6872</v>
      </c>
      <c r="E2741" t="s">
        <v>1707</v>
      </c>
      <c r="H2741" t="str">
        <f>INDEX('Vensim Variables'!$B:$B,MATCH(EPS!$B2741,'Vensim Variables'!$A:$A,0))</f>
        <v>g pollutant</v>
      </c>
      <c r="I2741" t="str">
        <f t="shared" si="84"/>
        <v>NOx</v>
      </c>
      <c r="J2741" t="e">
        <f>INDEX(NoSettings!$C:$C,MATCH(EPS!$A2741,NoSettings!$A:$A,0))</f>
        <v>#N/A</v>
      </c>
      <c r="K2741">
        <f>INDEX(GWP!$C$2:$C$13,MATCH(EPS!I2741,GWP!$B$2:$B$13,0))</f>
        <v>0</v>
      </c>
      <c r="L2741" s="4" t="e">
        <f t="shared" si="85"/>
        <v>#N/A</v>
      </c>
    </row>
    <row r="2742" spans="1:12">
      <c r="A2742" t="s">
        <v>8290</v>
      </c>
      <c r="B2742" t="s">
        <v>7325</v>
      </c>
      <c r="C2742" t="s">
        <v>1734</v>
      </c>
      <c r="D2742" t="s">
        <v>6872</v>
      </c>
      <c r="E2742" t="s">
        <v>1708</v>
      </c>
      <c r="H2742" t="str">
        <f>INDEX('Vensim Variables'!$B:$B,MATCH(EPS!$B2742,'Vensim Variables'!$A:$A,0))</f>
        <v>g pollutant</v>
      </c>
      <c r="I2742" t="str">
        <f t="shared" si="84"/>
        <v>PM10</v>
      </c>
      <c r="J2742" t="e">
        <f>INDEX(NoSettings!$C:$C,MATCH(EPS!$A2742,NoSettings!$A:$A,0))</f>
        <v>#N/A</v>
      </c>
      <c r="K2742">
        <f>INDEX(GWP!$C$2:$C$13,MATCH(EPS!I2742,GWP!$B$2:$B$13,0))</f>
        <v>0</v>
      </c>
      <c r="L2742" s="4" t="e">
        <f t="shared" si="85"/>
        <v>#N/A</v>
      </c>
    </row>
    <row r="2743" spans="1:12">
      <c r="A2743" t="s">
        <v>8291</v>
      </c>
      <c r="B2743" t="s">
        <v>7325</v>
      </c>
      <c r="C2743" t="s">
        <v>1734</v>
      </c>
      <c r="D2743" t="s">
        <v>6872</v>
      </c>
      <c r="E2743" t="s">
        <v>1709</v>
      </c>
      <c r="H2743" t="str">
        <f>INDEX('Vensim Variables'!$B:$B,MATCH(EPS!$B2743,'Vensim Variables'!$A:$A,0))</f>
        <v>g pollutant</v>
      </c>
      <c r="I2743" t="str">
        <f t="shared" si="84"/>
        <v>PM25</v>
      </c>
      <c r="J2743" t="e">
        <f>INDEX(NoSettings!$C:$C,MATCH(EPS!$A2743,NoSettings!$A:$A,0))</f>
        <v>#N/A</v>
      </c>
      <c r="K2743">
        <f>INDEX(GWP!$C$2:$C$13,MATCH(EPS!I2743,GWP!$B$2:$B$13,0))</f>
        <v>0</v>
      </c>
      <c r="L2743" s="4" t="e">
        <f t="shared" si="85"/>
        <v>#N/A</v>
      </c>
    </row>
    <row r="2744" spans="1:12">
      <c r="A2744" t="s">
        <v>8292</v>
      </c>
      <c r="B2744" t="s">
        <v>7325</v>
      </c>
      <c r="C2744" t="s">
        <v>1734</v>
      </c>
      <c r="D2744" t="s">
        <v>6872</v>
      </c>
      <c r="E2744" t="s">
        <v>1710</v>
      </c>
      <c r="H2744" t="str">
        <f>INDEX('Vensim Variables'!$B:$B,MATCH(EPS!$B2744,'Vensim Variables'!$A:$A,0))</f>
        <v>g pollutant</v>
      </c>
      <c r="I2744" t="str">
        <f t="shared" si="84"/>
        <v>SOx</v>
      </c>
      <c r="J2744" t="e">
        <f>INDEX(NoSettings!$C:$C,MATCH(EPS!$A2744,NoSettings!$A:$A,0))</f>
        <v>#N/A</v>
      </c>
      <c r="K2744">
        <f>INDEX(GWP!$C$2:$C$13,MATCH(EPS!I2744,GWP!$B$2:$B$13,0))</f>
        <v>0</v>
      </c>
      <c r="L2744" s="4" t="e">
        <f t="shared" si="85"/>
        <v>#N/A</v>
      </c>
    </row>
    <row r="2745" spans="1:12">
      <c r="A2745" t="s">
        <v>8293</v>
      </c>
      <c r="B2745" t="s">
        <v>7325</v>
      </c>
      <c r="C2745" t="s">
        <v>1734</v>
      </c>
      <c r="D2745" t="s">
        <v>6872</v>
      </c>
      <c r="E2745" t="s">
        <v>1711</v>
      </c>
      <c r="H2745" t="str">
        <f>INDEX('Vensim Variables'!$B:$B,MATCH(EPS!$B2745,'Vensim Variables'!$A:$A,0))</f>
        <v>g pollutant</v>
      </c>
      <c r="I2745" t="str">
        <f t="shared" si="84"/>
        <v>BC</v>
      </c>
      <c r="J2745" t="e">
        <f>INDEX(NoSettings!$C:$C,MATCH(EPS!$A2745,NoSettings!$A:$A,0))</f>
        <v>#N/A</v>
      </c>
      <c r="K2745">
        <f>INDEX(GWP!$C$2:$C$13,MATCH(EPS!I2745,GWP!$B$2:$B$13,0))</f>
        <v>0</v>
      </c>
      <c r="L2745" s="4" t="e">
        <f t="shared" si="85"/>
        <v>#N/A</v>
      </c>
    </row>
    <row r="2746" spans="1:12">
      <c r="A2746" t="s">
        <v>8294</v>
      </c>
      <c r="B2746" t="s">
        <v>7325</v>
      </c>
      <c r="C2746" t="s">
        <v>1734</v>
      </c>
      <c r="D2746" t="s">
        <v>6872</v>
      </c>
      <c r="E2746" t="s">
        <v>1712</v>
      </c>
      <c r="H2746" t="str">
        <f>INDEX('Vensim Variables'!$B:$B,MATCH(EPS!$B2746,'Vensim Variables'!$A:$A,0))</f>
        <v>g pollutant</v>
      </c>
      <c r="I2746" t="str">
        <f t="shared" si="84"/>
        <v>OC</v>
      </c>
      <c r="J2746" t="e">
        <f>INDEX(NoSettings!$C:$C,MATCH(EPS!$A2746,NoSettings!$A:$A,0))</f>
        <v>#N/A</v>
      </c>
      <c r="K2746">
        <f>INDEX(GWP!$C$2:$C$13,MATCH(EPS!I2746,GWP!$B$2:$B$13,0))</f>
        <v>0</v>
      </c>
      <c r="L2746" s="4" t="e">
        <f t="shared" si="85"/>
        <v>#N/A</v>
      </c>
    </row>
    <row r="2747" spans="1:12">
      <c r="A2747" t="s">
        <v>8295</v>
      </c>
      <c r="B2747" t="s">
        <v>7325</v>
      </c>
      <c r="C2747" t="s">
        <v>1734</v>
      </c>
      <c r="D2747" t="s">
        <v>6872</v>
      </c>
      <c r="E2747" t="s">
        <v>1713</v>
      </c>
      <c r="H2747" t="str">
        <f>INDEX('Vensim Variables'!$B:$B,MATCH(EPS!$B2747,'Vensim Variables'!$A:$A,0))</f>
        <v>g pollutant</v>
      </c>
      <c r="I2747" t="str">
        <f t="shared" si="84"/>
        <v>CH4</v>
      </c>
      <c r="J2747" t="e">
        <f>INDEX(NoSettings!$C:$C,MATCH(EPS!$A2747,NoSettings!$A:$A,0))</f>
        <v>#N/A</v>
      </c>
      <c r="K2747">
        <f>INDEX(GWP!$C$2:$C$13,MATCH(EPS!I2747,GWP!$B$2:$B$13,0))</f>
        <v>28</v>
      </c>
      <c r="L2747" s="4" t="e">
        <f t="shared" si="85"/>
        <v>#N/A</v>
      </c>
    </row>
    <row r="2748" spans="1:12">
      <c r="A2748" t="s">
        <v>8296</v>
      </c>
      <c r="B2748" t="s">
        <v>7325</v>
      </c>
      <c r="C2748" t="s">
        <v>1734</v>
      </c>
      <c r="D2748" t="s">
        <v>6872</v>
      </c>
      <c r="E2748" t="s">
        <v>1714</v>
      </c>
      <c r="H2748" t="str">
        <f>INDEX('Vensim Variables'!$B:$B,MATCH(EPS!$B2748,'Vensim Variables'!$A:$A,0))</f>
        <v>g pollutant</v>
      </c>
      <c r="I2748" t="str">
        <f t="shared" si="84"/>
        <v>N2O</v>
      </c>
      <c r="J2748" t="e">
        <f>INDEX(NoSettings!$C:$C,MATCH(EPS!$A2748,NoSettings!$A:$A,0))</f>
        <v>#N/A</v>
      </c>
      <c r="K2748">
        <f>INDEX(GWP!$C$2:$C$13,MATCH(EPS!I2748,GWP!$B$2:$B$13,0))</f>
        <v>265</v>
      </c>
      <c r="L2748" s="4" t="e">
        <f t="shared" si="85"/>
        <v>#N/A</v>
      </c>
    </row>
    <row r="2749" spans="1:12">
      <c r="A2749" t="s">
        <v>8297</v>
      </c>
      <c r="B2749" t="s">
        <v>7325</v>
      </c>
      <c r="C2749" t="s">
        <v>1734</v>
      </c>
      <c r="D2749" t="s">
        <v>6872</v>
      </c>
      <c r="E2749" t="s">
        <v>1715</v>
      </c>
      <c r="H2749" t="str">
        <f>INDEX('Vensim Variables'!$B:$B,MATCH(EPS!$B2749,'Vensim Variables'!$A:$A,0))</f>
        <v>g pollutant</v>
      </c>
      <c r="I2749" t="str">
        <f t="shared" si="84"/>
        <v>F gases</v>
      </c>
      <c r="J2749" t="e">
        <f>INDEX(NoSettings!$C:$C,MATCH(EPS!$A2749,NoSettings!$A:$A,0))</f>
        <v>#N/A</v>
      </c>
      <c r="K2749">
        <f>INDEX(GWP!$C$2:$C$13,MATCH(EPS!I2749,GWP!$B$2:$B$13,0))</f>
        <v>1</v>
      </c>
      <c r="L2749" s="4" t="e">
        <f t="shared" si="85"/>
        <v>#N/A</v>
      </c>
    </row>
    <row r="2750" spans="1:12">
      <c r="A2750" t="s">
        <v>8298</v>
      </c>
      <c r="B2750" t="s">
        <v>7325</v>
      </c>
      <c r="C2750" t="s">
        <v>1734</v>
      </c>
      <c r="D2750" t="s">
        <v>6873</v>
      </c>
      <c r="E2750" t="s">
        <v>1702</v>
      </c>
      <c r="H2750" t="str">
        <f>INDEX('Vensim Variables'!$B:$B,MATCH(EPS!$B2750,'Vensim Variables'!$A:$A,0))</f>
        <v>g pollutant</v>
      </c>
      <c r="I2750" t="str">
        <f t="shared" si="84"/>
        <v>CO2</v>
      </c>
      <c r="J2750" t="e">
        <f>INDEX(NoSettings!$C:$C,MATCH(EPS!$A2750,NoSettings!$A:$A,0))</f>
        <v>#N/A</v>
      </c>
      <c r="K2750">
        <f>INDEX(GWP!$C$2:$C$13,MATCH(EPS!I2750,GWP!$B$2:$B$13,0))</f>
        <v>1</v>
      </c>
      <c r="L2750" s="4" t="e">
        <f t="shared" si="85"/>
        <v>#N/A</v>
      </c>
    </row>
    <row r="2751" spans="1:12">
      <c r="A2751" t="s">
        <v>8299</v>
      </c>
      <c r="B2751" t="s">
        <v>7325</v>
      </c>
      <c r="C2751" t="s">
        <v>1734</v>
      </c>
      <c r="D2751" t="s">
        <v>6873</v>
      </c>
      <c r="E2751" t="s">
        <v>1705</v>
      </c>
      <c r="H2751" t="str">
        <f>INDEX('Vensim Variables'!$B:$B,MATCH(EPS!$B2751,'Vensim Variables'!$A:$A,0))</f>
        <v>g pollutant</v>
      </c>
      <c r="I2751" t="str">
        <f t="shared" si="84"/>
        <v>VOC</v>
      </c>
      <c r="J2751" t="e">
        <f>INDEX(NoSettings!$C:$C,MATCH(EPS!$A2751,NoSettings!$A:$A,0))</f>
        <v>#N/A</v>
      </c>
      <c r="K2751">
        <f>INDEX(GWP!$C$2:$C$13,MATCH(EPS!I2751,GWP!$B$2:$B$13,0))</f>
        <v>0</v>
      </c>
      <c r="L2751" s="4" t="e">
        <f>IF(H2751="g pollutant",K2751*J2751/10^12,IF(H2751="MMTCO2e",J2751,IF(H2751="MWh",J2751,0)))</f>
        <v>#N/A</v>
      </c>
    </row>
    <row r="2752" spans="1:12">
      <c r="A2752" t="s">
        <v>8300</v>
      </c>
      <c r="B2752" t="s">
        <v>7325</v>
      </c>
      <c r="C2752" t="s">
        <v>1734</v>
      </c>
      <c r="D2752" t="s">
        <v>6873</v>
      </c>
      <c r="E2752" t="s">
        <v>1706</v>
      </c>
      <c r="H2752" t="str">
        <f>INDEX('Vensim Variables'!$B:$B,MATCH(EPS!$B2752,'Vensim Variables'!$A:$A,0))</f>
        <v>g pollutant</v>
      </c>
      <c r="I2752" t="str">
        <f t="shared" si="84"/>
        <v>CO</v>
      </c>
      <c r="J2752" t="e">
        <f>INDEX(NoSettings!$C:$C,MATCH(EPS!$A2752,NoSettings!$A:$A,0))</f>
        <v>#N/A</v>
      </c>
      <c r="K2752">
        <f>INDEX(GWP!$C$2:$C$13,MATCH(EPS!I2752,GWP!$B$2:$B$13,0))</f>
        <v>0</v>
      </c>
      <c r="L2752" s="4" t="e">
        <f t="shared" si="85"/>
        <v>#N/A</v>
      </c>
    </row>
    <row r="2753" spans="1:12">
      <c r="A2753" t="s">
        <v>8301</v>
      </c>
      <c r="B2753" t="s">
        <v>7325</v>
      </c>
      <c r="C2753" t="s">
        <v>1734</v>
      </c>
      <c r="D2753" t="s">
        <v>6873</v>
      </c>
      <c r="E2753" t="s">
        <v>1707</v>
      </c>
      <c r="H2753" t="str">
        <f>INDEX('Vensim Variables'!$B:$B,MATCH(EPS!$B2753,'Vensim Variables'!$A:$A,0))</f>
        <v>g pollutant</v>
      </c>
      <c r="I2753" t="str">
        <f t="shared" si="84"/>
        <v>NOx</v>
      </c>
      <c r="J2753" t="e">
        <f>INDEX(NoSettings!$C:$C,MATCH(EPS!$A2753,NoSettings!$A:$A,0))</f>
        <v>#N/A</v>
      </c>
      <c r="K2753">
        <f>INDEX(GWP!$C$2:$C$13,MATCH(EPS!I2753,GWP!$B$2:$B$13,0))</f>
        <v>0</v>
      </c>
      <c r="L2753" s="4" t="e">
        <f t="shared" si="85"/>
        <v>#N/A</v>
      </c>
    </row>
    <row r="2754" spans="1:12">
      <c r="A2754" t="s">
        <v>8302</v>
      </c>
      <c r="B2754" t="s">
        <v>7325</v>
      </c>
      <c r="C2754" t="s">
        <v>1734</v>
      </c>
      <c r="D2754" t="s">
        <v>6873</v>
      </c>
      <c r="E2754" t="s">
        <v>1708</v>
      </c>
      <c r="H2754" t="str">
        <f>INDEX('Vensim Variables'!$B:$B,MATCH(EPS!$B2754,'Vensim Variables'!$A:$A,0))</f>
        <v>g pollutant</v>
      </c>
      <c r="I2754" t="str">
        <f t="shared" si="84"/>
        <v>PM10</v>
      </c>
      <c r="J2754" t="e">
        <f>INDEX(NoSettings!$C:$C,MATCH(EPS!$A2754,NoSettings!$A:$A,0))</f>
        <v>#N/A</v>
      </c>
      <c r="K2754">
        <f>INDEX(GWP!$C$2:$C$13,MATCH(EPS!I2754,GWP!$B$2:$B$13,0))</f>
        <v>0</v>
      </c>
      <c r="L2754" s="4" t="e">
        <f t="shared" si="85"/>
        <v>#N/A</v>
      </c>
    </row>
    <row r="2755" spans="1:12">
      <c r="A2755" t="s">
        <v>8303</v>
      </c>
      <c r="B2755" t="s">
        <v>7325</v>
      </c>
      <c r="C2755" t="s">
        <v>1734</v>
      </c>
      <c r="D2755" t="s">
        <v>6873</v>
      </c>
      <c r="E2755" t="s">
        <v>1709</v>
      </c>
      <c r="H2755" t="str">
        <f>INDEX('Vensim Variables'!$B:$B,MATCH(EPS!$B2755,'Vensim Variables'!$A:$A,0))</f>
        <v>g pollutant</v>
      </c>
      <c r="I2755" t="str">
        <f t="shared" ref="I2755:I2818" si="86">IF(OR(C2755="CO2",C2755="CH4",C2755="N2O",C2755="F gases",C2755="VOC",C2755="CO",C2755="NOx",C2755="PM10",C2755="PM25",C2755="SOx",C2755="BC",C2755="OC"),C2755,IF(OR(D2755="CO2",D2755="CH4",D2755="N2O",D2755="F gases",D2755="VOC",D2755="CO",D2755="NOx",D2755="PM10",D2755="PM25",D2755="SOx",D2755="BC",D2755="OC"),D2755,IF(OR(E2755="CO2",E2755="CH4",E2755="N2O",E2755="F gases",E2755="VOC",E2755="CO",E2755="NOx",E2755="PM10",E2755="PM25",E2755="SOx",E2755="BC",E2755="OC"),E2755,"NA")))</f>
        <v>PM25</v>
      </c>
      <c r="J2755" t="e">
        <f>INDEX(NoSettings!$C:$C,MATCH(EPS!$A2755,NoSettings!$A:$A,0))</f>
        <v>#N/A</v>
      </c>
      <c r="K2755">
        <f>INDEX(GWP!$C$2:$C$13,MATCH(EPS!I2755,GWP!$B$2:$B$13,0))</f>
        <v>0</v>
      </c>
      <c r="L2755" s="4" t="e">
        <f t="shared" ref="L2755:L2818" si="87">IF(H2755="g pollutant",K2755*J2755/10^12,IF(H2755="MMTCO2e",J2755,IF(H2755="MWh",J2755,0)))</f>
        <v>#N/A</v>
      </c>
    </row>
    <row r="2756" spans="1:12">
      <c r="A2756" t="s">
        <v>8304</v>
      </c>
      <c r="B2756" t="s">
        <v>7325</v>
      </c>
      <c r="C2756" t="s">
        <v>1734</v>
      </c>
      <c r="D2756" t="s">
        <v>6873</v>
      </c>
      <c r="E2756" t="s">
        <v>1710</v>
      </c>
      <c r="H2756" t="str">
        <f>INDEX('Vensim Variables'!$B:$B,MATCH(EPS!$B2756,'Vensim Variables'!$A:$A,0))</f>
        <v>g pollutant</v>
      </c>
      <c r="I2756" t="str">
        <f t="shared" si="86"/>
        <v>SOx</v>
      </c>
      <c r="J2756" t="e">
        <f>INDEX(NoSettings!$C:$C,MATCH(EPS!$A2756,NoSettings!$A:$A,0))</f>
        <v>#N/A</v>
      </c>
      <c r="K2756">
        <f>INDEX(GWP!$C$2:$C$13,MATCH(EPS!I2756,GWP!$B$2:$B$13,0))</f>
        <v>0</v>
      </c>
      <c r="L2756" s="4" t="e">
        <f t="shared" si="87"/>
        <v>#N/A</v>
      </c>
    </row>
    <row r="2757" spans="1:12">
      <c r="A2757" t="s">
        <v>8305</v>
      </c>
      <c r="B2757" t="s">
        <v>7325</v>
      </c>
      <c r="C2757" t="s">
        <v>1734</v>
      </c>
      <c r="D2757" t="s">
        <v>6873</v>
      </c>
      <c r="E2757" t="s">
        <v>1711</v>
      </c>
      <c r="H2757" t="str">
        <f>INDEX('Vensim Variables'!$B:$B,MATCH(EPS!$B2757,'Vensim Variables'!$A:$A,0))</f>
        <v>g pollutant</v>
      </c>
      <c r="I2757" t="str">
        <f t="shared" si="86"/>
        <v>BC</v>
      </c>
      <c r="J2757" t="e">
        <f>INDEX(NoSettings!$C:$C,MATCH(EPS!$A2757,NoSettings!$A:$A,0))</f>
        <v>#N/A</v>
      </c>
      <c r="K2757">
        <f>INDEX(GWP!$C$2:$C$13,MATCH(EPS!I2757,GWP!$B$2:$B$13,0))</f>
        <v>0</v>
      </c>
      <c r="L2757" s="4" t="e">
        <f t="shared" si="87"/>
        <v>#N/A</v>
      </c>
    </row>
    <row r="2758" spans="1:12">
      <c r="A2758" t="s">
        <v>8306</v>
      </c>
      <c r="B2758" t="s">
        <v>7325</v>
      </c>
      <c r="C2758" t="s">
        <v>1734</v>
      </c>
      <c r="D2758" t="s">
        <v>6873</v>
      </c>
      <c r="E2758" t="s">
        <v>1712</v>
      </c>
      <c r="H2758" t="str">
        <f>INDEX('Vensim Variables'!$B:$B,MATCH(EPS!$B2758,'Vensim Variables'!$A:$A,0))</f>
        <v>g pollutant</v>
      </c>
      <c r="I2758" t="str">
        <f t="shared" si="86"/>
        <v>OC</v>
      </c>
      <c r="J2758" t="e">
        <f>INDEX(NoSettings!$C:$C,MATCH(EPS!$A2758,NoSettings!$A:$A,0))</f>
        <v>#N/A</v>
      </c>
      <c r="K2758">
        <f>INDEX(GWP!$C$2:$C$13,MATCH(EPS!I2758,GWP!$B$2:$B$13,0))</f>
        <v>0</v>
      </c>
      <c r="L2758" s="4" t="e">
        <f t="shared" si="87"/>
        <v>#N/A</v>
      </c>
    </row>
    <row r="2759" spans="1:12">
      <c r="A2759" t="s">
        <v>8307</v>
      </c>
      <c r="B2759" t="s">
        <v>7325</v>
      </c>
      <c r="C2759" t="s">
        <v>1734</v>
      </c>
      <c r="D2759" t="s">
        <v>6873</v>
      </c>
      <c r="E2759" t="s">
        <v>1713</v>
      </c>
      <c r="H2759" t="str">
        <f>INDEX('Vensim Variables'!$B:$B,MATCH(EPS!$B2759,'Vensim Variables'!$A:$A,0))</f>
        <v>g pollutant</v>
      </c>
      <c r="I2759" t="str">
        <f t="shared" si="86"/>
        <v>CH4</v>
      </c>
      <c r="J2759" t="e">
        <f>INDEX(NoSettings!$C:$C,MATCH(EPS!$A2759,NoSettings!$A:$A,0))</f>
        <v>#N/A</v>
      </c>
      <c r="K2759">
        <f>INDEX(GWP!$C$2:$C$13,MATCH(EPS!I2759,GWP!$B$2:$B$13,0))</f>
        <v>28</v>
      </c>
      <c r="L2759" s="4" t="e">
        <f t="shared" si="87"/>
        <v>#N/A</v>
      </c>
    </row>
    <row r="2760" spans="1:12">
      <c r="A2760" t="s">
        <v>8308</v>
      </c>
      <c r="B2760" t="s">
        <v>7325</v>
      </c>
      <c r="C2760" t="s">
        <v>1734</v>
      </c>
      <c r="D2760" t="s">
        <v>6873</v>
      </c>
      <c r="E2760" t="s">
        <v>1714</v>
      </c>
      <c r="H2760" t="str">
        <f>INDEX('Vensim Variables'!$B:$B,MATCH(EPS!$B2760,'Vensim Variables'!$A:$A,0))</f>
        <v>g pollutant</v>
      </c>
      <c r="I2760" t="str">
        <f t="shared" si="86"/>
        <v>N2O</v>
      </c>
      <c r="J2760" t="e">
        <f>INDEX(NoSettings!$C:$C,MATCH(EPS!$A2760,NoSettings!$A:$A,0))</f>
        <v>#N/A</v>
      </c>
      <c r="K2760">
        <f>INDEX(GWP!$C$2:$C$13,MATCH(EPS!I2760,GWP!$B$2:$B$13,0))</f>
        <v>265</v>
      </c>
      <c r="L2760" s="4" t="e">
        <f t="shared" si="87"/>
        <v>#N/A</v>
      </c>
    </row>
    <row r="2761" spans="1:12">
      <c r="A2761" t="s">
        <v>8309</v>
      </c>
      <c r="B2761" t="s">
        <v>7325</v>
      </c>
      <c r="C2761" t="s">
        <v>1734</v>
      </c>
      <c r="D2761" t="s">
        <v>6873</v>
      </c>
      <c r="E2761" t="s">
        <v>1715</v>
      </c>
      <c r="H2761" t="str">
        <f>INDEX('Vensim Variables'!$B:$B,MATCH(EPS!$B2761,'Vensim Variables'!$A:$A,0))</f>
        <v>g pollutant</v>
      </c>
      <c r="I2761" t="str">
        <f t="shared" si="86"/>
        <v>F gases</v>
      </c>
      <c r="J2761" t="e">
        <f>INDEX(NoSettings!$C:$C,MATCH(EPS!$A2761,NoSettings!$A:$A,0))</f>
        <v>#N/A</v>
      </c>
      <c r="K2761">
        <f>INDEX(GWP!$C$2:$C$13,MATCH(EPS!I2761,GWP!$B$2:$B$13,0))</f>
        <v>1</v>
      </c>
      <c r="L2761" s="4" t="e">
        <f t="shared" si="87"/>
        <v>#N/A</v>
      </c>
    </row>
    <row r="2762" spans="1:12">
      <c r="A2762" t="s">
        <v>8310</v>
      </c>
      <c r="B2762" t="s">
        <v>7325</v>
      </c>
      <c r="C2762" t="s">
        <v>1734</v>
      </c>
      <c r="D2762" t="s">
        <v>6874</v>
      </c>
      <c r="E2762" t="s">
        <v>1702</v>
      </c>
      <c r="H2762" t="str">
        <f>INDEX('Vensim Variables'!$B:$B,MATCH(EPS!$B2762,'Vensim Variables'!$A:$A,0))</f>
        <v>g pollutant</v>
      </c>
      <c r="I2762" t="str">
        <f t="shared" si="86"/>
        <v>CO2</v>
      </c>
      <c r="J2762" t="e">
        <f>INDEX(NoSettings!$C:$C,MATCH(EPS!$A2762,NoSettings!$A:$A,0))</f>
        <v>#N/A</v>
      </c>
      <c r="K2762">
        <f>INDEX(GWP!$C$2:$C$13,MATCH(EPS!I2762,GWP!$B$2:$B$13,0))</f>
        <v>1</v>
      </c>
      <c r="L2762" s="4" t="e">
        <f t="shared" si="87"/>
        <v>#N/A</v>
      </c>
    </row>
    <row r="2763" spans="1:12">
      <c r="A2763" t="s">
        <v>8311</v>
      </c>
      <c r="B2763" t="s">
        <v>7325</v>
      </c>
      <c r="C2763" t="s">
        <v>1734</v>
      </c>
      <c r="D2763" t="s">
        <v>6874</v>
      </c>
      <c r="E2763" t="s">
        <v>1705</v>
      </c>
      <c r="H2763" t="str">
        <f>INDEX('Vensim Variables'!$B:$B,MATCH(EPS!$B2763,'Vensim Variables'!$A:$A,0))</f>
        <v>g pollutant</v>
      </c>
      <c r="I2763" t="str">
        <f t="shared" si="86"/>
        <v>VOC</v>
      </c>
      <c r="J2763" t="e">
        <f>INDEX(NoSettings!$C:$C,MATCH(EPS!$A2763,NoSettings!$A:$A,0))</f>
        <v>#N/A</v>
      </c>
      <c r="K2763">
        <f>INDEX(GWP!$C$2:$C$13,MATCH(EPS!I2763,GWP!$B$2:$B$13,0))</f>
        <v>0</v>
      </c>
      <c r="L2763" s="4" t="e">
        <f t="shared" si="87"/>
        <v>#N/A</v>
      </c>
    </row>
    <row r="2764" spans="1:12">
      <c r="A2764" t="s">
        <v>8312</v>
      </c>
      <c r="B2764" t="s">
        <v>7325</v>
      </c>
      <c r="C2764" t="s">
        <v>1734</v>
      </c>
      <c r="D2764" t="s">
        <v>6874</v>
      </c>
      <c r="E2764" t="s">
        <v>1706</v>
      </c>
      <c r="H2764" t="str">
        <f>INDEX('Vensim Variables'!$B:$B,MATCH(EPS!$B2764,'Vensim Variables'!$A:$A,0))</f>
        <v>g pollutant</v>
      </c>
      <c r="I2764" t="str">
        <f t="shared" si="86"/>
        <v>CO</v>
      </c>
      <c r="J2764" t="e">
        <f>INDEX(NoSettings!$C:$C,MATCH(EPS!$A2764,NoSettings!$A:$A,0))</f>
        <v>#N/A</v>
      </c>
      <c r="K2764">
        <f>INDEX(GWP!$C$2:$C$13,MATCH(EPS!I2764,GWP!$B$2:$B$13,0))</f>
        <v>0</v>
      </c>
      <c r="L2764" s="4" t="e">
        <f t="shared" si="87"/>
        <v>#N/A</v>
      </c>
    </row>
    <row r="2765" spans="1:12">
      <c r="A2765" t="s">
        <v>8313</v>
      </c>
      <c r="B2765" t="s">
        <v>7325</v>
      </c>
      <c r="C2765" t="s">
        <v>1734</v>
      </c>
      <c r="D2765" t="s">
        <v>6874</v>
      </c>
      <c r="E2765" t="s">
        <v>1707</v>
      </c>
      <c r="H2765" t="str">
        <f>INDEX('Vensim Variables'!$B:$B,MATCH(EPS!$B2765,'Vensim Variables'!$A:$A,0))</f>
        <v>g pollutant</v>
      </c>
      <c r="I2765" t="str">
        <f t="shared" si="86"/>
        <v>NOx</v>
      </c>
      <c r="J2765" t="e">
        <f>INDEX(NoSettings!$C:$C,MATCH(EPS!$A2765,NoSettings!$A:$A,0))</f>
        <v>#N/A</v>
      </c>
      <c r="K2765">
        <f>INDEX(GWP!$C$2:$C$13,MATCH(EPS!I2765,GWP!$B$2:$B$13,0))</f>
        <v>0</v>
      </c>
      <c r="L2765" s="4" t="e">
        <f t="shared" si="87"/>
        <v>#N/A</v>
      </c>
    </row>
    <row r="2766" spans="1:12">
      <c r="A2766" t="s">
        <v>8314</v>
      </c>
      <c r="B2766" t="s">
        <v>7325</v>
      </c>
      <c r="C2766" t="s">
        <v>1734</v>
      </c>
      <c r="D2766" t="s">
        <v>6874</v>
      </c>
      <c r="E2766" t="s">
        <v>1708</v>
      </c>
      <c r="H2766" t="str">
        <f>INDEX('Vensim Variables'!$B:$B,MATCH(EPS!$B2766,'Vensim Variables'!$A:$A,0))</f>
        <v>g pollutant</v>
      </c>
      <c r="I2766" t="str">
        <f t="shared" si="86"/>
        <v>PM10</v>
      </c>
      <c r="J2766" t="e">
        <f>INDEX(NoSettings!$C:$C,MATCH(EPS!$A2766,NoSettings!$A:$A,0))</f>
        <v>#N/A</v>
      </c>
      <c r="K2766">
        <f>INDEX(GWP!$C$2:$C$13,MATCH(EPS!I2766,GWP!$B$2:$B$13,0))</f>
        <v>0</v>
      </c>
      <c r="L2766" s="4" t="e">
        <f t="shared" si="87"/>
        <v>#N/A</v>
      </c>
    </row>
    <row r="2767" spans="1:12">
      <c r="A2767" t="s">
        <v>8315</v>
      </c>
      <c r="B2767" t="s">
        <v>7325</v>
      </c>
      <c r="C2767" t="s">
        <v>1734</v>
      </c>
      <c r="D2767" t="s">
        <v>6874</v>
      </c>
      <c r="E2767" t="s">
        <v>1709</v>
      </c>
      <c r="H2767" t="str">
        <f>INDEX('Vensim Variables'!$B:$B,MATCH(EPS!$B2767,'Vensim Variables'!$A:$A,0))</f>
        <v>g pollutant</v>
      </c>
      <c r="I2767" t="str">
        <f t="shared" si="86"/>
        <v>PM25</v>
      </c>
      <c r="J2767" t="e">
        <f>INDEX(NoSettings!$C:$C,MATCH(EPS!$A2767,NoSettings!$A:$A,0))</f>
        <v>#N/A</v>
      </c>
      <c r="K2767">
        <f>INDEX(GWP!$C$2:$C$13,MATCH(EPS!I2767,GWP!$B$2:$B$13,0))</f>
        <v>0</v>
      </c>
      <c r="L2767" s="4" t="e">
        <f t="shared" si="87"/>
        <v>#N/A</v>
      </c>
    </row>
    <row r="2768" spans="1:12">
      <c r="A2768" t="s">
        <v>8316</v>
      </c>
      <c r="B2768" t="s">
        <v>7325</v>
      </c>
      <c r="C2768" t="s">
        <v>1734</v>
      </c>
      <c r="D2768" t="s">
        <v>6874</v>
      </c>
      <c r="E2768" t="s">
        <v>1710</v>
      </c>
      <c r="H2768" t="str">
        <f>INDEX('Vensim Variables'!$B:$B,MATCH(EPS!$B2768,'Vensim Variables'!$A:$A,0))</f>
        <v>g pollutant</v>
      </c>
      <c r="I2768" t="str">
        <f t="shared" si="86"/>
        <v>SOx</v>
      </c>
      <c r="J2768" t="e">
        <f>INDEX(NoSettings!$C:$C,MATCH(EPS!$A2768,NoSettings!$A:$A,0))</f>
        <v>#N/A</v>
      </c>
      <c r="K2768">
        <f>INDEX(GWP!$C$2:$C$13,MATCH(EPS!I2768,GWP!$B$2:$B$13,0))</f>
        <v>0</v>
      </c>
      <c r="L2768" s="4" t="e">
        <f t="shared" si="87"/>
        <v>#N/A</v>
      </c>
    </row>
    <row r="2769" spans="1:12">
      <c r="A2769" t="s">
        <v>8317</v>
      </c>
      <c r="B2769" t="s">
        <v>7325</v>
      </c>
      <c r="C2769" t="s">
        <v>1734</v>
      </c>
      <c r="D2769" t="s">
        <v>6874</v>
      </c>
      <c r="E2769" t="s">
        <v>1711</v>
      </c>
      <c r="H2769" t="str">
        <f>INDEX('Vensim Variables'!$B:$B,MATCH(EPS!$B2769,'Vensim Variables'!$A:$A,0))</f>
        <v>g pollutant</v>
      </c>
      <c r="I2769" t="str">
        <f t="shared" si="86"/>
        <v>BC</v>
      </c>
      <c r="J2769" t="e">
        <f>INDEX(NoSettings!$C:$C,MATCH(EPS!$A2769,NoSettings!$A:$A,0))</f>
        <v>#N/A</v>
      </c>
      <c r="K2769">
        <f>INDEX(GWP!$C$2:$C$13,MATCH(EPS!I2769,GWP!$B$2:$B$13,0))</f>
        <v>0</v>
      </c>
      <c r="L2769" s="4" t="e">
        <f t="shared" si="87"/>
        <v>#N/A</v>
      </c>
    </row>
    <row r="2770" spans="1:12">
      <c r="A2770" t="s">
        <v>8318</v>
      </c>
      <c r="B2770" t="s">
        <v>7325</v>
      </c>
      <c r="C2770" t="s">
        <v>1734</v>
      </c>
      <c r="D2770" t="s">
        <v>6874</v>
      </c>
      <c r="E2770" t="s">
        <v>1712</v>
      </c>
      <c r="H2770" t="str">
        <f>INDEX('Vensim Variables'!$B:$B,MATCH(EPS!$B2770,'Vensim Variables'!$A:$A,0))</f>
        <v>g pollutant</v>
      </c>
      <c r="I2770" t="str">
        <f t="shared" si="86"/>
        <v>OC</v>
      </c>
      <c r="J2770" t="e">
        <f>INDEX(NoSettings!$C:$C,MATCH(EPS!$A2770,NoSettings!$A:$A,0))</f>
        <v>#N/A</v>
      </c>
      <c r="K2770">
        <f>INDEX(GWP!$C$2:$C$13,MATCH(EPS!I2770,GWP!$B$2:$B$13,0))</f>
        <v>0</v>
      </c>
      <c r="L2770" s="4" t="e">
        <f t="shared" si="87"/>
        <v>#N/A</v>
      </c>
    </row>
    <row r="2771" spans="1:12">
      <c r="A2771" t="s">
        <v>8319</v>
      </c>
      <c r="B2771" t="s">
        <v>7325</v>
      </c>
      <c r="C2771" t="s">
        <v>1734</v>
      </c>
      <c r="D2771" t="s">
        <v>6874</v>
      </c>
      <c r="E2771" t="s">
        <v>1713</v>
      </c>
      <c r="H2771" t="str">
        <f>INDEX('Vensim Variables'!$B:$B,MATCH(EPS!$B2771,'Vensim Variables'!$A:$A,0))</f>
        <v>g pollutant</v>
      </c>
      <c r="I2771" t="str">
        <f t="shared" si="86"/>
        <v>CH4</v>
      </c>
      <c r="J2771" t="e">
        <f>INDEX(NoSettings!$C:$C,MATCH(EPS!$A2771,NoSettings!$A:$A,0))</f>
        <v>#N/A</v>
      </c>
      <c r="K2771">
        <f>INDEX(GWP!$C$2:$C$13,MATCH(EPS!I2771,GWP!$B$2:$B$13,0))</f>
        <v>28</v>
      </c>
      <c r="L2771" s="4" t="e">
        <f t="shared" si="87"/>
        <v>#N/A</v>
      </c>
    </row>
    <row r="2772" spans="1:12">
      <c r="A2772" t="s">
        <v>8320</v>
      </c>
      <c r="B2772" t="s">
        <v>7325</v>
      </c>
      <c r="C2772" t="s">
        <v>1734</v>
      </c>
      <c r="D2772" t="s">
        <v>6874</v>
      </c>
      <c r="E2772" t="s">
        <v>1714</v>
      </c>
      <c r="H2772" t="str">
        <f>INDEX('Vensim Variables'!$B:$B,MATCH(EPS!$B2772,'Vensim Variables'!$A:$A,0))</f>
        <v>g pollutant</v>
      </c>
      <c r="I2772" t="str">
        <f t="shared" si="86"/>
        <v>N2O</v>
      </c>
      <c r="J2772" t="e">
        <f>INDEX(NoSettings!$C:$C,MATCH(EPS!$A2772,NoSettings!$A:$A,0))</f>
        <v>#N/A</v>
      </c>
      <c r="K2772">
        <f>INDEX(GWP!$C$2:$C$13,MATCH(EPS!I2772,GWP!$B$2:$B$13,0))</f>
        <v>265</v>
      </c>
      <c r="L2772" s="4" t="e">
        <f t="shared" si="87"/>
        <v>#N/A</v>
      </c>
    </row>
    <row r="2773" spans="1:12">
      <c r="A2773" t="s">
        <v>8321</v>
      </c>
      <c r="B2773" t="s">
        <v>7325</v>
      </c>
      <c r="C2773" t="s">
        <v>1734</v>
      </c>
      <c r="D2773" t="s">
        <v>6874</v>
      </c>
      <c r="E2773" t="s">
        <v>1715</v>
      </c>
      <c r="H2773" t="str">
        <f>INDEX('Vensim Variables'!$B:$B,MATCH(EPS!$B2773,'Vensim Variables'!$A:$A,0))</f>
        <v>g pollutant</v>
      </c>
      <c r="I2773" t="str">
        <f t="shared" si="86"/>
        <v>F gases</v>
      </c>
      <c r="J2773" t="e">
        <f>INDEX(NoSettings!$C:$C,MATCH(EPS!$A2773,NoSettings!$A:$A,0))</f>
        <v>#N/A</v>
      </c>
      <c r="K2773">
        <f>INDEX(GWP!$C$2:$C$13,MATCH(EPS!I2773,GWP!$B$2:$B$13,0))</f>
        <v>1</v>
      </c>
      <c r="L2773" s="4" t="e">
        <f t="shared" si="87"/>
        <v>#N/A</v>
      </c>
    </row>
    <row r="2774" spans="1:12">
      <c r="A2774" t="s">
        <v>8322</v>
      </c>
      <c r="B2774" t="s">
        <v>7325</v>
      </c>
      <c r="C2774" t="s">
        <v>1734</v>
      </c>
      <c r="D2774" t="s">
        <v>6875</v>
      </c>
      <c r="E2774" t="s">
        <v>1702</v>
      </c>
      <c r="H2774" t="str">
        <f>INDEX('Vensim Variables'!$B:$B,MATCH(EPS!$B2774,'Vensim Variables'!$A:$A,0))</f>
        <v>g pollutant</v>
      </c>
      <c r="I2774" t="str">
        <f t="shared" si="86"/>
        <v>CO2</v>
      </c>
      <c r="J2774" t="e">
        <f>INDEX(NoSettings!$C:$C,MATCH(EPS!$A2774,NoSettings!$A:$A,0))</f>
        <v>#N/A</v>
      </c>
      <c r="K2774">
        <f>INDEX(GWP!$C$2:$C$13,MATCH(EPS!I2774,GWP!$B$2:$B$13,0))</f>
        <v>1</v>
      </c>
      <c r="L2774" s="4" t="e">
        <f t="shared" si="87"/>
        <v>#N/A</v>
      </c>
    </row>
    <row r="2775" spans="1:12">
      <c r="A2775" t="s">
        <v>8323</v>
      </c>
      <c r="B2775" t="s">
        <v>7325</v>
      </c>
      <c r="C2775" t="s">
        <v>1734</v>
      </c>
      <c r="D2775" t="s">
        <v>6875</v>
      </c>
      <c r="E2775" t="s">
        <v>1705</v>
      </c>
      <c r="H2775" t="str">
        <f>INDEX('Vensim Variables'!$B:$B,MATCH(EPS!$B2775,'Vensim Variables'!$A:$A,0))</f>
        <v>g pollutant</v>
      </c>
      <c r="I2775" t="str">
        <f t="shared" si="86"/>
        <v>VOC</v>
      </c>
      <c r="J2775" t="e">
        <f>INDEX(NoSettings!$C:$C,MATCH(EPS!$A2775,NoSettings!$A:$A,0))</f>
        <v>#N/A</v>
      </c>
      <c r="K2775">
        <f>INDEX(GWP!$C$2:$C$13,MATCH(EPS!I2775,GWP!$B$2:$B$13,0))</f>
        <v>0</v>
      </c>
      <c r="L2775" s="4" t="e">
        <f t="shared" si="87"/>
        <v>#N/A</v>
      </c>
    </row>
    <row r="2776" spans="1:12">
      <c r="A2776" t="s">
        <v>8324</v>
      </c>
      <c r="B2776" t="s">
        <v>7325</v>
      </c>
      <c r="C2776" t="s">
        <v>1734</v>
      </c>
      <c r="D2776" t="s">
        <v>6875</v>
      </c>
      <c r="E2776" t="s">
        <v>1706</v>
      </c>
      <c r="H2776" t="str">
        <f>INDEX('Vensim Variables'!$B:$B,MATCH(EPS!$B2776,'Vensim Variables'!$A:$A,0))</f>
        <v>g pollutant</v>
      </c>
      <c r="I2776" t="str">
        <f t="shared" si="86"/>
        <v>CO</v>
      </c>
      <c r="J2776" t="e">
        <f>INDEX(NoSettings!$C:$C,MATCH(EPS!$A2776,NoSettings!$A:$A,0))</f>
        <v>#N/A</v>
      </c>
      <c r="K2776">
        <f>INDEX(GWP!$C$2:$C$13,MATCH(EPS!I2776,GWP!$B$2:$B$13,0))</f>
        <v>0</v>
      </c>
      <c r="L2776" s="4" t="e">
        <f t="shared" si="87"/>
        <v>#N/A</v>
      </c>
    </row>
    <row r="2777" spans="1:12">
      <c r="A2777" t="s">
        <v>8325</v>
      </c>
      <c r="B2777" t="s">
        <v>7325</v>
      </c>
      <c r="C2777" t="s">
        <v>1734</v>
      </c>
      <c r="D2777" t="s">
        <v>6875</v>
      </c>
      <c r="E2777" t="s">
        <v>1707</v>
      </c>
      <c r="H2777" t="str">
        <f>INDEX('Vensim Variables'!$B:$B,MATCH(EPS!$B2777,'Vensim Variables'!$A:$A,0))</f>
        <v>g pollutant</v>
      </c>
      <c r="I2777" t="str">
        <f t="shared" si="86"/>
        <v>NOx</v>
      </c>
      <c r="J2777" t="e">
        <f>INDEX(NoSettings!$C:$C,MATCH(EPS!$A2777,NoSettings!$A:$A,0))</f>
        <v>#N/A</v>
      </c>
      <c r="K2777">
        <f>INDEX(GWP!$C$2:$C$13,MATCH(EPS!I2777,GWP!$B$2:$B$13,0))</f>
        <v>0</v>
      </c>
      <c r="L2777" s="4" t="e">
        <f t="shared" si="87"/>
        <v>#N/A</v>
      </c>
    </row>
    <row r="2778" spans="1:12">
      <c r="A2778" t="s">
        <v>8326</v>
      </c>
      <c r="B2778" t="s">
        <v>7325</v>
      </c>
      <c r="C2778" t="s">
        <v>1734</v>
      </c>
      <c r="D2778" t="s">
        <v>6875</v>
      </c>
      <c r="E2778" t="s">
        <v>1708</v>
      </c>
      <c r="H2778" t="str">
        <f>INDEX('Vensim Variables'!$B:$B,MATCH(EPS!$B2778,'Vensim Variables'!$A:$A,0))</f>
        <v>g pollutant</v>
      </c>
      <c r="I2778" t="str">
        <f t="shared" si="86"/>
        <v>PM10</v>
      </c>
      <c r="J2778" t="e">
        <f>INDEX(NoSettings!$C:$C,MATCH(EPS!$A2778,NoSettings!$A:$A,0))</f>
        <v>#N/A</v>
      </c>
      <c r="K2778">
        <f>INDEX(GWP!$C$2:$C$13,MATCH(EPS!I2778,GWP!$B$2:$B$13,0))</f>
        <v>0</v>
      </c>
      <c r="L2778" s="4" t="e">
        <f t="shared" si="87"/>
        <v>#N/A</v>
      </c>
    </row>
    <row r="2779" spans="1:12">
      <c r="A2779" t="s">
        <v>8327</v>
      </c>
      <c r="B2779" t="s">
        <v>7325</v>
      </c>
      <c r="C2779" t="s">
        <v>1734</v>
      </c>
      <c r="D2779" t="s">
        <v>6875</v>
      </c>
      <c r="E2779" t="s">
        <v>1709</v>
      </c>
      <c r="H2779" t="str">
        <f>INDEX('Vensim Variables'!$B:$B,MATCH(EPS!$B2779,'Vensim Variables'!$A:$A,0))</f>
        <v>g pollutant</v>
      </c>
      <c r="I2779" t="str">
        <f t="shared" si="86"/>
        <v>PM25</v>
      </c>
      <c r="J2779" t="e">
        <f>INDEX(NoSettings!$C:$C,MATCH(EPS!$A2779,NoSettings!$A:$A,0))</f>
        <v>#N/A</v>
      </c>
      <c r="K2779">
        <f>INDEX(GWP!$C$2:$C$13,MATCH(EPS!I2779,GWP!$B$2:$B$13,0))</f>
        <v>0</v>
      </c>
      <c r="L2779" s="4" t="e">
        <f t="shared" si="87"/>
        <v>#N/A</v>
      </c>
    </row>
    <row r="2780" spans="1:12">
      <c r="A2780" t="s">
        <v>8328</v>
      </c>
      <c r="B2780" t="s">
        <v>7325</v>
      </c>
      <c r="C2780" t="s">
        <v>1734</v>
      </c>
      <c r="D2780" t="s">
        <v>6875</v>
      </c>
      <c r="E2780" t="s">
        <v>1710</v>
      </c>
      <c r="H2780" t="str">
        <f>INDEX('Vensim Variables'!$B:$B,MATCH(EPS!$B2780,'Vensim Variables'!$A:$A,0))</f>
        <v>g pollutant</v>
      </c>
      <c r="I2780" t="str">
        <f t="shared" si="86"/>
        <v>SOx</v>
      </c>
      <c r="J2780" t="e">
        <f>INDEX(NoSettings!$C:$C,MATCH(EPS!$A2780,NoSettings!$A:$A,0))</f>
        <v>#N/A</v>
      </c>
      <c r="K2780">
        <f>INDEX(GWP!$C$2:$C$13,MATCH(EPS!I2780,GWP!$B$2:$B$13,0))</f>
        <v>0</v>
      </c>
      <c r="L2780" s="4" t="e">
        <f t="shared" si="87"/>
        <v>#N/A</v>
      </c>
    </row>
    <row r="2781" spans="1:12">
      <c r="A2781" t="s">
        <v>8329</v>
      </c>
      <c r="B2781" t="s">
        <v>7325</v>
      </c>
      <c r="C2781" t="s">
        <v>1734</v>
      </c>
      <c r="D2781" t="s">
        <v>6875</v>
      </c>
      <c r="E2781" t="s">
        <v>1711</v>
      </c>
      <c r="H2781" t="str">
        <f>INDEX('Vensim Variables'!$B:$B,MATCH(EPS!$B2781,'Vensim Variables'!$A:$A,0))</f>
        <v>g pollutant</v>
      </c>
      <c r="I2781" t="str">
        <f t="shared" si="86"/>
        <v>BC</v>
      </c>
      <c r="J2781" t="e">
        <f>INDEX(NoSettings!$C:$C,MATCH(EPS!$A2781,NoSettings!$A:$A,0))</f>
        <v>#N/A</v>
      </c>
      <c r="K2781">
        <f>INDEX(GWP!$C$2:$C$13,MATCH(EPS!I2781,GWP!$B$2:$B$13,0))</f>
        <v>0</v>
      </c>
      <c r="L2781" s="4" t="e">
        <f t="shared" si="87"/>
        <v>#N/A</v>
      </c>
    </row>
    <row r="2782" spans="1:12">
      <c r="A2782" t="s">
        <v>8330</v>
      </c>
      <c r="B2782" t="s">
        <v>7325</v>
      </c>
      <c r="C2782" t="s">
        <v>1734</v>
      </c>
      <c r="D2782" t="s">
        <v>6875</v>
      </c>
      <c r="E2782" t="s">
        <v>1712</v>
      </c>
      <c r="H2782" t="str">
        <f>INDEX('Vensim Variables'!$B:$B,MATCH(EPS!$B2782,'Vensim Variables'!$A:$A,0))</f>
        <v>g pollutant</v>
      </c>
      <c r="I2782" t="str">
        <f t="shared" si="86"/>
        <v>OC</v>
      </c>
      <c r="J2782" t="e">
        <f>INDEX(NoSettings!$C:$C,MATCH(EPS!$A2782,NoSettings!$A:$A,0))</f>
        <v>#N/A</v>
      </c>
      <c r="K2782">
        <f>INDEX(GWP!$C$2:$C$13,MATCH(EPS!I2782,GWP!$B$2:$B$13,0))</f>
        <v>0</v>
      </c>
      <c r="L2782" s="4" t="e">
        <f t="shared" si="87"/>
        <v>#N/A</v>
      </c>
    </row>
    <row r="2783" spans="1:12">
      <c r="A2783" t="s">
        <v>8331</v>
      </c>
      <c r="B2783" t="s">
        <v>7325</v>
      </c>
      <c r="C2783" t="s">
        <v>1734</v>
      </c>
      <c r="D2783" t="s">
        <v>6875</v>
      </c>
      <c r="E2783" t="s">
        <v>1713</v>
      </c>
      <c r="H2783" t="str">
        <f>INDEX('Vensim Variables'!$B:$B,MATCH(EPS!$B2783,'Vensim Variables'!$A:$A,0))</f>
        <v>g pollutant</v>
      </c>
      <c r="I2783" t="str">
        <f t="shared" si="86"/>
        <v>CH4</v>
      </c>
      <c r="J2783" t="e">
        <f>INDEX(NoSettings!$C:$C,MATCH(EPS!$A2783,NoSettings!$A:$A,0))</f>
        <v>#N/A</v>
      </c>
      <c r="K2783">
        <f>INDEX(GWP!$C$2:$C$13,MATCH(EPS!I2783,GWP!$B$2:$B$13,0))</f>
        <v>28</v>
      </c>
      <c r="L2783" s="4" t="e">
        <f t="shared" si="87"/>
        <v>#N/A</v>
      </c>
    </row>
    <row r="2784" spans="1:12">
      <c r="A2784" t="s">
        <v>8332</v>
      </c>
      <c r="B2784" t="s">
        <v>7325</v>
      </c>
      <c r="C2784" t="s">
        <v>1734</v>
      </c>
      <c r="D2784" t="s">
        <v>6875</v>
      </c>
      <c r="E2784" t="s">
        <v>1714</v>
      </c>
      <c r="H2784" t="str">
        <f>INDEX('Vensim Variables'!$B:$B,MATCH(EPS!$B2784,'Vensim Variables'!$A:$A,0))</f>
        <v>g pollutant</v>
      </c>
      <c r="I2784" t="str">
        <f t="shared" si="86"/>
        <v>N2O</v>
      </c>
      <c r="J2784" t="e">
        <f>INDEX(NoSettings!$C:$C,MATCH(EPS!$A2784,NoSettings!$A:$A,0))</f>
        <v>#N/A</v>
      </c>
      <c r="K2784">
        <f>INDEX(GWP!$C$2:$C$13,MATCH(EPS!I2784,GWP!$B$2:$B$13,0))</f>
        <v>265</v>
      </c>
      <c r="L2784" s="4" t="e">
        <f t="shared" si="87"/>
        <v>#N/A</v>
      </c>
    </row>
    <row r="2785" spans="1:12">
      <c r="A2785" t="s">
        <v>8333</v>
      </c>
      <c r="B2785" t="s">
        <v>7325</v>
      </c>
      <c r="C2785" t="s">
        <v>1734</v>
      </c>
      <c r="D2785" t="s">
        <v>6875</v>
      </c>
      <c r="E2785" t="s">
        <v>1715</v>
      </c>
      <c r="H2785" t="str">
        <f>INDEX('Vensim Variables'!$B:$B,MATCH(EPS!$B2785,'Vensim Variables'!$A:$A,0))</f>
        <v>g pollutant</v>
      </c>
      <c r="I2785" t="str">
        <f t="shared" si="86"/>
        <v>F gases</v>
      </c>
      <c r="J2785" t="e">
        <f>INDEX(NoSettings!$C:$C,MATCH(EPS!$A2785,NoSettings!$A:$A,0))</f>
        <v>#N/A</v>
      </c>
      <c r="K2785">
        <f>INDEX(GWP!$C$2:$C$13,MATCH(EPS!I2785,GWP!$B$2:$B$13,0))</f>
        <v>1</v>
      </c>
      <c r="L2785" s="4" t="e">
        <f t="shared" si="87"/>
        <v>#N/A</v>
      </c>
    </row>
    <row r="2786" spans="1:12">
      <c r="A2786" t="s">
        <v>8334</v>
      </c>
      <c r="B2786" t="s">
        <v>7325</v>
      </c>
      <c r="C2786" t="s">
        <v>1734</v>
      </c>
      <c r="D2786" t="s">
        <v>6876</v>
      </c>
      <c r="E2786" t="s">
        <v>1702</v>
      </c>
      <c r="H2786" t="str">
        <f>INDEX('Vensim Variables'!$B:$B,MATCH(EPS!$B2786,'Vensim Variables'!$A:$A,0))</f>
        <v>g pollutant</v>
      </c>
      <c r="I2786" t="str">
        <f t="shared" si="86"/>
        <v>CO2</v>
      </c>
      <c r="J2786" t="e">
        <f>INDEX(NoSettings!$C:$C,MATCH(EPS!$A2786,NoSettings!$A:$A,0))</f>
        <v>#N/A</v>
      </c>
      <c r="K2786">
        <f>INDEX(GWP!$C$2:$C$13,MATCH(EPS!I2786,GWP!$B$2:$B$13,0))</f>
        <v>1</v>
      </c>
      <c r="L2786" s="4" t="e">
        <f t="shared" si="87"/>
        <v>#N/A</v>
      </c>
    </row>
    <row r="2787" spans="1:12">
      <c r="A2787" t="s">
        <v>8335</v>
      </c>
      <c r="B2787" t="s">
        <v>7325</v>
      </c>
      <c r="C2787" t="s">
        <v>1734</v>
      </c>
      <c r="D2787" t="s">
        <v>6876</v>
      </c>
      <c r="E2787" t="s">
        <v>1705</v>
      </c>
      <c r="H2787" t="str">
        <f>INDEX('Vensim Variables'!$B:$B,MATCH(EPS!$B2787,'Vensim Variables'!$A:$A,0))</f>
        <v>g pollutant</v>
      </c>
      <c r="I2787" t="str">
        <f t="shared" si="86"/>
        <v>VOC</v>
      </c>
      <c r="J2787" t="e">
        <f>INDEX(NoSettings!$C:$C,MATCH(EPS!$A2787,NoSettings!$A:$A,0))</f>
        <v>#N/A</v>
      </c>
      <c r="K2787">
        <f>INDEX(GWP!$C$2:$C$13,MATCH(EPS!I2787,GWP!$B$2:$B$13,0))</f>
        <v>0</v>
      </c>
      <c r="L2787" s="4" t="e">
        <f t="shared" si="87"/>
        <v>#N/A</v>
      </c>
    </row>
    <row r="2788" spans="1:12">
      <c r="A2788" t="s">
        <v>8336</v>
      </c>
      <c r="B2788" t="s">
        <v>7325</v>
      </c>
      <c r="C2788" t="s">
        <v>1734</v>
      </c>
      <c r="D2788" t="s">
        <v>6876</v>
      </c>
      <c r="E2788" t="s">
        <v>1706</v>
      </c>
      <c r="H2788" t="str">
        <f>INDEX('Vensim Variables'!$B:$B,MATCH(EPS!$B2788,'Vensim Variables'!$A:$A,0))</f>
        <v>g pollutant</v>
      </c>
      <c r="I2788" t="str">
        <f t="shared" si="86"/>
        <v>CO</v>
      </c>
      <c r="J2788" t="e">
        <f>INDEX(NoSettings!$C:$C,MATCH(EPS!$A2788,NoSettings!$A:$A,0))</f>
        <v>#N/A</v>
      </c>
      <c r="K2788">
        <f>INDEX(GWP!$C$2:$C$13,MATCH(EPS!I2788,GWP!$B$2:$B$13,0))</f>
        <v>0</v>
      </c>
      <c r="L2788" s="4" t="e">
        <f t="shared" si="87"/>
        <v>#N/A</v>
      </c>
    </row>
    <row r="2789" spans="1:12">
      <c r="A2789" t="s">
        <v>8337</v>
      </c>
      <c r="B2789" t="s">
        <v>7325</v>
      </c>
      <c r="C2789" t="s">
        <v>1734</v>
      </c>
      <c r="D2789" t="s">
        <v>6876</v>
      </c>
      <c r="E2789" t="s">
        <v>1707</v>
      </c>
      <c r="H2789" t="str">
        <f>INDEX('Vensim Variables'!$B:$B,MATCH(EPS!$B2789,'Vensim Variables'!$A:$A,0))</f>
        <v>g pollutant</v>
      </c>
      <c r="I2789" t="str">
        <f t="shared" si="86"/>
        <v>NOx</v>
      </c>
      <c r="J2789" t="e">
        <f>INDEX(NoSettings!$C:$C,MATCH(EPS!$A2789,NoSettings!$A:$A,0))</f>
        <v>#N/A</v>
      </c>
      <c r="K2789">
        <f>INDEX(GWP!$C$2:$C$13,MATCH(EPS!I2789,GWP!$B$2:$B$13,0))</f>
        <v>0</v>
      </c>
      <c r="L2789" s="4" t="e">
        <f t="shared" si="87"/>
        <v>#N/A</v>
      </c>
    </row>
    <row r="2790" spans="1:12">
      <c r="A2790" t="s">
        <v>8338</v>
      </c>
      <c r="B2790" t="s">
        <v>7325</v>
      </c>
      <c r="C2790" t="s">
        <v>1734</v>
      </c>
      <c r="D2790" t="s">
        <v>6876</v>
      </c>
      <c r="E2790" t="s">
        <v>1708</v>
      </c>
      <c r="H2790" t="str">
        <f>INDEX('Vensim Variables'!$B:$B,MATCH(EPS!$B2790,'Vensim Variables'!$A:$A,0))</f>
        <v>g pollutant</v>
      </c>
      <c r="I2790" t="str">
        <f t="shared" si="86"/>
        <v>PM10</v>
      </c>
      <c r="J2790" t="e">
        <f>INDEX(NoSettings!$C:$C,MATCH(EPS!$A2790,NoSettings!$A:$A,0))</f>
        <v>#N/A</v>
      </c>
      <c r="K2790">
        <f>INDEX(GWP!$C$2:$C$13,MATCH(EPS!I2790,GWP!$B$2:$B$13,0))</f>
        <v>0</v>
      </c>
      <c r="L2790" s="4" t="e">
        <f t="shared" si="87"/>
        <v>#N/A</v>
      </c>
    </row>
    <row r="2791" spans="1:12">
      <c r="A2791" t="s">
        <v>8339</v>
      </c>
      <c r="B2791" t="s">
        <v>7325</v>
      </c>
      <c r="C2791" t="s">
        <v>1734</v>
      </c>
      <c r="D2791" t="s">
        <v>6876</v>
      </c>
      <c r="E2791" t="s">
        <v>1709</v>
      </c>
      <c r="H2791" t="str">
        <f>INDEX('Vensim Variables'!$B:$B,MATCH(EPS!$B2791,'Vensim Variables'!$A:$A,0))</f>
        <v>g pollutant</v>
      </c>
      <c r="I2791" t="str">
        <f t="shared" si="86"/>
        <v>PM25</v>
      </c>
      <c r="J2791" t="e">
        <f>INDEX(NoSettings!$C:$C,MATCH(EPS!$A2791,NoSettings!$A:$A,0))</f>
        <v>#N/A</v>
      </c>
      <c r="K2791">
        <f>INDEX(GWP!$C$2:$C$13,MATCH(EPS!I2791,GWP!$B$2:$B$13,0))</f>
        <v>0</v>
      </c>
      <c r="L2791" s="4" t="e">
        <f t="shared" si="87"/>
        <v>#N/A</v>
      </c>
    </row>
    <row r="2792" spans="1:12">
      <c r="A2792" t="s">
        <v>8340</v>
      </c>
      <c r="B2792" t="s">
        <v>7325</v>
      </c>
      <c r="C2792" t="s">
        <v>1734</v>
      </c>
      <c r="D2792" t="s">
        <v>6876</v>
      </c>
      <c r="E2792" t="s">
        <v>1710</v>
      </c>
      <c r="H2792" t="str">
        <f>INDEX('Vensim Variables'!$B:$B,MATCH(EPS!$B2792,'Vensim Variables'!$A:$A,0))</f>
        <v>g pollutant</v>
      </c>
      <c r="I2792" t="str">
        <f t="shared" si="86"/>
        <v>SOx</v>
      </c>
      <c r="J2792" t="e">
        <f>INDEX(NoSettings!$C:$C,MATCH(EPS!$A2792,NoSettings!$A:$A,0))</f>
        <v>#N/A</v>
      </c>
      <c r="K2792">
        <f>INDEX(GWP!$C$2:$C$13,MATCH(EPS!I2792,GWP!$B$2:$B$13,0))</f>
        <v>0</v>
      </c>
      <c r="L2792" s="4" t="e">
        <f t="shared" si="87"/>
        <v>#N/A</v>
      </c>
    </row>
    <row r="2793" spans="1:12">
      <c r="A2793" t="s">
        <v>8341</v>
      </c>
      <c r="B2793" t="s">
        <v>7325</v>
      </c>
      <c r="C2793" t="s">
        <v>1734</v>
      </c>
      <c r="D2793" t="s">
        <v>6876</v>
      </c>
      <c r="E2793" t="s">
        <v>1711</v>
      </c>
      <c r="H2793" t="str">
        <f>INDEX('Vensim Variables'!$B:$B,MATCH(EPS!$B2793,'Vensim Variables'!$A:$A,0))</f>
        <v>g pollutant</v>
      </c>
      <c r="I2793" t="str">
        <f t="shared" si="86"/>
        <v>BC</v>
      </c>
      <c r="J2793" t="e">
        <f>INDEX(NoSettings!$C:$C,MATCH(EPS!$A2793,NoSettings!$A:$A,0))</f>
        <v>#N/A</v>
      </c>
      <c r="K2793">
        <f>INDEX(GWP!$C$2:$C$13,MATCH(EPS!I2793,GWP!$B$2:$B$13,0))</f>
        <v>0</v>
      </c>
      <c r="L2793" s="4" t="e">
        <f t="shared" si="87"/>
        <v>#N/A</v>
      </c>
    </row>
    <row r="2794" spans="1:12">
      <c r="A2794" t="s">
        <v>8342</v>
      </c>
      <c r="B2794" t="s">
        <v>7325</v>
      </c>
      <c r="C2794" t="s">
        <v>1734</v>
      </c>
      <c r="D2794" t="s">
        <v>6876</v>
      </c>
      <c r="E2794" t="s">
        <v>1712</v>
      </c>
      <c r="H2794" t="str">
        <f>INDEX('Vensim Variables'!$B:$B,MATCH(EPS!$B2794,'Vensim Variables'!$A:$A,0))</f>
        <v>g pollutant</v>
      </c>
      <c r="I2794" t="str">
        <f t="shared" si="86"/>
        <v>OC</v>
      </c>
      <c r="J2794" t="e">
        <f>INDEX(NoSettings!$C:$C,MATCH(EPS!$A2794,NoSettings!$A:$A,0))</f>
        <v>#N/A</v>
      </c>
      <c r="K2794">
        <f>INDEX(GWP!$C$2:$C$13,MATCH(EPS!I2794,GWP!$B$2:$B$13,0))</f>
        <v>0</v>
      </c>
      <c r="L2794" s="4" t="e">
        <f t="shared" si="87"/>
        <v>#N/A</v>
      </c>
    </row>
    <row r="2795" spans="1:12">
      <c r="A2795" t="s">
        <v>8343</v>
      </c>
      <c r="B2795" t="s">
        <v>7325</v>
      </c>
      <c r="C2795" t="s">
        <v>1734</v>
      </c>
      <c r="D2795" t="s">
        <v>6876</v>
      </c>
      <c r="E2795" t="s">
        <v>1713</v>
      </c>
      <c r="H2795" t="str">
        <f>INDEX('Vensim Variables'!$B:$B,MATCH(EPS!$B2795,'Vensim Variables'!$A:$A,0))</f>
        <v>g pollutant</v>
      </c>
      <c r="I2795" t="str">
        <f t="shared" si="86"/>
        <v>CH4</v>
      </c>
      <c r="J2795" t="e">
        <f>INDEX(NoSettings!$C:$C,MATCH(EPS!$A2795,NoSettings!$A:$A,0))</f>
        <v>#N/A</v>
      </c>
      <c r="K2795">
        <f>INDEX(GWP!$C$2:$C$13,MATCH(EPS!I2795,GWP!$B$2:$B$13,0))</f>
        <v>28</v>
      </c>
      <c r="L2795" s="4" t="e">
        <f t="shared" si="87"/>
        <v>#N/A</v>
      </c>
    </row>
    <row r="2796" spans="1:12">
      <c r="A2796" t="s">
        <v>8344</v>
      </c>
      <c r="B2796" t="s">
        <v>7325</v>
      </c>
      <c r="C2796" t="s">
        <v>1734</v>
      </c>
      <c r="D2796" t="s">
        <v>6876</v>
      </c>
      <c r="E2796" t="s">
        <v>1714</v>
      </c>
      <c r="H2796" t="str">
        <f>INDEX('Vensim Variables'!$B:$B,MATCH(EPS!$B2796,'Vensim Variables'!$A:$A,0))</f>
        <v>g pollutant</v>
      </c>
      <c r="I2796" t="str">
        <f t="shared" si="86"/>
        <v>N2O</v>
      </c>
      <c r="J2796" t="e">
        <f>INDEX(NoSettings!$C:$C,MATCH(EPS!$A2796,NoSettings!$A:$A,0))</f>
        <v>#N/A</v>
      </c>
      <c r="K2796">
        <f>INDEX(GWP!$C$2:$C$13,MATCH(EPS!I2796,GWP!$B$2:$B$13,0))</f>
        <v>265</v>
      </c>
      <c r="L2796" s="4" t="e">
        <f t="shared" si="87"/>
        <v>#N/A</v>
      </c>
    </row>
    <row r="2797" spans="1:12">
      <c r="A2797" t="s">
        <v>8345</v>
      </c>
      <c r="B2797" t="s">
        <v>7325</v>
      </c>
      <c r="C2797" t="s">
        <v>1734</v>
      </c>
      <c r="D2797" t="s">
        <v>6876</v>
      </c>
      <c r="E2797" t="s">
        <v>1715</v>
      </c>
      <c r="H2797" t="str">
        <f>INDEX('Vensim Variables'!$B:$B,MATCH(EPS!$B2797,'Vensim Variables'!$A:$A,0))</f>
        <v>g pollutant</v>
      </c>
      <c r="I2797" t="str">
        <f t="shared" si="86"/>
        <v>F gases</v>
      </c>
      <c r="J2797" t="e">
        <f>INDEX(NoSettings!$C:$C,MATCH(EPS!$A2797,NoSettings!$A:$A,0))</f>
        <v>#N/A</v>
      </c>
      <c r="K2797">
        <f>INDEX(GWP!$C$2:$C$13,MATCH(EPS!I2797,GWP!$B$2:$B$13,0))</f>
        <v>1</v>
      </c>
      <c r="L2797" s="4" t="e">
        <f t="shared" si="87"/>
        <v>#N/A</v>
      </c>
    </row>
    <row r="2798" spans="1:12">
      <c r="A2798" t="s">
        <v>8346</v>
      </c>
      <c r="B2798" t="s">
        <v>7325</v>
      </c>
      <c r="C2798" t="s">
        <v>1734</v>
      </c>
      <c r="D2798" t="s">
        <v>6877</v>
      </c>
      <c r="E2798" t="s">
        <v>1702</v>
      </c>
      <c r="H2798" t="str">
        <f>INDEX('Vensim Variables'!$B:$B,MATCH(EPS!$B2798,'Vensim Variables'!$A:$A,0))</f>
        <v>g pollutant</v>
      </c>
      <c r="I2798" t="str">
        <f t="shared" si="86"/>
        <v>CO2</v>
      </c>
      <c r="J2798" t="e">
        <f>INDEX(NoSettings!$C:$C,MATCH(EPS!$A2798,NoSettings!$A:$A,0))</f>
        <v>#N/A</v>
      </c>
      <c r="K2798">
        <f>INDEX(GWP!$C$2:$C$13,MATCH(EPS!I2798,GWP!$B$2:$B$13,0))</f>
        <v>1</v>
      </c>
      <c r="L2798" s="4" t="e">
        <f t="shared" si="87"/>
        <v>#N/A</v>
      </c>
    </row>
    <row r="2799" spans="1:12">
      <c r="A2799" t="s">
        <v>8347</v>
      </c>
      <c r="B2799" t="s">
        <v>7325</v>
      </c>
      <c r="C2799" t="s">
        <v>1734</v>
      </c>
      <c r="D2799" t="s">
        <v>6877</v>
      </c>
      <c r="E2799" t="s">
        <v>1705</v>
      </c>
      <c r="H2799" t="str">
        <f>INDEX('Vensim Variables'!$B:$B,MATCH(EPS!$B2799,'Vensim Variables'!$A:$A,0))</f>
        <v>g pollutant</v>
      </c>
      <c r="I2799" t="str">
        <f t="shared" si="86"/>
        <v>VOC</v>
      </c>
      <c r="J2799" t="e">
        <f>INDEX(NoSettings!$C:$C,MATCH(EPS!$A2799,NoSettings!$A:$A,0))</f>
        <v>#N/A</v>
      </c>
      <c r="K2799">
        <f>INDEX(GWP!$C$2:$C$13,MATCH(EPS!I2799,GWP!$B$2:$B$13,0))</f>
        <v>0</v>
      </c>
      <c r="L2799" s="4" t="e">
        <f t="shared" si="87"/>
        <v>#N/A</v>
      </c>
    </row>
    <row r="2800" spans="1:12">
      <c r="A2800" t="s">
        <v>8348</v>
      </c>
      <c r="B2800" t="s">
        <v>7325</v>
      </c>
      <c r="C2800" t="s">
        <v>1734</v>
      </c>
      <c r="D2800" t="s">
        <v>6877</v>
      </c>
      <c r="E2800" t="s">
        <v>1706</v>
      </c>
      <c r="H2800" t="str">
        <f>INDEX('Vensim Variables'!$B:$B,MATCH(EPS!$B2800,'Vensim Variables'!$A:$A,0))</f>
        <v>g pollutant</v>
      </c>
      <c r="I2800" t="str">
        <f t="shared" si="86"/>
        <v>CO</v>
      </c>
      <c r="J2800" t="e">
        <f>INDEX(NoSettings!$C:$C,MATCH(EPS!$A2800,NoSettings!$A:$A,0))</f>
        <v>#N/A</v>
      </c>
      <c r="K2800">
        <f>INDEX(GWP!$C$2:$C$13,MATCH(EPS!I2800,GWP!$B$2:$B$13,0))</f>
        <v>0</v>
      </c>
      <c r="L2800" s="4" t="e">
        <f t="shared" si="87"/>
        <v>#N/A</v>
      </c>
    </row>
    <row r="2801" spans="1:12">
      <c r="A2801" t="s">
        <v>8349</v>
      </c>
      <c r="B2801" t="s">
        <v>7325</v>
      </c>
      <c r="C2801" t="s">
        <v>1734</v>
      </c>
      <c r="D2801" t="s">
        <v>6877</v>
      </c>
      <c r="E2801" t="s">
        <v>1707</v>
      </c>
      <c r="H2801" t="str">
        <f>INDEX('Vensim Variables'!$B:$B,MATCH(EPS!$B2801,'Vensim Variables'!$A:$A,0))</f>
        <v>g pollutant</v>
      </c>
      <c r="I2801" t="str">
        <f t="shared" si="86"/>
        <v>NOx</v>
      </c>
      <c r="J2801" t="e">
        <f>INDEX(NoSettings!$C:$C,MATCH(EPS!$A2801,NoSettings!$A:$A,0))</f>
        <v>#N/A</v>
      </c>
      <c r="K2801">
        <f>INDEX(GWP!$C$2:$C$13,MATCH(EPS!I2801,GWP!$B$2:$B$13,0))</f>
        <v>0</v>
      </c>
      <c r="L2801" s="4" t="e">
        <f t="shared" si="87"/>
        <v>#N/A</v>
      </c>
    </row>
    <row r="2802" spans="1:12">
      <c r="A2802" t="s">
        <v>8350</v>
      </c>
      <c r="B2802" t="s">
        <v>7325</v>
      </c>
      <c r="C2802" t="s">
        <v>1734</v>
      </c>
      <c r="D2802" t="s">
        <v>6877</v>
      </c>
      <c r="E2802" t="s">
        <v>1708</v>
      </c>
      <c r="H2802" t="str">
        <f>INDEX('Vensim Variables'!$B:$B,MATCH(EPS!$B2802,'Vensim Variables'!$A:$A,0))</f>
        <v>g pollutant</v>
      </c>
      <c r="I2802" t="str">
        <f t="shared" si="86"/>
        <v>PM10</v>
      </c>
      <c r="J2802" t="e">
        <f>INDEX(NoSettings!$C:$C,MATCH(EPS!$A2802,NoSettings!$A:$A,0))</f>
        <v>#N/A</v>
      </c>
      <c r="K2802">
        <f>INDEX(GWP!$C$2:$C$13,MATCH(EPS!I2802,GWP!$B$2:$B$13,0))</f>
        <v>0</v>
      </c>
      <c r="L2802" s="4" t="e">
        <f t="shared" si="87"/>
        <v>#N/A</v>
      </c>
    </row>
    <row r="2803" spans="1:12">
      <c r="A2803" t="s">
        <v>8351</v>
      </c>
      <c r="B2803" t="s">
        <v>7325</v>
      </c>
      <c r="C2803" t="s">
        <v>1734</v>
      </c>
      <c r="D2803" t="s">
        <v>6877</v>
      </c>
      <c r="E2803" t="s">
        <v>1709</v>
      </c>
      <c r="H2803" t="str">
        <f>INDEX('Vensim Variables'!$B:$B,MATCH(EPS!$B2803,'Vensim Variables'!$A:$A,0))</f>
        <v>g pollutant</v>
      </c>
      <c r="I2803" t="str">
        <f t="shared" si="86"/>
        <v>PM25</v>
      </c>
      <c r="J2803" t="e">
        <f>INDEX(NoSettings!$C:$C,MATCH(EPS!$A2803,NoSettings!$A:$A,0))</f>
        <v>#N/A</v>
      </c>
      <c r="K2803">
        <f>INDEX(GWP!$C$2:$C$13,MATCH(EPS!I2803,GWP!$B$2:$B$13,0))</f>
        <v>0</v>
      </c>
      <c r="L2803" s="4" t="e">
        <f t="shared" si="87"/>
        <v>#N/A</v>
      </c>
    </row>
    <row r="2804" spans="1:12">
      <c r="A2804" t="s">
        <v>8352</v>
      </c>
      <c r="B2804" t="s">
        <v>7325</v>
      </c>
      <c r="C2804" t="s">
        <v>1734</v>
      </c>
      <c r="D2804" t="s">
        <v>6877</v>
      </c>
      <c r="E2804" t="s">
        <v>1710</v>
      </c>
      <c r="H2804" t="str">
        <f>INDEX('Vensim Variables'!$B:$B,MATCH(EPS!$B2804,'Vensim Variables'!$A:$A,0))</f>
        <v>g pollutant</v>
      </c>
      <c r="I2804" t="str">
        <f t="shared" si="86"/>
        <v>SOx</v>
      </c>
      <c r="J2804" t="e">
        <f>INDEX(NoSettings!$C:$C,MATCH(EPS!$A2804,NoSettings!$A:$A,0))</f>
        <v>#N/A</v>
      </c>
      <c r="K2804">
        <f>INDEX(GWP!$C$2:$C$13,MATCH(EPS!I2804,GWP!$B$2:$B$13,0))</f>
        <v>0</v>
      </c>
      <c r="L2804" s="4" t="e">
        <f t="shared" si="87"/>
        <v>#N/A</v>
      </c>
    </row>
    <row r="2805" spans="1:12">
      <c r="A2805" t="s">
        <v>8353</v>
      </c>
      <c r="B2805" t="s">
        <v>7325</v>
      </c>
      <c r="C2805" t="s">
        <v>1734</v>
      </c>
      <c r="D2805" t="s">
        <v>6877</v>
      </c>
      <c r="E2805" t="s">
        <v>1711</v>
      </c>
      <c r="H2805" t="str">
        <f>INDEX('Vensim Variables'!$B:$B,MATCH(EPS!$B2805,'Vensim Variables'!$A:$A,0))</f>
        <v>g pollutant</v>
      </c>
      <c r="I2805" t="str">
        <f t="shared" si="86"/>
        <v>BC</v>
      </c>
      <c r="J2805" t="e">
        <f>INDEX(NoSettings!$C:$C,MATCH(EPS!$A2805,NoSettings!$A:$A,0))</f>
        <v>#N/A</v>
      </c>
      <c r="K2805">
        <f>INDEX(GWP!$C$2:$C$13,MATCH(EPS!I2805,GWP!$B$2:$B$13,0))</f>
        <v>0</v>
      </c>
      <c r="L2805" s="4" t="e">
        <f t="shared" si="87"/>
        <v>#N/A</v>
      </c>
    </row>
    <row r="2806" spans="1:12">
      <c r="A2806" t="s">
        <v>8354</v>
      </c>
      <c r="B2806" t="s">
        <v>7325</v>
      </c>
      <c r="C2806" t="s">
        <v>1734</v>
      </c>
      <c r="D2806" t="s">
        <v>6877</v>
      </c>
      <c r="E2806" t="s">
        <v>1712</v>
      </c>
      <c r="H2806" t="str">
        <f>INDEX('Vensim Variables'!$B:$B,MATCH(EPS!$B2806,'Vensim Variables'!$A:$A,0))</f>
        <v>g pollutant</v>
      </c>
      <c r="I2806" t="str">
        <f t="shared" si="86"/>
        <v>OC</v>
      </c>
      <c r="J2806" t="e">
        <f>INDEX(NoSettings!$C:$C,MATCH(EPS!$A2806,NoSettings!$A:$A,0))</f>
        <v>#N/A</v>
      </c>
      <c r="K2806">
        <f>INDEX(GWP!$C$2:$C$13,MATCH(EPS!I2806,GWP!$B$2:$B$13,0))</f>
        <v>0</v>
      </c>
      <c r="L2806" s="4" t="e">
        <f t="shared" si="87"/>
        <v>#N/A</v>
      </c>
    </row>
    <row r="2807" spans="1:12">
      <c r="A2807" t="s">
        <v>8355</v>
      </c>
      <c r="B2807" t="s">
        <v>7325</v>
      </c>
      <c r="C2807" t="s">
        <v>1734</v>
      </c>
      <c r="D2807" t="s">
        <v>6877</v>
      </c>
      <c r="E2807" t="s">
        <v>1713</v>
      </c>
      <c r="H2807" t="str">
        <f>INDEX('Vensim Variables'!$B:$B,MATCH(EPS!$B2807,'Vensim Variables'!$A:$A,0))</f>
        <v>g pollutant</v>
      </c>
      <c r="I2807" t="str">
        <f t="shared" si="86"/>
        <v>CH4</v>
      </c>
      <c r="J2807" t="e">
        <f>INDEX(NoSettings!$C:$C,MATCH(EPS!$A2807,NoSettings!$A:$A,0))</f>
        <v>#N/A</v>
      </c>
      <c r="K2807">
        <f>INDEX(GWP!$C$2:$C$13,MATCH(EPS!I2807,GWP!$B$2:$B$13,0))</f>
        <v>28</v>
      </c>
      <c r="L2807" s="4" t="e">
        <f t="shared" si="87"/>
        <v>#N/A</v>
      </c>
    </row>
    <row r="2808" spans="1:12">
      <c r="A2808" t="s">
        <v>8356</v>
      </c>
      <c r="B2808" t="s">
        <v>7325</v>
      </c>
      <c r="C2808" t="s">
        <v>1734</v>
      </c>
      <c r="D2808" t="s">
        <v>6877</v>
      </c>
      <c r="E2808" t="s">
        <v>1714</v>
      </c>
      <c r="H2808" t="str">
        <f>INDEX('Vensim Variables'!$B:$B,MATCH(EPS!$B2808,'Vensim Variables'!$A:$A,0))</f>
        <v>g pollutant</v>
      </c>
      <c r="I2808" t="str">
        <f t="shared" si="86"/>
        <v>N2O</v>
      </c>
      <c r="J2808" t="e">
        <f>INDEX(NoSettings!$C:$C,MATCH(EPS!$A2808,NoSettings!$A:$A,0))</f>
        <v>#N/A</v>
      </c>
      <c r="K2808">
        <f>INDEX(GWP!$C$2:$C$13,MATCH(EPS!I2808,GWP!$B$2:$B$13,0))</f>
        <v>265</v>
      </c>
      <c r="L2808" s="4" t="e">
        <f t="shared" si="87"/>
        <v>#N/A</v>
      </c>
    </row>
    <row r="2809" spans="1:12">
      <c r="A2809" t="s">
        <v>8357</v>
      </c>
      <c r="B2809" t="s">
        <v>7325</v>
      </c>
      <c r="C2809" t="s">
        <v>1734</v>
      </c>
      <c r="D2809" t="s">
        <v>6877</v>
      </c>
      <c r="E2809" t="s">
        <v>1715</v>
      </c>
      <c r="H2809" t="str">
        <f>INDEX('Vensim Variables'!$B:$B,MATCH(EPS!$B2809,'Vensim Variables'!$A:$A,0))</f>
        <v>g pollutant</v>
      </c>
      <c r="I2809" t="str">
        <f t="shared" si="86"/>
        <v>F gases</v>
      </c>
      <c r="J2809" t="e">
        <f>INDEX(NoSettings!$C:$C,MATCH(EPS!$A2809,NoSettings!$A:$A,0))</f>
        <v>#N/A</v>
      </c>
      <c r="K2809">
        <f>INDEX(GWP!$C$2:$C$13,MATCH(EPS!I2809,GWP!$B$2:$B$13,0))</f>
        <v>1</v>
      </c>
      <c r="L2809" s="4" t="e">
        <f t="shared" si="87"/>
        <v>#N/A</v>
      </c>
    </row>
    <row r="2810" spans="1:12">
      <c r="A2810" t="s">
        <v>8358</v>
      </c>
      <c r="B2810" t="s">
        <v>7325</v>
      </c>
      <c r="C2810" t="s">
        <v>1734</v>
      </c>
      <c r="D2810" t="s">
        <v>6878</v>
      </c>
      <c r="E2810" t="s">
        <v>1702</v>
      </c>
      <c r="H2810" t="str">
        <f>INDEX('Vensim Variables'!$B:$B,MATCH(EPS!$B2810,'Vensim Variables'!$A:$A,0))</f>
        <v>g pollutant</v>
      </c>
      <c r="I2810" t="str">
        <f t="shared" si="86"/>
        <v>CO2</v>
      </c>
      <c r="J2810" t="e">
        <f>INDEX(NoSettings!$C:$C,MATCH(EPS!$A2810,NoSettings!$A:$A,0))</f>
        <v>#N/A</v>
      </c>
      <c r="K2810">
        <f>INDEX(GWP!$C$2:$C$13,MATCH(EPS!I2810,GWP!$B$2:$B$13,0))</f>
        <v>1</v>
      </c>
      <c r="L2810" s="4" t="e">
        <f t="shared" si="87"/>
        <v>#N/A</v>
      </c>
    </row>
    <row r="2811" spans="1:12">
      <c r="A2811" t="s">
        <v>8359</v>
      </c>
      <c r="B2811" t="s">
        <v>7325</v>
      </c>
      <c r="C2811" t="s">
        <v>1734</v>
      </c>
      <c r="D2811" t="s">
        <v>6878</v>
      </c>
      <c r="E2811" t="s">
        <v>1705</v>
      </c>
      <c r="H2811" t="str">
        <f>INDEX('Vensim Variables'!$B:$B,MATCH(EPS!$B2811,'Vensim Variables'!$A:$A,0))</f>
        <v>g pollutant</v>
      </c>
      <c r="I2811" t="str">
        <f t="shared" si="86"/>
        <v>VOC</v>
      </c>
      <c r="J2811" t="e">
        <f>INDEX(NoSettings!$C:$C,MATCH(EPS!$A2811,NoSettings!$A:$A,0))</f>
        <v>#N/A</v>
      </c>
      <c r="K2811">
        <f>INDEX(GWP!$C$2:$C$13,MATCH(EPS!I2811,GWP!$B$2:$B$13,0))</f>
        <v>0</v>
      </c>
      <c r="L2811" s="4" t="e">
        <f t="shared" si="87"/>
        <v>#N/A</v>
      </c>
    </row>
    <row r="2812" spans="1:12">
      <c r="A2812" t="s">
        <v>8360</v>
      </c>
      <c r="B2812" t="s">
        <v>7325</v>
      </c>
      <c r="C2812" t="s">
        <v>1734</v>
      </c>
      <c r="D2812" t="s">
        <v>6878</v>
      </c>
      <c r="E2812" t="s">
        <v>1706</v>
      </c>
      <c r="H2812" t="str">
        <f>INDEX('Vensim Variables'!$B:$B,MATCH(EPS!$B2812,'Vensim Variables'!$A:$A,0))</f>
        <v>g pollutant</v>
      </c>
      <c r="I2812" t="str">
        <f t="shared" si="86"/>
        <v>CO</v>
      </c>
      <c r="J2812" t="e">
        <f>INDEX(NoSettings!$C:$C,MATCH(EPS!$A2812,NoSettings!$A:$A,0))</f>
        <v>#N/A</v>
      </c>
      <c r="K2812">
        <f>INDEX(GWP!$C$2:$C$13,MATCH(EPS!I2812,GWP!$B$2:$B$13,0))</f>
        <v>0</v>
      </c>
      <c r="L2812" s="4" t="e">
        <f t="shared" si="87"/>
        <v>#N/A</v>
      </c>
    </row>
    <row r="2813" spans="1:12">
      <c r="A2813" t="s">
        <v>8361</v>
      </c>
      <c r="B2813" t="s">
        <v>7325</v>
      </c>
      <c r="C2813" t="s">
        <v>1734</v>
      </c>
      <c r="D2813" t="s">
        <v>6878</v>
      </c>
      <c r="E2813" t="s">
        <v>1707</v>
      </c>
      <c r="H2813" t="str">
        <f>INDEX('Vensim Variables'!$B:$B,MATCH(EPS!$B2813,'Vensim Variables'!$A:$A,0))</f>
        <v>g pollutant</v>
      </c>
      <c r="I2813" t="str">
        <f t="shared" si="86"/>
        <v>NOx</v>
      </c>
      <c r="J2813" t="e">
        <f>INDEX(NoSettings!$C:$C,MATCH(EPS!$A2813,NoSettings!$A:$A,0))</f>
        <v>#N/A</v>
      </c>
      <c r="K2813">
        <f>INDEX(GWP!$C$2:$C$13,MATCH(EPS!I2813,GWP!$B$2:$B$13,0))</f>
        <v>0</v>
      </c>
      <c r="L2813" s="4" t="e">
        <f t="shared" si="87"/>
        <v>#N/A</v>
      </c>
    </row>
    <row r="2814" spans="1:12">
      <c r="A2814" t="s">
        <v>8362</v>
      </c>
      <c r="B2814" t="s">
        <v>7325</v>
      </c>
      <c r="C2814" t="s">
        <v>1734</v>
      </c>
      <c r="D2814" t="s">
        <v>6878</v>
      </c>
      <c r="E2814" t="s">
        <v>1708</v>
      </c>
      <c r="H2814" t="str">
        <f>INDEX('Vensim Variables'!$B:$B,MATCH(EPS!$B2814,'Vensim Variables'!$A:$A,0))</f>
        <v>g pollutant</v>
      </c>
      <c r="I2814" t="str">
        <f t="shared" si="86"/>
        <v>PM10</v>
      </c>
      <c r="J2814" t="e">
        <f>INDEX(NoSettings!$C:$C,MATCH(EPS!$A2814,NoSettings!$A:$A,0))</f>
        <v>#N/A</v>
      </c>
      <c r="K2814">
        <f>INDEX(GWP!$C$2:$C$13,MATCH(EPS!I2814,GWP!$B$2:$B$13,0))</f>
        <v>0</v>
      </c>
      <c r="L2814" s="4" t="e">
        <f t="shared" si="87"/>
        <v>#N/A</v>
      </c>
    </row>
    <row r="2815" spans="1:12">
      <c r="A2815" t="s">
        <v>8363</v>
      </c>
      <c r="B2815" t="s">
        <v>7325</v>
      </c>
      <c r="C2815" t="s">
        <v>1734</v>
      </c>
      <c r="D2815" t="s">
        <v>6878</v>
      </c>
      <c r="E2815" t="s">
        <v>1709</v>
      </c>
      <c r="H2815" t="str">
        <f>INDEX('Vensim Variables'!$B:$B,MATCH(EPS!$B2815,'Vensim Variables'!$A:$A,0))</f>
        <v>g pollutant</v>
      </c>
      <c r="I2815" t="str">
        <f t="shared" si="86"/>
        <v>PM25</v>
      </c>
      <c r="J2815" t="e">
        <f>INDEX(NoSettings!$C:$C,MATCH(EPS!$A2815,NoSettings!$A:$A,0))</f>
        <v>#N/A</v>
      </c>
      <c r="K2815">
        <f>INDEX(GWP!$C$2:$C$13,MATCH(EPS!I2815,GWP!$B$2:$B$13,0))</f>
        <v>0</v>
      </c>
      <c r="L2815" s="4" t="e">
        <f t="shared" si="87"/>
        <v>#N/A</v>
      </c>
    </row>
    <row r="2816" spans="1:12">
      <c r="A2816" t="s">
        <v>8364</v>
      </c>
      <c r="B2816" t="s">
        <v>7325</v>
      </c>
      <c r="C2816" t="s">
        <v>1734</v>
      </c>
      <c r="D2816" t="s">
        <v>6878</v>
      </c>
      <c r="E2816" t="s">
        <v>1710</v>
      </c>
      <c r="H2816" t="str">
        <f>INDEX('Vensim Variables'!$B:$B,MATCH(EPS!$B2816,'Vensim Variables'!$A:$A,0))</f>
        <v>g pollutant</v>
      </c>
      <c r="I2816" t="str">
        <f t="shared" si="86"/>
        <v>SOx</v>
      </c>
      <c r="J2816" t="e">
        <f>INDEX(NoSettings!$C:$C,MATCH(EPS!$A2816,NoSettings!$A:$A,0))</f>
        <v>#N/A</v>
      </c>
      <c r="K2816">
        <f>INDEX(GWP!$C$2:$C$13,MATCH(EPS!I2816,GWP!$B$2:$B$13,0))</f>
        <v>0</v>
      </c>
      <c r="L2816" s="4" t="e">
        <f t="shared" si="87"/>
        <v>#N/A</v>
      </c>
    </row>
    <row r="2817" spans="1:12">
      <c r="A2817" t="s">
        <v>8365</v>
      </c>
      <c r="B2817" t="s">
        <v>7325</v>
      </c>
      <c r="C2817" t="s">
        <v>1734</v>
      </c>
      <c r="D2817" t="s">
        <v>6878</v>
      </c>
      <c r="E2817" t="s">
        <v>1711</v>
      </c>
      <c r="H2817" t="str">
        <f>INDEX('Vensim Variables'!$B:$B,MATCH(EPS!$B2817,'Vensim Variables'!$A:$A,0))</f>
        <v>g pollutant</v>
      </c>
      <c r="I2817" t="str">
        <f t="shared" si="86"/>
        <v>BC</v>
      </c>
      <c r="J2817" t="e">
        <f>INDEX(NoSettings!$C:$C,MATCH(EPS!$A2817,NoSettings!$A:$A,0))</f>
        <v>#N/A</v>
      </c>
      <c r="K2817">
        <f>INDEX(GWP!$C$2:$C$13,MATCH(EPS!I2817,GWP!$B$2:$B$13,0))</f>
        <v>0</v>
      </c>
      <c r="L2817" s="4" t="e">
        <f t="shared" si="87"/>
        <v>#N/A</v>
      </c>
    </row>
    <row r="2818" spans="1:12">
      <c r="A2818" t="s">
        <v>8366</v>
      </c>
      <c r="B2818" t="s">
        <v>7325</v>
      </c>
      <c r="C2818" t="s">
        <v>1734</v>
      </c>
      <c r="D2818" t="s">
        <v>6878</v>
      </c>
      <c r="E2818" t="s">
        <v>1712</v>
      </c>
      <c r="H2818" t="str">
        <f>INDEX('Vensim Variables'!$B:$B,MATCH(EPS!$B2818,'Vensim Variables'!$A:$A,0))</f>
        <v>g pollutant</v>
      </c>
      <c r="I2818" t="str">
        <f t="shared" si="86"/>
        <v>OC</v>
      </c>
      <c r="J2818" t="e">
        <f>INDEX(NoSettings!$C:$C,MATCH(EPS!$A2818,NoSettings!$A:$A,0))</f>
        <v>#N/A</v>
      </c>
      <c r="K2818">
        <f>INDEX(GWP!$C$2:$C$13,MATCH(EPS!I2818,GWP!$B$2:$B$13,0))</f>
        <v>0</v>
      </c>
      <c r="L2818" s="4" t="e">
        <f t="shared" si="87"/>
        <v>#N/A</v>
      </c>
    </row>
    <row r="2819" spans="1:12">
      <c r="A2819" t="s">
        <v>8367</v>
      </c>
      <c r="B2819" t="s">
        <v>7325</v>
      </c>
      <c r="C2819" t="s">
        <v>1734</v>
      </c>
      <c r="D2819" t="s">
        <v>6878</v>
      </c>
      <c r="E2819" t="s">
        <v>1713</v>
      </c>
      <c r="H2819" t="str">
        <f>INDEX('Vensim Variables'!$B:$B,MATCH(EPS!$B2819,'Vensim Variables'!$A:$A,0))</f>
        <v>g pollutant</v>
      </c>
      <c r="I2819" t="str">
        <f t="shared" ref="I2819:I2882" si="88">IF(OR(C2819="CO2",C2819="CH4",C2819="N2O",C2819="F gases",C2819="VOC",C2819="CO",C2819="NOx",C2819="PM10",C2819="PM25",C2819="SOx",C2819="BC",C2819="OC"),C2819,IF(OR(D2819="CO2",D2819="CH4",D2819="N2O",D2819="F gases",D2819="VOC",D2819="CO",D2819="NOx",D2819="PM10",D2819="PM25",D2819="SOx",D2819="BC",D2819="OC"),D2819,IF(OR(E2819="CO2",E2819="CH4",E2819="N2O",E2819="F gases",E2819="VOC",E2819="CO",E2819="NOx",E2819="PM10",E2819="PM25",E2819="SOx",E2819="BC",E2819="OC"),E2819,"NA")))</f>
        <v>CH4</v>
      </c>
      <c r="J2819" t="e">
        <f>INDEX(NoSettings!$C:$C,MATCH(EPS!$A2819,NoSettings!$A:$A,0))</f>
        <v>#N/A</v>
      </c>
      <c r="K2819">
        <f>INDEX(GWP!$C$2:$C$13,MATCH(EPS!I2819,GWP!$B$2:$B$13,0))</f>
        <v>28</v>
      </c>
      <c r="L2819" s="4" t="e">
        <f t="shared" ref="L2819:L2882" si="89">IF(H2819="g pollutant",K2819*J2819/10^12,IF(H2819="MMTCO2e",J2819,IF(H2819="MWh",J2819,0)))</f>
        <v>#N/A</v>
      </c>
    </row>
    <row r="2820" spans="1:12">
      <c r="A2820" t="s">
        <v>8368</v>
      </c>
      <c r="B2820" t="s">
        <v>7325</v>
      </c>
      <c r="C2820" t="s">
        <v>1734</v>
      </c>
      <c r="D2820" t="s">
        <v>6878</v>
      </c>
      <c r="E2820" t="s">
        <v>1714</v>
      </c>
      <c r="H2820" t="str">
        <f>INDEX('Vensim Variables'!$B:$B,MATCH(EPS!$B2820,'Vensim Variables'!$A:$A,0))</f>
        <v>g pollutant</v>
      </c>
      <c r="I2820" t="str">
        <f t="shared" si="88"/>
        <v>N2O</v>
      </c>
      <c r="J2820" t="e">
        <f>INDEX(NoSettings!$C:$C,MATCH(EPS!$A2820,NoSettings!$A:$A,0))</f>
        <v>#N/A</v>
      </c>
      <c r="K2820">
        <f>INDEX(GWP!$C$2:$C$13,MATCH(EPS!I2820,GWP!$B$2:$B$13,0))</f>
        <v>265</v>
      </c>
      <c r="L2820" s="4" t="e">
        <f t="shared" si="89"/>
        <v>#N/A</v>
      </c>
    </row>
    <row r="2821" spans="1:12">
      <c r="A2821" t="s">
        <v>8369</v>
      </c>
      <c r="B2821" t="s">
        <v>7325</v>
      </c>
      <c r="C2821" t="s">
        <v>1734</v>
      </c>
      <c r="D2821" t="s">
        <v>6878</v>
      </c>
      <c r="E2821" t="s">
        <v>1715</v>
      </c>
      <c r="H2821" t="str">
        <f>INDEX('Vensim Variables'!$B:$B,MATCH(EPS!$B2821,'Vensim Variables'!$A:$A,0))</f>
        <v>g pollutant</v>
      </c>
      <c r="I2821" t="str">
        <f t="shared" si="88"/>
        <v>F gases</v>
      </c>
      <c r="J2821" t="e">
        <f>INDEX(NoSettings!$C:$C,MATCH(EPS!$A2821,NoSettings!$A:$A,0))</f>
        <v>#N/A</v>
      </c>
      <c r="K2821">
        <f>INDEX(GWP!$C$2:$C$13,MATCH(EPS!I2821,GWP!$B$2:$B$13,0))</f>
        <v>1</v>
      </c>
      <c r="L2821" s="4" t="e">
        <f t="shared" si="89"/>
        <v>#N/A</v>
      </c>
    </row>
    <row r="2822" spans="1:12">
      <c r="A2822" t="s">
        <v>8370</v>
      </c>
      <c r="B2822" t="s">
        <v>7325</v>
      </c>
      <c r="C2822" t="s">
        <v>1734</v>
      </c>
      <c r="D2822" t="s">
        <v>6879</v>
      </c>
      <c r="E2822" t="s">
        <v>1702</v>
      </c>
      <c r="H2822" t="str">
        <f>INDEX('Vensim Variables'!$B:$B,MATCH(EPS!$B2822,'Vensim Variables'!$A:$A,0))</f>
        <v>g pollutant</v>
      </c>
      <c r="I2822" t="str">
        <f t="shared" si="88"/>
        <v>CO2</v>
      </c>
      <c r="J2822" t="e">
        <f>INDEX(NoSettings!$C:$C,MATCH(EPS!$A2822,NoSettings!$A:$A,0))</f>
        <v>#N/A</v>
      </c>
      <c r="K2822">
        <f>INDEX(GWP!$C$2:$C$13,MATCH(EPS!I2822,GWP!$B$2:$B$13,0))</f>
        <v>1</v>
      </c>
      <c r="L2822" s="4" t="e">
        <f t="shared" si="89"/>
        <v>#N/A</v>
      </c>
    </row>
    <row r="2823" spans="1:12">
      <c r="A2823" t="s">
        <v>8371</v>
      </c>
      <c r="B2823" t="s">
        <v>7325</v>
      </c>
      <c r="C2823" t="s">
        <v>1734</v>
      </c>
      <c r="D2823" t="s">
        <v>6879</v>
      </c>
      <c r="E2823" t="s">
        <v>1705</v>
      </c>
      <c r="H2823" t="str">
        <f>INDEX('Vensim Variables'!$B:$B,MATCH(EPS!$B2823,'Vensim Variables'!$A:$A,0))</f>
        <v>g pollutant</v>
      </c>
      <c r="I2823" t="str">
        <f t="shared" si="88"/>
        <v>VOC</v>
      </c>
      <c r="J2823" t="e">
        <f>INDEX(NoSettings!$C:$C,MATCH(EPS!$A2823,NoSettings!$A:$A,0))</f>
        <v>#N/A</v>
      </c>
      <c r="K2823">
        <f>INDEX(GWP!$C$2:$C$13,MATCH(EPS!I2823,GWP!$B$2:$B$13,0))</f>
        <v>0</v>
      </c>
      <c r="L2823" s="4" t="e">
        <f t="shared" si="89"/>
        <v>#N/A</v>
      </c>
    </row>
    <row r="2824" spans="1:12">
      <c r="A2824" t="s">
        <v>8372</v>
      </c>
      <c r="B2824" t="s">
        <v>7325</v>
      </c>
      <c r="C2824" t="s">
        <v>1734</v>
      </c>
      <c r="D2824" t="s">
        <v>6879</v>
      </c>
      <c r="E2824" t="s">
        <v>1706</v>
      </c>
      <c r="H2824" t="str">
        <f>INDEX('Vensim Variables'!$B:$B,MATCH(EPS!$B2824,'Vensim Variables'!$A:$A,0))</f>
        <v>g pollutant</v>
      </c>
      <c r="I2824" t="str">
        <f t="shared" si="88"/>
        <v>CO</v>
      </c>
      <c r="J2824" t="e">
        <f>INDEX(NoSettings!$C:$C,MATCH(EPS!$A2824,NoSettings!$A:$A,0))</f>
        <v>#N/A</v>
      </c>
      <c r="K2824">
        <f>INDEX(GWP!$C$2:$C$13,MATCH(EPS!I2824,GWP!$B$2:$B$13,0))</f>
        <v>0</v>
      </c>
      <c r="L2824" s="4" t="e">
        <f t="shared" si="89"/>
        <v>#N/A</v>
      </c>
    </row>
    <row r="2825" spans="1:12">
      <c r="A2825" t="s">
        <v>8373</v>
      </c>
      <c r="B2825" t="s">
        <v>7325</v>
      </c>
      <c r="C2825" t="s">
        <v>1734</v>
      </c>
      <c r="D2825" t="s">
        <v>6879</v>
      </c>
      <c r="E2825" t="s">
        <v>1707</v>
      </c>
      <c r="H2825" t="str">
        <f>INDEX('Vensim Variables'!$B:$B,MATCH(EPS!$B2825,'Vensim Variables'!$A:$A,0))</f>
        <v>g pollutant</v>
      </c>
      <c r="I2825" t="str">
        <f t="shared" si="88"/>
        <v>NOx</v>
      </c>
      <c r="J2825" t="e">
        <f>INDEX(NoSettings!$C:$C,MATCH(EPS!$A2825,NoSettings!$A:$A,0))</f>
        <v>#N/A</v>
      </c>
      <c r="K2825">
        <f>INDEX(GWP!$C$2:$C$13,MATCH(EPS!I2825,GWP!$B$2:$B$13,0))</f>
        <v>0</v>
      </c>
      <c r="L2825" s="4" t="e">
        <f t="shared" si="89"/>
        <v>#N/A</v>
      </c>
    </row>
    <row r="2826" spans="1:12">
      <c r="A2826" t="s">
        <v>8374</v>
      </c>
      <c r="B2826" t="s">
        <v>7325</v>
      </c>
      <c r="C2826" t="s">
        <v>1734</v>
      </c>
      <c r="D2826" t="s">
        <v>6879</v>
      </c>
      <c r="E2826" t="s">
        <v>1708</v>
      </c>
      <c r="H2826" t="str">
        <f>INDEX('Vensim Variables'!$B:$B,MATCH(EPS!$B2826,'Vensim Variables'!$A:$A,0))</f>
        <v>g pollutant</v>
      </c>
      <c r="I2826" t="str">
        <f t="shared" si="88"/>
        <v>PM10</v>
      </c>
      <c r="J2826" t="e">
        <f>INDEX(NoSettings!$C:$C,MATCH(EPS!$A2826,NoSettings!$A:$A,0))</f>
        <v>#N/A</v>
      </c>
      <c r="K2826">
        <f>INDEX(GWP!$C$2:$C$13,MATCH(EPS!I2826,GWP!$B$2:$B$13,0))</f>
        <v>0</v>
      </c>
      <c r="L2826" s="4" t="e">
        <f t="shared" si="89"/>
        <v>#N/A</v>
      </c>
    </row>
    <row r="2827" spans="1:12">
      <c r="A2827" t="s">
        <v>8375</v>
      </c>
      <c r="B2827" t="s">
        <v>7325</v>
      </c>
      <c r="C2827" t="s">
        <v>1734</v>
      </c>
      <c r="D2827" t="s">
        <v>6879</v>
      </c>
      <c r="E2827" t="s">
        <v>1709</v>
      </c>
      <c r="H2827" t="str">
        <f>INDEX('Vensim Variables'!$B:$B,MATCH(EPS!$B2827,'Vensim Variables'!$A:$A,0))</f>
        <v>g pollutant</v>
      </c>
      <c r="I2827" t="str">
        <f t="shared" si="88"/>
        <v>PM25</v>
      </c>
      <c r="J2827" t="e">
        <f>INDEX(NoSettings!$C:$C,MATCH(EPS!$A2827,NoSettings!$A:$A,0))</f>
        <v>#N/A</v>
      </c>
      <c r="K2827">
        <f>INDEX(GWP!$C$2:$C$13,MATCH(EPS!I2827,GWP!$B$2:$B$13,0))</f>
        <v>0</v>
      </c>
      <c r="L2827" s="4" t="e">
        <f t="shared" si="89"/>
        <v>#N/A</v>
      </c>
    </row>
    <row r="2828" spans="1:12">
      <c r="A2828" t="s">
        <v>8376</v>
      </c>
      <c r="B2828" t="s">
        <v>7325</v>
      </c>
      <c r="C2828" t="s">
        <v>1734</v>
      </c>
      <c r="D2828" t="s">
        <v>6879</v>
      </c>
      <c r="E2828" t="s">
        <v>1710</v>
      </c>
      <c r="H2828" t="str">
        <f>INDEX('Vensim Variables'!$B:$B,MATCH(EPS!$B2828,'Vensim Variables'!$A:$A,0))</f>
        <v>g pollutant</v>
      </c>
      <c r="I2828" t="str">
        <f t="shared" si="88"/>
        <v>SOx</v>
      </c>
      <c r="J2828" t="e">
        <f>INDEX(NoSettings!$C:$C,MATCH(EPS!$A2828,NoSettings!$A:$A,0))</f>
        <v>#N/A</v>
      </c>
      <c r="K2828">
        <f>INDEX(GWP!$C$2:$C$13,MATCH(EPS!I2828,GWP!$B$2:$B$13,0))</f>
        <v>0</v>
      </c>
      <c r="L2828" s="4" t="e">
        <f t="shared" si="89"/>
        <v>#N/A</v>
      </c>
    </row>
    <row r="2829" spans="1:12">
      <c r="A2829" t="s">
        <v>8377</v>
      </c>
      <c r="B2829" t="s">
        <v>7325</v>
      </c>
      <c r="C2829" t="s">
        <v>1734</v>
      </c>
      <c r="D2829" t="s">
        <v>6879</v>
      </c>
      <c r="E2829" t="s">
        <v>1711</v>
      </c>
      <c r="H2829" t="str">
        <f>INDEX('Vensim Variables'!$B:$B,MATCH(EPS!$B2829,'Vensim Variables'!$A:$A,0))</f>
        <v>g pollutant</v>
      </c>
      <c r="I2829" t="str">
        <f t="shared" si="88"/>
        <v>BC</v>
      </c>
      <c r="J2829" t="e">
        <f>INDEX(NoSettings!$C:$C,MATCH(EPS!$A2829,NoSettings!$A:$A,0))</f>
        <v>#N/A</v>
      </c>
      <c r="K2829">
        <f>INDEX(GWP!$C$2:$C$13,MATCH(EPS!I2829,GWP!$B$2:$B$13,0))</f>
        <v>0</v>
      </c>
      <c r="L2829" s="4" t="e">
        <f t="shared" si="89"/>
        <v>#N/A</v>
      </c>
    </row>
    <row r="2830" spans="1:12">
      <c r="A2830" t="s">
        <v>8378</v>
      </c>
      <c r="B2830" t="s">
        <v>7325</v>
      </c>
      <c r="C2830" t="s">
        <v>1734</v>
      </c>
      <c r="D2830" t="s">
        <v>6879</v>
      </c>
      <c r="E2830" t="s">
        <v>1712</v>
      </c>
      <c r="H2830" t="str">
        <f>INDEX('Vensim Variables'!$B:$B,MATCH(EPS!$B2830,'Vensim Variables'!$A:$A,0))</f>
        <v>g pollutant</v>
      </c>
      <c r="I2830" t="str">
        <f t="shared" si="88"/>
        <v>OC</v>
      </c>
      <c r="J2830" t="e">
        <f>INDEX(NoSettings!$C:$C,MATCH(EPS!$A2830,NoSettings!$A:$A,0))</f>
        <v>#N/A</v>
      </c>
      <c r="K2830">
        <f>INDEX(GWP!$C$2:$C$13,MATCH(EPS!I2830,GWP!$B$2:$B$13,0))</f>
        <v>0</v>
      </c>
      <c r="L2830" s="4" t="e">
        <f t="shared" si="89"/>
        <v>#N/A</v>
      </c>
    </row>
    <row r="2831" spans="1:12">
      <c r="A2831" t="s">
        <v>8379</v>
      </c>
      <c r="B2831" t="s">
        <v>7325</v>
      </c>
      <c r="C2831" t="s">
        <v>1734</v>
      </c>
      <c r="D2831" t="s">
        <v>6879</v>
      </c>
      <c r="E2831" t="s">
        <v>1713</v>
      </c>
      <c r="H2831" t="str">
        <f>INDEX('Vensim Variables'!$B:$B,MATCH(EPS!$B2831,'Vensim Variables'!$A:$A,0))</f>
        <v>g pollutant</v>
      </c>
      <c r="I2831" t="str">
        <f t="shared" si="88"/>
        <v>CH4</v>
      </c>
      <c r="J2831" t="e">
        <f>INDEX(NoSettings!$C:$C,MATCH(EPS!$A2831,NoSettings!$A:$A,0))</f>
        <v>#N/A</v>
      </c>
      <c r="K2831">
        <f>INDEX(GWP!$C$2:$C$13,MATCH(EPS!I2831,GWP!$B$2:$B$13,0))</f>
        <v>28</v>
      </c>
      <c r="L2831" s="4" t="e">
        <f t="shared" si="89"/>
        <v>#N/A</v>
      </c>
    </row>
    <row r="2832" spans="1:12">
      <c r="A2832" t="s">
        <v>8380</v>
      </c>
      <c r="B2832" t="s">
        <v>7325</v>
      </c>
      <c r="C2832" t="s">
        <v>1734</v>
      </c>
      <c r="D2832" t="s">
        <v>6879</v>
      </c>
      <c r="E2832" t="s">
        <v>1714</v>
      </c>
      <c r="H2832" t="str">
        <f>INDEX('Vensim Variables'!$B:$B,MATCH(EPS!$B2832,'Vensim Variables'!$A:$A,0))</f>
        <v>g pollutant</v>
      </c>
      <c r="I2832" t="str">
        <f t="shared" si="88"/>
        <v>N2O</v>
      </c>
      <c r="J2832" t="e">
        <f>INDEX(NoSettings!$C:$C,MATCH(EPS!$A2832,NoSettings!$A:$A,0))</f>
        <v>#N/A</v>
      </c>
      <c r="K2832">
        <f>INDEX(GWP!$C$2:$C$13,MATCH(EPS!I2832,GWP!$B$2:$B$13,0))</f>
        <v>265</v>
      </c>
      <c r="L2832" s="4" t="e">
        <f t="shared" si="89"/>
        <v>#N/A</v>
      </c>
    </row>
    <row r="2833" spans="1:12">
      <c r="A2833" t="s">
        <v>8381</v>
      </c>
      <c r="B2833" t="s">
        <v>7325</v>
      </c>
      <c r="C2833" t="s">
        <v>1734</v>
      </c>
      <c r="D2833" t="s">
        <v>6879</v>
      </c>
      <c r="E2833" t="s">
        <v>1715</v>
      </c>
      <c r="H2833" t="str">
        <f>INDEX('Vensim Variables'!$B:$B,MATCH(EPS!$B2833,'Vensim Variables'!$A:$A,0))</f>
        <v>g pollutant</v>
      </c>
      <c r="I2833" t="str">
        <f t="shared" si="88"/>
        <v>F gases</v>
      </c>
      <c r="J2833" t="e">
        <f>INDEX(NoSettings!$C:$C,MATCH(EPS!$A2833,NoSettings!$A:$A,0))</f>
        <v>#N/A</v>
      </c>
      <c r="K2833">
        <f>INDEX(GWP!$C$2:$C$13,MATCH(EPS!I2833,GWP!$B$2:$B$13,0))</f>
        <v>1</v>
      </c>
      <c r="L2833" s="4" t="e">
        <f t="shared" si="89"/>
        <v>#N/A</v>
      </c>
    </row>
    <row r="2834" spans="1:12">
      <c r="A2834" t="s">
        <v>8382</v>
      </c>
      <c r="B2834" t="s">
        <v>7325</v>
      </c>
      <c r="C2834" t="s">
        <v>1734</v>
      </c>
      <c r="D2834" t="s">
        <v>6880</v>
      </c>
      <c r="E2834" t="s">
        <v>1702</v>
      </c>
      <c r="H2834" t="str">
        <f>INDEX('Vensim Variables'!$B:$B,MATCH(EPS!$B2834,'Vensim Variables'!$A:$A,0))</f>
        <v>g pollutant</v>
      </c>
      <c r="I2834" t="str">
        <f t="shared" si="88"/>
        <v>CO2</v>
      </c>
      <c r="J2834" t="e">
        <f>INDEX(NoSettings!$C:$C,MATCH(EPS!$A2834,NoSettings!$A:$A,0))</f>
        <v>#N/A</v>
      </c>
      <c r="K2834">
        <f>INDEX(GWP!$C$2:$C$13,MATCH(EPS!I2834,GWP!$B$2:$B$13,0))</f>
        <v>1</v>
      </c>
      <c r="L2834" s="4" t="e">
        <f t="shared" si="89"/>
        <v>#N/A</v>
      </c>
    </row>
    <row r="2835" spans="1:12">
      <c r="A2835" t="s">
        <v>8383</v>
      </c>
      <c r="B2835" t="s">
        <v>7325</v>
      </c>
      <c r="C2835" t="s">
        <v>1734</v>
      </c>
      <c r="D2835" t="s">
        <v>6880</v>
      </c>
      <c r="E2835" t="s">
        <v>1705</v>
      </c>
      <c r="H2835" t="str">
        <f>INDEX('Vensim Variables'!$B:$B,MATCH(EPS!$B2835,'Vensim Variables'!$A:$A,0))</f>
        <v>g pollutant</v>
      </c>
      <c r="I2835" t="str">
        <f t="shared" si="88"/>
        <v>VOC</v>
      </c>
      <c r="J2835" t="e">
        <f>INDEX(NoSettings!$C:$C,MATCH(EPS!$A2835,NoSettings!$A:$A,0))</f>
        <v>#N/A</v>
      </c>
      <c r="K2835">
        <f>INDEX(GWP!$C$2:$C$13,MATCH(EPS!I2835,GWP!$B$2:$B$13,0))</f>
        <v>0</v>
      </c>
      <c r="L2835" s="4" t="e">
        <f t="shared" si="89"/>
        <v>#N/A</v>
      </c>
    </row>
    <row r="2836" spans="1:12">
      <c r="A2836" t="s">
        <v>8384</v>
      </c>
      <c r="B2836" t="s">
        <v>7325</v>
      </c>
      <c r="C2836" t="s">
        <v>1734</v>
      </c>
      <c r="D2836" t="s">
        <v>6880</v>
      </c>
      <c r="E2836" t="s">
        <v>1706</v>
      </c>
      <c r="H2836" t="str">
        <f>INDEX('Vensim Variables'!$B:$B,MATCH(EPS!$B2836,'Vensim Variables'!$A:$A,0))</f>
        <v>g pollutant</v>
      </c>
      <c r="I2836" t="str">
        <f t="shared" si="88"/>
        <v>CO</v>
      </c>
      <c r="J2836" t="e">
        <f>INDEX(NoSettings!$C:$C,MATCH(EPS!$A2836,NoSettings!$A:$A,0))</f>
        <v>#N/A</v>
      </c>
      <c r="K2836">
        <f>INDEX(GWP!$C$2:$C$13,MATCH(EPS!I2836,GWP!$B$2:$B$13,0))</f>
        <v>0</v>
      </c>
      <c r="L2836" s="4" t="e">
        <f t="shared" si="89"/>
        <v>#N/A</v>
      </c>
    </row>
    <row r="2837" spans="1:12">
      <c r="A2837" t="s">
        <v>8385</v>
      </c>
      <c r="B2837" t="s">
        <v>7325</v>
      </c>
      <c r="C2837" t="s">
        <v>1734</v>
      </c>
      <c r="D2837" t="s">
        <v>6880</v>
      </c>
      <c r="E2837" t="s">
        <v>1707</v>
      </c>
      <c r="H2837" t="str">
        <f>INDEX('Vensim Variables'!$B:$B,MATCH(EPS!$B2837,'Vensim Variables'!$A:$A,0))</f>
        <v>g pollutant</v>
      </c>
      <c r="I2837" t="str">
        <f t="shared" si="88"/>
        <v>NOx</v>
      </c>
      <c r="J2837" t="e">
        <f>INDEX(NoSettings!$C:$C,MATCH(EPS!$A2837,NoSettings!$A:$A,0))</f>
        <v>#N/A</v>
      </c>
      <c r="K2837">
        <f>INDEX(GWP!$C$2:$C$13,MATCH(EPS!I2837,GWP!$B$2:$B$13,0))</f>
        <v>0</v>
      </c>
      <c r="L2837" s="4" t="e">
        <f t="shared" si="89"/>
        <v>#N/A</v>
      </c>
    </row>
    <row r="2838" spans="1:12">
      <c r="A2838" t="s">
        <v>8386</v>
      </c>
      <c r="B2838" t="s">
        <v>7325</v>
      </c>
      <c r="C2838" t="s">
        <v>1734</v>
      </c>
      <c r="D2838" t="s">
        <v>6880</v>
      </c>
      <c r="E2838" t="s">
        <v>1708</v>
      </c>
      <c r="H2838" t="str">
        <f>INDEX('Vensim Variables'!$B:$B,MATCH(EPS!$B2838,'Vensim Variables'!$A:$A,0))</f>
        <v>g pollutant</v>
      </c>
      <c r="I2838" t="str">
        <f t="shared" si="88"/>
        <v>PM10</v>
      </c>
      <c r="J2838" t="e">
        <f>INDEX(NoSettings!$C:$C,MATCH(EPS!$A2838,NoSettings!$A:$A,0))</f>
        <v>#N/A</v>
      </c>
      <c r="K2838">
        <f>INDEX(GWP!$C$2:$C$13,MATCH(EPS!I2838,GWP!$B$2:$B$13,0))</f>
        <v>0</v>
      </c>
      <c r="L2838" s="4" t="e">
        <f t="shared" si="89"/>
        <v>#N/A</v>
      </c>
    </row>
    <row r="2839" spans="1:12">
      <c r="A2839" t="s">
        <v>8387</v>
      </c>
      <c r="B2839" t="s">
        <v>7325</v>
      </c>
      <c r="C2839" t="s">
        <v>1734</v>
      </c>
      <c r="D2839" t="s">
        <v>6880</v>
      </c>
      <c r="E2839" t="s">
        <v>1709</v>
      </c>
      <c r="H2839" t="str">
        <f>INDEX('Vensim Variables'!$B:$B,MATCH(EPS!$B2839,'Vensim Variables'!$A:$A,0))</f>
        <v>g pollutant</v>
      </c>
      <c r="I2839" t="str">
        <f t="shared" si="88"/>
        <v>PM25</v>
      </c>
      <c r="J2839" t="e">
        <f>INDEX(NoSettings!$C:$C,MATCH(EPS!$A2839,NoSettings!$A:$A,0))</f>
        <v>#N/A</v>
      </c>
      <c r="K2839">
        <f>INDEX(GWP!$C$2:$C$13,MATCH(EPS!I2839,GWP!$B$2:$B$13,0))</f>
        <v>0</v>
      </c>
      <c r="L2839" s="4" t="e">
        <f t="shared" si="89"/>
        <v>#N/A</v>
      </c>
    </row>
    <row r="2840" spans="1:12">
      <c r="A2840" t="s">
        <v>8388</v>
      </c>
      <c r="B2840" t="s">
        <v>7325</v>
      </c>
      <c r="C2840" t="s">
        <v>1734</v>
      </c>
      <c r="D2840" t="s">
        <v>6880</v>
      </c>
      <c r="E2840" t="s">
        <v>1710</v>
      </c>
      <c r="H2840" t="str">
        <f>INDEX('Vensim Variables'!$B:$B,MATCH(EPS!$B2840,'Vensim Variables'!$A:$A,0))</f>
        <v>g pollutant</v>
      </c>
      <c r="I2840" t="str">
        <f t="shared" si="88"/>
        <v>SOx</v>
      </c>
      <c r="J2840" t="e">
        <f>INDEX(NoSettings!$C:$C,MATCH(EPS!$A2840,NoSettings!$A:$A,0))</f>
        <v>#N/A</v>
      </c>
      <c r="K2840">
        <f>INDEX(GWP!$C$2:$C$13,MATCH(EPS!I2840,GWP!$B$2:$B$13,0))</f>
        <v>0</v>
      </c>
      <c r="L2840" s="4" t="e">
        <f t="shared" si="89"/>
        <v>#N/A</v>
      </c>
    </row>
    <row r="2841" spans="1:12">
      <c r="A2841" t="s">
        <v>8389</v>
      </c>
      <c r="B2841" t="s">
        <v>7325</v>
      </c>
      <c r="C2841" t="s">
        <v>1734</v>
      </c>
      <c r="D2841" t="s">
        <v>6880</v>
      </c>
      <c r="E2841" t="s">
        <v>1711</v>
      </c>
      <c r="H2841" t="str">
        <f>INDEX('Vensim Variables'!$B:$B,MATCH(EPS!$B2841,'Vensim Variables'!$A:$A,0))</f>
        <v>g pollutant</v>
      </c>
      <c r="I2841" t="str">
        <f t="shared" si="88"/>
        <v>BC</v>
      </c>
      <c r="J2841" t="e">
        <f>INDEX(NoSettings!$C:$C,MATCH(EPS!$A2841,NoSettings!$A:$A,0))</f>
        <v>#N/A</v>
      </c>
      <c r="K2841">
        <f>INDEX(GWP!$C$2:$C$13,MATCH(EPS!I2841,GWP!$B$2:$B$13,0))</f>
        <v>0</v>
      </c>
      <c r="L2841" s="4" t="e">
        <f t="shared" si="89"/>
        <v>#N/A</v>
      </c>
    </row>
    <row r="2842" spans="1:12">
      <c r="A2842" t="s">
        <v>8390</v>
      </c>
      <c r="B2842" t="s">
        <v>7325</v>
      </c>
      <c r="C2842" t="s">
        <v>1734</v>
      </c>
      <c r="D2842" t="s">
        <v>6880</v>
      </c>
      <c r="E2842" t="s">
        <v>1712</v>
      </c>
      <c r="H2842" t="str">
        <f>INDEX('Vensim Variables'!$B:$B,MATCH(EPS!$B2842,'Vensim Variables'!$A:$A,0))</f>
        <v>g pollutant</v>
      </c>
      <c r="I2842" t="str">
        <f t="shared" si="88"/>
        <v>OC</v>
      </c>
      <c r="J2842" t="e">
        <f>INDEX(NoSettings!$C:$C,MATCH(EPS!$A2842,NoSettings!$A:$A,0))</f>
        <v>#N/A</v>
      </c>
      <c r="K2842">
        <f>INDEX(GWP!$C$2:$C$13,MATCH(EPS!I2842,GWP!$B$2:$B$13,0))</f>
        <v>0</v>
      </c>
      <c r="L2842" s="4" t="e">
        <f t="shared" si="89"/>
        <v>#N/A</v>
      </c>
    </row>
    <row r="2843" spans="1:12">
      <c r="A2843" t="s">
        <v>8391</v>
      </c>
      <c r="B2843" t="s">
        <v>7325</v>
      </c>
      <c r="C2843" t="s">
        <v>1734</v>
      </c>
      <c r="D2843" t="s">
        <v>6880</v>
      </c>
      <c r="E2843" t="s">
        <v>1713</v>
      </c>
      <c r="H2843" t="str">
        <f>INDEX('Vensim Variables'!$B:$B,MATCH(EPS!$B2843,'Vensim Variables'!$A:$A,0))</f>
        <v>g pollutant</v>
      </c>
      <c r="I2843" t="str">
        <f t="shared" si="88"/>
        <v>CH4</v>
      </c>
      <c r="J2843" t="e">
        <f>INDEX(NoSettings!$C:$C,MATCH(EPS!$A2843,NoSettings!$A:$A,0))</f>
        <v>#N/A</v>
      </c>
      <c r="K2843">
        <f>INDEX(GWP!$C$2:$C$13,MATCH(EPS!I2843,GWP!$B$2:$B$13,0))</f>
        <v>28</v>
      </c>
      <c r="L2843" s="4" t="e">
        <f t="shared" si="89"/>
        <v>#N/A</v>
      </c>
    </row>
    <row r="2844" spans="1:12">
      <c r="A2844" t="s">
        <v>8392</v>
      </c>
      <c r="B2844" t="s">
        <v>7325</v>
      </c>
      <c r="C2844" t="s">
        <v>1734</v>
      </c>
      <c r="D2844" t="s">
        <v>6880</v>
      </c>
      <c r="E2844" t="s">
        <v>1714</v>
      </c>
      <c r="H2844" t="str">
        <f>INDEX('Vensim Variables'!$B:$B,MATCH(EPS!$B2844,'Vensim Variables'!$A:$A,0))</f>
        <v>g pollutant</v>
      </c>
      <c r="I2844" t="str">
        <f t="shared" si="88"/>
        <v>N2O</v>
      </c>
      <c r="J2844" t="e">
        <f>INDEX(NoSettings!$C:$C,MATCH(EPS!$A2844,NoSettings!$A:$A,0))</f>
        <v>#N/A</v>
      </c>
      <c r="K2844">
        <f>INDEX(GWP!$C$2:$C$13,MATCH(EPS!I2844,GWP!$B$2:$B$13,0))</f>
        <v>265</v>
      </c>
      <c r="L2844" s="4" t="e">
        <f t="shared" si="89"/>
        <v>#N/A</v>
      </c>
    </row>
    <row r="2845" spans="1:12">
      <c r="A2845" t="s">
        <v>8393</v>
      </c>
      <c r="B2845" t="s">
        <v>7325</v>
      </c>
      <c r="C2845" t="s">
        <v>1734</v>
      </c>
      <c r="D2845" t="s">
        <v>6880</v>
      </c>
      <c r="E2845" t="s">
        <v>1715</v>
      </c>
      <c r="H2845" t="str">
        <f>INDEX('Vensim Variables'!$B:$B,MATCH(EPS!$B2845,'Vensim Variables'!$A:$A,0))</f>
        <v>g pollutant</v>
      </c>
      <c r="I2845" t="str">
        <f t="shared" si="88"/>
        <v>F gases</v>
      </c>
      <c r="J2845" t="e">
        <f>INDEX(NoSettings!$C:$C,MATCH(EPS!$A2845,NoSettings!$A:$A,0))</f>
        <v>#N/A</v>
      </c>
      <c r="K2845">
        <f>INDEX(GWP!$C$2:$C$13,MATCH(EPS!I2845,GWP!$B$2:$B$13,0))</f>
        <v>1</v>
      </c>
      <c r="L2845" s="4" t="e">
        <f t="shared" si="89"/>
        <v>#N/A</v>
      </c>
    </row>
    <row r="2846" spans="1:12">
      <c r="A2846" t="s">
        <v>8394</v>
      </c>
      <c r="B2846" t="s">
        <v>7325</v>
      </c>
      <c r="C2846" t="s">
        <v>1734</v>
      </c>
      <c r="D2846" t="s">
        <v>6881</v>
      </c>
      <c r="E2846" t="s">
        <v>1702</v>
      </c>
      <c r="H2846" t="str">
        <f>INDEX('Vensim Variables'!$B:$B,MATCH(EPS!$B2846,'Vensim Variables'!$A:$A,0))</f>
        <v>g pollutant</v>
      </c>
      <c r="I2846" t="str">
        <f t="shared" si="88"/>
        <v>CO2</v>
      </c>
      <c r="J2846" t="e">
        <f>INDEX(NoSettings!$C:$C,MATCH(EPS!$A2846,NoSettings!$A:$A,0))</f>
        <v>#N/A</v>
      </c>
      <c r="K2846">
        <f>INDEX(GWP!$C$2:$C$13,MATCH(EPS!I2846,GWP!$B$2:$B$13,0))</f>
        <v>1</v>
      </c>
      <c r="L2846" s="4" t="e">
        <f t="shared" si="89"/>
        <v>#N/A</v>
      </c>
    </row>
    <row r="2847" spans="1:12">
      <c r="A2847" t="s">
        <v>8395</v>
      </c>
      <c r="B2847" t="s">
        <v>7325</v>
      </c>
      <c r="C2847" t="s">
        <v>1734</v>
      </c>
      <c r="D2847" t="s">
        <v>6881</v>
      </c>
      <c r="E2847" t="s">
        <v>1705</v>
      </c>
      <c r="H2847" t="str">
        <f>INDEX('Vensim Variables'!$B:$B,MATCH(EPS!$B2847,'Vensim Variables'!$A:$A,0))</f>
        <v>g pollutant</v>
      </c>
      <c r="I2847" t="str">
        <f t="shared" si="88"/>
        <v>VOC</v>
      </c>
      <c r="J2847" t="e">
        <f>INDEX(NoSettings!$C:$C,MATCH(EPS!$A2847,NoSettings!$A:$A,0))</f>
        <v>#N/A</v>
      </c>
      <c r="K2847">
        <f>INDEX(GWP!$C$2:$C$13,MATCH(EPS!I2847,GWP!$B$2:$B$13,0))</f>
        <v>0</v>
      </c>
      <c r="L2847" s="4" t="e">
        <f t="shared" si="89"/>
        <v>#N/A</v>
      </c>
    </row>
    <row r="2848" spans="1:12">
      <c r="A2848" t="s">
        <v>8396</v>
      </c>
      <c r="B2848" t="s">
        <v>7325</v>
      </c>
      <c r="C2848" t="s">
        <v>1734</v>
      </c>
      <c r="D2848" t="s">
        <v>6881</v>
      </c>
      <c r="E2848" t="s">
        <v>1706</v>
      </c>
      <c r="H2848" t="str">
        <f>INDEX('Vensim Variables'!$B:$B,MATCH(EPS!$B2848,'Vensim Variables'!$A:$A,0))</f>
        <v>g pollutant</v>
      </c>
      <c r="I2848" t="str">
        <f t="shared" si="88"/>
        <v>CO</v>
      </c>
      <c r="J2848" t="e">
        <f>INDEX(NoSettings!$C:$C,MATCH(EPS!$A2848,NoSettings!$A:$A,0))</f>
        <v>#N/A</v>
      </c>
      <c r="K2848">
        <f>INDEX(GWP!$C$2:$C$13,MATCH(EPS!I2848,GWP!$B$2:$B$13,0))</f>
        <v>0</v>
      </c>
      <c r="L2848" s="4" t="e">
        <f t="shared" si="89"/>
        <v>#N/A</v>
      </c>
    </row>
    <row r="2849" spans="1:12">
      <c r="A2849" t="s">
        <v>8397</v>
      </c>
      <c r="B2849" t="s">
        <v>7325</v>
      </c>
      <c r="C2849" t="s">
        <v>1734</v>
      </c>
      <c r="D2849" t="s">
        <v>6881</v>
      </c>
      <c r="E2849" t="s">
        <v>1707</v>
      </c>
      <c r="H2849" t="str">
        <f>INDEX('Vensim Variables'!$B:$B,MATCH(EPS!$B2849,'Vensim Variables'!$A:$A,0))</f>
        <v>g pollutant</v>
      </c>
      <c r="I2849" t="str">
        <f t="shared" si="88"/>
        <v>NOx</v>
      </c>
      <c r="J2849" t="e">
        <f>INDEX(NoSettings!$C:$C,MATCH(EPS!$A2849,NoSettings!$A:$A,0))</f>
        <v>#N/A</v>
      </c>
      <c r="K2849">
        <f>INDEX(GWP!$C$2:$C$13,MATCH(EPS!I2849,GWP!$B$2:$B$13,0))</f>
        <v>0</v>
      </c>
      <c r="L2849" s="4" t="e">
        <f t="shared" si="89"/>
        <v>#N/A</v>
      </c>
    </row>
    <row r="2850" spans="1:12">
      <c r="A2850" t="s">
        <v>8398</v>
      </c>
      <c r="B2850" t="s">
        <v>7325</v>
      </c>
      <c r="C2850" t="s">
        <v>1734</v>
      </c>
      <c r="D2850" t="s">
        <v>6881</v>
      </c>
      <c r="E2850" t="s">
        <v>1708</v>
      </c>
      <c r="H2850" t="str">
        <f>INDEX('Vensim Variables'!$B:$B,MATCH(EPS!$B2850,'Vensim Variables'!$A:$A,0))</f>
        <v>g pollutant</v>
      </c>
      <c r="I2850" t="str">
        <f t="shared" si="88"/>
        <v>PM10</v>
      </c>
      <c r="J2850" t="e">
        <f>INDEX(NoSettings!$C:$C,MATCH(EPS!$A2850,NoSettings!$A:$A,0))</f>
        <v>#N/A</v>
      </c>
      <c r="K2850">
        <f>INDEX(GWP!$C$2:$C$13,MATCH(EPS!I2850,GWP!$B$2:$B$13,0))</f>
        <v>0</v>
      </c>
      <c r="L2850" s="4" t="e">
        <f t="shared" si="89"/>
        <v>#N/A</v>
      </c>
    </row>
    <row r="2851" spans="1:12">
      <c r="A2851" t="s">
        <v>8399</v>
      </c>
      <c r="B2851" t="s">
        <v>7325</v>
      </c>
      <c r="C2851" t="s">
        <v>1734</v>
      </c>
      <c r="D2851" t="s">
        <v>6881</v>
      </c>
      <c r="E2851" t="s">
        <v>1709</v>
      </c>
      <c r="H2851" t="str">
        <f>INDEX('Vensim Variables'!$B:$B,MATCH(EPS!$B2851,'Vensim Variables'!$A:$A,0))</f>
        <v>g pollutant</v>
      </c>
      <c r="I2851" t="str">
        <f t="shared" si="88"/>
        <v>PM25</v>
      </c>
      <c r="J2851" t="e">
        <f>INDEX(NoSettings!$C:$C,MATCH(EPS!$A2851,NoSettings!$A:$A,0))</f>
        <v>#N/A</v>
      </c>
      <c r="K2851">
        <f>INDEX(GWP!$C$2:$C$13,MATCH(EPS!I2851,GWP!$B$2:$B$13,0))</f>
        <v>0</v>
      </c>
      <c r="L2851" s="4" t="e">
        <f t="shared" si="89"/>
        <v>#N/A</v>
      </c>
    </row>
    <row r="2852" spans="1:12">
      <c r="A2852" t="s">
        <v>8400</v>
      </c>
      <c r="B2852" t="s">
        <v>7325</v>
      </c>
      <c r="C2852" t="s">
        <v>1734</v>
      </c>
      <c r="D2852" t="s">
        <v>6881</v>
      </c>
      <c r="E2852" t="s">
        <v>1710</v>
      </c>
      <c r="H2852" t="str">
        <f>INDEX('Vensim Variables'!$B:$B,MATCH(EPS!$B2852,'Vensim Variables'!$A:$A,0))</f>
        <v>g pollutant</v>
      </c>
      <c r="I2852" t="str">
        <f t="shared" si="88"/>
        <v>SOx</v>
      </c>
      <c r="J2852" t="e">
        <f>INDEX(NoSettings!$C:$C,MATCH(EPS!$A2852,NoSettings!$A:$A,0))</f>
        <v>#N/A</v>
      </c>
      <c r="K2852">
        <f>INDEX(GWP!$C$2:$C$13,MATCH(EPS!I2852,GWP!$B$2:$B$13,0))</f>
        <v>0</v>
      </c>
      <c r="L2852" s="4" t="e">
        <f t="shared" si="89"/>
        <v>#N/A</v>
      </c>
    </row>
    <row r="2853" spans="1:12">
      <c r="A2853" t="s">
        <v>8401</v>
      </c>
      <c r="B2853" t="s">
        <v>7325</v>
      </c>
      <c r="C2853" t="s">
        <v>1734</v>
      </c>
      <c r="D2853" t="s">
        <v>6881</v>
      </c>
      <c r="E2853" t="s">
        <v>1711</v>
      </c>
      <c r="H2853" t="str">
        <f>INDEX('Vensim Variables'!$B:$B,MATCH(EPS!$B2853,'Vensim Variables'!$A:$A,0))</f>
        <v>g pollutant</v>
      </c>
      <c r="I2853" t="str">
        <f t="shared" si="88"/>
        <v>BC</v>
      </c>
      <c r="J2853" t="e">
        <f>INDEX(NoSettings!$C:$C,MATCH(EPS!$A2853,NoSettings!$A:$A,0))</f>
        <v>#N/A</v>
      </c>
      <c r="K2853">
        <f>INDEX(GWP!$C$2:$C$13,MATCH(EPS!I2853,GWP!$B$2:$B$13,0))</f>
        <v>0</v>
      </c>
      <c r="L2853" s="4" t="e">
        <f t="shared" si="89"/>
        <v>#N/A</v>
      </c>
    </row>
    <row r="2854" spans="1:12">
      <c r="A2854" t="s">
        <v>8402</v>
      </c>
      <c r="B2854" t="s">
        <v>7325</v>
      </c>
      <c r="C2854" t="s">
        <v>1734</v>
      </c>
      <c r="D2854" t="s">
        <v>6881</v>
      </c>
      <c r="E2854" t="s">
        <v>1712</v>
      </c>
      <c r="H2854" t="str">
        <f>INDEX('Vensim Variables'!$B:$B,MATCH(EPS!$B2854,'Vensim Variables'!$A:$A,0))</f>
        <v>g pollutant</v>
      </c>
      <c r="I2854" t="str">
        <f t="shared" si="88"/>
        <v>OC</v>
      </c>
      <c r="J2854" t="e">
        <f>INDEX(NoSettings!$C:$C,MATCH(EPS!$A2854,NoSettings!$A:$A,0))</f>
        <v>#N/A</v>
      </c>
      <c r="K2854">
        <f>INDEX(GWP!$C$2:$C$13,MATCH(EPS!I2854,GWP!$B$2:$B$13,0))</f>
        <v>0</v>
      </c>
      <c r="L2854" s="4" t="e">
        <f t="shared" si="89"/>
        <v>#N/A</v>
      </c>
    </row>
    <row r="2855" spans="1:12">
      <c r="A2855" t="s">
        <v>8403</v>
      </c>
      <c r="B2855" t="s">
        <v>7325</v>
      </c>
      <c r="C2855" t="s">
        <v>1734</v>
      </c>
      <c r="D2855" t="s">
        <v>6881</v>
      </c>
      <c r="E2855" t="s">
        <v>1713</v>
      </c>
      <c r="H2855" t="str">
        <f>INDEX('Vensim Variables'!$B:$B,MATCH(EPS!$B2855,'Vensim Variables'!$A:$A,0))</f>
        <v>g pollutant</v>
      </c>
      <c r="I2855" t="str">
        <f t="shared" si="88"/>
        <v>CH4</v>
      </c>
      <c r="J2855" t="e">
        <f>INDEX(NoSettings!$C:$C,MATCH(EPS!$A2855,NoSettings!$A:$A,0))</f>
        <v>#N/A</v>
      </c>
      <c r="K2855">
        <f>INDEX(GWP!$C$2:$C$13,MATCH(EPS!I2855,GWP!$B$2:$B$13,0))</f>
        <v>28</v>
      </c>
      <c r="L2855" s="4" t="e">
        <f t="shared" si="89"/>
        <v>#N/A</v>
      </c>
    </row>
    <row r="2856" spans="1:12">
      <c r="A2856" t="s">
        <v>8404</v>
      </c>
      <c r="B2856" t="s">
        <v>7325</v>
      </c>
      <c r="C2856" t="s">
        <v>1734</v>
      </c>
      <c r="D2856" t="s">
        <v>6881</v>
      </c>
      <c r="E2856" t="s">
        <v>1714</v>
      </c>
      <c r="H2856" t="str">
        <f>INDEX('Vensim Variables'!$B:$B,MATCH(EPS!$B2856,'Vensim Variables'!$A:$A,0))</f>
        <v>g pollutant</v>
      </c>
      <c r="I2856" t="str">
        <f t="shared" si="88"/>
        <v>N2O</v>
      </c>
      <c r="J2856" t="e">
        <f>INDEX(NoSettings!$C:$C,MATCH(EPS!$A2856,NoSettings!$A:$A,0))</f>
        <v>#N/A</v>
      </c>
      <c r="K2856">
        <f>INDEX(GWP!$C$2:$C$13,MATCH(EPS!I2856,GWP!$B$2:$B$13,0))</f>
        <v>265</v>
      </c>
      <c r="L2856" s="4" t="e">
        <f t="shared" si="89"/>
        <v>#N/A</v>
      </c>
    </row>
    <row r="2857" spans="1:12">
      <c r="A2857" t="s">
        <v>8405</v>
      </c>
      <c r="B2857" t="s">
        <v>7325</v>
      </c>
      <c r="C2857" t="s">
        <v>1734</v>
      </c>
      <c r="D2857" t="s">
        <v>6881</v>
      </c>
      <c r="E2857" t="s">
        <v>1715</v>
      </c>
      <c r="H2857" t="str">
        <f>INDEX('Vensim Variables'!$B:$B,MATCH(EPS!$B2857,'Vensim Variables'!$A:$A,0))</f>
        <v>g pollutant</v>
      </c>
      <c r="I2857" t="str">
        <f t="shared" si="88"/>
        <v>F gases</v>
      </c>
      <c r="J2857" t="e">
        <f>INDEX(NoSettings!$C:$C,MATCH(EPS!$A2857,NoSettings!$A:$A,0))</f>
        <v>#N/A</v>
      </c>
      <c r="K2857">
        <f>INDEX(GWP!$C$2:$C$13,MATCH(EPS!I2857,GWP!$B$2:$B$13,0))</f>
        <v>1</v>
      </c>
      <c r="L2857" s="4" t="e">
        <f t="shared" si="89"/>
        <v>#N/A</v>
      </c>
    </row>
    <row r="2858" spans="1:12">
      <c r="A2858" t="s">
        <v>8406</v>
      </c>
      <c r="B2858" t="s">
        <v>7325</v>
      </c>
      <c r="C2858" t="s">
        <v>1734</v>
      </c>
      <c r="D2858" t="s">
        <v>6882</v>
      </c>
      <c r="E2858" t="s">
        <v>1702</v>
      </c>
      <c r="H2858" t="str">
        <f>INDEX('Vensim Variables'!$B:$B,MATCH(EPS!$B2858,'Vensim Variables'!$A:$A,0))</f>
        <v>g pollutant</v>
      </c>
      <c r="I2858" t="str">
        <f t="shared" si="88"/>
        <v>CO2</v>
      </c>
      <c r="J2858" t="e">
        <f>INDEX(NoSettings!$C:$C,MATCH(EPS!$A2858,NoSettings!$A:$A,0))</f>
        <v>#N/A</v>
      </c>
      <c r="K2858">
        <f>INDEX(GWP!$C$2:$C$13,MATCH(EPS!I2858,GWP!$B$2:$B$13,0))</f>
        <v>1</v>
      </c>
      <c r="L2858" s="4" t="e">
        <f t="shared" si="89"/>
        <v>#N/A</v>
      </c>
    </row>
    <row r="2859" spans="1:12">
      <c r="A2859" t="s">
        <v>8407</v>
      </c>
      <c r="B2859" t="s">
        <v>7325</v>
      </c>
      <c r="C2859" t="s">
        <v>1734</v>
      </c>
      <c r="D2859" t="s">
        <v>6882</v>
      </c>
      <c r="E2859" t="s">
        <v>1705</v>
      </c>
      <c r="H2859" t="str">
        <f>INDEX('Vensim Variables'!$B:$B,MATCH(EPS!$B2859,'Vensim Variables'!$A:$A,0))</f>
        <v>g pollutant</v>
      </c>
      <c r="I2859" t="str">
        <f t="shared" si="88"/>
        <v>VOC</v>
      </c>
      <c r="J2859" t="e">
        <f>INDEX(NoSettings!$C:$C,MATCH(EPS!$A2859,NoSettings!$A:$A,0))</f>
        <v>#N/A</v>
      </c>
      <c r="K2859">
        <f>INDEX(GWP!$C$2:$C$13,MATCH(EPS!I2859,GWP!$B$2:$B$13,0))</f>
        <v>0</v>
      </c>
      <c r="L2859" s="4" t="e">
        <f t="shared" si="89"/>
        <v>#N/A</v>
      </c>
    </row>
    <row r="2860" spans="1:12">
      <c r="A2860" t="s">
        <v>8408</v>
      </c>
      <c r="B2860" t="s">
        <v>7325</v>
      </c>
      <c r="C2860" t="s">
        <v>1734</v>
      </c>
      <c r="D2860" t="s">
        <v>6882</v>
      </c>
      <c r="E2860" t="s">
        <v>1706</v>
      </c>
      <c r="H2860" t="str">
        <f>INDEX('Vensim Variables'!$B:$B,MATCH(EPS!$B2860,'Vensim Variables'!$A:$A,0))</f>
        <v>g pollutant</v>
      </c>
      <c r="I2860" t="str">
        <f t="shared" si="88"/>
        <v>CO</v>
      </c>
      <c r="J2860" t="e">
        <f>INDEX(NoSettings!$C:$C,MATCH(EPS!$A2860,NoSettings!$A:$A,0))</f>
        <v>#N/A</v>
      </c>
      <c r="K2860">
        <f>INDEX(GWP!$C$2:$C$13,MATCH(EPS!I2860,GWP!$B$2:$B$13,0))</f>
        <v>0</v>
      </c>
      <c r="L2860" s="4" t="e">
        <f t="shared" si="89"/>
        <v>#N/A</v>
      </c>
    </row>
    <row r="2861" spans="1:12">
      <c r="A2861" t="s">
        <v>8409</v>
      </c>
      <c r="B2861" t="s">
        <v>7325</v>
      </c>
      <c r="C2861" t="s">
        <v>1734</v>
      </c>
      <c r="D2861" t="s">
        <v>6882</v>
      </c>
      <c r="E2861" t="s">
        <v>1707</v>
      </c>
      <c r="H2861" t="str">
        <f>INDEX('Vensim Variables'!$B:$B,MATCH(EPS!$B2861,'Vensim Variables'!$A:$A,0))</f>
        <v>g pollutant</v>
      </c>
      <c r="I2861" t="str">
        <f t="shared" si="88"/>
        <v>NOx</v>
      </c>
      <c r="J2861" t="e">
        <f>INDEX(NoSettings!$C:$C,MATCH(EPS!$A2861,NoSettings!$A:$A,0))</f>
        <v>#N/A</v>
      </c>
      <c r="K2861">
        <f>INDEX(GWP!$C$2:$C$13,MATCH(EPS!I2861,GWP!$B$2:$B$13,0))</f>
        <v>0</v>
      </c>
      <c r="L2861" s="4" t="e">
        <f t="shared" si="89"/>
        <v>#N/A</v>
      </c>
    </row>
    <row r="2862" spans="1:12">
      <c r="A2862" t="s">
        <v>8410</v>
      </c>
      <c r="B2862" t="s">
        <v>7325</v>
      </c>
      <c r="C2862" t="s">
        <v>1734</v>
      </c>
      <c r="D2862" t="s">
        <v>6882</v>
      </c>
      <c r="E2862" t="s">
        <v>1708</v>
      </c>
      <c r="H2862" t="str">
        <f>INDEX('Vensim Variables'!$B:$B,MATCH(EPS!$B2862,'Vensim Variables'!$A:$A,0))</f>
        <v>g pollutant</v>
      </c>
      <c r="I2862" t="str">
        <f t="shared" si="88"/>
        <v>PM10</v>
      </c>
      <c r="J2862" t="e">
        <f>INDEX(NoSettings!$C:$C,MATCH(EPS!$A2862,NoSettings!$A:$A,0))</f>
        <v>#N/A</v>
      </c>
      <c r="K2862">
        <f>INDEX(GWP!$C$2:$C$13,MATCH(EPS!I2862,GWP!$B$2:$B$13,0))</f>
        <v>0</v>
      </c>
      <c r="L2862" s="4" t="e">
        <f t="shared" si="89"/>
        <v>#N/A</v>
      </c>
    </row>
    <row r="2863" spans="1:12">
      <c r="A2863" t="s">
        <v>8411</v>
      </c>
      <c r="B2863" t="s">
        <v>7325</v>
      </c>
      <c r="C2863" t="s">
        <v>1734</v>
      </c>
      <c r="D2863" t="s">
        <v>6882</v>
      </c>
      <c r="E2863" t="s">
        <v>1709</v>
      </c>
      <c r="H2863" t="str">
        <f>INDEX('Vensim Variables'!$B:$B,MATCH(EPS!$B2863,'Vensim Variables'!$A:$A,0))</f>
        <v>g pollutant</v>
      </c>
      <c r="I2863" t="str">
        <f t="shared" si="88"/>
        <v>PM25</v>
      </c>
      <c r="J2863" t="e">
        <f>INDEX(NoSettings!$C:$C,MATCH(EPS!$A2863,NoSettings!$A:$A,0))</f>
        <v>#N/A</v>
      </c>
      <c r="K2863">
        <f>INDEX(GWP!$C$2:$C$13,MATCH(EPS!I2863,GWP!$B$2:$B$13,0))</f>
        <v>0</v>
      </c>
      <c r="L2863" s="4" t="e">
        <f t="shared" si="89"/>
        <v>#N/A</v>
      </c>
    </row>
    <row r="2864" spans="1:12">
      <c r="A2864" t="s">
        <v>8412</v>
      </c>
      <c r="B2864" t="s">
        <v>7325</v>
      </c>
      <c r="C2864" t="s">
        <v>1734</v>
      </c>
      <c r="D2864" t="s">
        <v>6882</v>
      </c>
      <c r="E2864" t="s">
        <v>1710</v>
      </c>
      <c r="H2864" t="str">
        <f>INDEX('Vensim Variables'!$B:$B,MATCH(EPS!$B2864,'Vensim Variables'!$A:$A,0))</f>
        <v>g pollutant</v>
      </c>
      <c r="I2864" t="str">
        <f t="shared" si="88"/>
        <v>SOx</v>
      </c>
      <c r="J2864" t="e">
        <f>INDEX(NoSettings!$C:$C,MATCH(EPS!$A2864,NoSettings!$A:$A,0))</f>
        <v>#N/A</v>
      </c>
      <c r="K2864">
        <f>INDEX(GWP!$C$2:$C$13,MATCH(EPS!I2864,GWP!$B$2:$B$13,0))</f>
        <v>0</v>
      </c>
      <c r="L2864" s="4" t="e">
        <f t="shared" si="89"/>
        <v>#N/A</v>
      </c>
    </row>
    <row r="2865" spans="1:12">
      <c r="A2865" t="s">
        <v>8413</v>
      </c>
      <c r="B2865" t="s">
        <v>7325</v>
      </c>
      <c r="C2865" t="s">
        <v>1734</v>
      </c>
      <c r="D2865" t="s">
        <v>6882</v>
      </c>
      <c r="E2865" t="s">
        <v>1711</v>
      </c>
      <c r="H2865" t="str">
        <f>INDEX('Vensim Variables'!$B:$B,MATCH(EPS!$B2865,'Vensim Variables'!$A:$A,0))</f>
        <v>g pollutant</v>
      </c>
      <c r="I2865" t="str">
        <f t="shared" si="88"/>
        <v>BC</v>
      </c>
      <c r="J2865" t="e">
        <f>INDEX(NoSettings!$C:$C,MATCH(EPS!$A2865,NoSettings!$A:$A,0))</f>
        <v>#N/A</v>
      </c>
      <c r="K2865">
        <f>INDEX(GWP!$C$2:$C$13,MATCH(EPS!I2865,GWP!$B$2:$B$13,0))</f>
        <v>0</v>
      </c>
      <c r="L2865" s="4" t="e">
        <f t="shared" si="89"/>
        <v>#N/A</v>
      </c>
    </row>
    <row r="2866" spans="1:12">
      <c r="A2866" t="s">
        <v>8414</v>
      </c>
      <c r="B2866" t="s">
        <v>7325</v>
      </c>
      <c r="C2866" t="s">
        <v>1734</v>
      </c>
      <c r="D2866" t="s">
        <v>6882</v>
      </c>
      <c r="E2866" t="s">
        <v>1712</v>
      </c>
      <c r="H2866" t="str">
        <f>INDEX('Vensim Variables'!$B:$B,MATCH(EPS!$B2866,'Vensim Variables'!$A:$A,0))</f>
        <v>g pollutant</v>
      </c>
      <c r="I2866" t="str">
        <f t="shared" si="88"/>
        <v>OC</v>
      </c>
      <c r="J2866" t="e">
        <f>INDEX(NoSettings!$C:$C,MATCH(EPS!$A2866,NoSettings!$A:$A,0))</f>
        <v>#N/A</v>
      </c>
      <c r="K2866">
        <f>INDEX(GWP!$C$2:$C$13,MATCH(EPS!I2866,GWP!$B$2:$B$13,0))</f>
        <v>0</v>
      </c>
      <c r="L2866" s="4" t="e">
        <f t="shared" si="89"/>
        <v>#N/A</v>
      </c>
    </row>
    <row r="2867" spans="1:12">
      <c r="A2867" t="s">
        <v>8415</v>
      </c>
      <c r="B2867" t="s">
        <v>7325</v>
      </c>
      <c r="C2867" t="s">
        <v>1734</v>
      </c>
      <c r="D2867" t="s">
        <v>6882</v>
      </c>
      <c r="E2867" t="s">
        <v>1713</v>
      </c>
      <c r="H2867" t="str">
        <f>INDEX('Vensim Variables'!$B:$B,MATCH(EPS!$B2867,'Vensim Variables'!$A:$A,0))</f>
        <v>g pollutant</v>
      </c>
      <c r="I2867" t="str">
        <f t="shared" si="88"/>
        <v>CH4</v>
      </c>
      <c r="J2867" t="e">
        <f>INDEX(NoSettings!$C:$C,MATCH(EPS!$A2867,NoSettings!$A:$A,0))</f>
        <v>#N/A</v>
      </c>
      <c r="K2867">
        <f>INDEX(GWP!$C$2:$C$13,MATCH(EPS!I2867,GWP!$B$2:$B$13,0))</f>
        <v>28</v>
      </c>
      <c r="L2867" s="4" t="e">
        <f t="shared" si="89"/>
        <v>#N/A</v>
      </c>
    </row>
    <row r="2868" spans="1:12">
      <c r="A2868" t="s">
        <v>8416</v>
      </c>
      <c r="B2868" t="s">
        <v>7325</v>
      </c>
      <c r="C2868" t="s">
        <v>1734</v>
      </c>
      <c r="D2868" t="s">
        <v>6882</v>
      </c>
      <c r="E2868" t="s">
        <v>1714</v>
      </c>
      <c r="H2868" t="str">
        <f>INDEX('Vensim Variables'!$B:$B,MATCH(EPS!$B2868,'Vensim Variables'!$A:$A,0))</f>
        <v>g pollutant</v>
      </c>
      <c r="I2868" t="str">
        <f t="shared" si="88"/>
        <v>N2O</v>
      </c>
      <c r="J2868" t="e">
        <f>INDEX(NoSettings!$C:$C,MATCH(EPS!$A2868,NoSettings!$A:$A,0))</f>
        <v>#N/A</v>
      </c>
      <c r="K2868">
        <f>INDEX(GWP!$C$2:$C$13,MATCH(EPS!I2868,GWP!$B$2:$B$13,0))</f>
        <v>265</v>
      </c>
      <c r="L2868" s="4" t="e">
        <f t="shared" si="89"/>
        <v>#N/A</v>
      </c>
    </row>
    <row r="2869" spans="1:12">
      <c r="A2869" t="s">
        <v>8417</v>
      </c>
      <c r="B2869" t="s">
        <v>7325</v>
      </c>
      <c r="C2869" t="s">
        <v>1734</v>
      </c>
      <c r="D2869" t="s">
        <v>6882</v>
      </c>
      <c r="E2869" t="s">
        <v>1715</v>
      </c>
      <c r="H2869" t="str">
        <f>INDEX('Vensim Variables'!$B:$B,MATCH(EPS!$B2869,'Vensim Variables'!$A:$A,0))</f>
        <v>g pollutant</v>
      </c>
      <c r="I2869" t="str">
        <f t="shared" si="88"/>
        <v>F gases</v>
      </c>
      <c r="J2869" t="e">
        <f>INDEX(NoSettings!$C:$C,MATCH(EPS!$A2869,NoSettings!$A:$A,0))</f>
        <v>#N/A</v>
      </c>
      <c r="K2869">
        <f>INDEX(GWP!$C$2:$C$13,MATCH(EPS!I2869,GWP!$B$2:$B$13,0))</f>
        <v>1</v>
      </c>
      <c r="L2869" s="4" t="e">
        <f t="shared" si="89"/>
        <v>#N/A</v>
      </c>
    </row>
    <row r="2870" spans="1:12">
      <c r="A2870" t="s">
        <v>8418</v>
      </c>
      <c r="B2870" t="s">
        <v>7325</v>
      </c>
      <c r="C2870" t="s">
        <v>1734</v>
      </c>
      <c r="D2870" t="s">
        <v>6883</v>
      </c>
      <c r="E2870" t="s">
        <v>1702</v>
      </c>
      <c r="H2870" t="str">
        <f>INDEX('Vensim Variables'!$B:$B,MATCH(EPS!$B2870,'Vensim Variables'!$A:$A,0))</f>
        <v>g pollutant</v>
      </c>
      <c r="I2870" t="str">
        <f t="shared" si="88"/>
        <v>CO2</v>
      </c>
      <c r="J2870" t="e">
        <f>INDEX(NoSettings!$C:$C,MATCH(EPS!$A2870,NoSettings!$A:$A,0))</f>
        <v>#N/A</v>
      </c>
      <c r="K2870">
        <f>INDEX(GWP!$C$2:$C$13,MATCH(EPS!I2870,GWP!$B$2:$B$13,0))</f>
        <v>1</v>
      </c>
      <c r="L2870" s="4" t="e">
        <f t="shared" si="89"/>
        <v>#N/A</v>
      </c>
    </row>
    <row r="2871" spans="1:12">
      <c r="A2871" t="s">
        <v>8419</v>
      </c>
      <c r="B2871" t="s">
        <v>7325</v>
      </c>
      <c r="C2871" t="s">
        <v>1734</v>
      </c>
      <c r="D2871" t="s">
        <v>6883</v>
      </c>
      <c r="E2871" t="s">
        <v>1705</v>
      </c>
      <c r="H2871" t="str">
        <f>INDEX('Vensim Variables'!$B:$B,MATCH(EPS!$B2871,'Vensim Variables'!$A:$A,0))</f>
        <v>g pollutant</v>
      </c>
      <c r="I2871" t="str">
        <f t="shared" si="88"/>
        <v>VOC</v>
      </c>
      <c r="J2871" t="e">
        <f>INDEX(NoSettings!$C:$C,MATCH(EPS!$A2871,NoSettings!$A:$A,0))</f>
        <v>#N/A</v>
      </c>
      <c r="K2871">
        <f>INDEX(GWP!$C$2:$C$13,MATCH(EPS!I2871,GWP!$B$2:$B$13,0))</f>
        <v>0</v>
      </c>
      <c r="L2871" s="4" t="e">
        <f t="shared" si="89"/>
        <v>#N/A</v>
      </c>
    </row>
    <row r="2872" spans="1:12">
      <c r="A2872" t="s">
        <v>8420</v>
      </c>
      <c r="B2872" t="s">
        <v>7325</v>
      </c>
      <c r="C2872" t="s">
        <v>1734</v>
      </c>
      <c r="D2872" t="s">
        <v>6883</v>
      </c>
      <c r="E2872" t="s">
        <v>1706</v>
      </c>
      <c r="H2872" t="str">
        <f>INDEX('Vensim Variables'!$B:$B,MATCH(EPS!$B2872,'Vensim Variables'!$A:$A,0))</f>
        <v>g pollutant</v>
      </c>
      <c r="I2872" t="str">
        <f t="shared" si="88"/>
        <v>CO</v>
      </c>
      <c r="J2872" t="e">
        <f>INDEX(NoSettings!$C:$C,MATCH(EPS!$A2872,NoSettings!$A:$A,0))</f>
        <v>#N/A</v>
      </c>
      <c r="K2872">
        <f>INDEX(GWP!$C$2:$C$13,MATCH(EPS!I2872,GWP!$B$2:$B$13,0))</f>
        <v>0</v>
      </c>
      <c r="L2872" s="4" t="e">
        <f t="shared" si="89"/>
        <v>#N/A</v>
      </c>
    </row>
    <row r="2873" spans="1:12">
      <c r="A2873" t="s">
        <v>8421</v>
      </c>
      <c r="B2873" t="s">
        <v>7325</v>
      </c>
      <c r="C2873" t="s">
        <v>1734</v>
      </c>
      <c r="D2873" t="s">
        <v>6883</v>
      </c>
      <c r="E2873" t="s">
        <v>1707</v>
      </c>
      <c r="H2873" t="str">
        <f>INDEX('Vensim Variables'!$B:$B,MATCH(EPS!$B2873,'Vensim Variables'!$A:$A,0))</f>
        <v>g pollutant</v>
      </c>
      <c r="I2873" t="str">
        <f t="shared" si="88"/>
        <v>NOx</v>
      </c>
      <c r="J2873" t="e">
        <f>INDEX(NoSettings!$C:$C,MATCH(EPS!$A2873,NoSettings!$A:$A,0))</f>
        <v>#N/A</v>
      </c>
      <c r="K2873">
        <f>INDEX(GWP!$C$2:$C$13,MATCH(EPS!I2873,GWP!$B$2:$B$13,0))</f>
        <v>0</v>
      </c>
      <c r="L2873" s="4" t="e">
        <f t="shared" si="89"/>
        <v>#N/A</v>
      </c>
    </row>
    <row r="2874" spans="1:12">
      <c r="A2874" t="s">
        <v>8422</v>
      </c>
      <c r="B2874" t="s">
        <v>7325</v>
      </c>
      <c r="C2874" t="s">
        <v>1734</v>
      </c>
      <c r="D2874" t="s">
        <v>6883</v>
      </c>
      <c r="E2874" t="s">
        <v>1708</v>
      </c>
      <c r="H2874" t="str">
        <f>INDEX('Vensim Variables'!$B:$B,MATCH(EPS!$B2874,'Vensim Variables'!$A:$A,0))</f>
        <v>g pollutant</v>
      </c>
      <c r="I2874" t="str">
        <f t="shared" si="88"/>
        <v>PM10</v>
      </c>
      <c r="J2874" t="e">
        <f>INDEX(NoSettings!$C:$C,MATCH(EPS!$A2874,NoSettings!$A:$A,0))</f>
        <v>#N/A</v>
      </c>
      <c r="K2874">
        <f>INDEX(GWP!$C$2:$C$13,MATCH(EPS!I2874,GWP!$B$2:$B$13,0))</f>
        <v>0</v>
      </c>
      <c r="L2874" s="4" t="e">
        <f t="shared" si="89"/>
        <v>#N/A</v>
      </c>
    </row>
    <row r="2875" spans="1:12">
      <c r="A2875" t="s">
        <v>8423</v>
      </c>
      <c r="B2875" t="s">
        <v>7325</v>
      </c>
      <c r="C2875" t="s">
        <v>1734</v>
      </c>
      <c r="D2875" t="s">
        <v>6883</v>
      </c>
      <c r="E2875" t="s">
        <v>1709</v>
      </c>
      <c r="H2875" t="str">
        <f>INDEX('Vensim Variables'!$B:$B,MATCH(EPS!$B2875,'Vensim Variables'!$A:$A,0))</f>
        <v>g pollutant</v>
      </c>
      <c r="I2875" t="str">
        <f t="shared" si="88"/>
        <v>PM25</v>
      </c>
      <c r="J2875" t="e">
        <f>INDEX(NoSettings!$C:$C,MATCH(EPS!$A2875,NoSettings!$A:$A,0))</f>
        <v>#N/A</v>
      </c>
      <c r="K2875">
        <f>INDEX(GWP!$C$2:$C$13,MATCH(EPS!I2875,GWP!$B$2:$B$13,0))</f>
        <v>0</v>
      </c>
      <c r="L2875" s="4" t="e">
        <f t="shared" si="89"/>
        <v>#N/A</v>
      </c>
    </row>
    <row r="2876" spans="1:12">
      <c r="A2876" t="s">
        <v>8424</v>
      </c>
      <c r="B2876" t="s">
        <v>7325</v>
      </c>
      <c r="C2876" t="s">
        <v>1734</v>
      </c>
      <c r="D2876" t="s">
        <v>6883</v>
      </c>
      <c r="E2876" t="s">
        <v>1710</v>
      </c>
      <c r="H2876" t="str">
        <f>INDEX('Vensim Variables'!$B:$B,MATCH(EPS!$B2876,'Vensim Variables'!$A:$A,0))</f>
        <v>g pollutant</v>
      </c>
      <c r="I2876" t="str">
        <f t="shared" si="88"/>
        <v>SOx</v>
      </c>
      <c r="J2876" t="e">
        <f>INDEX(NoSettings!$C:$C,MATCH(EPS!$A2876,NoSettings!$A:$A,0))</f>
        <v>#N/A</v>
      </c>
      <c r="K2876">
        <f>INDEX(GWP!$C$2:$C$13,MATCH(EPS!I2876,GWP!$B$2:$B$13,0))</f>
        <v>0</v>
      </c>
      <c r="L2876" s="4" t="e">
        <f t="shared" si="89"/>
        <v>#N/A</v>
      </c>
    </row>
    <row r="2877" spans="1:12">
      <c r="A2877" t="s">
        <v>8425</v>
      </c>
      <c r="B2877" t="s">
        <v>7325</v>
      </c>
      <c r="C2877" t="s">
        <v>1734</v>
      </c>
      <c r="D2877" t="s">
        <v>6883</v>
      </c>
      <c r="E2877" t="s">
        <v>1711</v>
      </c>
      <c r="H2877" t="str">
        <f>INDEX('Vensim Variables'!$B:$B,MATCH(EPS!$B2877,'Vensim Variables'!$A:$A,0))</f>
        <v>g pollutant</v>
      </c>
      <c r="I2877" t="str">
        <f t="shared" si="88"/>
        <v>BC</v>
      </c>
      <c r="J2877" t="e">
        <f>INDEX(NoSettings!$C:$C,MATCH(EPS!$A2877,NoSettings!$A:$A,0))</f>
        <v>#N/A</v>
      </c>
      <c r="K2877">
        <f>INDEX(GWP!$C$2:$C$13,MATCH(EPS!I2877,GWP!$B$2:$B$13,0))</f>
        <v>0</v>
      </c>
      <c r="L2877" s="4" t="e">
        <f t="shared" si="89"/>
        <v>#N/A</v>
      </c>
    </row>
    <row r="2878" spans="1:12">
      <c r="A2878" t="s">
        <v>8426</v>
      </c>
      <c r="B2878" t="s">
        <v>7325</v>
      </c>
      <c r="C2878" t="s">
        <v>1734</v>
      </c>
      <c r="D2878" t="s">
        <v>6883</v>
      </c>
      <c r="E2878" t="s">
        <v>1712</v>
      </c>
      <c r="H2878" t="str">
        <f>INDEX('Vensim Variables'!$B:$B,MATCH(EPS!$B2878,'Vensim Variables'!$A:$A,0))</f>
        <v>g pollutant</v>
      </c>
      <c r="I2878" t="str">
        <f t="shared" si="88"/>
        <v>OC</v>
      </c>
      <c r="J2878" t="e">
        <f>INDEX(NoSettings!$C:$C,MATCH(EPS!$A2878,NoSettings!$A:$A,0))</f>
        <v>#N/A</v>
      </c>
      <c r="K2878">
        <f>INDEX(GWP!$C$2:$C$13,MATCH(EPS!I2878,GWP!$B$2:$B$13,0))</f>
        <v>0</v>
      </c>
      <c r="L2878" s="4" t="e">
        <f t="shared" si="89"/>
        <v>#N/A</v>
      </c>
    </row>
    <row r="2879" spans="1:12">
      <c r="A2879" t="s">
        <v>8427</v>
      </c>
      <c r="B2879" t="s">
        <v>7325</v>
      </c>
      <c r="C2879" t="s">
        <v>1734</v>
      </c>
      <c r="D2879" t="s">
        <v>6883</v>
      </c>
      <c r="E2879" t="s">
        <v>1713</v>
      </c>
      <c r="H2879" t="str">
        <f>INDEX('Vensim Variables'!$B:$B,MATCH(EPS!$B2879,'Vensim Variables'!$A:$A,0))</f>
        <v>g pollutant</v>
      </c>
      <c r="I2879" t="str">
        <f t="shared" si="88"/>
        <v>CH4</v>
      </c>
      <c r="J2879" t="e">
        <f>INDEX(NoSettings!$C:$C,MATCH(EPS!$A2879,NoSettings!$A:$A,0))</f>
        <v>#N/A</v>
      </c>
      <c r="K2879">
        <f>INDEX(GWP!$C$2:$C$13,MATCH(EPS!I2879,GWP!$B$2:$B$13,0))</f>
        <v>28</v>
      </c>
      <c r="L2879" s="4" t="e">
        <f t="shared" si="89"/>
        <v>#N/A</v>
      </c>
    </row>
    <row r="2880" spans="1:12">
      <c r="A2880" t="s">
        <v>8428</v>
      </c>
      <c r="B2880" t="s">
        <v>7325</v>
      </c>
      <c r="C2880" t="s">
        <v>1734</v>
      </c>
      <c r="D2880" t="s">
        <v>6883</v>
      </c>
      <c r="E2880" t="s">
        <v>1714</v>
      </c>
      <c r="H2880" t="str">
        <f>INDEX('Vensim Variables'!$B:$B,MATCH(EPS!$B2880,'Vensim Variables'!$A:$A,0))</f>
        <v>g pollutant</v>
      </c>
      <c r="I2880" t="str">
        <f t="shared" si="88"/>
        <v>N2O</v>
      </c>
      <c r="J2880" t="e">
        <f>INDEX(NoSettings!$C:$C,MATCH(EPS!$A2880,NoSettings!$A:$A,0))</f>
        <v>#N/A</v>
      </c>
      <c r="K2880">
        <f>INDEX(GWP!$C$2:$C$13,MATCH(EPS!I2880,GWP!$B$2:$B$13,0))</f>
        <v>265</v>
      </c>
      <c r="L2880" s="4" t="e">
        <f t="shared" si="89"/>
        <v>#N/A</v>
      </c>
    </row>
    <row r="2881" spans="1:12">
      <c r="A2881" t="s">
        <v>8429</v>
      </c>
      <c r="B2881" t="s">
        <v>7325</v>
      </c>
      <c r="C2881" t="s">
        <v>1734</v>
      </c>
      <c r="D2881" t="s">
        <v>6883</v>
      </c>
      <c r="E2881" t="s">
        <v>1715</v>
      </c>
      <c r="H2881" t="str">
        <f>INDEX('Vensim Variables'!$B:$B,MATCH(EPS!$B2881,'Vensim Variables'!$A:$A,0))</f>
        <v>g pollutant</v>
      </c>
      <c r="I2881" t="str">
        <f t="shared" si="88"/>
        <v>F gases</v>
      </c>
      <c r="J2881" t="e">
        <f>INDEX(NoSettings!$C:$C,MATCH(EPS!$A2881,NoSettings!$A:$A,0))</f>
        <v>#N/A</v>
      </c>
      <c r="K2881">
        <f>INDEX(GWP!$C$2:$C$13,MATCH(EPS!I2881,GWP!$B$2:$B$13,0))</f>
        <v>1</v>
      </c>
      <c r="L2881" s="4" t="e">
        <f t="shared" si="89"/>
        <v>#N/A</v>
      </c>
    </row>
    <row r="2882" spans="1:12">
      <c r="A2882" t="s">
        <v>8430</v>
      </c>
      <c r="B2882" t="s">
        <v>7325</v>
      </c>
      <c r="C2882" t="s">
        <v>1734</v>
      </c>
      <c r="D2882" t="s">
        <v>6884</v>
      </c>
      <c r="E2882" t="s">
        <v>1702</v>
      </c>
      <c r="H2882" t="str">
        <f>INDEX('Vensim Variables'!$B:$B,MATCH(EPS!$B2882,'Vensim Variables'!$A:$A,0))</f>
        <v>g pollutant</v>
      </c>
      <c r="I2882" t="str">
        <f t="shared" si="88"/>
        <v>CO2</v>
      </c>
      <c r="J2882" t="e">
        <f>INDEX(NoSettings!$C:$C,MATCH(EPS!$A2882,NoSettings!$A:$A,0))</f>
        <v>#N/A</v>
      </c>
      <c r="K2882">
        <f>INDEX(GWP!$C$2:$C$13,MATCH(EPS!I2882,GWP!$B$2:$B$13,0))</f>
        <v>1</v>
      </c>
      <c r="L2882" s="4" t="e">
        <f t="shared" si="89"/>
        <v>#N/A</v>
      </c>
    </row>
    <row r="2883" spans="1:12">
      <c r="A2883" t="s">
        <v>8431</v>
      </c>
      <c r="B2883" t="s">
        <v>7325</v>
      </c>
      <c r="C2883" t="s">
        <v>1734</v>
      </c>
      <c r="D2883" t="s">
        <v>6884</v>
      </c>
      <c r="E2883" t="s">
        <v>1705</v>
      </c>
      <c r="H2883" t="str">
        <f>INDEX('Vensim Variables'!$B:$B,MATCH(EPS!$B2883,'Vensim Variables'!$A:$A,0))</f>
        <v>g pollutant</v>
      </c>
      <c r="I2883" t="str">
        <f t="shared" ref="I2883:I2946" si="90">IF(OR(C2883="CO2",C2883="CH4",C2883="N2O",C2883="F gases",C2883="VOC",C2883="CO",C2883="NOx",C2883="PM10",C2883="PM25",C2883="SOx",C2883="BC",C2883="OC"),C2883,IF(OR(D2883="CO2",D2883="CH4",D2883="N2O",D2883="F gases",D2883="VOC",D2883="CO",D2883="NOx",D2883="PM10",D2883="PM25",D2883="SOx",D2883="BC",D2883="OC"),D2883,IF(OR(E2883="CO2",E2883="CH4",E2883="N2O",E2883="F gases",E2883="VOC",E2883="CO",E2883="NOx",E2883="PM10",E2883="PM25",E2883="SOx",E2883="BC",E2883="OC"),E2883,"NA")))</f>
        <v>VOC</v>
      </c>
      <c r="J2883" t="e">
        <f>INDEX(NoSettings!$C:$C,MATCH(EPS!$A2883,NoSettings!$A:$A,0))</f>
        <v>#N/A</v>
      </c>
      <c r="K2883">
        <f>INDEX(GWP!$C$2:$C$13,MATCH(EPS!I2883,GWP!$B$2:$B$13,0))</f>
        <v>0</v>
      </c>
      <c r="L2883" s="4" t="e">
        <f t="shared" ref="L2883:L2946" si="91">IF(H2883="g pollutant",K2883*J2883/10^12,IF(H2883="MMTCO2e",J2883,IF(H2883="MWh",J2883,0)))</f>
        <v>#N/A</v>
      </c>
    </row>
    <row r="2884" spans="1:12">
      <c r="A2884" t="s">
        <v>8432</v>
      </c>
      <c r="B2884" t="s">
        <v>7325</v>
      </c>
      <c r="C2884" t="s">
        <v>1734</v>
      </c>
      <c r="D2884" t="s">
        <v>6884</v>
      </c>
      <c r="E2884" t="s">
        <v>1706</v>
      </c>
      <c r="H2884" t="str">
        <f>INDEX('Vensim Variables'!$B:$B,MATCH(EPS!$B2884,'Vensim Variables'!$A:$A,0))</f>
        <v>g pollutant</v>
      </c>
      <c r="I2884" t="str">
        <f t="shared" si="90"/>
        <v>CO</v>
      </c>
      <c r="J2884" t="e">
        <f>INDEX(NoSettings!$C:$C,MATCH(EPS!$A2884,NoSettings!$A:$A,0))</f>
        <v>#N/A</v>
      </c>
      <c r="K2884">
        <f>INDEX(GWP!$C$2:$C$13,MATCH(EPS!I2884,GWP!$B$2:$B$13,0))</f>
        <v>0</v>
      </c>
      <c r="L2884" s="4" t="e">
        <f t="shared" si="91"/>
        <v>#N/A</v>
      </c>
    </row>
    <row r="2885" spans="1:12">
      <c r="A2885" t="s">
        <v>8433</v>
      </c>
      <c r="B2885" t="s">
        <v>7325</v>
      </c>
      <c r="C2885" t="s">
        <v>1734</v>
      </c>
      <c r="D2885" t="s">
        <v>6884</v>
      </c>
      <c r="E2885" t="s">
        <v>1707</v>
      </c>
      <c r="H2885" t="str">
        <f>INDEX('Vensim Variables'!$B:$B,MATCH(EPS!$B2885,'Vensim Variables'!$A:$A,0))</f>
        <v>g pollutant</v>
      </c>
      <c r="I2885" t="str">
        <f t="shared" si="90"/>
        <v>NOx</v>
      </c>
      <c r="J2885" t="e">
        <f>INDEX(NoSettings!$C:$C,MATCH(EPS!$A2885,NoSettings!$A:$A,0))</f>
        <v>#N/A</v>
      </c>
      <c r="K2885">
        <f>INDEX(GWP!$C$2:$C$13,MATCH(EPS!I2885,GWP!$B$2:$B$13,0))</f>
        <v>0</v>
      </c>
      <c r="L2885" s="4" t="e">
        <f t="shared" si="91"/>
        <v>#N/A</v>
      </c>
    </row>
    <row r="2886" spans="1:12">
      <c r="A2886" t="s">
        <v>8434</v>
      </c>
      <c r="B2886" t="s">
        <v>7325</v>
      </c>
      <c r="C2886" t="s">
        <v>1734</v>
      </c>
      <c r="D2886" t="s">
        <v>6884</v>
      </c>
      <c r="E2886" t="s">
        <v>1708</v>
      </c>
      <c r="H2886" t="str">
        <f>INDEX('Vensim Variables'!$B:$B,MATCH(EPS!$B2886,'Vensim Variables'!$A:$A,0))</f>
        <v>g pollutant</v>
      </c>
      <c r="I2886" t="str">
        <f t="shared" si="90"/>
        <v>PM10</v>
      </c>
      <c r="J2886" t="e">
        <f>INDEX(NoSettings!$C:$C,MATCH(EPS!$A2886,NoSettings!$A:$A,0))</f>
        <v>#N/A</v>
      </c>
      <c r="K2886">
        <f>INDEX(GWP!$C$2:$C$13,MATCH(EPS!I2886,GWP!$B$2:$B$13,0))</f>
        <v>0</v>
      </c>
      <c r="L2886" s="4" t="e">
        <f t="shared" si="91"/>
        <v>#N/A</v>
      </c>
    </row>
    <row r="2887" spans="1:12">
      <c r="A2887" t="s">
        <v>8435</v>
      </c>
      <c r="B2887" t="s">
        <v>7325</v>
      </c>
      <c r="C2887" t="s">
        <v>1734</v>
      </c>
      <c r="D2887" t="s">
        <v>6884</v>
      </c>
      <c r="E2887" t="s">
        <v>1709</v>
      </c>
      <c r="H2887" t="str">
        <f>INDEX('Vensim Variables'!$B:$B,MATCH(EPS!$B2887,'Vensim Variables'!$A:$A,0))</f>
        <v>g pollutant</v>
      </c>
      <c r="I2887" t="str">
        <f t="shared" si="90"/>
        <v>PM25</v>
      </c>
      <c r="J2887" t="e">
        <f>INDEX(NoSettings!$C:$C,MATCH(EPS!$A2887,NoSettings!$A:$A,0))</f>
        <v>#N/A</v>
      </c>
      <c r="K2887">
        <f>INDEX(GWP!$C$2:$C$13,MATCH(EPS!I2887,GWP!$B$2:$B$13,0))</f>
        <v>0</v>
      </c>
      <c r="L2887" s="4" t="e">
        <f t="shared" si="91"/>
        <v>#N/A</v>
      </c>
    </row>
    <row r="2888" spans="1:12">
      <c r="A2888" t="s">
        <v>8436</v>
      </c>
      <c r="B2888" t="s">
        <v>7325</v>
      </c>
      <c r="C2888" t="s">
        <v>1734</v>
      </c>
      <c r="D2888" t="s">
        <v>6884</v>
      </c>
      <c r="E2888" t="s">
        <v>1710</v>
      </c>
      <c r="H2888" t="str">
        <f>INDEX('Vensim Variables'!$B:$B,MATCH(EPS!$B2888,'Vensim Variables'!$A:$A,0))</f>
        <v>g pollutant</v>
      </c>
      <c r="I2888" t="str">
        <f t="shared" si="90"/>
        <v>SOx</v>
      </c>
      <c r="J2888" t="e">
        <f>INDEX(NoSettings!$C:$C,MATCH(EPS!$A2888,NoSettings!$A:$A,0))</f>
        <v>#N/A</v>
      </c>
      <c r="K2888">
        <f>INDEX(GWP!$C$2:$C$13,MATCH(EPS!I2888,GWP!$B$2:$B$13,0))</f>
        <v>0</v>
      </c>
      <c r="L2888" s="4" t="e">
        <f t="shared" si="91"/>
        <v>#N/A</v>
      </c>
    </row>
    <row r="2889" spans="1:12">
      <c r="A2889" t="s">
        <v>8437</v>
      </c>
      <c r="B2889" t="s">
        <v>7325</v>
      </c>
      <c r="C2889" t="s">
        <v>1734</v>
      </c>
      <c r="D2889" t="s">
        <v>6884</v>
      </c>
      <c r="E2889" t="s">
        <v>1711</v>
      </c>
      <c r="H2889" t="str">
        <f>INDEX('Vensim Variables'!$B:$B,MATCH(EPS!$B2889,'Vensim Variables'!$A:$A,0))</f>
        <v>g pollutant</v>
      </c>
      <c r="I2889" t="str">
        <f t="shared" si="90"/>
        <v>BC</v>
      </c>
      <c r="J2889" t="e">
        <f>INDEX(NoSettings!$C:$C,MATCH(EPS!$A2889,NoSettings!$A:$A,0))</f>
        <v>#N/A</v>
      </c>
      <c r="K2889">
        <f>INDEX(GWP!$C$2:$C$13,MATCH(EPS!I2889,GWP!$B$2:$B$13,0))</f>
        <v>0</v>
      </c>
      <c r="L2889" s="4" t="e">
        <f t="shared" si="91"/>
        <v>#N/A</v>
      </c>
    </row>
    <row r="2890" spans="1:12">
      <c r="A2890" t="s">
        <v>8438</v>
      </c>
      <c r="B2890" t="s">
        <v>7325</v>
      </c>
      <c r="C2890" t="s">
        <v>1734</v>
      </c>
      <c r="D2890" t="s">
        <v>6884</v>
      </c>
      <c r="E2890" t="s">
        <v>1712</v>
      </c>
      <c r="H2890" t="str">
        <f>INDEX('Vensim Variables'!$B:$B,MATCH(EPS!$B2890,'Vensim Variables'!$A:$A,0))</f>
        <v>g pollutant</v>
      </c>
      <c r="I2890" t="str">
        <f t="shared" si="90"/>
        <v>OC</v>
      </c>
      <c r="J2890" t="e">
        <f>INDEX(NoSettings!$C:$C,MATCH(EPS!$A2890,NoSettings!$A:$A,0))</f>
        <v>#N/A</v>
      </c>
      <c r="K2890">
        <f>INDEX(GWP!$C$2:$C$13,MATCH(EPS!I2890,GWP!$B$2:$B$13,0))</f>
        <v>0</v>
      </c>
      <c r="L2890" s="4" t="e">
        <f t="shared" si="91"/>
        <v>#N/A</v>
      </c>
    </row>
    <row r="2891" spans="1:12">
      <c r="A2891" t="s">
        <v>8439</v>
      </c>
      <c r="B2891" t="s">
        <v>7325</v>
      </c>
      <c r="C2891" t="s">
        <v>1734</v>
      </c>
      <c r="D2891" t="s">
        <v>6884</v>
      </c>
      <c r="E2891" t="s">
        <v>1713</v>
      </c>
      <c r="H2891" t="str">
        <f>INDEX('Vensim Variables'!$B:$B,MATCH(EPS!$B2891,'Vensim Variables'!$A:$A,0))</f>
        <v>g pollutant</v>
      </c>
      <c r="I2891" t="str">
        <f t="shared" si="90"/>
        <v>CH4</v>
      </c>
      <c r="J2891" t="e">
        <f>INDEX(NoSettings!$C:$C,MATCH(EPS!$A2891,NoSettings!$A:$A,0))</f>
        <v>#N/A</v>
      </c>
      <c r="K2891">
        <f>INDEX(GWP!$C$2:$C$13,MATCH(EPS!I2891,GWP!$B$2:$B$13,0))</f>
        <v>28</v>
      </c>
      <c r="L2891" s="4" t="e">
        <f t="shared" si="91"/>
        <v>#N/A</v>
      </c>
    </row>
    <row r="2892" spans="1:12">
      <c r="A2892" t="s">
        <v>8440</v>
      </c>
      <c r="B2892" t="s">
        <v>7325</v>
      </c>
      <c r="C2892" t="s">
        <v>1734</v>
      </c>
      <c r="D2892" t="s">
        <v>6884</v>
      </c>
      <c r="E2892" t="s">
        <v>1714</v>
      </c>
      <c r="H2892" t="str">
        <f>INDEX('Vensim Variables'!$B:$B,MATCH(EPS!$B2892,'Vensim Variables'!$A:$A,0))</f>
        <v>g pollutant</v>
      </c>
      <c r="I2892" t="str">
        <f t="shared" si="90"/>
        <v>N2O</v>
      </c>
      <c r="J2892" t="e">
        <f>INDEX(NoSettings!$C:$C,MATCH(EPS!$A2892,NoSettings!$A:$A,0))</f>
        <v>#N/A</v>
      </c>
      <c r="K2892">
        <f>INDEX(GWP!$C$2:$C$13,MATCH(EPS!I2892,GWP!$B$2:$B$13,0))</f>
        <v>265</v>
      </c>
      <c r="L2892" s="4" t="e">
        <f t="shared" si="91"/>
        <v>#N/A</v>
      </c>
    </row>
    <row r="2893" spans="1:12">
      <c r="A2893" t="s">
        <v>8441</v>
      </c>
      <c r="B2893" t="s">
        <v>7325</v>
      </c>
      <c r="C2893" t="s">
        <v>1734</v>
      </c>
      <c r="D2893" t="s">
        <v>6884</v>
      </c>
      <c r="E2893" t="s">
        <v>1715</v>
      </c>
      <c r="H2893" t="str">
        <f>INDEX('Vensim Variables'!$B:$B,MATCH(EPS!$B2893,'Vensim Variables'!$A:$A,0))</f>
        <v>g pollutant</v>
      </c>
      <c r="I2893" t="str">
        <f t="shared" si="90"/>
        <v>F gases</v>
      </c>
      <c r="J2893" t="e">
        <f>INDEX(NoSettings!$C:$C,MATCH(EPS!$A2893,NoSettings!$A:$A,0))</f>
        <v>#N/A</v>
      </c>
      <c r="K2893">
        <f>INDEX(GWP!$C$2:$C$13,MATCH(EPS!I2893,GWP!$B$2:$B$13,0))</f>
        <v>1</v>
      </c>
      <c r="L2893" s="4" t="e">
        <f t="shared" si="91"/>
        <v>#N/A</v>
      </c>
    </row>
    <row r="2894" spans="1:12">
      <c r="A2894" t="s">
        <v>8442</v>
      </c>
      <c r="B2894" t="s">
        <v>7325</v>
      </c>
      <c r="C2894" t="s">
        <v>1734</v>
      </c>
      <c r="D2894" t="s">
        <v>6885</v>
      </c>
      <c r="E2894" t="s">
        <v>1702</v>
      </c>
      <c r="H2894" t="str">
        <f>INDEX('Vensim Variables'!$B:$B,MATCH(EPS!$B2894,'Vensim Variables'!$A:$A,0))</f>
        <v>g pollutant</v>
      </c>
      <c r="I2894" t="str">
        <f t="shared" si="90"/>
        <v>CO2</v>
      </c>
      <c r="J2894" t="e">
        <f>INDEX(NoSettings!$C:$C,MATCH(EPS!$A2894,NoSettings!$A:$A,0))</f>
        <v>#N/A</v>
      </c>
      <c r="K2894">
        <f>INDEX(GWP!$C$2:$C$13,MATCH(EPS!I2894,GWP!$B$2:$B$13,0))</f>
        <v>1</v>
      </c>
      <c r="L2894" s="4" t="e">
        <f t="shared" si="91"/>
        <v>#N/A</v>
      </c>
    </row>
    <row r="2895" spans="1:12">
      <c r="A2895" t="s">
        <v>8443</v>
      </c>
      <c r="B2895" t="s">
        <v>7325</v>
      </c>
      <c r="C2895" t="s">
        <v>1734</v>
      </c>
      <c r="D2895" t="s">
        <v>6885</v>
      </c>
      <c r="E2895" t="s">
        <v>1705</v>
      </c>
      <c r="H2895" t="str">
        <f>INDEX('Vensim Variables'!$B:$B,MATCH(EPS!$B2895,'Vensim Variables'!$A:$A,0))</f>
        <v>g pollutant</v>
      </c>
      <c r="I2895" t="str">
        <f t="shared" si="90"/>
        <v>VOC</v>
      </c>
      <c r="J2895" t="e">
        <f>INDEX(NoSettings!$C:$C,MATCH(EPS!$A2895,NoSettings!$A:$A,0))</f>
        <v>#N/A</v>
      </c>
      <c r="K2895">
        <f>INDEX(GWP!$C$2:$C$13,MATCH(EPS!I2895,GWP!$B$2:$B$13,0))</f>
        <v>0</v>
      </c>
      <c r="L2895" s="4" t="e">
        <f t="shared" si="91"/>
        <v>#N/A</v>
      </c>
    </row>
    <row r="2896" spans="1:12">
      <c r="A2896" t="s">
        <v>8444</v>
      </c>
      <c r="B2896" t="s">
        <v>7325</v>
      </c>
      <c r="C2896" t="s">
        <v>1734</v>
      </c>
      <c r="D2896" t="s">
        <v>6885</v>
      </c>
      <c r="E2896" t="s">
        <v>1706</v>
      </c>
      <c r="H2896" t="str">
        <f>INDEX('Vensim Variables'!$B:$B,MATCH(EPS!$B2896,'Vensim Variables'!$A:$A,0))</f>
        <v>g pollutant</v>
      </c>
      <c r="I2896" t="str">
        <f t="shared" si="90"/>
        <v>CO</v>
      </c>
      <c r="J2896" t="e">
        <f>INDEX(NoSettings!$C:$C,MATCH(EPS!$A2896,NoSettings!$A:$A,0))</f>
        <v>#N/A</v>
      </c>
      <c r="K2896">
        <f>INDEX(GWP!$C$2:$C$13,MATCH(EPS!I2896,GWP!$B$2:$B$13,0))</f>
        <v>0</v>
      </c>
      <c r="L2896" s="4" t="e">
        <f t="shared" si="91"/>
        <v>#N/A</v>
      </c>
    </row>
    <row r="2897" spans="1:12">
      <c r="A2897" t="s">
        <v>8445</v>
      </c>
      <c r="B2897" t="s">
        <v>7325</v>
      </c>
      <c r="C2897" t="s">
        <v>1734</v>
      </c>
      <c r="D2897" t="s">
        <v>6885</v>
      </c>
      <c r="E2897" t="s">
        <v>1707</v>
      </c>
      <c r="H2897" t="str">
        <f>INDEX('Vensim Variables'!$B:$B,MATCH(EPS!$B2897,'Vensim Variables'!$A:$A,0))</f>
        <v>g pollutant</v>
      </c>
      <c r="I2897" t="str">
        <f t="shared" si="90"/>
        <v>NOx</v>
      </c>
      <c r="J2897" t="e">
        <f>INDEX(NoSettings!$C:$C,MATCH(EPS!$A2897,NoSettings!$A:$A,0))</f>
        <v>#N/A</v>
      </c>
      <c r="K2897">
        <f>INDEX(GWP!$C$2:$C$13,MATCH(EPS!I2897,GWP!$B$2:$B$13,0))</f>
        <v>0</v>
      </c>
      <c r="L2897" s="4" t="e">
        <f t="shared" si="91"/>
        <v>#N/A</v>
      </c>
    </row>
    <row r="2898" spans="1:12">
      <c r="A2898" t="s">
        <v>8446</v>
      </c>
      <c r="B2898" t="s">
        <v>7325</v>
      </c>
      <c r="C2898" t="s">
        <v>1734</v>
      </c>
      <c r="D2898" t="s">
        <v>6885</v>
      </c>
      <c r="E2898" t="s">
        <v>1708</v>
      </c>
      <c r="H2898" t="str">
        <f>INDEX('Vensim Variables'!$B:$B,MATCH(EPS!$B2898,'Vensim Variables'!$A:$A,0))</f>
        <v>g pollutant</v>
      </c>
      <c r="I2898" t="str">
        <f t="shared" si="90"/>
        <v>PM10</v>
      </c>
      <c r="J2898" t="e">
        <f>INDEX(NoSettings!$C:$C,MATCH(EPS!$A2898,NoSettings!$A:$A,0))</f>
        <v>#N/A</v>
      </c>
      <c r="K2898">
        <f>INDEX(GWP!$C$2:$C$13,MATCH(EPS!I2898,GWP!$B$2:$B$13,0))</f>
        <v>0</v>
      </c>
      <c r="L2898" s="4" t="e">
        <f t="shared" si="91"/>
        <v>#N/A</v>
      </c>
    </row>
    <row r="2899" spans="1:12">
      <c r="A2899" t="s">
        <v>8447</v>
      </c>
      <c r="B2899" t="s">
        <v>7325</v>
      </c>
      <c r="C2899" t="s">
        <v>1734</v>
      </c>
      <c r="D2899" t="s">
        <v>6885</v>
      </c>
      <c r="E2899" t="s">
        <v>1709</v>
      </c>
      <c r="H2899" t="str">
        <f>INDEX('Vensim Variables'!$B:$B,MATCH(EPS!$B2899,'Vensim Variables'!$A:$A,0))</f>
        <v>g pollutant</v>
      </c>
      <c r="I2899" t="str">
        <f t="shared" si="90"/>
        <v>PM25</v>
      </c>
      <c r="J2899" t="e">
        <f>INDEX(NoSettings!$C:$C,MATCH(EPS!$A2899,NoSettings!$A:$A,0))</f>
        <v>#N/A</v>
      </c>
      <c r="K2899">
        <f>INDEX(GWP!$C$2:$C$13,MATCH(EPS!I2899,GWP!$B$2:$B$13,0))</f>
        <v>0</v>
      </c>
      <c r="L2899" s="4" t="e">
        <f t="shared" si="91"/>
        <v>#N/A</v>
      </c>
    </row>
    <row r="2900" spans="1:12">
      <c r="A2900" t="s">
        <v>8448</v>
      </c>
      <c r="B2900" t="s">
        <v>7325</v>
      </c>
      <c r="C2900" t="s">
        <v>1734</v>
      </c>
      <c r="D2900" t="s">
        <v>6885</v>
      </c>
      <c r="E2900" t="s">
        <v>1710</v>
      </c>
      <c r="H2900" t="str">
        <f>INDEX('Vensim Variables'!$B:$B,MATCH(EPS!$B2900,'Vensim Variables'!$A:$A,0))</f>
        <v>g pollutant</v>
      </c>
      <c r="I2900" t="str">
        <f t="shared" si="90"/>
        <v>SOx</v>
      </c>
      <c r="J2900" t="e">
        <f>INDEX(NoSettings!$C:$C,MATCH(EPS!$A2900,NoSettings!$A:$A,0))</f>
        <v>#N/A</v>
      </c>
      <c r="K2900">
        <f>INDEX(GWP!$C$2:$C$13,MATCH(EPS!I2900,GWP!$B$2:$B$13,0))</f>
        <v>0</v>
      </c>
      <c r="L2900" s="4" t="e">
        <f t="shared" si="91"/>
        <v>#N/A</v>
      </c>
    </row>
    <row r="2901" spans="1:12">
      <c r="A2901" t="s">
        <v>8449</v>
      </c>
      <c r="B2901" t="s">
        <v>7325</v>
      </c>
      <c r="C2901" t="s">
        <v>1734</v>
      </c>
      <c r="D2901" t="s">
        <v>6885</v>
      </c>
      <c r="E2901" t="s">
        <v>1711</v>
      </c>
      <c r="H2901" t="str">
        <f>INDEX('Vensim Variables'!$B:$B,MATCH(EPS!$B2901,'Vensim Variables'!$A:$A,0))</f>
        <v>g pollutant</v>
      </c>
      <c r="I2901" t="str">
        <f t="shared" si="90"/>
        <v>BC</v>
      </c>
      <c r="J2901" t="e">
        <f>INDEX(NoSettings!$C:$C,MATCH(EPS!$A2901,NoSettings!$A:$A,0))</f>
        <v>#N/A</v>
      </c>
      <c r="K2901">
        <f>INDEX(GWP!$C$2:$C$13,MATCH(EPS!I2901,GWP!$B$2:$B$13,0))</f>
        <v>0</v>
      </c>
      <c r="L2901" s="4" t="e">
        <f t="shared" si="91"/>
        <v>#N/A</v>
      </c>
    </row>
    <row r="2902" spans="1:12">
      <c r="A2902" t="s">
        <v>8450</v>
      </c>
      <c r="B2902" t="s">
        <v>7325</v>
      </c>
      <c r="C2902" t="s">
        <v>1734</v>
      </c>
      <c r="D2902" t="s">
        <v>6885</v>
      </c>
      <c r="E2902" t="s">
        <v>1712</v>
      </c>
      <c r="H2902" t="str">
        <f>INDEX('Vensim Variables'!$B:$B,MATCH(EPS!$B2902,'Vensim Variables'!$A:$A,0))</f>
        <v>g pollutant</v>
      </c>
      <c r="I2902" t="str">
        <f t="shared" si="90"/>
        <v>OC</v>
      </c>
      <c r="J2902" t="e">
        <f>INDEX(NoSettings!$C:$C,MATCH(EPS!$A2902,NoSettings!$A:$A,0))</f>
        <v>#N/A</v>
      </c>
      <c r="K2902">
        <f>INDEX(GWP!$C$2:$C$13,MATCH(EPS!I2902,GWP!$B$2:$B$13,0))</f>
        <v>0</v>
      </c>
      <c r="L2902" s="4" t="e">
        <f t="shared" si="91"/>
        <v>#N/A</v>
      </c>
    </row>
    <row r="2903" spans="1:12">
      <c r="A2903" t="s">
        <v>8451</v>
      </c>
      <c r="B2903" t="s">
        <v>7325</v>
      </c>
      <c r="C2903" t="s">
        <v>1734</v>
      </c>
      <c r="D2903" t="s">
        <v>6885</v>
      </c>
      <c r="E2903" t="s">
        <v>1713</v>
      </c>
      <c r="H2903" t="str">
        <f>INDEX('Vensim Variables'!$B:$B,MATCH(EPS!$B2903,'Vensim Variables'!$A:$A,0))</f>
        <v>g pollutant</v>
      </c>
      <c r="I2903" t="str">
        <f t="shared" si="90"/>
        <v>CH4</v>
      </c>
      <c r="J2903" t="e">
        <f>INDEX(NoSettings!$C:$C,MATCH(EPS!$A2903,NoSettings!$A:$A,0))</f>
        <v>#N/A</v>
      </c>
      <c r="K2903">
        <f>INDEX(GWP!$C$2:$C$13,MATCH(EPS!I2903,GWP!$B$2:$B$13,0))</f>
        <v>28</v>
      </c>
      <c r="L2903" s="4" t="e">
        <f t="shared" si="91"/>
        <v>#N/A</v>
      </c>
    </row>
    <row r="2904" spans="1:12">
      <c r="A2904" t="s">
        <v>8452</v>
      </c>
      <c r="B2904" t="s">
        <v>7325</v>
      </c>
      <c r="C2904" t="s">
        <v>1734</v>
      </c>
      <c r="D2904" t="s">
        <v>6885</v>
      </c>
      <c r="E2904" t="s">
        <v>1714</v>
      </c>
      <c r="H2904" t="str">
        <f>INDEX('Vensim Variables'!$B:$B,MATCH(EPS!$B2904,'Vensim Variables'!$A:$A,0))</f>
        <v>g pollutant</v>
      </c>
      <c r="I2904" t="str">
        <f t="shared" si="90"/>
        <v>N2O</v>
      </c>
      <c r="J2904" t="e">
        <f>INDEX(NoSettings!$C:$C,MATCH(EPS!$A2904,NoSettings!$A:$A,0))</f>
        <v>#N/A</v>
      </c>
      <c r="K2904">
        <f>INDEX(GWP!$C$2:$C$13,MATCH(EPS!I2904,GWP!$B$2:$B$13,0))</f>
        <v>265</v>
      </c>
      <c r="L2904" s="4" t="e">
        <f t="shared" si="91"/>
        <v>#N/A</v>
      </c>
    </row>
    <row r="2905" spans="1:12">
      <c r="A2905" t="s">
        <v>8453</v>
      </c>
      <c r="B2905" t="s">
        <v>7325</v>
      </c>
      <c r="C2905" t="s">
        <v>1734</v>
      </c>
      <c r="D2905" t="s">
        <v>6885</v>
      </c>
      <c r="E2905" t="s">
        <v>1715</v>
      </c>
      <c r="H2905" t="str">
        <f>INDEX('Vensim Variables'!$B:$B,MATCH(EPS!$B2905,'Vensim Variables'!$A:$A,0))</f>
        <v>g pollutant</v>
      </c>
      <c r="I2905" t="str">
        <f t="shared" si="90"/>
        <v>F gases</v>
      </c>
      <c r="J2905" t="e">
        <f>INDEX(NoSettings!$C:$C,MATCH(EPS!$A2905,NoSettings!$A:$A,0))</f>
        <v>#N/A</v>
      </c>
      <c r="K2905">
        <f>INDEX(GWP!$C$2:$C$13,MATCH(EPS!I2905,GWP!$B$2:$B$13,0))</f>
        <v>1</v>
      </c>
      <c r="L2905" s="4" t="e">
        <f t="shared" si="91"/>
        <v>#N/A</v>
      </c>
    </row>
    <row r="2906" spans="1:12">
      <c r="A2906" t="s">
        <v>8454</v>
      </c>
      <c r="B2906" t="s">
        <v>7325</v>
      </c>
      <c r="C2906" t="s">
        <v>1734</v>
      </c>
      <c r="D2906" t="s">
        <v>6886</v>
      </c>
      <c r="E2906" t="s">
        <v>1702</v>
      </c>
      <c r="H2906" t="str">
        <f>INDEX('Vensim Variables'!$B:$B,MATCH(EPS!$B2906,'Vensim Variables'!$A:$A,0))</f>
        <v>g pollutant</v>
      </c>
      <c r="I2906" t="str">
        <f t="shared" si="90"/>
        <v>CO2</v>
      </c>
      <c r="J2906" t="e">
        <f>INDEX(NoSettings!$C:$C,MATCH(EPS!$A2906,NoSettings!$A:$A,0))</f>
        <v>#N/A</v>
      </c>
      <c r="K2906">
        <f>INDEX(GWP!$C$2:$C$13,MATCH(EPS!I2906,GWP!$B$2:$B$13,0))</f>
        <v>1</v>
      </c>
      <c r="L2906" s="4" t="e">
        <f t="shared" si="91"/>
        <v>#N/A</v>
      </c>
    </row>
    <row r="2907" spans="1:12">
      <c r="A2907" t="s">
        <v>8455</v>
      </c>
      <c r="B2907" t="s">
        <v>7325</v>
      </c>
      <c r="C2907" t="s">
        <v>1734</v>
      </c>
      <c r="D2907" t="s">
        <v>6886</v>
      </c>
      <c r="E2907" t="s">
        <v>1705</v>
      </c>
      <c r="H2907" t="str">
        <f>INDEX('Vensim Variables'!$B:$B,MATCH(EPS!$B2907,'Vensim Variables'!$A:$A,0))</f>
        <v>g pollutant</v>
      </c>
      <c r="I2907" t="str">
        <f t="shared" si="90"/>
        <v>VOC</v>
      </c>
      <c r="J2907" t="e">
        <f>INDEX(NoSettings!$C:$C,MATCH(EPS!$A2907,NoSettings!$A:$A,0))</f>
        <v>#N/A</v>
      </c>
      <c r="K2907">
        <f>INDEX(GWP!$C$2:$C$13,MATCH(EPS!I2907,GWP!$B$2:$B$13,0))</f>
        <v>0</v>
      </c>
      <c r="L2907" s="4" t="e">
        <f t="shared" si="91"/>
        <v>#N/A</v>
      </c>
    </row>
    <row r="2908" spans="1:12">
      <c r="A2908" t="s">
        <v>8456</v>
      </c>
      <c r="B2908" t="s">
        <v>7325</v>
      </c>
      <c r="C2908" t="s">
        <v>1734</v>
      </c>
      <c r="D2908" t="s">
        <v>6886</v>
      </c>
      <c r="E2908" t="s">
        <v>1706</v>
      </c>
      <c r="H2908" t="str">
        <f>INDEX('Vensim Variables'!$B:$B,MATCH(EPS!$B2908,'Vensim Variables'!$A:$A,0))</f>
        <v>g pollutant</v>
      </c>
      <c r="I2908" t="str">
        <f t="shared" si="90"/>
        <v>CO</v>
      </c>
      <c r="J2908" t="e">
        <f>INDEX(NoSettings!$C:$C,MATCH(EPS!$A2908,NoSettings!$A:$A,0))</f>
        <v>#N/A</v>
      </c>
      <c r="K2908">
        <f>INDEX(GWP!$C$2:$C$13,MATCH(EPS!I2908,GWP!$B$2:$B$13,0))</f>
        <v>0</v>
      </c>
      <c r="L2908" s="4" t="e">
        <f t="shared" si="91"/>
        <v>#N/A</v>
      </c>
    </row>
    <row r="2909" spans="1:12">
      <c r="A2909" t="s">
        <v>8457</v>
      </c>
      <c r="B2909" t="s">
        <v>7325</v>
      </c>
      <c r="C2909" t="s">
        <v>1734</v>
      </c>
      <c r="D2909" t="s">
        <v>6886</v>
      </c>
      <c r="E2909" t="s">
        <v>1707</v>
      </c>
      <c r="H2909" t="str">
        <f>INDEX('Vensim Variables'!$B:$B,MATCH(EPS!$B2909,'Vensim Variables'!$A:$A,0))</f>
        <v>g pollutant</v>
      </c>
      <c r="I2909" t="str">
        <f t="shared" si="90"/>
        <v>NOx</v>
      </c>
      <c r="J2909" s="7" t="e">
        <f>INDEX(NoSettings!$C:$C,MATCH(EPS!$A2909,NoSettings!$A:$A,0))</f>
        <v>#N/A</v>
      </c>
      <c r="K2909">
        <f>INDEX(GWP!$C$2:$C$13,MATCH(EPS!I2909,GWP!$B$2:$B$13,0))</f>
        <v>0</v>
      </c>
      <c r="L2909" s="4" t="e">
        <f t="shared" si="91"/>
        <v>#N/A</v>
      </c>
    </row>
    <row r="2910" spans="1:12">
      <c r="A2910" t="s">
        <v>8458</v>
      </c>
      <c r="B2910" t="s">
        <v>7325</v>
      </c>
      <c r="C2910" t="s">
        <v>1734</v>
      </c>
      <c r="D2910" t="s">
        <v>6886</v>
      </c>
      <c r="E2910" t="s">
        <v>1708</v>
      </c>
      <c r="H2910" t="str">
        <f>INDEX('Vensim Variables'!$B:$B,MATCH(EPS!$B2910,'Vensim Variables'!$A:$A,0))</f>
        <v>g pollutant</v>
      </c>
      <c r="I2910" t="str">
        <f t="shared" si="90"/>
        <v>PM10</v>
      </c>
      <c r="J2910" t="e">
        <f>INDEX(NoSettings!$C:$C,MATCH(EPS!$A2910,NoSettings!$A:$A,0))</f>
        <v>#N/A</v>
      </c>
      <c r="K2910">
        <f>INDEX(GWP!$C$2:$C$13,MATCH(EPS!I2910,GWP!$B$2:$B$13,0))</f>
        <v>0</v>
      </c>
      <c r="L2910" s="4" t="e">
        <f t="shared" si="91"/>
        <v>#N/A</v>
      </c>
    </row>
    <row r="2911" spans="1:12">
      <c r="A2911" t="s">
        <v>8459</v>
      </c>
      <c r="B2911" t="s">
        <v>7325</v>
      </c>
      <c r="C2911" t="s">
        <v>1734</v>
      </c>
      <c r="D2911" t="s">
        <v>6886</v>
      </c>
      <c r="E2911" t="s">
        <v>1709</v>
      </c>
      <c r="H2911" t="str">
        <f>INDEX('Vensim Variables'!$B:$B,MATCH(EPS!$B2911,'Vensim Variables'!$A:$A,0))</f>
        <v>g pollutant</v>
      </c>
      <c r="I2911" t="str">
        <f t="shared" si="90"/>
        <v>PM25</v>
      </c>
      <c r="J2911" t="e">
        <f>INDEX(NoSettings!$C:$C,MATCH(EPS!$A2911,NoSettings!$A:$A,0))</f>
        <v>#N/A</v>
      </c>
      <c r="K2911">
        <f>INDEX(GWP!$C$2:$C$13,MATCH(EPS!I2911,GWP!$B$2:$B$13,0))</f>
        <v>0</v>
      </c>
      <c r="L2911" s="4" t="e">
        <f t="shared" si="91"/>
        <v>#N/A</v>
      </c>
    </row>
    <row r="2912" spans="1:12">
      <c r="A2912" t="s">
        <v>8460</v>
      </c>
      <c r="B2912" t="s">
        <v>7325</v>
      </c>
      <c r="C2912" t="s">
        <v>1734</v>
      </c>
      <c r="D2912" t="s">
        <v>6886</v>
      </c>
      <c r="E2912" t="s">
        <v>1710</v>
      </c>
      <c r="H2912" t="str">
        <f>INDEX('Vensim Variables'!$B:$B,MATCH(EPS!$B2912,'Vensim Variables'!$A:$A,0))</f>
        <v>g pollutant</v>
      </c>
      <c r="I2912" t="str">
        <f t="shared" si="90"/>
        <v>SOx</v>
      </c>
      <c r="J2912" t="e">
        <f>INDEX(NoSettings!$C:$C,MATCH(EPS!$A2912,NoSettings!$A:$A,0))</f>
        <v>#N/A</v>
      </c>
      <c r="K2912">
        <f>INDEX(GWP!$C$2:$C$13,MATCH(EPS!I2912,GWP!$B$2:$B$13,0))</f>
        <v>0</v>
      </c>
      <c r="L2912" s="4" t="e">
        <f t="shared" si="91"/>
        <v>#N/A</v>
      </c>
    </row>
    <row r="2913" spans="1:12">
      <c r="A2913" t="s">
        <v>8461</v>
      </c>
      <c r="B2913" t="s">
        <v>7325</v>
      </c>
      <c r="C2913" t="s">
        <v>1734</v>
      </c>
      <c r="D2913" t="s">
        <v>6886</v>
      </c>
      <c r="E2913" t="s">
        <v>1711</v>
      </c>
      <c r="H2913" t="str">
        <f>INDEX('Vensim Variables'!$B:$B,MATCH(EPS!$B2913,'Vensim Variables'!$A:$A,0))</f>
        <v>g pollutant</v>
      </c>
      <c r="I2913" t="str">
        <f t="shared" si="90"/>
        <v>BC</v>
      </c>
      <c r="J2913" t="e">
        <f>INDEX(NoSettings!$C:$C,MATCH(EPS!$A2913,NoSettings!$A:$A,0))</f>
        <v>#N/A</v>
      </c>
      <c r="K2913">
        <f>INDEX(GWP!$C$2:$C$13,MATCH(EPS!I2913,GWP!$B$2:$B$13,0))</f>
        <v>0</v>
      </c>
      <c r="L2913" s="4" t="e">
        <f t="shared" si="91"/>
        <v>#N/A</v>
      </c>
    </row>
    <row r="2914" spans="1:12">
      <c r="A2914" t="s">
        <v>8462</v>
      </c>
      <c r="B2914" t="s">
        <v>7325</v>
      </c>
      <c r="C2914" t="s">
        <v>1734</v>
      </c>
      <c r="D2914" t="s">
        <v>6886</v>
      </c>
      <c r="E2914" t="s">
        <v>1712</v>
      </c>
      <c r="H2914" t="str">
        <f>INDEX('Vensim Variables'!$B:$B,MATCH(EPS!$B2914,'Vensim Variables'!$A:$A,0))</f>
        <v>g pollutant</v>
      </c>
      <c r="I2914" t="str">
        <f t="shared" si="90"/>
        <v>OC</v>
      </c>
      <c r="J2914" t="e">
        <f>INDEX(NoSettings!$C:$C,MATCH(EPS!$A2914,NoSettings!$A:$A,0))</f>
        <v>#N/A</v>
      </c>
      <c r="K2914">
        <f>INDEX(GWP!$C$2:$C$13,MATCH(EPS!I2914,GWP!$B$2:$B$13,0))</f>
        <v>0</v>
      </c>
      <c r="L2914" s="4" t="e">
        <f t="shared" si="91"/>
        <v>#N/A</v>
      </c>
    </row>
    <row r="2915" spans="1:12">
      <c r="A2915" t="s">
        <v>8463</v>
      </c>
      <c r="B2915" t="s">
        <v>7325</v>
      </c>
      <c r="C2915" t="s">
        <v>1734</v>
      </c>
      <c r="D2915" t="s">
        <v>6886</v>
      </c>
      <c r="E2915" t="s">
        <v>1713</v>
      </c>
      <c r="H2915" t="str">
        <f>INDEX('Vensim Variables'!$B:$B,MATCH(EPS!$B2915,'Vensim Variables'!$A:$A,0))</f>
        <v>g pollutant</v>
      </c>
      <c r="I2915" t="str">
        <f t="shared" si="90"/>
        <v>CH4</v>
      </c>
      <c r="J2915" t="e">
        <f>INDEX(NoSettings!$C:$C,MATCH(EPS!$A2915,NoSettings!$A:$A,0))</f>
        <v>#N/A</v>
      </c>
      <c r="K2915">
        <f>INDEX(GWP!$C$2:$C$13,MATCH(EPS!I2915,GWP!$B$2:$B$13,0))</f>
        <v>28</v>
      </c>
      <c r="L2915" s="4" t="e">
        <f t="shared" si="91"/>
        <v>#N/A</v>
      </c>
    </row>
    <row r="2916" spans="1:12">
      <c r="A2916" t="s">
        <v>8464</v>
      </c>
      <c r="B2916" t="s">
        <v>7325</v>
      </c>
      <c r="C2916" t="s">
        <v>1734</v>
      </c>
      <c r="D2916" t="s">
        <v>6886</v>
      </c>
      <c r="E2916" t="s">
        <v>1714</v>
      </c>
      <c r="H2916" t="str">
        <f>INDEX('Vensim Variables'!$B:$B,MATCH(EPS!$B2916,'Vensim Variables'!$A:$A,0))</f>
        <v>g pollutant</v>
      </c>
      <c r="I2916" t="str">
        <f t="shared" si="90"/>
        <v>N2O</v>
      </c>
      <c r="J2916" t="e">
        <f>INDEX(NoSettings!$C:$C,MATCH(EPS!$A2916,NoSettings!$A:$A,0))</f>
        <v>#N/A</v>
      </c>
      <c r="K2916">
        <f>INDEX(GWP!$C$2:$C$13,MATCH(EPS!I2916,GWP!$B$2:$B$13,0))</f>
        <v>265</v>
      </c>
      <c r="L2916" s="4" t="e">
        <f t="shared" si="91"/>
        <v>#N/A</v>
      </c>
    </row>
    <row r="2917" spans="1:12">
      <c r="A2917" t="s">
        <v>8465</v>
      </c>
      <c r="B2917" t="s">
        <v>7325</v>
      </c>
      <c r="C2917" t="s">
        <v>1734</v>
      </c>
      <c r="D2917" t="s">
        <v>6886</v>
      </c>
      <c r="E2917" t="s">
        <v>1715</v>
      </c>
      <c r="H2917" t="str">
        <f>INDEX('Vensim Variables'!$B:$B,MATCH(EPS!$B2917,'Vensim Variables'!$A:$A,0))</f>
        <v>g pollutant</v>
      </c>
      <c r="I2917" t="str">
        <f t="shared" si="90"/>
        <v>F gases</v>
      </c>
      <c r="J2917" t="e">
        <f>INDEX(NoSettings!$C:$C,MATCH(EPS!$A2917,NoSettings!$A:$A,0))</f>
        <v>#N/A</v>
      </c>
      <c r="K2917">
        <f>INDEX(GWP!$C$2:$C$13,MATCH(EPS!I2917,GWP!$B$2:$B$13,0))</f>
        <v>1</v>
      </c>
      <c r="L2917" s="4" t="e">
        <f t="shared" si="91"/>
        <v>#N/A</v>
      </c>
    </row>
    <row r="2918" spans="1:12">
      <c r="A2918" t="s">
        <v>8466</v>
      </c>
      <c r="B2918" t="s">
        <v>7325</v>
      </c>
      <c r="C2918" t="s">
        <v>1734</v>
      </c>
      <c r="D2918" t="s">
        <v>6887</v>
      </c>
      <c r="E2918" t="s">
        <v>1702</v>
      </c>
      <c r="H2918" t="str">
        <f>INDEX('Vensim Variables'!$B:$B,MATCH(EPS!$B2918,'Vensim Variables'!$A:$A,0))</f>
        <v>g pollutant</v>
      </c>
      <c r="I2918" t="str">
        <f t="shared" si="90"/>
        <v>CO2</v>
      </c>
      <c r="J2918" t="e">
        <f>INDEX(NoSettings!$C:$C,MATCH(EPS!$A2918,NoSettings!$A:$A,0))</f>
        <v>#N/A</v>
      </c>
      <c r="K2918">
        <f>INDEX(GWP!$C$2:$C$13,MATCH(EPS!I2918,GWP!$B$2:$B$13,0))</f>
        <v>1</v>
      </c>
      <c r="L2918" s="4" t="e">
        <f t="shared" si="91"/>
        <v>#N/A</v>
      </c>
    </row>
    <row r="2919" spans="1:12">
      <c r="A2919" t="s">
        <v>8467</v>
      </c>
      <c r="B2919" t="s">
        <v>7325</v>
      </c>
      <c r="C2919" t="s">
        <v>1734</v>
      </c>
      <c r="D2919" t="s">
        <v>6887</v>
      </c>
      <c r="E2919" t="s">
        <v>1705</v>
      </c>
      <c r="H2919" t="str">
        <f>INDEX('Vensim Variables'!$B:$B,MATCH(EPS!$B2919,'Vensim Variables'!$A:$A,0))</f>
        <v>g pollutant</v>
      </c>
      <c r="I2919" t="str">
        <f t="shared" si="90"/>
        <v>VOC</v>
      </c>
      <c r="J2919" t="e">
        <f>INDEX(NoSettings!$C:$C,MATCH(EPS!$A2919,NoSettings!$A:$A,0))</f>
        <v>#N/A</v>
      </c>
      <c r="K2919">
        <f>INDEX(GWP!$C$2:$C$13,MATCH(EPS!I2919,GWP!$B$2:$B$13,0))</f>
        <v>0</v>
      </c>
      <c r="L2919" s="4" t="e">
        <f t="shared" si="91"/>
        <v>#N/A</v>
      </c>
    </row>
    <row r="2920" spans="1:12">
      <c r="A2920" t="s">
        <v>8468</v>
      </c>
      <c r="B2920" t="s">
        <v>7325</v>
      </c>
      <c r="C2920" t="s">
        <v>1734</v>
      </c>
      <c r="D2920" t="s">
        <v>6887</v>
      </c>
      <c r="E2920" t="s">
        <v>1706</v>
      </c>
      <c r="H2920" t="str">
        <f>INDEX('Vensim Variables'!$B:$B,MATCH(EPS!$B2920,'Vensim Variables'!$A:$A,0))</f>
        <v>g pollutant</v>
      </c>
      <c r="I2920" t="str">
        <f t="shared" si="90"/>
        <v>CO</v>
      </c>
      <c r="J2920" t="e">
        <f>INDEX(NoSettings!$C:$C,MATCH(EPS!$A2920,NoSettings!$A:$A,0))</f>
        <v>#N/A</v>
      </c>
      <c r="K2920">
        <f>INDEX(GWP!$C$2:$C$13,MATCH(EPS!I2920,GWP!$B$2:$B$13,0))</f>
        <v>0</v>
      </c>
      <c r="L2920" s="4" t="e">
        <f t="shared" si="91"/>
        <v>#N/A</v>
      </c>
    </row>
    <row r="2921" spans="1:12">
      <c r="A2921" t="s">
        <v>8469</v>
      </c>
      <c r="B2921" t="s">
        <v>7325</v>
      </c>
      <c r="C2921" t="s">
        <v>1734</v>
      </c>
      <c r="D2921" t="s">
        <v>6887</v>
      </c>
      <c r="E2921" t="s">
        <v>1707</v>
      </c>
      <c r="H2921" t="str">
        <f>INDEX('Vensim Variables'!$B:$B,MATCH(EPS!$B2921,'Vensim Variables'!$A:$A,0))</f>
        <v>g pollutant</v>
      </c>
      <c r="I2921" t="str">
        <f t="shared" si="90"/>
        <v>NOx</v>
      </c>
      <c r="J2921" t="e">
        <f>INDEX(NoSettings!$C:$C,MATCH(EPS!$A2921,NoSettings!$A:$A,0))</f>
        <v>#N/A</v>
      </c>
      <c r="K2921">
        <f>INDEX(GWP!$C$2:$C$13,MATCH(EPS!I2921,GWP!$B$2:$B$13,0))</f>
        <v>0</v>
      </c>
      <c r="L2921" s="4" t="e">
        <f t="shared" si="91"/>
        <v>#N/A</v>
      </c>
    </row>
    <row r="2922" spans="1:12">
      <c r="A2922" t="s">
        <v>8470</v>
      </c>
      <c r="B2922" t="s">
        <v>7325</v>
      </c>
      <c r="C2922" t="s">
        <v>1734</v>
      </c>
      <c r="D2922" t="s">
        <v>6887</v>
      </c>
      <c r="E2922" t="s">
        <v>1708</v>
      </c>
      <c r="H2922" t="str">
        <f>INDEX('Vensim Variables'!$B:$B,MATCH(EPS!$B2922,'Vensim Variables'!$A:$A,0))</f>
        <v>g pollutant</v>
      </c>
      <c r="I2922" t="str">
        <f t="shared" si="90"/>
        <v>PM10</v>
      </c>
      <c r="J2922" t="e">
        <f>INDEX(NoSettings!$C:$C,MATCH(EPS!$A2922,NoSettings!$A:$A,0))</f>
        <v>#N/A</v>
      </c>
      <c r="K2922">
        <f>INDEX(GWP!$C$2:$C$13,MATCH(EPS!I2922,GWP!$B$2:$B$13,0))</f>
        <v>0</v>
      </c>
      <c r="L2922" s="4" t="e">
        <f t="shared" si="91"/>
        <v>#N/A</v>
      </c>
    </row>
    <row r="2923" spans="1:12">
      <c r="A2923" t="s">
        <v>8471</v>
      </c>
      <c r="B2923" t="s">
        <v>7325</v>
      </c>
      <c r="C2923" t="s">
        <v>1734</v>
      </c>
      <c r="D2923" t="s">
        <v>6887</v>
      </c>
      <c r="E2923" t="s">
        <v>1709</v>
      </c>
      <c r="H2923" t="str">
        <f>INDEX('Vensim Variables'!$B:$B,MATCH(EPS!$B2923,'Vensim Variables'!$A:$A,0))</f>
        <v>g pollutant</v>
      </c>
      <c r="I2923" t="str">
        <f t="shared" si="90"/>
        <v>PM25</v>
      </c>
      <c r="J2923" t="e">
        <f>INDEX(NoSettings!$C:$C,MATCH(EPS!$A2923,NoSettings!$A:$A,0))</f>
        <v>#N/A</v>
      </c>
      <c r="K2923">
        <f>INDEX(GWP!$C$2:$C$13,MATCH(EPS!I2923,GWP!$B$2:$B$13,0))</f>
        <v>0</v>
      </c>
      <c r="L2923" s="4" t="e">
        <f t="shared" si="91"/>
        <v>#N/A</v>
      </c>
    </row>
    <row r="2924" spans="1:12">
      <c r="A2924" t="s">
        <v>8472</v>
      </c>
      <c r="B2924" t="s">
        <v>7325</v>
      </c>
      <c r="C2924" t="s">
        <v>1734</v>
      </c>
      <c r="D2924" t="s">
        <v>6887</v>
      </c>
      <c r="E2924" t="s">
        <v>1710</v>
      </c>
      <c r="H2924" t="str">
        <f>INDEX('Vensim Variables'!$B:$B,MATCH(EPS!$B2924,'Vensim Variables'!$A:$A,0))</f>
        <v>g pollutant</v>
      </c>
      <c r="I2924" t="str">
        <f t="shared" si="90"/>
        <v>SOx</v>
      </c>
      <c r="J2924" t="e">
        <f>INDEX(NoSettings!$C:$C,MATCH(EPS!$A2924,NoSettings!$A:$A,0))</f>
        <v>#N/A</v>
      </c>
      <c r="K2924">
        <f>INDEX(GWP!$C$2:$C$13,MATCH(EPS!I2924,GWP!$B$2:$B$13,0))</f>
        <v>0</v>
      </c>
      <c r="L2924" s="4" t="e">
        <f t="shared" si="91"/>
        <v>#N/A</v>
      </c>
    </row>
    <row r="2925" spans="1:12">
      <c r="A2925" t="s">
        <v>8473</v>
      </c>
      <c r="B2925" t="s">
        <v>7325</v>
      </c>
      <c r="C2925" t="s">
        <v>1734</v>
      </c>
      <c r="D2925" t="s">
        <v>6887</v>
      </c>
      <c r="E2925" t="s">
        <v>1711</v>
      </c>
      <c r="H2925" t="str">
        <f>INDEX('Vensim Variables'!$B:$B,MATCH(EPS!$B2925,'Vensim Variables'!$A:$A,0))</f>
        <v>g pollutant</v>
      </c>
      <c r="I2925" t="str">
        <f t="shared" si="90"/>
        <v>BC</v>
      </c>
      <c r="J2925" t="e">
        <f>INDEX(NoSettings!$C:$C,MATCH(EPS!$A2925,NoSettings!$A:$A,0))</f>
        <v>#N/A</v>
      </c>
      <c r="K2925">
        <f>INDEX(GWP!$C$2:$C$13,MATCH(EPS!I2925,GWP!$B$2:$B$13,0))</f>
        <v>0</v>
      </c>
      <c r="L2925" s="4" t="e">
        <f t="shared" si="91"/>
        <v>#N/A</v>
      </c>
    </row>
    <row r="2926" spans="1:12">
      <c r="A2926" t="s">
        <v>8474</v>
      </c>
      <c r="B2926" t="s">
        <v>7325</v>
      </c>
      <c r="C2926" t="s">
        <v>1734</v>
      </c>
      <c r="D2926" t="s">
        <v>6887</v>
      </c>
      <c r="E2926" t="s">
        <v>1712</v>
      </c>
      <c r="H2926" t="str">
        <f>INDEX('Vensim Variables'!$B:$B,MATCH(EPS!$B2926,'Vensim Variables'!$A:$A,0))</f>
        <v>g pollutant</v>
      </c>
      <c r="I2926" t="str">
        <f t="shared" si="90"/>
        <v>OC</v>
      </c>
      <c r="J2926" t="e">
        <f>INDEX(NoSettings!$C:$C,MATCH(EPS!$A2926,NoSettings!$A:$A,0))</f>
        <v>#N/A</v>
      </c>
      <c r="K2926">
        <f>INDEX(GWP!$C$2:$C$13,MATCH(EPS!I2926,GWP!$B$2:$B$13,0))</f>
        <v>0</v>
      </c>
      <c r="L2926" s="4" t="e">
        <f t="shared" si="91"/>
        <v>#N/A</v>
      </c>
    </row>
    <row r="2927" spans="1:12">
      <c r="A2927" t="s">
        <v>8475</v>
      </c>
      <c r="B2927" t="s">
        <v>7325</v>
      </c>
      <c r="C2927" t="s">
        <v>1734</v>
      </c>
      <c r="D2927" t="s">
        <v>6887</v>
      </c>
      <c r="E2927" t="s">
        <v>1713</v>
      </c>
      <c r="H2927" t="str">
        <f>INDEX('Vensim Variables'!$B:$B,MATCH(EPS!$B2927,'Vensim Variables'!$A:$A,0))</f>
        <v>g pollutant</v>
      </c>
      <c r="I2927" t="str">
        <f t="shared" si="90"/>
        <v>CH4</v>
      </c>
      <c r="J2927" t="e">
        <f>INDEX(NoSettings!$C:$C,MATCH(EPS!$A2927,NoSettings!$A:$A,0))</f>
        <v>#N/A</v>
      </c>
      <c r="K2927">
        <f>INDEX(GWP!$C$2:$C$13,MATCH(EPS!I2927,GWP!$B$2:$B$13,0))</f>
        <v>28</v>
      </c>
      <c r="L2927" s="4" t="e">
        <f t="shared" si="91"/>
        <v>#N/A</v>
      </c>
    </row>
    <row r="2928" spans="1:12">
      <c r="A2928" t="s">
        <v>8476</v>
      </c>
      <c r="B2928" t="s">
        <v>7325</v>
      </c>
      <c r="C2928" t="s">
        <v>1734</v>
      </c>
      <c r="D2928" t="s">
        <v>6887</v>
      </c>
      <c r="E2928" t="s">
        <v>1714</v>
      </c>
      <c r="H2928" t="str">
        <f>INDEX('Vensim Variables'!$B:$B,MATCH(EPS!$B2928,'Vensim Variables'!$A:$A,0))</f>
        <v>g pollutant</v>
      </c>
      <c r="I2928" t="str">
        <f t="shared" si="90"/>
        <v>N2O</v>
      </c>
      <c r="J2928" t="e">
        <f>INDEX(NoSettings!$C:$C,MATCH(EPS!$A2928,NoSettings!$A:$A,0))</f>
        <v>#N/A</v>
      </c>
      <c r="K2928">
        <f>INDEX(GWP!$C$2:$C$13,MATCH(EPS!I2928,GWP!$B$2:$B$13,0))</f>
        <v>265</v>
      </c>
      <c r="L2928" s="4" t="e">
        <f t="shared" si="91"/>
        <v>#N/A</v>
      </c>
    </row>
    <row r="2929" spans="1:12">
      <c r="A2929" t="s">
        <v>8477</v>
      </c>
      <c r="B2929" t="s">
        <v>7325</v>
      </c>
      <c r="C2929" t="s">
        <v>1734</v>
      </c>
      <c r="D2929" t="s">
        <v>6887</v>
      </c>
      <c r="E2929" t="s">
        <v>1715</v>
      </c>
      <c r="H2929" t="str">
        <f>INDEX('Vensim Variables'!$B:$B,MATCH(EPS!$B2929,'Vensim Variables'!$A:$A,0))</f>
        <v>g pollutant</v>
      </c>
      <c r="I2929" t="str">
        <f t="shared" si="90"/>
        <v>F gases</v>
      </c>
      <c r="J2929" t="e">
        <f>INDEX(NoSettings!$C:$C,MATCH(EPS!$A2929,NoSettings!$A:$A,0))</f>
        <v>#N/A</v>
      </c>
      <c r="K2929">
        <f>INDEX(GWP!$C$2:$C$13,MATCH(EPS!I2929,GWP!$B$2:$B$13,0))</f>
        <v>1</v>
      </c>
      <c r="L2929" s="4" t="e">
        <f t="shared" si="91"/>
        <v>#N/A</v>
      </c>
    </row>
    <row r="2930" spans="1:12">
      <c r="A2930" t="s">
        <v>8478</v>
      </c>
      <c r="B2930" t="s">
        <v>7325</v>
      </c>
      <c r="C2930" t="s">
        <v>1734</v>
      </c>
      <c r="D2930" t="s">
        <v>6888</v>
      </c>
      <c r="E2930" t="s">
        <v>1702</v>
      </c>
      <c r="H2930" t="str">
        <f>INDEX('Vensim Variables'!$B:$B,MATCH(EPS!$B2930,'Vensim Variables'!$A:$A,0))</f>
        <v>g pollutant</v>
      </c>
      <c r="I2930" t="str">
        <f t="shared" si="90"/>
        <v>CO2</v>
      </c>
      <c r="J2930" t="e">
        <f>INDEX(NoSettings!$C:$C,MATCH(EPS!$A2930,NoSettings!$A:$A,0))</f>
        <v>#N/A</v>
      </c>
      <c r="K2930">
        <f>INDEX(GWP!$C$2:$C$13,MATCH(EPS!I2930,GWP!$B$2:$B$13,0))</f>
        <v>1</v>
      </c>
      <c r="L2930" s="4" t="e">
        <f t="shared" si="91"/>
        <v>#N/A</v>
      </c>
    </row>
    <row r="2931" spans="1:12">
      <c r="A2931" t="s">
        <v>8479</v>
      </c>
      <c r="B2931" t="s">
        <v>7325</v>
      </c>
      <c r="C2931" t="s">
        <v>1734</v>
      </c>
      <c r="D2931" t="s">
        <v>6888</v>
      </c>
      <c r="E2931" t="s">
        <v>1705</v>
      </c>
      <c r="H2931" t="str">
        <f>INDEX('Vensim Variables'!$B:$B,MATCH(EPS!$B2931,'Vensim Variables'!$A:$A,0))</f>
        <v>g pollutant</v>
      </c>
      <c r="I2931" t="str">
        <f t="shared" si="90"/>
        <v>VOC</v>
      </c>
      <c r="J2931" t="e">
        <f>INDEX(NoSettings!$C:$C,MATCH(EPS!$A2931,NoSettings!$A:$A,0))</f>
        <v>#N/A</v>
      </c>
      <c r="K2931">
        <f>INDEX(GWP!$C$2:$C$13,MATCH(EPS!I2931,GWP!$B$2:$B$13,0))</f>
        <v>0</v>
      </c>
      <c r="L2931" s="4" t="e">
        <f t="shared" si="91"/>
        <v>#N/A</v>
      </c>
    </row>
    <row r="2932" spans="1:12">
      <c r="A2932" t="s">
        <v>8480</v>
      </c>
      <c r="B2932" t="s">
        <v>7325</v>
      </c>
      <c r="C2932" t="s">
        <v>1734</v>
      </c>
      <c r="D2932" t="s">
        <v>6888</v>
      </c>
      <c r="E2932" t="s">
        <v>1706</v>
      </c>
      <c r="H2932" t="str">
        <f>INDEX('Vensim Variables'!$B:$B,MATCH(EPS!$B2932,'Vensim Variables'!$A:$A,0))</f>
        <v>g pollutant</v>
      </c>
      <c r="I2932" t="str">
        <f t="shared" si="90"/>
        <v>CO</v>
      </c>
      <c r="J2932" t="e">
        <f>INDEX(NoSettings!$C:$C,MATCH(EPS!$A2932,NoSettings!$A:$A,0))</f>
        <v>#N/A</v>
      </c>
      <c r="K2932">
        <f>INDEX(GWP!$C$2:$C$13,MATCH(EPS!I2932,GWP!$B$2:$B$13,0))</f>
        <v>0</v>
      </c>
      <c r="L2932" s="4" t="e">
        <f t="shared" si="91"/>
        <v>#N/A</v>
      </c>
    </row>
    <row r="2933" spans="1:12">
      <c r="A2933" t="s">
        <v>8481</v>
      </c>
      <c r="B2933" t="s">
        <v>7325</v>
      </c>
      <c r="C2933" t="s">
        <v>1734</v>
      </c>
      <c r="D2933" t="s">
        <v>6888</v>
      </c>
      <c r="E2933" t="s">
        <v>1707</v>
      </c>
      <c r="H2933" t="str">
        <f>INDEX('Vensim Variables'!$B:$B,MATCH(EPS!$B2933,'Vensim Variables'!$A:$A,0))</f>
        <v>g pollutant</v>
      </c>
      <c r="I2933" t="str">
        <f t="shared" si="90"/>
        <v>NOx</v>
      </c>
      <c r="J2933" t="e">
        <f>INDEX(NoSettings!$C:$C,MATCH(EPS!$A2933,NoSettings!$A:$A,0))</f>
        <v>#N/A</v>
      </c>
      <c r="K2933">
        <f>INDEX(GWP!$C$2:$C$13,MATCH(EPS!I2933,GWP!$B$2:$B$13,0))</f>
        <v>0</v>
      </c>
      <c r="L2933" s="4" t="e">
        <f t="shared" si="91"/>
        <v>#N/A</v>
      </c>
    </row>
    <row r="2934" spans="1:12">
      <c r="A2934" t="s">
        <v>8482</v>
      </c>
      <c r="B2934" t="s">
        <v>7325</v>
      </c>
      <c r="C2934" t="s">
        <v>1734</v>
      </c>
      <c r="D2934" t="s">
        <v>6888</v>
      </c>
      <c r="E2934" t="s">
        <v>1708</v>
      </c>
      <c r="H2934" t="str">
        <f>INDEX('Vensim Variables'!$B:$B,MATCH(EPS!$B2934,'Vensim Variables'!$A:$A,0))</f>
        <v>g pollutant</v>
      </c>
      <c r="I2934" t="str">
        <f t="shared" si="90"/>
        <v>PM10</v>
      </c>
      <c r="J2934" t="e">
        <f>INDEX(NoSettings!$C:$C,MATCH(EPS!$A2934,NoSettings!$A:$A,0))</f>
        <v>#N/A</v>
      </c>
      <c r="K2934">
        <f>INDEX(GWP!$C$2:$C$13,MATCH(EPS!I2934,GWP!$B$2:$B$13,0))</f>
        <v>0</v>
      </c>
      <c r="L2934" s="4" t="e">
        <f t="shared" si="91"/>
        <v>#N/A</v>
      </c>
    </row>
    <row r="2935" spans="1:12">
      <c r="A2935" t="s">
        <v>8483</v>
      </c>
      <c r="B2935" t="s">
        <v>7325</v>
      </c>
      <c r="C2935" t="s">
        <v>1734</v>
      </c>
      <c r="D2935" t="s">
        <v>6888</v>
      </c>
      <c r="E2935" t="s">
        <v>1709</v>
      </c>
      <c r="H2935" t="str">
        <f>INDEX('Vensim Variables'!$B:$B,MATCH(EPS!$B2935,'Vensim Variables'!$A:$A,0))</f>
        <v>g pollutant</v>
      </c>
      <c r="I2935" t="str">
        <f t="shared" si="90"/>
        <v>PM25</v>
      </c>
      <c r="J2935" t="e">
        <f>INDEX(NoSettings!$C:$C,MATCH(EPS!$A2935,NoSettings!$A:$A,0))</f>
        <v>#N/A</v>
      </c>
      <c r="K2935">
        <f>INDEX(GWP!$C$2:$C$13,MATCH(EPS!I2935,GWP!$B$2:$B$13,0))</f>
        <v>0</v>
      </c>
      <c r="L2935" s="4" t="e">
        <f t="shared" si="91"/>
        <v>#N/A</v>
      </c>
    </row>
    <row r="2936" spans="1:12">
      <c r="A2936" t="s">
        <v>8484</v>
      </c>
      <c r="B2936" t="s">
        <v>7325</v>
      </c>
      <c r="C2936" t="s">
        <v>1734</v>
      </c>
      <c r="D2936" t="s">
        <v>6888</v>
      </c>
      <c r="E2936" t="s">
        <v>1710</v>
      </c>
      <c r="H2936" t="str">
        <f>INDEX('Vensim Variables'!$B:$B,MATCH(EPS!$B2936,'Vensim Variables'!$A:$A,0))</f>
        <v>g pollutant</v>
      </c>
      <c r="I2936" t="str">
        <f t="shared" si="90"/>
        <v>SOx</v>
      </c>
      <c r="J2936" t="e">
        <f>INDEX(NoSettings!$C:$C,MATCH(EPS!$A2936,NoSettings!$A:$A,0))</f>
        <v>#N/A</v>
      </c>
      <c r="K2936">
        <f>INDEX(GWP!$C$2:$C$13,MATCH(EPS!I2936,GWP!$B$2:$B$13,0))</f>
        <v>0</v>
      </c>
      <c r="L2936" s="4" t="e">
        <f t="shared" si="91"/>
        <v>#N/A</v>
      </c>
    </row>
    <row r="2937" spans="1:12">
      <c r="A2937" t="s">
        <v>8485</v>
      </c>
      <c r="B2937" t="s">
        <v>7325</v>
      </c>
      <c r="C2937" t="s">
        <v>1734</v>
      </c>
      <c r="D2937" t="s">
        <v>6888</v>
      </c>
      <c r="E2937" t="s">
        <v>1711</v>
      </c>
      <c r="H2937" t="str">
        <f>INDEX('Vensim Variables'!$B:$B,MATCH(EPS!$B2937,'Vensim Variables'!$A:$A,0))</f>
        <v>g pollutant</v>
      </c>
      <c r="I2937" t="str">
        <f t="shared" si="90"/>
        <v>BC</v>
      </c>
      <c r="J2937" t="e">
        <f>INDEX(NoSettings!$C:$C,MATCH(EPS!$A2937,NoSettings!$A:$A,0))</f>
        <v>#N/A</v>
      </c>
      <c r="K2937">
        <f>INDEX(GWP!$C$2:$C$13,MATCH(EPS!I2937,GWP!$B$2:$B$13,0))</f>
        <v>0</v>
      </c>
      <c r="L2937" s="4" t="e">
        <f t="shared" si="91"/>
        <v>#N/A</v>
      </c>
    </row>
    <row r="2938" spans="1:12">
      <c r="A2938" t="s">
        <v>8486</v>
      </c>
      <c r="B2938" t="s">
        <v>7325</v>
      </c>
      <c r="C2938" t="s">
        <v>1734</v>
      </c>
      <c r="D2938" t="s">
        <v>6888</v>
      </c>
      <c r="E2938" t="s">
        <v>1712</v>
      </c>
      <c r="H2938" t="str">
        <f>INDEX('Vensim Variables'!$B:$B,MATCH(EPS!$B2938,'Vensim Variables'!$A:$A,0))</f>
        <v>g pollutant</v>
      </c>
      <c r="I2938" t="str">
        <f t="shared" si="90"/>
        <v>OC</v>
      </c>
      <c r="J2938" t="e">
        <f>INDEX(NoSettings!$C:$C,MATCH(EPS!$A2938,NoSettings!$A:$A,0))</f>
        <v>#N/A</v>
      </c>
      <c r="K2938">
        <f>INDEX(GWP!$C$2:$C$13,MATCH(EPS!I2938,GWP!$B$2:$B$13,0))</f>
        <v>0</v>
      </c>
      <c r="L2938" s="4" t="e">
        <f t="shared" si="91"/>
        <v>#N/A</v>
      </c>
    </row>
    <row r="2939" spans="1:12">
      <c r="A2939" t="s">
        <v>8487</v>
      </c>
      <c r="B2939" t="s">
        <v>7325</v>
      </c>
      <c r="C2939" t="s">
        <v>1734</v>
      </c>
      <c r="D2939" t="s">
        <v>6888</v>
      </c>
      <c r="E2939" t="s">
        <v>1713</v>
      </c>
      <c r="H2939" t="str">
        <f>INDEX('Vensim Variables'!$B:$B,MATCH(EPS!$B2939,'Vensim Variables'!$A:$A,0))</f>
        <v>g pollutant</v>
      </c>
      <c r="I2939" t="str">
        <f t="shared" si="90"/>
        <v>CH4</v>
      </c>
      <c r="J2939" t="e">
        <f>INDEX(NoSettings!$C:$C,MATCH(EPS!$A2939,NoSettings!$A:$A,0))</f>
        <v>#N/A</v>
      </c>
      <c r="K2939">
        <f>INDEX(GWP!$C$2:$C$13,MATCH(EPS!I2939,GWP!$B$2:$B$13,0))</f>
        <v>28</v>
      </c>
      <c r="L2939" s="4" t="e">
        <f t="shared" si="91"/>
        <v>#N/A</v>
      </c>
    </row>
    <row r="2940" spans="1:12">
      <c r="A2940" t="s">
        <v>8488</v>
      </c>
      <c r="B2940" t="s">
        <v>7325</v>
      </c>
      <c r="C2940" t="s">
        <v>1734</v>
      </c>
      <c r="D2940" t="s">
        <v>6888</v>
      </c>
      <c r="E2940" t="s">
        <v>1714</v>
      </c>
      <c r="H2940" t="str">
        <f>INDEX('Vensim Variables'!$B:$B,MATCH(EPS!$B2940,'Vensim Variables'!$A:$A,0))</f>
        <v>g pollutant</v>
      </c>
      <c r="I2940" t="str">
        <f t="shared" si="90"/>
        <v>N2O</v>
      </c>
      <c r="J2940" t="e">
        <f>INDEX(NoSettings!$C:$C,MATCH(EPS!$A2940,NoSettings!$A:$A,0))</f>
        <v>#N/A</v>
      </c>
      <c r="K2940">
        <f>INDEX(GWP!$C$2:$C$13,MATCH(EPS!I2940,GWP!$B$2:$B$13,0))</f>
        <v>265</v>
      </c>
      <c r="L2940" s="4" t="e">
        <f t="shared" si="91"/>
        <v>#N/A</v>
      </c>
    </row>
    <row r="2941" spans="1:12">
      <c r="A2941" t="s">
        <v>8489</v>
      </c>
      <c r="B2941" t="s">
        <v>7325</v>
      </c>
      <c r="C2941" t="s">
        <v>1734</v>
      </c>
      <c r="D2941" t="s">
        <v>6888</v>
      </c>
      <c r="E2941" t="s">
        <v>1715</v>
      </c>
      <c r="H2941" t="str">
        <f>INDEX('Vensim Variables'!$B:$B,MATCH(EPS!$B2941,'Vensim Variables'!$A:$A,0))</f>
        <v>g pollutant</v>
      </c>
      <c r="I2941" t="str">
        <f t="shared" si="90"/>
        <v>F gases</v>
      </c>
      <c r="J2941" t="e">
        <f>INDEX(NoSettings!$C:$C,MATCH(EPS!$A2941,NoSettings!$A:$A,0))</f>
        <v>#N/A</v>
      </c>
      <c r="K2941">
        <f>INDEX(GWP!$C$2:$C$13,MATCH(EPS!I2941,GWP!$B$2:$B$13,0))</f>
        <v>1</v>
      </c>
      <c r="L2941" s="4" t="e">
        <f t="shared" si="91"/>
        <v>#N/A</v>
      </c>
    </row>
    <row r="2942" spans="1:12">
      <c r="A2942" t="s">
        <v>8490</v>
      </c>
      <c r="B2942" t="s">
        <v>7325</v>
      </c>
      <c r="C2942" t="s">
        <v>1734</v>
      </c>
      <c r="D2942" t="s">
        <v>6889</v>
      </c>
      <c r="E2942" t="s">
        <v>1702</v>
      </c>
      <c r="H2942" t="str">
        <f>INDEX('Vensim Variables'!$B:$B,MATCH(EPS!$B2942,'Vensim Variables'!$A:$A,0))</f>
        <v>g pollutant</v>
      </c>
      <c r="I2942" t="str">
        <f t="shared" si="90"/>
        <v>CO2</v>
      </c>
      <c r="J2942" t="e">
        <f>INDEX(NoSettings!$C:$C,MATCH(EPS!$A2942,NoSettings!$A:$A,0))</f>
        <v>#N/A</v>
      </c>
      <c r="K2942">
        <f>INDEX(GWP!$C$2:$C$13,MATCH(EPS!I2942,GWP!$B$2:$B$13,0))</f>
        <v>1</v>
      </c>
      <c r="L2942" s="4" t="e">
        <f t="shared" si="91"/>
        <v>#N/A</v>
      </c>
    </row>
    <row r="2943" spans="1:12">
      <c r="A2943" t="s">
        <v>8491</v>
      </c>
      <c r="B2943" t="s">
        <v>7325</v>
      </c>
      <c r="C2943" t="s">
        <v>1734</v>
      </c>
      <c r="D2943" t="s">
        <v>6889</v>
      </c>
      <c r="E2943" t="s">
        <v>1705</v>
      </c>
      <c r="H2943" t="str">
        <f>INDEX('Vensim Variables'!$B:$B,MATCH(EPS!$B2943,'Vensim Variables'!$A:$A,0))</f>
        <v>g pollutant</v>
      </c>
      <c r="I2943" t="str">
        <f t="shared" si="90"/>
        <v>VOC</v>
      </c>
      <c r="J2943" t="e">
        <f>INDEX(NoSettings!$C:$C,MATCH(EPS!$A2943,NoSettings!$A:$A,0))</f>
        <v>#N/A</v>
      </c>
      <c r="K2943">
        <f>INDEX(GWP!$C$2:$C$13,MATCH(EPS!I2943,GWP!$B$2:$B$13,0))</f>
        <v>0</v>
      </c>
      <c r="L2943" s="4" t="e">
        <f t="shared" si="91"/>
        <v>#N/A</v>
      </c>
    </row>
    <row r="2944" spans="1:12">
      <c r="A2944" t="s">
        <v>8492</v>
      </c>
      <c r="B2944" t="s">
        <v>7325</v>
      </c>
      <c r="C2944" t="s">
        <v>1734</v>
      </c>
      <c r="D2944" t="s">
        <v>6889</v>
      </c>
      <c r="E2944" t="s">
        <v>1706</v>
      </c>
      <c r="H2944" t="str">
        <f>INDEX('Vensim Variables'!$B:$B,MATCH(EPS!$B2944,'Vensim Variables'!$A:$A,0))</f>
        <v>g pollutant</v>
      </c>
      <c r="I2944" t="str">
        <f t="shared" si="90"/>
        <v>CO</v>
      </c>
      <c r="J2944" t="e">
        <f>INDEX(NoSettings!$C:$C,MATCH(EPS!$A2944,NoSettings!$A:$A,0))</f>
        <v>#N/A</v>
      </c>
      <c r="K2944">
        <f>INDEX(GWP!$C$2:$C$13,MATCH(EPS!I2944,GWP!$B$2:$B$13,0))</f>
        <v>0</v>
      </c>
      <c r="L2944" s="4" t="e">
        <f t="shared" si="91"/>
        <v>#N/A</v>
      </c>
    </row>
    <row r="2945" spans="1:12">
      <c r="A2945" t="s">
        <v>8493</v>
      </c>
      <c r="B2945" t="s">
        <v>7325</v>
      </c>
      <c r="C2945" t="s">
        <v>1734</v>
      </c>
      <c r="D2945" t="s">
        <v>6889</v>
      </c>
      <c r="E2945" t="s">
        <v>1707</v>
      </c>
      <c r="H2945" t="str">
        <f>INDEX('Vensim Variables'!$B:$B,MATCH(EPS!$B2945,'Vensim Variables'!$A:$A,0))</f>
        <v>g pollutant</v>
      </c>
      <c r="I2945" t="str">
        <f t="shared" si="90"/>
        <v>NOx</v>
      </c>
      <c r="J2945" t="e">
        <f>INDEX(NoSettings!$C:$C,MATCH(EPS!$A2945,NoSettings!$A:$A,0))</f>
        <v>#N/A</v>
      </c>
      <c r="K2945">
        <f>INDEX(GWP!$C$2:$C$13,MATCH(EPS!I2945,GWP!$B$2:$B$13,0))</f>
        <v>0</v>
      </c>
      <c r="L2945" s="4" t="e">
        <f t="shared" si="91"/>
        <v>#N/A</v>
      </c>
    </row>
    <row r="2946" spans="1:12">
      <c r="A2946" t="s">
        <v>8494</v>
      </c>
      <c r="B2946" t="s">
        <v>7325</v>
      </c>
      <c r="C2946" t="s">
        <v>1734</v>
      </c>
      <c r="D2946" t="s">
        <v>6889</v>
      </c>
      <c r="E2946" t="s">
        <v>1708</v>
      </c>
      <c r="H2946" t="str">
        <f>INDEX('Vensim Variables'!$B:$B,MATCH(EPS!$B2946,'Vensim Variables'!$A:$A,0))</f>
        <v>g pollutant</v>
      </c>
      <c r="I2946" t="str">
        <f t="shared" si="90"/>
        <v>PM10</v>
      </c>
      <c r="J2946" t="e">
        <f>INDEX(NoSettings!$C:$C,MATCH(EPS!$A2946,NoSettings!$A:$A,0))</f>
        <v>#N/A</v>
      </c>
      <c r="K2946">
        <f>INDEX(GWP!$C$2:$C$13,MATCH(EPS!I2946,GWP!$B$2:$B$13,0))</f>
        <v>0</v>
      </c>
      <c r="L2946" s="4" t="e">
        <f t="shared" si="91"/>
        <v>#N/A</v>
      </c>
    </row>
    <row r="2947" spans="1:12">
      <c r="A2947" t="s">
        <v>8495</v>
      </c>
      <c r="B2947" t="s">
        <v>7325</v>
      </c>
      <c r="C2947" t="s">
        <v>1734</v>
      </c>
      <c r="D2947" t="s">
        <v>6889</v>
      </c>
      <c r="E2947" t="s">
        <v>1709</v>
      </c>
      <c r="H2947" t="str">
        <f>INDEX('Vensim Variables'!$B:$B,MATCH(EPS!$B2947,'Vensim Variables'!$A:$A,0))</f>
        <v>g pollutant</v>
      </c>
      <c r="I2947" t="str">
        <f t="shared" ref="I2947:I3010" si="92">IF(OR(C2947="CO2",C2947="CH4",C2947="N2O",C2947="F gases",C2947="VOC",C2947="CO",C2947="NOx",C2947="PM10",C2947="PM25",C2947="SOx",C2947="BC",C2947="OC"),C2947,IF(OR(D2947="CO2",D2947="CH4",D2947="N2O",D2947="F gases",D2947="VOC",D2947="CO",D2947="NOx",D2947="PM10",D2947="PM25",D2947="SOx",D2947="BC",D2947="OC"),D2947,IF(OR(E2947="CO2",E2947="CH4",E2947="N2O",E2947="F gases",E2947="VOC",E2947="CO",E2947="NOx",E2947="PM10",E2947="PM25",E2947="SOx",E2947="BC",E2947="OC"),E2947,"NA")))</f>
        <v>PM25</v>
      </c>
      <c r="J2947" t="e">
        <f>INDEX(NoSettings!$C:$C,MATCH(EPS!$A2947,NoSettings!$A:$A,0))</f>
        <v>#N/A</v>
      </c>
      <c r="K2947">
        <f>INDEX(GWP!$C$2:$C$13,MATCH(EPS!I2947,GWP!$B$2:$B$13,0))</f>
        <v>0</v>
      </c>
      <c r="L2947" s="4" t="e">
        <f t="shared" ref="L2947:L3010" si="93">IF(H2947="g pollutant",K2947*J2947/10^12,IF(H2947="MMTCO2e",J2947,IF(H2947="MWh",J2947,0)))</f>
        <v>#N/A</v>
      </c>
    </row>
    <row r="2948" spans="1:12">
      <c r="A2948" t="s">
        <v>8496</v>
      </c>
      <c r="B2948" t="s">
        <v>7325</v>
      </c>
      <c r="C2948" t="s">
        <v>1734</v>
      </c>
      <c r="D2948" t="s">
        <v>6889</v>
      </c>
      <c r="E2948" t="s">
        <v>1710</v>
      </c>
      <c r="H2948" t="str">
        <f>INDEX('Vensim Variables'!$B:$B,MATCH(EPS!$B2948,'Vensim Variables'!$A:$A,0))</f>
        <v>g pollutant</v>
      </c>
      <c r="I2948" t="str">
        <f t="shared" si="92"/>
        <v>SOx</v>
      </c>
      <c r="J2948" t="e">
        <f>INDEX(NoSettings!$C:$C,MATCH(EPS!$A2948,NoSettings!$A:$A,0))</f>
        <v>#N/A</v>
      </c>
      <c r="K2948">
        <f>INDEX(GWP!$C$2:$C$13,MATCH(EPS!I2948,GWP!$B$2:$B$13,0))</f>
        <v>0</v>
      </c>
      <c r="L2948" s="4" t="e">
        <f t="shared" si="93"/>
        <v>#N/A</v>
      </c>
    </row>
    <row r="2949" spans="1:12">
      <c r="A2949" t="s">
        <v>8497</v>
      </c>
      <c r="B2949" t="s">
        <v>7325</v>
      </c>
      <c r="C2949" t="s">
        <v>1734</v>
      </c>
      <c r="D2949" t="s">
        <v>6889</v>
      </c>
      <c r="E2949" t="s">
        <v>1711</v>
      </c>
      <c r="H2949" t="str">
        <f>INDEX('Vensim Variables'!$B:$B,MATCH(EPS!$B2949,'Vensim Variables'!$A:$A,0))</f>
        <v>g pollutant</v>
      </c>
      <c r="I2949" t="str">
        <f t="shared" si="92"/>
        <v>BC</v>
      </c>
      <c r="J2949" t="e">
        <f>INDEX(NoSettings!$C:$C,MATCH(EPS!$A2949,NoSettings!$A:$A,0))</f>
        <v>#N/A</v>
      </c>
      <c r="K2949">
        <f>INDEX(GWP!$C$2:$C$13,MATCH(EPS!I2949,GWP!$B$2:$B$13,0))</f>
        <v>0</v>
      </c>
      <c r="L2949" s="4" t="e">
        <f t="shared" si="93"/>
        <v>#N/A</v>
      </c>
    </row>
    <row r="2950" spans="1:12">
      <c r="A2950" t="s">
        <v>8498</v>
      </c>
      <c r="B2950" t="s">
        <v>7325</v>
      </c>
      <c r="C2950" t="s">
        <v>1734</v>
      </c>
      <c r="D2950" t="s">
        <v>6889</v>
      </c>
      <c r="E2950" t="s">
        <v>1712</v>
      </c>
      <c r="H2950" t="str">
        <f>INDEX('Vensim Variables'!$B:$B,MATCH(EPS!$B2950,'Vensim Variables'!$A:$A,0))</f>
        <v>g pollutant</v>
      </c>
      <c r="I2950" t="str">
        <f t="shared" si="92"/>
        <v>OC</v>
      </c>
      <c r="J2950" t="e">
        <f>INDEX(NoSettings!$C:$C,MATCH(EPS!$A2950,NoSettings!$A:$A,0))</f>
        <v>#N/A</v>
      </c>
      <c r="K2950">
        <f>INDEX(GWP!$C$2:$C$13,MATCH(EPS!I2950,GWP!$B$2:$B$13,0))</f>
        <v>0</v>
      </c>
      <c r="L2950" s="4" t="e">
        <f t="shared" si="93"/>
        <v>#N/A</v>
      </c>
    </row>
    <row r="2951" spans="1:12">
      <c r="A2951" t="s">
        <v>8499</v>
      </c>
      <c r="B2951" t="s">
        <v>7325</v>
      </c>
      <c r="C2951" t="s">
        <v>1734</v>
      </c>
      <c r="D2951" t="s">
        <v>6889</v>
      </c>
      <c r="E2951" t="s">
        <v>1713</v>
      </c>
      <c r="H2951" t="str">
        <f>INDEX('Vensim Variables'!$B:$B,MATCH(EPS!$B2951,'Vensim Variables'!$A:$A,0))</f>
        <v>g pollutant</v>
      </c>
      <c r="I2951" t="str">
        <f t="shared" si="92"/>
        <v>CH4</v>
      </c>
      <c r="J2951" t="e">
        <f>INDEX(NoSettings!$C:$C,MATCH(EPS!$A2951,NoSettings!$A:$A,0))</f>
        <v>#N/A</v>
      </c>
      <c r="K2951">
        <f>INDEX(GWP!$C$2:$C$13,MATCH(EPS!I2951,GWP!$B$2:$B$13,0))</f>
        <v>28</v>
      </c>
      <c r="L2951" s="4" t="e">
        <f t="shared" si="93"/>
        <v>#N/A</v>
      </c>
    </row>
    <row r="2952" spans="1:12">
      <c r="A2952" t="s">
        <v>8500</v>
      </c>
      <c r="B2952" t="s">
        <v>7325</v>
      </c>
      <c r="C2952" t="s">
        <v>1734</v>
      </c>
      <c r="D2952" t="s">
        <v>6889</v>
      </c>
      <c r="E2952" t="s">
        <v>1714</v>
      </c>
      <c r="H2952" t="str">
        <f>INDEX('Vensim Variables'!$B:$B,MATCH(EPS!$B2952,'Vensim Variables'!$A:$A,0))</f>
        <v>g pollutant</v>
      </c>
      <c r="I2952" t="str">
        <f t="shared" si="92"/>
        <v>N2O</v>
      </c>
      <c r="J2952" t="e">
        <f>INDEX(NoSettings!$C:$C,MATCH(EPS!$A2952,NoSettings!$A:$A,0))</f>
        <v>#N/A</v>
      </c>
      <c r="K2952">
        <f>INDEX(GWP!$C$2:$C$13,MATCH(EPS!I2952,GWP!$B$2:$B$13,0))</f>
        <v>265</v>
      </c>
      <c r="L2952" s="4" t="e">
        <f t="shared" si="93"/>
        <v>#N/A</v>
      </c>
    </row>
    <row r="2953" spans="1:12">
      <c r="A2953" t="s">
        <v>8501</v>
      </c>
      <c r="B2953" t="s">
        <v>7325</v>
      </c>
      <c r="C2953" t="s">
        <v>1734</v>
      </c>
      <c r="D2953" t="s">
        <v>6889</v>
      </c>
      <c r="E2953" t="s">
        <v>1715</v>
      </c>
      <c r="H2953" t="str">
        <f>INDEX('Vensim Variables'!$B:$B,MATCH(EPS!$B2953,'Vensim Variables'!$A:$A,0))</f>
        <v>g pollutant</v>
      </c>
      <c r="I2953" t="str">
        <f t="shared" si="92"/>
        <v>F gases</v>
      </c>
      <c r="J2953" t="e">
        <f>INDEX(NoSettings!$C:$C,MATCH(EPS!$A2953,NoSettings!$A:$A,0))</f>
        <v>#N/A</v>
      </c>
      <c r="K2953">
        <f>INDEX(GWP!$C$2:$C$13,MATCH(EPS!I2953,GWP!$B$2:$B$13,0))</f>
        <v>1</v>
      </c>
      <c r="L2953" s="4" t="e">
        <f t="shared" si="93"/>
        <v>#N/A</v>
      </c>
    </row>
    <row r="2954" spans="1:12">
      <c r="A2954" t="s">
        <v>8502</v>
      </c>
      <c r="B2954" t="s">
        <v>7325</v>
      </c>
      <c r="C2954" t="s">
        <v>1734</v>
      </c>
      <c r="D2954" t="s">
        <v>6890</v>
      </c>
      <c r="E2954" t="s">
        <v>1702</v>
      </c>
      <c r="H2954" t="str">
        <f>INDEX('Vensim Variables'!$B:$B,MATCH(EPS!$B2954,'Vensim Variables'!$A:$A,0))</f>
        <v>g pollutant</v>
      </c>
      <c r="I2954" t="str">
        <f t="shared" si="92"/>
        <v>CO2</v>
      </c>
      <c r="J2954" t="e">
        <f>INDEX(NoSettings!$C:$C,MATCH(EPS!$A2954,NoSettings!$A:$A,0))</f>
        <v>#N/A</v>
      </c>
      <c r="K2954">
        <f>INDEX(GWP!$C$2:$C$13,MATCH(EPS!I2954,GWP!$B$2:$B$13,0))</f>
        <v>1</v>
      </c>
      <c r="L2954" s="4" t="e">
        <f t="shared" si="93"/>
        <v>#N/A</v>
      </c>
    </row>
    <row r="2955" spans="1:12">
      <c r="A2955" t="s">
        <v>8503</v>
      </c>
      <c r="B2955" t="s">
        <v>7325</v>
      </c>
      <c r="C2955" t="s">
        <v>1734</v>
      </c>
      <c r="D2955" t="s">
        <v>6890</v>
      </c>
      <c r="E2955" t="s">
        <v>1705</v>
      </c>
      <c r="H2955" t="str">
        <f>INDEX('Vensim Variables'!$B:$B,MATCH(EPS!$B2955,'Vensim Variables'!$A:$A,0))</f>
        <v>g pollutant</v>
      </c>
      <c r="I2955" t="str">
        <f t="shared" si="92"/>
        <v>VOC</v>
      </c>
      <c r="J2955" t="e">
        <f>INDEX(NoSettings!$C:$C,MATCH(EPS!$A2955,NoSettings!$A:$A,0))</f>
        <v>#N/A</v>
      </c>
      <c r="K2955">
        <f>INDEX(GWP!$C$2:$C$13,MATCH(EPS!I2955,GWP!$B$2:$B$13,0))</f>
        <v>0</v>
      </c>
      <c r="L2955" s="4" t="e">
        <f t="shared" si="93"/>
        <v>#N/A</v>
      </c>
    </row>
    <row r="2956" spans="1:12">
      <c r="A2956" t="s">
        <v>8504</v>
      </c>
      <c r="B2956" t="s">
        <v>7325</v>
      </c>
      <c r="C2956" t="s">
        <v>1734</v>
      </c>
      <c r="D2956" t="s">
        <v>6890</v>
      </c>
      <c r="E2956" t="s">
        <v>1706</v>
      </c>
      <c r="H2956" t="str">
        <f>INDEX('Vensim Variables'!$B:$B,MATCH(EPS!$B2956,'Vensim Variables'!$A:$A,0))</f>
        <v>g pollutant</v>
      </c>
      <c r="I2956" t="str">
        <f t="shared" si="92"/>
        <v>CO</v>
      </c>
      <c r="J2956" t="e">
        <f>INDEX(NoSettings!$C:$C,MATCH(EPS!$A2956,NoSettings!$A:$A,0))</f>
        <v>#N/A</v>
      </c>
      <c r="K2956">
        <f>INDEX(GWP!$C$2:$C$13,MATCH(EPS!I2956,GWP!$B$2:$B$13,0))</f>
        <v>0</v>
      </c>
      <c r="L2956" s="4" t="e">
        <f t="shared" si="93"/>
        <v>#N/A</v>
      </c>
    </row>
    <row r="2957" spans="1:12">
      <c r="A2957" t="s">
        <v>8505</v>
      </c>
      <c r="B2957" t="s">
        <v>7325</v>
      </c>
      <c r="C2957" t="s">
        <v>1734</v>
      </c>
      <c r="D2957" t="s">
        <v>6890</v>
      </c>
      <c r="E2957" t="s">
        <v>1707</v>
      </c>
      <c r="H2957" t="str">
        <f>INDEX('Vensim Variables'!$B:$B,MATCH(EPS!$B2957,'Vensim Variables'!$A:$A,0))</f>
        <v>g pollutant</v>
      </c>
      <c r="I2957" t="str">
        <f t="shared" si="92"/>
        <v>NOx</v>
      </c>
      <c r="J2957" t="e">
        <f>INDEX(NoSettings!$C:$C,MATCH(EPS!$A2957,NoSettings!$A:$A,0))</f>
        <v>#N/A</v>
      </c>
      <c r="K2957">
        <f>INDEX(GWP!$C$2:$C$13,MATCH(EPS!I2957,GWP!$B$2:$B$13,0))</f>
        <v>0</v>
      </c>
      <c r="L2957" s="4" t="e">
        <f t="shared" si="93"/>
        <v>#N/A</v>
      </c>
    </row>
    <row r="2958" spans="1:12">
      <c r="A2958" t="s">
        <v>8506</v>
      </c>
      <c r="B2958" t="s">
        <v>7325</v>
      </c>
      <c r="C2958" t="s">
        <v>1734</v>
      </c>
      <c r="D2958" t="s">
        <v>6890</v>
      </c>
      <c r="E2958" t="s">
        <v>1708</v>
      </c>
      <c r="H2958" t="str">
        <f>INDEX('Vensim Variables'!$B:$B,MATCH(EPS!$B2958,'Vensim Variables'!$A:$A,0))</f>
        <v>g pollutant</v>
      </c>
      <c r="I2958" t="str">
        <f t="shared" si="92"/>
        <v>PM10</v>
      </c>
      <c r="J2958" t="e">
        <f>INDEX(NoSettings!$C:$C,MATCH(EPS!$A2958,NoSettings!$A:$A,0))</f>
        <v>#N/A</v>
      </c>
      <c r="K2958">
        <f>INDEX(GWP!$C$2:$C$13,MATCH(EPS!I2958,GWP!$B$2:$B$13,0))</f>
        <v>0</v>
      </c>
      <c r="L2958" s="4" t="e">
        <f t="shared" si="93"/>
        <v>#N/A</v>
      </c>
    </row>
    <row r="2959" spans="1:12">
      <c r="A2959" t="s">
        <v>8507</v>
      </c>
      <c r="B2959" t="s">
        <v>7325</v>
      </c>
      <c r="C2959" t="s">
        <v>1734</v>
      </c>
      <c r="D2959" t="s">
        <v>6890</v>
      </c>
      <c r="E2959" t="s">
        <v>1709</v>
      </c>
      <c r="H2959" t="str">
        <f>INDEX('Vensim Variables'!$B:$B,MATCH(EPS!$B2959,'Vensim Variables'!$A:$A,0))</f>
        <v>g pollutant</v>
      </c>
      <c r="I2959" t="str">
        <f t="shared" si="92"/>
        <v>PM25</v>
      </c>
      <c r="J2959" t="e">
        <f>INDEX(NoSettings!$C:$C,MATCH(EPS!$A2959,NoSettings!$A:$A,0))</f>
        <v>#N/A</v>
      </c>
      <c r="K2959">
        <f>INDEX(GWP!$C$2:$C$13,MATCH(EPS!I2959,GWP!$B$2:$B$13,0))</f>
        <v>0</v>
      </c>
      <c r="L2959" s="4" t="e">
        <f t="shared" si="93"/>
        <v>#N/A</v>
      </c>
    </row>
    <row r="2960" spans="1:12">
      <c r="A2960" t="s">
        <v>8508</v>
      </c>
      <c r="B2960" t="s">
        <v>7325</v>
      </c>
      <c r="C2960" t="s">
        <v>1734</v>
      </c>
      <c r="D2960" t="s">
        <v>6890</v>
      </c>
      <c r="E2960" t="s">
        <v>1710</v>
      </c>
      <c r="H2960" t="str">
        <f>INDEX('Vensim Variables'!$B:$B,MATCH(EPS!$B2960,'Vensim Variables'!$A:$A,0))</f>
        <v>g pollutant</v>
      </c>
      <c r="I2960" t="str">
        <f t="shared" si="92"/>
        <v>SOx</v>
      </c>
      <c r="J2960" t="e">
        <f>INDEX(NoSettings!$C:$C,MATCH(EPS!$A2960,NoSettings!$A:$A,0))</f>
        <v>#N/A</v>
      </c>
      <c r="K2960">
        <f>INDEX(GWP!$C$2:$C$13,MATCH(EPS!I2960,GWP!$B$2:$B$13,0))</f>
        <v>0</v>
      </c>
      <c r="L2960" s="4" t="e">
        <f t="shared" si="93"/>
        <v>#N/A</v>
      </c>
    </row>
    <row r="2961" spans="1:12">
      <c r="A2961" t="s">
        <v>8509</v>
      </c>
      <c r="B2961" t="s">
        <v>7325</v>
      </c>
      <c r="C2961" t="s">
        <v>1734</v>
      </c>
      <c r="D2961" t="s">
        <v>6890</v>
      </c>
      <c r="E2961" t="s">
        <v>1711</v>
      </c>
      <c r="H2961" t="str">
        <f>INDEX('Vensim Variables'!$B:$B,MATCH(EPS!$B2961,'Vensim Variables'!$A:$A,0))</f>
        <v>g pollutant</v>
      </c>
      <c r="I2961" t="str">
        <f t="shared" si="92"/>
        <v>BC</v>
      </c>
      <c r="J2961" t="e">
        <f>INDEX(NoSettings!$C:$C,MATCH(EPS!$A2961,NoSettings!$A:$A,0))</f>
        <v>#N/A</v>
      </c>
      <c r="K2961">
        <f>INDEX(GWP!$C$2:$C$13,MATCH(EPS!I2961,GWP!$B$2:$B$13,0))</f>
        <v>0</v>
      </c>
      <c r="L2961" s="4" t="e">
        <f t="shared" si="93"/>
        <v>#N/A</v>
      </c>
    </row>
    <row r="2962" spans="1:12">
      <c r="A2962" t="s">
        <v>8510</v>
      </c>
      <c r="B2962" t="s">
        <v>7325</v>
      </c>
      <c r="C2962" t="s">
        <v>1734</v>
      </c>
      <c r="D2962" t="s">
        <v>6890</v>
      </c>
      <c r="E2962" t="s">
        <v>1712</v>
      </c>
      <c r="H2962" t="str">
        <f>INDEX('Vensim Variables'!$B:$B,MATCH(EPS!$B2962,'Vensim Variables'!$A:$A,0))</f>
        <v>g pollutant</v>
      </c>
      <c r="I2962" t="str">
        <f t="shared" si="92"/>
        <v>OC</v>
      </c>
      <c r="J2962" t="e">
        <f>INDEX(NoSettings!$C:$C,MATCH(EPS!$A2962,NoSettings!$A:$A,0))</f>
        <v>#N/A</v>
      </c>
      <c r="K2962">
        <f>INDEX(GWP!$C$2:$C$13,MATCH(EPS!I2962,GWP!$B$2:$B$13,0))</f>
        <v>0</v>
      </c>
      <c r="L2962" s="4" t="e">
        <f t="shared" si="93"/>
        <v>#N/A</v>
      </c>
    </row>
    <row r="2963" spans="1:12">
      <c r="A2963" t="s">
        <v>8511</v>
      </c>
      <c r="B2963" t="s">
        <v>7325</v>
      </c>
      <c r="C2963" t="s">
        <v>1734</v>
      </c>
      <c r="D2963" t="s">
        <v>6890</v>
      </c>
      <c r="E2963" t="s">
        <v>1713</v>
      </c>
      <c r="H2963" t="str">
        <f>INDEX('Vensim Variables'!$B:$B,MATCH(EPS!$B2963,'Vensim Variables'!$A:$A,0))</f>
        <v>g pollutant</v>
      </c>
      <c r="I2963" t="str">
        <f t="shared" si="92"/>
        <v>CH4</v>
      </c>
      <c r="J2963" t="e">
        <f>INDEX(NoSettings!$C:$C,MATCH(EPS!$A2963,NoSettings!$A:$A,0))</f>
        <v>#N/A</v>
      </c>
      <c r="K2963">
        <f>INDEX(GWP!$C$2:$C$13,MATCH(EPS!I2963,GWP!$B$2:$B$13,0))</f>
        <v>28</v>
      </c>
      <c r="L2963" s="4" t="e">
        <f t="shared" si="93"/>
        <v>#N/A</v>
      </c>
    </row>
    <row r="2964" spans="1:12">
      <c r="A2964" t="s">
        <v>8512</v>
      </c>
      <c r="B2964" t="s">
        <v>7325</v>
      </c>
      <c r="C2964" t="s">
        <v>1734</v>
      </c>
      <c r="D2964" t="s">
        <v>6890</v>
      </c>
      <c r="E2964" t="s">
        <v>1714</v>
      </c>
      <c r="H2964" t="str">
        <f>INDEX('Vensim Variables'!$B:$B,MATCH(EPS!$B2964,'Vensim Variables'!$A:$A,0))</f>
        <v>g pollutant</v>
      </c>
      <c r="I2964" t="str">
        <f t="shared" si="92"/>
        <v>N2O</v>
      </c>
      <c r="J2964" t="e">
        <f>INDEX(NoSettings!$C:$C,MATCH(EPS!$A2964,NoSettings!$A:$A,0))</f>
        <v>#N/A</v>
      </c>
      <c r="K2964">
        <f>INDEX(GWP!$C$2:$C$13,MATCH(EPS!I2964,GWP!$B$2:$B$13,0))</f>
        <v>265</v>
      </c>
      <c r="L2964" s="4" t="e">
        <f t="shared" si="93"/>
        <v>#N/A</v>
      </c>
    </row>
    <row r="2965" spans="1:12">
      <c r="A2965" t="s">
        <v>8513</v>
      </c>
      <c r="B2965" t="s">
        <v>7325</v>
      </c>
      <c r="C2965" t="s">
        <v>1734</v>
      </c>
      <c r="D2965" t="s">
        <v>6890</v>
      </c>
      <c r="E2965" t="s">
        <v>1715</v>
      </c>
      <c r="H2965" t="str">
        <f>INDEX('Vensim Variables'!$B:$B,MATCH(EPS!$B2965,'Vensim Variables'!$A:$A,0))</f>
        <v>g pollutant</v>
      </c>
      <c r="I2965" t="str">
        <f t="shared" si="92"/>
        <v>F gases</v>
      </c>
      <c r="J2965" t="e">
        <f>INDEX(NoSettings!$C:$C,MATCH(EPS!$A2965,NoSettings!$A:$A,0))</f>
        <v>#N/A</v>
      </c>
      <c r="K2965">
        <f>INDEX(GWP!$C$2:$C$13,MATCH(EPS!I2965,GWP!$B$2:$B$13,0))</f>
        <v>1</v>
      </c>
      <c r="L2965" s="4" t="e">
        <f t="shared" si="93"/>
        <v>#N/A</v>
      </c>
    </row>
    <row r="2966" spans="1:12">
      <c r="A2966" t="s">
        <v>8514</v>
      </c>
      <c r="B2966" t="s">
        <v>7325</v>
      </c>
      <c r="C2966" t="s">
        <v>1734</v>
      </c>
      <c r="D2966" t="s">
        <v>6891</v>
      </c>
      <c r="E2966" t="s">
        <v>1702</v>
      </c>
      <c r="H2966" t="str">
        <f>INDEX('Vensim Variables'!$B:$B,MATCH(EPS!$B2966,'Vensim Variables'!$A:$A,0))</f>
        <v>g pollutant</v>
      </c>
      <c r="I2966" t="str">
        <f t="shared" si="92"/>
        <v>CO2</v>
      </c>
      <c r="J2966" t="e">
        <f>INDEX(NoSettings!$C:$C,MATCH(EPS!$A2966,NoSettings!$A:$A,0))</f>
        <v>#N/A</v>
      </c>
      <c r="K2966">
        <f>INDEX(GWP!$C$2:$C$13,MATCH(EPS!I2966,GWP!$B$2:$B$13,0))</f>
        <v>1</v>
      </c>
      <c r="L2966" s="4" t="e">
        <f t="shared" si="93"/>
        <v>#N/A</v>
      </c>
    </row>
    <row r="2967" spans="1:12">
      <c r="A2967" t="s">
        <v>8515</v>
      </c>
      <c r="B2967" t="s">
        <v>7325</v>
      </c>
      <c r="C2967" t="s">
        <v>1734</v>
      </c>
      <c r="D2967" t="s">
        <v>6891</v>
      </c>
      <c r="E2967" t="s">
        <v>1705</v>
      </c>
      <c r="H2967" t="str">
        <f>INDEX('Vensim Variables'!$B:$B,MATCH(EPS!$B2967,'Vensim Variables'!$A:$A,0))</f>
        <v>g pollutant</v>
      </c>
      <c r="I2967" t="str">
        <f t="shared" si="92"/>
        <v>VOC</v>
      </c>
      <c r="J2967" t="e">
        <f>INDEX(NoSettings!$C:$C,MATCH(EPS!$A2967,NoSettings!$A:$A,0))</f>
        <v>#N/A</v>
      </c>
      <c r="K2967">
        <f>INDEX(GWP!$C$2:$C$13,MATCH(EPS!I2967,GWP!$B$2:$B$13,0))</f>
        <v>0</v>
      </c>
      <c r="L2967" s="4" t="e">
        <f t="shared" si="93"/>
        <v>#N/A</v>
      </c>
    </row>
    <row r="2968" spans="1:12">
      <c r="A2968" t="s">
        <v>8516</v>
      </c>
      <c r="B2968" t="s">
        <v>7325</v>
      </c>
      <c r="C2968" t="s">
        <v>1734</v>
      </c>
      <c r="D2968" t="s">
        <v>6891</v>
      </c>
      <c r="E2968" t="s">
        <v>1706</v>
      </c>
      <c r="H2968" t="str">
        <f>INDEX('Vensim Variables'!$B:$B,MATCH(EPS!$B2968,'Vensim Variables'!$A:$A,0))</f>
        <v>g pollutant</v>
      </c>
      <c r="I2968" t="str">
        <f t="shared" si="92"/>
        <v>CO</v>
      </c>
      <c r="J2968" t="e">
        <f>INDEX(NoSettings!$C:$C,MATCH(EPS!$A2968,NoSettings!$A:$A,0))</f>
        <v>#N/A</v>
      </c>
      <c r="K2968">
        <f>INDEX(GWP!$C$2:$C$13,MATCH(EPS!I2968,GWP!$B$2:$B$13,0))</f>
        <v>0</v>
      </c>
      <c r="L2968" s="4" t="e">
        <f t="shared" si="93"/>
        <v>#N/A</v>
      </c>
    </row>
    <row r="2969" spans="1:12">
      <c r="A2969" t="s">
        <v>8517</v>
      </c>
      <c r="B2969" t="s">
        <v>7325</v>
      </c>
      <c r="C2969" t="s">
        <v>1734</v>
      </c>
      <c r="D2969" t="s">
        <v>6891</v>
      </c>
      <c r="E2969" t="s">
        <v>1707</v>
      </c>
      <c r="H2969" t="str">
        <f>INDEX('Vensim Variables'!$B:$B,MATCH(EPS!$B2969,'Vensim Variables'!$A:$A,0))</f>
        <v>g pollutant</v>
      </c>
      <c r="I2969" t="str">
        <f t="shared" si="92"/>
        <v>NOx</v>
      </c>
      <c r="J2969" t="e">
        <f>INDEX(NoSettings!$C:$C,MATCH(EPS!$A2969,NoSettings!$A:$A,0))</f>
        <v>#N/A</v>
      </c>
      <c r="K2969">
        <f>INDEX(GWP!$C$2:$C$13,MATCH(EPS!I2969,GWP!$B$2:$B$13,0))</f>
        <v>0</v>
      </c>
      <c r="L2969" s="4" t="e">
        <f t="shared" si="93"/>
        <v>#N/A</v>
      </c>
    </row>
    <row r="2970" spans="1:12">
      <c r="A2970" t="s">
        <v>8518</v>
      </c>
      <c r="B2970" t="s">
        <v>7325</v>
      </c>
      <c r="C2970" t="s">
        <v>1734</v>
      </c>
      <c r="D2970" t="s">
        <v>6891</v>
      </c>
      <c r="E2970" t="s">
        <v>1708</v>
      </c>
      <c r="H2970" t="str">
        <f>INDEX('Vensim Variables'!$B:$B,MATCH(EPS!$B2970,'Vensim Variables'!$A:$A,0))</f>
        <v>g pollutant</v>
      </c>
      <c r="I2970" t="str">
        <f t="shared" si="92"/>
        <v>PM10</v>
      </c>
      <c r="J2970" t="e">
        <f>INDEX(NoSettings!$C:$C,MATCH(EPS!$A2970,NoSettings!$A:$A,0))</f>
        <v>#N/A</v>
      </c>
      <c r="K2970">
        <f>INDEX(GWP!$C$2:$C$13,MATCH(EPS!I2970,GWP!$B$2:$B$13,0))</f>
        <v>0</v>
      </c>
      <c r="L2970" s="4" t="e">
        <f t="shared" si="93"/>
        <v>#N/A</v>
      </c>
    </row>
    <row r="2971" spans="1:12">
      <c r="A2971" t="s">
        <v>8519</v>
      </c>
      <c r="B2971" t="s">
        <v>7325</v>
      </c>
      <c r="C2971" t="s">
        <v>1734</v>
      </c>
      <c r="D2971" t="s">
        <v>6891</v>
      </c>
      <c r="E2971" t="s">
        <v>1709</v>
      </c>
      <c r="H2971" t="str">
        <f>INDEX('Vensim Variables'!$B:$B,MATCH(EPS!$B2971,'Vensim Variables'!$A:$A,0))</f>
        <v>g pollutant</v>
      </c>
      <c r="I2971" t="str">
        <f t="shared" si="92"/>
        <v>PM25</v>
      </c>
      <c r="J2971" t="e">
        <f>INDEX(NoSettings!$C:$C,MATCH(EPS!$A2971,NoSettings!$A:$A,0))</f>
        <v>#N/A</v>
      </c>
      <c r="K2971">
        <f>INDEX(GWP!$C$2:$C$13,MATCH(EPS!I2971,GWP!$B$2:$B$13,0))</f>
        <v>0</v>
      </c>
      <c r="L2971" s="4" t="e">
        <f t="shared" si="93"/>
        <v>#N/A</v>
      </c>
    </row>
    <row r="2972" spans="1:12">
      <c r="A2972" t="s">
        <v>8520</v>
      </c>
      <c r="B2972" t="s">
        <v>7325</v>
      </c>
      <c r="C2972" t="s">
        <v>1734</v>
      </c>
      <c r="D2972" t="s">
        <v>6891</v>
      </c>
      <c r="E2972" t="s">
        <v>1710</v>
      </c>
      <c r="H2972" t="str">
        <f>INDEX('Vensim Variables'!$B:$B,MATCH(EPS!$B2972,'Vensim Variables'!$A:$A,0))</f>
        <v>g pollutant</v>
      </c>
      <c r="I2972" t="str">
        <f t="shared" si="92"/>
        <v>SOx</v>
      </c>
      <c r="J2972" t="e">
        <f>INDEX(NoSettings!$C:$C,MATCH(EPS!$A2972,NoSettings!$A:$A,0))</f>
        <v>#N/A</v>
      </c>
      <c r="K2972">
        <f>INDEX(GWP!$C$2:$C$13,MATCH(EPS!I2972,GWP!$B$2:$B$13,0))</f>
        <v>0</v>
      </c>
      <c r="L2972" s="4" t="e">
        <f t="shared" si="93"/>
        <v>#N/A</v>
      </c>
    </row>
    <row r="2973" spans="1:12">
      <c r="A2973" t="s">
        <v>8521</v>
      </c>
      <c r="B2973" t="s">
        <v>7325</v>
      </c>
      <c r="C2973" t="s">
        <v>1734</v>
      </c>
      <c r="D2973" t="s">
        <v>6891</v>
      </c>
      <c r="E2973" t="s">
        <v>1711</v>
      </c>
      <c r="H2973" t="str">
        <f>INDEX('Vensim Variables'!$B:$B,MATCH(EPS!$B2973,'Vensim Variables'!$A:$A,0))</f>
        <v>g pollutant</v>
      </c>
      <c r="I2973" t="str">
        <f t="shared" si="92"/>
        <v>BC</v>
      </c>
      <c r="J2973" t="e">
        <f>INDEX(NoSettings!$C:$C,MATCH(EPS!$A2973,NoSettings!$A:$A,0))</f>
        <v>#N/A</v>
      </c>
      <c r="K2973">
        <f>INDEX(GWP!$C$2:$C$13,MATCH(EPS!I2973,GWP!$B$2:$B$13,0))</f>
        <v>0</v>
      </c>
      <c r="L2973" s="4" t="e">
        <f t="shared" si="93"/>
        <v>#N/A</v>
      </c>
    </row>
    <row r="2974" spans="1:12">
      <c r="A2974" t="s">
        <v>8522</v>
      </c>
      <c r="B2974" t="s">
        <v>7325</v>
      </c>
      <c r="C2974" t="s">
        <v>1734</v>
      </c>
      <c r="D2974" t="s">
        <v>6891</v>
      </c>
      <c r="E2974" t="s">
        <v>1712</v>
      </c>
      <c r="H2974" t="str">
        <f>INDEX('Vensim Variables'!$B:$B,MATCH(EPS!$B2974,'Vensim Variables'!$A:$A,0))</f>
        <v>g pollutant</v>
      </c>
      <c r="I2974" t="str">
        <f t="shared" si="92"/>
        <v>OC</v>
      </c>
      <c r="J2974" t="e">
        <f>INDEX(NoSettings!$C:$C,MATCH(EPS!$A2974,NoSettings!$A:$A,0))</f>
        <v>#N/A</v>
      </c>
      <c r="K2974">
        <f>INDEX(GWP!$C$2:$C$13,MATCH(EPS!I2974,GWP!$B$2:$B$13,0))</f>
        <v>0</v>
      </c>
      <c r="L2974" s="4" t="e">
        <f t="shared" si="93"/>
        <v>#N/A</v>
      </c>
    </row>
    <row r="2975" spans="1:12">
      <c r="A2975" t="s">
        <v>8523</v>
      </c>
      <c r="B2975" t="s">
        <v>7325</v>
      </c>
      <c r="C2975" t="s">
        <v>1734</v>
      </c>
      <c r="D2975" t="s">
        <v>6891</v>
      </c>
      <c r="E2975" t="s">
        <v>1713</v>
      </c>
      <c r="H2975" t="str">
        <f>INDEX('Vensim Variables'!$B:$B,MATCH(EPS!$B2975,'Vensim Variables'!$A:$A,0))</f>
        <v>g pollutant</v>
      </c>
      <c r="I2975" t="str">
        <f t="shared" si="92"/>
        <v>CH4</v>
      </c>
      <c r="J2975" t="e">
        <f>INDEX(NoSettings!$C:$C,MATCH(EPS!$A2975,NoSettings!$A:$A,0))</f>
        <v>#N/A</v>
      </c>
      <c r="K2975">
        <f>INDEX(GWP!$C$2:$C$13,MATCH(EPS!I2975,GWP!$B$2:$B$13,0))</f>
        <v>28</v>
      </c>
      <c r="L2975" s="4" t="e">
        <f t="shared" si="93"/>
        <v>#N/A</v>
      </c>
    </row>
    <row r="2976" spans="1:12">
      <c r="A2976" t="s">
        <v>8524</v>
      </c>
      <c r="B2976" t="s">
        <v>7325</v>
      </c>
      <c r="C2976" t="s">
        <v>1734</v>
      </c>
      <c r="D2976" t="s">
        <v>6891</v>
      </c>
      <c r="E2976" t="s">
        <v>1714</v>
      </c>
      <c r="H2976" t="str">
        <f>INDEX('Vensim Variables'!$B:$B,MATCH(EPS!$B2976,'Vensim Variables'!$A:$A,0))</f>
        <v>g pollutant</v>
      </c>
      <c r="I2976" t="str">
        <f t="shared" si="92"/>
        <v>N2O</v>
      </c>
      <c r="J2976" t="e">
        <f>INDEX(NoSettings!$C:$C,MATCH(EPS!$A2976,NoSettings!$A:$A,0))</f>
        <v>#N/A</v>
      </c>
      <c r="K2976">
        <f>INDEX(GWP!$C$2:$C$13,MATCH(EPS!I2976,GWP!$B$2:$B$13,0))</f>
        <v>265</v>
      </c>
      <c r="L2976" s="4" t="e">
        <f t="shared" si="93"/>
        <v>#N/A</v>
      </c>
    </row>
    <row r="2977" spans="1:12">
      <c r="A2977" t="s">
        <v>8525</v>
      </c>
      <c r="B2977" t="s">
        <v>7325</v>
      </c>
      <c r="C2977" t="s">
        <v>1734</v>
      </c>
      <c r="D2977" t="s">
        <v>6891</v>
      </c>
      <c r="E2977" t="s">
        <v>1715</v>
      </c>
      <c r="H2977" t="str">
        <f>INDEX('Vensim Variables'!$B:$B,MATCH(EPS!$B2977,'Vensim Variables'!$A:$A,0))</f>
        <v>g pollutant</v>
      </c>
      <c r="I2977" t="str">
        <f t="shared" si="92"/>
        <v>F gases</v>
      </c>
      <c r="J2977" t="e">
        <f>INDEX(NoSettings!$C:$C,MATCH(EPS!$A2977,NoSettings!$A:$A,0))</f>
        <v>#N/A</v>
      </c>
      <c r="K2977">
        <f>INDEX(GWP!$C$2:$C$13,MATCH(EPS!I2977,GWP!$B$2:$B$13,0))</f>
        <v>1</v>
      </c>
      <c r="L2977" s="4" t="e">
        <f t="shared" si="93"/>
        <v>#N/A</v>
      </c>
    </row>
    <row r="2978" spans="1:12">
      <c r="A2978" t="s">
        <v>8526</v>
      </c>
      <c r="B2978" t="s">
        <v>7325</v>
      </c>
      <c r="C2978" t="s">
        <v>1735</v>
      </c>
      <c r="D2978" t="s">
        <v>6867</v>
      </c>
      <c r="E2978" t="s">
        <v>1702</v>
      </c>
      <c r="H2978" t="str">
        <f>INDEX('Vensim Variables'!$B:$B,MATCH(EPS!$B2978,'Vensim Variables'!$A:$A,0))</f>
        <v>g pollutant</v>
      </c>
      <c r="I2978" t="str">
        <f t="shared" si="92"/>
        <v>CO2</v>
      </c>
      <c r="J2978" t="e">
        <f>INDEX(NoSettings!$C:$C,MATCH(EPS!$A2978,NoSettings!$A:$A,0))</f>
        <v>#N/A</v>
      </c>
      <c r="K2978">
        <f>INDEX(GWP!$C$2:$C$13,MATCH(EPS!I2978,GWP!$B$2:$B$13,0))</f>
        <v>1</v>
      </c>
      <c r="L2978" s="4" t="e">
        <f t="shared" si="93"/>
        <v>#N/A</v>
      </c>
    </row>
    <row r="2979" spans="1:12">
      <c r="A2979" t="s">
        <v>8527</v>
      </c>
      <c r="B2979" t="s">
        <v>7325</v>
      </c>
      <c r="C2979" t="s">
        <v>1735</v>
      </c>
      <c r="D2979" t="s">
        <v>6867</v>
      </c>
      <c r="E2979" t="s">
        <v>1705</v>
      </c>
      <c r="H2979" t="str">
        <f>INDEX('Vensim Variables'!$B:$B,MATCH(EPS!$B2979,'Vensim Variables'!$A:$A,0))</f>
        <v>g pollutant</v>
      </c>
      <c r="I2979" t="str">
        <f t="shared" si="92"/>
        <v>VOC</v>
      </c>
      <c r="J2979" t="e">
        <f>INDEX(NoSettings!$C:$C,MATCH(EPS!$A2979,NoSettings!$A:$A,0))</f>
        <v>#N/A</v>
      </c>
      <c r="K2979">
        <f>INDEX(GWP!$C$2:$C$13,MATCH(EPS!I2979,GWP!$B$2:$B$13,0))</f>
        <v>0</v>
      </c>
      <c r="L2979" s="4" t="e">
        <f t="shared" si="93"/>
        <v>#N/A</v>
      </c>
    </row>
    <row r="2980" spans="1:12">
      <c r="A2980" t="s">
        <v>8528</v>
      </c>
      <c r="B2980" t="s">
        <v>7325</v>
      </c>
      <c r="C2980" t="s">
        <v>1735</v>
      </c>
      <c r="D2980" t="s">
        <v>6867</v>
      </c>
      <c r="E2980" t="s">
        <v>1706</v>
      </c>
      <c r="H2980" t="str">
        <f>INDEX('Vensim Variables'!$B:$B,MATCH(EPS!$B2980,'Vensim Variables'!$A:$A,0))</f>
        <v>g pollutant</v>
      </c>
      <c r="I2980" t="str">
        <f t="shared" si="92"/>
        <v>CO</v>
      </c>
      <c r="J2980" t="e">
        <f>INDEX(NoSettings!$C:$C,MATCH(EPS!$A2980,NoSettings!$A:$A,0))</f>
        <v>#N/A</v>
      </c>
      <c r="K2980">
        <f>INDEX(GWP!$C$2:$C$13,MATCH(EPS!I2980,GWP!$B$2:$B$13,0))</f>
        <v>0</v>
      </c>
      <c r="L2980" s="4" t="e">
        <f t="shared" si="93"/>
        <v>#N/A</v>
      </c>
    </row>
    <row r="2981" spans="1:12">
      <c r="A2981" t="s">
        <v>8529</v>
      </c>
      <c r="B2981" t="s">
        <v>7325</v>
      </c>
      <c r="C2981" t="s">
        <v>1735</v>
      </c>
      <c r="D2981" t="s">
        <v>6867</v>
      </c>
      <c r="E2981" t="s">
        <v>1707</v>
      </c>
      <c r="H2981" t="str">
        <f>INDEX('Vensim Variables'!$B:$B,MATCH(EPS!$B2981,'Vensim Variables'!$A:$A,0))</f>
        <v>g pollutant</v>
      </c>
      <c r="I2981" t="str">
        <f t="shared" si="92"/>
        <v>NOx</v>
      </c>
      <c r="J2981" t="e">
        <f>INDEX(NoSettings!$C:$C,MATCH(EPS!$A2981,NoSettings!$A:$A,0))</f>
        <v>#N/A</v>
      </c>
      <c r="K2981">
        <f>INDEX(GWP!$C$2:$C$13,MATCH(EPS!I2981,GWP!$B$2:$B$13,0))</f>
        <v>0</v>
      </c>
      <c r="L2981" s="4" t="e">
        <f t="shared" si="93"/>
        <v>#N/A</v>
      </c>
    </row>
    <row r="2982" spans="1:12">
      <c r="A2982" t="s">
        <v>8530</v>
      </c>
      <c r="B2982" t="s">
        <v>7325</v>
      </c>
      <c r="C2982" t="s">
        <v>1735</v>
      </c>
      <c r="D2982" t="s">
        <v>6867</v>
      </c>
      <c r="E2982" t="s">
        <v>1708</v>
      </c>
      <c r="H2982" t="str">
        <f>INDEX('Vensim Variables'!$B:$B,MATCH(EPS!$B2982,'Vensim Variables'!$A:$A,0))</f>
        <v>g pollutant</v>
      </c>
      <c r="I2982" t="str">
        <f t="shared" si="92"/>
        <v>PM10</v>
      </c>
      <c r="J2982" t="e">
        <f>INDEX(NoSettings!$C:$C,MATCH(EPS!$A2982,NoSettings!$A:$A,0))</f>
        <v>#N/A</v>
      </c>
      <c r="K2982">
        <f>INDEX(GWP!$C$2:$C$13,MATCH(EPS!I2982,GWP!$B$2:$B$13,0))</f>
        <v>0</v>
      </c>
      <c r="L2982" s="4" t="e">
        <f t="shared" si="93"/>
        <v>#N/A</v>
      </c>
    </row>
    <row r="2983" spans="1:12">
      <c r="A2983" t="s">
        <v>8531</v>
      </c>
      <c r="B2983" t="s">
        <v>7325</v>
      </c>
      <c r="C2983" t="s">
        <v>1735</v>
      </c>
      <c r="D2983" t="s">
        <v>6867</v>
      </c>
      <c r="E2983" t="s">
        <v>1709</v>
      </c>
      <c r="H2983" t="str">
        <f>INDEX('Vensim Variables'!$B:$B,MATCH(EPS!$B2983,'Vensim Variables'!$A:$A,0))</f>
        <v>g pollutant</v>
      </c>
      <c r="I2983" t="str">
        <f t="shared" si="92"/>
        <v>PM25</v>
      </c>
      <c r="J2983" t="e">
        <f>INDEX(NoSettings!$C:$C,MATCH(EPS!$A2983,NoSettings!$A:$A,0))</f>
        <v>#N/A</v>
      </c>
      <c r="K2983">
        <f>INDEX(GWP!$C$2:$C$13,MATCH(EPS!I2983,GWP!$B$2:$B$13,0))</f>
        <v>0</v>
      </c>
      <c r="L2983" s="4" t="e">
        <f t="shared" si="93"/>
        <v>#N/A</v>
      </c>
    </row>
    <row r="2984" spans="1:12">
      <c r="A2984" t="s">
        <v>8532</v>
      </c>
      <c r="B2984" t="s">
        <v>7325</v>
      </c>
      <c r="C2984" t="s">
        <v>1735</v>
      </c>
      <c r="D2984" t="s">
        <v>6867</v>
      </c>
      <c r="E2984" t="s">
        <v>1710</v>
      </c>
      <c r="H2984" t="str">
        <f>INDEX('Vensim Variables'!$B:$B,MATCH(EPS!$B2984,'Vensim Variables'!$A:$A,0))</f>
        <v>g pollutant</v>
      </c>
      <c r="I2984" t="str">
        <f t="shared" si="92"/>
        <v>SOx</v>
      </c>
      <c r="J2984" t="e">
        <f>INDEX(NoSettings!$C:$C,MATCH(EPS!$A2984,NoSettings!$A:$A,0))</f>
        <v>#N/A</v>
      </c>
      <c r="K2984">
        <f>INDEX(GWP!$C$2:$C$13,MATCH(EPS!I2984,GWP!$B$2:$B$13,0))</f>
        <v>0</v>
      </c>
      <c r="L2984" s="4" t="e">
        <f t="shared" si="93"/>
        <v>#N/A</v>
      </c>
    </row>
    <row r="2985" spans="1:12">
      <c r="A2985" t="s">
        <v>8533</v>
      </c>
      <c r="B2985" t="s">
        <v>7325</v>
      </c>
      <c r="C2985" t="s">
        <v>1735</v>
      </c>
      <c r="D2985" t="s">
        <v>6867</v>
      </c>
      <c r="E2985" t="s">
        <v>1711</v>
      </c>
      <c r="H2985" t="str">
        <f>INDEX('Vensim Variables'!$B:$B,MATCH(EPS!$B2985,'Vensim Variables'!$A:$A,0))</f>
        <v>g pollutant</v>
      </c>
      <c r="I2985" t="str">
        <f t="shared" si="92"/>
        <v>BC</v>
      </c>
      <c r="J2985" t="e">
        <f>INDEX(NoSettings!$C:$C,MATCH(EPS!$A2985,NoSettings!$A:$A,0))</f>
        <v>#N/A</v>
      </c>
      <c r="K2985">
        <f>INDEX(GWP!$C$2:$C$13,MATCH(EPS!I2985,GWP!$B$2:$B$13,0))</f>
        <v>0</v>
      </c>
      <c r="L2985" s="4" t="e">
        <f t="shared" si="93"/>
        <v>#N/A</v>
      </c>
    </row>
    <row r="2986" spans="1:12">
      <c r="A2986" t="s">
        <v>8534</v>
      </c>
      <c r="B2986" t="s">
        <v>7325</v>
      </c>
      <c r="C2986" t="s">
        <v>1735</v>
      </c>
      <c r="D2986" t="s">
        <v>6867</v>
      </c>
      <c r="E2986" t="s">
        <v>1712</v>
      </c>
      <c r="H2986" t="str">
        <f>INDEX('Vensim Variables'!$B:$B,MATCH(EPS!$B2986,'Vensim Variables'!$A:$A,0))</f>
        <v>g pollutant</v>
      </c>
      <c r="I2986" t="str">
        <f t="shared" si="92"/>
        <v>OC</v>
      </c>
      <c r="J2986" t="e">
        <f>INDEX(NoSettings!$C:$C,MATCH(EPS!$A2986,NoSettings!$A:$A,0))</f>
        <v>#N/A</v>
      </c>
      <c r="K2986">
        <f>INDEX(GWP!$C$2:$C$13,MATCH(EPS!I2986,GWP!$B$2:$B$13,0))</f>
        <v>0</v>
      </c>
      <c r="L2986" s="4" t="e">
        <f t="shared" si="93"/>
        <v>#N/A</v>
      </c>
    </row>
    <row r="2987" spans="1:12">
      <c r="A2987" t="s">
        <v>8535</v>
      </c>
      <c r="B2987" t="s">
        <v>7325</v>
      </c>
      <c r="C2987" t="s">
        <v>1735</v>
      </c>
      <c r="D2987" t="s">
        <v>6867</v>
      </c>
      <c r="E2987" t="s">
        <v>1713</v>
      </c>
      <c r="H2987" t="str">
        <f>INDEX('Vensim Variables'!$B:$B,MATCH(EPS!$B2987,'Vensim Variables'!$A:$A,0))</f>
        <v>g pollutant</v>
      </c>
      <c r="I2987" t="str">
        <f t="shared" si="92"/>
        <v>CH4</v>
      </c>
      <c r="J2987" t="e">
        <f>INDEX(NoSettings!$C:$C,MATCH(EPS!$A2987,NoSettings!$A:$A,0))</f>
        <v>#N/A</v>
      </c>
      <c r="K2987">
        <f>INDEX(GWP!$C$2:$C$13,MATCH(EPS!I2987,GWP!$B$2:$B$13,0))</f>
        <v>28</v>
      </c>
      <c r="L2987" s="4" t="e">
        <f t="shared" si="93"/>
        <v>#N/A</v>
      </c>
    </row>
    <row r="2988" spans="1:12">
      <c r="A2988" t="s">
        <v>8536</v>
      </c>
      <c r="B2988" t="s">
        <v>7325</v>
      </c>
      <c r="C2988" t="s">
        <v>1735</v>
      </c>
      <c r="D2988" t="s">
        <v>6867</v>
      </c>
      <c r="E2988" t="s">
        <v>1714</v>
      </c>
      <c r="H2988" t="str">
        <f>INDEX('Vensim Variables'!$B:$B,MATCH(EPS!$B2988,'Vensim Variables'!$A:$A,0))</f>
        <v>g pollutant</v>
      </c>
      <c r="I2988" t="str">
        <f t="shared" si="92"/>
        <v>N2O</v>
      </c>
      <c r="J2988" t="e">
        <f>INDEX(NoSettings!$C:$C,MATCH(EPS!$A2988,NoSettings!$A:$A,0))</f>
        <v>#N/A</v>
      </c>
      <c r="K2988">
        <f>INDEX(GWP!$C$2:$C$13,MATCH(EPS!I2988,GWP!$B$2:$B$13,0))</f>
        <v>265</v>
      </c>
      <c r="L2988" s="4" t="e">
        <f t="shared" si="93"/>
        <v>#N/A</v>
      </c>
    </row>
    <row r="2989" spans="1:12">
      <c r="A2989" t="s">
        <v>8537</v>
      </c>
      <c r="B2989" t="s">
        <v>7325</v>
      </c>
      <c r="C2989" t="s">
        <v>1735</v>
      </c>
      <c r="D2989" t="s">
        <v>6867</v>
      </c>
      <c r="E2989" t="s">
        <v>1715</v>
      </c>
      <c r="H2989" t="str">
        <f>INDEX('Vensim Variables'!$B:$B,MATCH(EPS!$B2989,'Vensim Variables'!$A:$A,0))</f>
        <v>g pollutant</v>
      </c>
      <c r="I2989" t="str">
        <f t="shared" si="92"/>
        <v>F gases</v>
      </c>
      <c r="J2989" t="e">
        <f>INDEX(NoSettings!$C:$C,MATCH(EPS!$A2989,NoSettings!$A:$A,0))</f>
        <v>#N/A</v>
      </c>
      <c r="K2989">
        <f>INDEX(GWP!$C$2:$C$13,MATCH(EPS!I2989,GWP!$B$2:$B$13,0))</f>
        <v>1</v>
      </c>
      <c r="L2989" s="4" t="e">
        <f t="shared" si="93"/>
        <v>#N/A</v>
      </c>
    </row>
    <row r="2990" spans="1:12">
      <c r="A2990" t="s">
        <v>8538</v>
      </c>
      <c r="B2990" t="s">
        <v>7325</v>
      </c>
      <c r="C2990" t="s">
        <v>1735</v>
      </c>
      <c r="D2990" t="s">
        <v>6868</v>
      </c>
      <c r="E2990" t="s">
        <v>1702</v>
      </c>
      <c r="H2990" t="str">
        <f>INDEX('Vensim Variables'!$B:$B,MATCH(EPS!$B2990,'Vensim Variables'!$A:$A,0))</f>
        <v>g pollutant</v>
      </c>
      <c r="I2990" t="str">
        <f t="shared" si="92"/>
        <v>CO2</v>
      </c>
      <c r="J2990" t="e">
        <f>INDEX(NoSettings!$C:$C,MATCH(EPS!$A2990,NoSettings!$A:$A,0))</f>
        <v>#N/A</v>
      </c>
      <c r="K2990">
        <f>INDEX(GWP!$C$2:$C$13,MATCH(EPS!I2990,GWP!$B$2:$B$13,0))</f>
        <v>1</v>
      </c>
      <c r="L2990" s="4" t="e">
        <f t="shared" si="93"/>
        <v>#N/A</v>
      </c>
    </row>
    <row r="2991" spans="1:12">
      <c r="A2991" t="s">
        <v>8539</v>
      </c>
      <c r="B2991" t="s">
        <v>7325</v>
      </c>
      <c r="C2991" t="s">
        <v>1735</v>
      </c>
      <c r="D2991" t="s">
        <v>6868</v>
      </c>
      <c r="E2991" t="s">
        <v>1705</v>
      </c>
      <c r="H2991" t="str">
        <f>INDEX('Vensim Variables'!$B:$B,MATCH(EPS!$B2991,'Vensim Variables'!$A:$A,0))</f>
        <v>g pollutant</v>
      </c>
      <c r="I2991" t="str">
        <f t="shared" si="92"/>
        <v>VOC</v>
      </c>
      <c r="J2991" t="e">
        <f>INDEX(NoSettings!$C:$C,MATCH(EPS!$A2991,NoSettings!$A:$A,0))</f>
        <v>#N/A</v>
      </c>
      <c r="K2991">
        <f>INDEX(GWP!$C$2:$C$13,MATCH(EPS!I2991,GWP!$B$2:$B$13,0))</f>
        <v>0</v>
      </c>
      <c r="L2991" s="4" t="e">
        <f t="shared" si="93"/>
        <v>#N/A</v>
      </c>
    </row>
    <row r="2992" spans="1:12">
      <c r="A2992" t="s">
        <v>8540</v>
      </c>
      <c r="B2992" t="s">
        <v>7325</v>
      </c>
      <c r="C2992" t="s">
        <v>1735</v>
      </c>
      <c r="D2992" t="s">
        <v>6868</v>
      </c>
      <c r="E2992" t="s">
        <v>1706</v>
      </c>
      <c r="H2992" t="str">
        <f>INDEX('Vensim Variables'!$B:$B,MATCH(EPS!$B2992,'Vensim Variables'!$A:$A,0))</f>
        <v>g pollutant</v>
      </c>
      <c r="I2992" t="str">
        <f t="shared" si="92"/>
        <v>CO</v>
      </c>
      <c r="J2992" t="e">
        <f>INDEX(NoSettings!$C:$C,MATCH(EPS!$A2992,NoSettings!$A:$A,0))</f>
        <v>#N/A</v>
      </c>
      <c r="K2992">
        <f>INDEX(GWP!$C$2:$C$13,MATCH(EPS!I2992,GWP!$B$2:$B$13,0))</f>
        <v>0</v>
      </c>
      <c r="L2992" s="4" t="e">
        <f t="shared" si="93"/>
        <v>#N/A</v>
      </c>
    </row>
    <row r="2993" spans="1:12">
      <c r="A2993" t="s">
        <v>8541</v>
      </c>
      <c r="B2993" t="s">
        <v>7325</v>
      </c>
      <c r="C2993" t="s">
        <v>1735</v>
      </c>
      <c r="D2993" t="s">
        <v>6868</v>
      </c>
      <c r="E2993" t="s">
        <v>1707</v>
      </c>
      <c r="H2993" t="str">
        <f>INDEX('Vensim Variables'!$B:$B,MATCH(EPS!$B2993,'Vensim Variables'!$A:$A,0))</f>
        <v>g pollutant</v>
      </c>
      <c r="I2993" t="str">
        <f t="shared" si="92"/>
        <v>NOx</v>
      </c>
      <c r="J2993" t="e">
        <f>INDEX(NoSettings!$C:$C,MATCH(EPS!$A2993,NoSettings!$A:$A,0))</f>
        <v>#N/A</v>
      </c>
      <c r="K2993">
        <f>INDEX(GWP!$C$2:$C$13,MATCH(EPS!I2993,GWP!$B$2:$B$13,0))</f>
        <v>0</v>
      </c>
      <c r="L2993" s="4" t="e">
        <f t="shared" si="93"/>
        <v>#N/A</v>
      </c>
    </row>
    <row r="2994" spans="1:12">
      <c r="A2994" t="s">
        <v>8542</v>
      </c>
      <c r="B2994" t="s">
        <v>7325</v>
      </c>
      <c r="C2994" t="s">
        <v>1735</v>
      </c>
      <c r="D2994" t="s">
        <v>6868</v>
      </c>
      <c r="E2994" t="s">
        <v>1708</v>
      </c>
      <c r="H2994" t="str">
        <f>INDEX('Vensim Variables'!$B:$B,MATCH(EPS!$B2994,'Vensim Variables'!$A:$A,0))</f>
        <v>g pollutant</v>
      </c>
      <c r="I2994" t="str">
        <f t="shared" si="92"/>
        <v>PM10</v>
      </c>
      <c r="J2994" t="e">
        <f>INDEX(NoSettings!$C:$C,MATCH(EPS!$A2994,NoSettings!$A:$A,0))</f>
        <v>#N/A</v>
      </c>
      <c r="K2994">
        <f>INDEX(GWP!$C$2:$C$13,MATCH(EPS!I2994,GWP!$B$2:$B$13,0))</f>
        <v>0</v>
      </c>
      <c r="L2994" s="4" t="e">
        <f t="shared" si="93"/>
        <v>#N/A</v>
      </c>
    </row>
    <row r="2995" spans="1:12">
      <c r="A2995" t="s">
        <v>8543</v>
      </c>
      <c r="B2995" t="s">
        <v>7325</v>
      </c>
      <c r="C2995" t="s">
        <v>1735</v>
      </c>
      <c r="D2995" t="s">
        <v>6868</v>
      </c>
      <c r="E2995" t="s">
        <v>1709</v>
      </c>
      <c r="H2995" t="str">
        <f>INDEX('Vensim Variables'!$B:$B,MATCH(EPS!$B2995,'Vensim Variables'!$A:$A,0))</f>
        <v>g pollutant</v>
      </c>
      <c r="I2995" t="str">
        <f t="shared" si="92"/>
        <v>PM25</v>
      </c>
      <c r="J2995" t="e">
        <f>INDEX(NoSettings!$C:$C,MATCH(EPS!$A2995,NoSettings!$A:$A,0))</f>
        <v>#N/A</v>
      </c>
      <c r="K2995">
        <f>INDEX(GWP!$C$2:$C$13,MATCH(EPS!I2995,GWP!$B$2:$B$13,0))</f>
        <v>0</v>
      </c>
      <c r="L2995" s="4" t="e">
        <f t="shared" si="93"/>
        <v>#N/A</v>
      </c>
    </row>
    <row r="2996" spans="1:12">
      <c r="A2996" t="s">
        <v>8544</v>
      </c>
      <c r="B2996" t="s">
        <v>7325</v>
      </c>
      <c r="C2996" t="s">
        <v>1735</v>
      </c>
      <c r="D2996" t="s">
        <v>6868</v>
      </c>
      <c r="E2996" t="s">
        <v>1710</v>
      </c>
      <c r="H2996" t="str">
        <f>INDEX('Vensim Variables'!$B:$B,MATCH(EPS!$B2996,'Vensim Variables'!$A:$A,0))</f>
        <v>g pollutant</v>
      </c>
      <c r="I2996" t="str">
        <f t="shared" si="92"/>
        <v>SOx</v>
      </c>
      <c r="J2996" t="e">
        <f>INDEX(NoSettings!$C:$C,MATCH(EPS!$A2996,NoSettings!$A:$A,0))</f>
        <v>#N/A</v>
      </c>
      <c r="K2996">
        <f>INDEX(GWP!$C$2:$C$13,MATCH(EPS!I2996,GWP!$B$2:$B$13,0))</f>
        <v>0</v>
      </c>
      <c r="L2996" s="4" t="e">
        <f t="shared" si="93"/>
        <v>#N/A</v>
      </c>
    </row>
    <row r="2997" spans="1:12">
      <c r="A2997" t="s">
        <v>8545</v>
      </c>
      <c r="B2997" t="s">
        <v>7325</v>
      </c>
      <c r="C2997" t="s">
        <v>1735</v>
      </c>
      <c r="D2997" t="s">
        <v>6868</v>
      </c>
      <c r="E2997" t="s">
        <v>1711</v>
      </c>
      <c r="H2997" t="str">
        <f>INDEX('Vensim Variables'!$B:$B,MATCH(EPS!$B2997,'Vensim Variables'!$A:$A,0))</f>
        <v>g pollutant</v>
      </c>
      <c r="I2997" t="str">
        <f t="shared" si="92"/>
        <v>BC</v>
      </c>
      <c r="J2997" t="e">
        <f>INDEX(NoSettings!$C:$C,MATCH(EPS!$A2997,NoSettings!$A:$A,0))</f>
        <v>#N/A</v>
      </c>
      <c r="K2997">
        <f>INDEX(GWP!$C$2:$C$13,MATCH(EPS!I2997,GWP!$B$2:$B$13,0))</f>
        <v>0</v>
      </c>
      <c r="L2997" s="4" t="e">
        <f t="shared" si="93"/>
        <v>#N/A</v>
      </c>
    </row>
    <row r="2998" spans="1:12">
      <c r="A2998" t="s">
        <v>8546</v>
      </c>
      <c r="B2998" t="s">
        <v>7325</v>
      </c>
      <c r="C2998" t="s">
        <v>1735</v>
      </c>
      <c r="D2998" t="s">
        <v>6868</v>
      </c>
      <c r="E2998" t="s">
        <v>1712</v>
      </c>
      <c r="H2998" t="str">
        <f>INDEX('Vensim Variables'!$B:$B,MATCH(EPS!$B2998,'Vensim Variables'!$A:$A,0))</f>
        <v>g pollutant</v>
      </c>
      <c r="I2998" t="str">
        <f t="shared" si="92"/>
        <v>OC</v>
      </c>
      <c r="J2998" t="e">
        <f>INDEX(NoSettings!$C:$C,MATCH(EPS!$A2998,NoSettings!$A:$A,0))</f>
        <v>#N/A</v>
      </c>
      <c r="K2998">
        <f>INDEX(GWP!$C$2:$C$13,MATCH(EPS!I2998,GWP!$B$2:$B$13,0))</f>
        <v>0</v>
      </c>
      <c r="L2998" s="4" t="e">
        <f t="shared" si="93"/>
        <v>#N/A</v>
      </c>
    </row>
    <row r="2999" spans="1:12">
      <c r="A2999" t="s">
        <v>8547</v>
      </c>
      <c r="B2999" t="s">
        <v>7325</v>
      </c>
      <c r="C2999" t="s">
        <v>1735</v>
      </c>
      <c r="D2999" t="s">
        <v>6868</v>
      </c>
      <c r="E2999" t="s">
        <v>1713</v>
      </c>
      <c r="H2999" t="str">
        <f>INDEX('Vensim Variables'!$B:$B,MATCH(EPS!$B2999,'Vensim Variables'!$A:$A,0))</f>
        <v>g pollutant</v>
      </c>
      <c r="I2999" t="str">
        <f t="shared" si="92"/>
        <v>CH4</v>
      </c>
      <c r="J2999" t="e">
        <f>INDEX(NoSettings!$C:$C,MATCH(EPS!$A2999,NoSettings!$A:$A,0))</f>
        <v>#N/A</v>
      </c>
      <c r="K2999">
        <f>INDEX(GWP!$C$2:$C$13,MATCH(EPS!I2999,GWP!$B$2:$B$13,0))</f>
        <v>28</v>
      </c>
      <c r="L2999" s="4" t="e">
        <f t="shared" si="93"/>
        <v>#N/A</v>
      </c>
    </row>
    <row r="3000" spans="1:12">
      <c r="A3000" t="s">
        <v>8548</v>
      </c>
      <c r="B3000" t="s">
        <v>7325</v>
      </c>
      <c r="C3000" t="s">
        <v>1735</v>
      </c>
      <c r="D3000" t="s">
        <v>6868</v>
      </c>
      <c r="E3000" t="s">
        <v>1714</v>
      </c>
      <c r="H3000" t="str">
        <f>INDEX('Vensim Variables'!$B:$B,MATCH(EPS!$B3000,'Vensim Variables'!$A:$A,0))</f>
        <v>g pollutant</v>
      </c>
      <c r="I3000" t="str">
        <f t="shared" si="92"/>
        <v>N2O</v>
      </c>
      <c r="J3000" t="e">
        <f>INDEX(NoSettings!$C:$C,MATCH(EPS!$A3000,NoSettings!$A:$A,0))</f>
        <v>#N/A</v>
      </c>
      <c r="K3000">
        <f>INDEX(GWP!$C$2:$C$13,MATCH(EPS!I3000,GWP!$B$2:$B$13,0))</f>
        <v>265</v>
      </c>
      <c r="L3000" s="4" t="e">
        <f t="shared" si="93"/>
        <v>#N/A</v>
      </c>
    </row>
    <row r="3001" spans="1:12">
      <c r="A3001" t="s">
        <v>8549</v>
      </c>
      <c r="B3001" t="s">
        <v>7325</v>
      </c>
      <c r="C3001" t="s">
        <v>1735</v>
      </c>
      <c r="D3001" t="s">
        <v>6868</v>
      </c>
      <c r="E3001" t="s">
        <v>1715</v>
      </c>
      <c r="H3001" t="str">
        <f>INDEX('Vensim Variables'!$B:$B,MATCH(EPS!$B3001,'Vensim Variables'!$A:$A,0))</f>
        <v>g pollutant</v>
      </c>
      <c r="I3001" t="str">
        <f t="shared" si="92"/>
        <v>F gases</v>
      </c>
      <c r="J3001" t="e">
        <f>INDEX(NoSettings!$C:$C,MATCH(EPS!$A3001,NoSettings!$A:$A,0))</f>
        <v>#N/A</v>
      </c>
      <c r="K3001">
        <f>INDEX(GWP!$C$2:$C$13,MATCH(EPS!I3001,GWP!$B$2:$B$13,0))</f>
        <v>1</v>
      </c>
      <c r="L3001" s="4" t="e">
        <f t="shared" si="93"/>
        <v>#N/A</v>
      </c>
    </row>
    <row r="3002" spans="1:12">
      <c r="A3002" t="s">
        <v>8550</v>
      </c>
      <c r="B3002" t="s">
        <v>7325</v>
      </c>
      <c r="C3002" t="s">
        <v>1735</v>
      </c>
      <c r="D3002" t="s">
        <v>6869</v>
      </c>
      <c r="E3002" t="s">
        <v>1702</v>
      </c>
      <c r="H3002" t="str">
        <f>INDEX('Vensim Variables'!$B:$B,MATCH(EPS!$B3002,'Vensim Variables'!$A:$A,0))</f>
        <v>g pollutant</v>
      </c>
      <c r="I3002" t="str">
        <f t="shared" si="92"/>
        <v>CO2</v>
      </c>
      <c r="J3002" t="e">
        <f>INDEX(NoSettings!$C:$C,MATCH(EPS!$A3002,NoSettings!$A:$A,0))</f>
        <v>#N/A</v>
      </c>
      <c r="K3002">
        <f>INDEX(GWP!$C$2:$C$13,MATCH(EPS!I3002,GWP!$B$2:$B$13,0))</f>
        <v>1</v>
      </c>
      <c r="L3002" s="4" t="e">
        <f t="shared" si="93"/>
        <v>#N/A</v>
      </c>
    </row>
    <row r="3003" spans="1:12">
      <c r="A3003" t="s">
        <v>8551</v>
      </c>
      <c r="B3003" t="s">
        <v>7325</v>
      </c>
      <c r="C3003" t="s">
        <v>1735</v>
      </c>
      <c r="D3003" t="s">
        <v>6869</v>
      </c>
      <c r="E3003" t="s">
        <v>1705</v>
      </c>
      <c r="H3003" t="str">
        <f>INDEX('Vensim Variables'!$B:$B,MATCH(EPS!$B3003,'Vensim Variables'!$A:$A,0))</f>
        <v>g pollutant</v>
      </c>
      <c r="I3003" t="str">
        <f t="shared" si="92"/>
        <v>VOC</v>
      </c>
      <c r="J3003" t="e">
        <f>INDEX(NoSettings!$C:$C,MATCH(EPS!$A3003,NoSettings!$A:$A,0))</f>
        <v>#N/A</v>
      </c>
      <c r="K3003">
        <f>INDEX(GWP!$C$2:$C$13,MATCH(EPS!I3003,GWP!$B$2:$B$13,0))</f>
        <v>0</v>
      </c>
      <c r="L3003" s="4" t="e">
        <f t="shared" si="93"/>
        <v>#N/A</v>
      </c>
    </row>
    <row r="3004" spans="1:12">
      <c r="A3004" t="s">
        <v>8552</v>
      </c>
      <c r="B3004" t="s">
        <v>7325</v>
      </c>
      <c r="C3004" t="s">
        <v>1735</v>
      </c>
      <c r="D3004" t="s">
        <v>6869</v>
      </c>
      <c r="E3004" t="s">
        <v>1706</v>
      </c>
      <c r="H3004" t="str">
        <f>INDEX('Vensim Variables'!$B:$B,MATCH(EPS!$B3004,'Vensim Variables'!$A:$A,0))</f>
        <v>g pollutant</v>
      </c>
      <c r="I3004" t="str">
        <f t="shared" si="92"/>
        <v>CO</v>
      </c>
      <c r="J3004" t="e">
        <f>INDEX(NoSettings!$C:$C,MATCH(EPS!$A3004,NoSettings!$A:$A,0))</f>
        <v>#N/A</v>
      </c>
      <c r="K3004">
        <f>INDEX(GWP!$C$2:$C$13,MATCH(EPS!I3004,GWP!$B$2:$B$13,0))</f>
        <v>0</v>
      </c>
      <c r="L3004" s="4" t="e">
        <f t="shared" si="93"/>
        <v>#N/A</v>
      </c>
    </row>
    <row r="3005" spans="1:12">
      <c r="A3005" t="s">
        <v>8553</v>
      </c>
      <c r="B3005" t="s">
        <v>7325</v>
      </c>
      <c r="C3005" t="s">
        <v>1735</v>
      </c>
      <c r="D3005" t="s">
        <v>6869</v>
      </c>
      <c r="E3005" t="s">
        <v>1707</v>
      </c>
      <c r="H3005" t="str">
        <f>INDEX('Vensim Variables'!$B:$B,MATCH(EPS!$B3005,'Vensim Variables'!$A:$A,0))</f>
        <v>g pollutant</v>
      </c>
      <c r="I3005" t="str">
        <f t="shared" si="92"/>
        <v>NOx</v>
      </c>
      <c r="J3005" t="e">
        <f>INDEX(NoSettings!$C:$C,MATCH(EPS!$A3005,NoSettings!$A:$A,0))</f>
        <v>#N/A</v>
      </c>
      <c r="K3005">
        <f>INDEX(GWP!$C$2:$C$13,MATCH(EPS!I3005,GWP!$B$2:$B$13,0))</f>
        <v>0</v>
      </c>
      <c r="L3005" s="4" t="e">
        <f t="shared" si="93"/>
        <v>#N/A</v>
      </c>
    </row>
    <row r="3006" spans="1:12">
      <c r="A3006" t="s">
        <v>8554</v>
      </c>
      <c r="B3006" t="s">
        <v>7325</v>
      </c>
      <c r="C3006" t="s">
        <v>1735</v>
      </c>
      <c r="D3006" t="s">
        <v>6869</v>
      </c>
      <c r="E3006" t="s">
        <v>1708</v>
      </c>
      <c r="H3006" t="str">
        <f>INDEX('Vensim Variables'!$B:$B,MATCH(EPS!$B3006,'Vensim Variables'!$A:$A,0))</f>
        <v>g pollutant</v>
      </c>
      <c r="I3006" t="str">
        <f t="shared" si="92"/>
        <v>PM10</v>
      </c>
      <c r="J3006" t="e">
        <f>INDEX(NoSettings!$C:$C,MATCH(EPS!$A3006,NoSettings!$A:$A,0))</f>
        <v>#N/A</v>
      </c>
      <c r="K3006">
        <f>INDEX(GWP!$C$2:$C$13,MATCH(EPS!I3006,GWP!$B$2:$B$13,0))</f>
        <v>0</v>
      </c>
      <c r="L3006" s="4" t="e">
        <f t="shared" si="93"/>
        <v>#N/A</v>
      </c>
    </row>
    <row r="3007" spans="1:12">
      <c r="A3007" t="s">
        <v>8555</v>
      </c>
      <c r="B3007" t="s">
        <v>7325</v>
      </c>
      <c r="C3007" t="s">
        <v>1735</v>
      </c>
      <c r="D3007" t="s">
        <v>6869</v>
      </c>
      <c r="E3007" t="s">
        <v>1709</v>
      </c>
      <c r="H3007" t="str">
        <f>INDEX('Vensim Variables'!$B:$B,MATCH(EPS!$B3007,'Vensim Variables'!$A:$A,0))</f>
        <v>g pollutant</v>
      </c>
      <c r="I3007" t="str">
        <f t="shared" si="92"/>
        <v>PM25</v>
      </c>
      <c r="J3007" t="e">
        <f>INDEX(NoSettings!$C:$C,MATCH(EPS!$A3007,NoSettings!$A:$A,0))</f>
        <v>#N/A</v>
      </c>
      <c r="K3007">
        <f>INDEX(GWP!$C$2:$C$13,MATCH(EPS!I3007,GWP!$B$2:$B$13,0))</f>
        <v>0</v>
      </c>
      <c r="L3007" s="4" t="e">
        <f t="shared" si="93"/>
        <v>#N/A</v>
      </c>
    </row>
    <row r="3008" spans="1:12">
      <c r="A3008" t="s">
        <v>8556</v>
      </c>
      <c r="B3008" t="s">
        <v>7325</v>
      </c>
      <c r="C3008" t="s">
        <v>1735</v>
      </c>
      <c r="D3008" t="s">
        <v>6869</v>
      </c>
      <c r="E3008" t="s">
        <v>1710</v>
      </c>
      <c r="H3008" t="str">
        <f>INDEX('Vensim Variables'!$B:$B,MATCH(EPS!$B3008,'Vensim Variables'!$A:$A,0))</f>
        <v>g pollutant</v>
      </c>
      <c r="I3008" t="str">
        <f t="shared" si="92"/>
        <v>SOx</v>
      </c>
      <c r="J3008" t="e">
        <f>INDEX(NoSettings!$C:$C,MATCH(EPS!$A3008,NoSettings!$A:$A,0))</f>
        <v>#N/A</v>
      </c>
      <c r="K3008">
        <f>INDEX(GWP!$C$2:$C$13,MATCH(EPS!I3008,GWP!$B$2:$B$13,0))</f>
        <v>0</v>
      </c>
      <c r="L3008" s="4" t="e">
        <f t="shared" si="93"/>
        <v>#N/A</v>
      </c>
    </row>
    <row r="3009" spans="1:12">
      <c r="A3009" t="s">
        <v>8557</v>
      </c>
      <c r="B3009" t="s">
        <v>7325</v>
      </c>
      <c r="C3009" t="s">
        <v>1735</v>
      </c>
      <c r="D3009" t="s">
        <v>6869</v>
      </c>
      <c r="E3009" t="s">
        <v>1711</v>
      </c>
      <c r="H3009" t="str">
        <f>INDEX('Vensim Variables'!$B:$B,MATCH(EPS!$B3009,'Vensim Variables'!$A:$A,0))</f>
        <v>g pollutant</v>
      </c>
      <c r="I3009" t="str">
        <f t="shared" si="92"/>
        <v>BC</v>
      </c>
      <c r="J3009" t="e">
        <f>INDEX(NoSettings!$C:$C,MATCH(EPS!$A3009,NoSettings!$A:$A,0))</f>
        <v>#N/A</v>
      </c>
      <c r="K3009">
        <f>INDEX(GWP!$C$2:$C$13,MATCH(EPS!I3009,GWP!$B$2:$B$13,0))</f>
        <v>0</v>
      </c>
      <c r="L3009" s="4" t="e">
        <f t="shared" si="93"/>
        <v>#N/A</v>
      </c>
    </row>
    <row r="3010" spans="1:12">
      <c r="A3010" t="s">
        <v>8558</v>
      </c>
      <c r="B3010" t="s">
        <v>7325</v>
      </c>
      <c r="C3010" t="s">
        <v>1735</v>
      </c>
      <c r="D3010" t="s">
        <v>6869</v>
      </c>
      <c r="E3010" t="s">
        <v>1712</v>
      </c>
      <c r="H3010" t="str">
        <f>INDEX('Vensim Variables'!$B:$B,MATCH(EPS!$B3010,'Vensim Variables'!$A:$A,0))</f>
        <v>g pollutant</v>
      </c>
      <c r="I3010" t="str">
        <f t="shared" si="92"/>
        <v>OC</v>
      </c>
      <c r="J3010" t="e">
        <f>INDEX(NoSettings!$C:$C,MATCH(EPS!$A3010,NoSettings!$A:$A,0))</f>
        <v>#N/A</v>
      </c>
      <c r="K3010">
        <f>INDEX(GWP!$C$2:$C$13,MATCH(EPS!I3010,GWP!$B$2:$B$13,0))</f>
        <v>0</v>
      </c>
      <c r="L3010" s="4" t="e">
        <f t="shared" si="93"/>
        <v>#N/A</v>
      </c>
    </row>
    <row r="3011" spans="1:12">
      <c r="A3011" t="s">
        <v>8559</v>
      </c>
      <c r="B3011" t="s">
        <v>7325</v>
      </c>
      <c r="C3011" t="s">
        <v>1735</v>
      </c>
      <c r="D3011" t="s">
        <v>6869</v>
      </c>
      <c r="E3011" t="s">
        <v>1713</v>
      </c>
      <c r="H3011" t="str">
        <f>INDEX('Vensim Variables'!$B:$B,MATCH(EPS!$B3011,'Vensim Variables'!$A:$A,0))</f>
        <v>g pollutant</v>
      </c>
      <c r="I3011" t="str">
        <f t="shared" ref="I3011:I3074" si="94">IF(OR(C3011="CO2",C3011="CH4",C3011="N2O",C3011="F gases",C3011="VOC",C3011="CO",C3011="NOx",C3011="PM10",C3011="PM25",C3011="SOx",C3011="BC",C3011="OC"),C3011,IF(OR(D3011="CO2",D3011="CH4",D3011="N2O",D3011="F gases",D3011="VOC",D3011="CO",D3011="NOx",D3011="PM10",D3011="PM25",D3011="SOx",D3011="BC",D3011="OC"),D3011,IF(OR(E3011="CO2",E3011="CH4",E3011="N2O",E3011="F gases",E3011="VOC",E3011="CO",E3011="NOx",E3011="PM10",E3011="PM25",E3011="SOx",E3011="BC",E3011="OC"),E3011,"NA")))</f>
        <v>CH4</v>
      </c>
      <c r="J3011" t="e">
        <f>INDEX(NoSettings!$C:$C,MATCH(EPS!$A3011,NoSettings!$A:$A,0))</f>
        <v>#N/A</v>
      </c>
      <c r="K3011">
        <f>INDEX(GWP!$C$2:$C$13,MATCH(EPS!I3011,GWP!$B$2:$B$13,0))</f>
        <v>28</v>
      </c>
      <c r="L3011" s="4" t="e">
        <f t="shared" ref="L3011:L3074" si="95">IF(H3011="g pollutant",K3011*J3011/10^12,IF(H3011="MMTCO2e",J3011,IF(H3011="MWh",J3011,0)))</f>
        <v>#N/A</v>
      </c>
    </row>
    <row r="3012" spans="1:12">
      <c r="A3012" t="s">
        <v>8560</v>
      </c>
      <c r="B3012" t="s">
        <v>7325</v>
      </c>
      <c r="C3012" t="s">
        <v>1735</v>
      </c>
      <c r="D3012" t="s">
        <v>6869</v>
      </c>
      <c r="E3012" t="s">
        <v>1714</v>
      </c>
      <c r="H3012" t="str">
        <f>INDEX('Vensim Variables'!$B:$B,MATCH(EPS!$B3012,'Vensim Variables'!$A:$A,0))</f>
        <v>g pollutant</v>
      </c>
      <c r="I3012" t="str">
        <f t="shared" si="94"/>
        <v>N2O</v>
      </c>
      <c r="J3012" t="e">
        <f>INDEX(NoSettings!$C:$C,MATCH(EPS!$A3012,NoSettings!$A:$A,0))</f>
        <v>#N/A</v>
      </c>
      <c r="K3012">
        <f>INDEX(GWP!$C$2:$C$13,MATCH(EPS!I3012,GWP!$B$2:$B$13,0))</f>
        <v>265</v>
      </c>
      <c r="L3012" s="4" t="e">
        <f t="shared" si="95"/>
        <v>#N/A</v>
      </c>
    </row>
    <row r="3013" spans="1:12">
      <c r="A3013" t="s">
        <v>8561</v>
      </c>
      <c r="B3013" t="s">
        <v>7325</v>
      </c>
      <c r="C3013" t="s">
        <v>1735</v>
      </c>
      <c r="D3013" t="s">
        <v>6869</v>
      </c>
      <c r="E3013" t="s">
        <v>1715</v>
      </c>
      <c r="H3013" t="str">
        <f>INDEX('Vensim Variables'!$B:$B,MATCH(EPS!$B3013,'Vensim Variables'!$A:$A,0))</f>
        <v>g pollutant</v>
      </c>
      <c r="I3013" t="str">
        <f t="shared" si="94"/>
        <v>F gases</v>
      </c>
      <c r="J3013" t="e">
        <f>INDEX(NoSettings!$C:$C,MATCH(EPS!$A3013,NoSettings!$A:$A,0))</f>
        <v>#N/A</v>
      </c>
      <c r="K3013">
        <f>INDEX(GWP!$C$2:$C$13,MATCH(EPS!I3013,GWP!$B$2:$B$13,0))</f>
        <v>1</v>
      </c>
      <c r="L3013" s="4" t="e">
        <f t="shared" si="95"/>
        <v>#N/A</v>
      </c>
    </row>
    <row r="3014" spans="1:12">
      <c r="A3014" t="s">
        <v>8562</v>
      </c>
      <c r="B3014" t="s">
        <v>7325</v>
      </c>
      <c r="C3014" t="s">
        <v>1735</v>
      </c>
      <c r="D3014" t="s">
        <v>6870</v>
      </c>
      <c r="E3014" t="s">
        <v>1702</v>
      </c>
      <c r="H3014" t="str">
        <f>INDEX('Vensim Variables'!$B:$B,MATCH(EPS!$B3014,'Vensim Variables'!$A:$A,0))</f>
        <v>g pollutant</v>
      </c>
      <c r="I3014" t="str">
        <f t="shared" si="94"/>
        <v>CO2</v>
      </c>
      <c r="J3014" t="e">
        <f>INDEX(NoSettings!$C:$C,MATCH(EPS!$A3014,NoSettings!$A:$A,0))</f>
        <v>#N/A</v>
      </c>
      <c r="K3014">
        <f>INDEX(GWP!$C$2:$C$13,MATCH(EPS!I3014,GWP!$B$2:$B$13,0))</f>
        <v>1</v>
      </c>
      <c r="L3014" s="4" t="e">
        <f t="shared" si="95"/>
        <v>#N/A</v>
      </c>
    </row>
    <row r="3015" spans="1:12">
      <c r="A3015" t="s">
        <v>8563</v>
      </c>
      <c r="B3015" t="s">
        <v>7325</v>
      </c>
      <c r="C3015" t="s">
        <v>1735</v>
      </c>
      <c r="D3015" t="s">
        <v>6870</v>
      </c>
      <c r="E3015" t="s">
        <v>1705</v>
      </c>
      <c r="H3015" t="str">
        <f>INDEX('Vensim Variables'!$B:$B,MATCH(EPS!$B3015,'Vensim Variables'!$A:$A,0))</f>
        <v>g pollutant</v>
      </c>
      <c r="I3015" t="str">
        <f t="shared" si="94"/>
        <v>VOC</v>
      </c>
      <c r="J3015" t="e">
        <f>INDEX(NoSettings!$C:$C,MATCH(EPS!$A3015,NoSettings!$A:$A,0))</f>
        <v>#N/A</v>
      </c>
      <c r="K3015">
        <f>INDEX(GWP!$C$2:$C$13,MATCH(EPS!I3015,GWP!$B$2:$B$13,0))</f>
        <v>0</v>
      </c>
      <c r="L3015" s="4" t="e">
        <f t="shared" si="95"/>
        <v>#N/A</v>
      </c>
    </row>
    <row r="3016" spans="1:12">
      <c r="A3016" t="s">
        <v>8564</v>
      </c>
      <c r="B3016" t="s">
        <v>7325</v>
      </c>
      <c r="C3016" t="s">
        <v>1735</v>
      </c>
      <c r="D3016" t="s">
        <v>6870</v>
      </c>
      <c r="E3016" t="s">
        <v>1706</v>
      </c>
      <c r="H3016" t="str">
        <f>INDEX('Vensim Variables'!$B:$B,MATCH(EPS!$B3016,'Vensim Variables'!$A:$A,0))</f>
        <v>g pollutant</v>
      </c>
      <c r="I3016" t="str">
        <f t="shared" si="94"/>
        <v>CO</v>
      </c>
      <c r="J3016" t="e">
        <f>INDEX(NoSettings!$C:$C,MATCH(EPS!$A3016,NoSettings!$A:$A,0))</f>
        <v>#N/A</v>
      </c>
      <c r="K3016">
        <f>INDEX(GWP!$C$2:$C$13,MATCH(EPS!I3016,GWP!$B$2:$B$13,0))</f>
        <v>0</v>
      </c>
      <c r="L3016" s="4" t="e">
        <f t="shared" si="95"/>
        <v>#N/A</v>
      </c>
    </row>
    <row r="3017" spans="1:12">
      <c r="A3017" t="s">
        <v>8565</v>
      </c>
      <c r="B3017" t="s">
        <v>7325</v>
      </c>
      <c r="C3017" t="s">
        <v>1735</v>
      </c>
      <c r="D3017" t="s">
        <v>6870</v>
      </c>
      <c r="E3017" t="s">
        <v>1707</v>
      </c>
      <c r="H3017" t="str">
        <f>INDEX('Vensim Variables'!$B:$B,MATCH(EPS!$B3017,'Vensim Variables'!$A:$A,0))</f>
        <v>g pollutant</v>
      </c>
      <c r="I3017" t="str">
        <f t="shared" si="94"/>
        <v>NOx</v>
      </c>
      <c r="J3017" t="e">
        <f>INDEX(NoSettings!$C:$C,MATCH(EPS!$A3017,NoSettings!$A:$A,0))</f>
        <v>#N/A</v>
      </c>
      <c r="K3017">
        <f>INDEX(GWP!$C$2:$C$13,MATCH(EPS!I3017,GWP!$B$2:$B$13,0))</f>
        <v>0</v>
      </c>
      <c r="L3017" s="4" t="e">
        <f t="shared" si="95"/>
        <v>#N/A</v>
      </c>
    </row>
    <row r="3018" spans="1:12">
      <c r="A3018" t="s">
        <v>8566</v>
      </c>
      <c r="B3018" t="s">
        <v>7325</v>
      </c>
      <c r="C3018" t="s">
        <v>1735</v>
      </c>
      <c r="D3018" t="s">
        <v>6870</v>
      </c>
      <c r="E3018" t="s">
        <v>1708</v>
      </c>
      <c r="H3018" t="str">
        <f>INDEX('Vensim Variables'!$B:$B,MATCH(EPS!$B3018,'Vensim Variables'!$A:$A,0))</f>
        <v>g pollutant</v>
      </c>
      <c r="I3018" t="str">
        <f t="shared" si="94"/>
        <v>PM10</v>
      </c>
      <c r="J3018" t="e">
        <f>INDEX(NoSettings!$C:$C,MATCH(EPS!$A3018,NoSettings!$A:$A,0))</f>
        <v>#N/A</v>
      </c>
      <c r="K3018">
        <f>INDEX(GWP!$C$2:$C$13,MATCH(EPS!I3018,GWP!$B$2:$B$13,0))</f>
        <v>0</v>
      </c>
      <c r="L3018" s="4" t="e">
        <f t="shared" si="95"/>
        <v>#N/A</v>
      </c>
    </row>
    <row r="3019" spans="1:12">
      <c r="A3019" t="s">
        <v>8567</v>
      </c>
      <c r="B3019" t="s">
        <v>7325</v>
      </c>
      <c r="C3019" t="s">
        <v>1735</v>
      </c>
      <c r="D3019" t="s">
        <v>6870</v>
      </c>
      <c r="E3019" t="s">
        <v>1709</v>
      </c>
      <c r="H3019" t="str">
        <f>INDEX('Vensim Variables'!$B:$B,MATCH(EPS!$B3019,'Vensim Variables'!$A:$A,0))</f>
        <v>g pollutant</v>
      </c>
      <c r="I3019" t="str">
        <f t="shared" si="94"/>
        <v>PM25</v>
      </c>
      <c r="J3019" t="e">
        <f>INDEX(NoSettings!$C:$C,MATCH(EPS!$A3019,NoSettings!$A:$A,0))</f>
        <v>#N/A</v>
      </c>
      <c r="K3019">
        <f>INDEX(GWP!$C$2:$C$13,MATCH(EPS!I3019,GWP!$B$2:$B$13,0))</f>
        <v>0</v>
      </c>
      <c r="L3019" s="4" t="e">
        <f t="shared" si="95"/>
        <v>#N/A</v>
      </c>
    </row>
    <row r="3020" spans="1:12">
      <c r="A3020" t="s">
        <v>8568</v>
      </c>
      <c r="B3020" t="s">
        <v>7325</v>
      </c>
      <c r="C3020" t="s">
        <v>1735</v>
      </c>
      <c r="D3020" t="s">
        <v>6870</v>
      </c>
      <c r="E3020" t="s">
        <v>1710</v>
      </c>
      <c r="H3020" t="str">
        <f>INDEX('Vensim Variables'!$B:$B,MATCH(EPS!$B3020,'Vensim Variables'!$A:$A,0))</f>
        <v>g pollutant</v>
      </c>
      <c r="I3020" t="str">
        <f t="shared" si="94"/>
        <v>SOx</v>
      </c>
      <c r="J3020" t="e">
        <f>INDEX(NoSettings!$C:$C,MATCH(EPS!$A3020,NoSettings!$A:$A,0))</f>
        <v>#N/A</v>
      </c>
      <c r="K3020">
        <f>INDEX(GWP!$C$2:$C$13,MATCH(EPS!I3020,GWP!$B$2:$B$13,0))</f>
        <v>0</v>
      </c>
      <c r="L3020" s="4" t="e">
        <f t="shared" si="95"/>
        <v>#N/A</v>
      </c>
    </row>
    <row r="3021" spans="1:12">
      <c r="A3021" t="s">
        <v>8569</v>
      </c>
      <c r="B3021" t="s">
        <v>7325</v>
      </c>
      <c r="C3021" t="s">
        <v>1735</v>
      </c>
      <c r="D3021" t="s">
        <v>6870</v>
      </c>
      <c r="E3021" t="s">
        <v>1711</v>
      </c>
      <c r="H3021" t="str">
        <f>INDEX('Vensim Variables'!$B:$B,MATCH(EPS!$B3021,'Vensim Variables'!$A:$A,0))</f>
        <v>g pollutant</v>
      </c>
      <c r="I3021" t="str">
        <f t="shared" si="94"/>
        <v>BC</v>
      </c>
      <c r="J3021" t="e">
        <f>INDEX(NoSettings!$C:$C,MATCH(EPS!$A3021,NoSettings!$A:$A,0))</f>
        <v>#N/A</v>
      </c>
      <c r="K3021">
        <f>INDEX(GWP!$C$2:$C$13,MATCH(EPS!I3021,GWP!$B$2:$B$13,0))</f>
        <v>0</v>
      </c>
      <c r="L3021" s="4" t="e">
        <f t="shared" si="95"/>
        <v>#N/A</v>
      </c>
    </row>
    <row r="3022" spans="1:12">
      <c r="A3022" t="s">
        <v>8570</v>
      </c>
      <c r="B3022" t="s">
        <v>7325</v>
      </c>
      <c r="C3022" t="s">
        <v>1735</v>
      </c>
      <c r="D3022" t="s">
        <v>6870</v>
      </c>
      <c r="E3022" t="s">
        <v>1712</v>
      </c>
      <c r="H3022" t="str">
        <f>INDEX('Vensim Variables'!$B:$B,MATCH(EPS!$B3022,'Vensim Variables'!$A:$A,0))</f>
        <v>g pollutant</v>
      </c>
      <c r="I3022" t="str">
        <f t="shared" si="94"/>
        <v>OC</v>
      </c>
      <c r="J3022" t="e">
        <f>INDEX(NoSettings!$C:$C,MATCH(EPS!$A3022,NoSettings!$A:$A,0))</f>
        <v>#N/A</v>
      </c>
      <c r="K3022">
        <f>INDEX(GWP!$C$2:$C$13,MATCH(EPS!I3022,GWP!$B$2:$B$13,0))</f>
        <v>0</v>
      </c>
      <c r="L3022" s="4" t="e">
        <f t="shared" si="95"/>
        <v>#N/A</v>
      </c>
    </row>
    <row r="3023" spans="1:12">
      <c r="A3023" t="s">
        <v>8571</v>
      </c>
      <c r="B3023" t="s">
        <v>7325</v>
      </c>
      <c r="C3023" t="s">
        <v>1735</v>
      </c>
      <c r="D3023" t="s">
        <v>6870</v>
      </c>
      <c r="E3023" t="s">
        <v>1713</v>
      </c>
      <c r="H3023" t="str">
        <f>INDEX('Vensim Variables'!$B:$B,MATCH(EPS!$B3023,'Vensim Variables'!$A:$A,0))</f>
        <v>g pollutant</v>
      </c>
      <c r="I3023" t="str">
        <f t="shared" si="94"/>
        <v>CH4</v>
      </c>
      <c r="J3023" t="e">
        <f>INDEX(NoSettings!$C:$C,MATCH(EPS!$A3023,NoSettings!$A:$A,0))</f>
        <v>#N/A</v>
      </c>
      <c r="K3023">
        <f>INDEX(GWP!$C$2:$C$13,MATCH(EPS!I3023,GWP!$B$2:$B$13,0))</f>
        <v>28</v>
      </c>
      <c r="L3023" s="4" t="e">
        <f t="shared" si="95"/>
        <v>#N/A</v>
      </c>
    </row>
    <row r="3024" spans="1:12">
      <c r="A3024" t="s">
        <v>8572</v>
      </c>
      <c r="B3024" t="s">
        <v>7325</v>
      </c>
      <c r="C3024" t="s">
        <v>1735</v>
      </c>
      <c r="D3024" t="s">
        <v>6870</v>
      </c>
      <c r="E3024" t="s">
        <v>1714</v>
      </c>
      <c r="H3024" t="str">
        <f>INDEX('Vensim Variables'!$B:$B,MATCH(EPS!$B3024,'Vensim Variables'!$A:$A,0))</f>
        <v>g pollutant</v>
      </c>
      <c r="I3024" t="str">
        <f t="shared" si="94"/>
        <v>N2O</v>
      </c>
      <c r="J3024" t="e">
        <f>INDEX(NoSettings!$C:$C,MATCH(EPS!$A3024,NoSettings!$A:$A,0))</f>
        <v>#N/A</v>
      </c>
      <c r="K3024">
        <f>INDEX(GWP!$C$2:$C$13,MATCH(EPS!I3024,GWP!$B$2:$B$13,0))</f>
        <v>265</v>
      </c>
      <c r="L3024" s="4" t="e">
        <f t="shared" si="95"/>
        <v>#N/A</v>
      </c>
    </row>
    <row r="3025" spans="1:12">
      <c r="A3025" t="s">
        <v>8573</v>
      </c>
      <c r="B3025" t="s">
        <v>7325</v>
      </c>
      <c r="C3025" t="s">
        <v>1735</v>
      </c>
      <c r="D3025" t="s">
        <v>6870</v>
      </c>
      <c r="E3025" t="s">
        <v>1715</v>
      </c>
      <c r="H3025" t="str">
        <f>INDEX('Vensim Variables'!$B:$B,MATCH(EPS!$B3025,'Vensim Variables'!$A:$A,0))</f>
        <v>g pollutant</v>
      </c>
      <c r="I3025" t="str">
        <f t="shared" si="94"/>
        <v>F gases</v>
      </c>
      <c r="J3025" t="e">
        <f>INDEX(NoSettings!$C:$C,MATCH(EPS!$A3025,NoSettings!$A:$A,0))</f>
        <v>#N/A</v>
      </c>
      <c r="K3025">
        <f>INDEX(GWP!$C$2:$C$13,MATCH(EPS!I3025,GWP!$B$2:$B$13,0))</f>
        <v>1</v>
      </c>
      <c r="L3025" s="4" t="e">
        <f t="shared" si="95"/>
        <v>#N/A</v>
      </c>
    </row>
    <row r="3026" spans="1:12">
      <c r="A3026" t="s">
        <v>8574</v>
      </c>
      <c r="B3026" t="s">
        <v>7325</v>
      </c>
      <c r="C3026" t="s">
        <v>1735</v>
      </c>
      <c r="D3026" t="s">
        <v>6871</v>
      </c>
      <c r="E3026" t="s">
        <v>1702</v>
      </c>
      <c r="H3026" t="str">
        <f>INDEX('Vensim Variables'!$B:$B,MATCH(EPS!$B3026,'Vensim Variables'!$A:$A,0))</f>
        <v>g pollutant</v>
      </c>
      <c r="I3026" t="str">
        <f t="shared" si="94"/>
        <v>CO2</v>
      </c>
      <c r="J3026" t="e">
        <f>INDEX(NoSettings!$C:$C,MATCH(EPS!$A3026,NoSettings!$A:$A,0))</f>
        <v>#N/A</v>
      </c>
      <c r="K3026">
        <f>INDEX(GWP!$C$2:$C$13,MATCH(EPS!I3026,GWP!$B$2:$B$13,0))</f>
        <v>1</v>
      </c>
      <c r="L3026" s="4" t="e">
        <f t="shared" si="95"/>
        <v>#N/A</v>
      </c>
    </row>
    <row r="3027" spans="1:12">
      <c r="A3027" t="s">
        <v>8575</v>
      </c>
      <c r="B3027" t="s">
        <v>7325</v>
      </c>
      <c r="C3027" t="s">
        <v>1735</v>
      </c>
      <c r="D3027" t="s">
        <v>6871</v>
      </c>
      <c r="E3027" t="s">
        <v>1705</v>
      </c>
      <c r="H3027" t="str">
        <f>INDEX('Vensim Variables'!$B:$B,MATCH(EPS!$B3027,'Vensim Variables'!$A:$A,0))</f>
        <v>g pollutant</v>
      </c>
      <c r="I3027" t="str">
        <f t="shared" si="94"/>
        <v>VOC</v>
      </c>
      <c r="J3027" t="e">
        <f>INDEX(NoSettings!$C:$C,MATCH(EPS!$A3027,NoSettings!$A:$A,0))</f>
        <v>#N/A</v>
      </c>
      <c r="K3027">
        <f>INDEX(GWP!$C$2:$C$13,MATCH(EPS!I3027,GWP!$B$2:$B$13,0))</f>
        <v>0</v>
      </c>
      <c r="L3027" s="4" t="e">
        <f t="shared" si="95"/>
        <v>#N/A</v>
      </c>
    </row>
    <row r="3028" spans="1:12">
      <c r="A3028" t="s">
        <v>8576</v>
      </c>
      <c r="B3028" t="s">
        <v>7325</v>
      </c>
      <c r="C3028" t="s">
        <v>1735</v>
      </c>
      <c r="D3028" t="s">
        <v>6871</v>
      </c>
      <c r="E3028" t="s">
        <v>1706</v>
      </c>
      <c r="H3028" t="str">
        <f>INDEX('Vensim Variables'!$B:$B,MATCH(EPS!$B3028,'Vensim Variables'!$A:$A,0))</f>
        <v>g pollutant</v>
      </c>
      <c r="I3028" t="str">
        <f t="shared" si="94"/>
        <v>CO</v>
      </c>
      <c r="J3028" t="e">
        <f>INDEX(NoSettings!$C:$C,MATCH(EPS!$A3028,NoSettings!$A:$A,0))</f>
        <v>#N/A</v>
      </c>
      <c r="K3028">
        <f>INDEX(GWP!$C$2:$C$13,MATCH(EPS!I3028,GWP!$B$2:$B$13,0))</f>
        <v>0</v>
      </c>
      <c r="L3028" s="4" t="e">
        <f t="shared" si="95"/>
        <v>#N/A</v>
      </c>
    </row>
    <row r="3029" spans="1:12">
      <c r="A3029" t="s">
        <v>8577</v>
      </c>
      <c r="B3029" t="s">
        <v>7325</v>
      </c>
      <c r="C3029" t="s">
        <v>1735</v>
      </c>
      <c r="D3029" t="s">
        <v>6871</v>
      </c>
      <c r="E3029" t="s">
        <v>1707</v>
      </c>
      <c r="H3029" t="str">
        <f>INDEX('Vensim Variables'!$B:$B,MATCH(EPS!$B3029,'Vensim Variables'!$A:$A,0))</f>
        <v>g pollutant</v>
      </c>
      <c r="I3029" t="str">
        <f t="shared" si="94"/>
        <v>NOx</v>
      </c>
      <c r="J3029" t="e">
        <f>INDEX(NoSettings!$C:$C,MATCH(EPS!$A3029,NoSettings!$A:$A,0))</f>
        <v>#N/A</v>
      </c>
      <c r="K3029">
        <f>INDEX(GWP!$C$2:$C$13,MATCH(EPS!I3029,GWP!$B$2:$B$13,0))</f>
        <v>0</v>
      </c>
      <c r="L3029" s="4" t="e">
        <f t="shared" si="95"/>
        <v>#N/A</v>
      </c>
    </row>
    <row r="3030" spans="1:12">
      <c r="A3030" t="s">
        <v>8578</v>
      </c>
      <c r="B3030" t="s">
        <v>7325</v>
      </c>
      <c r="C3030" t="s">
        <v>1735</v>
      </c>
      <c r="D3030" t="s">
        <v>6871</v>
      </c>
      <c r="E3030" t="s">
        <v>1708</v>
      </c>
      <c r="H3030" t="str">
        <f>INDEX('Vensim Variables'!$B:$B,MATCH(EPS!$B3030,'Vensim Variables'!$A:$A,0))</f>
        <v>g pollutant</v>
      </c>
      <c r="I3030" t="str">
        <f t="shared" si="94"/>
        <v>PM10</v>
      </c>
      <c r="J3030" t="e">
        <f>INDEX(NoSettings!$C:$C,MATCH(EPS!$A3030,NoSettings!$A:$A,0))</f>
        <v>#N/A</v>
      </c>
      <c r="K3030">
        <f>INDEX(GWP!$C$2:$C$13,MATCH(EPS!I3030,GWP!$B$2:$B$13,0))</f>
        <v>0</v>
      </c>
      <c r="L3030" s="4" t="e">
        <f t="shared" si="95"/>
        <v>#N/A</v>
      </c>
    </row>
    <row r="3031" spans="1:12">
      <c r="A3031" t="s">
        <v>8579</v>
      </c>
      <c r="B3031" t="s">
        <v>7325</v>
      </c>
      <c r="C3031" t="s">
        <v>1735</v>
      </c>
      <c r="D3031" t="s">
        <v>6871</v>
      </c>
      <c r="E3031" t="s">
        <v>1709</v>
      </c>
      <c r="H3031" t="str">
        <f>INDEX('Vensim Variables'!$B:$B,MATCH(EPS!$B3031,'Vensim Variables'!$A:$A,0))</f>
        <v>g pollutant</v>
      </c>
      <c r="I3031" t="str">
        <f t="shared" si="94"/>
        <v>PM25</v>
      </c>
      <c r="J3031" t="e">
        <f>INDEX(NoSettings!$C:$C,MATCH(EPS!$A3031,NoSettings!$A:$A,0))</f>
        <v>#N/A</v>
      </c>
      <c r="K3031">
        <f>INDEX(GWP!$C$2:$C$13,MATCH(EPS!I3031,GWP!$B$2:$B$13,0))</f>
        <v>0</v>
      </c>
      <c r="L3031" s="4" t="e">
        <f t="shared" si="95"/>
        <v>#N/A</v>
      </c>
    </row>
    <row r="3032" spans="1:12">
      <c r="A3032" t="s">
        <v>8580</v>
      </c>
      <c r="B3032" t="s">
        <v>7325</v>
      </c>
      <c r="C3032" t="s">
        <v>1735</v>
      </c>
      <c r="D3032" t="s">
        <v>6871</v>
      </c>
      <c r="E3032" t="s">
        <v>1710</v>
      </c>
      <c r="H3032" t="str">
        <f>INDEX('Vensim Variables'!$B:$B,MATCH(EPS!$B3032,'Vensim Variables'!$A:$A,0))</f>
        <v>g pollutant</v>
      </c>
      <c r="I3032" t="str">
        <f t="shared" si="94"/>
        <v>SOx</v>
      </c>
      <c r="J3032" t="e">
        <f>INDEX(NoSettings!$C:$C,MATCH(EPS!$A3032,NoSettings!$A:$A,0))</f>
        <v>#N/A</v>
      </c>
      <c r="K3032">
        <f>INDEX(GWP!$C$2:$C$13,MATCH(EPS!I3032,GWP!$B$2:$B$13,0))</f>
        <v>0</v>
      </c>
      <c r="L3032" s="4" t="e">
        <f t="shared" si="95"/>
        <v>#N/A</v>
      </c>
    </row>
    <row r="3033" spans="1:12">
      <c r="A3033" t="s">
        <v>8581</v>
      </c>
      <c r="B3033" t="s">
        <v>7325</v>
      </c>
      <c r="C3033" t="s">
        <v>1735</v>
      </c>
      <c r="D3033" t="s">
        <v>6871</v>
      </c>
      <c r="E3033" t="s">
        <v>1711</v>
      </c>
      <c r="H3033" t="str">
        <f>INDEX('Vensim Variables'!$B:$B,MATCH(EPS!$B3033,'Vensim Variables'!$A:$A,0))</f>
        <v>g pollutant</v>
      </c>
      <c r="I3033" t="str">
        <f t="shared" si="94"/>
        <v>BC</v>
      </c>
      <c r="J3033" t="e">
        <f>INDEX(NoSettings!$C:$C,MATCH(EPS!$A3033,NoSettings!$A:$A,0))</f>
        <v>#N/A</v>
      </c>
      <c r="K3033">
        <f>INDEX(GWP!$C$2:$C$13,MATCH(EPS!I3033,GWP!$B$2:$B$13,0))</f>
        <v>0</v>
      </c>
      <c r="L3033" s="4" t="e">
        <f t="shared" si="95"/>
        <v>#N/A</v>
      </c>
    </row>
    <row r="3034" spans="1:12">
      <c r="A3034" t="s">
        <v>8582</v>
      </c>
      <c r="B3034" t="s">
        <v>7325</v>
      </c>
      <c r="C3034" t="s">
        <v>1735</v>
      </c>
      <c r="D3034" t="s">
        <v>6871</v>
      </c>
      <c r="E3034" t="s">
        <v>1712</v>
      </c>
      <c r="H3034" t="str">
        <f>INDEX('Vensim Variables'!$B:$B,MATCH(EPS!$B3034,'Vensim Variables'!$A:$A,0))</f>
        <v>g pollutant</v>
      </c>
      <c r="I3034" t="str">
        <f t="shared" si="94"/>
        <v>OC</v>
      </c>
      <c r="J3034" t="e">
        <f>INDEX(NoSettings!$C:$C,MATCH(EPS!$A3034,NoSettings!$A:$A,0))</f>
        <v>#N/A</v>
      </c>
      <c r="K3034">
        <f>INDEX(GWP!$C$2:$C$13,MATCH(EPS!I3034,GWP!$B$2:$B$13,0))</f>
        <v>0</v>
      </c>
      <c r="L3034" s="4" t="e">
        <f t="shared" si="95"/>
        <v>#N/A</v>
      </c>
    </row>
    <row r="3035" spans="1:12">
      <c r="A3035" t="s">
        <v>8583</v>
      </c>
      <c r="B3035" t="s">
        <v>7325</v>
      </c>
      <c r="C3035" t="s">
        <v>1735</v>
      </c>
      <c r="D3035" t="s">
        <v>6871</v>
      </c>
      <c r="E3035" t="s">
        <v>1713</v>
      </c>
      <c r="H3035" t="str">
        <f>INDEX('Vensim Variables'!$B:$B,MATCH(EPS!$B3035,'Vensim Variables'!$A:$A,0))</f>
        <v>g pollutant</v>
      </c>
      <c r="I3035" t="str">
        <f t="shared" si="94"/>
        <v>CH4</v>
      </c>
      <c r="J3035" t="e">
        <f>INDEX(NoSettings!$C:$C,MATCH(EPS!$A3035,NoSettings!$A:$A,0))</f>
        <v>#N/A</v>
      </c>
      <c r="K3035">
        <f>INDEX(GWP!$C$2:$C$13,MATCH(EPS!I3035,GWP!$B$2:$B$13,0))</f>
        <v>28</v>
      </c>
      <c r="L3035" s="4" t="e">
        <f t="shared" si="95"/>
        <v>#N/A</v>
      </c>
    </row>
    <row r="3036" spans="1:12">
      <c r="A3036" t="s">
        <v>8584</v>
      </c>
      <c r="B3036" t="s">
        <v>7325</v>
      </c>
      <c r="C3036" t="s">
        <v>1735</v>
      </c>
      <c r="D3036" t="s">
        <v>6871</v>
      </c>
      <c r="E3036" t="s">
        <v>1714</v>
      </c>
      <c r="H3036" t="str">
        <f>INDEX('Vensim Variables'!$B:$B,MATCH(EPS!$B3036,'Vensim Variables'!$A:$A,0))</f>
        <v>g pollutant</v>
      </c>
      <c r="I3036" t="str">
        <f t="shared" si="94"/>
        <v>N2O</v>
      </c>
      <c r="J3036" t="e">
        <f>INDEX(NoSettings!$C:$C,MATCH(EPS!$A3036,NoSettings!$A:$A,0))</f>
        <v>#N/A</v>
      </c>
      <c r="K3036">
        <f>INDEX(GWP!$C$2:$C$13,MATCH(EPS!I3036,GWP!$B$2:$B$13,0))</f>
        <v>265</v>
      </c>
      <c r="L3036" s="4" t="e">
        <f t="shared" si="95"/>
        <v>#N/A</v>
      </c>
    </row>
    <row r="3037" spans="1:12">
      <c r="A3037" t="s">
        <v>8585</v>
      </c>
      <c r="B3037" t="s">
        <v>7325</v>
      </c>
      <c r="C3037" t="s">
        <v>1735</v>
      </c>
      <c r="D3037" t="s">
        <v>6871</v>
      </c>
      <c r="E3037" t="s">
        <v>1715</v>
      </c>
      <c r="H3037" t="str">
        <f>INDEX('Vensim Variables'!$B:$B,MATCH(EPS!$B3037,'Vensim Variables'!$A:$A,0))</f>
        <v>g pollutant</v>
      </c>
      <c r="I3037" t="str">
        <f t="shared" si="94"/>
        <v>F gases</v>
      </c>
      <c r="J3037" t="e">
        <f>INDEX(NoSettings!$C:$C,MATCH(EPS!$A3037,NoSettings!$A:$A,0))</f>
        <v>#N/A</v>
      </c>
      <c r="K3037">
        <f>INDEX(GWP!$C$2:$C$13,MATCH(EPS!I3037,GWP!$B$2:$B$13,0))</f>
        <v>1</v>
      </c>
      <c r="L3037" s="4" t="e">
        <f t="shared" si="95"/>
        <v>#N/A</v>
      </c>
    </row>
    <row r="3038" spans="1:12">
      <c r="A3038" t="s">
        <v>8586</v>
      </c>
      <c r="B3038" t="s">
        <v>7325</v>
      </c>
      <c r="C3038" t="s">
        <v>1735</v>
      </c>
      <c r="D3038" t="s">
        <v>6872</v>
      </c>
      <c r="E3038" t="s">
        <v>1702</v>
      </c>
      <c r="H3038" t="str">
        <f>INDEX('Vensim Variables'!$B:$B,MATCH(EPS!$B3038,'Vensim Variables'!$A:$A,0))</f>
        <v>g pollutant</v>
      </c>
      <c r="I3038" t="str">
        <f t="shared" si="94"/>
        <v>CO2</v>
      </c>
      <c r="J3038" t="e">
        <f>INDEX(NoSettings!$C:$C,MATCH(EPS!$A3038,NoSettings!$A:$A,0))</f>
        <v>#N/A</v>
      </c>
      <c r="K3038">
        <f>INDEX(GWP!$C$2:$C$13,MATCH(EPS!I3038,GWP!$B$2:$B$13,0))</f>
        <v>1</v>
      </c>
      <c r="L3038" s="4" t="e">
        <f t="shared" si="95"/>
        <v>#N/A</v>
      </c>
    </row>
    <row r="3039" spans="1:12">
      <c r="A3039" t="s">
        <v>8587</v>
      </c>
      <c r="B3039" t="s">
        <v>7325</v>
      </c>
      <c r="C3039" t="s">
        <v>1735</v>
      </c>
      <c r="D3039" t="s">
        <v>6872</v>
      </c>
      <c r="E3039" t="s">
        <v>1705</v>
      </c>
      <c r="H3039" t="str">
        <f>INDEX('Vensim Variables'!$B:$B,MATCH(EPS!$B3039,'Vensim Variables'!$A:$A,0))</f>
        <v>g pollutant</v>
      </c>
      <c r="I3039" t="str">
        <f t="shared" si="94"/>
        <v>VOC</v>
      </c>
      <c r="J3039" t="e">
        <f>INDEX(NoSettings!$C:$C,MATCH(EPS!$A3039,NoSettings!$A:$A,0))</f>
        <v>#N/A</v>
      </c>
      <c r="K3039">
        <f>INDEX(GWP!$C$2:$C$13,MATCH(EPS!I3039,GWP!$B$2:$B$13,0))</f>
        <v>0</v>
      </c>
      <c r="L3039" s="4" t="e">
        <f t="shared" si="95"/>
        <v>#N/A</v>
      </c>
    </row>
    <row r="3040" spans="1:12">
      <c r="A3040" t="s">
        <v>8588</v>
      </c>
      <c r="B3040" t="s">
        <v>7325</v>
      </c>
      <c r="C3040" t="s">
        <v>1735</v>
      </c>
      <c r="D3040" t="s">
        <v>6872</v>
      </c>
      <c r="E3040" t="s">
        <v>1706</v>
      </c>
      <c r="H3040" t="str">
        <f>INDEX('Vensim Variables'!$B:$B,MATCH(EPS!$B3040,'Vensim Variables'!$A:$A,0))</f>
        <v>g pollutant</v>
      </c>
      <c r="I3040" t="str">
        <f t="shared" si="94"/>
        <v>CO</v>
      </c>
      <c r="J3040" t="e">
        <f>INDEX(NoSettings!$C:$C,MATCH(EPS!$A3040,NoSettings!$A:$A,0))</f>
        <v>#N/A</v>
      </c>
      <c r="K3040">
        <f>INDEX(GWP!$C$2:$C$13,MATCH(EPS!I3040,GWP!$B$2:$B$13,0))</f>
        <v>0</v>
      </c>
      <c r="L3040" s="4" t="e">
        <f t="shared" si="95"/>
        <v>#N/A</v>
      </c>
    </row>
    <row r="3041" spans="1:12">
      <c r="A3041" t="s">
        <v>8589</v>
      </c>
      <c r="B3041" t="s">
        <v>7325</v>
      </c>
      <c r="C3041" t="s">
        <v>1735</v>
      </c>
      <c r="D3041" t="s">
        <v>6872</v>
      </c>
      <c r="E3041" t="s">
        <v>1707</v>
      </c>
      <c r="H3041" t="str">
        <f>INDEX('Vensim Variables'!$B:$B,MATCH(EPS!$B3041,'Vensim Variables'!$A:$A,0))</f>
        <v>g pollutant</v>
      </c>
      <c r="I3041" t="str">
        <f t="shared" si="94"/>
        <v>NOx</v>
      </c>
      <c r="J3041" t="e">
        <f>INDEX(NoSettings!$C:$C,MATCH(EPS!$A3041,NoSettings!$A:$A,0))</f>
        <v>#N/A</v>
      </c>
      <c r="K3041">
        <f>INDEX(GWP!$C$2:$C$13,MATCH(EPS!I3041,GWP!$B$2:$B$13,0))</f>
        <v>0</v>
      </c>
      <c r="L3041" s="4" t="e">
        <f t="shared" si="95"/>
        <v>#N/A</v>
      </c>
    </row>
    <row r="3042" spans="1:12">
      <c r="A3042" t="s">
        <v>8590</v>
      </c>
      <c r="B3042" t="s">
        <v>7325</v>
      </c>
      <c r="C3042" t="s">
        <v>1735</v>
      </c>
      <c r="D3042" t="s">
        <v>6872</v>
      </c>
      <c r="E3042" t="s">
        <v>1708</v>
      </c>
      <c r="H3042" t="str">
        <f>INDEX('Vensim Variables'!$B:$B,MATCH(EPS!$B3042,'Vensim Variables'!$A:$A,0))</f>
        <v>g pollutant</v>
      </c>
      <c r="I3042" t="str">
        <f t="shared" si="94"/>
        <v>PM10</v>
      </c>
      <c r="J3042" t="e">
        <f>INDEX(NoSettings!$C:$C,MATCH(EPS!$A3042,NoSettings!$A:$A,0))</f>
        <v>#N/A</v>
      </c>
      <c r="K3042">
        <f>INDEX(GWP!$C$2:$C$13,MATCH(EPS!I3042,GWP!$B$2:$B$13,0))</f>
        <v>0</v>
      </c>
      <c r="L3042" s="4" t="e">
        <f t="shared" si="95"/>
        <v>#N/A</v>
      </c>
    </row>
    <row r="3043" spans="1:12">
      <c r="A3043" t="s">
        <v>8591</v>
      </c>
      <c r="B3043" t="s">
        <v>7325</v>
      </c>
      <c r="C3043" t="s">
        <v>1735</v>
      </c>
      <c r="D3043" t="s">
        <v>6872</v>
      </c>
      <c r="E3043" t="s">
        <v>1709</v>
      </c>
      <c r="H3043" t="str">
        <f>INDEX('Vensim Variables'!$B:$B,MATCH(EPS!$B3043,'Vensim Variables'!$A:$A,0))</f>
        <v>g pollutant</v>
      </c>
      <c r="I3043" t="str">
        <f t="shared" si="94"/>
        <v>PM25</v>
      </c>
      <c r="J3043" t="e">
        <f>INDEX(NoSettings!$C:$C,MATCH(EPS!$A3043,NoSettings!$A:$A,0))</f>
        <v>#N/A</v>
      </c>
      <c r="K3043">
        <f>INDEX(GWP!$C$2:$C$13,MATCH(EPS!I3043,GWP!$B$2:$B$13,0))</f>
        <v>0</v>
      </c>
      <c r="L3043" s="4" t="e">
        <f t="shared" si="95"/>
        <v>#N/A</v>
      </c>
    </row>
    <row r="3044" spans="1:12">
      <c r="A3044" t="s">
        <v>8592</v>
      </c>
      <c r="B3044" t="s">
        <v>7325</v>
      </c>
      <c r="C3044" t="s">
        <v>1735</v>
      </c>
      <c r="D3044" t="s">
        <v>6872</v>
      </c>
      <c r="E3044" t="s">
        <v>1710</v>
      </c>
      <c r="H3044" t="str">
        <f>INDEX('Vensim Variables'!$B:$B,MATCH(EPS!$B3044,'Vensim Variables'!$A:$A,0))</f>
        <v>g pollutant</v>
      </c>
      <c r="I3044" t="str">
        <f t="shared" si="94"/>
        <v>SOx</v>
      </c>
      <c r="J3044" t="e">
        <f>INDEX(NoSettings!$C:$C,MATCH(EPS!$A3044,NoSettings!$A:$A,0))</f>
        <v>#N/A</v>
      </c>
      <c r="K3044">
        <f>INDEX(GWP!$C$2:$C$13,MATCH(EPS!I3044,GWP!$B$2:$B$13,0))</f>
        <v>0</v>
      </c>
      <c r="L3044" s="4" t="e">
        <f t="shared" si="95"/>
        <v>#N/A</v>
      </c>
    </row>
    <row r="3045" spans="1:12">
      <c r="A3045" t="s">
        <v>8593</v>
      </c>
      <c r="B3045" t="s">
        <v>7325</v>
      </c>
      <c r="C3045" t="s">
        <v>1735</v>
      </c>
      <c r="D3045" t="s">
        <v>6872</v>
      </c>
      <c r="E3045" t="s">
        <v>1711</v>
      </c>
      <c r="H3045" t="str">
        <f>INDEX('Vensim Variables'!$B:$B,MATCH(EPS!$B3045,'Vensim Variables'!$A:$A,0))</f>
        <v>g pollutant</v>
      </c>
      <c r="I3045" t="str">
        <f t="shared" si="94"/>
        <v>BC</v>
      </c>
      <c r="J3045" t="e">
        <f>INDEX(NoSettings!$C:$C,MATCH(EPS!$A3045,NoSettings!$A:$A,0))</f>
        <v>#N/A</v>
      </c>
      <c r="K3045">
        <f>INDEX(GWP!$C$2:$C$13,MATCH(EPS!I3045,GWP!$B$2:$B$13,0))</f>
        <v>0</v>
      </c>
      <c r="L3045" s="4" t="e">
        <f t="shared" si="95"/>
        <v>#N/A</v>
      </c>
    </row>
    <row r="3046" spans="1:12">
      <c r="A3046" t="s">
        <v>8594</v>
      </c>
      <c r="B3046" t="s">
        <v>7325</v>
      </c>
      <c r="C3046" t="s">
        <v>1735</v>
      </c>
      <c r="D3046" t="s">
        <v>6872</v>
      </c>
      <c r="E3046" t="s">
        <v>1712</v>
      </c>
      <c r="H3046" t="str">
        <f>INDEX('Vensim Variables'!$B:$B,MATCH(EPS!$B3046,'Vensim Variables'!$A:$A,0))</f>
        <v>g pollutant</v>
      </c>
      <c r="I3046" t="str">
        <f t="shared" si="94"/>
        <v>OC</v>
      </c>
      <c r="J3046" t="e">
        <f>INDEX(NoSettings!$C:$C,MATCH(EPS!$A3046,NoSettings!$A:$A,0))</f>
        <v>#N/A</v>
      </c>
      <c r="K3046">
        <f>INDEX(GWP!$C$2:$C$13,MATCH(EPS!I3046,GWP!$B$2:$B$13,0))</f>
        <v>0</v>
      </c>
      <c r="L3046" s="4" t="e">
        <f t="shared" si="95"/>
        <v>#N/A</v>
      </c>
    </row>
    <row r="3047" spans="1:12">
      <c r="A3047" t="s">
        <v>8595</v>
      </c>
      <c r="B3047" t="s">
        <v>7325</v>
      </c>
      <c r="C3047" t="s">
        <v>1735</v>
      </c>
      <c r="D3047" t="s">
        <v>6872</v>
      </c>
      <c r="E3047" t="s">
        <v>1713</v>
      </c>
      <c r="H3047" t="str">
        <f>INDEX('Vensim Variables'!$B:$B,MATCH(EPS!$B3047,'Vensim Variables'!$A:$A,0))</f>
        <v>g pollutant</v>
      </c>
      <c r="I3047" t="str">
        <f t="shared" si="94"/>
        <v>CH4</v>
      </c>
      <c r="J3047" t="e">
        <f>INDEX(NoSettings!$C:$C,MATCH(EPS!$A3047,NoSettings!$A:$A,0))</f>
        <v>#N/A</v>
      </c>
      <c r="K3047">
        <f>INDEX(GWP!$C$2:$C$13,MATCH(EPS!I3047,GWP!$B$2:$B$13,0))</f>
        <v>28</v>
      </c>
      <c r="L3047" s="4" t="e">
        <f t="shared" si="95"/>
        <v>#N/A</v>
      </c>
    </row>
    <row r="3048" spans="1:12">
      <c r="A3048" t="s">
        <v>8596</v>
      </c>
      <c r="B3048" t="s">
        <v>7325</v>
      </c>
      <c r="C3048" t="s">
        <v>1735</v>
      </c>
      <c r="D3048" t="s">
        <v>6872</v>
      </c>
      <c r="E3048" t="s">
        <v>1714</v>
      </c>
      <c r="H3048" t="str">
        <f>INDEX('Vensim Variables'!$B:$B,MATCH(EPS!$B3048,'Vensim Variables'!$A:$A,0))</f>
        <v>g pollutant</v>
      </c>
      <c r="I3048" t="str">
        <f t="shared" si="94"/>
        <v>N2O</v>
      </c>
      <c r="J3048" t="e">
        <f>INDEX(NoSettings!$C:$C,MATCH(EPS!$A3048,NoSettings!$A:$A,0))</f>
        <v>#N/A</v>
      </c>
      <c r="K3048">
        <f>INDEX(GWP!$C$2:$C$13,MATCH(EPS!I3048,GWP!$B$2:$B$13,0))</f>
        <v>265</v>
      </c>
      <c r="L3048" s="4" t="e">
        <f t="shared" si="95"/>
        <v>#N/A</v>
      </c>
    </row>
    <row r="3049" spans="1:12">
      <c r="A3049" t="s">
        <v>8597</v>
      </c>
      <c r="B3049" t="s">
        <v>7325</v>
      </c>
      <c r="C3049" t="s">
        <v>1735</v>
      </c>
      <c r="D3049" t="s">
        <v>6872</v>
      </c>
      <c r="E3049" t="s">
        <v>1715</v>
      </c>
      <c r="H3049" t="str">
        <f>INDEX('Vensim Variables'!$B:$B,MATCH(EPS!$B3049,'Vensim Variables'!$A:$A,0))</f>
        <v>g pollutant</v>
      </c>
      <c r="I3049" t="str">
        <f t="shared" si="94"/>
        <v>F gases</v>
      </c>
      <c r="J3049" t="e">
        <f>INDEX(NoSettings!$C:$C,MATCH(EPS!$A3049,NoSettings!$A:$A,0))</f>
        <v>#N/A</v>
      </c>
      <c r="K3049">
        <f>INDEX(GWP!$C$2:$C$13,MATCH(EPS!I3049,GWP!$B$2:$B$13,0))</f>
        <v>1</v>
      </c>
      <c r="L3049" s="4" t="e">
        <f t="shared" si="95"/>
        <v>#N/A</v>
      </c>
    </row>
    <row r="3050" spans="1:12">
      <c r="A3050" t="s">
        <v>8598</v>
      </c>
      <c r="B3050" t="s">
        <v>7325</v>
      </c>
      <c r="C3050" t="s">
        <v>1735</v>
      </c>
      <c r="D3050" t="s">
        <v>6873</v>
      </c>
      <c r="E3050" t="s">
        <v>1702</v>
      </c>
      <c r="H3050" t="str">
        <f>INDEX('Vensim Variables'!$B:$B,MATCH(EPS!$B3050,'Vensim Variables'!$A:$A,0))</f>
        <v>g pollutant</v>
      </c>
      <c r="I3050" t="str">
        <f t="shared" si="94"/>
        <v>CO2</v>
      </c>
      <c r="J3050" t="e">
        <f>INDEX(NoSettings!$C:$C,MATCH(EPS!$A3050,NoSettings!$A:$A,0))</f>
        <v>#N/A</v>
      </c>
      <c r="K3050">
        <f>INDEX(GWP!$C$2:$C$13,MATCH(EPS!I3050,GWP!$B$2:$B$13,0))</f>
        <v>1</v>
      </c>
      <c r="L3050" s="4" t="e">
        <f t="shared" si="95"/>
        <v>#N/A</v>
      </c>
    </row>
    <row r="3051" spans="1:12">
      <c r="A3051" t="s">
        <v>8599</v>
      </c>
      <c r="B3051" t="s">
        <v>7325</v>
      </c>
      <c r="C3051" t="s">
        <v>1735</v>
      </c>
      <c r="D3051" t="s">
        <v>6873</v>
      </c>
      <c r="E3051" t="s">
        <v>1705</v>
      </c>
      <c r="H3051" t="str">
        <f>INDEX('Vensim Variables'!$B:$B,MATCH(EPS!$B3051,'Vensim Variables'!$A:$A,0))</f>
        <v>g pollutant</v>
      </c>
      <c r="I3051" t="str">
        <f t="shared" si="94"/>
        <v>VOC</v>
      </c>
      <c r="J3051" t="e">
        <f>INDEX(NoSettings!$C:$C,MATCH(EPS!$A3051,NoSettings!$A:$A,0))</f>
        <v>#N/A</v>
      </c>
      <c r="K3051">
        <f>INDEX(GWP!$C$2:$C$13,MATCH(EPS!I3051,GWP!$B$2:$B$13,0))</f>
        <v>0</v>
      </c>
      <c r="L3051" s="4" t="e">
        <f t="shared" si="95"/>
        <v>#N/A</v>
      </c>
    </row>
    <row r="3052" spans="1:12">
      <c r="A3052" t="s">
        <v>8600</v>
      </c>
      <c r="B3052" t="s">
        <v>7325</v>
      </c>
      <c r="C3052" t="s">
        <v>1735</v>
      </c>
      <c r="D3052" t="s">
        <v>6873</v>
      </c>
      <c r="E3052" t="s">
        <v>1706</v>
      </c>
      <c r="H3052" t="str">
        <f>INDEX('Vensim Variables'!$B:$B,MATCH(EPS!$B3052,'Vensim Variables'!$A:$A,0))</f>
        <v>g pollutant</v>
      </c>
      <c r="I3052" t="str">
        <f t="shared" si="94"/>
        <v>CO</v>
      </c>
      <c r="J3052" t="e">
        <f>INDEX(NoSettings!$C:$C,MATCH(EPS!$A3052,NoSettings!$A:$A,0))</f>
        <v>#N/A</v>
      </c>
      <c r="K3052">
        <f>INDEX(GWP!$C$2:$C$13,MATCH(EPS!I3052,GWP!$B$2:$B$13,0))</f>
        <v>0</v>
      </c>
      <c r="L3052" s="4" t="e">
        <f t="shared" si="95"/>
        <v>#N/A</v>
      </c>
    </row>
    <row r="3053" spans="1:12">
      <c r="A3053" t="s">
        <v>8601</v>
      </c>
      <c r="B3053" t="s">
        <v>7325</v>
      </c>
      <c r="C3053" t="s">
        <v>1735</v>
      </c>
      <c r="D3053" t="s">
        <v>6873</v>
      </c>
      <c r="E3053" t="s">
        <v>1707</v>
      </c>
      <c r="H3053" t="str">
        <f>INDEX('Vensim Variables'!$B:$B,MATCH(EPS!$B3053,'Vensim Variables'!$A:$A,0))</f>
        <v>g pollutant</v>
      </c>
      <c r="I3053" t="str">
        <f t="shared" si="94"/>
        <v>NOx</v>
      </c>
      <c r="J3053" t="e">
        <f>INDEX(NoSettings!$C:$C,MATCH(EPS!$A3053,NoSettings!$A:$A,0))</f>
        <v>#N/A</v>
      </c>
      <c r="K3053">
        <f>INDEX(GWP!$C$2:$C$13,MATCH(EPS!I3053,GWP!$B$2:$B$13,0))</f>
        <v>0</v>
      </c>
      <c r="L3053" s="4" t="e">
        <f t="shared" si="95"/>
        <v>#N/A</v>
      </c>
    </row>
    <row r="3054" spans="1:12">
      <c r="A3054" t="s">
        <v>8602</v>
      </c>
      <c r="B3054" t="s">
        <v>7325</v>
      </c>
      <c r="C3054" t="s">
        <v>1735</v>
      </c>
      <c r="D3054" t="s">
        <v>6873</v>
      </c>
      <c r="E3054" t="s">
        <v>1708</v>
      </c>
      <c r="H3054" t="str">
        <f>INDEX('Vensim Variables'!$B:$B,MATCH(EPS!$B3054,'Vensim Variables'!$A:$A,0))</f>
        <v>g pollutant</v>
      </c>
      <c r="I3054" t="str">
        <f t="shared" si="94"/>
        <v>PM10</v>
      </c>
      <c r="J3054" t="e">
        <f>INDEX(NoSettings!$C:$C,MATCH(EPS!$A3054,NoSettings!$A:$A,0))</f>
        <v>#N/A</v>
      </c>
      <c r="K3054">
        <f>INDEX(GWP!$C$2:$C$13,MATCH(EPS!I3054,GWP!$B$2:$B$13,0))</f>
        <v>0</v>
      </c>
      <c r="L3054" s="4" t="e">
        <f t="shared" si="95"/>
        <v>#N/A</v>
      </c>
    </row>
    <row r="3055" spans="1:12">
      <c r="A3055" t="s">
        <v>8603</v>
      </c>
      <c r="B3055" t="s">
        <v>7325</v>
      </c>
      <c r="C3055" t="s">
        <v>1735</v>
      </c>
      <c r="D3055" t="s">
        <v>6873</v>
      </c>
      <c r="E3055" t="s">
        <v>1709</v>
      </c>
      <c r="H3055" t="str">
        <f>INDEX('Vensim Variables'!$B:$B,MATCH(EPS!$B3055,'Vensim Variables'!$A:$A,0))</f>
        <v>g pollutant</v>
      </c>
      <c r="I3055" t="str">
        <f t="shared" si="94"/>
        <v>PM25</v>
      </c>
      <c r="J3055" t="e">
        <f>INDEX(NoSettings!$C:$C,MATCH(EPS!$A3055,NoSettings!$A:$A,0))</f>
        <v>#N/A</v>
      </c>
      <c r="K3055">
        <f>INDEX(GWP!$C$2:$C$13,MATCH(EPS!I3055,GWP!$B$2:$B$13,0))</f>
        <v>0</v>
      </c>
      <c r="L3055" s="4" t="e">
        <f t="shared" si="95"/>
        <v>#N/A</v>
      </c>
    </row>
    <row r="3056" spans="1:12">
      <c r="A3056" t="s">
        <v>8604</v>
      </c>
      <c r="B3056" t="s">
        <v>7325</v>
      </c>
      <c r="C3056" t="s">
        <v>1735</v>
      </c>
      <c r="D3056" t="s">
        <v>6873</v>
      </c>
      <c r="E3056" t="s">
        <v>1710</v>
      </c>
      <c r="H3056" t="str">
        <f>INDEX('Vensim Variables'!$B:$B,MATCH(EPS!$B3056,'Vensim Variables'!$A:$A,0))</f>
        <v>g pollutant</v>
      </c>
      <c r="I3056" t="str">
        <f t="shared" si="94"/>
        <v>SOx</v>
      </c>
      <c r="J3056" t="e">
        <f>INDEX(NoSettings!$C:$C,MATCH(EPS!$A3056,NoSettings!$A:$A,0))</f>
        <v>#N/A</v>
      </c>
      <c r="K3056">
        <f>INDEX(GWP!$C$2:$C$13,MATCH(EPS!I3056,GWP!$B$2:$B$13,0))</f>
        <v>0</v>
      </c>
      <c r="L3056" s="4" t="e">
        <f t="shared" si="95"/>
        <v>#N/A</v>
      </c>
    </row>
    <row r="3057" spans="1:12">
      <c r="A3057" t="s">
        <v>8605</v>
      </c>
      <c r="B3057" t="s">
        <v>7325</v>
      </c>
      <c r="C3057" t="s">
        <v>1735</v>
      </c>
      <c r="D3057" t="s">
        <v>6873</v>
      </c>
      <c r="E3057" t="s">
        <v>1711</v>
      </c>
      <c r="H3057" t="str">
        <f>INDEX('Vensim Variables'!$B:$B,MATCH(EPS!$B3057,'Vensim Variables'!$A:$A,0))</f>
        <v>g pollutant</v>
      </c>
      <c r="I3057" t="str">
        <f t="shared" si="94"/>
        <v>BC</v>
      </c>
      <c r="J3057" t="e">
        <f>INDEX(NoSettings!$C:$C,MATCH(EPS!$A3057,NoSettings!$A:$A,0))</f>
        <v>#N/A</v>
      </c>
      <c r="K3057">
        <f>INDEX(GWP!$C$2:$C$13,MATCH(EPS!I3057,GWP!$B$2:$B$13,0))</f>
        <v>0</v>
      </c>
      <c r="L3057" s="4" t="e">
        <f t="shared" si="95"/>
        <v>#N/A</v>
      </c>
    </row>
    <row r="3058" spans="1:12">
      <c r="A3058" t="s">
        <v>8606</v>
      </c>
      <c r="B3058" t="s">
        <v>7325</v>
      </c>
      <c r="C3058" t="s">
        <v>1735</v>
      </c>
      <c r="D3058" t="s">
        <v>6873</v>
      </c>
      <c r="E3058" t="s">
        <v>1712</v>
      </c>
      <c r="H3058" t="str">
        <f>INDEX('Vensim Variables'!$B:$B,MATCH(EPS!$B3058,'Vensim Variables'!$A:$A,0))</f>
        <v>g pollutant</v>
      </c>
      <c r="I3058" t="str">
        <f t="shared" si="94"/>
        <v>OC</v>
      </c>
      <c r="J3058" t="e">
        <f>INDEX(NoSettings!$C:$C,MATCH(EPS!$A3058,NoSettings!$A:$A,0))</f>
        <v>#N/A</v>
      </c>
      <c r="K3058">
        <f>INDEX(GWP!$C$2:$C$13,MATCH(EPS!I3058,GWP!$B$2:$B$13,0))</f>
        <v>0</v>
      </c>
      <c r="L3058" s="4" t="e">
        <f t="shared" si="95"/>
        <v>#N/A</v>
      </c>
    </row>
    <row r="3059" spans="1:12">
      <c r="A3059" t="s">
        <v>8607</v>
      </c>
      <c r="B3059" t="s">
        <v>7325</v>
      </c>
      <c r="C3059" t="s">
        <v>1735</v>
      </c>
      <c r="D3059" t="s">
        <v>6873</v>
      </c>
      <c r="E3059" t="s">
        <v>1713</v>
      </c>
      <c r="H3059" t="str">
        <f>INDEX('Vensim Variables'!$B:$B,MATCH(EPS!$B3059,'Vensim Variables'!$A:$A,0))</f>
        <v>g pollutant</v>
      </c>
      <c r="I3059" t="str">
        <f t="shared" si="94"/>
        <v>CH4</v>
      </c>
      <c r="J3059" t="e">
        <f>INDEX(NoSettings!$C:$C,MATCH(EPS!$A3059,NoSettings!$A:$A,0))</f>
        <v>#N/A</v>
      </c>
      <c r="K3059">
        <f>INDEX(GWP!$C$2:$C$13,MATCH(EPS!I3059,GWP!$B$2:$B$13,0))</f>
        <v>28</v>
      </c>
      <c r="L3059" s="4" t="e">
        <f t="shared" si="95"/>
        <v>#N/A</v>
      </c>
    </row>
    <row r="3060" spans="1:12">
      <c r="A3060" t="s">
        <v>8608</v>
      </c>
      <c r="B3060" t="s">
        <v>7325</v>
      </c>
      <c r="C3060" t="s">
        <v>1735</v>
      </c>
      <c r="D3060" t="s">
        <v>6873</v>
      </c>
      <c r="E3060" t="s">
        <v>1714</v>
      </c>
      <c r="H3060" t="str">
        <f>INDEX('Vensim Variables'!$B:$B,MATCH(EPS!$B3060,'Vensim Variables'!$A:$A,0))</f>
        <v>g pollutant</v>
      </c>
      <c r="I3060" t="str">
        <f t="shared" si="94"/>
        <v>N2O</v>
      </c>
      <c r="J3060" t="e">
        <f>INDEX(NoSettings!$C:$C,MATCH(EPS!$A3060,NoSettings!$A:$A,0))</f>
        <v>#N/A</v>
      </c>
      <c r="K3060">
        <f>INDEX(GWP!$C$2:$C$13,MATCH(EPS!I3060,GWP!$B$2:$B$13,0))</f>
        <v>265</v>
      </c>
      <c r="L3060" s="4" t="e">
        <f t="shared" si="95"/>
        <v>#N/A</v>
      </c>
    </row>
    <row r="3061" spans="1:12">
      <c r="A3061" t="s">
        <v>8609</v>
      </c>
      <c r="B3061" t="s">
        <v>7325</v>
      </c>
      <c r="C3061" t="s">
        <v>1735</v>
      </c>
      <c r="D3061" t="s">
        <v>6873</v>
      </c>
      <c r="E3061" t="s">
        <v>1715</v>
      </c>
      <c r="H3061" t="str">
        <f>INDEX('Vensim Variables'!$B:$B,MATCH(EPS!$B3061,'Vensim Variables'!$A:$A,0))</f>
        <v>g pollutant</v>
      </c>
      <c r="I3061" t="str">
        <f t="shared" si="94"/>
        <v>F gases</v>
      </c>
      <c r="J3061" t="e">
        <f>INDEX(NoSettings!$C:$C,MATCH(EPS!$A3061,NoSettings!$A:$A,0))</f>
        <v>#N/A</v>
      </c>
      <c r="K3061">
        <f>INDEX(GWP!$C$2:$C$13,MATCH(EPS!I3061,GWP!$B$2:$B$13,0))</f>
        <v>1</v>
      </c>
      <c r="L3061" s="4" t="e">
        <f t="shared" si="95"/>
        <v>#N/A</v>
      </c>
    </row>
    <row r="3062" spans="1:12">
      <c r="A3062" t="s">
        <v>8610</v>
      </c>
      <c r="B3062" t="s">
        <v>7325</v>
      </c>
      <c r="C3062" t="s">
        <v>1735</v>
      </c>
      <c r="D3062" t="s">
        <v>6874</v>
      </c>
      <c r="E3062" t="s">
        <v>1702</v>
      </c>
      <c r="H3062" t="str">
        <f>INDEX('Vensim Variables'!$B:$B,MATCH(EPS!$B3062,'Vensim Variables'!$A:$A,0))</f>
        <v>g pollutant</v>
      </c>
      <c r="I3062" t="str">
        <f t="shared" si="94"/>
        <v>CO2</v>
      </c>
      <c r="J3062" t="e">
        <f>INDEX(NoSettings!$C:$C,MATCH(EPS!$A3062,NoSettings!$A:$A,0))</f>
        <v>#N/A</v>
      </c>
      <c r="K3062">
        <f>INDEX(GWP!$C$2:$C$13,MATCH(EPS!I3062,GWP!$B$2:$B$13,0))</f>
        <v>1</v>
      </c>
      <c r="L3062" s="4" t="e">
        <f t="shared" si="95"/>
        <v>#N/A</v>
      </c>
    </row>
    <row r="3063" spans="1:12">
      <c r="A3063" t="s">
        <v>8611</v>
      </c>
      <c r="B3063" t="s">
        <v>7325</v>
      </c>
      <c r="C3063" t="s">
        <v>1735</v>
      </c>
      <c r="D3063" t="s">
        <v>6874</v>
      </c>
      <c r="E3063" t="s">
        <v>1705</v>
      </c>
      <c r="H3063" t="str">
        <f>INDEX('Vensim Variables'!$B:$B,MATCH(EPS!$B3063,'Vensim Variables'!$A:$A,0))</f>
        <v>g pollutant</v>
      </c>
      <c r="I3063" t="str">
        <f t="shared" si="94"/>
        <v>VOC</v>
      </c>
      <c r="J3063" t="e">
        <f>INDEX(NoSettings!$C:$C,MATCH(EPS!$A3063,NoSettings!$A:$A,0))</f>
        <v>#N/A</v>
      </c>
      <c r="K3063">
        <f>INDEX(GWP!$C$2:$C$13,MATCH(EPS!I3063,GWP!$B$2:$B$13,0))</f>
        <v>0</v>
      </c>
      <c r="L3063" s="4" t="e">
        <f t="shared" si="95"/>
        <v>#N/A</v>
      </c>
    </row>
    <row r="3064" spans="1:12">
      <c r="A3064" t="s">
        <v>8612</v>
      </c>
      <c r="B3064" t="s">
        <v>7325</v>
      </c>
      <c r="C3064" t="s">
        <v>1735</v>
      </c>
      <c r="D3064" t="s">
        <v>6874</v>
      </c>
      <c r="E3064" t="s">
        <v>1706</v>
      </c>
      <c r="H3064" t="str">
        <f>INDEX('Vensim Variables'!$B:$B,MATCH(EPS!$B3064,'Vensim Variables'!$A:$A,0))</f>
        <v>g pollutant</v>
      </c>
      <c r="I3064" t="str">
        <f t="shared" si="94"/>
        <v>CO</v>
      </c>
      <c r="J3064" t="e">
        <f>INDEX(NoSettings!$C:$C,MATCH(EPS!$A3064,NoSettings!$A:$A,0))</f>
        <v>#N/A</v>
      </c>
      <c r="K3064">
        <f>INDEX(GWP!$C$2:$C$13,MATCH(EPS!I3064,GWP!$B$2:$B$13,0))</f>
        <v>0</v>
      </c>
      <c r="L3064" s="4" t="e">
        <f t="shared" si="95"/>
        <v>#N/A</v>
      </c>
    </row>
    <row r="3065" spans="1:12">
      <c r="A3065" t="s">
        <v>8613</v>
      </c>
      <c r="B3065" t="s">
        <v>7325</v>
      </c>
      <c r="C3065" t="s">
        <v>1735</v>
      </c>
      <c r="D3065" t="s">
        <v>6874</v>
      </c>
      <c r="E3065" t="s">
        <v>1707</v>
      </c>
      <c r="H3065" t="str">
        <f>INDEX('Vensim Variables'!$B:$B,MATCH(EPS!$B3065,'Vensim Variables'!$A:$A,0))</f>
        <v>g pollutant</v>
      </c>
      <c r="I3065" t="str">
        <f t="shared" si="94"/>
        <v>NOx</v>
      </c>
      <c r="J3065" t="e">
        <f>INDEX(NoSettings!$C:$C,MATCH(EPS!$A3065,NoSettings!$A:$A,0))</f>
        <v>#N/A</v>
      </c>
      <c r="K3065">
        <f>INDEX(GWP!$C$2:$C$13,MATCH(EPS!I3065,GWP!$B$2:$B$13,0))</f>
        <v>0</v>
      </c>
      <c r="L3065" s="4" t="e">
        <f t="shared" si="95"/>
        <v>#N/A</v>
      </c>
    </row>
    <row r="3066" spans="1:12">
      <c r="A3066" t="s">
        <v>8614</v>
      </c>
      <c r="B3066" t="s">
        <v>7325</v>
      </c>
      <c r="C3066" t="s">
        <v>1735</v>
      </c>
      <c r="D3066" t="s">
        <v>6874</v>
      </c>
      <c r="E3066" t="s">
        <v>1708</v>
      </c>
      <c r="H3066" t="str">
        <f>INDEX('Vensim Variables'!$B:$B,MATCH(EPS!$B3066,'Vensim Variables'!$A:$A,0))</f>
        <v>g pollutant</v>
      </c>
      <c r="I3066" t="str">
        <f t="shared" si="94"/>
        <v>PM10</v>
      </c>
      <c r="J3066" t="e">
        <f>INDEX(NoSettings!$C:$C,MATCH(EPS!$A3066,NoSettings!$A:$A,0))</f>
        <v>#N/A</v>
      </c>
      <c r="K3066">
        <f>INDEX(GWP!$C$2:$C$13,MATCH(EPS!I3066,GWP!$B$2:$B$13,0))</f>
        <v>0</v>
      </c>
      <c r="L3066" s="4" t="e">
        <f t="shared" si="95"/>
        <v>#N/A</v>
      </c>
    </row>
    <row r="3067" spans="1:12">
      <c r="A3067" t="s">
        <v>8615</v>
      </c>
      <c r="B3067" t="s">
        <v>7325</v>
      </c>
      <c r="C3067" t="s">
        <v>1735</v>
      </c>
      <c r="D3067" t="s">
        <v>6874</v>
      </c>
      <c r="E3067" t="s">
        <v>1709</v>
      </c>
      <c r="H3067" t="str">
        <f>INDEX('Vensim Variables'!$B:$B,MATCH(EPS!$B3067,'Vensim Variables'!$A:$A,0))</f>
        <v>g pollutant</v>
      </c>
      <c r="I3067" t="str">
        <f t="shared" si="94"/>
        <v>PM25</v>
      </c>
      <c r="J3067" t="e">
        <f>INDEX(NoSettings!$C:$C,MATCH(EPS!$A3067,NoSettings!$A:$A,0))</f>
        <v>#N/A</v>
      </c>
      <c r="K3067">
        <f>INDEX(GWP!$C$2:$C$13,MATCH(EPS!I3067,GWP!$B$2:$B$13,0))</f>
        <v>0</v>
      </c>
      <c r="L3067" s="4" t="e">
        <f t="shared" si="95"/>
        <v>#N/A</v>
      </c>
    </row>
    <row r="3068" spans="1:12">
      <c r="A3068" t="s">
        <v>8616</v>
      </c>
      <c r="B3068" t="s">
        <v>7325</v>
      </c>
      <c r="C3068" t="s">
        <v>1735</v>
      </c>
      <c r="D3068" t="s">
        <v>6874</v>
      </c>
      <c r="E3068" t="s">
        <v>1710</v>
      </c>
      <c r="H3068" t="str">
        <f>INDEX('Vensim Variables'!$B:$B,MATCH(EPS!$B3068,'Vensim Variables'!$A:$A,0))</f>
        <v>g pollutant</v>
      </c>
      <c r="I3068" t="str">
        <f t="shared" si="94"/>
        <v>SOx</v>
      </c>
      <c r="J3068" t="e">
        <f>INDEX(NoSettings!$C:$C,MATCH(EPS!$A3068,NoSettings!$A:$A,0))</f>
        <v>#N/A</v>
      </c>
      <c r="K3068">
        <f>INDEX(GWP!$C$2:$C$13,MATCH(EPS!I3068,GWP!$B$2:$B$13,0))</f>
        <v>0</v>
      </c>
      <c r="L3068" s="4" t="e">
        <f t="shared" si="95"/>
        <v>#N/A</v>
      </c>
    </row>
    <row r="3069" spans="1:12">
      <c r="A3069" t="s">
        <v>8617</v>
      </c>
      <c r="B3069" t="s">
        <v>7325</v>
      </c>
      <c r="C3069" t="s">
        <v>1735</v>
      </c>
      <c r="D3069" t="s">
        <v>6874</v>
      </c>
      <c r="E3069" t="s">
        <v>1711</v>
      </c>
      <c r="H3069" t="str">
        <f>INDEX('Vensim Variables'!$B:$B,MATCH(EPS!$B3069,'Vensim Variables'!$A:$A,0))</f>
        <v>g pollutant</v>
      </c>
      <c r="I3069" t="str">
        <f t="shared" si="94"/>
        <v>BC</v>
      </c>
      <c r="J3069" t="e">
        <f>INDEX(NoSettings!$C:$C,MATCH(EPS!$A3069,NoSettings!$A:$A,0))</f>
        <v>#N/A</v>
      </c>
      <c r="K3069">
        <f>INDEX(GWP!$C$2:$C$13,MATCH(EPS!I3069,GWP!$B$2:$B$13,0))</f>
        <v>0</v>
      </c>
      <c r="L3069" s="4" t="e">
        <f t="shared" si="95"/>
        <v>#N/A</v>
      </c>
    </row>
    <row r="3070" spans="1:12">
      <c r="A3070" t="s">
        <v>8618</v>
      </c>
      <c r="B3070" t="s">
        <v>7325</v>
      </c>
      <c r="C3070" t="s">
        <v>1735</v>
      </c>
      <c r="D3070" t="s">
        <v>6874</v>
      </c>
      <c r="E3070" t="s">
        <v>1712</v>
      </c>
      <c r="H3070" t="str">
        <f>INDEX('Vensim Variables'!$B:$B,MATCH(EPS!$B3070,'Vensim Variables'!$A:$A,0))</f>
        <v>g pollutant</v>
      </c>
      <c r="I3070" t="str">
        <f t="shared" si="94"/>
        <v>OC</v>
      </c>
      <c r="J3070" t="e">
        <f>INDEX(NoSettings!$C:$C,MATCH(EPS!$A3070,NoSettings!$A:$A,0))</f>
        <v>#N/A</v>
      </c>
      <c r="K3070">
        <f>INDEX(GWP!$C$2:$C$13,MATCH(EPS!I3070,GWP!$B$2:$B$13,0))</f>
        <v>0</v>
      </c>
      <c r="L3070" s="4" t="e">
        <f t="shared" si="95"/>
        <v>#N/A</v>
      </c>
    </row>
    <row r="3071" spans="1:12">
      <c r="A3071" t="s">
        <v>8619</v>
      </c>
      <c r="B3071" t="s">
        <v>7325</v>
      </c>
      <c r="C3071" t="s">
        <v>1735</v>
      </c>
      <c r="D3071" t="s">
        <v>6874</v>
      </c>
      <c r="E3071" t="s">
        <v>1713</v>
      </c>
      <c r="H3071" t="str">
        <f>INDEX('Vensim Variables'!$B:$B,MATCH(EPS!$B3071,'Vensim Variables'!$A:$A,0))</f>
        <v>g pollutant</v>
      </c>
      <c r="I3071" t="str">
        <f t="shared" si="94"/>
        <v>CH4</v>
      </c>
      <c r="J3071" t="e">
        <f>INDEX(NoSettings!$C:$C,MATCH(EPS!$A3071,NoSettings!$A:$A,0))</f>
        <v>#N/A</v>
      </c>
      <c r="K3071">
        <f>INDEX(GWP!$C$2:$C$13,MATCH(EPS!I3071,GWP!$B$2:$B$13,0))</f>
        <v>28</v>
      </c>
      <c r="L3071" s="4" t="e">
        <f t="shared" si="95"/>
        <v>#N/A</v>
      </c>
    </row>
    <row r="3072" spans="1:12">
      <c r="A3072" t="s">
        <v>8620</v>
      </c>
      <c r="B3072" t="s">
        <v>7325</v>
      </c>
      <c r="C3072" t="s">
        <v>1735</v>
      </c>
      <c r="D3072" t="s">
        <v>6874</v>
      </c>
      <c r="E3072" t="s">
        <v>1714</v>
      </c>
      <c r="H3072" t="str">
        <f>INDEX('Vensim Variables'!$B:$B,MATCH(EPS!$B3072,'Vensim Variables'!$A:$A,0))</f>
        <v>g pollutant</v>
      </c>
      <c r="I3072" t="str">
        <f t="shared" si="94"/>
        <v>N2O</v>
      </c>
      <c r="J3072" t="e">
        <f>INDEX(NoSettings!$C:$C,MATCH(EPS!$A3072,NoSettings!$A:$A,0))</f>
        <v>#N/A</v>
      </c>
      <c r="K3072">
        <f>INDEX(GWP!$C$2:$C$13,MATCH(EPS!I3072,GWP!$B$2:$B$13,0))</f>
        <v>265</v>
      </c>
      <c r="L3072" s="4" t="e">
        <f t="shared" si="95"/>
        <v>#N/A</v>
      </c>
    </row>
    <row r="3073" spans="1:12">
      <c r="A3073" t="s">
        <v>8621</v>
      </c>
      <c r="B3073" t="s">
        <v>7325</v>
      </c>
      <c r="C3073" t="s">
        <v>1735</v>
      </c>
      <c r="D3073" t="s">
        <v>6874</v>
      </c>
      <c r="E3073" t="s">
        <v>1715</v>
      </c>
      <c r="H3073" t="str">
        <f>INDEX('Vensim Variables'!$B:$B,MATCH(EPS!$B3073,'Vensim Variables'!$A:$A,0))</f>
        <v>g pollutant</v>
      </c>
      <c r="I3073" t="str">
        <f t="shared" si="94"/>
        <v>F gases</v>
      </c>
      <c r="J3073" t="e">
        <f>INDEX(NoSettings!$C:$C,MATCH(EPS!$A3073,NoSettings!$A:$A,0))</f>
        <v>#N/A</v>
      </c>
      <c r="K3073">
        <f>INDEX(GWP!$C$2:$C$13,MATCH(EPS!I3073,GWP!$B$2:$B$13,0))</f>
        <v>1</v>
      </c>
      <c r="L3073" s="4" t="e">
        <f t="shared" si="95"/>
        <v>#N/A</v>
      </c>
    </row>
    <row r="3074" spans="1:12">
      <c r="A3074" t="s">
        <v>8622</v>
      </c>
      <c r="B3074" t="s">
        <v>7325</v>
      </c>
      <c r="C3074" t="s">
        <v>1735</v>
      </c>
      <c r="D3074" t="s">
        <v>6875</v>
      </c>
      <c r="E3074" t="s">
        <v>1702</v>
      </c>
      <c r="H3074" t="str">
        <f>INDEX('Vensim Variables'!$B:$B,MATCH(EPS!$B3074,'Vensim Variables'!$A:$A,0))</f>
        <v>g pollutant</v>
      </c>
      <c r="I3074" t="str">
        <f t="shared" si="94"/>
        <v>CO2</v>
      </c>
      <c r="J3074" t="e">
        <f>INDEX(NoSettings!$C:$C,MATCH(EPS!$A3074,NoSettings!$A:$A,0))</f>
        <v>#N/A</v>
      </c>
      <c r="K3074">
        <f>INDEX(GWP!$C$2:$C$13,MATCH(EPS!I3074,GWP!$B$2:$B$13,0))</f>
        <v>1</v>
      </c>
      <c r="L3074" s="4" t="e">
        <f t="shared" si="95"/>
        <v>#N/A</v>
      </c>
    </row>
    <row r="3075" spans="1:12">
      <c r="A3075" t="s">
        <v>8623</v>
      </c>
      <c r="B3075" t="s">
        <v>7325</v>
      </c>
      <c r="C3075" t="s">
        <v>1735</v>
      </c>
      <c r="D3075" t="s">
        <v>6875</v>
      </c>
      <c r="E3075" t="s">
        <v>1705</v>
      </c>
      <c r="H3075" t="str">
        <f>INDEX('Vensim Variables'!$B:$B,MATCH(EPS!$B3075,'Vensim Variables'!$A:$A,0))</f>
        <v>g pollutant</v>
      </c>
      <c r="I3075" t="str">
        <f t="shared" ref="I3075:I3138" si="96">IF(OR(C3075="CO2",C3075="CH4",C3075="N2O",C3075="F gases",C3075="VOC",C3075="CO",C3075="NOx",C3075="PM10",C3075="PM25",C3075="SOx",C3075="BC",C3075="OC"),C3075,IF(OR(D3075="CO2",D3075="CH4",D3075="N2O",D3075="F gases",D3075="VOC",D3075="CO",D3075="NOx",D3075="PM10",D3075="PM25",D3075="SOx",D3075="BC",D3075="OC"),D3075,IF(OR(E3075="CO2",E3075="CH4",E3075="N2O",E3075="F gases",E3075="VOC",E3075="CO",E3075="NOx",E3075="PM10",E3075="PM25",E3075="SOx",E3075="BC",E3075="OC"),E3075,"NA")))</f>
        <v>VOC</v>
      </c>
      <c r="J3075" t="e">
        <f>INDEX(NoSettings!$C:$C,MATCH(EPS!$A3075,NoSettings!$A:$A,0))</f>
        <v>#N/A</v>
      </c>
      <c r="K3075">
        <f>INDEX(GWP!$C$2:$C$13,MATCH(EPS!I3075,GWP!$B$2:$B$13,0))</f>
        <v>0</v>
      </c>
      <c r="L3075" s="4" t="e">
        <f t="shared" ref="L3075:L3138" si="97">IF(H3075="g pollutant",K3075*J3075/10^12,IF(H3075="MMTCO2e",J3075,IF(H3075="MWh",J3075,0)))</f>
        <v>#N/A</v>
      </c>
    </row>
    <row r="3076" spans="1:12">
      <c r="A3076" t="s">
        <v>8624</v>
      </c>
      <c r="B3076" t="s">
        <v>7325</v>
      </c>
      <c r="C3076" t="s">
        <v>1735</v>
      </c>
      <c r="D3076" t="s">
        <v>6875</v>
      </c>
      <c r="E3076" t="s">
        <v>1706</v>
      </c>
      <c r="H3076" t="str">
        <f>INDEX('Vensim Variables'!$B:$B,MATCH(EPS!$B3076,'Vensim Variables'!$A:$A,0))</f>
        <v>g pollutant</v>
      </c>
      <c r="I3076" t="str">
        <f t="shared" si="96"/>
        <v>CO</v>
      </c>
      <c r="J3076" t="e">
        <f>INDEX(NoSettings!$C:$C,MATCH(EPS!$A3076,NoSettings!$A:$A,0))</f>
        <v>#N/A</v>
      </c>
      <c r="K3076">
        <f>INDEX(GWP!$C$2:$C$13,MATCH(EPS!I3076,GWP!$B$2:$B$13,0))</f>
        <v>0</v>
      </c>
      <c r="L3076" s="4" t="e">
        <f t="shared" si="97"/>
        <v>#N/A</v>
      </c>
    </row>
    <row r="3077" spans="1:12">
      <c r="A3077" t="s">
        <v>8625</v>
      </c>
      <c r="B3077" t="s">
        <v>7325</v>
      </c>
      <c r="C3077" t="s">
        <v>1735</v>
      </c>
      <c r="D3077" t="s">
        <v>6875</v>
      </c>
      <c r="E3077" t="s">
        <v>1707</v>
      </c>
      <c r="H3077" t="str">
        <f>INDEX('Vensim Variables'!$B:$B,MATCH(EPS!$B3077,'Vensim Variables'!$A:$A,0))</f>
        <v>g pollutant</v>
      </c>
      <c r="I3077" t="str">
        <f t="shared" si="96"/>
        <v>NOx</v>
      </c>
      <c r="J3077" t="e">
        <f>INDEX(NoSettings!$C:$C,MATCH(EPS!$A3077,NoSettings!$A:$A,0))</f>
        <v>#N/A</v>
      </c>
      <c r="K3077">
        <f>INDEX(GWP!$C$2:$C$13,MATCH(EPS!I3077,GWP!$B$2:$B$13,0))</f>
        <v>0</v>
      </c>
      <c r="L3077" s="4" t="e">
        <f t="shared" si="97"/>
        <v>#N/A</v>
      </c>
    </row>
    <row r="3078" spans="1:12">
      <c r="A3078" t="s">
        <v>8626</v>
      </c>
      <c r="B3078" t="s">
        <v>7325</v>
      </c>
      <c r="C3078" t="s">
        <v>1735</v>
      </c>
      <c r="D3078" t="s">
        <v>6875</v>
      </c>
      <c r="E3078" t="s">
        <v>1708</v>
      </c>
      <c r="H3078" t="str">
        <f>INDEX('Vensim Variables'!$B:$B,MATCH(EPS!$B3078,'Vensim Variables'!$A:$A,0))</f>
        <v>g pollutant</v>
      </c>
      <c r="I3078" t="str">
        <f t="shared" si="96"/>
        <v>PM10</v>
      </c>
      <c r="J3078" t="e">
        <f>INDEX(NoSettings!$C:$C,MATCH(EPS!$A3078,NoSettings!$A:$A,0))</f>
        <v>#N/A</v>
      </c>
      <c r="K3078">
        <f>INDEX(GWP!$C$2:$C$13,MATCH(EPS!I3078,GWP!$B$2:$B$13,0))</f>
        <v>0</v>
      </c>
      <c r="L3078" s="4" t="e">
        <f t="shared" si="97"/>
        <v>#N/A</v>
      </c>
    </row>
    <row r="3079" spans="1:12">
      <c r="A3079" t="s">
        <v>8627</v>
      </c>
      <c r="B3079" t="s">
        <v>7325</v>
      </c>
      <c r="C3079" t="s">
        <v>1735</v>
      </c>
      <c r="D3079" t="s">
        <v>6875</v>
      </c>
      <c r="E3079" t="s">
        <v>1709</v>
      </c>
      <c r="H3079" t="str">
        <f>INDEX('Vensim Variables'!$B:$B,MATCH(EPS!$B3079,'Vensim Variables'!$A:$A,0))</f>
        <v>g pollutant</v>
      </c>
      <c r="I3079" t="str">
        <f t="shared" si="96"/>
        <v>PM25</v>
      </c>
      <c r="J3079" t="e">
        <f>INDEX(NoSettings!$C:$C,MATCH(EPS!$A3079,NoSettings!$A:$A,0))</f>
        <v>#N/A</v>
      </c>
      <c r="K3079">
        <f>INDEX(GWP!$C$2:$C$13,MATCH(EPS!I3079,GWP!$B$2:$B$13,0))</f>
        <v>0</v>
      </c>
      <c r="L3079" s="4" t="e">
        <f t="shared" si="97"/>
        <v>#N/A</v>
      </c>
    </row>
    <row r="3080" spans="1:12">
      <c r="A3080" t="s">
        <v>8628</v>
      </c>
      <c r="B3080" t="s">
        <v>7325</v>
      </c>
      <c r="C3080" t="s">
        <v>1735</v>
      </c>
      <c r="D3080" t="s">
        <v>6875</v>
      </c>
      <c r="E3080" t="s">
        <v>1710</v>
      </c>
      <c r="H3080" t="str">
        <f>INDEX('Vensim Variables'!$B:$B,MATCH(EPS!$B3080,'Vensim Variables'!$A:$A,0))</f>
        <v>g pollutant</v>
      </c>
      <c r="I3080" t="str">
        <f t="shared" si="96"/>
        <v>SOx</v>
      </c>
      <c r="J3080" t="e">
        <f>INDEX(NoSettings!$C:$C,MATCH(EPS!$A3080,NoSettings!$A:$A,0))</f>
        <v>#N/A</v>
      </c>
      <c r="K3080">
        <f>INDEX(GWP!$C$2:$C$13,MATCH(EPS!I3080,GWP!$B$2:$B$13,0))</f>
        <v>0</v>
      </c>
      <c r="L3080" s="4" t="e">
        <f t="shared" si="97"/>
        <v>#N/A</v>
      </c>
    </row>
    <row r="3081" spans="1:12">
      <c r="A3081" t="s">
        <v>8629</v>
      </c>
      <c r="B3081" t="s">
        <v>7325</v>
      </c>
      <c r="C3081" t="s">
        <v>1735</v>
      </c>
      <c r="D3081" t="s">
        <v>6875</v>
      </c>
      <c r="E3081" t="s">
        <v>1711</v>
      </c>
      <c r="H3081" t="str">
        <f>INDEX('Vensim Variables'!$B:$B,MATCH(EPS!$B3081,'Vensim Variables'!$A:$A,0))</f>
        <v>g pollutant</v>
      </c>
      <c r="I3081" t="str">
        <f t="shared" si="96"/>
        <v>BC</v>
      </c>
      <c r="J3081" t="e">
        <f>INDEX(NoSettings!$C:$C,MATCH(EPS!$A3081,NoSettings!$A:$A,0))</f>
        <v>#N/A</v>
      </c>
      <c r="K3081">
        <f>INDEX(GWP!$C$2:$C$13,MATCH(EPS!I3081,GWP!$B$2:$B$13,0))</f>
        <v>0</v>
      </c>
      <c r="L3081" s="4" t="e">
        <f t="shared" si="97"/>
        <v>#N/A</v>
      </c>
    </row>
    <row r="3082" spans="1:12">
      <c r="A3082" t="s">
        <v>8630</v>
      </c>
      <c r="B3082" t="s">
        <v>7325</v>
      </c>
      <c r="C3082" t="s">
        <v>1735</v>
      </c>
      <c r="D3082" t="s">
        <v>6875</v>
      </c>
      <c r="E3082" t="s">
        <v>1712</v>
      </c>
      <c r="H3082" t="str">
        <f>INDEX('Vensim Variables'!$B:$B,MATCH(EPS!$B3082,'Vensim Variables'!$A:$A,0))</f>
        <v>g pollutant</v>
      </c>
      <c r="I3082" t="str">
        <f t="shared" si="96"/>
        <v>OC</v>
      </c>
      <c r="J3082" t="e">
        <f>INDEX(NoSettings!$C:$C,MATCH(EPS!$A3082,NoSettings!$A:$A,0))</f>
        <v>#N/A</v>
      </c>
      <c r="K3082">
        <f>INDEX(GWP!$C$2:$C$13,MATCH(EPS!I3082,GWP!$B$2:$B$13,0))</f>
        <v>0</v>
      </c>
      <c r="L3082" s="4" t="e">
        <f t="shared" si="97"/>
        <v>#N/A</v>
      </c>
    </row>
    <row r="3083" spans="1:12">
      <c r="A3083" t="s">
        <v>8631</v>
      </c>
      <c r="B3083" t="s">
        <v>7325</v>
      </c>
      <c r="C3083" t="s">
        <v>1735</v>
      </c>
      <c r="D3083" t="s">
        <v>6875</v>
      </c>
      <c r="E3083" t="s">
        <v>1713</v>
      </c>
      <c r="H3083" t="str">
        <f>INDEX('Vensim Variables'!$B:$B,MATCH(EPS!$B3083,'Vensim Variables'!$A:$A,0))</f>
        <v>g pollutant</v>
      </c>
      <c r="I3083" t="str">
        <f t="shared" si="96"/>
        <v>CH4</v>
      </c>
      <c r="J3083" t="e">
        <f>INDEX(NoSettings!$C:$C,MATCH(EPS!$A3083,NoSettings!$A:$A,0))</f>
        <v>#N/A</v>
      </c>
      <c r="K3083">
        <f>INDEX(GWP!$C$2:$C$13,MATCH(EPS!I3083,GWP!$B$2:$B$13,0))</f>
        <v>28</v>
      </c>
      <c r="L3083" s="4" t="e">
        <f t="shared" si="97"/>
        <v>#N/A</v>
      </c>
    </row>
    <row r="3084" spans="1:12">
      <c r="A3084" t="s">
        <v>8632</v>
      </c>
      <c r="B3084" t="s">
        <v>7325</v>
      </c>
      <c r="C3084" t="s">
        <v>1735</v>
      </c>
      <c r="D3084" t="s">
        <v>6875</v>
      </c>
      <c r="E3084" t="s">
        <v>1714</v>
      </c>
      <c r="H3084" t="str">
        <f>INDEX('Vensim Variables'!$B:$B,MATCH(EPS!$B3084,'Vensim Variables'!$A:$A,0))</f>
        <v>g pollutant</v>
      </c>
      <c r="I3084" t="str">
        <f t="shared" si="96"/>
        <v>N2O</v>
      </c>
      <c r="J3084" t="e">
        <f>INDEX(NoSettings!$C:$C,MATCH(EPS!$A3084,NoSettings!$A:$A,0))</f>
        <v>#N/A</v>
      </c>
      <c r="K3084">
        <f>INDEX(GWP!$C$2:$C$13,MATCH(EPS!I3084,GWP!$B$2:$B$13,0))</f>
        <v>265</v>
      </c>
      <c r="L3084" s="4" t="e">
        <f t="shared" si="97"/>
        <v>#N/A</v>
      </c>
    </row>
    <row r="3085" spans="1:12">
      <c r="A3085" t="s">
        <v>8633</v>
      </c>
      <c r="B3085" t="s">
        <v>7325</v>
      </c>
      <c r="C3085" t="s">
        <v>1735</v>
      </c>
      <c r="D3085" t="s">
        <v>6875</v>
      </c>
      <c r="E3085" t="s">
        <v>1715</v>
      </c>
      <c r="H3085" t="str">
        <f>INDEX('Vensim Variables'!$B:$B,MATCH(EPS!$B3085,'Vensim Variables'!$A:$A,0))</f>
        <v>g pollutant</v>
      </c>
      <c r="I3085" t="str">
        <f t="shared" si="96"/>
        <v>F gases</v>
      </c>
      <c r="J3085" t="e">
        <f>INDEX(NoSettings!$C:$C,MATCH(EPS!$A3085,NoSettings!$A:$A,0))</f>
        <v>#N/A</v>
      </c>
      <c r="K3085">
        <f>INDEX(GWP!$C$2:$C$13,MATCH(EPS!I3085,GWP!$B$2:$B$13,0))</f>
        <v>1</v>
      </c>
      <c r="L3085" s="4" t="e">
        <f t="shared" si="97"/>
        <v>#N/A</v>
      </c>
    </row>
    <row r="3086" spans="1:12">
      <c r="A3086" t="s">
        <v>8634</v>
      </c>
      <c r="B3086" t="s">
        <v>7325</v>
      </c>
      <c r="C3086" t="s">
        <v>1735</v>
      </c>
      <c r="D3086" t="s">
        <v>6876</v>
      </c>
      <c r="E3086" t="s">
        <v>1702</v>
      </c>
      <c r="H3086" t="str">
        <f>INDEX('Vensim Variables'!$B:$B,MATCH(EPS!$B3086,'Vensim Variables'!$A:$A,0))</f>
        <v>g pollutant</v>
      </c>
      <c r="I3086" t="str">
        <f t="shared" si="96"/>
        <v>CO2</v>
      </c>
      <c r="J3086" t="e">
        <f>INDEX(NoSettings!$C:$C,MATCH(EPS!$A3086,NoSettings!$A:$A,0))</f>
        <v>#N/A</v>
      </c>
      <c r="K3086">
        <f>INDEX(GWP!$C$2:$C$13,MATCH(EPS!I3086,GWP!$B$2:$B$13,0))</f>
        <v>1</v>
      </c>
      <c r="L3086" s="4" t="e">
        <f t="shared" si="97"/>
        <v>#N/A</v>
      </c>
    </row>
    <row r="3087" spans="1:12">
      <c r="A3087" t="s">
        <v>8635</v>
      </c>
      <c r="B3087" t="s">
        <v>7325</v>
      </c>
      <c r="C3087" t="s">
        <v>1735</v>
      </c>
      <c r="D3087" t="s">
        <v>6876</v>
      </c>
      <c r="E3087" t="s">
        <v>1705</v>
      </c>
      <c r="H3087" t="str">
        <f>INDEX('Vensim Variables'!$B:$B,MATCH(EPS!$B3087,'Vensim Variables'!$A:$A,0))</f>
        <v>g pollutant</v>
      </c>
      <c r="I3087" t="str">
        <f t="shared" si="96"/>
        <v>VOC</v>
      </c>
      <c r="J3087" t="e">
        <f>INDEX(NoSettings!$C:$C,MATCH(EPS!$A3087,NoSettings!$A:$A,0))</f>
        <v>#N/A</v>
      </c>
      <c r="K3087">
        <f>INDEX(GWP!$C$2:$C$13,MATCH(EPS!I3087,GWP!$B$2:$B$13,0))</f>
        <v>0</v>
      </c>
      <c r="L3087" s="4" t="e">
        <f t="shared" si="97"/>
        <v>#N/A</v>
      </c>
    </row>
    <row r="3088" spans="1:12">
      <c r="A3088" t="s">
        <v>8636</v>
      </c>
      <c r="B3088" t="s">
        <v>7325</v>
      </c>
      <c r="C3088" t="s">
        <v>1735</v>
      </c>
      <c r="D3088" t="s">
        <v>6876</v>
      </c>
      <c r="E3088" t="s">
        <v>1706</v>
      </c>
      <c r="H3088" t="str">
        <f>INDEX('Vensim Variables'!$B:$B,MATCH(EPS!$B3088,'Vensim Variables'!$A:$A,0))</f>
        <v>g pollutant</v>
      </c>
      <c r="I3088" t="str">
        <f t="shared" si="96"/>
        <v>CO</v>
      </c>
      <c r="J3088" t="e">
        <f>INDEX(NoSettings!$C:$C,MATCH(EPS!$A3088,NoSettings!$A:$A,0))</f>
        <v>#N/A</v>
      </c>
      <c r="K3088">
        <f>INDEX(GWP!$C$2:$C$13,MATCH(EPS!I3088,GWP!$B$2:$B$13,0))</f>
        <v>0</v>
      </c>
      <c r="L3088" s="4" t="e">
        <f t="shared" si="97"/>
        <v>#N/A</v>
      </c>
    </row>
    <row r="3089" spans="1:12">
      <c r="A3089" t="s">
        <v>8637</v>
      </c>
      <c r="B3089" t="s">
        <v>7325</v>
      </c>
      <c r="C3089" t="s">
        <v>1735</v>
      </c>
      <c r="D3089" t="s">
        <v>6876</v>
      </c>
      <c r="E3089" t="s">
        <v>1707</v>
      </c>
      <c r="H3089" t="str">
        <f>INDEX('Vensim Variables'!$B:$B,MATCH(EPS!$B3089,'Vensim Variables'!$A:$A,0))</f>
        <v>g pollutant</v>
      </c>
      <c r="I3089" t="str">
        <f t="shared" si="96"/>
        <v>NOx</v>
      </c>
      <c r="J3089" t="e">
        <f>INDEX(NoSettings!$C:$C,MATCH(EPS!$A3089,NoSettings!$A:$A,0))</f>
        <v>#N/A</v>
      </c>
      <c r="K3089">
        <f>INDEX(GWP!$C$2:$C$13,MATCH(EPS!I3089,GWP!$B$2:$B$13,0))</f>
        <v>0</v>
      </c>
      <c r="L3089" s="4" t="e">
        <f t="shared" si="97"/>
        <v>#N/A</v>
      </c>
    </row>
    <row r="3090" spans="1:12">
      <c r="A3090" t="s">
        <v>8638</v>
      </c>
      <c r="B3090" t="s">
        <v>7325</v>
      </c>
      <c r="C3090" t="s">
        <v>1735</v>
      </c>
      <c r="D3090" t="s">
        <v>6876</v>
      </c>
      <c r="E3090" t="s">
        <v>1708</v>
      </c>
      <c r="H3090" t="str">
        <f>INDEX('Vensim Variables'!$B:$B,MATCH(EPS!$B3090,'Vensim Variables'!$A:$A,0))</f>
        <v>g pollutant</v>
      </c>
      <c r="I3090" t="str">
        <f t="shared" si="96"/>
        <v>PM10</v>
      </c>
      <c r="J3090" t="e">
        <f>INDEX(NoSettings!$C:$C,MATCH(EPS!$A3090,NoSettings!$A:$A,0))</f>
        <v>#N/A</v>
      </c>
      <c r="K3090">
        <f>INDEX(GWP!$C$2:$C$13,MATCH(EPS!I3090,GWP!$B$2:$B$13,0))</f>
        <v>0</v>
      </c>
      <c r="L3090" s="4" t="e">
        <f t="shared" si="97"/>
        <v>#N/A</v>
      </c>
    </row>
    <row r="3091" spans="1:12">
      <c r="A3091" t="s">
        <v>8639</v>
      </c>
      <c r="B3091" t="s">
        <v>7325</v>
      </c>
      <c r="C3091" t="s">
        <v>1735</v>
      </c>
      <c r="D3091" t="s">
        <v>6876</v>
      </c>
      <c r="E3091" t="s">
        <v>1709</v>
      </c>
      <c r="H3091" t="str">
        <f>INDEX('Vensim Variables'!$B:$B,MATCH(EPS!$B3091,'Vensim Variables'!$A:$A,0))</f>
        <v>g pollutant</v>
      </c>
      <c r="I3091" t="str">
        <f t="shared" si="96"/>
        <v>PM25</v>
      </c>
      <c r="J3091" t="e">
        <f>INDEX(NoSettings!$C:$C,MATCH(EPS!$A3091,NoSettings!$A:$A,0))</f>
        <v>#N/A</v>
      </c>
      <c r="K3091">
        <f>INDEX(GWP!$C$2:$C$13,MATCH(EPS!I3091,GWP!$B$2:$B$13,0))</f>
        <v>0</v>
      </c>
      <c r="L3091" s="4" t="e">
        <f t="shared" si="97"/>
        <v>#N/A</v>
      </c>
    </row>
    <row r="3092" spans="1:12">
      <c r="A3092" t="s">
        <v>8640</v>
      </c>
      <c r="B3092" t="s">
        <v>7325</v>
      </c>
      <c r="C3092" t="s">
        <v>1735</v>
      </c>
      <c r="D3092" t="s">
        <v>6876</v>
      </c>
      <c r="E3092" t="s">
        <v>1710</v>
      </c>
      <c r="H3092" t="str">
        <f>INDEX('Vensim Variables'!$B:$B,MATCH(EPS!$B3092,'Vensim Variables'!$A:$A,0))</f>
        <v>g pollutant</v>
      </c>
      <c r="I3092" t="str">
        <f t="shared" si="96"/>
        <v>SOx</v>
      </c>
      <c r="J3092" t="e">
        <f>INDEX(NoSettings!$C:$C,MATCH(EPS!$A3092,NoSettings!$A:$A,0))</f>
        <v>#N/A</v>
      </c>
      <c r="K3092">
        <f>INDEX(GWP!$C$2:$C$13,MATCH(EPS!I3092,GWP!$B$2:$B$13,0))</f>
        <v>0</v>
      </c>
      <c r="L3092" s="4" t="e">
        <f t="shared" si="97"/>
        <v>#N/A</v>
      </c>
    </row>
    <row r="3093" spans="1:12">
      <c r="A3093" t="s">
        <v>8641</v>
      </c>
      <c r="B3093" t="s">
        <v>7325</v>
      </c>
      <c r="C3093" t="s">
        <v>1735</v>
      </c>
      <c r="D3093" t="s">
        <v>6876</v>
      </c>
      <c r="E3093" t="s">
        <v>1711</v>
      </c>
      <c r="H3093" t="str">
        <f>INDEX('Vensim Variables'!$B:$B,MATCH(EPS!$B3093,'Vensim Variables'!$A:$A,0))</f>
        <v>g pollutant</v>
      </c>
      <c r="I3093" t="str">
        <f t="shared" si="96"/>
        <v>BC</v>
      </c>
      <c r="J3093" t="e">
        <f>INDEX(NoSettings!$C:$C,MATCH(EPS!$A3093,NoSettings!$A:$A,0))</f>
        <v>#N/A</v>
      </c>
      <c r="K3093">
        <f>INDEX(GWP!$C$2:$C$13,MATCH(EPS!I3093,GWP!$B$2:$B$13,0))</f>
        <v>0</v>
      </c>
      <c r="L3093" s="4" t="e">
        <f t="shared" si="97"/>
        <v>#N/A</v>
      </c>
    </row>
    <row r="3094" spans="1:12">
      <c r="A3094" t="s">
        <v>8642</v>
      </c>
      <c r="B3094" t="s">
        <v>7325</v>
      </c>
      <c r="C3094" t="s">
        <v>1735</v>
      </c>
      <c r="D3094" t="s">
        <v>6876</v>
      </c>
      <c r="E3094" t="s">
        <v>1712</v>
      </c>
      <c r="H3094" t="str">
        <f>INDEX('Vensim Variables'!$B:$B,MATCH(EPS!$B3094,'Vensim Variables'!$A:$A,0))</f>
        <v>g pollutant</v>
      </c>
      <c r="I3094" t="str">
        <f t="shared" si="96"/>
        <v>OC</v>
      </c>
      <c r="J3094" t="e">
        <f>INDEX(NoSettings!$C:$C,MATCH(EPS!$A3094,NoSettings!$A:$A,0))</f>
        <v>#N/A</v>
      </c>
      <c r="K3094">
        <f>INDEX(GWP!$C$2:$C$13,MATCH(EPS!I3094,GWP!$B$2:$B$13,0))</f>
        <v>0</v>
      </c>
      <c r="L3094" s="4" t="e">
        <f t="shared" si="97"/>
        <v>#N/A</v>
      </c>
    </row>
    <row r="3095" spans="1:12">
      <c r="A3095" t="s">
        <v>8643</v>
      </c>
      <c r="B3095" t="s">
        <v>7325</v>
      </c>
      <c r="C3095" t="s">
        <v>1735</v>
      </c>
      <c r="D3095" t="s">
        <v>6876</v>
      </c>
      <c r="E3095" t="s">
        <v>1713</v>
      </c>
      <c r="H3095" t="str">
        <f>INDEX('Vensim Variables'!$B:$B,MATCH(EPS!$B3095,'Vensim Variables'!$A:$A,0))</f>
        <v>g pollutant</v>
      </c>
      <c r="I3095" t="str">
        <f t="shared" si="96"/>
        <v>CH4</v>
      </c>
      <c r="J3095" t="e">
        <f>INDEX(NoSettings!$C:$C,MATCH(EPS!$A3095,NoSettings!$A:$A,0))</f>
        <v>#N/A</v>
      </c>
      <c r="K3095">
        <f>INDEX(GWP!$C$2:$C$13,MATCH(EPS!I3095,GWP!$B$2:$B$13,0))</f>
        <v>28</v>
      </c>
      <c r="L3095" s="4" t="e">
        <f t="shared" si="97"/>
        <v>#N/A</v>
      </c>
    </row>
    <row r="3096" spans="1:12">
      <c r="A3096" t="s">
        <v>8644</v>
      </c>
      <c r="B3096" t="s">
        <v>7325</v>
      </c>
      <c r="C3096" t="s">
        <v>1735</v>
      </c>
      <c r="D3096" t="s">
        <v>6876</v>
      </c>
      <c r="E3096" t="s">
        <v>1714</v>
      </c>
      <c r="H3096" t="str">
        <f>INDEX('Vensim Variables'!$B:$B,MATCH(EPS!$B3096,'Vensim Variables'!$A:$A,0))</f>
        <v>g pollutant</v>
      </c>
      <c r="I3096" t="str">
        <f t="shared" si="96"/>
        <v>N2O</v>
      </c>
      <c r="J3096" t="e">
        <f>INDEX(NoSettings!$C:$C,MATCH(EPS!$A3096,NoSettings!$A:$A,0))</f>
        <v>#N/A</v>
      </c>
      <c r="K3096">
        <f>INDEX(GWP!$C$2:$C$13,MATCH(EPS!I3096,GWP!$B$2:$B$13,0))</f>
        <v>265</v>
      </c>
      <c r="L3096" s="4" t="e">
        <f t="shared" si="97"/>
        <v>#N/A</v>
      </c>
    </row>
    <row r="3097" spans="1:12">
      <c r="A3097" t="s">
        <v>8645</v>
      </c>
      <c r="B3097" t="s">
        <v>7325</v>
      </c>
      <c r="C3097" t="s">
        <v>1735</v>
      </c>
      <c r="D3097" t="s">
        <v>6876</v>
      </c>
      <c r="E3097" t="s">
        <v>1715</v>
      </c>
      <c r="H3097" t="str">
        <f>INDEX('Vensim Variables'!$B:$B,MATCH(EPS!$B3097,'Vensim Variables'!$A:$A,0))</f>
        <v>g pollutant</v>
      </c>
      <c r="I3097" t="str">
        <f t="shared" si="96"/>
        <v>F gases</v>
      </c>
      <c r="J3097" t="e">
        <f>INDEX(NoSettings!$C:$C,MATCH(EPS!$A3097,NoSettings!$A:$A,0))</f>
        <v>#N/A</v>
      </c>
      <c r="K3097">
        <f>INDEX(GWP!$C$2:$C$13,MATCH(EPS!I3097,GWP!$B$2:$B$13,0))</f>
        <v>1</v>
      </c>
      <c r="L3097" s="4" t="e">
        <f t="shared" si="97"/>
        <v>#N/A</v>
      </c>
    </row>
    <row r="3098" spans="1:12">
      <c r="A3098" t="s">
        <v>8646</v>
      </c>
      <c r="B3098" t="s">
        <v>7325</v>
      </c>
      <c r="C3098" t="s">
        <v>1735</v>
      </c>
      <c r="D3098" t="s">
        <v>6877</v>
      </c>
      <c r="E3098" t="s">
        <v>1702</v>
      </c>
      <c r="H3098" t="str">
        <f>INDEX('Vensim Variables'!$B:$B,MATCH(EPS!$B3098,'Vensim Variables'!$A:$A,0))</f>
        <v>g pollutant</v>
      </c>
      <c r="I3098" t="str">
        <f t="shared" si="96"/>
        <v>CO2</v>
      </c>
      <c r="J3098" t="e">
        <f>INDEX(NoSettings!$C:$C,MATCH(EPS!$A3098,NoSettings!$A:$A,0))</f>
        <v>#N/A</v>
      </c>
      <c r="K3098">
        <f>INDEX(GWP!$C$2:$C$13,MATCH(EPS!I3098,GWP!$B$2:$B$13,0))</f>
        <v>1</v>
      </c>
      <c r="L3098" s="4" t="e">
        <f t="shared" si="97"/>
        <v>#N/A</v>
      </c>
    </row>
    <row r="3099" spans="1:12">
      <c r="A3099" t="s">
        <v>8647</v>
      </c>
      <c r="B3099" t="s">
        <v>7325</v>
      </c>
      <c r="C3099" t="s">
        <v>1735</v>
      </c>
      <c r="D3099" t="s">
        <v>6877</v>
      </c>
      <c r="E3099" t="s">
        <v>1705</v>
      </c>
      <c r="H3099" t="str">
        <f>INDEX('Vensim Variables'!$B:$B,MATCH(EPS!$B3099,'Vensim Variables'!$A:$A,0))</f>
        <v>g pollutant</v>
      </c>
      <c r="I3099" t="str">
        <f t="shared" si="96"/>
        <v>VOC</v>
      </c>
      <c r="J3099" t="e">
        <f>INDEX(NoSettings!$C:$C,MATCH(EPS!$A3099,NoSettings!$A:$A,0))</f>
        <v>#N/A</v>
      </c>
      <c r="K3099">
        <f>INDEX(GWP!$C$2:$C$13,MATCH(EPS!I3099,GWP!$B$2:$B$13,0))</f>
        <v>0</v>
      </c>
      <c r="L3099" s="4" t="e">
        <f t="shared" si="97"/>
        <v>#N/A</v>
      </c>
    </row>
    <row r="3100" spans="1:12">
      <c r="A3100" t="s">
        <v>8648</v>
      </c>
      <c r="B3100" t="s">
        <v>7325</v>
      </c>
      <c r="C3100" t="s">
        <v>1735</v>
      </c>
      <c r="D3100" t="s">
        <v>6877</v>
      </c>
      <c r="E3100" t="s">
        <v>1706</v>
      </c>
      <c r="H3100" t="str">
        <f>INDEX('Vensim Variables'!$B:$B,MATCH(EPS!$B3100,'Vensim Variables'!$A:$A,0))</f>
        <v>g pollutant</v>
      </c>
      <c r="I3100" t="str">
        <f t="shared" si="96"/>
        <v>CO</v>
      </c>
      <c r="J3100" t="e">
        <f>INDEX(NoSettings!$C:$C,MATCH(EPS!$A3100,NoSettings!$A:$A,0))</f>
        <v>#N/A</v>
      </c>
      <c r="K3100">
        <f>INDEX(GWP!$C$2:$C$13,MATCH(EPS!I3100,GWP!$B$2:$B$13,0))</f>
        <v>0</v>
      </c>
      <c r="L3100" s="4" t="e">
        <f t="shared" si="97"/>
        <v>#N/A</v>
      </c>
    </row>
    <row r="3101" spans="1:12">
      <c r="A3101" t="s">
        <v>8649</v>
      </c>
      <c r="B3101" t="s">
        <v>7325</v>
      </c>
      <c r="C3101" t="s">
        <v>1735</v>
      </c>
      <c r="D3101" t="s">
        <v>6877</v>
      </c>
      <c r="E3101" t="s">
        <v>1707</v>
      </c>
      <c r="H3101" t="str">
        <f>INDEX('Vensim Variables'!$B:$B,MATCH(EPS!$B3101,'Vensim Variables'!$A:$A,0))</f>
        <v>g pollutant</v>
      </c>
      <c r="I3101" t="str">
        <f t="shared" si="96"/>
        <v>NOx</v>
      </c>
      <c r="J3101" t="e">
        <f>INDEX(NoSettings!$C:$C,MATCH(EPS!$A3101,NoSettings!$A:$A,0))</f>
        <v>#N/A</v>
      </c>
      <c r="K3101">
        <f>INDEX(GWP!$C$2:$C$13,MATCH(EPS!I3101,GWP!$B$2:$B$13,0))</f>
        <v>0</v>
      </c>
      <c r="L3101" s="4" t="e">
        <f t="shared" si="97"/>
        <v>#N/A</v>
      </c>
    </row>
    <row r="3102" spans="1:12">
      <c r="A3102" t="s">
        <v>8650</v>
      </c>
      <c r="B3102" t="s">
        <v>7325</v>
      </c>
      <c r="C3102" t="s">
        <v>1735</v>
      </c>
      <c r="D3102" t="s">
        <v>6877</v>
      </c>
      <c r="E3102" t="s">
        <v>1708</v>
      </c>
      <c r="H3102" t="str">
        <f>INDEX('Vensim Variables'!$B:$B,MATCH(EPS!$B3102,'Vensim Variables'!$A:$A,0))</f>
        <v>g pollutant</v>
      </c>
      <c r="I3102" t="str">
        <f t="shared" si="96"/>
        <v>PM10</v>
      </c>
      <c r="J3102" t="e">
        <f>INDEX(NoSettings!$C:$C,MATCH(EPS!$A3102,NoSettings!$A:$A,0))</f>
        <v>#N/A</v>
      </c>
      <c r="K3102">
        <f>INDEX(GWP!$C$2:$C$13,MATCH(EPS!I3102,GWP!$B$2:$B$13,0))</f>
        <v>0</v>
      </c>
      <c r="L3102" s="4" t="e">
        <f t="shared" si="97"/>
        <v>#N/A</v>
      </c>
    </row>
    <row r="3103" spans="1:12">
      <c r="A3103" t="s">
        <v>8651</v>
      </c>
      <c r="B3103" t="s">
        <v>7325</v>
      </c>
      <c r="C3103" t="s">
        <v>1735</v>
      </c>
      <c r="D3103" t="s">
        <v>6877</v>
      </c>
      <c r="E3103" t="s">
        <v>1709</v>
      </c>
      <c r="H3103" t="str">
        <f>INDEX('Vensim Variables'!$B:$B,MATCH(EPS!$B3103,'Vensim Variables'!$A:$A,0))</f>
        <v>g pollutant</v>
      </c>
      <c r="I3103" t="str">
        <f t="shared" si="96"/>
        <v>PM25</v>
      </c>
      <c r="J3103" t="e">
        <f>INDEX(NoSettings!$C:$C,MATCH(EPS!$A3103,NoSettings!$A:$A,0))</f>
        <v>#N/A</v>
      </c>
      <c r="K3103">
        <f>INDEX(GWP!$C$2:$C$13,MATCH(EPS!I3103,GWP!$B$2:$B$13,0))</f>
        <v>0</v>
      </c>
      <c r="L3103" s="4" t="e">
        <f t="shared" si="97"/>
        <v>#N/A</v>
      </c>
    </row>
    <row r="3104" spans="1:12">
      <c r="A3104" t="s">
        <v>8652</v>
      </c>
      <c r="B3104" t="s">
        <v>7325</v>
      </c>
      <c r="C3104" t="s">
        <v>1735</v>
      </c>
      <c r="D3104" t="s">
        <v>6877</v>
      </c>
      <c r="E3104" t="s">
        <v>1710</v>
      </c>
      <c r="H3104" t="str">
        <f>INDEX('Vensim Variables'!$B:$B,MATCH(EPS!$B3104,'Vensim Variables'!$A:$A,0))</f>
        <v>g pollutant</v>
      </c>
      <c r="I3104" t="str">
        <f t="shared" si="96"/>
        <v>SOx</v>
      </c>
      <c r="J3104" t="e">
        <f>INDEX(NoSettings!$C:$C,MATCH(EPS!$A3104,NoSettings!$A:$A,0))</f>
        <v>#N/A</v>
      </c>
      <c r="K3104">
        <f>INDEX(GWP!$C$2:$C$13,MATCH(EPS!I3104,GWP!$B$2:$B$13,0))</f>
        <v>0</v>
      </c>
      <c r="L3104" s="4" t="e">
        <f t="shared" si="97"/>
        <v>#N/A</v>
      </c>
    </row>
    <row r="3105" spans="1:12">
      <c r="A3105" t="s">
        <v>8653</v>
      </c>
      <c r="B3105" t="s">
        <v>7325</v>
      </c>
      <c r="C3105" t="s">
        <v>1735</v>
      </c>
      <c r="D3105" t="s">
        <v>6877</v>
      </c>
      <c r="E3105" t="s">
        <v>1711</v>
      </c>
      <c r="H3105" t="str">
        <f>INDEX('Vensim Variables'!$B:$B,MATCH(EPS!$B3105,'Vensim Variables'!$A:$A,0))</f>
        <v>g pollutant</v>
      </c>
      <c r="I3105" t="str">
        <f t="shared" si="96"/>
        <v>BC</v>
      </c>
      <c r="J3105" t="e">
        <f>INDEX(NoSettings!$C:$C,MATCH(EPS!$A3105,NoSettings!$A:$A,0))</f>
        <v>#N/A</v>
      </c>
      <c r="K3105">
        <f>INDEX(GWP!$C$2:$C$13,MATCH(EPS!I3105,GWP!$B$2:$B$13,0))</f>
        <v>0</v>
      </c>
      <c r="L3105" s="4" t="e">
        <f t="shared" si="97"/>
        <v>#N/A</v>
      </c>
    </row>
    <row r="3106" spans="1:12">
      <c r="A3106" t="s">
        <v>8654</v>
      </c>
      <c r="B3106" t="s">
        <v>7325</v>
      </c>
      <c r="C3106" t="s">
        <v>1735</v>
      </c>
      <c r="D3106" t="s">
        <v>6877</v>
      </c>
      <c r="E3106" t="s">
        <v>1712</v>
      </c>
      <c r="H3106" t="str">
        <f>INDEX('Vensim Variables'!$B:$B,MATCH(EPS!$B3106,'Vensim Variables'!$A:$A,0))</f>
        <v>g pollutant</v>
      </c>
      <c r="I3106" t="str">
        <f t="shared" si="96"/>
        <v>OC</v>
      </c>
      <c r="J3106" t="e">
        <f>INDEX(NoSettings!$C:$C,MATCH(EPS!$A3106,NoSettings!$A:$A,0))</f>
        <v>#N/A</v>
      </c>
      <c r="K3106">
        <f>INDEX(GWP!$C$2:$C$13,MATCH(EPS!I3106,GWP!$B$2:$B$13,0))</f>
        <v>0</v>
      </c>
      <c r="L3106" s="4" t="e">
        <f t="shared" si="97"/>
        <v>#N/A</v>
      </c>
    </row>
    <row r="3107" spans="1:12">
      <c r="A3107" t="s">
        <v>8655</v>
      </c>
      <c r="B3107" t="s">
        <v>7325</v>
      </c>
      <c r="C3107" t="s">
        <v>1735</v>
      </c>
      <c r="D3107" t="s">
        <v>6877</v>
      </c>
      <c r="E3107" t="s">
        <v>1713</v>
      </c>
      <c r="H3107" t="str">
        <f>INDEX('Vensim Variables'!$B:$B,MATCH(EPS!$B3107,'Vensim Variables'!$A:$A,0))</f>
        <v>g pollutant</v>
      </c>
      <c r="I3107" t="str">
        <f t="shared" si="96"/>
        <v>CH4</v>
      </c>
      <c r="J3107" t="e">
        <f>INDEX(NoSettings!$C:$C,MATCH(EPS!$A3107,NoSettings!$A:$A,0))</f>
        <v>#N/A</v>
      </c>
      <c r="K3107">
        <f>INDEX(GWP!$C$2:$C$13,MATCH(EPS!I3107,GWP!$B$2:$B$13,0))</f>
        <v>28</v>
      </c>
      <c r="L3107" s="4" t="e">
        <f t="shared" si="97"/>
        <v>#N/A</v>
      </c>
    </row>
    <row r="3108" spans="1:12">
      <c r="A3108" t="s">
        <v>8656</v>
      </c>
      <c r="B3108" t="s">
        <v>7325</v>
      </c>
      <c r="C3108" t="s">
        <v>1735</v>
      </c>
      <c r="D3108" t="s">
        <v>6877</v>
      </c>
      <c r="E3108" t="s">
        <v>1714</v>
      </c>
      <c r="H3108" t="str">
        <f>INDEX('Vensim Variables'!$B:$B,MATCH(EPS!$B3108,'Vensim Variables'!$A:$A,0))</f>
        <v>g pollutant</v>
      </c>
      <c r="I3108" t="str">
        <f t="shared" si="96"/>
        <v>N2O</v>
      </c>
      <c r="J3108" t="e">
        <f>INDEX(NoSettings!$C:$C,MATCH(EPS!$A3108,NoSettings!$A:$A,0))</f>
        <v>#N/A</v>
      </c>
      <c r="K3108">
        <f>INDEX(GWP!$C$2:$C$13,MATCH(EPS!I3108,GWP!$B$2:$B$13,0))</f>
        <v>265</v>
      </c>
      <c r="L3108" s="4" t="e">
        <f t="shared" si="97"/>
        <v>#N/A</v>
      </c>
    </row>
    <row r="3109" spans="1:12">
      <c r="A3109" t="s">
        <v>8657</v>
      </c>
      <c r="B3109" t="s">
        <v>7325</v>
      </c>
      <c r="C3109" t="s">
        <v>1735</v>
      </c>
      <c r="D3109" t="s">
        <v>6877</v>
      </c>
      <c r="E3109" t="s">
        <v>1715</v>
      </c>
      <c r="H3109" t="str">
        <f>INDEX('Vensim Variables'!$B:$B,MATCH(EPS!$B3109,'Vensim Variables'!$A:$A,0))</f>
        <v>g pollutant</v>
      </c>
      <c r="I3109" t="str">
        <f t="shared" si="96"/>
        <v>F gases</v>
      </c>
      <c r="J3109" t="e">
        <f>INDEX(NoSettings!$C:$C,MATCH(EPS!$A3109,NoSettings!$A:$A,0))</f>
        <v>#N/A</v>
      </c>
      <c r="K3109">
        <f>INDEX(GWP!$C$2:$C$13,MATCH(EPS!I3109,GWP!$B$2:$B$13,0))</f>
        <v>1</v>
      </c>
      <c r="L3109" s="4" t="e">
        <f t="shared" si="97"/>
        <v>#N/A</v>
      </c>
    </row>
    <row r="3110" spans="1:12">
      <c r="A3110" t="s">
        <v>8658</v>
      </c>
      <c r="B3110" t="s">
        <v>7325</v>
      </c>
      <c r="C3110" t="s">
        <v>1735</v>
      </c>
      <c r="D3110" t="s">
        <v>6878</v>
      </c>
      <c r="E3110" t="s">
        <v>1702</v>
      </c>
      <c r="H3110" t="str">
        <f>INDEX('Vensim Variables'!$B:$B,MATCH(EPS!$B3110,'Vensim Variables'!$A:$A,0))</f>
        <v>g pollutant</v>
      </c>
      <c r="I3110" t="str">
        <f t="shared" si="96"/>
        <v>CO2</v>
      </c>
      <c r="J3110" t="e">
        <f>INDEX(NoSettings!$C:$C,MATCH(EPS!$A3110,NoSettings!$A:$A,0))</f>
        <v>#N/A</v>
      </c>
      <c r="K3110">
        <f>INDEX(GWP!$C$2:$C$13,MATCH(EPS!I3110,GWP!$B$2:$B$13,0))</f>
        <v>1</v>
      </c>
      <c r="L3110" s="4" t="e">
        <f t="shared" si="97"/>
        <v>#N/A</v>
      </c>
    </row>
    <row r="3111" spans="1:12">
      <c r="A3111" t="s">
        <v>8659</v>
      </c>
      <c r="B3111" t="s">
        <v>7325</v>
      </c>
      <c r="C3111" t="s">
        <v>1735</v>
      </c>
      <c r="D3111" t="s">
        <v>6878</v>
      </c>
      <c r="E3111" t="s">
        <v>1705</v>
      </c>
      <c r="H3111" t="str">
        <f>INDEX('Vensim Variables'!$B:$B,MATCH(EPS!$B3111,'Vensim Variables'!$A:$A,0))</f>
        <v>g pollutant</v>
      </c>
      <c r="I3111" t="str">
        <f t="shared" si="96"/>
        <v>VOC</v>
      </c>
      <c r="J3111" t="e">
        <f>INDEX(NoSettings!$C:$C,MATCH(EPS!$A3111,NoSettings!$A:$A,0))</f>
        <v>#N/A</v>
      </c>
      <c r="K3111">
        <f>INDEX(GWP!$C$2:$C$13,MATCH(EPS!I3111,GWP!$B$2:$B$13,0))</f>
        <v>0</v>
      </c>
      <c r="L3111" s="4" t="e">
        <f t="shared" si="97"/>
        <v>#N/A</v>
      </c>
    </row>
    <row r="3112" spans="1:12">
      <c r="A3112" t="s">
        <v>8660</v>
      </c>
      <c r="B3112" t="s">
        <v>7325</v>
      </c>
      <c r="C3112" t="s">
        <v>1735</v>
      </c>
      <c r="D3112" t="s">
        <v>6878</v>
      </c>
      <c r="E3112" t="s">
        <v>1706</v>
      </c>
      <c r="H3112" t="str">
        <f>INDEX('Vensim Variables'!$B:$B,MATCH(EPS!$B3112,'Vensim Variables'!$A:$A,0))</f>
        <v>g pollutant</v>
      </c>
      <c r="I3112" t="str">
        <f t="shared" si="96"/>
        <v>CO</v>
      </c>
      <c r="J3112" t="e">
        <f>INDEX(NoSettings!$C:$C,MATCH(EPS!$A3112,NoSettings!$A:$A,0))</f>
        <v>#N/A</v>
      </c>
      <c r="K3112">
        <f>INDEX(GWP!$C$2:$C$13,MATCH(EPS!I3112,GWP!$B$2:$B$13,0))</f>
        <v>0</v>
      </c>
      <c r="L3112" s="4" t="e">
        <f t="shared" si="97"/>
        <v>#N/A</v>
      </c>
    </row>
    <row r="3113" spans="1:12">
      <c r="A3113" t="s">
        <v>8661</v>
      </c>
      <c r="B3113" t="s">
        <v>7325</v>
      </c>
      <c r="C3113" t="s">
        <v>1735</v>
      </c>
      <c r="D3113" t="s">
        <v>6878</v>
      </c>
      <c r="E3113" t="s">
        <v>1707</v>
      </c>
      <c r="H3113" t="str">
        <f>INDEX('Vensim Variables'!$B:$B,MATCH(EPS!$B3113,'Vensim Variables'!$A:$A,0))</f>
        <v>g pollutant</v>
      </c>
      <c r="I3113" t="str">
        <f t="shared" si="96"/>
        <v>NOx</v>
      </c>
      <c r="J3113" t="e">
        <f>INDEX(NoSettings!$C:$C,MATCH(EPS!$A3113,NoSettings!$A:$A,0))</f>
        <v>#N/A</v>
      </c>
      <c r="K3113">
        <f>INDEX(GWP!$C$2:$C$13,MATCH(EPS!I3113,GWP!$B$2:$B$13,0))</f>
        <v>0</v>
      </c>
      <c r="L3113" s="4" t="e">
        <f t="shared" si="97"/>
        <v>#N/A</v>
      </c>
    </row>
    <row r="3114" spans="1:12">
      <c r="A3114" t="s">
        <v>8662</v>
      </c>
      <c r="B3114" t="s">
        <v>7325</v>
      </c>
      <c r="C3114" t="s">
        <v>1735</v>
      </c>
      <c r="D3114" t="s">
        <v>6878</v>
      </c>
      <c r="E3114" t="s">
        <v>1708</v>
      </c>
      <c r="H3114" t="str">
        <f>INDEX('Vensim Variables'!$B:$B,MATCH(EPS!$B3114,'Vensim Variables'!$A:$A,0))</f>
        <v>g pollutant</v>
      </c>
      <c r="I3114" t="str">
        <f t="shared" si="96"/>
        <v>PM10</v>
      </c>
      <c r="J3114" t="e">
        <f>INDEX(NoSettings!$C:$C,MATCH(EPS!$A3114,NoSettings!$A:$A,0))</f>
        <v>#N/A</v>
      </c>
      <c r="K3114">
        <f>INDEX(GWP!$C$2:$C$13,MATCH(EPS!I3114,GWP!$B$2:$B$13,0))</f>
        <v>0</v>
      </c>
      <c r="L3114" s="4" t="e">
        <f t="shared" si="97"/>
        <v>#N/A</v>
      </c>
    </row>
    <row r="3115" spans="1:12">
      <c r="A3115" t="s">
        <v>8663</v>
      </c>
      <c r="B3115" t="s">
        <v>7325</v>
      </c>
      <c r="C3115" t="s">
        <v>1735</v>
      </c>
      <c r="D3115" t="s">
        <v>6878</v>
      </c>
      <c r="E3115" t="s">
        <v>1709</v>
      </c>
      <c r="H3115" t="str">
        <f>INDEX('Vensim Variables'!$B:$B,MATCH(EPS!$B3115,'Vensim Variables'!$A:$A,0))</f>
        <v>g pollutant</v>
      </c>
      <c r="I3115" t="str">
        <f t="shared" si="96"/>
        <v>PM25</v>
      </c>
      <c r="J3115" t="e">
        <f>INDEX(NoSettings!$C:$C,MATCH(EPS!$A3115,NoSettings!$A:$A,0))</f>
        <v>#N/A</v>
      </c>
      <c r="K3115">
        <f>INDEX(GWP!$C$2:$C$13,MATCH(EPS!I3115,GWP!$B$2:$B$13,0))</f>
        <v>0</v>
      </c>
      <c r="L3115" s="4" t="e">
        <f t="shared" si="97"/>
        <v>#N/A</v>
      </c>
    </row>
    <row r="3116" spans="1:12">
      <c r="A3116" t="s">
        <v>8664</v>
      </c>
      <c r="B3116" t="s">
        <v>7325</v>
      </c>
      <c r="C3116" t="s">
        <v>1735</v>
      </c>
      <c r="D3116" t="s">
        <v>6878</v>
      </c>
      <c r="E3116" t="s">
        <v>1710</v>
      </c>
      <c r="H3116" t="str">
        <f>INDEX('Vensim Variables'!$B:$B,MATCH(EPS!$B3116,'Vensim Variables'!$A:$A,0))</f>
        <v>g pollutant</v>
      </c>
      <c r="I3116" t="str">
        <f t="shared" si="96"/>
        <v>SOx</v>
      </c>
      <c r="J3116" t="e">
        <f>INDEX(NoSettings!$C:$C,MATCH(EPS!$A3116,NoSettings!$A:$A,0))</f>
        <v>#N/A</v>
      </c>
      <c r="K3116">
        <f>INDEX(GWP!$C$2:$C$13,MATCH(EPS!I3116,GWP!$B$2:$B$13,0))</f>
        <v>0</v>
      </c>
      <c r="L3116" s="4" t="e">
        <f t="shared" si="97"/>
        <v>#N/A</v>
      </c>
    </row>
    <row r="3117" spans="1:12">
      <c r="A3117" t="s">
        <v>8665</v>
      </c>
      <c r="B3117" t="s">
        <v>7325</v>
      </c>
      <c r="C3117" t="s">
        <v>1735</v>
      </c>
      <c r="D3117" t="s">
        <v>6878</v>
      </c>
      <c r="E3117" t="s">
        <v>1711</v>
      </c>
      <c r="H3117" t="str">
        <f>INDEX('Vensim Variables'!$B:$B,MATCH(EPS!$B3117,'Vensim Variables'!$A:$A,0))</f>
        <v>g pollutant</v>
      </c>
      <c r="I3117" t="str">
        <f t="shared" si="96"/>
        <v>BC</v>
      </c>
      <c r="J3117" t="e">
        <f>INDEX(NoSettings!$C:$C,MATCH(EPS!$A3117,NoSettings!$A:$A,0))</f>
        <v>#N/A</v>
      </c>
      <c r="K3117">
        <f>INDEX(GWP!$C$2:$C$13,MATCH(EPS!I3117,GWP!$B$2:$B$13,0))</f>
        <v>0</v>
      </c>
      <c r="L3117" s="4" t="e">
        <f t="shared" si="97"/>
        <v>#N/A</v>
      </c>
    </row>
    <row r="3118" spans="1:12">
      <c r="A3118" t="s">
        <v>8666</v>
      </c>
      <c r="B3118" t="s">
        <v>7325</v>
      </c>
      <c r="C3118" t="s">
        <v>1735</v>
      </c>
      <c r="D3118" t="s">
        <v>6878</v>
      </c>
      <c r="E3118" t="s">
        <v>1712</v>
      </c>
      <c r="H3118" t="str">
        <f>INDEX('Vensim Variables'!$B:$B,MATCH(EPS!$B3118,'Vensim Variables'!$A:$A,0))</f>
        <v>g pollutant</v>
      </c>
      <c r="I3118" t="str">
        <f t="shared" si="96"/>
        <v>OC</v>
      </c>
      <c r="J3118" t="e">
        <f>INDEX(NoSettings!$C:$C,MATCH(EPS!$A3118,NoSettings!$A:$A,0))</f>
        <v>#N/A</v>
      </c>
      <c r="K3118">
        <f>INDEX(GWP!$C$2:$C$13,MATCH(EPS!I3118,GWP!$B$2:$B$13,0))</f>
        <v>0</v>
      </c>
      <c r="L3118" s="4" t="e">
        <f t="shared" si="97"/>
        <v>#N/A</v>
      </c>
    </row>
    <row r="3119" spans="1:12">
      <c r="A3119" t="s">
        <v>8667</v>
      </c>
      <c r="B3119" t="s">
        <v>7325</v>
      </c>
      <c r="C3119" t="s">
        <v>1735</v>
      </c>
      <c r="D3119" t="s">
        <v>6878</v>
      </c>
      <c r="E3119" t="s">
        <v>1713</v>
      </c>
      <c r="H3119" t="str">
        <f>INDEX('Vensim Variables'!$B:$B,MATCH(EPS!$B3119,'Vensim Variables'!$A:$A,0))</f>
        <v>g pollutant</v>
      </c>
      <c r="I3119" t="str">
        <f t="shared" si="96"/>
        <v>CH4</v>
      </c>
      <c r="J3119" t="e">
        <f>INDEX(NoSettings!$C:$C,MATCH(EPS!$A3119,NoSettings!$A:$A,0))</f>
        <v>#N/A</v>
      </c>
      <c r="K3119">
        <f>INDEX(GWP!$C$2:$C$13,MATCH(EPS!I3119,GWP!$B$2:$B$13,0))</f>
        <v>28</v>
      </c>
      <c r="L3119" s="4" t="e">
        <f t="shared" si="97"/>
        <v>#N/A</v>
      </c>
    </row>
    <row r="3120" spans="1:12">
      <c r="A3120" t="s">
        <v>8668</v>
      </c>
      <c r="B3120" t="s">
        <v>7325</v>
      </c>
      <c r="C3120" t="s">
        <v>1735</v>
      </c>
      <c r="D3120" t="s">
        <v>6878</v>
      </c>
      <c r="E3120" t="s">
        <v>1714</v>
      </c>
      <c r="H3120" t="str">
        <f>INDEX('Vensim Variables'!$B:$B,MATCH(EPS!$B3120,'Vensim Variables'!$A:$A,0))</f>
        <v>g pollutant</v>
      </c>
      <c r="I3120" t="str">
        <f t="shared" si="96"/>
        <v>N2O</v>
      </c>
      <c r="J3120" t="e">
        <f>INDEX(NoSettings!$C:$C,MATCH(EPS!$A3120,NoSettings!$A:$A,0))</f>
        <v>#N/A</v>
      </c>
      <c r="K3120">
        <f>INDEX(GWP!$C$2:$C$13,MATCH(EPS!I3120,GWP!$B$2:$B$13,0))</f>
        <v>265</v>
      </c>
      <c r="L3120" s="4" t="e">
        <f t="shared" si="97"/>
        <v>#N/A</v>
      </c>
    </row>
    <row r="3121" spans="1:12">
      <c r="A3121" t="s">
        <v>8669</v>
      </c>
      <c r="B3121" t="s">
        <v>7325</v>
      </c>
      <c r="C3121" t="s">
        <v>1735</v>
      </c>
      <c r="D3121" t="s">
        <v>6878</v>
      </c>
      <c r="E3121" t="s">
        <v>1715</v>
      </c>
      <c r="H3121" t="str">
        <f>INDEX('Vensim Variables'!$B:$B,MATCH(EPS!$B3121,'Vensim Variables'!$A:$A,0))</f>
        <v>g pollutant</v>
      </c>
      <c r="I3121" t="str">
        <f t="shared" si="96"/>
        <v>F gases</v>
      </c>
      <c r="J3121" t="e">
        <f>INDEX(NoSettings!$C:$C,MATCH(EPS!$A3121,NoSettings!$A:$A,0))</f>
        <v>#N/A</v>
      </c>
      <c r="K3121">
        <f>INDEX(GWP!$C$2:$C$13,MATCH(EPS!I3121,GWP!$B$2:$B$13,0))</f>
        <v>1</v>
      </c>
      <c r="L3121" s="4" t="e">
        <f t="shared" si="97"/>
        <v>#N/A</v>
      </c>
    </row>
    <row r="3122" spans="1:12">
      <c r="A3122" t="s">
        <v>8670</v>
      </c>
      <c r="B3122" t="s">
        <v>7325</v>
      </c>
      <c r="C3122" t="s">
        <v>1735</v>
      </c>
      <c r="D3122" t="s">
        <v>6879</v>
      </c>
      <c r="E3122" t="s">
        <v>1702</v>
      </c>
      <c r="H3122" t="str">
        <f>INDEX('Vensim Variables'!$B:$B,MATCH(EPS!$B3122,'Vensim Variables'!$A:$A,0))</f>
        <v>g pollutant</v>
      </c>
      <c r="I3122" t="str">
        <f t="shared" si="96"/>
        <v>CO2</v>
      </c>
      <c r="J3122" t="e">
        <f>INDEX(NoSettings!$C:$C,MATCH(EPS!$A3122,NoSettings!$A:$A,0))</f>
        <v>#N/A</v>
      </c>
      <c r="K3122">
        <f>INDEX(GWP!$C$2:$C$13,MATCH(EPS!I3122,GWP!$B$2:$B$13,0))</f>
        <v>1</v>
      </c>
      <c r="L3122" s="4" t="e">
        <f t="shared" si="97"/>
        <v>#N/A</v>
      </c>
    </row>
    <row r="3123" spans="1:12">
      <c r="A3123" t="s">
        <v>8671</v>
      </c>
      <c r="B3123" t="s">
        <v>7325</v>
      </c>
      <c r="C3123" t="s">
        <v>1735</v>
      </c>
      <c r="D3123" t="s">
        <v>6879</v>
      </c>
      <c r="E3123" t="s">
        <v>1705</v>
      </c>
      <c r="H3123" t="str">
        <f>INDEX('Vensim Variables'!$B:$B,MATCH(EPS!$B3123,'Vensim Variables'!$A:$A,0))</f>
        <v>g pollutant</v>
      </c>
      <c r="I3123" t="str">
        <f t="shared" si="96"/>
        <v>VOC</v>
      </c>
      <c r="J3123" t="e">
        <f>INDEX(NoSettings!$C:$C,MATCH(EPS!$A3123,NoSettings!$A:$A,0))</f>
        <v>#N/A</v>
      </c>
      <c r="K3123">
        <f>INDEX(GWP!$C$2:$C$13,MATCH(EPS!I3123,GWP!$B$2:$B$13,0))</f>
        <v>0</v>
      </c>
      <c r="L3123" s="4" t="e">
        <f t="shared" si="97"/>
        <v>#N/A</v>
      </c>
    </row>
    <row r="3124" spans="1:12">
      <c r="A3124" t="s">
        <v>8672</v>
      </c>
      <c r="B3124" t="s">
        <v>7325</v>
      </c>
      <c r="C3124" t="s">
        <v>1735</v>
      </c>
      <c r="D3124" t="s">
        <v>6879</v>
      </c>
      <c r="E3124" t="s">
        <v>1706</v>
      </c>
      <c r="H3124" t="str">
        <f>INDEX('Vensim Variables'!$B:$B,MATCH(EPS!$B3124,'Vensim Variables'!$A:$A,0))</f>
        <v>g pollutant</v>
      </c>
      <c r="I3124" t="str">
        <f t="shared" si="96"/>
        <v>CO</v>
      </c>
      <c r="J3124" t="e">
        <f>INDEX(NoSettings!$C:$C,MATCH(EPS!$A3124,NoSettings!$A:$A,0))</f>
        <v>#N/A</v>
      </c>
      <c r="K3124">
        <f>INDEX(GWP!$C$2:$C$13,MATCH(EPS!I3124,GWP!$B$2:$B$13,0))</f>
        <v>0</v>
      </c>
      <c r="L3124" s="4" t="e">
        <f t="shared" si="97"/>
        <v>#N/A</v>
      </c>
    </row>
    <row r="3125" spans="1:12">
      <c r="A3125" t="s">
        <v>8673</v>
      </c>
      <c r="B3125" t="s">
        <v>7325</v>
      </c>
      <c r="C3125" t="s">
        <v>1735</v>
      </c>
      <c r="D3125" t="s">
        <v>6879</v>
      </c>
      <c r="E3125" t="s">
        <v>1707</v>
      </c>
      <c r="H3125" t="str">
        <f>INDEX('Vensim Variables'!$B:$B,MATCH(EPS!$B3125,'Vensim Variables'!$A:$A,0))</f>
        <v>g pollutant</v>
      </c>
      <c r="I3125" t="str">
        <f t="shared" si="96"/>
        <v>NOx</v>
      </c>
      <c r="J3125" t="e">
        <f>INDEX(NoSettings!$C:$C,MATCH(EPS!$A3125,NoSettings!$A:$A,0))</f>
        <v>#N/A</v>
      </c>
      <c r="K3125">
        <f>INDEX(GWP!$C$2:$C$13,MATCH(EPS!I3125,GWP!$B$2:$B$13,0))</f>
        <v>0</v>
      </c>
      <c r="L3125" s="4" t="e">
        <f t="shared" si="97"/>
        <v>#N/A</v>
      </c>
    </row>
    <row r="3126" spans="1:12">
      <c r="A3126" t="s">
        <v>8674</v>
      </c>
      <c r="B3126" t="s">
        <v>7325</v>
      </c>
      <c r="C3126" t="s">
        <v>1735</v>
      </c>
      <c r="D3126" t="s">
        <v>6879</v>
      </c>
      <c r="E3126" t="s">
        <v>1708</v>
      </c>
      <c r="H3126" t="str">
        <f>INDEX('Vensim Variables'!$B:$B,MATCH(EPS!$B3126,'Vensim Variables'!$A:$A,0))</f>
        <v>g pollutant</v>
      </c>
      <c r="I3126" t="str">
        <f t="shared" si="96"/>
        <v>PM10</v>
      </c>
      <c r="J3126" t="e">
        <f>INDEX(NoSettings!$C:$C,MATCH(EPS!$A3126,NoSettings!$A:$A,0))</f>
        <v>#N/A</v>
      </c>
      <c r="K3126">
        <f>INDEX(GWP!$C$2:$C$13,MATCH(EPS!I3126,GWP!$B$2:$B$13,0))</f>
        <v>0</v>
      </c>
      <c r="L3126" s="4" t="e">
        <f t="shared" si="97"/>
        <v>#N/A</v>
      </c>
    </row>
    <row r="3127" spans="1:12">
      <c r="A3127" t="s">
        <v>8675</v>
      </c>
      <c r="B3127" t="s">
        <v>7325</v>
      </c>
      <c r="C3127" t="s">
        <v>1735</v>
      </c>
      <c r="D3127" t="s">
        <v>6879</v>
      </c>
      <c r="E3127" t="s">
        <v>1709</v>
      </c>
      <c r="H3127" t="str">
        <f>INDEX('Vensim Variables'!$B:$B,MATCH(EPS!$B3127,'Vensim Variables'!$A:$A,0))</f>
        <v>g pollutant</v>
      </c>
      <c r="I3127" t="str">
        <f t="shared" si="96"/>
        <v>PM25</v>
      </c>
      <c r="J3127" t="e">
        <f>INDEX(NoSettings!$C:$C,MATCH(EPS!$A3127,NoSettings!$A:$A,0))</f>
        <v>#N/A</v>
      </c>
      <c r="K3127">
        <f>INDEX(GWP!$C$2:$C$13,MATCH(EPS!I3127,GWP!$B$2:$B$13,0))</f>
        <v>0</v>
      </c>
      <c r="L3127" s="4" t="e">
        <f t="shared" si="97"/>
        <v>#N/A</v>
      </c>
    </row>
    <row r="3128" spans="1:12">
      <c r="A3128" t="s">
        <v>8676</v>
      </c>
      <c r="B3128" t="s">
        <v>7325</v>
      </c>
      <c r="C3128" t="s">
        <v>1735</v>
      </c>
      <c r="D3128" t="s">
        <v>6879</v>
      </c>
      <c r="E3128" t="s">
        <v>1710</v>
      </c>
      <c r="H3128" t="str">
        <f>INDEX('Vensim Variables'!$B:$B,MATCH(EPS!$B3128,'Vensim Variables'!$A:$A,0))</f>
        <v>g pollutant</v>
      </c>
      <c r="I3128" t="str">
        <f t="shared" si="96"/>
        <v>SOx</v>
      </c>
      <c r="J3128" t="e">
        <f>INDEX(NoSettings!$C:$C,MATCH(EPS!$A3128,NoSettings!$A:$A,0))</f>
        <v>#N/A</v>
      </c>
      <c r="K3128">
        <f>INDEX(GWP!$C$2:$C$13,MATCH(EPS!I3128,GWP!$B$2:$B$13,0))</f>
        <v>0</v>
      </c>
      <c r="L3128" s="4" t="e">
        <f t="shared" si="97"/>
        <v>#N/A</v>
      </c>
    </row>
    <row r="3129" spans="1:12">
      <c r="A3129" t="s">
        <v>8677</v>
      </c>
      <c r="B3129" t="s">
        <v>7325</v>
      </c>
      <c r="C3129" t="s">
        <v>1735</v>
      </c>
      <c r="D3129" t="s">
        <v>6879</v>
      </c>
      <c r="E3129" t="s">
        <v>1711</v>
      </c>
      <c r="H3129" t="str">
        <f>INDEX('Vensim Variables'!$B:$B,MATCH(EPS!$B3129,'Vensim Variables'!$A:$A,0))</f>
        <v>g pollutant</v>
      </c>
      <c r="I3129" t="str">
        <f t="shared" si="96"/>
        <v>BC</v>
      </c>
      <c r="J3129" t="e">
        <f>INDEX(NoSettings!$C:$C,MATCH(EPS!$A3129,NoSettings!$A:$A,0))</f>
        <v>#N/A</v>
      </c>
      <c r="K3129">
        <f>INDEX(GWP!$C$2:$C$13,MATCH(EPS!I3129,GWP!$B$2:$B$13,0))</f>
        <v>0</v>
      </c>
      <c r="L3129" s="4" t="e">
        <f t="shared" si="97"/>
        <v>#N/A</v>
      </c>
    </row>
    <row r="3130" spans="1:12">
      <c r="A3130" t="s">
        <v>8678</v>
      </c>
      <c r="B3130" t="s">
        <v>7325</v>
      </c>
      <c r="C3130" t="s">
        <v>1735</v>
      </c>
      <c r="D3130" t="s">
        <v>6879</v>
      </c>
      <c r="E3130" t="s">
        <v>1712</v>
      </c>
      <c r="H3130" t="str">
        <f>INDEX('Vensim Variables'!$B:$B,MATCH(EPS!$B3130,'Vensim Variables'!$A:$A,0))</f>
        <v>g pollutant</v>
      </c>
      <c r="I3130" t="str">
        <f t="shared" si="96"/>
        <v>OC</v>
      </c>
      <c r="J3130" t="e">
        <f>INDEX(NoSettings!$C:$C,MATCH(EPS!$A3130,NoSettings!$A:$A,0))</f>
        <v>#N/A</v>
      </c>
      <c r="K3130">
        <f>INDEX(GWP!$C$2:$C$13,MATCH(EPS!I3130,GWP!$B$2:$B$13,0))</f>
        <v>0</v>
      </c>
      <c r="L3130" s="4" t="e">
        <f t="shared" si="97"/>
        <v>#N/A</v>
      </c>
    </row>
    <row r="3131" spans="1:12">
      <c r="A3131" t="s">
        <v>8679</v>
      </c>
      <c r="B3131" t="s">
        <v>7325</v>
      </c>
      <c r="C3131" t="s">
        <v>1735</v>
      </c>
      <c r="D3131" t="s">
        <v>6879</v>
      </c>
      <c r="E3131" t="s">
        <v>1713</v>
      </c>
      <c r="H3131" t="str">
        <f>INDEX('Vensim Variables'!$B:$B,MATCH(EPS!$B3131,'Vensim Variables'!$A:$A,0))</f>
        <v>g pollutant</v>
      </c>
      <c r="I3131" t="str">
        <f t="shared" si="96"/>
        <v>CH4</v>
      </c>
      <c r="J3131" t="e">
        <f>INDEX(NoSettings!$C:$C,MATCH(EPS!$A3131,NoSettings!$A:$A,0))</f>
        <v>#N/A</v>
      </c>
      <c r="K3131">
        <f>INDEX(GWP!$C$2:$C$13,MATCH(EPS!I3131,GWP!$B$2:$B$13,0))</f>
        <v>28</v>
      </c>
      <c r="L3131" s="4" t="e">
        <f t="shared" si="97"/>
        <v>#N/A</v>
      </c>
    </row>
    <row r="3132" spans="1:12">
      <c r="A3132" t="s">
        <v>8680</v>
      </c>
      <c r="B3132" t="s">
        <v>7325</v>
      </c>
      <c r="C3132" t="s">
        <v>1735</v>
      </c>
      <c r="D3132" t="s">
        <v>6879</v>
      </c>
      <c r="E3132" t="s">
        <v>1714</v>
      </c>
      <c r="H3132" t="str">
        <f>INDEX('Vensim Variables'!$B:$B,MATCH(EPS!$B3132,'Vensim Variables'!$A:$A,0))</f>
        <v>g pollutant</v>
      </c>
      <c r="I3132" t="str">
        <f t="shared" si="96"/>
        <v>N2O</v>
      </c>
      <c r="J3132" t="e">
        <f>INDEX(NoSettings!$C:$C,MATCH(EPS!$A3132,NoSettings!$A:$A,0))</f>
        <v>#N/A</v>
      </c>
      <c r="K3132">
        <f>INDEX(GWP!$C$2:$C$13,MATCH(EPS!I3132,GWP!$B$2:$B$13,0))</f>
        <v>265</v>
      </c>
      <c r="L3132" s="4" t="e">
        <f t="shared" si="97"/>
        <v>#N/A</v>
      </c>
    </row>
    <row r="3133" spans="1:12">
      <c r="A3133" t="s">
        <v>8681</v>
      </c>
      <c r="B3133" t="s">
        <v>7325</v>
      </c>
      <c r="C3133" t="s">
        <v>1735</v>
      </c>
      <c r="D3133" t="s">
        <v>6879</v>
      </c>
      <c r="E3133" t="s">
        <v>1715</v>
      </c>
      <c r="H3133" t="str">
        <f>INDEX('Vensim Variables'!$B:$B,MATCH(EPS!$B3133,'Vensim Variables'!$A:$A,0))</f>
        <v>g pollutant</v>
      </c>
      <c r="I3133" t="str">
        <f t="shared" si="96"/>
        <v>F gases</v>
      </c>
      <c r="J3133" t="e">
        <f>INDEX(NoSettings!$C:$C,MATCH(EPS!$A3133,NoSettings!$A:$A,0))</f>
        <v>#N/A</v>
      </c>
      <c r="K3133">
        <f>INDEX(GWP!$C$2:$C$13,MATCH(EPS!I3133,GWP!$B$2:$B$13,0))</f>
        <v>1</v>
      </c>
      <c r="L3133" s="4" t="e">
        <f t="shared" si="97"/>
        <v>#N/A</v>
      </c>
    </row>
    <row r="3134" spans="1:12">
      <c r="A3134" t="s">
        <v>8682</v>
      </c>
      <c r="B3134" t="s">
        <v>7325</v>
      </c>
      <c r="C3134" t="s">
        <v>1735</v>
      </c>
      <c r="D3134" t="s">
        <v>6880</v>
      </c>
      <c r="E3134" t="s">
        <v>1702</v>
      </c>
      <c r="H3134" t="str">
        <f>INDEX('Vensim Variables'!$B:$B,MATCH(EPS!$B3134,'Vensim Variables'!$A:$A,0))</f>
        <v>g pollutant</v>
      </c>
      <c r="I3134" t="str">
        <f t="shared" si="96"/>
        <v>CO2</v>
      </c>
      <c r="J3134" t="e">
        <f>INDEX(NoSettings!$C:$C,MATCH(EPS!$A3134,NoSettings!$A:$A,0))</f>
        <v>#N/A</v>
      </c>
      <c r="K3134">
        <f>INDEX(GWP!$C$2:$C$13,MATCH(EPS!I3134,GWP!$B$2:$B$13,0))</f>
        <v>1</v>
      </c>
      <c r="L3134" s="4" t="e">
        <f t="shared" si="97"/>
        <v>#N/A</v>
      </c>
    </row>
    <row r="3135" spans="1:12">
      <c r="A3135" t="s">
        <v>8683</v>
      </c>
      <c r="B3135" t="s">
        <v>7325</v>
      </c>
      <c r="C3135" t="s">
        <v>1735</v>
      </c>
      <c r="D3135" t="s">
        <v>6880</v>
      </c>
      <c r="E3135" t="s">
        <v>1705</v>
      </c>
      <c r="H3135" t="str">
        <f>INDEX('Vensim Variables'!$B:$B,MATCH(EPS!$B3135,'Vensim Variables'!$A:$A,0))</f>
        <v>g pollutant</v>
      </c>
      <c r="I3135" t="str">
        <f t="shared" si="96"/>
        <v>VOC</v>
      </c>
      <c r="J3135" t="e">
        <f>INDEX(NoSettings!$C:$C,MATCH(EPS!$A3135,NoSettings!$A:$A,0))</f>
        <v>#N/A</v>
      </c>
      <c r="K3135">
        <f>INDEX(GWP!$C$2:$C$13,MATCH(EPS!I3135,GWP!$B$2:$B$13,0))</f>
        <v>0</v>
      </c>
      <c r="L3135" s="4" t="e">
        <f t="shared" si="97"/>
        <v>#N/A</v>
      </c>
    </row>
    <row r="3136" spans="1:12">
      <c r="A3136" t="s">
        <v>8684</v>
      </c>
      <c r="B3136" t="s">
        <v>7325</v>
      </c>
      <c r="C3136" t="s">
        <v>1735</v>
      </c>
      <c r="D3136" t="s">
        <v>6880</v>
      </c>
      <c r="E3136" t="s">
        <v>1706</v>
      </c>
      <c r="H3136" t="str">
        <f>INDEX('Vensim Variables'!$B:$B,MATCH(EPS!$B3136,'Vensim Variables'!$A:$A,0))</f>
        <v>g pollutant</v>
      </c>
      <c r="I3136" t="str">
        <f t="shared" si="96"/>
        <v>CO</v>
      </c>
      <c r="J3136" t="e">
        <f>INDEX(NoSettings!$C:$C,MATCH(EPS!$A3136,NoSettings!$A:$A,0))</f>
        <v>#N/A</v>
      </c>
      <c r="K3136">
        <f>INDEX(GWP!$C$2:$C$13,MATCH(EPS!I3136,GWP!$B$2:$B$13,0))</f>
        <v>0</v>
      </c>
      <c r="L3136" s="4" t="e">
        <f t="shared" si="97"/>
        <v>#N/A</v>
      </c>
    </row>
    <row r="3137" spans="1:12">
      <c r="A3137" t="s">
        <v>8685</v>
      </c>
      <c r="B3137" t="s">
        <v>7325</v>
      </c>
      <c r="C3137" t="s">
        <v>1735</v>
      </c>
      <c r="D3137" t="s">
        <v>6880</v>
      </c>
      <c r="E3137" t="s">
        <v>1707</v>
      </c>
      <c r="H3137" t="str">
        <f>INDEX('Vensim Variables'!$B:$B,MATCH(EPS!$B3137,'Vensim Variables'!$A:$A,0))</f>
        <v>g pollutant</v>
      </c>
      <c r="I3137" t="str">
        <f t="shared" si="96"/>
        <v>NOx</v>
      </c>
      <c r="J3137" t="e">
        <f>INDEX(NoSettings!$C:$C,MATCH(EPS!$A3137,NoSettings!$A:$A,0))</f>
        <v>#N/A</v>
      </c>
      <c r="K3137">
        <f>INDEX(GWP!$C$2:$C$13,MATCH(EPS!I3137,GWP!$B$2:$B$13,0))</f>
        <v>0</v>
      </c>
      <c r="L3137" s="4" t="e">
        <f t="shared" si="97"/>
        <v>#N/A</v>
      </c>
    </row>
    <row r="3138" spans="1:12">
      <c r="A3138" t="s">
        <v>8686</v>
      </c>
      <c r="B3138" t="s">
        <v>7325</v>
      </c>
      <c r="C3138" t="s">
        <v>1735</v>
      </c>
      <c r="D3138" t="s">
        <v>6880</v>
      </c>
      <c r="E3138" t="s">
        <v>1708</v>
      </c>
      <c r="H3138" t="str">
        <f>INDEX('Vensim Variables'!$B:$B,MATCH(EPS!$B3138,'Vensim Variables'!$A:$A,0))</f>
        <v>g pollutant</v>
      </c>
      <c r="I3138" t="str">
        <f t="shared" si="96"/>
        <v>PM10</v>
      </c>
      <c r="J3138" t="e">
        <f>INDEX(NoSettings!$C:$C,MATCH(EPS!$A3138,NoSettings!$A:$A,0))</f>
        <v>#N/A</v>
      </c>
      <c r="K3138">
        <f>INDEX(GWP!$C$2:$C$13,MATCH(EPS!I3138,GWP!$B$2:$B$13,0))</f>
        <v>0</v>
      </c>
      <c r="L3138" s="4" t="e">
        <f t="shared" si="97"/>
        <v>#N/A</v>
      </c>
    </row>
    <row r="3139" spans="1:12">
      <c r="A3139" t="s">
        <v>8687</v>
      </c>
      <c r="B3139" t="s">
        <v>7325</v>
      </c>
      <c r="C3139" t="s">
        <v>1735</v>
      </c>
      <c r="D3139" t="s">
        <v>6880</v>
      </c>
      <c r="E3139" t="s">
        <v>1709</v>
      </c>
      <c r="H3139" t="str">
        <f>INDEX('Vensim Variables'!$B:$B,MATCH(EPS!$B3139,'Vensim Variables'!$A:$A,0))</f>
        <v>g pollutant</v>
      </c>
      <c r="I3139" t="str">
        <f t="shared" ref="I3139:I3202" si="98">IF(OR(C3139="CO2",C3139="CH4",C3139="N2O",C3139="F gases",C3139="VOC",C3139="CO",C3139="NOx",C3139="PM10",C3139="PM25",C3139="SOx",C3139="BC",C3139="OC"),C3139,IF(OR(D3139="CO2",D3139="CH4",D3139="N2O",D3139="F gases",D3139="VOC",D3139="CO",D3139="NOx",D3139="PM10",D3139="PM25",D3139="SOx",D3139="BC",D3139="OC"),D3139,IF(OR(E3139="CO2",E3139="CH4",E3139="N2O",E3139="F gases",E3139="VOC",E3139="CO",E3139="NOx",E3139="PM10",E3139="PM25",E3139="SOx",E3139="BC",E3139="OC"),E3139,"NA")))</f>
        <v>PM25</v>
      </c>
      <c r="J3139" t="e">
        <f>INDEX(NoSettings!$C:$C,MATCH(EPS!$A3139,NoSettings!$A:$A,0))</f>
        <v>#N/A</v>
      </c>
      <c r="K3139">
        <f>INDEX(GWP!$C$2:$C$13,MATCH(EPS!I3139,GWP!$B$2:$B$13,0))</f>
        <v>0</v>
      </c>
      <c r="L3139" s="4" t="e">
        <f t="shared" ref="L3139:L3202" si="99">IF(H3139="g pollutant",K3139*J3139/10^12,IF(H3139="MMTCO2e",J3139,IF(H3139="MWh",J3139,0)))</f>
        <v>#N/A</v>
      </c>
    </row>
    <row r="3140" spans="1:12">
      <c r="A3140" t="s">
        <v>8688</v>
      </c>
      <c r="B3140" t="s">
        <v>7325</v>
      </c>
      <c r="C3140" t="s">
        <v>1735</v>
      </c>
      <c r="D3140" t="s">
        <v>6880</v>
      </c>
      <c r="E3140" t="s">
        <v>1710</v>
      </c>
      <c r="H3140" t="str">
        <f>INDEX('Vensim Variables'!$B:$B,MATCH(EPS!$B3140,'Vensim Variables'!$A:$A,0))</f>
        <v>g pollutant</v>
      </c>
      <c r="I3140" t="str">
        <f t="shared" si="98"/>
        <v>SOx</v>
      </c>
      <c r="J3140" t="e">
        <f>INDEX(NoSettings!$C:$C,MATCH(EPS!$A3140,NoSettings!$A:$A,0))</f>
        <v>#N/A</v>
      </c>
      <c r="K3140">
        <f>INDEX(GWP!$C$2:$C$13,MATCH(EPS!I3140,GWP!$B$2:$B$13,0))</f>
        <v>0</v>
      </c>
      <c r="L3140" s="4" t="e">
        <f t="shared" si="99"/>
        <v>#N/A</v>
      </c>
    </row>
    <row r="3141" spans="1:12">
      <c r="A3141" t="s">
        <v>8689</v>
      </c>
      <c r="B3141" t="s">
        <v>7325</v>
      </c>
      <c r="C3141" t="s">
        <v>1735</v>
      </c>
      <c r="D3141" t="s">
        <v>6880</v>
      </c>
      <c r="E3141" t="s">
        <v>1711</v>
      </c>
      <c r="H3141" t="str">
        <f>INDEX('Vensim Variables'!$B:$B,MATCH(EPS!$B3141,'Vensim Variables'!$A:$A,0))</f>
        <v>g pollutant</v>
      </c>
      <c r="I3141" t="str">
        <f t="shared" si="98"/>
        <v>BC</v>
      </c>
      <c r="J3141" t="e">
        <f>INDEX(NoSettings!$C:$C,MATCH(EPS!$A3141,NoSettings!$A:$A,0))</f>
        <v>#N/A</v>
      </c>
      <c r="K3141">
        <f>INDEX(GWP!$C$2:$C$13,MATCH(EPS!I3141,GWP!$B$2:$B$13,0))</f>
        <v>0</v>
      </c>
      <c r="L3141" s="4" t="e">
        <f t="shared" si="99"/>
        <v>#N/A</v>
      </c>
    </row>
    <row r="3142" spans="1:12">
      <c r="A3142" t="s">
        <v>8690</v>
      </c>
      <c r="B3142" t="s">
        <v>7325</v>
      </c>
      <c r="C3142" t="s">
        <v>1735</v>
      </c>
      <c r="D3142" t="s">
        <v>6880</v>
      </c>
      <c r="E3142" t="s">
        <v>1712</v>
      </c>
      <c r="H3142" t="str">
        <f>INDEX('Vensim Variables'!$B:$B,MATCH(EPS!$B3142,'Vensim Variables'!$A:$A,0))</f>
        <v>g pollutant</v>
      </c>
      <c r="I3142" t="str">
        <f t="shared" si="98"/>
        <v>OC</v>
      </c>
      <c r="J3142" t="e">
        <f>INDEX(NoSettings!$C:$C,MATCH(EPS!$A3142,NoSettings!$A:$A,0))</f>
        <v>#N/A</v>
      </c>
      <c r="K3142">
        <f>INDEX(GWP!$C$2:$C$13,MATCH(EPS!I3142,GWP!$B$2:$B$13,0))</f>
        <v>0</v>
      </c>
      <c r="L3142" s="4" t="e">
        <f t="shared" si="99"/>
        <v>#N/A</v>
      </c>
    </row>
    <row r="3143" spans="1:12">
      <c r="A3143" t="s">
        <v>8691</v>
      </c>
      <c r="B3143" t="s">
        <v>7325</v>
      </c>
      <c r="C3143" t="s">
        <v>1735</v>
      </c>
      <c r="D3143" t="s">
        <v>6880</v>
      </c>
      <c r="E3143" t="s">
        <v>1713</v>
      </c>
      <c r="H3143" t="str">
        <f>INDEX('Vensim Variables'!$B:$B,MATCH(EPS!$B3143,'Vensim Variables'!$A:$A,0))</f>
        <v>g pollutant</v>
      </c>
      <c r="I3143" t="str">
        <f t="shared" si="98"/>
        <v>CH4</v>
      </c>
      <c r="J3143" t="e">
        <f>INDEX(NoSettings!$C:$C,MATCH(EPS!$A3143,NoSettings!$A:$A,0))</f>
        <v>#N/A</v>
      </c>
      <c r="K3143">
        <f>INDEX(GWP!$C$2:$C$13,MATCH(EPS!I3143,GWP!$B$2:$B$13,0))</f>
        <v>28</v>
      </c>
      <c r="L3143" s="4" t="e">
        <f t="shared" si="99"/>
        <v>#N/A</v>
      </c>
    </row>
    <row r="3144" spans="1:12">
      <c r="A3144" t="s">
        <v>8692</v>
      </c>
      <c r="B3144" t="s">
        <v>7325</v>
      </c>
      <c r="C3144" t="s">
        <v>1735</v>
      </c>
      <c r="D3144" t="s">
        <v>6880</v>
      </c>
      <c r="E3144" t="s">
        <v>1714</v>
      </c>
      <c r="H3144" t="str">
        <f>INDEX('Vensim Variables'!$B:$B,MATCH(EPS!$B3144,'Vensim Variables'!$A:$A,0))</f>
        <v>g pollutant</v>
      </c>
      <c r="I3144" t="str">
        <f t="shared" si="98"/>
        <v>N2O</v>
      </c>
      <c r="J3144" t="e">
        <f>INDEX(NoSettings!$C:$C,MATCH(EPS!$A3144,NoSettings!$A:$A,0))</f>
        <v>#N/A</v>
      </c>
      <c r="K3144">
        <f>INDEX(GWP!$C$2:$C$13,MATCH(EPS!I3144,GWP!$B$2:$B$13,0))</f>
        <v>265</v>
      </c>
      <c r="L3144" s="4" t="e">
        <f t="shared" si="99"/>
        <v>#N/A</v>
      </c>
    </row>
    <row r="3145" spans="1:12">
      <c r="A3145" t="s">
        <v>8693</v>
      </c>
      <c r="B3145" t="s">
        <v>7325</v>
      </c>
      <c r="C3145" t="s">
        <v>1735</v>
      </c>
      <c r="D3145" t="s">
        <v>6880</v>
      </c>
      <c r="E3145" t="s">
        <v>1715</v>
      </c>
      <c r="H3145" t="str">
        <f>INDEX('Vensim Variables'!$B:$B,MATCH(EPS!$B3145,'Vensim Variables'!$A:$A,0))</f>
        <v>g pollutant</v>
      </c>
      <c r="I3145" t="str">
        <f t="shared" si="98"/>
        <v>F gases</v>
      </c>
      <c r="J3145" t="e">
        <f>INDEX(NoSettings!$C:$C,MATCH(EPS!$A3145,NoSettings!$A:$A,0))</f>
        <v>#N/A</v>
      </c>
      <c r="K3145">
        <f>INDEX(GWP!$C$2:$C$13,MATCH(EPS!I3145,GWP!$B$2:$B$13,0))</f>
        <v>1</v>
      </c>
      <c r="L3145" s="4" t="e">
        <f t="shared" si="99"/>
        <v>#N/A</v>
      </c>
    </row>
    <row r="3146" spans="1:12">
      <c r="A3146" t="s">
        <v>8694</v>
      </c>
      <c r="B3146" t="s">
        <v>7325</v>
      </c>
      <c r="C3146" t="s">
        <v>1735</v>
      </c>
      <c r="D3146" t="s">
        <v>6881</v>
      </c>
      <c r="E3146" t="s">
        <v>1702</v>
      </c>
      <c r="H3146" t="str">
        <f>INDEX('Vensim Variables'!$B:$B,MATCH(EPS!$B3146,'Vensim Variables'!$A:$A,0))</f>
        <v>g pollutant</v>
      </c>
      <c r="I3146" t="str">
        <f t="shared" si="98"/>
        <v>CO2</v>
      </c>
      <c r="J3146" t="e">
        <f>INDEX(NoSettings!$C:$C,MATCH(EPS!$A3146,NoSettings!$A:$A,0))</f>
        <v>#N/A</v>
      </c>
      <c r="K3146">
        <f>INDEX(GWP!$C$2:$C$13,MATCH(EPS!I3146,GWP!$B$2:$B$13,0))</f>
        <v>1</v>
      </c>
      <c r="L3146" s="4" t="e">
        <f t="shared" si="99"/>
        <v>#N/A</v>
      </c>
    </row>
    <row r="3147" spans="1:12">
      <c r="A3147" t="s">
        <v>8695</v>
      </c>
      <c r="B3147" t="s">
        <v>7325</v>
      </c>
      <c r="C3147" t="s">
        <v>1735</v>
      </c>
      <c r="D3147" t="s">
        <v>6881</v>
      </c>
      <c r="E3147" t="s">
        <v>1705</v>
      </c>
      <c r="H3147" t="str">
        <f>INDEX('Vensim Variables'!$B:$B,MATCH(EPS!$B3147,'Vensim Variables'!$A:$A,0))</f>
        <v>g pollutant</v>
      </c>
      <c r="I3147" t="str">
        <f t="shared" si="98"/>
        <v>VOC</v>
      </c>
      <c r="J3147" t="e">
        <f>INDEX(NoSettings!$C:$C,MATCH(EPS!$A3147,NoSettings!$A:$A,0))</f>
        <v>#N/A</v>
      </c>
      <c r="K3147">
        <f>INDEX(GWP!$C$2:$C$13,MATCH(EPS!I3147,GWP!$B$2:$B$13,0))</f>
        <v>0</v>
      </c>
      <c r="L3147" s="4" t="e">
        <f t="shared" si="99"/>
        <v>#N/A</v>
      </c>
    </row>
    <row r="3148" spans="1:12">
      <c r="A3148" t="s">
        <v>8696</v>
      </c>
      <c r="B3148" t="s">
        <v>7325</v>
      </c>
      <c r="C3148" t="s">
        <v>1735</v>
      </c>
      <c r="D3148" t="s">
        <v>6881</v>
      </c>
      <c r="E3148" t="s">
        <v>1706</v>
      </c>
      <c r="H3148" t="str">
        <f>INDEX('Vensim Variables'!$B:$B,MATCH(EPS!$B3148,'Vensim Variables'!$A:$A,0))</f>
        <v>g pollutant</v>
      </c>
      <c r="I3148" t="str">
        <f t="shared" si="98"/>
        <v>CO</v>
      </c>
      <c r="J3148" t="e">
        <f>INDEX(NoSettings!$C:$C,MATCH(EPS!$A3148,NoSettings!$A:$A,0))</f>
        <v>#N/A</v>
      </c>
      <c r="K3148">
        <f>INDEX(GWP!$C$2:$C$13,MATCH(EPS!I3148,GWP!$B$2:$B$13,0))</f>
        <v>0</v>
      </c>
      <c r="L3148" s="4" t="e">
        <f t="shared" si="99"/>
        <v>#N/A</v>
      </c>
    </row>
    <row r="3149" spans="1:12">
      <c r="A3149" t="s">
        <v>8697</v>
      </c>
      <c r="B3149" t="s">
        <v>7325</v>
      </c>
      <c r="C3149" t="s">
        <v>1735</v>
      </c>
      <c r="D3149" t="s">
        <v>6881</v>
      </c>
      <c r="E3149" t="s">
        <v>1707</v>
      </c>
      <c r="H3149" t="str">
        <f>INDEX('Vensim Variables'!$B:$B,MATCH(EPS!$B3149,'Vensim Variables'!$A:$A,0))</f>
        <v>g pollutant</v>
      </c>
      <c r="I3149" t="str">
        <f t="shared" si="98"/>
        <v>NOx</v>
      </c>
      <c r="J3149" t="e">
        <f>INDEX(NoSettings!$C:$C,MATCH(EPS!$A3149,NoSettings!$A:$A,0))</f>
        <v>#N/A</v>
      </c>
      <c r="K3149">
        <f>INDEX(GWP!$C$2:$C$13,MATCH(EPS!I3149,GWP!$B$2:$B$13,0))</f>
        <v>0</v>
      </c>
      <c r="L3149" s="4" t="e">
        <f t="shared" si="99"/>
        <v>#N/A</v>
      </c>
    </row>
    <row r="3150" spans="1:12">
      <c r="A3150" t="s">
        <v>8698</v>
      </c>
      <c r="B3150" t="s">
        <v>7325</v>
      </c>
      <c r="C3150" t="s">
        <v>1735</v>
      </c>
      <c r="D3150" t="s">
        <v>6881</v>
      </c>
      <c r="E3150" t="s">
        <v>1708</v>
      </c>
      <c r="H3150" t="str">
        <f>INDEX('Vensim Variables'!$B:$B,MATCH(EPS!$B3150,'Vensim Variables'!$A:$A,0))</f>
        <v>g pollutant</v>
      </c>
      <c r="I3150" t="str">
        <f t="shared" si="98"/>
        <v>PM10</v>
      </c>
      <c r="J3150" t="e">
        <f>INDEX(NoSettings!$C:$C,MATCH(EPS!$A3150,NoSettings!$A:$A,0))</f>
        <v>#N/A</v>
      </c>
      <c r="K3150">
        <f>INDEX(GWP!$C$2:$C$13,MATCH(EPS!I3150,GWP!$B$2:$B$13,0))</f>
        <v>0</v>
      </c>
      <c r="L3150" s="4" t="e">
        <f t="shared" si="99"/>
        <v>#N/A</v>
      </c>
    </row>
    <row r="3151" spans="1:12">
      <c r="A3151" t="s">
        <v>8699</v>
      </c>
      <c r="B3151" t="s">
        <v>7325</v>
      </c>
      <c r="C3151" t="s">
        <v>1735</v>
      </c>
      <c r="D3151" t="s">
        <v>6881</v>
      </c>
      <c r="E3151" t="s">
        <v>1709</v>
      </c>
      <c r="H3151" t="str">
        <f>INDEX('Vensim Variables'!$B:$B,MATCH(EPS!$B3151,'Vensim Variables'!$A:$A,0))</f>
        <v>g pollutant</v>
      </c>
      <c r="I3151" t="str">
        <f t="shared" si="98"/>
        <v>PM25</v>
      </c>
      <c r="J3151" t="e">
        <f>INDEX(NoSettings!$C:$C,MATCH(EPS!$A3151,NoSettings!$A:$A,0))</f>
        <v>#N/A</v>
      </c>
      <c r="K3151">
        <f>INDEX(GWP!$C$2:$C$13,MATCH(EPS!I3151,GWP!$B$2:$B$13,0))</f>
        <v>0</v>
      </c>
      <c r="L3151" s="4" t="e">
        <f t="shared" si="99"/>
        <v>#N/A</v>
      </c>
    </row>
    <row r="3152" spans="1:12">
      <c r="A3152" t="s">
        <v>8700</v>
      </c>
      <c r="B3152" t="s">
        <v>7325</v>
      </c>
      <c r="C3152" t="s">
        <v>1735</v>
      </c>
      <c r="D3152" t="s">
        <v>6881</v>
      </c>
      <c r="E3152" t="s">
        <v>1710</v>
      </c>
      <c r="H3152" t="str">
        <f>INDEX('Vensim Variables'!$B:$B,MATCH(EPS!$B3152,'Vensim Variables'!$A:$A,0))</f>
        <v>g pollutant</v>
      </c>
      <c r="I3152" t="str">
        <f t="shared" si="98"/>
        <v>SOx</v>
      </c>
      <c r="J3152" t="e">
        <f>INDEX(NoSettings!$C:$C,MATCH(EPS!$A3152,NoSettings!$A:$A,0))</f>
        <v>#N/A</v>
      </c>
      <c r="K3152">
        <f>INDEX(GWP!$C$2:$C$13,MATCH(EPS!I3152,GWP!$B$2:$B$13,0))</f>
        <v>0</v>
      </c>
      <c r="L3152" s="4" t="e">
        <f t="shared" si="99"/>
        <v>#N/A</v>
      </c>
    </row>
    <row r="3153" spans="1:12">
      <c r="A3153" t="s">
        <v>8701</v>
      </c>
      <c r="B3153" t="s">
        <v>7325</v>
      </c>
      <c r="C3153" t="s">
        <v>1735</v>
      </c>
      <c r="D3153" t="s">
        <v>6881</v>
      </c>
      <c r="E3153" t="s">
        <v>1711</v>
      </c>
      <c r="H3153" t="str">
        <f>INDEX('Vensim Variables'!$B:$B,MATCH(EPS!$B3153,'Vensim Variables'!$A:$A,0))</f>
        <v>g pollutant</v>
      </c>
      <c r="I3153" t="str">
        <f t="shared" si="98"/>
        <v>BC</v>
      </c>
      <c r="J3153" t="e">
        <f>INDEX(NoSettings!$C:$C,MATCH(EPS!$A3153,NoSettings!$A:$A,0))</f>
        <v>#N/A</v>
      </c>
      <c r="K3153">
        <f>INDEX(GWP!$C$2:$C$13,MATCH(EPS!I3153,GWP!$B$2:$B$13,0))</f>
        <v>0</v>
      </c>
      <c r="L3153" s="4" t="e">
        <f t="shared" si="99"/>
        <v>#N/A</v>
      </c>
    </row>
    <row r="3154" spans="1:12">
      <c r="A3154" t="s">
        <v>8702</v>
      </c>
      <c r="B3154" t="s">
        <v>7325</v>
      </c>
      <c r="C3154" t="s">
        <v>1735</v>
      </c>
      <c r="D3154" t="s">
        <v>6881</v>
      </c>
      <c r="E3154" t="s">
        <v>1712</v>
      </c>
      <c r="H3154" t="str">
        <f>INDEX('Vensim Variables'!$B:$B,MATCH(EPS!$B3154,'Vensim Variables'!$A:$A,0))</f>
        <v>g pollutant</v>
      </c>
      <c r="I3154" t="str">
        <f t="shared" si="98"/>
        <v>OC</v>
      </c>
      <c r="J3154" t="e">
        <f>INDEX(NoSettings!$C:$C,MATCH(EPS!$A3154,NoSettings!$A:$A,0))</f>
        <v>#N/A</v>
      </c>
      <c r="K3154">
        <f>INDEX(GWP!$C$2:$C$13,MATCH(EPS!I3154,GWP!$B$2:$B$13,0))</f>
        <v>0</v>
      </c>
      <c r="L3154" s="4" t="e">
        <f t="shared" si="99"/>
        <v>#N/A</v>
      </c>
    </row>
    <row r="3155" spans="1:12">
      <c r="A3155" t="s">
        <v>8703</v>
      </c>
      <c r="B3155" t="s">
        <v>7325</v>
      </c>
      <c r="C3155" t="s">
        <v>1735</v>
      </c>
      <c r="D3155" t="s">
        <v>6881</v>
      </c>
      <c r="E3155" t="s">
        <v>1713</v>
      </c>
      <c r="H3155" t="str">
        <f>INDEX('Vensim Variables'!$B:$B,MATCH(EPS!$B3155,'Vensim Variables'!$A:$A,0))</f>
        <v>g pollutant</v>
      </c>
      <c r="I3155" t="str">
        <f t="shared" si="98"/>
        <v>CH4</v>
      </c>
      <c r="J3155" t="e">
        <f>INDEX(NoSettings!$C:$C,MATCH(EPS!$A3155,NoSettings!$A:$A,0))</f>
        <v>#N/A</v>
      </c>
      <c r="K3155">
        <f>INDEX(GWP!$C$2:$C$13,MATCH(EPS!I3155,GWP!$B$2:$B$13,0))</f>
        <v>28</v>
      </c>
      <c r="L3155" s="4" t="e">
        <f t="shared" si="99"/>
        <v>#N/A</v>
      </c>
    </row>
    <row r="3156" spans="1:12">
      <c r="A3156" t="s">
        <v>8704</v>
      </c>
      <c r="B3156" t="s">
        <v>7325</v>
      </c>
      <c r="C3156" t="s">
        <v>1735</v>
      </c>
      <c r="D3156" t="s">
        <v>6881</v>
      </c>
      <c r="E3156" t="s">
        <v>1714</v>
      </c>
      <c r="H3156" t="str">
        <f>INDEX('Vensim Variables'!$B:$B,MATCH(EPS!$B3156,'Vensim Variables'!$A:$A,0))</f>
        <v>g pollutant</v>
      </c>
      <c r="I3156" t="str">
        <f t="shared" si="98"/>
        <v>N2O</v>
      </c>
      <c r="J3156" t="e">
        <f>INDEX(NoSettings!$C:$C,MATCH(EPS!$A3156,NoSettings!$A:$A,0))</f>
        <v>#N/A</v>
      </c>
      <c r="K3156">
        <f>INDEX(GWP!$C$2:$C$13,MATCH(EPS!I3156,GWP!$B$2:$B$13,0))</f>
        <v>265</v>
      </c>
      <c r="L3156" s="4" t="e">
        <f t="shared" si="99"/>
        <v>#N/A</v>
      </c>
    </row>
    <row r="3157" spans="1:12">
      <c r="A3157" t="s">
        <v>8705</v>
      </c>
      <c r="B3157" t="s">
        <v>7325</v>
      </c>
      <c r="C3157" t="s">
        <v>1735</v>
      </c>
      <c r="D3157" t="s">
        <v>6881</v>
      </c>
      <c r="E3157" t="s">
        <v>1715</v>
      </c>
      <c r="H3157" t="str">
        <f>INDEX('Vensim Variables'!$B:$B,MATCH(EPS!$B3157,'Vensim Variables'!$A:$A,0))</f>
        <v>g pollutant</v>
      </c>
      <c r="I3157" t="str">
        <f t="shared" si="98"/>
        <v>F gases</v>
      </c>
      <c r="J3157" t="e">
        <f>INDEX(NoSettings!$C:$C,MATCH(EPS!$A3157,NoSettings!$A:$A,0))</f>
        <v>#N/A</v>
      </c>
      <c r="K3157">
        <f>INDEX(GWP!$C$2:$C$13,MATCH(EPS!I3157,GWP!$B$2:$B$13,0))</f>
        <v>1</v>
      </c>
      <c r="L3157" s="4" t="e">
        <f t="shared" si="99"/>
        <v>#N/A</v>
      </c>
    </row>
    <row r="3158" spans="1:12">
      <c r="A3158" t="s">
        <v>8706</v>
      </c>
      <c r="B3158" t="s">
        <v>7325</v>
      </c>
      <c r="C3158" t="s">
        <v>1735</v>
      </c>
      <c r="D3158" t="s">
        <v>6882</v>
      </c>
      <c r="E3158" t="s">
        <v>1702</v>
      </c>
      <c r="H3158" t="str">
        <f>INDEX('Vensim Variables'!$B:$B,MATCH(EPS!$B3158,'Vensim Variables'!$A:$A,0))</f>
        <v>g pollutant</v>
      </c>
      <c r="I3158" t="str">
        <f t="shared" si="98"/>
        <v>CO2</v>
      </c>
      <c r="J3158" t="e">
        <f>INDEX(NoSettings!$C:$C,MATCH(EPS!$A3158,NoSettings!$A:$A,0))</f>
        <v>#N/A</v>
      </c>
      <c r="K3158">
        <f>INDEX(GWP!$C$2:$C$13,MATCH(EPS!I3158,GWP!$B$2:$B$13,0))</f>
        <v>1</v>
      </c>
      <c r="L3158" s="4" t="e">
        <f t="shared" si="99"/>
        <v>#N/A</v>
      </c>
    </row>
    <row r="3159" spans="1:12">
      <c r="A3159" t="s">
        <v>8707</v>
      </c>
      <c r="B3159" t="s">
        <v>7325</v>
      </c>
      <c r="C3159" t="s">
        <v>1735</v>
      </c>
      <c r="D3159" t="s">
        <v>6882</v>
      </c>
      <c r="E3159" t="s">
        <v>1705</v>
      </c>
      <c r="H3159" t="str">
        <f>INDEX('Vensim Variables'!$B:$B,MATCH(EPS!$B3159,'Vensim Variables'!$A:$A,0))</f>
        <v>g pollutant</v>
      </c>
      <c r="I3159" t="str">
        <f t="shared" si="98"/>
        <v>VOC</v>
      </c>
      <c r="J3159" t="e">
        <f>INDEX(NoSettings!$C:$C,MATCH(EPS!$A3159,NoSettings!$A:$A,0))</f>
        <v>#N/A</v>
      </c>
      <c r="K3159">
        <f>INDEX(GWP!$C$2:$C$13,MATCH(EPS!I3159,GWP!$B$2:$B$13,0))</f>
        <v>0</v>
      </c>
      <c r="L3159" s="4" t="e">
        <f t="shared" si="99"/>
        <v>#N/A</v>
      </c>
    </row>
    <row r="3160" spans="1:12">
      <c r="A3160" t="s">
        <v>8708</v>
      </c>
      <c r="B3160" t="s">
        <v>7325</v>
      </c>
      <c r="C3160" t="s">
        <v>1735</v>
      </c>
      <c r="D3160" t="s">
        <v>6882</v>
      </c>
      <c r="E3160" t="s">
        <v>1706</v>
      </c>
      <c r="H3160" t="str">
        <f>INDEX('Vensim Variables'!$B:$B,MATCH(EPS!$B3160,'Vensim Variables'!$A:$A,0))</f>
        <v>g pollutant</v>
      </c>
      <c r="I3160" t="str">
        <f t="shared" si="98"/>
        <v>CO</v>
      </c>
      <c r="J3160" t="e">
        <f>INDEX(NoSettings!$C:$C,MATCH(EPS!$A3160,NoSettings!$A:$A,0))</f>
        <v>#N/A</v>
      </c>
      <c r="K3160">
        <f>INDEX(GWP!$C$2:$C$13,MATCH(EPS!I3160,GWP!$B$2:$B$13,0))</f>
        <v>0</v>
      </c>
      <c r="L3160" s="4" t="e">
        <f t="shared" si="99"/>
        <v>#N/A</v>
      </c>
    </row>
    <row r="3161" spans="1:12">
      <c r="A3161" t="s">
        <v>8709</v>
      </c>
      <c r="B3161" t="s">
        <v>7325</v>
      </c>
      <c r="C3161" t="s">
        <v>1735</v>
      </c>
      <c r="D3161" t="s">
        <v>6882</v>
      </c>
      <c r="E3161" t="s">
        <v>1707</v>
      </c>
      <c r="H3161" t="str">
        <f>INDEX('Vensim Variables'!$B:$B,MATCH(EPS!$B3161,'Vensim Variables'!$A:$A,0))</f>
        <v>g pollutant</v>
      </c>
      <c r="I3161" t="str">
        <f t="shared" si="98"/>
        <v>NOx</v>
      </c>
      <c r="J3161" t="e">
        <f>INDEX(NoSettings!$C:$C,MATCH(EPS!$A3161,NoSettings!$A:$A,0))</f>
        <v>#N/A</v>
      </c>
      <c r="K3161">
        <f>INDEX(GWP!$C$2:$C$13,MATCH(EPS!I3161,GWP!$B$2:$B$13,0))</f>
        <v>0</v>
      </c>
      <c r="L3161" s="4" t="e">
        <f t="shared" si="99"/>
        <v>#N/A</v>
      </c>
    </row>
    <row r="3162" spans="1:12">
      <c r="A3162" t="s">
        <v>8710</v>
      </c>
      <c r="B3162" t="s">
        <v>7325</v>
      </c>
      <c r="C3162" t="s">
        <v>1735</v>
      </c>
      <c r="D3162" t="s">
        <v>6882</v>
      </c>
      <c r="E3162" t="s">
        <v>1708</v>
      </c>
      <c r="H3162" t="str">
        <f>INDEX('Vensim Variables'!$B:$B,MATCH(EPS!$B3162,'Vensim Variables'!$A:$A,0))</f>
        <v>g pollutant</v>
      </c>
      <c r="I3162" t="str">
        <f t="shared" si="98"/>
        <v>PM10</v>
      </c>
      <c r="J3162" t="e">
        <f>INDEX(NoSettings!$C:$C,MATCH(EPS!$A3162,NoSettings!$A:$A,0))</f>
        <v>#N/A</v>
      </c>
      <c r="K3162">
        <f>INDEX(GWP!$C$2:$C$13,MATCH(EPS!I3162,GWP!$B$2:$B$13,0))</f>
        <v>0</v>
      </c>
      <c r="L3162" s="4" t="e">
        <f t="shared" si="99"/>
        <v>#N/A</v>
      </c>
    </row>
    <row r="3163" spans="1:12">
      <c r="A3163" t="s">
        <v>8711</v>
      </c>
      <c r="B3163" t="s">
        <v>7325</v>
      </c>
      <c r="C3163" t="s">
        <v>1735</v>
      </c>
      <c r="D3163" t="s">
        <v>6882</v>
      </c>
      <c r="E3163" t="s">
        <v>1709</v>
      </c>
      <c r="H3163" t="str">
        <f>INDEX('Vensim Variables'!$B:$B,MATCH(EPS!$B3163,'Vensim Variables'!$A:$A,0))</f>
        <v>g pollutant</v>
      </c>
      <c r="I3163" t="str">
        <f t="shared" si="98"/>
        <v>PM25</v>
      </c>
      <c r="J3163" t="e">
        <f>INDEX(NoSettings!$C:$C,MATCH(EPS!$A3163,NoSettings!$A:$A,0))</f>
        <v>#N/A</v>
      </c>
      <c r="K3163">
        <f>INDEX(GWP!$C$2:$C$13,MATCH(EPS!I3163,GWP!$B$2:$B$13,0))</f>
        <v>0</v>
      </c>
      <c r="L3163" s="4" t="e">
        <f t="shared" si="99"/>
        <v>#N/A</v>
      </c>
    </row>
    <row r="3164" spans="1:12">
      <c r="A3164" t="s">
        <v>8712</v>
      </c>
      <c r="B3164" t="s">
        <v>7325</v>
      </c>
      <c r="C3164" t="s">
        <v>1735</v>
      </c>
      <c r="D3164" t="s">
        <v>6882</v>
      </c>
      <c r="E3164" t="s">
        <v>1710</v>
      </c>
      <c r="H3164" t="str">
        <f>INDEX('Vensim Variables'!$B:$B,MATCH(EPS!$B3164,'Vensim Variables'!$A:$A,0))</f>
        <v>g pollutant</v>
      </c>
      <c r="I3164" t="str">
        <f t="shared" si="98"/>
        <v>SOx</v>
      </c>
      <c r="J3164" t="e">
        <f>INDEX(NoSettings!$C:$C,MATCH(EPS!$A3164,NoSettings!$A:$A,0))</f>
        <v>#N/A</v>
      </c>
      <c r="K3164">
        <f>INDEX(GWP!$C$2:$C$13,MATCH(EPS!I3164,GWP!$B$2:$B$13,0))</f>
        <v>0</v>
      </c>
      <c r="L3164" s="4" t="e">
        <f t="shared" si="99"/>
        <v>#N/A</v>
      </c>
    </row>
    <row r="3165" spans="1:12">
      <c r="A3165" t="s">
        <v>8713</v>
      </c>
      <c r="B3165" t="s">
        <v>7325</v>
      </c>
      <c r="C3165" t="s">
        <v>1735</v>
      </c>
      <c r="D3165" t="s">
        <v>6882</v>
      </c>
      <c r="E3165" t="s">
        <v>1711</v>
      </c>
      <c r="H3165" t="str">
        <f>INDEX('Vensim Variables'!$B:$B,MATCH(EPS!$B3165,'Vensim Variables'!$A:$A,0))</f>
        <v>g pollutant</v>
      </c>
      <c r="I3165" t="str">
        <f t="shared" si="98"/>
        <v>BC</v>
      </c>
      <c r="J3165" t="e">
        <f>INDEX(NoSettings!$C:$C,MATCH(EPS!$A3165,NoSettings!$A:$A,0))</f>
        <v>#N/A</v>
      </c>
      <c r="K3165">
        <f>INDEX(GWP!$C$2:$C$13,MATCH(EPS!I3165,GWP!$B$2:$B$13,0))</f>
        <v>0</v>
      </c>
      <c r="L3165" s="4" t="e">
        <f t="shared" si="99"/>
        <v>#N/A</v>
      </c>
    </row>
    <row r="3166" spans="1:12">
      <c r="A3166" t="s">
        <v>8714</v>
      </c>
      <c r="B3166" t="s">
        <v>7325</v>
      </c>
      <c r="C3166" t="s">
        <v>1735</v>
      </c>
      <c r="D3166" t="s">
        <v>6882</v>
      </c>
      <c r="E3166" t="s">
        <v>1712</v>
      </c>
      <c r="H3166" t="str">
        <f>INDEX('Vensim Variables'!$B:$B,MATCH(EPS!$B3166,'Vensim Variables'!$A:$A,0))</f>
        <v>g pollutant</v>
      </c>
      <c r="I3166" t="str">
        <f t="shared" si="98"/>
        <v>OC</v>
      </c>
      <c r="J3166" t="e">
        <f>INDEX(NoSettings!$C:$C,MATCH(EPS!$A3166,NoSettings!$A:$A,0))</f>
        <v>#N/A</v>
      </c>
      <c r="K3166">
        <f>INDEX(GWP!$C$2:$C$13,MATCH(EPS!I3166,GWP!$B$2:$B$13,0))</f>
        <v>0</v>
      </c>
      <c r="L3166" s="4" t="e">
        <f t="shared" si="99"/>
        <v>#N/A</v>
      </c>
    </row>
    <row r="3167" spans="1:12">
      <c r="A3167" t="s">
        <v>8715</v>
      </c>
      <c r="B3167" t="s">
        <v>7325</v>
      </c>
      <c r="C3167" t="s">
        <v>1735</v>
      </c>
      <c r="D3167" t="s">
        <v>6882</v>
      </c>
      <c r="E3167" t="s">
        <v>1713</v>
      </c>
      <c r="H3167" t="str">
        <f>INDEX('Vensim Variables'!$B:$B,MATCH(EPS!$B3167,'Vensim Variables'!$A:$A,0))</f>
        <v>g pollutant</v>
      </c>
      <c r="I3167" t="str">
        <f t="shared" si="98"/>
        <v>CH4</v>
      </c>
      <c r="J3167" t="e">
        <f>INDEX(NoSettings!$C:$C,MATCH(EPS!$A3167,NoSettings!$A:$A,0))</f>
        <v>#N/A</v>
      </c>
      <c r="K3167">
        <f>INDEX(GWP!$C$2:$C$13,MATCH(EPS!I3167,GWP!$B$2:$B$13,0))</f>
        <v>28</v>
      </c>
      <c r="L3167" s="4" t="e">
        <f t="shared" si="99"/>
        <v>#N/A</v>
      </c>
    </row>
    <row r="3168" spans="1:12">
      <c r="A3168" t="s">
        <v>8716</v>
      </c>
      <c r="B3168" t="s">
        <v>7325</v>
      </c>
      <c r="C3168" t="s">
        <v>1735</v>
      </c>
      <c r="D3168" t="s">
        <v>6882</v>
      </c>
      <c r="E3168" t="s">
        <v>1714</v>
      </c>
      <c r="H3168" t="str">
        <f>INDEX('Vensim Variables'!$B:$B,MATCH(EPS!$B3168,'Vensim Variables'!$A:$A,0))</f>
        <v>g pollutant</v>
      </c>
      <c r="I3168" t="str">
        <f t="shared" si="98"/>
        <v>N2O</v>
      </c>
      <c r="J3168" t="e">
        <f>INDEX(NoSettings!$C:$C,MATCH(EPS!$A3168,NoSettings!$A:$A,0))</f>
        <v>#N/A</v>
      </c>
      <c r="K3168">
        <f>INDEX(GWP!$C$2:$C$13,MATCH(EPS!I3168,GWP!$B$2:$B$13,0))</f>
        <v>265</v>
      </c>
      <c r="L3168" s="4" t="e">
        <f t="shared" si="99"/>
        <v>#N/A</v>
      </c>
    </row>
    <row r="3169" spans="1:12">
      <c r="A3169" t="s">
        <v>8717</v>
      </c>
      <c r="B3169" t="s">
        <v>7325</v>
      </c>
      <c r="C3169" t="s">
        <v>1735</v>
      </c>
      <c r="D3169" t="s">
        <v>6882</v>
      </c>
      <c r="E3169" t="s">
        <v>1715</v>
      </c>
      <c r="H3169" t="str">
        <f>INDEX('Vensim Variables'!$B:$B,MATCH(EPS!$B3169,'Vensim Variables'!$A:$A,0))</f>
        <v>g pollutant</v>
      </c>
      <c r="I3169" t="str">
        <f t="shared" si="98"/>
        <v>F gases</v>
      </c>
      <c r="J3169" t="e">
        <f>INDEX(NoSettings!$C:$C,MATCH(EPS!$A3169,NoSettings!$A:$A,0))</f>
        <v>#N/A</v>
      </c>
      <c r="K3169">
        <f>INDEX(GWP!$C$2:$C$13,MATCH(EPS!I3169,GWP!$B$2:$B$13,0))</f>
        <v>1</v>
      </c>
      <c r="L3169" s="4" t="e">
        <f t="shared" si="99"/>
        <v>#N/A</v>
      </c>
    </row>
    <row r="3170" spans="1:12">
      <c r="A3170" t="s">
        <v>8718</v>
      </c>
      <c r="B3170" t="s">
        <v>7325</v>
      </c>
      <c r="C3170" t="s">
        <v>1735</v>
      </c>
      <c r="D3170" t="s">
        <v>6883</v>
      </c>
      <c r="E3170" t="s">
        <v>1702</v>
      </c>
      <c r="H3170" t="str">
        <f>INDEX('Vensim Variables'!$B:$B,MATCH(EPS!$B3170,'Vensim Variables'!$A:$A,0))</f>
        <v>g pollutant</v>
      </c>
      <c r="I3170" t="str">
        <f t="shared" si="98"/>
        <v>CO2</v>
      </c>
      <c r="J3170" t="e">
        <f>INDEX(NoSettings!$C:$C,MATCH(EPS!$A3170,NoSettings!$A:$A,0))</f>
        <v>#N/A</v>
      </c>
      <c r="K3170">
        <f>INDEX(GWP!$C$2:$C$13,MATCH(EPS!I3170,GWP!$B$2:$B$13,0))</f>
        <v>1</v>
      </c>
      <c r="L3170" s="4" t="e">
        <f t="shared" si="99"/>
        <v>#N/A</v>
      </c>
    </row>
    <row r="3171" spans="1:12">
      <c r="A3171" t="s">
        <v>8719</v>
      </c>
      <c r="B3171" t="s">
        <v>7325</v>
      </c>
      <c r="C3171" t="s">
        <v>1735</v>
      </c>
      <c r="D3171" t="s">
        <v>6883</v>
      </c>
      <c r="E3171" t="s">
        <v>1705</v>
      </c>
      <c r="H3171" t="str">
        <f>INDEX('Vensim Variables'!$B:$B,MATCH(EPS!$B3171,'Vensim Variables'!$A:$A,0))</f>
        <v>g pollutant</v>
      </c>
      <c r="I3171" t="str">
        <f t="shared" si="98"/>
        <v>VOC</v>
      </c>
      <c r="J3171" t="e">
        <f>INDEX(NoSettings!$C:$C,MATCH(EPS!$A3171,NoSettings!$A:$A,0))</f>
        <v>#N/A</v>
      </c>
      <c r="K3171">
        <f>INDEX(GWP!$C$2:$C$13,MATCH(EPS!I3171,GWP!$B$2:$B$13,0))</f>
        <v>0</v>
      </c>
      <c r="L3171" s="4" t="e">
        <f t="shared" si="99"/>
        <v>#N/A</v>
      </c>
    </row>
    <row r="3172" spans="1:12">
      <c r="A3172" t="s">
        <v>8720</v>
      </c>
      <c r="B3172" t="s">
        <v>7325</v>
      </c>
      <c r="C3172" t="s">
        <v>1735</v>
      </c>
      <c r="D3172" t="s">
        <v>6883</v>
      </c>
      <c r="E3172" t="s">
        <v>1706</v>
      </c>
      <c r="H3172" t="str">
        <f>INDEX('Vensim Variables'!$B:$B,MATCH(EPS!$B3172,'Vensim Variables'!$A:$A,0))</f>
        <v>g pollutant</v>
      </c>
      <c r="I3172" t="str">
        <f t="shared" si="98"/>
        <v>CO</v>
      </c>
      <c r="J3172" t="e">
        <f>INDEX(NoSettings!$C:$C,MATCH(EPS!$A3172,NoSettings!$A:$A,0))</f>
        <v>#N/A</v>
      </c>
      <c r="K3172">
        <f>INDEX(GWP!$C$2:$C$13,MATCH(EPS!I3172,GWP!$B$2:$B$13,0))</f>
        <v>0</v>
      </c>
      <c r="L3172" s="4" t="e">
        <f t="shared" si="99"/>
        <v>#N/A</v>
      </c>
    </row>
    <row r="3173" spans="1:12">
      <c r="A3173" t="s">
        <v>8721</v>
      </c>
      <c r="B3173" t="s">
        <v>7325</v>
      </c>
      <c r="C3173" t="s">
        <v>1735</v>
      </c>
      <c r="D3173" t="s">
        <v>6883</v>
      </c>
      <c r="E3173" t="s">
        <v>1707</v>
      </c>
      <c r="H3173" t="str">
        <f>INDEX('Vensim Variables'!$B:$B,MATCH(EPS!$B3173,'Vensim Variables'!$A:$A,0))</f>
        <v>g pollutant</v>
      </c>
      <c r="I3173" t="str">
        <f t="shared" si="98"/>
        <v>NOx</v>
      </c>
      <c r="J3173" t="e">
        <f>INDEX(NoSettings!$C:$C,MATCH(EPS!$A3173,NoSettings!$A:$A,0))</f>
        <v>#N/A</v>
      </c>
      <c r="K3173">
        <f>INDEX(GWP!$C$2:$C$13,MATCH(EPS!I3173,GWP!$B$2:$B$13,0))</f>
        <v>0</v>
      </c>
      <c r="L3173" s="4" t="e">
        <f t="shared" si="99"/>
        <v>#N/A</v>
      </c>
    </row>
    <row r="3174" spans="1:12">
      <c r="A3174" t="s">
        <v>8722</v>
      </c>
      <c r="B3174" t="s">
        <v>7325</v>
      </c>
      <c r="C3174" t="s">
        <v>1735</v>
      </c>
      <c r="D3174" t="s">
        <v>6883</v>
      </c>
      <c r="E3174" t="s">
        <v>1708</v>
      </c>
      <c r="H3174" t="str">
        <f>INDEX('Vensim Variables'!$B:$B,MATCH(EPS!$B3174,'Vensim Variables'!$A:$A,0))</f>
        <v>g pollutant</v>
      </c>
      <c r="I3174" t="str">
        <f t="shared" si="98"/>
        <v>PM10</v>
      </c>
      <c r="J3174" t="e">
        <f>INDEX(NoSettings!$C:$C,MATCH(EPS!$A3174,NoSettings!$A:$A,0))</f>
        <v>#N/A</v>
      </c>
      <c r="K3174">
        <f>INDEX(GWP!$C$2:$C$13,MATCH(EPS!I3174,GWP!$B$2:$B$13,0))</f>
        <v>0</v>
      </c>
      <c r="L3174" s="4" t="e">
        <f t="shared" si="99"/>
        <v>#N/A</v>
      </c>
    </row>
    <row r="3175" spans="1:12">
      <c r="A3175" t="s">
        <v>8723</v>
      </c>
      <c r="B3175" t="s">
        <v>7325</v>
      </c>
      <c r="C3175" t="s">
        <v>1735</v>
      </c>
      <c r="D3175" t="s">
        <v>6883</v>
      </c>
      <c r="E3175" t="s">
        <v>1709</v>
      </c>
      <c r="H3175" t="str">
        <f>INDEX('Vensim Variables'!$B:$B,MATCH(EPS!$B3175,'Vensim Variables'!$A:$A,0))</f>
        <v>g pollutant</v>
      </c>
      <c r="I3175" t="str">
        <f t="shared" si="98"/>
        <v>PM25</v>
      </c>
      <c r="J3175" t="e">
        <f>INDEX(NoSettings!$C:$C,MATCH(EPS!$A3175,NoSettings!$A:$A,0))</f>
        <v>#N/A</v>
      </c>
      <c r="K3175">
        <f>INDEX(GWP!$C$2:$C$13,MATCH(EPS!I3175,GWP!$B$2:$B$13,0))</f>
        <v>0</v>
      </c>
      <c r="L3175" s="4" t="e">
        <f t="shared" si="99"/>
        <v>#N/A</v>
      </c>
    </row>
    <row r="3176" spans="1:12">
      <c r="A3176" t="s">
        <v>8724</v>
      </c>
      <c r="B3176" t="s">
        <v>7325</v>
      </c>
      <c r="C3176" t="s">
        <v>1735</v>
      </c>
      <c r="D3176" t="s">
        <v>6883</v>
      </c>
      <c r="E3176" t="s">
        <v>1710</v>
      </c>
      <c r="H3176" t="str">
        <f>INDEX('Vensim Variables'!$B:$B,MATCH(EPS!$B3176,'Vensim Variables'!$A:$A,0))</f>
        <v>g pollutant</v>
      </c>
      <c r="I3176" t="str">
        <f t="shared" si="98"/>
        <v>SOx</v>
      </c>
      <c r="J3176" t="e">
        <f>INDEX(NoSettings!$C:$C,MATCH(EPS!$A3176,NoSettings!$A:$A,0))</f>
        <v>#N/A</v>
      </c>
      <c r="K3176">
        <f>INDEX(GWP!$C$2:$C$13,MATCH(EPS!I3176,GWP!$B$2:$B$13,0))</f>
        <v>0</v>
      </c>
      <c r="L3176" s="4" t="e">
        <f t="shared" si="99"/>
        <v>#N/A</v>
      </c>
    </row>
    <row r="3177" spans="1:12">
      <c r="A3177" t="s">
        <v>8725</v>
      </c>
      <c r="B3177" t="s">
        <v>7325</v>
      </c>
      <c r="C3177" t="s">
        <v>1735</v>
      </c>
      <c r="D3177" t="s">
        <v>6883</v>
      </c>
      <c r="E3177" t="s">
        <v>1711</v>
      </c>
      <c r="H3177" t="str">
        <f>INDEX('Vensim Variables'!$B:$B,MATCH(EPS!$B3177,'Vensim Variables'!$A:$A,0))</f>
        <v>g pollutant</v>
      </c>
      <c r="I3177" t="str">
        <f t="shared" si="98"/>
        <v>BC</v>
      </c>
      <c r="J3177" t="e">
        <f>INDEX(NoSettings!$C:$C,MATCH(EPS!$A3177,NoSettings!$A:$A,0))</f>
        <v>#N/A</v>
      </c>
      <c r="K3177">
        <f>INDEX(GWP!$C$2:$C$13,MATCH(EPS!I3177,GWP!$B$2:$B$13,0))</f>
        <v>0</v>
      </c>
      <c r="L3177" s="4" t="e">
        <f t="shared" si="99"/>
        <v>#N/A</v>
      </c>
    </row>
    <row r="3178" spans="1:12">
      <c r="A3178" t="s">
        <v>8726</v>
      </c>
      <c r="B3178" t="s">
        <v>7325</v>
      </c>
      <c r="C3178" t="s">
        <v>1735</v>
      </c>
      <c r="D3178" t="s">
        <v>6883</v>
      </c>
      <c r="E3178" t="s">
        <v>1712</v>
      </c>
      <c r="H3178" t="str">
        <f>INDEX('Vensim Variables'!$B:$B,MATCH(EPS!$B3178,'Vensim Variables'!$A:$A,0))</f>
        <v>g pollutant</v>
      </c>
      <c r="I3178" t="str">
        <f t="shared" si="98"/>
        <v>OC</v>
      </c>
      <c r="J3178" t="e">
        <f>INDEX(NoSettings!$C:$C,MATCH(EPS!$A3178,NoSettings!$A:$A,0))</f>
        <v>#N/A</v>
      </c>
      <c r="K3178">
        <f>INDEX(GWP!$C$2:$C$13,MATCH(EPS!I3178,GWP!$B$2:$B$13,0))</f>
        <v>0</v>
      </c>
      <c r="L3178" s="4" t="e">
        <f t="shared" si="99"/>
        <v>#N/A</v>
      </c>
    </row>
    <row r="3179" spans="1:12">
      <c r="A3179" t="s">
        <v>8727</v>
      </c>
      <c r="B3179" t="s">
        <v>7325</v>
      </c>
      <c r="C3179" t="s">
        <v>1735</v>
      </c>
      <c r="D3179" t="s">
        <v>6883</v>
      </c>
      <c r="E3179" t="s">
        <v>1713</v>
      </c>
      <c r="H3179" t="str">
        <f>INDEX('Vensim Variables'!$B:$B,MATCH(EPS!$B3179,'Vensim Variables'!$A:$A,0))</f>
        <v>g pollutant</v>
      </c>
      <c r="I3179" t="str">
        <f t="shared" si="98"/>
        <v>CH4</v>
      </c>
      <c r="J3179" t="e">
        <f>INDEX(NoSettings!$C:$C,MATCH(EPS!$A3179,NoSettings!$A:$A,0))</f>
        <v>#N/A</v>
      </c>
      <c r="K3179">
        <f>INDEX(GWP!$C$2:$C$13,MATCH(EPS!I3179,GWP!$B$2:$B$13,0))</f>
        <v>28</v>
      </c>
      <c r="L3179" s="4" t="e">
        <f t="shared" si="99"/>
        <v>#N/A</v>
      </c>
    </row>
    <row r="3180" spans="1:12">
      <c r="A3180" t="s">
        <v>8728</v>
      </c>
      <c r="B3180" t="s">
        <v>7325</v>
      </c>
      <c r="C3180" t="s">
        <v>1735</v>
      </c>
      <c r="D3180" t="s">
        <v>6883</v>
      </c>
      <c r="E3180" t="s">
        <v>1714</v>
      </c>
      <c r="H3180" t="str">
        <f>INDEX('Vensim Variables'!$B:$B,MATCH(EPS!$B3180,'Vensim Variables'!$A:$A,0))</f>
        <v>g pollutant</v>
      </c>
      <c r="I3180" t="str">
        <f t="shared" si="98"/>
        <v>N2O</v>
      </c>
      <c r="J3180" t="e">
        <f>INDEX(NoSettings!$C:$C,MATCH(EPS!$A3180,NoSettings!$A:$A,0))</f>
        <v>#N/A</v>
      </c>
      <c r="K3180">
        <f>INDEX(GWP!$C$2:$C$13,MATCH(EPS!I3180,GWP!$B$2:$B$13,0))</f>
        <v>265</v>
      </c>
      <c r="L3180" s="4" t="e">
        <f t="shared" si="99"/>
        <v>#N/A</v>
      </c>
    </row>
    <row r="3181" spans="1:12">
      <c r="A3181" t="s">
        <v>8729</v>
      </c>
      <c r="B3181" t="s">
        <v>7325</v>
      </c>
      <c r="C3181" t="s">
        <v>1735</v>
      </c>
      <c r="D3181" t="s">
        <v>6883</v>
      </c>
      <c r="E3181" t="s">
        <v>1715</v>
      </c>
      <c r="H3181" t="str">
        <f>INDEX('Vensim Variables'!$B:$B,MATCH(EPS!$B3181,'Vensim Variables'!$A:$A,0))</f>
        <v>g pollutant</v>
      </c>
      <c r="I3181" t="str">
        <f t="shared" si="98"/>
        <v>F gases</v>
      </c>
      <c r="J3181" t="e">
        <f>INDEX(NoSettings!$C:$C,MATCH(EPS!$A3181,NoSettings!$A:$A,0))</f>
        <v>#N/A</v>
      </c>
      <c r="K3181">
        <f>INDEX(GWP!$C$2:$C$13,MATCH(EPS!I3181,GWP!$B$2:$B$13,0))</f>
        <v>1</v>
      </c>
      <c r="L3181" s="4" t="e">
        <f t="shared" si="99"/>
        <v>#N/A</v>
      </c>
    </row>
    <row r="3182" spans="1:12">
      <c r="A3182" t="s">
        <v>8730</v>
      </c>
      <c r="B3182" t="s">
        <v>7325</v>
      </c>
      <c r="C3182" t="s">
        <v>1735</v>
      </c>
      <c r="D3182" t="s">
        <v>6884</v>
      </c>
      <c r="E3182" t="s">
        <v>1702</v>
      </c>
      <c r="H3182" t="str">
        <f>INDEX('Vensim Variables'!$B:$B,MATCH(EPS!$B3182,'Vensim Variables'!$A:$A,0))</f>
        <v>g pollutant</v>
      </c>
      <c r="I3182" t="str">
        <f t="shared" si="98"/>
        <v>CO2</v>
      </c>
      <c r="J3182" t="e">
        <f>INDEX(NoSettings!$C:$C,MATCH(EPS!$A3182,NoSettings!$A:$A,0))</f>
        <v>#N/A</v>
      </c>
      <c r="K3182">
        <f>INDEX(GWP!$C$2:$C$13,MATCH(EPS!I3182,GWP!$B$2:$B$13,0))</f>
        <v>1</v>
      </c>
      <c r="L3182" s="4" t="e">
        <f t="shared" si="99"/>
        <v>#N/A</v>
      </c>
    </row>
    <row r="3183" spans="1:12">
      <c r="A3183" t="s">
        <v>8731</v>
      </c>
      <c r="B3183" t="s">
        <v>7325</v>
      </c>
      <c r="C3183" t="s">
        <v>1735</v>
      </c>
      <c r="D3183" t="s">
        <v>6884</v>
      </c>
      <c r="E3183" t="s">
        <v>1705</v>
      </c>
      <c r="H3183" t="str">
        <f>INDEX('Vensim Variables'!$B:$B,MATCH(EPS!$B3183,'Vensim Variables'!$A:$A,0))</f>
        <v>g pollutant</v>
      </c>
      <c r="I3183" t="str">
        <f t="shared" si="98"/>
        <v>VOC</v>
      </c>
      <c r="J3183" t="e">
        <f>INDEX(NoSettings!$C:$C,MATCH(EPS!$A3183,NoSettings!$A:$A,0))</f>
        <v>#N/A</v>
      </c>
      <c r="K3183">
        <f>INDEX(GWP!$C$2:$C$13,MATCH(EPS!I3183,GWP!$B$2:$B$13,0))</f>
        <v>0</v>
      </c>
      <c r="L3183" s="4" t="e">
        <f t="shared" si="99"/>
        <v>#N/A</v>
      </c>
    </row>
    <row r="3184" spans="1:12">
      <c r="A3184" t="s">
        <v>8732</v>
      </c>
      <c r="B3184" t="s">
        <v>7325</v>
      </c>
      <c r="C3184" t="s">
        <v>1735</v>
      </c>
      <c r="D3184" t="s">
        <v>6884</v>
      </c>
      <c r="E3184" t="s">
        <v>1706</v>
      </c>
      <c r="H3184" t="str">
        <f>INDEX('Vensim Variables'!$B:$B,MATCH(EPS!$B3184,'Vensim Variables'!$A:$A,0))</f>
        <v>g pollutant</v>
      </c>
      <c r="I3184" t="str">
        <f t="shared" si="98"/>
        <v>CO</v>
      </c>
      <c r="J3184" t="e">
        <f>INDEX(NoSettings!$C:$C,MATCH(EPS!$A3184,NoSettings!$A:$A,0))</f>
        <v>#N/A</v>
      </c>
      <c r="K3184">
        <f>INDEX(GWP!$C$2:$C$13,MATCH(EPS!I3184,GWP!$B$2:$B$13,0))</f>
        <v>0</v>
      </c>
      <c r="L3184" s="4" t="e">
        <f t="shared" si="99"/>
        <v>#N/A</v>
      </c>
    </row>
    <row r="3185" spans="1:12">
      <c r="A3185" t="s">
        <v>8733</v>
      </c>
      <c r="B3185" t="s">
        <v>7325</v>
      </c>
      <c r="C3185" t="s">
        <v>1735</v>
      </c>
      <c r="D3185" t="s">
        <v>6884</v>
      </c>
      <c r="E3185" t="s">
        <v>1707</v>
      </c>
      <c r="H3185" t="str">
        <f>INDEX('Vensim Variables'!$B:$B,MATCH(EPS!$B3185,'Vensim Variables'!$A:$A,0))</f>
        <v>g pollutant</v>
      </c>
      <c r="I3185" t="str">
        <f t="shared" si="98"/>
        <v>NOx</v>
      </c>
      <c r="J3185" t="e">
        <f>INDEX(NoSettings!$C:$C,MATCH(EPS!$A3185,NoSettings!$A:$A,0))</f>
        <v>#N/A</v>
      </c>
      <c r="K3185">
        <f>INDEX(GWP!$C$2:$C$13,MATCH(EPS!I3185,GWP!$B$2:$B$13,0))</f>
        <v>0</v>
      </c>
      <c r="L3185" s="4" t="e">
        <f t="shared" si="99"/>
        <v>#N/A</v>
      </c>
    </row>
    <row r="3186" spans="1:12">
      <c r="A3186" t="s">
        <v>8734</v>
      </c>
      <c r="B3186" t="s">
        <v>7325</v>
      </c>
      <c r="C3186" t="s">
        <v>1735</v>
      </c>
      <c r="D3186" t="s">
        <v>6884</v>
      </c>
      <c r="E3186" t="s">
        <v>1708</v>
      </c>
      <c r="H3186" t="str">
        <f>INDEX('Vensim Variables'!$B:$B,MATCH(EPS!$B3186,'Vensim Variables'!$A:$A,0))</f>
        <v>g pollutant</v>
      </c>
      <c r="I3186" t="str">
        <f t="shared" si="98"/>
        <v>PM10</v>
      </c>
      <c r="J3186" t="e">
        <f>INDEX(NoSettings!$C:$C,MATCH(EPS!$A3186,NoSettings!$A:$A,0))</f>
        <v>#N/A</v>
      </c>
      <c r="K3186">
        <f>INDEX(GWP!$C$2:$C$13,MATCH(EPS!I3186,GWP!$B$2:$B$13,0))</f>
        <v>0</v>
      </c>
      <c r="L3186" s="4" t="e">
        <f t="shared" si="99"/>
        <v>#N/A</v>
      </c>
    </row>
    <row r="3187" spans="1:12">
      <c r="A3187" t="s">
        <v>8735</v>
      </c>
      <c r="B3187" t="s">
        <v>7325</v>
      </c>
      <c r="C3187" t="s">
        <v>1735</v>
      </c>
      <c r="D3187" t="s">
        <v>6884</v>
      </c>
      <c r="E3187" t="s">
        <v>1709</v>
      </c>
      <c r="H3187" t="str">
        <f>INDEX('Vensim Variables'!$B:$B,MATCH(EPS!$B3187,'Vensim Variables'!$A:$A,0))</f>
        <v>g pollutant</v>
      </c>
      <c r="I3187" t="str">
        <f t="shared" si="98"/>
        <v>PM25</v>
      </c>
      <c r="J3187" t="e">
        <f>INDEX(NoSettings!$C:$C,MATCH(EPS!$A3187,NoSettings!$A:$A,0))</f>
        <v>#N/A</v>
      </c>
      <c r="K3187">
        <f>INDEX(GWP!$C$2:$C$13,MATCH(EPS!I3187,GWP!$B$2:$B$13,0))</f>
        <v>0</v>
      </c>
      <c r="L3187" s="4" t="e">
        <f t="shared" si="99"/>
        <v>#N/A</v>
      </c>
    </row>
    <row r="3188" spans="1:12">
      <c r="A3188" t="s">
        <v>8736</v>
      </c>
      <c r="B3188" t="s">
        <v>7325</v>
      </c>
      <c r="C3188" t="s">
        <v>1735</v>
      </c>
      <c r="D3188" t="s">
        <v>6884</v>
      </c>
      <c r="E3188" t="s">
        <v>1710</v>
      </c>
      <c r="H3188" t="str">
        <f>INDEX('Vensim Variables'!$B:$B,MATCH(EPS!$B3188,'Vensim Variables'!$A:$A,0))</f>
        <v>g pollutant</v>
      </c>
      <c r="I3188" t="str">
        <f t="shared" si="98"/>
        <v>SOx</v>
      </c>
      <c r="J3188" t="e">
        <f>INDEX(NoSettings!$C:$C,MATCH(EPS!$A3188,NoSettings!$A:$A,0))</f>
        <v>#N/A</v>
      </c>
      <c r="K3188">
        <f>INDEX(GWP!$C$2:$C$13,MATCH(EPS!I3188,GWP!$B$2:$B$13,0))</f>
        <v>0</v>
      </c>
      <c r="L3188" s="4" t="e">
        <f t="shared" si="99"/>
        <v>#N/A</v>
      </c>
    </row>
    <row r="3189" spans="1:12">
      <c r="A3189" t="s">
        <v>8737</v>
      </c>
      <c r="B3189" t="s">
        <v>7325</v>
      </c>
      <c r="C3189" t="s">
        <v>1735</v>
      </c>
      <c r="D3189" t="s">
        <v>6884</v>
      </c>
      <c r="E3189" t="s">
        <v>1711</v>
      </c>
      <c r="H3189" t="str">
        <f>INDEX('Vensim Variables'!$B:$B,MATCH(EPS!$B3189,'Vensim Variables'!$A:$A,0))</f>
        <v>g pollutant</v>
      </c>
      <c r="I3189" t="str">
        <f t="shared" si="98"/>
        <v>BC</v>
      </c>
      <c r="J3189" t="e">
        <f>INDEX(NoSettings!$C:$C,MATCH(EPS!$A3189,NoSettings!$A:$A,0))</f>
        <v>#N/A</v>
      </c>
      <c r="K3189">
        <f>INDEX(GWP!$C$2:$C$13,MATCH(EPS!I3189,GWP!$B$2:$B$13,0))</f>
        <v>0</v>
      </c>
      <c r="L3189" s="4" t="e">
        <f t="shared" si="99"/>
        <v>#N/A</v>
      </c>
    </row>
    <row r="3190" spans="1:12">
      <c r="A3190" t="s">
        <v>8738</v>
      </c>
      <c r="B3190" t="s">
        <v>7325</v>
      </c>
      <c r="C3190" t="s">
        <v>1735</v>
      </c>
      <c r="D3190" t="s">
        <v>6884</v>
      </c>
      <c r="E3190" t="s">
        <v>1712</v>
      </c>
      <c r="H3190" t="str">
        <f>INDEX('Vensim Variables'!$B:$B,MATCH(EPS!$B3190,'Vensim Variables'!$A:$A,0))</f>
        <v>g pollutant</v>
      </c>
      <c r="I3190" t="str">
        <f t="shared" si="98"/>
        <v>OC</v>
      </c>
      <c r="J3190" t="e">
        <f>INDEX(NoSettings!$C:$C,MATCH(EPS!$A3190,NoSettings!$A:$A,0))</f>
        <v>#N/A</v>
      </c>
      <c r="K3190">
        <f>INDEX(GWP!$C$2:$C$13,MATCH(EPS!I3190,GWP!$B$2:$B$13,0))</f>
        <v>0</v>
      </c>
      <c r="L3190" s="4" t="e">
        <f t="shared" si="99"/>
        <v>#N/A</v>
      </c>
    </row>
    <row r="3191" spans="1:12">
      <c r="A3191" t="s">
        <v>8739</v>
      </c>
      <c r="B3191" t="s">
        <v>7325</v>
      </c>
      <c r="C3191" t="s">
        <v>1735</v>
      </c>
      <c r="D3191" t="s">
        <v>6884</v>
      </c>
      <c r="E3191" t="s">
        <v>1713</v>
      </c>
      <c r="H3191" t="str">
        <f>INDEX('Vensim Variables'!$B:$B,MATCH(EPS!$B3191,'Vensim Variables'!$A:$A,0))</f>
        <v>g pollutant</v>
      </c>
      <c r="I3191" t="str">
        <f t="shared" si="98"/>
        <v>CH4</v>
      </c>
      <c r="J3191" t="e">
        <f>INDEX(NoSettings!$C:$C,MATCH(EPS!$A3191,NoSettings!$A:$A,0))</f>
        <v>#N/A</v>
      </c>
      <c r="K3191">
        <f>INDEX(GWP!$C$2:$C$13,MATCH(EPS!I3191,GWP!$B$2:$B$13,0))</f>
        <v>28</v>
      </c>
      <c r="L3191" s="4" t="e">
        <f t="shared" si="99"/>
        <v>#N/A</v>
      </c>
    </row>
    <row r="3192" spans="1:12">
      <c r="A3192" t="s">
        <v>8740</v>
      </c>
      <c r="B3192" t="s">
        <v>7325</v>
      </c>
      <c r="C3192" t="s">
        <v>1735</v>
      </c>
      <c r="D3192" t="s">
        <v>6884</v>
      </c>
      <c r="E3192" t="s">
        <v>1714</v>
      </c>
      <c r="H3192" t="str">
        <f>INDEX('Vensim Variables'!$B:$B,MATCH(EPS!$B3192,'Vensim Variables'!$A:$A,0))</f>
        <v>g pollutant</v>
      </c>
      <c r="I3192" t="str">
        <f t="shared" si="98"/>
        <v>N2O</v>
      </c>
      <c r="J3192" t="e">
        <f>INDEX(NoSettings!$C:$C,MATCH(EPS!$A3192,NoSettings!$A:$A,0))</f>
        <v>#N/A</v>
      </c>
      <c r="K3192">
        <f>INDEX(GWP!$C$2:$C$13,MATCH(EPS!I3192,GWP!$B$2:$B$13,0))</f>
        <v>265</v>
      </c>
      <c r="L3192" s="4" t="e">
        <f t="shared" si="99"/>
        <v>#N/A</v>
      </c>
    </row>
    <row r="3193" spans="1:12">
      <c r="A3193" t="s">
        <v>8741</v>
      </c>
      <c r="B3193" t="s">
        <v>7325</v>
      </c>
      <c r="C3193" t="s">
        <v>1735</v>
      </c>
      <c r="D3193" t="s">
        <v>6884</v>
      </c>
      <c r="E3193" t="s">
        <v>1715</v>
      </c>
      <c r="H3193" t="str">
        <f>INDEX('Vensim Variables'!$B:$B,MATCH(EPS!$B3193,'Vensim Variables'!$A:$A,0))</f>
        <v>g pollutant</v>
      </c>
      <c r="I3193" t="str">
        <f t="shared" si="98"/>
        <v>F gases</v>
      </c>
      <c r="J3193" t="e">
        <f>INDEX(NoSettings!$C:$C,MATCH(EPS!$A3193,NoSettings!$A:$A,0))</f>
        <v>#N/A</v>
      </c>
      <c r="K3193">
        <f>INDEX(GWP!$C$2:$C$13,MATCH(EPS!I3193,GWP!$B$2:$B$13,0))</f>
        <v>1</v>
      </c>
      <c r="L3193" s="4" t="e">
        <f t="shared" si="99"/>
        <v>#N/A</v>
      </c>
    </row>
    <row r="3194" spans="1:12">
      <c r="A3194" t="s">
        <v>8742</v>
      </c>
      <c r="B3194" t="s">
        <v>7325</v>
      </c>
      <c r="C3194" t="s">
        <v>1735</v>
      </c>
      <c r="D3194" t="s">
        <v>6885</v>
      </c>
      <c r="E3194" t="s">
        <v>1702</v>
      </c>
      <c r="H3194" t="str">
        <f>INDEX('Vensim Variables'!$B:$B,MATCH(EPS!$B3194,'Vensim Variables'!$A:$A,0))</f>
        <v>g pollutant</v>
      </c>
      <c r="I3194" t="str">
        <f t="shared" si="98"/>
        <v>CO2</v>
      </c>
      <c r="J3194" t="e">
        <f>INDEX(NoSettings!$C:$C,MATCH(EPS!$A3194,NoSettings!$A:$A,0))</f>
        <v>#N/A</v>
      </c>
      <c r="K3194">
        <f>INDEX(GWP!$C$2:$C$13,MATCH(EPS!I3194,GWP!$B$2:$B$13,0))</f>
        <v>1</v>
      </c>
      <c r="L3194" s="4" t="e">
        <f t="shared" si="99"/>
        <v>#N/A</v>
      </c>
    </row>
    <row r="3195" spans="1:12">
      <c r="A3195" t="s">
        <v>8743</v>
      </c>
      <c r="B3195" t="s">
        <v>7325</v>
      </c>
      <c r="C3195" t="s">
        <v>1735</v>
      </c>
      <c r="D3195" t="s">
        <v>6885</v>
      </c>
      <c r="E3195" t="s">
        <v>1705</v>
      </c>
      <c r="H3195" t="str">
        <f>INDEX('Vensim Variables'!$B:$B,MATCH(EPS!$B3195,'Vensim Variables'!$A:$A,0))</f>
        <v>g pollutant</v>
      </c>
      <c r="I3195" t="str">
        <f t="shared" si="98"/>
        <v>VOC</v>
      </c>
      <c r="J3195" t="e">
        <f>INDEX(NoSettings!$C:$C,MATCH(EPS!$A3195,NoSettings!$A:$A,0))</f>
        <v>#N/A</v>
      </c>
      <c r="K3195">
        <f>INDEX(GWP!$C$2:$C$13,MATCH(EPS!I3195,GWP!$B$2:$B$13,0))</f>
        <v>0</v>
      </c>
      <c r="L3195" s="4" t="e">
        <f t="shared" si="99"/>
        <v>#N/A</v>
      </c>
    </row>
    <row r="3196" spans="1:12">
      <c r="A3196" t="s">
        <v>8744</v>
      </c>
      <c r="B3196" t="s">
        <v>7325</v>
      </c>
      <c r="C3196" t="s">
        <v>1735</v>
      </c>
      <c r="D3196" t="s">
        <v>6885</v>
      </c>
      <c r="E3196" t="s">
        <v>1706</v>
      </c>
      <c r="H3196" t="str">
        <f>INDEX('Vensim Variables'!$B:$B,MATCH(EPS!$B3196,'Vensim Variables'!$A:$A,0))</f>
        <v>g pollutant</v>
      </c>
      <c r="I3196" t="str">
        <f t="shared" si="98"/>
        <v>CO</v>
      </c>
      <c r="J3196" t="e">
        <f>INDEX(NoSettings!$C:$C,MATCH(EPS!$A3196,NoSettings!$A:$A,0))</f>
        <v>#N/A</v>
      </c>
      <c r="K3196">
        <f>INDEX(GWP!$C$2:$C$13,MATCH(EPS!I3196,GWP!$B$2:$B$13,0))</f>
        <v>0</v>
      </c>
      <c r="L3196" s="4" t="e">
        <f t="shared" si="99"/>
        <v>#N/A</v>
      </c>
    </row>
    <row r="3197" spans="1:12">
      <c r="A3197" t="s">
        <v>8745</v>
      </c>
      <c r="B3197" t="s">
        <v>7325</v>
      </c>
      <c r="C3197" t="s">
        <v>1735</v>
      </c>
      <c r="D3197" t="s">
        <v>6885</v>
      </c>
      <c r="E3197" t="s">
        <v>1707</v>
      </c>
      <c r="H3197" t="str">
        <f>INDEX('Vensim Variables'!$B:$B,MATCH(EPS!$B3197,'Vensim Variables'!$A:$A,0))</f>
        <v>g pollutant</v>
      </c>
      <c r="I3197" t="str">
        <f t="shared" si="98"/>
        <v>NOx</v>
      </c>
      <c r="J3197" t="e">
        <f>INDEX(NoSettings!$C:$C,MATCH(EPS!$A3197,NoSettings!$A:$A,0))</f>
        <v>#N/A</v>
      </c>
      <c r="K3197">
        <f>INDEX(GWP!$C$2:$C$13,MATCH(EPS!I3197,GWP!$B$2:$B$13,0))</f>
        <v>0</v>
      </c>
      <c r="L3197" s="4" t="e">
        <f t="shared" si="99"/>
        <v>#N/A</v>
      </c>
    </row>
    <row r="3198" spans="1:12">
      <c r="A3198" t="s">
        <v>8746</v>
      </c>
      <c r="B3198" t="s">
        <v>7325</v>
      </c>
      <c r="C3198" t="s">
        <v>1735</v>
      </c>
      <c r="D3198" t="s">
        <v>6885</v>
      </c>
      <c r="E3198" t="s">
        <v>1708</v>
      </c>
      <c r="H3198" t="str">
        <f>INDEX('Vensim Variables'!$B:$B,MATCH(EPS!$B3198,'Vensim Variables'!$A:$A,0))</f>
        <v>g pollutant</v>
      </c>
      <c r="I3198" t="str">
        <f t="shared" si="98"/>
        <v>PM10</v>
      </c>
      <c r="J3198" t="e">
        <f>INDEX(NoSettings!$C:$C,MATCH(EPS!$A3198,NoSettings!$A:$A,0))</f>
        <v>#N/A</v>
      </c>
      <c r="K3198">
        <f>INDEX(GWP!$C$2:$C$13,MATCH(EPS!I3198,GWP!$B$2:$B$13,0))</f>
        <v>0</v>
      </c>
      <c r="L3198" s="4" t="e">
        <f t="shared" si="99"/>
        <v>#N/A</v>
      </c>
    </row>
    <row r="3199" spans="1:12">
      <c r="A3199" t="s">
        <v>8747</v>
      </c>
      <c r="B3199" t="s">
        <v>7325</v>
      </c>
      <c r="C3199" t="s">
        <v>1735</v>
      </c>
      <c r="D3199" t="s">
        <v>6885</v>
      </c>
      <c r="E3199" t="s">
        <v>1709</v>
      </c>
      <c r="H3199" t="str">
        <f>INDEX('Vensim Variables'!$B:$B,MATCH(EPS!$B3199,'Vensim Variables'!$A:$A,0))</f>
        <v>g pollutant</v>
      </c>
      <c r="I3199" t="str">
        <f t="shared" si="98"/>
        <v>PM25</v>
      </c>
      <c r="J3199" t="e">
        <f>INDEX(NoSettings!$C:$C,MATCH(EPS!$A3199,NoSettings!$A:$A,0))</f>
        <v>#N/A</v>
      </c>
      <c r="K3199">
        <f>INDEX(GWP!$C$2:$C$13,MATCH(EPS!I3199,GWP!$B$2:$B$13,0))</f>
        <v>0</v>
      </c>
      <c r="L3199" s="4" t="e">
        <f t="shared" si="99"/>
        <v>#N/A</v>
      </c>
    </row>
    <row r="3200" spans="1:12">
      <c r="A3200" t="s">
        <v>8748</v>
      </c>
      <c r="B3200" t="s">
        <v>7325</v>
      </c>
      <c r="C3200" t="s">
        <v>1735</v>
      </c>
      <c r="D3200" t="s">
        <v>6885</v>
      </c>
      <c r="E3200" t="s">
        <v>1710</v>
      </c>
      <c r="H3200" t="str">
        <f>INDEX('Vensim Variables'!$B:$B,MATCH(EPS!$B3200,'Vensim Variables'!$A:$A,0))</f>
        <v>g pollutant</v>
      </c>
      <c r="I3200" t="str">
        <f t="shared" si="98"/>
        <v>SOx</v>
      </c>
      <c r="J3200" t="e">
        <f>INDEX(NoSettings!$C:$C,MATCH(EPS!$A3200,NoSettings!$A:$A,0))</f>
        <v>#N/A</v>
      </c>
      <c r="K3200">
        <f>INDEX(GWP!$C$2:$C$13,MATCH(EPS!I3200,GWP!$B$2:$B$13,0))</f>
        <v>0</v>
      </c>
      <c r="L3200" s="4" t="e">
        <f t="shared" si="99"/>
        <v>#N/A</v>
      </c>
    </row>
    <row r="3201" spans="1:12">
      <c r="A3201" t="s">
        <v>8749</v>
      </c>
      <c r="B3201" t="s">
        <v>7325</v>
      </c>
      <c r="C3201" t="s">
        <v>1735</v>
      </c>
      <c r="D3201" t="s">
        <v>6885</v>
      </c>
      <c r="E3201" t="s">
        <v>1711</v>
      </c>
      <c r="H3201" t="str">
        <f>INDEX('Vensim Variables'!$B:$B,MATCH(EPS!$B3201,'Vensim Variables'!$A:$A,0))</f>
        <v>g pollutant</v>
      </c>
      <c r="I3201" t="str">
        <f t="shared" si="98"/>
        <v>BC</v>
      </c>
      <c r="J3201" t="e">
        <f>INDEX(NoSettings!$C:$C,MATCH(EPS!$A3201,NoSettings!$A:$A,0))</f>
        <v>#N/A</v>
      </c>
      <c r="K3201">
        <f>INDEX(GWP!$C$2:$C$13,MATCH(EPS!I3201,GWP!$B$2:$B$13,0))</f>
        <v>0</v>
      </c>
      <c r="L3201" s="4" t="e">
        <f t="shared" si="99"/>
        <v>#N/A</v>
      </c>
    </row>
    <row r="3202" spans="1:12">
      <c r="A3202" t="s">
        <v>8750</v>
      </c>
      <c r="B3202" t="s">
        <v>7325</v>
      </c>
      <c r="C3202" t="s">
        <v>1735</v>
      </c>
      <c r="D3202" t="s">
        <v>6885</v>
      </c>
      <c r="E3202" t="s">
        <v>1712</v>
      </c>
      <c r="H3202" t="str">
        <f>INDEX('Vensim Variables'!$B:$B,MATCH(EPS!$B3202,'Vensim Variables'!$A:$A,0))</f>
        <v>g pollutant</v>
      </c>
      <c r="I3202" t="str">
        <f t="shared" si="98"/>
        <v>OC</v>
      </c>
      <c r="J3202" t="e">
        <f>INDEX(NoSettings!$C:$C,MATCH(EPS!$A3202,NoSettings!$A:$A,0))</f>
        <v>#N/A</v>
      </c>
      <c r="K3202">
        <f>INDEX(GWP!$C$2:$C$13,MATCH(EPS!I3202,GWP!$B$2:$B$13,0))</f>
        <v>0</v>
      </c>
      <c r="L3202" s="4" t="e">
        <f t="shared" si="99"/>
        <v>#N/A</v>
      </c>
    </row>
    <row r="3203" spans="1:12">
      <c r="A3203" t="s">
        <v>8751</v>
      </c>
      <c r="B3203" t="s">
        <v>7325</v>
      </c>
      <c r="C3203" t="s">
        <v>1735</v>
      </c>
      <c r="D3203" t="s">
        <v>6885</v>
      </c>
      <c r="E3203" t="s">
        <v>1713</v>
      </c>
      <c r="H3203" t="str">
        <f>INDEX('Vensim Variables'!$B:$B,MATCH(EPS!$B3203,'Vensim Variables'!$A:$A,0))</f>
        <v>g pollutant</v>
      </c>
      <c r="I3203" t="str">
        <f t="shared" ref="I3203:I3266" si="100">IF(OR(C3203="CO2",C3203="CH4",C3203="N2O",C3203="F gases",C3203="VOC",C3203="CO",C3203="NOx",C3203="PM10",C3203="PM25",C3203="SOx",C3203="BC",C3203="OC"),C3203,IF(OR(D3203="CO2",D3203="CH4",D3203="N2O",D3203="F gases",D3203="VOC",D3203="CO",D3203="NOx",D3203="PM10",D3203="PM25",D3203="SOx",D3203="BC",D3203="OC"),D3203,IF(OR(E3203="CO2",E3203="CH4",E3203="N2O",E3203="F gases",E3203="VOC",E3203="CO",E3203="NOx",E3203="PM10",E3203="PM25",E3203="SOx",E3203="BC",E3203="OC"),E3203,"NA")))</f>
        <v>CH4</v>
      </c>
      <c r="J3203" t="e">
        <f>INDEX(NoSettings!$C:$C,MATCH(EPS!$A3203,NoSettings!$A:$A,0))</f>
        <v>#N/A</v>
      </c>
      <c r="K3203">
        <f>INDEX(GWP!$C$2:$C$13,MATCH(EPS!I3203,GWP!$B$2:$B$13,0))</f>
        <v>28</v>
      </c>
      <c r="L3203" s="4" t="e">
        <f t="shared" ref="L3203:L3266" si="101">IF(H3203="g pollutant",K3203*J3203/10^12,IF(H3203="MMTCO2e",J3203,IF(H3203="MWh",J3203,0)))</f>
        <v>#N/A</v>
      </c>
    </row>
    <row r="3204" spans="1:12">
      <c r="A3204" t="s">
        <v>8752</v>
      </c>
      <c r="B3204" t="s">
        <v>7325</v>
      </c>
      <c r="C3204" t="s">
        <v>1735</v>
      </c>
      <c r="D3204" t="s">
        <v>6885</v>
      </c>
      <c r="E3204" t="s">
        <v>1714</v>
      </c>
      <c r="H3204" t="str">
        <f>INDEX('Vensim Variables'!$B:$B,MATCH(EPS!$B3204,'Vensim Variables'!$A:$A,0))</f>
        <v>g pollutant</v>
      </c>
      <c r="I3204" t="str">
        <f t="shared" si="100"/>
        <v>N2O</v>
      </c>
      <c r="J3204" t="e">
        <f>INDEX(NoSettings!$C:$C,MATCH(EPS!$A3204,NoSettings!$A:$A,0))</f>
        <v>#N/A</v>
      </c>
      <c r="K3204">
        <f>INDEX(GWP!$C$2:$C$13,MATCH(EPS!I3204,GWP!$B$2:$B$13,0))</f>
        <v>265</v>
      </c>
      <c r="L3204" s="4" t="e">
        <f t="shared" si="101"/>
        <v>#N/A</v>
      </c>
    </row>
    <row r="3205" spans="1:12">
      <c r="A3205" t="s">
        <v>8753</v>
      </c>
      <c r="B3205" t="s">
        <v>7325</v>
      </c>
      <c r="C3205" t="s">
        <v>1735</v>
      </c>
      <c r="D3205" t="s">
        <v>6885</v>
      </c>
      <c r="E3205" t="s">
        <v>1715</v>
      </c>
      <c r="H3205" t="str">
        <f>INDEX('Vensim Variables'!$B:$B,MATCH(EPS!$B3205,'Vensim Variables'!$A:$A,0))</f>
        <v>g pollutant</v>
      </c>
      <c r="I3205" t="str">
        <f t="shared" si="100"/>
        <v>F gases</v>
      </c>
      <c r="J3205" t="e">
        <f>INDEX(NoSettings!$C:$C,MATCH(EPS!$A3205,NoSettings!$A:$A,0))</f>
        <v>#N/A</v>
      </c>
      <c r="K3205">
        <f>INDEX(GWP!$C$2:$C$13,MATCH(EPS!I3205,GWP!$B$2:$B$13,0))</f>
        <v>1</v>
      </c>
      <c r="L3205" s="4" t="e">
        <f t="shared" si="101"/>
        <v>#N/A</v>
      </c>
    </row>
    <row r="3206" spans="1:12">
      <c r="A3206" t="s">
        <v>8754</v>
      </c>
      <c r="B3206" t="s">
        <v>7325</v>
      </c>
      <c r="C3206" t="s">
        <v>1735</v>
      </c>
      <c r="D3206" t="s">
        <v>6886</v>
      </c>
      <c r="E3206" t="s">
        <v>1702</v>
      </c>
      <c r="H3206" t="str">
        <f>INDEX('Vensim Variables'!$B:$B,MATCH(EPS!$B3206,'Vensim Variables'!$A:$A,0))</f>
        <v>g pollutant</v>
      </c>
      <c r="I3206" t="str">
        <f t="shared" si="100"/>
        <v>CO2</v>
      </c>
      <c r="J3206" t="e">
        <f>INDEX(NoSettings!$C:$C,MATCH(EPS!$A3206,NoSettings!$A:$A,0))</f>
        <v>#N/A</v>
      </c>
      <c r="K3206">
        <f>INDEX(GWP!$C$2:$C$13,MATCH(EPS!I3206,GWP!$B$2:$B$13,0))</f>
        <v>1</v>
      </c>
      <c r="L3206" s="4" t="e">
        <f t="shared" si="101"/>
        <v>#N/A</v>
      </c>
    </row>
    <row r="3207" spans="1:12">
      <c r="A3207" t="s">
        <v>8755</v>
      </c>
      <c r="B3207" t="s">
        <v>7325</v>
      </c>
      <c r="C3207" t="s">
        <v>1735</v>
      </c>
      <c r="D3207" t="s">
        <v>6886</v>
      </c>
      <c r="E3207" t="s">
        <v>1705</v>
      </c>
      <c r="H3207" t="str">
        <f>INDEX('Vensim Variables'!$B:$B,MATCH(EPS!$B3207,'Vensim Variables'!$A:$A,0))</f>
        <v>g pollutant</v>
      </c>
      <c r="I3207" t="str">
        <f t="shared" si="100"/>
        <v>VOC</v>
      </c>
      <c r="J3207" t="e">
        <f>INDEX(NoSettings!$C:$C,MATCH(EPS!$A3207,NoSettings!$A:$A,0))</f>
        <v>#N/A</v>
      </c>
      <c r="K3207">
        <f>INDEX(GWP!$C$2:$C$13,MATCH(EPS!I3207,GWP!$B$2:$B$13,0))</f>
        <v>0</v>
      </c>
      <c r="L3207" s="4" t="e">
        <f t="shared" si="101"/>
        <v>#N/A</v>
      </c>
    </row>
    <row r="3208" spans="1:12">
      <c r="A3208" t="s">
        <v>8756</v>
      </c>
      <c r="B3208" t="s">
        <v>7325</v>
      </c>
      <c r="C3208" t="s">
        <v>1735</v>
      </c>
      <c r="D3208" t="s">
        <v>6886</v>
      </c>
      <c r="E3208" t="s">
        <v>1706</v>
      </c>
      <c r="H3208" t="str">
        <f>INDEX('Vensim Variables'!$B:$B,MATCH(EPS!$B3208,'Vensim Variables'!$A:$A,0))</f>
        <v>g pollutant</v>
      </c>
      <c r="I3208" t="str">
        <f t="shared" si="100"/>
        <v>CO</v>
      </c>
      <c r="J3208" t="e">
        <f>INDEX(NoSettings!$C:$C,MATCH(EPS!$A3208,NoSettings!$A:$A,0))</f>
        <v>#N/A</v>
      </c>
      <c r="K3208">
        <f>INDEX(GWP!$C$2:$C$13,MATCH(EPS!I3208,GWP!$B$2:$B$13,0))</f>
        <v>0</v>
      </c>
      <c r="L3208" s="4" t="e">
        <f t="shared" si="101"/>
        <v>#N/A</v>
      </c>
    </row>
    <row r="3209" spans="1:12">
      <c r="A3209" t="s">
        <v>8757</v>
      </c>
      <c r="B3209" t="s">
        <v>7325</v>
      </c>
      <c r="C3209" t="s">
        <v>1735</v>
      </c>
      <c r="D3209" t="s">
        <v>6886</v>
      </c>
      <c r="E3209" t="s">
        <v>1707</v>
      </c>
      <c r="H3209" t="str">
        <f>INDEX('Vensim Variables'!$B:$B,MATCH(EPS!$B3209,'Vensim Variables'!$A:$A,0))</f>
        <v>g pollutant</v>
      </c>
      <c r="I3209" t="str">
        <f t="shared" si="100"/>
        <v>NOx</v>
      </c>
      <c r="J3209" t="e">
        <f>INDEX(NoSettings!$C:$C,MATCH(EPS!$A3209,NoSettings!$A:$A,0))</f>
        <v>#N/A</v>
      </c>
      <c r="K3209">
        <f>INDEX(GWP!$C$2:$C$13,MATCH(EPS!I3209,GWP!$B$2:$B$13,0))</f>
        <v>0</v>
      </c>
      <c r="L3209" s="4" t="e">
        <f t="shared" si="101"/>
        <v>#N/A</v>
      </c>
    </row>
    <row r="3210" spans="1:12">
      <c r="A3210" t="s">
        <v>8758</v>
      </c>
      <c r="B3210" t="s">
        <v>7325</v>
      </c>
      <c r="C3210" t="s">
        <v>1735</v>
      </c>
      <c r="D3210" t="s">
        <v>6886</v>
      </c>
      <c r="E3210" t="s">
        <v>1708</v>
      </c>
      <c r="H3210" t="str">
        <f>INDEX('Vensim Variables'!$B:$B,MATCH(EPS!$B3210,'Vensim Variables'!$A:$A,0))</f>
        <v>g pollutant</v>
      </c>
      <c r="I3210" t="str">
        <f t="shared" si="100"/>
        <v>PM10</v>
      </c>
      <c r="J3210" t="e">
        <f>INDEX(NoSettings!$C:$C,MATCH(EPS!$A3210,NoSettings!$A:$A,0))</f>
        <v>#N/A</v>
      </c>
      <c r="K3210">
        <f>INDEX(GWP!$C$2:$C$13,MATCH(EPS!I3210,GWP!$B$2:$B$13,0))</f>
        <v>0</v>
      </c>
      <c r="L3210" s="4" t="e">
        <f t="shared" si="101"/>
        <v>#N/A</v>
      </c>
    </row>
    <row r="3211" spans="1:12">
      <c r="A3211" t="s">
        <v>8759</v>
      </c>
      <c r="B3211" t="s">
        <v>7325</v>
      </c>
      <c r="C3211" t="s">
        <v>1735</v>
      </c>
      <c r="D3211" t="s">
        <v>6886</v>
      </c>
      <c r="E3211" t="s">
        <v>1709</v>
      </c>
      <c r="H3211" t="str">
        <f>INDEX('Vensim Variables'!$B:$B,MATCH(EPS!$B3211,'Vensim Variables'!$A:$A,0))</f>
        <v>g pollutant</v>
      </c>
      <c r="I3211" t="str">
        <f t="shared" si="100"/>
        <v>PM25</v>
      </c>
      <c r="J3211" t="e">
        <f>INDEX(NoSettings!$C:$C,MATCH(EPS!$A3211,NoSettings!$A:$A,0))</f>
        <v>#N/A</v>
      </c>
      <c r="K3211">
        <f>INDEX(GWP!$C$2:$C$13,MATCH(EPS!I3211,GWP!$B$2:$B$13,0))</f>
        <v>0</v>
      </c>
      <c r="L3211" s="4" t="e">
        <f t="shared" si="101"/>
        <v>#N/A</v>
      </c>
    </row>
    <row r="3212" spans="1:12">
      <c r="A3212" t="s">
        <v>8760</v>
      </c>
      <c r="B3212" t="s">
        <v>7325</v>
      </c>
      <c r="C3212" t="s">
        <v>1735</v>
      </c>
      <c r="D3212" t="s">
        <v>6886</v>
      </c>
      <c r="E3212" t="s">
        <v>1710</v>
      </c>
      <c r="H3212" t="str">
        <f>INDEX('Vensim Variables'!$B:$B,MATCH(EPS!$B3212,'Vensim Variables'!$A:$A,0))</f>
        <v>g pollutant</v>
      </c>
      <c r="I3212" t="str">
        <f t="shared" si="100"/>
        <v>SOx</v>
      </c>
      <c r="J3212" t="e">
        <f>INDEX(NoSettings!$C:$C,MATCH(EPS!$A3212,NoSettings!$A:$A,0))</f>
        <v>#N/A</v>
      </c>
      <c r="K3212">
        <f>INDEX(GWP!$C$2:$C$13,MATCH(EPS!I3212,GWP!$B$2:$B$13,0))</f>
        <v>0</v>
      </c>
      <c r="L3212" s="4" t="e">
        <f t="shared" si="101"/>
        <v>#N/A</v>
      </c>
    </row>
    <row r="3213" spans="1:12">
      <c r="A3213" t="s">
        <v>8761</v>
      </c>
      <c r="B3213" t="s">
        <v>7325</v>
      </c>
      <c r="C3213" t="s">
        <v>1735</v>
      </c>
      <c r="D3213" t="s">
        <v>6886</v>
      </c>
      <c r="E3213" t="s">
        <v>1711</v>
      </c>
      <c r="H3213" t="str">
        <f>INDEX('Vensim Variables'!$B:$B,MATCH(EPS!$B3213,'Vensim Variables'!$A:$A,0))</f>
        <v>g pollutant</v>
      </c>
      <c r="I3213" t="str">
        <f t="shared" si="100"/>
        <v>BC</v>
      </c>
      <c r="J3213" t="e">
        <f>INDEX(NoSettings!$C:$C,MATCH(EPS!$A3213,NoSettings!$A:$A,0))</f>
        <v>#N/A</v>
      </c>
      <c r="K3213">
        <f>INDEX(GWP!$C$2:$C$13,MATCH(EPS!I3213,GWP!$B$2:$B$13,0))</f>
        <v>0</v>
      </c>
      <c r="L3213" s="4" t="e">
        <f t="shared" si="101"/>
        <v>#N/A</v>
      </c>
    </row>
    <row r="3214" spans="1:12">
      <c r="A3214" t="s">
        <v>8762</v>
      </c>
      <c r="B3214" t="s">
        <v>7325</v>
      </c>
      <c r="C3214" t="s">
        <v>1735</v>
      </c>
      <c r="D3214" t="s">
        <v>6886</v>
      </c>
      <c r="E3214" t="s">
        <v>1712</v>
      </c>
      <c r="H3214" t="str">
        <f>INDEX('Vensim Variables'!$B:$B,MATCH(EPS!$B3214,'Vensim Variables'!$A:$A,0))</f>
        <v>g pollutant</v>
      </c>
      <c r="I3214" t="str">
        <f t="shared" si="100"/>
        <v>OC</v>
      </c>
      <c r="J3214" t="e">
        <f>INDEX(NoSettings!$C:$C,MATCH(EPS!$A3214,NoSettings!$A:$A,0))</f>
        <v>#N/A</v>
      </c>
      <c r="K3214">
        <f>INDEX(GWP!$C$2:$C$13,MATCH(EPS!I3214,GWP!$B$2:$B$13,0))</f>
        <v>0</v>
      </c>
      <c r="L3214" s="4" t="e">
        <f t="shared" si="101"/>
        <v>#N/A</v>
      </c>
    </row>
    <row r="3215" spans="1:12">
      <c r="A3215" t="s">
        <v>8763</v>
      </c>
      <c r="B3215" t="s">
        <v>7325</v>
      </c>
      <c r="C3215" t="s">
        <v>1735</v>
      </c>
      <c r="D3215" t="s">
        <v>6886</v>
      </c>
      <c r="E3215" t="s">
        <v>1713</v>
      </c>
      <c r="H3215" t="str">
        <f>INDEX('Vensim Variables'!$B:$B,MATCH(EPS!$B3215,'Vensim Variables'!$A:$A,0))</f>
        <v>g pollutant</v>
      </c>
      <c r="I3215" t="str">
        <f t="shared" si="100"/>
        <v>CH4</v>
      </c>
      <c r="J3215" t="e">
        <f>INDEX(NoSettings!$C:$C,MATCH(EPS!$A3215,NoSettings!$A:$A,0))</f>
        <v>#N/A</v>
      </c>
      <c r="K3215">
        <f>INDEX(GWP!$C$2:$C$13,MATCH(EPS!I3215,GWP!$B$2:$B$13,0))</f>
        <v>28</v>
      </c>
      <c r="L3215" s="4" t="e">
        <f t="shared" si="101"/>
        <v>#N/A</v>
      </c>
    </row>
    <row r="3216" spans="1:12">
      <c r="A3216" t="s">
        <v>8764</v>
      </c>
      <c r="B3216" t="s">
        <v>7325</v>
      </c>
      <c r="C3216" t="s">
        <v>1735</v>
      </c>
      <c r="D3216" t="s">
        <v>6886</v>
      </c>
      <c r="E3216" t="s">
        <v>1714</v>
      </c>
      <c r="H3216" t="str">
        <f>INDEX('Vensim Variables'!$B:$B,MATCH(EPS!$B3216,'Vensim Variables'!$A:$A,0))</f>
        <v>g pollutant</v>
      </c>
      <c r="I3216" t="str">
        <f t="shared" si="100"/>
        <v>N2O</v>
      </c>
      <c r="J3216" t="e">
        <f>INDEX(NoSettings!$C:$C,MATCH(EPS!$A3216,NoSettings!$A:$A,0))</f>
        <v>#N/A</v>
      </c>
      <c r="K3216">
        <f>INDEX(GWP!$C$2:$C$13,MATCH(EPS!I3216,GWP!$B$2:$B$13,0))</f>
        <v>265</v>
      </c>
      <c r="L3216" s="4" t="e">
        <f t="shared" si="101"/>
        <v>#N/A</v>
      </c>
    </row>
    <row r="3217" spans="1:12">
      <c r="A3217" t="s">
        <v>8765</v>
      </c>
      <c r="B3217" t="s">
        <v>7325</v>
      </c>
      <c r="C3217" t="s">
        <v>1735</v>
      </c>
      <c r="D3217" t="s">
        <v>6886</v>
      </c>
      <c r="E3217" t="s">
        <v>1715</v>
      </c>
      <c r="H3217" t="str">
        <f>INDEX('Vensim Variables'!$B:$B,MATCH(EPS!$B3217,'Vensim Variables'!$A:$A,0))</f>
        <v>g pollutant</v>
      </c>
      <c r="I3217" t="str">
        <f t="shared" si="100"/>
        <v>F gases</v>
      </c>
      <c r="J3217" t="e">
        <f>INDEX(NoSettings!$C:$C,MATCH(EPS!$A3217,NoSettings!$A:$A,0))</f>
        <v>#N/A</v>
      </c>
      <c r="K3217">
        <f>INDEX(GWP!$C$2:$C$13,MATCH(EPS!I3217,GWP!$B$2:$B$13,0))</f>
        <v>1</v>
      </c>
      <c r="L3217" s="4" t="e">
        <f t="shared" si="101"/>
        <v>#N/A</v>
      </c>
    </row>
    <row r="3218" spans="1:12">
      <c r="A3218" t="s">
        <v>8766</v>
      </c>
      <c r="B3218" t="s">
        <v>7325</v>
      </c>
      <c r="C3218" t="s">
        <v>1735</v>
      </c>
      <c r="D3218" t="s">
        <v>6887</v>
      </c>
      <c r="E3218" t="s">
        <v>1702</v>
      </c>
      <c r="H3218" t="str">
        <f>INDEX('Vensim Variables'!$B:$B,MATCH(EPS!$B3218,'Vensim Variables'!$A:$A,0))</f>
        <v>g pollutant</v>
      </c>
      <c r="I3218" t="str">
        <f t="shared" si="100"/>
        <v>CO2</v>
      </c>
      <c r="J3218" t="e">
        <f>INDEX(NoSettings!$C:$C,MATCH(EPS!$A3218,NoSettings!$A:$A,0))</f>
        <v>#N/A</v>
      </c>
      <c r="K3218">
        <f>INDEX(GWP!$C$2:$C$13,MATCH(EPS!I3218,GWP!$B$2:$B$13,0))</f>
        <v>1</v>
      </c>
      <c r="L3218" s="4" t="e">
        <f t="shared" si="101"/>
        <v>#N/A</v>
      </c>
    </row>
    <row r="3219" spans="1:12">
      <c r="A3219" t="s">
        <v>8767</v>
      </c>
      <c r="B3219" t="s">
        <v>7325</v>
      </c>
      <c r="C3219" t="s">
        <v>1735</v>
      </c>
      <c r="D3219" t="s">
        <v>6887</v>
      </c>
      <c r="E3219" t="s">
        <v>1705</v>
      </c>
      <c r="H3219" t="str">
        <f>INDEX('Vensim Variables'!$B:$B,MATCH(EPS!$B3219,'Vensim Variables'!$A:$A,0))</f>
        <v>g pollutant</v>
      </c>
      <c r="I3219" t="str">
        <f t="shared" si="100"/>
        <v>VOC</v>
      </c>
      <c r="J3219" t="e">
        <f>INDEX(NoSettings!$C:$C,MATCH(EPS!$A3219,NoSettings!$A:$A,0))</f>
        <v>#N/A</v>
      </c>
      <c r="K3219">
        <f>INDEX(GWP!$C$2:$C$13,MATCH(EPS!I3219,GWP!$B$2:$B$13,0))</f>
        <v>0</v>
      </c>
      <c r="L3219" s="4" t="e">
        <f t="shared" si="101"/>
        <v>#N/A</v>
      </c>
    </row>
    <row r="3220" spans="1:12">
      <c r="A3220" t="s">
        <v>8768</v>
      </c>
      <c r="B3220" t="s">
        <v>7325</v>
      </c>
      <c r="C3220" t="s">
        <v>1735</v>
      </c>
      <c r="D3220" t="s">
        <v>6887</v>
      </c>
      <c r="E3220" t="s">
        <v>1706</v>
      </c>
      <c r="H3220" t="str">
        <f>INDEX('Vensim Variables'!$B:$B,MATCH(EPS!$B3220,'Vensim Variables'!$A:$A,0))</f>
        <v>g pollutant</v>
      </c>
      <c r="I3220" t="str">
        <f t="shared" si="100"/>
        <v>CO</v>
      </c>
      <c r="J3220" t="e">
        <f>INDEX(NoSettings!$C:$C,MATCH(EPS!$A3220,NoSettings!$A:$A,0))</f>
        <v>#N/A</v>
      </c>
      <c r="K3220">
        <f>INDEX(GWP!$C$2:$C$13,MATCH(EPS!I3220,GWP!$B$2:$B$13,0))</f>
        <v>0</v>
      </c>
      <c r="L3220" s="4" t="e">
        <f t="shared" si="101"/>
        <v>#N/A</v>
      </c>
    </row>
    <row r="3221" spans="1:12">
      <c r="A3221" t="s">
        <v>8769</v>
      </c>
      <c r="B3221" t="s">
        <v>7325</v>
      </c>
      <c r="C3221" t="s">
        <v>1735</v>
      </c>
      <c r="D3221" t="s">
        <v>6887</v>
      </c>
      <c r="E3221" t="s">
        <v>1707</v>
      </c>
      <c r="H3221" t="str">
        <f>INDEX('Vensim Variables'!$B:$B,MATCH(EPS!$B3221,'Vensim Variables'!$A:$A,0))</f>
        <v>g pollutant</v>
      </c>
      <c r="I3221" t="str">
        <f t="shared" si="100"/>
        <v>NOx</v>
      </c>
      <c r="J3221" t="e">
        <f>INDEX(NoSettings!$C:$C,MATCH(EPS!$A3221,NoSettings!$A:$A,0))</f>
        <v>#N/A</v>
      </c>
      <c r="K3221">
        <f>INDEX(GWP!$C$2:$C$13,MATCH(EPS!I3221,GWP!$B$2:$B$13,0))</f>
        <v>0</v>
      </c>
      <c r="L3221" s="4" t="e">
        <f t="shared" si="101"/>
        <v>#N/A</v>
      </c>
    </row>
    <row r="3222" spans="1:12">
      <c r="A3222" t="s">
        <v>8770</v>
      </c>
      <c r="B3222" t="s">
        <v>7325</v>
      </c>
      <c r="C3222" t="s">
        <v>1735</v>
      </c>
      <c r="D3222" t="s">
        <v>6887</v>
      </c>
      <c r="E3222" t="s">
        <v>1708</v>
      </c>
      <c r="H3222" t="str">
        <f>INDEX('Vensim Variables'!$B:$B,MATCH(EPS!$B3222,'Vensim Variables'!$A:$A,0))</f>
        <v>g pollutant</v>
      </c>
      <c r="I3222" t="str">
        <f t="shared" si="100"/>
        <v>PM10</v>
      </c>
      <c r="J3222" t="e">
        <f>INDEX(NoSettings!$C:$C,MATCH(EPS!$A3222,NoSettings!$A:$A,0))</f>
        <v>#N/A</v>
      </c>
      <c r="K3222">
        <f>INDEX(GWP!$C$2:$C$13,MATCH(EPS!I3222,GWP!$B$2:$B$13,0))</f>
        <v>0</v>
      </c>
      <c r="L3222" s="4" t="e">
        <f t="shared" si="101"/>
        <v>#N/A</v>
      </c>
    </row>
    <row r="3223" spans="1:12">
      <c r="A3223" t="s">
        <v>8771</v>
      </c>
      <c r="B3223" t="s">
        <v>7325</v>
      </c>
      <c r="C3223" t="s">
        <v>1735</v>
      </c>
      <c r="D3223" t="s">
        <v>6887</v>
      </c>
      <c r="E3223" t="s">
        <v>1709</v>
      </c>
      <c r="H3223" t="str">
        <f>INDEX('Vensim Variables'!$B:$B,MATCH(EPS!$B3223,'Vensim Variables'!$A:$A,0))</f>
        <v>g pollutant</v>
      </c>
      <c r="I3223" t="str">
        <f t="shared" si="100"/>
        <v>PM25</v>
      </c>
      <c r="J3223" t="e">
        <f>INDEX(NoSettings!$C:$C,MATCH(EPS!$A3223,NoSettings!$A:$A,0))</f>
        <v>#N/A</v>
      </c>
      <c r="K3223">
        <f>INDEX(GWP!$C$2:$C$13,MATCH(EPS!I3223,GWP!$B$2:$B$13,0))</f>
        <v>0</v>
      </c>
      <c r="L3223" s="4" t="e">
        <f t="shared" si="101"/>
        <v>#N/A</v>
      </c>
    </row>
    <row r="3224" spans="1:12">
      <c r="A3224" t="s">
        <v>8772</v>
      </c>
      <c r="B3224" t="s">
        <v>7325</v>
      </c>
      <c r="C3224" t="s">
        <v>1735</v>
      </c>
      <c r="D3224" t="s">
        <v>6887</v>
      </c>
      <c r="E3224" t="s">
        <v>1710</v>
      </c>
      <c r="H3224" t="str">
        <f>INDEX('Vensim Variables'!$B:$B,MATCH(EPS!$B3224,'Vensim Variables'!$A:$A,0))</f>
        <v>g pollutant</v>
      </c>
      <c r="I3224" t="str">
        <f t="shared" si="100"/>
        <v>SOx</v>
      </c>
      <c r="J3224" t="e">
        <f>INDEX(NoSettings!$C:$C,MATCH(EPS!$A3224,NoSettings!$A:$A,0))</f>
        <v>#N/A</v>
      </c>
      <c r="K3224">
        <f>INDEX(GWP!$C$2:$C$13,MATCH(EPS!I3224,GWP!$B$2:$B$13,0))</f>
        <v>0</v>
      </c>
      <c r="L3224" s="4" t="e">
        <f t="shared" si="101"/>
        <v>#N/A</v>
      </c>
    </row>
    <row r="3225" spans="1:12">
      <c r="A3225" t="s">
        <v>8773</v>
      </c>
      <c r="B3225" t="s">
        <v>7325</v>
      </c>
      <c r="C3225" t="s">
        <v>1735</v>
      </c>
      <c r="D3225" t="s">
        <v>6887</v>
      </c>
      <c r="E3225" t="s">
        <v>1711</v>
      </c>
      <c r="H3225" t="str">
        <f>INDEX('Vensim Variables'!$B:$B,MATCH(EPS!$B3225,'Vensim Variables'!$A:$A,0))</f>
        <v>g pollutant</v>
      </c>
      <c r="I3225" t="str">
        <f t="shared" si="100"/>
        <v>BC</v>
      </c>
      <c r="J3225" t="e">
        <f>INDEX(NoSettings!$C:$C,MATCH(EPS!$A3225,NoSettings!$A:$A,0))</f>
        <v>#N/A</v>
      </c>
      <c r="K3225">
        <f>INDEX(GWP!$C$2:$C$13,MATCH(EPS!I3225,GWP!$B$2:$B$13,0))</f>
        <v>0</v>
      </c>
      <c r="L3225" s="4" t="e">
        <f t="shared" si="101"/>
        <v>#N/A</v>
      </c>
    </row>
    <row r="3226" spans="1:12">
      <c r="A3226" t="s">
        <v>8774</v>
      </c>
      <c r="B3226" t="s">
        <v>7325</v>
      </c>
      <c r="C3226" t="s">
        <v>1735</v>
      </c>
      <c r="D3226" t="s">
        <v>6887</v>
      </c>
      <c r="E3226" t="s">
        <v>1712</v>
      </c>
      <c r="H3226" t="str">
        <f>INDEX('Vensim Variables'!$B:$B,MATCH(EPS!$B3226,'Vensim Variables'!$A:$A,0))</f>
        <v>g pollutant</v>
      </c>
      <c r="I3226" t="str">
        <f t="shared" si="100"/>
        <v>OC</v>
      </c>
      <c r="J3226" t="e">
        <f>INDEX(NoSettings!$C:$C,MATCH(EPS!$A3226,NoSettings!$A:$A,0))</f>
        <v>#N/A</v>
      </c>
      <c r="K3226">
        <f>INDEX(GWP!$C$2:$C$13,MATCH(EPS!I3226,GWP!$B$2:$B$13,0))</f>
        <v>0</v>
      </c>
      <c r="L3226" s="4" t="e">
        <f t="shared" si="101"/>
        <v>#N/A</v>
      </c>
    </row>
    <row r="3227" spans="1:12">
      <c r="A3227" t="s">
        <v>8775</v>
      </c>
      <c r="B3227" t="s">
        <v>7325</v>
      </c>
      <c r="C3227" t="s">
        <v>1735</v>
      </c>
      <c r="D3227" t="s">
        <v>6887</v>
      </c>
      <c r="E3227" t="s">
        <v>1713</v>
      </c>
      <c r="H3227" t="str">
        <f>INDEX('Vensim Variables'!$B:$B,MATCH(EPS!$B3227,'Vensim Variables'!$A:$A,0))</f>
        <v>g pollutant</v>
      </c>
      <c r="I3227" t="str">
        <f t="shared" si="100"/>
        <v>CH4</v>
      </c>
      <c r="J3227" t="e">
        <f>INDEX(NoSettings!$C:$C,MATCH(EPS!$A3227,NoSettings!$A:$A,0))</f>
        <v>#N/A</v>
      </c>
      <c r="K3227">
        <f>INDEX(GWP!$C$2:$C$13,MATCH(EPS!I3227,GWP!$B$2:$B$13,0))</f>
        <v>28</v>
      </c>
      <c r="L3227" s="4" t="e">
        <f t="shared" si="101"/>
        <v>#N/A</v>
      </c>
    </row>
    <row r="3228" spans="1:12">
      <c r="A3228" t="s">
        <v>8776</v>
      </c>
      <c r="B3228" t="s">
        <v>7325</v>
      </c>
      <c r="C3228" t="s">
        <v>1735</v>
      </c>
      <c r="D3228" t="s">
        <v>6887</v>
      </c>
      <c r="E3228" t="s">
        <v>1714</v>
      </c>
      <c r="H3228" t="str">
        <f>INDEX('Vensim Variables'!$B:$B,MATCH(EPS!$B3228,'Vensim Variables'!$A:$A,0))</f>
        <v>g pollutant</v>
      </c>
      <c r="I3228" t="str">
        <f t="shared" si="100"/>
        <v>N2O</v>
      </c>
      <c r="J3228" t="e">
        <f>INDEX(NoSettings!$C:$C,MATCH(EPS!$A3228,NoSettings!$A:$A,0))</f>
        <v>#N/A</v>
      </c>
      <c r="K3228">
        <f>INDEX(GWP!$C$2:$C$13,MATCH(EPS!I3228,GWP!$B$2:$B$13,0))</f>
        <v>265</v>
      </c>
      <c r="L3228" s="4" t="e">
        <f t="shared" si="101"/>
        <v>#N/A</v>
      </c>
    </row>
    <row r="3229" spans="1:12">
      <c r="A3229" t="s">
        <v>8777</v>
      </c>
      <c r="B3229" t="s">
        <v>7325</v>
      </c>
      <c r="C3229" t="s">
        <v>1735</v>
      </c>
      <c r="D3229" t="s">
        <v>6887</v>
      </c>
      <c r="E3229" t="s">
        <v>1715</v>
      </c>
      <c r="H3229" t="str">
        <f>INDEX('Vensim Variables'!$B:$B,MATCH(EPS!$B3229,'Vensim Variables'!$A:$A,0))</f>
        <v>g pollutant</v>
      </c>
      <c r="I3229" t="str">
        <f t="shared" si="100"/>
        <v>F gases</v>
      </c>
      <c r="J3229" t="e">
        <f>INDEX(NoSettings!$C:$C,MATCH(EPS!$A3229,NoSettings!$A:$A,0))</f>
        <v>#N/A</v>
      </c>
      <c r="K3229">
        <f>INDEX(GWP!$C$2:$C$13,MATCH(EPS!I3229,GWP!$B$2:$B$13,0))</f>
        <v>1</v>
      </c>
      <c r="L3229" s="4" t="e">
        <f t="shared" si="101"/>
        <v>#N/A</v>
      </c>
    </row>
    <row r="3230" spans="1:12">
      <c r="A3230" t="s">
        <v>8778</v>
      </c>
      <c r="B3230" t="s">
        <v>7325</v>
      </c>
      <c r="C3230" t="s">
        <v>1735</v>
      </c>
      <c r="D3230" t="s">
        <v>6888</v>
      </c>
      <c r="E3230" t="s">
        <v>1702</v>
      </c>
      <c r="H3230" t="str">
        <f>INDEX('Vensim Variables'!$B:$B,MATCH(EPS!$B3230,'Vensim Variables'!$A:$A,0))</f>
        <v>g pollutant</v>
      </c>
      <c r="I3230" t="str">
        <f t="shared" si="100"/>
        <v>CO2</v>
      </c>
      <c r="J3230" t="e">
        <f>INDEX(NoSettings!$C:$C,MATCH(EPS!$A3230,NoSettings!$A:$A,0))</f>
        <v>#N/A</v>
      </c>
      <c r="K3230">
        <f>INDEX(GWP!$C$2:$C$13,MATCH(EPS!I3230,GWP!$B$2:$B$13,0))</f>
        <v>1</v>
      </c>
      <c r="L3230" s="4" t="e">
        <f t="shared" si="101"/>
        <v>#N/A</v>
      </c>
    </row>
    <row r="3231" spans="1:12">
      <c r="A3231" t="s">
        <v>8779</v>
      </c>
      <c r="B3231" t="s">
        <v>7325</v>
      </c>
      <c r="C3231" t="s">
        <v>1735</v>
      </c>
      <c r="D3231" t="s">
        <v>6888</v>
      </c>
      <c r="E3231" t="s">
        <v>1705</v>
      </c>
      <c r="H3231" t="str">
        <f>INDEX('Vensim Variables'!$B:$B,MATCH(EPS!$B3231,'Vensim Variables'!$A:$A,0))</f>
        <v>g pollutant</v>
      </c>
      <c r="I3231" t="str">
        <f t="shared" si="100"/>
        <v>VOC</v>
      </c>
      <c r="J3231" t="e">
        <f>INDEX(NoSettings!$C:$C,MATCH(EPS!$A3231,NoSettings!$A:$A,0))</f>
        <v>#N/A</v>
      </c>
      <c r="K3231">
        <f>INDEX(GWP!$C$2:$C$13,MATCH(EPS!I3231,GWP!$B$2:$B$13,0))</f>
        <v>0</v>
      </c>
      <c r="L3231" s="4" t="e">
        <f t="shared" si="101"/>
        <v>#N/A</v>
      </c>
    </row>
    <row r="3232" spans="1:12">
      <c r="A3232" t="s">
        <v>8780</v>
      </c>
      <c r="B3232" t="s">
        <v>7325</v>
      </c>
      <c r="C3232" t="s">
        <v>1735</v>
      </c>
      <c r="D3232" t="s">
        <v>6888</v>
      </c>
      <c r="E3232" t="s">
        <v>1706</v>
      </c>
      <c r="H3232" t="str">
        <f>INDEX('Vensim Variables'!$B:$B,MATCH(EPS!$B3232,'Vensim Variables'!$A:$A,0))</f>
        <v>g pollutant</v>
      </c>
      <c r="I3232" t="str">
        <f t="shared" si="100"/>
        <v>CO</v>
      </c>
      <c r="J3232" t="e">
        <f>INDEX(NoSettings!$C:$C,MATCH(EPS!$A3232,NoSettings!$A:$A,0))</f>
        <v>#N/A</v>
      </c>
      <c r="K3232">
        <f>INDEX(GWP!$C$2:$C$13,MATCH(EPS!I3232,GWP!$B$2:$B$13,0))</f>
        <v>0</v>
      </c>
      <c r="L3232" s="4" t="e">
        <f t="shared" si="101"/>
        <v>#N/A</v>
      </c>
    </row>
    <row r="3233" spans="1:12">
      <c r="A3233" t="s">
        <v>8781</v>
      </c>
      <c r="B3233" t="s">
        <v>7325</v>
      </c>
      <c r="C3233" t="s">
        <v>1735</v>
      </c>
      <c r="D3233" t="s">
        <v>6888</v>
      </c>
      <c r="E3233" t="s">
        <v>1707</v>
      </c>
      <c r="H3233" t="str">
        <f>INDEX('Vensim Variables'!$B:$B,MATCH(EPS!$B3233,'Vensim Variables'!$A:$A,0))</f>
        <v>g pollutant</v>
      </c>
      <c r="I3233" t="str">
        <f t="shared" si="100"/>
        <v>NOx</v>
      </c>
      <c r="J3233" t="e">
        <f>INDEX(NoSettings!$C:$C,MATCH(EPS!$A3233,NoSettings!$A:$A,0))</f>
        <v>#N/A</v>
      </c>
      <c r="K3233">
        <f>INDEX(GWP!$C$2:$C$13,MATCH(EPS!I3233,GWP!$B$2:$B$13,0))</f>
        <v>0</v>
      </c>
      <c r="L3233" s="4" t="e">
        <f t="shared" si="101"/>
        <v>#N/A</v>
      </c>
    </row>
    <row r="3234" spans="1:12">
      <c r="A3234" t="s">
        <v>8782</v>
      </c>
      <c r="B3234" t="s">
        <v>7325</v>
      </c>
      <c r="C3234" t="s">
        <v>1735</v>
      </c>
      <c r="D3234" t="s">
        <v>6888</v>
      </c>
      <c r="E3234" t="s">
        <v>1708</v>
      </c>
      <c r="H3234" t="str">
        <f>INDEX('Vensim Variables'!$B:$B,MATCH(EPS!$B3234,'Vensim Variables'!$A:$A,0))</f>
        <v>g pollutant</v>
      </c>
      <c r="I3234" t="str">
        <f t="shared" si="100"/>
        <v>PM10</v>
      </c>
      <c r="J3234" t="e">
        <f>INDEX(NoSettings!$C:$C,MATCH(EPS!$A3234,NoSettings!$A:$A,0))</f>
        <v>#N/A</v>
      </c>
      <c r="K3234">
        <f>INDEX(GWP!$C$2:$C$13,MATCH(EPS!I3234,GWP!$B$2:$B$13,0))</f>
        <v>0</v>
      </c>
      <c r="L3234" s="4" t="e">
        <f t="shared" si="101"/>
        <v>#N/A</v>
      </c>
    </row>
    <row r="3235" spans="1:12">
      <c r="A3235" t="s">
        <v>8783</v>
      </c>
      <c r="B3235" t="s">
        <v>7325</v>
      </c>
      <c r="C3235" t="s">
        <v>1735</v>
      </c>
      <c r="D3235" t="s">
        <v>6888</v>
      </c>
      <c r="E3235" t="s">
        <v>1709</v>
      </c>
      <c r="H3235" t="str">
        <f>INDEX('Vensim Variables'!$B:$B,MATCH(EPS!$B3235,'Vensim Variables'!$A:$A,0))</f>
        <v>g pollutant</v>
      </c>
      <c r="I3235" t="str">
        <f t="shared" si="100"/>
        <v>PM25</v>
      </c>
      <c r="J3235" t="e">
        <f>INDEX(NoSettings!$C:$C,MATCH(EPS!$A3235,NoSettings!$A:$A,0))</f>
        <v>#N/A</v>
      </c>
      <c r="K3235">
        <f>INDEX(GWP!$C$2:$C$13,MATCH(EPS!I3235,GWP!$B$2:$B$13,0))</f>
        <v>0</v>
      </c>
      <c r="L3235" s="4" t="e">
        <f t="shared" si="101"/>
        <v>#N/A</v>
      </c>
    </row>
    <row r="3236" spans="1:12">
      <c r="A3236" t="s">
        <v>8784</v>
      </c>
      <c r="B3236" t="s">
        <v>7325</v>
      </c>
      <c r="C3236" t="s">
        <v>1735</v>
      </c>
      <c r="D3236" t="s">
        <v>6888</v>
      </c>
      <c r="E3236" t="s">
        <v>1710</v>
      </c>
      <c r="H3236" t="str">
        <f>INDEX('Vensim Variables'!$B:$B,MATCH(EPS!$B3236,'Vensim Variables'!$A:$A,0))</f>
        <v>g pollutant</v>
      </c>
      <c r="I3236" t="str">
        <f t="shared" si="100"/>
        <v>SOx</v>
      </c>
      <c r="J3236" t="e">
        <f>INDEX(NoSettings!$C:$C,MATCH(EPS!$A3236,NoSettings!$A:$A,0))</f>
        <v>#N/A</v>
      </c>
      <c r="K3236">
        <f>INDEX(GWP!$C$2:$C$13,MATCH(EPS!I3236,GWP!$B$2:$B$13,0))</f>
        <v>0</v>
      </c>
      <c r="L3236" s="4" t="e">
        <f t="shared" si="101"/>
        <v>#N/A</v>
      </c>
    </row>
    <row r="3237" spans="1:12">
      <c r="A3237" t="s">
        <v>8785</v>
      </c>
      <c r="B3237" t="s">
        <v>7325</v>
      </c>
      <c r="C3237" t="s">
        <v>1735</v>
      </c>
      <c r="D3237" t="s">
        <v>6888</v>
      </c>
      <c r="E3237" t="s">
        <v>1711</v>
      </c>
      <c r="H3237" t="str">
        <f>INDEX('Vensim Variables'!$B:$B,MATCH(EPS!$B3237,'Vensim Variables'!$A:$A,0))</f>
        <v>g pollutant</v>
      </c>
      <c r="I3237" t="str">
        <f t="shared" si="100"/>
        <v>BC</v>
      </c>
      <c r="J3237" t="e">
        <f>INDEX(NoSettings!$C:$C,MATCH(EPS!$A3237,NoSettings!$A:$A,0))</f>
        <v>#N/A</v>
      </c>
      <c r="K3237">
        <f>INDEX(GWP!$C$2:$C$13,MATCH(EPS!I3237,GWP!$B$2:$B$13,0))</f>
        <v>0</v>
      </c>
      <c r="L3237" s="4" t="e">
        <f t="shared" si="101"/>
        <v>#N/A</v>
      </c>
    </row>
    <row r="3238" spans="1:12">
      <c r="A3238" t="s">
        <v>8786</v>
      </c>
      <c r="B3238" t="s">
        <v>7325</v>
      </c>
      <c r="C3238" t="s">
        <v>1735</v>
      </c>
      <c r="D3238" t="s">
        <v>6888</v>
      </c>
      <c r="E3238" t="s">
        <v>1712</v>
      </c>
      <c r="H3238" t="str">
        <f>INDEX('Vensim Variables'!$B:$B,MATCH(EPS!$B3238,'Vensim Variables'!$A:$A,0))</f>
        <v>g pollutant</v>
      </c>
      <c r="I3238" t="str">
        <f t="shared" si="100"/>
        <v>OC</v>
      </c>
      <c r="J3238" t="e">
        <f>INDEX(NoSettings!$C:$C,MATCH(EPS!$A3238,NoSettings!$A:$A,0))</f>
        <v>#N/A</v>
      </c>
      <c r="K3238">
        <f>INDEX(GWP!$C$2:$C$13,MATCH(EPS!I3238,GWP!$B$2:$B$13,0))</f>
        <v>0</v>
      </c>
      <c r="L3238" s="4" t="e">
        <f t="shared" si="101"/>
        <v>#N/A</v>
      </c>
    </row>
    <row r="3239" spans="1:12">
      <c r="A3239" t="s">
        <v>8787</v>
      </c>
      <c r="B3239" t="s">
        <v>7325</v>
      </c>
      <c r="C3239" t="s">
        <v>1735</v>
      </c>
      <c r="D3239" t="s">
        <v>6888</v>
      </c>
      <c r="E3239" t="s">
        <v>1713</v>
      </c>
      <c r="H3239" t="str">
        <f>INDEX('Vensim Variables'!$B:$B,MATCH(EPS!$B3239,'Vensim Variables'!$A:$A,0))</f>
        <v>g pollutant</v>
      </c>
      <c r="I3239" t="str">
        <f t="shared" si="100"/>
        <v>CH4</v>
      </c>
      <c r="J3239" t="e">
        <f>INDEX(NoSettings!$C:$C,MATCH(EPS!$A3239,NoSettings!$A:$A,0))</f>
        <v>#N/A</v>
      </c>
      <c r="K3239">
        <f>INDEX(GWP!$C$2:$C$13,MATCH(EPS!I3239,GWP!$B$2:$B$13,0))</f>
        <v>28</v>
      </c>
      <c r="L3239" s="4" t="e">
        <f t="shared" si="101"/>
        <v>#N/A</v>
      </c>
    </row>
    <row r="3240" spans="1:12">
      <c r="A3240" t="s">
        <v>8788</v>
      </c>
      <c r="B3240" t="s">
        <v>7325</v>
      </c>
      <c r="C3240" t="s">
        <v>1735</v>
      </c>
      <c r="D3240" t="s">
        <v>6888</v>
      </c>
      <c r="E3240" t="s">
        <v>1714</v>
      </c>
      <c r="H3240" t="str">
        <f>INDEX('Vensim Variables'!$B:$B,MATCH(EPS!$B3240,'Vensim Variables'!$A:$A,0))</f>
        <v>g pollutant</v>
      </c>
      <c r="I3240" t="str">
        <f t="shared" si="100"/>
        <v>N2O</v>
      </c>
      <c r="J3240" t="e">
        <f>INDEX(NoSettings!$C:$C,MATCH(EPS!$A3240,NoSettings!$A:$A,0))</f>
        <v>#N/A</v>
      </c>
      <c r="K3240">
        <f>INDEX(GWP!$C$2:$C$13,MATCH(EPS!I3240,GWP!$B$2:$B$13,0))</f>
        <v>265</v>
      </c>
      <c r="L3240" s="4" t="e">
        <f t="shared" si="101"/>
        <v>#N/A</v>
      </c>
    </row>
    <row r="3241" spans="1:12">
      <c r="A3241" t="s">
        <v>8789</v>
      </c>
      <c r="B3241" t="s">
        <v>7325</v>
      </c>
      <c r="C3241" t="s">
        <v>1735</v>
      </c>
      <c r="D3241" t="s">
        <v>6888</v>
      </c>
      <c r="E3241" t="s">
        <v>1715</v>
      </c>
      <c r="H3241" t="str">
        <f>INDEX('Vensim Variables'!$B:$B,MATCH(EPS!$B3241,'Vensim Variables'!$A:$A,0))</f>
        <v>g pollutant</v>
      </c>
      <c r="I3241" t="str">
        <f t="shared" si="100"/>
        <v>F gases</v>
      </c>
      <c r="J3241" t="e">
        <f>INDEX(NoSettings!$C:$C,MATCH(EPS!$A3241,NoSettings!$A:$A,0))</f>
        <v>#N/A</v>
      </c>
      <c r="K3241">
        <f>INDEX(GWP!$C$2:$C$13,MATCH(EPS!I3241,GWP!$B$2:$B$13,0))</f>
        <v>1</v>
      </c>
      <c r="L3241" s="4" t="e">
        <f t="shared" si="101"/>
        <v>#N/A</v>
      </c>
    </row>
    <row r="3242" spans="1:12">
      <c r="A3242" t="s">
        <v>8790</v>
      </c>
      <c r="B3242" t="s">
        <v>7325</v>
      </c>
      <c r="C3242" t="s">
        <v>1735</v>
      </c>
      <c r="D3242" t="s">
        <v>6889</v>
      </c>
      <c r="E3242" t="s">
        <v>1702</v>
      </c>
      <c r="H3242" t="str">
        <f>INDEX('Vensim Variables'!$B:$B,MATCH(EPS!$B3242,'Vensim Variables'!$A:$A,0))</f>
        <v>g pollutant</v>
      </c>
      <c r="I3242" t="str">
        <f t="shared" si="100"/>
        <v>CO2</v>
      </c>
      <c r="J3242" t="e">
        <f>INDEX(NoSettings!$C:$C,MATCH(EPS!$A3242,NoSettings!$A:$A,0))</f>
        <v>#N/A</v>
      </c>
      <c r="K3242">
        <f>INDEX(GWP!$C$2:$C$13,MATCH(EPS!I3242,GWP!$B$2:$B$13,0))</f>
        <v>1</v>
      </c>
      <c r="L3242" s="4" t="e">
        <f t="shared" si="101"/>
        <v>#N/A</v>
      </c>
    </row>
    <row r="3243" spans="1:12">
      <c r="A3243" t="s">
        <v>8791</v>
      </c>
      <c r="B3243" t="s">
        <v>7325</v>
      </c>
      <c r="C3243" t="s">
        <v>1735</v>
      </c>
      <c r="D3243" t="s">
        <v>6889</v>
      </c>
      <c r="E3243" t="s">
        <v>1705</v>
      </c>
      <c r="H3243" t="str">
        <f>INDEX('Vensim Variables'!$B:$B,MATCH(EPS!$B3243,'Vensim Variables'!$A:$A,0))</f>
        <v>g pollutant</v>
      </c>
      <c r="I3243" t="str">
        <f t="shared" si="100"/>
        <v>VOC</v>
      </c>
      <c r="J3243" t="e">
        <f>INDEX(NoSettings!$C:$C,MATCH(EPS!$A3243,NoSettings!$A:$A,0))</f>
        <v>#N/A</v>
      </c>
      <c r="K3243">
        <f>INDEX(GWP!$C$2:$C$13,MATCH(EPS!I3243,GWP!$B$2:$B$13,0))</f>
        <v>0</v>
      </c>
      <c r="L3243" s="4" t="e">
        <f t="shared" si="101"/>
        <v>#N/A</v>
      </c>
    </row>
    <row r="3244" spans="1:12">
      <c r="A3244" t="s">
        <v>8792</v>
      </c>
      <c r="B3244" t="s">
        <v>7325</v>
      </c>
      <c r="C3244" t="s">
        <v>1735</v>
      </c>
      <c r="D3244" t="s">
        <v>6889</v>
      </c>
      <c r="E3244" t="s">
        <v>1706</v>
      </c>
      <c r="H3244" t="str">
        <f>INDEX('Vensim Variables'!$B:$B,MATCH(EPS!$B3244,'Vensim Variables'!$A:$A,0))</f>
        <v>g pollutant</v>
      </c>
      <c r="I3244" t="str">
        <f t="shared" si="100"/>
        <v>CO</v>
      </c>
      <c r="J3244" t="e">
        <f>INDEX(NoSettings!$C:$C,MATCH(EPS!$A3244,NoSettings!$A:$A,0))</f>
        <v>#N/A</v>
      </c>
      <c r="K3244">
        <f>INDEX(GWP!$C$2:$C$13,MATCH(EPS!I3244,GWP!$B$2:$B$13,0))</f>
        <v>0</v>
      </c>
      <c r="L3244" s="4" t="e">
        <f t="shared" si="101"/>
        <v>#N/A</v>
      </c>
    </row>
    <row r="3245" spans="1:12">
      <c r="A3245" t="s">
        <v>8793</v>
      </c>
      <c r="B3245" t="s">
        <v>7325</v>
      </c>
      <c r="C3245" t="s">
        <v>1735</v>
      </c>
      <c r="D3245" t="s">
        <v>6889</v>
      </c>
      <c r="E3245" t="s">
        <v>1707</v>
      </c>
      <c r="H3245" t="str">
        <f>INDEX('Vensim Variables'!$B:$B,MATCH(EPS!$B3245,'Vensim Variables'!$A:$A,0))</f>
        <v>g pollutant</v>
      </c>
      <c r="I3245" t="str">
        <f t="shared" si="100"/>
        <v>NOx</v>
      </c>
      <c r="J3245" t="e">
        <f>INDEX(NoSettings!$C:$C,MATCH(EPS!$A3245,NoSettings!$A:$A,0))</f>
        <v>#N/A</v>
      </c>
      <c r="K3245">
        <f>INDEX(GWP!$C$2:$C$13,MATCH(EPS!I3245,GWP!$B$2:$B$13,0))</f>
        <v>0</v>
      </c>
      <c r="L3245" s="4" t="e">
        <f t="shared" si="101"/>
        <v>#N/A</v>
      </c>
    </row>
    <row r="3246" spans="1:12">
      <c r="A3246" t="s">
        <v>8794</v>
      </c>
      <c r="B3246" t="s">
        <v>7325</v>
      </c>
      <c r="C3246" t="s">
        <v>1735</v>
      </c>
      <c r="D3246" t="s">
        <v>6889</v>
      </c>
      <c r="E3246" t="s">
        <v>1708</v>
      </c>
      <c r="H3246" t="str">
        <f>INDEX('Vensim Variables'!$B:$B,MATCH(EPS!$B3246,'Vensim Variables'!$A:$A,0))</f>
        <v>g pollutant</v>
      </c>
      <c r="I3246" t="str">
        <f t="shared" si="100"/>
        <v>PM10</v>
      </c>
      <c r="J3246" t="e">
        <f>INDEX(NoSettings!$C:$C,MATCH(EPS!$A3246,NoSettings!$A:$A,0))</f>
        <v>#N/A</v>
      </c>
      <c r="K3246">
        <f>INDEX(GWP!$C$2:$C$13,MATCH(EPS!I3246,GWP!$B$2:$B$13,0))</f>
        <v>0</v>
      </c>
      <c r="L3246" s="4" t="e">
        <f t="shared" si="101"/>
        <v>#N/A</v>
      </c>
    </row>
    <row r="3247" spans="1:12">
      <c r="A3247" t="s">
        <v>8795</v>
      </c>
      <c r="B3247" t="s">
        <v>7325</v>
      </c>
      <c r="C3247" t="s">
        <v>1735</v>
      </c>
      <c r="D3247" t="s">
        <v>6889</v>
      </c>
      <c r="E3247" t="s">
        <v>1709</v>
      </c>
      <c r="H3247" t="str">
        <f>INDEX('Vensim Variables'!$B:$B,MATCH(EPS!$B3247,'Vensim Variables'!$A:$A,0))</f>
        <v>g pollutant</v>
      </c>
      <c r="I3247" t="str">
        <f t="shared" si="100"/>
        <v>PM25</v>
      </c>
      <c r="J3247" t="e">
        <f>INDEX(NoSettings!$C:$C,MATCH(EPS!$A3247,NoSettings!$A:$A,0))</f>
        <v>#N/A</v>
      </c>
      <c r="K3247">
        <f>INDEX(GWP!$C$2:$C$13,MATCH(EPS!I3247,GWP!$B$2:$B$13,0))</f>
        <v>0</v>
      </c>
      <c r="L3247" s="4" t="e">
        <f t="shared" si="101"/>
        <v>#N/A</v>
      </c>
    </row>
    <row r="3248" spans="1:12">
      <c r="A3248" t="s">
        <v>8796</v>
      </c>
      <c r="B3248" t="s">
        <v>7325</v>
      </c>
      <c r="C3248" t="s">
        <v>1735</v>
      </c>
      <c r="D3248" t="s">
        <v>6889</v>
      </c>
      <c r="E3248" t="s">
        <v>1710</v>
      </c>
      <c r="H3248" t="str">
        <f>INDEX('Vensim Variables'!$B:$B,MATCH(EPS!$B3248,'Vensim Variables'!$A:$A,0))</f>
        <v>g pollutant</v>
      </c>
      <c r="I3248" t="str">
        <f t="shared" si="100"/>
        <v>SOx</v>
      </c>
      <c r="J3248" t="e">
        <f>INDEX(NoSettings!$C:$C,MATCH(EPS!$A3248,NoSettings!$A:$A,0))</f>
        <v>#N/A</v>
      </c>
      <c r="K3248">
        <f>INDEX(GWP!$C$2:$C$13,MATCH(EPS!I3248,GWP!$B$2:$B$13,0))</f>
        <v>0</v>
      </c>
      <c r="L3248" s="4" t="e">
        <f t="shared" si="101"/>
        <v>#N/A</v>
      </c>
    </row>
    <row r="3249" spans="1:12">
      <c r="A3249" t="s">
        <v>8797</v>
      </c>
      <c r="B3249" t="s">
        <v>7325</v>
      </c>
      <c r="C3249" t="s">
        <v>1735</v>
      </c>
      <c r="D3249" t="s">
        <v>6889</v>
      </c>
      <c r="E3249" t="s">
        <v>1711</v>
      </c>
      <c r="H3249" t="str">
        <f>INDEX('Vensim Variables'!$B:$B,MATCH(EPS!$B3249,'Vensim Variables'!$A:$A,0))</f>
        <v>g pollutant</v>
      </c>
      <c r="I3249" t="str">
        <f t="shared" si="100"/>
        <v>BC</v>
      </c>
      <c r="J3249" t="e">
        <f>INDEX(NoSettings!$C:$C,MATCH(EPS!$A3249,NoSettings!$A:$A,0))</f>
        <v>#N/A</v>
      </c>
      <c r="K3249">
        <f>INDEX(GWP!$C$2:$C$13,MATCH(EPS!I3249,GWP!$B$2:$B$13,0))</f>
        <v>0</v>
      </c>
      <c r="L3249" s="4" t="e">
        <f t="shared" si="101"/>
        <v>#N/A</v>
      </c>
    </row>
    <row r="3250" spans="1:12">
      <c r="A3250" t="s">
        <v>8798</v>
      </c>
      <c r="B3250" t="s">
        <v>7325</v>
      </c>
      <c r="C3250" t="s">
        <v>1735</v>
      </c>
      <c r="D3250" t="s">
        <v>6889</v>
      </c>
      <c r="E3250" t="s">
        <v>1712</v>
      </c>
      <c r="H3250" t="str">
        <f>INDEX('Vensim Variables'!$B:$B,MATCH(EPS!$B3250,'Vensim Variables'!$A:$A,0))</f>
        <v>g pollutant</v>
      </c>
      <c r="I3250" t="str">
        <f t="shared" si="100"/>
        <v>OC</v>
      </c>
      <c r="J3250" t="e">
        <f>INDEX(NoSettings!$C:$C,MATCH(EPS!$A3250,NoSettings!$A:$A,0))</f>
        <v>#N/A</v>
      </c>
      <c r="K3250">
        <f>INDEX(GWP!$C$2:$C$13,MATCH(EPS!I3250,GWP!$B$2:$B$13,0))</f>
        <v>0</v>
      </c>
      <c r="L3250" s="4" t="e">
        <f t="shared" si="101"/>
        <v>#N/A</v>
      </c>
    </row>
    <row r="3251" spans="1:12">
      <c r="A3251" t="s">
        <v>8799</v>
      </c>
      <c r="B3251" t="s">
        <v>7325</v>
      </c>
      <c r="C3251" t="s">
        <v>1735</v>
      </c>
      <c r="D3251" t="s">
        <v>6889</v>
      </c>
      <c r="E3251" t="s">
        <v>1713</v>
      </c>
      <c r="H3251" t="str">
        <f>INDEX('Vensim Variables'!$B:$B,MATCH(EPS!$B3251,'Vensim Variables'!$A:$A,0))</f>
        <v>g pollutant</v>
      </c>
      <c r="I3251" t="str">
        <f t="shared" si="100"/>
        <v>CH4</v>
      </c>
      <c r="J3251" t="e">
        <f>INDEX(NoSettings!$C:$C,MATCH(EPS!$A3251,NoSettings!$A:$A,0))</f>
        <v>#N/A</v>
      </c>
      <c r="K3251">
        <f>INDEX(GWP!$C$2:$C$13,MATCH(EPS!I3251,GWP!$B$2:$B$13,0))</f>
        <v>28</v>
      </c>
      <c r="L3251" s="4" t="e">
        <f t="shared" si="101"/>
        <v>#N/A</v>
      </c>
    </row>
    <row r="3252" spans="1:12">
      <c r="A3252" t="s">
        <v>8800</v>
      </c>
      <c r="B3252" t="s">
        <v>7325</v>
      </c>
      <c r="C3252" t="s">
        <v>1735</v>
      </c>
      <c r="D3252" t="s">
        <v>6889</v>
      </c>
      <c r="E3252" t="s">
        <v>1714</v>
      </c>
      <c r="H3252" t="str">
        <f>INDEX('Vensim Variables'!$B:$B,MATCH(EPS!$B3252,'Vensim Variables'!$A:$A,0))</f>
        <v>g pollutant</v>
      </c>
      <c r="I3252" t="str">
        <f t="shared" si="100"/>
        <v>N2O</v>
      </c>
      <c r="J3252" t="e">
        <f>INDEX(NoSettings!$C:$C,MATCH(EPS!$A3252,NoSettings!$A:$A,0))</f>
        <v>#N/A</v>
      </c>
      <c r="K3252">
        <f>INDEX(GWP!$C$2:$C$13,MATCH(EPS!I3252,GWP!$B$2:$B$13,0))</f>
        <v>265</v>
      </c>
      <c r="L3252" s="4" t="e">
        <f t="shared" si="101"/>
        <v>#N/A</v>
      </c>
    </row>
    <row r="3253" spans="1:12">
      <c r="A3253" t="s">
        <v>8801</v>
      </c>
      <c r="B3253" t="s">
        <v>7325</v>
      </c>
      <c r="C3253" t="s">
        <v>1735</v>
      </c>
      <c r="D3253" t="s">
        <v>6889</v>
      </c>
      <c r="E3253" t="s">
        <v>1715</v>
      </c>
      <c r="H3253" t="str">
        <f>INDEX('Vensim Variables'!$B:$B,MATCH(EPS!$B3253,'Vensim Variables'!$A:$A,0))</f>
        <v>g pollutant</v>
      </c>
      <c r="I3253" t="str">
        <f t="shared" si="100"/>
        <v>F gases</v>
      </c>
      <c r="J3253" t="e">
        <f>INDEX(NoSettings!$C:$C,MATCH(EPS!$A3253,NoSettings!$A:$A,0))</f>
        <v>#N/A</v>
      </c>
      <c r="K3253">
        <f>INDEX(GWP!$C$2:$C$13,MATCH(EPS!I3253,GWP!$B$2:$B$13,0))</f>
        <v>1</v>
      </c>
      <c r="L3253" s="4" t="e">
        <f t="shared" si="101"/>
        <v>#N/A</v>
      </c>
    </row>
    <row r="3254" spans="1:12">
      <c r="A3254" t="s">
        <v>8802</v>
      </c>
      <c r="B3254" t="s">
        <v>7325</v>
      </c>
      <c r="C3254" t="s">
        <v>1735</v>
      </c>
      <c r="D3254" t="s">
        <v>6890</v>
      </c>
      <c r="E3254" t="s">
        <v>1702</v>
      </c>
      <c r="H3254" t="str">
        <f>INDEX('Vensim Variables'!$B:$B,MATCH(EPS!$B3254,'Vensim Variables'!$A:$A,0))</f>
        <v>g pollutant</v>
      </c>
      <c r="I3254" t="str">
        <f t="shared" si="100"/>
        <v>CO2</v>
      </c>
      <c r="J3254" t="e">
        <f>INDEX(NoSettings!$C:$C,MATCH(EPS!$A3254,NoSettings!$A:$A,0))</f>
        <v>#N/A</v>
      </c>
      <c r="K3254">
        <f>INDEX(GWP!$C$2:$C$13,MATCH(EPS!I3254,GWP!$B$2:$B$13,0))</f>
        <v>1</v>
      </c>
      <c r="L3254" s="4" t="e">
        <f t="shared" si="101"/>
        <v>#N/A</v>
      </c>
    </row>
    <row r="3255" spans="1:12">
      <c r="A3255" t="s">
        <v>8803</v>
      </c>
      <c r="B3255" t="s">
        <v>7325</v>
      </c>
      <c r="C3255" t="s">
        <v>1735</v>
      </c>
      <c r="D3255" t="s">
        <v>6890</v>
      </c>
      <c r="E3255" t="s">
        <v>1705</v>
      </c>
      <c r="H3255" t="str">
        <f>INDEX('Vensim Variables'!$B:$B,MATCH(EPS!$B3255,'Vensim Variables'!$A:$A,0))</f>
        <v>g pollutant</v>
      </c>
      <c r="I3255" t="str">
        <f t="shared" si="100"/>
        <v>VOC</v>
      </c>
      <c r="J3255" t="e">
        <f>INDEX(NoSettings!$C:$C,MATCH(EPS!$A3255,NoSettings!$A:$A,0))</f>
        <v>#N/A</v>
      </c>
      <c r="K3255">
        <f>INDEX(GWP!$C$2:$C$13,MATCH(EPS!I3255,GWP!$B$2:$B$13,0))</f>
        <v>0</v>
      </c>
      <c r="L3255" s="4" t="e">
        <f t="shared" si="101"/>
        <v>#N/A</v>
      </c>
    </row>
    <row r="3256" spans="1:12">
      <c r="A3256" t="s">
        <v>8804</v>
      </c>
      <c r="B3256" t="s">
        <v>7325</v>
      </c>
      <c r="C3256" t="s">
        <v>1735</v>
      </c>
      <c r="D3256" t="s">
        <v>6890</v>
      </c>
      <c r="E3256" t="s">
        <v>1706</v>
      </c>
      <c r="H3256" t="str">
        <f>INDEX('Vensim Variables'!$B:$B,MATCH(EPS!$B3256,'Vensim Variables'!$A:$A,0))</f>
        <v>g pollutant</v>
      </c>
      <c r="I3256" t="str">
        <f t="shared" si="100"/>
        <v>CO</v>
      </c>
      <c r="J3256" t="e">
        <f>INDEX(NoSettings!$C:$C,MATCH(EPS!$A3256,NoSettings!$A:$A,0))</f>
        <v>#N/A</v>
      </c>
      <c r="K3256">
        <f>INDEX(GWP!$C$2:$C$13,MATCH(EPS!I3256,GWP!$B$2:$B$13,0))</f>
        <v>0</v>
      </c>
      <c r="L3256" s="4" t="e">
        <f t="shared" si="101"/>
        <v>#N/A</v>
      </c>
    </row>
    <row r="3257" spans="1:12">
      <c r="A3257" t="s">
        <v>8805</v>
      </c>
      <c r="B3257" t="s">
        <v>7325</v>
      </c>
      <c r="C3257" t="s">
        <v>1735</v>
      </c>
      <c r="D3257" t="s">
        <v>6890</v>
      </c>
      <c r="E3257" t="s">
        <v>1707</v>
      </c>
      <c r="H3257" t="str">
        <f>INDEX('Vensim Variables'!$B:$B,MATCH(EPS!$B3257,'Vensim Variables'!$A:$A,0))</f>
        <v>g pollutant</v>
      </c>
      <c r="I3257" t="str">
        <f t="shared" si="100"/>
        <v>NOx</v>
      </c>
      <c r="J3257" t="e">
        <f>INDEX(NoSettings!$C:$C,MATCH(EPS!$A3257,NoSettings!$A:$A,0))</f>
        <v>#N/A</v>
      </c>
      <c r="K3257">
        <f>INDEX(GWP!$C$2:$C$13,MATCH(EPS!I3257,GWP!$B$2:$B$13,0))</f>
        <v>0</v>
      </c>
      <c r="L3257" s="4" t="e">
        <f t="shared" si="101"/>
        <v>#N/A</v>
      </c>
    </row>
    <row r="3258" spans="1:12">
      <c r="A3258" t="s">
        <v>8806</v>
      </c>
      <c r="B3258" t="s">
        <v>7325</v>
      </c>
      <c r="C3258" t="s">
        <v>1735</v>
      </c>
      <c r="D3258" t="s">
        <v>6890</v>
      </c>
      <c r="E3258" t="s">
        <v>1708</v>
      </c>
      <c r="H3258" t="str">
        <f>INDEX('Vensim Variables'!$B:$B,MATCH(EPS!$B3258,'Vensim Variables'!$A:$A,0))</f>
        <v>g pollutant</v>
      </c>
      <c r="I3258" t="str">
        <f t="shared" si="100"/>
        <v>PM10</v>
      </c>
      <c r="J3258" t="e">
        <f>INDEX(NoSettings!$C:$C,MATCH(EPS!$A3258,NoSettings!$A:$A,0))</f>
        <v>#N/A</v>
      </c>
      <c r="K3258">
        <f>INDEX(GWP!$C$2:$C$13,MATCH(EPS!I3258,GWP!$B$2:$B$13,0))</f>
        <v>0</v>
      </c>
      <c r="L3258" s="4" t="e">
        <f t="shared" si="101"/>
        <v>#N/A</v>
      </c>
    </row>
    <row r="3259" spans="1:12">
      <c r="A3259" t="s">
        <v>8807</v>
      </c>
      <c r="B3259" t="s">
        <v>7325</v>
      </c>
      <c r="C3259" t="s">
        <v>1735</v>
      </c>
      <c r="D3259" t="s">
        <v>6890</v>
      </c>
      <c r="E3259" t="s">
        <v>1709</v>
      </c>
      <c r="H3259" t="str">
        <f>INDEX('Vensim Variables'!$B:$B,MATCH(EPS!$B3259,'Vensim Variables'!$A:$A,0))</f>
        <v>g pollutant</v>
      </c>
      <c r="I3259" t="str">
        <f t="shared" si="100"/>
        <v>PM25</v>
      </c>
      <c r="J3259" t="e">
        <f>INDEX(NoSettings!$C:$C,MATCH(EPS!$A3259,NoSettings!$A:$A,0))</f>
        <v>#N/A</v>
      </c>
      <c r="K3259">
        <f>INDEX(GWP!$C$2:$C$13,MATCH(EPS!I3259,GWP!$B$2:$B$13,0))</f>
        <v>0</v>
      </c>
      <c r="L3259" s="4" t="e">
        <f t="shared" si="101"/>
        <v>#N/A</v>
      </c>
    </row>
    <row r="3260" spans="1:12">
      <c r="A3260" t="s">
        <v>8808</v>
      </c>
      <c r="B3260" t="s">
        <v>7325</v>
      </c>
      <c r="C3260" t="s">
        <v>1735</v>
      </c>
      <c r="D3260" t="s">
        <v>6890</v>
      </c>
      <c r="E3260" t="s">
        <v>1710</v>
      </c>
      <c r="H3260" t="str">
        <f>INDEX('Vensim Variables'!$B:$B,MATCH(EPS!$B3260,'Vensim Variables'!$A:$A,0))</f>
        <v>g pollutant</v>
      </c>
      <c r="I3260" t="str">
        <f t="shared" si="100"/>
        <v>SOx</v>
      </c>
      <c r="J3260" t="e">
        <f>INDEX(NoSettings!$C:$C,MATCH(EPS!$A3260,NoSettings!$A:$A,0))</f>
        <v>#N/A</v>
      </c>
      <c r="K3260">
        <f>INDEX(GWP!$C$2:$C$13,MATCH(EPS!I3260,GWP!$B$2:$B$13,0))</f>
        <v>0</v>
      </c>
      <c r="L3260" s="4" t="e">
        <f t="shared" si="101"/>
        <v>#N/A</v>
      </c>
    </row>
    <row r="3261" spans="1:12">
      <c r="A3261" t="s">
        <v>8809</v>
      </c>
      <c r="B3261" t="s">
        <v>7325</v>
      </c>
      <c r="C3261" t="s">
        <v>1735</v>
      </c>
      <c r="D3261" t="s">
        <v>6890</v>
      </c>
      <c r="E3261" t="s">
        <v>1711</v>
      </c>
      <c r="H3261" t="str">
        <f>INDEX('Vensim Variables'!$B:$B,MATCH(EPS!$B3261,'Vensim Variables'!$A:$A,0))</f>
        <v>g pollutant</v>
      </c>
      <c r="I3261" t="str">
        <f t="shared" si="100"/>
        <v>BC</v>
      </c>
      <c r="J3261" t="e">
        <f>INDEX(NoSettings!$C:$C,MATCH(EPS!$A3261,NoSettings!$A:$A,0))</f>
        <v>#N/A</v>
      </c>
      <c r="K3261">
        <f>INDEX(GWP!$C$2:$C$13,MATCH(EPS!I3261,GWP!$B$2:$B$13,0))</f>
        <v>0</v>
      </c>
      <c r="L3261" s="4" t="e">
        <f t="shared" si="101"/>
        <v>#N/A</v>
      </c>
    </row>
    <row r="3262" spans="1:12">
      <c r="A3262" t="s">
        <v>8810</v>
      </c>
      <c r="B3262" t="s">
        <v>7325</v>
      </c>
      <c r="C3262" t="s">
        <v>1735</v>
      </c>
      <c r="D3262" t="s">
        <v>6890</v>
      </c>
      <c r="E3262" t="s">
        <v>1712</v>
      </c>
      <c r="H3262" t="str">
        <f>INDEX('Vensim Variables'!$B:$B,MATCH(EPS!$B3262,'Vensim Variables'!$A:$A,0))</f>
        <v>g pollutant</v>
      </c>
      <c r="I3262" t="str">
        <f t="shared" si="100"/>
        <v>OC</v>
      </c>
      <c r="J3262" t="e">
        <f>INDEX(NoSettings!$C:$C,MATCH(EPS!$A3262,NoSettings!$A:$A,0))</f>
        <v>#N/A</v>
      </c>
      <c r="K3262">
        <f>INDEX(GWP!$C$2:$C$13,MATCH(EPS!I3262,GWP!$B$2:$B$13,0))</f>
        <v>0</v>
      </c>
      <c r="L3262" s="4" t="e">
        <f t="shared" si="101"/>
        <v>#N/A</v>
      </c>
    </row>
    <row r="3263" spans="1:12">
      <c r="A3263" t="s">
        <v>8811</v>
      </c>
      <c r="B3263" t="s">
        <v>7325</v>
      </c>
      <c r="C3263" t="s">
        <v>1735</v>
      </c>
      <c r="D3263" t="s">
        <v>6890</v>
      </c>
      <c r="E3263" t="s">
        <v>1713</v>
      </c>
      <c r="H3263" t="str">
        <f>INDEX('Vensim Variables'!$B:$B,MATCH(EPS!$B3263,'Vensim Variables'!$A:$A,0))</f>
        <v>g pollutant</v>
      </c>
      <c r="I3263" t="str">
        <f t="shared" si="100"/>
        <v>CH4</v>
      </c>
      <c r="J3263" t="e">
        <f>INDEX(NoSettings!$C:$C,MATCH(EPS!$A3263,NoSettings!$A:$A,0))</f>
        <v>#N/A</v>
      </c>
      <c r="K3263">
        <f>INDEX(GWP!$C$2:$C$13,MATCH(EPS!I3263,GWP!$B$2:$B$13,0))</f>
        <v>28</v>
      </c>
      <c r="L3263" s="4" t="e">
        <f t="shared" si="101"/>
        <v>#N/A</v>
      </c>
    </row>
    <row r="3264" spans="1:12">
      <c r="A3264" t="s">
        <v>8812</v>
      </c>
      <c r="B3264" t="s">
        <v>7325</v>
      </c>
      <c r="C3264" t="s">
        <v>1735</v>
      </c>
      <c r="D3264" t="s">
        <v>6890</v>
      </c>
      <c r="E3264" t="s">
        <v>1714</v>
      </c>
      <c r="H3264" t="str">
        <f>INDEX('Vensim Variables'!$B:$B,MATCH(EPS!$B3264,'Vensim Variables'!$A:$A,0))</f>
        <v>g pollutant</v>
      </c>
      <c r="I3264" t="str">
        <f t="shared" si="100"/>
        <v>N2O</v>
      </c>
      <c r="J3264" t="e">
        <f>INDEX(NoSettings!$C:$C,MATCH(EPS!$A3264,NoSettings!$A:$A,0))</f>
        <v>#N/A</v>
      </c>
      <c r="K3264">
        <f>INDEX(GWP!$C$2:$C$13,MATCH(EPS!I3264,GWP!$B$2:$B$13,0))</f>
        <v>265</v>
      </c>
      <c r="L3264" s="4" t="e">
        <f t="shared" si="101"/>
        <v>#N/A</v>
      </c>
    </row>
    <row r="3265" spans="1:12">
      <c r="A3265" t="s">
        <v>8813</v>
      </c>
      <c r="B3265" t="s">
        <v>7325</v>
      </c>
      <c r="C3265" t="s">
        <v>1735</v>
      </c>
      <c r="D3265" t="s">
        <v>6890</v>
      </c>
      <c r="E3265" t="s">
        <v>1715</v>
      </c>
      <c r="H3265" t="str">
        <f>INDEX('Vensim Variables'!$B:$B,MATCH(EPS!$B3265,'Vensim Variables'!$A:$A,0))</f>
        <v>g pollutant</v>
      </c>
      <c r="I3265" t="str">
        <f t="shared" si="100"/>
        <v>F gases</v>
      </c>
      <c r="J3265" t="e">
        <f>INDEX(NoSettings!$C:$C,MATCH(EPS!$A3265,NoSettings!$A:$A,0))</f>
        <v>#N/A</v>
      </c>
      <c r="K3265">
        <f>INDEX(GWP!$C$2:$C$13,MATCH(EPS!I3265,GWP!$B$2:$B$13,0))</f>
        <v>1</v>
      </c>
      <c r="L3265" s="4" t="e">
        <f t="shared" si="101"/>
        <v>#N/A</v>
      </c>
    </row>
    <row r="3266" spans="1:12">
      <c r="A3266" t="s">
        <v>8814</v>
      </c>
      <c r="B3266" t="s">
        <v>7325</v>
      </c>
      <c r="C3266" t="s">
        <v>1735</v>
      </c>
      <c r="D3266" t="s">
        <v>6891</v>
      </c>
      <c r="E3266" t="s">
        <v>1702</v>
      </c>
      <c r="H3266" t="str">
        <f>INDEX('Vensim Variables'!$B:$B,MATCH(EPS!$B3266,'Vensim Variables'!$A:$A,0))</f>
        <v>g pollutant</v>
      </c>
      <c r="I3266" t="str">
        <f t="shared" si="100"/>
        <v>CO2</v>
      </c>
      <c r="J3266" t="e">
        <f>INDEX(NoSettings!$C:$C,MATCH(EPS!$A3266,NoSettings!$A:$A,0))</f>
        <v>#N/A</v>
      </c>
      <c r="K3266">
        <f>INDEX(GWP!$C$2:$C$13,MATCH(EPS!I3266,GWP!$B$2:$B$13,0))</f>
        <v>1</v>
      </c>
      <c r="L3266" s="4" t="e">
        <f t="shared" si="101"/>
        <v>#N/A</v>
      </c>
    </row>
    <row r="3267" spans="1:12">
      <c r="A3267" t="s">
        <v>8815</v>
      </c>
      <c r="B3267" t="s">
        <v>7325</v>
      </c>
      <c r="C3267" t="s">
        <v>1735</v>
      </c>
      <c r="D3267" t="s">
        <v>6891</v>
      </c>
      <c r="E3267" t="s">
        <v>1705</v>
      </c>
      <c r="H3267" t="str">
        <f>INDEX('Vensim Variables'!$B:$B,MATCH(EPS!$B3267,'Vensim Variables'!$A:$A,0))</f>
        <v>g pollutant</v>
      </c>
      <c r="I3267" t="str">
        <f t="shared" ref="I3267:I3330" si="102">IF(OR(C3267="CO2",C3267="CH4",C3267="N2O",C3267="F gases",C3267="VOC",C3267="CO",C3267="NOx",C3267="PM10",C3267="PM25",C3267="SOx",C3267="BC",C3267="OC"),C3267,IF(OR(D3267="CO2",D3267="CH4",D3267="N2O",D3267="F gases",D3267="VOC",D3267="CO",D3267="NOx",D3267="PM10",D3267="PM25",D3267="SOx",D3267="BC",D3267="OC"),D3267,IF(OR(E3267="CO2",E3267="CH4",E3267="N2O",E3267="F gases",E3267="VOC",E3267="CO",E3267="NOx",E3267="PM10",E3267="PM25",E3267="SOx",E3267="BC",E3267="OC"),E3267,"NA")))</f>
        <v>VOC</v>
      </c>
      <c r="J3267" t="e">
        <f>INDEX(NoSettings!$C:$C,MATCH(EPS!$A3267,NoSettings!$A:$A,0))</f>
        <v>#N/A</v>
      </c>
      <c r="K3267">
        <f>INDEX(GWP!$C$2:$C$13,MATCH(EPS!I3267,GWP!$B$2:$B$13,0))</f>
        <v>0</v>
      </c>
      <c r="L3267" s="4" t="e">
        <f t="shared" ref="L3267:L3330" si="103">IF(H3267="g pollutant",K3267*J3267/10^12,IF(H3267="MMTCO2e",J3267,IF(H3267="MWh",J3267,0)))</f>
        <v>#N/A</v>
      </c>
    </row>
    <row r="3268" spans="1:12">
      <c r="A3268" t="s">
        <v>8816</v>
      </c>
      <c r="B3268" t="s">
        <v>7325</v>
      </c>
      <c r="C3268" t="s">
        <v>1735</v>
      </c>
      <c r="D3268" t="s">
        <v>6891</v>
      </c>
      <c r="E3268" t="s">
        <v>1706</v>
      </c>
      <c r="H3268" t="str">
        <f>INDEX('Vensim Variables'!$B:$B,MATCH(EPS!$B3268,'Vensim Variables'!$A:$A,0))</f>
        <v>g pollutant</v>
      </c>
      <c r="I3268" t="str">
        <f t="shared" si="102"/>
        <v>CO</v>
      </c>
      <c r="J3268" t="e">
        <f>INDEX(NoSettings!$C:$C,MATCH(EPS!$A3268,NoSettings!$A:$A,0))</f>
        <v>#N/A</v>
      </c>
      <c r="K3268">
        <f>INDEX(GWP!$C$2:$C$13,MATCH(EPS!I3268,GWP!$B$2:$B$13,0))</f>
        <v>0</v>
      </c>
      <c r="L3268" s="4" t="e">
        <f t="shared" si="103"/>
        <v>#N/A</v>
      </c>
    </row>
    <row r="3269" spans="1:12">
      <c r="A3269" t="s">
        <v>8817</v>
      </c>
      <c r="B3269" t="s">
        <v>7325</v>
      </c>
      <c r="C3269" t="s">
        <v>1735</v>
      </c>
      <c r="D3269" t="s">
        <v>6891</v>
      </c>
      <c r="E3269" t="s">
        <v>1707</v>
      </c>
      <c r="H3269" t="str">
        <f>INDEX('Vensim Variables'!$B:$B,MATCH(EPS!$B3269,'Vensim Variables'!$A:$A,0))</f>
        <v>g pollutant</v>
      </c>
      <c r="I3269" t="str">
        <f t="shared" si="102"/>
        <v>NOx</v>
      </c>
      <c r="J3269" t="e">
        <f>INDEX(NoSettings!$C:$C,MATCH(EPS!$A3269,NoSettings!$A:$A,0))</f>
        <v>#N/A</v>
      </c>
      <c r="K3269">
        <f>INDEX(GWP!$C$2:$C$13,MATCH(EPS!I3269,GWP!$B$2:$B$13,0))</f>
        <v>0</v>
      </c>
      <c r="L3269" s="4" t="e">
        <f t="shared" si="103"/>
        <v>#N/A</v>
      </c>
    </row>
    <row r="3270" spans="1:12">
      <c r="A3270" t="s">
        <v>8818</v>
      </c>
      <c r="B3270" t="s">
        <v>7325</v>
      </c>
      <c r="C3270" t="s">
        <v>1735</v>
      </c>
      <c r="D3270" t="s">
        <v>6891</v>
      </c>
      <c r="E3270" t="s">
        <v>1708</v>
      </c>
      <c r="H3270" t="str">
        <f>INDEX('Vensim Variables'!$B:$B,MATCH(EPS!$B3270,'Vensim Variables'!$A:$A,0))</f>
        <v>g pollutant</v>
      </c>
      <c r="I3270" t="str">
        <f t="shared" si="102"/>
        <v>PM10</v>
      </c>
      <c r="J3270" t="e">
        <f>INDEX(NoSettings!$C:$C,MATCH(EPS!$A3270,NoSettings!$A:$A,0))</f>
        <v>#N/A</v>
      </c>
      <c r="K3270">
        <f>INDEX(GWP!$C$2:$C$13,MATCH(EPS!I3270,GWP!$B$2:$B$13,0))</f>
        <v>0</v>
      </c>
      <c r="L3270" s="4" t="e">
        <f t="shared" si="103"/>
        <v>#N/A</v>
      </c>
    </row>
    <row r="3271" spans="1:12">
      <c r="A3271" t="s">
        <v>8819</v>
      </c>
      <c r="B3271" t="s">
        <v>7325</v>
      </c>
      <c r="C3271" t="s">
        <v>1735</v>
      </c>
      <c r="D3271" t="s">
        <v>6891</v>
      </c>
      <c r="E3271" t="s">
        <v>1709</v>
      </c>
      <c r="H3271" t="str">
        <f>INDEX('Vensim Variables'!$B:$B,MATCH(EPS!$B3271,'Vensim Variables'!$A:$A,0))</f>
        <v>g pollutant</v>
      </c>
      <c r="I3271" t="str">
        <f t="shared" si="102"/>
        <v>PM25</v>
      </c>
      <c r="J3271" t="e">
        <f>INDEX(NoSettings!$C:$C,MATCH(EPS!$A3271,NoSettings!$A:$A,0))</f>
        <v>#N/A</v>
      </c>
      <c r="K3271">
        <f>INDEX(GWP!$C$2:$C$13,MATCH(EPS!I3271,GWP!$B$2:$B$13,0))</f>
        <v>0</v>
      </c>
      <c r="L3271" s="4" t="e">
        <f t="shared" si="103"/>
        <v>#N/A</v>
      </c>
    </row>
    <row r="3272" spans="1:12">
      <c r="A3272" t="s">
        <v>8820</v>
      </c>
      <c r="B3272" t="s">
        <v>7325</v>
      </c>
      <c r="C3272" t="s">
        <v>1735</v>
      </c>
      <c r="D3272" t="s">
        <v>6891</v>
      </c>
      <c r="E3272" t="s">
        <v>1710</v>
      </c>
      <c r="H3272" t="str">
        <f>INDEX('Vensim Variables'!$B:$B,MATCH(EPS!$B3272,'Vensim Variables'!$A:$A,0))</f>
        <v>g pollutant</v>
      </c>
      <c r="I3272" t="str">
        <f t="shared" si="102"/>
        <v>SOx</v>
      </c>
      <c r="J3272" t="e">
        <f>INDEX(NoSettings!$C:$C,MATCH(EPS!$A3272,NoSettings!$A:$A,0))</f>
        <v>#N/A</v>
      </c>
      <c r="K3272">
        <f>INDEX(GWP!$C$2:$C$13,MATCH(EPS!I3272,GWP!$B$2:$B$13,0))</f>
        <v>0</v>
      </c>
      <c r="L3272" s="4" t="e">
        <f t="shared" si="103"/>
        <v>#N/A</v>
      </c>
    </row>
    <row r="3273" spans="1:12">
      <c r="A3273" t="s">
        <v>8821</v>
      </c>
      <c r="B3273" t="s">
        <v>7325</v>
      </c>
      <c r="C3273" t="s">
        <v>1735</v>
      </c>
      <c r="D3273" t="s">
        <v>6891</v>
      </c>
      <c r="E3273" t="s">
        <v>1711</v>
      </c>
      <c r="H3273" t="str">
        <f>INDEX('Vensim Variables'!$B:$B,MATCH(EPS!$B3273,'Vensim Variables'!$A:$A,0))</f>
        <v>g pollutant</v>
      </c>
      <c r="I3273" t="str">
        <f t="shared" si="102"/>
        <v>BC</v>
      </c>
      <c r="J3273" t="e">
        <f>INDEX(NoSettings!$C:$C,MATCH(EPS!$A3273,NoSettings!$A:$A,0))</f>
        <v>#N/A</v>
      </c>
      <c r="K3273">
        <f>INDEX(GWP!$C$2:$C$13,MATCH(EPS!I3273,GWP!$B$2:$B$13,0))</f>
        <v>0</v>
      </c>
      <c r="L3273" s="4" t="e">
        <f t="shared" si="103"/>
        <v>#N/A</v>
      </c>
    </row>
    <row r="3274" spans="1:12">
      <c r="A3274" t="s">
        <v>8822</v>
      </c>
      <c r="B3274" t="s">
        <v>7325</v>
      </c>
      <c r="C3274" t="s">
        <v>1735</v>
      </c>
      <c r="D3274" t="s">
        <v>6891</v>
      </c>
      <c r="E3274" t="s">
        <v>1712</v>
      </c>
      <c r="H3274" t="str">
        <f>INDEX('Vensim Variables'!$B:$B,MATCH(EPS!$B3274,'Vensim Variables'!$A:$A,0))</f>
        <v>g pollutant</v>
      </c>
      <c r="I3274" t="str">
        <f t="shared" si="102"/>
        <v>OC</v>
      </c>
      <c r="J3274" t="e">
        <f>INDEX(NoSettings!$C:$C,MATCH(EPS!$A3274,NoSettings!$A:$A,0))</f>
        <v>#N/A</v>
      </c>
      <c r="K3274">
        <f>INDEX(GWP!$C$2:$C$13,MATCH(EPS!I3274,GWP!$B$2:$B$13,0))</f>
        <v>0</v>
      </c>
      <c r="L3274" s="4" t="e">
        <f t="shared" si="103"/>
        <v>#N/A</v>
      </c>
    </row>
    <row r="3275" spans="1:12">
      <c r="A3275" t="s">
        <v>8823</v>
      </c>
      <c r="B3275" t="s">
        <v>7325</v>
      </c>
      <c r="C3275" t="s">
        <v>1735</v>
      </c>
      <c r="D3275" t="s">
        <v>6891</v>
      </c>
      <c r="E3275" t="s">
        <v>1713</v>
      </c>
      <c r="H3275" t="str">
        <f>INDEX('Vensim Variables'!$B:$B,MATCH(EPS!$B3275,'Vensim Variables'!$A:$A,0))</f>
        <v>g pollutant</v>
      </c>
      <c r="I3275" t="str">
        <f t="shared" si="102"/>
        <v>CH4</v>
      </c>
      <c r="J3275" t="e">
        <f>INDEX(NoSettings!$C:$C,MATCH(EPS!$A3275,NoSettings!$A:$A,0))</f>
        <v>#N/A</v>
      </c>
      <c r="K3275">
        <f>INDEX(GWP!$C$2:$C$13,MATCH(EPS!I3275,GWP!$B$2:$B$13,0))</f>
        <v>28</v>
      </c>
      <c r="L3275" s="4" t="e">
        <f t="shared" si="103"/>
        <v>#N/A</v>
      </c>
    </row>
    <row r="3276" spans="1:12">
      <c r="A3276" t="s">
        <v>8824</v>
      </c>
      <c r="B3276" t="s">
        <v>7325</v>
      </c>
      <c r="C3276" t="s">
        <v>1735</v>
      </c>
      <c r="D3276" t="s">
        <v>6891</v>
      </c>
      <c r="E3276" t="s">
        <v>1714</v>
      </c>
      <c r="H3276" t="str">
        <f>INDEX('Vensim Variables'!$B:$B,MATCH(EPS!$B3276,'Vensim Variables'!$A:$A,0))</f>
        <v>g pollutant</v>
      </c>
      <c r="I3276" t="str">
        <f t="shared" si="102"/>
        <v>N2O</v>
      </c>
      <c r="J3276" t="e">
        <f>INDEX(NoSettings!$C:$C,MATCH(EPS!$A3276,NoSettings!$A:$A,0))</f>
        <v>#N/A</v>
      </c>
      <c r="K3276">
        <f>INDEX(GWP!$C$2:$C$13,MATCH(EPS!I3276,GWP!$B$2:$B$13,0))</f>
        <v>265</v>
      </c>
      <c r="L3276" s="4" t="e">
        <f t="shared" si="103"/>
        <v>#N/A</v>
      </c>
    </row>
    <row r="3277" spans="1:12">
      <c r="A3277" t="s">
        <v>8825</v>
      </c>
      <c r="B3277" t="s">
        <v>7325</v>
      </c>
      <c r="C3277" t="s">
        <v>1735</v>
      </c>
      <c r="D3277" t="s">
        <v>6891</v>
      </c>
      <c r="E3277" t="s">
        <v>1715</v>
      </c>
      <c r="H3277" t="str">
        <f>INDEX('Vensim Variables'!$B:$B,MATCH(EPS!$B3277,'Vensim Variables'!$A:$A,0))</f>
        <v>g pollutant</v>
      </c>
      <c r="I3277" t="str">
        <f t="shared" si="102"/>
        <v>F gases</v>
      </c>
      <c r="J3277" t="e">
        <f>INDEX(NoSettings!$C:$C,MATCH(EPS!$A3277,NoSettings!$A:$A,0))</f>
        <v>#N/A</v>
      </c>
      <c r="K3277">
        <f>INDEX(GWP!$C$2:$C$13,MATCH(EPS!I3277,GWP!$B$2:$B$13,0))</f>
        <v>1</v>
      </c>
      <c r="L3277" s="4" t="e">
        <f t="shared" si="103"/>
        <v>#N/A</v>
      </c>
    </row>
    <row r="3278" spans="1:12">
      <c r="A3278" t="s">
        <v>8826</v>
      </c>
      <c r="B3278" t="s">
        <v>7325</v>
      </c>
      <c r="C3278" t="s">
        <v>1736</v>
      </c>
      <c r="D3278" t="s">
        <v>6867</v>
      </c>
      <c r="E3278" t="s">
        <v>1702</v>
      </c>
      <c r="H3278" t="str">
        <f>INDEX('Vensim Variables'!$B:$B,MATCH(EPS!$B3278,'Vensim Variables'!$A:$A,0))</f>
        <v>g pollutant</v>
      </c>
      <c r="I3278" t="str">
        <f t="shared" si="102"/>
        <v>CO2</v>
      </c>
      <c r="J3278" t="e">
        <f>INDEX(NoSettings!$C:$C,MATCH(EPS!$A3278,NoSettings!$A:$A,0))</f>
        <v>#N/A</v>
      </c>
      <c r="K3278">
        <f>INDEX(GWP!$C$2:$C$13,MATCH(EPS!I3278,GWP!$B$2:$B$13,0))</f>
        <v>1</v>
      </c>
      <c r="L3278" s="4" t="e">
        <f t="shared" si="103"/>
        <v>#N/A</v>
      </c>
    </row>
    <row r="3279" spans="1:12">
      <c r="A3279" t="s">
        <v>8827</v>
      </c>
      <c r="B3279" t="s">
        <v>7325</v>
      </c>
      <c r="C3279" t="s">
        <v>1736</v>
      </c>
      <c r="D3279" t="s">
        <v>6867</v>
      </c>
      <c r="E3279" t="s">
        <v>1705</v>
      </c>
      <c r="H3279" t="str">
        <f>INDEX('Vensim Variables'!$B:$B,MATCH(EPS!$B3279,'Vensim Variables'!$A:$A,0))</f>
        <v>g pollutant</v>
      </c>
      <c r="I3279" t="str">
        <f t="shared" si="102"/>
        <v>VOC</v>
      </c>
      <c r="J3279" t="e">
        <f>INDEX(NoSettings!$C:$C,MATCH(EPS!$A3279,NoSettings!$A:$A,0))</f>
        <v>#N/A</v>
      </c>
      <c r="K3279">
        <f>INDEX(GWP!$C$2:$C$13,MATCH(EPS!I3279,GWP!$B$2:$B$13,0))</f>
        <v>0</v>
      </c>
      <c r="L3279" s="4" t="e">
        <f t="shared" si="103"/>
        <v>#N/A</v>
      </c>
    </row>
    <row r="3280" spans="1:12">
      <c r="A3280" t="s">
        <v>8828</v>
      </c>
      <c r="B3280" t="s">
        <v>7325</v>
      </c>
      <c r="C3280" t="s">
        <v>1736</v>
      </c>
      <c r="D3280" t="s">
        <v>6867</v>
      </c>
      <c r="E3280" t="s">
        <v>1706</v>
      </c>
      <c r="H3280" t="str">
        <f>INDEX('Vensim Variables'!$B:$B,MATCH(EPS!$B3280,'Vensim Variables'!$A:$A,0))</f>
        <v>g pollutant</v>
      </c>
      <c r="I3280" t="str">
        <f t="shared" si="102"/>
        <v>CO</v>
      </c>
      <c r="J3280" t="e">
        <f>INDEX(NoSettings!$C:$C,MATCH(EPS!$A3280,NoSettings!$A:$A,0))</f>
        <v>#N/A</v>
      </c>
      <c r="K3280">
        <f>INDEX(GWP!$C$2:$C$13,MATCH(EPS!I3280,GWP!$B$2:$B$13,0))</f>
        <v>0</v>
      </c>
      <c r="L3280" s="4" t="e">
        <f t="shared" si="103"/>
        <v>#N/A</v>
      </c>
    </row>
    <row r="3281" spans="1:12">
      <c r="A3281" t="s">
        <v>8829</v>
      </c>
      <c r="B3281" t="s">
        <v>7325</v>
      </c>
      <c r="C3281" t="s">
        <v>1736</v>
      </c>
      <c r="D3281" t="s">
        <v>6867</v>
      </c>
      <c r="E3281" t="s">
        <v>1707</v>
      </c>
      <c r="H3281" t="str">
        <f>INDEX('Vensim Variables'!$B:$B,MATCH(EPS!$B3281,'Vensim Variables'!$A:$A,0))</f>
        <v>g pollutant</v>
      </c>
      <c r="I3281" t="str">
        <f t="shared" si="102"/>
        <v>NOx</v>
      </c>
      <c r="J3281" t="e">
        <f>INDEX(NoSettings!$C:$C,MATCH(EPS!$A3281,NoSettings!$A:$A,0))</f>
        <v>#N/A</v>
      </c>
      <c r="K3281">
        <f>INDEX(GWP!$C$2:$C$13,MATCH(EPS!I3281,GWP!$B$2:$B$13,0))</f>
        <v>0</v>
      </c>
      <c r="L3281" s="4" t="e">
        <f t="shared" si="103"/>
        <v>#N/A</v>
      </c>
    </row>
    <row r="3282" spans="1:12">
      <c r="A3282" t="s">
        <v>8830</v>
      </c>
      <c r="B3282" t="s">
        <v>7325</v>
      </c>
      <c r="C3282" t="s">
        <v>1736</v>
      </c>
      <c r="D3282" t="s">
        <v>6867</v>
      </c>
      <c r="E3282" t="s">
        <v>1708</v>
      </c>
      <c r="H3282" t="str">
        <f>INDEX('Vensim Variables'!$B:$B,MATCH(EPS!$B3282,'Vensim Variables'!$A:$A,0))</f>
        <v>g pollutant</v>
      </c>
      <c r="I3282" t="str">
        <f t="shared" si="102"/>
        <v>PM10</v>
      </c>
      <c r="J3282" t="e">
        <f>INDEX(NoSettings!$C:$C,MATCH(EPS!$A3282,NoSettings!$A:$A,0))</f>
        <v>#N/A</v>
      </c>
      <c r="K3282">
        <f>INDEX(GWP!$C$2:$C$13,MATCH(EPS!I3282,GWP!$B$2:$B$13,0))</f>
        <v>0</v>
      </c>
      <c r="L3282" s="4" t="e">
        <f t="shared" si="103"/>
        <v>#N/A</v>
      </c>
    </row>
    <row r="3283" spans="1:12">
      <c r="A3283" t="s">
        <v>8831</v>
      </c>
      <c r="B3283" t="s">
        <v>7325</v>
      </c>
      <c r="C3283" t="s">
        <v>1736</v>
      </c>
      <c r="D3283" t="s">
        <v>6867</v>
      </c>
      <c r="E3283" t="s">
        <v>1709</v>
      </c>
      <c r="H3283" t="str">
        <f>INDEX('Vensim Variables'!$B:$B,MATCH(EPS!$B3283,'Vensim Variables'!$A:$A,0))</f>
        <v>g pollutant</v>
      </c>
      <c r="I3283" t="str">
        <f t="shared" si="102"/>
        <v>PM25</v>
      </c>
      <c r="J3283" t="e">
        <f>INDEX(NoSettings!$C:$C,MATCH(EPS!$A3283,NoSettings!$A:$A,0))</f>
        <v>#N/A</v>
      </c>
      <c r="K3283">
        <f>INDEX(GWP!$C$2:$C$13,MATCH(EPS!I3283,GWP!$B$2:$B$13,0))</f>
        <v>0</v>
      </c>
      <c r="L3283" s="4" t="e">
        <f t="shared" si="103"/>
        <v>#N/A</v>
      </c>
    </row>
    <row r="3284" spans="1:12">
      <c r="A3284" t="s">
        <v>8832</v>
      </c>
      <c r="B3284" t="s">
        <v>7325</v>
      </c>
      <c r="C3284" t="s">
        <v>1736</v>
      </c>
      <c r="D3284" t="s">
        <v>6867</v>
      </c>
      <c r="E3284" t="s">
        <v>1710</v>
      </c>
      <c r="H3284" t="str">
        <f>INDEX('Vensim Variables'!$B:$B,MATCH(EPS!$B3284,'Vensim Variables'!$A:$A,0))</f>
        <v>g pollutant</v>
      </c>
      <c r="I3284" t="str">
        <f t="shared" si="102"/>
        <v>SOx</v>
      </c>
      <c r="J3284" t="e">
        <f>INDEX(NoSettings!$C:$C,MATCH(EPS!$A3284,NoSettings!$A:$A,0))</f>
        <v>#N/A</v>
      </c>
      <c r="K3284">
        <f>INDEX(GWP!$C$2:$C$13,MATCH(EPS!I3284,GWP!$B$2:$B$13,0))</f>
        <v>0</v>
      </c>
      <c r="L3284" s="4" t="e">
        <f t="shared" si="103"/>
        <v>#N/A</v>
      </c>
    </row>
    <row r="3285" spans="1:12">
      <c r="A3285" t="s">
        <v>8833</v>
      </c>
      <c r="B3285" t="s">
        <v>7325</v>
      </c>
      <c r="C3285" t="s">
        <v>1736</v>
      </c>
      <c r="D3285" t="s">
        <v>6867</v>
      </c>
      <c r="E3285" t="s">
        <v>1711</v>
      </c>
      <c r="H3285" t="str">
        <f>INDEX('Vensim Variables'!$B:$B,MATCH(EPS!$B3285,'Vensim Variables'!$A:$A,0))</f>
        <v>g pollutant</v>
      </c>
      <c r="I3285" t="str">
        <f t="shared" si="102"/>
        <v>BC</v>
      </c>
      <c r="J3285" t="e">
        <f>INDEX(NoSettings!$C:$C,MATCH(EPS!$A3285,NoSettings!$A:$A,0))</f>
        <v>#N/A</v>
      </c>
      <c r="K3285">
        <f>INDEX(GWP!$C$2:$C$13,MATCH(EPS!I3285,GWP!$B$2:$B$13,0))</f>
        <v>0</v>
      </c>
      <c r="L3285" s="4" t="e">
        <f t="shared" si="103"/>
        <v>#N/A</v>
      </c>
    </row>
    <row r="3286" spans="1:12">
      <c r="A3286" t="s">
        <v>8834</v>
      </c>
      <c r="B3286" t="s">
        <v>7325</v>
      </c>
      <c r="C3286" t="s">
        <v>1736</v>
      </c>
      <c r="D3286" t="s">
        <v>6867</v>
      </c>
      <c r="E3286" t="s">
        <v>1712</v>
      </c>
      <c r="H3286" t="str">
        <f>INDEX('Vensim Variables'!$B:$B,MATCH(EPS!$B3286,'Vensim Variables'!$A:$A,0))</f>
        <v>g pollutant</v>
      </c>
      <c r="I3286" t="str">
        <f t="shared" si="102"/>
        <v>OC</v>
      </c>
      <c r="J3286" t="e">
        <f>INDEX(NoSettings!$C:$C,MATCH(EPS!$A3286,NoSettings!$A:$A,0))</f>
        <v>#N/A</v>
      </c>
      <c r="K3286">
        <f>INDEX(GWP!$C$2:$C$13,MATCH(EPS!I3286,GWP!$B$2:$B$13,0))</f>
        <v>0</v>
      </c>
      <c r="L3286" s="4" t="e">
        <f t="shared" si="103"/>
        <v>#N/A</v>
      </c>
    </row>
    <row r="3287" spans="1:12">
      <c r="A3287" t="s">
        <v>8835</v>
      </c>
      <c r="B3287" t="s">
        <v>7325</v>
      </c>
      <c r="C3287" t="s">
        <v>1736</v>
      </c>
      <c r="D3287" t="s">
        <v>6867</v>
      </c>
      <c r="E3287" t="s">
        <v>1713</v>
      </c>
      <c r="H3287" t="str">
        <f>INDEX('Vensim Variables'!$B:$B,MATCH(EPS!$B3287,'Vensim Variables'!$A:$A,0))</f>
        <v>g pollutant</v>
      </c>
      <c r="I3287" t="str">
        <f t="shared" si="102"/>
        <v>CH4</v>
      </c>
      <c r="J3287" t="e">
        <f>INDEX(NoSettings!$C:$C,MATCH(EPS!$A3287,NoSettings!$A:$A,0))</f>
        <v>#N/A</v>
      </c>
      <c r="K3287">
        <f>INDEX(GWP!$C$2:$C$13,MATCH(EPS!I3287,GWP!$B$2:$B$13,0))</f>
        <v>28</v>
      </c>
      <c r="L3287" s="4" t="e">
        <f t="shared" si="103"/>
        <v>#N/A</v>
      </c>
    </row>
    <row r="3288" spans="1:12">
      <c r="A3288" t="s">
        <v>8836</v>
      </c>
      <c r="B3288" t="s">
        <v>7325</v>
      </c>
      <c r="C3288" t="s">
        <v>1736</v>
      </c>
      <c r="D3288" t="s">
        <v>6867</v>
      </c>
      <c r="E3288" t="s">
        <v>1714</v>
      </c>
      <c r="H3288" t="str">
        <f>INDEX('Vensim Variables'!$B:$B,MATCH(EPS!$B3288,'Vensim Variables'!$A:$A,0))</f>
        <v>g pollutant</v>
      </c>
      <c r="I3288" t="str">
        <f t="shared" si="102"/>
        <v>N2O</v>
      </c>
      <c r="J3288" t="e">
        <f>INDEX(NoSettings!$C:$C,MATCH(EPS!$A3288,NoSettings!$A:$A,0))</f>
        <v>#N/A</v>
      </c>
      <c r="K3288">
        <f>INDEX(GWP!$C$2:$C$13,MATCH(EPS!I3288,GWP!$B$2:$B$13,0))</f>
        <v>265</v>
      </c>
      <c r="L3288" s="4" t="e">
        <f t="shared" si="103"/>
        <v>#N/A</v>
      </c>
    </row>
    <row r="3289" spans="1:12">
      <c r="A3289" t="s">
        <v>8837</v>
      </c>
      <c r="B3289" t="s">
        <v>7325</v>
      </c>
      <c r="C3289" t="s">
        <v>1736</v>
      </c>
      <c r="D3289" t="s">
        <v>6867</v>
      </c>
      <c r="E3289" t="s">
        <v>1715</v>
      </c>
      <c r="H3289" t="str">
        <f>INDEX('Vensim Variables'!$B:$B,MATCH(EPS!$B3289,'Vensim Variables'!$A:$A,0))</f>
        <v>g pollutant</v>
      </c>
      <c r="I3289" t="str">
        <f t="shared" si="102"/>
        <v>F gases</v>
      </c>
      <c r="J3289" t="e">
        <f>INDEX(NoSettings!$C:$C,MATCH(EPS!$A3289,NoSettings!$A:$A,0))</f>
        <v>#N/A</v>
      </c>
      <c r="K3289">
        <f>INDEX(GWP!$C$2:$C$13,MATCH(EPS!I3289,GWP!$B$2:$B$13,0))</f>
        <v>1</v>
      </c>
      <c r="L3289" s="4" t="e">
        <f t="shared" si="103"/>
        <v>#N/A</v>
      </c>
    </row>
    <row r="3290" spans="1:12">
      <c r="A3290" t="s">
        <v>8838</v>
      </c>
      <c r="B3290" t="s">
        <v>7325</v>
      </c>
      <c r="C3290" t="s">
        <v>1736</v>
      </c>
      <c r="D3290" t="s">
        <v>6868</v>
      </c>
      <c r="E3290" t="s">
        <v>1702</v>
      </c>
      <c r="H3290" t="str">
        <f>INDEX('Vensim Variables'!$B:$B,MATCH(EPS!$B3290,'Vensim Variables'!$A:$A,0))</f>
        <v>g pollutant</v>
      </c>
      <c r="I3290" t="str">
        <f t="shared" si="102"/>
        <v>CO2</v>
      </c>
      <c r="J3290" t="e">
        <f>INDEX(NoSettings!$C:$C,MATCH(EPS!$A3290,NoSettings!$A:$A,0))</f>
        <v>#N/A</v>
      </c>
      <c r="K3290">
        <f>INDEX(GWP!$C$2:$C$13,MATCH(EPS!I3290,GWP!$B$2:$B$13,0))</f>
        <v>1</v>
      </c>
      <c r="L3290" s="4" t="e">
        <f t="shared" si="103"/>
        <v>#N/A</v>
      </c>
    </row>
    <row r="3291" spans="1:12">
      <c r="A3291" t="s">
        <v>8839</v>
      </c>
      <c r="B3291" t="s">
        <v>7325</v>
      </c>
      <c r="C3291" t="s">
        <v>1736</v>
      </c>
      <c r="D3291" t="s">
        <v>6868</v>
      </c>
      <c r="E3291" t="s">
        <v>1705</v>
      </c>
      <c r="H3291" t="str">
        <f>INDEX('Vensim Variables'!$B:$B,MATCH(EPS!$B3291,'Vensim Variables'!$A:$A,0))</f>
        <v>g pollutant</v>
      </c>
      <c r="I3291" t="str">
        <f t="shared" si="102"/>
        <v>VOC</v>
      </c>
      <c r="J3291" t="e">
        <f>INDEX(NoSettings!$C:$C,MATCH(EPS!$A3291,NoSettings!$A:$A,0))</f>
        <v>#N/A</v>
      </c>
      <c r="K3291">
        <f>INDEX(GWP!$C$2:$C$13,MATCH(EPS!I3291,GWP!$B$2:$B$13,0))</f>
        <v>0</v>
      </c>
      <c r="L3291" s="4" t="e">
        <f t="shared" si="103"/>
        <v>#N/A</v>
      </c>
    </row>
    <row r="3292" spans="1:12">
      <c r="A3292" t="s">
        <v>8840</v>
      </c>
      <c r="B3292" t="s">
        <v>7325</v>
      </c>
      <c r="C3292" t="s">
        <v>1736</v>
      </c>
      <c r="D3292" t="s">
        <v>6868</v>
      </c>
      <c r="E3292" t="s">
        <v>1706</v>
      </c>
      <c r="H3292" t="str">
        <f>INDEX('Vensim Variables'!$B:$B,MATCH(EPS!$B3292,'Vensim Variables'!$A:$A,0))</f>
        <v>g pollutant</v>
      </c>
      <c r="I3292" t="str">
        <f t="shared" si="102"/>
        <v>CO</v>
      </c>
      <c r="J3292" t="e">
        <f>INDEX(NoSettings!$C:$C,MATCH(EPS!$A3292,NoSettings!$A:$A,0))</f>
        <v>#N/A</v>
      </c>
      <c r="K3292">
        <f>INDEX(GWP!$C$2:$C$13,MATCH(EPS!I3292,GWP!$B$2:$B$13,0))</f>
        <v>0</v>
      </c>
      <c r="L3292" s="4" t="e">
        <f t="shared" si="103"/>
        <v>#N/A</v>
      </c>
    </row>
    <row r="3293" spans="1:12">
      <c r="A3293" t="s">
        <v>8841</v>
      </c>
      <c r="B3293" t="s">
        <v>7325</v>
      </c>
      <c r="C3293" t="s">
        <v>1736</v>
      </c>
      <c r="D3293" t="s">
        <v>6868</v>
      </c>
      <c r="E3293" t="s">
        <v>1707</v>
      </c>
      <c r="H3293" t="str">
        <f>INDEX('Vensim Variables'!$B:$B,MATCH(EPS!$B3293,'Vensim Variables'!$A:$A,0))</f>
        <v>g pollutant</v>
      </c>
      <c r="I3293" t="str">
        <f t="shared" si="102"/>
        <v>NOx</v>
      </c>
      <c r="J3293" t="e">
        <f>INDEX(NoSettings!$C:$C,MATCH(EPS!$A3293,NoSettings!$A:$A,0))</f>
        <v>#N/A</v>
      </c>
      <c r="K3293">
        <f>INDEX(GWP!$C$2:$C$13,MATCH(EPS!I3293,GWP!$B$2:$B$13,0))</f>
        <v>0</v>
      </c>
      <c r="L3293" s="4" t="e">
        <f t="shared" si="103"/>
        <v>#N/A</v>
      </c>
    </row>
    <row r="3294" spans="1:12">
      <c r="A3294" t="s">
        <v>8842</v>
      </c>
      <c r="B3294" t="s">
        <v>7325</v>
      </c>
      <c r="C3294" t="s">
        <v>1736</v>
      </c>
      <c r="D3294" t="s">
        <v>6868</v>
      </c>
      <c r="E3294" t="s">
        <v>1708</v>
      </c>
      <c r="H3294" t="str">
        <f>INDEX('Vensim Variables'!$B:$B,MATCH(EPS!$B3294,'Vensim Variables'!$A:$A,0))</f>
        <v>g pollutant</v>
      </c>
      <c r="I3294" t="str">
        <f t="shared" si="102"/>
        <v>PM10</v>
      </c>
      <c r="J3294" t="e">
        <f>INDEX(NoSettings!$C:$C,MATCH(EPS!$A3294,NoSettings!$A:$A,0))</f>
        <v>#N/A</v>
      </c>
      <c r="K3294">
        <f>INDEX(GWP!$C$2:$C$13,MATCH(EPS!I3294,GWP!$B$2:$B$13,0))</f>
        <v>0</v>
      </c>
      <c r="L3294" s="4" t="e">
        <f t="shared" si="103"/>
        <v>#N/A</v>
      </c>
    </row>
    <row r="3295" spans="1:12">
      <c r="A3295" t="s">
        <v>8843</v>
      </c>
      <c r="B3295" t="s">
        <v>7325</v>
      </c>
      <c r="C3295" t="s">
        <v>1736</v>
      </c>
      <c r="D3295" t="s">
        <v>6868</v>
      </c>
      <c r="E3295" t="s">
        <v>1709</v>
      </c>
      <c r="H3295" t="str">
        <f>INDEX('Vensim Variables'!$B:$B,MATCH(EPS!$B3295,'Vensim Variables'!$A:$A,0))</f>
        <v>g pollutant</v>
      </c>
      <c r="I3295" t="str">
        <f t="shared" si="102"/>
        <v>PM25</v>
      </c>
      <c r="J3295" t="e">
        <f>INDEX(NoSettings!$C:$C,MATCH(EPS!$A3295,NoSettings!$A:$A,0))</f>
        <v>#N/A</v>
      </c>
      <c r="K3295">
        <f>INDEX(GWP!$C$2:$C$13,MATCH(EPS!I3295,GWP!$B$2:$B$13,0))</f>
        <v>0</v>
      </c>
      <c r="L3295" s="4" t="e">
        <f t="shared" si="103"/>
        <v>#N/A</v>
      </c>
    </row>
    <row r="3296" spans="1:12">
      <c r="A3296" t="s">
        <v>8844</v>
      </c>
      <c r="B3296" t="s">
        <v>7325</v>
      </c>
      <c r="C3296" t="s">
        <v>1736</v>
      </c>
      <c r="D3296" t="s">
        <v>6868</v>
      </c>
      <c r="E3296" t="s">
        <v>1710</v>
      </c>
      <c r="H3296" t="str">
        <f>INDEX('Vensim Variables'!$B:$B,MATCH(EPS!$B3296,'Vensim Variables'!$A:$A,0))</f>
        <v>g pollutant</v>
      </c>
      <c r="I3296" t="str">
        <f t="shared" si="102"/>
        <v>SOx</v>
      </c>
      <c r="J3296" t="e">
        <f>INDEX(NoSettings!$C:$C,MATCH(EPS!$A3296,NoSettings!$A:$A,0))</f>
        <v>#N/A</v>
      </c>
      <c r="K3296">
        <f>INDEX(GWP!$C$2:$C$13,MATCH(EPS!I3296,GWP!$B$2:$B$13,0))</f>
        <v>0</v>
      </c>
      <c r="L3296" s="4" t="e">
        <f t="shared" si="103"/>
        <v>#N/A</v>
      </c>
    </row>
    <row r="3297" spans="1:12">
      <c r="A3297" t="s">
        <v>8845</v>
      </c>
      <c r="B3297" t="s">
        <v>7325</v>
      </c>
      <c r="C3297" t="s">
        <v>1736</v>
      </c>
      <c r="D3297" t="s">
        <v>6868</v>
      </c>
      <c r="E3297" t="s">
        <v>1711</v>
      </c>
      <c r="H3297" t="str">
        <f>INDEX('Vensim Variables'!$B:$B,MATCH(EPS!$B3297,'Vensim Variables'!$A:$A,0))</f>
        <v>g pollutant</v>
      </c>
      <c r="I3297" t="str">
        <f t="shared" si="102"/>
        <v>BC</v>
      </c>
      <c r="J3297" t="e">
        <f>INDEX(NoSettings!$C:$C,MATCH(EPS!$A3297,NoSettings!$A:$A,0))</f>
        <v>#N/A</v>
      </c>
      <c r="K3297">
        <f>INDEX(GWP!$C$2:$C$13,MATCH(EPS!I3297,GWP!$B$2:$B$13,0))</f>
        <v>0</v>
      </c>
      <c r="L3297" s="4" t="e">
        <f t="shared" si="103"/>
        <v>#N/A</v>
      </c>
    </row>
    <row r="3298" spans="1:12">
      <c r="A3298" t="s">
        <v>8846</v>
      </c>
      <c r="B3298" t="s">
        <v>7325</v>
      </c>
      <c r="C3298" t="s">
        <v>1736</v>
      </c>
      <c r="D3298" t="s">
        <v>6868</v>
      </c>
      <c r="E3298" t="s">
        <v>1712</v>
      </c>
      <c r="H3298" t="str">
        <f>INDEX('Vensim Variables'!$B:$B,MATCH(EPS!$B3298,'Vensim Variables'!$A:$A,0))</f>
        <v>g pollutant</v>
      </c>
      <c r="I3298" t="str">
        <f t="shared" si="102"/>
        <v>OC</v>
      </c>
      <c r="J3298" t="e">
        <f>INDEX(NoSettings!$C:$C,MATCH(EPS!$A3298,NoSettings!$A:$A,0))</f>
        <v>#N/A</v>
      </c>
      <c r="K3298">
        <f>INDEX(GWP!$C$2:$C$13,MATCH(EPS!I3298,GWP!$B$2:$B$13,0))</f>
        <v>0</v>
      </c>
      <c r="L3298" s="4" t="e">
        <f t="shared" si="103"/>
        <v>#N/A</v>
      </c>
    </row>
    <row r="3299" spans="1:12">
      <c r="A3299" t="s">
        <v>8847</v>
      </c>
      <c r="B3299" t="s">
        <v>7325</v>
      </c>
      <c r="C3299" t="s">
        <v>1736</v>
      </c>
      <c r="D3299" t="s">
        <v>6868</v>
      </c>
      <c r="E3299" t="s">
        <v>1713</v>
      </c>
      <c r="H3299" t="str">
        <f>INDEX('Vensim Variables'!$B:$B,MATCH(EPS!$B3299,'Vensim Variables'!$A:$A,0))</f>
        <v>g pollutant</v>
      </c>
      <c r="I3299" t="str">
        <f t="shared" si="102"/>
        <v>CH4</v>
      </c>
      <c r="J3299" t="e">
        <f>INDEX(NoSettings!$C:$C,MATCH(EPS!$A3299,NoSettings!$A:$A,0))</f>
        <v>#N/A</v>
      </c>
      <c r="K3299">
        <f>INDEX(GWP!$C$2:$C$13,MATCH(EPS!I3299,GWP!$B$2:$B$13,0))</f>
        <v>28</v>
      </c>
      <c r="L3299" s="4" t="e">
        <f t="shared" si="103"/>
        <v>#N/A</v>
      </c>
    </row>
    <row r="3300" spans="1:12">
      <c r="A3300" t="s">
        <v>8848</v>
      </c>
      <c r="B3300" t="s">
        <v>7325</v>
      </c>
      <c r="C3300" t="s">
        <v>1736</v>
      </c>
      <c r="D3300" t="s">
        <v>6868</v>
      </c>
      <c r="E3300" t="s">
        <v>1714</v>
      </c>
      <c r="H3300" t="str">
        <f>INDEX('Vensim Variables'!$B:$B,MATCH(EPS!$B3300,'Vensim Variables'!$A:$A,0))</f>
        <v>g pollutant</v>
      </c>
      <c r="I3300" t="str">
        <f t="shared" si="102"/>
        <v>N2O</v>
      </c>
      <c r="J3300" t="e">
        <f>INDEX(NoSettings!$C:$C,MATCH(EPS!$A3300,NoSettings!$A:$A,0))</f>
        <v>#N/A</v>
      </c>
      <c r="K3300">
        <f>INDEX(GWP!$C$2:$C$13,MATCH(EPS!I3300,GWP!$B$2:$B$13,0))</f>
        <v>265</v>
      </c>
      <c r="L3300" s="4" t="e">
        <f t="shared" si="103"/>
        <v>#N/A</v>
      </c>
    </row>
    <row r="3301" spans="1:12">
      <c r="A3301" t="s">
        <v>8849</v>
      </c>
      <c r="B3301" t="s">
        <v>7325</v>
      </c>
      <c r="C3301" t="s">
        <v>1736</v>
      </c>
      <c r="D3301" t="s">
        <v>6868</v>
      </c>
      <c r="E3301" t="s">
        <v>1715</v>
      </c>
      <c r="H3301" t="str">
        <f>INDEX('Vensim Variables'!$B:$B,MATCH(EPS!$B3301,'Vensim Variables'!$A:$A,0))</f>
        <v>g pollutant</v>
      </c>
      <c r="I3301" t="str">
        <f t="shared" si="102"/>
        <v>F gases</v>
      </c>
      <c r="J3301" t="e">
        <f>INDEX(NoSettings!$C:$C,MATCH(EPS!$A3301,NoSettings!$A:$A,0))</f>
        <v>#N/A</v>
      </c>
      <c r="K3301">
        <f>INDEX(GWP!$C$2:$C$13,MATCH(EPS!I3301,GWP!$B$2:$B$13,0))</f>
        <v>1</v>
      </c>
      <c r="L3301" s="4" t="e">
        <f t="shared" si="103"/>
        <v>#N/A</v>
      </c>
    </row>
    <row r="3302" spans="1:12">
      <c r="A3302" t="s">
        <v>8850</v>
      </c>
      <c r="B3302" t="s">
        <v>7325</v>
      </c>
      <c r="C3302" t="s">
        <v>1736</v>
      </c>
      <c r="D3302" t="s">
        <v>6869</v>
      </c>
      <c r="E3302" t="s">
        <v>1702</v>
      </c>
      <c r="H3302" t="str">
        <f>INDEX('Vensim Variables'!$B:$B,MATCH(EPS!$B3302,'Vensim Variables'!$A:$A,0))</f>
        <v>g pollutant</v>
      </c>
      <c r="I3302" t="str">
        <f t="shared" si="102"/>
        <v>CO2</v>
      </c>
      <c r="J3302" t="e">
        <f>INDEX(NoSettings!$C:$C,MATCH(EPS!$A3302,NoSettings!$A:$A,0))</f>
        <v>#N/A</v>
      </c>
      <c r="K3302">
        <f>INDEX(GWP!$C$2:$C$13,MATCH(EPS!I3302,GWP!$B$2:$B$13,0))</f>
        <v>1</v>
      </c>
      <c r="L3302" s="4" t="e">
        <f t="shared" si="103"/>
        <v>#N/A</v>
      </c>
    </row>
    <row r="3303" spans="1:12">
      <c r="A3303" t="s">
        <v>8851</v>
      </c>
      <c r="B3303" t="s">
        <v>7325</v>
      </c>
      <c r="C3303" t="s">
        <v>1736</v>
      </c>
      <c r="D3303" t="s">
        <v>6869</v>
      </c>
      <c r="E3303" t="s">
        <v>1705</v>
      </c>
      <c r="H3303" t="str">
        <f>INDEX('Vensim Variables'!$B:$B,MATCH(EPS!$B3303,'Vensim Variables'!$A:$A,0))</f>
        <v>g pollutant</v>
      </c>
      <c r="I3303" t="str">
        <f t="shared" si="102"/>
        <v>VOC</v>
      </c>
      <c r="J3303" t="e">
        <f>INDEX(NoSettings!$C:$C,MATCH(EPS!$A3303,NoSettings!$A:$A,0))</f>
        <v>#N/A</v>
      </c>
      <c r="K3303">
        <f>INDEX(GWP!$C$2:$C$13,MATCH(EPS!I3303,GWP!$B$2:$B$13,0))</f>
        <v>0</v>
      </c>
      <c r="L3303" s="4" t="e">
        <f t="shared" si="103"/>
        <v>#N/A</v>
      </c>
    </row>
    <row r="3304" spans="1:12">
      <c r="A3304" t="s">
        <v>8852</v>
      </c>
      <c r="B3304" t="s">
        <v>7325</v>
      </c>
      <c r="C3304" t="s">
        <v>1736</v>
      </c>
      <c r="D3304" t="s">
        <v>6869</v>
      </c>
      <c r="E3304" t="s">
        <v>1706</v>
      </c>
      <c r="H3304" t="str">
        <f>INDEX('Vensim Variables'!$B:$B,MATCH(EPS!$B3304,'Vensim Variables'!$A:$A,0))</f>
        <v>g pollutant</v>
      </c>
      <c r="I3304" t="str">
        <f t="shared" si="102"/>
        <v>CO</v>
      </c>
      <c r="J3304" t="e">
        <f>INDEX(NoSettings!$C:$C,MATCH(EPS!$A3304,NoSettings!$A:$A,0))</f>
        <v>#N/A</v>
      </c>
      <c r="K3304">
        <f>INDEX(GWP!$C$2:$C$13,MATCH(EPS!I3304,GWP!$B$2:$B$13,0))</f>
        <v>0</v>
      </c>
      <c r="L3304" s="4" t="e">
        <f t="shared" si="103"/>
        <v>#N/A</v>
      </c>
    </row>
    <row r="3305" spans="1:12">
      <c r="A3305" t="s">
        <v>8853</v>
      </c>
      <c r="B3305" t="s">
        <v>7325</v>
      </c>
      <c r="C3305" t="s">
        <v>1736</v>
      </c>
      <c r="D3305" t="s">
        <v>6869</v>
      </c>
      <c r="E3305" t="s">
        <v>1707</v>
      </c>
      <c r="H3305" t="str">
        <f>INDEX('Vensim Variables'!$B:$B,MATCH(EPS!$B3305,'Vensim Variables'!$A:$A,0))</f>
        <v>g pollutant</v>
      </c>
      <c r="I3305" t="str">
        <f t="shared" si="102"/>
        <v>NOx</v>
      </c>
      <c r="J3305" t="e">
        <f>INDEX(NoSettings!$C:$C,MATCH(EPS!$A3305,NoSettings!$A:$A,0))</f>
        <v>#N/A</v>
      </c>
      <c r="K3305">
        <f>INDEX(GWP!$C$2:$C$13,MATCH(EPS!I3305,GWP!$B$2:$B$13,0))</f>
        <v>0</v>
      </c>
      <c r="L3305" s="4" t="e">
        <f t="shared" si="103"/>
        <v>#N/A</v>
      </c>
    </row>
    <row r="3306" spans="1:12">
      <c r="A3306" t="s">
        <v>8854</v>
      </c>
      <c r="B3306" t="s">
        <v>7325</v>
      </c>
      <c r="C3306" t="s">
        <v>1736</v>
      </c>
      <c r="D3306" t="s">
        <v>6869</v>
      </c>
      <c r="E3306" t="s">
        <v>1708</v>
      </c>
      <c r="H3306" t="str">
        <f>INDEX('Vensim Variables'!$B:$B,MATCH(EPS!$B3306,'Vensim Variables'!$A:$A,0))</f>
        <v>g pollutant</v>
      </c>
      <c r="I3306" t="str">
        <f t="shared" si="102"/>
        <v>PM10</v>
      </c>
      <c r="J3306" t="e">
        <f>INDEX(NoSettings!$C:$C,MATCH(EPS!$A3306,NoSettings!$A:$A,0))</f>
        <v>#N/A</v>
      </c>
      <c r="K3306">
        <f>INDEX(GWP!$C$2:$C$13,MATCH(EPS!I3306,GWP!$B$2:$B$13,0))</f>
        <v>0</v>
      </c>
      <c r="L3306" s="4" t="e">
        <f t="shared" si="103"/>
        <v>#N/A</v>
      </c>
    </row>
    <row r="3307" spans="1:12">
      <c r="A3307" t="s">
        <v>8855</v>
      </c>
      <c r="B3307" t="s">
        <v>7325</v>
      </c>
      <c r="C3307" t="s">
        <v>1736</v>
      </c>
      <c r="D3307" t="s">
        <v>6869</v>
      </c>
      <c r="E3307" t="s">
        <v>1709</v>
      </c>
      <c r="H3307" t="str">
        <f>INDEX('Vensim Variables'!$B:$B,MATCH(EPS!$B3307,'Vensim Variables'!$A:$A,0))</f>
        <v>g pollutant</v>
      </c>
      <c r="I3307" t="str">
        <f t="shared" si="102"/>
        <v>PM25</v>
      </c>
      <c r="J3307" t="e">
        <f>INDEX(NoSettings!$C:$C,MATCH(EPS!$A3307,NoSettings!$A:$A,0))</f>
        <v>#N/A</v>
      </c>
      <c r="K3307">
        <f>INDEX(GWP!$C$2:$C$13,MATCH(EPS!I3307,GWP!$B$2:$B$13,0))</f>
        <v>0</v>
      </c>
      <c r="L3307" s="4" t="e">
        <f t="shared" si="103"/>
        <v>#N/A</v>
      </c>
    </row>
    <row r="3308" spans="1:12">
      <c r="A3308" t="s">
        <v>8856</v>
      </c>
      <c r="B3308" t="s">
        <v>7325</v>
      </c>
      <c r="C3308" t="s">
        <v>1736</v>
      </c>
      <c r="D3308" t="s">
        <v>6869</v>
      </c>
      <c r="E3308" t="s">
        <v>1710</v>
      </c>
      <c r="H3308" t="str">
        <f>INDEX('Vensim Variables'!$B:$B,MATCH(EPS!$B3308,'Vensim Variables'!$A:$A,0))</f>
        <v>g pollutant</v>
      </c>
      <c r="I3308" t="str">
        <f t="shared" si="102"/>
        <v>SOx</v>
      </c>
      <c r="J3308" t="e">
        <f>INDEX(NoSettings!$C:$C,MATCH(EPS!$A3308,NoSettings!$A:$A,0))</f>
        <v>#N/A</v>
      </c>
      <c r="K3308">
        <f>INDEX(GWP!$C$2:$C$13,MATCH(EPS!I3308,GWP!$B$2:$B$13,0))</f>
        <v>0</v>
      </c>
      <c r="L3308" s="4" t="e">
        <f t="shared" si="103"/>
        <v>#N/A</v>
      </c>
    </row>
    <row r="3309" spans="1:12">
      <c r="A3309" t="s">
        <v>8857</v>
      </c>
      <c r="B3309" t="s">
        <v>7325</v>
      </c>
      <c r="C3309" t="s">
        <v>1736</v>
      </c>
      <c r="D3309" t="s">
        <v>6869</v>
      </c>
      <c r="E3309" t="s">
        <v>1711</v>
      </c>
      <c r="H3309" t="str">
        <f>INDEX('Vensim Variables'!$B:$B,MATCH(EPS!$B3309,'Vensim Variables'!$A:$A,0))</f>
        <v>g pollutant</v>
      </c>
      <c r="I3309" t="str">
        <f t="shared" si="102"/>
        <v>BC</v>
      </c>
      <c r="J3309" t="e">
        <f>INDEX(NoSettings!$C:$C,MATCH(EPS!$A3309,NoSettings!$A:$A,0))</f>
        <v>#N/A</v>
      </c>
      <c r="K3309">
        <f>INDEX(GWP!$C$2:$C$13,MATCH(EPS!I3309,GWP!$B$2:$B$13,0))</f>
        <v>0</v>
      </c>
      <c r="L3309" s="4" t="e">
        <f t="shared" si="103"/>
        <v>#N/A</v>
      </c>
    </row>
    <row r="3310" spans="1:12">
      <c r="A3310" t="s">
        <v>8858</v>
      </c>
      <c r="B3310" t="s">
        <v>7325</v>
      </c>
      <c r="C3310" t="s">
        <v>1736</v>
      </c>
      <c r="D3310" t="s">
        <v>6869</v>
      </c>
      <c r="E3310" t="s">
        <v>1712</v>
      </c>
      <c r="H3310" t="str">
        <f>INDEX('Vensim Variables'!$B:$B,MATCH(EPS!$B3310,'Vensim Variables'!$A:$A,0))</f>
        <v>g pollutant</v>
      </c>
      <c r="I3310" t="str">
        <f t="shared" si="102"/>
        <v>OC</v>
      </c>
      <c r="J3310" t="e">
        <f>INDEX(NoSettings!$C:$C,MATCH(EPS!$A3310,NoSettings!$A:$A,0))</f>
        <v>#N/A</v>
      </c>
      <c r="K3310">
        <f>INDEX(GWP!$C$2:$C$13,MATCH(EPS!I3310,GWP!$B$2:$B$13,0))</f>
        <v>0</v>
      </c>
      <c r="L3310" s="4" t="e">
        <f t="shared" si="103"/>
        <v>#N/A</v>
      </c>
    </row>
    <row r="3311" spans="1:12">
      <c r="A3311" t="s">
        <v>8859</v>
      </c>
      <c r="B3311" t="s">
        <v>7325</v>
      </c>
      <c r="C3311" t="s">
        <v>1736</v>
      </c>
      <c r="D3311" t="s">
        <v>6869</v>
      </c>
      <c r="E3311" t="s">
        <v>1713</v>
      </c>
      <c r="H3311" t="str">
        <f>INDEX('Vensim Variables'!$B:$B,MATCH(EPS!$B3311,'Vensim Variables'!$A:$A,0))</f>
        <v>g pollutant</v>
      </c>
      <c r="I3311" t="str">
        <f t="shared" si="102"/>
        <v>CH4</v>
      </c>
      <c r="J3311" t="e">
        <f>INDEX(NoSettings!$C:$C,MATCH(EPS!$A3311,NoSettings!$A:$A,0))</f>
        <v>#N/A</v>
      </c>
      <c r="K3311">
        <f>INDEX(GWP!$C$2:$C$13,MATCH(EPS!I3311,GWP!$B$2:$B$13,0))</f>
        <v>28</v>
      </c>
      <c r="L3311" s="4" t="e">
        <f t="shared" si="103"/>
        <v>#N/A</v>
      </c>
    </row>
    <row r="3312" spans="1:12">
      <c r="A3312" t="s">
        <v>8860</v>
      </c>
      <c r="B3312" t="s">
        <v>7325</v>
      </c>
      <c r="C3312" t="s">
        <v>1736</v>
      </c>
      <c r="D3312" t="s">
        <v>6869</v>
      </c>
      <c r="E3312" t="s">
        <v>1714</v>
      </c>
      <c r="H3312" t="str">
        <f>INDEX('Vensim Variables'!$B:$B,MATCH(EPS!$B3312,'Vensim Variables'!$A:$A,0))</f>
        <v>g pollutant</v>
      </c>
      <c r="I3312" t="str">
        <f t="shared" si="102"/>
        <v>N2O</v>
      </c>
      <c r="J3312" t="e">
        <f>INDEX(NoSettings!$C:$C,MATCH(EPS!$A3312,NoSettings!$A:$A,0))</f>
        <v>#N/A</v>
      </c>
      <c r="K3312">
        <f>INDEX(GWP!$C$2:$C$13,MATCH(EPS!I3312,GWP!$B$2:$B$13,0))</f>
        <v>265</v>
      </c>
      <c r="L3312" s="4" t="e">
        <f t="shared" si="103"/>
        <v>#N/A</v>
      </c>
    </row>
    <row r="3313" spans="1:12">
      <c r="A3313" t="s">
        <v>8861</v>
      </c>
      <c r="B3313" t="s">
        <v>7325</v>
      </c>
      <c r="C3313" t="s">
        <v>1736</v>
      </c>
      <c r="D3313" t="s">
        <v>6869</v>
      </c>
      <c r="E3313" t="s">
        <v>1715</v>
      </c>
      <c r="H3313" t="str">
        <f>INDEX('Vensim Variables'!$B:$B,MATCH(EPS!$B3313,'Vensim Variables'!$A:$A,0))</f>
        <v>g pollutant</v>
      </c>
      <c r="I3313" t="str">
        <f t="shared" si="102"/>
        <v>F gases</v>
      </c>
      <c r="J3313" t="e">
        <f>INDEX(NoSettings!$C:$C,MATCH(EPS!$A3313,NoSettings!$A:$A,0))</f>
        <v>#N/A</v>
      </c>
      <c r="K3313">
        <f>INDEX(GWP!$C$2:$C$13,MATCH(EPS!I3313,GWP!$B$2:$B$13,0))</f>
        <v>1</v>
      </c>
      <c r="L3313" s="4" t="e">
        <f t="shared" si="103"/>
        <v>#N/A</v>
      </c>
    </row>
    <row r="3314" spans="1:12">
      <c r="A3314" t="s">
        <v>8862</v>
      </c>
      <c r="B3314" t="s">
        <v>7325</v>
      </c>
      <c r="C3314" t="s">
        <v>1736</v>
      </c>
      <c r="D3314" t="s">
        <v>6870</v>
      </c>
      <c r="E3314" t="s">
        <v>1702</v>
      </c>
      <c r="H3314" t="str">
        <f>INDEX('Vensim Variables'!$B:$B,MATCH(EPS!$B3314,'Vensim Variables'!$A:$A,0))</f>
        <v>g pollutant</v>
      </c>
      <c r="I3314" t="str">
        <f t="shared" si="102"/>
        <v>CO2</v>
      </c>
      <c r="J3314" t="e">
        <f>INDEX(NoSettings!$C:$C,MATCH(EPS!$A3314,NoSettings!$A:$A,0))</f>
        <v>#N/A</v>
      </c>
      <c r="K3314">
        <f>INDEX(GWP!$C$2:$C$13,MATCH(EPS!I3314,GWP!$B$2:$B$13,0))</f>
        <v>1</v>
      </c>
      <c r="L3314" s="4" t="e">
        <f t="shared" si="103"/>
        <v>#N/A</v>
      </c>
    </row>
    <row r="3315" spans="1:12">
      <c r="A3315" t="s">
        <v>8863</v>
      </c>
      <c r="B3315" t="s">
        <v>7325</v>
      </c>
      <c r="C3315" t="s">
        <v>1736</v>
      </c>
      <c r="D3315" t="s">
        <v>6870</v>
      </c>
      <c r="E3315" t="s">
        <v>1705</v>
      </c>
      <c r="H3315" t="str">
        <f>INDEX('Vensim Variables'!$B:$B,MATCH(EPS!$B3315,'Vensim Variables'!$A:$A,0))</f>
        <v>g pollutant</v>
      </c>
      <c r="I3315" t="str">
        <f t="shared" si="102"/>
        <v>VOC</v>
      </c>
      <c r="J3315" t="e">
        <f>INDEX(NoSettings!$C:$C,MATCH(EPS!$A3315,NoSettings!$A:$A,0))</f>
        <v>#N/A</v>
      </c>
      <c r="K3315">
        <f>INDEX(GWP!$C$2:$C$13,MATCH(EPS!I3315,GWP!$B$2:$B$13,0))</f>
        <v>0</v>
      </c>
      <c r="L3315" s="4" t="e">
        <f t="shared" si="103"/>
        <v>#N/A</v>
      </c>
    </row>
    <row r="3316" spans="1:12">
      <c r="A3316" t="s">
        <v>8864</v>
      </c>
      <c r="B3316" t="s">
        <v>7325</v>
      </c>
      <c r="C3316" t="s">
        <v>1736</v>
      </c>
      <c r="D3316" t="s">
        <v>6870</v>
      </c>
      <c r="E3316" t="s">
        <v>1706</v>
      </c>
      <c r="H3316" t="str">
        <f>INDEX('Vensim Variables'!$B:$B,MATCH(EPS!$B3316,'Vensim Variables'!$A:$A,0))</f>
        <v>g pollutant</v>
      </c>
      <c r="I3316" t="str">
        <f t="shared" si="102"/>
        <v>CO</v>
      </c>
      <c r="J3316" t="e">
        <f>INDEX(NoSettings!$C:$C,MATCH(EPS!$A3316,NoSettings!$A:$A,0))</f>
        <v>#N/A</v>
      </c>
      <c r="K3316">
        <f>INDEX(GWP!$C$2:$C$13,MATCH(EPS!I3316,GWP!$B$2:$B$13,0))</f>
        <v>0</v>
      </c>
      <c r="L3316" s="4" t="e">
        <f t="shared" si="103"/>
        <v>#N/A</v>
      </c>
    </row>
    <row r="3317" spans="1:12">
      <c r="A3317" t="s">
        <v>8865</v>
      </c>
      <c r="B3317" t="s">
        <v>7325</v>
      </c>
      <c r="C3317" t="s">
        <v>1736</v>
      </c>
      <c r="D3317" t="s">
        <v>6870</v>
      </c>
      <c r="E3317" t="s">
        <v>1707</v>
      </c>
      <c r="H3317" t="str">
        <f>INDEX('Vensim Variables'!$B:$B,MATCH(EPS!$B3317,'Vensim Variables'!$A:$A,0))</f>
        <v>g pollutant</v>
      </c>
      <c r="I3317" t="str">
        <f t="shared" si="102"/>
        <v>NOx</v>
      </c>
      <c r="J3317" t="e">
        <f>INDEX(NoSettings!$C:$C,MATCH(EPS!$A3317,NoSettings!$A:$A,0))</f>
        <v>#N/A</v>
      </c>
      <c r="K3317">
        <f>INDEX(GWP!$C$2:$C$13,MATCH(EPS!I3317,GWP!$B$2:$B$13,0))</f>
        <v>0</v>
      </c>
      <c r="L3317" s="4" t="e">
        <f t="shared" si="103"/>
        <v>#N/A</v>
      </c>
    </row>
    <row r="3318" spans="1:12">
      <c r="A3318" t="s">
        <v>8866</v>
      </c>
      <c r="B3318" t="s">
        <v>7325</v>
      </c>
      <c r="C3318" t="s">
        <v>1736</v>
      </c>
      <c r="D3318" t="s">
        <v>6870</v>
      </c>
      <c r="E3318" t="s">
        <v>1708</v>
      </c>
      <c r="H3318" t="str">
        <f>INDEX('Vensim Variables'!$B:$B,MATCH(EPS!$B3318,'Vensim Variables'!$A:$A,0))</f>
        <v>g pollutant</v>
      </c>
      <c r="I3318" t="str">
        <f t="shared" si="102"/>
        <v>PM10</v>
      </c>
      <c r="J3318" t="e">
        <f>INDEX(NoSettings!$C:$C,MATCH(EPS!$A3318,NoSettings!$A:$A,0))</f>
        <v>#N/A</v>
      </c>
      <c r="K3318">
        <f>INDEX(GWP!$C$2:$C$13,MATCH(EPS!I3318,GWP!$B$2:$B$13,0))</f>
        <v>0</v>
      </c>
      <c r="L3318" s="4" t="e">
        <f t="shared" si="103"/>
        <v>#N/A</v>
      </c>
    </row>
    <row r="3319" spans="1:12">
      <c r="A3319" t="s">
        <v>8867</v>
      </c>
      <c r="B3319" t="s">
        <v>7325</v>
      </c>
      <c r="C3319" t="s">
        <v>1736</v>
      </c>
      <c r="D3319" t="s">
        <v>6870</v>
      </c>
      <c r="E3319" t="s">
        <v>1709</v>
      </c>
      <c r="H3319" t="str">
        <f>INDEX('Vensim Variables'!$B:$B,MATCH(EPS!$B3319,'Vensim Variables'!$A:$A,0))</f>
        <v>g pollutant</v>
      </c>
      <c r="I3319" t="str">
        <f t="shared" si="102"/>
        <v>PM25</v>
      </c>
      <c r="J3319" t="e">
        <f>INDEX(NoSettings!$C:$C,MATCH(EPS!$A3319,NoSettings!$A:$A,0))</f>
        <v>#N/A</v>
      </c>
      <c r="K3319">
        <f>INDEX(GWP!$C$2:$C$13,MATCH(EPS!I3319,GWP!$B$2:$B$13,0))</f>
        <v>0</v>
      </c>
      <c r="L3319" s="4" t="e">
        <f t="shared" si="103"/>
        <v>#N/A</v>
      </c>
    </row>
    <row r="3320" spans="1:12">
      <c r="A3320" t="s">
        <v>8868</v>
      </c>
      <c r="B3320" t="s">
        <v>7325</v>
      </c>
      <c r="C3320" t="s">
        <v>1736</v>
      </c>
      <c r="D3320" t="s">
        <v>6870</v>
      </c>
      <c r="E3320" t="s">
        <v>1710</v>
      </c>
      <c r="H3320" t="str">
        <f>INDEX('Vensim Variables'!$B:$B,MATCH(EPS!$B3320,'Vensim Variables'!$A:$A,0))</f>
        <v>g pollutant</v>
      </c>
      <c r="I3320" t="str">
        <f t="shared" si="102"/>
        <v>SOx</v>
      </c>
      <c r="J3320" t="e">
        <f>INDEX(NoSettings!$C:$C,MATCH(EPS!$A3320,NoSettings!$A:$A,0))</f>
        <v>#N/A</v>
      </c>
      <c r="K3320">
        <f>INDEX(GWP!$C$2:$C$13,MATCH(EPS!I3320,GWP!$B$2:$B$13,0))</f>
        <v>0</v>
      </c>
      <c r="L3320" s="4" t="e">
        <f t="shared" si="103"/>
        <v>#N/A</v>
      </c>
    </row>
    <row r="3321" spans="1:12">
      <c r="A3321" t="s">
        <v>8869</v>
      </c>
      <c r="B3321" t="s">
        <v>7325</v>
      </c>
      <c r="C3321" t="s">
        <v>1736</v>
      </c>
      <c r="D3321" t="s">
        <v>6870</v>
      </c>
      <c r="E3321" t="s">
        <v>1711</v>
      </c>
      <c r="H3321" t="str">
        <f>INDEX('Vensim Variables'!$B:$B,MATCH(EPS!$B3321,'Vensim Variables'!$A:$A,0))</f>
        <v>g pollutant</v>
      </c>
      <c r="I3321" t="str">
        <f t="shared" si="102"/>
        <v>BC</v>
      </c>
      <c r="J3321" t="e">
        <f>INDEX(NoSettings!$C:$C,MATCH(EPS!$A3321,NoSettings!$A:$A,0))</f>
        <v>#N/A</v>
      </c>
      <c r="K3321">
        <f>INDEX(GWP!$C$2:$C$13,MATCH(EPS!I3321,GWP!$B$2:$B$13,0))</f>
        <v>0</v>
      </c>
      <c r="L3321" s="4" t="e">
        <f t="shared" si="103"/>
        <v>#N/A</v>
      </c>
    </row>
    <row r="3322" spans="1:12">
      <c r="A3322" t="s">
        <v>8870</v>
      </c>
      <c r="B3322" t="s">
        <v>7325</v>
      </c>
      <c r="C3322" t="s">
        <v>1736</v>
      </c>
      <c r="D3322" t="s">
        <v>6870</v>
      </c>
      <c r="E3322" t="s">
        <v>1712</v>
      </c>
      <c r="H3322" t="str">
        <f>INDEX('Vensim Variables'!$B:$B,MATCH(EPS!$B3322,'Vensim Variables'!$A:$A,0))</f>
        <v>g pollutant</v>
      </c>
      <c r="I3322" t="str">
        <f t="shared" si="102"/>
        <v>OC</v>
      </c>
      <c r="J3322" t="e">
        <f>INDEX(NoSettings!$C:$C,MATCH(EPS!$A3322,NoSettings!$A:$A,0))</f>
        <v>#N/A</v>
      </c>
      <c r="K3322">
        <f>INDEX(GWP!$C$2:$C$13,MATCH(EPS!I3322,GWP!$B$2:$B$13,0))</f>
        <v>0</v>
      </c>
      <c r="L3322" s="4" t="e">
        <f t="shared" si="103"/>
        <v>#N/A</v>
      </c>
    </row>
    <row r="3323" spans="1:12">
      <c r="A3323" t="s">
        <v>8871</v>
      </c>
      <c r="B3323" t="s">
        <v>7325</v>
      </c>
      <c r="C3323" t="s">
        <v>1736</v>
      </c>
      <c r="D3323" t="s">
        <v>6870</v>
      </c>
      <c r="E3323" t="s">
        <v>1713</v>
      </c>
      <c r="H3323" t="str">
        <f>INDEX('Vensim Variables'!$B:$B,MATCH(EPS!$B3323,'Vensim Variables'!$A:$A,0))</f>
        <v>g pollutant</v>
      </c>
      <c r="I3323" t="str">
        <f t="shared" si="102"/>
        <v>CH4</v>
      </c>
      <c r="J3323" t="e">
        <f>INDEX(NoSettings!$C:$C,MATCH(EPS!$A3323,NoSettings!$A:$A,0))</f>
        <v>#N/A</v>
      </c>
      <c r="K3323">
        <f>INDEX(GWP!$C$2:$C$13,MATCH(EPS!I3323,GWP!$B$2:$B$13,0))</f>
        <v>28</v>
      </c>
      <c r="L3323" s="4" t="e">
        <f t="shared" si="103"/>
        <v>#N/A</v>
      </c>
    </row>
    <row r="3324" spans="1:12">
      <c r="A3324" t="s">
        <v>8872</v>
      </c>
      <c r="B3324" t="s">
        <v>7325</v>
      </c>
      <c r="C3324" t="s">
        <v>1736</v>
      </c>
      <c r="D3324" t="s">
        <v>6870</v>
      </c>
      <c r="E3324" t="s">
        <v>1714</v>
      </c>
      <c r="H3324" t="str">
        <f>INDEX('Vensim Variables'!$B:$B,MATCH(EPS!$B3324,'Vensim Variables'!$A:$A,0))</f>
        <v>g pollutant</v>
      </c>
      <c r="I3324" t="str">
        <f t="shared" si="102"/>
        <v>N2O</v>
      </c>
      <c r="J3324" t="e">
        <f>INDEX(NoSettings!$C:$C,MATCH(EPS!$A3324,NoSettings!$A:$A,0))</f>
        <v>#N/A</v>
      </c>
      <c r="K3324">
        <f>INDEX(GWP!$C$2:$C$13,MATCH(EPS!I3324,GWP!$B$2:$B$13,0))</f>
        <v>265</v>
      </c>
      <c r="L3324" s="4" t="e">
        <f t="shared" si="103"/>
        <v>#N/A</v>
      </c>
    </row>
    <row r="3325" spans="1:12">
      <c r="A3325" t="s">
        <v>8873</v>
      </c>
      <c r="B3325" t="s">
        <v>7325</v>
      </c>
      <c r="C3325" t="s">
        <v>1736</v>
      </c>
      <c r="D3325" t="s">
        <v>6870</v>
      </c>
      <c r="E3325" t="s">
        <v>1715</v>
      </c>
      <c r="H3325" t="str">
        <f>INDEX('Vensim Variables'!$B:$B,MATCH(EPS!$B3325,'Vensim Variables'!$A:$A,0))</f>
        <v>g pollutant</v>
      </c>
      <c r="I3325" t="str">
        <f t="shared" si="102"/>
        <v>F gases</v>
      </c>
      <c r="J3325" t="e">
        <f>INDEX(NoSettings!$C:$C,MATCH(EPS!$A3325,NoSettings!$A:$A,0))</f>
        <v>#N/A</v>
      </c>
      <c r="K3325">
        <f>INDEX(GWP!$C$2:$C$13,MATCH(EPS!I3325,GWP!$B$2:$B$13,0))</f>
        <v>1</v>
      </c>
      <c r="L3325" s="4" t="e">
        <f t="shared" si="103"/>
        <v>#N/A</v>
      </c>
    </row>
    <row r="3326" spans="1:12">
      <c r="A3326" t="s">
        <v>8874</v>
      </c>
      <c r="B3326" t="s">
        <v>7325</v>
      </c>
      <c r="C3326" t="s">
        <v>1736</v>
      </c>
      <c r="D3326" t="s">
        <v>6871</v>
      </c>
      <c r="E3326" t="s">
        <v>1702</v>
      </c>
      <c r="H3326" t="str">
        <f>INDEX('Vensim Variables'!$B:$B,MATCH(EPS!$B3326,'Vensim Variables'!$A:$A,0))</f>
        <v>g pollutant</v>
      </c>
      <c r="I3326" t="str">
        <f t="shared" si="102"/>
        <v>CO2</v>
      </c>
      <c r="J3326" t="e">
        <f>INDEX(NoSettings!$C:$C,MATCH(EPS!$A3326,NoSettings!$A:$A,0))</f>
        <v>#N/A</v>
      </c>
      <c r="K3326">
        <f>INDEX(GWP!$C$2:$C$13,MATCH(EPS!I3326,GWP!$B$2:$B$13,0))</f>
        <v>1</v>
      </c>
      <c r="L3326" s="4" t="e">
        <f t="shared" si="103"/>
        <v>#N/A</v>
      </c>
    </row>
    <row r="3327" spans="1:12">
      <c r="A3327" t="s">
        <v>8875</v>
      </c>
      <c r="B3327" t="s">
        <v>7325</v>
      </c>
      <c r="C3327" t="s">
        <v>1736</v>
      </c>
      <c r="D3327" t="s">
        <v>6871</v>
      </c>
      <c r="E3327" t="s">
        <v>1705</v>
      </c>
      <c r="H3327" t="str">
        <f>INDEX('Vensim Variables'!$B:$B,MATCH(EPS!$B3327,'Vensim Variables'!$A:$A,0))</f>
        <v>g pollutant</v>
      </c>
      <c r="I3327" t="str">
        <f t="shared" si="102"/>
        <v>VOC</v>
      </c>
      <c r="J3327" t="e">
        <f>INDEX(NoSettings!$C:$C,MATCH(EPS!$A3327,NoSettings!$A:$A,0))</f>
        <v>#N/A</v>
      </c>
      <c r="K3327">
        <f>INDEX(GWP!$C$2:$C$13,MATCH(EPS!I3327,GWP!$B$2:$B$13,0))</f>
        <v>0</v>
      </c>
      <c r="L3327" s="4" t="e">
        <f t="shared" si="103"/>
        <v>#N/A</v>
      </c>
    </row>
    <row r="3328" spans="1:12">
      <c r="A3328" t="s">
        <v>8876</v>
      </c>
      <c r="B3328" t="s">
        <v>7325</v>
      </c>
      <c r="C3328" t="s">
        <v>1736</v>
      </c>
      <c r="D3328" t="s">
        <v>6871</v>
      </c>
      <c r="E3328" t="s">
        <v>1706</v>
      </c>
      <c r="H3328" t="str">
        <f>INDEX('Vensim Variables'!$B:$B,MATCH(EPS!$B3328,'Vensim Variables'!$A:$A,0))</f>
        <v>g pollutant</v>
      </c>
      <c r="I3328" t="str">
        <f t="shared" si="102"/>
        <v>CO</v>
      </c>
      <c r="J3328" t="e">
        <f>INDEX(NoSettings!$C:$C,MATCH(EPS!$A3328,NoSettings!$A:$A,0))</f>
        <v>#N/A</v>
      </c>
      <c r="K3328">
        <f>INDEX(GWP!$C$2:$C$13,MATCH(EPS!I3328,GWP!$B$2:$B$13,0))</f>
        <v>0</v>
      </c>
      <c r="L3328" s="4" t="e">
        <f t="shared" si="103"/>
        <v>#N/A</v>
      </c>
    </row>
    <row r="3329" spans="1:12">
      <c r="A3329" t="s">
        <v>8877</v>
      </c>
      <c r="B3329" t="s">
        <v>7325</v>
      </c>
      <c r="C3329" t="s">
        <v>1736</v>
      </c>
      <c r="D3329" t="s">
        <v>6871</v>
      </c>
      <c r="E3329" t="s">
        <v>1707</v>
      </c>
      <c r="H3329" t="str">
        <f>INDEX('Vensim Variables'!$B:$B,MATCH(EPS!$B3329,'Vensim Variables'!$A:$A,0))</f>
        <v>g pollutant</v>
      </c>
      <c r="I3329" t="str">
        <f t="shared" si="102"/>
        <v>NOx</v>
      </c>
      <c r="J3329" t="e">
        <f>INDEX(NoSettings!$C:$C,MATCH(EPS!$A3329,NoSettings!$A:$A,0))</f>
        <v>#N/A</v>
      </c>
      <c r="K3329">
        <f>INDEX(GWP!$C$2:$C$13,MATCH(EPS!I3329,GWP!$B$2:$B$13,0))</f>
        <v>0</v>
      </c>
      <c r="L3329" s="4" t="e">
        <f t="shared" si="103"/>
        <v>#N/A</v>
      </c>
    </row>
    <row r="3330" spans="1:12">
      <c r="A3330" t="s">
        <v>8878</v>
      </c>
      <c r="B3330" t="s">
        <v>7325</v>
      </c>
      <c r="C3330" t="s">
        <v>1736</v>
      </c>
      <c r="D3330" t="s">
        <v>6871</v>
      </c>
      <c r="E3330" t="s">
        <v>1708</v>
      </c>
      <c r="H3330" t="str">
        <f>INDEX('Vensim Variables'!$B:$B,MATCH(EPS!$B3330,'Vensim Variables'!$A:$A,0))</f>
        <v>g pollutant</v>
      </c>
      <c r="I3330" t="str">
        <f t="shared" si="102"/>
        <v>PM10</v>
      </c>
      <c r="J3330" t="e">
        <f>INDEX(NoSettings!$C:$C,MATCH(EPS!$A3330,NoSettings!$A:$A,0))</f>
        <v>#N/A</v>
      </c>
      <c r="K3330">
        <f>INDEX(GWP!$C$2:$C$13,MATCH(EPS!I3330,GWP!$B$2:$B$13,0))</f>
        <v>0</v>
      </c>
      <c r="L3330" s="4" t="e">
        <f t="shared" si="103"/>
        <v>#N/A</v>
      </c>
    </row>
    <row r="3331" spans="1:12">
      <c r="A3331" t="s">
        <v>8879</v>
      </c>
      <c r="B3331" t="s">
        <v>7325</v>
      </c>
      <c r="C3331" t="s">
        <v>1736</v>
      </c>
      <c r="D3331" t="s">
        <v>6871</v>
      </c>
      <c r="E3331" t="s">
        <v>1709</v>
      </c>
      <c r="H3331" t="str">
        <f>INDEX('Vensim Variables'!$B:$B,MATCH(EPS!$B3331,'Vensim Variables'!$A:$A,0))</f>
        <v>g pollutant</v>
      </c>
      <c r="I3331" t="str">
        <f t="shared" ref="I3331:I3394" si="104">IF(OR(C3331="CO2",C3331="CH4",C3331="N2O",C3331="F gases",C3331="VOC",C3331="CO",C3331="NOx",C3331="PM10",C3331="PM25",C3331="SOx",C3331="BC",C3331="OC"),C3331,IF(OR(D3331="CO2",D3331="CH4",D3331="N2O",D3331="F gases",D3331="VOC",D3331="CO",D3331="NOx",D3331="PM10",D3331="PM25",D3331="SOx",D3331="BC",D3331="OC"),D3331,IF(OR(E3331="CO2",E3331="CH4",E3331="N2O",E3331="F gases",E3331="VOC",E3331="CO",E3331="NOx",E3331="PM10",E3331="PM25",E3331="SOx",E3331="BC",E3331="OC"),E3331,"NA")))</f>
        <v>PM25</v>
      </c>
      <c r="J3331" t="e">
        <f>INDEX(NoSettings!$C:$C,MATCH(EPS!$A3331,NoSettings!$A:$A,0))</f>
        <v>#N/A</v>
      </c>
      <c r="K3331">
        <f>INDEX(GWP!$C$2:$C$13,MATCH(EPS!I3331,GWP!$B$2:$B$13,0))</f>
        <v>0</v>
      </c>
      <c r="L3331" s="4" t="e">
        <f t="shared" ref="L3331:L3394" si="105">IF(H3331="g pollutant",K3331*J3331/10^12,IF(H3331="MMTCO2e",J3331,IF(H3331="MWh",J3331,0)))</f>
        <v>#N/A</v>
      </c>
    </row>
    <row r="3332" spans="1:12">
      <c r="A3332" t="s">
        <v>8880</v>
      </c>
      <c r="B3332" t="s">
        <v>7325</v>
      </c>
      <c r="C3332" t="s">
        <v>1736</v>
      </c>
      <c r="D3332" t="s">
        <v>6871</v>
      </c>
      <c r="E3332" t="s">
        <v>1710</v>
      </c>
      <c r="H3332" t="str">
        <f>INDEX('Vensim Variables'!$B:$B,MATCH(EPS!$B3332,'Vensim Variables'!$A:$A,0))</f>
        <v>g pollutant</v>
      </c>
      <c r="I3332" t="str">
        <f t="shared" si="104"/>
        <v>SOx</v>
      </c>
      <c r="J3332" t="e">
        <f>INDEX(NoSettings!$C:$C,MATCH(EPS!$A3332,NoSettings!$A:$A,0))</f>
        <v>#N/A</v>
      </c>
      <c r="K3332">
        <f>INDEX(GWP!$C$2:$C$13,MATCH(EPS!I3332,GWP!$B$2:$B$13,0))</f>
        <v>0</v>
      </c>
      <c r="L3332" s="4" t="e">
        <f t="shared" si="105"/>
        <v>#N/A</v>
      </c>
    </row>
    <row r="3333" spans="1:12">
      <c r="A3333" t="s">
        <v>8881</v>
      </c>
      <c r="B3333" t="s">
        <v>7325</v>
      </c>
      <c r="C3333" t="s">
        <v>1736</v>
      </c>
      <c r="D3333" t="s">
        <v>6871</v>
      </c>
      <c r="E3333" t="s">
        <v>1711</v>
      </c>
      <c r="H3333" t="str">
        <f>INDEX('Vensim Variables'!$B:$B,MATCH(EPS!$B3333,'Vensim Variables'!$A:$A,0))</f>
        <v>g pollutant</v>
      </c>
      <c r="I3333" t="str">
        <f t="shared" si="104"/>
        <v>BC</v>
      </c>
      <c r="J3333" t="e">
        <f>INDEX(NoSettings!$C:$C,MATCH(EPS!$A3333,NoSettings!$A:$A,0))</f>
        <v>#N/A</v>
      </c>
      <c r="K3333">
        <f>INDEX(GWP!$C$2:$C$13,MATCH(EPS!I3333,GWP!$B$2:$B$13,0))</f>
        <v>0</v>
      </c>
      <c r="L3333" s="4" t="e">
        <f t="shared" si="105"/>
        <v>#N/A</v>
      </c>
    </row>
    <row r="3334" spans="1:12">
      <c r="A3334" t="s">
        <v>8882</v>
      </c>
      <c r="B3334" t="s">
        <v>7325</v>
      </c>
      <c r="C3334" t="s">
        <v>1736</v>
      </c>
      <c r="D3334" t="s">
        <v>6871</v>
      </c>
      <c r="E3334" t="s">
        <v>1712</v>
      </c>
      <c r="H3334" t="str">
        <f>INDEX('Vensim Variables'!$B:$B,MATCH(EPS!$B3334,'Vensim Variables'!$A:$A,0))</f>
        <v>g pollutant</v>
      </c>
      <c r="I3334" t="str">
        <f t="shared" si="104"/>
        <v>OC</v>
      </c>
      <c r="J3334" t="e">
        <f>INDEX(NoSettings!$C:$C,MATCH(EPS!$A3334,NoSettings!$A:$A,0))</f>
        <v>#N/A</v>
      </c>
      <c r="K3334">
        <f>INDEX(GWP!$C$2:$C$13,MATCH(EPS!I3334,GWP!$B$2:$B$13,0))</f>
        <v>0</v>
      </c>
      <c r="L3334" s="4" t="e">
        <f t="shared" si="105"/>
        <v>#N/A</v>
      </c>
    </row>
    <row r="3335" spans="1:12">
      <c r="A3335" t="s">
        <v>8883</v>
      </c>
      <c r="B3335" t="s">
        <v>7325</v>
      </c>
      <c r="C3335" t="s">
        <v>1736</v>
      </c>
      <c r="D3335" t="s">
        <v>6871</v>
      </c>
      <c r="E3335" t="s">
        <v>1713</v>
      </c>
      <c r="H3335" t="str">
        <f>INDEX('Vensim Variables'!$B:$B,MATCH(EPS!$B3335,'Vensim Variables'!$A:$A,0))</f>
        <v>g pollutant</v>
      </c>
      <c r="I3335" t="str">
        <f t="shared" si="104"/>
        <v>CH4</v>
      </c>
      <c r="J3335" t="e">
        <f>INDEX(NoSettings!$C:$C,MATCH(EPS!$A3335,NoSettings!$A:$A,0))</f>
        <v>#N/A</v>
      </c>
      <c r="K3335">
        <f>INDEX(GWP!$C$2:$C$13,MATCH(EPS!I3335,GWP!$B$2:$B$13,0))</f>
        <v>28</v>
      </c>
      <c r="L3335" s="4" t="e">
        <f t="shared" si="105"/>
        <v>#N/A</v>
      </c>
    </row>
    <row r="3336" spans="1:12">
      <c r="A3336" t="s">
        <v>8884</v>
      </c>
      <c r="B3336" t="s">
        <v>7325</v>
      </c>
      <c r="C3336" t="s">
        <v>1736</v>
      </c>
      <c r="D3336" t="s">
        <v>6871</v>
      </c>
      <c r="E3336" t="s">
        <v>1714</v>
      </c>
      <c r="H3336" t="str">
        <f>INDEX('Vensim Variables'!$B:$B,MATCH(EPS!$B3336,'Vensim Variables'!$A:$A,0))</f>
        <v>g pollutant</v>
      </c>
      <c r="I3336" t="str">
        <f t="shared" si="104"/>
        <v>N2O</v>
      </c>
      <c r="J3336" t="e">
        <f>INDEX(NoSettings!$C:$C,MATCH(EPS!$A3336,NoSettings!$A:$A,0))</f>
        <v>#N/A</v>
      </c>
      <c r="K3336">
        <f>INDEX(GWP!$C$2:$C$13,MATCH(EPS!I3336,GWP!$B$2:$B$13,0))</f>
        <v>265</v>
      </c>
      <c r="L3336" s="4" t="e">
        <f t="shared" si="105"/>
        <v>#N/A</v>
      </c>
    </row>
    <row r="3337" spans="1:12">
      <c r="A3337" t="s">
        <v>8885</v>
      </c>
      <c r="B3337" t="s">
        <v>7325</v>
      </c>
      <c r="C3337" t="s">
        <v>1736</v>
      </c>
      <c r="D3337" t="s">
        <v>6871</v>
      </c>
      <c r="E3337" t="s">
        <v>1715</v>
      </c>
      <c r="H3337" t="str">
        <f>INDEX('Vensim Variables'!$B:$B,MATCH(EPS!$B3337,'Vensim Variables'!$A:$A,0))</f>
        <v>g pollutant</v>
      </c>
      <c r="I3337" t="str">
        <f t="shared" si="104"/>
        <v>F gases</v>
      </c>
      <c r="J3337" t="e">
        <f>INDEX(NoSettings!$C:$C,MATCH(EPS!$A3337,NoSettings!$A:$A,0))</f>
        <v>#N/A</v>
      </c>
      <c r="K3337">
        <f>INDEX(GWP!$C$2:$C$13,MATCH(EPS!I3337,GWP!$B$2:$B$13,0))</f>
        <v>1</v>
      </c>
      <c r="L3337" s="4" t="e">
        <f t="shared" si="105"/>
        <v>#N/A</v>
      </c>
    </row>
    <row r="3338" spans="1:12">
      <c r="A3338" t="s">
        <v>8886</v>
      </c>
      <c r="B3338" t="s">
        <v>7325</v>
      </c>
      <c r="C3338" t="s">
        <v>1736</v>
      </c>
      <c r="D3338" t="s">
        <v>6872</v>
      </c>
      <c r="E3338" t="s">
        <v>1702</v>
      </c>
      <c r="H3338" t="str">
        <f>INDEX('Vensim Variables'!$B:$B,MATCH(EPS!$B3338,'Vensim Variables'!$A:$A,0))</f>
        <v>g pollutant</v>
      </c>
      <c r="I3338" t="str">
        <f t="shared" si="104"/>
        <v>CO2</v>
      </c>
      <c r="J3338" t="e">
        <f>INDEX(NoSettings!$C:$C,MATCH(EPS!$A3338,NoSettings!$A:$A,0))</f>
        <v>#N/A</v>
      </c>
      <c r="K3338">
        <f>INDEX(GWP!$C$2:$C$13,MATCH(EPS!I3338,GWP!$B$2:$B$13,0))</f>
        <v>1</v>
      </c>
      <c r="L3338" s="4" t="e">
        <f t="shared" si="105"/>
        <v>#N/A</v>
      </c>
    </row>
    <row r="3339" spans="1:12">
      <c r="A3339" t="s">
        <v>8887</v>
      </c>
      <c r="B3339" t="s">
        <v>7325</v>
      </c>
      <c r="C3339" t="s">
        <v>1736</v>
      </c>
      <c r="D3339" t="s">
        <v>6872</v>
      </c>
      <c r="E3339" t="s">
        <v>1705</v>
      </c>
      <c r="H3339" t="str">
        <f>INDEX('Vensim Variables'!$B:$B,MATCH(EPS!$B3339,'Vensim Variables'!$A:$A,0))</f>
        <v>g pollutant</v>
      </c>
      <c r="I3339" t="str">
        <f t="shared" si="104"/>
        <v>VOC</v>
      </c>
      <c r="J3339" t="e">
        <f>INDEX(NoSettings!$C:$C,MATCH(EPS!$A3339,NoSettings!$A:$A,0))</f>
        <v>#N/A</v>
      </c>
      <c r="K3339">
        <f>INDEX(GWP!$C$2:$C$13,MATCH(EPS!I3339,GWP!$B$2:$B$13,0))</f>
        <v>0</v>
      </c>
      <c r="L3339" s="4" t="e">
        <f t="shared" si="105"/>
        <v>#N/A</v>
      </c>
    </row>
    <row r="3340" spans="1:12">
      <c r="A3340" t="s">
        <v>8888</v>
      </c>
      <c r="B3340" t="s">
        <v>7325</v>
      </c>
      <c r="C3340" t="s">
        <v>1736</v>
      </c>
      <c r="D3340" t="s">
        <v>6872</v>
      </c>
      <c r="E3340" t="s">
        <v>1706</v>
      </c>
      <c r="H3340" t="str">
        <f>INDEX('Vensim Variables'!$B:$B,MATCH(EPS!$B3340,'Vensim Variables'!$A:$A,0))</f>
        <v>g pollutant</v>
      </c>
      <c r="I3340" t="str">
        <f t="shared" si="104"/>
        <v>CO</v>
      </c>
      <c r="J3340" t="e">
        <f>INDEX(NoSettings!$C:$C,MATCH(EPS!$A3340,NoSettings!$A:$A,0))</f>
        <v>#N/A</v>
      </c>
      <c r="K3340">
        <f>INDEX(GWP!$C$2:$C$13,MATCH(EPS!I3340,GWP!$B$2:$B$13,0))</f>
        <v>0</v>
      </c>
      <c r="L3340" s="4" t="e">
        <f t="shared" si="105"/>
        <v>#N/A</v>
      </c>
    </row>
    <row r="3341" spans="1:12">
      <c r="A3341" t="s">
        <v>8889</v>
      </c>
      <c r="B3341" t="s">
        <v>7325</v>
      </c>
      <c r="C3341" t="s">
        <v>1736</v>
      </c>
      <c r="D3341" t="s">
        <v>6872</v>
      </c>
      <c r="E3341" t="s">
        <v>1707</v>
      </c>
      <c r="H3341" t="str">
        <f>INDEX('Vensim Variables'!$B:$B,MATCH(EPS!$B3341,'Vensim Variables'!$A:$A,0))</f>
        <v>g pollutant</v>
      </c>
      <c r="I3341" t="str">
        <f t="shared" si="104"/>
        <v>NOx</v>
      </c>
      <c r="J3341" t="e">
        <f>INDEX(NoSettings!$C:$C,MATCH(EPS!$A3341,NoSettings!$A:$A,0))</f>
        <v>#N/A</v>
      </c>
      <c r="K3341">
        <f>INDEX(GWP!$C$2:$C$13,MATCH(EPS!I3341,GWP!$B$2:$B$13,0))</f>
        <v>0</v>
      </c>
      <c r="L3341" s="4" t="e">
        <f t="shared" si="105"/>
        <v>#N/A</v>
      </c>
    </row>
    <row r="3342" spans="1:12">
      <c r="A3342" t="s">
        <v>8890</v>
      </c>
      <c r="B3342" t="s">
        <v>7325</v>
      </c>
      <c r="C3342" t="s">
        <v>1736</v>
      </c>
      <c r="D3342" t="s">
        <v>6872</v>
      </c>
      <c r="E3342" t="s">
        <v>1708</v>
      </c>
      <c r="H3342" t="str">
        <f>INDEX('Vensim Variables'!$B:$B,MATCH(EPS!$B3342,'Vensim Variables'!$A:$A,0))</f>
        <v>g pollutant</v>
      </c>
      <c r="I3342" t="str">
        <f t="shared" si="104"/>
        <v>PM10</v>
      </c>
      <c r="J3342" t="e">
        <f>INDEX(NoSettings!$C:$C,MATCH(EPS!$A3342,NoSettings!$A:$A,0))</f>
        <v>#N/A</v>
      </c>
      <c r="K3342">
        <f>INDEX(GWP!$C$2:$C$13,MATCH(EPS!I3342,GWP!$B$2:$B$13,0))</f>
        <v>0</v>
      </c>
      <c r="L3342" s="4" t="e">
        <f t="shared" si="105"/>
        <v>#N/A</v>
      </c>
    </row>
    <row r="3343" spans="1:12">
      <c r="A3343" t="s">
        <v>8891</v>
      </c>
      <c r="B3343" t="s">
        <v>7325</v>
      </c>
      <c r="C3343" t="s">
        <v>1736</v>
      </c>
      <c r="D3343" t="s">
        <v>6872</v>
      </c>
      <c r="E3343" t="s">
        <v>1709</v>
      </c>
      <c r="H3343" t="str">
        <f>INDEX('Vensim Variables'!$B:$B,MATCH(EPS!$B3343,'Vensim Variables'!$A:$A,0))</f>
        <v>g pollutant</v>
      </c>
      <c r="I3343" t="str">
        <f t="shared" si="104"/>
        <v>PM25</v>
      </c>
      <c r="J3343" t="e">
        <f>INDEX(NoSettings!$C:$C,MATCH(EPS!$A3343,NoSettings!$A:$A,0))</f>
        <v>#N/A</v>
      </c>
      <c r="K3343">
        <f>INDEX(GWP!$C$2:$C$13,MATCH(EPS!I3343,GWP!$B$2:$B$13,0))</f>
        <v>0</v>
      </c>
      <c r="L3343" s="4" t="e">
        <f t="shared" si="105"/>
        <v>#N/A</v>
      </c>
    </row>
    <row r="3344" spans="1:12">
      <c r="A3344" t="s">
        <v>8892</v>
      </c>
      <c r="B3344" t="s">
        <v>7325</v>
      </c>
      <c r="C3344" t="s">
        <v>1736</v>
      </c>
      <c r="D3344" t="s">
        <v>6872</v>
      </c>
      <c r="E3344" t="s">
        <v>1710</v>
      </c>
      <c r="H3344" t="str">
        <f>INDEX('Vensim Variables'!$B:$B,MATCH(EPS!$B3344,'Vensim Variables'!$A:$A,0))</f>
        <v>g pollutant</v>
      </c>
      <c r="I3344" t="str">
        <f t="shared" si="104"/>
        <v>SOx</v>
      </c>
      <c r="J3344" t="e">
        <f>INDEX(NoSettings!$C:$C,MATCH(EPS!$A3344,NoSettings!$A:$A,0))</f>
        <v>#N/A</v>
      </c>
      <c r="K3344">
        <f>INDEX(GWP!$C$2:$C$13,MATCH(EPS!I3344,GWP!$B$2:$B$13,0))</f>
        <v>0</v>
      </c>
      <c r="L3344" s="4" t="e">
        <f t="shared" si="105"/>
        <v>#N/A</v>
      </c>
    </row>
    <row r="3345" spans="1:12">
      <c r="A3345" t="s">
        <v>8893</v>
      </c>
      <c r="B3345" t="s">
        <v>7325</v>
      </c>
      <c r="C3345" t="s">
        <v>1736</v>
      </c>
      <c r="D3345" t="s">
        <v>6872</v>
      </c>
      <c r="E3345" t="s">
        <v>1711</v>
      </c>
      <c r="H3345" t="str">
        <f>INDEX('Vensim Variables'!$B:$B,MATCH(EPS!$B3345,'Vensim Variables'!$A:$A,0))</f>
        <v>g pollutant</v>
      </c>
      <c r="I3345" t="str">
        <f t="shared" si="104"/>
        <v>BC</v>
      </c>
      <c r="J3345" t="e">
        <f>INDEX(NoSettings!$C:$C,MATCH(EPS!$A3345,NoSettings!$A:$A,0))</f>
        <v>#N/A</v>
      </c>
      <c r="K3345">
        <f>INDEX(GWP!$C$2:$C$13,MATCH(EPS!I3345,GWP!$B$2:$B$13,0))</f>
        <v>0</v>
      </c>
      <c r="L3345" s="4" t="e">
        <f t="shared" si="105"/>
        <v>#N/A</v>
      </c>
    </row>
    <row r="3346" spans="1:12">
      <c r="A3346" t="s">
        <v>8894</v>
      </c>
      <c r="B3346" t="s">
        <v>7325</v>
      </c>
      <c r="C3346" t="s">
        <v>1736</v>
      </c>
      <c r="D3346" t="s">
        <v>6872</v>
      </c>
      <c r="E3346" t="s">
        <v>1712</v>
      </c>
      <c r="H3346" t="str">
        <f>INDEX('Vensim Variables'!$B:$B,MATCH(EPS!$B3346,'Vensim Variables'!$A:$A,0))</f>
        <v>g pollutant</v>
      </c>
      <c r="I3346" t="str">
        <f t="shared" si="104"/>
        <v>OC</v>
      </c>
      <c r="J3346" t="e">
        <f>INDEX(NoSettings!$C:$C,MATCH(EPS!$A3346,NoSettings!$A:$A,0))</f>
        <v>#N/A</v>
      </c>
      <c r="K3346">
        <f>INDEX(GWP!$C$2:$C$13,MATCH(EPS!I3346,GWP!$B$2:$B$13,0))</f>
        <v>0</v>
      </c>
      <c r="L3346" s="4" t="e">
        <f t="shared" si="105"/>
        <v>#N/A</v>
      </c>
    </row>
    <row r="3347" spans="1:12">
      <c r="A3347" t="s">
        <v>8895</v>
      </c>
      <c r="B3347" t="s">
        <v>7325</v>
      </c>
      <c r="C3347" t="s">
        <v>1736</v>
      </c>
      <c r="D3347" t="s">
        <v>6872</v>
      </c>
      <c r="E3347" t="s">
        <v>1713</v>
      </c>
      <c r="H3347" t="str">
        <f>INDEX('Vensim Variables'!$B:$B,MATCH(EPS!$B3347,'Vensim Variables'!$A:$A,0))</f>
        <v>g pollutant</v>
      </c>
      <c r="I3347" t="str">
        <f t="shared" si="104"/>
        <v>CH4</v>
      </c>
      <c r="J3347" t="e">
        <f>INDEX(NoSettings!$C:$C,MATCH(EPS!$A3347,NoSettings!$A:$A,0))</f>
        <v>#N/A</v>
      </c>
      <c r="K3347">
        <f>INDEX(GWP!$C$2:$C$13,MATCH(EPS!I3347,GWP!$B$2:$B$13,0))</f>
        <v>28</v>
      </c>
      <c r="L3347" s="4" t="e">
        <f t="shared" si="105"/>
        <v>#N/A</v>
      </c>
    </row>
    <row r="3348" spans="1:12">
      <c r="A3348" t="s">
        <v>8896</v>
      </c>
      <c r="B3348" t="s">
        <v>7325</v>
      </c>
      <c r="C3348" t="s">
        <v>1736</v>
      </c>
      <c r="D3348" t="s">
        <v>6872</v>
      </c>
      <c r="E3348" t="s">
        <v>1714</v>
      </c>
      <c r="H3348" t="str">
        <f>INDEX('Vensim Variables'!$B:$B,MATCH(EPS!$B3348,'Vensim Variables'!$A:$A,0))</f>
        <v>g pollutant</v>
      </c>
      <c r="I3348" t="str">
        <f t="shared" si="104"/>
        <v>N2O</v>
      </c>
      <c r="J3348" t="e">
        <f>INDEX(NoSettings!$C:$C,MATCH(EPS!$A3348,NoSettings!$A:$A,0))</f>
        <v>#N/A</v>
      </c>
      <c r="K3348">
        <f>INDEX(GWP!$C$2:$C$13,MATCH(EPS!I3348,GWP!$B$2:$B$13,0))</f>
        <v>265</v>
      </c>
      <c r="L3348" s="4" t="e">
        <f t="shared" si="105"/>
        <v>#N/A</v>
      </c>
    </row>
    <row r="3349" spans="1:12">
      <c r="A3349" t="s">
        <v>8897</v>
      </c>
      <c r="B3349" t="s">
        <v>7325</v>
      </c>
      <c r="C3349" t="s">
        <v>1736</v>
      </c>
      <c r="D3349" t="s">
        <v>6872</v>
      </c>
      <c r="E3349" t="s">
        <v>1715</v>
      </c>
      <c r="H3349" t="str">
        <f>INDEX('Vensim Variables'!$B:$B,MATCH(EPS!$B3349,'Vensim Variables'!$A:$A,0))</f>
        <v>g pollutant</v>
      </c>
      <c r="I3349" t="str">
        <f t="shared" si="104"/>
        <v>F gases</v>
      </c>
      <c r="J3349" t="e">
        <f>INDEX(NoSettings!$C:$C,MATCH(EPS!$A3349,NoSettings!$A:$A,0))</f>
        <v>#N/A</v>
      </c>
      <c r="K3349">
        <f>INDEX(GWP!$C$2:$C$13,MATCH(EPS!I3349,GWP!$B$2:$B$13,0))</f>
        <v>1</v>
      </c>
      <c r="L3349" s="4" t="e">
        <f t="shared" si="105"/>
        <v>#N/A</v>
      </c>
    </row>
    <row r="3350" spans="1:12">
      <c r="A3350" t="s">
        <v>8898</v>
      </c>
      <c r="B3350" t="s">
        <v>7325</v>
      </c>
      <c r="C3350" t="s">
        <v>1736</v>
      </c>
      <c r="D3350" t="s">
        <v>6873</v>
      </c>
      <c r="E3350" t="s">
        <v>1702</v>
      </c>
      <c r="H3350" t="str">
        <f>INDEX('Vensim Variables'!$B:$B,MATCH(EPS!$B3350,'Vensim Variables'!$A:$A,0))</f>
        <v>g pollutant</v>
      </c>
      <c r="I3350" t="str">
        <f t="shared" si="104"/>
        <v>CO2</v>
      </c>
      <c r="J3350" t="e">
        <f>INDEX(NoSettings!$C:$C,MATCH(EPS!$A3350,NoSettings!$A:$A,0))</f>
        <v>#N/A</v>
      </c>
      <c r="K3350">
        <f>INDEX(GWP!$C$2:$C$13,MATCH(EPS!I3350,GWP!$B$2:$B$13,0))</f>
        <v>1</v>
      </c>
      <c r="L3350" s="4" t="e">
        <f t="shared" si="105"/>
        <v>#N/A</v>
      </c>
    </row>
    <row r="3351" spans="1:12">
      <c r="A3351" t="s">
        <v>8899</v>
      </c>
      <c r="B3351" t="s">
        <v>7325</v>
      </c>
      <c r="C3351" t="s">
        <v>1736</v>
      </c>
      <c r="D3351" t="s">
        <v>6873</v>
      </c>
      <c r="E3351" t="s">
        <v>1705</v>
      </c>
      <c r="H3351" t="str">
        <f>INDEX('Vensim Variables'!$B:$B,MATCH(EPS!$B3351,'Vensim Variables'!$A:$A,0))</f>
        <v>g pollutant</v>
      </c>
      <c r="I3351" t="str">
        <f t="shared" si="104"/>
        <v>VOC</v>
      </c>
      <c r="J3351" t="e">
        <f>INDEX(NoSettings!$C:$C,MATCH(EPS!$A3351,NoSettings!$A:$A,0))</f>
        <v>#N/A</v>
      </c>
      <c r="K3351">
        <f>INDEX(GWP!$C$2:$C$13,MATCH(EPS!I3351,GWP!$B$2:$B$13,0))</f>
        <v>0</v>
      </c>
      <c r="L3351" s="4" t="e">
        <f t="shared" si="105"/>
        <v>#N/A</v>
      </c>
    </row>
    <row r="3352" spans="1:12">
      <c r="A3352" t="s">
        <v>8900</v>
      </c>
      <c r="B3352" t="s">
        <v>7325</v>
      </c>
      <c r="C3352" t="s">
        <v>1736</v>
      </c>
      <c r="D3352" t="s">
        <v>6873</v>
      </c>
      <c r="E3352" t="s">
        <v>1706</v>
      </c>
      <c r="H3352" t="str">
        <f>INDEX('Vensim Variables'!$B:$B,MATCH(EPS!$B3352,'Vensim Variables'!$A:$A,0))</f>
        <v>g pollutant</v>
      </c>
      <c r="I3352" t="str">
        <f t="shared" si="104"/>
        <v>CO</v>
      </c>
      <c r="J3352" t="e">
        <f>INDEX(NoSettings!$C:$C,MATCH(EPS!$A3352,NoSettings!$A:$A,0))</f>
        <v>#N/A</v>
      </c>
      <c r="K3352">
        <f>INDEX(GWP!$C$2:$C$13,MATCH(EPS!I3352,GWP!$B$2:$B$13,0))</f>
        <v>0</v>
      </c>
      <c r="L3352" s="4" t="e">
        <f t="shared" si="105"/>
        <v>#N/A</v>
      </c>
    </row>
    <row r="3353" spans="1:12">
      <c r="A3353" t="s">
        <v>8901</v>
      </c>
      <c r="B3353" t="s">
        <v>7325</v>
      </c>
      <c r="C3353" t="s">
        <v>1736</v>
      </c>
      <c r="D3353" t="s">
        <v>6873</v>
      </c>
      <c r="E3353" t="s">
        <v>1707</v>
      </c>
      <c r="H3353" t="str">
        <f>INDEX('Vensim Variables'!$B:$B,MATCH(EPS!$B3353,'Vensim Variables'!$A:$A,0))</f>
        <v>g pollutant</v>
      </c>
      <c r="I3353" t="str">
        <f t="shared" si="104"/>
        <v>NOx</v>
      </c>
      <c r="J3353" t="e">
        <f>INDEX(NoSettings!$C:$C,MATCH(EPS!$A3353,NoSettings!$A:$A,0))</f>
        <v>#N/A</v>
      </c>
      <c r="K3353">
        <f>INDEX(GWP!$C$2:$C$13,MATCH(EPS!I3353,GWP!$B$2:$B$13,0))</f>
        <v>0</v>
      </c>
      <c r="L3353" s="4" t="e">
        <f t="shared" si="105"/>
        <v>#N/A</v>
      </c>
    </row>
    <row r="3354" spans="1:12">
      <c r="A3354" t="s">
        <v>8902</v>
      </c>
      <c r="B3354" t="s">
        <v>7325</v>
      </c>
      <c r="C3354" t="s">
        <v>1736</v>
      </c>
      <c r="D3354" t="s">
        <v>6873</v>
      </c>
      <c r="E3354" t="s">
        <v>1708</v>
      </c>
      <c r="H3354" t="str">
        <f>INDEX('Vensim Variables'!$B:$B,MATCH(EPS!$B3354,'Vensim Variables'!$A:$A,0))</f>
        <v>g pollutant</v>
      </c>
      <c r="I3354" t="str">
        <f t="shared" si="104"/>
        <v>PM10</v>
      </c>
      <c r="J3354" t="e">
        <f>INDEX(NoSettings!$C:$C,MATCH(EPS!$A3354,NoSettings!$A:$A,0))</f>
        <v>#N/A</v>
      </c>
      <c r="K3354">
        <f>INDEX(GWP!$C$2:$C$13,MATCH(EPS!I3354,GWP!$B$2:$B$13,0))</f>
        <v>0</v>
      </c>
      <c r="L3354" s="4" t="e">
        <f t="shared" si="105"/>
        <v>#N/A</v>
      </c>
    </row>
    <row r="3355" spans="1:12">
      <c r="A3355" t="s">
        <v>8903</v>
      </c>
      <c r="B3355" t="s">
        <v>7325</v>
      </c>
      <c r="C3355" t="s">
        <v>1736</v>
      </c>
      <c r="D3355" t="s">
        <v>6873</v>
      </c>
      <c r="E3355" t="s">
        <v>1709</v>
      </c>
      <c r="H3355" t="str">
        <f>INDEX('Vensim Variables'!$B:$B,MATCH(EPS!$B3355,'Vensim Variables'!$A:$A,0))</f>
        <v>g pollutant</v>
      </c>
      <c r="I3355" t="str">
        <f t="shared" si="104"/>
        <v>PM25</v>
      </c>
      <c r="J3355" t="e">
        <f>INDEX(NoSettings!$C:$C,MATCH(EPS!$A3355,NoSettings!$A:$A,0))</f>
        <v>#N/A</v>
      </c>
      <c r="K3355">
        <f>INDEX(GWP!$C$2:$C$13,MATCH(EPS!I3355,GWP!$B$2:$B$13,0))</f>
        <v>0</v>
      </c>
      <c r="L3355" s="4" t="e">
        <f t="shared" si="105"/>
        <v>#N/A</v>
      </c>
    </row>
    <row r="3356" spans="1:12">
      <c r="A3356" t="s">
        <v>8904</v>
      </c>
      <c r="B3356" t="s">
        <v>7325</v>
      </c>
      <c r="C3356" t="s">
        <v>1736</v>
      </c>
      <c r="D3356" t="s">
        <v>6873</v>
      </c>
      <c r="E3356" t="s">
        <v>1710</v>
      </c>
      <c r="H3356" t="str">
        <f>INDEX('Vensim Variables'!$B:$B,MATCH(EPS!$B3356,'Vensim Variables'!$A:$A,0))</f>
        <v>g pollutant</v>
      </c>
      <c r="I3356" t="str">
        <f t="shared" si="104"/>
        <v>SOx</v>
      </c>
      <c r="J3356" t="e">
        <f>INDEX(NoSettings!$C:$C,MATCH(EPS!$A3356,NoSettings!$A:$A,0))</f>
        <v>#N/A</v>
      </c>
      <c r="K3356">
        <f>INDEX(GWP!$C$2:$C$13,MATCH(EPS!I3356,GWP!$B$2:$B$13,0))</f>
        <v>0</v>
      </c>
      <c r="L3356" s="4" t="e">
        <f t="shared" si="105"/>
        <v>#N/A</v>
      </c>
    </row>
    <row r="3357" spans="1:12">
      <c r="A3357" t="s">
        <v>8905</v>
      </c>
      <c r="B3357" t="s">
        <v>7325</v>
      </c>
      <c r="C3357" t="s">
        <v>1736</v>
      </c>
      <c r="D3357" t="s">
        <v>6873</v>
      </c>
      <c r="E3357" t="s">
        <v>1711</v>
      </c>
      <c r="H3357" t="str">
        <f>INDEX('Vensim Variables'!$B:$B,MATCH(EPS!$B3357,'Vensim Variables'!$A:$A,0))</f>
        <v>g pollutant</v>
      </c>
      <c r="I3357" t="str">
        <f t="shared" si="104"/>
        <v>BC</v>
      </c>
      <c r="J3357" t="e">
        <f>INDEX(NoSettings!$C:$C,MATCH(EPS!$A3357,NoSettings!$A:$A,0))</f>
        <v>#N/A</v>
      </c>
      <c r="K3357">
        <f>INDEX(GWP!$C$2:$C$13,MATCH(EPS!I3357,GWP!$B$2:$B$13,0))</f>
        <v>0</v>
      </c>
      <c r="L3357" s="4" t="e">
        <f t="shared" si="105"/>
        <v>#N/A</v>
      </c>
    </row>
    <row r="3358" spans="1:12">
      <c r="A3358" t="s">
        <v>8906</v>
      </c>
      <c r="B3358" t="s">
        <v>7325</v>
      </c>
      <c r="C3358" t="s">
        <v>1736</v>
      </c>
      <c r="D3358" t="s">
        <v>6873</v>
      </c>
      <c r="E3358" t="s">
        <v>1712</v>
      </c>
      <c r="H3358" t="str">
        <f>INDEX('Vensim Variables'!$B:$B,MATCH(EPS!$B3358,'Vensim Variables'!$A:$A,0))</f>
        <v>g pollutant</v>
      </c>
      <c r="I3358" t="str">
        <f t="shared" si="104"/>
        <v>OC</v>
      </c>
      <c r="J3358" t="e">
        <f>INDEX(NoSettings!$C:$C,MATCH(EPS!$A3358,NoSettings!$A:$A,0))</f>
        <v>#N/A</v>
      </c>
      <c r="K3358">
        <f>INDEX(GWP!$C$2:$C$13,MATCH(EPS!I3358,GWP!$B$2:$B$13,0))</f>
        <v>0</v>
      </c>
      <c r="L3358" s="4" t="e">
        <f t="shared" si="105"/>
        <v>#N/A</v>
      </c>
    </row>
    <row r="3359" spans="1:12">
      <c r="A3359" t="s">
        <v>8907</v>
      </c>
      <c r="B3359" t="s">
        <v>7325</v>
      </c>
      <c r="C3359" t="s">
        <v>1736</v>
      </c>
      <c r="D3359" t="s">
        <v>6873</v>
      </c>
      <c r="E3359" t="s">
        <v>1713</v>
      </c>
      <c r="H3359" t="str">
        <f>INDEX('Vensim Variables'!$B:$B,MATCH(EPS!$B3359,'Vensim Variables'!$A:$A,0))</f>
        <v>g pollutant</v>
      </c>
      <c r="I3359" t="str">
        <f t="shared" si="104"/>
        <v>CH4</v>
      </c>
      <c r="J3359" t="e">
        <f>INDEX(NoSettings!$C:$C,MATCH(EPS!$A3359,NoSettings!$A:$A,0))</f>
        <v>#N/A</v>
      </c>
      <c r="K3359">
        <f>INDEX(GWP!$C$2:$C$13,MATCH(EPS!I3359,GWP!$B$2:$B$13,0))</f>
        <v>28</v>
      </c>
      <c r="L3359" s="4" t="e">
        <f t="shared" si="105"/>
        <v>#N/A</v>
      </c>
    </row>
    <row r="3360" spans="1:12">
      <c r="A3360" t="s">
        <v>8908</v>
      </c>
      <c r="B3360" t="s">
        <v>7325</v>
      </c>
      <c r="C3360" t="s">
        <v>1736</v>
      </c>
      <c r="D3360" t="s">
        <v>6873</v>
      </c>
      <c r="E3360" t="s">
        <v>1714</v>
      </c>
      <c r="H3360" t="str">
        <f>INDEX('Vensim Variables'!$B:$B,MATCH(EPS!$B3360,'Vensim Variables'!$A:$A,0))</f>
        <v>g pollutant</v>
      </c>
      <c r="I3360" t="str">
        <f t="shared" si="104"/>
        <v>N2O</v>
      </c>
      <c r="J3360" t="e">
        <f>INDEX(NoSettings!$C:$C,MATCH(EPS!$A3360,NoSettings!$A:$A,0))</f>
        <v>#N/A</v>
      </c>
      <c r="K3360">
        <f>INDEX(GWP!$C$2:$C$13,MATCH(EPS!I3360,GWP!$B$2:$B$13,0))</f>
        <v>265</v>
      </c>
      <c r="L3360" s="4" t="e">
        <f t="shared" si="105"/>
        <v>#N/A</v>
      </c>
    </row>
    <row r="3361" spans="1:12">
      <c r="A3361" t="s">
        <v>8909</v>
      </c>
      <c r="B3361" t="s">
        <v>7325</v>
      </c>
      <c r="C3361" t="s">
        <v>1736</v>
      </c>
      <c r="D3361" t="s">
        <v>6873</v>
      </c>
      <c r="E3361" t="s">
        <v>1715</v>
      </c>
      <c r="H3361" t="str">
        <f>INDEX('Vensim Variables'!$B:$B,MATCH(EPS!$B3361,'Vensim Variables'!$A:$A,0))</f>
        <v>g pollutant</v>
      </c>
      <c r="I3361" t="str">
        <f t="shared" si="104"/>
        <v>F gases</v>
      </c>
      <c r="J3361" t="e">
        <f>INDEX(NoSettings!$C:$C,MATCH(EPS!$A3361,NoSettings!$A:$A,0))</f>
        <v>#N/A</v>
      </c>
      <c r="K3361">
        <f>INDEX(GWP!$C$2:$C$13,MATCH(EPS!I3361,GWP!$B$2:$B$13,0))</f>
        <v>1</v>
      </c>
      <c r="L3361" s="4" t="e">
        <f t="shared" si="105"/>
        <v>#N/A</v>
      </c>
    </row>
    <row r="3362" spans="1:12">
      <c r="A3362" t="s">
        <v>8910</v>
      </c>
      <c r="B3362" t="s">
        <v>7325</v>
      </c>
      <c r="C3362" t="s">
        <v>1736</v>
      </c>
      <c r="D3362" t="s">
        <v>6874</v>
      </c>
      <c r="E3362" t="s">
        <v>1702</v>
      </c>
      <c r="H3362" t="str">
        <f>INDEX('Vensim Variables'!$B:$B,MATCH(EPS!$B3362,'Vensim Variables'!$A:$A,0))</f>
        <v>g pollutant</v>
      </c>
      <c r="I3362" t="str">
        <f t="shared" si="104"/>
        <v>CO2</v>
      </c>
      <c r="J3362" t="e">
        <f>INDEX(NoSettings!$C:$C,MATCH(EPS!$A3362,NoSettings!$A:$A,0))</f>
        <v>#N/A</v>
      </c>
      <c r="K3362">
        <f>INDEX(GWP!$C$2:$C$13,MATCH(EPS!I3362,GWP!$B$2:$B$13,0))</f>
        <v>1</v>
      </c>
      <c r="L3362" s="4" t="e">
        <f t="shared" si="105"/>
        <v>#N/A</v>
      </c>
    </row>
    <row r="3363" spans="1:12">
      <c r="A3363" t="s">
        <v>8911</v>
      </c>
      <c r="B3363" t="s">
        <v>7325</v>
      </c>
      <c r="C3363" t="s">
        <v>1736</v>
      </c>
      <c r="D3363" t="s">
        <v>6874</v>
      </c>
      <c r="E3363" t="s">
        <v>1705</v>
      </c>
      <c r="H3363" t="str">
        <f>INDEX('Vensim Variables'!$B:$B,MATCH(EPS!$B3363,'Vensim Variables'!$A:$A,0))</f>
        <v>g pollutant</v>
      </c>
      <c r="I3363" t="str">
        <f t="shared" si="104"/>
        <v>VOC</v>
      </c>
      <c r="J3363" t="e">
        <f>INDEX(NoSettings!$C:$C,MATCH(EPS!$A3363,NoSettings!$A:$A,0))</f>
        <v>#N/A</v>
      </c>
      <c r="K3363">
        <f>INDEX(GWP!$C$2:$C$13,MATCH(EPS!I3363,GWP!$B$2:$B$13,0))</f>
        <v>0</v>
      </c>
      <c r="L3363" s="4" t="e">
        <f t="shared" si="105"/>
        <v>#N/A</v>
      </c>
    </row>
    <row r="3364" spans="1:12">
      <c r="A3364" t="s">
        <v>8912</v>
      </c>
      <c r="B3364" t="s">
        <v>7325</v>
      </c>
      <c r="C3364" t="s">
        <v>1736</v>
      </c>
      <c r="D3364" t="s">
        <v>6874</v>
      </c>
      <c r="E3364" t="s">
        <v>1706</v>
      </c>
      <c r="H3364" t="str">
        <f>INDEX('Vensim Variables'!$B:$B,MATCH(EPS!$B3364,'Vensim Variables'!$A:$A,0))</f>
        <v>g pollutant</v>
      </c>
      <c r="I3364" t="str">
        <f t="shared" si="104"/>
        <v>CO</v>
      </c>
      <c r="J3364" t="e">
        <f>INDEX(NoSettings!$C:$C,MATCH(EPS!$A3364,NoSettings!$A:$A,0))</f>
        <v>#N/A</v>
      </c>
      <c r="K3364">
        <f>INDEX(GWP!$C$2:$C$13,MATCH(EPS!I3364,GWP!$B$2:$B$13,0))</f>
        <v>0</v>
      </c>
      <c r="L3364" s="4" t="e">
        <f t="shared" si="105"/>
        <v>#N/A</v>
      </c>
    </row>
    <row r="3365" spans="1:12">
      <c r="A3365" t="s">
        <v>8913</v>
      </c>
      <c r="B3365" t="s">
        <v>7325</v>
      </c>
      <c r="C3365" t="s">
        <v>1736</v>
      </c>
      <c r="D3365" t="s">
        <v>6874</v>
      </c>
      <c r="E3365" t="s">
        <v>1707</v>
      </c>
      <c r="H3365" t="str">
        <f>INDEX('Vensim Variables'!$B:$B,MATCH(EPS!$B3365,'Vensim Variables'!$A:$A,0))</f>
        <v>g pollutant</v>
      </c>
      <c r="I3365" t="str">
        <f t="shared" si="104"/>
        <v>NOx</v>
      </c>
      <c r="J3365" t="e">
        <f>INDEX(NoSettings!$C:$C,MATCH(EPS!$A3365,NoSettings!$A:$A,0))</f>
        <v>#N/A</v>
      </c>
      <c r="K3365">
        <f>INDEX(GWP!$C$2:$C$13,MATCH(EPS!I3365,GWP!$B$2:$B$13,0))</f>
        <v>0</v>
      </c>
      <c r="L3365" s="4" t="e">
        <f t="shared" si="105"/>
        <v>#N/A</v>
      </c>
    </row>
    <row r="3366" spans="1:12">
      <c r="A3366" t="s">
        <v>8914</v>
      </c>
      <c r="B3366" t="s">
        <v>7325</v>
      </c>
      <c r="C3366" t="s">
        <v>1736</v>
      </c>
      <c r="D3366" t="s">
        <v>6874</v>
      </c>
      <c r="E3366" t="s">
        <v>1708</v>
      </c>
      <c r="H3366" t="str">
        <f>INDEX('Vensim Variables'!$B:$B,MATCH(EPS!$B3366,'Vensim Variables'!$A:$A,0))</f>
        <v>g pollutant</v>
      </c>
      <c r="I3366" t="str">
        <f t="shared" si="104"/>
        <v>PM10</v>
      </c>
      <c r="J3366" t="e">
        <f>INDEX(NoSettings!$C:$C,MATCH(EPS!$A3366,NoSettings!$A:$A,0))</f>
        <v>#N/A</v>
      </c>
      <c r="K3366">
        <f>INDEX(GWP!$C$2:$C$13,MATCH(EPS!I3366,GWP!$B$2:$B$13,0))</f>
        <v>0</v>
      </c>
      <c r="L3366" s="4" t="e">
        <f t="shared" si="105"/>
        <v>#N/A</v>
      </c>
    </row>
    <row r="3367" spans="1:12">
      <c r="A3367" t="s">
        <v>8915</v>
      </c>
      <c r="B3367" t="s">
        <v>7325</v>
      </c>
      <c r="C3367" t="s">
        <v>1736</v>
      </c>
      <c r="D3367" t="s">
        <v>6874</v>
      </c>
      <c r="E3367" t="s">
        <v>1709</v>
      </c>
      <c r="H3367" t="str">
        <f>INDEX('Vensim Variables'!$B:$B,MATCH(EPS!$B3367,'Vensim Variables'!$A:$A,0))</f>
        <v>g pollutant</v>
      </c>
      <c r="I3367" t="str">
        <f t="shared" si="104"/>
        <v>PM25</v>
      </c>
      <c r="J3367" t="e">
        <f>INDEX(NoSettings!$C:$C,MATCH(EPS!$A3367,NoSettings!$A:$A,0))</f>
        <v>#N/A</v>
      </c>
      <c r="K3367">
        <f>INDEX(GWP!$C$2:$C$13,MATCH(EPS!I3367,GWP!$B$2:$B$13,0))</f>
        <v>0</v>
      </c>
      <c r="L3367" s="4" t="e">
        <f t="shared" si="105"/>
        <v>#N/A</v>
      </c>
    </row>
    <row r="3368" spans="1:12">
      <c r="A3368" t="s">
        <v>8916</v>
      </c>
      <c r="B3368" t="s">
        <v>7325</v>
      </c>
      <c r="C3368" t="s">
        <v>1736</v>
      </c>
      <c r="D3368" t="s">
        <v>6874</v>
      </c>
      <c r="E3368" t="s">
        <v>1710</v>
      </c>
      <c r="H3368" t="str">
        <f>INDEX('Vensim Variables'!$B:$B,MATCH(EPS!$B3368,'Vensim Variables'!$A:$A,0))</f>
        <v>g pollutant</v>
      </c>
      <c r="I3368" t="str">
        <f t="shared" si="104"/>
        <v>SOx</v>
      </c>
      <c r="J3368" t="e">
        <f>INDEX(NoSettings!$C:$C,MATCH(EPS!$A3368,NoSettings!$A:$A,0))</f>
        <v>#N/A</v>
      </c>
      <c r="K3368">
        <f>INDEX(GWP!$C$2:$C$13,MATCH(EPS!I3368,GWP!$B$2:$B$13,0))</f>
        <v>0</v>
      </c>
      <c r="L3368" s="4" t="e">
        <f t="shared" si="105"/>
        <v>#N/A</v>
      </c>
    </row>
    <row r="3369" spans="1:12">
      <c r="A3369" t="s">
        <v>8917</v>
      </c>
      <c r="B3369" t="s">
        <v>7325</v>
      </c>
      <c r="C3369" t="s">
        <v>1736</v>
      </c>
      <c r="D3369" t="s">
        <v>6874</v>
      </c>
      <c r="E3369" t="s">
        <v>1711</v>
      </c>
      <c r="H3369" t="str">
        <f>INDEX('Vensim Variables'!$B:$B,MATCH(EPS!$B3369,'Vensim Variables'!$A:$A,0))</f>
        <v>g pollutant</v>
      </c>
      <c r="I3369" t="str">
        <f t="shared" si="104"/>
        <v>BC</v>
      </c>
      <c r="J3369" t="e">
        <f>INDEX(NoSettings!$C:$C,MATCH(EPS!$A3369,NoSettings!$A:$A,0))</f>
        <v>#N/A</v>
      </c>
      <c r="K3369">
        <f>INDEX(GWP!$C$2:$C$13,MATCH(EPS!I3369,GWP!$B$2:$B$13,0))</f>
        <v>0</v>
      </c>
      <c r="L3369" s="4" t="e">
        <f t="shared" si="105"/>
        <v>#N/A</v>
      </c>
    </row>
    <row r="3370" spans="1:12">
      <c r="A3370" t="s">
        <v>8918</v>
      </c>
      <c r="B3370" t="s">
        <v>7325</v>
      </c>
      <c r="C3370" t="s">
        <v>1736</v>
      </c>
      <c r="D3370" t="s">
        <v>6874</v>
      </c>
      <c r="E3370" t="s">
        <v>1712</v>
      </c>
      <c r="H3370" t="str">
        <f>INDEX('Vensim Variables'!$B:$B,MATCH(EPS!$B3370,'Vensim Variables'!$A:$A,0))</f>
        <v>g pollutant</v>
      </c>
      <c r="I3370" t="str">
        <f t="shared" si="104"/>
        <v>OC</v>
      </c>
      <c r="J3370" t="e">
        <f>INDEX(NoSettings!$C:$C,MATCH(EPS!$A3370,NoSettings!$A:$A,0))</f>
        <v>#N/A</v>
      </c>
      <c r="K3370">
        <f>INDEX(GWP!$C$2:$C$13,MATCH(EPS!I3370,GWP!$B$2:$B$13,0))</f>
        <v>0</v>
      </c>
      <c r="L3370" s="4" t="e">
        <f t="shared" si="105"/>
        <v>#N/A</v>
      </c>
    </row>
    <row r="3371" spans="1:12">
      <c r="A3371" t="s">
        <v>8919</v>
      </c>
      <c r="B3371" t="s">
        <v>7325</v>
      </c>
      <c r="C3371" t="s">
        <v>1736</v>
      </c>
      <c r="D3371" t="s">
        <v>6874</v>
      </c>
      <c r="E3371" t="s">
        <v>1713</v>
      </c>
      <c r="H3371" t="str">
        <f>INDEX('Vensim Variables'!$B:$B,MATCH(EPS!$B3371,'Vensim Variables'!$A:$A,0))</f>
        <v>g pollutant</v>
      </c>
      <c r="I3371" t="str">
        <f t="shared" si="104"/>
        <v>CH4</v>
      </c>
      <c r="J3371" t="e">
        <f>INDEX(NoSettings!$C:$C,MATCH(EPS!$A3371,NoSettings!$A:$A,0))</f>
        <v>#N/A</v>
      </c>
      <c r="K3371">
        <f>INDEX(GWP!$C$2:$C$13,MATCH(EPS!I3371,GWP!$B$2:$B$13,0))</f>
        <v>28</v>
      </c>
      <c r="L3371" s="4" t="e">
        <f t="shared" si="105"/>
        <v>#N/A</v>
      </c>
    </row>
    <row r="3372" spans="1:12">
      <c r="A3372" t="s">
        <v>8920</v>
      </c>
      <c r="B3372" t="s">
        <v>7325</v>
      </c>
      <c r="C3372" t="s">
        <v>1736</v>
      </c>
      <c r="D3372" t="s">
        <v>6874</v>
      </c>
      <c r="E3372" t="s">
        <v>1714</v>
      </c>
      <c r="H3372" t="str">
        <f>INDEX('Vensim Variables'!$B:$B,MATCH(EPS!$B3372,'Vensim Variables'!$A:$A,0))</f>
        <v>g pollutant</v>
      </c>
      <c r="I3372" t="str">
        <f t="shared" si="104"/>
        <v>N2O</v>
      </c>
      <c r="J3372" t="e">
        <f>INDEX(NoSettings!$C:$C,MATCH(EPS!$A3372,NoSettings!$A:$A,0))</f>
        <v>#N/A</v>
      </c>
      <c r="K3372">
        <f>INDEX(GWP!$C$2:$C$13,MATCH(EPS!I3372,GWP!$B$2:$B$13,0))</f>
        <v>265</v>
      </c>
      <c r="L3372" s="4" t="e">
        <f t="shared" si="105"/>
        <v>#N/A</v>
      </c>
    </row>
    <row r="3373" spans="1:12">
      <c r="A3373" t="s">
        <v>8921</v>
      </c>
      <c r="B3373" t="s">
        <v>7325</v>
      </c>
      <c r="C3373" t="s">
        <v>1736</v>
      </c>
      <c r="D3373" t="s">
        <v>6874</v>
      </c>
      <c r="E3373" t="s">
        <v>1715</v>
      </c>
      <c r="H3373" t="str">
        <f>INDEX('Vensim Variables'!$B:$B,MATCH(EPS!$B3373,'Vensim Variables'!$A:$A,0))</f>
        <v>g pollutant</v>
      </c>
      <c r="I3373" t="str">
        <f t="shared" si="104"/>
        <v>F gases</v>
      </c>
      <c r="J3373" t="e">
        <f>INDEX(NoSettings!$C:$C,MATCH(EPS!$A3373,NoSettings!$A:$A,0))</f>
        <v>#N/A</v>
      </c>
      <c r="K3373">
        <f>INDEX(GWP!$C$2:$C$13,MATCH(EPS!I3373,GWP!$B$2:$B$13,0))</f>
        <v>1</v>
      </c>
      <c r="L3373" s="4" t="e">
        <f t="shared" si="105"/>
        <v>#N/A</v>
      </c>
    </row>
    <row r="3374" spans="1:12">
      <c r="A3374" t="s">
        <v>8922</v>
      </c>
      <c r="B3374" t="s">
        <v>7325</v>
      </c>
      <c r="C3374" t="s">
        <v>1736</v>
      </c>
      <c r="D3374" t="s">
        <v>6875</v>
      </c>
      <c r="E3374" t="s">
        <v>1702</v>
      </c>
      <c r="H3374" t="str">
        <f>INDEX('Vensim Variables'!$B:$B,MATCH(EPS!$B3374,'Vensim Variables'!$A:$A,0))</f>
        <v>g pollutant</v>
      </c>
      <c r="I3374" t="str">
        <f t="shared" si="104"/>
        <v>CO2</v>
      </c>
      <c r="J3374" t="e">
        <f>INDEX(NoSettings!$C:$C,MATCH(EPS!$A3374,NoSettings!$A:$A,0))</f>
        <v>#N/A</v>
      </c>
      <c r="K3374">
        <f>INDEX(GWP!$C$2:$C$13,MATCH(EPS!I3374,GWP!$B$2:$B$13,0))</f>
        <v>1</v>
      </c>
      <c r="L3374" s="4" t="e">
        <f t="shared" si="105"/>
        <v>#N/A</v>
      </c>
    </row>
    <row r="3375" spans="1:12">
      <c r="A3375" t="s">
        <v>8923</v>
      </c>
      <c r="B3375" t="s">
        <v>7325</v>
      </c>
      <c r="C3375" t="s">
        <v>1736</v>
      </c>
      <c r="D3375" t="s">
        <v>6875</v>
      </c>
      <c r="E3375" t="s">
        <v>1705</v>
      </c>
      <c r="H3375" t="str">
        <f>INDEX('Vensim Variables'!$B:$B,MATCH(EPS!$B3375,'Vensim Variables'!$A:$A,0))</f>
        <v>g pollutant</v>
      </c>
      <c r="I3375" t="str">
        <f t="shared" si="104"/>
        <v>VOC</v>
      </c>
      <c r="J3375" t="e">
        <f>INDEX(NoSettings!$C:$C,MATCH(EPS!$A3375,NoSettings!$A:$A,0))</f>
        <v>#N/A</v>
      </c>
      <c r="K3375">
        <f>INDEX(GWP!$C$2:$C$13,MATCH(EPS!I3375,GWP!$B$2:$B$13,0))</f>
        <v>0</v>
      </c>
      <c r="L3375" s="4" t="e">
        <f t="shared" si="105"/>
        <v>#N/A</v>
      </c>
    </row>
    <row r="3376" spans="1:12">
      <c r="A3376" t="s">
        <v>8924</v>
      </c>
      <c r="B3376" t="s">
        <v>7325</v>
      </c>
      <c r="C3376" t="s">
        <v>1736</v>
      </c>
      <c r="D3376" t="s">
        <v>6875</v>
      </c>
      <c r="E3376" t="s">
        <v>1706</v>
      </c>
      <c r="H3376" t="str">
        <f>INDEX('Vensim Variables'!$B:$B,MATCH(EPS!$B3376,'Vensim Variables'!$A:$A,0))</f>
        <v>g pollutant</v>
      </c>
      <c r="I3376" t="str">
        <f t="shared" si="104"/>
        <v>CO</v>
      </c>
      <c r="J3376" t="e">
        <f>INDEX(NoSettings!$C:$C,MATCH(EPS!$A3376,NoSettings!$A:$A,0))</f>
        <v>#N/A</v>
      </c>
      <c r="K3376">
        <f>INDEX(GWP!$C$2:$C$13,MATCH(EPS!I3376,GWP!$B$2:$B$13,0))</f>
        <v>0</v>
      </c>
      <c r="L3376" s="4" t="e">
        <f t="shared" si="105"/>
        <v>#N/A</v>
      </c>
    </row>
    <row r="3377" spans="1:12">
      <c r="A3377" t="s">
        <v>8925</v>
      </c>
      <c r="B3377" t="s">
        <v>7325</v>
      </c>
      <c r="C3377" t="s">
        <v>1736</v>
      </c>
      <c r="D3377" t="s">
        <v>6875</v>
      </c>
      <c r="E3377" t="s">
        <v>1707</v>
      </c>
      <c r="H3377" t="str">
        <f>INDEX('Vensim Variables'!$B:$B,MATCH(EPS!$B3377,'Vensim Variables'!$A:$A,0))</f>
        <v>g pollutant</v>
      </c>
      <c r="I3377" t="str">
        <f t="shared" si="104"/>
        <v>NOx</v>
      </c>
      <c r="J3377" t="e">
        <f>INDEX(NoSettings!$C:$C,MATCH(EPS!$A3377,NoSettings!$A:$A,0))</f>
        <v>#N/A</v>
      </c>
      <c r="K3377">
        <f>INDEX(GWP!$C$2:$C$13,MATCH(EPS!I3377,GWP!$B$2:$B$13,0))</f>
        <v>0</v>
      </c>
      <c r="L3377" s="4" t="e">
        <f t="shared" si="105"/>
        <v>#N/A</v>
      </c>
    </row>
    <row r="3378" spans="1:12">
      <c r="A3378" t="s">
        <v>8926</v>
      </c>
      <c r="B3378" t="s">
        <v>7325</v>
      </c>
      <c r="C3378" t="s">
        <v>1736</v>
      </c>
      <c r="D3378" t="s">
        <v>6875</v>
      </c>
      <c r="E3378" t="s">
        <v>1708</v>
      </c>
      <c r="H3378" t="str">
        <f>INDEX('Vensim Variables'!$B:$B,MATCH(EPS!$B3378,'Vensim Variables'!$A:$A,0))</f>
        <v>g pollutant</v>
      </c>
      <c r="I3378" t="str">
        <f t="shared" si="104"/>
        <v>PM10</v>
      </c>
      <c r="J3378" t="e">
        <f>INDEX(NoSettings!$C:$C,MATCH(EPS!$A3378,NoSettings!$A:$A,0))</f>
        <v>#N/A</v>
      </c>
      <c r="K3378">
        <f>INDEX(GWP!$C$2:$C$13,MATCH(EPS!I3378,GWP!$B$2:$B$13,0))</f>
        <v>0</v>
      </c>
      <c r="L3378" s="4" t="e">
        <f t="shared" si="105"/>
        <v>#N/A</v>
      </c>
    </row>
    <row r="3379" spans="1:12">
      <c r="A3379" t="s">
        <v>8927</v>
      </c>
      <c r="B3379" t="s">
        <v>7325</v>
      </c>
      <c r="C3379" t="s">
        <v>1736</v>
      </c>
      <c r="D3379" t="s">
        <v>6875</v>
      </c>
      <c r="E3379" t="s">
        <v>1709</v>
      </c>
      <c r="H3379" t="str">
        <f>INDEX('Vensim Variables'!$B:$B,MATCH(EPS!$B3379,'Vensim Variables'!$A:$A,0))</f>
        <v>g pollutant</v>
      </c>
      <c r="I3379" t="str">
        <f t="shared" si="104"/>
        <v>PM25</v>
      </c>
      <c r="J3379" t="e">
        <f>INDEX(NoSettings!$C:$C,MATCH(EPS!$A3379,NoSettings!$A:$A,0))</f>
        <v>#N/A</v>
      </c>
      <c r="K3379">
        <f>INDEX(GWP!$C$2:$C$13,MATCH(EPS!I3379,GWP!$B$2:$B$13,0))</f>
        <v>0</v>
      </c>
      <c r="L3379" s="4" t="e">
        <f t="shared" si="105"/>
        <v>#N/A</v>
      </c>
    </row>
    <row r="3380" spans="1:12">
      <c r="A3380" t="s">
        <v>8928</v>
      </c>
      <c r="B3380" t="s">
        <v>7325</v>
      </c>
      <c r="C3380" t="s">
        <v>1736</v>
      </c>
      <c r="D3380" t="s">
        <v>6875</v>
      </c>
      <c r="E3380" t="s">
        <v>1710</v>
      </c>
      <c r="H3380" t="str">
        <f>INDEX('Vensim Variables'!$B:$B,MATCH(EPS!$B3380,'Vensim Variables'!$A:$A,0))</f>
        <v>g pollutant</v>
      </c>
      <c r="I3380" t="str">
        <f t="shared" si="104"/>
        <v>SOx</v>
      </c>
      <c r="J3380" t="e">
        <f>INDEX(NoSettings!$C:$C,MATCH(EPS!$A3380,NoSettings!$A:$A,0))</f>
        <v>#N/A</v>
      </c>
      <c r="K3380">
        <f>INDEX(GWP!$C$2:$C$13,MATCH(EPS!I3380,GWP!$B$2:$B$13,0))</f>
        <v>0</v>
      </c>
      <c r="L3380" s="4" t="e">
        <f t="shared" si="105"/>
        <v>#N/A</v>
      </c>
    </row>
    <row r="3381" spans="1:12">
      <c r="A3381" t="s">
        <v>8929</v>
      </c>
      <c r="B3381" t="s">
        <v>7325</v>
      </c>
      <c r="C3381" t="s">
        <v>1736</v>
      </c>
      <c r="D3381" t="s">
        <v>6875</v>
      </c>
      <c r="E3381" t="s">
        <v>1711</v>
      </c>
      <c r="H3381" t="str">
        <f>INDEX('Vensim Variables'!$B:$B,MATCH(EPS!$B3381,'Vensim Variables'!$A:$A,0))</f>
        <v>g pollutant</v>
      </c>
      <c r="I3381" t="str">
        <f t="shared" si="104"/>
        <v>BC</v>
      </c>
      <c r="J3381" t="e">
        <f>INDEX(NoSettings!$C:$C,MATCH(EPS!$A3381,NoSettings!$A:$A,0))</f>
        <v>#N/A</v>
      </c>
      <c r="K3381">
        <f>INDEX(GWP!$C$2:$C$13,MATCH(EPS!I3381,GWP!$B$2:$B$13,0))</f>
        <v>0</v>
      </c>
      <c r="L3381" s="4" t="e">
        <f t="shared" si="105"/>
        <v>#N/A</v>
      </c>
    </row>
    <row r="3382" spans="1:12">
      <c r="A3382" t="s">
        <v>8930</v>
      </c>
      <c r="B3382" t="s">
        <v>7325</v>
      </c>
      <c r="C3382" t="s">
        <v>1736</v>
      </c>
      <c r="D3382" t="s">
        <v>6875</v>
      </c>
      <c r="E3382" t="s">
        <v>1712</v>
      </c>
      <c r="H3382" t="str">
        <f>INDEX('Vensim Variables'!$B:$B,MATCH(EPS!$B3382,'Vensim Variables'!$A:$A,0))</f>
        <v>g pollutant</v>
      </c>
      <c r="I3382" t="str">
        <f t="shared" si="104"/>
        <v>OC</v>
      </c>
      <c r="J3382" t="e">
        <f>INDEX(NoSettings!$C:$C,MATCH(EPS!$A3382,NoSettings!$A:$A,0))</f>
        <v>#N/A</v>
      </c>
      <c r="K3382">
        <f>INDEX(GWP!$C$2:$C$13,MATCH(EPS!I3382,GWP!$B$2:$B$13,0))</f>
        <v>0</v>
      </c>
      <c r="L3382" s="4" t="e">
        <f t="shared" si="105"/>
        <v>#N/A</v>
      </c>
    </row>
    <row r="3383" spans="1:12">
      <c r="A3383" t="s">
        <v>8931</v>
      </c>
      <c r="B3383" t="s">
        <v>7325</v>
      </c>
      <c r="C3383" t="s">
        <v>1736</v>
      </c>
      <c r="D3383" t="s">
        <v>6875</v>
      </c>
      <c r="E3383" t="s">
        <v>1713</v>
      </c>
      <c r="H3383" t="str">
        <f>INDEX('Vensim Variables'!$B:$B,MATCH(EPS!$B3383,'Vensim Variables'!$A:$A,0))</f>
        <v>g pollutant</v>
      </c>
      <c r="I3383" t="str">
        <f t="shared" si="104"/>
        <v>CH4</v>
      </c>
      <c r="J3383" t="e">
        <f>INDEX(NoSettings!$C:$C,MATCH(EPS!$A3383,NoSettings!$A:$A,0))</f>
        <v>#N/A</v>
      </c>
      <c r="K3383">
        <f>INDEX(GWP!$C$2:$C$13,MATCH(EPS!I3383,GWP!$B$2:$B$13,0))</f>
        <v>28</v>
      </c>
      <c r="L3383" s="4" t="e">
        <f t="shared" si="105"/>
        <v>#N/A</v>
      </c>
    </row>
    <row r="3384" spans="1:12">
      <c r="A3384" t="s">
        <v>8932</v>
      </c>
      <c r="B3384" t="s">
        <v>7325</v>
      </c>
      <c r="C3384" t="s">
        <v>1736</v>
      </c>
      <c r="D3384" t="s">
        <v>6875</v>
      </c>
      <c r="E3384" t="s">
        <v>1714</v>
      </c>
      <c r="H3384" t="str">
        <f>INDEX('Vensim Variables'!$B:$B,MATCH(EPS!$B3384,'Vensim Variables'!$A:$A,0))</f>
        <v>g pollutant</v>
      </c>
      <c r="I3384" t="str">
        <f t="shared" si="104"/>
        <v>N2O</v>
      </c>
      <c r="J3384" t="e">
        <f>INDEX(NoSettings!$C:$C,MATCH(EPS!$A3384,NoSettings!$A:$A,0))</f>
        <v>#N/A</v>
      </c>
      <c r="K3384">
        <f>INDEX(GWP!$C$2:$C$13,MATCH(EPS!I3384,GWP!$B$2:$B$13,0))</f>
        <v>265</v>
      </c>
      <c r="L3384" s="4" t="e">
        <f t="shared" si="105"/>
        <v>#N/A</v>
      </c>
    </row>
    <row r="3385" spans="1:12">
      <c r="A3385" t="s">
        <v>8933</v>
      </c>
      <c r="B3385" t="s">
        <v>7325</v>
      </c>
      <c r="C3385" t="s">
        <v>1736</v>
      </c>
      <c r="D3385" t="s">
        <v>6875</v>
      </c>
      <c r="E3385" t="s">
        <v>1715</v>
      </c>
      <c r="H3385" t="str">
        <f>INDEX('Vensim Variables'!$B:$B,MATCH(EPS!$B3385,'Vensim Variables'!$A:$A,0))</f>
        <v>g pollutant</v>
      </c>
      <c r="I3385" t="str">
        <f t="shared" si="104"/>
        <v>F gases</v>
      </c>
      <c r="J3385" t="e">
        <f>INDEX(NoSettings!$C:$C,MATCH(EPS!$A3385,NoSettings!$A:$A,0))</f>
        <v>#N/A</v>
      </c>
      <c r="K3385">
        <f>INDEX(GWP!$C$2:$C$13,MATCH(EPS!I3385,GWP!$B$2:$B$13,0))</f>
        <v>1</v>
      </c>
      <c r="L3385" s="4" t="e">
        <f t="shared" si="105"/>
        <v>#N/A</v>
      </c>
    </row>
    <row r="3386" spans="1:12">
      <c r="A3386" t="s">
        <v>8934</v>
      </c>
      <c r="B3386" t="s">
        <v>7325</v>
      </c>
      <c r="C3386" t="s">
        <v>1736</v>
      </c>
      <c r="D3386" t="s">
        <v>6876</v>
      </c>
      <c r="E3386" t="s">
        <v>1702</v>
      </c>
      <c r="H3386" t="str">
        <f>INDEX('Vensim Variables'!$B:$B,MATCH(EPS!$B3386,'Vensim Variables'!$A:$A,0))</f>
        <v>g pollutant</v>
      </c>
      <c r="I3386" t="str">
        <f t="shared" si="104"/>
        <v>CO2</v>
      </c>
      <c r="J3386" t="e">
        <f>INDEX(NoSettings!$C:$C,MATCH(EPS!$A3386,NoSettings!$A:$A,0))</f>
        <v>#N/A</v>
      </c>
      <c r="K3386">
        <f>INDEX(GWP!$C$2:$C$13,MATCH(EPS!I3386,GWP!$B$2:$B$13,0))</f>
        <v>1</v>
      </c>
      <c r="L3386" s="4" t="e">
        <f t="shared" si="105"/>
        <v>#N/A</v>
      </c>
    </row>
    <row r="3387" spans="1:12">
      <c r="A3387" t="s">
        <v>8935</v>
      </c>
      <c r="B3387" t="s">
        <v>7325</v>
      </c>
      <c r="C3387" t="s">
        <v>1736</v>
      </c>
      <c r="D3387" t="s">
        <v>6876</v>
      </c>
      <c r="E3387" t="s">
        <v>1705</v>
      </c>
      <c r="H3387" t="str">
        <f>INDEX('Vensim Variables'!$B:$B,MATCH(EPS!$B3387,'Vensim Variables'!$A:$A,0))</f>
        <v>g pollutant</v>
      </c>
      <c r="I3387" t="str">
        <f t="shared" si="104"/>
        <v>VOC</v>
      </c>
      <c r="J3387" t="e">
        <f>INDEX(NoSettings!$C:$C,MATCH(EPS!$A3387,NoSettings!$A:$A,0))</f>
        <v>#N/A</v>
      </c>
      <c r="K3387">
        <f>INDEX(GWP!$C$2:$C$13,MATCH(EPS!I3387,GWP!$B$2:$B$13,0))</f>
        <v>0</v>
      </c>
      <c r="L3387" s="4" t="e">
        <f t="shared" si="105"/>
        <v>#N/A</v>
      </c>
    </row>
    <row r="3388" spans="1:12">
      <c r="A3388" t="s">
        <v>8936</v>
      </c>
      <c r="B3388" t="s">
        <v>7325</v>
      </c>
      <c r="C3388" t="s">
        <v>1736</v>
      </c>
      <c r="D3388" t="s">
        <v>6876</v>
      </c>
      <c r="E3388" t="s">
        <v>1706</v>
      </c>
      <c r="H3388" t="str">
        <f>INDEX('Vensim Variables'!$B:$B,MATCH(EPS!$B3388,'Vensim Variables'!$A:$A,0))</f>
        <v>g pollutant</v>
      </c>
      <c r="I3388" t="str">
        <f t="shared" si="104"/>
        <v>CO</v>
      </c>
      <c r="J3388" t="e">
        <f>INDEX(NoSettings!$C:$C,MATCH(EPS!$A3388,NoSettings!$A:$A,0))</f>
        <v>#N/A</v>
      </c>
      <c r="K3388">
        <f>INDEX(GWP!$C$2:$C$13,MATCH(EPS!I3388,GWP!$B$2:$B$13,0))</f>
        <v>0</v>
      </c>
      <c r="L3388" s="4" t="e">
        <f t="shared" si="105"/>
        <v>#N/A</v>
      </c>
    </row>
    <row r="3389" spans="1:12">
      <c r="A3389" t="s">
        <v>8937</v>
      </c>
      <c r="B3389" t="s">
        <v>7325</v>
      </c>
      <c r="C3389" t="s">
        <v>1736</v>
      </c>
      <c r="D3389" t="s">
        <v>6876</v>
      </c>
      <c r="E3389" t="s">
        <v>1707</v>
      </c>
      <c r="H3389" t="str">
        <f>INDEX('Vensim Variables'!$B:$B,MATCH(EPS!$B3389,'Vensim Variables'!$A:$A,0))</f>
        <v>g pollutant</v>
      </c>
      <c r="I3389" t="str">
        <f t="shared" si="104"/>
        <v>NOx</v>
      </c>
      <c r="J3389" t="e">
        <f>INDEX(NoSettings!$C:$C,MATCH(EPS!$A3389,NoSettings!$A:$A,0))</f>
        <v>#N/A</v>
      </c>
      <c r="K3389">
        <f>INDEX(GWP!$C$2:$C$13,MATCH(EPS!I3389,GWP!$B$2:$B$13,0))</f>
        <v>0</v>
      </c>
      <c r="L3389" s="4" t="e">
        <f t="shared" si="105"/>
        <v>#N/A</v>
      </c>
    </row>
    <row r="3390" spans="1:12">
      <c r="A3390" t="s">
        <v>8938</v>
      </c>
      <c r="B3390" t="s">
        <v>7325</v>
      </c>
      <c r="C3390" t="s">
        <v>1736</v>
      </c>
      <c r="D3390" t="s">
        <v>6876</v>
      </c>
      <c r="E3390" t="s">
        <v>1708</v>
      </c>
      <c r="H3390" t="str">
        <f>INDEX('Vensim Variables'!$B:$B,MATCH(EPS!$B3390,'Vensim Variables'!$A:$A,0))</f>
        <v>g pollutant</v>
      </c>
      <c r="I3390" t="str">
        <f t="shared" si="104"/>
        <v>PM10</v>
      </c>
      <c r="J3390" t="e">
        <f>INDEX(NoSettings!$C:$C,MATCH(EPS!$A3390,NoSettings!$A:$A,0))</f>
        <v>#N/A</v>
      </c>
      <c r="K3390">
        <f>INDEX(GWP!$C$2:$C$13,MATCH(EPS!I3390,GWP!$B$2:$B$13,0))</f>
        <v>0</v>
      </c>
      <c r="L3390" s="4" t="e">
        <f t="shared" si="105"/>
        <v>#N/A</v>
      </c>
    </row>
    <row r="3391" spans="1:12">
      <c r="A3391" t="s">
        <v>8939</v>
      </c>
      <c r="B3391" t="s">
        <v>7325</v>
      </c>
      <c r="C3391" t="s">
        <v>1736</v>
      </c>
      <c r="D3391" t="s">
        <v>6876</v>
      </c>
      <c r="E3391" t="s">
        <v>1709</v>
      </c>
      <c r="H3391" t="str">
        <f>INDEX('Vensim Variables'!$B:$B,MATCH(EPS!$B3391,'Vensim Variables'!$A:$A,0))</f>
        <v>g pollutant</v>
      </c>
      <c r="I3391" t="str">
        <f t="shared" si="104"/>
        <v>PM25</v>
      </c>
      <c r="J3391" t="e">
        <f>INDEX(NoSettings!$C:$C,MATCH(EPS!$A3391,NoSettings!$A:$A,0))</f>
        <v>#N/A</v>
      </c>
      <c r="K3391">
        <f>INDEX(GWP!$C$2:$C$13,MATCH(EPS!I3391,GWP!$B$2:$B$13,0))</f>
        <v>0</v>
      </c>
      <c r="L3391" s="4" t="e">
        <f t="shared" si="105"/>
        <v>#N/A</v>
      </c>
    </row>
    <row r="3392" spans="1:12">
      <c r="A3392" t="s">
        <v>8940</v>
      </c>
      <c r="B3392" t="s">
        <v>7325</v>
      </c>
      <c r="C3392" t="s">
        <v>1736</v>
      </c>
      <c r="D3392" t="s">
        <v>6876</v>
      </c>
      <c r="E3392" t="s">
        <v>1710</v>
      </c>
      <c r="H3392" t="str">
        <f>INDEX('Vensim Variables'!$B:$B,MATCH(EPS!$B3392,'Vensim Variables'!$A:$A,0))</f>
        <v>g pollutant</v>
      </c>
      <c r="I3392" t="str">
        <f t="shared" si="104"/>
        <v>SOx</v>
      </c>
      <c r="J3392" t="e">
        <f>INDEX(NoSettings!$C:$C,MATCH(EPS!$A3392,NoSettings!$A:$A,0))</f>
        <v>#N/A</v>
      </c>
      <c r="K3392">
        <f>INDEX(GWP!$C$2:$C$13,MATCH(EPS!I3392,GWP!$B$2:$B$13,0))</f>
        <v>0</v>
      </c>
      <c r="L3392" s="4" t="e">
        <f t="shared" si="105"/>
        <v>#N/A</v>
      </c>
    </row>
    <row r="3393" spans="1:12">
      <c r="A3393" t="s">
        <v>8941</v>
      </c>
      <c r="B3393" t="s">
        <v>7325</v>
      </c>
      <c r="C3393" t="s">
        <v>1736</v>
      </c>
      <c r="D3393" t="s">
        <v>6876</v>
      </c>
      <c r="E3393" t="s">
        <v>1711</v>
      </c>
      <c r="H3393" t="str">
        <f>INDEX('Vensim Variables'!$B:$B,MATCH(EPS!$B3393,'Vensim Variables'!$A:$A,0))</f>
        <v>g pollutant</v>
      </c>
      <c r="I3393" t="str">
        <f t="shared" si="104"/>
        <v>BC</v>
      </c>
      <c r="J3393" t="e">
        <f>INDEX(NoSettings!$C:$C,MATCH(EPS!$A3393,NoSettings!$A:$A,0))</f>
        <v>#N/A</v>
      </c>
      <c r="K3393">
        <f>INDEX(GWP!$C$2:$C$13,MATCH(EPS!I3393,GWP!$B$2:$B$13,0))</f>
        <v>0</v>
      </c>
      <c r="L3393" s="4" t="e">
        <f t="shared" si="105"/>
        <v>#N/A</v>
      </c>
    </row>
    <row r="3394" spans="1:12">
      <c r="A3394" t="s">
        <v>8942</v>
      </c>
      <c r="B3394" t="s">
        <v>7325</v>
      </c>
      <c r="C3394" t="s">
        <v>1736</v>
      </c>
      <c r="D3394" t="s">
        <v>6876</v>
      </c>
      <c r="E3394" t="s">
        <v>1712</v>
      </c>
      <c r="H3394" t="str">
        <f>INDEX('Vensim Variables'!$B:$B,MATCH(EPS!$B3394,'Vensim Variables'!$A:$A,0))</f>
        <v>g pollutant</v>
      </c>
      <c r="I3394" t="str">
        <f t="shared" si="104"/>
        <v>OC</v>
      </c>
      <c r="J3394" t="e">
        <f>INDEX(NoSettings!$C:$C,MATCH(EPS!$A3394,NoSettings!$A:$A,0))</f>
        <v>#N/A</v>
      </c>
      <c r="K3394">
        <f>INDEX(GWP!$C$2:$C$13,MATCH(EPS!I3394,GWP!$B$2:$B$13,0))</f>
        <v>0</v>
      </c>
      <c r="L3394" s="4" t="e">
        <f t="shared" si="105"/>
        <v>#N/A</v>
      </c>
    </row>
    <row r="3395" spans="1:12">
      <c r="A3395" t="s">
        <v>8943</v>
      </c>
      <c r="B3395" t="s">
        <v>7325</v>
      </c>
      <c r="C3395" t="s">
        <v>1736</v>
      </c>
      <c r="D3395" t="s">
        <v>6876</v>
      </c>
      <c r="E3395" t="s">
        <v>1713</v>
      </c>
      <c r="H3395" t="str">
        <f>INDEX('Vensim Variables'!$B:$B,MATCH(EPS!$B3395,'Vensim Variables'!$A:$A,0))</f>
        <v>g pollutant</v>
      </c>
      <c r="I3395" t="str">
        <f t="shared" ref="I3395:I3458" si="106">IF(OR(C3395="CO2",C3395="CH4",C3395="N2O",C3395="F gases",C3395="VOC",C3395="CO",C3395="NOx",C3395="PM10",C3395="PM25",C3395="SOx",C3395="BC",C3395="OC"),C3395,IF(OR(D3395="CO2",D3395="CH4",D3395="N2O",D3395="F gases",D3395="VOC",D3395="CO",D3395="NOx",D3395="PM10",D3395="PM25",D3395="SOx",D3395="BC",D3395="OC"),D3395,IF(OR(E3395="CO2",E3395="CH4",E3395="N2O",E3395="F gases",E3395="VOC",E3395="CO",E3395="NOx",E3395="PM10",E3395="PM25",E3395="SOx",E3395="BC",E3395="OC"),E3395,"NA")))</f>
        <v>CH4</v>
      </c>
      <c r="J3395" t="e">
        <f>INDEX(NoSettings!$C:$C,MATCH(EPS!$A3395,NoSettings!$A:$A,0))</f>
        <v>#N/A</v>
      </c>
      <c r="K3395">
        <f>INDEX(GWP!$C$2:$C$13,MATCH(EPS!I3395,GWP!$B$2:$B$13,0))</f>
        <v>28</v>
      </c>
      <c r="L3395" s="4" t="e">
        <f t="shared" ref="L3395:L3458" si="107">IF(H3395="g pollutant",K3395*J3395/10^12,IF(H3395="MMTCO2e",J3395,IF(H3395="MWh",J3395,0)))</f>
        <v>#N/A</v>
      </c>
    </row>
    <row r="3396" spans="1:12">
      <c r="A3396" t="s">
        <v>8944</v>
      </c>
      <c r="B3396" t="s">
        <v>7325</v>
      </c>
      <c r="C3396" t="s">
        <v>1736</v>
      </c>
      <c r="D3396" t="s">
        <v>6876</v>
      </c>
      <c r="E3396" t="s">
        <v>1714</v>
      </c>
      <c r="H3396" t="str">
        <f>INDEX('Vensim Variables'!$B:$B,MATCH(EPS!$B3396,'Vensim Variables'!$A:$A,0))</f>
        <v>g pollutant</v>
      </c>
      <c r="I3396" t="str">
        <f t="shared" si="106"/>
        <v>N2O</v>
      </c>
      <c r="J3396" t="e">
        <f>INDEX(NoSettings!$C:$C,MATCH(EPS!$A3396,NoSettings!$A:$A,0))</f>
        <v>#N/A</v>
      </c>
      <c r="K3396">
        <f>INDEX(GWP!$C$2:$C$13,MATCH(EPS!I3396,GWP!$B$2:$B$13,0))</f>
        <v>265</v>
      </c>
      <c r="L3396" s="4" t="e">
        <f t="shared" si="107"/>
        <v>#N/A</v>
      </c>
    </row>
    <row r="3397" spans="1:12">
      <c r="A3397" t="s">
        <v>8945</v>
      </c>
      <c r="B3397" t="s">
        <v>7325</v>
      </c>
      <c r="C3397" t="s">
        <v>1736</v>
      </c>
      <c r="D3397" t="s">
        <v>6876</v>
      </c>
      <c r="E3397" t="s">
        <v>1715</v>
      </c>
      <c r="H3397" t="str">
        <f>INDEX('Vensim Variables'!$B:$B,MATCH(EPS!$B3397,'Vensim Variables'!$A:$A,0))</f>
        <v>g pollutant</v>
      </c>
      <c r="I3397" t="str">
        <f t="shared" si="106"/>
        <v>F gases</v>
      </c>
      <c r="J3397" t="e">
        <f>INDEX(NoSettings!$C:$C,MATCH(EPS!$A3397,NoSettings!$A:$A,0))</f>
        <v>#N/A</v>
      </c>
      <c r="K3397">
        <f>INDEX(GWP!$C$2:$C$13,MATCH(EPS!I3397,GWP!$B$2:$B$13,0))</f>
        <v>1</v>
      </c>
      <c r="L3397" s="4" t="e">
        <f t="shared" si="107"/>
        <v>#N/A</v>
      </c>
    </row>
    <row r="3398" spans="1:12">
      <c r="A3398" t="s">
        <v>8946</v>
      </c>
      <c r="B3398" t="s">
        <v>7325</v>
      </c>
      <c r="C3398" t="s">
        <v>1736</v>
      </c>
      <c r="D3398" t="s">
        <v>6877</v>
      </c>
      <c r="E3398" t="s">
        <v>1702</v>
      </c>
      <c r="H3398" t="str">
        <f>INDEX('Vensim Variables'!$B:$B,MATCH(EPS!$B3398,'Vensim Variables'!$A:$A,0))</f>
        <v>g pollutant</v>
      </c>
      <c r="I3398" t="str">
        <f t="shared" si="106"/>
        <v>CO2</v>
      </c>
      <c r="J3398" t="e">
        <f>INDEX(NoSettings!$C:$C,MATCH(EPS!$A3398,NoSettings!$A:$A,0))</f>
        <v>#N/A</v>
      </c>
      <c r="K3398">
        <f>INDEX(GWP!$C$2:$C$13,MATCH(EPS!I3398,GWP!$B$2:$B$13,0))</f>
        <v>1</v>
      </c>
      <c r="L3398" s="4" t="e">
        <f t="shared" si="107"/>
        <v>#N/A</v>
      </c>
    </row>
    <row r="3399" spans="1:12">
      <c r="A3399" t="s">
        <v>8947</v>
      </c>
      <c r="B3399" t="s">
        <v>7325</v>
      </c>
      <c r="C3399" t="s">
        <v>1736</v>
      </c>
      <c r="D3399" t="s">
        <v>6877</v>
      </c>
      <c r="E3399" t="s">
        <v>1705</v>
      </c>
      <c r="H3399" t="str">
        <f>INDEX('Vensim Variables'!$B:$B,MATCH(EPS!$B3399,'Vensim Variables'!$A:$A,0))</f>
        <v>g pollutant</v>
      </c>
      <c r="I3399" t="str">
        <f t="shared" si="106"/>
        <v>VOC</v>
      </c>
      <c r="J3399" t="e">
        <f>INDEX(NoSettings!$C:$C,MATCH(EPS!$A3399,NoSettings!$A:$A,0))</f>
        <v>#N/A</v>
      </c>
      <c r="K3399">
        <f>INDEX(GWP!$C$2:$C$13,MATCH(EPS!I3399,GWP!$B$2:$B$13,0))</f>
        <v>0</v>
      </c>
      <c r="L3399" s="4" t="e">
        <f t="shared" si="107"/>
        <v>#N/A</v>
      </c>
    </row>
    <row r="3400" spans="1:12">
      <c r="A3400" t="s">
        <v>8948</v>
      </c>
      <c r="B3400" t="s">
        <v>7325</v>
      </c>
      <c r="C3400" t="s">
        <v>1736</v>
      </c>
      <c r="D3400" t="s">
        <v>6877</v>
      </c>
      <c r="E3400" t="s">
        <v>1706</v>
      </c>
      <c r="H3400" t="str">
        <f>INDEX('Vensim Variables'!$B:$B,MATCH(EPS!$B3400,'Vensim Variables'!$A:$A,0))</f>
        <v>g pollutant</v>
      </c>
      <c r="I3400" t="str">
        <f t="shared" si="106"/>
        <v>CO</v>
      </c>
      <c r="J3400" t="e">
        <f>INDEX(NoSettings!$C:$C,MATCH(EPS!$A3400,NoSettings!$A:$A,0))</f>
        <v>#N/A</v>
      </c>
      <c r="K3400">
        <f>INDEX(GWP!$C$2:$C$13,MATCH(EPS!I3400,GWP!$B$2:$B$13,0))</f>
        <v>0</v>
      </c>
      <c r="L3400" s="4" t="e">
        <f t="shared" si="107"/>
        <v>#N/A</v>
      </c>
    </row>
    <row r="3401" spans="1:12">
      <c r="A3401" t="s">
        <v>8949</v>
      </c>
      <c r="B3401" t="s">
        <v>7325</v>
      </c>
      <c r="C3401" t="s">
        <v>1736</v>
      </c>
      <c r="D3401" t="s">
        <v>6877</v>
      </c>
      <c r="E3401" t="s">
        <v>1707</v>
      </c>
      <c r="H3401" t="str">
        <f>INDEX('Vensim Variables'!$B:$B,MATCH(EPS!$B3401,'Vensim Variables'!$A:$A,0))</f>
        <v>g pollutant</v>
      </c>
      <c r="I3401" t="str">
        <f t="shared" si="106"/>
        <v>NOx</v>
      </c>
      <c r="J3401" t="e">
        <f>INDEX(NoSettings!$C:$C,MATCH(EPS!$A3401,NoSettings!$A:$A,0))</f>
        <v>#N/A</v>
      </c>
      <c r="K3401">
        <f>INDEX(GWP!$C$2:$C$13,MATCH(EPS!I3401,GWP!$B$2:$B$13,0))</f>
        <v>0</v>
      </c>
      <c r="L3401" s="4" t="e">
        <f t="shared" si="107"/>
        <v>#N/A</v>
      </c>
    </row>
    <row r="3402" spans="1:12">
      <c r="A3402" t="s">
        <v>8950</v>
      </c>
      <c r="B3402" t="s">
        <v>7325</v>
      </c>
      <c r="C3402" t="s">
        <v>1736</v>
      </c>
      <c r="D3402" t="s">
        <v>6877</v>
      </c>
      <c r="E3402" t="s">
        <v>1708</v>
      </c>
      <c r="H3402" t="str">
        <f>INDEX('Vensim Variables'!$B:$B,MATCH(EPS!$B3402,'Vensim Variables'!$A:$A,0))</f>
        <v>g pollutant</v>
      </c>
      <c r="I3402" t="str">
        <f t="shared" si="106"/>
        <v>PM10</v>
      </c>
      <c r="J3402" t="e">
        <f>INDEX(NoSettings!$C:$C,MATCH(EPS!$A3402,NoSettings!$A:$A,0))</f>
        <v>#N/A</v>
      </c>
      <c r="K3402">
        <f>INDEX(GWP!$C$2:$C$13,MATCH(EPS!I3402,GWP!$B$2:$B$13,0))</f>
        <v>0</v>
      </c>
      <c r="L3402" s="4" t="e">
        <f t="shared" si="107"/>
        <v>#N/A</v>
      </c>
    </row>
    <row r="3403" spans="1:12">
      <c r="A3403" t="s">
        <v>8951</v>
      </c>
      <c r="B3403" t="s">
        <v>7325</v>
      </c>
      <c r="C3403" t="s">
        <v>1736</v>
      </c>
      <c r="D3403" t="s">
        <v>6877</v>
      </c>
      <c r="E3403" t="s">
        <v>1709</v>
      </c>
      <c r="H3403" t="str">
        <f>INDEX('Vensim Variables'!$B:$B,MATCH(EPS!$B3403,'Vensim Variables'!$A:$A,0))</f>
        <v>g pollutant</v>
      </c>
      <c r="I3403" t="str">
        <f t="shared" si="106"/>
        <v>PM25</v>
      </c>
      <c r="J3403" t="e">
        <f>INDEX(NoSettings!$C:$C,MATCH(EPS!$A3403,NoSettings!$A:$A,0))</f>
        <v>#N/A</v>
      </c>
      <c r="K3403">
        <f>INDEX(GWP!$C$2:$C$13,MATCH(EPS!I3403,GWP!$B$2:$B$13,0))</f>
        <v>0</v>
      </c>
      <c r="L3403" s="4" t="e">
        <f t="shared" si="107"/>
        <v>#N/A</v>
      </c>
    </row>
    <row r="3404" spans="1:12">
      <c r="A3404" t="s">
        <v>8952</v>
      </c>
      <c r="B3404" t="s">
        <v>7325</v>
      </c>
      <c r="C3404" t="s">
        <v>1736</v>
      </c>
      <c r="D3404" t="s">
        <v>6877</v>
      </c>
      <c r="E3404" t="s">
        <v>1710</v>
      </c>
      <c r="H3404" t="str">
        <f>INDEX('Vensim Variables'!$B:$B,MATCH(EPS!$B3404,'Vensim Variables'!$A:$A,0))</f>
        <v>g pollutant</v>
      </c>
      <c r="I3404" t="str">
        <f t="shared" si="106"/>
        <v>SOx</v>
      </c>
      <c r="J3404" t="e">
        <f>INDEX(NoSettings!$C:$C,MATCH(EPS!$A3404,NoSettings!$A:$A,0))</f>
        <v>#N/A</v>
      </c>
      <c r="K3404">
        <f>INDEX(GWP!$C$2:$C$13,MATCH(EPS!I3404,GWP!$B$2:$B$13,0))</f>
        <v>0</v>
      </c>
      <c r="L3404" s="4" t="e">
        <f t="shared" si="107"/>
        <v>#N/A</v>
      </c>
    </row>
    <row r="3405" spans="1:12">
      <c r="A3405" t="s">
        <v>8953</v>
      </c>
      <c r="B3405" t="s">
        <v>7325</v>
      </c>
      <c r="C3405" t="s">
        <v>1736</v>
      </c>
      <c r="D3405" t="s">
        <v>6877</v>
      </c>
      <c r="E3405" t="s">
        <v>1711</v>
      </c>
      <c r="H3405" t="str">
        <f>INDEX('Vensim Variables'!$B:$B,MATCH(EPS!$B3405,'Vensim Variables'!$A:$A,0))</f>
        <v>g pollutant</v>
      </c>
      <c r="I3405" t="str">
        <f t="shared" si="106"/>
        <v>BC</v>
      </c>
      <c r="J3405" t="e">
        <f>INDEX(NoSettings!$C:$C,MATCH(EPS!$A3405,NoSettings!$A:$A,0))</f>
        <v>#N/A</v>
      </c>
      <c r="K3405">
        <f>INDEX(GWP!$C$2:$C$13,MATCH(EPS!I3405,GWP!$B$2:$B$13,0))</f>
        <v>0</v>
      </c>
      <c r="L3405" s="4" t="e">
        <f t="shared" si="107"/>
        <v>#N/A</v>
      </c>
    </row>
    <row r="3406" spans="1:12">
      <c r="A3406" t="s">
        <v>8954</v>
      </c>
      <c r="B3406" t="s">
        <v>7325</v>
      </c>
      <c r="C3406" t="s">
        <v>1736</v>
      </c>
      <c r="D3406" t="s">
        <v>6877</v>
      </c>
      <c r="E3406" t="s">
        <v>1712</v>
      </c>
      <c r="H3406" t="str">
        <f>INDEX('Vensim Variables'!$B:$B,MATCH(EPS!$B3406,'Vensim Variables'!$A:$A,0))</f>
        <v>g pollutant</v>
      </c>
      <c r="I3406" t="str">
        <f t="shared" si="106"/>
        <v>OC</v>
      </c>
      <c r="J3406" t="e">
        <f>INDEX(NoSettings!$C:$C,MATCH(EPS!$A3406,NoSettings!$A:$A,0))</f>
        <v>#N/A</v>
      </c>
      <c r="K3406">
        <f>INDEX(GWP!$C$2:$C$13,MATCH(EPS!I3406,GWP!$B$2:$B$13,0))</f>
        <v>0</v>
      </c>
      <c r="L3406" s="4" t="e">
        <f t="shared" si="107"/>
        <v>#N/A</v>
      </c>
    </row>
    <row r="3407" spans="1:12">
      <c r="A3407" t="s">
        <v>8955</v>
      </c>
      <c r="B3407" t="s">
        <v>7325</v>
      </c>
      <c r="C3407" t="s">
        <v>1736</v>
      </c>
      <c r="D3407" t="s">
        <v>6877</v>
      </c>
      <c r="E3407" t="s">
        <v>1713</v>
      </c>
      <c r="H3407" t="str">
        <f>INDEX('Vensim Variables'!$B:$B,MATCH(EPS!$B3407,'Vensim Variables'!$A:$A,0))</f>
        <v>g pollutant</v>
      </c>
      <c r="I3407" t="str">
        <f t="shared" si="106"/>
        <v>CH4</v>
      </c>
      <c r="J3407" t="e">
        <f>INDEX(NoSettings!$C:$C,MATCH(EPS!$A3407,NoSettings!$A:$A,0))</f>
        <v>#N/A</v>
      </c>
      <c r="K3407">
        <f>INDEX(GWP!$C$2:$C$13,MATCH(EPS!I3407,GWP!$B$2:$B$13,0))</f>
        <v>28</v>
      </c>
      <c r="L3407" s="4" t="e">
        <f t="shared" si="107"/>
        <v>#N/A</v>
      </c>
    </row>
    <row r="3408" spans="1:12">
      <c r="A3408" t="s">
        <v>8956</v>
      </c>
      <c r="B3408" t="s">
        <v>7325</v>
      </c>
      <c r="C3408" t="s">
        <v>1736</v>
      </c>
      <c r="D3408" t="s">
        <v>6877</v>
      </c>
      <c r="E3408" t="s">
        <v>1714</v>
      </c>
      <c r="H3408" t="str">
        <f>INDEX('Vensim Variables'!$B:$B,MATCH(EPS!$B3408,'Vensim Variables'!$A:$A,0))</f>
        <v>g pollutant</v>
      </c>
      <c r="I3408" t="str">
        <f t="shared" si="106"/>
        <v>N2O</v>
      </c>
      <c r="J3408" t="e">
        <f>INDEX(NoSettings!$C:$C,MATCH(EPS!$A3408,NoSettings!$A:$A,0))</f>
        <v>#N/A</v>
      </c>
      <c r="K3408">
        <f>INDEX(GWP!$C$2:$C$13,MATCH(EPS!I3408,GWP!$B$2:$B$13,0))</f>
        <v>265</v>
      </c>
      <c r="L3408" s="4" t="e">
        <f t="shared" si="107"/>
        <v>#N/A</v>
      </c>
    </row>
    <row r="3409" spans="1:12">
      <c r="A3409" t="s">
        <v>8957</v>
      </c>
      <c r="B3409" t="s">
        <v>7325</v>
      </c>
      <c r="C3409" t="s">
        <v>1736</v>
      </c>
      <c r="D3409" t="s">
        <v>6877</v>
      </c>
      <c r="E3409" t="s">
        <v>1715</v>
      </c>
      <c r="H3409" t="str">
        <f>INDEX('Vensim Variables'!$B:$B,MATCH(EPS!$B3409,'Vensim Variables'!$A:$A,0))</f>
        <v>g pollutant</v>
      </c>
      <c r="I3409" t="str">
        <f t="shared" si="106"/>
        <v>F gases</v>
      </c>
      <c r="J3409" t="e">
        <f>INDEX(NoSettings!$C:$C,MATCH(EPS!$A3409,NoSettings!$A:$A,0))</f>
        <v>#N/A</v>
      </c>
      <c r="K3409">
        <f>INDEX(GWP!$C$2:$C$13,MATCH(EPS!I3409,GWP!$B$2:$B$13,0))</f>
        <v>1</v>
      </c>
      <c r="L3409" s="4" t="e">
        <f t="shared" si="107"/>
        <v>#N/A</v>
      </c>
    </row>
    <row r="3410" spans="1:12">
      <c r="A3410" t="s">
        <v>8958</v>
      </c>
      <c r="B3410" t="s">
        <v>7325</v>
      </c>
      <c r="C3410" t="s">
        <v>1736</v>
      </c>
      <c r="D3410" t="s">
        <v>6878</v>
      </c>
      <c r="E3410" t="s">
        <v>1702</v>
      </c>
      <c r="H3410" t="str">
        <f>INDEX('Vensim Variables'!$B:$B,MATCH(EPS!$B3410,'Vensim Variables'!$A:$A,0))</f>
        <v>g pollutant</v>
      </c>
      <c r="I3410" t="str">
        <f t="shared" si="106"/>
        <v>CO2</v>
      </c>
      <c r="J3410" t="e">
        <f>INDEX(NoSettings!$C:$C,MATCH(EPS!$A3410,NoSettings!$A:$A,0))</f>
        <v>#N/A</v>
      </c>
      <c r="K3410">
        <f>INDEX(GWP!$C$2:$C$13,MATCH(EPS!I3410,GWP!$B$2:$B$13,0))</f>
        <v>1</v>
      </c>
      <c r="L3410" s="4" t="e">
        <f t="shared" si="107"/>
        <v>#N/A</v>
      </c>
    </row>
    <row r="3411" spans="1:12">
      <c r="A3411" t="s">
        <v>8959</v>
      </c>
      <c r="B3411" t="s">
        <v>7325</v>
      </c>
      <c r="C3411" t="s">
        <v>1736</v>
      </c>
      <c r="D3411" t="s">
        <v>6878</v>
      </c>
      <c r="E3411" t="s">
        <v>1705</v>
      </c>
      <c r="H3411" t="str">
        <f>INDEX('Vensim Variables'!$B:$B,MATCH(EPS!$B3411,'Vensim Variables'!$A:$A,0))</f>
        <v>g pollutant</v>
      </c>
      <c r="I3411" t="str">
        <f t="shared" si="106"/>
        <v>VOC</v>
      </c>
      <c r="J3411" t="e">
        <f>INDEX(NoSettings!$C:$C,MATCH(EPS!$A3411,NoSettings!$A:$A,0))</f>
        <v>#N/A</v>
      </c>
      <c r="K3411">
        <f>INDEX(GWP!$C$2:$C$13,MATCH(EPS!I3411,GWP!$B$2:$B$13,0))</f>
        <v>0</v>
      </c>
      <c r="L3411" s="4" t="e">
        <f t="shared" si="107"/>
        <v>#N/A</v>
      </c>
    </row>
    <row r="3412" spans="1:12">
      <c r="A3412" t="s">
        <v>8960</v>
      </c>
      <c r="B3412" t="s">
        <v>7325</v>
      </c>
      <c r="C3412" t="s">
        <v>1736</v>
      </c>
      <c r="D3412" t="s">
        <v>6878</v>
      </c>
      <c r="E3412" t="s">
        <v>1706</v>
      </c>
      <c r="H3412" t="str">
        <f>INDEX('Vensim Variables'!$B:$B,MATCH(EPS!$B3412,'Vensim Variables'!$A:$A,0))</f>
        <v>g pollutant</v>
      </c>
      <c r="I3412" t="str">
        <f t="shared" si="106"/>
        <v>CO</v>
      </c>
      <c r="J3412" t="e">
        <f>INDEX(NoSettings!$C:$C,MATCH(EPS!$A3412,NoSettings!$A:$A,0))</f>
        <v>#N/A</v>
      </c>
      <c r="K3412">
        <f>INDEX(GWP!$C$2:$C$13,MATCH(EPS!I3412,GWP!$B$2:$B$13,0))</f>
        <v>0</v>
      </c>
      <c r="L3412" s="4" t="e">
        <f t="shared" si="107"/>
        <v>#N/A</v>
      </c>
    </row>
    <row r="3413" spans="1:12">
      <c r="A3413" t="s">
        <v>8961</v>
      </c>
      <c r="B3413" t="s">
        <v>7325</v>
      </c>
      <c r="C3413" t="s">
        <v>1736</v>
      </c>
      <c r="D3413" t="s">
        <v>6878</v>
      </c>
      <c r="E3413" t="s">
        <v>1707</v>
      </c>
      <c r="H3413" t="str">
        <f>INDEX('Vensim Variables'!$B:$B,MATCH(EPS!$B3413,'Vensim Variables'!$A:$A,0))</f>
        <v>g pollutant</v>
      </c>
      <c r="I3413" t="str">
        <f t="shared" si="106"/>
        <v>NOx</v>
      </c>
      <c r="J3413" t="e">
        <f>INDEX(NoSettings!$C:$C,MATCH(EPS!$A3413,NoSettings!$A:$A,0))</f>
        <v>#N/A</v>
      </c>
      <c r="K3413">
        <f>INDEX(GWP!$C$2:$C$13,MATCH(EPS!I3413,GWP!$B$2:$B$13,0))</f>
        <v>0</v>
      </c>
      <c r="L3413" s="4" t="e">
        <f t="shared" si="107"/>
        <v>#N/A</v>
      </c>
    </row>
    <row r="3414" spans="1:12">
      <c r="A3414" t="s">
        <v>8962</v>
      </c>
      <c r="B3414" t="s">
        <v>7325</v>
      </c>
      <c r="C3414" t="s">
        <v>1736</v>
      </c>
      <c r="D3414" t="s">
        <v>6878</v>
      </c>
      <c r="E3414" t="s">
        <v>1708</v>
      </c>
      <c r="H3414" t="str">
        <f>INDEX('Vensim Variables'!$B:$B,MATCH(EPS!$B3414,'Vensim Variables'!$A:$A,0))</f>
        <v>g pollutant</v>
      </c>
      <c r="I3414" t="str">
        <f t="shared" si="106"/>
        <v>PM10</v>
      </c>
      <c r="J3414" t="e">
        <f>INDEX(NoSettings!$C:$C,MATCH(EPS!$A3414,NoSettings!$A:$A,0))</f>
        <v>#N/A</v>
      </c>
      <c r="K3414">
        <f>INDEX(GWP!$C$2:$C$13,MATCH(EPS!I3414,GWP!$B$2:$B$13,0))</f>
        <v>0</v>
      </c>
      <c r="L3414" s="4" t="e">
        <f t="shared" si="107"/>
        <v>#N/A</v>
      </c>
    </row>
    <row r="3415" spans="1:12">
      <c r="A3415" t="s">
        <v>8963</v>
      </c>
      <c r="B3415" t="s">
        <v>7325</v>
      </c>
      <c r="C3415" t="s">
        <v>1736</v>
      </c>
      <c r="D3415" t="s">
        <v>6878</v>
      </c>
      <c r="E3415" t="s">
        <v>1709</v>
      </c>
      <c r="H3415" t="str">
        <f>INDEX('Vensim Variables'!$B:$B,MATCH(EPS!$B3415,'Vensim Variables'!$A:$A,0))</f>
        <v>g pollutant</v>
      </c>
      <c r="I3415" t="str">
        <f t="shared" si="106"/>
        <v>PM25</v>
      </c>
      <c r="J3415" t="e">
        <f>INDEX(NoSettings!$C:$C,MATCH(EPS!$A3415,NoSettings!$A:$A,0))</f>
        <v>#N/A</v>
      </c>
      <c r="K3415">
        <f>INDEX(GWP!$C$2:$C$13,MATCH(EPS!I3415,GWP!$B$2:$B$13,0))</f>
        <v>0</v>
      </c>
      <c r="L3415" s="4" t="e">
        <f t="shared" si="107"/>
        <v>#N/A</v>
      </c>
    </row>
    <row r="3416" spans="1:12">
      <c r="A3416" t="s">
        <v>8964</v>
      </c>
      <c r="B3416" t="s">
        <v>7325</v>
      </c>
      <c r="C3416" t="s">
        <v>1736</v>
      </c>
      <c r="D3416" t="s">
        <v>6878</v>
      </c>
      <c r="E3416" t="s">
        <v>1710</v>
      </c>
      <c r="H3416" t="str">
        <f>INDEX('Vensim Variables'!$B:$B,MATCH(EPS!$B3416,'Vensim Variables'!$A:$A,0))</f>
        <v>g pollutant</v>
      </c>
      <c r="I3416" t="str">
        <f t="shared" si="106"/>
        <v>SOx</v>
      </c>
      <c r="J3416" t="e">
        <f>INDEX(NoSettings!$C:$C,MATCH(EPS!$A3416,NoSettings!$A:$A,0))</f>
        <v>#N/A</v>
      </c>
      <c r="K3416">
        <f>INDEX(GWP!$C$2:$C$13,MATCH(EPS!I3416,GWP!$B$2:$B$13,0))</f>
        <v>0</v>
      </c>
      <c r="L3416" s="4" t="e">
        <f t="shared" si="107"/>
        <v>#N/A</v>
      </c>
    </row>
    <row r="3417" spans="1:12">
      <c r="A3417" t="s">
        <v>8965</v>
      </c>
      <c r="B3417" t="s">
        <v>7325</v>
      </c>
      <c r="C3417" t="s">
        <v>1736</v>
      </c>
      <c r="D3417" t="s">
        <v>6878</v>
      </c>
      <c r="E3417" t="s">
        <v>1711</v>
      </c>
      <c r="H3417" t="str">
        <f>INDEX('Vensim Variables'!$B:$B,MATCH(EPS!$B3417,'Vensim Variables'!$A:$A,0))</f>
        <v>g pollutant</v>
      </c>
      <c r="I3417" t="str">
        <f t="shared" si="106"/>
        <v>BC</v>
      </c>
      <c r="J3417" t="e">
        <f>INDEX(NoSettings!$C:$C,MATCH(EPS!$A3417,NoSettings!$A:$A,0))</f>
        <v>#N/A</v>
      </c>
      <c r="K3417">
        <f>INDEX(GWP!$C$2:$C$13,MATCH(EPS!I3417,GWP!$B$2:$B$13,0))</f>
        <v>0</v>
      </c>
      <c r="L3417" s="4" t="e">
        <f t="shared" si="107"/>
        <v>#N/A</v>
      </c>
    </row>
    <row r="3418" spans="1:12">
      <c r="A3418" t="s">
        <v>8966</v>
      </c>
      <c r="B3418" t="s">
        <v>7325</v>
      </c>
      <c r="C3418" t="s">
        <v>1736</v>
      </c>
      <c r="D3418" t="s">
        <v>6878</v>
      </c>
      <c r="E3418" t="s">
        <v>1712</v>
      </c>
      <c r="H3418" t="str">
        <f>INDEX('Vensim Variables'!$B:$B,MATCH(EPS!$B3418,'Vensim Variables'!$A:$A,0))</f>
        <v>g pollutant</v>
      </c>
      <c r="I3418" t="str">
        <f t="shared" si="106"/>
        <v>OC</v>
      </c>
      <c r="J3418" t="e">
        <f>INDEX(NoSettings!$C:$C,MATCH(EPS!$A3418,NoSettings!$A:$A,0))</f>
        <v>#N/A</v>
      </c>
      <c r="K3418">
        <f>INDEX(GWP!$C$2:$C$13,MATCH(EPS!I3418,GWP!$B$2:$B$13,0))</f>
        <v>0</v>
      </c>
      <c r="L3418" s="4" t="e">
        <f t="shared" si="107"/>
        <v>#N/A</v>
      </c>
    </row>
    <row r="3419" spans="1:12">
      <c r="A3419" t="s">
        <v>8967</v>
      </c>
      <c r="B3419" t="s">
        <v>7325</v>
      </c>
      <c r="C3419" t="s">
        <v>1736</v>
      </c>
      <c r="D3419" t="s">
        <v>6878</v>
      </c>
      <c r="E3419" t="s">
        <v>1713</v>
      </c>
      <c r="H3419" t="str">
        <f>INDEX('Vensim Variables'!$B:$B,MATCH(EPS!$B3419,'Vensim Variables'!$A:$A,0))</f>
        <v>g pollutant</v>
      </c>
      <c r="I3419" t="str">
        <f t="shared" si="106"/>
        <v>CH4</v>
      </c>
      <c r="J3419" t="e">
        <f>INDEX(NoSettings!$C:$C,MATCH(EPS!$A3419,NoSettings!$A:$A,0))</f>
        <v>#N/A</v>
      </c>
      <c r="K3419">
        <f>INDEX(GWP!$C$2:$C$13,MATCH(EPS!I3419,GWP!$B$2:$B$13,0))</f>
        <v>28</v>
      </c>
      <c r="L3419" s="4" t="e">
        <f t="shared" si="107"/>
        <v>#N/A</v>
      </c>
    </row>
    <row r="3420" spans="1:12">
      <c r="A3420" t="s">
        <v>8968</v>
      </c>
      <c r="B3420" t="s">
        <v>7325</v>
      </c>
      <c r="C3420" t="s">
        <v>1736</v>
      </c>
      <c r="D3420" t="s">
        <v>6878</v>
      </c>
      <c r="E3420" t="s">
        <v>1714</v>
      </c>
      <c r="H3420" t="str">
        <f>INDEX('Vensim Variables'!$B:$B,MATCH(EPS!$B3420,'Vensim Variables'!$A:$A,0))</f>
        <v>g pollutant</v>
      </c>
      <c r="I3420" t="str">
        <f t="shared" si="106"/>
        <v>N2O</v>
      </c>
      <c r="J3420" t="e">
        <f>INDEX(NoSettings!$C:$C,MATCH(EPS!$A3420,NoSettings!$A:$A,0))</f>
        <v>#N/A</v>
      </c>
      <c r="K3420">
        <f>INDEX(GWP!$C$2:$C$13,MATCH(EPS!I3420,GWP!$B$2:$B$13,0))</f>
        <v>265</v>
      </c>
      <c r="L3420" s="4" t="e">
        <f t="shared" si="107"/>
        <v>#N/A</v>
      </c>
    </row>
    <row r="3421" spans="1:12">
      <c r="A3421" t="s">
        <v>8969</v>
      </c>
      <c r="B3421" t="s">
        <v>7325</v>
      </c>
      <c r="C3421" t="s">
        <v>1736</v>
      </c>
      <c r="D3421" t="s">
        <v>6878</v>
      </c>
      <c r="E3421" t="s">
        <v>1715</v>
      </c>
      <c r="H3421" t="str">
        <f>INDEX('Vensim Variables'!$B:$B,MATCH(EPS!$B3421,'Vensim Variables'!$A:$A,0))</f>
        <v>g pollutant</v>
      </c>
      <c r="I3421" t="str">
        <f t="shared" si="106"/>
        <v>F gases</v>
      </c>
      <c r="J3421" t="e">
        <f>INDEX(NoSettings!$C:$C,MATCH(EPS!$A3421,NoSettings!$A:$A,0))</f>
        <v>#N/A</v>
      </c>
      <c r="K3421">
        <f>INDEX(GWP!$C$2:$C$13,MATCH(EPS!I3421,GWP!$B$2:$B$13,0))</f>
        <v>1</v>
      </c>
      <c r="L3421" s="4" t="e">
        <f t="shared" si="107"/>
        <v>#N/A</v>
      </c>
    </row>
    <row r="3422" spans="1:12">
      <c r="A3422" t="s">
        <v>8970</v>
      </c>
      <c r="B3422" t="s">
        <v>7325</v>
      </c>
      <c r="C3422" t="s">
        <v>1736</v>
      </c>
      <c r="D3422" t="s">
        <v>6879</v>
      </c>
      <c r="E3422" t="s">
        <v>1702</v>
      </c>
      <c r="H3422" t="str">
        <f>INDEX('Vensim Variables'!$B:$B,MATCH(EPS!$B3422,'Vensim Variables'!$A:$A,0))</f>
        <v>g pollutant</v>
      </c>
      <c r="I3422" t="str">
        <f t="shared" si="106"/>
        <v>CO2</v>
      </c>
      <c r="J3422" t="e">
        <f>INDEX(NoSettings!$C:$C,MATCH(EPS!$A3422,NoSettings!$A:$A,0))</f>
        <v>#N/A</v>
      </c>
      <c r="K3422">
        <f>INDEX(GWP!$C$2:$C$13,MATCH(EPS!I3422,GWP!$B$2:$B$13,0))</f>
        <v>1</v>
      </c>
      <c r="L3422" s="4" t="e">
        <f t="shared" si="107"/>
        <v>#N/A</v>
      </c>
    </row>
    <row r="3423" spans="1:12">
      <c r="A3423" t="s">
        <v>8971</v>
      </c>
      <c r="B3423" t="s">
        <v>7325</v>
      </c>
      <c r="C3423" t="s">
        <v>1736</v>
      </c>
      <c r="D3423" t="s">
        <v>6879</v>
      </c>
      <c r="E3423" t="s">
        <v>1705</v>
      </c>
      <c r="H3423" t="str">
        <f>INDEX('Vensim Variables'!$B:$B,MATCH(EPS!$B3423,'Vensim Variables'!$A:$A,0))</f>
        <v>g pollutant</v>
      </c>
      <c r="I3423" t="str">
        <f t="shared" si="106"/>
        <v>VOC</v>
      </c>
      <c r="J3423" t="e">
        <f>INDEX(NoSettings!$C:$C,MATCH(EPS!$A3423,NoSettings!$A:$A,0))</f>
        <v>#N/A</v>
      </c>
      <c r="K3423">
        <f>INDEX(GWP!$C$2:$C$13,MATCH(EPS!I3423,GWP!$B$2:$B$13,0))</f>
        <v>0</v>
      </c>
      <c r="L3423" s="4" t="e">
        <f t="shared" si="107"/>
        <v>#N/A</v>
      </c>
    </row>
    <row r="3424" spans="1:12">
      <c r="A3424" t="s">
        <v>8972</v>
      </c>
      <c r="B3424" t="s">
        <v>7325</v>
      </c>
      <c r="C3424" t="s">
        <v>1736</v>
      </c>
      <c r="D3424" t="s">
        <v>6879</v>
      </c>
      <c r="E3424" t="s">
        <v>1706</v>
      </c>
      <c r="H3424" t="str">
        <f>INDEX('Vensim Variables'!$B:$B,MATCH(EPS!$B3424,'Vensim Variables'!$A:$A,0))</f>
        <v>g pollutant</v>
      </c>
      <c r="I3424" t="str">
        <f t="shared" si="106"/>
        <v>CO</v>
      </c>
      <c r="J3424" t="e">
        <f>INDEX(NoSettings!$C:$C,MATCH(EPS!$A3424,NoSettings!$A:$A,0))</f>
        <v>#N/A</v>
      </c>
      <c r="K3424">
        <f>INDEX(GWP!$C$2:$C$13,MATCH(EPS!I3424,GWP!$B$2:$B$13,0))</f>
        <v>0</v>
      </c>
      <c r="L3424" s="4" t="e">
        <f t="shared" si="107"/>
        <v>#N/A</v>
      </c>
    </row>
    <row r="3425" spans="1:12">
      <c r="A3425" t="s">
        <v>8973</v>
      </c>
      <c r="B3425" t="s">
        <v>7325</v>
      </c>
      <c r="C3425" t="s">
        <v>1736</v>
      </c>
      <c r="D3425" t="s">
        <v>6879</v>
      </c>
      <c r="E3425" t="s">
        <v>1707</v>
      </c>
      <c r="H3425" t="str">
        <f>INDEX('Vensim Variables'!$B:$B,MATCH(EPS!$B3425,'Vensim Variables'!$A:$A,0))</f>
        <v>g pollutant</v>
      </c>
      <c r="I3425" t="str">
        <f t="shared" si="106"/>
        <v>NOx</v>
      </c>
      <c r="J3425" t="e">
        <f>INDEX(NoSettings!$C:$C,MATCH(EPS!$A3425,NoSettings!$A:$A,0))</f>
        <v>#N/A</v>
      </c>
      <c r="K3425">
        <f>INDEX(GWP!$C$2:$C$13,MATCH(EPS!I3425,GWP!$B$2:$B$13,0))</f>
        <v>0</v>
      </c>
      <c r="L3425" s="4" t="e">
        <f t="shared" si="107"/>
        <v>#N/A</v>
      </c>
    </row>
    <row r="3426" spans="1:12">
      <c r="A3426" t="s">
        <v>8974</v>
      </c>
      <c r="B3426" t="s">
        <v>7325</v>
      </c>
      <c r="C3426" t="s">
        <v>1736</v>
      </c>
      <c r="D3426" t="s">
        <v>6879</v>
      </c>
      <c r="E3426" t="s">
        <v>1708</v>
      </c>
      <c r="H3426" t="str">
        <f>INDEX('Vensim Variables'!$B:$B,MATCH(EPS!$B3426,'Vensim Variables'!$A:$A,0))</f>
        <v>g pollutant</v>
      </c>
      <c r="I3426" t="str">
        <f t="shared" si="106"/>
        <v>PM10</v>
      </c>
      <c r="J3426" t="e">
        <f>INDEX(NoSettings!$C:$C,MATCH(EPS!$A3426,NoSettings!$A:$A,0))</f>
        <v>#N/A</v>
      </c>
      <c r="K3426">
        <f>INDEX(GWP!$C$2:$C$13,MATCH(EPS!I3426,GWP!$B$2:$B$13,0))</f>
        <v>0</v>
      </c>
      <c r="L3426" s="4" t="e">
        <f t="shared" si="107"/>
        <v>#N/A</v>
      </c>
    </row>
    <row r="3427" spans="1:12">
      <c r="A3427" t="s">
        <v>8975</v>
      </c>
      <c r="B3427" t="s">
        <v>7325</v>
      </c>
      <c r="C3427" t="s">
        <v>1736</v>
      </c>
      <c r="D3427" t="s">
        <v>6879</v>
      </c>
      <c r="E3427" t="s">
        <v>1709</v>
      </c>
      <c r="H3427" t="str">
        <f>INDEX('Vensim Variables'!$B:$B,MATCH(EPS!$B3427,'Vensim Variables'!$A:$A,0))</f>
        <v>g pollutant</v>
      </c>
      <c r="I3427" t="str">
        <f t="shared" si="106"/>
        <v>PM25</v>
      </c>
      <c r="J3427" t="e">
        <f>INDEX(NoSettings!$C:$C,MATCH(EPS!$A3427,NoSettings!$A:$A,0))</f>
        <v>#N/A</v>
      </c>
      <c r="K3427">
        <f>INDEX(GWP!$C$2:$C$13,MATCH(EPS!I3427,GWP!$B$2:$B$13,0))</f>
        <v>0</v>
      </c>
      <c r="L3427" s="4" t="e">
        <f t="shared" si="107"/>
        <v>#N/A</v>
      </c>
    </row>
    <row r="3428" spans="1:12">
      <c r="A3428" t="s">
        <v>8976</v>
      </c>
      <c r="B3428" t="s">
        <v>7325</v>
      </c>
      <c r="C3428" t="s">
        <v>1736</v>
      </c>
      <c r="D3428" t="s">
        <v>6879</v>
      </c>
      <c r="E3428" t="s">
        <v>1710</v>
      </c>
      <c r="H3428" t="str">
        <f>INDEX('Vensim Variables'!$B:$B,MATCH(EPS!$B3428,'Vensim Variables'!$A:$A,0))</f>
        <v>g pollutant</v>
      </c>
      <c r="I3428" t="str">
        <f t="shared" si="106"/>
        <v>SOx</v>
      </c>
      <c r="J3428" t="e">
        <f>INDEX(NoSettings!$C:$C,MATCH(EPS!$A3428,NoSettings!$A:$A,0))</f>
        <v>#N/A</v>
      </c>
      <c r="K3428">
        <f>INDEX(GWP!$C$2:$C$13,MATCH(EPS!I3428,GWP!$B$2:$B$13,0))</f>
        <v>0</v>
      </c>
      <c r="L3428" s="4" t="e">
        <f t="shared" si="107"/>
        <v>#N/A</v>
      </c>
    </row>
    <row r="3429" spans="1:12">
      <c r="A3429" t="s">
        <v>8977</v>
      </c>
      <c r="B3429" t="s">
        <v>7325</v>
      </c>
      <c r="C3429" t="s">
        <v>1736</v>
      </c>
      <c r="D3429" t="s">
        <v>6879</v>
      </c>
      <c r="E3429" t="s">
        <v>1711</v>
      </c>
      <c r="H3429" t="str">
        <f>INDEX('Vensim Variables'!$B:$B,MATCH(EPS!$B3429,'Vensim Variables'!$A:$A,0))</f>
        <v>g pollutant</v>
      </c>
      <c r="I3429" t="str">
        <f t="shared" si="106"/>
        <v>BC</v>
      </c>
      <c r="J3429" t="e">
        <f>INDEX(NoSettings!$C:$C,MATCH(EPS!$A3429,NoSettings!$A:$A,0))</f>
        <v>#N/A</v>
      </c>
      <c r="K3429">
        <f>INDEX(GWP!$C$2:$C$13,MATCH(EPS!I3429,GWP!$B$2:$B$13,0))</f>
        <v>0</v>
      </c>
      <c r="L3429" s="4" t="e">
        <f t="shared" si="107"/>
        <v>#N/A</v>
      </c>
    </row>
    <row r="3430" spans="1:12">
      <c r="A3430" t="s">
        <v>8978</v>
      </c>
      <c r="B3430" t="s">
        <v>7325</v>
      </c>
      <c r="C3430" t="s">
        <v>1736</v>
      </c>
      <c r="D3430" t="s">
        <v>6879</v>
      </c>
      <c r="E3430" t="s">
        <v>1712</v>
      </c>
      <c r="H3430" t="str">
        <f>INDEX('Vensim Variables'!$B:$B,MATCH(EPS!$B3430,'Vensim Variables'!$A:$A,0))</f>
        <v>g pollutant</v>
      </c>
      <c r="I3430" t="str">
        <f t="shared" si="106"/>
        <v>OC</v>
      </c>
      <c r="J3430" t="e">
        <f>INDEX(NoSettings!$C:$C,MATCH(EPS!$A3430,NoSettings!$A:$A,0))</f>
        <v>#N/A</v>
      </c>
      <c r="K3430">
        <f>INDEX(GWP!$C$2:$C$13,MATCH(EPS!I3430,GWP!$B$2:$B$13,0))</f>
        <v>0</v>
      </c>
      <c r="L3430" s="4" t="e">
        <f t="shared" si="107"/>
        <v>#N/A</v>
      </c>
    </row>
    <row r="3431" spans="1:12">
      <c r="A3431" t="s">
        <v>8979</v>
      </c>
      <c r="B3431" t="s">
        <v>7325</v>
      </c>
      <c r="C3431" t="s">
        <v>1736</v>
      </c>
      <c r="D3431" t="s">
        <v>6879</v>
      </c>
      <c r="E3431" t="s">
        <v>1713</v>
      </c>
      <c r="H3431" t="str">
        <f>INDEX('Vensim Variables'!$B:$B,MATCH(EPS!$B3431,'Vensim Variables'!$A:$A,0))</f>
        <v>g pollutant</v>
      </c>
      <c r="I3431" t="str">
        <f t="shared" si="106"/>
        <v>CH4</v>
      </c>
      <c r="J3431" t="e">
        <f>INDEX(NoSettings!$C:$C,MATCH(EPS!$A3431,NoSettings!$A:$A,0))</f>
        <v>#N/A</v>
      </c>
      <c r="K3431">
        <f>INDEX(GWP!$C$2:$C$13,MATCH(EPS!I3431,GWP!$B$2:$B$13,0))</f>
        <v>28</v>
      </c>
      <c r="L3431" s="4" t="e">
        <f t="shared" si="107"/>
        <v>#N/A</v>
      </c>
    </row>
    <row r="3432" spans="1:12">
      <c r="A3432" t="s">
        <v>8980</v>
      </c>
      <c r="B3432" t="s">
        <v>7325</v>
      </c>
      <c r="C3432" t="s">
        <v>1736</v>
      </c>
      <c r="D3432" t="s">
        <v>6879</v>
      </c>
      <c r="E3432" t="s">
        <v>1714</v>
      </c>
      <c r="H3432" t="str">
        <f>INDEX('Vensim Variables'!$B:$B,MATCH(EPS!$B3432,'Vensim Variables'!$A:$A,0))</f>
        <v>g pollutant</v>
      </c>
      <c r="I3432" t="str">
        <f t="shared" si="106"/>
        <v>N2O</v>
      </c>
      <c r="J3432" t="e">
        <f>INDEX(NoSettings!$C:$C,MATCH(EPS!$A3432,NoSettings!$A:$A,0))</f>
        <v>#N/A</v>
      </c>
      <c r="K3432">
        <f>INDEX(GWP!$C$2:$C$13,MATCH(EPS!I3432,GWP!$B$2:$B$13,0))</f>
        <v>265</v>
      </c>
      <c r="L3432" s="4" t="e">
        <f t="shared" si="107"/>
        <v>#N/A</v>
      </c>
    </row>
    <row r="3433" spans="1:12">
      <c r="A3433" t="s">
        <v>8981</v>
      </c>
      <c r="B3433" t="s">
        <v>7325</v>
      </c>
      <c r="C3433" t="s">
        <v>1736</v>
      </c>
      <c r="D3433" t="s">
        <v>6879</v>
      </c>
      <c r="E3433" t="s">
        <v>1715</v>
      </c>
      <c r="H3433" t="str">
        <f>INDEX('Vensim Variables'!$B:$B,MATCH(EPS!$B3433,'Vensim Variables'!$A:$A,0))</f>
        <v>g pollutant</v>
      </c>
      <c r="I3433" t="str">
        <f t="shared" si="106"/>
        <v>F gases</v>
      </c>
      <c r="J3433" t="e">
        <f>INDEX(NoSettings!$C:$C,MATCH(EPS!$A3433,NoSettings!$A:$A,0))</f>
        <v>#N/A</v>
      </c>
      <c r="K3433">
        <f>INDEX(GWP!$C$2:$C$13,MATCH(EPS!I3433,GWP!$B$2:$B$13,0))</f>
        <v>1</v>
      </c>
      <c r="L3433" s="4" t="e">
        <f t="shared" si="107"/>
        <v>#N/A</v>
      </c>
    </row>
    <row r="3434" spans="1:12">
      <c r="A3434" t="s">
        <v>8982</v>
      </c>
      <c r="B3434" t="s">
        <v>7325</v>
      </c>
      <c r="C3434" t="s">
        <v>1736</v>
      </c>
      <c r="D3434" t="s">
        <v>6880</v>
      </c>
      <c r="E3434" t="s">
        <v>1702</v>
      </c>
      <c r="H3434" t="str">
        <f>INDEX('Vensim Variables'!$B:$B,MATCH(EPS!$B3434,'Vensim Variables'!$A:$A,0))</f>
        <v>g pollutant</v>
      </c>
      <c r="I3434" t="str">
        <f t="shared" si="106"/>
        <v>CO2</v>
      </c>
      <c r="J3434" t="e">
        <f>INDEX(NoSettings!$C:$C,MATCH(EPS!$A3434,NoSettings!$A:$A,0))</f>
        <v>#N/A</v>
      </c>
      <c r="K3434">
        <f>INDEX(GWP!$C$2:$C$13,MATCH(EPS!I3434,GWP!$B$2:$B$13,0))</f>
        <v>1</v>
      </c>
      <c r="L3434" s="4" t="e">
        <f t="shared" si="107"/>
        <v>#N/A</v>
      </c>
    </row>
    <row r="3435" spans="1:12">
      <c r="A3435" t="s">
        <v>8983</v>
      </c>
      <c r="B3435" t="s">
        <v>7325</v>
      </c>
      <c r="C3435" t="s">
        <v>1736</v>
      </c>
      <c r="D3435" t="s">
        <v>6880</v>
      </c>
      <c r="E3435" t="s">
        <v>1705</v>
      </c>
      <c r="H3435" t="str">
        <f>INDEX('Vensim Variables'!$B:$B,MATCH(EPS!$B3435,'Vensim Variables'!$A:$A,0))</f>
        <v>g pollutant</v>
      </c>
      <c r="I3435" t="str">
        <f t="shared" si="106"/>
        <v>VOC</v>
      </c>
      <c r="J3435" t="e">
        <f>INDEX(NoSettings!$C:$C,MATCH(EPS!$A3435,NoSettings!$A:$A,0))</f>
        <v>#N/A</v>
      </c>
      <c r="K3435">
        <f>INDEX(GWP!$C$2:$C$13,MATCH(EPS!I3435,GWP!$B$2:$B$13,0))</f>
        <v>0</v>
      </c>
      <c r="L3435" s="4" t="e">
        <f t="shared" si="107"/>
        <v>#N/A</v>
      </c>
    </row>
    <row r="3436" spans="1:12">
      <c r="A3436" t="s">
        <v>8984</v>
      </c>
      <c r="B3436" t="s">
        <v>7325</v>
      </c>
      <c r="C3436" t="s">
        <v>1736</v>
      </c>
      <c r="D3436" t="s">
        <v>6880</v>
      </c>
      <c r="E3436" t="s">
        <v>1706</v>
      </c>
      <c r="H3436" t="str">
        <f>INDEX('Vensim Variables'!$B:$B,MATCH(EPS!$B3436,'Vensim Variables'!$A:$A,0))</f>
        <v>g pollutant</v>
      </c>
      <c r="I3436" t="str">
        <f t="shared" si="106"/>
        <v>CO</v>
      </c>
      <c r="J3436" t="e">
        <f>INDEX(NoSettings!$C:$C,MATCH(EPS!$A3436,NoSettings!$A:$A,0))</f>
        <v>#N/A</v>
      </c>
      <c r="K3436">
        <f>INDEX(GWP!$C$2:$C$13,MATCH(EPS!I3436,GWP!$B$2:$B$13,0))</f>
        <v>0</v>
      </c>
      <c r="L3436" s="4" t="e">
        <f t="shared" si="107"/>
        <v>#N/A</v>
      </c>
    </row>
    <row r="3437" spans="1:12">
      <c r="A3437" t="s">
        <v>8985</v>
      </c>
      <c r="B3437" t="s">
        <v>7325</v>
      </c>
      <c r="C3437" t="s">
        <v>1736</v>
      </c>
      <c r="D3437" t="s">
        <v>6880</v>
      </c>
      <c r="E3437" t="s">
        <v>1707</v>
      </c>
      <c r="H3437" t="str">
        <f>INDEX('Vensim Variables'!$B:$B,MATCH(EPS!$B3437,'Vensim Variables'!$A:$A,0))</f>
        <v>g pollutant</v>
      </c>
      <c r="I3437" t="str">
        <f t="shared" si="106"/>
        <v>NOx</v>
      </c>
      <c r="J3437" t="e">
        <f>INDEX(NoSettings!$C:$C,MATCH(EPS!$A3437,NoSettings!$A:$A,0))</f>
        <v>#N/A</v>
      </c>
      <c r="K3437">
        <f>INDEX(GWP!$C$2:$C$13,MATCH(EPS!I3437,GWP!$B$2:$B$13,0))</f>
        <v>0</v>
      </c>
      <c r="L3437" s="4" t="e">
        <f t="shared" si="107"/>
        <v>#N/A</v>
      </c>
    </row>
    <row r="3438" spans="1:12">
      <c r="A3438" t="s">
        <v>8986</v>
      </c>
      <c r="B3438" t="s">
        <v>7325</v>
      </c>
      <c r="C3438" t="s">
        <v>1736</v>
      </c>
      <c r="D3438" t="s">
        <v>6880</v>
      </c>
      <c r="E3438" t="s">
        <v>1708</v>
      </c>
      <c r="H3438" t="str">
        <f>INDEX('Vensim Variables'!$B:$B,MATCH(EPS!$B3438,'Vensim Variables'!$A:$A,0))</f>
        <v>g pollutant</v>
      </c>
      <c r="I3438" t="str">
        <f t="shared" si="106"/>
        <v>PM10</v>
      </c>
      <c r="J3438" t="e">
        <f>INDEX(NoSettings!$C:$C,MATCH(EPS!$A3438,NoSettings!$A:$A,0))</f>
        <v>#N/A</v>
      </c>
      <c r="K3438">
        <f>INDEX(GWP!$C$2:$C$13,MATCH(EPS!I3438,GWP!$B$2:$B$13,0))</f>
        <v>0</v>
      </c>
      <c r="L3438" s="4" t="e">
        <f t="shared" si="107"/>
        <v>#N/A</v>
      </c>
    </row>
    <row r="3439" spans="1:12">
      <c r="A3439" t="s">
        <v>8987</v>
      </c>
      <c r="B3439" t="s">
        <v>7325</v>
      </c>
      <c r="C3439" t="s">
        <v>1736</v>
      </c>
      <c r="D3439" t="s">
        <v>6880</v>
      </c>
      <c r="E3439" t="s">
        <v>1709</v>
      </c>
      <c r="H3439" t="str">
        <f>INDEX('Vensim Variables'!$B:$B,MATCH(EPS!$B3439,'Vensim Variables'!$A:$A,0))</f>
        <v>g pollutant</v>
      </c>
      <c r="I3439" t="str">
        <f t="shared" si="106"/>
        <v>PM25</v>
      </c>
      <c r="J3439" t="e">
        <f>INDEX(NoSettings!$C:$C,MATCH(EPS!$A3439,NoSettings!$A:$A,0))</f>
        <v>#N/A</v>
      </c>
      <c r="K3439">
        <f>INDEX(GWP!$C$2:$C$13,MATCH(EPS!I3439,GWP!$B$2:$B$13,0))</f>
        <v>0</v>
      </c>
      <c r="L3439" s="4" t="e">
        <f t="shared" si="107"/>
        <v>#N/A</v>
      </c>
    </row>
    <row r="3440" spans="1:12">
      <c r="A3440" t="s">
        <v>8988</v>
      </c>
      <c r="B3440" t="s">
        <v>7325</v>
      </c>
      <c r="C3440" t="s">
        <v>1736</v>
      </c>
      <c r="D3440" t="s">
        <v>6880</v>
      </c>
      <c r="E3440" t="s">
        <v>1710</v>
      </c>
      <c r="H3440" t="str">
        <f>INDEX('Vensim Variables'!$B:$B,MATCH(EPS!$B3440,'Vensim Variables'!$A:$A,0))</f>
        <v>g pollutant</v>
      </c>
      <c r="I3440" t="str">
        <f t="shared" si="106"/>
        <v>SOx</v>
      </c>
      <c r="J3440" t="e">
        <f>INDEX(NoSettings!$C:$C,MATCH(EPS!$A3440,NoSettings!$A:$A,0))</f>
        <v>#N/A</v>
      </c>
      <c r="K3440">
        <f>INDEX(GWP!$C$2:$C$13,MATCH(EPS!I3440,GWP!$B$2:$B$13,0))</f>
        <v>0</v>
      </c>
      <c r="L3440" s="4" t="e">
        <f t="shared" si="107"/>
        <v>#N/A</v>
      </c>
    </row>
    <row r="3441" spans="1:12">
      <c r="A3441" t="s">
        <v>8989</v>
      </c>
      <c r="B3441" t="s">
        <v>7325</v>
      </c>
      <c r="C3441" t="s">
        <v>1736</v>
      </c>
      <c r="D3441" t="s">
        <v>6880</v>
      </c>
      <c r="E3441" t="s">
        <v>1711</v>
      </c>
      <c r="H3441" t="str">
        <f>INDEX('Vensim Variables'!$B:$B,MATCH(EPS!$B3441,'Vensim Variables'!$A:$A,0))</f>
        <v>g pollutant</v>
      </c>
      <c r="I3441" t="str">
        <f t="shared" si="106"/>
        <v>BC</v>
      </c>
      <c r="J3441" t="e">
        <f>INDEX(NoSettings!$C:$C,MATCH(EPS!$A3441,NoSettings!$A:$A,0))</f>
        <v>#N/A</v>
      </c>
      <c r="K3441">
        <f>INDEX(GWP!$C$2:$C$13,MATCH(EPS!I3441,GWP!$B$2:$B$13,0))</f>
        <v>0</v>
      </c>
      <c r="L3441" s="4" t="e">
        <f t="shared" si="107"/>
        <v>#N/A</v>
      </c>
    </row>
    <row r="3442" spans="1:12">
      <c r="A3442" t="s">
        <v>8990</v>
      </c>
      <c r="B3442" t="s">
        <v>7325</v>
      </c>
      <c r="C3442" t="s">
        <v>1736</v>
      </c>
      <c r="D3442" t="s">
        <v>6880</v>
      </c>
      <c r="E3442" t="s">
        <v>1712</v>
      </c>
      <c r="H3442" t="str">
        <f>INDEX('Vensim Variables'!$B:$B,MATCH(EPS!$B3442,'Vensim Variables'!$A:$A,0))</f>
        <v>g pollutant</v>
      </c>
      <c r="I3442" t="str">
        <f t="shared" si="106"/>
        <v>OC</v>
      </c>
      <c r="J3442" t="e">
        <f>INDEX(NoSettings!$C:$C,MATCH(EPS!$A3442,NoSettings!$A:$A,0))</f>
        <v>#N/A</v>
      </c>
      <c r="K3442">
        <f>INDEX(GWP!$C$2:$C$13,MATCH(EPS!I3442,GWP!$B$2:$B$13,0))</f>
        <v>0</v>
      </c>
      <c r="L3442" s="4" t="e">
        <f t="shared" si="107"/>
        <v>#N/A</v>
      </c>
    </row>
    <row r="3443" spans="1:12">
      <c r="A3443" t="s">
        <v>8991</v>
      </c>
      <c r="B3443" t="s">
        <v>7325</v>
      </c>
      <c r="C3443" t="s">
        <v>1736</v>
      </c>
      <c r="D3443" t="s">
        <v>6880</v>
      </c>
      <c r="E3443" t="s">
        <v>1713</v>
      </c>
      <c r="H3443" t="str">
        <f>INDEX('Vensim Variables'!$B:$B,MATCH(EPS!$B3443,'Vensim Variables'!$A:$A,0))</f>
        <v>g pollutant</v>
      </c>
      <c r="I3443" t="str">
        <f t="shared" si="106"/>
        <v>CH4</v>
      </c>
      <c r="J3443" t="e">
        <f>INDEX(NoSettings!$C:$C,MATCH(EPS!$A3443,NoSettings!$A:$A,0))</f>
        <v>#N/A</v>
      </c>
      <c r="K3443">
        <f>INDEX(GWP!$C$2:$C$13,MATCH(EPS!I3443,GWP!$B$2:$B$13,0))</f>
        <v>28</v>
      </c>
      <c r="L3443" s="4" t="e">
        <f t="shared" si="107"/>
        <v>#N/A</v>
      </c>
    </row>
    <row r="3444" spans="1:12">
      <c r="A3444" t="s">
        <v>8992</v>
      </c>
      <c r="B3444" t="s">
        <v>7325</v>
      </c>
      <c r="C3444" t="s">
        <v>1736</v>
      </c>
      <c r="D3444" t="s">
        <v>6880</v>
      </c>
      <c r="E3444" t="s">
        <v>1714</v>
      </c>
      <c r="H3444" t="str">
        <f>INDEX('Vensim Variables'!$B:$B,MATCH(EPS!$B3444,'Vensim Variables'!$A:$A,0))</f>
        <v>g pollutant</v>
      </c>
      <c r="I3444" t="str">
        <f t="shared" si="106"/>
        <v>N2O</v>
      </c>
      <c r="J3444" t="e">
        <f>INDEX(NoSettings!$C:$C,MATCH(EPS!$A3444,NoSettings!$A:$A,0))</f>
        <v>#N/A</v>
      </c>
      <c r="K3444">
        <f>INDEX(GWP!$C$2:$C$13,MATCH(EPS!I3444,GWP!$B$2:$B$13,0))</f>
        <v>265</v>
      </c>
      <c r="L3444" s="4" t="e">
        <f t="shared" si="107"/>
        <v>#N/A</v>
      </c>
    </row>
    <row r="3445" spans="1:12">
      <c r="A3445" t="s">
        <v>8993</v>
      </c>
      <c r="B3445" t="s">
        <v>7325</v>
      </c>
      <c r="C3445" t="s">
        <v>1736</v>
      </c>
      <c r="D3445" t="s">
        <v>6880</v>
      </c>
      <c r="E3445" t="s">
        <v>1715</v>
      </c>
      <c r="H3445" t="str">
        <f>INDEX('Vensim Variables'!$B:$B,MATCH(EPS!$B3445,'Vensim Variables'!$A:$A,0))</f>
        <v>g pollutant</v>
      </c>
      <c r="I3445" t="str">
        <f t="shared" si="106"/>
        <v>F gases</v>
      </c>
      <c r="J3445" t="e">
        <f>INDEX(NoSettings!$C:$C,MATCH(EPS!$A3445,NoSettings!$A:$A,0))</f>
        <v>#N/A</v>
      </c>
      <c r="K3445">
        <f>INDEX(GWP!$C$2:$C$13,MATCH(EPS!I3445,GWP!$B$2:$B$13,0))</f>
        <v>1</v>
      </c>
      <c r="L3445" s="4" t="e">
        <f t="shared" si="107"/>
        <v>#N/A</v>
      </c>
    </row>
    <row r="3446" spans="1:12">
      <c r="A3446" t="s">
        <v>8994</v>
      </c>
      <c r="B3446" t="s">
        <v>7325</v>
      </c>
      <c r="C3446" t="s">
        <v>1736</v>
      </c>
      <c r="D3446" t="s">
        <v>6881</v>
      </c>
      <c r="E3446" t="s">
        <v>1702</v>
      </c>
      <c r="H3446" t="str">
        <f>INDEX('Vensim Variables'!$B:$B,MATCH(EPS!$B3446,'Vensim Variables'!$A:$A,0))</f>
        <v>g pollutant</v>
      </c>
      <c r="I3446" t="str">
        <f t="shared" si="106"/>
        <v>CO2</v>
      </c>
      <c r="J3446" t="e">
        <f>INDEX(NoSettings!$C:$C,MATCH(EPS!$A3446,NoSettings!$A:$A,0))</f>
        <v>#N/A</v>
      </c>
      <c r="K3446">
        <f>INDEX(GWP!$C$2:$C$13,MATCH(EPS!I3446,GWP!$B$2:$B$13,0))</f>
        <v>1</v>
      </c>
      <c r="L3446" s="4" t="e">
        <f t="shared" si="107"/>
        <v>#N/A</v>
      </c>
    </row>
    <row r="3447" spans="1:12">
      <c r="A3447" t="s">
        <v>8995</v>
      </c>
      <c r="B3447" t="s">
        <v>7325</v>
      </c>
      <c r="C3447" t="s">
        <v>1736</v>
      </c>
      <c r="D3447" t="s">
        <v>6881</v>
      </c>
      <c r="E3447" t="s">
        <v>1705</v>
      </c>
      <c r="H3447" t="str">
        <f>INDEX('Vensim Variables'!$B:$B,MATCH(EPS!$B3447,'Vensim Variables'!$A:$A,0))</f>
        <v>g pollutant</v>
      </c>
      <c r="I3447" t="str">
        <f t="shared" si="106"/>
        <v>VOC</v>
      </c>
      <c r="J3447" t="e">
        <f>INDEX(NoSettings!$C:$C,MATCH(EPS!$A3447,NoSettings!$A:$A,0))</f>
        <v>#N/A</v>
      </c>
      <c r="K3447">
        <f>INDEX(GWP!$C$2:$C$13,MATCH(EPS!I3447,GWP!$B$2:$B$13,0))</f>
        <v>0</v>
      </c>
      <c r="L3447" s="4" t="e">
        <f t="shared" si="107"/>
        <v>#N/A</v>
      </c>
    </row>
    <row r="3448" spans="1:12">
      <c r="A3448" t="s">
        <v>8996</v>
      </c>
      <c r="B3448" t="s">
        <v>7325</v>
      </c>
      <c r="C3448" t="s">
        <v>1736</v>
      </c>
      <c r="D3448" t="s">
        <v>6881</v>
      </c>
      <c r="E3448" t="s">
        <v>1706</v>
      </c>
      <c r="H3448" t="str">
        <f>INDEX('Vensim Variables'!$B:$B,MATCH(EPS!$B3448,'Vensim Variables'!$A:$A,0))</f>
        <v>g pollutant</v>
      </c>
      <c r="I3448" t="str">
        <f t="shared" si="106"/>
        <v>CO</v>
      </c>
      <c r="J3448" t="e">
        <f>INDEX(NoSettings!$C:$C,MATCH(EPS!$A3448,NoSettings!$A:$A,0))</f>
        <v>#N/A</v>
      </c>
      <c r="K3448">
        <f>INDEX(GWP!$C$2:$C$13,MATCH(EPS!I3448,GWP!$B$2:$B$13,0))</f>
        <v>0</v>
      </c>
      <c r="L3448" s="4" t="e">
        <f t="shared" si="107"/>
        <v>#N/A</v>
      </c>
    </row>
    <row r="3449" spans="1:12">
      <c r="A3449" t="s">
        <v>8997</v>
      </c>
      <c r="B3449" t="s">
        <v>7325</v>
      </c>
      <c r="C3449" t="s">
        <v>1736</v>
      </c>
      <c r="D3449" t="s">
        <v>6881</v>
      </c>
      <c r="E3449" t="s">
        <v>1707</v>
      </c>
      <c r="H3449" t="str">
        <f>INDEX('Vensim Variables'!$B:$B,MATCH(EPS!$B3449,'Vensim Variables'!$A:$A,0))</f>
        <v>g pollutant</v>
      </c>
      <c r="I3449" t="str">
        <f t="shared" si="106"/>
        <v>NOx</v>
      </c>
      <c r="J3449" t="e">
        <f>INDEX(NoSettings!$C:$C,MATCH(EPS!$A3449,NoSettings!$A:$A,0))</f>
        <v>#N/A</v>
      </c>
      <c r="K3449">
        <f>INDEX(GWP!$C$2:$C$13,MATCH(EPS!I3449,GWP!$B$2:$B$13,0))</f>
        <v>0</v>
      </c>
      <c r="L3449" s="4" t="e">
        <f t="shared" si="107"/>
        <v>#N/A</v>
      </c>
    </row>
    <row r="3450" spans="1:12">
      <c r="A3450" t="s">
        <v>8998</v>
      </c>
      <c r="B3450" t="s">
        <v>7325</v>
      </c>
      <c r="C3450" t="s">
        <v>1736</v>
      </c>
      <c r="D3450" t="s">
        <v>6881</v>
      </c>
      <c r="E3450" t="s">
        <v>1708</v>
      </c>
      <c r="H3450" t="str">
        <f>INDEX('Vensim Variables'!$B:$B,MATCH(EPS!$B3450,'Vensim Variables'!$A:$A,0))</f>
        <v>g pollutant</v>
      </c>
      <c r="I3450" t="str">
        <f t="shared" si="106"/>
        <v>PM10</v>
      </c>
      <c r="J3450" t="e">
        <f>INDEX(NoSettings!$C:$C,MATCH(EPS!$A3450,NoSettings!$A:$A,0))</f>
        <v>#N/A</v>
      </c>
      <c r="K3450">
        <f>INDEX(GWP!$C$2:$C$13,MATCH(EPS!I3450,GWP!$B$2:$B$13,0))</f>
        <v>0</v>
      </c>
      <c r="L3450" s="4" t="e">
        <f t="shared" si="107"/>
        <v>#N/A</v>
      </c>
    </row>
    <row r="3451" spans="1:12">
      <c r="A3451" t="s">
        <v>8999</v>
      </c>
      <c r="B3451" t="s">
        <v>7325</v>
      </c>
      <c r="C3451" t="s">
        <v>1736</v>
      </c>
      <c r="D3451" t="s">
        <v>6881</v>
      </c>
      <c r="E3451" t="s">
        <v>1709</v>
      </c>
      <c r="H3451" t="str">
        <f>INDEX('Vensim Variables'!$B:$B,MATCH(EPS!$B3451,'Vensim Variables'!$A:$A,0))</f>
        <v>g pollutant</v>
      </c>
      <c r="I3451" t="str">
        <f t="shared" si="106"/>
        <v>PM25</v>
      </c>
      <c r="J3451" t="e">
        <f>INDEX(NoSettings!$C:$C,MATCH(EPS!$A3451,NoSettings!$A:$A,0))</f>
        <v>#N/A</v>
      </c>
      <c r="K3451">
        <f>INDEX(GWP!$C$2:$C$13,MATCH(EPS!I3451,GWP!$B$2:$B$13,0))</f>
        <v>0</v>
      </c>
      <c r="L3451" s="4" t="e">
        <f t="shared" si="107"/>
        <v>#N/A</v>
      </c>
    </row>
    <row r="3452" spans="1:12">
      <c r="A3452" t="s">
        <v>9000</v>
      </c>
      <c r="B3452" t="s">
        <v>7325</v>
      </c>
      <c r="C3452" t="s">
        <v>1736</v>
      </c>
      <c r="D3452" t="s">
        <v>6881</v>
      </c>
      <c r="E3452" t="s">
        <v>1710</v>
      </c>
      <c r="H3452" t="str">
        <f>INDEX('Vensim Variables'!$B:$B,MATCH(EPS!$B3452,'Vensim Variables'!$A:$A,0))</f>
        <v>g pollutant</v>
      </c>
      <c r="I3452" t="str">
        <f t="shared" si="106"/>
        <v>SOx</v>
      </c>
      <c r="J3452" t="e">
        <f>INDEX(NoSettings!$C:$C,MATCH(EPS!$A3452,NoSettings!$A:$A,0))</f>
        <v>#N/A</v>
      </c>
      <c r="K3452">
        <f>INDEX(GWP!$C$2:$C$13,MATCH(EPS!I3452,GWP!$B$2:$B$13,0))</f>
        <v>0</v>
      </c>
      <c r="L3452" s="4" t="e">
        <f t="shared" si="107"/>
        <v>#N/A</v>
      </c>
    </row>
    <row r="3453" spans="1:12">
      <c r="A3453" t="s">
        <v>9001</v>
      </c>
      <c r="B3453" t="s">
        <v>7325</v>
      </c>
      <c r="C3453" t="s">
        <v>1736</v>
      </c>
      <c r="D3453" t="s">
        <v>6881</v>
      </c>
      <c r="E3453" t="s">
        <v>1711</v>
      </c>
      <c r="H3453" t="str">
        <f>INDEX('Vensim Variables'!$B:$B,MATCH(EPS!$B3453,'Vensim Variables'!$A:$A,0))</f>
        <v>g pollutant</v>
      </c>
      <c r="I3453" t="str">
        <f t="shared" si="106"/>
        <v>BC</v>
      </c>
      <c r="J3453" t="e">
        <f>INDEX(NoSettings!$C:$C,MATCH(EPS!$A3453,NoSettings!$A:$A,0))</f>
        <v>#N/A</v>
      </c>
      <c r="K3453">
        <f>INDEX(GWP!$C$2:$C$13,MATCH(EPS!I3453,GWP!$B$2:$B$13,0))</f>
        <v>0</v>
      </c>
      <c r="L3453" s="4" t="e">
        <f t="shared" si="107"/>
        <v>#N/A</v>
      </c>
    </row>
    <row r="3454" spans="1:12">
      <c r="A3454" t="s">
        <v>9002</v>
      </c>
      <c r="B3454" t="s">
        <v>7325</v>
      </c>
      <c r="C3454" t="s">
        <v>1736</v>
      </c>
      <c r="D3454" t="s">
        <v>6881</v>
      </c>
      <c r="E3454" t="s">
        <v>1712</v>
      </c>
      <c r="H3454" t="str">
        <f>INDEX('Vensim Variables'!$B:$B,MATCH(EPS!$B3454,'Vensim Variables'!$A:$A,0))</f>
        <v>g pollutant</v>
      </c>
      <c r="I3454" t="str">
        <f t="shared" si="106"/>
        <v>OC</v>
      </c>
      <c r="J3454" t="e">
        <f>INDEX(NoSettings!$C:$C,MATCH(EPS!$A3454,NoSettings!$A:$A,0))</f>
        <v>#N/A</v>
      </c>
      <c r="K3454">
        <f>INDEX(GWP!$C$2:$C$13,MATCH(EPS!I3454,GWP!$B$2:$B$13,0))</f>
        <v>0</v>
      </c>
      <c r="L3454" s="4" t="e">
        <f t="shared" si="107"/>
        <v>#N/A</v>
      </c>
    </row>
    <row r="3455" spans="1:12">
      <c r="A3455" t="s">
        <v>9003</v>
      </c>
      <c r="B3455" t="s">
        <v>7325</v>
      </c>
      <c r="C3455" t="s">
        <v>1736</v>
      </c>
      <c r="D3455" t="s">
        <v>6881</v>
      </c>
      <c r="E3455" t="s">
        <v>1713</v>
      </c>
      <c r="H3455" t="str">
        <f>INDEX('Vensim Variables'!$B:$B,MATCH(EPS!$B3455,'Vensim Variables'!$A:$A,0))</f>
        <v>g pollutant</v>
      </c>
      <c r="I3455" t="str">
        <f t="shared" si="106"/>
        <v>CH4</v>
      </c>
      <c r="J3455" t="e">
        <f>INDEX(NoSettings!$C:$C,MATCH(EPS!$A3455,NoSettings!$A:$A,0))</f>
        <v>#N/A</v>
      </c>
      <c r="K3455">
        <f>INDEX(GWP!$C$2:$C$13,MATCH(EPS!I3455,GWP!$B$2:$B$13,0))</f>
        <v>28</v>
      </c>
      <c r="L3455" s="4" t="e">
        <f t="shared" si="107"/>
        <v>#N/A</v>
      </c>
    </row>
    <row r="3456" spans="1:12">
      <c r="A3456" t="s">
        <v>9004</v>
      </c>
      <c r="B3456" t="s">
        <v>7325</v>
      </c>
      <c r="C3456" t="s">
        <v>1736</v>
      </c>
      <c r="D3456" t="s">
        <v>6881</v>
      </c>
      <c r="E3456" t="s">
        <v>1714</v>
      </c>
      <c r="H3456" t="str">
        <f>INDEX('Vensim Variables'!$B:$B,MATCH(EPS!$B3456,'Vensim Variables'!$A:$A,0))</f>
        <v>g pollutant</v>
      </c>
      <c r="I3456" t="str">
        <f t="shared" si="106"/>
        <v>N2O</v>
      </c>
      <c r="J3456" t="e">
        <f>INDEX(NoSettings!$C:$C,MATCH(EPS!$A3456,NoSettings!$A:$A,0))</f>
        <v>#N/A</v>
      </c>
      <c r="K3456">
        <f>INDEX(GWP!$C$2:$C$13,MATCH(EPS!I3456,GWP!$B$2:$B$13,0))</f>
        <v>265</v>
      </c>
      <c r="L3456" s="4" t="e">
        <f t="shared" si="107"/>
        <v>#N/A</v>
      </c>
    </row>
    <row r="3457" spans="1:12">
      <c r="A3457" t="s">
        <v>9005</v>
      </c>
      <c r="B3457" t="s">
        <v>7325</v>
      </c>
      <c r="C3457" t="s">
        <v>1736</v>
      </c>
      <c r="D3457" t="s">
        <v>6881</v>
      </c>
      <c r="E3457" t="s">
        <v>1715</v>
      </c>
      <c r="H3457" t="str">
        <f>INDEX('Vensim Variables'!$B:$B,MATCH(EPS!$B3457,'Vensim Variables'!$A:$A,0))</f>
        <v>g pollutant</v>
      </c>
      <c r="I3457" t="str">
        <f t="shared" si="106"/>
        <v>F gases</v>
      </c>
      <c r="J3457" t="e">
        <f>INDEX(NoSettings!$C:$C,MATCH(EPS!$A3457,NoSettings!$A:$A,0))</f>
        <v>#N/A</v>
      </c>
      <c r="K3457">
        <f>INDEX(GWP!$C$2:$C$13,MATCH(EPS!I3457,GWP!$B$2:$B$13,0))</f>
        <v>1</v>
      </c>
      <c r="L3457" s="4" t="e">
        <f t="shared" si="107"/>
        <v>#N/A</v>
      </c>
    </row>
    <row r="3458" spans="1:12">
      <c r="A3458" t="s">
        <v>9006</v>
      </c>
      <c r="B3458" t="s">
        <v>7325</v>
      </c>
      <c r="C3458" t="s">
        <v>1736</v>
      </c>
      <c r="D3458" t="s">
        <v>6882</v>
      </c>
      <c r="E3458" t="s">
        <v>1702</v>
      </c>
      <c r="H3458" t="str">
        <f>INDEX('Vensim Variables'!$B:$B,MATCH(EPS!$B3458,'Vensim Variables'!$A:$A,0))</f>
        <v>g pollutant</v>
      </c>
      <c r="I3458" t="str">
        <f t="shared" si="106"/>
        <v>CO2</v>
      </c>
      <c r="J3458" t="e">
        <f>INDEX(NoSettings!$C:$C,MATCH(EPS!$A3458,NoSettings!$A:$A,0))</f>
        <v>#N/A</v>
      </c>
      <c r="K3458">
        <f>INDEX(GWP!$C$2:$C$13,MATCH(EPS!I3458,GWP!$B$2:$B$13,0))</f>
        <v>1</v>
      </c>
      <c r="L3458" s="4" t="e">
        <f t="shared" si="107"/>
        <v>#N/A</v>
      </c>
    </row>
    <row r="3459" spans="1:12">
      <c r="A3459" t="s">
        <v>9007</v>
      </c>
      <c r="B3459" t="s">
        <v>7325</v>
      </c>
      <c r="C3459" t="s">
        <v>1736</v>
      </c>
      <c r="D3459" t="s">
        <v>6882</v>
      </c>
      <c r="E3459" t="s">
        <v>1705</v>
      </c>
      <c r="H3459" t="str">
        <f>INDEX('Vensim Variables'!$B:$B,MATCH(EPS!$B3459,'Vensim Variables'!$A:$A,0))</f>
        <v>g pollutant</v>
      </c>
      <c r="I3459" t="str">
        <f t="shared" ref="I3459:I3522" si="108">IF(OR(C3459="CO2",C3459="CH4",C3459="N2O",C3459="F gases",C3459="VOC",C3459="CO",C3459="NOx",C3459="PM10",C3459="PM25",C3459="SOx",C3459="BC",C3459="OC"),C3459,IF(OR(D3459="CO2",D3459="CH4",D3459="N2O",D3459="F gases",D3459="VOC",D3459="CO",D3459="NOx",D3459="PM10",D3459="PM25",D3459="SOx",D3459="BC",D3459="OC"),D3459,IF(OR(E3459="CO2",E3459="CH4",E3459="N2O",E3459="F gases",E3459="VOC",E3459="CO",E3459="NOx",E3459="PM10",E3459="PM25",E3459="SOx",E3459="BC",E3459="OC"),E3459,"NA")))</f>
        <v>VOC</v>
      </c>
      <c r="J3459" t="e">
        <f>INDEX(NoSettings!$C:$C,MATCH(EPS!$A3459,NoSettings!$A:$A,0))</f>
        <v>#N/A</v>
      </c>
      <c r="K3459">
        <f>INDEX(GWP!$C$2:$C$13,MATCH(EPS!I3459,GWP!$B$2:$B$13,0))</f>
        <v>0</v>
      </c>
      <c r="L3459" s="4" t="e">
        <f t="shared" ref="L3459:L3522" si="109">IF(H3459="g pollutant",K3459*J3459/10^12,IF(H3459="MMTCO2e",J3459,IF(H3459="MWh",J3459,0)))</f>
        <v>#N/A</v>
      </c>
    </row>
    <row r="3460" spans="1:12">
      <c r="A3460" t="s">
        <v>9008</v>
      </c>
      <c r="B3460" t="s">
        <v>7325</v>
      </c>
      <c r="C3460" t="s">
        <v>1736</v>
      </c>
      <c r="D3460" t="s">
        <v>6882</v>
      </c>
      <c r="E3460" t="s">
        <v>1706</v>
      </c>
      <c r="H3460" t="str">
        <f>INDEX('Vensim Variables'!$B:$B,MATCH(EPS!$B3460,'Vensim Variables'!$A:$A,0))</f>
        <v>g pollutant</v>
      </c>
      <c r="I3460" t="str">
        <f t="shared" si="108"/>
        <v>CO</v>
      </c>
      <c r="J3460" t="e">
        <f>INDEX(NoSettings!$C:$C,MATCH(EPS!$A3460,NoSettings!$A:$A,0))</f>
        <v>#N/A</v>
      </c>
      <c r="K3460">
        <f>INDEX(GWP!$C$2:$C$13,MATCH(EPS!I3460,GWP!$B$2:$B$13,0))</f>
        <v>0</v>
      </c>
      <c r="L3460" s="4" t="e">
        <f t="shared" si="109"/>
        <v>#N/A</v>
      </c>
    </row>
    <row r="3461" spans="1:12">
      <c r="A3461" t="s">
        <v>9009</v>
      </c>
      <c r="B3461" t="s">
        <v>7325</v>
      </c>
      <c r="C3461" t="s">
        <v>1736</v>
      </c>
      <c r="D3461" t="s">
        <v>6882</v>
      </c>
      <c r="E3461" t="s">
        <v>1707</v>
      </c>
      <c r="H3461" t="str">
        <f>INDEX('Vensim Variables'!$B:$B,MATCH(EPS!$B3461,'Vensim Variables'!$A:$A,0))</f>
        <v>g pollutant</v>
      </c>
      <c r="I3461" t="str">
        <f t="shared" si="108"/>
        <v>NOx</v>
      </c>
      <c r="J3461" t="e">
        <f>INDEX(NoSettings!$C:$C,MATCH(EPS!$A3461,NoSettings!$A:$A,0))</f>
        <v>#N/A</v>
      </c>
      <c r="K3461">
        <f>INDEX(GWP!$C$2:$C$13,MATCH(EPS!I3461,GWP!$B$2:$B$13,0))</f>
        <v>0</v>
      </c>
      <c r="L3461" s="4" t="e">
        <f t="shared" si="109"/>
        <v>#N/A</v>
      </c>
    </row>
    <row r="3462" spans="1:12">
      <c r="A3462" t="s">
        <v>9010</v>
      </c>
      <c r="B3462" t="s">
        <v>7325</v>
      </c>
      <c r="C3462" t="s">
        <v>1736</v>
      </c>
      <c r="D3462" t="s">
        <v>6882</v>
      </c>
      <c r="E3462" t="s">
        <v>1708</v>
      </c>
      <c r="H3462" t="str">
        <f>INDEX('Vensim Variables'!$B:$B,MATCH(EPS!$B3462,'Vensim Variables'!$A:$A,0))</f>
        <v>g pollutant</v>
      </c>
      <c r="I3462" t="str">
        <f t="shared" si="108"/>
        <v>PM10</v>
      </c>
      <c r="J3462" t="e">
        <f>INDEX(NoSettings!$C:$C,MATCH(EPS!$A3462,NoSettings!$A:$A,0))</f>
        <v>#N/A</v>
      </c>
      <c r="K3462">
        <f>INDEX(GWP!$C$2:$C$13,MATCH(EPS!I3462,GWP!$B$2:$B$13,0))</f>
        <v>0</v>
      </c>
      <c r="L3462" s="4" t="e">
        <f t="shared" si="109"/>
        <v>#N/A</v>
      </c>
    </row>
    <row r="3463" spans="1:12">
      <c r="A3463" t="s">
        <v>9011</v>
      </c>
      <c r="B3463" t="s">
        <v>7325</v>
      </c>
      <c r="C3463" t="s">
        <v>1736</v>
      </c>
      <c r="D3463" t="s">
        <v>6882</v>
      </c>
      <c r="E3463" t="s">
        <v>1709</v>
      </c>
      <c r="H3463" t="str">
        <f>INDEX('Vensim Variables'!$B:$B,MATCH(EPS!$B3463,'Vensim Variables'!$A:$A,0))</f>
        <v>g pollutant</v>
      </c>
      <c r="I3463" t="str">
        <f t="shared" si="108"/>
        <v>PM25</v>
      </c>
      <c r="J3463" t="e">
        <f>INDEX(NoSettings!$C:$C,MATCH(EPS!$A3463,NoSettings!$A:$A,0))</f>
        <v>#N/A</v>
      </c>
      <c r="K3463">
        <f>INDEX(GWP!$C$2:$C$13,MATCH(EPS!I3463,GWP!$B$2:$B$13,0))</f>
        <v>0</v>
      </c>
      <c r="L3463" s="4" t="e">
        <f t="shared" si="109"/>
        <v>#N/A</v>
      </c>
    </row>
    <row r="3464" spans="1:12">
      <c r="A3464" t="s">
        <v>9012</v>
      </c>
      <c r="B3464" t="s">
        <v>7325</v>
      </c>
      <c r="C3464" t="s">
        <v>1736</v>
      </c>
      <c r="D3464" t="s">
        <v>6882</v>
      </c>
      <c r="E3464" t="s">
        <v>1710</v>
      </c>
      <c r="H3464" t="str">
        <f>INDEX('Vensim Variables'!$B:$B,MATCH(EPS!$B3464,'Vensim Variables'!$A:$A,0))</f>
        <v>g pollutant</v>
      </c>
      <c r="I3464" t="str">
        <f t="shared" si="108"/>
        <v>SOx</v>
      </c>
      <c r="J3464" t="e">
        <f>INDEX(NoSettings!$C:$C,MATCH(EPS!$A3464,NoSettings!$A:$A,0))</f>
        <v>#N/A</v>
      </c>
      <c r="K3464">
        <f>INDEX(GWP!$C$2:$C$13,MATCH(EPS!I3464,GWP!$B$2:$B$13,0))</f>
        <v>0</v>
      </c>
      <c r="L3464" s="4" t="e">
        <f t="shared" si="109"/>
        <v>#N/A</v>
      </c>
    </row>
    <row r="3465" spans="1:12">
      <c r="A3465" t="s">
        <v>9013</v>
      </c>
      <c r="B3465" t="s">
        <v>7325</v>
      </c>
      <c r="C3465" t="s">
        <v>1736</v>
      </c>
      <c r="D3465" t="s">
        <v>6882</v>
      </c>
      <c r="E3465" t="s">
        <v>1711</v>
      </c>
      <c r="H3465" t="str">
        <f>INDEX('Vensim Variables'!$B:$B,MATCH(EPS!$B3465,'Vensim Variables'!$A:$A,0))</f>
        <v>g pollutant</v>
      </c>
      <c r="I3465" t="str">
        <f t="shared" si="108"/>
        <v>BC</v>
      </c>
      <c r="J3465" t="e">
        <f>INDEX(NoSettings!$C:$C,MATCH(EPS!$A3465,NoSettings!$A:$A,0))</f>
        <v>#N/A</v>
      </c>
      <c r="K3465">
        <f>INDEX(GWP!$C$2:$C$13,MATCH(EPS!I3465,GWP!$B$2:$B$13,0))</f>
        <v>0</v>
      </c>
      <c r="L3465" s="4" t="e">
        <f t="shared" si="109"/>
        <v>#N/A</v>
      </c>
    </row>
    <row r="3466" spans="1:12">
      <c r="A3466" t="s">
        <v>9014</v>
      </c>
      <c r="B3466" t="s">
        <v>7325</v>
      </c>
      <c r="C3466" t="s">
        <v>1736</v>
      </c>
      <c r="D3466" t="s">
        <v>6882</v>
      </c>
      <c r="E3466" t="s">
        <v>1712</v>
      </c>
      <c r="H3466" t="str">
        <f>INDEX('Vensim Variables'!$B:$B,MATCH(EPS!$B3466,'Vensim Variables'!$A:$A,0))</f>
        <v>g pollutant</v>
      </c>
      <c r="I3466" t="str">
        <f t="shared" si="108"/>
        <v>OC</v>
      </c>
      <c r="J3466" t="e">
        <f>INDEX(NoSettings!$C:$C,MATCH(EPS!$A3466,NoSettings!$A:$A,0))</f>
        <v>#N/A</v>
      </c>
      <c r="K3466">
        <f>INDEX(GWP!$C$2:$C$13,MATCH(EPS!I3466,GWP!$B$2:$B$13,0))</f>
        <v>0</v>
      </c>
      <c r="L3466" s="4" t="e">
        <f t="shared" si="109"/>
        <v>#N/A</v>
      </c>
    </row>
    <row r="3467" spans="1:12">
      <c r="A3467" t="s">
        <v>9015</v>
      </c>
      <c r="B3467" t="s">
        <v>7325</v>
      </c>
      <c r="C3467" t="s">
        <v>1736</v>
      </c>
      <c r="D3467" t="s">
        <v>6882</v>
      </c>
      <c r="E3467" t="s">
        <v>1713</v>
      </c>
      <c r="H3467" t="str">
        <f>INDEX('Vensim Variables'!$B:$B,MATCH(EPS!$B3467,'Vensim Variables'!$A:$A,0))</f>
        <v>g pollutant</v>
      </c>
      <c r="I3467" t="str">
        <f t="shared" si="108"/>
        <v>CH4</v>
      </c>
      <c r="J3467" t="e">
        <f>INDEX(NoSettings!$C:$C,MATCH(EPS!$A3467,NoSettings!$A:$A,0))</f>
        <v>#N/A</v>
      </c>
      <c r="K3467">
        <f>INDEX(GWP!$C$2:$C$13,MATCH(EPS!I3467,GWP!$B$2:$B$13,0))</f>
        <v>28</v>
      </c>
      <c r="L3467" s="4" t="e">
        <f t="shared" si="109"/>
        <v>#N/A</v>
      </c>
    </row>
    <row r="3468" spans="1:12">
      <c r="A3468" t="s">
        <v>9016</v>
      </c>
      <c r="B3468" t="s">
        <v>7325</v>
      </c>
      <c r="C3468" t="s">
        <v>1736</v>
      </c>
      <c r="D3468" t="s">
        <v>6882</v>
      </c>
      <c r="E3468" t="s">
        <v>1714</v>
      </c>
      <c r="H3468" t="str">
        <f>INDEX('Vensim Variables'!$B:$B,MATCH(EPS!$B3468,'Vensim Variables'!$A:$A,0))</f>
        <v>g pollutant</v>
      </c>
      <c r="I3468" t="str">
        <f t="shared" si="108"/>
        <v>N2O</v>
      </c>
      <c r="J3468" t="e">
        <f>INDEX(NoSettings!$C:$C,MATCH(EPS!$A3468,NoSettings!$A:$A,0))</f>
        <v>#N/A</v>
      </c>
      <c r="K3468">
        <f>INDEX(GWP!$C$2:$C$13,MATCH(EPS!I3468,GWP!$B$2:$B$13,0))</f>
        <v>265</v>
      </c>
      <c r="L3468" s="4" t="e">
        <f t="shared" si="109"/>
        <v>#N/A</v>
      </c>
    </row>
    <row r="3469" spans="1:12">
      <c r="A3469" t="s">
        <v>9017</v>
      </c>
      <c r="B3469" t="s">
        <v>7325</v>
      </c>
      <c r="C3469" t="s">
        <v>1736</v>
      </c>
      <c r="D3469" t="s">
        <v>6882</v>
      </c>
      <c r="E3469" t="s">
        <v>1715</v>
      </c>
      <c r="H3469" t="str">
        <f>INDEX('Vensim Variables'!$B:$B,MATCH(EPS!$B3469,'Vensim Variables'!$A:$A,0))</f>
        <v>g pollutant</v>
      </c>
      <c r="I3469" t="str">
        <f t="shared" si="108"/>
        <v>F gases</v>
      </c>
      <c r="J3469" t="e">
        <f>INDEX(NoSettings!$C:$C,MATCH(EPS!$A3469,NoSettings!$A:$A,0))</f>
        <v>#N/A</v>
      </c>
      <c r="K3469">
        <f>INDEX(GWP!$C$2:$C$13,MATCH(EPS!I3469,GWP!$B$2:$B$13,0))</f>
        <v>1</v>
      </c>
      <c r="L3469" s="4" t="e">
        <f t="shared" si="109"/>
        <v>#N/A</v>
      </c>
    </row>
    <row r="3470" spans="1:12">
      <c r="A3470" t="s">
        <v>9018</v>
      </c>
      <c r="B3470" t="s">
        <v>7325</v>
      </c>
      <c r="C3470" t="s">
        <v>1736</v>
      </c>
      <c r="D3470" t="s">
        <v>6883</v>
      </c>
      <c r="E3470" t="s">
        <v>1702</v>
      </c>
      <c r="H3470" t="str">
        <f>INDEX('Vensim Variables'!$B:$B,MATCH(EPS!$B3470,'Vensim Variables'!$A:$A,0))</f>
        <v>g pollutant</v>
      </c>
      <c r="I3470" t="str">
        <f t="shared" si="108"/>
        <v>CO2</v>
      </c>
      <c r="J3470" t="e">
        <f>INDEX(NoSettings!$C:$C,MATCH(EPS!$A3470,NoSettings!$A:$A,0))</f>
        <v>#N/A</v>
      </c>
      <c r="K3470">
        <f>INDEX(GWP!$C$2:$C$13,MATCH(EPS!I3470,GWP!$B$2:$B$13,0))</f>
        <v>1</v>
      </c>
      <c r="L3470" s="4" t="e">
        <f t="shared" si="109"/>
        <v>#N/A</v>
      </c>
    </row>
    <row r="3471" spans="1:12">
      <c r="A3471" t="s">
        <v>9019</v>
      </c>
      <c r="B3471" t="s">
        <v>7325</v>
      </c>
      <c r="C3471" t="s">
        <v>1736</v>
      </c>
      <c r="D3471" t="s">
        <v>6883</v>
      </c>
      <c r="E3471" t="s">
        <v>1705</v>
      </c>
      <c r="H3471" t="str">
        <f>INDEX('Vensim Variables'!$B:$B,MATCH(EPS!$B3471,'Vensim Variables'!$A:$A,0))</f>
        <v>g pollutant</v>
      </c>
      <c r="I3471" t="str">
        <f t="shared" si="108"/>
        <v>VOC</v>
      </c>
      <c r="J3471" t="e">
        <f>INDEX(NoSettings!$C:$C,MATCH(EPS!$A3471,NoSettings!$A:$A,0))</f>
        <v>#N/A</v>
      </c>
      <c r="K3471">
        <f>INDEX(GWP!$C$2:$C$13,MATCH(EPS!I3471,GWP!$B$2:$B$13,0))</f>
        <v>0</v>
      </c>
      <c r="L3471" s="4" t="e">
        <f t="shared" si="109"/>
        <v>#N/A</v>
      </c>
    </row>
    <row r="3472" spans="1:12">
      <c r="A3472" t="s">
        <v>9020</v>
      </c>
      <c r="B3472" t="s">
        <v>7325</v>
      </c>
      <c r="C3472" t="s">
        <v>1736</v>
      </c>
      <c r="D3472" t="s">
        <v>6883</v>
      </c>
      <c r="E3472" t="s">
        <v>1706</v>
      </c>
      <c r="H3472" t="str">
        <f>INDEX('Vensim Variables'!$B:$B,MATCH(EPS!$B3472,'Vensim Variables'!$A:$A,0))</f>
        <v>g pollutant</v>
      </c>
      <c r="I3472" t="str">
        <f t="shared" si="108"/>
        <v>CO</v>
      </c>
      <c r="J3472" t="e">
        <f>INDEX(NoSettings!$C:$C,MATCH(EPS!$A3472,NoSettings!$A:$A,0))</f>
        <v>#N/A</v>
      </c>
      <c r="K3472">
        <f>INDEX(GWP!$C$2:$C$13,MATCH(EPS!I3472,GWP!$B$2:$B$13,0))</f>
        <v>0</v>
      </c>
      <c r="L3472" s="4" t="e">
        <f t="shared" si="109"/>
        <v>#N/A</v>
      </c>
    </row>
    <row r="3473" spans="1:12">
      <c r="A3473" t="s">
        <v>9021</v>
      </c>
      <c r="B3473" t="s">
        <v>7325</v>
      </c>
      <c r="C3473" t="s">
        <v>1736</v>
      </c>
      <c r="D3473" t="s">
        <v>6883</v>
      </c>
      <c r="E3473" t="s">
        <v>1707</v>
      </c>
      <c r="H3473" t="str">
        <f>INDEX('Vensim Variables'!$B:$B,MATCH(EPS!$B3473,'Vensim Variables'!$A:$A,0))</f>
        <v>g pollutant</v>
      </c>
      <c r="I3473" t="str">
        <f t="shared" si="108"/>
        <v>NOx</v>
      </c>
      <c r="J3473" t="e">
        <f>INDEX(NoSettings!$C:$C,MATCH(EPS!$A3473,NoSettings!$A:$A,0))</f>
        <v>#N/A</v>
      </c>
      <c r="K3473">
        <f>INDEX(GWP!$C$2:$C$13,MATCH(EPS!I3473,GWP!$B$2:$B$13,0))</f>
        <v>0</v>
      </c>
      <c r="L3473" s="4" t="e">
        <f t="shared" si="109"/>
        <v>#N/A</v>
      </c>
    </row>
    <row r="3474" spans="1:12">
      <c r="A3474" t="s">
        <v>9022</v>
      </c>
      <c r="B3474" t="s">
        <v>7325</v>
      </c>
      <c r="C3474" t="s">
        <v>1736</v>
      </c>
      <c r="D3474" t="s">
        <v>6883</v>
      </c>
      <c r="E3474" t="s">
        <v>1708</v>
      </c>
      <c r="H3474" t="str">
        <f>INDEX('Vensim Variables'!$B:$B,MATCH(EPS!$B3474,'Vensim Variables'!$A:$A,0))</f>
        <v>g pollutant</v>
      </c>
      <c r="I3474" t="str">
        <f t="shared" si="108"/>
        <v>PM10</v>
      </c>
      <c r="J3474" t="e">
        <f>INDEX(NoSettings!$C:$C,MATCH(EPS!$A3474,NoSettings!$A:$A,0))</f>
        <v>#N/A</v>
      </c>
      <c r="K3474">
        <f>INDEX(GWP!$C$2:$C$13,MATCH(EPS!I3474,GWP!$B$2:$B$13,0))</f>
        <v>0</v>
      </c>
      <c r="L3474" s="4" t="e">
        <f t="shared" si="109"/>
        <v>#N/A</v>
      </c>
    </row>
    <row r="3475" spans="1:12">
      <c r="A3475" t="s">
        <v>9023</v>
      </c>
      <c r="B3475" t="s">
        <v>7325</v>
      </c>
      <c r="C3475" t="s">
        <v>1736</v>
      </c>
      <c r="D3475" t="s">
        <v>6883</v>
      </c>
      <c r="E3475" t="s">
        <v>1709</v>
      </c>
      <c r="H3475" t="str">
        <f>INDEX('Vensim Variables'!$B:$B,MATCH(EPS!$B3475,'Vensim Variables'!$A:$A,0))</f>
        <v>g pollutant</v>
      </c>
      <c r="I3475" t="str">
        <f t="shared" si="108"/>
        <v>PM25</v>
      </c>
      <c r="J3475" t="e">
        <f>INDEX(NoSettings!$C:$C,MATCH(EPS!$A3475,NoSettings!$A:$A,0))</f>
        <v>#N/A</v>
      </c>
      <c r="K3475">
        <f>INDEX(GWP!$C$2:$C$13,MATCH(EPS!I3475,GWP!$B$2:$B$13,0))</f>
        <v>0</v>
      </c>
      <c r="L3475" s="4" t="e">
        <f t="shared" si="109"/>
        <v>#N/A</v>
      </c>
    </row>
    <row r="3476" spans="1:12">
      <c r="A3476" t="s">
        <v>9024</v>
      </c>
      <c r="B3476" t="s">
        <v>7325</v>
      </c>
      <c r="C3476" t="s">
        <v>1736</v>
      </c>
      <c r="D3476" t="s">
        <v>6883</v>
      </c>
      <c r="E3476" t="s">
        <v>1710</v>
      </c>
      <c r="H3476" t="str">
        <f>INDEX('Vensim Variables'!$B:$B,MATCH(EPS!$B3476,'Vensim Variables'!$A:$A,0))</f>
        <v>g pollutant</v>
      </c>
      <c r="I3476" t="str">
        <f t="shared" si="108"/>
        <v>SOx</v>
      </c>
      <c r="J3476" t="e">
        <f>INDEX(NoSettings!$C:$C,MATCH(EPS!$A3476,NoSettings!$A:$A,0))</f>
        <v>#N/A</v>
      </c>
      <c r="K3476">
        <f>INDEX(GWP!$C$2:$C$13,MATCH(EPS!I3476,GWP!$B$2:$B$13,0))</f>
        <v>0</v>
      </c>
      <c r="L3476" s="4" t="e">
        <f t="shared" si="109"/>
        <v>#N/A</v>
      </c>
    </row>
    <row r="3477" spans="1:12">
      <c r="A3477" t="s">
        <v>9025</v>
      </c>
      <c r="B3477" t="s">
        <v>7325</v>
      </c>
      <c r="C3477" t="s">
        <v>1736</v>
      </c>
      <c r="D3477" t="s">
        <v>6883</v>
      </c>
      <c r="E3477" t="s">
        <v>1711</v>
      </c>
      <c r="H3477" t="str">
        <f>INDEX('Vensim Variables'!$B:$B,MATCH(EPS!$B3477,'Vensim Variables'!$A:$A,0))</f>
        <v>g pollutant</v>
      </c>
      <c r="I3477" t="str">
        <f t="shared" si="108"/>
        <v>BC</v>
      </c>
      <c r="J3477" t="e">
        <f>INDEX(NoSettings!$C:$C,MATCH(EPS!$A3477,NoSettings!$A:$A,0))</f>
        <v>#N/A</v>
      </c>
      <c r="K3477">
        <f>INDEX(GWP!$C$2:$C$13,MATCH(EPS!I3477,GWP!$B$2:$B$13,0))</f>
        <v>0</v>
      </c>
      <c r="L3477" s="4" t="e">
        <f t="shared" si="109"/>
        <v>#N/A</v>
      </c>
    </row>
    <row r="3478" spans="1:12">
      <c r="A3478" t="s">
        <v>9026</v>
      </c>
      <c r="B3478" t="s">
        <v>7325</v>
      </c>
      <c r="C3478" t="s">
        <v>1736</v>
      </c>
      <c r="D3478" t="s">
        <v>6883</v>
      </c>
      <c r="E3478" t="s">
        <v>1712</v>
      </c>
      <c r="H3478" t="str">
        <f>INDEX('Vensim Variables'!$B:$B,MATCH(EPS!$B3478,'Vensim Variables'!$A:$A,0))</f>
        <v>g pollutant</v>
      </c>
      <c r="I3478" t="str">
        <f t="shared" si="108"/>
        <v>OC</v>
      </c>
      <c r="J3478" t="e">
        <f>INDEX(NoSettings!$C:$C,MATCH(EPS!$A3478,NoSettings!$A:$A,0))</f>
        <v>#N/A</v>
      </c>
      <c r="K3478">
        <f>INDEX(GWP!$C$2:$C$13,MATCH(EPS!I3478,GWP!$B$2:$B$13,0))</f>
        <v>0</v>
      </c>
      <c r="L3478" s="4" t="e">
        <f t="shared" si="109"/>
        <v>#N/A</v>
      </c>
    </row>
    <row r="3479" spans="1:12">
      <c r="A3479" t="s">
        <v>9027</v>
      </c>
      <c r="B3479" t="s">
        <v>7325</v>
      </c>
      <c r="C3479" t="s">
        <v>1736</v>
      </c>
      <c r="D3479" t="s">
        <v>6883</v>
      </c>
      <c r="E3479" t="s">
        <v>1713</v>
      </c>
      <c r="H3479" t="str">
        <f>INDEX('Vensim Variables'!$B:$B,MATCH(EPS!$B3479,'Vensim Variables'!$A:$A,0))</f>
        <v>g pollutant</v>
      </c>
      <c r="I3479" t="str">
        <f t="shared" si="108"/>
        <v>CH4</v>
      </c>
      <c r="J3479" t="e">
        <f>INDEX(NoSettings!$C:$C,MATCH(EPS!$A3479,NoSettings!$A:$A,0))</f>
        <v>#N/A</v>
      </c>
      <c r="K3479">
        <f>INDEX(GWP!$C$2:$C$13,MATCH(EPS!I3479,GWP!$B$2:$B$13,0))</f>
        <v>28</v>
      </c>
      <c r="L3479" s="4" t="e">
        <f t="shared" si="109"/>
        <v>#N/A</v>
      </c>
    </row>
    <row r="3480" spans="1:12">
      <c r="A3480" t="s">
        <v>9028</v>
      </c>
      <c r="B3480" t="s">
        <v>7325</v>
      </c>
      <c r="C3480" t="s">
        <v>1736</v>
      </c>
      <c r="D3480" t="s">
        <v>6883</v>
      </c>
      <c r="E3480" t="s">
        <v>1714</v>
      </c>
      <c r="H3480" t="str">
        <f>INDEX('Vensim Variables'!$B:$B,MATCH(EPS!$B3480,'Vensim Variables'!$A:$A,0))</f>
        <v>g pollutant</v>
      </c>
      <c r="I3480" t="str">
        <f t="shared" si="108"/>
        <v>N2O</v>
      </c>
      <c r="J3480" t="e">
        <f>INDEX(NoSettings!$C:$C,MATCH(EPS!$A3480,NoSettings!$A:$A,0))</f>
        <v>#N/A</v>
      </c>
      <c r="K3480">
        <f>INDEX(GWP!$C$2:$C$13,MATCH(EPS!I3480,GWP!$B$2:$B$13,0))</f>
        <v>265</v>
      </c>
      <c r="L3480" s="4" t="e">
        <f t="shared" si="109"/>
        <v>#N/A</v>
      </c>
    </row>
    <row r="3481" spans="1:12">
      <c r="A3481" t="s">
        <v>9029</v>
      </c>
      <c r="B3481" t="s">
        <v>7325</v>
      </c>
      <c r="C3481" t="s">
        <v>1736</v>
      </c>
      <c r="D3481" t="s">
        <v>6883</v>
      </c>
      <c r="E3481" t="s">
        <v>1715</v>
      </c>
      <c r="H3481" t="str">
        <f>INDEX('Vensim Variables'!$B:$B,MATCH(EPS!$B3481,'Vensim Variables'!$A:$A,0))</f>
        <v>g pollutant</v>
      </c>
      <c r="I3481" t="str">
        <f t="shared" si="108"/>
        <v>F gases</v>
      </c>
      <c r="J3481" t="e">
        <f>INDEX(NoSettings!$C:$C,MATCH(EPS!$A3481,NoSettings!$A:$A,0))</f>
        <v>#N/A</v>
      </c>
      <c r="K3481">
        <f>INDEX(GWP!$C$2:$C$13,MATCH(EPS!I3481,GWP!$B$2:$B$13,0))</f>
        <v>1</v>
      </c>
      <c r="L3481" s="4" t="e">
        <f t="shared" si="109"/>
        <v>#N/A</v>
      </c>
    </row>
    <row r="3482" spans="1:12">
      <c r="A3482" t="s">
        <v>9030</v>
      </c>
      <c r="B3482" t="s">
        <v>7325</v>
      </c>
      <c r="C3482" t="s">
        <v>1736</v>
      </c>
      <c r="D3482" t="s">
        <v>6884</v>
      </c>
      <c r="E3482" t="s">
        <v>1702</v>
      </c>
      <c r="H3482" t="str">
        <f>INDEX('Vensim Variables'!$B:$B,MATCH(EPS!$B3482,'Vensim Variables'!$A:$A,0))</f>
        <v>g pollutant</v>
      </c>
      <c r="I3482" t="str">
        <f t="shared" si="108"/>
        <v>CO2</v>
      </c>
      <c r="J3482" t="e">
        <f>INDEX(NoSettings!$C:$C,MATCH(EPS!$A3482,NoSettings!$A:$A,0))</f>
        <v>#N/A</v>
      </c>
      <c r="K3482">
        <f>INDEX(GWP!$C$2:$C$13,MATCH(EPS!I3482,GWP!$B$2:$B$13,0))</f>
        <v>1</v>
      </c>
      <c r="L3482" s="4" t="e">
        <f t="shared" si="109"/>
        <v>#N/A</v>
      </c>
    </row>
    <row r="3483" spans="1:12">
      <c r="A3483" t="s">
        <v>9031</v>
      </c>
      <c r="B3483" t="s">
        <v>7325</v>
      </c>
      <c r="C3483" t="s">
        <v>1736</v>
      </c>
      <c r="D3483" t="s">
        <v>6884</v>
      </c>
      <c r="E3483" t="s">
        <v>1705</v>
      </c>
      <c r="H3483" t="str">
        <f>INDEX('Vensim Variables'!$B:$B,MATCH(EPS!$B3483,'Vensim Variables'!$A:$A,0))</f>
        <v>g pollutant</v>
      </c>
      <c r="I3483" t="str">
        <f t="shared" si="108"/>
        <v>VOC</v>
      </c>
      <c r="J3483" t="e">
        <f>INDEX(NoSettings!$C:$C,MATCH(EPS!$A3483,NoSettings!$A:$A,0))</f>
        <v>#N/A</v>
      </c>
      <c r="K3483">
        <f>INDEX(GWP!$C$2:$C$13,MATCH(EPS!I3483,GWP!$B$2:$B$13,0))</f>
        <v>0</v>
      </c>
      <c r="L3483" s="4" t="e">
        <f t="shared" si="109"/>
        <v>#N/A</v>
      </c>
    </row>
    <row r="3484" spans="1:12">
      <c r="A3484" t="s">
        <v>9032</v>
      </c>
      <c r="B3484" t="s">
        <v>7325</v>
      </c>
      <c r="C3484" t="s">
        <v>1736</v>
      </c>
      <c r="D3484" t="s">
        <v>6884</v>
      </c>
      <c r="E3484" t="s">
        <v>1706</v>
      </c>
      <c r="H3484" t="str">
        <f>INDEX('Vensim Variables'!$B:$B,MATCH(EPS!$B3484,'Vensim Variables'!$A:$A,0))</f>
        <v>g pollutant</v>
      </c>
      <c r="I3484" t="str">
        <f t="shared" si="108"/>
        <v>CO</v>
      </c>
      <c r="J3484" t="e">
        <f>INDEX(NoSettings!$C:$C,MATCH(EPS!$A3484,NoSettings!$A:$A,0))</f>
        <v>#N/A</v>
      </c>
      <c r="K3484">
        <f>INDEX(GWP!$C$2:$C$13,MATCH(EPS!I3484,GWP!$B$2:$B$13,0))</f>
        <v>0</v>
      </c>
      <c r="L3484" s="4" t="e">
        <f t="shared" si="109"/>
        <v>#N/A</v>
      </c>
    </row>
    <row r="3485" spans="1:12">
      <c r="A3485" t="s">
        <v>9033</v>
      </c>
      <c r="B3485" t="s">
        <v>7325</v>
      </c>
      <c r="C3485" t="s">
        <v>1736</v>
      </c>
      <c r="D3485" t="s">
        <v>6884</v>
      </c>
      <c r="E3485" t="s">
        <v>1707</v>
      </c>
      <c r="H3485" t="str">
        <f>INDEX('Vensim Variables'!$B:$B,MATCH(EPS!$B3485,'Vensim Variables'!$A:$A,0))</f>
        <v>g pollutant</v>
      </c>
      <c r="I3485" t="str">
        <f t="shared" si="108"/>
        <v>NOx</v>
      </c>
      <c r="J3485" t="e">
        <f>INDEX(NoSettings!$C:$C,MATCH(EPS!$A3485,NoSettings!$A:$A,0))</f>
        <v>#N/A</v>
      </c>
      <c r="K3485">
        <f>INDEX(GWP!$C$2:$C$13,MATCH(EPS!I3485,GWP!$B$2:$B$13,0))</f>
        <v>0</v>
      </c>
      <c r="L3485" s="4" t="e">
        <f t="shared" si="109"/>
        <v>#N/A</v>
      </c>
    </row>
    <row r="3486" spans="1:12">
      <c r="A3486" t="s">
        <v>9034</v>
      </c>
      <c r="B3486" t="s">
        <v>7325</v>
      </c>
      <c r="C3486" t="s">
        <v>1736</v>
      </c>
      <c r="D3486" t="s">
        <v>6884</v>
      </c>
      <c r="E3486" t="s">
        <v>1708</v>
      </c>
      <c r="H3486" t="str">
        <f>INDEX('Vensim Variables'!$B:$B,MATCH(EPS!$B3486,'Vensim Variables'!$A:$A,0))</f>
        <v>g pollutant</v>
      </c>
      <c r="I3486" t="str">
        <f t="shared" si="108"/>
        <v>PM10</v>
      </c>
      <c r="J3486" t="e">
        <f>INDEX(NoSettings!$C:$C,MATCH(EPS!$A3486,NoSettings!$A:$A,0))</f>
        <v>#N/A</v>
      </c>
      <c r="K3486">
        <f>INDEX(GWP!$C$2:$C$13,MATCH(EPS!I3486,GWP!$B$2:$B$13,0))</f>
        <v>0</v>
      </c>
      <c r="L3486" s="4" t="e">
        <f t="shared" si="109"/>
        <v>#N/A</v>
      </c>
    </row>
    <row r="3487" spans="1:12">
      <c r="A3487" t="s">
        <v>9035</v>
      </c>
      <c r="B3487" t="s">
        <v>7325</v>
      </c>
      <c r="C3487" t="s">
        <v>1736</v>
      </c>
      <c r="D3487" t="s">
        <v>6884</v>
      </c>
      <c r="E3487" t="s">
        <v>1709</v>
      </c>
      <c r="H3487" t="str">
        <f>INDEX('Vensim Variables'!$B:$B,MATCH(EPS!$B3487,'Vensim Variables'!$A:$A,0))</f>
        <v>g pollutant</v>
      </c>
      <c r="I3487" t="str">
        <f t="shared" si="108"/>
        <v>PM25</v>
      </c>
      <c r="J3487" t="e">
        <f>INDEX(NoSettings!$C:$C,MATCH(EPS!$A3487,NoSettings!$A:$A,0))</f>
        <v>#N/A</v>
      </c>
      <c r="K3487">
        <f>INDEX(GWP!$C$2:$C$13,MATCH(EPS!I3487,GWP!$B$2:$B$13,0))</f>
        <v>0</v>
      </c>
      <c r="L3487" s="4" t="e">
        <f t="shared" si="109"/>
        <v>#N/A</v>
      </c>
    </row>
    <row r="3488" spans="1:12">
      <c r="A3488" t="s">
        <v>9036</v>
      </c>
      <c r="B3488" t="s">
        <v>7325</v>
      </c>
      <c r="C3488" t="s">
        <v>1736</v>
      </c>
      <c r="D3488" t="s">
        <v>6884</v>
      </c>
      <c r="E3488" t="s">
        <v>1710</v>
      </c>
      <c r="H3488" t="str">
        <f>INDEX('Vensim Variables'!$B:$B,MATCH(EPS!$B3488,'Vensim Variables'!$A:$A,0))</f>
        <v>g pollutant</v>
      </c>
      <c r="I3488" t="str">
        <f t="shared" si="108"/>
        <v>SOx</v>
      </c>
      <c r="J3488" t="e">
        <f>INDEX(NoSettings!$C:$C,MATCH(EPS!$A3488,NoSettings!$A:$A,0))</f>
        <v>#N/A</v>
      </c>
      <c r="K3488">
        <f>INDEX(GWP!$C$2:$C$13,MATCH(EPS!I3488,GWP!$B$2:$B$13,0))</f>
        <v>0</v>
      </c>
      <c r="L3488" s="4" t="e">
        <f t="shared" si="109"/>
        <v>#N/A</v>
      </c>
    </row>
    <row r="3489" spans="1:12">
      <c r="A3489" t="s">
        <v>9037</v>
      </c>
      <c r="B3489" t="s">
        <v>7325</v>
      </c>
      <c r="C3489" t="s">
        <v>1736</v>
      </c>
      <c r="D3489" t="s">
        <v>6884</v>
      </c>
      <c r="E3489" t="s">
        <v>1711</v>
      </c>
      <c r="H3489" t="str">
        <f>INDEX('Vensim Variables'!$B:$B,MATCH(EPS!$B3489,'Vensim Variables'!$A:$A,0))</f>
        <v>g pollutant</v>
      </c>
      <c r="I3489" t="str">
        <f t="shared" si="108"/>
        <v>BC</v>
      </c>
      <c r="J3489" t="e">
        <f>INDEX(NoSettings!$C:$C,MATCH(EPS!$A3489,NoSettings!$A:$A,0))</f>
        <v>#N/A</v>
      </c>
      <c r="K3489">
        <f>INDEX(GWP!$C$2:$C$13,MATCH(EPS!I3489,GWP!$B$2:$B$13,0))</f>
        <v>0</v>
      </c>
      <c r="L3489" s="4" t="e">
        <f t="shared" si="109"/>
        <v>#N/A</v>
      </c>
    </row>
    <row r="3490" spans="1:12">
      <c r="A3490" t="s">
        <v>9038</v>
      </c>
      <c r="B3490" t="s">
        <v>7325</v>
      </c>
      <c r="C3490" t="s">
        <v>1736</v>
      </c>
      <c r="D3490" t="s">
        <v>6884</v>
      </c>
      <c r="E3490" t="s">
        <v>1712</v>
      </c>
      <c r="H3490" t="str">
        <f>INDEX('Vensim Variables'!$B:$B,MATCH(EPS!$B3490,'Vensim Variables'!$A:$A,0))</f>
        <v>g pollutant</v>
      </c>
      <c r="I3490" t="str">
        <f t="shared" si="108"/>
        <v>OC</v>
      </c>
      <c r="J3490" t="e">
        <f>INDEX(NoSettings!$C:$C,MATCH(EPS!$A3490,NoSettings!$A:$A,0))</f>
        <v>#N/A</v>
      </c>
      <c r="K3490">
        <f>INDEX(GWP!$C$2:$C$13,MATCH(EPS!I3490,GWP!$B$2:$B$13,0))</f>
        <v>0</v>
      </c>
      <c r="L3490" s="4" t="e">
        <f t="shared" si="109"/>
        <v>#N/A</v>
      </c>
    </row>
    <row r="3491" spans="1:12">
      <c r="A3491" t="s">
        <v>9039</v>
      </c>
      <c r="B3491" t="s">
        <v>7325</v>
      </c>
      <c r="C3491" t="s">
        <v>1736</v>
      </c>
      <c r="D3491" t="s">
        <v>6884</v>
      </c>
      <c r="E3491" t="s">
        <v>1713</v>
      </c>
      <c r="H3491" t="str">
        <f>INDEX('Vensim Variables'!$B:$B,MATCH(EPS!$B3491,'Vensim Variables'!$A:$A,0))</f>
        <v>g pollutant</v>
      </c>
      <c r="I3491" t="str">
        <f t="shared" si="108"/>
        <v>CH4</v>
      </c>
      <c r="J3491" t="e">
        <f>INDEX(NoSettings!$C:$C,MATCH(EPS!$A3491,NoSettings!$A:$A,0))</f>
        <v>#N/A</v>
      </c>
      <c r="K3491">
        <f>INDEX(GWP!$C$2:$C$13,MATCH(EPS!I3491,GWP!$B$2:$B$13,0))</f>
        <v>28</v>
      </c>
      <c r="L3491" s="4" t="e">
        <f t="shared" si="109"/>
        <v>#N/A</v>
      </c>
    </row>
    <row r="3492" spans="1:12">
      <c r="A3492" t="s">
        <v>9040</v>
      </c>
      <c r="B3492" t="s">
        <v>7325</v>
      </c>
      <c r="C3492" t="s">
        <v>1736</v>
      </c>
      <c r="D3492" t="s">
        <v>6884</v>
      </c>
      <c r="E3492" t="s">
        <v>1714</v>
      </c>
      <c r="H3492" t="str">
        <f>INDEX('Vensim Variables'!$B:$B,MATCH(EPS!$B3492,'Vensim Variables'!$A:$A,0))</f>
        <v>g pollutant</v>
      </c>
      <c r="I3492" t="str">
        <f t="shared" si="108"/>
        <v>N2O</v>
      </c>
      <c r="J3492" t="e">
        <f>INDEX(NoSettings!$C:$C,MATCH(EPS!$A3492,NoSettings!$A:$A,0))</f>
        <v>#N/A</v>
      </c>
      <c r="K3492">
        <f>INDEX(GWP!$C$2:$C$13,MATCH(EPS!I3492,GWP!$B$2:$B$13,0))</f>
        <v>265</v>
      </c>
      <c r="L3492" s="4" t="e">
        <f t="shared" si="109"/>
        <v>#N/A</v>
      </c>
    </row>
    <row r="3493" spans="1:12">
      <c r="A3493" t="s">
        <v>9041</v>
      </c>
      <c r="B3493" t="s">
        <v>7325</v>
      </c>
      <c r="C3493" t="s">
        <v>1736</v>
      </c>
      <c r="D3493" t="s">
        <v>6884</v>
      </c>
      <c r="E3493" t="s">
        <v>1715</v>
      </c>
      <c r="H3493" t="str">
        <f>INDEX('Vensim Variables'!$B:$B,MATCH(EPS!$B3493,'Vensim Variables'!$A:$A,0))</f>
        <v>g pollutant</v>
      </c>
      <c r="I3493" t="str">
        <f t="shared" si="108"/>
        <v>F gases</v>
      </c>
      <c r="J3493" t="e">
        <f>INDEX(NoSettings!$C:$C,MATCH(EPS!$A3493,NoSettings!$A:$A,0))</f>
        <v>#N/A</v>
      </c>
      <c r="K3493">
        <f>INDEX(GWP!$C$2:$C$13,MATCH(EPS!I3493,GWP!$B$2:$B$13,0))</f>
        <v>1</v>
      </c>
      <c r="L3493" s="4" t="e">
        <f t="shared" si="109"/>
        <v>#N/A</v>
      </c>
    </row>
    <row r="3494" spans="1:12">
      <c r="A3494" t="s">
        <v>9042</v>
      </c>
      <c r="B3494" t="s">
        <v>7325</v>
      </c>
      <c r="C3494" t="s">
        <v>1736</v>
      </c>
      <c r="D3494" t="s">
        <v>6885</v>
      </c>
      <c r="E3494" t="s">
        <v>1702</v>
      </c>
      <c r="H3494" t="str">
        <f>INDEX('Vensim Variables'!$B:$B,MATCH(EPS!$B3494,'Vensim Variables'!$A:$A,0))</f>
        <v>g pollutant</v>
      </c>
      <c r="I3494" t="str">
        <f t="shared" si="108"/>
        <v>CO2</v>
      </c>
      <c r="J3494" t="e">
        <f>INDEX(NoSettings!$C:$C,MATCH(EPS!$A3494,NoSettings!$A:$A,0))</f>
        <v>#N/A</v>
      </c>
      <c r="K3494">
        <f>INDEX(GWP!$C$2:$C$13,MATCH(EPS!I3494,GWP!$B$2:$B$13,0))</f>
        <v>1</v>
      </c>
      <c r="L3494" s="4" t="e">
        <f t="shared" si="109"/>
        <v>#N/A</v>
      </c>
    </row>
    <row r="3495" spans="1:12">
      <c r="A3495" t="s">
        <v>9043</v>
      </c>
      <c r="B3495" t="s">
        <v>7325</v>
      </c>
      <c r="C3495" t="s">
        <v>1736</v>
      </c>
      <c r="D3495" t="s">
        <v>6885</v>
      </c>
      <c r="E3495" t="s">
        <v>1705</v>
      </c>
      <c r="H3495" t="str">
        <f>INDEX('Vensim Variables'!$B:$B,MATCH(EPS!$B3495,'Vensim Variables'!$A:$A,0))</f>
        <v>g pollutant</v>
      </c>
      <c r="I3495" t="str">
        <f t="shared" si="108"/>
        <v>VOC</v>
      </c>
      <c r="J3495" t="e">
        <f>INDEX(NoSettings!$C:$C,MATCH(EPS!$A3495,NoSettings!$A:$A,0))</f>
        <v>#N/A</v>
      </c>
      <c r="K3495">
        <f>INDEX(GWP!$C$2:$C$13,MATCH(EPS!I3495,GWP!$B$2:$B$13,0))</f>
        <v>0</v>
      </c>
      <c r="L3495" s="4" t="e">
        <f t="shared" si="109"/>
        <v>#N/A</v>
      </c>
    </row>
    <row r="3496" spans="1:12">
      <c r="A3496" t="s">
        <v>9044</v>
      </c>
      <c r="B3496" t="s">
        <v>7325</v>
      </c>
      <c r="C3496" t="s">
        <v>1736</v>
      </c>
      <c r="D3496" t="s">
        <v>6885</v>
      </c>
      <c r="E3496" t="s">
        <v>1706</v>
      </c>
      <c r="H3496" t="str">
        <f>INDEX('Vensim Variables'!$B:$B,MATCH(EPS!$B3496,'Vensim Variables'!$A:$A,0))</f>
        <v>g pollutant</v>
      </c>
      <c r="I3496" t="str">
        <f t="shared" si="108"/>
        <v>CO</v>
      </c>
      <c r="J3496" t="e">
        <f>INDEX(NoSettings!$C:$C,MATCH(EPS!$A3496,NoSettings!$A:$A,0))</f>
        <v>#N/A</v>
      </c>
      <c r="K3496">
        <f>INDEX(GWP!$C$2:$C$13,MATCH(EPS!I3496,GWP!$B$2:$B$13,0))</f>
        <v>0</v>
      </c>
      <c r="L3496" s="4" t="e">
        <f t="shared" si="109"/>
        <v>#N/A</v>
      </c>
    </row>
    <row r="3497" spans="1:12">
      <c r="A3497" t="s">
        <v>9045</v>
      </c>
      <c r="B3497" t="s">
        <v>7325</v>
      </c>
      <c r="C3497" t="s">
        <v>1736</v>
      </c>
      <c r="D3497" t="s">
        <v>6885</v>
      </c>
      <c r="E3497" t="s">
        <v>1707</v>
      </c>
      <c r="H3497" t="str">
        <f>INDEX('Vensim Variables'!$B:$B,MATCH(EPS!$B3497,'Vensim Variables'!$A:$A,0))</f>
        <v>g pollutant</v>
      </c>
      <c r="I3497" t="str">
        <f t="shared" si="108"/>
        <v>NOx</v>
      </c>
      <c r="J3497" t="e">
        <f>INDEX(NoSettings!$C:$C,MATCH(EPS!$A3497,NoSettings!$A:$A,0))</f>
        <v>#N/A</v>
      </c>
      <c r="K3497">
        <f>INDEX(GWP!$C$2:$C$13,MATCH(EPS!I3497,GWP!$B$2:$B$13,0))</f>
        <v>0</v>
      </c>
      <c r="L3497" s="4" t="e">
        <f t="shared" si="109"/>
        <v>#N/A</v>
      </c>
    </row>
    <row r="3498" spans="1:12">
      <c r="A3498" t="s">
        <v>9046</v>
      </c>
      <c r="B3498" t="s">
        <v>7325</v>
      </c>
      <c r="C3498" t="s">
        <v>1736</v>
      </c>
      <c r="D3498" t="s">
        <v>6885</v>
      </c>
      <c r="E3498" t="s">
        <v>1708</v>
      </c>
      <c r="H3498" t="str">
        <f>INDEX('Vensim Variables'!$B:$B,MATCH(EPS!$B3498,'Vensim Variables'!$A:$A,0))</f>
        <v>g pollutant</v>
      </c>
      <c r="I3498" t="str">
        <f t="shared" si="108"/>
        <v>PM10</v>
      </c>
      <c r="J3498" t="e">
        <f>INDEX(NoSettings!$C:$C,MATCH(EPS!$A3498,NoSettings!$A:$A,0))</f>
        <v>#N/A</v>
      </c>
      <c r="K3498">
        <f>INDEX(GWP!$C$2:$C$13,MATCH(EPS!I3498,GWP!$B$2:$B$13,0))</f>
        <v>0</v>
      </c>
      <c r="L3498" s="4" t="e">
        <f t="shared" si="109"/>
        <v>#N/A</v>
      </c>
    </row>
    <row r="3499" spans="1:12">
      <c r="A3499" t="s">
        <v>9047</v>
      </c>
      <c r="B3499" t="s">
        <v>7325</v>
      </c>
      <c r="C3499" t="s">
        <v>1736</v>
      </c>
      <c r="D3499" t="s">
        <v>6885</v>
      </c>
      <c r="E3499" t="s">
        <v>1709</v>
      </c>
      <c r="H3499" t="str">
        <f>INDEX('Vensim Variables'!$B:$B,MATCH(EPS!$B3499,'Vensim Variables'!$A:$A,0))</f>
        <v>g pollutant</v>
      </c>
      <c r="I3499" t="str">
        <f t="shared" si="108"/>
        <v>PM25</v>
      </c>
      <c r="J3499" t="e">
        <f>INDEX(NoSettings!$C:$C,MATCH(EPS!$A3499,NoSettings!$A:$A,0))</f>
        <v>#N/A</v>
      </c>
      <c r="K3499">
        <f>INDEX(GWP!$C$2:$C$13,MATCH(EPS!I3499,GWP!$B$2:$B$13,0))</f>
        <v>0</v>
      </c>
      <c r="L3499" s="4" t="e">
        <f t="shared" si="109"/>
        <v>#N/A</v>
      </c>
    </row>
    <row r="3500" spans="1:12">
      <c r="A3500" t="s">
        <v>9048</v>
      </c>
      <c r="B3500" t="s">
        <v>7325</v>
      </c>
      <c r="C3500" t="s">
        <v>1736</v>
      </c>
      <c r="D3500" t="s">
        <v>6885</v>
      </c>
      <c r="E3500" t="s">
        <v>1710</v>
      </c>
      <c r="H3500" t="str">
        <f>INDEX('Vensim Variables'!$B:$B,MATCH(EPS!$B3500,'Vensim Variables'!$A:$A,0))</f>
        <v>g pollutant</v>
      </c>
      <c r="I3500" t="str">
        <f t="shared" si="108"/>
        <v>SOx</v>
      </c>
      <c r="J3500" t="e">
        <f>INDEX(NoSettings!$C:$C,MATCH(EPS!$A3500,NoSettings!$A:$A,0))</f>
        <v>#N/A</v>
      </c>
      <c r="K3500">
        <f>INDEX(GWP!$C$2:$C$13,MATCH(EPS!I3500,GWP!$B$2:$B$13,0))</f>
        <v>0</v>
      </c>
      <c r="L3500" s="4" t="e">
        <f t="shared" si="109"/>
        <v>#N/A</v>
      </c>
    </row>
    <row r="3501" spans="1:12">
      <c r="A3501" t="s">
        <v>9049</v>
      </c>
      <c r="B3501" t="s">
        <v>7325</v>
      </c>
      <c r="C3501" t="s">
        <v>1736</v>
      </c>
      <c r="D3501" t="s">
        <v>6885</v>
      </c>
      <c r="E3501" t="s">
        <v>1711</v>
      </c>
      <c r="H3501" t="str">
        <f>INDEX('Vensim Variables'!$B:$B,MATCH(EPS!$B3501,'Vensim Variables'!$A:$A,0))</f>
        <v>g pollutant</v>
      </c>
      <c r="I3501" t="str">
        <f t="shared" si="108"/>
        <v>BC</v>
      </c>
      <c r="J3501" t="e">
        <f>INDEX(NoSettings!$C:$C,MATCH(EPS!$A3501,NoSettings!$A:$A,0))</f>
        <v>#N/A</v>
      </c>
      <c r="K3501">
        <f>INDEX(GWP!$C$2:$C$13,MATCH(EPS!I3501,GWP!$B$2:$B$13,0))</f>
        <v>0</v>
      </c>
      <c r="L3501" s="4" t="e">
        <f t="shared" si="109"/>
        <v>#N/A</v>
      </c>
    </row>
    <row r="3502" spans="1:12">
      <c r="A3502" t="s">
        <v>9050</v>
      </c>
      <c r="B3502" t="s">
        <v>7325</v>
      </c>
      <c r="C3502" t="s">
        <v>1736</v>
      </c>
      <c r="D3502" t="s">
        <v>6885</v>
      </c>
      <c r="E3502" t="s">
        <v>1712</v>
      </c>
      <c r="H3502" t="str">
        <f>INDEX('Vensim Variables'!$B:$B,MATCH(EPS!$B3502,'Vensim Variables'!$A:$A,0))</f>
        <v>g pollutant</v>
      </c>
      <c r="I3502" t="str">
        <f t="shared" si="108"/>
        <v>OC</v>
      </c>
      <c r="J3502" t="e">
        <f>INDEX(NoSettings!$C:$C,MATCH(EPS!$A3502,NoSettings!$A:$A,0))</f>
        <v>#N/A</v>
      </c>
      <c r="K3502">
        <f>INDEX(GWP!$C$2:$C$13,MATCH(EPS!I3502,GWP!$B$2:$B$13,0))</f>
        <v>0</v>
      </c>
      <c r="L3502" s="4" t="e">
        <f t="shared" si="109"/>
        <v>#N/A</v>
      </c>
    </row>
    <row r="3503" spans="1:12">
      <c r="A3503" t="s">
        <v>9051</v>
      </c>
      <c r="B3503" t="s">
        <v>7325</v>
      </c>
      <c r="C3503" t="s">
        <v>1736</v>
      </c>
      <c r="D3503" t="s">
        <v>6885</v>
      </c>
      <c r="E3503" t="s">
        <v>1713</v>
      </c>
      <c r="H3503" t="str">
        <f>INDEX('Vensim Variables'!$B:$B,MATCH(EPS!$B3503,'Vensim Variables'!$A:$A,0))</f>
        <v>g pollutant</v>
      </c>
      <c r="I3503" t="str">
        <f t="shared" si="108"/>
        <v>CH4</v>
      </c>
      <c r="J3503" t="e">
        <f>INDEX(NoSettings!$C:$C,MATCH(EPS!$A3503,NoSettings!$A:$A,0))</f>
        <v>#N/A</v>
      </c>
      <c r="K3503">
        <f>INDEX(GWP!$C$2:$C$13,MATCH(EPS!I3503,GWP!$B$2:$B$13,0))</f>
        <v>28</v>
      </c>
      <c r="L3503" s="4" t="e">
        <f t="shared" si="109"/>
        <v>#N/A</v>
      </c>
    </row>
    <row r="3504" spans="1:12">
      <c r="A3504" t="s">
        <v>9052</v>
      </c>
      <c r="B3504" t="s">
        <v>7325</v>
      </c>
      <c r="C3504" t="s">
        <v>1736</v>
      </c>
      <c r="D3504" t="s">
        <v>6885</v>
      </c>
      <c r="E3504" t="s">
        <v>1714</v>
      </c>
      <c r="H3504" t="str">
        <f>INDEX('Vensim Variables'!$B:$B,MATCH(EPS!$B3504,'Vensim Variables'!$A:$A,0))</f>
        <v>g pollutant</v>
      </c>
      <c r="I3504" t="str">
        <f t="shared" si="108"/>
        <v>N2O</v>
      </c>
      <c r="J3504" t="e">
        <f>INDEX(NoSettings!$C:$C,MATCH(EPS!$A3504,NoSettings!$A:$A,0))</f>
        <v>#N/A</v>
      </c>
      <c r="K3504">
        <f>INDEX(GWP!$C$2:$C$13,MATCH(EPS!I3504,GWP!$B$2:$B$13,0))</f>
        <v>265</v>
      </c>
      <c r="L3504" s="4" t="e">
        <f t="shared" si="109"/>
        <v>#N/A</v>
      </c>
    </row>
    <row r="3505" spans="1:12">
      <c r="A3505" t="s">
        <v>9053</v>
      </c>
      <c r="B3505" t="s">
        <v>7325</v>
      </c>
      <c r="C3505" t="s">
        <v>1736</v>
      </c>
      <c r="D3505" t="s">
        <v>6885</v>
      </c>
      <c r="E3505" t="s">
        <v>1715</v>
      </c>
      <c r="H3505" t="str">
        <f>INDEX('Vensim Variables'!$B:$B,MATCH(EPS!$B3505,'Vensim Variables'!$A:$A,0))</f>
        <v>g pollutant</v>
      </c>
      <c r="I3505" t="str">
        <f t="shared" si="108"/>
        <v>F gases</v>
      </c>
      <c r="J3505" t="e">
        <f>INDEX(NoSettings!$C:$C,MATCH(EPS!$A3505,NoSettings!$A:$A,0))</f>
        <v>#N/A</v>
      </c>
      <c r="K3505">
        <f>INDEX(GWP!$C$2:$C$13,MATCH(EPS!I3505,GWP!$B$2:$B$13,0))</f>
        <v>1</v>
      </c>
      <c r="L3505" s="4" t="e">
        <f t="shared" si="109"/>
        <v>#N/A</v>
      </c>
    </row>
    <row r="3506" spans="1:12">
      <c r="A3506" t="s">
        <v>9054</v>
      </c>
      <c r="B3506" t="s">
        <v>7325</v>
      </c>
      <c r="C3506" t="s">
        <v>1736</v>
      </c>
      <c r="D3506" t="s">
        <v>6886</v>
      </c>
      <c r="E3506" t="s">
        <v>1702</v>
      </c>
      <c r="H3506" t="str">
        <f>INDEX('Vensim Variables'!$B:$B,MATCH(EPS!$B3506,'Vensim Variables'!$A:$A,0))</f>
        <v>g pollutant</v>
      </c>
      <c r="I3506" t="str">
        <f t="shared" si="108"/>
        <v>CO2</v>
      </c>
      <c r="J3506" t="e">
        <f>INDEX(NoSettings!$C:$C,MATCH(EPS!$A3506,NoSettings!$A:$A,0))</f>
        <v>#N/A</v>
      </c>
      <c r="K3506">
        <f>INDEX(GWP!$C$2:$C$13,MATCH(EPS!I3506,GWP!$B$2:$B$13,0))</f>
        <v>1</v>
      </c>
      <c r="L3506" s="4" t="e">
        <f t="shared" si="109"/>
        <v>#N/A</v>
      </c>
    </row>
    <row r="3507" spans="1:12">
      <c r="A3507" t="s">
        <v>9055</v>
      </c>
      <c r="B3507" t="s">
        <v>7325</v>
      </c>
      <c r="C3507" t="s">
        <v>1736</v>
      </c>
      <c r="D3507" t="s">
        <v>6886</v>
      </c>
      <c r="E3507" t="s">
        <v>1705</v>
      </c>
      <c r="H3507" t="str">
        <f>INDEX('Vensim Variables'!$B:$B,MATCH(EPS!$B3507,'Vensim Variables'!$A:$A,0))</f>
        <v>g pollutant</v>
      </c>
      <c r="I3507" t="str">
        <f t="shared" si="108"/>
        <v>VOC</v>
      </c>
      <c r="J3507" t="e">
        <f>INDEX(NoSettings!$C:$C,MATCH(EPS!$A3507,NoSettings!$A:$A,0))</f>
        <v>#N/A</v>
      </c>
      <c r="K3507">
        <f>INDEX(GWP!$C$2:$C$13,MATCH(EPS!I3507,GWP!$B$2:$B$13,0))</f>
        <v>0</v>
      </c>
      <c r="L3507" s="4" t="e">
        <f t="shared" si="109"/>
        <v>#N/A</v>
      </c>
    </row>
    <row r="3508" spans="1:12">
      <c r="A3508" t="s">
        <v>9056</v>
      </c>
      <c r="B3508" t="s">
        <v>7325</v>
      </c>
      <c r="C3508" t="s">
        <v>1736</v>
      </c>
      <c r="D3508" t="s">
        <v>6886</v>
      </c>
      <c r="E3508" t="s">
        <v>1706</v>
      </c>
      <c r="H3508" t="str">
        <f>INDEX('Vensim Variables'!$B:$B,MATCH(EPS!$B3508,'Vensim Variables'!$A:$A,0))</f>
        <v>g pollutant</v>
      </c>
      <c r="I3508" t="str">
        <f t="shared" si="108"/>
        <v>CO</v>
      </c>
      <c r="J3508" t="e">
        <f>INDEX(NoSettings!$C:$C,MATCH(EPS!$A3508,NoSettings!$A:$A,0))</f>
        <v>#N/A</v>
      </c>
      <c r="K3508">
        <f>INDEX(GWP!$C$2:$C$13,MATCH(EPS!I3508,GWP!$B$2:$B$13,0))</f>
        <v>0</v>
      </c>
      <c r="L3508" s="4" t="e">
        <f t="shared" si="109"/>
        <v>#N/A</v>
      </c>
    </row>
    <row r="3509" spans="1:12">
      <c r="A3509" t="s">
        <v>9057</v>
      </c>
      <c r="B3509" t="s">
        <v>7325</v>
      </c>
      <c r="C3509" t="s">
        <v>1736</v>
      </c>
      <c r="D3509" t="s">
        <v>6886</v>
      </c>
      <c r="E3509" t="s">
        <v>1707</v>
      </c>
      <c r="H3509" t="str">
        <f>INDEX('Vensim Variables'!$B:$B,MATCH(EPS!$B3509,'Vensim Variables'!$A:$A,0))</f>
        <v>g pollutant</v>
      </c>
      <c r="I3509" t="str">
        <f t="shared" si="108"/>
        <v>NOx</v>
      </c>
      <c r="J3509" t="e">
        <f>INDEX(NoSettings!$C:$C,MATCH(EPS!$A3509,NoSettings!$A:$A,0))</f>
        <v>#N/A</v>
      </c>
      <c r="K3509">
        <f>INDEX(GWP!$C$2:$C$13,MATCH(EPS!I3509,GWP!$B$2:$B$13,0))</f>
        <v>0</v>
      </c>
      <c r="L3509" s="4" t="e">
        <f t="shared" si="109"/>
        <v>#N/A</v>
      </c>
    </row>
    <row r="3510" spans="1:12">
      <c r="A3510" t="s">
        <v>9058</v>
      </c>
      <c r="B3510" t="s">
        <v>7325</v>
      </c>
      <c r="C3510" t="s">
        <v>1736</v>
      </c>
      <c r="D3510" t="s">
        <v>6886</v>
      </c>
      <c r="E3510" t="s">
        <v>1708</v>
      </c>
      <c r="H3510" t="str">
        <f>INDEX('Vensim Variables'!$B:$B,MATCH(EPS!$B3510,'Vensim Variables'!$A:$A,0))</f>
        <v>g pollutant</v>
      </c>
      <c r="I3510" t="str">
        <f t="shared" si="108"/>
        <v>PM10</v>
      </c>
      <c r="J3510" t="e">
        <f>INDEX(NoSettings!$C:$C,MATCH(EPS!$A3510,NoSettings!$A:$A,0))</f>
        <v>#N/A</v>
      </c>
      <c r="K3510">
        <f>INDEX(GWP!$C$2:$C$13,MATCH(EPS!I3510,GWP!$B$2:$B$13,0))</f>
        <v>0</v>
      </c>
      <c r="L3510" s="4" t="e">
        <f t="shared" si="109"/>
        <v>#N/A</v>
      </c>
    </row>
    <row r="3511" spans="1:12">
      <c r="A3511" t="s">
        <v>9059</v>
      </c>
      <c r="B3511" t="s">
        <v>7325</v>
      </c>
      <c r="C3511" t="s">
        <v>1736</v>
      </c>
      <c r="D3511" t="s">
        <v>6886</v>
      </c>
      <c r="E3511" t="s">
        <v>1709</v>
      </c>
      <c r="H3511" t="str">
        <f>INDEX('Vensim Variables'!$B:$B,MATCH(EPS!$B3511,'Vensim Variables'!$A:$A,0))</f>
        <v>g pollutant</v>
      </c>
      <c r="I3511" t="str">
        <f t="shared" si="108"/>
        <v>PM25</v>
      </c>
      <c r="J3511" t="e">
        <f>INDEX(NoSettings!$C:$C,MATCH(EPS!$A3511,NoSettings!$A:$A,0))</f>
        <v>#N/A</v>
      </c>
      <c r="K3511">
        <f>INDEX(GWP!$C$2:$C$13,MATCH(EPS!I3511,GWP!$B$2:$B$13,0))</f>
        <v>0</v>
      </c>
      <c r="L3511" s="4" t="e">
        <f t="shared" si="109"/>
        <v>#N/A</v>
      </c>
    </row>
    <row r="3512" spans="1:12">
      <c r="A3512" t="s">
        <v>9060</v>
      </c>
      <c r="B3512" t="s">
        <v>7325</v>
      </c>
      <c r="C3512" t="s">
        <v>1736</v>
      </c>
      <c r="D3512" t="s">
        <v>6886</v>
      </c>
      <c r="E3512" t="s">
        <v>1710</v>
      </c>
      <c r="H3512" t="str">
        <f>INDEX('Vensim Variables'!$B:$B,MATCH(EPS!$B3512,'Vensim Variables'!$A:$A,0))</f>
        <v>g pollutant</v>
      </c>
      <c r="I3512" t="str">
        <f t="shared" si="108"/>
        <v>SOx</v>
      </c>
      <c r="J3512" t="e">
        <f>INDEX(NoSettings!$C:$C,MATCH(EPS!$A3512,NoSettings!$A:$A,0))</f>
        <v>#N/A</v>
      </c>
      <c r="K3512">
        <f>INDEX(GWP!$C$2:$C$13,MATCH(EPS!I3512,GWP!$B$2:$B$13,0))</f>
        <v>0</v>
      </c>
      <c r="L3512" s="4" t="e">
        <f t="shared" si="109"/>
        <v>#N/A</v>
      </c>
    </row>
    <row r="3513" spans="1:12">
      <c r="A3513" t="s">
        <v>9061</v>
      </c>
      <c r="B3513" t="s">
        <v>7325</v>
      </c>
      <c r="C3513" t="s">
        <v>1736</v>
      </c>
      <c r="D3513" t="s">
        <v>6886</v>
      </c>
      <c r="E3513" t="s">
        <v>1711</v>
      </c>
      <c r="H3513" t="str">
        <f>INDEX('Vensim Variables'!$B:$B,MATCH(EPS!$B3513,'Vensim Variables'!$A:$A,0))</f>
        <v>g pollutant</v>
      </c>
      <c r="I3513" t="str">
        <f t="shared" si="108"/>
        <v>BC</v>
      </c>
      <c r="J3513" t="e">
        <f>INDEX(NoSettings!$C:$C,MATCH(EPS!$A3513,NoSettings!$A:$A,0))</f>
        <v>#N/A</v>
      </c>
      <c r="K3513">
        <f>INDEX(GWP!$C$2:$C$13,MATCH(EPS!I3513,GWP!$B$2:$B$13,0))</f>
        <v>0</v>
      </c>
      <c r="L3513" s="4" t="e">
        <f t="shared" si="109"/>
        <v>#N/A</v>
      </c>
    </row>
    <row r="3514" spans="1:12">
      <c r="A3514" t="s">
        <v>9062</v>
      </c>
      <c r="B3514" t="s">
        <v>7325</v>
      </c>
      <c r="C3514" t="s">
        <v>1736</v>
      </c>
      <c r="D3514" t="s">
        <v>6886</v>
      </c>
      <c r="E3514" t="s">
        <v>1712</v>
      </c>
      <c r="H3514" t="str">
        <f>INDEX('Vensim Variables'!$B:$B,MATCH(EPS!$B3514,'Vensim Variables'!$A:$A,0))</f>
        <v>g pollutant</v>
      </c>
      <c r="I3514" t="str">
        <f t="shared" si="108"/>
        <v>OC</v>
      </c>
      <c r="J3514" t="e">
        <f>INDEX(NoSettings!$C:$C,MATCH(EPS!$A3514,NoSettings!$A:$A,0))</f>
        <v>#N/A</v>
      </c>
      <c r="K3514">
        <f>INDEX(GWP!$C$2:$C$13,MATCH(EPS!I3514,GWP!$B$2:$B$13,0))</f>
        <v>0</v>
      </c>
      <c r="L3514" s="4" t="e">
        <f t="shared" si="109"/>
        <v>#N/A</v>
      </c>
    </row>
    <row r="3515" spans="1:12">
      <c r="A3515" t="s">
        <v>9063</v>
      </c>
      <c r="B3515" t="s">
        <v>7325</v>
      </c>
      <c r="C3515" t="s">
        <v>1736</v>
      </c>
      <c r="D3515" t="s">
        <v>6886</v>
      </c>
      <c r="E3515" t="s">
        <v>1713</v>
      </c>
      <c r="H3515" t="str">
        <f>INDEX('Vensim Variables'!$B:$B,MATCH(EPS!$B3515,'Vensim Variables'!$A:$A,0))</f>
        <v>g pollutant</v>
      </c>
      <c r="I3515" t="str">
        <f t="shared" si="108"/>
        <v>CH4</v>
      </c>
      <c r="J3515" t="e">
        <f>INDEX(NoSettings!$C:$C,MATCH(EPS!$A3515,NoSettings!$A:$A,0))</f>
        <v>#N/A</v>
      </c>
      <c r="K3515">
        <f>INDEX(GWP!$C$2:$C$13,MATCH(EPS!I3515,GWP!$B$2:$B$13,0))</f>
        <v>28</v>
      </c>
      <c r="L3515" s="4" t="e">
        <f t="shared" si="109"/>
        <v>#N/A</v>
      </c>
    </row>
    <row r="3516" spans="1:12">
      <c r="A3516" t="s">
        <v>9064</v>
      </c>
      <c r="B3516" t="s">
        <v>7325</v>
      </c>
      <c r="C3516" t="s">
        <v>1736</v>
      </c>
      <c r="D3516" t="s">
        <v>6886</v>
      </c>
      <c r="E3516" t="s">
        <v>1714</v>
      </c>
      <c r="H3516" t="str">
        <f>INDEX('Vensim Variables'!$B:$B,MATCH(EPS!$B3516,'Vensim Variables'!$A:$A,0))</f>
        <v>g pollutant</v>
      </c>
      <c r="I3516" t="str">
        <f t="shared" si="108"/>
        <v>N2O</v>
      </c>
      <c r="J3516" t="e">
        <f>INDEX(NoSettings!$C:$C,MATCH(EPS!$A3516,NoSettings!$A:$A,0))</f>
        <v>#N/A</v>
      </c>
      <c r="K3516">
        <f>INDEX(GWP!$C$2:$C$13,MATCH(EPS!I3516,GWP!$B$2:$B$13,0))</f>
        <v>265</v>
      </c>
      <c r="L3516" s="4" t="e">
        <f t="shared" si="109"/>
        <v>#N/A</v>
      </c>
    </row>
    <row r="3517" spans="1:12">
      <c r="A3517" t="s">
        <v>9065</v>
      </c>
      <c r="B3517" t="s">
        <v>7325</v>
      </c>
      <c r="C3517" t="s">
        <v>1736</v>
      </c>
      <c r="D3517" t="s">
        <v>6886</v>
      </c>
      <c r="E3517" t="s">
        <v>1715</v>
      </c>
      <c r="H3517" t="str">
        <f>INDEX('Vensim Variables'!$B:$B,MATCH(EPS!$B3517,'Vensim Variables'!$A:$A,0))</f>
        <v>g pollutant</v>
      </c>
      <c r="I3517" t="str">
        <f t="shared" si="108"/>
        <v>F gases</v>
      </c>
      <c r="J3517" t="e">
        <f>INDEX(NoSettings!$C:$C,MATCH(EPS!$A3517,NoSettings!$A:$A,0))</f>
        <v>#N/A</v>
      </c>
      <c r="K3517">
        <f>INDEX(GWP!$C$2:$C$13,MATCH(EPS!I3517,GWP!$B$2:$B$13,0))</f>
        <v>1</v>
      </c>
      <c r="L3517" s="4" t="e">
        <f t="shared" si="109"/>
        <v>#N/A</v>
      </c>
    </row>
    <row r="3518" spans="1:12">
      <c r="A3518" t="s">
        <v>9066</v>
      </c>
      <c r="B3518" t="s">
        <v>7325</v>
      </c>
      <c r="C3518" t="s">
        <v>1736</v>
      </c>
      <c r="D3518" t="s">
        <v>6887</v>
      </c>
      <c r="E3518" t="s">
        <v>1702</v>
      </c>
      <c r="H3518" t="str">
        <f>INDEX('Vensim Variables'!$B:$B,MATCH(EPS!$B3518,'Vensim Variables'!$A:$A,0))</f>
        <v>g pollutant</v>
      </c>
      <c r="I3518" t="str">
        <f t="shared" si="108"/>
        <v>CO2</v>
      </c>
      <c r="J3518" t="e">
        <f>INDEX(NoSettings!$C:$C,MATCH(EPS!$A3518,NoSettings!$A:$A,0))</f>
        <v>#N/A</v>
      </c>
      <c r="K3518">
        <f>INDEX(GWP!$C$2:$C$13,MATCH(EPS!I3518,GWP!$B$2:$B$13,0))</f>
        <v>1</v>
      </c>
      <c r="L3518" s="4" t="e">
        <f t="shared" si="109"/>
        <v>#N/A</v>
      </c>
    </row>
    <row r="3519" spans="1:12">
      <c r="A3519" t="s">
        <v>9067</v>
      </c>
      <c r="B3519" t="s">
        <v>7325</v>
      </c>
      <c r="C3519" t="s">
        <v>1736</v>
      </c>
      <c r="D3519" t="s">
        <v>6887</v>
      </c>
      <c r="E3519" t="s">
        <v>1705</v>
      </c>
      <c r="H3519" t="str">
        <f>INDEX('Vensim Variables'!$B:$B,MATCH(EPS!$B3519,'Vensim Variables'!$A:$A,0))</f>
        <v>g pollutant</v>
      </c>
      <c r="I3519" t="str">
        <f t="shared" si="108"/>
        <v>VOC</v>
      </c>
      <c r="J3519" t="e">
        <f>INDEX(NoSettings!$C:$C,MATCH(EPS!$A3519,NoSettings!$A:$A,0))</f>
        <v>#N/A</v>
      </c>
      <c r="K3519">
        <f>INDEX(GWP!$C$2:$C$13,MATCH(EPS!I3519,GWP!$B$2:$B$13,0))</f>
        <v>0</v>
      </c>
      <c r="L3519" s="4" t="e">
        <f t="shared" si="109"/>
        <v>#N/A</v>
      </c>
    </row>
    <row r="3520" spans="1:12">
      <c r="A3520" t="s">
        <v>9068</v>
      </c>
      <c r="B3520" t="s">
        <v>7325</v>
      </c>
      <c r="C3520" t="s">
        <v>1736</v>
      </c>
      <c r="D3520" t="s">
        <v>6887</v>
      </c>
      <c r="E3520" t="s">
        <v>1706</v>
      </c>
      <c r="H3520" t="str">
        <f>INDEX('Vensim Variables'!$B:$B,MATCH(EPS!$B3520,'Vensim Variables'!$A:$A,0))</f>
        <v>g pollutant</v>
      </c>
      <c r="I3520" t="str">
        <f t="shared" si="108"/>
        <v>CO</v>
      </c>
      <c r="J3520" t="e">
        <f>INDEX(NoSettings!$C:$C,MATCH(EPS!$A3520,NoSettings!$A:$A,0))</f>
        <v>#N/A</v>
      </c>
      <c r="K3520">
        <f>INDEX(GWP!$C$2:$C$13,MATCH(EPS!I3520,GWP!$B$2:$B$13,0))</f>
        <v>0</v>
      </c>
      <c r="L3520" s="4" t="e">
        <f t="shared" si="109"/>
        <v>#N/A</v>
      </c>
    </row>
    <row r="3521" spans="1:12">
      <c r="A3521" t="s">
        <v>9069</v>
      </c>
      <c r="B3521" t="s">
        <v>7325</v>
      </c>
      <c r="C3521" t="s">
        <v>1736</v>
      </c>
      <c r="D3521" t="s">
        <v>6887</v>
      </c>
      <c r="E3521" t="s">
        <v>1707</v>
      </c>
      <c r="H3521" t="str">
        <f>INDEX('Vensim Variables'!$B:$B,MATCH(EPS!$B3521,'Vensim Variables'!$A:$A,0))</f>
        <v>g pollutant</v>
      </c>
      <c r="I3521" t="str">
        <f t="shared" si="108"/>
        <v>NOx</v>
      </c>
      <c r="J3521" t="e">
        <f>INDEX(NoSettings!$C:$C,MATCH(EPS!$A3521,NoSettings!$A:$A,0))</f>
        <v>#N/A</v>
      </c>
      <c r="K3521">
        <f>INDEX(GWP!$C$2:$C$13,MATCH(EPS!I3521,GWP!$B$2:$B$13,0))</f>
        <v>0</v>
      </c>
      <c r="L3521" s="4" t="e">
        <f t="shared" si="109"/>
        <v>#N/A</v>
      </c>
    </row>
    <row r="3522" spans="1:12">
      <c r="A3522" t="s">
        <v>9070</v>
      </c>
      <c r="B3522" t="s">
        <v>7325</v>
      </c>
      <c r="C3522" t="s">
        <v>1736</v>
      </c>
      <c r="D3522" t="s">
        <v>6887</v>
      </c>
      <c r="E3522" t="s">
        <v>1708</v>
      </c>
      <c r="H3522" t="str">
        <f>INDEX('Vensim Variables'!$B:$B,MATCH(EPS!$B3522,'Vensim Variables'!$A:$A,0))</f>
        <v>g pollutant</v>
      </c>
      <c r="I3522" t="str">
        <f t="shared" si="108"/>
        <v>PM10</v>
      </c>
      <c r="J3522" t="e">
        <f>INDEX(NoSettings!$C:$C,MATCH(EPS!$A3522,NoSettings!$A:$A,0))</f>
        <v>#N/A</v>
      </c>
      <c r="K3522">
        <f>INDEX(GWP!$C$2:$C$13,MATCH(EPS!I3522,GWP!$B$2:$B$13,0))</f>
        <v>0</v>
      </c>
      <c r="L3522" s="4" t="e">
        <f t="shared" si="109"/>
        <v>#N/A</v>
      </c>
    </row>
    <row r="3523" spans="1:12">
      <c r="A3523" t="s">
        <v>9071</v>
      </c>
      <c r="B3523" t="s">
        <v>7325</v>
      </c>
      <c r="C3523" t="s">
        <v>1736</v>
      </c>
      <c r="D3523" t="s">
        <v>6887</v>
      </c>
      <c r="E3523" t="s">
        <v>1709</v>
      </c>
      <c r="H3523" t="str">
        <f>INDEX('Vensim Variables'!$B:$B,MATCH(EPS!$B3523,'Vensim Variables'!$A:$A,0))</f>
        <v>g pollutant</v>
      </c>
      <c r="I3523" t="str">
        <f t="shared" ref="I3523:I3586" si="110">IF(OR(C3523="CO2",C3523="CH4",C3523="N2O",C3523="F gases",C3523="VOC",C3523="CO",C3523="NOx",C3523="PM10",C3523="PM25",C3523="SOx",C3523="BC",C3523="OC"),C3523,IF(OR(D3523="CO2",D3523="CH4",D3523="N2O",D3523="F gases",D3523="VOC",D3523="CO",D3523="NOx",D3523="PM10",D3523="PM25",D3523="SOx",D3523="BC",D3523="OC"),D3523,IF(OR(E3523="CO2",E3523="CH4",E3523="N2O",E3523="F gases",E3523="VOC",E3523="CO",E3523="NOx",E3523="PM10",E3523="PM25",E3523="SOx",E3523="BC",E3523="OC"),E3523,"NA")))</f>
        <v>PM25</v>
      </c>
      <c r="J3523" t="e">
        <f>INDEX(NoSettings!$C:$C,MATCH(EPS!$A3523,NoSettings!$A:$A,0))</f>
        <v>#N/A</v>
      </c>
      <c r="K3523">
        <f>INDEX(GWP!$C$2:$C$13,MATCH(EPS!I3523,GWP!$B$2:$B$13,0))</f>
        <v>0</v>
      </c>
      <c r="L3523" s="4" t="e">
        <f t="shared" ref="L3523:L3586" si="111">IF(H3523="g pollutant",K3523*J3523/10^12,IF(H3523="MMTCO2e",J3523,IF(H3523="MWh",J3523,0)))</f>
        <v>#N/A</v>
      </c>
    </row>
    <row r="3524" spans="1:12">
      <c r="A3524" t="s">
        <v>9072</v>
      </c>
      <c r="B3524" t="s">
        <v>7325</v>
      </c>
      <c r="C3524" t="s">
        <v>1736</v>
      </c>
      <c r="D3524" t="s">
        <v>6887</v>
      </c>
      <c r="E3524" t="s">
        <v>1710</v>
      </c>
      <c r="H3524" t="str">
        <f>INDEX('Vensim Variables'!$B:$B,MATCH(EPS!$B3524,'Vensim Variables'!$A:$A,0))</f>
        <v>g pollutant</v>
      </c>
      <c r="I3524" t="str">
        <f t="shared" si="110"/>
        <v>SOx</v>
      </c>
      <c r="J3524" t="e">
        <f>INDEX(NoSettings!$C:$C,MATCH(EPS!$A3524,NoSettings!$A:$A,0))</f>
        <v>#N/A</v>
      </c>
      <c r="K3524">
        <f>INDEX(GWP!$C$2:$C$13,MATCH(EPS!I3524,GWP!$B$2:$B$13,0))</f>
        <v>0</v>
      </c>
      <c r="L3524" s="4" t="e">
        <f t="shared" si="111"/>
        <v>#N/A</v>
      </c>
    </row>
    <row r="3525" spans="1:12">
      <c r="A3525" t="s">
        <v>9073</v>
      </c>
      <c r="B3525" t="s">
        <v>7325</v>
      </c>
      <c r="C3525" t="s">
        <v>1736</v>
      </c>
      <c r="D3525" t="s">
        <v>6887</v>
      </c>
      <c r="E3525" t="s">
        <v>1711</v>
      </c>
      <c r="H3525" t="str">
        <f>INDEX('Vensim Variables'!$B:$B,MATCH(EPS!$B3525,'Vensim Variables'!$A:$A,0))</f>
        <v>g pollutant</v>
      </c>
      <c r="I3525" t="str">
        <f t="shared" si="110"/>
        <v>BC</v>
      </c>
      <c r="J3525" t="e">
        <f>INDEX(NoSettings!$C:$C,MATCH(EPS!$A3525,NoSettings!$A:$A,0))</f>
        <v>#N/A</v>
      </c>
      <c r="K3525">
        <f>INDEX(GWP!$C$2:$C$13,MATCH(EPS!I3525,GWP!$B$2:$B$13,0))</f>
        <v>0</v>
      </c>
      <c r="L3525" s="4" t="e">
        <f t="shared" si="111"/>
        <v>#N/A</v>
      </c>
    </row>
    <row r="3526" spans="1:12">
      <c r="A3526" t="s">
        <v>9074</v>
      </c>
      <c r="B3526" t="s">
        <v>7325</v>
      </c>
      <c r="C3526" t="s">
        <v>1736</v>
      </c>
      <c r="D3526" t="s">
        <v>6887</v>
      </c>
      <c r="E3526" t="s">
        <v>1712</v>
      </c>
      <c r="H3526" t="str">
        <f>INDEX('Vensim Variables'!$B:$B,MATCH(EPS!$B3526,'Vensim Variables'!$A:$A,0))</f>
        <v>g pollutant</v>
      </c>
      <c r="I3526" t="str">
        <f t="shared" si="110"/>
        <v>OC</v>
      </c>
      <c r="J3526" t="e">
        <f>INDEX(NoSettings!$C:$C,MATCH(EPS!$A3526,NoSettings!$A:$A,0))</f>
        <v>#N/A</v>
      </c>
      <c r="K3526">
        <f>INDEX(GWP!$C$2:$C$13,MATCH(EPS!I3526,GWP!$B$2:$B$13,0))</f>
        <v>0</v>
      </c>
      <c r="L3526" s="4" t="e">
        <f t="shared" si="111"/>
        <v>#N/A</v>
      </c>
    </row>
    <row r="3527" spans="1:12">
      <c r="A3527" t="s">
        <v>9075</v>
      </c>
      <c r="B3527" t="s">
        <v>7325</v>
      </c>
      <c r="C3527" t="s">
        <v>1736</v>
      </c>
      <c r="D3527" t="s">
        <v>6887</v>
      </c>
      <c r="E3527" t="s">
        <v>1713</v>
      </c>
      <c r="H3527" t="str">
        <f>INDEX('Vensim Variables'!$B:$B,MATCH(EPS!$B3527,'Vensim Variables'!$A:$A,0))</f>
        <v>g pollutant</v>
      </c>
      <c r="I3527" t="str">
        <f t="shared" si="110"/>
        <v>CH4</v>
      </c>
      <c r="J3527" t="e">
        <f>INDEX(NoSettings!$C:$C,MATCH(EPS!$A3527,NoSettings!$A:$A,0))</f>
        <v>#N/A</v>
      </c>
      <c r="K3527">
        <f>INDEX(GWP!$C$2:$C$13,MATCH(EPS!I3527,GWP!$B$2:$B$13,0))</f>
        <v>28</v>
      </c>
      <c r="L3527" s="4" t="e">
        <f t="shared" si="111"/>
        <v>#N/A</v>
      </c>
    </row>
    <row r="3528" spans="1:12">
      <c r="A3528" t="s">
        <v>9076</v>
      </c>
      <c r="B3528" t="s">
        <v>7325</v>
      </c>
      <c r="C3528" t="s">
        <v>1736</v>
      </c>
      <c r="D3528" t="s">
        <v>6887</v>
      </c>
      <c r="E3528" t="s">
        <v>1714</v>
      </c>
      <c r="H3528" t="str">
        <f>INDEX('Vensim Variables'!$B:$B,MATCH(EPS!$B3528,'Vensim Variables'!$A:$A,0))</f>
        <v>g pollutant</v>
      </c>
      <c r="I3528" t="str">
        <f t="shared" si="110"/>
        <v>N2O</v>
      </c>
      <c r="J3528" t="e">
        <f>INDEX(NoSettings!$C:$C,MATCH(EPS!$A3528,NoSettings!$A:$A,0))</f>
        <v>#N/A</v>
      </c>
      <c r="K3528">
        <f>INDEX(GWP!$C$2:$C$13,MATCH(EPS!I3528,GWP!$B$2:$B$13,0))</f>
        <v>265</v>
      </c>
      <c r="L3528" s="4" t="e">
        <f t="shared" si="111"/>
        <v>#N/A</v>
      </c>
    </row>
    <row r="3529" spans="1:12">
      <c r="A3529" t="s">
        <v>9077</v>
      </c>
      <c r="B3529" t="s">
        <v>7325</v>
      </c>
      <c r="C3529" t="s">
        <v>1736</v>
      </c>
      <c r="D3529" t="s">
        <v>6887</v>
      </c>
      <c r="E3529" t="s">
        <v>1715</v>
      </c>
      <c r="H3529" t="str">
        <f>INDEX('Vensim Variables'!$B:$B,MATCH(EPS!$B3529,'Vensim Variables'!$A:$A,0))</f>
        <v>g pollutant</v>
      </c>
      <c r="I3529" t="str">
        <f t="shared" si="110"/>
        <v>F gases</v>
      </c>
      <c r="J3529" t="e">
        <f>INDEX(NoSettings!$C:$C,MATCH(EPS!$A3529,NoSettings!$A:$A,0))</f>
        <v>#N/A</v>
      </c>
      <c r="K3529">
        <f>INDEX(GWP!$C$2:$C$13,MATCH(EPS!I3529,GWP!$B$2:$B$13,0))</f>
        <v>1</v>
      </c>
      <c r="L3529" s="4" t="e">
        <f t="shared" si="111"/>
        <v>#N/A</v>
      </c>
    </row>
    <row r="3530" spans="1:12">
      <c r="A3530" t="s">
        <v>9078</v>
      </c>
      <c r="B3530" t="s">
        <v>7325</v>
      </c>
      <c r="C3530" t="s">
        <v>1736</v>
      </c>
      <c r="D3530" t="s">
        <v>6888</v>
      </c>
      <c r="E3530" t="s">
        <v>1702</v>
      </c>
      <c r="H3530" t="str">
        <f>INDEX('Vensim Variables'!$B:$B,MATCH(EPS!$B3530,'Vensim Variables'!$A:$A,0))</f>
        <v>g pollutant</v>
      </c>
      <c r="I3530" t="str">
        <f t="shared" si="110"/>
        <v>CO2</v>
      </c>
      <c r="J3530" t="e">
        <f>INDEX(NoSettings!$C:$C,MATCH(EPS!$A3530,NoSettings!$A:$A,0))</f>
        <v>#N/A</v>
      </c>
      <c r="K3530">
        <f>INDEX(GWP!$C$2:$C$13,MATCH(EPS!I3530,GWP!$B$2:$B$13,0))</f>
        <v>1</v>
      </c>
      <c r="L3530" s="4" t="e">
        <f t="shared" si="111"/>
        <v>#N/A</v>
      </c>
    </row>
    <row r="3531" spans="1:12">
      <c r="A3531" t="s">
        <v>9079</v>
      </c>
      <c r="B3531" t="s">
        <v>7325</v>
      </c>
      <c r="C3531" t="s">
        <v>1736</v>
      </c>
      <c r="D3531" t="s">
        <v>6888</v>
      </c>
      <c r="E3531" t="s">
        <v>1705</v>
      </c>
      <c r="H3531" t="str">
        <f>INDEX('Vensim Variables'!$B:$B,MATCH(EPS!$B3531,'Vensim Variables'!$A:$A,0))</f>
        <v>g pollutant</v>
      </c>
      <c r="I3531" t="str">
        <f t="shared" si="110"/>
        <v>VOC</v>
      </c>
      <c r="J3531" t="e">
        <f>INDEX(NoSettings!$C:$C,MATCH(EPS!$A3531,NoSettings!$A:$A,0))</f>
        <v>#N/A</v>
      </c>
      <c r="K3531">
        <f>INDEX(GWP!$C$2:$C$13,MATCH(EPS!I3531,GWP!$B$2:$B$13,0))</f>
        <v>0</v>
      </c>
      <c r="L3531" s="4" t="e">
        <f t="shared" si="111"/>
        <v>#N/A</v>
      </c>
    </row>
    <row r="3532" spans="1:12">
      <c r="A3532" t="s">
        <v>9080</v>
      </c>
      <c r="B3532" t="s">
        <v>7325</v>
      </c>
      <c r="C3532" t="s">
        <v>1736</v>
      </c>
      <c r="D3532" t="s">
        <v>6888</v>
      </c>
      <c r="E3532" t="s">
        <v>1706</v>
      </c>
      <c r="H3532" t="str">
        <f>INDEX('Vensim Variables'!$B:$B,MATCH(EPS!$B3532,'Vensim Variables'!$A:$A,0))</f>
        <v>g pollutant</v>
      </c>
      <c r="I3532" t="str">
        <f t="shared" si="110"/>
        <v>CO</v>
      </c>
      <c r="J3532" t="e">
        <f>INDEX(NoSettings!$C:$C,MATCH(EPS!$A3532,NoSettings!$A:$A,0))</f>
        <v>#N/A</v>
      </c>
      <c r="K3532">
        <f>INDEX(GWP!$C$2:$C$13,MATCH(EPS!I3532,GWP!$B$2:$B$13,0))</f>
        <v>0</v>
      </c>
      <c r="L3532" s="4" t="e">
        <f t="shared" si="111"/>
        <v>#N/A</v>
      </c>
    </row>
    <row r="3533" spans="1:12">
      <c r="A3533" t="s">
        <v>9081</v>
      </c>
      <c r="B3533" t="s">
        <v>7325</v>
      </c>
      <c r="C3533" t="s">
        <v>1736</v>
      </c>
      <c r="D3533" t="s">
        <v>6888</v>
      </c>
      <c r="E3533" t="s">
        <v>1707</v>
      </c>
      <c r="H3533" t="str">
        <f>INDEX('Vensim Variables'!$B:$B,MATCH(EPS!$B3533,'Vensim Variables'!$A:$A,0))</f>
        <v>g pollutant</v>
      </c>
      <c r="I3533" t="str">
        <f t="shared" si="110"/>
        <v>NOx</v>
      </c>
      <c r="J3533" t="e">
        <f>INDEX(NoSettings!$C:$C,MATCH(EPS!$A3533,NoSettings!$A:$A,0))</f>
        <v>#N/A</v>
      </c>
      <c r="K3533">
        <f>INDEX(GWP!$C$2:$C$13,MATCH(EPS!I3533,GWP!$B$2:$B$13,0))</f>
        <v>0</v>
      </c>
      <c r="L3533" s="4" t="e">
        <f t="shared" si="111"/>
        <v>#N/A</v>
      </c>
    </row>
    <row r="3534" spans="1:12">
      <c r="A3534" t="s">
        <v>9082</v>
      </c>
      <c r="B3534" t="s">
        <v>7325</v>
      </c>
      <c r="C3534" t="s">
        <v>1736</v>
      </c>
      <c r="D3534" t="s">
        <v>6888</v>
      </c>
      <c r="E3534" t="s">
        <v>1708</v>
      </c>
      <c r="H3534" t="str">
        <f>INDEX('Vensim Variables'!$B:$B,MATCH(EPS!$B3534,'Vensim Variables'!$A:$A,0))</f>
        <v>g pollutant</v>
      </c>
      <c r="I3534" t="str">
        <f t="shared" si="110"/>
        <v>PM10</v>
      </c>
      <c r="J3534" t="e">
        <f>INDEX(NoSettings!$C:$C,MATCH(EPS!$A3534,NoSettings!$A:$A,0))</f>
        <v>#N/A</v>
      </c>
      <c r="K3534">
        <f>INDEX(GWP!$C$2:$C$13,MATCH(EPS!I3534,GWP!$B$2:$B$13,0))</f>
        <v>0</v>
      </c>
      <c r="L3534" s="4" t="e">
        <f t="shared" si="111"/>
        <v>#N/A</v>
      </c>
    </row>
    <row r="3535" spans="1:12">
      <c r="A3535" t="s">
        <v>9083</v>
      </c>
      <c r="B3535" t="s">
        <v>7325</v>
      </c>
      <c r="C3535" t="s">
        <v>1736</v>
      </c>
      <c r="D3535" t="s">
        <v>6888</v>
      </c>
      <c r="E3535" t="s">
        <v>1709</v>
      </c>
      <c r="H3535" t="str">
        <f>INDEX('Vensim Variables'!$B:$B,MATCH(EPS!$B3535,'Vensim Variables'!$A:$A,0))</f>
        <v>g pollutant</v>
      </c>
      <c r="I3535" t="str">
        <f t="shared" si="110"/>
        <v>PM25</v>
      </c>
      <c r="J3535" t="e">
        <f>INDEX(NoSettings!$C:$C,MATCH(EPS!$A3535,NoSettings!$A:$A,0))</f>
        <v>#N/A</v>
      </c>
      <c r="K3535">
        <f>INDEX(GWP!$C$2:$C$13,MATCH(EPS!I3535,GWP!$B$2:$B$13,0))</f>
        <v>0</v>
      </c>
      <c r="L3535" s="4" t="e">
        <f t="shared" si="111"/>
        <v>#N/A</v>
      </c>
    </row>
    <row r="3536" spans="1:12">
      <c r="A3536" t="s">
        <v>9084</v>
      </c>
      <c r="B3536" t="s">
        <v>7325</v>
      </c>
      <c r="C3536" t="s">
        <v>1736</v>
      </c>
      <c r="D3536" t="s">
        <v>6888</v>
      </c>
      <c r="E3536" t="s">
        <v>1710</v>
      </c>
      <c r="H3536" t="str">
        <f>INDEX('Vensim Variables'!$B:$B,MATCH(EPS!$B3536,'Vensim Variables'!$A:$A,0))</f>
        <v>g pollutant</v>
      </c>
      <c r="I3536" t="str">
        <f t="shared" si="110"/>
        <v>SOx</v>
      </c>
      <c r="J3536" t="e">
        <f>INDEX(NoSettings!$C:$C,MATCH(EPS!$A3536,NoSettings!$A:$A,0))</f>
        <v>#N/A</v>
      </c>
      <c r="K3536">
        <f>INDEX(GWP!$C$2:$C$13,MATCH(EPS!I3536,GWP!$B$2:$B$13,0))</f>
        <v>0</v>
      </c>
      <c r="L3536" s="4" t="e">
        <f t="shared" si="111"/>
        <v>#N/A</v>
      </c>
    </row>
    <row r="3537" spans="1:12">
      <c r="A3537" t="s">
        <v>9085</v>
      </c>
      <c r="B3537" t="s">
        <v>7325</v>
      </c>
      <c r="C3537" t="s">
        <v>1736</v>
      </c>
      <c r="D3537" t="s">
        <v>6888</v>
      </c>
      <c r="E3537" t="s">
        <v>1711</v>
      </c>
      <c r="H3537" t="str">
        <f>INDEX('Vensim Variables'!$B:$B,MATCH(EPS!$B3537,'Vensim Variables'!$A:$A,0))</f>
        <v>g pollutant</v>
      </c>
      <c r="I3537" t="str">
        <f t="shared" si="110"/>
        <v>BC</v>
      </c>
      <c r="J3537" t="e">
        <f>INDEX(NoSettings!$C:$C,MATCH(EPS!$A3537,NoSettings!$A:$A,0))</f>
        <v>#N/A</v>
      </c>
      <c r="K3537">
        <f>INDEX(GWP!$C$2:$C$13,MATCH(EPS!I3537,GWP!$B$2:$B$13,0))</f>
        <v>0</v>
      </c>
      <c r="L3537" s="4" t="e">
        <f t="shared" si="111"/>
        <v>#N/A</v>
      </c>
    </row>
    <row r="3538" spans="1:12">
      <c r="A3538" t="s">
        <v>9086</v>
      </c>
      <c r="B3538" t="s">
        <v>7325</v>
      </c>
      <c r="C3538" t="s">
        <v>1736</v>
      </c>
      <c r="D3538" t="s">
        <v>6888</v>
      </c>
      <c r="E3538" t="s">
        <v>1712</v>
      </c>
      <c r="H3538" t="str">
        <f>INDEX('Vensim Variables'!$B:$B,MATCH(EPS!$B3538,'Vensim Variables'!$A:$A,0))</f>
        <v>g pollutant</v>
      </c>
      <c r="I3538" t="str">
        <f t="shared" si="110"/>
        <v>OC</v>
      </c>
      <c r="J3538" t="e">
        <f>INDEX(NoSettings!$C:$C,MATCH(EPS!$A3538,NoSettings!$A:$A,0))</f>
        <v>#N/A</v>
      </c>
      <c r="K3538">
        <f>INDEX(GWP!$C$2:$C$13,MATCH(EPS!I3538,GWP!$B$2:$B$13,0))</f>
        <v>0</v>
      </c>
      <c r="L3538" s="4" t="e">
        <f t="shared" si="111"/>
        <v>#N/A</v>
      </c>
    </row>
    <row r="3539" spans="1:12">
      <c r="A3539" t="s">
        <v>9087</v>
      </c>
      <c r="B3539" t="s">
        <v>7325</v>
      </c>
      <c r="C3539" t="s">
        <v>1736</v>
      </c>
      <c r="D3539" t="s">
        <v>6888</v>
      </c>
      <c r="E3539" t="s">
        <v>1713</v>
      </c>
      <c r="H3539" t="str">
        <f>INDEX('Vensim Variables'!$B:$B,MATCH(EPS!$B3539,'Vensim Variables'!$A:$A,0))</f>
        <v>g pollutant</v>
      </c>
      <c r="I3539" t="str">
        <f t="shared" si="110"/>
        <v>CH4</v>
      </c>
      <c r="J3539" t="e">
        <f>INDEX(NoSettings!$C:$C,MATCH(EPS!$A3539,NoSettings!$A:$A,0))</f>
        <v>#N/A</v>
      </c>
      <c r="K3539">
        <f>INDEX(GWP!$C$2:$C$13,MATCH(EPS!I3539,GWP!$B$2:$B$13,0))</f>
        <v>28</v>
      </c>
      <c r="L3539" s="4" t="e">
        <f t="shared" si="111"/>
        <v>#N/A</v>
      </c>
    </row>
    <row r="3540" spans="1:12">
      <c r="A3540" t="s">
        <v>9088</v>
      </c>
      <c r="B3540" t="s">
        <v>7325</v>
      </c>
      <c r="C3540" t="s">
        <v>1736</v>
      </c>
      <c r="D3540" t="s">
        <v>6888</v>
      </c>
      <c r="E3540" t="s">
        <v>1714</v>
      </c>
      <c r="H3540" t="str">
        <f>INDEX('Vensim Variables'!$B:$B,MATCH(EPS!$B3540,'Vensim Variables'!$A:$A,0))</f>
        <v>g pollutant</v>
      </c>
      <c r="I3540" t="str">
        <f t="shared" si="110"/>
        <v>N2O</v>
      </c>
      <c r="J3540" t="e">
        <f>INDEX(NoSettings!$C:$C,MATCH(EPS!$A3540,NoSettings!$A:$A,0))</f>
        <v>#N/A</v>
      </c>
      <c r="K3540">
        <f>INDEX(GWP!$C$2:$C$13,MATCH(EPS!I3540,GWP!$B$2:$B$13,0))</f>
        <v>265</v>
      </c>
      <c r="L3540" s="4" t="e">
        <f t="shared" si="111"/>
        <v>#N/A</v>
      </c>
    </row>
    <row r="3541" spans="1:12">
      <c r="A3541" t="s">
        <v>9089</v>
      </c>
      <c r="B3541" t="s">
        <v>7325</v>
      </c>
      <c r="C3541" t="s">
        <v>1736</v>
      </c>
      <c r="D3541" t="s">
        <v>6888</v>
      </c>
      <c r="E3541" t="s">
        <v>1715</v>
      </c>
      <c r="H3541" t="str">
        <f>INDEX('Vensim Variables'!$B:$B,MATCH(EPS!$B3541,'Vensim Variables'!$A:$A,0))</f>
        <v>g pollutant</v>
      </c>
      <c r="I3541" t="str">
        <f t="shared" si="110"/>
        <v>F gases</v>
      </c>
      <c r="J3541" t="e">
        <f>INDEX(NoSettings!$C:$C,MATCH(EPS!$A3541,NoSettings!$A:$A,0))</f>
        <v>#N/A</v>
      </c>
      <c r="K3541">
        <f>INDEX(GWP!$C$2:$C$13,MATCH(EPS!I3541,GWP!$B$2:$B$13,0))</f>
        <v>1</v>
      </c>
      <c r="L3541" s="4" t="e">
        <f t="shared" si="111"/>
        <v>#N/A</v>
      </c>
    </row>
    <row r="3542" spans="1:12">
      <c r="A3542" t="s">
        <v>9090</v>
      </c>
      <c r="B3542" t="s">
        <v>7325</v>
      </c>
      <c r="C3542" t="s">
        <v>1736</v>
      </c>
      <c r="D3542" t="s">
        <v>6889</v>
      </c>
      <c r="E3542" t="s">
        <v>1702</v>
      </c>
      <c r="H3542" t="str">
        <f>INDEX('Vensim Variables'!$B:$B,MATCH(EPS!$B3542,'Vensim Variables'!$A:$A,0))</f>
        <v>g pollutant</v>
      </c>
      <c r="I3542" t="str">
        <f t="shared" si="110"/>
        <v>CO2</v>
      </c>
      <c r="J3542" t="e">
        <f>INDEX(NoSettings!$C:$C,MATCH(EPS!$A3542,NoSettings!$A:$A,0))</f>
        <v>#N/A</v>
      </c>
      <c r="K3542">
        <f>INDEX(GWP!$C$2:$C$13,MATCH(EPS!I3542,GWP!$B$2:$B$13,0))</f>
        <v>1</v>
      </c>
      <c r="L3542" s="4" t="e">
        <f t="shared" si="111"/>
        <v>#N/A</v>
      </c>
    </row>
    <row r="3543" spans="1:12">
      <c r="A3543" t="s">
        <v>9091</v>
      </c>
      <c r="B3543" t="s">
        <v>7325</v>
      </c>
      <c r="C3543" t="s">
        <v>1736</v>
      </c>
      <c r="D3543" t="s">
        <v>6889</v>
      </c>
      <c r="E3543" t="s">
        <v>1705</v>
      </c>
      <c r="H3543" t="str">
        <f>INDEX('Vensim Variables'!$B:$B,MATCH(EPS!$B3543,'Vensim Variables'!$A:$A,0))</f>
        <v>g pollutant</v>
      </c>
      <c r="I3543" t="str">
        <f t="shared" si="110"/>
        <v>VOC</v>
      </c>
      <c r="J3543" t="e">
        <f>INDEX(NoSettings!$C:$C,MATCH(EPS!$A3543,NoSettings!$A:$A,0))</f>
        <v>#N/A</v>
      </c>
      <c r="K3543">
        <f>INDEX(GWP!$C$2:$C$13,MATCH(EPS!I3543,GWP!$B$2:$B$13,0))</f>
        <v>0</v>
      </c>
      <c r="L3543" s="4" t="e">
        <f t="shared" si="111"/>
        <v>#N/A</v>
      </c>
    </row>
    <row r="3544" spans="1:12">
      <c r="A3544" t="s">
        <v>9092</v>
      </c>
      <c r="B3544" t="s">
        <v>7325</v>
      </c>
      <c r="C3544" t="s">
        <v>1736</v>
      </c>
      <c r="D3544" t="s">
        <v>6889</v>
      </c>
      <c r="E3544" t="s">
        <v>1706</v>
      </c>
      <c r="H3544" t="str">
        <f>INDEX('Vensim Variables'!$B:$B,MATCH(EPS!$B3544,'Vensim Variables'!$A:$A,0))</f>
        <v>g pollutant</v>
      </c>
      <c r="I3544" t="str">
        <f t="shared" si="110"/>
        <v>CO</v>
      </c>
      <c r="J3544" t="e">
        <f>INDEX(NoSettings!$C:$C,MATCH(EPS!$A3544,NoSettings!$A:$A,0))</f>
        <v>#N/A</v>
      </c>
      <c r="K3544">
        <f>INDEX(GWP!$C$2:$C$13,MATCH(EPS!I3544,GWP!$B$2:$B$13,0))</f>
        <v>0</v>
      </c>
      <c r="L3544" s="4" t="e">
        <f t="shared" si="111"/>
        <v>#N/A</v>
      </c>
    </row>
    <row r="3545" spans="1:12">
      <c r="A3545" t="s">
        <v>9093</v>
      </c>
      <c r="B3545" t="s">
        <v>7325</v>
      </c>
      <c r="C3545" t="s">
        <v>1736</v>
      </c>
      <c r="D3545" t="s">
        <v>6889</v>
      </c>
      <c r="E3545" t="s">
        <v>1707</v>
      </c>
      <c r="H3545" t="str">
        <f>INDEX('Vensim Variables'!$B:$B,MATCH(EPS!$B3545,'Vensim Variables'!$A:$A,0))</f>
        <v>g pollutant</v>
      </c>
      <c r="I3545" t="str">
        <f t="shared" si="110"/>
        <v>NOx</v>
      </c>
      <c r="J3545" t="e">
        <f>INDEX(NoSettings!$C:$C,MATCH(EPS!$A3545,NoSettings!$A:$A,0))</f>
        <v>#N/A</v>
      </c>
      <c r="K3545">
        <f>INDEX(GWP!$C$2:$C$13,MATCH(EPS!I3545,GWP!$B$2:$B$13,0))</f>
        <v>0</v>
      </c>
      <c r="L3545" s="4" t="e">
        <f t="shared" si="111"/>
        <v>#N/A</v>
      </c>
    </row>
    <row r="3546" spans="1:12">
      <c r="A3546" t="s">
        <v>9094</v>
      </c>
      <c r="B3546" t="s">
        <v>7325</v>
      </c>
      <c r="C3546" t="s">
        <v>1736</v>
      </c>
      <c r="D3546" t="s">
        <v>6889</v>
      </c>
      <c r="E3546" t="s">
        <v>1708</v>
      </c>
      <c r="H3546" t="str">
        <f>INDEX('Vensim Variables'!$B:$B,MATCH(EPS!$B3546,'Vensim Variables'!$A:$A,0))</f>
        <v>g pollutant</v>
      </c>
      <c r="I3546" t="str">
        <f t="shared" si="110"/>
        <v>PM10</v>
      </c>
      <c r="J3546" t="e">
        <f>INDEX(NoSettings!$C:$C,MATCH(EPS!$A3546,NoSettings!$A:$A,0))</f>
        <v>#N/A</v>
      </c>
      <c r="K3546">
        <f>INDEX(GWP!$C$2:$C$13,MATCH(EPS!I3546,GWP!$B$2:$B$13,0))</f>
        <v>0</v>
      </c>
      <c r="L3546" s="4" t="e">
        <f t="shared" si="111"/>
        <v>#N/A</v>
      </c>
    </row>
    <row r="3547" spans="1:12">
      <c r="A3547" t="s">
        <v>9095</v>
      </c>
      <c r="B3547" t="s">
        <v>7325</v>
      </c>
      <c r="C3547" t="s">
        <v>1736</v>
      </c>
      <c r="D3547" t="s">
        <v>6889</v>
      </c>
      <c r="E3547" t="s">
        <v>1709</v>
      </c>
      <c r="H3547" t="str">
        <f>INDEX('Vensim Variables'!$B:$B,MATCH(EPS!$B3547,'Vensim Variables'!$A:$A,0))</f>
        <v>g pollutant</v>
      </c>
      <c r="I3547" t="str">
        <f t="shared" si="110"/>
        <v>PM25</v>
      </c>
      <c r="J3547" t="e">
        <f>INDEX(NoSettings!$C:$C,MATCH(EPS!$A3547,NoSettings!$A:$A,0))</f>
        <v>#N/A</v>
      </c>
      <c r="K3547">
        <f>INDEX(GWP!$C$2:$C$13,MATCH(EPS!I3547,GWP!$B$2:$B$13,0))</f>
        <v>0</v>
      </c>
      <c r="L3547" s="4" t="e">
        <f t="shared" si="111"/>
        <v>#N/A</v>
      </c>
    </row>
    <row r="3548" spans="1:12">
      <c r="A3548" t="s">
        <v>9096</v>
      </c>
      <c r="B3548" t="s">
        <v>7325</v>
      </c>
      <c r="C3548" t="s">
        <v>1736</v>
      </c>
      <c r="D3548" t="s">
        <v>6889</v>
      </c>
      <c r="E3548" t="s">
        <v>1710</v>
      </c>
      <c r="H3548" t="str">
        <f>INDEX('Vensim Variables'!$B:$B,MATCH(EPS!$B3548,'Vensim Variables'!$A:$A,0))</f>
        <v>g pollutant</v>
      </c>
      <c r="I3548" t="str">
        <f t="shared" si="110"/>
        <v>SOx</v>
      </c>
      <c r="J3548" t="e">
        <f>INDEX(NoSettings!$C:$C,MATCH(EPS!$A3548,NoSettings!$A:$A,0))</f>
        <v>#N/A</v>
      </c>
      <c r="K3548">
        <f>INDEX(GWP!$C$2:$C$13,MATCH(EPS!I3548,GWP!$B$2:$B$13,0))</f>
        <v>0</v>
      </c>
      <c r="L3548" s="4" t="e">
        <f t="shared" si="111"/>
        <v>#N/A</v>
      </c>
    </row>
    <row r="3549" spans="1:12">
      <c r="A3549" t="s">
        <v>9097</v>
      </c>
      <c r="B3549" t="s">
        <v>7325</v>
      </c>
      <c r="C3549" t="s">
        <v>1736</v>
      </c>
      <c r="D3549" t="s">
        <v>6889</v>
      </c>
      <c r="E3549" t="s">
        <v>1711</v>
      </c>
      <c r="H3549" t="str">
        <f>INDEX('Vensim Variables'!$B:$B,MATCH(EPS!$B3549,'Vensim Variables'!$A:$A,0))</f>
        <v>g pollutant</v>
      </c>
      <c r="I3549" t="str">
        <f t="shared" si="110"/>
        <v>BC</v>
      </c>
      <c r="J3549" t="e">
        <f>INDEX(NoSettings!$C:$C,MATCH(EPS!$A3549,NoSettings!$A:$A,0))</f>
        <v>#N/A</v>
      </c>
      <c r="K3549">
        <f>INDEX(GWP!$C$2:$C$13,MATCH(EPS!I3549,GWP!$B$2:$B$13,0))</f>
        <v>0</v>
      </c>
      <c r="L3549" s="4" t="e">
        <f t="shared" si="111"/>
        <v>#N/A</v>
      </c>
    </row>
    <row r="3550" spans="1:12">
      <c r="A3550" t="s">
        <v>9098</v>
      </c>
      <c r="B3550" t="s">
        <v>7325</v>
      </c>
      <c r="C3550" t="s">
        <v>1736</v>
      </c>
      <c r="D3550" t="s">
        <v>6889</v>
      </c>
      <c r="E3550" t="s">
        <v>1712</v>
      </c>
      <c r="H3550" t="str">
        <f>INDEX('Vensim Variables'!$B:$B,MATCH(EPS!$B3550,'Vensim Variables'!$A:$A,0))</f>
        <v>g pollutant</v>
      </c>
      <c r="I3550" t="str">
        <f t="shared" si="110"/>
        <v>OC</v>
      </c>
      <c r="J3550" t="e">
        <f>INDEX(NoSettings!$C:$C,MATCH(EPS!$A3550,NoSettings!$A:$A,0))</f>
        <v>#N/A</v>
      </c>
      <c r="K3550">
        <f>INDEX(GWP!$C$2:$C$13,MATCH(EPS!I3550,GWP!$B$2:$B$13,0))</f>
        <v>0</v>
      </c>
      <c r="L3550" s="4" t="e">
        <f t="shared" si="111"/>
        <v>#N/A</v>
      </c>
    </row>
    <row r="3551" spans="1:12">
      <c r="A3551" t="s">
        <v>9099</v>
      </c>
      <c r="B3551" t="s">
        <v>7325</v>
      </c>
      <c r="C3551" t="s">
        <v>1736</v>
      </c>
      <c r="D3551" t="s">
        <v>6889</v>
      </c>
      <c r="E3551" t="s">
        <v>1713</v>
      </c>
      <c r="H3551" t="str">
        <f>INDEX('Vensim Variables'!$B:$B,MATCH(EPS!$B3551,'Vensim Variables'!$A:$A,0))</f>
        <v>g pollutant</v>
      </c>
      <c r="I3551" t="str">
        <f t="shared" si="110"/>
        <v>CH4</v>
      </c>
      <c r="J3551" t="e">
        <f>INDEX(NoSettings!$C:$C,MATCH(EPS!$A3551,NoSettings!$A:$A,0))</f>
        <v>#N/A</v>
      </c>
      <c r="K3551">
        <f>INDEX(GWP!$C$2:$C$13,MATCH(EPS!I3551,GWP!$B$2:$B$13,0))</f>
        <v>28</v>
      </c>
      <c r="L3551" s="4" t="e">
        <f t="shared" si="111"/>
        <v>#N/A</v>
      </c>
    </row>
    <row r="3552" spans="1:12">
      <c r="A3552" t="s">
        <v>9100</v>
      </c>
      <c r="B3552" t="s">
        <v>7325</v>
      </c>
      <c r="C3552" t="s">
        <v>1736</v>
      </c>
      <c r="D3552" t="s">
        <v>6889</v>
      </c>
      <c r="E3552" t="s">
        <v>1714</v>
      </c>
      <c r="H3552" t="str">
        <f>INDEX('Vensim Variables'!$B:$B,MATCH(EPS!$B3552,'Vensim Variables'!$A:$A,0))</f>
        <v>g pollutant</v>
      </c>
      <c r="I3552" t="str">
        <f t="shared" si="110"/>
        <v>N2O</v>
      </c>
      <c r="J3552" t="e">
        <f>INDEX(NoSettings!$C:$C,MATCH(EPS!$A3552,NoSettings!$A:$A,0))</f>
        <v>#N/A</v>
      </c>
      <c r="K3552">
        <f>INDEX(GWP!$C$2:$C$13,MATCH(EPS!I3552,GWP!$B$2:$B$13,0))</f>
        <v>265</v>
      </c>
      <c r="L3552" s="4" t="e">
        <f t="shared" si="111"/>
        <v>#N/A</v>
      </c>
    </row>
    <row r="3553" spans="1:12">
      <c r="A3553" t="s">
        <v>9101</v>
      </c>
      <c r="B3553" t="s">
        <v>7325</v>
      </c>
      <c r="C3553" t="s">
        <v>1736</v>
      </c>
      <c r="D3553" t="s">
        <v>6889</v>
      </c>
      <c r="E3553" t="s">
        <v>1715</v>
      </c>
      <c r="H3553" t="str">
        <f>INDEX('Vensim Variables'!$B:$B,MATCH(EPS!$B3553,'Vensim Variables'!$A:$A,0))</f>
        <v>g pollutant</v>
      </c>
      <c r="I3553" t="str">
        <f t="shared" si="110"/>
        <v>F gases</v>
      </c>
      <c r="J3553" t="e">
        <f>INDEX(NoSettings!$C:$C,MATCH(EPS!$A3553,NoSettings!$A:$A,0))</f>
        <v>#N/A</v>
      </c>
      <c r="K3553">
        <f>INDEX(GWP!$C$2:$C$13,MATCH(EPS!I3553,GWP!$B$2:$B$13,0))</f>
        <v>1</v>
      </c>
      <c r="L3553" s="4" t="e">
        <f t="shared" si="111"/>
        <v>#N/A</v>
      </c>
    </row>
    <row r="3554" spans="1:12">
      <c r="A3554" t="s">
        <v>9102</v>
      </c>
      <c r="B3554" t="s">
        <v>7325</v>
      </c>
      <c r="C3554" t="s">
        <v>1736</v>
      </c>
      <c r="D3554" t="s">
        <v>6890</v>
      </c>
      <c r="E3554" t="s">
        <v>1702</v>
      </c>
      <c r="H3554" t="str">
        <f>INDEX('Vensim Variables'!$B:$B,MATCH(EPS!$B3554,'Vensim Variables'!$A:$A,0))</f>
        <v>g pollutant</v>
      </c>
      <c r="I3554" t="str">
        <f t="shared" si="110"/>
        <v>CO2</v>
      </c>
      <c r="J3554" t="e">
        <f>INDEX(NoSettings!$C:$C,MATCH(EPS!$A3554,NoSettings!$A:$A,0))</f>
        <v>#N/A</v>
      </c>
      <c r="K3554">
        <f>INDEX(GWP!$C$2:$C$13,MATCH(EPS!I3554,GWP!$B$2:$B$13,0))</f>
        <v>1</v>
      </c>
      <c r="L3554" s="4" t="e">
        <f t="shared" si="111"/>
        <v>#N/A</v>
      </c>
    </row>
    <row r="3555" spans="1:12">
      <c r="A3555" t="s">
        <v>9103</v>
      </c>
      <c r="B3555" t="s">
        <v>7325</v>
      </c>
      <c r="C3555" t="s">
        <v>1736</v>
      </c>
      <c r="D3555" t="s">
        <v>6890</v>
      </c>
      <c r="E3555" t="s">
        <v>1705</v>
      </c>
      <c r="H3555" t="str">
        <f>INDEX('Vensim Variables'!$B:$B,MATCH(EPS!$B3555,'Vensim Variables'!$A:$A,0))</f>
        <v>g pollutant</v>
      </c>
      <c r="I3555" t="str">
        <f t="shared" si="110"/>
        <v>VOC</v>
      </c>
      <c r="J3555" t="e">
        <f>INDEX(NoSettings!$C:$C,MATCH(EPS!$A3555,NoSettings!$A:$A,0))</f>
        <v>#N/A</v>
      </c>
      <c r="K3555">
        <f>INDEX(GWP!$C$2:$C$13,MATCH(EPS!I3555,GWP!$B$2:$B$13,0))</f>
        <v>0</v>
      </c>
      <c r="L3555" s="4" t="e">
        <f t="shared" si="111"/>
        <v>#N/A</v>
      </c>
    </row>
    <row r="3556" spans="1:12">
      <c r="A3556" t="s">
        <v>9104</v>
      </c>
      <c r="B3556" t="s">
        <v>7325</v>
      </c>
      <c r="C3556" t="s">
        <v>1736</v>
      </c>
      <c r="D3556" t="s">
        <v>6890</v>
      </c>
      <c r="E3556" t="s">
        <v>1706</v>
      </c>
      <c r="H3556" t="str">
        <f>INDEX('Vensim Variables'!$B:$B,MATCH(EPS!$B3556,'Vensim Variables'!$A:$A,0))</f>
        <v>g pollutant</v>
      </c>
      <c r="I3556" t="str">
        <f t="shared" si="110"/>
        <v>CO</v>
      </c>
      <c r="J3556" t="e">
        <f>INDEX(NoSettings!$C:$C,MATCH(EPS!$A3556,NoSettings!$A:$A,0))</f>
        <v>#N/A</v>
      </c>
      <c r="K3556">
        <f>INDEX(GWP!$C$2:$C$13,MATCH(EPS!I3556,GWP!$B$2:$B$13,0))</f>
        <v>0</v>
      </c>
      <c r="L3556" s="4" t="e">
        <f t="shared" si="111"/>
        <v>#N/A</v>
      </c>
    </row>
    <row r="3557" spans="1:12">
      <c r="A3557" t="s">
        <v>9105</v>
      </c>
      <c r="B3557" t="s">
        <v>7325</v>
      </c>
      <c r="C3557" t="s">
        <v>1736</v>
      </c>
      <c r="D3557" t="s">
        <v>6890</v>
      </c>
      <c r="E3557" t="s">
        <v>1707</v>
      </c>
      <c r="H3557" t="str">
        <f>INDEX('Vensim Variables'!$B:$B,MATCH(EPS!$B3557,'Vensim Variables'!$A:$A,0))</f>
        <v>g pollutant</v>
      </c>
      <c r="I3557" t="str">
        <f t="shared" si="110"/>
        <v>NOx</v>
      </c>
      <c r="J3557" t="e">
        <f>INDEX(NoSettings!$C:$C,MATCH(EPS!$A3557,NoSettings!$A:$A,0))</f>
        <v>#N/A</v>
      </c>
      <c r="K3557">
        <f>INDEX(GWP!$C$2:$C$13,MATCH(EPS!I3557,GWP!$B$2:$B$13,0))</f>
        <v>0</v>
      </c>
      <c r="L3557" s="4" t="e">
        <f t="shared" si="111"/>
        <v>#N/A</v>
      </c>
    </row>
    <row r="3558" spans="1:12">
      <c r="A3558" t="s">
        <v>9106</v>
      </c>
      <c r="B3558" t="s">
        <v>7325</v>
      </c>
      <c r="C3558" t="s">
        <v>1736</v>
      </c>
      <c r="D3558" t="s">
        <v>6890</v>
      </c>
      <c r="E3558" t="s">
        <v>1708</v>
      </c>
      <c r="H3558" t="str">
        <f>INDEX('Vensim Variables'!$B:$B,MATCH(EPS!$B3558,'Vensim Variables'!$A:$A,0))</f>
        <v>g pollutant</v>
      </c>
      <c r="I3558" t="str">
        <f t="shared" si="110"/>
        <v>PM10</v>
      </c>
      <c r="J3558" t="e">
        <f>INDEX(NoSettings!$C:$C,MATCH(EPS!$A3558,NoSettings!$A:$A,0))</f>
        <v>#N/A</v>
      </c>
      <c r="K3558">
        <f>INDEX(GWP!$C$2:$C$13,MATCH(EPS!I3558,GWP!$B$2:$B$13,0))</f>
        <v>0</v>
      </c>
      <c r="L3558" s="4" t="e">
        <f t="shared" si="111"/>
        <v>#N/A</v>
      </c>
    </row>
    <row r="3559" spans="1:12">
      <c r="A3559" t="s">
        <v>9107</v>
      </c>
      <c r="B3559" t="s">
        <v>7325</v>
      </c>
      <c r="C3559" t="s">
        <v>1736</v>
      </c>
      <c r="D3559" t="s">
        <v>6890</v>
      </c>
      <c r="E3559" t="s">
        <v>1709</v>
      </c>
      <c r="H3559" t="str">
        <f>INDEX('Vensim Variables'!$B:$B,MATCH(EPS!$B3559,'Vensim Variables'!$A:$A,0))</f>
        <v>g pollutant</v>
      </c>
      <c r="I3559" t="str">
        <f t="shared" si="110"/>
        <v>PM25</v>
      </c>
      <c r="J3559" t="e">
        <f>INDEX(NoSettings!$C:$C,MATCH(EPS!$A3559,NoSettings!$A:$A,0))</f>
        <v>#N/A</v>
      </c>
      <c r="K3559">
        <f>INDEX(GWP!$C$2:$C$13,MATCH(EPS!I3559,GWP!$B$2:$B$13,0))</f>
        <v>0</v>
      </c>
      <c r="L3559" s="4" t="e">
        <f t="shared" si="111"/>
        <v>#N/A</v>
      </c>
    </row>
    <row r="3560" spans="1:12">
      <c r="A3560" t="s">
        <v>9108</v>
      </c>
      <c r="B3560" t="s">
        <v>7325</v>
      </c>
      <c r="C3560" t="s">
        <v>1736</v>
      </c>
      <c r="D3560" t="s">
        <v>6890</v>
      </c>
      <c r="E3560" t="s">
        <v>1710</v>
      </c>
      <c r="H3560" t="str">
        <f>INDEX('Vensim Variables'!$B:$B,MATCH(EPS!$B3560,'Vensim Variables'!$A:$A,0))</f>
        <v>g pollutant</v>
      </c>
      <c r="I3560" t="str">
        <f t="shared" si="110"/>
        <v>SOx</v>
      </c>
      <c r="J3560" t="e">
        <f>INDEX(NoSettings!$C:$C,MATCH(EPS!$A3560,NoSettings!$A:$A,0))</f>
        <v>#N/A</v>
      </c>
      <c r="K3560">
        <f>INDEX(GWP!$C$2:$C$13,MATCH(EPS!I3560,GWP!$B$2:$B$13,0))</f>
        <v>0</v>
      </c>
      <c r="L3560" s="4" t="e">
        <f t="shared" si="111"/>
        <v>#N/A</v>
      </c>
    </row>
    <row r="3561" spans="1:12">
      <c r="A3561" t="s">
        <v>9109</v>
      </c>
      <c r="B3561" t="s">
        <v>7325</v>
      </c>
      <c r="C3561" t="s">
        <v>1736</v>
      </c>
      <c r="D3561" t="s">
        <v>6890</v>
      </c>
      <c r="E3561" t="s">
        <v>1711</v>
      </c>
      <c r="H3561" t="str">
        <f>INDEX('Vensim Variables'!$B:$B,MATCH(EPS!$B3561,'Vensim Variables'!$A:$A,0))</f>
        <v>g pollutant</v>
      </c>
      <c r="I3561" t="str">
        <f t="shared" si="110"/>
        <v>BC</v>
      </c>
      <c r="J3561" t="e">
        <f>INDEX(NoSettings!$C:$C,MATCH(EPS!$A3561,NoSettings!$A:$A,0))</f>
        <v>#N/A</v>
      </c>
      <c r="K3561">
        <f>INDEX(GWP!$C$2:$C$13,MATCH(EPS!I3561,GWP!$B$2:$B$13,0))</f>
        <v>0</v>
      </c>
      <c r="L3561" s="4" t="e">
        <f t="shared" si="111"/>
        <v>#N/A</v>
      </c>
    </row>
    <row r="3562" spans="1:12">
      <c r="A3562" t="s">
        <v>9110</v>
      </c>
      <c r="B3562" t="s">
        <v>7325</v>
      </c>
      <c r="C3562" t="s">
        <v>1736</v>
      </c>
      <c r="D3562" t="s">
        <v>6890</v>
      </c>
      <c r="E3562" t="s">
        <v>1712</v>
      </c>
      <c r="H3562" t="str">
        <f>INDEX('Vensim Variables'!$B:$B,MATCH(EPS!$B3562,'Vensim Variables'!$A:$A,0))</f>
        <v>g pollutant</v>
      </c>
      <c r="I3562" t="str">
        <f t="shared" si="110"/>
        <v>OC</v>
      </c>
      <c r="J3562" t="e">
        <f>INDEX(NoSettings!$C:$C,MATCH(EPS!$A3562,NoSettings!$A:$A,0))</f>
        <v>#N/A</v>
      </c>
      <c r="K3562">
        <f>INDEX(GWP!$C$2:$C$13,MATCH(EPS!I3562,GWP!$B$2:$B$13,0))</f>
        <v>0</v>
      </c>
      <c r="L3562" s="4" t="e">
        <f t="shared" si="111"/>
        <v>#N/A</v>
      </c>
    </row>
    <row r="3563" spans="1:12">
      <c r="A3563" t="s">
        <v>9111</v>
      </c>
      <c r="B3563" t="s">
        <v>7325</v>
      </c>
      <c r="C3563" t="s">
        <v>1736</v>
      </c>
      <c r="D3563" t="s">
        <v>6890</v>
      </c>
      <c r="E3563" t="s">
        <v>1713</v>
      </c>
      <c r="H3563" t="str">
        <f>INDEX('Vensim Variables'!$B:$B,MATCH(EPS!$B3563,'Vensim Variables'!$A:$A,0))</f>
        <v>g pollutant</v>
      </c>
      <c r="I3563" t="str">
        <f t="shared" si="110"/>
        <v>CH4</v>
      </c>
      <c r="J3563" t="e">
        <f>INDEX(NoSettings!$C:$C,MATCH(EPS!$A3563,NoSettings!$A:$A,0))</f>
        <v>#N/A</v>
      </c>
      <c r="K3563">
        <f>INDEX(GWP!$C$2:$C$13,MATCH(EPS!I3563,GWP!$B$2:$B$13,0))</f>
        <v>28</v>
      </c>
      <c r="L3563" s="4" t="e">
        <f t="shared" si="111"/>
        <v>#N/A</v>
      </c>
    </row>
    <row r="3564" spans="1:12">
      <c r="A3564" t="s">
        <v>9112</v>
      </c>
      <c r="B3564" t="s">
        <v>7325</v>
      </c>
      <c r="C3564" t="s">
        <v>1736</v>
      </c>
      <c r="D3564" t="s">
        <v>6890</v>
      </c>
      <c r="E3564" t="s">
        <v>1714</v>
      </c>
      <c r="H3564" t="str">
        <f>INDEX('Vensim Variables'!$B:$B,MATCH(EPS!$B3564,'Vensim Variables'!$A:$A,0))</f>
        <v>g pollutant</v>
      </c>
      <c r="I3564" t="str">
        <f t="shared" si="110"/>
        <v>N2O</v>
      </c>
      <c r="J3564" t="e">
        <f>INDEX(NoSettings!$C:$C,MATCH(EPS!$A3564,NoSettings!$A:$A,0))</f>
        <v>#N/A</v>
      </c>
      <c r="K3564">
        <f>INDEX(GWP!$C$2:$C$13,MATCH(EPS!I3564,GWP!$B$2:$B$13,0))</f>
        <v>265</v>
      </c>
      <c r="L3564" s="4" t="e">
        <f t="shared" si="111"/>
        <v>#N/A</v>
      </c>
    </row>
    <row r="3565" spans="1:12">
      <c r="A3565" t="s">
        <v>9113</v>
      </c>
      <c r="B3565" t="s">
        <v>7325</v>
      </c>
      <c r="C3565" t="s">
        <v>1736</v>
      </c>
      <c r="D3565" t="s">
        <v>6890</v>
      </c>
      <c r="E3565" t="s">
        <v>1715</v>
      </c>
      <c r="H3565" t="str">
        <f>INDEX('Vensim Variables'!$B:$B,MATCH(EPS!$B3565,'Vensim Variables'!$A:$A,0))</f>
        <v>g pollutant</v>
      </c>
      <c r="I3565" t="str">
        <f t="shared" si="110"/>
        <v>F gases</v>
      </c>
      <c r="J3565" t="e">
        <f>INDEX(NoSettings!$C:$C,MATCH(EPS!$A3565,NoSettings!$A:$A,0))</f>
        <v>#N/A</v>
      </c>
      <c r="K3565">
        <f>INDEX(GWP!$C$2:$C$13,MATCH(EPS!I3565,GWP!$B$2:$B$13,0))</f>
        <v>1</v>
      </c>
      <c r="L3565" s="4" t="e">
        <f t="shared" si="111"/>
        <v>#N/A</v>
      </c>
    </row>
    <row r="3566" spans="1:12">
      <c r="A3566" t="s">
        <v>9114</v>
      </c>
      <c r="B3566" t="s">
        <v>7325</v>
      </c>
      <c r="C3566" t="s">
        <v>1736</v>
      </c>
      <c r="D3566" t="s">
        <v>6891</v>
      </c>
      <c r="E3566" t="s">
        <v>1702</v>
      </c>
      <c r="H3566" t="str">
        <f>INDEX('Vensim Variables'!$B:$B,MATCH(EPS!$B3566,'Vensim Variables'!$A:$A,0))</f>
        <v>g pollutant</v>
      </c>
      <c r="I3566" t="str">
        <f t="shared" si="110"/>
        <v>CO2</v>
      </c>
      <c r="J3566" t="e">
        <f>INDEX(NoSettings!$C:$C,MATCH(EPS!$A3566,NoSettings!$A:$A,0))</f>
        <v>#N/A</v>
      </c>
      <c r="K3566">
        <f>INDEX(GWP!$C$2:$C$13,MATCH(EPS!I3566,GWP!$B$2:$B$13,0))</f>
        <v>1</v>
      </c>
      <c r="L3566" s="4" t="e">
        <f t="shared" si="111"/>
        <v>#N/A</v>
      </c>
    </row>
    <row r="3567" spans="1:12">
      <c r="A3567" t="s">
        <v>9115</v>
      </c>
      <c r="B3567" t="s">
        <v>7325</v>
      </c>
      <c r="C3567" t="s">
        <v>1736</v>
      </c>
      <c r="D3567" t="s">
        <v>6891</v>
      </c>
      <c r="E3567" t="s">
        <v>1705</v>
      </c>
      <c r="H3567" t="str">
        <f>INDEX('Vensim Variables'!$B:$B,MATCH(EPS!$B3567,'Vensim Variables'!$A:$A,0))</f>
        <v>g pollutant</v>
      </c>
      <c r="I3567" t="str">
        <f t="shared" si="110"/>
        <v>VOC</v>
      </c>
      <c r="J3567" t="e">
        <f>INDEX(NoSettings!$C:$C,MATCH(EPS!$A3567,NoSettings!$A:$A,0))</f>
        <v>#N/A</v>
      </c>
      <c r="K3567">
        <f>INDEX(GWP!$C$2:$C$13,MATCH(EPS!I3567,GWP!$B$2:$B$13,0))</f>
        <v>0</v>
      </c>
      <c r="L3567" s="4" t="e">
        <f t="shared" si="111"/>
        <v>#N/A</v>
      </c>
    </row>
    <row r="3568" spans="1:12">
      <c r="A3568" t="s">
        <v>9116</v>
      </c>
      <c r="B3568" t="s">
        <v>7325</v>
      </c>
      <c r="C3568" t="s">
        <v>1736</v>
      </c>
      <c r="D3568" t="s">
        <v>6891</v>
      </c>
      <c r="E3568" t="s">
        <v>1706</v>
      </c>
      <c r="H3568" t="str">
        <f>INDEX('Vensim Variables'!$B:$B,MATCH(EPS!$B3568,'Vensim Variables'!$A:$A,0))</f>
        <v>g pollutant</v>
      </c>
      <c r="I3568" t="str">
        <f t="shared" si="110"/>
        <v>CO</v>
      </c>
      <c r="J3568" t="e">
        <f>INDEX(NoSettings!$C:$C,MATCH(EPS!$A3568,NoSettings!$A:$A,0))</f>
        <v>#N/A</v>
      </c>
      <c r="K3568">
        <f>INDEX(GWP!$C$2:$C$13,MATCH(EPS!I3568,GWP!$B$2:$B$13,0))</f>
        <v>0</v>
      </c>
      <c r="L3568" s="4" t="e">
        <f t="shared" si="111"/>
        <v>#N/A</v>
      </c>
    </row>
    <row r="3569" spans="1:12">
      <c r="A3569" t="s">
        <v>9117</v>
      </c>
      <c r="B3569" t="s">
        <v>7325</v>
      </c>
      <c r="C3569" t="s">
        <v>1736</v>
      </c>
      <c r="D3569" t="s">
        <v>6891</v>
      </c>
      <c r="E3569" t="s">
        <v>1707</v>
      </c>
      <c r="H3569" t="str">
        <f>INDEX('Vensim Variables'!$B:$B,MATCH(EPS!$B3569,'Vensim Variables'!$A:$A,0))</f>
        <v>g pollutant</v>
      </c>
      <c r="I3569" t="str">
        <f t="shared" si="110"/>
        <v>NOx</v>
      </c>
      <c r="J3569" t="e">
        <f>INDEX(NoSettings!$C:$C,MATCH(EPS!$A3569,NoSettings!$A:$A,0))</f>
        <v>#N/A</v>
      </c>
      <c r="K3569">
        <f>INDEX(GWP!$C$2:$C$13,MATCH(EPS!I3569,GWP!$B$2:$B$13,0))</f>
        <v>0</v>
      </c>
      <c r="L3569" s="4" t="e">
        <f t="shared" si="111"/>
        <v>#N/A</v>
      </c>
    </row>
    <row r="3570" spans="1:12">
      <c r="A3570" t="s">
        <v>9118</v>
      </c>
      <c r="B3570" t="s">
        <v>7325</v>
      </c>
      <c r="C3570" t="s">
        <v>1736</v>
      </c>
      <c r="D3570" t="s">
        <v>6891</v>
      </c>
      <c r="E3570" t="s">
        <v>1708</v>
      </c>
      <c r="H3570" t="str">
        <f>INDEX('Vensim Variables'!$B:$B,MATCH(EPS!$B3570,'Vensim Variables'!$A:$A,0))</f>
        <v>g pollutant</v>
      </c>
      <c r="I3570" t="str">
        <f t="shared" si="110"/>
        <v>PM10</v>
      </c>
      <c r="J3570" t="e">
        <f>INDEX(NoSettings!$C:$C,MATCH(EPS!$A3570,NoSettings!$A:$A,0))</f>
        <v>#N/A</v>
      </c>
      <c r="K3570">
        <f>INDEX(GWP!$C$2:$C$13,MATCH(EPS!I3570,GWP!$B$2:$B$13,0))</f>
        <v>0</v>
      </c>
      <c r="L3570" s="4" t="e">
        <f t="shared" si="111"/>
        <v>#N/A</v>
      </c>
    </row>
    <row r="3571" spans="1:12">
      <c r="A3571" t="s">
        <v>9119</v>
      </c>
      <c r="B3571" t="s">
        <v>7325</v>
      </c>
      <c r="C3571" t="s">
        <v>1736</v>
      </c>
      <c r="D3571" t="s">
        <v>6891</v>
      </c>
      <c r="E3571" t="s">
        <v>1709</v>
      </c>
      <c r="H3571" t="str">
        <f>INDEX('Vensim Variables'!$B:$B,MATCH(EPS!$B3571,'Vensim Variables'!$A:$A,0))</f>
        <v>g pollutant</v>
      </c>
      <c r="I3571" t="str">
        <f t="shared" si="110"/>
        <v>PM25</v>
      </c>
      <c r="J3571" t="e">
        <f>INDEX(NoSettings!$C:$C,MATCH(EPS!$A3571,NoSettings!$A:$A,0))</f>
        <v>#N/A</v>
      </c>
      <c r="K3571">
        <f>INDEX(GWP!$C$2:$C$13,MATCH(EPS!I3571,GWP!$B$2:$B$13,0))</f>
        <v>0</v>
      </c>
      <c r="L3571" s="4" t="e">
        <f t="shared" si="111"/>
        <v>#N/A</v>
      </c>
    </row>
    <row r="3572" spans="1:12">
      <c r="A3572" t="s">
        <v>9120</v>
      </c>
      <c r="B3572" t="s">
        <v>7325</v>
      </c>
      <c r="C3572" t="s">
        <v>1736</v>
      </c>
      <c r="D3572" t="s">
        <v>6891</v>
      </c>
      <c r="E3572" t="s">
        <v>1710</v>
      </c>
      <c r="H3572" t="str">
        <f>INDEX('Vensim Variables'!$B:$B,MATCH(EPS!$B3572,'Vensim Variables'!$A:$A,0))</f>
        <v>g pollutant</v>
      </c>
      <c r="I3572" t="str">
        <f t="shared" si="110"/>
        <v>SOx</v>
      </c>
      <c r="J3572" t="e">
        <f>INDEX(NoSettings!$C:$C,MATCH(EPS!$A3572,NoSettings!$A:$A,0))</f>
        <v>#N/A</v>
      </c>
      <c r="K3572">
        <f>INDEX(GWP!$C$2:$C$13,MATCH(EPS!I3572,GWP!$B$2:$B$13,0))</f>
        <v>0</v>
      </c>
      <c r="L3572" s="4" t="e">
        <f t="shared" si="111"/>
        <v>#N/A</v>
      </c>
    </row>
    <row r="3573" spans="1:12">
      <c r="A3573" t="s">
        <v>9121</v>
      </c>
      <c r="B3573" t="s">
        <v>7325</v>
      </c>
      <c r="C3573" t="s">
        <v>1736</v>
      </c>
      <c r="D3573" t="s">
        <v>6891</v>
      </c>
      <c r="E3573" t="s">
        <v>1711</v>
      </c>
      <c r="H3573" t="str">
        <f>INDEX('Vensim Variables'!$B:$B,MATCH(EPS!$B3573,'Vensim Variables'!$A:$A,0))</f>
        <v>g pollutant</v>
      </c>
      <c r="I3573" t="str">
        <f t="shared" si="110"/>
        <v>BC</v>
      </c>
      <c r="J3573" t="e">
        <f>INDEX(NoSettings!$C:$C,MATCH(EPS!$A3573,NoSettings!$A:$A,0))</f>
        <v>#N/A</v>
      </c>
      <c r="K3573">
        <f>INDEX(GWP!$C$2:$C$13,MATCH(EPS!I3573,GWP!$B$2:$B$13,0))</f>
        <v>0</v>
      </c>
      <c r="L3573" s="4" t="e">
        <f t="shared" si="111"/>
        <v>#N/A</v>
      </c>
    </row>
    <row r="3574" spans="1:12">
      <c r="A3574" t="s">
        <v>9122</v>
      </c>
      <c r="B3574" t="s">
        <v>7325</v>
      </c>
      <c r="C3574" t="s">
        <v>1736</v>
      </c>
      <c r="D3574" t="s">
        <v>6891</v>
      </c>
      <c r="E3574" t="s">
        <v>1712</v>
      </c>
      <c r="H3574" t="str">
        <f>INDEX('Vensim Variables'!$B:$B,MATCH(EPS!$B3574,'Vensim Variables'!$A:$A,0))</f>
        <v>g pollutant</v>
      </c>
      <c r="I3574" t="str">
        <f t="shared" si="110"/>
        <v>OC</v>
      </c>
      <c r="J3574" t="e">
        <f>INDEX(NoSettings!$C:$C,MATCH(EPS!$A3574,NoSettings!$A:$A,0))</f>
        <v>#N/A</v>
      </c>
      <c r="K3574">
        <f>INDEX(GWP!$C$2:$C$13,MATCH(EPS!I3574,GWP!$B$2:$B$13,0))</f>
        <v>0</v>
      </c>
      <c r="L3574" s="4" t="e">
        <f t="shared" si="111"/>
        <v>#N/A</v>
      </c>
    </row>
    <row r="3575" spans="1:12">
      <c r="A3575" t="s">
        <v>9123</v>
      </c>
      <c r="B3575" t="s">
        <v>7325</v>
      </c>
      <c r="C3575" t="s">
        <v>1736</v>
      </c>
      <c r="D3575" t="s">
        <v>6891</v>
      </c>
      <c r="E3575" t="s">
        <v>1713</v>
      </c>
      <c r="H3575" t="str">
        <f>INDEX('Vensim Variables'!$B:$B,MATCH(EPS!$B3575,'Vensim Variables'!$A:$A,0))</f>
        <v>g pollutant</v>
      </c>
      <c r="I3575" t="str">
        <f t="shared" si="110"/>
        <v>CH4</v>
      </c>
      <c r="J3575" t="e">
        <f>INDEX(NoSettings!$C:$C,MATCH(EPS!$A3575,NoSettings!$A:$A,0))</f>
        <v>#N/A</v>
      </c>
      <c r="K3575">
        <f>INDEX(GWP!$C$2:$C$13,MATCH(EPS!I3575,GWP!$B$2:$B$13,0))</f>
        <v>28</v>
      </c>
      <c r="L3575" s="4" t="e">
        <f t="shared" si="111"/>
        <v>#N/A</v>
      </c>
    </row>
    <row r="3576" spans="1:12">
      <c r="A3576" t="s">
        <v>9124</v>
      </c>
      <c r="B3576" t="s">
        <v>7325</v>
      </c>
      <c r="C3576" t="s">
        <v>1736</v>
      </c>
      <c r="D3576" t="s">
        <v>6891</v>
      </c>
      <c r="E3576" t="s">
        <v>1714</v>
      </c>
      <c r="H3576" t="str">
        <f>INDEX('Vensim Variables'!$B:$B,MATCH(EPS!$B3576,'Vensim Variables'!$A:$A,0))</f>
        <v>g pollutant</v>
      </c>
      <c r="I3576" t="str">
        <f t="shared" si="110"/>
        <v>N2O</v>
      </c>
      <c r="J3576" t="e">
        <f>INDEX(NoSettings!$C:$C,MATCH(EPS!$A3576,NoSettings!$A:$A,0))</f>
        <v>#N/A</v>
      </c>
      <c r="K3576">
        <f>INDEX(GWP!$C$2:$C$13,MATCH(EPS!I3576,GWP!$B$2:$B$13,0))</f>
        <v>265</v>
      </c>
      <c r="L3576" s="4" t="e">
        <f t="shared" si="111"/>
        <v>#N/A</v>
      </c>
    </row>
    <row r="3577" spans="1:12">
      <c r="A3577" t="s">
        <v>9125</v>
      </c>
      <c r="B3577" t="s">
        <v>7325</v>
      </c>
      <c r="C3577" t="s">
        <v>1736</v>
      </c>
      <c r="D3577" t="s">
        <v>6891</v>
      </c>
      <c r="E3577" t="s">
        <v>1715</v>
      </c>
      <c r="H3577" t="str">
        <f>INDEX('Vensim Variables'!$B:$B,MATCH(EPS!$B3577,'Vensim Variables'!$A:$A,0))</f>
        <v>g pollutant</v>
      </c>
      <c r="I3577" t="str">
        <f t="shared" si="110"/>
        <v>F gases</v>
      </c>
      <c r="J3577" t="e">
        <f>INDEX(NoSettings!$C:$C,MATCH(EPS!$A3577,NoSettings!$A:$A,0))</f>
        <v>#N/A</v>
      </c>
      <c r="K3577">
        <f>INDEX(GWP!$C$2:$C$13,MATCH(EPS!I3577,GWP!$B$2:$B$13,0))</f>
        <v>1</v>
      </c>
      <c r="L3577" s="4" t="e">
        <f t="shared" si="111"/>
        <v>#N/A</v>
      </c>
    </row>
    <row r="3578" spans="1:12">
      <c r="A3578" t="s">
        <v>9126</v>
      </c>
      <c r="B3578" t="s">
        <v>7325</v>
      </c>
      <c r="C3578" t="s">
        <v>1737</v>
      </c>
      <c r="D3578" t="s">
        <v>6867</v>
      </c>
      <c r="E3578" t="s">
        <v>1702</v>
      </c>
      <c r="H3578" t="str">
        <f>INDEX('Vensim Variables'!$B:$B,MATCH(EPS!$B3578,'Vensim Variables'!$A:$A,0))</f>
        <v>g pollutant</v>
      </c>
      <c r="I3578" t="str">
        <f t="shared" si="110"/>
        <v>CO2</v>
      </c>
      <c r="J3578" t="e">
        <f>INDEX(NoSettings!$C:$C,MATCH(EPS!$A3578,NoSettings!$A:$A,0))</f>
        <v>#N/A</v>
      </c>
      <c r="K3578">
        <f>INDEX(GWP!$C$2:$C$13,MATCH(EPS!I3578,GWP!$B$2:$B$13,0))</f>
        <v>1</v>
      </c>
      <c r="L3578" s="4" t="e">
        <f t="shared" si="111"/>
        <v>#N/A</v>
      </c>
    </row>
    <row r="3579" spans="1:12">
      <c r="A3579" t="s">
        <v>9127</v>
      </c>
      <c r="B3579" t="s">
        <v>7325</v>
      </c>
      <c r="C3579" t="s">
        <v>1737</v>
      </c>
      <c r="D3579" t="s">
        <v>6867</v>
      </c>
      <c r="E3579" t="s">
        <v>1705</v>
      </c>
      <c r="H3579" t="str">
        <f>INDEX('Vensim Variables'!$B:$B,MATCH(EPS!$B3579,'Vensim Variables'!$A:$A,0))</f>
        <v>g pollutant</v>
      </c>
      <c r="I3579" t="str">
        <f t="shared" si="110"/>
        <v>VOC</v>
      </c>
      <c r="J3579" t="e">
        <f>INDEX(NoSettings!$C:$C,MATCH(EPS!$A3579,NoSettings!$A:$A,0))</f>
        <v>#N/A</v>
      </c>
      <c r="K3579">
        <f>INDEX(GWP!$C$2:$C$13,MATCH(EPS!I3579,GWP!$B$2:$B$13,0))</f>
        <v>0</v>
      </c>
      <c r="L3579" s="4" t="e">
        <f t="shared" si="111"/>
        <v>#N/A</v>
      </c>
    </row>
    <row r="3580" spans="1:12">
      <c r="A3580" t="s">
        <v>9128</v>
      </c>
      <c r="B3580" t="s">
        <v>7325</v>
      </c>
      <c r="C3580" t="s">
        <v>1737</v>
      </c>
      <c r="D3580" t="s">
        <v>6867</v>
      </c>
      <c r="E3580" t="s">
        <v>1706</v>
      </c>
      <c r="H3580" t="str">
        <f>INDEX('Vensim Variables'!$B:$B,MATCH(EPS!$B3580,'Vensim Variables'!$A:$A,0))</f>
        <v>g pollutant</v>
      </c>
      <c r="I3580" t="str">
        <f t="shared" si="110"/>
        <v>CO</v>
      </c>
      <c r="J3580" t="e">
        <f>INDEX(NoSettings!$C:$C,MATCH(EPS!$A3580,NoSettings!$A:$A,0))</f>
        <v>#N/A</v>
      </c>
      <c r="K3580">
        <f>INDEX(GWP!$C$2:$C$13,MATCH(EPS!I3580,GWP!$B$2:$B$13,0))</f>
        <v>0</v>
      </c>
      <c r="L3580" s="4" t="e">
        <f t="shared" si="111"/>
        <v>#N/A</v>
      </c>
    </row>
    <row r="3581" spans="1:12">
      <c r="A3581" t="s">
        <v>9129</v>
      </c>
      <c r="B3581" t="s">
        <v>7325</v>
      </c>
      <c r="C3581" t="s">
        <v>1737</v>
      </c>
      <c r="D3581" t="s">
        <v>6867</v>
      </c>
      <c r="E3581" t="s">
        <v>1707</v>
      </c>
      <c r="H3581" t="str">
        <f>INDEX('Vensim Variables'!$B:$B,MATCH(EPS!$B3581,'Vensim Variables'!$A:$A,0))</f>
        <v>g pollutant</v>
      </c>
      <c r="I3581" t="str">
        <f t="shared" si="110"/>
        <v>NOx</v>
      </c>
      <c r="J3581" t="e">
        <f>INDEX(NoSettings!$C:$C,MATCH(EPS!$A3581,NoSettings!$A:$A,0))</f>
        <v>#N/A</v>
      </c>
      <c r="K3581">
        <f>INDEX(GWP!$C$2:$C$13,MATCH(EPS!I3581,GWP!$B$2:$B$13,0))</f>
        <v>0</v>
      </c>
      <c r="L3581" s="4" t="e">
        <f t="shared" si="111"/>
        <v>#N/A</v>
      </c>
    </row>
    <row r="3582" spans="1:12">
      <c r="A3582" t="s">
        <v>9130</v>
      </c>
      <c r="B3582" t="s">
        <v>7325</v>
      </c>
      <c r="C3582" t="s">
        <v>1737</v>
      </c>
      <c r="D3582" t="s">
        <v>6867</v>
      </c>
      <c r="E3582" t="s">
        <v>1708</v>
      </c>
      <c r="H3582" t="str">
        <f>INDEX('Vensim Variables'!$B:$B,MATCH(EPS!$B3582,'Vensim Variables'!$A:$A,0))</f>
        <v>g pollutant</v>
      </c>
      <c r="I3582" t="str">
        <f t="shared" si="110"/>
        <v>PM10</v>
      </c>
      <c r="J3582" t="e">
        <f>INDEX(NoSettings!$C:$C,MATCH(EPS!$A3582,NoSettings!$A:$A,0))</f>
        <v>#N/A</v>
      </c>
      <c r="K3582">
        <f>INDEX(GWP!$C$2:$C$13,MATCH(EPS!I3582,GWP!$B$2:$B$13,0))</f>
        <v>0</v>
      </c>
      <c r="L3582" s="4" t="e">
        <f t="shared" si="111"/>
        <v>#N/A</v>
      </c>
    </row>
    <row r="3583" spans="1:12">
      <c r="A3583" t="s">
        <v>9131</v>
      </c>
      <c r="B3583" t="s">
        <v>7325</v>
      </c>
      <c r="C3583" t="s">
        <v>1737</v>
      </c>
      <c r="D3583" t="s">
        <v>6867</v>
      </c>
      <c r="E3583" t="s">
        <v>1709</v>
      </c>
      <c r="H3583" t="str">
        <f>INDEX('Vensim Variables'!$B:$B,MATCH(EPS!$B3583,'Vensim Variables'!$A:$A,0))</f>
        <v>g pollutant</v>
      </c>
      <c r="I3583" t="str">
        <f t="shared" si="110"/>
        <v>PM25</v>
      </c>
      <c r="J3583" t="e">
        <f>INDEX(NoSettings!$C:$C,MATCH(EPS!$A3583,NoSettings!$A:$A,0))</f>
        <v>#N/A</v>
      </c>
      <c r="K3583">
        <f>INDEX(GWP!$C$2:$C$13,MATCH(EPS!I3583,GWP!$B$2:$B$13,0))</f>
        <v>0</v>
      </c>
      <c r="L3583" s="4" t="e">
        <f t="shared" si="111"/>
        <v>#N/A</v>
      </c>
    </row>
    <row r="3584" spans="1:12">
      <c r="A3584" t="s">
        <v>9132</v>
      </c>
      <c r="B3584" t="s">
        <v>7325</v>
      </c>
      <c r="C3584" t="s">
        <v>1737</v>
      </c>
      <c r="D3584" t="s">
        <v>6867</v>
      </c>
      <c r="E3584" t="s">
        <v>1710</v>
      </c>
      <c r="H3584" t="str">
        <f>INDEX('Vensim Variables'!$B:$B,MATCH(EPS!$B3584,'Vensim Variables'!$A:$A,0))</f>
        <v>g pollutant</v>
      </c>
      <c r="I3584" t="str">
        <f t="shared" si="110"/>
        <v>SOx</v>
      </c>
      <c r="J3584" t="e">
        <f>INDEX(NoSettings!$C:$C,MATCH(EPS!$A3584,NoSettings!$A:$A,0))</f>
        <v>#N/A</v>
      </c>
      <c r="K3584">
        <f>INDEX(GWP!$C$2:$C$13,MATCH(EPS!I3584,GWP!$B$2:$B$13,0))</f>
        <v>0</v>
      </c>
      <c r="L3584" s="4" t="e">
        <f t="shared" si="111"/>
        <v>#N/A</v>
      </c>
    </row>
    <row r="3585" spans="1:12">
      <c r="A3585" t="s">
        <v>9133</v>
      </c>
      <c r="B3585" t="s">
        <v>7325</v>
      </c>
      <c r="C3585" t="s">
        <v>1737</v>
      </c>
      <c r="D3585" t="s">
        <v>6867</v>
      </c>
      <c r="E3585" t="s">
        <v>1711</v>
      </c>
      <c r="H3585" t="str">
        <f>INDEX('Vensim Variables'!$B:$B,MATCH(EPS!$B3585,'Vensim Variables'!$A:$A,0))</f>
        <v>g pollutant</v>
      </c>
      <c r="I3585" t="str">
        <f t="shared" si="110"/>
        <v>BC</v>
      </c>
      <c r="J3585" t="e">
        <f>INDEX(NoSettings!$C:$C,MATCH(EPS!$A3585,NoSettings!$A:$A,0))</f>
        <v>#N/A</v>
      </c>
      <c r="K3585">
        <f>INDEX(GWP!$C$2:$C$13,MATCH(EPS!I3585,GWP!$B$2:$B$13,0))</f>
        <v>0</v>
      </c>
      <c r="L3585" s="4" t="e">
        <f t="shared" si="111"/>
        <v>#N/A</v>
      </c>
    </row>
    <row r="3586" spans="1:12">
      <c r="A3586" t="s">
        <v>9134</v>
      </c>
      <c r="B3586" t="s">
        <v>7325</v>
      </c>
      <c r="C3586" t="s">
        <v>1737</v>
      </c>
      <c r="D3586" t="s">
        <v>6867</v>
      </c>
      <c r="E3586" t="s">
        <v>1712</v>
      </c>
      <c r="H3586" t="str">
        <f>INDEX('Vensim Variables'!$B:$B,MATCH(EPS!$B3586,'Vensim Variables'!$A:$A,0))</f>
        <v>g pollutant</v>
      </c>
      <c r="I3586" t="str">
        <f t="shared" si="110"/>
        <v>OC</v>
      </c>
      <c r="J3586" t="e">
        <f>INDEX(NoSettings!$C:$C,MATCH(EPS!$A3586,NoSettings!$A:$A,0))</f>
        <v>#N/A</v>
      </c>
      <c r="K3586">
        <f>INDEX(GWP!$C$2:$C$13,MATCH(EPS!I3586,GWP!$B$2:$B$13,0))</f>
        <v>0</v>
      </c>
      <c r="L3586" s="4" t="e">
        <f t="shared" si="111"/>
        <v>#N/A</v>
      </c>
    </row>
    <row r="3587" spans="1:12">
      <c r="A3587" t="s">
        <v>9135</v>
      </c>
      <c r="B3587" t="s">
        <v>7325</v>
      </c>
      <c r="C3587" t="s">
        <v>1737</v>
      </c>
      <c r="D3587" t="s">
        <v>6867</v>
      </c>
      <c r="E3587" t="s">
        <v>1713</v>
      </c>
      <c r="H3587" t="str">
        <f>INDEX('Vensim Variables'!$B:$B,MATCH(EPS!$B3587,'Vensim Variables'!$A:$A,0))</f>
        <v>g pollutant</v>
      </c>
      <c r="I3587" t="str">
        <f t="shared" ref="I3587:I3650" si="112">IF(OR(C3587="CO2",C3587="CH4",C3587="N2O",C3587="F gases",C3587="VOC",C3587="CO",C3587="NOx",C3587="PM10",C3587="PM25",C3587="SOx",C3587="BC",C3587="OC"),C3587,IF(OR(D3587="CO2",D3587="CH4",D3587="N2O",D3587="F gases",D3587="VOC",D3587="CO",D3587="NOx",D3587="PM10",D3587="PM25",D3587="SOx",D3587="BC",D3587="OC"),D3587,IF(OR(E3587="CO2",E3587="CH4",E3587="N2O",E3587="F gases",E3587="VOC",E3587="CO",E3587="NOx",E3587="PM10",E3587="PM25",E3587="SOx",E3587="BC",E3587="OC"),E3587,"NA")))</f>
        <v>CH4</v>
      </c>
      <c r="J3587" t="e">
        <f>INDEX(NoSettings!$C:$C,MATCH(EPS!$A3587,NoSettings!$A:$A,0))</f>
        <v>#N/A</v>
      </c>
      <c r="K3587">
        <f>INDEX(GWP!$C$2:$C$13,MATCH(EPS!I3587,GWP!$B$2:$B$13,0))</f>
        <v>28</v>
      </c>
      <c r="L3587" s="4" t="e">
        <f t="shared" ref="L3587:L3650" si="113">IF(H3587="g pollutant",K3587*J3587/10^12,IF(H3587="MMTCO2e",J3587,IF(H3587="MWh",J3587,0)))</f>
        <v>#N/A</v>
      </c>
    </row>
    <row r="3588" spans="1:12">
      <c r="A3588" t="s">
        <v>9136</v>
      </c>
      <c r="B3588" t="s">
        <v>7325</v>
      </c>
      <c r="C3588" t="s">
        <v>1737</v>
      </c>
      <c r="D3588" t="s">
        <v>6867</v>
      </c>
      <c r="E3588" t="s">
        <v>1714</v>
      </c>
      <c r="H3588" t="str">
        <f>INDEX('Vensim Variables'!$B:$B,MATCH(EPS!$B3588,'Vensim Variables'!$A:$A,0))</f>
        <v>g pollutant</v>
      </c>
      <c r="I3588" t="str">
        <f t="shared" si="112"/>
        <v>N2O</v>
      </c>
      <c r="J3588" t="e">
        <f>INDEX(NoSettings!$C:$C,MATCH(EPS!$A3588,NoSettings!$A:$A,0))</f>
        <v>#N/A</v>
      </c>
      <c r="K3588">
        <f>INDEX(GWP!$C$2:$C$13,MATCH(EPS!I3588,GWP!$B$2:$B$13,0))</f>
        <v>265</v>
      </c>
      <c r="L3588" s="4" t="e">
        <f t="shared" si="113"/>
        <v>#N/A</v>
      </c>
    </row>
    <row r="3589" spans="1:12">
      <c r="A3589" t="s">
        <v>9137</v>
      </c>
      <c r="B3589" t="s">
        <v>7325</v>
      </c>
      <c r="C3589" t="s">
        <v>1737</v>
      </c>
      <c r="D3589" t="s">
        <v>6867</v>
      </c>
      <c r="E3589" t="s">
        <v>1715</v>
      </c>
      <c r="H3589" t="str">
        <f>INDEX('Vensim Variables'!$B:$B,MATCH(EPS!$B3589,'Vensim Variables'!$A:$A,0))</f>
        <v>g pollutant</v>
      </c>
      <c r="I3589" t="str">
        <f t="shared" si="112"/>
        <v>F gases</v>
      </c>
      <c r="J3589" t="e">
        <f>INDEX(NoSettings!$C:$C,MATCH(EPS!$A3589,NoSettings!$A:$A,0))</f>
        <v>#N/A</v>
      </c>
      <c r="K3589">
        <f>INDEX(GWP!$C$2:$C$13,MATCH(EPS!I3589,GWP!$B$2:$B$13,0))</f>
        <v>1</v>
      </c>
      <c r="L3589" s="4" t="e">
        <f t="shared" si="113"/>
        <v>#N/A</v>
      </c>
    </row>
    <row r="3590" spans="1:12">
      <c r="A3590" t="s">
        <v>9138</v>
      </c>
      <c r="B3590" t="s">
        <v>7325</v>
      </c>
      <c r="C3590" t="s">
        <v>1737</v>
      </c>
      <c r="D3590" t="s">
        <v>6868</v>
      </c>
      <c r="E3590" t="s">
        <v>1702</v>
      </c>
      <c r="H3590" t="str">
        <f>INDEX('Vensim Variables'!$B:$B,MATCH(EPS!$B3590,'Vensim Variables'!$A:$A,0))</f>
        <v>g pollutant</v>
      </c>
      <c r="I3590" t="str">
        <f t="shared" si="112"/>
        <v>CO2</v>
      </c>
      <c r="J3590" t="e">
        <f>INDEX(NoSettings!$C:$C,MATCH(EPS!$A3590,NoSettings!$A:$A,0))</f>
        <v>#N/A</v>
      </c>
      <c r="K3590">
        <f>INDEX(GWP!$C$2:$C$13,MATCH(EPS!I3590,GWP!$B$2:$B$13,0))</f>
        <v>1</v>
      </c>
      <c r="L3590" s="4" t="e">
        <f t="shared" si="113"/>
        <v>#N/A</v>
      </c>
    </row>
    <row r="3591" spans="1:12">
      <c r="A3591" t="s">
        <v>9139</v>
      </c>
      <c r="B3591" t="s">
        <v>7325</v>
      </c>
      <c r="C3591" t="s">
        <v>1737</v>
      </c>
      <c r="D3591" t="s">
        <v>6868</v>
      </c>
      <c r="E3591" t="s">
        <v>1705</v>
      </c>
      <c r="H3591" t="str">
        <f>INDEX('Vensim Variables'!$B:$B,MATCH(EPS!$B3591,'Vensim Variables'!$A:$A,0))</f>
        <v>g pollutant</v>
      </c>
      <c r="I3591" t="str">
        <f t="shared" si="112"/>
        <v>VOC</v>
      </c>
      <c r="J3591" t="e">
        <f>INDEX(NoSettings!$C:$C,MATCH(EPS!$A3591,NoSettings!$A:$A,0))</f>
        <v>#N/A</v>
      </c>
      <c r="K3591">
        <f>INDEX(GWP!$C$2:$C$13,MATCH(EPS!I3591,GWP!$B$2:$B$13,0))</f>
        <v>0</v>
      </c>
      <c r="L3591" s="4" t="e">
        <f t="shared" si="113"/>
        <v>#N/A</v>
      </c>
    </row>
    <row r="3592" spans="1:12">
      <c r="A3592" t="s">
        <v>9140</v>
      </c>
      <c r="B3592" t="s">
        <v>7325</v>
      </c>
      <c r="C3592" t="s">
        <v>1737</v>
      </c>
      <c r="D3592" t="s">
        <v>6868</v>
      </c>
      <c r="E3592" t="s">
        <v>1706</v>
      </c>
      <c r="H3592" t="str">
        <f>INDEX('Vensim Variables'!$B:$B,MATCH(EPS!$B3592,'Vensim Variables'!$A:$A,0))</f>
        <v>g pollutant</v>
      </c>
      <c r="I3592" t="str">
        <f t="shared" si="112"/>
        <v>CO</v>
      </c>
      <c r="J3592" t="e">
        <f>INDEX(NoSettings!$C:$C,MATCH(EPS!$A3592,NoSettings!$A:$A,0))</f>
        <v>#N/A</v>
      </c>
      <c r="K3592">
        <f>INDEX(GWP!$C$2:$C$13,MATCH(EPS!I3592,GWP!$B$2:$B$13,0))</f>
        <v>0</v>
      </c>
      <c r="L3592" s="4" t="e">
        <f t="shared" si="113"/>
        <v>#N/A</v>
      </c>
    </row>
    <row r="3593" spans="1:12">
      <c r="A3593" t="s">
        <v>9141</v>
      </c>
      <c r="B3593" t="s">
        <v>7325</v>
      </c>
      <c r="C3593" t="s">
        <v>1737</v>
      </c>
      <c r="D3593" t="s">
        <v>6868</v>
      </c>
      <c r="E3593" t="s">
        <v>1707</v>
      </c>
      <c r="H3593" t="str">
        <f>INDEX('Vensim Variables'!$B:$B,MATCH(EPS!$B3593,'Vensim Variables'!$A:$A,0))</f>
        <v>g pollutant</v>
      </c>
      <c r="I3593" t="str">
        <f t="shared" si="112"/>
        <v>NOx</v>
      </c>
      <c r="J3593" t="e">
        <f>INDEX(NoSettings!$C:$C,MATCH(EPS!$A3593,NoSettings!$A:$A,0))</f>
        <v>#N/A</v>
      </c>
      <c r="K3593">
        <f>INDEX(GWP!$C$2:$C$13,MATCH(EPS!I3593,GWP!$B$2:$B$13,0))</f>
        <v>0</v>
      </c>
      <c r="L3593" s="4" t="e">
        <f t="shared" si="113"/>
        <v>#N/A</v>
      </c>
    </row>
    <row r="3594" spans="1:12">
      <c r="A3594" t="s">
        <v>9142</v>
      </c>
      <c r="B3594" t="s">
        <v>7325</v>
      </c>
      <c r="C3594" t="s">
        <v>1737</v>
      </c>
      <c r="D3594" t="s">
        <v>6868</v>
      </c>
      <c r="E3594" t="s">
        <v>1708</v>
      </c>
      <c r="H3594" t="str">
        <f>INDEX('Vensim Variables'!$B:$B,MATCH(EPS!$B3594,'Vensim Variables'!$A:$A,0))</f>
        <v>g pollutant</v>
      </c>
      <c r="I3594" t="str">
        <f t="shared" si="112"/>
        <v>PM10</v>
      </c>
      <c r="J3594" t="e">
        <f>INDEX(NoSettings!$C:$C,MATCH(EPS!$A3594,NoSettings!$A:$A,0))</f>
        <v>#N/A</v>
      </c>
      <c r="K3594">
        <f>INDEX(GWP!$C$2:$C$13,MATCH(EPS!I3594,GWP!$B$2:$B$13,0))</f>
        <v>0</v>
      </c>
      <c r="L3594" s="4" t="e">
        <f t="shared" si="113"/>
        <v>#N/A</v>
      </c>
    </row>
    <row r="3595" spans="1:12">
      <c r="A3595" t="s">
        <v>9143</v>
      </c>
      <c r="B3595" t="s">
        <v>7325</v>
      </c>
      <c r="C3595" t="s">
        <v>1737</v>
      </c>
      <c r="D3595" t="s">
        <v>6868</v>
      </c>
      <c r="E3595" t="s">
        <v>1709</v>
      </c>
      <c r="H3595" t="str">
        <f>INDEX('Vensim Variables'!$B:$B,MATCH(EPS!$B3595,'Vensim Variables'!$A:$A,0))</f>
        <v>g pollutant</v>
      </c>
      <c r="I3595" t="str">
        <f t="shared" si="112"/>
        <v>PM25</v>
      </c>
      <c r="J3595" t="e">
        <f>INDEX(NoSettings!$C:$C,MATCH(EPS!$A3595,NoSettings!$A:$A,0))</f>
        <v>#N/A</v>
      </c>
      <c r="K3595">
        <f>INDEX(GWP!$C$2:$C$13,MATCH(EPS!I3595,GWP!$B$2:$B$13,0))</f>
        <v>0</v>
      </c>
      <c r="L3595" s="4" t="e">
        <f t="shared" si="113"/>
        <v>#N/A</v>
      </c>
    </row>
    <row r="3596" spans="1:12">
      <c r="A3596" t="s">
        <v>9144</v>
      </c>
      <c r="B3596" t="s">
        <v>7325</v>
      </c>
      <c r="C3596" t="s">
        <v>1737</v>
      </c>
      <c r="D3596" t="s">
        <v>6868</v>
      </c>
      <c r="E3596" t="s">
        <v>1710</v>
      </c>
      <c r="H3596" t="str">
        <f>INDEX('Vensim Variables'!$B:$B,MATCH(EPS!$B3596,'Vensim Variables'!$A:$A,0))</f>
        <v>g pollutant</v>
      </c>
      <c r="I3596" t="str">
        <f t="shared" si="112"/>
        <v>SOx</v>
      </c>
      <c r="J3596" t="e">
        <f>INDEX(NoSettings!$C:$C,MATCH(EPS!$A3596,NoSettings!$A:$A,0))</f>
        <v>#N/A</v>
      </c>
      <c r="K3596">
        <f>INDEX(GWP!$C$2:$C$13,MATCH(EPS!I3596,GWP!$B$2:$B$13,0))</f>
        <v>0</v>
      </c>
      <c r="L3596" s="4" t="e">
        <f t="shared" si="113"/>
        <v>#N/A</v>
      </c>
    </row>
    <row r="3597" spans="1:12">
      <c r="A3597" t="s">
        <v>9145</v>
      </c>
      <c r="B3597" t="s">
        <v>7325</v>
      </c>
      <c r="C3597" t="s">
        <v>1737</v>
      </c>
      <c r="D3597" t="s">
        <v>6868</v>
      </c>
      <c r="E3597" t="s">
        <v>1711</v>
      </c>
      <c r="H3597" t="str">
        <f>INDEX('Vensim Variables'!$B:$B,MATCH(EPS!$B3597,'Vensim Variables'!$A:$A,0))</f>
        <v>g pollutant</v>
      </c>
      <c r="I3597" t="str">
        <f t="shared" si="112"/>
        <v>BC</v>
      </c>
      <c r="J3597" t="e">
        <f>INDEX(NoSettings!$C:$C,MATCH(EPS!$A3597,NoSettings!$A:$A,0))</f>
        <v>#N/A</v>
      </c>
      <c r="K3597">
        <f>INDEX(GWP!$C$2:$C$13,MATCH(EPS!I3597,GWP!$B$2:$B$13,0))</f>
        <v>0</v>
      </c>
      <c r="L3597" s="4" t="e">
        <f t="shared" si="113"/>
        <v>#N/A</v>
      </c>
    </row>
    <row r="3598" spans="1:12">
      <c r="A3598" t="s">
        <v>9146</v>
      </c>
      <c r="B3598" t="s">
        <v>7325</v>
      </c>
      <c r="C3598" t="s">
        <v>1737</v>
      </c>
      <c r="D3598" t="s">
        <v>6868</v>
      </c>
      <c r="E3598" t="s">
        <v>1712</v>
      </c>
      <c r="H3598" t="str">
        <f>INDEX('Vensim Variables'!$B:$B,MATCH(EPS!$B3598,'Vensim Variables'!$A:$A,0))</f>
        <v>g pollutant</v>
      </c>
      <c r="I3598" t="str">
        <f t="shared" si="112"/>
        <v>OC</v>
      </c>
      <c r="J3598" t="e">
        <f>INDEX(NoSettings!$C:$C,MATCH(EPS!$A3598,NoSettings!$A:$A,0))</f>
        <v>#N/A</v>
      </c>
      <c r="K3598">
        <f>INDEX(GWP!$C$2:$C$13,MATCH(EPS!I3598,GWP!$B$2:$B$13,0))</f>
        <v>0</v>
      </c>
      <c r="L3598" s="4" t="e">
        <f t="shared" si="113"/>
        <v>#N/A</v>
      </c>
    </row>
    <row r="3599" spans="1:12">
      <c r="A3599" t="s">
        <v>9147</v>
      </c>
      <c r="B3599" t="s">
        <v>7325</v>
      </c>
      <c r="C3599" t="s">
        <v>1737</v>
      </c>
      <c r="D3599" t="s">
        <v>6868</v>
      </c>
      <c r="E3599" t="s">
        <v>1713</v>
      </c>
      <c r="H3599" t="str">
        <f>INDEX('Vensim Variables'!$B:$B,MATCH(EPS!$B3599,'Vensim Variables'!$A:$A,0))</f>
        <v>g pollutant</v>
      </c>
      <c r="I3599" t="str">
        <f t="shared" si="112"/>
        <v>CH4</v>
      </c>
      <c r="J3599" t="e">
        <f>INDEX(NoSettings!$C:$C,MATCH(EPS!$A3599,NoSettings!$A:$A,0))</f>
        <v>#N/A</v>
      </c>
      <c r="K3599">
        <f>INDEX(GWP!$C$2:$C$13,MATCH(EPS!I3599,GWP!$B$2:$B$13,0))</f>
        <v>28</v>
      </c>
      <c r="L3599" s="4" t="e">
        <f t="shared" si="113"/>
        <v>#N/A</v>
      </c>
    </row>
    <row r="3600" spans="1:12">
      <c r="A3600" t="s">
        <v>9148</v>
      </c>
      <c r="B3600" t="s">
        <v>7325</v>
      </c>
      <c r="C3600" t="s">
        <v>1737</v>
      </c>
      <c r="D3600" t="s">
        <v>6868</v>
      </c>
      <c r="E3600" t="s">
        <v>1714</v>
      </c>
      <c r="H3600" t="str">
        <f>INDEX('Vensim Variables'!$B:$B,MATCH(EPS!$B3600,'Vensim Variables'!$A:$A,0))</f>
        <v>g pollutant</v>
      </c>
      <c r="I3600" t="str">
        <f t="shared" si="112"/>
        <v>N2O</v>
      </c>
      <c r="J3600" t="e">
        <f>INDEX(NoSettings!$C:$C,MATCH(EPS!$A3600,NoSettings!$A:$A,0))</f>
        <v>#N/A</v>
      </c>
      <c r="K3600">
        <f>INDEX(GWP!$C$2:$C$13,MATCH(EPS!I3600,GWP!$B$2:$B$13,0))</f>
        <v>265</v>
      </c>
      <c r="L3600" s="4" t="e">
        <f t="shared" si="113"/>
        <v>#N/A</v>
      </c>
    </row>
    <row r="3601" spans="1:12">
      <c r="A3601" t="s">
        <v>9149</v>
      </c>
      <c r="B3601" t="s">
        <v>7325</v>
      </c>
      <c r="C3601" t="s">
        <v>1737</v>
      </c>
      <c r="D3601" t="s">
        <v>6868</v>
      </c>
      <c r="E3601" t="s">
        <v>1715</v>
      </c>
      <c r="H3601" t="str">
        <f>INDEX('Vensim Variables'!$B:$B,MATCH(EPS!$B3601,'Vensim Variables'!$A:$A,0))</f>
        <v>g pollutant</v>
      </c>
      <c r="I3601" t="str">
        <f t="shared" si="112"/>
        <v>F gases</v>
      </c>
      <c r="J3601" t="e">
        <f>INDEX(NoSettings!$C:$C,MATCH(EPS!$A3601,NoSettings!$A:$A,0))</f>
        <v>#N/A</v>
      </c>
      <c r="K3601">
        <f>INDEX(GWP!$C$2:$C$13,MATCH(EPS!I3601,GWP!$B$2:$B$13,0))</f>
        <v>1</v>
      </c>
      <c r="L3601" s="4" t="e">
        <f t="shared" si="113"/>
        <v>#N/A</v>
      </c>
    </row>
    <row r="3602" spans="1:12">
      <c r="A3602" t="s">
        <v>9150</v>
      </c>
      <c r="B3602" t="s">
        <v>7325</v>
      </c>
      <c r="C3602" t="s">
        <v>1737</v>
      </c>
      <c r="D3602" t="s">
        <v>6869</v>
      </c>
      <c r="E3602" t="s">
        <v>1702</v>
      </c>
      <c r="H3602" t="str">
        <f>INDEX('Vensim Variables'!$B:$B,MATCH(EPS!$B3602,'Vensim Variables'!$A:$A,0))</f>
        <v>g pollutant</v>
      </c>
      <c r="I3602" t="str">
        <f t="shared" si="112"/>
        <v>CO2</v>
      </c>
      <c r="J3602" t="e">
        <f>INDEX(NoSettings!$C:$C,MATCH(EPS!$A3602,NoSettings!$A:$A,0))</f>
        <v>#N/A</v>
      </c>
      <c r="K3602">
        <f>INDEX(GWP!$C$2:$C$13,MATCH(EPS!I3602,GWP!$B$2:$B$13,0))</f>
        <v>1</v>
      </c>
      <c r="L3602" s="4" t="e">
        <f t="shared" si="113"/>
        <v>#N/A</v>
      </c>
    </row>
    <row r="3603" spans="1:12">
      <c r="A3603" t="s">
        <v>9151</v>
      </c>
      <c r="B3603" t="s">
        <v>7325</v>
      </c>
      <c r="C3603" t="s">
        <v>1737</v>
      </c>
      <c r="D3603" t="s">
        <v>6869</v>
      </c>
      <c r="E3603" t="s">
        <v>1705</v>
      </c>
      <c r="H3603" t="str">
        <f>INDEX('Vensim Variables'!$B:$B,MATCH(EPS!$B3603,'Vensim Variables'!$A:$A,0))</f>
        <v>g pollutant</v>
      </c>
      <c r="I3603" t="str">
        <f t="shared" si="112"/>
        <v>VOC</v>
      </c>
      <c r="J3603" t="e">
        <f>INDEX(NoSettings!$C:$C,MATCH(EPS!$A3603,NoSettings!$A:$A,0))</f>
        <v>#N/A</v>
      </c>
      <c r="K3603">
        <f>INDEX(GWP!$C$2:$C$13,MATCH(EPS!I3603,GWP!$B$2:$B$13,0))</f>
        <v>0</v>
      </c>
      <c r="L3603" s="4" t="e">
        <f t="shared" si="113"/>
        <v>#N/A</v>
      </c>
    </row>
    <row r="3604" spans="1:12">
      <c r="A3604" t="s">
        <v>9152</v>
      </c>
      <c r="B3604" t="s">
        <v>7325</v>
      </c>
      <c r="C3604" t="s">
        <v>1737</v>
      </c>
      <c r="D3604" t="s">
        <v>6869</v>
      </c>
      <c r="E3604" t="s">
        <v>1706</v>
      </c>
      <c r="H3604" t="str">
        <f>INDEX('Vensim Variables'!$B:$B,MATCH(EPS!$B3604,'Vensim Variables'!$A:$A,0))</f>
        <v>g pollutant</v>
      </c>
      <c r="I3604" t="str">
        <f t="shared" si="112"/>
        <v>CO</v>
      </c>
      <c r="J3604" t="e">
        <f>INDEX(NoSettings!$C:$C,MATCH(EPS!$A3604,NoSettings!$A:$A,0))</f>
        <v>#N/A</v>
      </c>
      <c r="K3604">
        <f>INDEX(GWP!$C$2:$C$13,MATCH(EPS!I3604,GWP!$B$2:$B$13,0))</f>
        <v>0</v>
      </c>
      <c r="L3604" s="4" t="e">
        <f t="shared" si="113"/>
        <v>#N/A</v>
      </c>
    </row>
    <row r="3605" spans="1:12">
      <c r="A3605" t="s">
        <v>9153</v>
      </c>
      <c r="B3605" t="s">
        <v>7325</v>
      </c>
      <c r="C3605" t="s">
        <v>1737</v>
      </c>
      <c r="D3605" t="s">
        <v>6869</v>
      </c>
      <c r="E3605" t="s">
        <v>1707</v>
      </c>
      <c r="H3605" t="str">
        <f>INDEX('Vensim Variables'!$B:$B,MATCH(EPS!$B3605,'Vensim Variables'!$A:$A,0))</f>
        <v>g pollutant</v>
      </c>
      <c r="I3605" t="str">
        <f t="shared" si="112"/>
        <v>NOx</v>
      </c>
      <c r="J3605" t="e">
        <f>INDEX(NoSettings!$C:$C,MATCH(EPS!$A3605,NoSettings!$A:$A,0))</f>
        <v>#N/A</v>
      </c>
      <c r="K3605">
        <f>INDEX(GWP!$C$2:$C$13,MATCH(EPS!I3605,GWP!$B$2:$B$13,0))</f>
        <v>0</v>
      </c>
      <c r="L3605" s="4" t="e">
        <f t="shared" si="113"/>
        <v>#N/A</v>
      </c>
    </row>
    <row r="3606" spans="1:12">
      <c r="A3606" t="s">
        <v>9154</v>
      </c>
      <c r="B3606" t="s">
        <v>7325</v>
      </c>
      <c r="C3606" t="s">
        <v>1737</v>
      </c>
      <c r="D3606" t="s">
        <v>6869</v>
      </c>
      <c r="E3606" t="s">
        <v>1708</v>
      </c>
      <c r="H3606" t="str">
        <f>INDEX('Vensim Variables'!$B:$B,MATCH(EPS!$B3606,'Vensim Variables'!$A:$A,0))</f>
        <v>g pollutant</v>
      </c>
      <c r="I3606" t="str">
        <f t="shared" si="112"/>
        <v>PM10</v>
      </c>
      <c r="J3606" t="e">
        <f>INDEX(NoSettings!$C:$C,MATCH(EPS!$A3606,NoSettings!$A:$A,0))</f>
        <v>#N/A</v>
      </c>
      <c r="K3606">
        <f>INDEX(GWP!$C$2:$C$13,MATCH(EPS!I3606,GWP!$B$2:$B$13,0))</f>
        <v>0</v>
      </c>
      <c r="L3606" s="4" t="e">
        <f t="shared" si="113"/>
        <v>#N/A</v>
      </c>
    </row>
    <row r="3607" spans="1:12">
      <c r="A3607" t="s">
        <v>9155</v>
      </c>
      <c r="B3607" t="s">
        <v>7325</v>
      </c>
      <c r="C3607" t="s">
        <v>1737</v>
      </c>
      <c r="D3607" t="s">
        <v>6869</v>
      </c>
      <c r="E3607" t="s">
        <v>1709</v>
      </c>
      <c r="H3607" t="str">
        <f>INDEX('Vensim Variables'!$B:$B,MATCH(EPS!$B3607,'Vensim Variables'!$A:$A,0))</f>
        <v>g pollutant</v>
      </c>
      <c r="I3607" t="str">
        <f t="shared" si="112"/>
        <v>PM25</v>
      </c>
      <c r="J3607" t="e">
        <f>INDEX(NoSettings!$C:$C,MATCH(EPS!$A3607,NoSettings!$A:$A,0))</f>
        <v>#N/A</v>
      </c>
      <c r="K3607">
        <f>INDEX(GWP!$C$2:$C$13,MATCH(EPS!I3607,GWP!$B$2:$B$13,0))</f>
        <v>0</v>
      </c>
      <c r="L3607" s="4" t="e">
        <f t="shared" si="113"/>
        <v>#N/A</v>
      </c>
    </row>
    <row r="3608" spans="1:12">
      <c r="A3608" t="s">
        <v>9156</v>
      </c>
      <c r="B3608" t="s">
        <v>7325</v>
      </c>
      <c r="C3608" t="s">
        <v>1737</v>
      </c>
      <c r="D3608" t="s">
        <v>6869</v>
      </c>
      <c r="E3608" t="s">
        <v>1710</v>
      </c>
      <c r="H3608" t="str">
        <f>INDEX('Vensim Variables'!$B:$B,MATCH(EPS!$B3608,'Vensim Variables'!$A:$A,0))</f>
        <v>g pollutant</v>
      </c>
      <c r="I3608" t="str">
        <f t="shared" si="112"/>
        <v>SOx</v>
      </c>
      <c r="J3608" t="e">
        <f>INDEX(NoSettings!$C:$C,MATCH(EPS!$A3608,NoSettings!$A:$A,0))</f>
        <v>#N/A</v>
      </c>
      <c r="K3608">
        <f>INDEX(GWP!$C$2:$C$13,MATCH(EPS!I3608,GWP!$B$2:$B$13,0))</f>
        <v>0</v>
      </c>
      <c r="L3608" s="4" t="e">
        <f t="shared" si="113"/>
        <v>#N/A</v>
      </c>
    </row>
    <row r="3609" spans="1:12">
      <c r="A3609" t="s">
        <v>9157</v>
      </c>
      <c r="B3609" t="s">
        <v>7325</v>
      </c>
      <c r="C3609" t="s">
        <v>1737</v>
      </c>
      <c r="D3609" t="s">
        <v>6869</v>
      </c>
      <c r="E3609" t="s">
        <v>1711</v>
      </c>
      <c r="H3609" t="str">
        <f>INDEX('Vensim Variables'!$B:$B,MATCH(EPS!$B3609,'Vensim Variables'!$A:$A,0))</f>
        <v>g pollutant</v>
      </c>
      <c r="I3609" t="str">
        <f t="shared" si="112"/>
        <v>BC</v>
      </c>
      <c r="J3609" t="e">
        <f>INDEX(NoSettings!$C:$C,MATCH(EPS!$A3609,NoSettings!$A:$A,0))</f>
        <v>#N/A</v>
      </c>
      <c r="K3609">
        <f>INDEX(GWP!$C$2:$C$13,MATCH(EPS!I3609,GWP!$B$2:$B$13,0))</f>
        <v>0</v>
      </c>
      <c r="L3609" s="4" t="e">
        <f t="shared" si="113"/>
        <v>#N/A</v>
      </c>
    </row>
    <row r="3610" spans="1:12">
      <c r="A3610" t="s">
        <v>9158</v>
      </c>
      <c r="B3610" t="s">
        <v>7325</v>
      </c>
      <c r="C3610" t="s">
        <v>1737</v>
      </c>
      <c r="D3610" t="s">
        <v>6869</v>
      </c>
      <c r="E3610" t="s">
        <v>1712</v>
      </c>
      <c r="H3610" t="str">
        <f>INDEX('Vensim Variables'!$B:$B,MATCH(EPS!$B3610,'Vensim Variables'!$A:$A,0))</f>
        <v>g pollutant</v>
      </c>
      <c r="I3610" t="str">
        <f t="shared" si="112"/>
        <v>OC</v>
      </c>
      <c r="J3610" t="e">
        <f>INDEX(NoSettings!$C:$C,MATCH(EPS!$A3610,NoSettings!$A:$A,0))</f>
        <v>#N/A</v>
      </c>
      <c r="K3610">
        <f>INDEX(GWP!$C$2:$C$13,MATCH(EPS!I3610,GWP!$B$2:$B$13,0))</f>
        <v>0</v>
      </c>
      <c r="L3610" s="4" t="e">
        <f t="shared" si="113"/>
        <v>#N/A</v>
      </c>
    </row>
    <row r="3611" spans="1:12">
      <c r="A3611" t="s">
        <v>9159</v>
      </c>
      <c r="B3611" t="s">
        <v>7325</v>
      </c>
      <c r="C3611" t="s">
        <v>1737</v>
      </c>
      <c r="D3611" t="s">
        <v>6869</v>
      </c>
      <c r="E3611" t="s">
        <v>1713</v>
      </c>
      <c r="H3611" t="str">
        <f>INDEX('Vensim Variables'!$B:$B,MATCH(EPS!$B3611,'Vensim Variables'!$A:$A,0))</f>
        <v>g pollutant</v>
      </c>
      <c r="I3611" t="str">
        <f t="shared" si="112"/>
        <v>CH4</v>
      </c>
      <c r="J3611" t="e">
        <f>INDEX(NoSettings!$C:$C,MATCH(EPS!$A3611,NoSettings!$A:$A,0))</f>
        <v>#N/A</v>
      </c>
      <c r="K3611">
        <f>INDEX(GWP!$C$2:$C$13,MATCH(EPS!I3611,GWP!$B$2:$B$13,0))</f>
        <v>28</v>
      </c>
      <c r="L3611" s="4" t="e">
        <f t="shared" si="113"/>
        <v>#N/A</v>
      </c>
    </row>
    <row r="3612" spans="1:12">
      <c r="A3612" t="s">
        <v>9160</v>
      </c>
      <c r="B3612" t="s">
        <v>7325</v>
      </c>
      <c r="C3612" t="s">
        <v>1737</v>
      </c>
      <c r="D3612" t="s">
        <v>6869</v>
      </c>
      <c r="E3612" t="s">
        <v>1714</v>
      </c>
      <c r="H3612" t="str">
        <f>INDEX('Vensim Variables'!$B:$B,MATCH(EPS!$B3612,'Vensim Variables'!$A:$A,0))</f>
        <v>g pollutant</v>
      </c>
      <c r="I3612" t="str">
        <f t="shared" si="112"/>
        <v>N2O</v>
      </c>
      <c r="J3612" t="e">
        <f>INDEX(NoSettings!$C:$C,MATCH(EPS!$A3612,NoSettings!$A:$A,0))</f>
        <v>#N/A</v>
      </c>
      <c r="K3612">
        <f>INDEX(GWP!$C$2:$C$13,MATCH(EPS!I3612,GWP!$B$2:$B$13,0))</f>
        <v>265</v>
      </c>
      <c r="L3612" s="4" t="e">
        <f t="shared" si="113"/>
        <v>#N/A</v>
      </c>
    </row>
    <row r="3613" spans="1:12">
      <c r="A3613" t="s">
        <v>9161</v>
      </c>
      <c r="B3613" t="s">
        <v>7325</v>
      </c>
      <c r="C3613" t="s">
        <v>1737</v>
      </c>
      <c r="D3613" t="s">
        <v>6869</v>
      </c>
      <c r="E3613" t="s">
        <v>1715</v>
      </c>
      <c r="H3613" t="str">
        <f>INDEX('Vensim Variables'!$B:$B,MATCH(EPS!$B3613,'Vensim Variables'!$A:$A,0))</f>
        <v>g pollutant</v>
      </c>
      <c r="I3613" t="str">
        <f t="shared" si="112"/>
        <v>F gases</v>
      </c>
      <c r="J3613" t="e">
        <f>INDEX(NoSettings!$C:$C,MATCH(EPS!$A3613,NoSettings!$A:$A,0))</f>
        <v>#N/A</v>
      </c>
      <c r="K3613">
        <f>INDEX(GWP!$C$2:$C$13,MATCH(EPS!I3613,GWP!$B$2:$B$13,0))</f>
        <v>1</v>
      </c>
      <c r="L3613" s="4" t="e">
        <f t="shared" si="113"/>
        <v>#N/A</v>
      </c>
    </row>
    <row r="3614" spans="1:12">
      <c r="A3614" t="s">
        <v>9162</v>
      </c>
      <c r="B3614" t="s">
        <v>7325</v>
      </c>
      <c r="C3614" t="s">
        <v>1737</v>
      </c>
      <c r="D3614" t="s">
        <v>6870</v>
      </c>
      <c r="E3614" t="s">
        <v>1702</v>
      </c>
      <c r="H3614" t="str">
        <f>INDEX('Vensim Variables'!$B:$B,MATCH(EPS!$B3614,'Vensim Variables'!$A:$A,0))</f>
        <v>g pollutant</v>
      </c>
      <c r="I3614" t="str">
        <f t="shared" si="112"/>
        <v>CO2</v>
      </c>
      <c r="J3614" t="e">
        <f>INDEX(NoSettings!$C:$C,MATCH(EPS!$A3614,NoSettings!$A:$A,0))</f>
        <v>#N/A</v>
      </c>
      <c r="K3614">
        <f>INDEX(GWP!$C$2:$C$13,MATCH(EPS!I3614,GWP!$B$2:$B$13,0))</f>
        <v>1</v>
      </c>
      <c r="L3614" s="4" t="e">
        <f t="shared" si="113"/>
        <v>#N/A</v>
      </c>
    </row>
    <row r="3615" spans="1:12">
      <c r="A3615" t="s">
        <v>9163</v>
      </c>
      <c r="B3615" t="s">
        <v>7325</v>
      </c>
      <c r="C3615" t="s">
        <v>1737</v>
      </c>
      <c r="D3615" t="s">
        <v>6870</v>
      </c>
      <c r="E3615" t="s">
        <v>1705</v>
      </c>
      <c r="H3615" t="str">
        <f>INDEX('Vensim Variables'!$B:$B,MATCH(EPS!$B3615,'Vensim Variables'!$A:$A,0))</f>
        <v>g pollutant</v>
      </c>
      <c r="I3615" t="str">
        <f t="shared" si="112"/>
        <v>VOC</v>
      </c>
      <c r="J3615" t="e">
        <f>INDEX(NoSettings!$C:$C,MATCH(EPS!$A3615,NoSettings!$A:$A,0))</f>
        <v>#N/A</v>
      </c>
      <c r="K3615">
        <f>INDEX(GWP!$C$2:$C$13,MATCH(EPS!I3615,GWP!$B$2:$B$13,0))</f>
        <v>0</v>
      </c>
      <c r="L3615" s="4" t="e">
        <f t="shared" si="113"/>
        <v>#N/A</v>
      </c>
    </row>
    <row r="3616" spans="1:12">
      <c r="A3616" t="s">
        <v>9164</v>
      </c>
      <c r="B3616" t="s">
        <v>7325</v>
      </c>
      <c r="C3616" t="s">
        <v>1737</v>
      </c>
      <c r="D3616" t="s">
        <v>6870</v>
      </c>
      <c r="E3616" t="s">
        <v>1706</v>
      </c>
      <c r="H3616" t="str">
        <f>INDEX('Vensim Variables'!$B:$B,MATCH(EPS!$B3616,'Vensim Variables'!$A:$A,0))</f>
        <v>g pollutant</v>
      </c>
      <c r="I3616" t="str">
        <f t="shared" si="112"/>
        <v>CO</v>
      </c>
      <c r="J3616" t="e">
        <f>INDEX(NoSettings!$C:$C,MATCH(EPS!$A3616,NoSettings!$A:$A,0))</f>
        <v>#N/A</v>
      </c>
      <c r="K3616">
        <f>INDEX(GWP!$C$2:$C$13,MATCH(EPS!I3616,GWP!$B$2:$B$13,0))</f>
        <v>0</v>
      </c>
      <c r="L3616" s="4" t="e">
        <f t="shared" si="113"/>
        <v>#N/A</v>
      </c>
    </row>
    <row r="3617" spans="1:12">
      <c r="A3617" t="s">
        <v>9165</v>
      </c>
      <c r="B3617" t="s">
        <v>7325</v>
      </c>
      <c r="C3617" t="s">
        <v>1737</v>
      </c>
      <c r="D3617" t="s">
        <v>6870</v>
      </c>
      <c r="E3617" t="s">
        <v>1707</v>
      </c>
      <c r="H3617" t="str">
        <f>INDEX('Vensim Variables'!$B:$B,MATCH(EPS!$B3617,'Vensim Variables'!$A:$A,0))</f>
        <v>g pollutant</v>
      </c>
      <c r="I3617" t="str">
        <f t="shared" si="112"/>
        <v>NOx</v>
      </c>
      <c r="J3617" t="e">
        <f>INDEX(NoSettings!$C:$C,MATCH(EPS!$A3617,NoSettings!$A:$A,0))</f>
        <v>#N/A</v>
      </c>
      <c r="K3617">
        <f>INDEX(GWP!$C$2:$C$13,MATCH(EPS!I3617,GWP!$B$2:$B$13,0))</f>
        <v>0</v>
      </c>
      <c r="L3617" s="4" t="e">
        <f t="shared" si="113"/>
        <v>#N/A</v>
      </c>
    </row>
    <row r="3618" spans="1:12">
      <c r="A3618" t="s">
        <v>9166</v>
      </c>
      <c r="B3618" t="s">
        <v>7325</v>
      </c>
      <c r="C3618" t="s">
        <v>1737</v>
      </c>
      <c r="D3618" t="s">
        <v>6870</v>
      </c>
      <c r="E3618" t="s">
        <v>1708</v>
      </c>
      <c r="H3618" t="str">
        <f>INDEX('Vensim Variables'!$B:$B,MATCH(EPS!$B3618,'Vensim Variables'!$A:$A,0))</f>
        <v>g pollutant</v>
      </c>
      <c r="I3618" t="str">
        <f t="shared" si="112"/>
        <v>PM10</v>
      </c>
      <c r="J3618" t="e">
        <f>INDEX(NoSettings!$C:$C,MATCH(EPS!$A3618,NoSettings!$A:$A,0))</f>
        <v>#N/A</v>
      </c>
      <c r="K3618">
        <f>INDEX(GWP!$C$2:$C$13,MATCH(EPS!I3618,GWP!$B$2:$B$13,0))</f>
        <v>0</v>
      </c>
      <c r="L3618" s="4" t="e">
        <f t="shared" si="113"/>
        <v>#N/A</v>
      </c>
    </row>
    <row r="3619" spans="1:12">
      <c r="A3619" t="s">
        <v>9167</v>
      </c>
      <c r="B3619" t="s">
        <v>7325</v>
      </c>
      <c r="C3619" t="s">
        <v>1737</v>
      </c>
      <c r="D3619" t="s">
        <v>6870</v>
      </c>
      <c r="E3619" t="s">
        <v>1709</v>
      </c>
      <c r="H3619" t="str">
        <f>INDEX('Vensim Variables'!$B:$B,MATCH(EPS!$B3619,'Vensim Variables'!$A:$A,0))</f>
        <v>g pollutant</v>
      </c>
      <c r="I3619" t="str">
        <f t="shared" si="112"/>
        <v>PM25</v>
      </c>
      <c r="J3619" t="e">
        <f>INDEX(NoSettings!$C:$C,MATCH(EPS!$A3619,NoSettings!$A:$A,0))</f>
        <v>#N/A</v>
      </c>
      <c r="K3619">
        <f>INDEX(GWP!$C$2:$C$13,MATCH(EPS!I3619,GWP!$B$2:$B$13,0))</f>
        <v>0</v>
      </c>
      <c r="L3619" s="4" t="e">
        <f t="shared" si="113"/>
        <v>#N/A</v>
      </c>
    </row>
    <row r="3620" spans="1:12">
      <c r="A3620" t="s">
        <v>9168</v>
      </c>
      <c r="B3620" t="s">
        <v>7325</v>
      </c>
      <c r="C3620" t="s">
        <v>1737</v>
      </c>
      <c r="D3620" t="s">
        <v>6870</v>
      </c>
      <c r="E3620" t="s">
        <v>1710</v>
      </c>
      <c r="H3620" t="str">
        <f>INDEX('Vensim Variables'!$B:$B,MATCH(EPS!$B3620,'Vensim Variables'!$A:$A,0))</f>
        <v>g pollutant</v>
      </c>
      <c r="I3620" t="str">
        <f t="shared" si="112"/>
        <v>SOx</v>
      </c>
      <c r="J3620" t="e">
        <f>INDEX(NoSettings!$C:$C,MATCH(EPS!$A3620,NoSettings!$A:$A,0))</f>
        <v>#N/A</v>
      </c>
      <c r="K3620">
        <f>INDEX(GWP!$C$2:$C$13,MATCH(EPS!I3620,GWP!$B$2:$B$13,0))</f>
        <v>0</v>
      </c>
      <c r="L3620" s="4" t="e">
        <f t="shared" si="113"/>
        <v>#N/A</v>
      </c>
    </row>
    <row r="3621" spans="1:12">
      <c r="A3621" t="s">
        <v>9169</v>
      </c>
      <c r="B3621" t="s">
        <v>7325</v>
      </c>
      <c r="C3621" t="s">
        <v>1737</v>
      </c>
      <c r="D3621" t="s">
        <v>6870</v>
      </c>
      <c r="E3621" t="s">
        <v>1711</v>
      </c>
      <c r="H3621" t="str">
        <f>INDEX('Vensim Variables'!$B:$B,MATCH(EPS!$B3621,'Vensim Variables'!$A:$A,0))</f>
        <v>g pollutant</v>
      </c>
      <c r="I3621" t="str">
        <f t="shared" si="112"/>
        <v>BC</v>
      </c>
      <c r="J3621" t="e">
        <f>INDEX(NoSettings!$C:$C,MATCH(EPS!$A3621,NoSettings!$A:$A,0))</f>
        <v>#N/A</v>
      </c>
      <c r="K3621">
        <f>INDEX(GWP!$C$2:$C$13,MATCH(EPS!I3621,GWP!$B$2:$B$13,0))</f>
        <v>0</v>
      </c>
      <c r="L3621" s="4" t="e">
        <f t="shared" si="113"/>
        <v>#N/A</v>
      </c>
    </row>
    <row r="3622" spans="1:12">
      <c r="A3622" t="s">
        <v>9170</v>
      </c>
      <c r="B3622" t="s">
        <v>7325</v>
      </c>
      <c r="C3622" t="s">
        <v>1737</v>
      </c>
      <c r="D3622" t="s">
        <v>6870</v>
      </c>
      <c r="E3622" t="s">
        <v>1712</v>
      </c>
      <c r="H3622" t="str">
        <f>INDEX('Vensim Variables'!$B:$B,MATCH(EPS!$B3622,'Vensim Variables'!$A:$A,0))</f>
        <v>g pollutant</v>
      </c>
      <c r="I3622" t="str">
        <f t="shared" si="112"/>
        <v>OC</v>
      </c>
      <c r="J3622" t="e">
        <f>INDEX(NoSettings!$C:$C,MATCH(EPS!$A3622,NoSettings!$A:$A,0))</f>
        <v>#N/A</v>
      </c>
      <c r="K3622">
        <f>INDEX(GWP!$C$2:$C$13,MATCH(EPS!I3622,GWP!$B$2:$B$13,0))</f>
        <v>0</v>
      </c>
      <c r="L3622" s="4" t="e">
        <f t="shared" si="113"/>
        <v>#N/A</v>
      </c>
    </row>
    <row r="3623" spans="1:12">
      <c r="A3623" t="s">
        <v>9171</v>
      </c>
      <c r="B3623" t="s">
        <v>7325</v>
      </c>
      <c r="C3623" t="s">
        <v>1737</v>
      </c>
      <c r="D3623" t="s">
        <v>6870</v>
      </c>
      <c r="E3623" t="s">
        <v>1713</v>
      </c>
      <c r="H3623" t="str">
        <f>INDEX('Vensim Variables'!$B:$B,MATCH(EPS!$B3623,'Vensim Variables'!$A:$A,0))</f>
        <v>g pollutant</v>
      </c>
      <c r="I3623" t="str">
        <f t="shared" si="112"/>
        <v>CH4</v>
      </c>
      <c r="J3623" t="e">
        <f>INDEX(NoSettings!$C:$C,MATCH(EPS!$A3623,NoSettings!$A:$A,0))</f>
        <v>#N/A</v>
      </c>
      <c r="K3623">
        <f>INDEX(GWP!$C$2:$C$13,MATCH(EPS!I3623,GWP!$B$2:$B$13,0))</f>
        <v>28</v>
      </c>
      <c r="L3623" s="4" t="e">
        <f t="shared" si="113"/>
        <v>#N/A</v>
      </c>
    </row>
    <row r="3624" spans="1:12">
      <c r="A3624" t="s">
        <v>9172</v>
      </c>
      <c r="B3624" t="s">
        <v>7325</v>
      </c>
      <c r="C3624" t="s">
        <v>1737</v>
      </c>
      <c r="D3624" t="s">
        <v>6870</v>
      </c>
      <c r="E3624" t="s">
        <v>1714</v>
      </c>
      <c r="H3624" t="str">
        <f>INDEX('Vensim Variables'!$B:$B,MATCH(EPS!$B3624,'Vensim Variables'!$A:$A,0))</f>
        <v>g pollutant</v>
      </c>
      <c r="I3624" t="str">
        <f t="shared" si="112"/>
        <v>N2O</v>
      </c>
      <c r="J3624" t="e">
        <f>INDEX(NoSettings!$C:$C,MATCH(EPS!$A3624,NoSettings!$A:$A,0))</f>
        <v>#N/A</v>
      </c>
      <c r="K3624">
        <f>INDEX(GWP!$C$2:$C$13,MATCH(EPS!I3624,GWP!$B$2:$B$13,0))</f>
        <v>265</v>
      </c>
      <c r="L3624" s="4" t="e">
        <f t="shared" si="113"/>
        <v>#N/A</v>
      </c>
    </row>
    <row r="3625" spans="1:12">
      <c r="A3625" t="s">
        <v>9173</v>
      </c>
      <c r="B3625" t="s">
        <v>7325</v>
      </c>
      <c r="C3625" t="s">
        <v>1737</v>
      </c>
      <c r="D3625" t="s">
        <v>6870</v>
      </c>
      <c r="E3625" t="s">
        <v>1715</v>
      </c>
      <c r="H3625" t="str">
        <f>INDEX('Vensim Variables'!$B:$B,MATCH(EPS!$B3625,'Vensim Variables'!$A:$A,0))</f>
        <v>g pollutant</v>
      </c>
      <c r="I3625" t="str">
        <f t="shared" si="112"/>
        <v>F gases</v>
      </c>
      <c r="J3625" t="e">
        <f>INDEX(NoSettings!$C:$C,MATCH(EPS!$A3625,NoSettings!$A:$A,0))</f>
        <v>#N/A</v>
      </c>
      <c r="K3625">
        <f>INDEX(GWP!$C$2:$C$13,MATCH(EPS!I3625,GWP!$B$2:$B$13,0))</f>
        <v>1</v>
      </c>
      <c r="L3625" s="4" t="e">
        <f t="shared" si="113"/>
        <v>#N/A</v>
      </c>
    </row>
    <row r="3626" spans="1:12">
      <c r="A3626" t="s">
        <v>9174</v>
      </c>
      <c r="B3626" t="s">
        <v>7325</v>
      </c>
      <c r="C3626" t="s">
        <v>1737</v>
      </c>
      <c r="D3626" t="s">
        <v>6871</v>
      </c>
      <c r="E3626" t="s">
        <v>1702</v>
      </c>
      <c r="H3626" t="str">
        <f>INDEX('Vensim Variables'!$B:$B,MATCH(EPS!$B3626,'Vensim Variables'!$A:$A,0))</f>
        <v>g pollutant</v>
      </c>
      <c r="I3626" t="str">
        <f t="shared" si="112"/>
        <v>CO2</v>
      </c>
      <c r="J3626" t="e">
        <f>INDEX(NoSettings!$C:$C,MATCH(EPS!$A3626,NoSettings!$A:$A,0))</f>
        <v>#N/A</v>
      </c>
      <c r="K3626">
        <f>INDEX(GWP!$C$2:$C$13,MATCH(EPS!I3626,GWP!$B$2:$B$13,0))</f>
        <v>1</v>
      </c>
      <c r="L3626" s="4" t="e">
        <f t="shared" si="113"/>
        <v>#N/A</v>
      </c>
    </row>
    <row r="3627" spans="1:12">
      <c r="A3627" t="s">
        <v>9175</v>
      </c>
      <c r="B3627" t="s">
        <v>7325</v>
      </c>
      <c r="C3627" t="s">
        <v>1737</v>
      </c>
      <c r="D3627" t="s">
        <v>6871</v>
      </c>
      <c r="E3627" t="s">
        <v>1705</v>
      </c>
      <c r="H3627" t="str">
        <f>INDEX('Vensim Variables'!$B:$B,MATCH(EPS!$B3627,'Vensim Variables'!$A:$A,0))</f>
        <v>g pollutant</v>
      </c>
      <c r="I3627" t="str">
        <f t="shared" si="112"/>
        <v>VOC</v>
      </c>
      <c r="J3627" t="e">
        <f>INDEX(NoSettings!$C:$C,MATCH(EPS!$A3627,NoSettings!$A:$A,0))</f>
        <v>#N/A</v>
      </c>
      <c r="K3627">
        <f>INDEX(GWP!$C$2:$C$13,MATCH(EPS!I3627,GWP!$B$2:$B$13,0))</f>
        <v>0</v>
      </c>
      <c r="L3627" s="4" t="e">
        <f t="shared" si="113"/>
        <v>#N/A</v>
      </c>
    </row>
    <row r="3628" spans="1:12">
      <c r="A3628" t="s">
        <v>9176</v>
      </c>
      <c r="B3628" t="s">
        <v>7325</v>
      </c>
      <c r="C3628" t="s">
        <v>1737</v>
      </c>
      <c r="D3628" t="s">
        <v>6871</v>
      </c>
      <c r="E3628" t="s">
        <v>1706</v>
      </c>
      <c r="H3628" t="str">
        <f>INDEX('Vensim Variables'!$B:$B,MATCH(EPS!$B3628,'Vensim Variables'!$A:$A,0))</f>
        <v>g pollutant</v>
      </c>
      <c r="I3628" t="str">
        <f t="shared" si="112"/>
        <v>CO</v>
      </c>
      <c r="J3628" t="e">
        <f>INDEX(NoSettings!$C:$C,MATCH(EPS!$A3628,NoSettings!$A:$A,0))</f>
        <v>#N/A</v>
      </c>
      <c r="K3628">
        <f>INDEX(GWP!$C$2:$C$13,MATCH(EPS!I3628,GWP!$B$2:$B$13,0))</f>
        <v>0</v>
      </c>
      <c r="L3628" s="4" t="e">
        <f t="shared" si="113"/>
        <v>#N/A</v>
      </c>
    </row>
    <row r="3629" spans="1:12">
      <c r="A3629" t="s">
        <v>9177</v>
      </c>
      <c r="B3629" t="s">
        <v>7325</v>
      </c>
      <c r="C3629" t="s">
        <v>1737</v>
      </c>
      <c r="D3629" t="s">
        <v>6871</v>
      </c>
      <c r="E3629" t="s">
        <v>1707</v>
      </c>
      <c r="H3629" t="str">
        <f>INDEX('Vensim Variables'!$B:$B,MATCH(EPS!$B3629,'Vensim Variables'!$A:$A,0))</f>
        <v>g pollutant</v>
      </c>
      <c r="I3629" t="str">
        <f t="shared" si="112"/>
        <v>NOx</v>
      </c>
      <c r="J3629" t="e">
        <f>INDEX(NoSettings!$C:$C,MATCH(EPS!$A3629,NoSettings!$A:$A,0))</f>
        <v>#N/A</v>
      </c>
      <c r="K3629">
        <f>INDEX(GWP!$C$2:$C$13,MATCH(EPS!I3629,GWP!$B$2:$B$13,0))</f>
        <v>0</v>
      </c>
      <c r="L3629" s="4" t="e">
        <f t="shared" si="113"/>
        <v>#N/A</v>
      </c>
    </row>
    <row r="3630" spans="1:12">
      <c r="A3630" t="s">
        <v>9178</v>
      </c>
      <c r="B3630" t="s">
        <v>7325</v>
      </c>
      <c r="C3630" t="s">
        <v>1737</v>
      </c>
      <c r="D3630" t="s">
        <v>6871</v>
      </c>
      <c r="E3630" t="s">
        <v>1708</v>
      </c>
      <c r="H3630" t="str">
        <f>INDEX('Vensim Variables'!$B:$B,MATCH(EPS!$B3630,'Vensim Variables'!$A:$A,0))</f>
        <v>g pollutant</v>
      </c>
      <c r="I3630" t="str">
        <f t="shared" si="112"/>
        <v>PM10</v>
      </c>
      <c r="J3630" t="e">
        <f>INDEX(NoSettings!$C:$C,MATCH(EPS!$A3630,NoSettings!$A:$A,0))</f>
        <v>#N/A</v>
      </c>
      <c r="K3630">
        <f>INDEX(GWP!$C$2:$C$13,MATCH(EPS!I3630,GWP!$B$2:$B$13,0))</f>
        <v>0</v>
      </c>
      <c r="L3630" s="4" t="e">
        <f t="shared" si="113"/>
        <v>#N/A</v>
      </c>
    </row>
    <row r="3631" spans="1:12">
      <c r="A3631" t="s">
        <v>9179</v>
      </c>
      <c r="B3631" t="s">
        <v>7325</v>
      </c>
      <c r="C3631" t="s">
        <v>1737</v>
      </c>
      <c r="D3631" t="s">
        <v>6871</v>
      </c>
      <c r="E3631" t="s">
        <v>1709</v>
      </c>
      <c r="H3631" t="str">
        <f>INDEX('Vensim Variables'!$B:$B,MATCH(EPS!$B3631,'Vensim Variables'!$A:$A,0))</f>
        <v>g pollutant</v>
      </c>
      <c r="I3631" t="str">
        <f t="shared" si="112"/>
        <v>PM25</v>
      </c>
      <c r="J3631" t="e">
        <f>INDEX(NoSettings!$C:$C,MATCH(EPS!$A3631,NoSettings!$A:$A,0))</f>
        <v>#N/A</v>
      </c>
      <c r="K3631">
        <f>INDEX(GWP!$C$2:$C$13,MATCH(EPS!I3631,GWP!$B$2:$B$13,0))</f>
        <v>0</v>
      </c>
      <c r="L3631" s="4" t="e">
        <f t="shared" si="113"/>
        <v>#N/A</v>
      </c>
    </row>
    <row r="3632" spans="1:12">
      <c r="A3632" t="s">
        <v>9180</v>
      </c>
      <c r="B3632" t="s">
        <v>7325</v>
      </c>
      <c r="C3632" t="s">
        <v>1737</v>
      </c>
      <c r="D3632" t="s">
        <v>6871</v>
      </c>
      <c r="E3632" t="s">
        <v>1710</v>
      </c>
      <c r="H3632" t="str">
        <f>INDEX('Vensim Variables'!$B:$B,MATCH(EPS!$B3632,'Vensim Variables'!$A:$A,0))</f>
        <v>g pollutant</v>
      </c>
      <c r="I3632" t="str">
        <f t="shared" si="112"/>
        <v>SOx</v>
      </c>
      <c r="J3632" t="e">
        <f>INDEX(NoSettings!$C:$C,MATCH(EPS!$A3632,NoSettings!$A:$A,0))</f>
        <v>#N/A</v>
      </c>
      <c r="K3632">
        <f>INDEX(GWP!$C$2:$C$13,MATCH(EPS!I3632,GWP!$B$2:$B$13,0))</f>
        <v>0</v>
      </c>
      <c r="L3632" s="4" t="e">
        <f t="shared" si="113"/>
        <v>#N/A</v>
      </c>
    </row>
    <row r="3633" spans="1:12">
      <c r="A3633" t="s">
        <v>9181</v>
      </c>
      <c r="B3633" t="s">
        <v>7325</v>
      </c>
      <c r="C3633" t="s">
        <v>1737</v>
      </c>
      <c r="D3633" t="s">
        <v>6871</v>
      </c>
      <c r="E3633" t="s">
        <v>1711</v>
      </c>
      <c r="H3633" t="str">
        <f>INDEX('Vensim Variables'!$B:$B,MATCH(EPS!$B3633,'Vensim Variables'!$A:$A,0))</f>
        <v>g pollutant</v>
      </c>
      <c r="I3633" t="str">
        <f t="shared" si="112"/>
        <v>BC</v>
      </c>
      <c r="J3633" t="e">
        <f>INDEX(NoSettings!$C:$C,MATCH(EPS!$A3633,NoSettings!$A:$A,0))</f>
        <v>#N/A</v>
      </c>
      <c r="K3633">
        <f>INDEX(GWP!$C$2:$C$13,MATCH(EPS!I3633,GWP!$B$2:$B$13,0))</f>
        <v>0</v>
      </c>
      <c r="L3633" s="4" t="e">
        <f t="shared" si="113"/>
        <v>#N/A</v>
      </c>
    </row>
    <row r="3634" spans="1:12">
      <c r="A3634" t="s">
        <v>9182</v>
      </c>
      <c r="B3634" t="s">
        <v>7325</v>
      </c>
      <c r="C3634" t="s">
        <v>1737</v>
      </c>
      <c r="D3634" t="s">
        <v>6871</v>
      </c>
      <c r="E3634" t="s">
        <v>1712</v>
      </c>
      <c r="H3634" t="str">
        <f>INDEX('Vensim Variables'!$B:$B,MATCH(EPS!$B3634,'Vensim Variables'!$A:$A,0))</f>
        <v>g pollutant</v>
      </c>
      <c r="I3634" t="str">
        <f t="shared" si="112"/>
        <v>OC</v>
      </c>
      <c r="J3634" t="e">
        <f>INDEX(NoSettings!$C:$C,MATCH(EPS!$A3634,NoSettings!$A:$A,0))</f>
        <v>#N/A</v>
      </c>
      <c r="K3634">
        <f>INDEX(GWP!$C$2:$C$13,MATCH(EPS!I3634,GWP!$B$2:$B$13,0))</f>
        <v>0</v>
      </c>
      <c r="L3634" s="4" t="e">
        <f t="shared" si="113"/>
        <v>#N/A</v>
      </c>
    </row>
    <row r="3635" spans="1:12">
      <c r="A3635" t="s">
        <v>9183</v>
      </c>
      <c r="B3635" t="s">
        <v>7325</v>
      </c>
      <c r="C3635" t="s">
        <v>1737</v>
      </c>
      <c r="D3635" t="s">
        <v>6871</v>
      </c>
      <c r="E3635" t="s">
        <v>1713</v>
      </c>
      <c r="H3635" t="str">
        <f>INDEX('Vensim Variables'!$B:$B,MATCH(EPS!$B3635,'Vensim Variables'!$A:$A,0))</f>
        <v>g pollutant</v>
      </c>
      <c r="I3635" t="str">
        <f t="shared" si="112"/>
        <v>CH4</v>
      </c>
      <c r="J3635" t="e">
        <f>INDEX(NoSettings!$C:$C,MATCH(EPS!$A3635,NoSettings!$A:$A,0))</f>
        <v>#N/A</v>
      </c>
      <c r="K3635">
        <f>INDEX(GWP!$C$2:$C$13,MATCH(EPS!I3635,GWP!$B$2:$B$13,0))</f>
        <v>28</v>
      </c>
      <c r="L3635" s="4" t="e">
        <f t="shared" si="113"/>
        <v>#N/A</v>
      </c>
    </row>
    <row r="3636" spans="1:12">
      <c r="A3636" t="s">
        <v>9184</v>
      </c>
      <c r="B3636" t="s">
        <v>7325</v>
      </c>
      <c r="C3636" t="s">
        <v>1737</v>
      </c>
      <c r="D3636" t="s">
        <v>6871</v>
      </c>
      <c r="E3636" t="s">
        <v>1714</v>
      </c>
      <c r="H3636" t="str">
        <f>INDEX('Vensim Variables'!$B:$B,MATCH(EPS!$B3636,'Vensim Variables'!$A:$A,0))</f>
        <v>g pollutant</v>
      </c>
      <c r="I3636" t="str">
        <f t="shared" si="112"/>
        <v>N2O</v>
      </c>
      <c r="J3636" t="e">
        <f>INDEX(NoSettings!$C:$C,MATCH(EPS!$A3636,NoSettings!$A:$A,0))</f>
        <v>#N/A</v>
      </c>
      <c r="K3636">
        <f>INDEX(GWP!$C$2:$C$13,MATCH(EPS!I3636,GWP!$B$2:$B$13,0))</f>
        <v>265</v>
      </c>
      <c r="L3636" s="4" t="e">
        <f t="shared" si="113"/>
        <v>#N/A</v>
      </c>
    </row>
    <row r="3637" spans="1:12">
      <c r="A3637" t="s">
        <v>9185</v>
      </c>
      <c r="B3637" t="s">
        <v>7325</v>
      </c>
      <c r="C3637" t="s">
        <v>1737</v>
      </c>
      <c r="D3637" t="s">
        <v>6871</v>
      </c>
      <c r="E3637" t="s">
        <v>1715</v>
      </c>
      <c r="H3637" t="str">
        <f>INDEX('Vensim Variables'!$B:$B,MATCH(EPS!$B3637,'Vensim Variables'!$A:$A,0))</f>
        <v>g pollutant</v>
      </c>
      <c r="I3637" t="str">
        <f t="shared" si="112"/>
        <v>F gases</v>
      </c>
      <c r="J3637" t="e">
        <f>INDEX(NoSettings!$C:$C,MATCH(EPS!$A3637,NoSettings!$A:$A,0))</f>
        <v>#N/A</v>
      </c>
      <c r="K3637">
        <f>INDEX(GWP!$C$2:$C$13,MATCH(EPS!I3637,GWP!$B$2:$B$13,0))</f>
        <v>1</v>
      </c>
      <c r="L3637" s="4" t="e">
        <f t="shared" si="113"/>
        <v>#N/A</v>
      </c>
    </row>
    <row r="3638" spans="1:12">
      <c r="A3638" t="s">
        <v>9186</v>
      </c>
      <c r="B3638" t="s">
        <v>7325</v>
      </c>
      <c r="C3638" t="s">
        <v>1737</v>
      </c>
      <c r="D3638" t="s">
        <v>6872</v>
      </c>
      <c r="E3638" t="s">
        <v>1702</v>
      </c>
      <c r="H3638" t="str">
        <f>INDEX('Vensim Variables'!$B:$B,MATCH(EPS!$B3638,'Vensim Variables'!$A:$A,0))</f>
        <v>g pollutant</v>
      </c>
      <c r="I3638" t="str">
        <f t="shared" si="112"/>
        <v>CO2</v>
      </c>
      <c r="J3638" t="e">
        <f>INDEX(NoSettings!$C:$C,MATCH(EPS!$A3638,NoSettings!$A:$A,0))</f>
        <v>#N/A</v>
      </c>
      <c r="K3638">
        <f>INDEX(GWP!$C$2:$C$13,MATCH(EPS!I3638,GWP!$B$2:$B$13,0))</f>
        <v>1</v>
      </c>
      <c r="L3638" s="4" t="e">
        <f t="shared" si="113"/>
        <v>#N/A</v>
      </c>
    </row>
    <row r="3639" spans="1:12">
      <c r="A3639" t="s">
        <v>9187</v>
      </c>
      <c r="B3639" t="s">
        <v>7325</v>
      </c>
      <c r="C3639" t="s">
        <v>1737</v>
      </c>
      <c r="D3639" t="s">
        <v>6872</v>
      </c>
      <c r="E3639" t="s">
        <v>1705</v>
      </c>
      <c r="H3639" t="str">
        <f>INDEX('Vensim Variables'!$B:$B,MATCH(EPS!$B3639,'Vensim Variables'!$A:$A,0))</f>
        <v>g pollutant</v>
      </c>
      <c r="I3639" t="str">
        <f t="shared" si="112"/>
        <v>VOC</v>
      </c>
      <c r="J3639" t="e">
        <f>INDEX(NoSettings!$C:$C,MATCH(EPS!$A3639,NoSettings!$A:$A,0))</f>
        <v>#N/A</v>
      </c>
      <c r="K3639">
        <f>INDEX(GWP!$C$2:$C$13,MATCH(EPS!I3639,GWP!$B$2:$B$13,0))</f>
        <v>0</v>
      </c>
      <c r="L3639" s="4" t="e">
        <f t="shared" si="113"/>
        <v>#N/A</v>
      </c>
    </row>
    <row r="3640" spans="1:12">
      <c r="A3640" t="s">
        <v>9188</v>
      </c>
      <c r="B3640" t="s">
        <v>7325</v>
      </c>
      <c r="C3640" t="s">
        <v>1737</v>
      </c>
      <c r="D3640" t="s">
        <v>6872</v>
      </c>
      <c r="E3640" t="s">
        <v>1706</v>
      </c>
      <c r="H3640" t="str">
        <f>INDEX('Vensim Variables'!$B:$B,MATCH(EPS!$B3640,'Vensim Variables'!$A:$A,0))</f>
        <v>g pollutant</v>
      </c>
      <c r="I3640" t="str">
        <f t="shared" si="112"/>
        <v>CO</v>
      </c>
      <c r="J3640" t="e">
        <f>INDEX(NoSettings!$C:$C,MATCH(EPS!$A3640,NoSettings!$A:$A,0))</f>
        <v>#N/A</v>
      </c>
      <c r="K3640">
        <f>INDEX(GWP!$C$2:$C$13,MATCH(EPS!I3640,GWP!$B$2:$B$13,0))</f>
        <v>0</v>
      </c>
      <c r="L3640" s="4" t="e">
        <f t="shared" si="113"/>
        <v>#N/A</v>
      </c>
    </row>
    <row r="3641" spans="1:12">
      <c r="A3641" t="s">
        <v>9189</v>
      </c>
      <c r="B3641" t="s">
        <v>7325</v>
      </c>
      <c r="C3641" t="s">
        <v>1737</v>
      </c>
      <c r="D3641" t="s">
        <v>6872</v>
      </c>
      <c r="E3641" t="s">
        <v>1707</v>
      </c>
      <c r="H3641" t="str">
        <f>INDEX('Vensim Variables'!$B:$B,MATCH(EPS!$B3641,'Vensim Variables'!$A:$A,0))</f>
        <v>g pollutant</v>
      </c>
      <c r="I3641" t="str">
        <f t="shared" si="112"/>
        <v>NOx</v>
      </c>
      <c r="J3641" t="e">
        <f>INDEX(NoSettings!$C:$C,MATCH(EPS!$A3641,NoSettings!$A:$A,0))</f>
        <v>#N/A</v>
      </c>
      <c r="K3641">
        <f>INDEX(GWP!$C$2:$C$13,MATCH(EPS!I3641,GWP!$B$2:$B$13,0))</f>
        <v>0</v>
      </c>
      <c r="L3641" s="4" t="e">
        <f t="shared" si="113"/>
        <v>#N/A</v>
      </c>
    </row>
    <row r="3642" spans="1:12">
      <c r="A3642" t="s">
        <v>9190</v>
      </c>
      <c r="B3642" t="s">
        <v>7325</v>
      </c>
      <c r="C3642" t="s">
        <v>1737</v>
      </c>
      <c r="D3642" t="s">
        <v>6872</v>
      </c>
      <c r="E3642" t="s">
        <v>1708</v>
      </c>
      <c r="H3642" t="str">
        <f>INDEX('Vensim Variables'!$B:$B,MATCH(EPS!$B3642,'Vensim Variables'!$A:$A,0))</f>
        <v>g pollutant</v>
      </c>
      <c r="I3642" t="str">
        <f t="shared" si="112"/>
        <v>PM10</v>
      </c>
      <c r="J3642" t="e">
        <f>INDEX(NoSettings!$C:$C,MATCH(EPS!$A3642,NoSettings!$A:$A,0))</f>
        <v>#N/A</v>
      </c>
      <c r="K3642">
        <f>INDEX(GWP!$C$2:$C$13,MATCH(EPS!I3642,GWP!$B$2:$B$13,0))</f>
        <v>0</v>
      </c>
      <c r="L3642" s="4" t="e">
        <f t="shared" si="113"/>
        <v>#N/A</v>
      </c>
    </row>
    <row r="3643" spans="1:12">
      <c r="A3643" t="s">
        <v>9191</v>
      </c>
      <c r="B3643" t="s">
        <v>7325</v>
      </c>
      <c r="C3643" t="s">
        <v>1737</v>
      </c>
      <c r="D3643" t="s">
        <v>6872</v>
      </c>
      <c r="E3643" t="s">
        <v>1709</v>
      </c>
      <c r="H3643" t="str">
        <f>INDEX('Vensim Variables'!$B:$B,MATCH(EPS!$B3643,'Vensim Variables'!$A:$A,0))</f>
        <v>g pollutant</v>
      </c>
      <c r="I3643" t="str">
        <f t="shared" si="112"/>
        <v>PM25</v>
      </c>
      <c r="J3643" t="e">
        <f>INDEX(NoSettings!$C:$C,MATCH(EPS!$A3643,NoSettings!$A:$A,0))</f>
        <v>#N/A</v>
      </c>
      <c r="K3643">
        <f>INDEX(GWP!$C$2:$C$13,MATCH(EPS!I3643,GWP!$B$2:$B$13,0))</f>
        <v>0</v>
      </c>
      <c r="L3643" s="4" t="e">
        <f t="shared" si="113"/>
        <v>#N/A</v>
      </c>
    </row>
    <row r="3644" spans="1:12">
      <c r="A3644" t="s">
        <v>9192</v>
      </c>
      <c r="B3644" t="s">
        <v>7325</v>
      </c>
      <c r="C3644" t="s">
        <v>1737</v>
      </c>
      <c r="D3644" t="s">
        <v>6872</v>
      </c>
      <c r="E3644" t="s">
        <v>1710</v>
      </c>
      <c r="H3644" t="str">
        <f>INDEX('Vensim Variables'!$B:$B,MATCH(EPS!$B3644,'Vensim Variables'!$A:$A,0))</f>
        <v>g pollutant</v>
      </c>
      <c r="I3644" t="str">
        <f t="shared" si="112"/>
        <v>SOx</v>
      </c>
      <c r="J3644" t="e">
        <f>INDEX(NoSettings!$C:$C,MATCH(EPS!$A3644,NoSettings!$A:$A,0))</f>
        <v>#N/A</v>
      </c>
      <c r="K3644">
        <f>INDEX(GWP!$C$2:$C$13,MATCH(EPS!I3644,GWP!$B$2:$B$13,0))</f>
        <v>0</v>
      </c>
      <c r="L3644" s="4" t="e">
        <f t="shared" si="113"/>
        <v>#N/A</v>
      </c>
    </row>
    <row r="3645" spans="1:12">
      <c r="A3645" t="s">
        <v>9193</v>
      </c>
      <c r="B3645" t="s">
        <v>7325</v>
      </c>
      <c r="C3645" t="s">
        <v>1737</v>
      </c>
      <c r="D3645" t="s">
        <v>6872</v>
      </c>
      <c r="E3645" t="s">
        <v>1711</v>
      </c>
      <c r="H3645" t="str">
        <f>INDEX('Vensim Variables'!$B:$B,MATCH(EPS!$B3645,'Vensim Variables'!$A:$A,0))</f>
        <v>g pollutant</v>
      </c>
      <c r="I3645" t="str">
        <f t="shared" si="112"/>
        <v>BC</v>
      </c>
      <c r="J3645" t="e">
        <f>INDEX(NoSettings!$C:$C,MATCH(EPS!$A3645,NoSettings!$A:$A,0))</f>
        <v>#N/A</v>
      </c>
      <c r="K3645">
        <f>INDEX(GWP!$C$2:$C$13,MATCH(EPS!I3645,GWP!$B$2:$B$13,0))</f>
        <v>0</v>
      </c>
      <c r="L3645" s="4" t="e">
        <f t="shared" si="113"/>
        <v>#N/A</v>
      </c>
    </row>
    <row r="3646" spans="1:12">
      <c r="A3646" t="s">
        <v>9194</v>
      </c>
      <c r="B3646" t="s">
        <v>7325</v>
      </c>
      <c r="C3646" t="s">
        <v>1737</v>
      </c>
      <c r="D3646" t="s">
        <v>6872</v>
      </c>
      <c r="E3646" t="s">
        <v>1712</v>
      </c>
      <c r="H3646" t="str">
        <f>INDEX('Vensim Variables'!$B:$B,MATCH(EPS!$B3646,'Vensim Variables'!$A:$A,0))</f>
        <v>g pollutant</v>
      </c>
      <c r="I3646" t="str">
        <f t="shared" si="112"/>
        <v>OC</v>
      </c>
      <c r="J3646" t="e">
        <f>INDEX(NoSettings!$C:$C,MATCH(EPS!$A3646,NoSettings!$A:$A,0))</f>
        <v>#N/A</v>
      </c>
      <c r="K3646">
        <f>INDEX(GWP!$C$2:$C$13,MATCH(EPS!I3646,GWP!$B$2:$B$13,0))</f>
        <v>0</v>
      </c>
      <c r="L3646" s="4" t="e">
        <f t="shared" si="113"/>
        <v>#N/A</v>
      </c>
    </row>
    <row r="3647" spans="1:12">
      <c r="A3647" t="s">
        <v>9195</v>
      </c>
      <c r="B3647" t="s">
        <v>7325</v>
      </c>
      <c r="C3647" t="s">
        <v>1737</v>
      </c>
      <c r="D3647" t="s">
        <v>6872</v>
      </c>
      <c r="E3647" t="s">
        <v>1713</v>
      </c>
      <c r="H3647" t="str">
        <f>INDEX('Vensim Variables'!$B:$B,MATCH(EPS!$B3647,'Vensim Variables'!$A:$A,0))</f>
        <v>g pollutant</v>
      </c>
      <c r="I3647" t="str">
        <f t="shared" si="112"/>
        <v>CH4</v>
      </c>
      <c r="J3647" t="e">
        <f>INDEX(NoSettings!$C:$C,MATCH(EPS!$A3647,NoSettings!$A:$A,0))</f>
        <v>#N/A</v>
      </c>
      <c r="K3647">
        <f>INDEX(GWP!$C$2:$C$13,MATCH(EPS!I3647,GWP!$B$2:$B$13,0))</f>
        <v>28</v>
      </c>
      <c r="L3647" s="4" t="e">
        <f t="shared" si="113"/>
        <v>#N/A</v>
      </c>
    </row>
    <row r="3648" spans="1:12">
      <c r="A3648" t="s">
        <v>9196</v>
      </c>
      <c r="B3648" t="s">
        <v>7325</v>
      </c>
      <c r="C3648" t="s">
        <v>1737</v>
      </c>
      <c r="D3648" t="s">
        <v>6872</v>
      </c>
      <c r="E3648" t="s">
        <v>1714</v>
      </c>
      <c r="H3648" t="str">
        <f>INDEX('Vensim Variables'!$B:$B,MATCH(EPS!$B3648,'Vensim Variables'!$A:$A,0))</f>
        <v>g pollutant</v>
      </c>
      <c r="I3648" t="str">
        <f t="shared" si="112"/>
        <v>N2O</v>
      </c>
      <c r="J3648" t="e">
        <f>INDEX(NoSettings!$C:$C,MATCH(EPS!$A3648,NoSettings!$A:$A,0))</f>
        <v>#N/A</v>
      </c>
      <c r="K3648">
        <f>INDEX(GWP!$C$2:$C$13,MATCH(EPS!I3648,GWP!$B$2:$B$13,0))</f>
        <v>265</v>
      </c>
      <c r="L3648" s="4" t="e">
        <f t="shared" si="113"/>
        <v>#N/A</v>
      </c>
    </row>
    <row r="3649" spans="1:12">
      <c r="A3649" t="s">
        <v>9197</v>
      </c>
      <c r="B3649" t="s">
        <v>7325</v>
      </c>
      <c r="C3649" t="s">
        <v>1737</v>
      </c>
      <c r="D3649" t="s">
        <v>6872</v>
      </c>
      <c r="E3649" t="s">
        <v>1715</v>
      </c>
      <c r="H3649" t="str">
        <f>INDEX('Vensim Variables'!$B:$B,MATCH(EPS!$B3649,'Vensim Variables'!$A:$A,0))</f>
        <v>g pollutant</v>
      </c>
      <c r="I3649" t="str">
        <f t="shared" si="112"/>
        <v>F gases</v>
      </c>
      <c r="J3649" t="e">
        <f>INDEX(NoSettings!$C:$C,MATCH(EPS!$A3649,NoSettings!$A:$A,0))</f>
        <v>#N/A</v>
      </c>
      <c r="K3649">
        <f>INDEX(GWP!$C$2:$C$13,MATCH(EPS!I3649,GWP!$B$2:$B$13,0))</f>
        <v>1</v>
      </c>
      <c r="L3649" s="4" t="e">
        <f t="shared" si="113"/>
        <v>#N/A</v>
      </c>
    </row>
    <row r="3650" spans="1:12">
      <c r="A3650" t="s">
        <v>9198</v>
      </c>
      <c r="B3650" t="s">
        <v>7325</v>
      </c>
      <c r="C3650" t="s">
        <v>1737</v>
      </c>
      <c r="D3650" t="s">
        <v>6873</v>
      </c>
      <c r="E3650" t="s">
        <v>1702</v>
      </c>
      <c r="H3650" t="str">
        <f>INDEX('Vensim Variables'!$B:$B,MATCH(EPS!$B3650,'Vensim Variables'!$A:$A,0))</f>
        <v>g pollutant</v>
      </c>
      <c r="I3650" t="str">
        <f t="shared" si="112"/>
        <v>CO2</v>
      </c>
      <c r="J3650" t="e">
        <f>INDEX(NoSettings!$C:$C,MATCH(EPS!$A3650,NoSettings!$A:$A,0))</f>
        <v>#N/A</v>
      </c>
      <c r="K3650">
        <f>INDEX(GWP!$C$2:$C$13,MATCH(EPS!I3650,GWP!$B$2:$B$13,0))</f>
        <v>1</v>
      </c>
      <c r="L3650" s="4" t="e">
        <f t="shared" si="113"/>
        <v>#N/A</v>
      </c>
    </row>
    <row r="3651" spans="1:12">
      <c r="A3651" t="s">
        <v>9199</v>
      </c>
      <c r="B3651" t="s">
        <v>7325</v>
      </c>
      <c r="C3651" t="s">
        <v>1737</v>
      </c>
      <c r="D3651" t="s">
        <v>6873</v>
      </c>
      <c r="E3651" t="s">
        <v>1705</v>
      </c>
      <c r="H3651" t="str">
        <f>INDEX('Vensim Variables'!$B:$B,MATCH(EPS!$B3651,'Vensim Variables'!$A:$A,0))</f>
        <v>g pollutant</v>
      </c>
      <c r="I3651" t="str">
        <f t="shared" ref="I3651:I3714" si="114">IF(OR(C3651="CO2",C3651="CH4",C3651="N2O",C3651="F gases",C3651="VOC",C3651="CO",C3651="NOx",C3651="PM10",C3651="PM25",C3651="SOx",C3651="BC",C3651="OC"),C3651,IF(OR(D3651="CO2",D3651="CH4",D3651="N2O",D3651="F gases",D3651="VOC",D3651="CO",D3651="NOx",D3651="PM10",D3651="PM25",D3651="SOx",D3651="BC",D3651="OC"),D3651,IF(OR(E3651="CO2",E3651="CH4",E3651="N2O",E3651="F gases",E3651="VOC",E3651="CO",E3651="NOx",E3651="PM10",E3651="PM25",E3651="SOx",E3651="BC",E3651="OC"),E3651,"NA")))</f>
        <v>VOC</v>
      </c>
      <c r="J3651" t="e">
        <f>INDEX(NoSettings!$C:$C,MATCH(EPS!$A3651,NoSettings!$A:$A,0))</f>
        <v>#N/A</v>
      </c>
      <c r="K3651">
        <f>INDEX(GWP!$C$2:$C$13,MATCH(EPS!I3651,GWP!$B$2:$B$13,0))</f>
        <v>0</v>
      </c>
      <c r="L3651" s="4" t="e">
        <f t="shared" ref="L3651:L3714" si="115">IF(H3651="g pollutant",K3651*J3651/10^12,IF(H3651="MMTCO2e",J3651,IF(H3651="MWh",J3651,0)))</f>
        <v>#N/A</v>
      </c>
    </row>
    <row r="3652" spans="1:12">
      <c r="A3652" t="s">
        <v>9200</v>
      </c>
      <c r="B3652" t="s">
        <v>7325</v>
      </c>
      <c r="C3652" t="s">
        <v>1737</v>
      </c>
      <c r="D3652" t="s">
        <v>6873</v>
      </c>
      <c r="E3652" t="s">
        <v>1706</v>
      </c>
      <c r="H3652" t="str">
        <f>INDEX('Vensim Variables'!$B:$B,MATCH(EPS!$B3652,'Vensim Variables'!$A:$A,0))</f>
        <v>g pollutant</v>
      </c>
      <c r="I3652" t="str">
        <f t="shared" si="114"/>
        <v>CO</v>
      </c>
      <c r="J3652" t="e">
        <f>INDEX(NoSettings!$C:$C,MATCH(EPS!$A3652,NoSettings!$A:$A,0))</f>
        <v>#N/A</v>
      </c>
      <c r="K3652">
        <f>INDEX(GWP!$C$2:$C$13,MATCH(EPS!I3652,GWP!$B$2:$B$13,0))</f>
        <v>0</v>
      </c>
      <c r="L3652" s="4" t="e">
        <f t="shared" si="115"/>
        <v>#N/A</v>
      </c>
    </row>
    <row r="3653" spans="1:12">
      <c r="A3653" t="s">
        <v>9201</v>
      </c>
      <c r="B3653" t="s">
        <v>7325</v>
      </c>
      <c r="C3653" t="s">
        <v>1737</v>
      </c>
      <c r="D3653" t="s">
        <v>6873</v>
      </c>
      <c r="E3653" t="s">
        <v>1707</v>
      </c>
      <c r="H3653" t="str">
        <f>INDEX('Vensim Variables'!$B:$B,MATCH(EPS!$B3653,'Vensim Variables'!$A:$A,0))</f>
        <v>g pollutant</v>
      </c>
      <c r="I3653" t="str">
        <f t="shared" si="114"/>
        <v>NOx</v>
      </c>
      <c r="J3653" t="e">
        <f>INDEX(NoSettings!$C:$C,MATCH(EPS!$A3653,NoSettings!$A:$A,0))</f>
        <v>#N/A</v>
      </c>
      <c r="K3653">
        <f>INDEX(GWP!$C$2:$C$13,MATCH(EPS!I3653,GWP!$B$2:$B$13,0))</f>
        <v>0</v>
      </c>
      <c r="L3653" s="4" t="e">
        <f t="shared" si="115"/>
        <v>#N/A</v>
      </c>
    </row>
    <row r="3654" spans="1:12">
      <c r="A3654" t="s">
        <v>9202</v>
      </c>
      <c r="B3654" t="s">
        <v>7325</v>
      </c>
      <c r="C3654" t="s">
        <v>1737</v>
      </c>
      <c r="D3654" t="s">
        <v>6873</v>
      </c>
      <c r="E3654" t="s">
        <v>1708</v>
      </c>
      <c r="H3654" t="str">
        <f>INDEX('Vensim Variables'!$B:$B,MATCH(EPS!$B3654,'Vensim Variables'!$A:$A,0))</f>
        <v>g pollutant</v>
      </c>
      <c r="I3654" t="str">
        <f t="shared" si="114"/>
        <v>PM10</v>
      </c>
      <c r="J3654" t="e">
        <f>INDEX(NoSettings!$C:$C,MATCH(EPS!$A3654,NoSettings!$A:$A,0))</f>
        <v>#N/A</v>
      </c>
      <c r="K3654">
        <f>INDEX(GWP!$C$2:$C$13,MATCH(EPS!I3654,GWP!$B$2:$B$13,0))</f>
        <v>0</v>
      </c>
      <c r="L3654" s="4" t="e">
        <f t="shared" si="115"/>
        <v>#N/A</v>
      </c>
    </row>
    <row r="3655" spans="1:12">
      <c r="A3655" t="s">
        <v>9203</v>
      </c>
      <c r="B3655" t="s">
        <v>7325</v>
      </c>
      <c r="C3655" t="s">
        <v>1737</v>
      </c>
      <c r="D3655" t="s">
        <v>6873</v>
      </c>
      <c r="E3655" t="s">
        <v>1709</v>
      </c>
      <c r="H3655" t="str">
        <f>INDEX('Vensim Variables'!$B:$B,MATCH(EPS!$B3655,'Vensim Variables'!$A:$A,0))</f>
        <v>g pollutant</v>
      </c>
      <c r="I3655" t="str">
        <f t="shared" si="114"/>
        <v>PM25</v>
      </c>
      <c r="J3655" t="e">
        <f>INDEX(NoSettings!$C:$C,MATCH(EPS!$A3655,NoSettings!$A:$A,0))</f>
        <v>#N/A</v>
      </c>
      <c r="K3655">
        <f>INDEX(GWP!$C$2:$C$13,MATCH(EPS!I3655,GWP!$B$2:$B$13,0))</f>
        <v>0</v>
      </c>
      <c r="L3655" s="4" t="e">
        <f t="shared" si="115"/>
        <v>#N/A</v>
      </c>
    </row>
    <row r="3656" spans="1:12">
      <c r="A3656" t="s">
        <v>9204</v>
      </c>
      <c r="B3656" t="s">
        <v>7325</v>
      </c>
      <c r="C3656" t="s">
        <v>1737</v>
      </c>
      <c r="D3656" t="s">
        <v>6873</v>
      </c>
      <c r="E3656" t="s">
        <v>1710</v>
      </c>
      <c r="H3656" t="str">
        <f>INDEX('Vensim Variables'!$B:$B,MATCH(EPS!$B3656,'Vensim Variables'!$A:$A,0))</f>
        <v>g pollutant</v>
      </c>
      <c r="I3656" t="str">
        <f t="shared" si="114"/>
        <v>SOx</v>
      </c>
      <c r="J3656" t="e">
        <f>INDEX(NoSettings!$C:$C,MATCH(EPS!$A3656,NoSettings!$A:$A,0))</f>
        <v>#N/A</v>
      </c>
      <c r="K3656">
        <f>INDEX(GWP!$C$2:$C$13,MATCH(EPS!I3656,GWP!$B$2:$B$13,0))</f>
        <v>0</v>
      </c>
      <c r="L3656" s="4" t="e">
        <f t="shared" si="115"/>
        <v>#N/A</v>
      </c>
    </row>
    <row r="3657" spans="1:12">
      <c r="A3657" t="s">
        <v>9205</v>
      </c>
      <c r="B3657" t="s">
        <v>7325</v>
      </c>
      <c r="C3657" t="s">
        <v>1737</v>
      </c>
      <c r="D3657" t="s">
        <v>6873</v>
      </c>
      <c r="E3657" t="s">
        <v>1711</v>
      </c>
      <c r="H3657" t="str">
        <f>INDEX('Vensim Variables'!$B:$B,MATCH(EPS!$B3657,'Vensim Variables'!$A:$A,0))</f>
        <v>g pollutant</v>
      </c>
      <c r="I3657" t="str">
        <f t="shared" si="114"/>
        <v>BC</v>
      </c>
      <c r="J3657" t="e">
        <f>INDEX(NoSettings!$C:$C,MATCH(EPS!$A3657,NoSettings!$A:$A,0))</f>
        <v>#N/A</v>
      </c>
      <c r="K3657">
        <f>INDEX(GWP!$C$2:$C$13,MATCH(EPS!I3657,GWP!$B$2:$B$13,0))</f>
        <v>0</v>
      </c>
      <c r="L3657" s="4" t="e">
        <f t="shared" si="115"/>
        <v>#N/A</v>
      </c>
    </row>
    <row r="3658" spans="1:12">
      <c r="A3658" t="s">
        <v>9206</v>
      </c>
      <c r="B3658" t="s">
        <v>7325</v>
      </c>
      <c r="C3658" t="s">
        <v>1737</v>
      </c>
      <c r="D3658" t="s">
        <v>6873</v>
      </c>
      <c r="E3658" t="s">
        <v>1712</v>
      </c>
      <c r="H3658" t="str">
        <f>INDEX('Vensim Variables'!$B:$B,MATCH(EPS!$B3658,'Vensim Variables'!$A:$A,0))</f>
        <v>g pollutant</v>
      </c>
      <c r="I3658" t="str">
        <f t="shared" si="114"/>
        <v>OC</v>
      </c>
      <c r="J3658" t="e">
        <f>INDEX(NoSettings!$C:$C,MATCH(EPS!$A3658,NoSettings!$A:$A,0))</f>
        <v>#N/A</v>
      </c>
      <c r="K3658">
        <f>INDEX(GWP!$C$2:$C$13,MATCH(EPS!I3658,GWP!$B$2:$B$13,0))</f>
        <v>0</v>
      </c>
      <c r="L3658" s="4" t="e">
        <f t="shared" si="115"/>
        <v>#N/A</v>
      </c>
    </row>
    <row r="3659" spans="1:12">
      <c r="A3659" t="s">
        <v>9207</v>
      </c>
      <c r="B3659" t="s">
        <v>7325</v>
      </c>
      <c r="C3659" t="s">
        <v>1737</v>
      </c>
      <c r="D3659" t="s">
        <v>6873</v>
      </c>
      <c r="E3659" t="s">
        <v>1713</v>
      </c>
      <c r="H3659" t="str">
        <f>INDEX('Vensim Variables'!$B:$B,MATCH(EPS!$B3659,'Vensim Variables'!$A:$A,0))</f>
        <v>g pollutant</v>
      </c>
      <c r="I3659" t="str">
        <f t="shared" si="114"/>
        <v>CH4</v>
      </c>
      <c r="J3659" t="e">
        <f>INDEX(NoSettings!$C:$C,MATCH(EPS!$A3659,NoSettings!$A:$A,0))</f>
        <v>#N/A</v>
      </c>
      <c r="K3659">
        <f>INDEX(GWP!$C$2:$C$13,MATCH(EPS!I3659,GWP!$B$2:$B$13,0))</f>
        <v>28</v>
      </c>
      <c r="L3659" s="4" t="e">
        <f t="shared" si="115"/>
        <v>#N/A</v>
      </c>
    </row>
    <row r="3660" spans="1:12">
      <c r="A3660" t="s">
        <v>9208</v>
      </c>
      <c r="B3660" t="s">
        <v>7325</v>
      </c>
      <c r="C3660" t="s">
        <v>1737</v>
      </c>
      <c r="D3660" t="s">
        <v>6873</v>
      </c>
      <c r="E3660" t="s">
        <v>1714</v>
      </c>
      <c r="H3660" t="str">
        <f>INDEX('Vensim Variables'!$B:$B,MATCH(EPS!$B3660,'Vensim Variables'!$A:$A,0))</f>
        <v>g pollutant</v>
      </c>
      <c r="I3660" t="str">
        <f t="shared" si="114"/>
        <v>N2O</v>
      </c>
      <c r="J3660" t="e">
        <f>INDEX(NoSettings!$C:$C,MATCH(EPS!$A3660,NoSettings!$A:$A,0))</f>
        <v>#N/A</v>
      </c>
      <c r="K3660">
        <f>INDEX(GWP!$C$2:$C$13,MATCH(EPS!I3660,GWP!$B$2:$B$13,0))</f>
        <v>265</v>
      </c>
      <c r="L3660" s="4" t="e">
        <f t="shared" si="115"/>
        <v>#N/A</v>
      </c>
    </row>
    <row r="3661" spans="1:12">
      <c r="A3661" t="s">
        <v>9209</v>
      </c>
      <c r="B3661" t="s">
        <v>7325</v>
      </c>
      <c r="C3661" t="s">
        <v>1737</v>
      </c>
      <c r="D3661" t="s">
        <v>6873</v>
      </c>
      <c r="E3661" t="s">
        <v>1715</v>
      </c>
      <c r="H3661" t="str">
        <f>INDEX('Vensim Variables'!$B:$B,MATCH(EPS!$B3661,'Vensim Variables'!$A:$A,0))</f>
        <v>g pollutant</v>
      </c>
      <c r="I3661" t="str">
        <f t="shared" si="114"/>
        <v>F gases</v>
      </c>
      <c r="J3661" t="e">
        <f>INDEX(NoSettings!$C:$C,MATCH(EPS!$A3661,NoSettings!$A:$A,0))</f>
        <v>#N/A</v>
      </c>
      <c r="K3661">
        <f>INDEX(GWP!$C$2:$C$13,MATCH(EPS!I3661,GWP!$B$2:$B$13,0))</f>
        <v>1</v>
      </c>
      <c r="L3661" s="4" t="e">
        <f t="shared" si="115"/>
        <v>#N/A</v>
      </c>
    </row>
    <row r="3662" spans="1:12">
      <c r="A3662" t="s">
        <v>9210</v>
      </c>
      <c r="B3662" t="s">
        <v>7325</v>
      </c>
      <c r="C3662" t="s">
        <v>1737</v>
      </c>
      <c r="D3662" t="s">
        <v>6874</v>
      </c>
      <c r="E3662" t="s">
        <v>1702</v>
      </c>
      <c r="H3662" t="str">
        <f>INDEX('Vensim Variables'!$B:$B,MATCH(EPS!$B3662,'Vensim Variables'!$A:$A,0))</f>
        <v>g pollutant</v>
      </c>
      <c r="I3662" t="str">
        <f t="shared" si="114"/>
        <v>CO2</v>
      </c>
      <c r="J3662" t="e">
        <f>INDEX(NoSettings!$C:$C,MATCH(EPS!$A3662,NoSettings!$A:$A,0))</f>
        <v>#N/A</v>
      </c>
      <c r="K3662">
        <f>INDEX(GWP!$C$2:$C$13,MATCH(EPS!I3662,GWP!$B$2:$B$13,0))</f>
        <v>1</v>
      </c>
      <c r="L3662" s="4" t="e">
        <f t="shared" si="115"/>
        <v>#N/A</v>
      </c>
    </row>
    <row r="3663" spans="1:12">
      <c r="A3663" t="s">
        <v>9211</v>
      </c>
      <c r="B3663" t="s">
        <v>7325</v>
      </c>
      <c r="C3663" t="s">
        <v>1737</v>
      </c>
      <c r="D3663" t="s">
        <v>6874</v>
      </c>
      <c r="E3663" t="s">
        <v>1705</v>
      </c>
      <c r="H3663" t="str">
        <f>INDEX('Vensim Variables'!$B:$B,MATCH(EPS!$B3663,'Vensim Variables'!$A:$A,0))</f>
        <v>g pollutant</v>
      </c>
      <c r="I3663" t="str">
        <f t="shared" si="114"/>
        <v>VOC</v>
      </c>
      <c r="J3663" t="e">
        <f>INDEX(NoSettings!$C:$C,MATCH(EPS!$A3663,NoSettings!$A:$A,0))</f>
        <v>#N/A</v>
      </c>
      <c r="K3663">
        <f>INDEX(GWP!$C$2:$C$13,MATCH(EPS!I3663,GWP!$B$2:$B$13,0))</f>
        <v>0</v>
      </c>
      <c r="L3663" s="4" t="e">
        <f t="shared" si="115"/>
        <v>#N/A</v>
      </c>
    </row>
    <row r="3664" spans="1:12">
      <c r="A3664" t="s">
        <v>9212</v>
      </c>
      <c r="B3664" t="s">
        <v>7325</v>
      </c>
      <c r="C3664" t="s">
        <v>1737</v>
      </c>
      <c r="D3664" t="s">
        <v>6874</v>
      </c>
      <c r="E3664" t="s">
        <v>1706</v>
      </c>
      <c r="H3664" t="str">
        <f>INDEX('Vensim Variables'!$B:$B,MATCH(EPS!$B3664,'Vensim Variables'!$A:$A,0))</f>
        <v>g pollutant</v>
      </c>
      <c r="I3664" t="str">
        <f t="shared" si="114"/>
        <v>CO</v>
      </c>
      <c r="J3664" t="e">
        <f>INDEX(NoSettings!$C:$C,MATCH(EPS!$A3664,NoSettings!$A:$A,0))</f>
        <v>#N/A</v>
      </c>
      <c r="K3664">
        <f>INDEX(GWP!$C$2:$C$13,MATCH(EPS!I3664,GWP!$B$2:$B$13,0))</f>
        <v>0</v>
      </c>
      <c r="L3664" s="4" t="e">
        <f t="shared" si="115"/>
        <v>#N/A</v>
      </c>
    </row>
    <row r="3665" spans="1:12">
      <c r="A3665" t="s">
        <v>9213</v>
      </c>
      <c r="B3665" t="s">
        <v>7325</v>
      </c>
      <c r="C3665" t="s">
        <v>1737</v>
      </c>
      <c r="D3665" t="s">
        <v>6874</v>
      </c>
      <c r="E3665" t="s">
        <v>1707</v>
      </c>
      <c r="H3665" t="str">
        <f>INDEX('Vensim Variables'!$B:$B,MATCH(EPS!$B3665,'Vensim Variables'!$A:$A,0))</f>
        <v>g pollutant</v>
      </c>
      <c r="I3665" t="str">
        <f t="shared" si="114"/>
        <v>NOx</v>
      </c>
      <c r="J3665" t="e">
        <f>INDEX(NoSettings!$C:$C,MATCH(EPS!$A3665,NoSettings!$A:$A,0))</f>
        <v>#N/A</v>
      </c>
      <c r="K3665">
        <f>INDEX(GWP!$C$2:$C$13,MATCH(EPS!I3665,GWP!$B$2:$B$13,0))</f>
        <v>0</v>
      </c>
      <c r="L3665" s="4" t="e">
        <f t="shared" si="115"/>
        <v>#N/A</v>
      </c>
    </row>
    <row r="3666" spans="1:12">
      <c r="A3666" t="s">
        <v>9214</v>
      </c>
      <c r="B3666" t="s">
        <v>7325</v>
      </c>
      <c r="C3666" t="s">
        <v>1737</v>
      </c>
      <c r="D3666" t="s">
        <v>6874</v>
      </c>
      <c r="E3666" t="s">
        <v>1708</v>
      </c>
      <c r="H3666" t="str">
        <f>INDEX('Vensim Variables'!$B:$B,MATCH(EPS!$B3666,'Vensim Variables'!$A:$A,0))</f>
        <v>g pollutant</v>
      </c>
      <c r="I3666" t="str">
        <f t="shared" si="114"/>
        <v>PM10</v>
      </c>
      <c r="J3666" t="e">
        <f>INDEX(NoSettings!$C:$C,MATCH(EPS!$A3666,NoSettings!$A:$A,0))</f>
        <v>#N/A</v>
      </c>
      <c r="K3666">
        <f>INDEX(GWP!$C$2:$C$13,MATCH(EPS!I3666,GWP!$B$2:$B$13,0))</f>
        <v>0</v>
      </c>
      <c r="L3666" s="4" t="e">
        <f t="shared" si="115"/>
        <v>#N/A</v>
      </c>
    </row>
    <row r="3667" spans="1:12">
      <c r="A3667" t="s">
        <v>9215</v>
      </c>
      <c r="B3667" t="s">
        <v>7325</v>
      </c>
      <c r="C3667" t="s">
        <v>1737</v>
      </c>
      <c r="D3667" t="s">
        <v>6874</v>
      </c>
      <c r="E3667" t="s">
        <v>1709</v>
      </c>
      <c r="H3667" t="str">
        <f>INDEX('Vensim Variables'!$B:$B,MATCH(EPS!$B3667,'Vensim Variables'!$A:$A,0))</f>
        <v>g pollutant</v>
      </c>
      <c r="I3667" t="str">
        <f t="shared" si="114"/>
        <v>PM25</v>
      </c>
      <c r="J3667" t="e">
        <f>INDEX(NoSettings!$C:$C,MATCH(EPS!$A3667,NoSettings!$A:$A,0))</f>
        <v>#N/A</v>
      </c>
      <c r="K3667">
        <f>INDEX(GWP!$C$2:$C$13,MATCH(EPS!I3667,GWP!$B$2:$B$13,0))</f>
        <v>0</v>
      </c>
      <c r="L3667" s="4" t="e">
        <f t="shared" si="115"/>
        <v>#N/A</v>
      </c>
    </row>
    <row r="3668" spans="1:12">
      <c r="A3668" t="s">
        <v>9216</v>
      </c>
      <c r="B3668" t="s">
        <v>7325</v>
      </c>
      <c r="C3668" t="s">
        <v>1737</v>
      </c>
      <c r="D3668" t="s">
        <v>6874</v>
      </c>
      <c r="E3668" t="s">
        <v>1710</v>
      </c>
      <c r="H3668" t="str">
        <f>INDEX('Vensim Variables'!$B:$B,MATCH(EPS!$B3668,'Vensim Variables'!$A:$A,0))</f>
        <v>g pollutant</v>
      </c>
      <c r="I3668" t="str">
        <f t="shared" si="114"/>
        <v>SOx</v>
      </c>
      <c r="J3668" t="e">
        <f>INDEX(NoSettings!$C:$C,MATCH(EPS!$A3668,NoSettings!$A:$A,0))</f>
        <v>#N/A</v>
      </c>
      <c r="K3668">
        <f>INDEX(GWP!$C$2:$C$13,MATCH(EPS!I3668,GWP!$B$2:$B$13,0))</f>
        <v>0</v>
      </c>
      <c r="L3668" s="4" t="e">
        <f t="shared" si="115"/>
        <v>#N/A</v>
      </c>
    </row>
    <row r="3669" spans="1:12">
      <c r="A3669" t="s">
        <v>9217</v>
      </c>
      <c r="B3669" t="s">
        <v>7325</v>
      </c>
      <c r="C3669" t="s">
        <v>1737</v>
      </c>
      <c r="D3669" t="s">
        <v>6874</v>
      </c>
      <c r="E3669" t="s">
        <v>1711</v>
      </c>
      <c r="H3669" t="str">
        <f>INDEX('Vensim Variables'!$B:$B,MATCH(EPS!$B3669,'Vensim Variables'!$A:$A,0))</f>
        <v>g pollutant</v>
      </c>
      <c r="I3669" t="str">
        <f t="shared" si="114"/>
        <v>BC</v>
      </c>
      <c r="J3669" t="e">
        <f>INDEX(NoSettings!$C:$C,MATCH(EPS!$A3669,NoSettings!$A:$A,0))</f>
        <v>#N/A</v>
      </c>
      <c r="K3669">
        <f>INDEX(GWP!$C$2:$C$13,MATCH(EPS!I3669,GWP!$B$2:$B$13,0))</f>
        <v>0</v>
      </c>
      <c r="L3669" s="4" t="e">
        <f t="shared" si="115"/>
        <v>#N/A</v>
      </c>
    </row>
    <row r="3670" spans="1:12">
      <c r="A3670" t="s">
        <v>9218</v>
      </c>
      <c r="B3670" t="s">
        <v>7325</v>
      </c>
      <c r="C3670" t="s">
        <v>1737</v>
      </c>
      <c r="D3670" t="s">
        <v>6874</v>
      </c>
      <c r="E3670" t="s">
        <v>1712</v>
      </c>
      <c r="H3670" t="str">
        <f>INDEX('Vensim Variables'!$B:$B,MATCH(EPS!$B3670,'Vensim Variables'!$A:$A,0))</f>
        <v>g pollutant</v>
      </c>
      <c r="I3670" t="str">
        <f t="shared" si="114"/>
        <v>OC</v>
      </c>
      <c r="J3670" t="e">
        <f>INDEX(NoSettings!$C:$C,MATCH(EPS!$A3670,NoSettings!$A:$A,0))</f>
        <v>#N/A</v>
      </c>
      <c r="K3670">
        <f>INDEX(GWP!$C$2:$C$13,MATCH(EPS!I3670,GWP!$B$2:$B$13,0))</f>
        <v>0</v>
      </c>
      <c r="L3670" s="4" t="e">
        <f t="shared" si="115"/>
        <v>#N/A</v>
      </c>
    </row>
    <row r="3671" spans="1:12">
      <c r="A3671" t="s">
        <v>9219</v>
      </c>
      <c r="B3671" t="s">
        <v>7325</v>
      </c>
      <c r="C3671" t="s">
        <v>1737</v>
      </c>
      <c r="D3671" t="s">
        <v>6874</v>
      </c>
      <c r="E3671" t="s">
        <v>1713</v>
      </c>
      <c r="H3671" t="str">
        <f>INDEX('Vensim Variables'!$B:$B,MATCH(EPS!$B3671,'Vensim Variables'!$A:$A,0))</f>
        <v>g pollutant</v>
      </c>
      <c r="I3671" t="str">
        <f t="shared" si="114"/>
        <v>CH4</v>
      </c>
      <c r="J3671" t="e">
        <f>INDEX(NoSettings!$C:$C,MATCH(EPS!$A3671,NoSettings!$A:$A,0))</f>
        <v>#N/A</v>
      </c>
      <c r="K3671">
        <f>INDEX(GWP!$C$2:$C$13,MATCH(EPS!I3671,GWP!$B$2:$B$13,0))</f>
        <v>28</v>
      </c>
      <c r="L3671" s="4" t="e">
        <f t="shared" si="115"/>
        <v>#N/A</v>
      </c>
    </row>
    <row r="3672" spans="1:12">
      <c r="A3672" t="s">
        <v>9220</v>
      </c>
      <c r="B3672" t="s">
        <v>7325</v>
      </c>
      <c r="C3672" t="s">
        <v>1737</v>
      </c>
      <c r="D3672" t="s">
        <v>6874</v>
      </c>
      <c r="E3672" t="s">
        <v>1714</v>
      </c>
      <c r="H3672" t="str">
        <f>INDEX('Vensim Variables'!$B:$B,MATCH(EPS!$B3672,'Vensim Variables'!$A:$A,0))</f>
        <v>g pollutant</v>
      </c>
      <c r="I3672" t="str">
        <f t="shared" si="114"/>
        <v>N2O</v>
      </c>
      <c r="J3672" t="e">
        <f>INDEX(NoSettings!$C:$C,MATCH(EPS!$A3672,NoSettings!$A:$A,0))</f>
        <v>#N/A</v>
      </c>
      <c r="K3672">
        <f>INDEX(GWP!$C$2:$C$13,MATCH(EPS!I3672,GWP!$B$2:$B$13,0))</f>
        <v>265</v>
      </c>
      <c r="L3672" s="4" t="e">
        <f t="shared" si="115"/>
        <v>#N/A</v>
      </c>
    </row>
    <row r="3673" spans="1:12">
      <c r="A3673" t="s">
        <v>9221</v>
      </c>
      <c r="B3673" t="s">
        <v>7325</v>
      </c>
      <c r="C3673" t="s">
        <v>1737</v>
      </c>
      <c r="D3673" t="s">
        <v>6874</v>
      </c>
      <c r="E3673" t="s">
        <v>1715</v>
      </c>
      <c r="H3673" t="str">
        <f>INDEX('Vensim Variables'!$B:$B,MATCH(EPS!$B3673,'Vensim Variables'!$A:$A,0))</f>
        <v>g pollutant</v>
      </c>
      <c r="I3673" t="str">
        <f t="shared" si="114"/>
        <v>F gases</v>
      </c>
      <c r="J3673" t="e">
        <f>INDEX(NoSettings!$C:$C,MATCH(EPS!$A3673,NoSettings!$A:$A,0))</f>
        <v>#N/A</v>
      </c>
      <c r="K3673">
        <f>INDEX(GWP!$C$2:$C$13,MATCH(EPS!I3673,GWP!$B$2:$B$13,0))</f>
        <v>1</v>
      </c>
      <c r="L3673" s="4" t="e">
        <f t="shared" si="115"/>
        <v>#N/A</v>
      </c>
    </row>
    <row r="3674" spans="1:12">
      <c r="A3674" t="s">
        <v>9222</v>
      </c>
      <c r="B3674" t="s">
        <v>7325</v>
      </c>
      <c r="C3674" t="s">
        <v>1737</v>
      </c>
      <c r="D3674" t="s">
        <v>6875</v>
      </c>
      <c r="E3674" t="s">
        <v>1702</v>
      </c>
      <c r="H3674" t="str">
        <f>INDEX('Vensim Variables'!$B:$B,MATCH(EPS!$B3674,'Vensim Variables'!$A:$A,0))</f>
        <v>g pollutant</v>
      </c>
      <c r="I3674" t="str">
        <f t="shared" si="114"/>
        <v>CO2</v>
      </c>
      <c r="J3674" t="e">
        <f>INDEX(NoSettings!$C:$C,MATCH(EPS!$A3674,NoSettings!$A:$A,0))</f>
        <v>#N/A</v>
      </c>
      <c r="K3674">
        <f>INDEX(GWP!$C$2:$C$13,MATCH(EPS!I3674,GWP!$B$2:$B$13,0))</f>
        <v>1</v>
      </c>
      <c r="L3674" s="4" t="e">
        <f t="shared" si="115"/>
        <v>#N/A</v>
      </c>
    </row>
    <row r="3675" spans="1:12">
      <c r="A3675" t="s">
        <v>9223</v>
      </c>
      <c r="B3675" t="s">
        <v>7325</v>
      </c>
      <c r="C3675" t="s">
        <v>1737</v>
      </c>
      <c r="D3675" t="s">
        <v>6875</v>
      </c>
      <c r="E3675" t="s">
        <v>1705</v>
      </c>
      <c r="H3675" t="str">
        <f>INDEX('Vensim Variables'!$B:$B,MATCH(EPS!$B3675,'Vensim Variables'!$A:$A,0))</f>
        <v>g pollutant</v>
      </c>
      <c r="I3675" t="str">
        <f t="shared" si="114"/>
        <v>VOC</v>
      </c>
      <c r="J3675" t="e">
        <f>INDEX(NoSettings!$C:$C,MATCH(EPS!$A3675,NoSettings!$A:$A,0))</f>
        <v>#N/A</v>
      </c>
      <c r="K3675">
        <f>INDEX(GWP!$C$2:$C$13,MATCH(EPS!I3675,GWP!$B$2:$B$13,0))</f>
        <v>0</v>
      </c>
      <c r="L3675" s="4" t="e">
        <f t="shared" si="115"/>
        <v>#N/A</v>
      </c>
    </row>
    <row r="3676" spans="1:12">
      <c r="A3676" t="s">
        <v>9224</v>
      </c>
      <c r="B3676" t="s">
        <v>7325</v>
      </c>
      <c r="C3676" t="s">
        <v>1737</v>
      </c>
      <c r="D3676" t="s">
        <v>6875</v>
      </c>
      <c r="E3676" t="s">
        <v>1706</v>
      </c>
      <c r="H3676" t="str">
        <f>INDEX('Vensim Variables'!$B:$B,MATCH(EPS!$B3676,'Vensim Variables'!$A:$A,0))</f>
        <v>g pollutant</v>
      </c>
      <c r="I3676" t="str">
        <f t="shared" si="114"/>
        <v>CO</v>
      </c>
      <c r="J3676" t="e">
        <f>INDEX(NoSettings!$C:$C,MATCH(EPS!$A3676,NoSettings!$A:$A,0))</f>
        <v>#N/A</v>
      </c>
      <c r="K3676">
        <f>INDEX(GWP!$C$2:$C$13,MATCH(EPS!I3676,GWP!$B$2:$B$13,0))</f>
        <v>0</v>
      </c>
      <c r="L3676" s="4" t="e">
        <f t="shared" si="115"/>
        <v>#N/A</v>
      </c>
    </row>
    <row r="3677" spans="1:12">
      <c r="A3677" t="s">
        <v>9225</v>
      </c>
      <c r="B3677" t="s">
        <v>7325</v>
      </c>
      <c r="C3677" t="s">
        <v>1737</v>
      </c>
      <c r="D3677" t="s">
        <v>6875</v>
      </c>
      <c r="E3677" t="s">
        <v>1707</v>
      </c>
      <c r="H3677" t="str">
        <f>INDEX('Vensim Variables'!$B:$B,MATCH(EPS!$B3677,'Vensim Variables'!$A:$A,0))</f>
        <v>g pollutant</v>
      </c>
      <c r="I3677" t="str">
        <f t="shared" si="114"/>
        <v>NOx</v>
      </c>
      <c r="J3677" t="e">
        <f>INDEX(NoSettings!$C:$C,MATCH(EPS!$A3677,NoSettings!$A:$A,0))</f>
        <v>#N/A</v>
      </c>
      <c r="K3677">
        <f>INDEX(GWP!$C$2:$C$13,MATCH(EPS!I3677,GWP!$B$2:$B$13,0))</f>
        <v>0</v>
      </c>
      <c r="L3677" s="4" t="e">
        <f t="shared" si="115"/>
        <v>#N/A</v>
      </c>
    </row>
    <row r="3678" spans="1:12">
      <c r="A3678" t="s">
        <v>9226</v>
      </c>
      <c r="B3678" t="s">
        <v>7325</v>
      </c>
      <c r="C3678" t="s">
        <v>1737</v>
      </c>
      <c r="D3678" t="s">
        <v>6875</v>
      </c>
      <c r="E3678" t="s">
        <v>1708</v>
      </c>
      <c r="H3678" t="str">
        <f>INDEX('Vensim Variables'!$B:$B,MATCH(EPS!$B3678,'Vensim Variables'!$A:$A,0))</f>
        <v>g pollutant</v>
      </c>
      <c r="I3678" t="str">
        <f t="shared" si="114"/>
        <v>PM10</v>
      </c>
      <c r="J3678" t="e">
        <f>INDEX(NoSettings!$C:$C,MATCH(EPS!$A3678,NoSettings!$A:$A,0))</f>
        <v>#N/A</v>
      </c>
      <c r="K3678">
        <f>INDEX(GWP!$C$2:$C$13,MATCH(EPS!I3678,GWP!$B$2:$B$13,0))</f>
        <v>0</v>
      </c>
      <c r="L3678" s="4" t="e">
        <f t="shared" si="115"/>
        <v>#N/A</v>
      </c>
    </row>
    <row r="3679" spans="1:12">
      <c r="A3679" t="s">
        <v>9227</v>
      </c>
      <c r="B3679" t="s">
        <v>7325</v>
      </c>
      <c r="C3679" t="s">
        <v>1737</v>
      </c>
      <c r="D3679" t="s">
        <v>6875</v>
      </c>
      <c r="E3679" t="s">
        <v>1709</v>
      </c>
      <c r="H3679" t="str">
        <f>INDEX('Vensim Variables'!$B:$B,MATCH(EPS!$B3679,'Vensim Variables'!$A:$A,0))</f>
        <v>g pollutant</v>
      </c>
      <c r="I3679" t="str">
        <f t="shared" si="114"/>
        <v>PM25</v>
      </c>
      <c r="J3679" t="e">
        <f>INDEX(NoSettings!$C:$C,MATCH(EPS!$A3679,NoSettings!$A:$A,0))</f>
        <v>#N/A</v>
      </c>
      <c r="K3679">
        <f>INDEX(GWP!$C$2:$C$13,MATCH(EPS!I3679,GWP!$B$2:$B$13,0))</f>
        <v>0</v>
      </c>
      <c r="L3679" s="4" t="e">
        <f t="shared" si="115"/>
        <v>#N/A</v>
      </c>
    </row>
    <row r="3680" spans="1:12">
      <c r="A3680" t="s">
        <v>9228</v>
      </c>
      <c r="B3680" t="s">
        <v>7325</v>
      </c>
      <c r="C3680" t="s">
        <v>1737</v>
      </c>
      <c r="D3680" t="s">
        <v>6875</v>
      </c>
      <c r="E3680" t="s">
        <v>1710</v>
      </c>
      <c r="H3680" t="str">
        <f>INDEX('Vensim Variables'!$B:$B,MATCH(EPS!$B3680,'Vensim Variables'!$A:$A,0))</f>
        <v>g pollutant</v>
      </c>
      <c r="I3680" t="str">
        <f t="shared" si="114"/>
        <v>SOx</v>
      </c>
      <c r="J3680" t="e">
        <f>INDEX(NoSettings!$C:$C,MATCH(EPS!$A3680,NoSettings!$A:$A,0))</f>
        <v>#N/A</v>
      </c>
      <c r="K3680">
        <f>INDEX(GWP!$C$2:$C$13,MATCH(EPS!I3680,GWP!$B$2:$B$13,0))</f>
        <v>0</v>
      </c>
      <c r="L3680" s="4" t="e">
        <f t="shared" si="115"/>
        <v>#N/A</v>
      </c>
    </row>
    <row r="3681" spans="1:12">
      <c r="A3681" t="s">
        <v>9229</v>
      </c>
      <c r="B3681" t="s">
        <v>7325</v>
      </c>
      <c r="C3681" t="s">
        <v>1737</v>
      </c>
      <c r="D3681" t="s">
        <v>6875</v>
      </c>
      <c r="E3681" t="s">
        <v>1711</v>
      </c>
      <c r="H3681" t="str">
        <f>INDEX('Vensim Variables'!$B:$B,MATCH(EPS!$B3681,'Vensim Variables'!$A:$A,0))</f>
        <v>g pollutant</v>
      </c>
      <c r="I3681" t="str">
        <f t="shared" si="114"/>
        <v>BC</v>
      </c>
      <c r="J3681" t="e">
        <f>INDEX(NoSettings!$C:$C,MATCH(EPS!$A3681,NoSettings!$A:$A,0))</f>
        <v>#N/A</v>
      </c>
      <c r="K3681">
        <f>INDEX(GWP!$C$2:$C$13,MATCH(EPS!I3681,GWP!$B$2:$B$13,0))</f>
        <v>0</v>
      </c>
      <c r="L3681" s="4" t="e">
        <f t="shared" si="115"/>
        <v>#N/A</v>
      </c>
    </row>
    <row r="3682" spans="1:12">
      <c r="A3682" t="s">
        <v>9230</v>
      </c>
      <c r="B3682" t="s">
        <v>7325</v>
      </c>
      <c r="C3682" t="s">
        <v>1737</v>
      </c>
      <c r="D3682" t="s">
        <v>6875</v>
      </c>
      <c r="E3682" t="s">
        <v>1712</v>
      </c>
      <c r="H3682" t="str">
        <f>INDEX('Vensim Variables'!$B:$B,MATCH(EPS!$B3682,'Vensim Variables'!$A:$A,0))</f>
        <v>g pollutant</v>
      </c>
      <c r="I3682" t="str">
        <f t="shared" si="114"/>
        <v>OC</v>
      </c>
      <c r="J3682" t="e">
        <f>INDEX(NoSettings!$C:$C,MATCH(EPS!$A3682,NoSettings!$A:$A,0))</f>
        <v>#N/A</v>
      </c>
      <c r="K3682">
        <f>INDEX(GWP!$C$2:$C$13,MATCH(EPS!I3682,GWP!$B$2:$B$13,0))</f>
        <v>0</v>
      </c>
      <c r="L3682" s="4" t="e">
        <f t="shared" si="115"/>
        <v>#N/A</v>
      </c>
    </row>
    <row r="3683" spans="1:12">
      <c r="A3683" t="s">
        <v>9231</v>
      </c>
      <c r="B3683" t="s">
        <v>7325</v>
      </c>
      <c r="C3683" t="s">
        <v>1737</v>
      </c>
      <c r="D3683" t="s">
        <v>6875</v>
      </c>
      <c r="E3683" t="s">
        <v>1713</v>
      </c>
      <c r="H3683" t="str">
        <f>INDEX('Vensim Variables'!$B:$B,MATCH(EPS!$B3683,'Vensim Variables'!$A:$A,0))</f>
        <v>g pollutant</v>
      </c>
      <c r="I3683" t="str">
        <f t="shared" si="114"/>
        <v>CH4</v>
      </c>
      <c r="J3683" t="e">
        <f>INDEX(NoSettings!$C:$C,MATCH(EPS!$A3683,NoSettings!$A:$A,0))</f>
        <v>#N/A</v>
      </c>
      <c r="K3683">
        <f>INDEX(GWP!$C$2:$C$13,MATCH(EPS!I3683,GWP!$B$2:$B$13,0))</f>
        <v>28</v>
      </c>
      <c r="L3683" s="4" t="e">
        <f t="shared" si="115"/>
        <v>#N/A</v>
      </c>
    </row>
    <row r="3684" spans="1:12">
      <c r="A3684" t="s">
        <v>9232</v>
      </c>
      <c r="B3684" t="s">
        <v>7325</v>
      </c>
      <c r="C3684" t="s">
        <v>1737</v>
      </c>
      <c r="D3684" t="s">
        <v>6875</v>
      </c>
      <c r="E3684" t="s">
        <v>1714</v>
      </c>
      <c r="H3684" t="str">
        <f>INDEX('Vensim Variables'!$B:$B,MATCH(EPS!$B3684,'Vensim Variables'!$A:$A,0))</f>
        <v>g pollutant</v>
      </c>
      <c r="I3684" t="str">
        <f t="shared" si="114"/>
        <v>N2O</v>
      </c>
      <c r="J3684" t="e">
        <f>INDEX(NoSettings!$C:$C,MATCH(EPS!$A3684,NoSettings!$A:$A,0))</f>
        <v>#N/A</v>
      </c>
      <c r="K3684">
        <f>INDEX(GWP!$C$2:$C$13,MATCH(EPS!I3684,GWP!$B$2:$B$13,0))</f>
        <v>265</v>
      </c>
      <c r="L3684" s="4" t="e">
        <f t="shared" si="115"/>
        <v>#N/A</v>
      </c>
    </row>
    <row r="3685" spans="1:12">
      <c r="A3685" t="s">
        <v>9233</v>
      </c>
      <c r="B3685" t="s">
        <v>7325</v>
      </c>
      <c r="C3685" t="s">
        <v>1737</v>
      </c>
      <c r="D3685" t="s">
        <v>6875</v>
      </c>
      <c r="E3685" t="s">
        <v>1715</v>
      </c>
      <c r="H3685" t="str">
        <f>INDEX('Vensim Variables'!$B:$B,MATCH(EPS!$B3685,'Vensim Variables'!$A:$A,0))</f>
        <v>g pollutant</v>
      </c>
      <c r="I3685" t="str">
        <f t="shared" si="114"/>
        <v>F gases</v>
      </c>
      <c r="J3685" t="e">
        <f>INDEX(NoSettings!$C:$C,MATCH(EPS!$A3685,NoSettings!$A:$A,0))</f>
        <v>#N/A</v>
      </c>
      <c r="K3685">
        <f>INDEX(GWP!$C$2:$C$13,MATCH(EPS!I3685,GWP!$B$2:$B$13,0))</f>
        <v>1</v>
      </c>
      <c r="L3685" s="4" t="e">
        <f t="shared" si="115"/>
        <v>#N/A</v>
      </c>
    </row>
    <row r="3686" spans="1:12">
      <c r="A3686" t="s">
        <v>9234</v>
      </c>
      <c r="B3686" t="s">
        <v>7325</v>
      </c>
      <c r="C3686" t="s">
        <v>1737</v>
      </c>
      <c r="D3686" t="s">
        <v>6876</v>
      </c>
      <c r="E3686" t="s">
        <v>1702</v>
      </c>
      <c r="H3686" t="str">
        <f>INDEX('Vensim Variables'!$B:$B,MATCH(EPS!$B3686,'Vensim Variables'!$A:$A,0))</f>
        <v>g pollutant</v>
      </c>
      <c r="I3686" t="str">
        <f t="shared" si="114"/>
        <v>CO2</v>
      </c>
      <c r="J3686" t="e">
        <f>INDEX(NoSettings!$C:$C,MATCH(EPS!$A3686,NoSettings!$A:$A,0))</f>
        <v>#N/A</v>
      </c>
      <c r="K3686">
        <f>INDEX(GWP!$C$2:$C$13,MATCH(EPS!I3686,GWP!$B$2:$B$13,0))</f>
        <v>1</v>
      </c>
      <c r="L3686" s="4" t="e">
        <f t="shared" si="115"/>
        <v>#N/A</v>
      </c>
    </row>
    <row r="3687" spans="1:12">
      <c r="A3687" t="s">
        <v>9235</v>
      </c>
      <c r="B3687" t="s">
        <v>7325</v>
      </c>
      <c r="C3687" t="s">
        <v>1737</v>
      </c>
      <c r="D3687" t="s">
        <v>6876</v>
      </c>
      <c r="E3687" t="s">
        <v>1705</v>
      </c>
      <c r="H3687" t="str">
        <f>INDEX('Vensim Variables'!$B:$B,MATCH(EPS!$B3687,'Vensim Variables'!$A:$A,0))</f>
        <v>g pollutant</v>
      </c>
      <c r="I3687" t="str">
        <f t="shared" si="114"/>
        <v>VOC</v>
      </c>
      <c r="J3687" t="e">
        <f>INDEX(NoSettings!$C:$C,MATCH(EPS!$A3687,NoSettings!$A:$A,0))</f>
        <v>#N/A</v>
      </c>
      <c r="K3687">
        <f>INDEX(GWP!$C$2:$C$13,MATCH(EPS!I3687,GWP!$B$2:$B$13,0))</f>
        <v>0</v>
      </c>
      <c r="L3687" s="4" t="e">
        <f t="shared" si="115"/>
        <v>#N/A</v>
      </c>
    </row>
    <row r="3688" spans="1:12">
      <c r="A3688" t="s">
        <v>9236</v>
      </c>
      <c r="B3688" t="s">
        <v>7325</v>
      </c>
      <c r="C3688" t="s">
        <v>1737</v>
      </c>
      <c r="D3688" t="s">
        <v>6876</v>
      </c>
      <c r="E3688" t="s">
        <v>1706</v>
      </c>
      <c r="H3688" t="str">
        <f>INDEX('Vensim Variables'!$B:$B,MATCH(EPS!$B3688,'Vensim Variables'!$A:$A,0))</f>
        <v>g pollutant</v>
      </c>
      <c r="I3688" t="str">
        <f t="shared" si="114"/>
        <v>CO</v>
      </c>
      <c r="J3688" t="e">
        <f>INDEX(NoSettings!$C:$C,MATCH(EPS!$A3688,NoSettings!$A:$A,0))</f>
        <v>#N/A</v>
      </c>
      <c r="K3688">
        <f>INDEX(GWP!$C$2:$C$13,MATCH(EPS!I3688,GWP!$B$2:$B$13,0))</f>
        <v>0</v>
      </c>
      <c r="L3688" s="4" t="e">
        <f t="shared" si="115"/>
        <v>#N/A</v>
      </c>
    </row>
    <row r="3689" spans="1:12">
      <c r="A3689" t="s">
        <v>9237</v>
      </c>
      <c r="B3689" t="s">
        <v>7325</v>
      </c>
      <c r="C3689" t="s">
        <v>1737</v>
      </c>
      <c r="D3689" t="s">
        <v>6876</v>
      </c>
      <c r="E3689" t="s">
        <v>1707</v>
      </c>
      <c r="H3689" t="str">
        <f>INDEX('Vensim Variables'!$B:$B,MATCH(EPS!$B3689,'Vensim Variables'!$A:$A,0))</f>
        <v>g pollutant</v>
      </c>
      <c r="I3689" t="str">
        <f t="shared" si="114"/>
        <v>NOx</v>
      </c>
      <c r="J3689" t="e">
        <f>INDEX(NoSettings!$C:$C,MATCH(EPS!$A3689,NoSettings!$A:$A,0))</f>
        <v>#N/A</v>
      </c>
      <c r="K3689">
        <f>INDEX(GWP!$C$2:$C$13,MATCH(EPS!I3689,GWP!$B$2:$B$13,0))</f>
        <v>0</v>
      </c>
      <c r="L3689" s="4" t="e">
        <f t="shared" si="115"/>
        <v>#N/A</v>
      </c>
    </row>
    <row r="3690" spans="1:12">
      <c r="A3690" t="s">
        <v>9238</v>
      </c>
      <c r="B3690" t="s">
        <v>7325</v>
      </c>
      <c r="C3690" t="s">
        <v>1737</v>
      </c>
      <c r="D3690" t="s">
        <v>6876</v>
      </c>
      <c r="E3690" t="s">
        <v>1708</v>
      </c>
      <c r="H3690" t="str">
        <f>INDEX('Vensim Variables'!$B:$B,MATCH(EPS!$B3690,'Vensim Variables'!$A:$A,0))</f>
        <v>g pollutant</v>
      </c>
      <c r="I3690" t="str">
        <f t="shared" si="114"/>
        <v>PM10</v>
      </c>
      <c r="J3690" t="e">
        <f>INDEX(NoSettings!$C:$C,MATCH(EPS!$A3690,NoSettings!$A:$A,0))</f>
        <v>#N/A</v>
      </c>
      <c r="K3690">
        <f>INDEX(GWP!$C$2:$C$13,MATCH(EPS!I3690,GWP!$B$2:$B$13,0))</f>
        <v>0</v>
      </c>
      <c r="L3690" s="4" t="e">
        <f t="shared" si="115"/>
        <v>#N/A</v>
      </c>
    </row>
    <row r="3691" spans="1:12">
      <c r="A3691" t="s">
        <v>9239</v>
      </c>
      <c r="B3691" t="s">
        <v>7325</v>
      </c>
      <c r="C3691" t="s">
        <v>1737</v>
      </c>
      <c r="D3691" t="s">
        <v>6876</v>
      </c>
      <c r="E3691" t="s">
        <v>1709</v>
      </c>
      <c r="H3691" t="str">
        <f>INDEX('Vensim Variables'!$B:$B,MATCH(EPS!$B3691,'Vensim Variables'!$A:$A,0))</f>
        <v>g pollutant</v>
      </c>
      <c r="I3691" t="str">
        <f t="shared" si="114"/>
        <v>PM25</v>
      </c>
      <c r="J3691" t="e">
        <f>INDEX(NoSettings!$C:$C,MATCH(EPS!$A3691,NoSettings!$A:$A,0))</f>
        <v>#N/A</v>
      </c>
      <c r="K3691">
        <f>INDEX(GWP!$C$2:$C$13,MATCH(EPS!I3691,GWP!$B$2:$B$13,0))</f>
        <v>0</v>
      </c>
      <c r="L3691" s="4" t="e">
        <f t="shared" si="115"/>
        <v>#N/A</v>
      </c>
    </row>
    <row r="3692" spans="1:12">
      <c r="A3692" t="s">
        <v>9240</v>
      </c>
      <c r="B3692" t="s">
        <v>7325</v>
      </c>
      <c r="C3692" t="s">
        <v>1737</v>
      </c>
      <c r="D3692" t="s">
        <v>6876</v>
      </c>
      <c r="E3692" t="s">
        <v>1710</v>
      </c>
      <c r="H3692" t="str">
        <f>INDEX('Vensim Variables'!$B:$B,MATCH(EPS!$B3692,'Vensim Variables'!$A:$A,0))</f>
        <v>g pollutant</v>
      </c>
      <c r="I3692" t="str">
        <f t="shared" si="114"/>
        <v>SOx</v>
      </c>
      <c r="J3692" t="e">
        <f>INDEX(NoSettings!$C:$C,MATCH(EPS!$A3692,NoSettings!$A:$A,0))</f>
        <v>#N/A</v>
      </c>
      <c r="K3692">
        <f>INDEX(GWP!$C$2:$C$13,MATCH(EPS!I3692,GWP!$B$2:$B$13,0))</f>
        <v>0</v>
      </c>
      <c r="L3692" s="4" t="e">
        <f t="shared" si="115"/>
        <v>#N/A</v>
      </c>
    </row>
    <row r="3693" spans="1:12">
      <c r="A3693" t="s">
        <v>9241</v>
      </c>
      <c r="B3693" t="s">
        <v>7325</v>
      </c>
      <c r="C3693" t="s">
        <v>1737</v>
      </c>
      <c r="D3693" t="s">
        <v>6876</v>
      </c>
      <c r="E3693" t="s">
        <v>1711</v>
      </c>
      <c r="H3693" t="str">
        <f>INDEX('Vensim Variables'!$B:$B,MATCH(EPS!$B3693,'Vensim Variables'!$A:$A,0))</f>
        <v>g pollutant</v>
      </c>
      <c r="I3693" t="str">
        <f t="shared" si="114"/>
        <v>BC</v>
      </c>
      <c r="J3693" t="e">
        <f>INDEX(NoSettings!$C:$C,MATCH(EPS!$A3693,NoSettings!$A:$A,0))</f>
        <v>#N/A</v>
      </c>
      <c r="K3693">
        <f>INDEX(GWP!$C$2:$C$13,MATCH(EPS!I3693,GWP!$B$2:$B$13,0))</f>
        <v>0</v>
      </c>
      <c r="L3693" s="4" t="e">
        <f t="shared" si="115"/>
        <v>#N/A</v>
      </c>
    </row>
    <row r="3694" spans="1:12">
      <c r="A3694" t="s">
        <v>9242</v>
      </c>
      <c r="B3694" t="s">
        <v>7325</v>
      </c>
      <c r="C3694" t="s">
        <v>1737</v>
      </c>
      <c r="D3694" t="s">
        <v>6876</v>
      </c>
      <c r="E3694" t="s">
        <v>1712</v>
      </c>
      <c r="H3694" t="str">
        <f>INDEX('Vensim Variables'!$B:$B,MATCH(EPS!$B3694,'Vensim Variables'!$A:$A,0))</f>
        <v>g pollutant</v>
      </c>
      <c r="I3694" t="str">
        <f t="shared" si="114"/>
        <v>OC</v>
      </c>
      <c r="J3694" t="e">
        <f>INDEX(NoSettings!$C:$C,MATCH(EPS!$A3694,NoSettings!$A:$A,0))</f>
        <v>#N/A</v>
      </c>
      <c r="K3694">
        <f>INDEX(GWP!$C$2:$C$13,MATCH(EPS!I3694,GWP!$B$2:$B$13,0))</f>
        <v>0</v>
      </c>
      <c r="L3694" s="4" t="e">
        <f t="shared" si="115"/>
        <v>#N/A</v>
      </c>
    </row>
    <row r="3695" spans="1:12">
      <c r="A3695" t="s">
        <v>9243</v>
      </c>
      <c r="B3695" t="s">
        <v>7325</v>
      </c>
      <c r="C3695" t="s">
        <v>1737</v>
      </c>
      <c r="D3695" t="s">
        <v>6876</v>
      </c>
      <c r="E3695" t="s">
        <v>1713</v>
      </c>
      <c r="H3695" t="str">
        <f>INDEX('Vensim Variables'!$B:$B,MATCH(EPS!$B3695,'Vensim Variables'!$A:$A,0))</f>
        <v>g pollutant</v>
      </c>
      <c r="I3695" t="str">
        <f t="shared" si="114"/>
        <v>CH4</v>
      </c>
      <c r="J3695" t="e">
        <f>INDEX(NoSettings!$C:$C,MATCH(EPS!$A3695,NoSettings!$A:$A,0))</f>
        <v>#N/A</v>
      </c>
      <c r="K3695">
        <f>INDEX(GWP!$C$2:$C$13,MATCH(EPS!I3695,GWP!$B$2:$B$13,0))</f>
        <v>28</v>
      </c>
      <c r="L3695" s="4" t="e">
        <f t="shared" si="115"/>
        <v>#N/A</v>
      </c>
    </row>
    <row r="3696" spans="1:12">
      <c r="A3696" t="s">
        <v>9244</v>
      </c>
      <c r="B3696" t="s">
        <v>7325</v>
      </c>
      <c r="C3696" t="s">
        <v>1737</v>
      </c>
      <c r="D3696" t="s">
        <v>6876</v>
      </c>
      <c r="E3696" t="s">
        <v>1714</v>
      </c>
      <c r="H3696" t="str">
        <f>INDEX('Vensim Variables'!$B:$B,MATCH(EPS!$B3696,'Vensim Variables'!$A:$A,0))</f>
        <v>g pollutant</v>
      </c>
      <c r="I3696" t="str">
        <f t="shared" si="114"/>
        <v>N2O</v>
      </c>
      <c r="J3696" t="e">
        <f>INDEX(NoSettings!$C:$C,MATCH(EPS!$A3696,NoSettings!$A:$A,0))</f>
        <v>#N/A</v>
      </c>
      <c r="K3696">
        <f>INDEX(GWP!$C$2:$C$13,MATCH(EPS!I3696,GWP!$B$2:$B$13,0))</f>
        <v>265</v>
      </c>
      <c r="L3696" s="4" t="e">
        <f t="shared" si="115"/>
        <v>#N/A</v>
      </c>
    </row>
    <row r="3697" spans="1:12">
      <c r="A3697" t="s">
        <v>9245</v>
      </c>
      <c r="B3697" t="s">
        <v>7325</v>
      </c>
      <c r="C3697" t="s">
        <v>1737</v>
      </c>
      <c r="D3697" t="s">
        <v>6876</v>
      </c>
      <c r="E3697" t="s">
        <v>1715</v>
      </c>
      <c r="H3697" t="str">
        <f>INDEX('Vensim Variables'!$B:$B,MATCH(EPS!$B3697,'Vensim Variables'!$A:$A,0))</f>
        <v>g pollutant</v>
      </c>
      <c r="I3697" t="str">
        <f t="shared" si="114"/>
        <v>F gases</v>
      </c>
      <c r="J3697" t="e">
        <f>INDEX(NoSettings!$C:$C,MATCH(EPS!$A3697,NoSettings!$A:$A,0))</f>
        <v>#N/A</v>
      </c>
      <c r="K3697">
        <f>INDEX(GWP!$C$2:$C$13,MATCH(EPS!I3697,GWP!$B$2:$B$13,0))</f>
        <v>1</v>
      </c>
      <c r="L3697" s="4" t="e">
        <f t="shared" si="115"/>
        <v>#N/A</v>
      </c>
    </row>
    <row r="3698" spans="1:12">
      <c r="A3698" t="s">
        <v>9246</v>
      </c>
      <c r="B3698" t="s">
        <v>7325</v>
      </c>
      <c r="C3698" t="s">
        <v>1737</v>
      </c>
      <c r="D3698" t="s">
        <v>6877</v>
      </c>
      <c r="E3698" t="s">
        <v>1702</v>
      </c>
      <c r="H3698" t="str">
        <f>INDEX('Vensim Variables'!$B:$B,MATCH(EPS!$B3698,'Vensim Variables'!$A:$A,0))</f>
        <v>g pollutant</v>
      </c>
      <c r="I3698" t="str">
        <f t="shared" si="114"/>
        <v>CO2</v>
      </c>
      <c r="J3698" t="e">
        <f>INDEX(NoSettings!$C:$C,MATCH(EPS!$A3698,NoSettings!$A:$A,0))</f>
        <v>#N/A</v>
      </c>
      <c r="K3698">
        <f>INDEX(GWP!$C$2:$C$13,MATCH(EPS!I3698,GWP!$B$2:$B$13,0))</f>
        <v>1</v>
      </c>
      <c r="L3698" s="4" t="e">
        <f t="shared" si="115"/>
        <v>#N/A</v>
      </c>
    </row>
    <row r="3699" spans="1:12">
      <c r="A3699" t="s">
        <v>9247</v>
      </c>
      <c r="B3699" t="s">
        <v>7325</v>
      </c>
      <c r="C3699" t="s">
        <v>1737</v>
      </c>
      <c r="D3699" t="s">
        <v>6877</v>
      </c>
      <c r="E3699" t="s">
        <v>1705</v>
      </c>
      <c r="H3699" t="str">
        <f>INDEX('Vensim Variables'!$B:$B,MATCH(EPS!$B3699,'Vensim Variables'!$A:$A,0))</f>
        <v>g pollutant</v>
      </c>
      <c r="I3699" t="str">
        <f t="shared" si="114"/>
        <v>VOC</v>
      </c>
      <c r="J3699" t="e">
        <f>INDEX(NoSettings!$C:$C,MATCH(EPS!$A3699,NoSettings!$A:$A,0))</f>
        <v>#N/A</v>
      </c>
      <c r="K3699">
        <f>INDEX(GWP!$C$2:$C$13,MATCH(EPS!I3699,GWP!$B$2:$B$13,0))</f>
        <v>0</v>
      </c>
      <c r="L3699" s="4" t="e">
        <f t="shared" si="115"/>
        <v>#N/A</v>
      </c>
    </row>
    <row r="3700" spans="1:12">
      <c r="A3700" t="s">
        <v>9248</v>
      </c>
      <c r="B3700" t="s">
        <v>7325</v>
      </c>
      <c r="C3700" t="s">
        <v>1737</v>
      </c>
      <c r="D3700" t="s">
        <v>6877</v>
      </c>
      <c r="E3700" t="s">
        <v>1706</v>
      </c>
      <c r="H3700" t="str">
        <f>INDEX('Vensim Variables'!$B:$B,MATCH(EPS!$B3700,'Vensim Variables'!$A:$A,0))</f>
        <v>g pollutant</v>
      </c>
      <c r="I3700" t="str">
        <f t="shared" si="114"/>
        <v>CO</v>
      </c>
      <c r="J3700" t="e">
        <f>INDEX(NoSettings!$C:$C,MATCH(EPS!$A3700,NoSettings!$A:$A,0))</f>
        <v>#N/A</v>
      </c>
      <c r="K3700">
        <f>INDEX(GWP!$C$2:$C$13,MATCH(EPS!I3700,GWP!$B$2:$B$13,0))</f>
        <v>0</v>
      </c>
      <c r="L3700" s="4" t="e">
        <f t="shared" si="115"/>
        <v>#N/A</v>
      </c>
    </row>
    <row r="3701" spans="1:12">
      <c r="A3701" t="s">
        <v>9249</v>
      </c>
      <c r="B3701" t="s">
        <v>7325</v>
      </c>
      <c r="C3701" t="s">
        <v>1737</v>
      </c>
      <c r="D3701" t="s">
        <v>6877</v>
      </c>
      <c r="E3701" t="s">
        <v>1707</v>
      </c>
      <c r="H3701" t="str">
        <f>INDEX('Vensim Variables'!$B:$B,MATCH(EPS!$B3701,'Vensim Variables'!$A:$A,0))</f>
        <v>g pollutant</v>
      </c>
      <c r="I3701" t="str">
        <f t="shared" si="114"/>
        <v>NOx</v>
      </c>
      <c r="J3701" t="e">
        <f>INDEX(NoSettings!$C:$C,MATCH(EPS!$A3701,NoSettings!$A:$A,0))</f>
        <v>#N/A</v>
      </c>
      <c r="K3701">
        <f>INDEX(GWP!$C$2:$C$13,MATCH(EPS!I3701,GWP!$B$2:$B$13,0))</f>
        <v>0</v>
      </c>
      <c r="L3701" s="4" t="e">
        <f t="shared" si="115"/>
        <v>#N/A</v>
      </c>
    </row>
    <row r="3702" spans="1:12">
      <c r="A3702" t="s">
        <v>9250</v>
      </c>
      <c r="B3702" t="s">
        <v>7325</v>
      </c>
      <c r="C3702" t="s">
        <v>1737</v>
      </c>
      <c r="D3702" t="s">
        <v>6877</v>
      </c>
      <c r="E3702" t="s">
        <v>1708</v>
      </c>
      <c r="H3702" t="str">
        <f>INDEX('Vensim Variables'!$B:$B,MATCH(EPS!$B3702,'Vensim Variables'!$A:$A,0))</f>
        <v>g pollutant</v>
      </c>
      <c r="I3702" t="str">
        <f t="shared" si="114"/>
        <v>PM10</v>
      </c>
      <c r="J3702" t="e">
        <f>INDEX(NoSettings!$C:$C,MATCH(EPS!$A3702,NoSettings!$A:$A,0))</f>
        <v>#N/A</v>
      </c>
      <c r="K3702">
        <f>INDEX(GWP!$C$2:$C$13,MATCH(EPS!I3702,GWP!$B$2:$B$13,0))</f>
        <v>0</v>
      </c>
      <c r="L3702" s="4" t="e">
        <f t="shared" si="115"/>
        <v>#N/A</v>
      </c>
    </row>
    <row r="3703" spans="1:12">
      <c r="A3703" t="s">
        <v>9251</v>
      </c>
      <c r="B3703" t="s">
        <v>7325</v>
      </c>
      <c r="C3703" t="s">
        <v>1737</v>
      </c>
      <c r="D3703" t="s">
        <v>6877</v>
      </c>
      <c r="E3703" t="s">
        <v>1709</v>
      </c>
      <c r="H3703" t="str">
        <f>INDEX('Vensim Variables'!$B:$B,MATCH(EPS!$B3703,'Vensim Variables'!$A:$A,0))</f>
        <v>g pollutant</v>
      </c>
      <c r="I3703" t="str">
        <f t="shared" si="114"/>
        <v>PM25</v>
      </c>
      <c r="J3703" t="e">
        <f>INDEX(NoSettings!$C:$C,MATCH(EPS!$A3703,NoSettings!$A:$A,0))</f>
        <v>#N/A</v>
      </c>
      <c r="K3703">
        <f>INDEX(GWP!$C$2:$C$13,MATCH(EPS!I3703,GWP!$B$2:$B$13,0))</f>
        <v>0</v>
      </c>
      <c r="L3703" s="4" t="e">
        <f t="shared" si="115"/>
        <v>#N/A</v>
      </c>
    </row>
    <row r="3704" spans="1:12">
      <c r="A3704" t="s">
        <v>9252</v>
      </c>
      <c r="B3704" t="s">
        <v>7325</v>
      </c>
      <c r="C3704" t="s">
        <v>1737</v>
      </c>
      <c r="D3704" t="s">
        <v>6877</v>
      </c>
      <c r="E3704" t="s">
        <v>1710</v>
      </c>
      <c r="H3704" t="str">
        <f>INDEX('Vensim Variables'!$B:$B,MATCH(EPS!$B3704,'Vensim Variables'!$A:$A,0))</f>
        <v>g pollutant</v>
      </c>
      <c r="I3704" t="str">
        <f t="shared" si="114"/>
        <v>SOx</v>
      </c>
      <c r="J3704" t="e">
        <f>INDEX(NoSettings!$C:$C,MATCH(EPS!$A3704,NoSettings!$A:$A,0))</f>
        <v>#N/A</v>
      </c>
      <c r="K3704">
        <f>INDEX(GWP!$C$2:$C$13,MATCH(EPS!I3704,GWP!$B$2:$B$13,0))</f>
        <v>0</v>
      </c>
      <c r="L3704" s="4" t="e">
        <f t="shared" si="115"/>
        <v>#N/A</v>
      </c>
    </row>
    <row r="3705" spans="1:12">
      <c r="A3705" t="s">
        <v>9253</v>
      </c>
      <c r="B3705" t="s">
        <v>7325</v>
      </c>
      <c r="C3705" t="s">
        <v>1737</v>
      </c>
      <c r="D3705" t="s">
        <v>6877</v>
      </c>
      <c r="E3705" t="s">
        <v>1711</v>
      </c>
      <c r="H3705" t="str">
        <f>INDEX('Vensim Variables'!$B:$B,MATCH(EPS!$B3705,'Vensim Variables'!$A:$A,0))</f>
        <v>g pollutant</v>
      </c>
      <c r="I3705" t="str">
        <f t="shared" si="114"/>
        <v>BC</v>
      </c>
      <c r="J3705" t="e">
        <f>INDEX(NoSettings!$C:$C,MATCH(EPS!$A3705,NoSettings!$A:$A,0))</f>
        <v>#N/A</v>
      </c>
      <c r="K3705">
        <f>INDEX(GWP!$C$2:$C$13,MATCH(EPS!I3705,GWP!$B$2:$B$13,0))</f>
        <v>0</v>
      </c>
      <c r="L3705" s="4" t="e">
        <f t="shared" si="115"/>
        <v>#N/A</v>
      </c>
    </row>
    <row r="3706" spans="1:12">
      <c r="A3706" t="s">
        <v>9254</v>
      </c>
      <c r="B3706" t="s">
        <v>7325</v>
      </c>
      <c r="C3706" t="s">
        <v>1737</v>
      </c>
      <c r="D3706" t="s">
        <v>6877</v>
      </c>
      <c r="E3706" t="s">
        <v>1712</v>
      </c>
      <c r="H3706" t="str">
        <f>INDEX('Vensim Variables'!$B:$B,MATCH(EPS!$B3706,'Vensim Variables'!$A:$A,0))</f>
        <v>g pollutant</v>
      </c>
      <c r="I3706" t="str">
        <f t="shared" si="114"/>
        <v>OC</v>
      </c>
      <c r="J3706" t="e">
        <f>INDEX(NoSettings!$C:$C,MATCH(EPS!$A3706,NoSettings!$A:$A,0))</f>
        <v>#N/A</v>
      </c>
      <c r="K3706">
        <f>INDEX(GWP!$C$2:$C$13,MATCH(EPS!I3706,GWP!$B$2:$B$13,0))</f>
        <v>0</v>
      </c>
      <c r="L3706" s="4" t="e">
        <f t="shared" si="115"/>
        <v>#N/A</v>
      </c>
    </row>
    <row r="3707" spans="1:12">
      <c r="A3707" t="s">
        <v>9255</v>
      </c>
      <c r="B3707" t="s">
        <v>7325</v>
      </c>
      <c r="C3707" t="s">
        <v>1737</v>
      </c>
      <c r="D3707" t="s">
        <v>6877</v>
      </c>
      <c r="E3707" t="s">
        <v>1713</v>
      </c>
      <c r="H3707" t="str">
        <f>INDEX('Vensim Variables'!$B:$B,MATCH(EPS!$B3707,'Vensim Variables'!$A:$A,0))</f>
        <v>g pollutant</v>
      </c>
      <c r="I3707" t="str">
        <f t="shared" si="114"/>
        <v>CH4</v>
      </c>
      <c r="J3707" t="e">
        <f>INDEX(NoSettings!$C:$C,MATCH(EPS!$A3707,NoSettings!$A:$A,0))</f>
        <v>#N/A</v>
      </c>
      <c r="K3707">
        <f>INDEX(GWP!$C$2:$C$13,MATCH(EPS!I3707,GWP!$B$2:$B$13,0))</f>
        <v>28</v>
      </c>
      <c r="L3707" s="4" t="e">
        <f t="shared" si="115"/>
        <v>#N/A</v>
      </c>
    </row>
    <row r="3708" spans="1:12">
      <c r="A3708" t="s">
        <v>9256</v>
      </c>
      <c r="B3708" t="s">
        <v>7325</v>
      </c>
      <c r="C3708" t="s">
        <v>1737</v>
      </c>
      <c r="D3708" t="s">
        <v>6877</v>
      </c>
      <c r="E3708" t="s">
        <v>1714</v>
      </c>
      <c r="H3708" t="str">
        <f>INDEX('Vensim Variables'!$B:$B,MATCH(EPS!$B3708,'Vensim Variables'!$A:$A,0))</f>
        <v>g pollutant</v>
      </c>
      <c r="I3708" t="str">
        <f t="shared" si="114"/>
        <v>N2O</v>
      </c>
      <c r="J3708" t="e">
        <f>INDEX(NoSettings!$C:$C,MATCH(EPS!$A3708,NoSettings!$A:$A,0))</f>
        <v>#N/A</v>
      </c>
      <c r="K3708">
        <f>INDEX(GWP!$C$2:$C$13,MATCH(EPS!I3708,GWP!$B$2:$B$13,0))</f>
        <v>265</v>
      </c>
      <c r="L3708" s="4" t="e">
        <f t="shared" si="115"/>
        <v>#N/A</v>
      </c>
    </row>
    <row r="3709" spans="1:12">
      <c r="A3709" t="s">
        <v>9257</v>
      </c>
      <c r="B3709" t="s">
        <v>7325</v>
      </c>
      <c r="C3709" t="s">
        <v>1737</v>
      </c>
      <c r="D3709" t="s">
        <v>6877</v>
      </c>
      <c r="E3709" t="s">
        <v>1715</v>
      </c>
      <c r="H3709" t="str">
        <f>INDEX('Vensim Variables'!$B:$B,MATCH(EPS!$B3709,'Vensim Variables'!$A:$A,0))</f>
        <v>g pollutant</v>
      </c>
      <c r="I3709" t="str">
        <f t="shared" si="114"/>
        <v>F gases</v>
      </c>
      <c r="J3709" t="e">
        <f>INDEX(NoSettings!$C:$C,MATCH(EPS!$A3709,NoSettings!$A:$A,0))</f>
        <v>#N/A</v>
      </c>
      <c r="K3709">
        <f>INDEX(GWP!$C$2:$C$13,MATCH(EPS!I3709,GWP!$B$2:$B$13,0))</f>
        <v>1</v>
      </c>
      <c r="L3709" s="4" t="e">
        <f t="shared" si="115"/>
        <v>#N/A</v>
      </c>
    </row>
    <row r="3710" spans="1:12">
      <c r="A3710" t="s">
        <v>9258</v>
      </c>
      <c r="B3710" t="s">
        <v>7325</v>
      </c>
      <c r="C3710" t="s">
        <v>1737</v>
      </c>
      <c r="D3710" t="s">
        <v>6878</v>
      </c>
      <c r="E3710" t="s">
        <v>1702</v>
      </c>
      <c r="H3710" t="str">
        <f>INDEX('Vensim Variables'!$B:$B,MATCH(EPS!$B3710,'Vensim Variables'!$A:$A,0))</f>
        <v>g pollutant</v>
      </c>
      <c r="I3710" t="str">
        <f t="shared" si="114"/>
        <v>CO2</v>
      </c>
      <c r="J3710" t="e">
        <f>INDEX(NoSettings!$C:$C,MATCH(EPS!$A3710,NoSettings!$A:$A,0))</f>
        <v>#N/A</v>
      </c>
      <c r="K3710">
        <f>INDEX(GWP!$C$2:$C$13,MATCH(EPS!I3710,GWP!$B$2:$B$13,0))</f>
        <v>1</v>
      </c>
      <c r="L3710" s="4" t="e">
        <f t="shared" si="115"/>
        <v>#N/A</v>
      </c>
    </row>
    <row r="3711" spans="1:12">
      <c r="A3711" t="s">
        <v>9259</v>
      </c>
      <c r="B3711" t="s">
        <v>7325</v>
      </c>
      <c r="C3711" t="s">
        <v>1737</v>
      </c>
      <c r="D3711" t="s">
        <v>6878</v>
      </c>
      <c r="E3711" t="s">
        <v>1705</v>
      </c>
      <c r="H3711" t="str">
        <f>INDEX('Vensim Variables'!$B:$B,MATCH(EPS!$B3711,'Vensim Variables'!$A:$A,0))</f>
        <v>g pollutant</v>
      </c>
      <c r="I3711" t="str">
        <f t="shared" si="114"/>
        <v>VOC</v>
      </c>
      <c r="J3711" t="e">
        <f>INDEX(NoSettings!$C:$C,MATCH(EPS!$A3711,NoSettings!$A:$A,0))</f>
        <v>#N/A</v>
      </c>
      <c r="K3711">
        <f>INDEX(GWP!$C$2:$C$13,MATCH(EPS!I3711,GWP!$B$2:$B$13,0))</f>
        <v>0</v>
      </c>
      <c r="L3711" s="4" t="e">
        <f t="shared" si="115"/>
        <v>#N/A</v>
      </c>
    </row>
    <row r="3712" spans="1:12">
      <c r="A3712" t="s">
        <v>9260</v>
      </c>
      <c r="B3712" t="s">
        <v>7325</v>
      </c>
      <c r="C3712" t="s">
        <v>1737</v>
      </c>
      <c r="D3712" t="s">
        <v>6878</v>
      </c>
      <c r="E3712" t="s">
        <v>1706</v>
      </c>
      <c r="H3712" t="str">
        <f>INDEX('Vensim Variables'!$B:$B,MATCH(EPS!$B3712,'Vensim Variables'!$A:$A,0))</f>
        <v>g pollutant</v>
      </c>
      <c r="I3712" t="str">
        <f t="shared" si="114"/>
        <v>CO</v>
      </c>
      <c r="J3712" t="e">
        <f>INDEX(NoSettings!$C:$C,MATCH(EPS!$A3712,NoSettings!$A:$A,0))</f>
        <v>#N/A</v>
      </c>
      <c r="K3712">
        <f>INDEX(GWP!$C$2:$C$13,MATCH(EPS!I3712,GWP!$B$2:$B$13,0))</f>
        <v>0</v>
      </c>
      <c r="L3712" s="4" t="e">
        <f t="shared" si="115"/>
        <v>#N/A</v>
      </c>
    </row>
    <row r="3713" spans="1:12">
      <c r="A3713" t="s">
        <v>9261</v>
      </c>
      <c r="B3713" t="s">
        <v>7325</v>
      </c>
      <c r="C3713" t="s">
        <v>1737</v>
      </c>
      <c r="D3713" t="s">
        <v>6878</v>
      </c>
      <c r="E3713" t="s">
        <v>1707</v>
      </c>
      <c r="H3713" t="str">
        <f>INDEX('Vensim Variables'!$B:$B,MATCH(EPS!$B3713,'Vensim Variables'!$A:$A,0))</f>
        <v>g pollutant</v>
      </c>
      <c r="I3713" t="str">
        <f t="shared" si="114"/>
        <v>NOx</v>
      </c>
      <c r="J3713" t="e">
        <f>INDEX(NoSettings!$C:$C,MATCH(EPS!$A3713,NoSettings!$A:$A,0))</f>
        <v>#N/A</v>
      </c>
      <c r="K3713">
        <f>INDEX(GWP!$C$2:$C$13,MATCH(EPS!I3713,GWP!$B$2:$B$13,0))</f>
        <v>0</v>
      </c>
      <c r="L3713" s="4" t="e">
        <f t="shared" si="115"/>
        <v>#N/A</v>
      </c>
    </row>
    <row r="3714" spans="1:12">
      <c r="A3714" t="s">
        <v>9262</v>
      </c>
      <c r="B3714" t="s">
        <v>7325</v>
      </c>
      <c r="C3714" t="s">
        <v>1737</v>
      </c>
      <c r="D3714" t="s">
        <v>6878</v>
      </c>
      <c r="E3714" t="s">
        <v>1708</v>
      </c>
      <c r="H3714" t="str">
        <f>INDEX('Vensim Variables'!$B:$B,MATCH(EPS!$B3714,'Vensim Variables'!$A:$A,0))</f>
        <v>g pollutant</v>
      </c>
      <c r="I3714" t="str">
        <f t="shared" si="114"/>
        <v>PM10</v>
      </c>
      <c r="J3714" t="e">
        <f>INDEX(NoSettings!$C:$C,MATCH(EPS!$A3714,NoSettings!$A:$A,0))</f>
        <v>#N/A</v>
      </c>
      <c r="K3714">
        <f>INDEX(GWP!$C$2:$C$13,MATCH(EPS!I3714,GWP!$B$2:$B$13,0))</f>
        <v>0</v>
      </c>
      <c r="L3714" s="4" t="e">
        <f t="shared" si="115"/>
        <v>#N/A</v>
      </c>
    </row>
    <row r="3715" spans="1:12">
      <c r="A3715" t="s">
        <v>9263</v>
      </c>
      <c r="B3715" t="s">
        <v>7325</v>
      </c>
      <c r="C3715" t="s">
        <v>1737</v>
      </c>
      <c r="D3715" t="s">
        <v>6878</v>
      </c>
      <c r="E3715" t="s">
        <v>1709</v>
      </c>
      <c r="H3715" t="str">
        <f>INDEX('Vensim Variables'!$B:$B,MATCH(EPS!$B3715,'Vensim Variables'!$A:$A,0))</f>
        <v>g pollutant</v>
      </c>
      <c r="I3715" t="str">
        <f t="shared" ref="I3715:I3778" si="116">IF(OR(C3715="CO2",C3715="CH4",C3715="N2O",C3715="F gases",C3715="VOC",C3715="CO",C3715="NOx",C3715="PM10",C3715="PM25",C3715="SOx",C3715="BC",C3715="OC"),C3715,IF(OR(D3715="CO2",D3715="CH4",D3715="N2O",D3715="F gases",D3715="VOC",D3715="CO",D3715="NOx",D3715="PM10",D3715="PM25",D3715="SOx",D3715="BC",D3715="OC"),D3715,IF(OR(E3715="CO2",E3715="CH4",E3715="N2O",E3715="F gases",E3715="VOC",E3715="CO",E3715="NOx",E3715="PM10",E3715="PM25",E3715="SOx",E3715="BC",E3715="OC"),E3715,"NA")))</f>
        <v>PM25</v>
      </c>
      <c r="J3715" t="e">
        <f>INDEX(NoSettings!$C:$C,MATCH(EPS!$A3715,NoSettings!$A:$A,0))</f>
        <v>#N/A</v>
      </c>
      <c r="K3715">
        <f>INDEX(GWP!$C$2:$C$13,MATCH(EPS!I3715,GWP!$B$2:$B$13,0))</f>
        <v>0</v>
      </c>
      <c r="L3715" s="4" t="e">
        <f t="shared" ref="L3715:L3778" si="117">IF(H3715="g pollutant",K3715*J3715/10^12,IF(H3715="MMTCO2e",J3715,IF(H3715="MWh",J3715,0)))</f>
        <v>#N/A</v>
      </c>
    </row>
    <row r="3716" spans="1:12">
      <c r="A3716" t="s">
        <v>9264</v>
      </c>
      <c r="B3716" t="s">
        <v>7325</v>
      </c>
      <c r="C3716" t="s">
        <v>1737</v>
      </c>
      <c r="D3716" t="s">
        <v>6878</v>
      </c>
      <c r="E3716" t="s">
        <v>1710</v>
      </c>
      <c r="H3716" t="str">
        <f>INDEX('Vensim Variables'!$B:$B,MATCH(EPS!$B3716,'Vensim Variables'!$A:$A,0))</f>
        <v>g pollutant</v>
      </c>
      <c r="I3716" t="str">
        <f t="shared" si="116"/>
        <v>SOx</v>
      </c>
      <c r="J3716" t="e">
        <f>INDEX(NoSettings!$C:$C,MATCH(EPS!$A3716,NoSettings!$A:$A,0))</f>
        <v>#N/A</v>
      </c>
      <c r="K3716">
        <f>INDEX(GWP!$C$2:$C$13,MATCH(EPS!I3716,GWP!$B$2:$B$13,0))</f>
        <v>0</v>
      </c>
      <c r="L3716" s="4" t="e">
        <f t="shared" si="117"/>
        <v>#N/A</v>
      </c>
    </row>
    <row r="3717" spans="1:12">
      <c r="A3717" t="s">
        <v>9265</v>
      </c>
      <c r="B3717" t="s">
        <v>7325</v>
      </c>
      <c r="C3717" t="s">
        <v>1737</v>
      </c>
      <c r="D3717" t="s">
        <v>6878</v>
      </c>
      <c r="E3717" t="s">
        <v>1711</v>
      </c>
      <c r="H3717" t="str">
        <f>INDEX('Vensim Variables'!$B:$B,MATCH(EPS!$B3717,'Vensim Variables'!$A:$A,0))</f>
        <v>g pollutant</v>
      </c>
      <c r="I3717" t="str">
        <f t="shared" si="116"/>
        <v>BC</v>
      </c>
      <c r="J3717" t="e">
        <f>INDEX(NoSettings!$C:$C,MATCH(EPS!$A3717,NoSettings!$A:$A,0))</f>
        <v>#N/A</v>
      </c>
      <c r="K3717">
        <f>INDEX(GWP!$C$2:$C$13,MATCH(EPS!I3717,GWP!$B$2:$B$13,0))</f>
        <v>0</v>
      </c>
      <c r="L3717" s="4" t="e">
        <f t="shared" si="117"/>
        <v>#N/A</v>
      </c>
    </row>
    <row r="3718" spans="1:12">
      <c r="A3718" t="s">
        <v>9266</v>
      </c>
      <c r="B3718" t="s">
        <v>7325</v>
      </c>
      <c r="C3718" t="s">
        <v>1737</v>
      </c>
      <c r="D3718" t="s">
        <v>6878</v>
      </c>
      <c r="E3718" t="s">
        <v>1712</v>
      </c>
      <c r="H3718" t="str">
        <f>INDEX('Vensim Variables'!$B:$B,MATCH(EPS!$B3718,'Vensim Variables'!$A:$A,0))</f>
        <v>g pollutant</v>
      </c>
      <c r="I3718" t="str">
        <f t="shared" si="116"/>
        <v>OC</v>
      </c>
      <c r="J3718" t="e">
        <f>INDEX(NoSettings!$C:$C,MATCH(EPS!$A3718,NoSettings!$A:$A,0))</f>
        <v>#N/A</v>
      </c>
      <c r="K3718">
        <f>INDEX(GWP!$C$2:$C$13,MATCH(EPS!I3718,GWP!$B$2:$B$13,0))</f>
        <v>0</v>
      </c>
      <c r="L3718" s="4" t="e">
        <f t="shared" si="117"/>
        <v>#N/A</v>
      </c>
    </row>
    <row r="3719" spans="1:12">
      <c r="A3719" t="s">
        <v>9267</v>
      </c>
      <c r="B3719" t="s">
        <v>7325</v>
      </c>
      <c r="C3719" t="s">
        <v>1737</v>
      </c>
      <c r="D3719" t="s">
        <v>6878</v>
      </c>
      <c r="E3719" t="s">
        <v>1713</v>
      </c>
      <c r="H3719" t="str">
        <f>INDEX('Vensim Variables'!$B:$B,MATCH(EPS!$B3719,'Vensim Variables'!$A:$A,0))</f>
        <v>g pollutant</v>
      </c>
      <c r="I3719" t="str">
        <f t="shared" si="116"/>
        <v>CH4</v>
      </c>
      <c r="J3719" t="e">
        <f>INDEX(NoSettings!$C:$C,MATCH(EPS!$A3719,NoSettings!$A:$A,0))</f>
        <v>#N/A</v>
      </c>
      <c r="K3719">
        <f>INDEX(GWP!$C$2:$C$13,MATCH(EPS!I3719,GWP!$B$2:$B$13,0))</f>
        <v>28</v>
      </c>
      <c r="L3719" s="4" t="e">
        <f t="shared" si="117"/>
        <v>#N/A</v>
      </c>
    </row>
    <row r="3720" spans="1:12">
      <c r="A3720" t="s">
        <v>9268</v>
      </c>
      <c r="B3720" t="s">
        <v>7325</v>
      </c>
      <c r="C3720" t="s">
        <v>1737</v>
      </c>
      <c r="D3720" t="s">
        <v>6878</v>
      </c>
      <c r="E3720" t="s">
        <v>1714</v>
      </c>
      <c r="H3720" t="str">
        <f>INDEX('Vensim Variables'!$B:$B,MATCH(EPS!$B3720,'Vensim Variables'!$A:$A,0))</f>
        <v>g pollutant</v>
      </c>
      <c r="I3720" t="str">
        <f t="shared" si="116"/>
        <v>N2O</v>
      </c>
      <c r="J3720" t="e">
        <f>INDEX(NoSettings!$C:$C,MATCH(EPS!$A3720,NoSettings!$A:$A,0))</f>
        <v>#N/A</v>
      </c>
      <c r="K3720">
        <f>INDEX(GWP!$C$2:$C$13,MATCH(EPS!I3720,GWP!$B$2:$B$13,0))</f>
        <v>265</v>
      </c>
      <c r="L3720" s="4" t="e">
        <f t="shared" si="117"/>
        <v>#N/A</v>
      </c>
    </row>
    <row r="3721" spans="1:12">
      <c r="A3721" t="s">
        <v>9269</v>
      </c>
      <c r="B3721" t="s">
        <v>7325</v>
      </c>
      <c r="C3721" t="s">
        <v>1737</v>
      </c>
      <c r="D3721" t="s">
        <v>6878</v>
      </c>
      <c r="E3721" t="s">
        <v>1715</v>
      </c>
      <c r="H3721" t="str">
        <f>INDEX('Vensim Variables'!$B:$B,MATCH(EPS!$B3721,'Vensim Variables'!$A:$A,0))</f>
        <v>g pollutant</v>
      </c>
      <c r="I3721" t="str">
        <f t="shared" si="116"/>
        <v>F gases</v>
      </c>
      <c r="J3721" t="e">
        <f>INDEX(NoSettings!$C:$C,MATCH(EPS!$A3721,NoSettings!$A:$A,0))</f>
        <v>#N/A</v>
      </c>
      <c r="K3721">
        <f>INDEX(GWP!$C$2:$C$13,MATCH(EPS!I3721,GWP!$B$2:$B$13,0))</f>
        <v>1</v>
      </c>
      <c r="L3721" s="4" t="e">
        <f t="shared" si="117"/>
        <v>#N/A</v>
      </c>
    </row>
    <row r="3722" spans="1:12">
      <c r="A3722" t="s">
        <v>9270</v>
      </c>
      <c r="B3722" t="s">
        <v>7325</v>
      </c>
      <c r="C3722" t="s">
        <v>1737</v>
      </c>
      <c r="D3722" t="s">
        <v>6879</v>
      </c>
      <c r="E3722" t="s">
        <v>1702</v>
      </c>
      <c r="H3722" t="str">
        <f>INDEX('Vensim Variables'!$B:$B,MATCH(EPS!$B3722,'Vensim Variables'!$A:$A,0))</f>
        <v>g pollutant</v>
      </c>
      <c r="I3722" t="str">
        <f t="shared" si="116"/>
        <v>CO2</v>
      </c>
      <c r="J3722" t="e">
        <f>INDEX(NoSettings!$C:$C,MATCH(EPS!$A3722,NoSettings!$A:$A,0))</f>
        <v>#N/A</v>
      </c>
      <c r="K3722">
        <f>INDEX(GWP!$C$2:$C$13,MATCH(EPS!I3722,GWP!$B$2:$B$13,0))</f>
        <v>1</v>
      </c>
      <c r="L3722" s="4" t="e">
        <f t="shared" si="117"/>
        <v>#N/A</v>
      </c>
    </row>
    <row r="3723" spans="1:12">
      <c r="A3723" t="s">
        <v>9271</v>
      </c>
      <c r="B3723" t="s">
        <v>7325</v>
      </c>
      <c r="C3723" t="s">
        <v>1737</v>
      </c>
      <c r="D3723" t="s">
        <v>6879</v>
      </c>
      <c r="E3723" t="s">
        <v>1705</v>
      </c>
      <c r="H3723" t="str">
        <f>INDEX('Vensim Variables'!$B:$B,MATCH(EPS!$B3723,'Vensim Variables'!$A:$A,0))</f>
        <v>g pollutant</v>
      </c>
      <c r="I3723" t="str">
        <f t="shared" si="116"/>
        <v>VOC</v>
      </c>
      <c r="J3723" t="e">
        <f>INDEX(NoSettings!$C:$C,MATCH(EPS!$A3723,NoSettings!$A:$A,0))</f>
        <v>#N/A</v>
      </c>
      <c r="K3723">
        <f>INDEX(GWP!$C$2:$C$13,MATCH(EPS!I3723,GWP!$B$2:$B$13,0))</f>
        <v>0</v>
      </c>
      <c r="L3723" s="4" t="e">
        <f t="shared" si="117"/>
        <v>#N/A</v>
      </c>
    </row>
    <row r="3724" spans="1:12">
      <c r="A3724" t="s">
        <v>9272</v>
      </c>
      <c r="B3724" t="s">
        <v>7325</v>
      </c>
      <c r="C3724" t="s">
        <v>1737</v>
      </c>
      <c r="D3724" t="s">
        <v>6879</v>
      </c>
      <c r="E3724" t="s">
        <v>1706</v>
      </c>
      <c r="H3724" t="str">
        <f>INDEX('Vensim Variables'!$B:$B,MATCH(EPS!$B3724,'Vensim Variables'!$A:$A,0))</f>
        <v>g pollutant</v>
      </c>
      <c r="I3724" t="str">
        <f t="shared" si="116"/>
        <v>CO</v>
      </c>
      <c r="J3724" t="e">
        <f>INDEX(NoSettings!$C:$C,MATCH(EPS!$A3724,NoSettings!$A:$A,0))</f>
        <v>#N/A</v>
      </c>
      <c r="K3724">
        <f>INDEX(GWP!$C$2:$C$13,MATCH(EPS!I3724,GWP!$B$2:$B$13,0))</f>
        <v>0</v>
      </c>
      <c r="L3724" s="4" t="e">
        <f t="shared" si="117"/>
        <v>#N/A</v>
      </c>
    </row>
    <row r="3725" spans="1:12">
      <c r="A3725" t="s">
        <v>9273</v>
      </c>
      <c r="B3725" t="s">
        <v>7325</v>
      </c>
      <c r="C3725" t="s">
        <v>1737</v>
      </c>
      <c r="D3725" t="s">
        <v>6879</v>
      </c>
      <c r="E3725" t="s">
        <v>1707</v>
      </c>
      <c r="H3725" t="str">
        <f>INDEX('Vensim Variables'!$B:$B,MATCH(EPS!$B3725,'Vensim Variables'!$A:$A,0))</f>
        <v>g pollutant</v>
      </c>
      <c r="I3725" t="str">
        <f t="shared" si="116"/>
        <v>NOx</v>
      </c>
      <c r="J3725" t="e">
        <f>INDEX(NoSettings!$C:$C,MATCH(EPS!$A3725,NoSettings!$A:$A,0))</f>
        <v>#N/A</v>
      </c>
      <c r="K3725">
        <f>INDEX(GWP!$C$2:$C$13,MATCH(EPS!I3725,GWP!$B$2:$B$13,0))</f>
        <v>0</v>
      </c>
      <c r="L3725" s="4" t="e">
        <f t="shared" si="117"/>
        <v>#N/A</v>
      </c>
    </row>
    <row r="3726" spans="1:12">
      <c r="A3726" t="s">
        <v>9274</v>
      </c>
      <c r="B3726" t="s">
        <v>7325</v>
      </c>
      <c r="C3726" t="s">
        <v>1737</v>
      </c>
      <c r="D3726" t="s">
        <v>6879</v>
      </c>
      <c r="E3726" t="s">
        <v>1708</v>
      </c>
      <c r="H3726" t="str">
        <f>INDEX('Vensim Variables'!$B:$B,MATCH(EPS!$B3726,'Vensim Variables'!$A:$A,0))</f>
        <v>g pollutant</v>
      </c>
      <c r="I3726" t="str">
        <f t="shared" si="116"/>
        <v>PM10</v>
      </c>
      <c r="J3726" t="e">
        <f>INDEX(NoSettings!$C:$C,MATCH(EPS!$A3726,NoSettings!$A:$A,0))</f>
        <v>#N/A</v>
      </c>
      <c r="K3726">
        <f>INDEX(GWP!$C$2:$C$13,MATCH(EPS!I3726,GWP!$B$2:$B$13,0))</f>
        <v>0</v>
      </c>
      <c r="L3726" s="4" t="e">
        <f t="shared" si="117"/>
        <v>#N/A</v>
      </c>
    </row>
    <row r="3727" spans="1:12">
      <c r="A3727" t="s">
        <v>9275</v>
      </c>
      <c r="B3727" t="s">
        <v>7325</v>
      </c>
      <c r="C3727" t="s">
        <v>1737</v>
      </c>
      <c r="D3727" t="s">
        <v>6879</v>
      </c>
      <c r="E3727" t="s">
        <v>1709</v>
      </c>
      <c r="H3727" t="str">
        <f>INDEX('Vensim Variables'!$B:$B,MATCH(EPS!$B3727,'Vensim Variables'!$A:$A,0))</f>
        <v>g pollutant</v>
      </c>
      <c r="I3727" t="str">
        <f t="shared" si="116"/>
        <v>PM25</v>
      </c>
      <c r="J3727" t="e">
        <f>INDEX(NoSettings!$C:$C,MATCH(EPS!$A3727,NoSettings!$A:$A,0))</f>
        <v>#N/A</v>
      </c>
      <c r="K3727">
        <f>INDEX(GWP!$C$2:$C$13,MATCH(EPS!I3727,GWP!$B$2:$B$13,0))</f>
        <v>0</v>
      </c>
      <c r="L3727" s="4" t="e">
        <f t="shared" si="117"/>
        <v>#N/A</v>
      </c>
    </row>
    <row r="3728" spans="1:12">
      <c r="A3728" t="s">
        <v>9276</v>
      </c>
      <c r="B3728" t="s">
        <v>7325</v>
      </c>
      <c r="C3728" t="s">
        <v>1737</v>
      </c>
      <c r="D3728" t="s">
        <v>6879</v>
      </c>
      <c r="E3728" t="s">
        <v>1710</v>
      </c>
      <c r="H3728" t="str">
        <f>INDEX('Vensim Variables'!$B:$B,MATCH(EPS!$B3728,'Vensim Variables'!$A:$A,0))</f>
        <v>g pollutant</v>
      </c>
      <c r="I3728" t="str">
        <f t="shared" si="116"/>
        <v>SOx</v>
      </c>
      <c r="J3728" t="e">
        <f>INDEX(NoSettings!$C:$C,MATCH(EPS!$A3728,NoSettings!$A:$A,0))</f>
        <v>#N/A</v>
      </c>
      <c r="K3728">
        <f>INDEX(GWP!$C$2:$C$13,MATCH(EPS!I3728,GWP!$B$2:$B$13,0))</f>
        <v>0</v>
      </c>
      <c r="L3728" s="4" t="e">
        <f t="shared" si="117"/>
        <v>#N/A</v>
      </c>
    </row>
    <row r="3729" spans="1:12">
      <c r="A3729" t="s">
        <v>9277</v>
      </c>
      <c r="B3729" t="s">
        <v>7325</v>
      </c>
      <c r="C3729" t="s">
        <v>1737</v>
      </c>
      <c r="D3729" t="s">
        <v>6879</v>
      </c>
      <c r="E3729" t="s">
        <v>1711</v>
      </c>
      <c r="H3729" t="str">
        <f>INDEX('Vensim Variables'!$B:$B,MATCH(EPS!$B3729,'Vensim Variables'!$A:$A,0))</f>
        <v>g pollutant</v>
      </c>
      <c r="I3729" t="str">
        <f t="shared" si="116"/>
        <v>BC</v>
      </c>
      <c r="J3729" t="e">
        <f>INDEX(NoSettings!$C:$C,MATCH(EPS!$A3729,NoSettings!$A:$A,0))</f>
        <v>#N/A</v>
      </c>
      <c r="K3729">
        <f>INDEX(GWP!$C$2:$C$13,MATCH(EPS!I3729,GWP!$B$2:$B$13,0))</f>
        <v>0</v>
      </c>
      <c r="L3729" s="4" t="e">
        <f t="shared" si="117"/>
        <v>#N/A</v>
      </c>
    </row>
    <row r="3730" spans="1:12">
      <c r="A3730" t="s">
        <v>9278</v>
      </c>
      <c r="B3730" t="s">
        <v>7325</v>
      </c>
      <c r="C3730" t="s">
        <v>1737</v>
      </c>
      <c r="D3730" t="s">
        <v>6879</v>
      </c>
      <c r="E3730" t="s">
        <v>1712</v>
      </c>
      <c r="H3730" t="str">
        <f>INDEX('Vensim Variables'!$B:$B,MATCH(EPS!$B3730,'Vensim Variables'!$A:$A,0))</f>
        <v>g pollutant</v>
      </c>
      <c r="I3730" t="str">
        <f t="shared" si="116"/>
        <v>OC</v>
      </c>
      <c r="J3730" t="e">
        <f>INDEX(NoSettings!$C:$C,MATCH(EPS!$A3730,NoSettings!$A:$A,0))</f>
        <v>#N/A</v>
      </c>
      <c r="K3730">
        <f>INDEX(GWP!$C$2:$C$13,MATCH(EPS!I3730,GWP!$B$2:$B$13,0))</f>
        <v>0</v>
      </c>
      <c r="L3730" s="4" t="e">
        <f t="shared" si="117"/>
        <v>#N/A</v>
      </c>
    </row>
    <row r="3731" spans="1:12">
      <c r="A3731" t="s">
        <v>9279</v>
      </c>
      <c r="B3731" t="s">
        <v>7325</v>
      </c>
      <c r="C3731" t="s">
        <v>1737</v>
      </c>
      <c r="D3731" t="s">
        <v>6879</v>
      </c>
      <c r="E3731" t="s">
        <v>1713</v>
      </c>
      <c r="H3731" t="str">
        <f>INDEX('Vensim Variables'!$B:$B,MATCH(EPS!$B3731,'Vensim Variables'!$A:$A,0))</f>
        <v>g pollutant</v>
      </c>
      <c r="I3731" t="str">
        <f t="shared" si="116"/>
        <v>CH4</v>
      </c>
      <c r="J3731" t="e">
        <f>INDEX(NoSettings!$C:$C,MATCH(EPS!$A3731,NoSettings!$A:$A,0))</f>
        <v>#N/A</v>
      </c>
      <c r="K3731">
        <f>INDEX(GWP!$C$2:$C$13,MATCH(EPS!I3731,GWP!$B$2:$B$13,0))</f>
        <v>28</v>
      </c>
      <c r="L3731" s="4" t="e">
        <f t="shared" si="117"/>
        <v>#N/A</v>
      </c>
    </row>
    <row r="3732" spans="1:12">
      <c r="A3732" t="s">
        <v>9280</v>
      </c>
      <c r="B3732" t="s">
        <v>7325</v>
      </c>
      <c r="C3732" t="s">
        <v>1737</v>
      </c>
      <c r="D3732" t="s">
        <v>6879</v>
      </c>
      <c r="E3732" t="s">
        <v>1714</v>
      </c>
      <c r="H3732" t="str">
        <f>INDEX('Vensim Variables'!$B:$B,MATCH(EPS!$B3732,'Vensim Variables'!$A:$A,0))</f>
        <v>g pollutant</v>
      </c>
      <c r="I3732" t="str">
        <f t="shared" si="116"/>
        <v>N2O</v>
      </c>
      <c r="J3732" t="e">
        <f>INDEX(NoSettings!$C:$C,MATCH(EPS!$A3732,NoSettings!$A:$A,0))</f>
        <v>#N/A</v>
      </c>
      <c r="K3732">
        <f>INDEX(GWP!$C$2:$C$13,MATCH(EPS!I3732,GWP!$B$2:$B$13,0))</f>
        <v>265</v>
      </c>
      <c r="L3732" s="4" t="e">
        <f t="shared" si="117"/>
        <v>#N/A</v>
      </c>
    </row>
    <row r="3733" spans="1:12">
      <c r="A3733" t="s">
        <v>9281</v>
      </c>
      <c r="B3733" t="s">
        <v>7325</v>
      </c>
      <c r="C3733" t="s">
        <v>1737</v>
      </c>
      <c r="D3733" t="s">
        <v>6879</v>
      </c>
      <c r="E3733" t="s">
        <v>1715</v>
      </c>
      <c r="H3733" t="str">
        <f>INDEX('Vensim Variables'!$B:$B,MATCH(EPS!$B3733,'Vensim Variables'!$A:$A,0))</f>
        <v>g pollutant</v>
      </c>
      <c r="I3733" t="str">
        <f t="shared" si="116"/>
        <v>F gases</v>
      </c>
      <c r="J3733" t="e">
        <f>INDEX(NoSettings!$C:$C,MATCH(EPS!$A3733,NoSettings!$A:$A,0))</f>
        <v>#N/A</v>
      </c>
      <c r="K3733">
        <f>INDEX(GWP!$C$2:$C$13,MATCH(EPS!I3733,GWP!$B$2:$B$13,0))</f>
        <v>1</v>
      </c>
      <c r="L3733" s="4" t="e">
        <f t="shared" si="117"/>
        <v>#N/A</v>
      </c>
    </row>
    <row r="3734" spans="1:12">
      <c r="A3734" t="s">
        <v>9282</v>
      </c>
      <c r="B3734" t="s">
        <v>7325</v>
      </c>
      <c r="C3734" t="s">
        <v>1737</v>
      </c>
      <c r="D3734" t="s">
        <v>6880</v>
      </c>
      <c r="E3734" t="s">
        <v>1702</v>
      </c>
      <c r="H3734" t="str">
        <f>INDEX('Vensim Variables'!$B:$B,MATCH(EPS!$B3734,'Vensim Variables'!$A:$A,0))</f>
        <v>g pollutant</v>
      </c>
      <c r="I3734" t="str">
        <f t="shared" si="116"/>
        <v>CO2</v>
      </c>
      <c r="J3734" t="e">
        <f>INDEX(NoSettings!$C:$C,MATCH(EPS!$A3734,NoSettings!$A:$A,0))</f>
        <v>#N/A</v>
      </c>
      <c r="K3734">
        <f>INDEX(GWP!$C$2:$C$13,MATCH(EPS!I3734,GWP!$B$2:$B$13,0))</f>
        <v>1</v>
      </c>
      <c r="L3734" s="4" t="e">
        <f t="shared" si="117"/>
        <v>#N/A</v>
      </c>
    </row>
    <row r="3735" spans="1:12">
      <c r="A3735" t="s">
        <v>9283</v>
      </c>
      <c r="B3735" t="s">
        <v>7325</v>
      </c>
      <c r="C3735" t="s">
        <v>1737</v>
      </c>
      <c r="D3735" t="s">
        <v>6880</v>
      </c>
      <c r="E3735" t="s">
        <v>1705</v>
      </c>
      <c r="H3735" t="str">
        <f>INDEX('Vensim Variables'!$B:$B,MATCH(EPS!$B3735,'Vensim Variables'!$A:$A,0))</f>
        <v>g pollutant</v>
      </c>
      <c r="I3735" t="str">
        <f t="shared" si="116"/>
        <v>VOC</v>
      </c>
      <c r="J3735" t="e">
        <f>INDEX(NoSettings!$C:$C,MATCH(EPS!$A3735,NoSettings!$A:$A,0))</f>
        <v>#N/A</v>
      </c>
      <c r="K3735">
        <f>INDEX(GWP!$C$2:$C$13,MATCH(EPS!I3735,GWP!$B$2:$B$13,0))</f>
        <v>0</v>
      </c>
      <c r="L3735" s="4" t="e">
        <f t="shared" si="117"/>
        <v>#N/A</v>
      </c>
    </row>
    <row r="3736" spans="1:12">
      <c r="A3736" t="s">
        <v>9284</v>
      </c>
      <c r="B3736" t="s">
        <v>7325</v>
      </c>
      <c r="C3736" t="s">
        <v>1737</v>
      </c>
      <c r="D3736" t="s">
        <v>6880</v>
      </c>
      <c r="E3736" t="s">
        <v>1706</v>
      </c>
      <c r="H3736" t="str">
        <f>INDEX('Vensim Variables'!$B:$B,MATCH(EPS!$B3736,'Vensim Variables'!$A:$A,0))</f>
        <v>g pollutant</v>
      </c>
      <c r="I3736" t="str">
        <f t="shared" si="116"/>
        <v>CO</v>
      </c>
      <c r="J3736" t="e">
        <f>INDEX(NoSettings!$C:$C,MATCH(EPS!$A3736,NoSettings!$A:$A,0))</f>
        <v>#N/A</v>
      </c>
      <c r="K3736">
        <f>INDEX(GWP!$C$2:$C$13,MATCH(EPS!I3736,GWP!$B$2:$B$13,0))</f>
        <v>0</v>
      </c>
      <c r="L3736" s="4" t="e">
        <f t="shared" si="117"/>
        <v>#N/A</v>
      </c>
    </row>
    <row r="3737" spans="1:12">
      <c r="A3737" t="s">
        <v>9285</v>
      </c>
      <c r="B3737" t="s">
        <v>7325</v>
      </c>
      <c r="C3737" t="s">
        <v>1737</v>
      </c>
      <c r="D3737" t="s">
        <v>6880</v>
      </c>
      <c r="E3737" t="s">
        <v>1707</v>
      </c>
      <c r="H3737" t="str">
        <f>INDEX('Vensim Variables'!$B:$B,MATCH(EPS!$B3737,'Vensim Variables'!$A:$A,0))</f>
        <v>g pollutant</v>
      </c>
      <c r="I3737" t="str">
        <f t="shared" si="116"/>
        <v>NOx</v>
      </c>
      <c r="J3737" t="e">
        <f>INDEX(NoSettings!$C:$C,MATCH(EPS!$A3737,NoSettings!$A:$A,0))</f>
        <v>#N/A</v>
      </c>
      <c r="K3737">
        <f>INDEX(GWP!$C$2:$C$13,MATCH(EPS!I3737,GWP!$B$2:$B$13,0))</f>
        <v>0</v>
      </c>
      <c r="L3737" s="4" t="e">
        <f t="shared" si="117"/>
        <v>#N/A</v>
      </c>
    </row>
    <row r="3738" spans="1:12">
      <c r="A3738" t="s">
        <v>9286</v>
      </c>
      <c r="B3738" t="s">
        <v>7325</v>
      </c>
      <c r="C3738" t="s">
        <v>1737</v>
      </c>
      <c r="D3738" t="s">
        <v>6880</v>
      </c>
      <c r="E3738" t="s">
        <v>1708</v>
      </c>
      <c r="H3738" t="str">
        <f>INDEX('Vensim Variables'!$B:$B,MATCH(EPS!$B3738,'Vensim Variables'!$A:$A,0))</f>
        <v>g pollutant</v>
      </c>
      <c r="I3738" t="str">
        <f t="shared" si="116"/>
        <v>PM10</v>
      </c>
      <c r="J3738" t="e">
        <f>INDEX(NoSettings!$C:$C,MATCH(EPS!$A3738,NoSettings!$A:$A,0))</f>
        <v>#N/A</v>
      </c>
      <c r="K3738">
        <f>INDEX(GWP!$C$2:$C$13,MATCH(EPS!I3738,GWP!$B$2:$B$13,0))</f>
        <v>0</v>
      </c>
      <c r="L3738" s="4" t="e">
        <f t="shared" si="117"/>
        <v>#N/A</v>
      </c>
    </row>
    <row r="3739" spans="1:12">
      <c r="A3739" t="s">
        <v>9287</v>
      </c>
      <c r="B3739" t="s">
        <v>7325</v>
      </c>
      <c r="C3739" t="s">
        <v>1737</v>
      </c>
      <c r="D3739" t="s">
        <v>6880</v>
      </c>
      <c r="E3739" t="s">
        <v>1709</v>
      </c>
      <c r="H3739" t="str">
        <f>INDEX('Vensim Variables'!$B:$B,MATCH(EPS!$B3739,'Vensim Variables'!$A:$A,0))</f>
        <v>g pollutant</v>
      </c>
      <c r="I3739" t="str">
        <f t="shared" si="116"/>
        <v>PM25</v>
      </c>
      <c r="J3739" t="e">
        <f>INDEX(NoSettings!$C:$C,MATCH(EPS!$A3739,NoSettings!$A:$A,0))</f>
        <v>#N/A</v>
      </c>
      <c r="K3739">
        <f>INDEX(GWP!$C$2:$C$13,MATCH(EPS!I3739,GWP!$B$2:$B$13,0))</f>
        <v>0</v>
      </c>
      <c r="L3739" s="4" t="e">
        <f t="shared" si="117"/>
        <v>#N/A</v>
      </c>
    </row>
    <row r="3740" spans="1:12">
      <c r="A3740" t="s">
        <v>9288</v>
      </c>
      <c r="B3740" t="s">
        <v>7325</v>
      </c>
      <c r="C3740" t="s">
        <v>1737</v>
      </c>
      <c r="D3740" t="s">
        <v>6880</v>
      </c>
      <c r="E3740" t="s">
        <v>1710</v>
      </c>
      <c r="H3740" t="str">
        <f>INDEX('Vensim Variables'!$B:$B,MATCH(EPS!$B3740,'Vensim Variables'!$A:$A,0))</f>
        <v>g pollutant</v>
      </c>
      <c r="I3740" t="str">
        <f t="shared" si="116"/>
        <v>SOx</v>
      </c>
      <c r="J3740" t="e">
        <f>INDEX(NoSettings!$C:$C,MATCH(EPS!$A3740,NoSettings!$A:$A,0))</f>
        <v>#N/A</v>
      </c>
      <c r="K3740">
        <f>INDEX(GWP!$C$2:$C$13,MATCH(EPS!I3740,GWP!$B$2:$B$13,0))</f>
        <v>0</v>
      </c>
      <c r="L3740" s="4" t="e">
        <f t="shared" si="117"/>
        <v>#N/A</v>
      </c>
    </row>
    <row r="3741" spans="1:12">
      <c r="A3741" t="s">
        <v>9289</v>
      </c>
      <c r="B3741" t="s">
        <v>7325</v>
      </c>
      <c r="C3741" t="s">
        <v>1737</v>
      </c>
      <c r="D3741" t="s">
        <v>6880</v>
      </c>
      <c r="E3741" t="s">
        <v>1711</v>
      </c>
      <c r="H3741" t="str">
        <f>INDEX('Vensim Variables'!$B:$B,MATCH(EPS!$B3741,'Vensim Variables'!$A:$A,0))</f>
        <v>g pollutant</v>
      </c>
      <c r="I3741" t="str">
        <f t="shared" si="116"/>
        <v>BC</v>
      </c>
      <c r="J3741" t="e">
        <f>INDEX(NoSettings!$C:$C,MATCH(EPS!$A3741,NoSettings!$A:$A,0))</f>
        <v>#N/A</v>
      </c>
      <c r="K3741">
        <f>INDEX(GWP!$C$2:$C$13,MATCH(EPS!I3741,GWP!$B$2:$B$13,0))</f>
        <v>0</v>
      </c>
      <c r="L3741" s="4" t="e">
        <f t="shared" si="117"/>
        <v>#N/A</v>
      </c>
    </row>
    <row r="3742" spans="1:12">
      <c r="A3742" t="s">
        <v>9290</v>
      </c>
      <c r="B3742" t="s">
        <v>7325</v>
      </c>
      <c r="C3742" t="s">
        <v>1737</v>
      </c>
      <c r="D3742" t="s">
        <v>6880</v>
      </c>
      <c r="E3742" t="s">
        <v>1712</v>
      </c>
      <c r="H3742" t="str">
        <f>INDEX('Vensim Variables'!$B:$B,MATCH(EPS!$B3742,'Vensim Variables'!$A:$A,0))</f>
        <v>g pollutant</v>
      </c>
      <c r="I3742" t="str">
        <f t="shared" si="116"/>
        <v>OC</v>
      </c>
      <c r="J3742" t="e">
        <f>INDEX(NoSettings!$C:$C,MATCH(EPS!$A3742,NoSettings!$A:$A,0))</f>
        <v>#N/A</v>
      </c>
      <c r="K3742">
        <f>INDEX(GWP!$C$2:$C$13,MATCH(EPS!I3742,GWP!$B$2:$B$13,0))</f>
        <v>0</v>
      </c>
      <c r="L3742" s="4" t="e">
        <f t="shared" si="117"/>
        <v>#N/A</v>
      </c>
    </row>
    <row r="3743" spans="1:12">
      <c r="A3743" t="s">
        <v>9291</v>
      </c>
      <c r="B3743" t="s">
        <v>7325</v>
      </c>
      <c r="C3743" t="s">
        <v>1737</v>
      </c>
      <c r="D3743" t="s">
        <v>6880</v>
      </c>
      <c r="E3743" t="s">
        <v>1713</v>
      </c>
      <c r="H3743" t="str">
        <f>INDEX('Vensim Variables'!$B:$B,MATCH(EPS!$B3743,'Vensim Variables'!$A:$A,0))</f>
        <v>g pollutant</v>
      </c>
      <c r="I3743" t="str">
        <f t="shared" si="116"/>
        <v>CH4</v>
      </c>
      <c r="J3743" t="e">
        <f>INDEX(NoSettings!$C:$C,MATCH(EPS!$A3743,NoSettings!$A:$A,0))</f>
        <v>#N/A</v>
      </c>
      <c r="K3743">
        <f>INDEX(GWP!$C$2:$C$13,MATCH(EPS!I3743,GWP!$B$2:$B$13,0))</f>
        <v>28</v>
      </c>
      <c r="L3743" s="4" t="e">
        <f t="shared" si="117"/>
        <v>#N/A</v>
      </c>
    </row>
    <row r="3744" spans="1:12">
      <c r="A3744" t="s">
        <v>9292</v>
      </c>
      <c r="B3744" t="s">
        <v>7325</v>
      </c>
      <c r="C3744" t="s">
        <v>1737</v>
      </c>
      <c r="D3744" t="s">
        <v>6880</v>
      </c>
      <c r="E3744" t="s">
        <v>1714</v>
      </c>
      <c r="H3744" t="str">
        <f>INDEX('Vensim Variables'!$B:$B,MATCH(EPS!$B3744,'Vensim Variables'!$A:$A,0))</f>
        <v>g pollutant</v>
      </c>
      <c r="I3744" t="str">
        <f t="shared" si="116"/>
        <v>N2O</v>
      </c>
      <c r="J3744" t="e">
        <f>INDEX(NoSettings!$C:$C,MATCH(EPS!$A3744,NoSettings!$A:$A,0))</f>
        <v>#N/A</v>
      </c>
      <c r="K3744">
        <f>INDEX(GWP!$C$2:$C$13,MATCH(EPS!I3744,GWP!$B$2:$B$13,0))</f>
        <v>265</v>
      </c>
      <c r="L3744" s="4" t="e">
        <f t="shared" si="117"/>
        <v>#N/A</v>
      </c>
    </row>
    <row r="3745" spans="1:12">
      <c r="A3745" t="s">
        <v>9293</v>
      </c>
      <c r="B3745" t="s">
        <v>7325</v>
      </c>
      <c r="C3745" t="s">
        <v>1737</v>
      </c>
      <c r="D3745" t="s">
        <v>6880</v>
      </c>
      <c r="E3745" t="s">
        <v>1715</v>
      </c>
      <c r="H3745" t="str">
        <f>INDEX('Vensim Variables'!$B:$B,MATCH(EPS!$B3745,'Vensim Variables'!$A:$A,0))</f>
        <v>g pollutant</v>
      </c>
      <c r="I3745" t="str">
        <f t="shared" si="116"/>
        <v>F gases</v>
      </c>
      <c r="J3745" t="e">
        <f>INDEX(NoSettings!$C:$C,MATCH(EPS!$A3745,NoSettings!$A:$A,0))</f>
        <v>#N/A</v>
      </c>
      <c r="K3745">
        <f>INDEX(GWP!$C$2:$C$13,MATCH(EPS!I3745,GWP!$B$2:$B$13,0))</f>
        <v>1</v>
      </c>
      <c r="L3745" s="4" t="e">
        <f t="shared" si="117"/>
        <v>#N/A</v>
      </c>
    </row>
    <row r="3746" spans="1:12">
      <c r="A3746" t="s">
        <v>9294</v>
      </c>
      <c r="B3746" t="s">
        <v>7325</v>
      </c>
      <c r="C3746" t="s">
        <v>1737</v>
      </c>
      <c r="D3746" t="s">
        <v>6881</v>
      </c>
      <c r="E3746" t="s">
        <v>1702</v>
      </c>
      <c r="H3746" t="str">
        <f>INDEX('Vensim Variables'!$B:$B,MATCH(EPS!$B3746,'Vensim Variables'!$A:$A,0))</f>
        <v>g pollutant</v>
      </c>
      <c r="I3746" t="str">
        <f t="shared" si="116"/>
        <v>CO2</v>
      </c>
      <c r="J3746" t="e">
        <f>INDEX(NoSettings!$C:$C,MATCH(EPS!$A3746,NoSettings!$A:$A,0))</f>
        <v>#N/A</v>
      </c>
      <c r="K3746">
        <f>INDEX(GWP!$C$2:$C$13,MATCH(EPS!I3746,GWP!$B$2:$B$13,0))</f>
        <v>1</v>
      </c>
      <c r="L3746" s="4" t="e">
        <f t="shared" si="117"/>
        <v>#N/A</v>
      </c>
    </row>
    <row r="3747" spans="1:12">
      <c r="A3747" t="s">
        <v>9295</v>
      </c>
      <c r="B3747" t="s">
        <v>7325</v>
      </c>
      <c r="C3747" t="s">
        <v>1737</v>
      </c>
      <c r="D3747" t="s">
        <v>6881</v>
      </c>
      <c r="E3747" t="s">
        <v>1705</v>
      </c>
      <c r="H3747" t="str">
        <f>INDEX('Vensim Variables'!$B:$B,MATCH(EPS!$B3747,'Vensim Variables'!$A:$A,0))</f>
        <v>g pollutant</v>
      </c>
      <c r="I3747" t="str">
        <f t="shared" si="116"/>
        <v>VOC</v>
      </c>
      <c r="J3747" t="e">
        <f>INDEX(NoSettings!$C:$C,MATCH(EPS!$A3747,NoSettings!$A:$A,0))</f>
        <v>#N/A</v>
      </c>
      <c r="K3747">
        <f>INDEX(GWP!$C$2:$C$13,MATCH(EPS!I3747,GWP!$B$2:$B$13,0))</f>
        <v>0</v>
      </c>
      <c r="L3747" s="4" t="e">
        <f t="shared" si="117"/>
        <v>#N/A</v>
      </c>
    </row>
    <row r="3748" spans="1:12">
      <c r="A3748" t="s">
        <v>9296</v>
      </c>
      <c r="B3748" t="s">
        <v>7325</v>
      </c>
      <c r="C3748" t="s">
        <v>1737</v>
      </c>
      <c r="D3748" t="s">
        <v>6881</v>
      </c>
      <c r="E3748" t="s">
        <v>1706</v>
      </c>
      <c r="H3748" t="str">
        <f>INDEX('Vensim Variables'!$B:$B,MATCH(EPS!$B3748,'Vensim Variables'!$A:$A,0))</f>
        <v>g pollutant</v>
      </c>
      <c r="I3748" t="str">
        <f t="shared" si="116"/>
        <v>CO</v>
      </c>
      <c r="J3748" t="e">
        <f>INDEX(NoSettings!$C:$C,MATCH(EPS!$A3748,NoSettings!$A:$A,0))</f>
        <v>#N/A</v>
      </c>
      <c r="K3748">
        <f>INDEX(GWP!$C$2:$C$13,MATCH(EPS!I3748,GWP!$B$2:$B$13,0))</f>
        <v>0</v>
      </c>
      <c r="L3748" s="4" t="e">
        <f t="shared" si="117"/>
        <v>#N/A</v>
      </c>
    </row>
    <row r="3749" spans="1:12">
      <c r="A3749" t="s">
        <v>9297</v>
      </c>
      <c r="B3749" t="s">
        <v>7325</v>
      </c>
      <c r="C3749" t="s">
        <v>1737</v>
      </c>
      <c r="D3749" t="s">
        <v>6881</v>
      </c>
      <c r="E3749" t="s">
        <v>1707</v>
      </c>
      <c r="H3749" t="str">
        <f>INDEX('Vensim Variables'!$B:$B,MATCH(EPS!$B3749,'Vensim Variables'!$A:$A,0))</f>
        <v>g pollutant</v>
      </c>
      <c r="I3749" t="str">
        <f t="shared" si="116"/>
        <v>NOx</v>
      </c>
      <c r="J3749" t="e">
        <f>INDEX(NoSettings!$C:$C,MATCH(EPS!$A3749,NoSettings!$A:$A,0))</f>
        <v>#N/A</v>
      </c>
      <c r="K3749">
        <f>INDEX(GWP!$C$2:$C$13,MATCH(EPS!I3749,GWP!$B$2:$B$13,0))</f>
        <v>0</v>
      </c>
      <c r="L3749" s="4" t="e">
        <f t="shared" si="117"/>
        <v>#N/A</v>
      </c>
    </row>
    <row r="3750" spans="1:12">
      <c r="A3750" t="s">
        <v>9298</v>
      </c>
      <c r="B3750" t="s">
        <v>7325</v>
      </c>
      <c r="C3750" t="s">
        <v>1737</v>
      </c>
      <c r="D3750" t="s">
        <v>6881</v>
      </c>
      <c r="E3750" t="s">
        <v>1708</v>
      </c>
      <c r="H3750" t="str">
        <f>INDEX('Vensim Variables'!$B:$B,MATCH(EPS!$B3750,'Vensim Variables'!$A:$A,0))</f>
        <v>g pollutant</v>
      </c>
      <c r="I3750" t="str">
        <f t="shared" si="116"/>
        <v>PM10</v>
      </c>
      <c r="J3750" t="e">
        <f>INDEX(NoSettings!$C:$C,MATCH(EPS!$A3750,NoSettings!$A:$A,0))</f>
        <v>#N/A</v>
      </c>
      <c r="K3750">
        <f>INDEX(GWP!$C$2:$C$13,MATCH(EPS!I3750,GWP!$B$2:$B$13,0))</f>
        <v>0</v>
      </c>
      <c r="L3750" s="4" t="e">
        <f t="shared" si="117"/>
        <v>#N/A</v>
      </c>
    </row>
    <row r="3751" spans="1:12">
      <c r="A3751" t="s">
        <v>9299</v>
      </c>
      <c r="B3751" t="s">
        <v>7325</v>
      </c>
      <c r="C3751" t="s">
        <v>1737</v>
      </c>
      <c r="D3751" t="s">
        <v>6881</v>
      </c>
      <c r="E3751" t="s">
        <v>1709</v>
      </c>
      <c r="H3751" t="str">
        <f>INDEX('Vensim Variables'!$B:$B,MATCH(EPS!$B3751,'Vensim Variables'!$A:$A,0))</f>
        <v>g pollutant</v>
      </c>
      <c r="I3751" t="str">
        <f t="shared" si="116"/>
        <v>PM25</v>
      </c>
      <c r="J3751" t="e">
        <f>INDEX(NoSettings!$C:$C,MATCH(EPS!$A3751,NoSettings!$A:$A,0))</f>
        <v>#N/A</v>
      </c>
      <c r="K3751">
        <f>INDEX(GWP!$C$2:$C$13,MATCH(EPS!I3751,GWP!$B$2:$B$13,0))</f>
        <v>0</v>
      </c>
      <c r="L3751" s="4" t="e">
        <f t="shared" si="117"/>
        <v>#N/A</v>
      </c>
    </row>
    <row r="3752" spans="1:12">
      <c r="A3752" t="s">
        <v>9300</v>
      </c>
      <c r="B3752" t="s">
        <v>7325</v>
      </c>
      <c r="C3752" t="s">
        <v>1737</v>
      </c>
      <c r="D3752" t="s">
        <v>6881</v>
      </c>
      <c r="E3752" t="s">
        <v>1710</v>
      </c>
      <c r="H3752" t="str">
        <f>INDEX('Vensim Variables'!$B:$B,MATCH(EPS!$B3752,'Vensim Variables'!$A:$A,0))</f>
        <v>g pollutant</v>
      </c>
      <c r="I3752" t="str">
        <f t="shared" si="116"/>
        <v>SOx</v>
      </c>
      <c r="J3752" t="e">
        <f>INDEX(NoSettings!$C:$C,MATCH(EPS!$A3752,NoSettings!$A:$A,0))</f>
        <v>#N/A</v>
      </c>
      <c r="K3752">
        <f>INDEX(GWP!$C$2:$C$13,MATCH(EPS!I3752,GWP!$B$2:$B$13,0))</f>
        <v>0</v>
      </c>
      <c r="L3752" s="4" t="e">
        <f t="shared" si="117"/>
        <v>#N/A</v>
      </c>
    </row>
    <row r="3753" spans="1:12">
      <c r="A3753" t="s">
        <v>9301</v>
      </c>
      <c r="B3753" t="s">
        <v>7325</v>
      </c>
      <c r="C3753" t="s">
        <v>1737</v>
      </c>
      <c r="D3753" t="s">
        <v>6881</v>
      </c>
      <c r="E3753" t="s">
        <v>1711</v>
      </c>
      <c r="H3753" t="str">
        <f>INDEX('Vensim Variables'!$B:$B,MATCH(EPS!$B3753,'Vensim Variables'!$A:$A,0))</f>
        <v>g pollutant</v>
      </c>
      <c r="I3753" t="str">
        <f t="shared" si="116"/>
        <v>BC</v>
      </c>
      <c r="J3753" t="e">
        <f>INDEX(NoSettings!$C:$C,MATCH(EPS!$A3753,NoSettings!$A:$A,0))</f>
        <v>#N/A</v>
      </c>
      <c r="K3753">
        <f>INDEX(GWP!$C$2:$C$13,MATCH(EPS!I3753,GWP!$B$2:$B$13,0))</f>
        <v>0</v>
      </c>
      <c r="L3753" s="4" t="e">
        <f t="shared" si="117"/>
        <v>#N/A</v>
      </c>
    </row>
    <row r="3754" spans="1:12">
      <c r="A3754" t="s">
        <v>9302</v>
      </c>
      <c r="B3754" t="s">
        <v>7325</v>
      </c>
      <c r="C3754" t="s">
        <v>1737</v>
      </c>
      <c r="D3754" t="s">
        <v>6881</v>
      </c>
      <c r="E3754" t="s">
        <v>1712</v>
      </c>
      <c r="H3754" t="str">
        <f>INDEX('Vensim Variables'!$B:$B,MATCH(EPS!$B3754,'Vensim Variables'!$A:$A,0))</f>
        <v>g pollutant</v>
      </c>
      <c r="I3754" t="str">
        <f t="shared" si="116"/>
        <v>OC</v>
      </c>
      <c r="J3754" t="e">
        <f>INDEX(NoSettings!$C:$C,MATCH(EPS!$A3754,NoSettings!$A:$A,0))</f>
        <v>#N/A</v>
      </c>
      <c r="K3754">
        <f>INDEX(GWP!$C$2:$C$13,MATCH(EPS!I3754,GWP!$B$2:$B$13,0))</f>
        <v>0</v>
      </c>
      <c r="L3754" s="4" t="e">
        <f t="shared" si="117"/>
        <v>#N/A</v>
      </c>
    </row>
    <row r="3755" spans="1:12">
      <c r="A3755" t="s">
        <v>9303</v>
      </c>
      <c r="B3755" t="s">
        <v>7325</v>
      </c>
      <c r="C3755" t="s">
        <v>1737</v>
      </c>
      <c r="D3755" t="s">
        <v>6881</v>
      </c>
      <c r="E3755" t="s">
        <v>1713</v>
      </c>
      <c r="H3755" t="str">
        <f>INDEX('Vensim Variables'!$B:$B,MATCH(EPS!$B3755,'Vensim Variables'!$A:$A,0))</f>
        <v>g pollutant</v>
      </c>
      <c r="I3755" t="str">
        <f t="shared" si="116"/>
        <v>CH4</v>
      </c>
      <c r="J3755" t="e">
        <f>INDEX(NoSettings!$C:$C,MATCH(EPS!$A3755,NoSettings!$A:$A,0))</f>
        <v>#N/A</v>
      </c>
      <c r="K3755">
        <f>INDEX(GWP!$C$2:$C$13,MATCH(EPS!I3755,GWP!$B$2:$B$13,0))</f>
        <v>28</v>
      </c>
      <c r="L3755" s="4" t="e">
        <f t="shared" si="117"/>
        <v>#N/A</v>
      </c>
    </row>
    <row r="3756" spans="1:12">
      <c r="A3756" t="s">
        <v>9304</v>
      </c>
      <c r="B3756" t="s">
        <v>7325</v>
      </c>
      <c r="C3756" t="s">
        <v>1737</v>
      </c>
      <c r="D3756" t="s">
        <v>6881</v>
      </c>
      <c r="E3756" t="s">
        <v>1714</v>
      </c>
      <c r="H3756" t="str">
        <f>INDEX('Vensim Variables'!$B:$B,MATCH(EPS!$B3756,'Vensim Variables'!$A:$A,0))</f>
        <v>g pollutant</v>
      </c>
      <c r="I3756" t="str">
        <f t="shared" si="116"/>
        <v>N2O</v>
      </c>
      <c r="J3756" t="e">
        <f>INDEX(NoSettings!$C:$C,MATCH(EPS!$A3756,NoSettings!$A:$A,0))</f>
        <v>#N/A</v>
      </c>
      <c r="K3756">
        <f>INDEX(GWP!$C$2:$C$13,MATCH(EPS!I3756,GWP!$B$2:$B$13,0))</f>
        <v>265</v>
      </c>
      <c r="L3756" s="4" t="e">
        <f t="shared" si="117"/>
        <v>#N/A</v>
      </c>
    </row>
    <row r="3757" spans="1:12">
      <c r="A3757" t="s">
        <v>9305</v>
      </c>
      <c r="B3757" t="s">
        <v>7325</v>
      </c>
      <c r="C3757" t="s">
        <v>1737</v>
      </c>
      <c r="D3757" t="s">
        <v>6881</v>
      </c>
      <c r="E3757" t="s">
        <v>1715</v>
      </c>
      <c r="H3757" t="str">
        <f>INDEX('Vensim Variables'!$B:$B,MATCH(EPS!$B3757,'Vensim Variables'!$A:$A,0))</f>
        <v>g pollutant</v>
      </c>
      <c r="I3757" t="str">
        <f t="shared" si="116"/>
        <v>F gases</v>
      </c>
      <c r="J3757" t="e">
        <f>INDEX(NoSettings!$C:$C,MATCH(EPS!$A3757,NoSettings!$A:$A,0))</f>
        <v>#N/A</v>
      </c>
      <c r="K3757">
        <f>INDEX(GWP!$C$2:$C$13,MATCH(EPS!I3757,GWP!$B$2:$B$13,0))</f>
        <v>1</v>
      </c>
      <c r="L3757" s="4" t="e">
        <f t="shared" si="117"/>
        <v>#N/A</v>
      </c>
    </row>
    <row r="3758" spans="1:12">
      <c r="A3758" t="s">
        <v>9306</v>
      </c>
      <c r="B3758" t="s">
        <v>7325</v>
      </c>
      <c r="C3758" t="s">
        <v>1737</v>
      </c>
      <c r="D3758" t="s">
        <v>6882</v>
      </c>
      <c r="E3758" t="s">
        <v>1702</v>
      </c>
      <c r="H3758" t="str">
        <f>INDEX('Vensim Variables'!$B:$B,MATCH(EPS!$B3758,'Vensim Variables'!$A:$A,0))</f>
        <v>g pollutant</v>
      </c>
      <c r="I3758" t="str">
        <f t="shared" si="116"/>
        <v>CO2</v>
      </c>
      <c r="J3758" t="e">
        <f>INDEX(NoSettings!$C:$C,MATCH(EPS!$A3758,NoSettings!$A:$A,0))</f>
        <v>#N/A</v>
      </c>
      <c r="K3758">
        <f>INDEX(GWP!$C$2:$C$13,MATCH(EPS!I3758,GWP!$B$2:$B$13,0))</f>
        <v>1</v>
      </c>
      <c r="L3758" s="4" t="e">
        <f t="shared" si="117"/>
        <v>#N/A</v>
      </c>
    </row>
    <row r="3759" spans="1:12">
      <c r="A3759" t="s">
        <v>9307</v>
      </c>
      <c r="B3759" t="s">
        <v>7325</v>
      </c>
      <c r="C3759" t="s">
        <v>1737</v>
      </c>
      <c r="D3759" t="s">
        <v>6882</v>
      </c>
      <c r="E3759" t="s">
        <v>1705</v>
      </c>
      <c r="H3759" t="str">
        <f>INDEX('Vensim Variables'!$B:$B,MATCH(EPS!$B3759,'Vensim Variables'!$A:$A,0))</f>
        <v>g pollutant</v>
      </c>
      <c r="I3759" t="str">
        <f t="shared" si="116"/>
        <v>VOC</v>
      </c>
      <c r="J3759" t="e">
        <f>INDEX(NoSettings!$C:$C,MATCH(EPS!$A3759,NoSettings!$A:$A,0))</f>
        <v>#N/A</v>
      </c>
      <c r="K3759">
        <f>INDEX(GWP!$C$2:$C$13,MATCH(EPS!I3759,GWP!$B$2:$B$13,0))</f>
        <v>0</v>
      </c>
      <c r="L3759" s="4" t="e">
        <f t="shared" si="117"/>
        <v>#N/A</v>
      </c>
    </row>
    <row r="3760" spans="1:12">
      <c r="A3760" t="s">
        <v>9308</v>
      </c>
      <c r="B3760" t="s">
        <v>7325</v>
      </c>
      <c r="C3760" t="s">
        <v>1737</v>
      </c>
      <c r="D3760" t="s">
        <v>6882</v>
      </c>
      <c r="E3760" t="s">
        <v>1706</v>
      </c>
      <c r="H3760" t="str">
        <f>INDEX('Vensim Variables'!$B:$B,MATCH(EPS!$B3760,'Vensim Variables'!$A:$A,0))</f>
        <v>g pollutant</v>
      </c>
      <c r="I3760" t="str">
        <f t="shared" si="116"/>
        <v>CO</v>
      </c>
      <c r="J3760" t="e">
        <f>INDEX(NoSettings!$C:$C,MATCH(EPS!$A3760,NoSettings!$A:$A,0))</f>
        <v>#N/A</v>
      </c>
      <c r="K3760">
        <f>INDEX(GWP!$C$2:$C$13,MATCH(EPS!I3760,GWP!$B$2:$B$13,0))</f>
        <v>0</v>
      </c>
      <c r="L3760" s="4" t="e">
        <f t="shared" si="117"/>
        <v>#N/A</v>
      </c>
    </row>
    <row r="3761" spans="1:12">
      <c r="A3761" t="s">
        <v>9309</v>
      </c>
      <c r="B3761" t="s">
        <v>7325</v>
      </c>
      <c r="C3761" t="s">
        <v>1737</v>
      </c>
      <c r="D3761" t="s">
        <v>6882</v>
      </c>
      <c r="E3761" t="s">
        <v>1707</v>
      </c>
      <c r="H3761" t="str">
        <f>INDEX('Vensim Variables'!$B:$B,MATCH(EPS!$B3761,'Vensim Variables'!$A:$A,0))</f>
        <v>g pollutant</v>
      </c>
      <c r="I3761" t="str">
        <f t="shared" si="116"/>
        <v>NOx</v>
      </c>
      <c r="J3761" t="e">
        <f>INDEX(NoSettings!$C:$C,MATCH(EPS!$A3761,NoSettings!$A:$A,0))</f>
        <v>#N/A</v>
      </c>
      <c r="K3761">
        <f>INDEX(GWP!$C$2:$C$13,MATCH(EPS!I3761,GWP!$B$2:$B$13,0))</f>
        <v>0</v>
      </c>
      <c r="L3761" s="4" t="e">
        <f t="shared" si="117"/>
        <v>#N/A</v>
      </c>
    </row>
    <row r="3762" spans="1:12">
      <c r="A3762" t="s">
        <v>9310</v>
      </c>
      <c r="B3762" t="s">
        <v>7325</v>
      </c>
      <c r="C3762" t="s">
        <v>1737</v>
      </c>
      <c r="D3762" t="s">
        <v>6882</v>
      </c>
      <c r="E3762" t="s">
        <v>1708</v>
      </c>
      <c r="H3762" t="str">
        <f>INDEX('Vensim Variables'!$B:$B,MATCH(EPS!$B3762,'Vensim Variables'!$A:$A,0))</f>
        <v>g pollutant</v>
      </c>
      <c r="I3762" t="str">
        <f t="shared" si="116"/>
        <v>PM10</v>
      </c>
      <c r="J3762" t="e">
        <f>INDEX(NoSettings!$C:$C,MATCH(EPS!$A3762,NoSettings!$A:$A,0))</f>
        <v>#N/A</v>
      </c>
      <c r="K3762">
        <f>INDEX(GWP!$C$2:$C$13,MATCH(EPS!I3762,GWP!$B$2:$B$13,0))</f>
        <v>0</v>
      </c>
      <c r="L3762" s="4" t="e">
        <f t="shared" si="117"/>
        <v>#N/A</v>
      </c>
    </row>
    <row r="3763" spans="1:12">
      <c r="A3763" t="s">
        <v>9311</v>
      </c>
      <c r="B3763" t="s">
        <v>7325</v>
      </c>
      <c r="C3763" t="s">
        <v>1737</v>
      </c>
      <c r="D3763" t="s">
        <v>6882</v>
      </c>
      <c r="E3763" t="s">
        <v>1709</v>
      </c>
      <c r="H3763" t="str">
        <f>INDEX('Vensim Variables'!$B:$B,MATCH(EPS!$B3763,'Vensim Variables'!$A:$A,0))</f>
        <v>g pollutant</v>
      </c>
      <c r="I3763" t="str">
        <f t="shared" si="116"/>
        <v>PM25</v>
      </c>
      <c r="J3763" t="e">
        <f>INDEX(NoSettings!$C:$C,MATCH(EPS!$A3763,NoSettings!$A:$A,0))</f>
        <v>#N/A</v>
      </c>
      <c r="K3763">
        <f>INDEX(GWP!$C$2:$C$13,MATCH(EPS!I3763,GWP!$B$2:$B$13,0))</f>
        <v>0</v>
      </c>
      <c r="L3763" s="4" t="e">
        <f t="shared" si="117"/>
        <v>#N/A</v>
      </c>
    </row>
    <row r="3764" spans="1:12">
      <c r="A3764" t="s">
        <v>9312</v>
      </c>
      <c r="B3764" t="s">
        <v>7325</v>
      </c>
      <c r="C3764" t="s">
        <v>1737</v>
      </c>
      <c r="D3764" t="s">
        <v>6882</v>
      </c>
      <c r="E3764" t="s">
        <v>1710</v>
      </c>
      <c r="H3764" t="str">
        <f>INDEX('Vensim Variables'!$B:$B,MATCH(EPS!$B3764,'Vensim Variables'!$A:$A,0))</f>
        <v>g pollutant</v>
      </c>
      <c r="I3764" t="str">
        <f t="shared" si="116"/>
        <v>SOx</v>
      </c>
      <c r="J3764" t="e">
        <f>INDEX(NoSettings!$C:$C,MATCH(EPS!$A3764,NoSettings!$A:$A,0))</f>
        <v>#N/A</v>
      </c>
      <c r="K3764">
        <f>INDEX(GWP!$C$2:$C$13,MATCH(EPS!I3764,GWP!$B$2:$B$13,0))</f>
        <v>0</v>
      </c>
      <c r="L3764" s="4" t="e">
        <f t="shared" si="117"/>
        <v>#N/A</v>
      </c>
    </row>
    <row r="3765" spans="1:12">
      <c r="A3765" t="s">
        <v>9313</v>
      </c>
      <c r="B3765" t="s">
        <v>7325</v>
      </c>
      <c r="C3765" t="s">
        <v>1737</v>
      </c>
      <c r="D3765" t="s">
        <v>6882</v>
      </c>
      <c r="E3765" t="s">
        <v>1711</v>
      </c>
      <c r="H3765" t="str">
        <f>INDEX('Vensim Variables'!$B:$B,MATCH(EPS!$B3765,'Vensim Variables'!$A:$A,0))</f>
        <v>g pollutant</v>
      </c>
      <c r="I3765" t="str">
        <f t="shared" si="116"/>
        <v>BC</v>
      </c>
      <c r="J3765" t="e">
        <f>INDEX(NoSettings!$C:$C,MATCH(EPS!$A3765,NoSettings!$A:$A,0))</f>
        <v>#N/A</v>
      </c>
      <c r="K3765">
        <f>INDEX(GWP!$C$2:$C$13,MATCH(EPS!I3765,GWP!$B$2:$B$13,0))</f>
        <v>0</v>
      </c>
      <c r="L3765" s="4" t="e">
        <f t="shared" si="117"/>
        <v>#N/A</v>
      </c>
    </row>
    <row r="3766" spans="1:12">
      <c r="A3766" t="s">
        <v>9314</v>
      </c>
      <c r="B3766" t="s">
        <v>7325</v>
      </c>
      <c r="C3766" t="s">
        <v>1737</v>
      </c>
      <c r="D3766" t="s">
        <v>6882</v>
      </c>
      <c r="E3766" t="s">
        <v>1712</v>
      </c>
      <c r="H3766" t="str">
        <f>INDEX('Vensim Variables'!$B:$B,MATCH(EPS!$B3766,'Vensim Variables'!$A:$A,0))</f>
        <v>g pollutant</v>
      </c>
      <c r="I3766" t="str">
        <f t="shared" si="116"/>
        <v>OC</v>
      </c>
      <c r="J3766" t="e">
        <f>INDEX(NoSettings!$C:$C,MATCH(EPS!$A3766,NoSettings!$A:$A,0))</f>
        <v>#N/A</v>
      </c>
      <c r="K3766">
        <f>INDEX(GWP!$C$2:$C$13,MATCH(EPS!I3766,GWP!$B$2:$B$13,0))</f>
        <v>0</v>
      </c>
      <c r="L3766" s="4" t="e">
        <f t="shared" si="117"/>
        <v>#N/A</v>
      </c>
    </row>
    <row r="3767" spans="1:12">
      <c r="A3767" t="s">
        <v>9315</v>
      </c>
      <c r="B3767" t="s">
        <v>7325</v>
      </c>
      <c r="C3767" t="s">
        <v>1737</v>
      </c>
      <c r="D3767" t="s">
        <v>6882</v>
      </c>
      <c r="E3767" t="s">
        <v>1713</v>
      </c>
      <c r="H3767" t="str">
        <f>INDEX('Vensim Variables'!$B:$B,MATCH(EPS!$B3767,'Vensim Variables'!$A:$A,0))</f>
        <v>g pollutant</v>
      </c>
      <c r="I3767" t="str">
        <f t="shared" si="116"/>
        <v>CH4</v>
      </c>
      <c r="J3767" t="e">
        <f>INDEX(NoSettings!$C:$C,MATCH(EPS!$A3767,NoSettings!$A:$A,0))</f>
        <v>#N/A</v>
      </c>
      <c r="K3767">
        <f>INDEX(GWP!$C$2:$C$13,MATCH(EPS!I3767,GWP!$B$2:$B$13,0))</f>
        <v>28</v>
      </c>
      <c r="L3767" s="4" t="e">
        <f t="shared" si="117"/>
        <v>#N/A</v>
      </c>
    </row>
    <row r="3768" spans="1:12">
      <c r="A3768" t="s">
        <v>9316</v>
      </c>
      <c r="B3768" t="s">
        <v>7325</v>
      </c>
      <c r="C3768" t="s">
        <v>1737</v>
      </c>
      <c r="D3768" t="s">
        <v>6882</v>
      </c>
      <c r="E3768" t="s">
        <v>1714</v>
      </c>
      <c r="H3768" t="str">
        <f>INDEX('Vensim Variables'!$B:$B,MATCH(EPS!$B3768,'Vensim Variables'!$A:$A,0))</f>
        <v>g pollutant</v>
      </c>
      <c r="I3768" t="str">
        <f t="shared" si="116"/>
        <v>N2O</v>
      </c>
      <c r="J3768" t="e">
        <f>INDEX(NoSettings!$C:$C,MATCH(EPS!$A3768,NoSettings!$A:$A,0))</f>
        <v>#N/A</v>
      </c>
      <c r="K3768">
        <f>INDEX(GWP!$C$2:$C$13,MATCH(EPS!I3768,GWP!$B$2:$B$13,0))</f>
        <v>265</v>
      </c>
      <c r="L3768" s="4" t="e">
        <f t="shared" si="117"/>
        <v>#N/A</v>
      </c>
    </row>
    <row r="3769" spans="1:12">
      <c r="A3769" t="s">
        <v>9317</v>
      </c>
      <c r="B3769" t="s">
        <v>7325</v>
      </c>
      <c r="C3769" t="s">
        <v>1737</v>
      </c>
      <c r="D3769" t="s">
        <v>6882</v>
      </c>
      <c r="E3769" t="s">
        <v>1715</v>
      </c>
      <c r="H3769" t="str">
        <f>INDEX('Vensim Variables'!$B:$B,MATCH(EPS!$B3769,'Vensim Variables'!$A:$A,0))</f>
        <v>g pollutant</v>
      </c>
      <c r="I3769" t="str">
        <f t="shared" si="116"/>
        <v>F gases</v>
      </c>
      <c r="J3769" t="e">
        <f>INDEX(NoSettings!$C:$C,MATCH(EPS!$A3769,NoSettings!$A:$A,0))</f>
        <v>#N/A</v>
      </c>
      <c r="K3769">
        <f>INDEX(GWP!$C$2:$C$13,MATCH(EPS!I3769,GWP!$B$2:$B$13,0))</f>
        <v>1</v>
      </c>
      <c r="L3769" s="4" t="e">
        <f t="shared" si="117"/>
        <v>#N/A</v>
      </c>
    </row>
    <row r="3770" spans="1:12">
      <c r="A3770" t="s">
        <v>9318</v>
      </c>
      <c r="B3770" t="s">
        <v>7325</v>
      </c>
      <c r="C3770" t="s">
        <v>1737</v>
      </c>
      <c r="D3770" t="s">
        <v>6883</v>
      </c>
      <c r="E3770" t="s">
        <v>1702</v>
      </c>
      <c r="H3770" t="str">
        <f>INDEX('Vensim Variables'!$B:$B,MATCH(EPS!$B3770,'Vensim Variables'!$A:$A,0))</f>
        <v>g pollutant</v>
      </c>
      <c r="I3770" t="str">
        <f t="shared" si="116"/>
        <v>CO2</v>
      </c>
      <c r="J3770" t="e">
        <f>INDEX(NoSettings!$C:$C,MATCH(EPS!$A3770,NoSettings!$A:$A,0))</f>
        <v>#N/A</v>
      </c>
      <c r="K3770">
        <f>INDEX(GWP!$C$2:$C$13,MATCH(EPS!I3770,GWP!$B$2:$B$13,0))</f>
        <v>1</v>
      </c>
      <c r="L3770" s="4" t="e">
        <f t="shared" si="117"/>
        <v>#N/A</v>
      </c>
    </row>
    <row r="3771" spans="1:12">
      <c r="A3771" t="s">
        <v>9319</v>
      </c>
      <c r="B3771" t="s">
        <v>7325</v>
      </c>
      <c r="C3771" t="s">
        <v>1737</v>
      </c>
      <c r="D3771" t="s">
        <v>6883</v>
      </c>
      <c r="E3771" t="s">
        <v>1705</v>
      </c>
      <c r="H3771" t="str">
        <f>INDEX('Vensim Variables'!$B:$B,MATCH(EPS!$B3771,'Vensim Variables'!$A:$A,0))</f>
        <v>g pollutant</v>
      </c>
      <c r="I3771" t="str">
        <f t="shared" si="116"/>
        <v>VOC</v>
      </c>
      <c r="J3771" t="e">
        <f>INDEX(NoSettings!$C:$C,MATCH(EPS!$A3771,NoSettings!$A:$A,0))</f>
        <v>#N/A</v>
      </c>
      <c r="K3771">
        <f>INDEX(GWP!$C$2:$C$13,MATCH(EPS!I3771,GWP!$B$2:$B$13,0))</f>
        <v>0</v>
      </c>
      <c r="L3771" s="4" t="e">
        <f t="shared" si="117"/>
        <v>#N/A</v>
      </c>
    </row>
    <row r="3772" spans="1:12">
      <c r="A3772" t="s">
        <v>9320</v>
      </c>
      <c r="B3772" t="s">
        <v>7325</v>
      </c>
      <c r="C3772" t="s">
        <v>1737</v>
      </c>
      <c r="D3772" t="s">
        <v>6883</v>
      </c>
      <c r="E3772" t="s">
        <v>1706</v>
      </c>
      <c r="H3772" t="str">
        <f>INDEX('Vensim Variables'!$B:$B,MATCH(EPS!$B3772,'Vensim Variables'!$A:$A,0))</f>
        <v>g pollutant</v>
      </c>
      <c r="I3772" t="str">
        <f t="shared" si="116"/>
        <v>CO</v>
      </c>
      <c r="J3772" t="e">
        <f>INDEX(NoSettings!$C:$C,MATCH(EPS!$A3772,NoSettings!$A:$A,0))</f>
        <v>#N/A</v>
      </c>
      <c r="K3772">
        <f>INDEX(GWP!$C$2:$C$13,MATCH(EPS!I3772,GWP!$B$2:$B$13,0))</f>
        <v>0</v>
      </c>
      <c r="L3772" s="4" t="e">
        <f t="shared" si="117"/>
        <v>#N/A</v>
      </c>
    </row>
    <row r="3773" spans="1:12">
      <c r="A3773" t="s">
        <v>9321</v>
      </c>
      <c r="B3773" t="s">
        <v>7325</v>
      </c>
      <c r="C3773" t="s">
        <v>1737</v>
      </c>
      <c r="D3773" t="s">
        <v>6883</v>
      </c>
      <c r="E3773" t="s">
        <v>1707</v>
      </c>
      <c r="H3773" t="str">
        <f>INDEX('Vensim Variables'!$B:$B,MATCH(EPS!$B3773,'Vensim Variables'!$A:$A,0))</f>
        <v>g pollutant</v>
      </c>
      <c r="I3773" t="str">
        <f t="shared" si="116"/>
        <v>NOx</v>
      </c>
      <c r="J3773" t="e">
        <f>INDEX(NoSettings!$C:$C,MATCH(EPS!$A3773,NoSettings!$A:$A,0))</f>
        <v>#N/A</v>
      </c>
      <c r="K3773">
        <f>INDEX(GWP!$C$2:$C$13,MATCH(EPS!I3773,GWP!$B$2:$B$13,0))</f>
        <v>0</v>
      </c>
      <c r="L3773" s="4" t="e">
        <f t="shared" si="117"/>
        <v>#N/A</v>
      </c>
    </row>
    <row r="3774" spans="1:12">
      <c r="A3774" t="s">
        <v>9322</v>
      </c>
      <c r="B3774" t="s">
        <v>7325</v>
      </c>
      <c r="C3774" t="s">
        <v>1737</v>
      </c>
      <c r="D3774" t="s">
        <v>6883</v>
      </c>
      <c r="E3774" t="s">
        <v>1708</v>
      </c>
      <c r="H3774" t="str">
        <f>INDEX('Vensim Variables'!$B:$B,MATCH(EPS!$B3774,'Vensim Variables'!$A:$A,0))</f>
        <v>g pollutant</v>
      </c>
      <c r="I3774" t="str">
        <f t="shared" si="116"/>
        <v>PM10</v>
      </c>
      <c r="J3774" t="e">
        <f>INDEX(NoSettings!$C:$C,MATCH(EPS!$A3774,NoSettings!$A:$A,0))</f>
        <v>#N/A</v>
      </c>
      <c r="K3774">
        <f>INDEX(GWP!$C$2:$C$13,MATCH(EPS!I3774,GWP!$B$2:$B$13,0))</f>
        <v>0</v>
      </c>
      <c r="L3774" s="4" t="e">
        <f t="shared" si="117"/>
        <v>#N/A</v>
      </c>
    </row>
    <row r="3775" spans="1:12">
      <c r="A3775" t="s">
        <v>9323</v>
      </c>
      <c r="B3775" t="s">
        <v>7325</v>
      </c>
      <c r="C3775" t="s">
        <v>1737</v>
      </c>
      <c r="D3775" t="s">
        <v>6883</v>
      </c>
      <c r="E3775" t="s">
        <v>1709</v>
      </c>
      <c r="H3775" t="str">
        <f>INDEX('Vensim Variables'!$B:$B,MATCH(EPS!$B3775,'Vensim Variables'!$A:$A,0))</f>
        <v>g pollutant</v>
      </c>
      <c r="I3775" t="str">
        <f t="shared" si="116"/>
        <v>PM25</v>
      </c>
      <c r="J3775" t="e">
        <f>INDEX(NoSettings!$C:$C,MATCH(EPS!$A3775,NoSettings!$A:$A,0))</f>
        <v>#N/A</v>
      </c>
      <c r="K3775">
        <f>INDEX(GWP!$C$2:$C$13,MATCH(EPS!I3775,GWP!$B$2:$B$13,0))</f>
        <v>0</v>
      </c>
      <c r="L3775" s="4" t="e">
        <f t="shared" si="117"/>
        <v>#N/A</v>
      </c>
    </row>
    <row r="3776" spans="1:12">
      <c r="A3776" t="s">
        <v>9324</v>
      </c>
      <c r="B3776" t="s">
        <v>7325</v>
      </c>
      <c r="C3776" t="s">
        <v>1737</v>
      </c>
      <c r="D3776" t="s">
        <v>6883</v>
      </c>
      <c r="E3776" t="s">
        <v>1710</v>
      </c>
      <c r="H3776" t="str">
        <f>INDEX('Vensim Variables'!$B:$B,MATCH(EPS!$B3776,'Vensim Variables'!$A:$A,0))</f>
        <v>g pollutant</v>
      </c>
      <c r="I3776" t="str">
        <f t="shared" si="116"/>
        <v>SOx</v>
      </c>
      <c r="J3776" t="e">
        <f>INDEX(NoSettings!$C:$C,MATCH(EPS!$A3776,NoSettings!$A:$A,0))</f>
        <v>#N/A</v>
      </c>
      <c r="K3776">
        <f>INDEX(GWP!$C$2:$C$13,MATCH(EPS!I3776,GWP!$B$2:$B$13,0))</f>
        <v>0</v>
      </c>
      <c r="L3776" s="4" t="e">
        <f t="shared" si="117"/>
        <v>#N/A</v>
      </c>
    </row>
    <row r="3777" spans="1:12">
      <c r="A3777" t="s">
        <v>9325</v>
      </c>
      <c r="B3777" t="s">
        <v>7325</v>
      </c>
      <c r="C3777" t="s">
        <v>1737</v>
      </c>
      <c r="D3777" t="s">
        <v>6883</v>
      </c>
      <c r="E3777" t="s">
        <v>1711</v>
      </c>
      <c r="H3777" t="str">
        <f>INDEX('Vensim Variables'!$B:$B,MATCH(EPS!$B3777,'Vensim Variables'!$A:$A,0))</f>
        <v>g pollutant</v>
      </c>
      <c r="I3777" t="str">
        <f t="shared" si="116"/>
        <v>BC</v>
      </c>
      <c r="J3777" t="e">
        <f>INDEX(NoSettings!$C:$C,MATCH(EPS!$A3777,NoSettings!$A:$A,0))</f>
        <v>#N/A</v>
      </c>
      <c r="K3777">
        <f>INDEX(GWP!$C$2:$C$13,MATCH(EPS!I3777,GWP!$B$2:$B$13,0))</f>
        <v>0</v>
      </c>
      <c r="L3777" s="4" t="e">
        <f t="shared" si="117"/>
        <v>#N/A</v>
      </c>
    </row>
    <row r="3778" spans="1:12">
      <c r="A3778" t="s">
        <v>9326</v>
      </c>
      <c r="B3778" t="s">
        <v>7325</v>
      </c>
      <c r="C3778" t="s">
        <v>1737</v>
      </c>
      <c r="D3778" t="s">
        <v>6883</v>
      </c>
      <c r="E3778" t="s">
        <v>1712</v>
      </c>
      <c r="H3778" t="str">
        <f>INDEX('Vensim Variables'!$B:$B,MATCH(EPS!$B3778,'Vensim Variables'!$A:$A,0))</f>
        <v>g pollutant</v>
      </c>
      <c r="I3778" t="str">
        <f t="shared" si="116"/>
        <v>OC</v>
      </c>
      <c r="J3778" t="e">
        <f>INDEX(NoSettings!$C:$C,MATCH(EPS!$A3778,NoSettings!$A:$A,0))</f>
        <v>#N/A</v>
      </c>
      <c r="K3778">
        <f>INDEX(GWP!$C$2:$C$13,MATCH(EPS!I3778,GWP!$B$2:$B$13,0))</f>
        <v>0</v>
      </c>
      <c r="L3778" s="4" t="e">
        <f t="shared" si="117"/>
        <v>#N/A</v>
      </c>
    </row>
    <row r="3779" spans="1:12">
      <c r="A3779" t="s">
        <v>9327</v>
      </c>
      <c r="B3779" t="s">
        <v>7325</v>
      </c>
      <c r="C3779" t="s">
        <v>1737</v>
      </c>
      <c r="D3779" t="s">
        <v>6883</v>
      </c>
      <c r="E3779" t="s">
        <v>1713</v>
      </c>
      <c r="H3779" t="str">
        <f>INDEX('Vensim Variables'!$B:$B,MATCH(EPS!$B3779,'Vensim Variables'!$A:$A,0))</f>
        <v>g pollutant</v>
      </c>
      <c r="I3779" t="str">
        <f t="shared" ref="I3779:I3842" si="118">IF(OR(C3779="CO2",C3779="CH4",C3779="N2O",C3779="F gases",C3779="VOC",C3779="CO",C3779="NOx",C3779="PM10",C3779="PM25",C3779="SOx",C3779="BC",C3779="OC"),C3779,IF(OR(D3779="CO2",D3779="CH4",D3779="N2O",D3779="F gases",D3779="VOC",D3779="CO",D3779="NOx",D3779="PM10",D3779="PM25",D3779="SOx",D3779="BC",D3779="OC"),D3779,IF(OR(E3779="CO2",E3779="CH4",E3779="N2O",E3779="F gases",E3779="VOC",E3779="CO",E3779="NOx",E3779="PM10",E3779="PM25",E3779="SOx",E3779="BC",E3779="OC"),E3779,"NA")))</f>
        <v>CH4</v>
      </c>
      <c r="J3779" t="e">
        <f>INDEX(NoSettings!$C:$C,MATCH(EPS!$A3779,NoSettings!$A:$A,0))</f>
        <v>#N/A</v>
      </c>
      <c r="K3779">
        <f>INDEX(GWP!$C$2:$C$13,MATCH(EPS!I3779,GWP!$B$2:$B$13,0))</f>
        <v>28</v>
      </c>
      <c r="L3779" s="4" t="e">
        <f t="shared" ref="L3779:L3842" si="119">IF(H3779="g pollutant",K3779*J3779/10^12,IF(H3779="MMTCO2e",J3779,IF(H3779="MWh",J3779,0)))</f>
        <v>#N/A</v>
      </c>
    </row>
    <row r="3780" spans="1:12">
      <c r="A3780" t="s">
        <v>9328</v>
      </c>
      <c r="B3780" t="s">
        <v>7325</v>
      </c>
      <c r="C3780" t="s">
        <v>1737</v>
      </c>
      <c r="D3780" t="s">
        <v>6883</v>
      </c>
      <c r="E3780" t="s">
        <v>1714</v>
      </c>
      <c r="H3780" t="str">
        <f>INDEX('Vensim Variables'!$B:$B,MATCH(EPS!$B3780,'Vensim Variables'!$A:$A,0))</f>
        <v>g pollutant</v>
      </c>
      <c r="I3780" t="str">
        <f t="shared" si="118"/>
        <v>N2O</v>
      </c>
      <c r="J3780" t="e">
        <f>INDEX(NoSettings!$C:$C,MATCH(EPS!$A3780,NoSettings!$A:$A,0))</f>
        <v>#N/A</v>
      </c>
      <c r="K3780">
        <f>INDEX(GWP!$C$2:$C$13,MATCH(EPS!I3780,GWP!$B$2:$B$13,0))</f>
        <v>265</v>
      </c>
      <c r="L3780" s="4" t="e">
        <f t="shared" si="119"/>
        <v>#N/A</v>
      </c>
    </row>
    <row r="3781" spans="1:12">
      <c r="A3781" t="s">
        <v>9329</v>
      </c>
      <c r="B3781" t="s">
        <v>7325</v>
      </c>
      <c r="C3781" t="s">
        <v>1737</v>
      </c>
      <c r="D3781" t="s">
        <v>6883</v>
      </c>
      <c r="E3781" t="s">
        <v>1715</v>
      </c>
      <c r="H3781" t="str">
        <f>INDEX('Vensim Variables'!$B:$B,MATCH(EPS!$B3781,'Vensim Variables'!$A:$A,0))</f>
        <v>g pollutant</v>
      </c>
      <c r="I3781" t="str">
        <f t="shared" si="118"/>
        <v>F gases</v>
      </c>
      <c r="J3781" t="e">
        <f>INDEX(NoSettings!$C:$C,MATCH(EPS!$A3781,NoSettings!$A:$A,0))</f>
        <v>#N/A</v>
      </c>
      <c r="K3781">
        <f>INDEX(GWP!$C$2:$C$13,MATCH(EPS!I3781,GWP!$B$2:$B$13,0))</f>
        <v>1</v>
      </c>
      <c r="L3781" s="4" t="e">
        <f t="shared" si="119"/>
        <v>#N/A</v>
      </c>
    </row>
    <row r="3782" spans="1:12">
      <c r="A3782" t="s">
        <v>9330</v>
      </c>
      <c r="B3782" t="s">
        <v>7325</v>
      </c>
      <c r="C3782" t="s">
        <v>1737</v>
      </c>
      <c r="D3782" t="s">
        <v>6884</v>
      </c>
      <c r="E3782" t="s">
        <v>1702</v>
      </c>
      <c r="H3782" t="str">
        <f>INDEX('Vensim Variables'!$B:$B,MATCH(EPS!$B3782,'Vensim Variables'!$A:$A,0))</f>
        <v>g pollutant</v>
      </c>
      <c r="I3782" t="str">
        <f t="shared" si="118"/>
        <v>CO2</v>
      </c>
      <c r="J3782" t="e">
        <f>INDEX(NoSettings!$C:$C,MATCH(EPS!$A3782,NoSettings!$A:$A,0))</f>
        <v>#N/A</v>
      </c>
      <c r="K3782">
        <f>INDEX(GWP!$C$2:$C$13,MATCH(EPS!I3782,GWP!$B$2:$B$13,0))</f>
        <v>1</v>
      </c>
      <c r="L3782" s="4" t="e">
        <f t="shared" si="119"/>
        <v>#N/A</v>
      </c>
    </row>
    <row r="3783" spans="1:12">
      <c r="A3783" t="s">
        <v>9331</v>
      </c>
      <c r="B3783" t="s">
        <v>7325</v>
      </c>
      <c r="C3783" t="s">
        <v>1737</v>
      </c>
      <c r="D3783" t="s">
        <v>6884</v>
      </c>
      <c r="E3783" t="s">
        <v>1705</v>
      </c>
      <c r="H3783" t="str">
        <f>INDEX('Vensim Variables'!$B:$B,MATCH(EPS!$B3783,'Vensim Variables'!$A:$A,0))</f>
        <v>g pollutant</v>
      </c>
      <c r="I3783" t="str">
        <f t="shared" si="118"/>
        <v>VOC</v>
      </c>
      <c r="J3783" t="e">
        <f>INDEX(NoSettings!$C:$C,MATCH(EPS!$A3783,NoSettings!$A:$A,0))</f>
        <v>#N/A</v>
      </c>
      <c r="K3783">
        <f>INDEX(GWP!$C$2:$C$13,MATCH(EPS!I3783,GWP!$B$2:$B$13,0))</f>
        <v>0</v>
      </c>
      <c r="L3783" s="4" t="e">
        <f t="shared" si="119"/>
        <v>#N/A</v>
      </c>
    </row>
    <row r="3784" spans="1:12">
      <c r="A3784" t="s">
        <v>9332</v>
      </c>
      <c r="B3784" t="s">
        <v>7325</v>
      </c>
      <c r="C3784" t="s">
        <v>1737</v>
      </c>
      <c r="D3784" t="s">
        <v>6884</v>
      </c>
      <c r="E3784" t="s">
        <v>1706</v>
      </c>
      <c r="H3784" t="str">
        <f>INDEX('Vensim Variables'!$B:$B,MATCH(EPS!$B3784,'Vensim Variables'!$A:$A,0))</f>
        <v>g pollutant</v>
      </c>
      <c r="I3784" t="str">
        <f t="shared" si="118"/>
        <v>CO</v>
      </c>
      <c r="J3784" t="e">
        <f>INDEX(NoSettings!$C:$C,MATCH(EPS!$A3784,NoSettings!$A:$A,0))</f>
        <v>#N/A</v>
      </c>
      <c r="K3784">
        <f>INDEX(GWP!$C$2:$C$13,MATCH(EPS!I3784,GWP!$B$2:$B$13,0))</f>
        <v>0</v>
      </c>
      <c r="L3784" s="4" t="e">
        <f t="shared" si="119"/>
        <v>#N/A</v>
      </c>
    </row>
    <row r="3785" spans="1:12">
      <c r="A3785" t="s">
        <v>9333</v>
      </c>
      <c r="B3785" t="s">
        <v>7325</v>
      </c>
      <c r="C3785" t="s">
        <v>1737</v>
      </c>
      <c r="D3785" t="s">
        <v>6884</v>
      </c>
      <c r="E3785" t="s">
        <v>1707</v>
      </c>
      <c r="H3785" t="str">
        <f>INDEX('Vensim Variables'!$B:$B,MATCH(EPS!$B3785,'Vensim Variables'!$A:$A,0))</f>
        <v>g pollutant</v>
      </c>
      <c r="I3785" t="str">
        <f t="shared" si="118"/>
        <v>NOx</v>
      </c>
      <c r="J3785" t="e">
        <f>INDEX(NoSettings!$C:$C,MATCH(EPS!$A3785,NoSettings!$A:$A,0))</f>
        <v>#N/A</v>
      </c>
      <c r="K3785">
        <f>INDEX(GWP!$C$2:$C$13,MATCH(EPS!I3785,GWP!$B$2:$B$13,0))</f>
        <v>0</v>
      </c>
      <c r="L3785" s="4" t="e">
        <f t="shared" si="119"/>
        <v>#N/A</v>
      </c>
    </row>
    <row r="3786" spans="1:12">
      <c r="A3786" t="s">
        <v>9334</v>
      </c>
      <c r="B3786" t="s">
        <v>7325</v>
      </c>
      <c r="C3786" t="s">
        <v>1737</v>
      </c>
      <c r="D3786" t="s">
        <v>6884</v>
      </c>
      <c r="E3786" t="s">
        <v>1708</v>
      </c>
      <c r="H3786" t="str">
        <f>INDEX('Vensim Variables'!$B:$B,MATCH(EPS!$B3786,'Vensim Variables'!$A:$A,0))</f>
        <v>g pollutant</v>
      </c>
      <c r="I3786" t="str">
        <f t="shared" si="118"/>
        <v>PM10</v>
      </c>
      <c r="J3786" t="e">
        <f>INDEX(NoSettings!$C:$C,MATCH(EPS!$A3786,NoSettings!$A:$A,0))</f>
        <v>#N/A</v>
      </c>
      <c r="K3786">
        <f>INDEX(GWP!$C$2:$C$13,MATCH(EPS!I3786,GWP!$B$2:$B$13,0))</f>
        <v>0</v>
      </c>
      <c r="L3786" s="4" t="e">
        <f t="shared" si="119"/>
        <v>#N/A</v>
      </c>
    </row>
    <row r="3787" spans="1:12">
      <c r="A3787" t="s">
        <v>9335</v>
      </c>
      <c r="B3787" t="s">
        <v>7325</v>
      </c>
      <c r="C3787" t="s">
        <v>1737</v>
      </c>
      <c r="D3787" t="s">
        <v>6884</v>
      </c>
      <c r="E3787" t="s">
        <v>1709</v>
      </c>
      <c r="H3787" t="str">
        <f>INDEX('Vensim Variables'!$B:$B,MATCH(EPS!$B3787,'Vensim Variables'!$A:$A,0))</f>
        <v>g pollutant</v>
      </c>
      <c r="I3787" t="str">
        <f t="shared" si="118"/>
        <v>PM25</v>
      </c>
      <c r="J3787" t="e">
        <f>INDEX(NoSettings!$C:$C,MATCH(EPS!$A3787,NoSettings!$A:$A,0))</f>
        <v>#N/A</v>
      </c>
      <c r="K3787">
        <f>INDEX(GWP!$C$2:$C$13,MATCH(EPS!I3787,GWP!$B$2:$B$13,0))</f>
        <v>0</v>
      </c>
      <c r="L3787" s="4" t="e">
        <f t="shared" si="119"/>
        <v>#N/A</v>
      </c>
    </row>
    <row r="3788" spans="1:12">
      <c r="A3788" t="s">
        <v>9336</v>
      </c>
      <c r="B3788" t="s">
        <v>7325</v>
      </c>
      <c r="C3788" t="s">
        <v>1737</v>
      </c>
      <c r="D3788" t="s">
        <v>6884</v>
      </c>
      <c r="E3788" t="s">
        <v>1710</v>
      </c>
      <c r="H3788" t="str">
        <f>INDEX('Vensim Variables'!$B:$B,MATCH(EPS!$B3788,'Vensim Variables'!$A:$A,0))</f>
        <v>g pollutant</v>
      </c>
      <c r="I3788" t="str">
        <f t="shared" si="118"/>
        <v>SOx</v>
      </c>
      <c r="J3788" t="e">
        <f>INDEX(NoSettings!$C:$C,MATCH(EPS!$A3788,NoSettings!$A:$A,0))</f>
        <v>#N/A</v>
      </c>
      <c r="K3788">
        <f>INDEX(GWP!$C$2:$C$13,MATCH(EPS!I3788,GWP!$B$2:$B$13,0))</f>
        <v>0</v>
      </c>
      <c r="L3788" s="4" t="e">
        <f t="shared" si="119"/>
        <v>#N/A</v>
      </c>
    </row>
    <row r="3789" spans="1:12">
      <c r="A3789" t="s">
        <v>9337</v>
      </c>
      <c r="B3789" t="s">
        <v>7325</v>
      </c>
      <c r="C3789" t="s">
        <v>1737</v>
      </c>
      <c r="D3789" t="s">
        <v>6884</v>
      </c>
      <c r="E3789" t="s">
        <v>1711</v>
      </c>
      <c r="H3789" t="str">
        <f>INDEX('Vensim Variables'!$B:$B,MATCH(EPS!$B3789,'Vensim Variables'!$A:$A,0))</f>
        <v>g pollutant</v>
      </c>
      <c r="I3789" t="str">
        <f t="shared" si="118"/>
        <v>BC</v>
      </c>
      <c r="J3789" t="e">
        <f>INDEX(NoSettings!$C:$C,MATCH(EPS!$A3789,NoSettings!$A:$A,0))</f>
        <v>#N/A</v>
      </c>
      <c r="K3789">
        <f>INDEX(GWP!$C$2:$C$13,MATCH(EPS!I3789,GWP!$B$2:$B$13,0))</f>
        <v>0</v>
      </c>
      <c r="L3789" s="4" t="e">
        <f t="shared" si="119"/>
        <v>#N/A</v>
      </c>
    </row>
    <row r="3790" spans="1:12">
      <c r="A3790" t="s">
        <v>9338</v>
      </c>
      <c r="B3790" t="s">
        <v>7325</v>
      </c>
      <c r="C3790" t="s">
        <v>1737</v>
      </c>
      <c r="D3790" t="s">
        <v>6884</v>
      </c>
      <c r="E3790" t="s">
        <v>1712</v>
      </c>
      <c r="H3790" t="str">
        <f>INDEX('Vensim Variables'!$B:$B,MATCH(EPS!$B3790,'Vensim Variables'!$A:$A,0))</f>
        <v>g pollutant</v>
      </c>
      <c r="I3790" t="str">
        <f t="shared" si="118"/>
        <v>OC</v>
      </c>
      <c r="J3790" t="e">
        <f>INDEX(NoSettings!$C:$C,MATCH(EPS!$A3790,NoSettings!$A:$A,0))</f>
        <v>#N/A</v>
      </c>
      <c r="K3790">
        <f>INDEX(GWP!$C$2:$C$13,MATCH(EPS!I3790,GWP!$B$2:$B$13,0))</f>
        <v>0</v>
      </c>
      <c r="L3790" s="4" t="e">
        <f t="shared" si="119"/>
        <v>#N/A</v>
      </c>
    </row>
    <row r="3791" spans="1:12">
      <c r="A3791" t="s">
        <v>9339</v>
      </c>
      <c r="B3791" t="s">
        <v>7325</v>
      </c>
      <c r="C3791" t="s">
        <v>1737</v>
      </c>
      <c r="D3791" t="s">
        <v>6884</v>
      </c>
      <c r="E3791" t="s">
        <v>1713</v>
      </c>
      <c r="H3791" t="str">
        <f>INDEX('Vensim Variables'!$B:$B,MATCH(EPS!$B3791,'Vensim Variables'!$A:$A,0))</f>
        <v>g pollutant</v>
      </c>
      <c r="I3791" t="str">
        <f t="shared" si="118"/>
        <v>CH4</v>
      </c>
      <c r="J3791" t="e">
        <f>INDEX(NoSettings!$C:$C,MATCH(EPS!$A3791,NoSettings!$A:$A,0))</f>
        <v>#N/A</v>
      </c>
      <c r="K3791">
        <f>INDEX(GWP!$C$2:$C$13,MATCH(EPS!I3791,GWP!$B$2:$B$13,0))</f>
        <v>28</v>
      </c>
      <c r="L3791" s="4" t="e">
        <f t="shared" si="119"/>
        <v>#N/A</v>
      </c>
    </row>
    <row r="3792" spans="1:12">
      <c r="A3792" t="s">
        <v>9340</v>
      </c>
      <c r="B3792" t="s">
        <v>7325</v>
      </c>
      <c r="C3792" t="s">
        <v>1737</v>
      </c>
      <c r="D3792" t="s">
        <v>6884</v>
      </c>
      <c r="E3792" t="s">
        <v>1714</v>
      </c>
      <c r="H3792" t="str">
        <f>INDEX('Vensim Variables'!$B:$B,MATCH(EPS!$B3792,'Vensim Variables'!$A:$A,0))</f>
        <v>g pollutant</v>
      </c>
      <c r="I3792" t="str">
        <f t="shared" si="118"/>
        <v>N2O</v>
      </c>
      <c r="J3792" t="e">
        <f>INDEX(NoSettings!$C:$C,MATCH(EPS!$A3792,NoSettings!$A:$A,0))</f>
        <v>#N/A</v>
      </c>
      <c r="K3792">
        <f>INDEX(GWP!$C$2:$C$13,MATCH(EPS!I3792,GWP!$B$2:$B$13,0))</f>
        <v>265</v>
      </c>
      <c r="L3792" s="4" t="e">
        <f t="shared" si="119"/>
        <v>#N/A</v>
      </c>
    </row>
    <row r="3793" spans="1:12">
      <c r="A3793" t="s">
        <v>9341</v>
      </c>
      <c r="B3793" t="s">
        <v>7325</v>
      </c>
      <c r="C3793" t="s">
        <v>1737</v>
      </c>
      <c r="D3793" t="s">
        <v>6884</v>
      </c>
      <c r="E3793" t="s">
        <v>1715</v>
      </c>
      <c r="H3793" t="str">
        <f>INDEX('Vensim Variables'!$B:$B,MATCH(EPS!$B3793,'Vensim Variables'!$A:$A,0))</f>
        <v>g pollutant</v>
      </c>
      <c r="I3793" t="str">
        <f t="shared" si="118"/>
        <v>F gases</v>
      </c>
      <c r="J3793" t="e">
        <f>INDEX(NoSettings!$C:$C,MATCH(EPS!$A3793,NoSettings!$A:$A,0))</f>
        <v>#N/A</v>
      </c>
      <c r="K3793">
        <f>INDEX(GWP!$C$2:$C$13,MATCH(EPS!I3793,GWP!$B$2:$B$13,0))</f>
        <v>1</v>
      </c>
      <c r="L3793" s="4" t="e">
        <f t="shared" si="119"/>
        <v>#N/A</v>
      </c>
    </row>
    <row r="3794" spans="1:12">
      <c r="A3794" t="s">
        <v>9342</v>
      </c>
      <c r="B3794" t="s">
        <v>7325</v>
      </c>
      <c r="C3794" t="s">
        <v>1737</v>
      </c>
      <c r="D3794" t="s">
        <v>6885</v>
      </c>
      <c r="E3794" t="s">
        <v>1702</v>
      </c>
      <c r="H3794" t="str">
        <f>INDEX('Vensim Variables'!$B:$B,MATCH(EPS!$B3794,'Vensim Variables'!$A:$A,0))</f>
        <v>g pollutant</v>
      </c>
      <c r="I3794" t="str">
        <f t="shared" si="118"/>
        <v>CO2</v>
      </c>
      <c r="J3794" t="e">
        <f>INDEX(NoSettings!$C:$C,MATCH(EPS!$A3794,NoSettings!$A:$A,0))</f>
        <v>#N/A</v>
      </c>
      <c r="K3794">
        <f>INDEX(GWP!$C$2:$C$13,MATCH(EPS!I3794,GWP!$B$2:$B$13,0))</f>
        <v>1</v>
      </c>
      <c r="L3794" s="4" t="e">
        <f t="shared" si="119"/>
        <v>#N/A</v>
      </c>
    </row>
    <row r="3795" spans="1:12">
      <c r="A3795" t="s">
        <v>9343</v>
      </c>
      <c r="B3795" t="s">
        <v>7325</v>
      </c>
      <c r="C3795" t="s">
        <v>1737</v>
      </c>
      <c r="D3795" t="s">
        <v>6885</v>
      </c>
      <c r="E3795" t="s">
        <v>1705</v>
      </c>
      <c r="H3795" t="str">
        <f>INDEX('Vensim Variables'!$B:$B,MATCH(EPS!$B3795,'Vensim Variables'!$A:$A,0))</f>
        <v>g pollutant</v>
      </c>
      <c r="I3795" t="str">
        <f t="shared" si="118"/>
        <v>VOC</v>
      </c>
      <c r="J3795" t="e">
        <f>INDEX(NoSettings!$C:$C,MATCH(EPS!$A3795,NoSettings!$A:$A,0))</f>
        <v>#N/A</v>
      </c>
      <c r="K3795">
        <f>INDEX(GWP!$C$2:$C$13,MATCH(EPS!I3795,GWP!$B$2:$B$13,0))</f>
        <v>0</v>
      </c>
      <c r="L3795" s="4" t="e">
        <f t="shared" si="119"/>
        <v>#N/A</v>
      </c>
    </row>
    <row r="3796" spans="1:12">
      <c r="A3796" t="s">
        <v>9344</v>
      </c>
      <c r="B3796" t="s">
        <v>7325</v>
      </c>
      <c r="C3796" t="s">
        <v>1737</v>
      </c>
      <c r="D3796" t="s">
        <v>6885</v>
      </c>
      <c r="E3796" t="s">
        <v>1706</v>
      </c>
      <c r="H3796" t="str">
        <f>INDEX('Vensim Variables'!$B:$B,MATCH(EPS!$B3796,'Vensim Variables'!$A:$A,0))</f>
        <v>g pollutant</v>
      </c>
      <c r="I3796" t="str">
        <f t="shared" si="118"/>
        <v>CO</v>
      </c>
      <c r="J3796" t="e">
        <f>INDEX(NoSettings!$C:$C,MATCH(EPS!$A3796,NoSettings!$A:$A,0))</f>
        <v>#N/A</v>
      </c>
      <c r="K3796">
        <f>INDEX(GWP!$C$2:$C$13,MATCH(EPS!I3796,GWP!$B$2:$B$13,0))</f>
        <v>0</v>
      </c>
      <c r="L3796" s="4" t="e">
        <f t="shared" si="119"/>
        <v>#N/A</v>
      </c>
    </row>
    <row r="3797" spans="1:12">
      <c r="A3797" t="s">
        <v>9345</v>
      </c>
      <c r="B3797" t="s">
        <v>7325</v>
      </c>
      <c r="C3797" t="s">
        <v>1737</v>
      </c>
      <c r="D3797" t="s">
        <v>6885</v>
      </c>
      <c r="E3797" t="s">
        <v>1707</v>
      </c>
      <c r="H3797" t="str">
        <f>INDEX('Vensim Variables'!$B:$B,MATCH(EPS!$B3797,'Vensim Variables'!$A:$A,0))</f>
        <v>g pollutant</v>
      </c>
      <c r="I3797" t="str">
        <f t="shared" si="118"/>
        <v>NOx</v>
      </c>
      <c r="J3797" t="e">
        <f>INDEX(NoSettings!$C:$C,MATCH(EPS!$A3797,NoSettings!$A:$A,0))</f>
        <v>#N/A</v>
      </c>
      <c r="K3797">
        <f>INDEX(GWP!$C$2:$C$13,MATCH(EPS!I3797,GWP!$B$2:$B$13,0))</f>
        <v>0</v>
      </c>
      <c r="L3797" s="4" t="e">
        <f t="shared" si="119"/>
        <v>#N/A</v>
      </c>
    </row>
    <row r="3798" spans="1:12">
      <c r="A3798" t="s">
        <v>9346</v>
      </c>
      <c r="B3798" t="s">
        <v>7325</v>
      </c>
      <c r="C3798" t="s">
        <v>1737</v>
      </c>
      <c r="D3798" t="s">
        <v>6885</v>
      </c>
      <c r="E3798" t="s">
        <v>1708</v>
      </c>
      <c r="H3798" t="str">
        <f>INDEX('Vensim Variables'!$B:$B,MATCH(EPS!$B3798,'Vensim Variables'!$A:$A,0))</f>
        <v>g pollutant</v>
      </c>
      <c r="I3798" t="str">
        <f t="shared" si="118"/>
        <v>PM10</v>
      </c>
      <c r="J3798" t="e">
        <f>INDEX(NoSettings!$C:$C,MATCH(EPS!$A3798,NoSettings!$A:$A,0))</f>
        <v>#N/A</v>
      </c>
      <c r="K3798">
        <f>INDEX(GWP!$C$2:$C$13,MATCH(EPS!I3798,GWP!$B$2:$B$13,0))</f>
        <v>0</v>
      </c>
      <c r="L3798" s="4" t="e">
        <f t="shared" si="119"/>
        <v>#N/A</v>
      </c>
    </row>
    <row r="3799" spans="1:12">
      <c r="A3799" t="s">
        <v>9347</v>
      </c>
      <c r="B3799" t="s">
        <v>7325</v>
      </c>
      <c r="C3799" t="s">
        <v>1737</v>
      </c>
      <c r="D3799" t="s">
        <v>6885</v>
      </c>
      <c r="E3799" t="s">
        <v>1709</v>
      </c>
      <c r="H3799" t="str">
        <f>INDEX('Vensim Variables'!$B:$B,MATCH(EPS!$B3799,'Vensim Variables'!$A:$A,0))</f>
        <v>g pollutant</v>
      </c>
      <c r="I3799" t="str">
        <f t="shared" si="118"/>
        <v>PM25</v>
      </c>
      <c r="J3799" t="e">
        <f>INDEX(NoSettings!$C:$C,MATCH(EPS!$A3799,NoSettings!$A:$A,0))</f>
        <v>#N/A</v>
      </c>
      <c r="K3799">
        <f>INDEX(GWP!$C$2:$C$13,MATCH(EPS!I3799,GWP!$B$2:$B$13,0))</f>
        <v>0</v>
      </c>
      <c r="L3799" s="4" t="e">
        <f t="shared" si="119"/>
        <v>#N/A</v>
      </c>
    </row>
    <row r="3800" spans="1:12">
      <c r="A3800" t="s">
        <v>9348</v>
      </c>
      <c r="B3800" t="s">
        <v>7325</v>
      </c>
      <c r="C3800" t="s">
        <v>1737</v>
      </c>
      <c r="D3800" t="s">
        <v>6885</v>
      </c>
      <c r="E3800" t="s">
        <v>1710</v>
      </c>
      <c r="H3800" t="str">
        <f>INDEX('Vensim Variables'!$B:$B,MATCH(EPS!$B3800,'Vensim Variables'!$A:$A,0))</f>
        <v>g pollutant</v>
      </c>
      <c r="I3800" t="str">
        <f t="shared" si="118"/>
        <v>SOx</v>
      </c>
      <c r="J3800" t="e">
        <f>INDEX(NoSettings!$C:$C,MATCH(EPS!$A3800,NoSettings!$A:$A,0))</f>
        <v>#N/A</v>
      </c>
      <c r="K3800">
        <f>INDEX(GWP!$C$2:$C$13,MATCH(EPS!I3800,GWP!$B$2:$B$13,0))</f>
        <v>0</v>
      </c>
      <c r="L3800" s="4" t="e">
        <f t="shared" si="119"/>
        <v>#N/A</v>
      </c>
    </row>
    <row r="3801" spans="1:12">
      <c r="A3801" t="s">
        <v>9349</v>
      </c>
      <c r="B3801" t="s">
        <v>7325</v>
      </c>
      <c r="C3801" t="s">
        <v>1737</v>
      </c>
      <c r="D3801" t="s">
        <v>6885</v>
      </c>
      <c r="E3801" t="s">
        <v>1711</v>
      </c>
      <c r="H3801" t="str">
        <f>INDEX('Vensim Variables'!$B:$B,MATCH(EPS!$B3801,'Vensim Variables'!$A:$A,0))</f>
        <v>g pollutant</v>
      </c>
      <c r="I3801" t="str">
        <f t="shared" si="118"/>
        <v>BC</v>
      </c>
      <c r="J3801" t="e">
        <f>INDEX(NoSettings!$C:$C,MATCH(EPS!$A3801,NoSettings!$A:$A,0))</f>
        <v>#N/A</v>
      </c>
      <c r="K3801">
        <f>INDEX(GWP!$C$2:$C$13,MATCH(EPS!I3801,GWP!$B$2:$B$13,0))</f>
        <v>0</v>
      </c>
      <c r="L3801" s="4" t="e">
        <f t="shared" si="119"/>
        <v>#N/A</v>
      </c>
    </row>
    <row r="3802" spans="1:12">
      <c r="A3802" t="s">
        <v>9350</v>
      </c>
      <c r="B3802" t="s">
        <v>7325</v>
      </c>
      <c r="C3802" t="s">
        <v>1737</v>
      </c>
      <c r="D3802" t="s">
        <v>6885</v>
      </c>
      <c r="E3802" t="s">
        <v>1712</v>
      </c>
      <c r="H3802" t="str">
        <f>INDEX('Vensim Variables'!$B:$B,MATCH(EPS!$B3802,'Vensim Variables'!$A:$A,0))</f>
        <v>g pollutant</v>
      </c>
      <c r="I3802" t="str">
        <f t="shared" si="118"/>
        <v>OC</v>
      </c>
      <c r="J3802" t="e">
        <f>INDEX(NoSettings!$C:$C,MATCH(EPS!$A3802,NoSettings!$A:$A,0))</f>
        <v>#N/A</v>
      </c>
      <c r="K3802">
        <f>INDEX(GWP!$C$2:$C$13,MATCH(EPS!I3802,GWP!$B$2:$B$13,0))</f>
        <v>0</v>
      </c>
      <c r="L3802" s="4" t="e">
        <f t="shared" si="119"/>
        <v>#N/A</v>
      </c>
    </row>
    <row r="3803" spans="1:12">
      <c r="A3803" t="s">
        <v>9351</v>
      </c>
      <c r="B3803" t="s">
        <v>7325</v>
      </c>
      <c r="C3803" t="s">
        <v>1737</v>
      </c>
      <c r="D3803" t="s">
        <v>6885</v>
      </c>
      <c r="E3803" t="s">
        <v>1713</v>
      </c>
      <c r="H3803" t="str">
        <f>INDEX('Vensim Variables'!$B:$B,MATCH(EPS!$B3803,'Vensim Variables'!$A:$A,0))</f>
        <v>g pollutant</v>
      </c>
      <c r="I3803" t="str">
        <f t="shared" si="118"/>
        <v>CH4</v>
      </c>
      <c r="J3803" t="e">
        <f>INDEX(NoSettings!$C:$C,MATCH(EPS!$A3803,NoSettings!$A:$A,0))</f>
        <v>#N/A</v>
      </c>
      <c r="K3803">
        <f>INDEX(GWP!$C$2:$C$13,MATCH(EPS!I3803,GWP!$B$2:$B$13,0))</f>
        <v>28</v>
      </c>
      <c r="L3803" s="4" t="e">
        <f t="shared" si="119"/>
        <v>#N/A</v>
      </c>
    </row>
    <row r="3804" spans="1:12">
      <c r="A3804" t="s">
        <v>9352</v>
      </c>
      <c r="B3804" t="s">
        <v>7325</v>
      </c>
      <c r="C3804" t="s">
        <v>1737</v>
      </c>
      <c r="D3804" t="s">
        <v>6885</v>
      </c>
      <c r="E3804" t="s">
        <v>1714</v>
      </c>
      <c r="H3804" t="str">
        <f>INDEX('Vensim Variables'!$B:$B,MATCH(EPS!$B3804,'Vensim Variables'!$A:$A,0))</f>
        <v>g pollutant</v>
      </c>
      <c r="I3804" t="str">
        <f t="shared" si="118"/>
        <v>N2O</v>
      </c>
      <c r="J3804" t="e">
        <f>INDEX(NoSettings!$C:$C,MATCH(EPS!$A3804,NoSettings!$A:$A,0))</f>
        <v>#N/A</v>
      </c>
      <c r="K3804">
        <f>INDEX(GWP!$C$2:$C$13,MATCH(EPS!I3804,GWP!$B$2:$B$13,0))</f>
        <v>265</v>
      </c>
      <c r="L3804" s="4" t="e">
        <f t="shared" si="119"/>
        <v>#N/A</v>
      </c>
    </row>
    <row r="3805" spans="1:12">
      <c r="A3805" t="s">
        <v>9353</v>
      </c>
      <c r="B3805" t="s">
        <v>7325</v>
      </c>
      <c r="C3805" t="s">
        <v>1737</v>
      </c>
      <c r="D3805" t="s">
        <v>6885</v>
      </c>
      <c r="E3805" t="s">
        <v>1715</v>
      </c>
      <c r="H3805" t="str">
        <f>INDEX('Vensim Variables'!$B:$B,MATCH(EPS!$B3805,'Vensim Variables'!$A:$A,0))</f>
        <v>g pollutant</v>
      </c>
      <c r="I3805" t="str">
        <f t="shared" si="118"/>
        <v>F gases</v>
      </c>
      <c r="J3805" t="e">
        <f>INDEX(NoSettings!$C:$C,MATCH(EPS!$A3805,NoSettings!$A:$A,0))</f>
        <v>#N/A</v>
      </c>
      <c r="K3805">
        <f>INDEX(GWP!$C$2:$C$13,MATCH(EPS!I3805,GWP!$B$2:$B$13,0))</f>
        <v>1</v>
      </c>
      <c r="L3805" s="4" t="e">
        <f t="shared" si="119"/>
        <v>#N/A</v>
      </c>
    </row>
    <row r="3806" spans="1:12">
      <c r="A3806" t="s">
        <v>9354</v>
      </c>
      <c r="B3806" t="s">
        <v>7325</v>
      </c>
      <c r="C3806" t="s">
        <v>1737</v>
      </c>
      <c r="D3806" t="s">
        <v>6886</v>
      </c>
      <c r="E3806" t="s">
        <v>1702</v>
      </c>
      <c r="H3806" t="str">
        <f>INDEX('Vensim Variables'!$B:$B,MATCH(EPS!$B3806,'Vensim Variables'!$A:$A,0))</f>
        <v>g pollutant</v>
      </c>
      <c r="I3806" t="str">
        <f t="shared" si="118"/>
        <v>CO2</v>
      </c>
      <c r="J3806" t="e">
        <f>INDEX(NoSettings!$C:$C,MATCH(EPS!$A3806,NoSettings!$A:$A,0))</f>
        <v>#N/A</v>
      </c>
      <c r="K3806">
        <f>INDEX(GWP!$C$2:$C$13,MATCH(EPS!I3806,GWP!$B$2:$B$13,0))</f>
        <v>1</v>
      </c>
      <c r="L3806" s="4" t="e">
        <f t="shared" si="119"/>
        <v>#N/A</v>
      </c>
    </row>
    <row r="3807" spans="1:12">
      <c r="A3807" t="s">
        <v>9355</v>
      </c>
      <c r="B3807" t="s">
        <v>7325</v>
      </c>
      <c r="C3807" t="s">
        <v>1737</v>
      </c>
      <c r="D3807" t="s">
        <v>6886</v>
      </c>
      <c r="E3807" t="s">
        <v>1705</v>
      </c>
      <c r="H3807" t="str">
        <f>INDEX('Vensim Variables'!$B:$B,MATCH(EPS!$B3807,'Vensim Variables'!$A:$A,0))</f>
        <v>g pollutant</v>
      </c>
      <c r="I3807" t="str">
        <f t="shared" si="118"/>
        <v>VOC</v>
      </c>
      <c r="J3807" t="e">
        <f>INDEX(NoSettings!$C:$C,MATCH(EPS!$A3807,NoSettings!$A:$A,0))</f>
        <v>#N/A</v>
      </c>
      <c r="K3807">
        <f>INDEX(GWP!$C$2:$C$13,MATCH(EPS!I3807,GWP!$B$2:$B$13,0))</f>
        <v>0</v>
      </c>
      <c r="L3807" s="4" t="e">
        <f t="shared" si="119"/>
        <v>#N/A</v>
      </c>
    </row>
    <row r="3808" spans="1:12">
      <c r="A3808" t="s">
        <v>9356</v>
      </c>
      <c r="B3808" t="s">
        <v>7325</v>
      </c>
      <c r="C3808" t="s">
        <v>1737</v>
      </c>
      <c r="D3808" t="s">
        <v>6886</v>
      </c>
      <c r="E3808" t="s">
        <v>1706</v>
      </c>
      <c r="H3808" t="str">
        <f>INDEX('Vensim Variables'!$B:$B,MATCH(EPS!$B3808,'Vensim Variables'!$A:$A,0))</f>
        <v>g pollutant</v>
      </c>
      <c r="I3808" t="str">
        <f t="shared" si="118"/>
        <v>CO</v>
      </c>
      <c r="J3808" t="e">
        <f>INDEX(NoSettings!$C:$C,MATCH(EPS!$A3808,NoSettings!$A:$A,0))</f>
        <v>#N/A</v>
      </c>
      <c r="K3808">
        <f>INDEX(GWP!$C$2:$C$13,MATCH(EPS!I3808,GWP!$B$2:$B$13,0))</f>
        <v>0</v>
      </c>
      <c r="L3808" s="4" t="e">
        <f t="shared" si="119"/>
        <v>#N/A</v>
      </c>
    </row>
    <row r="3809" spans="1:12">
      <c r="A3809" t="s">
        <v>9357</v>
      </c>
      <c r="B3809" t="s">
        <v>7325</v>
      </c>
      <c r="C3809" t="s">
        <v>1737</v>
      </c>
      <c r="D3809" t="s">
        <v>6886</v>
      </c>
      <c r="E3809" t="s">
        <v>1707</v>
      </c>
      <c r="H3809" t="str">
        <f>INDEX('Vensim Variables'!$B:$B,MATCH(EPS!$B3809,'Vensim Variables'!$A:$A,0))</f>
        <v>g pollutant</v>
      </c>
      <c r="I3809" t="str">
        <f t="shared" si="118"/>
        <v>NOx</v>
      </c>
      <c r="J3809" t="e">
        <f>INDEX(NoSettings!$C:$C,MATCH(EPS!$A3809,NoSettings!$A:$A,0))</f>
        <v>#N/A</v>
      </c>
      <c r="K3809">
        <f>INDEX(GWP!$C$2:$C$13,MATCH(EPS!I3809,GWP!$B$2:$B$13,0))</f>
        <v>0</v>
      </c>
      <c r="L3809" s="4" t="e">
        <f t="shared" si="119"/>
        <v>#N/A</v>
      </c>
    </row>
    <row r="3810" spans="1:12">
      <c r="A3810" t="s">
        <v>9358</v>
      </c>
      <c r="B3810" t="s">
        <v>7325</v>
      </c>
      <c r="C3810" t="s">
        <v>1737</v>
      </c>
      <c r="D3810" t="s">
        <v>6886</v>
      </c>
      <c r="E3810" t="s">
        <v>1708</v>
      </c>
      <c r="H3810" t="str">
        <f>INDEX('Vensim Variables'!$B:$B,MATCH(EPS!$B3810,'Vensim Variables'!$A:$A,0))</f>
        <v>g pollutant</v>
      </c>
      <c r="I3810" t="str">
        <f t="shared" si="118"/>
        <v>PM10</v>
      </c>
      <c r="J3810" t="e">
        <f>INDEX(NoSettings!$C:$C,MATCH(EPS!$A3810,NoSettings!$A:$A,0))</f>
        <v>#N/A</v>
      </c>
      <c r="K3810">
        <f>INDEX(GWP!$C$2:$C$13,MATCH(EPS!I3810,GWP!$B$2:$B$13,0))</f>
        <v>0</v>
      </c>
      <c r="L3810" s="4" t="e">
        <f t="shared" si="119"/>
        <v>#N/A</v>
      </c>
    </row>
    <row r="3811" spans="1:12">
      <c r="A3811" t="s">
        <v>9359</v>
      </c>
      <c r="B3811" t="s">
        <v>7325</v>
      </c>
      <c r="C3811" t="s">
        <v>1737</v>
      </c>
      <c r="D3811" t="s">
        <v>6886</v>
      </c>
      <c r="E3811" t="s">
        <v>1709</v>
      </c>
      <c r="H3811" t="str">
        <f>INDEX('Vensim Variables'!$B:$B,MATCH(EPS!$B3811,'Vensim Variables'!$A:$A,0))</f>
        <v>g pollutant</v>
      </c>
      <c r="I3811" t="str">
        <f t="shared" si="118"/>
        <v>PM25</v>
      </c>
      <c r="J3811" t="e">
        <f>INDEX(NoSettings!$C:$C,MATCH(EPS!$A3811,NoSettings!$A:$A,0))</f>
        <v>#N/A</v>
      </c>
      <c r="K3811">
        <f>INDEX(GWP!$C$2:$C$13,MATCH(EPS!I3811,GWP!$B$2:$B$13,0))</f>
        <v>0</v>
      </c>
      <c r="L3811" s="4" t="e">
        <f t="shared" si="119"/>
        <v>#N/A</v>
      </c>
    </row>
    <row r="3812" spans="1:12">
      <c r="A3812" t="s">
        <v>9360</v>
      </c>
      <c r="B3812" t="s">
        <v>7325</v>
      </c>
      <c r="C3812" t="s">
        <v>1737</v>
      </c>
      <c r="D3812" t="s">
        <v>6886</v>
      </c>
      <c r="E3812" t="s">
        <v>1710</v>
      </c>
      <c r="H3812" t="str">
        <f>INDEX('Vensim Variables'!$B:$B,MATCH(EPS!$B3812,'Vensim Variables'!$A:$A,0))</f>
        <v>g pollutant</v>
      </c>
      <c r="I3812" t="str">
        <f t="shared" si="118"/>
        <v>SOx</v>
      </c>
      <c r="J3812" t="e">
        <f>INDEX(NoSettings!$C:$C,MATCH(EPS!$A3812,NoSettings!$A:$A,0))</f>
        <v>#N/A</v>
      </c>
      <c r="K3812">
        <f>INDEX(GWP!$C$2:$C$13,MATCH(EPS!I3812,GWP!$B$2:$B$13,0))</f>
        <v>0</v>
      </c>
      <c r="L3812" s="4" t="e">
        <f t="shared" si="119"/>
        <v>#N/A</v>
      </c>
    </row>
    <row r="3813" spans="1:12">
      <c r="A3813" t="s">
        <v>9361</v>
      </c>
      <c r="B3813" t="s">
        <v>7325</v>
      </c>
      <c r="C3813" t="s">
        <v>1737</v>
      </c>
      <c r="D3813" t="s">
        <v>6886</v>
      </c>
      <c r="E3813" t="s">
        <v>1711</v>
      </c>
      <c r="H3813" t="str">
        <f>INDEX('Vensim Variables'!$B:$B,MATCH(EPS!$B3813,'Vensim Variables'!$A:$A,0))</f>
        <v>g pollutant</v>
      </c>
      <c r="I3813" t="str">
        <f t="shared" si="118"/>
        <v>BC</v>
      </c>
      <c r="J3813" t="e">
        <f>INDEX(NoSettings!$C:$C,MATCH(EPS!$A3813,NoSettings!$A:$A,0))</f>
        <v>#N/A</v>
      </c>
      <c r="K3813">
        <f>INDEX(GWP!$C$2:$C$13,MATCH(EPS!I3813,GWP!$B$2:$B$13,0))</f>
        <v>0</v>
      </c>
      <c r="L3813" s="4" t="e">
        <f t="shared" si="119"/>
        <v>#N/A</v>
      </c>
    </row>
    <row r="3814" spans="1:12">
      <c r="A3814" t="s">
        <v>9362</v>
      </c>
      <c r="B3814" t="s">
        <v>7325</v>
      </c>
      <c r="C3814" t="s">
        <v>1737</v>
      </c>
      <c r="D3814" t="s">
        <v>6886</v>
      </c>
      <c r="E3814" t="s">
        <v>1712</v>
      </c>
      <c r="H3814" t="str">
        <f>INDEX('Vensim Variables'!$B:$B,MATCH(EPS!$B3814,'Vensim Variables'!$A:$A,0))</f>
        <v>g pollutant</v>
      </c>
      <c r="I3814" t="str">
        <f t="shared" si="118"/>
        <v>OC</v>
      </c>
      <c r="J3814" t="e">
        <f>INDEX(NoSettings!$C:$C,MATCH(EPS!$A3814,NoSettings!$A:$A,0))</f>
        <v>#N/A</v>
      </c>
      <c r="K3814">
        <f>INDEX(GWP!$C$2:$C$13,MATCH(EPS!I3814,GWP!$B$2:$B$13,0))</f>
        <v>0</v>
      </c>
      <c r="L3814" s="4" t="e">
        <f t="shared" si="119"/>
        <v>#N/A</v>
      </c>
    </row>
    <row r="3815" spans="1:12">
      <c r="A3815" t="s">
        <v>9363</v>
      </c>
      <c r="B3815" t="s">
        <v>7325</v>
      </c>
      <c r="C3815" t="s">
        <v>1737</v>
      </c>
      <c r="D3815" t="s">
        <v>6886</v>
      </c>
      <c r="E3815" t="s">
        <v>1713</v>
      </c>
      <c r="H3815" t="str">
        <f>INDEX('Vensim Variables'!$B:$B,MATCH(EPS!$B3815,'Vensim Variables'!$A:$A,0))</f>
        <v>g pollutant</v>
      </c>
      <c r="I3815" t="str">
        <f t="shared" si="118"/>
        <v>CH4</v>
      </c>
      <c r="J3815" t="e">
        <f>INDEX(NoSettings!$C:$C,MATCH(EPS!$A3815,NoSettings!$A:$A,0))</f>
        <v>#N/A</v>
      </c>
      <c r="K3815">
        <f>INDEX(GWP!$C$2:$C$13,MATCH(EPS!I3815,GWP!$B$2:$B$13,0))</f>
        <v>28</v>
      </c>
      <c r="L3815" s="4" t="e">
        <f t="shared" si="119"/>
        <v>#N/A</v>
      </c>
    </row>
    <row r="3816" spans="1:12">
      <c r="A3816" t="s">
        <v>9364</v>
      </c>
      <c r="B3816" t="s">
        <v>7325</v>
      </c>
      <c r="C3816" t="s">
        <v>1737</v>
      </c>
      <c r="D3816" t="s">
        <v>6886</v>
      </c>
      <c r="E3816" t="s">
        <v>1714</v>
      </c>
      <c r="H3816" t="str">
        <f>INDEX('Vensim Variables'!$B:$B,MATCH(EPS!$B3816,'Vensim Variables'!$A:$A,0))</f>
        <v>g pollutant</v>
      </c>
      <c r="I3816" t="str">
        <f t="shared" si="118"/>
        <v>N2O</v>
      </c>
      <c r="J3816" t="e">
        <f>INDEX(NoSettings!$C:$C,MATCH(EPS!$A3816,NoSettings!$A:$A,0))</f>
        <v>#N/A</v>
      </c>
      <c r="K3816">
        <f>INDEX(GWP!$C$2:$C$13,MATCH(EPS!I3816,GWP!$B$2:$B$13,0))</f>
        <v>265</v>
      </c>
      <c r="L3816" s="4" t="e">
        <f t="shared" si="119"/>
        <v>#N/A</v>
      </c>
    </row>
    <row r="3817" spans="1:12">
      <c r="A3817" t="s">
        <v>9365</v>
      </c>
      <c r="B3817" t="s">
        <v>7325</v>
      </c>
      <c r="C3817" t="s">
        <v>1737</v>
      </c>
      <c r="D3817" t="s">
        <v>6886</v>
      </c>
      <c r="E3817" t="s">
        <v>1715</v>
      </c>
      <c r="H3817" t="str">
        <f>INDEX('Vensim Variables'!$B:$B,MATCH(EPS!$B3817,'Vensim Variables'!$A:$A,0))</f>
        <v>g pollutant</v>
      </c>
      <c r="I3817" t="str">
        <f t="shared" si="118"/>
        <v>F gases</v>
      </c>
      <c r="J3817" t="e">
        <f>INDEX(NoSettings!$C:$C,MATCH(EPS!$A3817,NoSettings!$A:$A,0))</f>
        <v>#N/A</v>
      </c>
      <c r="K3817">
        <f>INDEX(GWP!$C$2:$C$13,MATCH(EPS!I3817,GWP!$B$2:$B$13,0))</f>
        <v>1</v>
      </c>
      <c r="L3817" s="4" t="e">
        <f t="shared" si="119"/>
        <v>#N/A</v>
      </c>
    </row>
    <row r="3818" spans="1:12">
      <c r="A3818" t="s">
        <v>9366</v>
      </c>
      <c r="B3818" t="s">
        <v>7325</v>
      </c>
      <c r="C3818" t="s">
        <v>1737</v>
      </c>
      <c r="D3818" t="s">
        <v>6887</v>
      </c>
      <c r="E3818" t="s">
        <v>1702</v>
      </c>
      <c r="H3818" t="str">
        <f>INDEX('Vensim Variables'!$B:$B,MATCH(EPS!$B3818,'Vensim Variables'!$A:$A,0))</f>
        <v>g pollutant</v>
      </c>
      <c r="I3818" t="str">
        <f t="shared" si="118"/>
        <v>CO2</v>
      </c>
      <c r="J3818" t="e">
        <f>INDEX(NoSettings!$C:$C,MATCH(EPS!$A3818,NoSettings!$A:$A,0))</f>
        <v>#N/A</v>
      </c>
      <c r="K3818">
        <f>INDEX(GWP!$C$2:$C$13,MATCH(EPS!I3818,GWP!$B$2:$B$13,0))</f>
        <v>1</v>
      </c>
      <c r="L3818" s="4" t="e">
        <f t="shared" si="119"/>
        <v>#N/A</v>
      </c>
    </row>
    <row r="3819" spans="1:12">
      <c r="A3819" t="s">
        <v>9367</v>
      </c>
      <c r="B3819" t="s">
        <v>7325</v>
      </c>
      <c r="C3819" t="s">
        <v>1737</v>
      </c>
      <c r="D3819" t="s">
        <v>6887</v>
      </c>
      <c r="E3819" t="s">
        <v>1705</v>
      </c>
      <c r="H3819" t="str">
        <f>INDEX('Vensim Variables'!$B:$B,MATCH(EPS!$B3819,'Vensim Variables'!$A:$A,0))</f>
        <v>g pollutant</v>
      </c>
      <c r="I3819" t="str">
        <f t="shared" si="118"/>
        <v>VOC</v>
      </c>
      <c r="J3819" t="e">
        <f>INDEX(NoSettings!$C:$C,MATCH(EPS!$A3819,NoSettings!$A:$A,0))</f>
        <v>#N/A</v>
      </c>
      <c r="K3819">
        <f>INDEX(GWP!$C$2:$C$13,MATCH(EPS!I3819,GWP!$B$2:$B$13,0))</f>
        <v>0</v>
      </c>
      <c r="L3819" s="4" t="e">
        <f t="shared" si="119"/>
        <v>#N/A</v>
      </c>
    </row>
    <row r="3820" spans="1:12">
      <c r="A3820" t="s">
        <v>9368</v>
      </c>
      <c r="B3820" t="s">
        <v>7325</v>
      </c>
      <c r="C3820" t="s">
        <v>1737</v>
      </c>
      <c r="D3820" t="s">
        <v>6887</v>
      </c>
      <c r="E3820" t="s">
        <v>1706</v>
      </c>
      <c r="H3820" t="str">
        <f>INDEX('Vensim Variables'!$B:$B,MATCH(EPS!$B3820,'Vensim Variables'!$A:$A,0))</f>
        <v>g pollutant</v>
      </c>
      <c r="I3820" t="str">
        <f t="shared" si="118"/>
        <v>CO</v>
      </c>
      <c r="J3820" t="e">
        <f>INDEX(NoSettings!$C:$C,MATCH(EPS!$A3820,NoSettings!$A:$A,0))</f>
        <v>#N/A</v>
      </c>
      <c r="K3820">
        <f>INDEX(GWP!$C$2:$C$13,MATCH(EPS!I3820,GWP!$B$2:$B$13,0))</f>
        <v>0</v>
      </c>
      <c r="L3820" s="4" t="e">
        <f t="shared" si="119"/>
        <v>#N/A</v>
      </c>
    </row>
    <row r="3821" spans="1:12">
      <c r="A3821" t="s">
        <v>9369</v>
      </c>
      <c r="B3821" t="s">
        <v>7325</v>
      </c>
      <c r="C3821" t="s">
        <v>1737</v>
      </c>
      <c r="D3821" t="s">
        <v>6887</v>
      </c>
      <c r="E3821" t="s">
        <v>1707</v>
      </c>
      <c r="H3821" t="str">
        <f>INDEX('Vensim Variables'!$B:$B,MATCH(EPS!$B3821,'Vensim Variables'!$A:$A,0))</f>
        <v>g pollutant</v>
      </c>
      <c r="I3821" t="str">
        <f t="shared" si="118"/>
        <v>NOx</v>
      </c>
      <c r="J3821" t="e">
        <f>INDEX(NoSettings!$C:$C,MATCH(EPS!$A3821,NoSettings!$A:$A,0))</f>
        <v>#N/A</v>
      </c>
      <c r="K3821">
        <f>INDEX(GWP!$C$2:$C$13,MATCH(EPS!I3821,GWP!$B$2:$B$13,0))</f>
        <v>0</v>
      </c>
      <c r="L3821" s="4" t="e">
        <f t="shared" si="119"/>
        <v>#N/A</v>
      </c>
    </row>
    <row r="3822" spans="1:12">
      <c r="A3822" t="s">
        <v>9370</v>
      </c>
      <c r="B3822" t="s">
        <v>7325</v>
      </c>
      <c r="C3822" t="s">
        <v>1737</v>
      </c>
      <c r="D3822" t="s">
        <v>6887</v>
      </c>
      <c r="E3822" t="s">
        <v>1708</v>
      </c>
      <c r="H3822" t="str">
        <f>INDEX('Vensim Variables'!$B:$B,MATCH(EPS!$B3822,'Vensim Variables'!$A:$A,0))</f>
        <v>g pollutant</v>
      </c>
      <c r="I3822" t="str">
        <f t="shared" si="118"/>
        <v>PM10</v>
      </c>
      <c r="J3822" t="e">
        <f>INDEX(NoSettings!$C:$C,MATCH(EPS!$A3822,NoSettings!$A:$A,0))</f>
        <v>#N/A</v>
      </c>
      <c r="K3822">
        <f>INDEX(GWP!$C$2:$C$13,MATCH(EPS!I3822,GWP!$B$2:$B$13,0))</f>
        <v>0</v>
      </c>
      <c r="L3822" s="4" t="e">
        <f t="shared" si="119"/>
        <v>#N/A</v>
      </c>
    </row>
    <row r="3823" spans="1:12">
      <c r="A3823" t="s">
        <v>9371</v>
      </c>
      <c r="B3823" t="s">
        <v>7325</v>
      </c>
      <c r="C3823" t="s">
        <v>1737</v>
      </c>
      <c r="D3823" t="s">
        <v>6887</v>
      </c>
      <c r="E3823" t="s">
        <v>1709</v>
      </c>
      <c r="H3823" t="str">
        <f>INDEX('Vensim Variables'!$B:$B,MATCH(EPS!$B3823,'Vensim Variables'!$A:$A,0))</f>
        <v>g pollutant</v>
      </c>
      <c r="I3823" t="str">
        <f t="shared" si="118"/>
        <v>PM25</v>
      </c>
      <c r="J3823" t="e">
        <f>INDEX(NoSettings!$C:$C,MATCH(EPS!$A3823,NoSettings!$A:$A,0))</f>
        <v>#N/A</v>
      </c>
      <c r="K3823">
        <f>INDEX(GWP!$C$2:$C$13,MATCH(EPS!I3823,GWP!$B$2:$B$13,0))</f>
        <v>0</v>
      </c>
      <c r="L3823" s="4" t="e">
        <f t="shared" si="119"/>
        <v>#N/A</v>
      </c>
    </row>
    <row r="3824" spans="1:12">
      <c r="A3824" t="s">
        <v>9372</v>
      </c>
      <c r="B3824" t="s">
        <v>7325</v>
      </c>
      <c r="C3824" t="s">
        <v>1737</v>
      </c>
      <c r="D3824" t="s">
        <v>6887</v>
      </c>
      <c r="E3824" t="s">
        <v>1710</v>
      </c>
      <c r="H3824" t="str">
        <f>INDEX('Vensim Variables'!$B:$B,MATCH(EPS!$B3824,'Vensim Variables'!$A:$A,0))</f>
        <v>g pollutant</v>
      </c>
      <c r="I3824" t="str">
        <f t="shared" si="118"/>
        <v>SOx</v>
      </c>
      <c r="J3824" t="e">
        <f>INDEX(NoSettings!$C:$C,MATCH(EPS!$A3824,NoSettings!$A:$A,0))</f>
        <v>#N/A</v>
      </c>
      <c r="K3824">
        <f>INDEX(GWP!$C$2:$C$13,MATCH(EPS!I3824,GWP!$B$2:$B$13,0))</f>
        <v>0</v>
      </c>
      <c r="L3824" s="4" t="e">
        <f t="shared" si="119"/>
        <v>#N/A</v>
      </c>
    </row>
    <row r="3825" spans="1:12">
      <c r="A3825" t="s">
        <v>9373</v>
      </c>
      <c r="B3825" t="s">
        <v>7325</v>
      </c>
      <c r="C3825" t="s">
        <v>1737</v>
      </c>
      <c r="D3825" t="s">
        <v>6887</v>
      </c>
      <c r="E3825" t="s">
        <v>1711</v>
      </c>
      <c r="H3825" t="str">
        <f>INDEX('Vensim Variables'!$B:$B,MATCH(EPS!$B3825,'Vensim Variables'!$A:$A,0))</f>
        <v>g pollutant</v>
      </c>
      <c r="I3825" t="str">
        <f t="shared" si="118"/>
        <v>BC</v>
      </c>
      <c r="J3825" t="e">
        <f>INDEX(NoSettings!$C:$C,MATCH(EPS!$A3825,NoSettings!$A:$A,0))</f>
        <v>#N/A</v>
      </c>
      <c r="K3825">
        <f>INDEX(GWP!$C$2:$C$13,MATCH(EPS!I3825,GWP!$B$2:$B$13,0))</f>
        <v>0</v>
      </c>
      <c r="L3825" s="4" t="e">
        <f t="shared" si="119"/>
        <v>#N/A</v>
      </c>
    </row>
    <row r="3826" spans="1:12">
      <c r="A3826" t="s">
        <v>9374</v>
      </c>
      <c r="B3826" t="s">
        <v>7325</v>
      </c>
      <c r="C3826" t="s">
        <v>1737</v>
      </c>
      <c r="D3826" t="s">
        <v>6887</v>
      </c>
      <c r="E3826" t="s">
        <v>1712</v>
      </c>
      <c r="H3826" t="str">
        <f>INDEX('Vensim Variables'!$B:$B,MATCH(EPS!$B3826,'Vensim Variables'!$A:$A,0))</f>
        <v>g pollutant</v>
      </c>
      <c r="I3826" t="str">
        <f t="shared" si="118"/>
        <v>OC</v>
      </c>
      <c r="J3826" t="e">
        <f>INDEX(NoSettings!$C:$C,MATCH(EPS!$A3826,NoSettings!$A:$A,0))</f>
        <v>#N/A</v>
      </c>
      <c r="K3826">
        <f>INDEX(GWP!$C$2:$C$13,MATCH(EPS!I3826,GWP!$B$2:$B$13,0))</f>
        <v>0</v>
      </c>
      <c r="L3826" s="4" t="e">
        <f t="shared" si="119"/>
        <v>#N/A</v>
      </c>
    </row>
    <row r="3827" spans="1:12">
      <c r="A3827" t="s">
        <v>9375</v>
      </c>
      <c r="B3827" t="s">
        <v>7325</v>
      </c>
      <c r="C3827" t="s">
        <v>1737</v>
      </c>
      <c r="D3827" t="s">
        <v>6887</v>
      </c>
      <c r="E3827" t="s">
        <v>1713</v>
      </c>
      <c r="H3827" t="str">
        <f>INDEX('Vensim Variables'!$B:$B,MATCH(EPS!$B3827,'Vensim Variables'!$A:$A,0))</f>
        <v>g pollutant</v>
      </c>
      <c r="I3827" t="str">
        <f t="shared" si="118"/>
        <v>CH4</v>
      </c>
      <c r="J3827" t="e">
        <f>INDEX(NoSettings!$C:$C,MATCH(EPS!$A3827,NoSettings!$A:$A,0))</f>
        <v>#N/A</v>
      </c>
      <c r="K3827">
        <f>INDEX(GWP!$C$2:$C$13,MATCH(EPS!I3827,GWP!$B$2:$B$13,0))</f>
        <v>28</v>
      </c>
      <c r="L3827" s="4" t="e">
        <f t="shared" si="119"/>
        <v>#N/A</v>
      </c>
    </row>
    <row r="3828" spans="1:12">
      <c r="A3828" t="s">
        <v>9376</v>
      </c>
      <c r="B3828" t="s">
        <v>7325</v>
      </c>
      <c r="C3828" t="s">
        <v>1737</v>
      </c>
      <c r="D3828" t="s">
        <v>6887</v>
      </c>
      <c r="E3828" t="s">
        <v>1714</v>
      </c>
      <c r="H3828" t="str">
        <f>INDEX('Vensim Variables'!$B:$B,MATCH(EPS!$B3828,'Vensim Variables'!$A:$A,0))</f>
        <v>g pollutant</v>
      </c>
      <c r="I3828" t="str">
        <f t="shared" si="118"/>
        <v>N2O</v>
      </c>
      <c r="J3828" t="e">
        <f>INDEX(NoSettings!$C:$C,MATCH(EPS!$A3828,NoSettings!$A:$A,0))</f>
        <v>#N/A</v>
      </c>
      <c r="K3828">
        <f>INDEX(GWP!$C$2:$C$13,MATCH(EPS!I3828,GWP!$B$2:$B$13,0))</f>
        <v>265</v>
      </c>
      <c r="L3828" s="4" t="e">
        <f t="shared" si="119"/>
        <v>#N/A</v>
      </c>
    </row>
    <row r="3829" spans="1:12">
      <c r="A3829" t="s">
        <v>9377</v>
      </c>
      <c r="B3829" t="s">
        <v>7325</v>
      </c>
      <c r="C3829" t="s">
        <v>1737</v>
      </c>
      <c r="D3829" t="s">
        <v>6887</v>
      </c>
      <c r="E3829" t="s">
        <v>1715</v>
      </c>
      <c r="H3829" t="str">
        <f>INDEX('Vensim Variables'!$B:$B,MATCH(EPS!$B3829,'Vensim Variables'!$A:$A,0))</f>
        <v>g pollutant</v>
      </c>
      <c r="I3829" t="str">
        <f t="shared" si="118"/>
        <v>F gases</v>
      </c>
      <c r="J3829" t="e">
        <f>INDEX(NoSettings!$C:$C,MATCH(EPS!$A3829,NoSettings!$A:$A,0))</f>
        <v>#N/A</v>
      </c>
      <c r="K3829">
        <f>INDEX(GWP!$C$2:$C$13,MATCH(EPS!I3829,GWP!$B$2:$B$13,0))</f>
        <v>1</v>
      </c>
      <c r="L3829" s="4" t="e">
        <f t="shared" si="119"/>
        <v>#N/A</v>
      </c>
    </row>
    <row r="3830" spans="1:12">
      <c r="A3830" t="s">
        <v>9378</v>
      </c>
      <c r="B3830" t="s">
        <v>7325</v>
      </c>
      <c r="C3830" t="s">
        <v>1737</v>
      </c>
      <c r="D3830" t="s">
        <v>6888</v>
      </c>
      <c r="E3830" t="s">
        <v>1702</v>
      </c>
      <c r="H3830" t="str">
        <f>INDEX('Vensim Variables'!$B:$B,MATCH(EPS!$B3830,'Vensim Variables'!$A:$A,0))</f>
        <v>g pollutant</v>
      </c>
      <c r="I3830" t="str">
        <f t="shared" si="118"/>
        <v>CO2</v>
      </c>
      <c r="J3830" t="e">
        <f>INDEX(NoSettings!$C:$C,MATCH(EPS!$A3830,NoSettings!$A:$A,0))</f>
        <v>#N/A</v>
      </c>
      <c r="K3830">
        <f>INDEX(GWP!$C$2:$C$13,MATCH(EPS!I3830,GWP!$B$2:$B$13,0))</f>
        <v>1</v>
      </c>
      <c r="L3830" s="4" t="e">
        <f t="shared" si="119"/>
        <v>#N/A</v>
      </c>
    </row>
    <row r="3831" spans="1:12">
      <c r="A3831" t="s">
        <v>9379</v>
      </c>
      <c r="B3831" t="s">
        <v>7325</v>
      </c>
      <c r="C3831" t="s">
        <v>1737</v>
      </c>
      <c r="D3831" t="s">
        <v>6888</v>
      </c>
      <c r="E3831" t="s">
        <v>1705</v>
      </c>
      <c r="H3831" t="str">
        <f>INDEX('Vensim Variables'!$B:$B,MATCH(EPS!$B3831,'Vensim Variables'!$A:$A,0))</f>
        <v>g pollutant</v>
      </c>
      <c r="I3831" t="str">
        <f t="shared" si="118"/>
        <v>VOC</v>
      </c>
      <c r="J3831" t="e">
        <f>INDEX(NoSettings!$C:$C,MATCH(EPS!$A3831,NoSettings!$A:$A,0))</f>
        <v>#N/A</v>
      </c>
      <c r="K3831">
        <f>INDEX(GWP!$C$2:$C$13,MATCH(EPS!I3831,GWP!$B$2:$B$13,0))</f>
        <v>0</v>
      </c>
      <c r="L3831" s="4" t="e">
        <f t="shared" si="119"/>
        <v>#N/A</v>
      </c>
    </row>
    <row r="3832" spans="1:12">
      <c r="A3832" t="s">
        <v>9380</v>
      </c>
      <c r="B3832" t="s">
        <v>7325</v>
      </c>
      <c r="C3832" t="s">
        <v>1737</v>
      </c>
      <c r="D3832" t="s">
        <v>6888</v>
      </c>
      <c r="E3832" t="s">
        <v>1706</v>
      </c>
      <c r="H3832" t="str">
        <f>INDEX('Vensim Variables'!$B:$B,MATCH(EPS!$B3832,'Vensim Variables'!$A:$A,0))</f>
        <v>g pollutant</v>
      </c>
      <c r="I3832" t="str">
        <f t="shared" si="118"/>
        <v>CO</v>
      </c>
      <c r="J3832" t="e">
        <f>INDEX(NoSettings!$C:$C,MATCH(EPS!$A3832,NoSettings!$A:$A,0))</f>
        <v>#N/A</v>
      </c>
      <c r="K3832">
        <f>INDEX(GWP!$C$2:$C$13,MATCH(EPS!I3832,GWP!$B$2:$B$13,0))</f>
        <v>0</v>
      </c>
      <c r="L3832" s="4" t="e">
        <f t="shared" si="119"/>
        <v>#N/A</v>
      </c>
    </row>
    <row r="3833" spans="1:12">
      <c r="A3833" t="s">
        <v>9381</v>
      </c>
      <c r="B3833" t="s">
        <v>7325</v>
      </c>
      <c r="C3833" t="s">
        <v>1737</v>
      </c>
      <c r="D3833" t="s">
        <v>6888</v>
      </c>
      <c r="E3833" t="s">
        <v>1707</v>
      </c>
      <c r="H3833" t="str">
        <f>INDEX('Vensim Variables'!$B:$B,MATCH(EPS!$B3833,'Vensim Variables'!$A:$A,0))</f>
        <v>g pollutant</v>
      </c>
      <c r="I3833" t="str">
        <f t="shared" si="118"/>
        <v>NOx</v>
      </c>
      <c r="J3833" t="e">
        <f>INDEX(NoSettings!$C:$C,MATCH(EPS!$A3833,NoSettings!$A:$A,0))</f>
        <v>#N/A</v>
      </c>
      <c r="K3833">
        <f>INDEX(GWP!$C$2:$C$13,MATCH(EPS!I3833,GWP!$B$2:$B$13,0))</f>
        <v>0</v>
      </c>
      <c r="L3833" s="4" t="e">
        <f t="shared" si="119"/>
        <v>#N/A</v>
      </c>
    </row>
    <row r="3834" spans="1:12">
      <c r="A3834" t="s">
        <v>9382</v>
      </c>
      <c r="B3834" t="s">
        <v>7325</v>
      </c>
      <c r="C3834" t="s">
        <v>1737</v>
      </c>
      <c r="D3834" t="s">
        <v>6888</v>
      </c>
      <c r="E3834" t="s">
        <v>1708</v>
      </c>
      <c r="H3834" t="str">
        <f>INDEX('Vensim Variables'!$B:$B,MATCH(EPS!$B3834,'Vensim Variables'!$A:$A,0))</f>
        <v>g pollutant</v>
      </c>
      <c r="I3834" t="str">
        <f t="shared" si="118"/>
        <v>PM10</v>
      </c>
      <c r="J3834" t="e">
        <f>INDEX(NoSettings!$C:$C,MATCH(EPS!$A3834,NoSettings!$A:$A,0))</f>
        <v>#N/A</v>
      </c>
      <c r="K3834">
        <f>INDEX(GWP!$C$2:$C$13,MATCH(EPS!I3834,GWP!$B$2:$B$13,0))</f>
        <v>0</v>
      </c>
      <c r="L3834" s="4" t="e">
        <f t="shared" si="119"/>
        <v>#N/A</v>
      </c>
    </row>
    <row r="3835" spans="1:12">
      <c r="A3835" t="s">
        <v>9383</v>
      </c>
      <c r="B3835" t="s">
        <v>7325</v>
      </c>
      <c r="C3835" t="s">
        <v>1737</v>
      </c>
      <c r="D3835" t="s">
        <v>6888</v>
      </c>
      <c r="E3835" t="s">
        <v>1709</v>
      </c>
      <c r="H3835" t="str">
        <f>INDEX('Vensim Variables'!$B:$B,MATCH(EPS!$B3835,'Vensim Variables'!$A:$A,0))</f>
        <v>g pollutant</v>
      </c>
      <c r="I3835" t="str">
        <f t="shared" si="118"/>
        <v>PM25</v>
      </c>
      <c r="J3835" t="e">
        <f>INDEX(NoSettings!$C:$C,MATCH(EPS!$A3835,NoSettings!$A:$A,0))</f>
        <v>#N/A</v>
      </c>
      <c r="K3835">
        <f>INDEX(GWP!$C$2:$C$13,MATCH(EPS!I3835,GWP!$B$2:$B$13,0))</f>
        <v>0</v>
      </c>
      <c r="L3835" s="4" t="e">
        <f t="shared" si="119"/>
        <v>#N/A</v>
      </c>
    </row>
    <row r="3836" spans="1:12">
      <c r="A3836" t="s">
        <v>9384</v>
      </c>
      <c r="B3836" t="s">
        <v>7325</v>
      </c>
      <c r="C3836" t="s">
        <v>1737</v>
      </c>
      <c r="D3836" t="s">
        <v>6888</v>
      </c>
      <c r="E3836" t="s">
        <v>1710</v>
      </c>
      <c r="H3836" t="str">
        <f>INDEX('Vensim Variables'!$B:$B,MATCH(EPS!$B3836,'Vensim Variables'!$A:$A,0))</f>
        <v>g pollutant</v>
      </c>
      <c r="I3836" t="str">
        <f t="shared" si="118"/>
        <v>SOx</v>
      </c>
      <c r="J3836" t="e">
        <f>INDEX(NoSettings!$C:$C,MATCH(EPS!$A3836,NoSettings!$A:$A,0))</f>
        <v>#N/A</v>
      </c>
      <c r="K3836">
        <f>INDEX(GWP!$C$2:$C$13,MATCH(EPS!I3836,GWP!$B$2:$B$13,0))</f>
        <v>0</v>
      </c>
      <c r="L3836" s="4" t="e">
        <f t="shared" si="119"/>
        <v>#N/A</v>
      </c>
    </row>
    <row r="3837" spans="1:12">
      <c r="A3837" t="s">
        <v>9385</v>
      </c>
      <c r="B3837" t="s">
        <v>7325</v>
      </c>
      <c r="C3837" t="s">
        <v>1737</v>
      </c>
      <c r="D3837" t="s">
        <v>6888</v>
      </c>
      <c r="E3837" t="s">
        <v>1711</v>
      </c>
      <c r="H3837" t="str">
        <f>INDEX('Vensim Variables'!$B:$B,MATCH(EPS!$B3837,'Vensim Variables'!$A:$A,0))</f>
        <v>g pollutant</v>
      </c>
      <c r="I3837" t="str">
        <f t="shared" si="118"/>
        <v>BC</v>
      </c>
      <c r="J3837" t="e">
        <f>INDEX(NoSettings!$C:$C,MATCH(EPS!$A3837,NoSettings!$A:$A,0))</f>
        <v>#N/A</v>
      </c>
      <c r="K3837">
        <f>INDEX(GWP!$C$2:$C$13,MATCH(EPS!I3837,GWP!$B$2:$B$13,0))</f>
        <v>0</v>
      </c>
      <c r="L3837" s="4" t="e">
        <f t="shared" si="119"/>
        <v>#N/A</v>
      </c>
    </row>
    <row r="3838" spans="1:12">
      <c r="A3838" t="s">
        <v>9386</v>
      </c>
      <c r="B3838" t="s">
        <v>7325</v>
      </c>
      <c r="C3838" t="s">
        <v>1737</v>
      </c>
      <c r="D3838" t="s">
        <v>6888</v>
      </c>
      <c r="E3838" t="s">
        <v>1712</v>
      </c>
      <c r="H3838" t="str">
        <f>INDEX('Vensim Variables'!$B:$B,MATCH(EPS!$B3838,'Vensim Variables'!$A:$A,0))</f>
        <v>g pollutant</v>
      </c>
      <c r="I3838" t="str">
        <f t="shared" si="118"/>
        <v>OC</v>
      </c>
      <c r="J3838" t="e">
        <f>INDEX(NoSettings!$C:$C,MATCH(EPS!$A3838,NoSettings!$A:$A,0))</f>
        <v>#N/A</v>
      </c>
      <c r="K3838">
        <f>INDEX(GWP!$C$2:$C$13,MATCH(EPS!I3838,GWP!$B$2:$B$13,0))</f>
        <v>0</v>
      </c>
      <c r="L3838" s="4" t="e">
        <f t="shared" si="119"/>
        <v>#N/A</v>
      </c>
    </row>
    <row r="3839" spans="1:12">
      <c r="A3839" t="s">
        <v>9387</v>
      </c>
      <c r="B3839" t="s">
        <v>7325</v>
      </c>
      <c r="C3839" t="s">
        <v>1737</v>
      </c>
      <c r="D3839" t="s">
        <v>6888</v>
      </c>
      <c r="E3839" t="s">
        <v>1713</v>
      </c>
      <c r="H3839" t="str">
        <f>INDEX('Vensim Variables'!$B:$B,MATCH(EPS!$B3839,'Vensim Variables'!$A:$A,0))</f>
        <v>g pollutant</v>
      </c>
      <c r="I3839" t="str">
        <f t="shared" si="118"/>
        <v>CH4</v>
      </c>
      <c r="J3839" t="e">
        <f>INDEX(NoSettings!$C:$C,MATCH(EPS!$A3839,NoSettings!$A:$A,0))</f>
        <v>#N/A</v>
      </c>
      <c r="K3839">
        <f>INDEX(GWP!$C$2:$C$13,MATCH(EPS!I3839,GWP!$B$2:$B$13,0))</f>
        <v>28</v>
      </c>
      <c r="L3839" s="4" t="e">
        <f t="shared" si="119"/>
        <v>#N/A</v>
      </c>
    </row>
    <row r="3840" spans="1:12">
      <c r="A3840" t="s">
        <v>9388</v>
      </c>
      <c r="B3840" t="s">
        <v>7325</v>
      </c>
      <c r="C3840" t="s">
        <v>1737</v>
      </c>
      <c r="D3840" t="s">
        <v>6888</v>
      </c>
      <c r="E3840" t="s">
        <v>1714</v>
      </c>
      <c r="H3840" t="str">
        <f>INDEX('Vensim Variables'!$B:$B,MATCH(EPS!$B3840,'Vensim Variables'!$A:$A,0))</f>
        <v>g pollutant</v>
      </c>
      <c r="I3840" t="str">
        <f t="shared" si="118"/>
        <v>N2O</v>
      </c>
      <c r="J3840" t="e">
        <f>INDEX(NoSettings!$C:$C,MATCH(EPS!$A3840,NoSettings!$A:$A,0))</f>
        <v>#N/A</v>
      </c>
      <c r="K3840">
        <f>INDEX(GWP!$C$2:$C$13,MATCH(EPS!I3840,GWP!$B$2:$B$13,0))</f>
        <v>265</v>
      </c>
      <c r="L3840" s="4" t="e">
        <f t="shared" si="119"/>
        <v>#N/A</v>
      </c>
    </row>
    <row r="3841" spans="1:12">
      <c r="A3841" t="s">
        <v>9389</v>
      </c>
      <c r="B3841" t="s">
        <v>7325</v>
      </c>
      <c r="C3841" t="s">
        <v>1737</v>
      </c>
      <c r="D3841" t="s">
        <v>6888</v>
      </c>
      <c r="E3841" t="s">
        <v>1715</v>
      </c>
      <c r="H3841" t="str">
        <f>INDEX('Vensim Variables'!$B:$B,MATCH(EPS!$B3841,'Vensim Variables'!$A:$A,0))</f>
        <v>g pollutant</v>
      </c>
      <c r="I3841" t="str">
        <f t="shared" si="118"/>
        <v>F gases</v>
      </c>
      <c r="J3841" t="e">
        <f>INDEX(NoSettings!$C:$C,MATCH(EPS!$A3841,NoSettings!$A:$A,0))</f>
        <v>#N/A</v>
      </c>
      <c r="K3841">
        <f>INDEX(GWP!$C$2:$C$13,MATCH(EPS!I3841,GWP!$B$2:$B$13,0))</f>
        <v>1</v>
      </c>
      <c r="L3841" s="4" t="e">
        <f t="shared" si="119"/>
        <v>#N/A</v>
      </c>
    </row>
    <row r="3842" spans="1:12">
      <c r="A3842" t="s">
        <v>9390</v>
      </c>
      <c r="B3842" t="s">
        <v>7325</v>
      </c>
      <c r="C3842" t="s">
        <v>1737</v>
      </c>
      <c r="D3842" t="s">
        <v>6889</v>
      </c>
      <c r="E3842" t="s">
        <v>1702</v>
      </c>
      <c r="H3842" t="str">
        <f>INDEX('Vensim Variables'!$B:$B,MATCH(EPS!$B3842,'Vensim Variables'!$A:$A,0))</f>
        <v>g pollutant</v>
      </c>
      <c r="I3842" t="str">
        <f t="shared" si="118"/>
        <v>CO2</v>
      </c>
      <c r="J3842" t="e">
        <f>INDEX(NoSettings!$C:$C,MATCH(EPS!$A3842,NoSettings!$A:$A,0))</f>
        <v>#N/A</v>
      </c>
      <c r="K3842">
        <f>INDEX(GWP!$C$2:$C$13,MATCH(EPS!I3842,GWP!$B$2:$B$13,0))</f>
        <v>1</v>
      </c>
      <c r="L3842" s="4" t="e">
        <f t="shared" si="119"/>
        <v>#N/A</v>
      </c>
    </row>
    <row r="3843" spans="1:12">
      <c r="A3843" t="s">
        <v>9391</v>
      </c>
      <c r="B3843" t="s">
        <v>7325</v>
      </c>
      <c r="C3843" t="s">
        <v>1737</v>
      </c>
      <c r="D3843" t="s">
        <v>6889</v>
      </c>
      <c r="E3843" t="s">
        <v>1705</v>
      </c>
      <c r="H3843" t="str">
        <f>INDEX('Vensim Variables'!$B:$B,MATCH(EPS!$B3843,'Vensim Variables'!$A:$A,0))</f>
        <v>g pollutant</v>
      </c>
      <c r="I3843" t="str">
        <f t="shared" ref="I3843:I3906" si="120">IF(OR(C3843="CO2",C3843="CH4",C3843="N2O",C3843="F gases",C3843="VOC",C3843="CO",C3843="NOx",C3843="PM10",C3843="PM25",C3843="SOx",C3843="BC",C3843="OC"),C3843,IF(OR(D3843="CO2",D3843="CH4",D3843="N2O",D3843="F gases",D3843="VOC",D3843="CO",D3843="NOx",D3843="PM10",D3843="PM25",D3843="SOx",D3843="BC",D3843="OC"),D3843,IF(OR(E3843="CO2",E3843="CH4",E3843="N2O",E3843="F gases",E3843="VOC",E3843="CO",E3843="NOx",E3843="PM10",E3843="PM25",E3843="SOx",E3843="BC",E3843="OC"),E3843,"NA")))</f>
        <v>VOC</v>
      </c>
      <c r="J3843" t="e">
        <f>INDEX(NoSettings!$C:$C,MATCH(EPS!$A3843,NoSettings!$A:$A,0))</f>
        <v>#N/A</v>
      </c>
      <c r="K3843">
        <f>INDEX(GWP!$C$2:$C$13,MATCH(EPS!I3843,GWP!$B$2:$B$13,0))</f>
        <v>0</v>
      </c>
      <c r="L3843" s="4" t="e">
        <f t="shared" ref="L3843:L3906" si="121">IF(H3843="g pollutant",K3843*J3843/10^12,IF(H3843="MMTCO2e",J3843,IF(H3843="MWh",J3843,0)))</f>
        <v>#N/A</v>
      </c>
    </row>
    <row r="3844" spans="1:12">
      <c r="A3844" t="s">
        <v>9392</v>
      </c>
      <c r="B3844" t="s">
        <v>7325</v>
      </c>
      <c r="C3844" t="s">
        <v>1737</v>
      </c>
      <c r="D3844" t="s">
        <v>6889</v>
      </c>
      <c r="E3844" t="s">
        <v>1706</v>
      </c>
      <c r="H3844" t="str">
        <f>INDEX('Vensim Variables'!$B:$B,MATCH(EPS!$B3844,'Vensim Variables'!$A:$A,0))</f>
        <v>g pollutant</v>
      </c>
      <c r="I3844" t="str">
        <f t="shared" si="120"/>
        <v>CO</v>
      </c>
      <c r="J3844" t="e">
        <f>INDEX(NoSettings!$C:$C,MATCH(EPS!$A3844,NoSettings!$A:$A,0))</f>
        <v>#N/A</v>
      </c>
      <c r="K3844">
        <f>INDEX(GWP!$C$2:$C$13,MATCH(EPS!I3844,GWP!$B$2:$B$13,0))</f>
        <v>0</v>
      </c>
      <c r="L3844" s="4" t="e">
        <f t="shared" si="121"/>
        <v>#N/A</v>
      </c>
    </row>
    <row r="3845" spans="1:12">
      <c r="A3845" t="s">
        <v>9393</v>
      </c>
      <c r="B3845" t="s">
        <v>7325</v>
      </c>
      <c r="C3845" t="s">
        <v>1737</v>
      </c>
      <c r="D3845" t="s">
        <v>6889</v>
      </c>
      <c r="E3845" t="s">
        <v>1707</v>
      </c>
      <c r="H3845" t="str">
        <f>INDEX('Vensim Variables'!$B:$B,MATCH(EPS!$B3845,'Vensim Variables'!$A:$A,0))</f>
        <v>g pollutant</v>
      </c>
      <c r="I3845" t="str">
        <f t="shared" si="120"/>
        <v>NOx</v>
      </c>
      <c r="J3845" t="e">
        <f>INDEX(NoSettings!$C:$C,MATCH(EPS!$A3845,NoSettings!$A:$A,0))</f>
        <v>#N/A</v>
      </c>
      <c r="K3845">
        <f>INDEX(GWP!$C$2:$C$13,MATCH(EPS!I3845,GWP!$B$2:$B$13,0))</f>
        <v>0</v>
      </c>
      <c r="L3845" s="4" t="e">
        <f t="shared" si="121"/>
        <v>#N/A</v>
      </c>
    </row>
    <row r="3846" spans="1:12">
      <c r="A3846" t="s">
        <v>9394</v>
      </c>
      <c r="B3846" t="s">
        <v>7325</v>
      </c>
      <c r="C3846" t="s">
        <v>1737</v>
      </c>
      <c r="D3846" t="s">
        <v>6889</v>
      </c>
      <c r="E3846" t="s">
        <v>1708</v>
      </c>
      <c r="H3846" t="str">
        <f>INDEX('Vensim Variables'!$B:$B,MATCH(EPS!$B3846,'Vensim Variables'!$A:$A,0))</f>
        <v>g pollutant</v>
      </c>
      <c r="I3846" t="str">
        <f t="shared" si="120"/>
        <v>PM10</v>
      </c>
      <c r="J3846" t="e">
        <f>INDEX(NoSettings!$C:$C,MATCH(EPS!$A3846,NoSettings!$A:$A,0))</f>
        <v>#N/A</v>
      </c>
      <c r="K3846">
        <f>INDEX(GWP!$C$2:$C$13,MATCH(EPS!I3846,GWP!$B$2:$B$13,0))</f>
        <v>0</v>
      </c>
      <c r="L3846" s="4" t="e">
        <f t="shared" si="121"/>
        <v>#N/A</v>
      </c>
    </row>
    <row r="3847" spans="1:12">
      <c r="A3847" t="s">
        <v>9395</v>
      </c>
      <c r="B3847" t="s">
        <v>7325</v>
      </c>
      <c r="C3847" t="s">
        <v>1737</v>
      </c>
      <c r="D3847" t="s">
        <v>6889</v>
      </c>
      <c r="E3847" t="s">
        <v>1709</v>
      </c>
      <c r="H3847" t="str">
        <f>INDEX('Vensim Variables'!$B:$B,MATCH(EPS!$B3847,'Vensim Variables'!$A:$A,0))</f>
        <v>g pollutant</v>
      </c>
      <c r="I3847" t="str">
        <f t="shared" si="120"/>
        <v>PM25</v>
      </c>
      <c r="J3847" t="e">
        <f>INDEX(NoSettings!$C:$C,MATCH(EPS!$A3847,NoSettings!$A:$A,0))</f>
        <v>#N/A</v>
      </c>
      <c r="K3847">
        <f>INDEX(GWP!$C$2:$C$13,MATCH(EPS!I3847,GWP!$B$2:$B$13,0))</f>
        <v>0</v>
      </c>
      <c r="L3847" s="4" t="e">
        <f t="shared" si="121"/>
        <v>#N/A</v>
      </c>
    </row>
    <row r="3848" spans="1:12">
      <c r="A3848" t="s">
        <v>9396</v>
      </c>
      <c r="B3848" t="s">
        <v>7325</v>
      </c>
      <c r="C3848" t="s">
        <v>1737</v>
      </c>
      <c r="D3848" t="s">
        <v>6889</v>
      </c>
      <c r="E3848" t="s">
        <v>1710</v>
      </c>
      <c r="H3848" t="str">
        <f>INDEX('Vensim Variables'!$B:$B,MATCH(EPS!$B3848,'Vensim Variables'!$A:$A,0))</f>
        <v>g pollutant</v>
      </c>
      <c r="I3848" t="str">
        <f t="shared" si="120"/>
        <v>SOx</v>
      </c>
      <c r="J3848" t="e">
        <f>INDEX(NoSettings!$C:$C,MATCH(EPS!$A3848,NoSettings!$A:$A,0))</f>
        <v>#N/A</v>
      </c>
      <c r="K3848">
        <f>INDEX(GWP!$C$2:$C$13,MATCH(EPS!I3848,GWP!$B$2:$B$13,0))</f>
        <v>0</v>
      </c>
      <c r="L3848" s="4" t="e">
        <f t="shared" si="121"/>
        <v>#N/A</v>
      </c>
    </row>
    <row r="3849" spans="1:12">
      <c r="A3849" t="s">
        <v>9397</v>
      </c>
      <c r="B3849" t="s">
        <v>7325</v>
      </c>
      <c r="C3849" t="s">
        <v>1737</v>
      </c>
      <c r="D3849" t="s">
        <v>6889</v>
      </c>
      <c r="E3849" t="s">
        <v>1711</v>
      </c>
      <c r="H3849" t="str">
        <f>INDEX('Vensim Variables'!$B:$B,MATCH(EPS!$B3849,'Vensim Variables'!$A:$A,0))</f>
        <v>g pollutant</v>
      </c>
      <c r="I3849" t="str">
        <f t="shared" si="120"/>
        <v>BC</v>
      </c>
      <c r="J3849" t="e">
        <f>INDEX(NoSettings!$C:$C,MATCH(EPS!$A3849,NoSettings!$A:$A,0))</f>
        <v>#N/A</v>
      </c>
      <c r="K3849">
        <f>INDEX(GWP!$C$2:$C$13,MATCH(EPS!I3849,GWP!$B$2:$B$13,0))</f>
        <v>0</v>
      </c>
      <c r="L3849" s="4" t="e">
        <f t="shared" si="121"/>
        <v>#N/A</v>
      </c>
    </row>
    <row r="3850" spans="1:12">
      <c r="A3850" t="s">
        <v>9398</v>
      </c>
      <c r="B3850" t="s">
        <v>7325</v>
      </c>
      <c r="C3850" t="s">
        <v>1737</v>
      </c>
      <c r="D3850" t="s">
        <v>6889</v>
      </c>
      <c r="E3850" t="s">
        <v>1712</v>
      </c>
      <c r="H3850" t="str">
        <f>INDEX('Vensim Variables'!$B:$B,MATCH(EPS!$B3850,'Vensim Variables'!$A:$A,0))</f>
        <v>g pollutant</v>
      </c>
      <c r="I3850" t="str">
        <f t="shared" si="120"/>
        <v>OC</v>
      </c>
      <c r="J3850" t="e">
        <f>INDEX(NoSettings!$C:$C,MATCH(EPS!$A3850,NoSettings!$A:$A,0))</f>
        <v>#N/A</v>
      </c>
      <c r="K3850">
        <f>INDEX(GWP!$C$2:$C$13,MATCH(EPS!I3850,GWP!$B$2:$B$13,0))</f>
        <v>0</v>
      </c>
      <c r="L3850" s="4" t="e">
        <f t="shared" si="121"/>
        <v>#N/A</v>
      </c>
    </row>
    <row r="3851" spans="1:12">
      <c r="A3851" t="s">
        <v>9399</v>
      </c>
      <c r="B3851" t="s">
        <v>7325</v>
      </c>
      <c r="C3851" t="s">
        <v>1737</v>
      </c>
      <c r="D3851" t="s">
        <v>6889</v>
      </c>
      <c r="E3851" t="s">
        <v>1713</v>
      </c>
      <c r="H3851" t="str">
        <f>INDEX('Vensim Variables'!$B:$B,MATCH(EPS!$B3851,'Vensim Variables'!$A:$A,0))</f>
        <v>g pollutant</v>
      </c>
      <c r="I3851" t="str">
        <f t="shared" si="120"/>
        <v>CH4</v>
      </c>
      <c r="J3851" t="e">
        <f>INDEX(NoSettings!$C:$C,MATCH(EPS!$A3851,NoSettings!$A:$A,0))</f>
        <v>#N/A</v>
      </c>
      <c r="K3851">
        <f>INDEX(GWP!$C$2:$C$13,MATCH(EPS!I3851,GWP!$B$2:$B$13,0))</f>
        <v>28</v>
      </c>
      <c r="L3851" s="4" t="e">
        <f t="shared" si="121"/>
        <v>#N/A</v>
      </c>
    </row>
    <row r="3852" spans="1:12">
      <c r="A3852" t="s">
        <v>9400</v>
      </c>
      <c r="B3852" t="s">
        <v>7325</v>
      </c>
      <c r="C3852" t="s">
        <v>1737</v>
      </c>
      <c r="D3852" t="s">
        <v>6889</v>
      </c>
      <c r="E3852" t="s">
        <v>1714</v>
      </c>
      <c r="H3852" t="str">
        <f>INDEX('Vensim Variables'!$B:$B,MATCH(EPS!$B3852,'Vensim Variables'!$A:$A,0))</f>
        <v>g pollutant</v>
      </c>
      <c r="I3852" t="str">
        <f t="shared" si="120"/>
        <v>N2O</v>
      </c>
      <c r="J3852" t="e">
        <f>INDEX(NoSettings!$C:$C,MATCH(EPS!$A3852,NoSettings!$A:$A,0))</f>
        <v>#N/A</v>
      </c>
      <c r="K3852">
        <f>INDEX(GWP!$C$2:$C$13,MATCH(EPS!I3852,GWP!$B$2:$B$13,0))</f>
        <v>265</v>
      </c>
      <c r="L3852" s="4" t="e">
        <f t="shared" si="121"/>
        <v>#N/A</v>
      </c>
    </row>
    <row r="3853" spans="1:12">
      <c r="A3853" t="s">
        <v>9401</v>
      </c>
      <c r="B3853" t="s">
        <v>7325</v>
      </c>
      <c r="C3853" t="s">
        <v>1737</v>
      </c>
      <c r="D3853" t="s">
        <v>6889</v>
      </c>
      <c r="E3853" t="s">
        <v>1715</v>
      </c>
      <c r="H3853" t="str">
        <f>INDEX('Vensim Variables'!$B:$B,MATCH(EPS!$B3853,'Vensim Variables'!$A:$A,0))</f>
        <v>g pollutant</v>
      </c>
      <c r="I3853" t="str">
        <f t="shared" si="120"/>
        <v>F gases</v>
      </c>
      <c r="J3853" t="e">
        <f>INDEX(NoSettings!$C:$C,MATCH(EPS!$A3853,NoSettings!$A:$A,0))</f>
        <v>#N/A</v>
      </c>
      <c r="K3853">
        <f>INDEX(GWP!$C$2:$C$13,MATCH(EPS!I3853,GWP!$B$2:$B$13,0))</f>
        <v>1</v>
      </c>
      <c r="L3853" s="4" t="e">
        <f t="shared" si="121"/>
        <v>#N/A</v>
      </c>
    </row>
    <row r="3854" spans="1:12">
      <c r="A3854" t="s">
        <v>9402</v>
      </c>
      <c r="B3854" t="s">
        <v>7325</v>
      </c>
      <c r="C3854" t="s">
        <v>1737</v>
      </c>
      <c r="D3854" t="s">
        <v>6890</v>
      </c>
      <c r="E3854" t="s">
        <v>1702</v>
      </c>
      <c r="H3854" t="str">
        <f>INDEX('Vensim Variables'!$B:$B,MATCH(EPS!$B3854,'Vensim Variables'!$A:$A,0))</f>
        <v>g pollutant</v>
      </c>
      <c r="I3854" t="str">
        <f t="shared" si="120"/>
        <v>CO2</v>
      </c>
      <c r="J3854" t="e">
        <f>INDEX(NoSettings!$C:$C,MATCH(EPS!$A3854,NoSettings!$A:$A,0))</f>
        <v>#N/A</v>
      </c>
      <c r="K3854">
        <f>INDEX(GWP!$C$2:$C$13,MATCH(EPS!I3854,GWP!$B$2:$B$13,0))</f>
        <v>1</v>
      </c>
      <c r="L3854" s="4" t="e">
        <f t="shared" si="121"/>
        <v>#N/A</v>
      </c>
    </row>
    <row r="3855" spans="1:12">
      <c r="A3855" t="s">
        <v>9403</v>
      </c>
      <c r="B3855" t="s">
        <v>7325</v>
      </c>
      <c r="C3855" t="s">
        <v>1737</v>
      </c>
      <c r="D3855" t="s">
        <v>6890</v>
      </c>
      <c r="E3855" t="s">
        <v>1705</v>
      </c>
      <c r="H3855" t="str">
        <f>INDEX('Vensim Variables'!$B:$B,MATCH(EPS!$B3855,'Vensim Variables'!$A:$A,0))</f>
        <v>g pollutant</v>
      </c>
      <c r="I3855" t="str">
        <f t="shared" si="120"/>
        <v>VOC</v>
      </c>
      <c r="J3855" t="e">
        <f>INDEX(NoSettings!$C:$C,MATCH(EPS!$A3855,NoSettings!$A:$A,0))</f>
        <v>#N/A</v>
      </c>
      <c r="K3855">
        <f>INDEX(GWP!$C$2:$C$13,MATCH(EPS!I3855,GWP!$B$2:$B$13,0))</f>
        <v>0</v>
      </c>
      <c r="L3855" s="4" t="e">
        <f t="shared" si="121"/>
        <v>#N/A</v>
      </c>
    </row>
    <row r="3856" spans="1:12">
      <c r="A3856" t="s">
        <v>9404</v>
      </c>
      <c r="B3856" t="s">
        <v>7325</v>
      </c>
      <c r="C3856" t="s">
        <v>1737</v>
      </c>
      <c r="D3856" t="s">
        <v>6890</v>
      </c>
      <c r="E3856" t="s">
        <v>1706</v>
      </c>
      <c r="H3856" t="str">
        <f>INDEX('Vensim Variables'!$B:$B,MATCH(EPS!$B3856,'Vensim Variables'!$A:$A,0))</f>
        <v>g pollutant</v>
      </c>
      <c r="I3856" t="str">
        <f t="shared" si="120"/>
        <v>CO</v>
      </c>
      <c r="J3856" t="e">
        <f>INDEX(NoSettings!$C:$C,MATCH(EPS!$A3856,NoSettings!$A:$A,0))</f>
        <v>#N/A</v>
      </c>
      <c r="K3856">
        <f>INDEX(GWP!$C$2:$C$13,MATCH(EPS!I3856,GWP!$B$2:$B$13,0))</f>
        <v>0</v>
      </c>
      <c r="L3856" s="4" t="e">
        <f t="shared" si="121"/>
        <v>#N/A</v>
      </c>
    </row>
    <row r="3857" spans="1:12">
      <c r="A3857" t="s">
        <v>9405</v>
      </c>
      <c r="B3857" t="s">
        <v>7325</v>
      </c>
      <c r="C3857" t="s">
        <v>1737</v>
      </c>
      <c r="D3857" t="s">
        <v>6890</v>
      </c>
      <c r="E3857" t="s">
        <v>1707</v>
      </c>
      <c r="H3857" t="str">
        <f>INDEX('Vensim Variables'!$B:$B,MATCH(EPS!$B3857,'Vensim Variables'!$A:$A,0))</f>
        <v>g pollutant</v>
      </c>
      <c r="I3857" t="str">
        <f t="shared" si="120"/>
        <v>NOx</v>
      </c>
      <c r="J3857" t="e">
        <f>INDEX(NoSettings!$C:$C,MATCH(EPS!$A3857,NoSettings!$A:$A,0))</f>
        <v>#N/A</v>
      </c>
      <c r="K3857">
        <f>INDEX(GWP!$C$2:$C$13,MATCH(EPS!I3857,GWP!$B$2:$B$13,0))</f>
        <v>0</v>
      </c>
      <c r="L3857" s="4" t="e">
        <f t="shared" si="121"/>
        <v>#N/A</v>
      </c>
    </row>
    <row r="3858" spans="1:12">
      <c r="A3858" t="s">
        <v>9406</v>
      </c>
      <c r="B3858" t="s">
        <v>7325</v>
      </c>
      <c r="C3858" t="s">
        <v>1737</v>
      </c>
      <c r="D3858" t="s">
        <v>6890</v>
      </c>
      <c r="E3858" t="s">
        <v>1708</v>
      </c>
      <c r="H3858" t="str">
        <f>INDEX('Vensim Variables'!$B:$B,MATCH(EPS!$B3858,'Vensim Variables'!$A:$A,0))</f>
        <v>g pollutant</v>
      </c>
      <c r="I3858" t="str">
        <f t="shared" si="120"/>
        <v>PM10</v>
      </c>
      <c r="J3858" t="e">
        <f>INDEX(NoSettings!$C:$C,MATCH(EPS!$A3858,NoSettings!$A:$A,0))</f>
        <v>#N/A</v>
      </c>
      <c r="K3858">
        <f>INDEX(GWP!$C$2:$C$13,MATCH(EPS!I3858,GWP!$B$2:$B$13,0))</f>
        <v>0</v>
      </c>
      <c r="L3858" s="4" t="e">
        <f t="shared" si="121"/>
        <v>#N/A</v>
      </c>
    </row>
    <row r="3859" spans="1:12">
      <c r="A3859" t="s">
        <v>9407</v>
      </c>
      <c r="B3859" t="s">
        <v>7325</v>
      </c>
      <c r="C3859" t="s">
        <v>1737</v>
      </c>
      <c r="D3859" t="s">
        <v>6890</v>
      </c>
      <c r="E3859" t="s">
        <v>1709</v>
      </c>
      <c r="H3859" t="str">
        <f>INDEX('Vensim Variables'!$B:$B,MATCH(EPS!$B3859,'Vensim Variables'!$A:$A,0))</f>
        <v>g pollutant</v>
      </c>
      <c r="I3859" t="str">
        <f t="shared" si="120"/>
        <v>PM25</v>
      </c>
      <c r="J3859" t="e">
        <f>INDEX(NoSettings!$C:$C,MATCH(EPS!$A3859,NoSettings!$A:$A,0))</f>
        <v>#N/A</v>
      </c>
      <c r="K3859">
        <f>INDEX(GWP!$C$2:$C$13,MATCH(EPS!I3859,GWP!$B$2:$B$13,0))</f>
        <v>0</v>
      </c>
      <c r="L3859" s="4" t="e">
        <f t="shared" si="121"/>
        <v>#N/A</v>
      </c>
    </row>
    <row r="3860" spans="1:12">
      <c r="A3860" t="s">
        <v>9408</v>
      </c>
      <c r="B3860" t="s">
        <v>7325</v>
      </c>
      <c r="C3860" t="s">
        <v>1737</v>
      </c>
      <c r="D3860" t="s">
        <v>6890</v>
      </c>
      <c r="E3860" t="s">
        <v>1710</v>
      </c>
      <c r="H3860" t="str">
        <f>INDEX('Vensim Variables'!$B:$B,MATCH(EPS!$B3860,'Vensim Variables'!$A:$A,0))</f>
        <v>g pollutant</v>
      </c>
      <c r="I3860" t="str">
        <f t="shared" si="120"/>
        <v>SOx</v>
      </c>
      <c r="J3860" t="e">
        <f>INDEX(NoSettings!$C:$C,MATCH(EPS!$A3860,NoSettings!$A:$A,0))</f>
        <v>#N/A</v>
      </c>
      <c r="K3860">
        <f>INDEX(GWP!$C$2:$C$13,MATCH(EPS!I3860,GWP!$B$2:$B$13,0))</f>
        <v>0</v>
      </c>
      <c r="L3860" s="4" t="e">
        <f t="shared" si="121"/>
        <v>#N/A</v>
      </c>
    </row>
    <row r="3861" spans="1:12">
      <c r="A3861" t="s">
        <v>9409</v>
      </c>
      <c r="B3861" t="s">
        <v>7325</v>
      </c>
      <c r="C3861" t="s">
        <v>1737</v>
      </c>
      <c r="D3861" t="s">
        <v>6890</v>
      </c>
      <c r="E3861" t="s">
        <v>1711</v>
      </c>
      <c r="H3861" t="str">
        <f>INDEX('Vensim Variables'!$B:$B,MATCH(EPS!$B3861,'Vensim Variables'!$A:$A,0))</f>
        <v>g pollutant</v>
      </c>
      <c r="I3861" t="str">
        <f t="shared" si="120"/>
        <v>BC</v>
      </c>
      <c r="J3861" t="e">
        <f>INDEX(NoSettings!$C:$C,MATCH(EPS!$A3861,NoSettings!$A:$A,0))</f>
        <v>#N/A</v>
      </c>
      <c r="K3861">
        <f>INDEX(GWP!$C$2:$C$13,MATCH(EPS!I3861,GWP!$B$2:$B$13,0))</f>
        <v>0</v>
      </c>
      <c r="L3861" s="4" t="e">
        <f t="shared" si="121"/>
        <v>#N/A</v>
      </c>
    </row>
    <row r="3862" spans="1:12">
      <c r="A3862" t="s">
        <v>9410</v>
      </c>
      <c r="B3862" t="s">
        <v>7325</v>
      </c>
      <c r="C3862" t="s">
        <v>1737</v>
      </c>
      <c r="D3862" t="s">
        <v>6890</v>
      </c>
      <c r="E3862" t="s">
        <v>1712</v>
      </c>
      <c r="H3862" t="str">
        <f>INDEX('Vensim Variables'!$B:$B,MATCH(EPS!$B3862,'Vensim Variables'!$A:$A,0))</f>
        <v>g pollutant</v>
      </c>
      <c r="I3862" t="str">
        <f t="shared" si="120"/>
        <v>OC</v>
      </c>
      <c r="J3862" t="e">
        <f>INDEX(NoSettings!$C:$C,MATCH(EPS!$A3862,NoSettings!$A:$A,0))</f>
        <v>#N/A</v>
      </c>
      <c r="K3862">
        <f>INDEX(GWP!$C$2:$C$13,MATCH(EPS!I3862,GWP!$B$2:$B$13,0))</f>
        <v>0</v>
      </c>
      <c r="L3862" s="4" t="e">
        <f t="shared" si="121"/>
        <v>#N/A</v>
      </c>
    </row>
    <row r="3863" spans="1:12">
      <c r="A3863" t="s">
        <v>9411</v>
      </c>
      <c r="B3863" t="s">
        <v>7325</v>
      </c>
      <c r="C3863" t="s">
        <v>1737</v>
      </c>
      <c r="D3863" t="s">
        <v>6890</v>
      </c>
      <c r="E3863" t="s">
        <v>1713</v>
      </c>
      <c r="H3863" t="str">
        <f>INDEX('Vensim Variables'!$B:$B,MATCH(EPS!$B3863,'Vensim Variables'!$A:$A,0))</f>
        <v>g pollutant</v>
      </c>
      <c r="I3863" t="str">
        <f t="shared" si="120"/>
        <v>CH4</v>
      </c>
      <c r="J3863" t="e">
        <f>INDEX(NoSettings!$C:$C,MATCH(EPS!$A3863,NoSettings!$A:$A,0))</f>
        <v>#N/A</v>
      </c>
      <c r="K3863">
        <f>INDEX(GWP!$C$2:$C$13,MATCH(EPS!I3863,GWP!$B$2:$B$13,0))</f>
        <v>28</v>
      </c>
      <c r="L3863" s="4" t="e">
        <f t="shared" si="121"/>
        <v>#N/A</v>
      </c>
    </row>
    <row r="3864" spans="1:12">
      <c r="A3864" t="s">
        <v>9412</v>
      </c>
      <c r="B3864" t="s">
        <v>7325</v>
      </c>
      <c r="C3864" t="s">
        <v>1737</v>
      </c>
      <c r="D3864" t="s">
        <v>6890</v>
      </c>
      <c r="E3864" t="s">
        <v>1714</v>
      </c>
      <c r="H3864" t="str">
        <f>INDEX('Vensim Variables'!$B:$B,MATCH(EPS!$B3864,'Vensim Variables'!$A:$A,0))</f>
        <v>g pollutant</v>
      </c>
      <c r="I3864" t="str">
        <f t="shared" si="120"/>
        <v>N2O</v>
      </c>
      <c r="J3864" t="e">
        <f>INDEX(NoSettings!$C:$C,MATCH(EPS!$A3864,NoSettings!$A:$A,0))</f>
        <v>#N/A</v>
      </c>
      <c r="K3864">
        <f>INDEX(GWP!$C$2:$C$13,MATCH(EPS!I3864,GWP!$B$2:$B$13,0))</f>
        <v>265</v>
      </c>
      <c r="L3864" s="4" t="e">
        <f t="shared" si="121"/>
        <v>#N/A</v>
      </c>
    </row>
    <row r="3865" spans="1:12">
      <c r="A3865" t="s">
        <v>9413</v>
      </c>
      <c r="B3865" t="s">
        <v>7325</v>
      </c>
      <c r="C3865" t="s">
        <v>1737</v>
      </c>
      <c r="D3865" t="s">
        <v>6890</v>
      </c>
      <c r="E3865" t="s">
        <v>1715</v>
      </c>
      <c r="H3865" t="str">
        <f>INDEX('Vensim Variables'!$B:$B,MATCH(EPS!$B3865,'Vensim Variables'!$A:$A,0))</f>
        <v>g pollutant</v>
      </c>
      <c r="I3865" t="str">
        <f t="shared" si="120"/>
        <v>F gases</v>
      </c>
      <c r="J3865" t="e">
        <f>INDEX(NoSettings!$C:$C,MATCH(EPS!$A3865,NoSettings!$A:$A,0))</f>
        <v>#N/A</v>
      </c>
      <c r="K3865">
        <f>INDEX(GWP!$C$2:$C$13,MATCH(EPS!I3865,GWP!$B$2:$B$13,0))</f>
        <v>1</v>
      </c>
      <c r="L3865" s="4" t="e">
        <f t="shared" si="121"/>
        <v>#N/A</v>
      </c>
    </row>
    <row r="3866" spans="1:12">
      <c r="A3866" t="s">
        <v>9414</v>
      </c>
      <c r="B3866" t="s">
        <v>7325</v>
      </c>
      <c r="C3866" t="s">
        <v>1737</v>
      </c>
      <c r="D3866" t="s">
        <v>6891</v>
      </c>
      <c r="E3866" t="s">
        <v>1702</v>
      </c>
      <c r="H3866" t="str">
        <f>INDEX('Vensim Variables'!$B:$B,MATCH(EPS!$B3866,'Vensim Variables'!$A:$A,0))</f>
        <v>g pollutant</v>
      </c>
      <c r="I3866" t="str">
        <f t="shared" si="120"/>
        <v>CO2</v>
      </c>
      <c r="J3866" t="e">
        <f>INDEX(NoSettings!$C:$C,MATCH(EPS!$A3866,NoSettings!$A:$A,0))</f>
        <v>#N/A</v>
      </c>
      <c r="K3866">
        <f>INDEX(GWP!$C$2:$C$13,MATCH(EPS!I3866,GWP!$B$2:$B$13,0))</f>
        <v>1</v>
      </c>
      <c r="L3866" s="4" t="e">
        <f t="shared" si="121"/>
        <v>#N/A</v>
      </c>
    </row>
    <row r="3867" spans="1:12">
      <c r="A3867" t="s">
        <v>9415</v>
      </c>
      <c r="B3867" t="s">
        <v>7325</v>
      </c>
      <c r="C3867" t="s">
        <v>1737</v>
      </c>
      <c r="D3867" t="s">
        <v>6891</v>
      </c>
      <c r="E3867" t="s">
        <v>1705</v>
      </c>
      <c r="H3867" t="str">
        <f>INDEX('Vensim Variables'!$B:$B,MATCH(EPS!$B3867,'Vensim Variables'!$A:$A,0))</f>
        <v>g pollutant</v>
      </c>
      <c r="I3867" t="str">
        <f t="shared" si="120"/>
        <v>VOC</v>
      </c>
      <c r="J3867" t="e">
        <f>INDEX(NoSettings!$C:$C,MATCH(EPS!$A3867,NoSettings!$A:$A,0))</f>
        <v>#N/A</v>
      </c>
      <c r="K3867">
        <f>INDEX(GWP!$C$2:$C$13,MATCH(EPS!I3867,GWP!$B$2:$B$13,0))</f>
        <v>0</v>
      </c>
      <c r="L3867" s="4" t="e">
        <f t="shared" si="121"/>
        <v>#N/A</v>
      </c>
    </row>
    <row r="3868" spans="1:12">
      <c r="A3868" t="s">
        <v>9416</v>
      </c>
      <c r="B3868" t="s">
        <v>7325</v>
      </c>
      <c r="C3868" t="s">
        <v>1737</v>
      </c>
      <c r="D3868" t="s">
        <v>6891</v>
      </c>
      <c r="E3868" t="s">
        <v>1706</v>
      </c>
      <c r="H3868" t="str">
        <f>INDEX('Vensim Variables'!$B:$B,MATCH(EPS!$B3868,'Vensim Variables'!$A:$A,0))</f>
        <v>g pollutant</v>
      </c>
      <c r="I3868" t="str">
        <f t="shared" si="120"/>
        <v>CO</v>
      </c>
      <c r="J3868" t="e">
        <f>INDEX(NoSettings!$C:$C,MATCH(EPS!$A3868,NoSettings!$A:$A,0))</f>
        <v>#N/A</v>
      </c>
      <c r="K3868">
        <f>INDEX(GWP!$C$2:$C$13,MATCH(EPS!I3868,GWP!$B$2:$B$13,0))</f>
        <v>0</v>
      </c>
      <c r="L3868" s="4" t="e">
        <f t="shared" si="121"/>
        <v>#N/A</v>
      </c>
    </row>
    <row r="3869" spans="1:12">
      <c r="A3869" t="s">
        <v>9417</v>
      </c>
      <c r="B3869" t="s">
        <v>7325</v>
      </c>
      <c r="C3869" t="s">
        <v>1737</v>
      </c>
      <c r="D3869" t="s">
        <v>6891</v>
      </c>
      <c r="E3869" t="s">
        <v>1707</v>
      </c>
      <c r="H3869" t="str">
        <f>INDEX('Vensim Variables'!$B:$B,MATCH(EPS!$B3869,'Vensim Variables'!$A:$A,0))</f>
        <v>g pollutant</v>
      </c>
      <c r="I3869" t="str">
        <f t="shared" si="120"/>
        <v>NOx</v>
      </c>
      <c r="J3869" t="e">
        <f>INDEX(NoSettings!$C:$C,MATCH(EPS!$A3869,NoSettings!$A:$A,0))</f>
        <v>#N/A</v>
      </c>
      <c r="K3869">
        <f>INDEX(GWP!$C$2:$C$13,MATCH(EPS!I3869,GWP!$B$2:$B$13,0))</f>
        <v>0</v>
      </c>
      <c r="L3869" s="4" t="e">
        <f t="shared" si="121"/>
        <v>#N/A</v>
      </c>
    </row>
    <row r="3870" spans="1:12">
      <c r="A3870" t="s">
        <v>9418</v>
      </c>
      <c r="B3870" t="s">
        <v>7325</v>
      </c>
      <c r="C3870" t="s">
        <v>1737</v>
      </c>
      <c r="D3870" t="s">
        <v>6891</v>
      </c>
      <c r="E3870" t="s">
        <v>1708</v>
      </c>
      <c r="H3870" t="str">
        <f>INDEX('Vensim Variables'!$B:$B,MATCH(EPS!$B3870,'Vensim Variables'!$A:$A,0))</f>
        <v>g pollutant</v>
      </c>
      <c r="I3870" t="str">
        <f t="shared" si="120"/>
        <v>PM10</v>
      </c>
      <c r="J3870" t="e">
        <f>INDEX(NoSettings!$C:$C,MATCH(EPS!$A3870,NoSettings!$A:$A,0))</f>
        <v>#N/A</v>
      </c>
      <c r="K3870">
        <f>INDEX(GWP!$C$2:$C$13,MATCH(EPS!I3870,GWP!$B$2:$B$13,0))</f>
        <v>0</v>
      </c>
      <c r="L3870" s="4" t="e">
        <f t="shared" si="121"/>
        <v>#N/A</v>
      </c>
    </row>
    <row r="3871" spans="1:12">
      <c r="A3871" t="s">
        <v>9419</v>
      </c>
      <c r="B3871" t="s">
        <v>7325</v>
      </c>
      <c r="C3871" t="s">
        <v>1737</v>
      </c>
      <c r="D3871" t="s">
        <v>6891</v>
      </c>
      <c r="E3871" t="s">
        <v>1709</v>
      </c>
      <c r="H3871" t="str">
        <f>INDEX('Vensim Variables'!$B:$B,MATCH(EPS!$B3871,'Vensim Variables'!$A:$A,0))</f>
        <v>g pollutant</v>
      </c>
      <c r="I3871" t="str">
        <f t="shared" si="120"/>
        <v>PM25</v>
      </c>
      <c r="J3871" t="e">
        <f>INDEX(NoSettings!$C:$C,MATCH(EPS!$A3871,NoSettings!$A:$A,0))</f>
        <v>#N/A</v>
      </c>
      <c r="K3871">
        <f>INDEX(GWP!$C$2:$C$13,MATCH(EPS!I3871,GWP!$B$2:$B$13,0))</f>
        <v>0</v>
      </c>
      <c r="L3871" s="4" t="e">
        <f t="shared" si="121"/>
        <v>#N/A</v>
      </c>
    </row>
    <row r="3872" spans="1:12">
      <c r="A3872" t="s">
        <v>9420</v>
      </c>
      <c r="B3872" t="s">
        <v>7325</v>
      </c>
      <c r="C3872" t="s">
        <v>1737</v>
      </c>
      <c r="D3872" t="s">
        <v>6891</v>
      </c>
      <c r="E3872" t="s">
        <v>1710</v>
      </c>
      <c r="H3872" t="str">
        <f>INDEX('Vensim Variables'!$B:$B,MATCH(EPS!$B3872,'Vensim Variables'!$A:$A,0))</f>
        <v>g pollutant</v>
      </c>
      <c r="I3872" t="str">
        <f t="shared" si="120"/>
        <v>SOx</v>
      </c>
      <c r="J3872" t="e">
        <f>INDEX(NoSettings!$C:$C,MATCH(EPS!$A3872,NoSettings!$A:$A,0))</f>
        <v>#N/A</v>
      </c>
      <c r="K3872">
        <f>INDEX(GWP!$C$2:$C$13,MATCH(EPS!I3872,GWP!$B$2:$B$13,0))</f>
        <v>0</v>
      </c>
      <c r="L3872" s="4" t="e">
        <f t="shared" si="121"/>
        <v>#N/A</v>
      </c>
    </row>
    <row r="3873" spans="1:12">
      <c r="A3873" t="s">
        <v>9421</v>
      </c>
      <c r="B3873" t="s">
        <v>7325</v>
      </c>
      <c r="C3873" t="s">
        <v>1737</v>
      </c>
      <c r="D3873" t="s">
        <v>6891</v>
      </c>
      <c r="E3873" t="s">
        <v>1711</v>
      </c>
      <c r="H3873" t="str">
        <f>INDEX('Vensim Variables'!$B:$B,MATCH(EPS!$B3873,'Vensim Variables'!$A:$A,0))</f>
        <v>g pollutant</v>
      </c>
      <c r="I3873" t="str">
        <f t="shared" si="120"/>
        <v>BC</v>
      </c>
      <c r="J3873" t="e">
        <f>INDEX(NoSettings!$C:$C,MATCH(EPS!$A3873,NoSettings!$A:$A,0))</f>
        <v>#N/A</v>
      </c>
      <c r="K3873">
        <f>INDEX(GWP!$C$2:$C$13,MATCH(EPS!I3873,GWP!$B$2:$B$13,0))</f>
        <v>0</v>
      </c>
      <c r="L3873" s="4" t="e">
        <f t="shared" si="121"/>
        <v>#N/A</v>
      </c>
    </row>
    <row r="3874" spans="1:12">
      <c r="A3874" t="s">
        <v>9422</v>
      </c>
      <c r="B3874" t="s">
        <v>7325</v>
      </c>
      <c r="C3874" t="s">
        <v>1737</v>
      </c>
      <c r="D3874" t="s">
        <v>6891</v>
      </c>
      <c r="E3874" t="s">
        <v>1712</v>
      </c>
      <c r="H3874" t="str">
        <f>INDEX('Vensim Variables'!$B:$B,MATCH(EPS!$B3874,'Vensim Variables'!$A:$A,0))</f>
        <v>g pollutant</v>
      </c>
      <c r="I3874" t="str">
        <f t="shared" si="120"/>
        <v>OC</v>
      </c>
      <c r="J3874" t="e">
        <f>INDEX(NoSettings!$C:$C,MATCH(EPS!$A3874,NoSettings!$A:$A,0))</f>
        <v>#N/A</v>
      </c>
      <c r="K3874">
        <f>INDEX(GWP!$C$2:$C$13,MATCH(EPS!I3874,GWP!$B$2:$B$13,0))</f>
        <v>0</v>
      </c>
      <c r="L3874" s="4" t="e">
        <f t="shared" si="121"/>
        <v>#N/A</v>
      </c>
    </row>
    <row r="3875" spans="1:12">
      <c r="A3875" t="s">
        <v>9423</v>
      </c>
      <c r="B3875" t="s">
        <v>7325</v>
      </c>
      <c r="C3875" t="s">
        <v>1737</v>
      </c>
      <c r="D3875" t="s">
        <v>6891</v>
      </c>
      <c r="E3875" t="s">
        <v>1713</v>
      </c>
      <c r="H3875" t="str">
        <f>INDEX('Vensim Variables'!$B:$B,MATCH(EPS!$B3875,'Vensim Variables'!$A:$A,0))</f>
        <v>g pollutant</v>
      </c>
      <c r="I3875" t="str">
        <f t="shared" si="120"/>
        <v>CH4</v>
      </c>
      <c r="J3875" t="e">
        <f>INDEX(NoSettings!$C:$C,MATCH(EPS!$A3875,NoSettings!$A:$A,0))</f>
        <v>#N/A</v>
      </c>
      <c r="K3875">
        <f>INDEX(GWP!$C$2:$C$13,MATCH(EPS!I3875,GWP!$B$2:$B$13,0))</f>
        <v>28</v>
      </c>
      <c r="L3875" s="4" t="e">
        <f t="shared" si="121"/>
        <v>#N/A</v>
      </c>
    </row>
    <row r="3876" spans="1:12">
      <c r="A3876" t="s">
        <v>9424</v>
      </c>
      <c r="B3876" t="s">
        <v>7325</v>
      </c>
      <c r="C3876" t="s">
        <v>1737</v>
      </c>
      <c r="D3876" t="s">
        <v>6891</v>
      </c>
      <c r="E3876" t="s">
        <v>1714</v>
      </c>
      <c r="H3876" t="str">
        <f>INDEX('Vensim Variables'!$B:$B,MATCH(EPS!$B3876,'Vensim Variables'!$A:$A,0))</f>
        <v>g pollutant</v>
      </c>
      <c r="I3876" t="str">
        <f t="shared" si="120"/>
        <v>N2O</v>
      </c>
      <c r="J3876" t="e">
        <f>INDEX(NoSettings!$C:$C,MATCH(EPS!$A3876,NoSettings!$A:$A,0))</f>
        <v>#N/A</v>
      </c>
      <c r="K3876">
        <f>INDEX(GWP!$C$2:$C$13,MATCH(EPS!I3876,GWP!$B$2:$B$13,0))</f>
        <v>265</v>
      </c>
      <c r="L3876" s="4" t="e">
        <f t="shared" si="121"/>
        <v>#N/A</v>
      </c>
    </row>
    <row r="3877" spans="1:12">
      <c r="A3877" t="s">
        <v>9425</v>
      </c>
      <c r="B3877" t="s">
        <v>7325</v>
      </c>
      <c r="C3877" t="s">
        <v>1737</v>
      </c>
      <c r="D3877" t="s">
        <v>6891</v>
      </c>
      <c r="E3877" t="s">
        <v>1715</v>
      </c>
      <c r="H3877" t="str">
        <f>INDEX('Vensim Variables'!$B:$B,MATCH(EPS!$B3877,'Vensim Variables'!$A:$A,0))</f>
        <v>g pollutant</v>
      </c>
      <c r="I3877" t="str">
        <f t="shared" si="120"/>
        <v>F gases</v>
      </c>
      <c r="J3877" t="e">
        <f>INDEX(NoSettings!$C:$C,MATCH(EPS!$A3877,NoSettings!$A:$A,0))</f>
        <v>#N/A</v>
      </c>
      <c r="K3877">
        <f>INDEX(GWP!$C$2:$C$13,MATCH(EPS!I3877,GWP!$B$2:$B$13,0))</f>
        <v>1</v>
      </c>
      <c r="L3877" s="4" t="e">
        <f t="shared" si="121"/>
        <v>#N/A</v>
      </c>
    </row>
    <row r="3878" spans="1:12">
      <c r="A3878" t="s">
        <v>9426</v>
      </c>
      <c r="B3878" t="s">
        <v>7325</v>
      </c>
      <c r="C3878" t="s">
        <v>1738</v>
      </c>
      <c r="D3878" t="s">
        <v>6867</v>
      </c>
      <c r="E3878" t="s">
        <v>1702</v>
      </c>
      <c r="H3878" t="str">
        <f>INDEX('Vensim Variables'!$B:$B,MATCH(EPS!$B3878,'Vensim Variables'!$A:$A,0))</f>
        <v>g pollutant</v>
      </c>
      <c r="I3878" t="str">
        <f t="shared" si="120"/>
        <v>CO2</v>
      </c>
      <c r="J3878" t="e">
        <f>INDEX(NoSettings!$C:$C,MATCH(EPS!$A3878,NoSettings!$A:$A,0))</f>
        <v>#N/A</v>
      </c>
      <c r="K3878">
        <f>INDEX(GWP!$C$2:$C$13,MATCH(EPS!I3878,GWP!$B$2:$B$13,0))</f>
        <v>1</v>
      </c>
      <c r="L3878" s="4" t="e">
        <f t="shared" si="121"/>
        <v>#N/A</v>
      </c>
    </row>
    <row r="3879" spans="1:12">
      <c r="A3879" t="s">
        <v>9427</v>
      </c>
      <c r="B3879" t="s">
        <v>7325</v>
      </c>
      <c r="C3879" t="s">
        <v>1738</v>
      </c>
      <c r="D3879" t="s">
        <v>6867</v>
      </c>
      <c r="E3879" t="s">
        <v>1705</v>
      </c>
      <c r="H3879" t="str">
        <f>INDEX('Vensim Variables'!$B:$B,MATCH(EPS!$B3879,'Vensim Variables'!$A:$A,0))</f>
        <v>g pollutant</v>
      </c>
      <c r="I3879" t="str">
        <f t="shared" si="120"/>
        <v>VOC</v>
      </c>
      <c r="J3879" t="e">
        <f>INDEX(NoSettings!$C:$C,MATCH(EPS!$A3879,NoSettings!$A:$A,0))</f>
        <v>#N/A</v>
      </c>
      <c r="K3879">
        <f>INDEX(GWP!$C$2:$C$13,MATCH(EPS!I3879,GWP!$B$2:$B$13,0))</f>
        <v>0</v>
      </c>
      <c r="L3879" s="4" t="e">
        <f t="shared" si="121"/>
        <v>#N/A</v>
      </c>
    </row>
    <row r="3880" spans="1:12">
      <c r="A3880" t="s">
        <v>9428</v>
      </c>
      <c r="B3880" t="s">
        <v>7325</v>
      </c>
      <c r="C3880" t="s">
        <v>1738</v>
      </c>
      <c r="D3880" t="s">
        <v>6867</v>
      </c>
      <c r="E3880" t="s">
        <v>1706</v>
      </c>
      <c r="H3880" t="str">
        <f>INDEX('Vensim Variables'!$B:$B,MATCH(EPS!$B3880,'Vensim Variables'!$A:$A,0))</f>
        <v>g pollutant</v>
      </c>
      <c r="I3880" t="str">
        <f t="shared" si="120"/>
        <v>CO</v>
      </c>
      <c r="J3880" t="e">
        <f>INDEX(NoSettings!$C:$C,MATCH(EPS!$A3880,NoSettings!$A:$A,0))</f>
        <v>#N/A</v>
      </c>
      <c r="K3880">
        <f>INDEX(GWP!$C$2:$C$13,MATCH(EPS!I3880,GWP!$B$2:$B$13,0))</f>
        <v>0</v>
      </c>
      <c r="L3880" s="4" t="e">
        <f t="shared" si="121"/>
        <v>#N/A</v>
      </c>
    </row>
    <row r="3881" spans="1:12">
      <c r="A3881" t="s">
        <v>9429</v>
      </c>
      <c r="B3881" t="s">
        <v>7325</v>
      </c>
      <c r="C3881" t="s">
        <v>1738</v>
      </c>
      <c r="D3881" t="s">
        <v>6867</v>
      </c>
      <c r="E3881" t="s">
        <v>1707</v>
      </c>
      <c r="H3881" t="str">
        <f>INDEX('Vensim Variables'!$B:$B,MATCH(EPS!$B3881,'Vensim Variables'!$A:$A,0))</f>
        <v>g pollutant</v>
      </c>
      <c r="I3881" t="str">
        <f t="shared" si="120"/>
        <v>NOx</v>
      </c>
      <c r="J3881" t="e">
        <f>INDEX(NoSettings!$C:$C,MATCH(EPS!$A3881,NoSettings!$A:$A,0))</f>
        <v>#N/A</v>
      </c>
      <c r="K3881">
        <f>INDEX(GWP!$C$2:$C$13,MATCH(EPS!I3881,GWP!$B$2:$B$13,0))</f>
        <v>0</v>
      </c>
      <c r="L3881" s="4" t="e">
        <f t="shared" si="121"/>
        <v>#N/A</v>
      </c>
    </row>
    <row r="3882" spans="1:12">
      <c r="A3882" t="s">
        <v>9430</v>
      </c>
      <c r="B3882" t="s">
        <v>7325</v>
      </c>
      <c r="C3882" t="s">
        <v>1738</v>
      </c>
      <c r="D3882" t="s">
        <v>6867</v>
      </c>
      <c r="E3882" t="s">
        <v>1708</v>
      </c>
      <c r="H3882" t="str">
        <f>INDEX('Vensim Variables'!$B:$B,MATCH(EPS!$B3882,'Vensim Variables'!$A:$A,0))</f>
        <v>g pollutant</v>
      </c>
      <c r="I3882" t="str">
        <f t="shared" si="120"/>
        <v>PM10</v>
      </c>
      <c r="J3882" t="e">
        <f>INDEX(NoSettings!$C:$C,MATCH(EPS!$A3882,NoSettings!$A:$A,0))</f>
        <v>#N/A</v>
      </c>
      <c r="K3882">
        <f>INDEX(GWP!$C$2:$C$13,MATCH(EPS!I3882,GWP!$B$2:$B$13,0))</f>
        <v>0</v>
      </c>
      <c r="L3882" s="4" t="e">
        <f t="shared" si="121"/>
        <v>#N/A</v>
      </c>
    </row>
    <row r="3883" spans="1:12">
      <c r="A3883" t="s">
        <v>9431</v>
      </c>
      <c r="B3883" t="s">
        <v>7325</v>
      </c>
      <c r="C3883" t="s">
        <v>1738</v>
      </c>
      <c r="D3883" t="s">
        <v>6867</v>
      </c>
      <c r="E3883" t="s">
        <v>1709</v>
      </c>
      <c r="H3883" t="str">
        <f>INDEX('Vensim Variables'!$B:$B,MATCH(EPS!$B3883,'Vensim Variables'!$A:$A,0))</f>
        <v>g pollutant</v>
      </c>
      <c r="I3883" t="str">
        <f t="shared" si="120"/>
        <v>PM25</v>
      </c>
      <c r="J3883" t="e">
        <f>INDEX(NoSettings!$C:$C,MATCH(EPS!$A3883,NoSettings!$A:$A,0))</f>
        <v>#N/A</v>
      </c>
      <c r="K3883">
        <f>INDEX(GWP!$C$2:$C$13,MATCH(EPS!I3883,GWP!$B$2:$B$13,0))</f>
        <v>0</v>
      </c>
      <c r="L3883" s="4" t="e">
        <f t="shared" si="121"/>
        <v>#N/A</v>
      </c>
    </row>
    <row r="3884" spans="1:12">
      <c r="A3884" t="s">
        <v>9432</v>
      </c>
      <c r="B3884" t="s">
        <v>7325</v>
      </c>
      <c r="C3884" t="s">
        <v>1738</v>
      </c>
      <c r="D3884" t="s">
        <v>6867</v>
      </c>
      <c r="E3884" t="s">
        <v>1710</v>
      </c>
      <c r="H3884" t="str">
        <f>INDEX('Vensim Variables'!$B:$B,MATCH(EPS!$B3884,'Vensim Variables'!$A:$A,0))</f>
        <v>g pollutant</v>
      </c>
      <c r="I3884" t="str">
        <f t="shared" si="120"/>
        <v>SOx</v>
      </c>
      <c r="J3884" t="e">
        <f>INDEX(NoSettings!$C:$C,MATCH(EPS!$A3884,NoSettings!$A:$A,0))</f>
        <v>#N/A</v>
      </c>
      <c r="K3884">
        <f>INDEX(GWP!$C$2:$C$13,MATCH(EPS!I3884,GWP!$B$2:$B$13,0))</f>
        <v>0</v>
      </c>
      <c r="L3884" s="4" t="e">
        <f t="shared" si="121"/>
        <v>#N/A</v>
      </c>
    </row>
    <row r="3885" spans="1:12">
      <c r="A3885" t="s">
        <v>9433</v>
      </c>
      <c r="B3885" t="s">
        <v>7325</v>
      </c>
      <c r="C3885" t="s">
        <v>1738</v>
      </c>
      <c r="D3885" t="s">
        <v>6867</v>
      </c>
      <c r="E3885" t="s">
        <v>1711</v>
      </c>
      <c r="H3885" t="str">
        <f>INDEX('Vensim Variables'!$B:$B,MATCH(EPS!$B3885,'Vensim Variables'!$A:$A,0))</f>
        <v>g pollutant</v>
      </c>
      <c r="I3885" t="str">
        <f t="shared" si="120"/>
        <v>BC</v>
      </c>
      <c r="J3885" t="e">
        <f>INDEX(NoSettings!$C:$C,MATCH(EPS!$A3885,NoSettings!$A:$A,0))</f>
        <v>#N/A</v>
      </c>
      <c r="K3885">
        <f>INDEX(GWP!$C$2:$C$13,MATCH(EPS!I3885,GWP!$B$2:$B$13,0))</f>
        <v>0</v>
      </c>
      <c r="L3885" s="4" t="e">
        <f t="shared" si="121"/>
        <v>#N/A</v>
      </c>
    </row>
    <row r="3886" spans="1:12">
      <c r="A3886" t="s">
        <v>9434</v>
      </c>
      <c r="B3886" t="s">
        <v>7325</v>
      </c>
      <c r="C3886" t="s">
        <v>1738</v>
      </c>
      <c r="D3886" t="s">
        <v>6867</v>
      </c>
      <c r="E3886" t="s">
        <v>1712</v>
      </c>
      <c r="H3886" t="str">
        <f>INDEX('Vensim Variables'!$B:$B,MATCH(EPS!$B3886,'Vensim Variables'!$A:$A,0))</f>
        <v>g pollutant</v>
      </c>
      <c r="I3886" t="str">
        <f t="shared" si="120"/>
        <v>OC</v>
      </c>
      <c r="J3886" t="e">
        <f>INDEX(NoSettings!$C:$C,MATCH(EPS!$A3886,NoSettings!$A:$A,0))</f>
        <v>#N/A</v>
      </c>
      <c r="K3886">
        <f>INDEX(GWP!$C$2:$C$13,MATCH(EPS!I3886,GWP!$B$2:$B$13,0))</f>
        <v>0</v>
      </c>
      <c r="L3886" s="4" t="e">
        <f t="shared" si="121"/>
        <v>#N/A</v>
      </c>
    </row>
    <row r="3887" spans="1:12">
      <c r="A3887" t="s">
        <v>9435</v>
      </c>
      <c r="B3887" t="s">
        <v>7325</v>
      </c>
      <c r="C3887" t="s">
        <v>1738</v>
      </c>
      <c r="D3887" t="s">
        <v>6867</v>
      </c>
      <c r="E3887" t="s">
        <v>1713</v>
      </c>
      <c r="H3887" t="str">
        <f>INDEX('Vensim Variables'!$B:$B,MATCH(EPS!$B3887,'Vensim Variables'!$A:$A,0))</f>
        <v>g pollutant</v>
      </c>
      <c r="I3887" t="str">
        <f t="shared" si="120"/>
        <v>CH4</v>
      </c>
      <c r="J3887" t="e">
        <f>INDEX(NoSettings!$C:$C,MATCH(EPS!$A3887,NoSettings!$A:$A,0))</f>
        <v>#N/A</v>
      </c>
      <c r="K3887">
        <f>INDEX(GWP!$C$2:$C$13,MATCH(EPS!I3887,GWP!$B$2:$B$13,0))</f>
        <v>28</v>
      </c>
      <c r="L3887" s="4" t="e">
        <f t="shared" si="121"/>
        <v>#N/A</v>
      </c>
    </row>
    <row r="3888" spans="1:12">
      <c r="A3888" t="s">
        <v>9436</v>
      </c>
      <c r="B3888" t="s">
        <v>7325</v>
      </c>
      <c r="C3888" t="s">
        <v>1738</v>
      </c>
      <c r="D3888" t="s">
        <v>6867</v>
      </c>
      <c r="E3888" t="s">
        <v>1714</v>
      </c>
      <c r="H3888" t="str">
        <f>INDEX('Vensim Variables'!$B:$B,MATCH(EPS!$B3888,'Vensim Variables'!$A:$A,0))</f>
        <v>g pollutant</v>
      </c>
      <c r="I3888" t="str">
        <f t="shared" si="120"/>
        <v>N2O</v>
      </c>
      <c r="J3888" t="e">
        <f>INDEX(NoSettings!$C:$C,MATCH(EPS!$A3888,NoSettings!$A:$A,0))</f>
        <v>#N/A</v>
      </c>
      <c r="K3888">
        <f>INDEX(GWP!$C$2:$C$13,MATCH(EPS!I3888,GWP!$B$2:$B$13,0))</f>
        <v>265</v>
      </c>
      <c r="L3888" s="4" t="e">
        <f t="shared" si="121"/>
        <v>#N/A</v>
      </c>
    </row>
    <row r="3889" spans="1:12">
      <c r="A3889" t="s">
        <v>9437</v>
      </c>
      <c r="B3889" t="s">
        <v>7325</v>
      </c>
      <c r="C3889" t="s">
        <v>1738</v>
      </c>
      <c r="D3889" t="s">
        <v>6867</v>
      </c>
      <c r="E3889" t="s">
        <v>1715</v>
      </c>
      <c r="H3889" t="str">
        <f>INDEX('Vensim Variables'!$B:$B,MATCH(EPS!$B3889,'Vensim Variables'!$A:$A,0))</f>
        <v>g pollutant</v>
      </c>
      <c r="I3889" t="str">
        <f t="shared" si="120"/>
        <v>F gases</v>
      </c>
      <c r="J3889" t="e">
        <f>INDEX(NoSettings!$C:$C,MATCH(EPS!$A3889,NoSettings!$A:$A,0))</f>
        <v>#N/A</v>
      </c>
      <c r="K3889">
        <f>INDEX(GWP!$C$2:$C$13,MATCH(EPS!I3889,GWP!$B$2:$B$13,0))</f>
        <v>1</v>
      </c>
      <c r="L3889" s="4" t="e">
        <f t="shared" si="121"/>
        <v>#N/A</v>
      </c>
    </row>
    <row r="3890" spans="1:12">
      <c r="A3890" t="s">
        <v>9438</v>
      </c>
      <c r="B3890" t="s">
        <v>7325</v>
      </c>
      <c r="C3890" t="s">
        <v>1738</v>
      </c>
      <c r="D3890" t="s">
        <v>6868</v>
      </c>
      <c r="E3890" t="s">
        <v>1702</v>
      </c>
      <c r="H3890" t="str">
        <f>INDEX('Vensim Variables'!$B:$B,MATCH(EPS!$B3890,'Vensim Variables'!$A:$A,0))</f>
        <v>g pollutant</v>
      </c>
      <c r="I3890" t="str">
        <f t="shared" si="120"/>
        <v>CO2</v>
      </c>
      <c r="J3890" t="e">
        <f>INDEX(NoSettings!$C:$C,MATCH(EPS!$A3890,NoSettings!$A:$A,0))</f>
        <v>#N/A</v>
      </c>
      <c r="K3890">
        <f>INDEX(GWP!$C$2:$C$13,MATCH(EPS!I3890,GWP!$B$2:$B$13,0))</f>
        <v>1</v>
      </c>
      <c r="L3890" s="4" t="e">
        <f t="shared" si="121"/>
        <v>#N/A</v>
      </c>
    </row>
    <row r="3891" spans="1:12">
      <c r="A3891" t="s">
        <v>9439</v>
      </c>
      <c r="B3891" t="s">
        <v>7325</v>
      </c>
      <c r="C3891" t="s">
        <v>1738</v>
      </c>
      <c r="D3891" t="s">
        <v>6868</v>
      </c>
      <c r="E3891" t="s">
        <v>1705</v>
      </c>
      <c r="H3891" t="str">
        <f>INDEX('Vensim Variables'!$B:$B,MATCH(EPS!$B3891,'Vensim Variables'!$A:$A,0))</f>
        <v>g pollutant</v>
      </c>
      <c r="I3891" t="str">
        <f t="shared" si="120"/>
        <v>VOC</v>
      </c>
      <c r="J3891" t="e">
        <f>INDEX(NoSettings!$C:$C,MATCH(EPS!$A3891,NoSettings!$A:$A,0))</f>
        <v>#N/A</v>
      </c>
      <c r="K3891">
        <f>INDEX(GWP!$C$2:$C$13,MATCH(EPS!I3891,GWP!$B$2:$B$13,0))</f>
        <v>0</v>
      </c>
      <c r="L3891" s="4" t="e">
        <f t="shared" si="121"/>
        <v>#N/A</v>
      </c>
    </row>
    <row r="3892" spans="1:12">
      <c r="A3892" t="s">
        <v>9440</v>
      </c>
      <c r="B3892" t="s">
        <v>7325</v>
      </c>
      <c r="C3892" t="s">
        <v>1738</v>
      </c>
      <c r="D3892" t="s">
        <v>6868</v>
      </c>
      <c r="E3892" t="s">
        <v>1706</v>
      </c>
      <c r="H3892" t="str">
        <f>INDEX('Vensim Variables'!$B:$B,MATCH(EPS!$B3892,'Vensim Variables'!$A:$A,0))</f>
        <v>g pollutant</v>
      </c>
      <c r="I3892" t="str">
        <f t="shared" si="120"/>
        <v>CO</v>
      </c>
      <c r="J3892" t="e">
        <f>INDEX(NoSettings!$C:$C,MATCH(EPS!$A3892,NoSettings!$A:$A,0))</f>
        <v>#N/A</v>
      </c>
      <c r="K3892">
        <f>INDEX(GWP!$C$2:$C$13,MATCH(EPS!I3892,GWP!$B$2:$B$13,0))</f>
        <v>0</v>
      </c>
      <c r="L3892" s="4" t="e">
        <f t="shared" si="121"/>
        <v>#N/A</v>
      </c>
    </row>
    <row r="3893" spans="1:12">
      <c r="A3893" t="s">
        <v>9441</v>
      </c>
      <c r="B3893" t="s">
        <v>7325</v>
      </c>
      <c r="C3893" t="s">
        <v>1738</v>
      </c>
      <c r="D3893" t="s">
        <v>6868</v>
      </c>
      <c r="E3893" t="s">
        <v>1707</v>
      </c>
      <c r="H3893" t="str">
        <f>INDEX('Vensim Variables'!$B:$B,MATCH(EPS!$B3893,'Vensim Variables'!$A:$A,0))</f>
        <v>g pollutant</v>
      </c>
      <c r="I3893" t="str">
        <f t="shared" si="120"/>
        <v>NOx</v>
      </c>
      <c r="J3893" t="e">
        <f>INDEX(NoSettings!$C:$C,MATCH(EPS!$A3893,NoSettings!$A:$A,0))</f>
        <v>#N/A</v>
      </c>
      <c r="K3893">
        <f>INDEX(GWP!$C$2:$C$13,MATCH(EPS!I3893,GWP!$B$2:$B$13,0))</f>
        <v>0</v>
      </c>
      <c r="L3893" s="4" t="e">
        <f t="shared" si="121"/>
        <v>#N/A</v>
      </c>
    </row>
    <row r="3894" spans="1:12">
      <c r="A3894" t="s">
        <v>9442</v>
      </c>
      <c r="B3894" t="s">
        <v>7325</v>
      </c>
      <c r="C3894" t="s">
        <v>1738</v>
      </c>
      <c r="D3894" t="s">
        <v>6868</v>
      </c>
      <c r="E3894" t="s">
        <v>1708</v>
      </c>
      <c r="H3894" t="str">
        <f>INDEX('Vensim Variables'!$B:$B,MATCH(EPS!$B3894,'Vensim Variables'!$A:$A,0))</f>
        <v>g pollutant</v>
      </c>
      <c r="I3894" t="str">
        <f t="shared" si="120"/>
        <v>PM10</v>
      </c>
      <c r="J3894" t="e">
        <f>INDEX(NoSettings!$C:$C,MATCH(EPS!$A3894,NoSettings!$A:$A,0))</f>
        <v>#N/A</v>
      </c>
      <c r="K3894">
        <f>INDEX(GWP!$C$2:$C$13,MATCH(EPS!I3894,GWP!$B$2:$B$13,0))</f>
        <v>0</v>
      </c>
      <c r="L3894" s="4" t="e">
        <f t="shared" si="121"/>
        <v>#N/A</v>
      </c>
    </row>
    <row r="3895" spans="1:12">
      <c r="A3895" t="s">
        <v>9443</v>
      </c>
      <c r="B3895" t="s">
        <v>7325</v>
      </c>
      <c r="C3895" t="s">
        <v>1738</v>
      </c>
      <c r="D3895" t="s">
        <v>6868</v>
      </c>
      <c r="E3895" t="s">
        <v>1709</v>
      </c>
      <c r="H3895" t="str">
        <f>INDEX('Vensim Variables'!$B:$B,MATCH(EPS!$B3895,'Vensim Variables'!$A:$A,0))</f>
        <v>g pollutant</v>
      </c>
      <c r="I3895" t="str">
        <f t="shared" si="120"/>
        <v>PM25</v>
      </c>
      <c r="J3895" t="e">
        <f>INDEX(NoSettings!$C:$C,MATCH(EPS!$A3895,NoSettings!$A:$A,0))</f>
        <v>#N/A</v>
      </c>
      <c r="K3895">
        <f>INDEX(GWP!$C$2:$C$13,MATCH(EPS!I3895,GWP!$B$2:$B$13,0))</f>
        <v>0</v>
      </c>
      <c r="L3895" s="4" t="e">
        <f t="shared" si="121"/>
        <v>#N/A</v>
      </c>
    </row>
    <row r="3896" spans="1:12">
      <c r="A3896" t="s">
        <v>9444</v>
      </c>
      <c r="B3896" t="s">
        <v>7325</v>
      </c>
      <c r="C3896" t="s">
        <v>1738</v>
      </c>
      <c r="D3896" t="s">
        <v>6868</v>
      </c>
      <c r="E3896" t="s">
        <v>1710</v>
      </c>
      <c r="H3896" t="str">
        <f>INDEX('Vensim Variables'!$B:$B,MATCH(EPS!$B3896,'Vensim Variables'!$A:$A,0))</f>
        <v>g pollutant</v>
      </c>
      <c r="I3896" t="str">
        <f t="shared" si="120"/>
        <v>SOx</v>
      </c>
      <c r="J3896" t="e">
        <f>INDEX(NoSettings!$C:$C,MATCH(EPS!$A3896,NoSettings!$A:$A,0))</f>
        <v>#N/A</v>
      </c>
      <c r="K3896">
        <f>INDEX(GWP!$C$2:$C$13,MATCH(EPS!I3896,GWP!$B$2:$B$13,0))</f>
        <v>0</v>
      </c>
      <c r="L3896" s="4" t="e">
        <f t="shared" si="121"/>
        <v>#N/A</v>
      </c>
    </row>
    <row r="3897" spans="1:12">
      <c r="A3897" t="s">
        <v>9445</v>
      </c>
      <c r="B3897" t="s">
        <v>7325</v>
      </c>
      <c r="C3897" t="s">
        <v>1738</v>
      </c>
      <c r="D3897" t="s">
        <v>6868</v>
      </c>
      <c r="E3897" t="s">
        <v>1711</v>
      </c>
      <c r="H3897" t="str">
        <f>INDEX('Vensim Variables'!$B:$B,MATCH(EPS!$B3897,'Vensim Variables'!$A:$A,0))</f>
        <v>g pollutant</v>
      </c>
      <c r="I3897" t="str">
        <f t="shared" si="120"/>
        <v>BC</v>
      </c>
      <c r="J3897" t="e">
        <f>INDEX(NoSettings!$C:$C,MATCH(EPS!$A3897,NoSettings!$A:$A,0))</f>
        <v>#N/A</v>
      </c>
      <c r="K3897">
        <f>INDEX(GWP!$C$2:$C$13,MATCH(EPS!I3897,GWP!$B$2:$B$13,0))</f>
        <v>0</v>
      </c>
      <c r="L3897" s="4" t="e">
        <f t="shared" si="121"/>
        <v>#N/A</v>
      </c>
    </row>
    <row r="3898" spans="1:12">
      <c r="A3898" t="s">
        <v>9446</v>
      </c>
      <c r="B3898" t="s">
        <v>7325</v>
      </c>
      <c r="C3898" t="s">
        <v>1738</v>
      </c>
      <c r="D3898" t="s">
        <v>6868</v>
      </c>
      <c r="E3898" t="s">
        <v>1712</v>
      </c>
      <c r="H3898" t="str">
        <f>INDEX('Vensim Variables'!$B:$B,MATCH(EPS!$B3898,'Vensim Variables'!$A:$A,0))</f>
        <v>g pollutant</v>
      </c>
      <c r="I3898" t="str">
        <f t="shared" si="120"/>
        <v>OC</v>
      </c>
      <c r="J3898" t="e">
        <f>INDEX(NoSettings!$C:$C,MATCH(EPS!$A3898,NoSettings!$A:$A,0))</f>
        <v>#N/A</v>
      </c>
      <c r="K3898">
        <f>INDEX(GWP!$C$2:$C$13,MATCH(EPS!I3898,GWP!$B$2:$B$13,0))</f>
        <v>0</v>
      </c>
      <c r="L3898" s="4" t="e">
        <f t="shared" si="121"/>
        <v>#N/A</v>
      </c>
    </row>
    <row r="3899" spans="1:12">
      <c r="A3899" t="s">
        <v>9447</v>
      </c>
      <c r="B3899" t="s">
        <v>7325</v>
      </c>
      <c r="C3899" t="s">
        <v>1738</v>
      </c>
      <c r="D3899" t="s">
        <v>6868</v>
      </c>
      <c r="E3899" t="s">
        <v>1713</v>
      </c>
      <c r="H3899" t="str">
        <f>INDEX('Vensim Variables'!$B:$B,MATCH(EPS!$B3899,'Vensim Variables'!$A:$A,0))</f>
        <v>g pollutant</v>
      </c>
      <c r="I3899" t="str">
        <f t="shared" si="120"/>
        <v>CH4</v>
      </c>
      <c r="J3899" t="e">
        <f>INDEX(NoSettings!$C:$C,MATCH(EPS!$A3899,NoSettings!$A:$A,0))</f>
        <v>#N/A</v>
      </c>
      <c r="K3899">
        <f>INDEX(GWP!$C$2:$C$13,MATCH(EPS!I3899,GWP!$B$2:$B$13,0))</f>
        <v>28</v>
      </c>
      <c r="L3899" s="4" t="e">
        <f t="shared" si="121"/>
        <v>#N/A</v>
      </c>
    </row>
    <row r="3900" spans="1:12">
      <c r="A3900" t="s">
        <v>9448</v>
      </c>
      <c r="B3900" t="s">
        <v>7325</v>
      </c>
      <c r="C3900" t="s">
        <v>1738</v>
      </c>
      <c r="D3900" t="s">
        <v>6868</v>
      </c>
      <c r="E3900" t="s">
        <v>1714</v>
      </c>
      <c r="H3900" t="str">
        <f>INDEX('Vensim Variables'!$B:$B,MATCH(EPS!$B3900,'Vensim Variables'!$A:$A,0))</f>
        <v>g pollutant</v>
      </c>
      <c r="I3900" t="str">
        <f t="shared" si="120"/>
        <v>N2O</v>
      </c>
      <c r="J3900" t="e">
        <f>INDEX(NoSettings!$C:$C,MATCH(EPS!$A3900,NoSettings!$A:$A,0))</f>
        <v>#N/A</v>
      </c>
      <c r="K3900">
        <f>INDEX(GWP!$C$2:$C$13,MATCH(EPS!I3900,GWP!$B$2:$B$13,0))</f>
        <v>265</v>
      </c>
      <c r="L3900" s="4" t="e">
        <f t="shared" si="121"/>
        <v>#N/A</v>
      </c>
    </row>
    <row r="3901" spans="1:12">
      <c r="A3901" t="s">
        <v>9449</v>
      </c>
      <c r="B3901" t="s">
        <v>7325</v>
      </c>
      <c r="C3901" t="s">
        <v>1738</v>
      </c>
      <c r="D3901" t="s">
        <v>6868</v>
      </c>
      <c r="E3901" t="s">
        <v>1715</v>
      </c>
      <c r="H3901" t="str">
        <f>INDEX('Vensim Variables'!$B:$B,MATCH(EPS!$B3901,'Vensim Variables'!$A:$A,0))</f>
        <v>g pollutant</v>
      </c>
      <c r="I3901" t="str">
        <f t="shared" si="120"/>
        <v>F gases</v>
      </c>
      <c r="J3901" t="e">
        <f>INDEX(NoSettings!$C:$C,MATCH(EPS!$A3901,NoSettings!$A:$A,0))</f>
        <v>#N/A</v>
      </c>
      <c r="K3901">
        <f>INDEX(GWP!$C$2:$C$13,MATCH(EPS!I3901,GWP!$B$2:$B$13,0))</f>
        <v>1</v>
      </c>
      <c r="L3901" s="4" t="e">
        <f t="shared" si="121"/>
        <v>#N/A</v>
      </c>
    </row>
    <row r="3902" spans="1:12">
      <c r="A3902" t="s">
        <v>9450</v>
      </c>
      <c r="B3902" t="s">
        <v>7325</v>
      </c>
      <c r="C3902" t="s">
        <v>1738</v>
      </c>
      <c r="D3902" t="s">
        <v>6869</v>
      </c>
      <c r="E3902" t="s">
        <v>1702</v>
      </c>
      <c r="H3902" t="str">
        <f>INDEX('Vensim Variables'!$B:$B,MATCH(EPS!$B3902,'Vensim Variables'!$A:$A,0))</f>
        <v>g pollutant</v>
      </c>
      <c r="I3902" t="str">
        <f t="shared" si="120"/>
        <v>CO2</v>
      </c>
      <c r="J3902" t="e">
        <f>INDEX(NoSettings!$C:$C,MATCH(EPS!$A3902,NoSettings!$A:$A,0))</f>
        <v>#N/A</v>
      </c>
      <c r="K3902">
        <f>INDEX(GWP!$C$2:$C$13,MATCH(EPS!I3902,GWP!$B$2:$B$13,0))</f>
        <v>1</v>
      </c>
      <c r="L3902" s="4" t="e">
        <f t="shared" si="121"/>
        <v>#N/A</v>
      </c>
    </row>
    <row r="3903" spans="1:12">
      <c r="A3903" t="s">
        <v>9451</v>
      </c>
      <c r="B3903" t="s">
        <v>7325</v>
      </c>
      <c r="C3903" t="s">
        <v>1738</v>
      </c>
      <c r="D3903" t="s">
        <v>6869</v>
      </c>
      <c r="E3903" t="s">
        <v>1705</v>
      </c>
      <c r="H3903" t="str">
        <f>INDEX('Vensim Variables'!$B:$B,MATCH(EPS!$B3903,'Vensim Variables'!$A:$A,0))</f>
        <v>g pollutant</v>
      </c>
      <c r="I3903" t="str">
        <f t="shared" si="120"/>
        <v>VOC</v>
      </c>
      <c r="J3903" t="e">
        <f>INDEX(NoSettings!$C:$C,MATCH(EPS!$A3903,NoSettings!$A:$A,0))</f>
        <v>#N/A</v>
      </c>
      <c r="K3903">
        <f>INDEX(GWP!$C$2:$C$13,MATCH(EPS!I3903,GWP!$B$2:$B$13,0))</f>
        <v>0</v>
      </c>
      <c r="L3903" s="4" t="e">
        <f t="shared" si="121"/>
        <v>#N/A</v>
      </c>
    </row>
    <row r="3904" spans="1:12">
      <c r="A3904" t="s">
        <v>9452</v>
      </c>
      <c r="B3904" t="s">
        <v>7325</v>
      </c>
      <c r="C3904" t="s">
        <v>1738</v>
      </c>
      <c r="D3904" t="s">
        <v>6869</v>
      </c>
      <c r="E3904" t="s">
        <v>1706</v>
      </c>
      <c r="H3904" t="str">
        <f>INDEX('Vensim Variables'!$B:$B,MATCH(EPS!$B3904,'Vensim Variables'!$A:$A,0))</f>
        <v>g pollutant</v>
      </c>
      <c r="I3904" t="str">
        <f t="shared" si="120"/>
        <v>CO</v>
      </c>
      <c r="J3904" t="e">
        <f>INDEX(NoSettings!$C:$C,MATCH(EPS!$A3904,NoSettings!$A:$A,0))</f>
        <v>#N/A</v>
      </c>
      <c r="K3904">
        <f>INDEX(GWP!$C$2:$C$13,MATCH(EPS!I3904,GWP!$B$2:$B$13,0))</f>
        <v>0</v>
      </c>
      <c r="L3904" s="4" t="e">
        <f t="shared" si="121"/>
        <v>#N/A</v>
      </c>
    </row>
    <row r="3905" spans="1:12">
      <c r="A3905" t="s">
        <v>9453</v>
      </c>
      <c r="B3905" t="s">
        <v>7325</v>
      </c>
      <c r="C3905" t="s">
        <v>1738</v>
      </c>
      <c r="D3905" t="s">
        <v>6869</v>
      </c>
      <c r="E3905" t="s">
        <v>1707</v>
      </c>
      <c r="H3905" t="str">
        <f>INDEX('Vensim Variables'!$B:$B,MATCH(EPS!$B3905,'Vensim Variables'!$A:$A,0))</f>
        <v>g pollutant</v>
      </c>
      <c r="I3905" t="str">
        <f t="shared" si="120"/>
        <v>NOx</v>
      </c>
      <c r="J3905" t="e">
        <f>INDEX(NoSettings!$C:$C,MATCH(EPS!$A3905,NoSettings!$A:$A,0))</f>
        <v>#N/A</v>
      </c>
      <c r="K3905">
        <f>INDEX(GWP!$C$2:$C$13,MATCH(EPS!I3905,GWP!$B$2:$B$13,0))</f>
        <v>0</v>
      </c>
      <c r="L3905" s="4" t="e">
        <f t="shared" si="121"/>
        <v>#N/A</v>
      </c>
    </row>
    <row r="3906" spans="1:12">
      <c r="A3906" t="s">
        <v>9454</v>
      </c>
      <c r="B3906" t="s">
        <v>7325</v>
      </c>
      <c r="C3906" t="s">
        <v>1738</v>
      </c>
      <c r="D3906" t="s">
        <v>6869</v>
      </c>
      <c r="E3906" t="s">
        <v>1708</v>
      </c>
      <c r="H3906" t="str">
        <f>INDEX('Vensim Variables'!$B:$B,MATCH(EPS!$B3906,'Vensim Variables'!$A:$A,0))</f>
        <v>g pollutant</v>
      </c>
      <c r="I3906" t="str">
        <f t="shared" si="120"/>
        <v>PM10</v>
      </c>
      <c r="J3906" t="e">
        <f>INDEX(NoSettings!$C:$C,MATCH(EPS!$A3906,NoSettings!$A:$A,0))</f>
        <v>#N/A</v>
      </c>
      <c r="K3906">
        <f>INDEX(GWP!$C$2:$C$13,MATCH(EPS!I3906,GWP!$B$2:$B$13,0))</f>
        <v>0</v>
      </c>
      <c r="L3906" s="4" t="e">
        <f t="shared" si="121"/>
        <v>#N/A</v>
      </c>
    </row>
    <row r="3907" spans="1:12">
      <c r="A3907" t="s">
        <v>9455</v>
      </c>
      <c r="B3907" t="s">
        <v>7325</v>
      </c>
      <c r="C3907" t="s">
        <v>1738</v>
      </c>
      <c r="D3907" t="s">
        <v>6869</v>
      </c>
      <c r="E3907" t="s">
        <v>1709</v>
      </c>
      <c r="H3907" t="str">
        <f>INDEX('Vensim Variables'!$B:$B,MATCH(EPS!$B3907,'Vensim Variables'!$A:$A,0))</f>
        <v>g pollutant</v>
      </c>
      <c r="I3907" t="str">
        <f t="shared" ref="I3907:I3970" si="122">IF(OR(C3907="CO2",C3907="CH4",C3907="N2O",C3907="F gases",C3907="VOC",C3907="CO",C3907="NOx",C3907="PM10",C3907="PM25",C3907="SOx",C3907="BC",C3907="OC"),C3907,IF(OR(D3907="CO2",D3907="CH4",D3907="N2O",D3907="F gases",D3907="VOC",D3907="CO",D3907="NOx",D3907="PM10",D3907="PM25",D3907="SOx",D3907="BC",D3907="OC"),D3907,IF(OR(E3907="CO2",E3907="CH4",E3907="N2O",E3907="F gases",E3907="VOC",E3907="CO",E3907="NOx",E3907="PM10",E3907="PM25",E3907="SOx",E3907="BC",E3907="OC"),E3907,"NA")))</f>
        <v>PM25</v>
      </c>
      <c r="J3907" t="e">
        <f>INDEX(NoSettings!$C:$C,MATCH(EPS!$A3907,NoSettings!$A:$A,0))</f>
        <v>#N/A</v>
      </c>
      <c r="K3907">
        <f>INDEX(GWP!$C$2:$C$13,MATCH(EPS!I3907,GWP!$B$2:$B$13,0))</f>
        <v>0</v>
      </c>
      <c r="L3907" s="4" t="e">
        <f t="shared" ref="L3907:L3970" si="123">IF(H3907="g pollutant",K3907*J3907/10^12,IF(H3907="MMTCO2e",J3907,IF(H3907="MWh",J3907,0)))</f>
        <v>#N/A</v>
      </c>
    </row>
    <row r="3908" spans="1:12">
      <c r="A3908" t="s">
        <v>9456</v>
      </c>
      <c r="B3908" t="s">
        <v>7325</v>
      </c>
      <c r="C3908" t="s">
        <v>1738</v>
      </c>
      <c r="D3908" t="s">
        <v>6869</v>
      </c>
      <c r="E3908" t="s">
        <v>1710</v>
      </c>
      <c r="H3908" t="str">
        <f>INDEX('Vensim Variables'!$B:$B,MATCH(EPS!$B3908,'Vensim Variables'!$A:$A,0))</f>
        <v>g pollutant</v>
      </c>
      <c r="I3908" t="str">
        <f t="shared" si="122"/>
        <v>SOx</v>
      </c>
      <c r="J3908" t="e">
        <f>INDEX(NoSettings!$C:$C,MATCH(EPS!$A3908,NoSettings!$A:$A,0))</f>
        <v>#N/A</v>
      </c>
      <c r="K3908">
        <f>INDEX(GWP!$C$2:$C$13,MATCH(EPS!I3908,GWP!$B$2:$B$13,0))</f>
        <v>0</v>
      </c>
      <c r="L3908" s="4" t="e">
        <f t="shared" si="123"/>
        <v>#N/A</v>
      </c>
    </row>
    <row r="3909" spans="1:12">
      <c r="A3909" t="s">
        <v>9457</v>
      </c>
      <c r="B3909" t="s">
        <v>7325</v>
      </c>
      <c r="C3909" t="s">
        <v>1738</v>
      </c>
      <c r="D3909" t="s">
        <v>6869</v>
      </c>
      <c r="E3909" t="s">
        <v>1711</v>
      </c>
      <c r="H3909" t="str">
        <f>INDEX('Vensim Variables'!$B:$B,MATCH(EPS!$B3909,'Vensim Variables'!$A:$A,0))</f>
        <v>g pollutant</v>
      </c>
      <c r="I3909" t="str">
        <f t="shared" si="122"/>
        <v>BC</v>
      </c>
      <c r="J3909" t="e">
        <f>INDEX(NoSettings!$C:$C,MATCH(EPS!$A3909,NoSettings!$A:$A,0))</f>
        <v>#N/A</v>
      </c>
      <c r="K3909">
        <f>INDEX(GWP!$C$2:$C$13,MATCH(EPS!I3909,GWP!$B$2:$B$13,0))</f>
        <v>0</v>
      </c>
      <c r="L3909" s="4" t="e">
        <f t="shared" si="123"/>
        <v>#N/A</v>
      </c>
    </row>
    <row r="3910" spans="1:12">
      <c r="A3910" t="s">
        <v>9458</v>
      </c>
      <c r="B3910" t="s">
        <v>7325</v>
      </c>
      <c r="C3910" t="s">
        <v>1738</v>
      </c>
      <c r="D3910" t="s">
        <v>6869</v>
      </c>
      <c r="E3910" t="s">
        <v>1712</v>
      </c>
      <c r="H3910" t="str">
        <f>INDEX('Vensim Variables'!$B:$B,MATCH(EPS!$B3910,'Vensim Variables'!$A:$A,0))</f>
        <v>g pollutant</v>
      </c>
      <c r="I3910" t="str">
        <f t="shared" si="122"/>
        <v>OC</v>
      </c>
      <c r="J3910" t="e">
        <f>INDEX(NoSettings!$C:$C,MATCH(EPS!$A3910,NoSettings!$A:$A,0))</f>
        <v>#N/A</v>
      </c>
      <c r="K3910">
        <f>INDEX(GWP!$C$2:$C$13,MATCH(EPS!I3910,GWP!$B$2:$B$13,0))</f>
        <v>0</v>
      </c>
      <c r="L3910" s="4" t="e">
        <f t="shared" si="123"/>
        <v>#N/A</v>
      </c>
    </row>
    <row r="3911" spans="1:12">
      <c r="A3911" t="s">
        <v>9459</v>
      </c>
      <c r="B3911" t="s">
        <v>7325</v>
      </c>
      <c r="C3911" t="s">
        <v>1738</v>
      </c>
      <c r="D3911" t="s">
        <v>6869</v>
      </c>
      <c r="E3911" t="s">
        <v>1713</v>
      </c>
      <c r="H3911" t="str">
        <f>INDEX('Vensim Variables'!$B:$B,MATCH(EPS!$B3911,'Vensim Variables'!$A:$A,0))</f>
        <v>g pollutant</v>
      </c>
      <c r="I3911" t="str">
        <f t="shared" si="122"/>
        <v>CH4</v>
      </c>
      <c r="J3911" t="e">
        <f>INDEX(NoSettings!$C:$C,MATCH(EPS!$A3911,NoSettings!$A:$A,0))</f>
        <v>#N/A</v>
      </c>
      <c r="K3911">
        <f>INDEX(GWP!$C$2:$C$13,MATCH(EPS!I3911,GWP!$B$2:$B$13,0))</f>
        <v>28</v>
      </c>
      <c r="L3911" s="4" t="e">
        <f t="shared" si="123"/>
        <v>#N/A</v>
      </c>
    </row>
    <row r="3912" spans="1:12">
      <c r="A3912" t="s">
        <v>9460</v>
      </c>
      <c r="B3912" t="s">
        <v>7325</v>
      </c>
      <c r="C3912" t="s">
        <v>1738</v>
      </c>
      <c r="D3912" t="s">
        <v>6869</v>
      </c>
      <c r="E3912" t="s">
        <v>1714</v>
      </c>
      <c r="H3912" t="str">
        <f>INDEX('Vensim Variables'!$B:$B,MATCH(EPS!$B3912,'Vensim Variables'!$A:$A,0))</f>
        <v>g pollutant</v>
      </c>
      <c r="I3912" t="str">
        <f t="shared" si="122"/>
        <v>N2O</v>
      </c>
      <c r="J3912" t="e">
        <f>INDEX(NoSettings!$C:$C,MATCH(EPS!$A3912,NoSettings!$A:$A,0))</f>
        <v>#N/A</v>
      </c>
      <c r="K3912">
        <f>INDEX(GWP!$C$2:$C$13,MATCH(EPS!I3912,GWP!$B$2:$B$13,0))</f>
        <v>265</v>
      </c>
      <c r="L3912" s="4" t="e">
        <f t="shared" si="123"/>
        <v>#N/A</v>
      </c>
    </row>
    <row r="3913" spans="1:12">
      <c r="A3913" t="s">
        <v>9461</v>
      </c>
      <c r="B3913" t="s">
        <v>7325</v>
      </c>
      <c r="C3913" t="s">
        <v>1738</v>
      </c>
      <c r="D3913" t="s">
        <v>6869</v>
      </c>
      <c r="E3913" t="s">
        <v>1715</v>
      </c>
      <c r="H3913" t="str">
        <f>INDEX('Vensim Variables'!$B:$B,MATCH(EPS!$B3913,'Vensim Variables'!$A:$A,0))</f>
        <v>g pollutant</v>
      </c>
      <c r="I3913" t="str">
        <f t="shared" si="122"/>
        <v>F gases</v>
      </c>
      <c r="J3913" t="e">
        <f>INDEX(NoSettings!$C:$C,MATCH(EPS!$A3913,NoSettings!$A:$A,0))</f>
        <v>#N/A</v>
      </c>
      <c r="K3913">
        <f>INDEX(GWP!$C$2:$C$13,MATCH(EPS!I3913,GWP!$B$2:$B$13,0))</f>
        <v>1</v>
      </c>
      <c r="L3913" s="4" t="e">
        <f t="shared" si="123"/>
        <v>#N/A</v>
      </c>
    </row>
    <row r="3914" spans="1:12">
      <c r="A3914" t="s">
        <v>9462</v>
      </c>
      <c r="B3914" t="s">
        <v>7325</v>
      </c>
      <c r="C3914" t="s">
        <v>1738</v>
      </c>
      <c r="D3914" t="s">
        <v>6870</v>
      </c>
      <c r="E3914" t="s">
        <v>1702</v>
      </c>
      <c r="H3914" t="str">
        <f>INDEX('Vensim Variables'!$B:$B,MATCH(EPS!$B3914,'Vensim Variables'!$A:$A,0))</f>
        <v>g pollutant</v>
      </c>
      <c r="I3914" t="str">
        <f t="shared" si="122"/>
        <v>CO2</v>
      </c>
      <c r="J3914" t="e">
        <f>INDEX(NoSettings!$C:$C,MATCH(EPS!$A3914,NoSettings!$A:$A,0))</f>
        <v>#N/A</v>
      </c>
      <c r="K3914">
        <f>INDEX(GWP!$C$2:$C$13,MATCH(EPS!I3914,GWP!$B$2:$B$13,0))</f>
        <v>1</v>
      </c>
      <c r="L3914" s="4" t="e">
        <f t="shared" si="123"/>
        <v>#N/A</v>
      </c>
    </row>
    <row r="3915" spans="1:12">
      <c r="A3915" t="s">
        <v>9463</v>
      </c>
      <c r="B3915" t="s">
        <v>7325</v>
      </c>
      <c r="C3915" t="s">
        <v>1738</v>
      </c>
      <c r="D3915" t="s">
        <v>6870</v>
      </c>
      <c r="E3915" t="s">
        <v>1705</v>
      </c>
      <c r="H3915" t="str">
        <f>INDEX('Vensim Variables'!$B:$B,MATCH(EPS!$B3915,'Vensim Variables'!$A:$A,0))</f>
        <v>g pollutant</v>
      </c>
      <c r="I3915" t="str">
        <f t="shared" si="122"/>
        <v>VOC</v>
      </c>
      <c r="J3915" t="e">
        <f>INDEX(NoSettings!$C:$C,MATCH(EPS!$A3915,NoSettings!$A:$A,0))</f>
        <v>#N/A</v>
      </c>
      <c r="K3915">
        <f>INDEX(GWP!$C$2:$C$13,MATCH(EPS!I3915,GWP!$B$2:$B$13,0))</f>
        <v>0</v>
      </c>
      <c r="L3915" s="4" t="e">
        <f t="shared" si="123"/>
        <v>#N/A</v>
      </c>
    </row>
    <row r="3916" spans="1:12">
      <c r="A3916" t="s">
        <v>9464</v>
      </c>
      <c r="B3916" t="s">
        <v>7325</v>
      </c>
      <c r="C3916" t="s">
        <v>1738</v>
      </c>
      <c r="D3916" t="s">
        <v>6870</v>
      </c>
      <c r="E3916" t="s">
        <v>1706</v>
      </c>
      <c r="H3916" t="str">
        <f>INDEX('Vensim Variables'!$B:$B,MATCH(EPS!$B3916,'Vensim Variables'!$A:$A,0))</f>
        <v>g pollutant</v>
      </c>
      <c r="I3916" t="str">
        <f t="shared" si="122"/>
        <v>CO</v>
      </c>
      <c r="J3916" t="e">
        <f>INDEX(NoSettings!$C:$C,MATCH(EPS!$A3916,NoSettings!$A:$A,0))</f>
        <v>#N/A</v>
      </c>
      <c r="K3916">
        <f>INDEX(GWP!$C$2:$C$13,MATCH(EPS!I3916,GWP!$B$2:$B$13,0))</f>
        <v>0</v>
      </c>
      <c r="L3916" s="4" t="e">
        <f t="shared" si="123"/>
        <v>#N/A</v>
      </c>
    </row>
    <row r="3917" spans="1:12">
      <c r="A3917" t="s">
        <v>9465</v>
      </c>
      <c r="B3917" t="s">
        <v>7325</v>
      </c>
      <c r="C3917" t="s">
        <v>1738</v>
      </c>
      <c r="D3917" t="s">
        <v>6870</v>
      </c>
      <c r="E3917" t="s">
        <v>1707</v>
      </c>
      <c r="H3917" t="str">
        <f>INDEX('Vensim Variables'!$B:$B,MATCH(EPS!$B3917,'Vensim Variables'!$A:$A,0))</f>
        <v>g pollutant</v>
      </c>
      <c r="I3917" t="str">
        <f t="shared" si="122"/>
        <v>NOx</v>
      </c>
      <c r="J3917" t="e">
        <f>INDEX(NoSettings!$C:$C,MATCH(EPS!$A3917,NoSettings!$A:$A,0))</f>
        <v>#N/A</v>
      </c>
      <c r="K3917">
        <f>INDEX(GWP!$C$2:$C$13,MATCH(EPS!I3917,GWP!$B$2:$B$13,0))</f>
        <v>0</v>
      </c>
      <c r="L3917" s="4" t="e">
        <f t="shared" si="123"/>
        <v>#N/A</v>
      </c>
    </row>
    <row r="3918" spans="1:12">
      <c r="A3918" t="s">
        <v>9466</v>
      </c>
      <c r="B3918" t="s">
        <v>7325</v>
      </c>
      <c r="C3918" t="s">
        <v>1738</v>
      </c>
      <c r="D3918" t="s">
        <v>6870</v>
      </c>
      <c r="E3918" t="s">
        <v>1708</v>
      </c>
      <c r="H3918" t="str">
        <f>INDEX('Vensim Variables'!$B:$B,MATCH(EPS!$B3918,'Vensim Variables'!$A:$A,0))</f>
        <v>g pollutant</v>
      </c>
      <c r="I3918" t="str">
        <f t="shared" si="122"/>
        <v>PM10</v>
      </c>
      <c r="J3918" t="e">
        <f>INDEX(NoSettings!$C:$C,MATCH(EPS!$A3918,NoSettings!$A:$A,0))</f>
        <v>#N/A</v>
      </c>
      <c r="K3918">
        <f>INDEX(GWP!$C$2:$C$13,MATCH(EPS!I3918,GWP!$B$2:$B$13,0))</f>
        <v>0</v>
      </c>
      <c r="L3918" s="4" t="e">
        <f t="shared" si="123"/>
        <v>#N/A</v>
      </c>
    </row>
    <row r="3919" spans="1:12">
      <c r="A3919" t="s">
        <v>9467</v>
      </c>
      <c r="B3919" t="s">
        <v>7325</v>
      </c>
      <c r="C3919" t="s">
        <v>1738</v>
      </c>
      <c r="D3919" t="s">
        <v>6870</v>
      </c>
      <c r="E3919" t="s">
        <v>1709</v>
      </c>
      <c r="H3919" t="str">
        <f>INDEX('Vensim Variables'!$B:$B,MATCH(EPS!$B3919,'Vensim Variables'!$A:$A,0))</f>
        <v>g pollutant</v>
      </c>
      <c r="I3919" t="str">
        <f t="shared" si="122"/>
        <v>PM25</v>
      </c>
      <c r="J3919" t="e">
        <f>INDEX(NoSettings!$C:$C,MATCH(EPS!$A3919,NoSettings!$A:$A,0))</f>
        <v>#N/A</v>
      </c>
      <c r="K3919">
        <f>INDEX(GWP!$C$2:$C$13,MATCH(EPS!I3919,GWP!$B$2:$B$13,0))</f>
        <v>0</v>
      </c>
      <c r="L3919" s="4" t="e">
        <f t="shared" si="123"/>
        <v>#N/A</v>
      </c>
    </row>
    <row r="3920" spans="1:12">
      <c r="A3920" t="s">
        <v>9468</v>
      </c>
      <c r="B3920" t="s">
        <v>7325</v>
      </c>
      <c r="C3920" t="s">
        <v>1738</v>
      </c>
      <c r="D3920" t="s">
        <v>6870</v>
      </c>
      <c r="E3920" t="s">
        <v>1710</v>
      </c>
      <c r="H3920" t="str">
        <f>INDEX('Vensim Variables'!$B:$B,MATCH(EPS!$B3920,'Vensim Variables'!$A:$A,0))</f>
        <v>g pollutant</v>
      </c>
      <c r="I3920" t="str">
        <f t="shared" si="122"/>
        <v>SOx</v>
      </c>
      <c r="J3920" t="e">
        <f>INDEX(NoSettings!$C:$C,MATCH(EPS!$A3920,NoSettings!$A:$A,0))</f>
        <v>#N/A</v>
      </c>
      <c r="K3920">
        <f>INDEX(GWP!$C$2:$C$13,MATCH(EPS!I3920,GWP!$B$2:$B$13,0))</f>
        <v>0</v>
      </c>
      <c r="L3920" s="4" t="e">
        <f t="shared" si="123"/>
        <v>#N/A</v>
      </c>
    </row>
    <row r="3921" spans="1:12">
      <c r="A3921" t="s">
        <v>9469</v>
      </c>
      <c r="B3921" t="s">
        <v>7325</v>
      </c>
      <c r="C3921" t="s">
        <v>1738</v>
      </c>
      <c r="D3921" t="s">
        <v>6870</v>
      </c>
      <c r="E3921" t="s">
        <v>1711</v>
      </c>
      <c r="H3921" t="str">
        <f>INDEX('Vensim Variables'!$B:$B,MATCH(EPS!$B3921,'Vensim Variables'!$A:$A,0))</f>
        <v>g pollutant</v>
      </c>
      <c r="I3921" t="str">
        <f t="shared" si="122"/>
        <v>BC</v>
      </c>
      <c r="J3921" t="e">
        <f>INDEX(NoSettings!$C:$C,MATCH(EPS!$A3921,NoSettings!$A:$A,0))</f>
        <v>#N/A</v>
      </c>
      <c r="K3921">
        <f>INDEX(GWP!$C$2:$C$13,MATCH(EPS!I3921,GWP!$B$2:$B$13,0))</f>
        <v>0</v>
      </c>
      <c r="L3921" s="4" t="e">
        <f t="shared" si="123"/>
        <v>#N/A</v>
      </c>
    </row>
    <row r="3922" spans="1:12">
      <c r="A3922" t="s">
        <v>9470</v>
      </c>
      <c r="B3922" t="s">
        <v>7325</v>
      </c>
      <c r="C3922" t="s">
        <v>1738</v>
      </c>
      <c r="D3922" t="s">
        <v>6870</v>
      </c>
      <c r="E3922" t="s">
        <v>1712</v>
      </c>
      <c r="H3922" t="str">
        <f>INDEX('Vensim Variables'!$B:$B,MATCH(EPS!$B3922,'Vensim Variables'!$A:$A,0))</f>
        <v>g pollutant</v>
      </c>
      <c r="I3922" t="str">
        <f t="shared" si="122"/>
        <v>OC</v>
      </c>
      <c r="J3922" t="e">
        <f>INDEX(NoSettings!$C:$C,MATCH(EPS!$A3922,NoSettings!$A:$A,0))</f>
        <v>#N/A</v>
      </c>
      <c r="K3922">
        <f>INDEX(GWP!$C$2:$C$13,MATCH(EPS!I3922,GWP!$B$2:$B$13,0))</f>
        <v>0</v>
      </c>
      <c r="L3922" s="4" t="e">
        <f t="shared" si="123"/>
        <v>#N/A</v>
      </c>
    </row>
    <row r="3923" spans="1:12">
      <c r="A3923" t="s">
        <v>9471</v>
      </c>
      <c r="B3923" t="s">
        <v>7325</v>
      </c>
      <c r="C3923" t="s">
        <v>1738</v>
      </c>
      <c r="D3923" t="s">
        <v>6870</v>
      </c>
      <c r="E3923" t="s">
        <v>1713</v>
      </c>
      <c r="H3923" t="str">
        <f>INDEX('Vensim Variables'!$B:$B,MATCH(EPS!$B3923,'Vensim Variables'!$A:$A,0))</f>
        <v>g pollutant</v>
      </c>
      <c r="I3923" t="str">
        <f t="shared" si="122"/>
        <v>CH4</v>
      </c>
      <c r="J3923" t="e">
        <f>INDEX(NoSettings!$C:$C,MATCH(EPS!$A3923,NoSettings!$A:$A,0))</f>
        <v>#N/A</v>
      </c>
      <c r="K3923">
        <f>INDEX(GWP!$C$2:$C$13,MATCH(EPS!I3923,GWP!$B$2:$B$13,0))</f>
        <v>28</v>
      </c>
      <c r="L3923" s="4" t="e">
        <f t="shared" si="123"/>
        <v>#N/A</v>
      </c>
    </row>
    <row r="3924" spans="1:12">
      <c r="A3924" t="s">
        <v>9472</v>
      </c>
      <c r="B3924" t="s">
        <v>7325</v>
      </c>
      <c r="C3924" t="s">
        <v>1738</v>
      </c>
      <c r="D3924" t="s">
        <v>6870</v>
      </c>
      <c r="E3924" t="s">
        <v>1714</v>
      </c>
      <c r="H3924" t="str">
        <f>INDEX('Vensim Variables'!$B:$B,MATCH(EPS!$B3924,'Vensim Variables'!$A:$A,0))</f>
        <v>g pollutant</v>
      </c>
      <c r="I3924" t="str">
        <f t="shared" si="122"/>
        <v>N2O</v>
      </c>
      <c r="J3924" t="e">
        <f>INDEX(NoSettings!$C:$C,MATCH(EPS!$A3924,NoSettings!$A:$A,0))</f>
        <v>#N/A</v>
      </c>
      <c r="K3924">
        <f>INDEX(GWP!$C$2:$C$13,MATCH(EPS!I3924,GWP!$B$2:$B$13,0))</f>
        <v>265</v>
      </c>
      <c r="L3924" s="4" t="e">
        <f t="shared" si="123"/>
        <v>#N/A</v>
      </c>
    </row>
    <row r="3925" spans="1:12">
      <c r="A3925" t="s">
        <v>9473</v>
      </c>
      <c r="B3925" t="s">
        <v>7325</v>
      </c>
      <c r="C3925" t="s">
        <v>1738</v>
      </c>
      <c r="D3925" t="s">
        <v>6870</v>
      </c>
      <c r="E3925" t="s">
        <v>1715</v>
      </c>
      <c r="H3925" t="str">
        <f>INDEX('Vensim Variables'!$B:$B,MATCH(EPS!$B3925,'Vensim Variables'!$A:$A,0))</f>
        <v>g pollutant</v>
      </c>
      <c r="I3925" t="str">
        <f t="shared" si="122"/>
        <v>F gases</v>
      </c>
      <c r="J3925" t="e">
        <f>INDEX(NoSettings!$C:$C,MATCH(EPS!$A3925,NoSettings!$A:$A,0))</f>
        <v>#N/A</v>
      </c>
      <c r="K3925">
        <f>INDEX(GWP!$C$2:$C$13,MATCH(EPS!I3925,GWP!$B$2:$B$13,0))</f>
        <v>1</v>
      </c>
      <c r="L3925" s="4" t="e">
        <f t="shared" si="123"/>
        <v>#N/A</v>
      </c>
    </row>
    <row r="3926" spans="1:12">
      <c r="A3926" t="s">
        <v>9474</v>
      </c>
      <c r="B3926" t="s">
        <v>7325</v>
      </c>
      <c r="C3926" t="s">
        <v>1738</v>
      </c>
      <c r="D3926" t="s">
        <v>6871</v>
      </c>
      <c r="E3926" t="s">
        <v>1702</v>
      </c>
      <c r="H3926" t="str">
        <f>INDEX('Vensim Variables'!$B:$B,MATCH(EPS!$B3926,'Vensim Variables'!$A:$A,0))</f>
        <v>g pollutant</v>
      </c>
      <c r="I3926" t="str">
        <f t="shared" si="122"/>
        <v>CO2</v>
      </c>
      <c r="J3926" t="e">
        <f>INDEX(NoSettings!$C:$C,MATCH(EPS!$A3926,NoSettings!$A:$A,0))</f>
        <v>#N/A</v>
      </c>
      <c r="K3926">
        <f>INDEX(GWP!$C$2:$C$13,MATCH(EPS!I3926,GWP!$B$2:$B$13,0))</f>
        <v>1</v>
      </c>
      <c r="L3926" s="4" t="e">
        <f t="shared" si="123"/>
        <v>#N/A</v>
      </c>
    </row>
    <row r="3927" spans="1:12">
      <c r="A3927" t="s">
        <v>9475</v>
      </c>
      <c r="B3927" t="s">
        <v>7325</v>
      </c>
      <c r="C3927" t="s">
        <v>1738</v>
      </c>
      <c r="D3927" t="s">
        <v>6871</v>
      </c>
      <c r="E3927" t="s">
        <v>1705</v>
      </c>
      <c r="H3927" t="str">
        <f>INDEX('Vensim Variables'!$B:$B,MATCH(EPS!$B3927,'Vensim Variables'!$A:$A,0))</f>
        <v>g pollutant</v>
      </c>
      <c r="I3927" t="str">
        <f t="shared" si="122"/>
        <v>VOC</v>
      </c>
      <c r="J3927" t="e">
        <f>INDEX(NoSettings!$C:$C,MATCH(EPS!$A3927,NoSettings!$A:$A,0))</f>
        <v>#N/A</v>
      </c>
      <c r="K3927">
        <f>INDEX(GWP!$C$2:$C$13,MATCH(EPS!I3927,GWP!$B$2:$B$13,0))</f>
        <v>0</v>
      </c>
      <c r="L3927" s="4" t="e">
        <f t="shared" si="123"/>
        <v>#N/A</v>
      </c>
    </row>
    <row r="3928" spans="1:12">
      <c r="A3928" t="s">
        <v>9476</v>
      </c>
      <c r="B3928" t="s">
        <v>7325</v>
      </c>
      <c r="C3928" t="s">
        <v>1738</v>
      </c>
      <c r="D3928" t="s">
        <v>6871</v>
      </c>
      <c r="E3928" t="s">
        <v>1706</v>
      </c>
      <c r="H3928" t="str">
        <f>INDEX('Vensim Variables'!$B:$B,MATCH(EPS!$B3928,'Vensim Variables'!$A:$A,0))</f>
        <v>g pollutant</v>
      </c>
      <c r="I3928" t="str">
        <f t="shared" si="122"/>
        <v>CO</v>
      </c>
      <c r="J3928" t="e">
        <f>INDEX(NoSettings!$C:$C,MATCH(EPS!$A3928,NoSettings!$A:$A,0))</f>
        <v>#N/A</v>
      </c>
      <c r="K3928">
        <f>INDEX(GWP!$C$2:$C$13,MATCH(EPS!I3928,GWP!$B$2:$B$13,0))</f>
        <v>0</v>
      </c>
      <c r="L3928" s="4" t="e">
        <f t="shared" si="123"/>
        <v>#N/A</v>
      </c>
    </row>
    <row r="3929" spans="1:12">
      <c r="A3929" t="s">
        <v>9477</v>
      </c>
      <c r="B3929" t="s">
        <v>7325</v>
      </c>
      <c r="C3929" t="s">
        <v>1738</v>
      </c>
      <c r="D3929" t="s">
        <v>6871</v>
      </c>
      <c r="E3929" t="s">
        <v>1707</v>
      </c>
      <c r="H3929" t="str">
        <f>INDEX('Vensim Variables'!$B:$B,MATCH(EPS!$B3929,'Vensim Variables'!$A:$A,0))</f>
        <v>g pollutant</v>
      </c>
      <c r="I3929" t="str">
        <f t="shared" si="122"/>
        <v>NOx</v>
      </c>
      <c r="J3929" t="e">
        <f>INDEX(NoSettings!$C:$C,MATCH(EPS!$A3929,NoSettings!$A:$A,0))</f>
        <v>#N/A</v>
      </c>
      <c r="K3929">
        <f>INDEX(GWP!$C$2:$C$13,MATCH(EPS!I3929,GWP!$B$2:$B$13,0))</f>
        <v>0</v>
      </c>
      <c r="L3929" s="4" t="e">
        <f t="shared" si="123"/>
        <v>#N/A</v>
      </c>
    </row>
    <row r="3930" spans="1:12">
      <c r="A3930" t="s">
        <v>9478</v>
      </c>
      <c r="B3930" t="s">
        <v>7325</v>
      </c>
      <c r="C3930" t="s">
        <v>1738</v>
      </c>
      <c r="D3930" t="s">
        <v>6871</v>
      </c>
      <c r="E3930" t="s">
        <v>1708</v>
      </c>
      <c r="H3930" t="str">
        <f>INDEX('Vensim Variables'!$B:$B,MATCH(EPS!$B3930,'Vensim Variables'!$A:$A,0))</f>
        <v>g pollutant</v>
      </c>
      <c r="I3930" t="str">
        <f t="shared" si="122"/>
        <v>PM10</v>
      </c>
      <c r="J3930" t="e">
        <f>INDEX(NoSettings!$C:$C,MATCH(EPS!$A3930,NoSettings!$A:$A,0))</f>
        <v>#N/A</v>
      </c>
      <c r="K3930">
        <f>INDEX(GWP!$C$2:$C$13,MATCH(EPS!I3930,GWP!$B$2:$B$13,0))</f>
        <v>0</v>
      </c>
      <c r="L3930" s="4" t="e">
        <f t="shared" si="123"/>
        <v>#N/A</v>
      </c>
    </row>
    <row r="3931" spans="1:12">
      <c r="A3931" t="s">
        <v>9479</v>
      </c>
      <c r="B3931" t="s">
        <v>7325</v>
      </c>
      <c r="C3931" t="s">
        <v>1738</v>
      </c>
      <c r="D3931" t="s">
        <v>6871</v>
      </c>
      <c r="E3931" t="s">
        <v>1709</v>
      </c>
      <c r="H3931" t="str">
        <f>INDEX('Vensim Variables'!$B:$B,MATCH(EPS!$B3931,'Vensim Variables'!$A:$A,0))</f>
        <v>g pollutant</v>
      </c>
      <c r="I3931" t="str">
        <f t="shared" si="122"/>
        <v>PM25</v>
      </c>
      <c r="J3931" t="e">
        <f>INDEX(NoSettings!$C:$C,MATCH(EPS!$A3931,NoSettings!$A:$A,0))</f>
        <v>#N/A</v>
      </c>
      <c r="K3931">
        <f>INDEX(GWP!$C$2:$C$13,MATCH(EPS!I3931,GWP!$B$2:$B$13,0))</f>
        <v>0</v>
      </c>
      <c r="L3931" s="4" t="e">
        <f t="shared" si="123"/>
        <v>#N/A</v>
      </c>
    </row>
    <row r="3932" spans="1:12">
      <c r="A3932" t="s">
        <v>9480</v>
      </c>
      <c r="B3932" t="s">
        <v>7325</v>
      </c>
      <c r="C3932" t="s">
        <v>1738</v>
      </c>
      <c r="D3932" t="s">
        <v>6871</v>
      </c>
      <c r="E3932" t="s">
        <v>1710</v>
      </c>
      <c r="H3932" t="str">
        <f>INDEX('Vensim Variables'!$B:$B,MATCH(EPS!$B3932,'Vensim Variables'!$A:$A,0))</f>
        <v>g pollutant</v>
      </c>
      <c r="I3932" t="str">
        <f t="shared" si="122"/>
        <v>SOx</v>
      </c>
      <c r="J3932" t="e">
        <f>INDEX(NoSettings!$C:$C,MATCH(EPS!$A3932,NoSettings!$A:$A,0))</f>
        <v>#N/A</v>
      </c>
      <c r="K3932">
        <f>INDEX(GWP!$C$2:$C$13,MATCH(EPS!I3932,GWP!$B$2:$B$13,0))</f>
        <v>0</v>
      </c>
      <c r="L3932" s="4" t="e">
        <f t="shared" si="123"/>
        <v>#N/A</v>
      </c>
    </row>
    <row r="3933" spans="1:12">
      <c r="A3933" t="s">
        <v>9481</v>
      </c>
      <c r="B3933" t="s">
        <v>7325</v>
      </c>
      <c r="C3933" t="s">
        <v>1738</v>
      </c>
      <c r="D3933" t="s">
        <v>6871</v>
      </c>
      <c r="E3933" t="s">
        <v>1711</v>
      </c>
      <c r="H3933" t="str">
        <f>INDEX('Vensim Variables'!$B:$B,MATCH(EPS!$B3933,'Vensim Variables'!$A:$A,0))</f>
        <v>g pollutant</v>
      </c>
      <c r="I3933" t="str">
        <f t="shared" si="122"/>
        <v>BC</v>
      </c>
      <c r="J3933" t="e">
        <f>INDEX(NoSettings!$C:$C,MATCH(EPS!$A3933,NoSettings!$A:$A,0))</f>
        <v>#N/A</v>
      </c>
      <c r="K3933">
        <f>INDEX(GWP!$C$2:$C$13,MATCH(EPS!I3933,GWP!$B$2:$B$13,0))</f>
        <v>0</v>
      </c>
      <c r="L3933" s="4" t="e">
        <f t="shared" si="123"/>
        <v>#N/A</v>
      </c>
    </row>
    <row r="3934" spans="1:12">
      <c r="A3934" t="s">
        <v>9482</v>
      </c>
      <c r="B3934" t="s">
        <v>7325</v>
      </c>
      <c r="C3934" t="s">
        <v>1738</v>
      </c>
      <c r="D3934" t="s">
        <v>6871</v>
      </c>
      <c r="E3934" t="s">
        <v>1712</v>
      </c>
      <c r="H3934" t="str">
        <f>INDEX('Vensim Variables'!$B:$B,MATCH(EPS!$B3934,'Vensim Variables'!$A:$A,0))</f>
        <v>g pollutant</v>
      </c>
      <c r="I3934" t="str">
        <f t="shared" si="122"/>
        <v>OC</v>
      </c>
      <c r="J3934" t="e">
        <f>INDEX(NoSettings!$C:$C,MATCH(EPS!$A3934,NoSettings!$A:$A,0))</f>
        <v>#N/A</v>
      </c>
      <c r="K3934">
        <f>INDEX(GWP!$C$2:$C$13,MATCH(EPS!I3934,GWP!$B$2:$B$13,0))</f>
        <v>0</v>
      </c>
      <c r="L3934" s="4" t="e">
        <f t="shared" si="123"/>
        <v>#N/A</v>
      </c>
    </row>
    <row r="3935" spans="1:12">
      <c r="A3935" t="s">
        <v>9483</v>
      </c>
      <c r="B3935" t="s">
        <v>7325</v>
      </c>
      <c r="C3935" t="s">
        <v>1738</v>
      </c>
      <c r="D3935" t="s">
        <v>6871</v>
      </c>
      <c r="E3935" t="s">
        <v>1713</v>
      </c>
      <c r="H3935" t="str">
        <f>INDEX('Vensim Variables'!$B:$B,MATCH(EPS!$B3935,'Vensim Variables'!$A:$A,0))</f>
        <v>g pollutant</v>
      </c>
      <c r="I3935" t="str">
        <f t="shared" si="122"/>
        <v>CH4</v>
      </c>
      <c r="J3935" t="e">
        <f>INDEX(NoSettings!$C:$C,MATCH(EPS!$A3935,NoSettings!$A:$A,0))</f>
        <v>#N/A</v>
      </c>
      <c r="K3935">
        <f>INDEX(GWP!$C$2:$C$13,MATCH(EPS!I3935,GWP!$B$2:$B$13,0))</f>
        <v>28</v>
      </c>
      <c r="L3935" s="4" t="e">
        <f t="shared" si="123"/>
        <v>#N/A</v>
      </c>
    </row>
    <row r="3936" spans="1:12">
      <c r="A3936" t="s">
        <v>9484</v>
      </c>
      <c r="B3936" t="s">
        <v>7325</v>
      </c>
      <c r="C3936" t="s">
        <v>1738</v>
      </c>
      <c r="D3936" t="s">
        <v>6871</v>
      </c>
      <c r="E3936" t="s">
        <v>1714</v>
      </c>
      <c r="H3936" t="str">
        <f>INDEX('Vensim Variables'!$B:$B,MATCH(EPS!$B3936,'Vensim Variables'!$A:$A,0))</f>
        <v>g pollutant</v>
      </c>
      <c r="I3936" t="str">
        <f t="shared" si="122"/>
        <v>N2O</v>
      </c>
      <c r="J3936" t="e">
        <f>INDEX(NoSettings!$C:$C,MATCH(EPS!$A3936,NoSettings!$A:$A,0))</f>
        <v>#N/A</v>
      </c>
      <c r="K3936">
        <f>INDEX(GWP!$C$2:$C$13,MATCH(EPS!I3936,GWP!$B$2:$B$13,0))</f>
        <v>265</v>
      </c>
      <c r="L3936" s="4" t="e">
        <f t="shared" si="123"/>
        <v>#N/A</v>
      </c>
    </row>
    <row r="3937" spans="1:12">
      <c r="A3937" t="s">
        <v>9485</v>
      </c>
      <c r="B3937" t="s">
        <v>7325</v>
      </c>
      <c r="C3937" t="s">
        <v>1738</v>
      </c>
      <c r="D3937" t="s">
        <v>6871</v>
      </c>
      <c r="E3937" t="s">
        <v>1715</v>
      </c>
      <c r="H3937" t="str">
        <f>INDEX('Vensim Variables'!$B:$B,MATCH(EPS!$B3937,'Vensim Variables'!$A:$A,0))</f>
        <v>g pollutant</v>
      </c>
      <c r="I3937" t="str">
        <f t="shared" si="122"/>
        <v>F gases</v>
      </c>
      <c r="J3937" t="e">
        <f>INDEX(NoSettings!$C:$C,MATCH(EPS!$A3937,NoSettings!$A:$A,0))</f>
        <v>#N/A</v>
      </c>
      <c r="K3937">
        <f>INDEX(GWP!$C$2:$C$13,MATCH(EPS!I3937,GWP!$B$2:$B$13,0))</f>
        <v>1</v>
      </c>
      <c r="L3937" s="4" t="e">
        <f t="shared" si="123"/>
        <v>#N/A</v>
      </c>
    </row>
    <row r="3938" spans="1:12">
      <c r="A3938" t="s">
        <v>9486</v>
      </c>
      <c r="B3938" t="s">
        <v>7325</v>
      </c>
      <c r="C3938" t="s">
        <v>1738</v>
      </c>
      <c r="D3938" t="s">
        <v>6872</v>
      </c>
      <c r="E3938" t="s">
        <v>1702</v>
      </c>
      <c r="H3938" t="str">
        <f>INDEX('Vensim Variables'!$B:$B,MATCH(EPS!$B3938,'Vensim Variables'!$A:$A,0))</f>
        <v>g pollutant</v>
      </c>
      <c r="I3938" t="str">
        <f t="shared" si="122"/>
        <v>CO2</v>
      </c>
      <c r="J3938" t="e">
        <f>INDEX(NoSettings!$C:$C,MATCH(EPS!$A3938,NoSettings!$A:$A,0))</f>
        <v>#N/A</v>
      </c>
      <c r="K3938">
        <f>INDEX(GWP!$C$2:$C$13,MATCH(EPS!I3938,GWP!$B$2:$B$13,0))</f>
        <v>1</v>
      </c>
      <c r="L3938" s="4" t="e">
        <f t="shared" si="123"/>
        <v>#N/A</v>
      </c>
    </row>
    <row r="3939" spans="1:12">
      <c r="A3939" t="s">
        <v>9487</v>
      </c>
      <c r="B3939" t="s">
        <v>7325</v>
      </c>
      <c r="C3939" t="s">
        <v>1738</v>
      </c>
      <c r="D3939" t="s">
        <v>6872</v>
      </c>
      <c r="E3939" t="s">
        <v>1705</v>
      </c>
      <c r="H3939" t="str">
        <f>INDEX('Vensim Variables'!$B:$B,MATCH(EPS!$B3939,'Vensim Variables'!$A:$A,0))</f>
        <v>g pollutant</v>
      </c>
      <c r="I3939" t="str">
        <f t="shared" si="122"/>
        <v>VOC</v>
      </c>
      <c r="J3939" t="e">
        <f>INDEX(NoSettings!$C:$C,MATCH(EPS!$A3939,NoSettings!$A:$A,0))</f>
        <v>#N/A</v>
      </c>
      <c r="K3939">
        <f>INDEX(GWP!$C$2:$C$13,MATCH(EPS!I3939,GWP!$B$2:$B$13,0))</f>
        <v>0</v>
      </c>
      <c r="L3939" s="4" t="e">
        <f t="shared" si="123"/>
        <v>#N/A</v>
      </c>
    </row>
    <row r="3940" spans="1:12">
      <c r="A3940" t="s">
        <v>9488</v>
      </c>
      <c r="B3940" t="s">
        <v>7325</v>
      </c>
      <c r="C3940" t="s">
        <v>1738</v>
      </c>
      <c r="D3940" t="s">
        <v>6872</v>
      </c>
      <c r="E3940" t="s">
        <v>1706</v>
      </c>
      <c r="H3940" t="str">
        <f>INDEX('Vensim Variables'!$B:$B,MATCH(EPS!$B3940,'Vensim Variables'!$A:$A,0))</f>
        <v>g pollutant</v>
      </c>
      <c r="I3940" t="str">
        <f t="shared" si="122"/>
        <v>CO</v>
      </c>
      <c r="J3940" t="e">
        <f>INDEX(NoSettings!$C:$C,MATCH(EPS!$A3940,NoSettings!$A:$A,0))</f>
        <v>#N/A</v>
      </c>
      <c r="K3940">
        <f>INDEX(GWP!$C$2:$C$13,MATCH(EPS!I3940,GWP!$B$2:$B$13,0))</f>
        <v>0</v>
      </c>
      <c r="L3940" s="4" t="e">
        <f t="shared" si="123"/>
        <v>#N/A</v>
      </c>
    </row>
    <row r="3941" spans="1:12">
      <c r="A3941" t="s">
        <v>9489</v>
      </c>
      <c r="B3941" t="s">
        <v>7325</v>
      </c>
      <c r="C3941" t="s">
        <v>1738</v>
      </c>
      <c r="D3941" t="s">
        <v>6872</v>
      </c>
      <c r="E3941" t="s">
        <v>1707</v>
      </c>
      <c r="H3941" t="str">
        <f>INDEX('Vensim Variables'!$B:$B,MATCH(EPS!$B3941,'Vensim Variables'!$A:$A,0))</f>
        <v>g pollutant</v>
      </c>
      <c r="I3941" t="str">
        <f t="shared" si="122"/>
        <v>NOx</v>
      </c>
      <c r="J3941" t="e">
        <f>INDEX(NoSettings!$C:$C,MATCH(EPS!$A3941,NoSettings!$A:$A,0))</f>
        <v>#N/A</v>
      </c>
      <c r="K3941">
        <f>INDEX(GWP!$C$2:$C$13,MATCH(EPS!I3941,GWP!$B$2:$B$13,0))</f>
        <v>0</v>
      </c>
      <c r="L3941" s="4" t="e">
        <f t="shared" si="123"/>
        <v>#N/A</v>
      </c>
    </row>
    <row r="3942" spans="1:12">
      <c r="A3942" t="s">
        <v>9490</v>
      </c>
      <c r="B3942" t="s">
        <v>7325</v>
      </c>
      <c r="C3942" t="s">
        <v>1738</v>
      </c>
      <c r="D3942" t="s">
        <v>6872</v>
      </c>
      <c r="E3942" t="s">
        <v>1708</v>
      </c>
      <c r="H3942" t="str">
        <f>INDEX('Vensim Variables'!$B:$B,MATCH(EPS!$B3942,'Vensim Variables'!$A:$A,0))</f>
        <v>g pollutant</v>
      </c>
      <c r="I3942" t="str">
        <f t="shared" si="122"/>
        <v>PM10</v>
      </c>
      <c r="J3942" t="e">
        <f>INDEX(NoSettings!$C:$C,MATCH(EPS!$A3942,NoSettings!$A:$A,0))</f>
        <v>#N/A</v>
      </c>
      <c r="K3942">
        <f>INDEX(GWP!$C$2:$C$13,MATCH(EPS!I3942,GWP!$B$2:$B$13,0))</f>
        <v>0</v>
      </c>
      <c r="L3942" s="4" t="e">
        <f t="shared" si="123"/>
        <v>#N/A</v>
      </c>
    </row>
    <row r="3943" spans="1:12">
      <c r="A3943" t="s">
        <v>9491</v>
      </c>
      <c r="B3943" t="s">
        <v>7325</v>
      </c>
      <c r="C3943" t="s">
        <v>1738</v>
      </c>
      <c r="D3943" t="s">
        <v>6872</v>
      </c>
      <c r="E3943" t="s">
        <v>1709</v>
      </c>
      <c r="H3943" t="str">
        <f>INDEX('Vensim Variables'!$B:$B,MATCH(EPS!$B3943,'Vensim Variables'!$A:$A,0))</f>
        <v>g pollutant</v>
      </c>
      <c r="I3943" t="str">
        <f t="shared" si="122"/>
        <v>PM25</v>
      </c>
      <c r="J3943" t="e">
        <f>INDEX(NoSettings!$C:$C,MATCH(EPS!$A3943,NoSettings!$A:$A,0))</f>
        <v>#N/A</v>
      </c>
      <c r="K3943">
        <f>INDEX(GWP!$C$2:$C$13,MATCH(EPS!I3943,GWP!$B$2:$B$13,0))</f>
        <v>0</v>
      </c>
      <c r="L3943" s="4" t="e">
        <f t="shared" si="123"/>
        <v>#N/A</v>
      </c>
    </row>
    <row r="3944" spans="1:12">
      <c r="A3944" t="s">
        <v>9492</v>
      </c>
      <c r="B3944" t="s">
        <v>7325</v>
      </c>
      <c r="C3944" t="s">
        <v>1738</v>
      </c>
      <c r="D3944" t="s">
        <v>6872</v>
      </c>
      <c r="E3944" t="s">
        <v>1710</v>
      </c>
      <c r="H3944" t="str">
        <f>INDEX('Vensim Variables'!$B:$B,MATCH(EPS!$B3944,'Vensim Variables'!$A:$A,0))</f>
        <v>g pollutant</v>
      </c>
      <c r="I3944" t="str">
        <f t="shared" si="122"/>
        <v>SOx</v>
      </c>
      <c r="J3944" t="e">
        <f>INDEX(NoSettings!$C:$C,MATCH(EPS!$A3944,NoSettings!$A:$A,0))</f>
        <v>#N/A</v>
      </c>
      <c r="K3944">
        <f>INDEX(GWP!$C$2:$C$13,MATCH(EPS!I3944,GWP!$B$2:$B$13,0))</f>
        <v>0</v>
      </c>
      <c r="L3944" s="4" t="e">
        <f t="shared" si="123"/>
        <v>#N/A</v>
      </c>
    </row>
    <row r="3945" spans="1:12">
      <c r="A3945" t="s">
        <v>9493</v>
      </c>
      <c r="B3945" t="s">
        <v>7325</v>
      </c>
      <c r="C3945" t="s">
        <v>1738</v>
      </c>
      <c r="D3945" t="s">
        <v>6872</v>
      </c>
      <c r="E3945" t="s">
        <v>1711</v>
      </c>
      <c r="H3945" t="str">
        <f>INDEX('Vensim Variables'!$B:$B,MATCH(EPS!$B3945,'Vensim Variables'!$A:$A,0))</f>
        <v>g pollutant</v>
      </c>
      <c r="I3945" t="str">
        <f t="shared" si="122"/>
        <v>BC</v>
      </c>
      <c r="J3945" t="e">
        <f>INDEX(NoSettings!$C:$C,MATCH(EPS!$A3945,NoSettings!$A:$A,0))</f>
        <v>#N/A</v>
      </c>
      <c r="K3945">
        <f>INDEX(GWP!$C$2:$C$13,MATCH(EPS!I3945,GWP!$B$2:$B$13,0))</f>
        <v>0</v>
      </c>
      <c r="L3945" s="4" t="e">
        <f t="shared" si="123"/>
        <v>#N/A</v>
      </c>
    </row>
    <row r="3946" spans="1:12">
      <c r="A3946" t="s">
        <v>9494</v>
      </c>
      <c r="B3946" t="s">
        <v>7325</v>
      </c>
      <c r="C3946" t="s">
        <v>1738</v>
      </c>
      <c r="D3946" t="s">
        <v>6872</v>
      </c>
      <c r="E3946" t="s">
        <v>1712</v>
      </c>
      <c r="H3946" t="str">
        <f>INDEX('Vensim Variables'!$B:$B,MATCH(EPS!$B3946,'Vensim Variables'!$A:$A,0))</f>
        <v>g pollutant</v>
      </c>
      <c r="I3946" t="str">
        <f t="shared" si="122"/>
        <v>OC</v>
      </c>
      <c r="J3946" t="e">
        <f>INDEX(NoSettings!$C:$C,MATCH(EPS!$A3946,NoSettings!$A:$A,0))</f>
        <v>#N/A</v>
      </c>
      <c r="K3946">
        <f>INDEX(GWP!$C$2:$C$13,MATCH(EPS!I3946,GWP!$B$2:$B$13,0))</f>
        <v>0</v>
      </c>
      <c r="L3946" s="4" t="e">
        <f t="shared" si="123"/>
        <v>#N/A</v>
      </c>
    </row>
    <row r="3947" spans="1:12">
      <c r="A3947" t="s">
        <v>9495</v>
      </c>
      <c r="B3947" t="s">
        <v>7325</v>
      </c>
      <c r="C3947" t="s">
        <v>1738</v>
      </c>
      <c r="D3947" t="s">
        <v>6872</v>
      </c>
      <c r="E3947" t="s">
        <v>1713</v>
      </c>
      <c r="H3947" t="str">
        <f>INDEX('Vensim Variables'!$B:$B,MATCH(EPS!$B3947,'Vensim Variables'!$A:$A,0))</f>
        <v>g pollutant</v>
      </c>
      <c r="I3947" t="str">
        <f t="shared" si="122"/>
        <v>CH4</v>
      </c>
      <c r="J3947" t="e">
        <f>INDEX(NoSettings!$C:$C,MATCH(EPS!$A3947,NoSettings!$A:$A,0))</f>
        <v>#N/A</v>
      </c>
      <c r="K3947">
        <f>INDEX(GWP!$C$2:$C$13,MATCH(EPS!I3947,GWP!$B$2:$B$13,0))</f>
        <v>28</v>
      </c>
      <c r="L3947" s="4" t="e">
        <f t="shared" si="123"/>
        <v>#N/A</v>
      </c>
    </row>
    <row r="3948" spans="1:12">
      <c r="A3948" t="s">
        <v>9496</v>
      </c>
      <c r="B3948" t="s">
        <v>7325</v>
      </c>
      <c r="C3948" t="s">
        <v>1738</v>
      </c>
      <c r="D3948" t="s">
        <v>6872</v>
      </c>
      <c r="E3948" t="s">
        <v>1714</v>
      </c>
      <c r="H3948" t="str">
        <f>INDEX('Vensim Variables'!$B:$B,MATCH(EPS!$B3948,'Vensim Variables'!$A:$A,0))</f>
        <v>g pollutant</v>
      </c>
      <c r="I3948" t="str">
        <f t="shared" si="122"/>
        <v>N2O</v>
      </c>
      <c r="J3948" t="e">
        <f>INDEX(NoSettings!$C:$C,MATCH(EPS!$A3948,NoSettings!$A:$A,0))</f>
        <v>#N/A</v>
      </c>
      <c r="K3948">
        <f>INDEX(GWP!$C$2:$C$13,MATCH(EPS!I3948,GWP!$B$2:$B$13,0))</f>
        <v>265</v>
      </c>
      <c r="L3948" s="4" t="e">
        <f t="shared" si="123"/>
        <v>#N/A</v>
      </c>
    </row>
    <row r="3949" spans="1:12">
      <c r="A3949" t="s">
        <v>9497</v>
      </c>
      <c r="B3949" t="s">
        <v>7325</v>
      </c>
      <c r="C3949" t="s">
        <v>1738</v>
      </c>
      <c r="D3949" t="s">
        <v>6872</v>
      </c>
      <c r="E3949" t="s">
        <v>1715</v>
      </c>
      <c r="H3949" t="str">
        <f>INDEX('Vensim Variables'!$B:$B,MATCH(EPS!$B3949,'Vensim Variables'!$A:$A,0))</f>
        <v>g pollutant</v>
      </c>
      <c r="I3949" t="str">
        <f t="shared" si="122"/>
        <v>F gases</v>
      </c>
      <c r="J3949" t="e">
        <f>INDEX(NoSettings!$C:$C,MATCH(EPS!$A3949,NoSettings!$A:$A,0))</f>
        <v>#N/A</v>
      </c>
      <c r="K3949">
        <f>INDEX(GWP!$C$2:$C$13,MATCH(EPS!I3949,GWP!$B$2:$B$13,0))</f>
        <v>1</v>
      </c>
      <c r="L3949" s="4" t="e">
        <f t="shared" si="123"/>
        <v>#N/A</v>
      </c>
    </row>
    <row r="3950" spans="1:12">
      <c r="A3950" t="s">
        <v>9498</v>
      </c>
      <c r="B3950" t="s">
        <v>7325</v>
      </c>
      <c r="C3950" t="s">
        <v>1738</v>
      </c>
      <c r="D3950" t="s">
        <v>6873</v>
      </c>
      <c r="E3950" t="s">
        <v>1702</v>
      </c>
      <c r="H3950" t="str">
        <f>INDEX('Vensim Variables'!$B:$B,MATCH(EPS!$B3950,'Vensim Variables'!$A:$A,0))</f>
        <v>g pollutant</v>
      </c>
      <c r="I3950" t="str">
        <f t="shared" si="122"/>
        <v>CO2</v>
      </c>
      <c r="J3950" t="e">
        <f>INDEX(NoSettings!$C:$C,MATCH(EPS!$A3950,NoSettings!$A:$A,0))</f>
        <v>#N/A</v>
      </c>
      <c r="K3950">
        <f>INDEX(GWP!$C$2:$C$13,MATCH(EPS!I3950,GWP!$B$2:$B$13,0))</f>
        <v>1</v>
      </c>
      <c r="L3950" s="4" t="e">
        <f t="shared" si="123"/>
        <v>#N/A</v>
      </c>
    </row>
    <row r="3951" spans="1:12">
      <c r="A3951" t="s">
        <v>9499</v>
      </c>
      <c r="B3951" t="s">
        <v>7325</v>
      </c>
      <c r="C3951" t="s">
        <v>1738</v>
      </c>
      <c r="D3951" t="s">
        <v>6873</v>
      </c>
      <c r="E3951" t="s">
        <v>1705</v>
      </c>
      <c r="H3951" t="str">
        <f>INDEX('Vensim Variables'!$B:$B,MATCH(EPS!$B3951,'Vensim Variables'!$A:$A,0))</f>
        <v>g pollutant</v>
      </c>
      <c r="I3951" t="str">
        <f t="shared" si="122"/>
        <v>VOC</v>
      </c>
      <c r="J3951" t="e">
        <f>INDEX(NoSettings!$C:$C,MATCH(EPS!$A3951,NoSettings!$A:$A,0))</f>
        <v>#N/A</v>
      </c>
      <c r="K3951">
        <f>INDEX(GWP!$C$2:$C$13,MATCH(EPS!I3951,GWP!$B$2:$B$13,0))</f>
        <v>0</v>
      </c>
      <c r="L3951" s="4" t="e">
        <f t="shared" si="123"/>
        <v>#N/A</v>
      </c>
    </row>
    <row r="3952" spans="1:12">
      <c r="A3952" t="s">
        <v>9500</v>
      </c>
      <c r="B3952" t="s">
        <v>7325</v>
      </c>
      <c r="C3952" t="s">
        <v>1738</v>
      </c>
      <c r="D3952" t="s">
        <v>6873</v>
      </c>
      <c r="E3952" t="s">
        <v>1706</v>
      </c>
      <c r="H3952" t="str">
        <f>INDEX('Vensim Variables'!$B:$B,MATCH(EPS!$B3952,'Vensim Variables'!$A:$A,0))</f>
        <v>g pollutant</v>
      </c>
      <c r="I3952" t="str">
        <f t="shared" si="122"/>
        <v>CO</v>
      </c>
      <c r="J3952" t="e">
        <f>INDEX(NoSettings!$C:$C,MATCH(EPS!$A3952,NoSettings!$A:$A,0))</f>
        <v>#N/A</v>
      </c>
      <c r="K3952">
        <f>INDEX(GWP!$C$2:$C$13,MATCH(EPS!I3952,GWP!$B$2:$B$13,0))</f>
        <v>0</v>
      </c>
      <c r="L3952" s="4" t="e">
        <f t="shared" si="123"/>
        <v>#N/A</v>
      </c>
    </row>
    <row r="3953" spans="1:12">
      <c r="A3953" t="s">
        <v>9501</v>
      </c>
      <c r="B3953" t="s">
        <v>7325</v>
      </c>
      <c r="C3953" t="s">
        <v>1738</v>
      </c>
      <c r="D3953" t="s">
        <v>6873</v>
      </c>
      <c r="E3953" t="s">
        <v>1707</v>
      </c>
      <c r="H3953" t="str">
        <f>INDEX('Vensim Variables'!$B:$B,MATCH(EPS!$B3953,'Vensim Variables'!$A:$A,0))</f>
        <v>g pollutant</v>
      </c>
      <c r="I3953" t="str">
        <f t="shared" si="122"/>
        <v>NOx</v>
      </c>
      <c r="J3953" t="e">
        <f>INDEX(NoSettings!$C:$C,MATCH(EPS!$A3953,NoSettings!$A:$A,0))</f>
        <v>#N/A</v>
      </c>
      <c r="K3953">
        <f>INDEX(GWP!$C$2:$C$13,MATCH(EPS!I3953,GWP!$B$2:$B$13,0))</f>
        <v>0</v>
      </c>
      <c r="L3953" s="4" t="e">
        <f t="shared" si="123"/>
        <v>#N/A</v>
      </c>
    </row>
    <row r="3954" spans="1:12">
      <c r="A3954" t="s">
        <v>9502</v>
      </c>
      <c r="B3954" t="s">
        <v>7325</v>
      </c>
      <c r="C3954" t="s">
        <v>1738</v>
      </c>
      <c r="D3954" t="s">
        <v>6873</v>
      </c>
      <c r="E3954" t="s">
        <v>1708</v>
      </c>
      <c r="H3954" t="str">
        <f>INDEX('Vensim Variables'!$B:$B,MATCH(EPS!$B3954,'Vensim Variables'!$A:$A,0))</f>
        <v>g pollutant</v>
      </c>
      <c r="I3954" t="str">
        <f t="shared" si="122"/>
        <v>PM10</v>
      </c>
      <c r="J3954" t="e">
        <f>INDEX(NoSettings!$C:$C,MATCH(EPS!$A3954,NoSettings!$A:$A,0))</f>
        <v>#N/A</v>
      </c>
      <c r="K3954">
        <f>INDEX(GWP!$C$2:$C$13,MATCH(EPS!I3954,GWP!$B$2:$B$13,0))</f>
        <v>0</v>
      </c>
      <c r="L3954" s="4" t="e">
        <f t="shared" si="123"/>
        <v>#N/A</v>
      </c>
    </row>
    <row r="3955" spans="1:12">
      <c r="A3955" t="s">
        <v>9503</v>
      </c>
      <c r="B3955" t="s">
        <v>7325</v>
      </c>
      <c r="C3955" t="s">
        <v>1738</v>
      </c>
      <c r="D3955" t="s">
        <v>6873</v>
      </c>
      <c r="E3955" t="s">
        <v>1709</v>
      </c>
      <c r="H3955" t="str">
        <f>INDEX('Vensim Variables'!$B:$B,MATCH(EPS!$B3955,'Vensim Variables'!$A:$A,0))</f>
        <v>g pollutant</v>
      </c>
      <c r="I3955" t="str">
        <f t="shared" si="122"/>
        <v>PM25</v>
      </c>
      <c r="J3955" t="e">
        <f>INDEX(NoSettings!$C:$C,MATCH(EPS!$A3955,NoSettings!$A:$A,0))</f>
        <v>#N/A</v>
      </c>
      <c r="K3955">
        <f>INDEX(GWP!$C$2:$C$13,MATCH(EPS!I3955,GWP!$B$2:$B$13,0))</f>
        <v>0</v>
      </c>
      <c r="L3955" s="4" t="e">
        <f t="shared" si="123"/>
        <v>#N/A</v>
      </c>
    </row>
    <row r="3956" spans="1:12">
      <c r="A3956" t="s">
        <v>9504</v>
      </c>
      <c r="B3956" t="s">
        <v>7325</v>
      </c>
      <c r="C3956" t="s">
        <v>1738</v>
      </c>
      <c r="D3956" t="s">
        <v>6873</v>
      </c>
      <c r="E3956" t="s">
        <v>1710</v>
      </c>
      <c r="H3956" t="str">
        <f>INDEX('Vensim Variables'!$B:$B,MATCH(EPS!$B3956,'Vensim Variables'!$A:$A,0))</f>
        <v>g pollutant</v>
      </c>
      <c r="I3956" t="str">
        <f t="shared" si="122"/>
        <v>SOx</v>
      </c>
      <c r="J3956" t="e">
        <f>INDEX(NoSettings!$C:$C,MATCH(EPS!$A3956,NoSettings!$A:$A,0))</f>
        <v>#N/A</v>
      </c>
      <c r="K3956">
        <f>INDEX(GWP!$C$2:$C$13,MATCH(EPS!I3956,GWP!$B$2:$B$13,0))</f>
        <v>0</v>
      </c>
      <c r="L3956" s="4" t="e">
        <f t="shared" si="123"/>
        <v>#N/A</v>
      </c>
    </row>
    <row r="3957" spans="1:12">
      <c r="A3957" t="s">
        <v>9505</v>
      </c>
      <c r="B3957" t="s">
        <v>7325</v>
      </c>
      <c r="C3957" t="s">
        <v>1738</v>
      </c>
      <c r="D3957" t="s">
        <v>6873</v>
      </c>
      <c r="E3957" t="s">
        <v>1711</v>
      </c>
      <c r="H3957" t="str">
        <f>INDEX('Vensim Variables'!$B:$B,MATCH(EPS!$B3957,'Vensim Variables'!$A:$A,0))</f>
        <v>g pollutant</v>
      </c>
      <c r="I3957" t="str">
        <f t="shared" si="122"/>
        <v>BC</v>
      </c>
      <c r="J3957" t="e">
        <f>INDEX(NoSettings!$C:$C,MATCH(EPS!$A3957,NoSettings!$A:$A,0))</f>
        <v>#N/A</v>
      </c>
      <c r="K3957">
        <f>INDEX(GWP!$C$2:$C$13,MATCH(EPS!I3957,GWP!$B$2:$B$13,0))</f>
        <v>0</v>
      </c>
      <c r="L3957" s="4" t="e">
        <f t="shared" si="123"/>
        <v>#N/A</v>
      </c>
    </row>
    <row r="3958" spans="1:12">
      <c r="A3958" t="s">
        <v>9506</v>
      </c>
      <c r="B3958" t="s">
        <v>7325</v>
      </c>
      <c r="C3958" t="s">
        <v>1738</v>
      </c>
      <c r="D3958" t="s">
        <v>6873</v>
      </c>
      <c r="E3958" t="s">
        <v>1712</v>
      </c>
      <c r="H3958" t="str">
        <f>INDEX('Vensim Variables'!$B:$B,MATCH(EPS!$B3958,'Vensim Variables'!$A:$A,0))</f>
        <v>g pollutant</v>
      </c>
      <c r="I3958" t="str">
        <f t="shared" si="122"/>
        <v>OC</v>
      </c>
      <c r="J3958" t="e">
        <f>INDEX(NoSettings!$C:$C,MATCH(EPS!$A3958,NoSettings!$A:$A,0))</f>
        <v>#N/A</v>
      </c>
      <c r="K3958">
        <f>INDEX(GWP!$C$2:$C$13,MATCH(EPS!I3958,GWP!$B$2:$B$13,0))</f>
        <v>0</v>
      </c>
      <c r="L3958" s="4" t="e">
        <f t="shared" si="123"/>
        <v>#N/A</v>
      </c>
    </row>
    <row r="3959" spans="1:12">
      <c r="A3959" t="s">
        <v>9507</v>
      </c>
      <c r="B3959" t="s">
        <v>7325</v>
      </c>
      <c r="C3959" t="s">
        <v>1738</v>
      </c>
      <c r="D3959" t="s">
        <v>6873</v>
      </c>
      <c r="E3959" t="s">
        <v>1713</v>
      </c>
      <c r="H3959" t="str">
        <f>INDEX('Vensim Variables'!$B:$B,MATCH(EPS!$B3959,'Vensim Variables'!$A:$A,0))</f>
        <v>g pollutant</v>
      </c>
      <c r="I3959" t="str">
        <f t="shared" si="122"/>
        <v>CH4</v>
      </c>
      <c r="J3959" t="e">
        <f>INDEX(NoSettings!$C:$C,MATCH(EPS!$A3959,NoSettings!$A:$A,0))</f>
        <v>#N/A</v>
      </c>
      <c r="K3959">
        <f>INDEX(GWP!$C$2:$C$13,MATCH(EPS!I3959,GWP!$B$2:$B$13,0))</f>
        <v>28</v>
      </c>
      <c r="L3959" s="4" t="e">
        <f t="shared" si="123"/>
        <v>#N/A</v>
      </c>
    </row>
    <row r="3960" spans="1:12">
      <c r="A3960" t="s">
        <v>9508</v>
      </c>
      <c r="B3960" t="s">
        <v>7325</v>
      </c>
      <c r="C3960" t="s">
        <v>1738</v>
      </c>
      <c r="D3960" t="s">
        <v>6873</v>
      </c>
      <c r="E3960" t="s">
        <v>1714</v>
      </c>
      <c r="H3960" t="str">
        <f>INDEX('Vensim Variables'!$B:$B,MATCH(EPS!$B3960,'Vensim Variables'!$A:$A,0))</f>
        <v>g pollutant</v>
      </c>
      <c r="I3960" t="str">
        <f t="shared" si="122"/>
        <v>N2O</v>
      </c>
      <c r="J3960" t="e">
        <f>INDEX(NoSettings!$C:$C,MATCH(EPS!$A3960,NoSettings!$A:$A,0))</f>
        <v>#N/A</v>
      </c>
      <c r="K3960">
        <f>INDEX(GWP!$C$2:$C$13,MATCH(EPS!I3960,GWP!$B$2:$B$13,0))</f>
        <v>265</v>
      </c>
      <c r="L3960" s="4" t="e">
        <f t="shared" si="123"/>
        <v>#N/A</v>
      </c>
    </row>
    <row r="3961" spans="1:12">
      <c r="A3961" t="s">
        <v>9509</v>
      </c>
      <c r="B3961" t="s">
        <v>7325</v>
      </c>
      <c r="C3961" t="s">
        <v>1738</v>
      </c>
      <c r="D3961" t="s">
        <v>6873</v>
      </c>
      <c r="E3961" t="s">
        <v>1715</v>
      </c>
      <c r="H3961" t="str">
        <f>INDEX('Vensim Variables'!$B:$B,MATCH(EPS!$B3961,'Vensim Variables'!$A:$A,0))</f>
        <v>g pollutant</v>
      </c>
      <c r="I3961" t="str">
        <f t="shared" si="122"/>
        <v>F gases</v>
      </c>
      <c r="J3961" t="e">
        <f>INDEX(NoSettings!$C:$C,MATCH(EPS!$A3961,NoSettings!$A:$A,0))</f>
        <v>#N/A</v>
      </c>
      <c r="K3961">
        <f>INDEX(GWP!$C$2:$C$13,MATCH(EPS!I3961,GWP!$B$2:$B$13,0))</f>
        <v>1</v>
      </c>
      <c r="L3961" s="4" t="e">
        <f t="shared" si="123"/>
        <v>#N/A</v>
      </c>
    </row>
    <row r="3962" spans="1:12">
      <c r="A3962" t="s">
        <v>9510</v>
      </c>
      <c r="B3962" t="s">
        <v>7325</v>
      </c>
      <c r="C3962" t="s">
        <v>1738</v>
      </c>
      <c r="D3962" t="s">
        <v>6874</v>
      </c>
      <c r="E3962" t="s">
        <v>1702</v>
      </c>
      <c r="H3962" t="str">
        <f>INDEX('Vensim Variables'!$B:$B,MATCH(EPS!$B3962,'Vensim Variables'!$A:$A,0))</f>
        <v>g pollutant</v>
      </c>
      <c r="I3962" t="str">
        <f t="shared" si="122"/>
        <v>CO2</v>
      </c>
      <c r="J3962" t="e">
        <f>INDEX(NoSettings!$C:$C,MATCH(EPS!$A3962,NoSettings!$A:$A,0))</f>
        <v>#N/A</v>
      </c>
      <c r="K3962">
        <f>INDEX(GWP!$C$2:$C$13,MATCH(EPS!I3962,GWP!$B$2:$B$13,0))</f>
        <v>1</v>
      </c>
      <c r="L3962" s="4" t="e">
        <f t="shared" si="123"/>
        <v>#N/A</v>
      </c>
    </row>
    <row r="3963" spans="1:12">
      <c r="A3963" t="s">
        <v>9511</v>
      </c>
      <c r="B3963" t="s">
        <v>7325</v>
      </c>
      <c r="C3963" t="s">
        <v>1738</v>
      </c>
      <c r="D3963" t="s">
        <v>6874</v>
      </c>
      <c r="E3963" t="s">
        <v>1705</v>
      </c>
      <c r="H3963" t="str">
        <f>INDEX('Vensim Variables'!$B:$B,MATCH(EPS!$B3963,'Vensim Variables'!$A:$A,0))</f>
        <v>g pollutant</v>
      </c>
      <c r="I3963" t="str">
        <f t="shared" si="122"/>
        <v>VOC</v>
      </c>
      <c r="J3963" t="e">
        <f>INDEX(NoSettings!$C:$C,MATCH(EPS!$A3963,NoSettings!$A:$A,0))</f>
        <v>#N/A</v>
      </c>
      <c r="K3963">
        <f>INDEX(GWP!$C$2:$C$13,MATCH(EPS!I3963,GWP!$B$2:$B$13,0))</f>
        <v>0</v>
      </c>
      <c r="L3963" s="4" t="e">
        <f t="shared" si="123"/>
        <v>#N/A</v>
      </c>
    </row>
    <row r="3964" spans="1:12">
      <c r="A3964" t="s">
        <v>9512</v>
      </c>
      <c r="B3964" t="s">
        <v>7325</v>
      </c>
      <c r="C3964" t="s">
        <v>1738</v>
      </c>
      <c r="D3964" t="s">
        <v>6874</v>
      </c>
      <c r="E3964" t="s">
        <v>1706</v>
      </c>
      <c r="H3964" t="str">
        <f>INDEX('Vensim Variables'!$B:$B,MATCH(EPS!$B3964,'Vensim Variables'!$A:$A,0))</f>
        <v>g pollutant</v>
      </c>
      <c r="I3964" t="str">
        <f t="shared" si="122"/>
        <v>CO</v>
      </c>
      <c r="J3964" t="e">
        <f>INDEX(NoSettings!$C:$C,MATCH(EPS!$A3964,NoSettings!$A:$A,0))</f>
        <v>#N/A</v>
      </c>
      <c r="K3964">
        <f>INDEX(GWP!$C$2:$C$13,MATCH(EPS!I3964,GWP!$B$2:$B$13,0))</f>
        <v>0</v>
      </c>
      <c r="L3964" s="4" t="e">
        <f t="shared" si="123"/>
        <v>#N/A</v>
      </c>
    </row>
    <row r="3965" spans="1:12">
      <c r="A3965" t="s">
        <v>9513</v>
      </c>
      <c r="B3965" t="s">
        <v>7325</v>
      </c>
      <c r="C3965" t="s">
        <v>1738</v>
      </c>
      <c r="D3965" t="s">
        <v>6874</v>
      </c>
      <c r="E3965" t="s">
        <v>1707</v>
      </c>
      <c r="H3965" t="str">
        <f>INDEX('Vensim Variables'!$B:$B,MATCH(EPS!$B3965,'Vensim Variables'!$A:$A,0))</f>
        <v>g pollutant</v>
      </c>
      <c r="I3965" t="str">
        <f t="shared" si="122"/>
        <v>NOx</v>
      </c>
      <c r="J3965" t="e">
        <f>INDEX(NoSettings!$C:$C,MATCH(EPS!$A3965,NoSettings!$A:$A,0))</f>
        <v>#N/A</v>
      </c>
      <c r="K3965">
        <f>INDEX(GWP!$C$2:$C$13,MATCH(EPS!I3965,GWP!$B$2:$B$13,0))</f>
        <v>0</v>
      </c>
      <c r="L3965" s="4" t="e">
        <f t="shared" si="123"/>
        <v>#N/A</v>
      </c>
    </row>
    <row r="3966" spans="1:12">
      <c r="A3966" t="s">
        <v>9514</v>
      </c>
      <c r="B3966" t="s">
        <v>7325</v>
      </c>
      <c r="C3966" t="s">
        <v>1738</v>
      </c>
      <c r="D3966" t="s">
        <v>6874</v>
      </c>
      <c r="E3966" t="s">
        <v>1708</v>
      </c>
      <c r="H3966" t="str">
        <f>INDEX('Vensim Variables'!$B:$B,MATCH(EPS!$B3966,'Vensim Variables'!$A:$A,0))</f>
        <v>g pollutant</v>
      </c>
      <c r="I3966" t="str">
        <f t="shared" si="122"/>
        <v>PM10</v>
      </c>
      <c r="J3966" t="e">
        <f>INDEX(NoSettings!$C:$C,MATCH(EPS!$A3966,NoSettings!$A:$A,0))</f>
        <v>#N/A</v>
      </c>
      <c r="K3966">
        <f>INDEX(GWP!$C$2:$C$13,MATCH(EPS!I3966,GWP!$B$2:$B$13,0))</f>
        <v>0</v>
      </c>
      <c r="L3966" s="4" t="e">
        <f t="shared" si="123"/>
        <v>#N/A</v>
      </c>
    </row>
    <row r="3967" spans="1:12">
      <c r="A3967" t="s">
        <v>9515</v>
      </c>
      <c r="B3967" t="s">
        <v>7325</v>
      </c>
      <c r="C3967" t="s">
        <v>1738</v>
      </c>
      <c r="D3967" t="s">
        <v>6874</v>
      </c>
      <c r="E3967" t="s">
        <v>1709</v>
      </c>
      <c r="H3967" t="str">
        <f>INDEX('Vensim Variables'!$B:$B,MATCH(EPS!$B3967,'Vensim Variables'!$A:$A,0))</f>
        <v>g pollutant</v>
      </c>
      <c r="I3967" t="str">
        <f t="shared" si="122"/>
        <v>PM25</v>
      </c>
      <c r="J3967" t="e">
        <f>INDEX(NoSettings!$C:$C,MATCH(EPS!$A3967,NoSettings!$A:$A,0))</f>
        <v>#N/A</v>
      </c>
      <c r="K3967">
        <f>INDEX(GWP!$C$2:$C$13,MATCH(EPS!I3967,GWP!$B$2:$B$13,0))</f>
        <v>0</v>
      </c>
      <c r="L3967" s="4" t="e">
        <f t="shared" si="123"/>
        <v>#N/A</v>
      </c>
    </row>
    <row r="3968" spans="1:12">
      <c r="A3968" t="s">
        <v>9516</v>
      </c>
      <c r="B3968" t="s">
        <v>7325</v>
      </c>
      <c r="C3968" t="s">
        <v>1738</v>
      </c>
      <c r="D3968" t="s">
        <v>6874</v>
      </c>
      <c r="E3968" t="s">
        <v>1710</v>
      </c>
      <c r="H3968" t="str">
        <f>INDEX('Vensim Variables'!$B:$B,MATCH(EPS!$B3968,'Vensim Variables'!$A:$A,0))</f>
        <v>g pollutant</v>
      </c>
      <c r="I3968" t="str">
        <f t="shared" si="122"/>
        <v>SOx</v>
      </c>
      <c r="J3968" t="e">
        <f>INDEX(NoSettings!$C:$C,MATCH(EPS!$A3968,NoSettings!$A:$A,0))</f>
        <v>#N/A</v>
      </c>
      <c r="K3968">
        <f>INDEX(GWP!$C$2:$C$13,MATCH(EPS!I3968,GWP!$B$2:$B$13,0))</f>
        <v>0</v>
      </c>
      <c r="L3968" s="4" t="e">
        <f t="shared" si="123"/>
        <v>#N/A</v>
      </c>
    </row>
    <row r="3969" spans="1:12">
      <c r="A3969" t="s">
        <v>9517</v>
      </c>
      <c r="B3969" t="s">
        <v>7325</v>
      </c>
      <c r="C3969" t="s">
        <v>1738</v>
      </c>
      <c r="D3969" t="s">
        <v>6874</v>
      </c>
      <c r="E3969" t="s">
        <v>1711</v>
      </c>
      <c r="H3969" t="str">
        <f>INDEX('Vensim Variables'!$B:$B,MATCH(EPS!$B3969,'Vensim Variables'!$A:$A,0))</f>
        <v>g pollutant</v>
      </c>
      <c r="I3969" t="str">
        <f t="shared" si="122"/>
        <v>BC</v>
      </c>
      <c r="J3969" t="e">
        <f>INDEX(NoSettings!$C:$C,MATCH(EPS!$A3969,NoSettings!$A:$A,0))</f>
        <v>#N/A</v>
      </c>
      <c r="K3969">
        <f>INDEX(GWP!$C$2:$C$13,MATCH(EPS!I3969,GWP!$B$2:$B$13,0))</f>
        <v>0</v>
      </c>
      <c r="L3969" s="4" t="e">
        <f t="shared" si="123"/>
        <v>#N/A</v>
      </c>
    </row>
    <row r="3970" spans="1:12">
      <c r="A3970" t="s">
        <v>9518</v>
      </c>
      <c r="B3970" t="s">
        <v>7325</v>
      </c>
      <c r="C3970" t="s">
        <v>1738</v>
      </c>
      <c r="D3970" t="s">
        <v>6874</v>
      </c>
      <c r="E3970" t="s">
        <v>1712</v>
      </c>
      <c r="H3970" t="str">
        <f>INDEX('Vensim Variables'!$B:$B,MATCH(EPS!$B3970,'Vensim Variables'!$A:$A,0))</f>
        <v>g pollutant</v>
      </c>
      <c r="I3970" t="str">
        <f t="shared" si="122"/>
        <v>OC</v>
      </c>
      <c r="J3970" t="e">
        <f>INDEX(NoSettings!$C:$C,MATCH(EPS!$A3970,NoSettings!$A:$A,0))</f>
        <v>#N/A</v>
      </c>
      <c r="K3970">
        <f>INDEX(GWP!$C$2:$C$13,MATCH(EPS!I3970,GWP!$B$2:$B$13,0))</f>
        <v>0</v>
      </c>
      <c r="L3970" s="4" t="e">
        <f t="shared" si="123"/>
        <v>#N/A</v>
      </c>
    </row>
    <row r="3971" spans="1:12">
      <c r="A3971" t="s">
        <v>9519</v>
      </c>
      <c r="B3971" t="s">
        <v>7325</v>
      </c>
      <c r="C3971" t="s">
        <v>1738</v>
      </c>
      <c r="D3971" t="s">
        <v>6874</v>
      </c>
      <c r="E3971" t="s">
        <v>1713</v>
      </c>
      <c r="H3971" t="str">
        <f>INDEX('Vensim Variables'!$B:$B,MATCH(EPS!$B3971,'Vensim Variables'!$A:$A,0))</f>
        <v>g pollutant</v>
      </c>
      <c r="I3971" t="str">
        <f t="shared" ref="I3971:I4034" si="124">IF(OR(C3971="CO2",C3971="CH4",C3971="N2O",C3971="F gases",C3971="VOC",C3971="CO",C3971="NOx",C3971="PM10",C3971="PM25",C3971="SOx",C3971="BC",C3971="OC"),C3971,IF(OR(D3971="CO2",D3971="CH4",D3971="N2O",D3971="F gases",D3971="VOC",D3971="CO",D3971="NOx",D3971="PM10",D3971="PM25",D3971="SOx",D3971="BC",D3971="OC"),D3971,IF(OR(E3971="CO2",E3971="CH4",E3971="N2O",E3971="F gases",E3971="VOC",E3971="CO",E3971="NOx",E3971="PM10",E3971="PM25",E3971="SOx",E3971="BC",E3971="OC"),E3971,"NA")))</f>
        <v>CH4</v>
      </c>
      <c r="J3971" t="e">
        <f>INDEX(NoSettings!$C:$C,MATCH(EPS!$A3971,NoSettings!$A:$A,0))</f>
        <v>#N/A</v>
      </c>
      <c r="K3971">
        <f>INDEX(GWP!$C$2:$C$13,MATCH(EPS!I3971,GWP!$B$2:$B$13,0))</f>
        <v>28</v>
      </c>
      <c r="L3971" s="4" t="e">
        <f t="shared" ref="L3971:L4034" si="125">IF(H3971="g pollutant",K3971*J3971/10^12,IF(H3971="MMTCO2e",J3971,IF(H3971="MWh",J3971,0)))</f>
        <v>#N/A</v>
      </c>
    </row>
    <row r="3972" spans="1:12">
      <c r="A3972" t="s">
        <v>9520</v>
      </c>
      <c r="B3972" t="s">
        <v>7325</v>
      </c>
      <c r="C3972" t="s">
        <v>1738</v>
      </c>
      <c r="D3972" t="s">
        <v>6874</v>
      </c>
      <c r="E3972" t="s">
        <v>1714</v>
      </c>
      <c r="H3972" t="str">
        <f>INDEX('Vensim Variables'!$B:$B,MATCH(EPS!$B3972,'Vensim Variables'!$A:$A,0))</f>
        <v>g pollutant</v>
      </c>
      <c r="I3972" t="str">
        <f t="shared" si="124"/>
        <v>N2O</v>
      </c>
      <c r="J3972" t="e">
        <f>INDEX(NoSettings!$C:$C,MATCH(EPS!$A3972,NoSettings!$A:$A,0))</f>
        <v>#N/A</v>
      </c>
      <c r="K3972">
        <f>INDEX(GWP!$C$2:$C$13,MATCH(EPS!I3972,GWP!$B$2:$B$13,0))</f>
        <v>265</v>
      </c>
      <c r="L3972" s="4" t="e">
        <f t="shared" si="125"/>
        <v>#N/A</v>
      </c>
    </row>
    <row r="3973" spans="1:12">
      <c r="A3973" t="s">
        <v>9521</v>
      </c>
      <c r="B3973" t="s">
        <v>7325</v>
      </c>
      <c r="C3973" t="s">
        <v>1738</v>
      </c>
      <c r="D3973" t="s">
        <v>6874</v>
      </c>
      <c r="E3973" t="s">
        <v>1715</v>
      </c>
      <c r="H3973" t="str">
        <f>INDEX('Vensim Variables'!$B:$B,MATCH(EPS!$B3973,'Vensim Variables'!$A:$A,0))</f>
        <v>g pollutant</v>
      </c>
      <c r="I3973" t="str">
        <f t="shared" si="124"/>
        <v>F gases</v>
      </c>
      <c r="J3973" t="e">
        <f>INDEX(NoSettings!$C:$C,MATCH(EPS!$A3973,NoSettings!$A:$A,0))</f>
        <v>#N/A</v>
      </c>
      <c r="K3973">
        <f>INDEX(GWP!$C$2:$C$13,MATCH(EPS!I3973,GWP!$B$2:$B$13,0))</f>
        <v>1</v>
      </c>
      <c r="L3973" s="4" t="e">
        <f t="shared" si="125"/>
        <v>#N/A</v>
      </c>
    </row>
    <row r="3974" spans="1:12">
      <c r="A3974" t="s">
        <v>9522</v>
      </c>
      <c r="B3974" t="s">
        <v>7325</v>
      </c>
      <c r="C3974" t="s">
        <v>1738</v>
      </c>
      <c r="D3974" t="s">
        <v>6875</v>
      </c>
      <c r="E3974" t="s">
        <v>1702</v>
      </c>
      <c r="H3974" t="str">
        <f>INDEX('Vensim Variables'!$B:$B,MATCH(EPS!$B3974,'Vensim Variables'!$A:$A,0))</f>
        <v>g pollutant</v>
      </c>
      <c r="I3974" t="str">
        <f t="shared" si="124"/>
        <v>CO2</v>
      </c>
      <c r="J3974" t="e">
        <f>INDEX(NoSettings!$C:$C,MATCH(EPS!$A3974,NoSettings!$A:$A,0))</f>
        <v>#N/A</v>
      </c>
      <c r="K3974">
        <f>INDEX(GWP!$C$2:$C$13,MATCH(EPS!I3974,GWP!$B$2:$B$13,0))</f>
        <v>1</v>
      </c>
      <c r="L3974" s="4" t="e">
        <f t="shared" si="125"/>
        <v>#N/A</v>
      </c>
    </row>
    <row r="3975" spans="1:12">
      <c r="A3975" t="s">
        <v>9523</v>
      </c>
      <c r="B3975" t="s">
        <v>7325</v>
      </c>
      <c r="C3975" t="s">
        <v>1738</v>
      </c>
      <c r="D3975" t="s">
        <v>6875</v>
      </c>
      <c r="E3975" t="s">
        <v>1705</v>
      </c>
      <c r="H3975" t="str">
        <f>INDEX('Vensim Variables'!$B:$B,MATCH(EPS!$B3975,'Vensim Variables'!$A:$A,0))</f>
        <v>g pollutant</v>
      </c>
      <c r="I3975" t="str">
        <f t="shared" si="124"/>
        <v>VOC</v>
      </c>
      <c r="J3975" t="e">
        <f>INDEX(NoSettings!$C:$C,MATCH(EPS!$A3975,NoSettings!$A:$A,0))</f>
        <v>#N/A</v>
      </c>
      <c r="K3975">
        <f>INDEX(GWP!$C$2:$C$13,MATCH(EPS!I3975,GWP!$B$2:$B$13,0))</f>
        <v>0</v>
      </c>
      <c r="L3975" s="4" t="e">
        <f t="shared" si="125"/>
        <v>#N/A</v>
      </c>
    </row>
    <row r="3976" spans="1:12">
      <c r="A3976" t="s">
        <v>9524</v>
      </c>
      <c r="B3976" t="s">
        <v>7325</v>
      </c>
      <c r="C3976" t="s">
        <v>1738</v>
      </c>
      <c r="D3976" t="s">
        <v>6875</v>
      </c>
      <c r="E3976" t="s">
        <v>1706</v>
      </c>
      <c r="H3976" t="str">
        <f>INDEX('Vensim Variables'!$B:$B,MATCH(EPS!$B3976,'Vensim Variables'!$A:$A,0))</f>
        <v>g pollutant</v>
      </c>
      <c r="I3976" t="str">
        <f t="shared" si="124"/>
        <v>CO</v>
      </c>
      <c r="J3976" t="e">
        <f>INDEX(NoSettings!$C:$C,MATCH(EPS!$A3976,NoSettings!$A:$A,0))</f>
        <v>#N/A</v>
      </c>
      <c r="K3976">
        <f>INDEX(GWP!$C$2:$C$13,MATCH(EPS!I3976,GWP!$B$2:$B$13,0))</f>
        <v>0</v>
      </c>
      <c r="L3976" s="4" t="e">
        <f t="shared" si="125"/>
        <v>#N/A</v>
      </c>
    </row>
    <row r="3977" spans="1:12">
      <c r="A3977" t="s">
        <v>9525</v>
      </c>
      <c r="B3977" t="s">
        <v>7325</v>
      </c>
      <c r="C3977" t="s">
        <v>1738</v>
      </c>
      <c r="D3977" t="s">
        <v>6875</v>
      </c>
      <c r="E3977" t="s">
        <v>1707</v>
      </c>
      <c r="H3977" t="str">
        <f>INDEX('Vensim Variables'!$B:$B,MATCH(EPS!$B3977,'Vensim Variables'!$A:$A,0))</f>
        <v>g pollutant</v>
      </c>
      <c r="I3977" t="str">
        <f t="shared" si="124"/>
        <v>NOx</v>
      </c>
      <c r="J3977" t="e">
        <f>INDEX(NoSettings!$C:$C,MATCH(EPS!$A3977,NoSettings!$A:$A,0))</f>
        <v>#N/A</v>
      </c>
      <c r="K3977">
        <f>INDEX(GWP!$C$2:$C$13,MATCH(EPS!I3977,GWP!$B$2:$B$13,0))</f>
        <v>0</v>
      </c>
      <c r="L3977" s="4" t="e">
        <f t="shared" si="125"/>
        <v>#N/A</v>
      </c>
    </row>
    <row r="3978" spans="1:12">
      <c r="A3978" t="s">
        <v>9526</v>
      </c>
      <c r="B3978" t="s">
        <v>7325</v>
      </c>
      <c r="C3978" t="s">
        <v>1738</v>
      </c>
      <c r="D3978" t="s">
        <v>6875</v>
      </c>
      <c r="E3978" t="s">
        <v>1708</v>
      </c>
      <c r="H3978" t="str">
        <f>INDEX('Vensim Variables'!$B:$B,MATCH(EPS!$B3978,'Vensim Variables'!$A:$A,0))</f>
        <v>g pollutant</v>
      </c>
      <c r="I3978" t="str">
        <f t="shared" si="124"/>
        <v>PM10</v>
      </c>
      <c r="J3978" t="e">
        <f>INDEX(NoSettings!$C:$C,MATCH(EPS!$A3978,NoSettings!$A:$A,0))</f>
        <v>#N/A</v>
      </c>
      <c r="K3978">
        <f>INDEX(GWP!$C$2:$C$13,MATCH(EPS!I3978,GWP!$B$2:$B$13,0))</f>
        <v>0</v>
      </c>
      <c r="L3978" s="4" t="e">
        <f t="shared" si="125"/>
        <v>#N/A</v>
      </c>
    </row>
    <row r="3979" spans="1:12">
      <c r="A3979" t="s">
        <v>9527</v>
      </c>
      <c r="B3979" t="s">
        <v>7325</v>
      </c>
      <c r="C3979" t="s">
        <v>1738</v>
      </c>
      <c r="D3979" t="s">
        <v>6875</v>
      </c>
      <c r="E3979" t="s">
        <v>1709</v>
      </c>
      <c r="H3979" t="str">
        <f>INDEX('Vensim Variables'!$B:$B,MATCH(EPS!$B3979,'Vensim Variables'!$A:$A,0))</f>
        <v>g pollutant</v>
      </c>
      <c r="I3979" t="str">
        <f t="shared" si="124"/>
        <v>PM25</v>
      </c>
      <c r="J3979" t="e">
        <f>INDEX(NoSettings!$C:$C,MATCH(EPS!$A3979,NoSettings!$A:$A,0))</f>
        <v>#N/A</v>
      </c>
      <c r="K3979">
        <f>INDEX(GWP!$C$2:$C$13,MATCH(EPS!I3979,GWP!$B$2:$B$13,0))</f>
        <v>0</v>
      </c>
      <c r="L3979" s="4" t="e">
        <f t="shared" si="125"/>
        <v>#N/A</v>
      </c>
    </row>
    <row r="3980" spans="1:12">
      <c r="A3980" t="s">
        <v>9528</v>
      </c>
      <c r="B3980" t="s">
        <v>7325</v>
      </c>
      <c r="C3980" t="s">
        <v>1738</v>
      </c>
      <c r="D3980" t="s">
        <v>6875</v>
      </c>
      <c r="E3980" t="s">
        <v>1710</v>
      </c>
      <c r="H3980" t="str">
        <f>INDEX('Vensim Variables'!$B:$B,MATCH(EPS!$B3980,'Vensim Variables'!$A:$A,0))</f>
        <v>g pollutant</v>
      </c>
      <c r="I3980" t="str">
        <f t="shared" si="124"/>
        <v>SOx</v>
      </c>
      <c r="J3980" t="e">
        <f>INDEX(NoSettings!$C:$C,MATCH(EPS!$A3980,NoSettings!$A:$A,0))</f>
        <v>#N/A</v>
      </c>
      <c r="K3980">
        <f>INDEX(GWP!$C$2:$C$13,MATCH(EPS!I3980,GWP!$B$2:$B$13,0))</f>
        <v>0</v>
      </c>
      <c r="L3980" s="4" t="e">
        <f t="shared" si="125"/>
        <v>#N/A</v>
      </c>
    </row>
    <row r="3981" spans="1:12">
      <c r="A3981" t="s">
        <v>9529</v>
      </c>
      <c r="B3981" t="s">
        <v>7325</v>
      </c>
      <c r="C3981" t="s">
        <v>1738</v>
      </c>
      <c r="D3981" t="s">
        <v>6875</v>
      </c>
      <c r="E3981" t="s">
        <v>1711</v>
      </c>
      <c r="H3981" t="str">
        <f>INDEX('Vensim Variables'!$B:$B,MATCH(EPS!$B3981,'Vensim Variables'!$A:$A,0))</f>
        <v>g pollutant</v>
      </c>
      <c r="I3981" t="str">
        <f t="shared" si="124"/>
        <v>BC</v>
      </c>
      <c r="J3981" t="e">
        <f>INDEX(NoSettings!$C:$C,MATCH(EPS!$A3981,NoSettings!$A:$A,0))</f>
        <v>#N/A</v>
      </c>
      <c r="K3981">
        <f>INDEX(GWP!$C$2:$C$13,MATCH(EPS!I3981,GWP!$B$2:$B$13,0))</f>
        <v>0</v>
      </c>
      <c r="L3981" s="4" t="e">
        <f t="shared" si="125"/>
        <v>#N/A</v>
      </c>
    </row>
    <row r="3982" spans="1:12">
      <c r="A3982" t="s">
        <v>9530</v>
      </c>
      <c r="B3982" t="s">
        <v>7325</v>
      </c>
      <c r="C3982" t="s">
        <v>1738</v>
      </c>
      <c r="D3982" t="s">
        <v>6875</v>
      </c>
      <c r="E3982" t="s">
        <v>1712</v>
      </c>
      <c r="H3982" t="str">
        <f>INDEX('Vensim Variables'!$B:$B,MATCH(EPS!$B3982,'Vensim Variables'!$A:$A,0))</f>
        <v>g pollutant</v>
      </c>
      <c r="I3982" t="str">
        <f t="shared" si="124"/>
        <v>OC</v>
      </c>
      <c r="J3982" t="e">
        <f>INDEX(NoSettings!$C:$C,MATCH(EPS!$A3982,NoSettings!$A:$A,0))</f>
        <v>#N/A</v>
      </c>
      <c r="K3982">
        <f>INDEX(GWP!$C$2:$C$13,MATCH(EPS!I3982,GWP!$B$2:$B$13,0))</f>
        <v>0</v>
      </c>
      <c r="L3982" s="4" t="e">
        <f t="shared" si="125"/>
        <v>#N/A</v>
      </c>
    </row>
    <row r="3983" spans="1:12">
      <c r="A3983" t="s">
        <v>9531</v>
      </c>
      <c r="B3983" t="s">
        <v>7325</v>
      </c>
      <c r="C3983" t="s">
        <v>1738</v>
      </c>
      <c r="D3983" t="s">
        <v>6875</v>
      </c>
      <c r="E3983" t="s">
        <v>1713</v>
      </c>
      <c r="H3983" t="str">
        <f>INDEX('Vensim Variables'!$B:$B,MATCH(EPS!$B3983,'Vensim Variables'!$A:$A,0))</f>
        <v>g pollutant</v>
      </c>
      <c r="I3983" t="str">
        <f t="shared" si="124"/>
        <v>CH4</v>
      </c>
      <c r="J3983" t="e">
        <f>INDEX(NoSettings!$C:$C,MATCH(EPS!$A3983,NoSettings!$A:$A,0))</f>
        <v>#N/A</v>
      </c>
      <c r="K3983">
        <f>INDEX(GWP!$C$2:$C$13,MATCH(EPS!I3983,GWP!$B$2:$B$13,0))</f>
        <v>28</v>
      </c>
      <c r="L3983" s="4" t="e">
        <f t="shared" si="125"/>
        <v>#N/A</v>
      </c>
    </row>
    <row r="3984" spans="1:12">
      <c r="A3984" t="s">
        <v>9532</v>
      </c>
      <c r="B3984" t="s">
        <v>7325</v>
      </c>
      <c r="C3984" t="s">
        <v>1738</v>
      </c>
      <c r="D3984" t="s">
        <v>6875</v>
      </c>
      <c r="E3984" t="s">
        <v>1714</v>
      </c>
      <c r="H3984" t="str">
        <f>INDEX('Vensim Variables'!$B:$B,MATCH(EPS!$B3984,'Vensim Variables'!$A:$A,0))</f>
        <v>g pollutant</v>
      </c>
      <c r="I3984" t="str">
        <f t="shared" si="124"/>
        <v>N2O</v>
      </c>
      <c r="J3984" t="e">
        <f>INDEX(NoSettings!$C:$C,MATCH(EPS!$A3984,NoSettings!$A:$A,0))</f>
        <v>#N/A</v>
      </c>
      <c r="K3984">
        <f>INDEX(GWP!$C$2:$C$13,MATCH(EPS!I3984,GWP!$B$2:$B$13,0))</f>
        <v>265</v>
      </c>
      <c r="L3984" s="4" t="e">
        <f t="shared" si="125"/>
        <v>#N/A</v>
      </c>
    </row>
    <row r="3985" spans="1:12">
      <c r="A3985" t="s">
        <v>9533</v>
      </c>
      <c r="B3985" t="s">
        <v>7325</v>
      </c>
      <c r="C3985" t="s">
        <v>1738</v>
      </c>
      <c r="D3985" t="s">
        <v>6875</v>
      </c>
      <c r="E3985" t="s">
        <v>1715</v>
      </c>
      <c r="H3985" t="str">
        <f>INDEX('Vensim Variables'!$B:$B,MATCH(EPS!$B3985,'Vensim Variables'!$A:$A,0))</f>
        <v>g pollutant</v>
      </c>
      <c r="I3985" t="str">
        <f t="shared" si="124"/>
        <v>F gases</v>
      </c>
      <c r="J3985" t="e">
        <f>INDEX(NoSettings!$C:$C,MATCH(EPS!$A3985,NoSettings!$A:$A,0))</f>
        <v>#N/A</v>
      </c>
      <c r="K3985">
        <f>INDEX(GWP!$C$2:$C$13,MATCH(EPS!I3985,GWP!$B$2:$B$13,0))</f>
        <v>1</v>
      </c>
      <c r="L3985" s="4" t="e">
        <f t="shared" si="125"/>
        <v>#N/A</v>
      </c>
    </row>
    <row r="3986" spans="1:12">
      <c r="A3986" t="s">
        <v>9534</v>
      </c>
      <c r="B3986" t="s">
        <v>7325</v>
      </c>
      <c r="C3986" t="s">
        <v>1738</v>
      </c>
      <c r="D3986" t="s">
        <v>6876</v>
      </c>
      <c r="E3986" t="s">
        <v>1702</v>
      </c>
      <c r="H3986" t="str">
        <f>INDEX('Vensim Variables'!$B:$B,MATCH(EPS!$B3986,'Vensim Variables'!$A:$A,0))</f>
        <v>g pollutant</v>
      </c>
      <c r="I3986" t="str">
        <f t="shared" si="124"/>
        <v>CO2</v>
      </c>
      <c r="J3986" t="e">
        <f>INDEX(NoSettings!$C:$C,MATCH(EPS!$A3986,NoSettings!$A:$A,0))</f>
        <v>#N/A</v>
      </c>
      <c r="K3986">
        <f>INDEX(GWP!$C$2:$C$13,MATCH(EPS!I3986,GWP!$B$2:$B$13,0))</f>
        <v>1</v>
      </c>
      <c r="L3986" s="4" t="e">
        <f t="shared" si="125"/>
        <v>#N/A</v>
      </c>
    </row>
    <row r="3987" spans="1:12">
      <c r="A3987" t="s">
        <v>9535</v>
      </c>
      <c r="B3987" t="s">
        <v>7325</v>
      </c>
      <c r="C3987" t="s">
        <v>1738</v>
      </c>
      <c r="D3987" t="s">
        <v>6876</v>
      </c>
      <c r="E3987" t="s">
        <v>1705</v>
      </c>
      <c r="H3987" t="str">
        <f>INDEX('Vensim Variables'!$B:$B,MATCH(EPS!$B3987,'Vensim Variables'!$A:$A,0))</f>
        <v>g pollutant</v>
      </c>
      <c r="I3987" t="str">
        <f t="shared" si="124"/>
        <v>VOC</v>
      </c>
      <c r="J3987" t="e">
        <f>INDEX(NoSettings!$C:$C,MATCH(EPS!$A3987,NoSettings!$A:$A,0))</f>
        <v>#N/A</v>
      </c>
      <c r="K3987">
        <f>INDEX(GWP!$C$2:$C$13,MATCH(EPS!I3987,GWP!$B$2:$B$13,0))</f>
        <v>0</v>
      </c>
      <c r="L3987" s="4" t="e">
        <f t="shared" si="125"/>
        <v>#N/A</v>
      </c>
    </row>
    <row r="3988" spans="1:12">
      <c r="A3988" t="s">
        <v>9536</v>
      </c>
      <c r="B3988" t="s">
        <v>7325</v>
      </c>
      <c r="C3988" t="s">
        <v>1738</v>
      </c>
      <c r="D3988" t="s">
        <v>6876</v>
      </c>
      <c r="E3988" t="s">
        <v>1706</v>
      </c>
      <c r="H3988" t="str">
        <f>INDEX('Vensim Variables'!$B:$B,MATCH(EPS!$B3988,'Vensim Variables'!$A:$A,0))</f>
        <v>g pollutant</v>
      </c>
      <c r="I3988" t="str">
        <f t="shared" si="124"/>
        <v>CO</v>
      </c>
      <c r="J3988" t="e">
        <f>INDEX(NoSettings!$C:$C,MATCH(EPS!$A3988,NoSettings!$A:$A,0))</f>
        <v>#N/A</v>
      </c>
      <c r="K3988">
        <f>INDEX(GWP!$C$2:$C$13,MATCH(EPS!I3988,GWP!$B$2:$B$13,0))</f>
        <v>0</v>
      </c>
      <c r="L3988" s="4" t="e">
        <f t="shared" si="125"/>
        <v>#N/A</v>
      </c>
    </row>
    <row r="3989" spans="1:12">
      <c r="A3989" t="s">
        <v>9537</v>
      </c>
      <c r="B3989" t="s">
        <v>7325</v>
      </c>
      <c r="C3989" t="s">
        <v>1738</v>
      </c>
      <c r="D3989" t="s">
        <v>6876</v>
      </c>
      <c r="E3989" t="s">
        <v>1707</v>
      </c>
      <c r="H3989" t="str">
        <f>INDEX('Vensim Variables'!$B:$B,MATCH(EPS!$B3989,'Vensim Variables'!$A:$A,0))</f>
        <v>g pollutant</v>
      </c>
      <c r="I3989" t="str">
        <f t="shared" si="124"/>
        <v>NOx</v>
      </c>
      <c r="J3989" t="e">
        <f>INDEX(NoSettings!$C:$C,MATCH(EPS!$A3989,NoSettings!$A:$A,0))</f>
        <v>#N/A</v>
      </c>
      <c r="K3989">
        <f>INDEX(GWP!$C$2:$C$13,MATCH(EPS!I3989,GWP!$B$2:$B$13,0))</f>
        <v>0</v>
      </c>
      <c r="L3989" s="4" t="e">
        <f t="shared" si="125"/>
        <v>#N/A</v>
      </c>
    </row>
    <row r="3990" spans="1:12">
      <c r="A3990" t="s">
        <v>9538</v>
      </c>
      <c r="B3990" t="s">
        <v>7325</v>
      </c>
      <c r="C3990" t="s">
        <v>1738</v>
      </c>
      <c r="D3990" t="s">
        <v>6876</v>
      </c>
      <c r="E3990" t="s">
        <v>1708</v>
      </c>
      <c r="H3990" t="str">
        <f>INDEX('Vensim Variables'!$B:$B,MATCH(EPS!$B3990,'Vensim Variables'!$A:$A,0))</f>
        <v>g pollutant</v>
      </c>
      <c r="I3990" t="str">
        <f t="shared" si="124"/>
        <v>PM10</v>
      </c>
      <c r="J3990" t="e">
        <f>INDEX(NoSettings!$C:$C,MATCH(EPS!$A3990,NoSettings!$A:$A,0))</f>
        <v>#N/A</v>
      </c>
      <c r="K3990">
        <f>INDEX(GWP!$C$2:$C$13,MATCH(EPS!I3990,GWP!$B$2:$B$13,0))</f>
        <v>0</v>
      </c>
      <c r="L3990" s="4" t="e">
        <f t="shared" si="125"/>
        <v>#N/A</v>
      </c>
    </row>
    <row r="3991" spans="1:12">
      <c r="A3991" t="s">
        <v>9539</v>
      </c>
      <c r="B3991" t="s">
        <v>7325</v>
      </c>
      <c r="C3991" t="s">
        <v>1738</v>
      </c>
      <c r="D3991" t="s">
        <v>6876</v>
      </c>
      <c r="E3991" t="s">
        <v>1709</v>
      </c>
      <c r="H3991" t="str">
        <f>INDEX('Vensim Variables'!$B:$B,MATCH(EPS!$B3991,'Vensim Variables'!$A:$A,0))</f>
        <v>g pollutant</v>
      </c>
      <c r="I3991" t="str">
        <f t="shared" si="124"/>
        <v>PM25</v>
      </c>
      <c r="J3991" t="e">
        <f>INDEX(NoSettings!$C:$C,MATCH(EPS!$A3991,NoSettings!$A:$A,0))</f>
        <v>#N/A</v>
      </c>
      <c r="K3991">
        <f>INDEX(GWP!$C$2:$C$13,MATCH(EPS!I3991,GWP!$B$2:$B$13,0))</f>
        <v>0</v>
      </c>
      <c r="L3991" s="4" t="e">
        <f t="shared" si="125"/>
        <v>#N/A</v>
      </c>
    </row>
    <row r="3992" spans="1:12">
      <c r="A3992" t="s">
        <v>9540</v>
      </c>
      <c r="B3992" t="s">
        <v>7325</v>
      </c>
      <c r="C3992" t="s">
        <v>1738</v>
      </c>
      <c r="D3992" t="s">
        <v>6876</v>
      </c>
      <c r="E3992" t="s">
        <v>1710</v>
      </c>
      <c r="H3992" t="str">
        <f>INDEX('Vensim Variables'!$B:$B,MATCH(EPS!$B3992,'Vensim Variables'!$A:$A,0))</f>
        <v>g pollutant</v>
      </c>
      <c r="I3992" t="str">
        <f t="shared" si="124"/>
        <v>SOx</v>
      </c>
      <c r="J3992" t="e">
        <f>INDEX(NoSettings!$C:$C,MATCH(EPS!$A3992,NoSettings!$A:$A,0))</f>
        <v>#N/A</v>
      </c>
      <c r="K3992">
        <f>INDEX(GWP!$C$2:$C$13,MATCH(EPS!I3992,GWP!$B$2:$B$13,0))</f>
        <v>0</v>
      </c>
      <c r="L3992" s="4" t="e">
        <f t="shared" si="125"/>
        <v>#N/A</v>
      </c>
    </row>
    <row r="3993" spans="1:12">
      <c r="A3993" t="s">
        <v>9541</v>
      </c>
      <c r="B3993" t="s">
        <v>7325</v>
      </c>
      <c r="C3993" t="s">
        <v>1738</v>
      </c>
      <c r="D3993" t="s">
        <v>6876</v>
      </c>
      <c r="E3993" t="s">
        <v>1711</v>
      </c>
      <c r="H3993" t="str">
        <f>INDEX('Vensim Variables'!$B:$B,MATCH(EPS!$B3993,'Vensim Variables'!$A:$A,0))</f>
        <v>g pollutant</v>
      </c>
      <c r="I3993" t="str">
        <f t="shared" si="124"/>
        <v>BC</v>
      </c>
      <c r="J3993" t="e">
        <f>INDEX(NoSettings!$C:$C,MATCH(EPS!$A3993,NoSettings!$A:$A,0))</f>
        <v>#N/A</v>
      </c>
      <c r="K3993">
        <f>INDEX(GWP!$C$2:$C$13,MATCH(EPS!I3993,GWP!$B$2:$B$13,0))</f>
        <v>0</v>
      </c>
      <c r="L3993" s="4" t="e">
        <f t="shared" si="125"/>
        <v>#N/A</v>
      </c>
    </row>
    <row r="3994" spans="1:12">
      <c r="A3994" t="s">
        <v>9542</v>
      </c>
      <c r="B3994" t="s">
        <v>7325</v>
      </c>
      <c r="C3994" t="s">
        <v>1738</v>
      </c>
      <c r="D3994" t="s">
        <v>6876</v>
      </c>
      <c r="E3994" t="s">
        <v>1712</v>
      </c>
      <c r="H3994" t="str">
        <f>INDEX('Vensim Variables'!$B:$B,MATCH(EPS!$B3994,'Vensim Variables'!$A:$A,0))</f>
        <v>g pollutant</v>
      </c>
      <c r="I3994" t="str">
        <f t="shared" si="124"/>
        <v>OC</v>
      </c>
      <c r="J3994" t="e">
        <f>INDEX(NoSettings!$C:$C,MATCH(EPS!$A3994,NoSettings!$A:$A,0))</f>
        <v>#N/A</v>
      </c>
      <c r="K3994">
        <f>INDEX(GWP!$C$2:$C$13,MATCH(EPS!I3994,GWP!$B$2:$B$13,0))</f>
        <v>0</v>
      </c>
      <c r="L3994" s="4" t="e">
        <f t="shared" si="125"/>
        <v>#N/A</v>
      </c>
    </row>
    <row r="3995" spans="1:12">
      <c r="A3995" t="s">
        <v>9543</v>
      </c>
      <c r="B3995" t="s">
        <v>7325</v>
      </c>
      <c r="C3995" t="s">
        <v>1738</v>
      </c>
      <c r="D3995" t="s">
        <v>6876</v>
      </c>
      <c r="E3995" t="s">
        <v>1713</v>
      </c>
      <c r="H3995" t="str">
        <f>INDEX('Vensim Variables'!$B:$B,MATCH(EPS!$B3995,'Vensim Variables'!$A:$A,0))</f>
        <v>g pollutant</v>
      </c>
      <c r="I3995" t="str">
        <f t="shared" si="124"/>
        <v>CH4</v>
      </c>
      <c r="J3995" t="e">
        <f>INDEX(NoSettings!$C:$C,MATCH(EPS!$A3995,NoSettings!$A:$A,0))</f>
        <v>#N/A</v>
      </c>
      <c r="K3995">
        <f>INDEX(GWP!$C$2:$C$13,MATCH(EPS!I3995,GWP!$B$2:$B$13,0))</f>
        <v>28</v>
      </c>
      <c r="L3995" s="4" t="e">
        <f t="shared" si="125"/>
        <v>#N/A</v>
      </c>
    </row>
    <row r="3996" spans="1:12">
      <c r="A3996" t="s">
        <v>9544</v>
      </c>
      <c r="B3996" t="s">
        <v>7325</v>
      </c>
      <c r="C3996" t="s">
        <v>1738</v>
      </c>
      <c r="D3996" t="s">
        <v>6876</v>
      </c>
      <c r="E3996" t="s">
        <v>1714</v>
      </c>
      <c r="H3996" t="str">
        <f>INDEX('Vensim Variables'!$B:$B,MATCH(EPS!$B3996,'Vensim Variables'!$A:$A,0))</f>
        <v>g pollutant</v>
      </c>
      <c r="I3996" t="str">
        <f t="shared" si="124"/>
        <v>N2O</v>
      </c>
      <c r="J3996" t="e">
        <f>INDEX(NoSettings!$C:$C,MATCH(EPS!$A3996,NoSettings!$A:$A,0))</f>
        <v>#N/A</v>
      </c>
      <c r="K3996">
        <f>INDEX(GWP!$C$2:$C$13,MATCH(EPS!I3996,GWP!$B$2:$B$13,0))</f>
        <v>265</v>
      </c>
      <c r="L3996" s="4" t="e">
        <f t="shared" si="125"/>
        <v>#N/A</v>
      </c>
    </row>
    <row r="3997" spans="1:12">
      <c r="A3997" t="s">
        <v>9545</v>
      </c>
      <c r="B3997" t="s">
        <v>7325</v>
      </c>
      <c r="C3997" t="s">
        <v>1738</v>
      </c>
      <c r="D3997" t="s">
        <v>6876</v>
      </c>
      <c r="E3997" t="s">
        <v>1715</v>
      </c>
      <c r="H3997" t="str">
        <f>INDEX('Vensim Variables'!$B:$B,MATCH(EPS!$B3997,'Vensim Variables'!$A:$A,0))</f>
        <v>g pollutant</v>
      </c>
      <c r="I3997" t="str">
        <f t="shared" si="124"/>
        <v>F gases</v>
      </c>
      <c r="J3997" t="e">
        <f>INDEX(NoSettings!$C:$C,MATCH(EPS!$A3997,NoSettings!$A:$A,0))</f>
        <v>#N/A</v>
      </c>
      <c r="K3997">
        <f>INDEX(GWP!$C$2:$C$13,MATCH(EPS!I3997,GWP!$B$2:$B$13,0))</f>
        <v>1</v>
      </c>
      <c r="L3997" s="4" t="e">
        <f t="shared" si="125"/>
        <v>#N/A</v>
      </c>
    </row>
    <row r="3998" spans="1:12">
      <c r="A3998" t="s">
        <v>9546</v>
      </c>
      <c r="B3998" t="s">
        <v>7325</v>
      </c>
      <c r="C3998" t="s">
        <v>1738</v>
      </c>
      <c r="D3998" t="s">
        <v>6877</v>
      </c>
      <c r="E3998" t="s">
        <v>1702</v>
      </c>
      <c r="H3998" t="str">
        <f>INDEX('Vensim Variables'!$B:$B,MATCH(EPS!$B3998,'Vensim Variables'!$A:$A,0))</f>
        <v>g pollutant</v>
      </c>
      <c r="I3998" t="str">
        <f t="shared" si="124"/>
        <v>CO2</v>
      </c>
      <c r="J3998" t="e">
        <f>INDEX(NoSettings!$C:$C,MATCH(EPS!$A3998,NoSettings!$A:$A,0))</f>
        <v>#N/A</v>
      </c>
      <c r="K3998">
        <f>INDEX(GWP!$C$2:$C$13,MATCH(EPS!I3998,GWP!$B$2:$B$13,0))</f>
        <v>1</v>
      </c>
      <c r="L3998" s="4" t="e">
        <f t="shared" si="125"/>
        <v>#N/A</v>
      </c>
    </row>
    <row r="3999" spans="1:12">
      <c r="A3999" t="s">
        <v>9547</v>
      </c>
      <c r="B3999" t="s">
        <v>7325</v>
      </c>
      <c r="C3999" t="s">
        <v>1738</v>
      </c>
      <c r="D3999" t="s">
        <v>6877</v>
      </c>
      <c r="E3999" t="s">
        <v>1705</v>
      </c>
      <c r="H3999" t="str">
        <f>INDEX('Vensim Variables'!$B:$B,MATCH(EPS!$B3999,'Vensim Variables'!$A:$A,0))</f>
        <v>g pollutant</v>
      </c>
      <c r="I3999" t="str">
        <f t="shared" si="124"/>
        <v>VOC</v>
      </c>
      <c r="J3999" t="e">
        <f>INDEX(NoSettings!$C:$C,MATCH(EPS!$A3999,NoSettings!$A:$A,0))</f>
        <v>#N/A</v>
      </c>
      <c r="K3999">
        <f>INDEX(GWP!$C$2:$C$13,MATCH(EPS!I3999,GWP!$B$2:$B$13,0))</f>
        <v>0</v>
      </c>
      <c r="L3999" s="4" t="e">
        <f t="shared" si="125"/>
        <v>#N/A</v>
      </c>
    </row>
    <row r="4000" spans="1:12">
      <c r="A4000" t="s">
        <v>9548</v>
      </c>
      <c r="B4000" t="s">
        <v>7325</v>
      </c>
      <c r="C4000" t="s">
        <v>1738</v>
      </c>
      <c r="D4000" t="s">
        <v>6877</v>
      </c>
      <c r="E4000" t="s">
        <v>1706</v>
      </c>
      <c r="H4000" t="str">
        <f>INDEX('Vensim Variables'!$B:$B,MATCH(EPS!$B4000,'Vensim Variables'!$A:$A,0))</f>
        <v>g pollutant</v>
      </c>
      <c r="I4000" t="str">
        <f t="shared" si="124"/>
        <v>CO</v>
      </c>
      <c r="J4000" t="e">
        <f>INDEX(NoSettings!$C:$C,MATCH(EPS!$A4000,NoSettings!$A:$A,0))</f>
        <v>#N/A</v>
      </c>
      <c r="K4000">
        <f>INDEX(GWP!$C$2:$C$13,MATCH(EPS!I4000,GWP!$B$2:$B$13,0))</f>
        <v>0</v>
      </c>
      <c r="L4000" s="4" t="e">
        <f t="shared" si="125"/>
        <v>#N/A</v>
      </c>
    </row>
    <row r="4001" spans="1:12">
      <c r="A4001" t="s">
        <v>9549</v>
      </c>
      <c r="B4001" t="s">
        <v>7325</v>
      </c>
      <c r="C4001" t="s">
        <v>1738</v>
      </c>
      <c r="D4001" t="s">
        <v>6877</v>
      </c>
      <c r="E4001" t="s">
        <v>1707</v>
      </c>
      <c r="H4001" t="str">
        <f>INDEX('Vensim Variables'!$B:$B,MATCH(EPS!$B4001,'Vensim Variables'!$A:$A,0))</f>
        <v>g pollutant</v>
      </c>
      <c r="I4001" t="str">
        <f t="shared" si="124"/>
        <v>NOx</v>
      </c>
      <c r="J4001" t="e">
        <f>INDEX(NoSettings!$C:$C,MATCH(EPS!$A4001,NoSettings!$A:$A,0))</f>
        <v>#N/A</v>
      </c>
      <c r="K4001">
        <f>INDEX(GWP!$C$2:$C$13,MATCH(EPS!I4001,GWP!$B$2:$B$13,0))</f>
        <v>0</v>
      </c>
      <c r="L4001" s="4" t="e">
        <f t="shared" si="125"/>
        <v>#N/A</v>
      </c>
    </row>
    <row r="4002" spans="1:12">
      <c r="A4002" t="s">
        <v>9550</v>
      </c>
      <c r="B4002" t="s">
        <v>7325</v>
      </c>
      <c r="C4002" t="s">
        <v>1738</v>
      </c>
      <c r="D4002" t="s">
        <v>6877</v>
      </c>
      <c r="E4002" t="s">
        <v>1708</v>
      </c>
      <c r="H4002" t="str">
        <f>INDEX('Vensim Variables'!$B:$B,MATCH(EPS!$B4002,'Vensim Variables'!$A:$A,0))</f>
        <v>g pollutant</v>
      </c>
      <c r="I4002" t="str">
        <f t="shared" si="124"/>
        <v>PM10</v>
      </c>
      <c r="J4002" t="e">
        <f>INDEX(NoSettings!$C:$C,MATCH(EPS!$A4002,NoSettings!$A:$A,0))</f>
        <v>#N/A</v>
      </c>
      <c r="K4002">
        <f>INDEX(GWP!$C$2:$C$13,MATCH(EPS!I4002,GWP!$B$2:$B$13,0))</f>
        <v>0</v>
      </c>
      <c r="L4002" s="4" t="e">
        <f t="shared" si="125"/>
        <v>#N/A</v>
      </c>
    </row>
    <row r="4003" spans="1:12">
      <c r="A4003" t="s">
        <v>9551</v>
      </c>
      <c r="B4003" t="s">
        <v>7325</v>
      </c>
      <c r="C4003" t="s">
        <v>1738</v>
      </c>
      <c r="D4003" t="s">
        <v>6877</v>
      </c>
      <c r="E4003" t="s">
        <v>1709</v>
      </c>
      <c r="H4003" t="str">
        <f>INDEX('Vensim Variables'!$B:$B,MATCH(EPS!$B4003,'Vensim Variables'!$A:$A,0))</f>
        <v>g pollutant</v>
      </c>
      <c r="I4003" t="str">
        <f t="shared" si="124"/>
        <v>PM25</v>
      </c>
      <c r="J4003" t="e">
        <f>INDEX(NoSettings!$C:$C,MATCH(EPS!$A4003,NoSettings!$A:$A,0))</f>
        <v>#N/A</v>
      </c>
      <c r="K4003">
        <f>INDEX(GWP!$C$2:$C$13,MATCH(EPS!I4003,GWP!$B$2:$B$13,0))</f>
        <v>0</v>
      </c>
      <c r="L4003" s="4" t="e">
        <f t="shared" si="125"/>
        <v>#N/A</v>
      </c>
    </row>
    <row r="4004" spans="1:12">
      <c r="A4004" t="s">
        <v>9552</v>
      </c>
      <c r="B4004" t="s">
        <v>7325</v>
      </c>
      <c r="C4004" t="s">
        <v>1738</v>
      </c>
      <c r="D4004" t="s">
        <v>6877</v>
      </c>
      <c r="E4004" t="s">
        <v>1710</v>
      </c>
      <c r="H4004" t="str">
        <f>INDEX('Vensim Variables'!$B:$B,MATCH(EPS!$B4004,'Vensim Variables'!$A:$A,0))</f>
        <v>g pollutant</v>
      </c>
      <c r="I4004" t="str">
        <f t="shared" si="124"/>
        <v>SOx</v>
      </c>
      <c r="J4004" t="e">
        <f>INDEX(NoSettings!$C:$C,MATCH(EPS!$A4004,NoSettings!$A:$A,0))</f>
        <v>#N/A</v>
      </c>
      <c r="K4004">
        <f>INDEX(GWP!$C$2:$C$13,MATCH(EPS!I4004,GWP!$B$2:$B$13,0))</f>
        <v>0</v>
      </c>
      <c r="L4004" s="4" t="e">
        <f t="shared" si="125"/>
        <v>#N/A</v>
      </c>
    </row>
    <row r="4005" spans="1:12">
      <c r="A4005" t="s">
        <v>9553</v>
      </c>
      <c r="B4005" t="s">
        <v>7325</v>
      </c>
      <c r="C4005" t="s">
        <v>1738</v>
      </c>
      <c r="D4005" t="s">
        <v>6877</v>
      </c>
      <c r="E4005" t="s">
        <v>1711</v>
      </c>
      <c r="H4005" t="str">
        <f>INDEX('Vensim Variables'!$B:$B,MATCH(EPS!$B4005,'Vensim Variables'!$A:$A,0))</f>
        <v>g pollutant</v>
      </c>
      <c r="I4005" t="str">
        <f t="shared" si="124"/>
        <v>BC</v>
      </c>
      <c r="J4005" t="e">
        <f>INDEX(NoSettings!$C:$C,MATCH(EPS!$A4005,NoSettings!$A:$A,0))</f>
        <v>#N/A</v>
      </c>
      <c r="K4005">
        <f>INDEX(GWP!$C$2:$C$13,MATCH(EPS!I4005,GWP!$B$2:$B$13,0))</f>
        <v>0</v>
      </c>
      <c r="L4005" s="4" t="e">
        <f t="shared" si="125"/>
        <v>#N/A</v>
      </c>
    </row>
    <row r="4006" spans="1:12">
      <c r="A4006" t="s">
        <v>9554</v>
      </c>
      <c r="B4006" t="s">
        <v>7325</v>
      </c>
      <c r="C4006" t="s">
        <v>1738</v>
      </c>
      <c r="D4006" t="s">
        <v>6877</v>
      </c>
      <c r="E4006" t="s">
        <v>1712</v>
      </c>
      <c r="H4006" t="str">
        <f>INDEX('Vensim Variables'!$B:$B,MATCH(EPS!$B4006,'Vensim Variables'!$A:$A,0))</f>
        <v>g pollutant</v>
      </c>
      <c r="I4006" t="str">
        <f t="shared" si="124"/>
        <v>OC</v>
      </c>
      <c r="J4006" t="e">
        <f>INDEX(NoSettings!$C:$C,MATCH(EPS!$A4006,NoSettings!$A:$A,0))</f>
        <v>#N/A</v>
      </c>
      <c r="K4006">
        <f>INDEX(GWP!$C$2:$C$13,MATCH(EPS!I4006,GWP!$B$2:$B$13,0))</f>
        <v>0</v>
      </c>
      <c r="L4006" s="4" t="e">
        <f t="shared" si="125"/>
        <v>#N/A</v>
      </c>
    </row>
    <row r="4007" spans="1:12">
      <c r="A4007" t="s">
        <v>9555</v>
      </c>
      <c r="B4007" t="s">
        <v>7325</v>
      </c>
      <c r="C4007" t="s">
        <v>1738</v>
      </c>
      <c r="D4007" t="s">
        <v>6877</v>
      </c>
      <c r="E4007" t="s">
        <v>1713</v>
      </c>
      <c r="H4007" t="str">
        <f>INDEX('Vensim Variables'!$B:$B,MATCH(EPS!$B4007,'Vensim Variables'!$A:$A,0))</f>
        <v>g pollutant</v>
      </c>
      <c r="I4007" t="str">
        <f t="shared" si="124"/>
        <v>CH4</v>
      </c>
      <c r="J4007" t="e">
        <f>INDEX(NoSettings!$C:$C,MATCH(EPS!$A4007,NoSettings!$A:$A,0))</f>
        <v>#N/A</v>
      </c>
      <c r="K4007">
        <f>INDEX(GWP!$C$2:$C$13,MATCH(EPS!I4007,GWP!$B$2:$B$13,0))</f>
        <v>28</v>
      </c>
      <c r="L4007" s="4" t="e">
        <f t="shared" si="125"/>
        <v>#N/A</v>
      </c>
    </row>
    <row r="4008" spans="1:12">
      <c r="A4008" t="s">
        <v>9556</v>
      </c>
      <c r="B4008" t="s">
        <v>7325</v>
      </c>
      <c r="C4008" t="s">
        <v>1738</v>
      </c>
      <c r="D4008" t="s">
        <v>6877</v>
      </c>
      <c r="E4008" t="s">
        <v>1714</v>
      </c>
      <c r="H4008" t="str">
        <f>INDEX('Vensim Variables'!$B:$B,MATCH(EPS!$B4008,'Vensim Variables'!$A:$A,0))</f>
        <v>g pollutant</v>
      </c>
      <c r="I4008" t="str">
        <f t="shared" si="124"/>
        <v>N2O</v>
      </c>
      <c r="J4008" t="e">
        <f>INDEX(NoSettings!$C:$C,MATCH(EPS!$A4008,NoSettings!$A:$A,0))</f>
        <v>#N/A</v>
      </c>
      <c r="K4008">
        <f>INDEX(GWP!$C$2:$C$13,MATCH(EPS!I4008,GWP!$B$2:$B$13,0))</f>
        <v>265</v>
      </c>
      <c r="L4008" s="4" t="e">
        <f t="shared" si="125"/>
        <v>#N/A</v>
      </c>
    </row>
    <row r="4009" spans="1:12">
      <c r="A4009" t="s">
        <v>9557</v>
      </c>
      <c r="B4009" t="s">
        <v>7325</v>
      </c>
      <c r="C4009" t="s">
        <v>1738</v>
      </c>
      <c r="D4009" t="s">
        <v>6877</v>
      </c>
      <c r="E4009" t="s">
        <v>1715</v>
      </c>
      <c r="H4009" t="str">
        <f>INDEX('Vensim Variables'!$B:$B,MATCH(EPS!$B4009,'Vensim Variables'!$A:$A,0))</f>
        <v>g pollutant</v>
      </c>
      <c r="I4009" t="str">
        <f t="shared" si="124"/>
        <v>F gases</v>
      </c>
      <c r="J4009" t="e">
        <f>INDEX(NoSettings!$C:$C,MATCH(EPS!$A4009,NoSettings!$A:$A,0))</f>
        <v>#N/A</v>
      </c>
      <c r="K4009">
        <f>INDEX(GWP!$C$2:$C$13,MATCH(EPS!I4009,GWP!$B$2:$B$13,0))</f>
        <v>1</v>
      </c>
      <c r="L4009" s="4" t="e">
        <f t="shared" si="125"/>
        <v>#N/A</v>
      </c>
    </row>
    <row r="4010" spans="1:12">
      <c r="A4010" t="s">
        <v>9558</v>
      </c>
      <c r="B4010" t="s">
        <v>7325</v>
      </c>
      <c r="C4010" t="s">
        <v>1738</v>
      </c>
      <c r="D4010" t="s">
        <v>6878</v>
      </c>
      <c r="E4010" t="s">
        <v>1702</v>
      </c>
      <c r="H4010" t="str">
        <f>INDEX('Vensim Variables'!$B:$B,MATCH(EPS!$B4010,'Vensim Variables'!$A:$A,0))</f>
        <v>g pollutant</v>
      </c>
      <c r="I4010" t="str">
        <f t="shared" si="124"/>
        <v>CO2</v>
      </c>
      <c r="J4010" t="e">
        <f>INDEX(NoSettings!$C:$C,MATCH(EPS!$A4010,NoSettings!$A:$A,0))</f>
        <v>#N/A</v>
      </c>
      <c r="K4010">
        <f>INDEX(GWP!$C$2:$C$13,MATCH(EPS!I4010,GWP!$B$2:$B$13,0))</f>
        <v>1</v>
      </c>
      <c r="L4010" s="4" t="e">
        <f t="shared" si="125"/>
        <v>#N/A</v>
      </c>
    </row>
    <row r="4011" spans="1:12">
      <c r="A4011" t="s">
        <v>9559</v>
      </c>
      <c r="B4011" t="s">
        <v>7325</v>
      </c>
      <c r="C4011" t="s">
        <v>1738</v>
      </c>
      <c r="D4011" t="s">
        <v>6878</v>
      </c>
      <c r="E4011" t="s">
        <v>1705</v>
      </c>
      <c r="H4011" t="str">
        <f>INDEX('Vensim Variables'!$B:$B,MATCH(EPS!$B4011,'Vensim Variables'!$A:$A,0))</f>
        <v>g pollutant</v>
      </c>
      <c r="I4011" t="str">
        <f t="shared" si="124"/>
        <v>VOC</v>
      </c>
      <c r="J4011" t="e">
        <f>INDEX(NoSettings!$C:$C,MATCH(EPS!$A4011,NoSettings!$A:$A,0))</f>
        <v>#N/A</v>
      </c>
      <c r="K4011">
        <f>INDEX(GWP!$C$2:$C$13,MATCH(EPS!I4011,GWP!$B$2:$B$13,0))</f>
        <v>0</v>
      </c>
      <c r="L4011" s="4" t="e">
        <f t="shared" si="125"/>
        <v>#N/A</v>
      </c>
    </row>
    <row r="4012" spans="1:12">
      <c r="A4012" t="s">
        <v>9560</v>
      </c>
      <c r="B4012" t="s">
        <v>7325</v>
      </c>
      <c r="C4012" t="s">
        <v>1738</v>
      </c>
      <c r="D4012" t="s">
        <v>6878</v>
      </c>
      <c r="E4012" t="s">
        <v>1706</v>
      </c>
      <c r="H4012" t="str">
        <f>INDEX('Vensim Variables'!$B:$B,MATCH(EPS!$B4012,'Vensim Variables'!$A:$A,0))</f>
        <v>g pollutant</v>
      </c>
      <c r="I4012" t="str">
        <f t="shared" si="124"/>
        <v>CO</v>
      </c>
      <c r="J4012" t="e">
        <f>INDEX(NoSettings!$C:$C,MATCH(EPS!$A4012,NoSettings!$A:$A,0))</f>
        <v>#N/A</v>
      </c>
      <c r="K4012">
        <f>INDEX(GWP!$C$2:$C$13,MATCH(EPS!I4012,GWP!$B$2:$B$13,0))</f>
        <v>0</v>
      </c>
      <c r="L4012" s="4" t="e">
        <f t="shared" si="125"/>
        <v>#N/A</v>
      </c>
    </row>
    <row r="4013" spans="1:12">
      <c r="A4013" t="s">
        <v>9561</v>
      </c>
      <c r="B4013" t="s">
        <v>7325</v>
      </c>
      <c r="C4013" t="s">
        <v>1738</v>
      </c>
      <c r="D4013" t="s">
        <v>6878</v>
      </c>
      <c r="E4013" t="s">
        <v>1707</v>
      </c>
      <c r="H4013" t="str">
        <f>INDEX('Vensim Variables'!$B:$B,MATCH(EPS!$B4013,'Vensim Variables'!$A:$A,0))</f>
        <v>g pollutant</v>
      </c>
      <c r="I4013" t="str">
        <f t="shared" si="124"/>
        <v>NOx</v>
      </c>
      <c r="J4013" t="e">
        <f>INDEX(NoSettings!$C:$C,MATCH(EPS!$A4013,NoSettings!$A:$A,0))</f>
        <v>#N/A</v>
      </c>
      <c r="K4013">
        <f>INDEX(GWP!$C$2:$C$13,MATCH(EPS!I4013,GWP!$B$2:$B$13,0))</f>
        <v>0</v>
      </c>
      <c r="L4013" s="4" t="e">
        <f t="shared" si="125"/>
        <v>#N/A</v>
      </c>
    </row>
    <row r="4014" spans="1:12">
      <c r="A4014" t="s">
        <v>9562</v>
      </c>
      <c r="B4014" t="s">
        <v>7325</v>
      </c>
      <c r="C4014" t="s">
        <v>1738</v>
      </c>
      <c r="D4014" t="s">
        <v>6878</v>
      </c>
      <c r="E4014" t="s">
        <v>1708</v>
      </c>
      <c r="H4014" t="str">
        <f>INDEX('Vensim Variables'!$B:$B,MATCH(EPS!$B4014,'Vensim Variables'!$A:$A,0))</f>
        <v>g pollutant</v>
      </c>
      <c r="I4014" t="str">
        <f t="shared" si="124"/>
        <v>PM10</v>
      </c>
      <c r="J4014" t="e">
        <f>INDEX(NoSettings!$C:$C,MATCH(EPS!$A4014,NoSettings!$A:$A,0))</f>
        <v>#N/A</v>
      </c>
      <c r="K4014">
        <f>INDEX(GWP!$C$2:$C$13,MATCH(EPS!I4014,GWP!$B$2:$B$13,0))</f>
        <v>0</v>
      </c>
      <c r="L4014" s="4" t="e">
        <f t="shared" si="125"/>
        <v>#N/A</v>
      </c>
    </row>
    <row r="4015" spans="1:12">
      <c r="A4015" t="s">
        <v>9563</v>
      </c>
      <c r="B4015" t="s">
        <v>7325</v>
      </c>
      <c r="C4015" t="s">
        <v>1738</v>
      </c>
      <c r="D4015" t="s">
        <v>6878</v>
      </c>
      <c r="E4015" t="s">
        <v>1709</v>
      </c>
      <c r="H4015" t="str">
        <f>INDEX('Vensim Variables'!$B:$B,MATCH(EPS!$B4015,'Vensim Variables'!$A:$A,0))</f>
        <v>g pollutant</v>
      </c>
      <c r="I4015" t="str">
        <f t="shared" si="124"/>
        <v>PM25</v>
      </c>
      <c r="J4015" t="e">
        <f>INDEX(NoSettings!$C:$C,MATCH(EPS!$A4015,NoSettings!$A:$A,0))</f>
        <v>#N/A</v>
      </c>
      <c r="K4015">
        <f>INDEX(GWP!$C$2:$C$13,MATCH(EPS!I4015,GWP!$B$2:$B$13,0))</f>
        <v>0</v>
      </c>
      <c r="L4015" s="4" t="e">
        <f t="shared" si="125"/>
        <v>#N/A</v>
      </c>
    </row>
    <row r="4016" spans="1:12">
      <c r="A4016" t="s">
        <v>9564</v>
      </c>
      <c r="B4016" t="s">
        <v>7325</v>
      </c>
      <c r="C4016" t="s">
        <v>1738</v>
      </c>
      <c r="D4016" t="s">
        <v>6878</v>
      </c>
      <c r="E4016" t="s">
        <v>1710</v>
      </c>
      <c r="H4016" t="str">
        <f>INDEX('Vensim Variables'!$B:$B,MATCH(EPS!$B4016,'Vensim Variables'!$A:$A,0))</f>
        <v>g pollutant</v>
      </c>
      <c r="I4016" t="str">
        <f t="shared" si="124"/>
        <v>SOx</v>
      </c>
      <c r="J4016" t="e">
        <f>INDEX(NoSettings!$C:$C,MATCH(EPS!$A4016,NoSettings!$A:$A,0))</f>
        <v>#N/A</v>
      </c>
      <c r="K4016">
        <f>INDEX(GWP!$C$2:$C$13,MATCH(EPS!I4016,GWP!$B$2:$B$13,0))</f>
        <v>0</v>
      </c>
      <c r="L4016" s="4" t="e">
        <f t="shared" si="125"/>
        <v>#N/A</v>
      </c>
    </row>
    <row r="4017" spans="1:12">
      <c r="A4017" t="s">
        <v>9565</v>
      </c>
      <c r="B4017" t="s">
        <v>7325</v>
      </c>
      <c r="C4017" t="s">
        <v>1738</v>
      </c>
      <c r="D4017" t="s">
        <v>6878</v>
      </c>
      <c r="E4017" t="s">
        <v>1711</v>
      </c>
      <c r="H4017" t="str">
        <f>INDEX('Vensim Variables'!$B:$B,MATCH(EPS!$B4017,'Vensim Variables'!$A:$A,0))</f>
        <v>g pollutant</v>
      </c>
      <c r="I4017" t="str">
        <f t="shared" si="124"/>
        <v>BC</v>
      </c>
      <c r="J4017" t="e">
        <f>INDEX(NoSettings!$C:$C,MATCH(EPS!$A4017,NoSettings!$A:$A,0))</f>
        <v>#N/A</v>
      </c>
      <c r="K4017">
        <f>INDEX(GWP!$C$2:$C$13,MATCH(EPS!I4017,GWP!$B$2:$B$13,0))</f>
        <v>0</v>
      </c>
      <c r="L4017" s="4" t="e">
        <f t="shared" si="125"/>
        <v>#N/A</v>
      </c>
    </row>
    <row r="4018" spans="1:12">
      <c r="A4018" t="s">
        <v>9566</v>
      </c>
      <c r="B4018" t="s">
        <v>7325</v>
      </c>
      <c r="C4018" t="s">
        <v>1738</v>
      </c>
      <c r="D4018" t="s">
        <v>6878</v>
      </c>
      <c r="E4018" t="s">
        <v>1712</v>
      </c>
      <c r="H4018" t="str">
        <f>INDEX('Vensim Variables'!$B:$B,MATCH(EPS!$B4018,'Vensim Variables'!$A:$A,0))</f>
        <v>g pollutant</v>
      </c>
      <c r="I4018" t="str">
        <f t="shared" si="124"/>
        <v>OC</v>
      </c>
      <c r="J4018" t="e">
        <f>INDEX(NoSettings!$C:$C,MATCH(EPS!$A4018,NoSettings!$A:$A,0))</f>
        <v>#N/A</v>
      </c>
      <c r="K4018">
        <f>INDEX(GWP!$C$2:$C$13,MATCH(EPS!I4018,GWP!$B$2:$B$13,0))</f>
        <v>0</v>
      </c>
      <c r="L4018" s="4" t="e">
        <f t="shared" si="125"/>
        <v>#N/A</v>
      </c>
    </row>
    <row r="4019" spans="1:12">
      <c r="A4019" t="s">
        <v>9567</v>
      </c>
      <c r="B4019" t="s">
        <v>7325</v>
      </c>
      <c r="C4019" t="s">
        <v>1738</v>
      </c>
      <c r="D4019" t="s">
        <v>6878</v>
      </c>
      <c r="E4019" t="s">
        <v>1713</v>
      </c>
      <c r="H4019" t="str">
        <f>INDEX('Vensim Variables'!$B:$B,MATCH(EPS!$B4019,'Vensim Variables'!$A:$A,0))</f>
        <v>g pollutant</v>
      </c>
      <c r="I4019" t="str">
        <f t="shared" si="124"/>
        <v>CH4</v>
      </c>
      <c r="J4019" t="e">
        <f>INDEX(NoSettings!$C:$C,MATCH(EPS!$A4019,NoSettings!$A:$A,0))</f>
        <v>#N/A</v>
      </c>
      <c r="K4019">
        <f>INDEX(GWP!$C$2:$C$13,MATCH(EPS!I4019,GWP!$B$2:$B$13,0))</f>
        <v>28</v>
      </c>
      <c r="L4019" s="4" t="e">
        <f t="shared" si="125"/>
        <v>#N/A</v>
      </c>
    </row>
    <row r="4020" spans="1:12">
      <c r="A4020" t="s">
        <v>9568</v>
      </c>
      <c r="B4020" t="s">
        <v>7325</v>
      </c>
      <c r="C4020" t="s">
        <v>1738</v>
      </c>
      <c r="D4020" t="s">
        <v>6878</v>
      </c>
      <c r="E4020" t="s">
        <v>1714</v>
      </c>
      <c r="H4020" t="str">
        <f>INDEX('Vensim Variables'!$B:$B,MATCH(EPS!$B4020,'Vensim Variables'!$A:$A,0))</f>
        <v>g pollutant</v>
      </c>
      <c r="I4020" t="str">
        <f t="shared" si="124"/>
        <v>N2O</v>
      </c>
      <c r="J4020" t="e">
        <f>INDEX(NoSettings!$C:$C,MATCH(EPS!$A4020,NoSettings!$A:$A,0))</f>
        <v>#N/A</v>
      </c>
      <c r="K4020">
        <f>INDEX(GWP!$C$2:$C$13,MATCH(EPS!I4020,GWP!$B$2:$B$13,0))</f>
        <v>265</v>
      </c>
      <c r="L4020" s="4" t="e">
        <f t="shared" si="125"/>
        <v>#N/A</v>
      </c>
    </row>
    <row r="4021" spans="1:12">
      <c r="A4021" t="s">
        <v>9569</v>
      </c>
      <c r="B4021" t="s">
        <v>7325</v>
      </c>
      <c r="C4021" t="s">
        <v>1738</v>
      </c>
      <c r="D4021" t="s">
        <v>6878</v>
      </c>
      <c r="E4021" t="s">
        <v>1715</v>
      </c>
      <c r="H4021" t="str">
        <f>INDEX('Vensim Variables'!$B:$B,MATCH(EPS!$B4021,'Vensim Variables'!$A:$A,0))</f>
        <v>g pollutant</v>
      </c>
      <c r="I4021" t="str">
        <f t="shared" si="124"/>
        <v>F gases</v>
      </c>
      <c r="J4021" t="e">
        <f>INDEX(NoSettings!$C:$C,MATCH(EPS!$A4021,NoSettings!$A:$A,0))</f>
        <v>#N/A</v>
      </c>
      <c r="K4021">
        <f>INDEX(GWP!$C$2:$C$13,MATCH(EPS!I4021,GWP!$B$2:$B$13,0))</f>
        <v>1</v>
      </c>
      <c r="L4021" s="4" t="e">
        <f t="shared" si="125"/>
        <v>#N/A</v>
      </c>
    </row>
    <row r="4022" spans="1:12">
      <c r="A4022" t="s">
        <v>9570</v>
      </c>
      <c r="B4022" t="s">
        <v>7325</v>
      </c>
      <c r="C4022" t="s">
        <v>1738</v>
      </c>
      <c r="D4022" t="s">
        <v>6879</v>
      </c>
      <c r="E4022" t="s">
        <v>1702</v>
      </c>
      <c r="H4022" t="str">
        <f>INDEX('Vensim Variables'!$B:$B,MATCH(EPS!$B4022,'Vensim Variables'!$A:$A,0))</f>
        <v>g pollutant</v>
      </c>
      <c r="I4022" t="str">
        <f t="shared" si="124"/>
        <v>CO2</v>
      </c>
      <c r="J4022" t="e">
        <f>INDEX(NoSettings!$C:$C,MATCH(EPS!$A4022,NoSettings!$A:$A,0))</f>
        <v>#N/A</v>
      </c>
      <c r="K4022">
        <f>INDEX(GWP!$C$2:$C$13,MATCH(EPS!I4022,GWP!$B$2:$B$13,0))</f>
        <v>1</v>
      </c>
      <c r="L4022" s="4" t="e">
        <f t="shared" si="125"/>
        <v>#N/A</v>
      </c>
    </row>
    <row r="4023" spans="1:12">
      <c r="A4023" t="s">
        <v>9571</v>
      </c>
      <c r="B4023" t="s">
        <v>7325</v>
      </c>
      <c r="C4023" t="s">
        <v>1738</v>
      </c>
      <c r="D4023" t="s">
        <v>6879</v>
      </c>
      <c r="E4023" t="s">
        <v>1705</v>
      </c>
      <c r="H4023" t="str">
        <f>INDEX('Vensim Variables'!$B:$B,MATCH(EPS!$B4023,'Vensim Variables'!$A:$A,0))</f>
        <v>g pollutant</v>
      </c>
      <c r="I4023" t="str">
        <f t="shared" si="124"/>
        <v>VOC</v>
      </c>
      <c r="J4023" t="e">
        <f>INDEX(NoSettings!$C:$C,MATCH(EPS!$A4023,NoSettings!$A:$A,0))</f>
        <v>#N/A</v>
      </c>
      <c r="K4023">
        <f>INDEX(GWP!$C$2:$C$13,MATCH(EPS!I4023,GWP!$B$2:$B$13,0))</f>
        <v>0</v>
      </c>
      <c r="L4023" s="4" t="e">
        <f t="shared" si="125"/>
        <v>#N/A</v>
      </c>
    </row>
    <row r="4024" spans="1:12">
      <c r="A4024" t="s">
        <v>9572</v>
      </c>
      <c r="B4024" t="s">
        <v>7325</v>
      </c>
      <c r="C4024" t="s">
        <v>1738</v>
      </c>
      <c r="D4024" t="s">
        <v>6879</v>
      </c>
      <c r="E4024" t="s">
        <v>1706</v>
      </c>
      <c r="H4024" t="str">
        <f>INDEX('Vensim Variables'!$B:$B,MATCH(EPS!$B4024,'Vensim Variables'!$A:$A,0))</f>
        <v>g pollutant</v>
      </c>
      <c r="I4024" t="str">
        <f t="shared" si="124"/>
        <v>CO</v>
      </c>
      <c r="J4024" t="e">
        <f>INDEX(NoSettings!$C:$C,MATCH(EPS!$A4024,NoSettings!$A:$A,0))</f>
        <v>#N/A</v>
      </c>
      <c r="K4024">
        <f>INDEX(GWP!$C$2:$C$13,MATCH(EPS!I4024,GWP!$B$2:$B$13,0))</f>
        <v>0</v>
      </c>
      <c r="L4024" s="4" t="e">
        <f t="shared" si="125"/>
        <v>#N/A</v>
      </c>
    </row>
    <row r="4025" spans="1:12">
      <c r="A4025" t="s">
        <v>9573</v>
      </c>
      <c r="B4025" t="s">
        <v>7325</v>
      </c>
      <c r="C4025" t="s">
        <v>1738</v>
      </c>
      <c r="D4025" t="s">
        <v>6879</v>
      </c>
      <c r="E4025" t="s">
        <v>1707</v>
      </c>
      <c r="H4025" t="str">
        <f>INDEX('Vensim Variables'!$B:$B,MATCH(EPS!$B4025,'Vensim Variables'!$A:$A,0))</f>
        <v>g pollutant</v>
      </c>
      <c r="I4025" t="str">
        <f t="shared" si="124"/>
        <v>NOx</v>
      </c>
      <c r="J4025" t="e">
        <f>INDEX(NoSettings!$C:$C,MATCH(EPS!$A4025,NoSettings!$A:$A,0))</f>
        <v>#N/A</v>
      </c>
      <c r="K4025">
        <f>INDEX(GWP!$C$2:$C$13,MATCH(EPS!I4025,GWP!$B$2:$B$13,0))</f>
        <v>0</v>
      </c>
      <c r="L4025" s="4" t="e">
        <f t="shared" si="125"/>
        <v>#N/A</v>
      </c>
    </row>
    <row r="4026" spans="1:12">
      <c r="A4026" t="s">
        <v>9574</v>
      </c>
      <c r="B4026" t="s">
        <v>7325</v>
      </c>
      <c r="C4026" t="s">
        <v>1738</v>
      </c>
      <c r="D4026" t="s">
        <v>6879</v>
      </c>
      <c r="E4026" t="s">
        <v>1708</v>
      </c>
      <c r="H4026" t="str">
        <f>INDEX('Vensim Variables'!$B:$B,MATCH(EPS!$B4026,'Vensim Variables'!$A:$A,0))</f>
        <v>g pollutant</v>
      </c>
      <c r="I4026" t="str">
        <f t="shared" si="124"/>
        <v>PM10</v>
      </c>
      <c r="J4026" t="e">
        <f>INDEX(NoSettings!$C:$C,MATCH(EPS!$A4026,NoSettings!$A:$A,0))</f>
        <v>#N/A</v>
      </c>
      <c r="K4026">
        <f>INDEX(GWP!$C$2:$C$13,MATCH(EPS!I4026,GWP!$B$2:$B$13,0))</f>
        <v>0</v>
      </c>
      <c r="L4026" s="4" t="e">
        <f t="shared" si="125"/>
        <v>#N/A</v>
      </c>
    </row>
    <row r="4027" spans="1:12">
      <c r="A4027" t="s">
        <v>9575</v>
      </c>
      <c r="B4027" t="s">
        <v>7325</v>
      </c>
      <c r="C4027" t="s">
        <v>1738</v>
      </c>
      <c r="D4027" t="s">
        <v>6879</v>
      </c>
      <c r="E4027" t="s">
        <v>1709</v>
      </c>
      <c r="H4027" t="str">
        <f>INDEX('Vensim Variables'!$B:$B,MATCH(EPS!$B4027,'Vensim Variables'!$A:$A,0))</f>
        <v>g pollutant</v>
      </c>
      <c r="I4027" t="str">
        <f t="shared" si="124"/>
        <v>PM25</v>
      </c>
      <c r="J4027" t="e">
        <f>INDEX(NoSettings!$C:$C,MATCH(EPS!$A4027,NoSettings!$A:$A,0))</f>
        <v>#N/A</v>
      </c>
      <c r="K4027">
        <f>INDEX(GWP!$C$2:$C$13,MATCH(EPS!I4027,GWP!$B$2:$B$13,0))</f>
        <v>0</v>
      </c>
      <c r="L4027" s="4" t="e">
        <f t="shared" si="125"/>
        <v>#N/A</v>
      </c>
    </row>
    <row r="4028" spans="1:12">
      <c r="A4028" t="s">
        <v>9576</v>
      </c>
      <c r="B4028" t="s">
        <v>7325</v>
      </c>
      <c r="C4028" t="s">
        <v>1738</v>
      </c>
      <c r="D4028" t="s">
        <v>6879</v>
      </c>
      <c r="E4028" t="s">
        <v>1710</v>
      </c>
      <c r="H4028" t="str">
        <f>INDEX('Vensim Variables'!$B:$B,MATCH(EPS!$B4028,'Vensim Variables'!$A:$A,0))</f>
        <v>g pollutant</v>
      </c>
      <c r="I4028" t="str">
        <f t="shared" si="124"/>
        <v>SOx</v>
      </c>
      <c r="J4028" t="e">
        <f>INDEX(NoSettings!$C:$C,MATCH(EPS!$A4028,NoSettings!$A:$A,0))</f>
        <v>#N/A</v>
      </c>
      <c r="K4028">
        <f>INDEX(GWP!$C$2:$C$13,MATCH(EPS!I4028,GWP!$B$2:$B$13,0))</f>
        <v>0</v>
      </c>
      <c r="L4028" s="4" t="e">
        <f t="shared" si="125"/>
        <v>#N/A</v>
      </c>
    </row>
    <row r="4029" spans="1:12">
      <c r="A4029" t="s">
        <v>9577</v>
      </c>
      <c r="B4029" t="s">
        <v>7325</v>
      </c>
      <c r="C4029" t="s">
        <v>1738</v>
      </c>
      <c r="D4029" t="s">
        <v>6879</v>
      </c>
      <c r="E4029" t="s">
        <v>1711</v>
      </c>
      <c r="H4029" t="str">
        <f>INDEX('Vensim Variables'!$B:$B,MATCH(EPS!$B4029,'Vensim Variables'!$A:$A,0))</f>
        <v>g pollutant</v>
      </c>
      <c r="I4029" t="str">
        <f t="shared" si="124"/>
        <v>BC</v>
      </c>
      <c r="J4029" t="e">
        <f>INDEX(NoSettings!$C:$C,MATCH(EPS!$A4029,NoSettings!$A:$A,0))</f>
        <v>#N/A</v>
      </c>
      <c r="K4029">
        <f>INDEX(GWP!$C$2:$C$13,MATCH(EPS!I4029,GWP!$B$2:$B$13,0))</f>
        <v>0</v>
      </c>
      <c r="L4029" s="4" t="e">
        <f t="shared" si="125"/>
        <v>#N/A</v>
      </c>
    </row>
    <row r="4030" spans="1:12">
      <c r="A4030" t="s">
        <v>9578</v>
      </c>
      <c r="B4030" t="s">
        <v>7325</v>
      </c>
      <c r="C4030" t="s">
        <v>1738</v>
      </c>
      <c r="D4030" t="s">
        <v>6879</v>
      </c>
      <c r="E4030" t="s">
        <v>1712</v>
      </c>
      <c r="H4030" t="str">
        <f>INDEX('Vensim Variables'!$B:$B,MATCH(EPS!$B4030,'Vensim Variables'!$A:$A,0))</f>
        <v>g pollutant</v>
      </c>
      <c r="I4030" t="str">
        <f t="shared" si="124"/>
        <v>OC</v>
      </c>
      <c r="J4030" t="e">
        <f>INDEX(NoSettings!$C:$C,MATCH(EPS!$A4030,NoSettings!$A:$A,0))</f>
        <v>#N/A</v>
      </c>
      <c r="K4030">
        <f>INDEX(GWP!$C$2:$C$13,MATCH(EPS!I4030,GWP!$B$2:$B$13,0))</f>
        <v>0</v>
      </c>
      <c r="L4030" s="4" t="e">
        <f t="shared" si="125"/>
        <v>#N/A</v>
      </c>
    </row>
    <row r="4031" spans="1:12">
      <c r="A4031" t="s">
        <v>9579</v>
      </c>
      <c r="B4031" t="s">
        <v>7325</v>
      </c>
      <c r="C4031" t="s">
        <v>1738</v>
      </c>
      <c r="D4031" t="s">
        <v>6879</v>
      </c>
      <c r="E4031" t="s">
        <v>1713</v>
      </c>
      <c r="H4031" t="str">
        <f>INDEX('Vensim Variables'!$B:$B,MATCH(EPS!$B4031,'Vensim Variables'!$A:$A,0))</f>
        <v>g pollutant</v>
      </c>
      <c r="I4031" t="str">
        <f t="shared" si="124"/>
        <v>CH4</v>
      </c>
      <c r="J4031" t="e">
        <f>INDEX(NoSettings!$C:$C,MATCH(EPS!$A4031,NoSettings!$A:$A,0))</f>
        <v>#N/A</v>
      </c>
      <c r="K4031">
        <f>INDEX(GWP!$C$2:$C$13,MATCH(EPS!I4031,GWP!$B$2:$B$13,0))</f>
        <v>28</v>
      </c>
      <c r="L4031" s="4" t="e">
        <f t="shared" si="125"/>
        <v>#N/A</v>
      </c>
    </row>
    <row r="4032" spans="1:12">
      <c r="A4032" t="s">
        <v>9580</v>
      </c>
      <c r="B4032" t="s">
        <v>7325</v>
      </c>
      <c r="C4032" t="s">
        <v>1738</v>
      </c>
      <c r="D4032" t="s">
        <v>6879</v>
      </c>
      <c r="E4032" t="s">
        <v>1714</v>
      </c>
      <c r="H4032" t="str">
        <f>INDEX('Vensim Variables'!$B:$B,MATCH(EPS!$B4032,'Vensim Variables'!$A:$A,0))</f>
        <v>g pollutant</v>
      </c>
      <c r="I4032" t="str">
        <f t="shared" si="124"/>
        <v>N2O</v>
      </c>
      <c r="J4032" t="e">
        <f>INDEX(NoSettings!$C:$C,MATCH(EPS!$A4032,NoSettings!$A:$A,0))</f>
        <v>#N/A</v>
      </c>
      <c r="K4032">
        <f>INDEX(GWP!$C$2:$C$13,MATCH(EPS!I4032,GWP!$B$2:$B$13,0))</f>
        <v>265</v>
      </c>
      <c r="L4032" s="4" t="e">
        <f t="shared" si="125"/>
        <v>#N/A</v>
      </c>
    </row>
    <row r="4033" spans="1:12">
      <c r="A4033" t="s">
        <v>9581</v>
      </c>
      <c r="B4033" t="s">
        <v>7325</v>
      </c>
      <c r="C4033" t="s">
        <v>1738</v>
      </c>
      <c r="D4033" t="s">
        <v>6879</v>
      </c>
      <c r="E4033" t="s">
        <v>1715</v>
      </c>
      <c r="H4033" t="str">
        <f>INDEX('Vensim Variables'!$B:$B,MATCH(EPS!$B4033,'Vensim Variables'!$A:$A,0))</f>
        <v>g pollutant</v>
      </c>
      <c r="I4033" t="str">
        <f t="shared" si="124"/>
        <v>F gases</v>
      </c>
      <c r="J4033" t="e">
        <f>INDEX(NoSettings!$C:$C,MATCH(EPS!$A4033,NoSettings!$A:$A,0))</f>
        <v>#N/A</v>
      </c>
      <c r="K4033">
        <f>INDEX(GWP!$C$2:$C$13,MATCH(EPS!I4033,GWP!$B$2:$B$13,0))</f>
        <v>1</v>
      </c>
      <c r="L4033" s="4" t="e">
        <f t="shared" si="125"/>
        <v>#N/A</v>
      </c>
    </row>
    <row r="4034" spans="1:12">
      <c r="A4034" t="s">
        <v>9582</v>
      </c>
      <c r="B4034" t="s">
        <v>7325</v>
      </c>
      <c r="C4034" t="s">
        <v>1738</v>
      </c>
      <c r="D4034" t="s">
        <v>6880</v>
      </c>
      <c r="E4034" t="s">
        <v>1702</v>
      </c>
      <c r="H4034" t="str">
        <f>INDEX('Vensim Variables'!$B:$B,MATCH(EPS!$B4034,'Vensim Variables'!$A:$A,0))</f>
        <v>g pollutant</v>
      </c>
      <c r="I4034" t="str">
        <f t="shared" si="124"/>
        <v>CO2</v>
      </c>
      <c r="J4034" t="e">
        <f>INDEX(NoSettings!$C:$C,MATCH(EPS!$A4034,NoSettings!$A:$A,0))</f>
        <v>#N/A</v>
      </c>
      <c r="K4034">
        <f>INDEX(GWP!$C$2:$C$13,MATCH(EPS!I4034,GWP!$B$2:$B$13,0))</f>
        <v>1</v>
      </c>
      <c r="L4034" s="4" t="e">
        <f t="shared" si="125"/>
        <v>#N/A</v>
      </c>
    </row>
    <row r="4035" spans="1:12">
      <c r="A4035" t="s">
        <v>9583</v>
      </c>
      <c r="B4035" t="s">
        <v>7325</v>
      </c>
      <c r="C4035" t="s">
        <v>1738</v>
      </c>
      <c r="D4035" t="s">
        <v>6880</v>
      </c>
      <c r="E4035" t="s">
        <v>1705</v>
      </c>
      <c r="H4035" t="str">
        <f>INDEX('Vensim Variables'!$B:$B,MATCH(EPS!$B4035,'Vensim Variables'!$A:$A,0))</f>
        <v>g pollutant</v>
      </c>
      <c r="I4035" t="str">
        <f t="shared" ref="I4035:I4098" si="126">IF(OR(C4035="CO2",C4035="CH4",C4035="N2O",C4035="F gases",C4035="VOC",C4035="CO",C4035="NOx",C4035="PM10",C4035="PM25",C4035="SOx",C4035="BC",C4035="OC"),C4035,IF(OR(D4035="CO2",D4035="CH4",D4035="N2O",D4035="F gases",D4035="VOC",D4035="CO",D4035="NOx",D4035="PM10",D4035="PM25",D4035="SOx",D4035="BC",D4035="OC"),D4035,IF(OR(E4035="CO2",E4035="CH4",E4035="N2O",E4035="F gases",E4035="VOC",E4035="CO",E4035="NOx",E4035="PM10",E4035="PM25",E4035="SOx",E4035="BC",E4035="OC"),E4035,"NA")))</f>
        <v>VOC</v>
      </c>
      <c r="J4035" t="e">
        <f>INDEX(NoSettings!$C:$C,MATCH(EPS!$A4035,NoSettings!$A:$A,0))</f>
        <v>#N/A</v>
      </c>
      <c r="K4035">
        <f>INDEX(GWP!$C$2:$C$13,MATCH(EPS!I4035,GWP!$B$2:$B$13,0))</f>
        <v>0</v>
      </c>
      <c r="L4035" s="4" t="e">
        <f t="shared" ref="L4035:L4098" si="127">IF(H4035="g pollutant",K4035*J4035/10^12,IF(H4035="MMTCO2e",J4035,IF(H4035="MWh",J4035,0)))</f>
        <v>#N/A</v>
      </c>
    </row>
    <row r="4036" spans="1:12">
      <c r="A4036" t="s">
        <v>9584</v>
      </c>
      <c r="B4036" t="s">
        <v>7325</v>
      </c>
      <c r="C4036" t="s">
        <v>1738</v>
      </c>
      <c r="D4036" t="s">
        <v>6880</v>
      </c>
      <c r="E4036" t="s">
        <v>1706</v>
      </c>
      <c r="H4036" t="str">
        <f>INDEX('Vensim Variables'!$B:$B,MATCH(EPS!$B4036,'Vensim Variables'!$A:$A,0))</f>
        <v>g pollutant</v>
      </c>
      <c r="I4036" t="str">
        <f t="shared" si="126"/>
        <v>CO</v>
      </c>
      <c r="J4036" t="e">
        <f>INDEX(NoSettings!$C:$C,MATCH(EPS!$A4036,NoSettings!$A:$A,0))</f>
        <v>#N/A</v>
      </c>
      <c r="K4036">
        <f>INDEX(GWP!$C$2:$C$13,MATCH(EPS!I4036,GWP!$B$2:$B$13,0))</f>
        <v>0</v>
      </c>
      <c r="L4036" s="4" t="e">
        <f t="shared" si="127"/>
        <v>#N/A</v>
      </c>
    </row>
    <row r="4037" spans="1:12">
      <c r="A4037" t="s">
        <v>9585</v>
      </c>
      <c r="B4037" t="s">
        <v>7325</v>
      </c>
      <c r="C4037" t="s">
        <v>1738</v>
      </c>
      <c r="D4037" t="s">
        <v>6880</v>
      </c>
      <c r="E4037" t="s">
        <v>1707</v>
      </c>
      <c r="H4037" t="str">
        <f>INDEX('Vensim Variables'!$B:$B,MATCH(EPS!$B4037,'Vensim Variables'!$A:$A,0))</f>
        <v>g pollutant</v>
      </c>
      <c r="I4037" t="str">
        <f t="shared" si="126"/>
        <v>NOx</v>
      </c>
      <c r="J4037" t="e">
        <f>INDEX(NoSettings!$C:$C,MATCH(EPS!$A4037,NoSettings!$A:$A,0))</f>
        <v>#N/A</v>
      </c>
      <c r="K4037">
        <f>INDEX(GWP!$C$2:$C$13,MATCH(EPS!I4037,GWP!$B$2:$B$13,0))</f>
        <v>0</v>
      </c>
      <c r="L4037" s="4" t="e">
        <f t="shared" si="127"/>
        <v>#N/A</v>
      </c>
    </row>
    <row r="4038" spans="1:12">
      <c r="A4038" t="s">
        <v>9586</v>
      </c>
      <c r="B4038" t="s">
        <v>7325</v>
      </c>
      <c r="C4038" t="s">
        <v>1738</v>
      </c>
      <c r="D4038" t="s">
        <v>6880</v>
      </c>
      <c r="E4038" t="s">
        <v>1708</v>
      </c>
      <c r="H4038" t="str">
        <f>INDEX('Vensim Variables'!$B:$B,MATCH(EPS!$B4038,'Vensim Variables'!$A:$A,0))</f>
        <v>g pollutant</v>
      </c>
      <c r="I4038" t="str">
        <f t="shared" si="126"/>
        <v>PM10</v>
      </c>
      <c r="J4038" t="e">
        <f>INDEX(NoSettings!$C:$C,MATCH(EPS!$A4038,NoSettings!$A:$A,0))</f>
        <v>#N/A</v>
      </c>
      <c r="K4038">
        <f>INDEX(GWP!$C$2:$C$13,MATCH(EPS!I4038,GWP!$B$2:$B$13,0))</f>
        <v>0</v>
      </c>
      <c r="L4038" s="4" t="e">
        <f t="shared" si="127"/>
        <v>#N/A</v>
      </c>
    </row>
    <row r="4039" spans="1:12">
      <c r="A4039" t="s">
        <v>9587</v>
      </c>
      <c r="B4039" t="s">
        <v>7325</v>
      </c>
      <c r="C4039" t="s">
        <v>1738</v>
      </c>
      <c r="D4039" t="s">
        <v>6880</v>
      </c>
      <c r="E4039" t="s">
        <v>1709</v>
      </c>
      <c r="H4039" t="str">
        <f>INDEX('Vensim Variables'!$B:$B,MATCH(EPS!$B4039,'Vensim Variables'!$A:$A,0))</f>
        <v>g pollutant</v>
      </c>
      <c r="I4039" t="str">
        <f t="shared" si="126"/>
        <v>PM25</v>
      </c>
      <c r="J4039" t="e">
        <f>INDEX(NoSettings!$C:$C,MATCH(EPS!$A4039,NoSettings!$A:$A,0))</f>
        <v>#N/A</v>
      </c>
      <c r="K4039">
        <f>INDEX(GWP!$C$2:$C$13,MATCH(EPS!I4039,GWP!$B$2:$B$13,0))</f>
        <v>0</v>
      </c>
      <c r="L4039" s="4" t="e">
        <f t="shared" si="127"/>
        <v>#N/A</v>
      </c>
    </row>
    <row r="4040" spans="1:12">
      <c r="A4040" t="s">
        <v>9588</v>
      </c>
      <c r="B4040" t="s">
        <v>7325</v>
      </c>
      <c r="C4040" t="s">
        <v>1738</v>
      </c>
      <c r="D4040" t="s">
        <v>6880</v>
      </c>
      <c r="E4040" t="s">
        <v>1710</v>
      </c>
      <c r="H4040" t="str">
        <f>INDEX('Vensim Variables'!$B:$B,MATCH(EPS!$B4040,'Vensim Variables'!$A:$A,0))</f>
        <v>g pollutant</v>
      </c>
      <c r="I4040" t="str">
        <f t="shared" si="126"/>
        <v>SOx</v>
      </c>
      <c r="J4040" t="e">
        <f>INDEX(NoSettings!$C:$C,MATCH(EPS!$A4040,NoSettings!$A:$A,0))</f>
        <v>#N/A</v>
      </c>
      <c r="K4040">
        <f>INDEX(GWP!$C$2:$C$13,MATCH(EPS!I4040,GWP!$B$2:$B$13,0))</f>
        <v>0</v>
      </c>
      <c r="L4040" s="4" t="e">
        <f t="shared" si="127"/>
        <v>#N/A</v>
      </c>
    </row>
    <row r="4041" spans="1:12">
      <c r="A4041" t="s">
        <v>9589</v>
      </c>
      <c r="B4041" t="s">
        <v>7325</v>
      </c>
      <c r="C4041" t="s">
        <v>1738</v>
      </c>
      <c r="D4041" t="s">
        <v>6880</v>
      </c>
      <c r="E4041" t="s">
        <v>1711</v>
      </c>
      <c r="H4041" t="str">
        <f>INDEX('Vensim Variables'!$B:$B,MATCH(EPS!$B4041,'Vensim Variables'!$A:$A,0))</f>
        <v>g pollutant</v>
      </c>
      <c r="I4041" t="str">
        <f t="shared" si="126"/>
        <v>BC</v>
      </c>
      <c r="J4041" t="e">
        <f>INDEX(NoSettings!$C:$C,MATCH(EPS!$A4041,NoSettings!$A:$A,0))</f>
        <v>#N/A</v>
      </c>
      <c r="K4041">
        <f>INDEX(GWP!$C$2:$C$13,MATCH(EPS!I4041,GWP!$B$2:$B$13,0))</f>
        <v>0</v>
      </c>
      <c r="L4041" s="4" t="e">
        <f t="shared" si="127"/>
        <v>#N/A</v>
      </c>
    </row>
    <row r="4042" spans="1:12">
      <c r="A4042" t="s">
        <v>9590</v>
      </c>
      <c r="B4042" t="s">
        <v>7325</v>
      </c>
      <c r="C4042" t="s">
        <v>1738</v>
      </c>
      <c r="D4042" t="s">
        <v>6880</v>
      </c>
      <c r="E4042" t="s">
        <v>1712</v>
      </c>
      <c r="H4042" t="str">
        <f>INDEX('Vensim Variables'!$B:$B,MATCH(EPS!$B4042,'Vensim Variables'!$A:$A,0))</f>
        <v>g pollutant</v>
      </c>
      <c r="I4042" t="str">
        <f t="shared" si="126"/>
        <v>OC</v>
      </c>
      <c r="J4042" t="e">
        <f>INDEX(NoSettings!$C:$C,MATCH(EPS!$A4042,NoSettings!$A:$A,0))</f>
        <v>#N/A</v>
      </c>
      <c r="K4042">
        <f>INDEX(GWP!$C$2:$C$13,MATCH(EPS!I4042,GWP!$B$2:$B$13,0))</f>
        <v>0</v>
      </c>
      <c r="L4042" s="4" t="e">
        <f t="shared" si="127"/>
        <v>#N/A</v>
      </c>
    </row>
    <row r="4043" spans="1:12">
      <c r="A4043" t="s">
        <v>9591</v>
      </c>
      <c r="B4043" t="s">
        <v>7325</v>
      </c>
      <c r="C4043" t="s">
        <v>1738</v>
      </c>
      <c r="D4043" t="s">
        <v>6880</v>
      </c>
      <c r="E4043" t="s">
        <v>1713</v>
      </c>
      <c r="H4043" t="str">
        <f>INDEX('Vensim Variables'!$B:$B,MATCH(EPS!$B4043,'Vensim Variables'!$A:$A,0))</f>
        <v>g pollutant</v>
      </c>
      <c r="I4043" t="str">
        <f t="shared" si="126"/>
        <v>CH4</v>
      </c>
      <c r="J4043" t="e">
        <f>INDEX(NoSettings!$C:$C,MATCH(EPS!$A4043,NoSettings!$A:$A,0))</f>
        <v>#N/A</v>
      </c>
      <c r="K4043">
        <f>INDEX(GWP!$C$2:$C$13,MATCH(EPS!I4043,GWP!$B$2:$B$13,0))</f>
        <v>28</v>
      </c>
      <c r="L4043" s="4" t="e">
        <f t="shared" si="127"/>
        <v>#N/A</v>
      </c>
    </row>
    <row r="4044" spans="1:12">
      <c r="A4044" t="s">
        <v>9592</v>
      </c>
      <c r="B4044" t="s">
        <v>7325</v>
      </c>
      <c r="C4044" t="s">
        <v>1738</v>
      </c>
      <c r="D4044" t="s">
        <v>6880</v>
      </c>
      <c r="E4044" t="s">
        <v>1714</v>
      </c>
      <c r="H4044" t="str">
        <f>INDEX('Vensim Variables'!$B:$B,MATCH(EPS!$B4044,'Vensim Variables'!$A:$A,0))</f>
        <v>g pollutant</v>
      </c>
      <c r="I4044" t="str">
        <f t="shared" si="126"/>
        <v>N2O</v>
      </c>
      <c r="J4044" t="e">
        <f>INDEX(NoSettings!$C:$C,MATCH(EPS!$A4044,NoSettings!$A:$A,0))</f>
        <v>#N/A</v>
      </c>
      <c r="K4044">
        <f>INDEX(GWP!$C$2:$C$13,MATCH(EPS!I4044,GWP!$B$2:$B$13,0))</f>
        <v>265</v>
      </c>
      <c r="L4044" s="4" t="e">
        <f t="shared" si="127"/>
        <v>#N/A</v>
      </c>
    </row>
    <row r="4045" spans="1:12">
      <c r="A4045" t="s">
        <v>9593</v>
      </c>
      <c r="B4045" t="s">
        <v>7325</v>
      </c>
      <c r="C4045" t="s">
        <v>1738</v>
      </c>
      <c r="D4045" t="s">
        <v>6880</v>
      </c>
      <c r="E4045" t="s">
        <v>1715</v>
      </c>
      <c r="H4045" t="str">
        <f>INDEX('Vensim Variables'!$B:$B,MATCH(EPS!$B4045,'Vensim Variables'!$A:$A,0))</f>
        <v>g pollutant</v>
      </c>
      <c r="I4045" t="str">
        <f t="shared" si="126"/>
        <v>F gases</v>
      </c>
      <c r="J4045" t="e">
        <f>INDEX(NoSettings!$C:$C,MATCH(EPS!$A4045,NoSettings!$A:$A,0))</f>
        <v>#N/A</v>
      </c>
      <c r="K4045">
        <f>INDEX(GWP!$C$2:$C$13,MATCH(EPS!I4045,GWP!$B$2:$B$13,0))</f>
        <v>1</v>
      </c>
      <c r="L4045" s="4" t="e">
        <f t="shared" si="127"/>
        <v>#N/A</v>
      </c>
    </row>
    <row r="4046" spans="1:12">
      <c r="A4046" t="s">
        <v>9594</v>
      </c>
      <c r="B4046" t="s">
        <v>7325</v>
      </c>
      <c r="C4046" t="s">
        <v>1738</v>
      </c>
      <c r="D4046" t="s">
        <v>6881</v>
      </c>
      <c r="E4046" t="s">
        <v>1702</v>
      </c>
      <c r="H4046" t="str">
        <f>INDEX('Vensim Variables'!$B:$B,MATCH(EPS!$B4046,'Vensim Variables'!$A:$A,0))</f>
        <v>g pollutant</v>
      </c>
      <c r="I4046" t="str">
        <f t="shared" si="126"/>
        <v>CO2</v>
      </c>
      <c r="J4046" t="e">
        <f>INDEX(NoSettings!$C:$C,MATCH(EPS!$A4046,NoSettings!$A:$A,0))</f>
        <v>#N/A</v>
      </c>
      <c r="K4046">
        <f>INDEX(GWP!$C$2:$C$13,MATCH(EPS!I4046,GWP!$B$2:$B$13,0))</f>
        <v>1</v>
      </c>
      <c r="L4046" s="4" t="e">
        <f t="shared" si="127"/>
        <v>#N/A</v>
      </c>
    </row>
    <row r="4047" spans="1:12">
      <c r="A4047" t="s">
        <v>9595</v>
      </c>
      <c r="B4047" t="s">
        <v>7325</v>
      </c>
      <c r="C4047" t="s">
        <v>1738</v>
      </c>
      <c r="D4047" t="s">
        <v>6881</v>
      </c>
      <c r="E4047" t="s">
        <v>1705</v>
      </c>
      <c r="H4047" t="str">
        <f>INDEX('Vensim Variables'!$B:$B,MATCH(EPS!$B4047,'Vensim Variables'!$A:$A,0))</f>
        <v>g pollutant</v>
      </c>
      <c r="I4047" t="str">
        <f t="shared" si="126"/>
        <v>VOC</v>
      </c>
      <c r="J4047" t="e">
        <f>INDEX(NoSettings!$C:$C,MATCH(EPS!$A4047,NoSettings!$A:$A,0))</f>
        <v>#N/A</v>
      </c>
      <c r="K4047">
        <f>INDEX(GWP!$C$2:$C$13,MATCH(EPS!I4047,GWP!$B$2:$B$13,0))</f>
        <v>0</v>
      </c>
      <c r="L4047" s="4" t="e">
        <f t="shared" si="127"/>
        <v>#N/A</v>
      </c>
    </row>
    <row r="4048" spans="1:12">
      <c r="A4048" t="s">
        <v>9596</v>
      </c>
      <c r="B4048" t="s">
        <v>7325</v>
      </c>
      <c r="C4048" t="s">
        <v>1738</v>
      </c>
      <c r="D4048" t="s">
        <v>6881</v>
      </c>
      <c r="E4048" t="s">
        <v>1706</v>
      </c>
      <c r="H4048" t="str">
        <f>INDEX('Vensim Variables'!$B:$B,MATCH(EPS!$B4048,'Vensim Variables'!$A:$A,0))</f>
        <v>g pollutant</v>
      </c>
      <c r="I4048" t="str">
        <f t="shared" si="126"/>
        <v>CO</v>
      </c>
      <c r="J4048" t="e">
        <f>INDEX(NoSettings!$C:$C,MATCH(EPS!$A4048,NoSettings!$A:$A,0))</f>
        <v>#N/A</v>
      </c>
      <c r="K4048">
        <f>INDEX(GWP!$C$2:$C$13,MATCH(EPS!I4048,GWP!$B$2:$B$13,0))</f>
        <v>0</v>
      </c>
      <c r="L4048" s="4" t="e">
        <f t="shared" si="127"/>
        <v>#N/A</v>
      </c>
    </row>
    <row r="4049" spans="1:12">
      <c r="A4049" t="s">
        <v>9597</v>
      </c>
      <c r="B4049" t="s">
        <v>7325</v>
      </c>
      <c r="C4049" t="s">
        <v>1738</v>
      </c>
      <c r="D4049" t="s">
        <v>6881</v>
      </c>
      <c r="E4049" t="s">
        <v>1707</v>
      </c>
      <c r="H4049" t="str">
        <f>INDEX('Vensim Variables'!$B:$B,MATCH(EPS!$B4049,'Vensim Variables'!$A:$A,0))</f>
        <v>g pollutant</v>
      </c>
      <c r="I4049" t="str">
        <f t="shared" si="126"/>
        <v>NOx</v>
      </c>
      <c r="J4049" t="e">
        <f>INDEX(NoSettings!$C:$C,MATCH(EPS!$A4049,NoSettings!$A:$A,0))</f>
        <v>#N/A</v>
      </c>
      <c r="K4049">
        <f>INDEX(GWP!$C$2:$C$13,MATCH(EPS!I4049,GWP!$B$2:$B$13,0))</f>
        <v>0</v>
      </c>
      <c r="L4049" s="4" t="e">
        <f t="shared" si="127"/>
        <v>#N/A</v>
      </c>
    </row>
    <row r="4050" spans="1:12">
      <c r="A4050" t="s">
        <v>9598</v>
      </c>
      <c r="B4050" t="s">
        <v>7325</v>
      </c>
      <c r="C4050" t="s">
        <v>1738</v>
      </c>
      <c r="D4050" t="s">
        <v>6881</v>
      </c>
      <c r="E4050" t="s">
        <v>1708</v>
      </c>
      <c r="H4050" t="str">
        <f>INDEX('Vensim Variables'!$B:$B,MATCH(EPS!$B4050,'Vensim Variables'!$A:$A,0))</f>
        <v>g pollutant</v>
      </c>
      <c r="I4050" t="str">
        <f t="shared" si="126"/>
        <v>PM10</v>
      </c>
      <c r="J4050" t="e">
        <f>INDEX(NoSettings!$C:$C,MATCH(EPS!$A4050,NoSettings!$A:$A,0))</f>
        <v>#N/A</v>
      </c>
      <c r="K4050">
        <f>INDEX(GWP!$C$2:$C$13,MATCH(EPS!I4050,GWP!$B$2:$B$13,0))</f>
        <v>0</v>
      </c>
      <c r="L4050" s="4" t="e">
        <f t="shared" si="127"/>
        <v>#N/A</v>
      </c>
    </row>
    <row r="4051" spans="1:12">
      <c r="A4051" t="s">
        <v>9599</v>
      </c>
      <c r="B4051" t="s">
        <v>7325</v>
      </c>
      <c r="C4051" t="s">
        <v>1738</v>
      </c>
      <c r="D4051" t="s">
        <v>6881</v>
      </c>
      <c r="E4051" t="s">
        <v>1709</v>
      </c>
      <c r="H4051" t="str">
        <f>INDEX('Vensim Variables'!$B:$B,MATCH(EPS!$B4051,'Vensim Variables'!$A:$A,0))</f>
        <v>g pollutant</v>
      </c>
      <c r="I4051" t="str">
        <f t="shared" si="126"/>
        <v>PM25</v>
      </c>
      <c r="J4051" t="e">
        <f>INDEX(NoSettings!$C:$C,MATCH(EPS!$A4051,NoSettings!$A:$A,0))</f>
        <v>#N/A</v>
      </c>
      <c r="K4051">
        <f>INDEX(GWP!$C$2:$C$13,MATCH(EPS!I4051,GWP!$B$2:$B$13,0))</f>
        <v>0</v>
      </c>
      <c r="L4051" s="4" t="e">
        <f t="shared" si="127"/>
        <v>#N/A</v>
      </c>
    </row>
    <row r="4052" spans="1:12">
      <c r="A4052" t="s">
        <v>9600</v>
      </c>
      <c r="B4052" t="s">
        <v>7325</v>
      </c>
      <c r="C4052" t="s">
        <v>1738</v>
      </c>
      <c r="D4052" t="s">
        <v>6881</v>
      </c>
      <c r="E4052" t="s">
        <v>1710</v>
      </c>
      <c r="H4052" t="str">
        <f>INDEX('Vensim Variables'!$B:$B,MATCH(EPS!$B4052,'Vensim Variables'!$A:$A,0))</f>
        <v>g pollutant</v>
      </c>
      <c r="I4052" t="str">
        <f t="shared" si="126"/>
        <v>SOx</v>
      </c>
      <c r="J4052" t="e">
        <f>INDEX(NoSettings!$C:$C,MATCH(EPS!$A4052,NoSettings!$A:$A,0))</f>
        <v>#N/A</v>
      </c>
      <c r="K4052">
        <f>INDEX(GWP!$C$2:$C$13,MATCH(EPS!I4052,GWP!$B$2:$B$13,0))</f>
        <v>0</v>
      </c>
      <c r="L4052" s="4" t="e">
        <f t="shared" si="127"/>
        <v>#N/A</v>
      </c>
    </row>
    <row r="4053" spans="1:12">
      <c r="A4053" t="s">
        <v>9601</v>
      </c>
      <c r="B4053" t="s">
        <v>7325</v>
      </c>
      <c r="C4053" t="s">
        <v>1738</v>
      </c>
      <c r="D4053" t="s">
        <v>6881</v>
      </c>
      <c r="E4053" t="s">
        <v>1711</v>
      </c>
      <c r="H4053" t="str">
        <f>INDEX('Vensim Variables'!$B:$B,MATCH(EPS!$B4053,'Vensim Variables'!$A:$A,0))</f>
        <v>g pollutant</v>
      </c>
      <c r="I4053" t="str">
        <f t="shared" si="126"/>
        <v>BC</v>
      </c>
      <c r="J4053" t="e">
        <f>INDEX(NoSettings!$C:$C,MATCH(EPS!$A4053,NoSettings!$A:$A,0))</f>
        <v>#N/A</v>
      </c>
      <c r="K4053">
        <f>INDEX(GWP!$C$2:$C$13,MATCH(EPS!I4053,GWP!$B$2:$B$13,0))</f>
        <v>0</v>
      </c>
      <c r="L4053" s="4" t="e">
        <f t="shared" si="127"/>
        <v>#N/A</v>
      </c>
    </row>
    <row r="4054" spans="1:12">
      <c r="A4054" t="s">
        <v>9602</v>
      </c>
      <c r="B4054" t="s">
        <v>7325</v>
      </c>
      <c r="C4054" t="s">
        <v>1738</v>
      </c>
      <c r="D4054" t="s">
        <v>6881</v>
      </c>
      <c r="E4054" t="s">
        <v>1712</v>
      </c>
      <c r="H4054" t="str">
        <f>INDEX('Vensim Variables'!$B:$B,MATCH(EPS!$B4054,'Vensim Variables'!$A:$A,0))</f>
        <v>g pollutant</v>
      </c>
      <c r="I4054" t="str">
        <f t="shared" si="126"/>
        <v>OC</v>
      </c>
      <c r="J4054" t="e">
        <f>INDEX(NoSettings!$C:$C,MATCH(EPS!$A4054,NoSettings!$A:$A,0))</f>
        <v>#N/A</v>
      </c>
      <c r="K4054">
        <f>INDEX(GWP!$C$2:$C$13,MATCH(EPS!I4054,GWP!$B$2:$B$13,0))</f>
        <v>0</v>
      </c>
      <c r="L4054" s="4" t="e">
        <f t="shared" si="127"/>
        <v>#N/A</v>
      </c>
    </row>
    <row r="4055" spans="1:12">
      <c r="A4055" t="s">
        <v>9603</v>
      </c>
      <c r="B4055" t="s">
        <v>7325</v>
      </c>
      <c r="C4055" t="s">
        <v>1738</v>
      </c>
      <c r="D4055" t="s">
        <v>6881</v>
      </c>
      <c r="E4055" t="s">
        <v>1713</v>
      </c>
      <c r="H4055" t="str">
        <f>INDEX('Vensim Variables'!$B:$B,MATCH(EPS!$B4055,'Vensim Variables'!$A:$A,0))</f>
        <v>g pollutant</v>
      </c>
      <c r="I4055" t="str">
        <f t="shared" si="126"/>
        <v>CH4</v>
      </c>
      <c r="J4055" t="e">
        <f>INDEX(NoSettings!$C:$C,MATCH(EPS!$A4055,NoSettings!$A:$A,0))</f>
        <v>#N/A</v>
      </c>
      <c r="K4055">
        <f>INDEX(GWP!$C$2:$C$13,MATCH(EPS!I4055,GWP!$B$2:$B$13,0))</f>
        <v>28</v>
      </c>
      <c r="L4055" s="4" t="e">
        <f t="shared" si="127"/>
        <v>#N/A</v>
      </c>
    </row>
    <row r="4056" spans="1:12">
      <c r="A4056" t="s">
        <v>9604</v>
      </c>
      <c r="B4056" t="s">
        <v>7325</v>
      </c>
      <c r="C4056" t="s">
        <v>1738</v>
      </c>
      <c r="D4056" t="s">
        <v>6881</v>
      </c>
      <c r="E4056" t="s">
        <v>1714</v>
      </c>
      <c r="H4056" t="str">
        <f>INDEX('Vensim Variables'!$B:$B,MATCH(EPS!$B4056,'Vensim Variables'!$A:$A,0))</f>
        <v>g pollutant</v>
      </c>
      <c r="I4056" t="str">
        <f t="shared" si="126"/>
        <v>N2O</v>
      </c>
      <c r="J4056" t="e">
        <f>INDEX(NoSettings!$C:$C,MATCH(EPS!$A4056,NoSettings!$A:$A,0))</f>
        <v>#N/A</v>
      </c>
      <c r="K4056">
        <f>INDEX(GWP!$C$2:$C$13,MATCH(EPS!I4056,GWP!$B$2:$B$13,0))</f>
        <v>265</v>
      </c>
      <c r="L4056" s="4" t="e">
        <f t="shared" si="127"/>
        <v>#N/A</v>
      </c>
    </row>
    <row r="4057" spans="1:12">
      <c r="A4057" t="s">
        <v>9605</v>
      </c>
      <c r="B4057" t="s">
        <v>7325</v>
      </c>
      <c r="C4057" t="s">
        <v>1738</v>
      </c>
      <c r="D4057" t="s">
        <v>6881</v>
      </c>
      <c r="E4057" t="s">
        <v>1715</v>
      </c>
      <c r="H4057" t="str">
        <f>INDEX('Vensim Variables'!$B:$B,MATCH(EPS!$B4057,'Vensim Variables'!$A:$A,0))</f>
        <v>g pollutant</v>
      </c>
      <c r="I4057" t="str">
        <f t="shared" si="126"/>
        <v>F gases</v>
      </c>
      <c r="J4057" t="e">
        <f>INDEX(NoSettings!$C:$C,MATCH(EPS!$A4057,NoSettings!$A:$A,0))</f>
        <v>#N/A</v>
      </c>
      <c r="K4057">
        <f>INDEX(GWP!$C$2:$C$13,MATCH(EPS!I4057,GWP!$B$2:$B$13,0))</f>
        <v>1</v>
      </c>
      <c r="L4057" s="4" t="e">
        <f t="shared" si="127"/>
        <v>#N/A</v>
      </c>
    </row>
    <row r="4058" spans="1:12">
      <c r="A4058" t="s">
        <v>9606</v>
      </c>
      <c r="B4058" t="s">
        <v>7325</v>
      </c>
      <c r="C4058" t="s">
        <v>1738</v>
      </c>
      <c r="D4058" t="s">
        <v>6882</v>
      </c>
      <c r="E4058" t="s">
        <v>1702</v>
      </c>
      <c r="H4058" t="str">
        <f>INDEX('Vensim Variables'!$B:$B,MATCH(EPS!$B4058,'Vensim Variables'!$A:$A,0))</f>
        <v>g pollutant</v>
      </c>
      <c r="I4058" t="str">
        <f t="shared" si="126"/>
        <v>CO2</v>
      </c>
      <c r="J4058" t="e">
        <f>INDEX(NoSettings!$C:$C,MATCH(EPS!$A4058,NoSettings!$A:$A,0))</f>
        <v>#N/A</v>
      </c>
      <c r="K4058">
        <f>INDEX(GWP!$C$2:$C$13,MATCH(EPS!I4058,GWP!$B$2:$B$13,0))</f>
        <v>1</v>
      </c>
      <c r="L4058" s="4" t="e">
        <f t="shared" si="127"/>
        <v>#N/A</v>
      </c>
    </row>
    <row r="4059" spans="1:12">
      <c r="A4059" t="s">
        <v>9607</v>
      </c>
      <c r="B4059" t="s">
        <v>7325</v>
      </c>
      <c r="C4059" t="s">
        <v>1738</v>
      </c>
      <c r="D4059" t="s">
        <v>6882</v>
      </c>
      <c r="E4059" t="s">
        <v>1705</v>
      </c>
      <c r="H4059" t="str">
        <f>INDEX('Vensim Variables'!$B:$B,MATCH(EPS!$B4059,'Vensim Variables'!$A:$A,0))</f>
        <v>g pollutant</v>
      </c>
      <c r="I4059" t="str">
        <f t="shared" si="126"/>
        <v>VOC</v>
      </c>
      <c r="J4059" t="e">
        <f>INDEX(NoSettings!$C:$C,MATCH(EPS!$A4059,NoSettings!$A:$A,0))</f>
        <v>#N/A</v>
      </c>
      <c r="K4059">
        <f>INDEX(GWP!$C$2:$C$13,MATCH(EPS!I4059,GWP!$B$2:$B$13,0))</f>
        <v>0</v>
      </c>
      <c r="L4059" s="4" t="e">
        <f t="shared" si="127"/>
        <v>#N/A</v>
      </c>
    </row>
    <row r="4060" spans="1:12">
      <c r="A4060" t="s">
        <v>9608</v>
      </c>
      <c r="B4060" t="s">
        <v>7325</v>
      </c>
      <c r="C4060" t="s">
        <v>1738</v>
      </c>
      <c r="D4060" t="s">
        <v>6882</v>
      </c>
      <c r="E4060" t="s">
        <v>1706</v>
      </c>
      <c r="H4060" t="str">
        <f>INDEX('Vensim Variables'!$B:$B,MATCH(EPS!$B4060,'Vensim Variables'!$A:$A,0))</f>
        <v>g pollutant</v>
      </c>
      <c r="I4060" t="str">
        <f t="shared" si="126"/>
        <v>CO</v>
      </c>
      <c r="J4060" t="e">
        <f>INDEX(NoSettings!$C:$C,MATCH(EPS!$A4060,NoSettings!$A:$A,0))</f>
        <v>#N/A</v>
      </c>
      <c r="K4060">
        <f>INDEX(GWP!$C$2:$C$13,MATCH(EPS!I4060,GWP!$B$2:$B$13,0))</f>
        <v>0</v>
      </c>
      <c r="L4060" s="4" t="e">
        <f t="shared" si="127"/>
        <v>#N/A</v>
      </c>
    </row>
    <row r="4061" spans="1:12">
      <c r="A4061" t="s">
        <v>9609</v>
      </c>
      <c r="B4061" t="s">
        <v>7325</v>
      </c>
      <c r="C4061" t="s">
        <v>1738</v>
      </c>
      <c r="D4061" t="s">
        <v>6882</v>
      </c>
      <c r="E4061" t="s">
        <v>1707</v>
      </c>
      <c r="H4061" t="str">
        <f>INDEX('Vensim Variables'!$B:$B,MATCH(EPS!$B4061,'Vensim Variables'!$A:$A,0))</f>
        <v>g pollutant</v>
      </c>
      <c r="I4061" t="str">
        <f t="shared" si="126"/>
        <v>NOx</v>
      </c>
      <c r="J4061" t="e">
        <f>INDEX(NoSettings!$C:$C,MATCH(EPS!$A4061,NoSettings!$A:$A,0))</f>
        <v>#N/A</v>
      </c>
      <c r="K4061">
        <f>INDEX(GWP!$C$2:$C$13,MATCH(EPS!I4061,GWP!$B$2:$B$13,0))</f>
        <v>0</v>
      </c>
      <c r="L4061" s="4" t="e">
        <f t="shared" si="127"/>
        <v>#N/A</v>
      </c>
    </row>
    <row r="4062" spans="1:12">
      <c r="A4062" t="s">
        <v>9610</v>
      </c>
      <c r="B4062" t="s">
        <v>7325</v>
      </c>
      <c r="C4062" t="s">
        <v>1738</v>
      </c>
      <c r="D4062" t="s">
        <v>6882</v>
      </c>
      <c r="E4062" t="s">
        <v>1708</v>
      </c>
      <c r="H4062" t="str">
        <f>INDEX('Vensim Variables'!$B:$B,MATCH(EPS!$B4062,'Vensim Variables'!$A:$A,0))</f>
        <v>g pollutant</v>
      </c>
      <c r="I4062" t="str">
        <f t="shared" si="126"/>
        <v>PM10</v>
      </c>
      <c r="J4062" t="e">
        <f>INDEX(NoSettings!$C:$C,MATCH(EPS!$A4062,NoSettings!$A:$A,0))</f>
        <v>#N/A</v>
      </c>
      <c r="K4062">
        <f>INDEX(GWP!$C$2:$C$13,MATCH(EPS!I4062,GWP!$B$2:$B$13,0))</f>
        <v>0</v>
      </c>
      <c r="L4062" s="4" t="e">
        <f t="shared" si="127"/>
        <v>#N/A</v>
      </c>
    </row>
    <row r="4063" spans="1:12">
      <c r="A4063" t="s">
        <v>9611</v>
      </c>
      <c r="B4063" t="s">
        <v>7325</v>
      </c>
      <c r="C4063" t="s">
        <v>1738</v>
      </c>
      <c r="D4063" t="s">
        <v>6882</v>
      </c>
      <c r="E4063" t="s">
        <v>1709</v>
      </c>
      <c r="H4063" t="str">
        <f>INDEX('Vensim Variables'!$B:$B,MATCH(EPS!$B4063,'Vensim Variables'!$A:$A,0))</f>
        <v>g pollutant</v>
      </c>
      <c r="I4063" t="str">
        <f t="shared" si="126"/>
        <v>PM25</v>
      </c>
      <c r="J4063" t="e">
        <f>INDEX(NoSettings!$C:$C,MATCH(EPS!$A4063,NoSettings!$A:$A,0))</f>
        <v>#N/A</v>
      </c>
      <c r="K4063">
        <f>INDEX(GWP!$C$2:$C$13,MATCH(EPS!I4063,GWP!$B$2:$B$13,0))</f>
        <v>0</v>
      </c>
      <c r="L4063" s="4" t="e">
        <f t="shared" si="127"/>
        <v>#N/A</v>
      </c>
    </row>
    <row r="4064" spans="1:12">
      <c r="A4064" t="s">
        <v>9612</v>
      </c>
      <c r="B4064" t="s">
        <v>7325</v>
      </c>
      <c r="C4064" t="s">
        <v>1738</v>
      </c>
      <c r="D4064" t="s">
        <v>6882</v>
      </c>
      <c r="E4064" t="s">
        <v>1710</v>
      </c>
      <c r="H4064" t="str">
        <f>INDEX('Vensim Variables'!$B:$B,MATCH(EPS!$B4064,'Vensim Variables'!$A:$A,0))</f>
        <v>g pollutant</v>
      </c>
      <c r="I4064" t="str">
        <f t="shared" si="126"/>
        <v>SOx</v>
      </c>
      <c r="J4064" t="e">
        <f>INDEX(NoSettings!$C:$C,MATCH(EPS!$A4064,NoSettings!$A:$A,0))</f>
        <v>#N/A</v>
      </c>
      <c r="K4064">
        <f>INDEX(GWP!$C$2:$C$13,MATCH(EPS!I4064,GWP!$B$2:$B$13,0))</f>
        <v>0</v>
      </c>
      <c r="L4064" s="4" t="e">
        <f t="shared" si="127"/>
        <v>#N/A</v>
      </c>
    </row>
    <row r="4065" spans="1:12">
      <c r="A4065" t="s">
        <v>9613</v>
      </c>
      <c r="B4065" t="s">
        <v>7325</v>
      </c>
      <c r="C4065" t="s">
        <v>1738</v>
      </c>
      <c r="D4065" t="s">
        <v>6882</v>
      </c>
      <c r="E4065" t="s">
        <v>1711</v>
      </c>
      <c r="H4065" t="str">
        <f>INDEX('Vensim Variables'!$B:$B,MATCH(EPS!$B4065,'Vensim Variables'!$A:$A,0))</f>
        <v>g pollutant</v>
      </c>
      <c r="I4065" t="str">
        <f t="shared" si="126"/>
        <v>BC</v>
      </c>
      <c r="J4065" t="e">
        <f>INDEX(NoSettings!$C:$C,MATCH(EPS!$A4065,NoSettings!$A:$A,0))</f>
        <v>#N/A</v>
      </c>
      <c r="K4065">
        <f>INDEX(GWP!$C$2:$C$13,MATCH(EPS!I4065,GWP!$B$2:$B$13,0))</f>
        <v>0</v>
      </c>
      <c r="L4065" s="4" t="e">
        <f t="shared" si="127"/>
        <v>#N/A</v>
      </c>
    </row>
    <row r="4066" spans="1:12">
      <c r="A4066" t="s">
        <v>9614</v>
      </c>
      <c r="B4066" t="s">
        <v>7325</v>
      </c>
      <c r="C4066" t="s">
        <v>1738</v>
      </c>
      <c r="D4066" t="s">
        <v>6882</v>
      </c>
      <c r="E4066" t="s">
        <v>1712</v>
      </c>
      <c r="H4066" t="str">
        <f>INDEX('Vensim Variables'!$B:$B,MATCH(EPS!$B4066,'Vensim Variables'!$A:$A,0))</f>
        <v>g pollutant</v>
      </c>
      <c r="I4066" t="str">
        <f t="shared" si="126"/>
        <v>OC</v>
      </c>
      <c r="J4066" t="e">
        <f>INDEX(NoSettings!$C:$C,MATCH(EPS!$A4066,NoSettings!$A:$A,0))</f>
        <v>#N/A</v>
      </c>
      <c r="K4066">
        <f>INDEX(GWP!$C$2:$C$13,MATCH(EPS!I4066,GWP!$B$2:$B$13,0))</f>
        <v>0</v>
      </c>
      <c r="L4066" s="4" t="e">
        <f t="shared" si="127"/>
        <v>#N/A</v>
      </c>
    </row>
    <row r="4067" spans="1:12">
      <c r="A4067" t="s">
        <v>9615</v>
      </c>
      <c r="B4067" t="s">
        <v>7325</v>
      </c>
      <c r="C4067" t="s">
        <v>1738</v>
      </c>
      <c r="D4067" t="s">
        <v>6882</v>
      </c>
      <c r="E4067" t="s">
        <v>1713</v>
      </c>
      <c r="H4067" t="str">
        <f>INDEX('Vensim Variables'!$B:$B,MATCH(EPS!$B4067,'Vensim Variables'!$A:$A,0))</f>
        <v>g pollutant</v>
      </c>
      <c r="I4067" t="str">
        <f t="shared" si="126"/>
        <v>CH4</v>
      </c>
      <c r="J4067" t="e">
        <f>INDEX(NoSettings!$C:$C,MATCH(EPS!$A4067,NoSettings!$A:$A,0))</f>
        <v>#N/A</v>
      </c>
      <c r="K4067">
        <f>INDEX(GWP!$C$2:$C$13,MATCH(EPS!I4067,GWP!$B$2:$B$13,0))</f>
        <v>28</v>
      </c>
      <c r="L4067" s="4" t="e">
        <f t="shared" si="127"/>
        <v>#N/A</v>
      </c>
    </row>
    <row r="4068" spans="1:12">
      <c r="A4068" t="s">
        <v>9616</v>
      </c>
      <c r="B4068" t="s">
        <v>7325</v>
      </c>
      <c r="C4068" t="s">
        <v>1738</v>
      </c>
      <c r="D4068" t="s">
        <v>6882</v>
      </c>
      <c r="E4068" t="s">
        <v>1714</v>
      </c>
      <c r="H4068" t="str">
        <f>INDEX('Vensim Variables'!$B:$B,MATCH(EPS!$B4068,'Vensim Variables'!$A:$A,0))</f>
        <v>g pollutant</v>
      </c>
      <c r="I4068" t="str">
        <f t="shared" si="126"/>
        <v>N2O</v>
      </c>
      <c r="J4068" t="e">
        <f>INDEX(NoSettings!$C:$C,MATCH(EPS!$A4068,NoSettings!$A:$A,0))</f>
        <v>#N/A</v>
      </c>
      <c r="K4068">
        <f>INDEX(GWP!$C$2:$C$13,MATCH(EPS!I4068,GWP!$B$2:$B$13,0))</f>
        <v>265</v>
      </c>
      <c r="L4068" s="4" t="e">
        <f t="shared" si="127"/>
        <v>#N/A</v>
      </c>
    </row>
    <row r="4069" spans="1:12">
      <c r="A4069" t="s">
        <v>9617</v>
      </c>
      <c r="B4069" t="s">
        <v>7325</v>
      </c>
      <c r="C4069" t="s">
        <v>1738</v>
      </c>
      <c r="D4069" t="s">
        <v>6882</v>
      </c>
      <c r="E4069" t="s">
        <v>1715</v>
      </c>
      <c r="H4069" t="str">
        <f>INDEX('Vensim Variables'!$B:$B,MATCH(EPS!$B4069,'Vensim Variables'!$A:$A,0))</f>
        <v>g pollutant</v>
      </c>
      <c r="I4069" t="str">
        <f t="shared" si="126"/>
        <v>F gases</v>
      </c>
      <c r="J4069" t="e">
        <f>INDEX(NoSettings!$C:$C,MATCH(EPS!$A4069,NoSettings!$A:$A,0))</f>
        <v>#N/A</v>
      </c>
      <c r="K4069">
        <f>INDEX(GWP!$C$2:$C$13,MATCH(EPS!I4069,GWP!$B$2:$B$13,0))</f>
        <v>1</v>
      </c>
      <c r="L4069" s="4" t="e">
        <f t="shared" si="127"/>
        <v>#N/A</v>
      </c>
    </row>
    <row r="4070" spans="1:12">
      <c r="A4070" t="s">
        <v>9618</v>
      </c>
      <c r="B4070" t="s">
        <v>7325</v>
      </c>
      <c r="C4070" t="s">
        <v>1738</v>
      </c>
      <c r="D4070" t="s">
        <v>6883</v>
      </c>
      <c r="E4070" t="s">
        <v>1702</v>
      </c>
      <c r="H4070" t="str">
        <f>INDEX('Vensim Variables'!$B:$B,MATCH(EPS!$B4070,'Vensim Variables'!$A:$A,0))</f>
        <v>g pollutant</v>
      </c>
      <c r="I4070" t="str">
        <f t="shared" si="126"/>
        <v>CO2</v>
      </c>
      <c r="J4070" t="e">
        <f>INDEX(NoSettings!$C:$C,MATCH(EPS!$A4070,NoSettings!$A:$A,0))</f>
        <v>#N/A</v>
      </c>
      <c r="K4070">
        <f>INDEX(GWP!$C$2:$C$13,MATCH(EPS!I4070,GWP!$B$2:$B$13,0))</f>
        <v>1</v>
      </c>
      <c r="L4070" s="4" t="e">
        <f t="shared" si="127"/>
        <v>#N/A</v>
      </c>
    </row>
    <row r="4071" spans="1:12">
      <c r="A4071" t="s">
        <v>9619</v>
      </c>
      <c r="B4071" t="s">
        <v>7325</v>
      </c>
      <c r="C4071" t="s">
        <v>1738</v>
      </c>
      <c r="D4071" t="s">
        <v>6883</v>
      </c>
      <c r="E4071" t="s">
        <v>1705</v>
      </c>
      <c r="H4071" t="str">
        <f>INDEX('Vensim Variables'!$B:$B,MATCH(EPS!$B4071,'Vensim Variables'!$A:$A,0))</f>
        <v>g pollutant</v>
      </c>
      <c r="I4071" t="str">
        <f t="shared" si="126"/>
        <v>VOC</v>
      </c>
      <c r="J4071" t="e">
        <f>INDEX(NoSettings!$C:$C,MATCH(EPS!$A4071,NoSettings!$A:$A,0))</f>
        <v>#N/A</v>
      </c>
      <c r="K4071">
        <f>INDEX(GWP!$C$2:$C$13,MATCH(EPS!I4071,GWP!$B$2:$B$13,0))</f>
        <v>0</v>
      </c>
      <c r="L4071" s="4" t="e">
        <f t="shared" si="127"/>
        <v>#N/A</v>
      </c>
    </row>
    <row r="4072" spans="1:12">
      <c r="A4072" t="s">
        <v>9620</v>
      </c>
      <c r="B4072" t="s">
        <v>7325</v>
      </c>
      <c r="C4072" t="s">
        <v>1738</v>
      </c>
      <c r="D4072" t="s">
        <v>6883</v>
      </c>
      <c r="E4072" t="s">
        <v>1706</v>
      </c>
      <c r="H4072" t="str">
        <f>INDEX('Vensim Variables'!$B:$B,MATCH(EPS!$B4072,'Vensim Variables'!$A:$A,0))</f>
        <v>g pollutant</v>
      </c>
      <c r="I4072" t="str">
        <f t="shared" si="126"/>
        <v>CO</v>
      </c>
      <c r="J4072" t="e">
        <f>INDEX(NoSettings!$C:$C,MATCH(EPS!$A4072,NoSettings!$A:$A,0))</f>
        <v>#N/A</v>
      </c>
      <c r="K4072">
        <f>INDEX(GWP!$C$2:$C$13,MATCH(EPS!I4072,GWP!$B$2:$B$13,0))</f>
        <v>0</v>
      </c>
      <c r="L4072" s="4" t="e">
        <f t="shared" si="127"/>
        <v>#N/A</v>
      </c>
    </row>
    <row r="4073" spans="1:12">
      <c r="A4073" t="s">
        <v>9621</v>
      </c>
      <c r="B4073" t="s">
        <v>7325</v>
      </c>
      <c r="C4073" t="s">
        <v>1738</v>
      </c>
      <c r="D4073" t="s">
        <v>6883</v>
      </c>
      <c r="E4073" t="s">
        <v>1707</v>
      </c>
      <c r="H4073" t="str">
        <f>INDEX('Vensim Variables'!$B:$B,MATCH(EPS!$B4073,'Vensim Variables'!$A:$A,0))</f>
        <v>g pollutant</v>
      </c>
      <c r="I4073" t="str">
        <f t="shared" si="126"/>
        <v>NOx</v>
      </c>
      <c r="J4073" t="e">
        <f>INDEX(NoSettings!$C:$C,MATCH(EPS!$A4073,NoSettings!$A:$A,0))</f>
        <v>#N/A</v>
      </c>
      <c r="K4073">
        <f>INDEX(GWP!$C$2:$C$13,MATCH(EPS!I4073,GWP!$B$2:$B$13,0))</f>
        <v>0</v>
      </c>
      <c r="L4073" s="4" t="e">
        <f t="shared" si="127"/>
        <v>#N/A</v>
      </c>
    </row>
    <row r="4074" spans="1:12">
      <c r="A4074" t="s">
        <v>9622</v>
      </c>
      <c r="B4074" t="s">
        <v>7325</v>
      </c>
      <c r="C4074" t="s">
        <v>1738</v>
      </c>
      <c r="D4074" t="s">
        <v>6883</v>
      </c>
      <c r="E4074" t="s">
        <v>1708</v>
      </c>
      <c r="H4074" t="str">
        <f>INDEX('Vensim Variables'!$B:$B,MATCH(EPS!$B4074,'Vensim Variables'!$A:$A,0))</f>
        <v>g pollutant</v>
      </c>
      <c r="I4074" t="str">
        <f t="shared" si="126"/>
        <v>PM10</v>
      </c>
      <c r="J4074" t="e">
        <f>INDEX(NoSettings!$C:$C,MATCH(EPS!$A4074,NoSettings!$A:$A,0))</f>
        <v>#N/A</v>
      </c>
      <c r="K4074">
        <f>INDEX(GWP!$C$2:$C$13,MATCH(EPS!I4074,GWP!$B$2:$B$13,0))</f>
        <v>0</v>
      </c>
      <c r="L4074" s="4" t="e">
        <f t="shared" si="127"/>
        <v>#N/A</v>
      </c>
    </row>
    <row r="4075" spans="1:12">
      <c r="A4075" t="s">
        <v>9623</v>
      </c>
      <c r="B4075" t="s">
        <v>7325</v>
      </c>
      <c r="C4075" t="s">
        <v>1738</v>
      </c>
      <c r="D4075" t="s">
        <v>6883</v>
      </c>
      <c r="E4075" t="s">
        <v>1709</v>
      </c>
      <c r="H4075" t="str">
        <f>INDEX('Vensim Variables'!$B:$B,MATCH(EPS!$B4075,'Vensim Variables'!$A:$A,0))</f>
        <v>g pollutant</v>
      </c>
      <c r="I4075" t="str">
        <f t="shared" si="126"/>
        <v>PM25</v>
      </c>
      <c r="J4075" t="e">
        <f>INDEX(NoSettings!$C:$C,MATCH(EPS!$A4075,NoSettings!$A:$A,0))</f>
        <v>#N/A</v>
      </c>
      <c r="K4075">
        <f>INDEX(GWP!$C$2:$C$13,MATCH(EPS!I4075,GWP!$B$2:$B$13,0))</f>
        <v>0</v>
      </c>
      <c r="L4075" s="4" t="e">
        <f t="shared" si="127"/>
        <v>#N/A</v>
      </c>
    </row>
    <row r="4076" spans="1:12">
      <c r="A4076" t="s">
        <v>9624</v>
      </c>
      <c r="B4076" t="s">
        <v>7325</v>
      </c>
      <c r="C4076" t="s">
        <v>1738</v>
      </c>
      <c r="D4076" t="s">
        <v>6883</v>
      </c>
      <c r="E4076" t="s">
        <v>1710</v>
      </c>
      <c r="H4076" t="str">
        <f>INDEX('Vensim Variables'!$B:$B,MATCH(EPS!$B4076,'Vensim Variables'!$A:$A,0))</f>
        <v>g pollutant</v>
      </c>
      <c r="I4076" t="str">
        <f t="shared" si="126"/>
        <v>SOx</v>
      </c>
      <c r="J4076" t="e">
        <f>INDEX(NoSettings!$C:$C,MATCH(EPS!$A4076,NoSettings!$A:$A,0))</f>
        <v>#N/A</v>
      </c>
      <c r="K4076">
        <f>INDEX(GWP!$C$2:$C$13,MATCH(EPS!I4076,GWP!$B$2:$B$13,0))</f>
        <v>0</v>
      </c>
      <c r="L4076" s="4" t="e">
        <f t="shared" si="127"/>
        <v>#N/A</v>
      </c>
    </row>
    <row r="4077" spans="1:12">
      <c r="A4077" t="s">
        <v>9625</v>
      </c>
      <c r="B4077" t="s">
        <v>7325</v>
      </c>
      <c r="C4077" t="s">
        <v>1738</v>
      </c>
      <c r="D4077" t="s">
        <v>6883</v>
      </c>
      <c r="E4077" t="s">
        <v>1711</v>
      </c>
      <c r="H4077" t="str">
        <f>INDEX('Vensim Variables'!$B:$B,MATCH(EPS!$B4077,'Vensim Variables'!$A:$A,0))</f>
        <v>g pollutant</v>
      </c>
      <c r="I4077" t="str">
        <f t="shared" si="126"/>
        <v>BC</v>
      </c>
      <c r="J4077" t="e">
        <f>INDEX(NoSettings!$C:$C,MATCH(EPS!$A4077,NoSettings!$A:$A,0))</f>
        <v>#N/A</v>
      </c>
      <c r="K4077">
        <f>INDEX(GWP!$C$2:$C$13,MATCH(EPS!I4077,GWP!$B$2:$B$13,0))</f>
        <v>0</v>
      </c>
      <c r="L4077" s="4" t="e">
        <f t="shared" si="127"/>
        <v>#N/A</v>
      </c>
    </row>
    <row r="4078" spans="1:12">
      <c r="A4078" t="s">
        <v>9626</v>
      </c>
      <c r="B4078" t="s">
        <v>7325</v>
      </c>
      <c r="C4078" t="s">
        <v>1738</v>
      </c>
      <c r="D4078" t="s">
        <v>6883</v>
      </c>
      <c r="E4078" t="s">
        <v>1712</v>
      </c>
      <c r="H4078" t="str">
        <f>INDEX('Vensim Variables'!$B:$B,MATCH(EPS!$B4078,'Vensim Variables'!$A:$A,0))</f>
        <v>g pollutant</v>
      </c>
      <c r="I4078" t="str">
        <f t="shared" si="126"/>
        <v>OC</v>
      </c>
      <c r="J4078" t="e">
        <f>INDEX(NoSettings!$C:$C,MATCH(EPS!$A4078,NoSettings!$A:$A,0))</f>
        <v>#N/A</v>
      </c>
      <c r="K4078">
        <f>INDEX(GWP!$C$2:$C$13,MATCH(EPS!I4078,GWP!$B$2:$B$13,0))</f>
        <v>0</v>
      </c>
      <c r="L4078" s="4" t="e">
        <f t="shared" si="127"/>
        <v>#N/A</v>
      </c>
    </row>
    <row r="4079" spans="1:12">
      <c r="A4079" t="s">
        <v>9627</v>
      </c>
      <c r="B4079" t="s">
        <v>7325</v>
      </c>
      <c r="C4079" t="s">
        <v>1738</v>
      </c>
      <c r="D4079" t="s">
        <v>6883</v>
      </c>
      <c r="E4079" t="s">
        <v>1713</v>
      </c>
      <c r="H4079" t="str">
        <f>INDEX('Vensim Variables'!$B:$B,MATCH(EPS!$B4079,'Vensim Variables'!$A:$A,0))</f>
        <v>g pollutant</v>
      </c>
      <c r="I4079" t="str">
        <f t="shared" si="126"/>
        <v>CH4</v>
      </c>
      <c r="J4079" t="e">
        <f>INDEX(NoSettings!$C:$C,MATCH(EPS!$A4079,NoSettings!$A:$A,0))</f>
        <v>#N/A</v>
      </c>
      <c r="K4079">
        <f>INDEX(GWP!$C$2:$C$13,MATCH(EPS!I4079,GWP!$B$2:$B$13,0))</f>
        <v>28</v>
      </c>
      <c r="L4079" s="4" t="e">
        <f t="shared" si="127"/>
        <v>#N/A</v>
      </c>
    </row>
    <row r="4080" spans="1:12">
      <c r="A4080" t="s">
        <v>9628</v>
      </c>
      <c r="B4080" t="s">
        <v>7325</v>
      </c>
      <c r="C4080" t="s">
        <v>1738</v>
      </c>
      <c r="D4080" t="s">
        <v>6883</v>
      </c>
      <c r="E4080" t="s">
        <v>1714</v>
      </c>
      <c r="H4080" t="str">
        <f>INDEX('Vensim Variables'!$B:$B,MATCH(EPS!$B4080,'Vensim Variables'!$A:$A,0))</f>
        <v>g pollutant</v>
      </c>
      <c r="I4080" t="str">
        <f t="shared" si="126"/>
        <v>N2O</v>
      </c>
      <c r="J4080" t="e">
        <f>INDEX(NoSettings!$C:$C,MATCH(EPS!$A4080,NoSettings!$A:$A,0))</f>
        <v>#N/A</v>
      </c>
      <c r="K4080">
        <f>INDEX(GWP!$C$2:$C$13,MATCH(EPS!I4080,GWP!$B$2:$B$13,0))</f>
        <v>265</v>
      </c>
      <c r="L4080" s="4" t="e">
        <f t="shared" si="127"/>
        <v>#N/A</v>
      </c>
    </row>
    <row r="4081" spans="1:12">
      <c r="A4081" t="s">
        <v>9629</v>
      </c>
      <c r="B4081" t="s">
        <v>7325</v>
      </c>
      <c r="C4081" t="s">
        <v>1738</v>
      </c>
      <c r="D4081" t="s">
        <v>6883</v>
      </c>
      <c r="E4081" t="s">
        <v>1715</v>
      </c>
      <c r="H4081" t="str">
        <f>INDEX('Vensim Variables'!$B:$B,MATCH(EPS!$B4081,'Vensim Variables'!$A:$A,0))</f>
        <v>g pollutant</v>
      </c>
      <c r="I4081" t="str">
        <f t="shared" si="126"/>
        <v>F gases</v>
      </c>
      <c r="J4081" t="e">
        <f>INDEX(NoSettings!$C:$C,MATCH(EPS!$A4081,NoSettings!$A:$A,0))</f>
        <v>#N/A</v>
      </c>
      <c r="K4081">
        <f>INDEX(GWP!$C$2:$C$13,MATCH(EPS!I4081,GWP!$B$2:$B$13,0))</f>
        <v>1</v>
      </c>
      <c r="L4081" s="4" t="e">
        <f t="shared" si="127"/>
        <v>#N/A</v>
      </c>
    </row>
    <row r="4082" spans="1:12">
      <c r="A4082" t="s">
        <v>9630</v>
      </c>
      <c r="B4082" t="s">
        <v>7325</v>
      </c>
      <c r="C4082" t="s">
        <v>1738</v>
      </c>
      <c r="D4082" t="s">
        <v>6884</v>
      </c>
      <c r="E4082" t="s">
        <v>1702</v>
      </c>
      <c r="H4082" t="str">
        <f>INDEX('Vensim Variables'!$B:$B,MATCH(EPS!$B4082,'Vensim Variables'!$A:$A,0))</f>
        <v>g pollutant</v>
      </c>
      <c r="I4082" t="str">
        <f t="shared" si="126"/>
        <v>CO2</v>
      </c>
      <c r="J4082" t="e">
        <f>INDEX(NoSettings!$C:$C,MATCH(EPS!$A4082,NoSettings!$A:$A,0))</f>
        <v>#N/A</v>
      </c>
      <c r="K4082">
        <f>INDEX(GWP!$C$2:$C$13,MATCH(EPS!I4082,GWP!$B$2:$B$13,0))</f>
        <v>1</v>
      </c>
      <c r="L4082" s="4" t="e">
        <f t="shared" si="127"/>
        <v>#N/A</v>
      </c>
    </row>
    <row r="4083" spans="1:12">
      <c r="A4083" t="s">
        <v>9631</v>
      </c>
      <c r="B4083" t="s">
        <v>7325</v>
      </c>
      <c r="C4083" t="s">
        <v>1738</v>
      </c>
      <c r="D4083" t="s">
        <v>6884</v>
      </c>
      <c r="E4083" t="s">
        <v>1705</v>
      </c>
      <c r="H4083" t="str">
        <f>INDEX('Vensim Variables'!$B:$B,MATCH(EPS!$B4083,'Vensim Variables'!$A:$A,0))</f>
        <v>g pollutant</v>
      </c>
      <c r="I4083" t="str">
        <f t="shared" si="126"/>
        <v>VOC</v>
      </c>
      <c r="J4083" t="e">
        <f>INDEX(NoSettings!$C:$C,MATCH(EPS!$A4083,NoSettings!$A:$A,0))</f>
        <v>#N/A</v>
      </c>
      <c r="K4083">
        <f>INDEX(GWP!$C$2:$C$13,MATCH(EPS!I4083,GWP!$B$2:$B$13,0))</f>
        <v>0</v>
      </c>
      <c r="L4083" s="4" t="e">
        <f t="shared" si="127"/>
        <v>#N/A</v>
      </c>
    </row>
    <row r="4084" spans="1:12">
      <c r="A4084" t="s">
        <v>9632</v>
      </c>
      <c r="B4084" t="s">
        <v>7325</v>
      </c>
      <c r="C4084" t="s">
        <v>1738</v>
      </c>
      <c r="D4084" t="s">
        <v>6884</v>
      </c>
      <c r="E4084" t="s">
        <v>1706</v>
      </c>
      <c r="H4084" t="str">
        <f>INDEX('Vensim Variables'!$B:$B,MATCH(EPS!$B4084,'Vensim Variables'!$A:$A,0))</f>
        <v>g pollutant</v>
      </c>
      <c r="I4084" t="str">
        <f t="shared" si="126"/>
        <v>CO</v>
      </c>
      <c r="J4084" t="e">
        <f>INDEX(NoSettings!$C:$C,MATCH(EPS!$A4084,NoSettings!$A:$A,0))</f>
        <v>#N/A</v>
      </c>
      <c r="K4084">
        <f>INDEX(GWP!$C$2:$C$13,MATCH(EPS!I4084,GWP!$B$2:$B$13,0))</f>
        <v>0</v>
      </c>
      <c r="L4084" s="4" t="e">
        <f t="shared" si="127"/>
        <v>#N/A</v>
      </c>
    </row>
    <row r="4085" spans="1:12">
      <c r="A4085" t="s">
        <v>9633</v>
      </c>
      <c r="B4085" t="s">
        <v>7325</v>
      </c>
      <c r="C4085" t="s">
        <v>1738</v>
      </c>
      <c r="D4085" t="s">
        <v>6884</v>
      </c>
      <c r="E4085" t="s">
        <v>1707</v>
      </c>
      <c r="H4085" t="str">
        <f>INDEX('Vensim Variables'!$B:$B,MATCH(EPS!$B4085,'Vensim Variables'!$A:$A,0))</f>
        <v>g pollutant</v>
      </c>
      <c r="I4085" t="str">
        <f t="shared" si="126"/>
        <v>NOx</v>
      </c>
      <c r="J4085" t="e">
        <f>INDEX(NoSettings!$C:$C,MATCH(EPS!$A4085,NoSettings!$A:$A,0))</f>
        <v>#N/A</v>
      </c>
      <c r="K4085">
        <f>INDEX(GWP!$C$2:$C$13,MATCH(EPS!I4085,GWP!$B$2:$B$13,0))</f>
        <v>0</v>
      </c>
      <c r="L4085" s="4" t="e">
        <f t="shared" si="127"/>
        <v>#N/A</v>
      </c>
    </row>
    <row r="4086" spans="1:12">
      <c r="A4086" t="s">
        <v>9634</v>
      </c>
      <c r="B4086" t="s">
        <v>7325</v>
      </c>
      <c r="C4086" t="s">
        <v>1738</v>
      </c>
      <c r="D4086" t="s">
        <v>6884</v>
      </c>
      <c r="E4086" t="s">
        <v>1708</v>
      </c>
      <c r="H4086" t="str">
        <f>INDEX('Vensim Variables'!$B:$B,MATCH(EPS!$B4086,'Vensim Variables'!$A:$A,0))</f>
        <v>g pollutant</v>
      </c>
      <c r="I4086" t="str">
        <f t="shared" si="126"/>
        <v>PM10</v>
      </c>
      <c r="J4086" t="e">
        <f>INDEX(NoSettings!$C:$C,MATCH(EPS!$A4086,NoSettings!$A:$A,0))</f>
        <v>#N/A</v>
      </c>
      <c r="K4086">
        <f>INDEX(GWP!$C$2:$C$13,MATCH(EPS!I4086,GWP!$B$2:$B$13,0))</f>
        <v>0</v>
      </c>
      <c r="L4086" s="4" t="e">
        <f t="shared" si="127"/>
        <v>#N/A</v>
      </c>
    </row>
    <row r="4087" spans="1:12">
      <c r="A4087" t="s">
        <v>9635</v>
      </c>
      <c r="B4087" t="s">
        <v>7325</v>
      </c>
      <c r="C4087" t="s">
        <v>1738</v>
      </c>
      <c r="D4087" t="s">
        <v>6884</v>
      </c>
      <c r="E4087" t="s">
        <v>1709</v>
      </c>
      <c r="H4087" t="str">
        <f>INDEX('Vensim Variables'!$B:$B,MATCH(EPS!$B4087,'Vensim Variables'!$A:$A,0))</f>
        <v>g pollutant</v>
      </c>
      <c r="I4087" t="str">
        <f t="shared" si="126"/>
        <v>PM25</v>
      </c>
      <c r="J4087" t="e">
        <f>INDEX(NoSettings!$C:$C,MATCH(EPS!$A4087,NoSettings!$A:$A,0))</f>
        <v>#N/A</v>
      </c>
      <c r="K4087">
        <f>INDEX(GWP!$C$2:$C$13,MATCH(EPS!I4087,GWP!$B$2:$B$13,0))</f>
        <v>0</v>
      </c>
      <c r="L4087" s="4" t="e">
        <f t="shared" si="127"/>
        <v>#N/A</v>
      </c>
    </row>
    <row r="4088" spans="1:12">
      <c r="A4088" t="s">
        <v>9636</v>
      </c>
      <c r="B4088" t="s">
        <v>7325</v>
      </c>
      <c r="C4088" t="s">
        <v>1738</v>
      </c>
      <c r="D4088" t="s">
        <v>6884</v>
      </c>
      <c r="E4088" t="s">
        <v>1710</v>
      </c>
      <c r="H4088" t="str">
        <f>INDEX('Vensim Variables'!$B:$B,MATCH(EPS!$B4088,'Vensim Variables'!$A:$A,0))</f>
        <v>g pollutant</v>
      </c>
      <c r="I4088" t="str">
        <f t="shared" si="126"/>
        <v>SOx</v>
      </c>
      <c r="J4088" t="e">
        <f>INDEX(NoSettings!$C:$C,MATCH(EPS!$A4088,NoSettings!$A:$A,0))</f>
        <v>#N/A</v>
      </c>
      <c r="K4088">
        <f>INDEX(GWP!$C$2:$C$13,MATCH(EPS!I4088,GWP!$B$2:$B$13,0))</f>
        <v>0</v>
      </c>
      <c r="L4088" s="4" t="e">
        <f t="shared" si="127"/>
        <v>#N/A</v>
      </c>
    </row>
    <row r="4089" spans="1:12">
      <c r="A4089" t="s">
        <v>9637</v>
      </c>
      <c r="B4089" t="s">
        <v>7325</v>
      </c>
      <c r="C4089" t="s">
        <v>1738</v>
      </c>
      <c r="D4089" t="s">
        <v>6884</v>
      </c>
      <c r="E4089" t="s">
        <v>1711</v>
      </c>
      <c r="H4089" t="str">
        <f>INDEX('Vensim Variables'!$B:$B,MATCH(EPS!$B4089,'Vensim Variables'!$A:$A,0))</f>
        <v>g pollutant</v>
      </c>
      <c r="I4089" t="str">
        <f t="shared" si="126"/>
        <v>BC</v>
      </c>
      <c r="J4089" t="e">
        <f>INDEX(NoSettings!$C:$C,MATCH(EPS!$A4089,NoSettings!$A:$A,0))</f>
        <v>#N/A</v>
      </c>
      <c r="K4089">
        <f>INDEX(GWP!$C$2:$C$13,MATCH(EPS!I4089,GWP!$B$2:$B$13,0))</f>
        <v>0</v>
      </c>
      <c r="L4089" s="4" t="e">
        <f t="shared" si="127"/>
        <v>#N/A</v>
      </c>
    </row>
    <row r="4090" spans="1:12">
      <c r="A4090" t="s">
        <v>9638</v>
      </c>
      <c r="B4090" t="s">
        <v>7325</v>
      </c>
      <c r="C4090" t="s">
        <v>1738</v>
      </c>
      <c r="D4090" t="s">
        <v>6884</v>
      </c>
      <c r="E4090" t="s">
        <v>1712</v>
      </c>
      <c r="H4090" t="str">
        <f>INDEX('Vensim Variables'!$B:$B,MATCH(EPS!$B4090,'Vensim Variables'!$A:$A,0))</f>
        <v>g pollutant</v>
      </c>
      <c r="I4090" t="str">
        <f t="shared" si="126"/>
        <v>OC</v>
      </c>
      <c r="J4090" t="e">
        <f>INDEX(NoSettings!$C:$C,MATCH(EPS!$A4090,NoSettings!$A:$A,0))</f>
        <v>#N/A</v>
      </c>
      <c r="K4090">
        <f>INDEX(GWP!$C$2:$C$13,MATCH(EPS!I4090,GWP!$B$2:$B$13,0))</f>
        <v>0</v>
      </c>
      <c r="L4090" s="4" t="e">
        <f t="shared" si="127"/>
        <v>#N/A</v>
      </c>
    </row>
    <row r="4091" spans="1:12">
      <c r="A4091" t="s">
        <v>9639</v>
      </c>
      <c r="B4091" t="s">
        <v>7325</v>
      </c>
      <c r="C4091" t="s">
        <v>1738</v>
      </c>
      <c r="D4091" t="s">
        <v>6884</v>
      </c>
      <c r="E4091" t="s">
        <v>1713</v>
      </c>
      <c r="H4091" t="str">
        <f>INDEX('Vensim Variables'!$B:$B,MATCH(EPS!$B4091,'Vensim Variables'!$A:$A,0))</f>
        <v>g pollutant</v>
      </c>
      <c r="I4091" t="str">
        <f t="shared" si="126"/>
        <v>CH4</v>
      </c>
      <c r="J4091" t="e">
        <f>INDEX(NoSettings!$C:$C,MATCH(EPS!$A4091,NoSettings!$A:$A,0))</f>
        <v>#N/A</v>
      </c>
      <c r="K4091">
        <f>INDEX(GWP!$C$2:$C$13,MATCH(EPS!I4091,GWP!$B$2:$B$13,0))</f>
        <v>28</v>
      </c>
      <c r="L4091" s="4" t="e">
        <f t="shared" si="127"/>
        <v>#N/A</v>
      </c>
    </row>
    <row r="4092" spans="1:12">
      <c r="A4092" t="s">
        <v>9640</v>
      </c>
      <c r="B4092" t="s">
        <v>7325</v>
      </c>
      <c r="C4092" t="s">
        <v>1738</v>
      </c>
      <c r="D4092" t="s">
        <v>6884</v>
      </c>
      <c r="E4092" t="s">
        <v>1714</v>
      </c>
      <c r="H4092" t="str">
        <f>INDEX('Vensim Variables'!$B:$B,MATCH(EPS!$B4092,'Vensim Variables'!$A:$A,0))</f>
        <v>g pollutant</v>
      </c>
      <c r="I4092" t="str">
        <f t="shared" si="126"/>
        <v>N2O</v>
      </c>
      <c r="J4092" t="e">
        <f>INDEX(NoSettings!$C:$C,MATCH(EPS!$A4092,NoSettings!$A:$A,0))</f>
        <v>#N/A</v>
      </c>
      <c r="K4092">
        <f>INDEX(GWP!$C$2:$C$13,MATCH(EPS!I4092,GWP!$B$2:$B$13,0))</f>
        <v>265</v>
      </c>
      <c r="L4092" s="4" t="e">
        <f t="shared" si="127"/>
        <v>#N/A</v>
      </c>
    </row>
    <row r="4093" spans="1:12">
      <c r="A4093" t="s">
        <v>9641</v>
      </c>
      <c r="B4093" t="s">
        <v>7325</v>
      </c>
      <c r="C4093" t="s">
        <v>1738</v>
      </c>
      <c r="D4093" t="s">
        <v>6884</v>
      </c>
      <c r="E4093" t="s">
        <v>1715</v>
      </c>
      <c r="H4093" t="str">
        <f>INDEX('Vensim Variables'!$B:$B,MATCH(EPS!$B4093,'Vensim Variables'!$A:$A,0))</f>
        <v>g pollutant</v>
      </c>
      <c r="I4093" t="str">
        <f t="shared" si="126"/>
        <v>F gases</v>
      </c>
      <c r="J4093" t="e">
        <f>INDEX(NoSettings!$C:$C,MATCH(EPS!$A4093,NoSettings!$A:$A,0))</f>
        <v>#N/A</v>
      </c>
      <c r="K4093">
        <f>INDEX(GWP!$C$2:$C$13,MATCH(EPS!I4093,GWP!$B$2:$B$13,0))</f>
        <v>1</v>
      </c>
      <c r="L4093" s="4" t="e">
        <f t="shared" si="127"/>
        <v>#N/A</v>
      </c>
    </row>
    <row r="4094" spans="1:12">
      <c r="A4094" t="s">
        <v>9642</v>
      </c>
      <c r="B4094" t="s">
        <v>7325</v>
      </c>
      <c r="C4094" t="s">
        <v>1738</v>
      </c>
      <c r="D4094" t="s">
        <v>6885</v>
      </c>
      <c r="E4094" t="s">
        <v>1702</v>
      </c>
      <c r="H4094" t="str">
        <f>INDEX('Vensim Variables'!$B:$B,MATCH(EPS!$B4094,'Vensim Variables'!$A:$A,0))</f>
        <v>g pollutant</v>
      </c>
      <c r="I4094" t="str">
        <f t="shared" si="126"/>
        <v>CO2</v>
      </c>
      <c r="J4094" t="e">
        <f>INDEX(NoSettings!$C:$C,MATCH(EPS!$A4094,NoSettings!$A:$A,0))</f>
        <v>#N/A</v>
      </c>
      <c r="K4094">
        <f>INDEX(GWP!$C$2:$C$13,MATCH(EPS!I4094,GWP!$B$2:$B$13,0))</f>
        <v>1</v>
      </c>
      <c r="L4094" s="4" t="e">
        <f t="shared" si="127"/>
        <v>#N/A</v>
      </c>
    </row>
    <row r="4095" spans="1:12">
      <c r="A4095" t="s">
        <v>9643</v>
      </c>
      <c r="B4095" t="s">
        <v>7325</v>
      </c>
      <c r="C4095" t="s">
        <v>1738</v>
      </c>
      <c r="D4095" t="s">
        <v>6885</v>
      </c>
      <c r="E4095" t="s">
        <v>1705</v>
      </c>
      <c r="H4095" t="str">
        <f>INDEX('Vensim Variables'!$B:$B,MATCH(EPS!$B4095,'Vensim Variables'!$A:$A,0))</f>
        <v>g pollutant</v>
      </c>
      <c r="I4095" t="str">
        <f t="shared" si="126"/>
        <v>VOC</v>
      </c>
      <c r="J4095" t="e">
        <f>INDEX(NoSettings!$C:$C,MATCH(EPS!$A4095,NoSettings!$A:$A,0))</f>
        <v>#N/A</v>
      </c>
      <c r="K4095">
        <f>INDEX(GWP!$C$2:$C$13,MATCH(EPS!I4095,GWP!$B$2:$B$13,0))</f>
        <v>0</v>
      </c>
      <c r="L4095" s="4" t="e">
        <f t="shared" si="127"/>
        <v>#N/A</v>
      </c>
    </row>
    <row r="4096" spans="1:12">
      <c r="A4096" t="s">
        <v>9644</v>
      </c>
      <c r="B4096" t="s">
        <v>7325</v>
      </c>
      <c r="C4096" t="s">
        <v>1738</v>
      </c>
      <c r="D4096" t="s">
        <v>6885</v>
      </c>
      <c r="E4096" t="s">
        <v>1706</v>
      </c>
      <c r="H4096" t="str">
        <f>INDEX('Vensim Variables'!$B:$B,MATCH(EPS!$B4096,'Vensim Variables'!$A:$A,0))</f>
        <v>g pollutant</v>
      </c>
      <c r="I4096" t="str">
        <f t="shared" si="126"/>
        <v>CO</v>
      </c>
      <c r="J4096" t="e">
        <f>INDEX(NoSettings!$C:$C,MATCH(EPS!$A4096,NoSettings!$A:$A,0))</f>
        <v>#N/A</v>
      </c>
      <c r="K4096">
        <f>INDEX(GWP!$C$2:$C$13,MATCH(EPS!I4096,GWP!$B$2:$B$13,0))</f>
        <v>0</v>
      </c>
      <c r="L4096" s="4" t="e">
        <f t="shared" si="127"/>
        <v>#N/A</v>
      </c>
    </row>
    <row r="4097" spans="1:12">
      <c r="A4097" t="s">
        <v>9645</v>
      </c>
      <c r="B4097" t="s">
        <v>7325</v>
      </c>
      <c r="C4097" t="s">
        <v>1738</v>
      </c>
      <c r="D4097" t="s">
        <v>6885</v>
      </c>
      <c r="E4097" t="s">
        <v>1707</v>
      </c>
      <c r="H4097" t="str">
        <f>INDEX('Vensim Variables'!$B:$B,MATCH(EPS!$B4097,'Vensim Variables'!$A:$A,0))</f>
        <v>g pollutant</v>
      </c>
      <c r="I4097" t="str">
        <f t="shared" si="126"/>
        <v>NOx</v>
      </c>
      <c r="J4097" t="e">
        <f>INDEX(NoSettings!$C:$C,MATCH(EPS!$A4097,NoSettings!$A:$A,0))</f>
        <v>#N/A</v>
      </c>
      <c r="K4097">
        <f>INDEX(GWP!$C$2:$C$13,MATCH(EPS!I4097,GWP!$B$2:$B$13,0))</f>
        <v>0</v>
      </c>
      <c r="L4097" s="4" t="e">
        <f t="shared" si="127"/>
        <v>#N/A</v>
      </c>
    </row>
    <row r="4098" spans="1:12">
      <c r="A4098" t="s">
        <v>9646</v>
      </c>
      <c r="B4098" t="s">
        <v>7325</v>
      </c>
      <c r="C4098" t="s">
        <v>1738</v>
      </c>
      <c r="D4098" t="s">
        <v>6885</v>
      </c>
      <c r="E4098" t="s">
        <v>1708</v>
      </c>
      <c r="H4098" t="str">
        <f>INDEX('Vensim Variables'!$B:$B,MATCH(EPS!$B4098,'Vensim Variables'!$A:$A,0))</f>
        <v>g pollutant</v>
      </c>
      <c r="I4098" t="str">
        <f t="shared" si="126"/>
        <v>PM10</v>
      </c>
      <c r="J4098" t="e">
        <f>INDEX(NoSettings!$C:$C,MATCH(EPS!$A4098,NoSettings!$A:$A,0))</f>
        <v>#N/A</v>
      </c>
      <c r="K4098">
        <f>INDEX(GWP!$C$2:$C$13,MATCH(EPS!I4098,GWP!$B$2:$B$13,0))</f>
        <v>0</v>
      </c>
      <c r="L4098" s="4" t="e">
        <f t="shared" si="127"/>
        <v>#N/A</v>
      </c>
    </row>
    <row r="4099" spans="1:12">
      <c r="A4099" t="s">
        <v>9647</v>
      </c>
      <c r="B4099" t="s">
        <v>7325</v>
      </c>
      <c r="C4099" t="s">
        <v>1738</v>
      </c>
      <c r="D4099" t="s">
        <v>6885</v>
      </c>
      <c r="E4099" t="s">
        <v>1709</v>
      </c>
      <c r="H4099" t="str">
        <f>INDEX('Vensim Variables'!$B:$B,MATCH(EPS!$B4099,'Vensim Variables'!$A:$A,0))</f>
        <v>g pollutant</v>
      </c>
      <c r="I4099" t="str">
        <f t="shared" ref="I4099:I4162" si="128">IF(OR(C4099="CO2",C4099="CH4",C4099="N2O",C4099="F gases",C4099="VOC",C4099="CO",C4099="NOx",C4099="PM10",C4099="PM25",C4099="SOx",C4099="BC",C4099="OC"),C4099,IF(OR(D4099="CO2",D4099="CH4",D4099="N2O",D4099="F gases",D4099="VOC",D4099="CO",D4099="NOx",D4099="PM10",D4099="PM25",D4099="SOx",D4099="BC",D4099="OC"),D4099,IF(OR(E4099="CO2",E4099="CH4",E4099="N2O",E4099="F gases",E4099="VOC",E4099="CO",E4099="NOx",E4099="PM10",E4099="PM25",E4099="SOx",E4099="BC",E4099="OC"),E4099,"NA")))</f>
        <v>PM25</v>
      </c>
      <c r="J4099" t="e">
        <f>INDEX(NoSettings!$C:$C,MATCH(EPS!$A4099,NoSettings!$A:$A,0))</f>
        <v>#N/A</v>
      </c>
      <c r="K4099">
        <f>INDEX(GWP!$C$2:$C$13,MATCH(EPS!I4099,GWP!$B$2:$B$13,0))</f>
        <v>0</v>
      </c>
      <c r="L4099" s="4" t="e">
        <f t="shared" ref="L4099:L4162" si="129">IF(H4099="g pollutant",K4099*J4099/10^12,IF(H4099="MMTCO2e",J4099,IF(H4099="MWh",J4099,0)))</f>
        <v>#N/A</v>
      </c>
    </row>
    <row r="4100" spans="1:12">
      <c r="A4100" t="s">
        <v>9648</v>
      </c>
      <c r="B4100" t="s">
        <v>7325</v>
      </c>
      <c r="C4100" t="s">
        <v>1738</v>
      </c>
      <c r="D4100" t="s">
        <v>6885</v>
      </c>
      <c r="E4100" t="s">
        <v>1710</v>
      </c>
      <c r="H4100" t="str">
        <f>INDEX('Vensim Variables'!$B:$B,MATCH(EPS!$B4100,'Vensim Variables'!$A:$A,0))</f>
        <v>g pollutant</v>
      </c>
      <c r="I4100" t="str">
        <f t="shared" si="128"/>
        <v>SOx</v>
      </c>
      <c r="J4100" t="e">
        <f>INDEX(NoSettings!$C:$C,MATCH(EPS!$A4100,NoSettings!$A:$A,0))</f>
        <v>#N/A</v>
      </c>
      <c r="K4100">
        <f>INDEX(GWP!$C$2:$C$13,MATCH(EPS!I4100,GWP!$B$2:$B$13,0))</f>
        <v>0</v>
      </c>
      <c r="L4100" s="4" t="e">
        <f t="shared" si="129"/>
        <v>#N/A</v>
      </c>
    </row>
    <row r="4101" spans="1:12">
      <c r="A4101" t="s">
        <v>9649</v>
      </c>
      <c r="B4101" t="s">
        <v>7325</v>
      </c>
      <c r="C4101" t="s">
        <v>1738</v>
      </c>
      <c r="D4101" t="s">
        <v>6885</v>
      </c>
      <c r="E4101" t="s">
        <v>1711</v>
      </c>
      <c r="H4101" t="str">
        <f>INDEX('Vensim Variables'!$B:$B,MATCH(EPS!$B4101,'Vensim Variables'!$A:$A,0))</f>
        <v>g pollutant</v>
      </c>
      <c r="I4101" t="str">
        <f t="shared" si="128"/>
        <v>BC</v>
      </c>
      <c r="J4101" t="e">
        <f>INDEX(NoSettings!$C:$C,MATCH(EPS!$A4101,NoSettings!$A:$A,0))</f>
        <v>#N/A</v>
      </c>
      <c r="K4101">
        <f>INDEX(GWP!$C$2:$C$13,MATCH(EPS!I4101,GWP!$B$2:$B$13,0))</f>
        <v>0</v>
      </c>
      <c r="L4101" s="4" t="e">
        <f t="shared" si="129"/>
        <v>#N/A</v>
      </c>
    </row>
    <row r="4102" spans="1:12">
      <c r="A4102" t="s">
        <v>9650</v>
      </c>
      <c r="B4102" t="s">
        <v>7325</v>
      </c>
      <c r="C4102" t="s">
        <v>1738</v>
      </c>
      <c r="D4102" t="s">
        <v>6885</v>
      </c>
      <c r="E4102" t="s">
        <v>1712</v>
      </c>
      <c r="H4102" t="str">
        <f>INDEX('Vensim Variables'!$B:$B,MATCH(EPS!$B4102,'Vensim Variables'!$A:$A,0))</f>
        <v>g pollutant</v>
      </c>
      <c r="I4102" t="str">
        <f t="shared" si="128"/>
        <v>OC</v>
      </c>
      <c r="J4102" t="e">
        <f>INDEX(NoSettings!$C:$C,MATCH(EPS!$A4102,NoSettings!$A:$A,0))</f>
        <v>#N/A</v>
      </c>
      <c r="K4102">
        <f>INDEX(GWP!$C$2:$C$13,MATCH(EPS!I4102,GWP!$B$2:$B$13,0))</f>
        <v>0</v>
      </c>
      <c r="L4102" s="4" t="e">
        <f t="shared" si="129"/>
        <v>#N/A</v>
      </c>
    </row>
    <row r="4103" spans="1:12">
      <c r="A4103" t="s">
        <v>9651</v>
      </c>
      <c r="B4103" t="s">
        <v>7325</v>
      </c>
      <c r="C4103" t="s">
        <v>1738</v>
      </c>
      <c r="D4103" t="s">
        <v>6885</v>
      </c>
      <c r="E4103" t="s">
        <v>1713</v>
      </c>
      <c r="H4103" t="str">
        <f>INDEX('Vensim Variables'!$B:$B,MATCH(EPS!$B4103,'Vensim Variables'!$A:$A,0))</f>
        <v>g pollutant</v>
      </c>
      <c r="I4103" t="str">
        <f t="shared" si="128"/>
        <v>CH4</v>
      </c>
      <c r="J4103" t="e">
        <f>INDEX(NoSettings!$C:$C,MATCH(EPS!$A4103,NoSettings!$A:$A,0))</f>
        <v>#N/A</v>
      </c>
      <c r="K4103">
        <f>INDEX(GWP!$C$2:$C$13,MATCH(EPS!I4103,GWP!$B$2:$B$13,0))</f>
        <v>28</v>
      </c>
      <c r="L4103" s="4" t="e">
        <f t="shared" si="129"/>
        <v>#N/A</v>
      </c>
    </row>
    <row r="4104" spans="1:12">
      <c r="A4104" t="s">
        <v>9652</v>
      </c>
      <c r="B4104" t="s">
        <v>7325</v>
      </c>
      <c r="C4104" t="s">
        <v>1738</v>
      </c>
      <c r="D4104" t="s">
        <v>6885</v>
      </c>
      <c r="E4104" t="s">
        <v>1714</v>
      </c>
      <c r="H4104" t="str">
        <f>INDEX('Vensim Variables'!$B:$B,MATCH(EPS!$B4104,'Vensim Variables'!$A:$A,0))</f>
        <v>g pollutant</v>
      </c>
      <c r="I4104" t="str">
        <f t="shared" si="128"/>
        <v>N2O</v>
      </c>
      <c r="J4104" t="e">
        <f>INDEX(NoSettings!$C:$C,MATCH(EPS!$A4104,NoSettings!$A:$A,0))</f>
        <v>#N/A</v>
      </c>
      <c r="K4104">
        <f>INDEX(GWP!$C$2:$C$13,MATCH(EPS!I4104,GWP!$B$2:$B$13,0))</f>
        <v>265</v>
      </c>
      <c r="L4104" s="4" t="e">
        <f t="shared" si="129"/>
        <v>#N/A</v>
      </c>
    </row>
    <row r="4105" spans="1:12">
      <c r="A4105" t="s">
        <v>9653</v>
      </c>
      <c r="B4105" t="s">
        <v>7325</v>
      </c>
      <c r="C4105" t="s">
        <v>1738</v>
      </c>
      <c r="D4105" t="s">
        <v>6885</v>
      </c>
      <c r="E4105" t="s">
        <v>1715</v>
      </c>
      <c r="H4105" t="str">
        <f>INDEX('Vensim Variables'!$B:$B,MATCH(EPS!$B4105,'Vensim Variables'!$A:$A,0))</f>
        <v>g pollutant</v>
      </c>
      <c r="I4105" t="str">
        <f t="shared" si="128"/>
        <v>F gases</v>
      </c>
      <c r="J4105" t="e">
        <f>INDEX(NoSettings!$C:$C,MATCH(EPS!$A4105,NoSettings!$A:$A,0))</f>
        <v>#N/A</v>
      </c>
      <c r="K4105">
        <f>INDEX(GWP!$C$2:$C$13,MATCH(EPS!I4105,GWP!$B$2:$B$13,0))</f>
        <v>1</v>
      </c>
      <c r="L4105" s="4" t="e">
        <f t="shared" si="129"/>
        <v>#N/A</v>
      </c>
    </row>
    <row r="4106" spans="1:12">
      <c r="A4106" t="s">
        <v>9654</v>
      </c>
      <c r="B4106" t="s">
        <v>7325</v>
      </c>
      <c r="C4106" t="s">
        <v>1738</v>
      </c>
      <c r="D4106" t="s">
        <v>6886</v>
      </c>
      <c r="E4106" t="s">
        <v>1702</v>
      </c>
      <c r="H4106" t="str">
        <f>INDEX('Vensim Variables'!$B:$B,MATCH(EPS!$B4106,'Vensim Variables'!$A:$A,0))</f>
        <v>g pollutant</v>
      </c>
      <c r="I4106" t="str">
        <f t="shared" si="128"/>
        <v>CO2</v>
      </c>
      <c r="J4106" t="e">
        <f>INDEX(NoSettings!$C:$C,MATCH(EPS!$A4106,NoSettings!$A:$A,0))</f>
        <v>#N/A</v>
      </c>
      <c r="K4106">
        <f>INDEX(GWP!$C$2:$C$13,MATCH(EPS!I4106,GWP!$B$2:$B$13,0))</f>
        <v>1</v>
      </c>
      <c r="L4106" s="4" t="e">
        <f t="shared" si="129"/>
        <v>#N/A</v>
      </c>
    </row>
    <row r="4107" spans="1:12">
      <c r="A4107" t="s">
        <v>9655</v>
      </c>
      <c r="B4107" t="s">
        <v>7325</v>
      </c>
      <c r="C4107" t="s">
        <v>1738</v>
      </c>
      <c r="D4107" t="s">
        <v>6886</v>
      </c>
      <c r="E4107" t="s">
        <v>1705</v>
      </c>
      <c r="H4107" t="str">
        <f>INDEX('Vensim Variables'!$B:$B,MATCH(EPS!$B4107,'Vensim Variables'!$A:$A,0))</f>
        <v>g pollutant</v>
      </c>
      <c r="I4107" t="str">
        <f t="shared" si="128"/>
        <v>VOC</v>
      </c>
      <c r="J4107" t="e">
        <f>INDEX(NoSettings!$C:$C,MATCH(EPS!$A4107,NoSettings!$A:$A,0))</f>
        <v>#N/A</v>
      </c>
      <c r="K4107">
        <f>INDEX(GWP!$C$2:$C$13,MATCH(EPS!I4107,GWP!$B$2:$B$13,0))</f>
        <v>0</v>
      </c>
      <c r="L4107" s="4" t="e">
        <f t="shared" si="129"/>
        <v>#N/A</v>
      </c>
    </row>
    <row r="4108" spans="1:12">
      <c r="A4108" t="s">
        <v>9656</v>
      </c>
      <c r="B4108" t="s">
        <v>7325</v>
      </c>
      <c r="C4108" t="s">
        <v>1738</v>
      </c>
      <c r="D4108" t="s">
        <v>6886</v>
      </c>
      <c r="E4108" t="s">
        <v>1706</v>
      </c>
      <c r="H4108" t="str">
        <f>INDEX('Vensim Variables'!$B:$B,MATCH(EPS!$B4108,'Vensim Variables'!$A:$A,0))</f>
        <v>g pollutant</v>
      </c>
      <c r="I4108" t="str">
        <f t="shared" si="128"/>
        <v>CO</v>
      </c>
      <c r="J4108" t="e">
        <f>INDEX(NoSettings!$C:$C,MATCH(EPS!$A4108,NoSettings!$A:$A,0))</f>
        <v>#N/A</v>
      </c>
      <c r="K4108">
        <f>INDEX(GWP!$C$2:$C$13,MATCH(EPS!I4108,GWP!$B$2:$B$13,0))</f>
        <v>0</v>
      </c>
      <c r="L4108" s="4" t="e">
        <f t="shared" si="129"/>
        <v>#N/A</v>
      </c>
    </row>
    <row r="4109" spans="1:12">
      <c r="A4109" t="s">
        <v>9657</v>
      </c>
      <c r="B4109" t="s">
        <v>7325</v>
      </c>
      <c r="C4109" t="s">
        <v>1738</v>
      </c>
      <c r="D4109" t="s">
        <v>6886</v>
      </c>
      <c r="E4109" t="s">
        <v>1707</v>
      </c>
      <c r="H4109" t="str">
        <f>INDEX('Vensim Variables'!$B:$B,MATCH(EPS!$B4109,'Vensim Variables'!$A:$A,0))</f>
        <v>g pollutant</v>
      </c>
      <c r="I4109" t="str">
        <f t="shared" si="128"/>
        <v>NOx</v>
      </c>
      <c r="J4109" t="e">
        <f>INDEX(NoSettings!$C:$C,MATCH(EPS!$A4109,NoSettings!$A:$A,0))</f>
        <v>#N/A</v>
      </c>
      <c r="K4109">
        <f>INDEX(GWP!$C$2:$C$13,MATCH(EPS!I4109,GWP!$B$2:$B$13,0))</f>
        <v>0</v>
      </c>
      <c r="L4109" s="4" t="e">
        <f t="shared" si="129"/>
        <v>#N/A</v>
      </c>
    </row>
    <row r="4110" spans="1:12">
      <c r="A4110" t="s">
        <v>9658</v>
      </c>
      <c r="B4110" t="s">
        <v>7325</v>
      </c>
      <c r="C4110" t="s">
        <v>1738</v>
      </c>
      <c r="D4110" t="s">
        <v>6886</v>
      </c>
      <c r="E4110" t="s">
        <v>1708</v>
      </c>
      <c r="H4110" t="str">
        <f>INDEX('Vensim Variables'!$B:$B,MATCH(EPS!$B4110,'Vensim Variables'!$A:$A,0))</f>
        <v>g pollutant</v>
      </c>
      <c r="I4110" t="str">
        <f t="shared" si="128"/>
        <v>PM10</v>
      </c>
      <c r="J4110" t="e">
        <f>INDEX(NoSettings!$C:$C,MATCH(EPS!$A4110,NoSettings!$A:$A,0))</f>
        <v>#N/A</v>
      </c>
      <c r="K4110">
        <f>INDEX(GWP!$C$2:$C$13,MATCH(EPS!I4110,GWP!$B$2:$B$13,0))</f>
        <v>0</v>
      </c>
      <c r="L4110" s="4" t="e">
        <f t="shared" si="129"/>
        <v>#N/A</v>
      </c>
    </row>
    <row r="4111" spans="1:12">
      <c r="A4111" t="s">
        <v>9659</v>
      </c>
      <c r="B4111" t="s">
        <v>7325</v>
      </c>
      <c r="C4111" t="s">
        <v>1738</v>
      </c>
      <c r="D4111" t="s">
        <v>6886</v>
      </c>
      <c r="E4111" t="s">
        <v>1709</v>
      </c>
      <c r="H4111" t="str">
        <f>INDEX('Vensim Variables'!$B:$B,MATCH(EPS!$B4111,'Vensim Variables'!$A:$A,0))</f>
        <v>g pollutant</v>
      </c>
      <c r="I4111" t="str">
        <f t="shared" si="128"/>
        <v>PM25</v>
      </c>
      <c r="J4111" t="e">
        <f>INDEX(NoSettings!$C:$C,MATCH(EPS!$A4111,NoSettings!$A:$A,0))</f>
        <v>#N/A</v>
      </c>
      <c r="K4111">
        <f>INDEX(GWP!$C$2:$C$13,MATCH(EPS!I4111,GWP!$B$2:$B$13,0))</f>
        <v>0</v>
      </c>
      <c r="L4111" s="4" t="e">
        <f t="shared" si="129"/>
        <v>#N/A</v>
      </c>
    </row>
    <row r="4112" spans="1:12">
      <c r="A4112" t="s">
        <v>9660</v>
      </c>
      <c r="B4112" t="s">
        <v>7325</v>
      </c>
      <c r="C4112" t="s">
        <v>1738</v>
      </c>
      <c r="D4112" t="s">
        <v>6886</v>
      </c>
      <c r="E4112" t="s">
        <v>1710</v>
      </c>
      <c r="H4112" t="str">
        <f>INDEX('Vensim Variables'!$B:$B,MATCH(EPS!$B4112,'Vensim Variables'!$A:$A,0))</f>
        <v>g pollutant</v>
      </c>
      <c r="I4112" t="str">
        <f t="shared" si="128"/>
        <v>SOx</v>
      </c>
      <c r="J4112" t="e">
        <f>INDEX(NoSettings!$C:$C,MATCH(EPS!$A4112,NoSettings!$A:$A,0))</f>
        <v>#N/A</v>
      </c>
      <c r="K4112">
        <f>INDEX(GWP!$C$2:$C$13,MATCH(EPS!I4112,GWP!$B$2:$B$13,0))</f>
        <v>0</v>
      </c>
      <c r="L4112" s="4" t="e">
        <f t="shared" si="129"/>
        <v>#N/A</v>
      </c>
    </row>
    <row r="4113" spans="1:12">
      <c r="A4113" t="s">
        <v>9661</v>
      </c>
      <c r="B4113" t="s">
        <v>7325</v>
      </c>
      <c r="C4113" t="s">
        <v>1738</v>
      </c>
      <c r="D4113" t="s">
        <v>6886</v>
      </c>
      <c r="E4113" t="s">
        <v>1711</v>
      </c>
      <c r="H4113" t="str">
        <f>INDEX('Vensim Variables'!$B:$B,MATCH(EPS!$B4113,'Vensim Variables'!$A:$A,0))</f>
        <v>g pollutant</v>
      </c>
      <c r="I4113" t="str">
        <f t="shared" si="128"/>
        <v>BC</v>
      </c>
      <c r="J4113" t="e">
        <f>INDEX(NoSettings!$C:$C,MATCH(EPS!$A4113,NoSettings!$A:$A,0))</f>
        <v>#N/A</v>
      </c>
      <c r="K4113">
        <f>INDEX(GWP!$C$2:$C$13,MATCH(EPS!I4113,GWP!$B$2:$B$13,0))</f>
        <v>0</v>
      </c>
      <c r="L4113" s="4" t="e">
        <f t="shared" si="129"/>
        <v>#N/A</v>
      </c>
    </row>
    <row r="4114" spans="1:12">
      <c r="A4114" t="s">
        <v>9662</v>
      </c>
      <c r="B4114" t="s">
        <v>7325</v>
      </c>
      <c r="C4114" t="s">
        <v>1738</v>
      </c>
      <c r="D4114" t="s">
        <v>6886</v>
      </c>
      <c r="E4114" t="s">
        <v>1712</v>
      </c>
      <c r="H4114" t="str">
        <f>INDEX('Vensim Variables'!$B:$B,MATCH(EPS!$B4114,'Vensim Variables'!$A:$A,0))</f>
        <v>g pollutant</v>
      </c>
      <c r="I4114" t="str">
        <f t="shared" si="128"/>
        <v>OC</v>
      </c>
      <c r="J4114" t="e">
        <f>INDEX(NoSettings!$C:$C,MATCH(EPS!$A4114,NoSettings!$A:$A,0))</f>
        <v>#N/A</v>
      </c>
      <c r="K4114">
        <f>INDEX(GWP!$C$2:$C$13,MATCH(EPS!I4114,GWP!$B$2:$B$13,0))</f>
        <v>0</v>
      </c>
      <c r="L4114" s="4" t="e">
        <f t="shared" si="129"/>
        <v>#N/A</v>
      </c>
    </row>
    <row r="4115" spans="1:12">
      <c r="A4115" t="s">
        <v>9663</v>
      </c>
      <c r="B4115" t="s">
        <v>7325</v>
      </c>
      <c r="C4115" t="s">
        <v>1738</v>
      </c>
      <c r="D4115" t="s">
        <v>6886</v>
      </c>
      <c r="E4115" t="s">
        <v>1713</v>
      </c>
      <c r="H4115" t="str">
        <f>INDEX('Vensim Variables'!$B:$B,MATCH(EPS!$B4115,'Vensim Variables'!$A:$A,0))</f>
        <v>g pollutant</v>
      </c>
      <c r="I4115" t="str">
        <f t="shared" si="128"/>
        <v>CH4</v>
      </c>
      <c r="J4115" t="e">
        <f>INDEX(NoSettings!$C:$C,MATCH(EPS!$A4115,NoSettings!$A:$A,0))</f>
        <v>#N/A</v>
      </c>
      <c r="K4115">
        <f>INDEX(GWP!$C$2:$C$13,MATCH(EPS!I4115,GWP!$B$2:$B$13,0))</f>
        <v>28</v>
      </c>
      <c r="L4115" s="4" t="e">
        <f t="shared" si="129"/>
        <v>#N/A</v>
      </c>
    </row>
    <row r="4116" spans="1:12">
      <c r="A4116" t="s">
        <v>9664</v>
      </c>
      <c r="B4116" t="s">
        <v>7325</v>
      </c>
      <c r="C4116" t="s">
        <v>1738</v>
      </c>
      <c r="D4116" t="s">
        <v>6886</v>
      </c>
      <c r="E4116" t="s">
        <v>1714</v>
      </c>
      <c r="H4116" t="str">
        <f>INDEX('Vensim Variables'!$B:$B,MATCH(EPS!$B4116,'Vensim Variables'!$A:$A,0))</f>
        <v>g pollutant</v>
      </c>
      <c r="I4116" t="str">
        <f t="shared" si="128"/>
        <v>N2O</v>
      </c>
      <c r="J4116" t="e">
        <f>INDEX(NoSettings!$C:$C,MATCH(EPS!$A4116,NoSettings!$A:$A,0))</f>
        <v>#N/A</v>
      </c>
      <c r="K4116">
        <f>INDEX(GWP!$C$2:$C$13,MATCH(EPS!I4116,GWP!$B$2:$B$13,0))</f>
        <v>265</v>
      </c>
      <c r="L4116" s="4" t="e">
        <f t="shared" si="129"/>
        <v>#N/A</v>
      </c>
    </row>
    <row r="4117" spans="1:12">
      <c r="A4117" t="s">
        <v>9665</v>
      </c>
      <c r="B4117" t="s">
        <v>7325</v>
      </c>
      <c r="C4117" t="s">
        <v>1738</v>
      </c>
      <c r="D4117" t="s">
        <v>6886</v>
      </c>
      <c r="E4117" t="s">
        <v>1715</v>
      </c>
      <c r="H4117" t="str">
        <f>INDEX('Vensim Variables'!$B:$B,MATCH(EPS!$B4117,'Vensim Variables'!$A:$A,0))</f>
        <v>g pollutant</v>
      </c>
      <c r="I4117" t="str">
        <f t="shared" si="128"/>
        <v>F gases</v>
      </c>
      <c r="J4117" t="e">
        <f>INDEX(NoSettings!$C:$C,MATCH(EPS!$A4117,NoSettings!$A:$A,0))</f>
        <v>#N/A</v>
      </c>
      <c r="K4117">
        <f>INDEX(GWP!$C$2:$C$13,MATCH(EPS!I4117,GWP!$B$2:$B$13,0))</f>
        <v>1</v>
      </c>
      <c r="L4117" s="4" t="e">
        <f t="shared" si="129"/>
        <v>#N/A</v>
      </c>
    </row>
    <row r="4118" spans="1:12">
      <c r="A4118" t="s">
        <v>9666</v>
      </c>
      <c r="B4118" t="s">
        <v>7325</v>
      </c>
      <c r="C4118" t="s">
        <v>1738</v>
      </c>
      <c r="D4118" t="s">
        <v>6887</v>
      </c>
      <c r="E4118" t="s">
        <v>1702</v>
      </c>
      <c r="H4118" t="str">
        <f>INDEX('Vensim Variables'!$B:$B,MATCH(EPS!$B4118,'Vensim Variables'!$A:$A,0))</f>
        <v>g pollutant</v>
      </c>
      <c r="I4118" t="str">
        <f t="shared" si="128"/>
        <v>CO2</v>
      </c>
      <c r="J4118" t="e">
        <f>INDEX(NoSettings!$C:$C,MATCH(EPS!$A4118,NoSettings!$A:$A,0))</f>
        <v>#N/A</v>
      </c>
      <c r="K4118">
        <f>INDEX(GWP!$C$2:$C$13,MATCH(EPS!I4118,GWP!$B$2:$B$13,0))</f>
        <v>1</v>
      </c>
      <c r="L4118" s="4" t="e">
        <f t="shared" si="129"/>
        <v>#N/A</v>
      </c>
    </row>
    <row r="4119" spans="1:12">
      <c r="A4119" t="s">
        <v>9667</v>
      </c>
      <c r="B4119" t="s">
        <v>7325</v>
      </c>
      <c r="C4119" t="s">
        <v>1738</v>
      </c>
      <c r="D4119" t="s">
        <v>6887</v>
      </c>
      <c r="E4119" t="s">
        <v>1705</v>
      </c>
      <c r="H4119" t="str">
        <f>INDEX('Vensim Variables'!$B:$B,MATCH(EPS!$B4119,'Vensim Variables'!$A:$A,0))</f>
        <v>g pollutant</v>
      </c>
      <c r="I4119" t="str">
        <f t="shared" si="128"/>
        <v>VOC</v>
      </c>
      <c r="J4119" t="e">
        <f>INDEX(NoSettings!$C:$C,MATCH(EPS!$A4119,NoSettings!$A:$A,0))</f>
        <v>#N/A</v>
      </c>
      <c r="K4119">
        <f>INDEX(GWP!$C$2:$C$13,MATCH(EPS!I4119,GWP!$B$2:$B$13,0))</f>
        <v>0</v>
      </c>
      <c r="L4119" s="4" t="e">
        <f t="shared" si="129"/>
        <v>#N/A</v>
      </c>
    </row>
    <row r="4120" spans="1:12">
      <c r="A4120" t="s">
        <v>9668</v>
      </c>
      <c r="B4120" t="s">
        <v>7325</v>
      </c>
      <c r="C4120" t="s">
        <v>1738</v>
      </c>
      <c r="D4120" t="s">
        <v>6887</v>
      </c>
      <c r="E4120" t="s">
        <v>1706</v>
      </c>
      <c r="H4120" t="str">
        <f>INDEX('Vensim Variables'!$B:$B,MATCH(EPS!$B4120,'Vensim Variables'!$A:$A,0))</f>
        <v>g pollutant</v>
      </c>
      <c r="I4120" t="str">
        <f t="shared" si="128"/>
        <v>CO</v>
      </c>
      <c r="J4120" t="e">
        <f>INDEX(NoSettings!$C:$C,MATCH(EPS!$A4120,NoSettings!$A:$A,0))</f>
        <v>#N/A</v>
      </c>
      <c r="K4120">
        <f>INDEX(GWP!$C$2:$C$13,MATCH(EPS!I4120,GWP!$B$2:$B$13,0))</f>
        <v>0</v>
      </c>
      <c r="L4120" s="4" t="e">
        <f t="shared" si="129"/>
        <v>#N/A</v>
      </c>
    </row>
    <row r="4121" spans="1:12">
      <c r="A4121" t="s">
        <v>9669</v>
      </c>
      <c r="B4121" t="s">
        <v>7325</v>
      </c>
      <c r="C4121" t="s">
        <v>1738</v>
      </c>
      <c r="D4121" t="s">
        <v>6887</v>
      </c>
      <c r="E4121" t="s">
        <v>1707</v>
      </c>
      <c r="H4121" t="str">
        <f>INDEX('Vensim Variables'!$B:$B,MATCH(EPS!$B4121,'Vensim Variables'!$A:$A,0))</f>
        <v>g pollutant</v>
      </c>
      <c r="I4121" t="str">
        <f t="shared" si="128"/>
        <v>NOx</v>
      </c>
      <c r="J4121" t="e">
        <f>INDEX(NoSettings!$C:$C,MATCH(EPS!$A4121,NoSettings!$A:$A,0))</f>
        <v>#N/A</v>
      </c>
      <c r="K4121">
        <f>INDEX(GWP!$C$2:$C$13,MATCH(EPS!I4121,GWP!$B$2:$B$13,0))</f>
        <v>0</v>
      </c>
      <c r="L4121" s="4" t="e">
        <f t="shared" si="129"/>
        <v>#N/A</v>
      </c>
    </row>
    <row r="4122" spans="1:12">
      <c r="A4122" t="s">
        <v>9670</v>
      </c>
      <c r="B4122" t="s">
        <v>7325</v>
      </c>
      <c r="C4122" t="s">
        <v>1738</v>
      </c>
      <c r="D4122" t="s">
        <v>6887</v>
      </c>
      <c r="E4122" t="s">
        <v>1708</v>
      </c>
      <c r="H4122" t="str">
        <f>INDEX('Vensim Variables'!$B:$B,MATCH(EPS!$B4122,'Vensim Variables'!$A:$A,0))</f>
        <v>g pollutant</v>
      </c>
      <c r="I4122" t="str">
        <f t="shared" si="128"/>
        <v>PM10</v>
      </c>
      <c r="J4122" t="e">
        <f>INDEX(NoSettings!$C:$C,MATCH(EPS!$A4122,NoSettings!$A:$A,0))</f>
        <v>#N/A</v>
      </c>
      <c r="K4122">
        <f>INDEX(GWP!$C$2:$C$13,MATCH(EPS!I4122,GWP!$B$2:$B$13,0))</f>
        <v>0</v>
      </c>
      <c r="L4122" s="4" t="e">
        <f t="shared" si="129"/>
        <v>#N/A</v>
      </c>
    </row>
    <row r="4123" spans="1:12">
      <c r="A4123" t="s">
        <v>9671</v>
      </c>
      <c r="B4123" t="s">
        <v>7325</v>
      </c>
      <c r="C4123" t="s">
        <v>1738</v>
      </c>
      <c r="D4123" t="s">
        <v>6887</v>
      </c>
      <c r="E4123" t="s">
        <v>1709</v>
      </c>
      <c r="H4123" t="str">
        <f>INDEX('Vensim Variables'!$B:$B,MATCH(EPS!$B4123,'Vensim Variables'!$A:$A,0))</f>
        <v>g pollutant</v>
      </c>
      <c r="I4123" t="str">
        <f t="shared" si="128"/>
        <v>PM25</v>
      </c>
      <c r="J4123" t="e">
        <f>INDEX(NoSettings!$C:$C,MATCH(EPS!$A4123,NoSettings!$A:$A,0))</f>
        <v>#N/A</v>
      </c>
      <c r="K4123">
        <f>INDEX(GWP!$C$2:$C$13,MATCH(EPS!I4123,GWP!$B$2:$B$13,0))</f>
        <v>0</v>
      </c>
      <c r="L4123" s="4" t="e">
        <f t="shared" si="129"/>
        <v>#N/A</v>
      </c>
    </row>
    <row r="4124" spans="1:12">
      <c r="A4124" t="s">
        <v>9672</v>
      </c>
      <c r="B4124" t="s">
        <v>7325</v>
      </c>
      <c r="C4124" t="s">
        <v>1738</v>
      </c>
      <c r="D4124" t="s">
        <v>6887</v>
      </c>
      <c r="E4124" t="s">
        <v>1710</v>
      </c>
      <c r="H4124" t="str">
        <f>INDEX('Vensim Variables'!$B:$B,MATCH(EPS!$B4124,'Vensim Variables'!$A:$A,0))</f>
        <v>g pollutant</v>
      </c>
      <c r="I4124" t="str">
        <f t="shared" si="128"/>
        <v>SOx</v>
      </c>
      <c r="J4124" t="e">
        <f>INDEX(NoSettings!$C:$C,MATCH(EPS!$A4124,NoSettings!$A:$A,0))</f>
        <v>#N/A</v>
      </c>
      <c r="K4124">
        <f>INDEX(GWP!$C$2:$C$13,MATCH(EPS!I4124,GWP!$B$2:$B$13,0))</f>
        <v>0</v>
      </c>
      <c r="L4124" s="4" t="e">
        <f t="shared" si="129"/>
        <v>#N/A</v>
      </c>
    </row>
    <row r="4125" spans="1:12">
      <c r="A4125" t="s">
        <v>9673</v>
      </c>
      <c r="B4125" t="s">
        <v>7325</v>
      </c>
      <c r="C4125" t="s">
        <v>1738</v>
      </c>
      <c r="D4125" t="s">
        <v>6887</v>
      </c>
      <c r="E4125" t="s">
        <v>1711</v>
      </c>
      <c r="H4125" t="str">
        <f>INDEX('Vensim Variables'!$B:$B,MATCH(EPS!$B4125,'Vensim Variables'!$A:$A,0))</f>
        <v>g pollutant</v>
      </c>
      <c r="I4125" t="str">
        <f t="shared" si="128"/>
        <v>BC</v>
      </c>
      <c r="J4125" t="e">
        <f>INDEX(NoSettings!$C:$C,MATCH(EPS!$A4125,NoSettings!$A:$A,0))</f>
        <v>#N/A</v>
      </c>
      <c r="K4125">
        <f>INDEX(GWP!$C$2:$C$13,MATCH(EPS!I4125,GWP!$B$2:$B$13,0))</f>
        <v>0</v>
      </c>
      <c r="L4125" s="4" t="e">
        <f t="shared" si="129"/>
        <v>#N/A</v>
      </c>
    </row>
    <row r="4126" spans="1:12">
      <c r="A4126" t="s">
        <v>9674</v>
      </c>
      <c r="B4126" t="s">
        <v>7325</v>
      </c>
      <c r="C4126" t="s">
        <v>1738</v>
      </c>
      <c r="D4126" t="s">
        <v>6887</v>
      </c>
      <c r="E4126" t="s">
        <v>1712</v>
      </c>
      <c r="H4126" t="str">
        <f>INDEX('Vensim Variables'!$B:$B,MATCH(EPS!$B4126,'Vensim Variables'!$A:$A,0))</f>
        <v>g pollutant</v>
      </c>
      <c r="I4126" t="str">
        <f t="shared" si="128"/>
        <v>OC</v>
      </c>
      <c r="J4126" t="e">
        <f>INDEX(NoSettings!$C:$C,MATCH(EPS!$A4126,NoSettings!$A:$A,0))</f>
        <v>#N/A</v>
      </c>
      <c r="K4126">
        <f>INDEX(GWP!$C$2:$C$13,MATCH(EPS!I4126,GWP!$B$2:$B$13,0))</f>
        <v>0</v>
      </c>
      <c r="L4126" s="4" t="e">
        <f t="shared" si="129"/>
        <v>#N/A</v>
      </c>
    </row>
    <row r="4127" spans="1:12">
      <c r="A4127" t="s">
        <v>9675</v>
      </c>
      <c r="B4127" t="s">
        <v>7325</v>
      </c>
      <c r="C4127" t="s">
        <v>1738</v>
      </c>
      <c r="D4127" t="s">
        <v>6887</v>
      </c>
      <c r="E4127" t="s">
        <v>1713</v>
      </c>
      <c r="H4127" t="str">
        <f>INDEX('Vensim Variables'!$B:$B,MATCH(EPS!$B4127,'Vensim Variables'!$A:$A,0))</f>
        <v>g pollutant</v>
      </c>
      <c r="I4127" t="str">
        <f t="shared" si="128"/>
        <v>CH4</v>
      </c>
      <c r="J4127" t="e">
        <f>INDEX(NoSettings!$C:$C,MATCH(EPS!$A4127,NoSettings!$A:$A,0))</f>
        <v>#N/A</v>
      </c>
      <c r="K4127">
        <f>INDEX(GWP!$C$2:$C$13,MATCH(EPS!I4127,GWP!$B$2:$B$13,0))</f>
        <v>28</v>
      </c>
      <c r="L4127" s="4" t="e">
        <f t="shared" si="129"/>
        <v>#N/A</v>
      </c>
    </row>
    <row r="4128" spans="1:12">
      <c r="A4128" t="s">
        <v>9676</v>
      </c>
      <c r="B4128" t="s">
        <v>7325</v>
      </c>
      <c r="C4128" t="s">
        <v>1738</v>
      </c>
      <c r="D4128" t="s">
        <v>6887</v>
      </c>
      <c r="E4128" t="s">
        <v>1714</v>
      </c>
      <c r="H4128" t="str">
        <f>INDEX('Vensim Variables'!$B:$B,MATCH(EPS!$B4128,'Vensim Variables'!$A:$A,0))</f>
        <v>g pollutant</v>
      </c>
      <c r="I4128" t="str">
        <f t="shared" si="128"/>
        <v>N2O</v>
      </c>
      <c r="J4128" t="e">
        <f>INDEX(NoSettings!$C:$C,MATCH(EPS!$A4128,NoSettings!$A:$A,0))</f>
        <v>#N/A</v>
      </c>
      <c r="K4128">
        <f>INDEX(GWP!$C$2:$C$13,MATCH(EPS!I4128,GWP!$B$2:$B$13,0))</f>
        <v>265</v>
      </c>
      <c r="L4128" s="4" t="e">
        <f t="shared" si="129"/>
        <v>#N/A</v>
      </c>
    </row>
    <row r="4129" spans="1:12">
      <c r="A4129" t="s">
        <v>9677</v>
      </c>
      <c r="B4129" t="s">
        <v>7325</v>
      </c>
      <c r="C4129" t="s">
        <v>1738</v>
      </c>
      <c r="D4129" t="s">
        <v>6887</v>
      </c>
      <c r="E4129" t="s">
        <v>1715</v>
      </c>
      <c r="H4129" t="str">
        <f>INDEX('Vensim Variables'!$B:$B,MATCH(EPS!$B4129,'Vensim Variables'!$A:$A,0))</f>
        <v>g pollutant</v>
      </c>
      <c r="I4129" t="str">
        <f t="shared" si="128"/>
        <v>F gases</v>
      </c>
      <c r="J4129" t="e">
        <f>INDEX(NoSettings!$C:$C,MATCH(EPS!$A4129,NoSettings!$A:$A,0))</f>
        <v>#N/A</v>
      </c>
      <c r="K4129">
        <f>INDEX(GWP!$C$2:$C$13,MATCH(EPS!I4129,GWP!$B$2:$B$13,0))</f>
        <v>1</v>
      </c>
      <c r="L4129" s="4" t="e">
        <f t="shared" si="129"/>
        <v>#N/A</v>
      </c>
    </row>
    <row r="4130" spans="1:12">
      <c r="A4130" t="s">
        <v>9678</v>
      </c>
      <c r="B4130" t="s">
        <v>7325</v>
      </c>
      <c r="C4130" t="s">
        <v>1738</v>
      </c>
      <c r="D4130" t="s">
        <v>6888</v>
      </c>
      <c r="E4130" t="s">
        <v>1702</v>
      </c>
      <c r="H4130" t="str">
        <f>INDEX('Vensim Variables'!$B:$B,MATCH(EPS!$B4130,'Vensim Variables'!$A:$A,0))</f>
        <v>g pollutant</v>
      </c>
      <c r="I4130" t="str">
        <f t="shared" si="128"/>
        <v>CO2</v>
      </c>
      <c r="J4130" t="e">
        <f>INDEX(NoSettings!$C:$C,MATCH(EPS!$A4130,NoSettings!$A:$A,0))</f>
        <v>#N/A</v>
      </c>
      <c r="K4130">
        <f>INDEX(GWP!$C$2:$C$13,MATCH(EPS!I4130,GWP!$B$2:$B$13,0))</f>
        <v>1</v>
      </c>
      <c r="L4130" s="4" t="e">
        <f t="shared" si="129"/>
        <v>#N/A</v>
      </c>
    </row>
    <row r="4131" spans="1:12">
      <c r="A4131" t="s">
        <v>9679</v>
      </c>
      <c r="B4131" t="s">
        <v>7325</v>
      </c>
      <c r="C4131" t="s">
        <v>1738</v>
      </c>
      <c r="D4131" t="s">
        <v>6888</v>
      </c>
      <c r="E4131" t="s">
        <v>1705</v>
      </c>
      <c r="H4131" t="str">
        <f>INDEX('Vensim Variables'!$B:$B,MATCH(EPS!$B4131,'Vensim Variables'!$A:$A,0))</f>
        <v>g pollutant</v>
      </c>
      <c r="I4131" t="str">
        <f t="shared" si="128"/>
        <v>VOC</v>
      </c>
      <c r="J4131" t="e">
        <f>INDEX(NoSettings!$C:$C,MATCH(EPS!$A4131,NoSettings!$A:$A,0))</f>
        <v>#N/A</v>
      </c>
      <c r="K4131">
        <f>INDEX(GWP!$C$2:$C$13,MATCH(EPS!I4131,GWP!$B$2:$B$13,0))</f>
        <v>0</v>
      </c>
      <c r="L4131" s="4" t="e">
        <f t="shared" si="129"/>
        <v>#N/A</v>
      </c>
    </row>
    <row r="4132" spans="1:12">
      <c r="A4132" t="s">
        <v>9680</v>
      </c>
      <c r="B4132" t="s">
        <v>7325</v>
      </c>
      <c r="C4132" t="s">
        <v>1738</v>
      </c>
      <c r="D4132" t="s">
        <v>6888</v>
      </c>
      <c r="E4132" t="s">
        <v>1706</v>
      </c>
      <c r="H4132" t="str">
        <f>INDEX('Vensim Variables'!$B:$B,MATCH(EPS!$B4132,'Vensim Variables'!$A:$A,0))</f>
        <v>g pollutant</v>
      </c>
      <c r="I4132" t="str">
        <f t="shared" si="128"/>
        <v>CO</v>
      </c>
      <c r="J4132" t="e">
        <f>INDEX(NoSettings!$C:$C,MATCH(EPS!$A4132,NoSettings!$A:$A,0))</f>
        <v>#N/A</v>
      </c>
      <c r="K4132">
        <f>INDEX(GWP!$C$2:$C$13,MATCH(EPS!I4132,GWP!$B$2:$B$13,0))</f>
        <v>0</v>
      </c>
      <c r="L4132" s="4" t="e">
        <f t="shared" si="129"/>
        <v>#N/A</v>
      </c>
    </row>
    <row r="4133" spans="1:12">
      <c r="A4133" t="s">
        <v>9681</v>
      </c>
      <c r="B4133" t="s">
        <v>7325</v>
      </c>
      <c r="C4133" t="s">
        <v>1738</v>
      </c>
      <c r="D4133" t="s">
        <v>6888</v>
      </c>
      <c r="E4133" t="s">
        <v>1707</v>
      </c>
      <c r="H4133" t="str">
        <f>INDEX('Vensim Variables'!$B:$B,MATCH(EPS!$B4133,'Vensim Variables'!$A:$A,0))</f>
        <v>g pollutant</v>
      </c>
      <c r="I4133" t="str">
        <f t="shared" si="128"/>
        <v>NOx</v>
      </c>
      <c r="J4133" t="e">
        <f>INDEX(NoSettings!$C:$C,MATCH(EPS!$A4133,NoSettings!$A:$A,0))</f>
        <v>#N/A</v>
      </c>
      <c r="K4133">
        <f>INDEX(GWP!$C$2:$C$13,MATCH(EPS!I4133,GWP!$B$2:$B$13,0))</f>
        <v>0</v>
      </c>
      <c r="L4133" s="4" t="e">
        <f t="shared" si="129"/>
        <v>#N/A</v>
      </c>
    </row>
    <row r="4134" spans="1:12">
      <c r="A4134" t="s">
        <v>9682</v>
      </c>
      <c r="B4134" t="s">
        <v>7325</v>
      </c>
      <c r="C4134" t="s">
        <v>1738</v>
      </c>
      <c r="D4134" t="s">
        <v>6888</v>
      </c>
      <c r="E4134" t="s">
        <v>1708</v>
      </c>
      <c r="H4134" t="str">
        <f>INDEX('Vensim Variables'!$B:$B,MATCH(EPS!$B4134,'Vensim Variables'!$A:$A,0))</f>
        <v>g pollutant</v>
      </c>
      <c r="I4134" t="str">
        <f t="shared" si="128"/>
        <v>PM10</v>
      </c>
      <c r="J4134" t="e">
        <f>INDEX(NoSettings!$C:$C,MATCH(EPS!$A4134,NoSettings!$A:$A,0))</f>
        <v>#N/A</v>
      </c>
      <c r="K4134">
        <f>INDEX(GWP!$C$2:$C$13,MATCH(EPS!I4134,GWP!$B$2:$B$13,0))</f>
        <v>0</v>
      </c>
      <c r="L4134" s="4" t="e">
        <f t="shared" si="129"/>
        <v>#N/A</v>
      </c>
    </row>
    <row r="4135" spans="1:12">
      <c r="A4135" t="s">
        <v>9683</v>
      </c>
      <c r="B4135" t="s">
        <v>7325</v>
      </c>
      <c r="C4135" t="s">
        <v>1738</v>
      </c>
      <c r="D4135" t="s">
        <v>6888</v>
      </c>
      <c r="E4135" t="s">
        <v>1709</v>
      </c>
      <c r="H4135" t="str">
        <f>INDEX('Vensim Variables'!$B:$B,MATCH(EPS!$B4135,'Vensim Variables'!$A:$A,0))</f>
        <v>g pollutant</v>
      </c>
      <c r="I4135" t="str">
        <f t="shared" si="128"/>
        <v>PM25</v>
      </c>
      <c r="J4135" t="e">
        <f>INDEX(NoSettings!$C:$C,MATCH(EPS!$A4135,NoSettings!$A:$A,0))</f>
        <v>#N/A</v>
      </c>
      <c r="K4135">
        <f>INDEX(GWP!$C$2:$C$13,MATCH(EPS!I4135,GWP!$B$2:$B$13,0))</f>
        <v>0</v>
      </c>
      <c r="L4135" s="4" t="e">
        <f t="shared" si="129"/>
        <v>#N/A</v>
      </c>
    </row>
    <row r="4136" spans="1:12">
      <c r="A4136" t="s">
        <v>9684</v>
      </c>
      <c r="B4136" t="s">
        <v>7325</v>
      </c>
      <c r="C4136" t="s">
        <v>1738</v>
      </c>
      <c r="D4136" t="s">
        <v>6888</v>
      </c>
      <c r="E4136" t="s">
        <v>1710</v>
      </c>
      <c r="H4136" t="str">
        <f>INDEX('Vensim Variables'!$B:$B,MATCH(EPS!$B4136,'Vensim Variables'!$A:$A,0))</f>
        <v>g pollutant</v>
      </c>
      <c r="I4136" t="str">
        <f t="shared" si="128"/>
        <v>SOx</v>
      </c>
      <c r="J4136" t="e">
        <f>INDEX(NoSettings!$C:$C,MATCH(EPS!$A4136,NoSettings!$A:$A,0))</f>
        <v>#N/A</v>
      </c>
      <c r="K4136">
        <f>INDEX(GWP!$C$2:$C$13,MATCH(EPS!I4136,GWP!$B$2:$B$13,0))</f>
        <v>0</v>
      </c>
      <c r="L4136" s="4" t="e">
        <f t="shared" si="129"/>
        <v>#N/A</v>
      </c>
    </row>
    <row r="4137" spans="1:12">
      <c r="A4137" t="s">
        <v>9685</v>
      </c>
      <c r="B4137" t="s">
        <v>7325</v>
      </c>
      <c r="C4137" t="s">
        <v>1738</v>
      </c>
      <c r="D4137" t="s">
        <v>6888</v>
      </c>
      <c r="E4137" t="s">
        <v>1711</v>
      </c>
      <c r="H4137" t="str">
        <f>INDEX('Vensim Variables'!$B:$B,MATCH(EPS!$B4137,'Vensim Variables'!$A:$A,0))</f>
        <v>g pollutant</v>
      </c>
      <c r="I4137" t="str">
        <f t="shared" si="128"/>
        <v>BC</v>
      </c>
      <c r="J4137" t="e">
        <f>INDEX(NoSettings!$C:$C,MATCH(EPS!$A4137,NoSettings!$A:$A,0))</f>
        <v>#N/A</v>
      </c>
      <c r="K4137">
        <f>INDEX(GWP!$C$2:$C$13,MATCH(EPS!I4137,GWP!$B$2:$B$13,0))</f>
        <v>0</v>
      </c>
      <c r="L4137" s="4" t="e">
        <f t="shared" si="129"/>
        <v>#N/A</v>
      </c>
    </row>
    <row r="4138" spans="1:12">
      <c r="A4138" t="s">
        <v>9686</v>
      </c>
      <c r="B4138" t="s">
        <v>7325</v>
      </c>
      <c r="C4138" t="s">
        <v>1738</v>
      </c>
      <c r="D4138" t="s">
        <v>6888</v>
      </c>
      <c r="E4138" t="s">
        <v>1712</v>
      </c>
      <c r="H4138" t="str">
        <f>INDEX('Vensim Variables'!$B:$B,MATCH(EPS!$B4138,'Vensim Variables'!$A:$A,0))</f>
        <v>g pollutant</v>
      </c>
      <c r="I4138" t="str">
        <f t="shared" si="128"/>
        <v>OC</v>
      </c>
      <c r="J4138" t="e">
        <f>INDEX(NoSettings!$C:$C,MATCH(EPS!$A4138,NoSettings!$A:$A,0))</f>
        <v>#N/A</v>
      </c>
      <c r="K4138">
        <f>INDEX(GWP!$C$2:$C$13,MATCH(EPS!I4138,GWP!$B$2:$B$13,0))</f>
        <v>0</v>
      </c>
      <c r="L4138" s="4" t="e">
        <f t="shared" si="129"/>
        <v>#N/A</v>
      </c>
    </row>
    <row r="4139" spans="1:12">
      <c r="A4139" t="s">
        <v>9687</v>
      </c>
      <c r="B4139" t="s">
        <v>7325</v>
      </c>
      <c r="C4139" t="s">
        <v>1738</v>
      </c>
      <c r="D4139" t="s">
        <v>6888</v>
      </c>
      <c r="E4139" t="s">
        <v>1713</v>
      </c>
      <c r="H4139" t="str">
        <f>INDEX('Vensim Variables'!$B:$B,MATCH(EPS!$B4139,'Vensim Variables'!$A:$A,0))</f>
        <v>g pollutant</v>
      </c>
      <c r="I4139" t="str">
        <f t="shared" si="128"/>
        <v>CH4</v>
      </c>
      <c r="J4139" t="e">
        <f>INDEX(NoSettings!$C:$C,MATCH(EPS!$A4139,NoSettings!$A:$A,0))</f>
        <v>#N/A</v>
      </c>
      <c r="K4139">
        <f>INDEX(GWP!$C$2:$C$13,MATCH(EPS!I4139,GWP!$B$2:$B$13,0))</f>
        <v>28</v>
      </c>
      <c r="L4139" s="4" t="e">
        <f t="shared" si="129"/>
        <v>#N/A</v>
      </c>
    </row>
    <row r="4140" spans="1:12">
      <c r="A4140" t="s">
        <v>9688</v>
      </c>
      <c r="B4140" t="s">
        <v>7325</v>
      </c>
      <c r="C4140" t="s">
        <v>1738</v>
      </c>
      <c r="D4140" t="s">
        <v>6888</v>
      </c>
      <c r="E4140" t="s">
        <v>1714</v>
      </c>
      <c r="H4140" t="str">
        <f>INDEX('Vensim Variables'!$B:$B,MATCH(EPS!$B4140,'Vensim Variables'!$A:$A,0))</f>
        <v>g pollutant</v>
      </c>
      <c r="I4140" t="str">
        <f t="shared" si="128"/>
        <v>N2O</v>
      </c>
      <c r="J4140" t="e">
        <f>INDEX(NoSettings!$C:$C,MATCH(EPS!$A4140,NoSettings!$A:$A,0))</f>
        <v>#N/A</v>
      </c>
      <c r="K4140">
        <f>INDEX(GWP!$C$2:$C$13,MATCH(EPS!I4140,GWP!$B$2:$B$13,0))</f>
        <v>265</v>
      </c>
      <c r="L4140" s="4" t="e">
        <f t="shared" si="129"/>
        <v>#N/A</v>
      </c>
    </row>
    <row r="4141" spans="1:12">
      <c r="A4141" t="s">
        <v>9689</v>
      </c>
      <c r="B4141" t="s">
        <v>7325</v>
      </c>
      <c r="C4141" t="s">
        <v>1738</v>
      </c>
      <c r="D4141" t="s">
        <v>6888</v>
      </c>
      <c r="E4141" t="s">
        <v>1715</v>
      </c>
      <c r="H4141" t="str">
        <f>INDEX('Vensim Variables'!$B:$B,MATCH(EPS!$B4141,'Vensim Variables'!$A:$A,0))</f>
        <v>g pollutant</v>
      </c>
      <c r="I4141" t="str">
        <f t="shared" si="128"/>
        <v>F gases</v>
      </c>
      <c r="J4141" t="e">
        <f>INDEX(NoSettings!$C:$C,MATCH(EPS!$A4141,NoSettings!$A:$A,0))</f>
        <v>#N/A</v>
      </c>
      <c r="K4141">
        <f>INDEX(GWP!$C$2:$C$13,MATCH(EPS!I4141,GWP!$B$2:$B$13,0))</f>
        <v>1</v>
      </c>
      <c r="L4141" s="4" t="e">
        <f t="shared" si="129"/>
        <v>#N/A</v>
      </c>
    </row>
    <row r="4142" spans="1:12">
      <c r="A4142" t="s">
        <v>9690</v>
      </c>
      <c r="B4142" t="s">
        <v>7325</v>
      </c>
      <c r="C4142" t="s">
        <v>1738</v>
      </c>
      <c r="D4142" t="s">
        <v>6889</v>
      </c>
      <c r="E4142" t="s">
        <v>1702</v>
      </c>
      <c r="H4142" t="str">
        <f>INDEX('Vensim Variables'!$B:$B,MATCH(EPS!$B4142,'Vensim Variables'!$A:$A,0))</f>
        <v>g pollutant</v>
      </c>
      <c r="I4142" t="str">
        <f t="shared" si="128"/>
        <v>CO2</v>
      </c>
      <c r="J4142" t="e">
        <f>INDEX(NoSettings!$C:$C,MATCH(EPS!$A4142,NoSettings!$A:$A,0))</f>
        <v>#N/A</v>
      </c>
      <c r="K4142">
        <f>INDEX(GWP!$C$2:$C$13,MATCH(EPS!I4142,GWP!$B$2:$B$13,0))</f>
        <v>1</v>
      </c>
      <c r="L4142" s="4" t="e">
        <f t="shared" si="129"/>
        <v>#N/A</v>
      </c>
    </row>
    <row r="4143" spans="1:12">
      <c r="A4143" t="s">
        <v>9691</v>
      </c>
      <c r="B4143" t="s">
        <v>7325</v>
      </c>
      <c r="C4143" t="s">
        <v>1738</v>
      </c>
      <c r="D4143" t="s">
        <v>6889</v>
      </c>
      <c r="E4143" t="s">
        <v>1705</v>
      </c>
      <c r="H4143" t="str">
        <f>INDEX('Vensim Variables'!$B:$B,MATCH(EPS!$B4143,'Vensim Variables'!$A:$A,0))</f>
        <v>g pollutant</v>
      </c>
      <c r="I4143" t="str">
        <f t="shared" si="128"/>
        <v>VOC</v>
      </c>
      <c r="J4143" t="e">
        <f>INDEX(NoSettings!$C:$C,MATCH(EPS!$A4143,NoSettings!$A:$A,0))</f>
        <v>#N/A</v>
      </c>
      <c r="K4143">
        <f>INDEX(GWP!$C$2:$C$13,MATCH(EPS!I4143,GWP!$B$2:$B$13,0))</f>
        <v>0</v>
      </c>
      <c r="L4143" s="4" t="e">
        <f t="shared" si="129"/>
        <v>#N/A</v>
      </c>
    </row>
    <row r="4144" spans="1:12">
      <c r="A4144" t="s">
        <v>9692</v>
      </c>
      <c r="B4144" t="s">
        <v>7325</v>
      </c>
      <c r="C4144" t="s">
        <v>1738</v>
      </c>
      <c r="D4144" t="s">
        <v>6889</v>
      </c>
      <c r="E4144" t="s">
        <v>1706</v>
      </c>
      <c r="H4144" t="str">
        <f>INDEX('Vensim Variables'!$B:$B,MATCH(EPS!$B4144,'Vensim Variables'!$A:$A,0))</f>
        <v>g pollutant</v>
      </c>
      <c r="I4144" t="str">
        <f t="shared" si="128"/>
        <v>CO</v>
      </c>
      <c r="J4144" t="e">
        <f>INDEX(NoSettings!$C:$C,MATCH(EPS!$A4144,NoSettings!$A:$A,0))</f>
        <v>#N/A</v>
      </c>
      <c r="K4144">
        <f>INDEX(GWP!$C$2:$C$13,MATCH(EPS!I4144,GWP!$B$2:$B$13,0))</f>
        <v>0</v>
      </c>
      <c r="L4144" s="4" t="e">
        <f t="shared" si="129"/>
        <v>#N/A</v>
      </c>
    </row>
    <row r="4145" spans="1:12">
      <c r="A4145" t="s">
        <v>9693</v>
      </c>
      <c r="B4145" t="s">
        <v>7325</v>
      </c>
      <c r="C4145" t="s">
        <v>1738</v>
      </c>
      <c r="D4145" t="s">
        <v>6889</v>
      </c>
      <c r="E4145" t="s">
        <v>1707</v>
      </c>
      <c r="H4145" t="str">
        <f>INDEX('Vensim Variables'!$B:$B,MATCH(EPS!$B4145,'Vensim Variables'!$A:$A,0))</f>
        <v>g pollutant</v>
      </c>
      <c r="I4145" t="str">
        <f t="shared" si="128"/>
        <v>NOx</v>
      </c>
      <c r="J4145" t="e">
        <f>INDEX(NoSettings!$C:$C,MATCH(EPS!$A4145,NoSettings!$A:$A,0))</f>
        <v>#N/A</v>
      </c>
      <c r="K4145">
        <f>INDEX(GWP!$C$2:$C$13,MATCH(EPS!I4145,GWP!$B$2:$B$13,0))</f>
        <v>0</v>
      </c>
      <c r="L4145" s="4" t="e">
        <f t="shared" si="129"/>
        <v>#N/A</v>
      </c>
    </row>
    <row r="4146" spans="1:12">
      <c r="A4146" t="s">
        <v>9694</v>
      </c>
      <c r="B4146" t="s">
        <v>7325</v>
      </c>
      <c r="C4146" t="s">
        <v>1738</v>
      </c>
      <c r="D4146" t="s">
        <v>6889</v>
      </c>
      <c r="E4146" t="s">
        <v>1708</v>
      </c>
      <c r="H4146" t="str">
        <f>INDEX('Vensim Variables'!$B:$B,MATCH(EPS!$B4146,'Vensim Variables'!$A:$A,0))</f>
        <v>g pollutant</v>
      </c>
      <c r="I4146" t="str">
        <f t="shared" si="128"/>
        <v>PM10</v>
      </c>
      <c r="J4146" t="e">
        <f>INDEX(NoSettings!$C:$C,MATCH(EPS!$A4146,NoSettings!$A:$A,0))</f>
        <v>#N/A</v>
      </c>
      <c r="K4146">
        <f>INDEX(GWP!$C$2:$C$13,MATCH(EPS!I4146,GWP!$B$2:$B$13,0))</f>
        <v>0</v>
      </c>
      <c r="L4146" s="4" t="e">
        <f t="shared" si="129"/>
        <v>#N/A</v>
      </c>
    </row>
    <row r="4147" spans="1:12">
      <c r="A4147" t="s">
        <v>9695</v>
      </c>
      <c r="B4147" t="s">
        <v>7325</v>
      </c>
      <c r="C4147" t="s">
        <v>1738</v>
      </c>
      <c r="D4147" t="s">
        <v>6889</v>
      </c>
      <c r="E4147" t="s">
        <v>1709</v>
      </c>
      <c r="H4147" t="str">
        <f>INDEX('Vensim Variables'!$B:$B,MATCH(EPS!$B4147,'Vensim Variables'!$A:$A,0))</f>
        <v>g pollutant</v>
      </c>
      <c r="I4147" t="str">
        <f t="shared" si="128"/>
        <v>PM25</v>
      </c>
      <c r="J4147" t="e">
        <f>INDEX(NoSettings!$C:$C,MATCH(EPS!$A4147,NoSettings!$A:$A,0))</f>
        <v>#N/A</v>
      </c>
      <c r="K4147">
        <f>INDEX(GWP!$C$2:$C$13,MATCH(EPS!I4147,GWP!$B$2:$B$13,0))</f>
        <v>0</v>
      </c>
      <c r="L4147" s="4" t="e">
        <f t="shared" si="129"/>
        <v>#N/A</v>
      </c>
    </row>
    <row r="4148" spans="1:12">
      <c r="A4148" t="s">
        <v>9696</v>
      </c>
      <c r="B4148" t="s">
        <v>7325</v>
      </c>
      <c r="C4148" t="s">
        <v>1738</v>
      </c>
      <c r="D4148" t="s">
        <v>6889</v>
      </c>
      <c r="E4148" t="s">
        <v>1710</v>
      </c>
      <c r="H4148" t="str">
        <f>INDEX('Vensim Variables'!$B:$B,MATCH(EPS!$B4148,'Vensim Variables'!$A:$A,0))</f>
        <v>g pollutant</v>
      </c>
      <c r="I4148" t="str">
        <f t="shared" si="128"/>
        <v>SOx</v>
      </c>
      <c r="J4148" t="e">
        <f>INDEX(NoSettings!$C:$C,MATCH(EPS!$A4148,NoSettings!$A:$A,0))</f>
        <v>#N/A</v>
      </c>
      <c r="K4148">
        <f>INDEX(GWP!$C$2:$C$13,MATCH(EPS!I4148,GWP!$B$2:$B$13,0))</f>
        <v>0</v>
      </c>
      <c r="L4148" s="4" t="e">
        <f t="shared" si="129"/>
        <v>#N/A</v>
      </c>
    </row>
    <row r="4149" spans="1:12">
      <c r="A4149" t="s">
        <v>9697</v>
      </c>
      <c r="B4149" t="s">
        <v>7325</v>
      </c>
      <c r="C4149" t="s">
        <v>1738</v>
      </c>
      <c r="D4149" t="s">
        <v>6889</v>
      </c>
      <c r="E4149" t="s">
        <v>1711</v>
      </c>
      <c r="H4149" t="str">
        <f>INDEX('Vensim Variables'!$B:$B,MATCH(EPS!$B4149,'Vensim Variables'!$A:$A,0))</f>
        <v>g pollutant</v>
      </c>
      <c r="I4149" t="str">
        <f t="shared" si="128"/>
        <v>BC</v>
      </c>
      <c r="J4149" t="e">
        <f>INDEX(NoSettings!$C:$C,MATCH(EPS!$A4149,NoSettings!$A:$A,0))</f>
        <v>#N/A</v>
      </c>
      <c r="K4149">
        <f>INDEX(GWP!$C$2:$C$13,MATCH(EPS!I4149,GWP!$B$2:$B$13,0))</f>
        <v>0</v>
      </c>
      <c r="L4149" s="4" t="e">
        <f t="shared" si="129"/>
        <v>#N/A</v>
      </c>
    </row>
    <row r="4150" spans="1:12">
      <c r="A4150" t="s">
        <v>9698</v>
      </c>
      <c r="B4150" t="s">
        <v>7325</v>
      </c>
      <c r="C4150" t="s">
        <v>1738</v>
      </c>
      <c r="D4150" t="s">
        <v>6889</v>
      </c>
      <c r="E4150" t="s">
        <v>1712</v>
      </c>
      <c r="H4150" t="str">
        <f>INDEX('Vensim Variables'!$B:$B,MATCH(EPS!$B4150,'Vensim Variables'!$A:$A,0))</f>
        <v>g pollutant</v>
      </c>
      <c r="I4150" t="str">
        <f t="shared" si="128"/>
        <v>OC</v>
      </c>
      <c r="J4150" t="e">
        <f>INDEX(NoSettings!$C:$C,MATCH(EPS!$A4150,NoSettings!$A:$A,0))</f>
        <v>#N/A</v>
      </c>
      <c r="K4150">
        <f>INDEX(GWP!$C$2:$C$13,MATCH(EPS!I4150,GWP!$B$2:$B$13,0))</f>
        <v>0</v>
      </c>
      <c r="L4150" s="4" t="e">
        <f t="shared" si="129"/>
        <v>#N/A</v>
      </c>
    </row>
    <row r="4151" spans="1:12">
      <c r="A4151" t="s">
        <v>9699</v>
      </c>
      <c r="B4151" t="s">
        <v>7325</v>
      </c>
      <c r="C4151" t="s">
        <v>1738</v>
      </c>
      <c r="D4151" t="s">
        <v>6889</v>
      </c>
      <c r="E4151" t="s">
        <v>1713</v>
      </c>
      <c r="H4151" t="str">
        <f>INDEX('Vensim Variables'!$B:$B,MATCH(EPS!$B4151,'Vensim Variables'!$A:$A,0))</f>
        <v>g pollutant</v>
      </c>
      <c r="I4151" t="str">
        <f t="shared" si="128"/>
        <v>CH4</v>
      </c>
      <c r="J4151" t="e">
        <f>INDEX(NoSettings!$C:$C,MATCH(EPS!$A4151,NoSettings!$A:$A,0))</f>
        <v>#N/A</v>
      </c>
      <c r="K4151">
        <f>INDEX(GWP!$C$2:$C$13,MATCH(EPS!I4151,GWP!$B$2:$B$13,0))</f>
        <v>28</v>
      </c>
      <c r="L4151" s="4" t="e">
        <f t="shared" si="129"/>
        <v>#N/A</v>
      </c>
    </row>
    <row r="4152" spans="1:12">
      <c r="A4152" t="s">
        <v>9700</v>
      </c>
      <c r="B4152" t="s">
        <v>7325</v>
      </c>
      <c r="C4152" t="s">
        <v>1738</v>
      </c>
      <c r="D4152" t="s">
        <v>6889</v>
      </c>
      <c r="E4152" t="s">
        <v>1714</v>
      </c>
      <c r="H4152" t="str">
        <f>INDEX('Vensim Variables'!$B:$B,MATCH(EPS!$B4152,'Vensim Variables'!$A:$A,0))</f>
        <v>g pollutant</v>
      </c>
      <c r="I4152" t="str">
        <f t="shared" si="128"/>
        <v>N2O</v>
      </c>
      <c r="J4152" t="e">
        <f>INDEX(NoSettings!$C:$C,MATCH(EPS!$A4152,NoSettings!$A:$A,0))</f>
        <v>#N/A</v>
      </c>
      <c r="K4152">
        <f>INDEX(GWP!$C$2:$C$13,MATCH(EPS!I4152,GWP!$B$2:$B$13,0))</f>
        <v>265</v>
      </c>
      <c r="L4152" s="4" t="e">
        <f t="shared" si="129"/>
        <v>#N/A</v>
      </c>
    </row>
    <row r="4153" spans="1:12">
      <c r="A4153" t="s">
        <v>9701</v>
      </c>
      <c r="B4153" t="s">
        <v>7325</v>
      </c>
      <c r="C4153" t="s">
        <v>1738</v>
      </c>
      <c r="D4153" t="s">
        <v>6889</v>
      </c>
      <c r="E4153" t="s">
        <v>1715</v>
      </c>
      <c r="H4153" t="str">
        <f>INDEX('Vensim Variables'!$B:$B,MATCH(EPS!$B4153,'Vensim Variables'!$A:$A,0))</f>
        <v>g pollutant</v>
      </c>
      <c r="I4153" t="str">
        <f t="shared" si="128"/>
        <v>F gases</v>
      </c>
      <c r="J4153" t="e">
        <f>INDEX(NoSettings!$C:$C,MATCH(EPS!$A4153,NoSettings!$A:$A,0))</f>
        <v>#N/A</v>
      </c>
      <c r="K4153">
        <f>INDEX(GWP!$C$2:$C$13,MATCH(EPS!I4153,GWP!$B$2:$B$13,0))</f>
        <v>1</v>
      </c>
      <c r="L4153" s="4" t="e">
        <f t="shared" si="129"/>
        <v>#N/A</v>
      </c>
    </row>
    <row r="4154" spans="1:12">
      <c r="A4154" t="s">
        <v>9702</v>
      </c>
      <c r="B4154" t="s">
        <v>7325</v>
      </c>
      <c r="C4154" t="s">
        <v>1738</v>
      </c>
      <c r="D4154" t="s">
        <v>6890</v>
      </c>
      <c r="E4154" t="s">
        <v>1702</v>
      </c>
      <c r="H4154" t="str">
        <f>INDEX('Vensim Variables'!$B:$B,MATCH(EPS!$B4154,'Vensim Variables'!$A:$A,0))</f>
        <v>g pollutant</v>
      </c>
      <c r="I4154" t="str">
        <f t="shared" si="128"/>
        <v>CO2</v>
      </c>
      <c r="J4154" t="e">
        <f>INDEX(NoSettings!$C:$C,MATCH(EPS!$A4154,NoSettings!$A:$A,0))</f>
        <v>#N/A</v>
      </c>
      <c r="K4154">
        <f>INDEX(GWP!$C$2:$C$13,MATCH(EPS!I4154,GWP!$B$2:$B$13,0))</f>
        <v>1</v>
      </c>
      <c r="L4154" s="4" t="e">
        <f t="shared" si="129"/>
        <v>#N/A</v>
      </c>
    </row>
    <row r="4155" spans="1:12">
      <c r="A4155" t="s">
        <v>9703</v>
      </c>
      <c r="B4155" t="s">
        <v>7325</v>
      </c>
      <c r="C4155" t="s">
        <v>1738</v>
      </c>
      <c r="D4155" t="s">
        <v>6890</v>
      </c>
      <c r="E4155" t="s">
        <v>1705</v>
      </c>
      <c r="H4155" t="str">
        <f>INDEX('Vensim Variables'!$B:$B,MATCH(EPS!$B4155,'Vensim Variables'!$A:$A,0))</f>
        <v>g pollutant</v>
      </c>
      <c r="I4155" t="str">
        <f t="shared" si="128"/>
        <v>VOC</v>
      </c>
      <c r="J4155" t="e">
        <f>INDEX(NoSettings!$C:$C,MATCH(EPS!$A4155,NoSettings!$A:$A,0))</f>
        <v>#N/A</v>
      </c>
      <c r="K4155">
        <f>INDEX(GWP!$C$2:$C$13,MATCH(EPS!I4155,GWP!$B$2:$B$13,0))</f>
        <v>0</v>
      </c>
      <c r="L4155" s="4" t="e">
        <f t="shared" si="129"/>
        <v>#N/A</v>
      </c>
    </row>
    <row r="4156" spans="1:12">
      <c r="A4156" t="s">
        <v>9704</v>
      </c>
      <c r="B4156" t="s">
        <v>7325</v>
      </c>
      <c r="C4156" t="s">
        <v>1738</v>
      </c>
      <c r="D4156" t="s">
        <v>6890</v>
      </c>
      <c r="E4156" t="s">
        <v>1706</v>
      </c>
      <c r="H4156" t="str">
        <f>INDEX('Vensim Variables'!$B:$B,MATCH(EPS!$B4156,'Vensim Variables'!$A:$A,0))</f>
        <v>g pollutant</v>
      </c>
      <c r="I4156" t="str">
        <f t="shared" si="128"/>
        <v>CO</v>
      </c>
      <c r="J4156" t="e">
        <f>INDEX(NoSettings!$C:$C,MATCH(EPS!$A4156,NoSettings!$A:$A,0))</f>
        <v>#N/A</v>
      </c>
      <c r="K4156">
        <f>INDEX(GWP!$C$2:$C$13,MATCH(EPS!I4156,GWP!$B$2:$B$13,0))</f>
        <v>0</v>
      </c>
      <c r="L4156" s="4" t="e">
        <f t="shared" si="129"/>
        <v>#N/A</v>
      </c>
    </row>
    <row r="4157" spans="1:12">
      <c r="A4157" t="s">
        <v>9705</v>
      </c>
      <c r="B4157" t="s">
        <v>7325</v>
      </c>
      <c r="C4157" t="s">
        <v>1738</v>
      </c>
      <c r="D4157" t="s">
        <v>6890</v>
      </c>
      <c r="E4157" t="s">
        <v>1707</v>
      </c>
      <c r="H4157" t="str">
        <f>INDEX('Vensim Variables'!$B:$B,MATCH(EPS!$B4157,'Vensim Variables'!$A:$A,0))</f>
        <v>g pollutant</v>
      </c>
      <c r="I4157" t="str">
        <f t="shared" si="128"/>
        <v>NOx</v>
      </c>
      <c r="J4157" t="e">
        <f>INDEX(NoSettings!$C:$C,MATCH(EPS!$A4157,NoSettings!$A:$A,0))</f>
        <v>#N/A</v>
      </c>
      <c r="K4157">
        <f>INDEX(GWP!$C$2:$C$13,MATCH(EPS!I4157,GWP!$B$2:$B$13,0))</f>
        <v>0</v>
      </c>
      <c r="L4157" s="4" t="e">
        <f t="shared" si="129"/>
        <v>#N/A</v>
      </c>
    </row>
    <row r="4158" spans="1:12">
      <c r="A4158" t="s">
        <v>9706</v>
      </c>
      <c r="B4158" t="s">
        <v>7325</v>
      </c>
      <c r="C4158" t="s">
        <v>1738</v>
      </c>
      <c r="D4158" t="s">
        <v>6890</v>
      </c>
      <c r="E4158" t="s">
        <v>1708</v>
      </c>
      <c r="H4158" t="str">
        <f>INDEX('Vensim Variables'!$B:$B,MATCH(EPS!$B4158,'Vensim Variables'!$A:$A,0))</f>
        <v>g pollutant</v>
      </c>
      <c r="I4158" t="str">
        <f t="shared" si="128"/>
        <v>PM10</v>
      </c>
      <c r="J4158" t="e">
        <f>INDEX(NoSettings!$C:$C,MATCH(EPS!$A4158,NoSettings!$A:$A,0))</f>
        <v>#N/A</v>
      </c>
      <c r="K4158">
        <f>INDEX(GWP!$C$2:$C$13,MATCH(EPS!I4158,GWP!$B$2:$B$13,0))</f>
        <v>0</v>
      </c>
      <c r="L4158" s="4" t="e">
        <f t="shared" si="129"/>
        <v>#N/A</v>
      </c>
    </row>
    <row r="4159" spans="1:12">
      <c r="A4159" t="s">
        <v>9707</v>
      </c>
      <c r="B4159" t="s">
        <v>7325</v>
      </c>
      <c r="C4159" t="s">
        <v>1738</v>
      </c>
      <c r="D4159" t="s">
        <v>6890</v>
      </c>
      <c r="E4159" t="s">
        <v>1709</v>
      </c>
      <c r="H4159" t="str">
        <f>INDEX('Vensim Variables'!$B:$B,MATCH(EPS!$B4159,'Vensim Variables'!$A:$A,0))</f>
        <v>g pollutant</v>
      </c>
      <c r="I4159" t="str">
        <f t="shared" si="128"/>
        <v>PM25</v>
      </c>
      <c r="J4159" t="e">
        <f>INDEX(NoSettings!$C:$C,MATCH(EPS!$A4159,NoSettings!$A:$A,0))</f>
        <v>#N/A</v>
      </c>
      <c r="K4159">
        <f>INDEX(GWP!$C$2:$C$13,MATCH(EPS!I4159,GWP!$B$2:$B$13,0))</f>
        <v>0</v>
      </c>
      <c r="L4159" s="4" t="e">
        <f t="shared" si="129"/>
        <v>#N/A</v>
      </c>
    </row>
    <row r="4160" spans="1:12">
      <c r="A4160" t="s">
        <v>9708</v>
      </c>
      <c r="B4160" t="s">
        <v>7325</v>
      </c>
      <c r="C4160" t="s">
        <v>1738</v>
      </c>
      <c r="D4160" t="s">
        <v>6890</v>
      </c>
      <c r="E4160" t="s">
        <v>1710</v>
      </c>
      <c r="H4160" t="str">
        <f>INDEX('Vensim Variables'!$B:$B,MATCH(EPS!$B4160,'Vensim Variables'!$A:$A,0))</f>
        <v>g pollutant</v>
      </c>
      <c r="I4160" t="str">
        <f t="shared" si="128"/>
        <v>SOx</v>
      </c>
      <c r="J4160" t="e">
        <f>INDEX(NoSettings!$C:$C,MATCH(EPS!$A4160,NoSettings!$A:$A,0))</f>
        <v>#N/A</v>
      </c>
      <c r="K4160">
        <f>INDEX(GWP!$C$2:$C$13,MATCH(EPS!I4160,GWP!$B$2:$B$13,0))</f>
        <v>0</v>
      </c>
      <c r="L4160" s="4" t="e">
        <f t="shared" si="129"/>
        <v>#N/A</v>
      </c>
    </row>
    <row r="4161" spans="1:12">
      <c r="A4161" t="s">
        <v>9709</v>
      </c>
      <c r="B4161" t="s">
        <v>7325</v>
      </c>
      <c r="C4161" t="s">
        <v>1738</v>
      </c>
      <c r="D4161" t="s">
        <v>6890</v>
      </c>
      <c r="E4161" t="s">
        <v>1711</v>
      </c>
      <c r="H4161" t="str">
        <f>INDEX('Vensim Variables'!$B:$B,MATCH(EPS!$B4161,'Vensim Variables'!$A:$A,0))</f>
        <v>g pollutant</v>
      </c>
      <c r="I4161" t="str">
        <f t="shared" si="128"/>
        <v>BC</v>
      </c>
      <c r="J4161" t="e">
        <f>INDEX(NoSettings!$C:$C,MATCH(EPS!$A4161,NoSettings!$A:$A,0))</f>
        <v>#N/A</v>
      </c>
      <c r="K4161">
        <f>INDEX(GWP!$C$2:$C$13,MATCH(EPS!I4161,GWP!$B$2:$B$13,0))</f>
        <v>0</v>
      </c>
      <c r="L4161" s="4" t="e">
        <f t="shared" si="129"/>
        <v>#N/A</v>
      </c>
    </row>
    <row r="4162" spans="1:12">
      <c r="A4162" t="s">
        <v>9710</v>
      </c>
      <c r="B4162" t="s">
        <v>7325</v>
      </c>
      <c r="C4162" t="s">
        <v>1738</v>
      </c>
      <c r="D4162" t="s">
        <v>6890</v>
      </c>
      <c r="E4162" t="s">
        <v>1712</v>
      </c>
      <c r="H4162" t="str">
        <f>INDEX('Vensim Variables'!$B:$B,MATCH(EPS!$B4162,'Vensim Variables'!$A:$A,0))</f>
        <v>g pollutant</v>
      </c>
      <c r="I4162" t="str">
        <f t="shared" si="128"/>
        <v>OC</v>
      </c>
      <c r="J4162" t="e">
        <f>INDEX(NoSettings!$C:$C,MATCH(EPS!$A4162,NoSettings!$A:$A,0))</f>
        <v>#N/A</v>
      </c>
      <c r="K4162">
        <f>INDEX(GWP!$C$2:$C$13,MATCH(EPS!I4162,GWP!$B$2:$B$13,0))</f>
        <v>0</v>
      </c>
      <c r="L4162" s="4" t="e">
        <f t="shared" si="129"/>
        <v>#N/A</v>
      </c>
    </row>
    <row r="4163" spans="1:12">
      <c r="A4163" t="s">
        <v>9711</v>
      </c>
      <c r="B4163" t="s">
        <v>7325</v>
      </c>
      <c r="C4163" t="s">
        <v>1738</v>
      </c>
      <c r="D4163" t="s">
        <v>6890</v>
      </c>
      <c r="E4163" t="s">
        <v>1713</v>
      </c>
      <c r="H4163" t="str">
        <f>INDEX('Vensim Variables'!$B:$B,MATCH(EPS!$B4163,'Vensim Variables'!$A:$A,0))</f>
        <v>g pollutant</v>
      </c>
      <c r="I4163" t="str">
        <f t="shared" ref="I4163:I4226" si="130">IF(OR(C4163="CO2",C4163="CH4",C4163="N2O",C4163="F gases",C4163="VOC",C4163="CO",C4163="NOx",C4163="PM10",C4163="PM25",C4163="SOx",C4163="BC",C4163="OC"),C4163,IF(OR(D4163="CO2",D4163="CH4",D4163="N2O",D4163="F gases",D4163="VOC",D4163="CO",D4163="NOx",D4163="PM10",D4163="PM25",D4163="SOx",D4163="BC",D4163="OC"),D4163,IF(OR(E4163="CO2",E4163="CH4",E4163="N2O",E4163="F gases",E4163="VOC",E4163="CO",E4163="NOx",E4163="PM10",E4163="PM25",E4163="SOx",E4163="BC",E4163="OC"),E4163,"NA")))</f>
        <v>CH4</v>
      </c>
      <c r="J4163" t="e">
        <f>INDEX(NoSettings!$C:$C,MATCH(EPS!$A4163,NoSettings!$A:$A,0))</f>
        <v>#N/A</v>
      </c>
      <c r="K4163">
        <f>INDEX(GWP!$C$2:$C$13,MATCH(EPS!I4163,GWP!$B$2:$B$13,0))</f>
        <v>28</v>
      </c>
      <c r="L4163" s="4" t="e">
        <f t="shared" ref="L4163:L4226" si="131">IF(H4163="g pollutant",K4163*J4163/10^12,IF(H4163="MMTCO2e",J4163,IF(H4163="MWh",J4163,0)))</f>
        <v>#N/A</v>
      </c>
    </row>
    <row r="4164" spans="1:12">
      <c r="A4164" t="s">
        <v>9712</v>
      </c>
      <c r="B4164" t="s">
        <v>7325</v>
      </c>
      <c r="C4164" t="s">
        <v>1738</v>
      </c>
      <c r="D4164" t="s">
        <v>6890</v>
      </c>
      <c r="E4164" t="s">
        <v>1714</v>
      </c>
      <c r="H4164" t="str">
        <f>INDEX('Vensim Variables'!$B:$B,MATCH(EPS!$B4164,'Vensim Variables'!$A:$A,0))</f>
        <v>g pollutant</v>
      </c>
      <c r="I4164" t="str">
        <f t="shared" si="130"/>
        <v>N2O</v>
      </c>
      <c r="J4164" t="e">
        <f>INDEX(NoSettings!$C:$C,MATCH(EPS!$A4164,NoSettings!$A:$A,0))</f>
        <v>#N/A</v>
      </c>
      <c r="K4164">
        <f>INDEX(GWP!$C$2:$C$13,MATCH(EPS!I4164,GWP!$B$2:$B$13,0))</f>
        <v>265</v>
      </c>
      <c r="L4164" s="4" t="e">
        <f t="shared" si="131"/>
        <v>#N/A</v>
      </c>
    </row>
    <row r="4165" spans="1:12">
      <c r="A4165" t="s">
        <v>9713</v>
      </c>
      <c r="B4165" t="s">
        <v>7325</v>
      </c>
      <c r="C4165" t="s">
        <v>1738</v>
      </c>
      <c r="D4165" t="s">
        <v>6890</v>
      </c>
      <c r="E4165" t="s">
        <v>1715</v>
      </c>
      <c r="H4165" t="str">
        <f>INDEX('Vensim Variables'!$B:$B,MATCH(EPS!$B4165,'Vensim Variables'!$A:$A,0))</f>
        <v>g pollutant</v>
      </c>
      <c r="I4165" t="str">
        <f t="shared" si="130"/>
        <v>F gases</v>
      </c>
      <c r="J4165" t="e">
        <f>INDEX(NoSettings!$C:$C,MATCH(EPS!$A4165,NoSettings!$A:$A,0))</f>
        <v>#N/A</v>
      </c>
      <c r="K4165">
        <f>INDEX(GWP!$C$2:$C$13,MATCH(EPS!I4165,GWP!$B$2:$B$13,0))</f>
        <v>1</v>
      </c>
      <c r="L4165" s="4" t="e">
        <f t="shared" si="131"/>
        <v>#N/A</v>
      </c>
    </row>
    <row r="4166" spans="1:12">
      <c r="A4166" t="s">
        <v>9714</v>
      </c>
      <c r="B4166" t="s">
        <v>7325</v>
      </c>
      <c r="C4166" t="s">
        <v>1738</v>
      </c>
      <c r="D4166" t="s">
        <v>6891</v>
      </c>
      <c r="E4166" t="s">
        <v>1702</v>
      </c>
      <c r="H4166" t="str">
        <f>INDEX('Vensim Variables'!$B:$B,MATCH(EPS!$B4166,'Vensim Variables'!$A:$A,0))</f>
        <v>g pollutant</v>
      </c>
      <c r="I4166" t="str">
        <f t="shared" si="130"/>
        <v>CO2</v>
      </c>
      <c r="J4166" t="e">
        <f>INDEX(NoSettings!$C:$C,MATCH(EPS!$A4166,NoSettings!$A:$A,0))</f>
        <v>#N/A</v>
      </c>
      <c r="K4166">
        <f>INDEX(GWP!$C$2:$C$13,MATCH(EPS!I4166,GWP!$B$2:$B$13,0))</f>
        <v>1</v>
      </c>
      <c r="L4166" s="4" t="e">
        <f t="shared" si="131"/>
        <v>#N/A</v>
      </c>
    </row>
    <row r="4167" spans="1:12">
      <c r="A4167" t="s">
        <v>9715</v>
      </c>
      <c r="B4167" t="s">
        <v>7325</v>
      </c>
      <c r="C4167" t="s">
        <v>1738</v>
      </c>
      <c r="D4167" t="s">
        <v>6891</v>
      </c>
      <c r="E4167" t="s">
        <v>1705</v>
      </c>
      <c r="H4167" t="str">
        <f>INDEX('Vensim Variables'!$B:$B,MATCH(EPS!$B4167,'Vensim Variables'!$A:$A,0))</f>
        <v>g pollutant</v>
      </c>
      <c r="I4167" t="str">
        <f t="shared" si="130"/>
        <v>VOC</v>
      </c>
      <c r="J4167" t="e">
        <f>INDEX(NoSettings!$C:$C,MATCH(EPS!$A4167,NoSettings!$A:$A,0))</f>
        <v>#N/A</v>
      </c>
      <c r="K4167">
        <f>INDEX(GWP!$C$2:$C$13,MATCH(EPS!I4167,GWP!$B$2:$B$13,0))</f>
        <v>0</v>
      </c>
      <c r="L4167" s="4" t="e">
        <f t="shared" si="131"/>
        <v>#N/A</v>
      </c>
    </row>
    <row r="4168" spans="1:12">
      <c r="A4168" t="s">
        <v>9716</v>
      </c>
      <c r="B4168" t="s">
        <v>7325</v>
      </c>
      <c r="C4168" t="s">
        <v>1738</v>
      </c>
      <c r="D4168" t="s">
        <v>6891</v>
      </c>
      <c r="E4168" t="s">
        <v>1706</v>
      </c>
      <c r="H4168" t="str">
        <f>INDEX('Vensim Variables'!$B:$B,MATCH(EPS!$B4168,'Vensim Variables'!$A:$A,0))</f>
        <v>g pollutant</v>
      </c>
      <c r="I4168" t="str">
        <f t="shared" si="130"/>
        <v>CO</v>
      </c>
      <c r="J4168" t="e">
        <f>INDEX(NoSettings!$C:$C,MATCH(EPS!$A4168,NoSettings!$A:$A,0))</f>
        <v>#N/A</v>
      </c>
      <c r="K4168">
        <f>INDEX(GWP!$C$2:$C$13,MATCH(EPS!I4168,GWP!$B$2:$B$13,0))</f>
        <v>0</v>
      </c>
      <c r="L4168" s="4" t="e">
        <f t="shared" si="131"/>
        <v>#N/A</v>
      </c>
    </row>
    <row r="4169" spans="1:12">
      <c r="A4169" t="s">
        <v>9717</v>
      </c>
      <c r="B4169" t="s">
        <v>7325</v>
      </c>
      <c r="C4169" t="s">
        <v>1738</v>
      </c>
      <c r="D4169" t="s">
        <v>6891</v>
      </c>
      <c r="E4169" t="s">
        <v>1707</v>
      </c>
      <c r="H4169" t="str">
        <f>INDEX('Vensim Variables'!$B:$B,MATCH(EPS!$B4169,'Vensim Variables'!$A:$A,0))</f>
        <v>g pollutant</v>
      </c>
      <c r="I4169" t="str">
        <f t="shared" si="130"/>
        <v>NOx</v>
      </c>
      <c r="J4169" t="e">
        <f>INDEX(NoSettings!$C:$C,MATCH(EPS!$A4169,NoSettings!$A:$A,0))</f>
        <v>#N/A</v>
      </c>
      <c r="K4169">
        <f>INDEX(GWP!$C$2:$C$13,MATCH(EPS!I4169,GWP!$B$2:$B$13,0))</f>
        <v>0</v>
      </c>
      <c r="L4169" s="4" t="e">
        <f t="shared" si="131"/>
        <v>#N/A</v>
      </c>
    </row>
    <row r="4170" spans="1:12">
      <c r="A4170" t="s">
        <v>9718</v>
      </c>
      <c r="B4170" t="s">
        <v>7325</v>
      </c>
      <c r="C4170" t="s">
        <v>1738</v>
      </c>
      <c r="D4170" t="s">
        <v>6891</v>
      </c>
      <c r="E4170" t="s">
        <v>1708</v>
      </c>
      <c r="H4170" t="str">
        <f>INDEX('Vensim Variables'!$B:$B,MATCH(EPS!$B4170,'Vensim Variables'!$A:$A,0))</f>
        <v>g pollutant</v>
      </c>
      <c r="I4170" t="str">
        <f t="shared" si="130"/>
        <v>PM10</v>
      </c>
      <c r="J4170" t="e">
        <f>INDEX(NoSettings!$C:$C,MATCH(EPS!$A4170,NoSettings!$A:$A,0))</f>
        <v>#N/A</v>
      </c>
      <c r="K4170">
        <f>INDEX(GWP!$C$2:$C$13,MATCH(EPS!I4170,GWP!$B$2:$B$13,0))</f>
        <v>0</v>
      </c>
      <c r="L4170" s="4" t="e">
        <f t="shared" si="131"/>
        <v>#N/A</v>
      </c>
    </row>
    <row r="4171" spans="1:12">
      <c r="A4171" t="s">
        <v>9719</v>
      </c>
      <c r="B4171" t="s">
        <v>7325</v>
      </c>
      <c r="C4171" t="s">
        <v>1738</v>
      </c>
      <c r="D4171" t="s">
        <v>6891</v>
      </c>
      <c r="E4171" t="s">
        <v>1709</v>
      </c>
      <c r="H4171" t="str">
        <f>INDEX('Vensim Variables'!$B:$B,MATCH(EPS!$B4171,'Vensim Variables'!$A:$A,0))</f>
        <v>g pollutant</v>
      </c>
      <c r="I4171" t="str">
        <f t="shared" si="130"/>
        <v>PM25</v>
      </c>
      <c r="J4171" t="e">
        <f>INDEX(NoSettings!$C:$C,MATCH(EPS!$A4171,NoSettings!$A:$A,0))</f>
        <v>#N/A</v>
      </c>
      <c r="K4171">
        <f>INDEX(GWP!$C$2:$C$13,MATCH(EPS!I4171,GWP!$B$2:$B$13,0))</f>
        <v>0</v>
      </c>
      <c r="L4171" s="4" t="e">
        <f t="shared" si="131"/>
        <v>#N/A</v>
      </c>
    </row>
    <row r="4172" spans="1:12">
      <c r="A4172" t="s">
        <v>9720</v>
      </c>
      <c r="B4172" t="s">
        <v>7325</v>
      </c>
      <c r="C4172" t="s">
        <v>1738</v>
      </c>
      <c r="D4172" t="s">
        <v>6891</v>
      </c>
      <c r="E4172" t="s">
        <v>1710</v>
      </c>
      <c r="H4172" t="str">
        <f>INDEX('Vensim Variables'!$B:$B,MATCH(EPS!$B4172,'Vensim Variables'!$A:$A,0))</f>
        <v>g pollutant</v>
      </c>
      <c r="I4172" t="str">
        <f t="shared" si="130"/>
        <v>SOx</v>
      </c>
      <c r="J4172" t="e">
        <f>INDEX(NoSettings!$C:$C,MATCH(EPS!$A4172,NoSettings!$A:$A,0))</f>
        <v>#N/A</v>
      </c>
      <c r="K4172">
        <f>INDEX(GWP!$C$2:$C$13,MATCH(EPS!I4172,GWP!$B$2:$B$13,0))</f>
        <v>0</v>
      </c>
      <c r="L4172" s="4" t="e">
        <f t="shared" si="131"/>
        <v>#N/A</v>
      </c>
    </row>
    <row r="4173" spans="1:12">
      <c r="A4173" t="s">
        <v>9721</v>
      </c>
      <c r="B4173" t="s">
        <v>7325</v>
      </c>
      <c r="C4173" t="s">
        <v>1738</v>
      </c>
      <c r="D4173" t="s">
        <v>6891</v>
      </c>
      <c r="E4173" t="s">
        <v>1711</v>
      </c>
      <c r="H4173" t="str">
        <f>INDEX('Vensim Variables'!$B:$B,MATCH(EPS!$B4173,'Vensim Variables'!$A:$A,0))</f>
        <v>g pollutant</v>
      </c>
      <c r="I4173" t="str">
        <f t="shared" si="130"/>
        <v>BC</v>
      </c>
      <c r="J4173" t="e">
        <f>INDEX(NoSettings!$C:$C,MATCH(EPS!$A4173,NoSettings!$A:$A,0))</f>
        <v>#N/A</v>
      </c>
      <c r="K4173">
        <f>INDEX(GWP!$C$2:$C$13,MATCH(EPS!I4173,GWP!$B$2:$B$13,0))</f>
        <v>0</v>
      </c>
      <c r="L4173" s="4" t="e">
        <f t="shared" si="131"/>
        <v>#N/A</v>
      </c>
    </row>
    <row r="4174" spans="1:12">
      <c r="A4174" t="s">
        <v>9722</v>
      </c>
      <c r="B4174" t="s">
        <v>7325</v>
      </c>
      <c r="C4174" t="s">
        <v>1738</v>
      </c>
      <c r="D4174" t="s">
        <v>6891</v>
      </c>
      <c r="E4174" t="s">
        <v>1712</v>
      </c>
      <c r="H4174" t="str">
        <f>INDEX('Vensim Variables'!$B:$B,MATCH(EPS!$B4174,'Vensim Variables'!$A:$A,0))</f>
        <v>g pollutant</v>
      </c>
      <c r="I4174" t="str">
        <f t="shared" si="130"/>
        <v>OC</v>
      </c>
      <c r="J4174" t="e">
        <f>INDEX(NoSettings!$C:$C,MATCH(EPS!$A4174,NoSettings!$A:$A,0))</f>
        <v>#N/A</v>
      </c>
      <c r="K4174">
        <f>INDEX(GWP!$C$2:$C$13,MATCH(EPS!I4174,GWP!$B$2:$B$13,0))</f>
        <v>0</v>
      </c>
      <c r="L4174" s="4" t="e">
        <f t="shared" si="131"/>
        <v>#N/A</v>
      </c>
    </row>
    <row r="4175" spans="1:12">
      <c r="A4175" t="s">
        <v>9723</v>
      </c>
      <c r="B4175" t="s">
        <v>7325</v>
      </c>
      <c r="C4175" t="s">
        <v>1738</v>
      </c>
      <c r="D4175" t="s">
        <v>6891</v>
      </c>
      <c r="E4175" t="s">
        <v>1713</v>
      </c>
      <c r="H4175" t="str">
        <f>INDEX('Vensim Variables'!$B:$B,MATCH(EPS!$B4175,'Vensim Variables'!$A:$A,0))</f>
        <v>g pollutant</v>
      </c>
      <c r="I4175" t="str">
        <f t="shared" si="130"/>
        <v>CH4</v>
      </c>
      <c r="J4175" t="e">
        <f>INDEX(NoSettings!$C:$C,MATCH(EPS!$A4175,NoSettings!$A:$A,0))</f>
        <v>#N/A</v>
      </c>
      <c r="K4175">
        <f>INDEX(GWP!$C$2:$C$13,MATCH(EPS!I4175,GWP!$B$2:$B$13,0))</f>
        <v>28</v>
      </c>
      <c r="L4175" s="4" t="e">
        <f t="shared" si="131"/>
        <v>#N/A</v>
      </c>
    </row>
    <row r="4176" spans="1:12">
      <c r="A4176" t="s">
        <v>9724</v>
      </c>
      <c r="B4176" t="s">
        <v>7325</v>
      </c>
      <c r="C4176" t="s">
        <v>1738</v>
      </c>
      <c r="D4176" t="s">
        <v>6891</v>
      </c>
      <c r="E4176" t="s">
        <v>1714</v>
      </c>
      <c r="H4176" t="str">
        <f>INDEX('Vensim Variables'!$B:$B,MATCH(EPS!$B4176,'Vensim Variables'!$A:$A,0))</f>
        <v>g pollutant</v>
      </c>
      <c r="I4176" t="str">
        <f t="shared" si="130"/>
        <v>N2O</v>
      </c>
      <c r="J4176" t="e">
        <f>INDEX(NoSettings!$C:$C,MATCH(EPS!$A4176,NoSettings!$A:$A,0))</f>
        <v>#N/A</v>
      </c>
      <c r="K4176">
        <f>INDEX(GWP!$C$2:$C$13,MATCH(EPS!I4176,GWP!$B$2:$B$13,0))</f>
        <v>265</v>
      </c>
      <c r="L4176" s="4" t="e">
        <f t="shared" si="131"/>
        <v>#N/A</v>
      </c>
    </row>
    <row r="4177" spans="1:12">
      <c r="A4177" t="s">
        <v>9725</v>
      </c>
      <c r="B4177" t="s">
        <v>7325</v>
      </c>
      <c r="C4177" t="s">
        <v>1738</v>
      </c>
      <c r="D4177" t="s">
        <v>6891</v>
      </c>
      <c r="E4177" t="s">
        <v>1715</v>
      </c>
      <c r="H4177" t="str">
        <f>INDEX('Vensim Variables'!$B:$B,MATCH(EPS!$B4177,'Vensim Variables'!$A:$A,0))</f>
        <v>g pollutant</v>
      </c>
      <c r="I4177" t="str">
        <f t="shared" si="130"/>
        <v>F gases</v>
      </c>
      <c r="J4177" t="e">
        <f>INDEX(NoSettings!$C:$C,MATCH(EPS!$A4177,NoSettings!$A:$A,0))</f>
        <v>#N/A</v>
      </c>
      <c r="K4177">
        <f>INDEX(GWP!$C$2:$C$13,MATCH(EPS!I4177,GWP!$B$2:$B$13,0))</f>
        <v>1</v>
      </c>
      <c r="L4177" s="4" t="e">
        <f t="shared" si="131"/>
        <v>#N/A</v>
      </c>
    </row>
    <row r="4178" spans="1:12">
      <c r="A4178" t="s">
        <v>9726</v>
      </c>
      <c r="B4178" t="s">
        <v>7325</v>
      </c>
      <c r="C4178" t="s">
        <v>1739</v>
      </c>
      <c r="D4178" t="s">
        <v>6867</v>
      </c>
      <c r="E4178" t="s">
        <v>1702</v>
      </c>
      <c r="H4178" t="str">
        <f>INDEX('Vensim Variables'!$B:$B,MATCH(EPS!$B4178,'Vensim Variables'!$A:$A,0))</f>
        <v>g pollutant</v>
      </c>
      <c r="I4178" t="str">
        <f t="shared" si="130"/>
        <v>CO2</v>
      </c>
      <c r="J4178" t="e">
        <f>INDEX(NoSettings!$C:$C,MATCH(EPS!$A4178,NoSettings!$A:$A,0))</f>
        <v>#N/A</v>
      </c>
      <c r="K4178">
        <f>INDEX(GWP!$C$2:$C$13,MATCH(EPS!I4178,GWP!$B$2:$B$13,0))</f>
        <v>1</v>
      </c>
      <c r="L4178" s="4" t="e">
        <f t="shared" si="131"/>
        <v>#N/A</v>
      </c>
    </row>
    <row r="4179" spans="1:12">
      <c r="A4179" t="s">
        <v>9727</v>
      </c>
      <c r="B4179" t="s">
        <v>7325</v>
      </c>
      <c r="C4179" t="s">
        <v>1739</v>
      </c>
      <c r="D4179" t="s">
        <v>6867</v>
      </c>
      <c r="E4179" t="s">
        <v>1705</v>
      </c>
      <c r="H4179" t="str">
        <f>INDEX('Vensim Variables'!$B:$B,MATCH(EPS!$B4179,'Vensim Variables'!$A:$A,0))</f>
        <v>g pollutant</v>
      </c>
      <c r="I4179" t="str">
        <f t="shared" si="130"/>
        <v>VOC</v>
      </c>
      <c r="J4179" t="e">
        <f>INDEX(NoSettings!$C:$C,MATCH(EPS!$A4179,NoSettings!$A:$A,0))</f>
        <v>#N/A</v>
      </c>
      <c r="K4179">
        <f>INDEX(GWP!$C$2:$C$13,MATCH(EPS!I4179,GWP!$B$2:$B$13,0))</f>
        <v>0</v>
      </c>
      <c r="L4179" s="4" t="e">
        <f t="shared" si="131"/>
        <v>#N/A</v>
      </c>
    </row>
    <row r="4180" spans="1:12">
      <c r="A4180" t="s">
        <v>9728</v>
      </c>
      <c r="B4180" t="s">
        <v>7325</v>
      </c>
      <c r="C4180" t="s">
        <v>1739</v>
      </c>
      <c r="D4180" t="s">
        <v>6867</v>
      </c>
      <c r="E4180" t="s">
        <v>1706</v>
      </c>
      <c r="H4180" t="str">
        <f>INDEX('Vensim Variables'!$B:$B,MATCH(EPS!$B4180,'Vensim Variables'!$A:$A,0))</f>
        <v>g pollutant</v>
      </c>
      <c r="I4180" t="str">
        <f t="shared" si="130"/>
        <v>CO</v>
      </c>
      <c r="J4180" t="e">
        <f>INDEX(NoSettings!$C:$C,MATCH(EPS!$A4180,NoSettings!$A:$A,0))</f>
        <v>#N/A</v>
      </c>
      <c r="K4180">
        <f>INDEX(GWP!$C$2:$C$13,MATCH(EPS!I4180,GWP!$B$2:$B$13,0))</f>
        <v>0</v>
      </c>
      <c r="L4180" s="4" t="e">
        <f t="shared" si="131"/>
        <v>#N/A</v>
      </c>
    </row>
    <row r="4181" spans="1:12">
      <c r="A4181" t="s">
        <v>9729</v>
      </c>
      <c r="B4181" t="s">
        <v>7325</v>
      </c>
      <c r="C4181" t="s">
        <v>1739</v>
      </c>
      <c r="D4181" t="s">
        <v>6867</v>
      </c>
      <c r="E4181" t="s">
        <v>1707</v>
      </c>
      <c r="H4181" t="str">
        <f>INDEX('Vensim Variables'!$B:$B,MATCH(EPS!$B4181,'Vensim Variables'!$A:$A,0))</f>
        <v>g pollutant</v>
      </c>
      <c r="I4181" t="str">
        <f t="shared" si="130"/>
        <v>NOx</v>
      </c>
      <c r="J4181" t="e">
        <f>INDEX(NoSettings!$C:$C,MATCH(EPS!$A4181,NoSettings!$A:$A,0))</f>
        <v>#N/A</v>
      </c>
      <c r="K4181">
        <f>INDEX(GWP!$C$2:$C$13,MATCH(EPS!I4181,GWP!$B$2:$B$13,0))</f>
        <v>0</v>
      </c>
      <c r="L4181" s="4" t="e">
        <f t="shared" si="131"/>
        <v>#N/A</v>
      </c>
    </row>
    <row r="4182" spans="1:12">
      <c r="A4182" t="s">
        <v>9730</v>
      </c>
      <c r="B4182" t="s">
        <v>7325</v>
      </c>
      <c r="C4182" t="s">
        <v>1739</v>
      </c>
      <c r="D4182" t="s">
        <v>6867</v>
      </c>
      <c r="E4182" t="s">
        <v>1708</v>
      </c>
      <c r="H4182" t="str">
        <f>INDEX('Vensim Variables'!$B:$B,MATCH(EPS!$B4182,'Vensim Variables'!$A:$A,0))</f>
        <v>g pollutant</v>
      </c>
      <c r="I4182" t="str">
        <f t="shared" si="130"/>
        <v>PM10</v>
      </c>
      <c r="J4182" t="e">
        <f>INDEX(NoSettings!$C:$C,MATCH(EPS!$A4182,NoSettings!$A:$A,0))</f>
        <v>#N/A</v>
      </c>
      <c r="K4182">
        <f>INDEX(GWP!$C$2:$C$13,MATCH(EPS!I4182,GWP!$B$2:$B$13,0))</f>
        <v>0</v>
      </c>
      <c r="L4182" s="4" t="e">
        <f t="shared" si="131"/>
        <v>#N/A</v>
      </c>
    </row>
    <row r="4183" spans="1:12">
      <c r="A4183" t="s">
        <v>9731</v>
      </c>
      <c r="B4183" t="s">
        <v>7325</v>
      </c>
      <c r="C4183" t="s">
        <v>1739</v>
      </c>
      <c r="D4183" t="s">
        <v>6867</v>
      </c>
      <c r="E4183" t="s">
        <v>1709</v>
      </c>
      <c r="H4183" t="str">
        <f>INDEX('Vensim Variables'!$B:$B,MATCH(EPS!$B4183,'Vensim Variables'!$A:$A,0))</f>
        <v>g pollutant</v>
      </c>
      <c r="I4183" t="str">
        <f t="shared" si="130"/>
        <v>PM25</v>
      </c>
      <c r="J4183" t="e">
        <f>INDEX(NoSettings!$C:$C,MATCH(EPS!$A4183,NoSettings!$A:$A,0))</f>
        <v>#N/A</v>
      </c>
      <c r="K4183">
        <f>INDEX(GWP!$C$2:$C$13,MATCH(EPS!I4183,GWP!$B$2:$B$13,0))</f>
        <v>0</v>
      </c>
      <c r="L4183" s="4" t="e">
        <f t="shared" si="131"/>
        <v>#N/A</v>
      </c>
    </row>
    <row r="4184" spans="1:12">
      <c r="A4184" t="s">
        <v>9732</v>
      </c>
      <c r="B4184" t="s">
        <v>7325</v>
      </c>
      <c r="C4184" t="s">
        <v>1739</v>
      </c>
      <c r="D4184" t="s">
        <v>6867</v>
      </c>
      <c r="E4184" t="s">
        <v>1710</v>
      </c>
      <c r="H4184" t="str">
        <f>INDEX('Vensim Variables'!$B:$B,MATCH(EPS!$B4184,'Vensim Variables'!$A:$A,0))</f>
        <v>g pollutant</v>
      </c>
      <c r="I4184" t="str">
        <f t="shared" si="130"/>
        <v>SOx</v>
      </c>
      <c r="J4184" t="e">
        <f>INDEX(NoSettings!$C:$C,MATCH(EPS!$A4184,NoSettings!$A:$A,0))</f>
        <v>#N/A</v>
      </c>
      <c r="K4184">
        <f>INDEX(GWP!$C$2:$C$13,MATCH(EPS!I4184,GWP!$B$2:$B$13,0))</f>
        <v>0</v>
      </c>
      <c r="L4184" s="4" t="e">
        <f t="shared" si="131"/>
        <v>#N/A</v>
      </c>
    </row>
    <row r="4185" spans="1:12">
      <c r="A4185" t="s">
        <v>9733</v>
      </c>
      <c r="B4185" t="s">
        <v>7325</v>
      </c>
      <c r="C4185" t="s">
        <v>1739</v>
      </c>
      <c r="D4185" t="s">
        <v>6867</v>
      </c>
      <c r="E4185" t="s">
        <v>1711</v>
      </c>
      <c r="H4185" t="str">
        <f>INDEX('Vensim Variables'!$B:$B,MATCH(EPS!$B4185,'Vensim Variables'!$A:$A,0))</f>
        <v>g pollutant</v>
      </c>
      <c r="I4185" t="str">
        <f t="shared" si="130"/>
        <v>BC</v>
      </c>
      <c r="J4185" t="e">
        <f>INDEX(NoSettings!$C:$C,MATCH(EPS!$A4185,NoSettings!$A:$A,0))</f>
        <v>#N/A</v>
      </c>
      <c r="K4185">
        <f>INDEX(GWP!$C$2:$C$13,MATCH(EPS!I4185,GWP!$B$2:$B$13,0))</f>
        <v>0</v>
      </c>
      <c r="L4185" s="4" t="e">
        <f t="shared" si="131"/>
        <v>#N/A</v>
      </c>
    </row>
    <row r="4186" spans="1:12">
      <c r="A4186" t="s">
        <v>9734</v>
      </c>
      <c r="B4186" t="s">
        <v>7325</v>
      </c>
      <c r="C4186" t="s">
        <v>1739</v>
      </c>
      <c r="D4186" t="s">
        <v>6867</v>
      </c>
      <c r="E4186" t="s">
        <v>1712</v>
      </c>
      <c r="H4186" t="str">
        <f>INDEX('Vensim Variables'!$B:$B,MATCH(EPS!$B4186,'Vensim Variables'!$A:$A,0))</f>
        <v>g pollutant</v>
      </c>
      <c r="I4186" t="str">
        <f t="shared" si="130"/>
        <v>OC</v>
      </c>
      <c r="J4186" t="e">
        <f>INDEX(NoSettings!$C:$C,MATCH(EPS!$A4186,NoSettings!$A:$A,0))</f>
        <v>#N/A</v>
      </c>
      <c r="K4186">
        <f>INDEX(GWP!$C$2:$C$13,MATCH(EPS!I4186,GWP!$B$2:$B$13,0))</f>
        <v>0</v>
      </c>
      <c r="L4186" s="4" t="e">
        <f t="shared" si="131"/>
        <v>#N/A</v>
      </c>
    </row>
    <row r="4187" spans="1:12">
      <c r="A4187" t="s">
        <v>9735</v>
      </c>
      <c r="B4187" t="s">
        <v>7325</v>
      </c>
      <c r="C4187" t="s">
        <v>1739</v>
      </c>
      <c r="D4187" t="s">
        <v>6867</v>
      </c>
      <c r="E4187" t="s">
        <v>1713</v>
      </c>
      <c r="H4187" t="str">
        <f>INDEX('Vensim Variables'!$B:$B,MATCH(EPS!$B4187,'Vensim Variables'!$A:$A,0))</f>
        <v>g pollutant</v>
      </c>
      <c r="I4187" t="str">
        <f t="shared" si="130"/>
        <v>CH4</v>
      </c>
      <c r="J4187" t="e">
        <f>INDEX(NoSettings!$C:$C,MATCH(EPS!$A4187,NoSettings!$A:$A,0))</f>
        <v>#N/A</v>
      </c>
      <c r="K4187">
        <f>INDEX(GWP!$C$2:$C$13,MATCH(EPS!I4187,GWP!$B$2:$B$13,0))</f>
        <v>28</v>
      </c>
      <c r="L4187" s="4" t="e">
        <f t="shared" si="131"/>
        <v>#N/A</v>
      </c>
    </row>
    <row r="4188" spans="1:12">
      <c r="A4188" t="s">
        <v>9736</v>
      </c>
      <c r="B4188" t="s">
        <v>7325</v>
      </c>
      <c r="C4188" t="s">
        <v>1739</v>
      </c>
      <c r="D4188" t="s">
        <v>6867</v>
      </c>
      <c r="E4188" t="s">
        <v>1714</v>
      </c>
      <c r="H4188" t="str">
        <f>INDEX('Vensim Variables'!$B:$B,MATCH(EPS!$B4188,'Vensim Variables'!$A:$A,0))</f>
        <v>g pollutant</v>
      </c>
      <c r="I4188" t="str">
        <f t="shared" si="130"/>
        <v>N2O</v>
      </c>
      <c r="J4188" t="e">
        <f>INDEX(NoSettings!$C:$C,MATCH(EPS!$A4188,NoSettings!$A:$A,0))</f>
        <v>#N/A</v>
      </c>
      <c r="K4188">
        <f>INDEX(GWP!$C$2:$C$13,MATCH(EPS!I4188,GWP!$B$2:$B$13,0))</f>
        <v>265</v>
      </c>
      <c r="L4188" s="4" t="e">
        <f t="shared" si="131"/>
        <v>#N/A</v>
      </c>
    </row>
    <row r="4189" spans="1:12">
      <c r="A4189" t="s">
        <v>9737</v>
      </c>
      <c r="B4189" t="s">
        <v>7325</v>
      </c>
      <c r="C4189" t="s">
        <v>1739</v>
      </c>
      <c r="D4189" t="s">
        <v>6867</v>
      </c>
      <c r="E4189" t="s">
        <v>1715</v>
      </c>
      <c r="H4189" t="str">
        <f>INDEX('Vensim Variables'!$B:$B,MATCH(EPS!$B4189,'Vensim Variables'!$A:$A,0))</f>
        <v>g pollutant</v>
      </c>
      <c r="I4189" t="str">
        <f t="shared" si="130"/>
        <v>F gases</v>
      </c>
      <c r="J4189" t="e">
        <f>INDEX(NoSettings!$C:$C,MATCH(EPS!$A4189,NoSettings!$A:$A,0))</f>
        <v>#N/A</v>
      </c>
      <c r="K4189">
        <f>INDEX(GWP!$C$2:$C$13,MATCH(EPS!I4189,GWP!$B$2:$B$13,0))</f>
        <v>1</v>
      </c>
      <c r="L4189" s="4" t="e">
        <f t="shared" si="131"/>
        <v>#N/A</v>
      </c>
    </row>
    <row r="4190" spans="1:12">
      <c r="A4190" t="s">
        <v>9738</v>
      </c>
      <c r="B4190" t="s">
        <v>7325</v>
      </c>
      <c r="C4190" t="s">
        <v>1739</v>
      </c>
      <c r="D4190" t="s">
        <v>6868</v>
      </c>
      <c r="E4190" t="s">
        <v>1702</v>
      </c>
      <c r="H4190" t="str">
        <f>INDEX('Vensim Variables'!$B:$B,MATCH(EPS!$B4190,'Vensim Variables'!$A:$A,0))</f>
        <v>g pollutant</v>
      </c>
      <c r="I4190" t="str">
        <f t="shared" si="130"/>
        <v>CO2</v>
      </c>
      <c r="J4190" t="e">
        <f>INDEX(NoSettings!$C:$C,MATCH(EPS!$A4190,NoSettings!$A:$A,0))</f>
        <v>#N/A</v>
      </c>
      <c r="K4190">
        <f>INDEX(GWP!$C$2:$C$13,MATCH(EPS!I4190,GWP!$B$2:$B$13,0))</f>
        <v>1</v>
      </c>
      <c r="L4190" s="4" t="e">
        <f t="shared" si="131"/>
        <v>#N/A</v>
      </c>
    </row>
    <row r="4191" spans="1:12">
      <c r="A4191" t="s">
        <v>9739</v>
      </c>
      <c r="B4191" t="s">
        <v>7325</v>
      </c>
      <c r="C4191" t="s">
        <v>1739</v>
      </c>
      <c r="D4191" t="s">
        <v>6868</v>
      </c>
      <c r="E4191" t="s">
        <v>1705</v>
      </c>
      <c r="H4191" t="str">
        <f>INDEX('Vensim Variables'!$B:$B,MATCH(EPS!$B4191,'Vensim Variables'!$A:$A,0))</f>
        <v>g pollutant</v>
      </c>
      <c r="I4191" t="str">
        <f t="shared" si="130"/>
        <v>VOC</v>
      </c>
      <c r="J4191" t="e">
        <f>INDEX(NoSettings!$C:$C,MATCH(EPS!$A4191,NoSettings!$A:$A,0))</f>
        <v>#N/A</v>
      </c>
      <c r="K4191">
        <f>INDEX(GWP!$C$2:$C$13,MATCH(EPS!I4191,GWP!$B$2:$B$13,0))</f>
        <v>0</v>
      </c>
      <c r="L4191" s="4" t="e">
        <f t="shared" si="131"/>
        <v>#N/A</v>
      </c>
    </row>
    <row r="4192" spans="1:12">
      <c r="A4192" t="s">
        <v>9740</v>
      </c>
      <c r="B4192" t="s">
        <v>7325</v>
      </c>
      <c r="C4192" t="s">
        <v>1739</v>
      </c>
      <c r="D4192" t="s">
        <v>6868</v>
      </c>
      <c r="E4192" t="s">
        <v>1706</v>
      </c>
      <c r="H4192" t="str">
        <f>INDEX('Vensim Variables'!$B:$B,MATCH(EPS!$B4192,'Vensim Variables'!$A:$A,0))</f>
        <v>g pollutant</v>
      </c>
      <c r="I4192" t="str">
        <f t="shared" si="130"/>
        <v>CO</v>
      </c>
      <c r="J4192" t="e">
        <f>INDEX(NoSettings!$C:$C,MATCH(EPS!$A4192,NoSettings!$A:$A,0))</f>
        <v>#N/A</v>
      </c>
      <c r="K4192">
        <f>INDEX(GWP!$C$2:$C$13,MATCH(EPS!I4192,GWP!$B$2:$B$13,0))</f>
        <v>0</v>
      </c>
      <c r="L4192" s="4" t="e">
        <f t="shared" si="131"/>
        <v>#N/A</v>
      </c>
    </row>
    <row r="4193" spans="1:12">
      <c r="A4193" t="s">
        <v>9741</v>
      </c>
      <c r="B4193" t="s">
        <v>7325</v>
      </c>
      <c r="C4193" t="s">
        <v>1739</v>
      </c>
      <c r="D4193" t="s">
        <v>6868</v>
      </c>
      <c r="E4193" t="s">
        <v>1707</v>
      </c>
      <c r="H4193" t="str">
        <f>INDEX('Vensim Variables'!$B:$B,MATCH(EPS!$B4193,'Vensim Variables'!$A:$A,0))</f>
        <v>g pollutant</v>
      </c>
      <c r="I4193" t="str">
        <f t="shared" si="130"/>
        <v>NOx</v>
      </c>
      <c r="J4193" t="e">
        <f>INDEX(NoSettings!$C:$C,MATCH(EPS!$A4193,NoSettings!$A:$A,0))</f>
        <v>#N/A</v>
      </c>
      <c r="K4193">
        <f>INDEX(GWP!$C$2:$C$13,MATCH(EPS!I4193,GWP!$B$2:$B$13,0))</f>
        <v>0</v>
      </c>
      <c r="L4193" s="4" t="e">
        <f t="shared" si="131"/>
        <v>#N/A</v>
      </c>
    </row>
    <row r="4194" spans="1:12">
      <c r="A4194" t="s">
        <v>9742</v>
      </c>
      <c r="B4194" t="s">
        <v>7325</v>
      </c>
      <c r="C4194" t="s">
        <v>1739</v>
      </c>
      <c r="D4194" t="s">
        <v>6868</v>
      </c>
      <c r="E4194" t="s">
        <v>1708</v>
      </c>
      <c r="H4194" t="str">
        <f>INDEX('Vensim Variables'!$B:$B,MATCH(EPS!$B4194,'Vensim Variables'!$A:$A,0))</f>
        <v>g pollutant</v>
      </c>
      <c r="I4194" t="str">
        <f t="shared" si="130"/>
        <v>PM10</v>
      </c>
      <c r="J4194" t="e">
        <f>INDEX(NoSettings!$C:$C,MATCH(EPS!$A4194,NoSettings!$A:$A,0))</f>
        <v>#N/A</v>
      </c>
      <c r="K4194">
        <f>INDEX(GWP!$C$2:$C$13,MATCH(EPS!I4194,GWP!$B$2:$B$13,0))</f>
        <v>0</v>
      </c>
      <c r="L4194" s="4" t="e">
        <f t="shared" si="131"/>
        <v>#N/A</v>
      </c>
    </row>
    <row r="4195" spans="1:12">
      <c r="A4195" t="s">
        <v>9743</v>
      </c>
      <c r="B4195" t="s">
        <v>7325</v>
      </c>
      <c r="C4195" t="s">
        <v>1739</v>
      </c>
      <c r="D4195" t="s">
        <v>6868</v>
      </c>
      <c r="E4195" t="s">
        <v>1709</v>
      </c>
      <c r="H4195" t="str">
        <f>INDEX('Vensim Variables'!$B:$B,MATCH(EPS!$B4195,'Vensim Variables'!$A:$A,0))</f>
        <v>g pollutant</v>
      </c>
      <c r="I4195" t="str">
        <f t="shared" si="130"/>
        <v>PM25</v>
      </c>
      <c r="J4195" t="e">
        <f>INDEX(NoSettings!$C:$C,MATCH(EPS!$A4195,NoSettings!$A:$A,0))</f>
        <v>#N/A</v>
      </c>
      <c r="K4195">
        <f>INDEX(GWP!$C$2:$C$13,MATCH(EPS!I4195,GWP!$B$2:$B$13,0))</f>
        <v>0</v>
      </c>
      <c r="L4195" s="4" t="e">
        <f t="shared" si="131"/>
        <v>#N/A</v>
      </c>
    </row>
    <row r="4196" spans="1:12">
      <c r="A4196" t="s">
        <v>9744</v>
      </c>
      <c r="B4196" t="s">
        <v>7325</v>
      </c>
      <c r="C4196" t="s">
        <v>1739</v>
      </c>
      <c r="D4196" t="s">
        <v>6868</v>
      </c>
      <c r="E4196" t="s">
        <v>1710</v>
      </c>
      <c r="H4196" t="str">
        <f>INDEX('Vensim Variables'!$B:$B,MATCH(EPS!$B4196,'Vensim Variables'!$A:$A,0))</f>
        <v>g pollutant</v>
      </c>
      <c r="I4196" t="str">
        <f t="shared" si="130"/>
        <v>SOx</v>
      </c>
      <c r="J4196" t="e">
        <f>INDEX(NoSettings!$C:$C,MATCH(EPS!$A4196,NoSettings!$A:$A,0))</f>
        <v>#N/A</v>
      </c>
      <c r="K4196">
        <f>INDEX(GWP!$C$2:$C$13,MATCH(EPS!I4196,GWP!$B$2:$B$13,0))</f>
        <v>0</v>
      </c>
      <c r="L4196" s="4" t="e">
        <f t="shared" si="131"/>
        <v>#N/A</v>
      </c>
    </row>
    <row r="4197" spans="1:12">
      <c r="A4197" t="s">
        <v>9745</v>
      </c>
      <c r="B4197" t="s">
        <v>7325</v>
      </c>
      <c r="C4197" t="s">
        <v>1739</v>
      </c>
      <c r="D4197" t="s">
        <v>6868</v>
      </c>
      <c r="E4197" t="s">
        <v>1711</v>
      </c>
      <c r="H4197" t="str">
        <f>INDEX('Vensim Variables'!$B:$B,MATCH(EPS!$B4197,'Vensim Variables'!$A:$A,0))</f>
        <v>g pollutant</v>
      </c>
      <c r="I4197" t="str">
        <f t="shared" si="130"/>
        <v>BC</v>
      </c>
      <c r="J4197" t="e">
        <f>INDEX(NoSettings!$C:$C,MATCH(EPS!$A4197,NoSettings!$A:$A,0))</f>
        <v>#N/A</v>
      </c>
      <c r="K4197">
        <f>INDEX(GWP!$C$2:$C$13,MATCH(EPS!I4197,GWP!$B$2:$B$13,0))</f>
        <v>0</v>
      </c>
      <c r="L4197" s="4" t="e">
        <f t="shared" si="131"/>
        <v>#N/A</v>
      </c>
    </row>
    <row r="4198" spans="1:12">
      <c r="A4198" t="s">
        <v>9746</v>
      </c>
      <c r="B4198" t="s">
        <v>7325</v>
      </c>
      <c r="C4198" t="s">
        <v>1739</v>
      </c>
      <c r="D4198" t="s">
        <v>6868</v>
      </c>
      <c r="E4198" t="s">
        <v>1712</v>
      </c>
      <c r="H4198" t="str">
        <f>INDEX('Vensim Variables'!$B:$B,MATCH(EPS!$B4198,'Vensim Variables'!$A:$A,0))</f>
        <v>g pollutant</v>
      </c>
      <c r="I4198" t="str">
        <f t="shared" si="130"/>
        <v>OC</v>
      </c>
      <c r="J4198" t="e">
        <f>INDEX(NoSettings!$C:$C,MATCH(EPS!$A4198,NoSettings!$A:$A,0))</f>
        <v>#N/A</v>
      </c>
      <c r="K4198">
        <f>INDEX(GWP!$C$2:$C$13,MATCH(EPS!I4198,GWP!$B$2:$B$13,0))</f>
        <v>0</v>
      </c>
      <c r="L4198" s="4" t="e">
        <f t="shared" si="131"/>
        <v>#N/A</v>
      </c>
    </row>
    <row r="4199" spans="1:12">
      <c r="A4199" t="s">
        <v>9747</v>
      </c>
      <c r="B4199" t="s">
        <v>7325</v>
      </c>
      <c r="C4199" t="s">
        <v>1739</v>
      </c>
      <c r="D4199" t="s">
        <v>6868</v>
      </c>
      <c r="E4199" t="s">
        <v>1713</v>
      </c>
      <c r="H4199" t="str">
        <f>INDEX('Vensim Variables'!$B:$B,MATCH(EPS!$B4199,'Vensim Variables'!$A:$A,0))</f>
        <v>g pollutant</v>
      </c>
      <c r="I4199" t="str">
        <f t="shared" si="130"/>
        <v>CH4</v>
      </c>
      <c r="J4199" t="e">
        <f>INDEX(NoSettings!$C:$C,MATCH(EPS!$A4199,NoSettings!$A:$A,0))</f>
        <v>#N/A</v>
      </c>
      <c r="K4199">
        <f>INDEX(GWP!$C$2:$C$13,MATCH(EPS!I4199,GWP!$B$2:$B$13,0))</f>
        <v>28</v>
      </c>
      <c r="L4199" s="4" t="e">
        <f t="shared" si="131"/>
        <v>#N/A</v>
      </c>
    </row>
    <row r="4200" spans="1:12">
      <c r="A4200" t="s">
        <v>9748</v>
      </c>
      <c r="B4200" t="s">
        <v>7325</v>
      </c>
      <c r="C4200" t="s">
        <v>1739</v>
      </c>
      <c r="D4200" t="s">
        <v>6868</v>
      </c>
      <c r="E4200" t="s">
        <v>1714</v>
      </c>
      <c r="H4200" t="str">
        <f>INDEX('Vensim Variables'!$B:$B,MATCH(EPS!$B4200,'Vensim Variables'!$A:$A,0))</f>
        <v>g pollutant</v>
      </c>
      <c r="I4200" t="str">
        <f t="shared" si="130"/>
        <v>N2O</v>
      </c>
      <c r="J4200" t="e">
        <f>INDEX(NoSettings!$C:$C,MATCH(EPS!$A4200,NoSettings!$A:$A,0))</f>
        <v>#N/A</v>
      </c>
      <c r="K4200">
        <f>INDEX(GWP!$C$2:$C$13,MATCH(EPS!I4200,GWP!$B$2:$B$13,0))</f>
        <v>265</v>
      </c>
      <c r="L4200" s="4" t="e">
        <f t="shared" si="131"/>
        <v>#N/A</v>
      </c>
    </row>
    <row r="4201" spans="1:12">
      <c r="A4201" t="s">
        <v>9749</v>
      </c>
      <c r="B4201" t="s">
        <v>7325</v>
      </c>
      <c r="C4201" t="s">
        <v>1739</v>
      </c>
      <c r="D4201" t="s">
        <v>6868</v>
      </c>
      <c r="E4201" t="s">
        <v>1715</v>
      </c>
      <c r="H4201" t="str">
        <f>INDEX('Vensim Variables'!$B:$B,MATCH(EPS!$B4201,'Vensim Variables'!$A:$A,0))</f>
        <v>g pollutant</v>
      </c>
      <c r="I4201" t="str">
        <f t="shared" si="130"/>
        <v>F gases</v>
      </c>
      <c r="J4201" t="e">
        <f>INDEX(NoSettings!$C:$C,MATCH(EPS!$A4201,NoSettings!$A:$A,0))</f>
        <v>#N/A</v>
      </c>
      <c r="K4201">
        <f>INDEX(GWP!$C$2:$C$13,MATCH(EPS!I4201,GWP!$B$2:$B$13,0))</f>
        <v>1</v>
      </c>
      <c r="L4201" s="4" t="e">
        <f t="shared" si="131"/>
        <v>#N/A</v>
      </c>
    </row>
    <row r="4202" spans="1:12">
      <c r="A4202" t="s">
        <v>9750</v>
      </c>
      <c r="B4202" t="s">
        <v>7325</v>
      </c>
      <c r="C4202" t="s">
        <v>1739</v>
      </c>
      <c r="D4202" t="s">
        <v>6869</v>
      </c>
      <c r="E4202" t="s">
        <v>1702</v>
      </c>
      <c r="H4202" t="str">
        <f>INDEX('Vensim Variables'!$B:$B,MATCH(EPS!$B4202,'Vensim Variables'!$A:$A,0))</f>
        <v>g pollutant</v>
      </c>
      <c r="I4202" t="str">
        <f t="shared" si="130"/>
        <v>CO2</v>
      </c>
      <c r="J4202" t="e">
        <f>INDEX(NoSettings!$C:$C,MATCH(EPS!$A4202,NoSettings!$A:$A,0))</f>
        <v>#N/A</v>
      </c>
      <c r="K4202">
        <f>INDEX(GWP!$C$2:$C$13,MATCH(EPS!I4202,GWP!$B$2:$B$13,0))</f>
        <v>1</v>
      </c>
      <c r="L4202" s="4" t="e">
        <f t="shared" si="131"/>
        <v>#N/A</v>
      </c>
    </row>
    <row r="4203" spans="1:12">
      <c r="A4203" t="s">
        <v>9751</v>
      </c>
      <c r="B4203" t="s">
        <v>7325</v>
      </c>
      <c r="C4203" t="s">
        <v>1739</v>
      </c>
      <c r="D4203" t="s">
        <v>6869</v>
      </c>
      <c r="E4203" t="s">
        <v>1705</v>
      </c>
      <c r="H4203" t="str">
        <f>INDEX('Vensim Variables'!$B:$B,MATCH(EPS!$B4203,'Vensim Variables'!$A:$A,0))</f>
        <v>g pollutant</v>
      </c>
      <c r="I4203" t="str">
        <f t="shared" si="130"/>
        <v>VOC</v>
      </c>
      <c r="J4203" t="e">
        <f>INDEX(NoSettings!$C:$C,MATCH(EPS!$A4203,NoSettings!$A:$A,0))</f>
        <v>#N/A</v>
      </c>
      <c r="K4203">
        <f>INDEX(GWP!$C$2:$C$13,MATCH(EPS!I4203,GWP!$B$2:$B$13,0))</f>
        <v>0</v>
      </c>
      <c r="L4203" s="4" t="e">
        <f t="shared" si="131"/>
        <v>#N/A</v>
      </c>
    </row>
    <row r="4204" spans="1:12">
      <c r="A4204" t="s">
        <v>9752</v>
      </c>
      <c r="B4204" t="s">
        <v>7325</v>
      </c>
      <c r="C4204" t="s">
        <v>1739</v>
      </c>
      <c r="D4204" t="s">
        <v>6869</v>
      </c>
      <c r="E4204" t="s">
        <v>1706</v>
      </c>
      <c r="H4204" t="str">
        <f>INDEX('Vensim Variables'!$B:$B,MATCH(EPS!$B4204,'Vensim Variables'!$A:$A,0))</f>
        <v>g pollutant</v>
      </c>
      <c r="I4204" t="str">
        <f t="shared" si="130"/>
        <v>CO</v>
      </c>
      <c r="J4204" t="e">
        <f>INDEX(NoSettings!$C:$C,MATCH(EPS!$A4204,NoSettings!$A:$A,0))</f>
        <v>#N/A</v>
      </c>
      <c r="K4204">
        <f>INDEX(GWP!$C$2:$C$13,MATCH(EPS!I4204,GWP!$B$2:$B$13,0))</f>
        <v>0</v>
      </c>
      <c r="L4204" s="4" t="e">
        <f t="shared" si="131"/>
        <v>#N/A</v>
      </c>
    </row>
    <row r="4205" spans="1:12">
      <c r="A4205" t="s">
        <v>9753</v>
      </c>
      <c r="B4205" t="s">
        <v>7325</v>
      </c>
      <c r="C4205" t="s">
        <v>1739</v>
      </c>
      <c r="D4205" t="s">
        <v>6869</v>
      </c>
      <c r="E4205" t="s">
        <v>1707</v>
      </c>
      <c r="H4205" t="str">
        <f>INDEX('Vensim Variables'!$B:$B,MATCH(EPS!$B4205,'Vensim Variables'!$A:$A,0))</f>
        <v>g pollutant</v>
      </c>
      <c r="I4205" t="str">
        <f t="shared" si="130"/>
        <v>NOx</v>
      </c>
      <c r="J4205" t="e">
        <f>INDEX(NoSettings!$C:$C,MATCH(EPS!$A4205,NoSettings!$A:$A,0))</f>
        <v>#N/A</v>
      </c>
      <c r="K4205">
        <f>INDEX(GWP!$C$2:$C$13,MATCH(EPS!I4205,GWP!$B$2:$B$13,0))</f>
        <v>0</v>
      </c>
      <c r="L4205" s="4" t="e">
        <f t="shared" si="131"/>
        <v>#N/A</v>
      </c>
    </row>
    <row r="4206" spans="1:12">
      <c r="A4206" t="s">
        <v>9754</v>
      </c>
      <c r="B4206" t="s">
        <v>7325</v>
      </c>
      <c r="C4206" t="s">
        <v>1739</v>
      </c>
      <c r="D4206" t="s">
        <v>6869</v>
      </c>
      <c r="E4206" t="s">
        <v>1708</v>
      </c>
      <c r="H4206" t="str">
        <f>INDEX('Vensim Variables'!$B:$B,MATCH(EPS!$B4206,'Vensim Variables'!$A:$A,0))</f>
        <v>g pollutant</v>
      </c>
      <c r="I4206" t="str">
        <f t="shared" si="130"/>
        <v>PM10</v>
      </c>
      <c r="J4206" t="e">
        <f>INDEX(NoSettings!$C:$C,MATCH(EPS!$A4206,NoSettings!$A:$A,0))</f>
        <v>#N/A</v>
      </c>
      <c r="K4206">
        <f>INDEX(GWP!$C$2:$C$13,MATCH(EPS!I4206,GWP!$B$2:$B$13,0))</f>
        <v>0</v>
      </c>
      <c r="L4206" s="4" t="e">
        <f t="shared" si="131"/>
        <v>#N/A</v>
      </c>
    </row>
    <row r="4207" spans="1:12">
      <c r="A4207" t="s">
        <v>9755</v>
      </c>
      <c r="B4207" t="s">
        <v>7325</v>
      </c>
      <c r="C4207" t="s">
        <v>1739</v>
      </c>
      <c r="D4207" t="s">
        <v>6869</v>
      </c>
      <c r="E4207" t="s">
        <v>1709</v>
      </c>
      <c r="H4207" t="str">
        <f>INDEX('Vensim Variables'!$B:$B,MATCH(EPS!$B4207,'Vensim Variables'!$A:$A,0))</f>
        <v>g pollutant</v>
      </c>
      <c r="I4207" t="str">
        <f t="shared" si="130"/>
        <v>PM25</v>
      </c>
      <c r="J4207" t="e">
        <f>INDEX(NoSettings!$C:$C,MATCH(EPS!$A4207,NoSettings!$A:$A,0))</f>
        <v>#N/A</v>
      </c>
      <c r="K4207">
        <f>INDEX(GWP!$C$2:$C$13,MATCH(EPS!I4207,GWP!$B$2:$B$13,0))</f>
        <v>0</v>
      </c>
      <c r="L4207" s="4" t="e">
        <f t="shared" si="131"/>
        <v>#N/A</v>
      </c>
    </row>
    <row r="4208" spans="1:12">
      <c r="A4208" t="s">
        <v>9756</v>
      </c>
      <c r="B4208" t="s">
        <v>7325</v>
      </c>
      <c r="C4208" t="s">
        <v>1739</v>
      </c>
      <c r="D4208" t="s">
        <v>6869</v>
      </c>
      <c r="E4208" t="s">
        <v>1710</v>
      </c>
      <c r="H4208" t="str">
        <f>INDEX('Vensim Variables'!$B:$B,MATCH(EPS!$B4208,'Vensim Variables'!$A:$A,0))</f>
        <v>g pollutant</v>
      </c>
      <c r="I4208" t="str">
        <f t="shared" si="130"/>
        <v>SOx</v>
      </c>
      <c r="J4208" t="e">
        <f>INDEX(NoSettings!$C:$C,MATCH(EPS!$A4208,NoSettings!$A:$A,0))</f>
        <v>#N/A</v>
      </c>
      <c r="K4208">
        <f>INDEX(GWP!$C$2:$C$13,MATCH(EPS!I4208,GWP!$B$2:$B$13,0))</f>
        <v>0</v>
      </c>
      <c r="L4208" s="4" t="e">
        <f t="shared" si="131"/>
        <v>#N/A</v>
      </c>
    </row>
    <row r="4209" spans="1:12">
      <c r="A4209" t="s">
        <v>9757</v>
      </c>
      <c r="B4209" t="s">
        <v>7325</v>
      </c>
      <c r="C4209" t="s">
        <v>1739</v>
      </c>
      <c r="D4209" t="s">
        <v>6869</v>
      </c>
      <c r="E4209" t="s">
        <v>1711</v>
      </c>
      <c r="H4209" t="str">
        <f>INDEX('Vensim Variables'!$B:$B,MATCH(EPS!$B4209,'Vensim Variables'!$A:$A,0))</f>
        <v>g pollutant</v>
      </c>
      <c r="I4209" t="str">
        <f t="shared" si="130"/>
        <v>BC</v>
      </c>
      <c r="J4209" t="e">
        <f>INDEX(NoSettings!$C:$C,MATCH(EPS!$A4209,NoSettings!$A:$A,0))</f>
        <v>#N/A</v>
      </c>
      <c r="K4209">
        <f>INDEX(GWP!$C$2:$C$13,MATCH(EPS!I4209,GWP!$B$2:$B$13,0))</f>
        <v>0</v>
      </c>
      <c r="L4209" s="4" t="e">
        <f t="shared" si="131"/>
        <v>#N/A</v>
      </c>
    </row>
    <row r="4210" spans="1:12">
      <c r="A4210" t="s">
        <v>9758</v>
      </c>
      <c r="B4210" t="s">
        <v>7325</v>
      </c>
      <c r="C4210" t="s">
        <v>1739</v>
      </c>
      <c r="D4210" t="s">
        <v>6869</v>
      </c>
      <c r="E4210" t="s">
        <v>1712</v>
      </c>
      <c r="H4210" t="str">
        <f>INDEX('Vensim Variables'!$B:$B,MATCH(EPS!$B4210,'Vensim Variables'!$A:$A,0))</f>
        <v>g pollutant</v>
      </c>
      <c r="I4210" t="str">
        <f t="shared" si="130"/>
        <v>OC</v>
      </c>
      <c r="J4210" t="e">
        <f>INDEX(NoSettings!$C:$C,MATCH(EPS!$A4210,NoSettings!$A:$A,0))</f>
        <v>#N/A</v>
      </c>
      <c r="K4210">
        <f>INDEX(GWP!$C$2:$C$13,MATCH(EPS!I4210,GWP!$B$2:$B$13,0))</f>
        <v>0</v>
      </c>
      <c r="L4210" s="4" t="e">
        <f t="shared" si="131"/>
        <v>#N/A</v>
      </c>
    </row>
    <row r="4211" spans="1:12">
      <c r="A4211" t="s">
        <v>9759</v>
      </c>
      <c r="B4211" t="s">
        <v>7325</v>
      </c>
      <c r="C4211" t="s">
        <v>1739</v>
      </c>
      <c r="D4211" t="s">
        <v>6869</v>
      </c>
      <c r="E4211" t="s">
        <v>1713</v>
      </c>
      <c r="H4211" t="str">
        <f>INDEX('Vensim Variables'!$B:$B,MATCH(EPS!$B4211,'Vensim Variables'!$A:$A,0))</f>
        <v>g pollutant</v>
      </c>
      <c r="I4211" t="str">
        <f t="shared" si="130"/>
        <v>CH4</v>
      </c>
      <c r="J4211" t="e">
        <f>INDEX(NoSettings!$C:$C,MATCH(EPS!$A4211,NoSettings!$A:$A,0))</f>
        <v>#N/A</v>
      </c>
      <c r="K4211">
        <f>INDEX(GWP!$C$2:$C$13,MATCH(EPS!I4211,GWP!$B$2:$B$13,0))</f>
        <v>28</v>
      </c>
      <c r="L4211" s="4" t="e">
        <f t="shared" si="131"/>
        <v>#N/A</v>
      </c>
    </row>
    <row r="4212" spans="1:12">
      <c r="A4212" t="s">
        <v>9760</v>
      </c>
      <c r="B4212" t="s">
        <v>7325</v>
      </c>
      <c r="C4212" t="s">
        <v>1739</v>
      </c>
      <c r="D4212" t="s">
        <v>6869</v>
      </c>
      <c r="E4212" t="s">
        <v>1714</v>
      </c>
      <c r="H4212" t="str">
        <f>INDEX('Vensim Variables'!$B:$B,MATCH(EPS!$B4212,'Vensim Variables'!$A:$A,0))</f>
        <v>g pollutant</v>
      </c>
      <c r="I4212" t="str">
        <f t="shared" si="130"/>
        <v>N2O</v>
      </c>
      <c r="J4212" t="e">
        <f>INDEX(NoSettings!$C:$C,MATCH(EPS!$A4212,NoSettings!$A:$A,0))</f>
        <v>#N/A</v>
      </c>
      <c r="K4212">
        <f>INDEX(GWP!$C$2:$C$13,MATCH(EPS!I4212,GWP!$B$2:$B$13,0))</f>
        <v>265</v>
      </c>
      <c r="L4212" s="4" t="e">
        <f t="shared" si="131"/>
        <v>#N/A</v>
      </c>
    </row>
    <row r="4213" spans="1:12">
      <c r="A4213" t="s">
        <v>9761</v>
      </c>
      <c r="B4213" t="s">
        <v>7325</v>
      </c>
      <c r="C4213" t="s">
        <v>1739</v>
      </c>
      <c r="D4213" t="s">
        <v>6869</v>
      </c>
      <c r="E4213" t="s">
        <v>1715</v>
      </c>
      <c r="H4213" t="str">
        <f>INDEX('Vensim Variables'!$B:$B,MATCH(EPS!$B4213,'Vensim Variables'!$A:$A,0))</f>
        <v>g pollutant</v>
      </c>
      <c r="I4213" t="str">
        <f t="shared" si="130"/>
        <v>F gases</v>
      </c>
      <c r="J4213" t="e">
        <f>INDEX(NoSettings!$C:$C,MATCH(EPS!$A4213,NoSettings!$A:$A,0))</f>
        <v>#N/A</v>
      </c>
      <c r="K4213">
        <f>INDEX(GWP!$C$2:$C$13,MATCH(EPS!I4213,GWP!$B$2:$B$13,0))</f>
        <v>1</v>
      </c>
      <c r="L4213" s="4" t="e">
        <f t="shared" si="131"/>
        <v>#N/A</v>
      </c>
    </row>
    <row r="4214" spans="1:12">
      <c r="A4214" t="s">
        <v>9762</v>
      </c>
      <c r="B4214" t="s">
        <v>7325</v>
      </c>
      <c r="C4214" t="s">
        <v>1739</v>
      </c>
      <c r="D4214" t="s">
        <v>6870</v>
      </c>
      <c r="E4214" t="s">
        <v>1702</v>
      </c>
      <c r="H4214" t="str">
        <f>INDEX('Vensim Variables'!$B:$B,MATCH(EPS!$B4214,'Vensim Variables'!$A:$A,0))</f>
        <v>g pollutant</v>
      </c>
      <c r="I4214" t="str">
        <f t="shared" si="130"/>
        <v>CO2</v>
      </c>
      <c r="J4214" t="e">
        <f>INDEX(NoSettings!$C:$C,MATCH(EPS!$A4214,NoSettings!$A:$A,0))</f>
        <v>#N/A</v>
      </c>
      <c r="K4214">
        <f>INDEX(GWP!$C$2:$C$13,MATCH(EPS!I4214,GWP!$B$2:$B$13,0))</f>
        <v>1</v>
      </c>
      <c r="L4214" s="4" t="e">
        <f t="shared" si="131"/>
        <v>#N/A</v>
      </c>
    </row>
    <row r="4215" spans="1:12">
      <c r="A4215" t="s">
        <v>9763</v>
      </c>
      <c r="B4215" t="s">
        <v>7325</v>
      </c>
      <c r="C4215" t="s">
        <v>1739</v>
      </c>
      <c r="D4215" t="s">
        <v>6870</v>
      </c>
      <c r="E4215" t="s">
        <v>1705</v>
      </c>
      <c r="H4215" t="str">
        <f>INDEX('Vensim Variables'!$B:$B,MATCH(EPS!$B4215,'Vensim Variables'!$A:$A,0))</f>
        <v>g pollutant</v>
      </c>
      <c r="I4215" t="str">
        <f t="shared" si="130"/>
        <v>VOC</v>
      </c>
      <c r="J4215" t="e">
        <f>INDEX(NoSettings!$C:$C,MATCH(EPS!$A4215,NoSettings!$A:$A,0))</f>
        <v>#N/A</v>
      </c>
      <c r="K4215">
        <f>INDEX(GWP!$C$2:$C$13,MATCH(EPS!I4215,GWP!$B$2:$B$13,0))</f>
        <v>0</v>
      </c>
      <c r="L4215" s="4" t="e">
        <f t="shared" si="131"/>
        <v>#N/A</v>
      </c>
    </row>
    <row r="4216" spans="1:12">
      <c r="A4216" t="s">
        <v>9764</v>
      </c>
      <c r="B4216" t="s">
        <v>7325</v>
      </c>
      <c r="C4216" t="s">
        <v>1739</v>
      </c>
      <c r="D4216" t="s">
        <v>6870</v>
      </c>
      <c r="E4216" t="s">
        <v>1706</v>
      </c>
      <c r="H4216" t="str">
        <f>INDEX('Vensim Variables'!$B:$B,MATCH(EPS!$B4216,'Vensim Variables'!$A:$A,0))</f>
        <v>g pollutant</v>
      </c>
      <c r="I4216" t="str">
        <f t="shared" si="130"/>
        <v>CO</v>
      </c>
      <c r="J4216" t="e">
        <f>INDEX(NoSettings!$C:$C,MATCH(EPS!$A4216,NoSettings!$A:$A,0))</f>
        <v>#N/A</v>
      </c>
      <c r="K4216">
        <f>INDEX(GWP!$C$2:$C$13,MATCH(EPS!I4216,GWP!$B$2:$B$13,0))</f>
        <v>0</v>
      </c>
      <c r="L4216" s="4" t="e">
        <f t="shared" si="131"/>
        <v>#N/A</v>
      </c>
    </row>
    <row r="4217" spans="1:12">
      <c r="A4217" t="s">
        <v>9765</v>
      </c>
      <c r="B4217" t="s">
        <v>7325</v>
      </c>
      <c r="C4217" t="s">
        <v>1739</v>
      </c>
      <c r="D4217" t="s">
        <v>6870</v>
      </c>
      <c r="E4217" t="s">
        <v>1707</v>
      </c>
      <c r="H4217" t="str">
        <f>INDEX('Vensim Variables'!$B:$B,MATCH(EPS!$B4217,'Vensim Variables'!$A:$A,0))</f>
        <v>g pollutant</v>
      </c>
      <c r="I4217" t="str">
        <f t="shared" si="130"/>
        <v>NOx</v>
      </c>
      <c r="J4217" t="e">
        <f>INDEX(NoSettings!$C:$C,MATCH(EPS!$A4217,NoSettings!$A:$A,0))</f>
        <v>#N/A</v>
      </c>
      <c r="K4217">
        <f>INDEX(GWP!$C$2:$C$13,MATCH(EPS!I4217,GWP!$B$2:$B$13,0))</f>
        <v>0</v>
      </c>
      <c r="L4217" s="4" t="e">
        <f t="shared" si="131"/>
        <v>#N/A</v>
      </c>
    </row>
    <row r="4218" spans="1:12">
      <c r="A4218" t="s">
        <v>9766</v>
      </c>
      <c r="B4218" t="s">
        <v>7325</v>
      </c>
      <c r="C4218" t="s">
        <v>1739</v>
      </c>
      <c r="D4218" t="s">
        <v>6870</v>
      </c>
      <c r="E4218" t="s">
        <v>1708</v>
      </c>
      <c r="H4218" t="str">
        <f>INDEX('Vensim Variables'!$B:$B,MATCH(EPS!$B4218,'Vensim Variables'!$A:$A,0))</f>
        <v>g pollutant</v>
      </c>
      <c r="I4218" t="str">
        <f t="shared" si="130"/>
        <v>PM10</v>
      </c>
      <c r="J4218" t="e">
        <f>INDEX(NoSettings!$C:$C,MATCH(EPS!$A4218,NoSettings!$A:$A,0))</f>
        <v>#N/A</v>
      </c>
      <c r="K4218">
        <f>INDEX(GWP!$C$2:$C$13,MATCH(EPS!I4218,GWP!$B$2:$B$13,0))</f>
        <v>0</v>
      </c>
      <c r="L4218" s="4" t="e">
        <f t="shared" si="131"/>
        <v>#N/A</v>
      </c>
    </row>
    <row r="4219" spans="1:12">
      <c r="A4219" t="s">
        <v>9767</v>
      </c>
      <c r="B4219" t="s">
        <v>7325</v>
      </c>
      <c r="C4219" t="s">
        <v>1739</v>
      </c>
      <c r="D4219" t="s">
        <v>6870</v>
      </c>
      <c r="E4219" t="s">
        <v>1709</v>
      </c>
      <c r="H4219" t="str">
        <f>INDEX('Vensim Variables'!$B:$B,MATCH(EPS!$B4219,'Vensim Variables'!$A:$A,0))</f>
        <v>g pollutant</v>
      </c>
      <c r="I4219" t="str">
        <f t="shared" si="130"/>
        <v>PM25</v>
      </c>
      <c r="J4219" t="e">
        <f>INDEX(NoSettings!$C:$C,MATCH(EPS!$A4219,NoSettings!$A:$A,0))</f>
        <v>#N/A</v>
      </c>
      <c r="K4219">
        <f>INDEX(GWP!$C$2:$C$13,MATCH(EPS!I4219,GWP!$B$2:$B$13,0))</f>
        <v>0</v>
      </c>
      <c r="L4219" s="4" t="e">
        <f t="shared" si="131"/>
        <v>#N/A</v>
      </c>
    </row>
    <row r="4220" spans="1:12">
      <c r="A4220" t="s">
        <v>9768</v>
      </c>
      <c r="B4220" t="s">
        <v>7325</v>
      </c>
      <c r="C4220" t="s">
        <v>1739</v>
      </c>
      <c r="D4220" t="s">
        <v>6870</v>
      </c>
      <c r="E4220" t="s">
        <v>1710</v>
      </c>
      <c r="H4220" t="str">
        <f>INDEX('Vensim Variables'!$B:$B,MATCH(EPS!$B4220,'Vensim Variables'!$A:$A,0))</f>
        <v>g pollutant</v>
      </c>
      <c r="I4220" t="str">
        <f t="shared" si="130"/>
        <v>SOx</v>
      </c>
      <c r="J4220" t="e">
        <f>INDEX(NoSettings!$C:$C,MATCH(EPS!$A4220,NoSettings!$A:$A,0))</f>
        <v>#N/A</v>
      </c>
      <c r="K4220">
        <f>INDEX(GWP!$C$2:$C$13,MATCH(EPS!I4220,GWP!$B$2:$B$13,0))</f>
        <v>0</v>
      </c>
      <c r="L4220" s="4" t="e">
        <f t="shared" si="131"/>
        <v>#N/A</v>
      </c>
    </row>
    <row r="4221" spans="1:12">
      <c r="A4221" t="s">
        <v>9769</v>
      </c>
      <c r="B4221" t="s">
        <v>7325</v>
      </c>
      <c r="C4221" t="s">
        <v>1739</v>
      </c>
      <c r="D4221" t="s">
        <v>6870</v>
      </c>
      <c r="E4221" t="s">
        <v>1711</v>
      </c>
      <c r="H4221" t="str">
        <f>INDEX('Vensim Variables'!$B:$B,MATCH(EPS!$B4221,'Vensim Variables'!$A:$A,0))</f>
        <v>g pollutant</v>
      </c>
      <c r="I4221" t="str">
        <f t="shared" si="130"/>
        <v>BC</v>
      </c>
      <c r="J4221" t="e">
        <f>INDEX(NoSettings!$C:$C,MATCH(EPS!$A4221,NoSettings!$A:$A,0))</f>
        <v>#N/A</v>
      </c>
      <c r="K4221">
        <f>INDEX(GWP!$C$2:$C$13,MATCH(EPS!I4221,GWP!$B$2:$B$13,0))</f>
        <v>0</v>
      </c>
      <c r="L4221" s="4" t="e">
        <f t="shared" si="131"/>
        <v>#N/A</v>
      </c>
    </row>
    <row r="4222" spans="1:12">
      <c r="A4222" t="s">
        <v>9770</v>
      </c>
      <c r="B4222" t="s">
        <v>7325</v>
      </c>
      <c r="C4222" t="s">
        <v>1739</v>
      </c>
      <c r="D4222" t="s">
        <v>6870</v>
      </c>
      <c r="E4222" t="s">
        <v>1712</v>
      </c>
      <c r="H4222" t="str">
        <f>INDEX('Vensim Variables'!$B:$B,MATCH(EPS!$B4222,'Vensim Variables'!$A:$A,0))</f>
        <v>g pollutant</v>
      </c>
      <c r="I4222" t="str">
        <f t="shared" si="130"/>
        <v>OC</v>
      </c>
      <c r="J4222" t="e">
        <f>INDEX(NoSettings!$C:$C,MATCH(EPS!$A4222,NoSettings!$A:$A,0))</f>
        <v>#N/A</v>
      </c>
      <c r="K4222">
        <f>INDEX(GWP!$C$2:$C$13,MATCH(EPS!I4222,GWP!$B$2:$B$13,0))</f>
        <v>0</v>
      </c>
      <c r="L4222" s="4" t="e">
        <f t="shared" si="131"/>
        <v>#N/A</v>
      </c>
    </row>
    <row r="4223" spans="1:12">
      <c r="A4223" t="s">
        <v>9771</v>
      </c>
      <c r="B4223" t="s">
        <v>7325</v>
      </c>
      <c r="C4223" t="s">
        <v>1739</v>
      </c>
      <c r="D4223" t="s">
        <v>6870</v>
      </c>
      <c r="E4223" t="s">
        <v>1713</v>
      </c>
      <c r="H4223" t="str">
        <f>INDEX('Vensim Variables'!$B:$B,MATCH(EPS!$B4223,'Vensim Variables'!$A:$A,0))</f>
        <v>g pollutant</v>
      </c>
      <c r="I4223" t="str">
        <f t="shared" si="130"/>
        <v>CH4</v>
      </c>
      <c r="J4223" t="e">
        <f>INDEX(NoSettings!$C:$C,MATCH(EPS!$A4223,NoSettings!$A:$A,0))</f>
        <v>#N/A</v>
      </c>
      <c r="K4223">
        <f>INDEX(GWP!$C$2:$C$13,MATCH(EPS!I4223,GWP!$B$2:$B$13,0))</f>
        <v>28</v>
      </c>
      <c r="L4223" s="4" t="e">
        <f t="shared" si="131"/>
        <v>#N/A</v>
      </c>
    </row>
    <row r="4224" spans="1:12">
      <c r="A4224" t="s">
        <v>9772</v>
      </c>
      <c r="B4224" t="s">
        <v>7325</v>
      </c>
      <c r="C4224" t="s">
        <v>1739</v>
      </c>
      <c r="D4224" t="s">
        <v>6870</v>
      </c>
      <c r="E4224" t="s">
        <v>1714</v>
      </c>
      <c r="H4224" t="str">
        <f>INDEX('Vensim Variables'!$B:$B,MATCH(EPS!$B4224,'Vensim Variables'!$A:$A,0))</f>
        <v>g pollutant</v>
      </c>
      <c r="I4224" t="str">
        <f t="shared" si="130"/>
        <v>N2O</v>
      </c>
      <c r="J4224" t="e">
        <f>INDEX(NoSettings!$C:$C,MATCH(EPS!$A4224,NoSettings!$A:$A,0))</f>
        <v>#N/A</v>
      </c>
      <c r="K4224">
        <f>INDEX(GWP!$C$2:$C$13,MATCH(EPS!I4224,GWP!$B$2:$B$13,0))</f>
        <v>265</v>
      </c>
      <c r="L4224" s="4" t="e">
        <f t="shared" si="131"/>
        <v>#N/A</v>
      </c>
    </row>
    <row r="4225" spans="1:12">
      <c r="A4225" t="s">
        <v>9773</v>
      </c>
      <c r="B4225" t="s">
        <v>7325</v>
      </c>
      <c r="C4225" t="s">
        <v>1739</v>
      </c>
      <c r="D4225" t="s">
        <v>6870</v>
      </c>
      <c r="E4225" t="s">
        <v>1715</v>
      </c>
      <c r="H4225" t="str">
        <f>INDEX('Vensim Variables'!$B:$B,MATCH(EPS!$B4225,'Vensim Variables'!$A:$A,0))</f>
        <v>g pollutant</v>
      </c>
      <c r="I4225" t="str">
        <f t="shared" si="130"/>
        <v>F gases</v>
      </c>
      <c r="J4225" t="e">
        <f>INDEX(NoSettings!$C:$C,MATCH(EPS!$A4225,NoSettings!$A:$A,0))</f>
        <v>#N/A</v>
      </c>
      <c r="K4225">
        <f>INDEX(GWP!$C$2:$C$13,MATCH(EPS!I4225,GWP!$B$2:$B$13,0))</f>
        <v>1</v>
      </c>
      <c r="L4225" s="4" t="e">
        <f t="shared" si="131"/>
        <v>#N/A</v>
      </c>
    </row>
    <row r="4226" spans="1:12">
      <c r="A4226" t="s">
        <v>9774</v>
      </c>
      <c r="B4226" t="s">
        <v>7325</v>
      </c>
      <c r="C4226" t="s">
        <v>1739</v>
      </c>
      <c r="D4226" t="s">
        <v>6871</v>
      </c>
      <c r="E4226" t="s">
        <v>1702</v>
      </c>
      <c r="H4226" t="str">
        <f>INDEX('Vensim Variables'!$B:$B,MATCH(EPS!$B4226,'Vensim Variables'!$A:$A,0))</f>
        <v>g pollutant</v>
      </c>
      <c r="I4226" t="str">
        <f t="shared" si="130"/>
        <v>CO2</v>
      </c>
      <c r="J4226" t="e">
        <f>INDEX(NoSettings!$C:$C,MATCH(EPS!$A4226,NoSettings!$A:$A,0))</f>
        <v>#N/A</v>
      </c>
      <c r="K4226">
        <f>INDEX(GWP!$C$2:$C$13,MATCH(EPS!I4226,GWP!$B$2:$B$13,0))</f>
        <v>1</v>
      </c>
      <c r="L4226" s="4" t="e">
        <f t="shared" si="131"/>
        <v>#N/A</v>
      </c>
    </row>
    <row r="4227" spans="1:12">
      <c r="A4227" t="s">
        <v>9775</v>
      </c>
      <c r="B4227" t="s">
        <v>7325</v>
      </c>
      <c r="C4227" t="s">
        <v>1739</v>
      </c>
      <c r="D4227" t="s">
        <v>6871</v>
      </c>
      <c r="E4227" t="s">
        <v>1705</v>
      </c>
      <c r="H4227" t="str">
        <f>INDEX('Vensim Variables'!$B:$B,MATCH(EPS!$B4227,'Vensim Variables'!$A:$A,0))</f>
        <v>g pollutant</v>
      </c>
      <c r="I4227" t="str">
        <f t="shared" ref="I4227:I4290" si="132">IF(OR(C4227="CO2",C4227="CH4",C4227="N2O",C4227="F gases",C4227="VOC",C4227="CO",C4227="NOx",C4227="PM10",C4227="PM25",C4227="SOx",C4227="BC",C4227="OC"),C4227,IF(OR(D4227="CO2",D4227="CH4",D4227="N2O",D4227="F gases",D4227="VOC",D4227="CO",D4227="NOx",D4227="PM10",D4227="PM25",D4227="SOx",D4227="BC",D4227="OC"),D4227,IF(OR(E4227="CO2",E4227="CH4",E4227="N2O",E4227="F gases",E4227="VOC",E4227="CO",E4227="NOx",E4227="PM10",E4227="PM25",E4227="SOx",E4227="BC",E4227="OC"),E4227,"NA")))</f>
        <v>VOC</v>
      </c>
      <c r="J4227" t="e">
        <f>INDEX(NoSettings!$C:$C,MATCH(EPS!$A4227,NoSettings!$A:$A,0))</f>
        <v>#N/A</v>
      </c>
      <c r="K4227">
        <f>INDEX(GWP!$C$2:$C$13,MATCH(EPS!I4227,GWP!$B$2:$B$13,0))</f>
        <v>0</v>
      </c>
      <c r="L4227" s="4" t="e">
        <f t="shared" ref="L4227:L4290" si="133">IF(H4227="g pollutant",K4227*J4227/10^12,IF(H4227="MMTCO2e",J4227,IF(H4227="MWh",J4227,0)))</f>
        <v>#N/A</v>
      </c>
    </row>
    <row r="4228" spans="1:12">
      <c r="A4228" t="s">
        <v>9776</v>
      </c>
      <c r="B4228" t="s">
        <v>7325</v>
      </c>
      <c r="C4228" t="s">
        <v>1739</v>
      </c>
      <c r="D4228" t="s">
        <v>6871</v>
      </c>
      <c r="E4228" t="s">
        <v>1706</v>
      </c>
      <c r="H4228" t="str">
        <f>INDEX('Vensim Variables'!$B:$B,MATCH(EPS!$B4228,'Vensim Variables'!$A:$A,0))</f>
        <v>g pollutant</v>
      </c>
      <c r="I4228" t="str">
        <f t="shared" si="132"/>
        <v>CO</v>
      </c>
      <c r="J4228" t="e">
        <f>INDEX(NoSettings!$C:$C,MATCH(EPS!$A4228,NoSettings!$A:$A,0))</f>
        <v>#N/A</v>
      </c>
      <c r="K4228">
        <f>INDEX(GWP!$C$2:$C$13,MATCH(EPS!I4228,GWP!$B$2:$B$13,0))</f>
        <v>0</v>
      </c>
      <c r="L4228" s="4" t="e">
        <f t="shared" si="133"/>
        <v>#N/A</v>
      </c>
    </row>
    <row r="4229" spans="1:12">
      <c r="A4229" t="s">
        <v>9777</v>
      </c>
      <c r="B4229" t="s">
        <v>7325</v>
      </c>
      <c r="C4229" t="s">
        <v>1739</v>
      </c>
      <c r="D4229" t="s">
        <v>6871</v>
      </c>
      <c r="E4229" t="s">
        <v>1707</v>
      </c>
      <c r="H4229" t="str">
        <f>INDEX('Vensim Variables'!$B:$B,MATCH(EPS!$B4229,'Vensim Variables'!$A:$A,0))</f>
        <v>g pollutant</v>
      </c>
      <c r="I4229" t="str">
        <f t="shared" si="132"/>
        <v>NOx</v>
      </c>
      <c r="J4229" t="e">
        <f>INDEX(NoSettings!$C:$C,MATCH(EPS!$A4229,NoSettings!$A:$A,0))</f>
        <v>#N/A</v>
      </c>
      <c r="K4229">
        <f>INDEX(GWP!$C$2:$C$13,MATCH(EPS!I4229,GWP!$B$2:$B$13,0))</f>
        <v>0</v>
      </c>
      <c r="L4229" s="4" t="e">
        <f t="shared" si="133"/>
        <v>#N/A</v>
      </c>
    </row>
    <row r="4230" spans="1:12">
      <c r="A4230" t="s">
        <v>9778</v>
      </c>
      <c r="B4230" t="s">
        <v>7325</v>
      </c>
      <c r="C4230" t="s">
        <v>1739</v>
      </c>
      <c r="D4230" t="s">
        <v>6871</v>
      </c>
      <c r="E4230" t="s">
        <v>1708</v>
      </c>
      <c r="H4230" t="str">
        <f>INDEX('Vensim Variables'!$B:$B,MATCH(EPS!$B4230,'Vensim Variables'!$A:$A,0))</f>
        <v>g pollutant</v>
      </c>
      <c r="I4230" t="str">
        <f t="shared" si="132"/>
        <v>PM10</v>
      </c>
      <c r="J4230" t="e">
        <f>INDEX(NoSettings!$C:$C,MATCH(EPS!$A4230,NoSettings!$A:$A,0))</f>
        <v>#N/A</v>
      </c>
      <c r="K4230">
        <f>INDEX(GWP!$C$2:$C$13,MATCH(EPS!I4230,GWP!$B$2:$B$13,0))</f>
        <v>0</v>
      </c>
      <c r="L4230" s="4" t="e">
        <f t="shared" si="133"/>
        <v>#N/A</v>
      </c>
    </row>
    <row r="4231" spans="1:12">
      <c r="A4231" t="s">
        <v>9779</v>
      </c>
      <c r="B4231" t="s">
        <v>7325</v>
      </c>
      <c r="C4231" t="s">
        <v>1739</v>
      </c>
      <c r="D4231" t="s">
        <v>6871</v>
      </c>
      <c r="E4231" t="s">
        <v>1709</v>
      </c>
      <c r="H4231" t="str">
        <f>INDEX('Vensim Variables'!$B:$B,MATCH(EPS!$B4231,'Vensim Variables'!$A:$A,0))</f>
        <v>g pollutant</v>
      </c>
      <c r="I4231" t="str">
        <f t="shared" si="132"/>
        <v>PM25</v>
      </c>
      <c r="J4231" t="e">
        <f>INDEX(NoSettings!$C:$C,MATCH(EPS!$A4231,NoSettings!$A:$A,0))</f>
        <v>#N/A</v>
      </c>
      <c r="K4231">
        <f>INDEX(GWP!$C$2:$C$13,MATCH(EPS!I4231,GWP!$B$2:$B$13,0))</f>
        <v>0</v>
      </c>
      <c r="L4231" s="4" t="e">
        <f t="shared" si="133"/>
        <v>#N/A</v>
      </c>
    </row>
    <row r="4232" spans="1:12">
      <c r="A4232" t="s">
        <v>9780</v>
      </c>
      <c r="B4232" t="s">
        <v>7325</v>
      </c>
      <c r="C4232" t="s">
        <v>1739</v>
      </c>
      <c r="D4232" t="s">
        <v>6871</v>
      </c>
      <c r="E4232" t="s">
        <v>1710</v>
      </c>
      <c r="H4232" t="str">
        <f>INDEX('Vensim Variables'!$B:$B,MATCH(EPS!$B4232,'Vensim Variables'!$A:$A,0))</f>
        <v>g pollutant</v>
      </c>
      <c r="I4232" t="str">
        <f t="shared" si="132"/>
        <v>SOx</v>
      </c>
      <c r="J4232" t="e">
        <f>INDEX(NoSettings!$C:$C,MATCH(EPS!$A4232,NoSettings!$A:$A,0))</f>
        <v>#N/A</v>
      </c>
      <c r="K4232">
        <f>INDEX(GWP!$C$2:$C$13,MATCH(EPS!I4232,GWP!$B$2:$B$13,0))</f>
        <v>0</v>
      </c>
      <c r="L4232" s="4" t="e">
        <f t="shared" si="133"/>
        <v>#N/A</v>
      </c>
    </row>
    <row r="4233" spans="1:12">
      <c r="A4233" t="s">
        <v>9781</v>
      </c>
      <c r="B4233" t="s">
        <v>7325</v>
      </c>
      <c r="C4233" t="s">
        <v>1739</v>
      </c>
      <c r="D4233" t="s">
        <v>6871</v>
      </c>
      <c r="E4233" t="s">
        <v>1711</v>
      </c>
      <c r="H4233" t="str">
        <f>INDEX('Vensim Variables'!$B:$B,MATCH(EPS!$B4233,'Vensim Variables'!$A:$A,0))</f>
        <v>g pollutant</v>
      </c>
      <c r="I4233" t="str">
        <f t="shared" si="132"/>
        <v>BC</v>
      </c>
      <c r="J4233" t="e">
        <f>INDEX(NoSettings!$C:$C,MATCH(EPS!$A4233,NoSettings!$A:$A,0))</f>
        <v>#N/A</v>
      </c>
      <c r="K4233">
        <f>INDEX(GWP!$C$2:$C$13,MATCH(EPS!I4233,GWP!$B$2:$B$13,0))</f>
        <v>0</v>
      </c>
      <c r="L4233" s="4" t="e">
        <f t="shared" si="133"/>
        <v>#N/A</v>
      </c>
    </row>
    <row r="4234" spans="1:12">
      <c r="A4234" t="s">
        <v>9782</v>
      </c>
      <c r="B4234" t="s">
        <v>7325</v>
      </c>
      <c r="C4234" t="s">
        <v>1739</v>
      </c>
      <c r="D4234" t="s">
        <v>6871</v>
      </c>
      <c r="E4234" t="s">
        <v>1712</v>
      </c>
      <c r="H4234" t="str">
        <f>INDEX('Vensim Variables'!$B:$B,MATCH(EPS!$B4234,'Vensim Variables'!$A:$A,0))</f>
        <v>g pollutant</v>
      </c>
      <c r="I4234" t="str">
        <f t="shared" si="132"/>
        <v>OC</v>
      </c>
      <c r="J4234" t="e">
        <f>INDEX(NoSettings!$C:$C,MATCH(EPS!$A4234,NoSettings!$A:$A,0))</f>
        <v>#N/A</v>
      </c>
      <c r="K4234">
        <f>INDEX(GWP!$C$2:$C$13,MATCH(EPS!I4234,GWP!$B$2:$B$13,0))</f>
        <v>0</v>
      </c>
      <c r="L4234" s="4" t="e">
        <f t="shared" si="133"/>
        <v>#N/A</v>
      </c>
    </row>
    <row r="4235" spans="1:12">
      <c r="A4235" t="s">
        <v>9783</v>
      </c>
      <c r="B4235" t="s">
        <v>7325</v>
      </c>
      <c r="C4235" t="s">
        <v>1739</v>
      </c>
      <c r="D4235" t="s">
        <v>6871</v>
      </c>
      <c r="E4235" t="s">
        <v>1713</v>
      </c>
      <c r="H4235" t="str">
        <f>INDEX('Vensim Variables'!$B:$B,MATCH(EPS!$B4235,'Vensim Variables'!$A:$A,0))</f>
        <v>g pollutant</v>
      </c>
      <c r="I4235" t="str">
        <f t="shared" si="132"/>
        <v>CH4</v>
      </c>
      <c r="J4235" t="e">
        <f>INDEX(NoSettings!$C:$C,MATCH(EPS!$A4235,NoSettings!$A:$A,0))</f>
        <v>#N/A</v>
      </c>
      <c r="K4235">
        <f>INDEX(GWP!$C$2:$C$13,MATCH(EPS!I4235,GWP!$B$2:$B$13,0))</f>
        <v>28</v>
      </c>
      <c r="L4235" s="4" t="e">
        <f t="shared" si="133"/>
        <v>#N/A</v>
      </c>
    </row>
    <row r="4236" spans="1:12">
      <c r="A4236" t="s">
        <v>9784</v>
      </c>
      <c r="B4236" t="s">
        <v>7325</v>
      </c>
      <c r="C4236" t="s">
        <v>1739</v>
      </c>
      <c r="D4236" t="s">
        <v>6871</v>
      </c>
      <c r="E4236" t="s">
        <v>1714</v>
      </c>
      <c r="H4236" t="str">
        <f>INDEX('Vensim Variables'!$B:$B,MATCH(EPS!$B4236,'Vensim Variables'!$A:$A,0))</f>
        <v>g pollutant</v>
      </c>
      <c r="I4236" t="str">
        <f t="shared" si="132"/>
        <v>N2O</v>
      </c>
      <c r="J4236" t="e">
        <f>INDEX(NoSettings!$C:$C,MATCH(EPS!$A4236,NoSettings!$A:$A,0))</f>
        <v>#N/A</v>
      </c>
      <c r="K4236">
        <f>INDEX(GWP!$C$2:$C$13,MATCH(EPS!I4236,GWP!$B$2:$B$13,0))</f>
        <v>265</v>
      </c>
      <c r="L4236" s="4" t="e">
        <f t="shared" si="133"/>
        <v>#N/A</v>
      </c>
    </row>
    <row r="4237" spans="1:12">
      <c r="A4237" t="s">
        <v>9785</v>
      </c>
      <c r="B4237" t="s">
        <v>7325</v>
      </c>
      <c r="C4237" t="s">
        <v>1739</v>
      </c>
      <c r="D4237" t="s">
        <v>6871</v>
      </c>
      <c r="E4237" t="s">
        <v>1715</v>
      </c>
      <c r="H4237" t="str">
        <f>INDEX('Vensim Variables'!$B:$B,MATCH(EPS!$B4237,'Vensim Variables'!$A:$A,0))</f>
        <v>g pollutant</v>
      </c>
      <c r="I4237" t="str">
        <f t="shared" si="132"/>
        <v>F gases</v>
      </c>
      <c r="J4237" t="e">
        <f>INDEX(NoSettings!$C:$C,MATCH(EPS!$A4237,NoSettings!$A:$A,0))</f>
        <v>#N/A</v>
      </c>
      <c r="K4237">
        <f>INDEX(GWP!$C$2:$C$13,MATCH(EPS!I4237,GWP!$B$2:$B$13,0))</f>
        <v>1</v>
      </c>
      <c r="L4237" s="4" t="e">
        <f t="shared" si="133"/>
        <v>#N/A</v>
      </c>
    </row>
    <row r="4238" spans="1:12">
      <c r="A4238" t="s">
        <v>9786</v>
      </c>
      <c r="B4238" t="s">
        <v>7325</v>
      </c>
      <c r="C4238" t="s">
        <v>1739</v>
      </c>
      <c r="D4238" t="s">
        <v>6872</v>
      </c>
      <c r="E4238" t="s">
        <v>1702</v>
      </c>
      <c r="H4238" t="str">
        <f>INDEX('Vensim Variables'!$B:$B,MATCH(EPS!$B4238,'Vensim Variables'!$A:$A,0))</f>
        <v>g pollutant</v>
      </c>
      <c r="I4238" t="str">
        <f t="shared" si="132"/>
        <v>CO2</v>
      </c>
      <c r="J4238" t="e">
        <f>INDEX(NoSettings!$C:$C,MATCH(EPS!$A4238,NoSettings!$A:$A,0))</f>
        <v>#N/A</v>
      </c>
      <c r="K4238">
        <f>INDEX(GWP!$C$2:$C$13,MATCH(EPS!I4238,GWP!$B$2:$B$13,0))</f>
        <v>1</v>
      </c>
      <c r="L4238" s="4" t="e">
        <f t="shared" si="133"/>
        <v>#N/A</v>
      </c>
    </row>
    <row r="4239" spans="1:12">
      <c r="A4239" t="s">
        <v>9787</v>
      </c>
      <c r="B4239" t="s">
        <v>7325</v>
      </c>
      <c r="C4239" t="s">
        <v>1739</v>
      </c>
      <c r="D4239" t="s">
        <v>6872</v>
      </c>
      <c r="E4239" t="s">
        <v>1705</v>
      </c>
      <c r="H4239" t="str">
        <f>INDEX('Vensim Variables'!$B:$B,MATCH(EPS!$B4239,'Vensim Variables'!$A:$A,0))</f>
        <v>g pollutant</v>
      </c>
      <c r="I4239" t="str">
        <f t="shared" si="132"/>
        <v>VOC</v>
      </c>
      <c r="J4239" t="e">
        <f>INDEX(NoSettings!$C:$C,MATCH(EPS!$A4239,NoSettings!$A:$A,0))</f>
        <v>#N/A</v>
      </c>
      <c r="K4239">
        <f>INDEX(GWP!$C$2:$C$13,MATCH(EPS!I4239,GWP!$B$2:$B$13,0))</f>
        <v>0</v>
      </c>
      <c r="L4239" s="4" t="e">
        <f t="shared" si="133"/>
        <v>#N/A</v>
      </c>
    </row>
    <row r="4240" spans="1:12">
      <c r="A4240" t="s">
        <v>9788</v>
      </c>
      <c r="B4240" t="s">
        <v>7325</v>
      </c>
      <c r="C4240" t="s">
        <v>1739</v>
      </c>
      <c r="D4240" t="s">
        <v>6872</v>
      </c>
      <c r="E4240" t="s">
        <v>1706</v>
      </c>
      <c r="H4240" t="str">
        <f>INDEX('Vensim Variables'!$B:$B,MATCH(EPS!$B4240,'Vensim Variables'!$A:$A,0))</f>
        <v>g pollutant</v>
      </c>
      <c r="I4240" t="str">
        <f t="shared" si="132"/>
        <v>CO</v>
      </c>
      <c r="J4240" t="e">
        <f>INDEX(NoSettings!$C:$C,MATCH(EPS!$A4240,NoSettings!$A:$A,0))</f>
        <v>#N/A</v>
      </c>
      <c r="K4240">
        <f>INDEX(GWP!$C$2:$C$13,MATCH(EPS!I4240,GWP!$B$2:$B$13,0))</f>
        <v>0</v>
      </c>
      <c r="L4240" s="4" t="e">
        <f t="shared" si="133"/>
        <v>#N/A</v>
      </c>
    </row>
    <row r="4241" spans="1:12">
      <c r="A4241" t="s">
        <v>9789</v>
      </c>
      <c r="B4241" t="s">
        <v>7325</v>
      </c>
      <c r="C4241" t="s">
        <v>1739</v>
      </c>
      <c r="D4241" t="s">
        <v>6872</v>
      </c>
      <c r="E4241" t="s">
        <v>1707</v>
      </c>
      <c r="H4241" t="str">
        <f>INDEX('Vensim Variables'!$B:$B,MATCH(EPS!$B4241,'Vensim Variables'!$A:$A,0))</f>
        <v>g pollutant</v>
      </c>
      <c r="I4241" t="str">
        <f t="shared" si="132"/>
        <v>NOx</v>
      </c>
      <c r="J4241" t="e">
        <f>INDEX(NoSettings!$C:$C,MATCH(EPS!$A4241,NoSettings!$A:$A,0))</f>
        <v>#N/A</v>
      </c>
      <c r="K4241">
        <f>INDEX(GWP!$C$2:$C$13,MATCH(EPS!I4241,GWP!$B$2:$B$13,0))</f>
        <v>0</v>
      </c>
      <c r="L4241" s="4" t="e">
        <f t="shared" si="133"/>
        <v>#N/A</v>
      </c>
    </row>
    <row r="4242" spans="1:12">
      <c r="A4242" t="s">
        <v>9790</v>
      </c>
      <c r="B4242" t="s">
        <v>7325</v>
      </c>
      <c r="C4242" t="s">
        <v>1739</v>
      </c>
      <c r="D4242" t="s">
        <v>6872</v>
      </c>
      <c r="E4242" t="s">
        <v>1708</v>
      </c>
      <c r="H4242" t="str">
        <f>INDEX('Vensim Variables'!$B:$B,MATCH(EPS!$B4242,'Vensim Variables'!$A:$A,0))</f>
        <v>g pollutant</v>
      </c>
      <c r="I4242" t="str">
        <f t="shared" si="132"/>
        <v>PM10</v>
      </c>
      <c r="J4242" t="e">
        <f>INDEX(NoSettings!$C:$C,MATCH(EPS!$A4242,NoSettings!$A:$A,0))</f>
        <v>#N/A</v>
      </c>
      <c r="K4242">
        <f>INDEX(GWP!$C$2:$C$13,MATCH(EPS!I4242,GWP!$B$2:$B$13,0))</f>
        <v>0</v>
      </c>
      <c r="L4242" s="4" t="e">
        <f t="shared" si="133"/>
        <v>#N/A</v>
      </c>
    </row>
    <row r="4243" spans="1:12">
      <c r="A4243" t="s">
        <v>9791</v>
      </c>
      <c r="B4243" t="s">
        <v>7325</v>
      </c>
      <c r="C4243" t="s">
        <v>1739</v>
      </c>
      <c r="D4243" t="s">
        <v>6872</v>
      </c>
      <c r="E4243" t="s">
        <v>1709</v>
      </c>
      <c r="H4243" t="str">
        <f>INDEX('Vensim Variables'!$B:$B,MATCH(EPS!$B4243,'Vensim Variables'!$A:$A,0))</f>
        <v>g pollutant</v>
      </c>
      <c r="I4243" t="str">
        <f t="shared" si="132"/>
        <v>PM25</v>
      </c>
      <c r="J4243" t="e">
        <f>INDEX(NoSettings!$C:$C,MATCH(EPS!$A4243,NoSettings!$A:$A,0))</f>
        <v>#N/A</v>
      </c>
      <c r="K4243">
        <f>INDEX(GWP!$C$2:$C$13,MATCH(EPS!I4243,GWP!$B$2:$B$13,0))</f>
        <v>0</v>
      </c>
      <c r="L4243" s="4" t="e">
        <f t="shared" si="133"/>
        <v>#N/A</v>
      </c>
    </row>
    <row r="4244" spans="1:12">
      <c r="A4244" t="s">
        <v>9792</v>
      </c>
      <c r="B4244" t="s">
        <v>7325</v>
      </c>
      <c r="C4244" t="s">
        <v>1739</v>
      </c>
      <c r="D4244" t="s">
        <v>6872</v>
      </c>
      <c r="E4244" t="s">
        <v>1710</v>
      </c>
      <c r="H4244" t="str">
        <f>INDEX('Vensim Variables'!$B:$B,MATCH(EPS!$B4244,'Vensim Variables'!$A:$A,0))</f>
        <v>g pollutant</v>
      </c>
      <c r="I4244" t="str">
        <f t="shared" si="132"/>
        <v>SOx</v>
      </c>
      <c r="J4244" t="e">
        <f>INDEX(NoSettings!$C:$C,MATCH(EPS!$A4244,NoSettings!$A:$A,0))</f>
        <v>#N/A</v>
      </c>
      <c r="K4244">
        <f>INDEX(GWP!$C$2:$C$13,MATCH(EPS!I4244,GWP!$B$2:$B$13,0))</f>
        <v>0</v>
      </c>
      <c r="L4244" s="4" t="e">
        <f t="shared" si="133"/>
        <v>#N/A</v>
      </c>
    </row>
    <row r="4245" spans="1:12">
      <c r="A4245" t="s">
        <v>9793</v>
      </c>
      <c r="B4245" t="s">
        <v>7325</v>
      </c>
      <c r="C4245" t="s">
        <v>1739</v>
      </c>
      <c r="D4245" t="s">
        <v>6872</v>
      </c>
      <c r="E4245" t="s">
        <v>1711</v>
      </c>
      <c r="H4245" t="str">
        <f>INDEX('Vensim Variables'!$B:$B,MATCH(EPS!$B4245,'Vensim Variables'!$A:$A,0))</f>
        <v>g pollutant</v>
      </c>
      <c r="I4245" t="str">
        <f t="shared" si="132"/>
        <v>BC</v>
      </c>
      <c r="J4245" t="e">
        <f>INDEX(NoSettings!$C:$C,MATCH(EPS!$A4245,NoSettings!$A:$A,0))</f>
        <v>#N/A</v>
      </c>
      <c r="K4245">
        <f>INDEX(GWP!$C$2:$C$13,MATCH(EPS!I4245,GWP!$B$2:$B$13,0))</f>
        <v>0</v>
      </c>
      <c r="L4245" s="4" t="e">
        <f t="shared" si="133"/>
        <v>#N/A</v>
      </c>
    </row>
    <row r="4246" spans="1:12">
      <c r="A4246" t="s">
        <v>9794</v>
      </c>
      <c r="B4246" t="s">
        <v>7325</v>
      </c>
      <c r="C4246" t="s">
        <v>1739</v>
      </c>
      <c r="D4246" t="s">
        <v>6872</v>
      </c>
      <c r="E4246" t="s">
        <v>1712</v>
      </c>
      <c r="H4246" t="str">
        <f>INDEX('Vensim Variables'!$B:$B,MATCH(EPS!$B4246,'Vensim Variables'!$A:$A,0))</f>
        <v>g pollutant</v>
      </c>
      <c r="I4246" t="str">
        <f t="shared" si="132"/>
        <v>OC</v>
      </c>
      <c r="J4246" t="e">
        <f>INDEX(NoSettings!$C:$C,MATCH(EPS!$A4246,NoSettings!$A:$A,0))</f>
        <v>#N/A</v>
      </c>
      <c r="K4246">
        <f>INDEX(GWP!$C$2:$C$13,MATCH(EPS!I4246,GWP!$B$2:$B$13,0))</f>
        <v>0</v>
      </c>
      <c r="L4246" s="4" t="e">
        <f t="shared" si="133"/>
        <v>#N/A</v>
      </c>
    </row>
    <row r="4247" spans="1:12">
      <c r="A4247" t="s">
        <v>9795</v>
      </c>
      <c r="B4247" t="s">
        <v>7325</v>
      </c>
      <c r="C4247" t="s">
        <v>1739</v>
      </c>
      <c r="D4247" t="s">
        <v>6872</v>
      </c>
      <c r="E4247" t="s">
        <v>1713</v>
      </c>
      <c r="H4247" t="str">
        <f>INDEX('Vensim Variables'!$B:$B,MATCH(EPS!$B4247,'Vensim Variables'!$A:$A,0))</f>
        <v>g pollutant</v>
      </c>
      <c r="I4247" t="str">
        <f t="shared" si="132"/>
        <v>CH4</v>
      </c>
      <c r="J4247" t="e">
        <f>INDEX(NoSettings!$C:$C,MATCH(EPS!$A4247,NoSettings!$A:$A,0))</f>
        <v>#N/A</v>
      </c>
      <c r="K4247">
        <f>INDEX(GWP!$C$2:$C$13,MATCH(EPS!I4247,GWP!$B$2:$B$13,0))</f>
        <v>28</v>
      </c>
      <c r="L4247" s="4" t="e">
        <f t="shared" si="133"/>
        <v>#N/A</v>
      </c>
    </row>
    <row r="4248" spans="1:12">
      <c r="A4248" t="s">
        <v>9796</v>
      </c>
      <c r="B4248" t="s">
        <v>7325</v>
      </c>
      <c r="C4248" t="s">
        <v>1739</v>
      </c>
      <c r="D4248" t="s">
        <v>6872</v>
      </c>
      <c r="E4248" t="s">
        <v>1714</v>
      </c>
      <c r="H4248" t="str">
        <f>INDEX('Vensim Variables'!$B:$B,MATCH(EPS!$B4248,'Vensim Variables'!$A:$A,0))</f>
        <v>g pollutant</v>
      </c>
      <c r="I4248" t="str">
        <f t="shared" si="132"/>
        <v>N2O</v>
      </c>
      <c r="J4248" t="e">
        <f>INDEX(NoSettings!$C:$C,MATCH(EPS!$A4248,NoSettings!$A:$A,0))</f>
        <v>#N/A</v>
      </c>
      <c r="K4248">
        <f>INDEX(GWP!$C$2:$C$13,MATCH(EPS!I4248,GWP!$B$2:$B$13,0))</f>
        <v>265</v>
      </c>
      <c r="L4248" s="4" t="e">
        <f t="shared" si="133"/>
        <v>#N/A</v>
      </c>
    </row>
    <row r="4249" spans="1:12">
      <c r="A4249" t="s">
        <v>9797</v>
      </c>
      <c r="B4249" t="s">
        <v>7325</v>
      </c>
      <c r="C4249" t="s">
        <v>1739</v>
      </c>
      <c r="D4249" t="s">
        <v>6872</v>
      </c>
      <c r="E4249" t="s">
        <v>1715</v>
      </c>
      <c r="H4249" t="str">
        <f>INDEX('Vensim Variables'!$B:$B,MATCH(EPS!$B4249,'Vensim Variables'!$A:$A,0))</f>
        <v>g pollutant</v>
      </c>
      <c r="I4249" t="str">
        <f t="shared" si="132"/>
        <v>F gases</v>
      </c>
      <c r="J4249" t="e">
        <f>INDEX(NoSettings!$C:$C,MATCH(EPS!$A4249,NoSettings!$A:$A,0))</f>
        <v>#N/A</v>
      </c>
      <c r="K4249">
        <f>INDEX(GWP!$C$2:$C$13,MATCH(EPS!I4249,GWP!$B$2:$B$13,0))</f>
        <v>1</v>
      </c>
      <c r="L4249" s="4" t="e">
        <f t="shared" si="133"/>
        <v>#N/A</v>
      </c>
    </row>
    <row r="4250" spans="1:12">
      <c r="A4250" t="s">
        <v>9798</v>
      </c>
      <c r="B4250" t="s">
        <v>7325</v>
      </c>
      <c r="C4250" t="s">
        <v>1739</v>
      </c>
      <c r="D4250" t="s">
        <v>6873</v>
      </c>
      <c r="E4250" t="s">
        <v>1702</v>
      </c>
      <c r="H4250" t="str">
        <f>INDEX('Vensim Variables'!$B:$B,MATCH(EPS!$B4250,'Vensim Variables'!$A:$A,0))</f>
        <v>g pollutant</v>
      </c>
      <c r="I4250" t="str">
        <f t="shared" si="132"/>
        <v>CO2</v>
      </c>
      <c r="J4250" t="e">
        <f>INDEX(NoSettings!$C:$C,MATCH(EPS!$A4250,NoSettings!$A:$A,0))</f>
        <v>#N/A</v>
      </c>
      <c r="K4250">
        <f>INDEX(GWP!$C$2:$C$13,MATCH(EPS!I4250,GWP!$B$2:$B$13,0))</f>
        <v>1</v>
      </c>
      <c r="L4250" s="4" t="e">
        <f t="shared" si="133"/>
        <v>#N/A</v>
      </c>
    </row>
    <row r="4251" spans="1:12">
      <c r="A4251" t="s">
        <v>9799</v>
      </c>
      <c r="B4251" t="s">
        <v>7325</v>
      </c>
      <c r="C4251" t="s">
        <v>1739</v>
      </c>
      <c r="D4251" t="s">
        <v>6873</v>
      </c>
      <c r="E4251" t="s">
        <v>1705</v>
      </c>
      <c r="H4251" t="str">
        <f>INDEX('Vensim Variables'!$B:$B,MATCH(EPS!$B4251,'Vensim Variables'!$A:$A,0))</f>
        <v>g pollutant</v>
      </c>
      <c r="I4251" t="str">
        <f t="shared" si="132"/>
        <v>VOC</v>
      </c>
      <c r="J4251" t="e">
        <f>INDEX(NoSettings!$C:$C,MATCH(EPS!$A4251,NoSettings!$A:$A,0))</f>
        <v>#N/A</v>
      </c>
      <c r="K4251">
        <f>INDEX(GWP!$C$2:$C$13,MATCH(EPS!I4251,GWP!$B$2:$B$13,0))</f>
        <v>0</v>
      </c>
      <c r="L4251" s="4" t="e">
        <f t="shared" si="133"/>
        <v>#N/A</v>
      </c>
    </row>
    <row r="4252" spans="1:12">
      <c r="A4252" t="s">
        <v>9800</v>
      </c>
      <c r="B4252" t="s">
        <v>7325</v>
      </c>
      <c r="C4252" t="s">
        <v>1739</v>
      </c>
      <c r="D4252" t="s">
        <v>6873</v>
      </c>
      <c r="E4252" t="s">
        <v>1706</v>
      </c>
      <c r="H4252" t="str">
        <f>INDEX('Vensim Variables'!$B:$B,MATCH(EPS!$B4252,'Vensim Variables'!$A:$A,0))</f>
        <v>g pollutant</v>
      </c>
      <c r="I4252" t="str">
        <f t="shared" si="132"/>
        <v>CO</v>
      </c>
      <c r="J4252" t="e">
        <f>INDEX(NoSettings!$C:$C,MATCH(EPS!$A4252,NoSettings!$A:$A,0))</f>
        <v>#N/A</v>
      </c>
      <c r="K4252">
        <f>INDEX(GWP!$C$2:$C$13,MATCH(EPS!I4252,GWP!$B$2:$B$13,0))</f>
        <v>0</v>
      </c>
      <c r="L4252" s="4" t="e">
        <f t="shared" si="133"/>
        <v>#N/A</v>
      </c>
    </row>
    <row r="4253" spans="1:12">
      <c r="A4253" t="s">
        <v>9801</v>
      </c>
      <c r="B4253" t="s">
        <v>7325</v>
      </c>
      <c r="C4253" t="s">
        <v>1739</v>
      </c>
      <c r="D4253" t="s">
        <v>6873</v>
      </c>
      <c r="E4253" t="s">
        <v>1707</v>
      </c>
      <c r="H4253" t="str">
        <f>INDEX('Vensim Variables'!$B:$B,MATCH(EPS!$B4253,'Vensim Variables'!$A:$A,0))</f>
        <v>g pollutant</v>
      </c>
      <c r="I4253" t="str">
        <f t="shared" si="132"/>
        <v>NOx</v>
      </c>
      <c r="J4253" t="e">
        <f>INDEX(NoSettings!$C:$C,MATCH(EPS!$A4253,NoSettings!$A:$A,0))</f>
        <v>#N/A</v>
      </c>
      <c r="K4253">
        <f>INDEX(GWP!$C$2:$C$13,MATCH(EPS!I4253,GWP!$B$2:$B$13,0))</f>
        <v>0</v>
      </c>
      <c r="L4253" s="4" t="e">
        <f t="shared" si="133"/>
        <v>#N/A</v>
      </c>
    </row>
    <row r="4254" spans="1:12">
      <c r="A4254" t="s">
        <v>9802</v>
      </c>
      <c r="B4254" t="s">
        <v>7325</v>
      </c>
      <c r="C4254" t="s">
        <v>1739</v>
      </c>
      <c r="D4254" t="s">
        <v>6873</v>
      </c>
      <c r="E4254" t="s">
        <v>1708</v>
      </c>
      <c r="H4254" t="str">
        <f>INDEX('Vensim Variables'!$B:$B,MATCH(EPS!$B4254,'Vensim Variables'!$A:$A,0))</f>
        <v>g pollutant</v>
      </c>
      <c r="I4254" t="str">
        <f t="shared" si="132"/>
        <v>PM10</v>
      </c>
      <c r="J4254" t="e">
        <f>INDEX(NoSettings!$C:$C,MATCH(EPS!$A4254,NoSettings!$A:$A,0))</f>
        <v>#N/A</v>
      </c>
      <c r="K4254">
        <f>INDEX(GWP!$C$2:$C$13,MATCH(EPS!I4254,GWP!$B$2:$B$13,0))</f>
        <v>0</v>
      </c>
      <c r="L4254" s="4" t="e">
        <f t="shared" si="133"/>
        <v>#N/A</v>
      </c>
    </row>
    <row r="4255" spans="1:12">
      <c r="A4255" t="s">
        <v>9803</v>
      </c>
      <c r="B4255" t="s">
        <v>7325</v>
      </c>
      <c r="C4255" t="s">
        <v>1739</v>
      </c>
      <c r="D4255" t="s">
        <v>6873</v>
      </c>
      <c r="E4255" t="s">
        <v>1709</v>
      </c>
      <c r="H4255" t="str">
        <f>INDEX('Vensim Variables'!$B:$B,MATCH(EPS!$B4255,'Vensim Variables'!$A:$A,0))</f>
        <v>g pollutant</v>
      </c>
      <c r="I4255" t="str">
        <f t="shared" si="132"/>
        <v>PM25</v>
      </c>
      <c r="J4255" t="e">
        <f>INDEX(NoSettings!$C:$C,MATCH(EPS!$A4255,NoSettings!$A:$A,0))</f>
        <v>#N/A</v>
      </c>
      <c r="K4255">
        <f>INDEX(GWP!$C$2:$C$13,MATCH(EPS!I4255,GWP!$B$2:$B$13,0))</f>
        <v>0</v>
      </c>
      <c r="L4255" s="4" t="e">
        <f t="shared" si="133"/>
        <v>#N/A</v>
      </c>
    </row>
    <row r="4256" spans="1:12">
      <c r="A4256" t="s">
        <v>9804</v>
      </c>
      <c r="B4256" t="s">
        <v>7325</v>
      </c>
      <c r="C4256" t="s">
        <v>1739</v>
      </c>
      <c r="D4256" t="s">
        <v>6873</v>
      </c>
      <c r="E4256" t="s">
        <v>1710</v>
      </c>
      <c r="H4256" t="str">
        <f>INDEX('Vensim Variables'!$B:$B,MATCH(EPS!$B4256,'Vensim Variables'!$A:$A,0))</f>
        <v>g pollutant</v>
      </c>
      <c r="I4256" t="str">
        <f t="shared" si="132"/>
        <v>SOx</v>
      </c>
      <c r="J4256" t="e">
        <f>INDEX(NoSettings!$C:$C,MATCH(EPS!$A4256,NoSettings!$A:$A,0))</f>
        <v>#N/A</v>
      </c>
      <c r="K4256">
        <f>INDEX(GWP!$C$2:$C$13,MATCH(EPS!I4256,GWP!$B$2:$B$13,0))</f>
        <v>0</v>
      </c>
      <c r="L4256" s="4" t="e">
        <f t="shared" si="133"/>
        <v>#N/A</v>
      </c>
    </row>
    <row r="4257" spans="1:12">
      <c r="A4257" t="s">
        <v>9805</v>
      </c>
      <c r="B4257" t="s">
        <v>7325</v>
      </c>
      <c r="C4257" t="s">
        <v>1739</v>
      </c>
      <c r="D4257" t="s">
        <v>6873</v>
      </c>
      <c r="E4257" t="s">
        <v>1711</v>
      </c>
      <c r="H4257" t="str">
        <f>INDEX('Vensim Variables'!$B:$B,MATCH(EPS!$B4257,'Vensim Variables'!$A:$A,0))</f>
        <v>g pollutant</v>
      </c>
      <c r="I4257" t="str">
        <f t="shared" si="132"/>
        <v>BC</v>
      </c>
      <c r="J4257" t="e">
        <f>INDEX(NoSettings!$C:$C,MATCH(EPS!$A4257,NoSettings!$A:$A,0))</f>
        <v>#N/A</v>
      </c>
      <c r="K4257">
        <f>INDEX(GWP!$C$2:$C$13,MATCH(EPS!I4257,GWP!$B$2:$B$13,0))</f>
        <v>0</v>
      </c>
      <c r="L4257" s="4" t="e">
        <f t="shared" si="133"/>
        <v>#N/A</v>
      </c>
    </row>
    <row r="4258" spans="1:12">
      <c r="A4258" t="s">
        <v>9806</v>
      </c>
      <c r="B4258" t="s">
        <v>7325</v>
      </c>
      <c r="C4258" t="s">
        <v>1739</v>
      </c>
      <c r="D4258" t="s">
        <v>6873</v>
      </c>
      <c r="E4258" t="s">
        <v>1712</v>
      </c>
      <c r="H4258" t="str">
        <f>INDEX('Vensim Variables'!$B:$B,MATCH(EPS!$B4258,'Vensim Variables'!$A:$A,0))</f>
        <v>g pollutant</v>
      </c>
      <c r="I4258" t="str">
        <f t="shared" si="132"/>
        <v>OC</v>
      </c>
      <c r="J4258" t="e">
        <f>INDEX(NoSettings!$C:$C,MATCH(EPS!$A4258,NoSettings!$A:$A,0))</f>
        <v>#N/A</v>
      </c>
      <c r="K4258">
        <f>INDEX(GWP!$C$2:$C$13,MATCH(EPS!I4258,GWP!$B$2:$B$13,0))</f>
        <v>0</v>
      </c>
      <c r="L4258" s="4" t="e">
        <f t="shared" si="133"/>
        <v>#N/A</v>
      </c>
    </row>
    <row r="4259" spans="1:12">
      <c r="A4259" t="s">
        <v>9807</v>
      </c>
      <c r="B4259" t="s">
        <v>7325</v>
      </c>
      <c r="C4259" t="s">
        <v>1739</v>
      </c>
      <c r="D4259" t="s">
        <v>6873</v>
      </c>
      <c r="E4259" t="s">
        <v>1713</v>
      </c>
      <c r="H4259" t="str">
        <f>INDEX('Vensim Variables'!$B:$B,MATCH(EPS!$B4259,'Vensim Variables'!$A:$A,0))</f>
        <v>g pollutant</v>
      </c>
      <c r="I4259" t="str">
        <f t="shared" si="132"/>
        <v>CH4</v>
      </c>
      <c r="J4259" t="e">
        <f>INDEX(NoSettings!$C:$C,MATCH(EPS!$A4259,NoSettings!$A:$A,0))</f>
        <v>#N/A</v>
      </c>
      <c r="K4259">
        <f>INDEX(GWP!$C$2:$C$13,MATCH(EPS!I4259,GWP!$B$2:$B$13,0))</f>
        <v>28</v>
      </c>
      <c r="L4259" s="4" t="e">
        <f t="shared" si="133"/>
        <v>#N/A</v>
      </c>
    </row>
    <row r="4260" spans="1:12">
      <c r="A4260" t="s">
        <v>9808</v>
      </c>
      <c r="B4260" t="s">
        <v>7325</v>
      </c>
      <c r="C4260" t="s">
        <v>1739</v>
      </c>
      <c r="D4260" t="s">
        <v>6873</v>
      </c>
      <c r="E4260" t="s">
        <v>1714</v>
      </c>
      <c r="H4260" t="str">
        <f>INDEX('Vensim Variables'!$B:$B,MATCH(EPS!$B4260,'Vensim Variables'!$A:$A,0))</f>
        <v>g pollutant</v>
      </c>
      <c r="I4260" t="str">
        <f t="shared" si="132"/>
        <v>N2O</v>
      </c>
      <c r="J4260" t="e">
        <f>INDEX(NoSettings!$C:$C,MATCH(EPS!$A4260,NoSettings!$A:$A,0))</f>
        <v>#N/A</v>
      </c>
      <c r="K4260">
        <f>INDEX(GWP!$C$2:$C$13,MATCH(EPS!I4260,GWP!$B$2:$B$13,0))</f>
        <v>265</v>
      </c>
      <c r="L4260" s="4" t="e">
        <f t="shared" si="133"/>
        <v>#N/A</v>
      </c>
    </row>
    <row r="4261" spans="1:12">
      <c r="A4261" t="s">
        <v>9809</v>
      </c>
      <c r="B4261" t="s">
        <v>7325</v>
      </c>
      <c r="C4261" t="s">
        <v>1739</v>
      </c>
      <c r="D4261" t="s">
        <v>6873</v>
      </c>
      <c r="E4261" t="s">
        <v>1715</v>
      </c>
      <c r="H4261" t="str">
        <f>INDEX('Vensim Variables'!$B:$B,MATCH(EPS!$B4261,'Vensim Variables'!$A:$A,0))</f>
        <v>g pollutant</v>
      </c>
      <c r="I4261" t="str">
        <f t="shared" si="132"/>
        <v>F gases</v>
      </c>
      <c r="J4261" t="e">
        <f>INDEX(NoSettings!$C:$C,MATCH(EPS!$A4261,NoSettings!$A:$A,0))</f>
        <v>#N/A</v>
      </c>
      <c r="K4261">
        <f>INDEX(GWP!$C$2:$C$13,MATCH(EPS!I4261,GWP!$B$2:$B$13,0))</f>
        <v>1</v>
      </c>
      <c r="L4261" s="4" t="e">
        <f t="shared" si="133"/>
        <v>#N/A</v>
      </c>
    </row>
    <row r="4262" spans="1:12">
      <c r="A4262" t="s">
        <v>9810</v>
      </c>
      <c r="B4262" t="s">
        <v>7325</v>
      </c>
      <c r="C4262" t="s">
        <v>1739</v>
      </c>
      <c r="D4262" t="s">
        <v>6874</v>
      </c>
      <c r="E4262" t="s">
        <v>1702</v>
      </c>
      <c r="H4262" t="str">
        <f>INDEX('Vensim Variables'!$B:$B,MATCH(EPS!$B4262,'Vensim Variables'!$A:$A,0))</f>
        <v>g pollutant</v>
      </c>
      <c r="I4262" t="str">
        <f t="shared" si="132"/>
        <v>CO2</v>
      </c>
      <c r="J4262" t="e">
        <f>INDEX(NoSettings!$C:$C,MATCH(EPS!$A4262,NoSettings!$A:$A,0))</f>
        <v>#N/A</v>
      </c>
      <c r="K4262">
        <f>INDEX(GWP!$C$2:$C$13,MATCH(EPS!I4262,GWP!$B$2:$B$13,0))</f>
        <v>1</v>
      </c>
      <c r="L4262" s="4" t="e">
        <f t="shared" si="133"/>
        <v>#N/A</v>
      </c>
    </row>
    <row r="4263" spans="1:12">
      <c r="A4263" t="s">
        <v>9811</v>
      </c>
      <c r="B4263" t="s">
        <v>7325</v>
      </c>
      <c r="C4263" t="s">
        <v>1739</v>
      </c>
      <c r="D4263" t="s">
        <v>6874</v>
      </c>
      <c r="E4263" t="s">
        <v>1705</v>
      </c>
      <c r="H4263" t="str">
        <f>INDEX('Vensim Variables'!$B:$B,MATCH(EPS!$B4263,'Vensim Variables'!$A:$A,0))</f>
        <v>g pollutant</v>
      </c>
      <c r="I4263" t="str">
        <f t="shared" si="132"/>
        <v>VOC</v>
      </c>
      <c r="J4263" t="e">
        <f>INDEX(NoSettings!$C:$C,MATCH(EPS!$A4263,NoSettings!$A:$A,0))</f>
        <v>#N/A</v>
      </c>
      <c r="K4263">
        <f>INDEX(GWP!$C$2:$C$13,MATCH(EPS!I4263,GWP!$B$2:$B$13,0))</f>
        <v>0</v>
      </c>
      <c r="L4263" s="4" t="e">
        <f t="shared" si="133"/>
        <v>#N/A</v>
      </c>
    </row>
    <row r="4264" spans="1:12">
      <c r="A4264" t="s">
        <v>9812</v>
      </c>
      <c r="B4264" t="s">
        <v>7325</v>
      </c>
      <c r="C4264" t="s">
        <v>1739</v>
      </c>
      <c r="D4264" t="s">
        <v>6874</v>
      </c>
      <c r="E4264" t="s">
        <v>1706</v>
      </c>
      <c r="H4264" t="str">
        <f>INDEX('Vensim Variables'!$B:$B,MATCH(EPS!$B4264,'Vensim Variables'!$A:$A,0))</f>
        <v>g pollutant</v>
      </c>
      <c r="I4264" t="str">
        <f t="shared" si="132"/>
        <v>CO</v>
      </c>
      <c r="J4264" t="e">
        <f>INDEX(NoSettings!$C:$C,MATCH(EPS!$A4264,NoSettings!$A:$A,0))</f>
        <v>#N/A</v>
      </c>
      <c r="K4264">
        <f>INDEX(GWP!$C$2:$C$13,MATCH(EPS!I4264,GWP!$B$2:$B$13,0))</f>
        <v>0</v>
      </c>
      <c r="L4264" s="4" t="e">
        <f t="shared" si="133"/>
        <v>#N/A</v>
      </c>
    </row>
    <row r="4265" spans="1:12">
      <c r="A4265" t="s">
        <v>9813</v>
      </c>
      <c r="B4265" t="s">
        <v>7325</v>
      </c>
      <c r="C4265" t="s">
        <v>1739</v>
      </c>
      <c r="D4265" t="s">
        <v>6874</v>
      </c>
      <c r="E4265" t="s">
        <v>1707</v>
      </c>
      <c r="H4265" t="str">
        <f>INDEX('Vensim Variables'!$B:$B,MATCH(EPS!$B4265,'Vensim Variables'!$A:$A,0))</f>
        <v>g pollutant</v>
      </c>
      <c r="I4265" t="str">
        <f t="shared" si="132"/>
        <v>NOx</v>
      </c>
      <c r="J4265" t="e">
        <f>INDEX(NoSettings!$C:$C,MATCH(EPS!$A4265,NoSettings!$A:$A,0))</f>
        <v>#N/A</v>
      </c>
      <c r="K4265">
        <f>INDEX(GWP!$C$2:$C$13,MATCH(EPS!I4265,GWP!$B$2:$B$13,0))</f>
        <v>0</v>
      </c>
      <c r="L4265" s="4" t="e">
        <f t="shared" si="133"/>
        <v>#N/A</v>
      </c>
    </row>
    <row r="4266" spans="1:12">
      <c r="A4266" t="s">
        <v>9814</v>
      </c>
      <c r="B4266" t="s">
        <v>7325</v>
      </c>
      <c r="C4266" t="s">
        <v>1739</v>
      </c>
      <c r="D4266" t="s">
        <v>6874</v>
      </c>
      <c r="E4266" t="s">
        <v>1708</v>
      </c>
      <c r="H4266" t="str">
        <f>INDEX('Vensim Variables'!$B:$B,MATCH(EPS!$B4266,'Vensim Variables'!$A:$A,0))</f>
        <v>g pollutant</v>
      </c>
      <c r="I4266" t="str">
        <f t="shared" si="132"/>
        <v>PM10</v>
      </c>
      <c r="J4266" t="e">
        <f>INDEX(NoSettings!$C:$C,MATCH(EPS!$A4266,NoSettings!$A:$A,0))</f>
        <v>#N/A</v>
      </c>
      <c r="K4266">
        <f>INDEX(GWP!$C$2:$C$13,MATCH(EPS!I4266,GWP!$B$2:$B$13,0))</f>
        <v>0</v>
      </c>
      <c r="L4266" s="4" t="e">
        <f t="shared" si="133"/>
        <v>#N/A</v>
      </c>
    </row>
    <row r="4267" spans="1:12">
      <c r="A4267" t="s">
        <v>9815</v>
      </c>
      <c r="B4267" t="s">
        <v>7325</v>
      </c>
      <c r="C4267" t="s">
        <v>1739</v>
      </c>
      <c r="D4267" t="s">
        <v>6874</v>
      </c>
      <c r="E4267" t="s">
        <v>1709</v>
      </c>
      <c r="H4267" t="str">
        <f>INDEX('Vensim Variables'!$B:$B,MATCH(EPS!$B4267,'Vensim Variables'!$A:$A,0))</f>
        <v>g pollutant</v>
      </c>
      <c r="I4267" t="str">
        <f t="shared" si="132"/>
        <v>PM25</v>
      </c>
      <c r="J4267" t="e">
        <f>INDEX(NoSettings!$C:$C,MATCH(EPS!$A4267,NoSettings!$A:$A,0))</f>
        <v>#N/A</v>
      </c>
      <c r="K4267">
        <f>INDEX(GWP!$C$2:$C$13,MATCH(EPS!I4267,GWP!$B$2:$B$13,0))</f>
        <v>0</v>
      </c>
      <c r="L4267" s="4" t="e">
        <f t="shared" si="133"/>
        <v>#N/A</v>
      </c>
    </row>
    <row r="4268" spans="1:12">
      <c r="A4268" t="s">
        <v>9816</v>
      </c>
      <c r="B4268" t="s">
        <v>7325</v>
      </c>
      <c r="C4268" t="s">
        <v>1739</v>
      </c>
      <c r="D4268" t="s">
        <v>6874</v>
      </c>
      <c r="E4268" t="s">
        <v>1710</v>
      </c>
      <c r="H4268" t="str">
        <f>INDEX('Vensim Variables'!$B:$B,MATCH(EPS!$B4268,'Vensim Variables'!$A:$A,0))</f>
        <v>g pollutant</v>
      </c>
      <c r="I4268" t="str">
        <f t="shared" si="132"/>
        <v>SOx</v>
      </c>
      <c r="J4268" t="e">
        <f>INDEX(NoSettings!$C:$C,MATCH(EPS!$A4268,NoSettings!$A:$A,0))</f>
        <v>#N/A</v>
      </c>
      <c r="K4268">
        <f>INDEX(GWP!$C$2:$C$13,MATCH(EPS!I4268,GWP!$B$2:$B$13,0))</f>
        <v>0</v>
      </c>
      <c r="L4268" s="4" t="e">
        <f t="shared" si="133"/>
        <v>#N/A</v>
      </c>
    </row>
    <row r="4269" spans="1:12">
      <c r="A4269" t="s">
        <v>9817</v>
      </c>
      <c r="B4269" t="s">
        <v>7325</v>
      </c>
      <c r="C4269" t="s">
        <v>1739</v>
      </c>
      <c r="D4269" t="s">
        <v>6874</v>
      </c>
      <c r="E4269" t="s">
        <v>1711</v>
      </c>
      <c r="H4269" t="str">
        <f>INDEX('Vensim Variables'!$B:$B,MATCH(EPS!$B4269,'Vensim Variables'!$A:$A,0))</f>
        <v>g pollutant</v>
      </c>
      <c r="I4269" t="str">
        <f t="shared" si="132"/>
        <v>BC</v>
      </c>
      <c r="J4269" t="e">
        <f>INDEX(NoSettings!$C:$C,MATCH(EPS!$A4269,NoSettings!$A:$A,0))</f>
        <v>#N/A</v>
      </c>
      <c r="K4269">
        <f>INDEX(GWP!$C$2:$C$13,MATCH(EPS!I4269,GWP!$B$2:$B$13,0))</f>
        <v>0</v>
      </c>
      <c r="L4269" s="4" t="e">
        <f t="shared" si="133"/>
        <v>#N/A</v>
      </c>
    </row>
    <row r="4270" spans="1:12">
      <c r="A4270" t="s">
        <v>9818</v>
      </c>
      <c r="B4270" t="s">
        <v>7325</v>
      </c>
      <c r="C4270" t="s">
        <v>1739</v>
      </c>
      <c r="D4270" t="s">
        <v>6874</v>
      </c>
      <c r="E4270" t="s">
        <v>1712</v>
      </c>
      <c r="H4270" t="str">
        <f>INDEX('Vensim Variables'!$B:$B,MATCH(EPS!$B4270,'Vensim Variables'!$A:$A,0))</f>
        <v>g pollutant</v>
      </c>
      <c r="I4270" t="str">
        <f t="shared" si="132"/>
        <v>OC</v>
      </c>
      <c r="J4270" t="e">
        <f>INDEX(NoSettings!$C:$C,MATCH(EPS!$A4270,NoSettings!$A:$A,0))</f>
        <v>#N/A</v>
      </c>
      <c r="K4270">
        <f>INDEX(GWP!$C$2:$C$13,MATCH(EPS!I4270,GWP!$B$2:$B$13,0))</f>
        <v>0</v>
      </c>
      <c r="L4270" s="4" t="e">
        <f t="shared" si="133"/>
        <v>#N/A</v>
      </c>
    </row>
    <row r="4271" spans="1:12">
      <c r="A4271" t="s">
        <v>9819</v>
      </c>
      <c r="B4271" t="s">
        <v>7325</v>
      </c>
      <c r="C4271" t="s">
        <v>1739</v>
      </c>
      <c r="D4271" t="s">
        <v>6874</v>
      </c>
      <c r="E4271" t="s">
        <v>1713</v>
      </c>
      <c r="H4271" t="str">
        <f>INDEX('Vensim Variables'!$B:$B,MATCH(EPS!$B4271,'Vensim Variables'!$A:$A,0))</f>
        <v>g pollutant</v>
      </c>
      <c r="I4271" t="str">
        <f t="shared" si="132"/>
        <v>CH4</v>
      </c>
      <c r="J4271" t="e">
        <f>INDEX(NoSettings!$C:$C,MATCH(EPS!$A4271,NoSettings!$A:$A,0))</f>
        <v>#N/A</v>
      </c>
      <c r="K4271">
        <f>INDEX(GWP!$C$2:$C$13,MATCH(EPS!I4271,GWP!$B$2:$B$13,0))</f>
        <v>28</v>
      </c>
      <c r="L4271" s="4" t="e">
        <f t="shared" si="133"/>
        <v>#N/A</v>
      </c>
    </row>
    <row r="4272" spans="1:12">
      <c r="A4272" t="s">
        <v>9820</v>
      </c>
      <c r="B4272" t="s">
        <v>7325</v>
      </c>
      <c r="C4272" t="s">
        <v>1739</v>
      </c>
      <c r="D4272" t="s">
        <v>6874</v>
      </c>
      <c r="E4272" t="s">
        <v>1714</v>
      </c>
      <c r="H4272" t="str">
        <f>INDEX('Vensim Variables'!$B:$B,MATCH(EPS!$B4272,'Vensim Variables'!$A:$A,0))</f>
        <v>g pollutant</v>
      </c>
      <c r="I4272" t="str">
        <f t="shared" si="132"/>
        <v>N2O</v>
      </c>
      <c r="J4272" t="e">
        <f>INDEX(NoSettings!$C:$C,MATCH(EPS!$A4272,NoSettings!$A:$A,0))</f>
        <v>#N/A</v>
      </c>
      <c r="K4272">
        <f>INDEX(GWP!$C$2:$C$13,MATCH(EPS!I4272,GWP!$B$2:$B$13,0))</f>
        <v>265</v>
      </c>
      <c r="L4272" s="4" t="e">
        <f t="shared" si="133"/>
        <v>#N/A</v>
      </c>
    </row>
    <row r="4273" spans="1:12">
      <c r="A4273" t="s">
        <v>9821</v>
      </c>
      <c r="B4273" t="s">
        <v>7325</v>
      </c>
      <c r="C4273" t="s">
        <v>1739</v>
      </c>
      <c r="D4273" t="s">
        <v>6874</v>
      </c>
      <c r="E4273" t="s">
        <v>1715</v>
      </c>
      <c r="H4273" t="str">
        <f>INDEX('Vensim Variables'!$B:$B,MATCH(EPS!$B4273,'Vensim Variables'!$A:$A,0))</f>
        <v>g pollutant</v>
      </c>
      <c r="I4273" t="str">
        <f t="shared" si="132"/>
        <v>F gases</v>
      </c>
      <c r="J4273" t="e">
        <f>INDEX(NoSettings!$C:$C,MATCH(EPS!$A4273,NoSettings!$A:$A,0))</f>
        <v>#N/A</v>
      </c>
      <c r="K4273">
        <f>INDEX(GWP!$C$2:$C$13,MATCH(EPS!I4273,GWP!$B$2:$B$13,0))</f>
        <v>1</v>
      </c>
      <c r="L4273" s="4" t="e">
        <f t="shared" si="133"/>
        <v>#N/A</v>
      </c>
    </row>
    <row r="4274" spans="1:12">
      <c r="A4274" t="s">
        <v>9822</v>
      </c>
      <c r="B4274" t="s">
        <v>7325</v>
      </c>
      <c r="C4274" t="s">
        <v>1739</v>
      </c>
      <c r="D4274" t="s">
        <v>6875</v>
      </c>
      <c r="E4274" t="s">
        <v>1702</v>
      </c>
      <c r="H4274" t="str">
        <f>INDEX('Vensim Variables'!$B:$B,MATCH(EPS!$B4274,'Vensim Variables'!$A:$A,0))</f>
        <v>g pollutant</v>
      </c>
      <c r="I4274" t="str">
        <f t="shared" si="132"/>
        <v>CO2</v>
      </c>
      <c r="J4274" t="e">
        <f>INDEX(NoSettings!$C:$C,MATCH(EPS!$A4274,NoSettings!$A:$A,0))</f>
        <v>#N/A</v>
      </c>
      <c r="K4274">
        <f>INDEX(GWP!$C$2:$C$13,MATCH(EPS!I4274,GWP!$B$2:$B$13,0))</f>
        <v>1</v>
      </c>
      <c r="L4274" s="4" t="e">
        <f t="shared" si="133"/>
        <v>#N/A</v>
      </c>
    </row>
    <row r="4275" spans="1:12">
      <c r="A4275" t="s">
        <v>9823</v>
      </c>
      <c r="B4275" t="s">
        <v>7325</v>
      </c>
      <c r="C4275" t="s">
        <v>1739</v>
      </c>
      <c r="D4275" t="s">
        <v>6875</v>
      </c>
      <c r="E4275" t="s">
        <v>1705</v>
      </c>
      <c r="H4275" t="str">
        <f>INDEX('Vensim Variables'!$B:$B,MATCH(EPS!$B4275,'Vensim Variables'!$A:$A,0))</f>
        <v>g pollutant</v>
      </c>
      <c r="I4275" t="str">
        <f t="shared" si="132"/>
        <v>VOC</v>
      </c>
      <c r="J4275" t="e">
        <f>INDEX(NoSettings!$C:$C,MATCH(EPS!$A4275,NoSettings!$A:$A,0))</f>
        <v>#N/A</v>
      </c>
      <c r="K4275">
        <f>INDEX(GWP!$C$2:$C$13,MATCH(EPS!I4275,GWP!$B$2:$B$13,0))</f>
        <v>0</v>
      </c>
      <c r="L4275" s="4" t="e">
        <f t="shared" si="133"/>
        <v>#N/A</v>
      </c>
    </row>
    <row r="4276" spans="1:12">
      <c r="A4276" t="s">
        <v>9824</v>
      </c>
      <c r="B4276" t="s">
        <v>7325</v>
      </c>
      <c r="C4276" t="s">
        <v>1739</v>
      </c>
      <c r="D4276" t="s">
        <v>6875</v>
      </c>
      <c r="E4276" t="s">
        <v>1706</v>
      </c>
      <c r="H4276" t="str">
        <f>INDEX('Vensim Variables'!$B:$B,MATCH(EPS!$B4276,'Vensim Variables'!$A:$A,0))</f>
        <v>g pollutant</v>
      </c>
      <c r="I4276" t="str">
        <f t="shared" si="132"/>
        <v>CO</v>
      </c>
      <c r="J4276" t="e">
        <f>INDEX(NoSettings!$C:$C,MATCH(EPS!$A4276,NoSettings!$A:$A,0))</f>
        <v>#N/A</v>
      </c>
      <c r="K4276">
        <f>INDEX(GWP!$C$2:$C$13,MATCH(EPS!I4276,GWP!$B$2:$B$13,0))</f>
        <v>0</v>
      </c>
      <c r="L4276" s="4" t="e">
        <f t="shared" si="133"/>
        <v>#N/A</v>
      </c>
    </row>
    <row r="4277" spans="1:12">
      <c r="A4277" t="s">
        <v>9825</v>
      </c>
      <c r="B4277" t="s">
        <v>7325</v>
      </c>
      <c r="C4277" t="s">
        <v>1739</v>
      </c>
      <c r="D4277" t="s">
        <v>6875</v>
      </c>
      <c r="E4277" t="s">
        <v>1707</v>
      </c>
      <c r="H4277" t="str">
        <f>INDEX('Vensim Variables'!$B:$B,MATCH(EPS!$B4277,'Vensim Variables'!$A:$A,0))</f>
        <v>g pollutant</v>
      </c>
      <c r="I4277" t="str">
        <f t="shared" si="132"/>
        <v>NOx</v>
      </c>
      <c r="J4277" t="e">
        <f>INDEX(NoSettings!$C:$C,MATCH(EPS!$A4277,NoSettings!$A:$A,0))</f>
        <v>#N/A</v>
      </c>
      <c r="K4277">
        <f>INDEX(GWP!$C$2:$C$13,MATCH(EPS!I4277,GWP!$B$2:$B$13,0))</f>
        <v>0</v>
      </c>
      <c r="L4277" s="4" t="e">
        <f t="shared" si="133"/>
        <v>#N/A</v>
      </c>
    </row>
    <row r="4278" spans="1:12">
      <c r="A4278" t="s">
        <v>9826</v>
      </c>
      <c r="B4278" t="s">
        <v>7325</v>
      </c>
      <c r="C4278" t="s">
        <v>1739</v>
      </c>
      <c r="D4278" t="s">
        <v>6875</v>
      </c>
      <c r="E4278" t="s">
        <v>1708</v>
      </c>
      <c r="H4278" t="str">
        <f>INDEX('Vensim Variables'!$B:$B,MATCH(EPS!$B4278,'Vensim Variables'!$A:$A,0))</f>
        <v>g pollutant</v>
      </c>
      <c r="I4278" t="str">
        <f t="shared" si="132"/>
        <v>PM10</v>
      </c>
      <c r="J4278" t="e">
        <f>INDEX(NoSettings!$C:$C,MATCH(EPS!$A4278,NoSettings!$A:$A,0))</f>
        <v>#N/A</v>
      </c>
      <c r="K4278">
        <f>INDEX(GWP!$C$2:$C$13,MATCH(EPS!I4278,GWP!$B$2:$B$13,0))</f>
        <v>0</v>
      </c>
      <c r="L4278" s="4" t="e">
        <f t="shared" si="133"/>
        <v>#N/A</v>
      </c>
    </row>
    <row r="4279" spans="1:12">
      <c r="A4279" t="s">
        <v>9827</v>
      </c>
      <c r="B4279" t="s">
        <v>7325</v>
      </c>
      <c r="C4279" t="s">
        <v>1739</v>
      </c>
      <c r="D4279" t="s">
        <v>6875</v>
      </c>
      <c r="E4279" t="s">
        <v>1709</v>
      </c>
      <c r="H4279" t="str">
        <f>INDEX('Vensim Variables'!$B:$B,MATCH(EPS!$B4279,'Vensim Variables'!$A:$A,0))</f>
        <v>g pollutant</v>
      </c>
      <c r="I4279" t="str">
        <f t="shared" si="132"/>
        <v>PM25</v>
      </c>
      <c r="J4279" t="e">
        <f>INDEX(NoSettings!$C:$C,MATCH(EPS!$A4279,NoSettings!$A:$A,0))</f>
        <v>#N/A</v>
      </c>
      <c r="K4279">
        <f>INDEX(GWP!$C$2:$C$13,MATCH(EPS!I4279,GWP!$B$2:$B$13,0))</f>
        <v>0</v>
      </c>
      <c r="L4279" s="4" t="e">
        <f t="shared" si="133"/>
        <v>#N/A</v>
      </c>
    </row>
    <row r="4280" spans="1:12">
      <c r="A4280" t="s">
        <v>9828</v>
      </c>
      <c r="B4280" t="s">
        <v>7325</v>
      </c>
      <c r="C4280" t="s">
        <v>1739</v>
      </c>
      <c r="D4280" t="s">
        <v>6875</v>
      </c>
      <c r="E4280" t="s">
        <v>1710</v>
      </c>
      <c r="H4280" t="str">
        <f>INDEX('Vensim Variables'!$B:$B,MATCH(EPS!$B4280,'Vensim Variables'!$A:$A,0))</f>
        <v>g pollutant</v>
      </c>
      <c r="I4280" t="str">
        <f t="shared" si="132"/>
        <v>SOx</v>
      </c>
      <c r="J4280" t="e">
        <f>INDEX(NoSettings!$C:$C,MATCH(EPS!$A4280,NoSettings!$A:$A,0))</f>
        <v>#N/A</v>
      </c>
      <c r="K4280">
        <f>INDEX(GWP!$C$2:$C$13,MATCH(EPS!I4280,GWP!$B$2:$B$13,0))</f>
        <v>0</v>
      </c>
      <c r="L4280" s="4" t="e">
        <f t="shared" si="133"/>
        <v>#N/A</v>
      </c>
    </row>
    <row r="4281" spans="1:12">
      <c r="A4281" t="s">
        <v>9829</v>
      </c>
      <c r="B4281" t="s">
        <v>7325</v>
      </c>
      <c r="C4281" t="s">
        <v>1739</v>
      </c>
      <c r="D4281" t="s">
        <v>6875</v>
      </c>
      <c r="E4281" t="s">
        <v>1711</v>
      </c>
      <c r="H4281" t="str">
        <f>INDEX('Vensim Variables'!$B:$B,MATCH(EPS!$B4281,'Vensim Variables'!$A:$A,0))</f>
        <v>g pollutant</v>
      </c>
      <c r="I4281" t="str">
        <f t="shared" si="132"/>
        <v>BC</v>
      </c>
      <c r="J4281" t="e">
        <f>INDEX(NoSettings!$C:$C,MATCH(EPS!$A4281,NoSettings!$A:$A,0))</f>
        <v>#N/A</v>
      </c>
      <c r="K4281">
        <f>INDEX(GWP!$C$2:$C$13,MATCH(EPS!I4281,GWP!$B$2:$B$13,0))</f>
        <v>0</v>
      </c>
      <c r="L4281" s="4" t="e">
        <f t="shared" si="133"/>
        <v>#N/A</v>
      </c>
    </row>
    <row r="4282" spans="1:12">
      <c r="A4282" t="s">
        <v>9830</v>
      </c>
      <c r="B4282" t="s">
        <v>7325</v>
      </c>
      <c r="C4282" t="s">
        <v>1739</v>
      </c>
      <c r="D4282" t="s">
        <v>6875</v>
      </c>
      <c r="E4282" t="s">
        <v>1712</v>
      </c>
      <c r="H4282" t="str">
        <f>INDEX('Vensim Variables'!$B:$B,MATCH(EPS!$B4282,'Vensim Variables'!$A:$A,0))</f>
        <v>g pollutant</v>
      </c>
      <c r="I4282" t="str">
        <f t="shared" si="132"/>
        <v>OC</v>
      </c>
      <c r="J4282" t="e">
        <f>INDEX(NoSettings!$C:$C,MATCH(EPS!$A4282,NoSettings!$A:$A,0))</f>
        <v>#N/A</v>
      </c>
      <c r="K4282">
        <f>INDEX(GWP!$C$2:$C$13,MATCH(EPS!I4282,GWP!$B$2:$B$13,0))</f>
        <v>0</v>
      </c>
      <c r="L4282" s="4" t="e">
        <f t="shared" si="133"/>
        <v>#N/A</v>
      </c>
    </row>
    <row r="4283" spans="1:12">
      <c r="A4283" t="s">
        <v>9831</v>
      </c>
      <c r="B4283" t="s">
        <v>7325</v>
      </c>
      <c r="C4283" t="s">
        <v>1739</v>
      </c>
      <c r="D4283" t="s">
        <v>6875</v>
      </c>
      <c r="E4283" t="s">
        <v>1713</v>
      </c>
      <c r="H4283" t="str">
        <f>INDEX('Vensim Variables'!$B:$B,MATCH(EPS!$B4283,'Vensim Variables'!$A:$A,0))</f>
        <v>g pollutant</v>
      </c>
      <c r="I4283" t="str">
        <f t="shared" si="132"/>
        <v>CH4</v>
      </c>
      <c r="J4283" t="e">
        <f>INDEX(NoSettings!$C:$C,MATCH(EPS!$A4283,NoSettings!$A:$A,0))</f>
        <v>#N/A</v>
      </c>
      <c r="K4283">
        <f>INDEX(GWP!$C$2:$C$13,MATCH(EPS!I4283,GWP!$B$2:$B$13,0))</f>
        <v>28</v>
      </c>
      <c r="L4283" s="4" t="e">
        <f t="shared" si="133"/>
        <v>#N/A</v>
      </c>
    </row>
    <row r="4284" spans="1:12">
      <c r="A4284" t="s">
        <v>9832</v>
      </c>
      <c r="B4284" t="s">
        <v>7325</v>
      </c>
      <c r="C4284" t="s">
        <v>1739</v>
      </c>
      <c r="D4284" t="s">
        <v>6875</v>
      </c>
      <c r="E4284" t="s">
        <v>1714</v>
      </c>
      <c r="H4284" t="str">
        <f>INDEX('Vensim Variables'!$B:$B,MATCH(EPS!$B4284,'Vensim Variables'!$A:$A,0))</f>
        <v>g pollutant</v>
      </c>
      <c r="I4284" t="str">
        <f t="shared" si="132"/>
        <v>N2O</v>
      </c>
      <c r="J4284" t="e">
        <f>INDEX(NoSettings!$C:$C,MATCH(EPS!$A4284,NoSettings!$A:$A,0))</f>
        <v>#N/A</v>
      </c>
      <c r="K4284">
        <f>INDEX(GWP!$C$2:$C$13,MATCH(EPS!I4284,GWP!$B$2:$B$13,0))</f>
        <v>265</v>
      </c>
      <c r="L4284" s="4" t="e">
        <f t="shared" si="133"/>
        <v>#N/A</v>
      </c>
    </row>
    <row r="4285" spans="1:12">
      <c r="A4285" t="s">
        <v>9833</v>
      </c>
      <c r="B4285" t="s">
        <v>7325</v>
      </c>
      <c r="C4285" t="s">
        <v>1739</v>
      </c>
      <c r="D4285" t="s">
        <v>6875</v>
      </c>
      <c r="E4285" t="s">
        <v>1715</v>
      </c>
      <c r="H4285" t="str">
        <f>INDEX('Vensim Variables'!$B:$B,MATCH(EPS!$B4285,'Vensim Variables'!$A:$A,0))</f>
        <v>g pollutant</v>
      </c>
      <c r="I4285" t="str">
        <f t="shared" si="132"/>
        <v>F gases</v>
      </c>
      <c r="J4285" t="e">
        <f>INDEX(NoSettings!$C:$C,MATCH(EPS!$A4285,NoSettings!$A:$A,0))</f>
        <v>#N/A</v>
      </c>
      <c r="K4285">
        <f>INDEX(GWP!$C$2:$C$13,MATCH(EPS!I4285,GWP!$B$2:$B$13,0))</f>
        <v>1</v>
      </c>
      <c r="L4285" s="4" t="e">
        <f t="shared" si="133"/>
        <v>#N/A</v>
      </c>
    </row>
    <row r="4286" spans="1:12">
      <c r="A4286" t="s">
        <v>9834</v>
      </c>
      <c r="B4286" t="s">
        <v>7325</v>
      </c>
      <c r="C4286" t="s">
        <v>1739</v>
      </c>
      <c r="D4286" t="s">
        <v>6876</v>
      </c>
      <c r="E4286" t="s">
        <v>1702</v>
      </c>
      <c r="H4286" t="str">
        <f>INDEX('Vensim Variables'!$B:$B,MATCH(EPS!$B4286,'Vensim Variables'!$A:$A,0))</f>
        <v>g pollutant</v>
      </c>
      <c r="I4286" t="str">
        <f t="shared" si="132"/>
        <v>CO2</v>
      </c>
      <c r="J4286" t="e">
        <f>INDEX(NoSettings!$C:$C,MATCH(EPS!$A4286,NoSettings!$A:$A,0))</f>
        <v>#N/A</v>
      </c>
      <c r="K4286">
        <f>INDEX(GWP!$C$2:$C$13,MATCH(EPS!I4286,GWP!$B$2:$B$13,0))</f>
        <v>1</v>
      </c>
      <c r="L4286" s="4" t="e">
        <f t="shared" si="133"/>
        <v>#N/A</v>
      </c>
    </row>
    <row r="4287" spans="1:12">
      <c r="A4287" t="s">
        <v>9835</v>
      </c>
      <c r="B4287" t="s">
        <v>7325</v>
      </c>
      <c r="C4287" t="s">
        <v>1739</v>
      </c>
      <c r="D4287" t="s">
        <v>6876</v>
      </c>
      <c r="E4287" t="s">
        <v>1705</v>
      </c>
      <c r="H4287" t="str">
        <f>INDEX('Vensim Variables'!$B:$B,MATCH(EPS!$B4287,'Vensim Variables'!$A:$A,0))</f>
        <v>g pollutant</v>
      </c>
      <c r="I4287" t="str">
        <f t="shared" si="132"/>
        <v>VOC</v>
      </c>
      <c r="J4287" t="e">
        <f>INDEX(NoSettings!$C:$C,MATCH(EPS!$A4287,NoSettings!$A:$A,0))</f>
        <v>#N/A</v>
      </c>
      <c r="K4287">
        <f>INDEX(GWP!$C$2:$C$13,MATCH(EPS!I4287,GWP!$B$2:$B$13,0))</f>
        <v>0</v>
      </c>
      <c r="L4287" s="4" t="e">
        <f t="shared" si="133"/>
        <v>#N/A</v>
      </c>
    </row>
    <row r="4288" spans="1:12">
      <c r="A4288" t="s">
        <v>9836</v>
      </c>
      <c r="B4288" t="s">
        <v>7325</v>
      </c>
      <c r="C4288" t="s">
        <v>1739</v>
      </c>
      <c r="D4288" t="s">
        <v>6876</v>
      </c>
      <c r="E4288" t="s">
        <v>1706</v>
      </c>
      <c r="H4288" t="str">
        <f>INDEX('Vensim Variables'!$B:$B,MATCH(EPS!$B4288,'Vensim Variables'!$A:$A,0))</f>
        <v>g pollutant</v>
      </c>
      <c r="I4288" t="str">
        <f t="shared" si="132"/>
        <v>CO</v>
      </c>
      <c r="J4288" t="e">
        <f>INDEX(NoSettings!$C:$C,MATCH(EPS!$A4288,NoSettings!$A:$A,0))</f>
        <v>#N/A</v>
      </c>
      <c r="K4288">
        <f>INDEX(GWP!$C$2:$C$13,MATCH(EPS!I4288,GWP!$B$2:$B$13,0))</f>
        <v>0</v>
      </c>
      <c r="L4288" s="4" t="e">
        <f t="shared" si="133"/>
        <v>#N/A</v>
      </c>
    </row>
    <row r="4289" spans="1:12">
      <c r="A4289" t="s">
        <v>9837</v>
      </c>
      <c r="B4289" t="s">
        <v>7325</v>
      </c>
      <c r="C4289" t="s">
        <v>1739</v>
      </c>
      <c r="D4289" t="s">
        <v>6876</v>
      </c>
      <c r="E4289" t="s">
        <v>1707</v>
      </c>
      <c r="H4289" t="str">
        <f>INDEX('Vensim Variables'!$B:$B,MATCH(EPS!$B4289,'Vensim Variables'!$A:$A,0))</f>
        <v>g pollutant</v>
      </c>
      <c r="I4289" t="str">
        <f t="shared" si="132"/>
        <v>NOx</v>
      </c>
      <c r="J4289" t="e">
        <f>INDEX(NoSettings!$C:$C,MATCH(EPS!$A4289,NoSettings!$A:$A,0))</f>
        <v>#N/A</v>
      </c>
      <c r="K4289">
        <f>INDEX(GWP!$C$2:$C$13,MATCH(EPS!I4289,GWP!$B$2:$B$13,0))</f>
        <v>0</v>
      </c>
      <c r="L4289" s="4" t="e">
        <f t="shared" si="133"/>
        <v>#N/A</v>
      </c>
    </row>
    <row r="4290" spans="1:12">
      <c r="A4290" t="s">
        <v>9838</v>
      </c>
      <c r="B4290" t="s">
        <v>7325</v>
      </c>
      <c r="C4290" t="s">
        <v>1739</v>
      </c>
      <c r="D4290" t="s">
        <v>6876</v>
      </c>
      <c r="E4290" t="s">
        <v>1708</v>
      </c>
      <c r="H4290" t="str">
        <f>INDEX('Vensim Variables'!$B:$B,MATCH(EPS!$B4290,'Vensim Variables'!$A:$A,0))</f>
        <v>g pollutant</v>
      </c>
      <c r="I4290" t="str">
        <f t="shared" si="132"/>
        <v>PM10</v>
      </c>
      <c r="J4290" t="e">
        <f>INDEX(NoSettings!$C:$C,MATCH(EPS!$A4290,NoSettings!$A:$A,0))</f>
        <v>#N/A</v>
      </c>
      <c r="K4290">
        <f>INDEX(GWP!$C$2:$C$13,MATCH(EPS!I4290,GWP!$B$2:$B$13,0))</f>
        <v>0</v>
      </c>
      <c r="L4290" s="4" t="e">
        <f t="shared" si="133"/>
        <v>#N/A</v>
      </c>
    </row>
    <row r="4291" spans="1:12">
      <c r="A4291" t="s">
        <v>9839</v>
      </c>
      <c r="B4291" t="s">
        <v>7325</v>
      </c>
      <c r="C4291" t="s">
        <v>1739</v>
      </c>
      <c r="D4291" t="s">
        <v>6876</v>
      </c>
      <c r="E4291" t="s">
        <v>1709</v>
      </c>
      <c r="H4291" t="str">
        <f>INDEX('Vensim Variables'!$B:$B,MATCH(EPS!$B4291,'Vensim Variables'!$A:$A,0))</f>
        <v>g pollutant</v>
      </c>
      <c r="I4291" t="str">
        <f t="shared" ref="I4291:I4354" si="134">IF(OR(C4291="CO2",C4291="CH4",C4291="N2O",C4291="F gases",C4291="VOC",C4291="CO",C4291="NOx",C4291="PM10",C4291="PM25",C4291="SOx",C4291="BC",C4291="OC"),C4291,IF(OR(D4291="CO2",D4291="CH4",D4291="N2O",D4291="F gases",D4291="VOC",D4291="CO",D4291="NOx",D4291="PM10",D4291="PM25",D4291="SOx",D4291="BC",D4291="OC"),D4291,IF(OR(E4291="CO2",E4291="CH4",E4291="N2O",E4291="F gases",E4291="VOC",E4291="CO",E4291="NOx",E4291="PM10",E4291="PM25",E4291="SOx",E4291="BC",E4291="OC"),E4291,"NA")))</f>
        <v>PM25</v>
      </c>
      <c r="J4291" t="e">
        <f>INDEX(NoSettings!$C:$C,MATCH(EPS!$A4291,NoSettings!$A:$A,0))</f>
        <v>#N/A</v>
      </c>
      <c r="K4291">
        <f>INDEX(GWP!$C$2:$C$13,MATCH(EPS!I4291,GWP!$B$2:$B$13,0))</f>
        <v>0</v>
      </c>
      <c r="L4291" s="4" t="e">
        <f t="shared" ref="L4291:L4354" si="135">IF(H4291="g pollutant",K4291*J4291/10^12,IF(H4291="MMTCO2e",J4291,IF(H4291="MWh",J4291,0)))</f>
        <v>#N/A</v>
      </c>
    </row>
    <row r="4292" spans="1:12">
      <c r="A4292" t="s">
        <v>9840</v>
      </c>
      <c r="B4292" t="s">
        <v>7325</v>
      </c>
      <c r="C4292" t="s">
        <v>1739</v>
      </c>
      <c r="D4292" t="s">
        <v>6876</v>
      </c>
      <c r="E4292" t="s">
        <v>1710</v>
      </c>
      <c r="H4292" t="str">
        <f>INDEX('Vensim Variables'!$B:$B,MATCH(EPS!$B4292,'Vensim Variables'!$A:$A,0))</f>
        <v>g pollutant</v>
      </c>
      <c r="I4292" t="str">
        <f t="shared" si="134"/>
        <v>SOx</v>
      </c>
      <c r="J4292" t="e">
        <f>INDEX(NoSettings!$C:$C,MATCH(EPS!$A4292,NoSettings!$A:$A,0))</f>
        <v>#N/A</v>
      </c>
      <c r="K4292">
        <f>INDEX(GWP!$C$2:$C$13,MATCH(EPS!I4292,GWP!$B$2:$B$13,0))</f>
        <v>0</v>
      </c>
      <c r="L4292" s="4" t="e">
        <f t="shared" si="135"/>
        <v>#N/A</v>
      </c>
    </row>
    <row r="4293" spans="1:12">
      <c r="A4293" t="s">
        <v>9841</v>
      </c>
      <c r="B4293" t="s">
        <v>7325</v>
      </c>
      <c r="C4293" t="s">
        <v>1739</v>
      </c>
      <c r="D4293" t="s">
        <v>6876</v>
      </c>
      <c r="E4293" t="s">
        <v>1711</v>
      </c>
      <c r="H4293" t="str">
        <f>INDEX('Vensim Variables'!$B:$B,MATCH(EPS!$B4293,'Vensim Variables'!$A:$A,0))</f>
        <v>g pollutant</v>
      </c>
      <c r="I4293" t="str">
        <f t="shared" si="134"/>
        <v>BC</v>
      </c>
      <c r="J4293" t="e">
        <f>INDEX(NoSettings!$C:$C,MATCH(EPS!$A4293,NoSettings!$A:$A,0))</f>
        <v>#N/A</v>
      </c>
      <c r="K4293">
        <f>INDEX(GWP!$C$2:$C$13,MATCH(EPS!I4293,GWP!$B$2:$B$13,0))</f>
        <v>0</v>
      </c>
      <c r="L4293" s="4" t="e">
        <f t="shared" si="135"/>
        <v>#N/A</v>
      </c>
    </row>
    <row r="4294" spans="1:12">
      <c r="A4294" t="s">
        <v>9842</v>
      </c>
      <c r="B4294" t="s">
        <v>7325</v>
      </c>
      <c r="C4294" t="s">
        <v>1739</v>
      </c>
      <c r="D4294" t="s">
        <v>6876</v>
      </c>
      <c r="E4294" t="s">
        <v>1712</v>
      </c>
      <c r="H4294" t="str">
        <f>INDEX('Vensim Variables'!$B:$B,MATCH(EPS!$B4294,'Vensim Variables'!$A:$A,0))</f>
        <v>g pollutant</v>
      </c>
      <c r="I4294" t="str">
        <f t="shared" si="134"/>
        <v>OC</v>
      </c>
      <c r="J4294" t="e">
        <f>INDEX(NoSettings!$C:$C,MATCH(EPS!$A4294,NoSettings!$A:$A,0))</f>
        <v>#N/A</v>
      </c>
      <c r="K4294">
        <f>INDEX(GWP!$C$2:$C$13,MATCH(EPS!I4294,GWP!$B$2:$B$13,0))</f>
        <v>0</v>
      </c>
      <c r="L4294" s="4" t="e">
        <f t="shared" si="135"/>
        <v>#N/A</v>
      </c>
    </row>
    <row r="4295" spans="1:12">
      <c r="A4295" t="s">
        <v>9843</v>
      </c>
      <c r="B4295" t="s">
        <v>7325</v>
      </c>
      <c r="C4295" t="s">
        <v>1739</v>
      </c>
      <c r="D4295" t="s">
        <v>6876</v>
      </c>
      <c r="E4295" t="s">
        <v>1713</v>
      </c>
      <c r="H4295" t="str">
        <f>INDEX('Vensim Variables'!$B:$B,MATCH(EPS!$B4295,'Vensim Variables'!$A:$A,0))</f>
        <v>g pollutant</v>
      </c>
      <c r="I4295" t="str">
        <f t="shared" si="134"/>
        <v>CH4</v>
      </c>
      <c r="J4295" t="e">
        <f>INDEX(NoSettings!$C:$C,MATCH(EPS!$A4295,NoSettings!$A:$A,0))</f>
        <v>#N/A</v>
      </c>
      <c r="K4295">
        <f>INDEX(GWP!$C$2:$C$13,MATCH(EPS!I4295,GWP!$B$2:$B$13,0))</f>
        <v>28</v>
      </c>
      <c r="L4295" s="4" t="e">
        <f t="shared" si="135"/>
        <v>#N/A</v>
      </c>
    </row>
    <row r="4296" spans="1:12">
      <c r="A4296" t="s">
        <v>9844</v>
      </c>
      <c r="B4296" t="s">
        <v>7325</v>
      </c>
      <c r="C4296" t="s">
        <v>1739</v>
      </c>
      <c r="D4296" t="s">
        <v>6876</v>
      </c>
      <c r="E4296" t="s">
        <v>1714</v>
      </c>
      <c r="H4296" t="str">
        <f>INDEX('Vensim Variables'!$B:$B,MATCH(EPS!$B4296,'Vensim Variables'!$A:$A,0))</f>
        <v>g pollutant</v>
      </c>
      <c r="I4296" t="str">
        <f t="shared" si="134"/>
        <v>N2O</v>
      </c>
      <c r="J4296" t="e">
        <f>INDEX(NoSettings!$C:$C,MATCH(EPS!$A4296,NoSettings!$A:$A,0))</f>
        <v>#N/A</v>
      </c>
      <c r="K4296">
        <f>INDEX(GWP!$C$2:$C$13,MATCH(EPS!I4296,GWP!$B$2:$B$13,0))</f>
        <v>265</v>
      </c>
      <c r="L4296" s="4" t="e">
        <f t="shared" si="135"/>
        <v>#N/A</v>
      </c>
    </row>
    <row r="4297" spans="1:12">
      <c r="A4297" t="s">
        <v>9845</v>
      </c>
      <c r="B4297" t="s">
        <v>7325</v>
      </c>
      <c r="C4297" t="s">
        <v>1739</v>
      </c>
      <c r="D4297" t="s">
        <v>6876</v>
      </c>
      <c r="E4297" t="s">
        <v>1715</v>
      </c>
      <c r="H4297" t="str">
        <f>INDEX('Vensim Variables'!$B:$B,MATCH(EPS!$B4297,'Vensim Variables'!$A:$A,0))</f>
        <v>g pollutant</v>
      </c>
      <c r="I4297" t="str">
        <f t="shared" si="134"/>
        <v>F gases</v>
      </c>
      <c r="J4297" t="e">
        <f>INDEX(NoSettings!$C:$C,MATCH(EPS!$A4297,NoSettings!$A:$A,0))</f>
        <v>#N/A</v>
      </c>
      <c r="K4297">
        <f>INDEX(GWP!$C$2:$C$13,MATCH(EPS!I4297,GWP!$B$2:$B$13,0))</f>
        <v>1</v>
      </c>
      <c r="L4297" s="4" t="e">
        <f t="shared" si="135"/>
        <v>#N/A</v>
      </c>
    </row>
    <row r="4298" spans="1:12">
      <c r="A4298" t="s">
        <v>9846</v>
      </c>
      <c r="B4298" t="s">
        <v>7325</v>
      </c>
      <c r="C4298" t="s">
        <v>1739</v>
      </c>
      <c r="D4298" t="s">
        <v>6877</v>
      </c>
      <c r="E4298" t="s">
        <v>1702</v>
      </c>
      <c r="H4298" t="str">
        <f>INDEX('Vensim Variables'!$B:$B,MATCH(EPS!$B4298,'Vensim Variables'!$A:$A,0))</f>
        <v>g pollutant</v>
      </c>
      <c r="I4298" t="str">
        <f t="shared" si="134"/>
        <v>CO2</v>
      </c>
      <c r="J4298" t="e">
        <f>INDEX(NoSettings!$C:$C,MATCH(EPS!$A4298,NoSettings!$A:$A,0))</f>
        <v>#N/A</v>
      </c>
      <c r="K4298">
        <f>INDEX(GWP!$C$2:$C$13,MATCH(EPS!I4298,GWP!$B$2:$B$13,0))</f>
        <v>1</v>
      </c>
      <c r="L4298" s="4" t="e">
        <f t="shared" si="135"/>
        <v>#N/A</v>
      </c>
    </row>
    <row r="4299" spans="1:12">
      <c r="A4299" t="s">
        <v>9847</v>
      </c>
      <c r="B4299" t="s">
        <v>7325</v>
      </c>
      <c r="C4299" t="s">
        <v>1739</v>
      </c>
      <c r="D4299" t="s">
        <v>6877</v>
      </c>
      <c r="E4299" t="s">
        <v>1705</v>
      </c>
      <c r="H4299" t="str">
        <f>INDEX('Vensim Variables'!$B:$B,MATCH(EPS!$B4299,'Vensim Variables'!$A:$A,0))</f>
        <v>g pollutant</v>
      </c>
      <c r="I4299" t="str">
        <f t="shared" si="134"/>
        <v>VOC</v>
      </c>
      <c r="J4299" t="e">
        <f>INDEX(NoSettings!$C:$C,MATCH(EPS!$A4299,NoSettings!$A:$A,0))</f>
        <v>#N/A</v>
      </c>
      <c r="K4299">
        <f>INDEX(GWP!$C$2:$C$13,MATCH(EPS!I4299,GWP!$B$2:$B$13,0))</f>
        <v>0</v>
      </c>
      <c r="L4299" s="4" t="e">
        <f t="shared" si="135"/>
        <v>#N/A</v>
      </c>
    </row>
    <row r="4300" spans="1:12">
      <c r="A4300" t="s">
        <v>9848</v>
      </c>
      <c r="B4300" t="s">
        <v>7325</v>
      </c>
      <c r="C4300" t="s">
        <v>1739</v>
      </c>
      <c r="D4300" t="s">
        <v>6877</v>
      </c>
      <c r="E4300" t="s">
        <v>1706</v>
      </c>
      <c r="H4300" t="str">
        <f>INDEX('Vensim Variables'!$B:$B,MATCH(EPS!$B4300,'Vensim Variables'!$A:$A,0))</f>
        <v>g pollutant</v>
      </c>
      <c r="I4300" t="str">
        <f t="shared" si="134"/>
        <v>CO</v>
      </c>
      <c r="J4300" t="e">
        <f>INDEX(NoSettings!$C:$C,MATCH(EPS!$A4300,NoSettings!$A:$A,0))</f>
        <v>#N/A</v>
      </c>
      <c r="K4300">
        <f>INDEX(GWP!$C$2:$C$13,MATCH(EPS!I4300,GWP!$B$2:$B$13,0))</f>
        <v>0</v>
      </c>
      <c r="L4300" s="4" t="e">
        <f t="shared" si="135"/>
        <v>#N/A</v>
      </c>
    </row>
    <row r="4301" spans="1:12">
      <c r="A4301" t="s">
        <v>9849</v>
      </c>
      <c r="B4301" t="s">
        <v>7325</v>
      </c>
      <c r="C4301" t="s">
        <v>1739</v>
      </c>
      <c r="D4301" t="s">
        <v>6877</v>
      </c>
      <c r="E4301" t="s">
        <v>1707</v>
      </c>
      <c r="H4301" t="str">
        <f>INDEX('Vensim Variables'!$B:$B,MATCH(EPS!$B4301,'Vensim Variables'!$A:$A,0))</f>
        <v>g pollutant</v>
      </c>
      <c r="I4301" t="str">
        <f t="shared" si="134"/>
        <v>NOx</v>
      </c>
      <c r="J4301" t="e">
        <f>INDEX(NoSettings!$C:$C,MATCH(EPS!$A4301,NoSettings!$A:$A,0))</f>
        <v>#N/A</v>
      </c>
      <c r="K4301">
        <f>INDEX(GWP!$C$2:$C$13,MATCH(EPS!I4301,GWP!$B$2:$B$13,0))</f>
        <v>0</v>
      </c>
      <c r="L4301" s="4" t="e">
        <f t="shared" si="135"/>
        <v>#N/A</v>
      </c>
    </row>
    <row r="4302" spans="1:12">
      <c r="A4302" t="s">
        <v>9850</v>
      </c>
      <c r="B4302" t="s">
        <v>7325</v>
      </c>
      <c r="C4302" t="s">
        <v>1739</v>
      </c>
      <c r="D4302" t="s">
        <v>6877</v>
      </c>
      <c r="E4302" t="s">
        <v>1708</v>
      </c>
      <c r="H4302" t="str">
        <f>INDEX('Vensim Variables'!$B:$B,MATCH(EPS!$B4302,'Vensim Variables'!$A:$A,0))</f>
        <v>g pollutant</v>
      </c>
      <c r="I4302" t="str">
        <f t="shared" si="134"/>
        <v>PM10</v>
      </c>
      <c r="J4302" t="e">
        <f>INDEX(NoSettings!$C:$C,MATCH(EPS!$A4302,NoSettings!$A:$A,0))</f>
        <v>#N/A</v>
      </c>
      <c r="K4302">
        <f>INDEX(GWP!$C$2:$C$13,MATCH(EPS!I4302,GWP!$B$2:$B$13,0))</f>
        <v>0</v>
      </c>
      <c r="L4302" s="4" t="e">
        <f t="shared" si="135"/>
        <v>#N/A</v>
      </c>
    </row>
    <row r="4303" spans="1:12">
      <c r="A4303" t="s">
        <v>9851</v>
      </c>
      <c r="B4303" t="s">
        <v>7325</v>
      </c>
      <c r="C4303" t="s">
        <v>1739</v>
      </c>
      <c r="D4303" t="s">
        <v>6877</v>
      </c>
      <c r="E4303" t="s">
        <v>1709</v>
      </c>
      <c r="H4303" t="str">
        <f>INDEX('Vensim Variables'!$B:$B,MATCH(EPS!$B4303,'Vensim Variables'!$A:$A,0))</f>
        <v>g pollutant</v>
      </c>
      <c r="I4303" t="str">
        <f t="shared" si="134"/>
        <v>PM25</v>
      </c>
      <c r="J4303" t="e">
        <f>INDEX(NoSettings!$C:$C,MATCH(EPS!$A4303,NoSettings!$A:$A,0))</f>
        <v>#N/A</v>
      </c>
      <c r="K4303">
        <f>INDEX(GWP!$C$2:$C$13,MATCH(EPS!I4303,GWP!$B$2:$B$13,0))</f>
        <v>0</v>
      </c>
      <c r="L4303" s="4" t="e">
        <f t="shared" si="135"/>
        <v>#N/A</v>
      </c>
    </row>
    <row r="4304" spans="1:12">
      <c r="A4304" t="s">
        <v>9852</v>
      </c>
      <c r="B4304" t="s">
        <v>7325</v>
      </c>
      <c r="C4304" t="s">
        <v>1739</v>
      </c>
      <c r="D4304" t="s">
        <v>6877</v>
      </c>
      <c r="E4304" t="s">
        <v>1710</v>
      </c>
      <c r="H4304" t="str">
        <f>INDEX('Vensim Variables'!$B:$B,MATCH(EPS!$B4304,'Vensim Variables'!$A:$A,0))</f>
        <v>g pollutant</v>
      </c>
      <c r="I4304" t="str">
        <f t="shared" si="134"/>
        <v>SOx</v>
      </c>
      <c r="J4304" t="e">
        <f>INDEX(NoSettings!$C:$C,MATCH(EPS!$A4304,NoSettings!$A:$A,0))</f>
        <v>#N/A</v>
      </c>
      <c r="K4304">
        <f>INDEX(GWP!$C$2:$C$13,MATCH(EPS!I4304,GWP!$B$2:$B$13,0))</f>
        <v>0</v>
      </c>
      <c r="L4304" s="4" t="e">
        <f t="shared" si="135"/>
        <v>#N/A</v>
      </c>
    </row>
    <row r="4305" spans="1:12">
      <c r="A4305" t="s">
        <v>9853</v>
      </c>
      <c r="B4305" t="s">
        <v>7325</v>
      </c>
      <c r="C4305" t="s">
        <v>1739</v>
      </c>
      <c r="D4305" t="s">
        <v>6877</v>
      </c>
      <c r="E4305" t="s">
        <v>1711</v>
      </c>
      <c r="H4305" t="str">
        <f>INDEX('Vensim Variables'!$B:$B,MATCH(EPS!$B4305,'Vensim Variables'!$A:$A,0))</f>
        <v>g pollutant</v>
      </c>
      <c r="I4305" t="str">
        <f t="shared" si="134"/>
        <v>BC</v>
      </c>
      <c r="J4305" t="e">
        <f>INDEX(NoSettings!$C:$C,MATCH(EPS!$A4305,NoSettings!$A:$A,0))</f>
        <v>#N/A</v>
      </c>
      <c r="K4305">
        <f>INDEX(GWP!$C$2:$C$13,MATCH(EPS!I4305,GWP!$B$2:$B$13,0))</f>
        <v>0</v>
      </c>
      <c r="L4305" s="4" t="e">
        <f t="shared" si="135"/>
        <v>#N/A</v>
      </c>
    </row>
    <row r="4306" spans="1:12">
      <c r="A4306" t="s">
        <v>9854</v>
      </c>
      <c r="B4306" t="s">
        <v>7325</v>
      </c>
      <c r="C4306" t="s">
        <v>1739</v>
      </c>
      <c r="D4306" t="s">
        <v>6877</v>
      </c>
      <c r="E4306" t="s">
        <v>1712</v>
      </c>
      <c r="H4306" t="str">
        <f>INDEX('Vensim Variables'!$B:$B,MATCH(EPS!$B4306,'Vensim Variables'!$A:$A,0))</f>
        <v>g pollutant</v>
      </c>
      <c r="I4306" t="str">
        <f t="shared" si="134"/>
        <v>OC</v>
      </c>
      <c r="J4306" t="e">
        <f>INDEX(NoSettings!$C:$C,MATCH(EPS!$A4306,NoSettings!$A:$A,0))</f>
        <v>#N/A</v>
      </c>
      <c r="K4306">
        <f>INDEX(GWP!$C$2:$C$13,MATCH(EPS!I4306,GWP!$B$2:$B$13,0))</f>
        <v>0</v>
      </c>
      <c r="L4306" s="4" t="e">
        <f t="shared" si="135"/>
        <v>#N/A</v>
      </c>
    </row>
    <row r="4307" spans="1:12">
      <c r="A4307" t="s">
        <v>9855</v>
      </c>
      <c r="B4307" t="s">
        <v>7325</v>
      </c>
      <c r="C4307" t="s">
        <v>1739</v>
      </c>
      <c r="D4307" t="s">
        <v>6877</v>
      </c>
      <c r="E4307" t="s">
        <v>1713</v>
      </c>
      <c r="H4307" t="str">
        <f>INDEX('Vensim Variables'!$B:$B,MATCH(EPS!$B4307,'Vensim Variables'!$A:$A,0))</f>
        <v>g pollutant</v>
      </c>
      <c r="I4307" t="str">
        <f t="shared" si="134"/>
        <v>CH4</v>
      </c>
      <c r="J4307" t="e">
        <f>INDEX(NoSettings!$C:$C,MATCH(EPS!$A4307,NoSettings!$A:$A,0))</f>
        <v>#N/A</v>
      </c>
      <c r="K4307">
        <f>INDEX(GWP!$C$2:$C$13,MATCH(EPS!I4307,GWP!$B$2:$B$13,0))</f>
        <v>28</v>
      </c>
      <c r="L4307" s="4" t="e">
        <f t="shared" si="135"/>
        <v>#N/A</v>
      </c>
    </row>
    <row r="4308" spans="1:12">
      <c r="A4308" t="s">
        <v>9856</v>
      </c>
      <c r="B4308" t="s">
        <v>7325</v>
      </c>
      <c r="C4308" t="s">
        <v>1739</v>
      </c>
      <c r="D4308" t="s">
        <v>6877</v>
      </c>
      <c r="E4308" t="s">
        <v>1714</v>
      </c>
      <c r="H4308" t="str">
        <f>INDEX('Vensim Variables'!$B:$B,MATCH(EPS!$B4308,'Vensim Variables'!$A:$A,0))</f>
        <v>g pollutant</v>
      </c>
      <c r="I4308" t="str">
        <f t="shared" si="134"/>
        <v>N2O</v>
      </c>
      <c r="J4308" t="e">
        <f>INDEX(NoSettings!$C:$C,MATCH(EPS!$A4308,NoSettings!$A:$A,0))</f>
        <v>#N/A</v>
      </c>
      <c r="K4308">
        <f>INDEX(GWP!$C$2:$C$13,MATCH(EPS!I4308,GWP!$B$2:$B$13,0))</f>
        <v>265</v>
      </c>
      <c r="L4308" s="4" t="e">
        <f t="shared" si="135"/>
        <v>#N/A</v>
      </c>
    </row>
    <row r="4309" spans="1:12">
      <c r="A4309" t="s">
        <v>9857</v>
      </c>
      <c r="B4309" t="s">
        <v>7325</v>
      </c>
      <c r="C4309" t="s">
        <v>1739</v>
      </c>
      <c r="D4309" t="s">
        <v>6877</v>
      </c>
      <c r="E4309" t="s">
        <v>1715</v>
      </c>
      <c r="H4309" t="str">
        <f>INDEX('Vensim Variables'!$B:$B,MATCH(EPS!$B4309,'Vensim Variables'!$A:$A,0))</f>
        <v>g pollutant</v>
      </c>
      <c r="I4309" t="str">
        <f t="shared" si="134"/>
        <v>F gases</v>
      </c>
      <c r="J4309" t="e">
        <f>INDEX(NoSettings!$C:$C,MATCH(EPS!$A4309,NoSettings!$A:$A,0))</f>
        <v>#N/A</v>
      </c>
      <c r="K4309">
        <f>INDEX(GWP!$C$2:$C$13,MATCH(EPS!I4309,GWP!$B$2:$B$13,0))</f>
        <v>1</v>
      </c>
      <c r="L4309" s="4" t="e">
        <f t="shared" si="135"/>
        <v>#N/A</v>
      </c>
    </row>
    <row r="4310" spans="1:12">
      <c r="A4310" t="s">
        <v>9858</v>
      </c>
      <c r="B4310" t="s">
        <v>7325</v>
      </c>
      <c r="C4310" t="s">
        <v>1739</v>
      </c>
      <c r="D4310" t="s">
        <v>6878</v>
      </c>
      <c r="E4310" t="s">
        <v>1702</v>
      </c>
      <c r="H4310" t="str">
        <f>INDEX('Vensim Variables'!$B:$B,MATCH(EPS!$B4310,'Vensim Variables'!$A:$A,0))</f>
        <v>g pollutant</v>
      </c>
      <c r="I4310" t="str">
        <f t="shared" si="134"/>
        <v>CO2</v>
      </c>
      <c r="J4310" t="e">
        <f>INDEX(NoSettings!$C:$C,MATCH(EPS!$A4310,NoSettings!$A:$A,0))</f>
        <v>#N/A</v>
      </c>
      <c r="K4310">
        <f>INDEX(GWP!$C$2:$C$13,MATCH(EPS!I4310,GWP!$B$2:$B$13,0))</f>
        <v>1</v>
      </c>
      <c r="L4310" s="4" t="e">
        <f t="shared" si="135"/>
        <v>#N/A</v>
      </c>
    </row>
    <row r="4311" spans="1:12">
      <c r="A4311" t="s">
        <v>9859</v>
      </c>
      <c r="B4311" t="s">
        <v>7325</v>
      </c>
      <c r="C4311" t="s">
        <v>1739</v>
      </c>
      <c r="D4311" t="s">
        <v>6878</v>
      </c>
      <c r="E4311" t="s">
        <v>1705</v>
      </c>
      <c r="H4311" t="str">
        <f>INDEX('Vensim Variables'!$B:$B,MATCH(EPS!$B4311,'Vensim Variables'!$A:$A,0))</f>
        <v>g pollutant</v>
      </c>
      <c r="I4311" t="str">
        <f t="shared" si="134"/>
        <v>VOC</v>
      </c>
      <c r="J4311" t="e">
        <f>INDEX(NoSettings!$C:$C,MATCH(EPS!$A4311,NoSettings!$A:$A,0))</f>
        <v>#N/A</v>
      </c>
      <c r="K4311">
        <f>INDEX(GWP!$C$2:$C$13,MATCH(EPS!I4311,GWP!$B$2:$B$13,0))</f>
        <v>0</v>
      </c>
      <c r="L4311" s="4" t="e">
        <f t="shared" si="135"/>
        <v>#N/A</v>
      </c>
    </row>
    <row r="4312" spans="1:12">
      <c r="A4312" t="s">
        <v>9860</v>
      </c>
      <c r="B4312" t="s">
        <v>7325</v>
      </c>
      <c r="C4312" t="s">
        <v>1739</v>
      </c>
      <c r="D4312" t="s">
        <v>6878</v>
      </c>
      <c r="E4312" t="s">
        <v>1706</v>
      </c>
      <c r="H4312" t="str">
        <f>INDEX('Vensim Variables'!$B:$B,MATCH(EPS!$B4312,'Vensim Variables'!$A:$A,0))</f>
        <v>g pollutant</v>
      </c>
      <c r="I4312" t="str">
        <f t="shared" si="134"/>
        <v>CO</v>
      </c>
      <c r="J4312" t="e">
        <f>INDEX(NoSettings!$C:$C,MATCH(EPS!$A4312,NoSettings!$A:$A,0))</f>
        <v>#N/A</v>
      </c>
      <c r="K4312">
        <f>INDEX(GWP!$C$2:$C$13,MATCH(EPS!I4312,GWP!$B$2:$B$13,0))</f>
        <v>0</v>
      </c>
      <c r="L4312" s="4" t="e">
        <f t="shared" si="135"/>
        <v>#N/A</v>
      </c>
    </row>
    <row r="4313" spans="1:12">
      <c r="A4313" t="s">
        <v>9861</v>
      </c>
      <c r="B4313" t="s">
        <v>7325</v>
      </c>
      <c r="C4313" t="s">
        <v>1739</v>
      </c>
      <c r="D4313" t="s">
        <v>6878</v>
      </c>
      <c r="E4313" t="s">
        <v>1707</v>
      </c>
      <c r="H4313" t="str">
        <f>INDEX('Vensim Variables'!$B:$B,MATCH(EPS!$B4313,'Vensim Variables'!$A:$A,0))</f>
        <v>g pollutant</v>
      </c>
      <c r="I4313" t="str">
        <f t="shared" si="134"/>
        <v>NOx</v>
      </c>
      <c r="J4313" t="e">
        <f>INDEX(NoSettings!$C:$C,MATCH(EPS!$A4313,NoSettings!$A:$A,0))</f>
        <v>#N/A</v>
      </c>
      <c r="K4313">
        <f>INDEX(GWP!$C$2:$C$13,MATCH(EPS!I4313,GWP!$B$2:$B$13,0))</f>
        <v>0</v>
      </c>
      <c r="L4313" s="4" t="e">
        <f t="shared" si="135"/>
        <v>#N/A</v>
      </c>
    </row>
    <row r="4314" spans="1:12">
      <c r="A4314" t="s">
        <v>9862</v>
      </c>
      <c r="B4314" t="s">
        <v>7325</v>
      </c>
      <c r="C4314" t="s">
        <v>1739</v>
      </c>
      <c r="D4314" t="s">
        <v>6878</v>
      </c>
      <c r="E4314" t="s">
        <v>1708</v>
      </c>
      <c r="H4314" t="str">
        <f>INDEX('Vensim Variables'!$B:$B,MATCH(EPS!$B4314,'Vensim Variables'!$A:$A,0))</f>
        <v>g pollutant</v>
      </c>
      <c r="I4314" t="str">
        <f t="shared" si="134"/>
        <v>PM10</v>
      </c>
      <c r="J4314" t="e">
        <f>INDEX(NoSettings!$C:$C,MATCH(EPS!$A4314,NoSettings!$A:$A,0))</f>
        <v>#N/A</v>
      </c>
      <c r="K4314">
        <f>INDEX(GWP!$C$2:$C$13,MATCH(EPS!I4314,GWP!$B$2:$B$13,0))</f>
        <v>0</v>
      </c>
      <c r="L4314" s="4" t="e">
        <f t="shared" si="135"/>
        <v>#N/A</v>
      </c>
    </row>
    <row r="4315" spans="1:12">
      <c r="A4315" t="s">
        <v>9863</v>
      </c>
      <c r="B4315" t="s">
        <v>7325</v>
      </c>
      <c r="C4315" t="s">
        <v>1739</v>
      </c>
      <c r="D4315" t="s">
        <v>6878</v>
      </c>
      <c r="E4315" t="s">
        <v>1709</v>
      </c>
      <c r="H4315" t="str">
        <f>INDEX('Vensim Variables'!$B:$B,MATCH(EPS!$B4315,'Vensim Variables'!$A:$A,0))</f>
        <v>g pollutant</v>
      </c>
      <c r="I4315" t="str">
        <f t="shared" si="134"/>
        <v>PM25</v>
      </c>
      <c r="J4315" t="e">
        <f>INDEX(NoSettings!$C:$C,MATCH(EPS!$A4315,NoSettings!$A:$A,0))</f>
        <v>#N/A</v>
      </c>
      <c r="K4315">
        <f>INDEX(GWP!$C$2:$C$13,MATCH(EPS!I4315,GWP!$B$2:$B$13,0))</f>
        <v>0</v>
      </c>
      <c r="L4315" s="4" t="e">
        <f t="shared" si="135"/>
        <v>#N/A</v>
      </c>
    </row>
    <row r="4316" spans="1:12">
      <c r="A4316" t="s">
        <v>9864</v>
      </c>
      <c r="B4316" t="s">
        <v>7325</v>
      </c>
      <c r="C4316" t="s">
        <v>1739</v>
      </c>
      <c r="D4316" t="s">
        <v>6878</v>
      </c>
      <c r="E4316" t="s">
        <v>1710</v>
      </c>
      <c r="H4316" t="str">
        <f>INDEX('Vensim Variables'!$B:$B,MATCH(EPS!$B4316,'Vensim Variables'!$A:$A,0))</f>
        <v>g pollutant</v>
      </c>
      <c r="I4316" t="str">
        <f t="shared" si="134"/>
        <v>SOx</v>
      </c>
      <c r="J4316" t="e">
        <f>INDEX(NoSettings!$C:$C,MATCH(EPS!$A4316,NoSettings!$A:$A,0))</f>
        <v>#N/A</v>
      </c>
      <c r="K4316">
        <f>INDEX(GWP!$C$2:$C$13,MATCH(EPS!I4316,GWP!$B$2:$B$13,0))</f>
        <v>0</v>
      </c>
      <c r="L4316" s="4" t="e">
        <f t="shared" si="135"/>
        <v>#N/A</v>
      </c>
    </row>
    <row r="4317" spans="1:12">
      <c r="A4317" t="s">
        <v>9865</v>
      </c>
      <c r="B4317" t="s">
        <v>7325</v>
      </c>
      <c r="C4317" t="s">
        <v>1739</v>
      </c>
      <c r="D4317" t="s">
        <v>6878</v>
      </c>
      <c r="E4317" t="s">
        <v>1711</v>
      </c>
      <c r="H4317" t="str">
        <f>INDEX('Vensim Variables'!$B:$B,MATCH(EPS!$B4317,'Vensim Variables'!$A:$A,0))</f>
        <v>g pollutant</v>
      </c>
      <c r="I4317" t="str">
        <f t="shared" si="134"/>
        <v>BC</v>
      </c>
      <c r="J4317" t="e">
        <f>INDEX(NoSettings!$C:$C,MATCH(EPS!$A4317,NoSettings!$A:$A,0))</f>
        <v>#N/A</v>
      </c>
      <c r="K4317">
        <f>INDEX(GWP!$C$2:$C$13,MATCH(EPS!I4317,GWP!$B$2:$B$13,0))</f>
        <v>0</v>
      </c>
      <c r="L4317" s="4" t="e">
        <f t="shared" si="135"/>
        <v>#N/A</v>
      </c>
    </row>
    <row r="4318" spans="1:12">
      <c r="A4318" t="s">
        <v>9866</v>
      </c>
      <c r="B4318" t="s">
        <v>7325</v>
      </c>
      <c r="C4318" t="s">
        <v>1739</v>
      </c>
      <c r="D4318" t="s">
        <v>6878</v>
      </c>
      <c r="E4318" t="s">
        <v>1712</v>
      </c>
      <c r="H4318" t="str">
        <f>INDEX('Vensim Variables'!$B:$B,MATCH(EPS!$B4318,'Vensim Variables'!$A:$A,0))</f>
        <v>g pollutant</v>
      </c>
      <c r="I4318" t="str">
        <f t="shared" si="134"/>
        <v>OC</v>
      </c>
      <c r="J4318" t="e">
        <f>INDEX(NoSettings!$C:$C,MATCH(EPS!$A4318,NoSettings!$A:$A,0))</f>
        <v>#N/A</v>
      </c>
      <c r="K4318">
        <f>INDEX(GWP!$C$2:$C$13,MATCH(EPS!I4318,GWP!$B$2:$B$13,0))</f>
        <v>0</v>
      </c>
      <c r="L4318" s="4" t="e">
        <f t="shared" si="135"/>
        <v>#N/A</v>
      </c>
    </row>
    <row r="4319" spans="1:12">
      <c r="A4319" t="s">
        <v>9867</v>
      </c>
      <c r="B4319" t="s">
        <v>7325</v>
      </c>
      <c r="C4319" t="s">
        <v>1739</v>
      </c>
      <c r="D4319" t="s">
        <v>6878</v>
      </c>
      <c r="E4319" t="s">
        <v>1713</v>
      </c>
      <c r="H4319" t="str">
        <f>INDEX('Vensim Variables'!$B:$B,MATCH(EPS!$B4319,'Vensim Variables'!$A:$A,0))</f>
        <v>g pollutant</v>
      </c>
      <c r="I4319" t="str">
        <f t="shared" si="134"/>
        <v>CH4</v>
      </c>
      <c r="J4319" t="e">
        <f>INDEX(NoSettings!$C:$C,MATCH(EPS!$A4319,NoSettings!$A:$A,0))</f>
        <v>#N/A</v>
      </c>
      <c r="K4319">
        <f>INDEX(GWP!$C$2:$C$13,MATCH(EPS!I4319,GWP!$B$2:$B$13,0))</f>
        <v>28</v>
      </c>
      <c r="L4319" s="4" t="e">
        <f t="shared" si="135"/>
        <v>#N/A</v>
      </c>
    </row>
    <row r="4320" spans="1:12">
      <c r="A4320" t="s">
        <v>9868</v>
      </c>
      <c r="B4320" t="s">
        <v>7325</v>
      </c>
      <c r="C4320" t="s">
        <v>1739</v>
      </c>
      <c r="D4320" t="s">
        <v>6878</v>
      </c>
      <c r="E4320" t="s">
        <v>1714</v>
      </c>
      <c r="H4320" t="str">
        <f>INDEX('Vensim Variables'!$B:$B,MATCH(EPS!$B4320,'Vensim Variables'!$A:$A,0))</f>
        <v>g pollutant</v>
      </c>
      <c r="I4320" t="str">
        <f t="shared" si="134"/>
        <v>N2O</v>
      </c>
      <c r="J4320" t="e">
        <f>INDEX(NoSettings!$C:$C,MATCH(EPS!$A4320,NoSettings!$A:$A,0))</f>
        <v>#N/A</v>
      </c>
      <c r="K4320">
        <f>INDEX(GWP!$C$2:$C$13,MATCH(EPS!I4320,GWP!$B$2:$B$13,0))</f>
        <v>265</v>
      </c>
      <c r="L4320" s="4" t="e">
        <f t="shared" si="135"/>
        <v>#N/A</v>
      </c>
    </row>
    <row r="4321" spans="1:12">
      <c r="A4321" t="s">
        <v>9869</v>
      </c>
      <c r="B4321" t="s">
        <v>7325</v>
      </c>
      <c r="C4321" t="s">
        <v>1739</v>
      </c>
      <c r="D4321" t="s">
        <v>6878</v>
      </c>
      <c r="E4321" t="s">
        <v>1715</v>
      </c>
      <c r="H4321" t="str">
        <f>INDEX('Vensim Variables'!$B:$B,MATCH(EPS!$B4321,'Vensim Variables'!$A:$A,0))</f>
        <v>g pollutant</v>
      </c>
      <c r="I4321" t="str">
        <f t="shared" si="134"/>
        <v>F gases</v>
      </c>
      <c r="J4321" t="e">
        <f>INDEX(NoSettings!$C:$C,MATCH(EPS!$A4321,NoSettings!$A:$A,0))</f>
        <v>#N/A</v>
      </c>
      <c r="K4321">
        <f>INDEX(GWP!$C$2:$C$13,MATCH(EPS!I4321,GWP!$B$2:$B$13,0))</f>
        <v>1</v>
      </c>
      <c r="L4321" s="4" t="e">
        <f t="shared" si="135"/>
        <v>#N/A</v>
      </c>
    </row>
    <row r="4322" spans="1:12">
      <c r="A4322" t="s">
        <v>9870</v>
      </c>
      <c r="B4322" t="s">
        <v>7325</v>
      </c>
      <c r="C4322" t="s">
        <v>1739</v>
      </c>
      <c r="D4322" t="s">
        <v>6879</v>
      </c>
      <c r="E4322" t="s">
        <v>1702</v>
      </c>
      <c r="H4322" t="str">
        <f>INDEX('Vensim Variables'!$B:$B,MATCH(EPS!$B4322,'Vensim Variables'!$A:$A,0))</f>
        <v>g pollutant</v>
      </c>
      <c r="I4322" t="str">
        <f t="shared" si="134"/>
        <v>CO2</v>
      </c>
      <c r="J4322" t="e">
        <f>INDEX(NoSettings!$C:$C,MATCH(EPS!$A4322,NoSettings!$A:$A,0))</f>
        <v>#N/A</v>
      </c>
      <c r="K4322">
        <f>INDEX(GWP!$C$2:$C$13,MATCH(EPS!I4322,GWP!$B$2:$B$13,0))</f>
        <v>1</v>
      </c>
      <c r="L4322" s="4" t="e">
        <f t="shared" si="135"/>
        <v>#N/A</v>
      </c>
    </row>
    <row r="4323" spans="1:12">
      <c r="A4323" t="s">
        <v>9871</v>
      </c>
      <c r="B4323" t="s">
        <v>7325</v>
      </c>
      <c r="C4323" t="s">
        <v>1739</v>
      </c>
      <c r="D4323" t="s">
        <v>6879</v>
      </c>
      <c r="E4323" t="s">
        <v>1705</v>
      </c>
      <c r="H4323" t="str">
        <f>INDEX('Vensim Variables'!$B:$B,MATCH(EPS!$B4323,'Vensim Variables'!$A:$A,0))</f>
        <v>g pollutant</v>
      </c>
      <c r="I4323" t="str">
        <f t="shared" si="134"/>
        <v>VOC</v>
      </c>
      <c r="J4323" t="e">
        <f>INDEX(NoSettings!$C:$C,MATCH(EPS!$A4323,NoSettings!$A:$A,0))</f>
        <v>#N/A</v>
      </c>
      <c r="K4323">
        <f>INDEX(GWP!$C$2:$C$13,MATCH(EPS!I4323,GWP!$B$2:$B$13,0))</f>
        <v>0</v>
      </c>
      <c r="L4323" s="4" t="e">
        <f t="shared" si="135"/>
        <v>#N/A</v>
      </c>
    </row>
    <row r="4324" spans="1:12">
      <c r="A4324" t="s">
        <v>9872</v>
      </c>
      <c r="B4324" t="s">
        <v>7325</v>
      </c>
      <c r="C4324" t="s">
        <v>1739</v>
      </c>
      <c r="D4324" t="s">
        <v>6879</v>
      </c>
      <c r="E4324" t="s">
        <v>1706</v>
      </c>
      <c r="H4324" t="str">
        <f>INDEX('Vensim Variables'!$B:$B,MATCH(EPS!$B4324,'Vensim Variables'!$A:$A,0))</f>
        <v>g pollutant</v>
      </c>
      <c r="I4324" t="str">
        <f t="shared" si="134"/>
        <v>CO</v>
      </c>
      <c r="J4324" t="e">
        <f>INDEX(NoSettings!$C:$C,MATCH(EPS!$A4324,NoSettings!$A:$A,0))</f>
        <v>#N/A</v>
      </c>
      <c r="K4324">
        <f>INDEX(GWP!$C$2:$C$13,MATCH(EPS!I4324,GWP!$B$2:$B$13,0))</f>
        <v>0</v>
      </c>
      <c r="L4324" s="4" t="e">
        <f t="shared" si="135"/>
        <v>#N/A</v>
      </c>
    </row>
    <row r="4325" spans="1:12">
      <c r="A4325" t="s">
        <v>9873</v>
      </c>
      <c r="B4325" t="s">
        <v>7325</v>
      </c>
      <c r="C4325" t="s">
        <v>1739</v>
      </c>
      <c r="D4325" t="s">
        <v>6879</v>
      </c>
      <c r="E4325" t="s">
        <v>1707</v>
      </c>
      <c r="H4325" t="str">
        <f>INDEX('Vensim Variables'!$B:$B,MATCH(EPS!$B4325,'Vensim Variables'!$A:$A,0))</f>
        <v>g pollutant</v>
      </c>
      <c r="I4325" t="str">
        <f t="shared" si="134"/>
        <v>NOx</v>
      </c>
      <c r="J4325" t="e">
        <f>INDEX(NoSettings!$C:$C,MATCH(EPS!$A4325,NoSettings!$A:$A,0))</f>
        <v>#N/A</v>
      </c>
      <c r="K4325">
        <f>INDEX(GWP!$C$2:$C$13,MATCH(EPS!I4325,GWP!$B$2:$B$13,0))</f>
        <v>0</v>
      </c>
      <c r="L4325" s="4" t="e">
        <f t="shared" si="135"/>
        <v>#N/A</v>
      </c>
    </row>
    <row r="4326" spans="1:12">
      <c r="A4326" t="s">
        <v>9874</v>
      </c>
      <c r="B4326" t="s">
        <v>7325</v>
      </c>
      <c r="C4326" t="s">
        <v>1739</v>
      </c>
      <c r="D4326" t="s">
        <v>6879</v>
      </c>
      <c r="E4326" t="s">
        <v>1708</v>
      </c>
      <c r="H4326" t="str">
        <f>INDEX('Vensim Variables'!$B:$B,MATCH(EPS!$B4326,'Vensim Variables'!$A:$A,0))</f>
        <v>g pollutant</v>
      </c>
      <c r="I4326" t="str">
        <f t="shared" si="134"/>
        <v>PM10</v>
      </c>
      <c r="J4326" t="e">
        <f>INDEX(NoSettings!$C:$C,MATCH(EPS!$A4326,NoSettings!$A:$A,0))</f>
        <v>#N/A</v>
      </c>
      <c r="K4326">
        <f>INDEX(GWP!$C$2:$C$13,MATCH(EPS!I4326,GWP!$B$2:$B$13,0))</f>
        <v>0</v>
      </c>
      <c r="L4326" s="4" t="e">
        <f t="shared" si="135"/>
        <v>#N/A</v>
      </c>
    </row>
    <row r="4327" spans="1:12">
      <c r="A4327" t="s">
        <v>9875</v>
      </c>
      <c r="B4327" t="s">
        <v>7325</v>
      </c>
      <c r="C4327" t="s">
        <v>1739</v>
      </c>
      <c r="D4327" t="s">
        <v>6879</v>
      </c>
      <c r="E4327" t="s">
        <v>1709</v>
      </c>
      <c r="H4327" t="str">
        <f>INDEX('Vensim Variables'!$B:$B,MATCH(EPS!$B4327,'Vensim Variables'!$A:$A,0))</f>
        <v>g pollutant</v>
      </c>
      <c r="I4327" t="str">
        <f t="shared" si="134"/>
        <v>PM25</v>
      </c>
      <c r="J4327" t="e">
        <f>INDEX(NoSettings!$C:$C,MATCH(EPS!$A4327,NoSettings!$A:$A,0))</f>
        <v>#N/A</v>
      </c>
      <c r="K4327">
        <f>INDEX(GWP!$C$2:$C$13,MATCH(EPS!I4327,GWP!$B$2:$B$13,0))</f>
        <v>0</v>
      </c>
      <c r="L4327" s="4" t="e">
        <f t="shared" si="135"/>
        <v>#N/A</v>
      </c>
    </row>
    <row r="4328" spans="1:12">
      <c r="A4328" t="s">
        <v>9876</v>
      </c>
      <c r="B4328" t="s">
        <v>7325</v>
      </c>
      <c r="C4328" t="s">
        <v>1739</v>
      </c>
      <c r="D4328" t="s">
        <v>6879</v>
      </c>
      <c r="E4328" t="s">
        <v>1710</v>
      </c>
      <c r="H4328" t="str">
        <f>INDEX('Vensim Variables'!$B:$B,MATCH(EPS!$B4328,'Vensim Variables'!$A:$A,0))</f>
        <v>g pollutant</v>
      </c>
      <c r="I4328" t="str">
        <f t="shared" si="134"/>
        <v>SOx</v>
      </c>
      <c r="J4328" t="e">
        <f>INDEX(NoSettings!$C:$C,MATCH(EPS!$A4328,NoSettings!$A:$A,0))</f>
        <v>#N/A</v>
      </c>
      <c r="K4328">
        <f>INDEX(GWP!$C$2:$C$13,MATCH(EPS!I4328,GWP!$B$2:$B$13,0))</f>
        <v>0</v>
      </c>
      <c r="L4328" s="4" t="e">
        <f t="shared" si="135"/>
        <v>#N/A</v>
      </c>
    </row>
    <row r="4329" spans="1:12">
      <c r="A4329" t="s">
        <v>9877</v>
      </c>
      <c r="B4329" t="s">
        <v>7325</v>
      </c>
      <c r="C4329" t="s">
        <v>1739</v>
      </c>
      <c r="D4329" t="s">
        <v>6879</v>
      </c>
      <c r="E4329" t="s">
        <v>1711</v>
      </c>
      <c r="H4329" t="str">
        <f>INDEX('Vensim Variables'!$B:$B,MATCH(EPS!$B4329,'Vensim Variables'!$A:$A,0))</f>
        <v>g pollutant</v>
      </c>
      <c r="I4329" t="str">
        <f t="shared" si="134"/>
        <v>BC</v>
      </c>
      <c r="J4329" t="e">
        <f>INDEX(NoSettings!$C:$C,MATCH(EPS!$A4329,NoSettings!$A:$A,0))</f>
        <v>#N/A</v>
      </c>
      <c r="K4329">
        <f>INDEX(GWP!$C$2:$C$13,MATCH(EPS!I4329,GWP!$B$2:$B$13,0))</f>
        <v>0</v>
      </c>
      <c r="L4329" s="4" t="e">
        <f t="shared" si="135"/>
        <v>#N/A</v>
      </c>
    </row>
    <row r="4330" spans="1:12">
      <c r="A4330" t="s">
        <v>9878</v>
      </c>
      <c r="B4330" t="s">
        <v>7325</v>
      </c>
      <c r="C4330" t="s">
        <v>1739</v>
      </c>
      <c r="D4330" t="s">
        <v>6879</v>
      </c>
      <c r="E4330" t="s">
        <v>1712</v>
      </c>
      <c r="H4330" t="str">
        <f>INDEX('Vensim Variables'!$B:$B,MATCH(EPS!$B4330,'Vensim Variables'!$A:$A,0))</f>
        <v>g pollutant</v>
      </c>
      <c r="I4330" t="str">
        <f t="shared" si="134"/>
        <v>OC</v>
      </c>
      <c r="J4330" t="e">
        <f>INDEX(NoSettings!$C:$C,MATCH(EPS!$A4330,NoSettings!$A:$A,0))</f>
        <v>#N/A</v>
      </c>
      <c r="K4330">
        <f>INDEX(GWP!$C$2:$C$13,MATCH(EPS!I4330,GWP!$B$2:$B$13,0))</f>
        <v>0</v>
      </c>
      <c r="L4330" s="4" t="e">
        <f t="shared" si="135"/>
        <v>#N/A</v>
      </c>
    </row>
    <row r="4331" spans="1:12">
      <c r="A4331" t="s">
        <v>9879</v>
      </c>
      <c r="B4331" t="s">
        <v>7325</v>
      </c>
      <c r="C4331" t="s">
        <v>1739</v>
      </c>
      <c r="D4331" t="s">
        <v>6879</v>
      </c>
      <c r="E4331" t="s">
        <v>1713</v>
      </c>
      <c r="H4331" t="str">
        <f>INDEX('Vensim Variables'!$B:$B,MATCH(EPS!$B4331,'Vensim Variables'!$A:$A,0))</f>
        <v>g pollutant</v>
      </c>
      <c r="I4331" t="str">
        <f t="shared" si="134"/>
        <v>CH4</v>
      </c>
      <c r="J4331" t="e">
        <f>INDEX(NoSettings!$C:$C,MATCH(EPS!$A4331,NoSettings!$A:$A,0))</f>
        <v>#N/A</v>
      </c>
      <c r="K4331">
        <f>INDEX(GWP!$C$2:$C$13,MATCH(EPS!I4331,GWP!$B$2:$B$13,0))</f>
        <v>28</v>
      </c>
      <c r="L4331" s="4" t="e">
        <f t="shared" si="135"/>
        <v>#N/A</v>
      </c>
    </row>
    <row r="4332" spans="1:12">
      <c r="A4332" t="s">
        <v>9880</v>
      </c>
      <c r="B4332" t="s">
        <v>7325</v>
      </c>
      <c r="C4332" t="s">
        <v>1739</v>
      </c>
      <c r="D4332" t="s">
        <v>6879</v>
      </c>
      <c r="E4332" t="s">
        <v>1714</v>
      </c>
      <c r="H4332" t="str">
        <f>INDEX('Vensim Variables'!$B:$B,MATCH(EPS!$B4332,'Vensim Variables'!$A:$A,0))</f>
        <v>g pollutant</v>
      </c>
      <c r="I4332" t="str">
        <f t="shared" si="134"/>
        <v>N2O</v>
      </c>
      <c r="J4332" t="e">
        <f>INDEX(NoSettings!$C:$C,MATCH(EPS!$A4332,NoSettings!$A:$A,0))</f>
        <v>#N/A</v>
      </c>
      <c r="K4332">
        <f>INDEX(GWP!$C$2:$C$13,MATCH(EPS!I4332,GWP!$B$2:$B$13,0))</f>
        <v>265</v>
      </c>
      <c r="L4332" s="4" t="e">
        <f t="shared" si="135"/>
        <v>#N/A</v>
      </c>
    </row>
    <row r="4333" spans="1:12">
      <c r="A4333" t="s">
        <v>9881</v>
      </c>
      <c r="B4333" t="s">
        <v>7325</v>
      </c>
      <c r="C4333" t="s">
        <v>1739</v>
      </c>
      <c r="D4333" t="s">
        <v>6879</v>
      </c>
      <c r="E4333" t="s">
        <v>1715</v>
      </c>
      <c r="H4333" t="str">
        <f>INDEX('Vensim Variables'!$B:$B,MATCH(EPS!$B4333,'Vensim Variables'!$A:$A,0))</f>
        <v>g pollutant</v>
      </c>
      <c r="I4333" t="str">
        <f t="shared" si="134"/>
        <v>F gases</v>
      </c>
      <c r="J4333" t="e">
        <f>INDEX(NoSettings!$C:$C,MATCH(EPS!$A4333,NoSettings!$A:$A,0))</f>
        <v>#N/A</v>
      </c>
      <c r="K4333">
        <f>INDEX(GWP!$C$2:$C$13,MATCH(EPS!I4333,GWP!$B$2:$B$13,0))</f>
        <v>1</v>
      </c>
      <c r="L4333" s="4" t="e">
        <f t="shared" si="135"/>
        <v>#N/A</v>
      </c>
    </row>
    <row r="4334" spans="1:12">
      <c r="A4334" t="s">
        <v>9882</v>
      </c>
      <c r="B4334" t="s">
        <v>7325</v>
      </c>
      <c r="C4334" t="s">
        <v>1739</v>
      </c>
      <c r="D4334" t="s">
        <v>6880</v>
      </c>
      <c r="E4334" t="s">
        <v>1702</v>
      </c>
      <c r="H4334" t="str">
        <f>INDEX('Vensim Variables'!$B:$B,MATCH(EPS!$B4334,'Vensim Variables'!$A:$A,0))</f>
        <v>g pollutant</v>
      </c>
      <c r="I4334" t="str">
        <f t="shared" si="134"/>
        <v>CO2</v>
      </c>
      <c r="J4334" t="e">
        <f>INDEX(NoSettings!$C:$C,MATCH(EPS!$A4334,NoSettings!$A:$A,0))</f>
        <v>#N/A</v>
      </c>
      <c r="K4334">
        <f>INDEX(GWP!$C$2:$C$13,MATCH(EPS!I4334,GWP!$B$2:$B$13,0))</f>
        <v>1</v>
      </c>
      <c r="L4334" s="4" t="e">
        <f t="shared" si="135"/>
        <v>#N/A</v>
      </c>
    </row>
    <row r="4335" spans="1:12">
      <c r="A4335" t="s">
        <v>9883</v>
      </c>
      <c r="B4335" t="s">
        <v>7325</v>
      </c>
      <c r="C4335" t="s">
        <v>1739</v>
      </c>
      <c r="D4335" t="s">
        <v>6880</v>
      </c>
      <c r="E4335" t="s">
        <v>1705</v>
      </c>
      <c r="H4335" t="str">
        <f>INDEX('Vensim Variables'!$B:$B,MATCH(EPS!$B4335,'Vensim Variables'!$A:$A,0))</f>
        <v>g pollutant</v>
      </c>
      <c r="I4335" t="str">
        <f t="shared" si="134"/>
        <v>VOC</v>
      </c>
      <c r="J4335" t="e">
        <f>INDEX(NoSettings!$C:$C,MATCH(EPS!$A4335,NoSettings!$A:$A,0))</f>
        <v>#N/A</v>
      </c>
      <c r="K4335">
        <f>INDEX(GWP!$C$2:$C$13,MATCH(EPS!I4335,GWP!$B$2:$B$13,0))</f>
        <v>0</v>
      </c>
      <c r="L4335" s="4" t="e">
        <f t="shared" si="135"/>
        <v>#N/A</v>
      </c>
    </row>
    <row r="4336" spans="1:12">
      <c r="A4336" t="s">
        <v>9884</v>
      </c>
      <c r="B4336" t="s">
        <v>7325</v>
      </c>
      <c r="C4336" t="s">
        <v>1739</v>
      </c>
      <c r="D4336" t="s">
        <v>6880</v>
      </c>
      <c r="E4336" t="s">
        <v>1706</v>
      </c>
      <c r="H4336" t="str">
        <f>INDEX('Vensim Variables'!$B:$B,MATCH(EPS!$B4336,'Vensim Variables'!$A:$A,0))</f>
        <v>g pollutant</v>
      </c>
      <c r="I4336" t="str">
        <f t="shared" si="134"/>
        <v>CO</v>
      </c>
      <c r="J4336" t="e">
        <f>INDEX(NoSettings!$C:$C,MATCH(EPS!$A4336,NoSettings!$A:$A,0))</f>
        <v>#N/A</v>
      </c>
      <c r="K4336">
        <f>INDEX(GWP!$C$2:$C$13,MATCH(EPS!I4336,GWP!$B$2:$B$13,0))</f>
        <v>0</v>
      </c>
      <c r="L4336" s="4" t="e">
        <f t="shared" si="135"/>
        <v>#N/A</v>
      </c>
    </row>
    <row r="4337" spans="1:12">
      <c r="A4337" t="s">
        <v>9885</v>
      </c>
      <c r="B4337" t="s">
        <v>7325</v>
      </c>
      <c r="C4337" t="s">
        <v>1739</v>
      </c>
      <c r="D4337" t="s">
        <v>6880</v>
      </c>
      <c r="E4337" t="s">
        <v>1707</v>
      </c>
      <c r="H4337" t="str">
        <f>INDEX('Vensim Variables'!$B:$B,MATCH(EPS!$B4337,'Vensim Variables'!$A:$A,0))</f>
        <v>g pollutant</v>
      </c>
      <c r="I4337" t="str">
        <f t="shared" si="134"/>
        <v>NOx</v>
      </c>
      <c r="J4337" t="e">
        <f>INDEX(NoSettings!$C:$C,MATCH(EPS!$A4337,NoSettings!$A:$A,0))</f>
        <v>#N/A</v>
      </c>
      <c r="K4337">
        <f>INDEX(GWP!$C$2:$C$13,MATCH(EPS!I4337,GWP!$B$2:$B$13,0))</f>
        <v>0</v>
      </c>
      <c r="L4337" s="4" t="e">
        <f t="shared" si="135"/>
        <v>#N/A</v>
      </c>
    </row>
    <row r="4338" spans="1:12">
      <c r="A4338" t="s">
        <v>9886</v>
      </c>
      <c r="B4338" t="s">
        <v>7325</v>
      </c>
      <c r="C4338" t="s">
        <v>1739</v>
      </c>
      <c r="D4338" t="s">
        <v>6880</v>
      </c>
      <c r="E4338" t="s">
        <v>1708</v>
      </c>
      <c r="H4338" t="str">
        <f>INDEX('Vensim Variables'!$B:$B,MATCH(EPS!$B4338,'Vensim Variables'!$A:$A,0))</f>
        <v>g pollutant</v>
      </c>
      <c r="I4338" t="str">
        <f t="shared" si="134"/>
        <v>PM10</v>
      </c>
      <c r="J4338" t="e">
        <f>INDEX(NoSettings!$C:$C,MATCH(EPS!$A4338,NoSettings!$A:$A,0))</f>
        <v>#N/A</v>
      </c>
      <c r="K4338">
        <f>INDEX(GWP!$C$2:$C$13,MATCH(EPS!I4338,GWP!$B$2:$B$13,0))</f>
        <v>0</v>
      </c>
      <c r="L4338" s="4" t="e">
        <f t="shared" si="135"/>
        <v>#N/A</v>
      </c>
    </row>
    <row r="4339" spans="1:12">
      <c r="A4339" t="s">
        <v>9887</v>
      </c>
      <c r="B4339" t="s">
        <v>7325</v>
      </c>
      <c r="C4339" t="s">
        <v>1739</v>
      </c>
      <c r="D4339" t="s">
        <v>6880</v>
      </c>
      <c r="E4339" t="s">
        <v>1709</v>
      </c>
      <c r="H4339" t="str">
        <f>INDEX('Vensim Variables'!$B:$B,MATCH(EPS!$B4339,'Vensim Variables'!$A:$A,0))</f>
        <v>g pollutant</v>
      </c>
      <c r="I4339" t="str">
        <f t="shared" si="134"/>
        <v>PM25</v>
      </c>
      <c r="J4339" t="e">
        <f>INDEX(NoSettings!$C:$C,MATCH(EPS!$A4339,NoSettings!$A:$A,0))</f>
        <v>#N/A</v>
      </c>
      <c r="K4339">
        <f>INDEX(GWP!$C$2:$C$13,MATCH(EPS!I4339,GWP!$B$2:$B$13,0))</f>
        <v>0</v>
      </c>
      <c r="L4339" s="4" t="e">
        <f t="shared" si="135"/>
        <v>#N/A</v>
      </c>
    </row>
    <row r="4340" spans="1:12">
      <c r="A4340" t="s">
        <v>9888</v>
      </c>
      <c r="B4340" t="s">
        <v>7325</v>
      </c>
      <c r="C4340" t="s">
        <v>1739</v>
      </c>
      <c r="D4340" t="s">
        <v>6880</v>
      </c>
      <c r="E4340" t="s">
        <v>1710</v>
      </c>
      <c r="H4340" t="str">
        <f>INDEX('Vensim Variables'!$B:$B,MATCH(EPS!$B4340,'Vensim Variables'!$A:$A,0))</f>
        <v>g pollutant</v>
      </c>
      <c r="I4340" t="str">
        <f t="shared" si="134"/>
        <v>SOx</v>
      </c>
      <c r="J4340" t="e">
        <f>INDEX(NoSettings!$C:$C,MATCH(EPS!$A4340,NoSettings!$A:$A,0))</f>
        <v>#N/A</v>
      </c>
      <c r="K4340">
        <f>INDEX(GWP!$C$2:$C$13,MATCH(EPS!I4340,GWP!$B$2:$B$13,0))</f>
        <v>0</v>
      </c>
      <c r="L4340" s="4" t="e">
        <f t="shared" si="135"/>
        <v>#N/A</v>
      </c>
    </row>
    <row r="4341" spans="1:12">
      <c r="A4341" t="s">
        <v>9889</v>
      </c>
      <c r="B4341" t="s">
        <v>7325</v>
      </c>
      <c r="C4341" t="s">
        <v>1739</v>
      </c>
      <c r="D4341" t="s">
        <v>6880</v>
      </c>
      <c r="E4341" t="s">
        <v>1711</v>
      </c>
      <c r="H4341" t="str">
        <f>INDEX('Vensim Variables'!$B:$B,MATCH(EPS!$B4341,'Vensim Variables'!$A:$A,0))</f>
        <v>g pollutant</v>
      </c>
      <c r="I4341" t="str">
        <f t="shared" si="134"/>
        <v>BC</v>
      </c>
      <c r="J4341" t="e">
        <f>INDEX(NoSettings!$C:$C,MATCH(EPS!$A4341,NoSettings!$A:$A,0))</f>
        <v>#N/A</v>
      </c>
      <c r="K4341">
        <f>INDEX(GWP!$C$2:$C$13,MATCH(EPS!I4341,GWP!$B$2:$B$13,0))</f>
        <v>0</v>
      </c>
      <c r="L4341" s="4" t="e">
        <f t="shared" si="135"/>
        <v>#N/A</v>
      </c>
    </row>
    <row r="4342" spans="1:12">
      <c r="A4342" t="s">
        <v>9890</v>
      </c>
      <c r="B4342" t="s">
        <v>7325</v>
      </c>
      <c r="C4342" t="s">
        <v>1739</v>
      </c>
      <c r="D4342" t="s">
        <v>6880</v>
      </c>
      <c r="E4342" t="s">
        <v>1712</v>
      </c>
      <c r="H4342" t="str">
        <f>INDEX('Vensim Variables'!$B:$B,MATCH(EPS!$B4342,'Vensim Variables'!$A:$A,0))</f>
        <v>g pollutant</v>
      </c>
      <c r="I4342" t="str">
        <f t="shared" si="134"/>
        <v>OC</v>
      </c>
      <c r="J4342" t="e">
        <f>INDEX(NoSettings!$C:$C,MATCH(EPS!$A4342,NoSettings!$A:$A,0))</f>
        <v>#N/A</v>
      </c>
      <c r="K4342">
        <f>INDEX(GWP!$C$2:$C$13,MATCH(EPS!I4342,GWP!$B$2:$B$13,0))</f>
        <v>0</v>
      </c>
      <c r="L4342" s="4" t="e">
        <f t="shared" si="135"/>
        <v>#N/A</v>
      </c>
    </row>
    <row r="4343" spans="1:12">
      <c r="A4343" t="s">
        <v>9891</v>
      </c>
      <c r="B4343" t="s">
        <v>7325</v>
      </c>
      <c r="C4343" t="s">
        <v>1739</v>
      </c>
      <c r="D4343" t="s">
        <v>6880</v>
      </c>
      <c r="E4343" t="s">
        <v>1713</v>
      </c>
      <c r="H4343" t="str">
        <f>INDEX('Vensim Variables'!$B:$B,MATCH(EPS!$B4343,'Vensim Variables'!$A:$A,0))</f>
        <v>g pollutant</v>
      </c>
      <c r="I4343" t="str">
        <f t="shared" si="134"/>
        <v>CH4</v>
      </c>
      <c r="J4343" t="e">
        <f>INDEX(NoSettings!$C:$C,MATCH(EPS!$A4343,NoSettings!$A:$A,0))</f>
        <v>#N/A</v>
      </c>
      <c r="K4343">
        <f>INDEX(GWP!$C$2:$C$13,MATCH(EPS!I4343,GWP!$B$2:$B$13,0))</f>
        <v>28</v>
      </c>
      <c r="L4343" s="4" t="e">
        <f t="shared" si="135"/>
        <v>#N/A</v>
      </c>
    </row>
    <row r="4344" spans="1:12">
      <c r="A4344" t="s">
        <v>9892</v>
      </c>
      <c r="B4344" t="s">
        <v>7325</v>
      </c>
      <c r="C4344" t="s">
        <v>1739</v>
      </c>
      <c r="D4344" t="s">
        <v>6880</v>
      </c>
      <c r="E4344" t="s">
        <v>1714</v>
      </c>
      <c r="H4344" t="str">
        <f>INDEX('Vensim Variables'!$B:$B,MATCH(EPS!$B4344,'Vensim Variables'!$A:$A,0))</f>
        <v>g pollutant</v>
      </c>
      <c r="I4344" t="str">
        <f t="shared" si="134"/>
        <v>N2O</v>
      </c>
      <c r="J4344" t="e">
        <f>INDEX(NoSettings!$C:$C,MATCH(EPS!$A4344,NoSettings!$A:$A,0))</f>
        <v>#N/A</v>
      </c>
      <c r="K4344">
        <f>INDEX(GWP!$C$2:$C$13,MATCH(EPS!I4344,GWP!$B$2:$B$13,0))</f>
        <v>265</v>
      </c>
      <c r="L4344" s="4" t="e">
        <f t="shared" si="135"/>
        <v>#N/A</v>
      </c>
    </row>
    <row r="4345" spans="1:12">
      <c r="A4345" t="s">
        <v>9893</v>
      </c>
      <c r="B4345" t="s">
        <v>7325</v>
      </c>
      <c r="C4345" t="s">
        <v>1739</v>
      </c>
      <c r="D4345" t="s">
        <v>6880</v>
      </c>
      <c r="E4345" t="s">
        <v>1715</v>
      </c>
      <c r="H4345" t="str">
        <f>INDEX('Vensim Variables'!$B:$B,MATCH(EPS!$B4345,'Vensim Variables'!$A:$A,0))</f>
        <v>g pollutant</v>
      </c>
      <c r="I4345" t="str">
        <f t="shared" si="134"/>
        <v>F gases</v>
      </c>
      <c r="J4345" t="e">
        <f>INDEX(NoSettings!$C:$C,MATCH(EPS!$A4345,NoSettings!$A:$A,0))</f>
        <v>#N/A</v>
      </c>
      <c r="K4345">
        <f>INDEX(GWP!$C$2:$C$13,MATCH(EPS!I4345,GWP!$B$2:$B$13,0))</f>
        <v>1</v>
      </c>
      <c r="L4345" s="4" t="e">
        <f t="shared" si="135"/>
        <v>#N/A</v>
      </c>
    </row>
    <row r="4346" spans="1:12">
      <c r="A4346" t="s">
        <v>9894</v>
      </c>
      <c r="B4346" t="s">
        <v>7325</v>
      </c>
      <c r="C4346" t="s">
        <v>1739</v>
      </c>
      <c r="D4346" t="s">
        <v>6881</v>
      </c>
      <c r="E4346" t="s">
        <v>1702</v>
      </c>
      <c r="H4346" t="str">
        <f>INDEX('Vensim Variables'!$B:$B,MATCH(EPS!$B4346,'Vensim Variables'!$A:$A,0))</f>
        <v>g pollutant</v>
      </c>
      <c r="I4346" t="str">
        <f t="shared" si="134"/>
        <v>CO2</v>
      </c>
      <c r="J4346" t="e">
        <f>INDEX(NoSettings!$C:$C,MATCH(EPS!$A4346,NoSettings!$A:$A,0))</f>
        <v>#N/A</v>
      </c>
      <c r="K4346">
        <f>INDEX(GWP!$C$2:$C$13,MATCH(EPS!I4346,GWP!$B$2:$B$13,0))</f>
        <v>1</v>
      </c>
      <c r="L4346" s="4" t="e">
        <f t="shared" si="135"/>
        <v>#N/A</v>
      </c>
    </row>
    <row r="4347" spans="1:12">
      <c r="A4347" t="s">
        <v>9895</v>
      </c>
      <c r="B4347" t="s">
        <v>7325</v>
      </c>
      <c r="C4347" t="s">
        <v>1739</v>
      </c>
      <c r="D4347" t="s">
        <v>6881</v>
      </c>
      <c r="E4347" t="s">
        <v>1705</v>
      </c>
      <c r="H4347" t="str">
        <f>INDEX('Vensim Variables'!$B:$B,MATCH(EPS!$B4347,'Vensim Variables'!$A:$A,0))</f>
        <v>g pollutant</v>
      </c>
      <c r="I4347" t="str">
        <f t="shared" si="134"/>
        <v>VOC</v>
      </c>
      <c r="J4347" t="e">
        <f>INDEX(NoSettings!$C:$C,MATCH(EPS!$A4347,NoSettings!$A:$A,0))</f>
        <v>#N/A</v>
      </c>
      <c r="K4347">
        <f>INDEX(GWP!$C$2:$C$13,MATCH(EPS!I4347,GWP!$B$2:$B$13,0))</f>
        <v>0</v>
      </c>
      <c r="L4347" s="4" t="e">
        <f t="shared" si="135"/>
        <v>#N/A</v>
      </c>
    </row>
    <row r="4348" spans="1:12">
      <c r="A4348" t="s">
        <v>9896</v>
      </c>
      <c r="B4348" t="s">
        <v>7325</v>
      </c>
      <c r="C4348" t="s">
        <v>1739</v>
      </c>
      <c r="D4348" t="s">
        <v>6881</v>
      </c>
      <c r="E4348" t="s">
        <v>1706</v>
      </c>
      <c r="H4348" t="str">
        <f>INDEX('Vensim Variables'!$B:$B,MATCH(EPS!$B4348,'Vensim Variables'!$A:$A,0))</f>
        <v>g pollutant</v>
      </c>
      <c r="I4348" t="str">
        <f t="shared" si="134"/>
        <v>CO</v>
      </c>
      <c r="J4348" t="e">
        <f>INDEX(NoSettings!$C:$C,MATCH(EPS!$A4348,NoSettings!$A:$A,0))</f>
        <v>#N/A</v>
      </c>
      <c r="K4348">
        <f>INDEX(GWP!$C$2:$C$13,MATCH(EPS!I4348,GWP!$B$2:$B$13,0))</f>
        <v>0</v>
      </c>
      <c r="L4348" s="4" t="e">
        <f t="shared" si="135"/>
        <v>#N/A</v>
      </c>
    </row>
    <row r="4349" spans="1:12">
      <c r="A4349" t="s">
        <v>9897</v>
      </c>
      <c r="B4349" t="s">
        <v>7325</v>
      </c>
      <c r="C4349" t="s">
        <v>1739</v>
      </c>
      <c r="D4349" t="s">
        <v>6881</v>
      </c>
      <c r="E4349" t="s">
        <v>1707</v>
      </c>
      <c r="H4349" t="str">
        <f>INDEX('Vensim Variables'!$B:$B,MATCH(EPS!$B4349,'Vensim Variables'!$A:$A,0))</f>
        <v>g pollutant</v>
      </c>
      <c r="I4349" t="str">
        <f t="shared" si="134"/>
        <v>NOx</v>
      </c>
      <c r="J4349" t="e">
        <f>INDEX(NoSettings!$C:$C,MATCH(EPS!$A4349,NoSettings!$A:$A,0))</f>
        <v>#N/A</v>
      </c>
      <c r="K4349">
        <f>INDEX(GWP!$C$2:$C$13,MATCH(EPS!I4349,GWP!$B$2:$B$13,0))</f>
        <v>0</v>
      </c>
      <c r="L4349" s="4" t="e">
        <f t="shared" si="135"/>
        <v>#N/A</v>
      </c>
    </row>
    <row r="4350" spans="1:12">
      <c r="A4350" t="s">
        <v>9898</v>
      </c>
      <c r="B4350" t="s">
        <v>7325</v>
      </c>
      <c r="C4350" t="s">
        <v>1739</v>
      </c>
      <c r="D4350" t="s">
        <v>6881</v>
      </c>
      <c r="E4350" t="s">
        <v>1708</v>
      </c>
      <c r="H4350" t="str">
        <f>INDEX('Vensim Variables'!$B:$B,MATCH(EPS!$B4350,'Vensim Variables'!$A:$A,0))</f>
        <v>g pollutant</v>
      </c>
      <c r="I4350" t="str">
        <f t="shared" si="134"/>
        <v>PM10</v>
      </c>
      <c r="J4350" t="e">
        <f>INDEX(NoSettings!$C:$C,MATCH(EPS!$A4350,NoSettings!$A:$A,0))</f>
        <v>#N/A</v>
      </c>
      <c r="K4350">
        <f>INDEX(GWP!$C$2:$C$13,MATCH(EPS!I4350,GWP!$B$2:$B$13,0))</f>
        <v>0</v>
      </c>
      <c r="L4350" s="4" t="e">
        <f t="shared" si="135"/>
        <v>#N/A</v>
      </c>
    </row>
    <row r="4351" spans="1:12">
      <c r="A4351" t="s">
        <v>9899</v>
      </c>
      <c r="B4351" t="s">
        <v>7325</v>
      </c>
      <c r="C4351" t="s">
        <v>1739</v>
      </c>
      <c r="D4351" t="s">
        <v>6881</v>
      </c>
      <c r="E4351" t="s">
        <v>1709</v>
      </c>
      <c r="H4351" t="str">
        <f>INDEX('Vensim Variables'!$B:$B,MATCH(EPS!$B4351,'Vensim Variables'!$A:$A,0))</f>
        <v>g pollutant</v>
      </c>
      <c r="I4351" t="str">
        <f t="shared" si="134"/>
        <v>PM25</v>
      </c>
      <c r="J4351" t="e">
        <f>INDEX(NoSettings!$C:$C,MATCH(EPS!$A4351,NoSettings!$A:$A,0))</f>
        <v>#N/A</v>
      </c>
      <c r="K4351">
        <f>INDEX(GWP!$C$2:$C$13,MATCH(EPS!I4351,GWP!$B$2:$B$13,0))</f>
        <v>0</v>
      </c>
      <c r="L4351" s="4" t="e">
        <f t="shared" si="135"/>
        <v>#N/A</v>
      </c>
    </row>
    <row r="4352" spans="1:12">
      <c r="A4352" t="s">
        <v>9900</v>
      </c>
      <c r="B4352" t="s">
        <v>7325</v>
      </c>
      <c r="C4352" t="s">
        <v>1739</v>
      </c>
      <c r="D4352" t="s">
        <v>6881</v>
      </c>
      <c r="E4352" t="s">
        <v>1710</v>
      </c>
      <c r="H4352" t="str">
        <f>INDEX('Vensim Variables'!$B:$B,MATCH(EPS!$B4352,'Vensim Variables'!$A:$A,0))</f>
        <v>g pollutant</v>
      </c>
      <c r="I4352" t="str">
        <f t="shared" si="134"/>
        <v>SOx</v>
      </c>
      <c r="J4352" t="e">
        <f>INDEX(NoSettings!$C:$C,MATCH(EPS!$A4352,NoSettings!$A:$A,0))</f>
        <v>#N/A</v>
      </c>
      <c r="K4352">
        <f>INDEX(GWP!$C$2:$C$13,MATCH(EPS!I4352,GWP!$B$2:$B$13,0))</f>
        <v>0</v>
      </c>
      <c r="L4352" s="4" t="e">
        <f t="shared" si="135"/>
        <v>#N/A</v>
      </c>
    </row>
    <row r="4353" spans="1:12">
      <c r="A4353" t="s">
        <v>9901</v>
      </c>
      <c r="B4353" t="s">
        <v>7325</v>
      </c>
      <c r="C4353" t="s">
        <v>1739</v>
      </c>
      <c r="D4353" t="s">
        <v>6881</v>
      </c>
      <c r="E4353" t="s">
        <v>1711</v>
      </c>
      <c r="H4353" t="str">
        <f>INDEX('Vensim Variables'!$B:$B,MATCH(EPS!$B4353,'Vensim Variables'!$A:$A,0))</f>
        <v>g pollutant</v>
      </c>
      <c r="I4353" t="str">
        <f t="shared" si="134"/>
        <v>BC</v>
      </c>
      <c r="J4353" t="e">
        <f>INDEX(NoSettings!$C:$C,MATCH(EPS!$A4353,NoSettings!$A:$A,0))</f>
        <v>#N/A</v>
      </c>
      <c r="K4353">
        <f>INDEX(GWP!$C$2:$C$13,MATCH(EPS!I4353,GWP!$B$2:$B$13,0))</f>
        <v>0</v>
      </c>
      <c r="L4353" s="4" t="e">
        <f t="shared" si="135"/>
        <v>#N/A</v>
      </c>
    </row>
    <row r="4354" spans="1:12">
      <c r="A4354" t="s">
        <v>9902</v>
      </c>
      <c r="B4354" t="s">
        <v>7325</v>
      </c>
      <c r="C4354" t="s">
        <v>1739</v>
      </c>
      <c r="D4354" t="s">
        <v>6881</v>
      </c>
      <c r="E4354" t="s">
        <v>1712</v>
      </c>
      <c r="H4354" t="str">
        <f>INDEX('Vensim Variables'!$B:$B,MATCH(EPS!$B4354,'Vensim Variables'!$A:$A,0))</f>
        <v>g pollutant</v>
      </c>
      <c r="I4354" t="str">
        <f t="shared" si="134"/>
        <v>OC</v>
      </c>
      <c r="J4354" t="e">
        <f>INDEX(NoSettings!$C:$C,MATCH(EPS!$A4354,NoSettings!$A:$A,0))</f>
        <v>#N/A</v>
      </c>
      <c r="K4354">
        <f>INDEX(GWP!$C$2:$C$13,MATCH(EPS!I4354,GWP!$B$2:$B$13,0))</f>
        <v>0</v>
      </c>
      <c r="L4354" s="4" t="e">
        <f t="shared" si="135"/>
        <v>#N/A</v>
      </c>
    </row>
    <row r="4355" spans="1:12">
      <c r="A4355" t="s">
        <v>9903</v>
      </c>
      <c r="B4355" t="s">
        <v>7325</v>
      </c>
      <c r="C4355" t="s">
        <v>1739</v>
      </c>
      <c r="D4355" t="s">
        <v>6881</v>
      </c>
      <c r="E4355" t="s">
        <v>1713</v>
      </c>
      <c r="H4355" t="str">
        <f>INDEX('Vensim Variables'!$B:$B,MATCH(EPS!$B4355,'Vensim Variables'!$A:$A,0))</f>
        <v>g pollutant</v>
      </c>
      <c r="I4355" t="str">
        <f t="shared" ref="I4355:I4418" si="136">IF(OR(C4355="CO2",C4355="CH4",C4355="N2O",C4355="F gases",C4355="VOC",C4355="CO",C4355="NOx",C4355="PM10",C4355="PM25",C4355="SOx",C4355="BC",C4355="OC"),C4355,IF(OR(D4355="CO2",D4355="CH4",D4355="N2O",D4355="F gases",D4355="VOC",D4355="CO",D4355="NOx",D4355="PM10",D4355="PM25",D4355="SOx",D4355="BC",D4355="OC"),D4355,IF(OR(E4355="CO2",E4355="CH4",E4355="N2O",E4355="F gases",E4355="VOC",E4355="CO",E4355="NOx",E4355="PM10",E4355="PM25",E4355="SOx",E4355="BC",E4355="OC"),E4355,"NA")))</f>
        <v>CH4</v>
      </c>
      <c r="J4355" t="e">
        <f>INDEX(NoSettings!$C:$C,MATCH(EPS!$A4355,NoSettings!$A:$A,0))</f>
        <v>#N/A</v>
      </c>
      <c r="K4355">
        <f>INDEX(GWP!$C$2:$C$13,MATCH(EPS!I4355,GWP!$B$2:$B$13,0))</f>
        <v>28</v>
      </c>
      <c r="L4355" s="4" t="e">
        <f t="shared" ref="L4355:L4418" si="137">IF(H4355="g pollutant",K4355*J4355/10^12,IF(H4355="MMTCO2e",J4355,IF(H4355="MWh",J4355,0)))</f>
        <v>#N/A</v>
      </c>
    </row>
    <row r="4356" spans="1:12">
      <c r="A4356" t="s">
        <v>9904</v>
      </c>
      <c r="B4356" t="s">
        <v>7325</v>
      </c>
      <c r="C4356" t="s">
        <v>1739</v>
      </c>
      <c r="D4356" t="s">
        <v>6881</v>
      </c>
      <c r="E4356" t="s">
        <v>1714</v>
      </c>
      <c r="H4356" t="str">
        <f>INDEX('Vensim Variables'!$B:$B,MATCH(EPS!$B4356,'Vensim Variables'!$A:$A,0))</f>
        <v>g pollutant</v>
      </c>
      <c r="I4356" t="str">
        <f t="shared" si="136"/>
        <v>N2O</v>
      </c>
      <c r="J4356" t="e">
        <f>INDEX(NoSettings!$C:$C,MATCH(EPS!$A4356,NoSettings!$A:$A,0))</f>
        <v>#N/A</v>
      </c>
      <c r="K4356">
        <f>INDEX(GWP!$C$2:$C$13,MATCH(EPS!I4356,GWP!$B$2:$B$13,0))</f>
        <v>265</v>
      </c>
      <c r="L4356" s="4" t="e">
        <f t="shared" si="137"/>
        <v>#N/A</v>
      </c>
    </row>
    <row r="4357" spans="1:12">
      <c r="A4357" t="s">
        <v>9905</v>
      </c>
      <c r="B4357" t="s">
        <v>7325</v>
      </c>
      <c r="C4357" t="s">
        <v>1739</v>
      </c>
      <c r="D4357" t="s">
        <v>6881</v>
      </c>
      <c r="E4357" t="s">
        <v>1715</v>
      </c>
      <c r="H4357" t="str">
        <f>INDEX('Vensim Variables'!$B:$B,MATCH(EPS!$B4357,'Vensim Variables'!$A:$A,0))</f>
        <v>g pollutant</v>
      </c>
      <c r="I4357" t="str">
        <f t="shared" si="136"/>
        <v>F gases</v>
      </c>
      <c r="J4357" t="e">
        <f>INDEX(NoSettings!$C:$C,MATCH(EPS!$A4357,NoSettings!$A:$A,0))</f>
        <v>#N/A</v>
      </c>
      <c r="K4357">
        <f>INDEX(GWP!$C$2:$C$13,MATCH(EPS!I4357,GWP!$B$2:$B$13,0))</f>
        <v>1</v>
      </c>
      <c r="L4357" s="4" t="e">
        <f t="shared" si="137"/>
        <v>#N/A</v>
      </c>
    </row>
    <row r="4358" spans="1:12">
      <c r="A4358" t="s">
        <v>9906</v>
      </c>
      <c r="B4358" t="s">
        <v>7325</v>
      </c>
      <c r="C4358" t="s">
        <v>1739</v>
      </c>
      <c r="D4358" t="s">
        <v>6882</v>
      </c>
      <c r="E4358" t="s">
        <v>1702</v>
      </c>
      <c r="H4358" t="str">
        <f>INDEX('Vensim Variables'!$B:$B,MATCH(EPS!$B4358,'Vensim Variables'!$A:$A,0))</f>
        <v>g pollutant</v>
      </c>
      <c r="I4358" t="str">
        <f t="shared" si="136"/>
        <v>CO2</v>
      </c>
      <c r="J4358" t="e">
        <f>INDEX(NoSettings!$C:$C,MATCH(EPS!$A4358,NoSettings!$A:$A,0))</f>
        <v>#N/A</v>
      </c>
      <c r="K4358">
        <f>INDEX(GWP!$C$2:$C$13,MATCH(EPS!I4358,GWP!$B$2:$B$13,0))</f>
        <v>1</v>
      </c>
      <c r="L4358" s="4" t="e">
        <f t="shared" si="137"/>
        <v>#N/A</v>
      </c>
    </row>
    <row r="4359" spans="1:12">
      <c r="A4359" t="s">
        <v>9907</v>
      </c>
      <c r="B4359" t="s">
        <v>7325</v>
      </c>
      <c r="C4359" t="s">
        <v>1739</v>
      </c>
      <c r="D4359" t="s">
        <v>6882</v>
      </c>
      <c r="E4359" t="s">
        <v>1705</v>
      </c>
      <c r="H4359" t="str">
        <f>INDEX('Vensim Variables'!$B:$B,MATCH(EPS!$B4359,'Vensim Variables'!$A:$A,0))</f>
        <v>g pollutant</v>
      </c>
      <c r="I4359" t="str">
        <f t="shared" si="136"/>
        <v>VOC</v>
      </c>
      <c r="J4359" t="e">
        <f>INDEX(NoSettings!$C:$C,MATCH(EPS!$A4359,NoSettings!$A:$A,0))</f>
        <v>#N/A</v>
      </c>
      <c r="K4359">
        <f>INDEX(GWP!$C$2:$C$13,MATCH(EPS!I4359,GWP!$B$2:$B$13,0))</f>
        <v>0</v>
      </c>
      <c r="L4359" s="4" t="e">
        <f t="shared" si="137"/>
        <v>#N/A</v>
      </c>
    </row>
    <row r="4360" spans="1:12">
      <c r="A4360" t="s">
        <v>9908</v>
      </c>
      <c r="B4360" t="s">
        <v>7325</v>
      </c>
      <c r="C4360" t="s">
        <v>1739</v>
      </c>
      <c r="D4360" t="s">
        <v>6882</v>
      </c>
      <c r="E4360" t="s">
        <v>1706</v>
      </c>
      <c r="H4360" t="str">
        <f>INDEX('Vensim Variables'!$B:$B,MATCH(EPS!$B4360,'Vensim Variables'!$A:$A,0))</f>
        <v>g pollutant</v>
      </c>
      <c r="I4360" t="str">
        <f t="shared" si="136"/>
        <v>CO</v>
      </c>
      <c r="J4360" t="e">
        <f>INDEX(NoSettings!$C:$C,MATCH(EPS!$A4360,NoSettings!$A:$A,0))</f>
        <v>#N/A</v>
      </c>
      <c r="K4360">
        <f>INDEX(GWP!$C$2:$C$13,MATCH(EPS!I4360,GWP!$B$2:$B$13,0))</f>
        <v>0</v>
      </c>
      <c r="L4360" s="4" t="e">
        <f t="shared" si="137"/>
        <v>#N/A</v>
      </c>
    </row>
    <row r="4361" spans="1:12">
      <c r="A4361" t="s">
        <v>9909</v>
      </c>
      <c r="B4361" t="s">
        <v>7325</v>
      </c>
      <c r="C4361" t="s">
        <v>1739</v>
      </c>
      <c r="D4361" t="s">
        <v>6882</v>
      </c>
      <c r="E4361" t="s">
        <v>1707</v>
      </c>
      <c r="H4361" t="str">
        <f>INDEX('Vensim Variables'!$B:$B,MATCH(EPS!$B4361,'Vensim Variables'!$A:$A,0))</f>
        <v>g pollutant</v>
      </c>
      <c r="I4361" t="str">
        <f t="shared" si="136"/>
        <v>NOx</v>
      </c>
      <c r="J4361" t="e">
        <f>INDEX(NoSettings!$C:$C,MATCH(EPS!$A4361,NoSettings!$A:$A,0))</f>
        <v>#N/A</v>
      </c>
      <c r="K4361">
        <f>INDEX(GWP!$C$2:$C$13,MATCH(EPS!I4361,GWP!$B$2:$B$13,0))</f>
        <v>0</v>
      </c>
      <c r="L4361" s="4" t="e">
        <f t="shared" si="137"/>
        <v>#N/A</v>
      </c>
    </row>
    <row r="4362" spans="1:12">
      <c r="A4362" t="s">
        <v>9910</v>
      </c>
      <c r="B4362" t="s">
        <v>7325</v>
      </c>
      <c r="C4362" t="s">
        <v>1739</v>
      </c>
      <c r="D4362" t="s">
        <v>6882</v>
      </c>
      <c r="E4362" t="s">
        <v>1708</v>
      </c>
      <c r="H4362" t="str">
        <f>INDEX('Vensim Variables'!$B:$B,MATCH(EPS!$B4362,'Vensim Variables'!$A:$A,0))</f>
        <v>g pollutant</v>
      </c>
      <c r="I4362" t="str">
        <f t="shared" si="136"/>
        <v>PM10</v>
      </c>
      <c r="J4362" t="e">
        <f>INDEX(NoSettings!$C:$C,MATCH(EPS!$A4362,NoSettings!$A:$A,0))</f>
        <v>#N/A</v>
      </c>
      <c r="K4362">
        <f>INDEX(GWP!$C$2:$C$13,MATCH(EPS!I4362,GWP!$B$2:$B$13,0))</f>
        <v>0</v>
      </c>
      <c r="L4362" s="4" t="e">
        <f t="shared" si="137"/>
        <v>#N/A</v>
      </c>
    </row>
    <row r="4363" spans="1:12">
      <c r="A4363" t="s">
        <v>9911</v>
      </c>
      <c r="B4363" t="s">
        <v>7325</v>
      </c>
      <c r="C4363" t="s">
        <v>1739</v>
      </c>
      <c r="D4363" t="s">
        <v>6882</v>
      </c>
      <c r="E4363" t="s">
        <v>1709</v>
      </c>
      <c r="H4363" t="str">
        <f>INDEX('Vensim Variables'!$B:$B,MATCH(EPS!$B4363,'Vensim Variables'!$A:$A,0))</f>
        <v>g pollutant</v>
      </c>
      <c r="I4363" t="str">
        <f t="shared" si="136"/>
        <v>PM25</v>
      </c>
      <c r="J4363" t="e">
        <f>INDEX(NoSettings!$C:$C,MATCH(EPS!$A4363,NoSettings!$A:$A,0))</f>
        <v>#N/A</v>
      </c>
      <c r="K4363">
        <f>INDEX(GWP!$C$2:$C$13,MATCH(EPS!I4363,GWP!$B$2:$B$13,0))</f>
        <v>0</v>
      </c>
      <c r="L4363" s="4" t="e">
        <f t="shared" si="137"/>
        <v>#N/A</v>
      </c>
    </row>
    <row r="4364" spans="1:12">
      <c r="A4364" t="s">
        <v>9912</v>
      </c>
      <c r="B4364" t="s">
        <v>7325</v>
      </c>
      <c r="C4364" t="s">
        <v>1739</v>
      </c>
      <c r="D4364" t="s">
        <v>6882</v>
      </c>
      <c r="E4364" t="s">
        <v>1710</v>
      </c>
      <c r="H4364" t="str">
        <f>INDEX('Vensim Variables'!$B:$B,MATCH(EPS!$B4364,'Vensim Variables'!$A:$A,0))</f>
        <v>g pollutant</v>
      </c>
      <c r="I4364" t="str">
        <f t="shared" si="136"/>
        <v>SOx</v>
      </c>
      <c r="J4364" t="e">
        <f>INDEX(NoSettings!$C:$C,MATCH(EPS!$A4364,NoSettings!$A:$A,0))</f>
        <v>#N/A</v>
      </c>
      <c r="K4364">
        <f>INDEX(GWP!$C$2:$C$13,MATCH(EPS!I4364,GWP!$B$2:$B$13,0))</f>
        <v>0</v>
      </c>
      <c r="L4364" s="4" t="e">
        <f t="shared" si="137"/>
        <v>#N/A</v>
      </c>
    </row>
    <row r="4365" spans="1:12">
      <c r="A4365" t="s">
        <v>9913</v>
      </c>
      <c r="B4365" t="s">
        <v>7325</v>
      </c>
      <c r="C4365" t="s">
        <v>1739</v>
      </c>
      <c r="D4365" t="s">
        <v>6882</v>
      </c>
      <c r="E4365" t="s">
        <v>1711</v>
      </c>
      <c r="H4365" t="str">
        <f>INDEX('Vensim Variables'!$B:$B,MATCH(EPS!$B4365,'Vensim Variables'!$A:$A,0))</f>
        <v>g pollutant</v>
      </c>
      <c r="I4365" t="str">
        <f t="shared" si="136"/>
        <v>BC</v>
      </c>
      <c r="J4365" t="e">
        <f>INDEX(NoSettings!$C:$C,MATCH(EPS!$A4365,NoSettings!$A:$A,0))</f>
        <v>#N/A</v>
      </c>
      <c r="K4365">
        <f>INDEX(GWP!$C$2:$C$13,MATCH(EPS!I4365,GWP!$B$2:$B$13,0))</f>
        <v>0</v>
      </c>
      <c r="L4365" s="4" t="e">
        <f t="shared" si="137"/>
        <v>#N/A</v>
      </c>
    </row>
    <row r="4366" spans="1:12">
      <c r="A4366" t="s">
        <v>9914</v>
      </c>
      <c r="B4366" t="s">
        <v>7325</v>
      </c>
      <c r="C4366" t="s">
        <v>1739</v>
      </c>
      <c r="D4366" t="s">
        <v>6882</v>
      </c>
      <c r="E4366" t="s">
        <v>1712</v>
      </c>
      <c r="H4366" t="str">
        <f>INDEX('Vensim Variables'!$B:$B,MATCH(EPS!$B4366,'Vensim Variables'!$A:$A,0))</f>
        <v>g pollutant</v>
      </c>
      <c r="I4366" t="str">
        <f t="shared" si="136"/>
        <v>OC</v>
      </c>
      <c r="J4366" t="e">
        <f>INDEX(NoSettings!$C:$C,MATCH(EPS!$A4366,NoSettings!$A:$A,0))</f>
        <v>#N/A</v>
      </c>
      <c r="K4366">
        <f>INDEX(GWP!$C$2:$C$13,MATCH(EPS!I4366,GWP!$B$2:$B$13,0))</f>
        <v>0</v>
      </c>
      <c r="L4366" s="4" t="e">
        <f t="shared" si="137"/>
        <v>#N/A</v>
      </c>
    </row>
    <row r="4367" spans="1:12">
      <c r="A4367" t="s">
        <v>9915</v>
      </c>
      <c r="B4367" t="s">
        <v>7325</v>
      </c>
      <c r="C4367" t="s">
        <v>1739</v>
      </c>
      <c r="D4367" t="s">
        <v>6882</v>
      </c>
      <c r="E4367" t="s">
        <v>1713</v>
      </c>
      <c r="H4367" t="str">
        <f>INDEX('Vensim Variables'!$B:$B,MATCH(EPS!$B4367,'Vensim Variables'!$A:$A,0))</f>
        <v>g pollutant</v>
      </c>
      <c r="I4367" t="str">
        <f t="shared" si="136"/>
        <v>CH4</v>
      </c>
      <c r="J4367" t="e">
        <f>INDEX(NoSettings!$C:$C,MATCH(EPS!$A4367,NoSettings!$A:$A,0))</f>
        <v>#N/A</v>
      </c>
      <c r="K4367">
        <f>INDEX(GWP!$C$2:$C$13,MATCH(EPS!I4367,GWP!$B$2:$B$13,0))</f>
        <v>28</v>
      </c>
      <c r="L4367" s="4" t="e">
        <f t="shared" si="137"/>
        <v>#N/A</v>
      </c>
    </row>
    <row r="4368" spans="1:12">
      <c r="A4368" t="s">
        <v>9916</v>
      </c>
      <c r="B4368" t="s">
        <v>7325</v>
      </c>
      <c r="C4368" t="s">
        <v>1739</v>
      </c>
      <c r="D4368" t="s">
        <v>6882</v>
      </c>
      <c r="E4368" t="s">
        <v>1714</v>
      </c>
      <c r="H4368" t="str">
        <f>INDEX('Vensim Variables'!$B:$B,MATCH(EPS!$B4368,'Vensim Variables'!$A:$A,0))</f>
        <v>g pollutant</v>
      </c>
      <c r="I4368" t="str">
        <f t="shared" si="136"/>
        <v>N2O</v>
      </c>
      <c r="J4368" t="e">
        <f>INDEX(NoSettings!$C:$C,MATCH(EPS!$A4368,NoSettings!$A:$A,0))</f>
        <v>#N/A</v>
      </c>
      <c r="K4368">
        <f>INDEX(GWP!$C$2:$C$13,MATCH(EPS!I4368,GWP!$B$2:$B$13,0))</f>
        <v>265</v>
      </c>
      <c r="L4368" s="4" t="e">
        <f t="shared" si="137"/>
        <v>#N/A</v>
      </c>
    </row>
    <row r="4369" spans="1:12">
      <c r="A4369" t="s">
        <v>9917</v>
      </c>
      <c r="B4369" t="s">
        <v>7325</v>
      </c>
      <c r="C4369" t="s">
        <v>1739</v>
      </c>
      <c r="D4369" t="s">
        <v>6882</v>
      </c>
      <c r="E4369" t="s">
        <v>1715</v>
      </c>
      <c r="H4369" t="str">
        <f>INDEX('Vensim Variables'!$B:$B,MATCH(EPS!$B4369,'Vensim Variables'!$A:$A,0))</f>
        <v>g pollutant</v>
      </c>
      <c r="I4369" t="str">
        <f t="shared" si="136"/>
        <v>F gases</v>
      </c>
      <c r="J4369" t="e">
        <f>INDEX(NoSettings!$C:$C,MATCH(EPS!$A4369,NoSettings!$A:$A,0))</f>
        <v>#N/A</v>
      </c>
      <c r="K4369">
        <f>INDEX(GWP!$C$2:$C$13,MATCH(EPS!I4369,GWP!$B$2:$B$13,0))</f>
        <v>1</v>
      </c>
      <c r="L4369" s="4" t="e">
        <f t="shared" si="137"/>
        <v>#N/A</v>
      </c>
    </row>
    <row r="4370" spans="1:12">
      <c r="A4370" t="s">
        <v>9918</v>
      </c>
      <c r="B4370" t="s">
        <v>7325</v>
      </c>
      <c r="C4370" t="s">
        <v>1739</v>
      </c>
      <c r="D4370" t="s">
        <v>6883</v>
      </c>
      <c r="E4370" t="s">
        <v>1702</v>
      </c>
      <c r="H4370" t="str">
        <f>INDEX('Vensim Variables'!$B:$B,MATCH(EPS!$B4370,'Vensim Variables'!$A:$A,0))</f>
        <v>g pollutant</v>
      </c>
      <c r="I4370" t="str">
        <f t="shared" si="136"/>
        <v>CO2</v>
      </c>
      <c r="J4370" t="e">
        <f>INDEX(NoSettings!$C:$C,MATCH(EPS!$A4370,NoSettings!$A:$A,0))</f>
        <v>#N/A</v>
      </c>
      <c r="K4370">
        <f>INDEX(GWP!$C$2:$C$13,MATCH(EPS!I4370,GWP!$B$2:$B$13,0))</f>
        <v>1</v>
      </c>
      <c r="L4370" s="4" t="e">
        <f t="shared" si="137"/>
        <v>#N/A</v>
      </c>
    </row>
    <row r="4371" spans="1:12">
      <c r="A4371" t="s">
        <v>9919</v>
      </c>
      <c r="B4371" t="s">
        <v>7325</v>
      </c>
      <c r="C4371" t="s">
        <v>1739</v>
      </c>
      <c r="D4371" t="s">
        <v>6883</v>
      </c>
      <c r="E4371" t="s">
        <v>1705</v>
      </c>
      <c r="H4371" t="str">
        <f>INDEX('Vensim Variables'!$B:$B,MATCH(EPS!$B4371,'Vensim Variables'!$A:$A,0))</f>
        <v>g pollutant</v>
      </c>
      <c r="I4371" t="str">
        <f t="shared" si="136"/>
        <v>VOC</v>
      </c>
      <c r="J4371" t="e">
        <f>INDEX(NoSettings!$C:$C,MATCH(EPS!$A4371,NoSettings!$A:$A,0))</f>
        <v>#N/A</v>
      </c>
      <c r="K4371">
        <f>INDEX(GWP!$C$2:$C$13,MATCH(EPS!I4371,GWP!$B$2:$B$13,0))</f>
        <v>0</v>
      </c>
      <c r="L4371" s="4" t="e">
        <f t="shared" si="137"/>
        <v>#N/A</v>
      </c>
    </row>
    <row r="4372" spans="1:12">
      <c r="A4372" t="s">
        <v>9920</v>
      </c>
      <c r="B4372" t="s">
        <v>7325</v>
      </c>
      <c r="C4372" t="s">
        <v>1739</v>
      </c>
      <c r="D4372" t="s">
        <v>6883</v>
      </c>
      <c r="E4372" t="s">
        <v>1706</v>
      </c>
      <c r="H4372" t="str">
        <f>INDEX('Vensim Variables'!$B:$B,MATCH(EPS!$B4372,'Vensim Variables'!$A:$A,0))</f>
        <v>g pollutant</v>
      </c>
      <c r="I4372" t="str">
        <f t="shared" si="136"/>
        <v>CO</v>
      </c>
      <c r="J4372" t="e">
        <f>INDEX(NoSettings!$C:$C,MATCH(EPS!$A4372,NoSettings!$A:$A,0))</f>
        <v>#N/A</v>
      </c>
      <c r="K4372">
        <f>INDEX(GWP!$C$2:$C$13,MATCH(EPS!I4372,GWP!$B$2:$B$13,0))</f>
        <v>0</v>
      </c>
      <c r="L4372" s="4" t="e">
        <f t="shared" si="137"/>
        <v>#N/A</v>
      </c>
    </row>
    <row r="4373" spans="1:12">
      <c r="A4373" t="s">
        <v>9921</v>
      </c>
      <c r="B4373" t="s">
        <v>7325</v>
      </c>
      <c r="C4373" t="s">
        <v>1739</v>
      </c>
      <c r="D4373" t="s">
        <v>6883</v>
      </c>
      <c r="E4373" t="s">
        <v>1707</v>
      </c>
      <c r="H4373" t="str">
        <f>INDEX('Vensim Variables'!$B:$B,MATCH(EPS!$B4373,'Vensim Variables'!$A:$A,0))</f>
        <v>g pollutant</v>
      </c>
      <c r="I4373" t="str">
        <f t="shared" si="136"/>
        <v>NOx</v>
      </c>
      <c r="J4373" t="e">
        <f>INDEX(NoSettings!$C:$C,MATCH(EPS!$A4373,NoSettings!$A:$A,0))</f>
        <v>#N/A</v>
      </c>
      <c r="K4373">
        <f>INDEX(GWP!$C$2:$C$13,MATCH(EPS!I4373,GWP!$B$2:$B$13,0))</f>
        <v>0</v>
      </c>
      <c r="L4373" s="4" t="e">
        <f t="shared" si="137"/>
        <v>#N/A</v>
      </c>
    </row>
    <row r="4374" spans="1:12">
      <c r="A4374" t="s">
        <v>9922</v>
      </c>
      <c r="B4374" t="s">
        <v>7325</v>
      </c>
      <c r="C4374" t="s">
        <v>1739</v>
      </c>
      <c r="D4374" t="s">
        <v>6883</v>
      </c>
      <c r="E4374" t="s">
        <v>1708</v>
      </c>
      <c r="H4374" t="str">
        <f>INDEX('Vensim Variables'!$B:$B,MATCH(EPS!$B4374,'Vensim Variables'!$A:$A,0))</f>
        <v>g pollutant</v>
      </c>
      <c r="I4374" t="str">
        <f t="shared" si="136"/>
        <v>PM10</v>
      </c>
      <c r="J4374" t="e">
        <f>INDEX(NoSettings!$C:$C,MATCH(EPS!$A4374,NoSettings!$A:$A,0))</f>
        <v>#N/A</v>
      </c>
      <c r="K4374">
        <f>INDEX(GWP!$C$2:$C$13,MATCH(EPS!I4374,GWP!$B$2:$B$13,0))</f>
        <v>0</v>
      </c>
      <c r="L4374" s="4" t="e">
        <f t="shared" si="137"/>
        <v>#N/A</v>
      </c>
    </row>
    <row r="4375" spans="1:12">
      <c r="A4375" t="s">
        <v>9923</v>
      </c>
      <c r="B4375" t="s">
        <v>7325</v>
      </c>
      <c r="C4375" t="s">
        <v>1739</v>
      </c>
      <c r="D4375" t="s">
        <v>6883</v>
      </c>
      <c r="E4375" t="s">
        <v>1709</v>
      </c>
      <c r="H4375" t="str">
        <f>INDEX('Vensim Variables'!$B:$B,MATCH(EPS!$B4375,'Vensim Variables'!$A:$A,0))</f>
        <v>g pollutant</v>
      </c>
      <c r="I4375" t="str">
        <f t="shared" si="136"/>
        <v>PM25</v>
      </c>
      <c r="J4375" t="e">
        <f>INDEX(NoSettings!$C:$C,MATCH(EPS!$A4375,NoSettings!$A:$A,0))</f>
        <v>#N/A</v>
      </c>
      <c r="K4375">
        <f>INDEX(GWP!$C$2:$C$13,MATCH(EPS!I4375,GWP!$B$2:$B$13,0))</f>
        <v>0</v>
      </c>
      <c r="L4375" s="4" t="e">
        <f t="shared" si="137"/>
        <v>#N/A</v>
      </c>
    </row>
    <row r="4376" spans="1:12">
      <c r="A4376" t="s">
        <v>9924</v>
      </c>
      <c r="B4376" t="s">
        <v>7325</v>
      </c>
      <c r="C4376" t="s">
        <v>1739</v>
      </c>
      <c r="D4376" t="s">
        <v>6883</v>
      </c>
      <c r="E4376" t="s">
        <v>1710</v>
      </c>
      <c r="H4376" t="str">
        <f>INDEX('Vensim Variables'!$B:$B,MATCH(EPS!$B4376,'Vensim Variables'!$A:$A,0))</f>
        <v>g pollutant</v>
      </c>
      <c r="I4376" t="str">
        <f t="shared" si="136"/>
        <v>SOx</v>
      </c>
      <c r="J4376" t="e">
        <f>INDEX(NoSettings!$C:$C,MATCH(EPS!$A4376,NoSettings!$A:$A,0))</f>
        <v>#N/A</v>
      </c>
      <c r="K4376">
        <f>INDEX(GWP!$C$2:$C$13,MATCH(EPS!I4376,GWP!$B$2:$B$13,0))</f>
        <v>0</v>
      </c>
      <c r="L4376" s="4" t="e">
        <f t="shared" si="137"/>
        <v>#N/A</v>
      </c>
    </row>
    <row r="4377" spans="1:12">
      <c r="A4377" t="s">
        <v>9925</v>
      </c>
      <c r="B4377" t="s">
        <v>7325</v>
      </c>
      <c r="C4377" t="s">
        <v>1739</v>
      </c>
      <c r="D4377" t="s">
        <v>6883</v>
      </c>
      <c r="E4377" t="s">
        <v>1711</v>
      </c>
      <c r="H4377" t="str">
        <f>INDEX('Vensim Variables'!$B:$B,MATCH(EPS!$B4377,'Vensim Variables'!$A:$A,0))</f>
        <v>g pollutant</v>
      </c>
      <c r="I4377" t="str">
        <f t="shared" si="136"/>
        <v>BC</v>
      </c>
      <c r="J4377" t="e">
        <f>INDEX(NoSettings!$C:$C,MATCH(EPS!$A4377,NoSettings!$A:$A,0))</f>
        <v>#N/A</v>
      </c>
      <c r="K4377">
        <f>INDEX(GWP!$C$2:$C$13,MATCH(EPS!I4377,GWP!$B$2:$B$13,0))</f>
        <v>0</v>
      </c>
      <c r="L4377" s="4" t="e">
        <f t="shared" si="137"/>
        <v>#N/A</v>
      </c>
    </row>
    <row r="4378" spans="1:12">
      <c r="A4378" t="s">
        <v>9926</v>
      </c>
      <c r="B4378" t="s">
        <v>7325</v>
      </c>
      <c r="C4378" t="s">
        <v>1739</v>
      </c>
      <c r="D4378" t="s">
        <v>6883</v>
      </c>
      <c r="E4378" t="s">
        <v>1712</v>
      </c>
      <c r="H4378" t="str">
        <f>INDEX('Vensim Variables'!$B:$B,MATCH(EPS!$B4378,'Vensim Variables'!$A:$A,0))</f>
        <v>g pollutant</v>
      </c>
      <c r="I4378" t="str">
        <f t="shared" si="136"/>
        <v>OC</v>
      </c>
      <c r="J4378" t="e">
        <f>INDEX(NoSettings!$C:$C,MATCH(EPS!$A4378,NoSettings!$A:$A,0))</f>
        <v>#N/A</v>
      </c>
      <c r="K4378">
        <f>INDEX(GWP!$C$2:$C$13,MATCH(EPS!I4378,GWP!$B$2:$B$13,0))</f>
        <v>0</v>
      </c>
      <c r="L4378" s="4" t="e">
        <f t="shared" si="137"/>
        <v>#N/A</v>
      </c>
    </row>
    <row r="4379" spans="1:12">
      <c r="A4379" t="s">
        <v>9927</v>
      </c>
      <c r="B4379" t="s">
        <v>7325</v>
      </c>
      <c r="C4379" t="s">
        <v>1739</v>
      </c>
      <c r="D4379" t="s">
        <v>6883</v>
      </c>
      <c r="E4379" t="s">
        <v>1713</v>
      </c>
      <c r="H4379" t="str">
        <f>INDEX('Vensim Variables'!$B:$B,MATCH(EPS!$B4379,'Vensim Variables'!$A:$A,0))</f>
        <v>g pollutant</v>
      </c>
      <c r="I4379" t="str">
        <f t="shared" si="136"/>
        <v>CH4</v>
      </c>
      <c r="J4379" t="e">
        <f>INDEX(NoSettings!$C:$C,MATCH(EPS!$A4379,NoSettings!$A:$A,0))</f>
        <v>#N/A</v>
      </c>
      <c r="K4379">
        <f>INDEX(GWP!$C$2:$C$13,MATCH(EPS!I4379,GWP!$B$2:$B$13,0))</f>
        <v>28</v>
      </c>
      <c r="L4379" s="4" t="e">
        <f t="shared" si="137"/>
        <v>#N/A</v>
      </c>
    </row>
    <row r="4380" spans="1:12">
      <c r="A4380" t="s">
        <v>9928</v>
      </c>
      <c r="B4380" t="s">
        <v>7325</v>
      </c>
      <c r="C4380" t="s">
        <v>1739</v>
      </c>
      <c r="D4380" t="s">
        <v>6883</v>
      </c>
      <c r="E4380" t="s">
        <v>1714</v>
      </c>
      <c r="H4380" t="str">
        <f>INDEX('Vensim Variables'!$B:$B,MATCH(EPS!$B4380,'Vensim Variables'!$A:$A,0))</f>
        <v>g pollutant</v>
      </c>
      <c r="I4380" t="str">
        <f t="shared" si="136"/>
        <v>N2O</v>
      </c>
      <c r="J4380" t="e">
        <f>INDEX(NoSettings!$C:$C,MATCH(EPS!$A4380,NoSettings!$A:$A,0))</f>
        <v>#N/A</v>
      </c>
      <c r="K4380">
        <f>INDEX(GWP!$C$2:$C$13,MATCH(EPS!I4380,GWP!$B$2:$B$13,0))</f>
        <v>265</v>
      </c>
      <c r="L4380" s="4" t="e">
        <f t="shared" si="137"/>
        <v>#N/A</v>
      </c>
    </row>
    <row r="4381" spans="1:12">
      <c r="A4381" t="s">
        <v>9929</v>
      </c>
      <c r="B4381" t="s">
        <v>7325</v>
      </c>
      <c r="C4381" t="s">
        <v>1739</v>
      </c>
      <c r="D4381" t="s">
        <v>6883</v>
      </c>
      <c r="E4381" t="s">
        <v>1715</v>
      </c>
      <c r="H4381" t="str">
        <f>INDEX('Vensim Variables'!$B:$B,MATCH(EPS!$B4381,'Vensim Variables'!$A:$A,0))</f>
        <v>g pollutant</v>
      </c>
      <c r="I4381" t="str">
        <f t="shared" si="136"/>
        <v>F gases</v>
      </c>
      <c r="J4381" t="e">
        <f>INDEX(NoSettings!$C:$C,MATCH(EPS!$A4381,NoSettings!$A:$A,0))</f>
        <v>#N/A</v>
      </c>
      <c r="K4381">
        <f>INDEX(GWP!$C$2:$C$13,MATCH(EPS!I4381,GWP!$B$2:$B$13,0))</f>
        <v>1</v>
      </c>
      <c r="L4381" s="4" t="e">
        <f t="shared" si="137"/>
        <v>#N/A</v>
      </c>
    </row>
    <row r="4382" spans="1:12">
      <c r="A4382" t="s">
        <v>9930</v>
      </c>
      <c r="B4382" t="s">
        <v>7325</v>
      </c>
      <c r="C4382" t="s">
        <v>1739</v>
      </c>
      <c r="D4382" t="s">
        <v>6884</v>
      </c>
      <c r="E4382" t="s">
        <v>1702</v>
      </c>
      <c r="H4382" t="str">
        <f>INDEX('Vensim Variables'!$B:$B,MATCH(EPS!$B4382,'Vensim Variables'!$A:$A,0))</f>
        <v>g pollutant</v>
      </c>
      <c r="I4382" t="str">
        <f t="shared" si="136"/>
        <v>CO2</v>
      </c>
      <c r="J4382" t="e">
        <f>INDEX(NoSettings!$C:$C,MATCH(EPS!$A4382,NoSettings!$A:$A,0))</f>
        <v>#N/A</v>
      </c>
      <c r="K4382">
        <f>INDEX(GWP!$C$2:$C$13,MATCH(EPS!I4382,GWP!$B$2:$B$13,0))</f>
        <v>1</v>
      </c>
      <c r="L4382" s="4" t="e">
        <f t="shared" si="137"/>
        <v>#N/A</v>
      </c>
    </row>
    <row r="4383" spans="1:12">
      <c r="A4383" t="s">
        <v>9931</v>
      </c>
      <c r="B4383" t="s">
        <v>7325</v>
      </c>
      <c r="C4383" t="s">
        <v>1739</v>
      </c>
      <c r="D4383" t="s">
        <v>6884</v>
      </c>
      <c r="E4383" t="s">
        <v>1705</v>
      </c>
      <c r="H4383" t="str">
        <f>INDEX('Vensim Variables'!$B:$B,MATCH(EPS!$B4383,'Vensim Variables'!$A:$A,0))</f>
        <v>g pollutant</v>
      </c>
      <c r="I4383" t="str">
        <f t="shared" si="136"/>
        <v>VOC</v>
      </c>
      <c r="J4383" t="e">
        <f>INDEX(NoSettings!$C:$C,MATCH(EPS!$A4383,NoSettings!$A:$A,0))</f>
        <v>#N/A</v>
      </c>
      <c r="K4383">
        <f>INDEX(GWP!$C$2:$C$13,MATCH(EPS!I4383,GWP!$B$2:$B$13,0))</f>
        <v>0</v>
      </c>
      <c r="L4383" s="4" t="e">
        <f t="shared" si="137"/>
        <v>#N/A</v>
      </c>
    </row>
    <row r="4384" spans="1:12">
      <c r="A4384" t="s">
        <v>9932</v>
      </c>
      <c r="B4384" t="s">
        <v>7325</v>
      </c>
      <c r="C4384" t="s">
        <v>1739</v>
      </c>
      <c r="D4384" t="s">
        <v>6884</v>
      </c>
      <c r="E4384" t="s">
        <v>1706</v>
      </c>
      <c r="H4384" t="str">
        <f>INDEX('Vensim Variables'!$B:$B,MATCH(EPS!$B4384,'Vensim Variables'!$A:$A,0))</f>
        <v>g pollutant</v>
      </c>
      <c r="I4384" t="str">
        <f t="shared" si="136"/>
        <v>CO</v>
      </c>
      <c r="J4384" t="e">
        <f>INDEX(NoSettings!$C:$C,MATCH(EPS!$A4384,NoSettings!$A:$A,0))</f>
        <v>#N/A</v>
      </c>
      <c r="K4384">
        <f>INDEX(GWP!$C$2:$C$13,MATCH(EPS!I4384,GWP!$B$2:$B$13,0))</f>
        <v>0</v>
      </c>
      <c r="L4384" s="4" t="e">
        <f t="shared" si="137"/>
        <v>#N/A</v>
      </c>
    </row>
    <row r="4385" spans="1:12">
      <c r="A4385" t="s">
        <v>9933</v>
      </c>
      <c r="B4385" t="s">
        <v>7325</v>
      </c>
      <c r="C4385" t="s">
        <v>1739</v>
      </c>
      <c r="D4385" t="s">
        <v>6884</v>
      </c>
      <c r="E4385" t="s">
        <v>1707</v>
      </c>
      <c r="H4385" t="str">
        <f>INDEX('Vensim Variables'!$B:$B,MATCH(EPS!$B4385,'Vensim Variables'!$A:$A,0))</f>
        <v>g pollutant</v>
      </c>
      <c r="I4385" t="str">
        <f t="shared" si="136"/>
        <v>NOx</v>
      </c>
      <c r="J4385" t="e">
        <f>INDEX(NoSettings!$C:$C,MATCH(EPS!$A4385,NoSettings!$A:$A,0))</f>
        <v>#N/A</v>
      </c>
      <c r="K4385">
        <f>INDEX(GWP!$C$2:$C$13,MATCH(EPS!I4385,GWP!$B$2:$B$13,0))</f>
        <v>0</v>
      </c>
      <c r="L4385" s="4" t="e">
        <f t="shared" si="137"/>
        <v>#N/A</v>
      </c>
    </row>
    <row r="4386" spans="1:12">
      <c r="A4386" t="s">
        <v>9934</v>
      </c>
      <c r="B4386" t="s">
        <v>7325</v>
      </c>
      <c r="C4386" t="s">
        <v>1739</v>
      </c>
      <c r="D4386" t="s">
        <v>6884</v>
      </c>
      <c r="E4386" t="s">
        <v>1708</v>
      </c>
      <c r="H4386" t="str">
        <f>INDEX('Vensim Variables'!$B:$B,MATCH(EPS!$B4386,'Vensim Variables'!$A:$A,0))</f>
        <v>g pollutant</v>
      </c>
      <c r="I4386" t="str">
        <f t="shared" si="136"/>
        <v>PM10</v>
      </c>
      <c r="J4386" t="e">
        <f>INDEX(NoSettings!$C:$C,MATCH(EPS!$A4386,NoSettings!$A:$A,0))</f>
        <v>#N/A</v>
      </c>
      <c r="K4386">
        <f>INDEX(GWP!$C$2:$C$13,MATCH(EPS!I4386,GWP!$B$2:$B$13,0))</f>
        <v>0</v>
      </c>
      <c r="L4386" s="4" t="e">
        <f t="shared" si="137"/>
        <v>#N/A</v>
      </c>
    </row>
    <row r="4387" spans="1:12">
      <c r="A4387" t="s">
        <v>9935</v>
      </c>
      <c r="B4387" t="s">
        <v>7325</v>
      </c>
      <c r="C4387" t="s">
        <v>1739</v>
      </c>
      <c r="D4387" t="s">
        <v>6884</v>
      </c>
      <c r="E4387" t="s">
        <v>1709</v>
      </c>
      <c r="H4387" t="str">
        <f>INDEX('Vensim Variables'!$B:$B,MATCH(EPS!$B4387,'Vensim Variables'!$A:$A,0))</f>
        <v>g pollutant</v>
      </c>
      <c r="I4387" t="str">
        <f t="shared" si="136"/>
        <v>PM25</v>
      </c>
      <c r="J4387" t="e">
        <f>INDEX(NoSettings!$C:$C,MATCH(EPS!$A4387,NoSettings!$A:$A,0))</f>
        <v>#N/A</v>
      </c>
      <c r="K4387">
        <f>INDEX(GWP!$C$2:$C$13,MATCH(EPS!I4387,GWP!$B$2:$B$13,0))</f>
        <v>0</v>
      </c>
      <c r="L4387" s="4" t="e">
        <f t="shared" si="137"/>
        <v>#N/A</v>
      </c>
    </row>
    <row r="4388" spans="1:12">
      <c r="A4388" t="s">
        <v>9936</v>
      </c>
      <c r="B4388" t="s">
        <v>7325</v>
      </c>
      <c r="C4388" t="s">
        <v>1739</v>
      </c>
      <c r="D4388" t="s">
        <v>6884</v>
      </c>
      <c r="E4388" t="s">
        <v>1710</v>
      </c>
      <c r="H4388" t="str">
        <f>INDEX('Vensim Variables'!$B:$B,MATCH(EPS!$B4388,'Vensim Variables'!$A:$A,0))</f>
        <v>g pollutant</v>
      </c>
      <c r="I4388" t="str">
        <f t="shared" si="136"/>
        <v>SOx</v>
      </c>
      <c r="J4388" t="e">
        <f>INDEX(NoSettings!$C:$C,MATCH(EPS!$A4388,NoSettings!$A:$A,0))</f>
        <v>#N/A</v>
      </c>
      <c r="K4388">
        <f>INDEX(GWP!$C$2:$C$13,MATCH(EPS!I4388,GWP!$B$2:$B$13,0))</f>
        <v>0</v>
      </c>
      <c r="L4388" s="4" t="e">
        <f t="shared" si="137"/>
        <v>#N/A</v>
      </c>
    </row>
    <row r="4389" spans="1:12">
      <c r="A4389" t="s">
        <v>9937</v>
      </c>
      <c r="B4389" t="s">
        <v>7325</v>
      </c>
      <c r="C4389" t="s">
        <v>1739</v>
      </c>
      <c r="D4389" t="s">
        <v>6884</v>
      </c>
      <c r="E4389" t="s">
        <v>1711</v>
      </c>
      <c r="H4389" t="str">
        <f>INDEX('Vensim Variables'!$B:$B,MATCH(EPS!$B4389,'Vensim Variables'!$A:$A,0))</f>
        <v>g pollutant</v>
      </c>
      <c r="I4389" t="str">
        <f t="shared" si="136"/>
        <v>BC</v>
      </c>
      <c r="J4389" t="e">
        <f>INDEX(NoSettings!$C:$C,MATCH(EPS!$A4389,NoSettings!$A:$A,0))</f>
        <v>#N/A</v>
      </c>
      <c r="K4389">
        <f>INDEX(GWP!$C$2:$C$13,MATCH(EPS!I4389,GWP!$B$2:$B$13,0))</f>
        <v>0</v>
      </c>
      <c r="L4389" s="4" t="e">
        <f t="shared" si="137"/>
        <v>#N/A</v>
      </c>
    </row>
    <row r="4390" spans="1:12">
      <c r="A4390" t="s">
        <v>9938</v>
      </c>
      <c r="B4390" t="s">
        <v>7325</v>
      </c>
      <c r="C4390" t="s">
        <v>1739</v>
      </c>
      <c r="D4390" t="s">
        <v>6884</v>
      </c>
      <c r="E4390" t="s">
        <v>1712</v>
      </c>
      <c r="H4390" t="str">
        <f>INDEX('Vensim Variables'!$B:$B,MATCH(EPS!$B4390,'Vensim Variables'!$A:$A,0))</f>
        <v>g pollutant</v>
      </c>
      <c r="I4390" t="str">
        <f t="shared" si="136"/>
        <v>OC</v>
      </c>
      <c r="J4390" t="e">
        <f>INDEX(NoSettings!$C:$C,MATCH(EPS!$A4390,NoSettings!$A:$A,0))</f>
        <v>#N/A</v>
      </c>
      <c r="K4390">
        <f>INDEX(GWP!$C$2:$C$13,MATCH(EPS!I4390,GWP!$B$2:$B$13,0))</f>
        <v>0</v>
      </c>
      <c r="L4390" s="4" t="e">
        <f t="shared" si="137"/>
        <v>#N/A</v>
      </c>
    </row>
    <row r="4391" spans="1:12">
      <c r="A4391" t="s">
        <v>9939</v>
      </c>
      <c r="B4391" t="s">
        <v>7325</v>
      </c>
      <c r="C4391" t="s">
        <v>1739</v>
      </c>
      <c r="D4391" t="s">
        <v>6884</v>
      </c>
      <c r="E4391" t="s">
        <v>1713</v>
      </c>
      <c r="H4391" t="str">
        <f>INDEX('Vensim Variables'!$B:$B,MATCH(EPS!$B4391,'Vensim Variables'!$A:$A,0))</f>
        <v>g pollutant</v>
      </c>
      <c r="I4391" t="str">
        <f t="shared" si="136"/>
        <v>CH4</v>
      </c>
      <c r="J4391" t="e">
        <f>INDEX(NoSettings!$C:$C,MATCH(EPS!$A4391,NoSettings!$A:$A,0))</f>
        <v>#N/A</v>
      </c>
      <c r="K4391">
        <f>INDEX(GWP!$C$2:$C$13,MATCH(EPS!I4391,GWP!$B$2:$B$13,0))</f>
        <v>28</v>
      </c>
      <c r="L4391" s="4" t="e">
        <f t="shared" si="137"/>
        <v>#N/A</v>
      </c>
    </row>
    <row r="4392" spans="1:12">
      <c r="A4392" t="s">
        <v>9940</v>
      </c>
      <c r="B4392" t="s">
        <v>7325</v>
      </c>
      <c r="C4392" t="s">
        <v>1739</v>
      </c>
      <c r="D4392" t="s">
        <v>6884</v>
      </c>
      <c r="E4392" t="s">
        <v>1714</v>
      </c>
      <c r="H4392" t="str">
        <f>INDEX('Vensim Variables'!$B:$B,MATCH(EPS!$B4392,'Vensim Variables'!$A:$A,0))</f>
        <v>g pollutant</v>
      </c>
      <c r="I4392" t="str">
        <f t="shared" si="136"/>
        <v>N2O</v>
      </c>
      <c r="J4392" t="e">
        <f>INDEX(NoSettings!$C:$C,MATCH(EPS!$A4392,NoSettings!$A:$A,0))</f>
        <v>#N/A</v>
      </c>
      <c r="K4392">
        <f>INDEX(GWP!$C$2:$C$13,MATCH(EPS!I4392,GWP!$B$2:$B$13,0))</f>
        <v>265</v>
      </c>
      <c r="L4392" s="4" t="e">
        <f t="shared" si="137"/>
        <v>#N/A</v>
      </c>
    </row>
    <row r="4393" spans="1:12">
      <c r="A4393" t="s">
        <v>9941</v>
      </c>
      <c r="B4393" t="s">
        <v>7325</v>
      </c>
      <c r="C4393" t="s">
        <v>1739</v>
      </c>
      <c r="D4393" t="s">
        <v>6884</v>
      </c>
      <c r="E4393" t="s">
        <v>1715</v>
      </c>
      <c r="H4393" t="str">
        <f>INDEX('Vensim Variables'!$B:$B,MATCH(EPS!$B4393,'Vensim Variables'!$A:$A,0))</f>
        <v>g pollutant</v>
      </c>
      <c r="I4393" t="str">
        <f t="shared" si="136"/>
        <v>F gases</v>
      </c>
      <c r="J4393" t="e">
        <f>INDEX(NoSettings!$C:$C,MATCH(EPS!$A4393,NoSettings!$A:$A,0))</f>
        <v>#N/A</v>
      </c>
      <c r="K4393">
        <f>INDEX(GWP!$C$2:$C$13,MATCH(EPS!I4393,GWP!$B$2:$B$13,0))</f>
        <v>1</v>
      </c>
      <c r="L4393" s="4" t="e">
        <f t="shared" si="137"/>
        <v>#N/A</v>
      </c>
    </row>
    <row r="4394" spans="1:12">
      <c r="A4394" t="s">
        <v>9942</v>
      </c>
      <c r="B4394" t="s">
        <v>7325</v>
      </c>
      <c r="C4394" t="s">
        <v>1739</v>
      </c>
      <c r="D4394" t="s">
        <v>6885</v>
      </c>
      <c r="E4394" t="s">
        <v>1702</v>
      </c>
      <c r="H4394" t="str">
        <f>INDEX('Vensim Variables'!$B:$B,MATCH(EPS!$B4394,'Vensim Variables'!$A:$A,0))</f>
        <v>g pollutant</v>
      </c>
      <c r="I4394" t="str">
        <f t="shared" si="136"/>
        <v>CO2</v>
      </c>
      <c r="J4394" t="e">
        <f>INDEX(NoSettings!$C:$C,MATCH(EPS!$A4394,NoSettings!$A:$A,0))</f>
        <v>#N/A</v>
      </c>
      <c r="K4394">
        <f>INDEX(GWP!$C$2:$C$13,MATCH(EPS!I4394,GWP!$B$2:$B$13,0))</f>
        <v>1</v>
      </c>
      <c r="L4394" s="4" t="e">
        <f t="shared" si="137"/>
        <v>#N/A</v>
      </c>
    </row>
    <row r="4395" spans="1:12">
      <c r="A4395" t="s">
        <v>9943</v>
      </c>
      <c r="B4395" t="s">
        <v>7325</v>
      </c>
      <c r="C4395" t="s">
        <v>1739</v>
      </c>
      <c r="D4395" t="s">
        <v>6885</v>
      </c>
      <c r="E4395" t="s">
        <v>1705</v>
      </c>
      <c r="H4395" t="str">
        <f>INDEX('Vensim Variables'!$B:$B,MATCH(EPS!$B4395,'Vensim Variables'!$A:$A,0))</f>
        <v>g pollutant</v>
      </c>
      <c r="I4395" t="str">
        <f t="shared" si="136"/>
        <v>VOC</v>
      </c>
      <c r="J4395" t="e">
        <f>INDEX(NoSettings!$C:$C,MATCH(EPS!$A4395,NoSettings!$A:$A,0))</f>
        <v>#N/A</v>
      </c>
      <c r="K4395">
        <f>INDEX(GWP!$C$2:$C$13,MATCH(EPS!I4395,GWP!$B$2:$B$13,0))</f>
        <v>0</v>
      </c>
      <c r="L4395" s="4" t="e">
        <f t="shared" si="137"/>
        <v>#N/A</v>
      </c>
    </row>
    <row r="4396" spans="1:12">
      <c r="A4396" t="s">
        <v>9944</v>
      </c>
      <c r="B4396" t="s">
        <v>7325</v>
      </c>
      <c r="C4396" t="s">
        <v>1739</v>
      </c>
      <c r="D4396" t="s">
        <v>6885</v>
      </c>
      <c r="E4396" t="s">
        <v>1706</v>
      </c>
      <c r="H4396" t="str">
        <f>INDEX('Vensim Variables'!$B:$B,MATCH(EPS!$B4396,'Vensim Variables'!$A:$A,0))</f>
        <v>g pollutant</v>
      </c>
      <c r="I4396" t="str">
        <f t="shared" si="136"/>
        <v>CO</v>
      </c>
      <c r="J4396" t="e">
        <f>INDEX(NoSettings!$C:$C,MATCH(EPS!$A4396,NoSettings!$A:$A,0))</f>
        <v>#N/A</v>
      </c>
      <c r="K4396">
        <f>INDEX(GWP!$C$2:$C$13,MATCH(EPS!I4396,GWP!$B$2:$B$13,0))</f>
        <v>0</v>
      </c>
      <c r="L4396" s="4" t="e">
        <f t="shared" si="137"/>
        <v>#N/A</v>
      </c>
    </row>
    <row r="4397" spans="1:12">
      <c r="A4397" t="s">
        <v>9945</v>
      </c>
      <c r="B4397" t="s">
        <v>7325</v>
      </c>
      <c r="C4397" t="s">
        <v>1739</v>
      </c>
      <c r="D4397" t="s">
        <v>6885</v>
      </c>
      <c r="E4397" t="s">
        <v>1707</v>
      </c>
      <c r="H4397" t="str">
        <f>INDEX('Vensim Variables'!$B:$B,MATCH(EPS!$B4397,'Vensim Variables'!$A:$A,0))</f>
        <v>g pollutant</v>
      </c>
      <c r="I4397" t="str">
        <f t="shared" si="136"/>
        <v>NOx</v>
      </c>
      <c r="J4397" t="e">
        <f>INDEX(NoSettings!$C:$C,MATCH(EPS!$A4397,NoSettings!$A:$A,0))</f>
        <v>#N/A</v>
      </c>
      <c r="K4397">
        <f>INDEX(GWP!$C$2:$C$13,MATCH(EPS!I4397,GWP!$B$2:$B$13,0))</f>
        <v>0</v>
      </c>
      <c r="L4397" s="4" t="e">
        <f t="shared" si="137"/>
        <v>#N/A</v>
      </c>
    </row>
    <row r="4398" spans="1:12">
      <c r="A4398" t="s">
        <v>9946</v>
      </c>
      <c r="B4398" t="s">
        <v>7325</v>
      </c>
      <c r="C4398" t="s">
        <v>1739</v>
      </c>
      <c r="D4398" t="s">
        <v>6885</v>
      </c>
      <c r="E4398" t="s">
        <v>1708</v>
      </c>
      <c r="H4398" t="str">
        <f>INDEX('Vensim Variables'!$B:$B,MATCH(EPS!$B4398,'Vensim Variables'!$A:$A,0))</f>
        <v>g pollutant</v>
      </c>
      <c r="I4398" t="str">
        <f t="shared" si="136"/>
        <v>PM10</v>
      </c>
      <c r="J4398" t="e">
        <f>INDEX(NoSettings!$C:$C,MATCH(EPS!$A4398,NoSettings!$A:$A,0))</f>
        <v>#N/A</v>
      </c>
      <c r="K4398">
        <f>INDEX(GWP!$C$2:$C$13,MATCH(EPS!I4398,GWP!$B$2:$B$13,0))</f>
        <v>0</v>
      </c>
      <c r="L4398" s="4" t="e">
        <f t="shared" si="137"/>
        <v>#N/A</v>
      </c>
    </row>
    <row r="4399" spans="1:12">
      <c r="A4399" t="s">
        <v>9947</v>
      </c>
      <c r="B4399" t="s">
        <v>7325</v>
      </c>
      <c r="C4399" t="s">
        <v>1739</v>
      </c>
      <c r="D4399" t="s">
        <v>6885</v>
      </c>
      <c r="E4399" t="s">
        <v>1709</v>
      </c>
      <c r="H4399" t="str">
        <f>INDEX('Vensim Variables'!$B:$B,MATCH(EPS!$B4399,'Vensim Variables'!$A:$A,0))</f>
        <v>g pollutant</v>
      </c>
      <c r="I4399" t="str">
        <f t="shared" si="136"/>
        <v>PM25</v>
      </c>
      <c r="J4399" t="e">
        <f>INDEX(NoSettings!$C:$C,MATCH(EPS!$A4399,NoSettings!$A:$A,0))</f>
        <v>#N/A</v>
      </c>
      <c r="K4399">
        <f>INDEX(GWP!$C$2:$C$13,MATCH(EPS!I4399,GWP!$B$2:$B$13,0))</f>
        <v>0</v>
      </c>
      <c r="L4399" s="4" t="e">
        <f t="shared" si="137"/>
        <v>#N/A</v>
      </c>
    </row>
    <row r="4400" spans="1:12">
      <c r="A4400" t="s">
        <v>9948</v>
      </c>
      <c r="B4400" t="s">
        <v>7325</v>
      </c>
      <c r="C4400" t="s">
        <v>1739</v>
      </c>
      <c r="D4400" t="s">
        <v>6885</v>
      </c>
      <c r="E4400" t="s">
        <v>1710</v>
      </c>
      <c r="H4400" t="str">
        <f>INDEX('Vensim Variables'!$B:$B,MATCH(EPS!$B4400,'Vensim Variables'!$A:$A,0))</f>
        <v>g pollutant</v>
      </c>
      <c r="I4400" t="str">
        <f t="shared" si="136"/>
        <v>SOx</v>
      </c>
      <c r="J4400" t="e">
        <f>INDEX(NoSettings!$C:$C,MATCH(EPS!$A4400,NoSettings!$A:$A,0))</f>
        <v>#N/A</v>
      </c>
      <c r="K4400">
        <f>INDEX(GWP!$C$2:$C$13,MATCH(EPS!I4400,GWP!$B$2:$B$13,0))</f>
        <v>0</v>
      </c>
      <c r="L4400" s="4" t="e">
        <f t="shared" si="137"/>
        <v>#N/A</v>
      </c>
    </row>
    <row r="4401" spans="1:12">
      <c r="A4401" t="s">
        <v>9949</v>
      </c>
      <c r="B4401" t="s">
        <v>7325</v>
      </c>
      <c r="C4401" t="s">
        <v>1739</v>
      </c>
      <c r="D4401" t="s">
        <v>6885</v>
      </c>
      <c r="E4401" t="s">
        <v>1711</v>
      </c>
      <c r="H4401" t="str">
        <f>INDEX('Vensim Variables'!$B:$B,MATCH(EPS!$B4401,'Vensim Variables'!$A:$A,0))</f>
        <v>g pollutant</v>
      </c>
      <c r="I4401" t="str">
        <f t="shared" si="136"/>
        <v>BC</v>
      </c>
      <c r="J4401" t="e">
        <f>INDEX(NoSettings!$C:$C,MATCH(EPS!$A4401,NoSettings!$A:$A,0))</f>
        <v>#N/A</v>
      </c>
      <c r="K4401">
        <f>INDEX(GWP!$C$2:$C$13,MATCH(EPS!I4401,GWP!$B$2:$B$13,0))</f>
        <v>0</v>
      </c>
      <c r="L4401" s="4" t="e">
        <f t="shared" si="137"/>
        <v>#N/A</v>
      </c>
    </row>
    <row r="4402" spans="1:12">
      <c r="A4402" t="s">
        <v>9950</v>
      </c>
      <c r="B4402" t="s">
        <v>7325</v>
      </c>
      <c r="C4402" t="s">
        <v>1739</v>
      </c>
      <c r="D4402" t="s">
        <v>6885</v>
      </c>
      <c r="E4402" t="s">
        <v>1712</v>
      </c>
      <c r="H4402" t="str">
        <f>INDEX('Vensim Variables'!$B:$B,MATCH(EPS!$B4402,'Vensim Variables'!$A:$A,0))</f>
        <v>g pollutant</v>
      </c>
      <c r="I4402" t="str">
        <f t="shared" si="136"/>
        <v>OC</v>
      </c>
      <c r="J4402" t="e">
        <f>INDEX(NoSettings!$C:$C,MATCH(EPS!$A4402,NoSettings!$A:$A,0))</f>
        <v>#N/A</v>
      </c>
      <c r="K4402">
        <f>INDEX(GWP!$C$2:$C$13,MATCH(EPS!I4402,GWP!$B$2:$B$13,0))</f>
        <v>0</v>
      </c>
      <c r="L4402" s="4" t="e">
        <f t="shared" si="137"/>
        <v>#N/A</v>
      </c>
    </row>
    <row r="4403" spans="1:12">
      <c r="A4403" t="s">
        <v>9951</v>
      </c>
      <c r="B4403" t="s">
        <v>7325</v>
      </c>
      <c r="C4403" t="s">
        <v>1739</v>
      </c>
      <c r="D4403" t="s">
        <v>6885</v>
      </c>
      <c r="E4403" t="s">
        <v>1713</v>
      </c>
      <c r="H4403" t="str">
        <f>INDEX('Vensim Variables'!$B:$B,MATCH(EPS!$B4403,'Vensim Variables'!$A:$A,0))</f>
        <v>g pollutant</v>
      </c>
      <c r="I4403" t="str">
        <f t="shared" si="136"/>
        <v>CH4</v>
      </c>
      <c r="J4403" t="e">
        <f>INDEX(NoSettings!$C:$C,MATCH(EPS!$A4403,NoSettings!$A:$A,0))</f>
        <v>#N/A</v>
      </c>
      <c r="K4403">
        <f>INDEX(GWP!$C$2:$C$13,MATCH(EPS!I4403,GWP!$B$2:$B$13,0))</f>
        <v>28</v>
      </c>
      <c r="L4403" s="4" t="e">
        <f t="shared" si="137"/>
        <v>#N/A</v>
      </c>
    </row>
    <row r="4404" spans="1:12">
      <c r="A4404" t="s">
        <v>9952</v>
      </c>
      <c r="B4404" t="s">
        <v>7325</v>
      </c>
      <c r="C4404" t="s">
        <v>1739</v>
      </c>
      <c r="D4404" t="s">
        <v>6885</v>
      </c>
      <c r="E4404" t="s">
        <v>1714</v>
      </c>
      <c r="H4404" t="str">
        <f>INDEX('Vensim Variables'!$B:$B,MATCH(EPS!$B4404,'Vensim Variables'!$A:$A,0))</f>
        <v>g pollutant</v>
      </c>
      <c r="I4404" t="str">
        <f t="shared" si="136"/>
        <v>N2O</v>
      </c>
      <c r="J4404" t="e">
        <f>INDEX(NoSettings!$C:$C,MATCH(EPS!$A4404,NoSettings!$A:$A,0))</f>
        <v>#N/A</v>
      </c>
      <c r="K4404">
        <f>INDEX(GWP!$C$2:$C$13,MATCH(EPS!I4404,GWP!$B$2:$B$13,0))</f>
        <v>265</v>
      </c>
      <c r="L4404" s="4" t="e">
        <f t="shared" si="137"/>
        <v>#N/A</v>
      </c>
    </row>
    <row r="4405" spans="1:12">
      <c r="A4405" t="s">
        <v>9953</v>
      </c>
      <c r="B4405" t="s">
        <v>7325</v>
      </c>
      <c r="C4405" t="s">
        <v>1739</v>
      </c>
      <c r="D4405" t="s">
        <v>6885</v>
      </c>
      <c r="E4405" t="s">
        <v>1715</v>
      </c>
      <c r="H4405" t="str">
        <f>INDEX('Vensim Variables'!$B:$B,MATCH(EPS!$B4405,'Vensim Variables'!$A:$A,0))</f>
        <v>g pollutant</v>
      </c>
      <c r="I4405" t="str">
        <f t="shared" si="136"/>
        <v>F gases</v>
      </c>
      <c r="J4405" t="e">
        <f>INDEX(NoSettings!$C:$C,MATCH(EPS!$A4405,NoSettings!$A:$A,0))</f>
        <v>#N/A</v>
      </c>
      <c r="K4405">
        <f>INDEX(GWP!$C$2:$C$13,MATCH(EPS!I4405,GWP!$B$2:$B$13,0))</f>
        <v>1</v>
      </c>
      <c r="L4405" s="4" t="e">
        <f t="shared" si="137"/>
        <v>#N/A</v>
      </c>
    </row>
    <row r="4406" spans="1:12">
      <c r="A4406" t="s">
        <v>9954</v>
      </c>
      <c r="B4406" t="s">
        <v>7325</v>
      </c>
      <c r="C4406" t="s">
        <v>1739</v>
      </c>
      <c r="D4406" t="s">
        <v>6886</v>
      </c>
      <c r="E4406" t="s">
        <v>1702</v>
      </c>
      <c r="H4406" t="str">
        <f>INDEX('Vensim Variables'!$B:$B,MATCH(EPS!$B4406,'Vensim Variables'!$A:$A,0))</f>
        <v>g pollutant</v>
      </c>
      <c r="I4406" t="str">
        <f t="shared" si="136"/>
        <v>CO2</v>
      </c>
      <c r="J4406" t="e">
        <f>INDEX(NoSettings!$C:$C,MATCH(EPS!$A4406,NoSettings!$A:$A,0))</f>
        <v>#N/A</v>
      </c>
      <c r="K4406">
        <f>INDEX(GWP!$C$2:$C$13,MATCH(EPS!I4406,GWP!$B$2:$B$13,0))</f>
        <v>1</v>
      </c>
      <c r="L4406" s="4" t="e">
        <f t="shared" si="137"/>
        <v>#N/A</v>
      </c>
    </row>
    <row r="4407" spans="1:12">
      <c r="A4407" t="s">
        <v>9955</v>
      </c>
      <c r="B4407" t="s">
        <v>7325</v>
      </c>
      <c r="C4407" t="s">
        <v>1739</v>
      </c>
      <c r="D4407" t="s">
        <v>6886</v>
      </c>
      <c r="E4407" t="s">
        <v>1705</v>
      </c>
      <c r="H4407" t="str">
        <f>INDEX('Vensim Variables'!$B:$B,MATCH(EPS!$B4407,'Vensim Variables'!$A:$A,0))</f>
        <v>g pollutant</v>
      </c>
      <c r="I4407" t="str">
        <f t="shared" si="136"/>
        <v>VOC</v>
      </c>
      <c r="J4407" t="e">
        <f>INDEX(NoSettings!$C:$C,MATCH(EPS!$A4407,NoSettings!$A:$A,0))</f>
        <v>#N/A</v>
      </c>
      <c r="K4407">
        <f>INDEX(GWP!$C$2:$C$13,MATCH(EPS!I4407,GWP!$B$2:$B$13,0))</f>
        <v>0</v>
      </c>
      <c r="L4407" s="4" t="e">
        <f t="shared" si="137"/>
        <v>#N/A</v>
      </c>
    </row>
    <row r="4408" spans="1:12">
      <c r="A4408" t="s">
        <v>9956</v>
      </c>
      <c r="B4408" t="s">
        <v>7325</v>
      </c>
      <c r="C4408" t="s">
        <v>1739</v>
      </c>
      <c r="D4408" t="s">
        <v>6886</v>
      </c>
      <c r="E4408" t="s">
        <v>1706</v>
      </c>
      <c r="H4408" t="str">
        <f>INDEX('Vensim Variables'!$B:$B,MATCH(EPS!$B4408,'Vensim Variables'!$A:$A,0))</f>
        <v>g pollutant</v>
      </c>
      <c r="I4408" t="str">
        <f t="shared" si="136"/>
        <v>CO</v>
      </c>
      <c r="J4408" t="e">
        <f>INDEX(NoSettings!$C:$C,MATCH(EPS!$A4408,NoSettings!$A:$A,0))</f>
        <v>#N/A</v>
      </c>
      <c r="K4408">
        <f>INDEX(GWP!$C$2:$C$13,MATCH(EPS!I4408,GWP!$B$2:$B$13,0))</f>
        <v>0</v>
      </c>
      <c r="L4408" s="4" t="e">
        <f t="shared" si="137"/>
        <v>#N/A</v>
      </c>
    </row>
    <row r="4409" spans="1:12">
      <c r="A4409" t="s">
        <v>9957</v>
      </c>
      <c r="B4409" t="s">
        <v>7325</v>
      </c>
      <c r="C4409" t="s">
        <v>1739</v>
      </c>
      <c r="D4409" t="s">
        <v>6886</v>
      </c>
      <c r="E4409" t="s">
        <v>1707</v>
      </c>
      <c r="H4409" t="str">
        <f>INDEX('Vensim Variables'!$B:$B,MATCH(EPS!$B4409,'Vensim Variables'!$A:$A,0))</f>
        <v>g pollutant</v>
      </c>
      <c r="I4409" t="str">
        <f t="shared" si="136"/>
        <v>NOx</v>
      </c>
      <c r="J4409" t="e">
        <f>INDEX(NoSettings!$C:$C,MATCH(EPS!$A4409,NoSettings!$A:$A,0))</f>
        <v>#N/A</v>
      </c>
      <c r="K4409">
        <f>INDEX(GWP!$C$2:$C$13,MATCH(EPS!I4409,GWP!$B$2:$B$13,0))</f>
        <v>0</v>
      </c>
      <c r="L4409" s="4" t="e">
        <f t="shared" si="137"/>
        <v>#N/A</v>
      </c>
    </row>
    <row r="4410" spans="1:12">
      <c r="A4410" t="s">
        <v>9958</v>
      </c>
      <c r="B4410" t="s">
        <v>7325</v>
      </c>
      <c r="C4410" t="s">
        <v>1739</v>
      </c>
      <c r="D4410" t="s">
        <v>6886</v>
      </c>
      <c r="E4410" t="s">
        <v>1708</v>
      </c>
      <c r="H4410" t="str">
        <f>INDEX('Vensim Variables'!$B:$B,MATCH(EPS!$B4410,'Vensim Variables'!$A:$A,0))</f>
        <v>g pollutant</v>
      </c>
      <c r="I4410" t="str">
        <f t="shared" si="136"/>
        <v>PM10</v>
      </c>
      <c r="J4410" t="e">
        <f>INDEX(NoSettings!$C:$C,MATCH(EPS!$A4410,NoSettings!$A:$A,0))</f>
        <v>#N/A</v>
      </c>
      <c r="K4410">
        <f>INDEX(GWP!$C$2:$C$13,MATCH(EPS!I4410,GWP!$B$2:$B$13,0))</f>
        <v>0</v>
      </c>
      <c r="L4410" s="4" t="e">
        <f t="shared" si="137"/>
        <v>#N/A</v>
      </c>
    </row>
    <row r="4411" spans="1:12">
      <c r="A4411" t="s">
        <v>9959</v>
      </c>
      <c r="B4411" t="s">
        <v>7325</v>
      </c>
      <c r="C4411" t="s">
        <v>1739</v>
      </c>
      <c r="D4411" t="s">
        <v>6886</v>
      </c>
      <c r="E4411" t="s">
        <v>1709</v>
      </c>
      <c r="H4411" t="str">
        <f>INDEX('Vensim Variables'!$B:$B,MATCH(EPS!$B4411,'Vensim Variables'!$A:$A,0))</f>
        <v>g pollutant</v>
      </c>
      <c r="I4411" t="str">
        <f t="shared" si="136"/>
        <v>PM25</v>
      </c>
      <c r="J4411" t="e">
        <f>INDEX(NoSettings!$C:$C,MATCH(EPS!$A4411,NoSettings!$A:$A,0))</f>
        <v>#N/A</v>
      </c>
      <c r="K4411">
        <f>INDEX(GWP!$C$2:$C$13,MATCH(EPS!I4411,GWP!$B$2:$B$13,0))</f>
        <v>0</v>
      </c>
      <c r="L4411" s="4" t="e">
        <f t="shared" si="137"/>
        <v>#N/A</v>
      </c>
    </row>
    <row r="4412" spans="1:12">
      <c r="A4412" t="s">
        <v>9960</v>
      </c>
      <c r="B4412" t="s">
        <v>7325</v>
      </c>
      <c r="C4412" t="s">
        <v>1739</v>
      </c>
      <c r="D4412" t="s">
        <v>6886</v>
      </c>
      <c r="E4412" t="s">
        <v>1710</v>
      </c>
      <c r="H4412" t="str">
        <f>INDEX('Vensim Variables'!$B:$B,MATCH(EPS!$B4412,'Vensim Variables'!$A:$A,0))</f>
        <v>g pollutant</v>
      </c>
      <c r="I4412" t="str">
        <f t="shared" si="136"/>
        <v>SOx</v>
      </c>
      <c r="J4412" t="e">
        <f>INDEX(NoSettings!$C:$C,MATCH(EPS!$A4412,NoSettings!$A:$A,0))</f>
        <v>#N/A</v>
      </c>
      <c r="K4412">
        <f>INDEX(GWP!$C$2:$C$13,MATCH(EPS!I4412,GWP!$B$2:$B$13,0))</f>
        <v>0</v>
      </c>
      <c r="L4412" s="4" t="e">
        <f t="shared" si="137"/>
        <v>#N/A</v>
      </c>
    </row>
    <row r="4413" spans="1:12">
      <c r="A4413" t="s">
        <v>9961</v>
      </c>
      <c r="B4413" t="s">
        <v>7325</v>
      </c>
      <c r="C4413" t="s">
        <v>1739</v>
      </c>
      <c r="D4413" t="s">
        <v>6886</v>
      </c>
      <c r="E4413" t="s">
        <v>1711</v>
      </c>
      <c r="H4413" t="str">
        <f>INDEX('Vensim Variables'!$B:$B,MATCH(EPS!$B4413,'Vensim Variables'!$A:$A,0))</f>
        <v>g pollutant</v>
      </c>
      <c r="I4413" t="str">
        <f t="shared" si="136"/>
        <v>BC</v>
      </c>
      <c r="J4413" t="e">
        <f>INDEX(NoSettings!$C:$C,MATCH(EPS!$A4413,NoSettings!$A:$A,0))</f>
        <v>#N/A</v>
      </c>
      <c r="K4413">
        <f>INDEX(GWP!$C$2:$C$13,MATCH(EPS!I4413,GWP!$B$2:$B$13,0))</f>
        <v>0</v>
      </c>
      <c r="L4413" s="4" t="e">
        <f t="shared" si="137"/>
        <v>#N/A</v>
      </c>
    </row>
    <row r="4414" spans="1:12">
      <c r="A4414" t="s">
        <v>9962</v>
      </c>
      <c r="B4414" t="s">
        <v>7325</v>
      </c>
      <c r="C4414" t="s">
        <v>1739</v>
      </c>
      <c r="D4414" t="s">
        <v>6886</v>
      </c>
      <c r="E4414" t="s">
        <v>1712</v>
      </c>
      <c r="H4414" t="str">
        <f>INDEX('Vensim Variables'!$B:$B,MATCH(EPS!$B4414,'Vensim Variables'!$A:$A,0))</f>
        <v>g pollutant</v>
      </c>
      <c r="I4414" t="str">
        <f t="shared" si="136"/>
        <v>OC</v>
      </c>
      <c r="J4414" t="e">
        <f>INDEX(NoSettings!$C:$C,MATCH(EPS!$A4414,NoSettings!$A:$A,0))</f>
        <v>#N/A</v>
      </c>
      <c r="K4414">
        <f>INDEX(GWP!$C$2:$C$13,MATCH(EPS!I4414,GWP!$B$2:$B$13,0))</f>
        <v>0</v>
      </c>
      <c r="L4414" s="4" t="e">
        <f t="shared" si="137"/>
        <v>#N/A</v>
      </c>
    </row>
    <row r="4415" spans="1:12">
      <c r="A4415" t="s">
        <v>9963</v>
      </c>
      <c r="B4415" t="s">
        <v>7325</v>
      </c>
      <c r="C4415" t="s">
        <v>1739</v>
      </c>
      <c r="D4415" t="s">
        <v>6886</v>
      </c>
      <c r="E4415" t="s">
        <v>1713</v>
      </c>
      <c r="H4415" t="str">
        <f>INDEX('Vensim Variables'!$B:$B,MATCH(EPS!$B4415,'Vensim Variables'!$A:$A,0))</f>
        <v>g pollutant</v>
      </c>
      <c r="I4415" t="str">
        <f t="shared" si="136"/>
        <v>CH4</v>
      </c>
      <c r="J4415" t="e">
        <f>INDEX(NoSettings!$C:$C,MATCH(EPS!$A4415,NoSettings!$A:$A,0))</f>
        <v>#N/A</v>
      </c>
      <c r="K4415">
        <f>INDEX(GWP!$C$2:$C$13,MATCH(EPS!I4415,GWP!$B$2:$B$13,0))</f>
        <v>28</v>
      </c>
      <c r="L4415" s="4" t="e">
        <f t="shared" si="137"/>
        <v>#N/A</v>
      </c>
    </row>
    <row r="4416" spans="1:12">
      <c r="A4416" t="s">
        <v>9964</v>
      </c>
      <c r="B4416" t="s">
        <v>7325</v>
      </c>
      <c r="C4416" t="s">
        <v>1739</v>
      </c>
      <c r="D4416" t="s">
        <v>6886</v>
      </c>
      <c r="E4416" t="s">
        <v>1714</v>
      </c>
      <c r="H4416" t="str">
        <f>INDEX('Vensim Variables'!$B:$B,MATCH(EPS!$B4416,'Vensim Variables'!$A:$A,0))</f>
        <v>g pollutant</v>
      </c>
      <c r="I4416" t="str">
        <f t="shared" si="136"/>
        <v>N2O</v>
      </c>
      <c r="J4416" t="e">
        <f>INDEX(NoSettings!$C:$C,MATCH(EPS!$A4416,NoSettings!$A:$A,0))</f>
        <v>#N/A</v>
      </c>
      <c r="K4416">
        <f>INDEX(GWP!$C$2:$C$13,MATCH(EPS!I4416,GWP!$B$2:$B$13,0))</f>
        <v>265</v>
      </c>
      <c r="L4416" s="4" t="e">
        <f t="shared" si="137"/>
        <v>#N/A</v>
      </c>
    </row>
    <row r="4417" spans="1:12">
      <c r="A4417" t="s">
        <v>9965</v>
      </c>
      <c r="B4417" t="s">
        <v>7325</v>
      </c>
      <c r="C4417" t="s">
        <v>1739</v>
      </c>
      <c r="D4417" t="s">
        <v>6886</v>
      </c>
      <c r="E4417" t="s">
        <v>1715</v>
      </c>
      <c r="H4417" t="str">
        <f>INDEX('Vensim Variables'!$B:$B,MATCH(EPS!$B4417,'Vensim Variables'!$A:$A,0))</f>
        <v>g pollutant</v>
      </c>
      <c r="I4417" t="str">
        <f t="shared" si="136"/>
        <v>F gases</v>
      </c>
      <c r="J4417" t="e">
        <f>INDEX(NoSettings!$C:$C,MATCH(EPS!$A4417,NoSettings!$A:$A,0))</f>
        <v>#N/A</v>
      </c>
      <c r="K4417">
        <f>INDEX(GWP!$C$2:$C$13,MATCH(EPS!I4417,GWP!$B$2:$B$13,0))</f>
        <v>1</v>
      </c>
      <c r="L4417" s="4" t="e">
        <f t="shared" si="137"/>
        <v>#N/A</v>
      </c>
    </row>
    <row r="4418" spans="1:12">
      <c r="A4418" t="s">
        <v>9966</v>
      </c>
      <c r="B4418" t="s">
        <v>7325</v>
      </c>
      <c r="C4418" t="s">
        <v>1739</v>
      </c>
      <c r="D4418" t="s">
        <v>6887</v>
      </c>
      <c r="E4418" t="s">
        <v>1702</v>
      </c>
      <c r="H4418" t="str">
        <f>INDEX('Vensim Variables'!$B:$B,MATCH(EPS!$B4418,'Vensim Variables'!$A:$A,0))</f>
        <v>g pollutant</v>
      </c>
      <c r="I4418" t="str">
        <f t="shared" si="136"/>
        <v>CO2</v>
      </c>
      <c r="J4418" t="e">
        <f>INDEX(NoSettings!$C:$C,MATCH(EPS!$A4418,NoSettings!$A:$A,0))</f>
        <v>#N/A</v>
      </c>
      <c r="K4418">
        <f>INDEX(GWP!$C$2:$C$13,MATCH(EPS!I4418,GWP!$B$2:$B$13,0))</f>
        <v>1</v>
      </c>
      <c r="L4418" s="4" t="e">
        <f t="shared" si="137"/>
        <v>#N/A</v>
      </c>
    </row>
    <row r="4419" spans="1:12">
      <c r="A4419" t="s">
        <v>9967</v>
      </c>
      <c r="B4419" t="s">
        <v>7325</v>
      </c>
      <c r="C4419" t="s">
        <v>1739</v>
      </c>
      <c r="D4419" t="s">
        <v>6887</v>
      </c>
      <c r="E4419" t="s">
        <v>1705</v>
      </c>
      <c r="H4419" t="str">
        <f>INDEX('Vensim Variables'!$B:$B,MATCH(EPS!$B4419,'Vensim Variables'!$A:$A,0))</f>
        <v>g pollutant</v>
      </c>
      <c r="I4419" t="str">
        <f t="shared" ref="I4419:I4482" si="138">IF(OR(C4419="CO2",C4419="CH4",C4419="N2O",C4419="F gases",C4419="VOC",C4419="CO",C4419="NOx",C4419="PM10",C4419="PM25",C4419="SOx",C4419="BC",C4419="OC"),C4419,IF(OR(D4419="CO2",D4419="CH4",D4419="N2O",D4419="F gases",D4419="VOC",D4419="CO",D4419="NOx",D4419="PM10",D4419="PM25",D4419="SOx",D4419="BC",D4419="OC"),D4419,IF(OR(E4419="CO2",E4419="CH4",E4419="N2O",E4419="F gases",E4419="VOC",E4419="CO",E4419="NOx",E4419="PM10",E4419="PM25",E4419="SOx",E4419="BC",E4419="OC"),E4419,"NA")))</f>
        <v>VOC</v>
      </c>
      <c r="J4419" t="e">
        <f>INDEX(NoSettings!$C:$C,MATCH(EPS!$A4419,NoSettings!$A:$A,0))</f>
        <v>#N/A</v>
      </c>
      <c r="K4419">
        <f>INDEX(GWP!$C$2:$C$13,MATCH(EPS!I4419,GWP!$B$2:$B$13,0))</f>
        <v>0</v>
      </c>
      <c r="L4419" s="4" t="e">
        <f t="shared" ref="L4419:L4482" si="139">IF(H4419="g pollutant",K4419*J4419/10^12,IF(H4419="MMTCO2e",J4419,IF(H4419="MWh",J4419,0)))</f>
        <v>#N/A</v>
      </c>
    </row>
    <row r="4420" spans="1:12">
      <c r="A4420" t="s">
        <v>9968</v>
      </c>
      <c r="B4420" t="s">
        <v>7325</v>
      </c>
      <c r="C4420" t="s">
        <v>1739</v>
      </c>
      <c r="D4420" t="s">
        <v>6887</v>
      </c>
      <c r="E4420" t="s">
        <v>1706</v>
      </c>
      <c r="H4420" t="str">
        <f>INDEX('Vensim Variables'!$B:$B,MATCH(EPS!$B4420,'Vensim Variables'!$A:$A,0))</f>
        <v>g pollutant</v>
      </c>
      <c r="I4420" t="str">
        <f t="shared" si="138"/>
        <v>CO</v>
      </c>
      <c r="J4420" t="e">
        <f>INDEX(NoSettings!$C:$C,MATCH(EPS!$A4420,NoSettings!$A:$A,0))</f>
        <v>#N/A</v>
      </c>
      <c r="K4420">
        <f>INDEX(GWP!$C$2:$C$13,MATCH(EPS!I4420,GWP!$B$2:$B$13,0))</f>
        <v>0</v>
      </c>
      <c r="L4420" s="4" t="e">
        <f t="shared" si="139"/>
        <v>#N/A</v>
      </c>
    </row>
    <row r="4421" spans="1:12">
      <c r="A4421" t="s">
        <v>9969</v>
      </c>
      <c r="B4421" t="s">
        <v>7325</v>
      </c>
      <c r="C4421" t="s">
        <v>1739</v>
      </c>
      <c r="D4421" t="s">
        <v>6887</v>
      </c>
      <c r="E4421" t="s">
        <v>1707</v>
      </c>
      <c r="H4421" t="str">
        <f>INDEX('Vensim Variables'!$B:$B,MATCH(EPS!$B4421,'Vensim Variables'!$A:$A,0))</f>
        <v>g pollutant</v>
      </c>
      <c r="I4421" t="str">
        <f t="shared" si="138"/>
        <v>NOx</v>
      </c>
      <c r="J4421" t="e">
        <f>INDEX(NoSettings!$C:$C,MATCH(EPS!$A4421,NoSettings!$A:$A,0))</f>
        <v>#N/A</v>
      </c>
      <c r="K4421">
        <f>INDEX(GWP!$C$2:$C$13,MATCH(EPS!I4421,GWP!$B$2:$B$13,0))</f>
        <v>0</v>
      </c>
      <c r="L4421" s="4" t="e">
        <f t="shared" si="139"/>
        <v>#N/A</v>
      </c>
    </row>
    <row r="4422" spans="1:12">
      <c r="A4422" t="s">
        <v>9970</v>
      </c>
      <c r="B4422" t="s">
        <v>7325</v>
      </c>
      <c r="C4422" t="s">
        <v>1739</v>
      </c>
      <c r="D4422" t="s">
        <v>6887</v>
      </c>
      <c r="E4422" t="s">
        <v>1708</v>
      </c>
      <c r="H4422" t="str">
        <f>INDEX('Vensim Variables'!$B:$B,MATCH(EPS!$B4422,'Vensim Variables'!$A:$A,0))</f>
        <v>g pollutant</v>
      </c>
      <c r="I4422" t="str">
        <f t="shared" si="138"/>
        <v>PM10</v>
      </c>
      <c r="J4422" t="e">
        <f>INDEX(NoSettings!$C:$C,MATCH(EPS!$A4422,NoSettings!$A:$A,0))</f>
        <v>#N/A</v>
      </c>
      <c r="K4422">
        <f>INDEX(GWP!$C$2:$C$13,MATCH(EPS!I4422,GWP!$B$2:$B$13,0))</f>
        <v>0</v>
      </c>
      <c r="L4422" s="4" t="e">
        <f t="shared" si="139"/>
        <v>#N/A</v>
      </c>
    </row>
    <row r="4423" spans="1:12">
      <c r="A4423" t="s">
        <v>9971</v>
      </c>
      <c r="B4423" t="s">
        <v>7325</v>
      </c>
      <c r="C4423" t="s">
        <v>1739</v>
      </c>
      <c r="D4423" t="s">
        <v>6887</v>
      </c>
      <c r="E4423" t="s">
        <v>1709</v>
      </c>
      <c r="H4423" t="str">
        <f>INDEX('Vensim Variables'!$B:$B,MATCH(EPS!$B4423,'Vensim Variables'!$A:$A,0))</f>
        <v>g pollutant</v>
      </c>
      <c r="I4423" t="str">
        <f t="shared" si="138"/>
        <v>PM25</v>
      </c>
      <c r="J4423" t="e">
        <f>INDEX(NoSettings!$C:$C,MATCH(EPS!$A4423,NoSettings!$A:$A,0))</f>
        <v>#N/A</v>
      </c>
      <c r="K4423">
        <f>INDEX(GWP!$C$2:$C$13,MATCH(EPS!I4423,GWP!$B$2:$B$13,0))</f>
        <v>0</v>
      </c>
      <c r="L4423" s="4" t="e">
        <f t="shared" si="139"/>
        <v>#N/A</v>
      </c>
    </row>
    <row r="4424" spans="1:12">
      <c r="A4424" t="s">
        <v>9972</v>
      </c>
      <c r="B4424" t="s">
        <v>7325</v>
      </c>
      <c r="C4424" t="s">
        <v>1739</v>
      </c>
      <c r="D4424" t="s">
        <v>6887</v>
      </c>
      <c r="E4424" t="s">
        <v>1710</v>
      </c>
      <c r="H4424" t="str">
        <f>INDEX('Vensim Variables'!$B:$B,MATCH(EPS!$B4424,'Vensim Variables'!$A:$A,0))</f>
        <v>g pollutant</v>
      </c>
      <c r="I4424" t="str">
        <f t="shared" si="138"/>
        <v>SOx</v>
      </c>
      <c r="J4424" t="e">
        <f>INDEX(NoSettings!$C:$C,MATCH(EPS!$A4424,NoSettings!$A:$A,0))</f>
        <v>#N/A</v>
      </c>
      <c r="K4424">
        <f>INDEX(GWP!$C$2:$C$13,MATCH(EPS!I4424,GWP!$B$2:$B$13,0))</f>
        <v>0</v>
      </c>
      <c r="L4424" s="4" t="e">
        <f t="shared" si="139"/>
        <v>#N/A</v>
      </c>
    </row>
    <row r="4425" spans="1:12">
      <c r="A4425" t="s">
        <v>9973</v>
      </c>
      <c r="B4425" t="s">
        <v>7325</v>
      </c>
      <c r="C4425" t="s">
        <v>1739</v>
      </c>
      <c r="D4425" t="s">
        <v>6887</v>
      </c>
      <c r="E4425" t="s">
        <v>1711</v>
      </c>
      <c r="H4425" t="str">
        <f>INDEX('Vensim Variables'!$B:$B,MATCH(EPS!$B4425,'Vensim Variables'!$A:$A,0))</f>
        <v>g pollutant</v>
      </c>
      <c r="I4425" t="str">
        <f t="shared" si="138"/>
        <v>BC</v>
      </c>
      <c r="J4425" t="e">
        <f>INDEX(NoSettings!$C:$C,MATCH(EPS!$A4425,NoSettings!$A:$A,0))</f>
        <v>#N/A</v>
      </c>
      <c r="K4425">
        <f>INDEX(GWP!$C$2:$C$13,MATCH(EPS!I4425,GWP!$B$2:$B$13,0))</f>
        <v>0</v>
      </c>
      <c r="L4425" s="4" t="e">
        <f t="shared" si="139"/>
        <v>#N/A</v>
      </c>
    </row>
    <row r="4426" spans="1:12">
      <c r="A4426" t="s">
        <v>9974</v>
      </c>
      <c r="B4426" t="s">
        <v>7325</v>
      </c>
      <c r="C4426" t="s">
        <v>1739</v>
      </c>
      <c r="D4426" t="s">
        <v>6887</v>
      </c>
      <c r="E4426" t="s">
        <v>1712</v>
      </c>
      <c r="H4426" t="str">
        <f>INDEX('Vensim Variables'!$B:$B,MATCH(EPS!$B4426,'Vensim Variables'!$A:$A,0))</f>
        <v>g pollutant</v>
      </c>
      <c r="I4426" t="str">
        <f t="shared" si="138"/>
        <v>OC</v>
      </c>
      <c r="J4426" t="e">
        <f>INDEX(NoSettings!$C:$C,MATCH(EPS!$A4426,NoSettings!$A:$A,0))</f>
        <v>#N/A</v>
      </c>
      <c r="K4426">
        <f>INDEX(GWP!$C$2:$C$13,MATCH(EPS!I4426,GWP!$B$2:$B$13,0))</f>
        <v>0</v>
      </c>
      <c r="L4426" s="4" t="e">
        <f t="shared" si="139"/>
        <v>#N/A</v>
      </c>
    </row>
    <row r="4427" spans="1:12">
      <c r="A4427" t="s">
        <v>9975</v>
      </c>
      <c r="B4427" t="s">
        <v>7325</v>
      </c>
      <c r="C4427" t="s">
        <v>1739</v>
      </c>
      <c r="D4427" t="s">
        <v>6887</v>
      </c>
      <c r="E4427" t="s">
        <v>1713</v>
      </c>
      <c r="H4427" t="str">
        <f>INDEX('Vensim Variables'!$B:$B,MATCH(EPS!$B4427,'Vensim Variables'!$A:$A,0))</f>
        <v>g pollutant</v>
      </c>
      <c r="I4427" t="str">
        <f t="shared" si="138"/>
        <v>CH4</v>
      </c>
      <c r="J4427" t="e">
        <f>INDEX(NoSettings!$C:$C,MATCH(EPS!$A4427,NoSettings!$A:$A,0))</f>
        <v>#N/A</v>
      </c>
      <c r="K4427">
        <f>INDEX(GWP!$C$2:$C$13,MATCH(EPS!I4427,GWP!$B$2:$B$13,0))</f>
        <v>28</v>
      </c>
      <c r="L4427" s="4" t="e">
        <f t="shared" si="139"/>
        <v>#N/A</v>
      </c>
    </row>
    <row r="4428" spans="1:12">
      <c r="A4428" t="s">
        <v>9976</v>
      </c>
      <c r="B4428" t="s">
        <v>7325</v>
      </c>
      <c r="C4428" t="s">
        <v>1739</v>
      </c>
      <c r="D4428" t="s">
        <v>6887</v>
      </c>
      <c r="E4428" t="s">
        <v>1714</v>
      </c>
      <c r="H4428" t="str">
        <f>INDEX('Vensim Variables'!$B:$B,MATCH(EPS!$B4428,'Vensim Variables'!$A:$A,0))</f>
        <v>g pollutant</v>
      </c>
      <c r="I4428" t="str">
        <f t="shared" si="138"/>
        <v>N2O</v>
      </c>
      <c r="J4428" t="e">
        <f>INDEX(NoSettings!$C:$C,MATCH(EPS!$A4428,NoSettings!$A:$A,0))</f>
        <v>#N/A</v>
      </c>
      <c r="K4428">
        <f>INDEX(GWP!$C$2:$C$13,MATCH(EPS!I4428,GWP!$B$2:$B$13,0))</f>
        <v>265</v>
      </c>
      <c r="L4428" s="4" t="e">
        <f t="shared" si="139"/>
        <v>#N/A</v>
      </c>
    </row>
    <row r="4429" spans="1:12">
      <c r="A4429" t="s">
        <v>9977</v>
      </c>
      <c r="B4429" t="s">
        <v>7325</v>
      </c>
      <c r="C4429" t="s">
        <v>1739</v>
      </c>
      <c r="D4429" t="s">
        <v>6887</v>
      </c>
      <c r="E4429" t="s">
        <v>1715</v>
      </c>
      <c r="H4429" t="str">
        <f>INDEX('Vensim Variables'!$B:$B,MATCH(EPS!$B4429,'Vensim Variables'!$A:$A,0))</f>
        <v>g pollutant</v>
      </c>
      <c r="I4429" t="str">
        <f t="shared" si="138"/>
        <v>F gases</v>
      </c>
      <c r="J4429" t="e">
        <f>INDEX(NoSettings!$C:$C,MATCH(EPS!$A4429,NoSettings!$A:$A,0))</f>
        <v>#N/A</v>
      </c>
      <c r="K4429">
        <f>INDEX(GWP!$C$2:$C$13,MATCH(EPS!I4429,GWP!$B$2:$B$13,0))</f>
        <v>1</v>
      </c>
      <c r="L4429" s="4" t="e">
        <f t="shared" si="139"/>
        <v>#N/A</v>
      </c>
    </row>
    <row r="4430" spans="1:12">
      <c r="A4430" t="s">
        <v>9978</v>
      </c>
      <c r="B4430" t="s">
        <v>7325</v>
      </c>
      <c r="C4430" t="s">
        <v>1739</v>
      </c>
      <c r="D4430" t="s">
        <v>6888</v>
      </c>
      <c r="E4430" t="s">
        <v>1702</v>
      </c>
      <c r="H4430" t="str">
        <f>INDEX('Vensim Variables'!$B:$B,MATCH(EPS!$B4430,'Vensim Variables'!$A:$A,0))</f>
        <v>g pollutant</v>
      </c>
      <c r="I4430" t="str">
        <f t="shared" si="138"/>
        <v>CO2</v>
      </c>
      <c r="J4430" t="e">
        <f>INDEX(NoSettings!$C:$C,MATCH(EPS!$A4430,NoSettings!$A:$A,0))</f>
        <v>#N/A</v>
      </c>
      <c r="K4430">
        <f>INDEX(GWP!$C$2:$C$13,MATCH(EPS!I4430,GWP!$B$2:$B$13,0))</f>
        <v>1</v>
      </c>
      <c r="L4430" s="4" t="e">
        <f t="shared" si="139"/>
        <v>#N/A</v>
      </c>
    </row>
    <row r="4431" spans="1:12">
      <c r="A4431" t="s">
        <v>9979</v>
      </c>
      <c r="B4431" t="s">
        <v>7325</v>
      </c>
      <c r="C4431" t="s">
        <v>1739</v>
      </c>
      <c r="D4431" t="s">
        <v>6888</v>
      </c>
      <c r="E4431" t="s">
        <v>1705</v>
      </c>
      <c r="H4431" t="str">
        <f>INDEX('Vensim Variables'!$B:$B,MATCH(EPS!$B4431,'Vensim Variables'!$A:$A,0))</f>
        <v>g pollutant</v>
      </c>
      <c r="I4431" t="str">
        <f t="shared" si="138"/>
        <v>VOC</v>
      </c>
      <c r="J4431" t="e">
        <f>INDEX(NoSettings!$C:$C,MATCH(EPS!$A4431,NoSettings!$A:$A,0))</f>
        <v>#N/A</v>
      </c>
      <c r="K4431">
        <f>INDEX(GWP!$C$2:$C$13,MATCH(EPS!I4431,GWP!$B$2:$B$13,0))</f>
        <v>0</v>
      </c>
      <c r="L4431" s="4" t="e">
        <f t="shared" si="139"/>
        <v>#N/A</v>
      </c>
    </row>
    <row r="4432" spans="1:12">
      <c r="A4432" t="s">
        <v>9980</v>
      </c>
      <c r="B4432" t="s">
        <v>7325</v>
      </c>
      <c r="C4432" t="s">
        <v>1739</v>
      </c>
      <c r="D4432" t="s">
        <v>6888</v>
      </c>
      <c r="E4432" t="s">
        <v>1706</v>
      </c>
      <c r="H4432" t="str">
        <f>INDEX('Vensim Variables'!$B:$B,MATCH(EPS!$B4432,'Vensim Variables'!$A:$A,0))</f>
        <v>g pollutant</v>
      </c>
      <c r="I4432" t="str">
        <f t="shared" si="138"/>
        <v>CO</v>
      </c>
      <c r="J4432" t="e">
        <f>INDEX(NoSettings!$C:$C,MATCH(EPS!$A4432,NoSettings!$A:$A,0))</f>
        <v>#N/A</v>
      </c>
      <c r="K4432">
        <f>INDEX(GWP!$C$2:$C$13,MATCH(EPS!I4432,GWP!$B$2:$B$13,0))</f>
        <v>0</v>
      </c>
      <c r="L4432" s="4" t="e">
        <f t="shared" si="139"/>
        <v>#N/A</v>
      </c>
    </row>
    <row r="4433" spans="1:12">
      <c r="A4433" t="s">
        <v>9981</v>
      </c>
      <c r="B4433" t="s">
        <v>7325</v>
      </c>
      <c r="C4433" t="s">
        <v>1739</v>
      </c>
      <c r="D4433" t="s">
        <v>6888</v>
      </c>
      <c r="E4433" t="s">
        <v>1707</v>
      </c>
      <c r="H4433" t="str">
        <f>INDEX('Vensim Variables'!$B:$B,MATCH(EPS!$B4433,'Vensim Variables'!$A:$A,0))</f>
        <v>g pollutant</v>
      </c>
      <c r="I4433" t="str">
        <f t="shared" si="138"/>
        <v>NOx</v>
      </c>
      <c r="J4433" t="e">
        <f>INDEX(NoSettings!$C:$C,MATCH(EPS!$A4433,NoSettings!$A:$A,0))</f>
        <v>#N/A</v>
      </c>
      <c r="K4433">
        <f>INDEX(GWP!$C$2:$C$13,MATCH(EPS!I4433,GWP!$B$2:$B$13,0))</f>
        <v>0</v>
      </c>
      <c r="L4433" s="4" t="e">
        <f t="shared" si="139"/>
        <v>#N/A</v>
      </c>
    </row>
    <row r="4434" spans="1:12">
      <c r="A4434" t="s">
        <v>9982</v>
      </c>
      <c r="B4434" t="s">
        <v>7325</v>
      </c>
      <c r="C4434" t="s">
        <v>1739</v>
      </c>
      <c r="D4434" t="s">
        <v>6888</v>
      </c>
      <c r="E4434" t="s">
        <v>1708</v>
      </c>
      <c r="H4434" t="str">
        <f>INDEX('Vensim Variables'!$B:$B,MATCH(EPS!$B4434,'Vensim Variables'!$A:$A,0))</f>
        <v>g pollutant</v>
      </c>
      <c r="I4434" t="str">
        <f t="shared" si="138"/>
        <v>PM10</v>
      </c>
      <c r="J4434" t="e">
        <f>INDEX(NoSettings!$C:$C,MATCH(EPS!$A4434,NoSettings!$A:$A,0))</f>
        <v>#N/A</v>
      </c>
      <c r="K4434">
        <f>INDEX(GWP!$C$2:$C$13,MATCH(EPS!I4434,GWP!$B$2:$B$13,0))</f>
        <v>0</v>
      </c>
      <c r="L4434" s="4" t="e">
        <f t="shared" si="139"/>
        <v>#N/A</v>
      </c>
    </row>
    <row r="4435" spans="1:12">
      <c r="A4435" t="s">
        <v>9983</v>
      </c>
      <c r="B4435" t="s">
        <v>7325</v>
      </c>
      <c r="C4435" t="s">
        <v>1739</v>
      </c>
      <c r="D4435" t="s">
        <v>6888</v>
      </c>
      <c r="E4435" t="s">
        <v>1709</v>
      </c>
      <c r="H4435" t="str">
        <f>INDEX('Vensim Variables'!$B:$B,MATCH(EPS!$B4435,'Vensim Variables'!$A:$A,0))</f>
        <v>g pollutant</v>
      </c>
      <c r="I4435" t="str">
        <f t="shared" si="138"/>
        <v>PM25</v>
      </c>
      <c r="J4435" t="e">
        <f>INDEX(NoSettings!$C:$C,MATCH(EPS!$A4435,NoSettings!$A:$A,0))</f>
        <v>#N/A</v>
      </c>
      <c r="K4435">
        <f>INDEX(GWP!$C$2:$C$13,MATCH(EPS!I4435,GWP!$B$2:$B$13,0))</f>
        <v>0</v>
      </c>
      <c r="L4435" s="4" t="e">
        <f t="shared" si="139"/>
        <v>#N/A</v>
      </c>
    </row>
    <row r="4436" spans="1:12">
      <c r="A4436" t="s">
        <v>9984</v>
      </c>
      <c r="B4436" t="s">
        <v>7325</v>
      </c>
      <c r="C4436" t="s">
        <v>1739</v>
      </c>
      <c r="D4436" t="s">
        <v>6888</v>
      </c>
      <c r="E4436" t="s">
        <v>1710</v>
      </c>
      <c r="H4436" t="str">
        <f>INDEX('Vensim Variables'!$B:$B,MATCH(EPS!$B4436,'Vensim Variables'!$A:$A,0))</f>
        <v>g pollutant</v>
      </c>
      <c r="I4436" t="str">
        <f t="shared" si="138"/>
        <v>SOx</v>
      </c>
      <c r="J4436" t="e">
        <f>INDEX(NoSettings!$C:$C,MATCH(EPS!$A4436,NoSettings!$A:$A,0))</f>
        <v>#N/A</v>
      </c>
      <c r="K4436">
        <f>INDEX(GWP!$C$2:$C$13,MATCH(EPS!I4436,GWP!$B$2:$B$13,0))</f>
        <v>0</v>
      </c>
      <c r="L4436" s="4" t="e">
        <f t="shared" si="139"/>
        <v>#N/A</v>
      </c>
    </row>
    <row r="4437" spans="1:12">
      <c r="A4437" t="s">
        <v>9985</v>
      </c>
      <c r="B4437" t="s">
        <v>7325</v>
      </c>
      <c r="C4437" t="s">
        <v>1739</v>
      </c>
      <c r="D4437" t="s">
        <v>6888</v>
      </c>
      <c r="E4437" t="s">
        <v>1711</v>
      </c>
      <c r="H4437" t="str">
        <f>INDEX('Vensim Variables'!$B:$B,MATCH(EPS!$B4437,'Vensim Variables'!$A:$A,0))</f>
        <v>g pollutant</v>
      </c>
      <c r="I4437" t="str">
        <f t="shared" si="138"/>
        <v>BC</v>
      </c>
      <c r="J4437" t="e">
        <f>INDEX(NoSettings!$C:$C,MATCH(EPS!$A4437,NoSettings!$A:$A,0))</f>
        <v>#N/A</v>
      </c>
      <c r="K4437">
        <f>INDEX(GWP!$C$2:$C$13,MATCH(EPS!I4437,GWP!$B$2:$B$13,0))</f>
        <v>0</v>
      </c>
      <c r="L4437" s="4" t="e">
        <f t="shared" si="139"/>
        <v>#N/A</v>
      </c>
    </row>
    <row r="4438" spans="1:12">
      <c r="A4438" t="s">
        <v>9986</v>
      </c>
      <c r="B4438" t="s">
        <v>7325</v>
      </c>
      <c r="C4438" t="s">
        <v>1739</v>
      </c>
      <c r="D4438" t="s">
        <v>6888</v>
      </c>
      <c r="E4438" t="s">
        <v>1712</v>
      </c>
      <c r="H4438" t="str">
        <f>INDEX('Vensim Variables'!$B:$B,MATCH(EPS!$B4438,'Vensim Variables'!$A:$A,0))</f>
        <v>g pollutant</v>
      </c>
      <c r="I4438" t="str">
        <f t="shared" si="138"/>
        <v>OC</v>
      </c>
      <c r="J4438" t="e">
        <f>INDEX(NoSettings!$C:$C,MATCH(EPS!$A4438,NoSettings!$A:$A,0))</f>
        <v>#N/A</v>
      </c>
      <c r="K4438">
        <f>INDEX(GWP!$C$2:$C$13,MATCH(EPS!I4438,GWP!$B$2:$B$13,0))</f>
        <v>0</v>
      </c>
      <c r="L4438" s="4" t="e">
        <f t="shared" si="139"/>
        <v>#N/A</v>
      </c>
    </row>
    <row r="4439" spans="1:12">
      <c r="A4439" t="s">
        <v>9987</v>
      </c>
      <c r="B4439" t="s">
        <v>7325</v>
      </c>
      <c r="C4439" t="s">
        <v>1739</v>
      </c>
      <c r="D4439" t="s">
        <v>6888</v>
      </c>
      <c r="E4439" t="s">
        <v>1713</v>
      </c>
      <c r="H4439" t="str">
        <f>INDEX('Vensim Variables'!$B:$B,MATCH(EPS!$B4439,'Vensim Variables'!$A:$A,0))</f>
        <v>g pollutant</v>
      </c>
      <c r="I4439" t="str">
        <f t="shared" si="138"/>
        <v>CH4</v>
      </c>
      <c r="J4439" t="e">
        <f>INDEX(NoSettings!$C:$C,MATCH(EPS!$A4439,NoSettings!$A:$A,0))</f>
        <v>#N/A</v>
      </c>
      <c r="K4439">
        <f>INDEX(GWP!$C$2:$C$13,MATCH(EPS!I4439,GWP!$B$2:$B$13,0))</f>
        <v>28</v>
      </c>
      <c r="L4439" s="4" t="e">
        <f t="shared" si="139"/>
        <v>#N/A</v>
      </c>
    </row>
    <row r="4440" spans="1:12">
      <c r="A4440" t="s">
        <v>9988</v>
      </c>
      <c r="B4440" t="s">
        <v>7325</v>
      </c>
      <c r="C4440" t="s">
        <v>1739</v>
      </c>
      <c r="D4440" t="s">
        <v>6888</v>
      </c>
      <c r="E4440" t="s">
        <v>1714</v>
      </c>
      <c r="H4440" t="str">
        <f>INDEX('Vensim Variables'!$B:$B,MATCH(EPS!$B4440,'Vensim Variables'!$A:$A,0))</f>
        <v>g pollutant</v>
      </c>
      <c r="I4440" t="str">
        <f t="shared" si="138"/>
        <v>N2O</v>
      </c>
      <c r="J4440" t="e">
        <f>INDEX(NoSettings!$C:$C,MATCH(EPS!$A4440,NoSettings!$A:$A,0))</f>
        <v>#N/A</v>
      </c>
      <c r="K4440">
        <f>INDEX(GWP!$C$2:$C$13,MATCH(EPS!I4440,GWP!$B$2:$B$13,0))</f>
        <v>265</v>
      </c>
      <c r="L4440" s="4" t="e">
        <f t="shared" si="139"/>
        <v>#N/A</v>
      </c>
    </row>
    <row r="4441" spans="1:12">
      <c r="A4441" t="s">
        <v>9989</v>
      </c>
      <c r="B4441" t="s">
        <v>7325</v>
      </c>
      <c r="C4441" t="s">
        <v>1739</v>
      </c>
      <c r="D4441" t="s">
        <v>6888</v>
      </c>
      <c r="E4441" t="s">
        <v>1715</v>
      </c>
      <c r="H4441" t="str">
        <f>INDEX('Vensim Variables'!$B:$B,MATCH(EPS!$B4441,'Vensim Variables'!$A:$A,0))</f>
        <v>g pollutant</v>
      </c>
      <c r="I4441" t="str">
        <f t="shared" si="138"/>
        <v>F gases</v>
      </c>
      <c r="J4441" t="e">
        <f>INDEX(NoSettings!$C:$C,MATCH(EPS!$A4441,NoSettings!$A:$A,0))</f>
        <v>#N/A</v>
      </c>
      <c r="K4441">
        <f>INDEX(GWP!$C$2:$C$13,MATCH(EPS!I4441,GWP!$B$2:$B$13,0))</f>
        <v>1</v>
      </c>
      <c r="L4441" s="4" t="e">
        <f t="shared" si="139"/>
        <v>#N/A</v>
      </c>
    </row>
    <row r="4442" spans="1:12">
      <c r="A4442" t="s">
        <v>9990</v>
      </c>
      <c r="B4442" t="s">
        <v>7325</v>
      </c>
      <c r="C4442" t="s">
        <v>1739</v>
      </c>
      <c r="D4442" t="s">
        <v>6889</v>
      </c>
      <c r="E4442" t="s">
        <v>1702</v>
      </c>
      <c r="H4442" t="str">
        <f>INDEX('Vensim Variables'!$B:$B,MATCH(EPS!$B4442,'Vensim Variables'!$A:$A,0))</f>
        <v>g pollutant</v>
      </c>
      <c r="I4442" t="str">
        <f t="shared" si="138"/>
        <v>CO2</v>
      </c>
      <c r="J4442" t="e">
        <f>INDEX(NoSettings!$C:$C,MATCH(EPS!$A4442,NoSettings!$A:$A,0))</f>
        <v>#N/A</v>
      </c>
      <c r="K4442">
        <f>INDEX(GWP!$C$2:$C$13,MATCH(EPS!I4442,GWP!$B$2:$B$13,0))</f>
        <v>1</v>
      </c>
      <c r="L4442" s="4" t="e">
        <f t="shared" si="139"/>
        <v>#N/A</v>
      </c>
    </row>
    <row r="4443" spans="1:12">
      <c r="A4443" t="s">
        <v>9991</v>
      </c>
      <c r="B4443" t="s">
        <v>7325</v>
      </c>
      <c r="C4443" t="s">
        <v>1739</v>
      </c>
      <c r="D4443" t="s">
        <v>6889</v>
      </c>
      <c r="E4443" t="s">
        <v>1705</v>
      </c>
      <c r="H4443" t="str">
        <f>INDEX('Vensim Variables'!$B:$B,MATCH(EPS!$B4443,'Vensim Variables'!$A:$A,0))</f>
        <v>g pollutant</v>
      </c>
      <c r="I4443" t="str">
        <f t="shared" si="138"/>
        <v>VOC</v>
      </c>
      <c r="J4443" t="e">
        <f>INDEX(NoSettings!$C:$C,MATCH(EPS!$A4443,NoSettings!$A:$A,0))</f>
        <v>#N/A</v>
      </c>
      <c r="K4443">
        <f>INDEX(GWP!$C$2:$C$13,MATCH(EPS!I4443,GWP!$B$2:$B$13,0))</f>
        <v>0</v>
      </c>
      <c r="L4443" s="4" t="e">
        <f t="shared" si="139"/>
        <v>#N/A</v>
      </c>
    </row>
    <row r="4444" spans="1:12">
      <c r="A4444" t="s">
        <v>9992</v>
      </c>
      <c r="B4444" t="s">
        <v>7325</v>
      </c>
      <c r="C4444" t="s">
        <v>1739</v>
      </c>
      <c r="D4444" t="s">
        <v>6889</v>
      </c>
      <c r="E4444" t="s">
        <v>1706</v>
      </c>
      <c r="H4444" t="str">
        <f>INDEX('Vensim Variables'!$B:$B,MATCH(EPS!$B4444,'Vensim Variables'!$A:$A,0))</f>
        <v>g pollutant</v>
      </c>
      <c r="I4444" t="str">
        <f t="shared" si="138"/>
        <v>CO</v>
      </c>
      <c r="J4444" t="e">
        <f>INDEX(NoSettings!$C:$C,MATCH(EPS!$A4444,NoSettings!$A:$A,0))</f>
        <v>#N/A</v>
      </c>
      <c r="K4444">
        <f>INDEX(GWP!$C$2:$C$13,MATCH(EPS!I4444,GWP!$B$2:$B$13,0))</f>
        <v>0</v>
      </c>
      <c r="L4444" s="4" t="e">
        <f t="shared" si="139"/>
        <v>#N/A</v>
      </c>
    </row>
    <row r="4445" spans="1:12">
      <c r="A4445" t="s">
        <v>9993</v>
      </c>
      <c r="B4445" t="s">
        <v>7325</v>
      </c>
      <c r="C4445" t="s">
        <v>1739</v>
      </c>
      <c r="D4445" t="s">
        <v>6889</v>
      </c>
      <c r="E4445" t="s">
        <v>1707</v>
      </c>
      <c r="H4445" t="str">
        <f>INDEX('Vensim Variables'!$B:$B,MATCH(EPS!$B4445,'Vensim Variables'!$A:$A,0))</f>
        <v>g pollutant</v>
      </c>
      <c r="I4445" t="str">
        <f t="shared" si="138"/>
        <v>NOx</v>
      </c>
      <c r="J4445" t="e">
        <f>INDEX(NoSettings!$C:$C,MATCH(EPS!$A4445,NoSettings!$A:$A,0))</f>
        <v>#N/A</v>
      </c>
      <c r="K4445">
        <f>INDEX(GWP!$C$2:$C$13,MATCH(EPS!I4445,GWP!$B$2:$B$13,0))</f>
        <v>0</v>
      </c>
      <c r="L4445" s="4" t="e">
        <f t="shared" si="139"/>
        <v>#N/A</v>
      </c>
    </row>
    <row r="4446" spans="1:12">
      <c r="A4446" t="s">
        <v>9994</v>
      </c>
      <c r="B4446" t="s">
        <v>7325</v>
      </c>
      <c r="C4446" t="s">
        <v>1739</v>
      </c>
      <c r="D4446" t="s">
        <v>6889</v>
      </c>
      <c r="E4446" t="s">
        <v>1708</v>
      </c>
      <c r="H4446" t="str">
        <f>INDEX('Vensim Variables'!$B:$B,MATCH(EPS!$B4446,'Vensim Variables'!$A:$A,0))</f>
        <v>g pollutant</v>
      </c>
      <c r="I4446" t="str">
        <f t="shared" si="138"/>
        <v>PM10</v>
      </c>
      <c r="J4446" t="e">
        <f>INDEX(NoSettings!$C:$C,MATCH(EPS!$A4446,NoSettings!$A:$A,0))</f>
        <v>#N/A</v>
      </c>
      <c r="K4446">
        <f>INDEX(GWP!$C$2:$C$13,MATCH(EPS!I4446,GWP!$B$2:$B$13,0))</f>
        <v>0</v>
      </c>
      <c r="L4446" s="4" t="e">
        <f t="shared" si="139"/>
        <v>#N/A</v>
      </c>
    </row>
    <row r="4447" spans="1:12">
      <c r="A4447" t="s">
        <v>9995</v>
      </c>
      <c r="B4447" t="s">
        <v>7325</v>
      </c>
      <c r="C4447" t="s">
        <v>1739</v>
      </c>
      <c r="D4447" t="s">
        <v>6889</v>
      </c>
      <c r="E4447" t="s">
        <v>1709</v>
      </c>
      <c r="H4447" t="str">
        <f>INDEX('Vensim Variables'!$B:$B,MATCH(EPS!$B4447,'Vensim Variables'!$A:$A,0))</f>
        <v>g pollutant</v>
      </c>
      <c r="I4447" t="str">
        <f t="shared" si="138"/>
        <v>PM25</v>
      </c>
      <c r="J4447" t="e">
        <f>INDEX(NoSettings!$C:$C,MATCH(EPS!$A4447,NoSettings!$A:$A,0))</f>
        <v>#N/A</v>
      </c>
      <c r="K4447">
        <f>INDEX(GWP!$C$2:$C$13,MATCH(EPS!I4447,GWP!$B$2:$B$13,0))</f>
        <v>0</v>
      </c>
      <c r="L4447" s="4" t="e">
        <f t="shared" si="139"/>
        <v>#N/A</v>
      </c>
    </row>
    <row r="4448" spans="1:12">
      <c r="A4448" t="s">
        <v>9996</v>
      </c>
      <c r="B4448" t="s">
        <v>7325</v>
      </c>
      <c r="C4448" t="s">
        <v>1739</v>
      </c>
      <c r="D4448" t="s">
        <v>6889</v>
      </c>
      <c r="E4448" t="s">
        <v>1710</v>
      </c>
      <c r="H4448" t="str">
        <f>INDEX('Vensim Variables'!$B:$B,MATCH(EPS!$B4448,'Vensim Variables'!$A:$A,0))</f>
        <v>g pollutant</v>
      </c>
      <c r="I4448" t="str">
        <f t="shared" si="138"/>
        <v>SOx</v>
      </c>
      <c r="J4448" t="e">
        <f>INDEX(NoSettings!$C:$C,MATCH(EPS!$A4448,NoSettings!$A:$A,0))</f>
        <v>#N/A</v>
      </c>
      <c r="K4448">
        <f>INDEX(GWP!$C$2:$C$13,MATCH(EPS!I4448,GWP!$B$2:$B$13,0))</f>
        <v>0</v>
      </c>
      <c r="L4448" s="4" t="e">
        <f t="shared" si="139"/>
        <v>#N/A</v>
      </c>
    </row>
    <row r="4449" spans="1:12">
      <c r="A4449" t="s">
        <v>9997</v>
      </c>
      <c r="B4449" t="s">
        <v>7325</v>
      </c>
      <c r="C4449" t="s">
        <v>1739</v>
      </c>
      <c r="D4449" t="s">
        <v>6889</v>
      </c>
      <c r="E4449" t="s">
        <v>1711</v>
      </c>
      <c r="H4449" t="str">
        <f>INDEX('Vensim Variables'!$B:$B,MATCH(EPS!$B4449,'Vensim Variables'!$A:$A,0))</f>
        <v>g pollutant</v>
      </c>
      <c r="I4449" t="str">
        <f t="shared" si="138"/>
        <v>BC</v>
      </c>
      <c r="J4449" t="e">
        <f>INDEX(NoSettings!$C:$C,MATCH(EPS!$A4449,NoSettings!$A:$A,0))</f>
        <v>#N/A</v>
      </c>
      <c r="K4449">
        <f>INDEX(GWP!$C$2:$C$13,MATCH(EPS!I4449,GWP!$B$2:$B$13,0))</f>
        <v>0</v>
      </c>
      <c r="L4449" s="4" t="e">
        <f t="shared" si="139"/>
        <v>#N/A</v>
      </c>
    </row>
    <row r="4450" spans="1:12">
      <c r="A4450" t="s">
        <v>9998</v>
      </c>
      <c r="B4450" t="s">
        <v>7325</v>
      </c>
      <c r="C4450" t="s">
        <v>1739</v>
      </c>
      <c r="D4450" t="s">
        <v>6889</v>
      </c>
      <c r="E4450" t="s">
        <v>1712</v>
      </c>
      <c r="H4450" t="str">
        <f>INDEX('Vensim Variables'!$B:$B,MATCH(EPS!$B4450,'Vensim Variables'!$A:$A,0))</f>
        <v>g pollutant</v>
      </c>
      <c r="I4450" t="str">
        <f t="shared" si="138"/>
        <v>OC</v>
      </c>
      <c r="J4450" t="e">
        <f>INDEX(NoSettings!$C:$C,MATCH(EPS!$A4450,NoSettings!$A:$A,0))</f>
        <v>#N/A</v>
      </c>
      <c r="K4450">
        <f>INDEX(GWP!$C$2:$C$13,MATCH(EPS!I4450,GWP!$B$2:$B$13,0))</f>
        <v>0</v>
      </c>
      <c r="L4450" s="4" t="e">
        <f t="shared" si="139"/>
        <v>#N/A</v>
      </c>
    </row>
    <row r="4451" spans="1:12">
      <c r="A4451" t="s">
        <v>9999</v>
      </c>
      <c r="B4451" t="s">
        <v>7325</v>
      </c>
      <c r="C4451" t="s">
        <v>1739</v>
      </c>
      <c r="D4451" t="s">
        <v>6889</v>
      </c>
      <c r="E4451" t="s">
        <v>1713</v>
      </c>
      <c r="H4451" t="str">
        <f>INDEX('Vensim Variables'!$B:$B,MATCH(EPS!$B4451,'Vensim Variables'!$A:$A,0))</f>
        <v>g pollutant</v>
      </c>
      <c r="I4451" t="str">
        <f t="shared" si="138"/>
        <v>CH4</v>
      </c>
      <c r="J4451" t="e">
        <f>INDEX(NoSettings!$C:$C,MATCH(EPS!$A4451,NoSettings!$A:$A,0))</f>
        <v>#N/A</v>
      </c>
      <c r="K4451">
        <f>INDEX(GWP!$C$2:$C$13,MATCH(EPS!I4451,GWP!$B$2:$B$13,0))</f>
        <v>28</v>
      </c>
      <c r="L4451" s="4" t="e">
        <f t="shared" si="139"/>
        <v>#N/A</v>
      </c>
    </row>
    <row r="4452" spans="1:12">
      <c r="A4452" t="s">
        <v>10000</v>
      </c>
      <c r="B4452" t="s">
        <v>7325</v>
      </c>
      <c r="C4452" t="s">
        <v>1739</v>
      </c>
      <c r="D4452" t="s">
        <v>6889</v>
      </c>
      <c r="E4452" t="s">
        <v>1714</v>
      </c>
      <c r="H4452" t="str">
        <f>INDEX('Vensim Variables'!$B:$B,MATCH(EPS!$B4452,'Vensim Variables'!$A:$A,0))</f>
        <v>g pollutant</v>
      </c>
      <c r="I4452" t="str">
        <f t="shared" si="138"/>
        <v>N2O</v>
      </c>
      <c r="J4452" t="e">
        <f>INDEX(NoSettings!$C:$C,MATCH(EPS!$A4452,NoSettings!$A:$A,0))</f>
        <v>#N/A</v>
      </c>
      <c r="K4452">
        <f>INDEX(GWP!$C$2:$C$13,MATCH(EPS!I4452,GWP!$B$2:$B$13,0))</f>
        <v>265</v>
      </c>
      <c r="L4452" s="4" t="e">
        <f t="shared" si="139"/>
        <v>#N/A</v>
      </c>
    </row>
    <row r="4453" spans="1:12">
      <c r="A4453" t="s">
        <v>10001</v>
      </c>
      <c r="B4453" t="s">
        <v>7325</v>
      </c>
      <c r="C4453" t="s">
        <v>1739</v>
      </c>
      <c r="D4453" t="s">
        <v>6889</v>
      </c>
      <c r="E4453" t="s">
        <v>1715</v>
      </c>
      <c r="H4453" t="str">
        <f>INDEX('Vensim Variables'!$B:$B,MATCH(EPS!$B4453,'Vensim Variables'!$A:$A,0))</f>
        <v>g pollutant</v>
      </c>
      <c r="I4453" t="str">
        <f t="shared" si="138"/>
        <v>F gases</v>
      </c>
      <c r="J4453" t="e">
        <f>INDEX(NoSettings!$C:$C,MATCH(EPS!$A4453,NoSettings!$A:$A,0))</f>
        <v>#N/A</v>
      </c>
      <c r="K4453">
        <f>INDEX(GWP!$C$2:$C$13,MATCH(EPS!I4453,GWP!$B$2:$B$13,0))</f>
        <v>1</v>
      </c>
      <c r="L4453" s="4" t="e">
        <f t="shared" si="139"/>
        <v>#N/A</v>
      </c>
    </row>
    <row r="4454" spans="1:12">
      <c r="A4454" t="s">
        <v>10002</v>
      </c>
      <c r="B4454" t="s">
        <v>7325</v>
      </c>
      <c r="C4454" t="s">
        <v>1739</v>
      </c>
      <c r="D4454" t="s">
        <v>6890</v>
      </c>
      <c r="E4454" t="s">
        <v>1702</v>
      </c>
      <c r="H4454" t="str">
        <f>INDEX('Vensim Variables'!$B:$B,MATCH(EPS!$B4454,'Vensim Variables'!$A:$A,0))</f>
        <v>g pollutant</v>
      </c>
      <c r="I4454" t="str">
        <f t="shared" si="138"/>
        <v>CO2</v>
      </c>
      <c r="J4454" t="e">
        <f>INDEX(NoSettings!$C:$C,MATCH(EPS!$A4454,NoSettings!$A:$A,0))</f>
        <v>#N/A</v>
      </c>
      <c r="K4454">
        <f>INDEX(GWP!$C$2:$C$13,MATCH(EPS!I4454,GWP!$B$2:$B$13,0))</f>
        <v>1</v>
      </c>
      <c r="L4454" s="4" t="e">
        <f t="shared" si="139"/>
        <v>#N/A</v>
      </c>
    </row>
    <row r="4455" spans="1:12">
      <c r="A4455" t="s">
        <v>10003</v>
      </c>
      <c r="B4455" t="s">
        <v>7325</v>
      </c>
      <c r="C4455" t="s">
        <v>1739</v>
      </c>
      <c r="D4455" t="s">
        <v>6890</v>
      </c>
      <c r="E4455" t="s">
        <v>1705</v>
      </c>
      <c r="H4455" t="str">
        <f>INDEX('Vensim Variables'!$B:$B,MATCH(EPS!$B4455,'Vensim Variables'!$A:$A,0))</f>
        <v>g pollutant</v>
      </c>
      <c r="I4455" t="str">
        <f t="shared" si="138"/>
        <v>VOC</v>
      </c>
      <c r="J4455" t="e">
        <f>INDEX(NoSettings!$C:$C,MATCH(EPS!$A4455,NoSettings!$A:$A,0))</f>
        <v>#N/A</v>
      </c>
      <c r="K4455">
        <f>INDEX(GWP!$C$2:$C$13,MATCH(EPS!I4455,GWP!$B$2:$B$13,0))</f>
        <v>0</v>
      </c>
      <c r="L4455" s="4" t="e">
        <f t="shared" si="139"/>
        <v>#N/A</v>
      </c>
    </row>
    <row r="4456" spans="1:12">
      <c r="A4456" t="s">
        <v>10004</v>
      </c>
      <c r="B4456" t="s">
        <v>7325</v>
      </c>
      <c r="C4456" t="s">
        <v>1739</v>
      </c>
      <c r="D4456" t="s">
        <v>6890</v>
      </c>
      <c r="E4456" t="s">
        <v>1706</v>
      </c>
      <c r="H4456" t="str">
        <f>INDEX('Vensim Variables'!$B:$B,MATCH(EPS!$B4456,'Vensim Variables'!$A:$A,0))</f>
        <v>g pollutant</v>
      </c>
      <c r="I4456" t="str">
        <f t="shared" si="138"/>
        <v>CO</v>
      </c>
      <c r="J4456" t="e">
        <f>INDEX(NoSettings!$C:$C,MATCH(EPS!$A4456,NoSettings!$A:$A,0))</f>
        <v>#N/A</v>
      </c>
      <c r="K4456">
        <f>INDEX(GWP!$C$2:$C$13,MATCH(EPS!I4456,GWP!$B$2:$B$13,0))</f>
        <v>0</v>
      </c>
      <c r="L4456" s="4" t="e">
        <f t="shared" si="139"/>
        <v>#N/A</v>
      </c>
    </row>
    <row r="4457" spans="1:12">
      <c r="A4457" t="s">
        <v>10005</v>
      </c>
      <c r="B4457" t="s">
        <v>7325</v>
      </c>
      <c r="C4457" t="s">
        <v>1739</v>
      </c>
      <c r="D4457" t="s">
        <v>6890</v>
      </c>
      <c r="E4457" t="s">
        <v>1707</v>
      </c>
      <c r="H4457" t="str">
        <f>INDEX('Vensim Variables'!$B:$B,MATCH(EPS!$B4457,'Vensim Variables'!$A:$A,0))</f>
        <v>g pollutant</v>
      </c>
      <c r="I4457" t="str">
        <f t="shared" si="138"/>
        <v>NOx</v>
      </c>
      <c r="J4457" t="e">
        <f>INDEX(NoSettings!$C:$C,MATCH(EPS!$A4457,NoSettings!$A:$A,0))</f>
        <v>#N/A</v>
      </c>
      <c r="K4457">
        <f>INDEX(GWP!$C$2:$C$13,MATCH(EPS!I4457,GWP!$B$2:$B$13,0))</f>
        <v>0</v>
      </c>
      <c r="L4457" s="4" t="e">
        <f t="shared" si="139"/>
        <v>#N/A</v>
      </c>
    </row>
    <row r="4458" spans="1:12">
      <c r="A4458" t="s">
        <v>10006</v>
      </c>
      <c r="B4458" t="s">
        <v>7325</v>
      </c>
      <c r="C4458" t="s">
        <v>1739</v>
      </c>
      <c r="D4458" t="s">
        <v>6890</v>
      </c>
      <c r="E4458" t="s">
        <v>1708</v>
      </c>
      <c r="H4458" t="str">
        <f>INDEX('Vensim Variables'!$B:$B,MATCH(EPS!$B4458,'Vensim Variables'!$A:$A,0))</f>
        <v>g pollutant</v>
      </c>
      <c r="I4458" t="str">
        <f t="shared" si="138"/>
        <v>PM10</v>
      </c>
      <c r="J4458" t="e">
        <f>INDEX(NoSettings!$C:$C,MATCH(EPS!$A4458,NoSettings!$A:$A,0))</f>
        <v>#N/A</v>
      </c>
      <c r="K4458">
        <f>INDEX(GWP!$C$2:$C$13,MATCH(EPS!I4458,GWP!$B$2:$B$13,0))</f>
        <v>0</v>
      </c>
      <c r="L4458" s="4" t="e">
        <f t="shared" si="139"/>
        <v>#N/A</v>
      </c>
    </row>
    <row r="4459" spans="1:12">
      <c r="A4459" t="s">
        <v>10007</v>
      </c>
      <c r="B4459" t="s">
        <v>7325</v>
      </c>
      <c r="C4459" t="s">
        <v>1739</v>
      </c>
      <c r="D4459" t="s">
        <v>6890</v>
      </c>
      <c r="E4459" t="s">
        <v>1709</v>
      </c>
      <c r="H4459" t="str">
        <f>INDEX('Vensim Variables'!$B:$B,MATCH(EPS!$B4459,'Vensim Variables'!$A:$A,0))</f>
        <v>g pollutant</v>
      </c>
      <c r="I4459" t="str">
        <f t="shared" si="138"/>
        <v>PM25</v>
      </c>
      <c r="J4459" t="e">
        <f>INDEX(NoSettings!$C:$C,MATCH(EPS!$A4459,NoSettings!$A:$A,0))</f>
        <v>#N/A</v>
      </c>
      <c r="K4459">
        <f>INDEX(GWP!$C$2:$C$13,MATCH(EPS!I4459,GWP!$B$2:$B$13,0))</f>
        <v>0</v>
      </c>
      <c r="L4459" s="4" t="e">
        <f t="shared" si="139"/>
        <v>#N/A</v>
      </c>
    </row>
    <row r="4460" spans="1:12">
      <c r="A4460" t="s">
        <v>10008</v>
      </c>
      <c r="B4460" t="s">
        <v>7325</v>
      </c>
      <c r="C4460" t="s">
        <v>1739</v>
      </c>
      <c r="D4460" t="s">
        <v>6890</v>
      </c>
      <c r="E4460" t="s">
        <v>1710</v>
      </c>
      <c r="H4460" t="str">
        <f>INDEX('Vensim Variables'!$B:$B,MATCH(EPS!$B4460,'Vensim Variables'!$A:$A,0))</f>
        <v>g pollutant</v>
      </c>
      <c r="I4460" t="str">
        <f t="shared" si="138"/>
        <v>SOx</v>
      </c>
      <c r="J4460" t="e">
        <f>INDEX(NoSettings!$C:$C,MATCH(EPS!$A4460,NoSettings!$A:$A,0))</f>
        <v>#N/A</v>
      </c>
      <c r="K4460">
        <f>INDEX(GWP!$C$2:$C$13,MATCH(EPS!I4460,GWP!$B$2:$B$13,0))</f>
        <v>0</v>
      </c>
      <c r="L4460" s="4" t="e">
        <f t="shared" si="139"/>
        <v>#N/A</v>
      </c>
    </row>
    <row r="4461" spans="1:12">
      <c r="A4461" t="s">
        <v>10009</v>
      </c>
      <c r="B4461" t="s">
        <v>7325</v>
      </c>
      <c r="C4461" t="s">
        <v>1739</v>
      </c>
      <c r="D4461" t="s">
        <v>6890</v>
      </c>
      <c r="E4461" t="s">
        <v>1711</v>
      </c>
      <c r="H4461" t="str">
        <f>INDEX('Vensim Variables'!$B:$B,MATCH(EPS!$B4461,'Vensim Variables'!$A:$A,0))</f>
        <v>g pollutant</v>
      </c>
      <c r="I4461" t="str">
        <f t="shared" si="138"/>
        <v>BC</v>
      </c>
      <c r="J4461" t="e">
        <f>INDEX(NoSettings!$C:$C,MATCH(EPS!$A4461,NoSettings!$A:$A,0))</f>
        <v>#N/A</v>
      </c>
      <c r="K4461">
        <f>INDEX(GWP!$C$2:$C$13,MATCH(EPS!I4461,GWP!$B$2:$B$13,0))</f>
        <v>0</v>
      </c>
      <c r="L4461" s="4" t="e">
        <f t="shared" si="139"/>
        <v>#N/A</v>
      </c>
    </row>
    <row r="4462" spans="1:12">
      <c r="A4462" t="s">
        <v>10010</v>
      </c>
      <c r="B4462" t="s">
        <v>7325</v>
      </c>
      <c r="C4462" t="s">
        <v>1739</v>
      </c>
      <c r="D4462" t="s">
        <v>6890</v>
      </c>
      <c r="E4462" t="s">
        <v>1712</v>
      </c>
      <c r="H4462" t="str">
        <f>INDEX('Vensim Variables'!$B:$B,MATCH(EPS!$B4462,'Vensim Variables'!$A:$A,0))</f>
        <v>g pollutant</v>
      </c>
      <c r="I4462" t="str">
        <f t="shared" si="138"/>
        <v>OC</v>
      </c>
      <c r="J4462" t="e">
        <f>INDEX(NoSettings!$C:$C,MATCH(EPS!$A4462,NoSettings!$A:$A,0))</f>
        <v>#N/A</v>
      </c>
      <c r="K4462">
        <f>INDEX(GWP!$C$2:$C$13,MATCH(EPS!I4462,GWP!$B$2:$B$13,0))</f>
        <v>0</v>
      </c>
      <c r="L4462" s="4" t="e">
        <f t="shared" si="139"/>
        <v>#N/A</v>
      </c>
    </row>
    <row r="4463" spans="1:12">
      <c r="A4463" t="s">
        <v>10011</v>
      </c>
      <c r="B4463" t="s">
        <v>7325</v>
      </c>
      <c r="C4463" t="s">
        <v>1739</v>
      </c>
      <c r="D4463" t="s">
        <v>6890</v>
      </c>
      <c r="E4463" t="s">
        <v>1713</v>
      </c>
      <c r="H4463" t="str">
        <f>INDEX('Vensim Variables'!$B:$B,MATCH(EPS!$B4463,'Vensim Variables'!$A:$A,0))</f>
        <v>g pollutant</v>
      </c>
      <c r="I4463" t="str">
        <f t="shared" si="138"/>
        <v>CH4</v>
      </c>
      <c r="J4463" t="e">
        <f>INDEX(NoSettings!$C:$C,MATCH(EPS!$A4463,NoSettings!$A:$A,0))</f>
        <v>#N/A</v>
      </c>
      <c r="K4463">
        <f>INDEX(GWP!$C$2:$C$13,MATCH(EPS!I4463,GWP!$B$2:$B$13,0))</f>
        <v>28</v>
      </c>
      <c r="L4463" s="4" t="e">
        <f t="shared" si="139"/>
        <v>#N/A</v>
      </c>
    </row>
    <row r="4464" spans="1:12">
      <c r="A4464" t="s">
        <v>10012</v>
      </c>
      <c r="B4464" t="s">
        <v>7325</v>
      </c>
      <c r="C4464" t="s">
        <v>1739</v>
      </c>
      <c r="D4464" t="s">
        <v>6890</v>
      </c>
      <c r="E4464" t="s">
        <v>1714</v>
      </c>
      <c r="H4464" t="str">
        <f>INDEX('Vensim Variables'!$B:$B,MATCH(EPS!$B4464,'Vensim Variables'!$A:$A,0))</f>
        <v>g pollutant</v>
      </c>
      <c r="I4464" t="str">
        <f t="shared" si="138"/>
        <v>N2O</v>
      </c>
      <c r="J4464" t="e">
        <f>INDEX(NoSettings!$C:$C,MATCH(EPS!$A4464,NoSettings!$A:$A,0))</f>
        <v>#N/A</v>
      </c>
      <c r="K4464">
        <f>INDEX(GWP!$C$2:$C$13,MATCH(EPS!I4464,GWP!$B$2:$B$13,0))</f>
        <v>265</v>
      </c>
      <c r="L4464" s="4" t="e">
        <f t="shared" si="139"/>
        <v>#N/A</v>
      </c>
    </row>
    <row r="4465" spans="1:12">
      <c r="A4465" t="s">
        <v>10013</v>
      </c>
      <c r="B4465" t="s">
        <v>7325</v>
      </c>
      <c r="C4465" t="s">
        <v>1739</v>
      </c>
      <c r="D4465" t="s">
        <v>6890</v>
      </c>
      <c r="E4465" t="s">
        <v>1715</v>
      </c>
      <c r="H4465" t="str">
        <f>INDEX('Vensim Variables'!$B:$B,MATCH(EPS!$B4465,'Vensim Variables'!$A:$A,0))</f>
        <v>g pollutant</v>
      </c>
      <c r="I4465" t="str">
        <f t="shared" si="138"/>
        <v>F gases</v>
      </c>
      <c r="J4465" t="e">
        <f>INDEX(NoSettings!$C:$C,MATCH(EPS!$A4465,NoSettings!$A:$A,0))</f>
        <v>#N/A</v>
      </c>
      <c r="K4465">
        <f>INDEX(GWP!$C$2:$C$13,MATCH(EPS!I4465,GWP!$B$2:$B$13,0))</f>
        <v>1</v>
      </c>
      <c r="L4465" s="4" t="e">
        <f t="shared" si="139"/>
        <v>#N/A</v>
      </c>
    </row>
    <row r="4466" spans="1:12">
      <c r="A4466" t="s">
        <v>10014</v>
      </c>
      <c r="B4466" t="s">
        <v>7325</v>
      </c>
      <c r="C4466" t="s">
        <v>1739</v>
      </c>
      <c r="D4466" t="s">
        <v>6891</v>
      </c>
      <c r="E4466" t="s">
        <v>1702</v>
      </c>
      <c r="H4466" t="str">
        <f>INDEX('Vensim Variables'!$B:$B,MATCH(EPS!$B4466,'Vensim Variables'!$A:$A,0))</f>
        <v>g pollutant</v>
      </c>
      <c r="I4466" t="str">
        <f t="shared" si="138"/>
        <v>CO2</v>
      </c>
      <c r="J4466" t="e">
        <f>INDEX(NoSettings!$C:$C,MATCH(EPS!$A4466,NoSettings!$A:$A,0))</f>
        <v>#N/A</v>
      </c>
      <c r="K4466">
        <f>INDEX(GWP!$C$2:$C$13,MATCH(EPS!I4466,GWP!$B$2:$B$13,0))</f>
        <v>1</v>
      </c>
      <c r="L4466" s="4" t="e">
        <f t="shared" si="139"/>
        <v>#N/A</v>
      </c>
    </row>
    <row r="4467" spans="1:12">
      <c r="A4467" t="s">
        <v>10015</v>
      </c>
      <c r="B4467" t="s">
        <v>7325</v>
      </c>
      <c r="C4467" t="s">
        <v>1739</v>
      </c>
      <c r="D4467" t="s">
        <v>6891</v>
      </c>
      <c r="E4467" t="s">
        <v>1705</v>
      </c>
      <c r="H4467" t="str">
        <f>INDEX('Vensim Variables'!$B:$B,MATCH(EPS!$B4467,'Vensim Variables'!$A:$A,0))</f>
        <v>g pollutant</v>
      </c>
      <c r="I4467" t="str">
        <f t="shared" si="138"/>
        <v>VOC</v>
      </c>
      <c r="J4467" t="e">
        <f>INDEX(NoSettings!$C:$C,MATCH(EPS!$A4467,NoSettings!$A:$A,0))</f>
        <v>#N/A</v>
      </c>
      <c r="K4467">
        <f>INDEX(GWP!$C$2:$C$13,MATCH(EPS!I4467,GWP!$B$2:$B$13,0))</f>
        <v>0</v>
      </c>
      <c r="L4467" s="4" t="e">
        <f t="shared" si="139"/>
        <v>#N/A</v>
      </c>
    </row>
    <row r="4468" spans="1:12">
      <c r="A4468" t="s">
        <v>10016</v>
      </c>
      <c r="B4468" t="s">
        <v>7325</v>
      </c>
      <c r="C4468" t="s">
        <v>1739</v>
      </c>
      <c r="D4468" t="s">
        <v>6891</v>
      </c>
      <c r="E4468" t="s">
        <v>1706</v>
      </c>
      <c r="H4468" t="str">
        <f>INDEX('Vensim Variables'!$B:$B,MATCH(EPS!$B4468,'Vensim Variables'!$A:$A,0))</f>
        <v>g pollutant</v>
      </c>
      <c r="I4468" t="str">
        <f t="shared" si="138"/>
        <v>CO</v>
      </c>
      <c r="J4468" t="e">
        <f>INDEX(NoSettings!$C:$C,MATCH(EPS!$A4468,NoSettings!$A:$A,0))</f>
        <v>#N/A</v>
      </c>
      <c r="K4468">
        <f>INDEX(GWP!$C$2:$C$13,MATCH(EPS!I4468,GWP!$B$2:$B$13,0))</f>
        <v>0</v>
      </c>
      <c r="L4468" s="4" t="e">
        <f t="shared" si="139"/>
        <v>#N/A</v>
      </c>
    </row>
    <row r="4469" spans="1:12">
      <c r="A4469" t="s">
        <v>10017</v>
      </c>
      <c r="B4469" t="s">
        <v>7325</v>
      </c>
      <c r="C4469" t="s">
        <v>1739</v>
      </c>
      <c r="D4469" t="s">
        <v>6891</v>
      </c>
      <c r="E4469" t="s">
        <v>1707</v>
      </c>
      <c r="H4469" t="str">
        <f>INDEX('Vensim Variables'!$B:$B,MATCH(EPS!$B4469,'Vensim Variables'!$A:$A,0))</f>
        <v>g pollutant</v>
      </c>
      <c r="I4469" t="str">
        <f t="shared" si="138"/>
        <v>NOx</v>
      </c>
      <c r="J4469" t="e">
        <f>INDEX(NoSettings!$C:$C,MATCH(EPS!$A4469,NoSettings!$A:$A,0))</f>
        <v>#N/A</v>
      </c>
      <c r="K4469">
        <f>INDEX(GWP!$C$2:$C$13,MATCH(EPS!I4469,GWP!$B$2:$B$13,0))</f>
        <v>0</v>
      </c>
      <c r="L4469" s="4" t="e">
        <f t="shared" si="139"/>
        <v>#N/A</v>
      </c>
    </row>
    <row r="4470" spans="1:12">
      <c r="A4470" t="s">
        <v>10018</v>
      </c>
      <c r="B4470" t="s">
        <v>7325</v>
      </c>
      <c r="C4470" t="s">
        <v>1739</v>
      </c>
      <c r="D4470" t="s">
        <v>6891</v>
      </c>
      <c r="E4470" t="s">
        <v>1708</v>
      </c>
      <c r="H4470" t="str">
        <f>INDEX('Vensim Variables'!$B:$B,MATCH(EPS!$B4470,'Vensim Variables'!$A:$A,0))</f>
        <v>g pollutant</v>
      </c>
      <c r="I4470" t="str">
        <f t="shared" si="138"/>
        <v>PM10</v>
      </c>
      <c r="J4470" t="e">
        <f>INDEX(NoSettings!$C:$C,MATCH(EPS!$A4470,NoSettings!$A:$A,0))</f>
        <v>#N/A</v>
      </c>
      <c r="K4470">
        <f>INDEX(GWP!$C$2:$C$13,MATCH(EPS!I4470,GWP!$B$2:$B$13,0))</f>
        <v>0</v>
      </c>
      <c r="L4470" s="4" t="e">
        <f t="shared" si="139"/>
        <v>#N/A</v>
      </c>
    </row>
    <row r="4471" spans="1:12">
      <c r="A4471" t="s">
        <v>10019</v>
      </c>
      <c r="B4471" t="s">
        <v>7325</v>
      </c>
      <c r="C4471" t="s">
        <v>1739</v>
      </c>
      <c r="D4471" t="s">
        <v>6891</v>
      </c>
      <c r="E4471" t="s">
        <v>1709</v>
      </c>
      <c r="H4471" t="str">
        <f>INDEX('Vensim Variables'!$B:$B,MATCH(EPS!$B4471,'Vensim Variables'!$A:$A,0))</f>
        <v>g pollutant</v>
      </c>
      <c r="I4471" t="str">
        <f t="shared" si="138"/>
        <v>PM25</v>
      </c>
      <c r="J4471" t="e">
        <f>INDEX(NoSettings!$C:$C,MATCH(EPS!$A4471,NoSettings!$A:$A,0))</f>
        <v>#N/A</v>
      </c>
      <c r="K4471">
        <f>INDEX(GWP!$C$2:$C$13,MATCH(EPS!I4471,GWP!$B$2:$B$13,0))</f>
        <v>0</v>
      </c>
      <c r="L4471" s="4" t="e">
        <f t="shared" si="139"/>
        <v>#N/A</v>
      </c>
    </row>
    <row r="4472" spans="1:12">
      <c r="A4472" t="s">
        <v>10020</v>
      </c>
      <c r="B4472" t="s">
        <v>7325</v>
      </c>
      <c r="C4472" t="s">
        <v>1739</v>
      </c>
      <c r="D4472" t="s">
        <v>6891</v>
      </c>
      <c r="E4472" t="s">
        <v>1710</v>
      </c>
      <c r="H4472" t="str">
        <f>INDEX('Vensim Variables'!$B:$B,MATCH(EPS!$B4472,'Vensim Variables'!$A:$A,0))</f>
        <v>g pollutant</v>
      </c>
      <c r="I4472" t="str">
        <f t="shared" si="138"/>
        <v>SOx</v>
      </c>
      <c r="J4472" t="e">
        <f>INDEX(NoSettings!$C:$C,MATCH(EPS!$A4472,NoSettings!$A:$A,0))</f>
        <v>#N/A</v>
      </c>
      <c r="K4472">
        <f>INDEX(GWP!$C$2:$C$13,MATCH(EPS!I4472,GWP!$B$2:$B$13,0))</f>
        <v>0</v>
      </c>
      <c r="L4472" s="4" t="e">
        <f t="shared" si="139"/>
        <v>#N/A</v>
      </c>
    </row>
    <row r="4473" spans="1:12">
      <c r="A4473" t="s">
        <v>10021</v>
      </c>
      <c r="B4473" t="s">
        <v>7325</v>
      </c>
      <c r="C4473" t="s">
        <v>1739</v>
      </c>
      <c r="D4473" t="s">
        <v>6891</v>
      </c>
      <c r="E4473" t="s">
        <v>1711</v>
      </c>
      <c r="H4473" t="str">
        <f>INDEX('Vensim Variables'!$B:$B,MATCH(EPS!$B4473,'Vensim Variables'!$A:$A,0))</f>
        <v>g pollutant</v>
      </c>
      <c r="I4473" t="str">
        <f t="shared" si="138"/>
        <v>BC</v>
      </c>
      <c r="J4473" t="e">
        <f>INDEX(NoSettings!$C:$C,MATCH(EPS!$A4473,NoSettings!$A:$A,0))</f>
        <v>#N/A</v>
      </c>
      <c r="K4473">
        <f>INDEX(GWP!$C$2:$C$13,MATCH(EPS!I4473,GWP!$B$2:$B$13,0))</f>
        <v>0</v>
      </c>
      <c r="L4473" s="4" t="e">
        <f t="shared" si="139"/>
        <v>#N/A</v>
      </c>
    </row>
    <row r="4474" spans="1:12">
      <c r="A4474" t="s">
        <v>10022</v>
      </c>
      <c r="B4474" t="s">
        <v>7325</v>
      </c>
      <c r="C4474" t="s">
        <v>1739</v>
      </c>
      <c r="D4474" t="s">
        <v>6891</v>
      </c>
      <c r="E4474" t="s">
        <v>1712</v>
      </c>
      <c r="H4474" t="str">
        <f>INDEX('Vensim Variables'!$B:$B,MATCH(EPS!$B4474,'Vensim Variables'!$A:$A,0))</f>
        <v>g pollutant</v>
      </c>
      <c r="I4474" t="str">
        <f t="shared" si="138"/>
        <v>OC</v>
      </c>
      <c r="J4474" t="e">
        <f>INDEX(NoSettings!$C:$C,MATCH(EPS!$A4474,NoSettings!$A:$A,0))</f>
        <v>#N/A</v>
      </c>
      <c r="K4474">
        <f>INDEX(GWP!$C$2:$C$13,MATCH(EPS!I4474,GWP!$B$2:$B$13,0))</f>
        <v>0</v>
      </c>
      <c r="L4474" s="4" t="e">
        <f t="shared" si="139"/>
        <v>#N/A</v>
      </c>
    </row>
    <row r="4475" spans="1:12">
      <c r="A4475" t="s">
        <v>10023</v>
      </c>
      <c r="B4475" t="s">
        <v>7325</v>
      </c>
      <c r="C4475" t="s">
        <v>1739</v>
      </c>
      <c r="D4475" t="s">
        <v>6891</v>
      </c>
      <c r="E4475" t="s">
        <v>1713</v>
      </c>
      <c r="H4475" t="str">
        <f>INDEX('Vensim Variables'!$B:$B,MATCH(EPS!$B4475,'Vensim Variables'!$A:$A,0))</f>
        <v>g pollutant</v>
      </c>
      <c r="I4475" t="str">
        <f t="shared" si="138"/>
        <v>CH4</v>
      </c>
      <c r="J4475" t="e">
        <f>INDEX(NoSettings!$C:$C,MATCH(EPS!$A4475,NoSettings!$A:$A,0))</f>
        <v>#N/A</v>
      </c>
      <c r="K4475">
        <f>INDEX(GWP!$C$2:$C$13,MATCH(EPS!I4475,GWP!$B$2:$B$13,0))</f>
        <v>28</v>
      </c>
      <c r="L4475" s="4" t="e">
        <f t="shared" si="139"/>
        <v>#N/A</v>
      </c>
    </row>
    <row r="4476" spans="1:12">
      <c r="A4476" t="s">
        <v>10024</v>
      </c>
      <c r="B4476" t="s">
        <v>7325</v>
      </c>
      <c r="C4476" t="s">
        <v>1739</v>
      </c>
      <c r="D4476" t="s">
        <v>6891</v>
      </c>
      <c r="E4476" t="s">
        <v>1714</v>
      </c>
      <c r="H4476" t="str">
        <f>INDEX('Vensim Variables'!$B:$B,MATCH(EPS!$B4476,'Vensim Variables'!$A:$A,0))</f>
        <v>g pollutant</v>
      </c>
      <c r="I4476" t="str">
        <f t="shared" si="138"/>
        <v>N2O</v>
      </c>
      <c r="J4476" t="e">
        <f>INDEX(NoSettings!$C:$C,MATCH(EPS!$A4476,NoSettings!$A:$A,0))</f>
        <v>#N/A</v>
      </c>
      <c r="K4476">
        <f>INDEX(GWP!$C$2:$C$13,MATCH(EPS!I4476,GWP!$B$2:$B$13,0))</f>
        <v>265</v>
      </c>
      <c r="L4476" s="4" t="e">
        <f t="shared" si="139"/>
        <v>#N/A</v>
      </c>
    </row>
    <row r="4477" spans="1:12">
      <c r="A4477" t="s">
        <v>10025</v>
      </c>
      <c r="B4477" t="s">
        <v>7325</v>
      </c>
      <c r="C4477" t="s">
        <v>1739</v>
      </c>
      <c r="D4477" t="s">
        <v>6891</v>
      </c>
      <c r="E4477" t="s">
        <v>1715</v>
      </c>
      <c r="H4477" t="str">
        <f>INDEX('Vensim Variables'!$B:$B,MATCH(EPS!$B4477,'Vensim Variables'!$A:$A,0))</f>
        <v>g pollutant</v>
      </c>
      <c r="I4477" t="str">
        <f t="shared" si="138"/>
        <v>F gases</v>
      </c>
      <c r="J4477" t="e">
        <f>INDEX(NoSettings!$C:$C,MATCH(EPS!$A4477,NoSettings!$A:$A,0))</f>
        <v>#N/A</v>
      </c>
      <c r="K4477">
        <f>INDEX(GWP!$C$2:$C$13,MATCH(EPS!I4477,GWP!$B$2:$B$13,0))</f>
        <v>1</v>
      </c>
      <c r="L4477" s="4" t="e">
        <f t="shared" si="139"/>
        <v>#N/A</v>
      </c>
    </row>
    <row r="4478" spans="1:12">
      <c r="A4478" t="s">
        <v>10026</v>
      </c>
      <c r="B4478" t="s">
        <v>7325</v>
      </c>
      <c r="C4478" t="s">
        <v>1740</v>
      </c>
      <c r="D4478" t="s">
        <v>6867</v>
      </c>
      <c r="E4478" t="s">
        <v>1702</v>
      </c>
      <c r="H4478" t="str">
        <f>INDEX('Vensim Variables'!$B:$B,MATCH(EPS!$B4478,'Vensim Variables'!$A:$A,0))</f>
        <v>g pollutant</v>
      </c>
      <c r="I4478" t="str">
        <f t="shared" si="138"/>
        <v>CO2</v>
      </c>
      <c r="J4478" t="e">
        <f>INDEX(NoSettings!$C:$C,MATCH(EPS!$A4478,NoSettings!$A:$A,0))</f>
        <v>#N/A</v>
      </c>
      <c r="K4478">
        <f>INDEX(GWP!$C$2:$C$13,MATCH(EPS!I4478,GWP!$B$2:$B$13,0))</f>
        <v>1</v>
      </c>
      <c r="L4478" s="4" t="e">
        <f t="shared" si="139"/>
        <v>#N/A</v>
      </c>
    </row>
    <row r="4479" spans="1:12">
      <c r="A4479" t="s">
        <v>10027</v>
      </c>
      <c r="B4479" t="s">
        <v>7325</v>
      </c>
      <c r="C4479" t="s">
        <v>1740</v>
      </c>
      <c r="D4479" t="s">
        <v>6867</v>
      </c>
      <c r="E4479" t="s">
        <v>1705</v>
      </c>
      <c r="H4479" t="str">
        <f>INDEX('Vensim Variables'!$B:$B,MATCH(EPS!$B4479,'Vensim Variables'!$A:$A,0))</f>
        <v>g pollutant</v>
      </c>
      <c r="I4479" t="str">
        <f t="shared" si="138"/>
        <v>VOC</v>
      </c>
      <c r="J4479" t="e">
        <f>INDEX(NoSettings!$C:$C,MATCH(EPS!$A4479,NoSettings!$A:$A,0))</f>
        <v>#N/A</v>
      </c>
      <c r="K4479">
        <f>INDEX(GWP!$C$2:$C$13,MATCH(EPS!I4479,GWP!$B$2:$B$13,0))</f>
        <v>0</v>
      </c>
      <c r="L4479" s="4" t="e">
        <f t="shared" si="139"/>
        <v>#N/A</v>
      </c>
    </row>
    <row r="4480" spans="1:12">
      <c r="A4480" t="s">
        <v>10028</v>
      </c>
      <c r="B4480" t="s">
        <v>7325</v>
      </c>
      <c r="C4480" t="s">
        <v>1740</v>
      </c>
      <c r="D4480" t="s">
        <v>6867</v>
      </c>
      <c r="E4480" t="s">
        <v>1706</v>
      </c>
      <c r="H4480" t="str">
        <f>INDEX('Vensim Variables'!$B:$B,MATCH(EPS!$B4480,'Vensim Variables'!$A:$A,0))</f>
        <v>g pollutant</v>
      </c>
      <c r="I4480" t="str">
        <f t="shared" si="138"/>
        <v>CO</v>
      </c>
      <c r="J4480" t="e">
        <f>INDEX(NoSettings!$C:$C,MATCH(EPS!$A4480,NoSettings!$A:$A,0))</f>
        <v>#N/A</v>
      </c>
      <c r="K4480">
        <f>INDEX(GWP!$C$2:$C$13,MATCH(EPS!I4480,GWP!$B$2:$B$13,0))</f>
        <v>0</v>
      </c>
      <c r="L4480" s="4" t="e">
        <f t="shared" si="139"/>
        <v>#N/A</v>
      </c>
    </row>
    <row r="4481" spans="1:12">
      <c r="A4481" t="s">
        <v>10029</v>
      </c>
      <c r="B4481" t="s">
        <v>7325</v>
      </c>
      <c r="C4481" t="s">
        <v>1740</v>
      </c>
      <c r="D4481" t="s">
        <v>6867</v>
      </c>
      <c r="E4481" t="s">
        <v>1707</v>
      </c>
      <c r="H4481" t="str">
        <f>INDEX('Vensim Variables'!$B:$B,MATCH(EPS!$B4481,'Vensim Variables'!$A:$A,0))</f>
        <v>g pollutant</v>
      </c>
      <c r="I4481" t="str">
        <f t="shared" si="138"/>
        <v>NOx</v>
      </c>
      <c r="J4481" t="e">
        <f>INDEX(NoSettings!$C:$C,MATCH(EPS!$A4481,NoSettings!$A:$A,0))</f>
        <v>#N/A</v>
      </c>
      <c r="K4481">
        <f>INDEX(GWP!$C$2:$C$13,MATCH(EPS!I4481,GWP!$B$2:$B$13,0))</f>
        <v>0</v>
      </c>
      <c r="L4481" s="4" t="e">
        <f t="shared" si="139"/>
        <v>#N/A</v>
      </c>
    </row>
    <row r="4482" spans="1:12">
      <c r="A4482" t="s">
        <v>10030</v>
      </c>
      <c r="B4482" t="s">
        <v>7325</v>
      </c>
      <c r="C4482" t="s">
        <v>1740</v>
      </c>
      <c r="D4482" t="s">
        <v>6867</v>
      </c>
      <c r="E4482" t="s">
        <v>1708</v>
      </c>
      <c r="H4482" t="str">
        <f>INDEX('Vensim Variables'!$B:$B,MATCH(EPS!$B4482,'Vensim Variables'!$A:$A,0))</f>
        <v>g pollutant</v>
      </c>
      <c r="I4482" t="str">
        <f t="shared" si="138"/>
        <v>PM10</v>
      </c>
      <c r="J4482" t="e">
        <f>INDEX(NoSettings!$C:$C,MATCH(EPS!$A4482,NoSettings!$A:$A,0))</f>
        <v>#N/A</v>
      </c>
      <c r="K4482">
        <f>INDEX(GWP!$C$2:$C$13,MATCH(EPS!I4482,GWP!$B$2:$B$13,0))</f>
        <v>0</v>
      </c>
      <c r="L4482" s="4" t="e">
        <f t="shared" si="139"/>
        <v>#N/A</v>
      </c>
    </row>
    <row r="4483" spans="1:12">
      <c r="A4483" t="s">
        <v>10031</v>
      </c>
      <c r="B4483" t="s">
        <v>7325</v>
      </c>
      <c r="C4483" t="s">
        <v>1740</v>
      </c>
      <c r="D4483" t="s">
        <v>6867</v>
      </c>
      <c r="E4483" t="s">
        <v>1709</v>
      </c>
      <c r="H4483" t="str">
        <f>INDEX('Vensim Variables'!$B:$B,MATCH(EPS!$B4483,'Vensim Variables'!$A:$A,0))</f>
        <v>g pollutant</v>
      </c>
      <c r="I4483" t="str">
        <f t="shared" ref="I4483:I4546" si="140">IF(OR(C4483="CO2",C4483="CH4",C4483="N2O",C4483="F gases",C4483="VOC",C4483="CO",C4483="NOx",C4483="PM10",C4483="PM25",C4483="SOx",C4483="BC",C4483="OC"),C4483,IF(OR(D4483="CO2",D4483="CH4",D4483="N2O",D4483="F gases",D4483="VOC",D4483="CO",D4483="NOx",D4483="PM10",D4483="PM25",D4483="SOx",D4483="BC",D4483="OC"),D4483,IF(OR(E4483="CO2",E4483="CH4",E4483="N2O",E4483="F gases",E4483="VOC",E4483="CO",E4483="NOx",E4483="PM10",E4483="PM25",E4483="SOx",E4483="BC",E4483="OC"),E4483,"NA")))</f>
        <v>PM25</v>
      </c>
      <c r="J4483" t="e">
        <f>INDEX(NoSettings!$C:$C,MATCH(EPS!$A4483,NoSettings!$A:$A,0))</f>
        <v>#N/A</v>
      </c>
      <c r="K4483">
        <f>INDEX(GWP!$C$2:$C$13,MATCH(EPS!I4483,GWP!$B$2:$B$13,0))</f>
        <v>0</v>
      </c>
      <c r="L4483" s="4" t="e">
        <f t="shared" ref="L4483:L4546" si="141">IF(H4483="g pollutant",K4483*J4483/10^12,IF(H4483="MMTCO2e",J4483,IF(H4483="MWh",J4483,0)))</f>
        <v>#N/A</v>
      </c>
    </row>
    <row r="4484" spans="1:12">
      <c r="A4484" t="s">
        <v>10032</v>
      </c>
      <c r="B4484" t="s">
        <v>7325</v>
      </c>
      <c r="C4484" t="s">
        <v>1740</v>
      </c>
      <c r="D4484" t="s">
        <v>6867</v>
      </c>
      <c r="E4484" t="s">
        <v>1710</v>
      </c>
      <c r="H4484" t="str">
        <f>INDEX('Vensim Variables'!$B:$B,MATCH(EPS!$B4484,'Vensim Variables'!$A:$A,0))</f>
        <v>g pollutant</v>
      </c>
      <c r="I4484" t="str">
        <f t="shared" si="140"/>
        <v>SOx</v>
      </c>
      <c r="J4484" t="e">
        <f>INDEX(NoSettings!$C:$C,MATCH(EPS!$A4484,NoSettings!$A:$A,0))</f>
        <v>#N/A</v>
      </c>
      <c r="K4484">
        <f>INDEX(GWP!$C$2:$C$13,MATCH(EPS!I4484,GWP!$B$2:$B$13,0))</f>
        <v>0</v>
      </c>
      <c r="L4484" s="4" t="e">
        <f t="shared" si="141"/>
        <v>#N/A</v>
      </c>
    </row>
    <row r="4485" spans="1:12">
      <c r="A4485" t="s">
        <v>10033</v>
      </c>
      <c r="B4485" t="s">
        <v>7325</v>
      </c>
      <c r="C4485" t="s">
        <v>1740</v>
      </c>
      <c r="D4485" t="s">
        <v>6867</v>
      </c>
      <c r="E4485" t="s">
        <v>1711</v>
      </c>
      <c r="H4485" t="str">
        <f>INDEX('Vensim Variables'!$B:$B,MATCH(EPS!$B4485,'Vensim Variables'!$A:$A,0))</f>
        <v>g pollutant</v>
      </c>
      <c r="I4485" t="str">
        <f t="shared" si="140"/>
        <v>BC</v>
      </c>
      <c r="J4485" t="e">
        <f>INDEX(NoSettings!$C:$C,MATCH(EPS!$A4485,NoSettings!$A:$A,0))</f>
        <v>#N/A</v>
      </c>
      <c r="K4485">
        <f>INDEX(GWP!$C$2:$C$13,MATCH(EPS!I4485,GWP!$B$2:$B$13,0))</f>
        <v>0</v>
      </c>
      <c r="L4485" s="4" t="e">
        <f t="shared" si="141"/>
        <v>#N/A</v>
      </c>
    </row>
    <row r="4486" spans="1:12">
      <c r="A4486" t="s">
        <v>10034</v>
      </c>
      <c r="B4486" t="s">
        <v>7325</v>
      </c>
      <c r="C4486" t="s">
        <v>1740</v>
      </c>
      <c r="D4486" t="s">
        <v>6867</v>
      </c>
      <c r="E4486" t="s">
        <v>1712</v>
      </c>
      <c r="H4486" t="str">
        <f>INDEX('Vensim Variables'!$B:$B,MATCH(EPS!$B4486,'Vensim Variables'!$A:$A,0))</f>
        <v>g pollutant</v>
      </c>
      <c r="I4486" t="str">
        <f t="shared" si="140"/>
        <v>OC</v>
      </c>
      <c r="J4486" t="e">
        <f>INDEX(NoSettings!$C:$C,MATCH(EPS!$A4486,NoSettings!$A:$A,0))</f>
        <v>#N/A</v>
      </c>
      <c r="K4486">
        <f>INDEX(GWP!$C$2:$C$13,MATCH(EPS!I4486,GWP!$B$2:$B$13,0))</f>
        <v>0</v>
      </c>
      <c r="L4486" s="4" t="e">
        <f t="shared" si="141"/>
        <v>#N/A</v>
      </c>
    </row>
    <row r="4487" spans="1:12">
      <c r="A4487" t="s">
        <v>10035</v>
      </c>
      <c r="B4487" t="s">
        <v>7325</v>
      </c>
      <c r="C4487" t="s">
        <v>1740</v>
      </c>
      <c r="D4487" t="s">
        <v>6867</v>
      </c>
      <c r="E4487" t="s">
        <v>1713</v>
      </c>
      <c r="H4487" t="str">
        <f>INDEX('Vensim Variables'!$B:$B,MATCH(EPS!$B4487,'Vensim Variables'!$A:$A,0))</f>
        <v>g pollutant</v>
      </c>
      <c r="I4487" t="str">
        <f t="shared" si="140"/>
        <v>CH4</v>
      </c>
      <c r="J4487" t="e">
        <f>INDEX(NoSettings!$C:$C,MATCH(EPS!$A4487,NoSettings!$A:$A,0))</f>
        <v>#N/A</v>
      </c>
      <c r="K4487">
        <f>INDEX(GWP!$C$2:$C$13,MATCH(EPS!I4487,GWP!$B$2:$B$13,0))</f>
        <v>28</v>
      </c>
      <c r="L4487" s="4" t="e">
        <f t="shared" si="141"/>
        <v>#N/A</v>
      </c>
    </row>
    <row r="4488" spans="1:12">
      <c r="A4488" t="s">
        <v>10036</v>
      </c>
      <c r="B4488" t="s">
        <v>7325</v>
      </c>
      <c r="C4488" t="s">
        <v>1740</v>
      </c>
      <c r="D4488" t="s">
        <v>6867</v>
      </c>
      <c r="E4488" t="s">
        <v>1714</v>
      </c>
      <c r="H4488" t="str">
        <f>INDEX('Vensim Variables'!$B:$B,MATCH(EPS!$B4488,'Vensim Variables'!$A:$A,0))</f>
        <v>g pollutant</v>
      </c>
      <c r="I4488" t="str">
        <f t="shared" si="140"/>
        <v>N2O</v>
      </c>
      <c r="J4488" t="e">
        <f>INDEX(NoSettings!$C:$C,MATCH(EPS!$A4488,NoSettings!$A:$A,0))</f>
        <v>#N/A</v>
      </c>
      <c r="K4488">
        <f>INDEX(GWP!$C$2:$C$13,MATCH(EPS!I4488,GWP!$B$2:$B$13,0))</f>
        <v>265</v>
      </c>
      <c r="L4488" s="4" t="e">
        <f t="shared" si="141"/>
        <v>#N/A</v>
      </c>
    </row>
    <row r="4489" spans="1:12">
      <c r="A4489" t="s">
        <v>10037</v>
      </c>
      <c r="B4489" t="s">
        <v>7325</v>
      </c>
      <c r="C4489" t="s">
        <v>1740</v>
      </c>
      <c r="D4489" t="s">
        <v>6867</v>
      </c>
      <c r="E4489" t="s">
        <v>1715</v>
      </c>
      <c r="H4489" t="str">
        <f>INDEX('Vensim Variables'!$B:$B,MATCH(EPS!$B4489,'Vensim Variables'!$A:$A,0))</f>
        <v>g pollutant</v>
      </c>
      <c r="I4489" t="str">
        <f t="shared" si="140"/>
        <v>F gases</v>
      </c>
      <c r="J4489" t="e">
        <f>INDEX(NoSettings!$C:$C,MATCH(EPS!$A4489,NoSettings!$A:$A,0))</f>
        <v>#N/A</v>
      </c>
      <c r="K4489">
        <f>INDEX(GWP!$C$2:$C$13,MATCH(EPS!I4489,GWP!$B$2:$B$13,0))</f>
        <v>1</v>
      </c>
      <c r="L4489" s="4" t="e">
        <f t="shared" si="141"/>
        <v>#N/A</v>
      </c>
    </row>
    <row r="4490" spans="1:12">
      <c r="A4490" t="s">
        <v>10038</v>
      </c>
      <c r="B4490" t="s">
        <v>7325</v>
      </c>
      <c r="C4490" t="s">
        <v>1740</v>
      </c>
      <c r="D4490" t="s">
        <v>6868</v>
      </c>
      <c r="E4490" t="s">
        <v>1702</v>
      </c>
      <c r="H4490" t="str">
        <f>INDEX('Vensim Variables'!$B:$B,MATCH(EPS!$B4490,'Vensim Variables'!$A:$A,0))</f>
        <v>g pollutant</v>
      </c>
      <c r="I4490" t="str">
        <f t="shared" si="140"/>
        <v>CO2</v>
      </c>
      <c r="J4490" t="e">
        <f>INDEX(NoSettings!$C:$C,MATCH(EPS!$A4490,NoSettings!$A:$A,0))</f>
        <v>#N/A</v>
      </c>
      <c r="K4490">
        <f>INDEX(GWP!$C$2:$C$13,MATCH(EPS!I4490,GWP!$B$2:$B$13,0))</f>
        <v>1</v>
      </c>
      <c r="L4490" s="4" t="e">
        <f t="shared" si="141"/>
        <v>#N/A</v>
      </c>
    </row>
    <row r="4491" spans="1:12">
      <c r="A4491" t="s">
        <v>10039</v>
      </c>
      <c r="B4491" t="s">
        <v>7325</v>
      </c>
      <c r="C4491" t="s">
        <v>1740</v>
      </c>
      <c r="D4491" t="s">
        <v>6868</v>
      </c>
      <c r="E4491" t="s">
        <v>1705</v>
      </c>
      <c r="H4491" t="str">
        <f>INDEX('Vensim Variables'!$B:$B,MATCH(EPS!$B4491,'Vensim Variables'!$A:$A,0))</f>
        <v>g pollutant</v>
      </c>
      <c r="I4491" t="str">
        <f t="shared" si="140"/>
        <v>VOC</v>
      </c>
      <c r="J4491" t="e">
        <f>INDEX(NoSettings!$C:$C,MATCH(EPS!$A4491,NoSettings!$A:$A,0))</f>
        <v>#N/A</v>
      </c>
      <c r="K4491">
        <f>INDEX(GWP!$C$2:$C$13,MATCH(EPS!I4491,GWP!$B$2:$B$13,0))</f>
        <v>0</v>
      </c>
      <c r="L4491" s="4" t="e">
        <f t="shared" si="141"/>
        <v>#N/A</v>
      </c>
    </row>
    <row r="4492" spans="1:12">
      <c r="A4492" t="s">
        <v>10040</v>
      </c>
      <c r="B4492" t="s">
        <v>7325</v>
      </c>
      <c r="C4492" t="s">
        <v>1740</v>
      </c>
      <c r="D4492" t="s">
        <v>6868</v>
      </c>
      <c r="E4492" t="s">
        <v>1706</v>
      </c>
      <c r="H4492" t="str">
        <f>INDEX('Vensim Variables'!$B:$B,MATCH(EPS!$B4492,'Vensim Variables'!$A:$A,0))</f>
        <v>g pollutant</v>
      </c>
      <c r="I4492" t="str">
        <f t="shared" si="140"/>
        <v>CO</v>
      </c>
      <c r="J4492" t="e">
        <f>INDEX(NoSettings!$C:$C,MATCH(EPS!$A4492,NoSettings!$A:$A,0))</f>
        <v>#N/A</v>
      </c>
      <c r="K4492">
        <f>INDEX(GWP!$C$2:$C$13,MATCH(EPS!I4492,GWP!$B$2:$B$13,0))</f>
        <v>0</v>
      </c>
      <c r="L4492" s="4" t="e">
        <f t="shared" si="141"/>
        <v>#N/A</v>
      </c>
    </row>
    <row r="4493" spans="1:12">
      <c r="A4493" t="s">
        <v>10041</v>
      </c>
      <c r="B4493" t="s">
        <v>7325</v>
      </c>
      <c r="C4493" t="s">
        <v>1740</v>
      </c>
      <c r="D4493" t="s">
        <v>6868</v>
      </c>
      <c r="E4493" t="s">
        <v>1707</v>
      </c>
      <c r="H4493" t="str">
        <f>INDEX('Vensim Variables'!$B:$B,MATCH(EPS!$B4493,'Vensim Variables'!$A:$A,0))</f>
        <v>g pollutant</v>
      </c>
      <c r="I4493" t="str">
        <f t="shared" si="140"/>
        <v>NOx</v>
      </c>
      <c r="J4493" t="e">
        <f>INDEX(NoSettings!$C:$C,MATCH(EPS!$A4493,NoSettings!$A:$A,0))</f>
        <v>#N/A</v>
      </c>
      <c r="K4493">
        <f>INDEX(GWP!$C$2:$C$13,MATCH(EPS!I4493,GWP!$B$2:$B$13,0))</f>
        <v>0</v>
      </c>
      <c r="L4493" s="4" t="e">
        <f t="shared" si="141"/>
        <v>#N/A</v>
      </c>
    </row>
    <row r="4494" spans="1:12">
      <c r="A4494" t="s">
        <v>10042</v>
      </c>
      <c r="B4494" t="s">
        <v>7325</v>
      </c>
      <c r="C4494" t="s">
        <v>1740</v>
      </c>
      <c r="D4494" t="s">
        <v>6868</v>
      </c>
      <c r="E4494" t="s">
        <v>1708</v>
      </c>
      <c r="H4494" t="str">
        <f>INDEX('Vensim Variables'!$B:$B,MATCH(EPS!$B4494,'Vensim Variables'!$A:$A,0))</f>
        <v>g pollutant</v>
      </c>
      <c r="I4494" t="str">
        <f t="shared" si="140"/>
        <v>PM10</v>
      </c>
      <c r="J4494" t="e">
        <f>INDEX(NoSettings!$C:$C,MATCH(EPS!$A4494,NoSettings!$A:$A,0))</f>
        <v>#N/A</v>
      </c>
      <c r="K4494">
        <f>INDEX(GWP!$C$2:$C$13,MATCH(EPS!I4494,GWP!$B$2:$B$13,0))</f>
        <v>0</v>
      </c>
      <c r="L4494" s="4" t="e">
        <f t="shared" si="141"/>
        <v>#N/A</v>
      </c>
    </row>
    <row r="4495" spans="1:12">
      <c r="A4495" t="s">
        <v>10043</v>
      </c>
      <c r="B4495" t="s">
        <v>7325</v>
      </c>
      <c r="C4495" t="s">
        <v>1740</v>
      </c>
      <c r="D4495" t="s">
        <v>6868</v>
      </c>
      <c r="E4495" t="s">
        <v>1709</v>
      </c>
      <c r="H4495" t="str">
        <f>INDEX('Vensim Variables'!$B:$B,MATCH(EPS!$B4495,'Vensim Variables'!$A:$A,0))</f>
        <v>g pollutant</v>
      </c>
      <c r="I4495" t="str">
        <f t="shared" si="140"/>
        <v>PM25</v>
      </c>
      <c r="J4495" t="e">
        <f>INDEX(NoSettings!$C:$C,MATCH(EPS!$A4495,NoSettings!$A:$A,0))</f>
        <v>#N/A</v>
      </c>
      <c r="K4495">
        <f>INDEX(GWP!$C$2:$C$13,MATCH(EPS!I4495,GWP!$B$2:$B$13,0))</f>
        <v>0</v>
      </c>
      <c r="L4495" s="4" t="e">
        <f t="shared" si="141"/>
        <v>#N/A</v>
      </c>
    </row>
    <row r="4496" spans="1:12">
      <c r="A4496" t="s">
        <v>10044</v>
      </c>
      <c r="B4496" t="s">
        <v>7325</v>
      </c>
      <c r="C4496" t="s">
        <v>1740</v>
      </c>
      <c r="D4496" t="s">
        <v>6868</v>
      </c>
      <c r="E4496" t="s">
        <v>1710</v>
      </c>
      <c r="H4496" t="str">
        <f>INDEX('Vensim Variables'!$B:$B,MATCH(EPS!$B4496,'Vensim Variables'!$A:$A,0))</f>
        <v>g pollutant</v>
      </c>
      <c r="I4496" t="str">
        <f t="shared" si="140"/>
        <v>SOx</v>
      </c>
      <c r="J4496" t="e">
        <f>INDEX(NoSettings!$C:$C,MATCH(EPS!$A4496,NoSettings!$A:$A,0))</f>
        <v>#N/A</v>
      </c>
      <c r="K4496">
        <f>INDEX(GWP!$C$2:$C$13,MATCH(EPS!I4496,GWP!$B$2:$B$13,0))</f>
        <v>0</v>
      </c>
      <c r="L4496" s="4" t="e">
        <f t="shared" si="141"/>
        <v>#N/A</v>
      </c>
    </row>
    <row r="4497" spans="1:12">
      <c r="A4497" t="s">
        <v>10045</v>
      </c>
      <c r="B4497" t="s">
        <v>7325</v>
      </c>
      <c r="C4497" t="s">
        <v>1740</v>
      </c>
      <c r="D4497" t="s">
        <v>6868</v>
      </c>
      <c r="E4497" t="s">
        <v>1711</v>
      </c>
      <c r="H4497" t="str">
        <f>INDEX('Vensim Variables'!$B:$B,MATCH(EPS!$B4497,'Vensim Variables'!$A:$A,0))</f>
        <v>g pollutant</v>
      </c>
      <c r="I4497" t="str">
        <f t="shared" si="140"/>
        <v>BC</v>
      </c>
      <c r="J4497" t="e">
        <f>INDEX(NoSettings!$C:$C,MATCH(EPS!$A4497,NoSettings!$A:$A,0))</f>
        <v>#N/A</v>
      </c>
      <c r="K4497">
        <f>INDEX(GWP!$C$2:$C$13,MATCH(EPS!I4497,GWP!$B$2:$B$13,0))</f>
        <v>0</v>
      </c>
      <c r="L4497" s="4" t="e">
        <f t="shared" si="141"/>
        <v>#N/A</v>
      </c>
    </row>
    <row r="4498" spans="1:12">
      <c r="A4498" t="s">
        <v>10046</v>
      </c>
      <c r="B4498" t="s">
        <v>7325</v>
      </c>
      <c r="C4498" t="s">
        <v>1740</v>
      </c>
      <c r="D4498" t="s">
        <v>6868</v>
      </c>
      <c r="E4498" t="s">
        <v>1712</v>
      </c>
      <c r="H4498" t="str">
        <f>INDEX('Vensim Variables'!$B:$B,MATCH(EPS!$B4498,'Vensim Variables'!$A:$A,0))</f>
        <v>g pollutant</v>
      </c>
      <c r="I4498" t="str">
        <f t="shared" si="140"/>
        <v>OC</v>
      </c>
      <c r="J4498" t="e">
        <f>INDEX(NoSettings!$C:$C,MATCH(EPS!$A4498,NoSettings!$A:$A,0))</f>
        <v>#N/A</v>
      </c>
      <c r="K4498">
        <f>INDEX(GWP!$C$2:$C$13,MATCH(EPS!I4498,GWP!$B$2:$B$13,0))</f>
        <v>0</v>
      </c>
      <c r="L4498" s="4" t="e">
        <f t="shared" si="141"/>
        <v>#N/A</v>
      </c>
    </row>
    <row r="4499" spans="1:12">
      <c r="A4499" t="s">
        <v>10047</v>
      </c>
      <c r="B4499" t="s">
        <v>7325</v>
      </c>
      <c r="C4499" t="s">
        <v>1740</v>
      </c>
      <c r="D4499" t="s">
        <v>6868</v>
      </c>
      <c r="E4499" t="s">
        <v>1713</v>
      </c>
      <c r="H4499" t="str">
        <f>INDEX('Vensim Variables'!$B:$B,MATCH(EPS!$B4499,'Vensim Variables'!$A:$A,0))</f>
        <v>g pollutant</v>
      </c>
      <c r="I4499" t="str">
        <f t="shared" si="140"/>
        <v>CH4</v>
      </c>
      <c r="J4499" t="e">
        <f>INDEX(NoSettings!$C:$C,MATCH(EPS!$A4499,NoSettings!$A:$A,0))</f>
        <v>#N/A</v>
      </c>
      <c r="K4499">
        <f>INDEX(GWP!$C$2:$C$13,MATCH(EPS!I4499,GWP!$B$2:$B$13,0))</f>
        <v>28</v>
      </c>
      <c r="L4499" s="4" t="e">
        <f t="shared" si="141"/>
        <v>#N/A</v>
      </c>
    </row>
    <row r="4500" spans="1:12">
      <c r="A4500" t="s">
        <v>10048</v>
      </c>
      <c r="B4500" t="s">
        <v>7325</v>
      </c>
      <c r="C4500" t="s">
        <v>1740</v>
      </c>
      <c r="D4500" t="s">
        <v>6868</v>
      </c>
      <c r="E4500" t="s">
        <v>1714</v>
      </c>
      <c r="H4500" t="str">
        <f>INDEX('Vensim Variables'!$B:$B,MATCH(EPS!$B4500,'Vensim Variables'!$A:$A,0))</f>
        <v>g pollutant</v>
      </c>
      <c r="I4500" t="str">
        <f t="shared" si="140"/>
        <v>N2O</v>
      </c>
      <c r="J4500" t="e">
        <f>INDEX(NoSettings!$C:$C,MATCH(EPS!$A4500,NoSettings!$A:$A,0))</f>
        <v>#N/A</v>
      </c>
      <c r="K4500">
        <f>INDEX(GWP!$C$2:$C$13,MATCH(EPS!I4500,GWP!$B$2:$B$13,0))</f>
        <v>265</v>
      </c>
      <c r="L4500" s="4" t="e">
        <f t="shared" si="141"/>
        <v>#N/A</v>
      </c>
    </row>
    <row r="4501" spans="1:12">
      <c r="A4501" t="s">
        <v>10049</v>
      </c>
      <c r="B4501" t="s">
        <v>7325</v>
      </c>
      <c r="C4501" t="s">
        <v>1740</v>
      </c>
      <c r="D4501" t="s">
        <v>6868</v>
      </c>
      <c r="E4501" t="s">
        <v>1715</v>
      </c>
      <c r="H4501" t="str">
        <f>INDEX('Vensim Variables'!$B:$B,MATCH(EPS!$B4501,'Vensim Variables'!$A:$A,0))</f>
        <v>g pollutant</v>
      </c>
      <c r="I4501" t="str">
        <f t="shared" si="140"/>
        <v>F gases</v>
      </c>
      <c r="J4501" t="e">
        <f>INDEX(NoSettings!$C:$C,MATCH(EPS!$A4501,NoSettings!$A:$A,0))</f>
        <v>#N/A</v>
      </c>
      <c r="K4501">
        <f>INDEX(GWP!$C$2:$C$13,MATCH(EPS!I4501,GWP!$B$2:$B$13,0))</f>
        <v>1</v>
      </c>
      <c r="L4501" s="4" t="e">
        <f t="shared" si="141"/>
        <v>#N/A</v>
      </c>
    </row>
    <row r="4502" spans="1:12">
      <c r="A4502" t="s">
        <v>10050</v>
      </c>
      <c r="B4502" t="s">
        <v>7325</v>
      </c>
      <c r="C4502" t="s">
        <v>1740</v>
      </c>
      <c r="D4502" t="s">
        <v>6869</v>
      </c>
      <c r="E4502" t="s">
        <v>1702</v>
      </c>
      <c r="H4502" t="str">
        <f>INDEX('Vensim Variables'!$B:$B,MATCH(EPS!$B4502,'Vensim Variables'!$A:$A,0))</f>
        <v>g pollutant</v>
      </c>
      <c r="I4502" t="str">
        <f t="shared" si="140"/>
        <v>CO2</v>
      </c>
      <c r="J4502" t="e">
        <f>INDEX(NoSettings!$C:$C,MATCH(EPS!$A4502,NoSettings!$A:$A,0))</f>
        <v>#N/A</v>
      </c>
      <c r="K4502">
        <f>INDEX(GWP!$C$2:$C$13,MATCH(EPS!I4502,GWP!$B$2:$B$13,0))</f>
        <v>1</v>
      </c>
      <c r="L4502" s="4" t="e">
        <f t="shared" si="141"/>
        <v>#N/A</v>
      </c>
    </row>
    <row r="4503" spans="1:12">
      <c r="A4503" t="s">
        <v>10051</v>
      </c>
      <c r="B4503" t="s">
        <v>7325</v>
      </c>
      <c r="C4503" t="s">
        <v>1740</v>
      </c>
      <c r="D4503" t="s">
        <v>6869</v>
      </c>
      <c r="E4503" t="s">
        <v>1705</v>
      </c>
      <c r="H4503" t="str">
        <f>INDEX('Vensim Variables'!$B:$B,MATCH(EPS!$B4503,'Vensim Variables'!$A:$A,0))</f>
        <v>g pollutant</v>
      </c>
      <c r="I4503" t="str">
        <f t="shared" si="140"/>
        <v>VOC</v>
      </c>
      <c r="J4503" t="e">
        <f>INDEX(NoSettings!$C:$C,MATCH(EPS!$A4503,NoSettings!$A:$A,0))</f>
        <v>#N/A</v>
      </c>
      <c r="K4503">
        <f>INDEX(GWP!$C$2:$C$13,MATCH(EPS!I4503,GWP!$B$2:$B$13,0))</f>
        <v>0</v>
      </c>
      <c r="L4503" s="4" t="e">
        <f t="shared" si="141"/>
        <v>#N/A</v>
      </c>
    </row>
    <row r="4504" spans="1:12">
      <c r="A4504" t="s">
        <v>10052</v>
      </c>
      <c r="B4504" t="s">
        <v>7325</v>
      </c>
      <c r="C4504" t="s">
        <v>1740</v>
      </c>
      <c r="D4504" t="s">
        <v>6869</v>
      </c>
      <c r="E4504" t="s">
        <v>1706</v>
      </c>
      <c r="H4504" t="str">
        <f>INDEX('Vensim Variables'!$B:$B,MATCH(EPS!$B4504,'Vensim Variables'!$A:$A,0))</f>
        <v>g pollutant</v>
      </c>
      <c r="I4504" t="str">
        <f t="shared" si="140"/>
        <v>CO</v>
      </c>
      <c r="J4504" t="e">
        <f>INDEX(NoSettings!$C:$C,MATCH(EPS!$A4504,NoSettings!$A:$A,0))</f>
        <v>#N/A</v>
      </c>
      <c r="K4504">
        <f>INDEX(GWP!$C$2:$C$13,MATCH(EPS!I4504,GWP!$B$2:$B$13,0))</f>
        <v>0</v>
      </c>
      <c r="L4504" s="4" t="e">
        <f t="shared" si="141"/>
        <v>#N/A</v>
      </c>
    </row>
    <row r="4505" spans="1:12">
      <c r="A4505" t="s">
        <v>10053</v>
      </c>
      <c r="B4505" t="s">
        <v>7325</v>
      </c>
      <c r="C4505" t="s">
        <v>1740</v>
      </c>
      <c r="D4505" t="s">
        <v>6869</v>
      </c>
      <c r="E4505" t="s">
        <v>1707</v>
      </c>
      <c r="H4505" t="str">
        <f>INDEX('Vensim Variables'!$B:$B,MATCH(EPS!$B4505,'Vensim Variables'!$A:$A,0))</f>
        <v>g pollutant</v>
      </c>
      <c r="I4505" t="str">
        <f t="shared" si="140"/>
        <v>NOx</v>
      </c>
      <c r="J4505" t="e">
        <f>INDEX(NoSettings!$C:$C,MATCH(EPS!$A4505,NoSettings!$A:$A,0))</f>
        <v>#N/A</v>
      </c>
      <c r="K4505">
        <f>INDEX(GWP!$C$2:$C$13,MATCH(EPS!I4505,GWP!$B$2:$B$13,0))</f>
        <v>0</v>
      </c>
      <c r="L4505" s="4" t="e">
        <f t="shared" si="141"/>
        <v>#N/A</v>
      </c>
    </row>
    <row r="4506" spans="1:12">
      <c r="A4506" t="s">
        <v>10054</v>
      </c>
      <c r="B4506" t="s">
        <v>7325</v>
      </c>
      <c r="C4506" t="s">
        <v>1740</v>
      </c>
      <c r="D4506" t="s">
        <v>6869</v>
      </c>
      <c r="E4506" t="s">
        <v>1708</v>
      </c>
      <c r="H4506" t="str">
        <f>INDEX('Vensim Variables'!$B:$B,MATCH(EPS!$B4506,'Vensim Variables'!$A:$A,0))</f>
        <v>g pollutant</v>
      </c>
      <c r="I4506" t="str">
        <f t="shared" si="140"/>
        <v>PM10</v>
      </c>
      <c r="J4506" t="e">
        <f>INDEX(NoSettings!$C:$C,MATCH(EPS!$A4506,NoSettings!$A:$A,0))</f>
        <v>#N/A</v>
      </c>
      <c r="K4506">
        <f>INDEX(GWP!$C$2:$C$13,MATCH(EPS!I4506,GWP!$B$2:$B$13,0))</f>
        <v>0</v>
      </c>
      <c r="L4506" s="4" t="e">
        <f t="shared" si="141"/>
        <v>#N/A</v>
      </c>
    </row>
    <row r="4507" spans="1:12">
      <c r="A4507" t="s">
        <v>10055</v>
      </c>
      <c r="B4507" t="s">
        <v>7325</v>
      </c>
      <c r="C4507" t="s">
        <v>1740</v>
      </c>
      <c r="D4507" t="s">
        <v>6869</v>
      </c>
      <c r="E4507" t="s">
        <v>1709</v>
      </c>
      <c r="H4507" t="str">
        <f>INDEX('Vensim Variables'!$B:$B,MATCH(EPS!$B4507,'Vensim Variables'!$A:$A,0))</f>
        <v>g pollutant</v>
      </c>
      <c r="I4507" t="str">
        <f t="shared" si="140"/>
        <v>PM25</v>
      </c>
      <c r="J4507" t="e">
        <f>INDEX(NoSettings!$C:$C,MATCH(EPS!$A4507,NoSettings!$A:$A,0))</f>
        <v>#N/A</v>
      </c>
      <c r="K4507">
        <f>INDEX(GWP!$C$2:$C$13,MATCH(EPS!I4507,GWP!$B$2:$B$13,0))</f>
        <v>0</v>
      </c>
      <c r="L4507" s="4" t="e">
        <f t="shared" si="141"/>
        <v>#N/A</v>
      </c>
    </row>
    <row r="4508" spans="1:12">
      <c r="A4508" t="s">
        <v>10056</v>
      </c>
      <c r="B4508" t="s">
        <v>7325</v>
      </c>
      <c r="C4508" t="s">
        <v>1740</v>
      </c>
      <c r="D4508" t="s">
        <v>6869</v>
      </c>
      <c r="E4508" t="s">
        <v>1710</v>
      </c>
      <c r="H4508" t="str">
        <f>INDEX('Vensim Variables'!$B:$B,MATCH(EPS!$B4508,'Vensim Variables'!$A:$A,0))</f>
        <v>g pollutant</v>
      </c>
      <c r="I4508" t="str">
        <f t="shared" si="140"/>
        <v>SOx</v>
      </c>
      <c r="J4508" t="e">
        <f>INDEX(NoSettings!$C:$C,MATCH(EPS!$A4508,NoSettings!$A:$A,0))</f>
        <v>#N/A</v>
      </c>
      <c r="K4508">
        <f>INDEX(GWP!$C$2:$C$13,MATCH(EPS!I4508,GWP!$B$2:$B$13,0))</f>
        <v>0</v>
      </c>
      <c r="L4508" s="4" t="e">
        <f t="shared" si="141"/>
        <v>#N/A</v>
      </c>
    </row>
    <row r="4509" spans="1:12">
      <c r="A4509" t="s">
        <v>10057</v>
      </c>
      <c r="B4509" t="s">
        <v>7325</v>
      </c>
      <c r="C4509" t="s">
        <v>1740</v>
      </c>
      <c r="D4509" t="s">
        <v>6869</v>
      </c>
      <c r="E4509" t="s">
        <v>1711</v>
      </c>
      <c r="H4509" t="str">
        <f>INDEX('Vensim Variables'!$B:$B,MATCH(EPS!$B4509,'Vensim Variables'!$A:$A,0))</f>
        <v>g pollutant</v>
      </c>
      <c r="I4509" t="str">
        <f t="shared" si="140"/>
        <v>BC</v>
      </c>
      <c r="J4509" t="e">
        <f>INDEX(NoSettings!$C:$C,MATCH(EPS!$A4509,NoSettings!$A:$A,0))</f>
        <v>#N/A</v>
      </c>
      <c r="K4509">
        <f>INDEX(GWP!$C$2:$C$13,MATCH(EPS!I4509,GWP!$B$2:$B$13,0))</f>
        <v>0</v>
      </c>
      <c r="L4509" s="4" t="e">
        <f t="shared" si="141"/>
        <v>#N/A</v>
      </c>
    </row>
    <row r="4510" spans="1:12">
      <c r="A4510" t="s">
        <v>10058</v>
      </c>
      <c r="B4510" t="s">
        <v>7325</v>
      </c>
      <c r="C4510" t="s">
        <v>1740</v>
      </c>
      <c r="D4510" t="s">
        <v>6869</v>
      </c>
      <c r="E4510" t="s">
        <v>1712</v>
      </c>
      <c r="H4510" t="str">
        <f>INDEX('Vensim Variables'!$B:$B,MATCH(EPS!$B4510,'Vensim Variables'!$A:$A,0))</f>
        <v>g pollutant</v>
      </c>
      <c r="I4510" t="str">
        <f t="shared" si="140"/>
        <v>OC</v>
      </c>
      <c r="J4510" t="e">
        <f>INDEX(NoSettings!$C:$C,MATCH(EPS!$A4510,NoSettings!$A:$A,0))</f>
        <v>#N/A</v>
      </c>
      <c r="K4510">
        <f>INDEX(GWP!$C$2:$C$13,MATCH(EPS!I4510,GWP!$B$2:$B$13,0))</f>
        <v>0</v>
      </c>
      <c r="L4510" s="4" t="e">
        <f t="shared" si="141"/>
        <v>#N/A</v>
      </c>
    </row>
    <row r="4511" spans="1:12">
      <c r="A4511" t="s">
        <v>10059</v>
      </c>
      <c r="B4511" t="s">
        <v>7325</v>
      </c>
      <c r="C4511" t="s">
        <v>1740</v>
      </c>
      <c r="D4511" t="s">
        <v>6869</v>
      </c>
      <c r="E4511" t="s">
        <v>1713</v>
      </c>
      <c r="H4511" t="str">
        <f>INDEX('Vensim Variables'!$B:$B,MATCH(EPS!$B4511,'Vensim Variables'!$A:$A,0))</f>
        <v>g pollutant</v>
      </c>
      <c r="I4511" t="str">
        <f t="shared" si="140"/>
        <v>CH4</v>
      </c>
      <c r="J4511" t="e">
        <f>INDEX(NoSettings!$C:$C,MATCH(EPS!$A4511,NoSettings!$A:$A,0))</f>
        <v>#N/A</v>
      </c>
      <c r="K4511">
        <f>INDEX(GWP!$C$2:$C$13,MATCH(EPS!I4511,GWP!$B$2:$B$13,0))</f>
        <v>28</v>
      </c>
      <c r="L4511" s="4" t="e">
        <f t="shared" si="141"/>
        <v>#N/A</v>
      </c>
    </row>
    <row r="4512" spans="1:12">
      <c r="A4512" t="s">
        <v>10060</v>
      </c>
      <c r="B4512" t="s">
        <v>7325</v>
      </c>
      <c r="C4512" t="s">
        <v>1740</v>
      </c>
      <c r="D4512" t="s">
        <v>6869</v>
      </c>
      <c r="E4512" t="s">
        <v>1714</v>
      </c>
      <c r="H4512" t="str">
        <f>INDEX('Vensim Variables'!$B:$B,MATCH(EPS!$B4512,'Vensim Variables'!$A:$A,0))</f>
        <v>g pollutant</v>
      </c>
      <c r="I4512" t="str">
        <f t="shared" si="140"/>
        <v>N2O</v>
      </c>
      <c r="J4512" t="e">
        <f>INDEX(NoSettings!$C:$C,MATCH(EPS!$A4512,NoSettings!$A:$A,0))</f>
        <v>#N/A</v>
      </c>
      <c r="K4512">
        <f>INDEX(GWP!$C$2:$C$13,MATCH(EPS!I4512,GWP!$B$2:$B$13,0))</f>
        <v>265</v>
      </c>
      <c r="L4512" s="4" t="e">
        <f t="shared" si="141"/>
        <v>#N/A</v>
      </c>
    </row>
    <row r="4513" spans="1:12">
      <c r="A4513" t="s">
        <v>10061</v>
      </c>
      <c r="B4513" t="s">
        <v>7325</v>
      </c>
      <c r="C4513" t="s">
        <v>1740</v>
      </c>
      <c r="D4513" t="s">
        <v>6869</v>
      </c>
      <c r="E4513" t="s">
        <v>1715</v>
      </c>
      <c r="H4513" t="str">
        <f>INDEX('Vensim Variables'!$B:$B,MATCH(EPS!$B4513,'Vensim Variables'!$A:$A,0))</f>
        <v>g pollutant</v>
      </c>
      <c r="I4513" t="str">
        <f t="shared" si="140"/>
        <v>F gases</v>
      </c>
      <c r="J4513" t="e">
        <f>INDEX(NoSettings!$C:$C,MATCH(EPS!$A4513,NoSettings!$A:$A,0))</f>
        <v>#N/A</v>
      </c>
      <c r="K4513">
        <f>INDEX(GWP!$C$2:$C$13,MATCH(EPS!I4513,GWP!$B$2:$B$13,0))</f>
        <v>1</v>
      </c>
      <c r="L4513" s="4" t="e">
        <f t="shared" si="141"/>
        <v>#N/A</v>
      </c>
    </row>
    <row r="4514" spans="1:12">
      <c r="A4514" t="s">
        <v>10062</v>
      </c>
      <c r="B4514" t="s">
        <v>7325</v>
      </c>
      <c r="C4514" t="s">
        <v>1740</v>
      </c>
      <c r="D4514" t="s">
        <v>6870</v>
      </c>
      <c r="E4514" t="s">
        <v>1702</v>
      </c>
      <c r="H4514" t="str">
        <f>INDEX('Vensim Variables'!$B:$B,MATCH(EPS!$B4514,'Vensim Variables'!$A:$A,0))</f>
        <v>g pollutant</v>
      </c>
      <c r="I4514" t="str">
        <f t="shared" si="140"/>
        <v>CO2</v>
      </c>
      <c r="J4514" t="e">
        <f>INDEX(NoSettings!$C:$C,MATCH(EPS!$A4514,NoSettings!$A:$A,0))</f>
        <v>#N/A</v>
      </c>
      <c r="K4514">
        <f>INDEX(GWP!$C$2:$C$13,MATCH(EPS!I4514,GWP!$B$2:$B$13,0))</f>
        <v>1</v>
      </c>
      <c r="L4514" s="4" t="e">
        <f t="shared" si="141"/>
        <v>#N/A</v>
      </c>
    </row>
    <row r="4515" spans="1:12">
      <c r="A4515" t="s">
        <v>10063</v>
      </c>
      <c r="B4515" t="s">
        <v>7325</v>
      </c>
      <c r="C4515" t="s">
        <v>1740</v>
      </c>
      <c r="D4515" t="s">
        <v>6870</v>
      </c>
      <c r="E4515" t="s">
        <v>1705</v>
      </c>
      <c r="H4515" t="str">
        <f>INDEX('Vensim Variables'!$B:$B,MATCH(EPS!$B4515,'Vensim Variables'!$A:$A,0))</f>
        <v>g pollutant</v>
      </c>
      <c r="I4515" t="str">
        <f t="shared" si="140"/>
        <v>VOC</v>
      </c>
      <c r="J4515" t="e">
        <f>INDEX(NoSettings!$C:$C,MATCH(EPS!$A4515,NoSettings!$A:$A,0))</f>
        <v>#N/A</v>
      </c>
      <c r="K4515">
        <f>INDEX(GWP!$C$2:$C$13,MATCH(EPS!I4515,GWP!$B$2:$B$13,0))</f>
        <v>0</v>
      </c>
      <c r="L4515" s="4" t="e">
        <f t="shared" si="141"/>
        <v>#N/A</v>
      </c>
    </row>
    <row r="4516" spans="1:12">
      <c r="A4516" t="s">
        <v>10064</v>
      </c>
      <c r="B4516" t="s">
        <v>7325</v>
      </c>
      <c r="C4516" t="s">
        <v>1740</v>
      </c>
      <c r="D4516" t="s">
        <v>6870</v>
      </c>
      <c r="E4516" t="s">
        <v>1706</v>
      </c>
      <c r="H4516" t="str">
        <f>INDEX('Vensim Variables'!$B:$B,MATCH(EPS!$B4516,'Vensim Variables'!$A:$A,0))</f>
        <v>g pollutant</v>
      </c>
      <c r="I4516" t="str">
        <f t="shared" si="140"/>
        <v>CO</v>
      </c>
      <c r="J4516" t="e">
        <f>INDEX(NoSettings!$C:$C,MATCH(EPS!$A4516,NoSettings!$A:$A,0))</f>
        <v>#N/A</v>
      </c>
      <c r="K4516">
        <f>INDEX(GWP!$C$2:$C$13,MATCH(EPS!I4516,GWP!$B$2:$B$13,0))</f>
        <v>0</v>
      </c>
      <c r="L4516" s="4" t="e">
        <f t="shared" si="141"/>
        <v>#N/A</v>
      </c>
    </row>
    <row r="4517" spans="1:12">
      <c r="A4517" t="s">
        <v>10065</v>
      </c>
      <c r="B4517" t="s">
        <v>7325</v>
      </c>
      <c r="C4517" t="s">
        <v>1740</v>
      </c>
      <c r="D4517" t="s">
        <v>6870</v>
      </c>
      <c r="E4517" t="s">
        <v>1707</v>
      </c>
      <c r="H4517" t="str">
        <f>INDEX('Vensim Variables'!$B:$B,MATCH(EPS!$B4517,'Vensim Variables'!$A:$A,0))</f>
        <v>g pollutant</v>
      </c>
      <c r="I4517" t="str">
        <f t="shared" si="140"/>
        <v>NOx</v>
      </c>
      <c r="J4517" t="e">
        <f>INDEX(NoSettings!$C:$C,MATCH(EPS!$A4517,NoSettings!$A:$A,0))</f>
        <v>#N/A</v>
      </c>
      <c r="K4517">
        <f>INDEX(GWP!$C$2:$C$13,MATCH(EPS!I4517,GWP!$B$2:$B$13,0))</f>
        <v>0</v>
      </c>
      <c r="L4517" s="4" t="e">
        <f t="shared" si="141"/>
        <v>#N/A</v>
      </c>
    </row>
    <row r="4518" spans="1:12">
      <c r="A4518" t="s">
        <v>10066</v>
      </c>
      <c r="B4518" t="s">
        <v>7325</v>
      </c>
      <c r="C4518" t="s">
        <v>1740</v>
      </c>
      <c r="D4518" t="s">
        <v>6870</v>
      </c>
      <c r="E4518" t="s">
        <v>1708</v>
      </c>
      <c r="H4518" t="str">
        <f>INDEX('Vensim Variables'!$B:$B,MATCH(EPS!$B4518,'Vensim Variables'!$A:$A,0))</f>
        <v>g pollutant</v>
      </c>
      <c r="I4518" t="str">
        <f t="shared" si="140"/>
        <v>PM10</v>
      </c>
      <c r="J4518" t="e">
        <f>INDEX(NoSettings!$C:$C,MATCH(EPS!$A4518,NoSettings!$A:$A,0))</f>
        <v>#N/A</v>
      </c>
      <c r="K4518">
        <f>INDEX(GWP!$C$2:$C$13,MATCH(EPS!I4518,GWP!$B$2:$B$13,0))</f>
        <v>0</v>
      </c>
      <c r="L4518" s="4" t="e">
        <f t="shared" si="141"/>
        <v>#N/A</v>
      </c>
    </row>
    <row r="4519" spans="1:12">
      <c r="A4519" t="s">
        <v>10067</v>
      </c>
      <c r="B4519" t="s">
        <v>7325</v>
      </c>
      <c r="C4519" t="s">
        <v>1740</v>
      </c>
      <c r="D4519" t="s">
        <v>6870</v>
      </c>
      <c r="E4519" t="s">
        <v>1709</v>
      </c>
      <c r="H4519" t="str">
        <f>INDEX('Vensim Variables'!$B:$B,MATCH(EPS!$B4519,'Vensim Variables'!$A:$A,0))</f>
        <v>g pollutant</v>
      </c>
      <c r="I4519" t="str">
        <f t="shared" si="140"/>
        <v>PM25</v>
      </c>
      <c r="J4519" t="e">
        <f>INDEX(NoSettings!$C:$C,MATCH(EPS!$A4519,NoSettings!$A:$A,0))</f>
        <v>#N/A</v>
      </c>
      <c r="K4519">
        <f>INDEX(GWP!$C$2:$C$13,MATCH(EPS!I4519,GWP!$B$2:$B$13,0))</f>
        <v>0</v>
      </c>
      <c r="L4519" s="4" t="e">
        <f t="shared" si="141"/>
        <v>#N/A</v>
      </c>
    </row>
    <row r="4520" spans="1:12">
      <c r="A4520" t="s">
        <v>10068</v>
      </c>
      <c r="B4520" t="s">
        <v>7325</v>
      </c>
      <c r="C4520" t="s">
        <v>1740</v>
      </c>
      <c r="D4520" t="s">
        <v>6870</v>
      </c>
      <c r="E4520" t="s">
        <v>1710</v>
      </c>
      <c r="H4520" t="str">
        <f>INDEX('Vensim Variables'!$B:$B,MATCH(EPS!$B4520,'Vensim Variables'!$A:$A,0))</f>
        <v>g pollutant</v>
      </c>
      <c r="I4520" t="str">
        <f t="shared" si="140"/>
        <v>SOx</v>
      </c>
      <c r="J4520" t="e">
        <f>INDEX(NoSettings!$C:$C,MATCH(EPS!$A4520,NoSettings!$A:$A,0))</f>
        <v>#N/A</v>
      </c>
      <c r="K4520">
        <f>INDEX(GWP!$C$2:$C$13,MATCH(EPS!I4520,GWP!$B$2:$B$13,0))</f>
        <v>0</v>
      </c>
      <c r="L4520" s="4" t="e">
        <f t="shared" si="141"/>
        <v>#N/A</v>
      </c>
    </row>
    <row r="4521" spans="1:12">
      <c r="A4521" t="s">
        <v>10069</v>
      </c>
      <c r="B4521" t="s">
        <v>7325</v>
      </c>
      <c r="C4521" t="s">
        <v>1740</v>
      </c>
      <c r="D4521" t="s">
        <v>6870</v>
      </c>
      <c r="E4521" t="s">
        <v>1711</v>
      </c>
      <c r="H4521" t="str">
        <f>INDEX('Vensim Variables'!$B:$B,MATCH(EPS!$B4521,'Vensim Variables'!$A:$A,0))</f>
        <v>g pollutant</v>
      </c>
      <c r="I4521" t="str">
        <f t="shared" si="140"/>
        <v>BC</v>
      </c>
      <c r="J4521" t="e">
        <f>INDEX(NoSettings!$C:$C,MATCH(EPS!$A4521,NoSettings!$A:$A,0))</f>
        <v>#N/A</v>
      </c>
      <c r="K4521">
        <f>INDEX(GWP!$C$2:$C$13,MATCH(EPS!I4521,GWP!$B$2:$B$13,0))</f>
        <v>0</v>
      </c>
      <c r="L4521" s="4" t="e">
        <f t="shared" si="141"/>
        <v>#N/A</v>
      </c>
    </row>
    <row r="4522" spans="1:12">
      <c r="A4522" t="s">
        <v>10070</v>
      </c>
      <c r="B4522" t="s">
        <v>7325</v>
      </c>
      <c r="C4522" t="s">
        <v>1740</v>
      </c>
      <c r="D4522" t="s">
        <v>6870</v>
      </c>
      <c r="E4522" t="s">
        <v>1712</v>
      </c>
      <c r="H4522" t="str">
        <f>INDEX('Vensim Variables'!$B:$B,MATCH(EPS!$B4522,'Vensim Variables'!$A:$A,0))</f>
        <v>g pollutant</v>
      </c>
      <c r="I4522" t="str">
        <f t="shared" si="140"/>
        <v>OC</v>
      </c>
      <c r="J4522" t="e">
        <f>INDEX(NoSettings!$C:$C,MATCH(EPS!$A4522,NoSettings!$A:$A,0))</f>
        <v>#N/A</v>
      </c>
      <c r="K4522">
        <f>INDEX(GWP!$C$2:$C$13,MATCH(EPS!I4522,GWP!$B$2:$B$13,0))</f>
        <v>0</v>
      </c>
      <c r="L4522" s="4" t="e">
        <f t="shared" si="141"/>
        <v>#N/A</v>
      </c>
    </row>
    <row r="4523" spans="1:12">
      <c r="A4523" t="s">
        <v>10071</v>
      </c>
      <c r="B4523" t="s">
        <v>7325</v>
      </c>
      <c r="C4523" t="s">
        <v>1740</v>
      </c>
      <c r="D4523" t="s">
        <v>6870</v>
      </c>
      <c r="E4523" t="s">
        <v>1713</v>
      </c>
      <c r="H4523" t="str">
        <f>INDEX('Vensim Variables'!$B:$B,MATCH(EPS!$B4523,'Vensim Variables'!$A:$A,0))</f>
        <v>g pollutant</v>
      </c>
      <c r="I4523" t="str">
        <f t="shared" si="140"/>
        <v>CH4</v>
      </c>
      <c r="J4523" t="e">
        <f>INDEX(NoSettings!$C:$C,MATCH(EPS!$A4523,NoSettings!$A:$A,0))</f>
        <v>#N/A</v>
      </c>
      <c r="K4523">
        <f>INDEX(GWP!$C$2:$C$13,MATCH(EPS!I4523,GWP!$B$2:$B$13,0))</f>
        <v>28</v>
      </c>
      <c r="L4523" s="4" t="e">
        <f t="shared" si="141"/>
        <v>#N/A</v>
      </c>
    </row>
    <row r="4524" spans="1:12">
      <c r="A4524" t="s">
        <v>10072</v>
      </c>
      <c r="B4524" t="s">
        <v>7325</v>
      </c>
      <c r="C4524" t="s">
        <v>1740</v>
      </c>
      <c r="D4524" t="s">
        <v>6870</v>
      </c>
      <c r="E4524" t="s">
        <v>1714</v>
      </c>
      <c r="H4524" t="str">
        <f>INDEX('Vensim Variables'!$B:$B,MATCH(EPS!$B4524,'Vensim Variables'!$A:$A,0))</f>
        <v>g pollutant</v>
      </c>
      <c r="I4524" t="str">
        <f t="shared" si="140"/>
        <v>N2O</v>
      </c>
      <c r="J4524" t="e">
        <f>INDEX(NoSettings!$C:$C,MATCH(EPS!$A4524,NoSettings!$A:$A,0))</f>
        <v>#N/A</v>
      </c>
      <c r="K4524">
        <f>INDEX(GWP!$C$2:$C$13,MATCH(EPS!I4524,GWP!$B$2:$B$13,0))</f>
        <v>265</v>
      </c>
      <c r="L4524" s="4" t="e">
        <f t="shared" si="141"/>
        <v>#N/A</v>
      </c>
    </row>
    <row r="4525" spans="1:12">
      <c r="A4525" t="s">
        <v>10073</v>
      </c>
      <c r="B4525" t="s">
        <v>7325</v>
      </c>
      <c r="C4525" t="s">
        <v>1740</v>
      </c>
      <c r="D4525" t="s">
        <v>6870</v>
      </c>
      <c r="E4525" t="s">
        <v>1715</v>
      </c>
      <c r="H4525" t="str">
        <f>INDEX('Vensim Variables'!$B:$B,MATCH(EPS!$B4525,'Vensim Variables'!$A:$A,0))</f>
        <v>g pollutant</v>
      </c>
      <c r="I4525" t="str">
        <f t="shared" si="140"/>
        <v>F gases</v>
      </c>
      <c r="J4525" t="e">
        <f>INDEX(NoSettings!$C:$C,MATCH(EPS!$A4525,NoSettings!$A:$A,0))</f>
        <v>#N/A</v>
      </c>
      <c r="K4525">
        <f>INDEX(GWP!$C$2:$C$13,MATCH(EPS!I4525,GWP!$B$2:$B$13,0))</f>
        <v>1</v>
      </c>
      <c r="L4525" s="4" t="e">
        <f t="shared" si="141"/>
        <v>#N/A</v>
      </c>
    </row>
    <row r="4526" spans="1:12">
      <c r="A4526" t="s">
        <v>10074</v>
      </c>
      <c r="B4526" t="s">
        <v>7325</v>
      </c>
      <c r="C4526" t="s">
        <v>1740</v>
      </c>
      <c r="D4526" t="s">
        <v>6871</v>
      </c>
      <c r="E4526" t="s">
        <v>1702</v>
      </c>
      <c r="H4526" t="str">
        <f>INDEX('Vensim Variables'!$B:$B,MATCH(EPS!$B4526,'Vensim Variables'!$A:$A,0))</f>
        <v>g pollutant</v>
      </c>
      <c r="I4526" t="str">
        <f t="shared" si="140"/>
        <v>CO2</v>
      </c>
      <c r="J4526" t="e">
        <f>INDEX(NoSettings!$C:$C,MATCH(EPS!$A4526,NoSettings!$A:$A,0))</f>
        <v>#N/A</v>
      </c>
      <c r="K4526">
        <f>INDEX(GWP!$C$2:$C$13,MATCH(EPS!I4526,GWP!$B$2:$B$13,0))</f>
        <v>1</v>
      </c>
      <c r="L4526" s="4" t="e">
        <f t="shared" si="141"/>
        <v>#N/A</v>
      </c>
    </row>
    <row r="4527" spans="1:12">
      <c r="A4527" t="s">
        <v>10075</v>
      </c>
      <c r="B4527" t="s">
        <v>7325</v>
      </c>
      <c r="C4527" t="s">
        <v>1740</v>
      </c>
      <c r="D4527" t="s">
        <v>6871</v>
      </c>
      <c r="E4527" t="s">
        <v>1705</v>
      </c>
      <c r="H4527" t="str">
        <f>INDEX('Vensim Variables'!$B:$B,MATCH(EPS!$B4527,'Vensim Variables'!$A:$A,0))</f>
        <v>g pollutant</v>
      </c>
      <c r="I4527" t="str">
        <f t="shared" si="140"/>
        <v>VOC</v>
      </c>
      <c r="J4527" t="e">
        <f>INDEX(NoSettings!$C:$C,MATCH(EPS!$A4527,NoSettings!$A:$A,0))</f>
        <v>#N/A</v>
      </c>
      <c r="K4527">
        <f>INDEX(GWP!$C$2:$C$13,MATCH(EPS!I4527,GWP!$B$2:$B$13,0))</f>
        <v>0</v>
      </c>
      <c r="L4527" s="4" t="e">
        <f t="shared" si="141"/>
        <v>#N/A</v>
      </c>
    </row>
    <row r="4528" spans="1:12">
      <c r="A4528" t="s">
        <v>10076</v>
      </c>
      <c r="B4528" t="s">
        <v>7325</v>
      </c>
      <c r="C4528" t="s">
        <v>1740</v>
      </c>
      <c r="D4528" t="s">
        <v>6871</v>
      </c>
      <c r="E4528" t="s">
        <v>1706</v>
      </c>
      <c r="H4528" t="str">
        <f>INDEX('Vensim Variables'!$B:$B,MATCH(EPS!$B4528,'Vensim Variables'!$A:$A,0))</f>
        <v>g pollutant</v>
      </c>
      <c r="I4528" t="str">
        <f t="shared" si="140"/>
        <v>CO</v>
      </c>
      <c r="J4528" t="e">
        <f>INDEX(NoSettings!$C:$C,MATCH(EPS!$A4528,NoSettings!$A:$A,0))</f>
        <v>#N/A</v>
      </c>
      <c r="K4528">
        <f>INDEX(GWP!$C$2:$C$13,MATCH(EPS!I4528,GWP!$B$2:$B$13,0))</f>
        <v>0</v>
      </c>
      <c r="L4528" s="4" t="e">
        <f t="shared" si="141"/>
        <v>#N/A</v>
      </c>
    </row>
    <row r="4529" spans="1:12">
      <c r="A4529" t="s">
        <v>10077</v>
      </c>
      <c r="B4529" t="s">
        <v>7325</v>
      </c>
      <c r="C4529" t="s">
        <v>1740</v>
      </c>
      <c r="D4529" t="s">
        <v>6871</v>
      </c>
      <c r="E4529" t="s">
        <v>1707</v>
      </c>
      <c r="H4529" t="str">
        <f>INDEX('Vensim Variables'!$B:$B,MATCH(EPS!$B4529,'Vensim Variables'!$A:$A,0))</f>
        <v>g pollutant</v>
      </c>
      <c r="I4529" t="str">
        <f t="shared" si="140"/>
        <v>NOx</v>
      </c>
      <c r="J4529" t="e">
        <f>INDEX(NoSettings!$C:$C,MATCH(EPS!$A4529,NoSettings!$A:$A,0))</f>
        <v>#N/A</v>
      </c>
      <c r="K4529">
        <f>INDEX(GWP!$C$2:$C$13,MATCH(EPS!I4529,GWP!$B$2:$B$13,0))</f>
        <v>0</v>
      </c>
      <c r="L4529" s="4" t="e">
        <f t="shared" si="141"/>
        <v>#N/A</v>
      </c>
    </row>
    <row r="4530" spans="1:12">
      <c r="A4530" t="s">
        <v>10078</v>
      </c>
      <c r="B4530" t="s">
        <v>7325</v>
      </c>
      <c r="C4530" t="s">
        <v>1740</v>
      </c>
      <c r="D4530" t="s">
        <v>6871</v>
      </c>
      <c r="E4530" t="s">
        <v>1708</v>
      </c>
      <c r="H4530" t="str">
        <f>INDEX('Vensim Variables'!$B:$B,MATCH(EPS!$B4530,'Vensim Variables'!$A:$A,0))</f>
        <v>g pollutant</v>
      </c>
      <c r="I4530" t="str">
        <f t="shared" si="140"/>
        <v>PM10</v>
      </c>
      <c r="J4530" t="e">
        <f>INDEX(NoSettings!$C:$C,MATCH(EPS!$A4530,NoSettings!$A:$A,0))</f>
        <v>#N/A</v>
      </c>
      <c r="K4530">
        <f>INDEX(GWP!$C$2:$C$13,MATCH(EPS!I4530,GWP!$B$2:$B$13,0))</f>
        <v>0</v>
      </c>
      <c r="L4530" s="4" t="e">
        <f t="shared" si="141"/>
        <v>#N/A</v>
      </c>
    </row>
    <row r="4531" spans="1:12">
      <c r="A4531" t="s">
        <v>10079</v>
      </c>
      <c r="B4531" t="s">
        <v>7325</v>
      </c>
      <c r="C4531" t="s">
        <v>1740</v>
      </c>
      <c r="D4531" t="s">
        <v>6871</v>
      </c>
      <c r="E4531" t="s">
        <v>1709</v>
      </c>
      <c r="H4531" t="str">
        <f>INDEX('Vensim Variables'!$B:$B,MATCH(EPS!$B4531,'Vensim Variables'!$A:$A,0))</f>
        <v>g pollutant</v>
      </c>
      <c r="I4531" t="str">
        <f t="shared" si="140"/>
        <v>PM25</v>
      </c>
      <c r="J4531" t="e">
        <f>INDEX(NoSettings!$C:$C,MATCH(EPS!$A4531,NoSettings!$A:$A,0))</f>
        <v>#N/A</v>
      </c>
      <c r="K4531">
        <f>INDEX(GWP!$C$2:$C$13,MATCH(EPS!I4531,GWP!$B$2:$B$13,0))</f>
        <v>0</v>
      </c>
      <c r="L4531" s="4" t="e">
        <f t="shared" si="141"/>
        <v>#N/A</v>
      </c>
    </row>
    <row r="4532" spans="1:12">
      <c r="A4532" t="s">
        <v>10080</v>
      </c>
      <c r="B4532" t="s">
        <v>7325</v>
      </c>
      <c r="C4532" t="s">
        <v>1740</v>
      </c>
      <c r="D4532" t="s">
        <v>6871</v>
      </c>
      <c r="E4532" t="s">
        <v>1710</v>
      </c>
      <c r="H4532" t="str">
        <f>INDEX('Vensim Variables'!$B:$B,MATCH(EPS!$B4532,'Vensim Variables'!$A:$A,0))</f>
        <v>g pollutant</v>
      </c>
      <c r="I4532" t="str">
        <f t="shared" si="140"/>
        <v>SOx</v>
      </c>
      <c r="J4532" t="e">
        <f>INDEX(NoSettings!$C:$C,MATCH(EPS!$A4532,NoSettings!$A:$A,0))</f>
        <v>#N/A</v>
      </c>
      <c r="K4532">
        <f>INDEX(GWP!$C$2:$C$13,MATCH(EPS!I4532,GWP!$B$2:$B$13,0))</f>
        <v>0</v>
      </c>
      <c r="L4532" s="4" t="e">
        <f t="shared" si="141"/>
        <v>#N/A</v>
      </c>
    </row>
    <row r="4533" spans="1:12">
      <c r="A4533" t="s">
        <v>10081</v>
      </c>
      <c r="B4533" t="s">
        <v>7325</v>
      </c>
      <c r="C4533" t="s">
        <v>1740</v>
      </c>
      <c r="D4533" t="s">
        <v>6871</v>
      </c>
      <c r="E4533" t="s">
        <v>1711</v>
      </c>
      <c r="H4533" t="str">
        <f>INDEX('Vensim Variables'!$B:$B,MATCH(EPS!$B4533,'Vensim Variables'!$A:$A,0))</f>
        <v>g pollutant</v>
      </c>
      <c r="I4533" t="str">
        <f t="shared" si="140"/>
        <v>BC</v>
      </c>
      <c r="J4533" t="e">
        <f>INDEX(NoSettings!$C:$C,MATCH(EPS!$A4533,NoSettings!$A:$A,0))</f>
        <v>#N/A</v>
      </c>
      <c r="K4533">
        <f>INDEX(GWP!$C$2:$C$13,MATCH(EPS!I4533,GWP!$B$2:$B$13,0))</f>
        <v>0</v>
      </c>
      <c r="L4533" s="4" t="e">
        <f t="shared" si="141"/>
        <v>#N/A</v>
      </c>
    </row>
    <row r="4534" spans="1:12">
      <c r="A4534" t="s">
        <v>10082</v>
      </c>
      <c r="B4534" t="s">
        <v>7325</v>
      </c>
      <c r="C4534" t="s">
        <v>1740</v>
      </c>
      <c r="D4534" t="s">
        <v>6871</v>
      </c>
      <c r="E4534" t="s">
        <v>1712</v>
      </c>
      <c r="H4534" t="str">
        <f>INDEX('Vensim Variables'!$B:$B,MATCH(EPS!$B4534,'Vensim Variables'!$A:$A,0))</f>
        <v>g pollutant</v>
      </c>
      <c r="I4534" t="str">
        <f t="shared" si="140"/>
        <v>OC</v>
      </c>
      <c r="J4534" t="e">
        <f>INDEX(NoSettings!$C:$C,MATCH(EPS!$A4534,NoSettings!$A:$A,0))</f>
        <v>#N/A</v>
      </c>
      <c r="K4534">
        <f>INDEX(GWP!$C$2:$C$13,MATCH(EPS!I4534,GWP!$B$2:$B$13,0))</f>
        <v>0</v>
      </c>
      <c r="L4534" s="4" t="e">
        <f t="shared" si="141"/>
        <v>#N/A</v>
      </c>
    </row>
    <row r="4535" spans="1:12">
      <c r="A4535" t="s">
        <v>10083</v>
      </c>
      <c r="B4535" t="s">
        <v>7325</v>
      </c>
      <c r="C4535" t="s">
        <v>1740</v>
      </c>
      <c r="D4535" t="s">
        <v>6871</v>
      </c>
      <c r="E4535" t="s">
        <v>1713</v>
      </c>
      <c r="H4535" t="str">
        <f>INDEX('Vensim Variables'!$B:$B,MATCH(EPS!$B4535,'Vensim Variables'!$A:$A,0))</f>
        <v>g pollutant</v>
      </c>
      <c r="I4535" t="str">
        <f t="shared" si="140"/>
        <v>CH4</v>
      </c>
      <c r="J4535" t="e">
        <f>INDEX(NoSettings!$C:$C,MATCH(EPS!$A4535,NoSettings!$A:$A,0))</f>
        <v>#N/A</v>
      </c>
      <c r="K4535">
        <f>INDEX(GWP!$C$2:$C$13,MATCH(EPS!I4535,GWP!$B$2:$B$13,0))</f>
        <v>28</v>
      </c>
      <c r="L4535" s="4" t="e">
        <f t="shared" si="141"/>
        <v>#N/A</v>
      </c>
    </row>
    <row r="4536" spans="1:12">
      <c r="A4536" t="s">
        <v>10084</v>
      </c>
      <c r="B4536" t="s">
        <v>7325</v>
      </c>
      <c r="C4536" t="s">
        <v>1740</v>
      </c>
      <c r="D4536" t="s">
        <v>6871</v>
      </c>
      <c r="E4536" t="s">
        <v>1714</v>
      </c>
      <c r="H4536" t="str">
        <f>INDEX('Vensim Variables'!$B:$B,MATCH(EPS!$B4536,'Vensim Variables'!$A:$A,0))</f>
        <v>g pollutant</v>
      </c>
      <c r="I4536" t="str">
        <f t="shared" si="140"/>
        <v>N2O</v>
      </c>
      <c r="J4536" t="e">
        <f>INDEX(NoSettings!$C:$C,MATCH(EPS!$A4536,NoSettings!$A:$A,0))</f>
        <v>#N/A</v>
      </c>
      <c r="K4536">
        <f>INDEX(GWP!$C$2:$C$13,MATCH(EPS!I4536,GWP!$B$2:$B$13,0))</f>
        <v>265</v>
      </c>
      <c r="L4536" s="4" t="e">
        <f t="shared" si="141"/>
        <v>#N/A</v>
      </c>
    </row>
    <row r="4537" spans="1:12">
      <c r="A4537" t="s">
        <v>10085</v>
      </c>
      <c r="B4537" t="s">
        <v>7325</v>
      </c>
      <c r="C4537" t="s">
        <v>1740</v>
      </c>
      <c r="D4537" t="s">
        <v>6871</v>
      </c>
      <c r="E4537" t="s">
        <v>1715</v>
      </c>
      <c r="H4537" t="str">
        <f>INDEX('Vensim Variables'!$B:$B,MATCH(EPS!$B4537,'Vensim Variables'!$A:$A,0))</f>
        <v>g pollutant</v>
      </c>
      <c r="I4537" t="str">
        <f t="shared" si="140"/>
        <v>F gases</v>
      </c>
      <c r="J4537" t="e">
        <f>INDEX(NoSettings!$C:$C,MATCH(EPS!$A4537,NoSettings!$A:$A,0))</f>
        <v>#N/A</v>
      </c>
      <c r="K4537">
        <f>INDEX(GWP!$C$2:$C$13,MATCH(EPS!I4537,GWP!$B$2:$B$13,0))</f>
        <v>1</v>
      </c>
      <c r="L4537" s="4" t="e">
        <f t="shared" si="141"/>
        <v>#N/A</v>
      </c>
    </row>
    <row r="4538" spans="1:12">
      <c r="A4538" t="s">
        <v>10086</v>
      </c>
      <c r="B4538" t="s">
        <v>7325</v>
      </c>
      <c r="C4538" t="s">
        <v>1740</v>
      </c>
      <c r="D4538" t="s">
        <v>6872</v>
      </c>
      <c r="E4538" t="s">
        <v>1702</v>
      </c>
      <c r="H4538" t="str">
        <f>INDEX('Vensim Variables'!$B:$B,MATCH(EPS!$B4538,'Vensim Variables'!$A:$A,0))</f>
        <v>g pollutant</v>
      </c>
      <c r="I4538" t="str">
        <f t="shared" si="140"/>
        <v>CO2</v>
      </c>
      <c r="J4538" t="e">
        <f>INDEX(NoSettings!$C:$C,MATCH(EPS!$A4538,NoSettings!$A:$A,0))</f>
        <v>#N/A</v>
      </c>
      <c r="K4538">
        <f>INDEX(GWP!$C$2:$C$13,MATCH(EPS!I4538,GWP!$B$2:$B$13,0))</f>
        <v>1</v>
      </c>
      <c r="L4538" s="4" t="e">
        <f t="shared" si="141"/>
        <v>#N/A</v>
      </c>
    </row>
    <row r="4539" spans="1:12">
      <c r="A4539" t="s">
        <v>10087</v>
      </c>
      <c r="B4539" t="s">
        <v>7325</v>
      </c>
      <c r="C4539" t="s">
        <v>1740</v>
      </c>
      <c r="D4539" t="s">
        <v>6872</v>
      </c>
      <c r="E4539" t="s">
        <v>1705</v>
      </c>
      <c r="H4539" t="str">
        <f>INDEX('Vensim Variables'!$B:$B,MATCH(EPS!$B4539,'Vensim Variables'!$A:$A,0))</f>
        <v>g pollutant</v>
      </c>
      <c r="I4539" t="str">
        <f t="shared" si="140"/>
        <v>VOC</v>
      </c>
      <c r="J4539" t="e">
        <f>INDEX(NoSettings!$C:$C,MATCH(EPS!$A4539,NoSettings!$A:$A,0))</f>
        <v>#N/A</v>
      </c>
      <c r="K4539">
        <f>INDEX(GWP!$C$2:$C$13,MATCH(EPS!I4539,GWP!$B$2:$B$13,0))</f>
        <v>0</v>
      </c>
      <c r="L4539" s="4" t="e">
        <f t="shared" si="141"/>
        <v>#N/A</v>
      </c>
    </row>
    <row r="4540" spans="1:12">
      <c r="A4540" t="s">
        <v>10088</v>
      </c>
      <c r="B4540" t="s">
        <v>7325</v>
      </c>
      <c r="C4540" t="s">
        <v>1740</v>
      </c>
      <c r="D4540" t="s">
        <v>6872</v>
      </c>
      <c r="E4540" t="s">
        <v>1706</v>
      </c>
      <c r="H4540" t="str">
        <f>INDEX('Vensim Variables'!$B:$B,MATCH(EPS!$B4540,'Vensim Variables'!$A:$A,0))</f>
        <v>g pollutant</v>
      </c>
      <c r="I4540" t="str">
        <f t="shared" si="140"/>
        <v>CO</v>
      </c>
      <c r="J4540" t="e">
        <f>INDEX(NoSettings!$C:$C,MATCH(EPS!$A4540,NoSettings!$A:$A,0))</f>
        <v>#N/A</v>
      </c>
      <c r="K4540">
        <f>INDEX(GWP!$C$2:$C$13,MATCH(EPS!I4540,GWP!$B$2:$B$13,0))</f>
        <v>0</v>
      </c>
      <c r="L4540" s="4" t="e">
        <f t="shared" si="141"/>
        <v>#N/A</v>
      </c>
    </row>
    <row r="4541" spans="1:12">
      <c r="A4541" t="s">
        <v>10089</v>
      </c>
      <c r="B4541" t="s">
        <v>7325</v>
      </c>
      <c r="C4541" t="s">
        <v>1740</v>
      </c>
      <c r="D4541" t="s">
        <v>6872</v>
      </c>
      <c r="E4541" t="s">
        <v>1707</v>
      </c>
      <c r="H4541" t="str">
        <f>INDEX('Vensim Variables'!$B:$B,MATCH(EPS!$B4541,'Vensim Variables'!$A:$A,0))</f>
        <v>g pollutant</v>
      </c>
      <c r="I4541" t="str">
        <f t="shared" si="140"/>
        <v>NOx</v>
      </c>
      <c r="J4541" t="e">
        <f>INDEX(NoSettings!$C:$C,MATCH(EPS!$A4541,NoSettings!$A:$A,0))</f>
        <v>#N/A</v>
      </c>
      <c r="K4541">
        <f>INDEX(GWP!$C$2:$C$13,MATCH(EPS!I4541,GWP!$B$2:$B$13,0))</f>
        <v>0</v>
      </c>
      <c r="L4541" s="4" t="e">
        <f t="shared" si="141"/>
        <v>#N/A</v>
      </c>
    </row>
    <row r="4542" spans="1:12">
      <c r="A4542" t="s">
        <v>10090</v>
      </c>
      <c r="B4542" t="s">
        <v>7325</v>
      </c>
      <c r="C4542" t="s">
        <v>1740</v>
      </c>
      <c r="D4542" t="s">
        <v>6872</v>
      </c>
      <c r="E4542" t="s">
        <v>1708</v>
      </c>
      <c r="H4542" t="str">
        <f>INDEX('Vensim Variables'!$B:$B,MATCH(EPS!$B4542,'Vensim Variables'!$A:$A,0))</f>
        <v>g pollutant</v>
      </c>
      <c r="I4542" t="str">
        <f t="shared" si="140"/>
        <v>PM10</v>
      </c>
      <c r="J4542" t="e">
        <f>INDEX(NoSettings!$C:$C,MATCH(EPS!$A4542,NoSettings!$A:$A,0))</f>
        <v>#N/A</v>
      </c>
      <c r="K4542">
        <f>INDEX(GWP!$C$2:$C$13,MATCH(EPS!I4542,GWP!$B$2:$B$13,0))</f>
        <v>0</v>
      </c>
      <c r="L4542" s="4" t="e">
        <f t="shared" si="141"/>
        <v>#N/A</v>
      </c>
    </row>
    <row r="4543" spans="1:12">
      <c r="A4543" t="s">
        <v>10091</v>
      </c>
      <c r="B4543" t="s">
        <v>7325</v>
      </c>
      <c r="C4543" t="s">
        <v>1740</v>
      </c>
      <c r="D4543" t="s">
        <v>6872</v>
      </c>
      <c r="E4543" t="s">
        <v>1709</v>
      </c>
      <c r="H4543" t="str">
        <f>INDEX('Vensim Variables'!$B:$B,MATCH(EPS!$B4543,'Vensim Variables'!$A:$A,0))</f>
        <v>g pollutant</v>
      </c>
      <c r="I4543" t="str">
        <f t="shared" si="140"/>
        <v>PM25</v>
      </c>
      <c r="J4543" t="e">
        <f>INDEX(NoSettings!$C:$C,MATCH(EPS!$A4543,NoSettings!$A:$A,0))</f>
        <v>#N/A</v>
      </c>
      <c r="K4543">
        <f>INDEX(GWP!$C$2:$C$13,MATCH(EPS!I4543,GWP!$B$2:$B$13,0))</f>
        <v>0</v>
      </c>
      <c r="L4543" s="4" t="e">
        <f t="shared" si="141"/>
        <v>#N/A</v>
      </c>
    </row>
    <row r="4544" spans="1:12">
      <c r="A4544" t="s">
        <v>10092</v>
      </c>
      <c r="B4544" t="s">
        <v>7325</v>
      </c>
      <c r="C4544" t="s">
        <v>1740</v>
      </c>
      <c r="D4544" t="s">
        <v>6872</v>
      </c>
      <c r="E4544" t="s">
        <v>1710</v>
      </c>
      <c r="H4544" t="str">
        <f>INDEX('Vensim Variables'!$B:$B,MATCH(EPS!$B4544,'Vensim Variables'!$A:$A,0))</f>
        <v>g pollutant</v>
      </c>
      <c r="I4544" t="str">
        <f t="shared" si="140"/>
        <v>SOx</v>
      </c>
      <c r="J4544" t="e">
        <f>INDEX(NoSettings!$C:$C,MATCH(EPS!$A4544,NoSettings!$A:$A,0))</f>
        <v>#N/A</v>
      </c>
      <c r="K4544">
        <f>INDEX(GWP!$C$2:$C$13,MATCH(EPS!I4544,GWP!$B$2:$B$13,0))</f>
        <v>0</v>
      </c>
      <c r="L4544" s="4" t="e">
        <f t="shared" si="141"/>
        <v>#N/A</v>
      </c>
    </row>
    <row r="4545" spans="1:12">
      <c r="A4545" t="s">
        <v>10093</v>
      </c>
      <c r="B4545" t="s">
        <v>7325</v>
      </c>
      <c r="C4545" t="s">
        <v>1740</v>
      </c>
      <c r="D4545" t="s">
        <v>6872</v>
      </c>
      <c r="E4545" t="s">
        <v>1711</v>
      </c>
      <c r="H4545" t="str">
        <f>INDEX('Vensim Variables'!$B:$B,MATCH(EPS!$B4545,'Vensim Variables'!$A:$A,0))</f>
        <v>g pollutant</v>
      </c>
      <c r="I4545" t="str">
        <f t="shared" si="140"/>
        <v>BC</v>
      </c>
      <c r="J4545" t="e">
        <f>INDEX(NoSettings!$C:$C,MATCH(EPS!$A4545,NoSettings!$A:$A,0))</f>
        <v>#N/A</v>
      </c>
      <c r="K4545">
        <f>INDEX(GWP!$C$2:$C$13,MATCH(EPS!I4545,GWP!$B$2:$B$13,0))</f>
        <v>0</v>
      </c>
      <c r="L4545" s="4" t="e">
        <f t="shared" si="141"/>
        <v>#N/A</v>
      </c>
    </row>
    <row r="4546" spans="1:12">
      <c r="A4546" t="s">
        <v>10094</v>
      </c>
      <c r="B4546" t="s">
        <v>7325</v>
      </c>
      <c r="C4546" t="s">
        <v>1740</v>
      </c>
      <c r="D4546" t="s">
        <v>6872</v>
      </c>
      <c r="E4546" t="s">
        <v>1712</v>
      </c>
      <c r="H4546" t="str">
        <f>INDEX('Vensim Variables'!$B:$B,MATCH(EPS!$B4546,'Vensim Variables'!$A:$A,0))</f>
        <v>g pollutant</v>
      </c>
      <c r="I4546" t="str">
        <f t="shared" si="140"/>
        <v>OC</v>
      </c>
      <c r="J4546" t="e">
        <f>INDEX(NoSettings!$C:$C,MATCH(EPS!$A4546,NoSettings!$A:$A,0))</f>
        <v>#N/A</v>
      </c>
      <c r="K4546">
        <f>INDEX(GWP!$C$2:$C$13,MATCH(EPS!I4546,GWP!$B$2:$B$13,0))</f>
        <v>0</v>
      </c>
      <c r="L4546" s="4" t="e">
        <f t="shared" si="141"/>
        <v>#N/A</v>
      </c>
    </row>
    <row r="4547" spans="1:12">
      <c r="A4547" t="s">
        <v>10095</v>
      </c>
      <c r="B4547" t="s">
        <v>7325</v>
      </c>
      <c r="C4547" t="s">
        <v>1740</v>
      </c>
      <c r="D4547" t="s">
        <v>6872</v>
      </c>
      <c r="E4547" t="s">
        <v>1713</v>
      </c>
      <c r="H4547" t="str">
        <f>INDEX('Vensim Variables'!$B:$B,MATCH(EPS!$B4547,'Vensim Variables'!$A:$A,0))</f>
        <v>g pollutant</v>
      </c>
      <c r="I4547" t="str">
        <f t="shared" ref="I4547:I4610" si="142">IF(OR(C4547="CO2",C4547="CH4",C4547="N2O",C4547="F gases",C4547="VOC",C4547="CO",C4547="NOx",C4547="PM10",C4547="PM25",C4547="SOx",C4547="BC",C4547="OC"),C4547,IF(OR(D4547="CO2",D4547="CH4",D4547="N2O",D4547="F gases",D4547="VOC",D4547="CO",D4547="NOx",D4547="PM10",D4547="PM25",D4547="SOx",D4547="BC",D4547="OC"),D4547,IF(OR(E4547="CO2",E4547="CH4",E4547="N2O",E4547="F gases",E4547="VOC",E4547="CO",E4547="NOx",E4547="PM10",E4547="PM25",E4547="SOx",E4547="BC",E4547="OC"),E4547,"NA")))</f>
        <v>CH4</v>
      </c>
      <c r="J4547" t="e">
        <f>INDEX(NoSettings!$C:$C,MATCH(EPS!$A4547,NoSettings!$A:$A,0))</f>
        <v>#N/A</v>
      </c>
      <c r="K4547">
        <f>INDEX(GWP!$C$2:$C$13,MATCH(EPS!I4547,GWP!$B$2:$B$13,0))</f>
        <v>28</v>
      </c>
      <c r="L4547" s="4" t="e">
        <f t="shared" ref="L4547:L4610" si="143">IF(H4547="g pollutant",K4547*J4547/10^12,IF(H4547="MMTCO2e",J4547,IF(H4547="MWh",J4547,0)))</f>
        <v>#N/A</v>
      </c>
    </row>
    <row r="4548" spans="1:12">
      <c r="A4548" t="s">
        <v>10096</v>
      </c>
      <c r="B4548" t="s">
        <v>7325</v>
      </c>
      <c r="C4548" t="s">
        <v>1740</v>
      </c>
      <c r="D4548" t="s">
        <v>6872</v>
      </c>
      <c r="E4548" t="s">
        <v>1714</v>
      </c>
      <c r="H4548" t="str">
        <f>INDEX('Vensim Variables'!$B:$B,MATCH(EPS!$B4548,'Vensim Variables'!$A:$A,0))</f>
        <v>g pollutant</v>
      </c>
      <c r="I4548" t="str">
        <f t="shared" si="142"/>
        <v>N2O</v>
      </c>
      <c r="J4548" t="e">
        <f>INDEX(NoSettings!$C:$C,MATCH(EPS!$A4548,NoSettings!$A:$A,0))</f>
        <v>#N/A</v>
      </c>
      <c r="K4548">
        <f>INDEX(GWP!$C$2:$C$13,MATCH(EPS!I4548,GWP!$B$2:$B$13,0))</f>
        <v>265</v>
      </c>
      <c r="L4548" s="4" t="e">
        <f t="shared" si="143"/>
        <v>#N/A</v>
      </c>
    </row>
    <row r="4549" spans="1:12">
      <c r="A4549" t="s">
        <v>10097</v>
      </c>
      <c r="B4549" t="s">
        <v>7325</v>
      </c>
      <c r="C4549" t="s">
        <v>1740</v>
      </c>
      <c r="D4549" t="s">
        <v>6872</v>
      </c>
      <c r="E4549" t="s">
        <v>1715</v>
      </c>
      <c r="H4549" t="str">
        <f>INDEX('Vensim Variables'!$B:$B,MATCH(EPS!$B4549,'Vensim Variables'!$A:$A,0))</f>
        <v>g pollutant</v>
      </c>
      <c r="I4549" t="str">
        <f t="shared" si="142"/>
        <v>F gases</v>
      </c>
      <c r="J4549" t="e">
        <f>INDEX(NoSettings!$C:$C,MATCH(EPS!$A4549,NoSettings!$A:$A,0))</f>
        <v>#N/A</v>
      </c>
      <c r="K4549">
        <f>INDEX(GWP!$C$2:$C$13,MATCH(EPS!I4549,GWP!$B$2:$B$13,0))</f>
        <v>1</v>
      </c>
      <c r="L4549" s="4" t="e">
        <f t="shared" si="143"/>
        <v>#N/A</v>
      </c>
    </row>
    <row r="4550" spans="1:12">
      <c r="A4550" t="s">
        <v>10098</v>
      </c>
      <c r="B4550" t="s">
        <v>7325</v>
      </c>
      <c r="C4550" t="s">
        <v>1740</v>
      </c>
      <c r="D4550" t="s">
        <v>6873</v>
      </c>
      <c r="E4550" t="s">
        <v>1702</v>
      </c>
      <c r="H4550" t="str">
        <f>INDEX('Vensim Variables'!$B:$B,MATCH(EPS!$B4550,'Vensim Variables'!$A:$A,0))</f>
        <v>g pollutant</v>
      </c>
      <c r="I4550" t="str">
        <f t="shared" si="142"/>
        <v>CO2</v>
      </c>
      <c r="J4550" t="e">
        <f>INDEX(NoSettings!$C:$C,MATCH(EPS!$A4550,NoSettings!$A:$A,0))</f>
        <v>#N/A</v>
      </c>
      <c r="K4550">
        <f>INDEX(GWP!$C$2:$C$13,MATCH(EPS!I4550,GWP!$B$2:$B$13,0))</f>
        <v>1</v>
      </c>
      <c r="L4550" s="4" t="e">
        <f t="shared" si="143"/>
        <v>#N/A</v>
      </c>
    </row>
    <row r="4551" spans="1:12">
      <c r="A4551" t="s">
        <v>10099</v>
      </c>
      <c r="B4551" t="s">
        <v>7325</v>
      </c>
      <c r="C4551" t="s">
        <v>1740</v>
      </c>
      <c r="D4551" t="s">
        <v>6873</v>
      </c>
      <c r="E4551" t="s">
        <v>1705</v>
      </c>
      <c r="H4551" t="str">
        <f>INDEX('Vensim Variables'!$B:$B,MATCH(EPS!$B4551,'Vensim Variables'!$A:$A,0))</f>
        <v>g pollutant</v>
      </c>
      <c r="I4551" t="str">
        <f t="shared" si="142"/>
        <v>VOC</v>
      </c>
      <c r="J4551" t="e">
        <f>INDEX(NoSettings!$C:$C,MATCH(EPS!$A4551,NoSettings!$A:$A,0))</f>
        <v>#N/A</v>
      </c>
      <c r="K4551">
        <f>INDEX(GWP!$C$2:$C$13,MATCH(EPS!I4551,GWP!$B$2:$B$13,0))</f>
        <v>0</v>
      </c>
      <c r="L4551" s="4" t="e">
        <f t="shared" si="143"/>
        <v>#N/A</v>
      </c>
    </row>
    <row r="4552" spans="1:12">
      <c r="A4552" t="s">
        <v>10100</v>
      </c>
      <c r="B4552" t="s">
        <v>7325</v>
      </c>
      <c r="C4552" t="s">
        <v>1740</v>
      </c>
      <c r="D4552" t="s">
        <v>6873</v>
      </c>
      <c r="E4552" t="s">
        <v>1706</v>
      </c>
      <c r="H4552" t="str">
        <f>INDEX('Vensim Variables'!$B:$B,MATCH(EPS!$B4552,'Vensim Variables'!$A:$A,0))</f>
        <v>g pollutant</v>
      </c>
      <c r="I4552" t="str">
        <f t="shared" si="142"/>
        <v>CO</v>
      </c>
      <c r="J4552" t="e">
        <f>INDEX(NoSettings!$C:$C,MATCH(EPS!$A4552,NoSettings!$A:$A,0))</f>
        <v>#N/A</v>
      </c>
      <c r="K4552">
        <f>INDEX(GWP!$C$2:$C$13,MATCH(EPS!I4552,GWP!$B$2:$B$13,0))</f>
        <v>0</v>
      </c>
      <c r="L4552" s="4" t="e">
        <f t="shared" si="143"/>
        <v>#N/A</v>
      </c>
    </row>
    <row r="4553" spans="1:12">
      <c r="A4553" t="s">
        <v>10101</v>
      </c>
      <c r="B4553" t="s">
        <v>7325</v>
      </c>
      <c r="C4553" t="s">
        <v>1740</v>
      </c>
      <c r="D4553" t="s">
        <v>6873</v>
      </c>
      <c r="E4553" t="s">
        <v>1707</v>
      </c>
      <c r="H4553" t="str">
        <f>INDEX('Vensim Variables'!$B:$B,MATCH(EPS!$B4553,'Vensim Variables'!$A:$A,0))</f>
        <v>g pollutant</v>
      </c>
      <c r="I4553" t="str">
        <f t="shared" si="142"/>
        <v>NOx</v>
      </c>
      <c r="J4553" t="e">
        <f>INDEX(NoSettings!$C:$C,MATCH(EPS!$A4553,NoSettings!$A:$A,0))</f>
        <v>#N/A</v>
      </c>
      <c r="K4553">
        <f>INDEX(GWP!$C$2:$C$13,MATCH(EPS!I4553,GWP!$B$2:$B$13,0))</f>
        <v>0</v>
      </c>
      <c r="L4553" s="4" t="e">
        <f t="shared" si="143"/>
        <v>#N/A</v>
      </c>
    </row>
    <row r="4554" spans="1:12">
      <c r="A4554" t="s">
        <v>10102</v>
      </c>
      <c r="B4554" t="s">
        <v>7325</v>
      </c>
      <c r="C4554" t="s">
        <v>1740</v>
      </c>
      <c r="D4554" t="s">
        <v>6873</v>
      </c>
      <c r="E4554" t="s">
        <v>1708</v>
      </c>
      <c r="H4554" t="str">
        <f>INDEX('Vensim Variables'!$B:$B,MATCH(EPS!$B4554,'Vensim Variables'!$A:$A,0))</f>
        <v>g pollutant</v>
      </c>
      <c r="I4554" t="str">
        <f t="shared" si="142"/>
        <v>PM10</v>
      </c>
      <c r="J4554" t="e">
        <f>INDEX(NoSettings!$C:$C,MATCH(EPS!$A4554,NoSettings!$A:$A,0))</f>
        <v>#N/A</v>
      </c>
      <c r="K4554">
        <f>INDEX(GWP!$C$2:$C$13,MATCH(EPS!I4554,GWP!$B$2:$B$13,0))</f>
        <v>0</v>
      </c>
      <c r="L4554" s="4" t="e">
        <f t="shared" si="143"/>
        <v>#N/A</v>
      </c>
    </row>
    <row r="4555" spans="1:12">
      <c r="A4555" t="s">
        <v>10103</v>
      </c>
      <c r="B4555" t="s">
        <v>7325</v>
      </c>
      <c r="C4555" t="s">
        <v>1740</v>
      </c>
      <c r="D4555" t="s">
        <v>6873</v>
      </c>
      <c r="E4555" t="s">
        <v>1709</v>
      </c>
      <c r="H4555" t="str">
        <f>INDEX('Vensim Variables'!$B:$B,MATCH(EPS!$B4555,'Vensim Variables'!$A:$A,0))</f>
        <v>g pollutant</v>
      </c>
      <c r="I4555" t="str">
        <f t="shared" si="142"/>
        <v>PM25</v>
      </c>
      <c r="J4555" t="e">
        <f>INDEX(NoSettings!$C:$C,MATCH(EPS!$A4555,NoSettings!$A:$A,0))</f>
        <v>#N/A</v>
      </c>
      <c r="K4555">
        <f>INDEX(GWP!$C$2:$C$13,MATCH(EPS!I4555,GWP!$B$2:$B$13,0))</f>
        <v>0</v>
      </c>
      <c r="L4555" s="4" t="e">
        <f t="shared" si="143"/>
        <v>#N/A</v>
      </c>
    </row>
    <row r="4556" spans="1:12">
      <c r="A4556" t="s">
        <v>10104</v>
      </c>
      <c r="B4556" t="s">
        <v>7325</v>
      </c>
      <c r="C4556" t="s">
        <v>1740</v>
      </c>
      <c r="D4556" t="s">
        <v>6873</v>
      </c>
      <c r="E4556" t="s">
        <v>1710</v>
      </c>
      <c r="H4556" t="str">
        <f>INDEX('Vensim Variables'!$B:$B,MATCH(EPS!$B4556,'Vensim Variables'!$A:$A,0))</f>
        <v>g pollutant</v>
      </c>
      <c r="I4556" t="str">
        <f t="shared" si="142"/>
        <v>SOx</v>
      </c>
      <c r="J4556" t="e">
        <f>INDEX(NoSettings!$C:$C,MATCH(EPS!$A4556,NoSettings!$A:$A,0))</f>
        <v>#N/A</v>
      </c>
      <c r="K4556">
        <f>INDEX(GWP!$C$2:$C$13,MATCH(EPS!I4556,GWP!$B$2:$B$13,0))</f>
        <v>0</v>
      </c>
      <c r="L4556" s="4" t="e">
        <f t="shared" si="143"/>
        <v>#N/A</v>
      </c>
    </row>
    <row r="4557" spans="1:12">
      <c r="A4557" t="s">
        <v>10105</v>
      </c>
      <c r="B4557" t="s">
        <v>7325</v>
      </c>
      <c r="C4557" t="s">
        <v>1740</v>
      </c>
      <c r="D4557" t="s">
        <v>6873</v>
      </c>
      <c r="E4557" t="s">
        <v>1711</v>
      </c>
      <c r="H4557" t="str">
        <f>INDEX('Vensim Variables'!$B:$B,MATCH(EPS!$B4557,'Vensim Variables'!$A:$A,0))</f>
        <v>g pollutant</v>
      </c>
      <c r="I4557" t="str">
        <f t="shared" si="142"/>
        <v>BC</v>
      </c>
      <c r="J4557" t="e">
        <f>INDEX(NoSettings!$C:$C,MATCH(EPS!$A4557,NoSettings!$A:$A,0))</f>
        <v>#N/A</v>
      </c>
      <c r="K4557">
        <f>INDEX(GWP!$C$2:$C$13,MATCH(EPS!I4557,GWP!$B$2:$B$13,0))</f>
        <v>0</v>
      </c>
      <c r="L4557" s="4" t="e">
        <f t="shared" si="143"/>
        <v>#N/A</v>
      </c>
    </row>
    <row r="4558" spans="1:12">
      <c r="A4558" t="s">
        <v>10106</v>
      </c>
      <c r="B4558" t="s">
        <v>7325</v>
      </c>
      <c r="C4558" t="s">
        <v>1740</v>
      </c>
      <c r="D4558" t="s">
        <v>6873</v>
      </c>
      <c r="E4558" t="s">
        <v>1712</v>
      </c>
      <c r="H4558" t="str">
        <f>INDEX('Vensim Variables'!$B:$B,MATCH(EPS!$B4558,'Vensim Variables'!$A:$A,0))</f>
        <v>g pollutant</v>
      </c>
      <c r="I4558" t="str">
        <f t="shared" si="142"/>
        <v>OC</v>
      </c>
      <c r="J4558" t="e">
        <f>INDEX(NoSettings!$C:$C,MATCH(EPS!$A4558,NoSettings!$A:$A,0))</f>
        <v>#N/A</v>
      </c>
      <c r="K4558">
        <f>INDEX(GWP!$C$2:$C$13,MATCH(EPS!I4558,GWP!$B$2:$B$13,0))</f>
        <v>0</v>
      </c>
      <c r="L4558" s="4" t="e">
        <f t="shared" si="143"/>
        <v>#N/A</v>
      </c>
    </row>
    <row r="4559" spans="1:12">
      <c r="A4559" t="s">
        <v>10107</v>
      </c>
      <c r="B4559" t="s">
        <v>7325</v>
      </c>
      <c r="C4559" t="s">
        <v>1740</v>
      </c>
      <c r="D4559" t="s">
        <v>6873</v>
      </c>
      <c r="E4559" t="s">
        <v>1713</v>
      </c>
      <c r="H4559" t="str">
        <f>INDEX('Vensim Variables'!$B:$B,MATCH(EPS!$B4559,'Vensim Variables'!$A:$A,0))</f>
        <v>g pollutant</v>
      </c>
      <c r="I4559" t="str">
        <f t="shared" si="142"/>
        <v>CH4</v>
      </c>
      <c r="J4559" t="e">
        <f>INDEX(NoSettings!$C:$C,MATCH(EPS!$A4559,NoSettings!$A:$A,0))</f>
        <v>#N/A</v>
      </c>
      <c r="K4559">
        <f>INDEX(GWP!$C$2:$C$13,MATCH(EPS!I4559,GWP!$B$2:$B$13,0))</f>
        <v>28</v>
      </c>
      <c r="L4559" s="4" t="e">
        <f t="shared" si="143"/>
        <v>#N/A</v>
      </c>
    </row>
    <row r="4560" spans="1:12">
      <c r="A4560" t="s">
        <v>10108</v>
      </c>
      <c r="B4560" t="s">
        <v>7325</v>
      </c>
      <c r="C4560" t="s">
        <v>1740</v>
      </c>
      <c r="D4560" t="s">
        <v>6873</v>
      </c>
      <c r="E4560" t="s">
        <v>1714</v>
      </c>
      <c r="H4560" t="str">
        <f>INDEX('Vensim Variables'!$B:$B,MATCH(EPS!$B4560,'Vensim Variables'!$A:$A,0))</f>
        <v>g pollutant</v>
      </c>
      <c r="I4560" t="str">
        <f t="shared" si="142"/>
        <v>N2O</v>
      </c>
      <c r="J4560" t="e">
        <f>INDEX(NoSettings!$C:$C,MATCH(EPS!$A4560,NoSettings!$A:$A,0))</f>
        <v>#N/A</v>
      </c>
      <c r="K4560">
        <f>INDEX(GWP!$C$2:$C$13,MATCH(EPS!I4560,GWP!$B$2:$B$13,0))</f>
        <v>265</v>
      </c>
      <c r="L4560" s="4" t="e">
        <f t="shared" si="143"/>
        <v>#N/A</v>
      </c>
    </row>
    <row r="4561" spans="1:12">
      <c r="A4561" t="s">
        <v>10109</v>
      </c>
      <c r="B4561" t="s">
        <v>7325</v>
      </c>
      <c r="C4561" t="s">
        <v>1740</v>
      </c>
      <c r="D4561" t="s">
        <v>6873</v>
      </c>
      <c r="E4561" t="s">
        <v>1715</v>
      </c>
      <c r="H4561" t="str">
        <f>INDEX('Vensim Variables'!$B:$B,MATCH(EPS!$B4561,'Vensim Variables'!$A:$A,0))</f>
        <v>g pollutant</v>
      </c>
      <c r="I4561" t="str">
        <f t="shared" si="142"/>
        <v>F gases</v>
      </c>
      <c r="J4561" t="e">
        <f>INDEX(NoSettings!$C:$C,MATCH(EPS!$A4561,NoSettings!$A:$A,0))</f>
        <v>#N/A</v>
      </c>
      <c r="K4561">
        <f>INDEX(GWP!$C$2:$C$13,MATCH(EPS!I4561,GWP!$B$2:$B$13,0))</f>
        <v>1</v>
      </c>
      <c r="L4561" s="4" t="e">
        <f t="shared" si="143"/>
        <v>#N/A</v>
      </c>
    </row>
    <row r="4562" spans="1:12">
      <c r="A4562" t="s">
        <v>10110</v>
      </c>
      <c r="B4562" t="s">
        <v>7325</v>
      </c>
      <c r="C4562" t="s">
        <v>1740</v>
      </c>
      <c r="D4562" t="s">
        <v>6874</v>
      </c>
      <c r="E4562" t="s">
        <v>1702</v>
      </c>
      <c r="H4562" t="str">
        <f>INDEX('Vensim Variables'!$B:$B,MATCH(EPS!$B4562,'Vensim Variables'!$A:$A,0))</f>
        <v>g pollutant</v>
      </c>
      <c r="I4562" t="str">
        <f t="shared" si="142"/>
        <v>CO2</v>
      </c>
      <c r="J4562" t="e">
        <f>INDEX(NoSettings!$C:$C,MATCH(EPS!$A4562,NoSettings!$A:$A,0))</f>
        <v>#N/A</v>
      </c>
      <c r="K4562">
        <f>INDEX(GWP!$C$2:$C$13,MATCH(EPS!I4562,GWP!$B$2:$B$13,0))</f>
        <v>1</v>
      </c>
      <c r="L4562" s="4" t="e">
        <f t="shared" si="143"/>
        <v>#N/A</v>
      </c>
    </row>
    <row r="4563" spans="1:12">
      <c r="A4563" t="s">
        <v>10111</v>
      </c>
      <c r="B4563" t="s">
        <v>7325</v>
      </c>
      <c r="C4563" t="s">
        <v>1740</v>
      </c>
      <c r="D4563" t="s">
        <v>6874</v>
      </c>
      <c r="E4563" t="s">
        <v>1705</v>
      </c>
      <c r="H4563" t="str">
        <f>INDEX('Vensim Variables'!$B:$B,MATCH(EPS!$B4563,'Vensim Variables'!$A:$A,0))</f>
        <v>g pollutant</v>
      </c>
      <c r="I4563" t="str">
        <f t="shared" si="142"/>
        <v>VOC</v>
      </c>
      <c r="J4563" t="e">
        <f>INDEX(NoSettings!$C:$C,MATCH(EPS!$A4563,NoSettings!$A:$A,0))</f>
        <v>#N/A</v>
      </c>
      <c r="K4563">
        <f>INDEX(GWP!$C$2:$C$13,MATCH(EPS!I4563,GWP!$B$2:$B$13,0))</f>
        <v>0</v>
      </c>
      <c r="L4563" s="4" t="e">
        <f t="shared" si="143"/>
        <v>#N/A</v>
      </c>
    </row>
    <row r="4564" spans="1:12">
      <c r="A4564" t="s">
        <v>10112</v>
      </c>
      <c r="B4564" t="s">
        <v>7325</v>
      </c>
      <c r="C4564" t="s">
        <v>1740</v>
      </c>
      <c r="D4564" t="s">
        <v>6874</v>
      </c>
      <c r="E4564" t="s">
        <v>1706</v>
      </c>
      <c r="H4564" t="str">
        <f>INDEX('Vensim Variables'!$B:$B,MATCH(EPS!$B4564,'Vensim Variables'!$A:$A,0))</f>
        <v>g pollutant</v>
      </c>
      <c r="I4564" t="str">
        <f t="shared" si="142"/>
        <v>CO</v>
      </c>
      <c r="J4564" t="e">
        <f>INDEX(NoSettings!$C:$C,MATCH(EPS!$A4564,NoSettings!$A:$A,0))</f>
        <v>#N/A</v>
      </c>
      <c r="K4564">
        <f>INDEX(GWP!$C$2:$C$13,MATCH(EPS!I4564,GWP!$B$2:$B$13,0))</f>
        <v>0</v>
      </c>
      <c r="L4564" s="4" t="e">
        <f t="shared" si="143"/>
        <v>#N/A</v>
      </c>
    </row>
    <row r="4565" spans="1:12">
      <c r="A4565" t="s">
        <v>10113</v>
      </c>
      <c r="B4565" t="s">
        <v>7325</v>
      </c>
      <c r="C4565" t="s">
        <v>1740</v>
      </c>
      <c r="D4565" t="s">
        <v>6874</v>
      </c>
      <c r="E4565" t="s">
        <v>1707</v>
      </c>
      <c r="H4565" t="str">
        <f>INDEX('Vensim Variables'!$B:$B,MATCH(EPS!$B4565,'Vensim Variables'!$A:$A,0))</f>
        <v>g pollutant</v>
      </c>
      <c r="I4565" t="str">
        <f t="shared" si="142"/>
        <v>NOx</v>
      </c>
      <c r="J4565" t="e">
        <f>INDEX(NoSettings!$C:$C,MATCH(EPS!$A4565,NoSettings!$A:$A,0))</f>
        <v>#N/A</v>
      </c>
      <c r="K4565">
        <f>INDEX(GWP!$C$2:$C$13,MATCH(EPS!I4565,GWP!$B$2:$B$13,0))</f>
        <v>0</v>
      </c>
      <c r="L4565" s="4" t="e">
        <f t="shared" si="143"/>
        <v>#N/A</v>
      </c>
    </row>
    <row r="4566" spans="1:12">
      <c r="A4566" t="s">
        <v>10114</v>
      </c>
      <c r="B4566" t="s">
        <v>7325</v>
      </c>
      <c r="C4566" t="s">
        <v>1740</v>
      </c>
      <c r="D4566" t="s">
        <v>6874</v>
      </c>
      <c r="E4566" t="s">
        <v>1708</v>
      </c>
      <c r="H4566" t="str">
        <f>INDEX('Vensim Variables'!$B:$B,MATCH(EPS!$B4566,'Vensim Variables'!$A:$A,0))</f>
        <v>g pollutant</v>
      </c>
      <c r="I4566" t="str">
        <f t="shared" si="142"/>
        <v>PM10</v>
      </c>
      <c r="J4566" t="e">
        <f>INDEX(NoSettings!$C:$C,MATCH(EPS!$A4566,NoSettings!$A:$A,0))</f>
        <v>#N/A</v>
      </c>
      <c r="K4566">
        <f>INDEX(GWP!$C$2:$C$13,MATCH(EPS!I4566,GWP!$B$2:$B$13,0))</f>
        <v>0</v>
      </c>
      <c r="L4566" s="4" t="e">
        <f t="shared" si="143"/>
        <v>#N/A</v>
      </c>
    </row>
    <row r="4567" spans="1:12">
      <c r="A4567" t="s">
        <v>10115</v>
      </c>
      <c r="B4567" t="s">
        <v>7325</v>
      </c>
      <c r="C4567" t="s">
        <v>1740</v>
      </c>
      <c r="D4567" t="s">
        <v>6874</v>
      </c>
      <c r="E4567" t="s">
        <v>1709</v>
      </c>
      <c r="H4567" t="str">
        <f>INDEX('Vensim Variables'!$B:$B,MATCH(EPS!$B4567,'Vensim Variables'!$A:$A,0))</f>
        <v>g pollutant</v>
      </c>
      <c r="I4567" t="str">
        <f t="shared" si="142"/>
        <v>PM25</v>
      </c>
      <c r="J4567" t="e">
        <f>INDEX(NoSettings!$C:$C,MATCH(EPS!$A4567,NoSettings!$A:$A,0))</f>
        <v>#N/A</v>
      </c>
      <c r="K4567">
        <f>INDEX(GWP!$C$2:$C$13,MATCH(EPS!I4567,GWP!$B$2:$B$13,0))</f>
        <v>0</v>
      </c>
      <c r="L4567" s="4" t="e">
        <f t="shared" si="143"/>
        <v>#N/A</v>
      </c>
    </row>
    <row r="4568" spans="1:12">
      <c r="A4568" t="s">
        <v>10116</v>
      </c>
      <c r="B4568" t="s">
        <v>7325</v>
      </c>
      <c r="C4568" t="s">
        <v>1740</v>
      </c>
      <c r="D4568" t="s">
        <v>6874</v>
      </c>
      <c r="E4568" t="s">
        <v>1710</v>
      </c>
      <c r="H4568" t="str">
        <f>INDEX('Vensim Variables'!$B:$B,MATCH(EPS!$B4568,'Vensim Variables'!$A:$A,0))</f>
        <v>g pollutant</v>
      </c>
      <c r="I4568" t="str">
        <f t="shared" si="142"/>
        <v>SOx</v>
      </c>
      <c r="J4568" t="e">
        <f>INDEX(NoSettings!$C:$C,MATCH(EPS!$A4568,NoSettings!$A:$A,0))</f>
        <v>#N/A</v>
      </c>
      <c r="K4568">
        <f>INDEX(GWP!$C$2:$C$13,MATCH(EPS!I4568,GWP!$B$2:$B$13,0))</f>
        <v>0</v>
      </c>
      <c r="L4568" s="4" t="e">
        <f t="shared" si="143"/>
        <v>#N/A</v>
      </c>
    </row>
    <row r="4569" spans="1:12">
      <c r="A4569" t="s">
        <v>10117</v>
      </c>
      <c r="B4569" t="s">
        <v>7325</v>
      </c>
      <c r="C4569" t="s">
        <v>1740</v>
      </c>
      <c r="D4569" t="s">
        <v>6874</v>
      </c>
      <c r="E4569" t="s">
        <v>1711</v>
      </c>
      <c r="H4569" t="str">
        <f>INDEX('Vensim Variables'!$B:$B,MATCH(EPS!$B4569,'Vensim Variables'!$A:$A,0))</f>
        <v>g pollutant</v>
      </c>
      <c r="I4569" t="str">
        <f t="shared" si="142"/>
        <v>BC</v>
      </c>
      <c r="J4569" t="e">
        <f>INDEX(NoSettings!$C:$C,MATCH(EPS!$A4569,NoSettings!$A:$A,0))</f>
        <v>#N/A</v>
      </c>
      <c r="K4569">
        <f>INDEX(GWP!$C$2:$C$13,MATCH(EPS!I4569,GWP!$B$2:$B$13,0))</f>
        <v>0</v>
      </c>
      <c r="L4569" s="4" t="e">
        <f t="shared" si="143"/>
        <v>#N/A</v>
      </c>
    </row>
    <row r="4570" spans="1:12">
      <c r="A4570" t="s">
        <v>10118</v>
      </c>
      <c r="B4570" t="s">
        <v>7325</v>
      </c>
      <c r="C4570" t="s">
        <v>1740</v>
      </c>
      <c r="D4570" t="s">
        <v>6874</v>
      </c>
      <c r="E4570" t="s">
        <v>1712</v>
      </c>
      <c r="H4570" t="str">
        <f>INDEX('Vensim Variables'!$B:$B,MATCH(EPS!$B4570,'Vensim Variables'!$A:$A,0))</f>
        <v>g pollutant</v>
      </c>
      <c r="I4570" t="str">
        <f t="shared" si="142"/>
        <v>OC</v>
      </c>
      <c r="J4570" t="e">
        <f>INDEX(NoSettings!$C:$C,MATCH(EPS!$A4570,NoSettings!$A:$A,0))</f>
        <v>#N/A</v>
      </c>
      <c r="K4570">
        <f>INDEX(GWP!$C$2:$C$13,MATCH(EPS!I4570,GWP!$B$2:$B$13,0))</f>
        <v>0</v>
      </c>
      <c r="L4570" s="4" t="e">
        <f t="shared" si="143"/>
        <v>#N/A</v>
      </c>
    </row>
    <row r="4571" spans="1:12">
      <c r="A4571" t="s">
        <v>10119</v>
      </c>
      <c r="B4571" t="s">
        <v>7325</v>
      </c>
      <c r="C4571" t="s">
        <v>1740</v>
      </c>
      <c r="D4571" t="s">
        <v>6874</v>
      </c>
      <c r="E4571" t="s">
        <v>1713</v>
      </c>
      <c r="H4571" t="str">
        <f>INDEX('Vensim Variables'!$B:$B,MATCH(EPS!$B4571,'Vensim Variables'!$A:$A,0))</f>
        <v>g pollutant</v>
      </c>
      <c r="I4571" t="str">
        <f t="shared" si="142"/>
        <v>CH4</v>
      </c>
      <c r="J4571" t="e">
        <f>INDEX(NoSettings!$C:$C,MATCH(EPS!$A4571,NoSettings!$A:$A,0))</f>
        <v>#N/A</v>
      </c>
      <c r="K4571">
        <f>INDEX(GWP!$C$2:$C$13,MATCH(EPS!I4571,GWP!$B$2:$B$13,0))</f>
        <v>28</v>
      </c>
      <c r="L4571" s="4" t="e">
        <f t="shared" si="143"/>
        <v>#N/A</v>
      </c>
    </row>
    <row r="4572" spans="1:12">
      <c r="A4572" t="s">
        <v>10120</v>
      </c>
      <c r="B4572" t="s">
        <v>7325</v>
      </c>
      <c r="C4572" t="s">
        <v>1740</v>
      </c>
      <c r="D4572" t="s">
        <v>6874</v>
      </c>
      <c r="E4572" t="s">
        <v>1714</v>
      </c>
      <c r="H4572" t="str">
        <f>INDEX('Vensim Variables'!$B:$B,MATCH(EPS!$B4572,'Vensim Variables'!$A:$A,0))</f>
        <v>g pollutant</v>
      </c>
      <c r="I4572" t="str">
        <f t="shared" si="142"/>
        <v>N2O</v>
      </c>
      <c r="J4572" t="e">
        <f>INDEX(NoSettings!$C:$C,MATCH(EPS!$A4572,NoSettings!$A:$A,0))</f>
        <v>#N/A</v>
      </c>
      <c r="K4572">
        <f>INDEX(GWP!$C$2:$C$13,MATCH(EPS!I4572,GWP!$B$2:$B$13,0))</f>
        <v>265</v>
      </c>
      <c r="L4572" s="4" t="e">
        <f t="shared" si="143"/>
        <v>#N/A</v>
      </c>
    </row>
    <row r="4573" spans="1:12">
      <c r="A4573" t="s">
        <v>10121</v>
      </c>
      <c r="B4573" t="s">
        <v>7325</v>
      </c>
      <c r="C4573" t="s">
        <v>1740</v>
      </c>
      <c r="D4573" t="s">
        <v>6874</v>
      </c>
      <c r="E4573" t="s">
        <v>1715</v>
      </c>
      <c r="H4573" t="str">
        <f>INDEX('Vensim Variables'!$B:$B,MATCH(EPS!$B4573,'Vensim Variables'!$A:$A,0))</f>
        <v>g pollutant</v>
      </c>
      <c r="I4573" t="str">
        <f t="shared" si="142"/>
        <v>F gases</v>
      </c>
      <c r="J4573" t="e">
        <f>INDEX(NoSettings!$C:$C,MATCH(EPS!$A4573,NoSettings!$A:$A,0))</f>
        <v>#N/A</v>
      </c>
      <c r="K4573">
        <f>INDEX(GWP!$C$2:$C$13,MATCH(EPS!I4573,GWP!$B$2:$B$13,0))</f>
        <v>1</v>
      </c>
      <c r="L4573" s="4" t="e">
        <f t="shared" si="143"/>
        <v>#N/A</v>
      </c>
    </row>
    <row r="4574" spans="1:12">
      <c r="A4574" t="s">
        <v>10122</v>
      </c>
      <c r="B4574" t="s">
        <v>7325</v>
      </c>
      <c r="C4574" t="s">
        <v>1740</v>
      </c>
      <c r="D4574" t="s">
        <v>6875</v>
      </c>
      <c r="E4574" t="s">
        <v>1702</v>
      </c>
      <c r="H4574" t="str">
        <f>INDEX('Vensim Variables'!$B:$B,MATCH(EPS!$B4574,'Vensim Variables'!$A:$A,0))</f>
        <v>g pollutant</v>
      </c>
      <c r="I4574" t="str">
        <f t="shared" si="142"/>
        <v>CO2</v>
      </c>
      <c r="J4574" t="e">
        <f>INDEX(NoSettings!$C:$C,MATCH(EPS!$A4574,NoSettings!$A:$A,0))</f>
        <v>#N/A</v>
      </c>
      <c r="K4574">
        <f>INDEX(GWP!$C$2:$C$13,MATCH(EPS!I4574,GWP!$B$2:$B$13,0))</f>
        <v>1</v>
      </c>
      <c r="L4574" s="4" t="e">
        <f t="shared" si="143"/>
        <v>#N/A</v>
      </c>
    </row>
    <row r="4575" spans="1:12">
      <c r="A4575" t="s">
        <v>10123</v>
      </c>
      <c r="B4575" t="s">
        <v>7325</v>
      </c>
      <c r="C4575" t="s">
        <v>1740</v>
      </c>
      <c r="D4575" t="s">
        <v>6875</v>
      </c>
      <c r="E4575" t="s">
        <v>1705</v>
      </c>
      <c r="H4575" t="str">
        <f>INDEX('Vensim Variables'!$B:$B,MATCH(EPS!$B4575,'Vensim Variables'!$A:$A,0))</f>
        <v>g pollutant</v>
      </c>
      <c r="I4575" t="str">
        <f t="shared" si="142"/>
        <v>VOC</v>
      </c>
      <c r="J4575" t="e">
        <f>INDEX(NoSettings!$C:$C,MATCH(EPS!$A4575,NoSettings!$A:$A,0))</f>
        <v>#N/A</v>
      </c>
      <c r="K4575">
        <f>INDEX(GWP!$C$2:$C$13,MATCH(EPS!I4575,GWP!$B$2:$B$13,0))</f>
        <v>0</v>
      </c>
      <c r="L4575" s="4" t="e">
        <f t="shared" si="143"/>
        <v>#N/A</v>
      </c>
    </row>
    <row r="4576" spans="1:12">
      <c r="A4576" t="s">
        <v>10124</v>
      </c>
      <c r="B4576" t="s">
        <v>7325</v>
      </c>
      <c r="C4576" t="s">
        <v>1740</v>
      </c>
      <c r="D4576" t="s">
        <v>6875</v>
      </c>
      <c r="E4576" t="s">
        <v>1706</v>
      </c>
      <c r="H4576" t="str">
        <f>INDEX('Vensim Variables'!$B:$B,MATCH(EPS!$B4576,'Vensim Variables'!$A:$A,0))</f>
        <v>g pollutant</v>
      </c>
      <c r="I4576" t="str">
        <f t="shared" si="142"/>
        <v>CO</v>
      </c>
      <c r="J4576" t="e">
        <f>INDEX(NoSettings!$C:$C,MATCH(EPS!$A4576,NoSettings!$A:$A,0))</f>
        <v>#N/A</v>
      </c>
      <c r="K4576">
        <f>INDEX(GWP!$C$2:$C$13,MATCH(EPS!I4576,GWP!$B$2:$B$13,0))</f>
        <v>0</v>
      </c>
      <c r="L4576" s="4" t="e">
        <f t="shared" si="143"/>
        <v>#N/A</v>
      </c>
    </row>
    <row r="4577" spans="1:12">
      <c r="A4577" t="s">
        <v>10125</v>
      </c>
      <c r="B4577" t="s">
        <v>7325</v>
      </c>
      <c r="C4577" t="s">
        <v>1740</v>
      </c>
      <c r="D4577" t="s">
        <v>6875</v>
      </c>
      <c r="E4577" t="s">
        <v>1707</v>
      </c>
      <c r="H4577" t="str">
        <f>INDEX('Vensim Variables'!$B:$B,MATCH(EPS!$B4577,'Vensim Variables'!$A:$A,0))</f>
        <v>g pollutant</v>
      </c>
      <c r="I4577" t="str">
        <f t="shared" si="142"/>
        <v>NOx</v>
      </c>
      <c r="J4577" t="e">
        <f>INDEX(NoSettings!$C:$C,MATCH(EPS!$A4577,NoSettings!$A:$A,0))</f>
        <v>#N/A</v>
      </c>
      <c r="K4577">
        <f>INDEX(GWP!$C$2:$C$13,MATCH(EPS!I4577,GWP!$B$2:$B$13,0))</f>
        <v>0</v>
      </c>
      <c r="L4577" s="4" t="e">
        <f t="shared" si="143"/>
        <v>#N/A</v>
      </c>
    </row>
    <row r="4578" spans="1:12">
      <c r="A4578" t="s">
        <v>10126</v>
      </c>
      <c r="B4578" t="s">
        <v>7325</v>
      </c>
      <c r="C4578" t="s">
        <v>1740</v>
      </c>
      <c r="D4578" t="s">
        <v>6875</v>
      </c>
      <c r="E4578" t="s">
        <v>1708</v>
      </c>
      <c r="H4578" t="str">
        <f>INDEX('Vensim Variables'!$B:$B,MATCH(EPS!$B4578,'Vensim Variables'!$A:$A,0))</f>
        <v>g pollutant</v>
      </c>
      <c r="I4578" t="str">
        <f t="shared" si="142"/>
        <v>PM10</v>
      </c>
      <c r="J4578" t="e">
        <f>INDEX(NoSettings!$C:$C,MATCH(EPS!$A4578,NoSettings!$A:$A,0))</f>
        <v>#N/A</v>
      </c>
      <c r="K4578">
        <f>INDEX(GWP!$C$2:$C$13,MATCH(EPS!I4578,GWP!$B$2:$B$13,0))</f>
        <v>0</v>
      </c>
      <c r="L4578" s="4" t="e">
        <f t="shared" si="143"/>
        <v>#N/A</v>
      </c>
    </row>
    <row r="4579" spans="1:12">
      <c r="A4579" t="s">
        <v>10127</v>
      </c>
      <c r="B4579" t="s">
        <v>7325</v>
      </c>
      <c r="C4579" t="s">
        <v>1740</v>
      </c>
      <c r="D4579" t="s">
        <v>6875</v>
      </c>
      <c r="E4579" t="s">
        <v>1709</v>
      </c>
      <c r="H4579" t="str">
        <f>INDEX('Vensim Variables'!$B:$B,MATCH(EPS!$B4579,'Vensim Variables'!$A:$A,0))</f>
        <v>g pollutant</v>
      </c>
      <c r="I4579" t="str">
        <f t="shared" si="142"/>
        <v>PM25</v>
      </c>
      <c r="J4579" t="e">
        <f>INDEX(NoSettings!$C:$C,MATCH(EPS!$A4579,NoSettings!$A:$A,0))</f>
        <v>#N/A</v>
      </c>
      <c r="K4579">
        <f>INDEX(GWP!$C$2:$C$13,MATCH(EPS!I4579,GWP!$B$2:$B$13,0))</f>
        <v>0</v>
      </c>
      <c r="L4579" s="4" t="e">
        <f t="shared" si="143"/>
        <v>#N/A</v>
      </c>
    </row>
    <row r="4580" spans="1:12">
      <c r="A4580" t="s">
        <v>10128</v>
      </c>
      <c r="B4580" t="s">
        <v>7325</v>
      </c>
      <c r="C4580" t="s">
        <v>1740</v>
      </c>
      <c r="D4580" t="s">
        <v>6875</v>
      </c>
      <c r="E4580" t="s">
        <v>1710</v>
      </c>
      <c r="H4580" t="str">
        <f>INDEX('Vensim Variables'!$B:$B,MATCH(EPS!$B4580,'Vensim Variables'!$A:$A,0))</f>
        <v>g pollutant</v>
      </c>
      <c r="I4580" t="str">
        <f t="shared" si="142"/>
        <v>SOx</v>
      </c>
      <c r="J4580" t="e">
        <f>INDEX(NoSettings!$C:$C,MATCH(EPS!$A4580,NoSettings!$A:$A,0))</f>
        <v>#N/A</v>
      </c>
      <c r="K4580">
        <f>INDEX(GWP!$C$2:$C$13,MATCH(EPS!I4580,GWP!$B$2:$B$13,0))</f>
        <v>0</v>
      </c>
      <c r="L4580" s="4" t="e">
        <f t="shared" si="143"/>
        <v>#N/A</v>
      </c>
    </row>
    <row r="4581" spans="1:12">
      <c r="A4581" t="s">
        <v>10129</v>
      </c>
      <c r="B4581" t="s">
        <v>7325</v>
      </c>
      <c r="C4581" t="s">
        <v>1740</v>
      </c>
      <c r="D4581" t="s">
        <v>6875</v>
      </c>
      <c r="E4581" t="s">
        <v>1711</v>
      </c>
      <c r="H4581" t="str">
        <f>INDEX('Vensim Variables'!$B:$B,MATCH(EPS!$B4581,'Vensim Variables'!$A:$A,0))</f>
        <v>g pollutant</v>
      </c>
      <c r="I4581" t="str">
        <f t="shared" si="142"/>
        <v>BC</v>
      </c>
      <c r="J4581" t="e">
        <f>INDEX(NoSettings!$C:$C,MATCH(EPS!$A4581,NoSettings!$A:$A,0))</f>
        <v>#N/A</v>
      </c>
      <c r="K4581">
        <f>INDEX(GWP!$C$2:$C$13,MATCH(EPS!I4581,GWP!$B$2:$B$13,0))</f>
        <v>0</v>
      </c>
      <c r="L4581" s="4" t="e">
        <f t="shared" si="143"/>
        <v>#N/A</v>
      </c>
    </row>
    <row r="4582" spans="1:12">
      <c r="A4582" t="s">
        <v>10130</v>
      </c>
      <c r="B4582" t="s">
        <v>7325</v>
      </c>
      <c r="C4582" t="s">
        <v>1740</v>
      </c>
      <c r="D4582" t="s">
        <v>6875</v>
      </c>
      <c r="E4582" t="s">
        <v>1712</v>
      </c>
      <c r="H4582" t="str">
        <f>INDEX('Vensim Variables'!$B:$B,MATCH(EPS!$B4582,'Vensim Variables'!$A:$A,0))</f>
        <v>g pollutant</v>
      </c>
      <c r="I4582" t="str">
        <f t="shared" si="142"/>
        <v>OC</v>
      </c>
      <c r="J4582" t="e">
        <f>INDEX(NoSettings!$C:$C,MATCH(EPS!$A4582,NoSettings!$A:$A,0))</f>
        <v>#N/A</v>
      </c>
      <c r="K4582">
        <f>INDEX(GWP!$C$2:$C$13,MATCH(EPS!I4582,GWP!$B$2:$B$13,0))</f>
        <v>0</v>
      </c>
      <c r="L4582" s="4" t="e">
        <f t="shared" si="143"/>
        <v>#N/A</v>
      </c>
    </row>
    <row r="4583" spans="1:12">
      <c r="A4583" t="s">
        <v>10131</v>
      </c>
      <c r="B4583" t="s">
        <v>7325</v>
      </c>
      <c r="C4583" t="s">
        <v>1740</v>
      </c>
      <c r="D4583" t="s">
        <v>6875</v>
      </c>
      <c r="E4583" t="s">
        <v>1713</v>
      </c>
      <c r="H4583" t="str">
        <f>INDEX('Vensim Variables'!$B:$B,MATCH(EPS!$B4583,'Vensim Variables'!$A:$A,0))</f>
        <v>g pollutant</v>
      </c>
      <c r="I4583" t="str">
        <f t="shared" si="142"/>
        <v>CH4</v>
      </c>
      <c r="J4583" t="e">
        <f>INDEX(NoSettings!$C:$C,MATCH(EPS!$A4583,NoSettings!$A:$A,0))</f>
        <v>#N/A</v>
      </c>
      <c r="K4583">
        <f>INDEX(GWP!$C$2:$C$13,MATCH(EPS!I4583,GWP!$B$2:$B$13,0))</f>
        <v>28</v>
      </c>
      <c r="L4583" s="4" t="e">
        <f t="shared" si="143"/>
        <v>#N/A</v>
      </c>
    </row>
    <row r="4584" spans="1:12">
      <c r="A4584" t="s">
        <v>10132</v>
      </c>
      <c r="B4584" t="s">
        <v>7325</v>
      </c>
      <c r="C4584" t="s">
        <v>1740</v>
      </c>
      <c r="D4584" t="s">
        <v>6875</v>
      </c>
      <c r="E4584" t="s">
        <v>1714</v>
      </c>
      <c r="H4584" t="str">
        <f>INDEX('Vensim Variables'!$B:$B,MATCH(EPS!$B4584,'Vensim Variables'!$A:$A,0))</f>
        <v>g pollutant</v>
      </c>
      <c r="I4584" t="str">
        <f t="shared" si="142"/>
        <v>N2O</v>
      </c>
      <c r="J4584" t="e">
        <f>INDEX(NoSettings!$C:$C,MATCH(EPS!$A4584,NoSettings!$A:$A,0))</f>
        <v>#N/A</v>
      </c>
      <c r="K4584">
        <f>INDEX(GWP!$C$2:$C$13,MATCH(EPS!I4584,GWP!$B$2:$B$13,0))</f>
        <v>265</v>
      </c>
      <c r="L4584" s="4" t="e">
        <f t="shared" si="143"/>
        <v>#N/A</v>
      </c>
    </row>
    <row r="4585" spans="1:12">
      <c r="A4585" t="s">
        <v>10133</v>
      </c>
      <c r="B4585" t="s">
        <v>7325</v>
      </c>
      <c r="C4585" t="s">
        <v>1740</v>
      </c>
      <c r="D4585" t="s">
        <v>6875</v>
      </c>
      <c r="E4585" t="s">
        <v>1715</v>
      </c>
      <c r="H4585" t="str">
        <f>INDEX('Vensim Variables'!$B:$B,MATCH(EPS!$B4585,'Vensim Variables'!$A:$A,0))</f>
        <v>g pollutant</v>
      </c>
      <c r="I4585" t="str">
        <f t="shared" si="142"/>
        <v>F gases</v>
      </c>
      <c r="J4585" t="e">
        <f>INDEX(NoSettings!$C:$C,MATCH(EPS!$A4585,NoSettings!$A:$A,0))</f>
        <v>#N/A</v>
      </c>
      <c r="K4585">
        <f>INDEX(GWP!$C$2:$C$13,MATCH(EPS!I4585,GWP!$B$2:$B$13,0))</f>
        <v>1</v>
      </c>
      <c r="L4585" s="4" t="e">
        <f t="shared" si="143"/>
        <v>#N/A</v>
      </c>
    </row>
    <row r="4586" spans="1:12">
      <c r="A4586" t="s">
        <v>10134</v>
      </c>
      <c r="B4586" t="s">
        <v>7325</v>
      </c>
      <c r="C4586" t="s">
        <v>1740</v>
      </c>
      <c r="D4586" t="s">
        <v>6876</v>
      </c>
      <c r="E4586" t="s">
        <v>1702</v>
      </c>
      <c r="H4586" t="str">
        <f>INDEX('Vensim Variables'!$B:$B,MATCH(EPS!$B4586,'Vensim Variables'!$A:$A,0))</f>
        <v>g pollutant</v>
      </c>
      <c r="I4586" t="str">
        <f t="shared" si="142"/>
        <v>CO2</v>
      </c>
      <c r="J4586" t="e">
        <f>INDEX(NoSettings!$C:$C,MATCH(EPS!$A4586,NoSettings!$A:$A,0))</f>
        <v>#N/A</v>
      </c>
      <c r="K4586">
        <f>INDEX(GWP!$C$2:$C$13,MATCH(EPS!I4586,GWP!$B$2:$B$13,0))</f>
        <v>1</v>
      </c>
      <c r="L4586" s="4" t="e">
        <f t="shared" si="143"/>
        <v>#N/A</v>
      </c>
    </row>
    <row r="4587" spans="1:12">
      <c r="A4587" t="s">
        <v>10135</v>
      </c>
      <c r="B4587" t="s">
        <v>7325</v>
      </c>
      <c r="C4587" t="s">
        <v>1740</v>
      </c>
      <c r="D4587" t="s">
        <v>6876</v>
      </c>
      <c r="E4587" t="s">
        <v>1705</v>
      </c>
      <c r="H4587" t="str">
        <f>INDEX('Vensim Variables'!$B:$B,MATCH(EPS!$B4587,'Vensim Variables'!$A:$A,0))</f>
        <v>g pollutant</v>
      </c>
      <c r="I4587" t="str">
        <f t="shared" si="142"/>
        <v>VOC</v>
      </c>
      <c r="J4587" t="e">
        <f>INDEX(NoSettings!$C:$C,MATCH(EPS!$A4587,NoSettings!$A:$A,0))</f>
        <v>#N/A</v>
      </c>
      <c r="K4587">
        <f>INDEX(GWP!$C$2:$C$13,MATCH(EPS!I4587,GWP!$B$2:$B$13,0))</f>
        <v>0</v>
      </c>
      <c r="L4587" s="4" t="e">
        <f t="shared" si="143"/>
        <v>#N/A</v>
      </c>
    </row>
    <row r="4588" spans="1:12">
      <c r="A4588" t="s">
        <v>10136</v>
      </c>
      <c r="B4588" t="s">
        <v>7325</v>
      </c>
      <c r="C4588" t="s">
        <v>1740</v>
      </c>
      <c r="D4588" t="s">
        <v>6876</v>
      </c>
      <c r="E4588" t="s">
        <v>1706</v>
      </c>
      <c r="H4588" t="str">
        <f>INDEX('Vensim Variables'!$B:$B,MATCH(EPS!$B4588,'Vensim Variables'!$A:$A,0))</f>
        <v>g pollutant</v>
      </c>
      <c r="I4588" t="str">
        <f t="shared" si="142"/>
        <v>CO</v>
      </c>
      <c r="J4588" t="e">
        <f>INDEX(NoSettings!$C:$C,MATCH(EPS!$A4588,NoSettings!$A:$A,0))</f>
        <v>#N/A</v>
      </c>
      <c r="K4588">
        <f>INDEX(GWP!$C$2:$C$13,MATCH(EPS!I4588,GWP!$B$2:$B$13,0))</f>
        <v>0</v>
      </c>
      <c r="L4588" s="4" t="e">
        <f t="shared" si="143"/>
        <v>#N/A</v>
      </c>
    </row>
    <row r="4589" spans="1:12">
      <c r="A4589" t="s">
        <v>10137</v>
      </c>
      <c r="B4589" t="s">
        <v>7325</v>
      </c>
      <c r="C4589" t="s">
        <v>1740</v>
      </c>
      <c r="D4589" t="s">
        <v>6876</v>
      </c>
      <c r="E4589" t="s">
        <v>1707</v>
      </c>
      <c r="H4589" t="str">
        <f>INDEX('Vensim Variables'!$B:$B,MATCH(EPS!$B4589,'Vensim Variables'!$A:$A,0))</f>
        <v>g pollutant</v>
      </c>
      <c r="I4589" t="str">
        <f t="shared" si="142"/>
        <v>NOx</v>
      </c>
      <c r="J4589" t="e">
        <f>INDEX(NoSettings!$C:$C,MATCH(EPS!$A4589,NoSettings!$A:$A,0))</f>
        <v>#N/A</v>
      </c>
      <c r="K4589">
        <f>INDEX(GWP!$C$2:$C$13,MATCH(EPS!I4589,GWP!$B$2:$B$13,0))</f>
        <v>0</v>
      </c>
      <c r="L4589" s="4" t="e">
        <f t="shared" si="143"/>
        <v>#N/A</v>
      </c>
    </row>
    <row r="4590" spans="1:12">
      <c r="A4590" t="s">
        <v>10138</v>
      </c>
      <c r="B4590" t="s">
        <v>7325</v>
      </c>
      <c r="C4590" t="s">
        <v>1740</v>
      </c>
      <c r="D4590" t="s">
        <v>6876</v>
      </c>
      <c r="E4590" t="s">
        <v>1708</v>
      </c>
      <c r="H4590" t="str">
        <f>INDEX('Vensim Variables'!$B:$B,MATCH(EPS!$B4590,'Vensim Variables'!$A:$A,0))</f>
        <v>g pollutant</v>
      </c>
      <c r="I4590" t="str">
        <f t="shared" si="142"/>
        <v>PM10</v>
      </c>
      <c r="J4590" t="e">
        <f>INDEX(NoSettings!$C:$C,MATCH(EPS!$A4590,NoSettings!$A:$A,0))</f>
        <v>#N/A</v>
      </c>
      <c r="K4590">
        <f>INDEX(GWP!$C$2:$C$13,MATCH(EPS!I4590,GWP!$B$2:$B$13,0))</f>
        <v>0</v>
      </c>
      <c r="L4590" s="4" t="e">
        <f t="shared" si="143"/>
        <v>#N/A</v>
      </c>
    </row>
    <row r="4591" spans="1:12">
      <c r="A4591" t="s">
        <v>10139</v>
      </c>
      <c r="B4591" t="s">
        <v>7325</v>
      </c>
      <c r="C4591" t="s">
        <v>1740</v>
      </c>
      <c r="D4591" t="s">
        <v>6876</v>
      </c>
      <c r="E4591" t="s">
        <v>1709</v>
      </c>
      <c r="H4591" t="str">
        <f>INDEX('Vensim Variables'!$B:$B,MATCH(EPS!$B4591,'Vensim Variables'!$A:$A,0))</f>
        <v>g pollutant</v>
      </c>
      <c r="I4591" t="str">
        <f t="shared" si="142"/>
        <v>PM25</v>
      </c>
      <c r="J4591" t="e">
        <f>INDEX(NoSettings!$C:$C,MATCH(EPS!$A4591,NoSettings!$A:$A,0))</f>
        <v>#N/A</v>
      </c>
      <c r="K4591">
        <f>INDEX(GWP!$C$2:$C$13,MATCH(EPS!I4591,GWP!$B$2:$B$13,0))</f>
        <v>0</v>
      </c>
      <c r="L4591" s="4" t="e">
        <f t="shared" si="143"/>
        <v>#N/A</v>
      </c>
    </row>
    <row r="4592" spans="1:12">
      <c r="A4592" t="s">
        <v>10140</v>
      </c>
      <c r="B4592" t="s">
        <v>7325</v>
      </c>
      <c r="C4592" t="s">
        <v>1740</v>
      </c>
      <c r="D4592" t="s">
        <v>6876</v>
      </c>
      <c r="E4592" t="s">
        <v>1710</v>
      </c>
      <c r="H4592" t="str">
        <f>INDEX('Vensim Variables'!$B:$B,MATCH(EPS!$B4592,'Vensim Variables'!$A:$A,0))</f>
        <v>g pollutant</v>
      </c>
      <c r="I4592" t="str">
        <f t="shared" si="142"/>
        <v>SOx</v>
      </c>
      <c r="J4592" t="e">
        <f>INDEX(NoSettings!$C:$C,MATCH(EPS!$A4592,NoSettings!$A:$A,0))</f>
        <v>#N/A</v>
      </c>
      <c r="K4592">
        <f>INDEX(GWP!$C$2:$C$13,MATCH(EPS!I4592,GWP!$B$2:$B$13,0))</f>
        <v>0</v>
      </c>
      <c r="L4592" s="4" t="e">
        <f t="shared" si="143"/>
        <v>#N/A</v>
      </c>
    </row>
    <row r="4593" spans="1:12">
      <c r="A4593" t="s">
        <v>10141</v>
      </c>
      <c r="B4593" t="s">
        <v>7325</v>
      </c>
      <c r="C4593" t="s">
        <v>1740</v>
      </c>
      <c r="D4593" t="s">
        <v>6876</v>
      </c>
      <c r="E4593" t="s">
        <v>1711</v>
      </c>
      <c r="H4593" t="str">
        <f>INDEX('Vensim Variables'!$B:$B,MATCH(EPS!$B4593,'Vensim Variables'!$A:$A,0))</f>
        <v>g pollutant</v>
      </c>
      <c r="I4593" t="str">
        <f t="shared" si="142"/>
        <v>BC</v>
      </c>
      <c r="J4593" t="e">
        <f>INDEX(NoSettings!$C:$C,MATCH(EPS!$A4593,NoSettings!$A:$A,0))</f>
        <v>#N/A</v>
      </c>
      <c r="K4593">
        <f>INDEX(GWP!$C$2:$C$13,MATCH(EPS!I4593,GWP!$B$2:$B$13,0))</f>
        <v>0</v>
      </c>
      <c r="L4593" s="4" t="e">
        <f t="shared" si="143"/>
        <v>#N/A</v>
      </c>
    </row>
    <row r="4594" spans="1:12">
      <c r="A4594" t="s">
        <v>10142</v>
      </c>
      <c r="B4594" t="s">
        <v>7325</v>
      </c>
      <c r="C4594" t="s">
        <v>1740</v>
      </c>
      <c r="D4594" t="s">
        <v>6876</v>
      </c>
      <c r="E4594" t="s">
        <v>1712</v>
      </c>
      <c r="H4594" t="str">
        <f>INDEX('Vensim Variables'!$B:$B,MATCH(EPS!$B4594,'Vensim Variables'!$A:$A,0))</f>
        <v>g pollutant</v>
      </c>
      <c r="I4594" t="str">
        <f t="shared" si="142"/>
        <v>OC</v>
      </c>
      <c r="J4594" t="e">
        <f>INDEX(NoSettings!$C:$C,MATCH(EPS!$A4594,NoSettings!$A:$A,0))</f>
        <v>#N/A</v>
      </c>
      <c r="K4594">
        <f>INDEX(GWP!$C$2:$C$13,MATCH(EPS!I4594,GWP!$B$2:$B$13,0))</f>
        <v>0</v>
      </c>
      <c r="L4594" s="4" t="e">
        <f t="shared" si="143"/>
        <v>#N/A</v>
      </c>
    </row>
    <row r="4595" spans="1:12">
      <c r="A4595" t="s">
        <v>10143</v>
      </c>
      <c r="B4595" t="s">
        <v>7325</v>
      </c>
      <c r="C4595" t="s">
        <v>1740</v>
      </c>
      <c r="D4595" t="s">
        <v>6876</v>
      </c>
      <c r="E4595" t="s">
        <v>1713</v>
      </c>
      <c r="H4595" t="str">
        <f>INDEX('Vensim Variables'!$B:$B,MATCH(EPS!$B4595,'Vensim Variables'!$A:$A,0))</f>
        <v>g pollutant</v>
      </c>
      <c r="I4595" t="str">
        <f t="shared" si="142"/>
        <v>CH4</v>
      </c>
      <c r="J4595" t="e">
        <f>INDEX(NoSettings!$C:$C,MATCH(EPS!$A4595,NoSettings!$A:$A,0))</f>
        <v>#N/A</v>
      </c>
      <c r="K4595">
        <f>INDEX(GWP!$C$2:$C$13,MATCH(EPS!I4595,GWP!$B$2:$B$13,0))</f>
        <v>28</v>
      </c>
      <c r="L4595" s="4" t="e">
        <f t="shared" si="143"/>
        <v>#N/A</v>
      </c>
    </row>
    <row r="4596" spans="1:12">
      <c r="A4596" t="s">
        <v>10144</v>
      </c>
      <c r="B4596" t="s">
        <v>7325</v>
      </c>
      <c r="C4596" t="s">
        <v>1740</v>
      </c>
      <c r="D4596" t="s">
        <v>6876</v>
      </c>
      <c r="E4596" t="s">
        <v>1714</v>
      </c>
      <c r="H4596" t="str">
        <f>INDEX('Vensim Variables'!$B:$B,MATCH(EPS!$B4596,'Vensim Variables'!$A:$A,0))</f>
        <v>g pollutant</v>
      </c>
      <c r="I4596" t="str">
        <f t="shared" si="142"/>
        <v>N2O</v>
      </c>
      <c r="J4596" t="e">
        <f>INDEX(NoSettings!$C:$C,MATCH(EPS!$A4596,NoSettings!$A:$A,0))</f>
        <v>#N/A</v>
      </c>
      <c r="K4596">
        <f>INDEX(GWP!$C$2:$C$13,MATCH(EPS!I4596,GWP!$B$2:$B$13,0))</f>
        <v>265</v>
      </c>
      <c r="L4596" s="4" t="e">
        <f t="shared" si="143"/>
        <v>#N/A</v>
      </c>
    </row>
    <row r="4597" spans="1:12">
      <c r="A4597" t="s">
        <v>10145</v>
      </c>
      <c r="B4597" t="s">
        <v>7325</v>
      </c>
      <c r="C4597" t="s">
        <v>1740</v>
      </c>
      <c r="D4597" t="s">
        <v>6876</v>
      </c>
      <c r="E4597" t="s">
        <v>1715</v>
      </c>
      <c r="H4597" t="str">
        <f>INDEX('Vensim Variables'!$B:$B,MATCH(EPS!$B4597,'Vensim Variables'!$A:$A,0))</f>
        <v>g pollutant</v>
      </c>
      <c r="I4597" t="str">
        <f t="shared" si="142"/>
        <v>F gases</v>
      </c>
      <c r="J4597" t="e">
        <f>INDEX(NoSettings!$C:$C,MATCH(EPS!$A4597,NoSettings!$A:$A,0))</f>
        <v>#N/A</v>
      </c>
      <c r="K4597">
        <f>INDEX(GWP!$C$2:$C$13,MATCH(EPS!I4597,GWP!$B$2:$B$13,0))</f>
        <v>1</v>
      </c>
      <c r="L4597" s="4" t="e">
        <f t="shared" si="143"/>
        <v>#N/A</v>
      </c>
    </row>
    <row r="4598" spans="1:12">
      <c r="A4598" t="s">
        <v>10146</v>
      </c>
      <c r="B4598" t="s">
        <v>7325</v>
      </c>
      <c r="C4598" t="s">
        <v>1740</v>
      </c>
      <c r="D4598" t="s">
        <v>6877</v>
      </c>
      <c r="E4598" t="s">
        <v>1702</v>
      </c>
      <c r="H4598" t="str">
        <f>INDEX('Vensim Variables'!$B:$B,MATCH(EPS!$B4598,'Vensim Variables'!$A:$A,0))</f>
        <v>g pollutant</v>
      </c>
      <c r="I4598" t="str">
        <f t="shared" si="142"/>
        <v>CO2</v>
      </c>
      <c r="J4598" t="e">
        <f>INDEX(NoSettings!$C:$C,MATCH(EPS!$A4598,NoSettings!$A:$A,0))</f>
        <v>#N/A</v>
      </c>
      <c r="K4598">
        <f>INDEX(GWP!$C$2:$C$13,MATCH(EPS!I4598,GWP!$B$2:$B$13,0))</f>
        <v>1</v>
      </c>
      <c r="L4598" s="4" t="e">
        <f t="shared" si="143"/>
        <v>#N/A</v>
      </c>
    </row>
    <row r="4599" spans="1:12">
      <c r="A4599" t="s">
        <v>10147</v>
      </c>
      <c r="B4599" t="s">
        <v>7325</v>
      </c>
      <c r="C4599" t="s">
        <v>1740</v>
      </c>
      <c r="D4599" t="s">
        <v>6877</v>
      </c>
      <c r="E4599" t="s">
        <v>1705</v>
      </c>
      <c r="H4599" t="str">
        <f>INDEX('Vensim Variables'!$B:$B,MATCH(EPS!$B4599,'Vensim Variables'!$A:$A,0))</f>
        <v>g pollutant</v>
      </c>
      <c r="I4599" t="str">
        <f t="shared" si="142"/>
        <v>VOC</v>
      </c>
      <c r="J4599" t="e">
        <f>INDEX(NoSettings!$C:$C,MATCH(EPS!$A4599,NoSettings!$A:$A,0))</f>
        <v>#N/A</v>
      </c>
      <c r="K4599">
        <f>INDEX(GWP!$C$2:$C$13,MATCH(EPS!I4599,GWP!$B$2:$B$13,0))</f>
        <v>0</v>
      </c>
      <c r="L4599" s="4" t="e">
        <f t="shared" si="143"/>
        <v>#N/A</v>
      </c>
    </row>
    <row r="4600" spans="1:12">
      <c r="A4600" t="s">
        <v>10148</v>
      </c>
      <c r="B4600" t="s">
        <v>7325</v>
      </c>
      <c r="C4600" t="s">
        <v>1740</v>
      </c>
      <c r="D4600" t="s">
        <v>6877</v>
      </c>
      <c r="E4600" t="s">
        <v>1706</v>
      </c>
      <c r="H4600" t="str">
        <f>INDEX('Vensim Variables'!$B:$B,MATCH(EPS!$B4600,'Vensim Variables'!$A:$A,0))</f>
        <v>g pollutant</v>
      </c>
      <c r="I4600" t="str">
        <f t="shared" si="142"/>
        <v>CO</v>
      </c>
      <c r="J4600" t="e">
        <f>INDEX(NoSettings!$C:$C,MATCH(EPS!$A4600,NoSettings!$A:$A,0))</f>
        <v>#N/A</v>
      </c>
      <c r="K4600">
        <f>INDEX(GWP!$C$2:$C$13,MATCH(EPS!I4600,GWP!$B$2:$B$13,0))</f>
        <v>0</v>
      </c>
      <c r="L4600" s="4" t="e">
        <f t="shared" si="143"/>
        <v>#N/A</v>
      </c>
    </row>
    <row r="4601" spans="1:12">
      <c r="A4601" t="s">
        <v>10149</v>
      </c>
      <c r="B4601" t="s">
        <v>7325</v>
      </c>
      <c r="C4601" t="s">
        <v>1740</v>
      </c>
      <c r="D4601" t="s">
        <v>6877</v>
      </c>
      <c r="E4601" t="s">
        <v>1707</v>
      </c>
      <c r="H4601" t="str">
        <f>INDEX('Vensim Variables'!$B:$B,MATCH(EPS!$B4601,'Vensim Variables'!$A:$A,0))</f>
        <v>g pollutant</v>
      </c>
      <c r="I4601" t="str">
        <f t="shared" si="142"/>
        <v>NOx</v>
      </c>
      <c r="J4601" t="e">
        <f>INDEX(NoSettings!$C:$C,MATCH(EPS!$A4601,NoSettings!$A:$A,0))</f>
        <v>#N/A</v>
      </c>
      <c r="K4601">
        <f>INDEX(GWP!$C$2:$C$13,MATCH(EPS!I4601,GWP!$B$2:$B$13,0))</f>
        <v>0</v>
      </c>
      <c r="L4601" s="4" t="e">
        <f t="shared" si="143"/>
        <v>#N/A</v>
      </c>
    </row>
    <row r="4602" spans="1:12">
      <c r="A4602" t="s">
        <v>10150</v>
      </c>
      <c r="B4602" t="s">
        <v>7325</v>
      </c>
      <c r="C4602" t="s">
        <v>1740</v>
      </c>
      <c r="D4602" t="s">
        <v>6877</v>
      </c>
      <c r="E4602" t="s">
        <v>1708</v>
      </c>
      <c r="H4602" t="str">
        <f>INDEX('Vensim Variables'!$B:$B,MATCH(EPS!$B4602,'Vensim Variables'!$A:$A,0))</f>
        <v>g pollutant</v>
      </c>
      <c r="I4602" t="str">
        <f t="shared" si="142"/>
        <v>PM10</v>
      </c>
      <c r="J4602" t="e">
        <f>INDEX(NoSettings!$C:$C,MATCH(EPS!$A4602,NoSettings!$A:$A,0))</f>
        <v>#N/A</v>
      </c>
      <c r="K4602">
        <f>INDEX(GWP!$C$2:$C$13,MATCH(EPS!I4602,GWP!$B$2:$B$13,0))</f>
        <v>0</v>
      </c>
      <c r="L4602" s="4" t="e">
        <f t="shared" si="143"/>
        <v>#N/A</v>
      </c>
    </row>
    <row r="4603" spans="1:12">
      <c r="A4603" t="s">
        <v>10151</v>
      </c>
      <c r="B4603" t="s">
        <v>7325</v>
      </c>
      <c r="C4603" t="s">
        <v>1740</v>
      </c>
      <c r="D4603" t="s">
        <v>6877</v>
      </c>
      <c r="E4603" t="s">
        <v>1709</v>
      </c>
      <c r="H4603" t="str">
        <f>INDEX('Vensim Variables'!$B:$B,MATCH(EPS!$B4603,'Vensim Variables'!$A:$A,0))</f>
        <v>g pollutant</v>
      </c>
      <c r="I4603" t="str">
        <f t="shared" si="142"/>
        <v>PM25</v>
      </c>
      <c r="J4603" t="e">
        <f>INDEX(NoSettings!$C:$C,MATCH(EPS!$A4603,NoSettings!$A:$A,0))</f>
        <v>#N/A</v>
      </c>
      <c r="K4603">
        <f>INDEX(GWP!$C$2:$C$13,MATCH(EPS!I4603,GWP!$B$2:$B$13,0))</f>
        <v>0</v>
      </c>
      <c r="L4603" s="4" t="e">
        <f t="shared" si="143"/>
        <v>#N/A</v>
      </c>
    </row>
    <row r="4604" spans="1:12">
      <c r="A4604" t="s">
        <v>10152</v>
      </c>
      <c r="B4604" t="s">
        <v>7325</v>
      </c>
      <c r="C4604" t="s">
        <v>1740</v>
      </c>
      <c r="D4604" t="s">
        <v>6877</v>
      </c>
      <c r="E4604" t="s">
        <v>1710</v>
      </c>
      <c r="H4604" t="str">
        <f>INDEX('Vensim Variables'!$B:$B,MATCH(EPS!$B4604,'Vensim Variables'!$A:$A,0))</f>
        <v>g pollutant</v>
      </c>
      <c r="I4604" t="str">
        <f t="shared" si="142"/>
        <v>SOx</v>
      </c>
      <c r="J4604" t="e">
        <f>INDEX(NoSettings!$C:$C,MATCH(EPS!$A4604,NoSettings!$A:$A,0))</f>
        <v>#N/A</v>
      </c>
      <c r="K4604">
        <f>INDEX(GWP!$C$2:$C$13,MATCH(EPS!I4604,GWP!$B$2:$B$13,0))</f>
        <v>0</v>
      </c>
      <c r="L4604" s="4" t="e">
        <f t="shared" si="143"/>
        <v>#N/A</v>
      </c>
    </row>
    <row r="4605" spans="1:12">
      <c r="A4605" t="s">
        <v>10153</v>
      </c>
      <c r="B4605" t="s">
        <v>7325</v>
      </c>
      <c r="C4605" t="s">
        <v>1740</v>
      </c>
      <c r="D4605" t="s">
        <v>6877</v>
      </c>
      <c r="E4605" t="s">
        <v>1711</v>
      </c>
      <c r="H4605" t="str">
        <f>INDEX('Vensim Variables'!$B:$B,MATCH(EPS!$B4605,'Vensim Variables'!$A:$A,0))</f>
        <v>g pollutant</v>
      </c>
      <c r="I4605" t="str">
        <f t="shared" si="142"/>
        <v>BC</v>
      </c>
      <c r="J4605" t="e">
        <f>INDEX(NoSettings!$C:$C,MATCH(EPS!$A4605,NoSettings!$A:$A,0))</f>
        <v>#N/A</v>
      </c>
      <c r="K4605">
        <f>INDEX(GWP!$C$2:$C$13,MATCH(EPS!I4605,GWP!$B$2:$B$13,0))</f>
        <v>0</v>
      </c>
      <c r="L4605" s="4" t="e">
        <f t="shared" si="143"/>
        <v>#N/A</v>
      </c>
    </row>
    <row r="4606" spans="1:12">
      <c r="A4606" t="s">
        <v>10154</v>
      </c>
      <c r="B4606" t="s">
        <v>7325</v>
      </c>
      <c r="C4606" t="s">
        <v>1740</v>
      </c>
      <c r="D4606" t="s">
        <v>6877</v>
      </c>
      <c r="E4606" t="s">
        <v>1712</v>
      </c>
      <c r="H4606" t="str">
        <f>INDEX('Vensim Variables'!$B:$B,MATCH(EPS!$B4606,'Vensim Variables'!$A:$A,0))</f>
        <v>g pollutant</v>
      </c>
      <c r="I4606" t="str">
        <f t="shared" si="142"/>
        <v>OC</v>
      </c>
      <c r="J4606" t="e">
        <f>INDEX(NoSettings!$C:$C,MATCH(EPS!$A4606,NoSettings!$A:$A,0))</f>
        <v>#N/A</v>
      </c>
      <c r="K4606">
        <f>INDEX(GWP!$C$2:$C$13,MATCH(EPS!I4606,GWP!$B$2:$B$13,0))</f>
        <v>0</v>
      </c>
      <c r="L4606" s="4" t="e">
        <f t="shared" si="143"/>
        <v>#N/A</v>
      </c>
    </row>
    <row r="4607" spans="1:12">
      <c r="A4607" t="s">
        <v>10155</v>
      </c>
      <c r="B4607" t="s">
        <v>7325</v>
      </c>
      <c r="C4607" t="s">
        <v>1740</v>
      </c>
      <c r="D4607" t="s">
        <v>6877</v>
      </c>
      <c r="E4607" t="s">
        <v>1713</v>
      </c>
      <c r="H4607" t="str">
        <f>INDEX('Vensim Variables'!$B:$B,MATCH(EPS!$B4607,'Vensim Variables'!$A:$A,0))</f>
        <v>g pollutant</v>
      </c>
      <c r="I4607" t="str">
        <f t="shared" si="142"/>
        <v>CH4</v>
      </c>
      <c r="J4607" t="e">
        <f>INDEX(NoSettings!$C:$C,MATCH(EPS!$A4607,NoSettings!$A:$A,0))</f>
        <v>#N/A</v>
      </c>
      <c r="K4607">
        <f>INDEX(GWP!$C$2:$C$13,MATCH(EPS!I4607,GWP!$B$2:$B$13,0))</f>
        <v>28</v>
      </c>
      <c r="L4607" s="4" t="e">
        <f t="shared" si="143"/>
        <v>#N/A</v>
      </c>
    </row>
    <row r="4608" spans="1:12">
      <c r="A4608" t="s">
        <v>10156</v>
      </c>
      <c r="B4608" t="s">
        <v>7325</v>
      </c>
      <c r="C4608" t="s">
        <v>1740</v>
      </c>
      <c r="D4608" t="s">
        <v>6877</v>
      </c>
      <c r="E4608" t="s">
        <v>1714</v>
      </c>
      <c r="H4608" t="str">
        <f>INDEX('Vensim Variables'!$B:$B,MATCH(EPS!$B4608,'Vensim Variables'!$A:$A,0))</f>
        <v>g pollutant</v>
      </c>
      <c r="I4608" t="str">
        <f t="shared" si="142"/>
        <v>N2O</v>
      </c>
      <c r="J4608" t="e">
        <f>INDEX(NoSettings!$C:$C,MATCH(EPS!$A4608,NoSettings!$A:$A,0))</f>
        <v>#N/A</v>
      </c>
      <c r="K4608">
        <f>INDEX(GWP!$C$2:$C$13,MATCH(EPS!I4608,GWP!$B$2:$B$13,0))</f>
        <v>265</v>
      </c>
      <c r="L4608" s="4" t="e">
        <f t="shared" si="143"/>
        <v>#N/A</v>
      </c>
    </row>
    <row r="4609" spans="1:12">
      <c r="A4609" t="s">
        <v>10157</v>
      </c>
      <c r="B4609" t="s">
        <v>7325</v>
      </c>
      <c r="C4609" t="s">
        <v>1740</v>
      </c>
      <c r="D4609" t="s">
        <v>6877</v>
      </c>
      <c r="E4609" t="s">
        <v>1715</v>
      </c>
      <c r="H4609" t="str">
        <f>INDEX('Vensim Variables'!$B:$B,MATCH(EPS!$B4609,'Vensim Variables'!$A:$A,0))</f>
        <v>g pollutant</v>
      </c>
      <c r="I4609" t="str">
        <f t="shared" si="142"/>
        <v>F gases</v>
      </c>
      <c r="J4609" t="e">
        <f>INDEX(NoSettings!$C:$C,MATCH(EPS!$A4609,NoSettings!$A:$A,0))</f>
        <v>#N/A</v>
      </c>
      <c r="K4609">
        <f>INDEX(GWP!$C$2:$C$13,MATCH(EPS!I4609,GWP!$B$2:$B$13,0))</f>
        <v>1</v>
      </c>
      <c r="L4609" s="4" t="e">
        <f t="shared" si="143"/>
        <v>#N/A</v>
      </c>
    </row>
    <row r="4610" spans="1:12">
      <c r="A4610" t="s">
        <v>10158</v>
      </c>
      <c r="B4610" t="s">
        <v>7325</v>
      </c>
      <c r="C4610" t="s">
        <v>1740</v>
      </c>
      <c r="D4610" t="s">
        <v>6878</v>
      </c>
      <c r="E4610" t="s">
        <v>1702</v>
      </c>
      <c r="H4610" t="str">
        <f>INDEX('Vensim Variables'!$B:$B,MATCH(EPS!$B4610,'Vensim Variables'!$A:$A,0))</f>
        <v>g pollutant</v>
      </c>
      <c r="I4610" t="str">
        <f t="shared" si="142"/>
        <v>CO2</v>
      </c>
      <c r="J4610" t="e">
        <f>INDEX(NoSettings!$C:$C,MATCH(EPS!$A4610,NoSettings!$A:$A,0))</f>
        <v>#N/A</v>
      </c>
      <c r="K4610">
        <f>INDEX(GWP!$C$2:$C$13,MATCH(EPS!I4610,GWP!$B$2:$B$13,0))</f>
        <v>1</v>
      </c>
      <c r="L4610" s="4" t="e">
        <f t="shared" si="143"/>
        <v>#N/A</v>
      </c>
    </row>
    <row r="4611" spans="1:12">
      <c r="A4611" t="s">
        <v>10159</v>
      </c>
      <c r="B4611" t="s">
        <v>7325</v>
      </c>
      <c r="C4611" t="s">
        <v>1740</v>
      </c>
      <c r="D4611" t="s">
        <v>6878</v>
      </c>
      <c r="E4611" t="s">
        <v>1705</v>
      </c>
      <c r="H4611" t="str">
        <f>INDEX('Vensim Variables'!$B:$B,MATCH(EPS!$B4611,'Vensim Variables'!$A:$A,0))</f>
        <v>g pollutant</v>
      </c>
      <c r="I4611" t="str">
        <f t="shared" ref="I4611:I4674" si="144">IF(OR(C4611="CO2",C4611="CH4",C4611="N2O",C4611="F gases",C4611="VOC",C4611="CO",C4611="NOx",C4611="PM10",C4611="PM25",C4611="SOx",C4611="BC",C4611="OC"),C4611,IF(OR(D4611="CO2",D4611="CH4",D4611="N2O",D4611="F gases",D4611="VOC",D4611="CO",D4611="NOx",D4611="PM10",D4611="PM25",D4611="SOx",D4611="BC",D4611="OC"),D4611,IF(OR(E4611="CO2",E4611="CH4",E4611="N2O",E4611="F gases",E4611="VOC",E4611="CO",E4611="NOx",E4611="PM10",E4611="PM25",E4611="SOx",E4611="BC",E4611="OC"),E4611,"NA")))</f>
        <v>VOC</v>
      </c>
      <c r="J4611" t="e">
        <f>INDEX(NoSettings!$C:$C,MATCH(EPS!$A4611,NoSettings!$A:$A,0))</f>
        <v>#N/A</v>
      </c>
      <c r="K4611">
        <f>INDEX(GWP!$C$2:$C$13,MATCH(EPS!I4611,GWP!$B$2:$B$13,0))</f>
        <v>0</v>
      </c>
      <c r="L4611" s="4" t="e">
        <f t="shared" ref="L4611:L4674" si="145">IF(H4611="g pollutant",K4611*J4611/10^12,IF(H4611="MMTCO2e",J4611,IF(H4611="MWh",J4611,0)))</f>
        <v>#N/A</v>
      </c>
    </row>
    <row r="4612" spans="1:12">
      <c r="A4612" t="s">
        <v>10160</v>
      </c>
      <c r="B4612" t="s">
        <v>7325</v>
      </c>
      <c r="C4612" t="s">
        <v>1740</v>
      </c>
      <c r="D4612" t="s">
        <v>6878</v>
      </c>
      <c r="E4612" t="s">
        <v>1706</v>
      </c>
      <c r="H4612" t="str">
        <f>INDEX('Vensim Variables'!$B:$B,MATCH(EPS!$B4612,'Vensim Variables'!$A:$A,0))</f>
        <v>g pollutant</v>
      </c>
      <c r="I4612" t="str">
        <f t="shared" si="144"/>
        <v>CO</v>
      </c>
      <c r="J4612" t="e">
        <f>INDEX(NoSettings!$C:$C,MATCH(EPS!$A4612,NoSettings!$A:$A,0))</f>
        <v>#N/A</v>
      </c>
      <c r="K4612">
        <f>INDEX(GWP!$C$2:$C$13,MATCH(EPS!I4612,GWP!$B$2:$B$13,0))</f>
        <v>0</v>
      </c>
      <c r="L4612" s="4" t="e">
        <f t="shared" si="145"/>
        <v>#N/A</v>
      </c>
    </row>
    <row r="4613" spans="1:12">
      <c r="A4613" t="s">
        <v>10161</v>
      </c>
      <c r="B4613" t="s">
        <v>7325</v>
      </c>
      <c r="C4613" t="s">
        <v>1740</v>
      </c>
      <c r="D4613" t="s">
        <v>6878</v>
      </c>
      <c r="E4613" t="s">
        <v>1707</v>
      </c>
      <c r="H4613" t="str">
        <f>INDEX('Vensim Variables'!$B:$B,MATCH(EPS!$B4613,'Vensim Variables'!$A:$A,0))</f>
        <v>g pollutant</v>
      </c>
      <c r="I4613" t="str">
        <f t="shared" si="144"/>
        <v>NOx</v>
      </c>
      <c r="J4613" t="e">
        <f>INDEX(NoSettings!$C:$C,MATCH(EPS!$A4613,NoSettings!$A:$A,0))</f>
        <v>#N/A</v>
      </c>
      <c r="K4613">
        <f>INDEX(GWP!$C$2:$C$13,MATCH(EPS!I4613,GWP!$B$2:$B$13,0))</f>
        <v>0</v>
      </c>
      <c r="L4613" s="4" t="e">
        <f t="shared" si="145"/>
        <v>#N/A</v>
      </c>
    </row>
    <row r="4614" spans="1:12">
      <c r="A4614" t="s">
        <v>10162</v>
      </c>
      <c r="B4614" t="s">
        <v>7325</v>
      </c>
      <c r="C4614" t="s">
        <v>1740</v>
      </c>
      <c r="D4614" t="s">
        <v>6878</v>
      </c>
      <c r="E4614" t="s">
        <v>1708</v>
      </c>
      <c r="H4614" t="str">
        <f>INDEX('Vensim Variables'!$B:$B,MATCH(EPS!$B4614,'Vensim Variables'!$A:$A,0))</f>
        <v>g pollutant</v>
      </c>
      <c r="I4614" t="str">
        <f t="shared" si="144"/>
        <v>PM10</v>
      </c>
      <c r="J4614" t="e">
        <f>INDEX(NoSettings!$C:$C,MATCH(EPS!$A4614,NoSettings!$A:$A,0))</f>
        <v>#N/A</v>
      </c>
      <c r="K4614">
        <f>INDEX(GWP!$C$2:$C$13,MATCH(EPS!I4614,GWP!$B$2:$B$13,0))</f>
        <v>0</v>
      </c>
      <c r="L4614" s="4" t="e">
        <f t="shared" si="145"/>
        <v>#N/A</v>
      </c>
    </row>
    <row r="4615" spans="1:12">
      <c r="A4615" t="s">
        <v>10163</v>
      </c>
      <c r="B4615" t="s">
        <v>7325</v>
      </c>
      <c r="C4615" t="s">
        <v>1740</v>
      </c>
      <c r="D4615" t="s">
        <v>6878</v>
      </c>
      <c r="E4615" t="s">
        <v>1709</v>
      </c>
      <c r="H4615" t="str">
        <f>INDEX('Vensim Variables'!$B:$B,MATCH(EPS!$B4615,'Vensim Variables'!$A:$A,0))</f>
        <v>g pollutant</v>
      </c>
      <c r="I4615" t="str">
        <f t="shared" si="144"/>
        <v>PM25</v>
      </c>
      <c r="J4615" t="e">
        <f>INDEX(NoSettings!$C:$C,MATCH(EPS!$A4615,NoSettings!$A:$A,0))</f>
        <v>#N/A</v>
      </c>
      <c r="K4615">
        <f>INDEX(GWP!$C$2:$C$13,MATCH(EPS!I4615,GWP!$B$2:$B$13,0))</f>
        <v>0</v>
      </c>
      <c r="L4615" s="4" t="e">
        <f t="shared" si="145"/>
        <v>#N/A</v>
      </c>
    </row>
    <row r="4616" spans="1:12">
      <c r="A4616" t="s">
        <v>10164</v>
      </c>
      <c r="B4616" t="s">
        <v>7325</v>
      </c>
      <c r="C4616" t="s">
        <v>1740</v>
      </c>
      <c r="D4616" t="s">
        <v>6878</v>
      </c>
      <c r="E4616" t="s">
        <v>1710</v>
      </c>
      <c r="H4616" t="str">
        <f>INDEX('Vensim Variables'!$B:$B,MATCH(EPS!$B4616,'Vensim Variables'!$A:$A,0))</f>
        <v>g pollutant</v>
      </c>
      <c r="I4616" t="str">
        <f t="shared" si="144"/>
        <v>SOx</v>
      </c>
      <c r="J4616" t="e">
        <f>INDEX(NoSettings!$C:$C,MATCH(EPS!$A4616,NoSettings!$A:$A,0))</f>
        <v>#N/A</v>
      </c>
      <c r="K4616">
        <f>INDEX(GWP!$C$2:$C$13,MATCH(EPS!I4616,GWP!$B$2:$B$13,0))</f>
        <v>0</v>
      </c>
      <c r="L4616" s="4" t="e">
        <f t="shared" si="145"/>
        <v>#N/A</v>
      </c>
    </row>
    <row r="4617" spans="1:12">
      <c r="A4617" t="s">
        <v>10165</v>
      </c>
      <c r="B4617" t="s">
        <v>7325</v>
      </c>
      <c r="C4617" t="s">
        <v>1740</v>
      </c>
      <c r="D4617" t="s">
        <v>6878</v>
      </c>
      <c r="E4617" t="s">
        <v>1711</v>
      </c>
      <c r="H4617" t="str">
        <f>INDEX('Vensim Variables'!$B:$B,MATCH(EPS!$B4617,'Vensim Variables'!$A:$A,0))</f>
        <v>g pollutant</v>
      </c>
      <c r="I4617" t="str">
        <f t="shared" si="144"/>
        <v>BC</v>
      </c>
      <c r="J4617" t="e">
        <f>INDEX(NoSettings!$C:$C,MATCH(EPS!$A4617,NoSettings!$A:$A,0))</f>
        <v>#N/A</v>
      </c>
      <c r="K4617">
        <f>INDEX(GWP!$C$2:$C$13,MATCH(EPS!I4617,GWP!$B$2:$B$13,0))</f>
        <v>0</v>
      </c>
      <c r="L4617" s="4" t="e">
        <f t="shared" si="145"/>
        <v>#N/A</v>
      </c>
    </row>
    <row r="4618" spans="1:12">
      <c r="A4618" t="s">
        <v>10166</v>
      </c>
      <c r="B4618" t="s">
        <v>7325</v>
      </c>
      <c r="C4618" t="s">
        <v>1740</v>
      </c>
      <c r="D4618" t="s">
        <v>6878</v>
      </c>
      <c r="E4618" t="s">
        <v>1712</v>
      </c>
      <c r="H4618" t="str">
        <f>INDEX('Vensim Variables'!$B:$B,MATCH(EPS!$B4618,'Vensim Variables'!$A:$A,0))</f>
        <v>g pollutant</v>
      </c>
      <c r="I4618" t="str">
        <f t="shared" si="144"/>
        <v>OC</v>
      </c>
      <c r="J4618" t="e">
        <f>INDEX(NoSettings!$C:$C,MATCH(EPS!$A4618,NoSettings!$A:$A,0))</f>
        <v>#N/A</v>
      </c>
      <c r="K4618">
        <f>INDEX(GWP!$C$2:$C$13,MATCH(EPS!I4618,GWP!$B$2:$B$13,0))</f>
        <v>0</v>
      </c>
      <c r="L4618" s="4" t="e">
        <f t="shared" si="145"/>
        <v>#N/A</v>
      </c>
    </row>
    <row r="4619" spans="1:12">
      <c r="A4619" t="s">
        <v>10167</v>
      </c>
      <c r="B4619" t="s">
        <v>7325</v>
      </c>
      <c r="C4619" t="s">
        <v>1740</v>
      </c>
      <c r="D4619" t="s">
        <v>6878</v>
      </c>
      <c r="E4619" t="s">
        <v>1713</v>
      </c>
      <c r="H4619" t="str">
        <f>INDEX('Vensim Variables'!$B:$B,MATCH(EPS!$B4619,'Vensim Variables'!$A:$A,0))</f>
        <v>g pollutant</v>
      </c>
      <c r="I4619" t="str">
        <f t="shared" si="144"/>
        <v>CH4</v>
      </c>
      <c r="J4619" t="e">
        <f>INDEX(NoSettings!$C:$C,MATCH(EPS!$A4619,NoSettings!$A:$A,0))</f>
        <v>#N/A</v>
      </c>
      <c r="K4619">
        <f>INDEX(GWP!$C$2:$C$13,MATCH(EPS!I4619,GWP!$B$2:$B$13,0))</f>
        <v>28</v>
      </c>
      <c r="L4619" s="4" t="e">
        <f t="shared" si="145"/>
        <v>#N/A</v>
      </c>
    </row>
    <row r="4620" spans="1:12">
      <c r="A4620" t="s">
        <v>10168</v>
      </c>
      <c r="B4620" t="s">
        <v>7325</v>
      </c>
      <c r="C4620" t="s">
        <v>1740</v>
      </c>
      <c r="D4620" t="s">
        <v>6878</v>
      </c>
      <c r="E4620" t="s">
        <v>1714</v>
      </c>
      <c r="H4620" t="str">
        <f>INDEX('Vensim Variables'!$B:$B,MATCH(EPS!$B4620,'Vensim Variables'!$A:$A,0))</f>
        <v>g pollutant</v>
      </c>
      <c r="I4620" t="str">
        <f t="shared" si="144"/>
        <v>N2O</v>
      </c>
      <c r="J4620" t="e">
        <f>INDEX(NoSettings!$C:$C,MATCH(EPS!$A4620,NoSettings!$A:$A,0))</f>
        <v>#N/A</v>
      </c>
      <c r="K4620">
        <f>INDEX(GWP!$C$2:$C$13,MATCH(EPS!I4620,GWP!$B$2:$B$13,0))</f>
        <v>265</v>
      </c>
      <c r="L4620" s="4" t="e">
        <f t="shared" si="145"/>
        <v>#N/A</v>
      </c>
    </row>
    <row r="4621" spans="1:12">
      <c r="A4621" t="s">
        <v>10169</v>
      </c>
      <c r="B4621" t="s">
        <v>7325</v>
      </c>
      <c r="C4621" t="s">
        <v>1740</v>
      </c>
      <c r="D4621" t="s">
        <v>6878</v>
      </c>
      <c r="E4621" t="s">
        <v>1715</v>
      </c>
      <c r="H4621" t="str">
        <f>INDEX('Vensim Variables'!$B:$B,MATCH(EPS!$B4621,'Vensim Variables'!$A:$A,0))</f>
        <v>g pollutant</v>
      </c>
      <c r="I4621" t="str">
        <f t="shared" si="144"/>
        <v>F gases</v>
      </c>
      <c r="J4621" t="e">
        <f>INDEX(NoSettings!$C:$C,MATCH(EPS!$A4621,NoSettings!$A:$A,0))</f>
        <v>#N/A</v>
      </c>
      <c r="K4621">
        <f>INDEX(GWP!$C$2:$C$13,MATCH(EPS!I4621,GWP!$B$2:$B$13,0))</f>
        <v>1</v>
      </c>
      <c r="L4621" s="4" t="e">
        <f t="shared" si="145"/>
        <v>#N/A</v>
      </c>
    </row>
    <row r="4622" spans="1:12">
      <c r="A4622" t="s">
        <v>10170</v>
      </c>
      <c r="B4622" t="s">
        <v>7325</v>
      </c>
      <c r="C4622" t="s">
        <v>1740</v>
      </c>
      <c r="D4622" t="s">
        <v>6879</v>
      </c>
      <c r="E4622" t="s">
        <v>1702</v>
      </c>
      <c r="H4622" t="str">
        <f>INDEX('Vensim Variables'!$B:$B,MATCH(EPS!$B4622,'Vensim Variables'!$A:$A,0))</f>
        <v>g pollutant</v>
      </c>
      <c r="I4622" t="str">
        <f t="shared" si="144"/>
        <v>CO2</v>
      </c>
      <c r="J4622" t="e">
        <f>INDEX(NoSettings!$C:$C,MATCH(EPS!$A4622,NoSettings!$A:$A,0))</f>
        <v>#N/A</v>
      </c>
      <c r="K4622">
        <f>INDEX(GWP!$C$2:$C$13,MATCH(EPS!I4622,GWP!$B$2:$B$13,0))</f>
        <v>1</v>
      </c>
      <c r="L4622" s="4" t="e">
        <f t="shared" si="145"/>
        <v>#N/A</v>
      </c>
    </row>
    <row r="4623" spans="1:12">
      <c r="A4623" t="s">
        <v>10171</v>
      </c>
      <c r="B4623" t="s">
        <v>7325</v>
      </c>
      <c r="C4623" t="s">
        <v>1740</v>
      </c>
      <c r="D4623" t="s">
        <v>6879</v>
      </c>
      <c r="E4623" t="s">
        <v>1705</v>
      </c>
      <c r="H4623" t="str">
        <f>INDEX('Vensim Variables'!$B:$B,MATCH(EPS!$B4623,'Vensim Variables'!$A:$A,0))</f>
        <v>g pollutant</v>
      </c>
      <c r="I4623" t="str">
        <f t="shared" si="144"/>
        <v>VOC</v>
      </c>
      <c r="J4623" t="e">
        <f>INDEX(NoSettings!$C:$C,MATCH(EPS!$A4623,NoSettings!$A:$A,0))</f>
        <v>#N/A</v>
      </c>
      <c r="K4623">
        <f>INDEX(GWP!$C$2:$C$13,MATCH(EPS!I4623,GWP!$B$2:$B$13,0))</f>
        <v>0</v>
      </c>
      <c r="L4623" s="4" t="e">
        <f t="shared" si="145"/>
        <v>#N/A</v>
      </c>
    </row>
    <row r="4624" spans="1:12">
      <c r="A4624" t="s">
        <v>10172</v>
      </c>
      <c r="B4624" t="s">
        <v>7325</v>
      </c>
      <c r="C4624" t="s">
        <v>1740</v>
      </c>
      <c r="D4624" t="s">
        <v>6879</v>
      </c>
      <c r="E4624" t="s">
        <v>1706</v>
      </c>
      <c r="H4624" t="str">
        <f>INDEX('Vensim Variables'!$B:$B,MATCH(EPS!$B4624,'Vensim Variables'!$A:$A,0))</f>
        <v>g pollutant</v>
      </c>
      <c r="I4624" t="str">
        <f t="shared" si="144"/>
        <v>CO</v>
      </c>
      <c r="J4624" t="e">
        <f>INDEX(NoSettings!$C:$C,MATCH(EPS!$A4624,NoSettings!$A:$A,0))</f>
        <v>#N/A</v>
      </c>
      <c r="K4624">
        <f>INDEX(GWP!$C$2:$C$13,MATCH(EPS!I4624,GWP!$B$2:$B$13,0))</f>
        <v>0</v>
      </c>
      <c r="L4624" s="4" t="e">
        <f t="shared" si="145"/>
        <v>#N/A</v>
      </c>
    </row>
    <row r="4625" spans="1:12">
      <c r="A4625" t="s">
        <v>10173</v>
      </c>
      <c r="B4625" t="s">
        <v>7325</v>
      </c>
      <c r="C4625" t="s">
        <v>1740</v>
      </c>
      <c r="D4625" t="s">
        <v>6879</v>
      </c>
      <c r="E4625" t="s">
        <v>1707</v>
      </c>
      <c r="H4625" t="str">
        <f>INDEX('Vensim Variables'!$B:$B,MATCH(EPS!$B4625,'Vensim Variables'!$A:$A,0))</f>
        <v>g pollutant</v>
      </c>
      <c r="I4625" t="str">
        <f t="shared" si="144"/>
        <v>NOx</v>
      </c>
      <c r="J4625" t="e">
        <f>INDEX(NoSettings!$C:$C,MATCH(EPS!$A4625,NoSettings!$A:$A,0))</f>
        <v>#N/A</v>
      </c>
      <c r="K4625">
        <f>INDEX(GWP!$C$2:$C$13,MATCH(EPS!I4625,GWP!$B$2:$B$13,0))</f>
        <v>0</v>
      </c>
      <c r="L4625" s="4" t="e">
        <f t="shared" si="145"/>
        <v>#N/A</v>
      </c>
    </row>
    <row r="4626" spans="1:12">
      <c r="A4626" t="s">
        <v>10174</v>
      </c>
      <c r="B4626" t="s">
        <v>7325</v>
      </c>
      <c r="C4626" t="s">
        <v>1740</v>
      </c>
      <c r="D4626" t="s">
        <v>6879</v>
      </c>
      <c r="E4626" t="s">
        <v>1708</v>
      </c>
      <c r="H4626" t="str">
        <f>INDEX('Vensim Variables'!$B:$B,MATCH(EPS!$B4626,'Vensim Variables'!$A:$A,0))</f>
        <v>g pollutant</v>
      </c>
      <c r="I4626" t="str">
        <f t="shared" si="144"/>
        <v>PM10</v>
      </c>
      <c r="J4626" t="e">
        <f>INDEX(NoSettings!$C:$C,MATCH(EPS!$A4626,NoSettings!$A:$A,0))</f>
        <v>#N/A</v>
      </c>
      <c r="K4626">
        <f>INDEX(GWP!$C$2:$C$13,MATCH(EPS!I4626,GWP!$B$2:$B$13,0))</f>
        <v>0</v>
      </c>
      <c r="L4626" s="4" t="e">
        <f t="shared" si="145"/>
        <v>#N/A</v>
      </c>
    </row>
    <row r="4627" spans="1:12">
      <c r="A4627" t="s">
        <v>10175</v>
      </c>
      <c r="B4627" t="s">
        <v>7325</v>
      </c>
      <c r="C4627" t="s">
        <v>1740</v>
      </c>
      <c r="D4627" t="s">
        <v>6879</v>
      </c>
      <c r="E4627" t="s">
        <v>1709</v>
      </c>
      <c r="H4627" t="str">
        <f>INDEX('Vensim Variables'!$B:$B,MATCH(EPS!$B4627,'Vensim Variables'!$A:$A,0))</f>
        <v>g pollutant</v>
      </c>
      <c r="I4627" t="str">
        <f t="shared" si="144"/>
        <v>PM25</v>
      </c>
      <c r="J4627" t="e">
        <f>INDEX(NoSettings!$C:$C,MATCH(EPS!$A4627,NoSettings!$A:$A,0))</f>
        <v>#N/A</v>
      </c>
      <c r="K4627">
        <f>INDEX(GWP!$C$2:$C$13,MATCH(EPS!I4627,GWP!$B$2:$B$13,0))</f>
        <v>0</v>
      </c>
      <c r="L4627" s="4" t="e">
        <f t="shared" si="145"/>
        <v>#N/A</v>
      </c>
    </row>
    <row r="4628" spans="1:12">
      <c r="A4628" t="s">
        <v>10176</v>
      </c>
      <c r="B4628" t="s">
        <v>7325</v>
      </c>
      <c r="C4628" t="s">
        <v>1740</v>
      </c>
      <c r="D4628" t="s">
        <v>6879</v>
      </c>
      <c r="E4628" t="s">
        <v>1710</v>
      </c>
      <c r="H4628" t="str">
        <f>INDEX('Vensim Variables'!$B:$B,MATCH(EPS!$B4628,'Vensim Variables'!$A:$A,0))</f>
        <v>g pollutant</v>
      </c>
      <c r="I4628" t="str">
        <f t="shared" si="144"/>
        <v>SOx</v>
      </c>
      <c r="J4628" t="e">
        <f>INDEX(NoSettings!$C:$C,MATCH(EPS!$A4628,NoSettings!$A:$A,0))</f>
        <v>#N/A</v>
      </c>
      <c r="K4628">
        <f>INDEX(GWP!$C$2:$C$13,MATCH(EPS!I4628,GWP!$B$2:$B$13,0))</f>
        <v>0</v>
      </c>
      <c r="L4628" s="4" t="e">
        <f t="shared" si="145"/>
        <v>#N/A</v>
      </c>
    </row>
    <row r="4629" spans="1:12">
      <c r="A4629" t="s">
        <v>10177</v>
      </c>
      <c r="B4629" t="s">
        <v>7325</v>
      </c>
      <c r="C4629" t="s">
        <v>1740</v>
      </c>
      <c r="D4629" t="s">
        <v>6879</v>
      </c>
      <c r="E4629" t="s">
        <v>1711</v>
      </c>
      <c r="H4629" t="str">
        <f>INDEX('Vensim Variables'!$B:$B,MATCH(EPS!$B4629,'Vensim Variables'!$A:$A,0))</f>
        <v>g pollutant</v>
      </c>
      <c r="I4629" t="str">
        <f t="shared" si="144"/>
        <v>BC</v>
      </c>
      <c r="J4629" t="e">
        <f>INDEX(NoSettings!$C:$C,MATCH(EPS!$A4629,NoSettings!$A:$A,0))</f>
        <v>#N/A</v>
      </c>
      <c r="K4629">
        <f>INDEX(GWP!$C$2:$C$13,MATCH(EPS!I4629,GWP!$B$2:$B$13,0))</f>
        <v>0</v>
      </c>
      <c r="L4629" s="4" t="e">
        <f t="shared" si="145"/>
        <v>#N/A</v>
      </c>
    </row>
    <row r="4630" spans="1:12">
      <c r="A4630" t="s">
        <v>10178</v>
      </c>
      <c r="B4630" t="s">
        <v>7325</v>
      </c>
      <c r="C4630" t="s">
        <v>1740</v>
      </c>
      <c r="D4630" t="s">
        <v>6879</v>
      </c>
      <c r="E4630" t="s">
        <v>1712</v>
      </c>
      <c r="H4630" t="str">
        <f>INDEX('Vensim Variables'!$B:$B,MATCH(EPS!$B4630,'Vensim Variables'!$A:$A,0))</f>
        <v>g pollutant</v>
      </c>
      <c r="I4630" t="str">
        <f t="shared" si="144"/>
        <v>OC</v>
      </c>
      <c r="J4630" t="e">
        <f>INDEX(NoSettings!$C:$C,MATCH(EPS!$A4630,NoSettings!$A:$A,0))</f>
        <v>#N/A</v>
      </c>
      <c r="K4630">
        <f>INDEX(GWP!$C$2:$C$13,MATCH(EPS!I4630,GWP!$B$2:$B$13,0))</f>
        <v>0</v>
      </c>
      <c r="L4630" s="4" t="e">
        <f t="shared" si="145"/>
        <v>#N/A</v>
      </c>
    </row>
    <row r="4631" spans="1:12">
      <c r="A4631" t="s">
        <v>10179</v>
      </c>
      <c r="B4631" t="s">
        <v>7325</v>
      </c>
      <c r="C4631" t="s">
        <v>1740</v>
      </c>
      <c r="D4631" t="s">
        <v>6879</v>
      </c>
      <c r="E4631" t="s">
        <v>1713</v>
      </c>
      <c r="H4631" t="str">
        <f>INDEX('Vensim Variables'!$B:$B,MATCH(EPS!$B4631,'Vensim Variables'!$A:$A,0))</f>
        <v>g pollutant</v>
      </c>
      <c r="I4631" t="str">
        <f t="shared" si="144"/>
        <v>CH4</v>
      </c>
      <c r="J4631" t="e">
        <f>INDEX(NoSettings!$C:$C,MATCH(EPS!$A4631,NoSettings!$A:$A,0))</f>
        <v>#N/A</v>
      </c>
      <c r="K4631">
        <f>INDEX(GWP!$C$2:$C$13,MATCH(EPS!I4631,GWP!$B$2:$B$13,0))</f>
        <v>28</v>
      </c>
      <c r="L4631" s="4" t="e">
        <f t="shared" si="145"/>
        <v>#N/A</v>
      </c>
    </row>
    <row r="4632" spans="1:12">
      <c r="A4632" t="s">
        <v>10180</v>
      </c>
      <c r="B4632" t="s">
        <v>7325</v>
      </c>
      <c r="C4632" t="s">
        <v>1740</v>
      </c>
      <c r="D4632" t="s">
        <v>6879</v>
      </c>
      <c r="E4632" t="s">
        <v>1714</v>
      </c>
      <c r="H4632" t="str">
        <f>INDEX('Vensim Variables'!$B:$B,MATCH(EPS!$B4632,'Vensim Variables'!$A:$A,0))</f>
        <v>g pollutant</v>
      </c>
      <c r="I4632" t="str">
        <f t="shared" si="144"/>
        <v>N2O</v>
      </c>
      <c r="J4632" t="e">
        <f>INDEX(NoSettings!$C:$C,MATCH(EPS!$A4632,NoSettings!$A:$A,0))</f>
        <v>#N/A</v>
      </c>
      <c r="K4632">
        <f>INDEX(GWP!$C$2:$C$13,MATCH(EPS!I4632,GWP!$B$2:$B$13,0))</f>
        <v>265</v>
      </c>
      <c r="L4632" s="4" t="e">
        <f t="shared" si="145"/>
        <v>#N/A</v>
      </c>
    </row>
    <row r="4633" spans="1:12">
      <c r="A4633" t="s">
        <v>10181</v>
      </c>
      <c r="B4633" t="s">
        <v>7325</v>
      </c>
      <c r="C4633" t="s">
        <v>1740</v>
      </c>
      <c r="D4633" t="s">
        <v>6879</v>
      </c>
      <c r="E4633" t="s">
        <v>1715</v>
      </c>
      <c r="H4633" t="str">
        <f>INDEX('Vensim Variables'!$B:$B,MATCH(EPS!$B4633,'Vensim Variables'!$A:$A,0))</f>
        <v>g pollutant</v>
      </c>
      <c r="I4633" t="str">
        <f t="shared" si="144"/>
        <v>F gases</v>
      </c>
      <c r="J4633" t="e">
        <f>INDEX(NoSettings!$C:$C,MATCH(EPS!$A4633,NoSettings!$A:$A,0))</f>
        <v>#N/A</v>
      </c>
      <c r="K4633">
        <f>INDEX(GWP!$C$2:$C$13,MATCH(EPS!I4633,GWP!$B$2:$B$13,0))</f>
        <v>1</v>
      </c>
      <c r="L4633" s="4" t="e">
        <f t="shared" si="145"/>
        <v>#N/A</v>
      </c>
    </row>
    <row r="4634" spans="1:12">
      <c r="A4634" t="s">
        <v>10182</v>
      </c>
      <c r="B4634" t="s">
        <v>7325</v>
      </c>
      <c r="C4634" t="s">
        <v>1740</v>
      </c>
      <c r="D4634" t="s">
        <v>6880</v>
      </c>
      <c r="E4634" t="s">
        <v>1702</v>
      </c>
      <c r="H4634" t="str">
        <f>INDEX('Vensim Variables'!$B:$B,MATCH(EPS!$B4634,'Vensim Variables'!$A:$A,0))</f>
        <v>g pollutant</v>
      </c>
      <c r="I4634" t="str">
        <f t="shared" si="144"/>
        <v>CO2</v>
      </c>
      <c r="J4634" t="e">
        <f>INDEX(NoSettings!$C:$C,MATCH(EPS!$A4634,NoSettings!$A:$A,0))</f>
        <v>#N/A</v>
      </c>
      <c r="K4634">
        <f>INDEX(GWP!$C$2:$C$13,MATCH(EPS!I4634,GWP!$B$2:$B$13,0))</f>
        <v>1</v>
      </c>
      <c r="L4634" s="4" t="e">
        <f t="shared" si="145"/>
        <v>#N/A</v>
      </c>
    </row>
    <row r="4635" spans="1:12">
      <c r="A4635" t="s">
        <v>10183</v>
      </c>
      <c r="B4635" t="s">
        <v>7325</v>
      </c>
      <c r="C4635" t="s">
        <v>1740</v>
      </c>
      <c r="D4635" t="s">
        <v>6880</v>
      </c>
      <c r="E4635" t="s">
        <v>1705</v>
      </c>
      <c r="H4635" t="str">
        <f>INDEX('Vensim Variables'!$B:$B,MATCH(EPS!$B4635,'Vensim Variables'!$A:$A,0))</f>
        <v>g pollutant</v>
      </c>
      <c r="I4635" t="str">
        <f t="shared" si="144"/>
        <v>VOC</v>
      </c>
      <c r="J4635" t="e">
        <f>INDEX(NoSettings!$C:$C,MATCH(EPS!$A4635,NoSettings!$A:$A,0))</f>
        <v>#N/A</v>
      </c>
      <c r="K4635">
        <f>INDEX(GWP!$C$2:$C$13,MATCH(EPS!I4635,GWP!$B$2:$B$13,0))</f>
        <v>0</v>
      </c>
      <c r="L4635" s="4" t="e">
        <f t="shared" si="145"/>
        <v>#N/A</v>
      </c>
    </row>
    <row r="4636" spans="1:12">
      <c r="A4636" t="s">
        <v>10184</v>
      </c>
      <c r="B4636" t="s">
        <v>7325</v>
      </c>
      <c r="C4636" t="s">
        <v>1740</v>
      </c>
      <c r="D4636" t="s">
        <v>6880</v>
      </c>
      <c r="E4636" t="s">
        <v>1706</v>
      </c>
      <c r="H4636" t="str">
        <f>INDEX('Vensim Variables'!$B:$B,MATCH(EPS!$B4636,'Vensim Variables'!$A:$A,0))</f>
        <v>g pollutant</v>
      </c>
      <c r="I4636" t="str">
        <f t="shared" si="144"/>
        <v>CO</v>
      </c>
      <c r="J4636" t="e">
        <f>INDEX(NoSettings!$C:$C,MATCH(EPS!$A4636,NoSettings!$A:$A,0))</f>
        <v>#N/A</v>
      </c>
      <c r="K4636">
        <f>INDEX(GWP!$C$2:$C$13,MATCH(EPS!I4636,GWP!$B$2:$B$13,0))</f>
        <v>0</v>
      </c>
      <c r="L4636" s="4" t="e">
        <f t="shared" si="145"/>
        <v>#N/A</v>
      </c>
    </row>
    <row r="4637" spans="1:12">
      <c r="A4637" t="s">
        <v>10185</v>
      </c>
      <c r="B4637" t="s">
        <v>7325</v>
      </c>
      <c r="C4637" t="s">
        <v>1740</v>
      </c>
      <c r="D4637" t="s">
        <v>6880</v>
      </c>
      <c r="E4637" t="s">
        <v>1707</v>
      </c>
      <c r="H4637" t="str">
        <f>INDEX('Vensim Variables'!$B:$B,MATCH(EPS!$B4637,'Vensim Variables'!$A:$A,0))</f>
        <v>g pollutant</v>
      </c>
      <c r="I4637" t="str">
        <f t="shared" si="144"/>
        <v>NOx</v>
      </c>
      <c r="J4637" t="e">
        <f>INDEX(NoSettings!$C:$C,MATCH(EPS!$A4637,NoSettings!$A:$A,0))</f>
        <v>#N/A</v>
      </c>
      <c r="K4637">
        <f>INDEX(GWP!$C$2:$C$13,MATCH(EPS!I4637,GWP!$B$2:$B$13,0))</f>
        <v>0</v>
      </c>
      <c r="L4637" s="4" t="e">
        <f t="shared" si="145"/>
        <v>#N/A</v>
      </c>
    </row>
    <row r="4638" spans="1:12">
      <c r="A4638" t="s">
        <v>10186</v>
      </c>
      <c r="B4638" t="s">
        <v>7325</v>
      </c>
      <c r="C4638" t="s">
        <v>1740</v>
      </c>
      <c r="D4638" t="s">
        <v>6880</v>
      </c>
      <c r="E4638" t="s">
        <v>1708</v>
      </c>
      <c r="H4638" t="str">
        <f>INDEX('Vensim Variables'!$B:$B,MATCH(EPS!$B4638,'Vensim Variables'!$A:$A,0))</f>
        <v>g pollutant</v>
      </c>
      <c r="I4638" t="str">
        <f t="shared" si="144"/>
        <v>PM10</v>
      </c>
      <c r="J4638" t="e">
        <f>INDEX(NoSettings!$C:$C,MATCH(EPS!$A4638,NoSettings!$A:$A,0))</f>
        <v>#N/A</v>
      </c>
      <c r="K4638">
        <f>INDEX(GWP!$C$2:$C$13,MATCH(EPS!I4638,GWP!$B$2:$B$13,0))</f>
        <v>0</v>
      </c>
      <c r="L4638" s="4" t="e">
        <f t="shared" si="145"/>
        <v>#N/A</v>
      </c>
    </row>
    <row r="4639" spans="1:12">
      <c r="A4639" t="s">
        <v>10187</v>
      </c>
      <c r="B4639" t="s">
        <v>7325</v>
      </c>
      <c r="C4639" t="s">
        <v>1740</v>
      </c>
      <c r="D4639" t="s">
        <v>6880</v>
      </c>
      <c r="E4639" t="s">
        <v>1709</v>
      </c>
      <c r="H4639" t="str">
        <f>INDEX('Vensim Variables'!$B:$B,MATCH(EPS!$B4639,'Vensim Variables'!$A:$A,0))</f>
        <v>g pollutant</v>
      </c>
      <c r="I4639" t="str">
        <f t="shared" si="144"/>
        <v>PM25</v>
      </c>
      <c r="J4639" t="e">
        <f>INDEX(NoSettings!$C:$C,MATCH(EPS!$A4639,NoSettings!$A:$A,0))</f>
        <v>#N/A</v>
      </c>
      <c r="K4639">
        <f>INDEX(GWP!$C$2:$C$13,MATCH(EPS!I4639,GWP!$B$2:$B$13,0))</f>
        <v>0</v>
      </c>
      <c r="L4639" s="4" t="e">
        <f t="shared" si="145"/>
        <v>#N/A</v>
      </c>
    </row>
    <row r="4640" spans="1:12">
      <c r="A4640" t="s">
        <v>10188</v>
      </c>
      <c r="B4640" t="s">
        <v>7325</v>
      </c>
      <c r="C4640" t="s">
        <v>1740</v>
      </c>
      <c r="D4640" t="s">
        <v>6880</v>
      </c>
      <c r="E4640" t="s">
        <v>1710</v>
      </c>
      <c r="H4640" t="str">
        <f>INDEX('Vensim Variables'!$B:$B,MATCH(EPS!$B4640,'Vensim Variables'!$A:$A,0))</f>
        <v>g pollutant</v>
      </c>
      <c r="I4640" t="str">
        <f t="shared" si="144"/>
        <v>SOx</v>
      </c>
      <c r="J4640" t="e">
        <f>INDEX(NoSettings!$C:$C,MATCH(EPS!$A4640,NoSettings!$A:$A,0))</f>
        <v>#N/A</v>
      </c>
      <c r="K4640">
        <f>INDEX(GWP!$C$2:$C$13,MATCH(EPS!I4640,GWP!$B$2:$B$13,0))</f>
        <v>0</v>
      </c>
      <c r="L4640" s="4" t="e">
        <f t="shared" si="145"/>
        <v>#N/A</v>
      </c>
    </row>
    <row r="4641" spans="1:12">
      <c r="A4641" t="s">
        <v>10189</v>
      </c>
      <c r="B4641" t="s">
        <v>7325</v>
      </c>
      <c r="C4641" t="s">
        <v>1740</v>
      </c>
      <c r="D4641" t="s">
        <v>6880</v>
      </c>
      <c r="E4641" t="s">
        <v>1711</v>
      </c>
      <c r="H4641" t="str">
        <f>INDEX('Vensim Variables'!$B:$B,MATCH(EPS!$B4641,'Vensim Variables'!$A:$A,0))</f>
        <v>g pollutant</v>
      </c>
      <c r="I4641" t="str">
        <f t="shared" si="144"/>
        <v>BC</v>
      </c>
      <c r="J4641" t="e">
        <f>INDEX(NoSettings!$C:$C,MATCH(EPS!$A4641,NoSettings!$A:$A,0))</f>
        <v>#N/A</v>
      </c>
      <c r="K4641">
        <f>INDEX(GWP!$C$2:$C$13,MATCH(EPS!I4641,GWP!$B$2:$B$13,0))</f>
        <v>0</v>
      </c>
      <c r="L4641" s="4" t="e">
        <f t="shared" si="145"/>
        <v>#N/A</v>
      </c>
    </row>
    <row r="4642" spans="1:12">
      <c r="A4642" t="s">
        <v>10190</v>
      </c>
      <c r="B4642" t="s">
        <v>7325</v>
      </c>
      <c r="C4642" t="s">
        <v>1740</v>
      </c>
      <c r="D4642" t="s">
        <v>6880</v>
      </c>
      <c r="E4642" t="s">
        <v>1712</v>
      </c>
      <c r="H4642" t="str">
        <f>INDEX('Vensim Variables'!$B:$B,MATCH(EPS!$B4642,'Vensim Variables'!$A:$A,0))</f>
        <v>g pollutant</v>
      </c>
      <c r="I4642" t="str">
        <f t="shared" si="144"/>
        <v>OC</v>
      </c>
      <c r="J4642" t="e">
        <f>INDEX(NoSettings!$C:$C,MATCH(EPS!$A4642,NoSettings!$A:$A,0))</f>
        <v>#N/A</v>
      </c>
      <c r="K4642">
        <f>INDEX(GWP!$C$2:$C$13,MATCH(EPS!I4642,GWP!$B$2:$B$13,0))</f>
        <v>0</v>
      </c>
      <c r="L4642" s="4" t="e">
        <f t="shared" si="145"/>
        <v>#N/A</v>
      </c>
    </row>
    <row r="4643" spans="1:12">
      <c r="A4643" t="s">
        <v>10191</v>
      </c>
      <c r="B4643" t="s">
        <v>7325</v>
      </c>
      <c r="C4643" t="s">
        <v>1740</v>
      </c>
      <c r="D4643" t="s">
        <v>6880</v>
      </c>
      <c r="E4643" t="s">
        <v>1713</v>
      </c>
      <c r="H4643" t="str">
        <f>INDEX('Vensim Variables'!$B:$B,MATCH(EPS!$B4643,'Vensim Variables'!$A:$A,0))</f>
        <v>g pollutant</v>
      </c>
      <c r="I4643" t="str">
        <f t="shared" si="144"/>
        <v>CH4</v>
      </c>
      <c r="J4643" t="e">
        <f>INDEX(NoSettings!$C:$C,MATCH(EPS!$A4643,NoSettings!$A:$A,0))</f>
        <v>#N/A</v>
      </c>
      <c r="K4643">
        <f>INDEX(GWP!$C$2:$C$13,MATCH(EPS!I4643,GWP!$B$2:$B$13,0))</f>
        <v>28</v>
      </c>
      <c r="L4643" s="4" t="e">
        <f t="shared" si="145"/>
        <v>#N/A</v>
      </c>
    </row>
    <row r="4644" spans="1:12">
      <c r="A4644" t="s">
        <v>10192</v>
      </c>
      <c r="B4644" t="s">
        <v>7325</v>
      </c>
      <c r="C4644" t="s">
        <v>1740</v>
      </c>
      <c r="D4644" t="s">
        <v>6880</v>
      </c>
      <c r="E4644" t="s">
        <v>1714</v>
      </c>
      <c r="H4644" t="str">
        <f>INDEX('Vensim Variables'!$B:$B,MATCH(EPS!$B4644,'Vensim Variables'!$A:$A,0))</f>
        <v>g pollutant</v>
      </c>
      <c r="I4644" t="str">
        <f t="shared" si="144"/>
        <v>N2O</v>
      </c>
      <c r="J4644" t="e">
        <f>INDEX(NoSettings!$C:$C,MATCH(EPS!$A4644,NoSettings!$A:$A,0))</f>
        <v>#N/A</v>
      </c>
      <c r="K4644">
        <f>INDEX(GWP!$C$2:$C$13,MATCH(EPS!I4644,GWP!$B$2:$B$13,0))</f>
        <v>265</v>
      </c>
      <c r="L4644" s="4" t="e">
        <f t="shared" si="145"/>
        <v>#N/A</v>
      </c>
    </row>
    <row r="4645" spans="1:12">
      <c r="A4645" t="s">
        <v>10193</v>
      </c>
      <c r="B4645" t="s">
        <v>7325</v>
      </c>
      <c r="C4645" t="s">
        <v>1740</v>
      </c>
      <c r="D4645" t="s">
        <v>6880</v>
      </c>
      <c r="E4645" t="s">
        <v>1715</v>
      </c>
      <c r="H4645" t="str">
        <f>INDEX('Vensim Variables'!$B:$B,MATCH(EPS!$B4645,'Vensim Variables'!$A:$A,0))</f>
        <v>g pollutant</v>
      </c>
      <c r="I4645" t="str">
        <f t="shared" si="144"/>
        <v>F gases</v>
      </c>
      <c r="J4645" t="e">
        <f>INDEX(NoSettings!$C:$C,MATCH(EPS!$A4645,NoSettings!$A:$A,0))</f>
        <v>#N/A</v>
      </c>
      <c r="K4645">
        <f>INDEX(GWP!$C$2:$C$13,MATCH(EPS!I4645,GWP!$B$2:$B$13,0))</f>
        <v>1</v>
      </c>
      <c r="L4645" s="4" t="e">
        <f t="shared" si="145"/>
        <v>#N/A</v>
      </c>
    </row>
    <row r="4646" spans="1:12">
      <c r="A4646" t="s">
        <v>10194</v>
      </c>
      <c r="B4646" t="s">
        <v>7325</v>
      </c>
      <c r="C4646" t="s">
        <v>1740</v>
      </c>
      <c r="D4646" t="s">
        <v>6881</v>
      </c>
      <c r="E4646" t="s">
        <v>1702</v>
      </c>
      <c r="H4646" t="str">
        <f>INDEX('Vensim Variables'!$B:$B,MATCH(EPS!$B4646,'Vensim Variables'!$A:$A,0))</f>
        <v>g pollutant</v>
      </c>
      <c r="I4646" t="str">
        <f t="shared" si="144"/>
        <v>CO2</v>
      </c>
      <c r="J4646" t="e">
        <f>INDEX(NoSettings!$C:$C,MATCH(EPS!$A4646,NoSettings!$A:$A,0))</f>
        <v>#N/A</v>
      </c>
      <c r="K4646">
        <f>INDEX(GWP!$C$2:$C$13,MATCH(EPS!I4646,GWP!$B$2:$B$13,0))</f>
        <v>1</v>
      </c>
      <c r="L4646" s="4" t="e">
        <f t="shared" si="145"/>
        <v>#N/A</v>
      </c>
    </row>
    <row r="4647" spans="1:12">
      <c r="A4647" t="s">
        <v>10195</v>
      </c>
      <c r="B4647" t="s">
        <v>7325</v>
      </c>
      <c r="C4647" t="s">
        <v>1740</v>
      </c>
      <c r="D4647" t="s">
        <v>6881</v>
      </c>
      <c r="E4647" t="s">
        <v>1705</v>
      </c>
      <c r="H4647" t="str">
        <f>INDEX('Vensim Variables'!$B:$B,MATCH(EPS!$B4647,'Vensim Variables'!$A:$A,0))</f>
        <v>g pollutant</v>
      </c>
      <c r="I4647" t="str">
        <f t="shared" si="144"/>
        <v>VOC</v>
      </c>
      <c r="J4647" t="e">
        <f>INDEX(NoSettings!$C:$C,MATCH(EPS!$A4647,NoSettings!$A:$A,0))</f>
        <v>#N/A</v>
      </c>
      <c r="K4647">
        <f>INDEX(GWP!$C$2:$C$13,MATCH(EPS!I4647,GWP!$B$2:$B$13,0))</f>
        <v>0</v>
      </c>
      <c r="L4647" s="4" t="e">
        <f t="shared" si="145"/>
        <v>#N/A</v>
      </c>
    </row>
    <row r="4648" spans="1:12">
      <c r="A4648" t="s">
        <v>10196</v>
      </c>
      <c r="B4648" t="s">
        <v>7325</v>
      </c>
      <c r="C4648" t="s">
        <v>1740</v>
      </c>
      <c r="D4648" t="s">
        <v>6881</v>
      </c>
      <c r="E4648" t="s">
        <v>1706</v>
      </c>
      <c r="H4648" t="str">
        <f>INDEX('Vensim Variables'!$B:$B,MATCH(EPS!$B4648,'Vensim Variables'!$A:$A,0))</f>
        <v>g pollutant</v>
      </c>
      <c r="I4648" t="str">
        <f t="shared" si="144"/>
        <v>CO</v>
      </c>
      <c r="J4648" t="e">
        <f>INDEX(NoSettings!$C:$C,MATCH(EPS!$A4648,NoSettings!$A:$A,0))</f>
        <v>#N/A</v>
      </c>
      <c r="K4648">
        <f>INDEX(GWP!$C$2:$C$13,MATCH(EPS!I4648,GWP!$B$2:$B$13,0))</f>
        <v>0</v>
      </c>
      <c r="L4648" s="4" t="e">
        <f t="shared" si="145"/>
        <v>#N/A</v>
      </c>
    </row>
    <row r="4649" spans="1:12">
      <c r="A4649" t="s">
        <v>10197</v>
      </c>
      <c r="B4649" t="s">
        <v>7325</v>
      </c>
      <c r="C4649" t="s">
        <v>1740</v>
      </c>
      <c r="D4649" t="s">
        <v>6881</v>
      </c>
      <c r="E4649" t="s">
        <v>1707</v>
      </c>
      <c r="H4649" t="str">
        <f>INDEX('Vensim Variables'!$B:$B,MATCH(EPS!$B4649,'Vensim Variables'!$A:$A,0))</f>
        <v>g pollutant</v>
      </c>
      <c r="I4649" t="str">
        <f t="shared" si="144"/>
        <v>NOx</v>
      </c>
      <c r="J4649" t="e">
        <f>INDEX(NoSettings!$C:$C,MATCH(EPS!$A4649,NoSettings!$A:$A,0))</f>
        <v>#N/A</v>
      </c>
      <c r="K4649">
        <f>INDEX(GWP!$C$2:$C$13,MATCH(EPS!I4649,GWP!$B$2:$B$13,0))</f>
        <v>0</v>
      </c>
      <c r="L4649" s="4" t="e">
        <f t="shared" si="145"/>
        <v>#N/A</v>
      </c>
    </row>
    <row r="4650" spans="1:12">
      <c r="A4650" t="s">
        <v>10198</v>
      </c>
      <c r="B4650" t="s">
        <v>7325</v>
      </c>
      <c r="C4650" t="s">
        <v>1740</v>
      </c>
      <c r="D4650" t="s">
        <v>6881</v>
      </c>
      <c r="E4650" t="s">
        <v>1708</v>
      </c>
      <c r="H4650" t="str">
        <f>INDEX('Vensim Variables'!$B:$B,MATCH(EPS!$B4650,'Vensim Variables'!$A:$A,0))</f>
        <v>g pollutant</v>
      </c>
      <c r="I4650" t="str">
        <f t="shared" si="144"/>
        <v>PM10</v>
      </c>
      <c r="J4650" t="e">
        <f>INDEX(NoSettings!$C:$C,MATCH(EPS!$A4650,NoSettings!$A:$A,0))</f>
        <v>#N/A</v>
      </c>
      <c r="K4650">
        <f>INDEX(GWP!$C$2:$C$13,MATCH(EPS!I4650,GWP!$B$2:$B$13,0))</f>
        <v>0</v>
      </c>
      <c r="L4650" s="4" t="e">
        <f t="shared" si="145"/>
        <v>#N/A</v>
      </c>
    </row>
    <row r="4651" spans="1:12">
      <c r="A4651" t="s">
        <v>10199</v>
      </c>
      <c r="B4651" t="s">
        <v>7325</v>
      </c>
      <c r="C4651" t="s">
        <v>1740</v>
      </c>
      <c r="D4651" t="s">
        <v>6881</v>
      </c>
      <c r="E4651" t="s">
        <v>1709</v>
      </c>
      <c r="H4651" t="str">
        <f>INDEX('Vensim Variables'!$B:$B,MATCH(EPS!$B4651,'Vensim Variables'!$A:$A,0))</f>
        <v>g pollutant</v>
      </c>
      <c r="I4651" t="str">
        <f t="shared" si="144"/>
        <v>PM25</v>
      </c>
      <c r="J4651" t="e">
        <f>INDEX(NoSettings!$C:$C,MATCH(EPS!$A4651,NoSettings!$A:$A,0))</f>
        <v>#N/A</v>
      </c>
      <c r="K4651">
        <f>INDEX(GWP!$C$2:$C$13,MATCH(EPS!I4651,GWP!$B$2:$B$13,0))</f>
        <v>0</v>
      </c>
      <c r="L4651" s="4" t="e">
        <f t="shared" si="145"/>
        <v>#N/A</v>
      </c>
    </row>
    <row r="4652" spans="1:12">
      <c r="A4652" t="s">
        <v>10200</v>
      </c>
      <c r="B4652" t="s">
        <v>7325</v>
      </c>
      <c r="C4652" t="s">
        <v>1740</v>
      </c>
      <c r="D4652" t="s">
        <v>6881</v>
      </c>
      <c r="E4652" t="s">
        <v>1710</v>
      </c>
      <c r="H4652" t="str">
        <f>INDEX('Vensim Variables'!$B:$B,MATCH(EPS!$B4652,'Vensim Variables'!$A:$A,0))</f>
        <v>g pollutant</v>
      </c>
      <c r="I4652" t="str">
        <f t="shared" si="144"/>
        <v>SOx</v>
      </c>
      <c r="J4652" t="e">
        <f>INDEX(NoSettings!$C:$C,MATCH(EPS!$A4652,NoSettings!$A:$A,0))</f>
        <v>#N/A</v>
      </c>
      <c r="K4652">
        <f>INDEX(GWP!$C$2:$C$13,MATCH(EPS!I4652,GWP!$B$2:$B$13,0))</f>
        <v>0</v>
      </c>
      <c r="L4652" s="4" t="e">
        <f t="shared" si="145"/>
        <v>#N/A</v>
      </c>
    </row>
    <row r="4653" spans="1:12">
      <c r="A4653" t="s">
        <v>10201</v>
      </c>
      <c r="B4653" t="s">
        <v>7325</v>
      </c>
      <c r="C4653" t="s">
        <v>1740</v>
      </c>
      <c r="D4653" t="s">
        <v>6881</v>
      </c>
      <c r="E4653" t="s">
        <v>1711</v>
      </c>
      <c r="H4653" t="str">
        <f>INDEX('Vensim Variables'!$B:$B,MATCH(EPS!$B4653,'Vensim Variables'!$A:$A,0))</f>
        <v>g pollutant</v>
      </c>
      <c r="I4653" t="str">
        <f t="shared" si="144"/>
        <v>BC</v>
      </c>
      <c r="J4653" t="e">
        <f>INDEX(NoSettings!$C:$C,MATCH(EPS!$A4653,NoSettings!$A:$A,0))</f>
        <v>#N/A</v>
      </c>
      <c r="K4653">
        <f>INDEX(GWP!$C$2:$C$13,MATCH(EPS!I4653,GWP!$B$2:$B$13,0))</f>
        <v>0</v>
      </c>
      <c r="L4653" s="4" t="e">
        <f t="shared" si="145"/>
        <v>#N/A</v>
      </c>
    </row>
    <row r="4654" spans="1:12">
      <c r="A4654" t="s">
        <v>10202</v>
      </c>
      <c r="B4654" t="s">
        <v>7325</v>
      </c>
      <c r="C4654" t="s">
        <v>1740</v>
      </c>
      <c r="D4654" t="s">
        <v>6881</v>
      </c>
      <c r="E4654" t="s">
        <v>1712</v>
      </c>
      <c r="H4654" t="str">
        <f>INDEX('Vensim Variables'!$B:$B,MATCH(EPS!$B4654,'Vensim Variables'!$A:$A,0))</f>
        <v>g pollutant</v>
      </c>
      <c r="I4654" t="str">
        <f t="shared" si="144"/>
        <v>OC</v>
      </c>
      <c r="J4654" t="e">
        <f>INDEX(NoSettings!$C:$C,MATCH(EPS!$A4654,NoSettings!$A:$A,0))</f>
        <v>#N/A</v>
      </c>
      <c r="K4654">
        <f>INDEX(GWP!$C$2:$C$13,MATCH(EPS!I4654,GWP!$B$2:$B$13,0))</f>
        <v>0</v>
      </c>
      <c r="L4654" s="4" t="e">
        <f t="shared" si="145"/>
        <v>#N/A</v>
      </c>
    </row>
    <row r="4655" spans="1:12">
      <c r="A4655" t="s">
        <v>10203</v>
      </c>
      <c r="B4655" t="s">
        <v>7325</v>
      </c>
      <c r="C4655" t="s">
        <v>1740</v>
      </c>
      <c r="D4655" t="s">
        <v>6881</v>
      </c>
      <c r="E4655" t="s">
        <v>1713</v>
      </c>
      <c r="H4655" t="str">
        <f>INDEX('Vensim Variables'!$B:$B,MATCH(EPS!$B4655,'Vensim Variables'!$A:$A,0))</f>
        <v>g pollutant</v>
      </c>
      <c r="I4655" t="str">
        <f t="shared" si="144"/>
        <v>CH4</v>
      </c>
      <c r="J4655" t="e">
        <f>INDEX(NoSettings!$C:$C,MATCH(EPS!$A4655,NoSettings!$A:$A,0))</f>
        <v>#N/A</v>
      </c>
      <c r="K4655">
        <f>INDEX(GWP!$C$2:$C$13,MATCH(EPS!I4655,GWP!$B$2:$B$13,0))</f>
        <v>28</v>
      </c>
      <c r="L4655" s="4" t="e">
        <f t="shared" si="145"/>
        <v>#N/A</v>
      </c>
    </row>
    <row r="4656" spans="1:12">
      <c r="A4656" t="s">
        <v>10204</v>
      </c>
      <c r="B4656" t="s">
        <v>7325</v>
      </c>
      <c r="C4656" t="s">
        <v>1740</v>
      </c>
      <c r="D4656" t="s">
        <v>6881</v>
      </c>
      <c r="E4656" t="s">
        <v>1714</v>
      </c>
      <c r="H4656" t="str">
        <f>INDEX('Vensim Variables'!$B:$B,MATCH(EPS!$B4656,'Vensim Variables'!$A:$A,0))</f>
        <v>g pollutant</v>
      </c>
      <c r="I4656" t="str">
        <f t="shared" si="144"/>
        <v>N2O</v>
      </c>
      <c r="J4656" t="e">
        <f>INDEX(NoSettings!$C:$C,MATCH(EPS!$A4656,NoSettings!$A:$A,0))</f>
        <v>#N/A</v>
      </c>
      <c r="K4656">
        <f>INDEX(GWP!$C$2:$C$13,MATCH(EPS!I4656,GWP!$B$2:$B$13,0))</f>
        <v>265</v>
      </c>
      <c r="L4656" s="4" t="e">
        <f t="shared" si="145"/>
        <v>#N/A</v>
      </c>
    </row>
    <row r="4657" spans="1:12">
      <c r="A4657" t="s">
        <v>10205</v>
      </c>
      <c r="B4657" t="s">
        <v>7325</v>
      </c>
      <c r="C4657" t="s">
        <v>1740</v>
      </c>
      <c r="D4657" t="s">
        <v>6881</v>
      </c>
      <c r="E4657" t="s">
        <v>1715</v>
      </c>
      <c r="H4657" t="str">
        <f>INDEX('Vensim Variables'!$B:$B,MATCH(EPS!$B4657,'Vensim Variables'!$A:$A,0))</f>
        <v>g pollutant</v>
      </c>
      <c r="I4657" t="str">
        <f t="shared" si="144"/>
        <v>F gases</v>
      </c>
      <c r="J4657" t="e">
        <f>INDEX(NoSettings!$C:$C,MATCH(EPS!$A4657,NoSettings!$A:$A,0))</f>
        <v>#N/A</v>
      </c>
      <c r="K4657">
        <f>INDEX(GWP!$C$2:$C$13,MATCH(EPS!I4657,GWP!$B$2:$B$13,0))</f>
        <v>1</v>
      </c>
      <c r="L4657" s="4" t="e">
        <f t="shared" si="145"/>
        <v>#N/A</v>
      </c>
    </row>
    <row r="4658" spans="1:12">
      <c r="A4658" t="s">
        <v>10206</v>
      </c>
      <c r="B4658" t="s">
        <v>7325</v>
      </c>
      <c r="C4658" t="s">
        <v>1740</v>
      </c>
      <c r="D4658" t="s">
        <v>6882</v>
      </c>
      <c r="E4658" t="s">
        <v>1702</v>
      </c>
      <c r="H4658" t="str">
        <f>INDEX('Vensim Variables'!$B:$B,MATCH(EPS!$B4658,'Vensim Variables'!$A:$A,0))</f>
        <v>g pollutant</v>
      </c>
      <c r="I4658" t="str">
        <f t="shared" si="144"/>
        <v>CO2</v>
      </c>
      <c r="J4658" t="e">
        <f>INDEX(NoSettings!$C:$C,MATCH(EPS!$A4658,NoSettings!$A:$A,0))</f>
        <v>#N/A</v>
      </c>
      <c r="K4658">
        <f>INDEX(GWP!$C$2:$C$13,MATCH(EPS!I4658,GWP!$B$2:$B$13,0))</f>
        <v>1</v>
      </c>
      <c r="L4658" s="4" t="e">
        <f t="shared" si="145"/>
        <v>#N/A</v>
      </c>
    </row>
    <row r="4659" spans="1:12">
      <c r="A4659" t="s">
        <v>10207</v>
      </c>
      <c r="B4659" t="s">
        <v>7325</v>
      </c>
      <c r="C4659" t="s">
        <v>1740</v>
      </c>
      <c r="D4659" t="s">
        <v>6882</v>
      </c>
      <c r="E4659" t="s">
        <v>1705</v>
      </c>
      <c r="H4659" t="str">
        <f>INDEX('Vensim Variables'!$B:$B,MATCH(EPS!$B4659,'Vensim Variables'!$A:$A,0))</f>
        <v>g pollutant</v>
      </c>
      <c r="I4659" t="str">
        <f t="shared" si="144"/>
        <v>VOC</v>
      </c>
      <c r="J4659" t="e">
        <f>INDEX(NoSettings!$C:$C,MATCH(EPS!$A4659,NoSettings!$A:$A,0))</f>
        <v>#N/A</v>
      </c>
      <c r="K4659">
        <f>INDEX(GWP!$C$2:$C$13,MATCH(EPS!I4659,GWP!$B$2:$B$13,0))</f>
        <v>0</v>
      </c>
      <c r="L4659" s="4" t="e">
        <f t="shared" si="145"/>
        <v>#N/A</v>
      </c>
    </row>
    <row r="4660" spans="1:12">
      <c r="A4660" t="s">
        <v>10208</v>
      </c>
      <c r="B4660" t="s">
        <v>7325</v>
      </c>
      <c r="C4660" t="s">
        <v>1740</v>
      </c>
      <c r="D4660" t="s">
        <v>6882</v>
      </c>
      <c r="E4660" t="s">
        <v>1706</v>
      </c>
      <c r="H4660" t="str">
        <f>INDEX('Vensim Variables'!$B:$B,MATCH(EPS!$B4660,'Vensim Variables'!$A:$A,0))</f>
        <v>g pollutant</v>
      </c>
      <c r="I4660" t="str">
        <f t="shared" si="144"/>
        <v>CO</v>
      </c>
      <c r="J4660" t="e">
        <f>INDEX(NoSettings!$C:$C,MATCH(EPS!$A4660,NoSettings!$A:$A,0))</f>
        <v>#N/A</v>
      </c>
      <c r="K4660">
        <f>INDEX(GWP!$C$2:$C$13,MATCH(EPS!I4660,GWP!$B$2:$B$13,0))</f>
        <v>0</v>
      </c>
      <c r="L4660" s="4" t="e">
        <f t="shared" si="145"/>
        <v>#N/A</v>
      </c>
    </row>
    <row r="4661" spans="1:12">
      <c r="A4661" t="s">
        <v>10209</v>
      </c>
      <c r="B4661" t="s">
        <v>7325</v>
      </c>
      <c r="C4661" t="s">
        <v>1740</v>
      </c>
      <c r="D4661" t="s">
        <v>6882</v>
      </c>
      <c r="E4661" t="s">
        <v>1707</v>
      </c>
      <c r="H4661" t="str">
        <f>INDEX('Vensim Variables'!$B:$B,MATCH(EPS!$B4661,'Vensim Variables'!$A:$A,0))</f>
        <v>g pollutant</v>
      </c>
      <c r="I4661" t="str">
        <f t="shared" si="144"/>
        <v>NOx</v>
      </c>
      <c r="J4661" t="e">
        <f>INDEX(NoSettings!$C:$C,MATCH(EPS!$A4661,NoSettings!$A:$A,0))</f>
        <v>#N/A</v>
      </c>
      <c r="K4661">
        <f>INDEX(GWP!$C$2:$C$13,MATCH(EPS!I4661,GWP!$B$2:$B$13,0))</f>
        <v>0</v>
      </c>
      <c r="L4661" s="4" t="e">
        <f t="shared" si="145"/>
        <v>#N/A</v>
      </c>
    </row>
    <row r="4662" spans="1:12">
      <c r="A4662" t="s">
        <v>10210</v>
      </c>
      <c r="B4662" t="s">
        <v>7325</v>
      </c>
      <c r="C4662" t="s">
        <v>1740</v>
      </c>
      <c r="D4662" t="s">
        <v>6882</v>
      </c>
      <c r="E4662" t="s">
        <v>1708</v>
      </c>
      <c r="H4662" t="str">
        <f>INDEX('Vensim Variables'!$B:$B,MATCH(EPS!$B4662,'Vensim Variables'!$A:$A,0))</f>
        <v>g pollutant</v>
      </c>
      <c r="I4662" t="str">
        <f t="shared" si="144"/>
        <v>PM10</v>
      </c>
      <c r="J4662" t="e">
        <f>INDEX(NoSettings!$C:$C,MATCH(EPS!$A4662,NoSettings!$A:$A,0))</f>
        <v>#N/A</v>
      </c>
      <c r="K4662">
        <f>INDEX(GWP!$C$2:$C$13,MATCH(EPS!I4662,GWP!$B$2:$B$13,0))</f>
        <v>0</v>
      </c>
      <c r="L4662" s="4" t="e">
        <f t="shared" si="145"/>
        <v>#N/A</v>
      </c>
    </row>
    <row r="4663" spans="1:12">
      <c r="A4663" t="s">
        <v>10211</v>
      </c>
      <c r="B4663" t="s">
        <v>7325</v>
      </c>
      <c r="C4663" t="s">
        <v>1740</v>
      </c>
      <c r="D4663" t="s">
        <v>6882</v>
      </c>
      <c r="E4663" t="s">
        <v>1709</v>
      </c>
      <c r="H4663" t="str">
        <f>INDEX('Vensim Variables'!$B:$B,MATCH(EPS!$B4663,'Vensim Variables'!$A:$A,0))</f>
        <v>g pollutant</v>
      </c>
      <c r="I4663" t="str">
        <f t="shared" si="144"/>
        <v>PM25</v>
      </c>
      <c r="J4663" t="e">
        <f>INDEX(NoSettings!$C:$C,MATCH(EPS!$A4663,NoSettings!$A:$A,0))</f>
        <v>#N/A</v>
      </c>
      <c r="K4663">
        <f>INDEX(GWP!$C$2:$C$13,MATCH(EPS!I4663,GWP!$B$2:$B$13,0))</f>
        <v>0</v>
      </c>
      <c r="L4663" s="4" t="e">
        <f t="shared" si="145"/>
        <v>#N/A</v>
      </c>
    </row>
    <row r="4664" spans="1:12">
      <c r="A4664" t="s">
        <v>10212</v>
      </c>
      <c r="B4664" t="s">
        <v>7325</v>
      </c>
      <c r="C4664" t="s">
        <v>1740</v>
      </c>
      <c r="D4664" t="s">
        <v>6882</v>
      </c>
      <c r="E4664" t="s">
        <v>1710</v>
      </c>
      <c r="H4664" t="str">
        <f>INDEX('Vensim Variables'!$B:$B,MATCH(EPS!$B4664,'Vensim Variables'!$A:$A,0))</f>
        <v>g pollutant</v>
      </c>
      <c r="I4664" t="str">
        <f t="shared" si="144"/>
        <v>SOx</v>
      </c>
      <c r="J4664" t="e">
        <f>INDEX(NoSettings!$C:$C,MATCH(EPS!$A4664,NoSettings!$A:$A,0))</f>
        <v>#N/A</v>
      </c>
      <c r="K4664">
        <f>INDEX(GWP!$C$2:$C$13,MATCH(EPS!I4664,GWP!$B$2:$B$13,0))</f>
        <v>0</v>
      </c>
      <c r="L4664" s="4" t="e">
        <f t="shared" si="145"/>
        <v>#N/A</v>
      </c>
    </row>
    <row r="4665" spans="1:12">
      <c r="A4665" t="s">
        <v>10213</v>
      </c>
      <c r="B4665" t="s">
        <v>7325</v>
      </c>
      <c r="C4665" t="s">
        <v>1740</v>
      </c>
      <c r="D4665" t="s">
        <v>6882</v>
      </c>
      <c r="E4665" t="s">
        <v>1711</v>
      </c>
      <c r="H4665" t="str">
        <f>INDEX('Vensim Variables'!$B:$B,MATCH(EPS!$B4665,'Vensim Variables'!$A:$A,0))</f>
        <v>g pollutant</v>
      </c>
      <c r="I4665" t="str">
        <f t="shared" si="144"/>
        <v>BC</v>
      </c>
      <c r="J4665" t="e">
        <f>INDEX(NoSettings!$C:$C,MATCH(EPS!$A4665,NoSettings!$A:$A,0))</f>
        <v>#N/A</v>
      </c>
      <c r="K4665">
        <f>INDEX(GWP!$C$2:$C$13,MATCH(EPS!I4665,GWP!$B$2:$B$13,0))</f>
        <v>0</v>
      </c>
      <c r="L4665" s="4" t="e">
        <f t="shared" si="145"/>
        <v>#N/A</v>
      </c>
    </row>
    <row r="4666" spans="1:12">
      <c r="A4666" t="s">
        <v>10214</v>
      </c>
      <c r="B4666" t="s">
        <v>7325</v>
      </c>
      <c r="C4666" t="s">
        <v>1740</v>
      </c>
      <c r="D4666" t="s">
        <v>6882</v>
      </c>
      <c r="E4666" t="s">
        <v>1712</v>
      </c>
      <c r="H4666" t="str">
        <f>INDEX('Vensim Variables'!$B:$B,MATCH(EPS!$B4666,'Vensim Variables'!$A:$A,0))</f>
        <v>g pollutant</v>
      </c>
      <c r="I4666" t="str">
        <f t="shared" si="144"/>
        <v>OC</v>
      </c>
      <c r="J4666" t="e">
        <f>INDEX(NoSettings!$C:$C,MATCH(EPS!$A4666,NoSettings!$A:$A,0))</f>
        <v>#N/A</v>
      </c>
      <c r="K4666">
        <f>INDEX(GWP!$C$2:$C$13,MATCH(EPS!I4666,GWP!$B$2:$B$13,0))</f>
        <v>0</v>
      </c>
      <c r="L4666" s="4" t="e">
        <f t="shared" si="145"/>
        <v>#N/A</v>
      </c>
    </row>
    <row r="4667" spans="1:12">
      <c r="A4667" t="s">
        <v>10215</v>
      </c>
      <c r="B4667" t="s">
        <v>7325</v>
      </c>
      <c r="C4667" t="s">
        <v>1740</v>
      </c>
      <c r="D4667" t="s">
        <v>6882</v>
      </c>
      <c r="E4667" t="s">
        <v>1713</v>
      </c>
      <c r="H4667" t="str">
        <f>INDEX('Vensim Variables'!$B:$B,MATCH(EPS!$B4667,'Vensim Variables'!$A:$A,0))</f>
        <v>g pollutant</v>
      </c>
      <c r="I4667" t="str">
        <f t="shared" si="144"/>
        <v>CH4</v>
      </c>
      <c r="J4667" t="e">
        <f>INDEX(NoSettings!$C:$C,MATCH(EPS!$A4667,NoSettings!$A:$A,0))</f>
        <v>#N/A</v>
      </c>
      <c r="K4667">
        <f>INDEX(GWP!$C$2:$C$13,MATCH(EPS!I4667,GWP!$B$2:$B$13,0))</f>
        <v>28</v>
      </c>
      <c r="L4667" s="4" t="e">
        <f t="shared" si="145"/>
        <v>#N/A</v>
      </c>
    </row>
    <row r="4668" spans="1:12">
      <c r="A4668" t="s">
        <v>10216</v>
      </c>
      <c r="B4668" t="s">
        <v>7325</v>
      </c>
      <c r="C4668" t="s">
        <v>1740</v>
      </c>
      <c r="D4668" t="s">
        <v>6882</v>
      </c>
      <c r="E4668" t="s">
        <v>1714</v>
      </c>
      <c r="H4668" t="str">
        <f>INDEX('Vensim Variables'!$B:$B,MATCH(EPS!$B4668,'Vensim Variables'!$A:$A,0))</f>
        <v>g pollutant</v>
      </c>
      <c r="I4668" t="str">
        <f t="shared" si="144"/>
        <v>N2O</v>
      </c>
      <c r="J4668" t="e">
        <f>INDEX(NoSettings!$C:$C,MATCH(EPS!$A4668,NoSettings!$A:$A,0))</f>
        <v>#N/A</v>
      </c>
      <c r="K4668">
        <f>INDEX(GWP!$C$2:$C$13,MATCH(EPS!I4668,GWP!$B$2:$B$13,0))</f>
        <v>265</v>
      </c>
      <c r="L4668" s="4" t="e">
        <f t="shared" si="145"/>
        <v>#N/A</v>
      </c>
    </row>
    <row r="4669" spans="1:12">
      <c r="A4669" t="s">
        <v>10217</v>
      </c>
      <c r="B4669" t="s">
        <v>7325</v>
      </c>
      <c r="C4669" t="s">
        <v>1740</v>
      </c>
      <c r="D4669" t="s">
        <v>6882</v>
      </c>
      <c r="E4669" t="s">
        <v>1715</v>
      </c>
      <c r="H4669" t="str">
        <f>INDEX('Vensim Variables'!$B:$B,MATCH(EPS!$B4669,'Vensim Variables'!$A:$A,0))</f>
        <v>g pollutant</v>
      </c>
      <c r="I4669" t="str">
        <f t="shared" si="144"/>
        <v>F gases</v>
      </c>
      <c r="J4669" t="e">
        <f>INDEX(NoSettings!$C:$C,MATCH(EPS!$A4669,NoSettings!$A:$A,0))</f>
        <v>#N/A</v>
      </c>
      <c r="K4669">
        <f>INDEX(GWP!$C$2:$C$13,MATCH(EPS!I4669,GWP!$B$2:$B$13,0))</f>
        <v>1</v>
      </c>
      <c r="L4669" s="4" t="e">
        <f t="shared" si="145"/>
        <v>#N/A</v>
      </c>
    </row>
    <row r="4670" spans="1:12">
      <c r="A4670" t="s">
        <v>10218</v>
      </c>
      <c r="B4670" t="s">
        <v>7325</v>
      </c>
      <c r="C4670" t="s">
        <v>1740</v>
      </c>
      <c r="D4670" t="s">
        <v>6883</v>
      </c>
      <c r="E4670" t="s">
        <v>1702</v>
      </c>
      <c r="H4670" t="str">
        <f>INDEX('Vensim Variables'!$B:$B,MATCH(EPS!$B4670,'Vensim Variables'!$A:$A,0))</f>
        <v>g pollutant</v>
      </c>
      <c r="I4670" t="str">
        <f t="shared" si="144"/>
        <v>CO2</v>
      </c>
      <c r="J4670" t="e">
        <f>INDEX(NoSettings!$C:$C,MATCH(EPS!$A4670,NoSettings!$A:$A,0))</f>
        <v>#N/A</v>
      </c>
      <c r="K4670">
        <f>INDEX(GWP!$C$2:$C$13,MATCH(EPS!I4670,GWP!$B$2:$B$13,0))</f>
        <v>1</v>
      </c>
      <c r="L4670" s="4" t="e">
        <f t="shared" si="145"/>
        <v>#N/A</v>
      </c>
    </row>
    <row r="4671" spans="1:12">
      <c r="A4671" t="s">
        <v>10219</v>
      </c>
      <c r="B4671" t="s">
        <v>7325</v>
      </c>
      <c r="C4671" t="s">
        <v>1740</v>
      </c>
      <c r="D4671" t="s">
        <v>6883</v>
      </c>
      <c r="E4671" t="s">
        <v>1705</v>
      </c>
      <c r="H4671" t="str">
        <f>INDEX('Vensim Variables'!$B:$B,MATCH(EPS!$B4671,'Vensim Variables'!$A:$A,0))</f>
        <v>g pollutant</v>
      </c>
      <c r="I4671" t="str">
        <f t="shared" si="144"/>
        <v>VOC</v>
      </c>
      <c r="J4671" t="e">
        <f>INDEX(NoSettings!$C:$C,MATCH(EPS!$A4671,NoSettings!$A:$A,0))</f>
        <v>#N/A</v>
      </c>
      <c r="K4671">
        <f>INDEX(GWP!$C$2:$C$13,MATCH(EPS!I4671,GWP!$B$2:$B$13,0))</f>
        <v>0</v>
      </c>
      <c r="L4671" s="4" t="e">
        <f t="shared" si="145"/>
        <v>#N/A</v>
      </c>
    </row>
    <row r="4672" spans="1:12">
      <c r="A4672" t="s">
        <v>10220</v>
      </c>
      <c r="B4672" t="s">
        <v>7325</v>
      </c>
      <c r="C4672" t="s">
        <v>1740</v>
      </c>
      <c r="D4672" t="s">
        <v>6883</v>
      </c>
      <c r="E4672" t="s">
        <v>1706</v>
      </c>
      <c r="H4672" t="str">
        <f>INDEX('Vensim Variables'!$B:$B,MATCH(EPS!$B4672,'Vensim Variables'!$A:$A,0))</f>
        <v>g pollutant</v>
      </c>
      <c r="I4672" t="str">
        <f t="shared" si="144"/>
        <v>CO</v>
      </c>
      <c r="J4672" t="e">
        <f>INDEX(NoSettings!$C:$C,MATCH(EPS!$A4672,NoSettings!$A:$A,0))</f>
        <v>#N/A</v>
      </c>
      <c r="K4672">
        <f>INDEX(GWP!$C$2:$C$13,MATCH(EPS!I4672,GWP!$B$2:$B$13,0))</f>
        <v>0</v>
      </c>
      <c r="L4672" s="4" t="e">
        <f t="shared" si="145"/>
        <v>#N/A</v>
      </c>
    </row>
    <row r="4673" spans="1:12">
      <c r="A4673" t="s">
        <v>10221</v>
      </c>
      <c r="B4673" t="s">
        <v>7325</v>
      </c>
      <c r="C4673" t="s">
        <v>1740</v>
      </c>
      <c r="D4673" t="s">
        <v>6883</v>
      </c>
      <c r="E4673" t="s">
        <v>1707</v>
      </c>
      <c r="H4673" t="str">
        <f>INDEX('Vensim Variables'!$B:$B,MATCH(EPS!$B4673,'Vensim Variables'!$A:$A,0))</f>
        <v>g pollutant</v>
      </c>
      <c r="I4673" t="str">
        <f t="shared" si="144"/>
        <v>NOx</v>
      </c>
      <c r="J4673" t="e">
        <f>INDEX(NoSettings!$C:$C,MATCH(EPS!$A4673,NoSettings!$A:$A,0))</f>
        <v>#N/A</v>
      </c>
      <c r="K4673">
        <f>INDEX(GWP!$C$2:$C$13,MATCH(EPS!I4673,GWP!$B$2:$B$13,0))</f>
        <v>0</v>
      </c>
      <c r="L4673" s="4" t="e">
        <f t="shared" si="145"/>
        <v>#N/A</v>
      </c>
    </row>
    <row r="4674" spans="1:12">
      <c r="A4674" t="s">
        <v>10222</v>
      </c>
      <c r="B4674" t="s">
        <v>7325</v>
      </c>
      <c r="C4674" t="s">
        <v>1740</v>
      </c>
      <c r="D4674" t="s">
        <v>6883</v>
      </c>
      <c r="E4674" t="s">
        <v>1708</v>
      </c>
      <c r="H4674" t="str">
        <f>INDEX('Vensim Variables'!$B:$B,MATCH(EPS!$B4674,'Vensim Variables'!$A:$A,0))</f>
        <v>g pollutant</v>
      </c>
      <c r="I4674" t="str">
        <f t="shared" si="144"/>
        <v>PM10</v>
      </c>
      <c r="J4674" t="e">
        <f>INDEX(NoSettings!$C:$C,MATCH(EPS!$A4674,NoSettings!$A:$A,0))</f>
        <v>#N/A</v>
      </c>
      <c r="K4674">
        <f>INDEX(GWP!$C$2:$C$13,MATCH(EPS!I4674,GWP!$B$2:$B$13,0))</f>
        <v>0</v>
      </c>
      <c r="L4674" s="4" t="e">
        <f t="shared" si="145"/>
        <v>#N/A</v>
      </c>
    </row>
    <row r="4675" spans="1:12">
      <c r="A4675" t="s">
        <v>10223</v>
      </c>
      <c r="B4675" t="s">
        <v>7325</v>
      </c>
      <c r="C4675" t="s">
        <v>1740</v>
      </c>
      <c r="D4675" t="s">
        <v>6883</v>
      </c>
      <c r="E4675" t="s">
        <v>1709</v>
      </c>
      <c r="H4675" t="str">
        <f>INDEX('Vensim Variables'!$B:$B,MATCH(EPS!$B4675,'Vensim Variables'!$A:$A,0))</f>
        <v>g pollutant</v>
      </c>
      <c r="I4675" t="str">
        <f t="shared" ref="I4675:I4738" si="146">IF(OR(C4675="CO2",C4675="CH4",C4675="N2O",C4675="F gases",C4675="VOC",C4675="CO",C4675="NOx",C4675="PM10",C4675="PM25",C4675="SOx",C4675="BC",C4675="OC"),C4675,IF(OR(D4675="CO2",D4675="CH4",D4675="N2O",D4675="F gases",D4675="VOC",D4675="CO",D4675="NOx",D4675="PM10",D4675="PM25",D4675="SOx",D4675="BC",D4675="OC"),D4675,IF(OR(E4675="CO2",E4675="CH4",E4675="N2O",E4675="F gases",E4675="VOC",E4675="CO",E4675="NOx",E4675="PM10",E4675="PM25",E4675="SOx",E4675="BC",E4675="OC"),E4675,"NA")))</f>
        <v>PM25</v>
      </c>
      <c r="J4675" t="e">
        <f>INDEX(NoSettings!$C:$C,MATCH(EPS!$A4675,NoSettings!$A:$A,0))</f>
        <v>#N/A</v>
      </c>
      <c r="K4675">
        <f>INDEX(GWP!$C$2:$C$13,MATCH(EPS!I4675,GWP!$B$2:$B$13,0))</f>
        <v>0</v>
      </c>
      <c r="L4675" s="4" t="e">
        <f t="shared" ref="L4675:L4738" si="147">IF(H4675="g pollutant",K4675*J4675/10^12,IF(H4675="MMTCO2e",J4675,IF(H4675="MWh",J4675,0)))</f>
        <v>#N/A</v>
      </c>
    </row>
    <row r="4676" spans="1:12">
      <c r="A4676" t="s">
        <v>10224</v>
      </c>
      <c r="B4676" t="s">
        <v>7325</v>
      </c>
      <c r="C4676" t="s">
        <v>1740</v>
      </c>
      <c r="D4676" t="s">
        <v>6883</v>
      </c>
      <c r="E4676" t="s">
        <v>1710</v>
      </c>
      <c r="H4676" t="str">
        <f>INDEX('Vensim Variables'!$B:$B,MATCH(EPS!$B4676,'Vensim Variables'!$A:$A,0))</f>
        <v>g pollutant</v>
      </c>
      <c r="I4676" t="str">
        <f t="shared" si="146"/>
        <v>SOx</v>
      </c>
      <c r="J4676" t="e">
        <f>INDEX(NoSettings!$C:$C,MATCH(EPS!$A4676,NoSettings!$A:$A,0))</f>
        <v>#N/A</v>
      </c>
      <c r="K4676">
        <f>INDEX(GWP!$C$2:$C$13,MATCH(EPS!I4676,GWP!$B$2:$B$13,0))</f>
        <v>0</v>
      </c>
      <c r="L4676" s="4" t="e">
        <f t="shared" si="147"/>
        <v>#N/A</v>
      </c>
    </row>
    <row r="4677" spans="1:12">
      <c r="A4677" t="s">
        <v>10225</v>
      </c>
      <c r="B4677" t="s">
        <v>7325</v>
      </c>
      <c r="C4677" t="s">
        <v>1740</v>
      </c>
      <c r="D4677" t="s">
        <v>6883</v>
      </c>
      <c r="E4677" t="s">
        <v>1711</v>
      </c>
      <c r="H4677" t="str">
        <f>INDEX('Vensim Variables'!$B:$B,MATCH(EPS!$B4677,'Vensim Variables'!$A:$A,0))</f>
        <v>g pollutant</v>
      </c>
      <c r="I4677" t="str">
        <f t="shared" si="146"/>
        <v>BC</v>
      </c>
      <c r="J4677" t="e">
        <f>INDEX(NoSettings!$C:$C,MATCH(EPS!$A4677,NoSettings!$A:$A,0))</f>
        <v>#N/A</v>
      </c>
      <c r="K4677">
        <f>INDEX(GWP!$C$2:$C$13,MATCH(EPS!I4677,GWP!$B$2:$B$13,0))</f>
        <v>0</v>
      </c>
      <c r="L4677" s="4" t="e">
        <f t="shared" si="147"/>
        <v>#N/A</v>
      </c>
    </row>
    <row r="4678" spans="1:12">
      <c r="A4678" t="s">
        <v>10226</v>
      </c>
      <c r="B4678" t="s">
        <v>7325</v>
      </c>
      <c r="C4678" t="s">
        <v>1740</v>
      </c>
      <c r="D4678" t="s">
        <v>6883</v>
      </c>
      <c r="E4678" t="s">
        <v>1712</v>
      </c>
      <c r="H4678" t="str">
        <f>INDEX('Vensim Variables'!$B:$B,MATCH(EPS!$B4678,'Vensim Variables'!$A:$A,0))</f>
        <v>g pollutant</v>
      </c>
      <c r="I4678" t="str">
        <f t="shared" si="146"/>
        <v>OC</v>
      </c>
      <c r="J4678" t="e">
        <f>INDEX(NoSettings!$C:$C,MATCH(EPS!$A4678,NoSettings!$A:$A,0))</f>
        <v>#N/A</v>
      </c>
      <c r="K4678">
        <f>INDEX(GWP!$C$2:$C$13,MATCH(EPS!I4678,GWP!$B$2:$B$13,0))</f>
        <v>0</v>
      </c>
      <c r="L4678" s="4" t="e">
        <f t="shared" si="147"/>
        <v>#N/A</v>
      </c>
    </row>
    <row r="4679" spans="1:12">
      <c r="A4679" t="s">
        <v>10227</v>
      </c>
      <c r="B4679" t="s">
        <v>7325</v>
      </c>
      <c r="C4679" t="s">
        <v>1740</v>
      </c>
      <c r="D4679" t="s">
        <v>6883</v>
      </c>
      <c r="E4679" t="s">
        <v>1713</v>
      </c>
      <c r="H4679" t="str">
        <f>INDEX('Vensim Variables'!$B:$B,MATCH(EPS!$B4679,'Vensim Variables'!$A:$A,0))</f>
        <v>g pollutant</v>
      </c>
      <c r="I4679" t="str">
        <f t="shared" si="146"/>
        <v>CH4</v>
      </c>
      <c r="J4679" t="e">
        <f>INDEX(NoSettings!$C:$C,MATCH(EPS!$A4679,NoSettings!$A:$A,0))</f>
        <v>#N/A</v>
      </c>
      <c r="K4679">
        <f>INDEX(GWP!$C$2:$C$13,MATCH(EPS!I4679,GWP!$B$2:$B$13,0))</f>
        <v>28</v>
      </c>
      <c r="L4679" s="4" t="e">
        <f t="shared" si="147"/>
        <v>#N/A</v>
      </c>
    </row>
    <row r="4680" spans="1:12">
      <c r="A4680" t="s">
        <v>10228</v>
      </c>
      <c r="B4680" t="s">
        <v>7325</v>
      </c>
      <c r="C4680" t="s">
        <v>1740</v>
      </c>
      <c r="D4680" t="s">
        <v>6883</v>
      </c>
      <c r="E4680" t="s">
        <v>1714</v>
      </c>
      <c r="H4680" t="str">
        <f>INDEX('Vensim Variables'!$B:$B,MATCH(EPS!$B4680,'Vensim Variables'!$A:$A,0))</f>
        <v>g pollutant</v>
      </c>
      <c r="I4680" t="str">
        <f t="shared" si="146"/>
        <v>N2O</v>
      </c>
      <c r="J4680" t="e">
        <f>INDEX(NoSettings!$C:$C,MATCH(EPS!$A4680,NoSettings!$A:$A,0))</f>
        <v>#N/A</v>
      </c>
      <c r="K4680">
        <f>INDEX(GWP!$C$2:$C$13,MATCH(EPS!I4680,GWP!$B$2:$B$13,0))</f>
        <v>265</v>
      </c>
      <c r="L4680" s="4" t="e">
        <f t="shared" si="147"/>
        <v>#N/A</v>
      </c>
    </row>
    <row r="4681" spans="1:12">
      <c r="A4681" t="s">
        <v>10229</v>
      </c>
      <c r="B4681" t="s">
        <v>7325</v>
      </c>
      <c r="C4681" t="s">
        <v>1740</v>
      </c>
      <c r="D4681" t="s">
        <v>6883</v>
      </c>
      <c r="E4681" t="s">
        <v>1715</v>
      </c>
      <c r="H4681" t="str">
        <f>INDEX('Vensim Variables'!$B:$B,MATCH(EPS!$B4681,'Vensim Variables'!$A:$A,0))</f>
        <v>g pollutant</v>
      </c>
      <c r="I4681" t="str">
        <f t="shared" si="146"/>
        <v>F gases</v>
      </c>
      <c r="J4681" t="e">
        <f>INDEX(NoSettings!$C:$C,MATCH(EPS!$A4681,NoSettings!$A:$A,0))</f>
        <v>#N/A</v>
      </c>
      <c r="K4681">
        <f>INDEX(GWP!$C$2:$C$13,MATCH(EPS!I4681,GWP!$B$2:$B$13,0))</f>
        <v>1</v>
      </c>
      <c r="L4681" s="4" t="e">
        <f t="shared" si="147"/>
        <v>#N/A</v>
      </c>
    </row>
    <row r="4682" spans="1:12">
      <c r="A4682" t="s">
        <v>10230</v>
      </c>
      <c r="B4682" t="s">
        <v>7325</v>
      </c>
      <c r="C4682" t="s">
        <v>1740</v>
      </c>
      <c r="D4682" t="s">
        <v>6884</v>
      </c>
      <c r="E4682" t="s">
        <v>1702</v>
      </c>
      <c r="H4682" t="str">
        <f>INDEX('Vensim Variables'!$B:$B,MATCH(EPS!$B4682,'Vensim Variables'!$A:$A,0))</f>
        <v>g pollutant</v>
      </c>
      <c r="I4682" t="str">
        <f t="shared" si="146"/>
        <v>CO2</v>
      </c>
      <c r="J4682" t="e">
        <f>INDEX(NoSettings!$C:$C,MATCH(EPS!$A4682,NoSettings!$A:$A,0))</f>
        <v>#N/A</v>
      </c>
      <c r="K4682">
        <f>INDEX(GWP!$C$2:$C$13,MATCH(EPS!I4682,GWP!$B$2:$B$13,0))</f>
        <v>1</v>
      </c>
      <c r="L4682" s="4" t="e">
        <f t="shared" si="147"/>
        <v>#N/A</v>
      </c>
    </row>
    <row r="4683" spans="1:12">
      <c r="A4683" t="s">
        <v>10231</v>
      </c>
      <c r="B4683" t="s">
        <v>7325</v>
      </c>
      <c r="C4683" t="s">
        <v>1740</v>
      </c>
      <c r="D4683" t="s">
        <v>6884</v>
      </c>
      <c r="E4683" t="s">
        <v>1705</v>
      </c>
      <c r="H4683" t="str">
        <f>INDEX('Vensim Variables'!$B:$B,MATCH(EPS!$B4683,'Vensim Variables'!$A:$A,0))</f>
        <v>g pollutant</v>
      </c>
      <c r="I4683" t="str">
        <f t="shared" si="146"/>
        <v>VOC</v>
      </c>
      <c r="J4683" t="e">
        <f>INDEX(NoSettings!$C:$C,MATCH(EPS!$A4683,NoSettings!$A:$A,0))</f>
        <v>#N/A</v>
      </c>
      <c r="K4683">
        <f>INDEX(GWP!$C$2:$C$13,MATCH(EPS!I4683,GWP!$B$2:$B$13,0))</f>
        <v>0</v>
      </c>
      <c r="L4683" s="4" t="e">
        <f t="shared" si="147"/>
        <v>#N/A</v>
      </c>
    </row>
    <row r="4684" spans="1:12">
      <c r="A4684" t="s">
        <v>10232</v>
      </c>
      <c r="B4684" t="s">
        <v>7325</v>
      </c>
      <c r="C4684" t="s">
        <v>1740</v>
      </c>
      <c r="D4684" t="s">
        <v>6884</v>
      </c>
      <c r="E4684" t="s">
        <v>1706</v>
      </c>
      <c r="H4684" t="str">
        <f>INDEX('Vensim Variables'!$B:$B,MATCH(EPS!$B4684,'Vensim Variables'!$A:$A,0))</f>
        <v>g pollutant</v>
      </c>
      <c r="I4684" t="str">
        <f t="shared" si="146"/>
        <v>CO</v>
      </c>
      <c r="J4684" t="e">
        <f>INDEX(NoSettings!$C:$C,MATCH(EPS!$A4684,NoSettings!$A:$A,0))</f>
        <v>#N/A</v>
      </c>
      <c r="K4684">
        <f>INDEX(GWP!$C$2:$C$13,MATCH(EPS!I4684,GWP!$B$2:$B$13,0))</f>
        <v>0</v>
      </c>
      <c r="L4684" s="4" t="e">
        <f t="shared" si="147"/>
        <v>#N/A</v>
      </c>
    </row>
    <row r="4685" spans="1:12">
      <c r="A4685" t="s">
        <v>10233</v>
      </c>
      <c r="B4685" t="s">
        <v>7325</v>
      </c>
      <c r="C4685" t="s">
        <v>1740</v>
      </c>
      <c r="D4685" t="s">
        <v>6884</v>
      </c>
      <c r="E4685" t="s">
        <v>1707</v>
      </c>
      <c r="H4685" t="str">
        <f>INDEX('Vensim Variables'!$B:$B,MATCH(EPS!$B4685,'Vensim Variables'!$A:$A,0))</f>
        <v>g pollutant</v>
      </c>
      <c r="I4685" t="str">
        <f t="shared" si="146"/>
        <v>NOx</v>
      </c>
      <c r="J4685" t="e">
        <f>INDEX(NoSettings!$C:$C,MATCH(EPS!$A4685,NoSettings!$A:$A,0))</f>
        <v>#N/A</v>
      </c>
      <c r="K4685">
        <f>INDEX(GWP!$C$2:$C$13,MATCH(EPS!I4685,GWP!$B$2:$B$13,0))</f>
        <v>0</v>
      </c>
      <c r="L4685" s="4" t="e">
        <f t="shared" si="147"/>
        <v>#N/A</v>
      </c>
    </row>
    <row r="4686" spans="1:12">
      <c r="A4686" t="s">
        <v>10234</v>
      </c>
      <c r="B4686" t="s">
        <v>7325</v>
      </c>
      <c r="C4686" t="s">
        <v>1740</v>
      </c>
      <c r="D4686" t="s">
        <v>6884</v>
      </c>
      <c r="E4686" t="s">
        <v>1708</v>
      </c>
      <c r="H4686" t="str">
        <f>INDEX('Vensim Variables'!$B:$B,MATCH(EPS!$B4686,'Vensim Variables'!$A:$A,0))</f>
        <v>g pollutant</v>
      </c>
      <c r="I4686" t="str">
        <f t="shared" si="146"/>
        <v>PM10</v>
      </c>
      <c r="J4686" t="e">
        <f>INDEX(NoSettings!$C:$C,MATCH(EPS!$A4686,NoSettings!$A:$A,0))</f>
        <v>#N/A</v>
      </c>
      <c r="K4686">
        <f>INDEX(GWP!$C$2:$C$13,MATCH(EPS!I4686,GWP!$B$2:$B$13,0))</f>
        <v>0</v>
      </c>
      <c r="L4686" s="4" t="e">
        <f t="shared" si="147"/>
        <v>#N/A</v>
      </c>
    </row>
    <row r="4687" spans="1:12">
      <c r="A4687" t="s">
        <v>10235</v>
      </c>
      <c r="B4687" t="s">
        <v>7325</v>
      </c>
      <c r="C4687" t="s">
        <v>1740</v>
      </c>
      <c r="D4687" t="s">
        <v>6884</v>
      </c>
      <c r="E4687" t="s">
        <v>1709</v>
      </c>
      <c r="H4687" t="str">
        <f>INDEX('Vensim Variables'!$B:$B,MATCH(EPS!$B4687,'Vensim Variables'!$A:$A,0))</f>
        <v>g pollutant</v>
      </c>
      <c r="I4687" t="str">
        <f t="shared" si="146"/>
        <v>PM25</v>
      </c>
      <c r="J4687" t="e">
        <f>INDEX(NoSettings!$C:$C,MATCH(EPS!$A4687,NoSettings!$A:$A,0))</f>
        <v>#N/A</v>
      </c>
      <c r="K4687">
        <f>INDEX(GWP!$C$2:$C$13,MATCH(EPS!I4687,GWP!$B$2:$B$13,0))</f>
        <v>0</v>
      </c>
      <c r="L4687" s="4" t="e">
        <f t="shared" si="147"/>
        <v>#N/A</v>
      </c>
    </row>
    <row r="4688" spans="1:12">
      <c r="A4688" t="s">
        <v>10236</v>
      </c>
      <c r="B4688" t="s">
        <v>7325</v>
      </c>
      <c r="C4688" t="s">
        <v>1740</v>
      </c>
      <c r="D4688" t="s">
        <v>6884</v>
      </c>
      <c r="E4688" t="s">
        <v>1710</v>
      </c>
      <c r="H4688" t="str">
        <f>INDEX('Vensim Variables'!$B:$B,MATCH(EPS!$B4688,'Vensim Variables'!$A:$A,0))</f>
        <v>g pollutant</v>
      </c>
      <c r="I4688" t="str">
        <f t="shared" si="146"/>
        <v>SOx</v>
      </c>
      <c r="J4688" t="e">
        <f>INDEX(NoSettings!$C:$C,MATCH(EPS!$A4688,NoSettings!$A:$A,0))</f>
        <v>#N/A</v>
      </c>
      <c r="K4688">
        <f>INDEX(GWP!$C$2:$C$13,MATCH(EPS!I4688,GWP!$B$2:$B$13,0))</f>
        <v>0</v>
      </c>
      <c r="L4688" s="4" t="e">
        <f t="shared" si="147"/>
        <v>#N/A</v>
      </c>
    </row>
    <row r="4689" spans="1:12">
      <c r="A4689" t="s">
        <v>10237</v>
      </c>
      <c r="B4689" t="s">
        <v>7325</v>
      </c>
      <c r="C4689" t="s">
        <v>1740</v>
      </c>
      <c r="D4689" t="s">
        <v>6884</v>
      </c>
      <c r="E4689" t="s">
        <v>1711</v>
      </c>
      <c r="H4689" t="str">
        <f>INDEX('Vensim Variables'!$B:$B,MATCH(EPS!$B4689,'Vensim Variables'!$A:$A,0))</f>
        <v>g pollutant</v>
      </c>
      <c r="I4689" t="str">
        <f t="shared" si="146"/>
        <v>BC</v>
      </c>
      <c r="J4689" t="e">
        <f>INDEX(NoSettings!$C:$C,MATCH(EPS!$A4689,NoSettings!$A:$A,0))</f>
        <v>#N/A</v>
      </c>
      <c r="K4689">
        <f>INDEX(GWP!$C$2:$C$13,MATCH(EPS!I4689,GWP!$B$2:$B$13,0))</f>
        <v>0</v>
      </c>
      <c r="L4689" s="4" t="e">
        <f t="shared" si="147"/>
        <v>#N/A</v>
      </c>
    </row>
    <row r="4690" spans="1:12">
      <c r="A4690" t="s">
        <v>10238</v>
      </c>
      <c r="B4690" t="s">
        <v>7325</v>
      </c>
      <c r="C4690" t="s">
        <v>1740</v>
      </c>
      <c r="D4690" t="s">
        <v>6884</v>
      </c>
      <c r="E4690" t="s">
        <v>1712</v>
      </c>
      <c r="H4690" t="str">
        <f>INDEX('Vensim Variables'!$B:$B,MATCH(EPS!$B4690,'Vensim Variables'!$A:$A,0))</f>
        <v>g pollutant</v>
      </c>
      <c r="I4690" t="str">
        <f t="shared" si="146"/>
        <v>OC</v>
      </c>
      <c r="J4690" t="e">
        <f>INDEX(NoSettings!$C:$C,MATCH(EPS!$A4690,NoSettings!$A:$A,0))</f>
        <v>#N/A</v>
      </c>
      <c r="K4690">
        <f>INDEX(GWP!$C$2:$C$13,MATCH(EPS!I4690,GWP!$B$2:$B$13,0))</f>
        <v>0</v>
      </c>
      <c r="L4690" s="4" t="e">
        <f t="shared" si="147"/>
        <v>#N/A</v>
      </c>
    </row>
    <row r="4691" spans="1:12">
      <c r="A4691" t="s">
        <v>10239</v>
      </c>
      <c r="B4691" t="s">
        <v>7325</v>
      </c>
      <c r="C4691" t="s">
        <v>1740</v>
      </c>
      <c r="D4691" t="s">
        <v>6884</v>
      </c>
      <c r="E4691" t="s">
        <v>1713</v>
      </c>
      <c r="H4691" t="str">
        <f>INDEX('Vensim Variables'!$B:$B,MATCH(EPS!$B4691,'Vensim Variables'!$A:$A,0))</f>
        <v>g pollutant</v>
      </c>
      <c r="I4691" t="str">
        <f t="shared" si="146"/>
        <v>CH4</v>
      </c>
      <c r="J4691" t="e">
        <f>INDEX(NoSettings!$C:$C,MATCH(EPS!$A4691,NoSettings!$A:$A,0))</f>
        <v>#N/A</v>
      </c>
      <c r="K4691">
        <f>INDEX(GWP!$C$2:$C$13,MATCH(EPS!I4691,GWP!$B$2:$B$13,0))</f>
        <v>28</v>
      </c>
      <c r="L4691" s="4" t="e">
        <f t="shared" si="147"/>
        <v>#N/A</v>
      </c>
    </row>
    <row r="4692" spans="1:12">
      <c r="A4692" t="s">
        <v>10240</v>
      </c>
      <c r="B4692" t="s">
        <v>7325</v>
      </c>
      <c r="C4692" t="s">
        <v>1740</v>
      </c>
      <c r="D4692" t="s">
        <v>6884</v>
      </c>
      <c r="E4692" t="s">
        <v>1714</v>
      </c>
      <c r="H4692" t="str">
        <f>INDEX('Vensim Variables'!$B:$B,MATCH(EPS!$B4692,'Vensim Variables'!$A:$A,0))</f>
        <v>g pollutant</v>
      </c>
      <c r="I4692" t="str">
        <f t="shared" si="146"/>
        <v>N2O</v>
      </c>
      <c r="J4692" t="e">
        <f>INDEX(NoSettings!$C:$C,MATCH(EPS!$A4692,NoSettings!$A:$A,0))</f>
        <v>#N/A</v>
      </c>
      <c r="K4692">
        <f>INDEX(GWP!$C$2:$C$13,MATCH(EPS!I4692,GWP!$B$2:$B$13,0))</f>
        <v>265</v>
      </c>
      <c r="L4692" s="4" t="e">
        <f t="shared" si="147"/>
        <v>#N/A</v>
      </c>
    </row>
    <row r="4693" spans="1:12">
      <c r="A4693" t="s">
        <v>10241</v>
      </c>
      <c r="B4693" t="s">
        <v>7325</v>
      </c>
      <c r="C4693" t="s">
        <v>1740</v>
      </c>
      <c r="D4693" t="s">
        <v>6884</v>
      </c>
      <c r="E4693" t="s">
        <v>1715</v>
      </c>
      <c r="H4693" t="str">
        <f>INDEX('Vensim Variables'!$B:$B,MATCH(EPS!$B4693,'Vensim Variables'!$A:$A,0))</f>
        <v>g pollutant</v>
      </c>
      <c r="I4693" t="str">
        <f t="shared" si="146"/>
        <v>F gases</v>
      </c>
      <c r="J4693" t="e">
        <f>INDEX(NoSettings!$C:$C,MATCH(EPS!$A4693,NoSettings!$A:$A,0))</f>
        <v>#N/A</v>
      </c>
      <c r="K4693">
        <f>INDEX(GWP!$C$2:$C$13,MATCH(EPS!I4693,GWP!$B$2:$B$13,0))</f>
        <v>1</v>
      </c>
      <c r="L4693" s="4" t="e">
        <f t="shared" si="147"/>
        <v>#N/A</v>
      </c>
    </row>
    <row r="4694" spans="1:12">
      <c r="A4694" t="s">
        <v>10242</v>
      </c>
      <c r="B4694" t="s">
        <v>7325</v>
      </c>
      <c r="C4694" t="s">
        <v>1740</v>
      </c>
      <c r="D4694" t="s">
        <v>6885</v>
      </c>
      <c r="E4694" t="s">
        <v>1702</v>
      </c>
      <c r="H4694" t="str">
        <f>INDEX('Vensim Variables'!$B:$B,MATCH(EPS!$B4694,'Vensim Variables'!$A:$A,0))</f>
        <v>g pollutant</v>
      </c>
      <c r="I4694" t="str">
        <f t="shared" si="146"/>
        <v>CO2</v>
      </c>
      <c r="J4694" t="e">
        <f>INDEX(NoSettings!$C:$C,MATCH(EPS!$A4694,NoSettings!$A:$A,0))</f>
        <v>#N/A</v>
      </c>
      <c r="K4694">
        <f>INDEX(GWP!$C$2:$C$13,MATCH(EPS!I4694,GWP!$B$2:$B$13,0))</f>
        <v>1</v>
      </c>
      <c r="L4694" s="4" t="e">
        <f t="shared" si="147"/>
        <v>#N/A</v>
      </c>
    </row>
    <row r="4695" spans="1:12">
      <c r="A4695" t="s">
        <v>10243</v>
      </c>
      <c r="B4695" t="s">
        <v>7325</v>
      </c>
      <c r="C4695" t="s">
        <v>1740</v>
      </c>
      <c r="D4695" t="s">
        <v>6885</v>
      </c>
      <c r="E4695" t="s">
        <v>1705</v>
      </c>
      <c r="H4695" t="str">
        <f>INDEX('Vensim Variables'!$B:$B,MATCH(EPS!$B4695,'Vensim Variables'!$A:$A,0))</f>
        <v>g pollutant</v>
      </c>
      <c r="I4695" t="str">
        <f t="shared" si="146"/>
        <v>VOC</v>
      </c>
      <c r="J4695" t="e">
        <f>INDEX(NoSettings!$C:$C,MATCH(EPS!$A4695,NoSettings!$A:$A,0))</f>
        <v>#N/A</v>
      </c>
      <c r="K4695">
        <f>INDEX(GWP!$C$2:$C$13,MATCH(EPS!I4695,GWP!$B$2:$B$13,0))</f>
        <v>0</v>
      </c>
      <c r="L4695" s="4" t="e">
        <f t="shared" si="147"/>
        <v>#N/A</v>
      </c>
    </row>
    <row r="4696" spans="1:12">
      <c r="A4696" t="s">
        <v>10244</v>
      </c>
      <c r="B4696" t="s">
        <v>7325</v>
      </c>
      <c r="C4696" t="s">
        <v>1740</v>
      </c>
      <c r="D4696" t="s">
        <v>6885</v>
      </c>
      <c r="E4696" t="s">
        <v>1706</v>
      </c>
      <c r="H4696" t="str">
        <f>INDEX('Vensim Variables'!$B:$B,MATCH(EPS!$B4696,'Vensim Variables'!$A:$A,0))</f>
        <v>g pollutant</v>
      </c>
      <c r="I4696" t="str">
        <f t="shared" si="146"/>
        <v>CO</v>
      </c>
      <c r="J4696" t="e">
        <f>INDEX(NoSettings!$C:$C,MATCH(EPS!$A4696,NoSettings!$A:$A,0))</f>
        <v>#N/A</v>
      </c>
      <c r="K4696">
        <f>INDEX(GWP!$C$2:$C$13,MATCH(EPS!I4696,GWP!$B$2:$B$13,0))</f>
        <v>0</v>
      </c>
      <c r="L4696" s="4" t="e">
        <f t="shared" si="147"/>
        <v>#N/A</v>
      </c>
    </row>
    <row r="4697" spans="1:12">
      <c r="A4697" t="s">
        <v>10245</v>
      </c>
      <c r="B4697" t="s">
        <v>7325</v>
      </c>
      <c r="C4697" t="s">
        <v>1740</v>
      </c>
      <c r="D4697" t="s">
        <v>6885</v>
      </c>
      <c r="E4697" t="s">
        <v>1707</v>
      </c>
      <c r="H4697" t="str">
        <f>INDEX('Vensim Variables'!$B:$B,MATCH(EPS!$B4697,'Vensim Variables'!$A:$A,0))</f>
        <v>g pollutant</v>
      </c>
      <c r="I4697" t="str">
        <f t="shared" si="146"/>
        <v>NOx</v>
      </c>
      <c r="J4697" t="e">
        <f>INDEX(NoSettings!$C:$C,MATCH(EPS!$A4697,NoSettings!$A:$A,0))</f>
        <v>#N/A</v>
      </c>
      <c r="K4697">
        <f>INDEX(GWP!$C$2:$C$13,MATCH(EPS!I4697,GWP!$B$2:$B$13,0))</f>
        <v>0</v>
      </c>
      <c r="L4697" s="4" t="e">
        <f t="shared" si="147"/>
        <v>#N/A</v>
      </c>
    </row>
    <row r="4698" spans="1:12">
      <c r="A4698" t="s">
        <v>10246</v>
      </c>
      <c r="B4698" t="s">
        <v>7325</v>
      </c>
      <c r="C4698" t="s">
        <v>1740</v>
      </c>
      <c r="D4698" t="s">
        <v>6885</v>
      </c>
      <c r="E4698" t="s">
        <v>1708</v>
      </c>
      <c r="H4698" t="str">
        <f>INDEX('Vensim Variables'!$B:$B,MATCH(EPS!$B4698,'Vensim Variables'!$A:$A,0))</f>
        <v>g pollutant</v>
      </c>
      <c r="I4698" t="str">
        <f t="shared" si="146"/>
        <v>PM10</v>
      </c>
      <c r="J4698" t="e">
        <f>INDEX(NoSettings!$C:$C,MATCH(EPS!$A4698,NoSettings!$A:$A,0))</f>
        <v>#N/A</v>
      </c>
      <c r="K4698">
        <f>INDEX(GWP!$C$2:$C$13,MATCH(EPS!I4698,GWP!$B$2:$B$13,0))</f>
        <v>0</v>
      </c>
      <c r="L4698" s="4" t="e">
        <f t="shared" si="147"/>
        <v>#N/A</v>
      </c>
    </row>
    <row r="4699" spans="1:12">
      <c r="A4699" t="s">
        <v>10247</v>
      </c>
      <c r="B4699" t="s">
        <v>7325</v>
      </c>
      <c r="C4699" t="s">
        <v>1740</v>
      </c>
      <c r="D4699" t="s">
        <v>6885</v>
      </c>
      <c r="E4699" t="s">
        <v>1709</v>
      </c>
      <c r="H4699" t="str">
        <f>INDEX('Vensim Variables'!$B:$B,MATCH(EPS!$B4699,'Vensim Variables'!$A:$A,0))</f>
        <v>g pollutant</v>
      </c>
      <c r="I4699" t="str">
        <f t="shared" si="146"/>
        <v>PM25</v>
      </c>
      <c r="J4699" t="e">
        <f>INDEX(NoSettings!$C:$C,MATCH(EPS!$A4699,NoSettings!$A:$A,0))</f>
        <v>#N/A</v>
      </c>
      <c r="K4699">
        <f>INDEX(GWP!$C$2:$C$13,MATCH(EPS!I4699,GWP!$B$2:$B$13,0))</f>
        <v>0</v>
      </c>
      <c r="L4699" s="4" t="e">
        <f t="shared" si="147"/>
        <v>#N/A</v>
      </c>
    </row>
    <row r="4700" spans="1:12">
      <c r="A4700" t="s">
        <v>10248</v>
      </c>
      <c r="B4700" t="s">
        <v>7325</v>
      </c>
      <c r="C4700" t="s">
        <v>1740</v>
      </c>
      <c r="D4700" t="s">
        <v>6885</v>
      </c>
      <c r="E4700" t="s">
        <v>1710</v>
      </c>
      <c r="H4700" t="str">
        <f>INDEX('Vensim Variables'!$B:$B,MATCH(EPS!$B4700,'Vensim Variables'!$A:$A,0))</f>
        <v>g pollutant</v>
      </c>
      <c r="I4700" t="str">
        <f t="shared" si="146"/>
        <v>SOx</v>
      </c>
      <c r="J4700" t="e">
        <f>INDEX(NoSettings!$C:$C,MATCH(EPS!$A4700,NoSettings!$A:$A,0))</f>
        <v>#N/A</v>
      </c>
      <c r="K4700">
        <f>INDEX(GWP!$C$2:$C$13,MATCH(EPS!I4700,GWP!$B$2:$B$13,0))</f>
        <v>0</v>
      </c>
      <c r="L4700" s="4" t="e">
        <f t="shared" si="147"/>
        <v>#N/A</v>
      </c>
    </row>
    <row r="4701" spans="1:12">
      <c r="A4701" t="s">
        <v>10249</v>
      </c>
      <c r="B4701" t="s">
        <v>7325</v>
      </c>
      <c r="C4701" t="s">
        <v>1740</v>
      </c>
      <c r="D4701" t="s">
        <v>6885</v>
      </c>
      <c r="E4701" t="s">
        <v>1711</v>
      </c>
      <c r="H4701" t="str">
        <f>INDEX('Vensim Variables'!$B:$B,MATCH(EPS!$B4701,'Vensim Variables'!$A:$A,0))</f>
        <v>g pollutant</v>
      </c>
      <c r="I4701" t="str">
        <f t="shared" si="146"/>
        <v>BC</v>
      </c>
      <c r="J4701" t="e">
        <f>INDEX(NoSettings!$C:$C,MATCH(EPS!$A4701,NoSettings!$A:$A,0))</f>
        <v>#N/A</v>
      </c>
      <c r="K4701">
        <f>INDEX(GWP!$C$2:$C$13,MATCH(EPS!I4701,GWP!$B$2:$B$13,0))</f>
        <v>0</v>
      </c>
      <c r="L4701" s="4" t="e">
        <f t="shared" si="147"/>
        <v>#N/A</v>
      </c>
    </row>
    <row r="4702" spans="1:12">
      <c r="A4702" t="s">
        <v>10250</v>
      </c>
      <c r="B4702" t="s">
        <v>7325</v>
      </c>
      <c r="C4702" t="s">
        <v>1740</v>
      </c>
      <c r="D4702" t="s">
        <v>6885</v>
      </c>
      <c r="E4702" t="s">
        <v>1712</v>
      </c>
      <c r="H4702" t="str">
        <f>INDEX('Vensim Variables'!$B:$B,MATCH(EPS!$B4702,'Vensim Variables'!$A:$A,0))</f>
        <v>g pollutant</v>
      </c>
      <c r="I4702" t="str">
        <f t="shared" si="146"/>
        <v>OC</v>
      </c>
      <c r="J4702" t="e">
        <f>INDEX(NoSettings!$C:$C,MATCH(EPS!$A4702,NoSettings!$A:$A,0))</f>
        <v>#N/A</v>
      </c>
      <c r="K4702">
        <f>INDEX(GWP!$C$2:$C$13,MATCH(EPS!I4702,GWP!$B$2:$B$13,0))</f>
        <v>0</v>
      </c>
      <c r="L4702" s="4" t="e">
        <f t="shared" si="147"/>
        <v>#N/A</v>
      </c>
    </row>
    <row r="4703" spans="1:12">
      <c r="A4703" t="s">
        <v>10251</v>
      </c>
      <c r="B4703" t="s">
        <v>7325</v>
      </c>
      <c r="C4703" t="s">
        <v>1740</v>
      </c>
      <c r="D4703" t="s">
        <v>6885</v>
      </c>
      <c r="E4703" t="s">
        <v>1713</v>
      </c>
      <c r="H4703" t="str">
        <f>INDEX('Vensim Variables'!$B:$B,MATCH(EPS!$B4703,'Vensim Variables'!$A:$A,0))</f>
        <v>g pollutant</v>
      </c>
      <c r="I4703" t="str">
        <f t="shared" si="146"/>
        <v>CH4</v>
      </c>
      <c r="J4703" t="e">
        <f>INDEX(NoSettings!$C:$C,MATCH(EPS!$A4703,NoSettings!$A:$A,0))</f>
        <v>#N/A</v>
      </c>
      <c r="K4703">
        <f>INDEX(GWP!$C$2:$C$13,MATCH(EPS!I4703,GWP!$B$2:$B$13,0))</f>
        <v>28</v>
      </c>
      <c r="L4703" s="4" t="e">
        <f t="shared" si="147"/>
        <v>#N/A</v>
      </c>
    </row>
    <row r="4704" spans="1:12">
      <c r="A4704" t="s">
        <v>10252</v>
      </c>
      <c r="B4704" t="s">
        <v>7325</v>
      </c>
      <c r="C4704" t="s">
        <v>1740</v>
      </c>
      <c r="D4704" t="s">
        <v>6885</v>
      </c>
      <c r="E4704" t="s">
        <v>1714</v>
      </c>
      <c r="H4704" t="str">
        <f>INDEX('Vensim Variables'!$B:$B,MATCH(EPS!$B4704,'Vensim Variables'!$A:$A,0))</f>
        <v>g pollutant</v>
      </c>
      <c r="I4704" t="str">
        <f t="shared" si="146"/>
        <v>N2O</v>
      </c>
      <c r="J4704" t="e">
        <f>INDEX(NoSettings!$C:$C,MATCH(EPS!$A4704,NoSettings!$A:$A,0))</f>
        <v>#N/A</v>
      </c>
      <c r="K4704">
        <f>INDEX(GWP!$C$2:$C$13,MATCH(EPS!I4704,GWP!$B$2:$B$13,0))</f>
        <v>265</v>
      </c>
      <c r="L4704" s="4" t="e">
        <f t="shared" si="147"/>
        <v>#N/A</v>
      </c>
    </row>
    <row r="4705" spans="1:12">
      <c r="A4705" t="s">
        <v>10253</v>
      </c>
      <c r="B4705" t="s">
        <v>7325</v>
      </c>
      <c r="C4705" t="s">
        <v>1740</v>
      </c>
      <c r="D4705" t="s">
        <v>6885</v>
      </c>
      <c r="E4705" t="s">
        <v>1715</v>
      </c>
      <c r="H4705" t="str">
        <f>INDEX('Vensim Variables'!$B:$B,MATCH(EPS!$B4705,'Vensim Variables'!$A:$A,0))</f>
        <v>g pollutant</v>
      </c>
      <c r="I4705" t="str">
        <f t="shared" si="146"/>
        <v>F gases</v>
      </c>
      <c r="J4705" t="e">
        <f>INDEX(NoSettings!$C:$C,MATCH(EPS!$A4705,NoSettings!$A:$A,0))</f>
        <v>#N/A</v>
      </c>
      <c r="K4705">
        <f>INDEX(GWP!$C$2:$C$13,MATCH(EPS!I4705,GWP!$B$2:$B$13,0))</f>
        <v>1</v>
      </c>
      <c r="L4705" s="4" t="e">
        <f t="shared" si="147"/>
        <v>#N/A</v>
      </c>
    </row>
    <row r="4706" spans="1:12">
      <c r="A4706" t="s">
        <v>10254</v>
      </c>
      <c r="B4706" t="s">
        <v>7325</v>
      </c>
      <c r="C4706" t="s">
        <v>1740</v>
      </c>
      <c r="D4706" t="s">
        <v>6886</v>
      </c>
      <c r="E4706" t="s">
        <v>1702</v>
      </c>
      <c r="H4706" t="str">
        <f>INDEX('Vensim Variables'!$B:$B,MATCH(EPS!$B4706,'Vensim Variables'!$A:$A,0))</f>
        <v>g pollutant</v>
      </c>
      <c r="I4706" t="str">
        <f t="shared" si="146"/>
        <v>CO2</v>
      </c>
      <c r="J4706" t="e">
        <f>INDEX(NoSettings!$C:$C,MATCH(EPS!$A4706,NoSettings!$A:$A,0))</f>
        <v>#N/A</v>
      </c>
      <c r="K4706">
        <f>INDEX(GWP!$C$2:$C$13,MATCH(EPS!I4706,GWP!$B$2:$B$13,0))</f>
        <v>1</v>
      </c>
      <c r="L4706" s="4" t="e">
        <f t="shared" si="147"/>
        <v>#N/A</v>
      </c>
    </row>
    <row r="4707" spans="1:12">
      <c r="A4707" t="s">
        <v>10255</v>
      </c>
      <c r="B4707" t="s">
        <v>7325</v>
      </c>
      <c r="C4707" t="s">
        <v>1740</v>
      </c>
      <c r="D4707" t="s">
        <v>6886</v>
      </c>
      <c r="E4707" t="s">
        <v>1705</v>
      </c>
      <c r="H4707" t="str">
        <f>INDEX('Vensim Variables'!$B:$B,MATCH(EPS!$B4707,'Vensim Variables'!$A:$A,0))</f>
        <v>g pollutant</v>
      </c>
      <c r="I4707" t="str">
        <f t="shared" si="146"/>
        <v>VOC</v>
      </c>
      <c r="J4707" t="e">
        <f>INDEX(NoSettings!$C:$C,MATCH(EPS!$A4707,NoSettings!$A:$A,0))</f>
        <v>#N/A</v>
      </c>
      <c r="K4707">
        <f>INDEX(GWP!$C$2:$C$13,MATCH(EPS!I4707,GWP!$B$2:$B$13,0))</f>
        <v>0</v>
      </c>
      <c r="L4707" s="4" t="e">
        <f t="shared" si="147"/>
        <v>#N/A</v>
      </c>
    </row>
    <row r="4708" spans="1:12">
      <c r="A4708" t="s">
        <v>10256</v>
      </c>
      <c r="B4708" t="s">
        <v>7325</v>
      </c>
      <c r="C4708" t="s">
        <v>1740</v>
      </c>
      <c r="D4708" t="s">
        <v>6886</v>
      </c>
      <c r="E4708" t="s">
        <v>1706</v>
      </c>
      <c r="H4708" t="str">
        <f>INDEX('Vensim Variables'!$B:$B,MATCH(EPS!$B4708,'Vensim Variables'!$A:$A,0))</f>
        <v>g pollutant</v>
      </c>
      <c r="I4708" t="str">
        <f t="shared" si="146"/>
        <v>CO</v>
      </c>
      <c r="J4708" t="e">
        <f>INDEX(NoSettings!$C:$C,MATCH(EPS!$A4708,NoSettings!$A:$A,0))</f>
        <v>#N/A</v>
      </c>
      <c r="K4708">
        <f>INDEX(GWP!$C$2:$C$13,MATCH(EPS!I4708,GWP!$B$2:$B$13,0))</f>
        <v>0</v>
      </c>
      <c r="L4708" s="4" t="e">
        <f t="shared" si="147"/>
        <v>#N/A</v>
      </c>
    </row>
    <row r="4709" spans="1:12">
      <c r="A4709" t="s">
        <v>10257</v>
      </c>
      <c r="B4709" t="s">
        <v>7325</v>
      </c>
      <c r="C4709" t="s">
        <v>1740</v>
      </c>
      <c r="D4709" t="s">
        <v>6886</v>
      </c>
      <c r="E4709" t="s">
        <v>1707</v>
      </c>
      <c r="H4709" t="str">
        <f>INDEX('Vensim Variables'!$B:$B,MATCH(EPS!$B4709,'Vensim Variables'!$A:$A,0))</f>
        <v>g pollutant</v>
      </c>
      <c r="I4709" t="str">
        <f t="shared" si="146"/>
        <v>NOx</v>
      </c>
      <c r="J4709" t="e">
        <f>INDEX(NoSettings!$C:$C,MATCH(EPS!$A4709,NoSettings!$A:$A,0))</f>
        <v>#N/A</v>
      </c>
      <c r="K4709">
        <f>INDEX(GWP!$C$2:$C$13,MATCH(EPS!I4709,GWP!$B$2:$B$13,0))</f>
        <v>0</v>
      </c>
      <c r="L4709" s="4" t="e">
        <f t="shared" si="147"/>
        <v>#N/A</v>
      </c>
    </row>
    <row r="4710" spans="1:12">
      <c r="A4710" t="s">
        <v>10258</v>
      </c>
      <c r="B4710" t="s">
        <v>7325</v>
      </c>
      <c r="C4710" t="s">
        <v>1740</v>
      </c>
      <c r="D4710" t="s">
        <v>6886</v>
      </c>
      <c r="E4710" t="s">
        <v>1708</v>
      </c>
      <c r="H4710" t="str">
        <f>INDEX('Vensim Variables'!$B:$B,MATCH(EPS!$B4710,'Vensim Variables'!$A:$A,0))</f>
        <v>g pollutant</v>
      </c>
      <c r="I4710" t="str">
        <f t="shared" si="146"/>
        <v>PM10</v>
      </c>
      <c r="J4710" t="e">
        <f>INDEX(NoSettings!$C:$C,MATCH(EPS!$A4710,NoSettings!$A:$A,0))</f>
        <v>#N/A</v>
      </c>
      <c r="K4710">
        <f>INDEX(GWP!$C$2:$C$13,MATCH(EPS!I4710,GWP!$B$2:$B$13,0))</f>
        <v>0</v>
      </c>
      <c r="L4710" s="4" t="e">
        <f t="shared" si="147"/>
        <v>#N/A</v>
      </c>
    </row>
    <row r="4711" spans="1:12">
      <c r="A4711" t="s">
        <v>10259</v>
      </c>
      <c r="B4711" t="s">
        <v>7325</v>
      </c>
      <c r="C4711" t="s">
        <v>1740</v>
      </c>
      <c r="D4711" t="s">
        <v>6886</v>
      </c>
      <c r="E4711" t="s">
        <v>1709</v>
      </c>
      <c r="H4711" t="str">
        <f>INDEX('Vensim Variables'!$B:$B,MATCH(EPS!$B4711,'Vensim Variables'!$A:$A,0))</f>
        <v>g pollutant</v>
      </c>
      <c r="I4711" t="str">
        <f t="shared" si="146"/>
        <v>PM25</v>
      </c>
      <c r="J4711" t="e">
        <f>INDEX(NoSettings!$C:$C,MATCH(EPS!$A4711,NoSettings!$A:$A,0))</f>
        <v>#N/A</v>
      </c>
      <c r="K4711">
        <f>INDEX(GWP!$C$2:$C$13,MATCH(EPS!I4711,GWP!$B$2:$B$13,0))</f>
        <v>0</v>
      </c>
      <c r="L4711" s="4" t="e">
        <f t="shared" si="147"/>
        <v>#N/A</v>
      </c>
    </row>
    <row r="4712" spans="1:12">
      <c r="A4712" t="s">
        <v>10260</v>
      </c>
      <c r="B4712" t="s">
        <v>7325</v>
      </c>
      <c r="C4712" t="s">
        <v>1740</v>
      </c>
      <c r="D4712" t="s">
        <v>6886</v>
      </c>
      <c r="E4712" t="s">
        <v>1710</v>
      </c>
      <c r="H4712" t="str">
        <f>INDEX('Vensim Variables'!$B:$B,MATCH(EPS!$B4712,'Vensim Variables'!$A:$A,0))</f>
        <v>g pollutant</v>
      </c>
      <c r="I4712" t="str">
        <f t="shared" si="146"/>
        <v>SOx</v>
      </c>
      <c r="J4712" t="e">
        <f>INDEX(NoSettings!$C:$C,MATCH(EPS!$A4712,NoSettings!$A:$A,0))</f>
        <v>#N/A</v>
      </c>
      <c r="K4712">
        <f>INDEX(GWP!$C$2:$C$13,MATCH(EPS!I4712,GWP!$B$2:$B$13,0))</f>
        <v>0</v>
      </c>
      <c r="L4712" s="4" t="e">
        <f t="shared" si="147"/>
        <v>#N/A</v>
      </c>
    </row>
    <row r="4713" spans="1:12">
      <c r="A4713" t="s">
        <v>10261</v>
      </c>
      <c r="B4713" t="s">
        <v>7325</v>
      </c>
      <c r="C4713" t="s">
        <v>1740</v>
      </c>
      <c r="D4713" t="s">
        <v>6886</v>
      </c>
      <c r="E4713" t="s">
        <v>1711</v>
      </c>
      <c r="H4713" t="str">
        <f>INDEX('Vensim Variables'!$B:$B,MATCH(EPS!$B4713,'Vensim Variables'!$A:$A,0))</f>
        <v>g pollutant</v>
      </c>
      <c r="I4713" t="str">
        <f t="shared" si="146"/>
        <v>BC</v>
      </c>
      <c r="J4713" t="e">
        <f>INDEX(NoSettings!$C:$C,MATCH(EPS!$A4713,NoSettings!$A:$A,0))</f>
        <v>#N/A</v>
      </c>
      <c r="K4713">
        <f>INDEX(GWP!$C$2:$C$13,MATCH(EPS!I4713,GWP!$B$2:$B$13,0))</f>
        <v>0</v>
      </c>
      <c r="L4713" s="4" t="e">
        <f t="shared" si="147"/>
        <v>#N/A</v>
      </c>
    </row>
    <row r="4714" spans="1:12">
      <c r="A4714" t="s">
        <v>10262</v>
      </c>
      <c r="B4714" t="s">
        <v>7325</v>
      </c>
      <c r="C4714" t="s">
        <v>1740</v>
      </c>
      <c r="D4714" t="s">
        <v>6886</v>
      </c>
      <c r="E4714" t="s">
        <v>1712</v>
      </c>
      <c r="H4714" t="str">
        <f>INDEX('Vensim Variables'!$B:$B,MATCH(EPS!$B4714,'Vensim Variables'!$A:$A,0))</f>
        <v>g pollutant</v>
      </c>
      <c r="I4714" t="str">
        <f t="shared" si="146"/>
        <v>OC</v>
      </c>
      <c r="J4714" t="e">
        <f>INDEX(NoSettings!$C:$C,MATCH(EPS!$A4714,NoSettings!$A:$A,0))</f>
        <v>#N/A</v>
      </c>
      <c r="K4714">
        <f>INDEX(GWP!$C$2:$C$13,MATCH(EPS!I4714,GWP!$B$2:$B$13,0))</f>
        <v>0</v>
      </c>
      <c r="L4714" s="4" t="e">
        <f t="shared" si="147"/>
        <v>#N/A</v>
      </c>
    </row>
    <row r="4715" spans="1:12">
      <c r="A4715" t="s">
        <v>10263</v>
      </c>
      <c r="B4715" t="s">
        <v>7325</v>
      </c>
      <c r="C4715" t="s">
        <v>1740</v>
      </c>
      <c r="D4715" t="s">
        <v>6886</v>
      </c>
      <c r="E4715" t="s">
        <v>1713</v>
      </c>
      <c r="H4715" t="str">
        <f>INDEX('Vensim Variables'!$B:$B,MATCH(EPS!$B4715,'Vensim Variables'!$A:$A,0))</f>
        <v>g pollutant</v>
      </c>
      <c r="I4715" t="str">
        <f t="shared" si="146"/>
        <v>CH4</v>
      </c>
      <c r="J4715" t="e">
        <f>INDEX(NoSettings!$C:$C,MATCH(EPS!$A4715,NoSettings!$A:$A,0))</f>
        <v>#N/A</v>
      </c>
      <c r="K4715">
        <f>INDEX(GWP!$C$2:$C$13,MATCH(EPS!I4715,GWP!$B$2:$B$13,0))</f>
        <v>28</v>
      </c>
      <c r="L4715" s="4" t="e">
        <f t="shared" si="147"/>
        <v>#N/A</v>
      </c>
    </row>
    <row r="4716" spans="1:12">
      <c r="A4716" t="s">
        <v>10264</v>
      </c>
      <c r="B4716" t="s">
        <v>7325</v>
      </c>
      <c r="C4716" t="s">
        <v>1740</v>
      </c>
      <c r="D4716" t="s">
        <v>6886</v>
      </c>
      <c r="E4716" t="s">
        <v>1714</v>
      </c>
      <c r="H4716" t="str">
        <f>INDEX('Vensim Variables'!$B:$B,MATCH(EPS!$B4716,'Vensim Variables'!$A:$A,0))</f>
        <v>g pollutant</v>
      </c>
      <c r="I4716" t="str">
        <f t="shared" si="146"/>
        <v>N2O</v>
      </c>
      <c r="J4716" t="e">
        <f>INDEX(NoSettings!$C:$C,MATCH(EPS!$A4716,NoSettings!$A:$A,0))</f>
        <v>#N/A</v>
      </c>
      <c r="K4716">
        <f>INDEX(GWP!$C$2:$C$13,MATCH(EPS!I4716,GWP!$B$2:$B$13,0))</f>
        <v>265</v>
      </c>
      <c r="L4716" s="4" t="e">
        <f t="shared" si="147"/>
        <v>#N/A</v>
      </c>
    </row>
    <row r="4717" spans="1:12">
      <c r="A4717" t="s">
        <v>10265</v>
      </c>
      <c r="B4717" t="s">
        <v>7325</v>
      </c>
      <c r="C4717" t="s">
        <v>1740</v>
      </c>
      <c r="D4717" t="s">
        <v>6886</v>
      </c>
      <c r="E4717" t="s">
        <v>1715</v>
      </c>
      <c r="H4717" t="str">
        <f>INDEX('Vensim Variables'!$B:$B,MATCH(EPS!$B4717,'Vensim Variables'!$A:$A,0))</f>
        <v>g pollutant</v>
      </c>
      <c r="I4717" t="str">
        <f t="shared" si="146"/>
        <v>F gases</v>
      </c>
      <c r="J4717" t="e">
        <f>INDEX(NoSettings!$C:$C,MATCH(EPS!$A4717,NoSettings!$A:$A,0))</f>
        <v>#N/A</v>
      </c>
      <c r="K4717">
        <f>INDEX(GWP!$C$2:$C$13,MATCH(EPS!I4717,GWP!$B$2:$B$13,0))</f>
        <v>1</v>
      </c>
      <c r="L4717" s="4" t="e">
        <f t="shared" si="147"/>
        <v>#N/A</v>
      </c>
    </row>
    <row r="4718" spans="1:12">
      <c r="A4718" t="s">
        <v>10266</v>
      </c>
      <c r="B4718" t="s">
        <v>7325</v>
      </c>
      <c r="C4718" t="s">
        <v>1740</v>
      </c>
      <c r="D4718" t="s">
        <v>6887</v>
      </c>
      <c r="E4718" t="s">
        <v>1702</v>
      </c>
      <c r="H4718" t="str">
        <f>INDEX('Vensim Variables'!$B:$B,MATCH(EPS!$B4718,'Vensim Variables'!$A:$A,0))</f>
        <v>g pollutant</v>
      </c>
      <c r="I4718" t="str">
        <f t="shared" si="146"/>
        <v>CO2</v>
      </c>
      <c r="J4718" t="e">
        <f>INDEX(NoSettings!$C:$C,MATCH(EPS!$A4718,NoSettings!$A:$A,0))</f>
        <v>#N/A</v>
      </c>
      <c r="K4718">
        <f>INDEX(GWP!$C$2:$C$13,MATCH(EPS!I4718,GWP!$B$2:$B$13,0))</f>
        <v>1</v>
      </c>
      <c r="L4718" s="4" t="e">
        <f t="shared" si="147"/>
        <v>#N/A</v>
      </c>
    </row>
    <row r="4719" spans="1:12">
      <c r="A4719" t="s">
        <v>10267</v>
      </c>
      <c r="B4719" t="s">
        <v>7325</v>
      </c>
      <c r="C4719" t="s">
        <v>1740</v>
      </c>
      <c r="D4719" t="s">
        <v>6887</v>
      </c>
      <c r="E4719" t="s">
        <v>1705</v>
      </c>
      <c r="H4719" t="str">
        <f>INDEX('Vensim Variables'!$B:$B,MATCH(EPS!$B4719,'Vensim Variables'!$A:$A,0))</f>
        <v>g pollutant</v>
      </c>
      <c r="I4719" t="str">
        <f t="shared" si="146"/>
        <v>VOC</v>
      </c>
      <c r="J4719" t="e">
        <f>INDEX(NoSettings!$C:$C,MATCH(EPS!$A4719,NoSettings!$A:$A,0))</f>
        <v>#N/A</v>
      </c>
      <c r="K4719">
        <f>INDEX(GWP!$C$2:$C$13,MATCH(EPS!I4719,GWP!$B$2:$B$13,0))</f>
        <v>0</v>
      </c>
      <c r="L4719" s="4" t="e">
        <f t="shared" si="147"/>
        <v>#N/A</v>
      </c>
    </row>
    <row r="4720" spans="1:12">
      <c r="A4720" t="s">
        <v>10268</v>
      </c>
      <c r="B4720" t="s">
        <v>7325</v>
      </c>
      <c r="C4720" t="s">
        <v>1740</v>
      </c>
      <c r="D4720" t="s">
        <v>6887</v>
      </c>
      <c r="E4720" t="s">
        <v>1706</v>
      </c>
      <c r="H4720" t="str">
        <f>INDEX('Vensim Variables'!$B:$B,MATCH(EPS!$B4720,'Vensim Variables'!$A:$A,0))</f>
        <v>g pollutant</v>
      </c>
      <c r="I4720" t="str">
        <f t="shared" si="146"/>
        <v>CO</v>
      </c>
      <c r="J4720" t="e">
        <f>INDEX(NoSettings!$C:$C,MATCH(EPS!$A4720,NoSettings!$A:$A,0))</f>
        <v>#N/A</v>
      </c>
      <c r="K4720">
        <f>INDEX(GWP!$C$2:$C$13,MATCH(EPS!I4720,GWP!$B$2:$B$13,0))</f>
        <v>0</v>
      </c>
      <c r="L4720" s="4" t="e">
        <f t="shared" si="147"/>
        <v>#N/A</v>
      </c>
    </row>
    <row r="4721" spans="1:12">
      <c r="A4721" t="s">
        <v>10269</v>
      </c>
      <c r="B4721" t="s">
        <v>7325</v>
      </c>
      <c r="C4721" t="s">
        <v>1740</v>
      </c>
      <c r="D4721" t="s">
        <v>6887</v>
      </c>
      <c r="E4721" t="s">
        <v>1707</v>
      </c>
      <c r="H4721" t="str">
        <f>INDEX('Vensim Variables'!$B:$B,MATCH(EPS!$B4721,'Vensim Variables'!$A:$A,0))</f>
        <v>g pollutant</v>
      </c>
      <c r="I4721" t="str">
        <f t="shared" si="146"/>
        <v>NOx</v>
      </c>
      <c r="J4721" t="e">
        <f>INDEX(NoSettings!$C:$C,MATCH(EPS!$A4721,NoSettings!$A:$A,0))</f>
        <v>#N/A</v>
      </c>
      <c r="K4721">
        <f>INDEX(GWP!$C$2:$C$13,MATCH(EPS!I4721,GWP!$B$2:$B$13,0))</f>
        <v>0</v>
      </c>
      <c r="L4721" s="4" t="e">
        <f t="shared" si="147"/>
        <v>#N/A</v>
      </c>
    </row>
    <row r="4722" spans="1:12">
      <c r="A4722" t="s">
        <v>10270</v>
      </c>
      <c r="B4722" t="s">
        <v>7325</v>
      </c>
      <c r="C4722" t="s">
        <v>1740</v>
      </c>
      <c r="D4722" t="s">
        <v>6887</v>
      </c>
      <c r="E4722" t="s">
        <v>1708</v>
      </c>
      <c r="H4722" t="str">
        <f>INDEX('Vensim Variables'!$B:$B,MATCH(EPS!$B4722,'Vensim Variables'!$A:$A,0))</f>
        <v>g pollutant</v>
      </c>
      <c r="I4722" t="str">
        <f t="shared" si="146"/>
        <v>PM10</v>
      </c>
      <c r="J4722" t="e">
        <f>INDEX(NoSettings!$C:$C,MATCH(EPS!$A4722,NoSettings!$A:$A,0))</f>
        <v>#N/A</v>
      </c>
      <c r="K4722">
        <f>INDEX(GWP!$C$2:$C$13,MATCH(EPS!I4722,GWP!$B$2:$B$13,0))</f>
        <v>0</v>
      </c>
      <c r="L4722" s="4" t="e">
        <f t="shared" si="147"/>
        <v>#N/A</v>
      </c>
    </row>
    <row r="4723" spans="1:12">
      <c r="A4723" t="s">
        <v>10271</v>
      </c>
      <c r="B4723" t="s">
        <v>7325</v>
      </c>
      <c r="C4723" t="s">
        <v>1740</v>
      </c>
      <c r="D4723" t="s">
        <v>6887</v>
      </c>
      <c r="E4723" t="s">
        <v>1709</v>
      </c>
      <c r="H4723" t="str">
        <f>INDEX('Vensim Variables'!$B:$B,MATCH(EPS!$B4723,'Vensim Variables'!$A:$A,0))</f>
        <v>g pollutant</v>
      </c>
      <c r="I4723" t="str">
        <f t="shared" si="146"/>
        <v>PM25</v>
      </c>
      <c r="J4723" t="e">
        <f>INDEX(NoSettings!$C:$C,MATCH(EPS!$A4723,NoSettings!$A:$A,0))</f>
        <v>#N/A</v>
      </c>
      <c r="K4723">
        <f>INDEX(GWP!$C$2:$C$13,MATCH(EPS!I4723,GWP!$B$2:$B$13,0))</f>
        <v>0</v>
      </c>
      <c r="L4723" s="4" t="e">
        <f t="shared" si="147"/>
        <v>#N/A</v>
      </c>
    </row>
    <row r="4724" spans="1:12">
      <c r="A4724" t="s">
        <v>10272</v>
      </c>
      <c r="B4724" t="s">
        <v>7325</v>
      </c>
      <c r="C4724" t="s">
        <v>1740</v>
      </c>
      <c r="D4724" t="s">
        <v>6887</v>
      </c>
      <c r="E4724" t="s">
        <v>1710</v>
      </c>
      <c r="H4724" t="str">
        <f>INDEX('Vensim Variables'!$B:$B,MATCH(EPS!$B4724,'Vensim Variables'!$A:$A,0))</f>
        <v>g pollutant</v>
      </c>
      <c r="I4724" t="str">
        <f t="shared" si="146"/>
        <v>SOx</v>
      </c>
      <c r="J4724" t="e">
        <f>INDEX(NoSettings!$C:$C,MATCH(EPS!$A4724,NoSettings!$A:$A,0))</f>
        <v>#N/A</v>
      </c>
      <c r="K4724">
        <f>INDEX(GWP!$C$2:$C$13,MATCH(EPS!I4724,GWP!$B$2:$B$13,0))</f>
        <v>0</v>
      </c>
      <c r="L4724" s="4" t="e">
        <f t="shared" si="147"/>
        <v>#N/A</v>
      </c>
    </row>
    <row r="4725" spans="1:12">
      <c r="A4725" t="s">
        <v>10273</v>
      </c>
      <c r="B4725" t="s">
        <v>7325</v>
      </c>
      <c r="C4725" t="s">
        <v>1740</v>
      </c>
      <c r="D4725" t="s">
        <v>6887</v>
      </c>
      <c r="E4725" t="s">
        <v>1711</v>
      </c>
      <c r="H4725" t="str">
        <f>INDEX('Vensim Variables'!$B:$B,MATCH(EPS!$B4725,'Vensim Variables'!$A:$A,0))</f>
        <v>g pollutant</v>
      </c>
      <c r="I4725" t="str">
        <f t="shared" si="146"/>
        <v>BC</v>
      </c>
      <c r="J4725" t="e">
        <f>INDEX(NoSettings!$C:$C,MATCH(EPS!$A4725,NoSettings!$A:$A,0))</f>
        <v>#N/A</v>
      </c>
      <c r="K4725">
        <f>INDEX(GWP!$C$2:$C$13,MATCH(EPS!I4725,GWP!$B$2:$B$13,0))</f>
        <v>0</v>
      </c>
      <c r="L4725" s="4" t="e">
        <f t="shared" si="147"/>
        <v>#N/A</v>
      </c>
    </row>
    <row r="4726" spans="1:12">
      <c r="A4726" t="s">
        <v>10274</v>
      </c>
      <c r="B4726" t="s">
        <v>7325</v>
      </c>
      <c r="C4726" t="s">
        <v>1740</v>
      </c>
      <c r="D4726" t="s">
        <v>6887</v>
      </c>
      <c r="E4726" t="s">
        <v>1712</v>
      </c>
      <c r="H4726" t="str">
        <f>INDEX('Vensim Variables'!$B:$B,MATCH(EPS!$B4726,'Vensim Variables'!$A:$A,0))</f>
        <v>g pollutant</v>
      </c>
      <c r="I4726" t="str">
        <f t="shared" si="146"/>
        <v>OC</v>
      </c>
      <c r="J4726" t="e">
        <f>INDEX(NoSettings!$C:$C,MATCH(EPS!$A4726,NoSettings!$A:$A,0))</f>
        <v>#N/A</v>
      </c>
      <c r="K4726">
        <f>INDEX(GWP!$C$2:$C$13,MATCH(EPS!I4726,GWP!$B$2:$B$13,0))</f>
        <v>0</v>
      </c>
      <c r="L4726" s="4" t="e">
        <f t="shared" si="147"/>
        <v>#N/A</v>
      </c>
    </row>
    <row r="4727" spans="1:12">
      <c r="A4727" t="s">
        <v>10275</v>
      </c>
      <c r="B4727" t="s">
        <v>7325</v>
      </c>
      <c r="C4727" t="s">
        <v>1740</v>
      </c>
      <c r="D4727" t="s">
        <v>6887</v>
      </c>
      <c r="E4727" t="s">
        <v>1713</v>
      </c>
      <c r="H4727" t="str">
        <f>INDEX('Vensim Variables'!$B:$B,MATCH(EPS!$B4727,'Vensim Variables'!$A:$A,0))</f>
        <v>g pollutant</v>
      </c>
      <c r="I4727" t="str">
        <f t="shared" si="146"/>
        <v>CH4</v>
      </c>
      <c r="J4727" t="e">
        <f>INDEX(NoSettings!$C:$C,MATCH(EPS!$A4727,NoSettings!$A:$A,0))</f>
        <v>#N/A</v>
      </c>
      <c r="K4727">
        <f>INDEX(GWP!$C$2:$C$13,MATCH(EPS!I4727,GWP!$B$2:$B$13,0))</f>
        <v>28</v>
      </c>
      <c r="L4727" s="4" t="e">
        <f t="shared" si="147"/>
        <v>#N/A</v>
      </c>
    </row>
    <row r="4728" spans="1:12">
      <c r="A4728" t="s">
        <v>10276</v>
      </c>
      <c r="B4728" t="s">
        <v>7325</v>
      </c>
      <c r="C4728" t="s">
        <v>1740</v>
      </c>
      <c r="D4728" t="s">
        <v>6887</v>
      </c>
      <c r="E4728" t="s">
        <v>1714</v>
      </c>
      <c r="H4728" t="str">
        <f>INDEX('Vensim Variables'!$B:$B,MATCH(EPS!$B4728,'Vensim Variables'!$A:$A,0))</f>
        <v>g pollutant</v>
      </c>
      <c r="I4728" t="str">
        <f t="shared" si="146"/>
        <v>N2O</v>
      </c>
      <c r="J4728" t="e">
        <f>INDEX(NoSettings!$C:$C,MATCH(EPS!$A4728,NoSettings!$A:$A,0))</f>
        <v>#N/A</v>
      </c>
      <c r="K4728">
        <f>INDEX(GWP!$C$2:$C$13,MATCH(EPS!I4728,GWP!$B$2:$B$13,0))</f>
        <v>265</v>
      </c>
      <c r="L4728" s="4" t="e">
        <f t="shared" si="147"/>
        <v>#N/A</v>
      </c>
    </row>
    <row r="4729" spans="1:12">
      <c r="A4729" t="s">
        <v>10277</v>
      </c>
      <c r="B4729" t="s">
        <v>7325</v>
      </c>
      <c r="C4729" t="s">
        <v>1740</v>
      </c>
      <c r="D4729" t="s">
        <v>6887</v>
      </c>
      <c r="E4729" t="s">
        <v>1715</v>
      </c>
      <c r="H4729" t="str">
        <f>INDEX('Vensim Variables'!$B:$B,MATCH(EPS!$B4729,'Vensim Variables'!$A:$A,0))</f>
        <v>g pollutant</v>
      </c>
      <c r="I4729" t="str">
        <f t="shared" si="146"/>
        <v>F gases</v>
      </c>
      <c r="J4729" t="e">
        <f>INDEX(NoSettings!$C:$C,MATCH(EPS!$A4729,NoSettings!$A:$A,0))</f>
        <v>#N/A</v>
      </c>
      <c r="K4729">
        <f>INDEX(GWP!$C$2:$C$13,MATCH(EPS!I4729,GWP!$B$2:$B$13,0))</f>
        <v>1</v>
      </c>
      <c r="L4729" s="4" t="e">
        <f t="shared" si="147"/>
        <v>#N/A</v>
      </c>
    </row>
    <row r="4730" spans="1:12">
      <c r="A4730" t="s">
        <v>10278</v>
      </c>
      <c r="B4730" t="s">
        <v>7325</v>
      </c>
      <c r="C4730" t="s">
        <v>1740</v>
      </c>
      <c r="D4730" t="s">
        <v>6888</v>
      </c>
      <c r="E4730" t="s">
        <v>1702</v>
      </c>
      <c r="H4730" t="str">
        <f>INDEX('Vensim Variables'!$B:$B,MATCH(EPS!$B4730,'Vensim Variables'!$A:$A,0))</f>
        <v>g pollutant</v>
      </c>
      <c r="I4730" t="str">
        <f t="shared" si="146"/>
        <v>CO2</v>
      </c>
      <c r="J4730" t="e">
        <f>INDEX(NoSettings!$C:$C,MATCH(EPS!$A4730,NoSettings!$A:$A,0))</f>
        <v>#N/A</v>
      </c>
      <c r="K4730">
        <f>INDEX(GWP!$C$2:$C$13,MATCH(EPS!I4730,GWP!$B$2:$B$13,0))</f>
        <v>1</v>
      </c>
      <c r="L4730" s="4" t="e">
        <f t="shared" si="147"/>
        <v>#N/A</v>
      </c>
    </row>
    <row r="4731" spans="1:12">
      <c r="A4731" t="s">
        <v>10279</v>
      </c>
      <c r="B4731" t="s">
        <v>7325</v>
      </c>
      <c r="C4731" t="s">
        <v>1740</v>
      </c>
      <c r="D4731" t="s">
        <v>6888</v>
      </c>
      <c r="E4731" t="s">
        <v>1705</v>
      </c>
      <c r="H4731" t="str">
        <f>INDEX('Vensim Variables'!$B:$B,MATCH(EPS!$B4731,'Vensim Variables'!$A:$A,0))</f>
        <v>g pollutant</v>
      </c>
      <c r="I4731" t="str">
        <f t="shared" si="146"/>
        <v>VOC</v>
      </c>
      <c r="J4731" t="e">
        <f>INDEX(NoSettings!$C:$C,MATCH(EPS!$A4731,NoSettings!$A:$A,0))</f>
        <v>#N/A</v>
      </c>
      <c r="K4731">
        <f>INDEX(GWP!$C$2:$C$13,MATCH(EPS!I4731,GWP!$B$2:$B$13,0))</f>
        <v>0</v>
      </c>
      <c r="L4731" s="4" t="e">
        <f t="shared" si="147"/>
        <v>#N/A</v>
      </c>
    </row>
    <row r="4732" spans="1:12">
      <c r="A4732" t="s">
        <v>10280</v>
      </c>
      <c r="B4732" t="s">
        <v>7325</v>
      </c>
      <c r="C4732" t="s">
        <v>1740</v>
      </c>
      <c r="D4732" t="s">
        <v>6888</v>
      </c>
      <c r="E4732" t="s">
        <v>1706</v>
      </c>
      <c r="H4732" t="str">
        <f>INDEX('Vensim Variables'!$B:$B,MATCH(EPS!$B4732,'Vensim Variables'!$A:$A,0))</f>
        <v>g pollutant</v>
      </c>
      <c r="I4732" t="str">
        <f t="shared" si="146"/>
        <v>CO</v>
      </c>
      <c r="J4732" t="e">
        <f>INDEX(NoSettings!$C:$C,MATCH(EPS!$A4732,NoSettings!$A:$A,0))</f>
        <v>#N/A</v>
      </c>
      <c r="K4732">
        <f>INDEX(GWP!$C$2:$C$13,MATCH(EPS!I4732,GWP!$B$2:$B$13,0))</f>
        <v>0</v>
      </c>
      <c r="L4732" s="4" t="e">
        <f t="shared" si="147"/>
        <v>#N/A</v>
      </c>
    </row>
    <row r="4733" spans="1:12">
      <c r="A4733" t="s">
        <v>10281</v>
      </c>
      <c r="B4733" t="s">
        <v>7325</v>
      </c>
      <c r="C4733" t="s">
        <v>1740</v>
      </c>
      <c r="D4733" t="s">
        <v>6888</v>
      </c>
      <c r="E4733" t="s">
        <v>1707</v>
      </c>
      <c r="H4733" t="str">
        <f>INDEX('Vensim Variables'!$B:$B,MATCH(EPS!$B4733,'Vensim Variables'!$A:$A,0))</f>
        <v>g pollutant</v>
      </c>
      <c r="I4733" t="str">
        <f t="shared" si="146"/>
        <v>NOx</v>
      </c>
      <c r="J4733" t="e">
        <f>INDEX(NoSettings!$C:$C,MATCH(EPS!$A4733,NoSettings!$A:$A,0))</f>
        <v>#N/A</v>
      </c>
      <c r="K4733">
        <f>INDEX(GWP!$C$2:$C$13,MATCH(EPS!I4733,GWP!$B$2:$B$13,0))</f>
        <v>0</v>
      </c>
      <c r="L4733" s="4" t="e">
        <f t="shared" si="147"/>
        <v>#N/A</v>
      </c>
    </row>
    <row r="4734" spans="1:12">
      <c r="A4734" t="s">
        <v>10282</v>
      </c>
      <c r="B4734" t="s">
        <v>7325</v>
      </c>
      <c r="C4734" t="s">
        <v>1740</v>
      </c>
      <c r="D4734" t="s">
        <v>6888</v>
      </c>
      <c r="E4734" t="s">
        <v>1708</v>
      </c>
      <c r="H4734" t="str">
        <f>INDEX('Vensim Variables'!$B:$B,MATCH(EPS!$B4734,'Vensim Variables'!$A:$A,0))</f>
        <v>g pollutant</v>
      </c>
      <c r="I4734" t="str">
        <f t="shared" si="146"/>
        <v>PM10</v>
      </c>
      <c r="J4734" t="e">
        <f>INDEX(NoSettings!$C:$C,MATCH(EPS!$A4734,NoSettings!$A:$A,0))</f>
        <v>#N/A</v>
      </c>
      <c r="K4734">
        <f>INDEX(GWP!$C$2:$C$13,MATCH(EPS!I4734,GWP!$B$2:$B$13,0))</f>
        <v>0</v>
      </c>
      <c r="L4734" s="4" t="e">
        <f t="shared" si="147"/>
        <v>#N/A</v>
      </c>
    </row>
    <row r="4735" spans="1:12">
      <c r="A4735" t="s">
        <v>10283</v>
      </c>
      <c r="B4735" t="s">
        <v>7325</v>
      </c>
      <c r="C4735" t="s">
        <v>1740</v>
      </c>
      <c r="D4735" t="s">
        <v>6888</v>
      </c>
      <c r="E4735" t="s">
        <v>1709</v>
      </c>
      <c r="H4735" t="str">
        <f>INDEX('Vensim Variables'!$B:$B,MATCH(EPS!$B4735,'Vensim Variables'!$A:$A,0))</f>
        <v>g pollutant</v>
      </c>
      <c r="I4735" t="str">
        <f t="shared" si="146"/>
        <v>PM25</v>
      </c>
      <c r="J4735" t="e">
        <f>INDEX(NoSettings!$C:$C,MATCH(EPS!$A4735,NoSettings!$A:$A,0))</f>
        <v>#N/A</v>
      </c>
      <c r="K4735">
        <f>INDEX(GWP!$C$2:$C$13,MATCH(EPS!I4735,GWP!$B$2:$B$13,0))</f>
        <v>0</v>
      </c>
      <c r="L4735" s="4" t="e">
        <f t="shared" si="147"/>
        <v>#N/A</v>
      </c>
    </row>
    <row r="4736" spans="1:12">
      <c r="A4736" t="s">
        <v>10284</v>
      </c>
      <c r="B4736" t="s">
        <v>7325</v>
      </c>
      <c r="C4736" t="s">
        <v>1740</v>
      </c>
      <c r="D4736" t="s">
        <v>6888</v>
      </c>
      <c r="E4736" t="s">
        <v>1710</v>
      </c>
      <c r="H4736" t="str">
        <f>INDEX('Vensim Variables'!$B:$B,MATCH(EPS!$B4736,'Vensim Variables'!$A:$A,0))</f>
        <v>g pollutant</v>
      </c>
      <c r="I4736" t="str">
        <f t="shared" si="146"/>
        <v>SOx</v>
      </c>
      <c r="J4736" t="e">
        <f>INDEX(NoSettings!$C:$C,MATCH(EPS!$A4736,NoSettings!$A:$A,0))</f>
        <v>#N/A</v>
      </c>
      <c r="K4736">
        <f>INDEX(GWP!$C$2:$C$13,MATCH(EPS!I4736,GWP!$B$2:$B$13,0))</f>
        <v>0</v>
      </c>
      <c r="L4736" s="4" t="e">
        <f t="shared" si="147"/>
        <v>#N/A</v>
      </c>
    </row>
    <row r="4737" spans="1:12">
      <c r="A4737" t="s">
        <v>10285</v>
      </c>
      <c r="B4737" t="s">
        <v>7325</v>
      </c>
      <c r="C4737" t="s">
        <v>1740</v>
      </c>
      <c r="D4737" t="s">
        <v>6888</v>
      </c>
      <c r="E4737" t="s">
        <v>1711</v>
      </c>
      <c r="H4737" t="str">
        <f>INDEX('Vensim Variables'!$B:$B,MATCH(EPS!$B4737,'Vensim Variables'!$A:$A,0))</f>
        <v>g pollutant</v>
      </c>
      <c r="I4737" t="str">
        <f t="shared" si="146"/>
        <v>BC</v>
      </c>
      <c r="J4737" t="e">
        <f>INDEX(NoSettings!$C:$C,MATCH(EPS!$A4737,NoSettings!$A:$A,0))</f>
        <v>#N/A</v>
      </c>
      <c r="K4737">
        <f>INDEX(GWP!$C$2:$C$13,MATCH(EPS!I4737,GWP!$B$2:$B$13,0))</f>
        <v>0</v>
      </c>
      <c r="L4737" s="4" t="e">
        <f t="shared" si="147"/>
        <v>#N/A</v>
      </c>
    </row>
    <row r="4738" spans="1:12">
      <c r="A4738" t="s">
        <v>10286</v>
      </c>
      <c r="B4738" t="s">
        <v>7325</v>
      </c>
      <c r="C4738" t="s">
        <v>1740</v>
      </c>
      <c r="D4738" t="s">
        <v>6888</v>
      </c>
      <c r="E4738" t="s">
        <v>1712</v>
      </c>
      <c r="H4738" t="str">
        <f>INDEX('Vensim Variables'!$B:$B,MATCH(EPS!$B4738,'Vensim Variables'!$A:$A,0))</f>
        <v>g pollutant</v>
      </c>
      <c r="I4738" t="str">
        <f t="shared" si="146"/>
        <v>OC</v>
      </c>
      <c r="J4738" t="e">
        <f>INDEX(NoSettings!$C:$C,MATCH(EPS!$A4738,NoSettings!$A:$A,0))</f>
        <v>#N/A</v>
      </c>
      <c r="K4738">
        <f>INDEX(GWP!$C$2:$C$13,MATCH(EPS!I4738,GWP!$B$2:$B$13,0))</f>
        <v>0</v>
      </c>
      <c r="L4738" s="4" t="e">
        <f t="shared" si="147"/>
        <v>#N/A</v>
      </c>
    </row>
    <row r="4739" spans="1:12">
      <c r="A4739" t="s">
        <v>10287</v>
      </c>
      <c r="B4739" t="s">
        <v>7325</v>
      </c>
      <c r="C4739" t="s">
        <v>1740</v>
      </c>
      <c r="D4739" t="s">
        <v>6888</v>
      </c>
      <c r="E4739" t="s">
        <v>1713</v>
      </c>
      <c r="H4739" t="str">
        <f>INDEX('Vensim Variables'!$B:$B,MATCH(EPS!$B4739,'Vensim Variables'!$A:$A,0))</f>
        <v>g pollutant</v>
      </c>
      <c r="I4739" t="str">
        <f t="shared" ref="I4739:I4802" si="148">IF(OR(C4739="CO2",C4739="CH4",C4739="N2O",C4739="F gases",C4739="VOC",C4739="CO",C4739="NOx",C4739="PM10",C4739="PM25",C4739="SOx",C4739="BC",C4739="OC"),C4739,IF(OR(D4739="CO2",D4739="CH4",D4739="N2O",D4739="F gases",D4739="VOC",D4739="CO",D4739="NOx",D4739="PM10",D4739="PM25",D4739="SOx",D4739="BC",D4739="OC"),D4739,IF(OR(E4739="CO2",E4739="CH4",E4739="N2O",E4739="F gases",E4739="VOC",E4739="CO",E4739="NOx",E4739="PM10",E4739="PM25",E4739="SOx",E4739="BC",E4739="OC"),E4739,"NA")))</f>
        <v>CH4</v>
      </c>
      <c r="J4739" t="e">
        <f>INDEX(NoSettings!$C:$C,MATCH(EPS!$A4739,NoSettings!$A:$A,0))</f>
        <v>#N/A</v>
      </c>
      <c r="K4739">
        <f>INDEX(GWP!$C$2:$C$13,MATCH(EPS!I4739,GWP!$B$2:$B$13,0))</f>
        <v>28</v>
      </c>
      <c r="L4739" s="4" t="e">
        <f t="shared" ref="L4739:L4802" si="149">IF(H4739="g pollutant",K4739*J4739/10^12,IF(H4739="MMTCO2e",J4739,IF(H4739="MWh",J4739,0)))</f>
        <v>#N/A</v>
      </c>
    </row>
    <row r="4740" spans="1:12">
      <c r="A4740" t="s">
        <v>10288</v>
      </c>
      <c r="B4740" t="s">
        <v>7325</v>
      </c>
      <c r="C4740" t="s">
        <v>1740</v>
      </c>
      <c r="D4740" t="s">
        <v>6888</v>
      </c>
      <c r="E4740" t="s">
        <v>1714</v>
      </c>
      <c r="H4740" t="str">
        <f>INDEX('Vensim Variables'!$B:$B,MATCH(EPS!$B4740,'Vensim Variables'!$A:$A,0))</f>
        <v>g pollutant</v>
      </c>
      <c r="I4740" t="str">
        <f t="shared" si="148"/>
        <v>N2O</v>
      </c>
      <c r="J4740" t="e">
        <f>INDEX(NoSettings!$C:$C,MATCH(EPS!$A4740,NoSettings!$A:$A,0))</f>
        <v>#N/A</v>
      </c>
      <c r="K4740">
        <f>INDEX(GWP!$C$2:$C$13,MATCH(EPS!I4740,GWP!$B$2:$B$13,0))</f>
        <v>265</v>
      </c>
      <c r="L4740" s="4" t="e">
        <f t="shared" si="149"/>
        <v>#N/A</v>
      </c>
    </row>
    <row r="4741" spans="1:12">
      <c r="A4741" t="s">
        <v>10289</v>
      </c>
      <c r="B4741" t="s">
        <v>7325</v>
      </c>
      <c r="C4741" t="s">
        <v>1740</v>
      </c>
      <c r="D4741" t="s">
        <v>6888</v>
      </c>
      <c r="E4741" t="s">
        <v>1715</v>
      </c>
      <c r="H4741" t="str">
        <f>INDEX('Vensim Variables'!$B:$B,MATCH(EPS!$B4741,'Vensim Variables'!$A:$A,0))</f>
        <v>g pollutant</v>
      </c>
      <c r="I4741" t="str">
        <f t="shared" si="148"/>
        <v>F gases</v>
      </c>
      <c r="J4741" t="e">
        <f>INDEX(NoSettings!$C:$C,MATCH(EPS!$A4741,NoSettings!$A:$A,0))</f>
        <v>#N/A</v>
      </c>
      <c r="K4741">
        <f>INDEX(GWP!$C$2:$C$13,MATCH(EPS!I4741,GWP!$B$2:$B$13,0))</f>
        <v>1</v>
      </c>
      <c r="L4741" s="4" t="e">
        <f t="shared" si="149"/>
        <v>#N/A</v>
      </c>
    </row>
    <row r="4742" spans="1:12">
      <c r="A4742" t="s">
        <v>10290</v>
      </c>
      <c r="B4742" t="s">
        <v>7325</v>
      </c>
      <c r="C4742" t="s">
        <v>1740</v>
      </c>
      <c r="D4742" t="s">
        <v>6889</v>
      </c>
      <c r="E4742" t="s">
        <v>1702</v>
      </c>
      <c r="H4742" t="str">
        <f>INDEX('Vensim Variables'!$B:$B,MATCH(EPS!$B4742,'Vensim Variables'!$A:$A,0))</f>
        <v>g pollutant</v>
      </c>
      <c r="I4742" t="str">
        <f t="shared" si="148"/>
        <v>CO2</v>
      </c>
      <c r="J4742" t="e">
        <f>INDEX(NoSettings!$C:$C,MATCH(EPS!$A4742,NoSettings!$A:$A,0))</f>
        <v>#N/A</v>
      </c>
      <c r="K4742">
        <f>INDEX(GWP!$C$2:$C$13,MATCH(EPS!I4742,GWP!$B$2:$B$13,0))</f>
        <v>1</v>
      </c>
      <c r="L4742" s="4" t="e">
        <f t="shared" si="149"/>
        <v>#N/A</v>
      </c>
    </row>
    <row r="4743" spans="1:12">
      <c r="A4743" t="s">
        <v>10291</v>
      </c>
      <c r="B4743" t="s">
        <v>7325</v>
      </c>
      <c r="C4743" t="s">
        <v>1740</v>
      </c>
      <c r="D4743" t="s">
        <v>6889</v>
      </c>
      <c r="E4743" t="s">
        <v>1705</v>
      </c>
      <c r="H4743" t="str">
        <f>INDEX('Vensim Variables'!$B:$B,MATCH(EPS!$B4743,'Vensim Variables'!$A:$A,0))</f>
        <v>g pollutant</v>
      </c>
      <c r="I4743" t="str">
        <f t="shared" si="148"/>
        <v>VOC</v>
      </c>
      <c r="J4743" t="e">
        <f>INDEX(NoSettings!$C:$C,MATCH(EPS!$A4743,NoSettings!$A:$A,0))</f>
        <v>#N/A</v>
      </c>
      <c r="K4743">
        <f>INDEX(GWP!$C$2:$C$13,MATCH(EPS!I4743,GWP!$B$2:$B$13,0))</f>
        <v>0</v>
      </c>
      <c r="L4743" s="4" t="e">
        <f t="shared" si="149"/>
        <v>#N/A</v>
      </c>
    </row>
    <row r="4744" spans="1:12">
      <c r="A4744" t="s">
        <v>10292</v>
      </c>
      <c r="B4744" t="s">
        <v>7325</v>
      </c>
      <c r="C4744" t="s">
        <v>1740</v>
      </c>
      <c r="D4744" t="s">
        <v>6889</v>
      </c>
      <c r="E4744" t="s">
        <v>1706</v>
      </c>
      <c r="H4744" t="str">
        <f>INDEX('Vensim Variables'!$B:$B,MATCH(EPS!$B4744,'Vensim Variables'!$A:$A,0))</f>
        <v>g pollutant</v>
      </c>
      <c r="I4744" t="str">
        <f t="shared" si="148"/>
        <v>CO</v>
      </c>
      <c r="J4744" t="e">
        <f>INDEX(NoSettings!$C:$C,MATCH(EPS!$A4744,NoSettings!$A:$A,0))</f>
        <v>#N/A</v>
      </c>
      <c r="K4744">
        <f>INDEX(GWP!$C$2:$C$13,MATCH(EPS!I4744,GWP!$B$2:$B$13,0))</f>
        <v>0</v>
      </c>
      <c r="L4744" s="4" t="e">
        <f t="shared" si="149"/>
        <v>#N/A</v>
      </c>
    </row>
    <row r="4745" spans="1:12">
      <c r="A4745" t="s">
        <v>10293</v>
      </c>
      <c r="B4745" t="s">
        <v>7325</v>
      </c>
      <c r="C4745" t="s">
        <v>1740</v>
      </c>
      <c r="D4745" t="s">
        <v>6889</v>
      </c>
      <c r="E4745" t="s">
        <v>1707</v>
      </c>
      <c r="H4745" t="str">
        <f>INDEX('Vensim Variables'!$B:$B,MATCH(EPS!$B4745,'Vensim Variables'!$A:$A,0))</f>
        <v>g pollutant</v>
      </c>
      <c r="I4745" t="str">
        <f t="shared" si="148"/>
        <v>NOx</v>
      </c>
      <c r="J4745" t="e">
        <f>INDEX(NoSettings!$C:$C,MATCH(EPS!$A4745,NoSettings!$A:$A,0))</f>
        <v>#N/A</v>
      </c>
      <c r="K4745">
        <f>INDEX(GWP!$C$2:$C$13,MATCH(EPS!I4745,GWP!$B$2:$B$13,0))</f>
        <v>0</v>
      </c>
      <c r="L4745" s="4" t="e">
        <f t="shared" si="149"/>
        <v>#N/A</v>
      </c>
    </row>
    <row r="4746" spans="1:12">
      <c r="A4746" t="s">
        <v>10294</v>
      </c>
      <c r="B4746" t="s">
        <v>7325</v>
      </c>
      <c r="C4746" t="s">
        <v>1740</v>
      </c>
      <c r="D4746" t="s">
        <v>6889</v>
      </c>
      <c r="E4746" t="s">
        <v>1708</v>
      </c>
      <c r="H4746" t="str">
        <f>INDEX('Vensim Variables'!$B:$B,MATCH(EPS!$B4746,'Vensim Variables'!$A:$A,0))</f>
        <v>g pollutant</v>
      </c>
      <c r="I4746" t="str">
        <f t="shared" si="148"/>
        <v>PM10</v>
      </c>
      <c r="J4746" t="e">
        <f>INDEX(NoSettings!$C:$C,MATCH(EPS!$A4746,NoSettings!$A:$A,0))</f>
        <v>#N/A</v>
      </c>
      <c r="K4746">
        <f>INDEX(GWP!$C$2:$C$13,MATCH(EPS!I4746,GWP!$B$2:$B$13,0))</f>
        <v>0</v>
      </c>
      <c r="L4746" s="4" t="e">
        <f t="shared" si="149"/>
        <v>#N/A</v>
      </c>
    </row>
    <row r="4747" spans="1:12">
      <c r="A4747" t="s">
        <v>10295</v>
      </c>
      <c r="B4747" t="s">
        <v>7325</v>
      </c>
      <c r="C4747" t="s">
        <v>1740</v>
      </c>
      <c r="D4747" t="s">
        <v>6889</v>
      </c>
      <c r="E4747" t="s">
        <v>1709</v>
      </c>
      <c r="H4747" t="str">
        <f>INDEX('Vensim Variables'!$B:$B,MATCH(EPS!$B4747,'Vensim Variables'!$A:$A,0))</f>
        <v>g pollutant</v>
      </c>
      <c r="I4747" t="str">
        <f t="shared" si="148"/>
        <v>PM25</v>
      </c>
      <c r="J4747" t="e">
        <f>INDEX(NoSettings!$C:$C,MATCH(EPS!$A4747,NoSettings!$A:$A,0))</f>
        <v>#N/A</v>
      </c>
      <c r="K4747">
        <f>INDEX(GWP!$C$2:$C$13,MATCH(EPS!I4747,GWP!$B$2:$B$13,0))</f>
        <v>0</v>
      </c>
      <c r="L4747" s="4" t="e">
        <f t="shared" si="149"/>
        <v>#N/A</v>
      </c>
    </row>
    <row r="4748" spans="1:12">
      <c r="A4748" t="s">
        <v>10296</v>
      </c>
      <c r="B4748" t="s">
        <v>7325</v>
      </c>
      <c r="C4748" t="s">
        <v>1740</v>
      </c>
      <c r="D4748" t="s">
        <v>6889</v>
      </c>
      <c r="E4748" t="s">
        <v>1710</v>
      </c>
      <c r="H4748" t="str">
        <f>INDEX('Vensim Variables'!$B:$B,MATCH(EPS!$B4748,'Vensim Variables'!$A:$A,0))</f>
        <v>g pollutant</v>
      </c>
      <c r="I4748" t="str">
        <f t="shared" si="148"/>
        <v>SOx</v>
      </c>
      <c r="J4748" t="e">
        <f>INDEX(NoSettings!$C:$C,MATCH(EPS!$A4748,NoSettings!$A:$A,0))</f>
        <v>#N/A</v>
      </c>
      <c r="K4748">
        <f>INDEX(GWP!$C$2:$C$13,MATCH(EPS!I4748,GWP!$B$2:$B$13,0))</f>
        <v>0</v>
      </c>
      <c r="L4748" s="4" t="e">
        <f t="shared" si="149"/>
        <v>#N/A</v>
      </c>
    </row>
    <row r="4749" spans="1:12">
      <c r="A4749" t="s">
        <v>10297</v>
      </c>
      <c r="B4749" t="s">
        <v>7325</v>
      </c>
      <c r="C4749" t="s">
        <v>1740</v>
      </c>
      <c r="D4749" t="s">
        <v>6889</v>
      </c>
      <c r="E4749" t="s">
        <v>1711</v>
      </c>
      <c r="H4749" t="str">
        <f>INDEX('Vensim Variables'!$B:$B,MATCH(EPS!$B4749,'Vensim Variables'!$A:$A,0))</f>
        <v>g pollutant</v>
      </c>
      <c r="I4749" t="str">
        <f t="shared" si="148"/>
        <v>BC</v>
      </c>
      <c r="J4749" t="e">
        <f>INDEX(NoSettings!$C:$C,MATCH(EPS!$A4749,NoSettings!$A:$A,0))</f>
        <v>#N/A</v>
      </c>
      <c r="K4749">
        <f>INDEX(GWP!$C$2:$C$13,MATCH(EPS!I4749,GWP!$B$2:$B$13,0))</f>
        <v>0</v>
      </c>
      <c r="L4749" s="4" t="e">
        <f t="shared" si="149"/>
        <v>#N/A</v>
      </c>
    </row>
    <row r="4750" spans="1:12">
      <c r="A4750" t="s">
        <v>10298</v>
      </c>
      <c r="B4750" t="s">
        <v>7325</v>
      </c>
      <c r="C4750" t="s">
        <v>1740</v>
      </c>
      <c r="D4750" t="s">
        <v>6889</v>
      </c>
      <c r="E4750" t="s">
        <v>1712</v>
      </c>
      <c r="H4750" t="str">
        <f>INDEX('Vensim Variables'!$B:$B,MATCH(EPS!$B4750,'Vensim Variables'!$A:$A,0))</f>
        <v>g pollutant</v>
      </c>
      <c r="I4750" t="str">
        <f t="shared" si="148"/>
        <v>OC</v>
      </c>
      <c r="J4750" t="e">
        <f>INDEX(NoSettings!$C:$C,MATCH(EPS!$A4750,NoSettings!$A:$A,0))</f>
        <v>#N/A</v>
      </c>
      <c r="K4750">
        <f>INDEX(GWP!$C$2:$C$13,MATCH(EPS!I4750,GWP!$B$2:$B$13,0))</f>
        <v>0</v>
      </c>
      <c r="L4750" s="4" t="e">
        <f t="shared" si="149"/>
        <v>#N/A</v>
      </c>
    </row>
    <row r="4751" spans="1:12">
      <c r="A4751" t="s">
        <v>10299</v>
      </c>
      <c r="B4751" t="s">
        <v>7325</v>
      </c>
      <c r="C4751" t="s">
        <v>1740</v>
      </c>
      <c r="D4751" t="s">
        <v>6889</v>
      </c>
      <c r="E4751" t="s">
        <v>1713</v>
      </c>
      <c r="H4751" t="str">
        <f>INDEX('Vensim Variables'!$B:$B,MATCH(EPS!$B4751,'Vensim Variables'!$A:$A,0))</f>
        <v>g pollutant</v>
      </c>
      <c r="I4751" t="str">
        <f t="shared" si="148"/>
        <v>CH4</v>
      </c>
      <c r="J4751" t="e">
        <f>INDEX(NoSettings!$C:$C,MATCH(EPS!$A4751,NoSettings!$A:$A,0))</f>
        <v>#N/A</v>
      </c>
      <c r="K4751">
        <f>INDEX(GWP!$C$2:$C$13,MATCH(EPS!I4751,GWP!$B$2:$B$13,0))</f>
        <v>28</v>
      </c>
      <c r="L4751" s="4" t="e">
        <f t="shared" si="149"/>
        <v>#N/A</v>
      </c>
    </row>
    <row r="4752" spans="1:12">
      <c r="A4752" t="s">
        <v>10300</v>
      </c>
      <c r="B4752" t="s">
        <v>7325</v>
      </c>
      <c r="C4752" t="s">
        <v>1740</v>
      </c>
      <c r="D4752" t="s">
        <v>6889</v>
      </c>
      <c r="E4752" t="s">
        <v>1714</v>
      </c>
      <c r="H4752" t="str">
        <f>INDEX('Vensim Variables'!$B:$B,MATCH(EPS!$B4752,'Vensim Variables'!$A:$A,0))</f>
        <v>g pollutant</v>
      </c>
      <c r="I4752" t="str">
        <f t="shared" si="148"/>
        <v>N2O</v>
      </c>
      <c r="J4752" t="e">
        <f>INDEX(NoSettings!$C:$C,MATCH(EPS!$A4752,NoSettings!$A:$A,0))</f>
        <v>#N/A</v>
      </c>
      <c r="K4752">
        <f>INDEX(GWP!$C$2:$C$13,MATCH(EPS!I4752,GWP!$B$2:$B$13,0))</f>
        <v>265</v>
      </c>
      <c r="L4752" s="4" t="e">
        <f t="shared" si="149"/>
        <v>#N/A</v>
      </c>
    </row>
    <row r="4753" spans="1:12">
      <c r="A4753" t="s">
        <v>10301</v>
      </c>
      <c r="B4753" t="s">
        <v>7325</v>
      </c>
      <c r="C4753" t="s">
        <v>1740</v>
      </c>
      <c r="D4753" t="s">
        <v>6889</v>
      </c>
      <c r="E4753" t="s">
        <v>1715</v>
      </c>
      <c r="H4753" t="str">
        <f>INDEX('Vensim Variables'!$B:$B,MATCH(EPS!$B4753,'Vensim Variables'!$A:$A,0))</f>
        <v>g pollutant</v>
      </c>
      <c r="I4753" t="str">
        <f t="shared" si="148"/>
        <v>F gases</v>
      </c>
      <c r="J4753" t="e">
        <f>INDEX(NoSettings!$C:$C,MATCH(EPS!$A4753,NoSettings!$A:$A,0))</f>
        <v>#N/A</v>
      </c>
      <c r="K4753">
        <f>INDEX(GWP!$C$2:$C$13,MATCH(EPS!I4753,GWP!$B$2:$B$13,0))</f>
        <v>1</v>
      </c>
      <c r="L4753" s="4" t="e">
        <f t="shared" si="149"/>
        <v>#N/A</v>
      </c>
    </row>
    <row r="4754" spans="1:12">
      <c r="A4754" t="s">
        <v>10302</v>
      </c>
      <c r="B4754" t="s">
        <v>7325</v>
      </c>
      <c r="C4754" t="s">
        <v>1740</v>
      </c>
      <c r="D4754" t="s">
        <v>6890</v>
      </c>
      <c r="E4754" t="s">
        <v>1702</v>
      </c>
      <c r="H4754" t="str">
        <f>INDEX('Vensim Variables'!$B:$B,MATCH(EPS!$B4754,'Vensim Variables'!$A:$A,0))</f>
        <v>g pollutant</v>
      </c>
      <c r="I4754" t="str">
        <f t="shared" si="148"/>
        <v>CO2</v>
      </c>
      <c r="J4754" t="e">
        <f>INDEX(NoSettings!$C:$C,MATCH(EPS!$A4754,NoSettings!$A:$A,0))</f>
        <v>#N/A</v>
      </c>
      <c r="K4754">
        <f>INDEX(GWP!$C$2:$C$13,MATCH(EPS!I4754,GWP!$B$2:$B$13,0))</f>
        <v>1</v>
      </c>
      <c r="L4754" s="4" t="e">
        <f t="shared" si="149"/>
        <v>#N/A</v>
      </c>
    </row>
    <row r="4755" spans="1:12">
      <c r="A4755" t="s">
        <v>10303</v>
      </c>
      <c r="B4755" t="s">
        <v>7325</v>
      </c>
      <c r="C4755" t="s">
        <v>1740</v>
      </c>
      <c r="D4755" t="s">
        <v>6890</v>
      </c>
      <c r="E4755" t="s">
        <v>1705</v>
      </c>
      <c r="H4755" t="str">
        <f>INDEX('Vensim Variables'!$B:$B,MATCH(EPS!$B4755,'Vensim Variables'!$A:$A,0))</f>
        <v>g pollutant</v>
      </c>
      <c r="I4755" t="str">
        <f t="shared" si="148"/>
        <v>VOC</v>
      </c>
      <c r="J4755" t="e">
        <f>INDEX(NoSettings!$C:$C,MATCH(EPS!$A4755,NoSettings!$A:$A,0))</f>
        <v>#N/A</v>
      </c>
      <c r="K4755">
        <f>INDEX(GWP!$C$2:$C$13,MATCH(EPS!I4755,GWP!$B$2:$B$13,0))</f>
        <v>0</v>
      </c>
      <c r="L4755" s="4" t="e">
        <f t="shared" si="149"/>
        <v>#N/A</v>
      </c>
    </row>
    <row r="4756" spans="1:12">
      <c r="A4756" t="s">
        <v>10304</v>
      </c>
      <c r="B4756" t="s">
        <v>7325</v>
      </c>
      <c r="C4756" t="s">
        <v>1740</v>
      </c>
      <c r="D4756" t="s">
        <v>6890</v>
      </c>
      <c r="E4756" t="s">
        <v>1706</v>
      </c>
      <c r="H4756" t="str">
        <f>INDEX('Vensim Variables'!$B:$B,MATCH(EPS!$B4756,'Vensim Variables'!$A:$A,0))</f>
        <v>g pollutant</v>
      </c>
      <c r="I4756" t="str">
        <f t="shared" si="148"/>
        <v>CO</v>
      </c>
      <c r="J4756" t="e">
        <f>INDEX(NoSettings!$C:$C,MATCH(EPS!$A4756,NoSettings!$A:$A,0))</f>
        <v>#N/A</v>
      </c>
      <c r="K4756">
        <f>INDEX(GWP!$C$2:$C$13,MATCH(EPS!I4756,GWP!$B$2:$B$13,0))</f>
        <v>0</v>
      </c>
      <c r="L4756" s="4" t="e">
        <f t="shared" si="149"/>
        <v>#N/A</v>
      </c>
    </row>
    <row r="4757" spans="1:12">
      <c r="A4757" t="s">
        <v>10305</v>
      </c>
      <c r="B4757" t="s">
        <v>7325</v>
      </c>
      <c r="C4757" t="s">
        <v>1740</v>
      </c>
      <c r="D4757" t="s">
        <v>6890</v>
      </c>
      <c r="E4757" t="s">
        <v>1707</v>
      </c>
      <c r="H4757" t="str">
        <f>INDEX('Vensim Variables'!$B:$B,MATCH(EPS!$B4757,'Vensim Variables'!$A:$A,0))</f>
        <v>g pollutant</v>
      </c>
      <c r="I4757" t="str">
        <f t="shared" si="148"/>
        <v>NOx</v>
      </c>
      <c r="J4757" t="e">
        <f>INDEX(NoSettings!$C:$C,MATCH(EPS!$A4757,NoSettings!$A:$A,0))</f>
        <v>#N/A</v>
      </c>
      <c r="K4757">
        <f>INDEX(GWP!$C$2:$C$13,MATCH(EPS!I4757,GWP!$B$2:$B$13,0))</f>
        <v>0</v>
      </c>
      <c r="L4757" s="4" t="e">
        <f t="shared" si="149"/>
        <v>#N/A</v>
      </c>
    </row>
    <row r="4758" spans="1:12">
      <c r="A4758" t="s">
        <v>10306</v>
      </c>
      <c r="B4758" t="s">
        <v>7325</v>
      </c>
      <c r="C4758" t="s">
        <v>1740</v>
      </c>
      <c r="D4758" t="s">
        <v>6890</v>
      </c>
      <c r="E4758" t="s">
        <v>1708</v>
      </c>
      <c r="H4758" t="str">
        <f>INDEX('Vensim Variables'!$B:$B,MATCH(EPS!$B4758,'Vensim Variables'!$A:$A,0))</f>
        <v>g pollutant</v>
      </c>
      <c r="I4758" t="str">
        <f t="shared" si="148"/>
        <v>PM10</v>
      </c>
      <c r="J4758" t="e">
        <f>INDEX(NoSettings!$C:$C,MATCH(EPS!$A4758,NoSettings!$A:$A,0))</f>
        <v>#N/A</v>
      </c>
      <c r="K4758">
        <f>INDEX(GWP!$C$2:$C$13,MATCH(EPS!I4758,GWP!$B$2:$B$13,0))</f>
        <v>0</v>
      </c>
      <c r="L4758" s="4" t="e">
        <f t="shared" si="149"/>
        <v>#N/A</v>
      </c>
    </row>
    <row r="4759" spans="1:12">
      <c r="A4759" t="s">
        <v>10307</v>
      </c>
      <c r="B4759" t="s">
        <v>7325</v>
      </c>
      <c r="C4759" t="s">
        <v>1740</v>
      </c>
      <c r="D4759" t="s">
        <v>6890</v>
      </c>
      <c r="E4759" t="s">
        <v>1709</v>
      </c>
      <c r="H4759" t="str">
        <f>INDEX('Vensim Variables'!$B:$B,MATCH(EPS!$B4759,'Vensim Variables'!$A:$A,0))</f>
        <v>g pollutant</v>
      </c>
      <c r="I4759" t="str">
        <f t="shared" si="148"/>
        <v>PM25</v>
      </c>
      <c r="J4759" t="e">
        <f>INDEX(NoSettings!$C:$C,MATCH(EPS!$A4759,NoSettings!$A:$A,0))</f>
        <v>#N/A</v>
      </c>
      <c r="K4759">
        <f>INDEX(GWP!$C$2:$C$13,MATCH(EPS!I4759,GWP!$B$2:$B$13,0))</f>
        <v>0</v>
      </c>
      <c r="L4759" s="4" t="e">
        <f t="shared" si="149"/>
        <v>#N/A</v>
      </c>
    </row>
    <row r="4760" spans="1:12">
      <c r="A4760" t="s">
        <v>10308</v>
      </c>
      <c r="B4760" t="s">
        <v>7325</v>
      </c>
      <c r="C4760" t="s">
        <v>1740</v>
      </c>
      <c r="D4760" t="s">
        <v>6890</v>
      </c>
      <c r="E4760" t="s">
        <v>1710</v>
      </c>
      <c r="H4760" t="str">
        <f>INDEX('Vensim Variables'!$B:$B,MATCH(EPS!$B4760,'Vensim Variables'!$A:$A,0))</f>
        <v>g pollutant</v>
      </c>
      <c r="I4760" t="str">
        <f t="shared" si="148"/>
        <v>SOx</v>
      </c>
      <c r="J4760" t="e">
        <f>INDEX(NoSettings!$C:$C,MATCH(EPS!$A4760,NoSettings!$A:$A,0))</f>
        <v>#N/A</v>
      </c>
      <c r="K4760">
        <f>INDEX(GWP!$C$2:$C$13,MATCH(EPS!I4760,GWP!$B$2:$B$13,0))</f>
        <v>0</v>
      </c>
      <c r="L4760" s="4" t="e">
        <f t="shared" si="149"/>
        <v>#N/A</v>
      </c>
    </row>
    <row r="4761" spans="1:12">
      <c r="A4761" t="s">
        <v>10309</v>
      </c>
      <c r="B4761" t="s">
        <v>7325</v>
      </c>
      <c r="C4761" t="s">
        <v>1740</v>
      </c>
      <c r="D4761" t="s">
        <v>6890</v>
      </c>
      <c r="E4761" t="s">
        <v>1711</v>
      </c>
      <c r="H4761" t="str">
        <f>INDEX('Vensim Variables'!$B:$B,MATCH(EPS!$B4761,'Vensim Variables'!$A:$A,0))</f>
        <v>g pollutant</v>
      </c>
      <c r="I4761" t="str">
        <f t="shared" si="148"/>
        <v>BC</v>
      </c>
      <c r="J4761" t="e">
        <f>INDEX(NoSettings!$C:$C,MATCH(EPS!$A4761,NoSettings!$A:$A,0))</f>
        <v>#N/A</v>
      </c>
      <c r="K4761">
        <f>INDEX(GWP!$C$2:$C$13,MATCH(EPS!I4761,GWP!$B$2:$B$13,0))</f>
        <v>0</v>
      </c>
      <c r="L4761" s="4" t="e">
        <f t="shared" si="149"/>
        <v>#N/A</v>
      </c>
    </row>
    <row r="4762" spans="1:12">
      <c r="A4762" t="s">
        <v>10310</v>
      </c>
      <c r="B4762" t="s">
        <v>7325</v>
      </c>
      <c r="C4762" t="s">
        <v>1740</v>
      </c>
      <c r="D4762" t="s">
        <v>6890</v>
      </c>
      <c r="E4762" t="s">
        <v>1712</v>
      </c>
      <c r="H4762" t="str">
        <f>INDEX('Vensim Variables'!$B:$B,MATCH(EPS!$B4762,'Vensim Variables'!$A:$A,0))</f>
        <v>g pollutant</v>
      </c>
      <c r="I4762" t="str">
        <f t="shared" si="148"/>
        <v>OC</v>
      </c>
      <c r="J4762" t="e">
        <f>INDEX(NoSettings!$C:$C,MATCH(EPS!$A4762,NoSettings!$A:$A,0))</f>
        <v>#N/A</v>
      </c>
      <c r="K4762">
        <f>INDEX(GWP!$C$2:$C$13,MATCH(EPS!I4762,GWP!$B$2:$B$13,0))</f>
        <v>0</v>
      </c>
      <c r="L4762" s="4" t="e">
        <f t="shared" si="149"/>
        <v>#N/A</v>
      </c>
    </row>
    <row r="4763" spans="1:12">
      <c r="A4763" t="s">
        <v>10311</v>
      </c>
      <c r="B4763" t="s">
        <v>7325</v>
      </c>
      <c r="C4763" t="s">
        <v>1740</v>
      </c>
      <c r="D4763" t="s">
        <v>6890</v>
      </c>
      <c r="E4763" t="s">
        <v>1713</v>
      </c>
      <c r="H4763" t="str">
        <f>INDEX('Vensim Variables'!$B:$B,MATCH(EPS!$B4763,'Vensim Variables'!$A:$A,0))</f>
        <v>g pollutant</v>
      </c>
      <c r="I4763" t="str">
        <f t="shared" si="148"/>
        <v>CH4</v>
      </c>
      <c r="J4763" t="e">
        <f>INDEX(NoSettings!$C:$C,MATCH(EPS!$A4763,NoSettings!$A:$A,0))</f>
        <v>#N/A</v>
      </c>
      <c r="K4763">
        <f>INDEX(GWP!$C$2:$C$13,MATCH(EPS!I4763,GWP!$B$2:$B$13,0))</f>
        <v>28</v>
      </c>
      <c r="L4763" s="4" t="e">
        <f t="shared" si="149"/>
        <v>#N/A</v>
      </c>
    </row>
    <row r="4764" spans="1:12">
      <c r="A4764" t="s">
        <v>10312</v>
      </c>
      <c r="B4764" t="s">
        <v>7325</v>
      </c>
      <c r="C4764" t="s">
        <v>1740</v>
      </c>
      <c r="D4764" t="s">
        <v>6890</v>
      </c>
      <c r="E4764" t="s">
        <v>1714</v>
      </c>
      <c r="H4764" t="str">
        <f>INDEX('Vensim Variables'!$B:$B,MATCH(EPS!$B4764,'Vensim Variables'!$A:$A,0))</f>
        <v>g pollutant</v>
      </c>
      <c r="I4764" t="str">
        <f t="shared" si="148"/>
        <v>N2O</v>
      </c>
      <c r="J4764" t="e">
        <f>INDEX(NoSettings!$C:$C,MATCH(EPS!$A4764,NoSettings!$A:$A,0))</f>
        <v>#N/A</v>
      </c>
      <c r="K4764">
        <f>INDEX(GWP!$C$2:$C$13,MATCH(EPS!I4764,GWP!$B$2:$B$13,0))</f>
        <v>265</v>
      </c>
      <c r="L4764" s="4" t="e">
        <f t="shared" si="149"/>
        <v>#N/A</v>
      </c>
    </row>
    <row r="4765" spans="1:12">
      <c r="A4765" t="s">
        <v>10313</v>
      </c>
      <c r="B4765" t="s">
        <v>7325</v>
      </c>
      <c r="C4765" t="s">
        <v>1740</v>
      </c>
      <c r="D4765" t="s">
        <v>6890</v>
      </c>
      <c r="E4765" t="s">
        <v>1715</v>
      </c>
      <c r="H4765" t="str">
        <f>INDEX('Vensim Variables'!$B:$B,MATCH(EPS!$B4765,'Vensim Variables'!$A:$A,0))</f>
        <v>g pollutant</v>
      </c>
      <c r="I4765" t="str">
        <f t="shared" si="148"/>
        <v>F gases</v>
      </c>
      <c r="J4765" t="e">
        <f>INDEX(NoSettings!$C:$C,MATCH(EPS!$A4765,NoSettings!$A:$A,0))</f>
        <v>#N/A</v>
      </c>
      <c r="K4765">
        <f>INDEX(GWP!$C$2:$C$13,MATCH(EPS!I4765,GWP!$B$2:$B$13,0))</f>
        <v>1</v>
      </c>
      <c r="L4765" s="4" t="e">
        <f t="shared" si="149"/>
        <v>#N/A</v>
      </c>
    </row>
    <row r="4766" spans="1:12">
      <c r="A4766" t="s">
        <v>10314</v>
      </c>
      <c r="B4766" t="s">
        <v>7325</v>
      </c>
      <c r="C4766" t="s">
        <v>1740</v>
      </c>
      <c r="D4766" t="s">
        <v>6891</v>
      </c>
      <c r="E4766" t="s">
        <v>1702</v>
      </c>
      <c r="H4766" t="str">
        <f>INDEX('Vensim Variables'!$B:$B,MATCH(EPS!$B4766,'Vensim Variables'!$A:$A,0))</f>
        <v>g pollutant</v>
      </c>
      <c r="I4766" t="str">
        <f t="shared" si="148"/>
        <v>CO2</v>
      </c>
      <c r="J4766" t="e">
        <f>INDEX(NoSettings!$C:$C,MATCH(EPS!$A4766,NoSettings!$A:$A,0))</f>
        <v>#N/A</v>
      </c>
      <c r="K4766">
        <f>INDEX(GWP!$C$2:$C$13,MATCH(EPS!I4766,GWP!$B$2:$B$13,0))</f>
        <v>1</v>
      </c>
      <c r="L4766" s="4" t="e">
        <f t="shared" si="149"/>
        <v>#N/A</v>
      </c>
    </row>
    <row r="4767" spans="1:12">
      <c r="A4767" t="s">
        <v>10315</v>
      </c>
      <c r="B4767" t="s">
        <v>7325</v>
      </c>
      <c r="C4767" t="s">
        <v>1740</v>
      </c>
      <c r="D4767" t="s">
        <v>6891</v>
      </c>
      <c r="E4767" t="s">
        <v>1705</v>
      </c>
      <c r="H4767" t="str">
        <f>INDEX('Vensim Variables'!$B:$B,MATCH(EPS!$B4767,'Vensim Variables'!$A:$A,0))</f>
        <v>g pollutant</v>
      </c>
      <c r="I4767" t="str">
        <f t="shared" si="148"/>
        <v>VOC</v>
      </c>
      <c r="J4767" t="e">
        <f>INDEX(NoSettings!$C:$C,MATCH(EPS!$A4767,NoSettings!$A:$A,0))</f>
        <v>#N/A</v>
      </c>
      <c r="K4767">
        <f>INDEX(GWP!$C$2:$C$13,MATCH(EPS!I4767,GWP!$B$2:$B$13,0))</f>
        <v>0</v>
      </c>
      <c r="L4767" s="4" t="e">
        <f t="shared" si="149"/>
        <v>#N/A</v>
      </c>
    </row>
    <row r="4768" spans="1:12">
      <c r="A4768" t="s">
        <v>10316</v>
      </c>
      <c r="B4768" t="s">
        <v>7325</v>
      </c>
      <c r="C4768" t="s">
        <v>1740</v>
      </c>
      <c r="D4768" t="s">
        <v>6891</v>
      </c>
      <c r="E4768" t="s">
        <v>1706</v>
      </c>
      <c r="H4768" t="str">
        <f>INDEX('Vensim Variables'!$B:$B,MATCH(EPS!$B4768,'Vensim Variables'!$A:$A,0))</f>
        <v>g pollutant</v>
      </c>
      <c r="I4768" t="str">
        <f t="shared" si="148"/>
        <v>CO</v>
      </c>
      <c r="J4768" t="e">
        <f>INDEX(NoSettings!$C:$C,MATCH(EPS!$A4768,NoSettings!$A:$A,0))</f>
        <v>#N/A</v>
      </c>
      <c r="K4768">
        <f>INDEX(GWP!$C$2:$C$13,MATCH(EPS!I4768,GWP!$B$2:$B$13,0))</f>
        <v>0</v>
      </c>
      <c r="L4768" s="4" t="e">
        <f t="shared" si="149"/>
        <v>#N/A</v>
      </c>
    </row>
    <row r="4769" spans="1:12">
      <c r="A4769" t="s">
        <v>10317</v>
      </c>
      <c r="B4769" t="s">
        <v>7325</v>
      </c>
      <c r="C4769" t="s">
        <v>1740</v>
      </c>
      <c r="D4769" t="s">
        <v>6891</v>
      </c>
      <c r="E4769" t="s">
        <v>1707</v>
      </c>
      <c r="H4769" t="str">
        <f>INDEX('Vensim Variables'!$B:$B,MATCH(EPS!$B4769,'Vensim Variables'!$A:$A,0))</f>
        <v>g pollutant</v>
      </c>
      <c r="I4769" t="str">
        <f t="shared" si="148"/>
        <v>NOx</v>
      </c>
      <c r="J4769" t="e">
        <f>INDEX(NoSettings!$C:$C,MATCH(EPS!$A4769,NoSettings!$A:$A,0))</f>
        <v>#N/A</v>
      </c>
      <c r="K4769">
        <f>INDEX(GWP!$C$2:$C$13,MATCH(EPS!I4769,GWP!$B$2:$B$13,0))</f>
        <v>0</v>
      </c>
      <c r="L4769" s="4" t="e">
        <f t="shared" si="149"/>
        <v>#N/A</v>
      </c>
    </row>
    <row r="4770" spans="1:12">
      <c r="A4770" t="s">
        <v>10318</v>
      </c>
      <c r="B4770" t="s">
        <v>7325</v>
      </c>
      <c r="C4770" t="s">
        <v>1740</v>
      </c>
      <c r="D4770" t="s">
        <v>6891</v>
      </c>
      <c r="E4770" t="s">
        <v>1708</v>
      </c>
      <c r="H4770" t="str">
        <f>INDEX('Vensim Variables'!$B:$B,MATCH(EPS!$B4770,'Vensim Variables'!$A:$A,0))</f>
        <v>g pollutant</v>
      </c>
      <c r="I4770" t="str">
        <f t="shared" si="148"/>
        <v>PM10</v>
      </c>
      <c r="J4770" t="e">
        <f>INDEX(NoSettings!$C:$C,MATCH(EPS!$A4770,NoSettings!$A:$A,0))</f>
        <v>#N/A</v>
      </c>
      <c r="K4770">
        <f>INDEX(GWP!$C$2:$C$13,MATCH(EPS!I4770,GWP!$B$2:$B$13,0))</f>
        <v>0</v>
      </c>
      <c r="L4770" s="4" t="e">
        <f t="shared" si="149"/>
        <v>#N/A</v>
      </c>
    </row>
    <row r="4771" spans="1:12">
      <c r="A4771" t="s">
        <v>10319</v>
      </c>
      <c r="B4771" t="s">
        <v>7325</v>
      </c>
      <c r="C4771" t="s">
        <v>1740</v>
      </c>
      <c r="D4771" t="s">
        <v>6891</v>
      </c>
      <c r="E4771" t="s">
        <v>1709</v>
      </c>
      <c r="H4771" t="str">
        <f>INDEX('Vensim Variables'!$B:$B,MATCH(EPS!$B4771,'Vensim Variables'!$A:$A,0))</f>
        <v>g pollutant</v>
      </c>
      <c r="I4771" t="str">
        <f t="shared" si="148"/>
        <v>PM25</v>
      </c>
      <c r="J4771" t="e">
        <f>INDEX(NoSettings!$C:$C,MATCH(EPS!$A4771,NoSettings!$A:$A,0))</f>
        <v>#N/A</v>
      </c>
      <c r="K4771">
        <f>INDEX(GWP!$C$2:$C$13,MATCH(EPS!I4771,GWP!$B$2:$B$13,0))</f>
        <v>0</v>
      </c>
      <c r="L4771" s="4" t="e">
        <f t="shared" si="149"/>
        <v>#N/A</v>
      </c>
    </row>
    <row r="4772" spans="1:12">
      <c r="A4772" t="s">
        <v>10320</v>
      </c>
      <c r="B4772" t="s">
        <v>7325</v>
      </c>
      <c r="C4772" t="s">
        <v>1740</v>
      </c>
      <c r="D4772" t="s">
        <v>6891</v>
      </c>
      <c r="E4772" t="s">
        <v>1710</v>
      </c>
      <c r="H4772" t="str">
        <f>INDEX('Vensim Variables'!$B:$B,MATCH(EPS!$B4772,'Vensim Variables'!$A:$A,0))</f>
        <v>g pollutant</v>
      </c>
      <c r="I4772" t="str">
        <f t="shared" si="148"/>
        <v>SOx</v>
      </c>
      <c r="J4772" t="e">
        <f>INDEX(NoSettings!$C:$C,MATCH(EPS!$A4772,NoSettings!$A:$A,0))</f>
        <v>#N/A</v>
      </c>
      <c r="K4772">
        <f>INDEX(GWP!$C$2:$C$13,MATCH(EPS!I4772,GWP!$B$2:$B$13,0))</f>
        <v>0</v>
      </c>
      <c r="L4772" s="4" t="e">
        <f t="shared" si="149"/>
        <v>#N/A</v>
      </c>
    </row>
    <row r="4773" spans="1:12">
      <c r="A4773" t="s">
        <v>10321</v>
      </c>
      <c r="B4773" t="s">
        <v>7325</v>
      </c>
      <c r="C4773" t="s">
        <v>1740</v>
      </c>
      <c r="D4773" t="s">
        <v>6891</v>
      </c>
      <c r="E4773" t="s">
        <v>1711</v>
      </c>
      <c r="H4773" t="str">
        <f>INDEX('Vensim Variables'!$B:$B,MATCH(EPS!$B4773,'Vensim Variables'!$A:$A,0))</f>
        <v>g pollutant</v>
      </c>
      <c r="I4773" t="str">
        <f t="shared" si="148"/>
        <v>BC</v>
      </c>
      <c r="J4773" t="e">
        <f>INDEX(NoSettings!$C:$C,MATCH(EPS!$A4773,NoSettings!$A:$A,0))</f>
        <v>#N/A</v>
      </c>
      <c r="K4773">
        <f>INDEX(GWP!$C$2:$C$13,MATCH(EPS!I4773,GWP!$B$2:$B$13,0))</f>
        <v>0</v>
      </c>
      <c r="L4773" s="4" t="e">
        <f t="shared" si="149"/>
        <v>#N/A</v>
      </c>
    </row>
    <row r="4774" spans="1:12">
      <c r="A4774" t="s">
        <v>10322</v>
      </c>
      <c r="B4774" t="s">
        <v>7325</v>
      </c>
      <c r="C4774" t="s">
        <v>1740</v>
      </c>
      <c r="D4774" t="s">
        <v>6891</v>
      </c>
      <c r="E4774" t="s">
        <v>1712</v>
      </c>
      <c r="H4774" t="str">
        <f>INDEX('Vensim Variables'!$B:$B,MATCH(EPS!$B4774,'Vensim Variables'!$A:$A,0))</f>
        <v>g pollutant</v>
      </c>
      <c r="I4774" t="str">
        <f t="shared" si="148"/>
        <v>OC</v>
      </c>
      <c r="J4774" t="e">
        <f>INDEX(NoSettings!$C:$C,MATCH(EPS!$A4774,NoSettings!$A:$A,0))</f>
        <v>#N/A</v>
      </c>
      <c r="K4774">
        <f>INDEX(GWP!$C$2:$C$13,MATCH(EPS!I4774,GWP!$B$2:$B$13,0))</f>
        <v>0</v>
      </c>
      <c r="L4774" s="4" t="e">
        <f t="shared" si="149"/>
        <v>#N/A</v>
      </c>
    </row>
    <row r="4775" spans="1:12">
      <c r="A4775" t="s">
        <v>10323</v>
      </c>
      <c r="B4775" t="s">
        <v>7325</v>
      </c>
      <c r="C4775" t="s">
        <v>1740</v>
      </c>
      <c r="D4775" t="s">
        <v>6891</v>
      </c>
      <c r="E4775" t="s">
        <v>1713</v>
      </c>
      <c r="H4775" t="str">
        <f>INDEX('Vensim Variables'!$B:$B,MATCH(EPS!$B4775,'Vensim Variables'!$A:$A,0))</f>
        <v>g pollutant</v>
      </c>
      <c r="I4775" t="str">
        <f t="shared" si="148"/>
        <v>CH4</v>
      </c>
      <c r="J4775" t="e">
        <f>INDEX(NoSettings!$C:$C,MATCH(EPS!$A4775,NoSettings!$A:$A,0))</f>
        <v>#N/A</v>
      </c>
      <c r="K4775">
        <f>INDEX(GWP!$C$2:$C$13,MATCH(EPS!I4775,GWP!$B$2:$B$13,0))</f>
        <v>28</v>
      </c>
      <c r="L4775" s="4" t="e">
        <f t="shared" si="149"/>
        <v>#N/A</v>
      </c>
    </row>
    <row r="4776" spans="1:12">
      <c r="A4776" t="s">
        <v>10324</v>
      </c>
      <c r="B4776" t="s">
        <v>7325</v>
      </c>
      <c r="C4776" t="s">
        <v>1740</v>
      </c>
      <c r="D4776" t="s">
        <v>6891</v>
      </c>
      <c r="E4776" t="s">
        <v>1714</v>
      </c>
      <c r="H4776" t="str">
        <f>INDEX('Vensim Variables'!$B:$B,MATCH(EPS!$B4776,'Vensim Variables'!$A:$A,0))</f>
        <v>g pollutant</v>
      </c>
      <c r="I4776" t="str">
        <f t="shared" si="148"/>
        <v>N2O</v>
      </c>
      <c r="J4776" t="e">
        <f>INDEX(NoSettings!$C:$C,MATCH(EPS!$A4776,NoSettings!$A:$A,0))</f>
        <v>#N/A</v>
      </c>
      <c r="K4776">
        <f>INDEX(GWP!$C$2:$C$13,MATCH(EPS!I4776,GWP!$B$2:$B$13,0))</f>
        <v>265</v>
      </c>
      <c r="L4776" s="4" t="e">
        <f t="shared" si="149"/>
        <v>#N/A</v>
      </c>
    </row>
    <row r="4777" spans="1:12">
      <c r="A4777" t="s">
        <v>10325</v>
      </c>
      <c r="B4777" t="s">
        <v>7325</v>
      </c>
      <c r="C4777" t="s">
        <v>1740</v>
      </c>
      <c r="D4777" t="s">
        <v>6891</v>
      </c>
      <c r="E4777" t="s">
        <v>1715</v>
      </c>
      <c r="H4777" t="str">
        <f>INDEX('Vensim Variables'!$B:$B,MATCH(EPS!$B4777,'Vensim Variables'!$A:$A,0))</f>
        <v>g pollutant</v>
      </c>
      <c r="I4777" t="str">
        <f t="shared" si="148"/>
        <v>F gases</v>
      </c>
      <c r="J4777" t="e">
        <f>INDEX(NoSettings!$C:$C,MATCH(EPS!$A4777,NoSettings!$A:$A,0))</f>
        <v>#N/A</v>
      </c>
      <c r="K4777">
        <f>INDEX(GWP!$C$2:$C$13,MATCH(EPS!I4777,GWP!$B$2:$B$13,0))</f>
        <v>1</v>
      </c>
      <c r="L4777" s="4" t="e">
        <f t="shared" si="149"/>
        <v>#N/A</v>
      </c>
    </row>
    <row r="4778" spans="1:12">
      <c r="A4778" t="s">
        <v>10326</v>
      </c>
      <c r="B4778" t="s">
        <v>7325</v>
      </c>
      <c r="C4778" t="s">
        <v>1741</v>
      </c>
      <c r="D4778" t="s">
        <v>6867</v>
      </c>
      <c r="E4778" t="s">
        <v>1702</v>
      </c>
      <c r="H4778" t="str">
        <f>INDEX('Vensim Variables'!$B:$B,MATCH(EPS!$B4778,'Vensim Variables'!$A:$A,0))</f>
        <v>g pollutant</v>
      </c>
      <c r="I4778" t="str">
        <f t="shared" si="148"/>
        <v>CO2</v>
      </c>
      <c r="J4778" t="e">
        <f>INDEX(NoSettings!$C:$C,MATCH(EPS!$A4778,NoSettings!$A:$A,0))</f>
        <v>#N/A</v>
      </c>
      <c r="K4778">
        <f>INDEX(GWP!$C$2:$C$13,MATCH(EPS!I4778,GWP!$B$2:$B$13,0))</f>
        <v>1</v>
      </c>
      <c r="L4778" s="4" t="e">
        <f t="shared" si="149"/>
        <v>#N/A</v>
      </c>
    </row>
    <row r="4779" spans="1:12">
      <c r="A4779" t="s">
        <v>10327</v>
      </c>
      <c r="B4779" t="s">
        <v>7325</v>
      </c>
      <c r="C4779" t="s">
        <v>1741</v>
      </c>
      <c r="D4779" t="s">
        <v>6867</v>
      </c>
      <c r="E4779" t="s">
        <v>1705</v>
      </c>
      <c r="H4779" t="str">
        <f>INDEX('Vensim Variables'!$B:$B,MATCH(EPS!$B4779,'Vensim Variables'!$A:$A,0))</f>
        <v>g pollutant</v>
      </c>
      <c r="I4779" t="str">
        <f t="shared" si="148"/>
        <v>VOC</v>
      </c>
      <c r="J4779" t="e">
        <f>INDEX(NoSettings!$C:$C,MATCH(EPS!$A4779,NoSettings!$A:$A,0))</f>
        <v>#N/A</v>
      </c>
      <c r="K4779">
        <f>INDEX(GWP!$C$2:$C$13,MATCH(EPS!I4779,GWP!$B$2:$B$13,0))</f>
        <v>0</v>
      </c>
      <c r="L4779" s="4" t="e">
        <f t="shared" si="149"/>
        <v>#N/A</v>
      </c>
    </row>
    <row r="4780" spans="1:12">
      <c r="A4780" t="s">
        <v>10328</v>
      </c>
      <c r="B4780" t="s">
        <v>7325</v>
      </c>
      <c r="C4780" t="s">
        <v>1741</v>
      </c>
      <c r="D4780" t="s">
        <v>6867</v>
      </c>
      <c r="E4780" t="s">
        <v>1706</v>
      </c>
      <c r="H4780" t="str">
        <f>INDEX('Vensim Variables'!$B:$B,MATCH(EPS!$B4780,'Vensim Variables'!$A:$A,0))</f>
        <v>g pollutant</v>
      </c>
      <c r="I4780" t="str">
        <f t="shared" si="148"/>
        <v>CO</v>
      </c>
      <c r="J4780" t="e">
        <f>INDEX(NoSettings!$C:$C,MATCH(EPS!$A4780,NoSettings!$A:$A,0))</f>
        <v>#N/A</v>
      </c>
      <c r="K4780">
        <f>INDEX(GWP!$C$2:$C$13,MATCH(EPS!I4780,GWP!$B$2:$B$13,0))</f>
        <v>0</v>
      </c>
      <c r="L4780" s="4" t="e">
        <f t="shared" si="149"/>
        <v>#N/A</v>
      </c>
    </row>
    <row r="4781" spans="1:12">
      <c r="A4781" t="s">
        <v>10329</v>
      </c>
      <c r="B4781" t="s">
        <v>7325</v>
      </c>
      <c r="C4781" t="s">
        <v>1741</v>
      </c>
      <c r="D4781" t="s">
        <v>6867</v>
      </c>
      <c r="E4781" t="s">
        <v>1707</v>
      </c>
      <c r="H4781" t="str">
        <f>INDEX('Vensim Variables'!$B:$B,MATCH(EPS!$B4781,'Vensim Variables'!$A:$A,0))</f>
        <v>g pollutant</v>
      </c>
      <c r="I4781" t="str">
        <f t="shared" si="148"/>
        <v>NOx</v>
      </c>
      <c r="J4781" t="e">
        <f>INDEX(NoSettings!$C:$C,MATCH(EPS!$A4781,NoSettings!$A:$A,0))</f>
        <v>#N/A</v>
      </c>
      <c r="K4781">
        <f>INDEX(GWP!$C$2:$C$13,MATCH(EPS!I4781,GWP!$B$2:$B$13,0))</f>
        <v>0</v>
      </c>
      <c r="L4781" s="4" t="e">
        <f t="shared" si="149"/>
        <v>#N/A</v>
      </c>
    </row>
    <row r="4782" spans="1:12">
      <c r="A4782" t="s">
        <v>10330</v>
      </c>
      <c r="B4782" t="s">
        <v>7325</v>
      </c>
      <c r="C4782" t="s">
        <v>1741</v>
      </c>
      <c r="D4782" t="s">
        <v>6867</v>
      </c>
      <c r="E4782" t="s">
        <v>1708</v>
      </c>
      <c r="H4782" t="str">
        <f>INDEX('Vensim Variables'!$B:$B,MATCH(EPS!$B4782,'Vensim Variables'!$A:$A,0))</f>
        <v>g pollutant</v>
      </c>
      <c r="I4782" t="str">
        <f t="shared" si="148"/>
        <v>PM10</v>
      </c>
      <c r="J4782" t="e">
        <f>INDEX(NoSettings!$C:$C,MATCH(EPS!$A4782,NoSettings!$A:$A,0))</f>
        <v>#N/A</v>
      </c>
      <c r="K4782">
        <f>INDEX(GWP!$C$2:$C$13,MATCH(EPS!I4782,GWP!$B$2:$B$13,0))</f>
        <v>0</v>
      </c>
      <c r="L4782" s="4" t="e">
        <f t="shared" si="149"/>
        <v>#N/A</v>
      </c>
    </row>
    <row r="4783" spans="1:12">
      <c r="A4783" t="s">
        <v>10331</v>
      </c>
      <c r="B4783" t="s">
        <v>7325</v>
      </c>
      <c r="C4783" t="s">
        <v>1741</v>
      </c>
      <c r="D4783" t="s">
        <v>6867</v>
      </c>
      <c r="E4783" t="s">
        <v>1709</v>
      </c>
      <c r="H4783" t="str">
        <f>INDEX('Vensim Variables'!$B:$B,MATCH(EPS!$B4783,'Vensim Variables'!$A:$A,0))</f>
        <v>g pollutant</v>
      </c>
      <c r="I4783" t="str">
        <f t="shared" si="148"/>
        <v>PM25</v>
      </c>
      <c r="J4783" t="e">
        <f>INDEX(NoSettings!$C:$C,MATCH(EPS!$A4783,NoSettings!$A:$A,0))</f>
        <v>#N/A</v>
      </c>
      <c r="K4783">
        <f>INDEX(GWP!$C$2:$C$13,MATCH(EPS!I4783,GWP!$B$2:$B$13,0))</f>
        <v>0</v>
      </c>
      <c r="L4783" s="4" t="e">
        <f t="shared" si="149"/>
        <v>#N/A</v>
      </c>
    </row>
    <row r="4784" spans="1:12">
      <c r="A4784" t="s">
        <v>10332</v>
      </c>
      <c r="B4784" t="s">
        <v>7325</v>
      </c>
      <c r="C4784" t="s">
        <v>1741</v>
      </c>
      <c r="D4784" t="s">
        <v>6867</v>
      </c>
      <c r="E4784" t="s">
        <v>1710</v>
      </c>
      <c r="H4784" t="str">
        <f>INDEX('Vensim Variables'!$B:$B,MATCH(EPS!$B4784,'Vensim Variables'!$A:$A,0))</f>
        <v>g pollutant</v>
      </c>
      <c r="I4784" t="str">
        <f t="shared" si="148"/>
        <v>SOx</v>
      </c>
      <c r="J4784" t="e">
        <f>INDEX(NoSettings!$C:$C,MATCH(EPS!$A4784,NoSettings!$A:$A,0))</f>
        <v>#N/A</v>
      </c>
      <c r="K4784">
        <f>INDEX(GWP!$C$2:$C$13,MATCH(EPS!I4784,GWP!$B$2:$B$13,0))</f>
        <v>0</v>
      </c>
      <c r="L4784" s="4" t="e">
        <f t="shared" si="149"/>
        <v>#N/A</v>
      </c>
    </row>
    <row r="4785" spans="1:12">
      <c r="A4785" t="s">
        <v>10333</v>
      </c>
      <c r="B4785" t="s">
        <v>7325</v>
      </c>
      <c r="C4785" t="s">
        <v>1741</v>
      </c>
      <c r="D4785" t="s">
        <v>6867</v>
      </c>
      <c r="E4785" t="s">
        <v>1711</v>
      </c>
      <c r="H4785" t="str">
        <f>INDEX('Vensim Variables'!$B:$B,MATCH(EPS!$B4785,'Vensim Variables'!$A:$A,0))</f>
        <v>g pollutant</v>
      </c>
      <c r="I4785" t="str">
        <f t="shared" si="148"/>
        <v>BC</v>
      </c>
      <c r="J4785" t="e">
        <f>INDEX(NoSettings!$C:$C,MATCH(EPS!$A4785,NoSettings!$A:$A,0))</f>
        <v>#N/A</v>
      </c>
      <c r="K4785">
        <f>INDEX(GWP!$C$2:$C$13,MATCH(EPS!I4785,GWP!$B$2:$B$13,0))</f>
        <v>0</v>
      </c>
      <c r="L4785" s="4" t="e">
        <f t="shared" si="149"/>
        <v>#N/A</v>
      </c>
    </row>
    <row r="4786" spans="1:12">
      <c r="A4786" t="s">
        <v>10334</v>
      </c>
      <c r="B4786" t="s">
        <v>7325</v>
      </c>
      <c r="C4786" t="s">
        <v>1741</v>
      </c>
      <c r="D4786" t="s">
        <v>6867</v>
      </c>
      <c r="E4786" t="s">
        <v>1712</v>
      </c>
      <c r="H4786" t="str">
        <f>INDEX('Vensim Variables'!$B:$B,MATCH(EPS!$B4786,'Vensim Variables'!$A:$A,0))</f>
        <v>g pollutant</v>
      </c>
      <c r="I4786" t="str">
        <f t="shared" si="148"/>
        <v>OC</v>
      </c>
      <c r="J4786" t="e">
        <f>INDEX(NoSettings!$C:$C,MATCH(EPS!$A4786,NoSettings!$A:$A,0))</f>
        <v>#N/A</v>
      </c>
      <c r="K4786">
        <f>INDEX(GWP!$C$2:$C$13,MATCH(EPS!I4786,GWP!$B$2:$B$13,0))</f>
        <v>0</v>
      </c>
      <c r="L4786" s="4" t="e">
        <f t="shared" si="149"/>
        <v>#N/A</v>
      </c>
    </row>
    <row r="4787" spans="1:12">
      <c r="A4787" t="s">
        <v>10335</v>
      </c>
      <c r="B4787" t="s">
        <v>7325</v>
      </c>
      <c r="C4787" t="s">
        <v>1741</v>
      </c>
      <c r="D4787" t="s">
        <v>6867</v>
      </c>
      <c r="E4787" t="s">
        <v>1713</v>
      </c>
      <c r="H4787" t="str">
        <f>INDEX('Vensim Variables'!$B:$B,MATCH(EPS!$B4787,'Vensim Variables'!$A:$A,0))</f>
        <v>g pollutant</v>
      </c>
      <c r="I4787" t="str">
        <f t="shared" si="148"/>
        <v>CH4</v>
      </c>
      <c r="J4787" t="e">
        <f>INDEX(NoSettings!$C:$C,MATCH(EPS!$A4787,NoSettings!$A:$A,0))</f>
        <v>#N/A</v>
      </c>
      <c r="K4787">
        <f>INDEX(GWP!$C$2:$C$13,MATCH(EPS!I4787,GWP!$B$2:$B$13,0))</f>
        <v>28</v>
      </c>
      <c r="L4787" s="4" t="e">
        <f t="shared" si="149"/>
        <v>#N/A</v>
      </c>
    </row>
    <row r="4788" spans="1:12">
      <c r="A4788" t="s">
        <v>10336</v>
      </c>
      <c r="B4788" t="s">
        <v>7325</v>
      </c>
      <c r="C4788" t="s">
        <v>1741</v>
      </c>
      <c r="D4788" t="s">
        <v>6867</v>
      </c>
      <c r="E4788" t="s">
        <v>1714</v>
      </c>
      <c r="H4788" t="str">
        <f>INDEX('Vensim Variables'!$B:$B,MATCH(EPS!$B4788,'Vensim Variables'!$A:$A,0))</f>
        <v>g pollutant</v>
      </c>
      <c r="I4788" t="str">
        <f t="shared" si="148"/>
        <v>N2O</v>
      </c>
      <c r="J4788" t="e">
        <f>INDEX(NoSettings!$C:$C,MATCH(EPS!$A4788,NoSettings!$A:$A,0))</f>
        <v>#N/A</v>
      </c>
      <c r="K4788">
        <f>INDEX(GWP!$C$2:$C$13,MATCH(EPS!I4788,GWP!$B$2:$B$13,0))</f>
        <v>265</v>
      </c>
      <c r="L4788" s="4" t="e">
        <f t="shared" si="149"/>
        <v>#N/A</v>
      </c>
    </row>
    <row r="4789" spans="1:12">
      <c r="A4789" t="s">
        <v>10337</v>
      </c>
      <c r="B4789" t="s">
        <v>7325</v>
      </c>
      <c r="C4789" t="s">
        <v>1741</v>
      </c>
      <c r="D4789" t="s">
        <v>6867</v>
      </c>
      <c r="E4789" t="s">
        <v>1715</v>
      </c>
      <c r="H4789" t="str">
        <f>INDEX('Vensim Variables'!$B:$B,MATCH(EPS!$B4789,'Vensim Variables'!$A:$A,0))</f>
        <v>g pollutant</v>
      </c>
      <c r="I4789" t="str">
        <f t="shared" si="148"/>
        <v>F gases</v>
      </c>
      <c r="J4789" t="e">
        <f>INDEX(NoSettings!$C:$C,MATCH(EPS!$A4789,NoSettings!$A:$A,0))</f>
        <v>#N/A</v>
      </c>
      <c r="K4789">
        <f>INDEX(GWP!$C$2:$C$13,MATCH(EPS!I4789,GWP!$B$2:$B$13,0))</f>
        <v>1</v>
      </c>
      <c r="L4789" s="4" t="e">
        <f t="shared" si="149"/>
        <v>#N/A</v>
      </c>
    </row>
    <row r="4790" spans="1:12">
      <c r="A4790" t="s">
        <v>10338</v>
      </c>
      <c r="B4790" t="s">
        <v>7325</v>
      </c>
      <c r="C4790" t="s">
        <v>1741</v>
      </c>
      <c r="D4790" t="s">
        <v>6868</v>
      </c>
      <c r="E4790" t="s">
        <v>1702</v>
      </c>
      <c r="H4790" t="str">
        <f>INDEX('Vensim Variables'!$B:$B,MATCH(EPS!$B4790,'Vensim Variables'!$A:$A,0))</f>
        <v>g pollutant</v>
      </c>
      <c r="I4790" t="str">
        <f t="shared" si="148"/>
        <v>CO2</v>
      </c>
      <c r="J4790" t="e">
        <f>INDEX(NoSettings!$C:$C,MATCH(EPS!$A4790,NoSettings!$A:$A,0))</f>
        <v>#N/A</v>
      </c>
      <c r="K4790">
        <f>INDEX(GWP!$C$2:$C$13,MATCH(EPS!I4790,GWP!$B$2:$B$13,0))</f>
        <v>1</v>
      </c>
      <c r="L4790" s="4" t="e">
        <f t="shared" si="149"/>
        <v>#N/A</v>
      </c>
    </row>
    <row r="4791" spans="1:12">
      <c r="A4791" t="s">
        <v>10339</v>
      </c>
      <c r="B4791" t="s">
        <v>7325</v>
      </c>
      <c r="C4791" t="s">
        <v>1741</v>
      </c>
      <c r="D4791" t="s">
        <v>6868</v>
      </c>
      <c r="E4791" t="s">
        <v>1705</v>
      </c>
      <c r="H4791" t="str">
        <f>INDEX('Vensim Variables'!$B:$B,MATCH(EPS!$B4791,'Vensim Variables'!$A:$A,0))</f>
        <v>g pollutant</v>
      </c>
      <c r="I4791" t="str">
        <f t="shared" si="148"/>
        <v>VOC</v>
      </c>
      <c r="J4791" t="e">
        <f>INDEX(NoSettings!$C:$C,MATCH(EPS!$A4791,NoSettings!$A:$A,0))</f>
        <v>#N/A</v>
      </c>
      <c r="K4791">
        <f>INDEX(GWP!$C$2:$C$13,MATCH(EPS!I4791,GWP!$B$2:$B$13,0))</f>
        <v>0</v>
      </c>
      <c r="L4791" s="4" t="e">
        <f t="shared" si="149"/>
        <v>#N/A</v>
      </c>
    </row>
    <row r="4792" spans="1:12">
      <c r="A4792" t="s">
        <v>10340</v>
      </c>
      <c r="B4792" t="s">
        <v>7325</v>
      </c>
      <c r="C4792" t="s">
        <v>1741</v>
      </c>
      <c r="D4792" t="s">
        <v>6868</v>
      </c>
      <c r="E4792" t="s">
        <v>1706</v>
      </c>
      <c r="H4792" t="str">
        <f>INDEX('Vensim Variables'!$B:$B,MATCH(EPS!$B4792,'Vensim Variables'!$A:$A,0))</f>
        <v>g pollutant</v>
      </c>
      <c r="I4792" t="str">
        <f t="shared" si="148"/>
        <v>CO</v>
      </c>
      <c r="J4792" t="e">
        <f>INDEX(NoSettings!$C:$C,MATCH(EPS!$A4792,NoSettings!$A:$A,0))</f>
        <v>#N/A</v>
      </c>
      <c r="K4792">
        <f>INDEX(GWP!$C$2:$C$13,MATCH(EPS!I4792,GWP!$B$2:$B$13,0))</f>
        <v>0</v>
      </c>
      <c r="L4792" s="4" t="e">
        <f t="shared" si="149"/>
        <v>#N/A</v>
      </c>
    </row>
    <row r="4793" spans="1:12">
      <c r="A4793" t="s">
        <v>10341</v>
      </c>
      <c r="B4793" t="s">
        <v>7325</v>
      </c>
      <c r="C4793" t="s">
        <v>1741</v>
      </c>
      <c r="D4793" t="s">
        <v>6868</v>
      </c>
      <c r="E4793" t="s">
        <v>1707</v>
      </c>
      <c r="H4793" t="str">
        <f>INDEX('Vensim Variables'!$B:$B,MATCH(EPS!$B4793,'Vensim Variables'!$A:$A,0))</f>
        <v>g pollutant</v>
      </c>
      <c r="I4793" t="str">
        <f t="shared" si="148"/>
        <v>NOx</v>
      </c>
      <c r="J4793" t="e">
        <f>INDEX(NoSettings!$C:$C,MATCH(EPS!$A4793,NoSettings!$A:$A,0))</f>
        <v>#N/A</v>
      </c>
      <c r="K4793">
        <f>INDEX(GWP!$C$2:$C$13,MATCH(EPS!I4793,GWP!$B$2:$B$13,0))</f>
        <v>0</v>
      </c>
      <c r="L4793" s="4" t="e">
        <f t="shared" si="149"/>
        <v>#N/A</v>
      </c>
    </row>
    <row r="4794" spans="1:12">
      <c r="A4794" t="s">
        <v>10342</v>
      </c>
      <c r="B4794" t="s">
        <v>7325</v>
      </c>
      <c r="C4794" t="s">
        <v>1741</v>
      </c>
      <c r="D4794" t="s">
        <v>6868</v>
      </c>
      <c r="E4794" t="s">
        <v>1708</v>
      </c>
      <c r="H4794" t="str">
        <f>INDEX('Vensim Variables'!$B:$B,MATCH(EPS!$B4794,'Vensim Variables'!$A:$A,0))</f>
        <v>g pollutant</v>
      </c>
      <c r="I4794" t="str">
        <f t="shared" si="148"/>
        <v>PM10</v>
      </c>
      <c r="J4794" t="e">
        <f>INDEX(NoSettings!$C:$C,MATCH(EPS!$A4794,NoSettings!$A:$A,0))</f>
        <v>#N/A</v>
      </c>
      <c r="K4794">
        <f>INDEX(GWP!$C$2:$C$13,MATCH(EPS!I4794,GWP!$B$2:$B$13,0))</f>
        <v>0</v>
      </c>
      <c r="L4794" s="4" t="e">
        <f t="shared" si="149"/>
        <v>#N/A</v>
      </c>
    </row>
    <row r="4795" spans="1:12">
      <c r="A4795" t="s">
        <v>10343</v>
      </c>
      <c r="B4795" t="s">
        <v>7325</v>
      </c>
      <c r="C4795" t="s">
        <v>1741</v>
      </c>
      <c r="D4795" t="s">
        <v>6868</v>
      </c>
      <c r="E4795" t="s">
        <v>1709</v>
      </c>
      <c r="H4795" t="str">
        <f>INDEX('Vensim Variables'!$B:$B,MATCH(EPS!$B4795,'Vensim Variables'!$A:$A,0))</f>
        <v>g pollutant</v>
      </c>
      <c r="I4795" t="str">
        <f t="shared" si="148"/>
        <v>PM25</v>
      </c>
      <c r="J4795" t="e">
        <f>INDEX(NoSettings!$C:$C,MATCH(EPS!$A4795,NoSettings!$A:$A,0))</f>
        <v>#N/A</v>
      </c>
      <c r="K4795">
        <f>INDEX(GWP!$C$2:$C$13,MATCH(EPS!I4795,GWP!$B$2:$B$13,0))</f>
        <v>0</v>
      </c>
      <c r="L4795" s="4" t="e">
        <f t="shared" si="149"/>
        <v>#N/A</v>
      </c>
    </row>
    <row r="4796" spans="1:12">
      <c r="A4796" t="s">
        <v>10344</v>
      </c>
      <c r="B4796" t="s">
        <v>7325</v>
      </c>
      <c r="C4796" t="s">
        <v>1741</v>
      </c>
      <c r="D4796" t="s">
        <v>6868</v>
      </c>
      <c r="E4796" t="s">
        <v>1710</v>
      </c>
      <c r="H4796" t="str">
        <f>INDEX('Vensim Variables'!$B:$B,MATCH(EPS!$B4796,'Vensim Variables'!$A:$A,0))</f>
        <v>g pollutant</v>
      </c>
      <c r="I4796" t="str">
        <f t="shared" si="148"/>
        <v>SOx</v>
      </c>
      <c r="J4796" t="e">
        <f>INDEX(NoSettings!$C:$C,MATCH(EPS!$A4796,NoSettings!$A:$A,0))</f>
        <v>#N/A</v>
      </c>
      <c r="K4796">
        <f>INDEX(GWP!$C$2:$C$13,MATCH(EPS!I4796,GWP!$B$2:$B$13,0))</f>
        <v>0</v>
      </c>
      <c r="L4796" s="4" t="e">
        <f t="shared" si="149"/>
        <v>#N/A</v>
      </c>
    </row>
    <row r="4797" spans="1:12">
      <c r="A4797" t="s">
        <v>10345</v>
      </c>
      <c r="B4797" t="s">
        <v>7325</v>
      </c>
      <c r="C4797" t="s">
        <v>1741</v>
      </c>
      <c r="D4797" t="s">
        <v>6868</v>
      </c>
      <c r="E4797" t="s">
        <v>1711</v>
      </c>
      <c r="H4797" t="str">
        <f>INDEX('Vensim Variables'!$B:$B,MATCH(EPS!$B4797,'Vensim Variables'!$A:$A,0))</f>
        <v>g pollutant</v>
      </c>
      <c r="I4797" t="str">
        <f t="shared" si="148"/>
        <v>BC</v>
      </c>
      <c r="J4797" t="e">
        <f>INDEX(NoSettings!$C:$C,MATCH(EPS!$A4797,NoSettings!$A:$A,0))</f>
        <v>#N/A</v>
      </c>
      <c r="K4797">
        <f>INDEX(GWP!$C$2:$C$13,MATCH(EPS!I4797,GWP!$B$2:$B$13,0))</f>
        <v>0</v>
      </c>
      <c r="L4797" s="4" t="e">
        <f t="shared" si="149"/>
        <v>#N/A</v>
      </c>
    </row>
    <row r="4798" spans="1:12">
      <c r="A4798" t="s">
        <v>10346</v>
      </c>
      <c r="B4798" t="s">
        <v>7325</v>
      </c>
      <c r="C4798" t="s">
        <v>1741</v>
      </c>
      <c r="D4798" t="s">
        <v>6868</v>
      </c>
      <c r="E4798" t="s">
        <v>1712</v>
      </c>
      <c r="H4798" t="str">
        <f>INDEX('Vensim Variables'!$B:$B,MATCH(EPS!$B4798,'Vensim Variables'!$A:$A,0))</f>
        <v>g pollutant</v>
      </c>
      <c r="I4798" t="str">
        <f t="shared" si="148"/>
        <v>OC</v>
      </c>
      <c r="J4798" t="e">
        <f>INDEX(NoSettings!$C:$C,MATCH(EPS!$A4798,NoSettings!$A:$A,0))</f>
        <v>#N/A</v>
      </c>
      <c r="K4798">
        <f>INDEX(GWP!$C$2:$C$13,MATCH(EPS!I4798,GWP!$B$2:$B$13,0))</f>
        <v>0</v>
      </c>
      <c r="L4798" s="4" t="e">
        <f t="shared" si="149"/>
        <v>#N/A</v>
      </c>
    </row>
    <row r="4799" spans="1:12">
      <c r="A4799" t="s">
        <v>10347</v>
      </c>
      <c r="B4799" t="s">
        <v>7325</v>
      </c>
      <c r="C4799" t="s">
        <v>1741</v>
      </c>
      <c r="D4799" t="s">
        <v>6868</v>
      </c>
      <c r="E4799" t="s">
        <v>1713</v>
      </c>
      <c r="H4799" t="str">
        <f>INDEX('Vensim Variables'!$B:$B,MATCH(EPS!$B4799,'Vensim Variables'!$A:$A,0))</f>
        <v>g pollutant</v>
      </c>
      <c r="I4799" t="str">
        <f t="shared" si="148"/>
        <v>CH4</v>
      </c>
      <c r="J4799" t="e">
        <f>INDEX(NoSettings!$C:$C,MATCH(EPS!$A4799,NoSettings!$A:$A,0))</f>
        <v>#N/A</v>
      </c>
      <c r="K4799">
        <f>INDEX(GWP!$C$2:$C$13,MATCH(EPS!I4799,GWP!$B$2:$B$13,0))</f>
        <v>28</v>
      </c>
      <c r="L4799" s="4" t="e">
        <f t="shared" si="149"/>
        <v>#N/A</v>
      </c>
    </row>
    <row r="4800" spans="1:12">
      <c r="A4800" t="s">
        <v>10348</v>
      </c>
      <c r="B4800" t="s">
        <v>7325</v>
      </c>
      <c r="C4800" t="s">
        <v>1741</v>
      </c>
      <c r="D4800" t="s">
        <v>6868</v>
      </c>
      <c r="E4800" t="s">
        <v>1714</v>
      </c>
      <c r="H4800" t="str">
        <f>INDEX('Vensim Variables'!$B:$B,MATCH(EPS!$B4800,'Vensim Variables'!$A:$A,0))</f>
        <v>g pollutant</v>
      </c>
      <c r="I4800" t="str">
        <f t="shared" si="148"/>
        <v>N2O</v>
      </c>
      <c r="J4800" t="e">
        <f>INDEX(NoSettings!$C:$C,MATCH(EPS!$A4800,NoSettings!$A:$A,0))</f>
        <v>#N/A</v>
      </c>
      <c r="K4800">
        <f>INDEX(GWP!$C$2:$C$13,MATCH(EPS!I4800,GWP!$B$2:$B$13,0))</f>
        <v>265</v>
      </c>
      <c r="L4800" s="4" t="e">
        <f t="shared" si="149"/>
        <v>#N/A</v>
      </c>
    </row>
    <row r="4801" spans="1:12">
      <c r="A4801" t="s">
        <v>10349</v>
      </c>
      <c r="B4801" t="s">
        <v>7325</v>
      </c>
      <c r="C4801" t="s">
        <v>1741</v>
      </c>
      <c r="D4801" t="s">
        <v>6868</v>
      </c>
      <c r="E4801" t="s">
        <v>1715</v>
      </c>
      <c r="H4801" t="str">
        <f>INDEX('Vensim Variables'!$B:$B,MATCH(EPS!$B4801,'Vensim Variables'!$A:$A,0))</f>
        <v>g pollutant</v>
      </c>
      <c r="I4801" t="str">
        <f t="shared" si="148"/>
        <v>F gases</v>
      </c>
      <c r="J4801" t="e">
        <f>INDEX(NoSettings!$C:$C,MATCH(EPS!$A4801,NoSettings!$A:$A,0))</f>
        <v>#N/A</v>
      </c>
      <c r="K4801">
        <f>INDEX(GWP!$C$2:$C$13,MATCH(EPS!I4801,GWP!$B$2:$B$13,0))</f>
        <v>1</v>
      </c>
      <c r="L4801" s="4" t="e">
        <f t="shared" si="149"/>
        <v>#N/A</v>
      </c>
    </row>
    <row r="4802" spans="1:12">
      <c r="A4802" t="s">
        <v>10350</v>
      </c>
      <c r="B4802" t="s">
        <v>7325</v>
      </c>
      <c r="C4802" t="s">
        <v>1741</v>
      </c>
      <c r="D4802" t="s">
        <v>6869</v>
      </c>
      <c r="E4802" t="s">
        <v>1702</v>
      </c>
      <c r="H4802" t="str">
        <f>INDEX('Vensim Variables'!$B:$B,MATCH(EPS!$B4802,'Vensim Variables'!$A:$A,0))</f>
        <v>g pollutant</v>
      </c>
      <c r="I4802" t="str">
        <f t="shared" si="148"/>
        <v>CO2</v>
      </c>
      <c r="J4802" t="e">
        <f>INDEX(NoSettings!$C:$C,MATCH(EPS!$A4802,NoSettings!$A:$A,0))</f>
        <v>#N/A</v>
      </c>
      <c r="K4802">
        <f>INDEX(GWP!$C$2:$C$13,MATCH(EPS!I4802,GWP!$B$2:$B$13,0))</f>
        <v>1</v>
      </c>
      <c r="L4802" s="4" t="e">
        <f t="shared" si="149"/>
        <v>#N/A</v>
      </c>
    </row>
    <row r="4803" spans="1:12">
      <c r="A4803" t="s">
        <v>10351</v>
      </c>
      <c r="B4803" t="s">
        <v>7325</v>
      </c>
      <c r="C4803" t="s">
        <v>1741</v>
      </c>
      <c r="D4803" t="s">
        <v>6869</v>
      </c>
      <c r="E4803" t="s">
        <v>1705</v>
      </c>
      <c r="H4803" t="str">
        <f>INDEX('Vensim Variables'!$B:$B,MATCH(EPS!$B4803,'Vensim Variables'!$A:$A,0))</f>
        <v>g pollutant</v>
      </c>
      <c r="I4803" t="str">
        <f t="shared" ref="I4803:I4866" si="150">IF(OR(C4803="CO2",C4803="CH4",C4803="N2O",C4803="F gases",C4803="VOC",C4803="CO",C4803="NOx",C4803="PM10",C4803="PM25",C4803="SOx",C4803="BC",C4803="OC"),C4803,IF(OR(D4803="CO2",D4803="CH4",D4803="N2O",D4803="F gases",D4803="VOC",D4803="CO",D4803="NOx",D4803="PM10",D4803="PM25",D4803="SOx",D4803="BC",D4803="OC"),D4803,IF(OR(E4803="CO2",E4803="CH4",E4803="N2O",E4803="F gases",E4803="VOC",E4803="CO",E4803="NOx",E4803="PM10",E4803="PM25",E4803="SOx",E4803="BC",E4803="OC"),E4803,"NA")))</f>
        <v>VOC</v>
      </c>
      <c r="J4803" t="e">
        <f>INDEX(NoSettings!$C:$C,MATCH(EPS!$A4803,NoSettings!$A:$A,0))</f>
        <v>#N/A</v>
      </c>
      <c r="K4803">
        <f>INDEX(GWP!$C$2:$C$13,MATCH(EPS!I4803,GWP!$B$2:$B$13,0))</f>
        <v>0</v>
      </c>
      <c r="L4803" s="4" t="e">
        <f t="shared" ref="L4803:L4866" si="151">IF(H4803="g pollutant",K4803*J4803/10^12,IF(H4803="MMTCO2e",J4803,IF(H4803="MWh",J4803,0)))</f>
        <v>#N/A</v>
      </c>
    </row>
    <row r="4804" spans="1:12">
      <c r="A4804" t="s">
        <v>10352</v>
      </c>
      <c r="B4804" t="s">
        <v>7325</v>
      </c>
      <c r="C4804" t="s">
        <v>1741</v>
      </c>
      <c r="D4804" t="s">
        <v>6869</v>
      </c>
      <c r="E4804" t="s">
        <v>1706</v>
      </c>
      <c r="H4804" t="str">
        <f>INDEX('Vensim Variables'!$B:$B,MATCH(EPS!$B4804,'Vensim Variables'!$A:$A,0))</f>
        <v>g pollutant</v>
      </c>
      <c r="I4804" t="str">
        <f t="shared" si="150"/>
        <v>CO</v>
      </c>
      <c r="J4804" t="e">
        <f>INDEX(NoSettings!$C:$C,MATCH(EPS!$A4804,NoSettings!$A:$A,0))</f>
        <v>#N/A</v>
      </c>
      <c r="K4804">
        <f>INDEX(GWP!$C$2:$C$13,MATCH(EPS!I4804,GWP!$B$2:$B$13,0))</f>
        <v>0</v>
      </c>
      <c r="L4804" s="4" t="e">
        <f t="shared" si="151"/>
        <v>#N/A</v>
      </c>
    </row>
    <row r="4805" spans="1:12">
      <c r="A4805" t="s">
        <v>10353</v>
      </c>
      <c r="B4805" t="s">
        <v>7325</v>
      </c>
      <c r="C4805" t="s">
        <v>1741</v>
      </c>
      <c r="D4805" t="s">
        <v>6869</v>
      </c>
      <c r="E4805" t="s">
        <v>1707</v>
      </c>
      <c r="H4805" t="str">
        <f>INDEX('Vensim Variables'!$B:$B,MATCH(EPS!$B4805,'Vensim Variables'!$A:$A,0))</f>
        <v>g pollutant</v>
      </c>
      <c r="I4805" t="str">
        <f t="shared" si="150"/>
        <v>NOx</v>
      </c>
      <c r="J4805" t="e">
        <f>INDEX(NoSettings!$C:$C,MATCH(EPS!$A4805,NoSettings!$A:$A,0))</f>
        <v>#N/A</v>
      </c>
      <c r="K4805">
        <f>INDEX(GWP!$C$2:$C$13,MATCH(EPS!I4805,GWP!$B$2:$B$13,0))</f>
        <v>0</v>
      </c>
      <c r="L4805" s="4" t="e">
        <f t="shared" si="151"/>
        <v>#N/A</v>
      </c>
    </row>
    <row r="4806" spans="1:12">
      <c r="A4806" t="s">
        <v>10354</v>
      </c>
      <c r="B4806" t="s">
        <v>7325</v>
      </c>
      <c r="C4806" t="s">
        <v>1741</v>
      </c>
      <c r="D4806" t="s">
        <v>6869</v>
      </c>
      <c r="E4806" t="s">
        <v>1708</v>
      </c>
      <c r="H4806" t="str">
        <f>INDEX('Vensim Variables'!$B:$B,MATCH(EPS!$B4806,'Vensim Variables'!$A:$A,0))</f>
        <v>g pollutant</v>
      </c>
      <c r="I4806" t="str">
        <f t="shared" si="150"/>
        <v>PM10</v>
      </c>
      <c r="J4806" t="e">
        <f>INDEX(NoSettings!$C:$C,MATCH(EPS!$A4806,NoSettings!$A:$A,0))</f>
        <v>#N/A</v>
      </c>
      <c r="K4806">
        <f>INDEX(GWP!$C$2:$C$13,MATCH(EPS!I4806,GWP!$B$2:$B$13,0))</f>
        <v>0</v>
      </c>
      <c r="L4806" s="4" t="e">
        <f t="shared" si="151"/>
        <v>#N/A</v>
      </c>
    </row>
    <row r="4807" spans="1:12">
      <c r="A4807" t="s">
        <v>10355</v>
      </c>
      <c r="B4807" t="s">
        <v>7325</v>
      </c>
      <c r="C4807" t="s">
        <v>1741</v>
      </c>
      <c r="D4807" t="s">
        <v>6869</v>
      </c>
      <c r="E4807" t="s">
        <v>1709</v>
      </c>
      <c r="H4807" t="str">
        <f>INDEX('Vensim Variables'!$B:$B,MATCH(EPS!$B4807,'Vensim Variables'!$A:$A,0))</f>
        <v>g pollutant</v>
      </c>
      <c r="I4807" t="str">
        <f t="shared" si="150"/>
        <v>PM25</v>
      </c>
      <c r="J4807" t="e">
        <f>INDEX(NoSettings!$C:$C,MATCH(EPS!$A4807,NoSettings!$A:$A,0))</f>
        <v>#N/A</v>
      </c>
      <c r="K4807">
        <f>INDEX(GWP!$C$2:$C$13,MATCH(EPS!I4807,GWP!$B$2:$B$13,0))</f>
        <v>0</v>
      </c>
      <c r="L4807" s="4" t="e">
        <f t="shared" si="151"/>
        <v>#N/A</v>
      </c>
    </row>
    <row r="4808" spans="1:12">
      <c r="A4808" t="s">
        <v>10356</v>
      </c>
      <c r="B4808" t="s">
        <v>7325</v>
      </c>
      <c r="C4808" t="s">
        <v>1741</v>
      </c>
      <c r="D4808" t="s">
        <v>6869</v>
      </c>
      <c r="E4808" t="s">
        <v>1710</v>
      </c>
      <c r="H4808" t="str">
        <f>INDEX('Vensim Variables'!$B:$B,MATCH(EPS!$B4808,'Vensim Variables'!$A:$A,0))</f>
        <v>g pollutant</v>
      </c>
      <c r="I4808" t="str">
        <f t="shared" si="150"/>
        <v>SOx</v>
      </c>
      <c r="J4808" t="e">
        <f>INDEX(NoSettings!$C:$C,MATCH(EPS!$A4808,NoSettings!$A:$A,0))</f>
        <v>#N/A</v>
      </c>
      <c r="K4808">
        <f>INDEX(GWP!$C$2:$C$13,MATCH(EPS!I4808,GWP!$B$2:$B$13,0))</f>
        <v>0</v>
      </c>
      <c r="L4808" s="4" t="e">
        <f t="shared" si="151"/>
        <v>#N/A</v>
      </c>
    </row>
    <row r="4809" spans="1:12">
      <c r="A4809" t="s">
        <v>10357</v>
      </c>
      <c r="B4809" t="s">
        <v>7325</v>
      </c>
      <c r="C4809" t="s">
        <v>1741</v>
      </c>
      <c r="D4809" t="s">
        <v>6869</v>
      </c>
      <c r="E4809" t="s">
        <v>1711</v>
      </c>
      <c r="H4809" t="str">
        <f>INDEX('Vensim Variables'!$B:$B,MATCH(EPS!$B4809,'Vensim Variables'!$A:$A,0))</f>
        <v>g pollutant</v>
      </c>
      <c r="I4809" t="str">
        <f t="shared" si="150"/>
        <v>BC</v>
      </c>
      <c r="J4809" t="e">
        <f>INDEX(NoSettings!$C:$C,MATCH(EPS!$A4809,NoSettings!$A:$A,0))</f>
        <v>#N/A</v>
      </c>
      <c r="K4809">
        <f>INDEX(GWP!$C$2:$C$13,MATCH(EPS!I4809,GWP!$B$2:$B$13,0))</f>
        <v>0</v>
      </c>
      <c r="L4809" s="4" t="e">
        <f t="shared" si="151"/>
        <v>#N/A</v>
      </c>
    </row>
    <row r="4810" spans="1:12">
      <c r="A4810" t="s">
        <v>10358</v>
      </c>
      <c r="B4810" t="s">
        <v>7325</v>
      </c>
      <c r="C4810" t="s">
        <v>1741</v>
      </c>
      <c r="D4810" t="s">
        <v>6869</v>
      </c>
      <c r="E4810" t="s">
        <v>1712</v>
      </c>
      <c r="H4810" t="str">
        <f>INDEX('Vensim Variables'!$B:$B,MATCH(EPS!$B4810,'Vensim Variables'!$A:$A,0))</f>
        <v>g pollutant</v>
      </c>
      <c r="I4810" t="str">
        <f t="shared" si="150"/>
        <v>OC</v>
      </c>
      <c r="J4810" t="e">
        <f>INDEX(NoSettings!$C:$C,MATCH(EPS!$A4810,NoSettings!$A:$A,0))</f>
        <v>#N/A</v>
      </c>
      <c r="K4810">
        <f>INDEX(GWP!$C$2:$C$13,MATCH(EPS!I4810,GWP!$B$2:$B$13,0))</f>
        <v>0</v>
      </c>
      <c r="L4810" s="4" t="e">
        <f t="shared" si="151"/>
        <v>#N/A</v>
      </c>
    </row>
    <row r="4811" spans="1:12">
      <c r="A4811" t="s">
        <v>10359</v>
      </c>
      <c r="B4811" t="s">
        <v>7325</v>
      </c>
      <c r="C4811" t="s">
        <v>1741</v>
      </c>
      <c r="D4811" t="s">
        <v>6869</v>
      </c>
      <c r="E4811" t="s">
        <v>1713</v>
      </c>
      <c r="H4811" t="str">
        <f>INDEX('Vensim Variables'!$B:$B,MATCH(EPS!$B4811,'Vensim Variables'!$A:$A,0))</f>
        <v>g pollutant</v>
      </c>
      <c r="I4811" t="str">
        <f t="shared" si="150"/>
        <v>CH4</v>
      </c>
      <c r="J4811" t="e">
        <f>INDEX(NoSettings!$C:$C,MATCH(EPS!$A4811,NoSettings!$A:$A,0))</f>
        <v>#N/A</v>
      </c>
      <c r="K4811">
        <f>INDEX(GWP!$C$2:$C$13,MATCH(EPS!I4811,GWP!$B$2:$B$13,0))</f>
        <v>28</v>
      </c>
      <c r="L4811" s="4" t="e">
        <f t="shared" si="151"/>
        <v>#N/A</v>
      </c>
    </row>
    <row r="4812" spans="1:12">
      <c r="A4812" t="s">
        <v>10360</v>
      </c>
      <c r="B4812" t="s">
        <v>7325</v>
      </c>
      <c r="C4812" t="s">
        <v>1741</v>
      </c>
      <c r="D4812" t="s">
        <v>6869</v>
      </c>
      <c r="E4812" t="s">
        <v>1714</v>
      </c>
      <c r="H4812" t="str">
        <f>INDEX('Vensim Variables'!$B:$B,MATCH(EPS!$B4812,'Vensim Variables'!$A:$A,0))</f>
        <v>g pollutant</v>
      </c>
      <c r="I4812" t="str">
        <f t="shared" si="150"/>
        <v>N2O</v>
      </c>
      <c r="J4812" t="e">
        <f>INDEX(NoSettings!$C:$C,MATCH(EPS!$A4812,NoSettings!$A:$A,0))</f>
        <v>#N/A</v>
      </c>
      <c r="K4812">
        <f>INDEX(GWP!$C$2:$C$13,MATCH(EPS!I4812,GWP!$B$2:$B$13,0))</f>
        <v>265</v>
      </c>
      <c r="L4812" s="4" t="e">
        <f t="shared" si="151"/>
        <v>#N/A</v>
      </c>
    </row>
    <row r="4813" spans="1:12">
      <c r="A4813" t="s">
        <v>10361</v>
      </c>
      <c r="B4813" t="s">
        <v>7325</v>
      </c>
      <c r="C4813" t="s">
        <v>1741</v>
      </c>
      <c r="D4813" t="s">
        <v>6869</v>
      </c>
      <c r="E4813" t="s">
        <v>1715</v>
      </c>
      <c r="H4813" t="str">
        <f>INDEX('Vensim Variables'!$B:$B,MATCH(EPS!$B4813,'Vensim Variables'!$A:$A,0))</f>
        <v>g pollutant</v>
      </c>
      <c r="I4813" t="str">
        <f t="shared" si="150"/>
        <v>F gases</v>
      </c>
      <c r="J4813" t="e">
        <f>INDEX(NoSettings!$C:$C,MATCH(EPS!$A4813,NoSettings!$A:$A,0))</f>
        <v>#N/A</v>
      </c>
      <c r="K4813">
        <f>INDEX(GWP!$C$2:$C$13,MATCH(EPS!I4813,GWP!$B$2:$B$13,0))</f>
        <v>1</v>
      </c>
      <c r="L4813" s="4" t="e">
        <f t="shared" si="151"/>
        <v>#N/A</v>
      </c>
    </row>
    <row r="4814" spans="1:12">
      <c r="A4814" t="s">
        <v>10362</v>
      </c>
      <c r="B4814" t="s">
        <v>7325</v>
      </c>
      <c r="C4814" t="s">
        <v>1741</v>
      </c>
      <c r="D4814" t="s">
        <v>6870</v>
      </c>
      <c r="E4814" t="s">
        <v>1702</v>
      </c>
      <c r="H4814" t="str">
        <f>INDEX('Vensim Variables'!$B:$B,MATCH(EPS!$B4814,'Vensim Variables'!$A:$A,0))</f>
        <v>g pollutant</v>
      </c>
      <c r="I4814" t="str">
        <f t="shared" si="150"/>
        <v>CO2</v>
      </c>
      <c r="J4814" t="e">
        <f>INDEX(NoSettings!$C:$C,MATCH(EPS!$A4814,NoSettings!$A:$A,0))</f>
        <v>#N/A</v>
      </c>
      <c r="K4814">
        <f>INDEX(GWP!$C$2:$C$13,MATCH(EPS!I4814,GWP!$B$2:$B$13,0))</f>
        <v>1</v>
      </c>
      <c r="L4814" s="4" t="e">
        <f t="shared" si="151"/>
        <v>#N/A</v>
      </c>
    </row>
    <row r="4815" spans="1:12">
      <c r="A4815" t="s">
        <v>10363</v>
      </c>
      <c r="B4815" t="s">
        <v>7325</v>
      </c>
      <c r="C4815" t="s">
        <v>1741</v>
      </c>
      <c r="D4815" t="s">
        <v>6870</v>
      </c>
      <c r="E4815" t="s">
        <v>1705</v>
      </c>
      <c r="H4815" t="str">
        <f>INDEX('Vensim Variables'!$B:$B,MATCH(EPS!$B4815,'Vensim Variables'!$A:$A,0))</f>
        <v>g pollutant</v>
      </c>
      <c r="I4815" t="str">
        <f t="shared" si="150"/>
        <v>VOC</v>
      </c>
      <c r="J4815" t="e">
        <f>INDEX(NoSettings!$C:$C,MATCH(EPS!$A4815,NoSettings!$A:$A,0))</f>
        <v>#N/A</v>
      </c>
      <c r="K4815">
        <f>INDEX(GWP!$C$2:$C$13,MATCH(EPS!I4815,GWP!$B$2:$B$13,0))</f>
        <v>0</v>
      </c>
      <c r="L4815" s="4" t="e">
        <f t="shared" si="151"/>
        <v>#N/A</v>
      </c>
    </row>
    <row r="4816" spans="1:12">
      <c r="A4816" t="s">
        <v>10364</v>
      </c>
      <c r="B4816" t="s">
        <v>7325</v>
      </c>
      <c r="C4816" t="s">
        <v>1741</v>
      </c>
      <c r="D4816" t="s">
        <v>6870</v>
      </c>
      <c r="E4816" t="s">
        <v>1706</v>
      </c>
      <c r="H4816" t="str">
        <f>INDEX('Vensim Variables'!$B:$B,MATCH(EPS!$B4816,'Vensim Variables'!$A:$A,0))</f>
        <v>g pollutant</v>
      </c>
      <c r="I4816" t="str">
        <f t="shared" si="150"/>
        <v>CO</v>
      </c>
      <c r="J4816" t="e">
        <f>INDEX(NoSettings!$C:$C,MATCH(EPS!$A4816,NoSettings!$A:$A,0))</f>
        <v>#N/A</v>
      </c>
      <c r="K4816">
        <f>INDEX(GWP!$C$2:$C$13,MATCH(EPS!I4816,GWP!$B$2:$B$13,0))</f>
        <v>0</v>
      </c>
      <c r="L4816" s="4" t="e">
        <f t="shared" si="151"/>
        <v>#N/A</v>
      </c>
    </row>
    <row r="4817" spans="1:12">
      <c r="A4817" t="s">
        <v>10365</v>
      </c>
      <c r="B4817" t="s">
        <v>7325</v>
      </c>
      <c r="C4817" t="s">
        <v>1741</v>
      </c>
      <c r="D4817" t="s">
        <v>6870</v>
      </c>
      <c r="E4817" t="s">
        <v>1707</v>
      </c>
      <c r="H4817" t="str">
        <f>INDEX('Vensim Variables'!$B:$B,MATCH(EPS!$B4817,'Vensim Variables'!$A:$A,0))</f>
        <v>g pollutant</v>
      </c>
      <c r="I4817" t="str">
        <f t="shared" si="150"/>
        <v>NOx</v>
      </c>
      <c r="J4817" t="e">
        <f>INDEX(NoSettings!$C:$C,MATCH(EPS!$A4817,NoSettings!$A:$A,0))</f>
        <v>#N/A</v>
      </c>
      <c r="K4817">
        <f>INDEX(GWP!$C$2:$C$13,MATCH(EPS!I4817,GWP!$B$2:$B$13,0))</f>
        <v>0</v>
      </c>
      <c r="L4817" s="4" t="e">
        <f t="shared" si="151"/>
        <v>#N/A</v>
      </c>
    </row>
    <row r="4818" spans="1:12">
      <c r="A4818" t="s">
        <v>10366</v>
      </c>
      <c r="B4818" t="s">
        <v>7325</v>
      </c>
      <c r="C4818" t="s">
        <v>1741</v>
      </c>
      <c r="D4818" t="s">
        <v>6870</v>
      </c>
      <c r="E4818" t="s">
        <v>1708</v>
      </c>
      <c r="H4818" t="str">
        <f>INDEX('Vensim Variables'!$B:$B,MATCH(EPS!$B4818,'Vensim Variables'!$A:$A,0))</f>
        <v>g pollutant</v>
      </c>
      <c r="I4818" t="str">
        <f t="shared" si="150"/>
        <v>PM10</v>
      </c>
      <c r="J4818" t="e">
        <f>INDEX(NoSettings!$C:$C,MATCH(EPS!$A4818,NoSettings!$A:$A,0))</f>
        <v>#N/A</v>
      </c>
      <c r="K4818">
        <f>INDEX(GWP!$C$2:$C$13,MATCH(EPS!I4818,GWP!$B$2:$B$13,0))</f>
        <v>0</v>
      </c>
      <c r="L4818" s="4" t="e">
        <f t="shared" si="151"/>
        <v>#N/A</v>
      </c>
    </row>
    <row r="4819" spans="1:12">
      <c r="A4819" t="s">
        <v>10367</v>
      </c>
      <c r="B4819" t="s">
        <v>7325</v>
      </c>
      <c r="C4819" t="s">
        <v>1741</v>
      </c>
      <c r="D4819" t="s">
        <v>6870</v>
      </c>
      <c r="E4819" t="s">
        <v>1709</v>
      </c>
      <c r="H4819" t="str">
        <f>INDEX('Vensim Variables'!$B:$B,MATCH(EPS!$B4819,'Vensim Variables'!$A:$A,0))</f>
        <v>g pollutant</v>
      </c>
      <c r="I4819" t="str">
        <f t="shared" si="150"/>
        <v>PM25</v>
      </c>
      <c r="J4819" t="e">
        <f>INDEX(NoSettings!$C:$C,MATCH(EPS!$A4819,NoSettings!$A:$A,0))</f>
        <v>#N/A</v>
      </c>
      <c r="K4819">
        <f>INDEX(GWP!$C$2:$C$13,MATCH(EPS!I4819,GWP!$B$2:$B$13,0))</f>
        <v>0</v>
      </c>
      <c r="L4819" s="4" t="e">
        <f t="shared" si="151"/>
        <v>#N/A</v>
      </c>
    </row>
    <row r="4820" spans="1:12">
      <c r="A4820" t="s">
        <v>10368</v>
      </c>
      <c r="B4820" t="s">
        <v>7325</v>
      </c>
      <c r="C4820" t="s">
        <v>1741</v>
      </c>
      <c r="D4820" t="s">
        <v>6870</v>
      </c>
      <c r="E4820" t="s">
        <v>1710</v>
      </c>
      <c r="H4820" t="str">
        <f>INDEX('Vensim Variables'!$B:$B,MATCH(EPS!$B4820,'Vensim Variables'!$A:$A,0))</f>
        <v>g pollutant</v>
      </c>
      <c r="I4820" t="str">
        <f t="shared" si="150"/>
        <v>SOx</v>
      </c>
      <c r="J4820" t="e">
        <f>INDEX(NoSettings!$C:$C,MATCH(EPS!$A4820,NoSettings!$A:$A,0))</f>
        <v>#N/A</v>
      </c>
      <c r="K4820">
        <f>INDEX(GWP!$C$2:$C$13,MATCH(EPS!I4820,GWP!$B$2:$B$13,0))</f>
        <v>0</v>
      </c>
      <c r="L4820" s="4" t="e">
        <f t="shared" si="151"/>
        <v>#N/A</v>
      </c>
    </row>
    <row r="4821" spans="1:12">
      <c r="A4821" t="s">
        <v>10369</v>
      </c>
      <c r="B4821" t="s">
        <v>7325</v>
      </c>
      <c r="C4821" t="s">
        <v>1741</v>
      </c>
      <c r="D4821" t="s">
        <v>6870</v>
      </c>
      <c r="E4821" t="s">
        <v>1711</v>
      </c>
      <c r="H4821" t="str">
        <f>INDEX('Vensim Variables'!$B:$B,MATCH(EPS!$B4821,'Vensim Variables'!$A:$A,0))</f>
        <v>g pollutant</v>
      </c>
      <c r="I4821" t="str">
        <f t="shared" si="150"/>
        <v>BC</v>
      </c>
      <c r="J4821" t="e">
        <f>INDEX(NoSettings!$C:$C,MATCH(EPS!$A4821,NoSettings!$A:$A,0))</f>
        <v>#N/A</v>
      </c>
      <c r="K4821">
        <f>INDEX(GWP!$C$2:$C$13,MATCH(EPS!I4821,GWP!$B$2:$B$13,0))</f>
        <v>0</v>
      </c>
      <c r="L4821" s="4" t="e">
        <f t="shared" si="151"/>
        <v>#N/A</v>
      </c>
    </row>
    <row r="4822" spans="1:12">
      <c r="A4822" t="s">
        <v>10370</v>
      </c>
      <c r="B4822" t="s">
        <v>7325</v>
      </c>
      <c r="C4822" t="s">
        <v>1741</v>
      </c>
      <c r="D4822" t="s">
        <v>6870</v>
      </c>
      <c r="E4822" t="s">
        <v>1712</v>
      </c>
      <c r="H4822" t="str">
        <f>INDEX('Vensim Variables'!$B:$B,MATCH(EPS!$B4822,'Vensim Variables'!$A:$A,0))</f>
        <v>g pollutant</v>
      </c>
      <c r="I4822" t="str">
        <f t="shared" si="150"/>
        <v>OC</v>
      </c>
      <c r="J4822" t="e">
        <f>INDEX(NoSettings!$C:$C,MATCH(EPS!$A4822,NoSettings!$A:$A,0))</f>
        <v>#N/A</v>
      </c>
      <c r="K4822">
        <f>INDEX(GWP!$C$2:$C$13,MATCH(EPS!I4822,GWP!$B$2:$B$13,0))</f>
        <v>0</v>
      </c>
      <c r="L4822" s="4" t="e">
        <f t="shared" si="151"/>
        <v>#N/A</v>
      </c>
    </row>
    <row r="4823" spans="1:12">
      <c r="A4823" t="s">
        <v>10371</v>
      </c>
      <c r="B4823" t="s">
        <v>7325</v>
      </c>
      <c r="C4823" t="s">
        <v>1741</v>
      </c>
      <c r="D4823" t="s">
        <v>6870</v>
      </c>
      <c r="E4823" t="s">
        <v>1713</v>
      </c>
      <c r="H4823" t="str">
        <f>INDEX('Vensim Variables'!$B:$B,MATCH(EPS!$B4823,'Vensim Variables'!$A:$A,0))</f>
        <v>g pollutant</v>
      </c>
      <c r="I4823" t="str">
        <f t="shared" si="150"/>
        <v>CH4</v>
      </c>
      <c r="J4823" t="e">
        <f>INDEX(NoSettings!$C:$C,MATCH(EPS!$A4823,NoSettings!$A:$A,0))</f>
        <v>#N/A</v>
      </c>
      <c r="K4823">
        <f>INDEX(GWP!$C$2:$C$13,MATCH(EPS!I4823,GWP!$B$2:$B$13,0))</f>
        <v>28</v>
      </c>
      <c r="L4823" s="4" t="e">
        <f t="shared" si="151"/>
        <v>#N/A</v>
      </c>
    </row>
    <row r="4824" spans="1:12">
      <c r="A4824" t="s">
        <v>10372</v>
      </c>
      <c r="B4824" t="s">
        <v>7325</v>
      </c>
      <c r="C4824" t="s">
        <v>1741</v>
      </c>
      <c r="D4824" t="s">
        <v>6870</v>
      </c>
      <c r="E4824" t="s">
        <v>1714</v>
      </c>
      <c r="H4824" t="str">
        <f>INDEX('Vensim Variables'!$B:$B,MATCH(EPS!$B4824,'Vensim Variables'!$A:$A,0))</f>
        <v>g pollutant</v>
      </c>
      <c r="I4824" t="str">
        <f t="shared" si="150"/>
        <v>N2O</v>
      </c>
      <c r="J4824" t="e">
        <f>INDEX(NoSettings!$C:$C,MATCH(EPS!$A4824,NoSettings!$A:$A,0))</f>
        <v>#N/A</v>
      </c>
      <c r="K4824">
        <f>INDEX(GWP!$C$2:$C$13,MATCH(EPS!I4824,GWP!$B$2:$B$13,0))</f>
        <v>265</v>
      </c>
      <c r="L4824" s="4" t="e">
        <f t="shared" si="151"/>
        <v>#N/A</v>
      </c>
    </row>
    <row r="4825" spans="1:12">
      <c r="A4825" t="s">
        <v>10373</v>
      </c>
      <c r="B4825" t="s">
        <v>7325</v>
      </c>
      <c r="C4825" t="s">
        <v>1741</v>
      </c>
      <c r="D4825" t="s">
        <v>6870</v>
      </c>
      <c r="E4825" t="s">
        <v>1715</v>
      </c>
      <c r="H4825" t="str">
        <f>INDEX('Vensim Variables'!$B:$B,MATCH(EPS!$B4825,'Vensim Variables'!$A:$A,0))</f>
        <v>g pollutant</v>
      </c>
      <c r="I4825" t="str">
        <f t="shared" si="150"/>
        <v>F gases</v>
      </c>
      <c r="J4825" t="e">
        <f>INDEX(NoSettings!$C:$C,MATCH(EPS!$A4825,NoSettings!$A:$A,0))</f>
        <v>#N/A</v>
      </c>
      <c r="K4825">
        <f>INDEX(GWP!$C$2:$C$13,MATCH(EPS!I4825,GWP!$B$2:$B$13,0))</f>
        <v>1</v>
      </c>
      <c r="L4825" s="4" t="e">
        <f t="shared" si="151"/>
        <v>#N/A</v>
      </c>
    </row>
    <row r="4826" spans="1:12">
      <c r="A4826" t="s">
        <v>10374</v>
      </c>
      <c r="B4826" t="s">
        <v>7325</v>
      </c>
      <c r="C4826" t="s">
        <v>1741</v>
      </c>
      <c r="D4826" t="s">
        <v>6871</v>
      </c>
      <c r="E4826" t="s">
        <v>1702</v>
      </c>
      <c r="H4826" t="str">
        <f>INDEX('Vensim Variables'!$B:$B,MATCH(EPS!$B4826,'Vensim Variables'!$A:$A,0))</f>
        <v>g pollutant</v>
      </c>
      <c r="I4826" t="str">
        <f t="shared" si="150"/>
        <v>CO2</v>
      </c>
      <c r="J4826" t="e">
        <f>INDEX(NoSettings!$C:$C,MATCH(EPS!$A4826,NoSettings!$A:$A,0))</f>
        <v>#N/A</v>
      </c>
      <c r="K4826">
        <f>INDEX(GWP!$C$2:$C$13,MATCH(EPS!I4826,GWP!$B$2:$B$13,0))</f>
        <v>1</v>
      </c>
      <c r="L4826" s="4" t="e">
        <f t="shared" si="151"/>
        <v>#N/A</v>
      </c>
    </row>
    <row r="4827" spans="1:12">
      <c r="A4827" t="s">
        <v>10375</v>
      </c>
      <c r="B4827" t="s">
        <v>7325</v>
      </c>
      <c r="C4827" t="s">
        <v>1741</v>
      </c>
      <c r="D4827" t="s">
        <v>6871</v>
      </c>
      <c r="E4827" t="s">
        <v>1705</v>
      </c>
      <c r="H4827" t="str">
        <f>INDEX('Vensim Variables'!$B:$B,MATCH(EPS!$B4827,'Vensim Variables'!$A:$A,0))</f>
        <v>g pollutant</v>
      </c>
      <c r="I4827" t="str">
        <f t="shared" si="150"/>
        <v>VOC</v>
      </c>
      <c r="J4827" t="e">
        <f>INDEX(NoSettings!$C:$C,MATCH(EPS!$A4827,NoSettings!$A:$A,0))</f>
        <v>#N/A</v>
      </c>
      <c r="K4827">
        <f>INDEX(GWP!$C$2:$C$13,MATCH(EPS!I4827,GWP!$B$2:$B$13,0))</f>
        <v>0</v>
      </c>
      <c r="L4827" s="4" t="e">
        <f t="shared" si="151"/>
        <v>#N/A</v>
      </c>
    </row>
    <row r="4828" spans="1:12">
      <c r="A4828" t="s">
        <v>10376</v>
      </c>
      <c r="B4828" t="s">
        <v>7325</v>
      </c>
      <c r="C4828" t="s">
        <v>1741</v>
      </c>
      <c r="D4828" t="s">
        <v>6871</v>
      </c>
      <c r="E4828" t="s">
        <v>1706</v>
      </c>
      <c r="H4828" t="str">
        <f>INDEX('Vensim Variables'!$B:$B,MATCH(EPS!$B4828,'Vensim Variables'!$A:$A,0))</f>
        <v>g pollutant</v>
      </c>
      <c r="I4828" t="str">
        <f t="shared" si="150"/>
        <v>CO</v>
      </c>
      <c r="J4828" t="e">
        <f>INDEX(NoSettings!$C:$C,MATCH(EPS!$A4828,NoSettings!$A:$A,0))</f>
        <v>#N/A</v>
      </c>
      <c r="K4828">
        <f>INDEX(GWP!$C$2:$C$13,MATCH(EPS!I4828,GWP!$B$2:$B$13,0))</f>
        <v>0</v>
      </c>
      <c r="L4828" s="4" t="e">
        <f t="shared" si="151"/>
        <v>#N/A</v>
      </c>
    </row>
    <row r="4829" spans="1:12">
      <c r="A4829" t="s">
        <v>10377</v>
      </c>
      <c r="B4829" t="s">
        <v>7325</v>
      </c>
      <c r="C4829" t="s">
        <v>1741</v>
      </c>
      <c r="D4829" t="s">
        <v>6871</v>
      </c>
      <c r="E4829" t="s">
        <v>1707</v>
      </c>
      <c r="H4829" t="str">
        <f>INDEX('Vensim Variables'!$B:$B,MATCH(EPS!$B4829,'Vensim Variables'!$A:$A,0))</f>
        <v>g pollutant</v>
      </c>
      <c r="I4829" t="str">
        <f t="shared" si="150"/>
        <v>NOx</v>
      </c>
      <c r="J4829" t="e">
        <f>INDEX(NoSettings!$C:$C,MATCH(EPS!$A4829,NoSettings!$A:$A,0))</f>
        <v>#N/A</v>
      </c>
      <c r="K4829">
        <f>INDEX(GWP!$C$2:$C$13,MATCH(EPS!I4829,GWP!$B$2:$B$13,0))</f>
        <v>0</v>
      </c>
      <c r="L4829" s="4" t="e">
        <f t="shared" si="151"/>
        <v>#N/A</v>
      </c>
    </row>
    <row r="4830" spans="1:12">
      <c r="A4830" t="s">
        <v>10378</v>
      </c>
      <c r="B4830" t="s">
        <v>7325</v>
      </c>
      <c r="C4830" t="s">
        <v>1741</v>
      </c>
      <c r="D4830" t="s">
        <v>6871</v>
      </c>
      <c r="E4830" t="s">
        <v>1708</v>
      </c>
      <c r="H4830" t="str">
        <f>INDEX('Vensim Variables'!$B:$B,MATCH(EPS!$B4830,'Vensim Variables'!$A:$A,0))</f>
        <v>g pollutant</v>
      </c>
      <c r="I4830" t="str">
        <f t="shared" si="150"/>
        <v>PM10</v>
      </c>
      <c r="J4830" t="e">
        <f>INDEX(NoSettings!$C:$C,MATCH(EPS!$A4830,NoSettings!$A:$A,0))</f>
        <v>#N/A</v>
      </c>
      <c r="K4830">
        <f>INDEX(GWP!$C$2:$C$13,MATCH(EPS!I4830,GWP!$B$2:$B$13,0))</f>
        <v>0</v>
      </c>
      <c r="L4830" s="4" t="e">
        <f t="shared" si="151"/>
        <v>#N/A</v>
      </c>
    </row>
    <row r="4831" spans="1:12">
      <c r="A4831" t="s">
        <v>10379</v>
      </c>
      <c r="B4831" t="s">
        <v>7325</v>
      </c>
      <c r="C4831" t="s">
        <v>1741</v>
      </c>
      <c r="D4831" t="s">
        <v>6871</v>
      </c>
      <c r="E4831" t="s">
        <v>1709</v>
      </c>
      <c r="H4831" t="str">
        <f>INDEX('Vensim Variables'!$B:$B,MATCH(EPS!$B4831,'Vensim Variables'!$A:$A,0))</f>
        <v>g pollutant</v>
      </c>
      <c r="I4831" t="str">
        <f t="shared" si="150"/>
        <v>PM25</v>
      </c>
      <c r="J4831" t="e">
        <f>INDEX(NoSettings!$C:$C,MATCH(EPS!$A4831,NoSettings!$A:$A,0))</f>
        <v>#N/A</v>
      </c>
      <c r="K4831">
        <f>INDEX(GWP!$C$2:$C$13,MATCH(EPS!I4831,GWP!$B$2:$B$13,0))</f>
        <v>0</v>
      </c>
      <c r="L4831" s="4" t="e">
        <f t="shared" si="151"/>
        <v>#N/A</v>
      </c>
    </row>
    <row r="4832" spans="1:12">
      <c r="A4832" t="s">
        <v>10380</v>
      </c>
      <c r="B4832" t="s">
        <v>7325</v>
      </c>
      <c r="C4832" t="s">
        <v>1741</v>
      </c>
      <c r="D4832" t="s">
        <v>6871</v>
      </c>
      <c r="E4832" t="s">
        <v>1710</v>
      </c>
      <c r="H4832" t="str">
        <f>INDEX('Vensim Variables'!$B:$B,MATCH(EPS!$B4832,'Vensim Variables'!$A:$A,0))</f>
        <v>g pollutant</v>
      </c>
      <c r="I4832" t="str">
        <f t="shared" si="150"/>
        <v>SOx</v>
      </c>
      <c r="J4832" t="e">
        <f>INDEX(NoSettings!$C:$C,MATCH(EPS!$A4832,NoSettings!$A:$A,0))</f>
        <v>#N/A</v>
      </c>
      <c r="K4832">
        <f>INDEX(GWP!$C$2:$C$13,MATCH(EPS!I4832,GWP!$B$2:$B$13,0))</f>
        <v>0</v>
      </c>
      <c r="L4832" s="4" t="e">
        <f t="shared" si="151"/>
        <v>#N/A</v>
      </c>
    </row>
    <row r="4833" spans="1:12">
      <c r="A4833" t="s">
        <v>10381</v>
      </c>
      <c r="B4833" t="s">
        <v>7325</v>
      </c>
      <c r="C4833" t="s">
        <v>1741</v>
      </c>
      <c r="D4833" t="s">
        <v>6871</v>
      </c>
      <c r="E4833" t="s">
        <v>1711</v>
      </c>
      <c r="H4833" t="str">
        <f>INDEX('Vensim Variables'!$B:$B,MATCH(EPS!$B4833,'Vensim Variables'!$A:$A,0))</f>
        <v>g pollutant</v>
      </c>
      <c r="I4833" t="str">
        <f t="shared" si="150"/>
        <v>BC</v>
      </c>
      <c r="J4833" t="e">
        <f>INDEX(NoSettings!$C:$C,MATCH(EPS!$A4833,NoSettings!$A:$A,0))</f>
        <v>#N/A</v>
      </c>
      <c r="K4833">
        <f>INDEX(GWP!$C$2:$C$13,MATCH(EPS!I4833,GWP!$B$2:$B$13,0))</f>
        <v>0</v>
      </c>
      <c r="L4833" s="4" t="e">
        <f t="shared" si="151"/>
        <v>#N/A</v>
      </c>
    </row>
    <row r="4834" spans="1:12">
      <c r="A4834" t="s">
        <v>10382</v>
      </c>
      <c r="B4834" t="s">
        <v>7325</v>
      </c>
      <c r="C4834" t="s">
        <v>1741</v>
      </c>
      <c r="D4834" t="s">
        <v>6871</v>
      </c>
      <c r="E4834" t="s">
        <v>1712</v>
      </c>
      <c r="H4834" t="str">
        <f>INDEX('Vensim Variables'!$B:$B,MATCH(EPS!$B4834,'Vensim Variables'!$A:$A,0))</f>
        <v>g pollutant</v>
      </c>
      <c r="I4834" t="str">
        <f t="shared" si="150"/>
        <v>OC</v>
      </c>
      <c r="J4834" t="e">
        <f>INDEX(NoSettings!$C:$C,MATCH(EPS!$A4834,NoSettings!$A:$A,0))</f>
        <v>#N/A</v>
      </c>
      <c r="K4834">
        <f>INDEX(GWP!$C$2:$C$13,MATCH(EPS!I4834,GWP!$B$2:$B$13,0))</f>
        <v>0</v>
      </c>
      <c r="L4834" s="4" t="e">
        <f t="shared" si="151"/>
        <v>#N/A</v>
      </c>
    </row>
    <row r="4835" spans="1:12">
      <c r="A4835" t="s">
        <v>10383</v>
      </c>
      <c r="B4835" t="s">
        <v>7325</v>
      </c>
      <c r="C4835" t="s">
        <v>1741</v>
      </c>
      <c r="D4835" t="s">
        <v>6871</v>
      </c>
      <c r="E4835" t="s">
        <v>1713</v>
      </c>
      <c r="H4835" t="str">
        <f>INDEX('Vensim Variables'!$B:$B,MATCH(EPS!$B4835,'Vensim Variables'!$A:$A,0))</f>
        <v>g pollutant</v>
      </c>
      <c r="I4835" t="str">
        <f t="shared" si="150"/>
        <v>CH4</v>
      </c>
      <c r="J4835" t="e">
        <f>INDEX(NoSettings!$C:$C,MATCH(EPS!$A4835,NoSettings!$A:$A,0))</f>
        <v>#N/A</v>
      </c>
      <c r="K4835">
        <f>INDEX(GWP!$C$2:$C$13,MATCH(EPS!I4835,GWP!$B$2:$B$13,0))</f>
        <v>28</v>
      </c>
      <c r="L4835" s="4" t="e">
        <f t="shared" si="151"/>
        <v>#N/A</v>
      </c>
    </row>
    <row r="4836" spans="1:12">
      <c r="A4836" t="s">
        <v>10384</v>
      </c>
      <c r="B4836" t="s">
        <v>7325</v>
      </c>
      <c r="C4836" t="s">
        <v>1741</v>
      </c>
      <c r="D4836" t="s">
        <v>6871</v>
      </c>
      <c r="E4836" t="s">
        <v>1714</v>
      </c>
      <c r="H4836" t="str">
        <f>INDEX('Vensim Variables'!$B:$B,MATCH(EPS!$B4836,'Vensim Variables'!$A:$A,0))</f>
        <v>g pollutant</v>
      </c>
      <c r="I4836" t="str">
        <f t="shared" si="150"/>
        <v>N2O</v>
      </c>
      <c r="J4836" t="e">
        <f>INDEX(NoSettings!$C:$C,MATCH(EPS!$A4836,NoSettings!$A:$A,0))</f>
        <v>#N/A</v>
      </c>
      <c r="K4836">
        <f>INDEX(GWP!$C$2:$C$13,MATCH(EPS!I4836,GWP!$B$2:$B$13,0))</f>
        <v>265</v>
      </c>
      <c r="L4836" s="4" t="e">
        <f t="shared" si="151"/>
        <v>#N/A</v>
      </c>
    </row>
    <row r="4837" spans="1:12">
      <c r="A4837" t="s">
        <v>10385</v>
      </c>
      <c r="B4837" t="s">
        <v>7325</v>
      </c>
      <c r="C4837" t="s">
        <v>1741</v>
      </c>
      <c r="D4837" t="s">
        <v>6871</v>
      </c>
      <c r="E4837" t="s">
        <v>1715</v>
      </c>
      <c r="H4837" t="str">
        <f>INDEX('Vensim Variables'!$B:$B,MATCH(EPS!$B4837,'Vensim Variables'!$A:$A,0))</f>
        <v>g pollutant</v>
      </c>
      <c r="I4837" t="str">
        <f t="shared" si="150"/>
        <v>F gases</v>
      </c>
      <c r="J4837" t="e">
        <f>INDEX(NoSettings!$C:$C,MATCH(EPS!$A4837,NoSettings!$A:$A,0))</f>
        <v>#N/A</v>
      </c>
      <c r="K4837">
        <f>INDEX(GWP!$C$2:$C$13,MATCH(EPS!I4837,GWP!$B$2:$B$13,0))</f>
        <v>1</v>
      </c>
      <c r="L4837" s="4" t="e">
        <f t="shared" si="151"/>
        <v>#N/A</v>
      </c>
    </row>
    <row r="4838" spans="1:12">
      <c r="A4838" t="s">
        <v>10386</v>
      </c>
      <c r="B4838" t="s">
        <v>7325</v>
      </c>
      <c r="C4838" t="s">
        <v>1741</v>
      </c>
      <c r="D4838" t="s">
        <v>6872</v>
      </c>
      <c r="E4838" t="s">
        <v>1702</v>
      </c>
      <c r="H4838" t="str">
        <f>INDEX('Vensim Variables'!$B:$B,MATCH(EPS!$B4838,'Vensim Variables'!$A:$A,0))</f>
        <v>g pollutant</v>
      </c>
      <c r="I4838" t="str">
        <f t="shared" si="150"/>
        <v>CO2</v>
      </c>
      <c r="J4838" t="e">
        <f>INDEX(NoSettings!$C:$C,MATCH(EPS!$A4838,NoSettings!$A:$A,0))</f>
        <v>#N/A</v>
      </c>
      <c r="K4838">
        <f>INDEX(GWP!$C$2:$C$13,MATCH(EPS!I4838,GWP!$B$2:$B$13,0))</f>
        <v>1</v>
      </c>
      <c r="L4838" s="4" t="e">
        <f t="shared" si="151"/>
        <v>#N/A</v>
      </c>
    </row>
    <row r="4839" spans="1:12">
      <c r="A4839" t="s">
        <v>10387</v>
      </c>
      <c r="B4839" t="s">
        <v>7325</v>
      </c>
      <c r="C4839" t="s">
        <v>1741</v>
      </c>
      <c r="D4839" t="s">
        <v>6872</v>
      </c>
      <c r="E4839" t="s">
        <v>1705</v>
      </c>
      <c r="H4839" t="str">
        <f>INDEX('Vensim Variables'!$B:$B,MATCH(EPS!$B4839,'Vensim Variables'!$A:$A,0))</f>
        <v>g pollutant</v>
      </c>
      <c r="I4839" t="str">
        <f t="shared" si="150"/>
        <v>VOC</v>
      </c>
      <c r="J4839" t="e">
        <f>INDEX(NoSettings!$C:$C,MATCH(EPS!$A4839,NoSettings!$A:$A,0))</f>
        <v>#N/A</v>
      </c>
      <c r="K4839">
        <f>INDEX(GWP!$C$2:$C$13,MATCH(EPS!I4839,GWP!$B$2:$B$13,0))</f>
        <v>0</v>
      </c>
      <c r="L4839" s="4" t="e">
        <f t="shared" si="151"/>
        <v>#N/A</v>
      </c>
    </row>
    <row r="4840" spans="1:12">
      <c r="A4840" t="s">
        <v>10388</v>
      </c>
      <c r="B4840" t="s">
        <v>7325</v>
      </c>
      <c r="C4840" t="s">
        <v>1741</v>
      </c>
      <c r="D4840" t="s">
        <v>6872</v>
      </c>
      <c r="E4840" t="s">
        <v>1706</v>
      </c>
      <c r="H4840" t="str">
        <f>INDEX('Vensim Variables'!$B:$B,MATCH(EPS!$B4840,'Vensim Variables'!$A:$A,0))</f>
        <v>g pollutant</v>
      </c>
      <c r="I4840" t="str">
        <f t="shared" si="150"/>
        <v>CO</v>
      </c>
      <c r="J4840" t="e">
        <f>INDEX(NoSettings!$C:$C,MATCH(EPS!$A4840,NoSettings!$A:$A,0))</f>
        <v>#N/A</v>
      </c>
      <c r="K4840">
        <f>INDEX(GWP!$C$2:$C$13,MATCH(EPS!I4840,GWP!$B$2:$B$13,0))</f>
        <v>0</v>
      </c>
      <c r="L4840" s="4" t="e">
        <f t="shared" si="151"/>
        <v>#N/A</v>
      </c>
    </row>
    <row r="4841" spans="1:12">
      <c r="A4841" t="s">
        <v>10389</v>
      </c>
      <c r="B4841" t="s">
        <v>7325</v>
      </c>
      <c r="C4841" t="s">
        <v>1741</v>
      </c>
      <c r="D4841" t="s">
        <v>6872</v>
      </c>
      <c r="E4841" t="s">
        <v>1707</v>
      </c>
      <c r="H4841" t="str">
        <f>INDEX('Vensim Variables'!$B:$B,MATCH(EPS!$B4841,'Vensim Variables'!$A:$A,0))</f>
        <v>g pollutant</v>
      </c>
      <c r="I4841" t="str">
        <f t="shared" si="150"/>
        <v>NOx</v>
      </c>
      <c r="J4841" t="e">
        <f>INDEX(NoSettings!$C:$C,MATCH(EPS!$A4841,NoSettings!$A:$A,0))</f>
        <v>#N/A</v>
      </c>
      <c r="K4841">
        <f>INDEX(GWP!$C$2:$C$13,MATCH(EPS!I4841,GWP!$B$2:$B$13,0))</f>
        <v>0</v>
      </c>
      <c r="L4841" s="4" t="e">
        <f t="shared" si="151"/>
        <v>#N/A</v>
      </c>
    </row>
    <row r="4842" spans="1:12">
      <c r="A4842" t="s">
        <v>10390</v>
      </c>
      <c r="B4842" t="s">
        <v>7325</v>
      </c>
      <c r="C4842" t="s">
        <v>1741</v>
      </c>
      <c r="D4842" t="s">
        <v>6872</v>
      </c>
      <c r="E4842" t="s">
        <v>1708</v>
      </c>
      <c r="H4842" t="str">
        <f>INDEX('Vensim Variables'!$B:$B,MATCH(EPS!$B4842,'Vensim Variables'!$A:$A,0))</f>
        <v>g pollutant</v>
      </c>
      <c r="I4842" t="str">
        <f t="shared" si="150"/>
        <v>PM10</v>
      </c>
      <c r="J4842" t="e">
        <f>INDEX(NoSettings!$C:$C,MATCH(EPS!$A4842,NoSettings!$A:$A,0))</f>
        <v>#N/A</v>
      </c>
      <c r="K4842">
        <f>INDEX(GWP!$C$2:$C$13,MATCH(EPS!I4842,GWP!$B$2:$B$13,0))</f>
        <v>0</v>
      </c>
      <c r="L4842" s="4" t="e">
        <f t="shared" si="151"/>
        <v>#N/A</v>
      </c>
    </row>
    <row r="4843" spans="1:12">
      <c r="A4843" t="s">
        <v>10391</v>
      </c>
      <c r="B4843" t="s">
        <v>7325</v>
      </c>
      <c r="C4843" t="s">
        <v>1741</v>
      </c>
      <c r="D4843" t="s">
        <v>6872</v>
      </c>
      <c r="E4843" t="s">
        <v>1709</v>
      </c>
      <c r="H4843" t="str">
        <f>INDEX('Vensim Variables'!$B:$B,MATCH(EPS!$B4843,'Vensim Variables'!$A:$A,0))</f>
        <v>g pollutant</v>
      </c>
      <c r="I4843" t="str">
        <f t="shared" si="150"/>
        <v>PM25</v>
      </c>
      <c r="J4843" t="e">
        <f>INDEX(NoSettings!$C:$C,MATCH(EPS!$A4843,NoSettings!$A:$A,0))</f>
        <v>#N/A</v>
      </c>
      <c r="K4843">
        <f>INDEX(GWP!$C$2:$C$13,MATCH(EPS!I4843,GWP!$B$2:$B$13,0))</f>
        <v>0</v>
      </c>
      <c r="L4843" s="4" t="e">
        <f t="shared" si="151"/>
        <v>#N/A</v>
      </c>
    </row>
    <row r="4844" spans="1:12">
      <c r="A4844" t="s">
        <v>10392</v>
      </c>
      <c r="B4844" t="s">
        <v>7325</v>
      </c>
      <c r="C4844" t="s">
        <v>1741</v>
      </c>
      <c r="D4844" t="s">
        <v>6872</v>
      </c>
      <c r="E4844" t="s">
        <v>1710</v>
      </c>
      <c r="H4844" t="str">
        <f>INDEX('Vensim Variables'!$B:$B,MATCH(EPS!$B4844,'Vensim Variables'!$A:$A,0))</f>
        <v>g pollutant</v>
      </c>
      <c r="I4844" t="str">
        <f t="shared" si="150"/>
        <v>SOx</v>
      </c>
      <c r="J4844" t="e">
        <f>INDEX(NoSettings!$C:$C,MATCH(EPS!$A4844,NoSettings!$A:$A,0))</f>
        <v>#N/A</v>
      </c>
      <c r="K4844">
        <f>INDEX(GWP!$C$2:$C$13,MATCH(EPS!I4844,GWP!$B$2:$B$13,0))</f>
        <v>0</v>
      </c>
      <c r="L4844" s="4" t="e">
        <f t="shared" si="151"/>
        <v>#N/A</v>
      </c>
    </row>
    <row r="4845" spans="1:12">
      <c r="A4845" t="s">
        <v>10393</v>
      </c>
      <c r="B4845" t="s">
        <v>7325</v>
      </c>
      <c r="C4845" t="s">
        <v>1741</v>
      </c>
      <c r="D4845" t="s">
        <v>6872</v>
      </c>
      <c r="E4845" t="s">
        <v>1711</v>
      </c>
      <c r="H4845" t="str">
        <f>INDEX('Vensim Variables'!$B:$B,MATCH(EPS!$B4845,'Vensim Variables'!$A:$A,0))</f>
        <v>g pollutant</v>
      </c>
      <c r="I4845" t="str">
        <f t="shared" si="150"/>
        <v>BC</v>
      </c>
      <c r="J4845" t="e">
        <f>INDEX(NoSettings!$C:$C,MATCH(EPS!$A4845,NoSettings!$A:$A,0))</f>
        <v>#N/A</v>
      </c>
      <c r="K4845">
        <f>INDEX(GWP!$C$2:$C$13,MATCH(EPS!I4845,GWP!$B$2:$B$13,0))</f>
        <v>0</v>
      </c>
      <c r="L4845" s="4" t="e">
        <f t="shared" si="151"/>
        <v>#N/A</v>
      </c>
    </row>
    <row r="4846" spans="1:12">
      <c r="A4846" t="s">
        <v>10394</v>
      </c>
      <c r="B4846" t="s">
        <v>7325</v>
      </c>
      <c r="C4846" t="s">
        <v>1741</v>
      </c>
      <c r="D4846" t="s">
        <v>6872</v>
      </c>
      <c r="E4846" t="s">
        <v>1712</v>
      </c>
      <c r="H4846" t="str">
        <f>INDEX('Vensim Variables'!$B:$B,MATCH(EPS!$B4846,'Vensim Variables'!$A:$A,0))</f>
        <v>g pollutant</v>
      </c>
      <c r="I4846" t="str">
        <f t="shared" si="150"/>
        <v>OC</v>
      </c>
      <c r="J4846" t="e">
        <f>INDEX(NoSettings!$C:$C,MATCH(EPS!$A4846,NoSettings!$A:$A,0))</f>
        <v>#N/A</v>
      </c>
      <c r="K4846">
        <f>INDEX(GWP!$C$2:$C$13,MATCH(EPS!I4846,GWP!$B$2:$B$13,0))</f>
        <v>0</v>
      </c>
      <c r="L4846" s="4" t="e">
        <f t="shared" si="151"/>
        <v>#N/A</v>
      </c>
    </row>
    <row r="4847" spans="1:12">
      <c r="A4847" t="s">
        <v>10395</v>
      </c>
      <c r="B4847" t="s">
        <v>7325</v>
      </c>
      <c r="C4847" t="s">
        <v>1741</v>
      </c>
      <c r="D4847" t="s">
        <v>6872</v>
      </c>
      <c r="E4847" t="s">
        <v>1713</v>
      </c>
      <c r="H4847" t="str">
        <f>INDEX('Vensim Variables'!$B:$B,MATCH(EPS!$B4847,'Vensim Variables'!$A:$A,0))</f>
        <v>g pollutant</v>
      </c>
      <c r="I4847" t="str">
        <f t="shared" si="150"/>
        <v>CH4</v>
      </c>
      <c r="J4847" t="e">
        <f>INDEX(NoSettings!$C:$C,MATCH(EPS!$A4847,NoSettings!$A:$A,0))</f>
        <v>#N/A</v>
      </c>
      <c r="K4847">
        <f>INDEX(GWP!$C$2:$C$13,MATCH(EPS!I4847,GWP!$B$2:$B$13,0))</f>
        <v>28</v>
      </c>
      <c r="L4847" s="4" t="e">
        <f t="shared" si="151"/>
        <v>#N/A</v>
      </c>
    </row>
    <row r="4848" spans="1:12">
      <c r="A4848" t="s">
        <v>10396</v>
      </c>
      <c r="B4848" t="s">
        <v>7325</v>
      </c>
      <c r="C4848" t="s">
        <v>1741</v>
      </c>
      <c r="D4848" t="s">
        <v>6872</v>
      </c>
      <c r="E4848" t="s">
        <v>1714</v>
      </c>
      <c r="H4848" t="str">
        <f>INDEX('Vensim Variables'!$B:$B,MATCH(EPS!$B4848,'Vensim Variables'!$A:$A,0))</f>
        <v>g pollutant</v>
      </c>
      <c r="I4848" t="str">
        <f t="shared" si="150"/>
        <v>N2O</v>
      </c>
      <c r="J4848" t="e">
        <f>INDEX(NoSettings!$C:$C,MATCH(EPS!$A4848,NoSettings!$A:$A,0))</f>
        <v>#N/A</v>
      </c>
      <c r="K4848">
        <f>INDEX(GWP!$C$2:$C$13,MATCH(EPS!I4848,GWP!$B$2:$B$13,0))</f>
        <v>265</v>
      </c>
      <c r="L4848" s="4" t="e">
        <f t="shared" si="151"/>
        <v>#N/A</v>
      </c>
    </row>
    <row r="4849" spans="1:12">
      <c r="A4849" t="s">
        <v>10397</v>
      </c>
      <c r="B4849" t="s">
        <v>7325</v>
      </c>
      <c r="C4849" t="s">
        <v>1741</v>
      </c>
      <c r="D4849" t="s">
        <v>6872</v>
      </c>
      <c r="E4849" t="s">
        <v>1715</v>
      </c>
      <c r="H4849" t="str">
        <f>INDEX('Vensim Variables'!$B:$B,MATCH(EPS!$B4849,'Vensim Variables'!$A:$A,0))</f>
        <v>g pollutant</v>
      </c>
      <c r="I4849" t="str">
        <f t="shared" si="150"/>
        <v>F gases</v>
      </c>
      <c r="J4849" t="e">
        <f>INDEX(NoSettings!$C:$C,MATCH(EPS!$A4849,NoSettings!$A:$A,0))</f>
        <v>#N/A</v>
      </c>
      <c r="K4849">
        <f>INDEX(GWP!$C$2:$C$13,MATCH(EPS!I4849,GWP!$B$2:$B$13,0))</f>
        <v>1</v>
      </c>
      <c r="L4849" s="4" t="e">
        <f t="shared" si="151"/>
        <v>#N/A</v>
      </c>
    </row>
    <row r="4850" spans="1:12">
      <c r="A4850" t="s">
        <v>10398</v>
      </c>
      <c r="B4850" t="s">
        <v>7325</v>
      </c>
      <c r="C4850" t="s">
        <v>1741</v>
      </c>
      <c r="D4850" t="s">
        <v>6873</v>
      </c>
      <c r="E4850" t="s">
        <v>1702</v>
      </c>
      <c r="H4850" t="str">
        <f>INDEX('Vensim Variables'!$B:$B,MATCH(EPS!$B4850,'Vensim Variables'!$A:$A,0))</f>
        <v>g pollutant</v>
      </c>
      <c r="I4850" t="str">
        <f t="shared" si="150"/>
        <v>CO2</v>
      </c>
      <c r="J4850" t="e">
        <f>INDEX(NoSettings!$C:$C,MATCH(EPS!$A4850,NoSettings!$A:$A,0))</f>
        <v>#N/A</v>
      </c>
      <c r="K4850">
        <f>INDEX(GWP!$C$2:$C$13,MATCH(EPS!I4850,GWP!$B$2:$B$13,0))</f>
        <v>1</v>
      </c>
      <c r="L4850" s="4" t="e">
        <f t="shared" si="151"/>
        <v>#N/A</v>
      </c>
    </row>
    <row r="4851" spans="1:12">
      <c r="A4851" t="s">
        <v>10399</v>
      </c>
      <c r="B4851" t="s">
        <v>7325</v>
      </c>
      <c r="C4851" t="s">
        <v>1741</v>
      </c>
      <c r="D4851" t="s">
        <v>6873</v>
      </c>
      <c r="E4851" t="s">
        <v>1705</v>
      </c>
      <c r="H4851" t="str">
        <f>INDEX('Vensim Variables'!$B:$B,MATCH(EPS!$B4851,'Vensim Variables'!$A:$A,0))</f>
        <v>g pollutant</v>
      </c>
      <c r="I4851" t="str">
        <f t="shared" si="150"/>
        <v>VOC</v>
      </c>
      <c r="J4851" t="e">
        <f>INDEX(NoSettings!$C:$C,MATCH(EPS!$A4851,NoSettings!$A:$A,0))</f>
        <v>#N/A</v>
      </c>
      <c r="K4851">
        <f>INDEX(GWP!$C$2:$C$13,MATCH(EPS!I4851,GWP!$B$2:$B$13,0))</f>
        <v>0</v>
      </c>
      <c r="L4851" s="4" t="e">
        <f t="shared" si="151"/>
        <v>#N/A</v>
      </c>
    </row>
    <row r="4852" spans="1:12">
      <c r="A4852" t="s">
        <v>10400</v>
      </c>
      <c r="B4852" t="s">
        <v>7325</v>
      </c>
      <c r="C4852" t="s">
        <v>1741</v>
      </c>
      <c r="D4852" t="s">
        <v>6873</v>
      </c>
      <c r="E4852" t="s">
        <v>1706</v>
      </c>
      <c r="H4852" t="str">
        <f>INDEX('Vensim Variables'!$B:$B,MATCH(EPS!$B4852,'Vensim Variables'!$A:$A,0))</f>
        <v>g pollutant</v>
      </c>
      <c r="I4852" t="str">
        <f t="shared" si="150"/>
        <v>CO</v>
      </c>
      <c r="J4852" t="e">
        <f>INDEX(NoSettings!$C:$C,MATCH(EPS!$A4852,NoSettings!$A:$A,0))</f>
        <v>#N/A</v>
      </c>
      <c r="K4852">
        <f>INDEX(GWP!$C$2:$C$13,MATCH(EPS!I4852,GWP!$B$2:$B$13,0))</f>
        <v>0</v>
      </c>
      <c r="L4852" s="4" t="e">
        <f t="shared" si="151"/>
        <v>#N/A</v>
      </c>
    </row>
    <row r="4853" spans="1:12">
      <c r="A4853" t="s">
        <v>10401</v>
      </c>
      <c r="B4853" t="s">
        <v>7325</v>
      </c>
      <c r="C4853" t="s">
        <v>1741</v>
      </c>
      <c r="D4853" t="s">
        <v>6873</v>
      </c>
      <c r="E4853" t="s">
        <v>1707</v>
      </c>
      <c r="H4853" t="str">
        <f>INDEX('Vensim Variables'!$B:$B,MATCH(EPS!$B4853,'Vensim Variables'!$A:$A,0))</f>
        <v>g pollutant</v>
      </c>
      <c r="I4853" t="str">
        <f t="shared" si="150"/>
        <v>NOx</v>
      </c>
      <c r="J4853" t="e">
        <f>INDEX(NoSettings!$C:$C,MATCH(EPS!$A4853,NoSettings!$A:$A,0))</f>
        <v>#N/A</v>
      </c>
      <c r="K4853">
        <f>INDEX(GWP!$C$2:$C$13,MATCH(EPS!I4853,GWP!$B$2:$B$13,0))</f>
        <v>0</v>
      </c>
      <c r="L4853" s="4" t="e">
        <f t="shared" si="151"/>
        <v>#N/A</v>
      </c>
    </row>
    <row r="4854" spans="1:12">
      <c r="A4854" t="s">
        <v>10402</v>
      </c>
      <c r="B4854" t="s">
        <v>7325</v>
      </c>
      <c r="C4854" t="s">
        <v>1741</v>
      </c>
      <c r="D4854" t="s">
        <v>6873</v>
      </c>
      <c r="E4854" t="s">
        <v>1708</v>
      </c>
      <c r="H4854" t="str">
        <f>INDEX('Vensim Variables'!$B:$B,MATCH(EPS!$B4854,'Vensim Variables'!$A:$A,0))</f>
        <v>g pollutant</v>
      </c>
      <c r="I4854" t="str">
        <f t="shared" si="150"/>
        <v>PM10</v>
      </c>
      <c r="J4854" t="e">
        <f>INDEX(NoSettings!$C:$C,MATCH(EPS!$A4854,NoSettings!$A:$A,0))</f>
        <v>#N/A</v>
      </c>
      <c r="K4854">
        <f>INDEX(GWP!$C$2:$C$13,MATCH(EPS!I4854,GWP!$B$2:$B$13,0))</f>
        <v>0</v>
      </c>
      <c r="L4854" s="4" t="e">
        <f t="shared" si="151"/>
        <v>#N/A</v>
      </c>
    </row>
    <row r="4855" spans="1:12">
      <c r="A4855" t="s">
        <v>10403</v>
      </c>
      <c r="B4855" t="s">
        <v>7325</v>
      </c>
      <c r="C4855" t="s">
        <v>1741</v>
      </c>
      <c r="D4855" t="s">
        <v>6873</v>
      </c>
      <c r="E4855" t="s">
        <v>1709</v>
      </c>
      <c r="H4855" t="str">
        <f>INDEX('Vensim Variables'!$B:$B,MATCH(EPS!$B4855,'Vensim Variables'!$A:$A,0))</f>
        <v>g pollutant</v>
      </c>
      <c r="I4855" t="str">
        <f t="shared" si="150"/>
        <v>PM25</v>
      </c>
      <c r="J4855" t="e">
        <f>INDEX(NoSettings!$C:$C,MATCH(EPS!$A4855,NoSettings!$A:$A,0))</f>
        <v>#N/A</v>
      </c>
      <c r="K4855">
        <f>INDEX(GWP!$C$2:$C$13,MATCH(EPS!I4855,GWP!$B$2:$B$13,0))</f>
        <v>0</v>
      </c>
      <c r="L4855" s="4" t="e">
        <f t="shared" si="151"/>
        <v>#N/A</v>
      </c>
    </row>
    <row r="4856" spans="1:12">
      <c r="A4856" t="s">
        <v>10404</v>
      </c>
      <c r="B4856" t="s">
        <v>7325</v>
      </c>
      <c r="C4856" t="s">
        <v>1741</v>
      </c>
      <c r="D4856" t="s">
        <v>6873</v>
      </c>
      <c r="E4856" t="s">
        <v>1710</v>
      </c>
      <c r="H4856" t="str">
        <f>INDEX('Vensim Variables'!$B:$B,MATCH(EPS!$B4856,'Vensim Variables'!$A:$A,0))</f>
        <v>g pollutant</v>
      </c>
      <c r="I4856" t="str">
        <f t="shared" si="150"/>
        <v>SOx</v>
      </c>
      <c r="J4856" t="e">
        <f>INDEX(NoSettings!$C:$C,MATCH(EPS!$A4856,NoSettings!$A:$A,0))</f>
        <v>#N/A</v>
      </c>
      <c r="K4856">
        <f>INDEX(GWP!$C$2:$C$13,MATCH(EPS!I4856,GWP!$B$2:$B$13,0))</f>
        <v>0</v>
      </c>
      <c r="L4856" s="4" t="e">
        <f t="shared" si="151"/>
        <v>#N/A</v>
      </c>
    </row>
    <row r="4857" spans="1:12">
      <c r="A4857" t="s">
        <v>10405</v>
      </c>
      <c r="B4857" t="s">
        <v>7325</v>
      </c>
      <c r="C4857" t="s">
        <v>1741</v>
      </c>
      <c r="D4857" t="s">
        <v>6873</v>
      </c>
      <c r="E4857" t="s">
        <v>1711</v>
      </c>
      <c r="H4857" t="str">
        <f>INDEX('Vensim Variables'!$B:$B,MATCH(EPS!$B4857,'Vensim Variables'!$A:$A,0))</f>
        <v>g pollutant</v>
      </c>
      <c r="I4857" t="str">
        <f t="shared" si="150"/>
        <v>BC</v>
      </c>
      <c r="J4857" t="e">
        <f>INDEX(NoSettings!$C:$C,MATCH(EPS!$A4857,NoSettings!$A:$A,0))</f>
        <v>#N/A</v>
      </c>
      <c r="K4857">
        <f>INDEX(GWP!$C$2:$C$13,MATCH(EPS!I4857,GWP!$B$2:$B$13,0))</f>
        <v>0</v>
      </c>
      <c r="L4857" s="4" t="e">
        <f t="shared" si="151"/>
        <v>#N/A</v>
      </c>
    </row>
    <row r="4858" spans="1:12">
      <c r="A4858" t="s">
        <v>10406</v>
      </c>
      <c r="B4858" t="s">
        <v>7325</v>
      </c>
      <c r="C4858" t="s">
        <v>1741</v>
      </c>
      <c r="D4858" t="s">
        <v>6873</v>
      </c>
      <c r="E4858" t="s">
        <v>1712</v>
      </c>
      <c r="H4858" t="str">
        <f>INDEX('Vensim Variables'!$B:$B,MATCH(EPS!$B4858,'Vensim Variables'!$A:$A,0))</f>
        <v>g pollutant</v>
      </c>
      <c r="I4858" t="str">
        <f t="shared" si="150"/>
        <v>OC</v>
      </c>
      <c r="J4858" t="e">
        <f>INDEX(NoSettings!$C:$C,MATCH(EPS!$A4858,NoSettings!$A:$A,0))</f>
        <v>#N/A</v>
      </c>
      <c r="K4858">
        <f>INDEX(GWP!$C$2:$C$13,MATCH(EPS!I4858,GWP!$B$2:$B$13,0))</f>
        <v>0</v>
      </c>
      <c r="L4858" s="4" t="e">
        <f t="shared" si="151"/>
        <v>#N/A</v>
      </c>
    </row>
    <row r="4859" spans="1:12">
      <c r="A4859" t="s">
        <v>10407</v>
      </c>
      <c r="B4859" t="s">
        <v>7325</v>
      </c>
      <c r="C4859" t="s">
        <v>1741</v>
      </c>
      <c r="D4859" t="s">
        <v>6873</v>
      </c>
      <c r="E4859" t="s">
        <v>1713</v>
      </c>
      <c r="H4859" t="str">
        <f>INDEX('Vensim Variables'!$B:$B,MATCH(EPS!$B4859,'Vensim Variables'!$A:$A,0))</f>
        <v>g pollutant</v>
      </c>
      <c r="I4859" t="str">
        <f t="shared" si="150"/>
        <v>CH4</v>
      </c>
      <c r="J4859" t="e">
        <f>INDEX(NoSettings!$C:$C,MATCH(EPS!$A4859,NoSettings!$A:$A,0))</f>
        <v>#N/A</v>
      </c>
      <c r="K4859">
        <f>INDEX(GWP!$C$2:$C$13,MATCH(EPS!I4859,GWP!$B$2:$B$13,0))</f>
        <v>28</v>
      </c>
      <c r="L4859" s="4" t="e">
        <f t="shared" si="151"/>
        <v>#N/A</v>
      </c>
    </row>
    <row r="4860" spans="1:12">
      <c r="A4860" t="s">
        <v>10408</v>
      </c>
      <c r="B4860" t="s">
        <v>7325</v>
      </c>
      <c r="C4860" t="s">
        <v>1741</v>
      </c>
      <c r="D4860" t="s">
        <v>6873</v>
      </c>
      <c r="E4860" t="s">
        <v>1714</v>
      </c>
      <c r="H4860" t="str">
        <f>INDEX('Vensim Variables'!$B:$B,MATCH(EPS!$B4860,'Vensim Variables'!$A:$A,0))</f>
        <v>g pollutant</v>
      </c>
      <c r="I4860" t="str">
        <f t="shared" si="150"/>
        <v>N2O</v>
      </c>
      <c r="J4860" t="e">
        <f>INDEX(NoSettings!$C:$C,MATCH(EPS!$A4860,NoSettings!$A:$A,0))</f>
        <v>#N/A</v>
      </c>
      <c r="K4860">
        <f>INDEX(GWP!$C$2:$C$13,MATCH(EPS!I4860,GWP!$B$2:$B$13,0))</f>
        <v>265</v>
      </c>
      <c r="L4860" s="4" t="e">
        <f t="shared" si="151"/>
        <v>#N/A</v>
      </c>
    </row>
    <row r="4861" spans="1:12">
      <c r="A4861" t="s">
        <v>10409</v>
      </c>
      <c r="B4861" t="s">
        <v>7325</v>
      </c>
      <c r="C4861" t="s">
        <v>1741</v>
      </c>
      <c r="D4861" t="s">
        <v>6873</v>
      </c>
      <c r="E4861" t="s">
        <v>1715</v>
      </c>
      <c r="H4861" t="str">
        <f>INDEX('Vensim Variables'!$B:$B,MATCH(EPS!$B4861,'Vensim Variables'!$A:$A,0))</f>
        <v>g pollutant</v>
      </c>
      <c r="I4861" t="str">
        <f t="shared" si="150"/>
        <v>F gases</v>
      </c>
      <c r="J4861" t="e">
        <f>INDEX(NoSettings!$C:$C,MATCH(EPS!$A4861,NoSettings!$A:$A,0))</f>
        <v>#N/A</v>
      </c>
      <c r="K4861">
        <f>INDEX(GWP!$C$2:$C$13,MATCH(EPS!I4861,GWP!$B$2:$B$13,0))</f>
        <v>1</v>
      </c>
      <c r="L4861" s="4" t="e">
        <f t="shared" si="151"/>
        <v>#N/A</v>
      </c>
    </row>
    <row r="4862" spans="1:12">
      <c r="A4862" t="s">
        <v>10410</v>
      </c>
      <c r="B4862" t="s">
        <v>7325</v>
      </c>
      <c r="C4862" t="s">
        <v>1741</v>
      </c>
      <c r="D4862" t="s">
        <v>6874</v>
      </c>
      <c r="E4862" t="s">
        <v>1702</v>
      </c>
      <c r="H4862" t="str">
        <f>INDEX('Vensim Variables'!$B:$B,MATCH(EPS!$B4862,'Vensim Variables'!$A:$A,0))</f>
        <v>g pollutant</v>
      </c>
      <c r="I4862" t="str">
        <f t="shared" si="150"/>
        <v>CO2</v>
      </c>
      <c r="J4862" t="e">
        <f>INDEX(NoSettings!$C:$C,MATCH(EPS!$A4862,NoSettings!$A:$A,0))</f>
        <v>#N/A</v>
      </c>
      <c r="K4862">
        <f>INDEX(GWP!$C$2:$C$13,MATCH(EPS!I4862,GWP!$B$2:$B$13,0))</f>
        <v>1</v>
      </c>
      <c r="L4862" s="4" t="e">
        <f t="shared" si="151"/>
        <v>#N/A</v>
      </c>
    </row>
    <row r="4863" spans="1:12">
      <c r="A4863" t="s">
        <v>10411</v>
      </c>
      <c r="B4863" t="s">
        <v>7325</v>
      </c>
      <c r="C4863" t="s">
        <v>1741</v>
      </c>
      <c r="D4863" t="s">
        <v>6874</v>
      </c>
      <c r="E4863" t="s">
        <v>1705</v>
      </c>
      <c r="H4863" t="str">
        <f>INDEX('Vensim Variables'!$B:$B,MATCH(EPS!$B4863,'Vensim Variables'!$A:$A,0))</f>
        <v>g pollutant</v>
      </c>
      <c r="I4863" t="str">
        <f t="shared" si="150"/>
        <v>VOC</v>
      </c>
      <c r="J4863" t="e">
        <f>INDEX(NoSettings!$C:$C,MATCH(EPS!$A4863,NoSettings!$A:$A,0))</f>
        <v>#N/A</v>
      </c>
      <c r="K4863">
        <f>INDEX(GWP!$C$2:$C$13,MATCH(EPS!I4863,GWP!$B$2:$B$13,0))</f>
        <v>0</v>
      </c>
      <c r="L4863" s="4" t="e">
        <f t="shared" si="151"/>
        <v>#N/A</v>
      </c>
    </row>
    <row r="4864" spans="1:12">
      <c r="A4864" t="s">
        <v>10412</v>
      </c>
      <c r="B4864" t="s">
        <v>7325</v>
      </c>
      <c r="C4864" t="s">
        <v>1741</v>
      </c>
      <c r="D4864" t="s">
        <v>6874</v>
      </c>
      <c r="E4864" t="s">
        <v>1706</v>
      </c>
      <c r="H4864" t="str">
        <f>INDEX('Vensim Variables'!$B:$B,MATCH(EPS!$B4864,'Vensim Variables'!$A:$A,0))</f>
        <v>g pollutant</v>
      </c>
      <c r="I4864" t="str">
        <f t="shared" si="150"/>
        <v>CO</v>
      </c>
      <c r="J4864" t="e">
        <f>INDEX(NoSettings!$C:$C,MATCH(EPS!$A4864,NoSettings!$A:$A,0))</f>
        <v>#N/A</v>
      </c>
      <c r="K4864">
        <f>INDEX(GWP!$C$2:$C$13,MATCH(EPS!I4864,GWP!$B$2:$B$13,0))</f>
        <v>0</v>
      </c>
      <c r="L4864" s="4" t="e">
        <f t="shared" si="151"/>
        <v>#N/A</v>
      </c>
    </row>
    <row r="4865" spans="1:12">
      <c r="A4865" t="s">
        <v>10413</v>
      </c>
      <c r="B4865" t="s">
        <v>7325</v>
      </c>
      <c r="C4865" t="s">
        <v>1741</v>
      </c>
      <c r="D4865" t="s">
        <v>6874</v>
      </c>
      <c r="E4865" t="s">
        <v>1707</v>
      </c>
      <c r="H4865" t="str">
        <f>INDEX('Vensim Variables'!$B:$B,MATCH(EPS!$B4865,'Vensim Variables'!$A:$A,0))</f>
        <v>g pollutant</v>
      </c>
      <c r="I4865" t="str">
        <f t="shared" si="150"/>
        <v>NOx</v>
      </c>
      <c r="J4865" t="e">
        <f>INDEX(NoSettings!$C:$C,MATCH(EPS!$A4865,NoSettings!$A:$A,0))</f>
        <v>#N/A</v>
      </c>
      <c r="K4865">
        <f>INDEX(GWP!$C$2:$C$13,MATCH(EPS!I4865,GWP!$B$2:$B$13,0))</f>
        <v>0</v>
      </c>
      <c r="L4865" s="4" t="e">
        <f t="shared" si="151"/>
        <v>#N/A</v>
      </c>
    </row>
    <row r="4866" spans="1:12">
      <c r="A4866" t="s">
        <v>10414</v>
      </c>
      <c r="B4866" t="s">
        <v>7325</v>
      </c>
      <c r="C4866" t="s">
        <v>1741</v>
      </c>
      <c r="D4866" t="s">
        <v>6874</v>
      </c>
      <c r="E4866" t="s">
        <v>1708</v>
      </c>
      <c r="H4866" t="str">
        <f>INDEX('Vensim Variables'!$B:$B,MATCH(EPS!$B4866,'Vensim Variables'!$A:$A,0))</f>
        <v>g pollutant</v>
      </c>
      <c r="I4866" t="str">
        <f t="shared" si="150"/>
        <v>PM10</v>
      </c>
      <c r="J4866" t="e">
        <f>INDEX(NoSettings!$C:$C,MATCH(EPS!$A4866,NoSettings!$A:$A,0))</f>
        <v>#N/A</v>
      </c>
      <c r="K4866">
        <f>INDEX(GWP!$C$2:$C$13,MATCH(EPS!I4866,GWP!$B$2:$B$13,0))</f>
        <v>0</v>
      </c>
      <c r="L4866" s="4" t="e">
        <f t="shared" si="151"/>
        <v>#N/A</v>
      </c>
    </row>
    <row r="4867" spans="1:12">
      <c r="A4867" t="s">
        <v>10415</v>
      </c>
      <c r="B4867" t="s">
        <v>7325</v>
      </c>
      <c r="C4867" t="s">
        <v>1741</v>
      </c>
      <c r="D4867" t="s">
        <v>6874</v>
      </c>
      <c r="E4867" t="s">
        <v>1709</v>
      </c>
      <c r="H4867" t="str">
        <f>INDEX('Vensim Variables'!$B:$B,MATCH(EPS!$B4867,'Vensim Variables'!$A:$A,0))</f>
        <v>g pollutant</v>
      </c>
      <c r="I4867" t="str">
        <f t="shared" ref="I4867:I4930" si="152">IF(OR(C4867="CO2",C4867="CH4",C4867="N2O",C4867="F gases",C4867="VOC",C4867="CO",C4867="NOx",C4867="PM10",C4867="PM25",C4867="SOx",C4867="BC",C4867="OC"),C4867,IF(OR(D4867="CO2",D4867="CH4",D4867="N2O",D4867="F gases",D4867="VOC",D4867="CO",D4867="NOx",D4867="PM10",D4867="PM25",D4867="SOx",D4867="BC",D4867="OC"),D4867,IF(OR(E4867="CO2",E4867="CH4",E4867="N2O",E4867="F gases",E4867="VOC",E4867="CO",E4867="NOx",E4867="PM10",E4867="PM25",E4867="SOx",E4867="BC",E4867="OC"),E4867,"NA")))</f>
        <v>PM25</v>
      </c>
      <c r="J4867" t="e">
        <f>INDEX(NoSettings!$C:$C,MATCH(EPS!$A4867,NoSettings!$A:$A,0))</f>
        <v>#N/A</v>
      </c>
      <c r="K4867">
        <f>INDEX(GWP!$C$2:$C$13,MATCH(EPS!I4867,GWP!$B$2:$B$13,0))</f>
        <v>0</v>
      </c>
      <c r="L4867" s="4" t="e">
        <f t="shared" ref="L4867:L4930" si="153">IF(H4867="g pollutant",K4867*J4867/10^12,IF(H4867="MMTCO2e",J4867,IF(H4867="MWh",J4867,0)))</f>
        <v>#N/A</v>
      </c>
    </row>
    <row r="4868" spans="1:12">
      <c r="A4868" t="s">
        <v>10416</v>
      </c>
      <c r="B4868" t="s">
        <v>7325</v>
      </c>
      <c r="C4868" t="s">
        <v>1741</v>
      </c>
      <c r="D4868" t="s">
        <v>6874</v>
      </c>
      <c r="E4868" t="s">
        <v>1710</v>
      </c>
      <c r="H4868" t="str">
        <f>INDEX('Vensim Variables'!$B:$B,MATCH(EPS!$B4868,'Vensim Variables'!$A:$A,0))</f>
        <v>g pollutant</v>
      </c>
      <c r="I4868" t="str">
        <f t="shared" si="152"/>
        <v>SOx</v>
      </c>
      <c r="J4868" t="e">
        <f>INDEX(NoSettings!$C:$C,MATCH(EPS!$A4868,NoSettings!$A:$A,0))</f>
        <v>#N/A</v>
      </c>
      <c r="K4868">
        <f>INDEX(GWP!$C$2:$C$13,MATCH(EPS!I4868,GWP!$B$2:$B$13,0))</f>
        <v>0</v>
      </c>
      <c r="L4868" s="4" t="e">
        <f t="shared" si="153"/>
        <v>#N/A</v>
      </c>
    </row>
    <row r="4869" spans="1:12">
      <c r="A4869" t="s">
        <v>10417</v>
      </c>
      <c r="B4869" t="s">
        <v>7325</v>
      </c>
      <c r="C4869" t="s">
        <v>1741</v>
      </c>
      <c r="D4869" t="s">
        <v>6874</v>
      </c>
      <c r="E4869" t="s">
        <v>1711</v>
      </c>
      <c r="H4869" t="str">
        <f>INDEX('Vensim Variables'!$B:$B,MATCH(EPS!$B4869,'Vensim Variables'!$A:$A,0))</f>
        <v>g pollutant</v>
      </c>
      <c r="I4869" t="str">
        <f t="shared" si="152"/>
        <v>BC</v>
      </c>
      <c r="J4869" t="e">
        <f>INDEX(NoSettings!$C:$C,MATCH(EPS!$A4869,NoSettings!$A:$A,0))</f>
        <v>#N/A</v>
      </c>
      <c r="K4869">
        <f>INDEX(GWP!$C$2:$C$13,MATCH(EPS!I4869,GWP!$B$2:$B$13,0))</f>
        <v>0</v>
      </c>
      <c r="L4869" s="4" t="e">
        <f t="shared" si="153"/>
        <v>#N/A</v>
      </c>
    </row>
    <row r="4870" spans="1:12">
      <c r="A4870" t="s">
        <v>10418</v>
      </c>
      <c r="B4870" t="s">
        <v>7325</v>
      </c>
      <c r="C4870" t="s">
        <v>1741</v>
      </c>
      <c r="D4870" t="s">
        <v>6874</v>
      </c>
      <c r="E4870" t="s">
        <v>1712</v>
      </c>
      <c r="H4870" t="str">
        <f>INDEX('Vensim Variables'!$B:$B,MATCH(EPS!$B4870,'Vensim Variables'!$A:$A,0))</f>
        <v>g pollutant</v>
      </c>
      <c r="I4870" t="str">
        <f t="shared" si="152"/>
        <v>OC</v>
      </c>
      <c r="J4870" t="e">
        <f>INDEX(NoSettings!$C:$C,MATCH(EPS!$A4870,NoSettings!$A:$A,0))</f>
        <v>#N/A</v>
      </c>
      <c r="K4870">
        <f>INDEX(GWP!$C$2:$C$13,MATCH(EPS!I4870,GWP!$B$2:$B$13,0))</f>
        <v>0</v>
      </c>
      <c r="L4870" s="4" t="e">
        <f t="shared" si="153"/>
        <v>#N/A</v>
      </c>
    </row>
    <row r="4871" spans="1:12">
      <c r="A4871" t="s">
        <v>10419</v>
      </c>
      <c r="B4871" t="s">
        <v>7325</v>
      </c>
      <c r="C4871" t="s">
        <v>1741</v>
      </c>
      <c r="D4871" t="s">
        <v>6874</v>
      </c>
      <c r="E4871" t="s">
        <v>1713</v>
      </c>
      <c r="H4871" t="str">
        <f>INDEX('Vensim Variables'!$B:$B,MATCH(EPS!$B4871,'Vensim Variables'!$A:$A,0))</f>
        <v>g pollutant</v>
      </c>
      <c r="I4871" t="str">
        <f t="shared" si="152"/>
        <v>CH4</v>
      </c>
      <c r="J4871" t="e">
        <f>INDEX(NoSettings!$C:$C,MATCH(EPS!$A4871,NoSettings!$A:$A,0))</f>
        <v>#N/A</v>
      </c>
      <c r="K4871">
        <f>INDEX(GWP!$C$2:$C$13,MATCH(EPS!I4871,GWP!$B$2:$B$13,0))</f>
        <v>28</v>
      </c>
      <c r="L4871" s="4" t="e">
        <f t="shared" si="153"/>
        <v>#N/A</v>
      </c>
    </row>
    <row r="4872" spans="1:12">
      <c r="A4872" t="s">
        <v>10420</v>
      </c>
      <c r="B4872" t="s">
        <v>7325</v>
      </c>
      <c r="C4872" t="s">
        <v>1741</v>
      </c>
      <c r="D4872" t="s">
        <v>6874</v>
      </c>
      <c r="E4872" t="s">
        <v>1714</v>
      </c>
      <c r="H4872" t="str">
        <f>INDEX('Vensim Variables'!$B:$B,MATCH(EPS!$B4872,'Vensim Variables'!$A:$A,0))</f>
        <v>g pollutant</v>
      </c>
      <c r="I4872" t="str">
        <f t="shared" si="152"/>
        <v>N2O</v>
      </c>
      <c r="J4872" t="e">
        <f>INDEX(NoSettings!$C:$C,MATCH(EPS!$A4872,NoSettings!$A:$A,0))</f>
        <v>#N/A</v>
      </c>
      <c r="K4872">
        <f>INDEX(GWP!$C$2:$C$13,MATCH(EPS!I4872,GWP!$B$2:$B$13,0))</f>
        <v>265</v>
      </c>
      <c r="L4872" s="4" t="e">
        <f t="shared" si="153"/>
        <v>#N/A</v>
      </c>
    </row>
    <row r="4873" spans="1:12">
      <c r="A4873" t="s">
        <v>10421</v>
      </c>
      <c r="B4873" t="s">
        <v>7325</v>
      </c>
      <c r="C4873" t="s">
        <v>1741</v>
      </c>
      <c r="D4873" t="s">
        <v>6874</v>
      </c>
      <c r="E4873" t="s">
        <v>1715</v>
      </c>
      <c r="H4873" t="str">
        <f>INDEX('Vensim Variables'!$B:$B,MATCH(EPS!$B4873,'Vensim Variables'!$A:$A,0))</f>
        <v>g pollutant</v>
      </c>
      <c r="I4873" t="str">
        <f t="shared" si="152"/>
        <v>F gases</v>
      </c>
      <c r="J4873" t="e">
        <f>INDEX(NoSettings!$C:$C,MATCH(EPS!$A4873,NoSettings!$A:$A,0))</f>
        <v>#N/A</v>
      </c>
      <c r="K4873">
        <f>INDEX(GWP!$C$2:$C$13,MATCH(EPS!I4873,GWP!$B$2:$B$13,0))</f>
        <v>1</v>
      </c>
      <c r="L4873" s="4" t="e">
        <f t="shared" si="153"/>
        <v>#N/A</v>
      </c>
    </row>
    <row r="4874" spans="1:12">
      <c r="A4874" t="s">
        <v>10422</v>
      </c>
      <c r="B4874" t="s">
        <v>7325</v>
      </c>
      <c r="C4874" t="s">
        <v>1741</v>
      </c>
      <c r="D4874" t="s">
        <v>6875</v>
      </c>
      <c r="E4874" t="s">
        <v>1702</v>
      </c>
      <c r="H4874" t="str">
        <f>INDEX('Vensim Variables'!$B:$B,MATCH(EPS!$B4874,'Vensim Variables'!$A:$A,0))</f>
        <v>g pollutant</v>
      </c>
      <c r="I4874" t="str">
        <f t="shared" si="152"/>
        <v>CO2</v>
      </c>
      <c r="J4874" t="e">
        <f>INDEX(NoSettings!$C:$C,MATCH(EPS!$A4874,NoSettings!$A:$A,0))</f>
        <v>#N/A</v>
      </c>
      <c r="K4874">
        <f>INDEX(GWP!$C$2:$C$13,MATCH(EPS!I4874,GWP!$B$2:$B$13,0))</f>
        <v>1</v>
      </c>
      <c r="L4874" s="4" t="e">
        <f t="shared" si="153"/>
        <v>#N/A</v>
      </c>
    </row>
    <row r="4875" spans="1:12">
      <c r="A4875" t="s">
        <v>10423</v>
      </c>
      <c r="B4875" t="s">
        <v>7325</v>
      </c>
      <c r="C4875" t="s">
        <v>1741</v>
      </c>
      <c r="D4875" t="s">
        <v>6875</v>
      </c>
      <c r="E4875" t="s">
        <v>1705</v>
      </c>
      <c r="H4875" t="str">
        <f>INDEX('Vensim Variables'!$B:$B,MATCH(EPS!$B4875,'Vensim Variables'!$A:$A,0))</f>
        <v>g pollutant</v>
      </c>
      <c r="I4875" t="str">
        <f t="shared" si="152"/>
        <v>VOC</v>
      </c>
      <c r="J4875" t="e">
        <f>INDEX(NoSettings!$C:$C,MATCH(EPS!$A4875,NoSettings!$A:$A,0))</f>
        <v>#N/A</v>
      </c>
      <c r="K4875">
        <f>INDEX(GWP!$C$2:$C$13,MATCH(EPS!I4875,GWP!$B$2:$B$13,0))</f>
        <v>0</v>
      </c>
      <c r="L4875" s="4" t="e">
        <f t="shared" si="153"/>
        <v>#N/A</v>
      </c>
    </row>
    <row r="4876" spans="1:12">
      <c r="A4876" t="s">
        <v>10424</v>
      </c>
      <c r="B4876" t="s">
        <v>7325</v>
      </c>
      <c r="C4876" t="s">
        <v>1741</v>
      </c>
      <c r="D4876" t="s">
        <v>6875</v>
      </c>
      <c r="E4876" t="s">
        <v>1706</v>
      </c>
      <c r="H4876" t="str">
        <f>INDEX('Vensim Variables'!$B:$B,MATCH(EPS!$B4876,'Vensim Variables'!$A:$A,0))</f>
        <v>g pollutant</v>
      </c>
      <c r="I4876" t="str">
        <f t="shared" si="152"/>
        <v>CO</v>
      </c>
      <c r="J4876" t="e">
        <f>INDEX(NoSettings!$C:$C,MATCH(EPS!$A4876,NoSettings!$A:$A,0))</f>
        <v>#N/A</v>
      </c>
      <c r="K4876">
        <f>INDEX(GWP!$C$2:$C$13,MATCH(EPS!I4876,GWP!$B$2:$B$13,0))</f>
        <v>0</v>
      </c>
      <c r="L4876" s="4" t="e">
        <f t="shared" si="153"/>
        <v>#N/A</v>
      </c>
    </row>
    <row r="4877" spans="1:12">
      <c r="A4877" t="s">
        <v>10425</v>
      </c>
      <c r="B4877" t="s">
        <v>7325</v>
      </c>
      <c r="C4877" t="s">
        <v>1741</v>
      </c>
      <c r="D4877" t="s">
        <v>6875</v>
      </c>
      <c r="E4877" t="s">
        <v>1707</v>
      </c>
      <c r="H4877" t="str">
        <f>INDEX('Vensim Variables'!$B:$B,MATCH(EPS!$B4877,'Vensim Variables'!$A:$A,0))</f>
        <v>g pollutant</v>
      </c>
      <c r="I4877" t="str">
        <f t="shared" si="152"/>
        <v>NOx</v>
      </c>
      <c r="J4877" t="e">
        <f>INDEX(NoSettings!$C:$C,MATCH(EPS!$A4877,NoSettings!$A:$A,0))</f>
        <v>#N/A</v>
      </c>
      <c r="K4877">
        <f>INDEX(GWP!$C$2:$C$13,MATCH(EPS!I4877,GWP!$B$2:$B$13,0))</f>
        <v>0</v>
      </c>
      <c r="L4877" s="4" t="e">
        <f t="shared" si="153"/>
        <v>#N/A</v>
      </c>
    </row>
    <row r="4878" spans="1:12">
      <c r="A4878" t="s">
        <v>10426</v>
      </c>
      <c r="B4878" t="s">
        <v>7325</v>
      </c>
      <c r="C4878" t="s">
        <v>1741</v>
      </c>
      <c r="D4878" t="s">
        <v>6875</v>
      </c>
      <c r="E4878" t="s">
        <v>1708</v>
      </c>
      <c r="H4878" t="str">
        <f>INDEX('Vensim Variables'!$B:$B,MATCH(EPS!$B4878,'Vensim Variables'!$A:$A,0))</f>
        <v>g pollutant</v>
      </c>
      <c r="I4878" t="str">
        <f t="shared" si="152"/>
        <v>PM10</v>
      </c>
      <c r="J4878" t="e">
        <f>INDEX(NoSettings!$C:$C,MATCH(EPS!$A4878,NoSettings!$A:$A,0))</f>
        <v>#N/A</v>
      </c>
      <c r="K4878">
        <f>INDEX(GWP!$C$2:$C$13,MATCH(EPS!I4878,GWP!$B$2:$B$13,0))</f>
        <v>0</v>
      </c>
      <c r="L4878" s="4" t="e">
        <f t="shared" si="153"/>
        <v>#N/A</v>
      </c>
    </row>
    <row r="4879" spans="1:12">
      <c r="A4879" t="s">
        <v>10427</v>
      </c>
      <c r="B4879" t="s">
        <v>7325</v>
      </c>
      <c r="C4879" t="s">
        <v>1741</v>
      </c>
      <c r="D4879" t="s">
        <v>6875</v>
      </c>
      <c r="E4879" t="s">
        <v>1709</v>
      </c>
      <c r="H4879" t="str">
        <f>INDEX('Vensim Variables'!$B:$B,MATCH(EPS!$B4879,'Vensim Variables'!$A:$A,0))</f>
        <v>g pollutant</v>
      </c>
      <c r="I4879" t="str">
        <f t="shared" si="152"/>
        <v>PM25</v>
      </c>
      <c r="J4879" t="e">
        <f>INDEX(NoSettings!$C:$C,MATCH(EPS!$A4879,NoSettings!$A:$A,0))</f>
        <v>#N/A</v>
      </c>
      <c r="K4879">
        <f>INDEX(GWP!$C$2:$C$13,MATCH(EPS!I4879,GWP!$B$2:$B$13,0))</f>
        <v>0</v>
      </c>
      <c r="L4879" s="4" t="e">
        <f t="shared" si="153"/>
        <v>#N/A</v>
      </c>
    </row>
    <row r="4880" spans="1:12">
      <c r="A4880" t="s">
        <v>10428</v>
      </c>
      <c r="B4880" t="s">
        <v>7325</v>
      </c>
      <c r="C4880" t="s">
        <v>1741</v>
      </c>
      <c r="D4880" t="s">
        <v>6875</v>
      </c>
      <c r="E4880" t="s">
        <v>1710</v>
      </c>
      <c r="H4880" t="str">
        <f>INDEX('Vensim Variables'!$B:$B,MATCH(EPS!$B4880,'Vensim Variables'!$A:$A,0))</f>
        <v>g pollutant</v>
      </c>
      <c r="I4880" t="str">
        <f t="shared" si="152"/>
        <v>SOx</v>
      </c>
      <c r="J4880" t="e">
        <f>INDEX(NoSettings!$C:$C,MATCH(EPS!$A4880,NoSettings!$A:$A,0))</f>
        <v>#N/A</v>
      </c>
      <c r="K4880">
        <f>INDEX(GWP!$C$2:$C$13,MATCH(EPS!I4880,GWP!$B$2:$B$13,0))</f>
        <v>0</v>
      </c>
      <c r="L4880" s="4" t="e">
        <f t="shared" si="153"/>
        <v>#N/A</v>
      </c>
    </row>
    <row r="4881" spans="1:12">
      <c r="A4881" t="s">
        <v>10429</v>
      </c>
      <c r="B4881" t="s">
        <v>7325</v>
      </c>
      <c r="C4881" t="s">
        <v>1741</v>
      </c>
      <c r="D4881" t="s">
        <v>6875</v>
      </c>
      <c r="E4881" t="s">
        <v>1711</v>
      </c>
      <c r="H4881" t="str">
        <f>INDEX('Vensim Variables'!$B:$B,MATCH(EPS!$B4881,'Vensim Variables'!$A:$A,0))</f>
        <v>g pollutant</v>
      </c>
      <c r="I4881" t="str">
        <f t="shared" si="152"/>
        <v>BC</v>
      </c>
      <c r="J4881" t="e">
        <f>INDEX(NoSettings!$C:$C,MATCH(EPS!$A4881,NoSettings!$A:$A,0))</f>
        <v>#N/A</v>
      </c>
      <c r="K4881">
        <f>INDEX(GWP!$C$2:$C$13,MATCH(EPS!I4881,GWP!$B$2:$B$13,0))</f>
        <v>0</v>
      </c>
      <c r="L4881" s="4" t="e">
        <f t="shared" si="153"/>
        <v>#N/A</v>
      </c>
    </row>
    <row r="4882" spans="1:12">
      <c r="A4882" t="s">
        <v>10430</v>
      </c>
      <c r="B4882" t="s">
        <v>7325</v>
      </c>
      <c r="C4882" t="s">
        <v>1741</v>
      </c>
      <c r="D4882" t="s">
        <v>6875</v>
      </c>
      <c r="E4882" t="s">
        <v>1712</v>
      </c>
      <c r="H4882" t="str">
        <f>INDEX('Vensim Variables'!$B:$B,MATCH(EPS!$B4882,'Vensim Variables'!$A:$A,0))</f>
        <v>g pollutant</v>
      </c>
      <c r="I4882" t="str">
        <f t="shared" si="152"/>
        <v>OC</v>
      </c>
      <c r="J4882" t="e">
        <f>INDEX(NoSettings!$C:$C,MATCH(EPS!$A4882,NoSettings!$A:$A,0))</f>
        <v>#N/A</v>
      </c>
      <c r="K4882">
        <f>INDEX(GWP!$C$2:$C$13,MATCH(EPS!I4882,GWP!$B$2:$B$13,0))</f>
        <v>0</v>
      </c>
      <c r="L4882" s="4" t="e">
        <f t="shared" si="153"/>
        <v>#N/A</v>
      </c>
    </row>
    <row r="4883" spans="1:12">
      <c r="A4883" t="s">
        <v>10431</v>
      </c>
      <c r="B4883" t="s">
        <v>7325</v>
      </c>
      <c r="C4883" t="s">
        <v>1741</v>
      </c>
      <c r="D4883" t="s">
        <v>6875</v>
      </c>
      <c r="E4883" t="s">
        <v>1713</v>
      </c>
      <c r="H4883" t="str">
        <f>INDEX('Vensim Variables'!$B:$B,MATCH(EPS!$B4883,'Vensim Variables'!$A:$A,0))</f>
        <v>g pollutant</v>
      </c>
      <c r="I4883" t="str">
        <f t="shared" si="152"/>
        <v>CH4</v>
      </c>
      <c r="J4883" t="e">
        <f>INDEX(NoSettings!$C:$C,MATCH(EPS!$A4883,NoSettings!$A:$A,0))</f>
        <v>#N/A</v>
      </c>
      <c r="K4883">
        <f>INDEX(GWP!$C$2:$C$13,MATCH(EPS!I4883,GWP!$B$2:$B$13,0))</f>
        <v>28</v>
      </c>
      <c r="L4883" s="4" t="e">
        <f t="shared" si="153"/>
        <v>#N/A</v>
      </c>
    </row>
    <row r="4884" spans="1:12">
      <c r="A4884" t="s">
        <v>10432</v>
      </c>
      <c r="B4884" t="s">
        <v>7325</v>
      </c>
      <c r="C4884" t="s">
        <v>1741</v>
      </c>
      <c r="D4884" t="s">
        <v>6875</v>
      </c>
      <c r="E4884" t="s">
        <v>1714</v>
      </c>
      <c r="H4884" t="str">
        <f>INDEX('Vensim Variables'!$B:$B,MATCH(EPS!$B4884,'Vensim Variables'!$A:$A,0))</f>
        <v>g pollutant</v>
      </c>
      <c r="I4884" t="str">
        <f t="shared" si="152"/>
        <v>N2O</v>
      </c>
      <c r="J4884" t="e">
        <f>INDEX(NoSettings!$C:$C,MATCH(EPS!$A4884,NoSettings!$A:$A,0))</f>
        <v>#N/A</v>
      </c>
      <c r="K4884">
        <f>INDEX(GWP!$C$2:$C$13,MATCH(EPS!I4884,GWP!$B$2:$B$13,0))</f>
        <v>265</v>
      </c>
      <c r="L4884" s="4" t="e">
        <f t="shared" si="153"/>
        <v>#N/A</v>
      </c>
    </row>
    <row r="4885" spans="1:12">
      <c r="A4885" t="s">
        <v>10433</v>
      </c>
      <c r="B4885" t="s">
        <v>7325</v>
      </c>
      <c r="C4885" t="s">
        <v>1741</v>
      </c>
      <c r="D4885" t="s">
        <v>6875</v>
      </c>
      <c r="E4885" t="s">
        <v>1715</v>
      </c>
      <c r="H4885" t="str">
        <f>INDEX('Vensim Variables'!$B:$B,MATCH(EPS!$B4885,'Vensim Variables'!$A:$A,0))</f>
        <v>g pollutant</v>
      </c>
      <c r="I4885" t="str">
        <f t="shared" si="152"/>
        <v>F gases</v>
      </c>
      <c r="J4885" t="e">
        <f>INDEX(NoSettings!$C:$C,MATCH(EPS!$A4885,NoSettings!$A:$A,0))</f>
        <v>#N/A</v>
      </c>
      <c r="K4885">
        <f>INDEX(GWP!$C$2:$C$13,MATCH(EPS!I4885,GWP!$B$2:$B$13,0))</f>
        <v>1</v>
      </c>
      <c r="L4885" s="4" t="e">
        <f t="shared" si="153"/>
        <v>#N/A</v>
      </c>
    </row>
    <row r="4886" spans="1:12">
      <c r="A4886" t="s">
        <v>10434</v>
      </c>
      <c r="B4886" t="s">
        <v>7325</v>
      </c>
      <c r="C4886" t="s">
        <v>1741</v>
      </c>
      <c r="D4886" t="s">
        <v>6876</v>
      </c>
      <c r="E4886" t="s">
        <v>1702</v>
      </c>
      <c r="H4886" t="str">
        <f>INDEX('Vensim Variables'!$B:$B,MATCH(EPS!$B4886,'Vensim Variables'!$A:$A,0))</f>
        <v>g pollutant</v>
      </c>
      <c r="I4886" t="str">
        <f t="shared" si="152"/>
        <v>CO2</v>
      </c>
      <c r="J4886" t="e">
        <f>INDEX(NoSettings!$C:$C,MATCH(EPS!$A4886,NoSettings!$A:$A,0))</f>
        <v>#N/A</v>
      </c>
      <c r="K4886">
        <f>INDEX(GWP!$C$2:$C$13,MATCH(EPS!I4886,GWP!$B$2:$B$13,0))</f>
        <v>1</v>
      </c>
      <c r="L4886" s="4" t="e">
        <f t="shared" si="153"/>
        <v>#N/A</v>
      </c>
    </row>
    <row r="4887" spans="1:12">
      <c r="A4887" t="s">
        <v>10435</v>
      </c>
      <c r="B4887" t="s">
        <v>7325</v>
      </c>
      <c r="C4887" t="s">
        <v>1741</v>
      </c>
      <c r="D4887" t="s">
        <v>6876</v>
      </c>
      <c r="E4887" t="s">
        <v>1705</v>
      </c>
      <c r="H4887" t="str">
        <f>INDEX('Vensim Variables'!$B:$B,MATCH(EPS!$B4887,'Vensim Variables'!$A:$A,0))</f>
        <v>g pollutant</v>
      </c>
      <c r="I4887" t="str">
        <f t="shared" si="152"/>
        <v>VOC</v>
      </c>
      <c r="J4887" t="e">
        <f>INDEX(NoSettings!$C:$C,MATCH(EPS!$A4887,NoSettings!$A:$A,0))</f>
        <v>#N/A</v>
      </c>
      <c r="K4887">
        <f>INDEX(GWP!$C$2:$C$13,MATCH(EPS!I4887,GWP!$B$2:$B$13,0))</f>
        <v>0</v>
      </c>
      <c r="L4887" s="4" t="e">
        <f t="shared" si="153"/>
        <v>#N/A</v>
      </c>
    </row>
    <row r="4888" spans="1:12">
      <c r="A4888" t="s">
        <v>10436</v>
      </c>
      <c r="B4888" t="s">
        <v>7325</v>
      </c>
      <c r="C4888" t="s">
        <v>1741</v>
      </c>
      <c r="D4888" t="s">
        <v>6876</v>
      </c>
      <c r="E4888" t="s">
        <v>1706</v>
      </c>
      <c r="H4888" t="str">
        <f>INDEX('Vensim Variables'!$B:$B,MATCH(EPS!$B4888,'Vensim Variables'!$A:$A,0))</f>
        <v>g pollutant</v>
      </c>
      <c r="I4888" t="str">
        <f t="shared" si="152"/>
        <v>CO</v>
      </c>
      <c r="J4888" t="e">
        <f>INDEX(NoSettings!$C:$C,MATCH(EPS!$A4888,NoSettings!$A:$A,0))</f>
        <v>#N/A</v>
      </c>
      <c r="K4888">
        <f>INDEX(GWP!$C$2:$C$13,MATCH(EPS!I4888,GWP!$B$2:$B$13,0))</f>
        <v>0</v>
      </c>
      <c r="L4888" s="4" t="e">
        <f t="shared" si="153"/>
        <v>#N/A</v>
      </c>
    </row>
    <row r="4889" spans="1:12">
      <c r="A4889" t="s">
        <v>10437</v>
      </c>
      <c r="B4889" t="s">
        <v>7325</v>
      </c>
      <c r="C4889" t="s">
        <v>1741</v>
      </c>
      <c r="D4889" t="s">
        <v>6876</v>
      </c>
      <c r="E4889" t="s">
        <v>1707</v>
      </c>
      <c r="H4889" t="str">
        <f>INDEX('Vensim Variables'!$B:$B,MATCH(EPS!$B4889,'Vensim Variables'!$A:$A,0))</f>
        <v>g pollutant</v>
      </c>
      <c r="I4889" t="str">
        <f t="shared" si="152"/>
        <v>NOx</v>
      </c>
      <c r="J4889" t="e">
        <f>INDEX(NoSettings!$C:$C,MATCH(EPS!$A4889,NoSettings!$A:$A,0))</f>
        <v>#N/A</v>
      </c>
      <c r="K4889">
        <f>INDEX(GWP!$C$2:$C$13,MATCH(EPS!I4889,GWP!$B$2:$B$13,0))</f>
        <v>0</v>
      </c>
      <c r="L4889" s="4" t="e">
        <f t="shared" si="153"/>
        <v>#N/A</v>
      </c>
    </row>
    <row r="4890" spans="1:12">
      <c r="A4890" t="s">
        <v>10438</v>
      </c>
      <c r="B4890" t="s">
        <v>7325</v>
      </c>
      <c r="C4890" t="s">
        <v>1741</v>
      </c>
      <c r="D4890" t="s">
        <v>6876</v>
      </c>
      <c r="E4890" t="s">
        <v>1708</v>
      </c>
      <c r="H4890" t="str">
        <f>INDEX('Vensim Variables'!$B:$B,MATCH(EPS!$B4890,'Vensim Variables'!$A:$A,0))</f>
        <v>g pollutant</v>
      </c>
      <c r="I4890" t="str">
        <f t="shared" si="152"/>
        <v>PM10</v>
      </c>
      <c r="J4890" t="e">
        <f>INDEX(NoSettings!$C:$C,MATCH(EPS!$A4890,NoSettings!$A:$A,0))</f>
        <v>#N/A</v>
      </c>
      <c r="K4890">
        <f>INDEX(GWP!$C$2:$C$13,MATCH(EPS!I4890,GWP!$B$2:$B$13,0))</f>
        <v>0</v>
      </c>
      <c r="L4890" s="4" t="e">
        <f t="shared" si="153"/>
        <v>#N/A</v>
      </c>
    </row>
    <row r="4891" spans="1:12">
      <c r="A4891" t="s">
        <v>10439</v>
      </c>
      <c r="B4891" t="s">
        <v>7325</v>
      </c>
      <c r="C4891" t="s">
        <v>1741</v>
      </c>
      <c r="D4891" t="s">
        <v>6876</v>
      </c>
      <c r="E4891" t="s">
        <v>1709</v>
      </c>
      <c r="H4891" t="str">
        <f>INDEX('Vensim Variables'!$B:$B,MATCH(EPS!$B4891,'Vensim Variables'!$A:$A,0))</f>
        <v>g pollutant</v>
      </c>
      <c r="I4891" t="str">
        <f t="shared" si="152"/>
        <v>PM25</v>
      </c>
      <c r="J4891" t="e">
        <f>INDEX(NoSettings!$C:$C,MATCH(EPS!$A4891,NoSettings!$A:$A,0))</f>
        <v>#N/A</v>
      </c>
      <c r="K4891">
        <f>INDEX(GWP!$C$2:$C$13,MATCH(EPS!I4891,GWP!$B$2:$B$13,0))</f>
        <v>0</v>
      </c>
      <c r="L4891" s="4" t="e">
        <f t="shared" si="153"/>
        <v>#N/A</v>
      </c>
    </row>
    <row r="4892" spans="1:12">
      <c r="A4892" t="s">
        <v>10440</v>
      </c>
      <c r="B4892" t="s">
        <v>7325</v>
      </c>
      <c r="C4892" t="s">
        <v>1741</v>
      </c>
      <c r="D4892" t="s">
        <v>6876</v>
      </c>
      <c r="E4892" t="s">
        <v>1710</v>
      </c>
      <c r="H4892" t="str">
        <f>INDEX('Vensim Variables'!$B:$B,MATCH(EPS!$B4892,'Vensim Variables'!$A:$A,0))</f>
        <v>g pollutant</v>
      </c>
      <c r="I4892" t="str">
        <f t="shared" si="152"/>
        <v>SOx</v>
      </c>
      <c r="J4892" t="e">
        <f>INDEX(NoSettings!$C:$C,MATCH(EPS!$A4892,NoSettings!$A:$A,0))</f>
        <v>#N/A</v>
      </c>
      <c r="K4892">
        <f>INDEX(GWP!$C$2:$C$13,MATCH(EPS!I4892,GWP!$B$2:$B$13,0))</f>
        <v>0</v>
      </c>
      <c r="L4892" s="4" t="e">
        <f t="shared" si="153"/>
        <v>#N/A</v>
      </c>
    </row>
    <row r="4893" spans="1:12">
      <c r="A4893" t="s">
        <v>10441</v>
      </c>
      <c r="B4893" t="s">
        <v>7325</v>
      </c>
      <c r="C4893" t="s">
        <v>1741</v>
      </c>
      <c r="D4893" t="s">
        <v>6876</v>
      </c>
      <c r="E4893" t="s">
        <v>1711</v>
      </c>
      <c r="H4893" t="str">
        <f>INDEX('Vensim Variables'!$B:$B,MATCH(EPS!$B4893,'Vensim Variables'!$A:$A,0))</f>
        <v>g pollutant</v>
      </c>
      <c r="I4893" t="str">
        <f t="shared" si="152"/>
        <v>BC</v>
      </c>
      <c r="J4893" t="e">
        <f>INDEX(NoSettings!$C:$C,MATCH(EPS!$A4893,NoSettings!$A:$A,0))</f>
        <v>#N/A</v>
      </c>
      <c r="K4893">
        <f>INDEX(GWP!$C$2:$C$13,MATCH(EPS!I4893,GWP!$B$2:$B$13,0))</f>
        <v>0</v>
      </c>
      <c r="L4893" s="4" t="e">
        <f t="shared" si="153"/>
        <v>#N/A</v>
      </c>
    </row>
    <row r="4894" spans="1:12">
      <c r="A4894" t="s">
        <v>10442</v>
      </c>
      <c r="B4894" t="s">
        <v>7325</v>
      </c>
      <c r="C4894" t="s">
        <v>1741</v>
      </c>
      <c r="D4894" t="s">
        <v>6876</v>
      </c>
      <c r="E4894" t="s">
        <v>1712</v>
      </c>
      <c r="H4894" t="str">
        <f>INDEX('Vensim Variables'!$B:$B,MATCH(EPS!$B4894,'Vensim Variables'!$A:$A,0))</f>
        <v>g pollutant</v>
      </c>
      <c r="I4894" t="str">
        <f t="shared" si="152"/>
        <v>OC</v>
      </c>
      <c r="J4894" t="e">
        <f>INDEX(NoSettings!$C:$C,MATCH(EPS!$A4894,NoSettings!$A:$A,0))</f>
        <v>#N/A</v>
      </c>
      <c r="K4894">
        <f>INDEX(GWP!$C$2:$C$13,MATCH(EPS!I4894,GWP!$B$2:$B$13,0))</f>
        <v>0</v>
      </c>
      <c r="L4894" s="4" t="e">
        <f t="shared" si="153"/>
        <v>#N/A</v>
      </c>
    </row>
    <row r="4895" spans="1:12">
      <c r="A4895" t="s">
        <v>10443</v>
      </c>
      <c r="B4895" t="s">
        <v>7325</v>
      </c>
      <c r="C4895" t="s">
        <v>1741</v>
      </c>
      <c r="D4895" t="s">
        <v>6876</v>
      </c>
      <c r="E4895" t="s">
        <v>1713</v>
      </c>
      <c r="H4895" t="str">
        <f>INDEX('Vensim Variables'!$B:$B,MATCH(EPS!$B4895,'Vensim Variables'!$A:$A,0))</f>
        <v>g pollutant</v>
      </c>
      <c r="I4895" t="str">
        <f t="shared" si="152"/>
        <v>CH4</v>
      </c>
      <c r="J4895" t="e">
        <f>INDEX(NoSettings!$C:$C,MATCH(EPS!$A4895,NoSettings!$A:$A,0))</f>
        <v>#N/A</v>
      </c>
      <c r="K4895">
        <f>INDEX(GWP!$C$2:$C$13,MATCH(EPS!I4895,GWP!$B$2:$B$13,0))</f>
        <v>28</v>
      </c>
      <c r="L4895" s="4" t="e">
        <f t="shared" si="153"/>
        <v>#N/A</v>
      </c>
    </row>
    <row r="4896" spans="1:12">
      <c r="A4896" t="s">
        <v>10444</v>
      </c>
      <c r="B4896" t="s">
        <v>7325</v>
      </c>
      <c r="C4896" t="s">
        <v>1741</v>
      </c>
      <c r="D4896" t="s">
        <v>6876</v>
      </c>
      <c r="E4896" t="s">
        <v>1714</v>
      </c>
      <c r="H4896" t="str">
        <f>INDEX('Vensim Variables'!$B:$B,MATCH(EPS!$B4896,'Vensim Variables'!$A:$A,0))</f>
        <v>g pollutant</v>
      </c>
      <c r="I4896" t="str">
        <f t="shared" si="152"/>
        <v>N2O</v>
      </c>
      <c r="J4896" t="e">
        <f>INDEX(NoSettings!$C:$C,MATCH(EPS!$A4896,NoSettings!$A:$A,0))</f>
        <v>#N/A</v>
      </c>
      <c r="K4896">
        <f>INDEX(GWP!$C$2:$C$13,MATCH(EPS!I4896,GWP!$B$2:$B$13,0))</f>
        <v>265</v>
      </c>
      <c r="L4896" s="4" t="e">
        <f t="shared" si="153"/>
        <v>#N/A</v>
      </c>
    </row>
    <row r="4897" spans="1:12">
      <c r="A4897" t="s">
        <v>10445</v>
      </c>
      <c r="B4897" t="s">
        <v>7325</v>
      </c>
      <c r="C4897" t="s">
        <v>1741</v>
      </c>
      <c r="D4897" t="s">
        <v>6876</v>
      </c>
      <c r="E4897" t="s">
        <v>1715</v>
      </c>
      <c r="H4897" t="str">
        <f>INDEX('Vensim Variables'!$B:$B,MATCH(EPS!$B4897,'Vensim Variables'!$A:$A,0))</f>
        <v>g pollutant</v>
      </c>
      <c r="I4897" t="str">
        <f t="shared" si="152"/>
        <v>F gases</v>
      </c>
      <c r="J4897" t="e">
        <f>INDEX(NoSettings!$C:$C,MATCH(EPS!$A4897,NoSettings!$A:$A,0))</f>
        <v>#N/A</v>
      </c>
      <c r="K4897">
        <f>INDEX(GWP!$C$2:$C$13,MATCH(EPS!I4897,GWP!$B$2:$B$13,0))</f>
        <v>1</v>
      </c>
      <c r="L4897" s="4" t="e">
        <f t="shared" si="153"/>
        <v>#N/A</v>
      </c>
    </row>
    <row r="4898" spans="1:12">
      <c r="A4898" t="s">
        <v>10446</v>
      </c>
      <c r="B4898" t="s">
        <v>7325</v>
      </c>
      <c r="C4898" t="s">
        <v>1741</v>
      </c>
      <c r="D4898" t="s">
        <v>6877</v>
      </c>
      <c r="E4898" t="s">
        <v>1702</v>
      </c>
      <c r="H4898" t="str">
        <f>INDEX('Vensim Variables'!$B:$B,MATCH(EPS!$B4898,'Vensim Variables'!$A:$A,0))</f>
        <v>g pollutant</v>
      </c>
      <c r="I4898" t="str">
        <f t="shared" si="152"/>
        <v>CO2</v>
      </c>
      <c r="J4898" t="e">
        <f>INDEX(NoSettings!$C:$C,MATCH(EPS!$A4898,NoSettings!$A:$A,0))</f>
        <v>#N/A</v>
      </c>
      <c r="K4898">
        <f>INDEX(GWP!$C$2:$C$13,MATCH(EPS!I4898,GWP!$B$2:$B$13,0))</f>
        <v>1</v>
      </c>
      <c r="L4898" s="4" t="e">
        <f t="shared" si="153"/>
        <v>#N/A</v>
      </c>
    </row>
    <row r="4899" spans="1:12">
      <c r="A4899" t="s">
        <v>10447</v>
      </c>
      <c r="B4899" t="s">
        <v>7325</v>
      </c>
      <c r="C4899" t="s">
        <v>1741</v>
      </c>
      <c r="D4899" t="s">
        <v>6877</v>
      </c>
      <c r="E4899" t="s">
        <v>1705</v>
      </c>
      <c r="H4899" t="str">
        <f>INDEX('Vensim Variables'!$B:$B,MATCH(EPS!$B4899,'Vensim Variables'!$A:$A,0))</f>
        <v>g pollutant</v>
      </c>
      <c r="I4899" t="str">
        <f t="shared" si="152"/>
        <v>VOC</v>
      </c>
      <c r="J4899" t="e">
        <f>INDEX(NoSettings!$C:$C,MATCH(EPS!$A4899,NoSettings!$A:$A,0))</f>
        <v>#N/A</v>
      </c>
      <c r="K4899">
        <f>INDEX(GWP!$C$2:$C$13,MATCH(EPS!I4899,GWP!$B$2:$B$13,0))</f>
        <v>0</v>
      </c>
      <c r="L4899" s="4" t="e">
        <f t="shared" si="153"/>
        <v>#N/A</v>
      </c>
    </row>
    <row r="4900" spans="1:12">
      <c r="A4900" t="s">
        <v>10448</v>
      </c>
      <c r="B4900" t="s">
        <v>7325</v>
      </c>
      <c r="C4900" t="s">
        <v>1741</v>
      </c>
      <c r="D4900" t="s">
        <v>6877</v>
      </c>
      <c r="E4900" t="s">
        <v>1706</v>
      </c>
      <c r="H4900" t="str">
        <f>INDEX('Vensim Variables'!$B:$B,MATCH(EPS!$B4900,'Vensim Variables'!$A:$A,0))</f>
        <v>g pollutant</v>
      </c>
      <c r="I4900" t="str">
        <f t="shared" si="152"/>
        <v>CO</v>
      </c>
      <c r="J4900" t="e">
        <f>INDEX(NoSettings!$C:$C,MATCH(EPS!$A4900,NoSettings!$A:$A,0))</f>
        <v>#N/A</v>
      </c>
      <c r="K4900">
        <f>INDEX(GWP!$C$2:$C$13,MATCH(EPS!I4900,GWP!$B$2:$B$13,0))</f>
        <v>0</v>
      </c>
      <c r="L4900" s="4" t="e">
        <f t="shared" si="153"/>
        <v>#N/A</v>
      </c>
    </row>
    <row r="4901" spans="1:12">
      <c r="A4901" t="s">
        <v>10449</v>
      </c>
      <c r="B4901" t="s">
        <v>7325</v>
      </c>
      <c r="C4901" t="s">
        <v>1741</v>
      </c>
      <c r="D4901" t="s">
        <v>6877</v>
      </c>
      <c r="E4901" t="s">
        <v>1707</v>
      </c>
      <c r="H4901" t="str">
        <f>INDEX('Vensim Variables'!$B:$B,MATCH(EPS!$B4901,'Vensim Variables'!$A:$A,0))</f>
        <v>g pollutant</v>
      </c>
      <c r="I4901" t="str">
        <f t="shared" si="152"/>
        <v>NOx</v>
      </c>
      <c r="J4901" t="e">
        <f>INDEX(NoSettings!$C:$C,MATCH(EPS!$A4901,NoSettings!$A:$A,0))</f>
        <v>#N/A</v>
      </c>
      <c r="K4901">
        <f>INDEX(GWP!$C$2:$C$13,MATCH(EPS!I4901,GWP!$B$2:$B$13,0))</f>
        <v>0</v>
      </c>
      <c r="L4901" s="4" t="e">
        <f t="shared" si="153"/>
        <v>#N/A</v>
      </c>
    </row>
    <row r="4902" spans="1:12">
      <c r="A4902" t="s">
        <v>10450</v>
      </c>
      <c r="B4902" t="s">
        <v>7325</v>
      </c>
      <c r="C4902" t="s">
        <v>1741</v>
      </c>
      <c r="D4902" t="s">
        <v>6877</v>
      </c>
      <c r="E4902" t="s">
        <v>1708</v>
      </c>
      <c r="H4902" t="str">
        <f>INDEX('Vensim Variables'!$B:$B,MATCH(EPS!$B4902,'Vensim Variables'!$A:$A,0))</f>
        <v>g pollutant</v>
      </c>
      <c r="I4902" t="str">
        <f t="shared" si="152"/>
        <v>PM10</v>
      </c>
      <c r="J4902" t="e">
        <f>INDEX(NoSettings!$C:$C,MATCH(EPS!$A4902,NoSettings!$A:$A,0))</f>
        <v>#N/A</v>
      </c>
      <c r="K4902">
        <f>INDEX(GWP!$C$2:$C$13,MATCH(EPS!I4902,GWP!$B$2:$B$13,0))</f>
        <v>0</v>
      </c>
      <c r="L4902" s="4" t="e">
        <f t="shared" si="153"/>
        <v>#N/A</v>
      </c>
    </row>
    <row r="4903" spans="1:12">
      <c r="A4903" t="s">
        <v>10451</v>
      </c>
      <c r="B4903" t="s">
        <v>7325</v>
      </c>
      <c r="C4903" t="s">
        <v>1741</v>
      </c>
      <c r="D4903" t="s">
        <v>6877</v>
      </c>
      <c r="E4903" t="s">
        <v>1709</v>
      </c>
      <c r="H4903" t="str">
        <f>INDEX('Vensim Variables'!$B:$B,MATCH(EPS!$B4903,'Vensim Variables'!$A:$A,0))</f>
        <v>g pollutant</v>
      </c>
      <c r="I4903" t="str">
        <f t="shared" si="152"/>
        <v>PM25</v>
      </c>
      <c r="J4903" t="e">
        <f>INDEX(NoSettings!$C:$C,MATCH(EPS!$A4903,NoSettings!$A:$A,0))</f>
        <v>#N/A</v>
      </c>
      <c r="K4903">
        <f>INDEX(GWP!$C$2:$C$13,MATCH(EPS!I4903,GWP!$B$2:$B$13,0))</f>
        <v>0</v>
      </c>
      <c r="L4903" s="4" t="e">
        <f t="shared" si="153"/>
        <v>#N/A</v>
      </c>
    </row>
    <row r="4904" spans="1:12">
      <c r="A4904" t="s">
        <v>10452</v>
      </c>
      <c r="B4904" t="s">
        <v>7325</v>
      </c>
      <c r="C4904" t="s">
        <v>1741</v>
      </c>
      <c r="D4904" t="s">
        <v>6877</v>
      </c>
      <c r="E4904" t="s">
        <v>1710</v>
      </c>
      <c r="H4904" t="str">
        <f>INDEX('Vensim Variables'!$B:$B,MATCH(EPS!$B4904,'Vensim Variables'!$A:$A,0))</f>
        <v>g pollutant</v>
      </c>
      <c r="I4904" t="str">
        <f t="shared" si="152"/>
        <v>SOx</v>
      </c>
      <c r="J4904" t="e">
        <f>INDEX(NoSettings!$C:$C,MATCH(EPS!$A4904,NoSettings!$A:$A,0))</f>
        <v>#N/A</v>
      </c>
      <c r="K4904">
        <f>INDEX(GWP!$C$2:$C$13,MATCH(EPS!I4904,GWP!$B$2:$B$13,0))</f>
        <v>0</v>
      </c>
      <c r="L4904" s="4" t="e">
        <f t="shared" si="153"/>
        <v>#N/A</v>
      </c>
    </row>
    <row r="4905" spans="1:12">
      <c r="A4905" t="s">
        <v>10453</v>
      </c>
      <c r="B4905" t="s">
        <v>7325</v>
      </c>
      <c r="C4905" t="s">
        <v>1741</v>
      </c>
      <c r="D4905" t="s">
        <v>6877</v>
      </c>
      <c r="E4905" t="s">
        <v>1711</v>
      </c>
      <c r="H4905" t="str">
        <f>INDEX('Vensim Variables'!$B:$B,MATCH(EPS!$B4905,'Vensim Variables'!$A:$A,0))</f>
        <v>g pollutant</v>
      </c>
      <c r="I4905" t="str">
        <f t="shared" si="152"/>
        <v>BC</v>
      </c>
      <c r="J4905" t="e">
        <f>INDEX(NoSettings!$C:$C,MATCH(EPS!$A4905,NoSettings!$A:$A,0))</f>
        <v>#N/A</v>
      </c>
      <c r="K4905">
        <f>INDEX(GWP!$C$2:$C$13,MATCH(EPS!I4905,GWP!$B$2:$B$13,0))</f>
        <v>0</v>
      </c>
      <c r="L4905" s="4" t="e">
        <f t="shared" si="153"/>
        <v>#N/A</v>
      </c>
    </row>
    <row r="4906" spans="1:12">
      <c r="A4906" t="s">
        <v>10454</v>
      </c>
      <c r="B4906" t="s">
        <v>7325</v>
      </c>
      <c r="C4906" t="s">
        <v>1741</v>
      </c>
      <c r="D4906" t="s">
        <v>6877</v>
      </c>
      <c r="E4906" t="s">
        <v>1712</v>
      </c>
      <c r="H4906" t="str">
        <f>INDEX('Vensim Variables'!$B:$B,MATCH(EPS!$B4906,'Vensim Variables'!$A:$A,0))</f>
        <v>g pollutant</v>
      </c>
      <c r="I4906" t="str">
        <f t="shared" si="152"/>
        <v>OC</v>
      </c>
      <c r="J4906" t="e">
        <f>INDEX(NoSettings!$C:$C,MATCH(EPS!$A4906,NoSettings!$A:$A,0))</f>
        <v>#N/A</v>
      </c>
      <c r="K4906">
        <f>INDEX(GWP!$C$2:$C$13,MATCH(EPS!I4906,GWP!$B$2:$B$13,0))</f>
        <v>0</v>
      </c>
      <c r="L4906" s="4" t="e">
        <f t="shared" si="153"/>
        <v>#N/A</v>
      </c>
    </row>
    <row r="4907" spans="1:12">
      <c r="A4907" t="s">
        <v>10455</v>
      </c>
      <c r="B4907" t="s">
        <v>7325</v>
      </c>
      <c r="C4907" t="s">
        <v>1741</v>
      </c>
      <c r="D4907" t="s">
        <v>6877</v>
      </c>
      <c r="E4907" t="s">
        <v>1713</v>
      </c>
      <c r="H4907" t="str">
        <f>INDEX('Vensim Variables'!$B:$B,MATCH(EPS!$B4907,'Vensim Variables'!$A:$A,0))</f>
        <v>g pollutant</v>
      </c>
      <c r="I4907" t="str">
        <f t="shared" si="152"/>
        <v>CH4</v>
      </c>
      <c r="J4907" t="e">
        <f>INDEX(NoSettings!$C:$C,MATCH(EPS!$A4907,NoSettings!$A:$A,0))</f>
        <v>#N/A</v>
      </c>
      <c r="K4907">
        <f>INDEX(GWP!$C$2:$C$13,MATCH(EPS!I4907,GWP!$B$2:$B$13,0))</f>
        <v>28</v>
      </c>
      <c r="L4907" s="4" t="e">
        <f t="shared" si="153"/>
        <v>#N/A</v>
      </c>
    </row>
    <row r="4908" spans="1:12">
      <c r="A4908" t="s">
        <v>10456</v>
      </c>
      <c r="B4908" t="s">
        <v>7325</v>
      </c>
      <c r="C4908" t="s">
        <v>1741</v>
      </c>
      <c r="D4908" t="s">
        <v>6877</v>
      </c>
      <c r="E4908" t="s">
        <v>1714</v>
      </c>
      <c r="H4908" t="str">
        <f>INDEX('Vensim Variables'!$B:$B,MATCH(EPS!$B4908,'Vensim Variables'!$A:$A,0))</f>
        <v>g pollutant</v>
      </c>
      <c r="I4908" t="str">
        <f t="shared" si="152"/>
        <v>N2O</v>
      </c>
      <c r="J4908" t="e">
        <f>INDEX(NoSettings!$C:$C,MATCH(EPS!$A4908,NoSettings!$A:$A,0))</f>
        <v>#N/A</v>
      </c>
      <c r="K4908">
        <f>INDEX(GWP!$C$2:$C$13,MATCH(EPS!I4908,GWP!$B$2:$B$13,0))</f>
        <v>265</v>
      </c>
      <c r="L4908" s="4" t="e">
        <f t="shared" si="153"/>
        <v>#N/A</v>
      </c>
    </row>
    <row r="4909" spans="1:12">
      <c r="A4909" t="s">
        <v>10457</v>
      </c>
      <c r="B4909" t="s">
        <v>7325</v>
      </c>
      <c r="C4909" t="s">
        <v>1741</v>
      </c>
      <c r="D4909" t="s">
        <v>6877</v>
      </c>
      <c r="E4909" t="s">
        <v>1715</v>
      </c>
      <c r="H4909" t="str">
        <f>INDEX('Vensim Variables'!$B:$B,MATCH(EPS!$B4909,'Vensim Variables'!$A:$A,0))</f>
        <v>g pollutant</v>
      </c>
      <c r="I4909" t="str">
        <f t="shared" si="152"/>
        <v>F gases</v>
      </c>
      <c r="J4909" t="e">
        <f>INDEX(NoSettings!$C:$C,MATCH(EPS!$A4909,NoSettings!$A:$A,0))</f>
        <v>#N/A</v>
      </c>
      <c r="K4909">
        <f>INDEX(GWP!$C$2:$C$13,MATCH(EPS!I4909,GWP!$B$2:$B$13,0))</f>
        <v>1</v>
      </c>
      <c r="L4909" s="4" t="e">
        <f t="shared" si="153"/>
        <v>#N/A</v>
      </c>
    </row>
    <row r="4910" spans="1:12">
      <c r="A4910" t="s">
        <v>10458</v>
      </c>
      <c r="B4910" t="s">
        <v>7325</v>
      </c>
      <c r="C4910" t="s">
        <v>1741</v>
      </c>
      <c r="D4910" t="s">
        <v>6878</v>
      </c>
      <c r="E4910" t="s">
        <v>1702</v>
      </c>
      <c r="H4910" t="str">
        <f>INDEX('Vensim Variables'!$B:$B,MATCH(EPS!$B4910,'Vensim Variables'!$A:$A,0))</f>
        <v>g pollutant</v>
      </c>
      <c r="I4910" t="str">
        <f t="shared" si="152"/>
        <v>CO2</v>
      </c>
      <c r="J4910" t="e">
        <f>INDEX(NoSettings!$C:$C,MATCH(EPS!$A4910,NoSettings!$A:$A,0))</f>
        <v>#N/A</v>
      </c>
      <c r="K4910">
        <f>INDEX(GWP!$C$2:$C$13,MATCH(EPS!I4910,GWP!$B$2:$B$13,0))</f>
        <v>1</v>
      </c>
      <c r="L4910" s="4" t="e">
        <f t="shared" si="153"/>
        <v>#N/A</v>
      </c>
    </row>
    <row r="4911" spans="1:12">
      <c r="A4911" t="s">
        <v>10459</v>
      </c>
      <c r="B4911" t="s">
        <v>7325</v>
      </c>
      <c r="C4911" t="s">
        <v>1741</v>
      </c>
      <c r="D4911" t="s">
        <v>6878</v>
      </c>
      <c r="E4911" t="s">
        <v>1705</v>
      </c>
      <c r="H4911" t="str">
        <f>INDEX('Vensim Variables'!$B:$B,MATCH(EPS!$B4911,'Vensim Variables'!$A:$A,0))</f>
        <v>g pollutant</v>
      </c>
      <c r="I4911" t="str">
        <f t="shared" si="152"/>
        <v>VOC</v>
      </c>
      <c r="J4911" t="e">
        <f>INDEX(NoSettings!$C:$C,MATCH(EPS!$A4911,NoSettings!$A:$A,0))</f>
        <v>#N/A</v>
      </c>
      <c r="K4911">
        <f>INDEX(GWP!$C$2:$C$13,MATCH(EPS!I4911,GWP!$B$2:$B$13,0))</f>
        <v>0</v>
      </c>
      <c r="L4911" s="4" t="e">
        <f t="shared" si="153"/>
        <v>#N/A</v>
      </c>
    </row>
    <row r="4912" spans="1:12">
      <c r="A4912" t="s">
        <v>10460</v>
      </c>
      <c r="B4912" t="s">
        <v>7325</v>
      </c>
      <c r="C4912" t="s">
        <v>1741</v>
      </c>
      <c r="D4912" t="s">
        <v>6878</v>
      </c>
      <c r="E4912" t="s">
        <v>1706</v>
      </c>
      <c r="H4912" t="str">
        <f>INDEX('Vensim Variables'!$B:$B,MATCH(EPS!$B4912,'Vensim Variables'!$A:$A,0))</f>
        <v>g pollutant</v>
      </c>
      <c r="I4912" t="str">
        <f t="shared" si="152"/>
        <v>CO</v>
      </c>
      <c r="J4912" t="e">
        <f>INDEX(NoSettings!$C:$C,MATCH(EPS!$A4912,NoSettings!$A:$A,0))</f>
        <v>#N/A</v>
      </c>
      <c r="K4912">
        <f>INDEX(GWP!$C$2:$C$13,MATCH(EPS!I4912,GWP!$B$2:$B$13,0))</f>
        <v>0</v>
      </c>
      <c r="L4912" s="4" t="e">
        <f t="shared" si="153"/>
        <v>#N/A</v>
      </c>
    </row>
    <row r="4913" spans="1:12">
      <c r="A4913" t="s">
        <v>10461</v>
      </c>
      <c r="B4913" t="s">
        <v>7325</v>
      </c>
      <c r="C4913" t="s">
        <v>1741</v>
      </c>
      <c r="D4913" t="s">
        <v>6878</v>
      </c>
      <c r="E4913" t="s">
        <v>1707</v>
      </c>
      <c r="H4913" t="str">
        <f>INDEX('Vensim Variables'!$B:$B,MATCH(EPS!$B4913,'Vensim Variables'!$A:$A,0))</f>
        <v>g pollutant</v>
      </c>
      <c r="I4913" t="str">
        <f t="shared" si="152"/>
        <v>NOx</v>
      </c>
      <c r="J4913" t="e">
        <f>INDEX(NoSettings!$C:$C,MATCH(EPS!$A4913,NoSettings!$A:$A,0))</f>
        <v>#N/A</v>
      </c>
      <c r="K4913">
        <f>INDEX(GWP!$C$2:$C$13,MATCH(EPS!I4913,GWP!$B$2:$B$13,0))</f>
        <v>0</v>
      </c>
      <c r="L4913" s="4" t="e">
        <f t="shared" si="153"/>
        <v>#N/A</v>
      </c>
    </row>
    <row r="4914" spans="1:12">
      <c r="A4914" t="s">
        <v>10462</v>
      </c>
      <c r="B4914" t="s">
        <v>7325</v>
      </c>
      <c r="C4914" t="s">
        <v>1741</v>
      </c>
      <c r="D4914" t="s">
        <v>6878</v>
      </c>
      <c r="E4914" t="s">
        <v>1708</v>
      </c>
      <c r="H4914" t="str">
        <f>INDEX('Vensim Variables'!$B:$B,MATCH(EPS!$B4914,'Vensim Variables'!$A:$A,0))</f>
        <v>g pollutant</v>
      </c>
      <c r="I4914" t="str">
        <f t="shared" si="152"/>
        <v>PM10</v>
      </c>
      <c r="J4914" t="e">
        <f>INDEX(NoSettings!$C:$C,MATCH(EPS!$A4914,NoSettings!$A:$A,0))</f>
        <v>#N/A</v>
      </c>
      <c r="K4914">
        <f>INDEX(GWP!$C$2:$C$13,MATCH(EPS!I4914,GWP!$B$2:$B$13,0))</f>
        <v>0</v>
      </c>
      <c r="L4914" s="4" t="e">
        <f t="shared" si="153"/>
        <v>#N/A</v>
      </c>
    </row>
    <row r="4915" spans="1:12">
      <c r="A4915" t="s">
        <v>10463</v>
      </c>
      <c r="B4915" t="s">
        <v>7325</v>
      </c>
      <c r="C4915" t="s">
        <v>1741</v>
      </c>
      <c r="D4915" t="s">
        <v>6878</v>
      </c>
      <c r="E4915" t="s">
        <v>1709</v>
      </c>
      <c r="H4915" t="str">
        <f>INDEX('Vensim Variables'!$B:$B,MATCH(EPS!$B4915,'Vensim Variables'!$A:$A,0))</f>
        <v>g pollutant</v>
      </c>
      <c r="I4915" t="str">
        <f t="shared" si="152"/>
        <v>PM25</v>
      </c>
      <c r="J4915" t="e">
        <f>INDEX(NoSettings!$C:$C,MATCH(EPS!$A4915,NoSettings!$A:$A,0))</f>
        <v>#N/A</v>
      </c>
      <c r="K4915">
        <f>INDEX(GWP!$C$2:$C$13,MATCH(EPS!I4915,GWP!$B$2:$B$13,0))</f>
        <v>0</v>
      </c>
      <c r="L4915" s="4" t="e">
        <f t="shared" si="153"/>
        <v>#N/A</v>
      </c>
    </row>
    <row r="4916" spans="1:12">
      <c r="A4916" t="s">
        <v>10464</v>
      </c>
      <c r="B4916" t="s">
        <v>7325</v>
      </c>
      <c r="C4916" t="s">
        <v>1741</v>
      </c>
      <c r="D4916" t="s">
        <v>6878</v>
      </c>
      <c r="E4916" t="s">
        <v>1710</v>
      </c>
      <c r="H4916" t="str">
        <f>INDEX('Vensim Variables'!$B:$B,MATCH(EPS!$B4916,'Vensim Variables'!$A:$A,0))</f>
        <v>g pollutant</v>
      </c>
      <c r="I4916" t="str">
        <f t="shared" si="152"/>
        <v>SOx</v>
      </c>
      <c r="J4916" t="e">
        <f>INDEX(NoSettings!$C:$C,MATCH(EPS!$A4916,NoSettings!$A:$A,0))</f>
        <v>#N/A</v>
      </c>
      <c r="K4916">
        <f>INDEX(GWP!$C$2:$C$13,MATCH(EPS!I4916,GWP!$B$2:$B$13,0))</f>
        <v>0</v>
      </c>
      <c r="L4916" s="4" t="e">
        <f t="shared" si="153"/>
        <v>#N/A</v>
      </c>
    </row>
    <row r="4917" spans="1:12">
      <c r="A4917" t="s">
        <v>10465</v>
      </c>
      <c r="B4917" t="s">
        <v>7325</v>
      </c>
      <c r="C4917" t="s">
        <v>1741</v>
      </c>
      <c r="D4917" t="s">
        <v>6878</v>
      </c>
      <c r="E4917" t="s">
        <v>1711</v>
      </c>
      <c r="H4917" t="str">
        <f>INDEX('Vensim Variables'!$B:$B,MATCH(EPS!$B4917,'Vensim Variables'!$A:$A,0))</f>
        <v>g pollutant</v>
      </c>
      <c r="I4917" t="str">
        <f t="shared" si="152"/>
        <v>BC</v>
      </c>
      <c r="J4917" t="e">
        <f>INDEX(NoSettings!$C:$C,MATCH(EPS!$A4917,NoSettings!$A:$A,0))</f>
        <v>#N/A</v>
      </c>
      <c r="K4917">
        <f>INDEX(GWP!$C$2:$C$13,MATCH(EPS!I4917,GWP!$B$2:$B$13,0))</f>
        <v>0</v>
      </c>
      <c r="L4917" s="4" t="e">
        <f t="shared" si="153"/>
        <v>#N/A</v>
      </c>
    </row>
    <row r="4918" spans="1:12">
      <c r="A4918" t="s">
        <v>10466</v>
      </c>
      <c r="B4918" t="s">
        <v>7325</v>
      </c>
      <c r="C4918" t="s">
        <v>1741</v>
      </c>
      <c r="D4918" t="s">
        <v>6878</v>
      </c>
      <c r="E4918" t="s">
        <v>1712</v>
      </c>
      <c r="H4918" t="str">
        <f>INDEX('Vensim Variables'!$B:$B,MATCH(EPS!$B4918,'Vensim Variables'!$A:$A,0))</f>
        <v>g pollutant</v>
      </c>
      <c r="I4918" t="str">
        <f t="shared" si="152"/>
        <v>OC</v>
      </c>
      <c r="J4918" t="e">
        <f>INDEX(NoSettings!$C:$C,MATCH(EPS!$A4918,NoSettings!$A:$A,0))</f>
        <v>#N/A</v>
      </c>
      <c r="K4918">
        <f>INDEX(GWP!$C$2:$C$13,MATCH(EPS!I4918,GWP!$B$2:$B$13,0))</f>
        <v>0</v>
      </c>
      <c r="L4918" s="4" t="e">
        <f t="shared" si="153"/>
        <v>#N/A</v>
      </c>
    </row>
    <row r="4919" spans="1:12">
      <c r="A4919" t="s">
        <v>10467</v>
      </c>
      <c r="B4919" t="s">
        <v>7325</v>
      </c>
      <c r="C4919" t="s">
        <v>1741</v>
      </c>
      <c r="D4919" t="s">
        <v>6878</v>
      </c>
      <c r="E4919" t="s">
        <v>1713</v>
      </c>
      <c r="H4919" t="str">
        <f>INDEX('Vensim Variables'!$B:$B,MATCH(EPS!$B4919,'Vensim Variables'!$A:$A,0))</f>
        <v>g pollutant</v>
      </c>
      <c r="I4919" t="str">
        <f t="shared" si="152"/>
        <v>CH4</v>
      </c>
      <c r="J4919" t="e">
        <f>INDEX(NoSettings!$C:$C,MATCH(EPS!$A4919,NoSettings!$A:$A,0))</f>
        <v>#N/A</v>
      </c>
      <c r="K4919">
        <f>INDEX(GWP!$C$2:$C$13,MATCH(EPS!I4919,GWP!$B$2:$B$13,0))</f>
        <v>28</v>
      </c>
      <c r="L4919" s="4" t="e">
        <f t="shared" si="153"/>
        <v>#N/A</v>
      </c>
    </row>
    <row r="4920" spans="1:12">
      <c r="A4920" t="s">
        <v>10468</v>
      </c>
      <c r="B4920" t="s">
        <v>7325</v>
      </c>
      <c r="C4920" t="s">
        <v>1741</v>
      </c>
      <c r="D4920" t="s">
        <v>6878</v>
      </c>
      <c r="E4920" t="s">
        <v>1714</v>
      </c>
      <c r="H4920" t="str">
        <f>INDEX('Vensim Variables'!$B:$B,MATCH(EPS!$B4920,'Vensim Variables'!$A:$A,0))</f>
        <v>g pollutant</v>
      </c>
      <c r="I4920" t="str">
        <f t="shared" si="152"/>
        <v>N2O</v>
      </c>
      <c r="J4920" t="e">
        <f>INDEX(NoSettings!$C:$C,MATCH(EPS!$A4920,NoSettings!$A:$A,0))</f>
        <v>#N/A</v>
      </c>
      <c r="K4920">
        <f>INDEX(GWP!$C$2:$C$13,MATCH(EPS!I4920,GWP!$B$2:$B$13,0))</f>
        <v>265</v>
      </c>
      <c r="L4920" s="4" t="e">
        <f t="shared" si="153"/>
        <v>#N/A</v>
      </c>
    </row>
    <row r="4921" spans="1:12">
      <c r="A4921" t="s">
        <v>10469</v>
      </c>
      <c r="B4921" t="s">
        <v>7325</v>
      </c>
      <c r="C4921" t="s">
        <v>1741</v>
      </c>
      <c r="D4921" t="s">
        <v>6878</v>
      </c>
      <c r="E4921" t="s">
        <v>1715</v>
      </c>
      <c r="H4921" t="str">
        <f>INDEX('Vensim Variables'!$B:$B,MATCH(EPS!$B4921,'Vensim Variables'!$A:$A,0))</f>
        <v>g pollutant</v>
      </c>
      <c r="I4921" t="str">
        <f t="shared" si="152"/>
        <v>F gases</v>
      </c>
      <c r="J4921" t="e">
        <f>INDEX(NoSettings!$C:$C,MATCH(EPS!$A4921,NoSettings!$A:$A,0))</f>
        <v>#N/A</v>
      </c>
      <c r="K4921">
        <f>INDEX(GWP!$C$2:$C$13,MATCH(EPS!I4921,GWP!$B$2:$B$13,0))</f>
        <v>1</v>
      </c>
      <c r="L4921" s="4" t="e">
        <f t="shared" si="153"/>
        <v>#N/A</v>
      </c>
    </row>
    <row r="4922" spans="1:12">
      <c r="A4922" t="s">
        <v>10470</v>
      </c>
      <c r="B4922" t="s">
        <v>7325</v>
      </c>
      <c r="C4922" t="s">
        <v>1741</v>
      </c>
      <c r="D4922" t="s">
        <v>6879</v>
      </c>
      <c r="E4922" t="s">
        <v>1702</v>
      </c>
      <c r="H4922" t="str">
        <f>INDEX('Vensim Variables'!$B:$B,MATCH(EPS!$B4922,'Vensim Variables'!$A:$A,0))</f>
        <v>g pollutant</v>
      </c>
      <c r="I4922" t="str">
        <f t="shared" si="152"/>
        <v>CO2</v>
      </c>
      <c r="J4922" t="e">
        <f>INDEX(NoSettings!$C:$C,MATCH(EPS!$A4922,NoSettings!$A:$A,0))</f>
        <v>#N/A</v>
      </c>
      <c r="K4922">
        <f>INDEX(GWP!$C$2:$C$13,MATCH(EPS!I4922,GWP!$B$2:$B$13,0))</f>
        <v>1</v>
      </c>
      <c r="L4922" s="4" t="e">
        <f t="shared" si="153"/>
        <v>#N/A</v>
      </c>
    </row>
    <row r="4923" spans="1:12">
      <c r="A4923" t="s">
        <v>10471</v>
      </c>
      <c r="B4923" t="s">
        <v>7325</v>
      </c>
      <c r="C4923" t="s">
        <v>1741</v>
      </c>
      <c r="D4923" t="s">
        <v>6879</v>
      </c>
      <c r="E4923" t="s">
        <v>1705</v>
      </c>
      <c r="H4923" t="str">
        <f>INDEX('Vensim Variables'!$B:$B,MATCH(EPS!$B4923,'Vensim Variables'!$A:$A,0))</f>
        <v>g pollutant</v>
      </c>
      <c r="I4923" t="str">
        <f t="shared" si="152"/>
        <v>VOC</v>
      </c>
      <c r="J4923" t="e">
        <f>INDEX(NoSettings!$C:$C,MATCH(EPS!$A4923,NoSettings!$A:$A,0))</f>
        <v>#N/A</v>
      </c>
      <c r="K4923">
        <f>INDEX(GWP!$C$2:$C$13,MATCH(EPS!I4923,GWP!$B$2:$B$13,0))</f>
        <v>0</v>
      </c>
      <c r="L4923" s="4" t="e">
        <f t="shared" si="153"/>
        <v>#N/A</v>
      </c>
    </row>
    <row r="4924" spans="1:12">
      <c r="A4924" t="s">
        <v>10472</v>
      </c>
      <c r="B4924" t="s">
        <v>7325</v>
      </c>
      <c r="C4924" t="s">
        <v>1741</v>
      </c>
      <c r="D4924" t="s">
        <v>6879</v>
      </c>
      <c r="E4924" t="s">
        <v>1706</v>
      </c>
      <c r="H4924" t="str">
        <f>INDEX('Vensim Variables'!$B:$B,MATCH(EPS!$B4924,'Vensim Variables'!$A:$A,0))</f>
        <v>g pollutant</v>
      </c>
      <c r="I4924" t="str">
        <f t="shared" si="152"/>
        <v>CO</v>
      </c>
      <c r="J4924" t="e">
        <f>INDEX(NoSettings!$C:$C,MATCH(EPS!$A4924,NoSettings!$A:$A,0))</f>
        <v>#N/A</v>
      </c>
      <c r="K4924">
        <f>INDEX(GWP!$C$2:$C$13,MATCH(EPS!I4924,GWP!$B$2:$B$13,0))</f>
        <v>0</v>
      </c>
      <c r="L4924" s="4" t="e">
        <f t="shared" si="153"/>
        <v>#N/A</v>
      </c>
    </row>
    <row r="4925" spans="1:12">
      <c r="A4925" t="s">
        <v>10473</v>
      </c>
      <c r="B4925" t="s">
        <v>7325</v>
      </c>
      <c r="C4925" t="s">
        <v>1741</v>
      </c>
      <c r="D4925" t="s">
        <v>6879</v>
      </c>
      <c r="E4925" t="s">
        <v>1707</v>
      </c>
      <c r="H4925" t="str">
        <f>INDEX('Vensim Variables'!$B:$B,MATCH(EPS!$B4925,'Vensim Variables'!$A:$A,0))</f>
        <v>g pollutant</v>
      </c>
      <c r="I4925" t="str">
        <f t="shared" si="152"/>
        <v>NOx</v>
      </c>
      <c r="J4925" t="e">
        <f>INDEX(NoSettings!$C:$C,MATCH(EPS!$A4925,NoSettings!$A:$A,0))</f>
        <v>#N/A</v>
      </c>
      <c r="K4925">
        <f>INDEX(GWP!$C$2:$C$13,MATCH(EPS!I4925,GWP!$B$2:$B$13,0))</f>
        <v>0</v>
      </c>
      <c r="L4925" s="4" t="e">
        <f t="shared" si="153"/>
        <v>#N/A</v>
      </c>
    </row>
    <row r="4926" spans="1:12">
      <c r="A4926" t="s">
        <v>10474</v>
      </c>
      <c r="B4926" t="s">
        <v>7325</v>
      </c>
      <c r="C4926" t="s">
        <v>1741</v>
      </c>
      <c r="D4926" t="s">
        <v>6879</v>
      </c>
      <c r="E4926" t="s">
        <v>1708</v>
      </c>
      <c r="H4926" t="str">
        <f>INDEX('Vensim Variables'!$B:$B,MATCH(EPS!$B4926,'Vensim Variables'!$A:$A,0))</f>
        <v>g pollutant</v>
      </c>
      <c r="I4926" t="str">
        <f t="shared" si="152"/>
        <v>PM10</v>
      </c>
      <c r="J4926" t="e">
        <f>INDEX(NoSettings!$C:$C,MATCH(EPS!$A4926,NoSettings!$A:$A,0))</f>
        <v>#N/A</v>
      </c>
      <c r="K4926">
        <f>INDEX(GWP!$C$2:$C$13,MATCH(EPS!I4926,GWP!$B$2:$B$13,0))</f>
        <v>0</v>
      </c>
      <c r="L4926" s="4" t="e">
        <f t="shared" si="153"/>
        <v>#N/A</v>
      </c>
    </row>
    <row r="4927" spans="1:12">
      <c r="A4927" t="s">
        <v>10475</v>
      </c>
      <c r="B4927" t="s">
        <v>7325</v>
      </c>
      <c r="C4927" t="s">
        <v>1741</v>
      </c>
      <c r="D4927" t="s">
        <v>6879</v>
      </c>
      <c r="E4927" t="s">
        <v>1709</v>
      </c>
      <c r="H4927" t="str">
        <f>INDEX('Vensim Variables'!$B:$B,MATCH(EPS!$B4927,'Vensim Variables'!$A:$A,0))</f>
        <v>g pollutant</v>
      </c>
      <c r="I4927" t="str">
        <f t="shared" si="152"/>
        <v>PM25</v>
      </c>
      <c r="J4927" t="e">
        <f>INDEX(NoSettings!$C:$C,MATCH(EPS!$A4927,NoSettings!$A:$A,0))</f>
        <v>#N/A</v>
      </c>
      <c r="K4927">
        <f>INDEX(GWP!$C$2:$C$13,MATCH(EPS!I4927,GWP!$B$2:$B$13,0))</f>
        <v>0</v>
      </c>
      <c r="L4927" s="4" t="e">
        <f t="shared" si="153"/>
        <v>#N/A</v>
      </c>
    </row>
    <row r="4928" spans="1:12">
      <c r="A4928" t="s">
        <v>10476</v>
      </c>
      <c r="B4928" t="s">
        <v>7325</v>
      </c>
      <c r="C4928" t="s">
        <v>1741</v>
      </c>
      <c r="D4928" t="s">
        <v>6879</v>
      </c>
      <c r="E4928" t="s">
        <v>1710</v>
      </c>
      <c r="H4928" t="str">
        <f>INDEX('Vensim Variables'!$B:$B,MATCH(EPS!$B4928,'Vensim Variables'!$A:$A,0))</f>
        <v>g pollutant</v>
      </c>
      <c r="I4928" t="str">
        <f t="shared" si="152"/>
        <v>SOx</v>
      </c>
      <c r="J4928" t="e">
        <f>INDEX(NoSettings!$C:$C,MATCH(EPS!$A4928,NoSettings!$A:$A,0))</f>
        <v>#N/A</v>
      </c>
      <c r="K4928">
        <f>INDEX(GWP!$C$2:$C$13,MATCH(EPS!I4928,GWP!$B$2:$B$13,0))</f>
        <v>0</v>
      </c>
      <c r="L4928" s="4" t="e">
        <f t="shared" si="153"/>
        <v>#N/A</v>
      </c>
    </row>
    <row r="4929" spans="1:12">
      <c r="A4929" t="s">
        <v>10477</v>
      </c>
      <c r="B4929" t="s">
        <v>7325</v>
      </c>
      <c r="C4929" t="s">
        <v>1741</v>
      </c>
      <c r="D4929" t="s">
        <v>6879</v>
      </c>
      <c r="E4929" t="s">
        <v>1711</v>
      </c>
      <c r="H4929" t="str">
        <f>INDEX('Vensim Variables'!$B:$B,MATCH(EPS!$B4929,'Vensim Variables'!$A:$A,0))</f>
        <v>g pollutant</v>
      </c>
      <c r="I4929" t="str">
        <f t="shared" si="152"/>
        <v>BC</v>
      </c>
      <c r="J4929" t="e">
        <f>INDEX(NoSettings!$C:$C,MATCH(EPS!$A4929,NoSettings!$A:$A,0))</f>
        <v>#N/A</v>
      </c>
      <c r="K4929">
        <f>INDEX(GWP!$C$2:$C$13,MATCH(EPS!I4929,GWP!$B$2:$B$13,0))</f>
        <v>0</v>
      </c>
      <c r="L4929" s="4" t="e">
        <f t="shared" si="153"/>
        <v>#N/A</v>
      </c>
    </row>
    <row r="4930" spans="1:12">
      <c r="A4930" t="s">
        <v>10478</v>
      </c>
      <c r="B4930" t="s">
        <v>7325</v>
      </c>
      <c r="C4930" t="s">
        <v>1741</v>
      </c>
      <c r="D4930" t="s">
        <v>6879</v>
      </c>
      <c r="E4930" t="s">
        <v>1712</v>
      </c>
      <c r="H4930" t="str">
        <f>INDEX('Vensim Variables'!$B:$B,MATCH(EPS!$B4930,'Vensim Variables'!$A:$A,0))</f>
        <v>g pollutant</v>
      </c>
      <c r="I4930" t="str">
        <f t="shared" si="152"/>
        <v>OC</v>
      </c>
      <c r="J4930" t="e">
        <f>INDEX(NoSettings!$C:$C,MATCH(EPS!$A4930,NoSettings!$A:$A,0))</f>
        <v>#N/A</v>
      </c>
      <c r="K4930">
        <f>INDEX(GWP!$C$2:$C$13,MATCH(EPS!I4930,GWP!$B$2:$B$13,0))</f>
        <v>0</v>
      </c>
      <c r="L4930" s="4" t="e">
        <f t="shared" si="153"/>
        <v>#N/A</v>
      </c>
    </row>
    <row r="4931" spans="1:12">
      <c r="A4931" t="s">
        <v>10479</v>
      </c>
      <c r="B4931" t="s">
        <v>7325</v>
      </c>
      <c r="C4931" t="s">
        <v>1741</v>
      </c>
      <c r="D4931" t="s">
        <v>6879</v>
      </c>
      <c r="E4931" t="s">
        <v>1713</v>
      </c>
      <c r="H4931" t="str">
        <f>INDEX('Vensim Variables'!$B:$B,MATCH(EPS!$B4931,'Vensim Variables'!$A:$A,0))</f>
        <v>g pollutant</v>
      </c>
      <c r="I4931" t="str">
        <f t="shared" ref="I4931:I4994" si="154">IF(OR(C4931="CO2",C4931="CH4",C4931="N2O",C4931="F gases",C4931="VOC",C4931="CO",C4931="NOx",C4931="PM10",C4931="PM25",C4931="SOx",C4931="BC",C4931="OC"),C4931,IF(OR(D4931="CO2",D4931="CH4",D4931="N2O",D4931="F gases",D4931="VOC",D4931="CO",D4931="NOx",D4931="PM10",D4931="PM25",D4931="SOx",D4931="BC",D4931="OC"),D4931,IF(OR(E4931="CO2",E4931="CH4",E4931="N2O",E4931="F gases",E4931="VOC",E4931="CO",E4931="NOx",E4931="PM10",E4931="PM25",E4931="SOx",E4931="BC",E4931="OC"),E4931,"NA")))</f>
        <v>CH4</v>
      </c>
      <c r="J4931" t="e">
        <f>INDEX(NoSettings!$C:$C,MATCH(EPS!$A4931,NoSettings!$A:$A,0))</f>
        <v>#N/A</v>
      </c>
      <c r="K4931">
        <f>INDEX(GWP!$C$2:$C$13,MATCH(EPS!I4931,GWP!$B$2:$B$13,0))</f>
        <v>28</v>
      </c>
      <c r="L4931" s="4" t="e">
        <f t="shared" ref="L4931:L4994" si="155">IF(H4931="g pollutant",K4931*J4931/10^12,IF(H4931="MMTCO2e",J4931,IF(H4931="MWh",J4931,0)))</f>
        <v>#N/A</v>
      </c>
    </row>
    <row r="4932" spans="1:12">
      <c r="A4932" t="s">
        <v>10480</v>
      </c>
      <c r="B4932" t="s">
        <v>7325</v>
      </c>
      <c r="C4932" t="s">
        <v>1741</v>
      </c>
      <c r="D4932" t="s">
        <v>6879</v>
      </c>
      <c r="E4932" t="s">
        <v>1714</v>
      </c>
      <c r="H4932" t="str">
        <f>INDEX('Vensim Variables'!$B:$B,MATCH(EPS!$B4932,'Vensim Variables'!$A:$A,0))</f>
        <v>g pollutant</v>
      </c>
      <c r="I4932" t="str">
        <f t="shared" si="154"/>
        <v>N2O</v>
      </c>
      <c r="J4932" t="e">
        <f>INDEX(NoSettings!$C:$C,MATCH(EPS!$A4932,NoSettings!$A:$A,0))</f>
        <v>#N/A</v>
      </c>
      <c r="K4932">
        <f>INDEX(GWP!$C$2:$C$13,MATCH(EPS!I4932,GWP!$B$2:$B$13,0))</f>
        <v>265</v>
      </c>
      <c r="L4932" s="4" t="e">
        <f t="shared" si="155"/>
        <v>#N/A</v>
      </c>
    </row>
    <row r="4933" spans="1:12">
      <c r="A4933" t="s">
        <v>10481</v>
      </c>
      <c r="B4933" t="s">
        <v>7325</v>
      </c>
      <c r="C4933" t="s">
        <v>1741</v>
      </c>
      <c r="D4933" t="s">
        <v>6879</v>
      </c>
      <c r="E4933" t="s">
        <v>1715</v>
      </c>
      <c r="H4933" t="str">
        <f>INDEX('Vensim Variables'!$B:$B,MATCH(EPS!$B4933,'Vensim Variables'!$A:$A,0))</f>
        <v>g pollutant</v>
      </c>
      <c r="I4933" t="str">
        <f t="shared" si="154"/>
        <v>F gases</v>
      </c>
      <c r="J4933" t="e">
        <f>INDEX(NoSettings!$C:$C,MATCH(EPS!$A4933,NoSettings!$A:$A,0))</f>
        <v>#N/A</v>
      </c>
      <c r="K4933">
        <f>INDEX(GWP!$C$2:$C$13,MATCH(EPS!I4933,GWP!$B$2:$B$13,0))</f>
        <v>1</v>
      </c>
      <c r="L4933" s="4" t="e">
        <f t="shared" si="155"/>
        <v>#N/A</v>
      </c>
    </row>
    <row r="4934" spans="1:12">
      <c r="A4934" t="s">
        <v>10482</v>
      </c>
      <c r="B4934" t="s">
        <v>7325</v>
      </c>
      <c r="C4934" t="s">
        <v>1741</v>
      </c>
      <c r="D4934" t="s">
        <v>6880</v>
      </c>
      <c r="E4934" t="s">
        <v>1702</v>
      </c>
      <c r="H4934" t="str">
        <f>INDEX('Vensim Variables'!$B:$B,MATCH(EPS!$B4934,'Vensim Variables'!$A:$A,0))</f>
        <v>g pollutant</v>
      </c>
      <c r="I4934" t="str">
        <f t="shared" si="154"/>
        <v>CO2</v>
      </c>
      <c r="J4934" t="e">
        <f>INDEX(NoSettings!$C:$C,MATCH(EPS!$A4934,NoSettings!$A:$A,0))</f>
        <v>#N/A</v>
      </c>
      <c r="K4934">
        <f>INDEX(GWP!$C$2:$C$13,MATCH(EPS!I4934,GWP!$B$2:$B$13,0))</f>
        <v>1</v>
      </c>
      <c r="L4934" s="4" t="e">
        <f t="shared" si="155"/>
        <v>#N/A</v>
      </c>
    </row>
    <row r="4935" spans="1:12">
      <c r="A4935" t="s">
        <v>10483</v>
      </c>
      <c r="B4935" t="s">
        <v>7325</v>
      </c>
      <c r="C4935" t="s">
        <v>1741</v>
      </c>
      <c r="D4935" t="s">
        <v>6880</v>
      </c>
      <c r="E4935" t="s">
        <v>1705</v>
      </c>
      <c r="H4935" t="str">
        <f>INDEX('Vensim Variables'!$B:$B,MATCH(EPS!$B4935,'Vensim Variables'!$A:$A,0))</f>
        <v>g pollutant</v>
      </c>
      <c r="I4935" t="str">
        <f t="shared" si="154"/>
        <v>VOC</v>
      </c>
      <c r="J4935" t="e">
        <f>INDEX(NoSettings!$C:$C,MATCH(EPS!$A4935,NoSettings!$A:$A,0))</f>
        <v>#N/A</v>
      </c>
      <c r="K4935">
        <f>INDEX(GWP!$C$2:$C$13,MATCH(EPS!I4935,GWP!$B$2:$B$13,0))</f>
        <v>0</v>
      </c>
      <c r="L4935" s="4" t="e">
        <f t="shared" si="155"/>
        <v>#N/A</v>
      </c>
    </row>
    <row r="4936" spans="1:12">
      <c r="A4936" t="s">
        <v>10484</v>
      </c>
      <c r="B4936" t="s">
        <v>7325</v>
      </c>
      <c r="C4936" t="s">
        <v>1741</v>
      </c>
      <c r="D4936" t="s">
        <v>6880</v>
      </c>
      <c r="E4936" t="s">
        <v>1706</v>
      </c>
      <c r="H4936" t="str">
        <f>INDEX('Vensim Variables'!$B:$B,MATCH(EPS!$B4936,'Vensim Variables'!$A:$A,0))</f>
        <v>g pollutant</v>
      </c>
      <c r="I4936" t="str">
        <f t="shared" si="154"/>
        <v>CO</v>
      </c>
      <c r="J4936" t="e">
        <f>INDEX(NoSettings!$C:$C,MATCH(EPS!$A4936,NoSettings!$A:$A,0))</f>
        <v>#N/A</v>
      </c>
      <c r="K4936">
        <f>INDEX(GWP!$C$2:$C$13,MATCH(EPS!I4936,GWP!$B$2:$B$13,0))</f>
        <v>0</v>
      </c>
      <c r="L4936" s="4" t="e">
        <f t="shared" si="155"/>
        <v>#N/A</v>
      </c>
    </row>
    <row r="4937" spans="1:12">
      <c r="A4937" t="s">
        <v>10485</v>
      </c>
      <c r="B4937" t="s">
        <v>7325</v>
      </c>
      <c r="C4937" t="s">
        <v>1741</v>
      </c>
      <c r="D4937" t="s">
        <v>6880</v>
      </c>
      <c r="E4937" t="s">
        <v>1707</v>
      </c>
      <c r="H4937" t="str">
        <f>INDEX('Vensim Variables'!$B:$B,MATCH(EPS!$B4937,'Vensim Variables'!$A:$A,0))</f>
        <v>g pollutant</v>
      </c>
      <c r="I4937" t="str">
        <f t="shared" si="154"/>
        <v>NOx</v>
      </c>
      <c r="J4937" t="e">
        <f>INDEX(NoSettings!$C:$C,MATCH(EPS!$A4937,NoSettings!$A:$A,0))</f>
        <v>#N/A</v>
      </c>
      <c r="K4937">
        <f>INDEX(GWP!$C$2:$C$13,MATCH(EPS!I4937,GWP!$B$2:$B$13,0))</f>
        <v>0</v>
      </c>
      <c r="L4937" s="4" t="e">
        <f t="shared" si="155"/>
        <v>#N/A</v>
      </c>
    </row>
    <row r="4938" spans="1:12">
      <c r="A4938" t="s">
        <v>10486</v>
      </c>
      <c r="B4938" t="s">
        <v>7325</v>
      </c>
      <c r="C4938" t="s">
        <v>1741</v>
      </c>
      <c r="D4938" t="s">
        <v>6880</v>
      </c>
      <c r="E4938" t="s">
        <v>1708</v>
      </c>
      <c r="H4938" t="str">
        <f>INDEX('Vensim Variables'!$B:$B,MATCH(EPS!$B4938,'Vensim Variables'!$A:$A,0))</f>
        <v>g pollutant</v>
      </c>
      <c r="I4938" t="str">
        <f t="shared" si="154"/>
        <v>PM10</v>
      </c>
      <c r="J4938" t="e">
        <f>INDEX(NoSettings!$C:$C,MATCH(EPS!$A4938,NoSettings!$A:$A,0))</f>
        <v>#N/A</v>
      </c>
      <c r="K4938">
        <f>INDEX(GWP!$C$2:$C$13,MATCH(EPS!I4938,GWP!$B$2:$B$13,0))</f>
        <v>0</v>
      </c>
      <c r="L4938" s="4" t="e">
        <f t="shared" si="155"/>
        <v>#N/A</v>
      </c>
    </row>
    <row r="4939" spans="1:12">
      <c r="A4939" t="s">
        <v>10487</v>
      </c>
      <c r="B4939" t="s">
        <v>7325</v>
      </c>
      <c r="C4939" t="s">
        <v>1741</v>
      </c>
      <c r="D4939" t="s">
        <v>6880</v>
      </c>
      <c r="E4939" t="s">
        <v>1709</v>
      </c>
      <c r="H4939" t="str">
        <f>INDEX('Vensim Variables'!$B:$B,MATCH(EPS!$B4939,'Vensim Variables'!$A:$A,0))</f>
        <v>g pollutant</v>
      </c>
      <c r="I4939" t="str">
        <f t="shared" si="154"/>
        <v>PM25</v>
      </c>
      <c r="J4939" t="e">
        <f>INDEX(NoSettings!$C:$C,MATCH(EPS!$A4939,NoSettings!$A:$A,0))</f>
        <v>#N/A</v>
      </c>
      <c r="K4939">
        <f>INDEX(GWP!$C$2:$C$13,MATCH(EPS!I4939,GWP!$B$2:$B$13,0))</f>
        <v>0</v>
      </c>
      <c r="L4939" s="4" t="e">
        <f t="shared" si="155"/>
        <v>#N/A</v>
      </c>
    </row>
    <row r="4940" spans="1:12">
      <c r="A4940" t="s">
        <v>10488</v>
      </c>
      <c r="B4940" t="s">
        <v>7325</v>
      </c>
      <c r="C4940" t="s">
        <v>1741</v>
      </c>
      <c r="D4940" t="s">
        <v>6880</v>
      </c>
      <c r="E4940" t="s">
        <v>1710</v>
      </c>
      <c r="H4940" t="str">
        <f>INDEX('Vensim Variables'!$B:$B,MATCH(EPS!$B4940,'Vensim Variables'!$A:$A,0))</f>
        <v>g pollutant</v>
      </c>
      <c r="I4940" t="str">
        <f t="shared" si="154"/>
        <v>SOx</v>
      </c>
      <c r="J4940" t="e">
        <f>INDEX(NoSettings!$C:$C,MATCH(EPS!$A4940,NoSettings!$A:$A,0))</f>
        <v>#N/A</v>
      </c>
      <c r="K4940">
        <f>INDEX(GWP!$C$2:$C$13,MATCH(EPS!I4940,GWP!$B$2:$B$13,0))</f>
        <v>0</v>
      </c>
      <c r="L4940" s="4" t="e">
        <f t="shared" si="155"/>
        <v>#N/A</v>
      </c>
    </row>
    <row r="4941" spans="1:12">
      <c r="A4941" t="s">
        <v>10489</v>
      </c>
      <c r="B4941" t="s">
        <v>7325</v>
      </c>
      <c r="C4941" t="s">
        <v>1741</v>
      </c>
      <c r="D4941" t="s">
        <v>6880</v>
      </c>
      <c r="E4941" t="s">
        <v>1711</v>
      </c>
      <c r="H4941" t="str">
        <f>INDEX('Vensim Variables'!$B:$B,MATCH(EPS!$B4941,'Vensim Variables'!$A:$A,0))</f>
        <v>g pollutant</v>
      </c>
      <c r="I4941" t="str">
        <f t="shared" si="154"/>
        <v>BC</v>
      </c>
      <c r="J4941" t="e">
        <f>INDEX(NoSettings!$C:$C,MATCH(EPS!$A4941,NoSettings!$A:$A,0))</f>
        <v>#N/A</v>
      </c>
      <c r="K4941">
        <f>INDEX(GWP!$C$2:$C$13,MATCH(EPS!I4941,GWP!$B$2:$B$13,0))</f>
        <v>0</v>
      </c>
      <c r="L4941" s="4" t="e">
        <f t="shared" si="155"/>
        <v>#N/A</v>
      </c>
    </row>
    <row r="4942" spans="1:12">
      <c r="A4942" t="s">
        <v>10490</v>
      </c>
      <c r="B4942" t="s">
        <v>7325</v>
      </c>
      <c r="C4942" t="s">
        <v>1741</v>
      </c>
      <c r="D4942" t="s">
        <v>6880</v>
      </c>
      <c r="E4942" t="s">
        <v>1712</v>
      </c>
      <c r="H4942" t="str">
        <f>INDEX('Vensim Variables'!$B:$B,MATCH(EPS!$B4942,'Vensim Variables'!$A:$A,0))</f>
        <v>g pollutant</v>
      </c>
      <c r="I4942" t="str">
        <f t="shared" si="154"/>
        <v>OC</v>
      </c>
      <c r="J4942" t="e">
        <f>INDEX(NoSettings!$C:$C,MATCH(EPS!$A4942,NoSettings!$A:$A,0))</f>
        <v>#N/A</v>
      </c>
      <c r="K4942">
        <f>INDEX(GWP!$C$2:$C$13,MATCH(EPS!I4942,GWP!$B$2:$B$13,0))</f>
        <v>0</v>
      </c>
      <c r="L4942" s="4" t="e">
        <f t="shared" si="155"/>
        <v>#N/A</v>
      </c>
    </row>
    <row r="4943" spans="1:12">
      <c r="A4943" t="s">
        <v>10491</v>
      </c>
      <c r="B4943" t="s">
        <v>7325</v>
      </c>
      <c r="C4943" t="s">
        <v>1741</v>
      </c>
      <c r="D4943" t="s">
        <v>6880</v>
      </c>
      <c r="E4943" t="s">
        <v>1713</v>
      </c>
      <c r="H4943" t="str">
        <f>INDEX('Vensim Variables'!$B:$B,MATCH(EPS!$B4943,'Vensim Variables'!$A:$A,0))</f>
        <v>g pollutant</v>
      </c>
      <c r="I4943" t="str">
        <f t="shared" si="154"/>
        <v>CH4</v>
      </c>
      <c r="J4943" t="e">
        <f>INDEX(NoSettings!$C:$C,MATCH(EPS!$A4943,NoSettings!$A:$A,0))</f>
        <v>#N/A</v>
      </c>
      <c r="K4943">
        <f>INDEX(GWP!$C$2:$C$13,MATCH(EPS!I4943,GWP!$B$2:$B$13,0))</f>
        <v>28</v>
      </c>
      <c r="L4943" s="4" t="e">
        <f t="shared" si="155"/>
        <v>#N/A</v>
      </c>
    </row>
    <row r="4944" spans="1:12">
      <c r="A4944" t="s">
        <v>10492</v>
      </c>
      <c r="B4944" t="s">
        <v>7325</v>
      </c>
      <c r="C4944" t="s">
        <v>1741</v>
      </c>
      <c r="D4944" t="s">
        <v>6880</v>
      </c>
      <c r="E4944" t="s">
        <v>1714</v>
      </c>
      <c r="H4944" t="str">
        <f>INDEX('Vensim Variables'!$B:$B,MATCH(EPS!$B4944,'Vensim Variables'!$A:$A,0))</f>
        <v>g pollutant</v>
      </c>
      <c r="I4944" t="str">
        <f t="shared" si="154"/>
        <v>N2O</v>
      </c>
      <c r="J4944" t="e">
        <f>INDEX(NoSettings!$C:$C,MATCH(EPS!$A4944,NoSettings!$A:$A,0))</f>
        <v>#N/A</v>
      </c>
      <c r="K4944">
        <f>INDEX(GWP!$C$2:$C$13,MATCH(EPS!I4944,GWP!$B$2:$B$13,0))</f>
        <v>265</v>
      </c>
      <c r="L4944" s="4" t="e">
        <f t="shared" si="155"/>
        <v>#N/A</v>
      </c>
    </row>
    <row r="4945" spans="1:12">
      <c r="A4945" t="s">
        <v>10493</v>
      </c>
      <c r="B4945" t="s">
        <v>7325</v>
      </c>
      <c r="C4945" t="s">
        <v>1741</v>
      </c>
      <c r="D4945" t="s">
        <v>6880</v>
      </c>
      <c r="E4945" t="s">
        <v>1715</v>
      </c>
      <c r="H4945" t="str">
        <f>INDEX('Vensim Variables'!$B:$B,MATCH(EPS!$B4945,'Vensim Variables'!$A:$A,0))</f>
        <v>g pollutant</v>
      </c>
      <c r="I4945" t="str">
        <f t="shared" si="154"/>
        <v>F gases</v>
      </c>
      <c r="J4945" t="e">
        <f>INDEX(NoSettings!$C:$C,MATCH(EPS!$A4945,NoSettings!$A:$A,0))</f>
        <v>#N/A</v>
      </c>
      <c r="K4945">
        <f>INDEX(GWP!$C$2:$C$13,MATCH(EPS!I4945,GWP!$B$2:$B$13,0))</f>
        <v>1</v>
      </c>
      <c r="L4945" s="4" t="e">
        <f t="shared" si="155"/>
        <v>#N/A</v>
      </c>
    </row>
    <row r="4946" spans="1:12">
      <c r="A4946" t="s">
        <v>10494</v>
      </c>
      <c r="B4946" t="s">
        <v>7325</v>
      </c>
      <c r="C4946" t="s">
        <v>1741</v>
      </c>
      <c r="D4946" t="s">
        <v>6881</v>
      </c>
      <c r="E4946" t="s">
        <v>1702</v>
      </c>
      <c r="H4946" t="str">
        <f>INDEX('Vensim Variables'!$B:$B,MATCH(EPS!$B4946,'Vensim Variables'!$A:$A,0))</f>
        <v>g pollutant</v>
      </c>
      <c r="I4946" t="str">
        <f t="shared" si="154"/>
        <v>CO2</v>
      </c>
      <c r="J4946" t="e">
        <f>INDEX(NoSettings!$C:$C,MATCH(EPS!$A4946,NoSettings!$A:$A,0))</f>
        <v>#N/A</v>
      </c>
      <c r="K4946">
        <f>INDEX(GWP!$C$2:$C$13,MATCH(EPS!I4946,GWP!$B$2:$B$13,0))</f>
        <v>1</v>
      </c>
      <c r="L4946" s="4" t="e">
        <f t="shared" si="155"/>
        <v>#N/A</v>
      </c>
    </row>
    <row r="4947" spans="1:12">
      <c r="A4947" t="s">
        <v>10495</v>
      </c>
      <c r="B4947" t="s">
        <v>7325</v>
      </c>
      <c r="C4947" t="s">
        <v>1741</v>
      </c>
      <c r="D4947" t="s">
        <v>6881</v>
      </c>
      <c r="E4947" t="s">
        <v>1705</v>
      </c>
      <c r="H4947" t="str">
        <f>INDEX('Vensim Variables'!$B:$B,MATCH(EPS!$B4947,'Vensim Variables'!$A:$A,0))</f>
        <v>g pollutant</v>
      </c>
      <c r="I4947" t="str">
        <f t="shared" si="154"/>
        <v>VOC</v>
      </c>
      <c r="J4947" t="e">
        <f>INDEX(NoSettings!$C:$C,MATCH(EPS!$A4947,NoSettings!$A:$A,0))</f>
        <v>#N/A</v>
      </c>
      <c r="K4947">
        <f>INDEX(GWP!$C$2:$C$13,MATCH(EPS!I4947,GWP!$B$2:$B$13,0))</f>
        <v>0</v>
      </c>
      <c r="L4947" s="4" t="e">
        <f t="shared" si="155"/>
        <v>#N/A</v>
      </c>
    </row>
    <row r="4948" spans="1:12">
      <c r="A4948" t="s">
        <v>10496</v>
      </c>
      <c r="B4948" t="s">
        <v>7325</v>
      </c>
      <c r="C4948" t="s">
        <v>1741</v>
      </c>
      <c r="D4948" t="s">
        <v>6881</v>
      </c>
      <c r="E4948" t="s">
        <v>1706</v>
      </c>
      <c r="H4948" t="str">
        <f>INDEX('Vensim Variables'!$B:$B,MATCH(EPS!$B4948,'Vensim Variables'!$A:$A,0))</f>
        <v>g pollutant</v>
      </c>
      <c r="I4948" t="str">
        <f t="shared" si="154"/>
        <v>CO</v>
      </c>
      <c r="J4948" t="e">
        <f>INDEX(NoSettings!$C:$C,MATCH(EPS!$A4948,NoSettings!$A:$A,0))</f>
        <v>#N/A</v>
      </c>
      <c r="K4948">
        <f>INDEX(GWP!$C$2:$C$13,MATCH(EPS!I4948,GWP!$B$2:$B$13,0))</f>
        <v>0</v>
      </c>
      <c r="L4948" s="4" t="e">
        <f t="shared" si="155"/>
        <v>#N/A</v>
      </c>
    </row>
    <row r="4949" spans="1:12">
      <c r="A4949" t="s">
        <v>10497</v>
      </c>
      <c r="B4949" t="s">
        <v>7325</v>
      </c>
      <c r="C4949" t="s">
        <v>1741</v>
      </c>
      <c r="D4949" t="s">
        <v>6881</v>
      </c>
      <c r="E4949" t="s">
        <v>1707</v>
      </c>
      <c r="H4949" t="str">
        <f>INDEX('Vensim Variables'!$B:$B,MATCH(EPS!$B4949,'Vensim Variables'!$A:$A,0))</f>
        <v>g pollutant</v>
      </c>
      <c r="I4949" t="str">
        <f t="shared" si="154"/>
        <v>NOx</v>
      </c>
      <c r="J4949" t="e">
        <f>INDEX(NoSettings!$C:$C,MATCH(EPS!$A4949,NoSettings!$A:$A,0))</f>
        <v>#N/A</v>
      </c>
      <c r="K4949">
        <f>INDEX(GWP!$C$2:$C$13,MATCH(EPS!I4949,GWP!$B$2:$B$13,0))</f>
        <v>0</v>
      </c>
      <c r="L4949" s="4" t="e">
        <f t="shared" si="155"/>
        <v>#N/A</v>
      </c>
    </row>
    <row r="4950" spans="1:12">
      <c r="A4950" t="s">
        <v>10498</v>
      </c>
      <c r="B4950" t="s">
        <v>7325</v>
      </c>
      <c r="C4950" t="s">
        <v>1741</v>
      </c>
      <c r="D4950" t="s">
        <v>6881</v>
      </c>
      <c r="E4950" t="s">
        <v>1708</v>
      </c>
      <c r="H4950" t="str">
        <f>INDEX('Vensim Variables'!$B:$B,MATCH(EPS!$B4950,'Vensim Variables'!$A:$A,0))</f>
        <v>g pollutant</v>
      </c>
      <c r="I4950" t="str">
        <f t="shared" si="154"/>
        <v>PM10</v>
      </c>
      <c r="J4950" t="e">
        <f>INDEX(NoSettings!$C:$C,MATCH(EPS!$A4950,NoSettings!$A:$A,0))</f>
        <v>#N/A</v>
      </c>
      <c r="K4950">
        <f>INDEX(GWP!$C$2:$C$13,MATCH(EPS!I4950,GWP!$B$2:$B$13,0))</f>
        <v>0</v>
      </c>
      <c r="L4950" s="4" t="e">
        <f t="shared" si="155"/>
        <v>#N/A</v>
      </c>
    </row>
    <row r="4951" spans="1:12">
      <c r="A4951" t="s">
        <v>10499</v>
      </c>
      <c r="B4951" t="s">
        <v>7325</v>
      </c>
      <c r="C4951" t="s">
        <v>1741</v>
      </c>
      <c r="D4951" t="s">
        <v>6881</v>
      </c>
      <c r="E4951" t="s">
        <v>1709</v>
      </c>
      <c r="H4951" t="str">
        <f>INDEX('Vensim Variables'!$B:$B,MATCH(EPS!$B4951,'Vensim Variables'!$A:$A,0))</f>
        <v>g pollutant</v>
      </c>
      <c r="I4951" t="str">
        <f t="shared" si="154"/>
        <v>PM25</v>
      </c>
      <c r="J4951" t="e">
        <f>INDEX(NoSettings!$C:$C,MATCH(EPS!$A4951,NoSettings!$A:$A,0))</f>
        <v>#N/A</v>
      </c>
      <c r="K4951">
        <f>INDEX(GWP!$C$2:$C$13,MATCH(EPS!I4951,GWP!$B$2:$B$13,0))</f>
        <v>0</v>
      </c>
      <c r="L4951" s="4" t="e">
        <f t="shared" si="155"/>
        <v>#N/A</v>
      </c>
    </row>
    <row r="4952" spans="1:12">
      <c r="A4952" t="s">
        <v>10500</v>
      </c>
      <c r="B4952" t="s">
        <v>7325</v>
      </c>
      <c r="C4952" t="s">
        <v>1741</v>
      </c>
      <c r="D4952" t="s">
        <v>6881</v>
      </c>
      <c r="E4952" t="s">
        <v>1710</v>
      </c>
      <c r="H4952" t="str">
        <f>INDEX('Vensim Variables'!$B:$B,MATCH(EPS!$B4952,'Vensim Variables'!$A:$A,0))</f>
        <v>g pollutant</v>
      </c>
      <c r="I4952" t="str">
        <f t="shared" si="154"/>
        <v>SOx</v>
      </c>
      <c r="J4952" t="e">
        <f>INDEX(NoSettings!$C:$C,MATCH(EPS!$A4952,NoSettings!$A:$A,0))</f>
        <v>#N/A</v>
      </c>
      <c r="K4952">
        <f>INDEX(GWP!$C$2:$C$13,MATCH(EPS!I4952,GWP!$B$2:$B$13,0))</f>
        <v>0</v>
      </c>
      <c r="L4952" s="4" t="e">
        <f t="shared" si="155"/>
        <v>#N/A</v>
      </c>
    </row>
    <row r="4953" spans="1:12">
      <c r="A4953" t="s">
        <v>10501</v>
      </c>
      <c r="B4953" t="s">
        <v>7325</v>
      </c>
      <c r="C4953" t="s">
        <v>1741</v>
      </c>
      <c r="D4953" t="s">
        <v>6881</v>
      </c>
      <c r="E4953" t="s">
        <v>1711</v>
      </c>
      <c r="H4953" t="str">
        <f>INDEX('Vensim Variables'!$B:$B,MATCH(EPS!$B4953,'Vensim Variables'!$A:$A,0))</f>
        <v>g pollutant</v>
      </c>
      <c r="I4953" t="str">
        <f t="shared" si="154"/>
        <v>BC</v>
      </c>
      <c r="J4953" t="e">
        <f>INDEX(NoSettings!$C:$C,MATCH(EPS!$A4953,NoSettings!$A:$A,0))</f>
        <v>#N/A</v>
      </c>
      <c r="K4953">
        <f>INDEX(GWP!$C$2:$C$13,MATCH(EPS!I4953,GWP!$B$2:$B$13,0))</f>
        <v>0</v>
      </c>
      <c r="L4953" s="4" t="e">
        <f t="shared" si="155"/>
        <v>#N/A</v>
      </c>
    </row>
    <row r="4954" spans="1:12">
      <c r="A4954" t="s">
        <v>10502</v>
      </c>
      <c r="B4954" t="s">
        <v>7325</v>
      </c>
      <c r="C4954" t="s">
        <v>1741</v>
      </c>
      <c r="D4954" t="s">
        <v>6881</v>
      </c>
      <c r="E4954" t="s">
        <v>1712</v>
      </c>
      <c r="H4954" t="str">
        <f>INDEX('Vensim Variables'!$B:$B,MATCH(EPS!$B4954,'Vensim Variables'!$A:$A,0))</f>
        <v>g pollutant</v>
      </c>
      <c r="I4954" t="str">
        <f t="shared" si="154"/>
        <v>OC</v>
      </c>
      <c r="J4954" t="e">
        <f>INDEX(NoSettings!$C:$C,MATCH(EPS!$A4954,NoSettings!$A:$A,0))</f>
        <v>#N/A</v>
      </c>
      <c r="K4954">
        <f>INDEX(GWP!$C$2:$C$13,MATCH(EPS!I4954,GWP!$B$2:$B$13,0))</f>
        <v>0</v>
      </c>
      <c r="L4954" s="4" t="e">
        <f t="shared" si="155"/>
        <v>#N/A</v>
      </c>
    </row>
    <row r="4955" spans="1:12">
      <c r="A4955" t="s">
        <v>10503</v>
      </c>
      <c r="B4955" t="s">
        <v>7325</v>
      </c>
      <c r="C4955" t="s">
        <v>1741</v>
      </c>
      <c r="D4955" t="s">
        <v>6881</v>
      </c>
      <c r="E4955" t="s">
        <v>1713</v>
      </c>
      <c r="H4955" t="str">
        <f>INDEX('Vensim Variables'!$B:$B,MATCH(EPS!$B4955,'Vensim Variables'!$A:$A,0))</f>
        <v>g pollutant</v>
      </c>
      <c r="I4955" t="str">
        <f t="shared" si="154"/>
        <v>CH4</v>
      </c>
      <c r="J4955" t="e">
        <f>INDEX(NoSettings!$C:$C,MATCH(EPS!$A4955,NoSettings!$A:$A,0))</f>
        <v>#N/A</v>
      </c>
      <c r="K4955">
        <f>INDEX(GWP!$C$2:$C$13,MATCH(EPS!I4955,GWP!$B$2:$B$13,0))</f>
        <v>28</v>
      </c>
      <c r="L4955" s="4" t="e">
        <f t="shared" si="155"/>
        <v>#N/A</v>
      </c>
    </row>
    <row r="4956" spans="1:12">
      <c r="A4956" t="s">
        <v>10504</v>
      </c>
      <c r="B4956" t="s">
        <v>7325</v>
      </c>
      <c r="C4956" t="s">
        <v>1741</v>
      </c>
      <c r="D4956" t="s">
        <v>6881</v>
      </c>
      <c r="E4956" t="s">
        <v>1714</v>
      </c>
      <c r="H4956" t="str">
        <f>INDEX('Vensim Variables'!$B:$B,MATCH(EPS!$B4956,'Vensim Variables'!$A:$A,0))</f>
        <v>g pollutant</v>
      </c>
      <c r="I4956" t="str">
        <f t="shared" si="154"/>
        <v>N2O</v>
      </c>
      <c r="J4956" t="e">
        <f>INDEX(NoSettings!$C:$C,MATCH(EPS!$A4956,NoSettings!$A:$A,0))</f>
        <v>#N/A</v>
      </c>
      <c r="K4956">
        <f>INDEX(GWP!$C$2:$C$13,MATCH(EPS!I4956,GWP!$B$2:$B$13,0))</f>
        <v>265</v>
      </c>
      <c r="L4956" s="4" t="e">
        <f t="shared" si="155"/>
        <v>#N/A</v>
      </c>
    </row>
    <row r="4957" spans="1:12">
      <c r="A4957" t="s">
        <v>10505</v>
      </c>
      <c r="B4957" t="s">
        <v>7325</v>
      </c>
      <c r="C4957" t="s">
        <v>1741</v>
      </c>
      <c r="D4957" t="s">
        <v>6881</v>
      </c>
      <c r="E4957" t="s">
        <v>1715</v>
      </c>
      <c r="H4957" t="str">
        <f>INDEX('Vensim Variables'!$B:$B,MATCH(EPS!$B4957,'Vensim Variables'!$A:$A,0))</f>
        <v>g pollutant</v>
      </c>
      <c r="I4957" t="str">
        <f t="shared" si="154"/>
        <v>F gases</v>
      </c>
      <c r="J4957" t="e">
        <f>INDEX(NoSettings!$C:$C,MATCH(EPS!$A4957,NoSettings!$A:$A,0))</f>
        <v>#N/A</v>
      </c>
      <c r="K4957">
        <f>INDEX(GWP!$C$2:$C$13,MATCH(EPS!I4957,GWP!$B$2:$B$13,0))</f>
        <v>1</v>
      </c>
      <c r="L4957" s="4" t="e">
        <f t="shared" si="155"/>
        <v>#N/A</v>
      </c>
    </row>
    <row r="4958" spans="1:12">
      <c r="A4958" t="s">
        <v>10506</v>
      </c>
      <c r="B4958" t="s">
        <v>7325</v>
      </c>
      <c r="C4958" t="s">
        <v>1741</v>
      </c>
      <c r="D4958" t="s">
        <v>6882</v>
      </c>
      <c r="E4958" t="s">
        <v>1702</v>
      </c>
      <c r="H4958" t="str">
        <f>INDEX('Vensim Variables'!$B:$B,MATCH(EPS!$B4958,'Vensim Variables'!$A:$A,0))</f>
        <v>g pollutant</v>
      </c>
      <c r="I4958" t="str">
        <f t="shared" si="154"/>
        <v>CO2</v>
      </c>
      <c r="J4958" t="e">
        <f>INDEX(NoSettings!$C:$C,MATCH(EPS!$A4958,NoSettings!$A:$A,0))</f>
        <v>#N/A</v>
      </c>
      <c r="K4958">
        <f>INDEX(GWP!$C$2:$C$13,MATCH(EPS!I4958,GWP!$B$2:$B$13,0))</f>
        <v>1</v>
      </c>
      <c r="L4958" s="4" t="e">
        <f t="shared" si="155"/>
        <v>#N/A</v>
      </c>
    </row>
    <row r="4959" spans="1:12">
      <c r="A4959" t="s">
        <v>10507</v>
      </c>
      <c r="B4959" t="s">
        <v>7325</v>
      </c>
      <c r="C4959" t="s">
        <v>1741</v>
      </c>
      <c r="D4959" t="s">
        <v>6882</v>
      </c>
      <c r="E4959" t="s">
        <v>1705</v>
      </c>
      <c r="H4959" t="str">
        <f>INDEX('Vensim Variables'!$B:$B,MATCH(EPS!$B4959,'Vensim Variables'!$A:$A,0))</f>
        <v>g pollutant</v>
      </c>
      <c r="I4959" t="str">
        <f t="shared" si="154"/>
        <v>VOC</v>
      </c>
      <c r="J4959" t="e">
        <f>INDEX(NoSettings!$C:$C,MATCH(EPS!$A4959,NoSettings!$A:$A,0))</f>
        <v>#N/A</v>
      </c>
      <c r="K4959">
        <f>INDEX(GWP!$C$2:$C$13,MATCH(EPS!I4959,GWP!$B$2:$B$13,0))</f>
        <v>0</v>
      </c>
      <c r="L4959" s="4" t="e">
        <f t="shared" si="155"/>
        <v>#N/A</v>
      </c>
    </row>
    <row r="4960" spans="1:12">
      <c r="A4960" t="s">
        <v>10508</v>
      </c>
      <c r="B4960" t="s">
        <v>7325</v>
      </c>
      <c r="C4960" t="s">
        <v>1741</v>
      </c>
      <c r="D4960" t="s">
        <v>6882</v>
      </c>
      <c r="E4960" t="s">
        <v>1706</v>
      </c>
      <c r="H4960" t="str">
        <f>INDEX('Vensim Variables'!$B:$B,MATCH(EPS!$B4960,'Vensim Variables'!$A:$A,0))</f>
        <v>g pollutant</v>
      </c>
      <c r="I4960" t="str">
        <f t="shared" si="154"/>
        <v>CO</v>
      </c>
      <c r="J4960" t="e">
        <f>INDEX(NoSettings!$C:$C,MATCH(EPS!$A4960,NoSettings!$A:$A,0))</f>
        <v>#N/A</v>
      </c>
      <c r="K4960">
        <f>INDEX(GWP!$C$2:$C$13,MATCH(EPS!I4960,GWP!$B$2:$B$13,0))</f>
        <v>0</v>
      </c>
      <c r="L4960" s="4" t="e">
        <f t="shared" si="155"/>
        <v>#N/A</v>
      </c>
    </row>
    <row r="4961" spans="1:12">
      <c r="A4961" t="s">
        <v>10509</v>
      </c>
      <c r="B4961" t="s">
        <v>7325</v>
      </c>
      <c r="C4961" t="s">
        <v>1741</v>
      </c>
      <c r="D4961" t="s">
        <v>6882</v>
      </c>
      <c r="E4961" t="s">
        <v>1707</v>
      </c>
      <c r="H4961" t="str">
        <f>INDEX('Vensim Variables'!$B:$B,MATCH(EPS!$B4961,'Vensim Variables'!$A:$A,0))</f>
        <v>g pollutant</v>
      </c>
      <c r="I4961" t="str">
        <f t="shared" si="154"/>
        <v>NOx</v>
      </c>
      <c r="J4961" t="e">
        <f>INDEX(NoSettings!$C:$C,MATCH(EPS!$A4961,NoSettings!$A:$A,0))</f>
        <v>#N/A</v>
      </c>
      <c r="K4961">
        <f>INDEX(GWP!$C$2:$C$13,MATCH(EPS!I4961,GWP!$B$2:$B$13,0))</f>
        <v>0</v>
      </c>
      <c r="L4961" s="4" t="e">
        <f t="shared" si="155"/>
        <v>#N/A</v>
      </c>
    </row>
    <row r="4962" spans="1:12">
      <c r="A4962" t="s">
        <v>10510</v>
      </c>
      <c r="B4962" t="s">
        <v>7325</v>
      </c>
      <c r="C4962" t="s">
        <v>1741</v>
      </c>
      <c r="D4962" t="s">
        <v>6882</v>
      </c>
      <c r="E4962" t="s">
        <v>1708</v>
      </c>
      <c r="H4962" t="str">
        <f>INDEX('Vensim Variables'!$B:$B,MATCH(EPS!$B4962,'Vensim Variables'!$A:$A,0))</f>
        <v>g pollutant</v>
      </c>
      <c r="I4962" t="str">
        <f t="shared" si="154"/>
        <v>PM10</v>
      </c>
      <c r="J4962" t="e">
        <f>INDEX(NoSettings!$C:$C,MATCH(EPS!$A4962,NoSettings!$A:$A,0))</f>
        <v>#N/A</v>
      </c>
      <c r="K4962">
        <f>INDEX(GWP!$C$2:$C$13,MATCH(EPS!I4962,GWP!$B$2:$B$13,0))</f>
        <v>0</v>
      </c>
      <c r="L4962" s="4" t="e">
        <f t="shared" si="155"/>
        <v>#N/A</v>
      </c>
    </row>
    <row r="4963" spans="1:12">
      <c r="A4963" t="s">
        <v>10511</v>
      </c>
      <c r="B4963" t="s">
        <v>7325</v>
      </c>
      <c r="C4963" t="s">
        <v>1741</v>
      </c>
      <c r="D4963" t="s">
        <v>6882</v>
      </c>
      <c r="E4963" t="s">
        <v>1709</v>
      </c>
      <c r="H4963" t="str">
        <f>INDEX('Vensim Variables'!$B:$B,MATCH(EPS!$B4963,'Vensim Variables'!$A:$A,0))</f>
        <v>g pollutant</v>
      </c>
      <c r="I4963" t="str">
        <f t="shared" si="154"/>
        <v>PM25</v>
      </c>
      <c r="J4963" t="e">
        <f>INDEX(NoSettings!$C:$C,MATCH(EPS!$A4963,NoSettings!$A:$A,0))</f>
        <v>#N/A</v>
      </c>
      <c r="K4963">
        <f>INDEX(GWP!$C$2:$C$13,MATCH(EPS!I4963,GWP!$B$2:$B$13,0))</f>
        <v>0</v>
      </c>
      <c r="L4963" s="4" t="e">
        <f t="shared" si="155"/>
        <v>#N/A</v>
      </c>
    </row>
    <row r="4964" spans="1:12">
      <c r="A4964" t="s">
        <v>10512</v>
      </c>
      <c r="B4964" t="s">
        <v>7325</v>
      </c>
      <c r="C4964" t="s">
        <v>1741</v>
      </c>
      <c r="D4964" t="s">
        <v>6882</v>
      </c>
      <c r="E4964" t="s">
        <v>1710</v>
      </c>
      <c r="H4964" t="str">
        <f>INDEX('Vensim Variables'!$B:$B,MATCH(EPS!$B4964,'Vensim Variables'!$A:$A,0))</f>
        <v>g pollutant</v>
      </c>
      <c r="I4964" t="str">
        <f t="shared" si="154"/>
        <v>SOx</v>
      </c>
      <c r="J4964" t="e">
        <f>INDEX(NoSettings!$C:$C,MATCH(EPS!$A4964,NoSettings!$A:$A,0))</f>
        <v>#N/A</v>
      </c>
      <c r="K4964">
        <f>INDEX(GWP!$C$2:$C$13,MATCH(EPS!I4964,GWP!$B$2:$B$13,0))</f>
        <v>0</v>
      </c>
      <c r="L4964" s="4" t="e">
        <f t="shared" si="155"/>
        <v>#N/A</v>
      </c>
    </row>
    <row r="4965" spans="1:12">
      <c r="A4965" t="s">
        <v>10513</v>
      </c>
      <c r="B4965" t="s">
        <v>7325</v>
      </c>
      <c r="C4965" t="s">
        <v>1741</v>
      </c>
      <c r="D4965" t="s">
        <v>6882</v>
      </c>
      <c r="E4965" t="s">
        <v>1711</v>
      </c>
      <c r="H4965" t="str">
        <f>INDEX('Vensim Variables'!$B:$B,MATCH(EPS!$B4965,'Vensim Variables'!$A:$A,0))</f>
        <v>g pollutant</v>
      </c>
      <c r="I4965" t="str">
        <f t="shared" si="154"/>
        <v>BC</v>
      </c>
      <c r="J4965" t="e">
        <f>INDEX(NoSettings!$C:$C,MATCH(EPS!$A4965,NoSettings!$A:$A,0))</f>
        <v>#N/A</v>
      </c>
      <c r="K4965">
        <f>INDEX(GWP!$C$2:$C$13,MATCH(EPS!I4965,GWP!$B$2:$B$13,0))</f>
        <v>0</v>
      </c>
      <c r="L4965" s="4" t="e">
        <f t="shared" si="155"/>
        <v>#N/A</v>
      </c>
    </row>
    <row r="4966" spans="1:12">
      <c r="A4966" t="s">
        <v>10514</v>
      </c>
      <c r="B4966" t="s">
        <v>7325</v>
      </c>
      <c r="C4966" t="s">
        <v>1741</v>
      </c>
      <c r="D4966" t="s">
        <v>6882</v>
      </c>
      <c r="E4966" t="s">
        <v>1712</v>
      </c>
      <c r="H4966" t="str">
        <f>INDEX('Vensim Variables'!$B:$B,MATCH(EPS!$B4966,'Vensim Variables'!$A:$A,0))</f>
        <v>g pollutant</v>
      </c>
      <c r="I4966" t="str">
        <f t="shared" si="154"/>
        <v>OC</v>
      </c>
      <c r="J4966" t="e">
        <f>INDEX(NoSettings!$C:$C,MATCH(EPS!$A4966,NoSettings!$A:$A,0))</f>
        <v>#N/A</v>
      </c>
      <c r="K4966">
        <f>INDEX(GWP!$C$2:$C$13,MATCH(EPS!I4966,GWP!$B$2:$B$13,0))</f>
        <v>0</v>
      </c>
      <c r="L4966" s="4" t="e">
        <f t="shared" si="155"/>
        <v>#N/A</v>
      </c>
    </row>
    <row r="4967" spans="1:12">
      <c r="A4967" t="s">
        <v>10515</v>
      </c>
      <c r="B4967" t="s">
        <v>7325</v>
      </c>
      <c r="C4967" t="s">
        <v>1741</v>
      </c>
      <c r="D4967" t="s">
        <v>6882</v>
      </c>
      <c r="E4967" t="s">
        <v>1713</v>
      </c>
      <c r="H4967" t="str">
        <f>INDEX('Vensim Variables'!$B:$B,MATCH(EPS!$B4967,'Vensim Variables'!$A:$A,0))</f>
        <v>g pollutant</v>
      </c>
      <c r="I4967" t="str">
        <f t="shared" si="154"/>
        <v>CH4</v>
      </c>
      <c r="J4967" t="e">
        <f>INDEX(NoSettings!$C:$C,MATCH(EPS!$A4967,NoSettings!$A:$A,0))</f>
        <v>#N/A</v>
      </c>
      <c r="K4967">
        <f>INDEX(GWP!$C$2:$C$13,MATCH(EPS!I4967,GWP!$B$2:$B$13,0))</f>
        <v>28</v>
      </c>
      <c r="L4967" s="4" t="e">
        <f t="shared" si="155"/>
        <v>#N/A</v>
      </c>
    </row>
    <row r="4968" spans="1:12">
      <c r="A4968" t="s">
        <v>10516</v>
      </c>
      <c r="B4968" t="s">
        <v>7325</v>
      </c>
      <c r="C4968" t="s">
        <v>1741</v>
      </c>
      <c r="D4968" t="s">
        <v>6882</v>
      </c>
      <c r="E4968" t="s">
        <v>1714</v>
      </c>
      <c r="H4968" t="str">
        <f>INDEX('Vensim Variables'!$B:$B,MATCH(EPS!$B4968,'Vensim Variables'!$A:$A,0))</f>
        <v>g pollutant</v>
      </c>
      <c r="I4968" t="str">
        <f t="shared" si="154"/>
        <v>N2O</v>
      </c>
      <c r="J4968" t="e">
        <f>INDEX(NoSettings!$C:$C,MATCH(EPS!$A4968,NoSettings!$A:$A,0))</f>
        <v>#N/A</v>
      </c>
      <c r="K4968">
        <f>INDEX(GWP!$C$2:$C$13,MATCH(EPS!I4968,GWP!$B$2:$B$13,0))</f>
        <v>265</v>
      </c>
      <c r="L4968" s="4" t="e">
        <f t="shared" si="155"/>
        <v>#N/A</v>
      </c>
    </row>
    <row r="4969" spans="1:12">
      <c r="A4969" t="s">
        <v>10517</v>
      </c>
      <c r="B4969" t="s">
        <v>7325</v>
      </c>
      <c r="C4969" t="s">
        <v>1741</v>
      </c>
      <c r="D4969" t="s">
        <v>6882</v>
      </c>
      <c r="E4969" t="s">
        <v>1715</v>
      </c>
      <c r="H4969" t="str">
        <f>INDEX('Vensim Variables'!$B:$B,MATCH(EPS!$B4969,'Vensim Variables'!$A:$A,0))</f>
        <v>g pollutant</v>
      </c>
      <c r="I4969" t="str">
        <f t="shared" si="154"/>
        <v>F gases</v>
      </c>
      <c r="J4969" t="e">
        <f>INDEX(NoSettings!$C:$C,MATCH(EPS!$A4969,NoSettings!$A:$A,0))</f>
        <v>#N/A</v>
      </c>
      <c r="K4969">
        <f>INDEX(GWP!$C$2:$C$13,MATCH(EPS!I4969,GWP!$B$2:$B$13,0))</f>
        <v>1</v>
      </c>
      <c r="L4969" s="4" t="e">
        <f t="shared" si="155"/>
        <v>#N/A</v>
      </c>
    </row>
    <row r="4970" spans="1:12">
      <c r="A4970" t="s">
        <v>10518</v>
      </c>
      <c r="B4970" t="s">
        <v>7325</v>
      </c>
      <c r="C4970" t="s">
        <v>1741</v>
      </c>
      <c r="D4970" t="s">
        <v>6883</v>
      </c>
      <c r="E4970" t="s">
        <v>1702</v>
      </c>
      <c r="H4970" t="str">
        <f>INDEX('Vensim Variables'!$B:$B,MATCH(EPS!$B4970,'Vensim Variables'!$A:$A,0))</f>
        <v>g pollutant</v>
      </c>
      <c r="I4970" t="str">
        <f t="shared" si="154"/>
        <v>CO2</v>
      </c>
      <c r="J4970" t="e">
        <f>INDEX(NoSettings!$C:$C,MATCH(EPS!$A4970,NoSettings!$A:$A,0))</f>
        <v>#N/A</v>
      </c>
      <c r="K4970">
        <f>INDEX(GWP!$C$2:$C$13,MATCH(EPS!I4970,GWP!$B$2:$B$13,0))</f>
        <v>1</v>
      </c>
      <c r="L4970" s="4" t="e">
        <f t="shared" si="155"/>
        <v>#N/A</v>
      </c>
    </row>
    <row r="4971" spans="1:12">
      <c r="A4971" t="s">
        <v>10519</v>
      </c>
      <c r="B4971" t="s">
        <v>7325</v>
      </c>
      <c r="C4971" t="s">
        <v>1741</v>
      </c>
      <c r="D4971" t="s">
        <v>6883</v>
      </c>
      <c r="E4971" t="s">
        <v>1705</v>
      </c>
      <c r="H4971" t="str">
        <f>INDEX('Vensim Variables'!$B:$B,MATCH(EPS!$B4971,'Vensim Variables'!$A:$A,0))</f>
        <v>g pollutant</v>
      </c>
      <c r="I4971" t="str">
        <f t="shared" si="154"/>
        <v>VOC</v>
      </c>
      <c r="J4971" t="e">
        <f>INDEX(NoSettings!$C:$C,MATCH(EPS!$A4971,NoSettings!$A:$A,0))</f>
        <v>#N/A</v>
      </c>
      <c r="K4971">
        <f>INDEX(GWP!$C$2:$C$13,MATCH(EPS!I4971,GWP!$B$2:$B$13,0))</f>
        <v>0</v>
      </c>
      <c r="L4971" s="4" t="e">
        <f t="shared" si="155"/>
        <v>#N/A</v>
      </c>
    </row>
    <row r="4972" spans="1:12">
      <c r="A4972" t="s">
        <v>10520</v>
      </c>
      <c r="B4972" t="s">
        <v>7325</v>
      </c>
      <c r="C4972" t="s">
        <v>1741</v>
      </c>
      <c r="D4972" t="s">
        <v>6883</v>
      </c>
      <c r="E4972" t="s">
        <v>1706</v>
      </c>
      <c r="H4972" t="str">
        <f>INDEX('Vensim Variables'!$B:$B,MATCH(EPS!$B4972,'Vensim Variables'!$A:$A,0))</f>
        <v>g pollutant</v>
      </c>
      <c r="I4972" t="str">
        <f t="shared" si="154"/>
        <v>CO</v>
      </c>
      <c r="J4972" t="e">
        <f>INDEX(NoSettings!$C:$C,MATCH(EPS!$A4972,NoSettings!$A:$A,0))</f>
        <v>#N/A</v>
      </c>
      <c r="K4972">
        <f>INDEX(GWP!$C$2:$C$13,MATCH(EPS!I4972,GWP!$B$2:$B$13,0))</f>
        <v>0</v>
      </c>
      <c r="L4972" s="4" t="e">
        <f t="shared" si="155"/>
        <v>#N/A</v>
      </c>
    </row>
    <row r="4973" spans="1:12">
      <c r="A4973" t="s">
        <v>10521</v>
      </c>
      <c r="B4973" t="s">
        <v>7325</v>
      </c>
      <c r="C4973" t="s">
        <v>1741</v>
      </c>
      <c r="D4973" t="s">
        <v>6883</v>
      </c>
      <c r="E4973" t="s">
        <v>1707</v>
      </c>
      <c r="H4973" t="str">
        <f>INDEX('Vensim Variables'!$B:$B,MATCH(EPS!$B4973,'Vensim Variables'!$A:$A,0))</f>
        <v>g pollutant</v>
      </c>
      <c r="I4973" t="str">
        <f t="shared" si="154"/>
        <v>NOx</v>
      </c>
      <c r="J4973" t="e">
        <f>INDEX(NoSettings!$C:$C,MATCH(EPS!$A4973,NoSettings!$A:$A,0))</f>
        <v>#N/A</v>
      </c>
      <c r="K4973">
        <f>INDEX(GWP!$C$2:$C$13,MATCH(EPS!I4973,GWP!$B$2:$B$13,0))</f>
        <v>0</v>
      </c>
      <c r="L4973" s="4" t="e">
        <f t="shared" si="155"/>
        <v>#N/A</v>
      </c>
    </row>
    <row r="4974" spans="1:12">
      <c r="A4974" t="s">
        <v>10522</v>
      </c>
      <c r="B4974" t="s">
        <v>7325</v>
      </c>
      <c r="C4974" t="s">
        <v>1741</v>
      </c>
      <c r="D4974" t="s">
        <v>6883</v>
      </c>
      <c r="E4974" t="s">
        <v>1708</v>
      </c>
      <c r="H4974" t="str">
        <f>INDEX('Vensim Variables'!$B:$B,MATCH(EPS!$B4974,'Vensim Variables'!$A:$A,0))</f>
        <v>g pollutant</v>
      </c>
      <c r="I4974" t="str">
        <f t="shared" si="154"/>
        <v>PM10</v>
      </c>
      <c r="J4974" t="e">
        <f>INDEX(NoSettings!$C:$C,MATCH(EPS!$A4974,NoSettings!$A:$A,0))</f>
        <v>#N/A</v>
      </c>
      <c r="K4974">
        <f>INDEX(GWP!$C$2:$C$13,MATCH(EPS!I4974,GWP!$B$2:$B$13,0))</f>
        <v>0</v>
      </c>
      <c r="L4974" s="4" t="e">
        <f t="shared" si="155"/>
        <v>#N/A</v>
      </c>
    </row>
    <row r="4975" spans="1:12">
      <c r="A4975" t="s">
        <v>10523</v>
      </c>
      <c r="B4975" t="s">
        <v>7325</v>
      </c>
      <c r="C4975" t="s">
        <v>1741</v>
      </c>
      <c r="D4975" t="s">
        <v>6883</v>
      </c>
      <c r="E4975" t="s">
        <v>1709</v>
      </c>
      <c r="H4975" t="str">
        <f>INDEX('Vensim Variables'!$B:$B,MATCH(EPS!$B4975,'Vensim Variables'!$A:$A,0))</f>
        <v>g pollutant</v>
      </c>
      <c r="I4975" t="str">
        <f t="shared" si="154"/>
        <v>PM25</v>
      </c>
      <c r="J4975" t="e">
        <f>INDEX(NoSettings!$C:$C,MATCH(EPS!$A4975,NoSettings!$A:$A,0))</f>
        <v>#N/A</v>
      </c>
      <c r="K4975">
        <f>INDEX(GWP!$C$2:$C$13,MATCH(EPS!I4975,GWP!$B$2:$B$13,0))</f>
        <v>0</v>
      </c>
      <c r="L4975" s="4" t="e">
        <f t="shared" si="155"/>
        <v>#N/A</v>
      </c>
    </row>
    <row r="4976" spans="1:12">
      <c r="A4976" t="s">
        <v>10524</v>
      </c>
      <c r="B4976" t="s">
        <v>7325</v>
      </c>
      <c r="C4976" t="s">
        <v>1741</v>
      </c>
      <c r="D4976" t="s">
        <v>6883</v>
      </c>
      <c r="E4976" t="s">
        <v>1710</v>
      </c>
      <c r="H4976" t="str">
        <f>INDEX('Vensim Variables'!$B:$B,MATCH(EPS!$B4976,'Vensim Variables'!$A:$A,0))</f>
        <v>g pollutant</v>
      </c>
      <c r="I4976" t="str">
        <f t="shared" si="154"/>
        <v>SOx</v>
      </c>
      <c r="J4976" t="e">
        <f>INDEX(NoSettings!$C:$C,MATCH(EPS!$A4976,NoSettings!$A:$A,0))</f>
        <v>#N/A</v>
      </c>
      <c r="K4976">
        <f>INDEX(GWP!$C$2:$C$13,MATCH(EPS!I4976,GWP!$B$2:$B$13,0))</f>
        <v>0</v>
      </c>
      <c r="L4976" s="4" t="e">
        <f t="shared" si="155"/>
        <v>#N/A</v>
      </c>
    </row>
    <row r="4977" spans="1:12">
      <c r="A4977" t="s">
        <v>10525</v>
      </c>
      <c r="B4977" t="s">
        <v>7325</v>
      </c>
      <c r="C4977" t="s">
        <v>1741</v>
      </c>
      <c r="D4977" t="s">
        <v>6883</v>
      </c>
      <c r="E4977" t="s">
        <v>1711</v>
      </c>
      <c r="H4977" t="str">
        <f>INDEX('Vensim Variables'!$B:$B,MATCH(EPS!$B4977,'Vensim Variables'!$A:$A,0))</f>
        <v>g pollutant</v>
      </c>
      <c r="I4977" t="str">
        <f t="shared" si="154"/>
        <v>BC</v>
      </c>
      <c r="J4977" t="e">
        <f>INDEX(NoSettings!$C:$C,MATCH(EPS!$A4977,NoSettings!$A:$A,0))</f>
        <v>#N/A</v>
      </c>
      <c r="K4977">
        <f>INDEX(GWP!$C$2:$C$13,MATCH(EPS!I4977,GWP!$B$2:$B$13,0))</f>
        <v>0</v>
      </c>
      <c r="L4977" s="4" t="e">
        <f t="shared" si="155"/>
        <v>#N/A</v>
      </c>
    </row>
    <row r="4978" spans="1:12">
      <c r="A4978" t="s">
        <v>10526</v>
      </c>
      <c r="B4978" t="s">
        <v>7325</v>
      </c>
      <c r="C4978" t="s">
        <v>1741</v>
      </c>
      <c r="D4978" t="s">
        <v>6883</v>
      </c>
      <c r="E4978" t="s">
        <v>1712</v>
      </c>
      <c r="H4978" t="str">
        <f>INDEX('Vensim Variables'!$B:$B,MATCH(EPS!$B4978,'Vensim Variables'!$A:$A,0))</f>
        <v>g pollutant</v>
      </c>
      <c r="I4978" t="str">
        <f t="shared" si="154"/>
        <v>OC</v>
      </c>
      <c r="J4978" t="e">
        <f>INDEX(NoSettings!$C:$C,MATCH(EPS!$A4978,NoSettings!$A:$A,0))</f>
        <v>#N/A</v>
      </c>
      <c r="K4978">
        <f>INDEX(GWP!$C$2:$C$13,MATCH(EPS!I4978,GWP!$B$2:$B$13,0))</f>
        <v>0</v>
      </c>
      <c r="L4978" s="4" t="e">
        <f t="shared" si="155"/>
        <v>#N/A</v>
      </c>
    </row>
    <row r="4979" spans="1:12">
      <c r="A4979" t="s">
        <v>10527</v>
      </c>
      <c r="B4979" t="s">
        <v>7325</v>
      </c>
      <c r="C4979" t="s">
        <v>1741</v>
      </c>
      <c r="D4979" t="s">
        <v>6883</v>
      </c>
      <c r="E4979" t="s">
        <v>1713</v>
      </c>
      <c r="H4979" t="str">
        <f>INDEX('Vensim Variables'!$B:$B,MATCH(EPS!$B4979,'Vensim Variables'!$A:$A,0))</f>
        <v>g pollutant</v>
      </c>
      <c r="I4979" t="str">
        <f t="shared" si="154"/>
        <v>CH4</v>
      </c>
      <c r="J4979" t="e">
        <f>INDEX(NoSettings!$C:$C,MATCH(EPS!$A4979,NoSettings!$A:$A,0))</f>
        <v>#N/A</v>
      </c>
      <c r="K4979">
        <f>INDEX(GWP!$C$2:$C$13,MATCH(EPS!I4979,GWP!$B$2:$B$13,0))</f>
        <v>28</v>
      </c>
      <c r="L4979" s="4" t="e">
        <f t="shared" si="155"/>
        <v>#N/A</v>
      </c>
    </row>
    <row r="4980" spans="1:12">
      <c r="A4980" t="s">
        <v>10528</v>
      </c>
      <c r="B4980" t="s">
        <v>7325</v>
      </c>
      <c r="C4980" t="s">
        <v>1741</v>
      </c>
      <c r="D4980" t="s">
        <v>6883</v>
      </c>
      <c r="E4980" t="s">
        <v>1714</v>
      </c>
      <c r="H4980" t="str">
        <f>INDEX('Vensim Variables'!$B:$B,MATCH(EPS!$B4980,'Vensim Variables'!$A:$A,0))</f>
        <v>g pollutant</v>
      </c>
      <c r="I4980" t="str">
        <f t="shared" si="154"/>
        <v>N2O</v>
      </c>
      <c r="J4980" t="e">
        <f>INDEX(NoSettings!$C:$C,MATCH(EPS!$A4980,NoSettings!$A:$A,0))</f>
        <v>#N/A</v>
      </c>
      <c r="K4980">
        <f>INDEX(GWP!$C$2:$C$13,MATCH(EPS!I4980,GWP!$B$2:$B$13,0))</f>
        <v>265</v>
      </c>
      <c r="L4980" s="4" t="e">
        <f t="shared" si="155"/>
        <v>#N/A</v>
      </c>
    </row>
    <row r="4981" spans="1:12">
      <c r="A4981" t="s">
        <v>10529</v>
      </c>
      <c r="B4981" t="s">
        <v>7325</v>
      </c>
      <c r="C4981" t="s">
        <v>1741</v>
      </c>
      <c r="D4981" t="s">
        <v>6883</v>
      </c>
      <c r="E4981" t="s">
        <v>1715</v>
      </c>
      <c r="H4981" t="str">
        <f>INDEX('Vensim Variables'!$B:$B,MATCH(EPS!$B4981,'Vensim Variables'!$A:$A,0))</f>
        <v>g pollutant</v>
      </c>
      <c r="I4981" t="str">
        <f t="shared" si="154"/>
        <v>F gases</v>
      </c>
      <c r="J4981" t="e">
        <f>INDEX(NoSettings!$C:$C,MATCH(EPS!$A4981,NoSettings!$A:$A,0))</f>
        <v>#N/A</v>
      </c>
      <c r="K4981">
        <f>INDEX(GWP!$C$2:$C$13,MATCH(EPS!I4981,GWP!$B$2:$B$13,0))</f>
        <v>1</v>
      </c>
      <c r="L4981" s="4" t="e">
        <f t="shared" si="155"/>
        <v>#N/A</v>
      </c>
    </row>
    <row r="4982" spans="1:12">
      <c r="A4982" t="s">
        <v>10530</v>
      </c>
      <c r="B4982" t="s">
        <v>7325</v>
      </c>
      <c r="C4982" t="s">
        <v>1741</v>
      </c>
      <c r="D4982" t="s">
        <v>6884</v>
      </c>
      <c r="E4982" t="s">
        <v>1702</v>
      </c>
      <c r="H4982" t="str">
        <f>INDEX('Vensim Variables'!$B:$B,MATCH(EPS!$B4982,'Vensim Variables'!$A:$A,0))</f>
        <v>g pollutant</v>
      </c>
      <c r="I4982" t="str">
        <f t="shared" si="154"/>
        <v>CO2</v>
      </c>
      <c r="J4982" t="e">
        <f>INDEX(NoSettings!$C:$C,MATCH(EPS!$A4982,NoSettings!$A:$A,0))</f>
        <v>#N/A</v>
      </c>
      <c r="K4982">
        <f>INDEX(GWP!$C$2:$C$13,MATCH(EPS!I4982,GWP!$B$2:$B$13,0))</f>
        <v>1</v>
      </c>
      <c r="L4982" s="4" t="e">
        <f t="shared" si="155"/>
        <v>#N/A</v>
      </c>
    </row>
    <row r="4983" spans="1:12">
      <c r="A4983" t="s">
        <v>10531</v>
      </c>
      <c r="B4983" t="s">
        <v>7325</v>
      </c>
      <c r="C4983" t="s">
        <v>1741</v>
      </c>
      <c r="D4983" t="s">
        <v>6884</v>
      </c>
      <c r="E4983" t="s">
        <v>1705</v>
      </c>
      <c r="H4983" t="str">
        <f>INDEX('Vensim Variables'!$B:$B,MATCH(EPS!$B4983,'Vensim Variables'!$A:$A,0))</f>
        <v>g pollutant</v>
      </c>
      <c r="I4983" t="str">
        <f t="shared" si="154"/>
        <v>VOC</v>
      </c>
      <c r="J4983" t="e">
        <f>INDEX(NoSettings!$C:$C,MATCH(EPS!$A4983,NoSettings!$A:$A,0))</f>
        <v>#N/A</v>
      </c>
      <c r="K4983">
        <f>INDEX(GWP!$C$2:$C$13,MATCH(EPS!I4983,GWP!$B$2:$B$13,0))</f>
        <v>0</v>
      </c>
      <c r="L4983" s="4" t="e">
        <f t="shared" si="155"/>
        <v>#N/A</v>
      </c>
    </row>
    <row r="4984" spans="1:12">
      <c r="A4984" t="s">
        <v>10532</v>
      </c>
      <c r="B4984" t="s">
        <v>7325</v>
      </c>
      <c r="C4984" t="s">
        <v>1741</v>
      </c>
      <c r="D4984" t="s">
        <v>6884</v>
      </c>
      <c r="E4984" t="s">
        <v>1706</v>
      </c>
      <c r="H4984" t="str">
        <f>INDEX('Vensim Variables'!$B:$B,MATCH(EPS!$B4984,'Vensim Variables'!$A:$A,0))</f>
        <v>g pollutant</v>
      </c>
      <c r="I4984" t="str">
        <f t="shared" si="154"/>
        <v>CO</v>
      </c>
      <c r="J4984" t="e">
        <f>INDEX(NoSettings!$C:$C,MATCH(EPS!$A4984,NoSettings!$A:$A,0))</f>
        <v>#N/A</v>
      </c>
      <c r="K4984">
        <f>INDEX(GWP!$C$2:$C$13,MATCH(EPS!I4984,GWP!$B$2:$B$13,0))</f>
        <v>0</v>
      </c>
      <c r="L4984" s="4" t="e">
        <f t="shared" si="155"/>
        <v>#N/A</v>
      </c>
    </row>
    <row r="4985" spans="1:12">
      <c r="A4985" t="s">
        <v>10533</v>
      </c>
      <c r="B4985" t="s">
        <v>7325</v>
      </c>
      <c r="C4985" t="s">
        <v>1741</v>
      </c>
      <c r="D4985" t="s">
        <v>6884</v>
      </c>
      <c r="E4985" t="s">
        <v>1707</v>
      </c>
      <c r="H4985" t="str">
        <f>INDEX('Vensim Variables'!$B:$B,MATCH(EPS!$B4985,'Vensim Variables'!$A:$A,0))</f>
        <v>g pollutant</v>
      </c>
      <c r="I4985" t="str">
        <f t="shared" si="154"/>
        <v>NOx</v>
      </c>
      <c r="J4985" t="e">
        <f>INDEX(NoSettings!$C:$C,MATCH(EPS!$A4985,NoSettings!$A:$A,0))</f>
        <v>#N/A</v>
      </c>
      <c r="K4985">
        <f>INDEX(GWP!$C$2:$C$13,MATCH(EPS!I4985,GWP!$B$2:$B$13,0))</f>
        <v>0</v>
      </c>
      <c r="L4985" s="4" t="e">
        <f t="shared" si="155"/>
        <v>#N/A</v>
      </c>
    </row>
    <row r="4986" spans="1:12">
      <c r="A4986" t="s">
        <v>10534</v>
      </c>
      <c r="B4986" t="s">
        <v>7325</v>
      </c>
      <c r="C4986" t="s">
        <v>1741</v>
      </c>
      <c r="D4986" t="s">
        <v>6884</v>
      </c>
      <c r="E4986" t="s">
        <v>1708</v>
      </c>
      <c r="H4986" t="str">
        <f>INDEX('Vensim Variables'!$B:$B,MATCH(EPS!$B4986,'Vensim Variables'!$A:$A,0))</f>
        <v>g pollutant</v>
      </c>
      <c r="I4986" t="str">
        <f t="shared" si="154"/>
        <v>PM10</v>
      </c>
      <c r="J4986" t="e">
        <f>INDEX(NoSettings!$C:$C,MATCH(EPS!$A4986,NoSettings!$A:$A,0))</f>
        <v>#N/A</v>
      </c>
      <c r="K4986">
        <f>INDEX(GWP!$C$2:$C$13,MATCH(EPS!I4986,GWP!$B$2:$B$13,0))</f>
        <v>0</v>
      </c>
      <c r="L4986" s="4" t="e">
        <f t="shared" si="155"/>
        <v>#N/A</v>
      </c>
    </row>
    <row r="4987" spans="1:12">
      <c r="A4987" t="s">
        <v>10535</v>
      </c>
      <c r="B4987" t="s">
        <v>7325</v>
      </c>
      <c r="C4987" t="s">
        <v>1741</v>
      </c>
      <c r="D4987" t="s">
        <v>6884</v>
      </c>
      <c r="E4987" t="s">
        <v>1709</v>
      </c>
      <c r="H4987" t="str">
        <f>INDEX('Vensim Variables'!$B:$B,MATCH(EPS!$B4987,'Vensim Variables'!$A:$A,0))</f>
        <v>g pollutant</v>
      </c>
      <c r="I4987" t="str">
        <f t="shared" si="154"/>
        <v>PM25</v>
      </c>
      <c r="J4987" t="e">
        <f>INDEX(NoSettings!$C:$C,MATCH(EPS!$A4987,NoSettings!$A:$A,0))</f>
        <v>#N/A</v>
      </c>
      <c r="K4987">
        <f>INDEX(GWP!$C$2:$C$13,MATCH(EPS!I4987,GWP!$B$2:$B$13,0))</f>
        <v>0</v>
      </c>
      <c r="L4987" s="4" t="e">
        <f t="shared" si="155"/>
        <v>#N/A</v>
      </c>
    </row>
    <row r="4988" spans="1:12">
      <c r="A4988" t="s">
        <v>10536</v>
      </c>
      <c r="B4988" t="s">
        <v>7325</v>
      </c>
      <c r="C4988" t="s">
        <v>1741</v>
      </c>
      <c r="D4988" t="s">
        <v>6884</v>
      </c>
      <c r="E4988" t="s">
        <v>1710</v>
      </c>
      <c r="H4988" t="str">
        <f>INDEX('Vensim Variables'!$B:$B,MATCH(EPS!$B4988,'Vensim Variables'!$A:$A,0))</f>
        <v>g pollutant</v>
      </c>
      <c r="I4988" t="str">
        <f t="shared" si="154"/>
        <v>SOx</v>
      </c>
      <c r="J4988" t="e">
        <f>INDEX(NoSettings!$C:$C,MATCH(EPS!$A4988,NoSettings!$A:$A,0))</f>
        <v>#N/A</v>
      </c>
      <c r="K4988">
        <f>INDEX(GWP!$C$2:$C$13,MATCH(EPS!I4988,GWP!$B$2:$B$13,0))</f>
        <v>0</v>
      </c>
      <c r="L4988" s="4" t="e">
        <f t="shared" si="155"/>
        <v>#N/A</v>
      </c>
    </row>
    <row r="4989" spans="1:12">
      <c r="A4989" t="s">
        <v>10537</v>
      </c>
      <c r="B4989" t="s">
        <v>7325</v>
      </c>
      <c r="C4989" t="s">
        <v>1741</v>
      </c>
      <c r="D4989" t="s">
        <v>6884</v>
      </c>
      <c r="E4989" t="s">
        <v>1711</v>
      </c>
      <c r="H4989" t="str">
        <f>INDEX('Vensim Variables'!$B:$B,MATCH(EPS!$B4989,'Vensim Variables'!$A:$A,0))</f>
        <v>g pollutant</v>
      </c>
      <c r="I4989" t="str">
        <f t="shared" si="154"/>
        <v>BC</v>
      </c>
      <c r="J4989" t="e">
        <f>INDEX(NoSettings!$C:$C,MATCH(EPS!$A4989,NoSettings!$A:$A,0))</f>
        <v>#N/A</v>
      </c>
      <c r="K4989">
        <f>INDEX(GWP!$C$2:$C$13,MATCH(EPS!I4989,GWP!$B$2:$B$13,0))</f>
        <v>0</v>
      </c>
      <c r="L4989" s="4" t="e">
        <f t="shared" si="155"/>
        <v>#N/A</v>
      </c>
    </row>
    <row r="4990" spans="1:12">
      <c r="A4990" t="s">
        <v>10538</v>
      </c>
      <c r="B4990" t="s">
        <v>7325</v>
      </c>
      <c r="C4990" t="s">
        <v>1741</v>
      </c>
      <c r="D4990" t="s">
        <v>6884</v>
      </c>
      <c r="E4990" t="s">
        <v>1712</v>
      </c>
      <c r="H4990" t="str">
        <f>INDEX('Vensim Variables'!$B:$B,MATCH(EPS!$B4990,'Vensim Variables'!$A:$A,0))</f>
        <v>g pollutant</v>
      </c>
      <c r="I4990" t="str">
        <f t="shared" si="154"/>
        <v>OC</v>
      </c>
      <c r="J4990" t="e">
        <f>INDEX(NoSettings!$C:$C,MATCH(EPS!$A4990,NoSettings!$A:$A,0))</f>
        <v>#N/A</v>
      </c>
      <c r="K4990">
        <f>INDEX(GWP!$C$2:$C$13,MATCH(EPS!I4990,GWP!$B$2:$B$13,0))</f>
        <v>0</v>
      </c>
      <c r="L4990" s="4" t="e">
        <f t="shared" si="155"/>
        <v>#N/A</v>
      </c>
    </row>
    <row r="4991" spans="1:12">
      <c r="A4991" t="s">
        <v>10539</v>
      </c>
      <c r="B4991" t="s">
        <v>7325</v>
      </c>
      <c r="C4991" t="s">
        <v>1741</v>
      </c>
      <c r="D4991" t="s">
        <v>6884</v>
      </c>
      <c r="E4991" t="s">
        <v>1713</v>
      </c>
      <c r="H4991" t="str">
        <f>INDEX('Vensim Variables'!$B:$B,MATCH(EPS!$B4991,'Vensim Variables'!$A:$A,0))</f>
        <v>g pollutant</v>
      </c>
      <c r="I4991" t="str">
        <f t="shared" si="154"/>
        <v>CH4</v>
      </c>
      <c r="J4991" t="e">
        <f>INDEX(NoSettings!$C:$C,MATCH(EPS!$A4991,NoSettings!$A:$A,0))</f>
        <v>#N/A</v>
      </c>
      <c r="K4991">
        <f>INDEX(GWP!$C$2:$C$13,MATCH(EPS!I4991,GWP!$B$2:$B$13,0))</f>
        <v>28</v>
      </c>
      <c r="L4991" s="4" t="e">
        <f t="shared" si="155"/>
        <v>#N/A</v>
      </c>
    </row>
    <row r="4992" spans="1:12">
      <c r="A4992" t="s">
        <v>10540</v>
      </c>
      <c r="B4992" t="s">
        <v>7325</v>
      </c>
      <c r="C4992" t="s">
        <v>1741</v>
      </c>
      <c r="D4992" t="s">
        <v>6884</v>
      </c>
      <c r="E4992" t="s">
        <v>1714</v>
      </c>
      <c r="H4992" t="str">
        <f>INDEX('Vensim Variables'!$B:$B,MATCH(EPS!$B4992,'Vensim Variables'!$A:$A,0))</f>
        <v>g pollutant</v>
      </c>
      <c r="I4992" t="str">
        <f t="shared" si="154"/>
        <v>N2O</v>
      </c>
      <c r="J4992" t="e">
        <f>INDEX(NoSettings!$C:$C,MATCH(EPS!$A4992,NoSettings!$A:$A,0))</f>
        <v>#N/A</v>
      </c>
      <c r="K4992">
        <f>INDEX(GWP!$C$2:$C$13,MATCH(EPS!I4992,GWP!$B$2:$B$13,0))</f>
        <v>265</v>
      </c>
      <c r="L4992" s="4" t="e">
        <f t="shared" si="155"/>
        <v>#N/A</v>
      </c>
    </row>
    <row r="4993" spans="1:12">
      <c r="A4993" t="s">
        <v>10541</v>
      </c>
      <c r="B4993" t="s">
        <v>7325</v>
      </c>
      <c r="C4993" t="s">
        <v>1741</v>
      </c>
      <c r="D4993" t="s">
        <v>6884</v>
      </c>
      <c r="E4993" t="s">
        <v>1715</v>
      </c>
      <c r="H4993" t="str">
        <f>INDEX('Vensim Variables'!$B:$B,MATCH(EPS!$B4993,'Vensim Variables'!$A:$A,0))</f>
        <v>g pollutant</v>
      </c>
      <c r="I4993" t="str">
        <f t="shared" si="154"/>
        <v>F gases</v>
      </c>
      <c r="J4993" t="e">
        <f>INDEX(NoSettings!$C:$C,MATCH(EPS!$A4993,NoSettings!$A:$A,0))</f>
        <v>#N/A</v>
      </c>
      <c r="K4993">
        <f>INDEX(GWP!$C$2:$C$13,MATCH(EPS!I4993,GWP!$B$2:$B$13,0))</f>
        <v>1</v>
      </c>
      <c r="L4993" s="4" t="e">
        <f t="shared" si="155"/>
        <v>#N/A</v>
      </c>
    </row>
    <row r="4994" spans="1:12">
      <c r="A4994" t="s">
        <v>10542</v>
      </c>
      <c r="B4994" t="s">
        <v>7325</v>
      </c>
      <c r="C4994" t="s">
        <v>1741</v>
      </c>
      <c r="D4994" t="s">
        <v>6885</v>
      </c>
      <c r="E4994" t="s">
        <v>1702</v>
      </c>
      <c r="H4994" t="str">
        <f>INDEX('Vensim Variables'!$B:$B,MATCH(EPS!$B4994,'Vensim Variables'!$A:$A,0))</f>
        <v>g pollutant</v>
      </c>
      <c r="I4994" t="str">
        <f t="shared" si="154"/>
        <v>CO2</v>
      </c>
      <c r="J4994" t="e">
        <f>INDEX(NoSettings!$C:$C,MATCH(EPS!$A4994,NoSettings!$A:$A,0))</f>
        <v>#N/A</v>
      </c>
      <c r="K4994">
        <f>INDEX(GWP!$C$2:$C$13,MATCH(EPS!I4994,GWP!$B$2:$B$13,0))</f>
        <v>1</v>
      </c>
      <c r="L4994" s="4" t="e">
        <f t="shared" si="155"/>
        <v>#N/A</v>
      </c>
    </row>
    <row r="4995" spans="1:12">
      <c r="A4995" t="s">
        <v>10543</v>
      </c>
      <c r="B4995" t="s">
        <v>7325</v>
      </c>
      <c r="C4995" t="s">
        <v>1741</v>
      </c>
      <c r="D4995" t="s">
        <v>6885</v>
      </c>
      <c r="E4995" t="s">
        <v>1705</v>
      </c>
      <c r="H4995" t="str">
        <f>INDEX('Vensim Variables'!$B:$B,MATCH(EPS!$B4995,'Vensim Variables'!$A:$A,0))</f>
        <v>g pollutant</v>
      </c>
      <c r="I4995" t="str">
        <f t="shared" ref="I4995:I5058" si="156">IF(OR(C4995="CO2",C4995="CH4",C4995="N2O",C4995="F gases",C4995="VOC",C4995="CO",C4995="NOx",C4995="PM10",C4995="PM25",C4995="SOx",C4995="BC",C4995="OC"),C4995,IF(OR(D4995="CO2",D4995="CH4",D4995="N2O",D4995="F gases",D4995="VOC",D4995="CO",D4995="NOx",D4995="PM10",D4995="PM25",D4995="SOx",D4995="BC",D4995="OC"),D4995,IF(OR(E4995="CO2",E4995="CH4",E4995="N2O",E4995="F gases",E4995="VOC",E4995="CO",E4995="NOx",E4995="PM10",E4995="PM25",E4995="SOx",E4995="BC",E4995="OC"),E4995,"NA")))</f>
        <v>VOC</v>
      </c>
      <c r="J4995" t="e">
        <f>INDEX(NoSettings!$C:$C,MATCH(EPS!$A4995,NoSettings!$A:$A,0))</f>
        <v>#N/A</v>
      </c>
      <c r="K4995">
        <f>INDEX(GWP!$C$2:$C$13,MATCH(EPS!I4995,GWP!$B$2:$B$13,0))</f>
        <v>0</v>
      </c>
      <c r="L4995" s="4" t="e">
        <f t="shared" ref="L4995:L5058" si="157">IF(H4995="g pollutant",K4995*J4995/10^12,IF(H4995="MMTCO2e",J4995,IF(H4995="MWh",J4995,0)))</f>
        <v>#N/A</v>
      </c>
    </row>
    <row r="4996" spans="1:12">
      <c r="A4996" t="s">
        <v>10544</v>
      </c>
      <c r="B4996" t="s">
        <v>7325</v>
      </c>
      <c r="C4996" t="s">
        <v>1741</v>
      </c>
      <c r="D4996" t="s">
        <v>6885</v>
      </c>
      <c r="E4996" t="s">
        <v>1706</v>
      </c>
      <c r="H4996" t="str">
        <f>INDEX('Vensim Variables'!$B:$B,MATCH(EPS!$B4996,'Vensim Variables'!$A:$A,0))</f>
        <v>g pollutant</v>
      </c>
      <c r="I4996" t="str">
        <f t="shared" si="156"/>
        <v>CO</v>
      </c>
      <c r="J4996" t="e">
        <f>INDEX(NoSettings!$C:$C,MATCH(EPS!$A4996,NoSettings!$A:$A,0))</f>
        <v>#N/A</v>
      </c>
      <c r="K4996">
        <f>INDEX(GWP!$C$2:$C$13,MATCH(EPS!I4996,GWP!$B$2:$B$13,0))</f>
        <v>0</v>
      </c>
      <c r="L4996" s="4" t="e">
        <f t="shared" si="157"/>
        <v>#N/A</v>
      </c>
    </row>
    <row r="4997" spans="1:12">
      <c r="A4997" t="s">
        <v>10545</v>
      </c>
      <c r="B4997" t="s">
        <v>7325</v>
      </c>
      <c r="C4997" t="s">
        <v>1741</v>
      </c>
      <c r="D4997" t="s">
        <v>6885</v>
      </c>
      <c r="E4997" t="s">
        <v>1707</v>
      </c>
      <c r="H4997" t="str">
        <f>INDEX('Vensim Variables'!$B:$B,MATCH(EPS!$B4997,'Vensim Variables'!$A:$A,0))</f>
        <v>g pollutant</v>
      </c>
      <c r="I4997" t="str">
        <f t="shared" si="156"/>
        <v>NOx</v>
      </c>
      <c r="J4997" t="e">
        <f>INDEX(NoSettings!$C:$C,MATCH(EPS!$A4997,NoSettings!$A:$A,0))</f>
        <v>#N/A</v>
      </c>
      <c r="K4997">
        <f>INDEX(GWP!$C$2:$C$13,MATCH(EPS!I4997,GWP!$B$2:$B$13,0))</f>
        <v>0</v>
      </c>
      <c r="L4997" s="4" t="e">
        <f t="shared" si="157"/>
        <v>#N/A</v>
      </c>
    </row>
    <row r="4998" spans="1:12">
      <c r="A4998" t="s">
        <v>10546</v>
      </c>
      <c r="B4998" t="s">
        <v>7325</v>
      </c>
      <c r="C4998" t="s">
        <v>1741</v>
      </c>
      <c r="D4998" t="s">
        <v>6885</v>
      </c>
      <c r="E4998" t="s">
        <v>1708</v>
      </c>
      <c r="H4998" t="str">
        <f>INDEX('Vensim Variables'!$B:$B,MATCH(EPS!$B4998,'Vensim Variables'!$A:$A,0))</f>
        <v>g pollutant</v>
      </c>
      <c r="I4998" t="str">
        <f t="shared" si="156"/>
        <v>PM10</v>
      </c>
      <c r="J4998" t="e">
        <f>INDEX(NoSettings!$C:$C,MATCH(EPS!$A4998,NoSettings!$A:$A,0))</f>
        <v>#N/A</v>
      </c>
      <c r="K4998">
        <f>INDEX(GWP!$C$2:$C$13,MATCH(EPS!I4998,GWP!$B$2:$B$13,0))</f>
        <v>0</v>
      </c>
      <c r="L4998" s="4" t="e">
        <f t="shared" si="157"/>
        <v>#N/A</v>
      </c>
    </row>
    <row r="4999" spans="1:12">
      <c r="A4999" t="s">
        <v>10547</v>
      </c>
      <c r="B4999" t="s">
        <v>7325</v>
      </c>
      <c r="C4999" t="s">
        <v>1741</v>
      </c>
      <c r="D4999" t="s">
        <v>6885</v>
      </c>
      <c r="E4999" t="s">
        <v>1709</v>
      </c>
      <c r="H4999" t="str">
        <f>INDEX('Vensim Variables'!$B:$B,MATCH(EPS!$B4999,'Vensim Variables'!$A:$A,0))</f>
        <v>g pollutant</v>
      </c>
      <c r="I4999" t="str">
        <f t="shared" si="156"/>
        <v>PM25</v>
      </c>
      <c r="J4999" t="e">
        <f>INDEX(NoSettings!$C:$C,MATCH(EPS!$A4999,NoSettings!$A:$A,0))</f>
        <v>#N/A</v>
      </c>
      <c r="K4999">
        <f>INDEX(GWP!$C$2:$C$13,MATCH(EPS!I4999,GWP!$B$2:$B$13,0))</f>
        <v>0</v>
      </c>
      <c r="L4999" s="4" t="e">
        <f t="shared" si="157"/>
        <v>#N/A</v>
      </c>
    </row>
    <row r="5000" spans="1:12">
      <c r="A5000" t="s">
        <v>10548</v>
      </c>
      <c r="B5000" t="s">
        <v>7325</v>
      </c>
      <c r="C5000" t="s">
        <v>1741</v>
      </c>
      <c r="D5000" t="s">
        <v>6885</v>
      </c>
      <c r="E5000" t="s">
        <v>1710</v>
      </c>
      <c r="H5000" t="str">
        <f>INDEX('Vensim Variables'!$B:$B,MATCH(EPS!$B5000,'Vensim Variables'!$A:$A,0))</f>
        <v>g pollutant</v>
      </c>
      <c r="I5000" t="str">
        <f t="shared" si="156"/>
        <v>SOx</v>
      </c>
      <c r="J5000" t="e">
        <f>INDEX(NoSettings!$C:$C,MATCH(EPS!$A5000,NoSettings!$A:$A,0))</f>
        <v>#N/A</v>
      </c>
      <c r="K5000">
        <f>INDEX(GWP!$C$2:$C$13,MATCH(EPS!I5000,GWP!$B$2:$B$13,0))</f>
        <v>0</v>
      </c>
      <c r="L5000" s="4" t="e">
        <f t="shared" si="157"/>
        <v>#N/A</v>
      </c>
    </row>
    <row r="5001" spans="1:12">
      <c r="A5001" t="s">
        <v>10549</v>
      </c>
      <c r="B5001" t="s">
        <v>7325</v>
      </c>
      <c r="C5001" t="s">
        <v>1741</v>
      </c>
      <c r="D5001" t="s">
        <v>6885</v>
      </c>
      <c r="E5001" t="s">
        <v>1711</v>
      </c>
      <c r="H5001" t="str">
        <f>INDEX('Vensim Variables'!$B:$B,MATCH(EPS!$B5001,'Vensim Variables'!$A:$A,0))</f>
        <v>g pollutant</v>
      </c>
      <c r="I5001" t="str">
        <f t="shared" si="156"/>
        <v>BC</v>
      </c>
      <c r="J5001" t="e">
        <f>INDEX(NoSettings!$C:$C,MATCH(EPS!$A5001,NoSettings!$A:$A,0))</f>
        <v>#N/A</v>
      </c>
      <c r="K5001">
        <f>INDEX(GWP!$C$2:$C$13,MATCH(EPS!I5001,GWP!$B$2:$B$13,0))</f>
        <v>0</v>
      </c>
      <c r="L5001" s="4" t="e">
        <f t="shared" si="157"/>
        <v>#N/A</v>
      </c>
    </row>
    <row r="5002" spans="1:12">
      <c r="A5002" t="s">
        <v>10550</v>
      </c>
      <c r="B5002" t="s">
        <v>7325</v>
      </c>
      <c r="C5002" t="s">
        <v>1741</v>
      </c>
      <c r="D5002" t="s">
        <v>6885</v>
      </c>
      <c r="E5002" t="s">
        <v>1712</v>
      </c>
      <c r="H5002" t="str">
        <f>INDEX('Vensim Variables'!$B:$B,MATCH(EPS!$B5002,'Vensim Variables'!$A:$A,0))</f>
        <v>g pollutant</v>
      </c>
      <c r="I5002" t="str">
        <f t="shared" si="156"/>
        <v>OC</v>
      </c>
      <c r="J5002" t="e">
        <f>INDEX(NoSettings!$C:$C,MATCH(EPS!$A5002,NoSettings!$A:$A,0))</f>
        <v>#N/A</v>
      </c>
      <c r="K5002">
        <f>INDEX(GWP!$C$2:$C$13,MATCH(EPS!I5002,GWP!$B$2:$B$13,0))</f>
        <v>0</v>
      </c>
      <c r="L5002" s="4" t="e">
        <f t="shared" si="157"/>
        <v>#N/A</v>
      </c>
    </row>
    <row r="5003" spans="1:12">
      <c r="A5003" t="s">
        <v>10551</v>
      </c>
      <c r="B5003" t="s">
        <v>7325</v>
      </c>
      <c r="C5003" t="s">
        <v>1741</v>
      </c>
      <c r="D5003" t="s">
        <v>6885</v>
      </c>
      <c r="E5003" t="s">
        <v>1713</v>
      </c>
      <c r="H5003" t="str">
        <f>INDEX('Vensim Variables'!$B:$B,MATCH(EPS!$B5003,'Vensim Variables'!$A:$A,0))</f>
        <v>g pollutant</v>
      </c>
      <c r="I5003" t="str">
        <f t="shared" si="156"/>
        <v>CH4</v>
      </c>
      <c r="J5003" t="e">
        <f>INDEX(NoSettings!$C:$C,MATCH(EPS!$A5003,NoSettings!$A:$A,0))</f>
        <v>#N/A</v>
      </c>
      <c r="K5003">
        <f>INDEX(GWP!$C$2:$C$13,MATCH(EPS!I5003,GWP!$B$2:$B$13,0))</f>
        <v>28</v>
      </c>
      <c r="L5003" s="4" t="e">
        <f t="shared" si="157"/>
        <v>#N/A</v>
      </c>
    </row>
    <row r="5004" spans="1:12">
      <c r="A5004" t="s">
        <v>10552</v>
      </c>
      <c r="B5004" t="s">
        <v>7325</v>
      </c>
      <c r="C5004" t="s">
        <v>1741</v>
      </c>
      <c r="D5004" t="s">
        <v>6885</v>
      </c>
      <c r="E5004" t="s">
        <v>1714</v>
      </c>
      <c r="H5004" t="str">
        <f>INDEX('Vensim Variables'!$B:$B,MATCH(EPS!$B5004,'Vensim Variables'!$A:$A,0))</f>
        <v>g pollutant</v>
      </c>
      <c r="I5004" t="str">
        <f t="shared" si="156"/>
        <v>N2O</v>
      </c>
      <c r="J5004" t="e">
        <f>INDEX(NoSettings!$C:$C,MATCH(EPS!$A5004,NoSettings!$A:$A,0))</f>
        <v>#N/A</v>
      </c>
      <c r="K5004">
        <f>INDEX(GWP!$C$2:$C$13,MATCH(EPS!I5004,GWP!$B$2:$B$13,0))</f>
        <v>265</v>
      </c>
      <c r="L5004" s="4" t="e">
        <f t="shared" si="157"/>
        <v>#N/A</v>
      </c>
    </row>
    <row r="5005" spans="1:12">
      <c r="A5005" t="s">
        <v>10553</v>
      </c>
      <c r="B5005" t="s">
        <v>7325</v>
      </c>
      <c r="C5005" t="s">
        <v>1741</v>
      </c>
      <c r="D5005" t="s">
        <v>6885</v>
      </c>
      <c r="E5005" t="s">
        <v>1715</v>
      </c>
      <c r="H5005" t="str">
        <f>INDEX('Vensim Variables'!$B:$B,MATCH(EPS!$B5005,'Vensim Variables'!$A:$A,0))</f>
        <v>g pollutant</v>
      </c>
      <c r="I5005" t="str">
        <f t="shared" si="156"/>
        <v>F gases</v>
      </c>
      <c r="J5005" t="e">
        <f>INDEX(NoSettings!$C:$C,MATCH(EPS!$A5005,NoSettings!$A:$A,0))</f>
        <v>#N/A</v>
      </c>
      <c r="K5005">
        <f>INDEX(GWP!$C$2:$C$13,MATCH(EPS!I5005,GWP!$B$2:$B$13,0))</f>
        <v>1</v>
      </c>
      <c r="L5005" s="4" t="e">
        <f t="shared" si="157"/>
        <v>#N/A</v>
      </c>
    </row>
    <row r="5006" spans="1:12">
      <c r="A5006" t="s">
        <v>10554</v>
      </c>
      <c r="B5006" t="s">
        <v>7325</v>
      </c>
      <c r="C5006" t="s">
        <v>1741</v>
      </c>
      <c r="D5006" t="s">
        <v>6886</v>
      </c>
      <c r="E5006" t="s">
        <v>1702</v>
      </c>
      <c r="H5006" t="str">
        <f>INDEX('Vensim Variables'!$B:$B,MATCH(EPS!$B5006,'Vensim Variables'!$A:$A,0))</f>
        <v>g pollutant</v>
      </c>
      <c r="I5006" t="str">
        <f t="shared" si="156"/>
        <v>CO2</v>
      </c>
      <c r="J5006" t="e">
        <f>INDEX(NoSettings!$C:$C,MATCH(EPS!$A5006,NoSettings!$A:$A,0))</f>
        <v>#N/A</v>
      </c>
      <c r="K5006">
        <f>INDEX(GWP!$C$2:$C$13,MATCH(EPS!I5006,GWP!$B$2:$B$13,0))</f>
        <v>1</v>
      </c>
      <c r="L5006" s="4" t="e">
        <f t="shared" si="157"/>
        <v>#N/A</v>
      </c>
    </row>
    <row r="5007" spans="1:12">
      <c r="A5007" t="s">
        <v>10555</v>
      </c>
      <c r="B5007" t="s">
        <v>7325</v>
      </c>
      <c r="C5007" t="s">
        <v>1741</v>
      </c>
      <c r="D5007" t="s">
        <v>6886</v>
      </c>
      <c r="E5007" t="s">
        <v>1705</v>
      </c>
      <c r="H5007" t="str">
        <f>INDEX('Vensim Variables'!$B:$B,MATCH(EPS!$B5007,'Vensim Variables'!$A:$A,0))</f>
        <v>g pollutant</v>
      </c>
      <c r="I5007" t="str">
        <f t="shared" si="156"/>
        <v>VOC</v>
      </c>
      <c r="J5007" t="e">
        <f>INDEX(NoSettings!$C:$C,MATCH(EPS!$A5007,NoSettings!$A:$A,0))</f>
        <v>#N/A</v>
      </c>
      <c r="K5007">
        <f>INDEX(GWP!$C$2:$C$13,MATCH(EPS!I5007,GWP!$B$2:$B$13,0))</f>
        <v>0</v>
      </c>
      <c r="L5007" s="4" t="e">
        <f t="shared" si="157"/>
        <v>#N/A</v>
      </c>
    </row>
    <row r="5008" spans="1:12">
      <c r="A5008" t="s">
        <v>10556</v>
      </c>
      <c r="B5008" t="s">
        <v>7325</v>
      </c>
      <c r="C5008" t="s">
        <v>1741</v>
      </c>
      <c r="D5008" t="s">
        <v>6886</v>
      </c>
      <c r="E5008" t="s">
        <v>1706</v>
      </c>
      <c r="H5008" t="str">
        <f>INDEX('Vensim Variables'!$B:$B,MATCH(EPS!$B5008,'Vensim Variables'!$A:$A,0))</f>
        <v>g pollutant</v>
      </c>
      <c r="I5008" t="str">
        <f t="shared" si="156"/>
        <v>CO</v>
      </c>
      <c r="J5008" t="e">
        <f>INDEX(NoSettings!$C:$C,MATCH(EPS!$A5008,NoSettings!$A:$A,0))</f>
        <v>#N/A</v>
      </c>
      <c r="K5008">
        <f>INDEX(GWP!$C$2:$C$13,MATCH(EPS!I5008,GWP!$B$2:$B$13,0))</f>
        <v>0</v>
      </c>
      <c r="L5008" s="4" t="e">
        <f t="shared" si="157"/>
        <v>#N/A</v>
      </c>
    </row>
    <row r="5009" spans="1:12">
      <c r="A5009" t="s">
        <v>10557</v>
      </c>
      <c r="B5009" t="s">
        <v>7325</v>
      </c>
      <c r="C5009" t="s">
        <v>1741</v>
      </c>
      <c r="D5009" t="s">
        <v>6886</v>
      </c>
      <c r="E5009" t="s">
        <v>1707</v>
      </c>
      <c r="H5009" t="str">
        <f>INDEX('Vensim Variables'!$B:$B,MATCH(EPS!$B5009,'Vensim Variables'!$A:$A,0))</f>
        <v>g pollutant</v>
      </c>
      <c r="I5009" t="str">
        <f t="shared" si="156"/>
        <v>NOx</v>
      </c>
      <c r="J5009" t="e">
        <f>INDEX(NoSettings!$C:$C,MATCH(EPS!$A5009,NoSettings!$A:$A,0))</f>
        <v>#N/A</v>
      </c>
      <c r="K5009">
        <f>INDEX(GWP!$C$2:$C$13,MATCH(EPS!I5009,GWP!$B$2:$B$13,0))</f>
        <v>0</v>
      </c>
      <c r="L5009" s="4" t="e">
        <f t="shared" si="157"/>
        <v>#N/A</v>
      </c>
    </row>
    <row r="5010" spans="1:12">
      <c r="A5010" t="s">
        <v>10558</v>
      </c>
      <c r="B5010" t="s">
        <v>7325</v>
      </c>
      <c r="C5010" t="s">
        <v>1741</v>
      </c>
      <c r="D5010" t="s">
        <v>6886</v>
      </c>
      <c r="E5010" t="s">
        <v>1708</v>
      </c>
      <c r="H5010" t="str">
        <f>INDEX('Vensim Variables'!$B:$B,MATCH(EPS!$B5010,'Vensim Variables'!$A:$A,0))</f>
        <v>g pollutant</v>
      </c>
      <c r="I5010" t="str">
        <f t="shared" si="156"/>
        <v>PM10</v>
      </c>
      <c r="J5010" t="e">
        <f>INDEX(NoSettings!$C:$C,MATCH(EPS!$A5010,NoSettings!$A:$A,0))</f>
        <v>#N/A</v>
      </c>
      <c r="K5010">
        <f>INDEX(GWP!$C$2:$C$13,MATCH(EPS!I5010,GWP!$B$2:$B$13,0))</f>
        <v>0</v>
      </c>
      <c r="L5010" s="4" t="e">
        <f t="shared" si="157"/>
        <v>#N/A</v>
      </c>
    </row>
    <row r="5011" spans="1:12">
      <c r="A5011" t="s">
        <v>10559</v>
      </c>
      <c r="B5011" t="s">
        <v>7325</v>
      </c>
      <c r="C5011" t="s">
        <v>1741</v>
      </c>
      <c r="D5011" t="s">
        <v>6886</v>
      </c>
      <c r="E5011" t="s">
        <v>1709</v>
      </c>
      <c r="H5011" t="str">
        <f>INDEX('Vensim Variables'!$B:$B,MATCH(EPS!$B5011,'Vensim Variables'!$A:$A,0))</f>
        <v>g pollutant</v>
      </c>
      <c r="I5011" t="str">
        <f t="shared" si="156"/>
        <v>PM25</v>
      </c>
      <c r="J5011" t="e">
        <f>INDEX(NoSettings!$C:$C,MATCH(EPS!$A5011,NoSettings!$A:$A,0))</f>
        <v>#N/A</v>
      </c>
      <c r="K5011">
        <f>INDEX(GWP!$C$2:$C$13,MATCH(EPS!I5011,GWP!$B$2:$B$13,0))</f>
        <v>0</v>
      </c>
      <c r="L5011" s="4" t="e">
        <f t="shared" si="157"/>
        <v>#N/A</v>
      </c>
    </row>
    <row r="5012" spans="1:12">
      <c r="A5012" t="s">
        <v>10560</v>
      </c>
      <c r="B5012" t="s">
        <v>7325</v>
      </c>
      <c r="C5012" t="s">
        <v>1741</v>
      </c>
      <c r="D5012" t="s">
        <v>6886</v>
      </c>
      <c r="E5012" t="s">
        <v>1710</v>
      </c>
      <c r="H5012" t="str">
        <f>INDEX('Vensim Variables'!$B:$B,MATCH(EPS!$B5012,'Vensim Variables'!$A:$A,0))</f>
        <v>g pollutant</v>
      </c>
      <c r="I5012" t="str">
        <f t="shared" si="156"/>
        <v>SOx</v>
      </c>
      <c r="J5012" t="e">
        <f>INDEX(NoSettings!$C:$C,MATCH(EPS!$A5012,NoSettings!$A:$A,0))</f>
        <v>#N/A</v>
      </c>
      <c r="K5012">
        <f>INDEX(GWP!$C$2:$C$13,MATCH(EPS!I5012,GWP!$B$2:$B$13,0))</f>
        <v>0</v>
      </c>
      <c r="L5012" s="4" t="e">
        <f t="shared" si="157"/>
        <v>#N/A</v>
      </c>
    </row>
    <row r="5013" spans="1:12">
      <c r="A5013" t="s">
        <v>10561</v>
      </c>
      <c r="B5013" t="s">
        <v>7325</v>
      </c>
      <c r="C5013" t="s">
        <v>1741</v>
      </c>
      <c r="D5013" t="s">
        <v>6886</v>
      </c>
      <c r="E5013" t="s">
        <v>1711</v>
      </c>
      <c r="H5013" t="str">
        <f>INDEX('Vensim Variables'!$B:$B,MATCH(EPS!$B5013,'Vensim Variables'!$A:$A,0))</f>
        <v>g pollutant</v>
      </c>
      <c r="I5013" t="str">
        <f t="shared" si="156"/>
        <v>BC</v>
      </c>
      <c r="J5013" t="e">
        <f>INDEX(NoSettings!$C:$C,MATCH(EPS!$A5013,NoSettings!$A:$A,0))</f>
        <v>#N/A</v>
      </c>
      <c r="K5013">
        <f>INDEX(GWP!$C$2:$C$13,MATCH(EPS!I5013,GWP!$B$2:$B$13,0))</f>
        <v>0</v>
      </c>
      <c r="L5013" s="4" t="e">
        <f t="shared" si="157"/>
        <v>#N/A</v>
      </c>
    </row>
    <row r="5014" spans="1:12">
      <c r="A5014" t="s">
        <v>10562</v>
      </c>
      <c r="B5014" t="s">
        <v>7325</v>
      </c>
      <c r="C5014" t="s">
        <v>1741</v>
      </c>
      <c r="D5014" t="s">
        <v>6886</v>
      </c>
      <c r="E5014" t="s">
        <v>1712</v>
      </c>
      <c r="H5014" t="str">
        <f>INDEX('Vensim Variables'!$B:$B,MATCH(EPS!$B5014,'Vensim Variables'!$A:$A,0))</f>
        <v>g pollutant</v>
      </c>
      <c r="I5014" t="str">
        <f t="shared" si="156"/>
        <v>OC</v>
      </c>
      <c r="J5014" t="e">
        <f>INDEX(NoSettings!$C:$C,MATCH(EPS!$A5014,NoSettings!$A:$A,0))</f>
        <v>#N/A</v>
      </c>
      <c r="K5014">
        <f>INDEX(GWP!$C$2:$C$13,MATCH(EPS!I5014,GWP!$B$2:$B$13,0))</f>
        <v>0</v>
      </c>
      <c r="L5014" s="4" t="e">
        <f t="shared" si="157"/>
        <v>#N/A</v>
      </c>
    </row>
    <row r="5015" spans="1:12">
      <c r="A5015" t="s">
        <v>10563</v>
      </c>
      <c r="B5015" t="s">
        <v>7325</v>
      </c>
      <c r="C5015" t="s">
        <v>1741</v>
      </c>
      <c r="D5015" t="s">
        <v>6886</v>
      </c>
      <c r="E5015" t="s">
        <v>1713</v>
      </c>
      <c r="H5015" t="str">
        <f>INDEX('Vensim Variables'!$B:$B,MATCH(EPS!$B5015,'Vensim Variables'!$A:$A,0))</f>
        <v>g pollutant</v>
      </c>
      <c r="I5015" t="str">
        <f t="shared" si="156"/>
        <v>CH4</v>
      </c>
      <c r="J5015" t="e">
        <f>INDEX(NoSettings!$C:$C,MATCH(EPS!$A5015,NoSettings!$A:$A,0))</f>
        <v>#N/A</v>
      </c>
      <c r="K5015">
        <f>INDEX(GWP!$C$2:$C$13,MATCH(EPS!I5015,GWP!$B$2:$B$13,0))</f>
        <v>28</v>
      </c>
      <c r="L5015" s="4" t="e">
        <f t="shared" si="157"/>
        <v>#N/A</v>
      </c>
    </row>
    <row r="5016" spans="1:12">
      <c r="A5016" t="s">
        <v>10564</v>
      </c>
      <c r="B5016" t="s">
        <v>7325</v>
      </c>
      <c r="C5016" t="s">
        <v>1741</v>
      </c>
      <c r="D5016" t="s">
        <v>6886</v>
      </c>
      <c r="E5016" t="s">
        <v>1714</v>
      </c>
      <c r="H5016" t="str">
        <f>INDEX('Vensim Variables'!$B:$B,MATCH(EPS!$B5016,'Vensim Variables'!$A:$A,0))</f>
        <v>g pollutant</v>
      </c>
      <c r="I5016" t="str">
        <f t="shared" si="156"/>
        <v>N2O</v>
      </c>
      <c r="J5016" t="e">
        <f>INDEX(NoSettings!$C:$C,MATCH(EPS!$A5016,NoSettings!$A:$A,0))</f>
        <v>#N/A</v>
      </c>
      <c r="K5016">
        <f>INDEX(GWP!$C$2:$C$13,MATCH(EPS!I5016,GWP!$B$2:$B$13,0))</f>
        <v>265</v>
      </c>
      <c r="L5016" s="4" t="e">
        <f t="shared" si="157"/>
        <v>#N/A</v>
      </c>
    </row>
    <row r="5017" spans="1:12">
      <c r="A5017" t="s">
        <v>10565</v>
      </c>
      <c r="B5017" t="s">
        <v>7325</v>
      </c>
      <c r="C5017" t="s">
        <v>1741</v>
      </c>
      <c r="D5017" t="s">
        <v>6886</v>
      </c>
      <c r="E5017" t="s">
        <v>1715</v>
      </c>
      <c r="H5017" t="str">
        <f>INDEX('Vensim Variables'!$B:$B,MATCH(EPS!$B5017,'Vensim Variables'!$A:$A,0))</f>
        <v>g pollutant</v>
      </c>
      <c r="I5017" t="str">
        <f t="shared" si="156"/>
        <v>F gases</v>
      </c>
      <c r="J5017" t="e">
        <f>INDEX(NoSettings!$C:$C,MATCH(EPS!$A5017,NoSettings!$A:$A,0))</f>
        <v>#N/A</v>
      </c>
      <c r="K5017">
        <f>INDEX(GWP!$C$2:$C$13,MATCH(EPS!I5017,GWP!$B$2:$B$13,0))</f>
        <v>1</v>
      </c>
      <c r="L5017" s="4" t="e">
        <f t="shared" si="157"/>
        <v>#N/A</v>
      </c>
    </row>
    <row r="5018" spans="1:12">
      <c r="A5018" t="s">
        <v>10566</v>
      </c>
      <c r="B5018" t="s">
        <v>7325</v>
      </c>
      <c r="C5018" t="s">
        <v>1741</v>
      </c>
      <c r="D5018" t="s">
        <v>6887</v>
      </c>
      <c r="E5018" t="s">
        <v>1702</v>
      </c>
      <c r="H5018" t="str">
        <f>INDEX('Vensim Variables'!$B:$B,MATCH(EPS!$B5018,'Vensim Variables'!$A:$A,0))</f>
        <v>g pollutant</v>
      </c>
      <c r="I5018" t="str">
        <f t="shared" si="156"/>
        <v>CO2</v>
      </c>
      <c r="J5018" t="e">
        <f>INDEX(NoSettings!$C:$C,MATCH(EPS!$A5018,NoSettings!$A:$A,0))</f>
        <v>#N/A</v>
      </c>
      <c r="K5018">
        <f>INDEX(GWP!$C$2:$C$13,MATCH(EPS!I5018,GWP!$B$2:$B$13,0))</f>
        <v>1</v>
      </c>
      <c r="L5018" s="4" t="e">
        <f t="shared" si="157"/>
        <v>#N/A</v>
      </c>
    </row>
    <row r="5019" spans="1:12">
      <c r="A5019" t="s">
        <v>10567</v>
      </c>
      <c r="B5019" t="s">
        <v>7325</v>
      </c>
      <c r="C5019" t="s">
        <v>1741</v>
      </c>
      <c r="D5019" t="s">
        <v>6887</v>
      </c>
      <c r="E5019" t="s">
        <v>1705</v>
      </c>
      <c r="H5019" t="str">
        <f>INDEX('Vensim Variables'!$B:$B,MATCH(EPS!$B5019,'Vensim Variables'!$A:$A,0))</f>
        <v>g pollutant</v>
      </c>
      <c r="I5019" t="str">
        <f t="shared" si="156"/>
        <v>VOC</v>
      </c>
      <c r="J5019" t="e">
        <f>INDEX(NoSettings!$C:$C,MATCH(EPS!$A5019,NoSettings!$A:$A,0))</f>
        <v>#N/A</v>
      </c>
      <c r="K5019">
        <f>INDEX(GWP!$C$2:$C$13,MATCH(EPS!I5019,GWP!$B$2:$B$13,0))</f>
        <v>0</v>
      </c>
      <c r="L5019" s="4" t="e">
        <f t="shared" si="157"/>
        <v>#N/A</v>
      </c>
    </row>
    <row r="5020" spans="1:12">
      <c r="A5020" t="s">
        <v>10568</v>
      </c>
      <c r="B5020" t="s">
        <v>7325</v>
      </c>
      <c r="C5020" t="s">
        <v>1741</v>
      </c>
      <c r="D5020" t="s">
        <v>6887</v>
      </c>
      <c r="E5020" t="s">
        <v>1706</v>
      </c>
      <c r="H5020" t="str">
        <f>INDEX('Vensim Variables'!$B:$B,MATCH(EPS!$B5020,'Vensim Variables'!$A:$A,0))</f>
        <v>g pollutant</v>
      </c>
      <c r="I5020" t="str">
        <f t="shared" si="156"/>
        <v>CO</v>
      </c>
      <c r="J5020" t="e">
        <f>INDEX(NoSettings!$C:$C,MATCH(EPS!$A5020,NoSettings!$A:$A,0))</f>
        <v>#N/A</v>
      </c>
      <c r="K5020">
        <f>INDEX(GWP!$C$2:$C$13,MATCH(EPS!I5020,GWP!$B$2:$B$13,0))</f>
        <v>0</v>
      </c>
      <c r="L5020" s="4" t="e">
        <f t="shared" si="157"/>
        <v>#N/A</v>
      </c>
    </row>
    <row r="5021" spans="1:12">
      <c r="A5021" t="s">
        <v>10569</v>
      </c>
      <c r="B5021" t="s">
        <v>7325</v>
      </c>
      <c r="C5021" t="s">
        <v>1741</v>
      </c>
      <c r="D5021" t="s">
        <v>6887</v>
      </c>
      <c r="E5021" t="s">
        <v>1707</v>
      </c>
      <c r="H5021" t="str">
        <f>INDEX('Vensim Variables'!$B:$B,MATCH(EPS!$B5021,'Vensim Variables'!$A:$A,0))</f>
        <v>g pollutant</v>
      </c>
      <c r="I5021" t="str">
        <f t="shared" si="156"/>
        <v>NOx</v>
      </c>
      <c r="J5021" t="e">
        <f>INDEX(NoSettings!$C:$C,MATCH(EPS!$A5021,NoSettings!$A:$A,0))</f>
        <v>#N/A</v>
      </c>
      <c r="K5021">
        <f>INDEX(GWP!$C$2:$C$13,MATCH(EPS!I5021,GWP!$B$2:$B$13,0))</f>
        <v>0</v>
      </c>
      <c r="L5021" s="4" t="e">
        <f t="shared" si="157"/>
        <v>#N/A</v>
      </c>
    </row>
    <row r="5022" spans="1:12">
      <c r="A5022" t="s">
        <v>10570</v>
      </c>
      <c r="B5022" t="s">
        <v>7325</v>
      </c>
      <c r="C5022" t="s">
        <v>1741</v>
      </c>
      <c r="D5022" t="s">
        <v>6887</v>
      </c>
      <c r="E5022" t="s">
        <v>1708</v>
      </c>
      <c r="H5022" t="str">
        <f>INDEX('Vensim Variables'!$B:$B,MATCH(EPS!$B5022,'Vensim Variables'!$A:$A,0))</f>
        <v>g pollutant</v>
      </c>
      <c r="I5022" t="str">
        <f t="shared" si="156"/>
        <v>PM10</v>
      </c>
      <c r="J5022" t="e">
        <f>INDEX(NoSettings!$C:$C,MATCH(EPS!$A5022,NoSettings!$A:$A,0))</f>
        <v>#N/A</v>
      </c>
      <c r="K5022">
        <f>INDEX(GWP!$C$2:$C$13,MATCH(EPS!I5022,GWP!$B$2:$B$13,0))</f>
        <v>0</v>
      </c>
      <c r="L5022" s="4" t="e">
        <f t="shared" si="157"/>
        <v>#N/A</v>
      </c>
    </row>
    <row r="5023" spans="1:12">
      <c r="A5023" t="s">
        <v>10571</v>
      </c>
      <c r="B5023" t="s">
        <v>7325</v>
      </c>
      <c r="C5023" t="s">
        <v>1741</v>
      </c>
      <c r="D5023" t="s">
        <v>6887</v>
      </c>
      <c r="E5023" t="s">
        <v>1709</v>
      </c>
      <c r="H5023" t="str">
        <f>INDEX('Vensim Variables'!$B:$B,MATCH(EPS!$B5023,'Vensim Variables'!$A:$A,0))</f>
        <v>g pollutant</v>
      </c>
      <c r="I5023" t="str">
        <f t="shared" si="156"/>
        <v>PM25</v>
      </c>
      <c r="J5023" t="e">
        <f>INDEX(NoSettings!$C:$C,MATCH(EPS!$A5023,NoSettings!$A:$A,0))</f>
        <v>#N/A</v>
      </c>
      <c r="K5023">
        <f>INDEX(GWP!$C$2:$C$13,MATCH(EPS!I5023,GWP!$B$2:$B$13,0))</f>
        <v>0</v>
      </c>
      <c r="L5023" s="4" t="e">
        <f t="shared" si="157"/>
        <v>#N/A</v>
      </c>
    </row>
    <row r="5024" spans="1:12">
      <c r="A5024" t="s">
        <v>10572</v>
      </c>
      <c r="B5024" t="s">
        <v>7325</v>
      </c>
      <c r="C5024" t="s">
        <v>1741</v>
      </c>
      <c r="D5024" t="s">
        <v>6887</v>
      </c>
      <c r="E5024" t="s">
        <v>1710</v>
      </c>
      <c r="H5024" t="str">
        <f>INDEX('Vensim Variables'!$B:$B,MATCH(EPS!$B5024,'Vensim Variables'!$A:$A,0))</f>
        <v>g pollutant</v>
      </c>
      <c r="I5024" t="str">
        <f t="shared" si="156"/>
        <v>SOx</v>
      </c>
      <c r="J5024" t="e">
        <f>INDEX(NoSettings!$C:$C,MATCH(EPS!$A5024,NoSettings!$A:$A,0))</f>
        <v>#N/A</v>
      </c>
      <c r="K5024">
        <f>INDEX(GWP!$C$2:$C$13,MATCH(EPS!I5024,GWP!$B$2:$B$13,0))</f>
        <v>0</v>
      </c>
      <c r="L5024" s="4" t="e">
        <f t="shared" si="157"/>
        <v>#N/A</v>
      </c>
    </row>
    <row r="5025" spans="1:12">
      <c r="A5025" t="s">
        <v>10573</v>
      </c>
      <c r="B5025" t="s">
        <v>7325</v>
      </c>
      <c r="C5025" t="s">
        <v>1741</v>
      </c>
      <c r="D5025" t="s">
        <v>6887</v>
      </c>
      <c r="E5025" t="s">
        <v>1711</v>
      </c>
      <c r="H5025" t="str">
        <f>INDEX('Vensim Variables'!$B:$B,MATCH(EPS!$B5025,'Vensim Variables'!$A:$A,0))</f>
        <v>g pollutant</v>
      </c>
      <c r="I5025" t="str">
        <f t="shared" si="156"/>
        <v>BC</v>
      </c>
      <c r="J5025" t="e">
        <f>INDEX(NoSettings!$C:$C,MATCH(EPS!$A5025,NoSettings!$A:$A,0))</f>
        <v>#N/A</v>
      </c>
      <c r="K5025">
        <f>INDEX(GWP!$C$2:$C$13,MATCH(EPS!I5025,GWP!$B$2:$B$13,0))</f>
        <v>0</v>
      </c>
      <c r="L5025" s="4" t="e">
        <f t="shared" si="157"/>
        <v>#N/A</v>
      </c>
    </row>
    <row r="5026" spans="1:12">
      <c r="A5026" t="s">
        <v>10574</v>
      </c>
      <c r="B5026" t="s">
        <v>7325</v>
      </c>
      <c r="C5026" t="s">
        <v>1741</v>
      </c>
      <c r="D5026" t="s">
        <v>6887</v>
      </c>
      <c r="E5026" t="s">
        <v>1712</v>
      </c>
      <c r="H5026" t="str">
        <f>INDEX('Vensim Variables'!$B:$B,MATCH(EPS!$B5026,'Vensim Variables'!$A:$A,0))</f>
        <v>g pollutant</v>
      </c>
      <c r="I5026" t="str">
        <f t="shared" si="156"/>
        <v>OC</v>
      </c>
      <c r="J5026" t="e">
        <f>INDEX(NoSettings!$C:$C,MATCH(EPS!$A5026,NoSettings!$A:$A,0))</f>
        <v>#N/A</v>
      </c>
      <c r="K5026">
        <f>INDEX(GWP!$C$2:$C$13,MATCH(EPS!I5026,GWP!$B$2:$B$13,0))</f>
        <v>0</v>
      </c>
      <c r="L5026" s="4" t="e">
        <f t="shared" si="157"/>
        <v>#N/A</v>
      </c>
    </row>
    <row r="5027" spans="1:12">
      <c r="A5027" t="s">
        <v>10575</v>
      </c>
      <c r="B5027" t="s">
        <v>7325</v>
      </c>
      <c r="C5027" t="s">
        <v>1741</v>
      </c>
      <c r="D5027" t="s">
        <v>6887</v>
      </c>
      <c r="E5027" t="s">
        <v>1713</v>
      </c>
      <c r="H5027" t="str">
        <f>INDEX('Vensim Variables'!$B:$B,MATCH(EPS!$B5027,'Vensim Variables'!$A:$A,0))</f>
        <v>g pollutant</v>
      </c>
      <c r="I5027" t="str">
        <f t="shared" si="156"/>
        <v>CH4</v>
      </c>
      <c r="J5027" t="e">
        <f>INDEX(NoSettings!$C:$C,MATCH(EPS!$A5027,NoSettings!$A:$A,0))</f>
        <v>#N/A</v>
      </c>
      <c r="K5027">
        <f>INDEX(GWP!$C$2:$C$13,MATCH(EPS!I5027,GWP!$B$2:$B$13,0))</f>
        <v>28</v>
      </c>
      <c r="L5027" s="4" t="e">
        <f t="shared" si="157"/>
        <v>#N/A</v>
      </c>
    </row>
    <row r="5028" spans="1:12">
      <c r="A5028" t="s">
        <v>10576</v>
      </c>
      <c r="B5028" t="s">
        <v>7325</v>
      </c>
      <c r="C5028" t="s">
        <v>1741</v>
      </c>
      <c r="D5028" t="s">
        <v>6887</v>
      </c>
      <c r="E5028" t="s">
        <v>1714</v>
      </c>
      <c r="H5028" t="str">
        <f>INDEX('Vensim Variables'!$B:$B,MATCH(EPS!$B5028,'Vensim Variables'!$A:$A,0))</f>
        <v>g pollutant</v>
      </c>
      <c r="I5028" t="str">
        <f t="shared" si="156"/>
        <v>N2O</v>
      </c>
      <c r="J5028" t="e">
        <f>INDEX(NoSettings!$C:$C,MATCH(EPS!$A5028,NoSettings!$A:$A,0))</f>
        <v>#N/A</v>
      </c>
      <c r="K5028">
        <f>INDEX(GWP!$C$2:$C$13,MATCH(EPS!I5028,GWP!$B$2:$B$13,0))</f>
        <v>265</v>
      </c>
      <c r="L5028" s="4" t="e">
        <f t="shared" si="157"/>
        <v>#N/A</v>
      </c>
    </row>
    <row r="5029" spans="1:12">
      <c r="A5029" t="s">
        <v>10577</v>
      </c>
      <c r="B5029" t="s">
        <v>7325</v>
      </c>
      <c r="C5029" t="s">
        <v>1741</v>
      </c>
      <c r="D5029" t="s">
        <v>6887</v>
      </c>
      <c r="E5029" t="s">
        <v>1715</v>
      </c>
      <c r="H5029" t="str">
        <f>INDEX('Vensim Variables'!$B:$B,MATCH(EPS!$B5029,'Vensim Variables'!$A:$A,0))</f>
        <v>g pollutant</v>
      </c>
      <c r="I5029" t="str">
        <f t="shared" si="156"/>
        <v>F gases</v>
      </c>
      <c r="J5029" t="e">
        <f>INDEX(NoSettings!$C:$C,MATCH(EPS!$A5029,NoSettings!$A:$A,0))</f>
        <v>#N/A</v>
      </c>
      <c r="K5029">
        <f>INDEX(GWP!$C$2:$C$13,MATCH(EPS!I5029,GWP!$B$2:$B$13,0))</f>
        <v>1</v>
      </c>
      <c r="L5029" s="4" t="e">
        <f t="shared" si="157"/>
        <v>#N/A</v>
      </c>
    </row>
    <row r="5030" spans="1:12">
      <c r="A5030" t="s">
        <v>10578</v>
      </c>
      <c r="B5030" t="s">
        <v>7325</v>
      </c>
      <c r="C5030" t="s">
        <v>1741</v>
      </c>
      <c r="D5030" t="s">
        <v>6888</v>
      </c>
      <c r="E5030" t="s">
        <v>1702</v>
      </c>
      <c r="H5030" t="str">
        <f>INDEX('Vensim Variables'!$B:$B,MATCH(EPS!$B5030,'Vensim Variables'!$A:$A,0))</f>
        <v>g pollutant</v>
      </c>
      <c r="I5030" t="str">
        <f t="shared" si="156"/>
        <v>CO2</v>
      </c>
      <c r="J5030" t="e">
        <f>INDEX(NoSettings!$C:$C,MATCH(EPS!$A5030,NoSettings!$A:$A,0))</f>
        <v>#N/A</v>
      </c>
      <c r="K5030">
        <f>INDEX(GWP!$C$2:$C$13,MATCH(EPS!I5030,GWP!$B$2:$B$13,0))</f>
        <v>1</v>
      </c>
      <c r="L5030" s="4" t="e">
        <f t="shared" si="157"/>
        <v>#N/A</v>
      </c>
    </row>
    <row r="5031" spans="1:12">
      <c r="A5031" t="s">
        <v>10579</v>
      </c>
      <c r="B5031" t="s">
        <v>7325</v>
      </c>
      <c r="C5031" t="s">
        <v>1741</v>
      </c>
      <c r="D5031" t="s">
        <v>6888</v>
      </c>
      <c r="E5031" t="s">
        <v>1705</v>
      </c>
      <c r="H5031" t="str">
        <f>INDEX('Vensim Variables'!$B:$B,MATCH(EPS!$B5031,'Vensim Variables'!$A:$A,0))</f>
        <v>g pollutant</v>
      </c>
      <c r="I5031" t="str">
        <f t="shared" si="156"/>
        <v>VOC</v>
      </c>
      <c r="J5031" t="e">
        <f>INDEX(NoSettings!$C:$C,MATCH(EPS!$A5031,NoSettings!$A:$A,0))</f>
        <v>#N/A</v>
      </c>
      <c r="K5031">
        <f>INDEX(GWP!$C$2:$C$13,MATCH(EPS!I5031,GWP!$B$2:$B$13,0))</f>
        <v>0</v>
      </c>
      <c r="L5031" s="4" t="e">
        <f t="shared" si="157"/>
        <v>#N/A</v>
      </c>
    </row>
    <row r="5032" spans="1:12">
      <c r="A5032" t="s">
        <v>10580</v>
      </c>
      <c r="B5032" t="s">
        <v>7325</v>
      </c>
      <c r="C5032" t="s">
        <v>1741</v>
      </c>
      <c r="D5032" t="s">
        <v>6888</v>
      </c>
      <c r="E5032" t="s">
        <v>1706</v>
      </c>
      <c r="H5032" t="str">
        <f>INDEX('Vensim Variables'!$B:$B,MATCH(EPS!$B5032,'Vensim Variables'!$A:$A,0))</f>
        <v>g pollutant</v>
      </c>
      <c r="I5032" t="str">
        <f t="shared" si="156"/>
        <v>CO</v>
      </c>
      <c r="J5032" t="e">
        <f>INDEX(NoSettings!$C:$C,MATCH(EPS!$A5032,NoSettings!$A:$A,0))</f>
        <v>#N/A</v>
      </c>
      <c r="K5032">
        <f>INDEX(GWP!$C$2:$C$13,MATCH(EPS!I5032,GWP!$B$2:$B$13,0))</f>
        <v>0</v>
      </c>
      <c r="L5032" s="4" t="e">
        <f t="shared" si="157"/>
        <v>#N/A</v>
      </c>
    </row>
    <row r="5033" spans="1:12">
      <c r="A5033" t="s">
        <v>10581</v>
      </c>
      <c r="B5033" t="s">
        <v>7325</v>
      </c>
      <c r="C5033" t="s">
        <v>1741</v>
      </c>
      <c r="D5033" t="s">
        <v>6888</v>
      </c>
      <c r="E5033" t="s">
        <v>1707</v>
      </c>
      <c r="H5033" t="str">
        <f>INDEX('Vensim Variables'!$B:$B,MATCH(EPS!$B5033,'Vensim Variables'!$A:$A,0))</f>
        <v>g pollutant</v>
      </c>
      <c r="I5033" t="str">
        <f t="shared" si="156"/>
        <v>NOx</v>
      </c>
      <c r="J5033" t="e">
        <f>INDEX(NoSettings!$C:$C,MATCH(EPS!$A5033,NoSettings!$A:$A,0))</f>
        <v>#N/A</v>
      </c>
      <c r="K5033">
        <f>INDEX(GWP!$C$2:$C$13,MATCH(EPS!I5033,GWP!$B$2:$B$13,0))</f>
        <v>0</v>
      </c>
      <c r="L5033" s="4" t="e">
        <f t="shared" si="157"/>
        <v>#N/A</v>
      </c>
    </row>
    <row r="5034" spans="1:12">
      <c r="A5034" t="s">
        <v>10582</v>
      </c>
      <c r="B5034" t="s">
        <v>7325</v>
      </c>
      <c r="C5034" t="s">
        <v>1741</v>
      </c>
      <c r="D5034" t="s">
        <v>6888</v>
      </c>
      <c r="E5034" t="s">
        <v>1708</v>
      </c>
      <c r="H5034" t="str">
        <f>INDEX('Vensim Variables'!$B:$B,MATCH(EPS!$B5034,'Vensim Variables'!$A:$A,0))</f>
        <v>g pollutant</v>
      </c>
      <c r="I5034" t="str">
        <f t="shared" si="156"/>
        <v>PM10</v>
      </c>
      <c r="J5034" t="e">
        <f>INDEX(NoSettings!$C:$C,MATCH(EPS!$A5034,NoSettings!$A:$A,0))</f>
        <v>#N/A</v>
      </c>
      <c r="K5034">
        <f>INDEX(GWP!$C$2:$C$13,MATCH(EPS!I5034,GWP!$B$2:$B$13,0))</f>
        <v>0</v>
      </c>
      <c r="L5034" s="4" t="e">
        <f t="shared" si="157"/>
        <v>#N/A</v>
      </c>
    </row>
    <row r="5035" spans="1:12">
      <c r="A5035" t="s">
        <v>10583</v>
      </c>
      <c r="B5035" t="s">
        <v>7325</v>
      </c>
      <c r="C5035" t="s">
        <v>1741</v>
      </c>
      <c r="D5035" t="s">
        <v>6888</v>
      </c>
      <c r="E5035" t="s">
        <v>1709</v>
      </c>
      <c r="H5035" t="str">
        <f>INDEX('Vensim Variables'!$B:$B,MATCH(EPS!$B5035,'Vensim Variables'!$A:$A,0))</f>
        <v>g pollutant</v>
      </c>
      <c r="I5035" t="str">
        <f t="shared" si="156"/>
        <v>PM25</v>
      </c>
      <c r="J5035" t="e">
        <f>INDEX(NoSettings!$C:$C,MATCH(EPS!$A5035,NoSettings!$A:$A,0))</f>
        <v>#N/A</v>
      </c>
      <c r="K5035">
        <f>INDEX(GWP!$C$2:$C$13,MATCH(EPS!I5035,GWP!$B$2:$B$13,0))</f>
        <v>0</v>
      </c>
      <c r="L5035" s="4" t="e">
        <f t="shared" si="157"/>
        <v>#N/A</v>
      </c>
    </row>
    <row r="5036" spans="1:12">
      <c r="A5036" t="s">
        <v>10584</v>
      </c>
      <c r="B5036" t="s">
        <v>7325</v>
      </c>
      <c r="C5036" t="s">
        <v>1741</v>
      </c>
      <c r="D5036" t="s">
        <v>6888</v>
      </c>
      <c r="E5036" t="s">
        <v>1710</v>
      </c>
      <c r="H5036" t="str">
        <f>INDEX('Vensim Variables'!$B:$B,MATCH(EPS!$B5036,'Vensim Variables'!$A:$A,0))</f>
        <v>g pollutant</v>
      </c>
      <c r="I5036" t="str">
        <f t="shared" si="156"/>
        <v>SOx</v>
      </c>
      <c r="J5036" t="e">
        <f>INDEX(NoSettings!$C:$C,MATCH(EPS!$A5036,NoSettings!$A:$A,0))</f>
        <v>#N/A</v>
      </c>
      <c r="K5036">
        <f>INDEX(GWP!$C$2:$C$13,MATCH(EPS!I5036,GWP!$B$2:$B$13,0))</f>
        <v>0</v>
      </c>
      <c r="L5036" s="4" t="e">
        <f t="shared" si="157"/>
        <v>#N/A</v>
      </c>
    </row>
    <row r="5037" spans="1:12">
      <c r="A5037" t="s">
        <v>10585</v>
      </c>
      <c r="B5037" t="s">
        <v>7325</v>
      </c>
      <c r="C5037" t="s">
        <v>1741</v>
      </c>
      <c r="D5037" t="s">
        <v>6888</v>
      </c>
      <c r="E5037" t="s">
        <v>1711</v>
      </c>
      <c r="H5037" t="str">
        <f>INDEX('Vensim Variables'!$B:$B,MATCH(EPS!$B5037,'Vensim Variables'!$A:$A,0))</f>
        <v>g pollutant</v>
      </c>
      <c r="I5037" t="str">
        <f t="shared" si="156"/>
        <v>BC</v>
      </c>
      <c r="J5037" t="e">
        <f>INDEX(NoSettings!$C:$C,MATCH(EPS!$A5037,NoSettings!$A:$A,0))</f>
        <v>#N/A</v>
      </c>
      <c r="K5037">
        <f>INDEX(GWP!$C$2:$C$13,MATCH(EPS!I5037,GWP!$B$2:$B$13,0))</f>
        <v>0</v>
      </c>
      <c r="L5037" s="4" t="e">
        <f t="shared" si="157"/>
        <v>#N/A</v>
      </c>
    </row>
    <row r="5038" spans="1:12">
      <c r="A5038" t="s">
        <v>10586</v>
      </c>
      <c r="B5038" t="s">
        <v>7325</v>
      </c>
      <c r="C5038" t="s">
        <v>1741</v>
      </c>
      <c r="D5038" t="s">
        <v>6888</v>
      </c>
      <c r="E5038" t="s">
        <v>1712</v>
      </c>
      <c r="H5038" t="str">
        <f>INDEX('Vensim Variables'!$B:$B,MATCH(EPS!$B5038,'Vensim Variables'!$A:$A,0))</f>
        <v>g pollutant</v>
      </c>
      <c r="I5038" t="str">
        <f t="shared" si="156"/>
        <v>OC</v>
      </c>
      <c r="J5038" t="e">
        <f>INDEX(NoSettings!$C:$C,MATCH(EPS!$A5038,NoSettings!$A:$A,0))</f>
        <v>#N/A</v>
      </c>
      <c r="K5038">
        <f>INDEX(GWP!$C$2:$C$13,MATCH(EPS!I5038,GWP!$B$2:$B$13,0))</f>
        <v>0</v>
      </c>
      <c r="L5038" s="4" t="e">
        <f t="shared" si="157"/>
        <v>#N/A</v>
      </c>
    </row>
    <row r="5039" spans="1:12">
      <c r="A5039" t="s">
        <v>10587</v>
      </c>
      <c r="B5039" t="s">
        <v>7325</v>
      </c>
      <c r="C5039" t="s">
        <v>1741</v>
      </c>
      <c r="D5039" t="s">
        <v>6888</v>
      </c>
      <c r="E5039" t="s">
        <v>1713</v>
      </c>
      <c r="H5039" t="str">
        <f>INDEX('Vensim Variables'!$B:$B,MATCH(EPS!$B5039,'Vensim Variables'!$A:$A,0))</f>
        <v>g pollutant</v>
      </c>
      <c r="I5039" t="str">
        <f t="shared" si="156"/>
        <v>CH4</v>
      </c>
      <c r="J5039" t="e">
        <f>INDEX(NoSettings!$C:$C,MATCH(EPS!$A5039,NoSettings!$A:$A,0))</f>
        <v>#N/A</v>
      </c>
      <c r="K5039">
        <f>INDEX(GWP!$C$2:$C$13,MATCH(EPS!I5039,GWP!$B$2:$B$13,0))</f>
        <v>28</v>
      </c>
      <c r="L5039" s="4" t="e">
        <f t="shared" si="157"/>
        <v>#N/A</v>
      </c>
    </row>
    <row r="5040" spans="1:12">
      <c r="A5040" t="s">
        <v>10588</v>
      </c>
      <c r="B5040" t="s">
        <v>7325</v>
      </c>
      <c r="C5040" t="s">
        <v>1741</v>
      </c>
      <c r="D5040" t="s">
        <v>6888</v>
      </c>
      <c r="E5040" t="s">
        <v>1714</v>
      </c>
      <c r="H5040" t="str">
        <f>INDEX('Vensim Variables'!$B:$B,MATCH(EPS!$B5040,'Vensim Variables'!$A:$A,0))</f>
        <v>g pollutant</v>
      </c>
      <c r="I5040" t="str">
        <f t="shared" si="156"/>
        <v>N2O</v>
      </c>
      <c r="J5040" t="e">
        <f>INDEX(NoSettings!$C:$C,MATCH(EPS!$A5040,NoSettings!$A:$A,0))</f>
        <v>#N/A</v>
      </c>
      <c r="K5040">
        <f>INDEX(GWP!$C$2:$C$13,MATCH(EPS!I5040,GWP!$B$2:$B$13,0))</f>
        <v>265</v>
      </c>
      <c r="L5040" s="4" t="e">
        <f t="shared" si="157"/>
        <v>#N/A</v>
      </c>
    </row>
    <row r="5041" spans="1:12">
      <c r="A5041" t="s">
        <v>10589</v>
      </c>
      <c r="B5041" t="s">
        <v>7325</v>
      </c>
      <c r="C5041" t="s">
        <v>1741</v>
      </c>
      <c r="D5041" t="s">
        <v>6888</v>
      </c>
      <c r="E5041" t="s">
        <v>1715</v>
      </c>
      <c r="H5041" t="str">
        <f>INDEX('Vensim Variables'!$B:$B,MATCH(EPS!$B5041,'Vensim Variables'!$A:$A,0))</f>
        <v>g pollutant</v>
      </c>
      <c r="I5041" t="str">
        <f t="shared" si="156"/>
        <v>F gases</v>
      </c>
      <c r="J5041" t="e">
        <f>INDEX(NoSettings!$C:$C,MATCH(EPS!$A5041,NoSettings!$A:$A,0))</f>
        <v>#N/A</v>
      </c>
      <c r="K5041">
        <f>INDEX(GWP!$C$2:$C$13,MATCH(EPS!I5041,GWP!$B$2:$B$13,0))</f>
        <v>1</v>
      </c>
      <c r="L5041" s="4" t="e">
        <f t="shared" si="157"/>
        <v>#N/A</v>
      </c>
    </row>
    <row r="5042" spans="1:12">
      <c r="A5042" t="s">
        <v>10590</v>
      </c>
      <c r="B5042" t="s">
        <v>7325</v>
      </c>
      <c r="C5042" t="s">
        <v>1741</v>
      </c>
      <c r="D5042" t="s">
        <v>6889</v>
      </c>
      <c r="E5042" t="s">
        <v>1702</v>
      </c>
      <c r="H5042" t="str">
        <f>INDEX('Vensim Variables'!$B:$B,MATCH(EPS!$B5042,'Vensim Variables'!$A:$A,0))</f>
        <v>g pollutant</v>
      </c>
      <c r="I5042" t="str">
        <f t="shared" si="156"/>
        <v>CO2</v>
      </c>
      <c r="J5042" t="e">
        <f>INDEX(NoSettings!$C:$C,MATCH(EPS!$A5042,NoSettings!$A:$A,0))</f>
        <v>#N/A</v>
      </c>
      <c r="K5042">
        <f>INDEX(GWP!$C$2:$C$13,MATCH(EPS!I5042,GWP!$B$2:$B$13,0))</f>
        <v>1</v>
      </c>
      <c r="L5042" s="4" t="e">
        <f t="shared" si="157"/>
        <v>#N/A</v>
      </c>
    </row>
    <row r="5043" spans="1:12">
      <c r="A5043" t="s">
        <v>10591</v>
      </c>
      <c r="B5043" t="s">
        <v>7325</v>
      </c>
      <c r="C5043" t="s">
        <v>1741</v>
      </c>
      <c r="D5043" t="s">
        <v>6889</v>
      </c>
      <c r="E5043" t="s">
        <v>1705</v>
      </c>
      <c r="H5043" t="str">
        <f>INDEX('Vensim Variables'!$B:$B,MATCH(EPS!$B5043,'Vensim Variables'!$A:$A,0))</f>
        <v>g pollutant</v>
      </c>
      <c r="I5043" t="str">
        <f t="shared" si="156"/>
        <v>VOC</v>
      </c>
      <c r="J5043" t="e">
        <f>INDEX(NoSettings!$C:$C,MATCH(EPS!$A5043,NoSettings!$A:$A,0))</f>
        <v>#N/A</v>
      </c>
      <c r="K5043">
        <f>INDEX(GWP!$C$2:$C$13,MATCH(EPS!I5043,GWP!$B$2:$B$13,0))</f>
        <v>0</v>
      </c>
      <c r="L5043" s="4" t="e">
        <f t="shared" si="157"/>
        <v>#N/A</v>
      </c>
    </row>
    <row r="5044" spans="1:12">
      <c r="A5044" t="s">
        <v>10592</v>
      </c>
      <c r="B5044" t="s">
        <v>7325</v>
      </c>
      <c r="C5044" t="s">
        <v>1741</v>
      </c>
      <c r="D5044" t="s">
        <v>6889</v>
      </c>
      <c r="E5044" t="s">
        <v>1706</v>
      </c>
      <c r="H5044" t="str">
        <f>INDEX('Vensim Variables'!$B:$B,MATCH(EPS!$B5044,'Vensim Variables'!$A:$A,0))</f>
        <v>g pollutant</v>
      </c>
      <c r="I5044" t="str">
        <f t="shared" si="156"/>
        <v>CO</v>
      </c>
      <c r="J5044" t="e">
        <f>INDEX(NoSettings!$C:$C,MATCH(EPS!$A5044,NoSettings!$A:$A,0))</f>
        <v>#N/A</v>
      </c>
      <c r="K5044">
        <f>INDEX(GWP!$C$2:$C$13,MATCH(EPS!I5044,GWP!$B$2:$B$13,0))</f>
        <v>0</v>
      </c>
      <c r="L5044" s="4" t="e">
        <f t="shared" si="157"/>
        <v>#N/A</v>
      </c>
    </row>
    <row r="5045" spans="1:12">
      <c r="A5045" t="s">
        <v>10593</v>
      </c>
      <c r="B5045" t="s">
        <v>7325</v>
      </c>
      <c r="C5045" t="s">
        <v>1741</v>
      </c>
      <c r="D5045" t="s">
        <v>6889</v>
      </c>
      <c r="E5045" t="s">
        <v>1707</v>
      </c>
      <c r="H5045" t="str">
        <f>INDEX('Vensim Variables'!$B:$B,MATCH(EPS!$B5045,'Vensim Variables'!$A:$A,0))</f>
        <v>g pollutant</v>
      </c>
      <c r="I5045" t="str">
        <f t="shared" si="156"/>
        <v>NOx</v>
      </c>
      <c r="J5045" t="e">
        <f>INDEX(NoSettings!$C:$C,MATCH(EPS!$A5045,NoSettings!$A:$A,0))</f>
        <v>#N/A</v>
      </c>
      <c r="K5045">
        <f>INDEX(GWP!$C$2:$C$13,MATCH(EPS!I5045,GWP!$B$2:$B$13,0))</f>
        <v>0</v>
      </c>
      <c r="L5045" s="4" t="e">
        <f t="shared" si="157"/>
        <v>#N/A</v>
      </c>
    </row>
    <row r="5046" spans="1:12">
      <c r="A5046" t="s">
        <v>10594</v>
      </c>
      <c r="B5046" t="s">
        <v>7325</v>
      </c>
      <c r="C5046" t="s">
        <v>1741</v>
      </c>
      <c r="D5046" t="s">
        <v>6889</v>
      </c>
      <c r="E5046" t="s">
        <v>1708</v>
      </c>
      <c r="H5046" t="str">
        <f>INDEX('Vensim Variables'!$B:$B,MATCH(EPS!$B5046,'Vensim Variables'!$A:$A,0))</f>
        <v>g pollutant</v>
      </c>
      <c r="I5046" t="str">
        <f t="shared" si="156"/>
        <v>PM10</v>
      </c>
      <c r="J5046" t="e">
        <f>INDEX(NoSettings!$C:$C,MATCH(EPS!$A5046,NoSettings!$A:$A,0))</f>
        <v>#N/A</v>
      </c>
      <c r="K5046">
        <f>INDEX(GWP!$C$2:$C$13,MATCH(EPS!I5046,GWP!$B$2:$B$13,0))</f>
        <v>0</v>
      </c>
      <c r="L5046" s="4" t="e">
        <f t="shared" si="157"/>
        <v>#N/A</v>
      </c>
    </row>
    <row r="5047" spans="1:12">
      <c r="A5047" t="s">
        <v>10595</v>
      </c>
      <c r="B5047" t="s">
        <v>7325</v>
      </c>
      <c r="C5047" t="s">
        <v>1741</v>
      </c>
      <c r="D5047" t="s">
        <v>6889</v>
      </c>
      <c r="E5047" t="s">
        <v>1709</v>
      </c>
      <c r="H5047" t="str">
        <f>INDEX('Vensim Variables'!$B:$B,MATCH(EPS!$B5047,'Vensim Variables'!$A:$A,0))</f>
        <v>g pollutant</v>
      </c>
      <c r="I5047" t="str">
        <f t="shared" si="156"/>
        <v>PM25</v>
      </c>
      <c r="J5047" t="e">
        <f>INDEX(NoSettings!$C:$C,MATCH(EPS!$A5047,NoSettings!$A:$A,0))</f>
        <v>#N/A</v>
      </c>
      <c r="K5047">
        <f>INDEX(GWP!$C$2:$C$13,MATCH(EPS!I5047,GWP!$B$2:$B$13,0))</f>
        <v>0</v>
      </c>
      <c r="L5047" s="4" t="e">
        <f t="shared" si="157"/>
        <v>#N/A</v>
      </c>
    </row>
    <row r="5048" spans="1:12">
      <c r="A5048" t="s">
        <v>10596</v>
      </c>
      <c r="B5048" t="s">
        <v>7325</v>
      </c>
      <c r="C5048" t="s">
        <v>1741</v>
      </c>
      <c r="D5048" t="s">
        <v>6889</v>
      </c>
      <c r="E5048" t="s">
        <v>1710</v>
      </c>
      <c r="H5048" t="str">
        <f>INDEX('Vensim Variables'!$B:$B,MATCH(EPS!$B5048,'Vensim Variables'!$A:$A,0))</f>
        <v>g pollutant</v>
      </c>
      <c r="I5048" t="str">
        <f t="shared" si="156"/>
        <v>SOx</v>
      </c>
      <c r="J5048" t="e">
        <f>INDEX(NoSettings!$C:$C,MATCH(EPS!$A5048,NoSettings!$A:$A,0))</f>
        <v>#N/A</v>
      </c>
      <c r="K5048">
        <f>INDEX(GWP!$C$2:$C$13,MATCH(EPS!I5048,GWP!$B$2:$B$13,0))</f>
        <v>0</v>
      </c>
      <c r="L5048" s="4" t="e">
        <f t="shared" si="157"/>
        <v>#N/A</v>
      </c>
    </row>
    <row r="5049" spans="1:12">
      <c r="A5049" t="s">
        <v>10597</v>
      </c>
      <c r="B5049" t="s">
        <v>7325</v>
      </c>
      <c r="C5049" t="s">
        <v>1741</v>
      </c>
      <c r="D5049" t="s">
        <v>6889</v>
      </c>
      <c r="E5049" t="s">
        <v>1711</v>
      </c>
      <c r="H5049" t="str">
        <f>INDEX('Vensim Variables'!$B:$B,MATCH(EPS!$B5049,'Vensim Variables'!$A:$A,0))</f>
        <v>g pollutant</v>
      </c>
      <c r="I5049" t="str">
        <f t="shared" si="156"/>
        <v>BC</v>
      </c>
      <c r="J5049" t="e">
        <f>INDEX(NoSettings!$C:$C,MATCH(EPS!$A5049,NoSettings!$A:$A,0))</f>
        <v>#N/A</v>
      </c>
      <c r="K5049">
        <f>INDEX(GWP!$C$2:$C$13,MATCH(EPS!I5049,GWP!$B$2:$B$13,0))</f>
        <v>0</v>
      </c>
      <c r="L5049" s="4" t="e">
        <f t="shared" si="157"/>
        <v>#N/A</v>
      </c>
    </row>
    <row r="5050" spans="1:12">
      <c r="A5050" t="s">
        <v>10598</v>
      </c>
      <c r="B5050" t="s">
        <v>7325</v>
      </c>
      <c r="C5050" t="s">
        <v>1741</v>
      </c>
      <c r="D5050" t="s">
        <v>6889</v>
      </c>
      <c r="E5050" t="s">
        <v>1712</v>
      </c>
      <c r="H5050" t="str">
        <f>INDEX('Vensim Variables'!$B:$B,MATCH(EPS!$B5050,'Vensim Variables'!$A:$A,0))</f>
        <v>g pollutant</v>
      </c>
      <c r="I5050" t="str">
        <f t="shared" si="156"/>
        <v>OC</v>
      </c>
      <c r="J5050" t="e">
        <f>INDEX(NoSettings!$C:$C,MATCH(EPS!$A5050,NoSettings!$A:$A,0))</f>
        <v>#N/A</v>
      </c>
      <c r="K5050">
        <f>INDEX(GWP!$C$2:$C$13,MATCH(EPS!I5050,GWP!$B$2:$B$13,0))</f>
        <v>0</v>
      </c>
      <c r="L5050" s="4" t="e">
        <f t="shared" si="157"/>
        <v>#N/A</v>
      </c>
    </row>
    <row r="5051" spans="1:12">
      <c r="A5051" t="s">
        <v>10599</v>
      </c>
      <c r="B5051" t="s">
        <v>7325</v>
      </c>
      <c r="C5051" t="s">
        <v>1741</v>
      </c>
      <c r="D5051" t="s">
        <v>6889</v>
      </c>
      <c r="E5051" t="s">
        <v>1713</v>
      </c>
      <c r="H5051" t="str">
        <f>INDEX('Vensim Variables'!$B:$B,MATCH(EPS!$B5051,'Vensim Variables'!$A:$A,0))</f>
        <v>g pollutant</v>
      </c>
      <c r="I5051" t="str">
        <f t="shared" si="156"/>
        <v>CH4</v>
      </c>
      <c r="J5051" t="e">
        <f>INDEX(NoSettings!$C:$C,MATCH(EPS!$A5051,NoSettings!$A:$A,0))</f>
        <v>#N/A</v>
      </c>
      <c r="K5051">
        <f>INDEX(GWP!$C$2:$C$13,MATCH(EPS!I5051,GWP!$B$2:$B$13,0))</f>
        <v>28</v>
      </c>
      <c r="L5051" s="4" t="e">
        <f t="shared" si="157"/>
        <v>#N/A</v>
      </c>
    </row>
    <row r="5052" spans="1:12">
      <c r="A5052" t="s">
        <v>10600</v>
      </c>
      <c r="B5052" t="s">
        <v>7325</v>
      </c>
      <c r="C5052" t="s">
        <v>1741</v>
      </c>
      <c r="D5052" t="s">
        <v>6889</v>
      </c>
      <c r="E5052" t="s">
        <v>1714</v>
      </c>
      <c r="H5052" t="str">
        <f>INDEX('Vensim Variables'!$B:$B,MATCH(EPS!$B5052,'Vensim Variables'!$A:$A,0))</f>
        <v>g pollutant</v>
      </c>
      <c r="I5052" t="str">
        <f t="shared" si="156"/>
        <v>N2O</v>
      </c>
      <c r="J5052" t="e">
        <f>INDEX(NoSettings!$C:$C,MATCH(EPS!$A5052,NoSettings!$A:$A,0))</f>
        <v>#N/A</v>
      </c>
      <c r="K5052">
        <f>INDEX(GWP!$C$2:$C$13,MATCH(EPS!I5052,GWP!$B$2:$B$13,0))</f>
        <v>265</v>
      </c>
      <c r="L5052" s="4" t="e">
        <f t="shared" si="157"/>
        <v>#N/A</v>
      </c>
    </row>
    <row r="5053" spans="1:12">
      <c r="A5053" t="s">
        <v>10601</v>
      </c>
      <c r="B5053" t="s">
        <v>7325</v>
      </c>
      <c r="C5053" t="s">
        <v>1741</v>
      </c>
      <c r="D5053" t="s">
        <v>6889</v>
      </c>
      <c r="E5053" t="s">
        <v>1715</v>
      </c>
      <c r="H5053" t="str">
        <f>INDEX('Vensim Variables'!$B:$B,MATCH(EPS!$B5053,'Vensim Variables'!$A:$A,0))</f>
        <v>g pollutant</v>
      </c>
      <c r="I5053" t="str">
        <f t="shared" si="156"/>
        <v>F gases</v>
      </c>
      <c r="J5053" t="e">
        <f>INDEX(NoSettings!$C:$C,MATCH(EPS!$A5053,NoSettings!$A:$A,0))</f>
        <v>#N/A</v>
      </c>
      <c r="K5053">
        <f>INDEX(GWP!$C$2:$C$13,MATCH(EPS!I5053,GWP!$B$2:$B$13,0))</f>
        <v>1</v>
      </c>
      <c r="L5053" s="4" t="e">
        <f t="shared" si="157"/>
        <v>#N/A</v>
      </c>
    </row>
    <row r="5054" spans="1:12">
      <c r="A5054" t="s">
        <v>10602</v>
      </c>
      <c r="B5054" t="s">
        <v>7325</v>
      </c>
      <c r="C5054" t="s">
        <v>1741</v>
      </c>
      <c r="D5054" t="s">
        <v>6890</v>
      </c>
      <c r="E5054" t="s">
        <v>1702</v>
      </c>
      <c r="H5054" t="str">
        <f>INDEX('Vensim Variables'!$B:$B,MATCH(EPS!$B5054,'Vensim Variables'!$A:$A,0))</f>
        <v>g pollutant</v>
      </c>
      <c r="I5054" t="str">
        <f t="shared" si="156"/>
        <v>CO2</v>
      </c>
      <c r="J5054" t="e">
        <f>INDEX(NoSettings!$C:$C,MATCH(EPS!$A5054,NoSettings!$A:$A,0))</f>
        <v>#N/A</v>
      </c>
      <c r="K5054">
        <f>INDEX(GWP!$C$2:$C$13,MATCH(EPS!I5054,GWP!$B$2:$B$13,0))</f>
        <v>1</v>
      </c>
      <c r="L5054" s="4" t="e">
        <f t="shared" si="157"/>
        <v>#N/A</v>
      </c>
    </row>
    <row r="5055" spans="1:12">
      <c r="A5055" t="s">
        <v>10603</v>
      </c>
      <c r="B5055" t="s">
        <v>7325</v>
      </c>
      <c r="C5055" t="s">
        <v>1741</v>
      </c>
      <c r="D5055" t="s">
        <v>6890</v>
      </c>
      <c r="E5055" t="s">
        <v>1705</v>
      </c>
      <c r="H5055" t="str">
        <f>INDEX('Vensim Variables'!$B:$B,MATCH(EPS!$B5055,'Vensim Variables'!$A:$A,0))</f>
        <v>g pollutant</v>
      </c>
      <c r="I5055" t="str">
        <f t="shared" si="156"/>
        <v>VOC</v>
      </c>
      <c r="J5055" t="e">
        <f>INDEX(NoSettings!$C:$C,MATCH(EPS!$A5055,NoSettings!$A:$A,0))</f>
        <v>#N/A</v>
      </c>
      <c r="K5055">
        <f>INDEX(GWP!$C$2:$C$13,MATCH(EPS!I5055,GWP!$B$2:$B$13,0))</f>
        <v>0</v>
      </c>
      <c r="L5055" s="4" t="e">
        <f t="shared" si="157"/>
        <v>#N/A</v>
      </c>
    </row>
    <row r="5056" spans="1:12">
      <c r="A5056" t="s">
        <v>10604</v>
      </c>
      <c r="B5056" t="s">
        <v>7325</v>
      </c>
      <c r="C5056" t="s">
        <v>1741</v>
      </c>
      <c r="D5056" t="s">
        <v>6890</v>
      </c>
      <c r="E5056" t="s">
        <v>1706</v>
      </c>
      <c r="H5056" t="str">
        <f>INDEX('Vensim Variables'!$B:$B,MATCH(EPS!$B5056,'Vensim Variables'!$A:$A,0))</f>
        <v>g pollutant</v>
      </c>
      <c r="I5056" t="str">
        <f t="shared" si="156"/>
        <v>CO</v>
      </c>
      <c r="J5056" t="e">
        <f>INDEX(NoSettings!$C:$C,MATCH(EPS!$A5056,NoSettings!$A:$A,0))</f>
        <v>#N/A</v>
      </c>
      <c r="K5056">
        <f>INDEX(GWP!$C$2:$C$13,MATCH(EPS!I5056,GWP!$B$2:$B$13,0))</f>
        <v>0</v>
      </c>
      <c r="L5056" s="4" t="e">
        <f t="shared" si="157"/>
        <v>#N/A</v>
      </c>
    </row>
    <row r="5057" spans="1:12">
      <c r="A5057" t="s">
        <v>10605</v>
      </c>
      <c r="B5057" t="s">
        <v>7325</v>
      </c>
      <c r="C5057" t="s">
        <v>1741</v>
      </c>
      <c r="D5057" t="s">
        <v>6890</v>
      </c>
      <c r="E5057" t="s">
        <v>1707</v>
      </c>
      <c r="H5057" t="str">
        <f>INDEX('Vensim Variables'!$B:$B,MATCH(EPS!$B5057,'Vensim Variables'!$A:$A,0))</f>
        <v>g pollutant</v>
      </c>
      <c r="I5057" t="str">
        <f t="shared" si="156"/>
        <v>NOx</v>
      </c>
      <c r="J5057" t="e">
        <f>INDEX(NoSettings!$C:$C,MATCH(EPS!$A5057,NoSettings!$A:$A,0))</f>
        <v>#N/A</v>
      </c>
      <c r="K5057">
        <f>INDEX(GWP!$C$2:$C$13,MATCH(EPS!I5057,GWP!$B$2:$B$13,0))</f>
        <v>0</v>
      </c>
      <c r="L5057" s="4" t="e">
        <f t="shared" si="157"/>
        <v>#N/A</v>
      </c>
    </row>
    <row r="5058" spans="1:12">
      <c r="A5058" t="s">
        <v>10606</v>
      </c>
      <c r="B5058" t="s">
        <v>7325</v>
      </c>
      <c r="C5058" t="s">
        <v>1741</v>
      </c>
      <c r="D5058" t="s">
        <v>6890</v>
      </c>
      <c r="E5058" t="s">
        <v>1708</v>
      </c>
      <c r="H5058" t="str">
        <f>INDEX('Vensim Variables'!$B:$B,MATCH(EPS!$B5058,'Vensim Variables'!$A:$A,0))</f>
        <v>g pollutant</v>
      </c>
      <c r="I5058" t="str">
        <f t="shared" si="156"/>
        <v>PM10</v>
      </c>
      <c r="J5058" t="e">
        <f>INDEX(NoSettings!$C:$C,MATCH(EPS!$A5058,NoSettings!$A:$A,0))</f>
        <v>#N/A</v>
      </c>
      <c r="K5058">
        <f>INDEX(GWP!$C$2:$C$13,MATCH(EPS!I5058,GWP!$B$2:$B$13,0))</f>
        <v>0</v>
      </c>
      <c r="L5058" s="4" t="e">
        <f t="shared" si="157"/>
        <v>#N/A</v>
      </c>
    </row>
    <row r="5059" spans="1:12">
      <c r="A5059" t="s">
        <v>10607</v>
      </c>
      <c r="B5059" t="s">
        <v>7325</v>
      </c>
      <c r="C5059" t="s">
        <v>1741</v>
      </c>
      <c r="D5059" t="s">
        <v>6890</v>
      </c>
      <c r="E5059" t="s">
        <v>1709</v>
      </c>
      <c r="H5059" t="str">
        <f>INDEX('Vensim Variables'!$B:$B,MATCH(EPS!$B5059,'Vensim Variables'!$A:$A,0))</f>
        <v>g pollutant</v>
      </c>
      <c r="I5059" t="str">
        <f t="shared" ref="I5059:I5122" si="158">IF(OR(C5059="CO2",C5059="CH4",C5059="N2O",C5059="F gases",C5059="VOC",C5059="CO",C5059="NOx",C5059="PM10",C5059="PM25",C5059="SOx",C5059="BC",C5059="OC"),C5059,IF(OR(D5059="CO2",D5059="CH4",D5059="N2O",D5059="F gases",D5059="VOC",D5059="CO",D5059="NOx",D5059="PM10",D5059="PM25",D5059="SOx",D5059="BC",D5059="OC"),D5059,IF(OR(E5059="CO2",E5059="CH4",E5059="N2O",E5059="F gases",E5059="VOC",E5059="CO",E5059="NOx",E5059="PM10",E5059="PM25",E5059="SOx",E5059="BC",E5059="OC"),E5059,"NA")))</f>
        <v>PM25</v>
      </c>
      <c r="J5059" t="e">
        <f>INDEX(NoSettings!$C:$C,MATCH(EPS!$A5059,NoSettings!$A:$A,0))</f>
        <v>#N/A</v>
      </c>
      <c r="K5059">
        <f>INDEX(GWP!$C$2:$C$13,MATCH(EPS!I5059,GWP!$B$2:$B$13,0))</f>
        <v>0</v>
      </c>
      <c r="L5059" s="4" t="e">
        <f t="shared" ref="L5059:L5122" si="159">IF(H5059="g pollutant",K5059*J5059/10^12,IF(H5059="MMTCO2e",J5059,IF(H5059="MWh",J5059,0)))</f>
        <v>#N/A</v>
      </c>
    </row>
    <row r="5060" spans="1:12">
      <c r="A5060" t="s">
        <v>10608</v>
      </c>
      <c r="B5060" t="s">
        <v>7325</v>
      </c>
      <c r="C5060" t="s">
        <v>1741</v>
      </c>
      <c r="D5060" t="s">
        <v>6890</v>
      </c>
      <c r="E5060" t="s">
        <v>1710</v>
      </c>
      <c r="H5060" t="str">
        <f>INDEX('Vensim Variables'!$B:$B,MATCH(EPS!$B5060,'Vensim Variables'!$A:$A,0))</f>
        <v>g pollutant</v>
      </c>
      <c r="I5060" t="str">
        <f t="shared" si="158"/>
        <v>SOx</v>
      </c>
      <c r="J5060" t="e">
        <f>INDEX(NoSettings!$C:$C,MATCH(EPS!$A5060,NoSettings!$A:$A,0))</f>
        <v>#N/A</v>
      </c>
      <c r="K5060">
        <f>INDEX(GWP!$C$2:$C$13,MATCH(EPS!I5060,GWP!$B$2:$B$13,0))</f>
        <v>0</v>
      </c>
      <c r="L5060" s="4" t="e">
        <f t="shared" si="159"/>
        <v>#N/A</v>
      </c>
    </row>
    <row r="5061" spans="1:12">
      <c r="A5061" t="s">
        <v>10609</v>
      </c>
      <c r="B5061" t="s">
        <v>7325</v>
      </c>
      <c r="C5061" t="s">
        <v>1741</v>
      </c>
      <c r="D5061" t="s">
        <v>6890</v>
      </c>
      <c r="E5061" t="s">
        <v>1711</v>
      </c>
      <c r="H5061" t="str">
        <f>INDEX('Vensim Variables'!$B:$B,MATCH(EPS!$B5061,'Vensim Variables'!$A:$A,0))</f>
        <v>g pollutant</v>
      </c>
      <c r="I5061" t="str">
        <f t="shared" si="158"/>
        <v>BC</v>
      </c>
      <c r="J5061" t="e">
        <f>INDEX(NoSettings!$C:$C,MATCH(EPS!$A5061,NoSettings!$A:$A,0))</f>
        <v>#N/A</v>
      </c>
      <c r="K5061">
        <f>INDEX(GWP!$C$2:$C$13,MATCH(EPS!I5061,GWP!$B$2:$B$13,0))</f>
        <v>0</v>
      </c>
      <c r="L5061" s="4" t="e">
        <f t="shared" si="159"/>
        <v>#N/A</v>
      </c>
    </row>
    <row r="5062" spans="1:12">
      <c r="A5062" t="s">
        <v>10610</v>
      </c>
      <c r="B5062" t="s">
        <v>7325</v>
      </c>
      <c r="C5062" t="s">
        <v>1741</v>
      </c>
      <c r="D5062" t="s">
        <v>6890</v>
      </c>
      <c r="E5062" t="s">
        <v>1712</v>
      </c>
      <c r="H5062" t="str">
        <f>INDEX('Vensim Variables'!$B:$B,MATCH(EPS!$B5062,'Vensim Variables'!$A:$A,0))</f>
        <v>g pollutant</v>
      </c>
      <c r="I5062" t="str">
        <f t="shared" si="158"/>
        <v>OC</v>
      </c>
      <c r="J5062" t="e">
        <f>INDEX(NoSettings!$C:$C,MATCH(EPS!$A5062,NoSettings!$A:$A,0))</f>
        <v>#N/A</v>
      </c>
      <c r="K5062">
        <f>INDEX(GWP!$C$2:$C$13,MATCH(EPS!I5062,GWP!$B$2:$B$13,0))</f>
        <v>0</v>
      </c>
      <c r="L5062" s="4" t="e">
        <f t="shared" si="159"/>
        <v>#N/A</v>
      </c>
    </row>
    <row r="5063" spans="1:12">
      <c r="A5063" t="s">
        <v>10611</v>
      </c>
      <c r="B5063" t="s">
        <v>7325</v>
      </c>
      <c r="C5063" t="s">
        <v>1741</v>
      </c>
      <c r="D5063" t="s">
        <v>6890</v>
      </c>
      <c r="E5063" t="s">
        <v>1713</v>
      </c>
      <c r="H5063" t="str">
        <f>INDEX('Vensim Variables'!$B:$B,MATCH(EPS!$B5063,'Vensim Variables'!$A:$A,0))</f>
        <v>g pollutant</v>
      </c>
      <c r="I5063" t="str">
        <f t="shared" si="158"/>
        <v>CH4</v>
      </c>
      <c r="J5063" t="e">
        <f>INDEX(NoSettings!$C:$C,MATCH(EPS!$A5063,NoSettings!$A:$A,0))</f>
        <v>#N/A</v>
      </c>
      <c r="K5063">
        <f>INDEX(GWP!$C$2:$C$13,MATCH(EPS!I5063,GWP!$B$2:$B$13,0))</f>
        <v>28</v>
      </c>
      <c r="L5063" s="4" t="e">
        <f t="shared" si="159"/>
        <v>#N/A</v>
      </c>
    </row>
    <row r="5064" spans="1:12">
      <c r="A5064" t="s">
        <v>10612</v>
      </c>
      <c r="B5064" t="s">
        <v>7325</v>
      </c>
      <c r="C5064" t="s">
        <v>1741</v>
      </c>
      <c r="D5064" t="s">
        <v>6890</v>
      </c>
      <c r="E5064" t="s">
        <v>1714</v>
      </c>
      <c r="H5064" t="str">
        <f>INDEX('Vensim Variables'!$B:$B,MATCH(EPS!$B5064,'Vensim Variables'!$A:$A,0))</f>
        <v>g pollutant</v>
      </c>
      <c r="I5064" t="str">
        <f t="shared" si="158"/>
        <v>N2O</v>
      </c>
      <c r="J5064" t="e">
        <f>INDEX(NoSettings!$C:$C,MATCH(EPS!$A5064,NoSettings!$A:$A,0))</f>
        <v>#N/A</v>
      </c>
      <c r="K5064">
        <f>INDEX(GWP!$C$2:$C$13,MATCH(EPS!I5064,GWP!$B$2:$B$13,0))</f>
        <v>265</v>
      </c>
      <c r="L5064" s="4" t="e">
        <f t="shared" si="159"/>
        <v>#N/A</v>
      </c>
    </row>
    <row r="5065" spans="1:12">
      <c r="A5065" t="s">
        <v>10613</v>
      </c>
      <c r="B5065" t="s">
        <v>7325</v>
      </c>
      <c r="C5065" t="s">
        <v>1741</v>
      </c>
      <c r="D5065" t="s">
        <v>6890</v>
      </c>
      <c r="E5065" t="s">
        <v>1715</v>
      </c>
      <c r="H5065" t="str">
        <f>INDEX('Vensim Variables'!$B:$B,MATCH(EPS!$B5065,'Vensim Variables'!$A:$A,0))</f>
        <v>g pollutant</v>
      </c>
      <c r="I5065" t="str">
        <f t="shared" si="158"/>
        <v>F gases</v>
      </c>
      <c r="J5065" t="e">
        <f>INDEX(NoSettings!$C:$C,MATCH(EPS!$A5065,NoSettings!$A:$A,0))</f>
        <v>#N/A</v>
      </c>
      <c r="K5065">
        <f>INDEX(GWP!$C$2:$C$13,MATCH(EPS!I5065,GWP!$B$2:$B$13,0))</f>
        <v>1</v>
      </c>
      <c r="L5065" s="4" t="e">
        <f t="shared" si="159"/>
        <v>#N/A</v>
      </c>
    </row>
    <row r="5066" spans="1:12">
      <c r="A5066" t="s">
        <v>10614</v>
      </c>
      <c r="B5066" t="s">
        <v>7325</v>
      </c>
      <c r="C5066" t="s">
        <v>1741</v>
      </c>
      <c r="D5066" t="s">
        <v>6891</v>
      </c>
      <c r="E5066" t="s">
        <v>1702</v>
      </c>
      <c r="H5066" t="str">
        <f>INDEX('Vensim Variables'!$B:$B,MATCH(EPS!$B5066,'Vensim Variables'!$A:$A,0))</f>
        <v>g pollutant</v>
      </c>
      <c r="I5066" t="str">
        <f t="shared" si="158"/>
        <v>CO2</v>
      </c>
      <c r="J5066" t="e">
        <f>INDEX(NoSettings!$C:$C,MATCH(EPS!$A5066,NoSettings!$A:$A,0))</f>
        <v>#N/A</v>
      </c>
      <c r="K5066">
        <f>INDEX(GWP!$C$2:$C$13,MATCH(EPS!I5066,GWP!$B$2:$B$13,0))</f>
        <v>1</v>
      </c>
      <c r="L5066" s="4" t="e">
        <f t="shared" si="159"/>
        <v>#N/A</v>
      </c>
    </row>
    <row r="5067" spans="1:12">
      <c r="A5067" t="s">
        <v>10615</v>
      </c>
      <c r="B5067" t="s">
        <v>7325</v>
      </c>
      <c r="C5067" t="s">
        <v>1741</v>
      </c>
      <c r="D5067" t="s">
        <v>6891</v>
      </c>
      <c r="E5067" t="s">
        <v>1705</v>
      </c>
      <c r="H5067" t="str">
        <f>INDEX('Vensim Variables'!$B:$B,MATCH(EPS!$B5067,'Vensim Variables'!$A:$A,0))</f>
        <v>g pollutant</v>
      </c>
      <c r="I5067" t="str">
        <f t="shared" si="158"/>
        <v>VOC</v>
      </c>
      <c r="J5067" t="e">
        <f>INDEX(NoSettings!$C:$C,MATCH(EPS!$A5067,NoSettings!$A:$A,0))</f>
        <v>#N/A</v>
      </c>
      <c r="K5067">
        <f>INDEX(GWP!$C$2:$C$13,MATCH(EPS!I5067,GWP!$B$2:$B$13,0))</f>
        <v>0</v>
      </c>
      <c r="L5067" s="4" t="e">
        <f t="shared" si="159"/>
        <v>#N/A</v>
      </c>
    </row>
    <row r="5068" spans="1:12">
      <c r="A5068" t="s">
        <v>10616</v>
      </c>
      <c r="B5068" t="s">
        <v>7325</v>
      </c>
      <c r="C5068" t="s">
        <v>1741</v>
      </c>
      <c r="D5068" t="s">
        <v>6891</v>
      </c>
      <c r="E5068" t="s">
        <v>1706</v>
      </c>
      <c r="H5068" t="str">
        <f>INDEX('Vensim Variables'!$B:$B,MATCH(EPS!$B5068,'Vensim Variables'!$A:$A,0))</f>
        <v>g pollutant</v>
      </c>
      <c r="I5068" t="str">
        <f t="shared" si="158"/>
        <v>CO</v>
      </c>
      <c r="J5068" t="e">
        <f>INDEX(NoSettings!$C:$C,MATCH(EPS!$A5068,NoSettings!$A:$A,0))</f>
        <v>#N/A</v>
      </c>
      <c r="K5068">
        <f>INDEX(GWP!$C$2:$C$13,MATCH(EPS!I5068,GWP!$B$2:$B$13,0))</f>
        <v>0</v>
      </c>
      <c r="L5068" s="4" t="e">
        <f t="shared" si="159"/>
        <v>#N/A</v>
      </c>
    </row>
    <row r="5069" spans="1:12">
      <c r="A5069" t="s">
        <v>10617</v>
      </c>
      <c r="B5069" t="s">
        <v>7325</v>
      </c>
      <c r="C5069" t="s">
        <v>1741</v>
      </c>
      <c r="D5069" t="s">
        <v>6891</v>
      </c>
      <c r="E5069" t="s">
        <v>1707</v>
      </c>
      <c r="H5069" t="str">
        <f>INDEX('Vensim Variables'!$B:$B,MATCH(EPS!$B5069,'Vensim Variables'!$A:$A,0))</f>
        <v>g pollutant</v>
      </c>
      <c r="I5069" t="str">
        <f t="shared" si="158"/>
        <v>NOx</v>
      </c>
      <c r="J5069" t="e">
        <f>INDEX(NoSettings!$C:$C,MATCH(EPS!$A5069,NoSettings!$A:$A,0))</f>
        <v>#N/A</v>
      </c>
      <c r="K5069">
        <f>INDEX(GWP!$C$2:$C$13,MATCH(EPS!I5069,GWP!$B$2:$B$13,0))</f>
        <v>0</v>
      </c>
      <c r="L5069" s="4" t="e">
        <f t="shared" si="159"/>
        <v>#N/A</v>
      </c>
    </row>
    <row r="5070" spans="1:12">
      <c r="A5070" t="s">
        <v>10618</v>
      </c>
      <c r="B5070" t="s">
        <v>7325</v>
      </c>
      <c r="C5070" t="s">
        <v>1741</v>
      </c>
      <c r="D5070" t="s">
        <v>6891</v>
      </c>
      <c r="E5070" t="s">
        <v>1708</v>
      </c>
      <c r="H5070" t="str">
        <f>INDEX('Vensim Variables'!$B:$B,MATCH(EPS!$B5070,'Vensim Variables'!$A:$A,0))</f>
        <v>g pollutant</v>
      </c>
      <c r="I5070" t="str">
        <f t="shared" si="158"/>
        <v>PM10</v>
      </c>
      <c r="J5070" t="e">
        <f>INDEX(NoSettings!$C:$C,MATCH(EPS!$A5070,NoSettings!$A:$A,0))</f>
        <v>#N/A</v>
      </c>
      <c r="K5070">
        <f>INDEX(GWP!$C$2:$C$13,MATCH(EPS!I5070,GWP!$B$2:$B$13,0))</f>
        <v>0</v>
      </c>
      <c r="L5070" s="4" t="e">
        <f t="shared" si="159"/>
        <v>#N/A</v>
      </c>
    </row>
    <row r="5071" spans="1:12">
      <c r="A5071" t="s">
        <v>10619</v>
      </c>
      <c r="B5071" t="s">
        <v>7325</v>
      </c>
      <c r="C5071" t="s">
        <v>1741</v>
      </c>
      <c r="D5071" t="s">
        <v>6891</v>
      </c>
      <c r="E5071" t="s">
        <v>1709</v>
      </c>
      <c r="H5071" t="str">
        <f>INDEX('Vensim Variables'!$B:$B,MATCH(EPS!$B5071,'Vensim Variables'!$A:$A,0))</f>
        <v>g pollutant</v>
      </c>
      <c r="I5071" t="str">
        <f t="shared" si="158"/>
        <v>PM25</v>
      </c>
      <c r="J5071" t="e">
        <f>INDEX(NoSettings!$C:$C,MATCH(EPS!$A5071,NoSettings!$A:$A,0))</f>
        <v>#N/A</v>
      </c>
      <c r="K5071">
        <f>INDEX(GWP!$C$2:$C$13,MATCH(EPS!I5071,GWP!$B$2:$B$13,0))</f>
        <v>0</v>
      </c>
      <c r="L5071" s="4" t="e">
        <f t="shared" si="159"/>
        <v>#N/A</v>
      </c>
    </row>
    <row r="5072" spans="1:12">
      <c r="A5072" t="s">
        <v>10620</v>
      </c>
      <c r="B5072" t="s">
        <v>7325</v>
      </c>
      <c r="C5072" t="s">
        <v>1741</v>
      </c>
      <c r="D5072" t="s">
        <v>6891</v>
      </c>
      <c r="E5072" t="s">
        <v>1710</v>
      </c>
      <c r="H5072" t="str">
        <f>INDEX('Vensim Variables'!$B:$B,MATCH(EPS!$B5072,'Vensim Variables'!$A:$A,0))</f>
        <v>g pollutant</v>
      </c>
      <c r="I5072" t="str">
        <f t="shared" si="158"/>
        <v>SOx</v>
      </c>
      <c r="J5072" t="e">
        <f>INDEX(NoSettings!$C:$C,MATCH(EPS!$A5072,NoSettings!$A:$A,0))</f>
        <v>#N/A</v>
      </c>
      <c r="K5072">
        <f>INDEX(GWP!$C$2:$C$13,MATCH(EPS!I5072,GWP!$B$2:$B$13,0))</f>
        <v>0</v>
      </c>
      <c r="L5072" s="4" t="e">
        <f t="shared" si="159"/>
        <v>#N/A</v>
      </c>
    </row>
    <row r="5073" spans="1:12">
      <c r="A5073" t="s">
        <v>10621</v>
      </c>
      <c r="B5073" t="s">
        <v>7325</v>
      </c>
      <c r="C5073" t="s">
        <v>1741</v>
      </c>
      <c r="D5073" t="s">
        <v>6891</v>
      </c>
      <c r="E5073" t="s">
        <v>1711</v>
      </c>
      <c r="H5073" t="str">
        <f>INDEX('Vensim Variables'!$B:$B,MATCH(EPS!$B5073,'Vensim Variables'!$A:$A,0))</f>
        <v>g pollutant</v>
      </c>
      <c r="I5073" t="str">
        <f t="shared" si="158"/>
        <v>BC</v>
      </c>
      <c r="J5073" t="e">
        <f>INDEX(NoSettings!$C:$C,MATCH(EPS!$A5073,NoSettings!$A:$A,0))</f>
        <v>#N/A</v>
      </c>
      <c r="K5073">
        <f>INDEX(GWP!$C$2:$C$13,MATCH(EPS!I5073,GWP!$B$2:$B$13,0))</f>
        <v>0</v>
      </c>
      <c r="L5073" s="4" t="e">
        <f t="shared" si="159"/>
        <v>#N/A</v>
      </c>
    </row>
    <row r="5074" spans="1:12">
      <c r="A5074" t="s">
        <v>10622</v>
      </c>
      <c r="B5074" t="s">
        <v>7325</v>
      </c>
      <c r="C5074" t="s">
        <v>1741</v>
      </c>
      <c r="D5074" t="s">
        <v>6891</v>
      </c>
      <c r="E5074" t="s">
        <v>1712</v>
      </c>
      <c r="H5074" t="str">
        <f>INDEX('Vensim Variables'!$B:$B,MATCH(EPS!$B5074,'Vensim Variables'!$A:$A,0))</f>
        <v>g pollutant</v>
      </c>
      <c r="I5074" t="str">
        <f t="shared" si="158"/>
        <v>OC</v>
      </c>
      <c r="J5074" t="e">
        <f>INDEX(NoSettings!$C:$C,MATCH(EPS!$A5074,NoSettings!$A:$A,0))</f>
        <v>#N/A</v>
      </c>
      <c r="K5074">
        <f>INDEX(GWP!$C$2:$C$13,MATCH(EPS!I5074,GWP!$B$2:$B$13,0))</f>
        <v>0</v>
      </c>
      <c r="L5074" s="4" t="e">
        <f t="shared" si="159"/>
        <v>#N/A</v>
      </c>
    </row>
    <row r="5075" spans="1:12">
      <c r="A5075" t="s">
        <v>10623</v>
      </c>
      <c r="B5075" t="s">
        <v>7325</v>
      </c>
      <c r="C5075" t="s">
        <v>1741</v>
      </c>
      <c r="D5075" t="s">
        <v>6891</v>
      </c>
      <c r="E5075" t="s">
        <v>1713</v>
      </c>
      <c r="H5075" t="str">
        <f>INDEX('Vensim Variables'!$B:$B,MATCH(EPS!$B5075,'Vensim Variables'!$A:$A,0))</f>
        <v>g pollutant</v>
      </c>
      <c r="I5075" t="str">
        <f t="shared" si="158"/>
        <v>CH4</v>
      </c>
      <c r="J5075" t="e">
        <f>INDEX(NoSettings!$C:$C,MATCH(EPS!$A5075,NoSettings!$A:$A,0))</f>
        <v>#N/A</v>
      </c>
      <c r="K5075">
        <f>INDEX(GWP!$C$2:$C$13,MATCH(EPS!I5075,GWP!$B$2:$B$13,0))</f>
        <v>28</v>
      </c>
      <c r="L5075" s="4" t="e">
        <f t="shared" si="159"/>
        <v>#N/A</v>
      </c>
    </row>
    <row r="5076" spans="1:12">
      <c r="A5076" t="s">
        <v>10624</v>
      </c>
      <c r="B5076" t="s">
        <v>7325</v>
      </c>
      <c r="C5076" t="s">
        <v>1741</v>
      </c>
      <c r="D5076" t="s">
        <v>6891</v>
      </c>
      <c r="E5076" t="s">
        <v>1714</v>
      </c>
      <c r="H5076" t="str">
        <f>INDEX('Vensim Variables'!$B:$B,MATCH(EPS!$B5076,'Vensim Variables'!$A:$A,0))</f>
        <v>g pollutant</v>
      </c>
      <c r="I5076" t="str">
        <f t="shared" si="158"/>
        <v>N2O</v>
      </c>
      <c r="J5076" t="e">
        <f>INDEX(NoSettings!$C:$C,MATCH(EPS!$A5076,NoSettings!$A:$A,0))</f>
        <v>#N/A</v>
      </c>
      <c r="K5076">
        <f>INDEX(GWP!$C$2:$C$13,MATCH(EPS!I5076,GWP!$B$2:$B$13,0))</f>
        <v>265</v>
      </c>
      <c r="L5076" s="4" t="e">
        <f t="shared" si="159"/>
        <v>#N/A</v>
      </c>
    </row>
    <row r="5077" spans="1:12">
      <c r="A5077" t="s">
        <v>10625</v>
      </c>
      <c r="B5077" t="s">
        <v>7325</v>
      </c>
      <c r="C5077" t="s">
        <v>1741</v>
      </c>
      <c r="D5077" t="s">
        <v>6891</v>
      </c>
      <c r="E5077" t="s">
        <v>1715</v>
      </c>
      <c r="H5077" t="str">
        <f>INDEX('Vensim Variables'!$B:$B,MATCH(EPS!$B5077,'Vensim Variables'!$A:$A,0))</f>
        <v>g pollutant</v>
      </c>
      <c r="I5077" t="str">
        <f t="shared" si="158"/>
        <v>F gases</v>
      </c>
      <c r="J5077" t="e">
        <f>INDEX(NoSettings!$C:$C,MATCH(EPS!$A5077,NoSettings!$A:$A,0))</f>
        <v>#N/A</v>
      </c>
      <c r="K5077">
        <f>INDEX(GWP!$C$2:$C$13,MATCH(EPS!I5077,GWP!$B$2:$B$13,0))</f>
        <v>1</v>
      </c>
      <c r="L5077" s="4" t="e">
        <f t="shared" si="159"/>
        <v>#N/A</v>
      </c>
    </row>
    <row r="5078" spans="1:12">
      <c r="A5078" t="s">
        <v>6567</v>
      </c>
      <c r="B5078" t="s">
        <v>6</v>
      </c>
      <c r="C5078" t="s">
        <v>6867</v>
      </c>
      <c r="D5078" t="s">
        <v>1702</v>
      </c>
      <c r="H5078" t="str">
        <f>INDEX('Vensim Variables'!$B:$B,MATCH(EPS!$B5078,'Vensim Variables'!$A:$A,0))</f>
        <v>g pollutant</v>
      </c>
      <c r="I5078" t="str">
        <f t="shared" si="158"/>
        <v>CO2</v>
      </c>
      <c r="J5078" t="e">
        <f>INDEX(NoSettings!$C:$C,MATCH(EPS!$A5078,NoSettings!$A:$A,0))</f>
        <v>#N/A</v>
      </c>
      <c r="K5078">
        <f>INDEX(GWP!$C$2:$C$13,MATCH(EPS!I5078,GWP!$B$2:$B$13,0))</f>
        <v>1</v>
      </c>
      <c r="L5078" s="4" t="e">
        <f t="shared" si="159"/>
        <v>#N/A</v>
      </c>
    </row>
    <row r="5079" spans="1:12">
      <c r="A5079" t="s">
        <v>6568</v>
      </c>
      <c r="B5079" t="s">
        <v>6</v>
      </c>
      <c r="C5079" t="s">
        <v>6867</v>
      </c>
      <c r="D5079" t="s">
        <v>1705</v>
      </c>
      <c r="H5079" t="str">
        <f>INDEX('Vensim Variables'!$B:$B,MATCH(EPS!$B5079,'Vensim Variables'!$A:$A,0))</f>
        <v>g pollutant</v>
      </c>
      <c r="I5079" t="str">
        <f t="shared" si="158"/>
        <v>VOC</v>
      </c>
      <c r="J5079" t="e">
        <f>INDEX(NoSettings!$C:$C,MATCH(EPS!$A5079,NoSettings!$A:$A,0))</f>
        <v>#N/A</v>
      </c>
      <c r="K5079">
        <f>INDEX(GWP!$C$2:$C$13,MATCH(EPS!I5079,GWP!$B$2:$B$13,0))</f>
        <v>0</v>
      </c>
      <c r="L5079" s="4" t="e">
        <f t="shared" si="159"/>
        <v>#N/A</v>
      </c>
    </row>
    <row r="5080" spans="1:12">
      <c r="A5080" t="s">
        <v>6569</v>
      </c>
      <c r="B5080" t="s">
        <v>6</v>
      </c>
      <c r="C5080" t="s">
        <v>6867</v>
      </c>
      <c r="D5080" t="s">
        <v>1706</v>
      </c>
      <c r="H5080" t="str">
        <f>INDEX('Vensim Variables'!$B:$B,MATCH(EPS!$B5080,'Vensim Variables'!$A:$A,0))</f>
        <v>g pollutant</v>
      </c>
      <c r="I5080" t="str">
        <f t="shared" si="158"/>
        <v>CO</v>
      </c>
      <c r="J5080" t="e">
        <f>INDEX(NoSettings!$C:$C,MATCH(EPS!$A5080,NoSettings!$A:$A,0))</f>
        <v>#N/A</v>
      </c>
      <c r="K5080">
        <f>INDEX(GWP!$C$2:$C$13,MATCH(EPS!I5080,GWP!$B$2:$B$13,0))</f>
        <v>0</v>
      </c>
      <c r="L5080" s="4" t="e">
        <f t="shared" si="159"/>
        <v>#N/A</v>
      </c>
    </row>
    <row r="5081" spans="1:12">
      <c r="A5081" t="s">
        <v>6570</v>
      </c>
      <c r="B5081" t="s">
        <v>6</v>
      </c>
      <c r="C5081" t="s">
        <v>6867</v>
      </c>
      <c r="D5081" t="s">
        <v>1707</v>
      </c>
      <c r="H5081" t="str">
        <f>INDEX('Vensim Variables'!$B:$B,MATCH(EPS!$B5081,'Vensim Variables'!$A:$A,0))</f>
        <v>g pollutant</v>
      </c>
      <c r="I5081" t="str">
        <f t="shared" si="158"/>
        <v>NOx</v>
      </c>
      <c r="J5081" t="e">
        <f>INDEX(NoSettings!$C:$C,MATCH(EPS!$A5081,NoSettings!$A:$A,0))</f>
        <v>#N/A</v>
      </c>
      <c r="K5081">
        <f>INDEX(GWP!$C$2:$C$13,MATCH(EPS!I5081,GWP!$B$2:$B$13,0))</f>
        <v>0</v>
      </c>
      <c r="L5081" s="4" t="e">
        <f t="shared" si="159"/>
        <v>#N/A</v>
      </c>
    </row>
    <row r="5082" spans="1:12">
      <c r="A5082" t="s">
        <v>6571</v>
      </c>
      <c r="B5082" t="s">
        <v>6</v>
      </c>
      <c r="C5082" t="s">
        <v>6867</v>
      </c>
      <c r="D5082" t="s">
        <v>1708</v>
      </c>
      <c r="H5082" t="str">
        <f>INDEX('Vensim Variables'!$B:$B,MATCH(EPS!$B5082,'Vensim Variables'!$A:$A,0))</f>
        <v>g pollutant</v>
      </c>
      <c r="I5082" t="str">
        <f t="shared" si="158"/>
        <v>PM10</v>
      </c>
      <c r="J5082" t="e">
        <f>INDEX(NoSettings!$C:$C,MATCH(EPS!$A5082,NoSettings!$A:$A,0))</f>
        <v>#N/A</v>
      </c>
      <c r="K5082">
        <f>INDEX(GWP!$C$2:$C$13,MATCH(EPS!I5082,GWP!$B$2:$B$13,0))</f>
        <v>0</v>
      </c>
      <c r="L5082" s="4" t="e">
        <f t="shared" si="159"/>
        <v>#N/A</v>
      </c>
    </row>
    <row r="5083" spans="1:12">
      <c r="A5083" t="s">
        <v>6572</v>
      </c>
      <c r="B5083" t="s">
        <v>6</v>
      </c>
      <c r="C5083" t="s">
        <v>6867</v>
      </c>
      <c r="D5083" t="s">
        <v>1709</v>
      </c>
      <c r="H5083" t="str">
        <f>INDEX('Vensim Variables'!$B:$B,MATCH(EPS!$B5083,'Vensim Variables'!$A:$A,0))</f>
        <v>g pollutant</v>
      </c>
      <c r="I5083" t="str">
        <f t="shared" si="158"/>
        <v>PM25</v>
      </c>
      <c r="J5083" t="e">
        <f>INDEX(NoSettings!$C:$C,MATCH(EPS!$A5083,NoSettings!$A:$A,0))</f>
        <v>#N/A</v>
      </c>
      <c r="K5083">
        <f>INDEX(GWP!$C$2:$C$13,MATCH(EPS!I5083,GWP!$B$2:$B$13,0))</f>
        <v>0</v>
      </c>
      <c r="L5083" s="4" t="e">
        <f t="shared" si="159"/>
        <v>#N/A</v>
      </c>
    </row>
    <row r="5084" spans="1:12">
      <c r="A5084" t="s">
        <v>6573</v>
      </c>
      <c r="B5084" t="s">
        <v>6</v>
      </c>
      <c r="C5084" t="s">
        <v>6867</v>
      </c>
      <c r="D5084" t="s">
        <v>1710</v>
      </c>
      <c r="H5084" t="str">
        <f>INDEX('Vensim Variables'!$B:$B,MATCH(EPS!$B5084,'Vensim Variables'!$A:$A,0))</f>
        <v>g pollutant</v>
      </c>
      <c r="I5084" t="str">
        <f t="shared" si="158"/>
        <v>SOx</v>
      </c>
      <c r="J5084" t="e">
        <f>INDEX(NoSettings!$C:$C,MATCH(EPS!$A5084,NoSettings!$A:$A,0))</f>
        <v>#N/A</v>
      </c>
      <c r="K5084">
        <f>INDEX(GWP!$C$2:$C$13,MATCH(EPS!I5084,GWP!$B$2:$B$13,0))</f>
        <v>0</v>
      </c>
      <c r="L5084" s="4" t="e">
        <f t="shared" si="159"/>
        <v>#N/A</v>
      </c>
    </row>
    <row r="5085" spans="1:12">
      <c r="A5085" t="s">
        <v>6574</v>
      </c>
      <c r="B5085" t="s">
        <v>6</v>
      </c>
      <c r="C5085" t="s">
        <v>6867</v>
      </c>
      <c r="D5085" t="s">
        <v>1711</v>
      </c>
      <c r="H5085" t="str">
        <f>INDEX('Vensim Variables'!$B:$B,MATCH(EPS!$B5085,'Vensim Variables'!$A:$A,0))</f>
        <v>g pollutant</v>
      </c>
      <c r="I5085" t="str">
        <f t="shared" si="158"/>
        <v>BC</v>
      </c>
      <c r="J5085" t="e">
        <f>INDEX(NoSettings!$C:$C,MATCH(EPS!$A5085,NoSettings!$A:$A,0))</f>
        <v>#N/A</v>
      </c>
      <c r="K5085">
        <f>INDEX(GWP!$C$2:$C$13,MATCH(EPS!I5085,GWP!$B$2:$B$13,0))</f>
        <v>0</v>
      </c>
      <c r="L5085" s="4" t="e">
        <f t="shared" si="159"/>
        <v>#N/A</v>
      </c>
    </row>
    <row r="5086" spans="1:12">
      <c r="A5086" t="s">
        <v>6575</v>
      </c>
      <c r="B5086" t="s">
        <v>6</v>
      </c>
      <c r="C5086" t="s">
        <v>6867</v>
      </c>
      <c r="D5086" t="s">
        <v>1712</v>
      </c>
      <c r="H5086" t="str">
        <f>INDEX('Vensim Variables'!$B:$B,MATCH(EPS!$B5086,'Vensim Variables'!$A:$A,0))</f>
        <v>g pollutant</v>
      </c>
      <c r="I5086" t="str">
        <f t="shared" si="158"/>
        <v>OC</v>
      </c>
      <c r="J5086" t="e">
        <f>INDEX(NoSettings!$C:$C,MATCH(EPS!$A5086,NoSettings!$A:$A,0))</f>
        <v>#N/A</v>
      </c>
      <c r="K5086">
        <f>INDEX(GWP!$C$2:$C$13,MATCH(EPS!I5086,GWP!$B$2:$B$13,0))</f>
        <v>0</v>
      </c>
      <c r="L5086" s="4" t="e">
        <f t="shared" si="159"/>
        <v>#N/A</v>
      </c>
    </row>
    <row r="5087" spans="1:12">
      <c r="A5087" t="s">
        <v>6576</v>
      </c>
      <c r="B5087" t="s">
        <v>6</v>
      </c>
      <c r="C5087" t="s">
        <v>6867</v>
      </c>
      <c r="D5087" t="s">
        <v>1713</v>
      </c>
      <c r="H5087" t="str">
        <f>INDEX('Vensim Variables'!$B:$B,MATCH(EPS!$B5087,'Vensim Variables'!$A:$A,0))</f>
        <v>g pollutant</v>
      </c>
      <c r="I5087" t="str">
        <f t="shared" si="158"/>
        <v>CH4</v>
      </c>
      <c r="J5087" t="e">
        <f>INDEX(NoSettings!$C:$C,MATCH(EPS!$A5087,NoSettings!$A:$A,0))</f>
        <v>#N/A</v>
      </c>
      <c r="K5087">
        <f>INDEX(GWP!$C$2:$C$13,MATCH(EPS!I5087,GWP!$B$2:$B$13,0))</f>
        <v>28</v>
      </c>
      <c r="L5087" s="4" t="e">
        <f t="shared" si="159"/>
        <v>#N/A</v>
      </c>
    </row>
    <row r="5088" spans="1:12">
      <c r="A5088" t="s">
        <v>6577</v>
      </c>
      <c r="B5088" t="s">
        <v>6</v>
      </c>
      <c r="C5088" t="s">
        <v>6867</v>
      </c>
      <c r="D5088" t="s">
        <v>1714</v>
      </c>
      <c r="H5088" t="str">
        <f>INDEX('Vensim Variables'!$B:$B,MATCH(EPS!$B5088,'Vensim Variables'!$A:$A,0))</f>
        <v>g pollutant</v>
      </c>
      <c r="I5088" t="str">
        <f t="shared" si="158"/>
        <v>N2O</v>
      </c>
      <c r="J5088" t="e">
        <f>INDEX(NoSettings!$C:$C,MATCH(EPS!$A5088,NoSettings!$A:$A,0))</f>
        <v>#N/A</v>
      </c>
      <c r="K5088">
        <f>INDEX(GWP!$C$2:$C$13,MATCH(EPS!I5088,GWP!$B$2:$B$13,0))</f>
        <v>265</v>
      </c>
      <c r="L5088" s="4" t="e">
        <f t="shared" si="159"/>
        <v>#N/A</v>
      </c>
    </row>
    <row r="5089" spans="1:12">
      <c r="A5089" t="s">
        <v>6578</v>
      </c>
      <c r="B5089" t="s">
        <v>6</v>
      </c>
      <c r="C5089" t="s">
        <v>6867</v>
      </c>
      <c r="D5089" t="s">
        <v>1715</v>
      </c>
      <c r="H5089" t="str">
        <f>INDEX('Vensim Variables'!$B:$B,MATCH(EPS!$B5089,'Vensim Variables'!$A:$A,0))</f>
        <v>g pollutant</v>
      </c>
      <c r="I5089" t="str">
        <f t="shared" si="158"/>
        <v>F gases</v>
      </c>
      <c r="J5089" t="e">
        <f>INDEX(NoSettings!$C:$C,MATCH(EPS!$A5089,NoSettings!$A:$A,0))</f>
        <v>#N/A</v>
      </c>
      <c r="K5089">
        <f>INDEX(GWP!$C$2:$C$13,MATCH(EPS!I5089,GWP!$B$2:$B$13,0))</f>
        <v>1</v>
      </c>
      <c r="L5089" s="4" t="e">
        <f t="shared" si="159"/>
        <v>#N/A</v>
      </c>
    </row>
    <row r="5090" spans="1:12">
      <c r="A5090" t="s">
        <v>6579</v>
      </c>
      <c r="B5090" t="s">
        <v>6</v>
      </c>
      <c r="C5090" t="s">
        <v>6868</v>
      </c>
      <c r="D5090" t="s">
        <v>1702</v>
      </c>
      <c r="H5090" t="str">
        <f>INDEX('Vensim Variables'!$B:$B,MATCH(EPS!$B5090,'Vensim Variables'!$A:$A,0))</f>
        <v>g pollutant</v>
      </c>
      <c r="I5090" t="str">
        <f t="shared" si="158"/>
        <v>CO2</v>
      </c>
      <c r="J5090" t="e">
        <f>INDEX(NoSettings!$C:$C,MATCH(EPS!$A5090,NoSettings!$A:$A,0))</f>
        <v>#N/A</v>
      </c>
      <c r="K5090">
        <f>INDEX(GWP!$C$2:$C$13,MATCH(EPS!I5090,GWP!$B$2:$B$13,0))</f>
        <v>1</v>
      </c>
      <c r="L5090" s="4" t="e">
        <f t="shared" si="159"/>
        <v>#N/A</v>
      </c>
    </row>
    <row r="5091" spans="1:12">
      <c r="A5091" t="s">
        <v>6580</v>
      </c>
      <c r="B5091" t="s">
        <v>6</v>
      </c>
      <c r="C5091" t="s">
        <v>6868</v>
      </c>
      <c r="D5091" t="s">
        <v>1705</v>
      </c>
      <c r="H5091" t="str">
        <f>INDEX('Vensim Variables'!$B:$B,MATCH(EPS!$B5091,'Vensim Variables'!$A:$A,0))</f>
        <v>g pollutant</v>
      </c>
      <c r="I5091" t="str">
        <f t="shared" si="158"/>
        <v>VOC</v>
      </c>
      <c r="J5091" t="e">
        <f>INDEX(NoSettings!$C:$C,MATCH(EPS!$A5091,NoSettings!$A:$A,0))</f>
        <v>#N/A</v>
      </c>
      <c r="K5091">
        <f>INDEX(GWP!$C$2:$C$13,MATCH(EPS!I5091,GWP!$B$2:$B$13,0))</f>
        <v>0</v>
      </c>
      <c r="L5091" s="4" t="e">
        <f t="shared" si="159"/>
        <v>#N/A</v>
      </c>
    </row>
    <row r="5092" spans="1:12">
      <c r="A5092" t="s">
        <v>6581</v>
      </c>
      <c r="B5092" t="s">
        <v>6</v>
      </c>
      <c r="C5092" t="s">
        <v>6868</v>
      </c>
      <c r="D5092" t="s">
        <v>1706</v>
      </c>
      <c r="H5092" t="str">
        <f>INDEX('Vensim Variables'!$B:$B,MATCH(EPS!$B5092,'Vensim Variables'!$A:$A,0))</f>
        <v>g pollutant</v>
      </c>
      <c r="I5092" t="str">
        <f t="shared" si="158"/>
        <v>CO</v>
      </c>
      <c r="J5092" t="e">
        <f>INDEX(NoSettings!$C:$C,MATCH(EPS!$A5092,NoSettings!$A:$A,0))</f>
        <v>#N/A</v>
      </c>
      <c r="K5092">
        <f>INDEX(GWP!$C$2:$C$13,MATCH(EPS!I5092,GWP!$B$2:$B$13,0))</f>
        <v>0</v>
      </c>
      <c r="L5092" s="4" t="e">
        <f t="shared" si="159"/>
        <v>#N/A</v>
      </c>
    </row>
    <row r="5093" spans="1:12">
      <c r="A5093" t="s">
        <v>6582</v>
      </c>
      <c r="B5093" t="s">
        <v>6</v>
      </c>
      <c r="C5093" t="s">
        <v>6868</v>
      </c>
      <c r="D5093" t="s">
        <v>1707</v>
      </c>
      <c r="H5093" t="str">
        <f>INDEX('Vensim Variables'!$B:$B,MATCH(EPS!$B5093,'Vensim Variables'!$A:$A,0))</f>
        <v>g pollutant</v>
      </c>
      <c r="I5093" t="str">
        <f t="shared" si="158"/>
        <v>NOx</v>
      </c>
      <c r="J5093" t="e">
        <f>INDEX(NoSettings!$C:$C,MATCH(EPS!$A5093,NoSettings!$A:$A,0))</f>
        <v>#N/A</v>
      </c>
      <c r="K5093">
        <f>INDEX(GWP!$C$2:$C$13,MATCH(EPS!I5093,GWP!$B$2:$B$13,0))</f>
        <v>0</v>
      </c>
      <c r="L5093" s="4" t="e">
        <f t="shared" si="159"/>
        <v>#N/A</v>
      </c>
    </row>
    <row r="5094" spans="1:12">
      <c r="A5094" t="s">
        <v>6583</v>
      </c>
      <c r="B5094" t="s">
        <v>6</v>
      </c>
      <c r="C5094" t="s">
        <v>6868</v>
      </c>
      <c r="D5094" t="s">
        <v>1708</v>
      </c>
      <c r="H5094" t="str">
        <f>INDEX('Vensim Variables'!$B:$B,MATCH(EPS!$B5094,'Vensim Variables'!$A:$A,0))</f>
        <v>g pollutant</v>
      </c>
      <c r="I5094" t="str">
        <f t="shared" si="158"/>
        <v>PM10</v>
      </c>
      <c r="J5094" t="e">
        <f>INDEX(NoSettings!$C:$C,MATCH(EPS!$A5094,NoSettings!$A:$A,0))</f>
        <v>#N/A</v>
      </c>
      <c r="K5094">
        <f>INDEX(GWP!$C$2:$C$13,MATCH(EPS!I5094,GWP!$B$2:$B$13,0))</f>
        <v>0</v>
      </c>
      <c r="L5094" s="4" t="e">
        <f t="shared" si="159"/>
        <v>#N/A</v>
      </c>
    </row>
    <row r="5095" spans="1:12">
      <c r="A5095" t="s">
        <v>6584</v>
      </c>
      <c r="B5095" t="s">
        <v>6</v>
      </c>
      <c r="C5095" t="s">
        <v>6868</v>
      </c>
      <c r="D5095" t="s">
        <v>1709</v>
      </c>
      <c r="H5095" t="str">
        <f>INDEX('Vensim Variables'!$B:$B,MATCH(EPS!$B5095,'Vensim Variables'!$A:$A,0))</f>
        <v>g pollutant</v>
      </c>
      <c r="I5095" t="str">
        <f t="shared" si="158"/>
        <v>PM25</v>
      </c>
      <c r="J5095" t="e">
        <f>INDEX(NoSettings!$C:$C,MATCH(EPS!$A5095,NoSettings!$A:$A,0))</f>
        <v>#N/A</v>
      </c>
      <c r="K5095">
        <f>INDEX(GWP!$C$2:$C$13,MATCH(EPS!I5095,GWP!$B$2:$B$13,0))</f>
        <v>0</v>
      </c>
      <c r="L5095" s="4" t="e">
        <f t="shared" si="159"/>
        <v>#N/A</v>
      </c>
    </row>
    <row r="5096" spans="1:12">
      <c r="A5096" t="s">
        <v>6585</v>
      </c>
      <c r="B5096" t="s">
        <v>6</v>
      </c>
      <c r="C5096" t="s">
        <v>6868</v>
      </c>
      <c r="D5096" t="s">
        <v>1710</v>
      </c>
      <c r="H5096" t="str">
        <f>INDEX('Vensim Variables'!$B:$B,MATCH(EPS!$B5096,'Vensim Variables'!$A:$A,0))</f>
        <v>g pollutant</v>
      </c>
      <c r="I5096" t="str">
        <f t="shared" si="158"/>
        <v>SOx</v>
      </c>
      <c r="J5096" t="e">
        <f>INDEX(NoSettings!$C:$C,MATCH(EPS!$A5096,NoSettings!$A:$A,0))</f>
        <v>#N/A</v>
      </c>
      <c r="K5096">
        <f>INDEX(GWP!$C$2:$C$13,MATCH(EPS!I5096,GWP!$B$2:$B$13,0))</f>
        <v>0</v>
      </c>
      <c r="L5096" s="4" t="e">
        <f t="shared" si="159"/>
        <v>#N/A</v>
      </c>
    </row>
    <row r="5097" spans="1:12">
      <c r="A5097" t="s">
        <v>6586</v>
      </c>
      <c r="B5097" t="s">
        <v>6</v>
      </c>
      <c r="C5097" t="s">
        <v>6868</v>
      </c>
      <c r="D5097" t="s">
        <v>1711</v>
      </c>
      <c r="H5097" t="str">
        <f>INDEX('Vensim Variables'!$B:$B,MATCH(EPS!$B5097,'Vensim Variables'!$A:$A,0))</f>
        <v>g pollutant</v>
      </c>
      <c r="I5097" t="str">
        <f t="shared" si="158"/>
        <v>BC</v>
      </c>
      <c r="J5097" t="e">
        <f>INDEX(NoSettings!$C:$C,MATCH(EPS!$A5097,NoSettings!$A:$A,0))</f>
        <v>#N/A</v>
      </c>
      <c r="K5097">
        <f>INDEX(GWP!$C$2:$C$13,MATCH(EPS!I5097,GWP!$B$2:$B$13,0))</f>
        <v>0</v>
      </c>
      <c r="L5097" s="4" t="e">
        <f t="shared" si="159"/>
        <v>#N/A</v>
      </c>
    </row>
    <row r="5098" spans="1:12">
      <c r="A5098" t="s">
        <v>6587</v>
      </c>
      <c r="B5098" t="s">
        <v>6</v>
      </c>
      <c r="C5098" t="s">
        <v>6868</v>
      </c>
      <c r="D5098" t="s">
        <v>1712</v>
      </c>
      <c r="H5098" t="str">
        <f>INDEX('Vensim Variables'!$B:$B,MATCH(EPS!$B5098,'Vensim Variables'!$A:$A,0))</f>
        <v>g pollutant</v>
      </c>
      <c r="I5098" t="str">
        <f t="shared" si="158"/>
        <v>OC</v>
      </c>
      <c r="J5098" t="e">
        <f>INDEX(NoSettings!$C:$C,MATCH(EPS!$A5098,NoSettings!$A:$A,0))</f>
        <v>#N/A</v>
      </c>
      <c r="K5098">
        <f>INDEX(GWP!$C$2:$C$13,MATCH(EPS!I5098,GWP!$B$2:$B$13,0))</f>
        <v>0</v>
      </c>
      <c r="L5098" s="4" t="e">
        <f t="shared" si="159"/>
        <v>#N/A</v>
      </c>
    </row>
    <row r="5099" spans="1:12">
      <c r="A5099" t="s">
        <v>6588</v>
      </c>
      <c r="B5099" t="s">
        <v>6</v>
      </c>
      <c r="C5099" t="s">
        <v>6868</v>
      </c>
      <c r="D5099" t="s">
        <v>1713</v>
      </c>
      <c r="H5099" t="str">
        <f>INDEX('Vensim Variables'!$B:$B,MATCH(EPS!$B5099,'Vensim Variables'!$A:$A,0))</f>
        <v>g pollutant</v>
      </c>
      <c r="I5099" t="str">
        <f t="shared" si="158"/>
        <v>CH4</v>
      </c>
      <c r="J5099" t="e">
        <f>INDEX(NoSettings!$C:$C,MATCH(EPS!$A5099,NoSettings!$A:$A,0))</f>
        <v>#N/A</v>
      </c>
      <c r="K5099">
        <f>INDEX(GWP!$C$2:$C$13,MATCH(EPS!I5099,GWP!$B$2:$B$13,0))</f>
        <v>28</v>
      </c>
      <c r="L5099" s="4" t="e">
        <f t="shared" si="159"/>
        <v>#N/A</v>
      </c>
    </row>
    <row r="5100" spans="1:12">
      <c r="A5100" t="s">
        <v>6589</v>
      </c>
      <c r="B5100" t="s">
        <v>6</v>
      </c>
      <c r="C5100" t="s">
        <v>6868</v>
      </c>
      <c r="D5100" t="s">
        <v>1714</v>
      </c>
      <c r="H5100" t="str">
        <f>INDEX('Vensim Variables'!$B:$B,MATCH(EPS!$B5100,'Vensim Variables'!$A:$A,0))</f>
        <v>g pollutant</v>
      </c>
      <c r="I5100" t="str">
        <f t="shared" si="158"/>
        <v>N2O</v>
      </c>
      <c r="J5100" t="e">
        <f>INDEX(NoSettings!$C:$C,MATCH(EPS!$A5100,NoSettings!$A:$A,0))</f>
        <v>#N/A</v>
      </c>
      <c r="K5100">
        <f>INDEX(GWP!$C$2:$C$13,MATCH(EPS!I5100,GWP!$B$2:$B$13,0))</f>
        <v>265</v>
      </c>
      <c r="L5100" s="4" t="e">
        <f t="shared" si="159"/>
        <v>#N/A</v>
      </c>
    </row>
    <row r="5101" spans="1:12">
      <c r="A5101" t="s">
        <v>6590</v>
      </c>
      <c r="B5101" t="s">
        <v>6</v>
      </c>
      <c r="C5101" t="s">
        <v>6868</v>
      </c>
      <c r="D5101" t="s">
        <v>1715</v>
      </c>
      <c r="H5101" t="str">
        <f>INDEX('Vensim Variables'!$B:$B,MATCH(EPS!$B5101,'Vensim Variables'!$A:$A,0))</f>
        <v>g pollutant</v>
      </c>
      <c r="I5101" t="str">
        <f t="shared" si="158"/>
        <v>F gases</v>
      </c>
      <c r="J5101" t="e">
        <f>INDEX(NoSettings!$C:$C,MATCH(EPS!$A5101,NoSettings!$A:$A,0))</f>
        <v>#N/A</v>
      </c>
      <c r="K5101">
        <f>INDEX(GWP!$C$2:$C$13,MATCH(EPS!I5101,GWP!$B$2:$B$13,0))</f>
        <v>1</v>
      </c>
      <c r="L5101" s="4" t="e">
        <f t="shared" si="159"/>
        <v>#N/A</v>
      </c>
    </row>
    <row r="5102" spans="1:12">
      <c r="A5102" t="s">
        <v>6591</v>
      </c>
      <c r="B5102" t="s">
        <v>6</v>
      </c>
      <c r="C5102" t="s">
        <v>6869</v>
      </c>
      <c r="D5102" t="s">
        <v>1702</v>
      </c>
      <c r="H5102" t="str">
        <f>INDEX('Vensim Variables'!$B:$B,MATCH(EPS!$B5102,'Vensim Variables'!$A:$A,0))</f>
        <v>g pollutant</v>
      </c>
      <c r="I5102" t="str">
        <f t="shared" si="158"/>
        <v>CO2</v>
      </c>
      <c r="J5102" t="e">
        <f>INDEX(NoSettings!$C:$C,MATCH(EPS!$A5102,NoSettings!$A:$A,0))</f>
        <v>#N/A</v>
      </c>
      <c r="K5102">
        <f>INDEX(GWP!$C$2:$C$13,MATCH(EPS!I5102,GWP!$B$2:$B$13,0))</f>
        <v>1</v>
      </c>
      <c r="L5102" s="4" t="e">
        <f t="shared" si="159"/>
        <v>#N/A</v>
      </c>
    </row>
    <row r="5103" spans="1:12">
      <c r="A5103" t="s">
        <v>6592</v>
      </c>
      <c r="B5103" t="s">
        <v>6</v>
      </c>
      <c r="C5103" t="s">
        <v>6869</v>
      </c>
      <c r="D5103" t="s">
        <v>1705</v>
      </c>
      <c r="H5103" t="str">
        <f>INDEX('Vensim Variables'!$B:$B,MATCH(EPS!$B5103,'Vensim Variables'!$A:$A,0))</f>
        <v>g pollutant</v>
      </c>
      <c r="I5103" t="str">
        <f t="shared" si="158"/>
        <v>VOC</v>
      </c>
      <c r="J5103" t="e">
        <f>INDEX(NoSettings!$C:$C,MATCH(EPS!$A5103,NoSettings!$A:$A,0))</f>
        <v>#N/A</v>
      </c>
      <c r="K5103">
        <f>INDEX(GWP!$C$2:$C$13,MATCH(EPS!I5103,GWP!$B$2:$B$13,0))</f>
        <v>0</v>
      </c>
      <c r="L5103" s="4" t="e">
        <f t="shared" si="159"/>
        <v>#N/A</v>
      </c>
    </row>
    <row r="5104" spans="1:12">
      <c r="A5104" t="s">
        <v>6593</v>
      </c>
      <c r="B5104" t="s">
        <v>6</v>
      </c>
      <c r="C5104" t="s">
        <v>6869</v>
      </c>
      <c r="D5104" t="s">
        <v>1706</v>
      </c>
      <c r="H5104" t="str">
        <f>INDEX('Vensim Variables'!$B:$B,MATCH(EPS!$B5104,'Vensim Variables'!$A:$A,0))</f>
        <v>g pollutant</v>
      </c>
      <c r="I5104" t="str">
        <f t="shared" si="158"/>
        <v>CO</v>
      </c>
      <c r="J5104" t="e">
        <f>INDEX(NoSettings!$C:$C,MATCH(EPS!$A5104,NoSettings!$A:$A,0))</f>
        <v>#N/A</v>
      </c>
      <c r="K5104">
        <f>INDEX(GWP!$C$2:$C$13,MATCH(EPS!I5104,GWP!$B$2:$B$13,0))</f>
        <v>0</v>
      </c>
      <c r="L5104" s="4" t="e">
        <f t="shared" si="159"/>
        <v>#N/A</v>
      </c>
    </row>
    <row r="5105" spans="1:12">
      <c r="A5105" t="s">
        <v>6594</v>
      </c>
      <c r="B5105" t="s">
        <v>6</v>
      </c>
      <c r="C5105" t="s">
        <v>6869</v>
      </c>
      <c r="D5105" t="s">
        <v>1707</v>
      </c>
      <c r="H5105" t="str">
        <f>INDEX('Vensim Variables'!$B:$B,MATCH(EPS!$B5105,'Vensim Variables'!$A:$A,0))</f>
        <v>g pollutant</v>
      </c>
      <c r="I5105" t="str">
        <f t="shared" si="158"/>
        <v>NOx</v>
      </c>
      <c r="J5105" t="e">
        <f>INDEX(NoSettings!$C:$C,MATCH(EPS!$A5105,NoSettings!$A:$A,0))</f>
        <v>#N/A</v>
      </c>
      <c r="K5105">
        <f>INDEX(GWP!$C$2:$C$13,MATCH(EPS!I5105,GWP!$B$2:$B$13,0))</f>
        <v>0</v>
      </c>
      <c r="L5105" s="4" t="e">
        <f t="shared" si="159"/>
        <v>#N/A</v>
      </c>
    </row>
    <row r="5106" spans="1:12">
      <c r="A5106" t="s">
        <v>6595</v>
      </c>
      <c r="B5106" t="s">
        <v>6</v>
      </c>
      <c r="C5106" t="s">
        <v>6869</v>
      </c>
      <c r="D5106" t="s">
        <v>1708</v>
      </c>
      <c r="H5106" t="str">
        <f>INDEX('Vensim Variables'!$B:$B,MATCH(EPS!$B5106,'Vensim Variables'!$A:$A,0))</f>
        <v>g pollutant</v>
      </c>
      <c r="I5106" t="str">
        <f t="shared" si="158"/>
        <v>PM10</v>
      </c>
      <c r="J5106" t="e">
        <f>INDEX(NoSettings!$C:$C,MATCH(EPS!$A5106,NoSettings!$A:$A,0))</f>
        <v>#N/A</v>
      </c>
      <c r="K5106">
        <f>INDEX(GWP!$C$2:$C$13,MATCH(EPS!I5106,GWP!$B$2:$B$13,0))</f>
        <v>0</v>
      </c>
      <c r="L5106" s="4" t="e">
        <f t="shared" si="159"/>
        <v>#N/A</v>
      </c>
    </row>
    <row r="5107" spans="1:12">
      <c r="A5107" t="s">
        <v>6596</v>
      </c>
      <c r="B5107" t="s">
        <v>6</v>
      </c>
      <c r="C5107" t="s">
        <v>6869</v>
      </c>
      <c r="D5107" t="s">
        <v>1709</v>
      </c>
      <c r="H5107" t="str">
        <f>INDEX('Vensim Variables'!$B:$B,MATCH(EPS!$B5107,'Vensim Variables'!$A:$A,0))</f>
        <v>g pollutant</v>
      </c>
      <c r="I5107" t="str">
        <f t="shared" si="158"/>
        <v>PM25</v>
      </c>
      <c r="J5107" t="e">
        <f>INDEX(NoSettings!$C:$C,MATCH(EPS!$A5107,NoSettings!$A:$A,0))</f>
        <v>#N/A</v>
      </c>
      <c r="K5107">
        <f>INDEX(GWP!$C$2:$C$13,MATCH(EPS!I5107,GWP!$B$2:$B$13,0))</f>
        <v>0</v>
      </c>
      <c r="L5107" s="4" t="e">
        <f t="shared" si="159"/>
        <v>#N/A</v>
      </c>
    </row>
    <row r="5108" spans="1:12">
      <c r="A5108" t="s">
        <v>6597</v>
      </c>
      <c r="B5108" t="s">
        <v>6</v>
      </c>
      <c r="C5108" t="s">
        <v>6869</v>
      </c>
      <c r="D5108" t="s">
        <v>1710</v>
      </c>
      <c r="H5108" t="str">
        <f>INDEX('Vensim Variables'!$B:$B,MATCH(EPS!$B5108,'Vensim Variables'!$A:$A,0))</f>
        <v>g pollutant</v>
      </c>
      <c r="I5108" t="str">
        <f t="shared" si="158"/>
        <v>SOx</v>
      </c>
      <c r="J5108" t="e">
        <f>INDEX(NoSettings!$C:$C,MATCH(EPS!$A5108,NoSettings!$A:$A,0))</f>
        <v>#N/A</v>
      </c>
      <c r="K5108">
        <f>INDEX(GWP!$C$2:$C$13,MATCH(EPS!I5108,GWP!$B$2:$B$13,0))</f>
        <v>0</v>
      </c>
      <c r="L5108" s="4" t="e">
        <f t="shared" si="159"/>
        <v>#N/A</v>
      </c>
    </row>
    <row r="5109" spans="1:12">
      <c r="A5109" t="s">
        <v>6598</v>
      </c>
      <c r="B5109" t="s">
        <v>6</v>
      </c>
      <c r="C5109" t="s">
        <v>6869</v>
      </c>
      <c r="D5109" t="s">
        <v>1711</v>
      </c>
      <c r="H5109" t="str">
        <f>INDEX('Vensim Variables'!$B:$B,MATCH(EPS!$B5109,'Vensim Variables'!$A:$A,0))</f>
        <v>g pollutant</v>
      </c>
      <c r="I5109" t="str">
        <f t="shared" si="158"/>
        <v>BC</v>
      </c>
      <c r="J5109" t="e">
        <f>INDEX(NoSettings!$C:$C,MATCH(EPS!$A5109,NoSettings!$A:$A,0))</f>
        <v>#N/A</v>
      </c>
      <c r="K5109">
        <f>INDEX(GWP!$C$2:$C$13,MATCH(EPS!I5109,GWP!$B$2:$B$13,0))</f>
        <v>0</v>
      </c>
      <c r="L5109" s="4" t="e">
        <f t="shared" si="159"/>
        <v>#N/A</v>
      </c>
    </row>
    <row r="5110" spans="1:12">
      <c r="A5110" t="s">
        <v>6599</v>
      </c>
      <c r="B5110" t="s">
        <v>6</v>
      </c>
      <c r="C5110" t="s">
        <v>6869</v>
      </c>
      <c r="D5110" t="s">
        <v>1712</v>
      </c>
      <c r="H5110" t="str">
        <f>INDEX('Vensim Variables'!$B:$B,MATCH(EPS!$B5110,'Vensim Variables'!$A:$A,0))</f>
        <v>g pollutant</v>
      </c>
      <c r="I5110" t="str">
        <f t="shared" si="158"/>
        <v>OC</v>
      </c>
      <c r="J5110" t="e">
        <f>INDEX(NoSettings!$C:$C,MATCH(EPS!$A5110,NoSettings!$A:$A,0))</f>
        <v>#N/A</v>
      </c>
      <c r="K5110">
        <f>INDEX(GWP!$C$2:$C$13,MATCH(EPS!I5110,GWP!$B$2:$B$13,0))</f>
        <v>0</v>
      </c>
      <c r="L5110" s="4" t="e">
        <f t="shared" si="159"/>
        <v>#N/A</v>
      </c>
    </row>
    <row r="5111" spans="1:12">
      <c r="A5111" t="s">
        <v>6600</v>
      </c>
      <c r="B5111" t="s">
        <v>6</v>
      </c>
      <c r="C5111" t="s">
        <v>6869</v>
      </c>
      <c r="D5111" t="s">
        <v>1713</v>
      </c>
      <c r="H5111" t="str">
        <f>INDEX('Vensim Variables'!$B:$B,MATCH(EPS!$B5111,'Vensim Variables'!$A:$A,0))</f>
        <v>g pollutant</v>
      </c>
      <c r="I5111" t="str">
        <f t="shared" si="158"/>
        <v>CH4</v>
      </c>
      <c r="J5111" t="e">
        <f>INDEX(NoSettings!$C:$C,MATCH(EPS!$A5111,NoSettings!$A:$A,0))</f>
        <v>#N/A</v>
      </c>
      <c r="K5111">
        <f>INDEX(GWP!$C$2:$C$13,MATCH(EPS!I5111,GWP!$B$2:$B$13,0))</f>
        <v>28</v>
      </c>
      <c r="L5111" s="4" t="e">
        <f t="shared" si="159"/>
        <v>#N/A</v>
      </c>
    </row>
    <row r="5112" spans="1:12">
      <c r="A5112" t="s">
        <v>6601</v>
      </c>
      <c r="B5112" t="s">
        <v>6</v>
      </c>
      <c r="C5112" t="s">
        <v>6869</v>
      </c>
      <c r="D5112" t="s">
        <v>1714</v>
      </c>
      <c r="H5112" t="str">
        <f>INDEX('Vensim Variables'!$B:$B,MATCH(EPS!$B5112,'Vensim Variables'!$A:$A,0))</f>
        <v>g pollutant</v>
      </c>
      <c r="I5112" t="str">
        <f t="shared" si="158"/>
        <v>N2O</v>
      </c>
      <c r="J5112" t="e">
        <f>INDEX(NoSettings!$C:$C,MATCH(EPS!$A5112,NoSettings!$A:$A,0))</f>
        <v>#N/A</v>
      </c>
      <c r="K5112">
        <f>INDEX(GWP!$C$2:$C$13,MATCH(EPS!I5112,GWP!$B$2:$B$13,0))</f>
        <v>265</v>
      </c>
      <c r="L5112" s="4" t="e">
        <f t="shared" si="159"/>
        <v>#N/A</v>
      </c>
    </row>
    <row r="5113" spans="1:12">
      <c r="A5113" t="s">
        <v>6602</v>
      </c>
      <c r="B5113" t="s">
        <v>6</v>
      </c>
      <c r="C5113" t="s">
        <v>6869</v>
      </c>
      <c r="D5113" t="s">
        <v>1715</v>
      </c>
      <c r="H5113" t="str">
        <f>INDEX('Vensim Variables'!$B:$B,MATCH(EPS!$B5113,'Vensim Variables'!$A:$A,0))</f>
        <v>g pollutant</v>
      </c>
      <c r="I5113" t="str">
        <f t="shared" si="158"/>
        <v>F gases</v>
      </c>
      <c r="J5113" t="e">
        <f>INDEX(NoSettings!$C:$C,MATCH(EPS!$A5113,NoSettings!$A:$A,0))</f>
        <v>#N/A</v>
      </c>
      <c r="K5113">
        <f>INDEX(GWP!$C$2:$C$13,MATCH(EPS!I5113,GWP!$B$2:$B$13,0))</f>
        <v>1</v>
      </c>
      <c r="L5113" s="4" t="e">
        <f t="shared" si="159"/>
        <v>#N/A</v>
      </c>
    </row>
    <row r="5114" spans="1:12">
      <c r="A5114" t="s">
        <v>6603</v>
      </c>
      <c r="B5114" t="s">
        <v>6</v>
      </c>
      <c r="C5114" t="s">
        <v>6870</v>
      </c>
      <c r="D5114" t="s">
        <v>1702</v>
      </c>
      <c r="H5114" t="str">
        <f>INDEX('Vensim Variables'!$B:$B,MATCH(EPS!$B5114,'Vensim Variables'!$A:$A,0))</f>
        <v>g pollutant</v>
      </c>
      <c r="I5114" t="str">
        <f t="shared" si="158"/>
        <v>CO2</v>
      </c>
      <c r="J5114" t="e">
        <f>INDEX(NoSettings!$C:$C,MATCH(EPS!$A5114,NoSettings!$A:$A,0))</f>
        <v>#N/A</v>
      </c>
      <c r="K5114">
        <f>INDEX(GWP!$C$2:$C$13,MATCH(EPS!I5114,GWP!$B$2:$B$13,0))</f>
        <v>1</v>
      </c>
      <c r="L5114" s="4" t="e">
        <f t="shared" si="159"/>
        <v>#N/A</v>
      </c>
    </row>
    <row r="5115" spans="1:12">
      <c r="A5115" t="s">
        <v>6604</v>
      </c>
      <c r="B5115" t="s">
        <v>6</v>
      </c>
      <c r="C5115" t="s">
        <v>6870</v>
      </c>
      <c r="D5115" t="s">
        <v>1705</v>
      </c>
      <c r="H5115" t="str">
        <f>INDEX('Vensim Variables'!$B:$B,MATCH(EPS!$B5115,'Vensim Variables'!$A:$A,0))</f>
        <v>g pollutant</v>
      </c>
      <c r="I5115" t="str">
        <f t="shared" si="158"/>
        <v>VOC</v>
      </c>
      <c r="J5115" t="e">
        <f>INDEX(NoSettings!$C:$C,MATCH(EPS!$A5115,NoSettings!$A:$A,0))</f>
        <v>#N/A</v>
      </c>
      <c r="K5115">
        <f>INDEX(GWP!$C$2:$C$13,MATCH(EPS!I5115,GWP!$B$2:$B$13,0))</f>
        <v>0</v>
      </c>
      <c r="L5115" s="4" t="e">
        <f t="shared" si="159"/>
        <v>#N/A</v>
      </c>
    </row>
    <row r="5116" spans="1:12">
      <c r="A5116" t="s">
        <v>6605</v>
      </c>
      <c r="B5116" t="s">
        <v>6</v>
      </c>
      <c r="C5116" t="s">
        <v>6870</v>
      </c>
      <c r="D5116" t="s">
        <v>1706</v>
      </c>
      <c r="H5116" t="str">
        <f>INDEX('Vensim Variables'!$B:$B,MATCH(EPS!$B5116,'Vensim Variables'!$A:$A,0))</f>
        <v>g pollutant</v>
      </c>
      <c r="I5116" t="str">
        <f t="shared" si="158"/>
        <v>CO</v>
      </c>
      <c r="J5116" t="e">
        <f>INDEX(NoSettings!$C:$C,MATCH(EPS!$A5116,NoSettings!$A:$A,0))</f>
        <v>#N/A</v>
      </c>
      <c r="K5116">
        <f>INDEX(GWP!$C$2:$C$13,MATCH(EPS!I5116,GWP!$B$2:$B$13,0))</f>
        <v>0</v>
      </c>
      <c r="L5116" s="4" t="e">
        <f t="shared" si="159"/>
        <v>#N/A</v>
      </c>
    </row>
    <row r="5117" spans="1:12">
      <c r="A5117" t="s">
        <v>6606</v>
      </c>
      <c r="B5117" t="s">
        <v>6</v>
      </c>
      <c r="C5117" t="s">
        <v>6870</v>
      </c>
      <c r="D5117" t="s">
        <v>1707</v>
      </c>
      <c r="H5117" t="str">
        <f>INDEX('Vensim Variables'!$B:$B,MATCH(EPS!$B5117,'Vensim Variables'!$A:$A,0))</f>
        <v>g pollutant</v>
      </c>
      <c r="I5117" t="str">
        <f t="shared" si="158"/>
        <v>NOx</v>
      </c>
      <c r="J5117" t="e">
        <f>INDEX(NoSettings!$C:$C,MATCH(EPS!$A5117,NoSettings!$A:$A,0))</f>
        <v>#N/A</v>
      </c>
      <c r="K5117">
        <f>INDEX(GWP!$C$2:$C$13,MATCH(EPS!I5117,GWP!$B$2:$B$13,0))</f>
        <v>0</v>
      </c>
      <c r="L5117" s="4" t="e">
        <f t="shared" si="159"/>
        <v>#N/A</v>
      </c>
    </row>
    <row r="5118" spans="1:12">
      <c r="A5118" t="s">
        <v>6607</v>
      </c>
      <c r="B5118" t="s">
        <v>6</v>
      </c>
      <c r="C5118" t="s">
        <v>6870</v>
      </c>
      <c r="D5118" t="s">
        <v>1708</v>
      </c>
      <c r="H5118" t="str">
        <f>INDEX('Vensim Variables'!$B:$B,MATCH(EPS!$B5118,'Vensim Variables'!$A:$A,0))</f>
        <v>g pollutant</v>
      </c>
      <c r="I5118" t="str">
        <f t="shared" si="158"/>
        <v>PM10</v>
      </c>
      <c r="J5118" t="e">
        <f>INDEX(NoSettings!$C:$C,MATCH(EPS!$A5118,NoSettings!$A:$A,0))</f>
        <v>#N/A</v>
      </c>
      <c r="K5118">
        <f>INDEX(GWP!$C$2:$C$13,MATCH(EPS!I5118,GWP!$B$2:$B$13,0))</f>
        <v>0</v>
      </c>
      <c r="L5118" s="4" t="e">
        <f t="shared" si="159"/>
        <v>#N/A</v>
      </c>
    </row>
    <row r="5119" spans="1:12">
      <c r="A5119" t="s">
        <v>6608</v>
      </c>
      <c r="B5119" t="s">
        <v>6</v>
      </c>
      <c r="C5119" t="s">
        <v>6870</v>
      </c>
      <c r="D5119" t="s">
        <v>1709</v>
      </c>
      <c r="H5119" t="str">
        <f>INDEX('Vensim Variables'!$B:$B,MATCH(EPS!$B5119,'Vensim Variables'!$A:$A,0))</f>
        <v>g pollutant</v>
      </c>
      <c r="I5119" t="str">
        <f t="shared" si="158"/>
        <v>PM25</v>
      </c>
      <c r="J5119" t="e">
        <f>INDEX(NoSettings!$C:$C,MATCH(EPS!$A5119,NoSettings!$A:$A,0))</f>
        <v>#N/A</v>
      </c>
      <c r="K5119">
        <f>INDEX(GWP!$C$2:$C$13,MATCH(EPS!I5119,GWP!$B$2:$B$13,0))</f>
        <v>0</v>
      </c>
      <c r="L5119" s="4" t="e">
        <f t="shared" si="159"/>
        <v>#N/A</v>
      </c>
    </row>
    <row r="5120" spans="1:12">
      <c r="A5120" t="s">
        <v>6609</v>
      </c>
      <c r="B5120" t="s">
        <v>6</v>
      </c>
      <c r="C5120" t="s">
        <v>6870</v>
      </c>
      <c r="D5120" t="s">
        <v>1710</v>
      </c>
      <c r="H5120" t="str">
        <f>INDEX('Vensim Variables'!$B:$B,MATCH(EPS!$B5120,'Vensim Variables'!$A:$A,0))</f>
        <v>g pollutant</v>
      </c>
      <c r="I5120" t="str">
        <f t="shared" si="158"/>
        <v>SOx</v>
      </c>
      <c r="J5120" t="e">
        <f>INDEX(NoSettings!$C:$C,MATCH(EPS!$A5120,NoSettings!$A:$A,0))</f>
        <v>#N/A</v>
      </c>
      <c r="K5120">
        <f>INDEX(GWP!$C$2:$C$13,MATCH(EPS!I5120,GWP!$B$2:$B$13,0))</f>
        <v>0</v>
      </c>
      <c r="L5120" s="4" t="e">
        <f t="shared" si="159"/>
        <v>#N/A</v>
      </c>
    </row>
    <row r="5121" spans="1:12">
      <c r="A5121" t="s">
        <v>6610</v>
      </c>
      <c r="B5121" t="s">
        <v>6</v>
      </c>
      <c r="C5121" t="s">
        <v>6870</v>
      </c>
      <c r="D5121" t="s">
        <v>1711</v>
      </c>
      <c r="H5121" t="str">
        <f>INDEX('Vensim Variables'!$B:$B,MATCH(EPS!$B5121,'Vensim Variables'!$A:$A,0))</f>
        <v>g pollutant</v>
      </c>
      <c r="I5121" t="str">
        <f t="shared" si="158"/>
        <v>BC</v>
      </c>
      <c r="J5121" t="e">
        <f>INDEX(NoSettings!$C:$C,MATCH(EPS!$A5121,NoSettings!$A:$A,0))</f>
        <v>#N/A</v>
      </c>
      <c r="K5121">
        <f>INDEX(GWP!$C$2:$C$13,MATCH(EPS!I5121,GWP!$B$2:$B$13,0))</f>
        <v>0</v>
      </c>
      <c r="L5121" s="4" t="e">
        <f t="shared" si="159"/>
        <v>#N/A</v>
      </c>
    </row>
    <row r="5122" spans="1:12">
      <c r="A5122" t="s">
        <v>6611</v>
      </c>
      <c r="B5122" t="s">
        <v>6</v>
      </c>
      <c r="C5122" t="s">
        <v>6870</v>
      </c>
      <c r="D5122" t="s">
        <v>1712</v>
      </c>
      <c r="H5122" t="str">
        <f>INDEX('Vensim Variables'!$B:$B,MATCH(EPS!$B5122,'Vensim Variables'!$A:$A,0))</f>
        <v>g pollutant</v>
      </c>
      <c r="I5122" t="str">
        <f t="shared" si="158"/>
        <v>OC</v>
      </c>
      <c r="J5122" t="e">
        <f>INDEX(NoSettings!$C:$C,MATCH(EPS!$A5122,NoSettings!$A:$A,0))</f>
        <v>#N/A</v>
      </c>
      <c r="K5122">
        <f>INDEX(GWP!$C$2:$C$13,MATCH(EPS!I5122,GWP!$B$2:$B$13,0))</f>
        <v>0</v>
      </c>
      <c r="L5122" s="4" t="e">
        <f t="shared" si="159"/>
        <v>#N/A</v>
      </c>
    </row>
    <row r="5123" spans="1:12">
      <c r="A5123" t="s">
        <v>6612</v>
      </c>
      <c r="B5123" t="s">
        <v>6</v>
      </c>
      <c r="C5123" t="s">
        <v>6870</v>
      </c>
      <c r="D5123" t="s">
        <v>1713</v>
      </c>
      <c r="H5123" t="str">
        <f>INDEX('Vensim Variables'!$B:$B,MATCH(EPS!$B5123,'Vensim Variables'!$A:$A,0))</f>
        <v>g pollutant</v>
      </c>
      <c r="I5123" t="str">
        <f t="shared" ref="I5123:I5186" si="160">IF(OR(C5123="CO2",C5123="CH4",C5123="N2O",C5123="F gases",C5123="VOC",C5123="CO",C5123="NOx",C5123="PM10",C5123="PM25",C5123="SOx",C5123="BC",C5123="OC"),C5123,IF(OR(D5123="CO2",D5123="CH4",D5123="N2O",D5123="F gases",D5123="VOC",D5123="CO",D5123="NOx",D5123="PM10",D5123="PM25",D5123="SOx",D5123="BC",D5123="OC"),D5123,IF(OR(E5123="CO2",E5123="CH4",E5123="N2O",E5123="F gases",E5123="VOC",E5123="CO",E5123="NOx",E5123="PM10",E5123="PM25",E5123="SOx",E5123="BC",E5123="OC"),E5123,"NA")))</f>
        <v>CH4</v>
      </c>
      <c r="J5123" t="e">
        <f>INDEX(NoSettings!$C:$C,MATCH(EPS!$A5123,NoSettings!$A:$A,0))</f>
        <v>#N/A</v>
      </c>
      <c r="K5123">
        <f>INDEX(GWP!$C$2:$C$13,MATCH(EPS!I5123,GWP!$B$2:$B$13,0))</f>
        <v>28</v>
      </c>
      <c r="L5123" s="4" t="e">
        <f t="shared" ref="L5123:L5186" si="161">IF(H5123="g pollutant",K5123*J5123/10^12,IF(H5123="MMTCO2e",J5123,IF(H5123="MWh",J5123,0)))</f>
        <v>#N/A</v>
      </c>
    </row>
    <row r="5124" spans="1:12">
      <c r="A5124" t="s">
        <v>6613</v>
      </c>
      <c r="B5124" t="s">
        <v>6</v>
      </c>
      <c r="C5124" t="s">
        <v>6870</v>
      </c>
      <c r="D5124" t="s">
        <v>1714</v>
      </c>
      <c r="H5124" t="str">
        <f>INDEX('Vensim Variables'!$B:$B,MATCH(EPS!$B5124,'Vensim Variables'!$A:$A,0))</f>
        <v>g pollutant</v>
      </c>
      <c r="I5124" t="str">
        <f t="shared" si="160"/>
        <v>N2O</v>
      </c>
      <c r="J5124" t="e">
        <f>INDEX(NoSettings!$C:$C,MATCH(EPS!$A5124,NoSettings!$A:$A,0))</f>
        <v>#N/A</v>
      </c>
      <c r="K5124">
        <f>INDEX(GWP!$C$2:$C$13,MATCH(EPS!I5124,GWP!$B$2:$B$13,0))</f>
        <v>265</v>
      </c>
      <c r="L5124" s="4" t="e">
        <f t="shared" si="161"/>
        <v>#N/A</v>
      </c>
    </row>
    <row r="5125" spans="1:12">
      <c r="A5125" t="s">
        <v>6614</v>
      </c>
      <c r="B5125" t="s">
        <v>6</v>
      </c>
      <c r="C5125" t="s">
        <v>6870</v>
      </c>
      <c r="D5125" t="s">
        <v>1715</v>
      </c>
      <c r="H5125" t="str">
        <f>INDEX('Vensim Variables'!$B:$B,MATCH(EPS!$B5125,'Vensim Variables'!$A:$A,0))</f>
        <v>g pollutant</v>
      </c>
      <c r="I5125" t="str">
        <f t="shared" si="160"/>
        <v>F gases</v>
      </c>
      <c r="J5125" t="e">
        <f>INDEX(NoSettings!$C:$C,MATCH(EPS!$A5125,NoSettings!$A:$A,0))</f>
        <v>#N/A</v>
      </c>
      <c r="K5125">
        <f>INDEX(GWP!$C$2:$C$13,MATCH(EPS!I5125,GWP!$B$2:$B$13,0))</f>
        <v>1</v>
      </c>
      <c r="L5125" s="4" t="e">
        <f t="shared" si="161"/>
        <v>#N/A</v>
      </c>
    </row>
    <row r="5126" spans="1:12">
      <c r="A5126" t="s">
        <v>6615</v>
      </c>
      <c r="B5126" t="s">
        <v>6</v>
      </c>
      <c r="C5126" t="s">
        <v>6871</v>
      </c>
      <c r="D5126" t="s">
        <v>1702</v>
      </c>
      <c r="H5126" t="str">
        <f>INDEX('Vensim Variables'!$B:$B,MATCH(EPS!$B5126,'Vensim Variables'!$A:$A,0))</f>
        <v>g pollutant</v>
      </c>
      <c r="I5126" t="str">
        <f t="shared" si="160"/>
        <v>CO2</v>
      </c>
      <c r="J5126" t="e">
        <f>INDEX(NoSettings!$C:$C,MATCH(EPS!$A5126,NoSettings!$A:$A,0))</f>
        <v>#N/A</v>
      </c>
      <c r="K5126">
        <f>INDEX(GWP!$C$2:$C$13,MATCH(EPS!I5126,GWP!$B$2:$B$13,0))</f>
        <v>1</v>
      </c>
      <c r="L5126" s="4" t="e">
        <f t="shared" si="161"/>
        <v>#N/A</v>
      </c>
    </row>
    <row r="5127" spans="1:12">
      <c r="A5127" t="s">
        <v>6616</v>
      </c>
      <c r="B5127" t="s">
        <v>6</v>
      </c>
      <c r="C5127" t="s">
        <v>6871</v>
      </c>
      <c r="D5127" t="s">
        <v>1705</v>
      </c>
      <c r="H5127" t="str">
        <f>INDEX('Vensim Variables'!$B:$B,MATCH(EPS!$B5127,'Vensim Variables'!$A:$A,0))</f>
        <v>g pollutant</v>
      </c>
      <c r="I5127" t="str">
        <f t="shared" si="160"/>
        <v>VOC</v>
      </c>
      <c r="J5127" t="e">
        <f>INDEX(NoSettings!$C:$C,MATCH(EPS!$A5127,NoSettings!$A:$A,0))</f>
        <v>#N/A</v>
      </c>
      <c r="K5127">
        <f>INDEX(GWP!$C$2:$C$13,MATCH(EPS!I5127,GWP!$B$2:$B$13,0))</f>
        <v>0</v>
      </c>
      <c r="L5127" s="4" t="e">
        <f t="shared" si="161"/>
        <v>#N/A</v>
      </c>
    </row>
    <row r="5128" spans="1:12">
      <c r="A5128" t="s">
        <v>6617</v>
      </c>
      <c r="B5128" t="s">
        <v>6</v>
      </c>
      <c r="C5128" t="s">
        <v>6871</v>
      </c>
      <c r="D5128" t="s">
        <v>1706</v>
      </c>
      <c r="H5128" t="str">
        <f>INDEX('Vensim Variables'!$B:$B,MATCH(EPS!$B5128,'Vensim Variables'!$A:$A,0))</f>
        <v>g pollutant</v>
      </c>
      <c r="I5128" t="str">
        <f t="shared" si="160"/>
        <v>CO</v>
      </c>
      <c r="J5128" t="e">
        <f>INDEX(NoSettings!$C:$C,MATCH(EPS!$A5128,NoSettings!$A:$A,0))</f>
        <v>#N/A</v>
      </c>
      <c r="K5128">
        <f>INDEX(GWP!$C$2:$C$13,MATCH(EPS!I5128,GWP!$B$2:$B$13,0))</f>
        <v>0</v>
      </c>
      <c r="L5128" s="4" t="e">
        <f t="shared" si="161"/>
        <v>#N/A</v>
      </c>
    </row>
    <row r="5129" spans="1:12">
      <c r="A5129" t="s">
        <v>6618</v>
      </c>
      <c r="B5129" t="s">
        <v>6</v>
      </c>
      <c r="C5129" t="s">
        <v>6871</v>
      </c>
      <c r="D5129" t="s">
        <v>1707</v>
      </c>
      <c r="H5129" t="str">
        <f>INDEX('Vensim Variables'!$B:$B,MATCH(EPS!$B5129,'Vensim Variables'!$A:$A,0))</f>
        <v>g pollutant</v>
      </c>
      <c r="I5129" t="str">
        <f t="shared" si="160"/>
        <v>NOx</v>
      </c>
      <c r="J5129" t="e">
        <f>INDEX(NoSettings!$C:$C,MATCH(EPS!$A5129,NoSettings!$A:$A,0))</f>
        <v>#N/A</v>
      </c>
      <c r="K5129">
        <f>INDEX(GWP!$C$2:$C$13,MATCH(EPS!I5129,GWP!$B$2:$B$13,0))</f>
        <v>0</v>
      </c>
      <c r="L5129" s="4" t="e">
        <f t="shared" si="161"/>
        <v>#N/A</v>
      </c>
    </row>
    <row r="5130" spans="1:12">
      <c r="A5130" t="s">
        <v>6619</v>
      </c>
      <c r="B5130" t="s">
        <v>6</v>
      </c>
      <c r="C5130" t="s">
        <v>6871</v>
      </c>
      <c r="D5130" t="s">
        <v>1708</v>
      </c>
      <c r="H5130" t="str">
        <f>INDEX('Vensim Variables'!$B:$B,MATCH(EPS!$B5130,'Vensim Variables'!$A:$A,0))</f>
        <v>g pollutant</v>
      </c>
      <c r="I5130" t="str">
        <f t="shared" si="160"/>
        <v>PM10</v>
      </c>
      <c r="J5130" t="e">
        <f>INDEX(NoSettings!$C:$C,MATCH(EPS!$A5130,NoSettings!$A:$A,0))</f>
        <v>#N/A</v>
      </c>
      <c r="K5130">
        <f>INDEX(GWP!$C$2:$C$13,MATCH(EPS!I5130,GWP!$B$2:$B$13,0))</f>
        <v>0</v>
      </c>
      <c r="L5130" s="4" t="e">
        <f t="shared" si="161"/>
        <v>#N/A</v>
      </c>
    </row>
    <row r="5131" spans="1:12">
      <c r="A5131" t="s">
        <v>6620</v>
      </c>
      <c r="B5131" t="s">
        <v>6</v>
      </c>
      <c r="C5131" t="s">
        <v>6871</v>
      </c>
      <c r="D5131" t="s">
        <v>1709</v>
      </c>
      <c r="H5131" t="str">
        <f>INDEX('Vensim Variables'!$B:$B,MATCH(EPS!$B5131,'Vensim Variables'!$A:$A,0))</f>
        <v>g pollutant</v>
      </c>
      <c r="I5131" t="str">
        <f t="shared" si="160"/>
        <v>PM25</v>
      </c>
      <c r="J5131" t="e">
        <f>INDEX(NoSettings!$C:$C,MATCH(EPS!$A5131,NoSettings!$A:$A,0))</f>
        <v>#N/A</v>
      </c>
      <c r="K5131">
        <f>INDEX(GWP!$C$2:$C$13,MATCH(EPS!I5131,GWP!$B$2:$B$13,0))</f>
        <v>0</v>
      </c>
      <c r="L5131" s="4" t="e">
        <f t="shared" si="161"/>
        <v>#N/A</v>
      </c>
    </row>
    <row r="5132" spans="1:12">
      <c r="A5132" t="s">
        <v>6621</v>
      </c>
      <c r="B5132" t="s">
        <v>6</v>
      </c>
      <c r="C5132" t="s">
        <v>6871</v>
      </c>
      <c r="D5132" t="s">
        <v>1710</v>
      </c>
      <c r="H5132" t="str">
        <f>INDEX('Vensim Variables'!$B:$B,MATCH(EPS!$B5132,'Vensim Variables'!$A:$A,0))</f>
        <v>g pollutant</v>
      </c>
      <c r="I5132" t="str">
        <f t="shared" si="160"/>
        <v>SOx</v>
      </c>
      <c r="J5132" t="e">
        <f>INDEX(NoSettings!$C:$C,MATCH(EPS!$A5132,NoSettings!$A:$A,0))</f>
        <v>#N/A</v>
      </c>
      <c r="K5132">
        <f>INDEX(GWP!$C$2:$C$13,MATCH(EPS!I5132,GWP!$B$2:$B$13,0))</f>
        <v>0</v>
      </c>
      <c r="L5132" s="4" t="e">
        <f t="shared" si="161"/>
        <v>#N/A</v>
      </c>
    </row>
    <row r="5133" spans="1:12">
      <c r="A5133" t="s">
        <v>6622</v>
      </c>
      <c r="B5133" t="s">
        <v>6</v>
      </c>
      <c r="C5133" t="s">
        <v>6871</v>
      </c>
      <c r="D5133" t="s">
        <v>1711</v>
      </c>
      <c r="H5133" t="str">
        <f>INDEX('Vensim Variables'!$B:$B,MATCH(EPS!$B5133,'Vensim Variables'!$A:$A,0))</f>
        <v>g pollutant</v>
      </c>
      <c r="I5133" t="str">
        <f t="shared" si="160"/>
        <v>BC</v>
      </c>
      <c r="J5133" t="e">
        <f>INDEX(NoSettings!$C:$C,MATCH(EPS!$A5133,NoSettings!$A:$A,0))</f>
        <v>#N/A</v>
      </c>
      <c r="K5133">
        <f>INDEX(GWP!$C$2:$C$13,MATCH(EPS!I5133,GWP!$B$2:$B$13,0))</f>
        <v>0</v>
      </c>
      <c r="L5133" s="4" t="e">
        <f t="shared" si="161"/>
        <v>#N/A</v>
      </c>
    </row>
    <row r="5134" spans="1:12">
      <c r="A5134" t="s">
        <v>6623</v>
      </c>
      <c r="B5134" t="s">
        <v>6</v>
      </c>
      <c r="C5134" t="s">
        <v>6871</v>
      </c>
      <c r="D5134" t="s">
        <v>1712</v>
      </c>
      <c r="H5134" t="str">
        <f>INDEX('Vensim Variables'!$B:$B,MATCH(EPS!$B5134,'Vensim Variables'!$A:$A,0))</f>
        <v>g pollutant</v>
      </c>
      <c r="I5134" t="str">
        <f t="shared" si="160"/>
        <v>OC</v>
      </c>
      <c r="J5134" t="e">
        <f>INDEX(NoSettings!$C:$C,MATCH(EPS!$A5134,NoSettings!$A:$A,0))</f>
        <v>#N/A</v>
      </c>
      <c r="K5134">
        <f>INDEX(GWP!$C$2:$C$13,MATCH(EPS!I5134,GWP!$B$2:$B$13,0))</f>
        <v>0</v>
      </c>
      <c r="L5134" s="4" t="e">
        <f t="shared" si="161"/>
        <v>#N/A</v>
      </c>
    </row>
    <row r="5135" spans="1:12">
      <c r="A5135" t="s">
        <v>6624</v>
      </c>
      <c r="B5135" t="s">
        <v>6</v>
      </c>
      <c r="C5135" t="s">
        <v>6871</v>
      </c>
      <c r="D5135" t="s">
        <v>1713</v>
      </c>
      <c r="H5135" t="str">
        <f>INDEX('Vensim Variables'!$B:$B,MATCH(EPS!$B5135,'Vensim Variables'!$A:$A,0))</f>
        <v>g pollutant</v>
      </c>
      <c r="I5135" t="str">
        <f t="shared" si="160"/>
        <v>CH4</v>
      </c>
      <c r="J5135" t="e">
        <f>INDEX(NoSettings!$C:$C,MATCH(EPS!$A5135,NoSettings!$A:$A,0))</f>
        <v>#N/A</v>
      </c>
      <c r="K5135">
        <f>INDEX(GWP!$C$2:$C$13,MATCH(EPS!I5135,GWP!$B$2:$B$13,0))</f>
        <v>28</v>
      </c>
      <c r="L5135" s="4" t="e">
        <f t="shared" si="161"/>
        <v>#N/A</v>
      </c>
    </row>
    <row r="5136" spans="1:12">
      <c r="A5136" t="s">
        <v>6625</v>
      </c>
      <c r="B5136" t="s">
        <v>6</v>
      </c>
      <c r="C5136" t="s">
        <v>6871</v>
      </c>
      <c r="D5136" t="s">
        <v>1714</v>
      </c>
      <c r="H5136" t="str">
        <f>INDEX('Vensim Variables'!$B:$B,MATCH(EPS!$B5136,'Vensim Variables'!$A:$A,0))</f>
        <v>g pollutant</v>
      </c>
      <c r="I5136" t="str">
        <f t="shared" si="160"/>
        <v>N2O</v>
      </c>
      <c r="J5136" t="e">
        <f>INDEX(NoSettings!$C:$C,MATCH(EPS!$A5136,NoSettings!$A:$A,0))</f>
        <v>#N/A</v>
      </c>
      <c r="K5136">
        <f>INDEX(GWP!$C$2:$C$13,MATCH(EPS!I5136,GWP!$B$2:$B$13,0))</f>
        <v>265</v>
      </c>
      <c r="L5136" s="4" t="e">
        <f t="shared" si="161"/>
        <v>#N/A</v>
      </c>
    </row>
    <row r="5137" spans="1:12">
      <c r="A5137" t="s">
        <v>6626</v>
      </c>
      <c r="B5137" t="s">
        <v>6</v>
      </c>
      <c r="C5137" t="s">
        <v>6871</v>
      </c>
      <c r="D5137" t="s">
        <v>1715</v>
      </c>
      <c r="H5137" t="str">
        <f>INDEX('Vensim Variables'!$B:$B,MATCH(EPS!$B5137,'Vensim Variables'!$A:$A,0))</f>
        <v>g pollutant</v>
      </c>
      <c r="I5137" t="str">
        <f t="shared" si="160"/>
        <v>F gases</v>
      </c>
      <c r="J5137" t="e">
        <f>INDEX(NoSettings!$C:$C,MATCH(EPS!$A5137,NoSettings!$A:$A,0))</f>
        <v>#N/A</v>
      </c>
      <c r="K5137">
        <f>INDEX(GWP!$C$2:$C$13,MATCH(EPS!I5137,GWP!$B$2:$B$13,0))</f>
        <v>1</v>
      </c>
      <c r="L5137" s="4" t="e">
        <f t="shared" si="161"/>
        <v>#N/A</v>
      </c>
    </row>
    <row r="5138" spans="1:12">
      <c r="A5138" t="s">
        <v>6627</v>
      </c>
      <c r="B5138" t="s">
        <v>6</v>
      </c>
      <c r="C5138" t="s">
        <v>6872</v>
      </c>
      <c r="D5138" t="s">
        <v>1702</v>
      </c>
      <c r="H5138" t="str">
        <f>INDEX('Vensim Variables'!$B:$B,MATCH(EPS!$B5138,'Vensim Variables'!$A:$A,0))</f>
        <v>g pollutant</v>
      </c>
      <c r="I5138" t="str">
        <f t="shared" si="160"/>
        <v>CO2</v>
      </c>
      <c r="J5138" t="e">
        <f>INDEX(NoSettings!$C:$C,MATCH(EPS!$A5138,NoSettings!$A:$A,0))</f>
        <v>#N/A</v>
      </c>
      <c r="K5138">
        <f>INDEX(GWP!$C$2:$C$13,MATCH(EPS!I5138,GWP!$B$2:$B$13,0))</f>
        <v>1</v>
      </c>
      <c r="L5138" s="4" t="e">
        <f t="shared" si="161"/>
        <v>#N/A</v>
      </c>
    </row>
    <row r="5139" spans="1:12">
      <c r="A5139" t="s">
        <v>6628</v>
      </c>
      <c r="B5139" t="s">
        <v>6</v>
      </c>
      <c r="C5139" t="s">
        <v>6872</v>
      </c>
      <c r="D5139" t="s">
        <v>1705</v>
      </c>
      <c r="H5139" t="str">
        <f>INDEX('Vensim Variables'!$B:$B,MATCH(EPS!$B5139,'Vensim Variables'!$A:$A,0))</f>
        <v>g pollutant</v>
      </c>
      <c r="I5139" t="str">
        <f t="shared" si="160"/>
        <v>VOC</v>
      </c>
      <c r="J5139" t="e">
        <f>INDEX(NoSettings!$C:$C,MATCH(EPS!$A5139,NoSettings!$A:$A,0))</f>
        <v>#N/A</v>
      </c>
      <c r="K5139">
        <f>INDEX(GWP!$C$2:$C$13,MATCH(EPS!I5139,GWP!$B$2:$B$13,0))</f>
        <v>0</v>
      </c>
      <c r="L5139" s="4" t="e">
        <f t="shared" si="161"/>
        <v>#N/A</v>
      </c>
    </row>
    <row r="5140" spans="1:12">
      <c r="A5140" t="s">
        <v>6629</v>
      </c>
      <c r="B5140" t="s">
        <v>6</v>
      </c>
      <c r="C5140" t="s">
        <v>6872</v>
      </c>
      <c r="D5140" t="s">
        <v>1706</v>
      </c>
      <c r="H5140" t="str">
        <f>INDEX('Vensim Variables'!$B:$B,MATCH(EPS!$B5140,'Vensim Variables'!$A:$A,0))</f>
        <v>g pollutant</v>
      </c>
      <c r="I5140" t="str">
        <f t="shared" si="160"/>
        <v>CO</v>
      </c>
      <c r="J5140" t="e">
        <f>INDEX(NoSettings!$C:$C,MATCH(EPS!$A5140,NoSettings!$A:$A,0))</f>
        <v>#N/A</v>
      </c>
      <c r="K5140">
        <f>INDEX(GWP!$C$2:$C$13,MATCH(EPS!I5140,GWP!$B$2:$B$13,0))</f>
        <v>0</v>
      </c>
      <c r="L5140" s="4" t="e">
        <f t="shared" si="161"/>
        <v>#N/A</v>
      </c>
    </row>
    <row r="5141" spans="1:12">
      <c r="A5141" t="s">
        <v>6630</v>
      </c>
      <c r="B5141" t="s">
        <v>6</v>
      </c>
      <c r="C5141" t="s">
        <v>6872</v>
      </c>
      <c r="D5141" t="s">
        <v>1707</v>
      </c>
      <c r="H5141" t="str">
        <f>INDEX('Vensim Variables'!$B:$B,MATCH(EPS!$B5141,'Vensim Variables'!$A:$A,0))</f>
        <v>g pollutant</v>
      </c>
      <c r="I5141" t="str">
        <f t="shared" si="160"/>
        <v>NOx</v>
      </c>
      <c r="J5141" t="e">
        <f>INDEX(NoSettings!$C:$C,MATCH(EPS!$A5141,NoSettings!$A:$A,0))</f>
        <v>#N/A</v>
      </c>
      <c r="K5141">
        <f>INDEX(GWP!$C$2:$C$13,MATCH(EPS!I5141,GWP!$B$2:$B$13,0))</f>
        <v>0</v>
      </c>
      <c r="L5141" s="4" t="e">
        <f t="shared" si="161"/>
        <v>#N/A</v>
      </c>
    </row>
    <row r="5142" spans="1:12">
      <c r="A5142" t="s">
        <v>6631</v>
      </c>
      <c r="B5142" t="s">
        <v>6</v>
      </c>
      <c r="C5142" t="s">
        <v>6872</v>
      </c>
      <c r="D5142" t="s">
        <v>1708</v>
      </c>
      <c r="H5142" t="str">
        <f>INDEX('Vensim Variables'!$B:$B,MATCH(EPS!$B5142,'Vensim Variables'!$A:$A,0))</f>
        <v>g pollutant</v>
      </c>
      <c r="I5142" t="str">
        <f t="shared" si="160"/>
        <v>PM10</v>
      </c>
      <c r="J5142" t="e">
        <f>INDEX(NoSettings!$C:$C,MATCH(EPS!$A5142,NoSettings!$A:$A,0))</f>
        <v>#N/A</v>
      </c>
      <c r="K5142">
        <f>INDEX(GWP!$C$2:$C$13,MATCH(EPS!I5142,GWP!$B$2:$B$13,0))</f>
        <v>0</v>
      </c>
      <c r="L5142" s="4" t="e">
        <f t="shared" si="161"/>
        <v>#N/A</v>
      </c>
    </row>
    <row r="5143" spans="1:12">
      <c r="A5143" t="s">
        <v>6632</v>
      </c>
      <c r="B5143" t="s">
        <v>6</v>
      </c>
      <c r="C5143" t="s">
        <v>6872</v>
      </c>
      <c r="D5143" t="s">
        <v>1709</v>
      </c>
      <c r="H5143" t="str">
        <f>INDEX('Vensim Variables'!$B:$B,MATCH(EPS!$B5143,'Vensim Variables'!$A:$A,0))</f>
        <v>g pollutant</v>
      </c>
      <c r="I5143" t="str">
        <f t="shared" si="160"/>
        <v>PM25</v>
      </c>
      <c r="J5143" t="e">
        <f>INDEX(NoSettings!$C:$C,MATCH(EPS!$A5143,NoSettings!$A:$A,0))</f>
        <v>#N/A</v>
      </c>
      <c r="K5143">
        <f>INDEX(GWP!$C$2:$C$13,MATCH(EPS!I5143,GWP!$B$2:$B$13,0))</f>
        <v>0</v>
      </c>
      <c r="L5143" s="4" t="e">
        <f t="shared" si="161"/>
        <v>#N/A</v>
      </c>
    </row>
    <row r="5144" spans="1:12">
      <c r="A5144" t="s">
        <v>6633</v>
      </c>
      <c r="B5144" t="s">
        <v>6</v>
      </c>
      <c r="C5144" t="s">
        <v>6872</v>
      </c>
      <c r="D5144" t="s">
        <v>1710</v>
      </c>
      <c r="H5144" t="str">
        <f>INDEX('Vensim Variables'!$B:$B,MATCH(EPS!$B5144,'Vensim Variables'!$A:$A,0))</f>
        <v>g pollutant</v>
      </c>
      <c r="I5144" t="str">
        <f t="shared" si="160"/>
        <v>SOx</v>
      </c>
      <c r="J5144" t="e">
        <f>INDEX(NoSettings!$C:$C,MATCH(EPS!$A5144,NoSettings!$A:$A,0))</f>
        <v>#N/A</v>
      </c>
      <c r="K5144">
        <f>INDEX(GWP!$C$2:$C$13,MATCH(EPS!I5144,GWP!$B$2:$B$13,0))</f>
        <v>0</v>
      </c>
      <c r="L5144" s="4" t="e">
        <f t="shared" si="161"/>
        <v>#N/A</v>
      </c>
    </row>
    <row r="5145" spans="1:12">
      <c r="A5145" t="s">
        <v>6634</v>
      </c>
      <c r="B5145" t="s">
        <v>6</v>
      </c>
      <c r="C5145" t="s">
        <v>6872</v>
      </c>
      <c r="D5145" t="s">
        <v>1711</v>
      </c>
      <c r="H5145" t="str">
        <f>INDEX('Vensim Variables'!$B:$B,MATCH(EPS!$B5145,'Vensim Variables'!$A:$A,0))</f>
        <v>g pollutant</v>
      </c>
      <c r="I5145" t="str">
        <f t="shared" si="160"/>
        <v>BC</v>
      </c>
      <c r="J5145" t="e">
        <f>INDEX(NoSettings!$C:$C,MATCH(EPS!$A5145,NoSettings!$A:$A,0))</f>
        <v>#N/A</v>
      </c>
      <c r="K5145">
        <f>INDEX(GWP!$C$2:$C$13,MATCH(EPS!I5145,GWP!$B$2:$B$13,0))</f>
        <v>0</v>
      </c>
      <c r="L5145" s="4" t="e">
        <f t="shared" si="161"/>
        <v>#N/A</v>
      </c>
    </row>
    <row r="5146" spans="1:12">
      <c r="A5146" t="s">
        <v>6635</v>
      </c>
      <c r="B5146" t="s">
        <v>6</v>
      </c>
      <c r="C5146" t="s">
        <v>6872</v>
      </c>
      <c r="D5146" t="s">
        <v>1712</v>
      </c>
      <c r="H5146" t="str">
        <f>INDEX('Vensim Variables'!$B:$B,MATCH(EPS!$B5146,'Vensim Variables'!$A:$A,0))</f>
        <v>g pollutant</v>
      </c>
      <c r="I5146" t="str">
        <f t="shared" si="160"/>
        <v>OC</v>
      </c>
      <c r="J5146" t="e">
        <f>INDEX(NoSettings!$C:$C,MATCH(EPS!$A5146,NoSettings!$A:$A,0))</f>
        <v>#N/A</v>
      </c>
      <c r="K5146">
        <f>INDEX(GWP!$C$2:$C$13,MATCH(EPS!I5146,GWP!$B$2:$B$13,0))</f>
        <v>0</v>
      </c>
      <c r="L5146" s="4" t="e">
        <f t="shared" si="161"/>
        <v>#N/A</v>
      </c>
    </row>
    <row r="5147" spans="1:12">
      <c r="A5147" t="s">
        <v>6636</v>
      </c>
      <c r="B5147" t="s">
        <v>6</v>
      </c>
      <c r="C5147" t="s">
        <v>6872</v>
      </c>
      <c r="D5147" t="s">
        <v>1713</v>
      </c>
      <c r="H5147" t="str">
        <f>INDEX('Vensim Variables'!$B:$B,MATCH(EPS!$B5147,'Vensim Variables'!$A:$A,0))</f>
        <v>g pollutant</v>
      </c>
      <c r="I5147" t="str">
        <f t="shared" si="160"/>
        <v>CH4</v>
      </c>
      <c r="J5147" t="e">
        <f>INDEX(NoSettings!$C:$C,MATCH(EPS!$A5147,NoSettings!$A:$A,0))</f>
        <v>#N/A</v>
      </c>
      <c r="K5147">
        <f>INDEX(GWP!$C$2:$C$13,MATCH(EPS!I5147,GWP!$B$2:$B$13,0))</f>
        <v>28</v>
      </c>
      <c r="L5147" s="4" t="e">
        <f t="shared" si="161"/>
        <v>#N/A</v>
      </c>
    </row>
    <row r="5148" spans="1:12">
      <c r="A5148" t="s">
        <v>6637</v>
      </c>
      <c r="B5148" t="s">
        <v>6</v>
      </c>
      <c r="C5148" t="s">
        <v>6872</v>
      </c>
      <c r="D5148" t="s">
        <v>1714</v>
      </c>
      <c r="H5148" t="str">
        <f>INDEX('Vensim Variables'!$B:$B,MATCH(EPS!$B5148,'Vensim Variables'!$A:$A,0))</f>
        <v>g pollutant</v>
      </c>
      <c r="I5148" t="str">
        <f t="shared" si="160"/>
        <v>N2O</v>
      </c>
      <c r="J5148" t="e">
        <f>INDEX(NoSettings!$C:$C,MATCH(EPS!$A5148,NoSettings!$A:$A,0))</f>
        <v>#N/A</v>
      </c>
      <c r="K5148">
        <f>INDEX(GWP!$C$2:$C$13,MATCH(EPS!I5148,GWP!$B$2:$B$13,0))</f>
        <v>265</v>
      </c>
      <c r="L5148" s="4" t="e">
        <f t="shared" si="161"/>
        <v>#N/A</v>
      </c>
    </row>
    <row r="5149" spans="1:12">
      <c r="A5149" t="s">
        <v>6638</v>
      </c>
      <c r="B5149" t="s">
        <v>6</v>
      </c>
      <c r="C5149" t="s">
        <v>6872</v>
      </c>
      <c r="D5149" t="s">
        <v>1715</v>
      </c>
      <c r="H5149" t="str">
        <f>INDEX('Vensim Variables'!$B:$B,MATCH(EPS!$B5149,'Vensim Variables'!$A:$A,0))</f>
        <v>g pollutant</v>
      </c>
      <c r="I5149" t="str">
        <f t="shared" si="160"/>
        <v>F gases</v>
      </c>
      <c r="J5149" t="e">
        <f>INDEX(NoSettings!$C:$C,MATCH(EPS!$A5149,NoSettings!$A:$A,0))</f>
        <v>#N/A</v>
      </c>
      <c r="K5149">
        <f>INDEX(GWP!$C$2:$C$13,MATCH(EPS!I5149,GWP!$B$2:$B$13,0))</f>
        <v>1</v>
      </c>
      <c r="L5149" s="4" t="e">
        <f t="shared" si="161"/>
        <v>#N/A</v>
      </c>
    </row>
    <row r="5150" spans="1:12">
      <c r="A5150" t="s">
        <v>6639</v>
      </c>
      <c r="B5150" t="s">
        <v>6</v>
      </c>
      <c r="C5150" t="s">
        <v>6873</v>
      </c>
      <c r="D5150" t="s">
        <v>1702</v>
      </c>
      <c r="H5150" t="str">
        <f>INDEX('Vensim Variables'!$B:$B,MATCH(EPS!$B5150,'Vensim Variables'!$A:$A,0))</f>
        <v>g pollutant</v>
      </c>
      <c r="I5150" t="str">
        <f t="shared" si="160"/>
        <v>CO2</v>
      </c>
      <c r="J5150" t="e">
        <f>INDEX(NoSettings!$C:$C,MATCH(EPS!$A5150,NoSettings!$A:$A,0))</f>
        <v>#N/A</v>
      </c>
      <c r="K5150">
        <f>INDEX(GWP!$C$2:$C$13,MATCH(EPS!I5150,GWP!$B$2:$B$13,0))</f>
        <v>1</v>
      </c>
      <c r="L5150" s="4" t="e">
        <f t="shared" si="161"/>
        <v>#N/A</v>
      </c>
    </row>
    <row r="5151" spans="1:12">
      <c r="A5151" t="s">
        <v>6640</v>
      </c>
      <c r="B5151" t="s">
        <v>6</v>
      </c>
      <c r="C5151" t="s">
        <v>6873</v>
      </c>
      <c r="D5151" t="s">
        <v>1705</v>
      </c>
      <c r="H5151" t="str">
        <f>INDEX('Vensim Variables'!$B:$B,MATCH(EPS!$B5151,'Vensim Variables'!$A:$A,0))</f>
        <v>g pollutant</v>
      </c>
      <c r="I5151" t="str">
        <f t="shared" si="160"/>
        <v>VOC</v>
      </c>
      <c r="J5151" t="e">
        <f>INDEX(NoSettings!$C:$C,MATCH(EPS!$A5151,NoSettings!$A:$A,0))</f>
        <v>#N/A</v>
      </c>
      <c r="K5151">
        <f>INDEX(GWP!$C$2:$C$13,MATCH(EPS!I5151,GWP!$B$2:$B$13,0))</f>
        <v>0</v>
      </c>
      <c r="L5151" s="4" t="e">
        <f t="shared" si="161"/>
        <v>#N/A</v>
      </c>
    </row>
    <row r="5152" spans="1:12">
      <c r="A5152" t="s">
        <v>6641</v>
      </c>
      <c r="B5152" t="s">
        <v>6</v>
      </c>
      <c r="C5152" t="s">
        <v>6873</v>
      </c>
      <c r="D5152" t="s">
        <v>1706</v>
      </c>
      <c r="H5152" t="str">
        <f>INDEX('Vensim Variables'!$B:$B,MATCH(EPS!$B5152,'Vensim Variables'!$A:$A,0))</f>
        <v>g pollutant</v>
      </c>
      <c r="I5152" t="str">
        <f t="shared" si="160"/>
        <v>CO</v>
      </c>
      <c r="J5152" t="e">
        <f>INDEX(NoSettings!$C:$C,MATCH(EPS!$A5152,NoSettings!$A:$A,0))</f>
        <v>#N/A</v>
      </c>
      <c r="K5152">
        <f>INDEX(GWP!$C$2:$C$13,MATCH(EPS!I5152,GWP!$B$2:$B$13,0))</f>
        <v>0</v>
      </c>
      <c r="L5152" s="4" t="e">
        <f t="shared" si="161"/>
        <v>#N/A</v>
      </c>
    </row>
    <row r="5153" spans="1:12">
      <c r="A5153" t="s">
        <v>6642</v>
      </c>
      <c r="B5153" t="s">
        <v>6</v>
      </c>
      <c r="C5153" t="s">
        <v>6873</v>
      </c>
      <c r="D5153" t="s">
        <v>1707</v>
      </c>
      <c r="H5153" t="str">
        <f>INDEX('Vensim Variables'!$B:$B,MATCH(EPS!$B5153,'Vensim Variables'!$A:$A,0))</f>
        <v>g pollutant</v>
      </c>
      <c r="I5153" t="str">
        <f t="shared" si="160"/>
        <v>NOx</v>
      </c>
      <c r="J5153" t="e">
        <f>INDEX(NoSettings!$C:$C,MATCH(EPS!$A5153,NoSettings!$A:$A,0))</f>
        <v>#N/A</v>
      </c>
      <c r="K5153">
        <f>INDEX(GWP!$C$2:$C$13,MATCH(EPS!I5153,GWP!$B$2:$B$13,0))</f>
        <v>0</v>
      </c>
      <c r="L5153" s="4" t="e">
        <f t="shared" si="161"/>
        <v>#N/A</v>
      </c>
    </row>
    <row r="5154" spans="1:12">
      <c r="A5154" t="s">
        <v>6643</v>
      </c>
      <c r="B5154" t="s">
        <v>6</v>
      </c>
      <c r="C5154" t="s">
        <v>6873</v>
      </c>
      <c r="D5154" t="s">
        <v>1708</v>
      </c>
      <c r="H5154" t="str">
        <f>INDEX('Vensim Variables'!$B:$B,MATCH(EPS!$B5154,'Vensim Variables'!$A:$A,0))</f>
        <v>g pollutant</v>
      </c>
      <c r="I5154" t="str">
        <f t="shared" si="160"/>
        <v>PM10</v>
      </c>
      <c r="J5154" t="e">
        <f>INDEX(NoSettings!$C:$C,MATCH(EPS!$A5154,NoSettings!$A:$A,0))</f>
        <v>#N/A</v>
      </c>
      <c r="K5154">
        <f>INDEX(GWP!$C$2:$C$13,MATCH(EPS!I5154,GWP!$B$2:$B$13,0))</f>
        <v>0</v>
      </c>
      <c r="L5154" s="4" t="e">
        <f t="shared" si="161"/>
        <v>#N/A</v>
      </c>
    </row>
    <row r="5155" spans="1:12">
      <c r="A5155" t="s">
        <v>6644</v>
      </c>
      <c r="B5155" t="s">
        <v>6</v>
      </c>
      <c r="C5155" t="s">
        <v>6873</v>
      </c>
      <c r="D5155" t="s">
        <v>1709</v>
      </c>
      <c r="H5155" t="str">
        <f>INDEX('Vensim Variables'!$B:$B,MATCH(EPS!$B5155,'Vensim Variables'!$A:$A,0))</f>
        <v>g pollutant</v>
      </c>
      <c r="I5155" t="str">
        <f t="shared" si="160"/>
        <v>PM25</v>
      </c>
      <c r="J5155" t="e">
        <f>INDEX(NoSettings!$C:$C,MATCH(EPS!$A5155,NoSettings!$A:$A,0))</f>
        <v>#N/A</v>
      </c>
      <c r="K5155">
        <f>INDEX(GWP!$C$2:$C$13,MATCH(EPS!I5155,GWP!$B$2:$B$13,0))</f>
        <v>0</v>
      </c>
      <c r="L5155" s="4" t="e">
        <f t="shared" si="161"/>
        <v>#N/A</v>
      </c>
    </row>
    <row r="5156" spans="1:12">
      <c r="A5156" t="s">
        <v>6645</v>
      </c>
      <c r="B5156" t="s">
        <v>6</v>
      </c>
      <c r="C5156" t="s">
        <v>6873</v>
      </c>
      <c r="D5156" t="s">
        <v>1710</v>
      </c>
      <c r="H5156" t="str">
        <f>INDEX('Vensim Variables'!$B:$B,MATCH(EPS!$B5156,'Vensim Variables'!$A:$A,0))</f>
        <v>g pollutant</v>
      </c>
      <c r="I5156" t="str">
        <f t="shared" si="160"/>
        <v>SOx</v>
      </c>
      <c r="J5156" t="e">
        <f>INDEX(NoSettings!$C:$C,MATCH(EPS!$A5156,NoSettings!$A:$A,0))</f>
        <v>#N/A</v>
      </c>
      <c r="K5156">
        <f>INDEX(GWP!$C$2:$C$13,MATCH(EPS!I5156,GWP!$B$2:$B$13,0))</f>
        <v>0</v>
      </c>
      <c r="L5156" s="4" t="e">
        <f t="shared" si="161"/>
        <v>#N/A</v>
      </c>
    </row>
    <row r="5157" spans="1:12">
      <c r="A5157" t="s">
        <v>6646</v>
      </c>
      <c r="B5157" t="s">
        <v>6</v>
      </c>
      <c r="C5157" t="s">
        <v>6873</v>
      </c>
      <c r="D5157" t="s">
        <v>1711</v>
      </c>
      <c r="H5157" t="str">
        <f>INDEX('Vensim Variables'!$B:$B,MATCH(EPS!$B5157,'Vensim Variables'!$A:$A,0))</f>
        <v>g pollutant</v>
      </c>
      <c r="I5157" t="str">
        <f t="shared" si="160"/>
        <v>BC</v>
      </c>
      <c r="J5157" t="e">
        <f>INDEX(NoSettings!$C:$C,MATCH(EPS!$A5157,NoSettings!$A:$A,0))</f>
        <v>#N/A</v>
      </c>
      <c r="K5157">
        <f>INDEX(GWP!$C$2:$C$13,MATCH(EPS!I5157,GWP!$B$2:$B$13,0))</f>
        <v>0</v>
      </c>
      <c r="L5157" s="4" t="e">
        <f t="shared" si="161"/>
        <v>#N/A</v>
      </c>
    </row>
    <row r="5158" spans="1:12">
      <c r="A5158" t="s">
        <v>6647</v>
      </c>
      <c r="B5158" t="s">
        <v>6</v>
      </c>
      <c r="C5158" t="s">
        <v>6873</v>
      </c>
      <c r="D5158" t="s">
        <v>1712</v>
      </c>
      <c r="H5158" t="str">
        <f>INDEX('Vensim Variables'!$B:$B,MATCH(EPS!$B5158,'Vensim Variables'!$A:$A,0))</f>
        <v>g pollutant</v>
      </c>
      <c r="I5158" t="str">
        <f t="shared" si="160"/>
        <v>OC</v>
      </c>
      <c r="J5158" t="e">
        <f>INDEX(NoSettings!$C:$C,MATCH(EPS!$A5158,NoSettings!$A:$A,0))</f>
        <v>#N/A</v>
      </c>
      <c r="K5158">
        <f>INDEX(GWP!$C$2:$C$13,MATCH(EPS!I5158,GWP!$B$2:$B$13,0))</f>
        <v>0</v>
      </c>
      <c r="L5158" s="4" t="e">
        <f t="shared" si="161"/>
        <v>#N/A</v>
      </c>
    </row>
    <row r="5159" spans="1:12">
      <c r="A5159" t="s">
        <v>6648</v>
      </c>
      <c r="B5159" t="s">
        <v>6</v>
      </c>
      <c r="C5159" t="s">
        <v>6873</v>
      </c>
      <c r="D5159" t="s">
        <v>1713</v>
      </c>
      <c r="H5159" t="str">
        <f>INDEX('Vensim Variables'!$B:$B,MATCH(EPS!$B5159,'Vensim Variables'!$A:$A,0))</f>
        <v>g pollutant</v>
      </c>
      <c r="I5159" t="str">
        <f t="shared" si="160"/>
        <v>CH4</v>
      </c>
      <c r="J5159" t="e">
        <f>INDEX(NoSettings!$C:$C,MATCH(EPS!$A5159,NoSettings!$A:$A,0))</f>
        <v>#N/A</v>
      </c>
      <c r="K5159">
        <f>INDEX(GWP!$C$2:$C$13,MATCH(EPS!I5159,GWP!$B$2:$B$13,0))</f>
        <v>28</v>
      </c>
      <c r="L5159" s="4" t="e">
        <f t="shared" si="161"/>
        <v>#N/A</v>
      </c>
    </row>
    <row r="5160" spans="1:12">
      <c r="A5160" t="s">
        <v>6649</v>
      </c>
      <c r="B5160" t="s">
        <v>6</v>
      </c>
      <c r="C5160" t="s">
        <v>6873</v>
      </c>
      <c r="D5160" t="s">
        <v>1714</v>
      </c>
      <c r="H5160" t="str">
        <f>INDEX('Vensim Variables'!$B:$B,MATCH(EPS!$B5160,'Vensim Variables'!$A:$A,0))</f>
        <v>g pollutant</v>
      </c>
      <c r="I5160" t="str">
        <f t="shared" si="160"/>
        <v>N2O</v>
      </c>
      <c r="J5160" t="e">
        <f>INDEX(NoSettings!$C:$C,MATCH(EPS!$A5160,NoSettings!$A:$A,0))</f>
        <v>#N/A</v>
      </c>
      <c r="K5160">
        <f>INDEX(GWP!$C$2:$C$13,MATCH(EPS!I5160,GWP!$B$2:$B$13,0))</f>
        <v>265</v>
      </c>
      <c r="L5160" s="4" t="e">
        <f t="shared" si="161"/>
        <v>#N/A</v>
      </c>
    </row>
    <row r="5161" spans="1:12">
      <c r="A5161" t="s">
        <v>6650</v>
      </c>
      <c r="B5161" t="s">
        <v>6</v>
      </c>
      <c r="C5161" t="s">
        <v>6873</v>
      </c>
      <c r="D5161" t="s">
        <v>1715</v>
      </c>
      <c r="H5161" t="str">
        <f>INDEX('Vensim Variables'!$B:$B,MATCH(EPS!$B5161,'Vensim Variables'!$A:$A,0))</f>
        <v>g pollutant</v>
      </c>
      <c r="I5161" t="str">
        <f t="shared" si="160"/>
        <v>F gases</v>
      </c>
      <c r="J5161" t="e">
        <f>INDEX(NoSettings!$C:$C,MATCH(EPS!$A5161,NoSettings!$A:$A,0))</f>
        <v>#N/A</v>
      </c>
      <c r="K5161">
        <f>INDEX(GWP!$C$2:$C$13,MATCH(EPS!I5161,GWP!$B$2:$B$13,0))</f>
        <v>1</v>
      </c>
      <c r="L5161" s="4" t="e">
        <f t="shared" si="161"/>
        <v>#N/A</v>
      </c>
    </row>
    <row r="5162" spans="1:12">
      <c r="A5162" t="s">
        <v>6651</v>
      </c>
      <c r="B5162" t="s">
        <v>6</v>
      </c>
      <c r="C5162" t="s">
        <v>6874</v>
      </c>
      <c r="D5162" t="s">
        <v>1702</v>
      </c>
      <c r="H5162" t="str">
        <f>INDEX('Vensim Variables'!$B:$B,MATCH(EPS!$B5162,'Vensim Variables'!$A:$A,0))</f>
        <v>g pollutant</v>
      </c>
      <c r="I5162" t="str">
        <f t="shared" si="160"/>
        <v>CO2</v>
      </c>
      <c r="J5162" t="e">
        <f>INDEX(NoSettings!$C:$C,MATCH(EPS!$A5162,NoSettings!$A:$A,0))</f>
        <v>#N/A</v>
      </c>
      <c r="K5162">
        <f>INDEX(GWP!$C$2:$C$13,MATCH(EPS!I5162,GWP!$B$2:$B$13,0))</f>
        <v>1</v>
      </c>
      <c r="L5162" s="4" t="e">
        <f t="shared" si="161"/>
        <v>#N/A</v>
      </c>
    </row>
    <row r="5163" spans="1:12">
      <c r="A5163" t="s">
        <v>6652</v>
      </c>
      <c r="B5163" t="s">
        <v>6</v>
      </c>
      <c r="C5163" t="s">
        <v>6874</v>
      </c>
      <c r="D5163" t="s">
        <v>1705</v>
      </c>
      <c r="H5163" t="str">
        <f>INDEX('Vensim Variables'!$B:$B,MATCH(EPS!$B5163,'Vensim Variables'!$A:$A,0))</f>
        <v>g pollutant</v>
      </c>
      <c r="I5163" t="str">
        <f t="shared" si="160"/>
        <v>VOC</v>
      </c>
      <c r="J5163" t="e">
        <f>INDEX(NoSettings!$C:$C,MATCH(EPS!$A5163,NoSettings!$A:$A,0))</f>
        <v>#N/A</v>
      </c>
      <c r="K5163">
        <f>INDEX(GWP!$C$2:$C$13,MATCH(EPS!I5163,GWP!$B$2:$B$13,0))</f>
        <v>0</v>
      </c>
      <c r="L5163" s="4" t="e">
        <f t="shared" si="161"/>
        <v>#N/A</v>
      </c>
    </row>
    <row r="5164" spans="1:12">
      <c r="A5164" t="s">
        <v>6653</v>
      </c>
      <c r="B5164" t="s">
        <v>6</v>
      </c>
      <c r="C5164" t="s">
        <v>6874</v>
      </c>
      <c r="D5164" t="s">
        <v>1706</v>
      </c>
      <c r="H5164" t="str">
        <f>INDEX('Vensim Variables'!$B:$B,MATCH(EPS!$B5164,'Vensim Variables'!$A:$A,0))</f>
        <v>g pollutant</v>
      </c>
      <c r="I5164" t="str">
        <f t="shared" si="160"/>
        <v>CO</v>
      </c>
      <c r="J5164" t="e">
        <f>INDEX(NoSettings!$C:$C,MATCH(EPS!$A5164,NoSettings!$A:$A,0))</f>
        <v>#N/A</v>
      </c>
      <c r="K5164">
        <f>INDEX(GWP!$C$2:$C$13,MATCH(EPS!I5164,GWP!$B$2:$B$13,0))</f>
        <v>0</v>
      </c>
      <c r="L5164" s="4" t="e">
        <f t="shared" si="161"/>
        <v>#N/A</v>
      </c>
    </row>
    <row r="5165" spans="1:12">
      <c r="A5165" t="s">
        <v>6654</v>
      </c>
      <c r="B5165" t="s">
        <v>6</v>
      </c>
      <c r="C5165" t="s">
        <v>6874</v>
      </c>
      <c r="D5165" t="s">
        <v>1707</v>
      </c>
      <c r="H5165" t="str">
        <f>INDEX('Vensim Variables'!$B:$B,MATCH(EPS!$B5165,'Vensim Variables'!$A:$A,0))</f>
        <v>g pollutant</v>
      </c>
      <c r="I5165" t="str">
        <f t="shared" si="160"/>
        <v>NOx</v>
      </c>
      <c r="J5165" t="e">
        <f>INDEX(NoSettings!$C:$C,MATCH(EPS!$A5165,NoSettings!$A:$A,0))</f>
        <v>#N/A</v>
      </c>
      <c r="K5165">
        <f>INDEX(GWP!$C$2:$C$13,MATCH(EPS!I5165,GWP!$B$2:$B$13,0))</f>
        <v>0</v>
      </c>
      <c r="L5165" s="4" t="e">
        <f t="shared" si="161"/>
        <v>#N/A</v>
      </c>
    </row>
    <row r="5166" spans="1:12">
      <c r="A5166" t="s">
        <v>6655</v>
      </c>
      <c r="B5166" t="s">
        <v>6</v>
      </c>
      <c r="C5166" t="s">
        <v>6874</v>
      </c>
      <c r="D5166" t="s">
        <v>1708</v>
      </c>
      <c r="H5166" t="str">
        <f>INDEX('Vensim Variables'!$B:$B,MATCH(EPS!$B5166,'Vensim Variables'!$A:$A,0))</f>
        <v>g pollutant</v>
      </c>
      <c r="I5166" t="str">
        <f t="shared" si="160"/>
        <v>PM10</v>
      </c>
      <c r="J5166" t="e">
        <f>INDEX(NoSettings!$C:$C,MATCH(EPS!$A5166,NoSettings!$A:$A,0))</f>
        <v>#N/A</v>
      </c>
      <c r="K5166">
        <f>INDEX(GWP!$C$2:$C$13,MATCH(EPS!I5166,GWP!$B$2:$B$13,0))</f>
        <v>0</v>
      </c>
      <c r="L5166" s="4" t="e">
        <f t="shared" si="161"/>
        <v>#N/A</v>
      </c>
    </row>
    <row r="5167" spans="1:12">
      <c r="A5167" t="s">
        <v>6656</v>
      </c>
      <c r="B5167" t="s">
        <v>6</v>
      </c>
      <c r="C5167" t="s">
        <v>6874</v>
      </c>
      <c r="D5167" t="s">
        <v>1709</v>
      </c>
      <c r="H5167" t="str">
        <f>INDEX('Vensim Variables'!$B:$B,MATCH(EPS!$B5167,'Vensim Variables'!$A:$A,0))</f>
        <v>g pollutant</v>
      </c>
      <c r="I5167" t="str">
        <f t="shared" si="160"/>
        <v>PM25</v>
      </c>
      <c r="J5167" t="e">
        <f>INDEX(NoSettings!$C:$C,MATCH(EPS!$A5167,NoSettings!$A:$A,0))</f>
        <v>#N/A</v>
      </c>
      <c r="K5167">
        <f>INDEX(GWP!$C$2:$C$13,MATCH(EPS!I5167,GWP!$B$2:$B$13,0))</f>
        <v>0</v>
      </c>
      <c r="L5167" s="4" t="e">
        <f t="shared" si="161"/>
        <v>#N/A</v>
      </c>
    </row>
    <row r="5168" spans="1:12">
      <c r="A5168" t="s">
        <v>6657</v>
      </c>
      <c r="B5168" t="s">
        <v>6</v>
      </c>
      <c r="C5168" t="s">
        <v>6874</v>
      </c>
      <c r="D5168" t="s">
        <v>1710</v>
      </c>
      <c r="H5168" t="str">
        <f>INDEX('Vensim Variables'!$B:$B,MATCH(EPS!$B5168,'Vensim Variables'!$A:$A,0))</f>
        <v>g pollutant</v>
      </c>
      <c r="I5168" t="str">
        <f t="shared" si="160"/>
        <v>SOx</v>
      </c>
      <c r="J5168" t="e">
        <f>INDEX(NoSettings!$C:$C,MATCH(EPS!$A5168,NoSettings!$A:$A,0))</f>
        <v>#N/A</v>
      </c>
      <c r="K5168">
        <f>INDEX(GWP!$C$2:$C$13,MATCH(EPS!I5168,GWP!$B$2:$B$13,0))</f>
        <v>0</v>
      </c>
      <c r="L5168" s="4" t="e">
        <f t="shared" si="161"/>
        <v>#N/A</v>
      </c>
    </row>
    <row r="5169" spans="1:12">
      <c r="A5169" t="s">
        <v>6658</v>
      </c>
      <c r="B5169" t="s">
        <v>6</v>
      </c>
      <c r="C5169" t="s">
        <v>6874</v>
      </c>
      <c r="D5169" t="s">
        <v>1711</v>
      </c>
      <c r="H5169" t="str">
        <f>INDEX('Vensim Variables'!$B:$B,MATCH(EPS!$B5169,'Vensim Variables'!$A:$A,0))</f>
        <v>g pollutant</v>
      </c>
      <c r="I5169" t="str">
        <f t="shared" si="160"/>
        <v>BC</v>
      </c>
      <c r="J5169" t="e">
        <f>INDEX(NoSettings!$C:$C,MATCH(EPS!$A5169,NoSettings!$A:$A,0))</f>
        <v>#N/A</v>
      </c>
      <c r="K5169">
        <f>INDEX(GWP!$C$2:$C$13,MATCH(EPS!I5169,GWP!$B$2:$B$13,0))</f>
        <v>0</v>
      </c>
      <c r="L5169" s="4" t="e">
        <f t="shared" si="161"/>
        <v>#N/A</v>
      </c>
    </row>
    <row r="5170" spans="1:12">
      <c r="A5170" t="s">
        <v>6659</v>
      </c>
      <c r="B5170" t="s">
        <v>6</v>
      </c>
      <c r="C5170" t="s">
        <v>6874</v>
      </c>
      <c r="D5170" t="s">
        <v>1712</v>
      </c>
      <c r="H5170" t="str">
        <f>INDEX('Vensim Variables'!$B:$B,MATCH(EPS!$B5170,'Vensim Variables'!$A:$A,0))</f>
        <v>g pollutant</v>
      </c>
      <c r="I5170" t="str">
        <f t="shared" si="160"/>
        <v>OC</v>
      </c>
      <c r="J5170" t="e">
        <f>INDEX(NoSettings!$C:$C,MATCH(EPS!$A5170,NoSettings!$A:$A,0))</f>
        <v>#N/A</v>
      </c>
      <c r="K5170">
        <f>INDEX(GWP!$C$2:$C$13,MATCH(EPS!I5170,GWP!$B$2:$B$13,0))</f>
        <v>0</v>
      </c>
      <c r="L5170" s="4" t="e">
        <f t="shared" si="161"/>
        <v>#N/A</v>
      </c>
    </row>
    <row r="5171" spans="1:12">
      <c r="A5171" t="s">
        <v>6660</v>
      </c>
      <c r="B5171" t="s">
        <v>6</v>
      </c>
      <c r="C5171" t="s">
        <v>6874</v>
      </c>
      <c r="D5171" t="s">
        <v>1713</v>
      </c>
      <c r="H5171" t="str">
        <f>INDEX('Vensim Variables'!$B:$B,MATCH(EPS!$B5171,'Vensim Variables'!$A:$A,0))</f>
        <v>g pollutant</v>
      </c>
      <c r="I5171" t="str">
        <f t="shared" si="160"/>
        <v>CH4</v>
      </c>
      <c r="J5171" t="e">
        <f>INDEX(NoSettings!$C:$C,MATCH(EPS!$A5171,NoSettings!$A:$A,0))</f>
        <v>#N/A</v>
      </c>
      <c r="K5171">
        <f>INDEX(GWP!$C$2:$C$13,MATCH(EPS!I5171,GWP!$B$2:$B$13,0))</f>
        <v>28</v>
      </c>
      <c r="L5171" s="4" t="e">
        <f t="shared" si="161"/>
        <v>#N/A</v>
      </c>
    </row>
    <row r="5172" spans="1:12">
      <c r="A5172" t="s">
        <v>6661</v>
      </c>
      <c r="B5172" t="s">
        <v>6</v>
      </c>
      <c r="C5172" t="s">
        <v>6874</v>
      </c>
      <c r="D5172" t="s">
        <v>1714</v>
      </c>
      <c r="H5172" t="str">
        <f>INDEX('Vensim Variables'!$B:$B,MATCH(EPS!$B5172,'Vensim Variables'!$A:$A,0))</f>
        <v>g pollutant</v>
      </c>
      <c r="I5172" t="str">
        <f t="shared" si="160"/>
        <v>N2O</v>
      </c>
      <c r="J5172" t="e">
        <f>INDEX(NoSettings!$C:$C,MATCH(EPS!$A5172,NoSettings!$A:$A,0))</f>
        <v>#N/A</v>
      </c>
      <c r="K5172">
        <f>INDEX(GWP!$C$2:$C$13,MATCH(EPS!I5172,GWP!$B$2:$B$13,0))</f>
        <v>265</v>
      </c>
      <c r="L5172" s="4" t="e">
        <f t="shared" si="161"/>
        <v>#N/A</v>
      </c>
    </row>
    <row r="5173" spans="1:12">
      <c r="A5173" t="s">
        <v>6662</v>
      </c>
      <c r="B5173" t="s">
        <v>6</v>
      </c>
      <c r="C5173" t="s">
        <v>6874</v>
      </c>
      <c r="D5173" t="s">
        <v>1715</v>
      </c>
      <c r="H5173" t="str">
        <f>INDEX('Vensim Variables'!$B:$B,MATCH(EPS!$B5173,'Vensim Variables'!$A:$A,0))</f>
        <v>g pollutant</v>
      </c>
      <c r="I5173" t="str">
        <f t="shared" si="160"/>
        <v>F gases</v>
      </c>
      <c r="J5173" t="e">
        <f>INDEX(NoSettings!$C:$C,MATCH(EPS!$A5173,NoSettings!$A:$A,0))</f>
        <v>#N/A</v>
      </c>
      <c r="K5173">
        <f>INDEX(GWP!$C$2:$C$13,MATCH(EPS!I5173,GWP!$B$2:$B$13,0))</f>
        <v>1</v>
      </c>
      <c r="L5173" s="4" t="e">
        <f t="shared" si="161"/>
        <v>#N/A</v>
      </c>
    </row>
    <row r="5174" spans="1:12">
      <c r="A5174" t="s">
        <v>6663</v>
      </c>
      <c r="B5174" t="s">
        <v>6</v>
      </c>
      <c r="C5174" t="s">
        <v>6875</v>
      </c>
      <c r="D5174" t="s">
        <v>1702</v>
      </c>
      <c r="H5174" t="str">
        <f>INDEX('Vensim Variables'!$B:$B,MATCH(EPS!$B5174,'Vensim Variables'!$A:$A,0))</f>
        <v>g pollutant</v>
      </c>
      <c r="I5174" t="str">
        <f t="shared" si="160"/>
        <v>CO2</v>
      </c>
      <c r="J5174" t="e">
        <f>INDEX(NoSettings!$C:$C,MATCH(EPS!$A5174,NoSettings!$A:$A,0))</f>
        <v>#N/A</v>
      </c>
      <c r="K5174">
        <f>INDEX(GWP!$C$2:$C$13,MATCH(EPS!I5174,GWP!$B$2:$B$13,0))</f>
        <v>1</v>
      </c>
      <c r="L5174" s="4" t="e">
        <f t="shared" si="161"/>
        <v>#N/A</v>
      </c>
    </row>
    <row r="5175" spans="1:12">
      <c r="A5175" t="s">
        <v>6664</v>
      </c>
      <c r="B5175" t="s">
        <v>6</v>
      </c>
      <c r="C5175" t="s">
        <v>6875</v>
      </c>
      <c r="D5175" t="s">
        <v>1705</v>
      </c>
      <c r="H5175" t="str">
        <f>INDEX('Vensim Variables'!$B:$B,MATCH(EPS!$B5175,'Vensim Variables'!$A:$A,0))</f>
        <v>g pollutant</v>
      </c>
      <c r="I5175" t="str">
        <f t="shared" si="160"/>
        <v>VOC</v>
      </c>
      <c r="J5175" t="e">
        <f>INDEX(NoSettings!$C:$C,MATCH(EPS!$A5175,NoSettings!$A:$A,0))</f>
        <v>#N/A</v>
      </c>
      <c r="K5175">
        <f>INDEX(GWP!$C$2:$C$13,MATCH(EPS!I5175,GWP!$B$2:$B$13,0))</f>
        <v>0</v>
      </c>
      <c r="L5175" s="4" t="e">
        <f t="shared" si="161"/>
        <v>#N/A</v>
      </c>
    </row>
    <row r="5176" spans="1:12">
      <c r="A5176" t="s">
        <v>6665</v>
      </c>
      <c r="B5176" t="s">
        <v>6</v>
      </c>
      <c r="C5176" t="s">
        <v>6875</v>
      </c>
      <c r="D5176" t="s">
        <v>1706</v>
      </c>
      <c r="H5176" t="str">
        <f>INDEX('Vensim Variables'!$B:$B,MATCH(EPS!$B5176,'Vensim Variables'!$A:$A,0))</f>
        <v>g pollutant</v>
      </c>
      <c r="I5176" t="str">
        <f t="shared" si="160"/>
        <v>CO</v>
      </c>
      <c r="J5176" t="e">
        <f>INDEX(NoSettings!$C:$C,MATCH(EPS!$A5176,NoSettings!$A:$A,0))</f>
        <v>#N/A</v>
      </c>
      <c r="K5176">
        <f>INDEX(GWP!$C$2:$C$13,MATCH(EPS!I5176,GWP!$B$2:$B$13,0))</f>
        <v>0</v>
      </c>
      <c r="L5176" s="4" t="e">
        <f t="shared" si="161"/>
        <v>#N/A</v>
      </c>
    </row>
    <row r="5177" spans="1:12">
      <c r="A5177" t="s">
        <v>6666</v>
      </c>
      <c r="B5177" t="s">
        <v>6</v>
      </c>
      <c r="C5177" t="s">
        <v>6875</v>
      </c>
      <c r="D5177" t="s">
        <v>1707</v>
      </c>
      <c r="H5177" t="str">
        <f>INDEX('Vensim Variables'!$B:$B,MATCH(EPS!$B5177,'Vensim Variables'!$A:$A,0))</f>
        <v>g pollutant</v>
      </c>
      <c r="I5177" t="str">
        <f t="shared" si="160"/>
        <v>NOx</v>
      </c>
      <c r="J5177" t="e">
        <f>INDEX(NoSettings!$C:$C,MATCH(EPS!$A5177,NoSettings!$A:$A,0))</f>
        <v>#N/A</v>
      </c>
      <c r="K5177">
        <f>INDEX(GWP!$C$2:$C$13,MATCH(EPS!I5177,GWP!$B$2:$B$13,0))</f>
        <v>0</v>
      </c>
      <c r="L5177" s="4" t="e">
        <f t="shared" si="161"/>
        <v>#N/A</v>
      </c>
    </row>
    <row r="5178" spans="1:12">
      <c r="A5178" t="s">
        <v>6667</v>
      </c>
      <c r="B5178" t="s">
        <v>6</v>
      </c>
      <c r="C5178" t="s">
        <v>6875</v>
      </c>
      <c r="D5178" t="s">
        <v>1708</v>
      </c>
      <c r="H5178" t="str">
        <f>INDEX('Vensim Variables'!$B:$B,MATCH(EPS!$B5178,'Vensim Variables'!$A:$A,0))</f>
        <v>g pollutant</v>
      </c>
      <c r="I5178" t="str">
        <f t="shared" si="160"/>
        <v>PM10</v>
      </c>
      <c r="J5178" t="e">
        <f>INDEX(NoSettings!$C:$C,MATCH(EPS!$A5178,NoSettings!$A:$A,0))</f>
        <v>#N/A</v>
      </c>
      <c r="K5178">
        <f>INDEX(GWP!$C$2:$C$13,MATCH(EPS!I5178,GWP!$B$2:$B$13,0))</f>
        <v>0</v>
      </c>
      <c r="L5178" s="4" t="e">
        <f t="shared" si="161"/>
        <v>#N/A</v>
      </c>
    </row>
    <row r="5179" spans="1:12">
      <c r="A5179" t="s">
        <v>6668</v>
      </c>
      <c r="B5179" t="s">
        <v>6</v>
      </c>
      <c r="C5179" t="s">
        <v>6875</v>
      </c>
      <c r="D5179" t="s">
        <v>1709</v>
      </c>
      <c r="H5179" t="str">
        <f>INDEX('Vensim Variables'!$B:$B,MATCH(EPS!$B5179,'Vensim Variables'!$A:$A,0))</f>
        <v>g pollutant</v>
      </c>
      <c r="I5179" t="str">
        <f t="shared" si="160"/>
        <v>PM25</v>
      </c>
      <c r="J5179" t="e">
        <f>INDEX(NoSettings!$C:$C,MATCH(EPS!$A5179,NoSettings!$A:$A,0))</f>
        <v>#N/A</v>
      </c>
      <c r="K5179">
        <f>INDEX(GWP!$C$2:$C$13,MATCH(EPS!I5179,GWP!$B$2:$B$13,0))</f>
        <v>0</v>
      </c>
      <c r="L5179" s="4" t="e">
        <f t="shared" si="161"/>
        <v>#N/A</v>
      </c>
    </row>
    <row r="5180" spans="1:12">
      <c r="A5180" t="s">
        <v>6669</v>
      </c>
      <c r="B5180" t="s">
        <v>6</v>
      </c>
      <c r="C5180" t="s">
        <v>6875</v>
      </c>
      <c r="D5180" t="s">
        <v>1710</v>
      </c>
      <c r="H5180" t="str">
        <f>INDEX('Vensim Variables'!$B:$B,MATCH(EPS!$B5180,'Vensim Variables'!$A:$A,0))</f>
        <v>g pollutant</v>
      </c>
      <c r="I5180" t="str">
        <f t="shared" si="160"/>
        <v>SOx</v>
      </c>
      <c r="J5180" t="e">
        <f>INDEX(NoSettings!$C:$C,MATCH(EPS!$A5180,NoSettings!$A:$A,0))</f>
        <v>#N/A</v>
      </c>
      <c r="K5180">
        <f>INDEX(GWP!$C$2:$C$13,MATCH(EPS!I5180,GWP!$B$2:$B$13,0))</f>
        <v>0</v>
      </c>
      <c r="L5180" s="4" t="e">
        <f t="shared" si="161"/>
        <v>#N/A</v>
      </c>
    </row>
    <row r="5181" spans="1:12">
      <c r="A5181" t="s">
        <v>6670</v>
      </c>
      <c r="B5181" t="s">
        <v>6</v>
      </c>
      <c r="C5181" t="s">
        <v>6875</v>
      </c>
      <c r="D5181" t="s">
        <v>1711</v>
      </c>
      <c r="H5181" t="str">
        <f>INDEX('Vensim Variables'!$B:$B,MATCH(EPS!$B5181,'Vensim Variables'!$A:$A,0))</f>
        <v>g pollutant</v>
      </c>
      <c r="I5181" t="str">
        <f t="shared" si="160"/>
        <v>BC</v>
      </c>
      <c r="J5181" t="e">
        <f>INDEX(NoSettings!$C:$C,MATCH(EPS!$A5181,NoSettings!$A:$A,0))</f>
        <v>#N/A</v>
      </c>
      <c r="K5181">
        <f>INDEX(GWP!$C$2:$C$13,MATCH(EPS!I5181,GWP!$B$2:$B$13,0))</f>
        <v>0</v>
      </c>
      <c r="L5181" s="4" t="e">
        <f t="shared" si="161"/>
        <v>#N/A</v>
      </c>
    </row>
    <row r="5182" spans="1:12">
      <c r="A5182" t="s">
        <v>6671</v>
      </c>
      <c r="B5182" t="s">
        <v>6</v>
      </c>
      <c r="C5182" t="s">
        <v>6875</v>
      </c>
      <c r="D5182" t="s">
        <v>1712</v>
      </c>
      <c r="H5182" t="str">
        <f>INDEX('Vensim Variables'!$B:$B,MATCH(EPS!$B5182,'Vensim Variables'!$A:$A,0))</f>
        <v>g pollutant</v>
      </c>
      <c r="I5182" t="str">
        <f t="shared" si="160"/>
        <v>OC</v>
      </c>
      <c r="J5182" t="e">
        <f>INDEX(NoSettings!$C:$C,MATCH(EPS!$A5182,NoSettings!$A:$A,0))</f>
        <v>#N/A</v>
      </c>
      <c r="K5182">
        <f>INDEX(GWP!$C$2:$C$13,MATCH(EPS!I5182,GWP!$B$2:$B$13,0))</f>
        <v>0</v>
      </c>
      <c r="L5182" s="4" t="e">
        <f t="shared" si="161"/>
        <v>#N/A</v>
      </c>
    </row>
    <row r="5183" spans="1:12">
      <c r="A5183" t="s">
        <v>6672</v>
      </c>
      <c r="B5183" t="s">
        <v>6</v>
      </c>
      <c r="C5183" t="s">
        <v>6875</v>
      </c>
      <c r="D5183" t="s">
        <v>1713</v>
      </c>
      <c r="H5183" t="str">
        <f>INDEX('Vensim Variables'!$B:$B,MATCH(EPS!$B5183,'Vensim Variables'!$A:$A,0))</f>
        <v>g pollutant</v>
      </c>
      <c r="I5183" t="str">
        <f t="shared" si="160"/>
        <v>CH4</v>
      </c>
      <c r="J5183" t="e">
        <f>INDEX(NoSettings!$C:$C,MATCH(EPS!$A5183,NoSettings!$A:$A,0))</f>
        <v>#N/A</v>
      </c>
      <c r="K5183">
        <f>INDEX(GWP!$C$2:$C$13,MATCH(EPS!I5183,GWP!$B$2:$B$13,0))</f>
        <v>28</v>
      </c>
      <c r="L5183" s="4" t="e">
        <f t="shared" si="161"/>
        <v>#N/A</v>
      </c>
    </row>
    <row r="5184" spans="1:12">
      <c r="A5184" t="s">
        <v>6673</v>
      </c>
      <c r="B5184" t="s">
        <v>6</v>
      </c>
      <c r="C5184" t="s">
        <v>6875</v>
      </c>
      <c r="D5184" t="s">
        <v>1714</v>
      </c>
      <c r="H5184" t="str">
        <f>INDEX('Vensim Variables'!$B:$B,MATCH(EPS!$B5184,'Vensim Variables'!$A:$A,0))</f>
        <v>g pollutant</v>
      </c>
      <c r="I5184" t="str">
        <f t="shared" si="160"/>
        <v>N2O</v>
      </c>
      <c r="J5184" t="e">
        <f>INDEX(NoSettings!$C:$C,MATCH(EPS!$A5184,NoSettings!$A:$A,0))</f>
        <v>#N/A</v>
      </c>
      <c r="K5184">
        <f>INDEX(GWP!$C$2:$C$13,MATCH(EPS!I5184,GWP!$B$2:$B$13,0))</f>
        <v>265</v>
      </c>
      <c r="L5184" s="4" t="e">
        <f t="shared" si="161"/>
        <v>#N/A</v>
      </c>
    </row>
    <row r="5185" spans="1:12">
      <c r="A5185" t="s">
        <v>6674</v>
      </c>
      <c r="B5185" t="s">
        <v>6</v>
      </c>
      <c r="C5185" t="s">
        <v>6875</v>
      </c>
      <c r="D5185" t="s">
        <v>1715</v>
      </c>
      <c r="H5185" t="str">
        <f>INDEX('Vensim Variables'!$B:$B,MATCH(EPS!$B5185,'Vensim Variables'!$A:$A,0))</f>
        <v>g pollutant</v>
      </c>
      <c r="I5185" t="str">
        <f t="shared" si="160"/>
        <v>F gases</v>
      </c>
      <c r="J5185" t="e">
        <f>INDEX(NoSettings!$C:$C,MATCH(EPS!$A5185,NoSettings!$A:$A,0))</f>
        <v>#N/A</v>
      </c>
      <c r="K5185">
        <f>INDEX(GWP!$C$2:$C$13,MATCH(EPS!I5185,GWP!$B$2:$B$13,0))</f>
        <v>1</v>
      </c>
      <c r="L5185" s="4" t="e">
        <f t="shared" si="161"/>
        <v>#N/A</v>
      </c>
    </row>
    <row r="5186" spans="1:12">
      <c r="A5186" t="s">
        <v>6675</v>
      </c>
      <c r="B5186" t="s">
        <v>6</v>
      </c>
      <c r="C5186" t="s">
        <v>6876</v>
      </c>
      <c r="D5186" t="s">
        <v>1702</v>
      </c>
      <c r="H5186" t="str">
        <f>INDEX('Vensim Variables'!$B:$B,MATCH(EPS!$B5186,'Vensim Variables'!$A:$A,0))</f>
        <v>g pollutant</v>
      </c>
      <c r="I5186" t="str">
        <f t="shared" si="160"/>
        <v>CO2</v>
      </c>
      <c r="J5186" t="e">
        <f>INDEX(NoSettings!$C:$C,MATCH(EPS!$A5186,NoSettings!$A:$A,0))</f>
        <v>#N/A</v>
      </c>
      <c r="K5186">
        <f>INDEX(GWP!$C$2:$C$13,MATCH(EPS!I5186,GWP!$B$2:$B$13,0))</f>
        <v>1</v>
      </c>
      <c r="L5186" s="4" t="e">
        <f t="shared" si="161"/>
        <v>#N/A</v>
      </c>
    </row>
    <row r="5187" spans="1:12">
      <c r="A5187" t="s">
        <v>6676</v>
      </c>
      <c r="B5187" t="s">
        <v>6</v>
      </c>
      <c r="C5187" t="s">
        <v>6876</v>
      </c>
      <c r="D5187" t="s">
        <v>1705</v>
      </c>
      <c r="H5187" t="str">
        <f>INDEX('Vensim Variables'!$B:$B,MATCH(EPS!$B5187,'Vensim Variables'!$A:$A,0))</f>
        <v>g pollutant</v>
      </c>
      <c r="I5187" t="str">
        <f t="shared" ref="I5187:I5250" si="162">IF(OR(C5187="CO2",C5187="CH4",C5187="N2O",C5187="F gases",C5187="VOC",C5187="CO",C5187="NOx",C5187="PM10",C5187="PM25",C5187="SOx",C5187="BC",C5187="OC"),C5187,IF(OR(D5187="CO2",D5187="CH4",D5187="N2O",D5187="F gases",D5187="VOC",D5187="CO",D5187="NOx",D5187="PM10",D5187="PM25",D5187="SOx",D5187="BC",D5187="OC"),D5187,IF(OR(E5187="CO2",E5187="CH4",E5187="N2O",E5187="F gases",E5187="VOC",E5187="CO",E5187="NOx",E5187="PM10",E5187="PM25",E5187="SOx",E5187="BC",E5187="OC"),E5187,"NA")))</f>
        <v>VOC</v>
      </c>
      <c r="J5187" t="e">
        <f>INDEX(NoSettings!$C:$C,MATCH(EPS!$A5187,NoSettings!$A:$A,0))</f>
        <v>#N/A</v>
      </c>
      <c r="K5187">
        <f>INDEX(GWP!$C$2:$C$13,MATCH(EPS!I5187,GWP!$B$2:$B$13,0))</f>
        <v>0</v>
      </c>
      <c r="L5187" s="4" t="e">
        <f t="shared" ref="L5187:L5250" si="163">IF(H5187="g pollutant",K5187*J5187/10^12,IF(H5187="MMTCO2e",J5187,IF(H5187="MWh",J5187,0)))</f>
        <v>#N/A</v>
      </c>
    </row>
    <row r="5188" spans="1:12">
      <c r="A5188" t="s">
        <v>6677</v>
      </c>
      <c r="B5188" t="s">
        <v>6</v>
      </c>
      <c r="C5188" t="s">
        <v>6876</v>
      </c>
      <c r="D5188" t="s">
        <v>1706</v>
      </c>
      <c r="H5188" t="str">
        <f>INDEX('Vensim Variables'!$B:$B,MATCH(EPS!$B5188,'Vensim Variables'!$A:$A,0))</f>
        <v>g pollutant</v>
      </c>
      <c r="I5188" t="str">
        <f t="shared" si="162"/>
        <v>CO</v>
      </c>
      <c r="J5188" t="e">
        <f>INDEX(NoSettings!$C:$C,MATCH(EPS!$A5188,NoSettings!$A:$A,0))</f>
        <v>#N/A</v>
      </c>
      <c r="K5188">
        <f>INDEX(GWP!$C$2:$C$13,MATCH(EPS!I5188,GWP!$B$2:$B$13,0))</f>
        <v>0</v>
      </c>
      <c r="L5188" s="4" t="e">
        <f t="shared" si="163"/>
        <v>#N/A</v>
      </c>
    </row>
    <row r="5189" spans="1:12">
      <c r="A5189" t="s">
        <v>6678</v>
      </c>
      <c r="B5189" t="s">
        <v>6</v>
      </c>
      <c r="C5189" t="s">
        <v>6876</v>
      </c>
      <c r="D5189" t="s">
        <v>1707</v>
      </c>
      <c r="H5189" t="str">
        <f>INDEX('Vensim Variables'!$B:$B,MATCH(EPS!$B5189,'Vensim Variables'!$A:$A,0))</f>
        <v>g pollutant</v>
      </c>
      <c r="I5189" t="str">
        <f t="shared" si="162"/>
        <v>NOx</v>
      </c>
      <c r="J5189" t="e">
        <f>INDEX(NoSettings!$C:$C,MATCH(EPS!$A5189,NoSettings!$A:$A,0))</f>
        <v>#N/A</v>
      </c>
      <c r="K5189">
        <f>INDEX(GWP!$C$2:$C$13,MATCH(EPS!I5189,GWP!$B$2:$B$13,0))</f>
        <v>0</v>
      </c>
      <c r="L5189" s="4" t="e">
        <f t="shared" si="163"/>
        <v>#N/A</v>
      </c>
    </row>
    <row r="5190" spans="1:12">
      <c r="A5190" t="s">
        <v>6679</v>
      </c>
      <c r="B5190" t="s">
        <v>6</v>
      </c>
      <c r="C5190" t="s">
        <v>6876</v>
      </c>
      <c r="D5190" t="s">
        <v>1708</v>
      </c>
      <c r="H5190" t="str">
        <f>INDEX('Vensim Variables'!$B:$B,MATCH(EPS!$B5190,'Vensim Variables'!$A:$A,0))</f>
        <v>g pollutant</v>
      </c>
      <c r="I5190" t="str">
        <f t="shared" si="162"/>
        <v>PM10</v>
      </c>
      <c r="J5190" t="e">
        <f>INDEX(NoSettings!$C:$C,MATCH(EPS!$A5190,NoSettings!$A:$A,0))</f>
        <v>#N/A</v>
      </c>
      <c r="K5190">
        <f>INDEX(GWP!$C$2:$C$13,MATCH(EPS!I5190,GWP!$B$2:$B$13,0))</f>
        <v>0</v>
      </c>
      <c r="L5190" s="4" t="e">
        <f t="shared" si="163"/>
        <v>#N/A</v>
      </c>
    </row>
    <row r="5191" spans="1:12">
      <c r="A5191" t="s">
        <v>6680</v>
      </c>
      <c r="B5191" t="s">
        <v>6</v>
      </c>
      <c r="C5191" t="s">
        <v>6876</v>
      </c>
      <c r="D5191" t="s">
        <v>1709</v>
      </c>
      <c r="H5191" t="str">
        <f>INDEX('Vensim Variables'!$B:$B,MATCH(EPS!$B5191,'Vensim Variables'!$A:$A,0))</f>
        <v>g pollutant</v>
      </c>
      <c r="I5191" t="str">
        <f t="shared" si="162"/>
        <v>PM25</v>
      </c>
      <c r="J5191" t="e">
        <f>INDEX(NoSettings!$C:$C,MATCH(EPS!$A5191,NoSettings!$A:$A,0))</f>
        <v>#N/A</v>
      </c>
      <c r="K5191">
        <f>INDEX(GWP!$C$2:$C$13,MATCH(EPS!I5191,GWP!$B$2:$B$13,0))</f>
        <v>0</v>
      </c>
      <c r="L5191" s="4" t="e">
        <f t="shared" si="163"/>
        <v>#N/A</v>
      </c>
    </row>
    <row r="5192" spans="1:12">
      <c r="A5192" t="s">
        <v>6681</v>
      </c>
      <c r="B5192" t="s">
        <v>6</v>
      </c>
      <c r="C5192" t="s">
        <v>6876</v>
      </c>
      <c r="D5192" t="s">
        <v>1710</v>
      </c>
      <c r="H5192" t="str">
        <f>INDEX('Vensim Variables'!$B:$B,MATCH(EPS!$B5192,'Vensim Variables'!$A:$A,0))</f>
        <v>g pollutant</v>
      </c>
      <c r="I5192" t="str">
        <f t="shared" si="162"/>
        <v>SOx</v>
      </c>
      <c r="J5192" t="e">
        <f>INDEX(NoSettings!$C:$C,MATCH(EPS!$A5192,NoSettings!$A:$A,0))</f>
        <v>#N/A</v>
      </c>
      <c r="K5192">
        <f>INDEX(GWP!$C$2:$C$13,MATCH(EPS!I5192,GWP!$B$2:$B$13,0))</f>
        <v>0</v>
      </c>
      <c r="L5192" s="4" t="e">
        <f t="shared" si="163"/>
        <v>#N/A</v>
      </c>
    </row>
    <row r="5193" spans="1:12">
      <c r="A5193" t="s">
        <v>6682</v>
      </c>
      <c r="B5193" t="s">
        <v>6</v>
      </c>
      <c r="C5193" t="s">
        <v>6876</v>
      </c>
      <c r="D5193" t="s">
        <v>1711</v>
      </c>
      <c r="H5193" t="str">
        <f>INDEX('Vensim Variables'!$B:$B,MATCH(EPS!$B5193,'Vensim Variables'!$A:$A,0))</f>
        <v>g pollutant</v>
      </c>
      <c r="I5193" t="str">
        <f t="shared" si="162"/>
        <v>BC</v>
      </c>
      <c r="J5193" t="e">
        <f>INDEX(NoSettings!$C:$C,MATCH(EPS!$A5193,NoSettings!$A:$A,0))</f>
        <v>#N/A</v>
      </c>
      <c r="K5193">
        <f>INDEX(GWP!$C$2:$C$13,MATCH(EPS!I5193,GWP!$B$2:$B$13,0))</f>
        <v>0</v>
      </c>
      <c r="L5193" s="4" t="e">
        <f t="shared" si="163"/>
        <v>#N/A</v>
      </c>
    </row>
    <row r="5194" spans="1:12">
      <c r="A5194" t="s">
        <v>6683</v>
      </c>
      <c r="B5194" t="s">
        <v>6</v>
      </c>
      <c r="C5194" t="s">
        <v>6876</v>
      </c>
      <c r="D5194" t="s">
        <v>1712</v>
      </c>
      <c r="H5194" t="str">
        <f>INDEX('Vensim Variables'!$B:$B,MATCH(EPS!$B5194,'Vensim Variables'!$A:$A,0))</f>
        <v>g pollutant</v>
      </c>
      <c r="I5194" t="str">
        <f t="shared" si="162"/>
        <v>OC</v>
      </c>
      <c r="J5194" t="e">
        <f>INDEX(NoSettings!$C:$C,MATCH(EPS!$A5194,NoSettings!$A:$A,0))</f>
        <v>#N/A</v>
      </c>
      <c r="K5194">
        <f>INDEX(GWP!$C$2:$C$13,MATCH(EPS!I5194,GWP!$B$2:$B$13,0))</f>
        <v>0</v>
      </c>
      <c r="L5194" s="4" t="e">
        <f t="shared" si="163"/>
        <v>#N/A</v>
      </c>
    </row>
    <row r="5195" spans="1:12">
      <c r="A5195" t="s">
        <v>6684</v>
      </c>
      <c r="B5195" t="s">
        <v>6</v>
      </c>
      <c r="C5195" t="s">
        <v>6876</v>
      </c>
      <c r="D5195" t="s">
        <v>1713</v>
      </c>
      <c r="H5195" t="str">
        <f>INDEX('Vensim Variables'!$B:$B,MATCH(EPS!$B5195,'Vensim Variables'!$A:$A,0))</f>
        <v>g pollutant</v>
      </c>
      <c r="I5195" t="str">
        <f t="shared" si="162"/>
        <v>CH4</v>
      </c>
      <c r="J5195" t="e">
        <f>INDEX(NoSettings!$C:$C,MATCH(EPS!$A5195,NoSettings!$A:$A,0))</f>
        <v>#N/A</v>
      </c>
      <c r="K5195">
        <f>INDEX(GWP!$C$2:$C$13,MATCH(EPS!I5195,GWP!$B$2:$B$13,0))</f>
        <v>28</v>
      </c>
      <c r="L5195" s="4" t="e">
        <f t="shared" si="163"/>
        <v>#N/A</v>
      </c>
    </row>
    <row r="5196" spans="1:12">
      <c r="A5196" t="s">
        <v>6685</v>
      </c>
      <c r="B5196" t="s">
        <v>6</v>
      </c>
      <c r="C5196" t="s">
        <v>6876</v>
      </c>
      <c r="D5196" t="s">
        <v>1714</v>
      </c>
      <c r="H5196" t="str">
        <f>INDEX('Vensim Variables'!$B:$B,MATCH(EPS!$B5196,'Vensim Variables'!$A:$A,0))</f>
        <v>g pollutant</v>
      </c>
      <c r="I5196" t="str">
        <f t="shared" si="162"/>
        <v>N2O</v>
      </c>
      <c r="J5196" t="e">
        <f>INDEX(NoSettings!$C:$C,MATCH(EPS!$A5196,NoSettings!$A:$A,0))</f>
        <v>#N/A</v>
      </c>
      <c r="K5196">
        <f>INDEX(GWP!$C$2:$C$13,MATCH(EPS!I5196,GWP!$B$2:$B$13,0))</f>
        <v>265</v>
      </c>
      <c r="L5196" s="4" t="e">
        <f t="shared" si="163"/>
        <v>#N/A</v>
      </c>
    </row>
    <row r="5197" spans="1:12">
      <c r="A5197" t="s">
        <v>6686</v>
      </c>
      <c r="B5197" t="s">
        <v>6</v>
      </c>
      <c r="C5197" t="s">
        <v>6876</v>
      </c>
      <c r="D5197" t="s">
        <v>1715</v>
      </c>
      <c r="H5197" t="str">
        <f>INDEX('Vensim Variables'!$B:$B,MATCH(EPS!$B5197,'Vensim Variables'!$A:$A,0))</f>
        <v>g pollutant</v>
      </c>
      <c r="I5197" t="str">
        <f t="shared" si="162"/>
        <v>F gases</v>
      </c>
      <c r="J5197" t="e">
        <f>INDEX(NoSettings!$C:$C,MATCH(EPS!$A5197,NoSettings!$A:$A,0))</f>
        <v>#N/A</v>
      </c>
      <c r="K5197">
        <f>INDEX(GWP!$C$2:$C$13,MATCH(EPS!I5197,GWP!$B$2:$B$13,0))</f>
        <v>1</v>
      </c>
      <c r="L5197" s="4" t="e">
        <f t="shared" si="163"/>
        <v>#N/A</v>
      </c>
    </row>
    <row r="5198" spans="1:12">
      <c r="A5198" t="s">
        <v>6687</v>
      </c>
      <c r="B5198" t="s">
        <v>6</v>
      </c>
      <c r="C5198" t="s">
        <v>6877</v>
      </c>
      <c r="D5198" t="s">
        <v>1702</v>
      </c>
      <c r="H5198" t="str">
        <f>INDEX('Vensim Variables'!$B:$B,MATCH(EPS!$B5198,'Vensim Variables'!$A:$A,0))</f>
        <v>g pollutant</v>
      </c>
      <c r="I5198" t="str">
        <f t="shared" si="162"/>
        <v>CO2</v>
      </c>
      <c r="J5198" t="e">
        <f>INDEX(NoSettings!$C:$C,MATCH(EPS!$A5198,NoSettings!$A:$A,0))</f>
        <v>#N/A</v>
      </c>
      <c r="K5198">
        <f>INDEX(GWP!$C$2:$C$13,MATCH(EPS!I5198,GWP!$B$2:$B$13,0))</f>
        <v>1</v>
      </c>
      <c r="L5198" s="4" t="e">
        <f t="shared" si="163"/>
        <v>#N/A</v>
      </c>
    </row>
    <row r="5199" spans="1:12">
      <c r="A5199" t="s">
        <v>6688</v>
      </c>
      <c r="B5199" t="s">
        <v>6</v>
      </c>
      <c r="C5199" t="s">
        <v>6877</v>
      </c>
      <c r="D5199" t="s">
        <v>1705</v>
      </c>
      <c r="H5199" t="str">
        <f>INDEX('Vensim Variables'!$B:$B,MATCH(EPS!$B5199,'Vensim Variables'!$A:$A,0))</f>
        <v>g pollutant</v>
      </c>
      <c r="I5199" t="str">
        <f t="shared" si="162"/>
        <v>VOC</v>
      </c>
      <c r="J5199" t="e">
        <f>INDEX(NoSettings!$C:$C,MATCH(EPS!$A5199,NoSettings!$A:$A,0))</f>
        <v>#N/A</v>
      </c>
      <c r="K5199">
        <f>INDEX(GWP!$C$2:$C$13,MATCH(EPS!I5199,GWP!$B$2:$B$13,0))</f>
        <v>0</v>
      </c>
      <c r="L5199" s="4" t="e">
        <f t="shared" si="163"/>
        <v>#N/A</v>
      </c>
    </row>
    <row r="5200" spans="1:12">
      <c r="A5200" t="s">
        <v>6689</v>
      </c>
      <c r="B5200" t="s">
        <v>6</v>
      </c>
      <c r="C5200" t="s">
        <v>6877</v>
      </c>
      <c r="D5200" t="s">
        <v>1706</v>
      </c>
      <c r="H5200" t="str">
        <f>INDEX('Vensim Variables'!$B:$B,MATCH(EPS!$B5200,'Vensim Variables'!$A:$A,0))</f>
        <v>g pollutant</v>
      </c>
      <c r="I5200" t="str">
        <f t="shared" si="162"/>
        <v>CO</v>
      </c>
      <c r="J5200" t="e">
        <f>INDEX(NoSettings!$C:$C,MATCH(EPS!$A5200,NoSettings!$A:$A,0))</f>
        <v>#N/A</v>
      </c>
      <c r="K5200">
        <f>INDEX(GWP!$C$2:$C$13,MATCH(EPS!I5200,GWP!$B$2:$B$13,0))</f>
        <v>0</v>
      </c>
      <c r="L5200" s="4" t="e">
        <f t="shared" si="163"/>
        <v>#N/A</v>
      </c>
    </row>
    <row r="5201" spans="1:12">
      <c r="A5201" t="s">
        <v>6690</v>
      </c>
      <c r="B5201" t="s">
        <v>6</v>
      </c>
      <c r="C5201" t="s">
        <v>6877</v>
      </c>
      <c r="D5201" t="s">
        <v>1707</v>
      </c>
      <c r="H5201" t="str">
        <f>INDEX('Vensim Variables'!$B:$B,MATCH(EPS!$B5201,'Vensim Variables'!$A:$A,0))</f>
        <v>g pollutant</v>
      </c>
      <c r="I5201" t="str">
        <f t="shared" si="162"/>
        <v>NOx</v>
      </c>
      <c r="J5201" t="e">
        <f>INDEX(NoSettings!$C:$C,MATCH(EPS!$A5201,NoSettings!$A:$A,0))</f>
        <v>#N/A</v>
      </c>
      <c r="K5201">
        <f>INDEX(GWP!$C$2:$C$13,MATCH(EPS!I5201,GWP!$B$2:$B$13,0))</f>
        <v>0</v>
      </c>
      <c r="L5201" s="4" t="e">
        <f t="shared" si="163"/>
        <v>#N/A</v>
      </c>
    </row>
    <row r="5202" spans="1:12">
      <c r="A5202" t="s">
        <v>6691</v>
      </c>
      <c r="B5202" t="s">
        <v>6</v>
      </c>
      <c r="C5202" t="s">
        <v>6877</v>
      </c>
      <c r="D5202" t="s">
        <v>1708</v>
      </c>
      <c r="H5202" t="str">
        <f>INDEX('Vensim Variables'!$B:$B,MATCH(EPS!$B5202,'Vensim Variables'!$A:$A,0))</f>
        <v>g pollutant</v>
      </c>
      <c r="I5202" t="str">
        <f t="shared" si="162"/>
        <v>PM10</v>
      </c>
      <c r="J5202" t="e">
        <f>INDEX(NoSettings!$C:$C,MATCH(EPS!$A5202,NoSettings!$A:$A,0))</f>
        <v>#N/A</v>
      </c>
      <c r="K5202">
        <f>INDEX(GWP!$C$2:$C$13,MATCH(EPS!I5202,GWP!$B$2:$B$13,0))</f>
        <v>0</v>
      </c>
      <c r="L5202" s="4" t="e">
        <f t="shared" si="163"/>
        <v>#N/A</v>
      </c>
    </row>
    <row r="5203" spans="1:12">
      <c r="A5203" t="s">
        <v>6692</v>
      </c>
      <c r="B5203" t="s">
        <v>6</v>
      </c>
      <c r="C5203" t="s">
        <v>6877</v>
      </c>
      <c r="D5203" t="s">
        <v>1709</v>
      </c>
      <c r="H5203" t="str">
        <f>INDEX('Vensim Variables'!$B:$B,MATCH(EPS!$B5203,'Vensim Variables'!$A:$A,0))</f>
        <v>g pollutant</v>
      </c>
      <c r="I5203" t="str">
        <f t="shared" si="162"/>
        <v>PM25</v>
      </c>
      <c r="J5203" t="e">
        <f>INDEX(NoSettings!$C:$C,MATCH(EPS!$A5203,NoSettings!$A:$A,0))</f>
        <v>#N/A</v>
      </c>
      <c r="K5203">
        <f>INDEX(GWP!$C$2:$C$13,MATCH(EPS!I5203,GWP!$B$2:$B$13,0))</f>
        <v>0</v>
      </c>
      <c r="L5203" s="4" t="e">
        <f t="shared" si="163"/>
        <v>#N/A</v>
      </c>
    </row>
    <row r="5204" spans="1:12">
      <c r="A5204" t="s">
        <v>6693</v>
      </c>
      <c r="B5204" t="s">
        <v>6</v>
      </c>
      <c r="C5204" t="s">
        <v>6877</v>
      </c>
      <c r="D5204" t="s">
        <v>1710</v>
      </c>
      <c r="H5204" t="str">
        <f>INDEX('Vensim Variables'!$B:$B,MATCH(EPS!$B5204,'Vensim Variables'!$A:$A,0))</f>
        <v>g pollutant</v>
      </c>
      <c r="I5204" t="str">
        <f t="shared" si="162"/>
        <v>SOx</v>
      </c>
      <c r="J5204" t="e">
        <f>INDEX(NoSettings!$C:$C,MATCH(EPS!$A5204,NoSettings!$A:$A,0))</f>
        <v>#N/A</v>
      </c>
      <c r="K5204">
        <f>INDEX(GWP!$C$2:$C$13,MATCH(EPS!I5204,GWP!$B$2:$B$13,0))</f>
        <v>0</v>
      </c>
      <c r="L5204" s="4" t="e">
        <f t="shared" si="163"/>
        <v>#N/A</v>
      </c>
    </row>
    <row r="5205" spans="1:12">
      <c r="A5205" t="s">
        <v>6694</v>
      </c>
      <c r="B5205" t="s">
        <v>6</v>
      </c>
      <c r="C5205" t="s">
        <v>6877</v>
      </c>
      <c r="D5205" t="s">
        <v>1711</v>
      </c>
      <c r="H5205" t="str">
        <f>INDEX('Vensim Variables'!$B:$B,MATCH(EPS!$B5205,'Vensim Variables'!$A:$A,0))</f>
        <v>g pollutant</v>
      </c>
      <c r="I5205" t="str">
        <f t="shared" si="162"/>
        <v>BC</v>
      </c>
      <c r="J5205" t="e">
        <f>INDEX(NoSettings!$C:$C,MATCH(EPS!$A5205,NoSettings!$A:$A,0))</f>
        <v>#N/A</v>
      </c>
      <c r="K5205">
        <f>INDEX(GWP!$C$2:$C$13,MATCH(EPS!I5205,GWP!$B$2:$B$13,0))</f>
        <v>0</v>
      </c>
      <c r="L5205" s="4" t="e">
        <f t="shared" si="163"/>
        <v>#N/A</v>
      </c>
    </row>
    <row r="5206" spans="1:12">
      <c r="A5206" t="s">
        <v>6695</v>
      </c>
      <c r="B5206" t="s">
        <v>6</v>
      </c>
      <c r="C5206" t="s">
        <v>6877</v>
      </c>
      <c r="D5206" t="s">
        <v>1712</v>
      </c>
      <c r="H5206" t="str">
        <f>INDEX('Vensim Variables'!$B:$B,MATCH(EPS!$B5206,'Vensim Variables'!$A:$A,0))</f>
        <v>g pollutant</v>
      </c>
      <c r="I5206" t="str">
        <f t="shared" si="162"/>
        <v>OC</v>
      </c>
      <c r="J5206" t="e">
        <f>INDEX(NoSettings!$C:$C,MATCH(EPS!$A5206,NoSettings!$A:$A,0))</f>
        <v>#N/A</v>
      </c>
      <c r="K5206">
        <f>INDEX(GWP!$C$2:$C$13,MATCH(EPS!I5206,GWP!$B$2:$B$13,0))</f>
        <v>0</v>
      </c>
      <c r="L5206" s="4" t="e">
        <f t="shared" si="163"/>
        <v>#N/A</v>
      </c>
    </row>
    <row r="5207" spans="1:12">
      <c r="A5207" t="s">
        <v>6696</v>
      </c>
      <c r="B5207" t="s">
        <v>6</v>
      </c>
      <c r="C5207" t="s">
        <v>6877</v>
      </c>
      <c r="D5207" t="s">
        <v>1713</v>
      </c>
      <c r="H5207" t="str">
        <f>INDEX('Vensim Variables'!$B:$B,MATCH(EPS!$B5207,'Vensim Variables'!$A:$A,0))</f>
        <v>g pollutant</v>
      </c>
      <c r="I5207" t="str">
        <f t="shared" si="162"/>
        <v>CH4</v>
      </c>
      <c r="J5207" t="e">
        <f>INDEX(NoSettings!$C:$C,MATCH(EPS!$A5207,NoSettings!$A:$A,0))</f>
        <v>#N/A</v>
      </c>
      <c r="K5207">
        <f>INDEX(GWP!$C$2:$C$13,MATCH(EPS!I5207,GWP!$B$2:$B$13,0))</f>
        <v>28</v>
      </c>
      <c r="L5207" s="4" t="e">
        <f t="shared" si="163"/>
        <v>#N/A</v>
      </c>
    </row>
    <row r="5208" spans="1:12">
      <c r="A5208" t="s">
        <v>6697</v>
      </c>
      <c r="B5208" t="s">
        <v>6</v>
      </c>
      <c r="C5208" t="s">
        <v>6877</v>
      </c>
      <c r="D5208" t="s">
        <v>1714</v>
      </c>
      <c r="H5208" t="str">
        <f>INDEX('Vensim Variables'!$B:$B,MATCH(EPS!$B5208,'Vensim Variables'!$A:$A,0))</f>
        <v>g pollutant</v>
      </c>
      <c r="I5208" t="str">
        <f t="shared" si="162"/>
        <v>N2O</v>
      </c>
      <c r="J5208" t="e">
        <f>INDEX(NoSettings!$C:$C,MATCH(EPS!$A5208,NoSettings!$A:$A,0))</f>
        <v>#N/A</v>
      </c>
      <c r="K5208">
        <f>INDEX(GWP!$C$2:$C$13,MATCH(EPS!I5208,GWP!$B$2:$B$13,0))</f>
        <v>265</v>
      </c>
      <c r="L5208" s="4" t="e">
        <f t="shared" si="163"/>
        <v>#N/A</v>
      </c>
    </row>
    <row r="5209" spans="1:12">
      <c r="A5209" t="s">
        <v>6698</v>
      </c>
      <c r="B5209" t="s">
        <v>6</v>
      </c>
      <c r="C5209" t="s">
        <v>6877</v>
      </c>
      <c r="D5209" t="s">
        <v>1715</v>
      </c>
      <c r="H5209" t="str">
        <f>INDEX('Vensim Variables'!$B:$B,MATCH(EPS!$B5209,'Vensim Variables'!$A:$A,0))</f>
        <v>g pollutant</v>
      </c>
      <c r="I5209" t="str">
        <f t="shared" si="162"/>
        <v>F gases</v>
      </c>
      <c r="J5209" t="e">
        <f>INDEX(NoSettings!$C:$C,MATCH(EPS!$A5209,NoSettings!$A:$A,0))</f>
        <v>#N/A</v>
      </c>
      <c r="K5209">
        <f>INDEX(GWP!$C$2:$C$13,MATCH(EPS!I5209,GWP!$B$2:$B$13,0))</f>
        <v>1</v>
      </c>
      <c r="L5209" s="4" t="e">
        <f t="shared" si="163"/>
        <v>#N/A</v>
      </c>
    </row>
    <row r="5210" spans="1:12">
      <c r="A5210" t="s">
        <v>6699</v>
      </c>
      <c r="B5210" t="s">
        <v>6</v>
      </c>
      <c r="C5210" t="s">
        <v>6878</v>
      </c>
      <c r="D5210" t="s">
        <v>1702</v>
      </c>
      <c r="H5210" t="str">
        <f>INDEX('Vensim Variables'!$B:$B,MATCH(EPS!$B5210,'Vensim Variables'!$A:$A,0))</f>
        <v>g pollutant</v>
      </c>
      <c r="I5210" t="str">
        <f t="shared" si="162"/>
        <v>CO2</v>
      </c>
      <c r="J5210" t="e">
        <f>INDEX(NoSettings!$C:$C,MATCH(EPS!$A5210,NoSettings!$A:$A,0))</f>
        <v>#N/A</v>
      </c>
      <c r="K5210">
        <f>INDEX(GWP!$C$2:$C$13,MATCH(EPS!I5210,GWP!$B$2:$B$13,0))</f>
        <v>1</v>
      </c>
      <c r="L5210" s="4" t="e">
        <f t="shared" si="163"/>
        <v>#N/A</v>
      </c>
    </row>
    <row r="5211" spans="1:12">
      <c r="A5211" t="s">
        <v>6700</v>
      </c>
      <c r="B5211" t="s">
        <v>6</v>
      </c>
      <c r="C5211" t="s">
        <v>6878</v>
      </c>
      <c r="D5211" t="s">
        <v>1705</v>
      </c>
      <c r="H5211" t="str">
        <f>INDEX('Vensim Variables'!$B:$B,MATCH(EPS!$B5211,'Vensim Variables'!$A:$A,0))</f>
        <v>g pollutant</v>
      </c>
      <c r="I5211" t="str">
        <f t="shared" si="162"/>
        <v>VOC</v>
      </c>
      <c r="J5211" t="e">
        <f>INDEX(NoSettings!$C:$C,MATCH(EPS!$A5211,NoSettings!$A:$A,0))</f>
        <v>#N/A</v>
      </c>
      <c r="K5211">
        <f>INDEX(GWP!$C$2:$C$13,MATCH(EPS!I5211,GWP!$B$2:$B$13,0))</f>
        <v>0</v>
      </c>
      <c r="L5211" s="4" t="e">
        <f t="shared" si="163"/>
        <v>#N/A</v>
      </c>
    </row>
    <row r="5212" spans="1:12">
      <c r="A5212" t="s">
        <v>6701</v>
      </c>
      <c r="B5212" t="s">
        <v>6</v>
      </c>
      <c r="C5212" t="s">
        <v>6878</v>
      </c>
      <c r="D5212" t="s">
        <v>1706</v>
      </c>
      <c r="H5212" t="str">
        <f>INDEX('Vensim Variables'!$B:$B,MATCH(EPS!$B5212,'Vensim Variables'!$A:$A,0))</f>
        <v>g pollutant</v>
      </c>
      <c r="I5212" t="str">
        <f t="shared" si="162"/>
        <v>CO</v>
      </c>
      <c r="J5212" t="e">
        <f>INDEX(NoSettings!$C:$C,MATCH(EPS!$A5212,NoSettings!$A:$A,0))</f>
        <v>#N/A</v>
      </c>
      <c r="K5212">
        <f>INDEX(GWP!$C$2:$C$13,MATCH(EPS!I5212,GWP!$B$2:$B$13,0))</f>
        <v>0</v>
      </c>
      <c r="L5212" s="4" t="e">
        <f t="shared" si="163"/>
        <v>#N/A</v>
      </c>
    </row>
    <row r="5213" spans="1:12">
      <c r="A5213" t="s">
        <v>6702</v>
      </c>
      <c r="B5213" t="s">
        <v>6</v>
      </c>
      <c r="C5213" t="s">
        <v>6878</v>
      </c>
      <c r="D5213" t="s">
        <v>1707</v>
      </c>
      <c r="H5213" t="str">
        <f>INDEX('Vensim Variables'!$B:$B,MATCH(EPS!$B5213,'Vensim Variables'!$A:$A,0))</f>
        <v>g pollutant</v>
      </c>
      <c r="I5213" t="str">
        <f t="shared" si="162"/>
        <v>NOx</v>
      </c>
      <c r="J5213" t="e">
        <f>INDEX(NoSettings!$C:$C,MATCH(EPS!$A5213,NoSettings!$A:$A,0))</f>
        <v>#N/A</v>
      </c>
      <c r="K5213">
        <f>INDEX(GWP!$C$2:$C$13,MATCH(EPS!I5213,GWP!$B$2:$B$13,0))</f>
        <v>0</v>
      </c>
      <c r="L5213" s="4" t="e">
        <f t="shared" si="163"/>
        <v>#N/A</v>
      </c>
    </row>
    <row r="5214" spans="1:12">
      <c r="A5214" t="s">
        <v>6703</v>
      </c>
      <c r="B5214" t="s">
        <v>6</v>
      </c>
      <c r="C5214" t="s">
        <v>6878</v>
      </c>
      <c r="D5214" t="s">
        <v>1708</v>
      </c>
      <c r="H5214" t="str">
        <f>INDEX('Vensim Variables'!$B:$B,MATCH(EPS!$B5214,'Vensim Variables'!$A:$A,0))</f>
        <v>g pollutant</v>
      </c>
      <c r="I5214" t="str">
        <f t="shared" si="162"/>
        <v>PM10</v>
      </c>
      <c r="J5214" t="e">
        <f>INDEX(NoSettings!$C:$C,MATCH(EPS!$A5214,NoSettings!$A:$A,0))</f>
        <v>#N/A</v>
      </c>
      <c r="K5214">
        <f>INDEX(GWP!$C$2:$C$13,MATCH(EPS!I5214,GWP!$B$2:$B$13,0))</f>
        <v>0</v>
      </c>
      <c r="L5214" s="4" t="e">
        <f t="shared" si="163"/>
        <v>#N/A</v>
      </c>
    </row>
    <row r="5215" spans="1:12">
      <c r="A5215" t="s">
        <v>6704</v>
      </c>
      <c r="B5215" t="s">
        <v>6</v>
      </c>
      <c r="C5215" t="s">
        <v>6878</v>
      </c>
      <c r="D5215" t="s">
        <v>1709</v>
      </c>
      <c r="H5215" t="str">
        <f>INDEX('Vensim Variables'!$B:$B,MATCH(EPS!$B5215,'Vensim Variables'!$A:$A,0))</f>
        <v>g pollutant</v>
      </c>
      <c r="I5215" t="str">
        <f t="shared" si="162"/>
        <v>PM25</v>
      </c>
      <c r="J5215" t="e">
        <f>INDEX(NoSettings!$C:$C,MATCH(EPS!$A5215,NoSettings!$A:$A,0))</f>
        <v>#N/A</v>
      </c>
      <c r="K5215">
        <f>INDEX(GWP!$C$2:$C$13,MATCH(EPS!I5215,GWP!$B$2:$B$13,0))</f>
        <v>0</v>
      </c>
      <c r="L5215" s="4" t="e">
        <f t="shared" si="163"/>
        <v>#N/A</v>
      </c>
    </row>
    <row r="5216" spans="1:12">
      <c r="A5216" t="s">
        <v>6705</v>
      </c>
      <c r="B5216" t="s">
        <v>6</v>
      </c>
      <c r="C5216" t="s">
        <v>6878</v>
      </c>
      <c r="D5216" t="s">
        <v>1710</v>
      </c>
      <c r="H5216" t="str">
        <f>INDEX('Vensim Variables'!$B:$B,MATCH(EPS!$B5216,'Vensim Variables'!$A:$A,0))</f>
        <v>g pollutant</v>
      </c>
      <c r="I5216" t="str">
        <f t="shared" si="162"/>
        <v>SOx</v>
      </c>
      <c r="J5216" t="e">
        <f>INDEX(NoSettings!$C:$C,MATCH(EPS!$A5216,NoSettings!$A:$A,0))</f>
        <v>#N/A</v>
      </c>
      <c r="K5216">
        <f>INDEX(GWP!$C$2:$C$13,MATCH(EPS!I5216,GWP!$B$2:$B$13,0))</f>
        <v>0</v>
      </c>
      <c r="L5216" s="4" t="e">
        <f t="shared" si="163"/>
        <v>#N/A</v>
      </c>
    </row>
    <row r="5217" spans="1:12">
      <c r="A5217" t="s">
        <v>6706</v>
      </c>
      <c r="B5217" t="s">
        <v>6</v>
      </c>
      <c r="C5217" t="s">
        <v>6878</v>
      </c>
      <c r="D5217" t="s">
        <v>1711</v>
      </c>
      <c r="H5217" t="str">
        <f>INDEX('Vensim Variables'!$B:$B,MATCH(EPS!$B5217,'Vensim Variables'!$A:$A,0))</f>
        <v>g pollutant</v>
      </c>
      <c r="I5217" t="str">
        <f t="shared" si="162"/>
        <v>BC</v>
      </c>
      <c r="J5217" t="e">
        <f>INDEX(NoSettings!$C:$C,MATCH(EPS!$A5217,NoSettings!$A:$A,0))</f>
        <v>#N/A</v>
      </c>
      <c r="K5217">
        <f>INDEX(GWP!$C$2:$C$13,MATCH(EPS!I5217,GWP!$B$2:$B$13,0))</f>
        <v>0</v>
      </c>
      <c r="L5217" s="4" t="e">
        <f t="shared" si="163"/>
        <v>#N/A</v>
      </c>
    </row>
    <row r="5218" spans="1:12">
      <c r="A5218" t="s">
        <v>6707</v>
      </c>
      <c r="B5218" t="s">
        <v>6</v>
      </c>
      <c r="C5218" t="s">
        <v>6878</v>
      </c>
      <c r="D5218" t="s">
        <v>1712</v>
      </c>
      <c r="H5218" t="str">
        <f>INDEX('Vensim Variables'!$B:$B,MATCH(EPS!$B5218,'Vensim Variables'!$A:$A,0))</f>
        <v>g pollutant</v>
      </c>
      <c r="I5218" t="str">
        <f t="shared" si="162"/>
        <v>OC</v>
      </c>
      <c r="J5218" t="e">
        <f>INDEX(NoSettings!$C:$C,MATCH(EPS!$A5218,NoSettings!$A:$A,0))</f>
        <v>#N/A</v>
      </c>
      <c r="K5218">
        <f>INDEX(GWP!$C$2:$C$13,MATCH(EPS!I5218,GWP!$B$2:$B$13,0))</f>
        <v>0</v>
      </c>
      <c r="L5218" s="4" t="e">
        <f t="shared" si="163"/>
        <v>#N/A</v>
      </c>
    </row>
    <row r="5219" spans="1:12">
      <c r="A5219" t="s">
        <v>6708</v>
      </c>
      <c r="B5219" t="s">
        <v>6</v>
      </c>
      <c r="C5219" t="s">
        <v>6878</v>
      </c>
      <c r="D5219" t="s">
        <v>1713</v>
      </c>
      <c r="H5219" t="str">
        <f>INDEX('Vensim Variables'!$B:$B,MATCH(EPS!$B5219,'Vensim Variables'!$A:$A,0))</f>
        <v>g pollutant</v>
      </c>
      <c r="I5219" t="str">
        <f t="shared" si="162"/>
        <v>CH4</v>
      </c>
      <c r="J5219" t="e">
        <f>INDEX(NoSettings!$C:$C,MATCH(EPS!$A5219,NoSettings!$A:$A,0))</f>
        <v>#N/A</v>
      </c>
      <c r="K5219">
        <f>INDEX(GWP!$C$2:$C$13,MATCH(EPS!I5219,GWP!$B$2:$B$13,0))</f>
        <v>28</v>
      </c>
      <c r="L5219" s="4" t="e">
        <f t="shared" si="163"/>
        <v>#N/A</v>
      </c>
    </row>
    <row r="5220" spans="1:12">
      <c r="A5220" t="s">
        <v>6709</v>
      </c>
      <c r="B5220" t="s">
        <v>6</v>
      </c>
      <c r="C5220" t="s">
        <v>6878</v>
      </c>
      <c r="D5220" t="s">
        <v>1714</v>
      </c>
      <c r="H5220" t="str">
        <f>INDEX('Vensim Variables'!$B:$B,MATCH(EPS!$B5220,'Vensim Variables'!$A:$A,0))</f>
        <v>g pollutant</v>
      </c>
      <c r="I5220" t="str">
        <f t="shared" si="162"/>
        <v>N2O</v>
      </c>
      <c r="J5220" t="e">
        <f>INDEX(NoSettings!$C:$C,MATCH(EPS!$A5220,NoSettings!$A:$A,0))</f>
        <v>#N/A</v>
      </c>
      <c r="K5220">
        <f>INDEX(GWP!$C$2:$C$13,MATCH(EPS!I5220,GWP!$B$2:$B$13,0))</f>
        <v>265</v>
      </c>
      <c r="L5220" s="4" t="e">
        <f t="shared" si="163"/>
        <v>#N/A</v>
      </c>
    </row>
    <row r="5221" spans="1:12">
      <c r="A5221" t="s">
        <v>6710</v>
      </c>
      <c r="B5221" t="s">
        <v>6</v>
      </c>
      <c r="C5221" t="s">
        <v>6878</v>
      </c>
      <c r="D5221" t="s">
        <v>1715</v>
      </c>
      <c r="H5221" t="str">
        <f>INDEX('Vensim Variables'!$B:$B,MATCH(EPS!$B5221,'Vensim Variables'!$A:$A,0))</f>
        <v>g pollutant</v>
      </c>
      <c r="I5221" t="str">
        <f t="shared" si="162"/>
        <v>F gases</v>
      </c>
      <c r="J5221" t="e">
        <f>INDEX(NoSettings!$C:$C,MATCH(EPS!$A5221,NoSettings!$A:$A,0))</f>
        <v>#N/A</v>
      </c>
      <c r="K5221">
        <f>INDEX(GWP!$C$2:$C$13,MATCH(EPS!I5221,GWP!$B$2:$B$13,0))</f>
        <v>1</v>
      </c>
      <c r="L5221" s="4" t="e">
        <f t="shared" si="163"/>
        <v>#N/A</v>
      </c>
    </row>
    <row r="5222" spans="1:12">
      <c r="A5222" t="s">
        <v>6711</v>
      </c>
      <c r="B5222" t="s">
        <v>6</v>
      </c>
      <c r="C5222" t="s">
        <v>6879</v>
      </c>
      <c r="D5222" t="s">
        <v>1702</v>
      </c>
      <c r="H5222" t="str">
        <f>INDEX('Vensim Variables'!$B:$B,MATCH(EPS!$B5222,'Vensim Variables'!$A:$A,0))</f>
        <v>g pollutant</v>
      </c>
      <c r="I5222" t="str">
        <f t="shared" si="162"/>
        <v>CO2</v>
      </c>
      <c r="J5222" t="e">
        <f>INDEX(NoSettings!$C:$C,MATCH(EPS!$A5222,NoSettings!$A:$A,0))</f>
        <v>#N/A</v>
      </c>
      <c r="K5222">
        <f>INDEX(GWP!$C$2:$C$13,MATCH(EPS!I5222,GWP!$B$2:$B$13,0))</f>
        <v>1</v>
      </c>
      <c r="L5222" s="4" t="e">
        <f t="shared" si="163"/>
        <v>#N/A</v>
      </c>
    </row>
    <row r="5223" spans="1:12">
      <c r="A5223" t="s">
        <v>6712</v>
      </c>
      <c r="B5223" t="s">
        <v>6</v>
      </c>
      <c r="C5223" t="s">
        <v>6879</v>
      </c>
      <c r="D5223" t="s">
        <v>1705</v>
      </c>
      <c r="H5223" t="str">
        <f>INDEX('Vensim Variables'!$B:$B,MATCH(EPS!$B5223,'Vensim Variables'!$A:$A,0))</f>
        <v>g pollutant</v>
      </c>
      <c r="I5223" t="str">
        <f t="shared" si="162"/>
        <v>VOC</v>
      </c>
      <c r="J5223" t="e">
        <f>INDEX(NoSettings!$C:$C,MATCH(EPS!$A5223,NoSettings!$A:$A,0))</f>
        <v>#N/A</v>
      </c>
      <c r="K5223">
        <f>INDEX(GWP!$C$2:$C$13,MATCH(EPS!I5223,GWP!$B$2:$B$13,0))</f>
        <v>0</v>
      </c>
      <c r="L5223" s="4" t="e">
        <f t="shared" si="163"/>
        <v>#N/A</v>
      </c>
    </row>
    <row r="5224" spans="1:12">
      <c r="A5224" t="s">
        <v>6713</v>
      </c>
      <c r="B5224" t="s">
        <v>6</v>
      </c>
      <c r="C5224" t="s">
        <v>6879</v>
      </c>
      <c r="D5224" t="s">
        <v>1706</v>
      </c>
      <c r="H5224" t="str">
        <f>INDEX('Vensim Variables'!$B:$B,MATCH(EPS!$B5224,'Vensim Variables'!$A:$A,0))</f>
        <v>g pollutant</v>
      </c>
      <c r="I5224" t="str">
        <f t="shared" si="162"/>
        <v>CO</v>
      </c>
      <c r="J5224" t="e">
        <f>INDEX(NoSettings!$C:$C,MATCH(EPS!$A5224,NoSettings!$A:$A,0))</f>
        <v>#N/A</v>
      </c>
      <c r="K5224">
        <f>INDEX(GWP!$C$2:$C$13,MATCH(EPS!I5224,GWP!$B$2:$B$13,0))</f>
        <v>0</v>
      </c>
      <c r="L5224" s="4" t="e">
        <f t="shared" si="163"/>
        <v>#N/A</v>
      </c>
    </row>
    <row r="5225" spans="1:12">
      <c r="A5225" t="s">
        <v>6714</v>
      </c>
      <c r="B5225" t="s">
        <v>6</v>
      </c>
      <c r="C5225" t="s">
        <v>6879</v>
      </c>
      <c r="D5225" t="s">
        <v>1707</v>
      </c>
      <c r="H5225" t="str">
        <f>INDEX('Vensim Variables'!$B:$B,MATCH(EPS!$B5225,'Vensim Variables'!$A:$A,0))</f>
        <v>g pollutant</v>
      </c>
      <c r="I5225" t="str">
        <f t="shared" si="162"/>
        <v>NOx</v>
      </c>
      <c r="J5225" t="e">
        <f>INDEX(NoSettings!$C:$C,MATCH(EPS!$A5225,NoSettings!$A:$A,0))</f>
        <v>#N/A</v>
      </c>
      <c r="K5225">
        <f>INDEX(GWP!$C$2:$C$13,MATCH(EPS!I5225,GWP!$B$2:$B$13,0))</f>
        <v>0</v>
      </c>
      <c r="L5225" s="4" t="e">
        <f t="shared" si="163"/>
        <v>#N/A</v>
      </c>
    </row>
    <row r="5226" spans="1:12">
      <c r="A5226" t="s">
        <v>6715</v>
      </c>
      <c r="B5226" t="s">
        <v>6</v>
      </c>
      <c r="C5226" t="s">
        <v>6879</v>
      </c>
      <c r="D5226" t="s">
        <v>1708</v>
      </c>
      <c r="H5226" t="str">
        <f>INDEX('Vensim Variables'!$B:$B,MATCH(EPS!$B5226,'Vensim Variables'!$A:$A,0))</f>
        <v>g pollutant</v>
      </c>
      <c r="I5226" t="str">
        <f t="shared" si="162"/>
        <v>PM10</v>
      </c>
      <c r="J5226" t="e">
        <f>INDEX(NoSettings!$C:$C,MATCH(EPS!$A5226,NoSettings!$A:$A,0))</f>
        <v>#N/A</v>
      </c>
      <c r="K5226">
        <f>INDEX(GWP!$C$2:$C$13,MATCH(EPS!I5226,GWP!$B$2:$B$13,0))</f>
        <v>0</v>
      </c>
      <c r="L5226" s="4" t="e">
        <f t="shared" si="163"/>
        <v>#N/A</v>
      </c>
    </row>
    <row r="5227" spans="1:12">
      <c r="A5227" t="s">
        <v>6716</v>
      </c>
      <c r="B5227" t="s">
        <v>6</v>
      </c>
      <c r="C5227" t="s">
        <v>6879</v>
      </c>
      <c r="D5227" t="s">
        <v>1709</v>
      </c>
      <c r="H5227" t="str">
        <f>INDEX('Vensim Variables'!$B:$B,MATCH(EPS!$B5227,'Vensim Variables'!$A:$A,0))</f>
        <v>g pollutant</v>
      </c>
      <c r="I5227" t="str">
        <f t="shared" si="162"/>
        <v>PM25</v>
      </c>
      <c r="J5227" t="e">
        <f>INDEX(NoSettings!$C:$C,MATCH(EPS!$A5227,NoSettings!$A:$A,0))</f>
        <v>#N/A</v>
      </c>
      <c r="K5227">
        <f>INDEX(GWP!$C$2:$C$13,MATCH(EPS!I5227,GWP!$B$2:$B$13,0))</f>
        <v>0</v>
      </c>
      <c r="L5227" s="4" t="e">
        <f t="shared" si="163"/>
        <v>#N/A</v>
      </c>
    </row>
    <row r="5228" spans="1:12">
      <c r="A5228" t="s">
        <v>6717</v>
      </c>
      <c r="B5228" t="s">
        <v>6</v>
      </c>
      <c r="C5228" t="s">
        <v>6879</v>
      </c>
      <c r="D5228" t="s">
        <v>1710</v>
      </c>
      <c r="H5228" t="str">
        <f>INDEX('Vensim Variables'!$B:$B,MATCH(EPS!$B5228,'Vensim Variables'!$A:$A,0))</f>
        <v>g pollutant</v>
      </c>
      <c r="I5228" t="str">
        <f t="shared" si="162"/>
        <v>SOx</v>
      </c>
      <c r="J5228" t="e">
        <f>INDEX(NoSettings!$C:$C,MATCH(EPS!$A5228,NoSettings!$A:$A,0))</f>
        <v>#N/A</v>
      </c>
      <c r="K5228">
        <f>INDEX(GWP!$C$2:$C$13,MATCH(EPS!I5228,GWP!$B$2:$B$13,0))</f>
        <v>0</v>
      </c>
      <c r="L5228" s="4" t="e">
        <f t="shared" si="163"/>
        <v>#N/A</v>
      </c>
    </row>
    <row r="5229" spans="1:12">
      <c r="A5229" t="s">
        <v>6718</v>
      </c>
      <c r="B5229" t="s">
        <v>6</v>
      </c>
      <c r="C5229" t="s">
        <v>6879</v>
      </c>
      <c r="D5229" t="s">
        <v>1711</v>
      </c>
      <c r="H5229" t="str">
        <f>INDEX('Vensim Variables'!$B:$B,MATCH(EPS!$B5229,'Vensim Variables'!$A:$A,0))</f>
        <v>g pollutant</v>
      </c>
      <c r="I5229" t="str">
        <f t="shared" si="162"/>
        <v>BC</v>
      </c>
      <c r="J5229" t="e">
        <f>INDEX(NoSettings!$C:$C,MATCH(EPS!$A5229,NoSettings!$A:$A,0))</f>
        <v>#N/A</v>
      </c>
      <c r="K5229">
        <f>INDEX(GWP!$C$2:$C$13,MATCH(EPS!I5229,GWP!$B$2:$B$13,0))</f>
        <v>0</v>
      </c>
      <c r="L5229" s="4" t="e">
        <f t="shared" si="163"/>
        <v>#N/A</v>
      </c>
    </row>
    <row r="5230" spans="1:12">
      <c r="A5230" t="s">
        <v>6719</v>
      </c>
      <c r="B5230" t="s">
        <v>6</v>
      </c>
      <c r="C5230" t="s">
        <v>6879</v>
      </c>
      <c r="D5230" t="s">
        <v>1712</v>
      </c>
      <c r="H5230" t="str">
        <f>INDEX('Vensim Variables'!$B:$B,MATCH(EPS!$B5230,'Vensim Variables'!$A:$A,0))</f>
        <v>g pollutant</v>
      </c>
      <c r="I5230" t="str">
        <f t="shared" si="162"/>
        <v>OC</v>
      </c>
      <c r="J5230" t="e">
        <f>INDEX(NoSettings!$C:$C,MATCH(EPS!$A5230,NoSettings!$A:$A,0))</f>
        <v>#N/A</v>
      </c>
      <c r="K5230">
        <f>INDEX(GWP!$C$2:$C$13,MATCH(EPS!I5230,GWP!$B$2:$B$13,0))</f>
        <v>0</v>
      </c>
      <c r="L5230" s="4" t="e">
        <f t="shared" si="163"/>
        <v>#N/A</v>
      </c>
    </row>
    <row r="5231" spans="1:12">
      <c r="A5231" t="s">
        <v>6720</v>
      </c>
      <c r="B5231" t="s">
        <v>6</v>
      </c>
      <c r="C5231" t="s">
        <v>6879</v>
      </c>
      <c r="D5231" t="s">
        <v>1713</v>
      </c>
      <c r="H5231" t="str">
        <f>INDEX('Vensim Variables'!$B:$B,MATCH(EPS!$B5231,'Vensim Variables'!$A:$A,0))</f>
        <v>g pollutant</v>
      </c>
      <c r="I5231" t="str">
        <f t="shared" si="162"/>
        <v>CH4</v>
      </c>
      <c r="J5231" t="e">
        <f>INDEX(NoSettings!$C:$C,MATCH(EPS!$A5231,NoSettings!$A:$A,0))</f>
        <v>#N/A</v>
      </c>
      <c r="K5231">
        <f>INDEX(GWP!$C$2:$C$13,MATCH(EPS!I5231,GWP!$B$2:$B$13,0))</f>
        <v>28</v>
      </c>
      <c r="L5231" s="4" t="e">
        <f t="shared" si="163"/>
        <v>#N/A</v>
      </c>
    </row>
    <row r="5232" spans="1:12">
      <c r="A5232" t="s">
        <v>6721</v>
      </c>
      <c r="B5232" t="s">
        <v>6</v>
      </c>
      <c r="C5232" t="s">
        <v>6879</v>
      </c>
      <c r="D5232" t="s">
        <v>1714</v>
      </c>
      <c r="H5232" t="str">
        <f>INDEX('Vensim Variables'!$B:$B,MATCH(EPS!$B5232,'Vensim Variables'!$A:$A,0))</f>
        <v>g pollutant</v>
      </c>
      <c r="I5232" t="str">
        <f t="shared" si="162"/>
        <v>N2O</v>
      </c>
      <c r="J5232" t="e">
        <f>INDEX(NoSettings!$C:$C,MATCH(EPS!$A5232,NoSettings!$A:$A,0))</f>
        <v>#N/A</v>
      </c>
      <c r="K5232">
        <f>INDEX(GWP!$C$2:$C$13,MATCH(EPS!I5232,GWP!$B$2:$B$13,0))</f>
        <v>265</v>
      </c>
      <c r="L5232" s="4" t="e">
        <f t="shared" si="163"/>
        <v>#N/A</v>
      </c>
    </row>
    <row r="5233" spans="1:12">
      <c r="A5233" t="s">
        <v>6722</v>
      </c>
      <c r="B5233" t="s">
        <v>6</v>
      </c>
      <c r="C5233" t="s">
        <v>6879</v>
      </c>
      <c r="D5233" t="s">
        <v>1715</v>
      </c>
      <c r="H5233" t="str">
        <f>INDEX('Vensim Variables'!$B:$B,MATCH(EPS!$B5233,'Vensim Variables'!$A:$A,0))</f>
        <v>g pollutant</v>
      </c>
      <c r="I5233" t="str">
        <f t="shared" si="162"/>
        <v>F gases</v>
      </c>
      <c r="J5233" t="e">
        <f>INDEX(NoSettings!$C:$C,MATCH(EPS!$A5233,NoSettings!$A:$A,0))</f>
        <v>#N/A</v>
      </c>
      <c r="K5233">
        <f>INDEX(GWP!$C$2:$C$13,MATCH(EPS!I5233,GWP!$B$2:$B$13,0))</f>
        <v>1</v>
      </c>
      <c r="L5233" s="4" t="e">
        <f t="shared" si="163"/>
        <v>#N/A</v>
      </c>
    </row>
    <row r="5234" spans="1:12">
      <c r="A5234" t="s">
        <v>6723</v>
      </c>
      <c r="B5234" t="s">
        <v>6</v>
      </c>
      <c r="C5234" t="s">
        <v>6880</v>
      </c>
      <c r="D5234" t="s">
        <v>1702</v>
      </c>
      <c r="H5234" t="str">
        <f>INDEX('Vensim Variables'!$B:$B,MATCH(EPS!$B5234,'Vensim Variables'!$A:$A,0))</f>
        <v>g pollutant</v>
      </c>
      <c r="I5234" t="str">
        <f t="shared" si="162"/>
        <v>CO2</v>
      </c>
      <c r="J5234" t="e">
        <f>INDEX(NoSettings!$C:$C,MATCH(EPS!$A5234,NoSettings!$A:$A,0))</f>
        <v>#N/A</v>
      </c>
      <c r="K5234">
        <f>INDEX(GWP!$C$2:$C$13,MATCH(EPS!I5234,GWP!$B$2:$B$13,0))</f>
        <v>1</v>
      </c>
      <c r="L5234" s="4" t="e">
        <f t="shared" si="163"/>
        <v>#N/A</v>
      </c>
    </row>
    <row r="5235" spans="1:12">
      <c r="A5235" t="s">
        <v>6724</v>
      </c>
      <c r="B5235" t="s">
        <v>6</v>
      </c>
      <c r="C5235" t="s">
        <v>6880</v>
      </c>
      <c r="D5235" t="s">
        <v>1705</v>
      </c>
      <c r="H5235" t="str">
        <f>INDEX('Vensim Variables'!$B:$B,MATCH(EPS!$B5235,'Vensim Variables'!$A:$A,0))</f>
        <v>g pollutant</v>
      </c>
      <c r="I5235" t="str">
        <f t="shared" si="162"/>
        <v>VOC</v>
      </c>
      <c r="J5235" t="e">
        <f>INDEX(NoSettings!$C:$C,MATCH(EPS!$A5235,NoSettings!$A:$A,0))</f>
        <v>#N/A</v>
      </c>
      <c r="K5235">
        <f>INDEX(GWP!$C$2:$C$13,MATCH(EPS!I5235,GWP!$B$2:$B$13,0))</f>
        <v>0</v>
      </c>
      <c r="L5235" s="4" t="e">
        <f t="shared" si="163"/>
        <v>#N/A</v>
      </c>
    </row>
    <row r="5236" spans="1:12">
      <c r="A5236" t="s">
        <v>6725</v>
      </c>
      <c r="B5236" t="s">
        <v>6</v>
      </c>
      <c r="C5236" t="s">
        <v>6880</v>
      </c>
      <c r="D5236" t="s">
        <v>1706</v>
      </c>
      <c r="H5236" t="str">
        <f>INDEX('Vensim Variables'!$B:$B,MATCH(EPS!$B5236,'Vensim Variables'!$A:$A,0))</f>
        <v>g pollutant</v>
      </c>
      <c r="I5236" t="str">
        <f t="shared" si="162"/>
        <v>CO</v>
      </c>
      <c r="J5236" t="e">
        <f>INDEX(NoSettings!$C:$C,MATCH(EPS!$A5236,NoSettings!$A:$A,0))</f>
        <v>#N/A</v>
      </c>
      <c r="K5236">
        <f>INDEX(GWP!$C$2:$C$13,MATCH(EPS!I5236,GWP!$B$2:$B$13,0))</f>
        <v>0</v>
      </c>
      <c r="L5236" s="4" t="e">
        <f t="shared" si="163"/>
        <v>#N/A</v>
      </c>
    </row>
    <row r="5237" spans="1:12">
      <c r="A5237" t="s">
        <v>6726</v>
      </c>
      <c r="B5237" t="s">
        <v>6</v>
      </c>
      <c r="C5237" t="s">
        <v>6880</v>
      </c>
      <c r="D5237" t="s">
        <v>1707</v>
      </c>
      <c r="H5237" t="str">
        <f>INDEX('Vensim Variables'!$B:$B,MATCH(EPS!$B5237,'Vensim Variables'!$A:$A,0))</f>
        <v>g pollutant</v>
      </c>
      <c r="I5237" t="str">
        <f t="shared" si="162"/>
        <v>NOx</v>
      </c>
      <c r="J5237" t="e">
        <f>INDEX(NoSettings!$C:$C,MATCH(EPS!$A5237,NoSettings!$A:$A,0))</f>
        <v>#N/A</v>
      </c>
      <c r="K5237">
        <f>INDEX(GWP!$C$2:$C$13,MATCH(EPS!I5237,GWP!$B$2:$B$13,0))</f>
        <v>0</v>
      </c>
      <c r="L5237" s="4" t="e">
        <f t="shared" si="163"/>
        <v>#N/A</v>
      </c>
    </row>
    <row r="5238" spans="1:12">
      <c r="A5238" t="s">
        <v>6727</v>
      </c>
      <c r="B5238" t="s">
        <v>6</v>
      </c>
      <c r="C5238" t="s">
        <v>6880</v>
      </c>
      <c r="D5238" t="s">
        <v>1708</v>
      </c>
      <c r="H5238" t="str">
        <f>INDEX('Vensim Variables'!$B:$B,MATCH(EPS!$B5238,'Vensim Variables'!$A:$A,0))</f>
        <v>g pollutant</v>
      </c>
      <c r="I5238" t="str">
        <f t="shared" si="162"/>
        <v>PM10</v>
      </c>
      <c r="J5238" t="e">
        <f>INDEX(NoSettings!$C:$C,MATCH(EPS!$A5238,NoSettings!$A:$A,0))</f>
        <v>#N/A</v>
      </c>
      <c r="K5238">
        <f>INDEX(GWP!$C$2:$C$13,MATCH(EPS!I5238,GWP!$B$2:$B$13,0))</f>
        <v>0</v>
      </c>
      <c r="L5238" s="4" t="e">
        <f t="shared" si="163"/>
        <v>#N/A</v>
      </c>
    </row>
    <row r="5239" spans="1:12">
      <c r="A5239" t="s">
        <v>6728</v>
      </c>
      <c r="B5239" t="s">
        <v>6</v>
      </c>
      <c r="C5239" t="s">
        <v>6880</v>
      </c>
      <c r="D5239" t="s">
        <v>1709</v>
      </c>
      <c r="H5239" t="str">
        <f>INDEX('Vensim Variables'!$B:$B,MATCH(EPS!$B5239,'Vensim Variables'!$A:$A,0))</f>
        <v>g pollutant</v>
      </c>
      <c r="I5239" t="str">
        <f t="shared" si="162"/>
        <v>PM25</v>
      </c>
      <c r="J5239" t="e">
        <f>INDEX(NoSettings!$C:$C,MATCH(EPS!$A5239,NoSettings!$A:$A,0))</f>
        <v>#N/A</v>
      </c>
      <c r="K5239">
        <f>INDEX(GWP!$C$2:$C$13,MATCH(EPS!I5239,GWP!$B$2:$B$13,0))</f>
        <v>0</v>
      </c>
      <c r="L5239" s="4" t="e">
        <f t="shared" si="163"/>
        <v>#N/A</v>
      </c>
    </row>
    <row r="5240" spans="1:12">
      <c r="A5240" t="s">
        <v>6729</v>
      </c>
      <c r="B5240" t="s">
        <v>6</v>
      </c>
      <c r="C5240" t="s">
        <v>6880</v>
      </c>
      <c r="D5240" t="s">
        <v>1710</v>
      </c>
      <c r="H5240" t="str">
        <f>INDEX('Vensim Variables'!$B:$B,MATCH(EPS!$B5240,'Vensim Variables'!$A:$A,0))</f>
        <v>g pollutant</v>
      </c>
      <c r="I5240" t="str">
        <f t="shared" si="162"/>
        <v>SOx</v>
      </c>
      <c r="J5240" t="e">
        <f>INDEX(NoSettings!$C:$C,MATCH(EPS!$A5240,NoSettings!$A:$A,0))</f>
        <v>#N/A</v>
      </c>
      <c r="K5240">
        <f>INDEX(GWP!$C$2:$C$13,MATCH(EPS!I5240,GWP!$B$2:$B$13,0))</f>
        <v>0</v>
      </c>
      <c r="L5240" s="4" t="e">
        <f t="shared" si="163"/>
        <v>#N/A</v>
      </c>
    </row>
    <row r="5241" spans="1:12">
      <c r="A5241" t="s">
        <v>6730</v>
      </c>
      <c r="B5241" t="s">
        <v>6</v>
      </c>
      <c r="C5241" t="s">
        <v>6880</v>
      </c>
      <c r="D5241" t="s">
        <v>1711</v>
      </c>
      <c r="H5241" t="str">
        <f>INDEX('Vensim Variables'!$B:$B,MATCH(EPS!$B5241,'Vensim Variables'!$A:$A,0))</f>
        <v>g pollutant</v>
      </c>
      <c r="I5241" t="str">
        <f t="shared" si="162"/>
        <v>BC</v>
      </c>
      <c r="J5241" t="e">
        <f>INDEX(NoSettings!$C:$C,MATCH(EPS!$A5241,NoSettings!$A:$A,0))</f>
        <v>#N/A</v>
      </c>
      <c r="K5241">
        <f>INDEX(GWP!$C$2:$C$13,MATCH(EPS!I5241,GWP!$B$2:$B$13,0))</f>
        <v>0</v>
      </c>
      <c r="L5241" s="4" t="e">
        <f t="shared" si="163"/>
        <v>#N/A</v>
      </c>
    </row>
    <row r="5242" spans="1:12">
      <c r="A5242" t="s">
        <v>6731</v>
      </c>
      <c r="B5242" t="s">
        <v>6</v>
      </c>
      <c r="C5242" t="s">
        <v>6880</v>
      </c>
      <c r="D5242" t="s">
        <v>1712</v>
      </c>
      <c r="H5242" t="str">
        <f>INDEX('Vensim Variables'!$B:$B,MATCH(EPS!$B5242,'Vensim Variables'!$A:$A,0))</f>
        <v>g pollutant</v>
      </c>
      <c r="I5242" t="str">
        <f t="shared" si="162"/>
        <v>OC</v>
      </c>
      <c r="J5242" t="e">
        <f>INDEX(NoSettings!$C:$C,MATCH(EPS!$A5242,NoSettings!$A:$A,0))</f>
        <v>#N/A</v>
      </c>
      <c r="K5242">
        <f>INDEX(GWP!$C$2:$C$13,MATCH(EPS!I5242,GWP!$B$2:$B$13,0))</f>
        <v>0</v>
      </c>
      <c r="L5242" s="4" t="e">
        <f t="shared" si="163"/>
        <v>#N/A</v>
      </c>
    </row>
    <row r="5243" spans="1:12">
      <c r="A5243" t="s">
        <v>6732</v>
      </c>
      <c r="B5243" t="s">
        <v>6</v>
      </c>
      <c r="C5243" t="s">
        <v>6880</v>
      </c>
      <c r="D5243" t="s">
        <v>1713</v>
      </c>
      <c r="H5243" t="str">
        <f>INDEX('Vensim Variables'!$B:$B,MATCH(EPS!$B5243,'Vensim Variables'!$A:$A,0))</f>
        <v>g pollutant</v>
      </c>
      <c r="I5243" t="str">
        <f t="shared" si="162"/>
        <v>CH4</v>
      </c>
      <c r="J5243" t="e">
        <f>INDEX(NoSettings!$C:$C,MATCH(EPS!$A5243,NoSettings!$A:$A,0))</f>
        <v>#N/A</v>
      </c>
      <c r="K5243">
        <f>INDEX(GWP!$C$2:$C$13,MATCH(EPS!I5243,GWP!$B$2:$B$13,0))</f>
        <v>28</v>
      </c>
      <c r="L5243" s="4" t="e">
        <f t="shared" si="163"/>
        <v>#N/A</v>
      </c>
    </row>
    <row r="5244" spans="1:12">
      <c r="A5244" t="s">
        <v>6733</v>
      </c>
      <c r="B5244" t="s">
        <v>6</v>
      </c>
      <c r="C5244" t="s">
        <v>6880</v>
      </c>
      <c r="D5244" t="s">
        <v>1714</v>
      </c>
      <c r="H5244" t="str">
        <f>INDEX('Vensim Variables'!$B:$B,MATCH(EPS!$B5244,'Vensim Variables'!$A:$A,0))</f>
        <v>g pollutant</v>
      </c>
      <c r="I5244" t="str">
        <f t="shared" si="162"/>
        <v>N2O</v>
      </c>
      <c r="J5244" t="e">
        <f>INDEX(NoSettings!$C:$C,MATCH(EPS!$A5244,NoSettings!$A:$A,0))</f>
        <v>#N/A</v>
      </c>
      <c r="K5244">
        <f>INDEX(GWP!$C$2:$C$13,MATCH(EPS!I5244,GWP!$B$2:$B$13,0))</f>
        <v>265</v>
      </c>
      <c r="L5244" s="4" t="e">
        <f t="shared" si="163"/>
        <v>#N/A</v>
      </c>
    </row>
    <row r="5245" spans="1:12">
      <c r="A5245" t="s">
        <v>6734</v>
      </c>
      <c r="B5245" t="s">
        <v>6</v>
      </c>
      <c r="C5245" t="s">
        <v>6880</v>
      </c>
      <c r="D5245" t="s">
        <v>1715</v>
      </c>
      <c r="H5245" t="str">
        <f>INDEX('Vensim Variables'!$B:$B,MATCH(EPS!$B5245,'Vensim Variables'!$A:$A,0))</f>
        <v>g pollutant</v>
      </c>
      <c r="I5245" t="str">
        <f t="shared" si="162"/>
        <v>F gases</v>
      </c>
      <c r="J5245" t="e">
        <f>INDEX(NoSettings!$C:$C,MATCH(EPS!$A5245,NoSettings!$A:$A,0))</f>
        <v>#N/A</v>
      </c>
      <c r="K5245">
        <f>INDEX(GWP!$C$2:$C$13,MATCH(EPS!I5245,GWP!$B$2:$B$13,0))</f>
        <v>1</v>
      </c>
      <c r="L5245" s="4" t="e">
        <f t="shared" si="163"/>
        <v>#N/A</v>
      </c>
    </row>
    <row r="5246" spans="1:12">
      <c r="A5246" t="s">
        <v>6735</v>
      </c>
      <c r="B5246" t="s">
        <v>6</v>
      </c>
      <c r="C5246" t="s">
        <v>6881</v>
      </c>
      <c r="D5246" t="s">
        <v>1702</v>
      </c>
      <c r="H5246" t="str">
        <f>INDEX('Vensim Variables'!$B:$B,MATCH(EPS!$B5246,'Vensim Variables'!$A:$A,0))</f>
        <v>g pollutant</v>
      </c>
      <c r="I5246" t="str">
        <f t="shared" si="162"/>
        <v>CO2</v>
      </c>
      <c r="J5246" t="e">
        <f>INDEX(NoSettings!$C:$C,MATCH(EPS!$A5246,NoSettings!$A:$A,0))</f>
        <v>#N/A</v>
      </c>
      <c r="K5246">
        <f>INDEX(GWP!$C$2:$C$13,MATCH(EPS!I5246,GWP!$B$2:$B$13,0))</f>
        <v>1</v>
      </c>
      <c r="L5246" s="4" t="e">
        <f t="shared" si="163"/>
        <v>#N/A</v>
      </c>
    </row>
    <row r="5247" spans="1:12">
      <c r="A5247" t="s">
        <v>6736</v>
      </c>
      <c r="B5247" t="s">
        <v>6</v>
      </c>
      <c r="C5247" t="s">
        <v>6881</v>
      </c>
      <c r="D5247" t="s">
        <v>1705</v>
      </c>
      <c r="H5247" t="str">
        <f>INDEX('Vensim Variables'!$B:$B,MATCH(EPS!$B5247,'Vensim Variables'!$A:$A,0))</f>
        <v>g pollutant</v>
      </c>
      <c r="I5247" t="str">
        <f t="shared" si="162"/>
        <v>VOC</v>
      </c>
      <c r="J5247" t="e">
        <f>INDEX(NoSettings!$C:$C,MATCH(EPS!$A5247,NoSettings!$A:$A,0))</f>
        <v>#N/A</v>
      </c>
      <c r="K5247">
        <f>INDEX(GWP!$C$2:$C$13,MATCH(EPS!I5247,GWP!$B$2:$B$13,0))</f>
        <v>0</v>
      </c>
      <c r="L5247" s="4" t="e">
        <f t="shared" si="163"/>
        <v>#N/A</v>
      </c>
    </row>
    <row r="5248" spans="1:12">
      <c r="A5248" t="s">
        <v>6737</v>
      </c>
      <c r="B5248" t="s">
        <v>6</v>
      </c>
      <c r="C5248" t="s">
        <v>6881</v>
      </c>
      <c r="D5248" t="s">
        <v>1706</v>
      </c>
      <c r="H5248" t="str">
        <f>INDEX('Vensim Variables'!$B:$B,MATCH(EPS!$B5248,'Vensim Variables'!$A:$A,0))</f>
        <v>g pollutant</v>
      </c>
      <c r="I5248" t="str">
        <f t="shared" si="162"/>
        <v>CO</v>
      </c>
      <c r="J5248" t="e">
        <f>INDEX(NoSettings!$C:$C,MATCH(EPS!$A5248,NoSettings!$A:$A,0))</f>
        <v>#N/A</v>
      </c>
      <c r="K5248">
        <f>INDEX(GWP!$C$2:$C$13,MATCH(EPS!I5248,GWP!$B$2:$B$13,0))</f>
        <v>0</v>
      </c>
      <c r="L5248" s="4" t="e">
        <f t="shared" si="163"/>
        <v>#N/A</v>
      </c>
    </row>
    <row r="5249" spans="1:12">
      <c r="A5249" t="s">
        <v>6738</v>
      </c>
      <c r="B5249" t="s">
        <v>6</v>
      </c>
      <c r="C5249" t="s">
        <v>6881</v>
      </c>
      <c r="D5249" t="s">
        <v>1707</v>
      </c>
      <c r="H5249" t="str">
        <f>INDEX('Vensim Variables'!$B:$B,MATCH(EPS!$B5249,'Vensim Variables'!$A:$A,0))</f>
        <v>g pollutant</v>
      </c>
      <c r="I5249" t="str">
        <f t="shared" si="162"/>
        <v>NOx</v>
      </c>
      <c r="J5249" t="e">
        <f>INDEX(NoSettings!$C:$C,MATCH(EPS!$A5249,NoSettings!$A:$A,0))</f>
        <v>#N/A</v>
      </c>
      <c r="K5249">
        <f>INDEX(GWP!$C$2:$C$13,MATCH(EPS!I5249,GWP!$B$2:$B$13,0))</f>
        <v>0</v>
      </c>
      <c r="L5249" s="4" t="e">
        <f t="shared" si="163"/>
        <v>#N/A</v>
      </c>
    </row>
    <row r="5250" spans="1:12">
      <c r="A5250" t="s">
        <v>6739</v>
      </c>
      <c r="B5250" t="s">
        <v>6</v>
      </c>
      <c r="C5250" t="s">
        <v>6881</v>
      </c>
      <c r="D5250" t="s">
        <v>1708</v>
      </c>
      <c r="H5250" t="str">
        <f>INDEX('Vensim Variables'!$B:$B,MATCH(EPS!$B5250,'Vensim Variables'!$A:$A,0))</f>
        <v>g pollutant</v>
      </c>
      <c r="I5250" t="str">
        <f t="shared" si="162"/>
        <v>PM10</v>
      </c>
      <c r="J5250" t="e">
        <f>INDEX(NoSettings!$C:$C,MATCH(EPS!$A5250,NoSettings!$A:$A,0))</f>
        <v>#N/A</v>
      </c>
      <c r="K5250">
        <f>INDEX(GWP!$C$2:$C$13,MATCH(EPS!I5250,GWP!$B$2:$B$13,0))</f>
        <v>0</v>
      </c>
      <c r="L5250" s="4" t="e">
        <f t="shared" si="163"/>
        <v>#N/A</v>
      </c>
    </row>
    <row r="5251" spans="1:12">
      <c r="A5251" t="s">
        <v>6740</v>
      </c>
      <c r="B5251" t="s">
        <v>6</v>
      </c>
      <c r="C5251" t="s">
        <v>6881</v>
      </c>
      <c r="D5251" t="s">
        <v>1709</v>
      </c>
      <c r="H5251" t="str">
        <f>INDEX('Vensim Variables'!$B:$B,MATCH(EPS!$B5251,'Vensim Variables'!$A:$A,0))</f>
        <v>g pollutant</v>
      </c>
      <c r="I5251" t="str">
        <f t="shared" ref="I5251:I5314" si="164">IF(OR(C5251="CO2",C5251="CH4",C5251="N2O",C5251="F gases",C5251="VOC",C5251="CO",C5251="NOx",C5251="PM10",C5251="PM25",C5251="SOx",C5251="BC",C5251="OC"),C5251,IF(OR(D5251="CO2",D5251="CH4",D5251="N2O",D5251="F gases",D5251="VOC",D5251="CO",D5251="NOx",D5251="PM10",D5251="PM25",D5251="SOx",D5251="BC",D5251="OC"),D5251,IF(OR(E5251="CO2",E5251="CH4",E5251="N2O",E5251="F gases",E5251="VOC",E5251="CO",E5251="NOx",E5251="PM10",E5251="PM25",E5251="SOx",E5251="BC",E5251="OC"),E5251,"NA")))</f>
        <v>PM25</v>
      </c>
      <c r="J5251" t="e">
        <f>INDEX(NoSettings!$C:$C,MATCH(EPS!$A5251,NoSettings!$A:$A,0))</f>
        <v>#N/A</v>
      </c>
      <c r="K5251">
        <f>INDEX(GWP!$C$2:$C$13,MATCH(EPS!I5251,GWP!$B$2:$B$13,0))</f>
        <v>0</v>
      </c>
      <c r="L5251" s="4" t="e">
        <f t="shared" ref="L5251:L5314" si="165">IF(H5251="g pollutant",K5251*J5251/10^12,IF(H5251="MMTCO2e",J5251,IF(H5251="MWh",J5251,0)))</f>
        <v>#N/A</v>
      </c>
    </row>
    <row r="5252" spans="1:12">
      <c r="A5252" t="s">
        <v>6741</v>
      </c>
      <c r="B5252" t="s">
        <v>6</v>
      </c>
      <c r="C5252" t="s">
        <v>6881</v>
      </c>
      <c r="D5252" t="s">
        <v>1710</v>
      </c>
      <c r="H5252" t="str">
        <f>INDEX('Vensim Variables'!$B:$B,MATCH(EPS!$B5252,'Vensim Variables'!$A:$A,0))</f>
        <v>g pollutant</v>
      </c>
      <c r="I5252" t="str">
        <f t="shared" si="164"/>
        <v>SOx</v>
      </c>
      <c r="J5252" t="e">
        <f>INDEX(NoSettings!$C:$C,MATCH(EPS!$A5252,NoSettings!$A:$A,0))</f>
        <v>#N/A</v>
      </c>
      <c r="K5252">
        <f>INDEX(GWP!$C$2:$C$13,MATCH(EPS!I5252,GWP!$B$2:$B$13,0))</f>
        <v>0</v>
      </c>
      <c r="L5252" s="4" t="e">
        <f t="shared" si="165"/>
        <v>#N/A</v>
      </c>
    </row>
    <row r="5253" spans="1:12">
      <c r="A5253" t="s">
        <v>6742</v>
      </c>
      <c r="B5253" t="s">
        <v>6</v>
      </c>
      <c r="C5253" t="s">
        <v>6881</v>
      </c>
      <c r="D5253" t="s">
        <v>1711</v>
      </c>
      <c r="H5253" t="str">
        <f>INDEX('Vensim Variables'!$B:$B,MATCH(EPS!$B5253,'Vensim Variables'!$A:$A,0))</f>
        <v>g pollutant</v>
      </c>
      <c r="I5253" t="str">
        <f t="shared" si="164"/>
        <v>BC</v>
      </c>
      <c r="J5253" t="e">
        <f>INDEX(NoSettings!$C:$C,MATCH(EPS!$A5253,NoSettings!$A:$A,0))</f>
        <v>#N/A</v>
      </c>
      <c r="K5253">
        <f>INDEX(GWP!$C$2:$C$13,MATCH(EPS!I5253,GWP!$B$2:$B$13,0))</f>
        <v>0</v>
      </c>
      <c r="L5253" s="4" t="e">
        <f t="shared" si="165"/>
        <v>#N/A</v>
      </c>
    </row>
    <row r="5254" spans="1:12">
      <c r="A5254" t="s">
        <v>6743</v>
      </c>
      <c r="B5254" t="s">
        <v>6</v>
      </c>
      <c r="C5254" t="s">
        <v>6881</v>
      </c>
      <c r="D5254" t="s">
        <v>1712</v>
      </c>
      <c r="H5254" t="str">
        <f>INDEX('Vensim Variables'!$B:$B,MATCH(EPS!$B5254,'Vensim Variables'!$A:$A,0))</f>
        <v>g pollutant</v>
      </c>
      <c r="I5254" t="str">
        <f t="shared" si="164"/>
        <v>OC</v>
      </c>
      <c r="J5254" t="e">
        <f>INDEX(NoSettings!$C:$C,MATCH(EPS!$A5254,NoSettings!$A:$A,0))</f>
        <v>#N/A</v>
      </c>
      <c r="K5254">
        <f>INDEX(GWP!$C$2:$C$13,MATCH(EPS!I5254,GWP!$B$2:$B$13,0))</f>
        <v>0</v>
      </c>
      <c r="L5254" s="4" t="e">
        <f t="shared" si="165"/>
        <v>#N/A</v>
      </c>
    </row>
    <row r="5255" spans="1:12">
      <c r="A5255" t="s">
        <v>6744</v>
      </c>
      <c r="B5255" t="s">
        <v>6</v>
      </c>
      <c r="C5255" t="s">
        <v>6881</v>
      </c>
      <c r="D5255" t="s">
        <v>1713</v>
      </c>
      <c r="H5255" t="str">
        <f>INDEX('Vensim Variables'!$B:$B,MATCH(EPS!$B5255,'Vensim Variables'!$A:$A,0))</f>
        <v>g pollutant</v>
      </c>
      <c r="I5255" t="str">
        <f t="shared" si="164"/>
        <v>CH4</v>
      </c>
      <c r="J5255" t="e">
        <f>INDEX(NoSettings!$C:$C,MATCH(EPS!$A5255,NoSettings!$A:$A,0))</f>
        <v>#N/A</v>
      </c>
      <c r="K5255">
        <f>INDEX(GWP!$C$2:$C$13,MATCH(EPS!I5255,GWP!$B$2:$B$13,0))</f>
        <v>28</v>
      </c>
      <c r="L5255" s="4" t="e">
        <f t="shared" si="165"/>
        <v>#N/A</v>
      </c>
    </row>
    <row r="5256" spans="1:12">
      <c r="A5256" t="s">
        <v>6745</v>
      </c>
      <c r="B5256" t="s">
        <v>6</v>
      </c>
      <c r="C5256" t="s">
        <v>6881</v>
      </c>
      <c r="D5256" t="s">
        <v>1714</v>
      </c>
      <c r="H5256" t="str">
        <f>INDEX('Vensim Variables'!$B:$B,MATCH(EPS!$B5256,'Vensim Variables'!$A:$A,0))</f>
        <v>g pollutant</v>
      </c>
      <c r="I5256" t="str">
        <f t="shared" si="164"/>
        <v>N2O</v>
      </c>
      <c r="J5256" t="e">
        <f>INDEX(NoSettings!$C:$C,MATCH(EPS!$A5256,NoSettings!$A:$A,0))</f>
        <v>#N/A</v>
      </c>
      <c r="K5256">
        <f>INDEX(GWP!$C$2:$C$13,MATCH(EPS!I5256,GWP!$B$2:$B$13,0))</f>
        <v>265</v>
      </c>
      <c r="L5256" s="4" t="e">
        <f t="shared" si="165"/>
        <v>#N/A</v>
      </c>
    </row>
    <row r="5257" spans="1:12">
      <c r="A5257" t="s">
        <v>6746</v>
      </c>
      <c r="B5257" t="s">
        <v>6</v>
      </c>
      <c r="C5257" t="s">
        <v>6881</v>
      </c>
      <c r="D5257" t="s">
        <v>1715</v>
      </c>
      <c r="H5257" t="str">
        <f>INDEX('Vensim Variables'!$B:$B,MATCH(EPS!$B5257,'Vensim Variables'!$A:$A,0))</f>
        <v>g pollutant</v>
      </c>
      <c r="I5257" t="str">
        <f t="shared" si="164"/>
        <v>F gases</v>
      </c>
      <c r="J5257" t="e">
        <f>INDEX(NoSettings!$C:$C,MATCH(EPS!$A5257,NoSettings!$A:$A,0))</f>
        <v>#N/A</v>
      </c>
      <c r="K5257">
        <f>INDEX(GWP!$C$2:$C$13,MATCH(EPS!I5257,GWP!$B$2:$B$13,0))</f>
        <v>1</v>
      </c>
      <c r="L5257" s="4" t="e">
        <f t="shared" si="165"/>
        <v>#N/A</v>
      </c>
    </row>
    <row r="5258" spans="1:12">
      <c r="A5258" t="s">
        <v>6747</v>
      </c>
      <c r="B5258" t="s">
        <v>6</v>
      </c>
      <c r="C5258" t="s">
        <v>6882</v>
      </c>
      <c r="D5258" t="s">
        <v>1702</v>
      </c>
      <c r="H5258" t="str">
        <f>INDEX('Vensim Variables'!$B:$B,MATCH(EPS!$B5258,'Vensim Variables'!$A:$A,0))</f>
        <v>g pollutant</v>
      </c>
      <c r="I5258" t="str">
        <f t="shared" si="164"/>
        <v>CO2</v>
      </c>
      <c r="J5258" t="e">
        <f>INDEX(NoSettings!$C:$C,MATCH(EPS!$A5258,NoSettings!$A:$A,0))</f>
        <v>#N/A</v>
      </c>
      <c r="K5258">
        <f>INDEX(GWP!$C$2:$C$13,MATCH(EPS!I5258,GWP!$B$2:$B$13,0))</f>
        <v>1</v>
      </c>
      <c r="L5258" s="4" t="e">
        <f t="shared" si="165"/>
        <v>#N/A</v>
      </c>
    </row>
    <row r="5259" spans="1:12">
      <c r="A5259" t="s">
        <v>6748</v>
      </c>
      <c r="B5259" t="s">
        <v>6</v>
      </c>
      <c r="C5259" t="s">
        <v>6882</v>
      </c>
      <c r="D5259" t="s">
        <v>1705</v>
      </c>
      <c r="H5259" t="str">
        <f>INDEX('Vensim Variables'!$B:$B,MATCH(EPS!$B5259,'Vensim Variables'!$A:$A,0))</f>
        <v>g pollutant</v>
      </c>
      <c r="I5259" t="str">
        <f t="shared" si="164"/>
        <v>VOC</v>
      </c>
      <c r="J5259" t="e">
        <f>INDEX(NoSettings!$C:$C,MATCH(EPS!$A5259,NoSettings!$A:$A,0))</f>
        <v>#N/A</v>
      </c>
      <c r="K5259">
        <f>INDEX(GWP!$C$2:$C$13,MATCH(EPS!I5259,GWP!$B$2:$B$13,0))</f>
        <v>0</v>
      </c>
      <c r="L5259" s="4" t="e">
        <f t="shared" si="165"/>
        <v>#N/A</v>
      </c>
    </row>
    <row r="5260" spans="1:12">
      <c r="A5260" t="s">
        <v>6749</v>
      </c>
      <c r="B5260" t="s">
        <v>6</v>
      </c>
      <c r="C5260" t="s">
        <v>6882</v>
      </c>
      <c r="D5260" t="s">
        <v>1706</v>
      </c>
      <c r="H5260" t="str">
        <f>INDEX('Vensim Variables'!$B:$B,MATCH(EPS!$B5260,'Vensim Variables'!$A:$A,0))</f>
        <v>g pollutant</v>
      </c>
      <c r="I5260" t="str">
        <f t="shared" si="164"/>
        <v>CO</v>
      </c>
      <c r="J5260" t="e">
        <f>INDEX(NoSettings!$C:$C,MATCH(EPS!$A5260,NoSettings!$A:$A,0))</f>
        <v>#N/A</v>
      </c>
      <c r="K5260">
        <f>INDEX(GWP!$C$2:$C$13,MATCH(EPS!I5260,GWP!$B$2:$B$13,0))</f>
        <v>0</v>
      </c>
      <c r="L5260" s="4" t="e">
        <f t="shared" si="165"/>
        <v>#N/A</v>
      </c>
    </row>
    <row r="5261" spans="1:12">
      <c r="A5261" t="s">
        <v>6750</v>
      </c>
      <c r="B5261" t="s">
        <v>6</v>
      </c>
      <c r="C5261" t="s">
        <v>6882</v>
      </c>
      <c r="D5261" t="s">
        <v>1707</v>
      </c>
      <c r="H5261" t="str">
        <f>INDEX('Vensim Variables'!$B:$B,MATCH(EPS!$B5261,'Vensim Variables'!$A:$A,0))</f>
        <v>g pollutant</v>
      </c>
      <c r="I5261" t="str">
        <f t="shared" si="164"/>
        <v>NOx</v>
      </c>
      <c r="J5261" t="e">
        <f>INDEX(NoSettings!$C:$C,MATCH(EPS!$A5261,NoSettings!$A:$A,0))</f>
        <v>#N/A</v>
      </c>
      <c r="K5261">
        <f>INDEX(GWP!$C$2:$C$13,MATCH(EPS!I5261,GWP!$B$2:$B$13,0))</f>
        <v>0</v>
      </c>
      <c r="L5261" s="4" t="e">
        <f t="shared" si="165"/>
        <v>#N/A</v>
      </c>
    </row>
    <row r="5262" spans="1:12">
      <c r="A5262" t="s">
        <v>6751</v>
      </c>
      <c r="B5262" t="s">
        <v>6</v>
      </c>
      <c r="C5262" t="s">
        <v>6882</v>
      </c>
      <c r="D5262" t="s">
        <v>1708</v>
      </c>
      <c r="H5262" t="str">
        <f>INDEX('Vensim Variables'!$B:$B,MATCH(EPS!$B5262,'Vensim Variables'!$A:$A,0))</f>
        <v>g pollutant</v>
      </c>
      <c r="I5262" t="str">
        <f t="shared" si="164"/>
        <v>PM10</v>
      </c>
      <c r="J5262" t="e">
        <f>INDEX(NoSettings!$C:$C,MATCH(EPS!$A5262,NoSettings!$A:$A,0))</f>
        <v>#N/A</v>
      </c>
      <c r="K5262">
        <f>INDEX(GWP!$C$2:$C$13,MATCH(EPS!I5262,GWP!$B$2:$B$13,0))</f>
        <v>0</v>
      </c>
      <c r="L5262" s="4" t="e">
        <f t="shared" si="165"/>
        <v>#N/A</v>
      </c>
    </row>
    <row r="5263" spans="1:12">
      <c r="A5263" t="s">
        <v>6752</v>
      </c>
      <c r="B5263" t="s">
        <v>6</v>
      </c>
      <c r="C5263" t="s">
        <v>6882</v>
      </c>
      <c r="D5263" t="s">
        <v>1709</v>
      </c>
      <c r="H5263" t="str">
        <f>INDEX('Vensim Variables'!$B:$B,MATCH(EPS!$B5263,'Vensim Variables'!$A:$A,0))</f>
        <v>g pollutant</v>
      </c>
      <c r="I5263" t="str">
        <f t="shared" si="164"/>
        <v>PM25</v>
      </c>
      <c r="J5263" t="e">
        <f>INDEX(NoSettings!$C:$C,MATCH(EPS!$A5263,NoSettings!$A:$A,0))</f>
        <v>#N/A</v>
      </c>
      <c r="K5263">
        <f>INDEX(GWP!$C$2:$C$13,MATCH(EPS!I5263,GWP!$B$2:$B$13,0))</f>
        <v>0</v>
      </c>
      <c r="L5263" s="4" t="e">
        <f t="shared" si="165"/>
        <v>#N/A</v>
      </c>
    </row>
    <row r="5264" spans="1:12">
      <c r="A5264" t="s">
        <v>6753</v>
      </c>
      <c r="B5264" t="s">
        <v>6</v>
      </c>
      <c r="C5264" t="s">
        <v>6882</v>
      </c>
      <c r="D5264" t="s">
        <v>1710</v>
      </c>
      <c r="H5264" t="str">
        <f>INDEX('Vensim Variables'!$B:$B,MATCH(EPS!$B5264,'Vensim Variables'!$A:$A,0))</f>
        <v>g pollutant</v>
      </c>
      <c r="I5264" t="str">
        <f t="shared" si="164"/>
        <v>SOx</v>
      </c>
      <c r="J5264" t="e">
        <f>INDEX(NoSettings!$C:$C,MATCH(EPS!$A5264,NoSettings!$A:$A,0))</f>
        <v>#N/A</v>
      </c>
      <c r="K5264">
        <f>INDEX(GWP!$C$2:$C$13,MATCH(EPS!I5264,GWP!$B$2:$B$13,0))</f>
        <v>0</v>
      </c>
      <c r="L5264" s="4" t="e">
        <f t="shared" si="165"/>
        <v>#N/A</v>
      </c>
    </row>
    <row r="5265" spans="1:12">
      <c r="A5265" t="s">
        <v>6754</v>
      </c>
      <c r="B5265" t="s">
        <v>6</v>
      </c>
      <c r="C5265" t="s">
        <v>6882</v>
      </c>
      <c r="D5265" t="s">
        <v>1711</v>
      </c>
      <c r="H5265" t="str">
        <f>INDEX('Vensim Variables'!$B:$B,MATCH(EPS!$B5265,'Vensim Variables'!$A:$A,0))</f>
        <v>g pollutant</v>
      </c>
      <c r="I5265" t="str">
        <f t="shared" si="164"/>
        <v>BC</v>
      </c>
      <c r="J5265" t="e">
        <f>INDEX(NoSettings!$C:$C,MATCH(EPS!$A5265,NoSettings!$A:$A,0))</f>
        <v>#N/A</v>
      </c>
      <c r="K5265">
        <f>INDEX(GWP!$C$2:$C$13,MATCH(EPS!I5265,GWP!$B$2:$B$13,0))</f>
        <v>0</v>
      </c>
      <c r="L5265" s="4" t="e">
        <f t="shared" si="165"/>
        <v>#N/A</v>
      </c>
    </row>
    <row r="5266" spans="1:12">
      <c r="A5266" t="s">
        <v>6755</v>
      </c>
      <c r="B5266" t="s">
        <v>6</v>
      </c>
      <c r="C5266" t="s">
        <v>6882</v>
      </c>
      <c r="D5266" t="s">
        <v>1712</v>
      </c>
      <c r="H5266" t="str">
        <f>INDEX('Vensim Variables'!$B:$B,MATCH(EPS!$B5266,'Vensim Variables'!$A:$A,0))</f>
        <v>g pollutant</v>
      </c>
      <c r="I5266" t="str">
        <f t="shared" si="164"/>
        <v>OC</v>
      </c>
      <c r="J5266" t="e">
        <f>INDEX(NoSettings!$C:$C,MATCH(EPS!$A5266,NoSettings!$A:$A,0))</f>
        <v>#N/A</v>
      </c>
      <c r="K5266">
        <f>INDEX(GWP!$C$2:$C$13,MATCH(EPS!I5266,GWP!$B$2:$B$13,0))</f>
        <v>0</v>
      </c>
      <c r="L5266" s="4" t="e">
        <f t="shared" si="165"/>
        <v>#N/A</v>
      </c>
    </row>
    <row r="5267" spans="1:12">
      <c r="A5267" t="s">
        <v>6756</v>
      </c>
      <c r="B5267" t="s">
        <v>6</v>
      </c>
      <c r="C5267" t="s">
        <v>6882</v>
      </c>
      <c r="D5267" t="s">
        <v>1713</v>
      </c>
      <c r="H5267" t="str">
        <f>INDEX('Vensim Variables'!$B:$B,MATCH(EPS!$B5267,'Vensim Variables'!$A:$A,0))</f>
        <v>g pollutant</v>
      </c>
      <c r="I5267" t="str">
        <f t="shared" si="164"/>
        <v>CH4</v>
      </c>
      <c r="J5267" t="e">
        <f>INDEX(NoSettings!$C:$C,MATCH(EPS!$A5267,NoSettings!$A:$A,0))</f>
        <v>#N/A</v>
      </c>
      <c r="K5267">
        <f>INDEX(GWP!$C$2:$C$13,MATCH(EPS!I5267,GWP!$B$2:$B$13,0))</f>
        <v>28</v>
      </c>
      <c r="L5267" s="4" t="e">
        <f t="shared" si="165"/>
        <v>#N/A</v>
      </c>
    </row>
    <row r="5268" spans="1:12">
      <c r="A5268" t="s">
        <v>6757</v>
      </c>
      <c r="B5268" t="s">
        <v>6</v>
      </c>
      <c r="C5268" t="s">
        <v>6882</v>
      </c>
      <c r="D5268" t="s">
        <v>1714</v>
      </c>
      <c r="H5268" t="str">
        <f>INDEX('Vensim Variables'!$B:$B,MATCH(EPS!$B5268,'Vensim Variables'!$A:$A,0))</f>
        <v>g pollutant</v>
      </c>
      <c r="I5268" t="str">
        <f t="shared" si="164"/>
        <v>N2O</v>
      </c>
      <c r="J5268" t="e">
        <f>INDEX(NoSettings!$C:$C,MATCH(EPS!$A5268,NoSettings!$A:$A,0))</f>
        <v>#N/A</v>
      </c>
      <c r="K5268">
        <f>INDEX(GWP!$C$2:$C$13,MATCH(EPS!I5268,GWP!$B$2:$B$13,0))</f>
        <v>265</v>
      </c>
      <c r="L5268" s="4" t="e">
        <f t="shared" si="165"/>
        <v>#N/A</v>
      </c>
    </row>
    <row r="5269" spans="1:12">
      <c r="A5269" t="s">
        <v>6758</v>
      </c>
      <c r="B5269" t="s">
        <v>6</v>
      </c>
      <c r="C5269" t="s">
        <v>6882</v>
      </c>
      <c r="D5269" t="s">
        <v>1715</v>
      </c>
      <c r="H5269" t="str">
        <f>INDEX('Vensim Variables'!$B:$B,MATCH(EPS!$B5269,'Vensim Variables'!$A:$A,0))</f>
        <v>g pollutant</v>
      </c>
      <c r="I5269" t="str">
        <f t="shared" si="164"/>
        <v>F gases</v>
      </c>
      <c r="J5269" t="e">
        <f>INDEX(NoSettings!$C:$C,MATCH(EPS!$A5269,NoSettings!$A:$A,0))</f>
        <v>#N/A</v>
      </c>
      <c r="K5269">
        <f>INDEX(GWP!$C$2:$C$13,MATCH(EPS!I5269,GWP!$B$2:$B$13,0))</f>
        <v>1</v>
      </c>
      <c r="L5269" s="4" t="e">
        <f t="shared" si="165"/>
        <v>#N/A</v>
      </c>
    </row>
    <row r="5270" spans="1:12">
      <c r="A5270" t="s">
        <v>6759</v>
      </c>
      <c r="B5270" t="s">
        <v>6</v>
      </c>
      <c r="C5270" t="s">
        <v>6883</v>
      </c>
      <c r="D5270" t="s">
        <v>1702</v>
      </c>
      <c r="H5270" t="str">
        <f>INDEX('Vensim Variables'!$B:$B,MATCH(EPS!$B5270,'Vensim Variables'!$A:$A,0))</f>
        <v>g pollutant</v>
      </c>
      <c r="I5270" t="str">
        <f t="shared" si="164"/>
        <v>CO2</v>
      </c>
      <c r="J5270" t="e">
        <f>INDEX(NoSettings!$C:$C,MATCH(EPS!$A5270,NoSettings!$A:$A,0))</f>
        <v>#N/A</v>
      </c>
      <c r="K5270">
        <f>INDEX(GWP!$C$2:$C$13,MATCH(EPS!I5270,GWP!$B$2:$B$13,0))</f>
        <v>1</v>
      </c>
      <c r="L5270" s="4" t="e">
        <f t="shared" si="165"/>
        <v>#N/A</v>
      </c>
    </row>
    <row r="5271" spans="1:12">
      <c r="A5271" t="s">
        <v>6760</v>
      </c>
      <c r="B5271" t="s">
        <v>6</v>
      </c>
      <c r="C5271" t="s">
        <v>6883</v>
      </c>
      <c r="D5271" t="s">
        <v>1705</v>
      </c>
      <c r="H5271" t="str">
        <f>INDEX('Vensim Variables'!$B:$B,MATCH(EPS!$B5271,'Vensim Variables'!$A:$A,0))</f>
        <v>g pollutant</v>
      </c>
      <c r="I5271" t="str">
        <f t="shared" si="164"/>
        <v>VOC</v>
      </c>
      <c r="J5271" t="e">
        <f>INDEX(NoSettings!$C:$C,MATCH(EPS!$A5271,NoSettings!$A:$A,0))</f>
        <v>#N/A</v>
      </c>
      <c r="K5271">
        <f>INDEX(GWP!$C$2:$C$13,MATCH(EPS!I5271,GWP!$B$2:$B$13,0))</f>
        <v>0</v>
      </c>
      <c r="L5271" s="4" t="e">
        <f t="shared" si="165"/>
        <v>#N/A</v>
      </c>
    </row>
    <row r="5272" spans="1:12">
      <c r="A5272" t="s">
        <v>6761</v>
      </c>
      <c r="B5272" t="s">
        <v>6</v>
      </c>
      <c r="C5272" t="s">
        <v>6883</v>
      </c>
      <c r="D5272" t="s">
        <v>1706</v>
      </c>
      <c r="H5272" t="str">
        <f>INDEX('Vensim Variables'!$B:$B,MATCH(EPS!$B5272,'Vensim Variables'!$A:$A,0))</f>
        <v>g pollutant</v>
      </c>
      <c r="I5272" t="str">
        <f t="shared" si="164"/>
        <v>CO</v>
      </c>
      <c r="J5272" t="e">
        <f>INDEX(NoSettings!$C:$C,MATCH(EPS!$A5272,NoSettings!$A:$A,0))</f>
        <v>#N/A</v>
      </c>
      <c r="K5272">
        <f>INDEX(GWP!$C$2:$C$13,MATCH(EPS!I5272,GWP!$B$2:$B$13,0))</f>
        <v>0</v>
      </c>
      <c r="L5272" s="4" t="e">
        <f t="shared" si="165"/>
        <v>#N/A</v>
      </c>
    </row>
    <row r="5273" spans="1:12">
      <c r="A5273" t="s">
        <v>6762</v>
      </c>
      <c r="B5273" t="s">
        <v>6</v>
      </c>
      <c r="C5273" t="s">
        <v>6883</v>
      </c>
      <c r="D5273" t="s">
        <v>1707</v>
      </c>
      <c r="H5273" t="str">
        <f>INDEX('Vensim Variables'!$B:$B,MATCH(EPS!$B5273,'Vensim Variables'!$A:$A,0))</f>
        <v>g pollutant</v>
      </c>
      <c r="I5273" t="str">
        <f t="shared" si="164"/>
        <v>NOx</v>
      </c>
      <c r="J5273" t="e">
        <f>INDEX(NoSettings!$C:$C,MATCH(EPS!$A5273,NoSettings!$A:$A,0))</f>
        <v>#N/A</v>
      </c>
      <c r="K5273">
        <f>INDEX(GWP!$C$2:$C$13,MATCH(EPS!I5273,GWP!$B$2:$B$13,0))</f>
        <v>0</v>
      </c>
      <c r="L5273" s="4" t="e">
        <f t="shared" si="165"/>
        <v>#N/A</v>
      </c>
    </row>
    <row r="5274" spans="1:12">
      <c r="A5274" t="s">
        <v>6763</v>
      </c>
      <c r="B5274" t="s">
        <v>6</v>
      </c>
      <c r="C5274" t="s">
        <v>6883</v>
      </c>
      <c r="D5274" t="s">
        <v>1708</v>
      </c>
      <c r="H5274" t="str">
        <f>INDEX('Vensim Variables'!$B:$B,MATCH(EPS!$B5274,'Vensim Variables'!$A:$A,0))</f>
        <v>g pollutant</v>
      </c>
      <c r="I5274" t="str">
        <f t="shared" si="164"/>
        <v>PM10</v>
      </c>
      <c r="J5274" t="e">
        <f>INDEX(NoSettings!$C:$C,MATCH(EPS!$A5274,NoSettings!$A:$A,0))</f>
        <v>#N/A</v>
      </c>
      <c r="K5274">
        <f>INDEX(GWP!$C$2:$C$13,MATCH(EPS!I5274,GWP!$B$2:$B$13,0))</f>
        <v>0</v>
      </c>
      <c r="L5274" s="4" t="e">
        <f t="shared" si="165"/>
        <v>#N/A</v>
      </c>
    </row>
    <row r="5275" spans="1:12">
      <c r="A5275" t="s">
        <v>6764</v>
      </c>
      <c r="B5275" t="s">
        <v>6</v>
      </c>
      <c r="C5275" t="s">
        <v>6883</v>
      </c>
      <c r="D5275" t="s">
        <v>1709</v>
      </c>
      <c r="H5275" t="str">
        <f>INDEX('Vensim Variables'!$B:$B,MATCH(EPS!$B5275,'Vensim Variables'!$A:$A,0))</f>
        <v>g pollutant</v>
      </c>
      <c r="I5275" t="str">
        <f t="shared" si="164"/>
        <v>PM25</v>
      </c>
      <c r="J5275" t="e">
        <f>INDEX(NoSettings!$C:$C,MATCH(EPS!$A5275,NoSettings!$A:$A,0))</f>
        <v>#N/A</v>
      </c>
      <c r="K5275">
        <f>INDEX(GWP!$C$2:$C$13,MATCH(EPS!I5275,GWP!$B$2:$B$13,0))</f>
        <v>0</v>
      </c>
      <c r="L5275" s="4" t="e">
        <f t="shared" si="165"/>
        <v>#N/A</v>
      </c>
    </row>
    <row r="5276" spans="1:12">
      <c r="A5276" t="s">
        <v>6765</v>
      </c>
      <c r="B5276" t="s">
        <v>6</v>
      </c>
      <c r="C5276" t="s">
        <v>6883</v>
      </c>
      <c r="D5276" t="s">
        <v>1710</v>
      </c>
      <c r="H5276" t="str">
        <f>INDEX('Vensim Variables'!$B:$B,MATCH(EPS!$B5276,'Vensim Variables'!$A:$A,0))</f>
        <v>g pollutant</v>
      </c>
      <c r="I5276" t="str">
        <f t="shared" si="164"/>
        <v>SOx</v>
      </c>
      <c r="J5276" t="e">
        <f>INDEX(NoSettings!$C:$C,MATCH(EPS!$A5276,NoSettings!$A:$A,0))</f>
        <v>#N/A</v>
      </c>
      <c r="K5276">
        <f>INDEX(GWP!$C$2:$C$13,MATCH(EPS!I5276,GWP!$B$2:$B$13,0))</f>
        <v>0</v>
      </c>
      <c r="L5276" s="4" t="e">
        <f t="shared" si="165"/>
        <v>#N/A</v>
      </c>
    </row>
    <row r="5277" spans="1:12">
      <c r="A5277" t="s">
        <v>6766</v>
      </c>
      <c r="B5277" t="s">
        <v>6</v>
      </c>
      <c r="C5277" t="s">
        <v>6883</v>
      </c>
      <c r="D5277" t="s">
        <v>1711</v>
      </c>
      <c r="H5277" t="str">
        <f>INDEX('Vensim Variables'!$B:$B,MATCH(EPS!$B5277,'Vensim Variables'!$A:$A,0))</f>
        <v>g pollutant</v>
      </c>
      <c r="I5277" t="str">
        <f t="shared" si="164"/>
        <v>BC</v>
      </c>
      <c r="J5277" t="e">
        <f>INDEX(NoSettings!$C:$C,MATCH(EPS!$A5277,NoSettings!$A:$A,0))</f>
        <v>#N/A</v>
      </c>
      <c r="K5277">
        <f>INDEX(GWP!$C$2:$C$13,MATCH(EPS!I5277,GWP!$B$2:$B$13,0))</f>
        <v>0</v>
      </c>
      <c r="L5277" s="4" t="e">
        <f t="shared" si="165"/>
        <v>#N/A</v>
      </c>
    </row>
    <row r="5278" spans="1:12">
      <c r="A5278" t="s">
        <v>6767</v>
      </c>
      <c r="B5278" t="s">
        <v>6</v>
      </c>
      <c r="C5278" t="s">
        <v>6883</v>
      </c>
      <c r="D5278" t="s">
        <v>1712</v>
      </c>
      <c r="H5278" t="str">
        <f>INDEX('Vensim Variables'!$B:$B,MATCH(EPS!$B5278,'Vensim Variables'!$A:$A,0))</f>
        <v>g pollutant</v>
      </c>
      <c r="I5278" t="str">
        <f t="shared" si="164"/>
        <v>OC</v>
      </c>
      <c r="J5278" t="e">
        <f>INDEX(NoSettings!$C:$C,MATCH(EPS!$A5278,NoSettings!$A:$A,0))</f>
        <v>#N/A</v>
      </c>
      <c r="K5278">
        <f>INDEX(GWP!$C$2:$C$13,MATCH(EPS!I5278,GWP!$B$2:$B$13,0))</f>
        <v>0</v>
      </c>
      <c r="L5278" s="4" t="e">
        <f t="shared" si="165"/>
        <v>#N/A</v>
      </c>
    </row>
    <row r="5279" spans="1:12">
      <c r="A5279" t="s">
        <v>6768</v>
      </c>
      <c r="B5279" t="s">
        <v>6</v>
      </c>
      <c r="C5279" t="s">
        <v>6883</v>
      </c>
      <c r="D5279" t="s">
        <v>1713</v>
      </c>
      <c r="H5279" t="str">
        <f>INDEX('Vensim Variables'!$B:$B,MATCH(EPS!$B5279,'Vensim Variables'!$A:$A,0))</f>
        <v>g pollutant</v>
      </c>
      <c r="I5279" t="str">
        <f t="shared" si="164"/>
        <v>CH4</v>
      </c>
      <c r="J5279" t="e">
        <f>INDEX(NoSettings!$C:$C,MATCH(EPS!$A5279,NoSettings!$A:$A,0))</f>
        <v>#N/A</v>
      </c>
      <c r="K5279">
        <f>INDEX(GWP!$C$2:$C$13,MATCH(EPS!I5279,GWP!$B$2:$B$13,0))</f>
        <v>28</v>
      </c>
      <c r="L5279" s="4" t="e">
        <f t="shared" si="165"/>
        <v>#N/A</v>
      </c>
    </row>
    <row r="5280" spans="1:12">
      <c r="A5280" t="s">
        <v>6769</v>
      </c>
      <c r="B5280" t="s">
        <v>6</v>
      </c>
      <c r="C5280" t="s">
        <v>6883</v>
      </c>
      <c r="D5280" t="s">
        <v>1714</v>
      </c>
      <c r="H5280" t="str">
        <f>INDEX('Vensim Variables'!$B:$B,MATCH(EPS!$B5280,'Vensim Variables'!$A:$A,0))</f>
        <v>g pollutant</v>
      </c>
      <c r="I5280" t="str">
        <f t="shared" si="164"/>
        <v>N2O</v>
      </c>
      <c r="J5280" t="e">
        <f>INDEX(NoSettings!$C:$C,MATCH(EPS!$A5280,NoSettings!$A:$A,0))</f>
        <v>#N/A</v>
      </c>
      <c r="K5280">
        <f>INDEX(GWP!$C$2:$C$13,MATCH(EPS!I5280,GWP!$B$2:$B$13,0))</f>
        <v>265</v>
      </c>
      <c r="L5280" s="4" t="e">
        <f t="shared" si="165"/>
        <v>#N/A</v>
      </c>
    </row>
    <row r="5281" spans="1:12">
      <c r="A5281" t="s">
        <v>6770</v>
      </c>
      <c r="B5281" t="s">
        <v>6</v>
      </c>
      <c r="C5281" t="s">
        <v>6883</v>
      </c>
      <c r="D5281" t="s">
        <v>1715</v>
      </c>
      <c r="H5281" t="str">
        <f>INDEX('Vensim Variables'!$B:$B,MATCH(EPS!$B5281,'Vensim Variables'!$A:$A,0))</f>
        <v>g pollutant</v>
      </c>
      <c r="I5281" t="str">
        <f t="shared" si="164"/>
        <v>F gases</v>
      </c>
      <c r="J5281" t="e">
        <f>INDEX(NoSettings!$C:$C,MATCH(EPS!$A5281,NoSettings!$A:$A,0))</f>
        <v>#N/A</v>
      </c>
      <c r="K5281">
        <f>INDEX(GWP!$C$2:$C$13,MATCH(EPS!I5281,GWP!$B$2:$B$13,0))</f>
        <v>1</v>
      </c>
      <c r="L5281" s="4" t="e">
        <f t="shared" si="165"/>
        <v>#N/A</v>
      </c>
    </row>
    <row r="5282" spans="1:12">
      <c r="A5282" t="s">
        <v>6771</v>
      </c>
      <c r="B5282" t="s">
        <v>6</v>
      </c>
      <c r="C5282" t="s">
        <v>6884</v>
      </c>
      <c r="D5282" t="s">
        <v>1702</v>
      </c>
      <c r="H5282" t="str">
        <f>INDEX('Vensim Variables'!$B:$B,MATCH(EPS!$B5282,'Vensim Variables'!$A:$A,0))</f>
        <v>g pollutant</v>
      </c>
      <c r="I5282" t="str">
        <f t="shared" si="164"/>
        <v>CO2</v>
      </c>
      <c r="J5282" t="e">
        <f>INDEX(NoSettings!$C:$C,MATCH(EPS!$A5282,NoSettings!$A:$A,0))</f>
        <v>#N/A</v>
      </c>
      <c r="K5282">
        <f>INDEX(GWP!$C$2:$C$13,MATCH(EPS!I5282,GWP!$B$2:$B$13,0))</f>
        <v>1</v>
      </c>
      <c r="L5282" s="4" t="e">
        <f t="shared" si="165"/>
        <v>#N/A</v>
      </c>
    </row>
    <row r="5283" spans="1:12">
      <c r="A5283" t="s">
        <v>6772</v>
      </c>
      <c r="B5283" t="s">
        <v>6</v>
      </c>
      <c r="C5283" t="s">
        <v>6884</v>
      </c>
      <c r="D5283" t="s">
        <v>1705</v>
      </c>
      <c r="H5283" t="str">
        <f>INDEX('Vensim Variables'!$B:$B,MATCH(EPS!$B5283,'Vensim Variables'!$A:$A,0))</f>
        <v>g pollutant</v>
      </c>
      <c r="I5283" t="str">
        <f t="shared" si="164"/>
        <v>VOC</v>
      </c>
      <c r="J5283" t="e">
        <f>INDEX(NoSettings!$C:$C,MATCH(EPS!$A5283,NoSettings!$A:$A,0))</f>
        <v>#N/A</v>
      </c>
      <c r="K5283">
        <f>INDEX(GWP!$C$2:$C$13,MATCH(EPS!I5283,GWP!$B$2:$B$13,0))</f>
        <v>0</v>
      </c>
      <c r="L5283" s="4" t="e">
        <f t="shared" si="165"/>
        <v>#N/A</v>
      </c>
    </row>
    <row r="5284" spans="1:12">
      <c r="A5284" t="s">
        <v>6773</v>
      </c>
      <c r="B5284" t="s">
        <v>6</v>
      </c>
      <c r="C5284" t="s">
        <v>6884</v>
      </c>
      <c r="D5284" t="s">
        <v>1706</v>
      </c>
      <c r="H5284" t="str">
        <f>INDEX('Vensim Variables'!$B:$B,MATCH(EPS!$B5284,'Vensim Variables'!$A:$A,0))</f>
        <v>g pollutant</v>
      </c>
      <c r="I5284" t="str">
        <f t="shared" si="164"/>
        <v>CO</v>
      </c>
      <c r="J5284" t="e">
        <f>INDEX(NoSettings!$C:$C,MATCH(EPS!$A5284,NoSettings!$A:$A,0))</f>
        <v>#N/A</v>
      </c>
      <c r="K5284">
        <f>INDEX(GWP!$C$2:$C$13,MATCH(EPS!I5284,GWP!$B$2:$B$13,0))</f>
        <v>0</v>
      </c>
      <c r="L5284" s="4" t="e">
        <f t="shared" si="165"/>
        <v>#N/A</v>
      </c>
    </row>
    <row r="5285" spans="1:12">
      <c r="A5285" t="s">
        <v>6774</v>
      </c>
      <c r="B5285" t="s">
        <v>6</v>
      </c>
      <c r="C5285" t="s">
        <v>6884</v>
      </c>
      <c r="D5285" t="s">
        <v>1707</v>
      </c>
      <c r="H5285" t="str">
        <f>INDEX('Vensim Variables'!$B:$B,MATCH(EPS!$B5285,'Vensim Variables'!$A:$A,0))</f>
        <v>g pollutant</v>
      </c>
      <c r="I5285" t="str">
        <f t="shared" si="164"/>
        <v>NOx</v>
      </c>
      <c r="J5285" t="e">
        <f>INDEX(NoSettings!$C:$C,MATCH(EPS!$A5285,NoSettings!$A:$A,0))</f>
        <v>#N/A</v>
      </c>
      <c r="K5285">
        <f>INDEX(GWP!$C$2:$C$13,MATCH(EPS!I5285,GWP!$B$2:$B$13,0))</f>
        <v>0</v>
      </c>
      <c r="L5285" s="4" t="e">
        <f t="shared" si="165"/>
        <v>#N/A</v>
      </c>
    </row>
    <row r="5286" spans="1:12">
      <c r="A5286" t="s">
        <v>6775</v>
      </c>
      <c r="B5286" t="s">
        <v>6</v>
      </c>
      <c r="C5286" t="s">
        <v>6884</v>
      </c>
      <c r="D5286" t="s">
        <v>1708</v>
      </c>
      <c r="H5286" t="str">
        <f>INDEX('Vensim Variables'!$B:$B,MATCH(EPS!$B5286,'Vensim Variables'!$A:$A,0))</f>
        <v>g pollutant</v>
      </c>
      <c r="I5286" t="str">
        <f t="shared" si="164"/>
        <v>PM10</v>
      </c>
      <c r="J5286" t="e">
        <f>INDEX(NoSettings!$C:$C,MATCH(EPS!$A5286,NoSettings!$A:$A,0))</f>
        <v>#N/A</v>
      </c>
      <c r="K5286">
        <f>INDEX(GWP!$C$2:$C$13,MATCH(EPS!I5286,GWP!$B$2:$B$13,0))</f>
        <v>0</v>
      </c>
      <c r="L5286" s="4" t="e">
        <f t="shared" si="165"/>
        <v>#N/A</v>
      </c>
    </row>
    <row r="5287" spans="1:12">
      <c r="A5287" t="s">
        <v>6776</v>
      </c>
      <c r="B5287" t="s">
        <v>6</v>
      </c>
      <c r="C5287" t="s">
        <v>6884</v>
      </c>
      <c r="D5287" t="s">
        <v>1709</v>
      </c>
      <c r="H5287" t="str">
        <f>INDEX('Vensim Variables'!$B:$B,MATCH(EPS!$B5287,'Vensim Variables'!$A:$A,0))</f>
        <v>g pollutant</v>
      </c>
      <c r="I5287" t="str">
        <f t="shared" si="164"/>
        <v>PM25</v>
      </c>
      <c r="J5287" t="e">
        <f>INDEX(NoSettings!$C:$C,MATCH(EPS!$A5287,NoSettings!$A:$A,0))</f>
        <v>#N/A</v>
      </c>
      <c r="K5287">
        <f>INDEX(GWP!$C$2:$C$13,MATCH(EPS!I5287,GWP!$B$2:$B$13,0))</f>
        <v>0</v>
      </c>
      <c r="L5287" s="4" t="e">
        <f t="shared" si="165"/>
        <v>#N/A</v>
      </c>
    </row>
    <row r="5288" spans="1:12">
      <c r="A5288" t="s">
        <v>6777</v>
      </c>
      <c r="B5288" t="s">
        <v>6</v>
      </c>
      <c r="C5288" t="s">
        <v>6884</v>
      </c>
      <c r="D5288" t="s">
        <v>1710</v>
      </c>
      <c r="H5288" t="str">
        <f>INDEX('Vensim Variables'!$B:$B,MATCH(EPS!$B5288,'Vensim Variables'!$A:$A,0))</f>
        <v>g pollutant</v>
      </c>
      <c r="I5288" t="str">
        <f t="shared" si="164"/>
        <v>SOx</v>
      </c>
      <c r="J5288" t="e">
        <f>INDEX(NoSettings!$C:$C,MATCH(EPS!$A5288,NoSettings!$A:$A,0))</f>
        <v>#N/A</v>
      </c>
      <c r="K5288">
        <f>INDEX(GWP!$C$2:$C$13,MATCH(EPS!I5288,GWP!$B$2:$B$13,0))</f>
        <v>0</v>
      </c>
      <c r="L5288" s="4" t="e">
        <f t="shared" si="165"/>
        <v>#N/A</v>
      </c>
    </row>
    <row r="5289" spans="1:12">
      <c r="A5289" t="s">
        <v>6778</v>
      </c>
      <c r="B5289" t="s">
        <v>6</v>
      </c>
      <c r="C5289" t="s">
        <v>6884</v>
      </c>
      <c r="D5289" t="s">
        <v>1711</v>
      </c>
      <c r="H5289" t="str">
        <f>INDEX('Vensim Variables'!$B:$B,MATCH(EPS!$B5289,'Vensim Variables'!$A:$A,0))</f>
        <v>g pollutant</v>
      </c>
      <c r="I5289" t="str">
        <f t="shared" si="164"/>
        <v>BC</v>
      </c>
      <c r="J5289" t="e">
        <f>INDEX(NoSettings!$C:$C,MATCH(EPS!$A5289,NoSettings!$A:$A,0))</f>
        <v>#N/A</v>
      </c>
      <c r="K5289">
        <f>INDEX(GWP!$C$2:$C$13,MATCH(EPS!I5289,GWP!$B$2:$B$13,0))</f>
        <v>0</v>
      </c>
      <c r="L5289" s="4" t="e">
        <f t="shared" si="165"/>
        <v>#N/A</v>
      </c>
    </row>
    <row r="5290" spans="1:12">
      <c r="A5290" t="s">
        <v>6779</v>
      </c>
      <c r="B5290" t="s">
        <v>6</v>
      </c>
      <c r="C5290" t="s">
        <v>6884</v>
      </c>
      <c r="D5290" t="s">
        <v>1712</v>
      </c>
      <c r="H5290" t="str">
        <f>INDEX('Vensim Variables'!$B:$B,MATCH(EPS!$B5290,'Vensim Variables'!$A:$A,0))</f>
        <v>g pollutant</v>
      </c>
      <c r="I5290" t="str">
        <f t="shared" si="164"/>
        <v>OC</v>
      </c>
      <c r="J5290" t="e">
        <f>INDEX(NoSettings!$C:$C,MATCH(EPS!$A5290,NoSettings!$A:$A,0))</f>
        <v>#N/A</v>
      </c>
      <c r="K5290">
        <f>INDEX(GWP!$C$2:$C$13,MATCH(EPS!I5290,GWP!$B$2:$B$13,0))</f>
        <v>0</v>
      </c>
      <c r="L5290" s="4" t="e">
        <f t="shared" si="165"/>
        <v>#N/A</v>
      </c>
    </row>
    <row r="5291" spans="1:12">
      <c r="A5291" t="s">
        <v>6780</v>
      </c>
      <c r="B5291" t="s">
        <v>6</v>
      </c>
      <c r="C5291" t="s">
        <v>6884</v>
      </c>
      <c r="D5291" t="s">
        <v>1713</v>
      </c>
      <c r="H5291" t="str">
        <f>INDEX('Vensim Variables'!$B:$B,MATCH(EPS!$B5291,'Vensim Variables'!$A:$A,0))</f>
        <v>g pollutant</v>
      </c>
      <c r="I5291" t="str">
        <f t="shared" si="164"/>
        <v>CH4</v>
      </c>
      <c r="J5291" t="e">
        <f>INDEX(NoSettings!$C:$C,MATCH(EPS!$A5291,NoSettings!$A:$A,0))</f>
        <v>#N/A</v>
      </c>
      <c r="K5291">
        <f>INDEX(GWP!$C$2:$C$13,MATCH(EPS!I5291,GWP!$B$2:$B$13,0))</f>
        <v>28</v>
      </c>
      <c r="L5291" s="4" t="e">
        <f t="shared" si="165"/>
        <v>#N/A</v>
      </c>
    </row>
    <row r="5292" spans="1:12">
      <c r="A5292" t="s">
        <v>6781</v>
      </c>
      <c r="B5292" t="s">
        <v>6</v>
      </c>
      <c r="C5292" t="s">
        <v>6884</v>
      </c>
      <c r="D5292" t="s">
        <v>1714</v>
      </c>
      <c r="H5292" t="str">
        <f>INDEX('Vensim Variables'!$B:$B,MATCH(EPS!$B5292,'Vensim Variables'!$A:$A,0))</f>
        <v>g pollutant</v>
      </c>
      <c r="I5292" t="str">
        <f t="shared" si="164"/>
        <v>N2O</v>
      </c>
      <c r="J5292" t="e">
        <f>INDEX(NoSettings!$C:$C,MATCH(EPS!$A5292,NoSettings!$A:$A,0))</f>
        <v>#N/A</v>
      </c>
      <c r="K5292">
        <f>INDEX(GWP!$C$2:$C$13,MATCH(EPS!I5292,GWP!$B$2:$B$13,0))</f>
        <v>265</v>
      </c>
      <c r="L5292" s="4" t="e">
        <f t="shared" si="165"/>
        <v>#N/A</v>
      </c>
    </row>
    <row r="5293" spans="1:12">
      <c r="A5293" t="s">
        <v>6782</v>
      </c>
      <c r="B5293" t="s">
        <v>6</v>
      </c>
      <c r="C5293" t="s">
        <v>6884</v>
      </c>
      <c r="D5293" t="s">
        <v>1715</v>
      </c>
      <c r="H5293" t="str">
        <f>INDEX('Vensim Variables'!$B:$B,MATCH(EPS!$B5293,'Vensim Variables'!$A:$A,0))</f>
        <v>g pollutant</v>
      </c>
      <c r="I5293" t="str">
        <f t="shared" si="164"/>
        <v>F gases</v>
      </c>
      <c r="J5293" t="e">
        <f>INDEX(NoSettings!$C:$C,MATCH(EPS!$A5293,NoSettings!$A:$A,0))</f>
        <v>#N/A</v>
      </c>
      <c r="K5293">
        <f>INDEX(GWP!$C$2:$C$13,MATCH(EPS!I5293,GWP!$B$2:$B$13,0))</f>
        <v>1</v>
      </c>
      <c r="L5293" s="4" t="e">
        <f t="shared" si="165"/>
        <v>#N/A</v>
      </c>
    </row>
    <row r="5294" spans="1:12">
      <c r="A5294" t="s">
        <v>6783</v>
      </c>
      <c r="B5294" t="s">
        <v>6</v>
      </c>
      <c r="C5294" t="s">
        <v>6885</v>
      </c>
      <c r="D5294" t="s">
        <v>1702</v>
      </c>
      <c r="H5294" t="str">
        <f>INDEX('Vensim Variables'!$B:$B,MATCH(EPS!$B5294,'Vensim Variables'!$A:$A,0))</f>
        <v>g pollutant</v>
      </c>
      <c r="I5294" t="str">
        <f t="shared" si="164"/>
        <v>CO2</v>
      </c>
      <c r="J5294" t="e">
        <f>INDEX(NoSettings!$C:$C,MATCH(EPS!$A5294,NoSettings!$A:$A,0))</f>
        <v>#N/A</v>
      </c>
      <c r="K5294">
        <f>INDEX(GWP!$C$2:$C$13,MATCH(EPS!I5294,GWP!$B$2:$B$13,0))</f>
        <v>1</v>
      </c>
      <c r="L5294" s="4" t="e">
        <f t="shared" si="165"/>
        <v>#N/A</v>
      </c>
    </row>
    <row r="5295" spans="1:12">
      <c r="A5295" t="s">
        <v>6784</v>
      </c>
      <c r="B5295" t="s">
        <v>6</v>
      </c>
      <c r="C5295" t="s">
        <v>6885</v>
      </c>
      <c r="D5295" t="s">
        <v>1705</v>
      </c>
      <c r="H5295" t="str">
        <f>INDEX('Vensim Variables'!$B:$B,MATCH(EPS!$B5295,'Vensim Variables'!$A:$A,0))</f>
        <v>g pollutant</v>
      </c>
      <c r="I5295" t="str">
        <f t="shared" si="164"/>
        <v>VOC</v>
      </c>
      <c r="J5295" t="e">
        <f>INDEX(NoSettings!$C:$C,MATCH(EPS!$A5295,NoSettings!$A:$A,0))</f>
        <v>#N/A</v>
      </c>
      <c r="K5295">
        <f>INDEX(GWP!$C$2:$C$13,MATCH(EPS!I5295,GWP!$B$2:$B$13,0))</f>
        <v>0</v>
      </c>
      <c r="L5295" s="4" t="e">
        <f t="shared" si="165"/>
        <v>#N/A</v>
      </c>
    </row>
    <row r="5296" spans="1:12">
      <c r="A5296" t="s">
        <v>6785</v>
      </c>
      <c r="B5296" t="s">
        <v>6</v>
      </c>
      <c r="C5296" t="s">
        <v>6885</v>
      </c>
      <c r="D5296" t="s">
        <v>1706</v>
      </c>
      <c r="H5296" t="str">
        <f>INDEX('Vensim Variables'!$B:$B,MATCH(EPS!$B5296,'Vensim Variables'!$A:$A,0))</f>
        <v>g pollutant</v>
      </c>
      <c r="I5296" t="str">
        <f t="shared" si="164"/>
        <v>CO</v>
      </c>
      <c r="J5296" t="e">
        <f>INDEX(NoSettings!$C:$C,MATCH(EPS!$A5296,NoSettings!$A:$A,0))</f>
        <v>#N/A</v>
      </c>
      <c r="K5296">
        <f>INDEX(GWP!$C$2:$C$13,MATCH(EPS!I5296,GWP!$B$2:$B$13,0))</f>
        <v>0</v>
      </c>
      <c r="L5296" s="4" t="e">
        <f t="shared" si="165"/>
        <v>#N/A</v>
      </c>
    </row>
    <row r="5297" spans="1:12">
      <c r="A5297" t="s">
        <v>6786</v>
      </c>
      <c r="B5297" t="s">
        <v>6</v>
      </c>
      <c r="C5297" t="s">
        <v>6885</v>
      </c>
      <c r="D5297" t="s">
        <v>1707</v>
      </c>
      <c r="H5297" t="str">
        <f>INDEX('Vensim Variables'!$B:$B,MATCH(EPS!$B5297,'Vensim Variables'!$A:$A,0))</f>
        <v>g pollutant</v>
      </c>
      <c r="I5297" t="str">
        <f t="shared" si="164"/>
        <v>NOx</v>
      </c>
      <c r="J5297" t="e">
        <f>INDEX(NoSettings!$C:$C,MATCH(EPS!$A5297,NoSettings!$A:$A,0))</f>
        <v>#N/A</v>
      </c>
      <c r="K5297">
        <f>INDEX(GWP!$C$2:$C$13,MATCH(EPS!I5297,GWP!$B$2:$B$13,0))</f>
        <v>0</v>
      </c>
      <c r="L5297" s="4" t="e">
        <f t="shared" si="165"/>
        <v>#N/A</v>
      </c>
    </row>
    <row r="5298" spans="1:12">
      <c r="A5298" t="s">
        <v>6787</v>
      </c>
      <c r="B5298" t="s">
        <v>6</v>
      </c>
      <c r="C5298" t="s">
        <v>6885</v>
      </c>
      <c r="D5298" t="s">
        <v>1708</v>
      </c>
      <c r="H5298" t="str">
        <f>INDEX('Vensim Variables'!$B:$B,MATCH(EPS!$B5298,'Vensim Variables'!$A:$A,0))</f>
        <v>g pollutant</v>
      </c>
      <c r="I5298" t="str">
        <f t="shared" si="164"/>
        <v>PM10</v>
      </c>
      <c r="J5298" t="e">
        <f>INDEX(NoSettings!$C:$C,MATCH(EPS!$A5298,NoSettings!$A:$A,0))</f>
        <v>#N/A</v>
      </c>
      <c r="K5298">
        <f>INDEX(GWP!$C$2:$C$13,MATCH(EPS!I5298,GWP!$B$2:$B$13,0))</f>
        <v>0</v>
      </c>
      <c r="L5298" s="4" t="e">
        <f t="shared" si="165"/>
        <v>#N/A</v>
      </c>
    </row>
    <row r="5299" spans="1:12">
      <c r="A5299" t="s">
        <v>6788</v>
      </c>
      <c r="B5299" t="s">
        <v>6</v>
      </c>
      <c r="C5299" t="s">
        <v>6885</v>
      </c>
      <c r="D5299" t="s">
        <v>1709</v>
      </c>
      <c r="H5299" t="str">
        <f>INDEX('Vensim Variables'!$B:$B,MATCH(EPS!$B5299,'Vensim Variables'!$A:$A,0))</f>
        <v>g pollutant</v>
      </c>
      <c r="I5299" t="str">
        <f t="shared" si="164"/>
        <v>PM25</v>
      </c>
      <c r="J5299" t="e">
        <f>INDEX(NoSettings!$C:$C,MATCH(EPS!$A5299,NoSettings!$A:$A,0))</f>
        <v>#N/A</v>
      </c>
      <c r="K5299">
        <f>INDEX(GWP!$C$2:$C$13,MATCH(EPS!I5299,GWP!$B$2:$B$13,0))</f>
        <v>0</v>
      </c>
      <c r="L5299" s="4" t="e">
        <f t="shared" si="165"/>
        <v>#N/A</v>
      </c>
    </row>
    <row r="5300" spans="1:12">
      <c r="A5300" t="s">
        <v>6789</v>
      </c>
      <c r="B5300" t="s">
        <v>6</v>
      </c>
      <c r="C5300" t="s">
        <v>6885</v>
      </c>
      <c r="D5300" t="s">
        <v>1710</v>
      </c>
      <c r="H5300" t="str">
        <f>INDEX('Vensim Variables'!$B:$B,MATCH(EPS!$B5300,'Vensim Variables'!$A:$A,0))</f>
        <v>g pollutant</v>
      </c>
      <c r="I5300" t="str">
        <f t="shared" si="164"/>
        <v>SOx</v>
      </c>
      <c r="J5300" t="e">
        <f>INDEX(NoSettings!$C:$C,MATCH(EPS!$A5300,NoSettings!$A:$A,0))</f>
        <v>#N/A</v>
      </c>
      <c r="K5300">
        <f>INDEX(GWP!$C$2:$C$13,MATCH(EPS!I5300,GWP!$B$2:$B$13,0))</f>
        <v>0</v>
      </c>
      <c r="L5300" s="4" t="e">
        <f t="shared" si="165"/>
        <v>#N/A</v>
      </c>
    </row>
    <row r="5301" spans="1:12">
      <c r="A5301" t="s">
        <v>6790</v>
      </c>
      <c r="B5301" t="s">
        <v>6</v>
      </c>
      <c r="C5301" t="s">
        <v>6885</v>
      </c>
      <c r="D5301" t="s">
        <v>1711</v>
      </c>
      <c r="H5301" t="str">
        <f>INDEX('Vensim Variables'!$B:$B,MATCH(EPS!$B5301,'Vensim Variables'!$A:$A,0))</f>
        <v>g pollutant</v>
      </c>
      <c r="I5301" t="str">
        <f t="shared" si="164"/>
        <v>BC</v>
      </c>
      <c r="J5301" t="e">
        <f>INDEX(NoSettings!$C:$C,MATCH(EPS!$A5301,NoSettings!$A:$A,0))</f>
        <v>#N/A</v>
      </c>
      <c r="K5301">
        <f>INDEX(GWP!$C$2:$C$13,MATCH(EPS!I5301,GWP!$B$2:$B$13,0))</f>
        <v>0</v>
      </c>
      <c r="L5301" s="4" t="e">
        <f t="shared" si="165"/>
        <v>#N/A</v>
      </c>
    </row>
    <row r="5302" spans="1:12">
      <c r="A5302" t="s">
        <v>6791</v>
      </c>
      <c r="B5302" t="s">
        <v>6</v>
      </c>
      <c r="C5302" t="s">
        <v>6885</v>
      </c>
      <c r="D5302" t="s">
        <v>1712</v>
      </c>
      <c r="H5302" t="str">
        <f>INDEX('Vensim Variables'!$B:$B,MATCH(EPS!$B5302,'Vensim Variables'!$A:$A,0))</f>
        <v>g pollutant</v>
      </c>
      <c r="I5302" t="str">
        <f t="shared" si="164"/>
        <v>OC</v>
      </c>
      <c r="J5302" t="e">
        <f>INDEX(NoSettings!$C:$C,MATCH(EPS!$A5302,NoSettings!$A:$A,0))</f>
        <v>#N/A</v>
      </c>
      <c r="K5302">
        <f>INDEX(GWP!$C$2:$C$13,MATCH(EPS!I5302,GWP!$B$2:$B$13,0))</f>
        <v>0</v>
      </c>
      <c r="L5302" s="4" t="e">
        <f t="shared" si="165"/>
        <v>#N/A</v>
      </c>
    </row>
    <row r="5303" spans="1:12">
      <c r="A5303" t="s">
        <v>6792</v>
      </c>
      <c r="B5303" t="s">
        <v>6</v>
      </c>
      <c r="C5303" t="s">
        <v>6885</v>
      </c>
      <c r="D5303" t="s">
        <v>1713</v>
      </c>
      <c r="H5303" t="str">
        <f>INDEX('Vensim Variables'!$B:$B,MATCH(EPS!$B5303,'Vensim Variables'!$A:$A,0))</f>
        <v>g pollutant</v>
      </c>
      <c r="I5303" t="str">
        <f t="shared" si="164"/>
        <v>CH4</v>
      </c>
      <c r="J5303" t="e">
        <f>INDEX(NoSettings!$C:$C,MATCH(EPS!$A5303,NoSettings!$A:$A,0))</f>
        <v>#N/A</v>
      </c>
      <c r="K5303">
        <f>INDEX(GWP!$C$2:$C$13,MATCH(EPS!I5303,GWP!$B$2:$B$13,0))</f>
        <v>28</v>
      </c>
      <c r="L5303" s="4" t="e">
        <f t="shared" si="165"/>
        <v>#N/A</v>
      </c>
    </row>
    <row r="5304" spans="1:12">
      <c r="A5304" t="s">
        <v>6793</v>
      </c>
      <c r="B5304" t="s">
        <v>6</v>
      </c>
      <c r="C5304" t="s">
        <v>6885</v>
      </c>
      <c r="D5304" t="s">
        <v>1714</v>
      </c>
      <c r="H5304" t="str">
        <f>INDEX('Vensim Variables'!$B:$B,MATCH(EPS!$B5304,'Vensim Variables'!$A:$A,0))</f>
        <v>g pollutant</v>
      </c>
      <c r="I5304" t="str">
        <f t="shared" si="164"/>
        <v>N2O</v>
      </c>
      <c r="J5304" t="e">
        <f>INDEX(NoSettings!$C:$C,MATCH(EPS!$A5304,NoSettings!$A:$A,0))</f>
        <v>#N/A</v>
      </c>
      <c r="K5304">
        <f>INDEX(GWP!$C$2:$C$13,MATCH(EPS!I5304,GWP!$B$2:$B$13,0))</f>
        <v>265</v>
      </c>
      <c r="L5304" s="4" t="e">
        <f t="shared" si="165"/>
        <v>#N/A</v>
      </c>
    </row>
    <row r="5305" spans="1:12">
      <c r="A5305" t="s">
        <v>6794</v>
      </c>
      <c r="B5305" t="s">
        <v>6</v>
      </c>
      <c r="C5305" t="s">
        <v>6885</v>
      </c>
      <c r="D5305" t="s">
        <v>1715</v>
      </c>
      <c r="H5305" t="str">
        <f>INDEX('Vensim Variables'!$B:$B,MATCH(EPS!$B5305,'Vensim Variables'!$A:$A,0))</f>
        <v>g pollutant</v>
      </c>
      <c r="I5305" t="str">
        <f t="shared" si="164"/>
        <v>F gases</v>
      </c>
      <c r="J5305" t="e">
        <f>INDEX(NoSettings!$C:$C,MATCH(EPS!$A5305,NoSettings!$A:$A,0))</f>
        <v>#N/A</v>
      </c>
      <c r="K5305">
        <f>INDEX(GWP!$C$2:$C$13,MATCH(EPS!I5305,GWP!$B$2:$B$13,0))</f>
        <v>1</v>
      </c>
      <c r="L5305" s="4" t="e">
        <f t="shared" si="165"/>
        <v>#N/A</v>
      </c>
    </row>
    <row r="5306" spans="1:12">
      <c r="A5306" t="s">
        <v>6795</v>
      </c>
      <c r="B5306" t="s">
        <v>6</v>
      </c>
      <c r="C5306" t="s">
        <v>6886</v>
      </c>
      <c r="D5306" t="s">
        <v>1702</v>
      </c>
      <c r="H5306" t="str">
        <f>INDEX('Vensim Variables'!$B:$B,MATCH(EPS!$B5306,'Vensim Variables'!$A:$A,0))</f>
        <v>g pollutant</v>
      </c>
      <c r="I5306" t="str">
        <f t="shared" si="164"/>
        <v>CO2</v>
      </c>
      <c r="J5306" t="e">
        <f>INDEX(NoSettings!$C:$C,MATCH(EPS!$A5306,NoSettings!$A:$A,0))</f>
        <v>#N/A</v>
      </c>
      <c r="K5306">
        <f>INDEX(GWP!$C$2:$C$13,MATCH(EPS!I5306,GWP!$B$2:$B$13,0))</f>
        <v>1</v>
      </c>
      <c r="L5306" s="4" t="e">
        <f t="shared" si="165"/>
        <v>#N/A</v>
      </c>
    </row>
    <row r="5307" spans="1:12">
      <c r="A5307" t="s">
        <v>6796</v>
      </c>
      <c r="B5307" t="s">
        <v>6</v>
      </c>
      <c r="C5307" t="s">
        <v>6886</v>
      </c>
      <c r="D5307" t="s">
        <v>1705</v>
      </c>
      <c r="H5307" t="str">
        <f>INDEX('Vensim Variables'!$B:$B,MATCH(EPS!$B5307,'Vensim Variables'!$A:$A,0))</f>
        <v>g pollutant</v>
      </c>
      <c r="I5307" t="str">
        <f t="shared" si="164"/>
        <v>VOC</v>
      </c>
      <c r="J5307" t="e">
        <f>INDEX(NoSettings!$C:$C,MATCH(EPS!$A5307,NoSettings!$A:$A,0))</f>
        <v>#N/A</v>
      </c>
      <c r="K5307">
        <f>INDEX(GWP!$C$2:$C$13,MATCH(EPS!I5307,GWP!$B$2:$B$13,0))</f>
        <v>0</v>
      </c>
      <c r="L5307" s="4" t="e">
        <f t="shared" si="165"/>
        <v>#N/A</v>
      </c>
    </row>
    <row r="5308" spans="1:12">
      <c r="A5308" t="s">
        <v>6797</v>
      </c>
      <c r="B5308" t="s">
        <v>6</v>
      </c>
      <c r="C5308" t="s">
        <v>6886</v>
      </c>
      <c r="D5308" t="s">
        <v>1706</v>
      </c>
      <c r="H5308" t="str">
        <f>INDEX('Vensim Variables'!$B:$B,MATCH(EPS!$B5308,'Vensim Variables'!$A:$A,0))</f>
        <v>g pollutant</v>
      </c>
      <c r="I5308" t="str">
        <f t="shared" si="164"/>
        <v>CO</v>
      </c>
      <c r="J5308" t="e">
        <f>INDEX(NoSettings!$C:$C,MATCH(EPS!$A5308,NoSettings!$A:$A,0))</f>
        <v>#N/A</v>
      </c>
      <c r="K5308">
        <f>INDEX(GWP!$C$2:$C$13,MATCH(EPS!I5308,GWP!$B$2:$B$13,0))</f>
        <v>0</v>
      </c>
      <c r="L5308" s="4" t="e">
        <f t="shared" si="165"/>
        <v>#N/A</v>
      </c>
    </row>
    <row r="5309" spans="1:12">
      <c r="A5309" t="s">
        <v>6798</v>
      </c>
      <c r="B5309" t="s">
        <v>6</v>
      </c>
      <c r="C5309" t="s">
        <v>6886</v>
      </c>
      <c r="D5309" t="s">
        <v>1707</v>
      </c>
      <c r="H5309" t="str">
        <f>INDEX('Vensim Variables'!$B:$B,MATCH(EPS!$B5309,'Vensim Variables'!$A:$A,0))</f>
        <v>g pollutant</v>
      </c>
      <c r="I5309" t="str">
        <f t="shared" si="164"/>
        <v>NOx</v>
      </c>
      <c r="J5309" t="e">
        <f>INDEX(NoSettings!$C:$C,MATCH(EPS!$A5309,NoSettings!$A:$A,0))</f>
        <v>#N/A</v>
      </c>
      <c r="K5309">
        <f>INDEX(GWP!$C$2:$C$13,MATCH(EPS!I5309,GWP!$B$2:$B$13,0))</f>
        <v>0</v>
      </c>
      <c r="L5309" s="4" t="e">
        <f t="shared" si="165"/>
        <v>#N/A</v>
      </c>
    </row>
    <row r="5310" spans="1:12">
      <c r="A5310" t="s">
        <v>6799</v>
      </c>
      <c r="B5310" t="s">
        <v>6</v>
      </c>
      <c r="C5310" t="s">
        <v>6886</v>
      </c>
      <c r="D5310" t="s">
        <v>1708</v>
      </c>
      <c r="H5310" t="str">
        <f>INDEX('Vensim Variables'!$B:$B,MATCH(EPS!$B5310,'Vensim Variables'!$A:$A,0))</f>
        <v>g pollutant</v>
      </c>
      <c r="I5310" t="str">
        <f t="shared" si="164"/>
        <v>PM10</v>
      </c>
      <c r="J5310" t="e">
        <f>INDEX(NoSettings!$C:$C,MATCH(EPS!$A5310,NoSettings!$A:$A,0))</f>
        <v>#N/A</v>
      </c>
      <c r="K5310">
        <f>INDEX(GWP!$C$2:$C$13,MATCH(EPS!I5310,GWP!$B$2:$B$13,0))</f>
        <v>0</v>
      </c>
      <c r="L5310" s="4" t="e">
        <f t="shared" si="165"/>
        <v>#N/A</v>
      </c>
    </row>
    <row r="5311" spans="1:12">
      <c r="A5311" t="s">
        <v>6800</v>
      </c>
      <c r="B5311" t="s">
        <v>6</v>
      </c>
      <c r="C5311" t="s">
        <v>6886</v>
      </c>
      <c r="D5311" t="s">
        <v>1709</v>
      </c>
      <c r="H5311" t="str">
        <f>INDEX('Vensim Variables'!$B:$B,MATCH(EPS!$B5311,'Vensim Variables'!$A:$A,0))</f>
        <v>g pollutant</v>
      </c>
      <c r="I5311" t="str">
        <f t="shared" si="164"/>
        <v>PM25</v>
      </c>
      <c r="J5311" t="e">
        <f>INDEX(NoSettings!$C:$C,MATCH(EPS!$A5311,NoSettings!$A:$A,0))</f>
        <v>#N/A</v>
      </c>
      <c r="K5311">
        <f>INDEX(GWP!$C$2:$C$13,MATCH(EPS!I5311,GWP!$B$2:$B$13,0))</f>
        <v>0</v>
      </c>
      <c r="L5311" s="4" t="e">
        <f t="shared" si="165"/>
        <v>#N/A</v>
      </c>
    </row>
    <row r="5312" spans="1:12">
      <c r="A5312" t="s">
        <v>6801</v>
      </c>
      <c r="B5312" t="s">
        <v>6</v>
      </c>
      <c r="C5312" t="s">
        <v>6886</v>
      </c>
      <c r="D5312" t="s">
        <v>1710</v>
      </c>
      <c r="H5312" t="str">
        <f>INDEX('Vensim Variables'!$B:$B,MATCH(EPS!$B5312,'Vensim Variables'!$A:$A,0))</f>
        <v>g pollutant</v>
      </c>
      <c r="I5312" t="str">
        <f t="shared" si="164"/>
        <v>SOx</v>
      </c>
      <c r="J5312" t="e">
        <f>INDEX(NoSettings!$C:$C,MATCH(EPS!$A5312,NoSettings!$A:$A,0))</f>
        <v>#N/A</v>
      </c>
      <c r="K5312">
        <f>INDEX(GWP!$C$2:$C$13,MATCH(EPS!I5312,GWP!$B$2:$B$13,0))</f>
        <v>0</v>
      </c>
      <c r="L5312" s="4" t="e">
        <f t="shared" si="165"/>
        <v>#N/A</v>
      </c>
    </row>
    <row r="5313" spans="1:12">
      <c r="A5313" t="s">
        <v>6802</v>
      </c>
      <c r="B5313" t="s">
        <v>6</v>
      </c>
      <c r="C5313" t="s">
        <v>6886</v>
      </c>
      <c r="D5313" t="s">
        <v>1711</v>
      </c>
      <c r="H5313" t="str">
        <f>INDEX('Vensim Variables'!$B:$B,MATCH(EPS!$B5313,'Vensim Variables'!$A:$A,0))</f>
        <v>g pollutant</v>
      </c>
      <c r="I5313" t="str">
        <f t="shared" si="164"/>
        <v>BC</v>
      </c>
      <c r="J5313" t="e">
        <f>INDEX(NoSettings!$C:$C,MATCH(EPS!$A5313,NoSettings!$A:$A,0))</f>
        <v>#N/A</v>
      </c>
      <c r="K5313">
        <f>INDEX(GWP!$C$2:$C$13,MATCH(EPS!I5313,GWP!$B$2:$B$13,0))</f>
        <v>0</v>
      </c>
      <c r="L5313" s="4" t="e">
        <f t="shared" si="165"/>
        <v>#N/A</v>
      </c>
    </row>
    <row r="5314" spans="1:12">
      <c r="A5314" t="s">
        <v>6803</v>
      </c>
      <c r="B5314" t="s">
        <v>6</v>
      </c>
      <c r="C5314" t="s">
        <v>6886</v>
      </c>
      <c r="D5314" t="s">
        <v>1712</v>
      </c>
      <c r="H5314" t="str">
        <f>INDEX('Vensim Variables'!$B:$B,MATCH(EPS!$B5314,'Vensim Variables'!$A:$A,0))</f>
        <v>g pollutant</v>
      </c>
      <c r="I5314" t="str">
        <f t="shared" si="164"/>
        <v>OC</v>
      </c>
      <c r="J5314" t="e">
        <f>INDEX(NoSettings!$C:$C,MATCH(EPS!$A5314,NoSettings!$A:$A,0))</f>
        <v>#N/A</v>
      </c>
      <c r="K5314">
        <f>INDEX(GWP!$C$2:$C$13,MATCH(EPS!I5314,GWP!$B$2:$B$13,0))</f>
        <v>0</v>
      </c>
      <c r="L5314" s="4" t="e">
        <f t="shared" si="165"/>
        <v>#N/A</v>
      </c>
    </row>
    <row r="5315" spans="1:12">
      <c r="A5315" t="s">
        <v>6804</v>
      </c>
      <c r="B5315" t="s">
        <v>6</v>
      </c>
      <c r="C5315" t="s">
        <v>6886</v>
      </c>
      <c r="D5315" t="s">
        <v>1713</v>
      </c>
      <c r="H5315" t="str">
        <f>INDEX('Vensim Variables'!$B:$B,MATCH(EPS!$B5315,'Vensim Variables'!$A:$A,0))</f>
        <v>g pollutant</v>
      </c>
      <c r="I5315" t="str">
        <f t="shared" ref="I5315:I5378" si="166">IF(OR(C5315="CO2",C5315="CH4",C5315="N2O",C5315="F gases",C5315="VOC",C5315="CO",C5315="NOx",C5315="PM10",C5315="PM25",C5315="SOx",C5315="BC",C5315="OC"),C5315,IF(OR(D5315="CO2",D5315="CH4",D5315="N2O",D5315="F gases",D5315="VOC",D5315="CO",D5315="NOx",D5315="PM10",D5315="PM25",D5315="SOx",D5315="BC",D5315="OC"),D5315,IF(OR(E5315="CO2",E5315="CH4",E5315="N2O",E5315="F gases",E5315="VOC",E5315="CO",E5315="NOx",E5315="PM10",E5315="PM25",E5315="SOx",E5315="BC",E5315="OC"),E5315,"NA")))</f>
        <v>CH4</v>
      </c>
      <c r="J5315" t="e">
        <f>INDEX(NoSettings!$C:$C,MATCH(EPS!$A5315,NoSettings!$A:$A,0))</f>
        <v>#N/A</v>
      </c>
      <c r="K5315">
        <f>INDEX(GWP!$C$2:$C$13,MATCH(EPS!I5315,GWP!$B$2:$B$13,0))</f>
        <v>28</v>
      </c>
      <c r="L5315" s="4" t="e">
        <f t="shared" ref="L5315:L5378" si="167">IF(H5315="g pollutant",K5315*J5315/10^12,IF(H5315="MMTCO2e",J5315,IF(H5315="MWh",J5315,0)))</f>
        <v>#N/A</v>
      </c>
    </row>
    <row r="5316" spans="1:12">
      <c r="A5316" t="s">
        <v>6805</v>
      </c>
      <c r="B5316" t="s">
        <v>6</v>
      </c>
      <c r="C5316" t="s">
        <v>6886</v>
      </c>
      <c r="D5316" t="s">
        <v>1714</v>
      </c>
      <c r="H5316" t="str">
        <f>INDEX('Vensim Variables'!$B:$B,MATCH(EPS!$B5316,'Vensim Variables'!$A:$A,0))</f>
        <v>g pollutant</v>
      </c>
      <c r="I5316" t="str">
        <f t="shared" si="166"/>
        <v>N2O</v>
      </c>
      <c r="J5316" t="e">
        <f>INDEX(NoSettings!$C:$C,MATCH(EPS!$A5316,NoSettings!$A:$A,0))</f>
        <v>#N/A</v>
      </c>
      <c r="K5316">
        <f>INDEX(GWP!$C$2:$C$13,MATCH(EPS!I5316,GWP!$B$2:$B$13,0))</f>
        <v>265</v>
      </c>
      <c r="L5316" s="4" t="e">
        <f t="shared" si="167"/>
        <v>#N/A</v>
      </c>
    </row>
    <row r="5317" spans="1:12">
      <c r="A5317" t="s">
        <v>6806</v>
      </c>
      <c r="B5317" t="s">
        <v>6</v>
      </c>
      <c r="C5317" t="s">
        <v>6886</v>
      </c>
      <c r="D5317" t="s">
        <v>1715</v>
      </c>
      <c r="H5317" t="str">
        <f>INDEX('Vensim Variables'!$B:$B,MATCH(EPS!$B5317,'Vensim Variables'!$A:$A,0))</f>
        <v>g pollutant</v>
      </c>
      <c r="I5317" t="str">
        <f t="shared" si="166"/>
        <v>F gases</v>
      </c>
      <c r="J5317" t="e">
        <f>INDEX(NoSettings!$C:$C,MATCH(EPS!$A5317,NoSettings!$A:$A,0))</f>
        <v>#N/A</v>
      </c>
      <c r="K5317">
        <f>INDEX(GWP!$C$2:$C$13,MATCH(EPS!I5317,GWP!$B$2:$B$13,0))</f>
        <v>1</v>
      </c>
      <c r="L5317" s="4" t="e">
        <f t="shared" si="167"/>
        <v>#N/A</v>
      </c>
    </row>
    <row r="5318" spans="1:12">
      <c r="A5318" t="s">
        <v>6807</v>
      </c>
      <c r="B5318" t="s">
        <v>6</v>
      </c>
      <c r="C5318" t="s">
        <v>6887</v>
      </c>
      <c r="D5318" t="s">
        <v>1702</v>
      </c>
      <c r="H5318" t="str">
        <f>INDEX('Vensim Variables'!$B:$B,MATCH(EPS!$B5318,'Vensim Variables'!$A:$A,0))</f>
        <v>g pollutant</v>
      </c>
      <c r="I5318" t="str">
        <f t="shared" si="166"/>
        <v>CO2</v>
      </c>
      <c r="J5318" t="e">
        <f>INDEX(NoSettings!$C:$C,MATCH(EPS!$A5318,NoSettings!$A:$A,0))</f>
        <v>#N/A</v>
      </c>
      <c r="K5318">
        <f>INDEX(GWP!$C$2:$C$13,MATCH(EPS!I5318,GWP!$B$2:$B$13,0))</f>
        <v>1</v>
      </c>
      <c r="L5318" s="4" t="e">
        <f t="shared" si="167"/>
        <v>#N/A</v>
      </c>
    </row>
    <row r="5319" spans="1:12">
      <c r="A5319" t="s">
        <v>6808</v>
      </c>
      <c r="B5319" t="s">
        <v>6</v>
      </c>
      <c r="C5319" t="s">
        <v>6887</v>
      </c>
      <c r="D5319" t="s">
        <v>1705</v>
      </c>
      <c r="H5319" t="str">
        <f>INDEX('Vensim Variables'!$B:$B,MATCH(EPS!$B5319,'Vensim Variables'!$A:$A,0))</f>
        <v>g pollutant</v>
      </c>
      <c r="I5319" t="str">
        <f t="shared" si="166"/>
        <v>VOC</v>
      </c>
      <c r="J5319" t="e">
        <f>INDEX(NoSettings!$C:$C,MATCH(EPS!$A5319,NoSettings!$A:$A,0))</f>
        <v>#N/A</v>
      </c>
      <c r="K5319">
        <f>INDEX(GWP!$C$2:$C$13,MATCH(EPS!I5319,GWP!$B$2:$B$13,0))</f>
        <v>0</v>
      </c>
      <c r="L5319" s="4" t="e">
        <f t="shared" si="167"/>
        <v>#N/A</v>
      </c>
    </row>
    <row r="5320" spans="1:12">
      <c r="A5320" t="s">
        <v>6809</v>
      </c>
      <c r="B5320" t="s">
        <v>6</v>
      </c>
      <c r="C5320" t="s">
        <v>6887</v>
      </c>
      <c r="D5320" t="s">
        <v>1706</v>
      </c>
      <c r="H5320" t="str">
        <f>INDEX('Vensim Variables'!$B:$B,MATCH(EPS!$B5320,'Vensim Variables'!$A:$A,0))</f>
        <v>g pollutant</v>
      </c>
      <c r="I5320" t="str">
        <f t="shared" si="166"/>
        <v>CO</v>
      </c>
      <c r="J5320" t="e">
        <f>INDEX(NoSettings!$C:$C,MATCH(EPS!$A5320,NoSettings!$A:$A,0))</f>
        <v>#N/A</v>
      </c>
      <c r="K5320">
        <f>INDEX(GWP!$C$2:$C$13,MATCH(EPS!I5320,GWP!$B$2:$B$13,0))</f>
        <v>0</v>
      </c>
      <c r="L5320" s="4" t="e">
        <f t="shared" si="167"/>
        <v>#N/A</v>
      </c>
    </row>
    <row r="5321" spans="1:12">
      <c r="A5321" t="s">
        <v>6810</v>
      </c>
      <c r="B5321" t="s">
        <v>6</v>
      </c>
      <c r="C5321" t="s">
        <v>6887</v>
      </c>
      <c r="D5321" t="s">
        <v>1707</v>
      </c>
      <c r="H5321" t="str">
        <f>INDEX('Vensim Variables'!$B:$B,MATCH(EPS!$B5321,'Vensim Variables'!$A:$A,0))</f>
        <v>g pollutant</v>
      </c>
      <c r="I5321" t="str">
        <f t="shared" si="166"/>
        <v>NOx</v>
      </c>
      <c r="J5321" t="e">
        <f>INDEX(NoSettings!$C:$C,MATCH(EPS!$A5321,NoSettings!$A:$A,0))</f>
        <v>#N/A</v>
      </c>
      <c r="K5321">
        <f>INDEX(GWP!$C$2:$C$13,MATCH(EPS!I5321,GWP!$B$2:$B$13,0))</f>
        <v>0</v>
      </c>
      <c r="L5321" s="4" t="e">
        <f t="shared" si="167"/>
        <v>#N/A</v>
      </c>
    </row>
    <row r="5322" spans="1:12">
      <c r="A5322" t="s">
        <v>6811</v>
      </c>
      <c r="B5322" t="s">
        <v>6</v>
      </c>
      <c r="C5322" t="s">
        <v>6887</v>
      </c>
      <c r="D5322" t="s">
        <v>1708</v>
      </c>
      <c r="H5322" t="str">
        <f>INDEX('Vensim Variables'!$B:$B,MATCH(EPS!$B5322,'Vensim Variables'!$A:$A,0))</f>
        <v>g pollutant</v>
      </c>
      <c r="I5322" t="str">
        <f t="shared" si="166"/>
        <v>PM10</v>
      </c>
      <c r="J5322" t="e">
        <f>INDEX(NoSettings!$C:$C,MATCH(EPS!$A5322,NoSettings!$A:$A,0))</f>
        <v>#N/A</v>
      </c>
      <c r="K5322">
        <f>INDEX(GWP!$C$2:$C$13,MATCH(EPS!I5322,GWP!$B$2:$B$13,0))</f>
        <v>0</v>
      </c>
      <c r="L5322" s="4" t="e">
        <f t="shared" si="167"/>
        <v>#N/A</v>
      </c>
    </row>
    <row r="5323" spans="1:12">
      <c r="A5323" t="s">
        <v>6812</v>
      </c>
      <c r="B5323" t="s">
        <v>6</v>
      </c>
      <c r="C5323" t="s">
        <v>6887</v>
      </c>
      <c r="D5323" t="s">
        <v>1709</v>
      </c>
      <c r="H5323" t="str">
        <f>INDEX('Vensim Variables'!$B:$B,MATCH(EPS!$B5323,'Vensim Variables'!$A:$A,0))</f>
        <v>g pollutant</v>
      </c>
      <c r="I5323" t="str">
        <f t="shared" si="166"/>
        <v>PM25</v>
      </c>
      <c r="J5323" t="e">
        <f>INDEX(NoSettings!$C:$C,MATCH(EPS!$A5323,NoSettings!$A:$A,0))</f>
        <v>#N/A</v>
      </c>
      <c r="K5323">
        <f>INDEX(GWP!$C$2:$C$13,MATCH(EPS!I5323,GWP!$B$2:$B$13,0))</f>
        <v>0</v>
      </c>
      <c r="L5323" s="4" t="e">
        <f t="shared" si="167"/>
        <v>#N/A</v>
      </c>
    </row>
    <row r="5324" spans="1:12">
      <c r="A5324" t="s">
        <v>6813</v>
      </c>
      <c r="B5324" t="s">
        <v>6</v>
      </c>
      <c r="C5324" t="s">
        <v>6887</v>
      </c>
      <c r="D5324" t="s">
        <v>1710</v>
      </c>
      <c r="H5324" t="str">
        <f>INDEX('Vensim Variables'!$B:$B,MATCH(EPS!$B5324,'Vensim Variables'!$A:$A,0))</f>
        <v>g pollutant</v>
      </c>
      <c r="I5324" t="str">
        <f t="shared" si="166"/>
        <v>SOx</v>
      </c>
      <c r="J5324" t="e">
        <f>INDEX(NoSettings!$C:$C,MATCH(EPS!$A5324,NoSettings!$A:$A,0))</f>
        <v>#N/A</v>
      </c>
      <c r="K5324">
        <f>INDEX(GWP!$C$2:$C$13,MATCH(EPS!I5324,GWP!$B$2:$B$13,0))</f>
        <v>0</v>
      </c>
      <c r="L5324" s="4" t="e">
        <f t="shared" si="167"/>
        <v>#N/A</v>
      </c>
    </row>
    <row r="5325" spans="1:12">
      <c r="A5325" t="s">
        <v>6814</v>
      </c>
      <c r="B5325" t="s">
        <v>6</v>
      </c>
      <c r="C5325" t="s">
        <v>6887</v>
      </c>
      <c r="D5325" t="s">
        <v>1711</v>
      </c>
      <c r="H5325" t="str">
        <f>INDEX('Vensim Variables'!$B:$B,MATCH(EPS!$B5325,'Vensim Variables'!$A:$A,0))</f>
        <v>g pollutant</v>
      </c>
      <c r="I5325" t="str">
        <f t="shared" si="166"/>
        <v>BC</v>
      </c>
      <c r="J5325" t="e">
        <f>INDEX(NoSettings!$C:$C,MATCH(EPS!$A5325,NoSettings!$A:$A,0))</f>
        <v>#N/A</v>
      </c>
      <c r="K5325">
        <f>INDEX(GWP!$C$2:$C$13,MATCH(EPS!I5325,GWP!$B$2:$B$13,0))</f>
        <v>0</v>
      </c>
      <c r="L5325" s="4" t="e">
        <f t="shared" si="167"/>
        <v>#N/A</v>
      </c>
    </row>
    <row r="5326" spans="1:12">
      <c r="A5326" t="s">
        <v>6815</v>
      </c>
      <c r="B5326" t="s">
        <v>6</v>
      </c>
      <c r="C5326" t="s">
        <v>6887</v>
      </c>
      <c r="D5326" t="s">
        <v>1712</v>
      </c>
      <c r="H5326" t="str">
        <f>INDEX('Vensim Variables'!$B:$B,MATCH(EPS!$B5326,'Vensim Variables'!$A:$A,0))</f>
        <v>g pollutant</v>
      </c>
      <c r="I5326" t="str">
        <f t="shared" si="166"/>
        <v>OC</v>
      </c>
      <c r="J5326" t="e">
        <f>INDEX(NoSettings!$C:$C,MATCH(EPS!$A5326,NoSettings!$A:$A,0))</f>
        <v>#N/A</v>
      </c>
      <c r="K5326">
        <f>INDEX(GWP!$C$2:$C$13,MATCH(EPS!I5326,GWP!$B$2:$B$13,0))</f>
        <v>0</v>
      </c>
      <c r="L5326" s="4" t="e">
        <f t="shared" si="167"/>
        <v>#N/A</v>
      </c>
    </row>
    <row r="5327" spans="1:12">
      <c r="A5327" t="s">
        <v>6816</v>
      </c>
      <c r="B5327" t="s">
        <v>6</v>
      </c>
      <c r="C5327" t="s">
        <v>6887</v>
      </c>
      <c r="D5327" t="s">
        <v>1713</v>
      </c>
      <c r="H5327" t="str">
        <f>INDEX('Vensim Variables'!$B:$B,MATCH(EPS!$B5327,'Vensim Variables'!$A:$A,0))</f>
        <v>g pollutant</v>
      </c>
      <c r="I5327" t="str">
        <f t="shared" si="166"/>
        <v>CH4</v>
      </c>
      <c r="J5327" t="e">
        <f>INDEX(NoSettings!$C:$C,MATCH(EPS!$A5327,NoSettings!$A:$A,0))</f>
        <v>#N/A</v>
      </c>
      <c r="K5327">
        <f>INDEX(GWP!$C$2:$C$13,MATCH(EPS!I5327,GWP!$B$2:$B$13,0))</f>
        <v>28</v>
      </c>
      <c r="L5327" s="4" t="e">
        <f t="shared" si="167"/>
        <v>#N/A</v>
      </c>
    </row>
    <row r="5328" spans="1:12">
      <c r="A5328" t="s">
        <v>6817</v>
      </c>
      <c r="B5328" t="s">
        <v>6</v>
      </c>
      <c r="C5328" t="s">
        <v>6887</v>
      </c>
      <c r="D5328" t="s">
        <v>1714</v>
      </c>
      <c r="H5328" t="str">
        <f>INDEX('Vensim Variables'!$B:$B,MATCH(EPS!$B5328,'Vensim Variables'!$A:$A,0))</f>
        <v>g pollutant</v>
      </c>
      <c r="I5328" t="str">
        <f t="shared" si="166"/>
        <v>N2O</v>
      </c>
      <c r="J5328" t="e">
        <f>INDEX(NoSettings!$C:$C,MATCH(EPS!$A5328,NoSettings!$A:$A,0))</f>
        <v>#N/A</v>
      </c>
      <c r="K5328">
        <f>INDEX(GWP!$C$2:$C$13,MATCH(EPS!I5328,GWP!$B$2:$B$13,0))</f>
        <v>265</v>
      </c>
      <c r="L5328" s="4" t="e">
        <f t="shared" si="167"/>
        <v>#N/A</v>
      </c>
    </row>
    <row r="5329" spans="1:12">
      <c r="A5329" t="s">
        <v>6818</v>
      </c>
      <c r="B5329" t="s">
        <v>6</v>
      </c>
      <c r="C5329" t="s">
        <v>6887</v>
      </c>
      <c r="D5329" t="s">
        <v>1715</v>
      </c>
      <c r="H5329" t="str">
        <f>INDEX('Vensim Variables'!$B:$B,MATCH(EPS!$B5329,'Vensim Variables'!$A:$A,0))</f>
        <v>g pollutant</v>
      </c>
      <c r="I5329" t="str">
        <f t="shared" si="166"/>
        <v>F gases</v>
      </c>
      <c r="J5329" t="e">
        <f>INDEX(NoSettings!$C:$C,MATCH(EPS!$A5329,NoSettings!$A:$A,0))</f>
        <v>#N/A</v>
      </c>
      <c r="K5329">
        <f>INDEX(GWP!$C$2:$C$13,MATCH(EPS!I5329,GWP!$B$2:$B$13,0))</f>
        <v>1</v>
      </c>
      <c r="L5329" s="4" t="e">
        <f t="shared" si="167"/>
        <v>#N/A</v>
      </c>
    </row>
    <row r="5330" spans="1:12">
      <c r="A5330" t="s">
        <v>6819</v>
      </c>
      <c r="B5330" t="s">
        <v>6</v>
      </c>
      <c r="C5330" t="s">
        <v>6888</v>
      </c>
      <c r="D5330" t="s">
        <v>1702</v>
      </c>
      <c r="H5330" t="str">
        <f>INDEX('Vensim Variables'!$B:$B,MATCH(EPS!$B5330,'Vensim Variables'!$A:$A,0))</f>
        <v>g pollutant</v>
      </c>
      <c r="I5330" t="str">
        <f t="shared" si="166"/>
        <v>CO2</v>
      </c>
      <c r="J5330" t="e">
        <f>INDEX(NoSettings!$C:$C,MATCH(EPS!$A5330,NoSettings!$A:$A,0))</f>
        <v>#N/A</v>
      </c>
      <c r="K5330">
        <f>INDEX(GWP!$C$2:$C$13,MATCH(EPS!I5330,GWP!$B$2:$B$13,0))</f>
        <v>1</v>
      </c>
      <c r="L5330" s="4" t="e">
        <f t="shared" si="167"/>
        <v>#N/A</v>
      </c>
    </row>
    <row r="5331" spans="1:12">
      <c r="A5331" t="s">
        <v>6820</v>
      </c>
      <c r="B5331" t="s">
        <v>6</v>
      </c>
      <c r="C5331" t="s">
        <v>6888</v>
      </c>
      <c r="D5331" t="s">
        <v>1705</v>
      </c>
      <c r="H5331" t="str">
        <f>INDEX('Vensim Variables'!$B:$B,MATCH(EPS!$B5331,'Vensim Variables'!$A:$A,0))</f>
        <v>g pollutant</v>
      </c>
      <c r="I5331" t="str">
        <f t="shared" si="166"/>
        <v>VOC</v>
      </c>
      <c r="J5331" t="e">
        <f>INDEX(NoSettings!$C:$C,MATCH(EPS!$A5331,NoSettings!$A:$A,0))</f>
        <v>#N/A</v>
      </c>
      <c r="K5331">
        <f>INDEX(GWP!$C$2:$C$13,MATCH(EPS!I5331,GWP!$B$2:$B$13,0))</f>
        <v>0</v>
      </c>
      <c r="L5331" s="4" t="e">
        <f t="shared" si="167"/>
        <v>#N/A</v>
      </c>
    </row>
    <row r="5332" spans="1:12">
      <c r="A5332" t="s">
        <v>6821</v>
      </c>
      <c r="B5332" t="s">
        <v>6</v>
      </c>
      <c r="C5332" t="s">
        <v>6888</v>
      </c>
      <c r="D5332" t="s">
        <v>1706</v>
      </c>
      <c r="H5332" t="str">
        <f>INDEX('Vensim Variables'!$B:$B,MATCH(EPS!$B5332,'Vensim Variables'!$A:$A,0))</f>
        <v>g pollutant</v>
      </c>
      <c r="I5332" t="str">
        <f t="shared" si="166"/>
        <v>CO</v>
      </c>
      <c r="J5332" t="e">
        <f>INDEX(NoSettings!$C:$C,MATCH(EPS!$A5332,NoSettings!$A:$A,0))</f>
        <v>#N/A</v>
      </c>
      <c r="K5332">
        <f>INDEX(GWP!$C$2:$C$13,MATCH(EPS!I5332,GWP!$B$2:$B$13,0))</f>
        <v>0</v>
      </c>
      <c r="L5332" s="4" t="e">
        <f t="shared" si="167"/>
        <v>#N/A</v>
      </c>
    </row>
    <row r="5333" spans="1:12">
      <c r="A5333" t="s">
        <v>6822</v>
      </c>
      <c r="B5333" t="s">
        <v>6</v>
      </c>
      <c r="C5333" t="s">
        <v>6888</v>
      </c>
      <c r="D5333" t="s">
        <v>1707</v>
      </c>
      <c r="H5333" t="str">
        <f>INDEX('Vensim Variables'!$B:$B,MATCH(EPS!$B5333,'Vensim Variables'!$A:$A,0))</f>
        <v>g pollutant</v>
      </c>
      <c r="I5333" t="str">
        <f t="shared" si="166"/>
        <v>NOx</v>
      </c>
      <c r="J5333" t="e">
        <f>INDEX(NoSettings!$C:$C,MATCH(EPS!$A5333,NoSettings!$A:$A,0))</f>
        <v>#N/A</v>
      </c>
      <c r="K5333">
        <f>INDEX(GWP!$C$2:$C$13,MATCH(EPS!I5333,GWP!$B$2:$B$13,0))</f>
        <v>0</v>
      </c>
      <c r="L5333" s="4" t="e">
        <f t="shared" si="167"/>
        <v>#N/A</v>
      </c>
    </row>
    <row r="5334" spans="1:12">
      <c r="A5334" t="s">
        <v>6823</v>
      </c>
      <c r="B5334" t="s">
        <v>6</v>
      </c>
      <c r="C5334" t="s">
        <v>6888</v>
      </c>
      <c r="D5334" t="s">
        <v>1708</v>
      </c>
      <c r="H5334" t="str">
        <f>INDEX('Vensim Variables'!$B:$B,MATCH(EPS!$B5334,'Vensim Variables'!$A:$A,0))</f>
        <v>g pollutant</v>
      </c>
      <c r="I5334" t="str">
        <f t="shared" si="166"/>
        <v>PM10</v>
      </c>
      <c r="J5334" t="e">
        <f>INDEX(NoSettings!$C:$C,MATCH(EPS!$A5334,NoSettings!$A:$A,0))</f>
        <v>#N/A</v>
      </c>
      <c r="K5334">
        <f>INDEX(GWP!$C$2:$C$13,MATCH(EPS!I5334,GWP!$B$2:$B$13,0))</f>
        <v>0</v>
      </c>
      <c r="L5334" s="4" t="e">
        <f t="shared" si="167"/>
        <v>#N/A</v>
      </c>
    </row>
    <row r="5335" spans="1:12">
      <c r="A5335" t="s">
        <v>6824</v>
      </c>
      <c r="B5335" t="s">
        <v>6</v>
      </c>
      <c r="C5335" t="s">
        <v>6888</v>
      </c>
      <c r="D5335" t="s">
        <v>1709</v>
      </c>
      <c r="H5335" t="str">
        <f>INDEX('Vensim Variables'!$B:$B,MATCH(EPS!$B5335,'Vensim Variables'!$A:$A,0))</f>
        <v>g pollutant</v>
      </c>
      <c r="I5335" t="str">
        <f t="shared" si="166"/>
        <v>PM25</v>
      </c>
      <c r="J5335" t="e">
        <f>INDEX(NoSettings!$C:$C,MATCH(EPS!$A5335,NoSettings!$A:$A,0))</f>
        <v>#N/A</v>
      </c>
      <c r="K5335">
        <f>INDEX(GWP!$C$2:$C$13,MATCH(EPS!I5335,GWP!$B$2:$B$13,0))</f>
        <v>0</v>
      </c>
      <c r="L5335" s="4" t="e">
        <f t="shared" si="167"/>
        <v>#N/A</v>
      </c>
    </row>
    <row r="5336" spans="1:12">
      <c r="A5336" t="s">
        <v>6825</v>
      </c>
      <c r="B5336" t="s">
        <v>6</v>
      </c>
      <c r="C5336" t="s">
        <v>6888</v>
      </c>
      <c r="D5336" t="s">
        <v>1710</v>
      </c>
      <c r="H5336" t="str">
        <f>INDEX('Vensim Variables'!$B:$B,MATCH(EPS!$B5336,'Vensim Variables'!$A:$A,0))</f>
        <v>g pollutant</v>
      </c>
      <c r="I5336" t="str">
        <f t="shared" si="166"/>
        <v>SOx</v>
      </c>
      <c r="J5336" t="e">
        <f>INDEX(NoSettings!$C:$C,MATCH(EPS!$A5336,NoSettings!$A:$A,0))</f>
        <v>#N/A</v>
      </c>
      <c r="K5336">
        <f>INDEX(GWP!$C$2:$C$13,MATCH(EPS!I5336,GWP!$B$2:$B$13,0))</f>
        <v>0</v>
      </c>
      <c r="L5336" s="4" t="e">
        <f t="shared" si="167"/>
        <v>#N/A</v>
      </c>
    </row>
    <row r="5337" spans="1:12">
      <c r="A5337" t="s">
        <v>6826</v>
      </c>
      <c r="B5337" t="s">
        <v>6</v>
      </c>
      <c r="C5337" t="s">
        <v>6888</v>
      </c>
      <c r="D5337" t="s">
        <v>1711</v>
      </c>
      <c r="H5337" t="str">
        <f>INDEX('Vensim Variables'!$B:$B,MATCH(EPS!$B5337,'Vensim Variables'!$A:$A,0))</f>
        <v>g pollutant</v>
      </c>
      <c r="I5337" t="str">
        <f t="shared" si="166"/>
        <v>BC</v>
      </c>
      <c r="J5337" t="e">
        <f>INDEX(NoSettings!$C:$C,MATCH(EPS!$A5337,NoSettings!$A:$A,0))</f>
        <v>#N/A</v>
      </c>
      <c r="K5337">
        <f>INDEX(GWP!$C$2:$C$13,MATCH(EPS!I5337,GWP!$B$2:$B$13,0))</f>
        <v>0</v>
      </c>
      <c r="L5337" s="4" t="e">
        <f t="shared" si="167"/>
        <v>#N/A</v>
      </c>
    </row>
    <row r="5338" spans="1:12">
      <c r="A5338" t="s">
        <v>6827</v>
      </c>
      <c r="B5338" t="s">
        <v>6</v>
      </c>
      <c r="C5338" t="s">
        <v>6888</v>
      </c>
      <c r="D5338" t="s">
        <v>1712</v>
      </c>
      <c r="H5338" t="str">
        <f>INDEX('Vensim Variables'!$B:$B,MATCH(EPS!$B5338,'Vensim Variables'!$A:$A,0))</f>
        <v>g pollutant</v>
      </c>
      <c r="I5338" t="str">
        <f t="shared" si="166"/>
        <v>OC</v>
      </c>
      <c r="J5338" t="e">
        <f>INDEX(NoSettings!$C:$C,MATCH(EPS!$A5338,NoSettings!$A:$A,0))</f>
        <v>#N/A</v>
      </c>
      <c r="K5338">
        <f>INDEX(GWP!$C$2:$C$13,MATCH(EPS!I5338,GWP!$B$2:$B$13,0))</f>
        <v>0</v>
      </c>
      <c r="L5338" s="4" t="e">
        <f t="shared" si="167"/>
        <v>#N/A</v>
      </c>
    </row>
    <row r="5339" spans="1:12">
      <c r="A5339" t="s">
        <v>6828</v>
      </c>
      <c r="B5339" t="s">
        <v>6</v>
      </c>
      <c r="C5339" t="s">
        <v>6888</v>
      </c>
      <c r="D5339" t="s">
        <v>1713</v>
      </c>
      <c r="H5339" t="str">
        <f>INDEX('Vensim Variables'!$B:$B,MATCH(EPS!$B5339,'Vensim Variables'!$A:$A,0))</f>
        <v>g pollutant</v>
      </c>
      <c r="I5339" t="str">
        <f t="shared" si="166"/>
        <v>CH4</v>
      </c>
      <c r="J5339" t="e">
        <f>INDEX(NoSettings!$C:$C,MATCH(EPS!$A5339,NoSettings!$A:$A,0))</f>
        <v>#N/A</v>
      </c>
      <c r="K5339">
        <f>INDEX(GWP!$C$2:$C$13,MATCH(EPS!I5339,GWP!$B$2:$B$13,0))</f>
        <v>28</v>
      </c>
      <c r="L5339" s="4" t="e">
        <f t="shared" si="167"/>
        <v>#N/A</v>
      </c>
    </row>
    <row r="5340" spans="1:12">
      <c r="A5340" t="s">
        <v>6829</v>
      </c>
      <c r="B5340" t="s">
        <v>6</v>
      </c>
      <c r="C5340" t="s">
        <v>6888</v>
      </c>
      <c r="D5340" t="s">
        <v>1714</v>
      </c>
      <c r="H5340" t="str">
        <f>INDEX('Vensim Variables'!$B:$B,MATCH(EPS!$B5340,'Vensim Variables'!$A:$A,0))</f>
        <v>g pollutant</v>
      </c>
      <c r="I5340" t="str">
        <f t="shared" si="166"/>
        <v>N2O</v>
      </c>
      <c r="J5340" t="e">
        <f>INDEX(NoSettings!$C:$C,MATCH(EPS!$A5340,NoSettings!$A:$A,0))</f>
        <v>#N/A</v>
      </c>
      <c r="K5340">
        <f>INDEX(GWP!$C$2:$C$13,MATCH(EPS!I5340,GWP!$B$2:$B$13,0))</f>
        <v>265</v>
      </c>
      <c r="L5340" s="4" t="e">
        <f t="shared" si="167"/>
        <v>#N/A</v>
      </c>
    </row>
    <row r="5341" spans="1:12">
      <c r="A5341" t="s">
        <v>6830</v>
      </c>
      <c r="B5341" t="s">
        <v>6</v>
      </c>
      <c r="C5341" t="s">
        <v>6888</v>
      </c>
      <c r="D5341" t="s">
        <v>1715</v>
      </c>
      <c r="H5341" t="str">
        <f>INDEX('Vensim Variables'!$B:$B,MATCH(EPS!$B5341,'Vensim Variables'!$A:$A,0))</f>
        <v>g pollutant</v>
      </c>
      <c r="I5341" t="str">
        <f t="shared" si="166"/>
        <v>F gases</v>
      </c>
      <c r="J5341" t="e">
        <f>INDEX(NoSettings!$C:$C,MATCH(EPS!$A5341,NoSettings!$A:$A,0))</f>
        <v>#N/A</v>
      </c>
      <c r="K5341">
        <f>INDEX(GWP!$C$2:$C$13,MATCH(EPS!I5341,GWP!$B$2:$B$13,0))</f>
        <v>1</v>
      </c>
      <c r="L5341" s="4" t="e">
        <f t="shared" si="167"/>
        <v>#N/A</v>
      </c>
    </row>
    <row r="5342" spans="1:12">
      <c r="A5342" t="s">
        <v>6831</v>
      </c>
      <c r="B5342" t="s">
        <v>6</v>
      </c>
      <c r="C5342" t="s">
        <v>6889</v>
      </c>
      <c r="D5342" t="s">
        <v>1702</v>
      </c>
      <c r="H5342" t="str">
        <f>INDEX('Vensim Variables'!$B:$B,MATCH(EPS!$B5342,'Vensim Variables'!$A:$A,0))</f>
        <v>g pollutant</v>
      </c>
      <c r="I5342" t="str">
        <f t="shared" si="166"/>
        <v>CO2</v>
      </c>
      <c r="J5342" t="e">
        <f>INDEX(NoSettings!$C:$C,MATCH(EPS!$A5342,NoSettings!$A:$A,0))</f>
        <v>#N/A</v>
      </c>
      <c r="K5342">
        <f>INDEX(GWP!$C$2:$C$13,MATCH(EPS!I5342,GWP!$B$2:$B$13,0))</f>
        <v>1</v>
      </c>
      <c r="L5342" s="4" t="e">
        <f t="shared" si="167"/>
        <v>#N/A</v>
      </c>
    </row>
    <row r="5343" spans="1:12">
      <c r="A5343" t="s">
        <v>6832</v>
      </c>
      <c r="B5343" t="s">
        <v>6</v>
      </c>
      <c r="C5343" t="s">
        <v>6889</v>
      </c>
      <c r="D5343" t="s">
        <v>1705</v>
      </c>
      <c r="H5343" t="str">
        <f>INDEX('Vensim Variables'!$B:$B,MATCH(EPS!$B5343,'Vensim Variables'!$A:$A,0))</f>
        <v>g pollutant</v>
      </c>
      <c r="I5343" t="str">
        <f t="shared" si="166"/>
        <v>VOC</v>
      </c>
      <c r="J5343" t="e">
        <f>INDEX(NoSettings!$C:$C,MATCH(EPS!$A5343,NoSettings!$A:$A,0))</f>
        <v>#N/A</v>
      </c>
      <c r="K5343">
        <f>INDEX(GWP!$C$2:$C$13,MATCH(EPS!I5343,GWP!$B$2:$B$13,0))</f>
        <v>0</v>
      </c>
      <c r="L5343" s="4" t="e">
        <f t="shared" si="167"/>
        <v>#N/A</v>
      </c>
    </row>
    <row r="5344" spans="1:12">
      <c r="A5344" t="s">
        <v>6833</v>
      </c>
      <c r="B5344" t="s">
        <v>6</v>
      </c>
      <c r="C5344" t="s">
        <v>6889</v>
      </c>
      <c r="D5344" t="s">
        <v>1706</v>
      </c>
      <c r="H5344" t="str">
        <f>INDEX('Vensim Variables'!$B:$B,MATCH(EPS!$B5344,'Vensim Variables'!$A:$A,0))</f>
        <v>g pollutant</v>
      </c>
      <c r="I5344" t="str">
        <f t="shared" si="166"/>
        <v>CO</v>
      </c>
      <c r="J5344" t="e">
        <f>INDEX(NoSettings!$C:$C,MATCH(EPS!$A5344,NoSettings!$A:$A,0))</f>
        <v>#N/A</v>
      </c>
      <c r="K5344">
        <f>INDEX(GWP!$C$2:$C$13,MATCH(EPS!I5344,GWP!$B$2:$B$13,0))</f>
        <v>0</v>
      </c>
      <c r="L5344" s="4" t="e">
        <f t="shared" si="167"/>
        <v>#N/A</v>
      </c>
    </row>
    <row r="5345" spans="1:12">
      <c r="A5345" t="s">
        <v>6834</v>
      </c>
      <c r="B5345" t="s">
        <v>6</v>
      </c>
      <c r="C5345" t="s">
        <v>6889</v>
      </c>
      <c r="D5345" t="s">
        <v>1707</v>
      </c>
      <c r="H5345" t="str">
        <f>INDEX('Vensim Variables'!$B:$B,MATCH(EPS!$B5345,'Vensim Variables'!$A:$A,0))</f>
        <v>g pollutant</v>
      </c>
      <c r="I5345" t="str">
        <f t="shared" si="166"/>
        <v>NOx</v>
      </c>
      <c r="J5345" t="e">
        <f>INDEX(NoSettings!$C:$C,MATCH(EPS!$A5345,NoSettings!$A:$A,0))</f>
        <v>#N/A</v>
      </c>
      <c r="K5345">
        <f>INDEX(GWP!$C$2:$C$13,MATCH(EPS!I5345,GWP!$B$2:$B$13,0))</f>
        <v>0</v>
      </c>
      <c r="L5345" s="4" t="e">
        <f t="shared" si="167"/>
        <v>#N/A</v>
      </c>
    </row>
    <row r="5346" spans="1:12">
      <c r="A5346" t="s">
        <v>6835</v>
      </c>
      <c r="B5346" t="s">
        <v>6</v>
      </c>
      <c r="C5346" t="s">
        <v>6889</v>
      </c>
      <c r="D5346" t="s">
        <v>1708</v>
      </c>
      <c r="H5346" t="str">
        <f>INDEX('Vensim Variables'!$B:$B,MATCH(EPS!$B5346,'Vensim Variables'!$A:$A,0))</f>
        <v>g pollutant</v>
      </c>
      <c r="I5346" t="str">
        <f t="shared" si="166"/>
        <v>PM10</v>
      </c>
      <c r="J5346" t="e">
        <f>INDEX(NoSettings!$C:$C,MATCH(EPS!$A5346,NoSettings!$A:$A,0))</f>
        <v>#N/A</v>
      </c>
      <c r="K5346">
        <f>INDEX(GWP!$C$2:$C$13,MATCH(EPS!I5346,GWP!$B$2:$B$13,0))</f>
        <v>0</v>
      </c>
      <c r="L5346" s="4" t="e">
        <f t="shared" si="167"/>
        <v>#N/A</v>
      </c>
    </row>
    <row r="5347" spans="1:12">
      <c r="A5347" t="s">
        <v>6836</v>
      </c>
      <c r="B5347" t="s">
        <v>6</v>
      </c>
      <c r="C5347" t="s">
        <v>6889</v>
      </c>
      <c r="D5347" t="s">
        <v>1709</v>
      </c>
      <c r="H5347" t="str">
        <f>INDEX('Vensim Variables'!$B:$B,MATCH(EPS!$B5347,'Vensim Variables'!$A:$A,0))</f>
        <v>g pollutant</v>
      </c>
      <c r="I5347" t="str">
        <f t="shared" si="166"/>
        <v>PM25</v>
      </c>
      <c r="J5347" t="e">
        <f>INDEX(NoSettings!$C:$C,MATCH(EPS!$A5347,NoSettings!$A:$A,0))</f>
        <v>#N/A</v>
      </c>
      <c r="K5347">
        <f>INDEX(GWP!$C$2:$C$13,MATCH(EPS!I5347,GWP!$B$2:$B$13,0))</f>
        <v>0</v>
      </c>
      <c r="L5347" s="4" t="e">
        <f t="shared" si="167"/>
        <v>#N/A</v>
      </c>
    </row>
    <row r="5348" spans="1:12">
      <c r="A5348" t="s">
        <v>6837</v>
      </c>
      <c r="B5348" t="s">
        <v>6</v>
      </c>
      <c r="C5348" t="s">
        <v>6889</v>
      </c>
      <c r="D5348" t="s">
        <v>1710</v>
      </c>
      <c r="H5348" t="str">
        <f>INDEX('Vensim Variables'!$B:$B,MATCH(EPS!$B5348,'Vensim Variables'!$A:$A,0))</f>
        <v>g pollutant</v>
      </c>
      <c r="I5348" t="str">
        <f t="shared" si="166"/>
        <v>SOx</v>
      </c>
      <c r="J5348" t="e">
        <f>INDEX(NoSettings!$C:$C,MATCH(EPS!$A5348,NoSettings!$A:$A,0))</f>
        <v>#N/A</v>
      </c>
      <c r="K5348">
        <f>INDEX(GWP!$C$2:$C$13,MATCH(EPS!I5348,GWP!$B$2:$B$13,0))</f>
        <v>0</v>
      </c>
      <c r="L5348" s="4" t="e">
        <f t="shared" si="167"/>
        <v>#N/A</v>
      </c>
    </row>
    <row r="5349" spans="1:12">
      <c r="A5349" t="s">
        <v>6838</v>
      </c>
      <c r="B5349" t="s">
        <v>6</v>
      </c>
      <c r="C5349" t="s">
        <v>6889</v>
      </c>
      <c r="D5349" t="s">
        <v>1711</v>
      </c>
      <c r="H5349" t="str">
        <f>INDEX('Vensim Variables'!$B:$B,MATCH(EPS!$B5349,'Vensim Variables'!$A:$A,0))</f>
        <v>g pollutant</v>
      </c>
      <c r="I5349" t="str">
        <f t="shared" si="166"/>
        <v>BC</v>
      </c>
      <c r="J5349" t="e">
        <f>INDEX(NoSettings!$C:$C,MATCH(EPS!$A5349,NoSettings!$A:$A,0))</f>
        <v>#N/A</v>
      </c>
      <c r="K5349">
        <f>INDEX(GWP!$C$2:$C$13,MATCH(EPS!I5349,GWP!$B$2:$B$13,0))</f>
        <v>0</v>
      </c>
      <c r="L5349" s="4" t="e">
        <f t="shared" si="167"/>
        <v>#N/A</v>
      </c>
    </row>
    <row r="5350" spans="1:12">
      <c r="A5350" t="s">
        <v>6839</v>
      </c>
      <c r="B5350" t="s">
        <v>6</v>
      </c>
      <c r="C5350" t="s">
        <v>6889</v>
      </c>
      <c r="D5350" t="s">
        <v>1712</v>
      </c>
      <c r="H5350" t="str">
        <f>INDEX('Vensim Variables'!$B:$B,MATCH(EPS!$B5350,'Vensim Variables'!$A:$A,0))</f>
        <v>g pollutant</v>
      </c>
      <c r="I5350" t="str">
        <f t="shared" si="166"/>
        <v>OC</v>
      </c>
      <c r="J5350" t="e">
        <f>INDEX(NoSettings!$C:$C,MATCH(EPS!$A5350,NoSettings!$A:$A,0))</f>
        <v>#N/A</v>
      </c>
      <c r="K5350">
        <f>INDEX(GWP!$C$2:$C$13,MATCH(EPS!I5350,GWP!$B$2:$B$13,0))</f>
        <v>0</v>
      </c>
      <c r="L5350" s="4" t="e">
        <f t="shared" si="167"/>
        <v>#N/A</v>
      </c>
    </row>
    <row r="5351" spans="1:12">
      <c r="A5351" t="s">
        <v>6840</v>
      </c>
      <c r="B5351" t="s">
        <v>6</v>
      </c>
      <c r="C5351" t="s">
        <v>6889</v>
      </c>
      <c r="D5351" t="s">
        <v>1713</v>
      </c>
      <c r="H5351" t="str">
        <f>INDEX('Vensim Variables'!$B:$B,MATCH(EPS!$B5351,'Vensim Variables'!$A:$A,0))</f>
        <v>g pollutant</v>
      </c>
      <c r="I5351" t="str">
        <f t="shared" si="166"/>
        <v>CH4</v>
      </c>
      <c r="J5351" t="e">
        <f>INDEX(NoSettings!$C:$C,MATCH(EPS!$A5351,NoSettings!$A:$A,0))</f>
        <v>#N/A</v>
      </c>
      <c r="K5351">
        <f>INDEX(GWP!$C$2:$C$13,MATCH(EPS!I5351,GWP!$B$2:$B$13,0))</f>
        <v>28</v>
      </c>
      <c r="L5351" s="4" t="e">
        <f t="shared" si="167"/>
        <v>#N/A</v>
      </c>
    </row>
    <row r="5352" spans="1:12">
      <c r="A5352" t="s">
        <v>6841</v>
      </c>
      <c r="B5352" t="s">
        <v>6</v>
      </c>
      <c r="C5352" t="s">
        <v>6889</v>
      </c>
      <c r="D5352" t="s">
        <v>1714</v>
      </c>
      <c r="H5352" t="str">
        <f>INDEX('Vensim Variables'!$B:$B,MATCH(EPS!$B5352,'Vensim Variables'!$A:$A,0))</f>
        <v>g pollutant</v>
      </c>
      <c r="I5352" t="str">
        <f t="shared" si="166"/>
        <v>N2O</v>
      </c>
      <c r="J5352" t="e">
        <f>INDEX(NoSettings!$C:$C,MATCH(EPS!$A5352,NoSettings!$A:$A,0))</f>
        <v>#N/A</v>
      </c>
      <c r="K5352">
        <f>INDEX(GWP!$C$2:$C$13,MATCH(EPS!I5352,GWP!$B$2:$B$13,0))</f>
        <v>265</v>
      </c>
      <c r="L5352" s="4" t="e">
        <f t="shared" si="167"/>
        <v>#N/A</v>
      </c>
    </row>
    <row r="5353" spans="1:12">
      <c r="A5353" t="s">
        <v>6842</v>
      </c>
      <c r="B5353" t="s">
        <v>6</v>
      </c>
      <c r="C5353" t="s">
        <v>6889</v>
      </c>
      <c r="D5353" t="s">
        <v>1715</v>
      </c>
      <c r="H5353" t="str">
        <f>INDEX('Vensim Variables'!$B:$B,MATCH(EPS!$B5353,'Vensim Variables'!$A:$A,0))</f>
        <v>g pollutant</v>
      </c>
      <c r="I5353" t="str">
        <f t="shared" si="166"/>
        <v>F gases</v>
      </c>
      <c r="J5353" t="e">
        <f>INDEX(NoSettings!$C:$C,MATCH(EPS!$A5353,NoSettings!$A:$A,0))</f>
        <v>#N/A</v>
      </c>
      <c r="K5353">
        <f>INDEX(GWP!$C$2:$C$13,MATCH(EPS!I5353,GWP!$B$2:$B$13,0))</f>
        <v>1</v>
      </c>
      <c r="L5353" s="4" t="e">
        <f t="shared" si="167"/>
        <v>#N/A</v>
      </c>
    </row>
    <row r="5354" spans="1:12">
      <c r="A5354" t="s">
        <v>6843</v>
      </c>
      <c r="B5354" t="s">
        <v>6</v>
      </c>
      <c r="C5354" t="s">
        <v>6890</v>
      </c>
      <c r="D5354" t="s">
        <v>1702</v>
      </c>
      <c r="H5354" t="str">
        <f>INDEX('Vensim Variables'!$B:$B,MATCH(EPS!$B5354,'Vensim Variables'!$A:$A,0))</f>
        <v>g pollutant</v>
      </c>
      <c r="I5354" t="str">
        <f t="shared" si="166"/>
        <v>CO2</v>
      </c>
      <c r="J5354" t="e">
        <f>INDEX(NoSettings!$C:$C,MATCH(EPS!$A5354,NoSettings!$A:$A,0))</f>
        <v>#N/A</v>
      </c>
      <c r="K5354">
        <f>INDEX(GWP!$C$2:$C$13,MATCH(EPS!I5354,GWP!$B$2:$B$13,0))</f>
        <v>1</v>
      </c>
      <c r="L5354" s="4" t="e">
        <f t="shared" si="167"/>
        <v>#N/A</v>
      </c>
    </row>
    <row r="5355" spans="1:12">
      <c r="A5355" t="s">
        <v>6844</v>
      </c>
      <c r="B5355" t="s">
        <v>6</v>
      </c>
      <c r="C5355" t="s">
        <v>6890</v>
      </c>
      <c r="D5355" t="s">
        <v>1705</v>
      </c>
      <c r="H5355" t="str">
        <f>INDEX('Vensim Variables'!$B:$B,MATCH(EPS!$B5355,'Vensim Variables'!$A:$A,0))</f>
        <v>g pollutant</v>
      </c>
      <c r="I5355" t="str">
        <f t="shared" si="166"/>
        <v>VOC</v>
      </c>
      <c r="J5355" t="e">
        <f>INDEX(NoSettings!$C:$C,MATCH(EPS!$A5355,NoSettings!$A:$A,0))</f>
        <v>#N/A</v>
      </c>
      <c r="K5355">
        <f>INDEX(GWP!$C$2:$C$13,MATCH(EPS!I5355,GWP!$B$2:$B$13,0))</f>
        <v>0</v>
      </c>
      <c r="L5355" s="4" t="e">
        <f t="shared" si="167"/>
        <v>#N/A</v>
      </c>
    </row>
    <row r="5356" spans="1:12">
      <c r="A5356" t="s">
        <v>6845</v>
      </c>
      <c r="B5356" t="s">
        <v>6</v>
      </c>
      <c r="C5356" t="s">
        <v>6890</v>
      </c>
      <c r="D5356" t="s">
        <v>1706</v>
      </c>
      <c r="H5356" t="str">
        <f>INDEX('Vensim Variables'!$B:$B,MATCH(EPS!$B5356,'Vensim Variables'!$A:$A,0))</f>
        <v>g pollutant</v>
      </c>
      <c r="I5356" t="str">
        <f t="shared" si="166"/>
        <v>CO</v>
      </c>
      <c r="J5356" t="e">
        <f>INDEX(NoSettings!$C:$C,MATCH(EPS!$A5356,NoSettings!$A:$A,0))</f>
        <v>#N/A</v>
      </c>
      <c r="K5356">
        <f>INDEX(GWP!$C$2:$C$13,MATCH(EPS!I5356,GWP!$B$2:$B$13,0))</f>
        <v>0</v>
      </c>
      <c r="L5356" s="4" t="e">
        <f t="shared" si="167"/>
        <v>#N/A</v>
      </c>
    </row>
    <row r="5357" spans="1:12">
      <c r="A5357" t="s">
        <v>6846</v>
      </c>
      <c r="B5357" t="s">
        <v>6</v>
      </c>
      <c r="C5357" t="s">
        <v>6890</v>
      </c>
      <c r="D5357" t="s">
        <v>1707</v>
      </c>
      <c r="H5357" t="str">
        <f>INDEX('Vensim Variables'!$B:$B,MATCH(EPS!$B5357,'Vensim Variables'!$A:$A,0))</f>
        <v>g pollutant</v>
      </c>
      <c r="I5357" t="str">
        <f t="shared" si="166"/>
        <v>NOx</v>
      </c>
      <c r="J5357" t="e">
        <f>INDEX(NoSettings!$C:$C,MATCH(EPS!$A5357,NoSettings!$A:$A,0))</f>
        <v>#N/A</v>
      </c>
      <c r="K5357">
        <f>INDEX(GWP!$C$2:$C$13,MATCH(EPS!I5357,GWP!$B$2:$B$13,0))</f>
        <v>0</v>
      </c>
      <c r="L5357" s="4" t="e">
        <f t="shared" si="167"/>
        <v>#N/A</v>
      </c>
    </row>
    <row r="5358" spans="1:12">
      <c r="A5358" t="s">
        <v>6847</v>
      </c>
      <c r="B5358" t="s">
        <v>6</v>
      </c>
      <c r="C5358" t="s">
        <v>6890</v>
      </c>
      <c r="D5358" t="s">
        <v>1708</v>
      </c>
      <c r="H5358" t="str">
        <f>INDEX('Vensim Variables'!$B:$B,MATCH(EPS!$B5358,'Vensim Variables'!$A:$A,0))</f>
        <v>g pollutant</v>
      </c>
      <c r="I5358" t="str">
        <f t="shared" si="166"/>
        <v>PM10</v>
      </c>
      <c r="J5358" t="e">
        <f>INDEX(NoSettings!$C:$C,MATCH(EPS!$A5358,NoSettings!$A:$A,0))</f>
        <v>#N/A</v>
      </c>
      <c r="K5358">
        <f>INDEX(GWP!$C$2:$C$13,MATCH(EPS!I5358,GWP!$B$2:$B$13,0))</f>
        <v>0</v>
      </c>
      <c r="L5358" s="4" t="e">
        <f t="shared" si="167"/>
        <v>#N/A</v>
      </c>
    </row>
    <row r="5359" spans="1:12">
      <c r="A5359" t="s">
        <v>6848</v>
      </c>
      <c r="B5359" t="s">
        <v>6</v>
      </c>
      <c r="C5359" t="s">
        <v>6890</v>
      </c>
      <c r="D5359" t="s">
        <v>1709</v>
      </c>
      <c r="H5359" t="str">
        <f>INDEX('Vensim Variables'!$B:$B,MATCH(EPS!$B5359,'Vensim Variables'!$A:$A,0))</f>
        <v>g pollutant</v>
      </c>
      <c r="I5359" t="str">
        <f t="shared" si="166"/>
        <v>PM25</v>
      </c>
      <c r="J5359" t="e">
        <f>INDEX(NoSettings!$C:$C,MATCH(EPS!$A5359,NoSettings!$A:$A,0))</f>
        <v>#N/A</v>
      </c>
      <c r="K5359">
        <f>INDEX(GWP!$C$2:$C$13,MATCH(EPS!I5359,GWP!$B$2:$B$13,0))</f>
        <v>0</v>
      </c>
      <c r="L5359" s="4" t="e">
        <f t="shared" si="167"/>
        <v>#N/A</v>
      </c>
    </row>
    <row r="5360" spans="1:12">
      <c r="A5360" t="s">
        <v>6849</v>
      </c>
      <c r="B5360" t="s">
        <v>6</v>
      </c>
      <c r="C5360" t="s">
        <v>6890</v>
      </c>
      <c r="D5360" t="s">
        <v>1710</v>
      </c>
      <c r="H5360" t="str">
        <f>INDEX('Vensim Variables'!$B:$B,MATCH(EPS!$B5360,'Vensim Variables'!$A:$A,0))</f>
        <v>g pollutant</v>
      </c>
      <c r="I5360" t="str">
        <f t="shared" si="166"/>
        <v>SOx</v>
      </c>
      <c r="J5360" t="e">
        <f>INDEX(NoSettings!$C:$C,MATCH(EPS!$A5360,NoSettings!$A:$A,0))</f>
        <v>#N/A</v>
      </c>
      <c r="K5360">
        <f>INDEX(GWP!$C$2:$C$13,MATCH(EPS!I5360,GWP!$B$2:$B$13,0))</f>
        <v>0</v>
      </c>
      <c r="L5360" s="4" t="e">
        <f t="shared" si="167"/>
        <v>#N/A</v>
      </c>
    </row>
    <row r="5361" spans="1:12">
      <c r="A5361" t="s">
        <v>6850</v>
      </c>
      <c r="B5361" t="s">
        <v>6</v>
      </c>
      <c r="C5361" t="s">
        <v>6890</v>
      </c>
      <c r="D5361" t="s">
        <v>1711</v>
      </c>
      <c r="H5361" t="str">
        <f>INDEX('Vensim Variables'!$B:$B,MATCH(EPS!$B5361,'Vensim Variables'!$A:$A,0))</f>
        <v>g pollutant</v>
      </c>
      <c r="I5361" t="str">
        <f t="shared" si="166"/>
        <v>BC</v>
      </c>
      <c r="J5361" t="e">
        <f>INDEX(NoSettings!$C:$C,MATCH(EPS!$A5361,NoSettings!$A:$A,0))</f>
        <v>#N/A</v>
      </c>
      <c r="K5361">
        <f>INDEX(GWP!$C$2:$C$13,MATCH(EPS!I5361,GWP!$B$2:$B$13,0))</f>
        <v>0</v>
      </c>
      <c r="L5361" s="4" t="e">
        <f t="shared" si="167"/>
        <v>#N/A</v>
      </c>
    </row>
    <row r="5362" spans="1:12">
      <c r="A5362" t="s">
        <v>6851</v>
      </c>
      <c r="B5362" t="s">
        <v>6</v>
      </c>
      <c r="C5362" t="s">
        <v>6890</v>
      </c>
      <c r="D5362" t="s">
        <v>1712</v>
      </c>
      <c r="H5362" t="str">
        <f>INDEX('Vensim Variables'!$B:$B,MATCH(EPS!$B5362,'Vensim Variables'!$A:$A,0))</f>
        <v>g pollutant</v>
      </c>
      <c r="I5362" t="str">
        <f t="shared" si="166"/>
        <v>OC</v>
      </c>
      <c r="J5362" t="e">
        <f>INDEX(NoSettings!$C:$C,MATCH(EPS!$A5362,NoSettings!$A:$A,0))</f>
        <v>#N/A</v>
      </c>
      <c r="K5362">
        <f>INDEX(GWP!$C$2:$C$13,MATCH(EPS!I5362,GWP!$B$2:$B$13,0))</f>
        <v>0</v>
      </c>
      <c r="L5362" s="4" t="e">
        <f t="shared" si="167"/>
        <v>#N/A</v>
      </c>
    </row>
    <row r="5363" spans="1:12">
      <c r="A5363" t="s">
        <v>6852</v>
      </c>
      <c r="B5363" t="s">
        <v>6</v>
      </c>
      <c r="C5363" t="s">
        <v>6890</v>
      </c>
      <c r="D5363" t="s">
        <v>1713</v>
      </c>
      <c r="H5363" t="str">
        <f>INDEX('Vensim Variables'!$B:$B,MATCH(EPS!$B5363,'Vensim Variables'!$A:$A,0))</f>
        <v>g pollutant</v>
      </c>
      <c r="I5363" t="str">
        <f t="shared" si="166"/>
        <v>CH4</v>
      </c>
      <c r="J5363" t="e">
        <f>INDEX(NoSettings!$C:$C,MATCH(EPS!$A5363,NoSettings!$A:$A,0))</f>
        <v>#N/A</v>
      </c>
      <c r="K5363">
        <f>INDEX(GWP!$C$2:$C$13,MATCH(EPS!I5363,GWP!$B$2:$B$13,0))</f>
        <v>28</v>
      </c>
      <c r="L5363" s="4" t="e">
        <f t="shared" si="167"/>
        <v>#N/A</v>
      </c>
    </row>
    <row r="5364" spans="1:12">
      <c r="A5364" t="s">
        <v>6853</v>
      </c>
      <c r="B5364" t="s">
        <v>6</v>
      </c>
      <c r="C5364" t="s">
        <v>6890</v>
      </c>
      <c r="D5364" t="s">
        <v>1714</v>
      </c>
      <c r="H5364" t="str">
        <f>INDEX('Vensim Variables'!$B:$B,MATCH(EPS!$B5364,'Vensim Variables'!$A:$A,0))</f>
        <v>g pollutant</v>
      </c>
      <c r="I5364" t="str">
        <f t="shared" si="166"/>
        <v>N2O</v>
      </c>
      <c r="J5364" t="e">
        <f>INDEX(NoSettings!$C:$C,MATCH(EPS!$A5364,NoSettings!$A:$A,0))</f>
        <v>#N/A</v>
      </c>
      <c r="K5364">
        <f>INDEX(GWP!$C$2:$C$13,MATCH(EPS!I5364,GWP!$B$2:$B$13,0))</f>
        <v>265</v>
      </c>
      <c r="L5364" s="4" t="e">
        <f t="shared" si="167"/>
        <v>#N/A</v>
      </c>
    </row>
    <row r="5365" spans="1:12">
      <c r="A5365" t="s">
        <v>6854</v>
      </c>
      <c r="B5365" t="s">
        <v>6</v>
      </c>
      <c r="C5365" t="s">
        <v>6890</v>
      </c>
      <c r="D5365" t="s">
        <v>1715</v>
      </c>
      <c r="H5365" t="str">
        <f>INDEX('Vensim Variables'!$B:$B,MATCH(EPS!$B5365,'Vensim Variables'!$A:$A,0))</f>
        <v>g pollutant</v>
      </c>
      <c r="I5365" t="str">
        <f t="shared" si="166"/>
        <v>F gases</v>
      </c>
      <c r="J5365" t="e">
        <f>INDEX(NoSettings!$C:$C,MATCH(EPS!$A5365,NoSettings!$A:$A,0))</f>
        <v>#N/A</v>
      </c>
      <c r="K5365">
        <f>INDEX(GWP!$C$2:$C$13,MATCH(EPS!I5365,GWP!$B$2:$B$13,0))</f>
        <v>1</v>
      </c>
      <c r="L5365" s="4" t="e">
        <f t="shared" si="167"/>
        <v>#N/A</v>
      </c>
    </row>
    <row r="5366" spans="1:12">
      <c r="A5366" t="s">
        <v>6855</v>
      </c>
      <c r="B5366" t="s">
        <v>6</v>
      </c>
      <c r="C5366" t="s">
        <v>6891</v>
      </c>
      <c r="D5366" t="s">
        <v>1702</v>
      </c>
      <c r="H5366" t="str">
        <f>INDEX('Vensim Variables'!$B:$B,MATCH(EPS!$B5366,'Vensim Variables'!$A:$A,0))</f>
        <v>g pollutant</v>
      </c>
      <c r="I5366" t="str">
        <f t="shared" si="166"/>
        <v>CO2</v>
      </c>
      <c r="J5366" t="e">
        <f>INDEX(NoSettings!$C:$C,MATCH(EPS!$A5366,NoSettings!$A:$A,0))</f>
        <v>#N/A</v>
      </c>
      <c r="K5366">
        <f>INDEX(GWP!$C$2:$C$13,MATCH(EPS!I5366,GWP!$B$2:$B$13,0))</f>
        <v>1</v>
      </c>
      <c r="L5366" s="4" t="e">
        <f t="shared" si="167"/>
        <v>#N/A</v>
      </c>
    </row>
    <row r="5367" spans="1:12">
      <c r="A5367" t="s">
        <v>6856</v>
      </c>
      <c r="B5367" t="s">
        <v>6</v>
      </c>
      <c r="C5367" t="s">
        <v>6891</v>
      </c>
      <c r="D5367" t="s">
        <v>1705</v>
      </c>
      <c r="H5367" t="str">
        <f>INDEX('Vensim Variables'!$B:$B,MATCH(EPS!$B5367,'Vensim Variables'!$A:$A,0))</f>
        <v>g pollutant</v>
      </c>
      <c r="I5367" t="str">
        <f t="shared" si="166"/>
        <v>VOC</v>
      </c>
      <c r="J5367" t="e">
        <f>INDEX(NoSettings!$C:$C,MATCH(EPS!$A5367,NoSettings!$A:$A,0))</f>
        <v>#N/A</v>
      </c>
      <c r="K5367">
        <f>INDEX(GWP!$C$2:$C$13,MATCH(EPS!I5367,GWP!$B$2:$B$13,0))</f>
        <v>0</v>
      </c>
      <c r="L5367" s="4" t="e">
        <f t="shared" si="167"/>
        <v>#N/A</v>
      </c>
    </row>
    <row r="5368" spans="1:12">
      <c r="A5368" t="s">
        <v>6857</v>
      </c>
      <c r="B5368" t="s">
        <v>6</v>
      </c>
      <c r="C5368" t="s">
        <v>6891</v>
      </c>
      <c r="D5368" t="s">
        <v>1706</v>
      </c>
      <c r="H5368" t="str">
        <f>INDEX('Vensim Variables'!$B:$B,MATCH(EPS!$B5368,'Vensim Variables'!$A:$A,0))</f>
        <v>g pollutant</v>
      </c>
      <c r="I5368" t="str">
        <f t="shared" si="166"/>
        <v>CO</v>
      </c>
      <c r="J5368" t="e">
        <f>INDEX(NoSettings!$C:$C,MATCH(EPS!$A5368,NoSettings!$A:$A,0))</f>
        <v>#N/A</v>
      </c>
      <c r="K5368">
        <f>INDEX(GWP!$C$2:$C$13,MATCH(EPS!I5368,GWP!$B$2:$B$13,0))</f>
        <v>0</v>
      </c>
      <c r="L5368" s="4" t="e">
        <f t="shared" si="167"/>
        <v>#N/A</v>
      </c>
    </row>
    <row r="5369" spans="1:12">
      <c r="A5369" t="s">
        <v>6858</v>
      </c>
      <c r="B5369" t="s">
        <v>6</v>
      </c>
      <c r="C5369" t="s">
        <v>6891</v>
      </c>
      <c r="D5369" t="s">
        <v>1707</v>
      </c>
      <c r="H5369" t="str">
        <f>INDEX('Vensim Variables'!$B:$B,MATCH(EPS!$B5369,'Vensim Variables'!$A:$A,0))</f>
        <v>g pollutant</v>
      </c>
      <c r="I5369" t="str">
        <f t="shared" si="166"/>
        <v>NOx</v>
      </c>
      <c r="J5369" t="e">
        <f>INDEX(NoSettings!$C:$C,MATCH(EPS!$A5369,NoSettings!$A:$A,0))</f>
        <v>#N/A</v>
      </c>
      <c r="K5369">
        <f>INDEX(GWP!$C$2:$C$13,MATCH(EPS!I5369,GWP!$B$2:$B$13,0))</f>
        <v>0</v>
      </c>
      <c r="L5369" s="4" t="e">
        <f t="shared" si="167"/>
        <v>#N/A</v>
      </c>
    </row>
    <row r="5370" spans="1:12">
      <c r="A5370" t="s">
        <v>6859</v>
      </c>
      <c r="B5370" t="s">
        <v>6</v>
      </c>
      <c r="C5370" t="s">
        <v>6891</v>
      </c>
      <c r="D5370" t="s">
        <v>1708</v>
      </c>
      <c r="H5370" t="str">
        <f>INDEX('Vensim Variables'!$B:$B,MATCH(EPS!$B5370,'Vensim Variables'!$A:$A,0))</f>
        <v>g pollutant</v>
      </c>
      <c r="I5370" t="str">
        <f t="shared" si="166"/>
        <v>PM10</v>
      </c>
      <c r="J5370" t="e">
        <f>INDEX(NoSettings!$C:$C,MATCH(EPS!$A5370,NoSettings!$A:$A,0))</f>
        <v>#N/A</v>
      </c>
      <c r="K5370">
        <f>INDEX(GWP!$C$2:$C$13,MATCH(EPS!I5370,GWP!$B$2:$B$13,0))</f>
        <v>0</v>
      </c>
      <c r="L5370" s="4" t="e">
        <f t="shared" si="167"/>
        <v>#N/A</v>
      </c>
    </row>
    <row r="5371" spans="1:12">
      <c r="A5371" t="s">
        <v>6860</v>
      </c>
      <c r="B5371" t="s">
        <v>6</v>
      </c>
      <c r="C5371" t="s">
        <v>6891</v>
      </c>
      <c r="D5371" t="s">
        <v>1709</v>
      </c>
      <c r="H5371" t="str">
        <f>INDEX('Vensim Variables'!$B:$B,MATCH(EPS!$B5371,'Vensim Variables'!$A:$A,0))</f>
        <v>g pollutant</v>
      </c>
      <c r="I5371" t="str">
        <f t="shared" si="166"/>
        <v>PM25</v>
      </c>
      <c r="J5371" t="e">
        <f>INDEX(NoSettings!$C:$C,MATCH(EPS!$A5371,NoSettings!$A:$A,0))</f>
        <v>#N/A</v>
      </c>
      <c r="K5371">
        <f>INDEX(GWP!$C$2:$C$13,MATCH(EPS!I5371,GWP!$B$2:$B$13,0))</f>
        <v>0</v>
      </c>
      <c r="L5371" s="4" t="e">
        <f t="shared" si="167"/>
        <v>#N/A</v>
      </c>
    </row>
    <row r="5372" spans="1:12">
      <c r="A5372" t="s">
        <v>6861</v>
      </c>
      <c r="B5372" t="s">
        <v>6</v>
      </c>
      <c r="C5372" t="s">
        <v>6891</v>
      </c>
      <c r="D5372" t="s">
        <v>1710</v>
      </c>
      <c r="H5372" t="str">
        <f>INDEX('Vensim Variables'!$B:$B,MATCH(EPS!$B5372,'Vensim Variables'!$A:$A,0))</f>
        <v>g pollutant</v>
      </c>
      <c r="I5372" t="str">
        <f t="shared" si="166"/>
        <v>SOx</v>
      </c>
      <c r="J5372" t="e">
        <f>INDEX(NoSettings!$C:$C,MATCH(EPS!$A5372,NoSettings!$A:$A,0))</f>
        <v>#N/A</v>
      </c>
      <c r="K5372">
        <f>INDEX(GWP!$C$2:$C$13,MATCH(EPS!I5372,GWP!$B$2:$B$13,0))</f>
        <v>0</v>
      </c>
      <c r="L5372" s="4" t="e">
        <f t="shared" si="167"/>
        <v>#N/A</v>
      </c>
    </row>
    <row r="5373" spans="1:12">
      <c r="A5373" t="s">
        <v>6862</v>
      </c>
      <c r="B5373" t="s">
        <v>6</v>
      </c>
      <c r="C5373" t="s">
        <v>6891</v>
      </c>
      <c r="D5373" t="s">
        <v>1711</v>
      </c>
      <c r="H5373" t="str">
        <f>INDEX('Vensim Variables'!$B:$B,MATCH(EPS!$B5373,'Vensim Variables'!$A:$A,0))</f>
        <v>g pollutant</v>
      </c>
      <c r="I5373" t="str">
        <f t="shared" si="166"/>
        <v>BC</v>
      </c>
      <c r="J5373" t="e">
        <f>INDEX(NoSettings!$C:$C,MATCH(EPS!$A5373,NoSettings!$A:$A,0))</f>
        <v>#N/A</v>
      </c>
      <c r="K5373">
        <f>INDEX(GWP!$C$2:$C$13,MATCH(EPS!I5373,GWP!$B$2:$B$13,0))</f>
        <v>0</v>
      </c>
      <c r="L5373" s="4" t="e">
        <f t="shared" si="167"/>
        <v>#N/A</v>
      </c>
    </row>
    <row r="5374" spans="1:12">
      <c r="A5374" t="s">
        <v>6863</v>
      </c>
      <c r="B5374" t="s">
        <v>6</v>
      </c>
      <c r="C5374" t="s">
        <v>6891</v>
      </c>
      <c r="D5374" t="s">
        <v>1712</v>
      </c>
      <c r="H5374" t="str">
        <f>INDEX('Vensim Variables'!$B:$B,MATCH(EPS!$B5374,'Vensim Variables'!$A:$A,0))</f>
        <v>g pollutant</v>
      </c>
      <c r="I5374" t="str">
        <f t="shared" si="166"/>
        <v>OC</v>
      </c>
      <c r="J5374" t="e">
        <f>INDEX(NoSettings!$C:$C,MATCH(EPS!$A5374,NoSettings!$A:$A,0))</f>
        <v>#N/A</v>
      </c>
      <c r="K5374">
        <f>INDEX(GWP!$C$2:$C$13,MATCH(EPS!I5374,GWP!$B$2:$B$13,0))</f>
        <v>0</v>
      </c>
      <c r="L5374" s="4" t="e">
        <f t="shared" si="167"/>
        <v>#N/A</v>
      </c>
    </row>
    <row r="5375" spans="1:12">
      <c r="A5375" t="s">
        <v>6864</v>
      </c>
      <c r="B5375" t="s">
        <v>6</v>
      </c>
      <c r="C5375" t="s">
        <v>6891</v>
      </c>
      <c r="D5375" t="s">
        <v>1713</v>
      </c>
      <c r="H5375" t="str">
        <f>INDEX('Vensim Variables'!$B:$B,MATCH(EPS!$B5375,'Vensim Variables'!$A:$A,0))</f>
        <v>g pollutant</v>
      </c>
      <c r="I5375" t="str">
        <f t="shared" si="166"/>
        <v>CH4</v>
      </c>
      <c r="J5375" t="e">
        <f>INDEX(NoSettings!$C:$C,MATCH(EPS!$A5375,NoSettings!$A:$A,0))</f>
        <v>#N/A</v>
      </c>
      <c r="K5375">
        <f>INDEX(GWP!$C$2:$C$13,MATCH(EPS!I5375,GWP!$B$2:$B$13,0))</f>
        <v>28</v>
      </c>
      <c r="L5375" s="4" t="e">
        <f t="shared" si="167"/>
        <v>#N/A</v>
      </c>
    </row>
    <row r="5376" spans="1:12">
      <c r="A5376" t="s">
        <v>6865</v>
      </c>
      <c r="B5376" t="s">
        <v>6</v>
      </c>
      <c r="C5376" t="s">
        <v>6891</v>
      </c>
      <c r="D5376" t="s">
        <v>1714</v>
      </c>
      <c r="H5376" t="str">
        <f>INDEX('Vensim Variables'!$B:$B,MATCH(EPS!$B5376,'Vensim Variables'!$A:$A,0))</f>
        <v>g pollutant</v>
      </c>
      <c r="I5376" t="str">
        <f t="shared" si="166"/>
        <v>N2O</v>
      </c>
      <c r="J5376" t="e">
        <f>INDEX(NoSettings!$C:$C,MATCH(EPS!$A5376,NoSettings!$A:$A,0))</f>
        <v>#N/A</v>
      </c>
      <c r="K5376">
        <f>INDEX(GWP!$C$2:$C$13,MATCH(EPS!I5376,GWP!$B$2:$B$13,0))</f>
        <v>265</v>
      </c>
      <c r="L5376" s="4" t="e">
        <f t="shared" si="167"/>
        <v>#N/A</v>
      </c>
    </row>
    <row r="5377" spans="1:12">
      <c r="A5377" t="s">
        <v>6866</v>
      </c>
      <c r="B5377" t="s">
        <v>6</v>
      </c>
      <c r="C5377" t="s">
        <v>6891</v>
      </c>
      <c r="D5377" t="s">
        <v>1715</v>
      </c>
      <c r="H5377" t="str">
        <f>INDEX('Vensim Variables'!$B:$B,MATCH(EPS!$B5377,'Vensim Variables'!$A:$A,0))</f>
        <v>g pollutant</v>
      </c>
      <c r="I5377" t="str">
        <f t="shared" si="166"/>
        <v>F gases</v>
      </c>
      <c r="J5377" t="e">
        <f>INDEX(NoSettings!$C:$C,MATCH(EPS!$A5377,NoSettings!$A:$A,0))</f>
        <v>#N/A</v>
      </c>
      <c r="K5377">
        <f>INDEX(GWP!$C$2:$C$13,MATCH(EPS!I5377,GWP!$B$2:$B$13,0))</f>
        <v>1</v>
      </c>
      <c r="L5377" s="4" t="e">
        <f t="shared" si="167"/>
        <v>#N/A</v>
      </c>
    </row>
    <row r="5378" spans="1:12">
      <c r="A5378" t="s">
        <v>7</v>
      </c>
      <c r="B5378" t="s">
        <v>1700</v>
      </c>
      <c r="C5378" t="s">
        <v>1768</v>
      </c>
      <c r="H5378" t="str">
        <f>INDEX('Vensim Variables'!$B:$B,MATCH(EPS!$B5378,'Vensim Variables'!$A:$A,0))</f>
        <v>MMTCO2e</v>
      </c>
      <c r="I5378" t="str">
        <f t="shared" si="166"/>
        <v>NA</v>
      </c>
      <c r="J5378" t="e">
        <f>INDEX(NoSettings!$C:$C,MATCH(EPS!$A5378,NoSettings!$A:$A,0))</f>
        <v>#N/A</v>
      </c>
      <c r="K5378" t="e">
        <f>INDEX(GWP!$C$2:$C$13,MATCH(EPS!I5378,GWP!$B$2:$B$13,0))</f>
        <v>#N/A</v>
      </c>
      <c r="L5378" s="4" t="e">
        <f t="shared" si="167"/>
        <v>#N/A</v>
      </c>
    </row>
    <row r="5379" spans="1:12">
      <c r="A5379" t="s">
        <v>8</v>
      </c>
      <c r="B5379" t="s">
        <v>1700</v>
      </c>
      <c r="C5379" t="s">
        <v>1769</v>
      </c>
      <c r="H5379" t="str">
        <f>INDEX('Vensim Variables'!$B:$B,MATCH(EPS!$B5379,'Vensim Variables'!$A:$A,0))</f>
        <v>MMTCO2e</v>
      </c>
      <c r="I5379" t="str">
        <f t="shared" ref="I5379:I5442" si="168">IF(OR(C5379="CO2",C5379="CH4",C5379="N2O",C5379="F gases",C5379="VOC",C5379="CO",C5379="NOx",C5379="PM10",C5379="PM25",C5379="SOx",C5379="BC",C5379="OC"),C5379,IF(OR(D5379="CO2",D5379="CH4",D5379="N2O",D5379="F gases",D5379="VOC",D5379="CO",D5379="NOx",D5379="PM10",D5379="PM25",D5379="SOx",D5379="BC",D5379="OC"),D5379,IF(OR(E5379="CO2",E5379="CH4",E5379="N2O",E5379="F gases",E5379="VOC",E5379="CO",E5379="NOx",E5379="PM10",E5379="PM25",E5379="SOx",E5379="BC",E5379="OC"),E5379,"NA")))</f>
        <v>NA</v>
      </c>
      <c r="J5379" t="e">
        <f>INDEX(NoSettings!$C:$C,MATCH(EPS!$A5379,NoSettings!$A:$A,0))</f>
        <v>#N/A</v>
      </c>
      <c r="K5379" t="e">
        <f>INDEX(GWP!$C$2:$C$13,MATCH(EPS!I5379,GWP!$B$2:$B$13,0))</f>
        <v>#N/A</v>
      </c>
      <c r="L5379" s="4" t="e">
        <f t="shared" ref="L5379:L5442" si="169">IF(H5379="g pollutant",K5379*J5379/10^12,IF(H5379="MMTCO2e",J5379,IF(H5379="MWh",J5379,0)))</f>
        <v>#N/A</v>
      </c>
    </row>
    <row r="5380" spans="1:12">
      <c r="A5380" t="s">
        <v>9</v>
      </c>
      <c r="B5380" t="s">
        <v>1700</v>
      </c>
      <c r="C5380" t="s">
        <v>1770</v>
      </c>
      <c r="H5380" t="str">
        <f>INDEX('Vensim Variables'!$B:$B,MATCH(EPS!$B5380,'Vensim Variables'!$A:$A,0))</f>
        <v>MMTCO2e</v>
      </c>
      <c r="I5380" t="str">
        <f t="shared" si="168"/>
        <v>NA</v>
      </c>
      <c r="J5380" t="e">
        <f>INDEX(NoSettings!$C:$C,MATCH(EPS!$A5380,NoSettings!$A:$A,0))</f>
        <v>#N/A</v>
      </c>
      <c r="K5380" t="e">
        <f>INDEX(GWP!$C$2:$C$13,MATCH(EPS!I5380,GWP!$B$2:$B$13,0))</f>
        <v>#N/A</v>
      </c>
      <c r="L5380" s="4" t="e">
        <f t="shared" si="169"/>
        <v>#N/A</v>
      </c>
    </row>
    <row r="5381" spans="1:12">
      <c r="A5381" t="s">
        <v>10</v>
      </c>
      <c r="B5381" t="s">
        <v>1700</v>
      </c>
      <c r="C5381" t="s">
        <v>1771</v>
      </c>
      <c r="H5381" t="str">
        <f>INDEX('Vensim Variables'!$B:$B,MATCH(EPS!$B5381,'Vensim Variables'!$A:$A,0))</f>
        <v>MMTCO2e</v>
      </c>
      <c r="I5381" t="str">
        <f t="shared" si="168"/>
        <v>NA</v>
      </c>
      <c r="J5381" t="e">
        <f>INDEX(NoSettings!$C:$C,MATCH(EPS!$A5381,NoSettings!$A:$A,0))</f>
        <v>#N/A</v>
      </c>
      <c r="K5381" t="e">
        <f>INDEX(GWP!$C$2:$C$13,MATCH(EPS!I5381,GWP!$B$2:$B$13,0))</f>
        <v>#N/A</v>
      </c>
      <c r="L5381" s="4" t="e">
        <f t="shared" si="169"/>
        <v>#N/A</v>
      </c>
    </row>
    <row r="5382" spans="1:12">
      <c r="A5382" t="s">
        <v>11</v>
      </c>
      <c r="B5382" t="s">
        <v>1700</v>
      </c>
      <c r="C5382" t="s">
        <v>1772</v>
      </c>
      <c r="H5382" t="str">
        <f>INDEX('Vensim Variables'!$B:$B,MATCH(EPS!$B5382,'Vensim Variables'!$A:$A,0))</f>
        <v>MMTCO2e</v>
      </c>
      <c r="I5382" t="str">
        <f t="shared" si="168"/>
        <v>NA</v>
      </c>
      <c r="J5382" t="e">
        <f>INDEX(NoSettings!$C:$C,MATCH(EPS!$A5382,NoSettings!$A:$A,0))</f>
        <v>#N/A</v>
      </c>
      <c r="K5382" t="e">
        <f>INDEX(GWP!$C$2:$C$13,MATCH(EPS!I5382,GWP!$B$2:$B$13,0))</f>
        <v>#N/A</v>
      </c>
      <c r="L5382" s="4" t="e">
        <f t="shared" si="169"/>
        <v>#N/A</v>
      </c>
    </row>
    <row r="5383" spans="1:12">
      <c r="A5383" t="s">
        <v>12</v>
      </c>
      <c r="B5383" t="s">
        <v>12</v>
      </c>
      <c r="H5383" t="str">
        <f>INDEX('Vensim Variables'!$B:$B,MATCH(EPS!$B5383,'Vensim Variables'!$A:$A,0))</f>
        <v>MMTCO2e</v>
      </c>
      <c r="I5383" t="str">
        <f t="shared" si="168"/>
        <v>NA</v>
      </c>
      <c r="J5383" t="e">
        <f>INDEX(NoSettings!$C:$C,MATCH(EPS!$A5383,NoSettings!$A:$A,0))</f>
        <v>#N/A</v>
      </c>
      <c r="K5383" t="e">
        <f>INDEX(GWP!$C$2:$C$13,MATCH(EPS!I5383,GWP!$B$2:$B$13,0))</f>
        <v>#N/A</v>
      </c>
      <c r="L5383" s="4" t="e">
        <f t="shared" si="169"/>
        <v>#N/A</v>
      </c>
    </row>
    <row r="5384" spans="1:12">
      <c r="A5384" t="s">
        <v>13</v>
      </c>
      <c r="B5384" t="s">
        <v>13</v>
      </c>
      <c r="H5384" t="str">
        <f>INDEX('Vensim Variables'!$B:$B,MATCH(EPS!$B5384,'Vensim Variables'!$A:$A,0))</f>
        <v>MMTCO2e</v>
      </c>
      <c r="I5384" t="str">
        <f t="shared" si="168"/>
        <v>NA</v>
      </c>
      <c r="J5384" t="e">
        <f>INDEX(NoSettings!$C:$C,MATCH(EPS!$A5384,NoSettings!$A:$A,0))</f>
        <v>#N/A</v>
      </c>
      <c r="K5384" t="e">
        <f>INDEX(GWP!$C$2:$C$13,MATCH(EPS!I5384,GWP!$B$2:$B$13,0))</f>
        <v>#N/A</v>
      </c>
      <c r="L5384" s="4" t="e">
        <f t="shared" si="169"/>
        <v>#N/A</v>
      </c>
    </row>
    <row r="5385" spans="1:12">
      <c r="A5385" t="s">
        <v>14</v>
      </c>
      <c r="B5385" t="s">
        <v>14</v>
      </c>
      <c r="H5385" t="str">
        <f>INDEX('Vensim Variables'!$B:$B,MATCH(EPS!$B5385,'Vensim Variables'!$A:$A,0))</f>
        <v>MMTCO2e</v>
      </c>
      <c r="I5385" t="str">
        <f t="shared" si="168"/>
        <v>NA</v>
      </c>
      <c r="J5385" t="e">
        <f>INDEX(NoSettings!$C:$C,MATCH(EPS!$A5385,NoSettings!$A:$A,0))</f>
        <v>#N/A</v>
      </c>
      <c r="K5385" t="e">
        <f>INDEX(GWP!$C$2:$C$13,MATCH(EPS!I5385,GWP!$B$2:$B$13,0))</f>
        <v>#N/A</v>
      </c>
      <c r="L5385" s="4" t="e">
        <f t="shared" si="169"/>
        <v>#N/A</v>
      </c>
    </row>
    <row r="5386" spans="1:12">
      <c r="A5386" t="s">
        <v>15</v>
      </c>
      <c r="B5386" t="s">
        <v>15</v>
      </c>
      <c r="H5386" t="str">
        <f>INDEX('Vensim Variables'!$B:$B,MATCH(EPS!$B5386,'Vensim Variables'!$A:$A,0))</f>
        <v>MMTCO2e</v>
      </c>
      <c r="I5386" t="str">
        <f t="shared" si="168"/>
        <v>NA</v>
      </c>
      <c r="J5386" t="e">
        <f>INDEX(NoSettings!$C:$C,MATCH(EPS!$A5386,NoSettings!$A:$A,0))</f>
        <v>#N/A</v>
      </c>
      <c r="K5386" t="e">
        <f>INDEX(GWP!$C$2:$C$13,MATCH(EPS!I5386,GWP!$B$2:$B$13,0))</f>
        <v>#N/A</v>
      </c>
      <c r="L5386" s="4" t="e">
        <f t="shared" si="169"/>
        <v>#N/A</v>
      </c>
    </row>
    <row r="5387" spans="1:12">
      <c r="A5387" t="s">
        <v>16</v>
      </c>
      <c r="B5387" t="s">
        <v>16</v>
      </c>
      <c r="H5387" t="str">
        <f>INDEX('Vensim Variables'!$B:$B,MATCH(EPS!$B5387,'Vensim Variables'!$A:$A,0))</f>
        <v>MMTCO2e</v>
      </c>
      <c r="I5387" t="str">
        <f t="shared" si="168"/>
        <v>NA</v>
      </c>
      <c r="J5387" t="e">
        <f>INDEX(NoSettings!$C:$C,MATCH(EPS!$A5387,NoSettings!$A:$A,0))</f>
        <v>#N/A</v>
      </c>
      <c r="K5387" t="e">
        <f>INDEX(GWP!$C$2:$C$13,MATCH(EPS!I5387,GWP!$B$2:$B$13,0))</f>
        <v>#N/A</v>
      </c>
      <c r="L5387" s="4" t="e">
        <f t="shared" si="169"/>
        <v>#N/A</v>
      </c>
    </row>
    <row r="5388" spans="1:12">
      <c r="A5388" t="s">
        <v>1894</v>
      </c>
      <c r="B5388" t="s">
        <v>1895</v>
      </c>
      <c r="C5388" t="s">
        <v>1752</v>
      </c>
      <c r="H5388" t="str">
        <f>INDEX('Vensim Variables'!$B:$B,MATCH(EPS!$B5388,'Vensim Variables'!$A:$A,0))</f>
        <v>MWh</v>
      </c>
      <c r="I5388" t="str">
        <f t="shared" si="168"/>
        <v>NA</v>
      </c>
      <c r="J5388">
        <f>INDEX(NoSettings!$C:$C,MATCH(EPS!$A5388,NoSettings!$A:$A,0))</f>
        <v>756720000</v>
      </c>
      <c r="K5388" t="e">
        <f>INDEX(GWP!$C$2:$C$13,MATCH(EPS!I5388,GWP!$B$2:$B$13,0))</f>
        <v>#N/A</v>
      </c>
      <c r="L5388" s="4">
        <f t="shared" si="169"/>
        <v>756720000</v>
      </c>
    </row>
    <row r="5389" spans="1:12">
      <c r="A5389" t="s">
        <v>7215</v>
      </c>
      <c r="B5389" t="s">
        <v>1895</v>
      </c>
      <c r="C5389" t="s">
        <v>7227</v>
      </c>
      <c r="H5389" t="str">
        <f>INDEX('Vensim Variables'!$B:$B,MATCH(EPS!$B5389,'Vensim Variables'!$A:$A,0))</f>
        <v>MWh</v>
      </c>
      <c r="I5389" t="str">
        <f t="shared" si="168"/>
        <v>NA</v>
      </c>
      <c r="J5389">
        <f>INDEX(NoSettings!$C:$C,MATCH(EPS!$A5389,NoSettings!$A:$A,0))</f>
        <v>79390000</v>
      </c>
      <c r="K5389" t="e">
        <f>INDEX(GWP!$C$2:$C$13,MATCH(EPS!I5389,GWP!$B$2:$B$13,0))</f>
        <v>#N/A</v>
      </c>
      <c r="L5389" s="4">
        <f t="shared" si="169"/>
        <v>79390000</v>
      </c>
    </row>
    <row r="5390" spans="1:12">
      <c r="A5390" t="s">
        <v>7216</v>
      </c>
      <c r="B5390" t="s">
        <v>1895</v>
      </c>
      <c r="C5390" t="s">
        <v>7228</v>
      </c>
      <c r="H5390" t="str">
        <f>INDEX('Vensim Variables'!$B:$B,MATCH(EPS!$B5390,'Vensim Variables'!$A:$A,0))</f>
        <v>MWh</v>
      </c>
      <c r="I5390" t="str">
        <f t="shared" si="168"/>
        <v>NA</v>
      </c>
      <c r="J5390">
        <f>INDEX(NoSettings!$C:$C,MATCH(EPS!$A5390,NoSettings!$A:$A,0))</f>
        <v>1831760000</v>
      </c>
      <c r="K5390" t="e">
        <f>INDEX(GWP!$C$2:$C$13,MATCH(EPS!I5390,GWP!$B$2:$B$13,0))</f>
        <v>#N/A</v>
      </c>
      <c r="L5390" s="4">
        <f t="shared" si="169"/>
        <v>1831760000</v>
      </c>
    </row>
    <row r="5391" spans="1:12">
      <c r="A5391" t="s">
        <v>1898</v>
      </c>
      <c r="B5391" t="s">
        <v>1895</v>
      </c>
      <c r="C5391" t="s">
        <v>1754</v>
      </c>
      <c r="H5391" t="str">
        <f>INDEX('Vensim Variables'!$B:$B,MATCH(EPS!$B5391,'Vensim Variables'!$A:$A,0))</f>
        <v>MWh</v>
      </c>
      <c r="I5391" t="str">
        <f t="shared" si="168"/>
        <v>NA</v>
      </c>
      <c r="J5391">
        <f>INDEX(NoSettings!$C:$C,MATCH(EPS!$A5391,NoSettings!$A:$A,0))</f>
        <v>788710000</v>
      </c>
      <c r="K5391" t="e">
        <f>INDEX(GWP!$C$2:$C$13,MATCH(EPS!I5391,GWP!$B$2:$B$13,0))</f>
        <v>#N/A</v>
      </c>
      <c r="L5391" s="4">
        <f t="shared" si="169"/>
        <v>788710000</v>
      </c>
    </row>
    <row r="5392" spans="1:12">
      <c r="A5392" t="s">
        <v>1899</v>
      </c>
      <c r="B5392" t="s">
        <v>1895</v>
      </c>
      <c r="C5392" t="s">
        <v>1755</v>
      </c>
      <c r="H5392" t="str">
        <f>INDEX('Vensim Variables'!$B:$B,MATCH(EPS!$B5392,'Vensim Variables'!$A:$A,0))</f>
        <v>MWh</v>
      </c>
      <c r="I5392" t="str">
        <f t="shared" si="168"/>
        <v>NA</v>
      </c>
      <c r="J5392">
        <f>INDEX(NoSettings!$C:$C,MATCH(EPS!$A5392,NoSettings!$A:$A,0))</f>
        <v>210240000</v>
      </c>
      <c r="K5392" t="e">
        <f>INDEX(GWP!$C$2:$C$13,MATCH(EPS!I5392,GWP!$B$2:$B$13,0))</f>
        <v>#N/A</v>
      </c>
      <c r="L5392" s="4">
        <f t="shared" si="169"/>
        <v>210240000</v>
      </c>
    </row>
    <row r="5393" spans="1:12">
      <c r="A5393" t="s">
        <v>1900</v>
      </c>
      <c r="B5393" t="s">
        <v>1895</v>
      </c>
      <c r="C5393" t="s">
        <v>1756</v>
      </c>
      <c r="H5393" t="str">
        <f>INDEX('Vensim Variables'!$B:$B,MATCH(EPS!$B5393,'Vensim Variables'!$A:$A,0))</f>
        <v>MWh</v>
      </c>
      <c r="I5393" t="str">
        <f t="shared" si="168"/>
        <v>NA</v>
      </c>
      <c r="J5393">
        <f>INDEX(NoSettings!$C:$C,MATCH(EPS!$A5393,NoSettings!$A:$A,0))</f>
        <v>450225000</v>
      </c>
      <c r="K5393" t="e">
        <f>INDEX(GWP!$C$2:$C$13,MATCH(EPS!I5393,GWP!$B$2:$B$13,0))</f>
        <v>#N/A</v>
      </c>
      <c r="L5393" s="4">
        <f t="shared" si="169"/>
        <v>450225000</v>
      </c>
    </row>
    <row r="5394" spans="1:12">
      <c r="A5394" t="s">
        <v>1901</v>
      </c>
      <c r="B5394" t="s">
        <v>1895</v>
      </c>
      <c r="C5394" t="s">
        <v>1757</v>
      </c>
      <c r="H5394" t="str">
        <f>INDEX('Vensim Variables'!$B:$B,MATCH(EPS!$B5394,'Vensim Variables'!$A:$A,0))</f>
        <v>MWh</v>
      </c>
      <c r="I5394" t="str">
        <f t="shared" si="168"/>
        <v>NA</v>
      </c>
      <c r="J5394">
        <f>INDEX(NoSettings!$C:$C,MATCH(EPS!$A5394,NoSettings!$A:$A,0))</f>
        <v>282008000</v>
      </c>
      <c r="K5394" t="e">
        <f>INDEX(GWP!$C$2:$C$13,MATCH(EPS!I5394,GWP!$B$2:$B$13,0))</f>
        <v>#N/A</v>
      </c>
      <c r="L5394" s="4">
        <f t="shared" si="169"/>
        <v>282008000</v>
      </c>
    </row>
    <row r="5395" spans="1:12">
      <c r="A5395" t="s">
        <v>1902</v>
      </c>
      <c r="B5395" t="s">
        <v>1895</v>
      </c>
      <c r="C5395" t="s">
        <v>1758</v>
      </c>
      <c r="H5395" t="str">
        <f>INDEX('Vensim Variables'!$B:$B,MATCH(EPS!$B5395,'Vensim Variables'!$A:$A,0))</f>
        <v>MWh</v>
      </c>
      <c r="I5395" t="str">
        <f t="shared" si="168"/>
        <v>NA</v>
      </c>
      <c r="J5395">
        <f>INDEX(NoSettings!$C:$C,MATCH(EPS!$A5395,NoSettings!$A:$A,0))</f>
        <v>2600000</v>
      </c>
      <c r="K5395" t="e">
        <f>INDEX(GWP!$C$2:$C$13,MATCH(EPS!I5395,GWP!$B$2:$B$13,0))</f>
        <v>#N/A</v>
      </c>
      <c r="L5395" s="4">
        <f t="shared" si="169"/>
        <v>2600000</v>
      </c>
    </row>
    <row r="5396" spans="1:12">
      <c r="A5396" t="s">
        <v>1903</v>
      </c>
      <c r="B5396" t="s">
        <v>1895</v>
      </c>
      <c r="C5396" t="s">
        <v>1759</v>
      </c>
      <c r="H5396" t="str">
        <f>INDEX('Vensim Variables'!$B:$B,MATCH(EPS!$B5396,'Vensim Variables'!$A:$A,0))</f>
        <v>MWh</v>
      </c>
      <c r="I5396" t="str">
        <f t="shared" si="168"/>
        <v>NA</v>
      </c>
      <c r="J5396">
        <f>INDEX(NoSettings!$C:$C,MATCH(EPS!$A5396,NoSettings!$A:$A,0))</f>
        <v>21410000</v>
      </c>
      <c r="K5396" t="e">
        <f>INDEX(GWP!$C$2:$C$13,MATCH(EPS!I5396,GWP!$B$2:$B$13,0))</f>
        <v>#N/A</v>
      </c>
      <c r="L5396" s="4">
        <f t="shared" si="169"/>
        <v>21410000</v>
      </c>
    </row>
    <row r="5397" spans="1:12">
      <c r="A5397" t="s">
        <v>1904</v>
      </c>
      <c r="B5397" t="s">
        <v>1895</v>
      </c>
      <c r="C5397" t="s">
        <v>1760</v>
      </c>
      <c r="H5397" t="str">
        <f>INDEX('Vensim Variables'!$B:$B,MATCH(EPS!$B5397,'Vensim Variables'!$A:$A,0))</f>
        <v>MWh</v>
      </c>
      <c r="I5397" t="str">
        <f t="shared" si="168"/>
        <v>NA</v>
      </c>
      <c r="J5397">
        <f>INDEX(NoSettings!$C:$C,MATCH(EPS!$A5397,NoSettings!$A:$A,0))</f>
        <v>16390000</v>
      </c>
      <c r="K5397" t="e">
        <f>INDEX(GWP!$C$2:$C$13,MATCH(EPS!I5397,GWP!$B$2:$B$13,0))</f>
        <v>#N/A</v>
      </c>
      <c r="L5397" s="4">
        <f t="shared" si="169"/>
        <v>16390000</v>
      </c>
    </row>
    <row r="5398" spans="1:12">
      <c r="A5398" t="s">
        <v>1905</v>
      </c>
      <c r="B5398" t="s">
        <v>1895</v>
      </c>
      <c r="C5398" t="s">
        <v>1761</v>
      </c>
      <c r="H5398" t="str">
        <f>INDEX('Vensim Variables'!$B:$B,MATCH(EPS!$B5398,'Vensim Variables'!$A:$A,0))</f>
        <v>MWh</v>
      </c>
      <c r="I5398" t="str">
        <f t="shared" si="168"/>
        <v>NA</v>
      </c>
      <c r="J5398">
        <f>INDEX(NoSettings!$C:$C,MATCH(EPS!$A5398,NoSettings!$A:$A,0))</f>
        <v>2177250</v>
      </c>
      <c r="K5398" t="e">
        <f>INDEX(GWP!$C$2:$C$13,MATCH(EPS!I5398,GWP!$B$2:$B$13,0))</f>
        <v>#N/A</v>
      </c>
      <c r="L5398" s="4">
        <f t="shared" si="169"/>
        <v>2177250</v>
      </c>
    </row>
    <row r="5399" spans="1:12">
      <c r="A5399" t="s">
        <v>1906</v>
      </c>
      <c r="B5399" t="s">
        <v>1895</v>
      </c>
      <c r="C5399" t="s">
        <v>1762</v>
      </c>
      <c r="H5399" t="str">
        <f>INDEX('Vensim Variables'!$B:$B,MATCH(EPS!$B5399,'Vensim Variables'!$A:$A,0))</f>
        <v>MWh</v>
      </c>
      <c r="I5399" t="str">
        <f t="shared" si="168"/>
        <v>NA</v>
      </c>
      <c r="J5399">
        <f>INDEX(NoSettings!$C:$C,MATCH(EPS!$A5399,NoSettings!$A:$A,0))</f>
        <v>78400000</v>
      </c>
      <c r="K5399" t="e">
        <f>INDEX(GWP!$C$2:$C$13,MATCH(EPS!I5399,GWP!$B$2:$B$13,0))</f>
        <v>#N/A</v>
      </c>
      <c r="L5399" s="4">
        <f t="shared" si="169"/>
        <v>78400000</v>
      </c>
    </row>
    <row r="5400" spans="1:12">
      <c r="A5400" t="s">
        <v>1907</v>
      </c>
      <c r="B5400" t="s">
        <v>1895</v>
      </c>
      <c r="C5400" t="s">
        <v>1763</v>
      </c>
      <c r="H5400" t="str">
        <f>INDEX('Vensim Variables'!$B:$B,MATCH(EPS!$B5400,'Vensim Variables'!$A:$A,0))</f>
        <v>MWh</v>
      </c>
      <c r="I5400" t="str">
        <f t="shared" si="168"/>
        <v>NA</v>
      </c>
      <c r="J5400">
        <f>INDEX(NoSettings!$C:$C,MATCH(EPS!$A5400,NoSettings!$A:$A,0))</f>
        <v>23830000</v>
      </c>
      <c r="K5400" t="e">
        <f>INDEX(GWP!$C$2:$C$13,MATCH(EPS!I5400,GWP!$B$2:$B$13,0))</f>
        <v>#N/A</v>
      </c>
      <c r="L5400" s="4">
        <f t="shared" si="169"/>
        <v>23830000</v>
      </c>
    </row>
    <row r="5401" spans="1:12">
      <c r="A5401" t="s">
        <v>1908</v>
      </c>
      <c r="B5401" t="s">
        <v>1895</v>
      </c>
      <c r="C5401" t="s">
        <v>1764</v>
      </c>
      <c r="H5401" t="str">
        <f>INDEX('Vensim Variables'!$B:$B,MATCH(EPS!$B5401,'Vensim Variables'!$A:$A,0))</f>
        <v>MWh</v>
      </c>
      <c r="I5401" t="str">
        <f t="shared" si="168"/>
        <v>NA</v>
      </c>
      <c r="J5401">
        <f>INDEX(NoSettings!$C:$C,MATCH(EPS!$A5401,NoSettings!$A:$A,0))</f>
        <v>500000</v>
      </c>
      <c r="K5401" t="e">
        <f>INDEX(GWP!$C$2:$C$13,MATCH(EPS!I5401,GWP!$B$2:$B$13,0))</f>
        <v>#N/A</v>
      </c>
      <c r="L5401" s="4">
        <f t="shared" si="169"/>
        <v>500000</v>
      </c>
    </row>
    <row r="5402" spans="1:12">
      <c r="A5402" t="s">
        <v>1909</v>
      </c>
      <c r="B5402" t="s">
        <v>1895</v>
      </c>
      <c r="C5402" t="s">
        <v>1765</v>
      </c>
      <c r="H5402" t="str">
        <f>INDEX('Vensim Variables'!$B:$B,MATCH(EPS!$B5402,'Vensim Variables'!$A:$A,0))</f>
        <v>MWh</v>
      </c>
      <c r="I5402" t="str">
        <f t="shared" si="168"/>
        <v>NA</v>
      </c>
      <c r="J5402">
        <f>INDEX(NoSettings!$C:$C,MATCH(EPS!$A5402,NoSettings!$A:$A,0))</f>
        <v>30000</v>
      </c>
      <c r="K5402" t="e">
        <f>INDEX(GWP!$C$2:$C$13,MATCH(EPS!I5402,GWP!$B$2:$B$13,0))</f>
        <v>#N/A</v>
      </c>
      <c r="L5402" s="4">
        <f t="shared" si="169"/>
        <v>30000</v>
      </c>
    </row>
    <row r="5403" spans="1:12">
      <c r="A5403" t="s">
        <v>1910</v>
      </c>
      <c r="B5403" t="s">
        <v>1895</v>
      </c>
      <c r="C5403" t="s">
        <v>1766</v>
      </c>
      <c r="H5403" t="str">
        <f>INDEX('Vensim Variables'!$B:$B,MATCH(EPS!$B5403,'Vensim Variables'!$A:$A,0))</f>
        <v>MWh</v>
      </c>
      <c r="I5403" t="str">
        <f t="shared" si="168"/>
        <v>NA</v>
      </c>
      <c r="J5403">
        <f>INDEX(NoSettings!$C:$C,MATCH(EPS!$A5403,NoSettings!$A:$A,0))</f>
        <v>0</v>
      </c>
      <c r="K5403" t="e">
        <f>INDEX(GWP!$C$2:$C$13,MATCH(EPS!I5403,GWP!$B$2:$B$13,0))</f>
        <v>#N/A</v>
      </c>
      <c r="L5403" s="4">
        <f t="shared" si="169"/>
        <v>0</v>
      </c>
    </row>
    <row r="5404" spans="1:12">
      <c r="A5404" t="s">
        <v>1911</v>
      </c>
      <c r="B5404" t="s">
        <v>1895</v>
      </c>
      <c r="C5404" t="s">
        <v>1767</v>
      </c>
      <c r="H5404" t="str">
        <f>INDEX('Vensim Variables'!$B:$B,MATCH(EPS!$B5404,'Vensim Variables'!$A:$A,0))</f>
        <v>MWh</v>
      </c>
      <c r="I5404" t="str">
        <f t="shared" si="168"/>
        <v>NA</v>
      </c>
      <c r="J5404">
        <f>INDEX(NoSettings!$C:$C,MATCH(EPS!$A5404,NoSettings!$A:$A,0))</f>
        <v>4510000</v>
      </c>
      <c r="K5404" t="e">
        <f>INDEX(GWP!$C$2:$C$13,MATCH(EPS!I5404,GWP!$B$2:$B$13,0))</f>
        <v>#N/A</v>
      </c>
      <c r="L5404" s="4">
        <f t="shared" si="169"/>
        <v>4510000</v>
      </c>
    </row>
    <row r="5405" spans="1:12">
      <c r="A5405" t="s">
        <v>7217</v>
      </c>
      <c r="B5405" t="s">
        <v>1895</v>
      </c>
      <c r="C5405" t="s">
        <v>7229</v>
      </c>
      <c r="H5405" t="str">
        <f>INDEX('Vensim Variables'!$B:$B,MATCH(EPS!$B5405,'Vensim Variables'!$A:$A,0))</f>
        <v>MWh</v>
      </c>
      <c r="I5405" t="str">
        <f t="shared" si="168"/>
        <v>NA</v>
      </c>
      <c r="J5405">
        <f>INDEX(NoSettings!$C:$C,MATCH(EPS!$A5405,NoSettings!$A:$A,0))</f>
        <v>0</v>
      </c>
      <c r="K5405" t="e">
        <f>INDEX(GWP!$C$2:$C$13,MATCH(EPS!I5405,GWP!$B$2:$B$13,0))</f>
        <v>#N/A</v>
      </c>
      <c r="L5405" s="4">
        <f t="shared" si="169"/>
        <v>0</v>
      </c>
    </row>
    <row r="5406" spans="1:12">
      <c r="A5406" t="s">
        <v>7218</v>
      </c>
      <c r="B5406" t="s">
        <v>1895</v>
      </c>
      <c r="C5406" t="s">
        <v>7230</v>
      </c>
      <c r="H5406" t="str">
        <f>INDEX('Vensim Variables'!$B:$B,MATCH(EPS!$B5406,'Vensim Variables'!$A:$A,0))</f>
        <v>MWh</v>
      </c>
      <c r="I5406" t="str">
        <f t="shared" si="168"/>
        <v>NA</v>
      </c>
      <c r="J5406">
        <f>INDEX(NoSettings!$C:$C,MATCH(EPS!$A5406,NoSettings!$A:$A,0))</f>
        <v>0</v>
      </c>
      <c r="K5406" t="e">
        <f>INDEX(GWP!$C$2:$C$13,MATCH(EPS!I5406,GWP!$B$2:$B$13,0))</f>
        <v>#N/A</v>
      </c>
      <c r="L5406" s="4">
        <f t="shared" si="169"/>
        <v>0</v>
      </c>
    </row>
    <row r="5407" spans="1:12">
      <c r="A5407" t="s">
        <v>7219</v>
      </c>
      <c r="B5407" t="s">
        <v>1895</v>
      </c>
      <c r="C5407" t="s">
        <v>7231</v>
      </c>
      <c r="H5407" t="str">
        <f>INDEX('Vensim Variables'!$B:$B,MATCH(EPS!$B5407,'Vensim Variables'!$A:$A,0))</f>
        <v>MWh</v>
      </c>
      <c r="I5407" t="str">
        <f t="shared" si="168"/>
        <v>NA</v>
      </c>
      <c r="J5407">
        <f>INDEX(NoSettings!$C:$C,MATCH(EPS!$A5407,NoSettings!$A:$A,0))</f>
        <v>0</v>
      </c>
      <c r="K5407" t="e">
        <f>INDEX(GWP!$C$2:$C$13,MATCH(EPS!I5407,GWP!$B$2:$B$13,0))</f>
        <v>#N/A</v>
      </c>
      <c r="L5407" s="4">
        <f t="shared" si="169"/>
        <v>0</v>
      </c>
    </row>
    <row r="5408" spans="1:12">
      <c r="A5408" t="s">
        <v>7220</v>
      </c>
      <c r="B5408" t="s">
        <v>1895</v>
      </c>
      <c r="C5408" t="s">
        <v>7232</v>
      </c>
      <c r="H5408" t="str">
        <f>INDEX('Vensim Variables'!$B:$B,MATCH(EPS!$B5408,'Vensim Variables'!$A:$A,0))</f>
        <v>MWh</v>
      </c>
      <c r="I5408" t="str">
        <f t="shared" si="168"/>
        <v>NA</v>
      </c>
      <c r="J5408">
        <f>INDEX(NoSettings!$C:$C,MATCH(EPS!$A5408,NoSettings!$A:$A,0))</f>
        <v>0</v>
      </c>
      <c r="K5408" t="e">
        <f>INDEX(GWP!$C$2:$C$13,MATCH(EPS!I5408,GWP!$B$2:$B$13,0))</f>
        <v>#N/A</v>
      </c>
      <c r="L5408" s="4">
        <f t="shared" si="169"/>
        <v>0</v>
      </c>
    </row>
    <row r="5409" spans="1:12">
      <c r="A5409" t="s">
        <v>7221</v>
      </c>
      <c r="B5409" t="s">
        <v>1895</v>
      </c>
      <c r="C5409" t="s">
        <v>7233</v>
      </c>
      <c r="H5409" t="str">
        <f>INDEX('Vensim Variables'!$B:$B,MATCH(EPS!$B5409,'Vensim Variables'!$A:$A,0))</f>
        <v>MWh</v>
      </c>
      <c r="I5409" t="str">
        <f t="shared" si="168"/>
        <v>NA</v>
      </c>
      <c r="J5409">
        <f>INDEX(NoSettings!$C:$C,MATCH(EPS!$A5409,NoSettings!$A:$A,0))</f>
        <v>0</v>
      </c>
      <c r="K5409" t="e">
        <f>INDEX(GWP!$C$2:$C$13,MATCH(EPS!I5409,GWP!$B$2:$B$13,0))</f>
        <v>#N/A</v>
      </c>
      <c r="L5409" s="4">
        <f t="shared" si="169"/>
        <v>0</v>
      </c>
    </row>
    <row r="5410" spans="1:12">
      <c r="A5410" t="s">
        <v>7222</v>
      </c>
      <c r="B5410" t="s">
        <v>1895</v>
      </c>
      <c r="C5410" t="s">
        <v>7234</v>
      </c>
      <c r="H5410" t="str">
        <f>INDEX('Vensim Variables'!$B:$B,MATCH(EPS!$B5410,'Vensim Variables'!$A:$A,0))</f>
        <v>MWh</v>
      </c>
      <c r="I5410" t="str">
        <f t="shared" si="168"/>
        <v>NA</v>
      </c>
      <c r="J5410">
        <f>INDEX(NoSettings!$C:$C,MATCH(EPS!$A5410,NoSettings!$A:$A,0))</f>
        <v>0</v>
      </c>
      <c r="K5410" t="e">
        <f>INDEX(GWP!$C$2:$C$13,MATCH(EPS!I5410,GWP!$B$2:$B$13,0))</f>
        <v>#N/A</v>
      </c>
      <c r="L5410" s="4">
        <f t="shared" si="169"/>
        <v>0</v>
      </c>
    </row>
    <row r="5411" spans="1:12">
      <c r="A5411" t="s">
        <v>7223</v>
      </c>
      <c r="B5411" t="s">
        <v>1895</v>
      </c>
      <c r="C5411" t="s">
        <v>7235</v>
      </c>
      <c r="H5411" t="str">
        <f>INDEX('Vensim Variables'!$B:$B,MATCH(EPS!$B5411,'Vensim Variables'!$A:$A,0))</f>
        <v>MWh</v>
      </c>
      <c r="I5411" t="str">
        <f t="shared" si="168"/>
        <v>NA</v>
      </c>
      <c r="J5411">
        <f>INDEX(NoSettings!$C:$C,MATCH(EPS!$A5411,NoSettings!$A:$A,0))</f>
        <v>0</v>
      </c>
      <c r="K5411" t="e">
        <f>INDEX(GWP!$C$2:$C$13,MATCH(EPS!I5411,GWP!$B$2:$B$13,0))</f>
        <v>#N/A</v>
      </c>
      <c r="L5411" s="4">
        <f t="shared" si="169"/>
        <v>0</v>
      </c>
    </row>
    <row r="5412" spans="1:12">
      <c r="A5412" t="s">
        <v>2746</v>
      </c>
      <c r="B5412" t="s">
        <v>2745</v>
      </c>
      <c r="C5412" t="s">
        <v>1768</v>
      </c>
      <c r="D5412" t="s">
        <v>1702</v>
      </c>
      <c r="H5412" t="str">
        <f>INDEX('Vensim Variables'!$B:$B,MATCH(EPS!$B5412,'Vensim Variables'!$A:$A,0))</f>
        <v>g pollutant</v>
      </c>
      <c r="I5412" t="str">
        <f t="shared" si="168"/>
        <v>CO2</v>
      </c>
      <c r="J5412" t="e">
        <f>INDEX(NoSettings!$C:$C,MATCH(EPS!$A5412,NoSettings!$A:$A,0))</f>
        <v>#N/A</v>
      </c>
      <c r="K5412">
        <f>INDEX(GWP!$C$2:$C$13,MATCH(EPS!I5412,GWP!$B$2:$B$13,0))</f>
        <v>1</v>
      </c>
      <c r="L5412" s="4" t="e">
        <f t="shared" si="169"/>
        <v>#N/A</v>
      </c>
    </row>
    <row r="5413" spans="1:12">
      <c r="A5413" t="s">
        <v>2747</v>
      </c>
      <c r="B5413" t="s">
        <v>2745</v>
      </c>
      <c r="C5413" t="s">
        <v>1768</v>
      </c>
      <c r="D5413" t="s">
        <v>1705</v>
      </c>
      <c r="H5413" t="str">
        <f>INDEX('Vensim Variables'!$B:$B,MATCH(EPS!$B5413,'Vensim Variables'!$A:$A,0))</f>
        <v>g pollutant</v>
      </c>
      <c r="I5413" t="str">
        <f t="shared" si="168"/>
        <v>VOC</v>
      </c>
      <c r="J5413" t="e">
        <f>INDEX(NoSettings!$C:$C,MATCH(EPS!$A5413,NoSettings!$A:$A,0))</f>
        <v>#N/A</v>
      </c>
      <c r="K5413">
        <f>INDEX(GWP!$C$2:$C$13,MATCH(EPS!I5413,GWP!$B$2:$B$13,0))</f>
        <v>0</v>
      </c>
      <c r="L5413" s="4" t="e">
        <f t="shared" si="169"/>
        <v>#N/A</v>
      </c>
    </row>
    <row r="5414" spans="1:12">
      <c r="A5414" t="s">
        <v>2748</v>
      </c>
      <c r="B5414" t="s">
        <v>2745</v>
      </c>
      <c r="C5414" t="s">
        <v>1768</v>
      </c>
      <c r="D5414" t="s">
        <v>1706</v>
      </c>
      <c r="H5414" t="str">
        <f>INDEX('Vensim Variables'!$B:$B,MATCH(EPS!$B5414,'Vensim Variables'!$A:$A,0))</f>
        <v>g pollutant</v>
      </c>
      <c r="I5414" t="str">
        <f t="shared" si="168"/>
        <v>CO</v>
      </c>
      <c r="J5414" t="e">
        <f>INDEX(NoSettings!$C:$C,MATCH(EPS!$A5414,NoSettings!$A:$A,0))</f>
        <v>#N/A</v>
      </c>
      <c r="K5414">
        <f>INDEX(GWP!$C$2:$C$13,MATCH(EPS!I5414,GWP!$B$2:$B$13,0))</f>
        <v>0</v>
      </c>
      <c r="L5414" s="4" t="e">
        <f t="shared" si="169"/>
        <v>#N/A</v>
      </c>
    </row>
    <row r="5415" spans="1:12">
      <c r="A5415" t="s">
        <v>2749</v>
      </c>
      <c r="B5415" t="s">
        <v>2745</v>
      </c>
      <c r="C5415" t="s">
        <v>1768</v>
      </c>
      <c r="D5415" t="s">
        <v>1707</v>
      </c>
      <c r="H5415" t="str">
        <f>INDEX('Vensim Variables'!$B:$B,MATCH(EPS!$B5415,'Vensim Variables'!$A:$A,0))</f>
        <v>g pollutant</v>
      </c>
      <c r="I5415" t="str">
        <f t="shared" si="168"/>
        <v>NOx</v>
      </c>
      <c r="J5415" t="e">
        <f>INDEX(NoSettings!$C:$C,MATCH(EPS!$A5415,NoSettings!$A:$A,0))</f>
        <v>#N/A</v>
      </c>
      <c r="K5415">
        <f>INDEX(GWP!$C$2:$C$13,MATCH(EPS!I5415,GWP!$B$2:$B$13,0))</f>
        <v>0</v>
      </c>
      <c r="L5415" s="4" t="e">
        <f t="shared" si="169"/>
        <v>#N/A</v>
      </c>
    </row>
    <row r="5416" spans="1:12">
      <c r="A5416" t="s">
        <v>2750</v>
      </c>
      <c r="B5416" t="s">
        <v>2745</v>
      </c>
      <c r="C5416" t="s">
        <v>1768</v>
      </c>
      <c r="D5416" t="s">
        <v>1708</v>
      </c>
      <c r="H5416" t="str">
        <f>INDEX('Vensim Variables'!$B:$B,MATCH(EPS!$B5416,'Vensim Variables'!$A:$A,0))</f>
        <v>g pollutant</v>
      </c>
      <c r="I5416" t="str">
        <f t="shared" si="168"/>
        <v>PM10</v>
      </c>
      <c r="J5416" t="e">
        <f>INDEX(NoSettings!$C:$C,MATCH(EPS!$A5416,NoSettings!$A:$A,0))</f>
        <v>#N/A</v>
      </c>
      <c r="K5416">
        <f>INDEX(GWP!$C$2:$C$13,MATCH(EPS!I5416,GWP!$B$2:$B$13,0))</f>
        <v>0</v>
      </c>
      <c r="L5416" s="4" t="e">
        <f t="shared" si="169"/>
        <v>#N/A</v>
      </c>
    </row>
    <row r="5417" spans="1:12">
      <c r="A5417" t="s">
        <v>2751</v>
      </c>
      <c r="B5417" t="s">
        <v>2745</v>
      </c>
      <c r="C5417" t="s">
        <v>1768</v>
      </c>
      <c r="D5417" t="s">
        <v>1709</v>
      </c>
      <c r="H5417" t="str">
        <f>INDEX('Vensim Variables'!$B:$B,MATCH(EPS!$B5417,'Vensim Variables'!$A:$A,0))</f>
        <v>g pollutant</v>
      </c>
      <c r="I5417" t="str">
        <f t="shared" si="168"/>
        <v>PM25</v>
      </c>
      <c r="J5417" t="e">
        <f>INDEX(NoSettings!$C:$C,MATCH(EPS!$A5417,NoSettings!$A:$A,0))</f>
        <v>#N/A</v>
      </c>
      <c r="K5417">
        <f>INDEX(GWP!$C$2:$C$13,MATCH(EPS!I5417,GWP!$B$2:$B$13,0))</f>
        <v>0</v>
      </c>
      <c r="L5417" s="4" t="e">
        <f t="shared" si="169"/>
        <v>#N/A</v>
      </c>
    </row>
    <row r="5418" spans="1:12">
      <c r="A5418" t="s">
        <v>2752</v>
      </c>
      <c r="B5418" t="s">
        <v>2745</v>
      </c>
      <c r="C5418" t="s">
        <v>1768</v>
      </c>
      <c r="D5418" t="s">
        <v>1710</v>
      </c>
      <c r="H5418" t="str">
        <f>INDEX('Vensim Variables'!$B:$B,MATCH(EPS!$B5418,'Vensim Variables'!$A:$A,0))</f>
        <v>g pollutant</v>
      </c>
      <c r="I5418" t="str">
        <f t="shared" si="168"/>
        <v>SOx</v>
      </c>
      <c r="J5418" t="e">
        <f>INDEX(NoSettings!$C:$C,MATCH(EPS!$A5418,NoSettings!$A:$A,0))</f>
        <v>#N/A</v>
      </c>
      <c r="K5418">
        <f>INDEX(GWP!$C$2:$C$13,MATCH(EPS!I5418,GWP!$B$2:$B$13,0))</f>
        <v>0</v>
      </c>
      <c r="L5418" s="4" t="e">
        <f t="shared" si="169"/>
        <v>#N/A</v>
      </c>
    </row>
    <row r="5419" spans="1:12">
      <c r="A5419" t="s">
        <v>2753</v>
      </c>
      <c r="B5419" t="s">
        <v>2745</v>
      </c>
      <c r="C5419" t="s">
        <v>1768</v>
      </c>
      <c r="D5419" t="s">
        <v>1711</v>
      </c>
      <c r="H5419" t="str">
        <f>INDEX('Vensim Variables'!$B:$B,MATCH(EPS!$B5419,'Vensim Variables'!$A:$A,0))</f>
        <v>g pollutant</v>
      </c>
      <c r="I5419" t="str">
        <f t="shared" si="168"/>
        <v>BC</v>
      </c>
      <c r="J5419" t="e">
        <f>INDEX(NoSettings!$C:$C,MATCH(EPS!$A5419,NoSettings!$A:$A,0))</f>
        <v>#N/A</v>
      </c>
      <c r="K5419">
        <f>INDEX(GWP!$C$2:$C$13,MATCH(EPS!I5419,GWP!$B$2:$B$13,0))</f>
        <v>0</v>
      </c>
      <c r="L5419" s="4" t="e">
        <f t="shared" si="169"/>
        <v>#N/A</v>
      </c>
    </row>
    <row r="5420" spans="1:12">
      <c r="A5420" t="s">
        <v>2754</v>
      </c>
      <c r="B5420" t="s">
        <v>2745</v>
      </c>
      <c r="C5420" t="s">
        <v>1768</v>
      </c>
      <c r="D5420" t="s">
        <v>1712</v>
      </c>
      <c r="H5420" t="str">
        <f>INDEX('Vensim Variables'!$B:$B,MATCH(EPS!$B5420,'Vensim Variables'!$A:$A,0))</f>
        <v>g pollutant</v>
      </c>
      <c r="I5420" t="str">
        <f t="shared" si="168"/>
        <v>OC</v>
      </c>
      <c r="J5420" t="e">
        <f>INDEX(NoSettings!$C:$C,MATCH(EPS!$A5420,NoSettings!$A:$A,0))</f>
        <v>#N/A</v>
      </c>
      <c r="K5420">
        <f>INDEX(GWP!$C$2:$C$13,MATCH(EPS!I5420,GWP!$B$2:$B$13,0))</f>
        <v>0</v>
      </c>
      <c r="L5420" s="4" t="e">
        <f t="shared" si="169"/>
        <v>#N/A</v>
      </c>
    </row>
    <row r="5421" spans="1:12">
      <c r="A5421" t="s">
        <v>2755</v>
      </c>
      <c r="B5421" t="s">
        <v>2745</v>
      </c>
      <c r="C5421" t="s">
        <v>1768</v>
      </c>
      <c r="D5421" t="s">
        <v>1713</v>
      </c>
      <c r="H5421" t="str">
        <f>INDEX('Vensim Variables'!$B:$B,MATCH(EPS!$B5421,'Vensim Variables'!$A:$A,0))</f>
        <v>g pollutant</v>
      </c>
      <c r="I5421" t="str">
        <f t="shared" si="168"/>
        <v>CH4</v>
      </c>
      <c r="J5421" t="e">
        <f>INDEX(NoSettings!$C:$C,MATCH(EPS!$A5421,NoSettings!$A:$A,0))</f>
        <v>#N/A</v>
      </c>
      <c r="K5421">
        <f>INDEX(GWP!$C$2:$C$13,MATCH(EPS!I5421,GWP!$B$2:$B$13,0))</f>
        <v>28</v>
      </c>
      <c r="L5421" s="4" t="e">
        <f t="shared" si="169"/>
        <v>#N/A</v>
      </c>
    </row>
    <row r="5422" spans="1:12">
      <c r="A5422" t="s">
        <v>2756</v>
      </c>
      <c r="B5422" t="s">
        <v>2745</v>
      </c>
      <c r="C5422" t="s">
        <v>1768</v>
      </c>
      <c r="D5422" t="s">
        <v>1714</v>
      </c>
      <c r="H5422" t="str">
        <f>INDEX('Vensim Variables'!$B:$B,MATCH(EPS!$B5422,'Vensim Variables'!$A:$A,0))</f>
        <v>g pollutant</v>
      </c>
      <c r="I5422" t="str">
        <f t="shared" si="168"/>
        <v>N2O</v>
      </c>
      <c r="J5422" t="e">
        <f>INDEX(NoSettings!$C:$C,MATCH(EPS!$A5422,NoSettings!$A:$A,0))</f>
        <v>#N/A</v>
      </c>
      <c r="K5422">
        <f>INDEX(GWP!$C$2:$C$13,MATCH(EPS!I5422,GWP!$B$2:$B$13,0))</f>
        <v>265</v>
      </c>
      <c r="L5422" s="4" t="e">
        <f t="shared" si="169"/>
        <v>#N/A</v>
      </c>
    </row>
    <row r="5423" spans="1:12">
      <c r="A5423" t="s">
        <v>2757</v>
      </c>
      <c r="B5423" t="s">
        <v>2745</v>
      </c>
      <c r="C5423" t="s">
        <v>1768</v>
      </c>
      <c r="D5423" t="s">
        <v>1715</v>
      </c>
      <c r="H5423" t="str">
        <f>INDEX('Vensim Variables'!$B:$B,MATCH(EPS!$B5423,'Vensim Variables'!$A:$A,0))</f>
        <v>g pollutant</v>
      </c>
      <c r="I5423" t="str">
        <f t="shared" si="168"/>
        <v>F gases</v>
      </c>
      <c r="J5423" t="e">
        <f>INDEX(NoSettings!$C:$C,MATCH(EPS!$A5423,NoSettings!$A:$A,0))</f>
        <v>#N/A</v>
      </c>
      <c r="K5423">
        <f>INDEX(GWP!$C$2:$C$13,MATCH(EPS!I5423,GWP!$B$2:$B$13,0))</f>
        <v>1</v>
      </c>
      <c r="L5423" s="4" t="e">
        <f t="shared" si="169"/>
        <v>#N/A</v>
      </c>
    </row>
    <row r="5424" spans="1:12">
      <c r="A5424" t="s">
        <v>2758</v>
      </c>
      <c r="B5424" t="s">
        <v>2745</v>
      </c>
      <c r="C5424" t="s">
        <v>1769</v>
      </c>
      <c r="D5424" t="s">
        <v>1702</v>
      </c>
      <c r="H5424" t="str">
        <f>INDEX('Vensim Variables'!$B:$B,MATCH(EPS!$B5424,'Vensim Variables'!$A:$A,0))</f>
        <v>g pollutant</v>
      </c>
      <c r="I5424" t="str">
        <f t="shared" si="168"/>
        <v>CO2</v>
      </c>
      <c r="J5424" t="e">
        <f>INDEX(NoSettings!$C:$C,MATCH(EPS!$A5424,NoSettings!$A:$A,0))</f>
        <v>#N/A</v>
      </c>
      <c r="K5424">
        <f>INDEX(GWP!$C$2:$C$13,MATCH(EPS!I5424,GWP!$B$2:$B$13,0))</f>
        <v>1</v>
      </c>
      <c r="L5424" s="4" t="e">
        <f t="shared" si="169"/>
        <v>#N/A</v>
      </c>
    </row>
    <row r="5425" spans="1:12">
      <c r="A5425" t="s">
        <v>2759</v>
      </c>
      <c r="B5425" t="s">
        <v>2745</v>
      </c>
      <c r="C5425" t="s">
        <v>1769</v>
      </c>
      <c r="D5425" t="s">
        <v>1705</v>
      </c>
      <c r="H5425" t="str">
        <f>INDEX('Vensim Variables'!$B:$B,MATCH(EPS!$B5425,'Vensim Variables'!$A:$A,0))</f>
        <v>g pollutant</v>
      </c>
      <c r="I5425" t="str">
        <f t="shared" si="168"/>
        <v>VOC</v>
      </c>
      <c r="J5425" t="e">
        <f>INDEX(NoSettings!$C:$C,MATCH(EPS!$A5425,NoSettings!$A:$A,0))</f>
        <v>#N/A</v>
      </c>
      <c r="K5425">
        <f>INDEX(GWP!$C$2:$C$13,MATCH(EPS!I5425,GWP!$B$2:$B$13,0))</f>
        <v>0</v>
      </c>
      <c r="L5425" s="4" t="e">
        <f t="shared" si="169"/>
        <v>#N/A</v>
      </c>
    </row>
    <row r="5426" spans="1:12">
      <c r="A5426" t="s">
        <v>2760</v>
      </c>
      <c r="B5426" t="s">
        <v>2745</v>
      </c>
      <c r="C5426" t="s">
        <v>1769</v>
      </c>
      <c r="D5426" t="s">
        <v>1706</v>
      </c>
      <c r="H5426" t="str">
        <f>INDEX('Vensim Variables'!$B:$B,MATCH(EPS!$B5426,'Vensim Variables'!$A:$A,0))</f>
        <v>g pollutant</v>
      </c>
      <c r="I5426" t="str">
        <f t="shared" si="168"/>
        <v>CO</v>
      </c>
      <c r="J5426" t="e">
        <f>INDEX(NoSettings!$C:$C,MATCH(EPS!$A5426,NoSettings!$A:$A,0))</f>
        <v>#N/A</v>
      </c>
      <c r="K5426">
        <f>INDEX(GWP!$C$2:$C$13,MATCH(EPS!I5426,GWP!$B$2:$B$13,0))</f>
        <v>0</v>
      </c>
      <c r="L5426" s="4" t="e">
        <f t="shared" si="169"/>
        <v>#N/A</v>
      </c>
    </row>
    <row r="5427" spans="1:12">
      <c r="A5427" t="s">
        <v>2761</v>
      </c>
      <c r="B5427" t="s">
        <v>2745</v>
      </c>
      <c r="C5427" t="s">
        <v>1769</v>
      </c>
      <c r="D5427" t="s">
        <v>1707</v>
      </c>
      <c r="H5427" t="str">
        <f>INDEX('Vensim Variables'!$B:$B,MATCH(EPS!$B5427,'Vensim Variables'!$A:$A,0))</f>
        <v>g pollutant</v>
      </c>
      <c r="I5427" t="str">
        <f t="shared" si="168"/>
        <v>NOx</v>
      </c>
      <c r="J5427" t="e">
        <f>INDEX(NoSettings!$C:$C,MATCH(EPS!$A5427,NoSettings!$A:$A,0))</f>
        <v>#N/A</v>
      </c>
      <c r="K5427">
        <f>INDEX(GWP!$C$2:$C$13,MATCH(EPS!I5427,GWP!$B$2:$B$13,0))</f>
        <v>0</v>
      </c>
      <c r="L5427" s="4" t="e">
        <f t="shared" si="169"/>
        <v>#N/A</v>
      </c>
    </row>
    <row r="5428" spans="1:12">
      <c r="A5428" t="s">
        <v>2762</v>
      </c>
      <c r="B5428" t="s">
        <v>2745</v>
      </c>
      <c r="C5428" t="s">
        <v>1769</v>
      </c>
      <c r="D5428" t="s">
        <v>1708</v>
      </c>
      <c r="H5428" t="str">
        <f>INDEX('Vensim Variables'!$B:$B,MATCH(EPS!$B5428,'Vensim Variables'!$A:$A,0))</f>
        <v>g pollutant</v>
      </c>
      <c r="I5428" t="str">
        <f t="shared" si="168"/>
        <v>PM10</v>
      </c>
      <c r="J5428" t="e">
        <f>INDEX(NoSettings!$C:$C,MATCH(EPS!$A5428,NoSettings!$A:$A,0))</f>
        <v>#N/A</v>
      </c>
      <c r="K5428">
        <f>INDEX(GWP!$C$2:$C$13,MATCH(EPS!I5428,GWP!$B$2:$B$13,0))</f>
        <v>0</v>
      </c>
      <c r="L5428" s="4" t="e">
        <f t="shared" si="169"/>
        <v>#N/A</v>
      </c>
    </row>
    <row r="5429" spans="1:12">
      <c r="A5429" t="s">
        <v>2763</v>
      </c>
      <c r="B5429" t="s">
        <v>2745</v>
      </c>
      <c r="C5429" t="s">
        <v>1769</v>
      </c>
      <c r="D5429" t="s">
        <v>1709</v>
      </c>
      <c r="H5429" t="str">
        <f>INDEX('Vensim Variables'!$B:$B,MATCH(EPS!$B5429,'Vensim Variables'!$A:$A,0))</f>
        <v>g pollutant</v>
      </c>
      <c r="I5429" t="str">
        <f t="shared" si="168"/>
        <v>PM25</v>
      </c>
      <c r="J5429" t="e">
        <f>INDEX(NoSettings!$C:$C,MATCH(EPS!$A5429,NoSettings!$A:$A,0))</f>
        <v>#N/A</v>
      </c>
      <c r="K5429">
        <f>INDEX(GWP!$C$2:$C$13,MATCH(EPS!I5429,GWP!$B$2:$B$13,0))</f>
        <v>0</v>
      </c>
      <c r="L5429" s="4" t="e">
        <f t="shared" si="169"/>
        <v>#N/A</v>
      </c>
    </row>
    <row r="5430" spans="1:12">
      <c r="A5430" t="s">
        <v>2764</v>
      </c>
      <c r="B5430" t="s">
        <v>2745</v>
      </c>
      <c r="C5430" t="s">
        <v>1769</v>
      </c>
      <c r="D5430" t="s">
        <v>1710</v>
      </c>
      <c r="H5430" t="str">
        <f>INDEX('Vensim Variables'!$B:$B,MATCH(EPS!$B5430,'Vensim Variables'!$A:$A,0))</f>
        <v>g pollutant</v>
      </c>
      <c r="I5430" t="str">
        <f t="shared" si="168"/>
        <v>SOx</v>
      </c>
      <c r="J5430" t="e">
        <f>INDEX(NoSettings!$C:$C,MATCH(EPS!$A5430,NoSettings!$A:$A,0))</f>
        <v>#N/A</v>
      </c>
      <c r="K5430">
        <f>INDEX(GWP!$C$2:$C$13,MATCH(EPS!I5430,GWP!$B$2:$B$13,0))</f>
        <v>0</v>
      </c>
      <c r="L5430" s="4" t="e">
        <f t="shared" si="169"/>
        <v>#N/A</v>
      </c>
    </row>
    <row r="5431" spans="1:12">
      <c r="A5431" t="s">
        <v>2765</v>
      </c>
      <c r="B5431" t="s">
        <v>2745</v>
      </c>
      <c r="C5431" t="s">
        <v>1769</v>
      </c>
      <c r="D5431" t="s">
        <v>1711</v>
      </c>
      <c r="H5431" t="str">
        <f>INDEX('Vensim Variables'!$B:$B,MATCH(EPS!$B5431,'Vensim Variables'!$A:$A,0))</f>
        <v>g pollutant</v>
      </c>
      <c r="I5431" t="str">
        <f t="shared" si="168"/>
        <v>BC</v>
      </c>
      <c r="J5431" t="e">
        <f>INDEX(NoSettings!$C:$C,MATCH(EPS!$A5431,NoSettings!$A:$A,0))</f>
        <v>#N/A</v>
      </c>
      <c r="K5431">
        <f>INDEX(GWP!$C$2:$C$13,MATCH(EPS!I5431,GWP!$B$2:$B$13,0))</f>
        <v>0</v>
      </c>
      <c r="L5431" s="4" t="e">
        <f t="shared" si="169"/>
        <v>#N/A</v>
      </c>
    </row>
    <row r="5432" spans="1:12">
      <c r="A5432" t="s">
        <v>2766</v>
      </c>
      <c r="B5432" t="s">
        <v>2745</v>
      </c>
      <c r="C5432" t="s">
        <v>1769</v>
      </c>
      <c r="D5432" t="s">
        <v>1712</v>
      </c>
      <c r="H5432" t="str">
        <f>INDEX('Vensim Variables'!$B:$B,MATCH(EPS!$B5432,'Vensim Variables'!$A:$A,0))</f>
        <v>g pollutant</v>
      </c>
      <c r="I5432" t="str">
        <f t="shared" si="168"/>
        <v>OC</v>
      </c>
      <c r="J5432" t="e">
        <f>INDEX(NoSettings!$C:$C,MATCH(EPS!$A5432,NoSettings!$A:$A,0))</f>
        <v>#N/A</v>
      </c>
      <c r="K5432">
        <f>INDEX(GWP!$C$2:$C$13,MATCH(EPS!I5432,GWP!$B$2:$B$13,0))</f>
        <v>0</v>
      </c>
      <c r="L5432" s="4" t="e">
        <f t="shared" si="169"/>
        <v>#N/A</v>
      </c>
    </row>
    <row r="5433" spans="1:12">
      <c r="A5433" t="s">
        <v>2767</v>
      </c>
      <c r="B5433" t="s">
        <v>2745</v>
      </c>
      <c r="C5433" t="s">
        <v>1769</v>
      </c>
      <c r="D5433" t="s">
        <v>1713</v>
      </c>
      <c r="H5433" t="str">
        <f>INDEX('Vensim Variables'!$B:$B,MATCH(EPS!$B5433,'Vensim Variables'!$A:$A,0))</f>
        <v>g pollutant</v>
      </c>
      <c r="I5433" t="str">
        <f t="shared" si="168"/>
        <v>CH4</v>
      </c>
      <c r="J5433" t="e">
        <f>INDEX(NoSettings!$C:$C,MATCH(EPS!$A5433,NoSettings!$A:$A,0))</f>
        <v>#N/A</v>
      </c>
      <c r="K5433">
        <f>INDEX(GWP!$C$2:$C$13,MATCH(EPS!I5433,GWP!$B$2:$B$13,0))</f>
        <v>28</v>
      </c>
      <c r="L5433" s="4" t="e">
        <f t="shared" si="169"/>
        <v>#N/A</v>
      </c>
    </row>
    <row r="5434" spans="1:12">
      <c r="A5434" t="s">
        <v>2768</v>
      </c>
      <c r="B5434" t="s">
        <v>2745</v>
      </c>
      <c r="C5434" t="s">
        <v>1769</v>
      </c>
      <c r="D5434" t="s">
        <v>1714</v>
      </c>
      <c r="H5434" t="str">
        <f>INDEX('Vensim Variables'!$B:$B,MATCH(EPS!$B5434,'Vensim Variables'!$A:$A,0))</f>
        <v>g pollutant</v>
      </c>
      <c r="I5434" t="str">
        <f t="shared" si="168"/>
        <v>N2O</v>
      </c>
      <c r="J5434" t="e">
        <f>INDEX(NoSettings!$C:$C,MATCH(EPS!$A5434,NoSettings!$A:$A,0))</f>
        <v>#N/A</v>
      </c>
      <c r="K5434">
        <f>INDEX(GWP!$C$2:$C$13,MATCH(EPS!I5434,GWP!$B$2:$B$13,0))</f>
        <v>265</v>
      </c>
      <c r="L5434" s="4" t="e">
        <f t="shared" si="169"/>
        <v>#N/A</v>
      </c>
    </row>
    <row r="5435" spans="1:12">
      <c r="A5435" t="s">
        <v>2769</v>
      </c>
      <c r="B5435" t="s">
        <v>2745</v>
      </c>
      <c r="C5435" t="s">
        <v>1769</v>
      </c>
      <c r="D5435" t="s">
        <v>1715</v>
      </c>
      <c r="H5435" t="str">
        <f>INDEX('Vensim Variables'!$B:$B,MATCH(EPS!$B5435,'Vensim Variables'!$A:$A,0))</f>
        <v>g pollutant</v>
      </c>
      <c r="I5435" t="str">
        <f t="shared" si="168"/>
        <v>F gases</v>
      </c>
      <c r="J5435" t="e">
        <f>INDEX(NoSettings!$C:$C,MATCH(EPS!$A5435,NoSettings!$A:$A,0))</f>
        <v>#N/A</v>
      </c>
      <c r="K5435">
        <f>INDEX(GWP!$C$2:$C$13,MATCH(EPS!I5435,GWP!$B$2:$B$13,0))</f>
        <v>1</v>
      </c>
      <c r="L5435" s="4" t="e">
        <f t="shared" si="169"/>
        <v>#N/A</v>
      </c>
    </row>
    <row r="5436" spans="1:12">
      <c r="A5436" t="s">
        <v>2770</v>
      </c>
      <c r="B5436" t="s">
        <v>2745</v>
      </c>
      <c r="C5436" t="s">
        <v>2842</v>
      </c>
      <c r="D5436" t="s">
        <v>1702</v>
      </c>
      <c r="H5436" t="str">
        <f>INDEX('Vensim Variables'!$B:$B,MATCH(EPS!$B5436,'Vensim Variables'!$A:$A,0))</f>
        <v>g pollutant</v>
      </c>
      <c r="I5436" t="str">
        <f t="shared" si="168"/>
        <v>CO2</v>
      </c>
      <c r="J5436" t="e">
        <f>INDEX(NoSettings!$C:$C,MATCH(EPS!$A5436,NoSettings!$A:$A,0))</f>
        <v>#N/A</v>
      </c>
      <c r="K5436">
        <f>INDEX(GWP!$C$2:$C$13,MATCH(EPS!I5436,GWP!$B$2:$B$13,0))</f>
        <v>1</v>
      </c>
      <c r="L5436" s="4" t="e">
        <f t="shared" si="169"/>
        <v>#N/A</v>
      </c>
    </row>
    <row r="5437" spans="1:12">
      <c r="A5437" t="s">
        <v>2771</v>
      </c>
      <c r="B5437" t="s">
        <v>2745</v>
      </c>
      <c r="C5437" t="s">
        <v>2842</v>
      </c>
      <c r="D5437" t="s">
        <v>1705</v>
      </c>
      <c r="H5437" t="str">
        <f>INDEX('Vensim Variables'!$B:$B,MATCH(EPS!$B5437,'Vensim Variables'!$A:$A,0))</f>
        <v>g pollutant</v>
      </c>
      <c r="I5437" t="str">
        <f t="shared" si="168"/>
        <v>VOC</v>
      </c>
      <c r="J5437" t="e">
        <f>INDEX(NoSettings!$C:$C,MATCH(EPS!$A5437,NoSettings!$A:$A,0))</f>
        <v>#N/A</v>
      </c>
      <c r="K5437">
        <f>INDEX(GWP!$C$2:$C$13,MATCH(EPS!I5437,GWP!$B$2:$B$13,0))</f>
        <v>0</v>
      </c>
      <c r="L5437" s="4" t="e">
        <f t="shared" si="169"/>
        <v>#N/A</v>
      </c>
    </row>
    <row r="5438" spans="1:12">
      <c r="A5438" t="s">
        <v>2772</v>
      </c>
      <c r="B5438" t="s">
        <v>2745</v>
      </c>
      <c r="C5438" t="s">
        <v>2842</v>
      </c>
      <c r="D5438" t="s">
        <v>1706</v>
      </c>
      <c r="H5438" t="str">
        <f>INDEX('Vensim Variables'!$B:$B,MATCH(EPS!$B5438,'Vensim Variables'!$A:$A,0))</f>
        <v>g pollutant</v>
      </c>
      <c r="I5438" t="str">
        <f t="shared" si="168"/>
        <v>CO</v>
      </c>
      <c r="J5438" t="e">
        <f>INDEX(NoSettings!$C:$C,MATCH(EPS!$A5438,NoSettings!$A:$A,0))</f>
        <v>#N/A</v>
      </c>
      <c r="K5438">
        <f>INDEX(GWP!$C$2:$C$13,MATCH(EPS!I5438,GWP!$B$2:$B$13,0))</f>
        <v>0</v>
      </c>
      <c r="L5438" s="4" t="e">
        <f t="shared" si="169"/>
        <v>#N/A</v>
      </c>
    </row>
    <row r="5439" spans="1:12">
      <c r="A5439" t="s">
        <v>2773</v>
      </c>
      <c r="B5439" t="s">
        <v>2745</v>
      </c>
      <c r="C5439" t="s">
        <v>2842</v>
      </c>
      <c r="D5439" t="s">
        <v>1707</v>
      </c>
      <c r="H5439" t="str">
        <f>INDEX('Vensim Variables'!$B:$B,MATCH(EPS!$B5439,'Vensim Variables'!$A:$A,0))</f>
        <v>g pollutant</v>
      </c>
      <c r="I5439" t="str">
        <f t="shared" si="168"/>
        <v>NOx</v>
      </c>
      <c r="J5439" t="e">
        <f>INDEX(NoSettings!$C:$C,MATCH(EPS!$A5439,NoSettings!$A:$A,0))</f>
        <v>#N/A</v>
      </c>
      <c r="K5439">
        <f>INDEX(GWP!$C$2:$C$13,MATCH(EPS!I5439,GWP!$B$2:$B$13,0))</f>
        <v>0</v>
      </c>
      <c r="L5439" s="4" t="e">
        <f t="shared" si="169"/>
        <v>#N/A</v>
      </c>
    </row>
    <row r="5440" spans="1:12">
      <c r="A5440" t="s">
        <v>2774</v>
      </c>
      <c r="B5440" t="s">
        <v>2745</v>
      </c>
      <c r="C5440" t="s">
        <v>2842</v>
      </c>
      <c r="D5440" t="s">
        <v>1708</v>
      </c>
      <c r="H5440" t="str">
        <f>INDEX('Vensim Variables'!$B:$B,MATCH(EPS!$B5440,'Vensim Variables'!$A:$A,0))</f>
        <v>g pollutant</v>
      </c>
      <c r="I5440" t="str">
        <f t="shared" si="168"/>
        <v>PM10</v>
      </c>
      <c r="J5440" t="e">
        <f>INDEX(NoSettings!$C:$C,MATCH(EPS!$A5440,NoSettings!$A:$A,0))</f>
        <v>#N/A</v>
      </c>
      <c r="K5440">
        <f>INDEX(GWP!$C$2:$C$13,MATCH(EPS!I5440,GWP!$B$2:$B$13,0))</f>
        <v>0</v>
      </c>
      <c r="L5440" s="4" t="e">
        <f t="shared" si="169"/>
        <v>#N/A</v>
      </c>
    </row>
    <row r="5441" spans="1:12">
      <c r="A5441" t="s">
        <v>2775</v>
      </c>
      <c r="B5441" t="s">
        <v>2745</v>
      </c>
      <c r="C5441" t="s">
        <v>2842</v>
      </c>
      <c r="D5441" t="s">
        <v>1709</v>
      </c>
      <c r="H5441" t="str">
        <f>INDEX('Vensim Variables'!$B:$B,MATCH(EPS!$B5441,'Vensim Variables'!$A:$A,0))</f>
        <v>g pollutant</v>
      </c>
      <c r="I5441" t="str">
        <f t="shared" si="168"/>
        <v>PM25</v>
      </c>
      <c r="J5441" t="e">
        <f>INDEX(NoSettings!$C:$C,MATCH(EPS!$A5441,NoSettings!$A:$A,0))</f>
        <v>#N/A</v>
      </c>
      <c r="K5441">
        <f>INDEX(GWP!$C$2:$C$13,MATCH(EPS!I5441,GWP!$B$2:$B$13,0))</f>
        <v>0</v>
      </c>
      <c r="L5441" s="4" t="e">
        <f t="shared" si="169"/>
        <v>#N/A</v>
      </c>
    </row>
    <row r="5442" spans="1:12">
      <c r="A5442" t="s">
        <v>2776</v>
      </c>
      <c r="B5442" t="s">
        <v>2745</v>
      </c>
      <c r="C5442" t="s">
        <v>2842</v>
      </c>
      <c r="D5442" t="s">
        <v>1710</v>
      </c>
      <c r="H5442" t="str">
        <f>INDEX('Vensim Variables'!$B:$B,MATCH(EPS!$B5442,'Vensim Variables'!$A:$A,0))</f>
        <v>g pollutant</v>
      </c>
      <c r="I5442" t="str">
        <f t="shared" si="168"/>
        <v>SOx</v>
      </c>
      <c r="J5442" t="e">
        <f>INDEX(NoSettings!$C:$C,MATCH(EPS!$A5442,NoSettings!$A:$A,0))</f>
        <v>#N/A</v>
      </c>
      <c r="K5442">
        <f>INDEX(GWP!$C$2:$C$13,MATCH(EPS!I5442,GWP!$B$2:$B$13,0))</f>
        <v>0</v>
      </c>
      <c r="L5442" s="4" t="e">
        <f t="shared" si="169"/>
        <v>#N/A</v>
      </c>
    </row>
    <row r="5443" spans="1:12">
      <c r="A5443" t="s">
        <v>2777</v>
      </c>
      <c r="B5443" t="s">
        <v>2745</v>
      </c>
      <c r="C5443" t="s">
        <v>2842</v>
      </c>
      <c r="D5443" t="s">
        <v>1711</v>
      </c>
      <c r="H5443" t="str">
        <f>INDEX('Vensim Variables'!$B:$B,MATCH(EPS!$B5443,'Vensim Variables'!$A:$A,0))</f>
        <v>g pollutant</v>
      </c>
      <c r="I5443" t="str">
        <f t="shared" ref="I5443:I5506" si="170">IF(OR(C5443="CO2",C5443="CH4",C5443="N2O",C5443="F gases",C5443="VOC",C5443="CO",C5443="NOx",C5443="PM10",C5443="PM25",C5443="SOx",C5443="BC",C5443="OC"),C5443,IF(OR(D5443="CO2",D5443="CH4",D5443="N2O",D5443="F gases",D5443="VOC",D5443="CO",D5443="NOx",D5443="PM10",D5443="PM25",D5443="SOx",D5443="BC",D5443="OC"),D5443,IF(OR(E5443="CO2",E5443="CH4",E5443="N2O",E5443="F gases",E5443="VOC",E5443="CO",E5443="NOx",E5443="PM10",E5443="PM25",E5443="SOx",E5443="BC",E5443="OC"),E5443,"NA")))</f>
        <v>BC</v>
      </c>
      <c r="J5443" t="e">
        <f>INDEX(NoSettings!$C:$C,MATCH(EPS!$A5443,NoSettings!$A:$A,0))</f>
        <v>#N/A</v>
      </c>
      <c r="K5443">
        <f>INDEX(GWP!$C$2:$C$13,MATCH(EPS!I5443,GWP!$B$2:$B$13,0))</f>
        <v>0</v>
      </c>
      <c r="L5443" s="4" t="e">
        <f t="shared" ref="L5443:L5506" si="171">IF(H5443="g pollutant",K5443*J5443/10^12,IF(H5443="MMTCO2e",J5443,IF(H5443="MWh",J5443,0)))</f>
        <v>#N/A</v>
      </c>
    </row>
    <row r="5444" spans="1:12">
      <c r="A5444" t="s">
        <v>2778</v>
      </c>
      <c r="B5444" t="s">
        <v>2745</v>
      </c>
      <c r="C5444" t="s">
        <v>2842</v>
      </c>
      <c r="D5444" t="s">
        <v>1712</v>
      </c>
      <c r="H5444" t="str">
        <f>INDEX('Vensim Variables'!$B:$B,MATCH(EPS!$B5444,'Vensim Variables'!$A:$A,0))</f>
        <v>g pollutant</v>
      </c>
      <c r="I5444" t="str">
        <f t="shared" si="170"/>
        <v>OC</v>
      </c>
      <c r="J5444" t="e">
        <f>INDEX(NoSettings!$C:$C,MATCH(EPS!$A5444,NoSettings!$A:$A,0))</f>
        <v>#N/A</v>
      </c>
      <c r="K5444">
        <f>INDEX(GWP!$C$2:$C$13,MATCH(EPS!I5444,GWP!$B$2:$B$13,0))</f>
        <v>0</v>
      </c>
      <c r="L5444" s="4" t="e">
        <f t="shared" si="171"/>
        <v>#N/A</v>
      </c>
    </row>
    <row r="5445" spans="1:12">
      <c r="A5445" t="s">
        <v>2779</v>
      </c>
      <c r="B5445" t="s">
        <v>2745</v>
      </c>
      <c r="C5445" t="s">
        <v>2842</v>
      </c>
      <c r="D5445" t="s">
        <v>1713</v>
      </c>
      <c r="H5445" t="str">
        <f>INDEX('Vensim Variables'!$B:$B,MATCH(EPS!$B5445,'Vensim Variables'!$A:$A,0))</f>
        <v>g pollutant</v>
      </c>
      <c r="I5445" t="str">
        <f t="shared" si="170"/>
        <v>CH4</v>
      </c>
      <c r="J5445" t="e">
        <f>INDEX(NoSettings!$C:$C,MATCH(EPS!$A5445,NoSettings!$A:$A,0))</f>
        <v>#N/A</v>
      </c>
      <c r="K5445">
        <f>INDEX(GWP!$C$2:$C$13,MATCH(EPS!I5445,GWP!$B$2:$B$13,0))</f>
        <v>28</v>
      </c>
      <c r="L5445" s="4" t="e">
        <f t="shared" si="171"/>
        <v>#N/A</v>
      </c>
    </row>
    <row r="5446" spans="1:12">
      <c r="A5446" t="s">
        <v>2780</v>
      </c>
      <c r="B5446" t="s">
        <v>2745</v>
      </c>
      <c r="C5446" t="s">
        <v>2842</v>
      </c>
      <c r="D5446" t="s">
        <v>1714</v>
      </c>
      <c r="H5446" t="str">
        <f>INDEX('Vensim Variables'!$B:$B,MATCH(EPS!$B5446,'Vensim Variables'!$A:$A,0))</f>
        <v>g pollutant</v>
      </c>
      <c r="I5446" t="str">
        <f t="shared" si="170"/>
        <v>N2O</v>
      </c>
      <c r="J5446" t="e">
        <f>INDEX(NoSettings!$C:$C,MATCH(EPS!$A5446,NoSettings!$A:$A,0))</f>
        <v>#N/A</v>
      </c>
      <c r="K5446">
        <f>INDEX(GWP!$C$2:$C$13,MATCH(EPS!I5446,GWP!$B$2:$B$13,0))</f>
        <v>265</v>
      </c>
      <c r="L5446" s="4" t="e">
        <f t="shared" si="171"/>
        <v>#N/A</v>
      </c>
    </row>
    <row r="5447" spans="1:12">
      <c r="A5447" t="s">
        <v>2781</v>
      </c>
      <c r="B5447" t="s">
        <v>2745</v>
      </c>
      <c r="C5447" t="s">
        <v>2842</v>
      </c>
      <c r="D5447" t="s">
        <v>1715</v>
      </c>
      <c r="H5447" t="str">
        <f>INDEX('Vensim Variables'!$B:$B,MATCH(EPS!$B5447,'Vensim Variables'!$A:$A,0))</f>
        <v>g pollutant</v>
      </c>
      <c r="I5447" t="str">
        <f t="shared" si="170"/>
        <v>F gases</v>
      </c>
      <c r="J5447" t="e">
        <f>INDEX(NoSettings!$C:$C,MATCH(EPS!$A5447,NoSettings!$A:$A,0))</f>
        <v>#N/A</v>
      </c>
      <c r="K5447">
        <f>INDEX(GWP!$C$2:$C$13,MATCH(EPS!I5447,GWP!$B$2:$B$13,0))</f>
        <v>1</v>
      </c>
      <c r="L5447" s="4" t="e">
        <f t="shared" si="171"/>
        <v>#N/A</v>
      </c>
    </row>
    <row r="5448" spans="1:12">
      <c r="A5448" t="s">
        <v>2782</v>
      </c>
      <c r="B5448" t="s">
        <v>2745</v>
      </c>
      <c r="C5448" t="s">
        <v>2843</v>
      </c>
      <c r="D5448" t="s">
        <v>1702</v>
      </c>
      <c r="H5448" t="str">
        <f>INDEX('Vensim Variables'!$B:$B,MATCH(EPS!$B5448,'Vensim Variables'!$A:$A,0))</f>
        <v>g pollutant</v>
      </c>
      <c r="I5448" t="str">
        <f t="shared" si="170"/>
        <v>CO2</v>
      </c>
      <c r="J5448" t="e">
        <f>INDEX(NoSettings!$C:$C,MATCH(EPS!$A5448,NoSettings!$A:$A,0))</f>
        <v>#N/A</v>
      </c>
      <c r="K5448">
        <f>INDEX(GWP!$C$2:$C$13,MATCH(EPS!I5448,GWP!$B$2:$B$13,0))</f>
        <v>1</v>
      </c>
      <c r="L5448" s="4" t="e">
        <f t="shared" si="171"/>
        <v>#N/A</v>
      </c>
    </row>
    <row r="5449" spans="1:12">
      <c r="A5449" t="s">
        <v>2783</v>
      </c>
      <c r="B5449" t="s">
        <v>2745</v>
      </c>
      <c r="C5449" t="s">
        <v>2843</v>
      </c>
      <c r="D5449" t="s">
        <v>1705</v>
      </c>
      <c r="H5449" t="str">
        <f>INDEX('Vensim Variables'!$B:$B,MATCH(EPS!$B5449,'Vensim Variables'!$A:$A,0))</f>
        <v>g pollutant</v>
      </c>
      <c r="I5449" t="str">
        <f t="shared" si="170"/>
        <v>VOC</v>
      </c>
      <c r="J5449" t="e">
        <f>INDEX(NoSettings!$C:$C,MATCH(EPS!$A5449,NoSettings!$A:$A,0))</f>
        <v>#N/A</v>
      </c>
      <c r="K5449">
        <f>INDEX(GWP!$C$2:$C$13,MATCH(EPS!I5449,GWP!$B$2:$B$13,0))</f>
        <v>0</v>
      </c>
      <c r="L5449" s="4" t="e">
        <f t="shared" si="171"/>
        <v>#N/A</v>
      </c>
    </row>
    <row r="5450" spans="1:12">
      <c r="A5450" t="s">
        <v>2784</v>
      </c>
      <c r="B5450" t="s">
        <v>2745</v>
      </c>
      <c r="C5450" t="s">
        <v>2843</v>
      </c>
      <c r="D5450" t="s">
        <v>1706</v>
      </c>
      <c r="H5450" t="str">
        <f>INDEX('Vensim Variables'!$B:$B,MATCH(EPS!$B5450,'Vensim Variables'!$A:$A,0))</f>
        <v>g pollutant</v>
      </c>
      <c r="I5450" t="str">
        <f t="shared" si="170"/>
        <v>CO</v>
      </c>
      <c r="J5450" t="e">
        <f>INDEX(NoSettings!$C:$C,MATCH(EPS!$A5450,NoSettings!$A:$A,0))</f>
        <v>#N/A</v>
      </c>
      <c r="K5450">
        <f>INDEX(GWP!$C$2:$C$13,MATCH(EPS!I5450,GWP!$B$2:$B$13,0))</f>
        <v>0</v>
      </c>
      <c r="L5450" s="4" t="e">
        <f t="shared" si="171"/>
        <v>#N/A</v>
      </c>
    </row>
    <row r="5451" spans="1:12">
      <c r="A5451" t="s">
        <v>2785</v>
      </c>
      <c r="B5451" t="s">
        <v>2745</v>
      </c>
      <c r="C5451" t="s">
        <v>2843</v>
      </c>
      <c r="D5451" t="s">
        <v>1707</v>
      </c>
      <c r="H5451" t="str">
        <f>INDEX('Vensim Variables'!$B:$B,MATCH(EPS!$B5451,'Vensim Variables'!$A:$A,0))</f>
        <v>g pollutant</v>
      </c>
      <c r="I5451" t="str">
        <f t="shared" si="170"/>
        <v>NOx</v>
      </c>
      <c r="J5451" t="e">
        <f>INDEX(NoSettings!$C:$C,MATCH(EPS!$A5451,NoSettings!$A:$A,0))</f>
        <v>#N/A</v>
      </c>
      <c r="K5451">
        <f>INDEX(GWP!$C$2:$C$13,MATCH(EPS!I5451,GWP!$B$2:$B$13,0))</f>
        <v>0</v>
      </c>
      <c r="L5451" s="4" t="e">
        <f t="shared" si="171"/>
        <v>#N/A</v>
      </c>
    </row>
    <row r="5452" spans="1:12">
      <c r="A5452" t="s">
        <v>2786</v>
      </c>
      <c r="B5452" t="s">
        <v>2745</v>
      </c>
      <c r="C5452" t="s">
        <v>2843</v>
      </c>
      <c r="D5452" t="s">
        <v>1708</v>
      </c>
      <c r="H5452" t="str">
        <f>INDEX('Vensim Variables'!$B:$B,MATCH(EPS!$B5452,'Vensim Variables'!$A:$A,0))</f>
        <v>g pollutant</v>
      </c>
      <c r="I5452" t="str">
        <f t="shared" si="170"/>
        <v>PM10</v>
      </c>
      <c r="J5452" t="e">
        <f>INDEX(NoSettings!$C:$C,MATCH(EPS!$A5452,NoSettings!$A:$A,0))</f>
        <v>#N/A</v>
      </c>
      <c r="K5452">
        <f>INDEX(GWP!$C$2:$C$13,MATCH(EPS!I5452,GWP!$B$2:$B$13,0))</f>
        <v>0</v>
      </c>
      <c r="L5452" s="4" t="e">
        <f t="shared" si="171"/>
        <v>#N/A</v>
      </c>
    </row>
    <row r="5453" spans="1:12">
      <c r="A5453" t="s">
        <v>2787</v>
      </c>
      <c r="B5453" t="s">
        <v>2745</v>
      </c>
      <c r="C5453" t="s">
        <v>2843</v>
      </c>
      <c r="D5453" t="s">
        <v>1709</v>
      </c>
      <c r="H5453" t="str">
        <f>INDEX('Vensim Variables'!$B:$B,MATCH(EPS!$B5453,'Vensim Variables'!$A:$A,0))</f>
        <v>g pollutant</v>
      </c>
      <c r="I5453" t="str">
        <f t="shared" si="170"/>
        <v>PM25</v>
      </c>
      <c r="J5453" t="e">
        <f>INDEX(NoSettings!$C:$C,MATCH(EPS!$A5453,NoSettings!$A:$A,0))</f>
        <v>#N/A</v>
      </c>
      <c r="K5453">
        <f>INDEX(GWP!$C$2:$C$13,MATCH(EPS!I5453,GWP!$B$2:$B$13,0))</f>
        <v>0</v>
      </c>
      <c r="L5453" s="4" t="e">
        <f t="shared" si="171"/>
        <v>#N/A</v>
      </c>
    </row>
    <row r="5454" spans="1:12">
      <c r="A5454" t="s">
        <v>2788</v>
      </c>
      <c r="B5454" t="s">
        <v>2745</v>
      </c>
      <c r="C5454" t="s">
        <v>2843</v>
      </c>
      <c r="D5454" t="s">
        <v>1710</v>
      </c>
      <c r="H5454" t="str">
        <f>INDEX('Vensim Variables'!$B:$B,MATCH(EPS!$B5454,'Vensim Variables'!$A:$A,0))</f>
        <v>g pollutant</v>
      </c>
      <c r="I5454" t="str">
        <f t="shared" si="170"/>
        <v>SOx</v>
      </c>
      <c r="J5454" t="e">
        <f>INDEX(NoSettings!$C:$C,MATCH(EPS!$A5454,NoSettings!$A:$A,0))</f>
        <v>#N/A</v>
      </c>
      <c r="K5454">
        <f>INDEX(GWP!$C$2:$C$13,MATCH(EPS!I5454,GWP!$B$2:$B$13,0))</f>
        <v>0</v>
      </c>
      <c r="L5454" s="4" t="e">
        <f t="shared" si="171"/>
        <v>#N/A</v>
      </c>
    </row>
    <row r="5455" spans="1:12">
      <c r="A5455" t="s">
        <v>2789</v>
      </c>
      <c r="B5455" t="s">
        <v>2745</v>
      </c>
      <c r="C5455" t="s">
        <v>2843</v>
      </c>
      <c r="D5455" t="s">
        <v>1711</v>
      </c>
      <c r="H5455" t="str">
        <f>INDEX('Vensim Variables'!$B:$B,MATCH(EPS!$B5455,'Vensim Variables'!$A:$A,0))</f>
        <v>g pollutant</v>
      </c>
      <c r="I5455" t="str">
        <f t="shared" si="170"/>
        <v>BC</v>
      </c>
      <c r="J5455" t="e">
        <f>INDEX(NoSettings!$C:$C,MATCH(EPS!$A5455,NoSettings!$A:$A,0))</f>
        <v>#N/A</v>
      </c>
      <c r="K5455">
        <f>INDEX(GWP!$C$2:$C$13,MATCH(EPS!I5455,GWP!$B$2:$B$13,0))</f>
        <v>0</v>
      </c>
      <c r="L5455" s="4" t="e">
        <f t="shared" si="171"/>
        <v>#N/A</v>
      </c>
    </row>
    <row r="5456" spans="1:12">
      <c r="A5456" t="s">
        <v>2790</v>
      </c>
      <c r="B5456" t="s">
        <v>2745</v>
      </c>
      <c r="C5456" t="s">
        <v>2843</v>
      </c>
      <c r="D5456" t="s">
        <v>1712</v>
      </c>
      <c r="H5456" t="str">
        <f>INDEX('Vensim Variables'!$B:$B,MATCH(EPS!$B5456,'Vensim Variables'!$A:$A,0))</f>
        <v>g pollutant</v>
      </c>
      <c r="I5456" t="str">
        <f t="shared" si="170"/>
        <v>OC</v>
      </c>
      <c r="J5456" t="e">
        <f>INDEX(NoSettings!$C:$C,MATCH(EPS!$A5456,NoSettings!$A:$A,0))</f>
        <v>#N/A</v>
      </c>
      <c r="K5456">
        <f>INDEX(GWP!$C$2:$C$13,MATCH(EPS!I5456,GWP!$B$2:$B$13,0))</f>
        <v>0</v>
      </c>
      <c r="L5456" s="4" t="e">
        <f t="shared" si="171"/>
        <v>#N/A</v>
      </c>
    </row>
    <row r="5457" spans="1:12">
      <c r="A5457" t="s">
        <v>2791</v>
      </c>
      <c r="B5457" t="s">
        <v>2745</v>
      </c>
      <c r="C5457" t="s">
        <v>2843</v>
      </c>
      <c r="D5457" t="s">
        <v>1713</v>
      </c>
      <c r="H5457" t="str">
        <f>INDEX('Vensim Variables'!$B:$B,MATCH(EPS!$B5457,'Vensim Variables'!$A:$A,0))</f>
        <v>g pollutant</v>
      </c>
      <c r="I5457" t="str">
        <f t="shared" si="170"/>
        <v>CH4</v>
      </c>
      <c r="J5457" t="e">
        <f>INDEX(NoSettings!$C:$C,MATCH(EPS!$A5457,NoSettings!$A:$A,0))</f>
        <v>#N/A</v>
      </c>
      <c r="K5457">
        <f>INDEX(GWP!$C$2:$C$13,MATCH(EPS!I5457,GWP!$B$2:$B$13,0))</f>
        <v>28</v>
      </c>
      <c r="L5457" s="4" t="e">
        <f t="shared" si="171"/>
        <v>#N/A</v>
      </c>
    </row>
    <row r="5458" spans="1:12">
      <c r="A5458" t="s">
        <v>2792</v>
      </c>
      <c r="B5458" t="s">
        <v>2745</v>
      </c>
      <c r="C5458" t="s">
        <v>2843</v>
      </c>
      <c r="D5458" t="s">
        <v>1714</v>
      </c>
      <c r="H5458" t="str">
        <f>INDEX('Vensim Variables'!$B:$B,MATCH(EPS!$B5458,'Vensim Variables'!$A:$A,0))</f>
        <v>g pollutant</v>
      </c>
      <c r="I5458" t="str">
        <f t="shared" si="170"/>
        <v>N2O</v>
      </c>
      <c r="J5458" t="e">
        <f>INDEX(NoSettings!$C:$C,MATCH(EPS!$A5458,NoSettings!$A:$A,0))</f>
        <v>#N/A</v>
      </c>
      <c r="K5458">
        <f>INDEX(GWP!$C$2:$C$13,MATCH(EPS!I5458,GWP!$B$2:$B$13,0))</f>
        <v>265</v>
      </c>
      <c r="L5458" s="4" t="e">
        <f t="shared" si="171"/>
        <v>#N/A</v>
      </c>
    </row>
    <row r="5459" spans="1:12">
      <c r="A5459" t="s">
        <v>2793</v>
      </c>
      <c r="B5459" t="s">
        <v>2745</v>
      </c>
      <c r="C5459" t="s">
        <v>2843</v>
      </c>
      <c r="D5459" t="s">
        <v>1715</v>
      </c>
      <c r="H5459" t="str">
        <f>INDEX('Vensim Variables'!$B:$B,MATCH(EPS!$B5459,'Vensim Variables'!$A:$A,0))</f>
        <v>g pollutant</v>
      </c>
      <c r="I5459" t="str">
        <f t="shared" si="170"/>
        <v>F gases</v>
      </c>
      <c r="J5459" t="e">
        <f>INDEX(NoSettings!$C:$C,MATCH(EPS!$A5459,NoSettings!$A:$A,0))</f>
        <v>#N/A</v>
      </c>
      <c r="K5459">
        <f>INDEX(GWP!$C$2:$C$13,MATCH(EPS!I5459,GWP!$B$2:$B$13,0))</f>
        <v>1</v>
      </c>
      <c r="L5459" s="4" t="e">
        <f t="shared" si="171"/>
        <v>#N/A</v>
      </c>
    </row>
    <row r="5460" spans="1:12">
      <c r="A5460" t="s">
        <v>2794</v>
      </c>
      <c r="B5460" t="s">
        <v>2745</v>
      </c>
      <c r="C5460" t="s">
        <v>2844</v>
      </c>
      <c r="D5460" t="s">
        <v>1702</v>
      </c>
      <c r="H5460" t="str">
        <f>INDEX('Vensim Variables'!$B:$B,MATCH(EPS!$B5460,'Vensim Variables'!$A:$A,0))</f>
        <v>g pollutant</v>
      </c>
      <c r="I5460" t="str">
        <f t="shared" si="170"/>
        <v>CO2</v>
      </c>
      <c r="J5460" t="e">
        <f>INDEX(NoSettings!$C:$C,MATCH(EPS!$A5460,NoSettings!$A:$A,0))</f>
        <v>#N/A</v>
      </c>
      <c r="K5460">
        <f>INDEX(GWP!$C$2:$C$13,MATCH(EPS!I5460,GWP!$B$2:$B$13,0))</f>
        <v>1</v>
      </c>
      <c r="L5460" s="4" t="e">
        <f t="shared" si="171"/>
        <v>#N/A</v>
      </c>
    </row>
    <row r="5461" spans="1:12">
      <c r="A5461" t="s">
        <v>2795</v>
      </c>
      <c r="B5461" t="s">
        <v>2745</v>
      </c>
      <c r="C5461" t="s">
        <v>2844</v>
      </c>
      <c r="D5461" t="s">
        <v>1705</v>
      </c>
      <c r="H5461" t="str">
        <f>INDEX('Vensim Variables'!$B:$B,MATCH(EPS!$B5461,'Vensim Variables'!$A:$A,0))</f>
        <v>g pollutant</v>
      </c>
      <c r="I5461" t="str">
        <f t="shared" si="170"/>
        <v>VOC</v>
      </c>
      <c r="J5461" t="e">
        <f>INDEX(NoSettings!$C:$C,MATCH(EPS!$A5461,NoSettings!$A:$A,0))</f>
        <v>#N/A</v>
      </c>
      <c r="K5461">
        <f>INDEX(GWP!$C$2:$C$13,MATCH(EPS!I5461,GWP!$B$2:$B$13,0))</f>
        <v>0</v>
      </c>
      <c r="L5461" s="4" t="e">
        <f t="shared" si="171"/>
        <v>#N/A</v>
      </c>
    </row>
    <row r="5462" spans="1:12">
      <c r="A5462" t="s">
        <v>2796</v>
      </c>
      <c r="B5462" t="s">
        <v>2745</v>
      </c>
      <c r="C5462" t="s">
        <v>2844</v>
      </c>
      <c r="D5462" t="s">
        <v>1706</v>
      </c>
      <c r="H5462" t="str">
        <f>INDEX('Vensim Variables'!$B:$B,MATCH(EPS!$B5462,'Vensim Variables'!$A:$A,0))</f>
        <v>g pollutant</v>
      </c>
      <c r="I5462" t="str">
        <f t="shared" si="170"/>
        <v>CO</v>
      </c>
      <c r="J5462" t="e">
        <f>INDEX(NoSettings!$C:$C,MATCH(EPS!$A5462,NoSettings!$A:$A,0))</f>
        <v>#N/A</v>
      </c>
      <c r="K5462">
        <f>INDEX(GWP!$C$2:$C$13,MATCH(EPS!I5462,GWP!$B$2:$B$13,0))</f>
        <v>0</v>
      </c>
      <c r="L5462" s="4" t="e">
        <f t="shared" si="171"/>
        <v>#N/A</v>
      </c>
    </row>
    <row r="5463" spans="1:12">
      <c r="A5463" t="s">
        <v>2797</v>
      </c>
      <c r="B5463" t="s">
        <v>2745</v>
      </c>
      <c r="C5463" t="s">
        <v>2844</v>
      </c>
      <c r="D5463" t="s">
        <v>1707</v>
      </c>
      <c r="H5463" t="str">
        <f>INDEX('Vensim Variables'!$B:$B,MATCH(EPS!$B5463,'Vensim Variables'!$A:$A,0))</f>
        <v>g pollutant</v>
      </c>
      <c r="I5463" t="str">
        <f t="shared" si="170"/>
        <v>NOx</v>
      </c>
      <c r="J5463" t="e">
        <f>INDEX(NoSettings!$C:$C,MATCH(EPS!$A5463,NoSettings!$A:$A,0))</f>
        <v>#N/A</v>
      </c>
      <c r="K5463">
        <f>INDEX(GWP!$C$2:$C$13,MATCH(EPS!I5463,GWP!$B$2:$B$13,0))</f>
        <v>0</v>
      </c>
      <c r="L5463" s="4" t="e">
        <f t="shared" si="171"/>
        <v>#N/A</v>
      </c>
    </row>
    <row r="5464" spans="1:12">
      <c r="A5464" t="s">
        <v>2798</v>
      </c>
      <c r="B5464" t="s">
        <v>2745</v>
      </c>
      <c r="C5464" t="s">
        <v>2844</v>
      </c>
      <c r="D5464" t="s">
        <v>1708</v>
      </c>
      <c r="H5464" t="str">
        <f>INDEX('Vensim Variables'!$B:$B,MATCH(EPS!$B5464,'Vensim Variables'!$A:$A,0))</f>
        <v>g pollutant</v>
      </c>
      <c r="I5464" t="str">
        <f t="shared" si="170"/>
        <v>PM10</v>
      </c>
      <c r="J5464" t="e">
        <f>INDEX(NoSettings!$C:$C,MATCH(EPS!$A5464,NoSettings!$A:$A,0))</f>
        <v>#N/A</v>
      </c>
      <c r="K5464">
        <f>INDEX(GWP!$C$2:$C$13,MATCH(EPS!I5464,GWP!$B$2:$B$13,0))</f>
        <v>0</v>
      </c>
      <c r="L5464" s="4" t="e">
        <f t="shared" si="171"/>
        <v>#N/A</v>
      </c>
    </row>
    <row r="5465" spans="1:12">
      <c r="A5465" t="s">
        <v>2799</v>
      </c>
      <c r="B5465" t="s">
        <v>2745</v>
      </c>
      <c r="C5465" t="s">
        <v>2844</v>
      </c>
      <c r="D5465" t="s">
        <v>1709</v>
      </c>
      <c r="H5465" t="str">
        <f>INDEX('Vensim Variables'!$B:$B,MATCH(EPS!$B5465,'Vensim Variables'!$A:$A,0))</f>
        <v>g pollutant</v>
      </c>
      <c r="I5465" t="str">
        <f t="shared" si="170"/>
        <v>PM25</v>
      </c>
      <c r="J5465" t="e">
        <f>INDEX(NoSettings!$C:$C,MATCH(EPS!$A5465,NoSettings!$A:$A,0))</f>
        <v>#N/A</v>
      </c>
      <c r="K5465">
        <f>INDEX(GWP!$C$2:$C$13,MATCH(EPS!I5465,GWP!$B$2:$B$13,0))</f>
        <v>0</v>
      </c>
      <c r="L5465" s="4" t="e">
        <f t="shared" si="171"/>
        <v>#N/A</v>
      </c>
    </row>
    <row r="5466" spans="1:12">
      <c r="A5466" t="s">
        <v>2800</v>
      </c>
      <c r="B5466" t="s">
        <v>2745</v>
      </c>
      <c r="C5466" t="s">
        <v>2844</v>
      </c>
      <c r="D5466" t="s">
        <v>1710</v>
      </c>
      <c r="H5466" t="str">
        <f>INDEX('Vensim Variables'!$B:$B,MATCH(EPS!$B5466,'Vensim Variables'!$A:$A,0))</f>
        <v>g pollutant</v>
      </c>
      <c r="I5466" t="str">
        <f t="shared" si="170"/>
        <v>SOx</v>
      </c>
      <c r="J5466" t="e">
        <f>INDEX(NoSettings!$C:$C,MATCH(EPS!$A5466,NoSettings!$A:$A,0))</f>
        <v>#N/A</v>
      </c>
      <c r="K5466">
        <f>INDEX(GWP!$C$2:$C$13,MATCH(EPS!I5466,GWP!$B$2:$B$13,0))</f>
        <v>0</v>
      </c>
      <c r="L5466" s="4" t="e">
        <f t="shared" si="171"/>
        <v>#N/A</v>
      </c>
    </row>
    <row r="5467" spans="1:12">
      <c r="A5467" t="s">
        <v>2801</v>
      </c>
      <c r="B5467" t="s">
        <v>2745</v>
      </c>
      <c r="C5467" t="s">
        <v>2844</v>
      </c>
      <c r="D5467" t="s">
        <v>1711</v>
      </c>
      <c r="H5467" t="str">
        <f>INDEX('Vensim Variables'!$B:$B,MATCH(EPS!$B5467,'Vensim Variables'!$A:$A,0))</f>
        <v>g pollutant</v>
      </c>
      <c r="I5467" t="str">
        <f t="shared" si="170"/>
        <v>BC</v>
      </c>
      <c r="J5467" t="e">
        <f>INDEX(NoSettings!$C:$C,MATCH(EPS!$A5467,NoSettings!$A:$A,0))</f>
        <v>#N/A</v>
      </c>
      <c r="K5467">
        <f>INDEX(GWP!$C$2:$C$13,MATCH(EPS!I5467,GWP!$B$2:$B$13,0))</f>
        <v>0</v>
      </c>
      <c r="L5467" s="4" t="e">
        <f t="shared" si="171"/>
        <v>#N/A</v>
      </c>
    </row>
    <row r="5468" spans="1:12">
      <c r="A5468" t="s">
        <v>2802</v>
      </c>
      <c r="B5468" t="s">
        <v>2745</v>
      </c>
      <c r="C5468" t="s">
        <v>2844</v>
      </c>
      <c r="D5468" t="s">
        <v>1712</v>
      </c>
      <c r="H5468" t="str">
        <f>INDEX('Vensim Variables'!$B:$B,MATCH(EPS!$B5468,'Vensim Variables'!$A:$A,0))</f>
        <v>g pollutant</v>
      </c>
      <c r="I5468" t="str">
        <f t="shared" si="170"/>
        <v>OC</v>
      </c>
      <c r="J5468" t="e">
        <f>INDEX(NoSettings!$C:$C,MATCH(EPS!$A5468,NoSettings!$A:$A,0))</f>
        <v>#N/A</v>
      </c>
      <c r="K5468">
        <f>INDEX(GWP!$C$2:$C$13,MATCH(EPS!I5468,GWP!$B$2:$B$13,0))</f>
        <v>0</v>
      </c>
      <c r="L5468" s="4" t="e">
        <f t="shared" si="171"/>
        <v>#N/A</v>
      </c>
    </row>
    <row r="5469" spans="1:12">
      <c r="A5469" t="s">
        <v>2803</v>
      </c>
      <c r="B5469" t="s">
        <v>2745</v>
      </c>
      <c r="C5469" t="s">
        <v>2844</v>
      </c>
      <c r="D5469" t="s">
        <v>1713</v>
      </c>
      <c r="H5469" t="str">
        <f>INDEX('Vensim Variables'!$B:$B,MATCH(EPS!$B5469,'Vensim Variables'!$A:$A,0))</f>
        <v>g pollutant</v>
      </c>
      <c r="I5469" t="str">
        <f t="shared" si="170"/>
        <v>CH4</v>
      </c>
      <c r="J5469" t="e">
        <f>INDEX(NoSettings!$C:$C,MATCH(EPS!$A5469,NoSettings!$A:$A,0))</f>
        <v>#N/A</v>
      </c>
      <c r="K5469">
        <f>INDEX(GWP!$C$2:$C$13,MATCH(EPS!I5469,GWP!$B$2:$B$13,0))</f>
        <v>28</v>
      </c>
      <c r="L5469" s="4" t="e">
        <f t="shared" si="171"/>
        <v>#N/A</v>
      </c>
    </row>
    <row r="5470" spans="1:12">
      <c r="A5470" t="s">
        <v>2804</v>
      </c>
      <c r="B5470" t="s">
        <v>2745</v>
      </c>
      <c r="C5470" t="s">
        <v>2844</v>
      </c>
      <c r="D5470" t="s">
        <v>1714</v>
      </c>
      <c r="H5470" t="str">
        <f>INDEX('Vensim Variables'!$B:$B,MATCH(EPS!$B5470,'Vensim Variables'!$A:$A,0))</f>
        <v>g pollutant</v>
      </c>
      <c r="I5470" t="str">
        <f t="shared" si="170"/>
        <v>N2O</v>
      </c>
      <c r="J5470" t="e">
        <f>INDEX(NoSettings!$C:$C,MATCH(EPS!$A5470,NoSettings!$A:$A,0))</f>
        <v>#N/A</v>
      </c>
      <c r="K5470">
        <f>INDEX(GWP!$C$2:$C$13,MATCH(EPS!I5470,GWP!$B$2:$B$13,0))</f>
        <v>265</v>
      </c>
      <c r="L5470" s="4" t="e">
        <f t="shared" si="171"/>
        <v>#N/A</v>
      </c>
    </row>
    <row r="5471" spans="1:12">
      <c r="A5471" t="s">
        <v>2805</v>
      </c>
      <c r="B5471" t="s">
        <v>2745</v>
      </c>
      <c r="C5471" t="s">
        <v>2844</v>
      </c>
      <c r="D5471" t="s">
        <v>1715</v>
      </c>
      <c r="H5471" t="str">
        <f>INDEX('Vensim Variables'!$B:$B,MATCH(EPS!$B5471,'Vensim Variables'!$A:$A,0))</f>
        <v>g pollutant</v>
      </c>
      <c r="I5471" t="str">
        <f t="shared" si="170"/>
        <v>F gases</v>
      </c>
      <c r="J5471" t="e">
        <f>INDEX(NoSettings!$C:$C,MATCH(EPS!$A5471,NoSettings!$A:$A,0))</f>
        <v>#N/A</v>
      </c>
      <c r="K5471">
        <f>INDEX(GWP!$C$2:$C$13,MATCH(EPS!I5471,GWP!$B$2:$B$13,0))</f>
        <v>1</v>
      </c>
      <c r="L5471" s="4" t="e">
        <f t="shared" si="171"/>
        <v>#N/A</v>
      </c>
    </row>
    <row r="5472" spans="1:12">
      <c r="A5472" t="s">
        <v>2806</v>
      </c>
      <c r="B5472" t="s">
        <v>2745</v>
      </c>
      <c r="C5472" t="s">
        <v>1770</v>
      </c>
      <c r="D5472" t="s">
        <v>1702</v>
      </c>
      <c r="H5472" t="str">
        <f>INDEX('Vensim Variables'!$B:$B,MATCH(EPS!$B5472,'Vensim Variables'!$A:$A,0))</f>
        <v>g pollutant</v>
      </c>
      <c r="I5472" t="str">
        <f t="shared" si="170"/>
        <v>CO2</v>
      </c>
      <c r="J5472" t="e">
        <f>INDEX(NoSettings!$C:$C,MATCH(EPS!$A5472,NoSettings!$A:$A,0))</f>
        <v>#N/A</v>
      </c>
      <c r="K5472">
        <f>INDEX(GWP!$C$2:$C$13,MATCH(EPS!I5472,GWP!$B$2:$B$13,0))</f>
        <v>1</v>
      </c>
      <c r="L5472" s="4" t="e">
        <f t="shared" si="171"/>
        <v>#N/A</v>
      </c>
    </row>
    <row r="5473" spans="1:12">
      <c r="A5473" t="s">
        <v>2807</v>
      </c>
      <c r="B5473" t="s">
        <v>2745</v>
      </c>
      <c r="C5473" t="s">
        <v>1770</v>
      </c>
      <c r="D5473" t="s">
        <v>1705</v>
      </c>
      <c r="H5473" t="str">
        <f>INDEX('Vensim Variables'!$B:$B,MATCH(EPS!$B5473,'Vensim Variables'!$A:$A,0))</f>
        <v>g pollutant</v>
      </c>
      <c r="I5473" t="str">
        <f t="shared" si="170"/>
        <v>VOC</v>
      </c>
      <c r="J5473" t="e">
        <f>INDEX(NoSettings!$C:$C,MATCH(EPS!$A5473,NoSettings!$A:$A,0))</f>
        <v>#N/A</v>
      </c>
      <c r="K5473">
        <f>INDEX(GWP!$C$2:$C$13,MATCH(EPS!I5473,GWP!$B$2:$B$13,0))</f>
        <v>0</v>
      </c>
      <c r="L5473" s="4" t="e">
        <f t="shared" si="171"/>
        <v>#N/A</v>
      </c>
    </row>
    <row r="5474" spans="1:12">
      <c r="A5474" t="s">
        <v>2808</v>
      </c>
      <c r="B5474" t="s">
        <v>2745</v>
      </c>
      <c r="C5474" t="s">
        <v>1770</v>
      </c>
      <c r="D5474" t="s">
        <v>1706</v>
      </c>
      <c r="H5474" t="str">
        <f>INDEX('Vensim Variables'!$B:$B,MATCH(EPS!$B5474,'Vensim Variables'!$A:$A,0))</f>
        <v>g pollutant</v>
      </c>
      <c r="I5474" t="str">
        <f t="shared" si="170"/>
        <v>CO</v>
      </c>
      <c r="J5474" t="e">
        <f>INDEX(NoSettings!$C:$C,MATCH(EPS!$A5474,NoSettings!$A:$A,0))</f>
        <v>#N/A</v>
      </c>
      <c r="K5474">
        <f>INDEX(GWP!$C$2:$C$13,MATCH(EPS!I5474,GWP!$B$2:$B$13,0))</f>
        <v>0</v>
      </c>
      <c r="L5474" s="4" t="e">
        <f t="shared" si="171"/>
        <v>#N/A</v>
      </c>
    </row>
    <row r="5475" spans="1:12">
      <c r="A5475" t="s">
        <v>2809</v>
      </c>
      <c r="B5475" t="s">
        <v>2745</v>
      </c>
      <c r="C5475" t="s">
        <v>1770</v>
      </c>
      <c r="D5475" t="s">
        <v>1707</v>
      </c>
      <c r="H5475" t="str">
        <f>INDEX('Vensim Variables'!$B:$B,MATCH(EPS!$B5475,'Vensim Variables'!$A:$A,0))</f>
        <v>g pollutant</v>
      </c>
      <c r="I5475" t="str">
        <f t="shared" si="170"/>
        <v>NOx</v>
      </c>
      <c r="J5475" t="e">
        <f>INDEX(NoSettings!$C:$C,MATCH(EPS!$A5475,NoSettings!$A:$A,0))</f>
        <v>#N/A</v>
      </c>
      <c r="K5475">
        <f>INDEX(GWP!$C$2:$C$13,MATCH(EPS!I5475,GWP!$B$2:$B$13,0))</f>
        <v>0</v>
      </c>
      <c r="L5475" s="4" t="e">
        <f t="shared" si="171"/>
        <v>#N/A</v>
      </c>
    </row>
    <row r="5476" spans="1:12">
      <c r="A5476" t="s">
        <v>2810</v>
      </c>
      <c r="B5476" t="s">
        <v>2745</v>
      </c>
      <c r="C5476" t="s">
        <v>1770</v>
      </c>
      <c r="D5476" t="s">
        <v>1708</v>
      </c>
      <c r="H5476" t="str">
        <f>INDEX('Vensim Variables'!$B:$B,MATCH(EPS!$B5476,'Vensim Variables'!$A:$A,0))</f>
        <v>g pollutant</v>
      </c>
      <c r="I5476" t="str">
        <f t="shared" si="170"/>
        <v>PM10</v>
      </c>
      <c r="J5476" t="e">
        <f>INDEX(NoSettings!$C:$C,MATCH(EPS!$A5476,NoSettings!$A:$A,0))</f>
        <v>#N/A</v>
      </c>
      <c r="K5476">
        <f>INDEX(GWP!$C$2:$C$13,MATCH(EPS!I5476,GWP!$B$2:$B$13,0))</f>
        <v>0</v>
      </c>
      <c r="L5476" s="4" t="e">
        <f t="shared" si="171"/>
        <v>#N/A</v>
      </c>
    </row>
    <row r="5477" spans="1:12">
      <c r="A5477" t="s">
        <v>2811</v>
      </c>
      <c r="B5477" t="s">
        <v>2745</v>
      </c>
      <c r="C5477" t="s">
        <v>1770</v>
      </c>
      <c r="D5477" t="s">
        <v>1709</v>
      </c>
      <c r="H5477" t="str">
        <f>INDEX('Vensim Variables'!$B:$B,MATCH(EPS!$B5477,'Vensim Variables'!$A:$A,0))</f>
        <v>g pollutant</v>
      </c>
      <c r="I5477" t="str">
        <f t="shared" si="170"/>
        <v>PM25</v>
      </c>
      <c r="J5477" t="e">
        <f>INDEX(NoSettings!$C:$C,MATCH(EPS!$A5477,NoSettings!$A:$A,0))</f>
        <v>#N/A</v>
      </c>
      <c r="K5477">
        <f>INDEX(GWP!$C$2:$C$13,MATCH(EPS!I5477,GWP!$B$2:$B$13,0))</f>
        <v>0</v>
      </c>
      <c r="L5477" s="4" t="e">
        <f t="shared" si="171"/>
        <v>#N/A</v>
      </c>
    </row>
    <row r="5478" spans="1:12">
      <c r="A5478" t="s">
        <v>2812</v>
      </c>
      <c r="B5478" t="s">
        <v>2745</v>
      </c>
      <c r="C5478" t="s">
        <v>1770</v>
      </c>
      <c r="D5478" t="s">
        <v>1710</v>
      </c>
      <c r="H5478" t="str">
        <f>INDEX('Vensim Variables'!$B:$B,MATCH(EPS!$B5478,'Vensim Variables'!$A:$A,0))</f>
        <v>g pollutant</v>
      </c>
      <c r="I5478" t="str">
        <f t="shared" si="170"/>
        <v>SOx</v>
      </c>
      <c r="J5478" t="e">
        <f>INDEX(NoSettings!$C:$C,MATCH(EPS!$A5478,NoSettings!$A:$A,0))</f>
        <v>#N/A</v>
      </c>
      <c r="K5478">
        <f>INDEX(GWP!$C$2:$C$13,MATCH(EPS!I5478,GWP!$B$2:$B$13,0))</f>
        <v>0</v>
      </c>
      <c r="L5478" s="4" t="e">
        <f t="shared" si="171"/>
        <v>#N/A</v>
      </c>
    </row>
    <row r="5479" spans="1:12">
      <c r="A5479" t="s">
        <v>2813</v>
      </c>
      <c r="B5479" t="s">
        <v>2745</v>
      </c>
      <c r="C5479" t="s">
        <v>1770</v>
      </c>
      <c r="D5479" t="s">
        <v>1711</v>
      </c>
      <c r="H5479" t="str">
        <f>INDEX('Vensim Variables'!$B:$B,MATCH(EPS!$B5479,'Vensim Variables'!$A:$A,0))</f>
        <v>g pollutant</v>
      </c>
      <c r="I5479" t="str">
        <f t="shared" si="170"/>
        <v>BC</v>
      </c>
      <c r="J5479" t="e">
        <f>INDEX(NoSettings!$C:$C,MATCH(EPS!$A5479,NoSettings!$A:$A,0))</f>
        <v>#N/A</v>
      </c>
      <c r="K5479">
        <f>INDEX(GWP!$C$2:$C$13,MATCH(EPS!I5479,GWP!$B$2:$B$13,0))</f>
        <v>0</v>
      </c>
      <c r="L5479" s="4" t="e">
        <f t="shared" si="171"/>
        <v>#N/A</v>
      </c>
    </row>
    <row r="5480" spans="1:12">
      <c r="A5480" t="s">
        <v>2814</v>
      </c>
      <c r="B5480" t="s">
        <v>2745</v>
      </c>
      <c r="C5480" t="s">
        <v>1770</v>
      </c>
      <c r="D5480" t="s">
        <v>1712</v>
      </c>
      <c r="H5480" t="str">
        <f>INDEX('Vensim Variables'!$B:$B,MATCH(EPS!$B5480,'Vensim Variables'!$A:$A,0))</f>
        <v>g pollutant</v>
      </c>
      <c r="I5480" t="str">
        <f t="shared" si="170"/>
        <v>OC</v>
      </c>
      <c r="J5480" t="e">
        <f>INDEX(NoSettings!$C:$C,MATCH(EPS!$A5480,NoSettings!$A:$A,0))</f>
        <v>#N/A</v>
      </c>
      <c r="K5480">
        <f>INDEX(GWP!$C$2:$C$13,MATCH(EPS!I5480,GWP!$B$2:$B$13,0))</f>
        <v>0</v>
      </c>
      <c r="L5480" s="4" t="e">
        <f t="shared" si="171"/>
        <v>#N/A</v>
      </c>
    </row>
    <row r="5481" spans="1:12">
      <c r="A5481" t="s">
        <v>2815</v>
      </c>
      <c r="B5481" t="s">
        <v>2745</v>
      </c>
      <c r="C5481" t="s">
        <v>1770</v>
      </c>
      <c r="D5481" t="s">
        <v>1713</v>
      </c>
      <c r="H5481" t="str">
        <f>INDEX('Vensim Variables'!$B:$B,MATCH(EPS!$B5481,'Vensim Variables'!$A:$A,0))</f>
        <v>g pollutant</v>
      </c>
      <c r="I5481" t="str">
        <f t="shared" si="170"/>
        <v>CH4</v>
      </c>
      <c r="J5481" t="e">
        <f>INDEX(NoSettings!$C:$C,MATCH(EPS!$A5481,NoSettings!$A:$A,0))</f>
        <v>#N/A</v>
      </c>
      <c r="K5481">
        <f>INDEX(GWP!$C$2:$C$13,MATCH(EPS!I5481,GWP!$B$2:$B$13,0))</f>
        <v>28</v>
      </c>
      <c r="L5481" s="4" t="e">
        <f t="shared" si="171"/>
        <v>#N/A</v>
      </c>
    </row>
    <row r="5482" spans="1:12">
      <c r="A5482" t="s">
        <v>2816</v>
      </c>
      <c r="B5482" t="s">
        <v>2745</v>
      </c>
      <c r="C5482" t="s">
        <v>1770</v>
      </c>
      <c r="D5482" t="s">
        <v>1714</v>
      </c>
      <c r="H5482" t="str">
        <f>INDEX('Vensim Variables'!$B:$B,MATCH(EPS!$B5482,'Vensim Variables'!$A:$A,0))</f>
        <v>g pollutant</v>
      </c>
      <c r="I5482" t="str">
        <f t="shared" si="170"/>
        <v>N2O</v>
      </c>
      <c r="J5482" t="e">
        <f>INDEX(NoSettings!$C:$C,MATCH(EPS!$A5482,NoSettings!$A:$A,0))</f>
        <v>#N/A</v>
      </c>
      <c r="K5482">
        <f>INDEX(GWP!$C$2:$C$13,MATCH(EPS!I5482,GWP!$B$2:$B$13,0))</f>
        <v>265</v>
      </c>
      <c r="L5482" s="4" t="e">
        <f t="shared" si="171"/>
        <v>#N/A</v>
      </c>
    </row>
    <row r="5483" spans="1:12">
      <c r="A5483" t="s">
        <v>2817</v>
      </c>
      <c r="B5483" t="s">
        <v>2745</v>
      </c>
      <c r="C5483" t="s">
        <v>1770</v>
      </c>
      <c r="D5483" t="s">
        <v>1715</v>
      </c>
      <c r="H5483" t="str">
        <f>INDEX('Vensim Variables'!$B:$B,MATCH(EPS!$B5483,'Vensim Variables'!$A:$A,0))</f>
        <v>g pollutant</v>
      </c>
      <c r="I5483" t="str">
        <f t="shared" si="170"/>
        <v>F gases</v>
      </c>
      <c r="J5483" t="e">
        <f>INDEX(NoSettings!$C:$C,MATCH(EPS!$A5483,NoSettings!$A:$A,0))</f>
        <v>#N/A</v>
      </c>
      <c r="K5483">
        <f>INDEX(GWP!$C$2:$C$13,MATCH(EPS!I5483,GWP!$B$2:$B$13,0))</f>
        <v>1</v>
      </c>
      <c r="L5483" s="4" t="e">
        <f t="shared" si="171"/>
        <v>#N/A</v>
      </c>
    </row>
    <row r="5484" spans="1:12">
      <c r="A5484" t="s">
        <v>2818</v>
      </c>
      <c r="B5484" t="s">
        <v>2745</v>
      </c>
      <c r="C5484" t="s">
        <v>1771</v>
      </c>
      <c r="D5484" t="s">
        <v>1702</v>
      </c>
      <c r="H5484" t="str">
        <f>INDEX('Vensim Variables'!$B:$B,MATCH(EPS!$B5484,'Vensim Variables'!$A:$A,0))</f>
        <v>g pollutant</v>
      </c>
      <c r="I5484" t="str">
        <f t="shared" si="170"/>
        <v>CO2</v>
      </c>
      <c r="J5484" t="e">
        <f>INDEX(NoSettings!$C:$C,MATCH(EPS!$A5484,NoSettings!$A:$A,0))</f>
        <v>#N/A</v>
      </c>
      <c r="K5484">
        <f>INDEX(GWP!$C$2:$C$13,MATCH(EPS!I5484,GWP!$B$2:$B$13,0))</f>
        <v>1</v>
      </c>
      <c r="L5484" s="4" t="e">
        <f t="shared" si="171"/>
        <v>#N/A</v>
      </c>
    </row>
    <row r="5485" spans="1:12">
      <c r="A5485" t="s">
        <v>2819</v>
      </c>
      <c r="B5485" t="s">
        <v>2745</v>
      </c>
      <c r="C5485" t="s">
        <v>1771</v>
      </c>
      <c r="D5485" t="s">
        <v>1705</v>
      </c>
      <c r="H5485" t="str">
        <f>INDEX('Vensim Variables'!$B:$B,MATCH(EPS!$B5485,'Vensim Variables'!$A:$A,0))</f>
        <v>g pollutant</v>
      </c>
      <c r="I5485" t="str">
        <f t="shared" si="170"/>
        <v>VOC</v>
      </c>
      <c r="J5485" t="e">
        <f>INDEX(NoSettings!$C:$C,MATCH(EPS!$A5485,NoSettings!$A:$A,0))</f>
        <v>#N/A</v>
      </c>
      <c r="K5485">
        <f>INDEX(GWP!$C$2:$C$13,MATCH(EPS!I5485,GWP!$B$2:$B$13,0))</f>
        <v>0</v>
      </c>
      <c r="L5485" s="4" t="e">
        <f t="shared" si="171"/>
        <v>#N/A</v>
      </c>
    </row>
    <row r="5486" spans="1:12">
      <c r="A5486" t="s">
        <v>2820</v>
      </c>
      <c r="B5486" t="s">
        <v>2745</v>
      </c>
      <c r="C5486" t="s">
        <v>1771</v>
      </c>
      <c r="D5486" t="s">
        <v>1706</v>
      </c>
      <c r="H5486" t="str">
        <f>INDEX('Vensim Variables'!$B:$B,MATCH(EPS!$B5486,'Vensim Variables'!$A:$A,0))</f>
        <v>g pollutant</v>
      </c>
      <c r="I5486" t="str">
        <f t="shared" si="170"/>
        <v>CO</v>
      </c>
      <c r="J5486" t="e">
        <f>INDEX(NoSettings!$C:$C,MATCH(EPS!$A5486,NoSettings!$A:$A,0))</f>
        <v>#N/A</v>
      </c>
      <c r="K5486">
        <f>INDEX(GWP!$C$2:$C$13,MATCH(EPS!I5486,GWP!$B$2:$B$13,0))</f>
        <v>0</v>
      </c>
      <c r="L5486" s="4" t="e">
        <f t="shared" si="171"/>
        <v>#N/A</v>
      </c>
    </row>
    <row r="5487" spans="1:12">
      <c r="A5487" t="s">
        <v>2821</v>
      </c>
      <c r="B5487" t="s">
        <v>2745</v>
      </c>
      <c r="C5487" t="s">
        <v>1771</v>
      </c>
      <c r="D5487" t="s">
        <v>1707</v>
      </c>
      <c r="H5487" t="str">
        <f>INDEX('Vensim Variables'!$B:$B,MATCH(EPS!$B5487,'Vensim Variables'!$A:$A,0))</f>
        <v>g pollutant</v>
      </c>
      <c r="I5487" t="str">
        <f t="shared" si="170"/>
        <v>NOx</v>
      </c>
      <c r="J5487" t="e">
        <f>INDEX(NoSettings!$C:$C,MATCH(EPS!$A5487,NoSettings!$A:$A,0))</f>
        <v>#N/A</v>
      </c>
      <c r="K5487">
        <f>INDEX(GWP!$C$2:$C$13,MATCH(EPS!I5487,GWP!$B$2:$B$13,0))</f>
        <v>0</v>
      </c>
      <c r="L5487" s="4" t="e">
        <f t="shared" si="171"/>
        <v>#N/A</v>
      </c>
    </row>
    <row r="5488" spans="1:12">
      <c r="A5488" t="s">
        <v>2822</v>
      </c>
      <c r="B5488" t="s">
        <v>2745</v>
      </c>
      <c r="C5488" t="s">
        <v>1771</v>
      </c>
      <c r="D5488" t="s">
        <v>1708</v>
      </c>
      <c r="H5488" t="str">
        <f>INDEX('Vensim Variables'!$B:$B,MATCH(EPS!$B5488,'Vensim Variables'!$A:$A,0))</f>
        <v>g pollutant</v>
      </c>
      <c r="I5488" t="str">
        <f t="shared" si="170"/>
        <v>PM10</v>
      </c>
      <c r="J5488" t="e">
        <f>INDEX(NoSettings!$C:$C,MATCH(EPS!$A5488,NoSettings!$A:$A,0))</f>
        <v>#N/A</v>
      </c>
      <c r="K5488">
        <f>INDEX(GWP!$C$2:$C$13,MATCH(EPS!I5488,GWP!$B$2:$B$13,0))</f>
        <v>0</v>
      </c>
      <c r="L5488" s="4" t="e">
        <f t="shared" si="171"/>
        <v>#N/A</v>
      </c>
    </row>
    <row r="5489" spans="1:12">
      <c r="A5489" t="s">
        <v>2823</v>
      </c>
      <c r="B5489" t="s">
        <v>2745</v>
      </c>
      <c r="C5489" t="s">
        <v>1771</v>
      </c>
      <c r="D5489" t="s">
        <v>1709</v>
      </c>
      <c r="H5489" t="str">
        <f>INDEX('Vensim Variables'!$B:$B,MATCH(EPS!$B5489,'Vensim Variables'!$A:$A,0))</f>
        <v>g pollutant</v>
      </c>
      <c r="I5489" t="str">
        <f t="shared" si="170"/>
        <v>PM25</v>
      </c>
      <c r="J5489" t="e">
        <f>INDEX(NoSettings!$C:$C,MATCH(EPS!$A5489,NoSettings!$A:$A,0))</f>
        <v>#N/A</v>
      </c>
      <c r="K5489">
        <f>INDEX(GWP!$C$2:$C$13,MATCH(EPS!I5489,GWP!$B$2:$B$13,0))</f>
        <v>0</v>
      </c>
      <c r="L5489" s="4" t="e">
        <f t="shared" si="171"/>
        <v>#N/A</v>
      </c>
    </row>
    <row r="5490" spans="1:12">
      <c r="A5490" t="s">
        <v>2824</v>
      </c>
      <c r="B5490" t="s">
        <v>2745</v>
      </c>
      <c r="C5490" t="s">
        <v>1771</v>
      </c>
      <c r="D5490" t="s">
        <v>1710</v>
      </c>
      <c r="H5490" t="str">
        <f>INDEX('Vensim Variables'!$B:$B,MATCH(EPS!$B5490,'Vensim Variables'!$A:$A,0))</f>
        <v>g pollutant</v>
      </c>
      <c r="I5490" t="str">
        <f t="shared" si="170"/>
        <v>SOx</v>
      </c>
      <c r="J5490" t="e">
        <f>INDEX(NoSettings!$C:$C,MATCH(EPS!$A5490,NoSettings!$A:$A,0))</f>
        <v>#N/A</v>
      </c>
      <c r="K5490">
        <f>INDEX(GWP!$C$2:$C$13,MATCH(EPS!I5490,GWP!$B$2:$B$13,0))</f>
        <v>0</v>
      </c>
      <c r="L5490" s="4" t="e">
        <f t="shared" si="171"/>
        <v>#N/A</v>
      </c>
    </row>
    <row r="5491" spans="1:12">
      <c r="A5491" t="s">
        <v>2825</v>
      </c>
      <c r="B5491" t="s">
        <v>2745</v>
      </c>
      <c r="C5491" t="s">
        <v>1771</v>
      </c>
      <c r="D5491" t="s">
        <v>1711</v>
      </c>
      <c r="H5491" t="str">
        <f>INDEX('Vensim Variables'!$B:$B,MATCH(EPS!$B5491,'Vensim Variables'!$A:$A,0))</f>
        <v>g pollutant</v>
      </c>
      <c r="I5491" t="str">
        <f t="shared" si="170"/>
        <v>BC</v>
      </c>
      <c r="J5491" t="e">
        <f>INDEX(NoSettings!$C:$C,MATCH(EPS!$A5491,NoSettings!$A:$A,0))</f>
        <v>#N/A</v>
      </c>
      <c r="K5491">
        <f>INDEX(GWP!$C$2:$C$13,MATCH(EPS!I5491,GWP!$B$2:$B$13,0))</f>
        <v>0</v>
      </c>
      <c r="L5491" s="4" t="e">
        <f t="shared" si="171"/>
        <v>#N/A</v>
      </c>
    </row>
    <row r="5492" spans="1:12">
      <c r="A5492" t="s">
        <v>2826</v>
      </c>
      <c r="B5492" t="s">
        <v>2745</v>
      </c>
      <c r="C5492" t="s">
        <v>1771</v>
      </c>
      <c r="D5492" t="s">
        <v>1712</v>
      </c>
      <c r="H5492" t="str">
        <f>INDEX('Vensim Variables'!$B:$B,MATCH(EPS!$B5492,'Vensim Variables'!$A:$A,0))</f>
        <v>g pollutant</v>
      </c>
      <c r="I5492" t="str">
        <f t="shared" si="170"/>
        <v>OC</v>
      </c>
      <c r="J5492" t="e">
        <f>INDEX(NoSettings!$C:$C,MATCH(EPS!$A5492,NoSettings!$A:$A,0))</f>
        <v>#N/A</v>
      </c>
      <c r="K5492">
        <f>INDEX(GWP!$C$2:$C$13,MATCH(EPS!I5492,GWP!$B$2:$B$13,0))</f>
        <v>0</v>
      </c>
      <c r="L5492" s="4" t="e">
        <f t="shared" si="171"/>
        <v>#N/A</v>
      </c>
    </row>
    <row r="5493" spans="1:12">
      <c r="A5493" t="s">
        <v>2827</v>
      </c>
      <c r="B5493" t="s">
        <v>2745</v>
      </c>
      <c r="C5493" t="s">
        <v>1771</v>
      </c>
      <c r="D5493" t="s">
        <v>1713</v>
      </c>
      <c r="H5493" t="str">
        <f>INDEX('Vensim Variables'!$B:$B,MATCH(EPS!$B5493,'Vensim Variables'!$A:$A,0))</f>
        <v>g pollutant</v>
      </c>
      <c r="I5493" t="str">
        <f t="shared" si="170"/>
        <v>CH4</v>
      </c>
      <c r="J5493" t="e">
        <f>INDEX(NoSettings!$C:$C,MATCH(EPS!$A5493,NoSettings!$A:$A,0))</f>
        <v>#N/A</v>
      </c>
      <c r="K5493">
        <f>INDEX(GWP!$C$2:$C$13,MATCH(EPS!I5493,GWP!$B$2:$B$13,0))</f>
        <v>28</v>
      </c>
      <c r="L5493" s="4" t="e">
        <f t="shared" si="171"/>
        <v>#N/A</v>
      </c>
    </row>
    <row r="5494" spans="1:12">
      <c r="A5494" t="s">
        <v>2828</v>
      </c>
      <c r="B5494" t="s">
        <v>2745</v>
      </c>
      <c r="C5494" t="s">
        <v>1771</v>
      </c>
      <c r="D5494" t="s">
        <v>1714</v>
      </c>
      <c r="H5494" t="str">
        <f>INDEX('Vensim Variables'!$B:$B,MATCH(EPS!$B5494,'Vensim Variables'!$A:$A,0))</f>
        <v>g pollutant</v>
      </c>
      <c r="I5494" t="str">
        <f t="shared" si="170"/>
        <v>N2O</v>
      </c>
      <c r="J5494" t="e">
        <f>INDEX(NoSettings!$C:$C,MATCH(EPS!$A5494,NoSettings!$A:$A,0))</f>
        <v>#N/A</v>
      </c>
      <c r="K5494">
        <f>INDEX(GWP!$C$2:$C$13,MATCH(EPS!I5494,GWP!$B$2:$B$13,0))</f>
        <v>265</v>
      </c>
      <c r="L5494" s="4" t="e">
        <f t="shared" si="171"/>
        <v>#N/A</v>
      </c>
    </row>
    <row r="5495" spans="1:12">
      <c r="A5495" t="s">
        <v>2829</v>
      </c>
      <c r="B5495" t="s">
        <v>2745</v>
      </c>
      <c r="C5495" t="s">
        <v>1771</v>
      </c>
      <c r="D5495" t="s">
        <v>1715</v>
      </c>
      <c r="H5495" t="str">
        <f>INDEX('Vensim Variables'!$B:$B,MATCH(EPS!$B5495,'Vensim Variables'!$A:$A,0))</f>
        <v>g pollutant</v>
      </c>
      <c r="I5495" t="str">
        <f t="shared" si="170"/>
        <v>F gases</v>
      </c>
      <c r="J5495" t="e">
        <f>INDEX(NoSettings!$C:$C,MATCH(EPS!$A5495,NoSettings!$A:$A,0))</f>
        <v>#N/A</v>
      </c>
      <c r="K5495">
        <f>INDEX(GWP!$C$2:$C$13,MATCH(EPS!I5495,GWP!$B$2:$B$13,0))</f>
        <v>1</v>
      </c>
      <c r="L5495" s="4" t="e">
        <f t="shared" si="171"/>
        <v>#N/A</v>
      </c>
    </row>
    <row r="5496" spans="1:12">
      <c r="A5496" t="s">
        <v>2830</v>
      </c>
      <c r="B5496" t="s">
        <v>2745</v>
      </c>
      <c r="C5496" t="s">
        <v>1772</v>
      </c>
      <c r="D5496" t="s">
        <v>1702</v>
      </c>
      <c r="H5496" t="str">
        <f>INDEX('Vensim Variables'!$B:$B,MATCH(EPS!$B5496,'Vensim Variables'!$A:$A,0))</f>
        <v>g pollutant</v>
      </c>
      <c r="I5496" t="str">
        <f t="shared" si="170"/>
        <v>CO2</v>
      </c>
      <c r="J5496" t="e">
        <f>INDEX(NoSettings!$C:$C,MATCH(EPS!$A5496,NoSettings!$A:$A,0))</f>
        <v>#N/A</v>
      </c>
      <c r="K5496">
        <f>INDEX(GWP!$C$2:$C$13,MATCH(EPS!I5496,GWP!$B$2:$B$13,0))</f>
        <v>1</v>
      </c>
      <c r="L5496" s="4" t="e">
        <f t="shared" si="171"/>
        <v>#N/A</v>
      </c>
    </row>
    <row r="5497" spans="1:12">
      <c r="A5497" t="s">
        <v>2831</v>
      </c>
      <c r="B5497" t="s">
        <v>2745</v>
      </c>
      <c r="C5497" t="s">
        <v>1772</v>
      </c>
      <c r="D5497" t="s">
        <v>1705</v>
      </c>
      <c r="H5497" t="str">
        <f>INDEX('Vensim Variables'!$B:$B,MATCH(EPS!$B5497,'Vensim Variables'!$A:$A,0))</f>
        <v>g pollutant</v>
      </c>
      <c r="I5497" t="str">
        <f t="shared" si="170"/>
        <v>VOC</v>
      </c>
      <c r="J5497" t="e">
        <f>INDEX(NoSettings!$C:$C,MATCH(EPS!$A5497,NoSettings!$A:$A,0))</f>
        <v>#N/A</v>
      </c>
      <c r="K5497">
        <f>INDEX(GWP!$C$2:$C$13,MATCH(EPS!I5497,GWP!$B$2:$B$13,0))</f>
        <v>0</v>
      </c>
      <c r="L5497" s="4" t="e">
        <f t="shared" si="171"/>
        <v>#N/A</v>
      </c>
    </row>
    <row r="5498" spans="1:12">
      <c r="A5498" t="s">
        <v>2832</v>
      </c>
      <c r="B5498" t="s">
        <v>2745</v>
      </c>
      <c r="C5498" t="s">
        <v>1772</v>
      </c>
      <c r="D5498" t="s">
        <v>1706</v>
      </c>
      <c r="H5498" t="str">
        <f>INDEX('Vensim Variables'!$B:$B,MATCH(EPS!$B5498,'Vensim Variables'!$A:$A,0))</f>
        <v>g pollutant</v>
      </c>
      <c r="I5498" t="str">
        <f t="shared" si="170"/>
        <v>CO</v>
      </c>
      <c r="J5498" t="e">
        <f>INDEX(NoSettings!$C:$C,MATCH(EPS!$A5498,NoSettings!$A:$A,0))</f>
        <v>#N/A</v>
      </c>
      <c r="K5498">
        <f>INDEX(GWP!$C$2:$C$13,MATCH(EPS!I5498,GWP!$B$2:$B$13,0))</f>
        <v>0</v>
      </c>
      <c r="L5498" s="4" t="e">
        <f t="shared" si="171"/>
        <v>#N/A</v>
      </c>
    </row>
    <row r="5499" spans="1:12">
      <c r="A5499" t="s">
        <v>2833</v>
      </c>
      <c r="B5499" t="s">
        <v>2745</v>
      </c>
      <c r="C5499" t="s">
        <v>1772</v>
      </c>
      <c r="D5499" t="s">
        <v>1707</v>
      </c>
      <c r="H5499" t="str">
        <f>INDEX('Vensim Variables'!$B:$B,MATCH(EPS!$B5499,'Vensim Variables'!$A:$A,0))</f>
        <v>g pollutant</v>
      </c>
      <c r="I5499" t="str">
        <f t="shared" si="170"/>
        <v>NOx</v>
      </c>
      <c r="J5499" t="e">
        <f>INDEX(NoSettings!$C:$C,MATCH(EPS!$A5499,NoSettings!$A:$A,0))</f>
        <v>#N/A</v>
      </c>
      <c r="K5499">
        <f>INDEX(GWP!$C$2:$C$13,MATCH(EPS!I5499,GWP!$B$2:$B$13,0))</f>
        <v>0</v>
      </c>
      <c r="L5499" s="4" t="e">
        <f t="shared" si="171"/>
        <v>#N/A</v>
      </c>
    </row>
    <row r="5500" spans="1:12">
      <c r="A5500" t="s">
        <v>2834</v>
      </c>
      <c r="B5500" t="s">
        <v>2745</v>
      </c>
      <c r="C5500" t="s">
        <v>1772</v>
      </c>
      <c r="D5500" t="s">
        <v>1708</v>
      </c>
      <c r="H5500" t="str">
        <f>INDEX('Vensim Variables'!$B:$B,MATCH(EPS!$B5500,'Vensim Variables'!$A:$A,0))</f>
        <v>g pollutant</v>
      </c>
      <c r="I5500" t="str">
        <f t="shared" si="170"/>
        <v>PM10</v>
      </c>
      <c r="J5500" t="e">
        <f>INDEX(NoSettings!$C:$C,MATCH(EPS!$A5500,NoSettings!$A:$A,0))</f>
        <v>#N/A</v>
      </c>
      <c r="K5500">
        <f>INDEX(GWP!$C$2:$C$13,MATCH(EPS!I5500,GWP!$B$2:$B$13,0))</f>
        <v>0</v>
      </c>
      <c r="L5500" s="4" t="e">
        <f t="shared" si="171"/>
        <v>#N/A</v>
      </c>
    </row>
    <row r="5501" spans="1:12">
      <c r="A5501" t="s">
        <v>2835</v>
      </c>
      <c r="B5501" t="s">
        <v>2745</v>
      </c>
      <c r="C5501" t="s">
        <v>1772</v>
      </c>
      <c r="D5501" t="s">
        <v>1709</v>
      </c>
      <c r="H5501" t="str">
        <f>INDEX('Vensim Variables'!$B:$B,MATCH(EPS!$B5501,'Vensim Variables'!$A:$A,0))</f>
        <v>g pollutant</v>
      </c>
      <c r="I5501" t="str">
        <f t="shared" si="170"/>
        <v>PM25</v>
      </c>
      <c r="J5501" t="e">
        <f>INDEX(NoSettings!$C:$C,MATCH(EPS!$A5501,NoSettings!$A:$A,0))</f>
        <v>#N/A</v>
      </c>
      <c r="K5501">
        <f>INDEX(GWP!$C$2:$C$13,MATCH(EPS!I5501,GWP!$B$2:$B$13,0))</f>
        <v>0</v>
      </c>
      <c r="L5501" s="4" t="e">
        <f t="shared" si="171"/>
        <v>#N/A</v>
      </c>
    </row>
    <row r="5502" spans="1:12">
      <c r="A5502" t="s">
        <v>2836</v>
      </c>
      <c r="B5502" t="s">
        <v>2745</v>
      </c>
      <c r="C5502" t="s">
        <v>1772</v>
      </c>
      <c r="D5502" t="s">
        <v>1710</v>
      </c>
      <c r="H5502" t="str">
        <f>INDEX('Vensim Variables'!$B:$B,MATCH(EPS!$B5502,'Vensim Variables'!$A:$A,0))</f>
        <v>g pollutant</v>
      </c>
      <c r="I5502" t="str">
        <f t="shared" si="170"/>
        <v>SOx</v>
      </c>
      <c r="J5502" t="e">
        <f>INDEX(NoSettings!$C:$C,MATCH(EPS!$A5502,NoSettings!$A:$A,0))</f>
        <v>#N/A</v>
      </c>
      <c r="K5502">
        <f>INDEX(GWP!$C$2:$C$13,MATCH(EPS!I5502,GWP!$B$2:$B$13,0))</f>
        <v>0</v>
      </c>
      <c r="L5502" s="4" t="e">
        <f t="shared" si="171"/>
        <v>#N/A</v>
      </c>
    </row>
    <row r="5503" spans="1:12">
      <c r="A5503" t="s">
        <v>2837</v>
      </c>
      <c r="B5503" t="s">
        <v>2745</v>
      </c>
      <c r="C5503" t="s">
        <v>1772</v>
      </c>
      <c r="D5503" t="s">
        <v>1711</v>
      </c>
      <c r="H5503" t="str">
        <f>INDEX('Vensim Variables'!$B:$B,MATCH(EPS!$B5503,'Vensim Variables'!$A:$A,0))</f>
        <v>g pollutant</v>
      </c>
      <c r="I5503" t="str">
        <f t="shared" si="170"/>
        <v>BC</v>
      </c>
      <c r="J5503" t="e">
        <f>INDEX(NoSettings!$C:$C,MATCH(EPS!$A5503,NoSettings!$A:$A,0))</f>
        <v>#N/A</v>
      </c>
      <c r="K5503">
        <f>INDEX(GWP!$C$2:$C$13,MATCH(EPS!I5503,GWP!$B$2:$B$13,0))</f>
        <v>0</v>
      </c>
      <c r="L5503" s="4" t="e">
        <f t="shared" si="171"/>
        <v>#N/A</v>
      </c>
    </row>
    <row r="5504" spans="1:12">
      <c r="A5504" t="s">
        <v>2838</v>
      </c>
      <c r="B5504" t="s">
        <v>2745</v>
      </c>
      <c r="C5504" t="s">
        <v>1772</v>
      </c>
      <c r="D5504" t="s">
        <v>1712</v>
      </c>
      <c r="H5504" t="str">
        <f>INDEX('Vensim Variables'!$B:$B,MATCH(EPS!$B5504,'Vensim Variables'!$A:$A,0))</f>
        <v>g pollutant</v>
      </c>
      <c r="I5504" t="str">
        <f t="shared" si="170"/>
        <v>OC</v>
      </c>
      <c r="J5504" t="e">
        <f>INDEX(NoSettings!$C:$C,MATCH(EPS!$A5504,NoSettings!$A:$A,0))</f>
        <v>#N/A</v>
      </c>
      <c r="K5504">
        <f>INDEX(GWP!$C$2:$C$13,MATCH(EPS!I5504,GWP!$B$2:$B$13,0))</f>
        <v>0</v>
      </c>
      <c r="L5504" s="4" t="e">
        <f t="shared" si="171"/>
        <v>#N/A</v>
      </c>
    </row>
    <row r="5505" spans="1:12">
      <c r="A5505" t="s">
        <v>2839</v>
      </c>
      <c r="B5505" t="s">
        <v>2745</v>
      </c>
      <c r="C5505" t="s">
        <v>1772</v>
      </c>
      <c r="D5505" t="s">
        <v>1713</v>
      </c>
      <c r="H5505" t="str">
        <f>INDEX('Vensim Variables'!$B:$B,MATCH(EPS!$B5505,'Vensim Variables'!$A:$A,0))</f>
        <v>g pollutant</v>
      </c>
      <c r="I5505" t="str">
        <f t="shared" si="170"/>
        <v>CH4</v>
      </c>
      <c r="J5505" t="e">
        <f>INDEX(NoSettings!$C:$C,MATCH(EPS!$A5505,NoSettings!$A:$A,0))</f>
        <v>#N/A</v>
      </c>
      <c r="K5505">
        <f>INDEX(GWP!$C$2:$C$13,MATCH(EPS!I5505,GWP!$B$2:$B$13,0))</f>
        <v>28</v>
      </c>
      <c r="L5505" s="4" t="e">
        <f t="shared" si="171"/>
        <v>#N/A</v>
      </c>
    </row>
    <row r="5506" spans="1:12">
      <c r="A5506" t="s">
        <v>2840</v>
      </c>
      <c r="B5506" t="s">
        <v>2745</v>
      </c>
      <c r="C5506" t="s">
        <v>1772</v>
      </c>
      <c r="D5506" t="s">
        <v>1714</v>
      </c>
      <c r="H5506" t="str">
        <f>INDEX('Vensim Variables'!$B:$B,MATCH(EPS!$B5506,'Vensim Variables'!$A:$A,0))</f>
        <v>g pollutant</v>
      </c>
      <c r="I5506" t="str">
        <f t="shared" si="170"/>
        <v>N2O</v>
      </c>
      <c r="J5506" t="e">
        <f>INDEX(NoSettings!$C:$C,MATCH(EPS!$A5506,NoSettings!$A:$A,0))</f>
        <v>#N/A</v>
      </c>
      <c r="K5506">
        <f>INDEX(GWP!$C$2:$C$13,MATCH(EPS!I5506,GWP!$B$2:$B$13,0))</f>
        <v>265</v>
      </c>
      <c r="L5506" s="4" t="e">
        <f t="shared" si="171"/>
        <v>#N/A</v>
      </c>
    </row>
    <row r="5507" spans="1:12">
      <c r="A5507" t="s">
        <v>2841</v>
      </c>
      <c r="B5507" t="s">
        <v>2745</v>
      </c>
      <c r="C5507" t="s">
        <v>1772</v>
      </c>
      <c r="D5507" t="s">
        <v>1715</v>
      </c>
      <c r="H5507" t="str">
        <f>INDEX('Vensim Variables'!$B:$B,MATCH(EPS!$B5507,'Vensim Variables'!$A:$A,0))</f>
        <v>g pollutant</v>
      </c>
      <c r="I5507" t="str">
        <f t="shared" ref="I5507:I5570" si="172">IF(OR(C5507="CO2",C5507="CH4",C5507="N2O",C5507="F gases",C5507="VOC",C5507="CO",C5507="NOx",C5507="PM10",C5507="PM25",C5507="SOx",C5507="BC",C5507="OC"),C5507,IF(OR(D5507="CO2",D5507="CH4",D5507="N2O",D5507="F gases",D5507="VOC",D5507="CO",D5507="NOx",D5507="PM10",D5507="PM25",D5507="SOx",D5507="BC",D5507="OC"),D5507,IF(OR(E5507="CO2",E5507="CH4",E5507="N2O",E5507="F gases",E5507="VOC",E5507="CO",E5507="NOx",E5507="PM10",E5507="PM25",E5507="SOx",E5507="BC",E5507="OC"),E5507,"NA")))</f>
        <v>F gases</v>
      </c>
      <c r="J5507" t="e">
        <f>INDEX(NoSettings!$C:$C,MATCH(EPS!$A5507,NoSettings!$A:$A,0))</f>
        <v>#N/A</v>
      </c>
      <c r="K5507">
        <f>INDEX(GWP!$C$2:$C$13,MATCH(EPS!I5507,GWP!$B$2:$B$13,0))</f>
        <v>1</v>
      </c>
      <c r="L5507" s="4" t="e">
        <f t="shared" ref="L5507:L5570" si="173">IF(H5507="g pollutant",K5507*J5507/10^12,IF(H5507="MMTCO2e",J5507,IF(H5507="MWh",J5507,0)))</f>
        <v>#N/A</v>
      </c>
    </row>
    <row r="5508" spans="1:12">
      <c r="A5508" t="s">
        <v>2879</v>
      </c>
      <c r="B5508" t="s">
        <v>2878</v>
      </c>
      <c r="C5508" t="s">
        <v>1721</v>
      </c>
      <c r="D5508" t="s">
        <v>3239</v>
      </c>
      <c r="E5508" t="s">
        <v>1702</v>
      </c>
      <c r="H5508" t="str">
        <f>INDEX('Vensim Variables'!$B:$B,MATCH(EPS!$B5508,'Vensim Variables'!$A:$A,0))</f>
        <v>g pollutant</v>
      </c>
      <c r="I5508" t="str">
        <f t="shared" si="172"/>
        <v>CO2</v>
      </c>
      <c r="J5508" t="e">
        <f>INDEX(NoSettings!$C:$C,MATCH(EPS!$A5508,NoSettings!$A:$A,0))</f>
        <v>#N/A</v>
      </c>
      <c r="K5508">
        <f>INDEX(GWP!$C$2:$C$13,MATCH(EPS!I5508,GWP!$B$2:$B$13,0))</f>
        <v>1</v>
      </c>
      <c r="L5508" s="4" t="e">
        <f t="shared" si="173"/>
        <v>#N/A</v>
      </c>
    </row>
    <row r="5509" spans="1:12">
      <c r="A5509" t="s">
        <v>2880</v>
      </c>
      <c r="B5509" t="s">
        <v>2878</v>
      </c>
      <c r="C5509" t="s">
        <v>1721</v>
      </c>
      <c r="D5509" t="s">
        <v>3239</v>
      </c>
      <c r="E5509" t="s">
        <v>1705</v>
      </c>
      <c r="H5509" t="str">
        <f>INDEX('Vensim Variables'!$B:$B,MATCH(EPS!$B5509,'Vensim Variables'!$A:$A,0))</f>
        <v>g pollutant</v>
      </c>
      <c r="I5509" t="str">
        <f t="shared" si="172"/>
        <v>VOC</v>
      </c>
      <c r="J5509" t="e">
        <f>INDEX(NoSettings!$C:$C,MATCH(EPS!$A5509,NoSettings!$A:$A,0))</f>
        <v>#N/A</v>
      </c>
      <c r="K5509">
        <f>INDEX(GWP!$C$2:$C$13,MATCH(EPS!I5509,GWP!$B$2:$B$13,0))</f>
        <v>0</v>
      </c>
      <c r="L5509" s="4" t="e">
        <f t="shared" si="173"/>
        <v>#N/A</v>
      </c>
    </row>
    <row r="5510" spans="1:12">
      <c r="A5510" t="s">
        <v>2881</v>
      </c>
      <c r="B5510" t="s">
        <v>2878</v>
      </c>
      <c r="C5510" t="s">
        <v>1721</v>
      </c>
      <c r="D5510" t="s">
        <v>3239</v>
      </c>
      <c r="E5510" t="s">
        <v>1706</v>
      </c>
      <c r="H5510" t="str">
        <f>INDEX('Vensim Variables'!$B:$B,MATCH(EPS!$B5510,'Vensim Variables'!$A:$A,0))</f>
        <v>g pollutant</v>
      </c>
      <c r="I5510" t="str">
        <f t="shared" si="172"/>
        <v>CO</v>
      </c>
      <c r="J5510" t="e">
        <f>INDEX(NoSettings!$C:$C,MATCH(EPS!$A5510,NoSettings!$A:$A,0))</f>
        <v>#N/A</v>
      </c>
      <c r="K5510">
        <f>INDEX(GWP!$C$2:$C$13,MATCH(EPS!I5510,GWP!$B$2:$B$13,0))</f>
        <v>0</v>
      </c>
      <c r="L5510" s="4" t="e">
        <f t="shared" si="173"/>
        <v>#N/A</v>
      </c>
    </row>
    <row r="5511" spans="1:12">
      <c r="A5511" t="s">
        <v>2882</v>
      </c>
      <c r="B5511" t="s">
        <v>2878</v>
      </c>
      <c r="C5511" t="s">
        <v>1721</v>
      </c>
      <c r="D5511" t="s">
        <v>3239</v>
      </c>
      <c r="E5511" t="s">
        <v>1707</v>
      </c>
      <c r="H5511" t="str">
        <f>INDEX('Vensim Variables'!$B:$B,MATCH(EPS!$B5511,'Vensim Variables'!$A:$A,0))</f>
        <v>g pollutant</v>
      </c>
      <c r="I5511" t="str">
        <f t="shared" si="172"/>
        <v>NOx</v>
      </c>
      <c r="J5511" t="e">
        <f>INDEX(NoSettings!$C:$C,MATCH(EPS!$A5511,NoSettings!$A:$A,0))</f>
        <v>#N/A</v>
      </c>
      <c r="K5511">
        <f>INDEX(GWP!$C$2:$C$13,MATCH(EPS!I5511,GWP!$B$2:$B$13,0))</f>
        <v>0</v>
      </c>
      <c r="L5511" s="4" t="e">
        <f t="shared" si="173"/>
        <v>#N/A</v>
      </c>
    </row>
    <row r="5512" spans="1:12">
      <c r="A5512" t="s">
        <v>2883</v>
      </c>
      <c r="B5512" t="s">
        <v>2878</v>
      </c>
      <c r="C5512" t="s">
        <v>1721</v>
      </c>
      <c r="D5512" t="s">
        <v>3239</v>
      </c>
      <c r="E5512" t="s">
        <v>1708</v>
      </c>
      <c r="H5512" t="str">
        <f>INDEX('Vensim Variables'!$B:$B,MATCH(EPS!$B5512,'Vensim Variables'!$A:$A,0))</f>
        <v>g pollutant</v>
      </c>
      <c r="I5512" t="str">
        <f t="shared" si="172"/>
        <v>PM10</v>
      </c>
      <c r="J5512" t="e">
        <f>INDEX(NoSettings!$C:$C,MATCH(EPS!$A5512,NoSettings!$A:$A,0))</f>
        <v>#N/A</v>
      </c>
      <c r="K5512">
        <f>INDEX(GWP!$C$2:$C$13,MATCH(EPS!I5512,GWP!$B$2:$B$13,0))</f>
        <v>0</v>
      </c>
      <c r="L5512" s="4" t="e">
        <f t="shared" si="173"/>
        <v>#N/A</v>
      </c>
    </row>
    <row r="5513" spans="1:12">
      <c r="A5513" t="s">
        <v>2884</v>
      </c>
      <c r="B5513" t="s">
        <v>2878</v>
      </c>
      <c r="C5513" t="s">
        <v>1721</v>
      </c>
      <c r="D5513" t="s">
        <v>3239</v>
      </c>
      <c r="E5513" t="s">
        <v>1709</v>
      </c>
      <c r="H5513" t="str">
        <f>INDEX('Vensim Variables'!$B:$B,MATCH(EPS!$B5513,'Vensim Variables'!$A:$A,0))</f>
        <v>g pollutant</v>
      </c>
      <c r="I5513" t="str">
        <f t="shared" si="172"/>
        <v>PM25</v>
      </c>
      <c r="J5513" t="e">
        <f>INDEX(NoSettings!$C:$C,MATCH(EPS!$A5513,NoSettings!$A:$A,0))</f>
        <v>#N/A</v>
      </c>
      <c r="K5513">
        <f>INDEX(GWP!$C$2:$C$13,MATCH(EPS!I5513,GWP!$B$2:$B$13,0))</f>
        <v>0</v>
      </c>
      <c r="L5513" s="4" t="e">
        <f t="shared" si="173"/>
        <v>#N/A</v>
      </c>
    </row>
    <row r="5514" spans="1:12">
      <c r="A5514" t="s">
        <v>2885</v>
      </c>
      <c r="B5514" t="s">
        <v>2878</v>
      </c>
      <c r="C5514" t="s">
        <v>1721</v>
      </c>
      <c r="D5514" t="s">
        <v>3239</v>
      </c>
      <c r="E5514" t="s">
        <v>1710</v>
      </c>
      <c r="H5514" t="str">
        <f>INDEX('Vensim Variables'!$B:$B,MATCH(EPS!$B5514,'Vensim Variables'!$A:$A,0))</f>
        <v>g pollutant</v>
      </c>
      <c r="I5514" t="str">
        <f t="shared" si="172"/>
        <v>SOx</v>
      </c>
      <c r="J5514" t="e">
        <f>INDEX(NoSettings!$C:$C,MATCH(EPS!$A5514,NoSettings!$A:$A,0))</f>
        <v>#N/A</v>
      </c>
      <c r="K5514">
        <f>INDEX(GWP!$C$2:$C$13,MATCH(EPS!I5514,GWP!$B$2:$B$13,0))</f>
        <v>0</v>
      </c>
      <c r="L5514" s="4" t="e">
        <f t="shared" si="173"/>
        <v>#N/A</v>
      </c>
    </row>
    <row r="5515" spans="1:12">
      <c r="A5515" t="s">
        <v>2886</v>
      </c>
      <c r="B5515" t="s">
        <v>2878</v>
      </c>
      <c r="C5515" t="s">
        <v>1721</v>
      </c>
      <c r="D5515" t="s">
        <v>3239</v>
      </c>
      <c r="E5515" t="s">
        <v>1711</v>
      </c>
      <c r="H5515" t="str">
        <f>INDEX('Vensim Variables'!$B:$B,MATCH(EPS!$B5515,'Vensim Variables'!$A:$A,0))</f>
        <v>g pollutant</v>
      </c>
      <c r="I5515" t="str">
        <f t="shared" si="172"/>
        <v>BC</v>
      </c>
      <c r="J5515" t="e">
        <f>INDEX(NoSettings!$C:$C,MATCH(EPS!$A5515,NoSettings!$A:$A,0))</f>
        <v>#N/A</v>
      </c>
      <c r="K5515">
        <f>INDEX(GWP!$C$2:$C$13,MATCH(EPS!I5515,GWP!$B$2:$B$13,0))</f>
        <v>0</v>
      </c>
      <c r="L5515" s="4" t="e">
        <f t="shared" si="173"/>
        <v>#N/A</v>
      </c>
    </row>
    <row r="5516" spans="1:12">
      <c r="A5516" t="s">
        <v>2887</v>
      </c>
      <c r="B5516" t="s">
        <v>2878</v>
      </c>
      <c r="C5516" t="s">
        <v>1721</v>
      </c>
      <c r="D5516" t="s">
        <v>3239</v>
      </c>
      <c r="E5516" t="s">
        <v>1712</v>
      </c>
      <c r="H5516" t="str">
        <f>INDEX('Vensim Variables'!$B:$B,MATCH(EPS!$B5516,'Vensim Variables'!$A:$A,0))</f>
        <v>g pollutant</v>
      </c>
      <c r="I5516" t="str">
        <f t="shared" si="172"/>
        <v>OC</v>
      </c>
      <c r="J5516" t="e">
        <f>INDEX(NoSettings!$C:$C,MATCH(EPS!$A5516,NoSettings!$A:$A,0))</f>
        <v>#N/A</v>
      </c>
      <c r="K5516">
        <f>INDEX(GWP!$C$2:$C$13,MATCH(EPS!I5516,GWP!$B$2:$B$13,0))</f>
        <v>0</v>
      </c>
      <c r="L5516" s="4" t="e">
        <f t="shared" si="173"/>
        <v>#N/A</v>
      </c>
    </row>
    <row r="5517" spans="1:12">
      <c r="A5517" t="s">
        <v>2888</v>
      </c>
      <c r="B5517" t="s">
        <v>2878</v>
      </c>
      <c r="C5517" t="s">
        <v>1721</v>
      </c>
      <c r="D5517" t="s">
        <v>3239</v>
      </c>
      <c r="E5517" t="s">
        <v>1713</v>
      </c>
      <c r="H5517" t="str">
        <f>INDEX('Vensim Variables'!$B:$B,MATCH(EPS!$B5517,'Vensim Variables'!$A:$A,0))</f>
        <v>g pollutant</v>
      </c>
      <c r="I5517" t="str">
        <f t="shared" si="172"/>
        <v>CH4</v>
      </c>
      <c r="J5517" t="e">
        <f>INDEX(NoSettings!$C:$C,MATCH(EPS!$A5517,NoSettings!$A:$A,0))</f>
        <v>#N/A</v>
      </c>
      <c r="K5517">
        <f>INDEX(GWP!$C$2:$C$13,MATCH(EPS!I5517,GWP!$B$2:$B$13,0))</f>
        <v>28</v>
      </c>
      <c r="L5517" s="4" t="e">
        <f t="shared" si="173"/>
        <v>#N/A</v>
      </c>
    </row>
    <row r="5518" spans="1:12">
      <c r="A5518" t="s">
        <v>2889</v>
      </c>
      <c r="B5518" t="s">
        <v>2878</v>
      </c>
      <c r="C5518" t="s">
        <v>1721</v>
      </c>
      <c r="D5518" t="s">
        <v>3239</v>
      </c>
      <c r="E5518" t="s">
        <v>1714</v>
      </c>
      <c r="H5518" t="str">
        <f>INDEX('Vensim Variables'!$B:$B,MATCH(EPS!$B5518,'Vensim Variables'!$A:$A,0))</f>
        <v>g pollutant</v>
      </c>
      <c r="I5518" t="str">
        <f t="shared" si="172"/>
        <v>N2O</v>
      </c>
      <c r="J5518" t="e">
        <f>INDEX(NoSettings!$C:$C,MATCH(EPS!$A5518,NoSettings!$A:$A,0))</f>
        <v>#N/A</v>
      </c>
      <c r="K5518">
        <f>INDEX(GWP!$C$2:$C$13,MATCH(EPS!I5518,GWP!$B$2:$B$13,0))</f>
        <v>265</v>
      </c>
      <c r="L5518" s="4" t="e">
        <f t="shared" si="173"/>
        <v>#N/A</v>
      </c>
    </row>
    <row r="5519" spans="1:12">
      <c r="A5519" t="s">
        <v>2890</v>
      </c>
      <c r="B5519" t="s">
        <v>2878</v>
      </c>
      <c r="C5519" t="s">
        <v>1721</v>
      </c>
      <c r="D5519" t="s">
        <v>3239</v>
      </c>
      <c r="E5519" t="s">
        <v>1715</v>
      </c>
      <c r="H5519" t="str">
        <f>INDEX('Vensim Variables'!$B:$B,MATCH(EPS!$B5519,'Vensim Variables'!$A:$A,0))</f>
        <v>g pollutant</v>
      </c>
      <c r="I5519" t="str">
        <f t="shared" si="172"/>
        <v>F gases</v>
      </c>
      <c r="J5519" t="e">
        <f>INDEX(NoSettings!$C:$C,MATCH(EPS!$A5519,NoSettings!$A:$A,0))</f>
        <v>#N/A</v>
      </c>
      <c r="K5519">
        <f>INDEX(GWP!$C$2:$C$13,MATCH(EPS!I5519,GWP!$B$2:$B$13,0))</f>
        <v>1</v>
      </c>
      <c r="L5519" s="4" t="e">
        <f t="shared" si="173"/>
        <v>#N/A</v>
      </c>
    </row>
    <row r="5520" spans="1:12">
      <c r="A5520" t="s">
        <v>2891</v>
      </c>
      <c r="B5520" t="s">
        <v>2878</v>
      </c>
      <c r="C5520" t="s">
        <v>1721</v>
      </c>
      <c r="D5520" t="s">
        <v>3240</v>
      </c>
      <c r="E5520" t="s">
        <v>1702</v>
      </c>
      <c r="H5520" t="str">
        <f>INDEX('Vensim Variables'!$B:$B,MATCH(EPS!$B5520,'Vensim Variables'!$A:$A,0))</f>
        <v>g pollutant</v>
      </c>
      <c r="I5520" t="str">
        <f t="shared" si="172"/>
        <v>CO2</v>
      </c>
      <c r="J5520" t="e">
        <f>INDEX(NoSettings!$C:$C,MATCH(EPS!$A5520,NoSettings!$A:$A,0))</f>
        <v>#N/A</v>
      </c>
      <c r="K5520">
        <f>INDEX(GWP!$C$2:$C$13,MATCH(EPS!I5520,GWP!$B$2:$B$13,0))</f>
        <v>1</v>
      </c>
      <c r="L5520" s="4" t="e">
        <f t="shared" si="173"/>
        <v>#N/A</v>
      </c>
    </row>
    <row r="5521" spans="1:12">
      <c r="A5521" t="s">
        <v>2892</v>
      </c>
      <c r="B5521" t="s">
        <v>2878</v>
      </c>
      <c r="C5521" t="s">
        <v>1721</v>
      </c>
      <c r="D5521" t="s">
        <v>3240</v>
      </c>
      <c r="E5521" t="s">
        <v>1705</v>
      </c>
      <c r="H5521" t="str">
        <f>INDEX('Vensim Variables'!$B:$B,MATCH(EPS!$B5521,'Vensim Variables'!$A:$A,0))</f>
        <v>g pollutant</v>
      </c>
      <c r="I5521" t="str">
        <f t="shared" si="172"/>
        <v>VOC</v>
      </c>
      <c r="J5521" t="e">
        <f>INDEX(NoSettings!$C:$C,MATCH(EPS!$A5521,NoSettings!$A:$A,0))</f>
        <v>#N/A</v>
      </c>
      <c r="K5521">
        <f>INDEX(GWP!$C$2:$C$13,MATCH(EPS!I5521,GWP!$B$2:$B$13,0))</f>
        <v>0</v>
      </c>
      <c r="L5521" s="4" t="e">
        <f t="shared" si="173"/>
        <v>#N/A</v>
      </c>
    </row>
    <row r="5522" spans="1:12">
      <c r="A5522" t="s">
        <v>2893</v>
      </c>
      <c r="B5522" t="s">
        <v>2878</v>
      </c>
      <c r="C5522" t="s">
        <v>1721</v>
      </c>
      <c r="D5522" t="s">
        <v>3240</v>
      </c>
      <c r="E5522" t="s">
        <v>1706</v>
      </c>
      <c r="H5522" t="str">
        <f>INDEX('Vensim Variables'!$B:$B,MATCH(EPS!$B5522,'Vensim Variables'!$A:$A,0))</f>
        <v>g pollutant</v>
      </c>
      <c r="I5522" t="str">
        <f t="shared" si="172"/>
        <v>CO</v>
      </c>
      <c r="J5522" t="e">
        <f>INDEX(NoSettings!$C:$C,MATCH(EPS!$A5522,NoSettings!$A:$A,0))</f>
        <v>#N/A</v>
      </c>
      <c r="K5522">
        <f>INDEX(GWP!$C$2:$C$13,MATCH(EPS!I5522,GWP!$B$2:$B$13,0))</f>
        <v>0</v>
      </c>
      <c r="L5522" s="4" t="e">
        <f t="shared" si="173"/>
        <v>#N/A</v>
      </c>
    </row>
    <row r="5523" spans="1:12">
      <c r="A5523" t="s">
        <v>2894</v>
      </c>
      <c r="B5523" t="s">
        <v>2878</v>
      </c>
      <c r="C5523" t="s">
        <v>1721</v>
      </c>
      <c r="D5523" t="s">
        <v>3240</v>
      </c>
      <c r="E5523" t="s">
        <v>1707</v>
      </c>
      <c r="H5523" t="str">
        <f>INDEX('Vensim Variables'!$B:$B,MATCH(EPS!$B5523,'Vensim Variables'!$A:$A,0))</f>
        <v>g pollutant</v>
      </c>
      <c r="I5523" t="str">
        <f t="shared" si="172"/>
        <v>NOx</v>
      </c>
      <c r="J5523" t="e">
        <f>INDEX(NoSettings!$C:$C,MATCH(EPS!$A5523,NoSettings!$A:$A,0))</f>
        <v>#N/A</v>
      </c>
      <c r="K5523">
        <f>INDEX(GWP!$C$2:$C$13,MATCH(EPS!I5523,GWP!$B$2:$B$13,0))</f>
        <v>0</v>
      </c>
      <c r="L5523" s="4" t="e">
        <f t="shared" si="173"/>
        <v>#N/A</v>
      </c>
    </row>
    <row r="5524" spans="1:12">
      <c r="A5524" t="s">
        <v>2895</v>
      </c>
      <c r="B5524" t="s">
        <v>2878</v>
      </c>
      <c r="C5524" t="s">
        <v>1721</v>
      </c>
      <c r="D5524" t="s">
        <v>3240</v>
      </c>
      <c r="E5524" t="s">
        <v>1708</v>
      </c>
      <c r="H5524" t="str">
        <f>INDEX('Vensim Variables'!$B:$B,MATCH(EPS!$B5524,'Vensim Variables'!$A:$A,0))</f>
        <v>g pollutant</v>
      </c>
      <c r="I5524" t="str">
        <f t="shared" si="172"/>
        <v>PM10</v>
      </c>
      <c r="J5524" t="e">
        <f>INDEX(NoSettings!$C:$C,MATCH(EPS!$A5524,NoSettings!$A:$A,0))</f>
        <v>#N/A</v>
      </c>
      <c r="K5524">
        <f>INDEX(GWP!$C$2:$C$13,MATCH(EPS!I5524,GWP!$B$2:$B$13,0))</f>
        <v>0</v>
      </c>
      <c r="L5524" s="4" t="e">
        <f t="shared" si="173"/>
        <v>#N/A</v>
      </c>
    </row>
    <row r="5525" spans="1:12">
      <c r="A5525" t="s">
        <v>2896</v>
      </c>
      <c r="B5525" t="s">
        <v>2878</v>
      </c>
      <c r="C5525" t="s">
        <v>1721</v>
      </c>
      <c r="D5525" t="s">
        <v>3240</v>
      </c>
      <c r="E5525" t="s">
        <v>1709</v>
      </c>
      <c r="H5525" t="str">
        <f>INDEX('Vensim Variables'!$B:$B,MATCH(EPS!$B5525,'Vensim Variables'!$A:$A,0))</f>
        <v>g pollutant</v>
      </c>
      <c r="I5525" t="str">
        <f t="shared" si="172"/>
        <v>PM25</v>
      </c>
      <c r="J5525" t="e">
        <f>INDEX(NoSettings!$C:$C,MATCH(EPS!$A5525,NoSettings!$A:$A,0))</f>
        <v>#N/A</v>
      </c>
      <c r="K5525">
        <f>INDEX(GWP!$C$2:$C$13,MATCH(EPS!I5525,GWP!$B$2:$B$13,0))</f>
        <v>0</v>
      </c>
      <c r="L5525" s="4" t="e">
        <f t="shared" si="173"/>
        <v>#N/A</v>
      </c>
    </row>
    <row r="5526" spans="1:12">
      <c r="A5526" t="s">
        <v>2897</v>
      </c>
      <c r="B5526" t="s">
        <v>2878</v>
      </c>
      <c r="C5526" t="s">
        <v>1721</v>
      </c>
      <c r="D5526" t="s">
        <v>3240</v>
      </c>
      <c r="E5526" t="s">
        <v>1710</v>
      </c>
      <c r="H5526" t="str">
        <f>INDEX('Vensim Variables'!$B:$B,MATCH(EPS!$B5526,'Vensim Variables'!$A:$A,0))</f>
        <v>g pollutant</v>
      </c>
      <c r="I5526" t="str">
        <f t="shared" si="172"/>
        <v>SOx</v>
      </c>
      <c r="J5526" t="e">
        <f>INDEX(NoSettings!$C:$C,MATCH(EPS!$A5526,NoSettings!$A:$A,0))</f>
        <v>#N/A</v>
      </c>
      <c r="K5526">
        <f>INDEX(GWP!$C$2:$C$13,MATCH(EPS!I5526,GWP!$B$2:$B$13,0))</f>
        <v>0</v>
      </c>
      <c r="L5526" s="4" t="e">
        <f t="shared" si="173"/>
        <v>#N/A</v>
      </c>
    </row>
    <row r="5527" spans="1:12">
      <c r="A5527" t="s">
        <v>2898</v>
      </c>
      <c r="B5527" t="s">
        <v>2878</v>
      </c>
      <c r="C5527" t="s">
        <v>1721</v>
      </c>
      <c r="D5527" t="s">
        <v>3240</v>
      </c>
      <c r="E5527" t="s">
        <v>1711</v>
      </c>
      <c r="H5527" t="str">
        <f>INDEX('Vensim Variables'!$B:$B,MATCH(EPS!$B5527,'Vensim Variables'!$A:$A,0))</f>
        <v>g pollutant</v>
      </c>
      <c r="I5527" t="str">
        <f t="shared" si="172"/>
        <v>BC</v>
      </c>
      <c r="J5527" t="e">
        <f>INDEX(NoSettings!$C:$C,MATCH(EPS!$A5527,NoSettings!$A:$A,0))</f>
        <v>#N/A</v>
      </c>
      <c r="K5527">
        <f>INDEX(GWP!$C$2:$C$13,MATCH(EPS!I5527,GWP!$B$2:$B$13,0))</f>
        <v>0</v>
      </c>
      <c r="L5527" s="4" t="e">
        <f t="shared" si="173"/>
        <v>#N/A</v>
      </c>
    </row>
    <row r="5528" spans="1:12">
      <c r="A5528" t="s">
        <v>2899</v>
      </c>
      <c r="B5528" t="s">
        <v>2878</v>
      </c>
      <c r="C5528" t="s">
        <v>1721</v>
      </c>
      <c r="D5528" t="s">
        <v>3240</v>
      </c>
      <c r="E5528" t="s">
        <v>1712</v>
      </c>
      <c r="H5528" t="str">
        <f>INDEX('Vensim Variables'!$B:$B,MATCH(EPS!$B5528,'Vensim Variables'!$A:$A,0))</f>
        <v>g pollutant</v>
      </c>
      <c r="I5528" t="str">
        <f t="shared" si="172"/>
        <v>OC</v>
      </c>
      <c r="J5528" t="e">
        <f>INDEX(NoSettings!$C:$C,MATCH(EPS!$A5528,NoSettings!$A:$A,0))</f>
        <v>#N/A</v>
      </c>
      <c r="K5528">
        <f>INDEX(GWP!$C$2:$C$13,MATCH(EPS!I5528,GWP!$B$2:$B$13,0))</f>
        <v>0</v>
      </c>
      <c r="L5528" s="4" t="e">
        <f t="shared" si="173"/>
        <v>#N/A</v>
      </c>
    </row>
    <row r="5529" spans="1:12">
      <c r="A5529" t="s">
        <v>2900</v>
      </c>
      <c r="B5529" t="s">
        <v>2878</v>
      </c>
      <c r="C5529" t="s">
        <v>1721</v>
      </c>
      <c r="D5529" t="s">
        <v>3240</v>
      </c>
      <c r="E5529" t="s">
        <v>1713</v>
      </c>
      <c r="H5529" t="str">
        <f>INDEX('Vensim Variables'!$B:$B,MATCH(EPS!$B5529,'Vensim Variables'!$A:$A,0))</f>
        <v>g pollutant</v>
      </c>
      <c r="I5529" t="str">
        <f t="shared" si="172"/>
        <v>CH4</v>
      </c>
      <c r="J5529" t="e">
        <f>INDEX(NoSettings!$C:$C,MATCH(EPS!$A5529,NoSettings!$A:$A,0))</f>
        <v>#N/A</v>
      </c>
      <c r="K5529">
        <f>INDEX(GWP!$C$2:$C$13,MATCH(EPS!I5529,GWP!$B$2:$B$13,0))</f>
        <v>28</v>
      </c>
      <c r="L5529" s="4" t="e">
        <f t="shared" si="173"/>
        <v>#N/A</v>
      </c>
    </row>
    <row r="5530" spans="1:12">
      <c r="A5530" t="s">
        <v>2901</v>
      </c>
      <c r="B5530" t="s">
        <v>2878</v>
      </c>
      <c r="C5530" t="s">
        <v>1721</v>
      </c>
      <c r="D5530" t="s">
        <v>3240</v>
      </c>
      <c r="E5530" t="s">
        <v>1714</v>
      </c>
      <c r="H5530" t="str">
        <f>INDEX('Vensim Variables'!$B:$B,MATCH(EPS!$B5530,'Vensim Variables'!$A:$A,0))</f>
        <v>g pollutant</v>
      </c>
      <c r="I5530" t="str">
        <f t="shared" si="172"/>
        <v>N2O</v>
      </c>
      <c r="J5530" t="e">
        <f>INDEX(NoSettings!$C:$C,MATCH(EPS!$A5530,NoSettings!$A:$A,0))</f>
        <v>#N/A</v>
      </c>
      <c r="K5530">
        <f>INDEX(GWP!$C$2:$C$13,MATCH(EPS!I5530,GWP!$B$2:$B$13,0))</f>
        <v>265</v>
      </c>
      <c r="L5530" s="4" t="e">
        <f t="shared" si="173"/>
        <v>#N/A</v>
      </c>
    </row>
    <row r="5531" spans="1:12">
      <c r="A5531" t="s">
        <v>2902</v>
      </c>
      <c r="B5531" t="s">
        <v>2878</v>
      </c>
      <c r="C5531" t="s">
        <v>1721</v>
      </c>
      <c r="D5531" t="s">
        <v>3240</v>
      </c>
      <c r="E5531" t="s">
        <v>1715</v>
      </c>
      <c r="H5531" t="str">
        <f>INDEX('Vensim Variables'!$B:$B,MATCH(EPS!$B5531,'Vensim Variables'!$A:$A,0))</f>
        <v>g pollutant</v>
      </c>
      <c r="I5531" t="str">
        <f t="shared" si="172"/>
        <v>F gases</v>
      </c>
      <c r="J5531" t="e">
        <f>INDEX(NoSettings!$C:$C,MATCH(EPS!$A5531,NoSettings!$A:$A,0))</f>
        <v>#N/A</v>
      </c>
      <c r="K5531">
        <f>INDEX(GWP!$C$2:$C$13,MATCH(EPS!I5531,GWP!$B$2:$B$13,0))</f>
        <v>1</v>
      </c>
      <c r="L5531" s="4" t="e">
        <f t="shared" si="173"/>
        <v>#N/A</v>
      </c>
    </row>
    <row r="5532" spans="1:12">
      <c r="A5532" t="s">
        <v>2903</v>
      </c>
      <c r="B5532" t="s">
        <v>2878</v>
      </c>
      <c r="C5532" t="s">
        <v>1721</v>
      </c>
      <c r="D5532" t="s">
        <v>3241</v>
      </c>
      <c r="E5532" t="s">
        <v>1702</v>
      </c>
      <c r="H5532" t="str">
        <f>INDEX('Vensim Variables'!$B:$B,MATCH(EPS!$B5532,'Vensim Variables'!$A:$A,0))</f>
        <v>g pollutant</v>
      </c>
      <c r="I5532" t="str">
        <f t="shared" si="172"/>
        <v>CO2</v>
      </c>
      <c r="J5532" t="e">
        <f>INDEX(NoSettings!$C:$C,MATCH(EPS!$A5532,NoSettings!$A:$A,0))</f>
        <v>#N/A</v>
      </c>
      <c r="K5532">
        <f>INDEX(GWP!$C$2:$C$13,MATCH(EPS!I5532,GWP!$B$2:$B$13,0))</f>
        <v>1</v>
      </c>
      <c r="L5532" s="4" t="e">
        <f t="shared" si="173"/>
        <v>#N/A</v>
      </c>
    </row>
    <row r="5533" spans="1:12">
      <c r="A5533" t="s">
        <v>2904</v>
      </c>
      <c r="B5533" t="s">
        <v>2878</v>
      </c>
      <c r="C5533" t="s">
        <v>1721</v>
      </c>
      <c r="D5533" t="s">
        <v>3241</v>
      </c>
      <c r="E5533" t="s">
        <v>1705</v>
      </c>
      <c r="H5533" t="str">
        <f>INDEX('Vensim Variables'!$B:$B,MATCH(EPS!$B5533,'Vensim Variables'!$A:$A,0))</f>
        <v>g pollutant</v>
      </c>
      <c r="I5533" t="str">
        <f t="shared" si="172"/>
        <v>VOC</v>
      </c>
      <c r="J5533" t="e">
        <f>INDEX(NoSettings!$C:$C,MATCH(EPS!$A5533,NoSettings!$A:$A,0))</f>
        <v>#N/A</v>
      </c>
      <c r="K5533">
        <f>INDEX(GWP!$C$2:$C$13,MATCH(EPS!I5533,GWP!$B$2:$B$13,0))</f>
        <v>0</v>
      </c>
      <c r="L5533" s="4" t="e">
        <f t="shared" si="173"/>
        <v>#N/A</v>
      </c>
    </row>
    <row r="5534" spans="1:12">
      <c r="A5534" t="s">
        <v>2905</v>
      </c>
      <c r="B5534" t="s">
        <v>2878</v>
      </c>
      <c r="C5534" t="s">
        <v>1721</v>
      </c>
      <c r="D5534" t="s">
        <v>3241</v>
      </c>
      <c r="E5534" t="s">
        <v>1706</v>
      </c>
      <c r="H5534" t="str">
        <f>INDEX('Vensim Variables'!$B:$B,MATCH(EPS!$B5534,'Vensim Variables'!$A:$A,0))</f>
        <v>g pollutant</v>
      </c>
      <c r="I5534" t="str">
        <f t="shared" si="172"/>
        <v>CO</v>
      </c>
      <c r="J5534" t="e">
        <f>INDEX(NoSettings!$C:$C,MATCH(EPS!$A5534,NoSettings!$A:$A,0))</f>
        <v>#N/A</v>
      </c>
      <c r="K5534">
        <f>INDEX(GWP!$C$2:$C$13,MATCH(EPS!I5534,GWP!$B$2:$B$13,0))</f>
        <v>0</v>
      </c>
      <c r="L5534" s="4" t="e">
        <f t="shared" si="173"/>
        <v>#N/A</v>
      </c>
    </row>
    <row r="5535" spans="1:12">
      <c r="A5535" t="s">
        <v>2906</v>
      </c>
      <c r="B5535" t="s">
        <v>2878</v>
      </c>
      <c r="C5535" t="s">
        <v>1721</v>
      </c>
      <c r="D5535" t="s">
        <v>3241</v>
      </c>
      <c r="E5535" t="s">
        <v>1707</v>
      </c>
      <c r="H5535" t="str">
        <f>INDEX('Vensim Variables'!$B:$B,MATCH(EPS!$B5535,'Vensim Variables'!$A:$A,0))</f>
        <v>g pollutant</v>
      </c>
      <c r="I5535" t="str">
        <f t="shared" si="172"/>
        <v>NOx</v>
      </c>
      <c r="J5535" t="e">
        <f>INDEX(NoSettings!$C:$C,MATCH(EPS!$A5535,NoSettings!$A:$A,0))</f>
        <v>#N/A</v>
      </c>
      <c r="K5535">
        <f>INDEX(GWP!$C$2:$C$13,MATCH(EPS!I5535,GWP!$B$2:$B$13,0))</f>
        <v>0</v>
      </c>
      <c r="L5535" s="4" t="e">
        <f t="shared" si="173"/>
        <v>#N/A</v>
      </c>
    </row>
    <row r="5536" spans="1:12">
      <c r="A5536" t="s">
        <v>2907</v>
      </c>
      <c r="B5536" t="s">
        <v>2878</v>
      </c>
      <c r="C5536" t="s">
        <v>1721</v>
      </c>
      <c r="D5536" t="s">
        <v>3241</v>
      </c>
      <c r="E5536" t="s">
        <v>1708</v>
      </c>
      <c r="H5536" t="str">
        <f>INDEX('Vensim Variables'!$B:$B,MATCH(EPS!$B5536,'Vensim Variables'!$A:$A,0))</f>
        <v>g pollutant</v>
      </c>
      <c r="I5536" t="str">
        <f t="shared" si="172"/>
        <v>PM10</v>
      </c>
      <c r="J5536" t="e">
        <f>INDEX(NoSettings!$C:$C,MATCH(EPS!$A5536,NoSettings!$A:$A,0))</f>
        <v>#N/A</v>
      </c>
      <c r="K5536">
        <f>INDEX(GWP!$C$2:$C$13,MATCH(EPS!I5536,GWP!$B$2:$B$13,0))</f>
        <v>0</v>
      </c>
      <c r="L5536" s="4" t="e">
        <f t="shared" si="173"/>
        <v>#N/A</v>
      </c>
    </row>
    <row r="5537" spans="1:12">
      <c r="A5537" t="s">
        <v>2908</v>
      </c>
      <c r="B5537" t="s">
        <v>2878</v>
      </c>
      <c r="C5537" t="s">
        <v>1721</v>
      </c>
      <c r="D5537" t="s">
        <v>3241</v>
      </c>
      <c r="E5537" t="s">
        <v>1709</v>
      </c>
      <c r="H5537" t="str">
        <f>INDEX('Vensim Variables'!$B:$B,MATCH(EPS!$B5537,'Vensim Variables'!$A:$A,0))</f>
        <v>g pollutant</v>
      </c>
      <c r="I5537" t="str">
        <f t="shared" si="172"/>
        <v>PM25</v>
      </c>
      <c r="J5537" t="e">
        <f>INDEX(NoSettings!$C:$C,MATCH(EPS!$A5537,NoSettings!$A:$A,0))</f>
        <v>#N/A</v>
      </c>
      <c r="K5537">
        <f>INDEX(GWP!$C$2:$C$13,MATCH(EPS!I5537,GWP!$B$2:$B$13,0))</f>
        <v>0</v>
      </c>
      <c r="L5537" s="4" t="e">
        <f t="shared" si="173"/>
        <v>#N/A</v>
      </c>
    </row>
    <row r="5538" spans="1:12">
      <c r="A5538" t="s">
        <v>2909</v>
      </c>
      <c r="B5538" t="s">
        <v>2878</v>
      </c>
      <c r="C5538" t="s">
        <v>1721</v>
      </c>
      <c r="D5538" t="s">
        <v>3241</v>
      </c>
      <c r="E5538" t="s">
        <v>1710</v>
      </c>
      <c r="H5538" t="str">
        <f>INDEX('Vensim Variables'!$B:$B,MATCH(EPS!$B5538,'Vensim Variables'!$A:$A,0))</f>
        <v>g pollutant</v>
      </c>
      <c r="I5538" t="str">
        <f t="shared" si="172"/>
        <v>SOx</v>
      </c>
      <c r="J5538" t="e">
        <f>INDEX(NoSettings!$C:$C,MATCH(EPS!$A5538,NoSettings!$A:$A,0))</f>
        <v>#N/A</v>
      </c>
      <c r="K5538">
        <f>INDEX(GWP!$C$2:$C$13,MATCH(EPS!I5538,GWP!$B$2:$B$13,0))</f>
        <v>0</v>
      </c>
      <c r="L5538" s="4" t="e">
        <f t="shared" si="173"/>
        <v>#N/A</v>
      </c>
    </row>
    <row r="5539" spans="1:12">
      <c r="A5539" t="s">
        <v>2910</v>
      </c>
      <c r="B5539" t="s">
        <v>2878</v>
      </c>
      <c r="C5539" t="s">
        <v>1721</v>
      </c>
      <c r="D5539" t="s">
        <v>3241</v>
      </c>
      <c r="E5539" t="s">
        <v>1711</v>
      </c>
      <c r="H5539" t="str">
        <f>INDEX('Vensim Variables'!$B:$B,MATCH(EPS!$B5539,'Vensim Variables'!$A:$A,0))</f>
        <v>g pollutant</v>
      </c>
      <c r="I5539" t="str">
        <f t="shared" si="172"/>
        <v>BC</v>
      </c>
      <c r="J5539" t="e">
        <f>INDEX(NoSettings!$C:$C,MATCH(EPS!$A5539,NoSettings!$A:$A,0))</f>
        <v>#N/A</v>
      </c>
      <c r="K5539">
        <f>INDEX(GWP!$C$2:$C$13,MATCH(EPS!I5539,GWP!$B$2:$B$13,0))</f>
        <v>0</v>
      </c>
      <c r="L5539" s="4" t="e">
        <f t="shared" si="173"/>
        <v>#N/A</v>
      </c>
    </row>
    <row r="5540" spans="1:12">
      <c r="A5540" t="s">
        <v>2911</v>
      </c>
      <c r="B5540" t="s">
        <v>2878</v>
      </c>
      <c r="C5540" t="s">
        <v>1721</v>
      </c>
      <c r="D5540" t="s">
        <v>3241</v>
      </c>
      <c r="E5540" t="s">
        <v>1712</v>
      </c>
      <c r="H5540" t="str">
        <f>INDEX('Vensim Variables'!$B:$B,MATCH(EPS!$B5540,'Vensim Variables'!$A:$A,0))</f>
        <v>g pollutant</v>
      </c>
      <c r="I5540" t="str">
        <f t="shared" si="172"/>
        <v>OC</v>
      </c>
      <c r="J5540" t="e">
        <f>INDEX(NoSettings!$C:$C,MATCH(EPS!$A5540,NoSettings!$A:$A,0))</f>
        <v>#N/A</v>
      </c>
      <c r="K5540">
        <f>INDEX(GWP!$C$2:$C$13,MATCH(EPS!I5540,GWP!$B$2:$B$13,0))</f>
        <v>0</v>
      </c>
      <c r="L5540" s="4" t="e">
        <f t="shared" si="173"/>
        <v>#N/A</v>
      </c>
    </row>
    <row r="5541" spans="1:12">
      <c r="A5541" t="s">
        <v>2912</v>
      </c>
      <c r="B5541" t="s">
        <v>2878</v>
      </c>
      <c r="C5541" t="s">
        <v>1721</v>
      </c>
      <c r="D5541" t="s">
        <v>3241</v>
      </c>
      <c r="E5541" t="s">
        <v>1713</v>
      </c>
      <c r="H5541" t="str">
        <f>INDEX('Vensim Variables'!$B:$B,MATCH(EPS!$B5541,'Vensim Variables'!$A:$A,0))</f>
        <v>g pollutant</v>
      </c>
      <c r="I5541" t="str">
        <f t="shared" si="172"/>
        <v>CH4</v>
      </c>
      <c r="J5541" t="e">
        <f>INDEX(NoSettings!$C:$C,MATCH(EPS!$A5541,NoSettings!$A:$A,0))</f>
        <v>#N/A</v>
      </c>
      <c r="K5541">
        <f>INDEX(GWP!$C$2:$C$13,MATCH(EPS!I5541,GWP!$B$2:$B$13,0))</f>
        <v>28</v>
      </c>
      <c r="L5541" s="4" t="e">
        <f t="shared" si="173"/>
        <v>#N/A</v>
      </c>
    </row>
    <row r="5542" spans="1:12">
      <c r="A5542" t="s">
        <v>2913</v>
      </c>
      <c r="B5542" t="s">
        <v>2878</v>
      </c>
      <c r="C5542" t="s">
        <v>1721</v>
      </c>
      <c r="D5542" t="s">
        <v>3241</v>
      </c>
      <c r="E5542" t="s">
        <v>1714</v>
      </c>
      <c r="H5542" t="str">
        <f>INDEX('Vensim Variables'!$B:$B,MATCH(EPS!$B5542,'Vensim Variables'!$A:$A,0))</f>
        <v>g pollutant</v>
      </c>
      <c r="I5542" t="str">
        <f t="shared" si="172"/>
        <v>N2O</v>
      </c>
      <c r="J5542" t="e">
        <f>INDEX(NoSettings!$C:$C,MATCH(EPS!$A5542,NoSettings!$A:$A,0))</f>
        <v>#N/A</v>
      </c>
      <c r="K5542">
        <f>INDEX(GWP!$C$2:$C$13,MATCH(EPS!I5542,GWP!$B$2:$B$13,0))</f>
        <v>265</v>
      </c>
      <c r="L5542" s="4" t="e">
        <f t="shared" si="173"/>
        <v>#N/A</v>
      </c>
    </row>
    <row r="5543" spans="1:12">
      <c r="A5543" t="s">
        <v>2914</v>
      </c>
      <c r="B5543" t="s">
        <v>2878</v>
      </c>
      <c r="C5543" t="s">
        <v>1721</v>
      </c>
      <c r="D5543" t="s">
        <v>3241</v>
      </c>
      <c r="E5543" t="s">
        <v>1715</v>
      </c>
      <c r="H5543" t="str">
        <f>INDEX('Vensim Variables'!$B:$B,MATCH(EPS!$B5543,'Vensim Variables'!$A:$A,0))</f>
        <v>g pollutant</v>
      </c>
      <c r="I5543" t="str">
        <f t="shared" si="172"/>
        <v>F gases</v>
      </c>
      <c r="J5543" t="e">
        <f>INDEX(NoSettings!$C:$C,MATCH(EPS!$A5543,NoSettings!$A:$A,0))</f>
        <v>#N/A</v>
      </c>
      <c r="K5543">
        <f>INDEX(GWP!$C$2:$C$13,MATCH(EPS!I5543,GWP!$B$2:$B$13,0))</f>
        <v>1</v>
      </c>
      <c r="L5543" s="4" t="e">
        <f t="shared" si="173"/>
        <v>#N/A</v>
      </c>
    </row>
    <row r="5544" spans="1:12">
      <c r="A5544" t="s">
        <v>2915</v>
      </c>
      <c r="B5544" t="s">
        <v>2878</v>
      </c>
      <c r="C5544" t="s">
        <v>1721</v>
      </c>
      <c r="D5544" t="s">
        <v>3242</v>
      </c>
      <c r="E5544" t="s">
        <v>1702</v>
      </c>
      <c r="H5544" t="str">
        <f>INDEX('Vensim Variables'!$B:$B,MATCH(EPS!$B5544,'Vensim Variables'!$A:$A,0))</f>
        <v>g pollutant</v>
      </c>
      <c r="I5544" t="str">
        <f t="shared" si="172"/>
        <v>CO2</v>
      </c>
      <c r="J5544" t="e">
        <f>INDEX(NoSettings!$C:$C,MATCH(EPS!$A5544,NoSettings!$A:$A,0))</f>
        <v>#N/A</v>
      </c>
      <c r="K5544">
        <f>INDEX(GWP!$C$2:$C$13,MATCH(EPS!I5544,GWP!$B$2:$B$13,0))</f>
        <v>1</v>
      </c>
      <c r="L5544" s="4" t="e">
        <f t="shared" si="173"/>
        <v>#N/A</v>
      </c>
    </row>
    <row r="5545" spans="1:12">
      <c r="A5545" t="s">
        <v>2916</v>
      </c>
      <c r="B5545" t="s">
        <v>2878</v>
      </c>
      <c r="C5545" t="s">
        <v>1721</v>
      </c>
      <c r="D5545" t="s">
        <v>3242</v>
      </c>
      <c r="E5545" t="s">
        <v>1705</v>
      </c>
      <c r="H5545" t="str">
        <f>INDEX('Vensim Variables'!$B:$B,MATCH(EPS!$B5545,'Vensim Variables'!$A:$A,0))</f>
        <v>g pollutant</v>
      </c>
      <c r="I5545" t="str">
        <f t="shared" si="172"/>
        <v>VOC</v>
      </c>
      <c r="J5545" t="e">
        <f>INDEX(NoSettings!$C:$C,MATCH(EPS!$A5545,NoSettings!$A:$A,0))</f>
        <v>#N/A</v>
      </c>
      <c r="K5545">
        <f>INDEX(GWP!$C$2:$C$13,MATCH(EPS!I5545,GWP!$B$2:$B$13,0))</f>
        <v>0</v>
      </c>
      <c r="L5545" s="4" t="e">
        <f t="shared" si="173"/>
        <v>#N/A</v>
      </c>
    </row>
    <row r="5546" spans="1:12">
      <c r="A5546" t="s">
        <v>2917</v>
      </c>
      <c r="B5546" t="s">
        <v>2878</v>
      </c>
      <c r="C5546" t="s">
        <v>1721</v>
      </c>
      <c r="D5546" t="s">
        <v>3242</v>
      </c>
      <c r="E5546" t="s">
        <v>1706</v>
      </c>
      <c r="H5546" t="str">
        <f>INDEX('Vensim Variables'!$B:$B,MATCH(EPS!$B5546,'Vensim Variables'!$A:$A,0))</f>
        <v>g pollutant</v>
      </c>
      <c r="I5546" t="str">
        <f t="shared" si="172"/>
        <v>CO</v>
      </c>
      <c r="J5546" t="e">
        <f>INDEX(NoSettings!$C:$C,MATCH(EPS!$A5546,NoSettings!$A:$A,0))</f>
        <v>#N/A</v>
      </c>
      <c r="K5546">
        <f>INDEX(GWP!$C$2:$C$13,MATCH(EPS!I5546,GWP!$B$2:$B$13,0))</f>
        <v>0</v>
      </c>
      <c r="L5546" s="4" t="e">
        <f t="shared" si="173"/>
        <v>#N/A</v>
      </c>
    </row>
    <row r="5547" spans="1:12">
      <c r="A5547" t="s">
        <v>2918</v>
      </c>
      <c r="B5547" t="s">
        <v>2878</v>
      </c>
      <c r="C5547" t="s">
        <v>1721</v>
      </c>
      <c r="D5547" t="s">
        <v>3242</v>
      </c>
      <c r="E5547" t="s">
        <v>1707</v>
      </c>
      <c r="H5547" t="str">
        <f>INDEX('Vensim Variables'!$B:$B,MATCH(EPS!$B5547,'Vensim Variables'!$A:$A,0))</f>
        <v>g pollutant</v>
      </c>
      <c r="I5547" t="str">
        <f t="shared" si="172"/>
        <v>NOx</v>
      </c>
      <c r="J5547" t="e">
        <f>INDEX(NoSettings!$C:$C,MATCH(EPS!$A5547,NoSettings!$A:$A,0))</f>
        <v>#N/A</v>
      </c>
      <c r="K5547">
        <f>INDEX(GWP!$C$2:$C$13,MATCH(EPS!I5547,GWP!$B$2:$B$13,0))</f>
        <v>0</v>
      </c>
      <c r="L5547" s="4" t="e">
        <f t="shared" si="173"/>
        <v>#N/A</v>
      </c>
    </row>
    <row r="5548" spans="1:12">
      <c r="A5548" t="s">
        <v>2919</v>
      </c>
      <c r="B5548" t="s">
        <v>2878</v>
      </c>
      <c r="C5548" t="s">
        <v>1721</v>
      </c>
      <c r="D5548" t="s">
        <v>3242</v>
      </c>
      <c r="E5548" t="s">
        <v>1708</v>
      </c>
      <c r="H5548" t="str">
        <f>INDEX('Vensim Variables'!$B:$B,MATCH(EPS!$B5548,'Vensim Variables'!$A:$A,0))</f>
        <v>g pollutant</v>
      </c>
      <c r="I5548" t="str">
        <f t="shared" si="172"/>
        <v>PM10</v>
      </c>
      <c r="J5548" t="e">
        <f>INDEX(NoSettings!$C:$C,MATCH(EPS!$A5548,NoSettings!$A:$A,0))</f>
        <v>#N/A</v>
      </c>
      <c r="K5548">
        <f>INDEX(GWP!$C$2:$C$13,MATCH(EPS!I5548,GWP!$B$2:$B$13,0))</f>
        <v>0</v>
      </c>
      <c r="L5548" s="4" t="e">
        <f t="shared" si="173"/>
        <v>#N/A</v>
      </c>
    </row>
    <row r="5549" spans="1:12">
      <c r="A5549" t="s">
        <v>2920</v>
      </c>
      <c r="B5549" t="s">
        <v>2878</v>
      </c>
      <c r="C5549" t="s">
        <v>1721</v>
      </c>
      <c r="D5549" t="s">
        <v>3242</v>
      </c>
      <c r="E5549" t="s">
        <v>1709</v>
      </c>
      <c r="H5549" t="str">
        <f>INDEX('Vensim Variables'!$B:$B,MATCH(EPS!$B5549,'Vensim Variables'!$A:$A,0))</f>
        <v>g pollutant</v>
      </c>
      <c r="I5549" t="str">
        <f t="shared" si="172"/>
        <v>PM25</v>
      </c>
      <c r="J5549" t="e">
        <f>INDEX(NoSettings!$C:$C,MATCH(EPS!$A5549,NoSettings!$A:$A,0))</f>
        <v>#N/A</v>
      </c>
      <c r="K5549">
        <f>INDEX(GWP!$C$2:$C$13,MATCH(EPS!I5549,GWP!$B$2:$B$13,0))</f>
        <v>0</v>
      </c>
      <c r="L5549" s="4" t="e">
        <f t="shared" si="173"/>
        <v>#N/A</v>
      </c>
    </row>
    <row r="5550" spans="1:12">
      <c r="A5550" t="s">
        <v>2921</v>
      </c>
      <c r="B5550" t="s">
        <v>2878</v>
      </c>
      <c r="C5550" t="s">
        <v>1721</v>
      </c>
      <c r="D5550" t="s">
        <v>3242</v>
      </c>
      <c r="E5550" t="s">
        <v>1710</v>
      </c>
      <c r="H5550" t="str">
        <f>INDEX('Vensim Variables'!$B:$B,MATCH(EPS!$B5550,'Vensim Variables'!$A:$A,0))</f>
        <v>g pollutant</v>
      </c>
      <c r="I5550" t="str">
        <f t="shared" si="172"/>
        <v>SOx</v>
      </c>
      <c r="J5550" t="e">
        <f>INDEX(NoSettings!$C:$C,MATCH(EPS!$A5550,NoSettings!$A:$A,0))</f>
        <v>#N/A</v>
      </c>
      <c r="K5550">
        <f>INDEX(GWP!$C$2:$C$13,MATCH(EPS!I5550,GWP!$B$2:$B$13,0))</f>
        <v>0</v>
      </c>
      <c r="L5550" s="4" t="e">
        <f t="shared" si="173"/>
        <v>#N/A</v>
      </c>
    </row>
    <row r="5551" spans="1:12">
      <c r="A5551" t="s">
        <v>2922</v>
      </c>
      <c r="B5551" t="s">
        <v>2878</v>
      </c>
      <c r="C5551" t="s">
        <v>1721</v>
      </c>
      <c r="D5551" t="s">
        <v>3242</v>
      </c>
      <c r="E5551" t="s">
        <v>1711</v>
      </c>
      <c r="H5551" t="str">
        <f>INDEX('Vensim Variables'!$B:$B,MATCH(EPS!$B5551,'Vensim Variables'!$A:$A,0))</f>
        <v>g pollutant</v>
      </c>
      <c r="I5551" t="str">
        <f t="shared" si="172"/>
        <v>BC</v>
      </c>
      <c r="J5551" t="e">
        <f>INDEX(NoSettings!$C:$C,MATCH(EPS!$A5551,NoSettings!$A:$A,0))</f>
        <v>#N/A</v>
      </c>
      <c r="K5551">
        <f>INDEX(GWP!$C$2:$C$13,MATCH(EPS!I5551,GWP!$B$2:$B$13,0))</f>
        <v>0</v>
      </c>
      <c r="L5551" s="4" t="e">
        <f t="shared" si="173"/>
        <v>#N/A</v>
      </c>
    </row>
    <row r="5552" spans="1:12">
      <c r="A5552" t="s">
        <v>2923</v>
      </c>
      <c r="B5552" t="s">
        <v>2878</v>
      </c>
      <c r="C5552" t="s">
        <v>1721</v>
      </c>
      <c r="D5552" t="s">
        <v>3242</v>
      </c>
      <c r="E5552" t="s">
        <v>1712</v>
      </c>
      <c r="H5552" t="str">
        <f>INDEX('Vensim Variables'!$B:$B,MATCH(EPS!$B5552,'Vensim Variables'!$A:$A,0))</f>
        <v>g pollutant</v>
      </c>
      <c r="I5552" t="str">
        <f t="shared" si="172"/>
        <v>OC</v>
      </c>
      <c r="J5552" t="e">
        <f>INDEX(NoSettings!$C:$C,MATCH(EPS!$A5552,NoSettings!$A:$A,0))</f>
        <v>#N/A</v>
      </c>
      <c r="K5552">
        <f>INDEX(GWP!$C$2:$C$13,MATCH(EPS!I5552,GWP!$B$2:$B$13,0))</f>
        <v>0</v>
      </c>
      <c r="L5552" s="4" t="e">
        <f t="shared" si="173"/>
        <v>#N/A</v>
      </c>
    </row>
    <row r="5553" spans="1:12">
      <c r="A5553" t="s">
        <v>2924</v>
      </c>
      <c r="B5553" t="s">
        <v>2878</v>
      </c>
      <c r="C5553" t="s">
        <v>1721</v>
      </c>
      <c r="D5553" t="s">
        <v>3242</v>
      </c>
      <c r="E5553" t="s">
        <v>1713</v>
      </c>
      <c r="H5553" t="str">
        <f>INDEX('Vensim Variables'!$B:$B,MATCH(EPS!$B5553,'Vensim Variables'!$A:$A,0))</f>
        <v>g pollutant</v>
      </c>
      <c r="I5553" t="str">
        <f t="shared" si="172"/>
        <v>CH4</v>
      </c>
      <c r="J5553" t="e">
        <f>INDEX(NoSettings!$C:$C,MATCH(EPS!$A5553,NoSettings!$A:$A,0))</f>
        <v>#N/A</v>
      </c>
      <c r="K5553">
        <f>INDEX(GWP!$C$2:$C$13,MATCH(EPS!I5553,GWP!$B$2:$B$13,0))</f>
        <v>28</v>
      </c>
      <c r="L5553" s="4" t="e">
        <f t="shared" si="173"/>
        <v>#N/A</v>
      </c>
    </row>
    <row r="5554" spans="1:12">
      <c r="A5554" t="s">
        <v>2925</v>
      </c>
      <c r="B5554" t="s">
        <v>2878</v>
      </c>
      <c r="C5554" t="s">
        <v>1721</v>
      </c>
      <c r="D5554" t="s">
        <v>3242</v>
      </c>
      <c r="E5554" t="s">
        <v>1714</v>
      </c>
      <c r="H5554" t="str">
        <f>INDEX('Vensim Variables'!$B:$B,MATCH(EPS!$B5554,'Vensim Variables'!$A:$A,0))</f>
        <v>g pollutant</v>
      </c>
      <c r="I5554" t="str">
        <f t="shared" si="172"/>
        <v>N2O</v>
      </c>
      <c r="J5554" t="e">
        <f>INDEX(NoSettings!$C:$C,MATCH(EPS!$A5554,NoSettings!$A:$A,0))</f>
        <v>#N/A</v>
      </c>
      <c r="K5554">
        <f>INDEX(GWP!$C$2:$C$13,MATCH(EPS!I5554,GWP!$B$2:$B$13,0))</f>
        <v>265</v>
      </c>
      <c r="L5554" s="4" t="e">
        <f t="shared" si="173"/>
        <v>#N/A</v>
      </c>
    </row>
    <row r="5555" spans="1:12">
      <c r="A5555" t="s">
        <v>2926</v>
      </c>
      <c r="B5555" t="s">
        <v>2878</v>
      </c>
      <c r="C5555" t="s">
        <v>1721</v>
      </c>
      <c r="D5555" t="s">
        <v>3242</v>
      </c>
      <c r="E5555" t="s">
        <v>1715</v>
      </c>
      <c r="H5555" t="str">
        <f>INDEX('Vensim Variables'!$B:$B,MATCH(EPS!$B5555,'Vensim Variables'!$A:$A,0))</f>
        <v>g pollutant</v>
      </c>
      <c r="I5555" t="str">
        <f t="shared" si="172"/>
        <v>F gases</v>
      </c>
      <c r="J5555" t="e">
        <f>INDEX(NoSettings!$C:$C,MATCH(EPS!$A5555,NoSettings!$A:$A,0))</f>
        <v>#N/A</v>
      </c>
      <c r="K5555">
        <f>INDEX(GWP!$C$2:$C$13,MATCH(EPS!I5555,GWP!$B$2:$B$13,0))</f>
        <v>1</v>
      </c>
      <c r="L5555" s="4" t="e">
        <f t="shared" si="173"/>
        <v>#N/A</v>
      </c>
    </row>
    <row r="5556" spans="1:12">
      <c r="A5556" t="s">
        <v>2927</v>
      </c>
      <c r="B5556" t="s">
        <v>2878</v>
      </c>
      <c r="C5556" t="s">
        <v>1721</v>
      </c>
      <c r="D5556" t="s">
        <v>3243</v>
      </c>
      <c r="E5556" t="s">
        <v>1702</v>
      </c>
      <c r="H5556" t="str">
        <f>INDEX('Vensim Variables'!$B:$B,MATCH(EPS!$B5556,'Vensim Variables'!$A:$A,0))</f>
        <v>g pollutant</v>
      </c>
      <c r="I5556" t="str">
        <f t="shared" si="172"/>
        <v>CO2</v>
      </c>
      <c r="J5556" t="e">
        <f>INDEX(NoSettings!$C:$C,MATCH(EPS!$A5556,NoSettings!$A:$A,0))</f>
        <v>#N/A</v>
      </c>
      <c r="K5556">
        <f>INDEX(GWP!$C$2:$C$13,MATCH(EPS!I5556,GWP!$B$2:$B$13,0))</f>
        <v>1</v>
      </c>
      <c r="L5556" s="4" t="e">
        <f t="shared" si="173"/>
        <v>#N/A</v>
      </c>
    </row>
    <row r="5557" spans="1:12">
      <c r="A5557" t="s">
        <v>2928</v>
      </c>
      <c r="B5557" t="s">
        <v>2878</v>
      </c>
      <c r="C5557" t="s">
        <v>1721</v>
      </c>
      <c r="D5557" t="s">
        <v>3243</v>
      </c>
      <c r="E5557" t="s">
        <v>1705</v>
      </c>
      <c r="H5557" t="str">
        <f>INDEX('Vensim Variables'!$B:$B,MATCH(EPS!$B5557,'Vensim Variables'!$A:$A,0))</f>
        <v>g pollutant</v>
      </c>
      <c r="I5557" t="str">
        <f t="shared" si="172"/>
        <v>VOC</v>
      </c>
      <c r="J5557" t="e">
        <f>INDEX(NoSettings!$C:$C,MATCH(EPS!$A5557,NoSettings!$A:$A,0))</f>
        <v>#N/A</v>
      </c>
      <c r="K5557">
        <f>INDEX(GWP!$C$2:$C$13,MATCH(EPS!I5557,GWP!$B$2:$B$13,0))</f>
        <v>0</v>
      </c>
      <c r="L5557" s="4" t="e">
        <f t="shared" si="173"/>
        <v>#N/A</v>
      </c>
    </row>
    <row r="5558" spans="1:12">
      <c r="A5558" t="s">
        <v>2929</v>
      </c>
      <c r="B5558" t="s">
        <v>2878</v>
      </c>
      <c r="C5558" t="s">
        <v>1721</v>
      </c>
      <c r="D5558" t="s">
        <v>3243</v>
      </c>
      <c r="E5558" t="s">
        <v>1706</v>
      </c>
      <c r="H5558" t="str">
        <f>INDEX('Vensim Variables'!$B:$B,MATCH(EPS!$B5558,'Vensim Variables'!$A:$A,0))</f>
        <v>g pollutant</v>
      </c>
      <c r="I5558" t="str">
        <f t="shared" si="172"/>
        <v>CO</v>
      </c>
      <c r="J5558" t="e">
        <f>INDEX(NoSettings!$C:$C,MATCH(EPS!$A5558,NoSettings!$A:$A,0))</f>
        <v>#N/A</v>
      </c>
      <c r="K5558">
        <f>INDEX(GWP!$C$2:$C$13,MATCH(EPS!I5558,GWP!$B$2:$B$13,0))</f>
        <v>0</v>
      </c>
      <c r="L5558" s="4" t="e">
        <f t="shared" si="173"/>
        <v>#N/A</v>
      </c>
    </row>
    <row r="5559" spans="1:12">
      <c r="A5559" t="s">
        <v>2930</v>
      </c>
      <c r="B5559" t="s">
        <v>2878</v>
      </c>
      <c r="C5559" t="s">
        <v>1721</v>
      </c>
      <c r="D5559" t="s">
        <v>3243</v>
      </c>
      <c r="E5559" t="s">
        <v>1707</v>
      </c>
      <c r="H5559" t="str">
        <f>INDEX('Vensim Variables'!$B:$B,MATCH(EPS!$B5559,'Vensim Variables'!$A:$A,0))</f>
        <v>g pollutant</v>
      </c>
      <c r="I5559" t="str">
        <f t="shared" si="172"/>
        <v>NOx</v>
      </c>
      <c r="J5559" t="e">
        <f>INDEX(NoSettings!$C:$C,MATCH(EPS!$A5559,NoSettings!$A:$A,0))</f>
        <v>#N/A</v>
      </c>
      <c r="K5559">
        <f>INDEX(GWP!$C$2:$C$13,MATCH(EPS!I5559,GWP!$B$2:$B$13,0))</f>
        <v>0</v>
      </c>
      <c r="L5559" s="4" t="e">
        <f t="shared" si="173"/>
        <v>#N/A</v>
      </c>
    </row>
    <row r="5560" spans="1:12">
      <c r="A5560" t="s">
        <v>2931</v>
      </c>
      <c r="B5560" t="s">
        <v>2878</v>
      </c>
      <c r="C5560" t="s">
        <v>1721</v>
      </c>
      <c r="D5560" t="s">
        <v>3243</v>
      </c>
      <c r="E5560" t="s">
        <v>1708</v>
      </c>
      <c r="H5560" t="str">
        <f>INDEX('Vensim Variables'!$B:$B,MATCH(EPS!$B5560,'Vensim Variables'!$A:$A,0))</f>
        <v>g pollutant</v>
      </c>
      <c r="I5560" t="str">
        <f t="shared" si="172"/>
        <v>PM10</v>
      </c>
      <c r="J5560" t="e">
        <f>INDEX(NoSettings!$C:$C,MATCH(EPS!$A5560,NoSettings!$A:$A,0))</f>
        <v>#N/A</v>
      </c>
      <c r="K5560">
        <f>INDEX(GWP!$C$2:$C$13,MATCH(EPS!I5560,GWP!$B$2:$B$13,0))</f>
        <v>0</v>
      </c>
      <c r="L5560" s="4" t="e">
        <f t="shared" si="173"/>
        <v>#N/A</v>
      </c>
    </row>
    <row r="5561" spans="1:12">
      <c r="A5561" t="s">
        <v>2932</v>
      </c>
      <c r="B5561" t="s">
        <v>2878</v>
      </c>
      <c r="C5561" t="s">
        <v>1721</v>
      </c>
      <c r="D5561" t="s">
        <v>3243</v>
      </c>
      <c r="E5561" t="s">
        <v>1709</v>
      </c>
      <c r="H5561" t="str">
        <f>INDEX('Vensim Variables'!$B:$B,MATCH(EPS!$B5561,'Vensim Variables'!$A:$A,0))</f>
        <v>g pollutant</v>
      </c>
      <c r="I5561" t="str">
        <f t="shared" si="172"/>
        <v>PM25</v>
      </c>
      <c r="J5561" t="e">
        <f>INDEX(NoSettings!$C:$C,MATCH(EPS!$A5561,NoSettings!$A:$A,0))</f>
        <v>#N/A</v>
      </c>
      <c r="K5561">
        <f>INDEX(GWP!$C$2:$C$13,MATCH(EPS!I5561,GWP!$B$2:$B$13,0))</f>
        <v>0</v>
      </c>
      <c r="L5561" s="4" t="e">
        <f t="shared" si="173"/>
        <v>#N/A</v>
      </c>
    </row>
    <row r="5562" spans="1:12">
      <c r="A5562" t="s">
        <v>2933</v>
      </c>
      <c r="B5562" t="s">
        <v>2878</v>
      </c>
      <c r="C5562" t="s">
        <v>1721</v>
      </c>
      <c r="D5562" t="s">
        <v>3243</v>
      </c>
      <c r="E5562" t="s">
        <v>1710</v>
      </c>
      <c r="H5562" t="str">
        <f>INDEX('Vensim Variables'!$B:$B,MATCH(EPS!$B5562,'Vensim Variables'!$A:$A,0))</f>
        <v>g pollutant</v>
      </c>
      <c r="I5562" t="str">
        <f t="shared" si="172"/>
        <v>SOx</v>
      </c>
      <c r="J5562" t="e">
        <f>INDEX(NoSettings!$C:$C,MATCH(EPS!$A5562,NoSettings!$A:$A,0))</f>
        <v>#N/A</v>
      </c>
      <c r="K5562">
        <f>INDEX(GWP!$C$2:$C$13,MATCH(EPS!I5562,GWP!$B$2:$B$13,0))</f>
        <v>0</v>
      </c>
      <c r="L5562" s="4" t="e">
        <f t="shared" si="173"/>
        <v>#N/A</v>
      </c>
    </row>
    <row r="5563" spans="1:12">
      <c r="A5563" t="s">
        <v>2934</v>
      </c>
      <c r="B5563" t="s">
        <v>2878</v>
      </c>
      <c r="C5563" t="s">
        <v>1721</v>
      </c>
      <c r="D5563" t="s">
        <v>3243</v>
      </c>
      <c r="E5563" t="s">
        <v>1711</v>
      </c>
      <c r="H5563" t="str">
        <f>INDEX('Vensim Variables'!$B:$B,MATCH(EPS!$B5563,'Vensim Variables'!$A:$A,0))</f>
        <v>g pollutant</v>
      </c>
      <c r="I5563" t="str">
        <f t="shared" si="172"/>
        <v>BC</v>
      </c>
      <c r="J5563" t="e">
        <f>INDEX(NoSettings!$C:$C,MATCH(EPS!$A5563,NoSettings!$A:$A,0))</f>
        <v>#N/A</v>
      </c>
      <c r="K5563">
        <f>INDEX(GWP!$C$2:$C$13,MATCH(EPS!I5563,GWP!$B$2:$B$13,0))</f>
        <v>0</v>
      </c>
      <c r="L5563" s="4" t="e">
        <f t="shared" si="173"/>
        <v>#N/A</v>
      </c>
    </row>
    <row r="5564" spans="1:12">
      <c r="A5564" t="s">
        <v>2935</v>
      </c>
      <c r="B5564" t="s">
        <v>2878</v>
      </c>
      <c r="C5564" t="s">
        <v>1721</v>
      </c>
      <c r="D5564" t="s">
        <v>3243</v>
      </c>
      <c r="E5564" t="s">
        <v>1712</v>
      </c>
      <c r="H5564" t="str">
        <f>INDEX('Vensim Variables'!$B:$B,MATCH(EPS!$B5564,'Vensim Variables'!$A:$A,0))</f>
        <v>g pollutant</v>
      </c>
      <c r="I5564" t="str">
        <f t="shared" si="172"/>
        <v>OC</v>
      </c>
      <c r="J5564" t="e">
        <f>INDEX(NoSettings!$C:$C,MATCH(EPS!$A5564,NoSettings!$A:$A,0))</f>
        <v>#N/A</v>
      </c>
      <c r="K5564">
        <f>INDEX(GWP!$C$2:$C$13,MATCH(EPS!I5564,GWP!$B$2:$B$13,0))</f>
        <v>0</v>
      </c>
      <c r="L5564" s="4" t="e">
        <f t="shared" si="173"/>
        <v>#N/A</v>
      </c>
    </row>
    <row r="5565" spans="1:12">
      <c r="A5565" t="s">
        <v>2936</v>
      </c>
      <c r="B5565" t="s">
        <v>2878</v>
      </c>
      <c r="C5565" t="s">
        <v>1721</v>
      </c>
      <c r="D5565" t="s">
        <v>3243</v>
      </c>
      <c r="E5565" t="s">
        <v>1713</v>
      </c>
      <c r="H5565" t="str">
        <f>INDEX('Vensim Variables'!$B:$B,MATCH(EPS!$B5565,'Vensim Variables'!$A:$A,0))</f>
        <v>g pollutant</v>
      </c>
      <c r="I5565" t="str">
        <f t="shared" si="172"/>
        <v>CH4</v>
      </c>
      <c r="J5565" t="e">
        <f>INDEX(NoSettings!$C:$C,MATCH(EPS!$A5565,NoSettings!$A:$A,0))</f>
        <v>#N/A</v>
      </c>
      <c r="K5565">
        <f>INDEX(GWP!$C$2:$C$13,MATCH(EPS!I5565,GWP!$B$2:$B$13,0))</f>
        <v>28</v>
      </c>
      <c r="L5565" s="4" t="e">
        <f t="shared" si="173"/>
        <v>#N/A</v>
      </c>
    </row>
    <row r="5566" spans="1:12">
      <c r="A5566" t="s">
        <v>2937</v>
      </c>
      <c r="B5566" t="s">
        <v>2878</v>
      </c>
      <c r="C5566" t="s">
        <v>1721</v>
      </c>
      <c r="D5566" t="s">
        <v>3243</v>
      </c>
      <c r="E5566" t="s">
        <v>1714</v>
      </c>
      <c r="H5566" t="str">
        <f>INDEX('Vensim Variables'!$B:$B,MATCH(EPS!$B5566,'Vensim Variables'!$A:$A,0))</f>
        <v>g pollutant</v>
      </c>
      <c r="I5566" t="str">
        <f t="shared" si="172"/>
        <v>N2O</v>
      </c>
      <c r="J5566" t="e">
        <f>INDEX(NoSettings!$C:$C,MATCH(EPS!$A5566,NoSettings!$A:$A,0))</f>
        <v>#N/A</v>
      </c>
      <c r="K5566">
        <f>INDEX(GWP!$C$2:$C$13,MATCH(EPS!I5566,GWP!$B$2:$B$13,0))</f>
        <v>265</v>
      </c>
      <c r="L5566" s="4" t="e">
        <f t="shared" si="173"/>
        <v>#N/A</v>
      </c>
    </row>
    <row r="5567" spans="1:12">
      <c r="A5567" t="s">
        <v>2938</v>
      </c>
      <c r="B5567" t="s">
        <v>2878</v>
      </c>
      <c r="C5567" t="s">
        <v>1721</v>
      </c>
      <c r="D5567" t="s">
        <v>3243</v>
      </c>
      <c r="E5567" t="s">
        <v>1715</v>
      </c>
      <c r="H5567" t="str">
        <f>INDEX('Vensim Variables'!$B:$B,MATCH(EPS!$B5567,'Vensim Variables'!$A:$A,0))</f>
        <v>g pollutant</v>
      </c>
      <c r="I5567" t="str">
        <f t="shared" si="172"/>
        <v>F gases</v>
      </c>
      <c r="J5567" t="e">
        <f>INDEX(NoSettings!$C:$C,MATCH(EPS!$A5567,NoSettings!$A:$A,0))</f>
        <v>#N/A</v>
      </c>
      <c r="K5567">
        <f>INDEX(GWP!$C$2:$C$13,MATCH(EPS!I5567,GWP!$B$2:$B$13,0))</f>
        <v>1</v>
      </c>
      <c r="L5567" s="4" t="e">
        <f t="shared" si="173"/>
        <v>#N/A</v>
      </c>
    </row>
    <row r="5568" spans="1:12">
      <c r="A5568" t="s">
        <v>2939</v>
      </c>
      <c r="B5568" t="s">
        <v>2878</v>
      </c>
      <c r="C5568" t="s">
        <v>1721</v>
      </c>
      <c r="D5568" t="s">
        <v>3244</v>
      </c>
      <c r="E5568" t="s">
        <v>1702</v>
      </c>
      <c r="H5568" t="str">
        <f>INDEX('Vensim Variables'!$B:$B,MATCH(EPS!$B5568,'Vensim Variables'!$A:$A,0))</f>
        <v>g pollutant</v>
      </c>
      <c r="I5568" t="str">
        <f t="shared" si="172"/>
        <v>CO2</v>
      </c>
      <c r="J5568" t="e">
        <f>INDEX(NoSettings!$C:$C,MATCH(EPS!$A5568,NoSettings!$A:$A,0))</f>
        <v>#N/A</v>
      </c>
      <c r="K5568">
        <f>INDEX(GWP!$C$2:$C$13,MATCH(EPS!I5568,GWP!$B$2:$B$13,0))</f>
        <v>1</v>
      </c>
      <c r="L5568" s="4" t="e">
        <f t="shared" si="173"/>
        <v>#N/A</v>
      </c>
    </row>
    <row r="5569" spans="1:12">
      <c r="A5569" t="s">
        <v>2940</v>
      </c>
      <c r="B5569" t="s">
        <v>2878</v>
      </c>
      <c r="C5569" t="s">
        <v>1721</v>
      </c>
      <c r="D5569" t="s">
        <v>3244</v>
      </c>
      <c r="E5569" t="s">
        <v>1705</v>
      </c>
      <c r="H5569" t="str">
        <f>INDEX('Vensim Variables'!$B:$B,MATCH(EPS!$B5569,'Vensim Variables'!$A:$A,0))</f>
        <v>g pollutant</v>
      </c>
      <c r="I5569" t="str">
        <f t="shared" si="172"/>
        <v>VOC</v>
      </c>
      <c r="J5569" t="e">
        <f>INDEX(NoSettings!$C:$C,MATCH(EPS!$A5569,NoSettings!$A:$A,0))</f>
        <v>#N/A</v>
      </c>
      <c r="K5569">
        <f>INDEX(GWP!$C$2:$C$13,MATCH(EPS!I5569,GWP!$B$2:$B$13,0))</f>
        <v>0</v>
      </c>
      <c r="L5569" s="4" t="e">
        <f t="shared" si="173"/>
        <v>#N/A</v>
      </c>
    </row>
    <row r="5570" spans="1:12">
      <c r="A5570" t="s">
        <v>2941</v>
      </c>
      <c r="B5570" t="s">
        <v>2878</v>
      </c>
      <c r="C5570" t="s">
        <v>1721</v>
      </c>
      <c r="D5570" t="s">
        <v>3244</v>
      </c>
      <c r="E5570" t="s">
        <v>1706</v>
      </c>
      <c r="H5570" t="str">
        <f>INDEX('Vensim Variables'!$B:$B,MATCH(EPS!$B5570,'Vensim Variables'!$A:$A,0))</f>
        <v>g pollutant</v>
      </c>
      <c r="I5570" t="str">
        <f t="shared" si="172"/>
        <v>CO</v>
      </c>
      <c r="J5570" t="e">
        <f>INDEX(NoSettings!$C:$C,MATCH(EPS!$A5570,NoSettings!$A:$A,0))</f>
        <v>#N/A</v>
      </c>
      <c r="K5570">
        <f>INDEX(GWP!$C$2:$C$13,MATCH(EPS!I5570,GWP!$B$2:$B$13,0))</f>
        <v>0</v>
      </c>
      <c r="L5570" s="4" t="e">
        <f t="shared" si="173"/>
        <v>#N/A</v>
      </c>
    </row>
    <row r="5571" spans="1:12">
      <c r="A5571" t="s">
        <v>2942</v>
      </c>
      <c r="B5571" t="s">
        <v>2878</v>
      </c>
      <c r="C5571" t="s">
        <v>1721</v>
      </c>
      <c r="D5571" t="s">
        <v>3244</v>
      </c>
      <c r="E5571" t="s">
        <v>1707</v>
      </c>
      <c r="H5571" t="str">
        <f>INDEX('Vensim Variables'!$B:$B,MATCH(EPS!$B5571,'Vensim Variables'!$A:$A,0))</f>
        <v>g pollutant</v>
      </c>
      <c r="I5571" t="str">
        <f t="shared" ref="I5571:I5634" si="174">IF(OR(C5571="CO2",C5571="CH4",C5571="N2O",C5571="F gases",C5571="VOC",C5571="CO",C5571="NOx",C5571="PM10",C5571="PM25",C5571="SOx",C5571="BC",C5571="OC"),C5571,IF(OR(D5571="CO2",D5571="CH4",D5571="N2O",D5571="F gases",D5571="VOC",D5571="CO",D5571="NOx",D5571="PM10",D5571="PM25",D5571="SOx",D5571="BC",D5571="OC"),D5571,IF(OR(E5571="CO2",E5571="CH4",E5571="N2O",E5571="F gases",E5571="VOC",E5571="CO",E5571="NOx",E5571="PM10",E5571="PM25",E5571="SOx",E5571="BC",E5571="OC"),E5571,"NA")))</f>
        <v>NOx</v>
      </c>
      <c r="J5571" t="e">
        <f>INDEX(NoSettings!$C:$C,MATCH(EPS!$A5571,NoSettings!$A:$A,0))</f>
        <v>#N/A</v>
      </c>
      <c r="K5571">
        <f>INDEX(GWP!$C$2:$C$13,MATCH(EPS!I5571,GWP!$B$2:$B$13,0))</f>
        <v>0</v>
      </c>
      <c r="L5571" s="4" t="e">
        <f t="shared" ref="L5571:L5634" si="175">IF(H5571="g pollutant",K5571*J5571/10^12,IF(H5571="MMTCO2e",J5571,IF(H5571="MWh",J5571,0)))</f>
        <v>#N/A</v>
      </c>
    </row>
    <row r="5572" spans="1:12">
      <c r="A5572" t="s">
        <v>2943</v>
      </c>
      <c r="B5572" t="s">
        <v>2878</v>
      </c>
      <c r="C5572" t="s">
        <v>1721</v>
      </c>
      <c r="D5572" t="s">
        <v>3244</v>
      </c>
      <c r="E5572" t="s">
        <v>1708</v>
      </c>
      <c r="H5572" t="str">
        <f>INDEX('Vensim Variables'!$B:$B,MATCH(EPS!$B5572,'Vensim Variables'!$A:$A,0))</f>
        <v>g pollutant</v>
      </c>
      <c r="I5572" t="str">
        <f t="shared" si="174"/>
        <v>PM10</v>
      </c>
      <c r="J5572" t="e">
        <f>INDEX(NoSettings!$C:$C,MATCH(EPS!$A5572,NoSettings!$A:$A,0))</f>
        <v>#N/A</v>
      </c>
      <c r="K5572">
        <f>INDEX(GWP!$C$2:$C$13,MATCH(EPS!I5572,GWP!$B$2:$B$13,0))</f>
        <v>0</v>
      </c>
      <c r="L5572" s="4" t="e">
        <f t="shared" si="175"/>
        <v>#N/A</v>
      </c>
    </row>
    <row r="5573" spans="1:12">
      <c r="A5573" t="s">
        <v>2944</v>
      </c>
      <c r="B5573" t="s">
        <v>2878</v>
      </c>
      <c r="C5573" t="s">
        <v>1721</v>
      </c>
      <c r="D5573" t="s">
        <v>3244</v>
      </c>
      <c r="E5573" t="s">
        <v>1709</v>
      </c>
      <c r="H5573" t="str">
        <f>INDEX('Vensim Variables'!$B:$B,MATCH(EPS!$B5573,'Vensim Variables'!$A:$A,0))</f>
        <v>g pollutant</v>
      </c>
      <c r="I5573" t="str">
        <f t="shared" si="174"/>
        <v>PM25</v>
      </c>
      <c r="J5573" t="e">
        <f>INDEX(NoSettings!$C:$C,MATCH(EPS!$A5573,NoSettings!$A:$A,0))</f>
        <v>#N/A</v>
      </c>
      <c r="K5573">
        <f>INDEX(GWP!$C$2:$C$13,MATCH(EPS!I5573,GWP!$B$2:$B$13,0))</f>
        <v>0</v>
      </c>
      <c r="L5573" s="4" t="e">
        <f t="shared" si="175"/>
        <v>#N/A</v>
      </c>
    </row>
    <row r="5574" spans="1:12">
      <c r="A5574" t="s">
        <v>2945</v>
      </c>
      <c r="B5574" t="s">
        <v>2878</v>
      </c>
      <c r="C5574" t="s">
        <v>1721</v>
      </c>
      <c r="D5574" t="s">
        <v>3244</v>
      </c>
      <c r="E5574" t="s">
        <v>1710</v>
      </c>
      <c r="H5574" t="str">
        <f>INDEX('Vensim Variables'!$B:$B,MATCH(EPS!$B5574,'Vensim Variables'!$A:$A,0))</f>
        <v>g pollutant</v>
      </c>
      <c r="I5574" t="str">
        <f t="shared" si="174"/>
        <v>SOx</v>
      </c>
      <c r="J5574" t="e">
        <f>INDEX(NoSettings!$C:$C,MATCH(EPS!$A5574,NoSettings!$A:$A,0))</f>
        <v>#N/A</v>
      </c>
      <c r="K5574">
        <f>INDEX(GWP!$C$2:$C$13,MATCH(EPS!I5574,GWP!$B$2:$B$13,0))</f>
        <v>0</v>
      </c>
      <c r="L5574" s="4" t="e">
        <f t="shared" si="175"/>
        <v>#N/A</v>
      </c>
    </row>
    <row r="5575" spans="1:12">
      <c r="A5575" t="s">
        <v>2946</v>
      </c>
      <c r="B5575" t="s">
        <v>2878</v>
      </c>
      <c r="C5575" t="s">
        <v>1721</v>
      </c>
      <c r="D5575" t="s">
        <v>3244</v>
      </c>
      <c r="E5575" t="s">
        <v>1711</v>
      </c>
      <c r="H5575" t="str">
        <f>INDEX('Vensim Variables'!$B:$B,MATCH(EPS!$B5575,'Vensim Variables'!$A:$A,0))</f>
        <v>g pollutant</v>
      </c>
      <c r="I5575" t="str">
        <f t="shared" si="174"/>
        <v>BC</v>
      </c>
      <c r="J5575" t="e">
        <f>INDEX(NoSettings!$C:$C,MATCH(EPS!$A5575,NoSettings!$A:$A,0))</f>
        <v>#N/A</v>
      </c>
      <c r="K5575">
        <f>INDEX(GWP!$C$2:$C$13,MATCH(EPS!I5575,GWP!$B$2:$B$13,0))</f>
        <v>0</v>
      </c>
      <c r="L5575" s="4" t="e">
        <f t="shared" si="175"/>
        <v>#N/A</v>
      </c>
    </row>
    <row r="5576" spans="1:12">
      <c r="A5576" t="s">
        <v>2947</v>
      </c>
      <c r="B5576" t="s">
        <v>2878</v>
      </c>
      <c r="C5576" t="s">
        <v>1721</v>
      </c>
      <c r="D5576" t="s">
        <v>3244</v>
      </c>
      <c r="E5576" t="s">
        <v>1712</v>
      </c>
      <c r="H5576" t="str">
        <f>INDEX('Vensim Variables'!$B:$B,MATCH(EPS!$B5576,'Vensim Variables'!$A:$A,0))</f>
        <v>g pollutant</v>
      </c>
      <c r="I5576" t="str">
        <f t="shared" si="174"/>
        <v>OC</v>
      </c>
      <c r="J5576" t="e">
        <f>INDEX(NoSettings!$C:$C,MATCH(EPS!$A5576,NoSettings!$A:$A,0))</f>
        <v>#N/A</v>
      </c>
      <c r="K5576">
        <f>INDEX(GWP!$C$2:$C$13,MATCH(EPS!I5576,GWP!$B$2:$B$13,0))</f>
        <v>0</v>
      </c>
      <c r="L5576" s="4" t="e">
        <f t="shared" si="175"/>
        <v>#N/A</v>
      </c>
    </row>
    <row r="5577" spans="1:12">
      <c r="A5577" t="s">
        <v>2948</v>
      </c>
      <c r="B5577" t="s">
        <v>2878</v>
      </c>
      <c r="C5577" t="s">
        <v>1721</v>
      </c>
      <c r="D5577" t="s">
        <v>3244</v>
      </c>
      <c r="E5577" t="s">
        <v>1713</v>
      </c>
      <c r="H5577" t="str">
        <f>INDEX('Vensim Variables'!$B:$B,MATCH(EPS!$B5577,'Vensim Variables'!$A:$A,0))</f>
        <v>g pollutant</v>
      </c>
      <c r="I5577" t="str">
        <f t="shared" si="174"/>
        <v>CH4</v>
      </c>
      <c r="J5577" t="e">
        <f>INDEX(NoSettings!$C:$C,MATCH(EPS!$A5577,NoSettings!$A:$A,0))</f>
        <v>#N/A</v>
      </c>
      <c r="K5577">
        <f>INDEX(GWP!$C$2:$C$13,MATCH(EPS!I5577,GWP!$B$2:$B$13,0))</f>
        <v>28</v>
      </c>
      <c r="L5577" s="4" t="e">
        <f t="shared" si="175"/>
        <v>#N/A</v>
      </c>
    </row>
    <row r="5578" spans="1:12">
      <c r="A5578" t="s">
        <v>2949</v>
      </c>
      <c r="B5578" t="s">
        <v>2878</v>
      </c>
      <c r="C5578" t="s">
        <v>1721</v>
      </c>
      <c r="D5578" t="s">
        <v>3244</v>
      </c>
      <c r="E5578" t="s">
        <v>1714</v>
      </c>
      <c r="H5578" t="str">
        <f>INDEX('Vensim Variables'!$B:$B,MATCH(EPS!$B5578,'Vensim Variables'!$A:$A,0))</f>
        <v>g pollutant</v>
      </c>
      <c r="I5578" t="str">
        <f t="shared" si="174"/>
        <v>N2O</v>
      </c>
      <c r="J5578" t="e">
        <f>INDEX(NoSettings!$C:$C,MATCH(EPS!$A5578,NoSettings!$A:$A,0))</f>
        <v>#N/A</v>
      </c>
      <c r="K5578">
        <f>INDEX(GWP!$C$2:$C$13,MATCH(EPS!I5578,GWP!$B$2:$B$13,0))</f>
        <v>265</v>
      </c>
      <c r="L5578" s="4" t="e">
        <f t="shared" si="175"/>
        <v>#N/A</v>
      </c>
    </row>
    <row r="5579" spans="1:12">
      <c r="A5579" t="s">
        <v>2950</v>
      </c>
      <c r="B5579" t="s">
        <v>2878</v>
      </c>
      <c r="C5579" t="s">
        <v>1721</v>
      </c>
      <c r="D5579" t="s">
        <v>3244</v>
      </c>
      <c r="E5579" t="s">
        <v>1715</v>
      </c>
      <c r="H5579" t="str">
        <f>INDEX('Vensim Variables'!$B:$B,MATCH(EPS!$B5579,'Vensim Variables'!$A:$A,0))</f>
        <v>g pollutant</v>
      </c>
      <c r="I5579" t="str">
        <f t="shared" si="174"/>
        <v>F gases</v>
      </c>
      <c r="J5579" t="e">
        <f>INDEX(NoSettings!$C:$C,MATCH(EPS!$A5579,NoSettings!$A:$A,0))</f>
        <v>#N/A</v>
      </c>
      <c r="K5579">
        <f>INDEX(GWP!$C$2:$C$13,MATCH(EPS!I5579,GWP!$B$2:$B$13,0))</f>
        <v>1</v>
      </c>
      <c r="L5579" s="4" t="e">
        <f t="shared" si="175"/>
        <v>#N/A</v>
      </c>
    </row>
    <row r="5580" spans="1:12">
      <c r="A5580" t="s">
        <v>2951</v>
      </c>
      <c r="B5580" t="s">
        <v>2878</v>
      </c>
      <c r="C5580" t="s">
        <v>1721</v>
      </c>
      <c r="D5580" t="s">
        <v>3245</v>
      </c>
      <c r="E5580" t="s">
        <v>1702</v>
      </c>
      <c r="H5580" t="str">
        <f>INDEX('Vensim Variables'!$B:$B,MATCH(EPS!$B5580,'Vensim Variables'!$A:$A,0))</f>
        <v>g pollutant</v>
      </c>
      <c r="I5580" t="str">
        <f t="shared" si="174"/>
        <v>CO2</v>
      </c>
      <c r="J5580" t="e">
        <f>INDEX(NoSettings!$C:$C,MATCH(EPS!$A5580,NoSettings!$A:$A,0))</f>
        <v>#N/A</v>
      </c>
      <c r="K5580">
        <f>INDEX(GWP!$C$2:$C$13,MATCH(EPS!I5580,GWP!$B$2:$B$13,0))</f>
        <v>1</v>
      </c>
      <c r="L5580" s="4" t="e">
        <f t="shared" si="175"/>
        <v>#N/A</v>
      </c>
    </row>
    <row r="5581" spans="1:12">
      <c r="A5581" t="s">
        <v>2952</v>
      </c>
      <c r="B5581" t="s">
        <v>2878</v>
      </c>
      <c r="C5581" t="s">
        <v>1721</v>
      </c>
      <c r="D5581" t="s">
        <v>3245</v>
      </c>
      <c r="E5581" t="s">
        <v>1705</v>
      </c>
      <c r="H5581" t="str">
        <f>INDEX('Vensim Variables'!$B:$B,MATCH(EPS!$B5581,'Vensim Variables'!$A:$A,0))</f>
        <v>g pollutant</v>
      </c>
      <c r="I5581" t="str">
        <f t="shared" si="174"/>
        <v>VOC</v>
      </c>
      <c r="J5581" t="e">
        <f>INDEX(NoSettings!$C:$C,MATCH(EPS!$A5581,NoSettings!$A:$A,0))</f>
        <v>#N/A</v>
      </c>
      <c r="K5581">
        <f>INDEX(GWP!$C$2:$C$13,MATCH(EPS!I5581,GWP!$B$2:$B$13,0))</f>
        <v>0</v>
      </c>
      <c r="L5581" s="4" t="e">
        <f t="shared" si="175"/>
        <v>#N/A</v>
      </c>
    </row>
    <row r="5582" spans="1:12">
      <c r="A5582" t="s">
        <v>2953</v>
      </c>
      <c r="B5582" t="s">
        <v>2878</v>
      </c>
      <c r="C5582" t="s">
        <v>1721</v>
      </c>
      <c r="D5582" t="s">
        <v>3245</v>
      </c>
      <c r="E5582" t="s">
        <v>1706</v>
      </c>
      <c r="H5582" t="str">
        <f>INDEX('Vensim Variables'!$B:$B,MATCH(EPS!$B5582,'Vensim Variables'!$A:$A,0))</f>
        <v>g pollutant</v>
      </c>
      <c r="I5582" t="str">
        <f t="shared" si="174"/>
        <v>CO</v>
      </c>
      <c r="J5582" t="e">
        <f>INDEX(NoSettings!$C:$C,MATCH(EPS!$A5582,NoSettings!$A:$A,0))</f>
        <v>#N/A</v>
      </c>
      <c r="K5582">
        <f>INDEX(GWP!$C$2:$C$13,MATCH(EPS!I5582,GWP!$B$2:$B$13,0))</f>
        <v>0</v>
      </c>
      <c r="L5582" s="4" t="e">
        <f t="shared" si="175"/>
        <v>#N/A</v>
      </c>
    </row>
    <row r="5583" spans="1:12">
      <c r="A5583" t="s">
        <v>2954</v>
      </c>
      <c r="B5583" t="s">
        <v>2878</v>
      </c>
      <c r="C5583" t="s">
        <v>1721</v>
      </c>
      <c r="D5583" t="s">
        <v>3245</v>
      </c>
      <c r="E5583" t="s">
        <v>1707</v>
      </c>
      <c r="H5583" t="str">
        <f>INDEX('Vensim Variables'!$B:$B,MATCH(EPS!$B5583,'Vensim Variables'!$A:$A,0))</f>
        <v>g pollutant</v>
      </c>
      <c r="I5583" t="str">
        <f t="shared" si="174"/>
        <v>NOx</v>
      </c>
      <c r="J5583" t="e">
        <f>INDEX(NoSettings!$C:$C,MATCH(EPS!$A5583,NoSettings!$A:$A,0))</f>
        <v>#N/A</v>
      </c>
      <c r="K5583">
        <f>INDEX(GWP!$C$2:$C$13,MATCH(EPS!I5583,GWP!$B$2:$B$13,0))</f>
        <v>0</v>
      </c>
      <c r="L5583" s="4" t="e">
        <f t="shared" si="175"/>
        <v>#N/A</v>
      </c>
    </row>
    <row r="5584" spans="1:12">
      <c r="A5584" t="s">
        <v>2955</v>
      </c>
      <c r="B5584" t="s">
        <v>2878</v>
      </c>
      <c r="C5584" t="s">
        <v>1721</v>
      </c>
      <c r="D5584" t="s">
        <v>3245</v>
      </c>
      <c r="E5584" t="s">
        <v>1708</v>
      </c>
      <c r="H5584" t="str">
        <f>INDEX('Vensim Variables'!$B:$B,MATCH(EPS!$B5584,'Vensim Variables'!$A:$A,0))</f>
        <v>g pollutant</v>
      </c>
      <c r="I5584" t="str">
        <f t="shared" si="174"/>
        <v>PM10</v>
      </c>
      <c r="J5584" t="e">
        <f>INDEX(NoSettings!$C:$C,MATCH(EPS!$A5584,NoSettings!$A:$A,0))</f>
        <v>#N/A</v>
      </c>
      <c r="K5584">
        <f>INDEX(GWP!$C$2:$C$13,MATCH(EPS!I5584,GWP!$B$2:$B$13,0))</f>
        <v>0</v>
      </c>
      <c r="L5584" s="4" t="e">
        <f t="shared" si="175"/>
        <v>#N/A</v>
      </c>
    </row>
    <row r="5585" spans="1:12">
      <c r="A5585" t="s">
        <v>2956</v>
      </c>
      <c r="B5585" t="s">
        <v>2878</v>
      </c>
      <c r="C5585" t="s">
        <v>1721</v>
      </c>
      <c r="D5585" t="s">
        <v>3245</v>
      </c>
      <c r="E5585" t="s">
        <v>1709</v>
      </c>
      <c r="H5585" t="str">
        <f>INDEX('Vensim Variables'!$B:$B,MATCH(EPS!$B5585,'Vensim Variables'!$A:$A,0))</f>
        <v>g pollutant</v>
      </c>
      <c r="I5585" t="str">
        <f t="shared" si="174"/>
        <v>PM25</v>
      </c>
      <c r="J5585" t="e">
        <f>INDEX(NoSettings!$C:$C,MATCH(EPS!$A5585,NoSettings!$A:$A,0))</f>
        <v>#N/A</v>
      </c>
      <c r="K5585">
        <f>INDEX(GWP!$C$2:$C$13,MATCH(EPS!I5585,GWP!$B$2:$B$13,0))</f>
        <v>0</v>
      </c>
      <c r="L5585" s="4" t="e">
        <f t="shared" si="175"/>
        <v>#N/A</v>
      </c>
    </row>
    <row r="5586" spans="1:12">
      <c r="A5586" t="s">
        <v>2957</v>
      </c>
      <c r="B5586" t="s">
        <v>2878</v>
      </c>
      <c r="C5586" t="s">
        <v>1721</v>
      </c>
      <c r="D5586" t="s">
        <v>3245</v>
      </c>
      <c r="E5586" t="s">
        <v>1710</v>
      </c>
      <c r="H5586" t="str">
        <f>INDEX('Vensim Variables'!$B:$B,MATCH(EPS!$B5586,'Vensim Variables'!$A:$A,0))</f>
        <v>g pollutant</v>
      </c>
      <c r="I5586" t="str">
        <f t="shared" si="174"/>
        <v>SOx</v>
      </c>
      <c r="J5586" t="e">
        <f>INDEX(NoSettings!$C:$C,MATCH(EPS!$A5586,NoSettings!$A:$A,0))</f>
        <v>#N/A</v>
      </c>
      <c r="K5586">
        <f>INDEX(GWP!$C$2:$C$13,MATCH(EPS!I5586,GWP!$B$2:$B$13,0))</f>
        <v>0</v>
      </c>
      <c r="L5586" s="4" t="e">
        <f t="shared" si="175"/>
        <v>#N/A</v>
      </c>
    </row>
    <row r="5587" spans="1:12">
      <c r="A5587" t="s">
        <v>2958</v>
      </c>
      <c r="B5587" t="s">
        <v>2878</v>
      </c>
      <c r="C5587" t="s">
        <v>1721</v>
      </c>
      <c r="D5587" t="s">
        <v>3245</v>
      </c>
      <c r="E5587" t="s">
        <v>1711</v>
      </c>
      <c r="H5587" t="str">
        <f>INDEX('Vensim Variables'!$B:$B,MATCH(EPS!$B5587,'Vensim Variables'!$A:$A,0))</f>
        <v>g pollutant</v>
      </c>
      <c r="I5587" t="str">
        <f t="shared" si="174"/>
        <v>BC</v>
      </c>
      <c r="J5587" t="e">
        <f>INDEX(NoSettings!$C:$C,MATCH(EPS!$A5587,NoSettings!$A:$A,0))</f>
        <v>#N/A</v>
      </c>
      <c r="K5587">
        <f>INDEX(GWP!$C$2:$C$13,MATCH(EPS!I5587,GWP!$B$2:$B$13,0))</f>
        <v>0</v>
      </c>
      <c r="L5587" s="4" t="e">
        <f t="shared" si="175"/>
        <v>#N/A</v>
      </c>
    </row>
    <row r="5588" spans="1:12">
      <c r="A5588" t="s">
        <v>2959</v>
      </c>
      <c r="B5588" t="s">
        <v>2878</v>
      </c>
      <c r="C5588" t="s">
        <v>1721</v>
      </c>
      <c r="D5588" t="s">
        <v>3245</v>
      </c>
      <c r="E5588" t="s">
        <v>1712</v>
      </c>
      <c r="H5588" t="str">
        <f>INDEX('Vensim Variables'!$B:$B,MATCH(EPS!$B5588,'Vensim Variables'!$A:$A,0))</f>
        <v>g pollutant</v>
      </c>
      <c r="I5588" t="str">
        <f t="shared" si="174"/>
        <v>OC</v>
      </c>
      <c r="J5588" t="e">
        <f>INDEX(NoSettings!$C:$C,MATCH(EPS!$A5588,NoSettings!$A:$A,0))</f>
        <v>#N/A</v>
      </c>
      <c r="K5588">
        <f>INDEX(GWP!$C$2:$C$13,MATCH(EPS!I5588,GWP!$B$2:$B$13,0))</f>
        <v>0</v>
      </c>
      <c r="L5588" s="4" t="e">
        <f t="shared" si="175"/>
        <v>#N/A</v>
      </c>
    </row>
    <row r="5589" spans="1:12">
      <c r="A5589" t="s">
        <v>2960</v>
      </c>
      <c r="B5589" t="s">
        <v>2878</v>
      </c>
      <c r="C5589" t="s">
        <v>1721</v>
      </c>
      <c r="D5589" t="s">
        <v>3245</v>
      </c>
      <c r="E5589" t="s">
        <v>1713</v>
      </c>
      <c r="H5589" t="str">
        <f>INDEX('Vensim Variables'!$B:$B,MATCH(EPS!$B5589,'Vensim Variables'!$A:$A,0))</f>
        <v>g pollutant</v>
      </c>
      <c r="I5589" t="str">
        <f t="shared" si="174"/>
        <v>CH4</v>
      </c>
      <c r="J5589" t="e">
        <f>INDEX(NoSettings!$C:$C,MATCH(EPS!$A5589,NoSettings!$A:$A,0))</f>
        <v>#N/A</v>
      </c>
      <c r="K5589">
        <f>INDEX(GWP!$C$2:$C$13,MATCH(EPS!I5589,GWP!$B$2:$B$13,0))</f>
        <v>28</v>
      </c>
      <c r="L5589" s="4" t="e">
        <f t="shared" si="175"/>
        <v>#N/A</v>
      </c>
    </row>
    <row r="5590" spans="1:12">
      <c r="A5590" t="s">
        <v>2961</v>
      </c>
      <c r="B5590" t="s">
        <v>2878</v>
      </c>
      <c r="C5590" t="s">
        <v>1721</v>
      </c>
      <c r="D5590" t="s">
        <v>3245</v>
      </c>
      <c r="E5590" t="s">
        <v>1714</v>
      </c>
      <c r="H5590" t="str">
        <f>INDEX('Vensim Variables'!$B:$B,MATCH(EPS!$B5590,'Vensim Variables'!$A:$A,0))</f>
        <v>g pollutant</v>
      </c>
      <c r="I5590" t="str">
        <f t="shared" si="174"/>
        <v>N2O</v>
      </c>
      <c r="J5590" t="e">
        <f>INDEX(NoSettings!$C:$C,MATCH(EPS!$A5590,NoSettings!$A:$A,0))</f>
        <v>#N/A</v>
      </c>
      <c r="K5590">
        <f>INDEX(GWP!$C$2:$C$13,MATCH(EPS!I5590,GWP!$B$2:$B$13,0))</f>
        <v>265</v>
      </c>
      <c r="L5590" s="4" t="e">
        <f t="shared" si="175"/>
        <v>#N/A</v>
      </c>
    </row>
    <row r="5591" spans="1:12">
      <c r="A5591" t="s">
        <v>2962</v>
      </c>
      <c r="B5591" t="s">
        <v>2878</v>
      </c>
      <c r="C5591" t="s">
        <v>1721</v>
      </c>
      <c r="D5591" t="s">
        <v>3245</v>
      </c>
      <c r="E5591" t="s">
        <v>1715</v>
      </c>
      <c r="H5591" t="str">
        <f>INDEX('Vensim Variables'!$B:$B,MATCH(EPS!$B5591,'Vensim Variables'!$A:$A,0))</f>
        <v>g pollutant</v>
      </c>
      <c r="I5591" t="str">
        <f t="shared" si="174"/>
        <v>F gases</v>
      </c>
      <c r="J5591" t="e">
        <f>INDEX(NoSettings!$C:$C,MATCH(EPS!$A5591,NoSettings!$A:$A,0))</f>
        <v>#N/A</v>
      </c>
      <c r="K5591">
        <f>INDEX(GWP!$C$2:$C$13,MATCH(EPS!I5591,GWP!$B$2:$B$13,0))</f>
        <v>1</v>
      </c>
      <c r="L5591" s="4" t="e">
        <f t="shared" si="175"/>
        <v>#N/A</v>
      </c>
    </row>
    <row r="5592" spans="1:12">
      <c r="A5592" t="s">
        <v>2963</v>
      </c>
      <c r="B5592" t="s">
        <v>2878</v>
      </c>
      <c r="C5592" t="s">
        <v>1721</v>
      </c>
      <c r="D5592" t="s">
        <v>3246</v>
      </c>
      <c r="E5592" t="s">
        <v>1702</v>
      </c>
      <c r="H5592" t="str">
        <f>INDEX('Vensim Variables'!$B:$B,MATCH(EPS!$B5592,'Vensim Variables'!$A:$A,0))</f>
        <v>g pollutant</v>
      </c>
      <c r="I5592" t="str">
        <f t="shared" si="174"/>
        <v>CO2</v>
      </c>
      <c r="J5592" t="e">
        <f>INDEX(NoSettings!$C:$C,MATCH(EPS!$A5592,NoSettings!$A:$A,0))</f>
        <v>#N/A</v>
      </c>
      <c r="K5592">
        <f>INDEX(GWP!$C$2:$C$13,MATCH(EPS!I5592,GWP!$B$2:$B$13,0))</f>
        <v>1</v>
      </c>
      <c r="L5592" s="4" t="e">
        <f t="shared" si="175"/>
        <v>#N/A</v>
      </c>
    </row>
    <row r="5593" spans="1:12">
      <c r="A5593" t="s">
        <v>2964</v>
      </c>
      <c r="B5593" t="s">
        <v>2878</v>
      </c>
      <c r="C5593" t="s">
        <v>1721</v>
      </c>
      <c r="D5593" t="s">
        <v>3246</v>
      </c>
      <c r="E5593" t="s">
        <v>1705</v>
      </c>
      <c r="H5593" t="str">
        <f>INDEX('Vensim Variables'!$B:$B,MATCH(EPS!$B5593,'Vensim Variables'!$A:$A,0))</f>
        <v>g pollutant</v>
      </c>
      <c r="I5593" t="str">
        <f t="shared" si="174"/>
        <v>VOC</v>
      </c>
      <c r="J5593" t="e">
        <f>INDEX(NoSettings!$C:$C,MATCH(EPS!$A5593,NoSettings!$A:$A,0))</f>
        <v>#N/A</v>
      </c>
      <c r="K5593">
        <f>INDEX(GWP!$C$2:$C$13,MATCH(EPS!I5593,GWP!$B$2:$B$13,0))</f>
        <v>0</v>
      </c>
      <c r="L5593" s="4" t="e">
        <f t="shared" si="175"/>
        <v>#N/A</v>
      </c>
    </row>
    <row r="5594" spans="1:12">
      <c r="A5594" t="s">
        <v>2965</v>
      </c>
      <c r="B5594" t="s">
        <v>2878</v>
      </c>
      <c r="C5594" t="s">
        <v>1721</v>
      </c>
      <c r="D5594" t="s">
        <v>3246</v>
      </c>
      <c r="E5594" t="s">
        <v>1706</v>
      </c>
      <c r="H5594" t="str">
        <f>INDEX('Vensim Variables'!$B:$B,MATCH(EPS!$B5594,'Vensim Variables'!$A:$A,0))</f>
        <v>g pollutant</v>
      </c>
      <c r="I5594" t="str">
        <f t="shared" si="174"/>
        <v>CO</v>
      </c>
      <c r="J5594" t="e">
        <f>INDEX(NoSettings!$C:$C,MATCH(EPS!$A5594,NoSettings!$A:$A,0))</f>
        <v>#N/A</v>
      </c>
      <c r="K5594">
        <f>INDEX(GWP!$C$2:$C$13,MATCH(EPS!I5594,GWP!$B$2:$B$13,0))</f>
        <v>0</v>
      </c>
      <c r="L5594" s="4" t="e">
        <f t="shared" si="175"/>
        <v>#N/A</v>
      </c>
    </row>
    <row r="5595" spans="1:12">
      <c r="A5595" t="s">
        <v>2966</v>
      </c>
      <c r="B5595" t="s">
        <v>2878</v>
      </c>
      <c r="C5595" t="s">
        <v>1721</v>
      </c>
      <c r="D5595" t="s">
        <v>3246</v>
      </c>
      <c r="E5595" t="s">
        <v>1707</v>
      </c>
      <c r="H5595" t="str">
        <f>INDEX('Vensim Variables'!$B:$B,MATCH(EPS!$B5595,'Vensim Variables'!$A:$A,0))</f>
        <v>g pollutant</v>
      </c>
      <c r="I5595" t="str">
        <f t="shared" si="174"/>
        <v>NOx</v>
      </c>
      <c r="J5595" t="e">
        <f>INDEX(NoSettings!$C:$C,MATCH(EPS!$A5595,NoSettings!$A:$A,0))</f>
        <v>#N/A</v>
      </c>
      <c r="K5595">
        <f>INDEX(GWP!$C$2:$C$13,MATCH(EPS!I5595,GWP!$B$2:$B$13,0))</f>
        <v>0</v>
      </c>
      <c r="L5595" s="4" t="e">
        <f t="shared" si="175"/>
        <v>#N/A</v>
      </c>
    </row>
    <row r="5596" spans="1:12">
      <c r="A5596" t="s">
        <v>2967</v>
      </c>
      <c r="B5596" t="s">
        <v>2878</v>
      </c>
      <c r="C5596" t="s">
        <v>1721</v>
      </c>
      <c r="D5596" t="s">
        <v>3246</v>
      </c>
      <c r="E5596" t="s">
        <v>1708</v>
      </c>
      <c r="H5596" t="str">
        <f>INDEX('Vensim Variables'!$B:$B,MATCH(EPS!$B5596,'Vensim Variables'!$A:$A,0))</f>
        <v>g pollutant</v>
      </c>
      <c r="I5596" t="str">
        <f t="shared" si="174"/>
        <v>PM10</v>
      </c>
      <c r="J5596" t="e">
        <f>INDEX(NoSettings!$C:$C,MATCH(EPS!$A5596,NoSettings!$A:$A,0))</f>
        <v>#N/A</v>
      </c>
      <c r="K5596">
        <f>INDEX(GWP!$C$2:$C$13,MATCH(EPS!I5596,GWP!$B$2:$B$13,0))</f>
        <v>0</v>
      </c>
      <c r="L5596" s="4" t="e">
        <f t="shared" si="175"/>
        <v>#N/A</v>
      </c>
    </row>
    <row r="5597" spans="1:12">
      <c r="A5597" t="s">
        <v>2968</v>
      </c>
      <c r="B5597" t="s">
        <v>2878</v>
      </c>
      <c r="C5597" t="s">
        <v>1721</v>
      </c>
      <c r="D5597" t="s">
        <v>3246</v>
      </c>
      <c r="E5597" t="s">
        <v>1709</v>
      </c>
      <c r="H5597" t="str">
        <f>INDEX('Vensim Variables'!$B:$B,MATCH(EPS!$B5597,'Vensim Variables'!$A:$A,0))</f>
        <v>g pollutant</v>
      </c>
      <c r="I5597" t="str">
        <f t="shared" si="174"/>
        <v>PM25</v>
      </c>
      <c r="J5597" t="e">
        <f>INDEX(NoSettings!$C:$C,MATCH(EPS!$A5597,NoSettings!$A:$A,0))</f>
        <v>#N/A</v>
      </c>
      <c r="K5597">
        <f>INDEX(GWP!$C$2:$C$13,MATCH(EPS!I5597,GWP!$B$2:$B$13,0))</f>
        <v>0</v>
      </c>
      <c r="L5597" s="4" t="e">
        <f t="shared" si="175"/>
        <v>#N/A</v>
      </c>
    </row>
    <row r="5598" spans="1:12">
      <c r="A5598" t="s">
        <v>2969</v>
      </c>
      <c r="B5598" t="s">
        <v>2878</v>
      </c>
      <c r="C5598" t="s">
        <v>1721</v>
      </c>
      <c r="D5598" t="s">
        <v>3246</v>
      </c>
      <c r="E5598" t="s">
        <v>1710</v>
      </c>
      <c r="H5598" t="str">
        <f>INDEX('Vensim Variables'!$B:$B,MATCH(EPS!$B5598,'Vensim Variables'!$A:$A,0))</f>
        <v>g pollutant</v>
      </c>
      <c r="I5598" t="str">
        <f t="shared" si="174"/>
        <v>SOx</v>
      </c>
      <c r="J5598" t="e">
        <f>INDEX(NoSettings!$C:$C,MATCH(EPS!$A5598,NoSettings!$A:$A,0))</f>
        <v>#N/A</v>
      </c>
      <c r="K5598">
        <f>INDEX(GWP!$C$2:$C$13,MATCH(EPS!I5598,GWP!$B$2:$B$13,0))</f>
        <v>0</v>
      </c>
      <c r="L5598" s="4" t="e">
        <f t="shared" si="175"/>
        <v>#N/A</v>
      </c>
    </row>
    <row r="5599" spans="1:12">
      <c r="A5599" t="s">
        <v>2970</v>
      </c>
      <c r="B5599" t="s">
        <v>2878</v>
      </c>
      <c r="C5599" t="s">
        <v>1721</v>
      </c>
      <c r="D5599" t="s">
        <v>3246</v>
      </c>
      <c r="E5599" t="s">
        <v>1711</v>
      </c>
      <c r="H5599" t="str">
        <f>INDEX('Vensim Variables'!$B:$B,MATCH(EPS!$B5599,'Vensim Variables'!$A:$A,0))</f>
        <v>g pollutant</v>
      </c>
      <c r="I5599" t="str">
        <f t="shared" si="174"/>
        <v>BC</v>
      </c>
      <c r="J5599" t="e">
        <f>INDEX(NoSettings!$C:$C,MATCH(EPS!$A5599,NoSettings!$A:$A,0))</f>
        <v>#N/A</v>
      </c>
      <c r="K5599">
        <f>INDEX(GWP!$C$2:$C$13,MATCH(EPS!I5599,GWP!$B$2:$B$13,0))</f>
        <v>0</v>
      </c>
      <c r="L5599" s="4" t="e">
        <f t="shared" si="175"/>
        <v>#N/A</v>
      </c>
    </row>
    <row r="5600" spans="1:12">
      <c r="A5600" t="s">
        <v>2971</v>
      </c>
      <c r="B5600" t="s">
        <v>2878</v>
      </c>
      <c r="C5600" t="s">
        <v>1721</v>
      </c>
      <c r="D5600" t="s">
        <v>3246</v>
      </c>
      <c r="E5600" t="s">
        <v>1712</v>
      </c>
      <c r="H5600" t="str">
        <f>INDEX('Vensim Variables'!$B:$B,MATCH(EPS!$B5600,'Vensim Variables'!$A:$A,0))</f>
        <v>g pollutant</v>
      </c>
      <c r="I5600" t="str">
        <f t="shared" si="174"/>
        <v>OC</v>
      </c>
      <c r="J5600" t="e">
        <f>INDEX(NoSettings!$C:$C,MATCH(EPS!$A5600,NoSettings!$A:$A,0))</f>
        <v>#N/A</v>
      </c>
      <c r="K5600">
        <f>INDEX(GWP!$C$2:$C$13,MATCH(EPS!I5600,GWP!$B$2:$B$13,0))</f>
        <v>0</v>
      </c>
      <c r="L5600" s="4" t="e">
        <f t="shared" si="175"/>
        <v>#N/A</v>
      </c>
    </row>
    <row r="5601" spans="1:12">
      <c r="A5601" t="s">
        <v>2972</v>
      </c>
      <c r="B5601" t="s">
        <v>2878</v>
      </c>
      <c r="C5601" t="s">
        <v>1721</v>
      </c>
      <c r="D5601" t="s">
        <v>3246</v>
      </c>
      <c r="E5601" t="s">
        <v>1713</v>
      </c>
      <c r="H5601" t="str">
        <f>INDEX('Vensim Variables'!$B:$B,MATCH(EPS!$B5601,'Vensim Variables'!$A:$A,0))</f>
        <v>g pollutant</v>
      </c>
      <c r="I5601" t="str">
        <f t="shared" si="174"/>
        <v>CH4</v>
      </c>
      <c r="J5601" t="e">
        <f>INDEX(NoSettings!$C:$C,MATCH(EPS!$A5601,NoSettings!$A:$A,0))</f>
        <v>#N/A</v>
      </c>
      <c r="K5601">
        <f>INDEX(GWP!$C$2:$C$13,MATCH(EPS!I5601,GWP!$B$2:$B$13,0))</f>
        <v>28</v>
      </c>
      <c r="L5601" s="4" t="e">
        <f t="shared" si="175"/>
        <v>#N/A</v>
      </c>
    </row>
    <row r="5602" spans="1:12">
      <c r="A5602" t="s">
        <v>2973</v>
      </c>
      <c r="B5602" t="s">
        <v>2878</v>
      </c>
      <c r="C5602" t="s">
        <v>1721</v>
      </c>
      <c r="D5602" t="s">
        <v>3246</v>
      </c>
      <c r="E5602" t="s">
        <v>1714</v>
      </c>
      <c r="H5602" t="str">
        <f>INDEX('Vensim Variables'!$B:$B,MATCH(EPS!$B5602,'Vensim Variables'!$A:$A,0))</f>
        <v>g pollutant</v>
      </c>
      <c r="I5602" t="str">
        <f t="shared" si="174"/>
        <v>N2O</v>
      </c>
      <c r="J5602" t="e">
        <f>INDEX(NoSettings!$C:$C,MATCH(EPS!$A5602,NoSettings!$A:$A,0))</f>
        <v>#N/A</v>
      </c>
      <c r="K5602">
        <f>INDEX(GWP!$C$2:$C$13,MATCH(EPS!I5602,GWP!$B$2:$B$13,0))</f>
        <v>265</v>
      </c>
      <c r="L5602" s="4" t="e">
        <f t="shared" si="175"/>
        <v>#N/A</v>
      </c>
    </row>
    <row r="5603" spans="1:12">
      <c r="A5603" t="s">
        <v>2974</v>
      </c>
      <c r="B5603" t="s">
        <v>2878</v>
      </c>
      <c r="C5603" t="s">
        <v>1721</v>
      </c>
      <c r="D5603" t="s">
        <v>3246</v>
      </c>
      <c r="E5603" t="s">
        <v>1715</v>
      </c>
      <c r="H5603" t="str">
        <f>INDEX('Vensim Variables'!$B:$B,MATCH(EPS!$B5603,'Vensim Variables'!$A:$A,0))</f>
        <v>g pollutant</v>
      </c>
      <c r="I5603" t="str">
        <f t="shared" si="174"/>
        <v>F gases</v>
      </c>
      <c r="J5603" t="e">
        <f>INDEX(NoSettings!$C:$C,MATCH(EPS!$A5603,NoSettings!$A:$A,0))</f>
        <v>#N/A</v>
      </c>
      <c r="K5603">
        <f>INDEX(GWP!$C$2:$C$13,MATCH(EPS!I5603,GWP!$B$2:$B$13,0))</f>
        <v>1</v>
      </c>
      <c r="L5603" s="4" t="e">
        <f t="shared" si="175"/>
        <v>#N/A</v>
      </c>
    </row>
    <row r="5604" spans="1:12">
      <c r="A5604" t="s">
        <v>2975</v>
      </c>
      <c r="B5604" t="s">
        <v>2878</v>
      </c>
      <c r="C5604" t="s">
        <v>1721</v>
      </c>
      <c r="D5604" t="s">
        <v>3247</v>
      </c>
      <c r="E5604" t="s">
        <v>1702</v>
      </c>
      <c r="H5604" t="str">
        <f>INDEX('Vensim Variables'!$B:$B,MATCH(EPS!$B5604,'Vensim Variables'!$A:$A,0))</f>
        <v>g pollutant</v>
      </c>
      <c r="I5604" t="str">
        <f t="shared" si="174"/>
        <v>CO2</v>
      </c>
      <c r="J5604" t="e">
        <f>INDEX(NoSettings!$C:$C,MATCH(EPS!$A5604,NoSettings!$A:$A,0))</f>
        <v>#N/A</v>
      </c>
      <c r="K5604">
        <f>INDEX(GWP!$C$2:$C$13,MATCH(EPS!I5604,GWP!$B$2:$B$13,0))</f>
        <v>1</v>
      </c>
      <c r="L5604" s="4" t="e">
        <f t="shared" si="175"/>
        <v>#N/A</v>
      </c>
    </row>
    <row r="5605" spans="1:12">
      <c r="A5605" t="s">
        <v>2976</v>
      </c>
      <c r="B5605" t="s">
        <v>2878</v>
      </c>
      <c r="C5605" t="s">
        <v>1721</v>
      </c>
      <c r="D5605" t="s">
        <v>3247</v>
      </c>
      <c r="E5605" t="s">
        <v>1705</v>
      </c>
      <c r="H5605" t="str">
        <f>INDEX('Vensim Variables'!$B:$B,MATCH(EPS!$B5605,'Vensim Variables'!$A:$A,0))</f>
        <v>g pollutant</v>
      </c>
      <c r="I5605" t="str">
        <f t="shared" si="174"/>
        <v>VOC</v>
      </c>
      <c r="J5605" t="e">
        <f>INDEX(NoSettings!$C:$C,MATCH(EPS!$A5605,NoSettings!$A:$A,0))</f>
        <v>#N/A</v>
      </c>
      <c r="K5605">
        <f>INDEX(GWP!$C$2:$C$13,MATCH(EPS!I5605,GWP!$B$2:$B$13,0))</f>
        <v>0</v>
      </c>
      <c r="L5605" s="4" t="e">
        <f t="shared" si="175"/>
        <v>#N/A</v>
      </c>
    </row>
    <row r="5606" spans="1:12">
      <c r="A5606" t="s">
        <v>2977</v>
      </c>
      <c r="B5606" t="s">
        <v>2878</v>
      </c>
      <c r="C5606" t="s">
        <v>1721</v>
      </c>
      <c r="D5606" t="s">
        <v>3247</v>
      </c>
      <c r="E5606" t="s">
        <v>1706</v>
      </c>
      <c r="H5606" t="str">
        <f>INDEX('Vensim Variables'!$B:$B,MATCH(EPS!$B5606,'Vensim Variables'!$A:$A,0))</f>
        <v>g pollutant</v>
      </c>
      <c r="I5606" t="str">
        <f t="shared" si="174"/>
        <v>CO</v>
      </c>
      <c r="J5606" t="e">
        <f>INDEX(NoSettings!$C:$C,MATCH(EPS!$A5606,NoSettings!$A:$A,0))</f>
        <v>#N/A</v>
      </c>
      <c r="K5606">
        <f>INDEX(GWP!$C$2:$C$13,MATCH(EPS!I5606,GWP!$B$2:$B$13,0))</f>
        <v>0</v>
      </c>
      <c r="L5606" s="4" t="e">
        <f t="shared" si="175"/>
        <v>#N/A</v>
      </c>
    </row>
    <row r="5607" spans="1:12">
      <c r="A5607" t="s">
        <v>2978</v>
      </c>
      <c r="B5607" t="s">
        <v>2878</v>
      </c>
      <c r="C5607" t="s">
        <v>1721</v>
      </c>
      <c r="D5607" t="s">
        <v>3247</v>
      </c>
      <c r="E5607" t="s">
        <v>1707</v>
      </c>
      <c r="H5607" t="str">
        <f>INDEX('Vensim Variables'!$B:$B,MATCH(EPS!$B5607,'Vensim Variables'!$A:$A,0))</f>
        <v>g pollutant</v>
      </c>
      <c r="I5607" t="str">
        <f t="shared" si="174"/>
        <v>NOx</v>
      </c>
      <c r="J5607" t="e">
        <f>INDEX(NoSettings!$C:$C,MATCH(EPS!$A5607,NoSettings!$A:$A,0))</f>
        <v>#N/A</v>
      </c>
      <c r="K5607">
        <f>INDEX(GWP!$C$2:$C$13,MATCH(EPS!I5607,GWP!$B$2:$B$13,0))</f>
        <v>0</v>
      </c>
      <c r="L5607" s="4" t="e">
        <f t="shared" si="175"/>
        <v>#N/A</v>
      </c>
    </row>
    <row r="5608" spans="1:12">
      <c r="A5608" t="s">
        <v>2979</v>
      </c>
      <c r="B5608" t="s">
        <v>2878</v>
      </c>
      <c r="C5608" t="s">
        <v>1721</v>
      </c>
      <c r="D5608" t="s">
        <v>3247</v>
      </c>
      <c r="E5608" t="s">
        <v>1708</v>
      </c>
      <c r="H5608" t="str">
        <f>INDEX('Vensim Variables'!$B:$B,MATCH(EPS!$B5608,'Vensim Variables'!$A:$A,0))</f>
        <v>g pollutant</v>
      </c>
      <c r="I5608" t="str">
        <f t="shared" si="174"/>
        <v>PM10</v>
      </c>
      <c r="J5608" t="e">
        <f>INDEX(NoSettings!$C:$C,MATCH(EPS!$A5608,NoSettings!$A:$A,0))</f>
        <v>#N/A</v>
      </c>
      <c r="K5608">
        <f>INDEX(GWP!$C$2:$C$13,MATCH(EPS!I5608,GWP!$B$2:$B$13,0))</f>
        <v>0</v>
      </c>
      <c r="L5608" s="4" t="e">
        <f t="shared" si="175"/>
        <v>#N/A</v>
      </c>
    </row>
    <row r="5609" spans="1:12">
      <c r="A5609" t="s">
        <v>2980</v>
      </c>
      <c r="B5609" t="s">
        <v>2878</v>
      </c>
      <c r="C5609" t="s">
        <v>1721</v>
      </c>
      <c r="D5609" t="s">
        <v>3247</v>
      </c>
      <c r="E5609" t="s">
        <v>1709</v>
      </c>
      <c r="H5609" t="str">
        <f>INDEX('Vensim Variables'!$B:$B,MATCH(EPS!$B5609,'Vensim Variables'!$A:$A,0))</f>
        <v>g pollutant</v>
      </c>
      <c r="I5609" t="str">
        <f t="shared" si="174"/>
        <v>PM25</v>
      </c>
      <c r="J5609" t="e">
        <f>INDEX(NoSettings!$C:$C,MATCH(EPS!$A5609,NoSettings!$A:$A,0))</f>
        <v>#N/A</v>
      </c>
      <c r="K5609">
        <f>INDEX(GWP!$C$2:$C$13,MATCH(EPS!I5609,GWP!$B$2:$B$13,0))</f>
        <v>0</v>
      </c>
      <c r="L5609" s="4" t="e">
        <f t="shared" si="175"/>
        <v>#N/A</v>
      </c>
    </row>
    <row r="5610" spans="1:12">
      <c r="A5610" t="s">
        <v>2981</v>
      </c>
      <c r="B5610" t="s">
        <v>2878</v>
      </c>
      <c r="C5610" t="s">
        <v>1721</v>
      </c>
      <c r="D5610" t="s">
        <v>3247</v>
      </c>
      <c r="E5610" t="s">
        <v>1710</v>
      </c>
      <c r="H5610" t="str">
        <f>INDEX('Vensim Variables'!$B:$B,MATCH(EPS!$B5610,'Vensim Variables'!$A:$A,0))</f>
        <v>g pollutant</v>
      </c>
      <c r="I5610" t="str">
        <f t="shared" si="174"/>
        <v>SOx</v>
      </c>
      <c r="J5610" t="e">
        <f>INDEX(NoSettings!$C:$C,MATCH(EPS!$A5610,NoSettings!$A:$A,0))</f>
        <v>#N/A</v>
      </c>
      <c r="K5610">
        <f>INDEX(GWP!$C$2:$C$13,MATCH(EPS!I5610,GWP!$B$2:$B$13,0))</f>
        <v>0</v>
      </c>
      <c r="L5610" s="4" t="e">
        <f t="shared" si="175"/>
        <v>#N/A</v>
      </c>
    </row>
    <row r="5611" spans="1:12">
      <c r="A5611" t="s">
        <v>2982</v>
      </c>
      <c r="B5611" t="s">
        <v>2878</v>
      </c>
      <c r="C5611" t="s">
        <v>1721</v>
      </c>
      <c r="D5611" t="s">
        <v>3247</v>
      </c>
      <c r="E5611" t="s">
        <v>1711</v>
      </c>
      <c r="H5611" t="str">
        <f>INDEX('Vensim Variables'!$B:$B,MATCH(EPS!$B5611,'Vensim Variables'!$A:$A,0))</f>
        <v>g pollutant</v>
      </c>
      <c r="I5611" t="str">
        <f t="shared" si="174"/>
        <v>BC</v>
      </c>
      <c r="J5611" t="e">
        <f>INDEX(NoSettings!$C:$C,MATCH(EPS!$A5611,NoSettings!$A:$A,0))</f>
        <v>#N/A</v>
      </c>
      <c r="K5611">
        <f>INDEX(GWP!$C$2:$C$13,MATCH(EPS!I5611,GWP!$B$2:$B$13,0))</f>
        <v>0</v>
      </c>
      <c r="L5611" s="4" t="e">
        <f t="shared" si="175"/>
        <v>#N/A</v>
      </c>
    </row>
    <row r="5612" spans="1:12">
      <c r="A5612" t="s">
        <v>2983</v>
      </c>
      <c r="B5612" t="s">
        <v>2878</v>
      </c>
      <c r="C5612" t="s">
        <v>1721</v>
      </c>
      <c r="D5612" t="s">
        <v>3247</v>
      </c>
      <c r="E5612" t="s">
        <v>1712</v>
      </c>
      <c r="H5612" t="str">
        <f>INDEX('Vensim Variables'!$B:$B,MATCH(EPS!$B5612,'Vensim Variables'!$A:$A,0))</f>
        <v>g pollutant</v>
      </c>
      <c r="I5612" t="str">
        <f t="shared" si="174"/>
        <v>OC</v>
      </c>
      <c r="J5612" t="e">
        <f>INDEX(NoSettings!$C:$C,MATCH(EPS!$A5612,NoSettings!$A:$A,0))</f>
        <v>#N/A</v>
      </c>
      <c r="K5612">
        <f>INDEX(GWP!$C$2:$C$13,MATCH(EPS!I5612,GWP!$B$2:$B$13,0))</f>
        <v>0</v>
      </c>
      <c r="L5612" s="4" t="e">
        <f t="shared" si="175"/>
        <v>#N/A</v>
      </c>
    </row>
    <row r="5613" spans="1:12">
      <c r="A5613" t="s">
        <v>2984</v>
      </c>
      <c r="B5613" t="s">
        <v>2878</v>
      </c>
      <c r="C5613" t="s">
        <v>1721</v>
      </c>
      <c r="D5613" t="s">
        <v>3247</v>
      </c>
      <c r="E5613" t="s">
        <v>1713</v>
      </c>
      <c r="H5613" t="str">
        <f>INDEX('Vensim Variables'!$B:$B,MATCH(EPS!$B5613,'Vensim Variables'!$A:$A,0))</f>
        <v>g pollutant</v>
      </c>
      <c r="I5613" t="str">
        <f t="shared" si="174"/>
        <v>CH4</v>
      </c>
      <c r="J5613" t="e">
        <f>INDEX(NoSettings!$C:$C,MATCH(EPS!$A5613,NoSettings!$A:$A,0))</f>
        <v>#N/A</v>
      </c>
      <c r="K5613">
        <f>INDEX(GWP!$C$2:$C$13,MATCH(EPS!I5613,GWP!$B$2:$B$13,0))</f>
        <v>28</v>
      </c>
      <c r="L5613" s="4" t="e">
        <f t="shared" si="175"/>
        <v>#N/A</v>
      </c>
    </row>
    <row r="5614" spans="1:12">
      <c r="A5614" t="s">
        <v>2985</v>
      </c>
      <c r="B5614" t="s">
        <v>2878</v>
      </c>
      <c r="C5614" t="s">
        <v>1721</v>
      </c>
      <c r="D5614" t="s">
        <v>3247</v>
      </c>
      <c r="E5614" t="s">
        <v>1714</v>
      </c>
      <c r="H5614" t="str">
        <f>INDEX('Vensim Variables'!$B:$B,MATCH(EPS!$B5614,'Vensim Variables'!$A:$A,0))</f>
        <v>g pollutant</v>
      </c>
      <c r="I5614" t="str">
        <f t="shared" si="174"/>
        <v>N2O</v>
      </c>
      <c r="J5614" t="e">
        <f>INDEX(NoSettings!$C:$C,MATCH(EPS!$A5614,NoSettings!$A:$A,0))</f>
        <v>#N/A</v>
      </c>
      <c r="K5614">
        <f>INDEX(GWP!$C$2:$C$13,MATCH(EPS!I5614,GWP!$B$2:$B$13,0))</f>
        <v>265</v>
      </c>
      <c r="L5614" s="4" t="e">
        <f t="shared" si="175"/>
        <v>#N/A</v>
      </c>
    </row>
    <row r="5615" spans="1:12">
      <c r="A5615" t="s">
        <v>2986</v>
      </c>
      <c r="B5615" t="s">
        <v>2878</v>
      </c>
      <c r="C5615" t="s">
        <v>1721</v>
      </c>
      <c r="D5615" t="s">
        <v>3247</v>
      </c>
      <c r="E5615" t="s">
        <v>1715</v>
      </c>
      <c r="H5615" t="str">
        <f>INDEX('Vensim Variables'!$B:$B,MATCH(EPS!$B5615,'Vensim Variables'!$A:$A,0))</f>
        <v>g pollutant</v>
      </c>
      <c r="I5615" t="str">
        <f t="shared" si="174"/>
        <v>F gases</v>
      </c>
      <c r="J5615" t="e">
        <f>INDEX(NoSettings!$C:$C,MATCH(EPS!$A5615,NoSettings!$A:$A,0))</f>
        <v>#N/A</v>
      </c>
      <c r="K5615">
        <f>INDEX(GWP!$C$2:$C$13,MATCH(EPS!I5615,GWP!$B$2:$B$13,0))</f>
        <v>1</v>
      </c>
      <c r="L5615" s="4" t="e">
        <f t="shared" si="175"/>
        <v>#N/A</v>
      </c>
    </row>
    <row r="5616" spans="1:12">
      <c r="A5616" t="s">
        <v>2987</v>
      </c>
      <c r="B5616" t="s">
        <v>2878</v>
      </c>
      <c r="C5616" t="s">
        <v>1721</v>
      </c>
      <c r="D5616" t="s">
        <v>3248</v>
      </c>
      <c r="E5616" t="s">
        <v>1702</v>
      </c>
      <c r="H5616" t="str">
        <f>INDEX('Vensim Variables'!$B:$B,MATCH(EPS!$B5616,'Vensim Variables'!$A:$A,0))</f>
        <v>g pollutant</v>
      </c>
      <c r="I5616" t="str">
        <f t="shared" si="174"/>
        <v>CO2</v>
      </c>
      <c r="J5616" t="e">
        <f>INDEX(NoSettings!$C:$C,MATCH(EPS!$A5616,NoSettings!$A:$A,0))</f>
        <v>#N/A</v>
      </c>
      <c r="K5616">
        <f>INDEX(GWP!$C$2:$C$13,MATCH(EPS!I5616,GWP!$B$2:$B$13,0))</f>
        <v>1</v>
      </c>
      <c r="L5616" s="4" t="e">
        <f t="shared" si="175"/>
        <v>#N/A</v>
      </c>
    </row>
    <row r="5617" spans="1:12">
      <c r="A5617" t="s">
        <v>2988</v>
      </c>
      <c r="B5617" t="s">
        <v>2878</v>
      </c>
      <c r="C5617" t="s">
        <v>1721</v>
      </c>
      <c r="D5617" t="s">
        <v>3248</v>
      </c>
      <c r="E5617" t="s">
        <v>1705</v>
      </c>
      <c r="H5617" t="str">
        <f>INDEX('Vensim Variables'!$B:$B,MATCH(EPS!$B5617,'Vensim Variables'!$A:$A,0))</f>
        <v>g pollutant</v>
      </c>
      <c r="I5617" t="str">
        <f t="shared" si="174"/>
        <v>VOC</v>
      </c>
      <c r="J5617" t="e">
        <f>INDEX(NoSettings!$C:$C,MATCH(EPS!$A5617,NoSettings!$A:$A,0))</f>
        <v>#N/A</v>
      </c>
      <c r="K5617">
        <f>INDEX(GWP!$C$2:$C$13,MATCH(EPS!I5617,GWP!$B$2:$B$13,0))</f>
        <v>0</v>
      </c>
      <c r="L5617" s="4" t="e">
        <f t="shared" si="175"/>
        <v>#N/A</v>
      </c>
    </row>
    <row r="5618" spans="1:12">
      <c r="A5618" t="s">
        <v>2989</v>
      </c>
      <c r="B5618" t="s">
        <v>2878</v>
      </c>
      <c r="C5618" t="s">
        <v>1721</v>
      </c>
      <c r="D5618" t="s">
        <v>3248</v>
      </c>
      <c r="E5618" t="s">
        <v>1706</v>
      </c>
      <c r="H5618" t="str">
        <f>INDEX('Vensim Variables'!$B:$B,MATCH(EPS!$B5618,'Vensim Variables'!$A:$A,0))</f>
        <v>g pollutant</v>
      </c>
      <c r="I5618" t="str">
        <f t="shared" si="174"/>
        <v>CO</v>
      </c>
      <c r="J5618" t="e">
        <f>INDEX(NoSettings!$C:$C,MATCH(EPS!$A5618,NoSettings!$A:$A,0))</f>
        <v>#N/A</v>
      </c>
      <c r="K5618">
        <f>INDEX(GWP!$C$2:$C$13,MATCH(EPS!I5618,GWP!$B$2:$B$13,0))</f>
        <v>0</v>
      </c>
      <c r="L5618" s="4" t="e">
        <f t="shared" si="175"/>
        <v>#N/A</v>
      </c>
    </row>
    <row r="5619" spans="1:12">
      <c r="A5619" t="s">
        <v>2990</v>
      </c>
      <c r="B5619" t="s">
        <v>2878</v>
      </c>
      <c r="C5619" t="s">
        <v>1721</v>
      </c>
      <c r="D5619" t="s">
        <v>3248</v>
      </c>
      <c r="E5619" t="s">
        <v>1707</v>
      </c>
      <c r="H5619" t="str">
        <f>INDEX('Vensim Variables'!$B:$B,MATCH(EPS!$B5619,'Vensim Variables'!$A:$A,0))</f>
        <v>g pollutant</v>
      </c>
      <c r="I5619" t="str">
        <f t="shared" si="174"/>
        <v>NOx</v>
      </c>
      <c r="J5619" t="e">
        <f>INDEX(NoSettings!$C:$C,MATCH(EPS!$A5619,NoSettings!$A:$A,0))</f>
        <v>#N/A</v>
      </c>
      <c r="K5619">
        <f>INDEX(GWP!$C$2:$C$13,MATCH(EPS!I5619,GWP!$B$2:$B$13,0))</f>
        <v>0</v>
      </c>
      <c r="L5619" s="4" t="e">
        <f t="shared" si="175"/>
        <v>#N/A</v>
      </c>
    </row>
    <row r="5620" spans="1:12">
      <c r="A5620" t="s">
        <v>2991</v>
      </c>
      <c r="B5620" t="s">
        <v>2878</v>
      </c>
      <c r="C5620" t="s">
        <v>1721</v>
      </c>
      <c r="D5620" t="s">
        <v>3248</v>
      </c>
      <c r="E5620" t="s">
        <v>1708</v>
      </c>
      <c r="H5620" t="str">
        <f>INDEX('Vensim Variables'!$B:$B,MATCH(EPS!$B5620,'Vensim Variables'!$A:$A,0))</f>
        <v>g pollutant</v>
      </c>
      <c r="I5620" t="str">
        <f t="shared" si="174"/>
        <v>PM10</v>
      </c>
      <c r="J5620" t="e">
        <f>INDEX(NoSettings!$C:$C,MATCH(EPS!$A5620,NoSettings!$A:$A,0))</f>
        <v>#N/A</v>
      </c>
      <c r="K5620">
        <f>INDEX(GWP!$C$2:$C$13,MATCH(EPS!I5620,GWP!$B$2:$B$13,0))</f>
        <v>0</v>
      </c>
      <c r="L5620" s="4" t="e">
        <f t="shared" si="175"/>
        <v>#N/A</v>
      </c>
    </row>
    <row r="5621" spans="1:12">
      <c r="A5621" t="s">
        <v>2992</v>
      </c>
      <c r="B5621" t="s">
        <v>2878</v>
      </c>
      <c r="C5621" t="s">
        <v>1721</v>
      </c>
      <c r="D5621" t="s">
        <v>3248</v>
      </c>
      <c r="E5621" t="s">
        <v>1709</v>
      </c>
      <c r="H5621" t="str">
        <f>INDEX('Vensim Variables'!$B:$B,MATCH(EPS!$B5621,'Vensim Variables'!$A:$A,0))</f>
        <v>g pollutant</v>
      </c>
      <c r="I5621" t="str">
        <f t="shared" si="174"/>
        <v>PM25</v>
      </c>
      <c r="J5621" t="e">
        <f>INDEX(NoSettings!$C:$C,MATCH(EPS!$A5621,NoSettings!$A:$A,0))</f>
        <v>#N/A</v>
      </c>
      <c r="K5621">
        <f>INDEX(GWP!$C$2:$C$13,MATCH(EPS!I5621,GWP!$B$2:$B$13,0))</f>
        <v>0</v>
      </c>
      <c r="L5621" s="4" t="e">
        <f t="shared" si="175"/>
        <v>#N/A</v>
      </c>
    </row>
    <row r="5622" spans="1:12">
      <c r="A5622" t="s">
        <v>2993</v>
      </c>
      <c r="B5622" t="s">
        <v>2878</v>
      </c>
      <c r="C5622" t="s">
        <v>1721</v>
      </c>
      <c r="D5622" t="s">
        <v>3248</v>
      </c>
      <c r="E5622" t="s">
        <v>1710</v>
      </c>
      <c r="H5622" t="str">
        <f>INDEX('Vensim Variables'!$B:$B,MATCH(EPS!$B5622,'Vensim Variables'!$A:$A,0))</f>
        <v>g pollutant</v>
      </c>
      <c r="I5622" t="str">
        <f t="shared" si="174"/>
        <v>SOx</v>
      </c>
      <c r="J5622" t="e">
        <f>INDEX(NoSettings!$C:$C,MATCH(EPS!$A5622,NoSettings!$A:$A,0))</f>
        <v>#N/A</v>
      </c>
      <c r="K5622">
        <f>INDEX(GWP!$C$2:$C$13,MATCH(EPS!I5622,GWP!$B$2:$B$13,0))</f>
        <v>0</v>
      </c>
      <c r="L5622" s="4" t="e">
        <f t="shared" si="175"/>
        <v>#N/A</v>
      </c>
    </row>
    <row r="5623" spans="1:12">
      <c r="A5623" t="s">
        <v>2994</v>
      </c>
      <c r="B5623" t="s">
        <v>2878</v>
      </c>
      <c r="C5623" t="s">
        <v>1721</v>
      </c>
      <c r="D5623" t="s">
        <v>3248</v>
      </c>
      <c r="E5623" t="s">
        <v>1711</v>
      </c>
      <c r="H5623" t="str">
        <f>INDEX('Vensim Variables'!$B:$B,MATCH(EPS!$B5623,'Vensim Variables'!$A:$A,0))</f>
        <v>g pollutant</v>
      </c>
      <c r="I5623" t="str">
        <f t="shared" si="174"/>
        <v>BC</v>
      </c>
      <c r="J5623" t="e">
        <f>INDEX(NoSettings!$C:$C,MATCH(EPS!$A5623,NoSettings!$A:$A,0))</f>
        <v>#N/A</v>
      </c>
      <c r="K5623">
        <f>INDEX(GWP!$C$2:$C$13,MATCH(EPS!I5623,GWP!$B$2:$B$13,0))</f>
        <v>0</v>
      </c>
      <c r="L5623" s="4" t="e">
        <f t="shared" si="175"/>
        <v>#N/A</v>
      </c>
    </row>
    <row r="5624" spans="1:12">
      <c r="A5624" t="s">
        <v>2995</v>
      </c>
      <c r="B5624" t="s">
        <v>2878</v>
      </c>
      <c r="C5624" t="s">
        <v>1721</v>
      </c>
      <c r="D5624" t="s">
        <v>3248</v>
      </c>
      <c r="E5624" t="s">
        <v>1712</v>
      </c>
      <c r="H5624" t="str">
        <f>INDEX('Vensim Variables'!$B:$B,MATCH(EPS!$B5624,'Vensim Variables'!$A:$A,0))</f>
        <v>g pollutant</v>
      </c>
      <c r="I5624" t="str">
        <f t="shared" si="174"/>
        <v>OC</v>
      </c>
      <c r="J5624" t="e">
        <f>INDEX(NoSettings!$C:$C,MATCH(EPS!$A5624,NoSettings!$A:$A,0))</f>
        <v>#N/A</v>
      </c>
      <c r="K5624">
        <f>INDEX(GWP!$C$2:$C$13,MATCH(EPS!I5624,GWP!$B$2:$B$13,0))</f>
        <v>0</v>
      </c>
      <c r="L5624" s="4" t="e">
        <f t="shared" si="175"/>
        <v>#N/A</v>
      </c>
    </row>
    <row r="5625" spans="1:12">
      <c r="A5625" t="s">
        <v>2996</v>
      </c>
      <c r="B5625" t="s">
        <v>2878</v>
      </c>
      <c r="C5625" t="s">
        <v>1721</v>
      </c>
      <c r="D5625" t="s">
        <v>3248</v>
      </c>
      <c r="E5625" t="s">
        <v>1713</v>
      </c>
      <c r="H5625" t="str">
        <f>INDEX('Vensim Variables'!$B:$B,MATCH(EPS!$B5625,'Vensim Variables'!$A:$A,0))</f>
        <v>g pollutant</v>
      </c>
      <c r="I5625" t="str">
        <f t="shared" si="174"/>
        <v>CH4</v>
      </c>
      <c r="J5625" t="e">
        <f>INDEX(NoSettings!$C:$C,MATCH(EPS!$A5625,NoSettings!$A:$A,0))</f>
        <v>#N/A</v>
      </c>
      <c r="K5625">
        <f>INDEX(GWP!$C$2:$C$13,MATCH(EPS!I5625,GWP!$B$2:$B$13,0))</f>
        <v>28</v>
      </c>
      <c r="L5625" s="4" t="e">
        <f t="shared" si="175"/>
        <v>#N/A</v>
      </c>
    </row>
    <row r="5626" spans="1:12">
      <c r="A5626" t="s">
        <v>2997</v>
      </c>
      <c r="B5626" t="s">
        <v>2878</v>
      </c>
      <c r="C5626" t="s">
        <v>1721</v>
      </c>
      <c r="D5626" t="s">
        <v>3248</v>
      </c>
      <c r="E5626" t="s">
        <v>1714</v>
      </c>
      <c r="H5626" t="str">
        <f>INDEX('Vensim Variables'!$B:$B,MATCH(EPS!$B5626,'Vensim Variables'!$A:$A,0))</f>
        <v>g pollutant</v>
      </c>
      <c r="I5626" t="str">
        <f t="shared" si="174"/>
        <v>N2O</v>
      </c>
      <c r="J5626" t="e">
        <f>INDEX(NoSettings!$C:$C,MATCH(EPS!$A5626,NoSettings!$A:$A,0))</f>
        <v>#N/A</v>
      </c>
      <c r="K5626">
        <f>INDEX(GWP!$C$2:$C$13,MATCH(EPS!I5626,GWP!$B$2:$B$13,0))</f>
        <v>265</v>
      </c>
      <c r="L5626" s="4" t="e">
        <f t="shared" si="175"/>
        <v>#N/A</v>
      </c>
    </row>
    <row r="5627" spans="1:12">
      <c r="A5627" t="s">
        <v>2998</v>
      </c>
      <c r="B5627" t="s">
        <v>2878</v>
      </c>
      <c r="C5627" t="s">
        <v>1721</v>
      </c>
      <c r="D5627" t="s">
        <v>3248</v>
      </c>
      <c r="E5627" t="s">
        <v>1715</v>
      </c>
      <c r="H5627" t="str">
        <f>INDEX('Vensim Variables'!$B:$B,MATCH(EPS!$B5627,'Vensim Variables'!$A:$A,0))</f>
        <v>g pollutant</v>
      </c>
      <c r="I5627" t="str">
        <f t="shared" si="174"/>
        <v>F gases</v>
      </c>
      <c r="J5627" t="e">
        <f>INDEX(NoSettings!$C:$C,MATCH(EPS!$A5627,NoSettings!$A:$A,0))</f>
        <v>#N/A</v>
      </c>
      <c r="K5627">
        <f>INDEX(GWP!$C$2:$C$13,MATCH(EPS!I5627,GWP!$B$2:$B$13,0))</f>
        <v>1</v>
      </c>
      <c r="L5627" s="4" t="e">
        <f t="shared" si="175"/>
        <v>#N/A</v>
      </c>
    </row>
    <row r="5628" spans="1:12">
      <c r="A5628" t="s">
        <v>2999</v>
      </c>
      <c r="B5628" t="s">
        <v>2878</v>
      </c>
      <c r="C5628" t="s">
        <v>1722</v>
      </c>
      <c r="D5628" t="s">
        <v>3239</v>
      </c>
      <c r="E5628" t="s">
        <v>1702</v>
      </c>
      <c r="H5628" t="str">
        <f>INDEX('Vensim Variables'!$B:$B,MATCH(EPS!$B5628,'Vensim Variables'!$A:$A,0))</f>
        <v>g pollutant</v>
      </c>
      <c r="I5628" t="str">
        <f t="shared" si="174"/>
        <v>CO2</v>
      </c>
      <c r="J5628" t="e">
        <f>INDEX(NoSettings!$C:$C,MATCH(EPS!$A5628,NoSettings!$A:$A,0))</f>
        <v>#N/A</v>
      </c>
      <c r="K5628">
        <f>INDEX(GWP!$C$2:$C$13,MATCH(EPS!I5628,GWP!$B$2:$B$13,0))</f>
        <v>1</v>
      </c>
      <c r="L5628" s="4" t="e">
        <f t="shared" si="175"/>
        <v>#N/A</v>
      </c>
    </row>
    <row r="5629" spans="1:12">
      <c r="A5629" t="s">
        <v>3000</v>
      </c>
      <c r="B5629" t="s">
        <v>2878</v>
      </c>
      <c r="C5629" t="s">
        <v>1722</v>
      </c>
      <c r="D5629" t="s">
        <v>3239</v>
      </c>
      <c r="E5629" t="s">
        <v>1705</v>
      </c>
      <c r="H5629" t="str">
        <f>INDEX('Vensim Variables'!$B:$B,MATCH(EPS!$B5629,'Vensim Variables'!$A:$A,0))</f>
        <v>g pollutant</v>
      </c>
      <c r="I5629" t="str">
        <f t="shared" si="174"/>
        <v>VOC</v>
      </c>
      <c r="J5629" t="e">
        <f>INDEX(NoSettings!$C:$C,MATCH(EPS!$A5629,NoSettings!$A:$A,0))</f>
        <v>#N/A</v>
      </c>
      <c r="K5629">
        <f>INDEX(GWP!$C$2:$C$13,MATCH(EPS!I5629,GWP!$B$2:$B$13,0))</f>
        <v>0</v>
      </c>
      <c r="L5629" s="4" t="e">
        <f t="shared" si="175"/>
        <v>#N/A</v>
      </c>
    </row>
    <row r="5630" spans="1:12">
      <c r="A5630" t="s">
        <v>3001</v>
      </c>
      <c r="B5630" t="s">
        <v>2878</v>
      </c>
      <c r="C5630" t="s">
        <v>1722</v>
      </c>
      <c r="D5630" t="s">
        <v>3239</v>
      </c>
      <c r="E5630" t="s">
        <v>1706</v>
      </c>
      <c r="H5630" t="str">
        <f>INDEX('Vensim Variables'!$B:$B,MATCH(EPS!$B5630,'Vensim Variables'!$A:$A,0))</f>
        <v>g pollutant</v>
      </c>
      <c r="I5630" t="str">
        <f t="shared" si="174"/>
        <v>CO</v>
      </c>
      <c r="J5630" t="e">
        <f>INDEX(NoSettings!$C:$C,MATCH(EPS!$A5630,NoSettings!$A:$A,0))</f>
        <v>#N/A</v>
      </c>
      <c r="K5630">
        <f>INDEX(GWP!$C$2:$C$13,MATCH(EPS!I5630,GWP!$B$2:$B$13,0))</f>
        <v>0</v>
      </c>
      <c r="L5630" s="4" t="e">
        <f t="shared" si="175"/>
        <v>#N/A</v>
      </c>
    </row>
    <row r="5631" spans="1:12">
      <c r="A5631" t="s">
        <v>3002</v>
      </c>
      <c r="B5631" t="s">
        <v>2878</v>
      </c>
      <c r="C5631" t="s">
        <v>1722</v>
      </c>
      <c r="D5631" t="s">
        <v>3239</v>
      </c>
      <c r="E5631" t="s">
        <v>1707</v>
      </c>
      <c r="H5631" t="str">
        <f>INDEX('Vensim Variables'!$B:$B,MATCH(EPS!$B5631,'Vensim Variables'!$A:$A,0))</f>
        <v>g pollutant</v>
      </c>
      <c r="I5631" t="str">
        <f t="shared" si="174"/>
        <v>NOx</v>
      </c>
      <c r="J5631" t="e">
        <f>INDEX(NoSettings!$C:$C,MATCH(EPS!$A5631,NoSettings!$A:$A,0))</f>
        <v>#N/A</v>
      </c>
      <c r="K5631">
        <f>INDEX(GWP!$C$2:$C$13,MATCH(EPS!I5631,GWP!$B$2:$B$13,0))</f>
        <v>0</v>
      </c>
      <c r="L5631" s="4" t="e">
        <f t="shared" si="175"/>
        <v>#N/A</v>
      </c>
    </row>
    <row r="5632" spans="1:12">
      <c r="A5632" t="s">
        <v>3003</v>
      </c>
      <c r="B5632" t="s">
        <v>2878</v>
      </c>
      <c r="C5632" t="s">
        <v>1722</v>
      </c>
      <c r="D5632" t="s">
        <v>3239</v>
      </c>
      <c r="E5632" t="s">
        <v>1708</v>
      </c>
      <c r="H5632" t="str">
        <f>INDEX('Vensim Variables'!$B:$B,MATCH(EPS!$B5632,'Vensim Variables'!$A:$A,0))</f>
        <v>g pollutant</v>
      </c>
      <c r="I5632" t="str">
        <f t="shared" si="174"/>
        <v>PM10</v>
      </c>
      <c r="J5632" t="e">
        <f>INDEX(NoSettings!$C:$C,MATCH(EPS!$A5632,NoSettings!$A:$A,0))</f>
        <v>#N/A</v>
      </c>
      <c r="K5632">
        <f>INDEX(GWP!$C$2:$C$13,MATCH(EPS!I5632,GWP!$B$2:$B$13,0))</f>
        <v>0</v>
      </c>
      <c r="L5632" s="4" t="e">
        <f t="shared" si="175"/>
        <v>#N/A</v>
      </c>
    </row>
    <row r="5633" spans="1:12">
      <c r="A5633" t="s">
        <v>3004</v>
      </c>
      <c r="B5633" t="s">
        <v>2878</v>
      </c>
      <c r="C5633" t="s">
        <v>1722</v>
      </c>
      <c r="D5633" t="s">
        <v>3239</v>
      </c>
      <c r="E5633" t="s">
        <v>1709</v>
      </c>
      <c r="H5633" t="str">
        <f>INDEX('Vensim Variables'!$B:$B,MATCH(EPS!$B5633,'Vensim Variables'!$A:$A,0))</f>
        <v>g pollutant</v>
      </c>
      <c r="I5633" t="str">
        <f t="shared" si="174"/>
        <v>PM25</v>
      </c>
      <c r="J5633" t="e">
        <f>INDEX(NoSettings!$C:$C,MATCH(EPS!$A5633,NoSettings!$A:$A,0))</f>
        <v>#N/A</v>
      </c>
      <c r="K5633">
        <f>INDEX(GWP!$C$2:$C$13,MATCH(EPS!I5633,GWP!$B$2:$B$13,0))</f>
        <v>0</v>
      </c>
      <c r="L5633" s="4" t="e">
        <f t="shared" si="175"/>
        <v>#N/A</v>
      </c>
    </row>
    <row r="5634" spans="1:12">
      <c r="A5634" t="s">
        <v>3005</v>
      </c>
      <c r="B5634" t="s">
        <v>2878</v>
      </c>
      <c r="C5634" t="s">
        <v>1722</v>
      </c>
      <c r="D5634" t="s">
        <v>3239</v>
      </c>
      <c r="E5634" t="s">
        <v>1710</v>
      </c>
      <c r="H5634" t="str">
        <f>INDEX('Vensim Variables'!$B:$B,MATCH(EPS!$B5634,'Vensim Variables'!$A:$A,0))</f>
        <v>g pollutant</v>
      </c>
      <c r="I5634" t="str">
        <f t="shared" si="174"/>
        <v>SOx</v>
      </c>
      <c r="J5634" t="e">
        <f>INDEX(NoSettings!$C:$C,MATCH(EPS!$A5634,NoSettings!$A:$A,0))</f>
        <v>#N/A</v>
      </c>
      <c r="K5634">
        <f>INDEX(GWP!$C$2:$C$13,MATCH(EPS!I5634,GWP!$B$2:$B$13,0))</f>
        <v>0</v>
      </c>
      <c r="L5634" s="4" t="e">
        <f t="shared" si="175"/>
        <v>#N/A</v>
      </c>
    </row>
    <row r="5635" spans="1:12">
      <c r="A5635" t="s">
        <v>3006</v>
      </c>
      <c r="B5635" t="s">
        <v>2878</v>
      </c>
      <c r="C5635" t="s">
        <v>1722</v>
      </c>
      <c r="D5635" t="s">
        <v>3239</v>
      </c>
      <c r="E5635" t="s">
        <v>1711</v>
      </c>
      <c r="H5635" t="str">
        <f>INDEX('Vensim Variables'!$B:$B,MATCH(EPS!$B5635,'Vensim Variables'!$A:$A,0))</f>
        <v>g pollutant</v>
      </c>
      <c r="I5635" t="str">
        <f t="shared" ref="I5635:I5698" si="176">IF(OR(C5635="CO2",C5635="CH4",C5635="N2O",C5635="F gases",C5635="VOC",C5635="CO",C5635="NOx",C5635="PM10",C5635="PM25",C5635="SOx",C5635="BC",C5635="OC"),C5635,IF(OR(D5635="CO2",D5635="CH4",D5635="N2O",D5635="F gases",D5635="VOC",D5635="CO",D5635="NOx",D5635="PM10",D5635="PM25",D5635="SOx",D5635="BC",D5635="OC"),D5635,IF(OR(E5635="CO2",E5635="CH4",E5635="N2O",E5635="F gases",E5635="VOC",E5635="CO",E5635="NOx",E5635="PM10",E5635="PM25",E5635="SOx",E5635="BC",E5635="OC"),E5635,"NA")))</f>
        <v>BC</v>
      </c>
      <c r="J5635" t="e">
        <f>INDEX(NoSettings!$C:$C,MATCH(EPS!$A5635,NoSettings!$A:$A,0))</f>
        <v>#N/A</v>
      </c>
      <c r="K5635">
        <f>INDEX(GWP!$C$2:$C$13,MATCH(EPS!I5635,GWP!$B$2:$B$13,0))</f>
        <v>0</v>
      </c>
      <c r="L5635" s="4" t="e">
        <f t="shared" ref="L5635:L5698" si="177">IF(H5635="g pollutant",K5635*J5635/10^12,IF(H5635="MMTCO2e",J5635,IF(H5635="MWh",J5635,0)))</f>
        <v>#N/A</v>
      </c>
    </row>
    <row r="5636" spans="1:12">
      <c r="A5636" t="s">
        <v>3007</v>
      </c>
      <c r="B5636" t="s">
        <v>2878</v>
      </c>
      <c r="C5636" t="s">
        <v>1722</v>
      </c>
      <c r="D5636" t="s">
        <v>3239</v>
      </c>
      <c r="E5636" t="s">
        <v>1712</v>
      </c>
      <c r="H5636" t="str">
        <f>INDEX('Vensim Variables'!$B:$B,MATCH(EPS!$B5636,'Vensim Variables'!$A:$A,0))</f>
        <v>g pollutant</v>
      </c>
      <c r="I5636" t="str">
        <f t="shared" si="176"/>
        <v>OC</v>
      </c>
      <c r="J5636" t="e">
        <f>INDEX(NoSettings!$C:$C,MATCH(EPS!$A5636,NoSettings!$A:$A,0))</f>
        <v>#N/A</v>
      </c>
      <c r="K5636">
        <f>INDEX(GWP!$C$2:$C$13,MATCH(EPS!I5636,GWP!$B$2:$B$13,0))</f>
        <v>0</v>
      </c>
      <c r="L5636" s="4" t="e">
        <f t="shared" si="177"/>
        <v>#N/A</v>
      </c>
    </row>
    <row r="5637" spans="1:12">
      <c r="A5637" t="s">
        <v>3008</v>
      </c>
      <c r="B5637" t="s">
        <v>2878</v>
      </c>
      <c r="C5637" t="s">
        <v>1722</v>
      </c>
      <c r="D5637" t="s">
        <v>3239</v>
      </c>
      <c r="E5637" t="s">
        <v>1713</v>
      </c>
      <c r="H5637" t="str">
        <f>INDEX('Vensim Variables'!$B:$B,MATCH(EPS!$B5637,'Vensim Variables'!$A:$A,0))</f>
        <v>g pollutant</v>
      </c>
      <c r="I5637" t="str">
        <f t="shared" si="176"/>
        <v>CH4</v>
      </c>
      <c r="J5637" t="e">
        <f>INDEX(NoSettings!$C:$C,MATCH(EPS!$A5637,NoSettings!$A:$A,0))</f>
        <v>#N/A</v>
      </c>
      <c r="K5637">
        <f>INDEX(GWP!$C$2:$C$13,MATCH(EPS!I5637,GWP!$B$2:$B$13,0))</f>
        <v>28</v>
      </c>
      <c r="L5637" s="4" t="e">
        <f t="shared" si="177"/>
        <v>#N/A</v>
      </c>
    </row>
    <row r="5638" spans="1:12">
      <c r="A5638" t="s">
        <v>3009</v>
      </c>
      <c r="B5638" t="s">
        <v>2878</v>
      </c>
      <c r="C5638" t="s">
        <v>1722</v>
      </c>
      <c r="D5638" t="s">
        <v>3239</v>
      </c>
      <c r="E5638" t="s">
        <v>1714</v>
      </c>
      <c r="H5638" t="str">
        <f>INDEX('Vensim Variables'!$B:$B,MATCH(EPS!$B5638,'Vensim Variables'!$A:$A,0))</f>
        <v>g pollutant</v>
      </c>
      <c r="I5638" t="str">
        <f t="shared" si="176"/>
        <v>N2O</v>
      </c>
      <c r="J5638" t="e">
        <f>INDEX(NoSettings!$C:$C,MATCH(EPS!$A5638,NoSettings!$A:$A,0))</f>
        <v>#N/A</v>
      </c>
      <c r="K5638">
        <f>INDEX(GWP!$C$2:$C$13,MATCH(EPS!I5638,GWP!$B$2:$B$13,0))</f>
        <v>265</v>
      </c>
      <c r="L5638" s="4" t="e">
        <f t="shared" si="177"/>
        <v>#N/A</v>
      </c>
    </row>
    <row r="5639" spans="1:12">
      <c r="A5639" t="s">
        <v>3010</v>
      </c>
      <c r="B5639" t="s">
        <v>2878</v>
      </c>
      <c r="C5639" t="s">
        <v>1722</v>
      </c>
      <c r="D5639" t="s">
        <v>3239</v>
      </c>
      <c r="E5639" t="s">
        <v>1715</v>
      </c>
      <c r="H5639" t="str">
        <f>INDEX('Vensim Variables'!$B:$B,MATCH(EPS!$B5639,'Vensim Variables'!$A:$A,0))</f>
        <v>g pollutant</v>
      </c>
      <c r="I5639" t="str">
        <f t="shared" si="176"/>
        <v>F gases</v>
      </c>
      <c r="J5639" t="e">
        <f>INDEX(NoSettings!$C:$C,MATCH(EPS!$A5639,NoSettings!$A:$A,0))</f>
        <v>#N/A</v>
      </c>
      <c r="K5639">
        <f>INDEX(GWP!$C$2:$C$13,MATCH(EPS!I5639,GWP!$B$2:$B$13,0))</f>
        <v>1</v>
      </c>
      <c r="L5639" s="4" t="e">
        <f t="shared" si="177"/>
        <v>#N/A</v>
      </c>
    </row>
    <row r="5640" spans="1:12">
      <c r="A5640" t="s">
        <v>3011</v>
      </c>
      <c r="B5640" t="s">
        <v>2878</v>
      </c>
      <c r="C5640" t="s">
        <v>1722</v>
      </c>
      <c r="D5640" t="s">
        <v>3240</v>
      </c>
      <c r="E5640" t="s">
        <v>1702</v>
      </c>
      <c r="H5640" t="str">
        <f>INDEX('Vensim Variables'!$B:$B,MATCH(EPS!$B5640,'Vensim Variables'!$A:$A,0))</f>
        <v>g pollutant</v>
      </c>
      <c r="I5640" t="str">
        <f t="shared" si="176"/>
        <v>CO2</v>
      </c>
      <c r="J5640" t="e">
        <f>INDEX(NoSettings!$C:$C,MATCH(EPS!$A5640,NoSettings!$A:$A,0))</f>
        <v>#N/A</v>
      </c>
      <c r="K5640">
        <f>INDEX(GWP!$C$2:$C$13,MATCH(EPS!I5640,GWP!$B$2:$B$13,0))</f>
        <v>1</v>
      </c>
      <c r="L5640" s="4" t="e">
        <f t="shared" si="177"/>
        <v>#N/A</v>
      </c>
    </row>
    <row r="5641" spans="1:12">
      <c r="A5641" t="s">
        <v>3012</v>
      </c>
      <c r="B5641" t="s">
        <v>2878</v>
      </c>
      <c r="C5641" t="s">
        <v>1722</v>
      </c>
      <c r="D5641" t="s">
        <v>3240</v>
      </c>
      <c r="E5641" t="s">
        <v>1705</v>
      </c>
      <c r="H5641" t="str">
        <f>INDEX('Vensim Variables'!$B:$B,MATCH(EPS!$B5641,'Vensim Variables'!$A:$A,0))</f>
        <v>g pollutant</v>
      </c>
      <c r="I5641" t="str">
        <f t="shared" si="176"/>
        <v>VOC</v>
      </c>
      <c r="J5641" t="e">
        <f>INDEX(NoSettings!$C:$C,MATCH(EPS!$A5641,NoSettings!$A:$A,0))</f>
        <v>#N/A</v>
      </c>
      <c r="K5641">
        <f>INDEX(GWP!$C$2:$C$13,MATCH(EPS!I5641,GWP!$B$2:$B$13,0))</f>
        <v>0</v>
      </c>
      <c r="L5641" s="4" t="e">
        <f t="shared" si="177"/>
        <v>#N/A</v>
      </c>
    </row>
    <row r="5642" spans="1:12">
      <c r="A5642" t="s">
        <v>3013</v>
      </c>
      <c r="B5642" t="s">
        <v>2878</v>
      </c>
      <c r="C5642" t="s">
        <v>1722</v>
      </c>
      <c r="D5642" t="s">
        <v>3240</v>
      </c>
      <c r="E5642" t="s">
        <v>1706</v>
      </c>
      <c r="H5642" t="str">
        <f>INDEX('Vensim Variables'!$B:$B,MATCH(EPS!$B5642,'Vensim Variables'!$A:$A,0))</f>
        <v>g pollutant</v>
      </c>
      <c r="I5642" t="str">
        <f t="shared" si="176"/>
        <v>CO</v>
      </c>
      <c r="J5642" t="e">
        <f>INDEX(NoSettings!$C:$C,MATCH(EPS!$A5642,NoSettings!$A:$A,0))</f>
        <v>#N/A</v>
      </c>
      <c r="K5642">
        <f>INDEX(GWP!$C$2:$C$13,MATCH(EPS!I5642,GWP!$B$2:$B$13,0))</f>
        <v>0</v>
      </c>
      <c r="L5642" s="4" t="e">
        <f t="shared" si="177"/>
        <v>#N/A</v>
      </c>
    </row>
    <row r="5643" spans="1:12">
      <c r="A5643" t="s">
        <v>3014</v>
      </c>
      <c r="B5643" t="s">
        <v>2878</v>
      </c>
      <c r="C5643" t="s">
        <v>1722</v>
      </c>
      <c r="D5643" t="s">
        <v>3240</v>
      </c>
      <c r="E5643" t="s">
        <v>1707</v>
      </c>
      <c r="H5643" t="str">
        <f>INDEX('Vensim Variables'!$B:$B,MATCH(EPS!$B5643,'Vensim Variables'!$A:$A,0))</f>
        <v>g pollutant</v>
      </c>
      <c r="I5643" t="str">
        <f t="shared" si="176"/>
        <v>NOx</v>
      </c>
      <c r="J5643" t="e">
        <f>INDEX(NoSettings!$C:$C,MATCH(EPS!$A5643,NoSettings!$A:$A,0))</f>
        <v>#N/A</v>
      </c>
      <c r="K5643">
        <f>INDEX(GWP!$C$2:$C$13,MATCH(EPS!I5643,GWP!$B$2:$B$13,0))</f>
        <v>0</v>
      </c>
      <c r="L5643" s="4" t="e">
        <f t="shared" si="177"/>
        <v>#N/A</v>
      </c>
    </row>
    <row r="5644" spans="1:12">
      <c r="A5644" t="s">
        <v>3015</v>
      </c>
      <c r="B5644" t="s">
        <v>2878</v>
      </c>
      <c r="C5644" t="s">
        <v>1722</v>
      </c>
      <c r="D5644" t="s">
        <v>3240</v>
      </c>
      <c r="E5644" t="s">
        <v>1708</v>
      </c>
      <c r="H5644" t="str">
        <f>INDEX('Vensim Variables'!$B:$B,MATCH(EPS!$B5644,'Vensim Variables'!$A:$A,0))</f>
        <v>g pollutant</v>
      </c>
      <c r="I5644" t="str">
        <f t="shared" si="176"/>
        <v>PM10</v>
      </c>
      <c r="J5644" t="e">
        <f>INDEX(NoSettings!$C:$C,MATCH(EPS!$A5644,NoSettings!$A:$A,0))</f>
        <v>#N/A</v>
      </c>
      <c r="K5644">
        <f>INDEX(GWP!$C$2:$C$13,MATCH(EPS!I5644,GWP!$B$2:$B$13,0))</f>
        <v>0</v>
      </c>
      <c r="L5644" s="4" t="e">
        <f t="shared" si="177"/>
        <v>#N/A</v>
      </c>
    </row>
    <row r="5645" spans="1:12">
      <c r="A5645" t="s">
        <v>3016</v>
      </c>
      <c r="B5645" t="s">
        <v>2878</v>
      </c>
      <c r="C5645" t="s">
        <v>1722</v>
      </c>
      <c r="D5645" t="s">
        <v>3240</v>
      </c>
      <c r="E5645" t="s">
        <v>1709</v>
      </c>
      <c r="H5645" t="str">
        <f>INDEX('Vensim Variables'!$B:$B,MATCH(EPS!$B5645,'Vensim Variables'!$A:$A,0))</f>
        <v>g pollutant</v>
      </c>
      <c r="I5645" t="str">
        <f t="shared" si="176"/>
        <v>PM25</v>
      </c>
      <c r="J5645" t="e">
        <f>INDEX(NoSettings!$C:$C,MATCH(EPS!$A5645,NoSettings!$A:$A,0))</f>
        <v>#N/A</v>
      </c>
      <c r="K5645">
        <f>INDEX(GWP!$C$2:$C$13,MATCH(EPS!I5645,GWP!$B$2:$B$13,0))</f>
        <v>0</v>
      </c>
      <c r="L5645" s="4" t="e">
        <f t="shared" si="177"/>
        <v>#N/A</v>
      </c>
    </row>
    <row r="5646" spans="1:12">
      <c r="A5646" t="s">
        <v>3017</v>
      </c>
      <c r="B5646" t="s">
        <v>2878</v>
      </c>
      <c r="C5646" t="s">
        <v>1722</v>
      </c>
      <c r="D5646" t="s">
        <v>3240</v>
      </c>
      <c r="E5646" t="s">
        <v>1710</v>
      </c>
      <c r="H5646" t="str">
        <f>INDEX('Vensim Variables'!$B:$B,MATCH(EPS!$B5646,'Vensim Variables'!$A:$A,0))</f>
        <v>g pollutant</v>
      </c>
      <c r="I5646" t="str">
        <f t="shared" si="176"/>
        <v>SOx</v>
      </c>
      <c r="J5646" t="e">
        <f>INDEX(NoSettings!$C:$C,MATCH(EPS!$A5646,NoSettings!$A:$A,0))</f>
        <v>#N/A</v>
      </c>
      <c r="K5646">
        <f>INDEX(GWP!$C$2:$C$13,MATCH(EPS!I5646,GWP!$B$2:$B$13,0))</f>
        <v>0</v>
      </c>
      <c r="L5646" s="4" t="e">
        <f t="shared" si="177"/>
        <v>#N/A</v>
      </c>
    </row>
    <row r="5647" spans="1:12">
      <c r="A5647" t="s">
        <v>3018</v>
      </c>
      <c r="B5647" t="s">
        <v>2878</v>
      </c>
      <c r="C5647" t="s">
        <v>1722</v>
      </c>
      <c r="D5647" t="s">
        <v>3240</v>
      </c>
      <c r="E5647" t="s">
        <v>1711</v>
      </c>
      <c r="H5647" t="str">
        <f>INDEX('Vensim Variables'!$B:$B,MATCH(EPS!$B5647,'Vensim Variables'!$A:$A,0))</f>
        <v>g pollutant</v>
      </c>
      <c r="I5647" t="str">
        <f t="shared" si="176"/>
        <v>BC</v>
      </c>
      <c r="J5647" t="e">
        <f>INDEX(NoSettings!$C:$C,MATCH(EPS!$A5647,NoSettings!$A:$A,0))</f>
        <v>#N/A</v>
      </c>
      <c r="K5647">
        <f>INDEX(GWP!$C$2:$C$13,MATCH(EPS!I5647,GWP!$B$2:$B$13,0))</f>
        <v>0</v>
      </c>
      <c r="L5647" s="4" t="e">
        <f t="shared" si="177"/>
        <v>#N/A</v>
      </c>
    </row>
    <row r="5648" spans="1:12">
      <c r="A5648" t="s">
        <v>3019</v>
      </c>
      <c r="B5648" t="s">
        <v>2878</v>
      </c>
      <c r="C5648" t="s">
        <v>1722</v>
      </c>
      <c r="D5648" t="s">
        <v>3240</v>
      </c>
      <c r="E5648" t="s">
        <v>1712</v>
      </c>
      <c r="H5648" t="str">
        <f>INDEX('Vensim Variables'!$B:$B,MATCH(EPS!$B5648,'Vensim Variables'!$A:$A,0))</f>
        <v>g pollutant</v>
      </c>
      <c r="I5648" t="str">
        <f t="shared" si="176"/>
        <v>OC</v>
      </c>
      <c r="J5648" t="e">
        <f>INDEX(NoSettings!$C:$C,MATCH(EPS!$A5648,NoSettings!$A:$A,0))</f>
        <v>#N/A</v>
      </c>
      <c r="K5648">
        <f>INDEX(GWP!$C$2:$C$13,MATCH(EPS!I5648,GWP!$B$2:$B$13,0))</f>
        <v>0</v>
      </c>
      <c r="L5648" s="4" t="e">
        <f t="shared" si="177"/>
        <v>#N/A</v>
      </c>
    </row>
    <row r="5649" spans="1:12">
      <c r="A5649" t="s">
        <v>3020</v>
      </c>
      <c r="B5649" t="s">
        <v>2878</v>
      </c>
      <c r="C5649" t="s">
        <v>1722</v>
      </c>
      <c r="D5649" t="s">
        <v>3240</v>
      </c>
      <c r="E5649" t="s">
        <v>1713</v>
      </c>
      <c r="H5649" t="str">
        <f>INDEX('Vensim Variables'!$B:$B,MATCH(EPS!$B5649,'Vensim Variables'!$A:$A,0))</f>
        <v>g pollutant</v>
      </c>
      <c r="I5649" t="str">
        <f t="shared" si="176"/>
        <v>CH4</v>
      </c>
      <c r="J5649" t="e">
        <f>INDEX(NoSettings!$C:$C,MATCH(EPS!$A5649,NoSettings!$A:$A,0))</f>
        <v>#N/A</v>
      </c>
      <c r="K5649">
        <f>INDEX(GWP!$C$2:$C$13,MATCH(EPS!I5649,GWP!$B$2:$B$13,0))</f>
        <v>28</v>
      </c>
      <c r="L5649" s="4" t="e">
        <f t="shared" si="177"/>
        <v>#N/A</v>
      </c>
    </row>
    <row r="5650" spans="1:12">
      <c r="A5650" t="s">
        <v>3021</v>
      </c>
      <c r="B5650" t="s">
        <v>2878</v>
      </c>
      <c r="C5650" t="s">
        <v>1722</v>
      </c>
      <c r="D5650" t="s">
        <v>3240</v>
      </c>
      <c r="E5650" t="s">
        <v>1714</v>
      </c>
      <c r="H5650" t="str">
        <f>INDEX('Vensim Variables'!$B:$B,MATCH(EPS!$B5650,'Vensim Variables'!$A:$A,0))</f>
        <v>g pollutant</v>
      </c>
      <c r="I5650" t="str">
        <f t="shared" si="176"/>
        <v>N2O</v>
      </c>
      <c r="J5650" t="e">
        <f>INDEX(NoSettings!$C:$C,MATCH(EPS!$A5650,NoSettings!$A:$A,0))</f>
        <v>#N/A</v>
      </c>
      <c r="K5650">
        <f>INDEX(GWP!$C$2:$C$13,MATCH(EPS!I5650,GWP!$B$2:$B$13,0))</f>
        <v>265</v>
      </c>
      <c r="L5650" s="4" t="e">
        <f t="shared" si="177"/>
        <v>#N/A</v>
      </c>
    </row>
    <row r="5651" spans="1:12">
      <c r="A5651" t="s">
        <v>3022</v>
      </c>
      <c r="B5651" t="s">
        <v>2878</v>
      </c>
      <c r="C5651" t="s">
        <v>1722</v>
      </c>
      <c r="D5651" t="s">
        <v>3240</v>
      </c>
      <c r="E5651" t="s">
        <v>1715</v>
      </c>
      <c r="H5651" t="str">
        <f>INDEX('Vensim Variables'!$B:$B,MATCH(EPS!$B5651,'Vensim Variables'!$A:$A,0))</f>
        <v>g pollutant</v>
      </c>
      <c r="I5651" t="str">
        <f t="shared" si="176"/>
        <v>F gases</v>
      </c>
      <c r="J5651" t="e">
        <f>INDEX(NoSettings!$C:$C,MATCH(EPS!$A5651,NoSettings!$A:$A,0))</f>
        <v>#N/A</v>
      </c>
      <c r="K5651">
        <f>INDEX(GWP!$C$2:$C$13,MATCH(EPS!I5651,GWP!$B$2:$B$13,0))</f>
        <v>1</v>
      </c>
      <c r="L5651" s="4" t="e">
        <f t="shared" si="177"/>
        <v>#N/A</v>
      </c>
    </row>
    <row r="5652" spans="1:12">
      <c r="A5652" t="s">
        <v>3023</v>
      </c>
      <c r="B5652" t="s">
        <v>2878</v>
      </c>
      <c r="C5652" t="s">
        <v>1722</v>
      </c>
      <c r="D5652" t="s">
        <v>3241</v>
      </c>
      <c r="E5652" t="s">
        <v>1702</v>
      </c>
      <c r="H5652" t="str">
        <f>INDEX('Vensim Variables'!$B:$B,MATCH(EPS!$B5652,'Vensim Variables'!$A:$A,0))</f>
        <v>g pollutant</v>
      </c>
      <c r="I5652" t="str">
        <f t="shared" si="176"/>
        <v>CO2</v>
      </c>
      <c r="J5652" t="e">
        <f>INDEX(NoSettings!$C:$C,MATCH(EPS!$A5652,NoSettings!$A:$A,0))</f>
        <v>#N/A</v>
      </c>
      <c r="K5652">
        <f>INDEX(GWP!$C$2:$C$13,MATCH(EPS!I5652,GWP!$B$2:$B$13,0))</f>
        <v>1</v>
      </c>
      <c r="L5652" s="4" t="e">
        <f t="shared" si="177"/>
        <v>#N/A</v>
      </c>
    </row>
    <row r="5653" spans="1:12">
      <c r="A5653" t="s">
        <v>3024</v>
      </c>
      <c r="B5653" t="s">
        <v>2878</v>
      </c>
      <c r="C5653" t="s">
        <v>1722</v>
      </c>
      <c r="D5653" t="s">
        <v>3241</v>
      </c>
      <c r="E5653" t="s">
        <v>1705</v>
      </c>
      <c r="H5653" t="str">
        <f>INDEX('Vensim Variables'!$B:$B,MATCH(EPS!$B5653,'Vensim Variables'!$A:$A,0))</f>
        <v>g pollutant</v>
      </c>
      <c r="I5653" t="str">
        <f t="shared" si="176"/>
        <v>VOC</v>
      </c>
      <c r="J5653" t="e">
        <f>INDEX(NoSettings!$C:$C,MATCH(EPS!$A5653,NoSettings!$A:$A,0))</f>
        <v>#N/A</v>
      </c>
      <c r="K5653">
        <f>INDEX(GWP!$C$2:$C$13,MATCH(EPS!I5653,GWP!$B$2:$B$13,0))</f>
        <v>0</v>
      </c>
      <c r="L5653" s="4" t="e">
        <f t="shared" si="177"/>
        <v>#N/A</v>
      </c>
    </row>
    <row r="5654" spans="1:12">
      <c r="A5654" t="s">
        <v>3025</v>
      </c>
      <c r="B5654" t="s">
        <v>2878</v>
      </c>
      <c r="C5654" t="s">
        <v>1722</v>
      </c>
      <c r="D5654" t="s">
        <v>3241</v>
      </c>
      <c r="E5654" t="s">
        <v>1706</v>
      </c>
      <c r="H5654" t="str">
        <f>INDEX('Vensim Variables'!$B:$B,MATCH(EPS!$B5654,'Vensim Variables'!$A:$A,0))</f>
        <v>g pollutant</v>
      </c>
      <c r="I5654" t="str">
        <f t="shared" si="176"/>
        <v>CO</v>
      </c>
      <c r="J5654" t="e">
        <f>INDEX(NoSettings!$C:$C,MATCH(EPS!$A5654,NoSettings!$A:$A,0))</f>
        <v>#N/A</v>
      </c>
      <c r="K5654">
        <f>INDEX(GWP!$C$2:$C$13,MATCH(EPS!I5654,GWP!$B$2:$B$13,0))</f>
        <v>0</v>
      </c>
      <c r="L5654" s="4" t="e">
        <f t="shared" si="177"/>
        <v>#N/A</v>
      </c>
    </row>
    <row r="5655" spans="1:12">
      <c r="A5655" t="s">
        <v>3026</v>
      </c>
      <c r="B5655" t="s">
        <v>2878</v>
      </c>
      <c r="C5655" t="s">
        <v>1722</v>
      </c>
      <c r="D5655" t="s">
        <v>3241</v>
      </c>
      <c r="E5655" t="s">
        <v>1707</v>
      </c>
      <c r="H5655" t="str">
        <f>INDEX('Vensim Variables'!$B:$B,MATCH(EPS!$B5655,'Vensim Variables'!$A:$A,0))</f>
        <v>g pollutant</v>
      </c>
      <c r="I5655" t="str">
        <f t="shared" si="176"/>
        <v>NOx</v>
      </c>
      <c r="J5655" t="e">
        <f>INDEX(NoSettings!$C:$C,MATCH(EPS!$A5655,NoSettings!$A:$A,0))</f>
        <v>#N/A</v>
      </c>
      <c r="K5655">
        <f>INDEX(GWP!$C$2:$C$13,MATCH(EPS!I5655,GWP!$B$2:$B$13,0))</f>
        <v>0</v>
      </c>
      <c r="L5655" s="4" t="e">
        <f t="shared" si="177"/>
        <v>#N/A</v>
      </c>
    </row>
    <row r="5656" spans="1:12">
      <c r="A5656" t="s">
        <v>3027</v>
      </c>
      <c r="B5656" t="s">
        <v>2878</v>
      </c>
      <c r="C5656" t="s">
        <v>1722</v>
      </c>
      <c r="D5656" t="s">
        <v>3241</v>
      </c>
      <c r="E5656" t="s">
        <v>1708</v>
      </c>
      <c r="H5656" t="str">
        <f>INDEX('Vensim Variables'!$B:$B,MATCH(EPS!$B5656,'Vensim Variables'!$A:$A,0))</f>
        <v>g pollutant</v>
      </c>
      <c r="I5656" t="str">
        <f t="shared" si="176"/>
        <v>PM10</v>
      </c>
      <c r="J5656" t="e">
        <f>INDEX(NoSettings!$C:$C,MATCH(EPS!$A5656,NoSettings!$A:$A,0))</f>
        <v>#N/A</v>
      </c>
      <c r="K5656">
        <f>INDEX(GWP!$C$2:$C$13,MATCH(EPS!I5656,GWP!$B$2:$B$13,0))</f>
        <v>0</v>
      </c>
      <c r="L5656" s="4" t="e">
        <f t="shared" si="177"/>
        <v>#N/A</v>
      </c>
    </row>
    <row r="5657" spans="1:12">
      <c r="A5657" t="s">
        <v>3028</v>
      </c>
      <c r="B5657" t="s">
        <v>2878</v>
      </c>
      <c r="C5657" t="s">
        <v>1722</v>
      </c>
      <c r="D5657" t="s">
        <v>3241</v>
      </c>
      <c r="E5657" t="s">
        <v>1709</v>
      </c>
      <c r="H5657" t="str">
        <f>INDEX('Vensim Variables'!$B:$B,MATCH(EPS!$B5657,'Vensim Variables'!$A:$A,0))</f>
        <v>g pollutant</v>
      </c>
      <c r="I5657" t="str">
        <f t="shared" si="176"/>
        <v>PM25</v>
      </c>
      <c r="J5657" t="e">
        <f>INDEX(NoSettings!$C:$C,MATCH(EPS!$A5657,NoSettings!$A:$A,0))</f>
        <v>#N/A</v>
      </c>
      <c r="K5657">
        <f>INDEX(GWP!$C$2:$C$13,MATCH(EPS!I5657,GWP!$B$2:$B$13,0))</f>
        <v>0</v>
      </c>
      <c r="L5657" s="4" t="e">
        <f t="shared" si="177"/>
        <v>#N/A</v>
      </c>
    </row>
    <row r="5658" spans="1:12">
      <c r="A5658" t="s">
        <v>3029</v>
      </c>
      <c r="B5658" t="s">
        <v>2878</v>
      </c>
      <c r="C5658" t="s">
        <v>1722</v>
      </c>
      <c r="D5658" t="s">
        <v>3241</v>
      </c>
      <c r="E5658" t="s">
        <v>1710</v>
      </c>
      <c r="H5658" t="str">
        <f>INDEX('Vensim Variables'!$B:$B,MATCH(EPS!$B5658,'Vensim Variables'!$A:$A,0))</f>
        <v>g pollutant</v>
      </c>
      <c r="I5658" t="str">
        <f t="shared" si="176"/>
        <v>SOx</v>
      </c>
      <c r="J5658" t="e">
        <f>INDEX(NoSettings!$C:$C,MATCH(EPS!$A5658,NoSettings!$A:$A,0))</f>
        <v>#N/A</v>
      </c>
      <c r="K5658">
        <f>INDEX(GWP!$C$2:$C$13,MATCH(EPS!I5658,GWP!$B$2:$B$13,0))</f>
        <v>0</v>
      </c>
      <c r="L5658" s="4" t="e">
        <f t="shared" si="177"/>
        <v>#N/A</v>
      </c>
    </row>
    <row r="5659" spans="1:12">
      <c r="A5659" t="s">
        <v>3030</v>
      </c>
      <c r="B5659" t="s">
        <v>2878</v>
      </c>
      <c r="C5659" t="s">
        <v>1722</v>
      </c>
      <c r="D5659" t="s">
        <v>3241</v>
      </c>
      <c r="E5659" t="s">
        <v>1711</v>
      </c>
      <c r="H5659" t="str">
        <f>INDEX('Vensim Variables'!$B:$B,MATCH(EPS!$B5659,'Vensim Variables'!$A:$A,0))</f>
        <v>g pollutant</v>
      </c>
      <c r="I5659" t="str">
        <f t="shared" si="176"/>
        <v>BC</v>
      </c>
      <c r="J5659" t="e">
        <f>INDEX(NoSettings!$C:$C,MATCH(EPS!$A5659,NoSettings!$A:$A,0))</f>
        <v>#N/A</v>
      </c>
      <c r="K5659">
        <f>INDEX(GWP!$C$2:$C$13,MATCH(EPS!I5659,GWP!$B$2:$B$13,0))</f>
        <v>0</v>
      </c>
      <c r="L5659" s="4" t="e">
        <f t="shared" si="177"/>
        <v>#N/A</v>
      </c>
    </row>
    <row r="5660" spans="1:12">
      <c r="A5660" t="s">
        <v>3031</v>
      </c>
      <c r="B5660" t="s">
        <v>2878</v>
      </c>
      <c r="C5660" t="s">
        <v>1722</v>
      </c>
      <c r="D5660" t="s">
        <v>3241</v>
      </c>
      <c r="E5660" t="s">
        <v>1712</v>
      </c>
      <c r="H5660" t="str">
        <f>INDEX('Vensim Variables'!$B:$B,MATCH(EPS!$B5660,'Vensim Variables'!$A:$A,0))</f>
        <v>g pollutant</v>
      </c>
      <c r="I5660" t="str">
        <f t="shared" si="176"/>
        <v>OC</v>
      </c>
      <c r="J5660" t="e">
        <f>INDEX(NoSettings!$C:$C,MATCH(EPS!$A5660,NoSettings!$A:$A,0))</f>
        <v>#N/A</v>
      </c>
      <c r="K5660">
        <f>INDEX(GWP!$C$2:$C$13,MATCH(EPS!I5660,GWP!$B$2:$B$13,0))</f>
        <v>0</v>
      </c>
      <c r="L5660" s="4" t="e">
        <f t="shared" si="177"/>
        <v>#N/A</v>
      </c>
    </row>
    <row r="5661" spans="1:12">
      <c r="A5661" t="s">
        <v>3032</v>
      </c>
      <c r="B5661" t="s">
        <v>2878</v>
      </c>
      <c r="C5661" t="s">
        <v>1722</v>
      </c>
      <c r="D5661" t="s">
        <v>3241</v>
      </c>
      <c r="E5661" t="s">
        <v>1713</v>
      </c>
      <c r="H5661" t="str">
        <f>INDEX('Vensim Variables'!$B:$B,MATCH(EPS!$B5661,'Vensim Variables'!$A:$A,0))</f>
        <v>g pollutant</v>
      </c>
      <c r="I5661" t="str">
        <f t="shared" si="176"/>
        <v>CH4</v>
      </c>
      <c r="J5661" t="e">
        <f>INDEX(NoSettings!$C:$C,MATCH(EPS!$A5661,NoSettings!$A:$A,0))</f>
        <v>#N/A</v>
      </c>
      <c r="K5661">
        <f>INDEX(GWP!$C$2:$C$13,MATCH(EPS!I5661,GWP!$B$2:$B$13,0))</f>
        <v>28</v>
      </c>
      <c r="L5661" s="4" t="e">
        <f t="shared" si="177"/>
        <v>#N/A</v>
      </c>
    </row>
    <row r="5662" spans="1:12">
      <c r="A5662" t="s">
        <v>3033</v>
      </c>
      <c r="B5662" t="s">
        <v>2878</v>
      </c>
      <c r="C5662" t="s">
        <v>1722</v>
      </c>
      <c r="D5662" t="s">
        <v>3241</v>
      </c>
      <c r="E5662" t="s">
        <v>1714</v>
      </c>
      <c r="H5662" t="str">
        <f>INDEX('Vensim Variables'!$B:$B,MATCH(EPS!$B5662,'Vensim Variables'!$A:$A,0))</f>
        <v>g pollutant</v>
      </c>
      <c r="I5662" t="str">
        <f t="shared" si="176"/>
        <v>N2O</v>
      </c>
      <c r="J5662" t="e">
        <f>INDEX(NoSettings!$C:$C,MATCH(EPS!$A5662,NoSettings!$A:$A,0))</f>
        <v>#N/A</v>
      </c>
      <c r="K5662">
        <f>INDEX(GWP!$C$2:$C$13,MATCH(EPS!I5662,GWP!$B$2:$B$13,0))</f>
        <v>265</v>
      </c>
      <c r="L5662" s="4" t="e">
        <f t="shared" si="177"/>
        <v>#N/A</v>
      </c>
    </row>
    <row r="5663" spans="1:12">
      <c r="A5663" t="s">
        <v>3034</v>
      </c>
      <c r="B5663" t="s">
        <v>2878</v>
      </c>
      <c r="C5663" t="s">
        <v>1722</v>
      </c>
      <c r="D5663" t="s">
        <v>3241</v>
      </c>
      <c r="E5663" t="s">
        <v>1715</v>
      </c>
      <c r="H5663" t="str">
        <f>INDEX('Vensim Variables'!$B:$B,MATCH(EPS!$B5663,'Vensim Variables'!$A:$A,0))</f>
        <v>g pollutant</v>
      </c>
      <c r="I5663" t="str">
        <f t="shared" si="176"/>
        <v>F gases</v>
      </c>
      <c r="J5663" t="e">
        <f>INDEX(NoSettings!$C:$C,MATCH(EPS!$A5663,NoSettings!$A:$A,0))</f>
        <v>#N/A</v>
      </c>
      <c r="K5663">
        <f>INDEX(GWP!$C$2:$C$13,MATCH(EPS!I5663,GWP!$B$2:$B$13,0))</f>
        <v>1</v>
      </c>
      <c r="L5663" s="4" t="e">
        <f t="shared" si="177"/>
        <v>#N/A</v>
      </c>
    </row>
    <row r="5664" spans="1:12">
      <c r="A5664" t="s">
        <v>3035</v>
      </c>
      <c r="B5664" t="s">
        <v>2878</v>
      </c>
      <c r="C5664" t="s">
        <v>1722</v>
      </c>
      <c r="D5664" t="s">
        <v>3242</v>
      </c>
      <c r="E5664" t="s">
        <v>1702</v>
      </c>
      <c r="H5664" t="str">
        <f>INDEX('Vensim Variables'!$B:$B,MATCH(EPS!$B5664,'Vensim Variables'!$A:$A,0))</f>
        <v>g pollutant</v>
      </c>
      <c r="I5664" t="str">
        <f t="shared" si="176"/>
        <v>CO2</v>
      </c>
      <c r="J5664" t="e">
        <f>INDEX(NoSettings!$C:$C,MATCH(EPS!$A5664,NoSettings!$A:$A,0))</f>
        <v>#N/A</v>
      </c>
      <c r="K5664">
        <f>INDEX(GWP!$C$2:$C$13,MATCH(EPS!I5664,GWP!$B$2:$B$13,0))</f>
        <v>1</v>
      </c>
      <c r="L5664" s="4" t="e">
        <f t="shared" si="177"/>
        <v>#N/A</v>
      </c>
    </row>
    <row r="5665" spans="1:12">
      <c r="A5665" t="s">
        <v>3036</v>
      </c>
      <c r="B5665" t="s">
        <v>2878</v>
      </c>
      <c r="C5665" t="s">
        <v>1722</v>
      </c>
      <c r="D5665" t="s">
        <v>3242</v>
      </c>
      <c r="E5665" t="s">
        <v>1705</v>
      </c>
      <c r="H5665" t="str">
        <f>INDEX('Vensim Variables'!$B:$B,MATCH(EPS!$B5665,'Vensim Variables'!$A:$A,0))</f>
        <v>g pollutant</v>
      </c>
      <c r="I5665" t="str">
        <f t="shared" si="176"/>
        <v>VOC</v>
      </c>
      <c r="J5665" t="e">
        <f>INDEX(NoSettings!$C:$C,MATCH(EPS!$A5665,NoSettings!$A:$A,0))</f>
        <v>#N/A</v>
      </c>
      <c r="K5665">
        <f>INDEX(GWP!$C$2:$C$13,MATCH(EPS!I5665,GWP!$B$2:$B$13,0))</f>
        <v>0</v>
      </c>
      <c r="L5665" s="4" t="e">
        <f t="shared" si="177"/>
        <v>#N/A</v>
      </c>
    </row>
    <row r="5666" spans="1:12">
      <c r="A5666" t="s">
        <v>3037</v>
      </c>
      <c r="B5666" t="s">
        <v>2878</v>
      </c>
      <c r="C5666" t="s">
        <v>1722</v>
      </c>
      <c r="D5666" t="s">
        <v>3242</v>
      </c>
      <c r="E5666" t="s">
        <v>1706</v>
      </c>
      <c r="H5666" t="str">
        <f>INDEX('Vensim Variables'!$B:$B,MATCH(EPS!$B5666,'Vensim Variables'!$A:$A,0))</f>
        <v>g pollutant</v>
      </c>
      <c r="I5666" t="str">
        <f t="shared" si="176"/>
        <v>CO</v>
      </c>
      <c r="J5666" t="e">
        <f>INDEX(NoSettings!$C:$C,MATCH(EPS!$A5666,NoSettings!$A:$A,0))</f>
        <v>#N/A</v>
      </c>
      <c r="K5666">
        <f>INDEX(GWP!$C$2:$C$13,MATCH(EPS!I5666,GWP!$B$2:$B$13,0))</f>
        <v>0</v>
      </c>
      <c r="L5666" s="4" t="e">
        <f t="shared" si="177"/>
        <v>#N/A</v>
      </c>
    </row>
    <row r="5667" spans="1:12">
      <c r="A5667" t="s">
        <v>3038</v>
      </c>
      <c r="B5667" t="s">
        <v>2878</v>
      </c>
      <c r="C5667" t="s">
        <v>1722</v>
      </c>
      <c r="D5667" t="s">
        <v>3242</v>
      </c>
      <c r="E5667" t="s">
        <v>1707</v>
      </c>
      <c r="H5667" t="str">
        <f>INDEX('Vensim Variables'!$B:$B,MATCH(EPS!$B5667,'Vensim Variables'!$A:$A,0))</f>
        <v>g pollutant</v>
      </c>
      <c r="I5667" t="str">
        <f t="shared" si="176"/>
        <v>NOx</v>
      </c>
      <c r="J5667" t="e">
        <f>INDEX(NoSettings!$C:$C,MATCH(EPS!$A5667,NoSettings!$A:$A,0))</f>
        <v>#N/A</v>
      </c>
      <c r="K5667">
        <f>INDEX(GWP!$C$2:$C$13,MATCH(EPS!I5667,GWP!$B$2:$B$13,0))</f>
        <v>0</v>
      </c>
      <c r="L5667" s="4" t="e">
        <f t="shared" si="177"/>
        <v>#N/A</v>
      </c>
    </row>
    <row r="5668" spans="1:12">
      <c r="A5668" t="s">
        <v>3039</v>
      </c>
      <c r="B5668" t="s">
        <v>2878</v>
      </c>
      <c r="C5668" t="s">
        <v>1722</v>
      </c>
      <c r="D5668" t="s">
        <v>3242</v>
      </c>
      <c r="E5668" t="s">
        <v>1708</v>
      </c>
      <c r="H5668" t="str">
        <f>INDEX('Vensim Variables'!$B:$B,MATCH(EPS!$B5668,'Vensim Variables'!$A:$A,0))</f>
        <v>g pollutant</v>
      </c>
      <c r="I5668" t="str">
        <f t="shared" si="176"/>
        <v>PM10</v>
      </c>
      <c r="J5668" t="e">
        <f>INDEX(NoSettings!$C:$C,MATCH(EPS!$A5668,NoSettings!$A:$A,0))</f>
        <v>#N/A</v>
      </c>
      <c r="K5668">
        <f>INDEX(GWP!$C$2:$C$13,MATCH(EPS!I5668,GWP!$B$2:$B$13,0))</f>
        <v>0</v>
      </c>
      <c r="L5668" s="4" t="e">
        <f t="shared" si="177"/>
        <v>#N/A</v>
      </c>
    </row>
    <row r="5669" spans="1:12">
      <c r="A5669" t="s">
        <v>3040</v>
      </c>
      <c r="B5669" t="s">
        <v>2878</v>
      </c>
      <c r="C5669" t="s">
        <v>1722</v>
      </c>
      <c r="D5669" t="s">
        <v>3242</v>
      </c>
      <c r="E5669" t="s">
        <v>1709</v>
      </c>
      <c r="H5669" t="str">
        <f>INDEX('Vensim Variables'!$B:$B,MATCH(EPS!$B5669,'Vensim Variables'!$A:$A,0))</f>
        <v>g pollutant</v>
      </c>
      <c r="I5669" t="str">
        <f t="shared" si="176"/>
        <v>PM25</v>
      </c>
      <c r="J5669" t="e">
        <f>INDEX(NoSettings!$C:$C,MATCH(EPS!$A5669,NoSettings!$A:$A,0))</f>
        <v>#N/A</v>
      </c>
      <c r="K5669">
        <f>INDEX(GWP!$C$2:$C$13,MATCH(EPS!I5669,GWP!$B$2:$B$13,0))</f>
        <v>0</v>
      </c>
      <c r="L5669" s="4" t="e">
        <f t="shared" si="177"/>
        <v>#N/A</v>
      </c>
    </row>
    <row r="5670" spans="1:12">
      <c r="A5670" t="s">
        <v>3041</v>
      </c>
      <c r="B5670" t="s">
        <v>2878</v>
      </c>
      <c r="C5670" t="s">
        <v>1722</v>
      </c>
      <c r="D5670" t="s">
        <v>3242</v>
      </c>
      <c r="E5670" t="s">
        <v>1710</v>
      </c>
      <c r="H5670" t="str">
        <f>INDEX('Vensim Variables'!$B:$B,MATCH(EPS!$B5670,'Vensim Variables'!$A:$A,0))</f>
        <v>g pollutant</v>
      </c>
      <c r="I5670" t="str">
        <f t="shared" si="176"/>
        <v>SOx</v>
      </c>
      <c r="J5670" t="e">
        <f>INDEX(NoSettings!$C:$C,MATCH(EPS!$A5670,NoSettings!$A:$A,0))</f>
        <v>#N/A</v>
      </c>
      <c r="K5670">
        <f>INDEX(GWP!$C$2:$C$13,MATCH(EPS!I5670,GWP!$B$2:$B$13,0))</f>
        <v>0</v>
      </c>
      <c r="L5670" s="4" t="e">
        <f t="shared" si="177"/>
        <v>#N/A</v>
      </c>
    </row>
    <row r="5671" spans="1:12">
      <c r="A5671" t="s">
        <v>3042</v>
      </c>
      <c r="B5671" t="s">
        <v>2878</v>
      </c>
      <c r="C5671" t="s">
        <v>1722</v>
      </c>
      <c r="D5671" t="s">
        <v>3242</v>
      </c>
      <c r="E5671" t="s">
        <v>1711</v>
      </c>
      <c r="H5671" t="str">
        <f>INDEX('Vensim Variables'!$B:$B,MATCH(EPS!$B5671,'Vensim Variables'!$A:$A,0))</f>
        <v>g pollutant</v>
      </c>
      <c r="I5671" t="str">
        <f t="shared" si="176"/>
        <v>BC</v>
      </c>
      <c r="J5671" t="e">
        <f>INDEX(NoSettings!$C:$C,MATCH(EPS!$A5671,NoSettings!$A:$A,0))</f>
        <v>#N/A</v>
      </c>
      <c r="K5671">
        <f>INDEX(GWP!$C$2:$C$13,MATCH(EPS!I5671,GWP!$B$2:$B$13,0))</f>
        <v>0</v>
      </c>
      <c r="L5671" s="4" t="e">
        <f t="shared" si="177"/>
        <v>#N/A</v>
      </c>
    </row>
    <row r="5672" spans="1:12">
      <c r="A5672" t="s">
        <v>3043</v>
      </c>
      <c r="B5672" t="s">
        <v>2878</v>
      </c>
      <c r="C5672" t="s">
        <v>1722</v>
      </c>
      <c r="D5672" t="s">
        <v>3242</v>
      </c>
      <c r="E5672" t="s">
        <v>1712</v>
      </c>
      <c r="H5672" t="str">
        <f>INDEX('Vensim Variables'!$B:$B,MATCH(EPS!$B5672,'Vensim Variables'!$A:$A,0))</f>
        <v>g pollutant</v>
      </c>
      <c r="I5672" t="str">
        <f t="shared" si="176"/>
        <v>OC</v>
      </c>
      <c r="J5672" t="e">
        <f>INDEX(NoSettings!$C:$C,MATCH(EPS!$A5672,NoSettings!$A:$A,0))</f>
        <v>#N/A</v>
      </c>
      <c r="K5672">
        <f>INDEX(GWP!$C$2:$C$13,MATCH(EPS!I5672,GWP!$B$2:$B$13,0))</f>
        <v>0</v>
      </c>
      <c r="L5672" s="4" t="e">
        <f t="shared" si="177"/>
        <v>#N/A</v>
      </c>
    </row>
    <row r="5673" spans="1:12">
      <c r="A5673" t="s">
        <v>3044</v>
      </c>
      <c r="B5673" t="s">
        <v>2878</v>
      </c>
      <c r="C5673" t="s">
        <v>1722</v>
      </c>
      <c r="D5673" t="s">
        <v>3242</v>
      </c>
      <c r="E5673" t="s">
        <v>1713</v>
      </c>
      <c r="H5673" t="str">
        <f>INDEX('Vensim Variables'!$B:$B,MATCH(EPS!$B5673,'Vensim Variables'!$A:$A,0))</f>
        <v>g pollutant</v>
      </c>
      <c r="I5673" t="str">
        <f t="shared" si="176"/>
        <v>CH4</v>
      </c>
      <c r="J5673" t="e">
        <f>INDEX(NoSettings!$C:$C,MATCH(EPS!$A5673,NoSettings!$A:$A,0))</f>
        <v>#N/A</v>
      </c>
      <c r="K5673">
        <f>INDEX(GWP!$C$2:$C$13,MATCH(EPS!I5673,GWP!$B$2:$B$13,0))</f>
        <v>28</v>
      </c>
      <c r="L5673" s="4" t="e">
        <f t="shared" si="177"/>
        <v>#N/A</v>
      </c>
    </row>
    <row r="5674" spans="1:12">
      <c r="A5674" t="s">
        <v>3045</v>
      </c>
      <c r="B5674" t="s">
        <v>2878</v>
      </c>
      <c r="C5674" t="s">
        <v>1722</v>
      </c>
      <c r="D5674" t="s">
        <v>3242</v>
      </c>
      <c r="E5674" t="s">
        <v>1714</v>
      </c>
      <c r="H5674" t="str">
        <f>INDEX('Vensim Variables'!$B:$B,MATCH(EPS!$B5674,'Vensim Variables'!$A:$A,0))</f>
        <v>g pollutant</v>
      </c>
      <c r="I5674" t="str">
        <f t="shared" si="176"/>
        <v>N2O</v>
      </c>
      <c r="J5674" t="e">
        <f>INDEX(NoSettings!$C:$C,MATCH(EPS!$A5674,NoSettings!$A:$A,0))</f>
        <v>#N/A</v>
      </c>
      <c r="K5674">
        <f>INDEX(GWP!$C$2:$C$13,MATCH(EPS!I5674,GWP!$B$2:$B$13,0))</f>
        <v>265</v>
      </c>
      <c r="L5674" s="4" t="e">
        <f t="shared" si="177"/>
        <v>#N/A</v>
      </c>
    </row>
    <row r="5675" spans="1:12">
      <c r="A5675" t="s">
        <v>3046</v>
      </c>
      <c r="B5675" t="s">
        <v>2878</v>
      </c>
      <c r="C5675" t="s">
        <v>1722</v>
      </c>
      <c r="D5675" t="s">
        <v>3242</v>
      </c>
      <c r="E5675" t="s">
        <v>1715</v>
      </c>
      <c r="H5675" t="str">
        <f>INDEX('Vensim Variables'!$B:$B,MATCH(EPS!$B5675,'Vensim Variables'!$A:$A,0))</f>
        <v>g pollutant</v>
      </c>
      <c r="I5675" t="str">
        <f t="shared" si="176"/>
        <v>F gases</v>
      </c>
      <c r="J5675" t="e">
        <f>INDEX(NoSettings!$C:$C,MATCH(EPS!$A5675,NoSettings!$A:$A,0))</f>
        <v>#N/A</v>
      </c>
      <c r="K5675">
        <f>INDEX(GWP!$C$2:$C$13,MATCH(EPS!I5675,GWP!$B$2:$B$13,0))</f>
        <v>1</v>
      </c>
      <c r="L5675" s="4" t="e">
        <f t="shared" si="177"/>
        <v>#N/A</v>
      </c>
    </row>
    <row r="5676" spans="1:12">
      <c r="A5676" t="s">
        <v>3047</v>
      </c>
      <c r="B5676" t="s">
        <v>2878</v>
      </c>
      <c r="C5676" t="s">
        <v>1722</v>
      </c>
      <c r="D5676" t="s">
        <v>3243</v>
      </c>
      <c r="E5676" t="s">
        <v>1702</v>
      </c>
      <c r="H5676" t="str">
        <f>INDEX('Vensim Variables'!$B:$B,MATCH(EPS!$B5676,'Vensim Variables'!$A:$A,0))</f>
        <v>g pollutant</v>
      </c>
      <c r="I5676" t="str">
        <f t="shared" si="176"/>
        <v>CO2</v>
      </c>
      <c r="J5676" t="e">
        <f>INDEX(NoSettings!$C:$C,MATCH(EPS!$A5676,NoSettings!$A:$A,0))</f>
        <v>#N/A</v>
      </c>
      <c r="K5676">
        <f>INDEX(GWP!$C$2:$C$13,MATCH(EPS!I5676,GWP!$B$2:$B$13,0))</f>
        <v>1</v>
      </c>
      <c r="L5676" s="4" t="e">
        <f t="shared" si="177"/>
        <v>#N/A</v>
      </c>
    </row>
    <row r="5677" spans="1:12">
      <c r="A5677" t="s">
        <v>3048</v>
      </c>
      <c r="B5677" t="s">
        <v>2878</v>
      </c>
      <c r="C5677" t="s">
        <v>1722</v>
      </c>
      <c r="D5677" t="s">
        <v>3243</v>
      </c>
      <c r="E5677" t="s">
        <v>1705</v>
      </c>
      <c r="H5677" t="str">
        <f>INDEX('Vensim Variables'!$B:$B,MATCH(EPS!$B5677,'Vensim Variables'!$A:$A,0))</f>
        <v>g pollutant</v>
      </c>
      <c r="I5677" t="str">
        <f t="shared" si="176"/>
        <v>VOC</v>
      </c>
      <c r="J5677" t="e">
        <f>INDEX(NoSettings!$C:$C,MATCH(EPS!$A5677,NoSettings!$A:$A,0))</f>
        <v>#N/A</v>
      </c>
      <c r="K5677">
        <f>INDEX(GWP!$C$2:$C$13,MATCH(EPS!I5677,GWP!$B$2:$B$13,0))</f>
        <v>0</v>
      </c>
      <c r="L5677" s="4" t="e">
        <f t="shared" si="177"/>
        <v>#N/A</v>
      </c>
    </row>
    <row r="5678" spans="1:12">
      <c r="A5678" t="s">
        <v>3049</v>
      </c>
      <c r="B5678" t="s">
        <v>2878</v>
      </c>
      <c r="C5678" t="s">
        <v>1722</v>
      </c>
      <c r="D5678" t="s">
        <v>3243</v>
      </c>
      <c r="E5678" t="s">
        <v>1706</v>
      </c>
      <c r="H5678" t="str">
        <f>INDEX('Vensim Variables'!$B:$B,MATCH(EPS!$B5678,'Vensim Variables'!$A:$A,0))</f>
        <v>g pollutant</v>
      </c>
      <c r="I5678" t="str">
        <f t="shared" si="176"/>
        <v>CO</v>
      </c>
      <c r="J5678" t="e">
        <f>INDEX(NoSettings!$C:$C,MATCH(EPS!$A5678,NoSettings!$A:$A,0))</f>
        <v>#N/A</v>
      </c>
      <c r="K5678">
        <f>INDEX(GWP!$C$2:$C$13,MATCH(EPS!I5678,GWP!$B$2:$B$13,0))</f>
        <v>0</v>
      </c>
      <c r="L5678" s="4" t="e">
        <f t="shared" si="177"/>
        <v>#N/A</v>
      </c>
    </row>
    <row r="5679" spans="1:12">
      <c r="A5679" t="s">
        <v>3050</v>
      </c>
      <c r="B5679" t="s">
        <v>2878</v>
      </c>
      <c r="C5679" t="s">
        <v>1722</v>
      </c>
      <c r="D5679" t="s">
        <v>3243</v>
      </c>
      <c r="E5679" t="s">
        <v>1707</v>
      </c>
      <c r="H5679" t="str">
        <f>INDEX('Vensim Variables'!$B:$B,MATCH(EPS!$B5679,'Vensim Variables'!$A:$A,0))</f>
        <v>g pollutant</v>
      </c>
      <c r="I5679" t="str">
        <f t="shared" si="176"/>
        <v>NOx</v>
      </c>
      <c r="J5679" t="e">
        <f>INDEX(NoSettings!$C:$C,MATCH(EPS!$A5679,NoSettings!$A:$A,0))</f>
        <v>#N/A</v>
      </c>
      <c r="K5679">
        <f>INDEX(GWP!$C$2:$C$13,MATCH(EPS!I5679,GWP!$B$2:$B$13,0))</f>
        <v>0</v>
      </c>
      <c r="L5679" s="4" t="e">
        <f t="shared" si="177"/>
        <v>#N/A</v>
      </c>
    </row>
    <row r="5680" spans="1:12">
      <c r="A5680" t="s">
        <v>3051</v>
      </c>
      <c r="B5680" t="s">
        <v>2878</v>
      </c>
      <c r="C5680" t="s">
        <v>1722</v>
      </c>
      <c r="D5680" t="s">
        <v>3243</v>
      </c>
      <c r="E5680" t="s">
        <v>1708</v>
      </c>
      <c r="H5680" t="str">
        <f>INDEX('Vensim Variables'!$B:$B,MATCH(EPS!$B5680,'Vensim Variables'!$A:$A,0))</f>
        <v>g pollutant</v>
      </c>
      <c r="I5680" t="str">
        <f t="shared" si="176"/>
        <v>PM10</v>
      </c>
      <c r="J5680" t="e">
        <f>INDEX(NoSettings!$C:$C,MATCH(EPS!$A5680,NoSettings!$A:$A,0))</f>
        <v>#N/A</v>
      </c>
      <c r="K5680">
        <f>INDEX(GWP!$C$2:$C$13,MATCH(EPS!I5680,GWP!$B$2:$B$13,0))</f>
        <v>0</v>
      </c>
      <c r="L5680" s="4" t="e">
        <f t="shared" si="177"/>
        <v>#N/A</v>
      </c>
    </row>
    <row r="5681" spans="1:12">
      <c r="A5681" t="s">
        <v>3052</v>
      </c>
      <c r="B5681" t="s">
        <v>2878</v>
      </c>
      <c r="C5681" t="s">
        <v>1722</v>
      </c>
      <c r="D5681" t="s">
        <v>3243</v>
      </c>
      <c r="E5681" t="s">
        <v>1709</v>
      </c>
      <c r="H5681" t="str">
        <f>INDEX('Vensim Variables'!$B:$B,MATCH(EPS!$B5681,'Vensim Variables'!$A:$A,0))</f>
        <v>g pollutant</v>
      </c>
      <c r="I5681" t="str">
        <f t="shared" si="176"/>
        <v>PM25</v>
      </c>
      <c r="J5681" t="e">
        <f>INDEX(NoSettings!$C:$C,MATCH(EPS!$A5681,NoSettings!$A:$A,0))</f>
        <v>#N/A</v>
      </c>
      <c r="K5681">
        <f>INDEX(GWP!$C$2:$C$13,MATCH(EPS!I5681,GWP!$B$2:$B$13,0))</f>
        <v>0</v>
      </c>
      <c r="L5681" s="4" t="e">
        <f t="shared" si="177"/>
        <v>#N/A</v>
      </c>
    </row>
    <row r="5682" spans="1:12">
      <c r="A5682" t="s">
        <v>3053</v>
      </c>
      <c r="B5682" t="s">
        <v>2878</v>
      </c>
      <c r="C5682" t="s">
        <v>1722</v>
      </c>
      <c r="D5682" t="s">
        <v>3243</v>
      </c>
      <c r="E5682" t="s">
        <v>1710</v>
      </c>
      <c r="H5682" t="str">
        <f>INDEX('Vensim Variables'!$B:$B,MATCH(EPS!$B5682,'Vensim Variables'!$A:$A,0))</f>
        <v>g pollutant</v>
      </c>
      <c r="I5682" t="str">
        <f t="shared" si="176"/>
        <v>SOx</v>
      </c>
      <c r="J5682" t="e">
        <f>INDEX(NoSettings!$C:$C,MATCH(EPS!$A5682,NoSettings!$A:$A,0))</f>
        <v>#N/A</v>
      </c>
      <c r="K5682">
        <f>INDEX(GWP!$C$2:$C$13,MATCH(EPS!I5682,GWP!$B$2:$B$13,0))</f>
        <v>0</v>
      </c>
      <c r="L5682" s="4" t="e">
        <f t="shared" si="177"/>
        <v>#N/A</v>
      </c>
    </row>
    <row r="5683" spans="1:12">
      <c r="A5683" t="s">
        <v>3054</v>
      </c>
      <c r="B5683" t="s">
        <v>2878</v>
      </c>
      <c r="C5683" t="s">
        <v>1722</v>
      </c>
      <c r="D5683" t="s">
        <v>3243</v>
      </c>
      <c r="E5683" t="s">
        <v>1711</v>
      </c>
      <c r="H5683" t="str">
        <f>INDEX('Vensim Variables'!$B:$B,MATCH(EPS!$B5683,'Vensim Variables'!$A:$A,0))</f>
        <v>g pollutant</v>
      </c>
      <c r="I5683" t="str">
        <f t="shared" si="176"/>
        <v>BC</v>
      </c>
      <c r="J5683" t="e">
        <f>INDEX(NoSettings!$C:$C,MATCH(EPS!$A5683,NoSettings!$A:$A,0))</f>
        <v>#N/A</v>
      </c>
      <c r="K5683">
        <f>INDEX(GWP!$C$2:$C$13,MATCH(EPS!I5683,GWP!$B$2:$B$13,0))</f>
        <v>0</v>
      </c>
      <c r="L5683" s="4" t="e">
        <f t="shared" si="177"/>
        <v>#N/A</v>
      </c>
    </row>
    <row r="5684" spans="1:12">
      <c r="A5684" t="s">
        <v>3055</v>
      </c>
      <c r="B5684" t="s">
        <v>2878</v>
      </c>
      <c r="C5684" t="s">
        <v>1722</v>
      </c>
      <c r="D5684" t="s">
        <v>3243</v>
      </c>
      <c r="E5684" t="s">
        <v>1712</v>
      </c>
      <c r="H5684" t="str">
        <f>INDEX('Vensim Variables'!$B:$B,MATCH(EPS!$B5684,'Vensim Variables'!$A:$A,0))</f>
        <v>g pollutant</v>
      </c>
      <c r="I5684" t="str">
        <f t="shared" si="176"/>
        <v>OC</v>
      </c>
      <c r="J5684" t="e">
        <f>INDEX(NoSettings!$C:$C,MATCH(EPS!$A5684,NoSettings!$A:$A,0))</f>
        <v>#N/A</v>
      </c>
      <c r="K5684">
        <f>INDEX(GWP!$C$2:$C$13,MATCH(EPS!I5684,GWP!$B$2:$B$13,0))</f>
        <v>0</v>
      </c>
      <c r="L5684" s="4" t="e">
        <f t="shared" si="177"/>
        <v>#N/A</v>
      </c>
    </row>
    <row r="5685" spans="1:12">
      <c r="A5685" t="s">
        <v>3056</v>
      </c>
      <c r="B5685" t="s">
        <v>2878</v>
      </c>
      <c r="C5685" t="s">
        <v>1722</v>
      </c>
      <c r="D5685" t="s">
        <v>3243</v>
      </c>
      <c r="E5685" t="s">
        <v>1713</v>
      </c>
      <c r="H5685" t="str">
        <f>INDEX('Vensim Variables'!$B:$B,MATCH(EPS!$B5685,'Vensim Variables'!$A:$A,0))</f>
        <v>g pollutant</v>
      </c>
      <c r="I5685" t="str">
        <f t="shared" si="176"/>
        <v>CH4</v>
      </c>
      <c r="J5685" t="e">
        <f>INDEX(NoSettings!$C:$C,MATCH(EPS!$A5685,NoSettings!$A:$A,0))</f>
        <v>#N/A</v>
      </c>
      <c r="K5685">
        <f>INDEX(GWP!$C$2:$C$13,MATCH(EPS!I5685,GWP!$B$2:$B$13,0))</f>
        <v>28</v>
      </c>
      <c r="L5685" s="4" t="e">
        <f t="shared" si="177"/>
        <v>#N/A</v>
      </c>
    </row>
    <row r="5686" spans="1:12">
      <c r="A5686" t="s">
        <v>3057</v>
      </c>
      <c r="B5686" t="s">
        <v>2878</v>
      </c>
      <c r="C5686" t="s">
        <v>1722</v>
      </c>
      <c r="D5686" t="s">
        <v>3243</v>
      </c>
      <c r="E5686" t="s">
        <v>1714</v>
      </c>
      <c r="H5686" t="str">
        <f>INDEX('Vensim Variables'!$B:$B,MATCH(EPS!$B5686,'Vensim Variables'!$A:$A,0))</f>
        <v>g pollutant</v>
      </c>
      <c r="I5686" t="str">
        <f t="shared" si="176"/>
        <v>N2O</v>
      </c>
      <c r="J5686" t="e">
        <f>INDEX(NoSettings!$C:$C,MATCH(EPS!$A5686,NoSettings!$A:$A,0))</f>
        <v>#N/A</v>
      </c>
      <c r="K5686">
        <f>INDEX(GWP!$C$2:$C$13,MATCH(EPS!I5686,GWP!$B$2:$B$13,0))</f>
        <v>265</v>
      </c>
      <c r="L5686" s="4" t="e">
        <f t="shared" si="177"/>
        <v>#N/A</v>
      </c>
    </row>
    <row r="5687" spans="1:12">
      <c r="A5687" t="s">
        <v>3058</v>
      </c>
      <c r="B5687" t="s">
        <v>2878</v>
      </c>
      <c r="C5687" t="s">
        <v>1722</v>
      </c>
      <c r="D5687" t="s">
        <v>3243</v>
      </c>
      <c r="E5687" t="s">
        <v>1715</v>
      </c>
      <c r="H5687" t="str">
        <f>INDEX('Vensim Variables'!$B:$B,MATCH(EPS!$B5687,'Vensim Variables'!$A:$A,0))</f>
        <v>g pollutant</v>
      </c>
      <c r="I5687" t="str">
        <f t="shared" si="176"/>
        <v>F gases</v>
      </c>
      <c r="J5687" t="e">
        <f>INDEX(NoSettings!$C:$C,MATCH(EPS!$A5687,NoSettings!$A:$A,0))</f>
        <v>#N/A</v>
      </c>
      <c r="K5687">
        <f>INDEX(GWP!$C$2:$C$13,MATCH(EPS!I5687,GWP!$B$2:$B$13,0))</f>
        <v>1</v>
      </c>
      <c r="L5687" s="4" t="e">
        <f t="shared" si="177"/>
        <v>#N/A</v>
      </c>
    </row>
    <row r="5688" spans="1:12">
      <c r="A5688" t="s">
        <v>3059</v>
      </c>
      <c r="B5688" t="s">
        <v>2878</v>
      </c>
      <c r="C5688" t="s">
        <v>1722</v>
      </c>
      <c r="D5688" t="s">
        <v>3244</v>
      </c>
      <c r="E5688" t="s">
        <v>1702</v>
      </c>
      <c r="H5688" t="str">
        <f>INDEX('Vensim Variables'!$B:$B,MATCH(EPS!$B5688,'Vensim Variables'!$A:$A,0))</f>
        <v>g pollutant</v>
      </c>
      <c r="I5688" t="str">
        <f t="shared" si="176"/>
        <v>CO2</v>
      </c>
      <c r="J5688" t="e">
        <f>INDEX(NoSettings!$C:$C,MATCH(EPS!$A5688,NoSettings!$A:$A,0))</f>
        <v>#N/A</v>
      </c>
      <c r="K5688">
        <f>INDEX(GWP!$C$2:$C$13,MATCH(EPS!I5688,GWP!$B$2:$B$13,0))</f>
        <v>1</v>
      </c>
      <c r="L5688" s="4" t="e">
        <f t="shared" si="177"/>
        <v>#N/A</v>
      </c>
    </row>
    <row r="5689" spans="1:12">
      <c r="A5689" t="s">
        <v>3060</v>
      </c>
      <c r="B5689" t="s">
        <v>2878</v>
      </c>
      <c r="C5689" t="s">
        <v>1722</v>
      </c>
      <c r="D5689" t="s">
        <v>3244</v>
      </c>
      <c r="E5689" t="s">
        <v>1705</v>
      </c>
      <c r="H5689" t="str">
        <f>INDEX('Vensim Variables'!$B:$B,MATCH(EPS!$B5689,'Vensim Variables'!$A:$A,0))</f>
        <v>g pollutant</v>
      </c>
      <c r="I5689" t="str">
        <f t="shared" si="176"/>
        <v>VOC</v>
      </c>
      <c r="J5689" t="e">
        <f>INDEX(NoSettings!$C:$C,MATCH(EPS!$A5689,NoSettings!$A:$A,0))</f>
        <v>#N/A</v>
      </c>
      <c r="K5689">
        <f>INDEX(GWP!$C$2:$C$13,MATCH(EPS!I5689,GWP!$B$2:$B$13,0))</f>
        <v>0</v>
      </c>
      <c r="L5689" s="4" t="e">
        <f t="shared" si="177"/>
        <v>#N/A</v>
      </c>
    </row>
    <row r="5690" spans="1:12">
      <c r="A5690" t="s">
        <v>3061</v>
      </c>
      <c r="B5690" t="s">
        <v>2878</v>
      </c>
      <c r="C5690" t="s">
        <v>1722</v>
      </c>
      <c r="D5690" t="s">
        <v>3244</v>
      </c>
      <c r="E5690" t="s">
        <v>1706</v>
      </c>
      <c r="H5690" t="str">
        <f>INDEX('Vensim Variables'!$B:$B,MATCH(EPS!$B5690,'Vensim Variables'!$A:$A,0))</f>
        <v>g pollutant</v>
      </c>
      <c r="I5690" t="str">
        <f t="shared" si="176"/>
        <v>CO</v>
      </c>
      <c r="J5690" t="e">
        <f>INDEX(NoSettings!$C:$C,MATCH(EPS!$A5690,NoSettings!$A:$A,0))</f>
        <v>#N/A</v>
      </c>
      <c r="K5690">
        <f>INDEX(GWP!$C$2:$C$13,MATCH(EPS!I5690,GWP!$B$2:$B$13,0))</f>
        <v>0</v>
      </c>
      <c r="L5690" s="4" t="e">
        <f t="shared" si="177"/>
        <v>#N/A</v>
      </c>
    </row>
    <row r="5691" spans="1:12">
      <c r="A5691" t="s">
        <v>3062</v>
      </c>
      <c r="B5691" t="s">
        <v>2878</v>
      </c>
      <c r="C5691" t="s">
        <v>1722</v>
      </c>
      <c r="D5691" t="s">
        <v>3244</v>
      </c>
      <c r="E5691" t="s">
        <v>1707</v>
      </c>
      <c r="H5691" t="str">
        <f>INDEX('Vensim Variables'!$B:$B,MATCH(EPS!$B5691,'Vensim Variables'!$A:$A,0))</f>
        <v>g pollutant</v>
      </c>
      <c r="I5691" t="str">
        <f t="shared" si="176"/>
        <v>NOx</v>
      </c>
      <c r="J5691" t="e">
        <f>INDEX(NoSettings!$C:$C,MATCH(EPS!$A5691,NoSettings!$A:$A,0))</f>
        <v>#N/A</v>
      </c>
      <c r="K5691">
        <f>INDEX(GWP!$C$2:$C$13,MATCH(EPS!I5691,GWP!$B$2:$B$13,0))</f>
        <v>0</v>
      </c>
      <c r="L5691" s="4" t="e">
        <f t="shared" si="177"/>
        <v>#N/A</v>
      </c>
    </row>
    <row r="5692" spans="1:12">
      <c r="A5692" t="s">
        <v>3063</v>
      </c>
      <c r="B5692" t="s">
        <v>2878</v>
      </c>
      <c r="C5692" t="s">
        <v>1722</v>
      </c>
      <c r="D5692" t="s">
        <v>3244</v>
      </c>
      <c r="E5692" t="s">
        <v>1708</v>
      </c>
      <c r="H5692" t="str">
        <f>INDEX('Vensim Variables'!$B:$B,MATCH(EPS!$B5692,'Vensim Variables'!$A:$A,0))</f>
        <v>g pollutant</v>
      </c>
      <c r="I5692" t="str">
        <f t="shared" si="176"/>
        <v>PM10</v>
      </c>
      <c r="J5692" t="e">
        <f>INDEX(NoSettings!$C:$C,MATCH(EPS!$A5692,NoSettings!$A:$A,0))</f>
        <v>#N/A</v>
      </c>
      <c r="K5692">
        <f>INDEX(GWP!$C$2:$C$13,MATCH(EPS!I5692,GWP!$B$2:$B$13,0))</f>
        <v>0</v>
      </c>
      <c r="L5692" s="4" t="e">
        <f t="shared" si="177"/>
        <v>#N/A</v>
      </c>
    </row>
    <row r="5693" spans="1:12">
      <c r="A5693" t="s">
        <v>3064</v>
      </c>
      <c r="B5693" t="s">
        <v>2878</v>
      </c>
      <c r="C5693" t="s">
        <v>1722</v>
      </c>
      <c r="D5693" t="s">
        <v>3244</v>
      </c>
      <c r="E5693" t="s">
        <v>1709</v>
      </c>
      <c r="H5693" t="str">
        <f>INDEX('Vensim Variables'!$B:$B,MATCH(EPS!$B5693,'Vensim Variables'!$A:$A,0))</f>
        <v>g pollutant</v>
      </c>
      <c r="I5693" t="str">
        <f t="shared" si="176"/>
        <v>PM25</v>
      </c>
      <c r="J5693" t="e">
        <f>INDEX(NoSettings!$C:$C,MATCH(EPS!$A5693,NoSettings!$A:$A,0))</f>
        <v>#N/A</v>
      </c>
      <c r="K5693">
        <f>INDEX(GWP!$C$2:$C$13,MATCH(EPS!I5693,GWP!$B$2:$B$13,0))</f>
        <v>0</v>
      </c>
      <c r="L5693" s="4" t="e">
        <f t="shared" si="177"/>
        <v>#N/A</v>
      </c>
    </row>
    <row r="5694" spans="1:12">
      <c r="A5694" t="s">
        <v>3065</v>
      </c>
      <c r="B5694" t="s">
        <v>2878</v>
      </c>
      <c r="C5694" t="s">
        <v>1722</v>
      </c>
      <c r="D5694" t="s">
        <v>3244</v>
      </c>
      <c r="E5694" t="s">
        <v>1710</v>
      </c>
      <c r="H5694" t="str">
        <f>INDEX('Vensim Variables'!$B:$B,MATCH(EPS!$B5694,'Vensim Variables'!$A:$A,0))</f>
        <v>g pollutant</v>
      </c>
      <c r="I5694" t="str">
        <f t="shared" si="176"/>
        <v>SOx</v>
      </c>
      <c r="J5694" t="e">
        <f>INDEX(NoSettings!$C:$C,MATCH(EPS!$A5694,NoSettings!$A:$A,0))</f>
        <v>#N/A</v>
      </c>
      <c r="K5694">
        <f>INDEX(GWP!$C$2:$C$13,MATCH(EPS!I5694,GWP!$B$2:$B$13,0))</f>
        <v>0</v>
      </c>
      <c r="L5694" s="4" t="e">
        <f t="shared" si="177"/>
        <v>#N/A</v>
      </c>
    </row>
    <row r="5695" spans="1:12">
      <c r="A5695" t="s">
        <v>3066</v>
      </c>
      <c r="B5695" t="s">
        <v>2878</v>
      </c>
      <c r="C5695" t="s">
        <v>1722</v>
      </c>
      <c r="D5695" t="s">
        <v>3244</v>
      </c>
      <c r="E5695" t="s">
        <v>1711</v>
      </c>
      <c r="H5695" t="str">
        <f>INDEX('Vensim Variables'!$B:$B,MATCH(EPS!$B5695,'Vensim Variables'!$A:$A,0))</f>
        <v>g pollutant</v>
      </c>
      <c r="I5695" t="str">
        <f t="shared" si="176"/>
        <v>BC</v>
      </c>
      <c r="J5695" t="e">
        <f>INDEX(NoSettings!$C:$C,MATCH(EPS!$A5695,NoSettings!$A:$A,0))</f>
        <v>#N/A</v>
      </c>
      <c r="K5695">
        <f>INDEX(GWP!$C$2:$C$13,MATCH(EPS!I5695,GWP!$B$2:$B$13,0))</f>
        <v>0</v>
      </c>
      <c r="L5695" s="4" t="e">
        <f t="shared" si="177"/>
        <v>#N/A</v>
      </c>
    </row>
    <row r="5696" spans="1:12">
      <c r="A5696" t="s">
        <v>3067</v>
      </c>
      <c r="B5696" t="s">
        <v>2878</v>
      </c>
      <c r="C5696" t="s">
        <v>1722</v>
      </c>
      <c r="D5696" t="s">
        <v>3244</v>
      </c>
      <c r="E5696" t="s">
        <v>1712</v>
      </c>
      <c r="H5696" t="str">
        <f>INDEX('Vensim Variables'!$B:$B,MATCH(EPS!$B5696,'Vensim Variables'!$A:$A,0))</f>
        <v>g pollutant</v>
      </c>
      <c r="I5696" t="str">
        <f t="shared" si="176"/>
        <v>OC</v>
      </c>
      <c r="J5696" t="e">
        <f>INDEX(NoSettings!$C:$C,MATCH(EPS!$A5696,NoSettings!$A:$A,0))</f>
        <v>#N/A</v>
      </c>
      <c r="K5696">
        <f>INDEX(GWP!$C$2:$C$13,MATCH(EPS!I5696,GWP!$B$2:$B$13,0))</f>
        <v>0</v>
      </c>
      <c r="L5696" s="4" t="e">
        <f t="shared" si="177"/>
        <v>#N/A</v>
      </c>
    </row>
    <row r="5697" spans="1:12">
      <c r="A5697" t="s">
        <v>3068</v>
      </c>
      <c r="B5697" t="s">
        <v>2878</v>
      </c>
      <c r="C5697" t="s">
        <v>1722</v>
      </c>
      <c r="D5697" t="s">
        <v>3244</v>
      </c>
      <c r="E5697" t="s">
        <v>1713</v>
      </c>
      <c r="H5697" t="str">
        <f>INDEX('Vensim Variables'!$B:$B,MATCH(EPS!$B5697,'Vensim Variables'!$A:$A,0))</f>
        <v>g pollutant</v>
      </c>
      <c r="I5697" t="str">
        <f t="shared" si="176"/>
        <v>CH4</v>
      </c>
      <c r="J5697" t="e">
        <f>INDEX(NoSettings!$C:$C,MATCH(EPS!$A5697,NoSettings!$A:$A,0))</f>
        <v>#N/A</v>
      </c>
      <c r="K5697">
        <f>INDEX(GWP!$C$2:$C$13,MATCH(EPS!I5697,GWP!$B$2:$B$13,0))</f>
        <v>28</v>
      </c>
      <c r="L5697" s="4" t="e">
        <f t="shared" si="177"/>
        <v>#N/A</v>
      </c>
    </row>
    <row r="5698" spans="1:12">
      <c r="A5698" t="s">
        <v>3069</v>
      </c>
      <c r="B5698" t="s">
        <v>2878</v>
      </c>
      <c r="C5698" t="s">
        <v>1722</v>
      </c>
      <c r="D5698" t="s">
        <v>3244</v>
      </c>
      <c r="E5698" t="s">
        <v>1714</v>
      </c>
      <c r="H5698" t="str">
        <f>INDEX('Vensim Variables'!$B:$B,MATCH(EPS!$B5698,'Vensim Variables'!$A:$A,0))</f>
        <v>g pollutant</v>
      </c>
      <c r="I5698" t="str">
        <f t="shared" si="176"/>
        <v>N2O</v>
      </c>
      <c r="J5698" t="e">
        <f>INDEX(NoSettings!$C:$C,MATCH(EPS!$A5698,NoSettings!$A:$A,0))</f>
        <v>#N/A</v>
      </c>
      <c r="K5698">
        <f>INDEX(GWP!$C$2:$C$13,MATCH(EPS!I5698,GWP!$B$2:$B$13,0))</f>
        <v>265</v>
      </c>
      <c r="L5698" s="4" t="e">
        <f t="shared" si="177"/>
        <v>#N/A</v>
      </c>
    </row>
    <row r="5699" spans="1:12">
      <c r="A5699" t="s">
        <v>3070</v>
      </c>
      <c r="B5699" t="s">
        <v>2878</v>
      </c>
      <c r="C5699" t="s">
        <v>1722</v>
      </c>
      <c r="D5699" t="s">
        <v>3244</v>
      </c>
      <c r="E5699" t="s">
        <v>1715</v>
      </c>
      <c r="H5699" t="str">
        <f>INDEX('Vensim Variables'!$B:$B,MATCH(EPS!$B5699,'Vensim Variables'!$A:$A,0))</f>
        <v>g pollutant</v>
      </c>
      <c r="I5699" t="str">
        <f t="shared" ref="I5699:I5762" si="178">IF(OR(C5699="CO2",C5699="CH4",C5699="N2O",C5699="F gases",C5699="VOC",C5699="CO",C5699="NOx",C5699="PM10",C5699="PM25",C5699="SOx",C5699="BC",C5699="OC"),C5699,IF(OR(D5699="CO2",D5699="CH4",D5699="N2O",D5699="F gases",D5699="VOC",D5699="CO",D5699="NOx",D5699="PM10",D5699="PM25",D5699="SOx",D5699="BC",D5699="OC"),D5699,IF(OR(E5699="CO2",E5699="CH4",E5699="N2O",E5699="F gases",E5699="VOC",E5699="CO",E5699="NOx",E5699="PM10",E5699="PM25",E5699="SOx",E5699="BC",E5699="OC"),E5699,"NA")))</f>
        <v>F gases</v>
      </c>
      <c r="J5699" t="e">
        <f>INDEX(NoSettings!$C:$C,MATCH(EPS!$A5699,NoSettings!$A:$A,0))</f>
        <v>#N/A</v>
      </c>
      <c r="K5699">
        <f>INDEX(GWP!$C$2:$C$13,MATCH(EPS!I5699,GWP!$B$2:$B$13,0))</f>
        <v>1</v>
      </c>
      <c r="L5699" s="4" t="e">
        <f t="shared" ref="L5699:L5762" si="179">IF(H5699="g pollutant",K5699*J5699/10^12,IF(H5699="MMTCO2e",J5699,IF(H5699="MWh",J5699,0)))</f>
        <v>#N/A</v>
      </c>
    </row>
    <row r="5700" spans="1:12">
      <c r="A5700" t="s">
        <v>3071</v>
      </c>
      <c r="B5700" t="s">
        <v>2878</v>
      </c>
      <c r="C5700" t="s">
        <v>1722</v>
      </c>
      <c r="D5700" t="s">
        <v>3245</v>
      </c>
      <c r="E5700" t="s">
        <v>1702</v>
      </c>
      <c r="H5700" t="str">
        <f>INDEX('Vensim Variables'!$B:$B,MATCH(EPS!$B5700,'Vensim Variables'!$A:$A,0))</f>
        <v>g pollutant</v>
      </c>
      <c r="I5700" t="str">
        <f t="shared" si="178"/>
        <v>CO2</v>
      </c>
      <c r="J5700" t="e">
        <f>INDEX(NoSettings!$C:$C,MATCH(EPS!$A5700,NoSettings!$A:$A,0))</f>
        <v>#N/A</v>
      </c>
      <c r="K5700">
        <f>INDEX(GWP!$C$2:$C$13,MATCH(EPS!I5700,GWP!$B$2:$B$13,0))</f>
        <v>1</v>
      </c>
      <c r="L5700" s="4" t="e">
        <f t="shared" si="179"/>
        <v>#N/A</v>
      </c>
    </row>
    <row r="5701" spans="1:12">
      <c r="A5701" t="s">
        <v>3072</v>
      </c>
      <c r="B5701" t="s">
        <v>2878</v>
      </c>
      <c r="C5701" t="s">
        <v>1722</v>
      </c>
      <c r="D5701" t="s">
        <v>3245</v>
      </c>
      <c r="E5701" t="s">
        <v>1705</v>
      </c>
      <c r="H5701" t="str">
        <f>INDEX('Vensim Variables'!$B:$B,MATCH(EPS!$B5701,'Vensim Variables'!$A:$A,0))</f>
        <v>g pollutant</v>
      </c>
      <c r="I5701" t="str">
        <f t="shared" si="178"/>
        <v>VOC</v>
      </c>
      <c r="J5701" t="e">
        <f>INDEX(NoSettings!$C:$C,MATCH(EPS!$A5701,NoSettings!$A:$A,0))</f>
        <v>#N/A</v>
      </c>
      <c r="K5701">
        <f>INDEX(GWP!$C$2:$C$13,MATCH(EPS!I5701,GWP!$B$2:$B$13,0))</f>
        <v>0</v>
      </c>
      <c r="L5701" s="4" t="e">
        <f t="shared" si="179"/>
        <v>#N/A</v>
      </c>
    </row>
    <row r="5702" spans="1:12">
      <c r="A5702" t="s">
        <v>3073</v>
      </c>
      <c r="B5702" t="s">
        <v>2878</v>
      </c>
      <c r="C5702" t="s">
        <v>1722</v>
      </c>
      <c r="D5702" t="s">
        <v>3245</v>
      </c>
      <c r="E5702" t="s">
        <v>1706</v>
      </c>
      <c r="H5702" t="str">
        <f>INDEX('Vensim Variables'!$B:$B,MATCH(EPS!$B5702,'Vensim Variables'!$A:$A,0))</f>
        <v>g pollutant</v>
      </c>
      <c r="I5702" t="str">
        <f t="shared" si="178"/>
        <v>CO</v>
      </c>
      <c r="J5702" t="e">
        <f>INDEX(NoSettings!$C:$C,MATCH(EPS!$A5702,NoSettings!$A:$A,0))</f>
        <v>#N/A</v>
      </c>
      <c r="K5702">
        <f>INDEX(GWP!$C$2:$C$13,MATCH(EPS!I5702,GWP!$B$2:$B$13,0))</f>
        <v>0</v>
      </c>
      <c r="L5702" s="4" t="e">
        <f t="shared" si="179"/>
        <v>#N/A</v>
      </c>
    </row>
    <row r="5703" spans="1:12">
      <c r="A5703" t="s">
        <v>3074</v>
      </c>
      <c r="B5703" t="s">
        <v>2878</v>
      </c>
      <c r="C5703" t="s">
        <v>1722</v>
      </c>
      <c r="D5703" t="s">
        <v>3245</v>
      </c>
      <c r="E5703" t="s">
        <v>1707</v>
      </c>
      <c r="H5703" t="str">
        <f>INDEX('Vensim Variables'!$B:$B,MATCH(EPS!$B5703,'Vensim Variables'!$A:$A,0))</f>
        <v>g pollutant</v>
      </c>
      <c r="I5703" t="str">
        <f t="shared" si="178"/>
        <v>NOx</v>
      </c>
      <c r="J5703" t="e">
        <f>INDEX(NoSettings!$C:$C,MATCH(EPS!$A5703,NoSettings!$A:$A,0))</f>
        <v>#N/A</v>
      </c>
      <c r="K5703">
        <f>INDEX(GWP!$C$2:$C$13,MATCH(EPS!I5703,GWP!$B$2:$B$13,0))</f>
        <v>0</v>
      </c>
      <c r="L5703" s="4" t="e">
        <f t="shared" si="179"/>
        <v>#N/A</v>
      </c>
    </row>
    <row r="5704" spans="1:12">
      <c r="A5704" t="s">
        <v>3075</v>
      </c>
      <c r="B5704" t="s">
        <v>2878</v>
      </c>
      <c r="C5704" t="s">
        <v>1722</v>
      </c>
      <c r="D5704" t="s">
        <v>3245</v>
      </c>
      <c r="E5704" t="s">
        <v>1708</v>
      </c>
      <c r="H5704" t="str">
        <f>INDEX('Vensim Variables'!$B:$B,MATCH(EPS!$B5704,'Vensim Variables'!$A:$A,0))</f>
        <v>g pollutant</v>
      </c>
      <c r="I5704" t="str">
        <f t="shared" si="178"/>
        <v>PM10</v>
      </c>
      <c r="J5704" t="e">
        <f>INDEX(NoSettings!$C:$C,MATCH(EPS!$A5704,NoSettings!$A:$A,0))</f>
        <v>#N/A</v>
      </c>
      <c r="K5704">
        <f>INDEX(GWP!$C$2:$C$13,MATCH(EPS!I5704,GWP!$B$2:$B$13,0))</f>
        <v>0</v>
      </c>
      <c r="L5704" s="4" t="e">
        <f t="shared" si="179"/>
        <v>#N/A</v>
      </c>
    </row>
    <row r="5705" spans="1:12">
      <c r="A5705" t="s">
        <v>3076</v>
      </c>
      <c r="B5705" t="s">
        <v>2878</v>
      </c>
      <c r="C5705" t="s">
        <v>1722</v>
      </c>
      <c r="D5705" t="s">
        <v>3245</v>
      </c>
      <c r="E5705" t="s">
        <v>1709</v>
      </c>
      <c r="H5705" t="str">
        <f>INDEX('Vensim Variables'!$B:$B,MATCH(EPS!$B5705,'Vensim Variables'!$A:$A,0))</f>
        <v>g pollutant</v>
      </c>
      <c r="I5705" t="str">
        <f t="shared" si="178"/>
        <v>PM25</v>
      </c>
      <c r="J5705" t="e">
        <f>INDEX(NoSettings!$C:$C,MATCH(EPS!$A5705,NoSettings!$A:$A,0))</f>
        <v>#N/A</v>
      </c>
      <c r="K5705">
        <f>INDEX(GWP!$C$2:$C$13,MATCH(EPS!I5705,GWP!$B$2:$B$13,0))</f>
        <v>0</v>
      </c>
      <c r="L5705" s="4" t="e">
        <f t="shared" si="179"/>
        <v>#N/A</v>
      </c>
    </row>
    <row r="5706" spans="1:12">
      <c r="A5706" t="s">
        <v>3077</v>
      </c>
      <c r="B5706" t="s">
        <v>2878</v>
      </c>
      <c r="C5706" t="s">
        <v>1722</v>
      </c>
      <c r="D5706" t="s">
        <v>3245</v>
      </c>
      <c r="E5706" t="s">
        <v>1710</v>
      </c>
      <c r="H5706" t="str">
        <f>INDEX('Vensim Variables'!$B:$B,MATCH(EPS!$B5706,'Vensim Variables'!$A:$A,0))</f>
        <v>g pollutant</v>
      </c>
      <c r="I5706" t="str">
        <f t="shared" si="178"/>
        <v>SOx</v>
      </c>
      <c r="J5706" t="e">
        <f>INDEX(NoSettings!$C:$C,MATCH(EPS!$A5706,NoSettings!$A:$A,0))</f>
        <v>#N/A</v>
      </c>
      <c r="K5706">
        <f>INDEX(GWP!$C$2:$C$13,MATCH(EPS!I5706,GWP!$B$2:$B$13,0))</f>
        <v>0</v>
      </c>
      <c r="L5706" s="4" t="e">
        <f t="shared" si="179"/>
        <v>#N/A</v>
      </c>
    </row>
    <row r="5707" spans="1:12">
      <c r="A5707" t="s">
        <v>3078</v>
      </c>
      <c r="B5707" t="s">
        <v>2878</v>
      </c>
      <c r="C5707" t="s">
        <v>1722</v>
      </c>
      <c r="D5707" t="s">
        <v>3245</v>
      </c>
      <c r="E5707" t="s">
        <v>1711</v>
      </c>
      <c r="H5707" t="str">
        <f>INDEX('Vensim Variables'!$B:$B,MATCH(EPS!$B5707,'Vensim Variables'!$A:$A,0))</f>
        <v>g pollutant</v>
      </c>
      <c r="I5707" t="str">
        <f t="shared" si="178"/>
        <v>BC</v>
      </c>
      <c r="J5707" t="e">
        <f>INDEX(NoSettings!$C:$C,MATCH(EPS!$A5707,NoSettings!$A:$A,0))</f>
        <v>#N/A</v>
      </c>
      <c r="K5707">
        <f>INDEX(GWP!$C$2:$C$13,MATCH(EPS!I5707,GWP!$B$2:$B$13,0))</f>
        <v>0</v>
      </c>
      <c r="L5707" s="4" t="e">
        <f t="shared" si="179"/>
        <v>#N/A</v>
      </c>
    </row>
    <row r="5708" spans="1:12">
      <c r="A5708" t="s">
        <v>3079</v>
      </c>
      <c r="B5708" t="s">
        <v>2878</v>
      </c>
      <c r="C5708" t="s">
        <v>1722</v>
      </c>
      <c r="D5708" t="s">
        <v>3245</v>
      </c>
      <c r="E5708" t="s">
        <v>1712</v>
      </c>
      <c r="H5708" t="str">
        <f>INDEX('Vensim Variables'!$B:$B,MATCH(EPS!$B5708,'Vensim Variables'!$A:$A,0))</f>
        <v>g pollutant</v>
      </c>
      <c r="I5708" t="str">
        <f t="shared" si="178"/>
        <v>OC</v>
      </c>
      <c r="J5708" t="e">
        <f>INDEX(NoSettings!$C:$C,MATCH(EPS!$A5708,NoSettings!$A:$A,0))</f>
        <v>#N/A</v>
      </c>
      <c r="K5708">
        <f>INDEX(GWP!$C$2:$C$13,MATCH(EPS!I5708,GWP!$B$2:$B$13,0))</f>
        <v>0</v>
      </c>
      <c r="L5708" s="4" t="e">
        <f t="shared" si="179"/>
        <v>#N/A</v>
      </c>
    </row>
    <row r="5709" spans="1:12">
      <c r="A5709" t="s">
        <v>3080</v>
      </c>
      <c r="B5709" t="s">
        <v>2878</v>
      </c>
      <c r="C5709" t="s">
        <v>1722</v>
      </c>
      <c r="D5709" t="s">
        <v>3245</v>
      </c>
      <c r="E5709" t="s">
        <v>1713</v>
      </c>
      <c r="H5709" t="str">
        <f>INDEX('Vensim Variables'!$B:$B,MATCH(EPS!$B5709,'Vensim Variables'!$A:$A,0))</f>
        <v>g pollutant</v>
      </c>
      <c r="I5709" t="str">
        <f t="shared" si="178"/>
        <v>CH4</v>
      </c>
      <c r="J5709" t="e">
        <f>INDEX(NoSettings!$C:$C,MATCH(EPS!$A5709,NoSettings!$A:$A,0))</f>
        <v>#N/A</v>
      </c>
      <c r="K5709">
        <f>INDEX(GWP!$C$2:$C$13,MATCH(EPS!I5709,GWP!$B$2:$B$13,0))</f>
        <v>28</v>
      </c>
      <c r="L5709" s="4" t="e">
        <f t="shared" si="179"/>
        <v>#N/A</v>
      </c>
    </row>
    <row r="5710" spans="1:12">
      <c r="A5710" t="s">
        <v>3081</v>
      </c>
      <c r="B5710" t="s">
        <v>2878</v>
      </c>
      <c r="C5710" t="s">
        <v>1722</v>
      </c>
      <c r="D5710" t="s">
        <v>3245</v>
      </c>
      <c r="E5710" t="s">
        <v>1714</v>
      </c>
      <c r="H5710" t="str">
        <f>INDEX('Vensim Variables'!$B:$B,MATCH(EPS!$B5710,'Vensim Variables'!$A:$A,0))</f>
        <v>g pollutant</v>
      </c>
      <c r="I5710" t="str">
        <f t="shared" si="178"/>
        <v>N2O</v>
      </c>
      <c r="J5710" t="e">
        <f>INDEX(NoSettings!$C:$C,MATCH(EPS!$A5710,NoSettings!$A:$A,0))</f>
        <v>#N/A</v>
      </c>
      <c r="K5710">
        <f>INDEX(GWP!$C$2:$C$13,MATCH(EPS!I5710,GWP!$B$2:$B$13,0))</f>
        <v>265</v>
      </c>
      <c r="L5710" s="4" t="e">
        <f t="shared" si="179"/>
        <v>#N/A</v>
      </c>
    </row>
    <row r="5711" spans="1:12">
      <c r="A5711" t="s">
        <v>3082</v>
      </c>
      <c r="B5711" t="s">
        <v>2878</v>
      </c>
      <c r="C5711" t="s">
        <v>1722</v>
      </c>
      <c r="D5711" t="s">
        <v>3245</v>
      </c>
      <c r="E5711" t="s">
        <v>1715</v>
      </c>
      <c r="H5711" t="str">
        <f>INDEX('Vensim Variables'!$B:$B,MATCH(EPS!$B5711,'Vensim Variables'!$A:$A,0))</f>
        <v>g pollutant</v>
      </c>
      <c r="I5711" t="str">
        <f t="shared" si="178"/>
        <v>F gases</v>
      </c>
      <c r="J5711" t="e">
        <f>INDEX(NoSettings!$C:$C,MATCH(EPS!$A5711,NoSettings!$A:$A,0))</f>
        <v>#N/A</v>
      </c>
      <c r="K5711">
        <f>INDEX(GWP!$C$2:$C$13,MATCH(EPS!I5711,GWP!$B$2:$B$13,0))</f>
        <v>1</v>
      </c>
      <c r="L5711" s="4" t="e">
        <f t="shared" si="179"/>
        <v>#N/A</v>
      </c>
    </row>
    <row r="5712" spans="1:12">
      <c r="A5712" t="s">
        <v>3083</v>
      </c>
      <c r="B5712" t="s">
        <v>2878</v>
      </c>
      <c r="C5712" t="s">
        <v>1722</v>
      </c>
      <c r="D5712" t="s">
        <v>3246</v>
      </c>
      <c r="E5712" t="s">
        <v>1702</v>
      </c>
      <c r="H5712" t="str">
        <f>INDEX('Vensim Variables'!$B:$B,MATCH(EPS!$B5712,'Vensim Variables'!$A:$A,0))</f>
        <v>g pollutant</v>
      </c>
      <c r="I5712" t="str">
        <f t="shared" si="178"/>
        <v>CO2</v>
      </c>
      <c r="J5712" t="e">
        <f>INDEX(NoSettings!$C:$C,MATCH(EPS!$A5712,NoSettings!$A:$A,0))</f>
        <v>#N/A</v>
      </c>
      <c r="K5712">
        <f>INDEX(GWP!$C$2:$C$13,MATCH(EPS!I5712,GWP!$B$2:$B$13,0))</f>
        <v>1</v>
      </c>
      <c r="L5712" s="4" t="e">
        <f t="shared" si="179"/>
        <v>#N/A</v>
      </c>
    </row>
    <row r="5713" spans="1:12">
      <c r="A5713" t="s">
        <v>3084</v>
      </c>
      <c r="B5713" t="s">
        <v>2878</v>
      </c>
      <c r="C5713" t="s">
        <v>1722</v>
      </c>
      <c r="D5713" t="s">
        <v>3246</v>
      </c>
      <c r="E5713" t="s">
        <v>1705</v>
      </c>
      <c r="H5713" t="str">
        <f>INDEX('Vensim Variables'!$B:$B,MATCH(EPS!$B5713,'Vensim Variables'!$A:$A,0))</f>
        <v>g pollutant</v>
      </c>
      <c r="I5713" t="str">
        <f t="shared" si="178"/>
        <v>VOC</v>
      </c>
      <c r="J5713" t="e">
        <f>INDEX(NoSettings!$C:$C,MATCH(EPS!$A5713,NoSettings!$A:$A,0))</f>
        <v>#N/A</v>
      </c>
      <c r="K5713">
        <f>INDEX(GWP!$C$2:$C$13,MATCH(EPS!I5713,GWP!$B$2:$B$13,0))</f>
        <v>0</v>
      </c>
      <c r="L5713" s="4" t="e">
        <f t="shared" si="179"/>
        <v>#N/A</v>
      </c>
    </row>
    <row r="5714" spans="1:12">
      <c r="A5714" t="s">
        <v>3085</v>
      </c>
      <c r="B5714" t="s">
        <v>2878</v>
      </c>
      <c r="C5714" t="s">
        <v>1722</v>
      </c>
      <c r="D5714" t="s">
        <v>3246</v>
      </c>
      <c r="E5714" t="s">
        <v>1706</v>
      </c>
      <c r="H5714" t="str">
        <f>INDEX('Vensim Variables'!$B:$B,MATCH(EPS!$B5714,'Vensim Variables'!$A:$A,0))</f>
        <v>g pollutant</v>
      </c>
      <c r="I5714" t="str">
        <f t="shared" si="178"/>
        <v>CO</v>
      </c>
      <c r="J5714" t="e">
        <f>INDEX(NoSettings!$C:$C,MATCH(EPS!$A5714,NoSettings!$A:$A,0))</f>
        <v>#N/A</v>
      </c>
      <c r="K5714">
        <f>INDEX(GWP!$C$2:$C$13,MATCH(EPS!I5714,GWP!$B$2:$B$13,0))</f>
        <v>0</v>
      </c>
      <c r="L5714" s="4" t="e">
        <f t="shared" si="179"/>
        <v>#N/A</v>
      </c>
    </row>
    <row r="5715" spans="1:12">
      <c r="A5715" t="s">
        <v>3086</v>
      </c>
      <c r="B5715" t="s">
        <v>2878</v>
      </c>
      <c r="C5715" t="s">
        <v>1722</v>
      </c>
      <c r="D5715" t="s">
        <v>3246</v>
      </c>
      <c r="E5715" t="s">
        <v>1707</v>
      </c>
      <c r="H5715" t="str">
        <f>INDEX('Vensim Variables'!$B:$B,MATCH(EPS!$B5715,'Vensim Variables'!$A:$A,0))</f>
        <v>g pollutant</v>
      </c>
      <c r="I5715" t="str">
        <f t="shared" si="178"/>
        <v>NOx</v>
      </c>
      <c r="J5715" t="e">
        <f>INDEX(NoSettings!$C:$C,MATCH(EPS!$A5715,NoSettings!$A:$A,0))</f>
        <v>#N/A</v>
      </c>
      <c r="K5715">
        <f>INDEX(GWP!$C$2:$C$13,MATCH(EPS!I5715,GWP!$B$2:$B$13,0))</f>
        <v>0</v>
      </c>
      <c r="L5715" s="4" t="e">
        <f t="shared" si="179"/>
        <v>#N/A</v>
      </c>
    </row>
    <row r="5716" spans="1:12">
      <c r="A5716" t="s">
        <v>3087</v>
      </c>
      <c r="B5716" t="s">
        <v>2878</v>
      </c>
      <c r="C5716" t="s">
        <v>1722</v>
      </c>
      <c r="D5716" t="s">
        <v>3246</v>
      </c>
      <c r="E5716" t="s">
        <v>1708</v>
      </c>
      <c r="H5716" t="str">
        <f>INDEX('Vensim Variables'!$B:$B,MATCH(EPS!$B5716,'Vensim Variables'!$A:$A,0))</f>
        <v>g pollutant</v>
      </c>
      <c r="I5716" t="str">
        <f t="shared" si="178"/>
        <v>PM10</v>
      </c>
      <c r="J5716" t="e">
        <f>INDEX(NoSettings!$C:$C,MATCH(EPS!$A5716,NoSettings!$A:$A,0))</f>
        <v>#N/A</v>
      </c>
      <c r="K5716">
        <f>INDEX(GWP!$C$2:$C$13,MATCH(EPS!I5716,GWP!$B$2:$B$13,0))</f>
        <v>0</v>
      </c>
      <c r="L5716" s="4" t="e">
        <f t="shared" si="179"/>
        <v>#N/A</v>
      </c>
    </row>
    <row r="5717" spans="1:12">
      <c r="A5717" t="s">
        <v>3088</v>
      </c>
      <c r="B5717" t="s">
        <v>2878</v>
      </c>
      <c r="C5717" t="s">
        <v>1722</v>
      </c>
      <c r="D5717" t="s">
        <v>3246</v>
      </c>
      <c r="E5717" t="s">
        <v>1709</v>
      </c>
      <c r="H5717" t="str">
        <f>INDEX('Vensim Variables'!$B:$B,MATCH(EPS!$B5717,'Vensim Variables'!$A:$A,0))</f>
        <v>g pollutant</v>
      </c>
      <c r="I5717" t="str">
        <f>IF(OR(C5717="CO2",C5717="CH4",C5717="N2O",C5717="F gases",C5717="VOC",C5717="CO",C5717="NOx",C5717="PM10",C5717="PM25",C5717="SOx",C5717="BC",C5717="OC"),C5717,IF(OR(D5717="CO2",D5717="CH4",D5717="N2O",D5717="F gases",D5717="VOC",D5717="CO",D5717="NOx",D5717="PM10",D5717="PM25",D5717="SOx",D5717="BC",D5717="OC"),D5717,IF(OR(E5717="CO2",E5717="CH4",E5717="N2O",E5717="F gases",E5717="VOC",E5717="CO",E5717="NOx",E5717="PM10",E5717="PM25",E5717="SOx",E5717="BC",E5717="OC"),E5717,"NA")))</f>
        <v>PM25</v>
      </c>
      <c r="J5717" t="e">
        <f>INDEX(NoSettings!$C:$C,MATCH(EPS!$A5717,NoSettings!$A:$A,0))</f>
        <v>#N/A</v>
      </c>
      <c r="K5717">
        <f>INDEX(GWP!$C$2:$C$13,MATCH(EPS!I5717,GWP!$B$2:$B$13,0))</f>
        <v>0</v>
      </c>
      <c r="L5717" s="4" t="e">
        <f t="shared" si="179"/>
        <v>#N/A</v>
      </c>
    </row>
    <row r="5718" spans="1:12">
      <c r="A5718" t="s">
        <v>3089</v>
      </c>
      <c r="B5718" t="s">
        <v>2878</v>
      </c>
      <c r="C5718" t="s">
        <v>1722</v>
      </c>
      <c r="D5718" t="s">
        <v>3246</v>
      </c>
      <c r="E5718" t="s">
        <v>1710</v>
      </c>
      <c r="H5718" t="str">
        <f>INDEX('Vensim Variables'!$B:$B,MATCH(EPS!$B5718,'Vensim Variables'!$A:$A,0))</f>
        <v>g pollutant</v>
      </c>
      <c r="I5718" t="str">
        <f t="shared" si="178"/>
        <v>SOx</v>
      </c>
      <c r="J5718" t="e">
        <f>INDEX(NoSettings!$C:$C,MATCH(EPS!$A5718,NoSettings!$A:$A,0))</f>
        <v>#N/A</v>
      </c>
      <c r="K5718">
        <f>INDEX(GWP!$C$2:$C$13,MATCH(EPS!I5718,GWP!$B$2:$B$13,0))</f>
        <v>0</v>
      </c>
      <c r="L5718" s="4" t="e">
        <f t="shared" si="179"/>
        <v>#N/A</v>
      </c>
    </row>
    <row r="5719" spans="1:12">
      <c r="A5719" t="s">
        <v>3090</v>
      </c>
      <c r="B5719" t="s">
        <v>2878</v>
      </c>
      <c r="C5719" t="s">
        <v>1722</v>
      </c>
      <c r="D5719" t="s">
        <v>3246</v>
      </c>
      <c r="E5719" t="s">
        <v>1711</v>
      </c>
      <c r="H5719" t="str">
        <f>INDEX('Vensim Variables'!$B:$B,MATCH(EPS!$B5719,'Vensim Variables'!$A:$A,0))</f>
        <v>g pollutant</v>
      </c>
      <c r="I5719" t="str">
        <f t="shared" si="178"/>
        <v>BC</v>
      </c>
      <c r="J5719" t="e">
        <f>INDEX(NoSettings!$C:$C,MATCH(EPS!$A5719,NoSettings!$A:$A,0))</f>
        <v>#N/A</v>
      </c>
      <c r="K5719">
        <f>INDEX(GWP!$C$2:$C$13,MATCH(EPS!I5719,GWP!$B$2:$B$13,0))</f>
        <v>0</v>
      </c>
      <c r="L5719" s="4" t="e">
        <f t="shared" si="179"/>
        <v>#N/A</v>
      </c>
    </row>
    <row r="5720" spans="1:12">
      <c r="A5720" t="s">
        <v>3091</v>
      </c>
      <c r="B5720" t="s">
        <v>2878</v>
      </c>
      <c r="C5720" t="s">
        <v>1722</v>
      </c>
      <c r="D5720" t="s">
        <v>3246</v>
      </c>
      <c r="E5720" t="s">
        <v>1712</v>
      </c>
      <c r="H5720" t="str">
        <f>INDEX('Vensim Variables'!$B:$B,MATCH(EPS!$B5720,'Vensim Variables'!$A:$A,0))</f>
        <v>g pollutant</v>
      </c>
      <c r="I5720" t="str">
        <f t="shared" si="178"/>
        <v>OC</v>
      </c>
      <c r="J5720" t="e">
        <f>INDEX(NoSettings!$C:$C,MATCH(EPS!$A5720,NoSettings!$A:$A,0))</f>
        <v>#N/A</v>
      </c>
      <c r="K5720">
        <f>INDEX(GWP!$C$2:$C$13,MATCH(EPS!I5720,GWP!$B$2:$B$13,0))</f>
        <v>0</v>
      </c>
      <c r="L5720" s="4" t="e">
        <f t="shared" si="179"/>
        <v>#N/A</v>
      </c>
    </row>
    <row r="5721" spans="1:12">
      <c r="A5721" t="s">
        <v>3092</v>
      </c>
      <c r="B5721" t="s">
        <v>2878</v>
      </c>
      <c r="C5721" t="s">
        <v>1722</v>
      </c>
      <c r="D5721" t="s">
        <v>3246</v>
      </c>
      <c r="E5721" t="s">
        <v>1713</v>
      </c>
      <c r="H5721" t="str">
        <f>INDEX('Vensim Variables'!$B:$B,MATCH(EPS!$B5721,'Vensim Variables'!$A:$A,0))</f>
        <v>g pollutant</v>
      </c>
      <c r="I5721" t="str">
        <f t="shared" si="178"/>
        <v>CH4</v>
      </c>
      <c r="J5721" t="e">
        <f>INDEX(NoSettings!$C:$C,MATCH(EPS!$A5721,NoSettings!$A:$A,0))</f>
        <v>#N/A</v>
      </c>
      <c r="K5721">
        <f>INDEX(GWP!$C$2:$C$13,MATCH(EPS!I5721,GWP!$B$2:$B$13,0))</f>
        <v>28</v>
      </c>
      <c r="L5721" s="4" t="e">
        <f t="shared" si="179"/>
        <v>#N/A</v>
      </c>
    </row>
    <row r="5722" spans="1:12">
      <c r="A5722" t="s">
        <v>3093</v>
      </c>
      <c r="B5722" t="s">
        <v>2878</v>
      </c>
      <c r="C5722" t="s">
        <v>1722</v>
      </c>
      <c r="D5722" t="s">
        <v>3246</v>
      </c>
      <c r="E5722" t="s">
        <v>1714</v>
      </c>
      <c r="H5722" t="str">
        <f>INDEX('Vensim Variables'!$B:$B,MATCH(EPS!$B5722,'Vensim Variables'!$A:$A,0))</f>
        <v>g pollutant</v>
      </c>
      <c r="I5722" t="str">
        <f t="shared" si="178"/>
        <v>N2O</v>
      </c>
      <c r="J5722" t="e">
        <f>INDEX(NoSettings!$C:$C,MATCH(EPS!$A5722,NoSettings!$A:$A,0))</f>
        <v>#N/A</v>
      </c>
      <c r="K5722">
        <f>INDEX(GWP!$C$2:$C$13,MATCH(EPS!I5722,GWP!$B$2:$B$13,0))</f>
        <v>265</v>
      </c>
      <c r="L5722" s="4" t="e">
        <f t="shared" si="179"/>
        <v>#N/A</v>
      </c>
    </row>
    <row r="5723" spans="1:12">
      <c r="A5723" t="s">
        <v>3094</v>
      </c>
      <c r="B5723" t="s">
        <v>2878</v>
      </c>
      <c r="C5723" t="s">
        <v>1722</v>
      </c>
      <c r="D5723" t="s">
        <v>3246</v>
      </c>
      <c r="E5723" t="s">
        <v>1715</v>
      </c>
      <c r="H5723" t="str">
        <f>INDEX('Vensim Variables'!$B:$B,MATCH(EPS!$B5723,'Vensim Variables'!$A:$A,0))</f>
        <v>g pollutant</v>
      </c>
      <c r="I5723" t="str">
        <f t="shared" si="178"/>
        <v>F gases</v>
      </c>
      <c r="J5723" t="e">
        <f>INDEX(NoSettings!$C:$C,MATCH(EPS!$A5723,NoSettings!$A:$A,0))</f>
        <v>#N/A</v>
      </c>
      <c r="K5723">
        <f>INDEX(GWP!$C$2:$C$13,MATCH(EPS!I5723,GWP!$B$2:$B$13,0))</f>
        <v>1</v>
      </c>
      <c r="L5723" s="4" t="e">
        <f t="shared" si="179"/>
        <v>#N/A</v>
      </c>
    </row>
    <row r="5724" spans="1:12">
      <c r="A5724" t="s">
        <v>3095</v>
      </c>
      <c r="B5724" t="s">
        <v>2878</v>
      </c>
      <c r="C5724" t="s">
        <v>1722</v>
      </c>
      <c r="D5724" t="s">
        <v>3247</v>
      </c>
      <c r="E5724" t="s">
        <v>1702</v>
      </c>
      <c r="H5724" t="str">
        <f>INDEX('Vensim Variables'!$B:$B,MATCH(EPS!$B5724,'Vensim Variables'!$A:$A,0))</f>
        <v>g pollutant</v>
      </c>
      <c r="I5724" t="str">
        <f t="shared" si="178"/>
        <v>CO2</v>
      </c>
      <c r="J5724" t="e">
        <f>INDEX(NoSettings!$C:$C,MATCH(EPS!$A5724,NoSettings!$A:$A,0))</f>
        <v>#N/A</v>
      </c>
      <c r="K5724">
        <f>INDEX(GWP!$C$2:$C$13,MATCH(EPS!I5724,GWP!$B$2:$B$13,0))</f>
        <v>1</v>
      </c>
      <c r="L5724" s="4" t="e">
        <f t="shared" si="179"/>
        <v>#N/A</v>
      </c>
    </row>
    <row r="5725" spans="1:12">
      <c r="A5725" t="s">
        <v>3096</v>
      </c>
      <c r="B5725" t="s">
        <v>2878</v>
      </c>
      <c r="C5725" t="s">
        <v>1722</v>
      </c>
      <c r="D5725" t="s">
        <v>3247</v>
      </c>
      <c r="E5725" t="s">
        <v>1705</v>
      </c>
      <c r="H5725" t="str">
        <f>INDEX('Vensim Variables'!$B:$B,MATCH(EPS!$B5725,'Vensim Variables'!$A:$A,0))</f>
        <v>g pollutant</v>
      </c>
      <c r="I5725" t="str">
        <f t="shared" si="178"/>
        <v>VOC</v>
      </c>
      <c r="J5725" t="e">
        <f>INDEX(NoSettings!$C:$C,MATCH(EPS!$A5725,NoSettings!$A:$A,0))</f>
        <v>#N/A</v>
      </c>
      <c r="K5725">
        <f>INDEX(GWP!$C$2:$C$13,MATCH(EPS!I5725,GWP!$B$2:$B$13,0))</f>
        <v>0</v>
      </c>
      <c r="L5725" s="4" t="e">
        <f t="shared" si="179"/>
        <v>#N/A</v>
      </c>
    </row>
    <row r="5726" spans="1:12">
      <c r="A5726" t="s">
        <v>3097</v>
      </c>
      <c r="B5726" t="s">
        <v>2878</v>
      </c>
      <c r="C5726" t="s">
        <v>1722</v>
      </c>
      <c r="D5726" t="s">
        <v>3247</v>
      </c>
      <c r="E5726" t="s">
        <v>1706</v>
      </c>
      <c r="H5726" t="str">
        <f>INDEX('Vensim Variables'!$B:$B,MATCH(EPS!$B5726,'Vensim Variables'!$A:$A,0))</f>
        <v>g pollutant</v>
      </c>
      <c r="I5726" t="str">
        <f t="shared" si="178"/>
        <v>CO</v>
      </c>
      <c r="J5726" t="e">
        <f>INDEX(NoSettings!$C:$C,MATCH(EPS!$A5726,NoSettings!$A:$A,0))</f>
        <v>#N/A</v>
      </c>
      <c r="K5726">
        <f>INDEX(GWP!$C$2:$C$13,MATCH(EPS!I5726,GWP!$B$2:$B$13,0))</f>
        <v>0</v>
      </c>
      <c r="L5726" s="4" t="e">
        <f t="shared" si="179"/>
        <v>#N/A</v>
      </c>
    </row>
    <row r="5727" spans="1:12">
      <c r="A5727" t="s">
        <v>3098</v>
      </c>
      <c r="B5727" t="s">
        <v>2878</v>
      </c>
      <c r="C5727" t="s">
        <v>1722</v>
      </c>
      <c r="D5727" t="s">
        <v>3247</v>
      </c>
      <c r="E5727" t="s">
        <v>1707</v>
      </c>
      <c r="H5727" t="str">
        <f>INDEX('Vensim Variables'!$B:$B,MATCH(EPS!$B5727,'Vensim Variables'!$A:$A,0))</f>
        <v>g pollutant</v>
      </c>
      <c r="I5727" t="str">
        <f t="shared" si="178"/>
        <v>NOx</v>
      </c>
      <c r="J5727" t="e">
        <f>INDEX(NoSettings!$C:$C,MATCH(EPS!$A5727,NoSettings!$A:$A,0))</f>
        <v>#N/A</v>
      </c>
      <c r="K5727">
        <f>INDEX(GWP!$C$2:$C$13,MATCH(EPS!I5727,GWP!$B$2:$B$13,0))</f>
        <v>0</v>
      </c>
      <c r="L5727" s="4" t="e">
        <f t="shared" si="179"/>
        <v>#N/A</v>
      </c>
    </row>
    <row r="5728" spans="1:12">
      <c r="A5728" t="s">
        <v>3099</v>
      </c>
      <c r="B5728" t="s">
        <v>2878</v>
      </c>
      <c r="C5728" t="s">
        <v>1722</v>
      </c>
      <c r="D5728" t="s">
        <v>3247</v>
      </c>
      <c r="E5728" t="s">
        <v>1708</v>
      </c>
      <c r="H5728" t="str">
        <f>INDEX('Vensim Variables'!$B:$B,MATCH(EPS!$B5728,'Vensim Variables'!$A:$A,0))</f>
        <v>g pollutant</v>
      </c>
      <c r="I5728" t="str">
        <f t="shared" si="178"/>
        <v>PM10</v>
      </c>
      <c r="J5728" t="e">
        <f>INDEX(NoSettings!$C:$C,MATCH(EPS!$A5728,NoSettings!$A:$A,0))</f>
        <v>#N/A</v>
      </c>
      <c r="K5728">
        <f>INDEX(GWP!$C$2:$C$13,MATCH(EPS!I5728,GWP!$B$2:$B$13,0))</f>
        <v>0</v>
      </c>
      <c r="L5728" s="4" t="e">
        <f t="shared" si="179"/>
        <v>#N/A</v>
      </c>
    </row>
    <row r="5729" spans="1:12">
      <c r="A5729" t="s">
        <v>3100</v>
      </c>
      <c r="B5729" t="s">
        <v>2878</v>
      </c>
      <c r="C5729" t="s">
        <v>1722</v>
      </c>
      <c r="D5729" t="s">
        <v>3247</v>
      </c>
      <c r="E5729" t="s">
        <v>1709</v>
      </c>
      <c r="H5729" t="str">
        <f>INDEX('Vensim Variables'!$B:$B,MATCH(EPS!$B5729,'Vensim Variables'!$A:$A,0))</f>
        <v>g pollutant</v>
      </c>
      <c r="I5729" t="str">
        <f t="shared" si="178"/>
        <v>PM25</v>
      </c>
      <c r="J5729" t="e">
        <f>INDEX(NoSettings!$C:$C,MATCH(EPS!$A5729,NoSettings!$A:$A,0))</f>
        <v>#N/A</v>
      </c>
      <c r="K5729">
        <f>INDEX(GWP!$C$2:$C$13,MATCH(EPS!I5729,GWP!$B$2:$B$13,0))</f>
        <v>0</v>
      </c>
      <c r="L5729" s="4" t="e">
        <f t="shared" si="179"/>
        <v>#N/A</v>
      </c>
    </row>
    <row r="5730" spans="1:12">
      <c r="A5730" t="s">
        <v>3101</v>
      </c>
      <c r="B5730" t="s">
        <v>2878</v>
      </c>
      <c r="C5730" t="s">
        <v>1722</v>
      </c>
      <c r="D5730" t="s">
        <v>3247</v>
      </c>
      <c r="E5730" t="s">
        <v>1710</v>
      </c>
      <c r="H5730" t="str">
        <f>INDEX('Vensim Variables'!$B:$B,MATCH(EPS!$B5730,'Vensim Variables'!$A:$A,0))</f>
        <v>g pollutant</v>
      </c>
      <c r="I5730" t="str">
        <f t="shared" si="178"/>
        <v>SOx</v>
      </c>
      <c r="J5730" t="e">
        <f>INDEX(NoSettings!$C:$C,MATCH(EPS!$A5730,NoSettings!$A:$A,0))</f>
        <v>#N/A</v>
      </c>
      <c r="K5730">
        <f>INDEX(GWP!$C$2:$C$13,MATCH(EPS!I5730,GWP!$B$2:$B$13,0))</f>
        <v>0</v>
      </c>
      <c r="L5730" s="4" t="e">
        <f t="shared" si="179"/>
        <v>#N/A</v>
      </c>
    </row>
    <row r="5731" spans="1:12">
      <c r="A5731" t="s">
        <v>3102</v>
      </c>
      <c r="B5731" t="s">
        <v>2878</v>
      </c>
      <c r="C5731" t="s">
        <v>1722</v>
      </c>
      <c r="D5731" t="s">
        <v>3247</v>
      </c>
      <c r="E5731" t="s">
        <v>1711</v>
      </c>
      <c r="H5731" t="str">
        <f>INDEX('Vensim Variables'!$B:$B,MATCH(EPS!$B5731,'Vensim Variables'!$A:$A,0))</f>
        <v>g pollutant</v>
      </c>
      <c r="I5731" t="str">
        <f t="shared" si="178"/>
        <v>BC</v>
      </c>
      <c r="J5731" t="e">
        <f>INDEX(NoSettings!$C:$C,MATCH(EPS!$A5731,NoSettings!$A:$A,0))</f>
        <v>#N/A</v>
      </c>
      <c r="K5731">
        <f>INDEX(GWP!$C$2:$C$13,MATCH(EPS!I5731,GWP!$B$2:$B$13,0))</f>
        <v>0</v>
      </c>
      <c r="L5731" s="4" t="e">
        <f t="shared" si="179"/>
        <v>#N/A</v>
      </c>
    </row>
    <row r="5732" spans="1:12">
      <c r="A5732" t="s">
        <v>3103</v>
      </c>
      <c r="B5732" t="s">
        <v>2878</v>
      </c>
      <c r="C5732" t="s">
        <v>1722</v>
      </c>
      <c r="D5732" t="s">
        <v>3247</v>
      </c>
      <c r="E5732" t="s">
        <v>1712</v>
      </c>
      <c r="H5732" t="str">
        <f>INDEX('Vensim Variables'!$B:$B,MATCH(EPS!$B5732,'Vensim Variables'!$A:$A,0))</f>
        <v>g pollutant</v>
      </c>
      <c r="I5732" t="str">
        <f t="shared" si="178"/>
        <v>OC</v>
      </c>
      <c r="J5732" t="e">
        <f>INDEX(NoSettings!$C:$C,MATCH(EPS!$A5732,NoSettings!$A:$A,0))</f>
        <v>#N/A</v>
      </c>
      <c r="K5732">
        <f>INDEX(GWP!$C$2:$C$13,MATCH(EPS!I5732,GWP!$B$2:$B$13,0))</f>
        <v>0</v>
      </c>
      <c r="L5732" s="4" t="e">
        <f t="shared" si="179"/>
        <v>#N/A</v>
      </c>
    </row>
    <row r="5733" spans="1:12">
      <c r="A5733" t="s">
        <v>3104</v>
      </c>
      <c r="B5733" t="s">
        <v>2878</v>
      </c>
      <c r="C5733" t="s">
        <v>1722</v>
      </c>
      <c r="D5733" t="s">
        <v>3247</v>
      </c>
      <c r="E5733" t="s">
        <v>1713</v>
      </c>
      <c r="H5733" t="str">
        <f>INDEX('Vensim Variables'!$B:$B,MATCH(EPS!$B5733,'Vensim Variables'!$A:$A,0))</f>
        <v>g pollutant</v>
      </c>
      <c r="I5733" t="str">
        <f t="shared" si="178"/>
        <v>CH4</v>
      </c>
      <c r="J5733" t="e">
        <f>INDEX(NoSettings!$C:$C,MATCH(EPS!$A5733,NoSettings!$A:$A,0))</f>
        <v>#N/A</v>
      </c>
      <c r="K5733">
        <f>INDEX(GWP!$C$2:$C$13,MATCH(EPS!I5733,GWP!$B$2:$B$13,0))</f>
        <v>28</v>
      </c>
      <c r="L5733" s="4" t="e">
        <f t="shared" si="179"/>
        <v>#N/A</v>
      </c>
    </row>
    <row r="5734" spans="1:12">
      <c r="A5734" t="s">
        <v>3105</v>
      </c>
      <c r="B5734" t="s">
        <v>2878</v>
      </c>
      <c r="C5734" t="s">
        <v>1722</v>
      </c>
      <c r="D5734" t="s">
        <v>3247</v>
      </c>
      <c r="E5734" t="s">
        <v>1714</v>
      </c>
      <c r="H5734" t="str">
        <f>INDEX('Vensim Variables'!$B:$B,MATCH(EPS!$B5734,'Vensim Variables'!$A:$A,0))</f>
        <v>g pollutant</v>
      </c>
      <c r="I5734" t="str">
        <f t="shared" si="178"/>
        <v>N2O</v>
      </c>
      <c r="J5734" t="e">
        <f>INDEX(NoSettings!$C:$C,MATCH(EPS!$A5734,NoSettings!$A:$A,0))</f>
        <v>#N/A</v>
      </c>
      <c r="K5734">
        <f>INDEX(GWP!$C$2:$C$13,MATCH(EPS!I5734,GWP!$B$2:$B$13,0))</f>
        <v>265</v>
      </c>
      <c r="L5734" s="4" t="e">
        <f t="shared" si="179"/>
        <v>#N/A</v>
      </c>
    </row>
    <row r="5735" spans="1:12">
      <c r="A5735" t="s">
        <v>3106</v>
      </c>
      <c r="B5735" t="s">
        <v>2878</v>
      </c>
      <c r="C5735" t="s">
        <v>1722</v>
      </c>
      <c r="D5735" t="s">
        <v>3247</v>
      </c>
      <c r="E5735" t="s">
        <v>1715</v>
      </c>
      <c r="H5735" t="str">
        <f>INDEX('Vensim Variables'!$B:$B,MATCH(EPS!$B5735,'Vensim Variables'!$A:$A,0))</f>
        <v>g pollutant</v>
      </c>
      <c r="I5735" t="str">
        <f t="shared" si="178"/>
        <v>F gases</v>
      </c>
      <c r="J5735" t="e">
        <f>INDEX(NoSettings!$C:$C,MATCH(EPS!$A5735,NoSettings!$A:$A,0))</f>
        <v>#N/A</v>
      </c>
      <c r="K5735">
        <f>INDEX(GWP!$C$2:$C$13,MATCH(EPS!I5735,GWP!$B$2:$B$13,0))</f>
        <v>1</v>
      </c>
      <c r="L5735" s="4" t="e">
        <f t="shared" si="179"/>
        <v>#N/A</v>
      </c>
    </row>
    <row r="5736" spans="1:12">
      <c r="A5736" t="s">
        <v>3107</v>
      </c>
      <c r="B5736" t="s">
        <v>2878</v>
      </c>
      <c r="C5736" t="s">
        <v>1722</v>
      </c>
      <c r="D5736" t="s">
        <v>3248</v>
      </c>
      <c r="E5736" t="s">
        <v>1702</v>
      </c>
      <c r="H5736" t="str">
        <f>INDEX('Vensim Variables'!$B:$B,MATCH(EPS!$B5736,'Vensim Variables'!$A:$A,0))</f>
        <v>g pollutant</v>
      </c>
      <c r="I5736" t="str">
        <f t="shared" si="178"/>
        <v>CO2</v>
      </c>
      <c r="J5736" t="e">
        <f>INDEX(NoSettings!$C:$C,MATCH(EPS!$A5736,NoSettings!$A:$A,0))</f>
        <v>#N/A</v>
      </c>
      <c r="K5736">
        <f>INDEX(GWP!$C$2:$C$13,MATCH(EPS!I5736,GWP!$B$2:$B$13,0))</f>
        <v>1</v>
      </c>
      <c r="L5736" s="4" t="e">
        <f t="shared" si="179"/>
        <v>#N/A</v>
      </c>
    </row>
    <row r="5737" spans="1:12">
      <c r="A5737" t="s">
        <v>3108</v>
      </c>
      <c r="B5737" t="s">
        <v>2878</v>
      </c>
      <c r="C5737" t="s">
        <v>1722</v>
      </c>
      <c r="D5737" t="s">
        <v>3248</v>
      </c>
      <c r="E5737" t="s">
        <v>1705</v>
      </c>
      <c r="H5737" t="str">
        <f>INDEX('Vensim Variables'!$B:$B,MATCH(EPS!$B5737,'Vensim Variables'!$A:$A,0))</f>
        <v>g pollutant</v>
      </c>
      <c r="I5737" t="str">
        <f t="shared" si="178"/>
        <v>VOC</v>
      </c>
      <c r="J5737" t="e">
        <f>INDEX(NoSettings!$C:$C,MATCH(EPS!$A5737,NoSettings!$A:$A,0))</f>
        <v>#N/A</v>
      </c>
      <c r="K5737">
        <f>INDEX(GWP!$C$2:$C$13,MATCH(EPS!I5737,GWP!$B$2:$B$13,0))</f>
        <v>0</v>
      </c>
      <c r="L5737" s="4" t="e">
        <f t="shared" si="179"/>
        <v>#N/A</v>
      </c>
    </row>
    <row r="5738" spans="1:12">
      <c r="A5738" t="s">
        <v>3109</v>
      </c>
      <c r="B5738" t="s">
        <v>2878</v>
      </c>
      <c r="C5738" t="s">
        <v>1722</v>
      </c>
      <c r="D5738" t="s">
        <v>3248</v>
      </c>
      <c r="E5738" t="s">
        <v>1706</v>
      </c>
      <c r="H5738" t="str">
        <f>INDEX('Vensim Variables'!$B:$B,MATCH(EPS!$B5738,'Vensim Variables'!$A:$A,0))</f>
        <v>g pollutant</v>
      </c>
      <c r="I5738" t="str">
        <f t="shared" si="178"/>
        <v>CO</v>
      </c>
      <c r="J5738" t="e">
        <f>INDEX(NoSettings!$C:$C,MATCH(EPS!$A5738,NoSettings!$A:$A,0))</f>
        <v>#N/A</v>
      </c>
      <c r="K5738">
        <f>INDEX(GWP!$C$2:$C$13,MATCH(EPS!I5738,GWP!$B$2:$B$13,0))</f>
        <v>0</v>
      </c>
      <c r="L5738" s="4" t="e">
        <f t="shared" si="179"/>
        <v>#N/A</v>
      </c>
    </row>
    <row r="5739" spans="1:12">
      <c r="A5739" t="s">
        <v>3110</v>
      </c>
      <c r="B5739" t="s">
        <v>2878</v>
      </c>
      <c r="C5739" t="s">
        <v>1722</v>
      </c>
      <c r="D5739" t="s">
        <v>3248</v>
      </c>
      <c r="E5739" t="s">
        <v>1707</v>
      </c>
      <c r="H5739" t="str">
        <f>INDEX('Vensim Variables'!$B:$B,MATCH(EPS!$B5739,'Vensim Variables'!$A:$A,0))</f>
        <v>g pollutant</v>
      </c>
      <c r="I5739" t="str">
        <f t="shared" si="178"/>
        <v>NOx</v>
      </c>
      <c r="J5739" t="e">
        <f>INDEX(NoSettings!$C:$C,MATCH(EPS!$A5739,NoSettings!$A:$A,0))</f>
        <v>#N/A</v>
      </c>
      <c r="K5739">
        <f>INDEX(GWP!$C$2:$C$13,MATCH(EPS!I5739,GWP!$B$2:$B$13,0))</f>
        <v>0</v>
      </c>
      <c r="L5739" s="4" t="e">
        <f t="shared" si="179"/>
        <v>#N/A</v>
      </c>
    </row>
    <row r="5740" spans="1:12">
      <c r="A5740" t="s">
        <v>3111</v>
      </c>
      <c r="B5740" t="s">
        <v>2878</v>
      </c>
      <c r="C5740" t="s">
        <v>1722</v>
      </c>
      <c r="D5740" t="s">
        <v>3248</v>
      </c>
      <c r="E5740" t="s">
        <v>1708</v>
      </c>
      <c r="H5740" t="str">
        <f>INDEX('Vensim Variables'!$B:$B,MATCH(EPS!$B5740,'Vensim Variables'!$A:$A,0))</f>
        <v>g pollutant</v>
      </c>
      <c r="I5740" t="str">
        <f t="shared" si="178"/>
        <v>PM10</v>
      </c>
      <c r="J5740" t="e">
        <f>INDEX(NoSettings!$C:$C,MATCH(EPS!$A5740,NoSettings!$A:$A,0))</f>
        <v>#N/A</v>
      </c>
      <c r="K5740">
        <f>INDEX(GWP!$C$2:$C$13,MATCH(EPS!I5740,GWP!$B$2:$B$13,0))</f>
        <v>0</v>
      </c>
      <c r="L5740" s="4" t="e">
        <f t="shared" si="179"/>
        <v>#N/A</v>
      </c>
    </row>
    <row r="5741" spans="1:12">
      <c r="A5741" t="s">
        <v>3112</v>
      </c>
      <c r="B5741" t="s">
        <v>2878</v>
      </c>
      <c r="C5741" t="s">
        <v>1722</v>
      </c>
      <c r="D5741" t="s">
        <v>3248</v>
      </c>
      <c r="E5741" t="s">
        <v>1709</v>
      </c>
      <c r="H5741" t="str">
        <f>INDEX('Vensim Variables'!$B:$B,MATCH(EPS!$B5741,'Vensim Variables'!$A:$A,0))</f>
        <v>g pollutant</v>
      </c>
      <c r="I5741" t="str">
        <f t="shared" si="178"/>
        <v>PM25</v>
      </c>
      <c r="J5741" t="e">
        <f>INDEX(NoSettings!$C:$C,MATCH(EPS!$A5741,NoSettings!$A:$A,0))</f>
        <v>#N/A</v>
      </c>
      <c r="K5741">
        <f>INDEX(GWP!$C$2:$C$13,MATCH(EPS!I5741,GWP!$B$2:$B$13,0))</f>
        <v>0</v>
      </c>
      <c r="L5741" s="4" t="e">
        <f t="shared" si="179"/>
        <v>#N/A</v>
      </c>
    </row>
    <row r="5742" spans="1:12">
      <c r="A5742" t="s">
        <v>3113</v>
      </c>
      <c r="B5742" t="s">
        <v>2878</v>
      </c>
      <c r="C5742" t="s">
        <v>1722</v>
      </c>
      <c r="D5742" t="s">
        <v>3248</v>
      </c>
      <c r="E5742" t="s">
        <v>1710</v>
      </c>
      <c r="H5742" t="str">
        <f>INDEX('Vensim Variables'!$B:$B,MATCH(EPS!$B5742,'Vensim Variables'!$A:$A,0))</f>
        <v>g pollutant</v>
      </c>
      <c r="I5742" t="str">
        <f t="shared" si="178"/>
        <v>SOx</v>
      </c>
      <c r="J5742" t="e">
        <f>INDEX(NoSettings!$C:$C,MATCH(EPS!$A5742,NoSettings!$A:$A,0))</f>
        <v>#N/A</v>
      </c>
      <c r="K5742">
        <f>INDEX(GWP!$C$2:$C$13,MATCH(EPS!I5742,GWP!$B$2:$B$13,0))</f>
        <v>0</v>
      </c>
      <c r="L5742" s="4" t="e">
        <f t="shared" si="179"/>
        <v>#N/A</v>
      </c>
    </row>
    <row r="5743" spans="1:12">
      <c r="A5743" t="s">
        <v>3114</v>
      </c>
      <c r="B5743" t="s">
        <v>2878</v>
      </c>
      <c r="C5743" t="s">
        <v>1722</v>
      </c>
      <c r="D5743" t="s">
        <v>3248</v>
      </c>
      <c r="E5743" t="s">
        <v>1711</v>
      </c>
      <c r="H5743" t="str">
        <f>INDEX('Vensim Variables'!$B:$B,MATCH(EPS!$B5743,'Vensim Variables'!$A:$A,0))</f>
        <v>g pollutant</v>
      </c>
      <c r="I5743" t="str">
        <f t="shared" si="178"/>
        <v>BC</v>
      </c>
      <c r="J5743" t="e">
        <f>INDEX(NoSettings!$C:$C,MATCH(EPS!$A5743,NoSettings!$A:$A,0))</f>
        <v>#N/A</v>
      </c>
      <c r="K5743">
        <f>INDEX(GWP!$C$2:$C$13,MATCH(EPS!I5743,GWP!$B$2:$B$13,0))</f>
        <v>0</v>
      </c>
      <c r="L5743" s="4" t="e">
        <f t="shared" si="179"/>
        <v>#N/A</v>
      </c>
    </row>
    <row r="5744" spans="1:12">
      <c r="A5744" t="s">
        <v>3115</v>
      </c>
      <c r="B5744" t="s">
        <v>2878</v>
      </c>
      <c r="C5744" t="s">
        <v>1722</v>
      </c>
      <c r="D5744" t="s">
        <v>3248</v>
      </c>
      <c r="E5744" t="s">
        <v>1712</v>
      </c>
      <c r="H5744" t="str">
        <f>INDEX('Vensim Variables'!$B:$B,MATCH(EPS!$B5744,'Vensim Variables'!$A:$A,0))</f>
        <v>g pollutant</v>
      </c>
      <c r="I5744" t="str">
        <f t="shared" si="178"/>
        <v>OC</v>
      </c>
      <c r="J5744" t="e">
        <f>INDEX(NoSettings!$C:$C,MATCH(EPS!$A5744,NoSettings!$A:$A,0))</f>
        <v>#N/A</v>
      </c>
      <c r="K5744">
        <f>INDEX(GWP!$C$2:$C$13,MATCH(EPS!I5744,GWP!$B$2:$B$13,0))</f>
        <v>0</v>
      </c>
      <c r="L5744" s="4" t="e">
        <f t="shared" si="179"/>
        <v>#N/A</v>
      </c>
    </row>
    <row r="5745" spans="1:12">
      <c r="A5745" t="s">
        <v>3116</v>
      </c>
      <c r="B5745" t="s">
        <v>2878</v>
      </c>
      <c r="C5745" t="s">
        <v>1722</v>
      </c>
      <c r="D5745" t="s">
        <v>3248</v>
      </c>
      <c r="E5745" t="s">
        <v>1713</v>
      </c>
      <c r="H5745" t="str">
        <f>INDEX('Vensim Variables'!$B:$B,MATCH(EPS!$B5745,'Vensim Variables'!$A:$A,0))</f>
        <v>g pollutant</v>
      </c>
      <c r="I5745" t="str">
        <f t="shared" si="178"/>
        <v>CH4</v>
      </c>
      <c r="J5745" t="e">
        <f>INDEX(NoSettings!$C:$C,MATCH(EPS!$A5745,NoSettings!$A:$A,0))</f>
        <v>#N/A</v>
      </c>
      <c r="K5745">
        <f>INDEX(GWP!$C$2:$C$13,MATCH(EPS!I5745,GWP!$B$2:$B$13,0))</f>
        <v>28</v>
      </c>
      <c r="L5745" s="4" t="e">
        <f t="shared" si="179"/>
        <v>#N/A</v>
      </c>
    </row>
    <row r="5746" spans="1:12">
      <c r="A5746" t="s">
        <v>3117</v>
      </c>
      <c r="B5746" t="s">
        <v>2878</v>
      </c>
      <c r="C5746" t="s">
        <v>1722</v>
      </c>
      <c r="D5746" t="s">
        <v>3248</v>
      </c>
      <c r="E5746" t="s">
        <v>1714</v>
      </c>
      <c r="H5746" t="str">
        <f>INDEX('Vensim Variables'!$B:$B,MATCH(EPS!$B5746,'Vensim Variables'!$A:$A,0))</f>
        <v>g pollutant</v>
      </c>
      <c r="I5746" t="str">
        <f t="shared" si="178"/>
        <v>N2O</v>
      </c>
      <c r="J5746" t="e">
        <f>INDEX(NoSettings!$C:$C,MATCH(EPS!$A5746,NoSettings!$A:$A,0))</f>
        <v>#N/A</v>
      </c>
      <c r="K5746">
        <f>INDEX(GWP!$C$2:$C$13,MATCH(EPS!I5746,GWP!$B$2:$B$13,0))</f>
        <v>265</v>
      </c>
      <c r="L5746" s="4" t="e">
        <f t="shared" si="179"/>
        <v>#N/A</v>
      </c>
    </row>
    <row r="5747" spans="1:12">
      <c r="A5747" t="s">
        <v>3118</v>
      </c>
      <c r="B5747" t="s">
        <v>2878</v>
      </c>
      <c r="C5747" t="s">
        <v>1722</v>
      </c>
      <c r="D5747" t="s">
        <v>3248</v>
      </c>
      <c r="E5747" t="s">
        <v>1715</v>
      </c>
      <c r="H5747" t="str">
        <f>INDEX('Vensim Variables'!$B:$B,MATCH(EPS!$B5747,'Vensim Variables'!$A:$A,0))</f>
        <v>g pollutant</v>
      </c>
      <c r="I5747" t="str">
        <f t="shared" si="178"/>
        <v>F gases</v>
      </c>
      <c r="J5747" t="e">
        <f>INDEX(NoSettings!$C:$C,MATCH(EPS!$A5747,NoSettings!$A:$A,0))</f>
        <v>#N/A</v>
      </c>
      <c r="K5747">
        <f>INDEX(GWP!$C$2:$C$13,MATCH(EPS!I5747,GWP!$B$2:$B$13,0))</f>
        <v>1</v>
      </c>
      <c r="L5747" s="4" t="e">
        <f t="shared" si="179"/>
        <v>#N/A</v>
      </c>
    </row>
    <row r="5748" spans="1:12">
      <c r="A5748" t="s">
        <v>3119</v>
      </c>
      <c r="B5748" t="s">
        <v>2878</v>
      </c>
      <c r="C5748" t="s">
        <v>1723</v>
      </c>
      <c r="D5748" t="s">
        <v>3239</v>
      </c>
      <c r="E5748" t="s">
        <v>1702</v>
      </c>
      <c r="H5748" t="str">
        <f>INDEX('Vensim Variables'!$B:$B,MATCH(EPS!$B5748,'Vensim Variables'!$A:$A,0))</f>
        <v>g pollutant</v>
      </c>
      <c r="I5748" t="str">
        <f t="shared" si="178"/>
        <v>CO2</v>
      </c>
      <c r="J5748" t="e">
        <f>INDEX(NoSettings!$C:$C,MATCH(EPS!$A5748,NoSettings!$A:$A,0))</f>
        <v>#N/A</v>
      </c>
      <c r="K5748">
        <f>INDEX(GWP!$C$2:$C$13,MATCH(EPS!I5748,GWP!$B$2:$B$13,0))</f>
        <v>1</v>
      </c>
      <c r="L5748" s="4" t="e">
        <f t="shared" si="179"/>
        <v>#N/A</v>
      </c>
    </row>
    <row r="5749" spans="1:12">
      <c r="A5749" t="s">
        <v>3120</v>
      </c>
      <c r="B5749" t="s">
        <v>2878</v>
      </c>
      <c r="C5749" t="s">
        <v>1723</v>
      </c>
      <c r="D5749" t="s">
        <v>3239</v>
      </c>
      <c r="E5749" t="s">
        <v>1705</v>
      </c>
      <c r="H5749" t="str">
        <f>INDEX('Vensim Variables'!$B:$B,MATCH(EPS!$B5749,'Vensim Variables'!$A:$A,0))</f>
        <v>g pollutant</v>
      </c>
      <c r="I5749" t="str">
        <f t="shared" si="178"/>
        <v>VOC</v>
      </c>
      <c r="J5749" t="e">
        <f>INDEX(NoSettings!$C:$C,MATCH(EPS!$A5749,NoSettings!$A:$A,0))</f>
        <v>#N/A</v>
      </c>
      <c r="K5749">
        <f>INDEX(GWP!$C$2:$C$13,MATCH(EPS!I5749,GWP!$B$2:$B$13,0))</f>
        <v>0</v>
      </c>
      <c r="L5749" s="4" t="e">
        <f t="shared" si="179"/>
        <v>#N/A</v>
      </c>
    </row>
    <row r="5750" spans="1:12">
      <c r="A5750" t="s">
        <v>3121</v>
      </c>
      <c r="B5750" t="s">
        <v>2878</v>
      </c>
      <c r="C5750" t="s">
        <v>1723</v>
      </c>
      <c r="D5750" t="s">
        <v>3239</v>
      </c>
      <c r="E5750" t="s">
        <v>1706</v>
      </c>
      <c r="H5750" t="str">
        <f>INDEX('Vensim Variables'!$B:$B,MATCH(EPS!$B5750,'Vensim Variables'!$A:$A,0))</f>
        <v>g pollutant</v>
      </c>
      <c r="I5750" t="str">
        <f t="shared" si="178"/>
        <v>CO</v>
      </c>
      <c r="J5750" t="e">
        <f>INDEX(NoSettings!$C:$C,MATCH(EPS!$A5750,NoSettings!$A:$A,0))</f>
        <v>#N/A</v>
      </c>
      <c r="K5750">
        <f>INDEX(GWP!$C$2:$C$13,MATCH(EPS!I5750,GWP!$B$2:$B$13,0))</f>
        <v>0</v>
      </c>
      <c r="L5750" s="4" t="e">
        <f t="shared" si="179"/>
        <v>#N/A</v>
      </c>
    </row>
    <row r="5751" spans="1:12">
      <c r="A5751" t="s">
        <v>3122</v>
      </c>
      <c r="B5751" t="s">
        <v>2878</v>
      </c>
      <c r="C5751" t="s">
        <v>1723</v>
      </c>
      <c r="D5751" t="s">
        <v>3239</v>
      </c>
      <c r="E5751" t="s">
        <v>1707</v>
      </c>
      <c r="H5751" t="str">
        <f>INDEX('Vensim Variables'!$B:$B,MATCH(EPS!$B5751,'Vensim Variables'!$A:$A,0))</f>
        <v>g pollutant</v>
      </c>
      <c r="I5751" t="str">
        <f t="shared" si="178"/>
        <v>NOx</v>
      </c>
      <c r="J5751" t="e">
        <f>INDEX(NoSettings!$C:$C,MATCH(EPS!$A5751,NoSettings!$A:$A,0))</f>
        <v>#N/A</v>
      </c>
      <c r="K5751">
        <f>INDEX(GWP!$C$2:$C$13,MATCH(EPS!I5751,GWP!$B$2:$B$13,0))</f>
        <v>0</v>
      </c>
      <c r="L5751" s="4" t="e">
        <f t="shared" si="179"/>
        <v>#N/A</v>
      </c>
    </row>
    <row r="5752" spans="1:12">
      <c r="A5752" t="s">
        <v>3123</v>
      </c>
      <c r="B5752" t="s">
        <v>2878</v>
      </c>
      <c r="C5752" t="s">
        <v>1723</v>
      </c>
      <c r="D5752" t="s">
        <v>3239</v>
      </c>
      <c r="E5752" t="s">
        <v>1708</v>
      </c>
      <c r="H5752" t="str">
        <f>INDEX('Vensim Variables'!$B:$B,MATCH(EPS!$B5752,'Vensim Variables'!$A:$A,0))</f>
        <v>g pollutant</v>
      </c>
      <c r="I5752" t="str">
        <f t="shared" si="178"/>
        <v>PM10</v>
      </c>
      <c r="J5752" t="e">
        <f>INDEX(NoSettings!$C:$C,MATCH(EPS!$A5752,NoSettings!$A:$A,0))</f>
        <v>#N/A</v>
      </c>
      <c r="K5752">
        <f>INDEX(GWP!$C$2:$C$13,MATCH(EPS!I5752,GWP!$B$2:$B$13,0))</f>
        <v>0</v>
      </c>
      <c r="L5752" s="4" t="e">
        <f t="shared" si="179"/>
        <v>#N/A</v>
      </c>
    </row>
    <row r="5753" spans="1:12">
      <c r="A5753" t="s">
        <v>3124</v>
      </c>
      <c r="B5753" t="s">
        <v>2878</v>
      </c>
      <c r="C5753" t="s">
        <v>1723</v>
      </c>
      <c r="D5753" t="s">
        <v>3239</v>
      </c>
      <c r="E5753" t="s">
        <v>1709</v>
      </c>
      <c r="H5753" t="str">
        <f>INDEX('Vensim Variables'!$B:$B,MATCH(EPS!$B5753,'Vensim Variables'!$A:$A,0))</f>
        <v>g pollutant</v>
      </c>
      <c r="I5753" t="str">
        <f t="shared" si="178"/>
        <v>PM25</v>
      </c>
      <c r="J5753" t="e">
        <f>INDEX(NoSettings!$C:$C,MATCH(EPS!$A5753,NoSettings!$A:$A,0))</f>
        <v>#N/A</v>
      </c>
      <c r="K5753">
        <f>INDEX(GWP!$C$2:$C$13,MATCH(EPS!I5753,GWP!$B$2:$B$13,0))</f>
        <v>0</v>
      </c>
      <c r="L5753" s="4" t="e">
        <f t="shared" si="179"/>
        <v>#N/A</v>
      </c>
    </row>
    <row r="5754" spans="1:12">
      <c r="A5754" t="s">
        <v>3125</v>
      </c>
      <c r="B5754" t="s">
        <v>2878</v>
      </c>
      <c r="C5754" t="s">
        <v>1723</v>
      </c>
      <c r="D5754" t="s">
        <v>3239</v>
      </c>
      <c r="E5754" t="s">
        <v>1710</v>
      </c>
      <c r="H5754" t="str">
        <f>INDEX('Vensim Variables'!$B:$B,MATCH(EPS!$B5754,'Vensim Variables'!$A:$A,0))</f>
        <v>g pollutant</v>
      </c>
      <c r="I5754" t="str">
        <f t="shared" si="178"/>
        <v>SOx</v>
      </c>
      <c r="J5754" t="e">
        <f>INDEX(NoSettings!$C:$C,MATCH(EPS!$A5754,NoSettings!$A:$A,0))</f>
        <v>#N/A</v>
      </c>
      <c r="K5754">
        <f>INDEX(GWP!$C$2:$C$13,MATCH(EPS!I5754,GWP!$B$2:$B$13,0))</f>
        <v>0</v>
      </c>
      <c r="L5754" s="4" t="e">
        <f t="shared" si="179"/>
        <v>#N/A</v>
      </c>
    </row>
    <row r="5755" spans="1:12">
      <c r="A5755" t="s">
        <v>3126</v>
      </c>
      <c r="B5755" t="s">
        <v>2878</v>
      </c>
      <c r="C5755" t="s">
        <v>1723</v>
      </c>
      <c r="D5755" t="s">
        <v>3239</v>
      </c>
      <c r="E5755" t="s">
        <v>1711</v>
      </c>
      <c r="H5755" t="str">
        <f>INDEX('Vensim Variables'!$B:$B,MATCH(EPS!$B5755,'Vensim Variables'!$A:$A,0))</f>
        <v>g pollutant</v>
      </c>
      <c r="I5755" t="str">
        <f t="shared" si="178"/>
        <v>BC</v>
      </c>
      <c r="J5755" t="e">
        <f>INDEX(NoSettings!$C:$C,MATCH(EPS!$A5755,NoSettings!$A:$A,0))</f>
        <v>#N/A</v>
      </c>
      <c r="K5755">
        <f>INDEX(GWP!$C$2:$C$13,MATCH(EPS!I5755,GWP!$B$2:$B$13,0))</f>
        <v>0</v>
      </c>
      <c r="L5755" s="4" t="e">
        <f t="shared" si="179"/>
        <v>#N/A</v>
      </c>
    </row>
    <row r="5756" spans="1:12">
      <c r="A5756" t="s">
        <v>3127</v>
      </c>
      <c r="B5756" t="s">
        <v>2878</v>
      </c>
      <c r="C5756" t="s">
        <v>1723</v>
      </c>
      <c r="D5756" t="s">
        <v>3239</v>
      </c>
      <c r="E5756" t="s">
        <v>1712</v>
      </c>
      <c r="H5756" t="str">
        <f>INDEX('Vensim Variables'!$B:$B,MATCH(EPS!$B5756,'Vensim Variables'!$A:$A,0))</f>
        <v>g pollutant</v>
      </c>
      <c r="I5756" t="str">
        <f t="shared" si="178"/>
        <v>OC</v>
      </c>
      <c r="J5756" t="e">
        <f>INDEX(NoSettings!$C:$C,MATCH(EPS!$A5756,NoSettings!$A:$A,0))</f>
        <v>#N/A</v>
      </c>
      <c r="K5756">
        <f>INDEX(GWP!$C$2:$C$13,MATCH(EPS!I5756,GWP!$B$2:$B$13,0))</f>
        <v>0</v>
      </c>
      <c r="L5756" s="4" t="e">
        <f t="shared" si="179"/>
        <v>#N/A</v>
      </c>
    </row>
    <row r="5757" spans="1:12">
      <c r="A5757" t="s">
        <v>3128</v>
      </c>
      <c r="B5757" t="s">
        <v>2878</v>
      </c>
      <c r="C5757" t="s">
        <v>1723</v>
      </c>
      <c r="D5757" t="s">
        <v>3239</v>
      </c>
      <c r="E5757" t="s">
        <v>1713</v>
      </c>
      <c r="H5757" t="str">
        <f>INDEX('Vensim Variables'!$B:$B,MATCH(EPS!$B5757,'Vensim Variables'!$A:$A,0))</f>
        <v>g pollutant</v>
      </c>
      <c r="I5757" t="str">
        <f t="shared" si="178"/>
        <v>CH4</v>
      </c>
      <c r="J5757" t="e">
        <f>INDEX(NoSettings!$C:$C,MATCH(EPS!$A5757,NoSettings!$A:$A,0))</f>
        <v>#N/A</v>
      </c>
      <c r="K5757">
        <f>INDEX(GWP!$C$2:$C$13,MATCH(EPS!I5757,GWP!$B$2:$B$13,0))</f>
        <v>28</v>
      </c>
      <c r="L5757" s="4" t="e">
        <f t="shared" si="179"/>
        <v>#N/A</v>
      </c>
    </row>
    <row r="5758" spans="1:12">
      <c r="A5758" t="s">
        <v>3129</v>
      </c>
      <c r="B5758" t="s">
        <v>2878</v>
      </c>
      <c r="C5758" t="s">
        <v>1723</v>
      </c>
      <c r="D5758" t="s">
        <v>3239</v>
      </c>
      <c r="E5758" t="s">
        <v>1714</v>
      </c>
      <c r="H5758" t="str">
        <f>INDEX('Vensim Variables'!$B:$B,MATCH(EPS!$B5758,'Vensim Variables'!$A:$A,0))</f>
        <v>g pollutant</v>
      </c>
      <c r="I5758" t="str">
        <f t="shared" si="178"/>
        <v>N2O</v>
      </c>
      <c r="J5758" t="e">
        <f>INDEX(NoSettings!$C:$C,MATCH(EPS!$A5758,NoSettings!$A:$A,0))</f>
        <v>#N/A</v>
      </c>
      <c r="K5758">
        <f>INDEX(GWP!$C$2:$C$13,MATCH(EPS!I5758,GWP!$B$2:$B$13,0))</f>
        <v>265</v>
      </c>
      <c r="L5758" s="4" t="e">
        <f t="shared" si="179"/>
        <v>#N/A</v>
      </c>
    </row>
    <row r="5759" spans="1:12">
      <c r="A5759" t="s">
        <v>3130</v>
      </c>
      <c r="B5759" t="s">
        <v>2878</v>
      </c>
      <c r="C5759" t="s">
        <v>1723</v>
      </c>
      <c r="D5759" t="s">
        <v>3239</v>
      </c>
      <c r="E5759" t="s">
        <v>1715</v>
      </c>
      <c r="H5759" t="str">
        <f>INDEX('Vensim Variables'!$B:$B,MATCH(EPS!$B5759,'Vensim Variables'!$A:$A,0))</f>
        <v>g pollutant</v>
      </c>
      <c r="I5759" t="str">
        <f t="shared" si="178"/>
        <v>F gases</v>
      </c>
      <c r="J5759" t="e">
        <f>INDEX(NoSettings!$C:$C,MATCH(EPS!$A5759,NoSettings!$A:$A,0))</f>
        <v>#N/A</v>
      </c>
      <c r="K5759">
        <f>INDEX(GWP!$C$2:$C$13,MATCH(EPS!I5759,GWP!$B$2:$B$13,0))</f>
        <v>1</v>
      </c>
      <c r="L5759" s="4" t="e">
        <f t="shared" si="179"/>
        <v>#N/A</v>
      </c>
    </row>
    <row r="5760" spans="1:12">
      <c r="A5760" t="s">
        <v>3131</v>
      </c>
      <c r="B5760" t="s">
        <v>2878</v>
      </c>
      <c r="C5760" t="s">
        <v>1723</v>
      </c>
      <c r="D5760" t="s">
        <v>3240</v>
      </c>
      <c r="E5760" t="s">
        <v>1702</v>
      </c>
      <c r="H5760" t="str">
        <f>INDEX('Vensim Variables'!$B:$B,MATCH(EPS!$B5760,'Vensim Variables'!$A:$A,0))</f>
        <v>g pollutant</v>
      </c>
      <c r="I5760" t="str">
        <f t="shared" si="178"/>
        <v>CO2</v>
      </c>
      <c r="J5760" t="e">
        <f>INDEX(NoSettings!$C:$C,MATCH(EPS!$A5760,NoSettings!$A:$A,0))</f>
        <v>#N/A</v>
      </c>
      <c r="K5760">
        <f>INDEX(GWP!$C$2:$C$13,MATCH(EPS!I5760,GWP!$B$2:$B$13,0))</f>
        <v>1</v>
      </c>
      <c r="L5760" s="4" t="e">
        <f t="shared" si="179"/>
        <v>#N/A</v>
      </c>
    </row>
    <row r="5761" spans="1:12">
      <c r="A5761" t="s">
        <v>3132</v>
      </c>
      <c r="B5761" t="s">
        <v>2878</v>
      </c>
      <c r="C5761" t="s">
        <v>1723</v>
      </c>
      <c r="D5761" t="s">
        <v>3240</v>
      </c>
      <c r="E5761" t="s">
        <v>1705</v>
      </c>
      <c r="H5761" t="str">
        <f>INDEX('Vensim Variables'!$B:$B,MATCH(EPS!$B5761,'Vensim Variables'!$A:$A,0))</f>
        <v>g pollutant</v>
      </c>
      <c r="I5761" t="str">
        <f t="shared" si="178"/>
        <v>VOC</v>
      </c>
      <c r="J5761" t="e">
        <f>INDEX(NoSettings!$C:$C,MATCH(EPS!$A5761,NoSettings!$A:$A,0))</f>
        <v>#N/A</v>
      </c>
      <c r="K5761">
        <f>INDEX(GWP!$C$2:$C$13,MATCH(EPS!I5761,GWP!$B$2:$B$13,0))</f>
        <v>0</v>
      </c>
      <c r="L5761" s="4" t="e">
        <f t="shared" si="179"/>
        <v>#N/A</v>
      </c>
    </row>
    <row r="5762" spans="1:12">
      <c r="A5762" t="s">
        <v>3133</v>
      </c>
      <c r="B5762" t="s">
        <v>2878</v>
      </c>
      <c r="C5762" t="s">
        <v>1723</v>
      </c>
      <c r="D5762" t="s">
        <v>3240</v>
      </c>
      <c r="E5762" t="s">
        <v>1706</v>
      </c>
      <c r="H5762" t="str">
        <f>INDEX('Vensim Variables'!$B:$B,MATCH(EPS!$B5762,'Vensim Variables'!$A:$A,0))</f>
        <v>g pollutant</v>
      </c>
      <c r="I5762" t="str">
        <f t="shared" si="178"/>
        <v>CO</v>
      </c>
      <c r="J5762" t="e">
        <f>INDEX(NoSettings!$C:$C,MATCH(EPS!$A5762,NoSettings!$A:$A,0))</f>
        <v>#N/A</v>
      </c>
      <c r="K5762">
        <f>INDEX(GWP!$C$2:$C$13,MATCH(EPS!I5762,GWP!$B$2:$B$13,0))</f>
        <v>0</v>
      </c>
      <c r="L5762" s="4" t="e">
        <f t="shared" si="179"/>
        <v>#N/A</v>
      </c>
    </row>
    <row r="5763" spans="1:12">
      <c r="A5763" t="s">
        <v>3134</v>
      </c>
      <c r="B5763" t="s">
        <v>2878</v>
      </c>
      <c r="C5763" t="s">
        <v>1723</v>
      </c>
      <c r="D5763" t="s">
        <v>3240</v>
      </c>
      <c r="E5763" t="s">
        <v>1707</v>
      </c>
      <c r="H5763" t="str">
        <f>INDEX('Vensim Variables'!$B:$B,MATCH(EPS!$B5763,'Vensim Variables'!$A:$A,0))</f>
        <v>g pollutant</v>
      </c>
      <c r="I5763" t="str">
        <f>IF(OR(C5763="CO2",C5763="CH4",C5763="N2O",C5763="F gases",C5763="VOC",C5763="CO",C5763="NOx",C5763="PM10",C5763="PM25",C5763="SOx",C5763="BC",C5763="OC"),C5763,IF(OR(D5763="CO2",D5763="CH4",D5763="N2O",D5763="F gases",D5763="VOC",D5763="CO",D5763="NOx",D5763="PM10",D5763="PM25",D5763="SOx",D5763="BC",D5763="OC"),D5763,IF(OR(E5763="CO2",E5763="CH4",E5763="N2O",E5763="F gases",E5763="VOC",E5763="CO",E5763="NOx",E5763="PM10",E5763="PM25",E5763="SOx",E5763="BC",E5763="OC"),E5763,"NA")))</f>
        <v>NOx</v>
      </c>
      <c r="J5763" t="e">
        <f>INDEX(NoSettings!$C:$C,MATCH(EPS!$A5763,NoSettings!$A:$A,0))</f>
        <v>#N/A</v>
      </c>
      <c r="K5763">
        <f>INDEX(GWP!$C$2:$C$13,MATCH(EPS!I5763,GWP!$B$2:$B$13,0))</f>
        <v>0</v>
      </c>
      <c r="L5763" s="4" t="e">
        <f>IF(H5763="g pollutant",K5763*J5763/10^12,IF(H5763="MMTCO2e",J5763,IF(H5763="MWh",J5763,0)))</f>
        <v>#N/A</v>
      </c>
    </row>
    <row r="5764" spans="1:12">
      <c r="A5764" t="s">
        <v>3135</v>
      </c>
      <c r="B5764" t="s">
        <v>2878</v>
      </c>
      <c r="C5764" t="s">
        <v>1723</v>
      </c>
      <c r="D5764" t="s">
        <v>3240</v>
      </c>
      <c r="E5764" t="s">
        <v>1708</v>
      </c>
      <c r="H5764" t="str">
        <f>INDEX('Vensim Variables'!$B:$B,MATCH(EPS!$B5764,'Vensim Variables'!$A:$A,0))</f>
        <v>g pollutant</v>
      </c>
      <c r="I5764" t="str">
        <f t="shared" ref="I5764:I5827" si="180">IF(OR(C5764="CO2",C5764="CH4",C5764="N2O",C5764="F gases",C5764="VOC",C5764="CO",C5764="NOx",C5764="PM10",C5764="PM25",C5764="SOx",C5764="BC",C5764="OC"),C5764,IF(OR(D5764="CO2",D5764="CH4",D5764="N2O",D5764="F gases",D5764="VOC",D5764="CO",D5764="NOx",D5764="PM10",D5764="PM25",D5764="SOx",D5764="BC",D5764="OC"),D5764,IF(OR(E5764="CO2",E5764="CH4",E5764="N2O",E5764="F gases",E5764="VOC",E5764="CO",E5764="NOx",E5764="PM10",E5764="PM25",E5764="SOx",E5764="BC",E5764="OC"),E5764,"NA")))</f>
        <v>PM10</v>
      </c>
      <c r="J5764" t="e">
        <f>INDEX(NoSettings!$C:$C,MATCH(EPS!$A5764,NoSettings!$A:$A,0))</f>
        <v>#N/A</v>
      </c>
      <c r="K5764">
        <f>INDEX(GWP!$C$2:$C$13,MATCH(EPS!I5764,GWP!$B$2:$B$13,0))</f>
        <v>0</v>
      </c>
      <c r="L5764" s="4" t="e">
        <f t="shared" ref="L5764:L5827" si="181">IF(H5764="g pollutant",K5764*J5764/10^12,IF(H5764="MMTCO2e",J5764,IF(H5764="MWh",J5764,0)))</f>
        <v>#N/A</v>
      </c>
    </row>
    <row r="5765" spans="1:12">
      <c r="A5765" t="s">
        <v>3136</v>
      </c>
      <c r="B5765" t="s">
        <v>2878</v>
      </c>
      <c r="C5765" t="s">
        <v>1723</v>
      </c>
      <c r="D5765" t="s">
        <v>3240</v>
      </c>
      <c r="E5765" t="s">
        <v>1709</v>
      </c>
      <c r="H5765" t="str">
        <f>INDEX('Vensim Variables'!$B:$B,MATCH(EPS!$B5765,'Vensim Variables'!$A:$A,0))</f>
        <v>g pollutant</v>
      </c>
      <c r="I5765" t="str">
        <f t="shared" si="180"/>
        <v>PM25</v>
      </c>
      <c r="J5765" t="e">
        <f>INDEX(NoSettings!$C:$C,MATCH(EPS!$A5765,NoSettings!$A:$A,0))</f>
        <v>#N/A</v>
      </c>
      <c r="K5765">
        <f>INDEX(GWP!$C$2:$C$13,MATCH(EPS!I5765,GWP!$B$2:$B$13,0))</f>
        <v>0</v>
      </c>
      <c r="L5765" s="4" t="e">
        <f t="shared" si="181"/>
        <v>#N/A</v>
      </c>
    </row>
    <row r="5766" spans="1:12">
      <c r="A5766" t="s">
        <v>3137</v>
      </c>
      <c r="B5766" t="s">
        <v>2878</v>
      </c>
      <c r="C5766" t="s">
        <v>1723</v>
      </c>
      <c r="D5766" t="s">
        <v>3240</v>
      </c>
      <c r="E5766" t="s">
        <v>1710</v>
      </c>
      <c r="H5766" t="str">
        <f>INDEX('Vensim Variables'!$B:$B,MATCH(EPS!$B5766,'Vensim Variables'!$A:$A,0))</f>
        <v>g pollutant</v>
      </c>
      <c r="I5766" t="str">
        <f t="shared" si="180"/>
        <v>SOx</v>
      </c>
      <c r="J5766" t="e">
        <f>INDEX(NoSettings!$C:$C,MATCH(EPS!$A5766,NoSettings!$A:$A,0))</f>
        <v>#N/A</v>
      </c>
      <c r="K5766">
        <f>INDEX(GWP!$C$2:$C$13,MATCH(EPS!I5766,GWP!$B$2:$B$13,0))</f>
        <v>0</v>
      </c>
      <c r="L5766" s="4" t="e">
        <f t="shared" si="181"/>
        <v>#N/A</v>
      </c>
    </row>
    <row r="5767" spans="1:12">
      <c r="A5767" t="s">
        <v>3138</v>
      </c>
      <c r="B5767" t="s">
        <v>2878</v>
      </c>
      <c r="C5767" t="s">
        <v>1723</v>
      </c>
      <c r="D5767" t="s">
        <v>3240</v>
      </c>
      <c r="E5767" t="s">
        <v>1711</v>
      </c>
      <c r="H5767" t="str">
        <f>INDEX('Vensim Variables'!$B:$B,MATCH(EPS!$B5767,'Vensim Variables'!$A:$A,0))</f>
        <v>g pollutant</v>
      </c>
      <c r="I5767" t="str">
        <f t="shared" si="180"/>
        <v>BC</v>
      </c>
      <c r="J5767" t="e">
        <f>INDEX(NoSettings!$C:$C,MATCH(EPS!$A5767,NoSettings!$A:$A,0))</f>
        <v>#N/A</v>
      </c>
      <c r="K5767">
        <f>INDEX(GWP!$C$2:$C$13,MATCH(EPS!I5767,GWP!$B$2:$B$13,0))</f>
        <v>0</v>
      </c>
      <c r="L5767" s="4" t="e">
        <f t="shared" si="181"/>
        <v>#N/A</v>
      </c>
    </row>
    <row r="5768" spans="1:12">
      <c r="A5768" t="s">
        <v>3139</v>
      </c>
      <c r="B5768" t="s">
        <v>2878</v>
      </c>
      <c r="C5768" t="s">
        <v>1723</v>
      </c>
      <c r="D5768" t="s">
        <v>3240</v>
      </c>
      <c r="E5768" t="s">
        <v>1712</v>
      </c>
      <c r="H5768" t="str">
        <f>INDEX('Vensim Variables'!$B:$B,MATCH(EPS!$B5768,'Vensim Variables'!$A:$A,0))</f>
        <v>g pollutant</v>
      </c>
      <c r="I5768" t="str">
        <f t="shared" si="180"/>
        <v>OC</v>
      </c>
      <c r="J5768" t="e">
        <f>INDEX(NoSettings!$C:$C,MATCH(EPS!$A5768,NoSettings!$A:$A,0))</f>
        <v>#N/A</v>
      </c>
      <c r="K5768">
        <f>INDEX(GWP!$C$2:$C$13,MATCH(EPS!I5768,GWP!$B$2:$B$13,0))</f>
        <v>0</v>
      </c>
      <c r="L5768" s="4" t="e">
        <f t="shared" si="181"/>
        <v>#N/A</v>
      </c>
    </row>
    <row r="5769" spans="1:12">
      <c r="A5769" t="s">
        <v>3140</v>
      </c>
      <c r="B5769" t="s">
        <v>2878</v>
      </c>
      <c r="C5769" t="s">
        <v>1723</v>
      </c>
      <c r="D5769" t="s">
        <v>3240</v>
      </c>
      <c r="E5769" t="s">
        <v>1713</v>
      </c>
      <c r="H5769" t="str">
        <f>INDEX('Vensim Variables'!$B:$B,MATCH(EPS!$B5769,'Vensim Variables'!$A:$A,0))</f>
        <v>g pollutant</v>
      </c>
      <c r="I5769" t="str">
        <f t="shared" si="180"/>
        <v>CH4</v>
      </c>
      <c r="J5769" t="e">
        <f>INDEX(NoSettings!$C:$C,MATCH(EPS!$A5769,NoSettings!$A:$A,0))</f>
        <v>#N/A</v>
      </c>
      <c r="K5769">
        <f>INDEX(GWP!$C$2:$C$13,MATCH(EPS!I5769,GWP!$B$2:$B$13,0))</f>
        <v>28</v>
      </c>
      <c r="L5769" s="4" t="e">
        <f t="shared" si="181"/>
        <v>#N/A</v>
      </c>
    </row>
    <row r="5770" spans="1:12">
      <c r="A5770" t="s">
        <v>3141</v>
      </c>
      <c r="B5770" t="s">
        <v>2878</v>
      </c>
      <c r="C5770" t="s">
        <v>1723</v>
      </c>
      <c r="D5770" t="s">
        <v>3240</v>
      </c>
      <c r="E5770" t="s">
        <v>1714</v>
      </c>
      <c r="H5770" t="str">
        <f>INDEX('Vensim Variables'!$B:$B,MATCH(EPS!$B5770,'Vensim Variables'!$A:$A,0))</f>
        <v>g pollutant</v>
      </c>
      <c r="I5770" t="str">
        <f t="shared" si="180"/>
        <v>N2O</v>
      </c>
      <c r="J5770" t="e">
        <f>INDEX(NoSettings!$C:$C,MATCH(EPS!$A5770,NoSettings!$A:$A,0))</f>
        <v>#N/A</v>
      </c>
      <c r="K5770">
        <f>INDEX(GWP!$C$2:$C$13,MATCH(EPS!I5770,GWP!$B$2:$B$13,0))</f>
        <v>265</v>
      </c>
      <c r="L5770" s="4" t="e">
        <f t="shared" si="181"/>
        <v>#N/A</v>
      </c>
    </row>
    <row r="5771" spans="1:12">
      <c r="A5771" t="s">
        <v>3142</v>
      </c>
      <c r="B5771" t="s">
        <v>2878</v>
      </c>
      <c r="C5771" t="s">
        <v>1723</v>
      </c>
      <c r="D5771" t="s">
        <v>3240</v>
      </c>
      <c r="E5771" t="s">
        <v>1715</v>
      </c>
      <c r="H5771" t="str">
        <f>INDEX('Vensim Variables'!$B:$B,MATCH(EPS!$B5771,'Vensim Variables'!$A:$A,0))</f>
        <v>g pollutant</v>
      </c>
      <c r="I5771" t="str">
        <f t="shared" si="180"/>
        <v>F gases</v>
      </c>
      <c r="J5771" t="e">
        <f>INDEX(NoSettings!$C:$C,MATCH(EPS!$A5771,NoSettings!$A:$A,0))</f>
        <v>#N/A</v>
      </c>
      <c r="K5771">
        <f>INDEX(GWP!$C$2:$C$13,MATCH(EPS!I5771,GWP!$B$2:$B$13,0))</f>
        <v>1</v>
      </c>
      <c r="L5771" s="4" t="e">
        <f t="shared" si="181"/>
        <v>#N/A</v>
      </c>
    </row>
    <row r="5772" spans="1:12">
      <c r="A5772" t="s">
        <v>3143</v>
      </c>
      <c r="B5772" t="s">
        <v>2878</v>
      </c>
      <c r="C5772" t="s">
        <v>1723</v>
      </c>
      <c r="D5772" t="s">
        <v>3241</v>
      </c>
      <c r="E5772" t="s">
        <v>1702</v>
      </c>
      <c r="H5772" t="str">
        <f>INDEX('Vensim Variables'!$B:$B,MATCH(EPS!$B5772,'Vensim Variables'!$A:$A,0))</f>
        <v>g pollutant</v>
      </c>
      <c r="I5772" t="str">
        <f t="shared" si="180"/>
        <v>CO2</v>
      </c>
      <c r="J5772" t="e">
        <f>INDEX(NoSettings!$C:$C,MATCH(EPS!$A5772,NoSettings!$A:$A,0))</f>
        <v>#N/A</v>
      </c>
      <c r="K5772">
        <f>INDEX(GWP!$C$2:$C$13,MATCH(EPS!I5772,GWP!$B$2:$B$13,0))</f>
        <v>1</v>
      </c>
      <c r="L5772" s="4" t="e">
        <f t="shared" si="181"/>
        <v>#N/A</v>
      </c>
    </row>
    <row r="5773" spans="1:12">
      <c r="A5773" t="s">
        <v>3144</v>
      </c>
      <c r="B5773" t="s">
        <v>2878</v>
      </c>
      <c r="C5773" t="s">
        <v>1723</v>
      </c>
      <c r="D5773" t="s">
        <v>3241</v>
      </c>
      <c r="E5773" t="s">
        <v>1705</v>
      </c>
      <c r="H5773" t="str">
        <f>INDEX('Vensim Variables'!$B:$B,MATCH(EPS!$B5773,'Vensim Variables'!$A:$A,0))</f>
        <v>g pollutant</v>
      </c>
      <c r="I5773" t="str">
        <f t="shared" si="180"/>
        <v>VOC</v>
      </c>
      <c r="J5773" t="e">
        <f>INDEX(NoSettings!$C:$C,MATCH(EPS!$A5773,NoSettings!$A:$A,0))</f>
        <v>#N/A</v>
      </c>
      <c r="K5773">
        <f>INDEX(GWP!$C$2:$C$13,MATCH(EPS!I5773,GWP!$B$2:$B$13,0))</f>
        <v>0</v>
      </c>
      <c r="L5773" s="4" t="e">
        <f t="shared" si="181"/>
        <v>#N/A</v>
      </c>
    </row>
    <row r="5774" spans="1:12">
      <c r="A5774" t="s">
        <v>3145</v>
      </c>
      <c r="B5774" t="s">
        <v>2878</v>
      </c>
      <c r="C5774" t="s">
        <v>1723</v>
      </c>
      <c r="D5774" t="s">
        <v>3241</v>
      </c>
      <c r="E5774" t="s">
        <v>1706</v>
      </c>
      <c r="H5774" t="str">
        <f>INDEX('Vensim Variables'!$B:$B,MATCH(EPS!$B5774,'Vensim Variables'!$A:$A,0))</f>
        <v>g pollutant</v>
      </c>
      <c r="I5774" t="str">
        <f t="shared" si="180"/>
        <v>CO</v>
      </c>
      <c r="J5774" t="e">
        <f>INDEX(NoSettings!$C:$C,MATCH(EPS!$A5774,NoSettings!$A:$A,0))</f>
        <v>#N/A</v>
      </c>
      <c r="K5774">
        <f>INDEX(GWP!$C$2:$C$13,MATCH(EPS!I5774,GWP!$B$2:$B$13,0))</f>
        <v>0</v>
      </c>
      <c r="L5774" s="4" t="e">
        <f t="shared" si="181"/>
        <v>#N/A</v>
      </c>
    </row>
    <row r="5775" spans="1:12">
      <c r="A5775" t="s">
        <v>3146</v>
      </c>
      <c r="B5775" t="s">
        <v>2878</v>
      </c>
      <c r="C5775" t="s">
        <v>1723</v>
      </c>
      <c r="D5775" t="s">
        <v>3241</v>
      </c>
      <c r="E5775" t="s">
        <v>1707</v>
      </c>
      <c r="H5775" t="str">
        <f>INDEX('Vensim Variables'!$B:$B,MATCH(EPS!$B5775,'Vensim Variables'!$A:$A,0))</f>
        <v>g pollutant</v>
      </c>
      <c r="I5775" t="str">
        <f t="shared" si="180"/>
        <v>NOx</v>
      </c>
      <c r="J5775" t="e">
        <f>INDEX(NoSettings!$C:$C,MATCH(EPS!$A5775,NoSettings!$A:$A,0))</f>
        <v>#N/A</v>
      </c>
      <c r="K5775">
        <f>INDEX(GWP!$C$2:$C$13,MATCH(EPS!I5775,GWP!$B$2:$B$13,0))</f>
        <v>0</v>
      </c>
      <c r="L5775" s="4" t="e">
        <f t="shared" si="181"/>
        <v>#N/A</v>
      </c>
    </row>
    <row r="5776" spans="1:12">
      <c r="A5776" t="s">
        <v>3147</v>
      </c>
      <c r="B5776" t="s">
        <v>2878</v>
      </c>
      <c r="C5776" t="s">
        <v>1723</v>
      </c>
      <c r="D5776" t="s">
        <v>3241</v>
      </c>
      <c r="E5776" t="s">
        <v>1708</v>
      </c>
      <c r="H5776" t="str">
        <f>INDEX('Vensim Variables'!$B:$B,MATCH(EPS!$B5776,'Vensim Variables'!$A:$A,0))</f>
        <v>g pollutant</v>
      </c>
      <c r="I5776" t="str">
        <f t="shared" si="180"/>
        <v>PM10</v>
      </c>
      <c r="J5776" t="e">
        <f>INDEX(NoSettings!$C:$C,MATCH(EPS!$A5776,NoSettings!$A:$A,0))</f>
        <v>#N/A</v>
      </c>
      <c r="K5776">
        <f>INDEX(GWP!$C$2:$C$13,MATCH(EPS!I5776,GWP!$B$2:$B$13,0))</f>
        <v>0</v>
      </c>
      <c r="L5776" s="4" t="e">
        <f t="shared" si="181"/>
        <v>#N/A</v>
      </c>
    </row>
    <row r="5777" spans="1:12">
      <c r="A5777" t="s">
        <v>3148</v>
      </c>
      <c r="B5777" t="s">
        <v>2878</v>
      </c>
      <c r="C5777" t="s">
        <v>1723</v>
      </c>
      <c r="D5777" t="s">
        <v>3241</v>
      </c>
      <c r="E5777" t="s">
        <v>1709</v>
      </c>
      <c r="H5777" t="str">
        <f>INDEX('Vensim Variables'!$B:$B,MATCH(EPS!$B5777,'Vensim Variables'!$A:$A,0))</f>
        <v>g pollutant</v>
      </c>
      <c r="I5777" t="str">
        <f t="shared" si="180"/>
        <v>PM25</v>
      </c>
      <c r="J5777" t="e">
        <f>INDEX(NoSettings!$C:$C,MATCH(EPS!$A5777,NoSettings!$A:$A,0))</f>
        <v>#N/A</v>
      </c>
      <c r="K5777">
        <f>INDEX(GWP!$C$2:$C$13,MATCH(EPS!I5777,GWP!$B$2:$B$13,0))</f>
        <v>0</v>
      </c>
      <c r="L5777" s="4" t="e">
        <f t="shared" si="181"/>
        <v>#N/A</v>
      </c>
    </row>
    <row r="5778" spans="1:12">
      <c r="A5778" t="s">
        <v>3149</v>
      </c>
      <c r="B5778" t="s">
        <v>2878</v>
      </c>
      <c r="C5778" t="s">
        <v>1723</v>
      </c>
      <c r="D5778" t="s">
        <v>3241</v>
      </c>
      <c r="E5778" t="s">
        <v>1710</v>
      </c>
      <c r="H5778" t="str">
        <f>INDEX('Vensim Variables'!$B:$B,MATCH(EPS!$B5778,'Vensim Variables'!$A:$A,0))</f>
        <v>g pollutant</v>
      </c>
      <c r="I5778" t="str">
        <f t="shared" si="180"/>
        <v>SOx</v>
      </c>
      <c r="J5778" t="e">
        <f>INDEX(NoSettings!$C:$C,MATCH(EPS!$A5778,NoSettings!$A:$A,0))</f>
        <v>#N/A</v>
      </c>
      <c r="K5778">
        <f>INDEX(GWP!$C$2:$C$13,MATCH(EPS!I5778,GWP!$B$2:$B$13,0))</f>
        <v>0</v>
      </c>
      <c r="L5778" s="4" t="e">
        <f t="shared" si="181"/>
        <v>#N/A</v>
      </c>
    </row>
    <row r="5779" spans="1:12">
      <c r="A5779" t="s">
        <v>3150</v>
      </c>
      <c r="B5779" t="s">
        <v>2878</v>
      </c>
      <c r="C5779" t="s">
        <v>1723</v>
      </c>
      <c r="D5779" t="s">
        <v>3241</v>
      </c>
      <c r="E5779" t="s">
        <v>1711</v>
      </c>
      <c r="H5779" t="str">
        <f>INDEX('Vensim Variables'!$B:$B,MATCH(EPS!$B5779,'Vensim Variables'!$A:$A,0))</f>
        <v>g pollutant</v>
      </c>
      <c r="I5779" t="str">
        <f t="shared" si="180"/>
        <v>BC</v>
      </c>
      <c r="J5779" t="e">
        <f>INDEX(NoSettings!$C:$C,MATCH(EPS!$A5779,NoSettings!$A:$A,0))</f>
        <v>#N/A</v>
      </c>
      <c r="K5779">
        <f>INDEX(GWP!$C$2:$C$13,MATCH(EPS!I5779,GWP!$B$2:$B$13,0))</f>
        <v>0</v>
      </c>
      <c r="L5779" s="4" t="e">
        <f t="shared" si="181"/>
        <v>#N/A</v>
      </c>
    </row>
    <row r="5780" spans="1:12">
      <c r="A5780" t="s">
        <v>3151</v>
      </c>
      <c r="B5780" t="s">
        <v>2878</v>
      </c>
      <c r="C5780" t="s">
        <v>1723</v>
      </c>
      <c r="D5780" t="s">
        <v>3241</v>
      </c>
      <c r="E5780" t="s">
        <v>1712</v>
      </c>
      <c r="H5780" t="str">
        <f>INDEX('Vensim Variables'!$B:$B,MATCH(EPS!$B5780,'Vensim Variables'!$A:$A,0))</f>
        <v>g pollutant</v>
      </c>
      <c r="I5780" t="str">
        <f t="shared" si="180"/>
        <v>OC</v>
      </c>
      <c r="J5780" t="e">
        <f>INDEX(NoSettings!$C:$C,MATCH(EPS!$A5780,NoSettings!$A:$A,0))</f>
        <v>#N/A</v>
      </c>
      <c r="K5780">
        <f>INDEX(GWP!$C$2:$C$13,MATCH(EPS!I5780,GWP!$B$2:$B$13,0))</f>
        <v>0</v>
      </c>
      <c r="L5780" s="4" t="e">
        <f t="shared" si="181"/>
        <v>#N/A</v>
      </c>
    </row>
    <row r="5781" spans="1:12">
      <c r="A5781" t="s">
        <v>3152</v>
      </c>
      <c r="B5781" t="s">
        <v>2878</v>
      </c>
      <c r="C5781" t="s">
        <v>1723</v>
      </c>
      <c r="D5781" t="s">
        <v>3241</v>
      </c>
      <c r="E5781" t="s">
        <v>1713</v>
      </c>
      <c r="H5781" t="str">
        <f>INDEX('Vensim Variables'!$B:$B,MATCH(EPS!$B5781,'Vensim Variables'!$A:$A,0))</f>
        <v>g pollutant</v>
      </c>
      <c r="I5781" t="str">
        <f t="shared" si="180"/>
        <v>CH4</v>
      </c>
      <c r="J5781" t="e">
        <f>INDEX(NoSettings!$C:$C,MATCH(EPS!$A5781,NoSettings!$A:$A,0))</f>
        <v>#N/A</v>
      </c>
      <c r="K5781">
        <f>INDEX(GWP!$C$2:$C$13,MATCH(EPS!I5781,GWP!$B$2:$B$13,0))</f>
        <v>28</v>
      </c>
      <c r="L5781" s="4" t="e">
        <f t="shared" si="181"/>
        <v>#N/A</v>
      </c>
    </row>
    <row r="5782" spans="1:12">
      <c r="A5782" t="s">
        <v>3153</v>
      </c>
      <c r="B5782" t="s">
        <v>2878</v>
      </c>
      <c r="C5782" t="s">
        <v>1723</v>
      </c>
      <c r="D5782" t="s">
        <v>3241</v>
      </c>
      <c r="E5782" t="s">
        <v>1714</v>
      </c>
      <c r="H5782" t="str">
        <f>INDEX('Vensim Variables'!$B:$B,MATCH(EPS!$B5782,'Vensim Variables'!$A:$A,0))</f>
        <v>g pollutant</v>
      </c>
      <c r="I5782" t="str">
        <f t="shared" si="180"/>
        <v>N2O</v>
      </c>
      <c r="J5782" t="e">
        <f>INDEX(NoSettings!$C:$C,MATCH(EPS!$A5782,NoSettings!$A:$A,0))</f>
        <v>#N/A</v>
      </c>
      <c r="K5782">
        <f>INDEX(GWP!$C$2:$C$13,MATCH(EPS!I5782,GWP!$B$2:$B$13,0))</f>
        <v>265</v>
      </c>
      <c r="L5782" s="4" t="e">
        <f t="shared" si="181"/>
        <v>#N/A</v>
      </c>
    </row>
    <row r="5783" spans="1:12">
      <c r="A5783" t="s">
        <v>3154</v>
      </c>
      <c r="B5783" t="s">
        <v>2878</v>
      </c>
      <c r="C5783" t="s">
        <v>1723</v>
      </c>
      <c r="D5783" t="s">
        <v>3241</v>
      </c>
      <c r="E5783" t="s">
        <v>1715</v>
      </c>
      <c r="H5783" t="str">
        <f>INDEX('Vensim Variables'!$B:$B,MATCH(EPS!$B5783,'Vensim Variables'!$A:$A,0))</f>
        <v>g pollutant</v>
      </c>
      <c r="I5783" t="str">
        <f t="shared" si="180"/>
        <v>F gases</v>
      </c>
      <c r="J5783" t="e">
        <f>INDEX(NoSettings!$C:$C,MATCH(EPS!$A5783,NoSettings!$A:$A,0))</f>
        <v>#N/A</v>
      </c>
      <c r="K5783">
        <f>INDEX(GWP!$C$2:$C$13,MATCH(EPS!I5783,GWP!$B$2:$B$13,0))</f>
        <v>1</v>
      </c>
      <c r="L5783" s="4" t="e">
        <f t="shared" si="181"/>
        <v>#N/A</v>
      </c>
    </row>
    <row r="5784" spans="1:12">
      <c r="A5784" t="s">
        <v>3155</v>
      </c>
      <c r="B5784" t="s">
        <v>2878</v>
      </c>
      <c r="C5784" t="s">
        <v>1723</v>
      </c>
      <c r="D5784" t="s">
        <v>3242</v>
      </c>
      <c r="E5784" t="s">
        <v>1702</v>
      </c>
      <c r="H5784" t="str">
        <f>INDEX('Vensim Variables'!$B:$B,MATCH(EPS!$B5784,'Vensim Variables'!$A:$A,0))</f>
        <v>g pollutant</v>
      </c>
      <c r="I5784" t="str">
        <f t="shared" si="180"/>
        <v>CO2</v>
      </c>
      <c r="J5784" t="e">
        <f>INDEX(NoSettings!$C:$C,MATCH(EPS!$A5784,NoSettings!$A:$A,0))</f>
        <v>#N/A</v>
      </c>
      <c r="K5784">
        <f>INDEX(GWP!$C$2:$C$13,MATCH(EPS!I5784,GWP!$B$2:$B$13,0))</f>
        <v>1</v>
      </c>
      <c r="L5784" s="4" t="e">
        <f t="shared" si="181"/>
        <v>#N/A</v>
      </c>
    </row>
    <row r="5785" spans="1:12">
      <c r="A5785" t="s">
        <v>3156</v>
      </c>
      <c r="B5785" t="s">
        <v>2878</v>
      </c>
      <c r="C5785" t="s">
        <v>1723</v>
      </c>
      <c r="D5785" t="s">
        <v>3242</v>
      </c>
      <c r="E5785" t="s">
        <v>1705</v>
      </c>
      <c r="H5785" t="str">
        <f>INDEX('Vensim Variables'!$B:$B,MATCH(EPS!$B5785,'Vensim Variables'!$A:$A,0))</f>
        <v>g pollutant</v>
      </c>
      <c r="I5785" t="str">
        <f t="shared" si="180"/>
        <v>VOC</v>
      </c>
      <c r="J5785" t="e">
        <f>INDEX(NoSettings!$C:$C,MATCH(EPS!$A5785,NoSettings!$A:$A,0))</f>
        <v>#N/A</v>
      </c>
      <c r="K5785">
        <f>INDEX(GWP!$C$2:$C$13,MATCH(EPS!I5785,GWP!$B$2:$B$13,0))</f>
        <v>0</v>
      </c>
      <c r="L5785" s="4" t="e">
        <f t="shared" si="181"/>
        <v>#N/A</v>
      </c>
    </row>
    <row r="5786" spans="1:12">
      <c r="A5786" t="s">
        <v>3157</v>
      </c>
      <c r="B5786" t="s">
        <v>2878</v>
      </c>
      <c r="C5786" t="s">
        <v>1723</v>
      </c>
      <c r="D5786" t="s">
        <v>3242</v>
      </c>
      <c r="E5786" t="s">
        <v>1706</v>
      </c>
      <c r="H5786" t="str">
        <f>INDEX('Vensim Variables'!$B:$B,MATCH(EPS!$B5786,'Vensim Variables'!$A:$A,0))</f>
        <v>g pollutant</v>
      </c>
      <c r="I5786" t="str">
        <f t="shared" si="180"/>
        <v>CO</v>
      </c>
      <c r="J5786" t="e">
        <f>INDEX(NoSettings!$C:$C,MATCH(EPS!$A5786,NoSettings!$A:$A,0))</f>
        <v>#N/A</v>
      </c>
      <c r="K5786">
        <f>INDEX(GWP!$C$2:$C$13,MATCH(EPS!I5786,GWP!$B$2:$B$13,0))</f>
        <v>0</v>
      </c>
      <c r="L5786" s="4" t="e">
        <f t="shared" si="181"/>
        <v>#N/A</v>
      </c>
    </row>
    <row r="5787" spans="1:12">
      <c r="A5787" t="s">
        <v>3158</v>
      </c>
      <c r="B5787" t="s">
        <v>2878</v>
      </c>
      <c r="C5787" t="s">
        <v>1723</v>
      </c>
      <c r="D5787" t="s">
        <v>3242</v>
      </c>
      <c r="E5787" t="s">
        <v>1707</v>
      </c>
      <c r="H5787" t="str">
        <f>INDEX('Vensim Variables'!$B:$B,MATCH(EPS!$B5787,'Vensim Variables'!$A:$A,0))</f>
        <v>g pollutant</v>
      </c>
      <c r="I5787" t="str">
        <f t="shared" si="180"/>
        <v>NOx</v>
      </c>
      <c r="J5787" t="e">
        <f>INDEX(NoSettings!$C:$C,MATCH(EPS!$A5787,NoSettings!$A:$A,0))</f>
        <v>#N/A</v>
      </c>
      <c r="K5787">
        <f>INDEX(GWP!$C$2:$C$13,MATCH(EPS!I5787,GWP!$B$2:$B$13,0))</f>
        <v>0</v>
      </c>
      <c r="L5787" s="4" t="e">
        <f t="shared" si="181"/>
        <v>#N/A</v>
      </c>
    </row>
    <row r="5788" spans="1:12">
      <c r="A5788" t="s">
        <v>3159</v>
      </c>
      <c r="B5788" t="s">
        <v>2878</v>
      </c>
      <c r="C5788" t="s">
        <v>1723</v>
      </c>
      <c r="D5788" t="s">
        <v>3242</v>
      </c>
      <c r="E5788" t="s">
        <v>1708</v>
      </c>
      <c r="H5788" t="str">
        <f>INDEX('Vensim Variables'!$B:$B,MATCH(EPS!$B5788,'Vensim Variables'!$A:$A,0))</f>
        <v>g pollutant</v>
      </c>
      <c r="I5788" t="str">
        <f t="shared" si="180"/>
        <v>PM10</v>
      </c>
      <c r="J5788" t="e">
        <f>INDEX(NoSettings!$C:$C,MATCH(EPS!$A5788,NoSettings!$A:$A,0))</f>
        <v>#N/A</v>
      </c>
      <c r="K5788">
        <f>INDEX(GWP!$C$2:$C$13,MATCH(EPS!I5788,GWP!$B$2:$B$13,0))</f>
        <v>0</v>
      </c>
      <c r="L5788" s="4" t="e">
        <f t="shared" si="181"/>
        <v>#N/A</v>
      </c>
    </row>
    <row r="5789" spans="1:12">
      <c r="A5789" t="s">
        <v>3160</v>
      </c>
      <c r="B5789" t="s">
        <v>2878</v>
      </c>
      <c r="C5789" t="s">
        <v>1723</v>
      </c>
      <c r="D5789" t="s">
        <v>3242</v>
      </c>
      <c r="E5789" t="s">
        <v>1709</v>
      </c>
      <c r="H5789" t="str">
        <f>INDEX('Vensim Variables'!$B:$B,MATCH(EPS!$B5789,'Vensim Variables'!$A:$A,0))</f>
        <v>g pollutant</v>
      </c>
      <c r="I5789" t="str">
        <f t="shared" si="180"/>
        <v>PM25</v>
      </c>
      <c r="J5789" t="e">
        <f>INDEX(NoSettings!$C:$C,MATCH(EPS!$A5789,NoSettings!$A:$A,0))</f>
        <v>#N/A</v>
      </c>
      <c r="K5789">
        <f>INDEX(GWP!$C$2:$C$13,MATCH(EPS!I5789,GWP!$B$2:$B$13,0))</f>
        <v>0</v>
      </c>
      <c r="L5789" s="4" t="e">
        <f t="shared" si="181"/>
        <v>#N/A</v>
      </c>
    </row>
    <row r="5790" spans="1:12">
      <c r="A5790" t="s">
        <v>3161</v>
      </c>
      <c r="B5790" t="s">
        <v>2878</v>
      </c>
      <c r="C5790" t="s">
        <v>1723</v>
      </c>
      <c r="D5790" t="s">
        <v>3242</v>
      </c>
      <c r="E5790" t="s">
        <v>1710</v>
      </c>
      <c r="H5790" t="str">
        <f>INDEX('Vensim Variables'!$B:$B,MATCH(EPS!$B5790,'Vensim Variables'!$A:$A,0))</f>
        <v>g pollutant</v>
      </c>
      <c r="I5790" t="str">
        <f t="shared" si="180"/>
        <v>SOx</v>
      </c>
      <c r="J5790" t="e">
        <f>INDEX(NoSettings!$C:$C,MATCH(EPS!$A5790,NoSettings!$A:$A,0))</f>
        <v>#N/A</v>
      </c>
      <c r="K5790">
        <f>INDEX(GWP!$C$2:$C$13,MATCH(EPS!I5790,GWP!$B$2:$B$13,0))</f>
        <v>0</v>
      </c>
      <c r="L5790" s="4" t="e">
        <f t="shared" si="181"/>
        <v>#N/A</v>
      </c>
    </row>
    <row r="5791" spans="1:12">
      <c r="A5791" t="s">
        <v>3162</v>
      </c>
      <c r="B5791" t="s">
        <v>2878</v>
      </c>
      <c r="C5791" t="s">
        <v>1723</v>
      </c>
      <c r="D5791" t="s">
        <v>3242</v>
      </c>
      <c r="E5791" t="s">
        <v>1711</v>
      </c>
      <c r="H5791" t="str">
        <f>INDEX('Vensim Variables'!$B:$B,MATCH(EPS!$B5791,'Vensim Variables'!$A:$A,0))</f>
        <v>g pollutant</v>
      </c>
      <c r="I5791" t="str">
        <f t="shared" si="180"/>
        <v>BC</v>
      </c>
      <c r="J5791" t="e">
        <f>INDEX(NoSettings!$C:$C,MATCH(EPS!$A5791,NoSettings!$A:$A,0))</f>
        <v>#N/A</v>
      </c>
      <c r="K5791">
        <f>INDEX(GWP!$C$2:$C$13,MATCH(EPS!I5791,GWP!$B$2:$B$13,0))</f>
        <v>0</v>
      </c>
      <c r="L5791" s="4" t="e">
        <f t="shared" si="181"/>
        <v>#N/A</v>
      </c>
    </row>
    <row r="5792" spans="1:12">
      <c r="A5792" t="s">
        <v>3163</v>
      </c>
      <c r="B5792" t="s">
        <v>2878</v>
      </c>
      <c r="C5792" t="s">
        <v>1723</v>
      </c>
      <c r="D5792" t="s">
        <v>3242</v>
      </c>
      <c r="E5792" t="s">
        <v>1712</v>
      </c>
      <c r="H5792" t="str">
        <f>INDEX('Vensim Variables'!$B:$B,MATCH(EPS!$B5792,'Vensim Variables'!$A:$A,0))</f>
        <v>g pollutant</v>
      </c>
      <c r="I5792" t="str">
        <f t="shared" si="180"/>
        <v>OC</v>
      </c>
      <c r="J5792" t="e">
        <f>INDEX(NoSettings!$C:$C,MATCH(EPS!$A5792,NoSettings!$A:$A,0))</f>
        <v>#N/A</v>
      </c>
      <c r="K5792">
        <f>INDEX(GWP!$C$2:$C$13,MATCH(EPS!I5792,GWP!$B$2:$B$13,0))</f>
        <v>0</v>
      </c>
      <c r="L5792" s="4" t="e">
        <f t="shared" si="181"/>
        <v>#N/A</v>
      </c>
    </row>
    <row r="5793" spans="1:12">
      <c r="A5793" t="s">
        <v>3164</v>
      </c>
      <c r="B5793" t="s">
        <v>2878</v>
      </c>
      <c r="C5793" t="s">
        <v>1723</v>
      </c>
      <c r="D5793" t="s">
        <v>3242</v>
      </c>
      <c r="E5793" t="s">
        <v>1713</v>
      </c>
      <c r="H5793" t="str">
        <f>INDEX('Vensim Variables'!$B:$B,MATCH(EPS!$B5793,'Vensim Variables'!$A:$A,0))</f>
        <v>g pollutant</v>
      </c>
      <c r="I5793" t="str">
        <f t="shared" si="180"/>
        <v>CH4</v>
      </c>
      <c r="J5793" t="e">
        <f>INDEX(NoSettings!$C:$C,MATCH(EPS!$A5793,NoSettings!$A:$A,0))</f>
        <v>#N/A</v>
      </c>
      <c r="K5793">
        <f>INDEX(GWP!$C$2:$C$13,MATCH(EPS!I5793,GWP!$B$2:$B$13,0))</f>
        <v>28</v>
      </c>
      <c r="L5793" s="4" t="e">
        <f t="shared" si="181"/>
        <v>#N/A</v>
      </c>
    </row>
    <row r="5794" spans="1:12">
      <c r="A5794" t="s">
        <v>3165</v>
      </c>
      <c r="B5794" t="s">
        <v>2878</v>
      </c>
      <c r="C5794" t="s">
        <v>1723</v>
      </c>
      <c r="D5794" t="s">
        <v>3242</v>
      </c>
      <c r="E5794" t="s">
        <v>1714</v>
      </c>
      <c r="H5794" t="str">
        <f>INDEX('Vensim Variables'!$B:$B,MATCH(EPS!$B5794,'Vensim Variables'!$A:$A,0))</f>
        <v>g pollutant</v>
      </c>
      <c r="I5794" t="str">
        <f t="shared" si="180"/>
        <v>N2O</v>
      </c>
      <c r="J5794" t="e">
        <f>INDEX(NoSettings!$C:$C,MATCH(EPS!$A5794,NoSettings!$A:$A,0))</f>
        <v>#N/A</v>
      </c>
      <c r="K5794">
        <f>INDEX(GWP!$C$2:$C$13,MATCH(EPS!I5794,GWP!$B$2:$B$13,0))</f>
        <v>265</v>
      </c>
      <c r="L5794" s="4" t="e">
        <f t="shared" si="181"/>
        <v>#N/A</v>
      </c>
    </row>
    <row r="5795" spans="1:12">
      <c r="A5795" t="s">
        <v>3166</v>
      </c>
      <c r="B5795" t="s">
        <v>2878</v>
      </c>
      <c r="C5795" t="s">
        <v>1723</v>
      </c>
      <c r="D5795" t="s">
        <v>3242</v>
      </c>
      <c r="E5795" t="s">
        <v>1715</v>
      </c>
      <c r="H5795" t="str">
        <f>INDEX('Vensim Variables'!$B:$B,MATCH(EPS!$B5795,'Vensim Variables'!$A:$A,0))</f>
        <v>g pollutant</v>
      </c>
      <c r="I5795" t="str">
        <f t="shared" si="180"/>
        <v>F gases</v>
      </c>
      <c r="J5795" t="e">
        <f>INDEX(NoSettings!$C:$C,MATCH(EPS!$A5795,NoSettings!$A:$A,0))</f>
        <v>#N/A</v>
      </c>
      <c r="K5795">
        <f>INDEX(GWP!$C$2:$C$13,MATCH(EPS!I5795,GWP!$B$2:$B$13,0))</f>
        <v>1</v>
      </c>
      <c r="L5795" s="4" t="e">
        <f t="shared" si="181"/>
        <v>#N/A</v>
      </c>
    </row>
    <row r="5796" spans="1:12">
      <c r="A5796" t="s">
        <v>3167</v>
      </c>
      <c r="B5796" t="s">
        <v>2878</v>
      </c>
      <c r="C5796" t="s">
        <v>1723</v>
      </c>
      <c r="D5796" t="s">
        <v>3243</v>
      </c>
      <c r="E5796" t="s">
        <v>1702</v>
      </c>
      <c r="H5796" t="str">
        <f>INDEX('Vensim Variables'!$B:$B,MATCH(EPS!$B5796,'Vensim Variables'!$A:$A,0))</f>
        <v>g pollutant</v>
      </c>
      <c r="I5796" t="str">
        <f t="shared" si="180"/>
        <v>CO2</v>
      </c>
      <c r="J5796" t="e">
        <f>INDEX(NoSettings!$C:$C,MATCH(EPS!$A5796,NoSettings!$A:$A,0))</f>
        <v>#N/A</v>
      </c>
      <c r="K5796">
        <f>INDEX(GWP!$C$2:$C$13,MATCH(EPS!I5796,GWP!$B$2:$B$13,0))</f>
        <v>1</v>
      </c>
      <c r="L5796" s="4" t="e">
        <f t="shared" si="181"/>
        <v>#N/A</v>
      </c>
    </row>
    <row r="5797" spans="1:12">
      <c r="A5797" t="s">
        <v>3168</v>
      </c>
      <c r="B5797" t="s">
        <v>2878</v>
      </c>
      <c r="C5797" t="s">
        <v>1723</v>
      </c>
      <c r="D5797" t="s">
        <v>3243</v>
      </c>
      <c r="E5797" t="s">
        <v>1705</v>
      </c>
      <c r="H5797" t="str">
        <f>INDEX('Vensim Variables'!$B:$B,MATCH(EPS!$B5797,'Vensim Variables'!$A:$A,0))</f>
        <v>g pollutant</v>
      </c>
      <c r="I5797" t="str">
        <f t="shared" si="180"/>
        <v>VOC</v>
      </c>
      <c r="J5797" t="e">
        <f>INDEX(NoSettings!$C:$C,MATCH(EPS!$A5797,NoSettings!$A:$A,0))</f>
        <v>#N/A</v>
      </c>
      <c r="K5797">
        <f>INDEX(GWP!$C$2:$C$13,MATCH(EPS!I5797,GWP!$B$2:$B$13,0))</f>
        <v>0</v>
      </c>
      <c r="L5797" s="4" t="e">
        <f t="shared" si="181"/>
        <v>#N/A</v>
      </c>
    </row>
    <row r="5798" spans="1:12">
      <c r="A5798" t="s">
        <v>3169</v>
      </c>
      <c r="B5798" t="s">
        <v>2878</v>
      </c>
      <c r="C5798" t="s">
        <v>1723</v>
      </c>
      <c r="D5798" t="s">
        <v>3243</v>
      </c>
      <c r="E5798" t="s">
        <v>1706</v>
      </c>
      <c r="H5798" t="str">
        <f>INDEX('Vensim Variables'!$B:$B,MATCH(EPS!$B5798,'Vensim Variables'!$A:$A,0))</f>
        <v>g pollutant</v>
      </c>
      <c r="I5798" t="str">
        <f t="shared" si="180"/>
        <v>CO</v>
      </c>
      <c r="J5798" t="e">
        <f>INDEX(NoSettings!$C:$C,MATCH(EPS!$A5798,NoSettings!$A:$A,0))</f>
        <v>#N/A</v>
      </c>
      <c r="K5798">
        <f>INDEX(GWP!$C$2:$C$13,MATCH(EPS!I5798,GWP!$B$2:$B$13,0))</f>
        <v>0</v>
      </c>
      <c r="L5798" s="4" t="e">
        <f t="shared" si="181"/>
        <v>#N/A</v>
      </c>
    </row>
    <row r="5799" spans="1:12">
      <c r="A5799" t="s">
        <v>3170</v>
      </c>
      <c r="B5799" t="s">
        <v>2878</v>
      </c>
      <c r="C5799" t="s">
        <v>1723</v>
      </c>
      <c r="D5799" t="s">
        <v>3243</v>
      </c>
      <c r="E5799" t="s">
        <v>1707</v>
      </c>
      <c r="H5799" t="str">
        <f>INDEX('Vensim Variables'!$B:$B,MATCH(EPS!$B5799,'Vensim Variables'!$A:$A,0))</f>
        <v>g pollutant</v>
      </c>
      <c r="I5799" t="str">
        <f t="shared" si="180"/>
        <v>NOx</v>
      </c>
      <c r="J5799" t="e">
        <f>INDEX(NoSettings!$C:$C,MATCH(EPS!$A5799,NoSettings!$A:$A,0))</f>
        <v>#N/A</v>
      </c>
      <c r="K5799">
        <f>INDEX(GWP!$C$2:$C$13,MATCH(EPS!I5799,GWP!$B$2:$B$13,0))</f>
        <v>0</v>
      </c>
      <c r="L5799" s="4" t="e">
        <f t="shared" si="181"/>
        <v>#N/A</v>
      </c>
    </row>
    <row r="5800" spans="1:12">
      <c r="A5800" t="s">
        <v>3171</v>
      </c>
      <c r="B5800" t="s">
        <v>2878</v>
      </c>
      <c r="C5800" t="s">
        <v>1723</v>
      </c>
      <c r="D5800" t="s">
        <v>3243</v>
      </c>
      <c r="E5800" t="s">
        <v>1708</v>
      </c>
      <c r="H5800" t="str">
        <f>INDEX('Vensim Variables'!$B:$B,MATCH(EPS!$B5800,'Vensim Variables'!$A:$A,0))</f>
        <v>g pollutant</v>
      </c>
      <c r="I5800" t="str">
        <f t="shared" si="180"/>
        <v>PM10</v>
      </c>
      <c r="J5800" t="e">
        <f>INDEX(NoSettings!$C:$C,MATCH(EPS!$A5800,NoSettings!$A:$A,0))</f>
        <v>#N/A</v>
      </c>
      <c r="K5800">
        <f>INDEX(GWP!$C$2:$C$13,MATCH(EPS!I5800,GWP!$B$2:$B$13,0))</f>
        <v>0</v>
      </c>
      <c r="L5800" s="4" t="e">
        <f t="shared" si="181"/>
        <v>#N/A</v>
      </c>
    </row>
    <row r="5801" spans="1:12">
      <c r="A5801" t="s">
        <v>3172</v>
      </c>
      <c r="B5801" t="s">
        <v>2878</v>
      </c>
      <c r="C5801" t="s">
        <v>1723</v>
      </c>
      <c r="D5801" t="s">
        <v>3243</v>
      </c>
      <c r="E5801" t="s">
        <v>1709</v>
      </c>
      <c r="H5801" t="str">
        <f>INDEX('Vensim Variables'!$B:$B,MATCH(EPS!$B5801,'Vensim Variables'!$A:$A,0))</f>
        <v>g pollutant</v>
      </c>
      <c r="I5801" t="str">
        <f t="shared" si="180"/>
        <v>PM25</v>
      </c>
      <c r="J5801" t="e">
        <f>INDEX(NoSettings!$C:$C,MATCH(EPS!$A5801,NoSettings!$A:$A,0))</f>
        <v>#N/A</v>
      </c>
      <c r="K5801">
        <f>INDEX(GWP!$C$2:$C$13,MATCH(EPS!I5801,GWP!$B$2:$B$13,0))</f>
        <v>0</v>
      </c>
      <c r="L5801" s="4" t="e">
        <f t="shared" si="181"/>
        <v>#N/A</v>
      </c>
    </row>
    <row r="5802" spans="1:12">
      <c r="A5802" t="s">
        <v>3173</v>
      </c>
      <c r="B5802" t="s">
        <v>2878</v>
      </c>
      <c r="C5802" t="s">
        <v>1723</v>
      </c>
      <c r="D5802" t="s">
        <v>3243</v>
      </c>
      <c r="E5802" t="s">
        <v>1710</v>
      </c>
      <c r="H5802" t="str">
        <f>INDEX('Vensim Variables'!$B:$B,MATCH(EPS!$B5802,'Vensim Variables'!$A:$A,0))</f>
        <v>g pollutant</v>
      </c>
      <c r="I5802" t="str">
        <f t="shared" si="180"/>
        <v>SOx</v>
      </c>
      <c r="J5802" t="e">
        <f>INDEX(NoSettings!$C:$C,MATCH(EPS!$A5802,NoSettings!$A:$A,0))</f>
        <v>#N/A</v>
      </c>
      <c r="K5802">
        <f>INDEX(GWP!$C$2:$C$13,MATCH(EPS!I5802,GWP!$B$2:$B$13,0))</f>
        <v>0</v>
      </c>
      <c r="L5802" s="4" t="e">
        <f t="shared" si="181"/>
        <v>#N/A</v>
      </c>
    </row>
    <row r="5803" spans="1:12">
      <c r="A5803" t="s">
        <v>3174</v>
      </c>
      <c r="B5803" t="s">
        <v>2878</v>
      </c>
      <c r="C5803" t="s">
        <v>1723</v>
      </c>
      <c r="D5803" t="s">
        <v>3243</v>
      </c>
      <c r="E5803" t="s">
        <v>1711</v>
      </c>
      <c r="H5803" t="str">
        <f>INDEX('Vensim Variables'!$B:$B,MATCH(EPS!$B5803,'Vensim Variables'!$A:$A,0))</f>
        <v>g pollutant</v>
      </c>
      <c r="I5803" t="str">
        <f t="shared" si="180"/>
        <v>BC</v>
      </c>
      <c r="J5803" t="e">
        <f>INDEX(NoSettings!$C:$C,MATCH(EPS!$A5803,NoSettings!$A:$A,0))</f>
        <v>#N/A</v>
      </c>
      <c r="K5803">
        <f>INDEX(GWP!$C$2:$C$13,MATCH(EPS!I5803,GWP!$B$2:$B$13,0))</f>
        <v>0</v>
      </c>
      <c r="L5803" s="4" t="e">
        <f t="shared" si="181"/>
        <v>#N/A</v>
      </c>
    </row>
    <row r="5804" spans="1:12">
      <c r="A5804" t="s">
        <v>3175</v>
      </c>
      <c r="B5804" t="s">
        <v>2878</v>
      </c>
      <c r="C5804" t="s">
        <v>1723</v>
      </c>
      <c r="D5804" t="s">
        <v>3243</v>
      </c>
      <c r="E5804" t="s">
        <v>1712</v>
      </c>
      <c r="H5804" t="str">
        <f>INDEX('Vensim Variables'!$B:$B,MATCH(EPS!$B5804,'Vensim Variables'!$A:$A,0))</f>
        <v>g pollutant</v>
      </c>
      <c r="I5804" t="str">
        <f t="shared" si="180"/>
        <v>OC</v>
      </c>
      <c r="J5804" t="e">
        <f>INDEX(NoSettings!$C:$C,MATCH(EPS!$A5804,NoSettings!$A:$A,0))</f>
        <v>#N/A</v>
      </c>
      <c r="K5804">
        <f>INDEX(GWP!$C$2:$C$13,MATCH(EPS!I5804,GWP!$B$2:$B$13,0))</f>
        <v>0</v>
      </c>
      <c r="L5804" s="4" t="e">
        <f t="shared" si="181"/>
        <v>#N/A</v>
      </c>
    </row>
    <row r="5805" spans="1:12">
      <c r="A5805" t="s">
        <v>3176</v>
      </c>
      <c r="B5805" t="s">
        <v>2878</v>
      </c>
      <c r="C5805" t="s">
        <v>1723</v>
      </c>
      <c r="D5805" t="s">
        <v>3243</v>
      </c>
      <c r="E5805" t="s">
        <v>1713</v>
      </c>
      <c r="H5805" t="str">
        <f>INDEX('Vensim Variables'!$B:$B,MATCH(EPS!$B5805,'Vensim Variables'!$A:$A,0))</f>
        <v>g pollutant</v>
      </c>
      <c r="I5805" t="str">
        <f t="shared" si="180"/>
        <v>CH4</v>
      </c>
      <c r="J5805" t="e">
        <f>INDEX(NoSettings!$C:$C,MATCH(EPS!$A5805,NoSettings!$A:$A,0))</f>
        <v>#N/A</v>
      </c>
      <c r="K5805">
        <f>INDEX(GWP!$C$2:$C$13,MATCH(EPS!I5805,GWP!$B$2:$B$13,0))</f>
        <v>28</v>
      </c>
      <c r="L5805" s="4" t="e">
        <f t="shared" si="181"/>
        <v>#N/A</v>
      </c>
    </row>
    <row r="5806" spans="1:12">
      <c r="A5806" t="s">
        <v>3177</v>
      </c>
      <c r="B5806" t="s">
        <v>2878</v>
      </c>
      <c r="C5806" t="s">
        <v>1723</v>
      </c>
      <c r="D5806" t="s">
        <v>3243</v>
      </c>
      <c r="E5806" t="s">
        <v>1714</v>
      </c>
      <c r="H5806" t="str">
        <f>INDEX('Vensim Variables'!$B:$B,MATCH(EPS!$B5806,'Vensim Variables'!$A:$A,0))</f>
        <v>g pollutant</v>
      </c>
      <c r="I5806" t="str">
        <f t="shared" si="180"/>
        <v>N2O</v>
      </c>
      <c r="J5806" t="e">
        <f>INDEX(NoSettings!$C:$C,MATCH(EPS!$A5806,NoSettings!$A:$A,0))</f>
        <v>#N/A</v>
      </c>
      <c r="K5806">
        <f>INDEX(GWP!$C$2:$C$13,MATCH(EPS!I5806,GWP!$B$2:$B$13,0))</f>
        <v>265</v>
      </c>
      <c r="L5806" s="4" t="e">
        <f t="shared" si="181"/>
        <v>#N/A</v>
      </c>
    </row>
    <row r="5807" spans="1:12">
      <c r="A5807" t="s">
        <v>3178</v>
      </c>
      <c r="B5807" t="s">
        <v>2878</v>
      </c>
      <c r="C5807" t="s">
        <v>1723</v>
      </c>
      <c r="D5807" t="s">
        <v>3243</v>
      </c>
      <c r="E5807" t="s">
        <v>1715</v>
      </c>
      <c r="H5807" t="str">
        <f>INDEX('Vensim Variables'!$B:$B,MATCH(EPS!$B5807,'Vensim Variables'!$A:$A,0))</f>
        <v>g pollutant</v>
      </c>
      <c r="I5807" t="str">
        <f t="shared" si="180"/>
        <v>F gases</v>
      </c>
      <c r="J5807" t="e">
        <f>INDEX(NoSettings!$C:$C,MATCH(EPS!$A5807,NoSettings!$A:$A,0))</f>
        <v>#N/A</v>
      </c>
      <c r="K5807">
        <f>INDEX(GWP!$C$2:$C$13,MATCH(EPS!I5807,GWP!$B$2:$B$13,0))</f>
        <v>1</v>
      </c>
      <c r="L5807" s="4" t="e">
        <f t="shared" si="181"/>
        <v>#N/A</v>
      </c>
    </row>
    <row r="5808" spans="1:12">
      <c r="A5808" t="s">
        <v>3179</v>
      </c>
      <c r="B5808" t="s">
        <v>2878</v>
      </c>
      <c r="C5808" t="s">
        <v>1723</v>
      </c>
      <c r="D5808" t="s">
        <v>3244</v>
      </c>
      <c r="E5808" t="s">
        <v>1702</v>
      </c>
      <c r="H5808" t="str">
        <f>INDEX('Vensim Variables'!$B:$B,MATCH(EPS!$B5808,'Vensim Variables'!$A:$A,0))</f>
        <v>g pollutant</v>
      </c>
      <c r="I5808" t="str">
        <f t="shared" si="180"/>
        <v>CO2</v>
      </c>
      <c r="J5808" t="e">
        <f>INDEX(NoSettings!$C:$C,MATCH(EPS!$A5808,NoSettings!$A:$A,0))</f>
        <v>#N/A</v>
      </c>
      <c r="K5808">
        <f>INDEX(GWP!$C$2:$C$13,MATCH(EPS!I5808,GWP!$B$2:$B$13,0))</f>
        <v>1</v>
      </c>
      <c r="L5808" s="4" t="e">
        <f t="shared" si="181"/>
        <v>#N/A</v>
      </c>
    </row>
    <row r="5809" spans="1:12">
      <c r="A5809" t="s">
        <v>3180</v>
      </c>
      <c r="B5809" t="s">
        <v>2878</v>
      </c>
      <c r="C5809" t="s">
        <v>1723</v>
      </c>
      <c r="D5809" t="s">
        <v>3244</v>
      </c>
      <c r="E5809" t="s">
        <v>1705</v>
      </c>
      <c r="H5809" t="str">
        <f>INDEX('Vensim Variables'!$B:$B,MATCH(EPS!$B5809,'Vensim Variables'!$A:$A,0))</f>
        <v>g pollutant</v>
      </c>
      <c r="I5809" t="str">
        <f t="shared" si="180"/>
        <v>VOC</v>
      </c>
      <c r="J5809" t="e">
        <f>INDEX(NoSettings!$C:$C,MATCH(EPS!$A5809,NoSettings!$A:$A,0))</f>
        <v>#N/A</v>
      </c>
      <c r="K5809">
        <f>INDEX(GWP!$C$2:$C$13,MATCH(EPS!I5809,GWP!$B$2:$B$13,0))</f>
        <v>0</v>
      </c>
      <c r="L5809" s="4" t="e">
        <f t="shared" si="181"/>
        <v>#N/A</v>
      </c>
    </row>
    <row r="5810" spans="1:12">
      <c r="A5810" t="s">
        <v>3181</v>
      </c>
      <c r="B5810" t="s">
        <v>2878</v>
      </c>
      <c r="C5810" t="s">
        <v>1723</v>
      </c>
      <c r="D5810" t="s">
        <v>3244</v>
      </c>
      <c r="E5810" t="s">
        <v>1706</v>
      </c>
      <c r="H5810" t="str">
        <f>INDEX('Vensim Variables'!$B:$B,MATCH(EPS!$B5810,'Vensim Variables'!$A:$A,0))</f>
        <v>g pollutant</v>
      </c>
      <c r="I5810" t="str">
        <f t="shared" si="180"/>
        <v>CO</v>
      </c>
      <c r="J5810" t="e">
        <f>INDEX(NoSettings!$C:$C,MATCH(EPS!$A5810,NoSettings!$A:$A,0))</f>
        <v>#N/A</v>
      </c>
      <c r="K5810">
        <f>INDEX(GWP!$C$2:$C$13,MATCH(EPS!I5810,GWP!$B$2:$B$13,0))</f>
        <v>0</v>
      </c>
      <c r="L5810" s="4" t="e">
        <f t="shared" si="181"/>
        <v>#N/A</v>
      </c>
    </row>
    <row r="5811" spans="1:12">
      <c r="A5811" t="s">
        <v>3182</v>
      </c>
      <c r="B5811" t="s">
        <v>2878</v>
      </c>
      <c r="C5811" t="s">
        <v>1723</v>
      </c>
      <c r="D5811" t="s">
        <v>3244</v>
      </c>
      <c r="E5811" t="s">
        <v>1707</v>
      </c>
      <c r="H5811" t="str">
        <f>INDEX('Vensim Variables'!$B:$B,MATCH(EPS!$B5811,'Vensim Variables'!$A:$A,0))</f>
        <v>g pollutant</v>
      </c>
      <c r="I5811" t="str">
        <f t="shared" si="180"/>
        <v>NOx</v>
      </c>
      <c r="J5811" t="e">
        <f>INDEX(NoSettings!$C:$C,MATCH(EPS!$A5811,NoSettings!$A:$A,0))</f>
        <v>#N/A</v>
      </c>
      <c r="K5811">
        <f>INDEX(GWP!$C$2:$C$13,MATCH(EPS!I5811,GWP!$B$2:$B$13,0))</f>
        <v>0</v>
      </c>
      <c r="L5811" s="4" t="e">
        <f t="shared" si="181"/>
        <v>#N/A</v>
      </c>
    </row>
    <row r="5812" spans="1:12">
      <c r="A5812" t="s">
        <v>3183</v>
      </c>
      <c r="B5812" t="s">
        <v>2878</v>
      </c>
      <c r="C5812" t="s">
        <v>1723</v>
      </c>
      <c r="D5812" t="s">
        <v>3244</v>
      </c>
      <c r="E5812" t="s">
        <v>1708</v>
      </c>
      <c r="H5812" t="str">
        <f>INDEX('Vensim Variables'!$B:$B,MATCH(EPS!$B5812,'Vensim Variables'!$A:$A,0))</f>
        <v>g pollutant</v>
      </c>
      <c r="I5812" t="str">
        <f t="shared" si="180"/>
        <v>PM10</v>
      </c>
      <c r="J5812" t="e">
        <f>INDEX(NoSettings!$C:$C,MATCH(EPS!$A5812,NoSettings!$A:$A,0))</f>
        <v>#N/A</v>
      </c>
      <c r="K5812">
        <f>INDEX(GWP!$C$2:$C$13,MATCH(EPS!I5812,GWP!$B$2:$B$13,0))</f>
        <v>0</v>
      </c>
      <c r="L5812" s="4" t="e">
        <f t="shared" si="181"/>
        <v>#N/A</v>
      </c>
    </row>
    <row r="5813" spans="1:12">
      <c r="A5813" t="s">
        <v>3184</v>
      </c>
      <c r="B5813" t="s">
        <v>2878</v>
      </c>
      <c r="C5813" t="s">
        <v>1723</v>
      </c>
      <c r="D5813" t="s">
        <v>3244</v>
      </c>
      <c r="E5813" t="s">
        <v>1709</v>
      </c>
      <c r="H5813" t="str">
        <f>INDEX('Vensim Variables'!$B:$B,MATCH(EPS!$B5813,'Vensim Variables'!$A:$A,0))</f>
        <v>g pollutant</v>
      </c>
      <c r="I5813" t="str">
        <f t="shared" si="180"/>
        <v>PM25</v>
      </c>
      <c r="J5813" t="e">
        <f>INDEX(NoSettings!$C:$C,MATCH(EPS!$A5813,NoSettings!$A:$A,0))</f>
        <v>#N/A</v>
      </c>
      <c r="K5813">
        <f>INDEX(GWP!$C$2:$C$13,MATCH(EPS!I5813,GWP!$B$2:$B$13,0))</f>
        <v>0</v>
      </c>
      <c r="L5813" s="4" t="e">
        <f t="shared" si="181"/>
        <v>#N/A</v>
      </c>
    </row>
    <row r="5814" spans="1:12">
      <c r="A5814" t="s">
        <v>3185</v>
      </c>
      <c r="B5814" t="s">
        <v>2878</v>
      </c>
      <c r="C5814" t="s">
        <v>1723</v>
      </c>
      <c r="D5814" t="s">
        <v>3244</v>
      </c>
      <c r="E5814" t="s">
        <v>1710</v>
      </c>
      <c r="H5814" t="str">
        <f>INDEX('Vensim Variables'!$B:$B,MATCH(EPS!$B5814,'Vensim Variables'!$A:$A,0))</f>
        <v>g pollutant</v>
      </c>
      <c r="I5814" t="str">
        <f t="shared" si="180"/>
        <v>SOx</v>
      </c>
      <c r="J5814" t="e">
        <f>INDEX(NoSettings!$C:$C,MATCH(EPS!$A5814,NoSettings!$A:$A,0))</f>
        <v>#N/A</v>
      </c>
      <c r="K5814">
        <f>INDEX(GWP!$C$2:$C$13,MATCH(EPS!I5814,GWP!$B$2:$B$13,0))</f>
        <v>0</v>
      </c>
      <c r="L5814" s="4" t="e">
        <f t="shared" si="181"/>
        <v>#N/A</v>
      </c>
    </row>
    <row r="5815" spans="1:12">
      <c r="A5815" t="s">
        <v>3186</v>
      </c>
      <c r="B5815" t="s">
        <v>2878</v>
      </c>
      <c r="C5815" t="s">
        <v>1723</v>
      </c>
      <c r="D5815" t="s">
        <v>3244</v>
      </c>
      <c r="E5815" t="s">
        <v>1711</v>
      </c>
      <c r="H5815" t="str">
        <f>INDEX('Vensim Variables'!$B:$B,MATCH(EPS!$B5815,'Vensim Variables'!$A:$A,0))</f>
        <v>g pollutant</v>
      </c>
      <c r="I5815" t="str">
        <f t="shared" si="180"/>
        <v>BC</v>
      </c>
      <c r="J5815" t="e">
        <f>INDEX(NoSettings!$C:$C,MATCH(EPS!$A5815,NoSettings!$A:$A,0))</f>
        <v>#N/A</v>
      </c>
      <c r="K5815">
        <f>INDEX(GWP!$C$2:$C$13,MATCH(EPS!I5815,GWP!$B$2:$B$13,0))</f>
        <v>0</v>
      </c>
      <c r="L5815" s="4" t="e">
        <f t="shared" si="181"/>
        <v>#N/A</v>
      </c>
    </row>
    <row r="5816" spans="1:12">
      <c r="A5816" t="s">
        <v>3187</v>
      </c>
      <c r="B5816" t="s">
        <v>2878</v>
      </c>
      <c r="C5816" t="s">
        <v>1723</v>
      </c>
      <c r="D5816" t="s">
        <v>3244</v>
      </c>
      <c r="E5816" t="s">
        <v>1712</v>
      </c>
      <c r="H5816" t="str">
        <f>INDEX('Vensim Variables'!$B:$B,MATCH(EPS!$B5816,'Vensim Variables'!$A:$A,0))</f>
        <v>g pollutant</v>
      </c>
      <c r="I5816" t="str">
        <f t="shared" si="180"/>
        <v>OC</v>
      </c>
      <c r="J5816" t="e">
        <f>INDEX(NoSettings!$C:$C,MATCH(EPS!$A5816,NoSettings!$A:$A,0))</f>
        <v>#N/A</v>
      </c>
      <c r="K5816">
        <f>INDEX(GWP!$C$2:$C$13,MATCH(EPS!I5816,GWP!$B$2:$B$13,0))</f>
        <v>0</v>
      </c>
      <c r="L5816" s="4" t="e">
        <f t="shared" si="181"/>
        <v>#N/A</v>
      </c>
    </row>
    <row r="5817" spans="1:12">
      <c r="A5817" t="s">
        <v>3188</v>
      </c>
      <c r="B5817" t="s">
        <v>2878</v>
      </c>
      <c r="C5817" t="s">
        <v>1723</v>
      </c>
      <c r="D5817" t="s">
        <v>3244</v>
      </c>
      <c r="E5817" t="s">
        <v>1713</v>
      </c>
      <c r="H5817" t="str">
        <f>INDEX('Vensim Variables'!$B:$B,MATCH(EPS!$B5817,'Vensim Variables'!$A:$A,0))</f>
        <v>g pollutant</v>
      </c>
      <c r="I5817" t="str">
        <f t="shared" si="180"/>
        <v>CH4</v>
      </c>
      <c r="J5817" t="e">
        <f>INDEX(NoSettings!$C:$C,MATCH(EPS!$A5817,NoSettings!$A:$A,0))</f>
        <v>#N/A</v>
      </c>
      <c r="K5817">
        <f>INDEX(GWP!$C$2:$C$13,MATCH(EPS!I5817,GWP!$B$2:$B$13,0))</f>
        <v>28</v>
      </c>
      <c r="L5817" s="4" t="e">
        <f t="shared" si="181"/>
        <v>#N/A</v>
      </c>
    </row>
    <row r="5818" spans="1:12">
      <c r="A5818" t="s">
        <v>3189</v>
      </c>
      <c r="B5818" t="s">
        <v>2878</v>
      </c>
      <c r="C5818" t="s">
        <v>1723</v>
      </c>
      <c r="D5818" t="s">
        <v>3244</v>
      </c>
      <c r="E5818" t="s">
        <v>1714</v>
      </c>
      <c r="H5818" t="str">
        <f>INDEX('Vensim Variables'!$B:$B,MATCH(EPS!$B5818,'Vensim Variables'!$A:$A,0))</f>
        <v>g pollutant</v>
      </c>
      <c r="I5818" t="str">
        <f t="shared" si="180"/>
        <v>N2O</v>
      </c>
      <c r="J5818" t="e">
        <f>INDEX(NoSettings!$C:$C,MATCH(EPS!$A5818,NoSettings!$A:$A,0))</f>
        <v>#N/A</v>
      </c>
      <c r="K5818">
        <f>INDEX(GWP!$C$2:$C$13,MATCH(EPS!I5818,GWP!$B$2:$B$13,0))</f>
        <v>265</v>
      </c>
      <c r="L5818" s="4" t="e">
        <f t="shared" si="181"/>
        <v>#N/A</v>
      </c>
    </row>
    <row r="5819" spans="1:12">
      <c r="A5819" t="s">
        <v>3190</v>
      </c>
      <c r="B5819" t="s">
        <v>2878</v>
      </c>
      <c r="C5819" t="s">
        <v>1723</v>
      </c>
      <c r="D5819" t="s">
        <v>3244</v>
      </c>
      <c r="E5819" t="s">
        <v>1715</v>
      </c>
      <c r="H5819" t="str">
        <f>INDEX('Vensim Variables'!$B:$B,MATCH(EPS!$B5819,'Vensim Variables'!$A:$A,0))</f>
        <v>g pollutant</v>
      </c>
      <c r="I5819" t="str">
        <f t="shared" si="180"/>
        <v>F gases</v>
      </c>
      <c r="J5819" t="e">
        <f>INDEX(NoSettings!$C:$C,MATCH(EPS!$A5819,NoSettings!$A:$A,0))</f>
        <v>#N/A</v>
      </c>
      <c r="K5819">
        <f>INDEX(GWP!$C$2:$C$13,MATCH(EPS!I5819,GWP!$B$2:$B$13,0))</f>
        <v>1</v>
      </c>
      <c r="L5819" s="4" t="e">
        <f t="shared" si="181"/>
        <v>#N/A</v>
      </c>
    </row>
    <row r="5820" spans="1:12">
      <c r="A5820" t="s">
        <v>3191</v>
      </c>
      <c r="B5820" t="s">
        <v>2878</v>
      </c>
      <c r="C5820" t="s">
        <v>1723</v>
      </c>
      <c r="D5820" t="s">
        <v>3245</v>
      </c>
      <c r="E5820" t="s">
        <v>1702</v>
      </c>
      <c r="H5820" t="str">
        <f>INDEX('Vensim Variables'!$B:$B,MATCH(EPS!$B5820,'Vensim Variables'!$A:$A,0))</f>
        <v>g pollutant</v>
      </c>
      <c r="I5820" t="str">
        <f t="shared" si="180"/>
        <v>CO2</v>
      </c>
      <c r="J5820" t="e">
        <f>INDEX(NoSettings!$C:$C,MATCH(EPS!$A5820,NoSettings!$A:$A,0))</f>
        <v>#N/A</v>
      </c>
      <c r="K5820">
        <f>INDEX(GWP!$C$2:$C$13,MATCH(EPS!I5820,GWP!$B$2:$B$13,0))</f>
        <v>1</v>
      </c>
      <c r="L5820" s="4" t="e">
        <f t="shared" si="181"/>
        <v>#N/A</v>
      </c>
    </row>
    <row r="5821" spans="1:12">
      <c r="A5821" t="s">
        <v>3192</v>
      </c>
      <c r="B5821" t="s">
        <v>2878</v>
      </c>
      <c r="C5821" t="s">
        <v>1723</v>
      </c>
      <c r="D5821" t="s">
        <v>3245</v>
      </c>
      <c r="E5821" t="s">
        <v>1705</v>
      </c>
      <c r="H5821" t="str">
        <f>INDEX('Vensim Variables'!$B:$B,MATCH(EPS!$B5821,'Vensim Variables'!$A:$A,0))</f>
        <v>g pollutant</v>
      </c>
      <c r="I5821" t="str">
        <f t="shared" si="180"/>
        <v>VOC</v>
      </c>
      <c r="J5821" t="e">
        <f>INDEX(NoSettings!$C:$C,MATCH(EPS!$A5821,NoSettings!$A:$A,0))</f>
        <v>#N/A</v>
      </c>
      <c r="K5821">
        <f>INDEX(GWP!$C$2:$C$13,MATCH(EPS!I5821,GWP!$B$2:$B$13,0))</f>
        <v>0</v>
      </c>
      <c r="L5821" s="4" t="e">
        <f t="shared" si="181"/>
        <v>#N/A</v>
      </c>
    </row>
    <row r="5822" spans="1:12">
      <c r="A5822" t="s">
        <v>3193</v>
      </c>
      <c r="B5822" t="s">
        <v>2878</v>
      </c>
      <c r="C5822" t="s">
        <v>1723</v>
      </c>
      <c r="D5822" t="s">
        <v>3245</v>
      </c>
      <c r="E5822" t="s">
        <v>1706</v>
      </c>
      <c r="H5822" t="str">
        <f>INDEX('Vensim Variables'!$B:$B,MATCH(EPS!$B5822,'Vensim Variables'!$A:$A,0))</f>
        <v>g pollutant</v>
      </c>
      <c r="I5822" t="str">
        <f t="shared" si="180"/>
        <v>CO</v>
      </c>
      <c r="J5822" t="e">
        <f>INDEX(NoSettings!$C:$C,MATCH(EPS!$A5822,NoSettings!$A:$A,0))</f>
        <v>#N/A</v>
      </c>
      <c r="K5822">
        <f>INDEX(GWP!$C$2:$C$13,MATCH(EPS!I5822,GWP!$B$2:$B$13,0))</f>
        <v>0</v>
      </c>
      <c r="L5822" s="4" t="e">
        <f t="shared" si="181"/>
        <v>#N/A</v>
      </c>
    </row>
    <row r="5823" spans="1:12">
      <c r="A5823" t="s">
        <v>3194</v>
      </c>
      <c r="B5823" t="s">
        <v>2878</v>
      </c>
      <c r="C5823" t="s">
        <v>1723</v>
      </c>
      <c r="D5823" t="s">
        <v>3245</v>
      </c>
      <c r="E5823" t="s">
        <v>1707</v>
      </c>
      <c r="H5823" t="str">
        <f>INDEX('Vensim Variables'!$B:$B,MATCH(EPS!$B5823,'Vensim Variables'!$A:$A,0))</f>
        <v>g pollutant</v>
      </c>
      <c r="I5823" t="str">
        <f t="shared" si="180"/>
        <v>NOx</v>
      </c>
      <c r="J5823" t="e">
        <f>INDEX(NoSettings!$C:$C,MATCH(EPS!$A5823,NoSettings!$A:$A,0))</f>
        <v>#N/A</v>
      </c>
      <c r="K5823">
        <f>INDEX(GWP!$C$2:$C$13,MATCH(EPS!I5823,GWP!$B$2:$B$13,0))</f>
        <v>0</v>
      </c>
      <c r="L5823" s="4" t="e">
        <f t="shared" si="181"/>
        <v>#N/A</v>
      </c>
    </row>
    <row r="5824" spans="1:12">
      <c r="A5824" t="s">
        <v>3195</v>
      </c>
      <c r="B5824" t="s">
        <v>2878</v>
      </c>
      <c r="C5824" t="s">
        <v>1723</v>
      </c>
      <c r="D5824" t="s">
        <v>3245</v>
      </c>
      <c r="E5824" t="s">
        <v>1708</v>
      </c>
      <c r="H5824" t="str">
        <f>INDEX('Vensim Variables'!$B:$B,MATCH(EPS!$B5824,'Vensim Variables'!$A:$A,0))</f>
        <v>g pollutant</v>
      </c>
      <c r="I5824" t="str">
        <f t="shared" si="180"/>
        <v>PM10</v>
      </c>
      <c r="J5824" t="e">
        <f>INDEX(NoSettings!$C:$C,MATCH(EPS!$A5824,NoSettings!$A:$A,0))</f>
        <v>#N/A</v>
      </c>
      <c r="K5824">
        <f>INDEX(GWP!$C$2:$C$13,MATCH(EPS!I5824,GWP!$B$2:$B$13,0))</f>
        <v>0</v>
      </c>
      <c r="L5824" s="4" t="e">
        <f t="shared" si="181"/>
        <v>#N/A</v>
      </c>
    </row>
    <row r="5825" spans="1:12">
      <c r="A5825" t="s">
        <v>3196</v>
      </c>
      <c r="B5825" t="s">
        <v>2878</v>
      </c>
      <c r="C5825" t="s">
        <v>1723</v>
      </c>
      <c r="D5825" t="s">
        <v>3245</v>
      </c>
      <c r="E5825" t="s">
        <v>1709</v>
      </c>
      <c r="H5825" t="str">
        <f>INDEX('Vensim Variables'!$B:$B,MATCH(EPS!$B5825,'Vensim Variables'!$A:$A,0))</f>
        <v>g pollutant</v>
      </c>
      <c r="I5825" t="str">
        <f t="shared" si="180"/>
        <v>PM25</v>
      </c>
      <c r="J5825" t="e">
        <f>INDEX(NoSettings!$C:$C,MATCH(EPS!$A5825,NoSettings!$A:$A,0))</f>
        <v>#N/A</v>
      </c>
      <c r="K5825">
        <f>INDEX(GWP!$C$2:$C$13,MATCH(EPS!I5825,GWP!$B$2:$B$13,0))</f>
        <v>0</v>
      </c>
      <c r="L5825" s="4" t="e">
        <f t="shared" si="181"/>
        <v>#N/A</v>
      </c>
    </row>
    <row r="5826" spans="1:12">
      <c r="A5826" t="s">
        <v>3197</v>
      </c>
      <c r="B5826" t="s">
        <v>2878</v>
      </c>
      <c r="C5826" t="s">
        <v>1723</v>
      </c>
      <c r="D5826" t="s">
        <v>3245</v>
      </c>
      <c r="E5826" t="s">
        <v>1710</v>
      </c>
      <c r="H5826" t="str">
        <f>INDEX('Vensim Variables'!$B:$B,MATCH(EPS!$B5826,'Vensim Variables'!$A:$A,0))</f>
        <v>g pollutant</v>
      </c>
      <c r="I5826" t="str">
        <f t="shared" si="180"/>
        <v>SOx</v>
      </c>
      <c r="J5826" t="e">
        <f>INDEX(NoSettings!$C:$C,MATCH(EPS!$A5826,NoSettings!$A:$A,0))</f>
        <v>#N/A</v>
      </c>
      <c r="K5826">
        <f>INDEX(GWP!$C$2:$C$13,MATCH(EPS!I5826,GWP!$B$2:$B$13,0))</f>
        <v>0</v>
      </c>
      <c r="L5826" s="4" t="e">
        <f t="shared" si="181"/>
        <v>#N/A</v>
      </c>
    </row>
    <row r="5827" spans="1:12">
      <c r="A5827" t="s">
        <v>3198</v>
      </c>
      <c r="B5827" t="s">
        <v>2878</v>
      </c>
      <c r="C5827" t="s">
        <v>1723</v>
      </c>
      <c r="D5827" t="s">
        <v>3245</v>
      </c>
      <c r="E5827" t="s">
        <v>1711</v>
      </c>
      <c r="H5827" t="str">
        <f>INDEX('Vensim Variables'!$B:$B,MATCH(EPS!$B5827,'Vensim Variables'!$A:$A,0))</f>
        <v>g pollutant</v>
      </c>
      <c r="I5827" t="str">
        <f t="shared" si="180"/>
        <v>BC</v>
      </c>
      <c r="J5827" t="e">
        <f>INDEX(NoSettings!$C:$C,MATCH(EPS!$A5827,NoSettings!$A:$A,0))</f>
        <v>#N/A</v>
      </c>
      <c r="K5827">
        <f>INDEX(GWP!$C$2:$C$13,MATCH(EPS!I5827,GWP!$B$2:$B$13,0))</f>
        <v>0</v>
      </c>
      <c r="L5827" s="4" t="e">
        <f t="shared" si="181"/>
        <v>#N/A</v>
      </c>
    </row>
    <row r="5828" spans="1:12">
      <c r="A5828" t="s">
        <v>3199</v>
      </c>
      <c r="B5828" t="s">
        <v>2878</v>
      </c>
      <c r="C5828" t="s">
        <v>1723</v>
      </c>
      <c r="D5828" t="s">
        <v>3245</v>
      </c>
      <c r="E5828" t="s">
        <v>1712</v>
      </c>
      <c r="H5828" t="str">
        <f>INDEX('Vensim Variables'!$B:$B,MATCH(EPS!$B5828,'Vensim Variables'!$A:$A,0))</f>
        <v>g pollutant</v>
      </c>
      <c r="I5828" t="str">
        <f t="shared" ref="I5828:I5875" si="182">IF(OR(C5828="CO2",C5828="CH4",C5828="N2O",C5828="F gases",C5828="VOC",C5828="CO",C5828="NOx",C5828="PM10",C5828="PM25",C5828="SOx",C5828="BC",C5828="OC"),C5828,IF(OR(D5828="CO2",D5828="CH4",D5828="N2O",D5828="F gases",D5828="VOC",D5828="CO",D5828="NOx",D5828="PM10",D5828="PM25",D5828="SOx",D5828="BC",D5828="OC"),D5828,IF(OR(E5828="CO2",E5828="CH4",E5828="N2O",E5828="F gases",E5828="VOC",E5828="CO",E5828="NOx",E5828="PM10",E5828="PM25",E5828="SOx",E5828="BC",E5828="OC"),E5828,"NA")))</f>
        <v>OC</v>
      </c>
      <c r="J5828" t="e">
        <f>INDEX(NoSettings!$C:$C,MATCH(EPS!$A5828,NoSettings!$A:$A,0))</f>
        <v>#N/A</v>
      </c>
      <c r="K5828">
        <f>INDEX(GWP!$C$2:$C$13,MATCH(EPS!I5828,GWP!$B$2:$B$13,0))</f>
        <v>0</v>
      </c>
      <c r="L5828" s="4" t="e">
        <f t="shared" ref="L5828:L5875" si="183">IF(H5828="g pollutant",K5828*J5828/10^12,IF(H5828="MMTCO2e",J5828,IF(H5828="MWh",J5828,0)))</f>
        <v>#N/A</v>
      </c>
    </row>
    <row r="5829" spans="1:12">
      <c r="A5829" t="s">
        <v>3200</v>
      </c>
      <c r="B5829" t="s">
        <v>2878</v>
      </c>
      <c r="C5829" t="s">
        <v>1723</v>
      </c>
      <c r="D5829" t="s">
        <v>3245</v>
      </c>
      <c r="E5829" t="s">
        <v>1713</v>
      </c>
      <c r="H5829" t="str">
        <f>INDEX('Vensim Variables'!$B:$B,MATCH(EPS!$B5829,'Vensim Variables'!$A:$A,0))</f>
        <v>g pollutant</v>
      </c>
      <c r="I5829" t="str">
        <f t="shared" si="182"/>
        <v>CH4</v>
      </c>
      <c r="J5829" t="e">
        <f>INDEX(NoSettings!$C:$C,MATCH(EPS!$A5829,NoSettings!$A:$A,0))</f>
        <v>#N/A</v>
      </c>
      <c r="K5829">
        <f>INDEX(GWP!$C$2:$C$13,MATCH(EPS!I5829,GWP!$B$2:$B$13,0))</f>
        <v>28</v>
      </c>
      <c r="L5829" s="4" t="e">
        <f t="shared" si="183"/>
        <v>#N/A</v>
      </c>
    </row>
    <row r="5830" spans="1:12">
      <c r="A5830" t="s">
        <v>3201</v>
      </c>
      <c r="B5830" t="s">
        <v>2878</v>
      </c>
      <c r="C5830" t="s">
        <v>1723</v>
      </c>
      <c r="D5830" t="s">
        <v>3245</v>
      </c>
      <c r="E5830" t="s">
        <v>1714</v>
      </c>
      <c r="H5830" t="str">
        <f>INDEX('Vensim Variables'!$B:$B,MATCH(EPS!$B5830,'Vensim Variables'!$A:$A,0))</f>
        <v>g pollutant</v>
      </c>
      <c r="I5830" t="str">
        <f t="shared" si="182"/>
        <v>N2O</v>
      </c>
      <c r="J5830" t="e">
        <f>INDEX(NoSettings!$C:$C,MATCH(EPS!$A5830,NoSettings!$A:$A,0))</f>
        <v>#N/A</v>
      </c>
      <c r="K5830">
        <f>INDEX(GWP!$C$2:$C$13,MATCH(EPS!I5830,GWP!$B$2:$B$13,0))</f>
        <v>265</v>
      </c>
      <c r="L5830" s="4" t="e">
        <f t="shared" si="183"/>
        <v>#N/A</v>
      </c>
    </row>
    <row r="5831" spans="1:12">
      <c r="A5831" t="s">
        <v>3202</v>
      </c>
      <c r="B5831" t="s">
        <v>2878</v>
      </c>
      <c r="C5831" t="s">
        <v>1723</v>
      </c>
      <c r="D5831" t="s">
        <v>3245</v>
      </c>
      <c r="E5831" t="s">
        <v>1715</v>
      </c>
      <c r="H5831" t="str">
        <f>INDEX('Vensim Variables'!$B:$B,MATCH(EPS!$B5831,'Vensim Variables'!$A:$A,0))</f>
        <v>g pollutant</v>
      </c>
      <c r="I5831" t="str">
        <f t="shared" si="182"/>
        <v>F gases</v>
      </c>
      <c r="J5831" t="e">
        <f>INDEX(NoSettings!$C:$C,MATCH(EPS!$A5831,NoSettings!$A:$A,0))</f>
        <v>#N/A</v>
      </c>
      <c r="K5831">
        <f>INDEX(GWP!$C$2:$C$13,MATCH(EPS!I5831,GWP!$B$2:$B$13,0))</f>
        <v>1</v>
      </c>
      <c r="L5831" s="4" t="e">
        <f t="shared" si="183"/>
        <v>#N/A</v>
      </c>
    </row>
    <row r="5832" spans="1:12">
      <c r="A5832" t="s">
        <v>3203</v>
      </c>
      <c r="B5832" t="s">
        <v>2878</v>
      </c>
      <c r="C5832" t="s">
        <v>1723</v>
      </c>
      <c r="D5832" t="s">
        <v>3246</v>
      </c>
      <c r="E5832" t="s">
        <v>1702</v>
      </c>
      <c r="H5832" t="str">
        <f>INDEX('Vensim Variables'!$B:$B,MATCH(EPS!$B5832,'Vensim Variables'!$A:$A,0))</f>
        <v>g pollutant</v>
      </c>
      <c r="I5832" t="str">
        <f t="shared" si="182"/>
        <v>CO2</v>
      </c>
      <c r="J5832" t="e">
        <f>INDEX(NoSettings!$C:$C,MATCH(EPS!$A5832,NoSettings!$A:$A,0))</f>
        <v>#N/A</v>
      </c>
      <c r="K5832">
        <f>INDEX(GWP!$C$2:$C$13,MATCH(EPS!I5832,GWP!$B$2:$B$13,0))</f>
        <v>1</v>
      </c>
      <c r="L5832" s="4" t="e">
        <f t="shared" si="183"/>
        <v>#N/A</v>
      </c>
    </row>
    <row r="5833" spans="1:12">
      <c r="A5833" t="s">
        <v>3204</v>
      </c>
      <c r="B5833" t="s">
        <v>2878</v>
      </c>
      <c r="C5833" t="s">
        <v>1723</v>
      </c>
      <c r="D5833" t="s">
        <v>3246</v>
      </c>
      <c r="E5833" t="s">
        <v>1705</v>
      </c>
      <c r="H5833" t="str">
        <f>INDEX('Vensim Variables'!$B:$B,MATCH(EPS!$B5833,'Vensim Variables'!$A:$A,0))</f>
        <v>g pollutant</v>
      </c>
      <c r="I5833" t="str">
        <f t="shared" si="182"/>
        <v>VOC</v>
      </c>
      <c r="J5833" t="e">
        <f>INDEX(NoSettings!$C:$C,MATCH(EPS!$A5833,NoSettings!$A:$A,0))</f>
        <v>#N/A</v>
      </c>
      <c r="K5833">
        <f>INDEX(GWP!$C$2:$C$13,MATCH(EPS!I5833,GWP!$B$2:$B$13,0))</f>
        <v>0</v>
      </c>
      <c r="L5833" s="4" t="e">
        <f t="shared" si="183"/>
        <v>#N/A</v>
      </c>
    </row>
    <row r="5834" spans="1:12">
      <c r="A5834" t="s">
        <v>3205</v>
      </c>
      <c r="B5834" t="s">
        <v>2878</v>
      </c>
      <c r="C5834" t="s">
        <v>1723</v>
      </c>
      <c r="D5834" t="s">
        <v>3246</v>
      </c>
      <c r="E5834" t="s">
        <v>1706</v>
      </c>
      <c r="H5834" t="str">
        <f>INDEX('Vensim Variables'!$B:$B,MATCH(EPS!$B5834,'Vensim Variables'!$A:$A,0))</f>
        <v>g pollutant</v>
      </c>
      <c r="I5834" t="str">
        <f t="shared" si="182"/>
        <v>CO</v>
      </c>
      <c r="J5834" t="e">
        <f>INDEX(NoSettings!$C:$C,MATCH(EPS!$A5834,NoSettings!$A:$A,0))</f>
        <v>#N/A</v>
      </c>
      <c r="K5834">
        <f>INDEX(GWP!$C$2:$C$13,MATCH(EPS!I5834,GWP!$B$2:$B$13,0))</f>
        <v>0</v>
      </c>
      <c r="L5834" s="4" t="e">
        <f t="shared" si="183"/>
        <v>#N/A</v>
      </c>
    </row>
    <row r="5835" spans="1:12">
      <c r="A5835" t="s">
        <v>3206</v>
      </c>
      <c r="B5835" t="s">
        <v>2878</v>
      </c>
      <c r="C5835" t="s">
        <v>1723</v>
      </c>
      <c r="D5835" t="s">
        <v>3246</v>
      </c>
      <c r="E5835" t="s">
        <v>1707</v>
      </c>
      <c r="H5835" t="str">
        <f>INDEX('Vensim Variables'!$B:$B,MATCH(EPS!$B5835,'Vensim Variables'!$A:$A,0))</f>
        <v>g pollutant</v>
      </c>
      <c r="I5835" t="str">
        <f t="shared" si="182"/>
        <v>NOx</v>
      </c>
      <c r="J5835" t="e">
        <f>INDEX(NoSettings!$C:$C,MATCH(EPS!$A5835,NoSettings!$A:$A,0))</f>
        <v>#N/A</v>
      </c>
      <c r="K5835">
        <f>INDEX(GWP!$C$2:$C$13,MATCH(EPS!I5835,GWP!$B$2:$B$13,0))</f>
        <v>0</v>
      </c>
      <c r="L5835" s="4" t="e">
        <f t="shared" si="183"/>
        <v>#N/A</v>
      </c>
    </row>
    <row r="5836" spans="1:12">
      <c r="A5836" t="s">
        <v>3207</v>
      </c>
      <c r="B5836" t="s">
        <v>2878</v>
      </c>
      <c r="C5836" t="s">
        <v>1723</v>
      </c>
      <c r="D5836" t="s">
        <v>3246</v>
      </c>
      <c r="E5836" t="s">
        <v>1708</v>
      </c>
      <c r="H5836" t="str">
        <f>INDEX('Vensim Variables'!$B:$B,MATCH(EPS!$B5836,'Vensim Variables'!$A:$A,0))</f>
        <v>g pollutant</v>
      </c>
      <c r="I5836" t="str">
        <f t="shared" si="182"/>
        <v>PM10</v>
      </c>
      <c r="J5836" t="e">
        <f>INDEX(NoSettings!$C:$C,MATCH(EPS!$A5836,NoSettings!$A:$A,0))</f>
        <v>#N/A</v>
      </c>
      <c r="K5836">
        <f>INDEX(GWP!$C$2:$C$13,MATCH(EPS!I5836,GWP!$B$2:$B$13,0))</f>
        <v>0</v>
      </c>
      <c r="L5836" s="4" t="e">
        <f t="shared" si="183"/>
        <v>#N/A</v>
      </c>
    </row>
    <row r="5837" spans="1:12">
      <c r="A5837" t="s">
        <v>3208</v>
      </c>
      <c r="B5837" t="s">
        <v>2878</v>
      </c>
      <c r="C5837" t="s">
        <v>1723</v>
      </c>
      <c r="D5837" t="s">
        <v>3246</v>
      </c>
      <c r="E5837" t="s">
        <v>1709</v>
      </c>
      <c r="H5837" t="str">
        <f>INDEX('Vensim Variables'!$B:$B,MATCH(EPS!$B5837,'Vensim Variables'!$A:$A,0))</f>
        <v>g pollutant</v>
      </c>
      <c r="I5837" t="str">
        <f t="shared" si="182"/>
        <v>PM25</v>
      </c>
      <c r="J5837" t="e">
        <f>INDEX(NoSettings!$C:$C,MATCH(EPS!$A5837,NoSettings!$A:$A,0))</f>
        <v>#N/A</v>
      </c>
      <c r="K5837">
        <f>INDEX(GWP!$C$2:$C$13,MATCH(EPS!I5837,GWP!$B$2:$B$13,0))</f>
        <v>0</v>
      </c>
      <c r="L5837" s="4" t="e">
        <f t="shared" si="183"/>
        <v>#N/A</v>
      </c>
    </row>
    <row r="5838" spans="1:12">
      <c r="A5838" t="s">
        <v>3209</v>
      </c>
      <c r="B5838" t="s">
        <v>2878</v>
      </c>
      <c r="C5838" t="s">
        <v>1723</v>
      </c>
      <c r="D5838" t="s">
        <v>3246</v>
      </c>
      <c r="E5838" t="s">
        <v>1710</v>
      </c>
      <c r="H5838" t="str">
        <f>INDEX('Vensim Variables'!$B:$B,MATCH(EPS!$B5838,'Vensim Variables'!$A:$A,0))</f>
        <v>g pollutant</v>
      </c>
      <c r="I5838" t="str">
        <f t="shared" si="182"/>
        <v>SOx</v>
      </c>
      <c r="J5838" t="e">
        <f>INDEX(NoSettings!$C:$C,MATCH(EPS!$A5838,NoSettings!$A:$A,0))</f>
        <v>#N/A</v>
      </c>
      <c r="K5838">
        <f>INDEX(GWP!$C$2:$C$13,MATCH(EPS!I5838,GWP!$B$2:$B$13,0))</f>
        <v>0</v>
      </c>
      <c r="L5838" s="4" t="e">
        <f t="shared" si="183"/>
        <v>#N/A</v>
      </c>
    </row>
    <row r="5839" spans="1:12">
      <c r="A5839" t="s">
        <v>3210</v>
      </c>
      <c r="B5839" t="s">
        <v>2878</v>
      </c>
      <c r="C5839" t="s">
        <v>1723</v>
      </c>
      <c r="D5839" t="s">
        <v>3246</v>
      </c>
      <c r="E5839" t="s">
        <v>1711</v>
      </c>
      <c r="H5839" t="str">
        <f>INDEX('Vensim Variables'!$B:$B,MATCH(EPS!$B5839,'Vensim Variables'!$A:$A,0))</f>
        <v>g pollutant</v>
      </c>
      <c r="I5839" t="str">
        <f t="shared" si="182"/>
        <v>BC</v>
      </c>
      <c r="J5839" t="e">
        <f>INDEX(NoSettings!$C:$C,MATCH(EPS!$A5839,NoSettings!$A:$A,0))</f>
        <v>#N/A</v>
      </c>
      <c r="K5839">
        <f>INDEX(GWP!$C$2:$C$13,MATCH(EPS!I5839,GWP!$B$2:$B$13,0))</f>
        <v>0</v>
      </c>
      <c r="L5839" s="4" t="e">
        <f t="shared" si="183"/>
        <v>#N/A</v>
      </c>
    </row>
    <row r="5840" spans="1:12">
      <c r="A5840" t="s">
        <v>3211</v>
      </c>
      <c r="B5840" t="s">
        <v>2878</v>
      </c>
      <c r="C5840" t="s">
        <v>1723</v>
      </c>
      <c r="D5840" t="s">
        <v>3246</v>
      </c>
      <c r="E5840" t="s">
        <v>1712</v>
      </c>
      <c r="H5840" t="str">
        <f>INDEX('Vensim Variables'!$B:$B,MATCH(EPS!$B5840,'Vensim Variables'!$A:$A,0))</f>
        <v>g pollutant</v>
      </c>
      <c r="I5840" t="str">
        <f t="shared" si="182"/>
        <v>OC</v>
      </c>
      <c r="J5840" t="e">
        <f>INDEX(NoSettings!$C:$C,MATCH(EPS!$A5840,NoSettings!$A:$A,0))</f>
        <v>#N/A</v>
      </c>
      <c r="K5840">
        <f>INDEX(GWP!$C$2:$C$13,MATCH(EPS!I5840,GWP!$B$2:$B$13,0))</f>
        <v>0</v>
      </c>
      <c r="L5840" s="4" t="e">
        <f t="shared" si="183"/>
        <v>#N/A</v>
      </c>
    </row>
    <row r="5841" spans="1:12">
      <c r="A5841" t="s">
        <v>3212</v>
      </c>
      <c r="B5841" t="s">
        <v>2878</v>
      </c>
      <c r="C5841" t="s">
        <v>1723</v>
      </c>
      <c r="D5841" t="s">
        <v>3246</v>
      </c>
      <c r="E5841" t="s">
        <v>1713</v>
      </c>
      <c r="H5841" t="str">
        <f>INDEX('Vensim Variables'!$B:$B,MATCH(EPS!$B5841,'Vensim Variables'!$A:$A,0))</f>
        <v>g pollutant</v>
      </c>
      <c r="I5841" t="str">
        <f t="shared" si="182"/>
        <v>CH4</v>
      </c>
      <c r="J5841" t="e">
        <f>INDEX(NoSettings!$C:$C,MATCH(EPS!$A5841,NoSettings!$A:$A,0))</f>
        <v>#N/A</v>
      </c>
      <c r="K5841">
        <f>INDEX(GWP!$C$2:$C$13,MATCH(EPS!I5841,GWP!$B$2:$B$13,0))</f>
        <v>28</v>
      </c>
      <c r="L5841" s="4" t="e">
        <f t="shared" si="183"/>
        <v>#N/A</v>
      </c>
    </row>
    <row r="5842" spans="1:12">
      <c r="A5842" t="s">
        <v>3213</v>
      </c>
      <c r="B5842" t="s">
        <v>2878</v>
      </c>
      <c r="C5842" t="s">
        <v>1723</v>
      </c>
      <c r="D5842" t="s">
        <v>3246</v>
      </c>
      <c r="E5842" t="s">
        <v>1714</v>
      </c>
      <c r="H5842" t="str">
        <f>INDEX('Vensim Variables'!$B:$B,MATCH(EPS!$B5842,'Vensim Variables'!$A:$A,0))</f>
        <v>g pollutant</v>
      </c>
      <c r="I5842" t="str">
        <f t="shared" si="182"/>
        <v>N2O</v>
      </c>
      <c r="J5842" t="e">
        <f>INDEX(NoSettings!$C:$C,MATCH(EPS!$A5842,NoSettings!$A:$A,0))</f>
        <v>#N/A</v>
      </c>
      <c r="K5842">
        <f>INDEX(GWP!$C$2:$C$13,MATCH(EPS!I5842,GWP!$B$2:$B$13,0))</f>
        <v>265</v>
      </c>
      <c r="L5842" s="4" t="e">
        <f t="shared" si="183"/>
        <v>#N/A</v>
      </c>
    </row>
    <row r="5843" spans="1:12">
      <c r="A5843" t="s">
        <v>3214</v>
      </c>
      <c r="B5843" t="s">
        <v>2878</v>
      </c>
      <c r="C5843" t="s">
        <v>1723</v>
      </c>
      <c r="D5843" t="s">
        <v>3246</v>
      </c>
      <c r="E5843" t="s">
        <v>1715</v>
      </c>
      <c r="H5843" t="str">
        <f>INDEX('Vensim Variables'!$B:$B,MATCH(EPS!$B5843,'Vensim Variables'!$A:$A,0))</f>
        <v>g pollutant</v>
      </c>
      <c r="I5843" t="str">
        <f t="shared" si="182"/>
        <v>F gases</v>
      </c>
      <c r="J5843" t="e">
        <f>INDEX(NoSettings!$C:$C,MATCH(EPS!$A5843,NoSettings!$A:$A,0))</f>
        <v>#N/A</v>
      </c>
      <c r="K5843">
        <f>INDEX(GWP!$C$2:$C$13,MATCH(EPS!I5843,GWP!$B$2:$B$13,0))</f>
        <v>1</v>
      </c>
      <c r="L5843" s="4" t="e">
        <f t="shared" si="183"/>
        <v>#N/A</v>
      </c>
    </row>
    <row r="5844" spans="1:12">
      <c r="A5844" t="s">
        <v>3215</v>
      </c>
      <c r="B5844" t="s">
        <v>2878</v>
      </c>
      <c r="C5844" t="s">
        <v>1723</v>
      </c>
      <c r="D5844" t="s">
        <v>3247</v>
      </c>
      <c r="E5844" t="s">
        <v>1702</v>
      </c>
      <c r="H5844" t="str">
        <f>INDEX('Vensim Variables'!$B:$B,MATCH(EPS!$B5844,'Vensim Variables'!$A:$A,0))</f>
        <v>g pollutant</v>
      </c>
      <c r="I5844" t="str">
        <f t="shared" si="182"/>
        <v>CO2</v>
      </c>
      <c r="J5844" t="e">
        <f>INDEX(NoSettings!$C:$C,MATCH(EPS!$A5844,NoSettings!$A:$A,0))</f>
        <v>#N/A</v>
      </c>
      <c r="K5844">
        <f>INDEX(GWP!$C$2:$C$13,MATCH(EPS!I5844,GWP!$B$2:$B$13,0))</f>
        <v>1</v>
      </c>
      <c r="L5844" s="4" t="e">
        <f t="shared" si="183"/>
        <v>#N/A</v>
      </c>
    </row>
    <row r="5845" spans="1:12">
      <c r="A5845" t="s">
        <v>3216</v>
      </c>
      <c r="B5845" t="s">
        <v>2878</v>
      </c>
      <c r="C5845" t="s">
        <v>1723</v>
      </c>
      <c r="D5845" t="s">
        <v>3247</v>
      </c>
      <c r="E5845" t="s">
        <v>1705</v>
      </c>
      <c r="H5845" t="str">
        <f>INDEX('Vensim Variables'!$B:$B,MATCH(EPS!$B5845,'Vensim Variables'!$A:$A,0))</f>
        <v>g pollutant</v>
      </c>
      <c r="I5845" t="str">
        <f t="shared" si="182"/>
        <v>VOC</v>
      </c>
      <c r="J5845" t="e">
        <f>INDEX(NoSettings!$C:$C,MATCH(EPS!$A5845,NoSettings!$A:$A,0))</f>
        <v>#N/A</v>
      </c>
      <c r="K5845">
        <f>INDEX(GWP!$C$2:$C$13,MATCH(EPS!I5845,GWP!$B$2:$B$13,0))</f>
        <v>0</v>
      </c>
      <c r="L5845" s="4" t="e">
        <f t="shared" si="183"/>
        <v>#N/A</v>
      </c>
    </row>
    <row r="5846" spans="1:12">
      <c r="A5846" t="s">
        <v>3217</v>
      </c>
      <c r="B5846" t="s">
        <v>2878</v>
      </c>
      <c r="C5846" t="s">
        <v>1723</v>
      </c>
      <c r="D5846" t="s">
        <v>3247</v>
      </c>
      <c r="E5846" t="s">
        <v>1706</v>
      </c>
      <c r="H5846" t="str">
        <f>INDEX('Vensim Variables'!$B:$B,MATCH(EPS!$B5846,'Vensim Variables'!$A:$A,0))</f>
        <v>g pollutant</v>
      </c>
      <c r="I5846" t="str">
        <f t="shared" si="182"/>
        <v>CO</v>
      </c>
      <c r="J5846" t="e">
        <f>INDEX(NoSettings!$C:$C,MATCH(EPS!$A5846,NoSettings!$A:$A,0))</f>
        <v>#N/A</v>
      </c>
      <c r="K5846">
        <f>INDEX(GWP!$C$2:$C$13,MATCH(EPS!I5846,GWP!$B$2:$B$13,0))</f>
        <v>0</v>
      </c>
      <c r="L5846" s="4" t="e">
        <f t="shared" si="183"/>
        <v>#N/A</v>
      </c>
    </row>
    <row r="5847" spans="1:12">
      <c r="A5847" t="s">
        <v>3218</v>
      </c>
      <c r="B5847" t="s">
        <v>2878</v>
      </c>
      <c r="C5847" t="s">
        <v>1723</v>
      </c>
      <c r="D5847" t="s">
        <v>3247</v>
      </c>
      <c r="E5847" t="s">
        <v>1707</v>
      </c>
      <c r="H5847" t="str">
        <f>INDEX('Vensim Variables'!$B:$B,MATCH(EPS!$B5847,'Vensim Variables'!$A:$A,0))</f>
        <v>g pollutant</v>
      </c>
      <c r="I5847" t="str">
        <f t="shared" si="182"/>
        <v>NOx</v>
      </c>
      <c r="J5847" t="e">
        <f>INDEX(NoSettings!$C:$C,MATCH(EPS!$A5847,NoSettings!$A:$A,0))</f>
        <v>#N/A</v>
      </c>
      <c r="K5847">
        <f>INDEX(GWP!$C$2:$C$13,MATCH(EPS!I5847,GWP!$B$2:$B$13,0))</f>
        <v>0</v>
      </c>
      <c r="L5847" s="4" t="e">
        <f t="shared" si="183"/>
        <v>#N/A</v>
      </c>
    </row>
    <row r="5848" spans="1:12">
      <c r="A5848" t="s">
        <v>3219</v>
      </c>
      <c r="B5848" t="s">
        <v>2878</v>
      </c>
      <c r="C5848" t="s">
        <v>1723</v>
      </c>
      <c r="D5848" t="s">
        <v>3247</v>
      </c>
      <c r="E5848" t="s">
        <v>1708</v>
      </c>
      <c r="H5848" t="str">
        <f>INDEX('Vensim Variables'!$B:$B,MATCH(EPS!$B5848,'Vensim Variables'!$A:$A,0))</f>
        <v>g pollutant</v>
      </c>
      <c r="I5848" t="str">
        <f t="shared" si="182"/>
        <v>PM10</v>
      </c>
      <c r="J5848" t="e">
        <f>INDEX(NoSettings!$C:$C,MATCH(EPS!$A5848,NoSettings!$A:$A,0))</f>
        <v>#N/A</v>
      </c>
      <c r="K5848">
        <f>INDEX(GWP!$C$2:$C$13,MATCH(EPS!I5848,GWP!$B$2:$B$13,0))</f>
        <v>0</v>
      </c>
      <c r="L5848" s="4" t="e">
        <f t="shared" si="183"/>
        <v>#N/A</v>
      </c>
    </row>
    <row r="5849" spans="1:12">
      <c r="A5849" t="s">
        <v>3220</v>
      </c>
      <c r="B5849" t="s">
        <v>2878</v>
      </c>
      <c r="C5849" t="s">
        <v>1723</v>
      </c>
      <c r="D5849" t="s">
        <v>3247</v>
      </c>
      <c r="E5849" t="s">
        <v>1709</v>
      </c>
      <c r="H5849" t="str">
        <f>INDEX('Vensim Variables'!$B:$B,MATCH(EPS!$B5849,'Vensim Variables'!$A:$A,0))</f>
        <v>g pollutant</v>
      </c>
      <c r="I5849" t="str">
        <f t="shared" si="182"/>
        <v>PM25</v>
      </c>
      <c r="J5849" t="e">
        <f>INDEX(NoSettings!$C:$C,MATCH(EPS!$A5849,NoSettings!$A:$A,0))</f>
        <v>#N/A</v>
      </c>
      <c r="K5849">
        <f>INDEX(GWP!$C$2:$C$13,MATCH(EPS!I5849,GWP!$B$2:$B$13,0))</f>
        <v>0</v>
      </c>
      <c r="L5849" s="4" t="e">
        <f t="shared" si="183"/>
        <v>#N/A</v>
      </c>
    </row>
    <row r="5850" spans="1:12">
      <c r="A5850" t="s">
        <v>3221</v>
      </c>
      <c r="B5850" t="s">
        <v>2878</v>
      </c>
      <c r="C5850" t="s">
        <v>1723</v>
      </c>
      <c r="D5850" t="s">
        <v>3247</v>
      </c>
      <c r="E5850" t="s">
        <v>1710</v>
      </c>
      <c r="H5850" t="str">
        <f>INDEX('Vensim Variables'!$B:$B,MATCH(EPS!$B5850,'Vensim Variables'!$A:$A,0))</f>
        <v>g pollutant</v>
      </c>
      <c r="I5850" t="str">
        <f t="shared" si="182"/>
        <v>SOx</v>
      </c>
      <c r="J5850" t="e">
        <f>INDEX(NoSettings!$C:$C,MATCH(EPS!$A5850,NoSettings!$A:$A,0))</f>
        <v>#N/A</v>
      </c>
      <c r="K5850">
        <f>INDEX(GWP!$C$2:$C$13,MATCH(EPS!I5850,GWP!$B$2:$B$13,0))</f>
        <v>0</v>
      </c>
      <c r="L5850" s="4" t="e">
        <f t="shared" si="183"/>
        <v>#N/A</v>
      </c>
    </row>
    <row r="5851" spans="1:12">
      <c r="A5851" t="s">
        <v>3222</v>
      </c>
      <c r="B5851" t="s">
        <v>2878</v>
      </c>
      <c r="C5851" t="s">
        <v>1723</v>
      </c>
      <c r="D5851" t="s">
        <v>3247</v>
      </c>
      <c r="E5851" t="s">
        <v>1711</v>
      </c>
      <c r="H5851" t="str">
        <f>INDEX('Vensim Variables'!$B:$B,MATCH(EPS!$B5851,'Vensim Variables'!$A:$A,0))</f>
        <v>g pollutant</v>
      </c>
      <c r="I5851" t="str">
        <f t="shared" si="182"/>
        <v>BC</v>
      </c>
      <c r="J5851" t="e">
        <f>INDEX(NoSettings!$C:$C,MATCH(EPS!$A5851,NoSettings!$A:$A,0))</f>
        <v>#N/A</v>
      </c>
      <c r="K5851">
        <f>INDEX(GWP!$C$2:$C$13,MATCH(EPS!I5851,GWP!$B$2:$B$13,0))</f>
        <v>0</v>
      </c>
      <c r="L5851" s="4" t="e">
        <f t="shared" si="183"/>
        <v>#N/A</v>
      </c>
    </row>
    <row r="5852" spans="1:12">
      <c r="A5852" t="s">
        <v>3223</v>
      </c>
      <c r="B5852" t="s">
        <v>2878</v>
      </c>
      <c r="C5852" t="s">
        <v>1723</v>
      </c>
      <c r="D5852" t="s">
        <v>3247</v>
      </c>
      <c r="E5852" t="s">
        <v>1712</v>
      </c>
      <c r="H5852" t="str">
        <f>INDEX('Vensim Variables'!$B:$B,MATCH(EPS!$B5852,'Vensim Variables'!$A:$A,0))</f>
        <v>g pollutant</v>
      </c>
      <c r="I5852" t="str">
        <f t="shared" si="182"/>
        <v>OC</v>
      </c>
      <c r="J5852" t="e">
        <f>INDEX(NoSettings!$C:$C,MATCH(EPS!$A5852,NoSettings!$A:$A,0))</f>
        <v>#N/A</v>
      </c>
      <c r="K5852">
        <f>INDEX(GWP!$C$2:$C$13,MATCH(EPS!I5852,GWP!$B$2:$B$13,0))</f>
        <v>0</v>
      </c>
      <c r="L5852" s="4" t="e">
        <f t="shared" si="183"/>
        <v>#N/A</v>
      </c>
    </row>
    <row r="5853" spans="1:12">
      <c r="A5853" t="s">
        <v>3224</v>
      </c>
      <c r="B5853" t="s">
        <v>2878</v>
      </c>
      <c r="C5853" t="s">
        <v>1723</v>
      </c>
      <c r="D5853" t="s">
        <v>3247</v>
      </c>
      <c r="E5853" t="s">
        <v>1713</v>
      </c>
      <c r="H5853" t="str">
        <f>INDEX('Vensim Variables'!$B:$B,MATCH(EPS!$B5853,'Vensim Variables'!$A:$A,0))</f>
        <v>g pollutant</v>
      </c>
      <c r="I5853" t="str">
        <f t="shared" si="182"/>
        <v>CH4</v>
      </c>
      <c r="J5853" t="e">
        <f>INDEX(NoSettings!$C:$C,MATCH(EPS!$A5853,NoSettings!$A:$A,0))</f>
        <v>#N/A</v>
      </c>
      <c r="K5853">
        <f>INDEX(GWP!$C$2:$C$13,MATCH(EPS!I5853,GWP!$B$2:$B$13,0))</f>
        <v>28</v>
      </c>
      <c r="L5853" s="4" t="e">
        <f t="shared" si="183"/>
        <v>#N/A</v>
      </c>
    </row>
    <row r="5854" spans="1:12">
      <c r="A5854" t="s">
        <v>3225</v>
      </c>
      <c r="B5854" t="s">
        <v>2878</v>
      </c>
      <c r="C5854" t="s">
        <v>1723</v>
      </c>
      <c r="D5854" t="s">
        <v>3247</v>
      </c>
      <c r="E5854" t="s">
        <v>1714</v>
      </c>
      <c r="H5854" t="str">
        <f>INDEX('Vensim Variables'!$B:$B,MATCH(EPS!$B5854,'Vensim Variables'!$A:$A,0))</f>
        <v>g pollutant</v>
      </c>
      <c r="I5854" t="str">
        <f t="shared" si="182"/>
        <v>N2O</v>
      </c>
      <c r="J5854" t="e">
        <f>INDEX(NoSettings!$C:$C,MATCH(EPS!$A5854,NoSettings!$A:$A,0))</f>
        <v>#N/A</v>
      </c>
      <c r="K5854">
        <f>INDEX(GWP!$C$2:$C$13,MATCH(EPS!I5854,GWP!$B$2:$B$13,0))</f>
        <v>265</v>
      </c>
      <c r="L5854" s="4" t="e">
        <f t="shared" si="183"/>
        <v>#N/A</v>
      </c>
    </row>
    <row r="5855" spans="1:12">
      <c r="A5855" t="s">
        <v>3226</v>
      </c>
      <c r="B5855" t="s">
        <v>2878</v>
      </c>
      <c r="C5855" t="s">
        <v>1723</v>
      </c>
      <c r="D5855" t="s">
        <v>3247</v>
      </c>
      <c r="E5855" t="s">
        <v>1715</v>
      </c>
      <c r="H5855" t="str">
        <f>INDEX('Vensim Variables'!$B:$B,MATCH(EPS!$B5855,'Vensim Variables'!$A:$A,0))</f>
        <v>g pollutant</v>
      </c>
      <c r="I5855" t="str">
        <f t="shared" si="182"/>
        <v>F gases</v>
      </c>
      <c r="J5855" t="e">
        <f>INDEX(NoSettings!$C:$C,MATCH(EPS!$A5855,NoSettings!$A:$A,0))</f>
        <v>#N/A</v>
      </c>
      <c r="K5855">
        <f>INDEX(GWP!$C$2:$C$13,MATCH(EPS!I5855,GWP!$B$2:$B$13,0))</f>
        <v>1</v>
      </c>
      <c r="L5855" s="4" t="e">
        <f t="shared" si="183"/>
        <v>#N/A</v>
      </c>
    </row>
    <row r="5856" spans="1:12">
      <c r="A5856" t="s">
        <v>3227</v>
      </c>
      <c r="B5856" t="s">
        <v>2878</v>
      </c>
      <c r="C5856" t="s">
        <v>1723</v>
      </c>
      <c r="D5856" t="s">
        <v>3248</v>
      </c>
      <c r="E5856" t="s">
        <v>1702</v>
      </c>
      <c r="H5856" t="str">
        <f>INDEX('Vensim Variables'!$B:$B,MATCH(EPS!$B5856,'Vensim Variables'!$A:$A,0))</f>
        <v>g pollutant</v>
      </c>
      <c r="I5856" t="str">
        <f t="shared" si="182"/>
        <v>CO2</v>
      </c>
      <c r="J5856" t="e">
        <f>INDEX(NoSettings!$C:$C,MATCH(EPS!$A5856,NoSettings!$A:$A,0))</f>
        <v>#N/A</v>
      </c>
      <c r="K5856">
        <f>INDEX(GWP!$C$2:$C$13,MATCH(EPS!I5856,GWP!$B$2:$B$13,0))</f>
        <v>1</v>
      </c>
      <c r="L5856" s="4" t="e">
        <f t="shared" si="183"/>
        <v>#N/A</v>
      </c>
    </row>
    <row r="5857" spans="1:12">
      <c r="A5857" t="s">
        <v>3228</v>
      </c>
      <c r="B5857" t="s">
        <v>2878</v>
      </c>
      <c r="C5857" t="s">
        <v>1723</v>
      </c>
      <c r="D5857" t="s">
        <v>3248</v>
      </c>
      <c r="E5857" t="s">
        <v>1705</v>
      </c>
      <c r="H5857" t="str">
        <f>INDEX('Vensim Variables'!$B:$B,MATCH(EPS!$B5857,'Vensim Variables'!$A:$A,0))</f>
        <v>g pollutant</v>
      </c>
      <c r="I5857" t="str">
        <f t="shared" si="182"/>
        <v>VOC</v>
      </c>
      <c r="J5857" t="e">
        <f>INDEX(NoSettings!$C:$C,MATCH(EPS!$A5857,NoSettings!$A:$A,0))</f>
        <v>#N/A</v>
      </c>
      <c r="K5857">
        <f>INDEX(GWP!$C$2:$C$13,MATCH(EPS!I5857,GWP!$B$2:$B$13,0))</f>
        <v>0</v>
      </c>
      <c r="L5857" s="4" t="e">
        <f t="shared" si="183"/>
        <v>#N/A</v>
      </c>
    </row>
    <row r="5858" spans="1:12">
      <c r="A5858" t="s">
        <v>3229</v>
      </c>
      <c r="B5858" t="s">
        <v>2878</v>
      </c>
      <c r="C5858" t="s">
        <v>1723</v>
      </c>
      <c r="D5858" t="s">
        <v>3248</v>
      </c>
      <c r="E5858" t="s">
        <v>1706</v>
      </c>
      <c r="H5858" t="str">
        <f>INDEX('Vensim Variables'!$B:$B,MATCH(EPS!$B5858,'Vensim Variables'!$A:$A,0))</f>
        <v>g pollutant</v>
      </c>
      <c r="I5858" t="str">
        <f t="shared" si="182"/>
        <v>CO</v>
      </c>
      <c r="J5858" t="e">
        <f>INDEX(NoSettings!$C:$C,MATCH(EPS!$A5858,NoSettings!$A:$A,0))</f>
        <v>#N/A</v>
      </c>
      <c r="K5858">
        <f>INDEX(GWP!$C$2:$C$13,MATCH(EPS!I5858,GWP!$B$2:$B$13,0))</f>
        <v>0</v>
      </c>
      <c r="L5858" s="4" t="e">
        <f t="shared" si="183"/>
        <v>#N/A</v>
      </c>
    </row>
    <row r="5859" spans="1:12">
      <c r="A5859" t="s">
        <v>3230</v>
      </c>
      <c r="B5859" t="s">
        <v>2878</v>
      </c>
      <c r="C5859" t="s">
        <v>1723</v>
      </c>
      <c r="D5859" t="s">
        <v>3248</v>
      </c>
      <c r="E5859" t="s">
        <v>1707</v>
      </c>
      <c r="H5859" t="str">
        <f>INDEX('Vensim Variables'!$B:$B,MATCH(EPS!$B5859,'Vensim Variables'!$A:$A,0))</f>
        <v>g pollutant</v>
      </c>
      <c r="I5859" t="str">
        <f t="shared" si="182"/>
        <v>NOx</v>
      </c>
      <c r="J5859" t="e">
        <f>INDEX(NoSettings!$C:$C,MATCH(EPS!$A5859,NoSettings!$A:$A,0))</f>
        <v>#N/A</v>
      </c>
      <c r="K5859">
        <f>INDEX(GWP!$C$2:$C$13,MATCH(EPS!I5859,GWP!$B$2:$B$13,0))</f>
        <v>0</v>
      </c>
      <c r="L5859" s="4" t="e">
        <f t="shared" si="183"/>
        <v>#N/A</v>
      </c>
    </row>
    <row r="5860" spans="1:12">
      <c r="A5860" t="s">
        <v>3231</v>
      </c>
      <c r="B5860" t="s">
        <v>2878</v>
      </c>
      <c r="C5860" t="s">
        <v>1723</v>
      </c>
      <c r="D5860" t="s">
        <v>3248</v>
      </c>
      <c r="E5860" t="s">
        <v>1708</v>
      </c>
      <c r="H5860" t="str">
        <f>INDEX('Vensim Variables'!$B:$B,MATCH(EPS!$B5860,'Vensim Variables'!$A:$A,0))</f>
        <v>g pollutant</v>
      </c>
      <c r="I5860" t="str">
        <f t="shared" si="182"/>
        <v>PM10</v>
      </c>
      <c r="J5860" t="e">
        <f>INDEX(NoSettings!$C:$C,MATCH(EPS!$A5860,NoSettings!$A:$A,0))</f>
        <v>#N/A</v>
      </c>
      <c r="K5860">
        <f>INDEX(GWP!$C$2:$C$13,MATCH(EPS!I5860,GWP!$B$2:$B$13,0))</f>
        <v>0</v>
      </c>
      <c r="L5860" s="4" t="e">
        <f t="shared" si="183"/>
        <v>#N/A</v>
      </c>
    </row>
    <row r="5861" spans="1:12">
      <c r="A5861" t="s">
        <v>3232</v>
      </c>
      <c r="B5861" t="s">
        <v>2878</v>
      </c>
      <c r="C5861" t="s">
        <v>1723</v>
      </c>
      <c r="D5861" t="s">
        <v>3248</v>
      </c>
      <c r="E5861" t="s">
        <v>1709</v>
      </c>
      <c r="H5861" t="str">
        <f>INDEX('Vensim Variables'!$B:$B,MATCH(EPS!$B5861,'Vensim Variables'!$A:$A,0))</f>
        <v>g pollutant</v>
      </c>
      <c r="I5861" t="str">
        <f t="shared" si="182"/>
        <v>PM25</v>
      </c>
      <c r="J5861" t="e">
        <f>INDEX(NoSettings!$C:$C,MATCH(EPS!$A5861,NoSettings!$A:$A,0))</f>
        <v>#N/A</v>
      </c>
      <c r="K5861">
        <f>INDEX(GWP!$C$2:$C$13,MATCH(EPS!I5861,GWP!$B$2:$B$13,0))</f>
        <v>0</v>
      </c>
      <c r="L5861" s="4" t="e">
        <f t="shared" si="183"/>
        <v>#N/A</v>
      </c>
    </row>
    <row r="5862" spans="1:12">
      <c r="A5862" t="s">
        <v>3233</v>
      </c>
      <c r="B5862" t="s">
        <v>2878</v>
      </c>
      <c r="C5862" t="s">
        <v>1723</v>
      </c>
      <c r="D5862" t="s">
        <v>3248</v>
      </c>
      <c r="E5862" t="s">
        <v>1710</v>
      </c>
      <c r="H5862" t="str">
        <f>INDEX('Vensim Variables'!$B:$B,MATCH(EPS!$B5862,'Vensim Variables'!$A:$A,0))</f>
        <v>g pollutant</v>
      </c>
      <c r="I5862" t="str">
        <f t="shared" si="182"/>
        <v>SOx</v>
      </c>
      <c r="J5862" t="e">
        <f>INDEX(NoSettings!$C:$C,MATCH(EPS!$A5862,NoSettings!$A:$A,0))</f>
        <v>#N/A</v>
      </c>
      <c r="K5862">
        <f>INDEX(GWP!$C$2:$C$13,MATCH(EPS!I5862,GWP!$B$2:$B$13,0))</f>
        <v>0</v>
      </c>
      <c r="L5862" s="4" t="e">
        <f t="shared" si="183"/>
        <v>#N/A</v>
      </c>
    </row>
    <row r="5863" spans="1:12">
      <c r="A5863" t="s">
        <v>3234</v>
      </c>
      <c r="B5863" t="s">
        <v>2878</v>
      </c>
      <c r="C5863" t="s">
        <v>1723</v>
      </c>
      <c r="D5863" t="s">
        <v>3248</v>
      </c>
      <c r="E5863" t="s">
        <v>1711</v>
      </c>
      <c r="H5863" t="str">
        <f>INDEX('Vensim Variables'!$B:$B,MATCH(EPS!$B5863,'Vensim Variables'!$A:$A,0))</f>
        <v>g pollutant</v>
      </c>
      <c r="I5863" t="str">
        <f t="shared" si="182"/>
        <v>BC</v>
      </c>
      <c r="J5863" t="e">
        <f>INDEX(NoSettings!$C:$C,MATCH(EPS!$A5863,NoSettings!$A:$A,0))</f>
        <v>#N/A</v>
      </c>
      <c r="K5863">
        <f>INDEX(GWP!$C$2:$C$13,MATCH(EPS!I5863,GWP!$B$2:$B$13,0))</f>
        <v>0</v>
      </c>
      <c r="L5863" s="4" t="e">
        <f t="shared" si="183"/>
        <v>#N/A</v>
      </c>
    </row>
    <row r="5864" spans="1:12">
      <c r="A5864" t="s">
        <v>3235</v>
      </c>
      <c r="B5864" t="s">
        <v>2878</v>
      </c>
      <c r="C5864" t="s">
        <v>1723</v>
      </c>
      <c r="D5864" t="s">
        <v>3248</v>
      </c>
      <c r="E5864" t="s">
        <v>1712</v>
      </c>
      <c r="H5864" t="str">
        <f>INDEX('Vensim Variables'!$B:$B,MATCH(EPS!$B5864,'Vensim Variables'!$A:$A,0))</f>
        <v>g pollutant</v>
      </c>
      <c r="I5864" t="str">
        <f t="shared" si="182"/>
        <v>OC</v>
      </c>
      <c r="J5864" t="e">
        <f>INDEX(NoSettings!$C:$C,MATCH(EPS!$A5864,NoSettings!$A:$A,0))</f>
        <v>#N/A</v>
      </c>
      <c r="K5864">
        <f>INDEX(GWP!$C$2:$C$13,MATCH(EPS!I5864,GWP!$B$2:$B$13,0))</f>
        <v>0</v>
      </c>
      <c r="L5864" s="4" t="e">
        <f t="shared" si="183"/>
        <v>#N/A</v>
      </c>
    </row>
    <row r="5865" spans="1:12">
      <c r="A5865" t="s">
        <v>3236</v>
      </c>
      <c r="B5865" t="s">
        <v>2878</v>
      </c>
      <c r="C5865" t="s">
        <v>1723</v>
      </c>
      <c r="D5865" t="s">
        <v>3248</v>
      </c>
      <c r="E5865" t="s">
        <v>1713</v>
      </c>
      <c r="H5865" t="str">
        <f>INDEX('Vensim Variables'!$B:$B,MATCH(EPS!$B5865,'Vensim Variables'!$A:$A,0))</f>
        <v>g pollutant</v>
      </c>
      <c r="I5865" t="str">
        <f t="shared" si="182"/>
        <v>CH4</v>
      </c>
      <c r="J5865" t="e">
        <f>INDEX(NoSettings!$C:$C,MATCH(EPS!$A5865,NoSettings!$A:$A,0))</f>
        <v>#N/A</v>
      </c>
      <c r="K5865">
        <f>INDEX(GWP!$C$2:$C$13,MATCH(EPS!I5865,GWP!$B$2:$B$13,0))</f>
        <v>28</v>
      </c>
      <c r="L5865" s="4" t="e">
        <f t="shared" si="183"/>
        <v>#N/A</v>
      </c>
    </row>
    <row r="5866" spans="1:12">
      <c r="A5866" t="s">
        <v>3237</v>
      </c>
      <c r="B5866" t="s">
        <v>2878</v>
      </c>
      <c r="C5866" t="s">
        <v>1723</v>
      </c>
      <c r="D5866" t="s">
        <v>3248</v>
      </c>
      <c r="E5866" t="s">
        <v>1714</v>
      </c>
      <c r="H5866" t="str">
        <f>INDEX('Vensim Variables'!$B:$B,MATCH(EPS!$B5866,'Vensim Variables'!$A:$A,0))</f>
        <v>g pollutant</v>
      </c>
      <c r="I5866" t="str">
        <f t="shared" si="182"/>
        <v>N2O</v>
      </c>
      <c r="J5866" t="e">
        <f>INDEX(NoSettings!$C:$C,MATCH(EPS!$A5866,NoSettings!$A:$A,0))</f>
        <v>#N/A</v>
      </c>
      <c r="K5866">
        <f>INDEX(GWP!$C$2:$C$13,MATCH(EPS!I5866,GWP!$B$2:$B$13,0))</f>
        <v>265</v>
      </c>
      <c r="L5866" s="4" t="e">
        <f t="shared" si="183"/>
        <v>#N/A</v>
      </c>
    </row>
    <row r="5867" spans="1:12">
      <c r="A5867" t="s">
        <v>3238</v>
      </c>
      <c r="B5867" t="s">
        <v>2878</v>
      </c>
      <c r="C5867" t="s">
        <v>1723</v>
      </c>
      <c r="D5867" t="s">
        <v>3248</v>
      </c>
      <c r="E5867" t="s">
        <v>1715</v>
      </c>
      <c r="H5867" t="str">
        <f>INDEX('Vensim Variables'!$B:$B,MATCH(EPS!$B5867,'Vensim Variables'!$A:$A,0))</f>
        <v>g pollutant</v>
      </c>
      <c r="I5867" t="str">
        <f t="shared" si="182"/>
        <v>F gases</v>
      </c>
      <c r="J5867" t="e">
        <f>INDEX(NoSettings!$C:$C,MATCH(EPS!$A5867,NoSettings!$A:$A,0))</f>
        <v>#N/A</v>
      </c>
      <c r="K5867">
        <f>INDEX(GWP!$C$2:$C$13,MATCH(EPS!I5867,GWP!$B$2:$B$13,0))</f>
        <v>1</v>
      </c>
      <c r="L5867" s="4" t="e">
        <f t="shared" si="183"/>
        <v>#N/A</v>
      </c>
    </row>
    <row r="5868" spans="1:12">
      <c r="A5868" t="s">
        <v>7</v>
      </c>
      <c r="B5868" t="s">
        <v>1700</v>
      </c>
      <c r="C5868" t="s">
        <v>1768</v>
      </c>
      <c r="H5868" t="str">
        <f>INDEX('Vensim Variables'!$B:$B,MATCH(EPS!$B5868,'Vensim Variables'!$A:$A,0))</f>
        <v>MMTCO2e</v>
      </c>
      <c r="I5868" t="str">
        <f t="shared" si="182"/>
        <v>NA</v>
      </c>
      <c r="J5868" t="e">
        <f>INDEX(NoSettings!$C:$C,MATCH(EPS!$A5868,NoSettings!$A:$A,0))</f>
        <v>#N/A</v>
      </c>
      <c r="K5868" t="e">
        <f>INDEX(GWP!$C$2:$C$13,MATCH(EPS!I5868,GWP!$B$2:$B$13,0))</f>
        <v>#N/A</v>
      </c>
      <c r="L5868" s="4" t="e">
        <f t="shared" si="183"/>
        <v>#N/A</v>
      </c>
    </row>
    <row r="5869" spans="1:12">
      <c r="A5869" t="s">
        <v>8</v>
      </c>
      <c r="B5869" t="s">
        <v>1700</v>
      </c>
      <c r="C5869" t="s">
        <v>1769</v>
      </c>
      <c r="H5869" t="str">
        <f>INDEX('Vensim Variables'!$B:$B,MATCH(EPS!$B5869,'Vensim Variables'!$A:$A,0))</f>
        <v>MMTCO2e</v>
      </c>
      <c r="I5869" t="str">
        <f t="shared" si="182"/>
        <v>NA</v>
      </c>
      <c r="J5869" t="e">
        <f>INDEX(NoSettings!$C:$C,MATCH(EPS!$A5869,NoSettings!$A:$A,0))</f>
        <v>#N/A</v>
      </c>
      <c r="K5869" t="e">
        <f>INDEX(GWP!$C$2:$C$13,MATCH(EPS!I5869,GWP!$B$2:$B$13,0))</f>
        <v>#N/A</v>
      </c>
      <c r="L5869" s="4" t="e">
        <f t="shared" si="183"/>
        <v>#N/A</v>
      </c>
    </row>
    <row r="5870" spans="1:12">
      <c r="A5870" t="s">
        <v>6994</v>
      </c>
      <c r="B5870" t="s">
        <v>1700</v>
      </c>
      <c r="C5870" t="s">
        <v>2842</v>
      </c>
      <c r="H5870" t="str">
        <f>INDEX('Vensim Variables'!$B:$B,MATCH(EPS!$B5870,'Vensim Variables'!$A:$A,0))</f>
        <v>MMTCO2e</v>
      </c>
      <c r="I5870" t="str">
        <f t="shared" si="182"/>
        <v>NA</v>
      </c>
      <c r="J5870" t="e">
        <f>INDEX(NoSettings!$C:$C,MATCH(EPS!$A5870,NoSettings!$A:$A,0))</f>
        <v>#N/A</v>
      </c>
      <c r="K5870" t="e">
        <f>INDEX(GWP!$C$2:$C$13,MATCH(EPS!I5870,GWP!$B$2:$B$13,0))</f>
        <v>#N/A</v>
      </c>
      <c r="L5870" s="4" t="e">
        <f t="shared" si="183"/>
        <v>#N/A</v>
      </c>
    </row>
    <row r="5871" spans="1:12">
      <c r="A5871" t="s">
        <v>6995</v>
      </c>
      <c r="B5871" t="s">
        <v>1700</v>
      </c>
      <c r="C5871" t="s">
        <v>2843</v>
      </c>
      <c r="H5871" t="str">
        <f>INDEX('Vensim Variables'!$B:$B,MATCH(EPS!$B5871,'Vensim Variables'!$A:$A,0))</f>
        <v>MMTCO2e</v>
      </c>
      <c r="I5871" t="str">
        <f t="shared" si="182"/>
        <v>NA</v>
      </c>
      <c r="J5871" t="e">
        <f>INDEX(NoSettings!$C:$C,MATCH(EPS!$A5871,NoSettings!$A:$A,0))</f>
        <v>#N/A</v>
      </c>
      <c r="K5871" t="e">
        <f>INDEX(GWP!$C$2:$C$13,MATCH(EPS!I5871,GWP!$B$2:$B$13,0))</f>
        <v>#N/A</v>
      </c>
      <c r="L5871" s="4" t="e">
        <f t="shared" si="183"/>
        <v>#N/A</v>
      </c>
    </row>
    <row r="5872" spans="1:12">
      <c r="A5872" t="s">
        <v>6996</v>
      </c>
      <c r="B5872" t="s">
        <v>1700</v>
      </c>
      <c r="C5872" t="s">
        <v>2844</v>
      </c>
      <c r="H5872" t="str">
        <f>INDEX('Vensim Variables'!$B:$B,MATCH(EPS!$B5872,'Vensim Variables'!$A:$A,0))</f>
        <v>MMTCO2e</v>
      </c>
      <c r="I5872" t="str">
        <f t="shared" si="182"/>
        <v>NA</v>
      </c>
      <c r="J5872" t="e">
        <f>INDEX(NoSettings!$C:$C,MATCH(EPS!$A5872,NoSettings!$A:$A,0))</f>
        <v>#N/A</v>
      </c>
      <c r="K5872" t="e">
        <f>INDEX(GWP!$C$2:$C$13,MATCH(EPS!I5872,GWP!$B$2:$B$13,0))</f>
        <v>#N/A</v>
      </c>
      <c r="L5872" s="4" t="e">
        <f t="shared" si="183"/>
        <v>#N/A</v>
      </c>
    </row>
    <row r="5873" spans="1:12">
      <c r="A5873" t="s">
        <v>9</v>
      </c>
      <c r="B5873" t="s">
        <v>1700</v>
      </c>
      <c r="C5873" t="s">
        <v>1770</v>
      </c>
      <c r="H5873" t="str">
        <f>INDEX('Vensim Variables'!$B:$B,MATCH(EPS!$B5873,'Vensim Variables'!$A:$A,0))</f>
        <v>MMTCO2e</v>
      </c>
      <c r="I5873" t="str">
        <f t="shared" si="182"/>
        <v>NA</v>
      </c>
      <c r="J5873" t="e">
        <f>INDEX(NoSettings!$C:$C,MATCH(EPS!$A5873,NoSettings!$A:$A,0))</f>
        <v>#N/A</v>
      </c>
      <c r="K5873" t="e">
        <f>INDEX(GWP!$C$2:$C$13,MATCH(EPS!I5873,GWP!$B$2:$B$13,0))</f>
        <v>#N/A</v>
      </c>
      <c r="L5873" s="4" t="e">
        <f t="shared" si="183"/>
        <v>#N/A</v>
      </c>
    </row>
    <row r="5874" spans="1:12">
      <c r="A5874" t="s">
        <v>10</v>
      </c>
      <c r="B5874" t="s">
        <v>1700</v>
      </c>
      <c r="C5874" t="s">
        <v>1771</v>
      </c>
      <c r="H5874" t="str">
        <f>INDEX('Vensim Variables'!$B:$B,MATCH(EPS!$B5874,'Vensim Variables'!$A:$A,0))</f>
        <v>MMTCO2e</v>
      </c>
      <c r="I5874" t="str">
        <f t="shared" si="182"/>
        <v>NA</v>
      </c>
      <c r="J5874" t="e">
        <f>INDEX(NoSettings!$C:$C,MATCH(EPS!$A5874,NoSettings!$A:$A,0))</f>
        <v>#N/A</v>
      </c>
      <c r="K5874" t="e">
        <f>INDEX(GWP!$C$2:$C$13,MATCH(EPS!I5874,GWP!$B$2:$B$13,0))</f>
        <v>#N/A</v>
      </c>
      <c r="L5874" s="4" t="e">
        <f t="shared" si="183"/>
        <v>#N/A</v>
      </c>
    </row>
    <row r="5875" spans="1:12">
      <c r="A5875" t="s">
        <v>11</v>
      </c>
      <c r="B5875" t="s">
        <v>1700</v>
      </c>
      <c r="C5875" t="s">
        <v>1772</v>
      </c>
      <c r="H5875" t="str">
        <f>INDEX('Vensim Variables'!$B:$B,MATCH(EPS!$B5875,'Vensim Variables'!$A:$A,0))</f>
        <v>MMTCO2e</v>
      </c>
      <c r="I5875" t="str">
        <f t="shared" si="182"/>
        <v>NA</v>
      </c>
      <c r="J5875" t="e">
        <f>INDEX(NoSettings!$C:$C,MATCH(EPS!$A5875,NoSettings!$A:$A,0))</f>
        <v>#N/A</v>
      </c>
      <c r="K5875" t="e">
        <f>INDEX(GWP!$C$2:$C$13,MATCH(EPS!I5875,GWP!$B$2:$B$13,0))</f>
        <v>#N/A</v>
      </c>
      <c r="L5875" s="4" t="e">
        <f t="shared" si="183"/>
        <v>#N/A</v>
      </c>
    </row>
  </sheetData>
  <autoFilter ref="A1:N5875" xr:uid="{00000000-0001-0000-0800-000000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sheetPr>
  <dimension ref="A1:E13"/>
  <sheetViews>
    <sheetView workbookViewId="0"/>
  </sheetViews>
  <sheetFormatPr defaultRowHeight="15"/>
  <sheetData>
    <row r="1" spans="1:5">
      <c r="A1" t="s">
        <v>6988</v>
      </c>
      <c r="B1" t="s">
        <v>1783</v>
      </c>
      <c r="C1" t="s">
        <v>1784</v>
      </c>
      <c r="D1" t="s">
        <v>6991</v>
      </c>
      <c r="E1" t="s">
        <v>6989</v>
      </c>
    </row>
    <row r="2" spans="1:5">
      <c r="A2" t="s">
        <v>6990</v>
      </c>
      <c r="B2" t="s">
        <v>1702</v>
      </c>
      <c r="C2">
        <f>INDEX(D2:E2,MATCH(Overview!$B$29,GWP!$D$1:$E$1,0))</f>
        <v>1</v>
      </c>
      <c r="D2">
        <v>1</v>
      </c>
      <c r="E2">
        <v>1</v>
      </c>
    </row>
    <row r="3" spans="1:5">
      <c r="A3" t="s">
        <v>6990</v>
      </c>
      <c r="B3" t="s">
        <v>1705</v>
      </c>
      <c r="C3">
        <v>0</v>
      </c>
      <c r="D3">
        <v>5</v>
      </c>
      <c r="E3">
        <v>5</v>
      </c>
    </row>
    <row r="4" spans="1:5">
      <c r="A4" t="s">
        <v>6990</v>
      </c>
      <c r="B4" t="s">
        <v>1706</v>
      </c>
      <c r="C4">
        <v>0</v>
      </c>
      <c r="D4">
        <v>1.8</v>
      </c>
      <c r="E4">
        <v>1.8</v>
      </c>
    </row>
    <row r="5" spans="1:5">
      <c r="A5" t="s">
        <v>6990</v>
      </c>
      <c r="B5" t="s">
        <v>1707</v>
      </c>
      <c r="C5">
        <v>0</v>
      </c>
      <c r="D5">
        <v>-8.1999999999999993</v>
      </c>
      <c r="E5">
        <v>-8.1999999999999993</v>
      </c>
    </row>
    <row r="6" spans="1:5">
      <c r="A6" t="s">
        <v>6990</v>
      </c>
      <c r="B6" t="s">
        <v>1708</v>
      </c>
      <c r="C6">
        <v>0</v>
      </c>
      <c r="D6" s="58">
        <v>0</v>
      </c>
      <c r="E6" s="58">
        <v>0</v>
      </c>
    </row>
    <row r="7" spans="1:5">
      <c r="A7" t="s">
        <v>6990</v>
      </c>
      <c r="B7" t="s">
        <v>1709</v>
      </c>
      <c r="C7">
        <v>0</v>
      </c>
      <c r="D7" s="58">
        <v>0</v>
      </c>
      <c r="E7" s="58">
        <v>0</v>
      </c>
    </row>
    <row r="8" spans="1:5">
      <c r="A8" t="s">
        <v>6990</v>
      </c>
      <c r="B8" t="s">
        <v>1710</v>
      </c>
      <c r="C8">
        <v>0</v>
      </c>
      <c r="D8" s="58">
        <v>0</v>
      </c>
      <c r="E8" s="58">
        <v>0</v>
      </c>
    </row>
    <row r="9" spans="1:5">
      <c r="A9" t="s">
        <v>6990</v>
      </c>
      <c r="B9" t="s">
        <v>1711</v>
      </c>
      <c r="C9">
        <v>0</v>
      </c>
      <c r="D9">
        <v>345</v>
      </c>
      <c r="E9">
        <v>345</v>
      </c>
    </row>
    <row r="10" spans="1:5">
      <c r="A10" t="s">
        <v>6990</v>
      </c>
      <c r="B10" t="s">
        <v>1712</v>
      </c>
      <c r="C10">
        <v>0</v>
      </c>
      <c r="D10">
        <v>-46</v>
      </c>
      <c r="E10">
        <v>-46</v>
      </c>
    </row>
    <row r="11" spans="1:5">
      <c r="A11" t="s">
        <v>6990</v>
      </c>
      <c r="B11" t="s">
        <v>1713</v>
      </c>
      <c r="C11">
        <f>INDEX(D11:E11,MATCH(Overview!$B$29,GWP!$D$1:$E$1,0))</f>
        <v>28</v>
      </c>
      <c r="D11">
        <v>25</v>
      </c>
      <c r="E11">
        <v>28</v>
      </c>
    </row>
    <row r="12" spans="1:5">
      <c r="A12" t="s">
        <v>6990</v>
      </c>
      <c r="B12" t="s">
        <v>1714</v>
      </c>
      <c r="C12">
        <f>INDEX(D12:E12,MATCH(Overview!$B$29,GWP!$D$1:$E$1,0))</f>
        <v>265</v>
      </c>
      <c r="D12">
        <v>298</v>
      </c>
      <c r="E12">
        <v>265</v>
      </c>
    </row>
    <row r="13" spans="1:5">
      <c r="A13" t="s">
        <v>6990</v>
      </c>
      <c r="B13" t="s">
        <v>1715</v>
      </c>
      <c r="C13">
        <f>INDEX(D13:E13,MATCH(Overview!$B$29,GWP!$D$1:$E$1,0))</f>
        <v>1</v>
      </c>
      <c r="D13">
        <v>1</v>
      </c>
      <c r="E13">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tabColor theme="8"/>
  </sheetPr>
  <dimension ref="A1:AF8670"/>
  <sheetViews>
    <sheetView topLeftCell="A6262" workbookViewId="0">
      <selection activeCell="A6283" sqref="A6283"/>
    </sheetView>
  </sheetViews>
  <sheetFormatPr defaultRowHeight="15"/>
  <cols>
    <col min="1" max="1" width="36.42578125" customWidth="1"/>
  </cols>
  <sheetData>
    <row r="1" spans="1:32">
      <c r="A1" t="s">
        <v>18</v>
      </c>
      <c r="B1" t="s">
        <v>19</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10764</v>
      </c>
      <c r="B2" t="s">
        <v>19</v>
      </c>
      <c r="C2" s="2">
        <v>5033080000000</v>
      </c>
      <c r="D2" s="2">
        <v>5107630000000</v>
      </c>
      <c r="E2" s="2">
        <v>5149520000000</v>
      </c>
      <c r="F2" s="2">
        <v>5177180000000</v>
      </c>
      <c r="G2" s="2">
        <v>5197580000000</v>
      </c>
      <c r="H2" s="2">
        <v>5219870000000</v>
      </c>
      <c r="I2" s="2">
        <v>5244230000000</v>
      </c>
      <c r="J2" s="2">
        <v>5267350000000</v>
      </c>
      <c r="K2" s="2">
        <v>5279750000000</v>
      </c>
      <c r="L2" s="2">
        <v>5289290000000</v>
      </c>
      <c r="M2" s="2">
        <v>5297260000000</v>
      </c>
      <c r="N2" s="2">
        <v>5301330000000</v>
      </c>
      <c r="O2" s="2">
        <v>5309780000000</v>
      </c>
      <c r="P2" s="2">
        <v>5326640000000</v>
      </c>
      <c r="Q2" s="2">
        <v>5349100000000</v>
      </c>
      <c r="R2" s="2">
        <v>5371080000000</v>
      </c>
      <c r="S2" s="2">
        <v>5395120000000</v>
      </c>
      <c r="T2" s="2">
        <v>5418030000000</v>
      </c>
      <c r="U2" s="2">
        <v>5439810000000</v>
      </c>
      <c r="V2" s="2">
        <v>5459120000000</v>
      </c>
      <c r="W2" s="2">
        <v>5476660000000</v>
      </c>
      <c r="X2" s="2">
        <v>5491860000000</v>
      </c>
      <c r="Y2" s="2">
        <v>5507020000000</v>
      </c>
      <c r="Z2" s="2">
        <v>5525480000000</v>
      </c>
      <c r="AA2" s="2">
        <v>5546810000000</v>
      </c>
      <c r="AB2" s="2">
        <v>5569690000000</v>
      </c>
      <c r="AC2" s="2">
        <v>5594440000000</v>
      </c>
    </row>
    <row r="3" spans="1:32">
      <c r="A3" t="s">
        <v>10765</v>
      </c>
      <c r="B3" t="s">
        <v>19</v>
      </c>
      <c r="C3" s="2">
        <v>235404000000</v>
      </c>
      <c r="D3" s="2">
        <v>235276000000</v>
      </c>
      <c r="E3" s="2">
        <v>234395000000</v>
      </c>
      <c r="F3" s="2">
        <v>233897000000</v>
      </c>
      <c r="G3" s="2">
        <v>233280000000</v>
      </c>
      <c r="H3" s="2">
        <v>233462000000</v>
      </c>
      <c r="I3" s="2">
        <v>234200000000</v>
      </c>
      <c r="J3" s="2">
        <v>234947000000</v>
      </c>
      <c r="K3" s="2">
        <v>235915000000</v>
      </c>
      <c r="L3" s="2">
        <v>236939000000</v>
      </c>
      <c r="M3" s="2">
        <v>238190000000</v>
      </c>
      <c r="N3" s="2">
        <v>239504000000</v>
      </c>
      <c r="O3" s="2">
        <v>240992000000</v>
      </c>
      <c r="P3" s="2">
        <v>242562000000</v>
      </c>
      <c r="Q3" s="2">
        <v>244150000000</v>
      </c>
      <c r="R3" s="2">
        <v>245680000000</v>
      </c>
      <c r="S3" s="2">
        <v>247410000000</v>
      </c>
      <c r="T3" s="2">
        <v>248998000000</v>
      </c>
      <c r="U3" s="2">
        <v>250579000000</v>
      </c>
      <c r="V3" s="2">
        <v>251910000000</v>
      </c>
      <c r="W3" s="2">
        <v>253215000000</v>
      </c>
      <c r="X3" s="2">
        <v>254703000000</v>
      </c>
      <c r="Y3" s="2">
        <v>256234000000</v>
      </c>
      <c r="Z3" s="2">
        <v>258320000000</v>
      </c>
      <c r="AA3" s="2">
        <v>260231000000</v>
      </c>
      <c r="AB3" s="2">
        <v>261922000000</v>
      </c>
      <c r="AC3" s="2">
        <v>263393000000</v>
      </c>
      <c r="AD3" s="2"/>
      <c r="AE3" s="2"/>
      <c r="AF3" s="2"/>
    </row>
    <row r="4" spans="1:32">
      <c r="A4" t="s">
        <v>10766</v>
      </c>
      <c r="B4" t="s">
        <v>19</v>
      </c>
      <c r="C4" s="2">
        <v>382343000000</v>
      </c>
      <c r="D4" s="2">
        <v>394082000000</v>
      </c>
      <c r="E4" s="2">
        <v>401586000000</v>
      </c>
      <c r="F4" s="2">
        <v>406362000000</v>
      </c>
      <c r="G4" s="2">
        <v>409848000000</v>
      </c>
      <c r="H4" s="2">
        <v>412376000000</v>
      </c>
      <c r="I4" s="2">
        <v>414157000000</v>
      </c>
      <c r="J4" s="2">
        <v>415157000000</v>
      </c>
      <c r="K4" s="2">
        <v>415655000000</v>
      </c>
      <c r="L4" s="2">
        <v>415941000000</v>
      </c>
      <c r="M4" s="2">
        <v>416240000000</v>
      </c>
      <c r="N4" s="2">
        <v>416284000000</v>
      </c>
      <c r="O4" s="2">
        <v>416193000000</v>
      </c>
      <c r="P4" s="2">
        <v>416073000000</v>
      </c>
      <c r="Q4" s="2">
        <v>415709000000</v>
      </c>
      <c r="R4" s="2">
        <v>415230000000</v>
      </c>
      <c r="S4" s="2">
        <v>414622000000</v>
      </c>
      <c r="T4" s="2">
        <v>413899000000</v>
      </c>
      <c r="U4" s="2">
        <v>413050000000</v>
      </c>
      <c r="V4" s="2">
        <v>412159000000</v>
      </c>
      <c r="W4" s="2">
        <v>411161000000</v>
      </c>
      <c r="X4" s="2">
        <v>410152000000</v>
      </c>
      <c r="Y4" s="2">
        <v>409019000000</v>
      </c>
      <c r="Z4" s="2">
        <v>407820000000</v>
      </c>
      <c r="AA4" s="2">
        <v>406630000000</v>
      </c>
      <c r="AB4" s="2">
        <v>405442000000</v>
      </c>
      <c r="AC4" s="2">
        <v>404367000000</v>
      </c>
      <c r="AD4" s="2"/>
      <c r="AE4" s="2"/>
      <c r="AF4" s="2"/>
    </row>
    <row r="5" spans="1:32">
      <c r="A5" t="s">
        <v>10767</v>
      </c>
      <c r="B5" t="s">
        <v>19</v>
      </c>
      <c r="C5" s="2">
        <v>3174200000000</v>
      </c>
      <c r="D5" s="2">
        <v>3252010000000</v>
      </c>
      <c r="E5" s="2">
        <v>3309140000000</v>
      </c>
      <c r="F5" s="2">
        <v>3362890000000</v>
      </c>
      <c r="G5" s="2">
        <v>3401350000000</v>
      </c>
      <c r="H5" s="2">
        <v>3436510000000</v>
      </c>
      <c r="I5" s="2">
        <v>3468370000000</v>
      </c>
      <c r="J5" s="2">
        <v>3491960000000</v>
      </c>
      <c r="K5" s="2">
        <v>3514050000000</v>
      </c>
      <c r="L5" s="2">
        <v>3531480000000</v>
      </c>
      <c r="M5" s="2">
        <v>3550940000000</v>
      </c>
      <c r="N5" s="2">
        <v>3569640000000</v>
      </c>
      <c r="O5" s="2">
        <v>3592750000000</v>
      </c>
      <c r="P5" s="2">
        <v>3618460000000</v>
      </c>
      <c r="Q5" s="2">
        <v>3644180000000</v>
      </c>
      <c r="R5" s="2">
        <v>3665330000000</v>
      </c>
      <c r="S5" s="2">
        <v>3686990000000</v>
      </c>
      <c r="T5" s="2">
        <v>3707060000000</v>
      </c>
      <c r="U5" s="2">
        <v>3727160000000</v>
      </c>
      <c r="V5" s="2">
        <v>3743730000000</v>
      </c>
      <c r="W5" s="2">
        <v>3757170000000</v>
      </c>
      <c r="X5" s="2">
        <v>3771440000000</v>
      </c>
      <c r="Y5" s="2">
        <v>3782350000000</v>
      </c>
      <c r="Z5" s="2">
        <v>3806580000000</v>
      </c>
      <c r="AA5" s="2">
        <v>3831750000000</v>
      </c>
      <c r="AB5" s="2">
        <v>3854470000000</v>
      </c>
      <c r="AC5" s="2">
        <v>3871810000000</v>
      </c>
      <c r="AD5" s="2"/>
      <c r="AE5" s="2"/>
      <c r="AF5" s="2"/>
    </row>
    <row r="6" spans="1:32">
      <c r="A6" t="s">
        <v>10768</v>
      </c>
      <c r="B6" t="s">
        <v>19</v>
      </c>
      <c r="C6" s="2">
        <v>798901000000</v>
      </c>
      <c r="D6" s="2">
        <v>806457000000</v>
      </c>
      <c r="E6" s="2">
        <v>826467000000</v>
      </c>
      <c r="F6" s="2">
        <v>845062000000</v>
      </c>
      <c r="G6" s="2">
        <v>860502000000</v>
      </c>
      <c r="H6" s="2">
        <v>877191000000</v>
      </c>
      <c r="I6" s="2">
        <v>892491000000</v>
      </c>
      <c r="J6" s="2">
        <v>905210000000</v>
      </c>
      <c r="K6" s="2">
        <v>919889000000</v>
      </c>
      <c r="L6" s="2">
        <v>935575000000</v>
      </c>
      <c r="M6" s="2">
        <v>950686000000</v>
      </c>
      <c r="N6" s="2">
        <v>967305000000</v>
      </c>
      <c r="O6" s="2">
        <v>984233000000</v>
      </c>
      <c r="P6" s="2">
        <v>1002220000000</v>
      </c>
      <c r="Q6" s="2">
        <v>1021530000000</v>
      </c>
      <c r="R6" s="2">
        <v>1040880000000</v>
      </c>
      <c r="S6" s="2">
        <v>1060260000000</v>
      </c>
      <c r="T6" s="2">
        <v>1079300000000</v>
      </c>
      <c r="U6" s="2">
        <v>1099930000000</v>
      </c>
      <c r="V6" s="2">
        <v>1120130000000</v>
      </c>
      <c r="W6" s="2">
        <v>1139000000000</v>
      </c>
      <c r="X6" s="2">
        <v>1157510000000</v>
      </c>
      <c r="Y6" s="2">
        <v>1175710000000</v>
      </c>
      <c r="Z6" s="2">
        <v>1197010000000</v>
      </c>
      <c r="AA6" s="2">
        <v>1219740000000</v>
      </c>
      <c r="AB6" s="2">
        <v>1241520000000</v>
      </c>
      <c r="AC6" s="2">
        <v>1263020000000</v>
      </c>
    </row>
    <row r="7" spans="1:32">
      <c r="A7" t="s">
        <v>10769</v>
      </c>
      <c r="B7" t="s">
        <v>19</v>
      </c>
      <c r="C7" s="2">
        <v>51333800000</v>
      </c>
      <c r="D7" s="2">
        <v>51819300000</v>
      </c>
      <c r="E7" s="2">
        <v>53105100000</v>
      </c>
      <c r="F7" s="2">
        <v>54299900000</v>
      </c>
      <c r="G7" s="2">
        <v>55292000000</v>
      </c>
      <c r="H7" s="2">
        <v>56364400000</v>
      </c>
      <c r="I7" s="2">
        <v>57347400000</v>
      </c>
      <c r="J7" s="2">
        <v>58164700000</v>
      </c>
      <c r="K7" s="2">
        <v>59107900000</v>
      </c>
      <c r="L7" s="2">
        <v>60115800000</v>
      </c>
      <c r="M7" s="2">
        <v>61086800000</v>
      </c>
      <c r="N7" s="2">
        <v>62154600000</v>
      </c>
      <c r="O7" s="2">
        <v>63242400000</v>
      </c>
      <c r="P7" s="2">
        <v>64397900000</v>
      </c>
      <c r="Q7" s="2">
        <v>65639000000</v>
      </c>
      <c r="R7" s="2">
        <v>66882500000</v>
      </c>
      <c r="S7" s="2">
        <v>68127500000</v>
      </c>
      <c r="T7" s="2">
        <v>69351100000</v>
      </c>
      <c r="U7" s="2">
        <v>70676800000</v>
      </c>
      <c r="V7" s="2">
        <v>71974700000</v>
      </c>
      <c r="W7" s="2">
        <v>73186800000</v>
      </c>
      <c r="X7" s="2">
        <v>74376100000</v>
      </c>
      <c r="Y7" s="2">
        <v>75545500000</v>
      </c>
      <c r="Z7" s="2">
        <v>76914700000</v>
      </c>
      <c r="AA7" s="2">
        <v>78374800000</v>
      </c>
      <c r="AB7" s="2">
        <v>79774700000</v>
      </c>
      <c r="AC7" s="2">
        <v>81155900000</v>
      </c>
    </row>
    <row r="8" spans="1:32">
      <c r="A8" t="s">
        <v>10770</v>
      </c>
      <c r="B8" t="s">
        <v>19</v>
      </c>
      <c r="C8" s="2">
        <v>16564900000</v>
      </c>
      <c r="D8" s="2">
        <v>18418200000</v>
      </c>
      <c r="E8" s="2">
        <v>19837200000</v>
      </c>
      <c r="F8" s="2">
        <v>20926100000</v>
      </c>
      <c r="G8" s="2">
        <v>21775800000</v>
      </c>
      <c r="H8" s="2">
        <v>22507100000</v>
      </c>
      <c r="I8" s="2">
        <v>23113900000</v>
      </c>
      <c r="J8" s="2">
        <v>23590000000</v>
      </c>
      <c r="K8" s="2">
        <v>23980800000</v>
      </c>
      <c r="L8" s="2">
        <v>24301600000</v>
      </c>
      <c r="M8" s="2">
        <v>24617800000</v>
      </c>
      <c r="N8" s="2">
        <v>24871200000</v>
      </c>
      <c r="O8" s="2">
        <v>25114100000</v>
      </c>
      <c r="P8" s="2">
        <v>25376400000</v>
      </c>
      <c r="Q8" s="2">
        <v>25650800000</v>
      </c>
      <c r="R8" s="2">
        <v>25895500000</v>
      </c>
      <c r="S8" s="2">
        <v>26124100000</v>
      </c>
      <c r="T8" s="2">
        <v>26326900000</v>
      </c>
      <c r="U8" s="2">
        <v>26518600000</v>
      </c>
      <c r="V8" s="2">
        <v>26704000000</v>
      </c>
      <c r="W8" s="2">
        <v>26853600000</v>
      </c>
      <c r="X8" s="2">
        <v>27012800000</v>
      </c>
      <c r="Y8" s="2">
        <v>27134000000</v>
      </c>
      <c r="Z8" s="2">
        <v>27277800000</v>
      </c>
      <c r="AA8" s="2">
        <v>27456600000</v>
      </c>
      <c r="AB8" s="2">
        <v>27635900000</v>
      </c>
      <c r="AC8" s="2">
        <v>27875700000</v>
      </c>
    </row>
    <row r="9" spans="1:32">
      <c r="A9" t="s">
        <v>10771</v>
      </c>
      <c r="B9" t="s">
        <v>19</v>
      </c>
      <c r="C9" s="2">
        <v>1464730000000</v>
      </c>
      <c r="D9" s="2">
        <v>1498450000000</v>
      </c>
      <c r="E9" s="2">
        <v>1462250000000</v>
      </c>
      <c r="F9" s="2">
        <v>1413610000000</v>
      </c>
      <c r="G9" s="2">
        <v>1413990000000</v>
      </c>
      <c r="H9" s="2">
        <v>1410440000000</v>
      </c>
      <c r="I9" s="2">
        <v>1369620000000</v>
      </c>
      <c r="J9" s="2">
        <v>1370060000000</v>
      </c>
      <c r="K9" s="2">
        <v>1305700000000</v>
      </c>
      <c r="L9" s="2">
        <v>1312100000000</v>
      </c>
      <c r="M9" s="2">
        <v>1299740000000</v>
      </c>
      <c r="N9" s="2">
        <v>1300310000000</v>
      </c>
      <c r="O9" s="2">
        <v>1305640000000</v>
      </c>
      <c r="P9" s="2">
        <v>1312280000000</v>
      </c>
      <c r="Q9" s="2">
        <v>1330170000000</v>
      </c>
      <c r="R9" s="2">
        <v>1321860000000</v>
      </c>
      <c r="S9" s="2">
        <v>1328220000000</v>
      </c>
      <c r="T9" s="2">
        <v>1330180000000</v>
      </c>
      <c r="U9" s="2">
        <v>1337230000000</v>
      </c>
      <c r="V9" s="2">
        <v>1345090000000</v>
      </c>
      <c r="W9" s="2">
        <v>1349650000000</v>
      </c>
      <c r="X9" s="2">
        <v>1354440000000</v>
      </c>
      <c r="Y9" s="2">
        <v>1355570000000</v>
      </c>
      <c r="Z9" s="2">
        <v>1370240000000</v>
      </c>
      <c r="AA9" s="2">
        <v>1382410000000</v>
      </c>
      <c r="AB9" s="2">
        <v>1392580000000</v>
      </c>
      <c r="AC9" s="2">
        <v>1397090000000</v>
      </c>
    </row>
    <row r="10" spans="1:32">
      <c r="A10" t="s">
        <v>10772</v>
      </c>
      <c r="B10" t="s">
        <v>19</v>
      </c>
      <c r="C10" s="2">
        <v>2569250000</v>
      </c>
      <c r="D10" s="2">
        <v>2549940000</v>
      </c>
      <c r="E10" s="2">
        <v>2540130000</v>
      </c>
      <c r="F10" s="2">
        <v>2530000000</v>
      </c>
      <c r="G10" s="2">
        <v>2514050000</v>
      </c>
      <c r="H10" s="2">
        <v>2500930000</v>
      </c>
      <c r="I10" s="2">
        <v>2484450000</v>
      </c>
      <c r="J10" s="2">
        <v>2463560000</v>
      </c>
      <c r="K10" s="2">
        <v>2446900000</v>
      </c>
      <c r="L10" s="2">
        <v>2431850000</v>
      </c>
      <c r="M10" s="2">
        <v>2416380000</v>
      </c>
      <c r="N10" s="2">
        <v>2403780000</v>
      </c>
      <c r="O10" s="2">
        <v>2391830000</v>
      </c>
      <c r="P10" s="2">
        <v>2381750000</v>
      </c>
      <c r="Q10" s="2">
        <v>2372440000</v>
      </c>
      <c r="R10" s="2">
        <v>2362580000</v>
      </c>
      <c r="S10" s="2">
        <v>2352930000</v>
      </c>
      <c r="T10" s="2">
        <v>2342940000</v>
      </c>
      <c r="U10" s="2">
        <v>2334240000</v>
      </c>
      <c r="V10" s="2">
        <v>2324840000</v>
      </c>
      <c r="W10" s="2">
        <v>2313790000</v>
      </c>
      <c r="X10" s="2">
        <v>2302060000</v>
      </c>
      <c r="Y10" s="2">
        <v>2289690000</v>
      </c>
      <c r="Z10" s="2">
        <v>2280660000</v>
      </c>
      <c r="AA10" s="2">
        <v>2272380000</v>
      </c>
      <c r="AB10" s="2">
        <v>2262900000</v>
      </c>
      <c r="AC10" s="2">
        <v>2253050000</v>
      </c>
      <c r="AD10" s="2"/>
      <c r="AE10" s="2"/>
      <c r="AF10" s="2"/>
    </row>
    <row r="11" spans="1:32">
      <c r="A11" t="s">
        <v>10773</v>
      </c>
      <c r="B11" t="s">
        <v>19</v>
      </c>
      <c r="C11" s="2">
        <v>2441710000000</v>
      </c>
      <c r="D11" s="2">
        <v>2399530000000</v>
      </c>
      <c r="E11" s="2">
        <v>2430970000000</v>
      </c>
      <c r="F11" s="2">
        <v>2477760000000</v>
      </c>
      <c r="G11" s="2">
        <v>2517530000000</v>
      </c>
      <c r="H11" s="2">
        <v>2560050000000</v>
      </c>
      <c r="I11" s="2">
        <v>2602100000000</v>
      </c>
      <c r="J11" s="2">
        <v>2640940000000</v>
      </c>
      <c r="K11" s="2">
        <v>2682410000000</v>
      </c>
      <c r="L11" s="2">
        <v>2723930000000</v>
      </c>
      <c r="M11" s="2">
        <v>2767410000000</v>
      </c>
      <c r="N11" s="2">
        <v>2803810000000</v>
      </c>
      <c r="O11" s="2">
        <v>2835670000000</v>
      </c>
      <c r="P11" s="2">
        <v>2867350000000</v>
      </c>
      <c r="Q11" s="2">
        <v>2896560000000</v>
      </c>
      <c r="R11" s="2">
        <v>2925920000000</v>
      </c>
      <c r="S11" s="2">
        <v>2953540000000</v>
      </c>
      <c r="T11" s="2">
        <v>2980900000000</v>
      </c>
      <c r="U11" s="2">
        <v>3008820000000</v>
      </c>
      <c r="V11" s="2">
        <v>3036410000000</v>
      </c>
      <c r="W11" s="2">
        <v>3063320000000</v>
      </c>
      <c r="X11" s="2">
        <v>3089560000000</v>
      </c>
      <c r="Y11" s="2">
        <v>3113470000000</v>
      </c>
      <c r="Z11" s="2">
        <v>3143230000000</v>
      </c>
      <c r="AA11" s="2">
        <v>3176380000000</v>
      </c>
      <c r="AB11" s="2">
        <v>3208820000000</v>
      </c>
      <c r="AC11" s="2">
        <v>3240050000000</v>
      </c>
    </row>
    <row r="12" spans="1:32">
      <c r="A12" t="s">
        <v>10774</v>
      </c>
      <c r="B12" t="s">
        <v>19</v>
      </c>
      <c r="C12" s="2">
        <v>117250000000</v>
      </c>
      <c r="D12" s="2">
        <v>114466000000</v>
      </c>
      <c r="E12" s="2">
        <v>110748000000</v>
      </c>
      <c r="F12" s="2">
        <v>106408000000</v>
      </c>
      <c r="G12" s="2">
        <v>101958000000</v>
      </c>
      <c r="H12" s="2">
        <v>97544200000</v>
      </c>
      <c r="I12" s="2">
        <v>93398100000</v>
      </c>
      <c r="J12" s="2">
        <v>89399300000</v>
      </c>
      <c r="K12" s="2">
        <v>85579400000</v>
      </c>
      <c r="L12" s="2">
        <v>81897300000</v>
      </c>
      <c r="M12" s="2">
        <v>79067600000</v>
      </c>
      <c r="N12" s="2">
        <v>76056500000</v>
      </c>
      <c r="O12" s="2">
        <v>73077700000</v>
      </c>
      <c r="P12" s="2">
        <v>70674600000</v>
      </c>
      <c r="Q12" s="2">
        <v>68766800000</v>
      </c>
      <c r="R12" s="2">
        <v>66977500000</v>
      </c>
      <c r="S12" s="2">
        <v>65390800000</v>
      </c>
      <c r="T12" s="2">
        <v>64115200000</v>
      </c>
      <c r="U12" s="2">
        <v>62907300000</v>
      </c>
      <c r="V12" s="2">
        <v>61907000000</v>
      </c>
      <c r="W12" s="2">
        <v>60921800000</v>
      </c>
      <c r="X12" s="2">
        <v>60108200000</v>
      </c>
      <c r="Y12" s="2">
        <v>59348400000</v>
      </c>
      <c r="Z12" s="2">
        <v>58880100000</v>
      </c>
      <c r="AA12" s="2">
        <v>58188600000</v>
      </c>
      <c r="AB12" s="2">
        <v>57552600000</v>
      </c>
      <c r="AC12" s="2">
        <v>57141500000</v>
      </c>
    </row>
    <row r="13" spans="1:32">
      <c r="A13" t="s">
        <v>10775</v>
      </c>
      <c r="B13" t="s">
        <v>19</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s="2"/>
      <c r="AE13" s="2"/>
      <c r="AF13" s="2"/>
    </row>
    <row r="14" spans="1:32">
      <c r="A14" t="s">
        <v>10776</v>
      </c>
      <c r="B14" t="s">
        <v>19</v>
      </c>
      <c r="C14" s="2">
        <v>429357000000000</v>
      </c>
      <c r="D14" s="2">
        <v>473671000000000</v>
      </c>
      <c r="E14" s="2">
        <v>476096000000000</v>
      </c>
      <c r="F14" s="2">
        <v>479058000000000</v>
      </c>
      <c r="G14" s="2">
        <v>479640000000000</v>
      </c>
      <c r="H14" s="2">
        <v>476801000000000</v>
      </c>
      <c r="I14" s="2">
        <v>472035000000000</v>
      </c>
      <c r="J14" s="2">
        <v>466380000000000</v>
      </c>
      <c r="K14" s="2">
        <v>460805000000000</v>
      </c>
      <c r="L14" s="2">
        <v>455916000000000</v>
      </c>
      <c r="M14" s="2">
        <v>450912000000000</v>
      </c>
      <c r="N14" s="2">
        <v>447446000000000</v>
      </c>
      <c r="O14" s="2">
        <v>445290000000000</v>
      </c>
      <c r="P14" s="2">
        <v>443369000000000</v>
      </c>
      <c r="Q14" s="2">
        <v>440724000000000</v>
      </c>
      <c r="R14" s="2">
        <v>437919000000000</v>
      </c>
      <c r="S14" s="2">
        <v>434960000000000</v>
      </c>
      <c r="T14" s="2">
        <v>431607000000000</v>
      </c>
      <c r="U14" s="2">
        <v>428354000000000</v>
      </c>
      <c r="V14" s="2">
        <v>425134000000000</v>
      </c>
      <c r="W14" s="2">
        <v>421443000000000</v>
      </c>
      <c r="X14" s="2">
        <v>417538000000000</v>
      </c>
      <c r="Y14" s="2">
        <v>413329000000000</v>
      </c>
      <c r="Z14" s="2">
        <v>408922000000000</v>
      </c>
      <c r="AA14" s="2">
        <v>404429000000000</v>
      </c>
      <c r="AB14" s="2">
        <v>400205000000000</v>
      </c>
      <c r="AC14" s="2">
        <v>395808000000000</v>
      </c>
      <c r="AD14" s="2"/>
      <c r="AE14" s="2"/>
      <c r="AF14" s="2"/>
    </row>
    <row r="15" spans="1:32">
      <c r="A15" t="s">
        <v>10777</v>
      </c>
      <c r="B15" t="s">
        <v>19</v>
      </c>
      <c r="C15" s="2">
        <v>922563000000000</v>
      </c>
      <c r="D15" s="2">
        <v>903314000000000</v>
      </c>
      <c r="E15" s="2">
        <v>920388000000000</v>
      </c>
      <c r="F15" s="2">
        <v>936638000000000</v>
      </c>
      <c r="G15" s="2">
        <v>947630000000000</v>
      </c>
      <c r="H15" s="2">
        <v>952524000000000</v>
      </c>
      <c r="I15" s="2">
        <v>955163000000000</v>
      </c>
      <c r="J15" s="2">
        <v>956240000000000</v>
      </c>
      <c r="K15" s="2">
        <v>958059000000000</v>
      </c>
      <c r="L15" s="2">
        <v>963804000000000</v>
      </c>
      <c r="M15" s="2">
        <v>970998000000000</v>
      </c>
      <c r="N15" s="2">
        <v>981572000000000</v>
      </c>
      <c r="O15" s="2">
        <v>995315000000000</v>
      </c>
      <c r="P15" s="2">
        <v>1010700000000000</v>
      </c>
      <c r="Q15" s="2">
        <v>1025060000000000</v>
      </c>
      <c r="R15" s="2">
        <v>1039900000000000</v>
      </c>
      <c r="S15" s="2">
        <v>1054570000000000</v>
      </c>
      <c r="T15" s="2">
        <v>1069200000000000</v>
      </c>
      <c r="U15" s="2">
        <v>1083450000000000</v>
      </c>
      <c r="V15" s="2">
        <v>1097770000000000</v>
      </c>
      <c r="W15" s="2">
        <v>1111810000000000</v>
      </c>
      <c r="X15" s="2">
        <v>1125530000000000</v>
      </c>
      <c r="Y15" s="2">
        <v>1139000000000000</v>
      </c>
      <c r="Z15" s="2">
        <v>1152380000000000</v>
      </c>
      <c r="AA15" s="2">
        <v>1165870000000000</v>
      </c>
      <c r="AB15" s="2">
        <v>1179750000000000</v>
      </c>
      <c r="AC15" s="2">
        <v>1193620000000000</v>
      </c>
      <c r="AD15" s="2"/>
      <c r="AE15" s="2"/>
      <c r="AF15" s="2"/>
    </row>
    <row r="16" spans="1:32">
      <c r="A16" t="s">
        <v>10778</v>
      </c>
      <c r="B16" t="s">
        <v>19</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2">
      <c r="A17" t="s">
        <v>10779</v>
      </c>
      <c r="B17" t="s">
        <v>19</v>
      </c>
      <c r="C17" s="2">
        <v>152300000000000</v>
      </c>
      <c r="D17" s="2">
        <v>150700000000000</v>
      </c>
      <c r="E17" s="2">
        <v>152000000000000</v>
      </c>
      <c r="F17" s="2">
        <v>155000000000000</v>
      </c>
      <c r="G17" s="2">
        <v>157500000000000</v>
      </c>
      <c r="H17" s="2">
        <v>159000000000000</v>
      </c>
      <c r="I17" s="2">
        <v>158700000000000</v>
      </c>
      <c r="J17" s="2">
        <v>158200000000000</v>
      </c>
      <c r="K17" s="2">
        <v>158000000000000</v>
      </c>
      <c r="L17" s="2">
        <v>157900000000000</v>
      </c>
      <c r="M17" s="2">
        <v>158100000000000</v>
      </c>
      <c r="N17" s="2">
        <v>158800000000000</v>
      </c>
      <c r="O17" s="2">
        <v>159900000000000</v>
      </c>
      <c r="P17" s="2">
        <v>161000000000000</v>
      </c>
      <c r="Q17" s="2">
        <v>162000000000000</v>
      </c>
      <c r="R17" s="2">
        <v>163200000000000</v>
      </c>
      <c r="S17" s="2">
        <v>161600000000000</v>
      </c>
      <c r="T17" s="2">
        <v>160300000000000</v>
      </c>
      <c r="U17" s="2">
        <v>159300000000000</v>
      </c>
      <c r="V17" s="2">
        <v>158700000000000</v>
      </c>
      <c r="W17" s="2">
        <v>158300000000000</v>
      </c>
      <c r="X17" s="2">
        <v>158100000000000</v>
      </c>
      <c r="Y17" s="2">
        <v>158000000000000</v>
      </c>
      <c r="Z17" s="2">
        <v>157800000000000</v>
      </c>
      <c r="AA17" s="2">
        <v>157800000000000</v>
      </c>
      <c r="AB17" s="2">
        <v>157900000000000</v>
      </c>
      <c r="AC17" s="2">
        <v>158000000000000</v>
      </c>
    </row>
    <row r="18" spans="1:32">
      <c r="A18" t="s">
        <v>10780</v>
      </c>
      <c r="B18" t="s">
        <v>19</v>
      </c>
      <c r="C18" s="2">
        <v>1009000000000000</v>
      </c>
      <c r="D18" s="2">
        <v>997800000000000</v>
      </c>
      <c r="E18" s="2">
        <v>992800000000000</v>
      </c>
      <c r="F18" s="2">
        <v>988200000000000</v>
      </c>
      <c r="G18" s="2">
        <v>980200000000000</v>
      </c>
      <c r="H18" s="2">
        <v>964100000000000</v>
      </c>
      <c r="I18" s="2">
        <v>942700000000000</v>
      </c>
      <c r="J18" s="2">
        <v>920000000000000</v>
      </c>
      <c r="K18" s="2">
        <v>898500000000000</v>
      </c>
      <c r="L18" s="2">
        <v>879100000000000</v>
      </c>
      <c r="M18" s="2">
        <v>862300000000000</v>
      </c>
      <c r="N18" s="2">
        <v>849000000000000</v>
      </c>
      <c r="O18" s="2">
        <v>839000000000000</v>
      </c>
      <c r="P18" s="2">
        <v>831900000000000</v>
      </c>
      <c r="Q18" s="2">
        <v>826600000000000</v>
      </c>
      <c r="R18" s="2">
        <v>823700000000000</v>
      </c>
      <c r="S18" s="2">
        <v>822900000000000</v>
      </c>
      <c r="T18" s="2">
        <v>824000000000000</v>
      </c>
      <c r="U18" s="2">
        <v>826800000000000</v>
      </c>
      <c r="V18" s="2">
        <v>831100000000000</v>
      </c>
      <c r="W18" s="2">
        <v>835400000000000</v>
      </c>
      <c r="X18" s="2">
        <v>839800000000000</v>
      </c>
      <c r="Y18" s="2">
        <v>844400000000000</v>
      </c>
      <c r="Z18" s="2">
        <v>849300000000000</v>
      </c>
      <c r="AA18" s="2">
        <v>854100000000000</v>
      </c>
      <c r="AB18" s="2">
        <v>859000000000000</v>
      </c>
      <c r="AC18" s="2">
        <v>863900000000000</v>
      </c>
    </row>
    <row r="19" spans="1:32">
      <c r="A19" t="s">
        <v>10781</v>
      </c>
      <c r="B19" t="s">
        <v>19</v>
      </c>
      <c r="C19" s="2">
        <v>1774000000000000</v>
      </c>
      <c r="D19" s="2">
        <v>1715000000000000</v>
      </c>
      <c r="E19" s="2">
        <v>1753000000000000</v>
      </c>
      <c r="F19" s="2">
        <v>1792000000000000</v>
      </c>
      <c r="G19" s="2">
        <v>1826000000000000</v>
      </c>
      <c r="H19" s="2">
        <v>1850000000000000</v>
      </c>
      <c r="I19" s="2">
        <v>1871000000000000</v>
      </c>
      <c r="J19" s="2">
        <v>1888000000000000</v>
      </c>
      <c r="K19" s="2">
        <v>1907000000000000</v>
      </c>
      <c r="L19" s="2">
        <v>1925000000000000</v>
      </c>
      <c r="M19" s="2">
        <v>1945000000000000</v>
      </c>
      <c r="N19" s="2">
        <v>1968000000000000</v>
      </c>
      <c r="O19" s="2">
        <v>1996000000000000</v>
      </c>
      <c r="P19" s="2">
        <v>2026000000000000</v>
      </c>
      <c r="Q19" s="2">
        <v>2054000000000000</v>
      </c>
      <c r="R19" s="2">
        <v>2084000000000000</v>
      </c>
      <c r="S19" s="2">
        <v>2115000000000000</v>
      </c>
      <c r="T19" s="2">
        <v>2144000000000000</v>
      </c>
      <c r="U19" s="2">
        <v>2174000000000000</v>
      </c>
      <c r="V19" s="2">
        <v>2205000000000000</v>
      </c>
      <c r="W19" s="2">
        <v>2235000000000000</v>
      </c>
      <c r="X19" s="2">
        <v>2266000000000000</v>
      </c>
      <c r="Y19" s="2">
        <v>2297000000000000</v>
      </c>
      <c r="Z19" s="2">
        <v>2328000000000000</v>
      </c>
      <c r="AA19" s="2">
        <v>2360000000000000</v>
      </c>
      <c r="AB19" s="2">
        <v>2392000000000000</v>
      </c>
      <c r="AC19" s="2">
        <v>2425000000000000</v>
      </c>
    </row>
    <row r="20" spans="1:32">
      <c r="A20" t="s">
        <v>10782</v>
      </c>
      <c r="B20" t="s">
        <v>19</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s="2"/>
      <c r="AE20" s="2"/>
      <c r="AF20" s="2"/>
    </row>
    <row r="21" spans="1:32">
      <c r="A21" t="s">
        <v>10783</v>
      </c>
      <c r="B21" t="s">
        <v>19</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row>
    <row r="22" spans="1:32">
      <c r="A22" t="s">
        <v>10784</v>
      </c>
      <c r="B22" t="s">
        <v>19</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row>
    <row r="23" spans="1:32">
      <c r="A23" t="s">
        <v>10785</v>
      </c>
      <c r="B23" t="s">
        <v>19</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s="2"/>
      <c r="AE23" s="2"/>
      <c r="AF23" s="2"/>
    </row>
    <row r="24" spans="1:32">
      <c r="A24" t="s">
        <v>10786</v>
      </c>
      <c r="B24" t="s">
        <v>19</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s="2"/>
      <c r="AE24" s="2"/>
      <c r="AF24" s="2"/>
    </row>
    <row r="25" spans="1:32">
      <c r="A25" t="s">
        <v>10787</v>
      </c>
      <c r="B25" t="s">
        <v>19</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s="2"/>
      <c r="AE25" s="2"/>
      <c r="AF25" s="2"/>
    </row>
    <row r="26" spans="1:32">
      <c r="A26" t="s">
        <v>10788</v>
      </c>
      <c r="B26" t="s">
        <v>19</v>
      </c>
      <c r="C26" s="2">
        <v>2258670000000000</v>
      </c>
      <c r="D26" s="2">
        <v>2542210000000000</v>
      </c>
      <c r="E26" s="2">
        <v>2554380000000000</v>
      </c>
      <c r="F26" s="2">
        <v>2558600000000000</v>
      </c>
      <c r="G26" s="2">
        <v>2555830000000000</v>
      </c>
      <c r="H26" s="2">
        <v>2542240000000000</v>
      </c>
      <c r="I26" s="2">
        <v>2523080000000000</v>
      </c>
      <c r="J26" s="2">
        <v>2496070000000000</v>
      </c>
      <c r="K26" s="2">
        <v>2460490000000000</v>
      </c>
      <c r="L26" s="2">
        <v>2429190000000000</v>
      </c>
      <c r="M26" s="2">
        <v>2395980000000000</v>
      </c>
      <c r="N26" s="2">
        <v>2367860000000000</v>
      </c>
      <c r="O26" s="2">
        <v>2344560000000000</v>
      </c>
      <c r="P26" s="2">
        <v>2324030000000000</v>
      </c>
      <c r="Q26" s="2">
        <v>2304510000000000</v>
      </c>
      <c r="R26" s="2">
        <v>2286010000000000</v>
      </c>
      <c r="S26" s="2">
        <v>2266690000000000</v>
      </c>
      <c r="T26" s="2">
        <v>2244930000000000</v>
      </c>
      <c r="U26" s="2">
        <v>2222720000000000</v>
      </c>
      <c r="V26" s="2">
        <v>2200620000000000</v>
      </c>
      <c r="W26" s="2">
        <v>2179760000000000</v>
      </c>
      <c r="X26" s="2">
        <v>2160550000000000</v>
      </c>
      <c r="Y26" s="2">
        <v>2141830000000000</v>
      </c>
      <c r="Z26" s="2">
        <v>2123690000000000</v>
      </c>
      <c r="AA26" s="2">
        <v>2106310000000000</v>
      </c>
      <c r="AB26" s="2">
        <v>2089350000000000</v>
      </c>
      <c r="AC26" s="2">
        <v>2072030000000000</v>
      </c>
      <c r="AD26" s="2"/>
      <c r="AE26" s="2"/>
      <c r="AF26" s="2"/>
    </row>
    <row r="27" spans="1:32">
      <c r="A27" t="s">
        <v>10789</v>
      </c>
      <c r="B27" t="s">
        <v>19</v>
      </c>
      <c r="C27" s="2">
        <v>51629900000000</v>
      </c>
      <c r="D27" s="2">
        <v>49628900000000</v>
      </c>
      <c r="E27" s="2">
        <v>49975300000000</v>
      </c>
      <c r="F27" s="2">
        <v>50029700000000</v>
      </c>
      <c r="G27" s="2">
        <v>49909400000000</v>
      </c>
      <c r="H27" s="2">
        <v>49717500000000</v>
      </c>
      <c r="I27" s="2">
        <v>49531300000000</v>
      </c>
      <c r="J27" s="2">
        <v>49325600000000</v>
      </c>
      <c r="K27" s="2">
        <v>49106100000000</v>
      </c>
      <c r="L27" s="2">
        <v>48904400000000</v>
      </c>
      <c r="M27" s="2">
        <v>48725600000000</v>
      </c>
      <c r="N27" s="2">
        <v>48628000000000</v>
      </c>
      <c r="O27" s="2">
        <v>48621500000000</v>
      </c>
      <c r="P27" s="2">
        <v>48677600000000</v>
      </c>
      <c r="Q27" s="2">
        <v>48756500000000</v>
      </c>
      <c r="R27" s="2">
        <v>48896300000000</v>
      </c>
      <c r="S27" s="2">
        <v>49054000000000</v>
      </c>
      <c r="T27" s="2">
        <v>49223200000000</v>
      </c>
      <c r="U27" s="2">
        <v>49395500000000</v>
      </c>
      <c r="V27" s="2">
        <v>49577700000000</v>
      </c>
      <c r="W27" s="2">
        <v>49757400000000</v>
      </c>
      <c r="X27" s="2">
        <v>49924000000000</v>
      </c>
      <c r="Y27" s="2">
        <v>50087500000000</v>
      </c>
      <c r="Z27" s="2">
        <v>50242800000000</v>
      </c>
      <c r="AA27" s="2">
        <v>50408600000000</v>
      </c>
      <c r="AB27" s="2">
        <v>50572900000000</v>
      </c>
      <c r="AC27" s="2">
        <v>50729800000000</v>
      </c>
      <c r="AD27" s="2"/>
      <c r="AE27" s="2"/>
      <c r="AF27" s="2"/>
    </row>
    <row r="28" spans="1:32">
      <c r="A28" t="s">
        <v>10790</v>
      </c>
      <c r="B28" t="s">
        <v>19</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row>
    <row r="29" spans="1:32">
      <c r="A29" t="s">
        <v>10791</v>
      </c>
      <c r="B29" t="s">
        <v>19</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2">
      <c r="A30" t="s">
        <v>10792</v>
      </c>
      <c r="B30" t="s">
        <v>19</v>
      </c>
      <c r="C30" s="2">
        <v>937700000000000</v>
      </c>
      <c r="D30" s="2">
        <v>947100000000000</v>
      </c>
      <c r="E30" s="2">
        <v>957900000000000</v>
      </c>
      <c r="F30" s="2">
        <v>967400000000000</v>
      </c>
      <c r="G30" s="2">
        <v>976800000000000</v>
      </c>
      <c r="H30" s="2">
        <v>978400000000000</v>
      </c>
      <c r="I30" s="2">
        <v>979500000000000</v>
      </c>
      <c r="J30" s="2">
        <v>979800000000000</v>
      </c>
      <c r="K30" s="2">
        <v>978500000000000</v>
      </c>
      <c r="L30" s="2">
        <v>978900000000000</v>
      </c>
      <c r="M30" s="2">
        <v>981100000000000</v>
      </c>
      <c r="N30" s="2">
        <v>985600000000000</v>
      </c>
      <c r="O30" s="2">
        <v>990100000000000</v>
      </c>
      <c r="P30" s="2">
        <v>994800000000000</v>
      </c>
      <c r="Q30" s="2">
        <v>999200000000000</v>
      </c>
      <c r="R30" s="2">
        <v>1003000000000000</v>
      </c>
      <c r="S30" s="2">
        <v>1006000000000000</v>
      </c>
      <c r="T30" s="2">
        <v>1007000000000000</v>
      </c>
      <c r="U30" s="2">
        <v>1008000000000000</v>
      </c>
      <c r="V30" s="2">
        <v>1007000000000000</v>
      </c>
      <c r="W30" s="2">
        <v>1005000000000000</v>
      </c>
      <c r="X30" s="2">
        <v>1004000000000000</v>
      </c>
      <c r="Y30" s="2">
        <v>1001000000000000</v>
      </c>
      <c r="Z30" s="2">
        <v>999100000000000</v>
      </c>
      <c r="AA30" s="2">
        <v>996900000000000</v>
      </c>
      <c r="AB30" s="2">
        <v>994800000000000</v>
      </c>
      <c r="AC30" s="2">
        <v>993000000000000</v>
      </c>
      <c r="AD30" s="2"/>
      <c r="AE30" s="2"/>
      <c r="AF30" s="2"/>
    </row>
    <row r="31" spans="1:32">
      <c r="A31" t="s">
        <v>10793</v>
      </c>
      <c r="B31" t="s">
        <v>19</v>
      </c>
      <c r="C31" s="2">
        <v>495000000000000</v>
      </c>
      <c r="D31" s="2">
        <v>499000000000000</v>
      </c>
      <c r="E31" s="2">
        <v>502700000000000</v>
      </c>
      <c r="F31" s="2">
        <v>505200000000000</v>
      </c>
      <c r="G31" s="2">
        <v>507000000000000</v>
      </c>
      <c r="H31" s="2">
        <v>508200000000000</v>
      </c>
      <c r="I31" s="2">
        <v>508900000000000</v>
      </c>
      <c r="J31" s="2">
        <v>508500000000000</v>
      </c>
      <c r="K31" s="2">
        <v>506600000000000</v>
      </c>
      <c r="L31" s="2">
        <v>504200000000000</v>
      </c>
      <c r="M31" s="2">
        <v>502100000000000</v>
      </c>
      <c r="N31" s="2">
        <v>500800000000000</v>
      </c>
      <c r="O31" s="2">
        <v>500200000000000</v>
      </c>
      <c r="P31" s="2">
        <v>500000000000000</v>
      </c>
      <c r="Q31" s="2">
        <v>500000000000000</v>
      </c>
      <c r="R31" s="2">
        <v>500100000000000</v>
      </c>
      <c r="S31" s="2">
        <v>500100000000000</v>
      </c>
      <c r="T31" s="2">
        <v>499700000000000</v>
      </c>
      <c r="U31" s="2">
        <v>499100000000000</v>
      </c>
      <c r="V31" s="2">
        <v>498500000000000</v>
      </c>
      <c r="W31" s="2">
        <v>498000000000000</v>
      </c>
      <c r="X31" s="2">
        <v>497500000000000</v>
      </c>
      <c r="Y31" s="2">
        <v>497000000000000</v>
      </c>
      <c r="Z31" s="2">
        <v>496500000000000</v>
      </c>
      <c r="AA31" s="2">
        <v>496200000000000</v>
      </c>
      <c r="AB31" s="2">
        <v>495800000000000</v>
      </c>
      <c r="AC31" s="2">
        <v>495400000000000</v>
      </c>
    </row>
    <row r="32" spans="1:32">
      <c r="A32" t="s">
        <v>10794</v>
      </c>
      <c r="B32" t="s">
        <v>19</v>
      </c>
      <c r="C32" s="2">
        <v>308794000000000</v>
      </c>
      <c r="D32" s="2">
        <v>334134000000000</v>
      </c>
      <c r="E32" s="2">
        <v>330347000000000</v>
      </c>
      <c r="F32" s="2">
        <v>324847000000000</v>
      </c>
      <c r="G32" s="2">
        <v>318458000000000</v>
      </c>
      <c r="H32" s="2">
        <v>311902000000000</v>
      </c>
      <c r="I32" s="2">
        <v>305455000000000</v>
      </c>
      <c r="J32" s="2">
        <v>299788000000000</v>
      </c>
      <c r="K32" s="2">
        <v>294807000000000</v>
      </c>
      <c r="L32" s="2">
        <v>290365000000000</v>
      </c>
      <c r="M32" s="2">
        <v>285698000000000</v>
      </c>
      <c r="N32" s="2">
        <v>281129000000000</v>
      </c>
      <c r="O32" s="2">
        <v>276758000000000</v>
      </c>
      <c r="P32" s="2">
        <v>272447000000000</v>
      </c>
      <c r="Q32" s="2">
        <v>268271000000000</v>
      </c>
      <c r="R32" s="2">
        <v>264214000000000</v>
      </c>
      <c r="S32" s="2">
        <v>260189000000000</v>
      </c>
      <c r="T32" s="2">
        <v>256197000000000</v>
      </c>
      <c r="U32" s="2">
        <v>252319000000000</v>
      </c>
      <c r="V32" s="2">
        <v>248565000000000</v>
      </c>
      <c r="W32" s="2">
        <v>244738000000000</v>
      </c>
      <c r="X32" s="2">
        <v>241325000000000</v>
      </c>
      <c r="Y32" s="2">
        <v>238026000000000</v>
      </c>
      <c r="Z32" s="2">
        <v>234863000000000</v>
      </c>
      <c r="AA32" s="2">
        <v>231788000000000</v>
      </c>
      <c r="AB32" s="2">
        <v>228774000000000</v>
      </c>
      <c r="AC32" s="2">
        <v>225694000000000</v>
      </c>
    </row>
    <row r="33" spans="1:32">
      <c r="A33" t="s">
        <v>10795</v>
      </c>
      <c r="B33" t="s">
        <v>19</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s="2"/>
      <c r="AE33" s="2"/>
      <c r="AF33" s="2"/>
    </row>
    <row r="34" spans="1:32">
      <c r="A34" t="s">
        <v>10796</v>
      </c>
      <c r="B34" t="s">
        <v>19</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s="2"/>
      <c r="AE34" s="2"/>
      <c r="AF34" s="2"/>
    </row>
    <row r="35" spans="1:32">
      <c r="A35" t="s">
        <v>10797</v>
      </c>
      <c r="B35" t="s">
        <v>19</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s="2"/>
      <c r="AE35" s="2"/>
      <c r="AF35" s="2"/>
    </row>
    <row r="36" spans="1:32">
      <c r="A36" t="s">
        <v>10798</v>
      </c>
      <c r="B36" t="s">
        <v>19</v>
      </c>
      <c r="C36" s="2">
        <v>32750000000000</v>
      </c>
      <c r="D36" s="2">
        <v>31030000000000</v>
      </c>
      <c r="E36" s="2">
        <v>29220000000000</v>
      </c>
      <c r="F36" s="2">
        <v>27380000000000</v>
      </c>
      <c r="G36" s="2">
        <v>25650000000000</v>
      </c>
      <c r="H36" s="2">
        <v>24020000000000</v>
      </c>
      <c r="I36" s="2">
        <v>22610000000000</v>
      </c>
      <c r="J36" s="2">
        <v>21460000000000</v>
      </c>
      <c r="K36" s="2">
        <v>20550000000000</v>
      </c>
      <c r="L36" s="2">
        <v>19840000000000</v>
      </c>
      <c r="M36" s="2">
        <v>19330000000000</v>
      </c>
      <c r="N36" s="2">
        <v>19000000000000</v>
      </c>
      <c r="O36" s="2">
        <v>18650000000000</v>
      </c>
      <c r="P36" s="2">
        <v>18280000000000</v>
      </c>
      <c r="Q36" s="2">
        <v>17900000000000</v>
      </c>
      <c r="R36" s="2">
        <v>17510000000000</v>
      </c>
      <c r="S36" s="2">
        <v>17120000000000</v>
      </c>
      <c r="T36" s="2">
        <v>16720000000000</v>
      </c>
      <c r="U36" s="2">
        <v>16310000000000</v>
      </c>
      <c r="V36" s="2">
        <v>15900000000000</v>
      </c>
      <c r="W36" s="2">
        <v>15480000000000</v>
      </c>
      <c r="X36" s="2">
        <v>15070000000000</v>
      </c>
      <c r="Y36" s="2">
        <v>14680000000000</v>
      </c>
      <c r="Z36" s="2">
        <v>14290000000000</v>
      </c>
      <c r="AA36" s="2">
        <v>13920000000000</v>
      </c>
      <c r="AB36" s="2">
        <v>13570000000000</v>
      </c>
      <c r="AC36" s="2">
        <v>13220000000000</v>
      </c>
      <c r="AD36" s="2"/>
      <c r="AE36" s="2"/>
      <c r="AF36" s="2"/>
    </row>
    <row r="37" spans="1:32">
      <c r="A37" t="s">
        <v>10799</v>
      </c>
      <c r="B37" t="s">
        <v>19</v>
      </c>
      <c r="C37" s="2">
        <v>20990000000000</v>
      </c>
      <c r="D37" s="2">
        <v>21240000000000</v>
      </c>
      <c r="E37" s="2">
        <v>21340000000000</v>
      </c>
      <c r="F37" s="2">
        <v>21320000000000</v>
      </c>
      <c r="G37" s="2">
        <v>21220000000000</v>
      </c>
      <c r="H37" s="2">
        <v>21100000000000</v>
      </c>
      <c r="I37" s="2">
        <v>20980000000000</v>
      </c>
      <c r="J37" s="2">
        <v>20910000000000</v>
      </c>
      <c r="K37" s="2">
        <v>20890000000000</v>
      </c>
      <c r="L37" s="2">
        <v>20860000000000</v>
      </c>
      <c r="M37" s="2">
        <v>20840000000000</v>
      </c>
      <c r="N37" s="2">
        <v>20800000000000</v>
      </c>
      <c r="O37" s="2">
        <v>20780000000000</v>
      </c>
      <c r="P37" s="2">
        <v>20740000000000</v>
      </c>
      <c r="Q37" s="2">
        <v>20720000000000</v>
      </c>
      <c r="R37" s="2">
        <v>20700000000000</v>
      </c>
      <c r="S37" s="2">
        <v>20670000000000</v>
      </c>
      <c r="T37" s="2">
        <v>20640000000000</v>
      </c>
      <c r="U37" s="2">
        <v>20600000000000</v>
      </c>
      <c r="V37" s="2">
        <v>20570000000000</v>
      </c>
      <c r="W37" s="2">
        <v>20520000000000</v>
      </c>
      <c r="X37" s="2">
        <v>20490000000000</v>
      </c>
      <c r="Y37" s="2">
        <v>20470000000000</v>
      </c>
      <c r="Z37" s="2">
        <v>20460000000000</v>
      </c>
      <c r="AA37" s="2">
        <v>20450000000000</v>
      </c>
      <c r="AB37" s="2">
        <v>20440000000000</v>
      </c>
      <c r="AC37" s="2">
        <v>20410000000000</v>
      </c>
      <c r="AD37" s="2"/>
      <c r="AE37" s="2"/>
      <c r="AF37" s="2"/>
    </row>
    <row r="38" spans="1:32">
      <c r="A38" t="s">
        <v>10800</v>
      </c>
      <c r="B38" t="s">
        <v>19</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row>
    <row r="39" spans="1:32">
      <c r="A39" t="s">
        <v>10801</v>
      </c>
      <c r="B39" t="s">
        <v>19</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2">
      <c r="A40" t="s">
        <v>10802</v>
      </c>
      <c r="B40" t="s">
        <v>19</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s="2"/>
      <c r="AE40" s="2"/>
      <c r="AF40" s="2"/>
    </row>
    <row r="41" spans="1:32">
      <c r="A41" t="s">
        <v>10803</v>
      </c>
      <c r="B41" t="s">
        <v>19</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2">
      <c r="A42" t="s">
        <v>10804</v>
      </c>
      <c r="B42" t="s">
        <v>19</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2">
      <c r="A43" t="s">
        <v>10805</v>
      </c>
      <c r="B43" t="s">
        <v>19</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s="2"/>
      <c r="AE43" s="2"/>
      <c r="AF43" s="2"/>
    </row>
    <row r="44" spans="1:32">
      <c r="A44" t="s">
        <v>10806</v>
      </c>
      <c r="B44" t="s">
        <v>19</v>
      </c>
      <c r="C44" s="2">
        <v>290744000000000</v>
      </c>
      <c r="D44" s="2">
        <v>296851000000000</v>
      </c>
      <c r="E44" s="2">
        <v>286737000000000</v>
      </c>
      <c r="F44" s="2">
        <v>282379000000000</v>
      </c>
      <c r="G44" s="2">
        <v>281097000000000</v>
      </c>
      <c r="H44" s="2">
        <v>280922000000000</v>
      </c>
      <c r="I44" s="2">
        <v>280749000000000</v>
      </c>
      <c r="J44" s="2">
        <v>278480000000000</v>
      </c>
      <c r="K44" s="2">
        <v>274248000000000</v>
      </c>
      <c r="L44" s="2">
        <v>270625000000000</v>
      </c>
      <c r="M44" s="2">
        <v>266881000000000</v>
      </c>
      <c r="N44" s="2">
        <v>263410000000000</v>
      </c>
      <c r="O44" s="2">
        <v>259683000000000</v>
      </c>
      <c r="P44" s="2">
        <v>256300000000000</v>
      </c>
      <c r="Q44" s="2">
        <v>252883000000000</v>
      </c>
      <c r="R44" s="2">
        <v>249262000000000</v>
      </c>
      <c r="S44" s="2">
        <v>245699000000000</v>
      </c>
      <c r="T44" s="2">
        <v>242380000000000</v>
      </c>
      <c r="U44" s="2">
        <v>239353000000000</v>
      </c>
      <c r="V44" s="2">
        <v>236566000000000</v>
      </c>
      <c r="W44" s="2">
        <v>234603000000000</v>
      </c>
      <c r="X44" s="2">
        <v>231675000000000</v>
      </c>
      <c r="Y44" s="2">
        <v>228783000000000</v>
      </c>
      <c r="Z44" s="2">
        <v>225786000000000</v>
      </c>
      <c r="AA44" s="2">
        <v>222680000000000</v>
      </c>
      <c r="AB44" s="2">
        <v>219997000000000</v>
      </c>
      <c r="AC44" s="2">
        <v>217947000000000</v>
      </c>
      <c r="AD44" s="2"/>
      <c r="AE44" s="2"/>
      <c r="AF44" s="2"/>
    </row>
    <row r="45" spans="1:32">
      <c r="A45" t="s">
        <v>10807</v>
      </c>
      <c r="B45" t="s">
        <v>19</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s="2"/>
      <c r="AE45" s="2"/>
      <c r="AF45" s="2"/>
    </row>
    <row r="46" spans="1:32">
      <c r="A46" t="s">
        <v>10808</v>
      </c>
      <c r="B46" t="s">
        <v>19</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s="2"/>
      <c r="AE46" s="2"/>
      <c r="AF46" s="2"/>
    </row>
    <row r="47" spans="1:32">
      <c r="A47" t="s">
        <v>10809</v>
      </c>
      <c r="B47" t="s">
        <v>19</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s="2"/>
      <c r="AE47" s="2"/>
      <c r="AF47" s="2"/>
    </row>
    <row r="48" spans="1:32">
      <c r="A48" t="s">
        <v>10810</v>
      </c>
      <c r="B48" t="s">
        <v>19</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2">
      <c r="A49" t="s">
        <v>10811</v>
      </c>
      <c r="B49" t="s">
        <v>19</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2">
      <c r="A50" t="s">
        <v>10812</v>
      </c>
      <c r="B50" t="s">
        <v>19</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s="2"/>
      <c r="AE50" s="2"/>
      <c r="AF50" s="2"/>
    </row>
    <row r="51" spans="1:32">
      <c r="A51" t="s">
        <v>10813</v>
      </c>
      <c r="B51" t="s">
        <v>19</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2">
      <c r="A52" t="s">
        <v>10814</v>
      </c>
      <c r="B52" t="s">
        <v>19</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2">
      <c r="A53" t="s">
        <v>10815</v>
      </c>
      <c r="B53" t="s">
        <v>19</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s="2"/>
      <c r="AE53" s="2"/>
      <c r="AF53" s="2"/>
    </row>
    <row r="54" spans="1:32">
      <c r="A54" t="s">
        <v>10816</v>
      </c>
      <c r="B54" t="s">
        <v>19</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s="2"/>
      <c r="AE54" s="2"/>
      <c r="AF54" s="2"/>
    </row>
    <row r="55" spans="1:32">
      <c r="A55" t="s">
        <v>10817</v>
      </c>
      <c r="B55" t="s">
        <v>19</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s="2"/>
      <c r="AE55" s="2"/>
      <c r="AF55" s="2"/>
    </row>
    <row r="56" spans="1:32">
      <c r="A56" t="s">
        <v>10818</v>
      </c>
      <c r="B56" t="s">
        <v>19</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s="2"/>
      <c r="AE56" s="2"/>
      <c r="AF56" s="2"/>
    </row>
    <row r="57" spans="1:32">
      <c r="A57" t="s">
        <v>10819</v>
      </c>
      <c r="B57" t="s">
        <v>19</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s="2"/>
      <c r="AE57" s="2"/>
      <c r="AF57" s="2"/>
    </row>
    <row r="58" spans="1:32">
      <c r="A58" t="s">
        <v>10820</v>
      </c>
      <c r="B58" t="s">
        <v>19</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2">
      <c r="A59" t="s">
        <v>10821</v>
      </c>
      <c r="B59" t="s">
        <v>19</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2">
      <c r="A60" t="s">
        <v>10822</v>
      </c>
      <c r="B60" t="s">
        <v>19</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s="2"/>
      <c r="AE60" s="2"/>
      <c r="AF60" s="2"/>
    </row>
    <row r="61" spans="1:32">
      <c r="A61" t="s">
        <v>10823</v>
      </c>
      <c r="B61" t="s">
        <v>19</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2">
      <c r="A62" t="s">
        <v>10824</v>
      </c>
      <c r="B62" t="s">
        <v>19</v>
      </c>
      <c r="C62" s="2">
        <v>246565000000000</v>
      </c>
      <c r="D62" s="2">
        <v>274527000000000</v>
      </c>
      <c r="E62" s="2">
        <v>271501000000000</v>
      </c>
      <c r="F62" s="2">
        <v>267848000000000</v>
      </c>
      <c r="G62" s="2">
        <v>263857000000000</v>
      </c>
      <c r="H62" s="2">
        <v>259368000000000</v>
      </c>
      <c r="I62" s="2">
        <v>254348000000000</v>
      </c>
      <c r="J62" s="2">
        <v>249146000000000</v>
      </c>
      <c r="K62" s="2">
        <v>243870000000000</v>
      </c>
      <c r="L62" s="2">
        <v>238876000000000</v>
      </c>
      <c r="M62" s="2">
        <v>233746000000000</v>
      </c>
      <c r="N62" s="2">
        <v>229040000000000</v>
      </c>
      <c r="O62" s="2">
        <v>224850000000000</v>
      </c>
      <c r="P62" s="2">
        <v>221102000000000</v>
      </c>
      <c r="Q62" s="2">
        <v>217642000000000</v>
      </c>
      <c r="R62" s="2">
        <v>214446000000000</v>
      </c>
      <c r="S62" s="2">
        <v>211467000000000</v>
      </c>
      <c r="T62" s="2">
        <v>208594000000000</v>
      </c>
      <c r="U62" s="2">
        <v>205822000000000</v>
      </c>
      <c r="V62" s="2">
        <v>203121000000000</v>
      </c>
      <c r="W62" s="2">
        <v>200551000000000</v>
      </c>
      <c r="X62" s="2">
        <v>198124000000000</v>
      </c>
      <c r="Y62" s="2">
        <v>195915000000000</v>
      </c>
      <c r="Z62" s="2">
        <v>193763000000000</v>
      </c>
      <c r="AA62" s="2">
        <v>191634000000000</v>
      </c>
      <c r="AB62" s="2">
        <v>189468000000000</v>
      </c>
      <c r="AC62" s="2">
        <v>187141000000000</v>
      </c>
    </row>
    <row r="63" spans="1:32">
      <c r="A63" t="s">
        <v>10825</v>
      </c>
      <c r="B63" t="s">
        <v>19</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s="2"/>
      <c r="AE63" s="2"/>
      <c r="AF63" s="2"/>
    </row>
    <row r="64" spans="1:32">
      <c r="A64" t="s">
        <v>10826</v>
      </c>
      <c r="B64" t="s">
        <v>19</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s="2"/>
      <c r="AE64" s="2"/>
      <c r="AF64" s="2"/>
    </row>
    <row r="65" spans="1:32">
      <c r="A65" t="s">
        <v>10827</v>
      </c>
      <c r="B65" t="s">
        <v>19</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s="2"/>
      <c r="AE65" s="2"/>
      <c r="AF65" s="2"/>
    </row>
    <row r="66" spans="1:32">
      <c r="A66" t="s">
        <v>10828</v>
      </c>
      <c r="B66" t="s">
        <v>19</v>
      </c>
      <c r="C66" s="2">
        <v>54520000000000</v>
      </c>
      <c r="D66" s="2">
        <v>52800000000000</v>
      </c>
      <c r="E66" s="2">
        <v>51170000000000</v>
      </c>
      <c r="F66" s="2">
        <v>49560000000000</v>
      </c>
      <c r="G66" s="2">
        <v>48080000000000</v>
      </c>
      <c r="H66" s="2">
        <v>46480000000000</v>
      </c>
      <c r="I66" s="2">
        <v>45000000000000</v>
      </c>
      <c r="J66" s="2">
        <v>43680000000000</v>
      </c>
      <c r="K66" s="2">
        <v>42510000000000</v>
      </c>
      <c r="L66" s="2">
        <v>41540000000000</v>
      </c>
      <c r="M66" s="2">
        <v>40750000000000</v>
      </c>
      <c r="N66" s="2">
        <v>40170000000000</v>
      </c>
      <c r="O66" s="2">
        <v>39570000000000</v>
      </c>
      <c r="P66" s="2">
        <v>38970000000000</v>
      </c>
      <c r="Q66" s="2">
        <v>38370000000000</v>
      </c>
      <c r="R66" s="2">
        <v>37780000000000</v>
      </c>
      <c r="S66" s="2">
        <v>37200000000000</v>
      </c>
      <c r="T66" s="2">
        <v>36630000000000</v>
      </c>
      <c r="U66" s="2">
        <v>36050000000000</v>
      </c>
      <c r="V66" s="2">
        <v>35460000000000</v>
      </c>
      <c r="W66" s="2">
        <v>34860000000000</v>
      </c>
      <c r="X66" s="2">
        <v>34260000000000</v>
      </c>
      <c r="Y66" s="2">
        <v>33680000000000</v>
      </c>
      <c r="Z66" s="2">
        <v>33110000000000</v>
      </c>
      <c r="AA66" s="2">
        <v>32570000000000</v>
      </c>
      <c r="AB66" s="2">
        <v>32040000000000</v>
      </c>
      <c r="AC66" s="2">
        <v>31520000000000</v>
      </c>
      <c r="AD66" s="2"/>
      <c r="AE66" s="2"/>
      <c r="AF66" s="2"/>
    </row>
    <row r="67" spans="1:32">
      <c r="A67" t="s">
        <v>10829</v>
      </c>
      <c r="B67" t="s">
        <v>19</v>
      </c>
      <c r="C67" s="2">
        <v>61210000000000</v>
      </c>
      <c r="D67" s="2">
        <v>63530000000000</v>
      </c>
      <c r="E67" s="2">
        <v>65710000000000</v>
      </c>
      <c r="F67" s="2">
        <v>67780000000000</v>
      </c>
      <c r="G67" s="2">
        <v>69810000000000</v>
      </c>
      <c r="H67" s="2">
        <v>71810000000000</v>
      </c>
      <c r="I67" s="2">
        <v>73740000000000</v>
      </c>
      <c r="J67" s="2">
        <v>75630000000000</v>
      </c>
      <c r="K67" s="2">
        <v>77440000000000</v>
      </c>
      <c r="L67" s="2">
        <v>79170000000000</v>
      </c>
      <c r="M67" s="2">
        <v>80850000000000</v>
      </c>
      <c r="N67" s="2">
        <v>82600000000000</v>
      </c>
      <c r="O67" s="2">
        <v>84440000000000</v>
      </c>
      <c r="P67" s="2">
        <v>86370000000000</v>
      </c>
      <c r="Q67" s="2">
        <v>88350000000000</v>
      </c>
      <c r="R67" s="2">
        <v>90370000000000</v>
      </c>
      <c r="S67" s="2">
        <v>92400000000000</v>
      </c>
      <c r="T67" s="2">
        <v>94400000000000</v>
      </c>
      <c r="U67" s="2">
        <v>96390000000000</v>
      </c>
      <c r="V67" s="2">
        <v>98340000000000</v>
      </c>
      <c r="W67" s="2">
        <v>100300000000000</v>
      </c>
      <c r="X67" s="2">
        <v>102300000000000</v>
      </c>
      <c r="Y67" s="2">
        <v>104300000000000</v>
      </c>
      <c r="Z67" s="2">
        <v>106300000000000</v>
      </c>
      <c r="AA67" s="2">
        <v>108400000000000</v>
      </c>
      <c r="AB67" s="2">
        <v>110500000000000</v>
      </c>
      <c r="AC67" s="2">
        <v>112500000000000</v>
      </c>
      <c r="AD67" s="2"/>
      <c r="AE67" s="2"/>
      <c r="AF67" s="2"/>
    </row>
    <row r="68" spans="1:32">
      <c r="A68" t="s">
        <v>10830</v>
      </c>
      <c r="B68" t="s">
        <v>19</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row>
    <row r="69" spans="1:32">
      <c r="A69" t="s">
        <v>10831</v>
      </c>
      <c r="B69" t="s">
        <v>19</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row>
    <row r="70" spans="1:32">
      <c r="A70" t="s">
        <v>10832</v>
      </c>
      <c r="B70" t="s">
        <v>19</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s="2"/>
      <c r="AE70" s="2"/>
      <c r="AF70" s="2"/>
    </row>
    <row r="71" spans="1:32">
      <c r="A71" t="s">
        <v>10833</v>
      </c>
      <c r="B71" t="s">
        <v>19</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row>
    <row r="72" spans="1:32">
      <c r="A72" t="s">
        <v>10834</v>
      </c>
      <c r="B72" t="s">
        <v>19</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2">
      <c r="A73" t="s">
        <v>10835</v>
      </c>
      <c r="B73" t="s">
        <v>19</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s="2"/>
      <c r="AE73" s="2"/>
      <c r="AF73" s="2"/>
    </row>
    <row r="74" spans="1:32">
      <c r="A74" t="s">
        <v>10836</v>
      </c>
      <c r="B74" t="s">
        <v>19</v>
      </c>
      <c r="C74" s="2">
        <v>98700000000000</v>
      </c>
      <c r="D74" s="2">
        <v>108900000000000</v>
      </c>
      <c r="E74" s="2">
        <v>109400000000000</v>
      </c>
      <c r="F74" s="2">
        <v>110100000000000</v>
      </c>
      <c r="G74" s="2">
        <v>110300000000000</v>
      </c>
      <c r="H74" s="2">
        <v>109600000000000</v>
      </c>
      <c r="I74" s="2">
        <v>108500000000000</v>
      </c>
      <c r="J74" s="2">
        <v>107200000000000</v>
      </c>
      <c r="K74" s="2">
        <v>105900000000000</v>
      </c>
      <c r="L74" s="2">
        <v>104800000000000</v>
      </c>
      <c r="M74" s="2">
        <v>103700000000000</v>
      </c>
      <c r="N74" s="2">
        <v>102900000000000</v>
      </c>
      <c r="O74" s="2">
        <v>102400000000000</v>
      </c>
      <c r="P74" s="2">
        <v>101900000000000</v>
      </c>
      <c r="Q74" s="2">
        <v>101300000000000</v>
      </c>
      <c r="R74" s="2">
        <v>100700000000000</v>
      </c>
      <c r="S74" s="2">
        <v>99990000000000</v>
      </c>
      <c r="T74" s="2">
        <v>99220000000000</v>
      </c>
      <c r="U74" s="2">
        <v>98470000000000</v>
      </c>
      <c r="V74" s="2">
        <v>97730000000000</v>
      </c>
      <c r="W74" s="2">
        <v>96880000000000</v>
      </c>
      <c r="X74" s="2">
        <v>95990000000000</v>
      </c>
      <c r="Y74" s="2">
        <v>95020000000000</v>
      </c>
      <c r="Z74" s="2">
        <v>94010000000000</v>
      </c>
      <c r="AA74" s="2">
        <v>92970000000000</v>
      </c>
      <c r="AB74" s="2">
        <v>92000000000000</v>
      </c>
      <c r="AC74" s="2">
        <v>90990000000000</v>
      </c>
      <c r="AD74" s="2"/>
      <c r="AE74" s="2"/>
      <c r="AF74" s="2"/>
    </row>
    <row r="75" spans="1:32">
      <c r="A75" t="s">
        <v>10837</v>
      </c>
      <c r="B75" t="s">
        <v>19</v>
      </c>
      <c r="C75" s="2">
        <v>212100000000000</v>
      </c>
      <c r="D75" s="2">
        <v>207700000000000</v>
      </c>
      <c r="E75" s="2">
        <v>211600000000000</v>
      </c>
      <c r="F75" s="2">
        <v>215300000000000</v>
      </c>
      <c r="G75" s="2">
        <v>217800000000000</v>
      </c>
      <c r="H75" s="2">
        <v>219000000000000</v>
      </c>
      <c r="I75" s="2">
        <v>219600000000000</v>
      </c>
      <c r="J75" s="2">
        <v>219800000000000</v>
      </c>
      <c r="K75" s="2">
        <v>220200000000000</v>
      </c>
      <c r="L75" s="2">
        <v>221600000000000</v>
      </c>
      <c r="M75" s="2">
        <v>223200000000000</v>
      </c>
      <c r="N75" s="2">
        <v>225700000000000</v>
      </c>
      <c r="O75" s="2">
        <v>228800000000000</v>
      </c>
      <c r="P75" s="2">
        <v>232300000000000</v>
      </c>
      <c r="Q75" s="2">
        <v>235600000000000</v>
      </c>
      <c r="R75" s="2">
        <v>239100000000000</v>
      </c>
      <c r="S75" s="2">
        <v>242400000000000</v>
      </c>
      <c r="T75" s="2">
        <v>245800000000000</v>
      </c>
      <c r="U75" s="2">
        <v>249100000000000</v>
      </c>
      <c r="V75" s="2">
        <v>252400000000000</v>
      </c>
      <c r="W75" s="2">
        <v>255600000000000</v>
      </c>
      <c r="X75" s="2">
        <v>258700000000000</v>
      </c>
      <c r="Y75" s="2">
        <v>261800000000000</v>
      </c>
      <c r="Z75" s="2">
        <v>264900000000000</v>
      </c>
      <c r="AA75" s="2">
        <v>268000000000000</v>
      </c>
      <c r="AB75" s="2">
        <v>271200000000000</v>
      </c>
      <c r="AC75" s="2">
        <v>274400000000000</v>
      </c>
      <c r="AD75" s="2"/>
      <c r="AE75" s="2"/>
      <c r="AF75" s="2"/>
    </row>
    <row r="76" spans="1:32">
      <c r="A76" t="s">
        <v>10838</v>
      </c>
      <c r="B76" t="s">
        <v>19</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s="2"/>
      <c r="AE76" s="2"/>
      <c r="AF76" s="2"/>
    </row>
    <row r="77" spans="1:32">
      <c r="A77" t="s">
        <v>10839</v>
      </c>
      <c r="B77" t="s">
        <v>19</v>
      </c>
      <c r="C77" s="2">
        <v>35020000000000</v>
      </c>
      <c r="D77" s="2">
        <v>34650000000000</v>
      </c>
      <c r="E77" s="2">
        <v>34950000000000</v>
      </c>
      <c r="F77" s="2">
        <v>35630000000000</v>
      </c>
      <c r="G77" s="2">
        <v>36210000000000</v>
      </c>
      <c r="H77" s="2">
        <v>36560000000000</v>
      </c>
      <c r="I77" s="2">
        <v>36480000000000</v>
      </c>
      <c r="J77" s="2">
        <v>36360000000000</v>
      </c>
      <c r="K77" s="2">
        <v>36320000000000</v>
      </c>
      <c r="L77" s="2">
        <v>36290000000000</v>
      </c>
      <c r="M77" s="2">
        <v>36340000000000</v>
      </c>
      <c r="N77" s="2">
        <v>36500000000000</v>
      </c>
      <c r="O77" s="2">
        <v>36750000000000</v>
      </c>
      <c r="P77" s="2">
        <v>37020000000000</v>
      </c>
      <c r="Q77" s="2">
        <v>37250000000000</v>
      </c>
      <c r="R77" s="2">
        <v>37510000000000</v>
      </c>
      <c r="S77" s="2">
        <v>37160000000000</v>
      </c>
      <c r="T77" s="2">
        <v>36860000000000</v>
      </c>
      <c r="U77" s="2">
        <v>36620000000000</v>
      </c>
      <c r="V77" s="2">
        <v>36480000000000</v>
      </c>
      <c r="W77" s="2">
        <v>36390000000000</v>
      </c>
      <c r="X77" s="2">
        <v>36350000000000</v>
      </c>
      <c r="Y77" s="2">
        <v>36310000000000</v>
      </c>
      <c r="Z77" s="2">
        <v>36280000000000</v>
      </c>
      <c r="AA77" s="2">
        <v>36280000000000</v>
      </c>
      <c r="AB77" s="2">
        <v>36300000000000</v>
      </c>
      <c r="AC77" s="2">
        <v>36330000000000</v>
      </c>
      <c r="AD77" s="2"/>
      <c r="AE77" s="2"/>
      <c r="AF77" s="2"/>
    </row>
    <row r="78" spans="1:32">
      <c r="A78" t="s">
        <v>10840</v>
      </c>
      <c r="B78" t="s">
        <v>19</v>
      </c>
      <c r="C78" s="2">
        <v>232000000000000</v>
      </c>
      <c r="D78" s="2">
        <v>229400000000000</v>
      </c>
      <c r="E78" s="2">
        <v>228200000000000</v>
      </c>
      <c r="F78" s="2">
        <v>227200000000000</v>
      </c>
      <c r="G78" s="2">
        <v>225300000000000</v>
      </c>
      <c r="H78" s="2">
        <v>221600000000000</v>
      </c>
      <c r="I78" s="2">
        <v>216700000000000</v>
      </c>
      <c r="J78" s="2">
        <v>211500000000000</v>
      </c>
      <c r="K78" s="2">
        <v>206600000000000</v>
      </c>
      <c r="L78" s="2">
        <v>202100000000000</v>
      </c>
      <c r="M78" s="2">
        <v>198200000000000</v>
      </c>
      <c r="N78" s="2">
        <v>195200000000000</v>
      </c>
      <c r="O78" s="2">
        <v>192900000000000</v>
      </c>
      <c r="P78" s="2">
        <v>191200000000000</v>
      </c>
      <c r="Q78" s="2">
        <v>190000000000000</v>
      </c>
      <c r="R78" s="2">
        <v>189400000000000</v>
      </c>
      <c r="S78" s="2">
        <v>189200000000000</v>
      </c>
      <c r="T78" s="2">
        <v>189400000000000</v>
      </c>
      <c r="U78" s="2">
        <v>190100000000000</v>
      </c>
      <c r="V78" s="2">
        <v>191100000000000</v>
      </c>
      <c r="W78" s="2">
        <v>192100000000000</v>
      </c>
      <c r="X78" s="2">
        <v>193100000000000</v>
      </c>
      <c r="Y78" s="2">
        <v>194100000000000</v>
      </c>
      <c r="Z78" s="2">
        <v>195200000000000</v>
      </c>
      <c r="AA78" s="2">
        <v>196300000000000</v>
      </c>
      <c r="AB78" s="2">
        <v>197500000000000</v>
      </c>
      <c r="AC78" s="2">
        <v>198600000000000</v>
      </c>
    </row>
    <row r="79" spans="1:32">
      <c r="A79" t="s">
        <v>10841</v>
      </c>
      <c r="B79" t="s">
        <v>19</v>
      </c>
      <c r="C79" s="2">
        <v>407900000000000</v>
      </c>
      <c r="D79" s="2">
        <v>394300000000000</v>
      </c>
      <c r="E79" s="2">
        <v>402900000000000</v>
      </c>
      <c r="F79" s="2">
        <v>412000000000000</v>
      </c>
      <c r="G79" s="2">
        <v>419700000000000</v>
      </c>
      <c r="H79" s="2">
        <v>425400000000000</v>
      </c>
      <c r="I79" s="2">
        <v>430100000000000</v>
      </c>
      <c r="J79" s="2">
        <v>434100000000000</v>
      </c>
      <c r="K79" s="2">
        <v>438400000000000</v>
      </c>
      <c r="L79" s="2">
        <v>442500000000000</v>
      </c>
      <c r="M79" s="2">
        <v>447200000000000</v>
      </c>
      <c r="N79" s="2">
        <v>452500000000000</v>
      </c>
      <c r="O79" s="2">
        <v>458900000000000</v>
      </c>
      <c r="P79" s="2">
        <v>465700000000000</v>
      </c>
      <c r="Q79" s="2">
        <v>472300000000000</v>
      </c>
      <c r="R79" s="2">
        <v>479100000000000</v>
      </c>
      <c r="S79" s="2">
        <v>486200000000000</v>
      </c>
      <c r="T79" s="2">
        <v>493000000000000</v>
      </c>
      <c r="U79" s="2">
        <v>499800000000000</v>
      </c>
      <c r="V79" s="2">
        <v>506800000000000</v>
      </c>
      <c r="W79" s="2">
        <v>513900000000000</v>
      </c>
      <c r="X79" s="2">
        <v>520900000000000</v>
      </c>
      <c r="Y79" s="2">
        <v>528100000000000</v>
      </c>
      <c r="Z79" s="2">
        <v>535200000000000</v>
      </c>
      <c r="AA79" s="2">
        <v>542500000000000</v>
      </c>
      <c r="AB79" s="2">
        <v>549900000000000</v>
      </c>
      <c r="AC79" s="2">
        <v>557400000000000</v>
      </c>
    </row>
    <row r="80" spans="1:32">
      <c r="A80" t="s">
        <v>10842</v>
      </c>
      <c r="B80" t="s">
        <v>19</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s="2"/>
      <c r="AE80" s="2"/>
      <c r="AF80" s="2"/>
    </row>
    <row r="81" spans="1:32">
      <c r="A81" t="s">
        <v>10843</v>
      </c>
      <c r="B81" t="s">
        <v>19</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row>
    <row r="82" spans="1:32">
      <c r="A82" t="s">
        <v>10844</v>
      </c>
      <c r="B82" t="s">
        <v>19</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row>
    <row r="83" spans="1:32">
      <c r="A83" t="s">
        <v>10845</v>
      </c>
      <c r="B83" t="s">
        <v>19</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s="2"/>
      <c r="AE83" s="2"/>
      <c r="AF83" s="2"/>
    </row>
    <row r="84" spans="1:32">
      <c r="A84" t="s">
        <v>10846</v>
      </c>
      <c r="B84" t="s">
        <v>19</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s="2"/>
      <c r="AE84" s="2"/>
      <c r="AF84" s="2"/>
    </row>
    <row r="85" spans="1:32">
      <c r="A85" t="s">
        <v>10847</v>
      </c>
      <c r="B85" t="s">
        <v>19</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s="2"/>
      <c r="AE85" s="2"/>
      <c r="AF85" s="2"/>
    </row>
    <row r="86" spans="1:32">
      <c r="A86" t="s">
        <v>10848</v>
      </c>
      <c r="B86" t="s">
        <v>19</v>
      </c>
      <c r="C86" s="2">
        <v>519200000000000</v>
      </c>
      <c r="D86" s="2">
        <v>584400000000000</v>
      </c>
      <c r="E86" s="2">
        <v>587200000000000</v>
      </c>
      <c r="F86" s="2">
        <v>588200000000000</v>
      </c>
      <c r="G86" s="2">
        <v>587600000000000</v>
      </c>
      <c r="H86" s="2">
        <v>584400000000000</v>
      </c>
      <c r="I86" s="2">
        <v>580000000000000</v>
      </c>
      <c r="J86" s="2">
        <v>573800000000000</v>
      </c>
      <c r="K86" s="2">
        <v>565600000000000</v>
      </c>
      <c r="L86" s="2">
        <v>558400000000000</v>
      </c>
      <c r="M86" s="2">
        <v>550800000000000</v>
      </c>
      <c r="N86" s="2">
        <v>544300000000000</v>
      </c>
      <c r="O86" s="2">
        <v>539000000000000</v>
      </c>
      <c r="P86" s="2">
        <v>534300000000000</v>
      </c>
      <c r="Q86" s="2">
        <v>529800000000000</v>
      </c>
      <c r="R86" s="2">
        <v>525500000000000</v>
      </c>
      <c r="S86" s="2">
        <v>521100000000000</v>
      </c>
      <c r="T86" s="2">
        <v>516100000000000</v>
      </c>
      <c r="U86" s="2">
        <v>511000000000000</v>
      </c>
      <c r="V86" s="2">
        <v>505900000000000</v>
      </c>
      <c r="W86" s="2">
        <v>501100000000000</v>
      </c>
      <c r="X86" s="2">
        <v>496700000000000</v>
      </c>
      <c r="Y86" s="2">
        <v>492400000000000</v>
      </c>
      <c r="Z86" s="2">
        <v>488200000000000</v>
      </c>
      <c r="AA86" s="2">
        <v>484200000000000</v>
      </c>
      <c r="AB86" s="2">
        <v>480300000000000</v>
      </c>
      <c r="AC86" s="2">
        <v>476300000000000</v>
      </c>
      <c r="AD86" s="2"/>
      <c r="AE86" s="2"/>
      <c r="AF86" s="2"/>
    </row>
    <row r="87" spans="1:32">
      <c r="A87" t="s">
        <v>10849</v>
      </c>
      <c r="B87" t="s">
        <v>19</v>
      </c>
      <c r="C87" s="2">
        <v>11870000000000</v>
      </c>
      <c r="D87" s="2">
        <v>11410000000000</v>
      </c>
      <c r="E87" s="2">
        <v>11490000000000</v>
      </c>
      <c r="F87" s="2">
        <v>11500000000000</v>
      </c>
      <c r="G87" s="2">
        <v>11470000000000</v>
      </c>
      <c r="H87" s="2">
        <v>11430000000000</v>
      </c>
      <c r="I87" s="2">
        <v>11390000000000</v>
      </c>
      <c r="J87" s="2">
        <v>11340000000000</v>
      </c>
      <c r="K87" s="2">
        <v>11290000000000</v>
      </c>
      <c r="L87" s="2">
        <v>11240000000000</v>
      </c>
      <c r="M87" s="2">
        <v>11200000000000</v>
      </c>
      <c r="N87" s="2">
        <v>11180000000000</v>
      </c>
      <c r="O87" s="2">
        <v>11180000000000</v>
      </c>
      <c r="P87" s="2">
        <v>11190000000000</v>
      </c>
      <c r="Q87" s="2">
        <v>11210000000000</v>
      </c>
      <c r="R87" s="2">
        <v>11240000000000</v>
      </c>
      <c r="S87" s="2">
        <v>11280000000000</v>
      </c>
      <c r="T87" s="2">
        <v>11320000000000</v>
      </c>
      <c r="U87" s="2">
        <v>11360000000000</v>
      </c>
      <c r="V87" s="2">
        <v>11400000000000</v>
      </c>
      <c r="W87" s="2">
        <v>11440000000000</v>
      </c>
      <c r="X87" s="2">
        <v>11480000000000</v>
      </c>
      <c r="Y87" s="2">
        <v>11510000000000</v>
      </c>
      <c r="Z87" s="2">
        <v>11550000000000</v>
      </c>
      <c r="AA87" s="2">
        <v>11590000000000</v>
      </c>
      <c r="AB87" s="2">
        <v>11630000000000</v>
      </c>
      <c r="AC87" s="2">
        <v>11660000000000</v>
      </c>
      <c r="AD87" s="2"/>
      <c r="AE87" s="2"/>
      <c r="AF87" s="2"/>
    </row>
    <row r="88" spans="1:32">
      <c r="A88" t="s">
        <v>10850</v>
      </c>
      <c r="B88" t="s">
        <v>19</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2">
      <c r="A89" t="s">
        <v>10851</v>
      </c>
      <c r="B89" t="s">
        <v>19</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2">
      <c r="A90" t="s">
        <v>10852</v>
      </c>
      <c r="B90" t="s">
        <v>19</v>
      </c>
      <c r="C90" s="2">
        <v>215600000000000</v>
      </c>
      <c r="D90" s="2">
        <v>217700000000000</v>
      </c>
      <c r="E90" s="2">
        <v>220200000000000</v>
      </c>
      <c r="F90" s="2">
        <v>222400000000000</v>
      </c>
      <c r="G90" s="2">
        <v>224500000000000</v>
      </c>
      <c r="H90" s="2">
        <v>224900000000000</v>
      </c>
      <c r="I90" s="2">
        <v>225200000000000</v>
      </c>
      <c r="J90" s="2">
        <v>225200000000000</v>
      </c>
      <c r="K90" s="2">
        <v>225000000000000</v>
      </c>
      <c r="L90" s="2">
        <v>225000000000000</v>
      </c>
      <c r="M90" s="2">
        <v>225500000000000</v>
      </c>
      <c r="N90" s="2">
        <v>226600000000000</v>
      </c>
      <c r="O90" s="2">
        <v>227600000000000</v>
      </c>
      <c r="P90" s="2">
        <v>228700000000000</v>
      </c>
      <c r="Q90" s="2">
        <v>229700000000000</v>
      </c>
      <c r="R90" s="2">
        <v>230600000000000</v>
      </c>
      <c r="S90" s="2">
        <v>231300000000000</v>
      </c>
      <c r="T90" s="2">
        <v>231600000000000</v>
      </c>
      <c r="U90" s="2">
        <v>231600000000000</v>
      </c>
      <c r="V90" s="2">
        <v>231400000000000</v>
      </c>
      <c r="W90" s="2">
        <v>231100000000000</v>
      </c>
      <c r="X90" s="2">
        <v>230800000000000</v>
      </c>
      <c r="Y90" s="2">
        <v>230200000000000</v>
      </c>
      <c r="Z90" s="2">
        <v>229700000000000</v>
      </c>
      <c r="AA90" s="2">
        <v>229200000000000</v>
      </c>
      <c r="AB90" s="2">
        <v>228700000000000</v>
      </c>
      <c r="AC90" s="2">
        <v>228300000000000</v>
      </c>
      <c r="AD90" s="2"/>
      <c r="AE90" s="2"/>
      <c r="AF90" s="2"/>
    </row>
    <row r="91" spans="1:32">
      <c r="A91" t="s">
        <v>10853</v>
      </c>
      <c r="B91" t="s">
        <v>19</v>
      </c>
      <c r="C91" s="2">
        <v>113800000000000</v>
      </c>
      <c r="D91" s="2">
        <v>114700000000000</v>
      </c>
      <c r="E91" s="2">
        <v>115600000000000</v>
      </c>
      <c r="F91" s="2">
        <v>116200000000000</v>
      </c>
      <c r="G91" s="2">
        <v>116500000000000</v>
      </c>
      <c r="H91" s="2">
        <v>116800000000000</v>
      </c>
      <c r="I91" s="2">
        <v>117000000000000</v>
      </c>
      <c r="J91" s="2">
        <v>116900000000000</v>
      </c>
      <c r="K91" s="2">
        <v>116500000000000</v>
      </c>
      <c r="L91" s="2">
        <v>115900000000000</v>
      </c>
      <c r="M91" s="2">
        <v>115400000000000</v>
      </c>
      <c r="N91" s="2">
        <v>115100000000000</v>
      </c>
      <c r="O91" s="2">
        <v>115000000000000</v>
      </c>
      <c r="P91" s="2">
        <v>114900000000000</v>
      </c>
      <c r="Q91" s="2">
        <v>114900000000000</v>
      </c>
      <c r="R91" s="2">
        <v>115000000000000</v>
      </c>
      <c r="S91" s="2">
        <v>115000000000000</v>
      </c>
      <c r="T91" s="2">
        <v>114900000000000</v>
      </c>
      <c r="U91" s="2">
        <v>114700000000000</v>
      </c>
      <c r="V91" s="2">
        <v>114600000000000</v>
      </c>
      <c r="W91" s="2">
        <v>114500000000000</v>
      </c>
      <c r="X91" s="2">
        <v>114400000000000</v>
      </c>
      <c r="Y91" s="2">
        <v>114200000000000</v>
      </c>
      <c r="Z91" s="2">
        <v>114100000000000</v>
      </c>
      <c r="AA91" s="2">
        <v>114100000000000</v>
      </c>
      <c r="AB91" s="2">
        <v>114000000000000</v>
      </c>
      <c r="AC91" s="2">
        <v>113900000000000</v>
      </c>
    </row>
    <row r="92" spans="1:32">
      <c r="A92" t="s">
        <v>10854</v>
      </c>
      <c r="B92" t="s">
        <v>19</v>
      </c>
      <c r="C92" s="2">
        <v>70990000000000</v>
      </c>
      <c r="D92" s="2">
        <v>76810000000000</v>
      </c>
      <c r="E92" s="2">
        <v>75940000000000</v>
      </c>
      <c r="F92" s="2">
        <v>74680000000000</v>
      </c>
      <c r="G92" s="2">
        <v>73210000000000</v>
      </c>
      <c r="H92" s="2">
        <v>71700000000000</v>
      </c>
      <c r="I92" s="2">
        <v>70220000000000</v>
      </c>
      <c r="J92" s="2">
        <v>68920000000000</v>
      </c>
      <c r="K92" s="2">
        <v>67770000000000</v>
      </c>
      <c r="L92" s="2">
        <v>66750000000000</v>
      </c>
      <c r="M92" s="2">
        <v>65680000000000</v>
      </c>
      <c r="N92" s="2">
        <v>64630000000000</v>
      </c>
      <c r="O92" s="2">
        <v>63620000000000</v>
      </c>
      <c r="P92" s="2">
        <v>62630000000000</v>
      </c>
      <c r="Q92" s="2">
        <v>61670000000000</v>
      </c>
      <c r="R92" s="2">
        <v>60740000000000</v>
      </c>
      <c r="S92" s="2">
        <v>59810000000000</v>
      </c>
      <c r="T92" s="2">
        <v>58900000000000</v>
      </c>
      <c r="U92" s="2">
        <v>58010000000000</v>
      </c>
      <c r="V92" s="2">
        <v>57140000000000</v>
      </c>
      <c r="W92" s="2">
        <v>56260000000000</v>
      </c>
      <c r="X92" s="2">
        <v>55480000000000</v>
      </c>
      <c r="Y92" s="2">
        <v>54720000000000</v>
      </c>
      <c r="Z92" s="2">
        <v>53990000000000</v>
      </c>
      <c r="AA92" s="2">
        <v>53290000000000</v>
      </c>
      <c r="AB92" s="2">
        <v>52590000000000</v>
      </c>
      <c r="AC92" s="2">
        <v>51880000000000</v>
      </c>
    </row>
    <row r="93" spans="1:32">
      <c r="A93" t="s">
        <v>10855</v>
      </c>
      <c r="B93" t="s">
        <v>19</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row>
    <row r="94" spans="1:32">
      <c r="A94" t="s">
        <v>10856</v>
      </c>
      <c r="B94" t="s">
        <v>19</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s="2"/>
      <c r="AE94" s="2"/>
      <c r="AF94" s="2"/>
    </row>
    <row r="95" spans="1:32">
      <c r="A95" t="s">
        <v>10857</v>
      </c>
      <c r="B95" t="s">
        <v>19</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s="2"/>
      <c r="AE95" s="2"/>
      <c r="AF95" s="2"/>
    </row>
    <row r="96" spans="1:32">
      <c r="A96" t="s">
        <v>10858</v>
      </c>
      <c r="B96" t="s">
        <v>19</v>
      </c>
      <c r="C96" s="2">
        <v>7529000000000</v>
      </c>
      <c r="D96" s="2">
        <v>7133000000000</v>
      </c>
      <c r="E96" s="2">
        <v>6718000000000</v>
      </c>
      <c r="F96" s="2">
        <v>6295000000000</v>
      </c>
      <c r="G96" s="2">
        <v>5897000000000</v>
      </c>
      <c r="H96" s="2">
        <v>5523000000000</v>
      </c>
      <c r="I96" s="2">
        <v>5198000000000</v>
      </c>
      <c r="J96" s="2">
        <v>4934000000000</v>
      </c>
      <c r="K96" s="2">
        <v>4725000000000</v>
      </c>
      <c r="L96" s="2">
        <v>4561000000000</v>
      </c>
      <c r="M96" s="2">
        <v>4443000000000</v>
      </c>
      <c r="N96" s="2">
        <v>4369000000000</v>
      </c>
      <c r="O96" s="2">
        <v>4288000000000</v>
      </c>
      <c r="P96" s="2">
        <v>4202000000000</v>
      </c>
      <c r="Q96" s="2">
        <v>4115000000000</v>
      </c>
      <c r="R96" s="2">
        <v>4026000000000</v>
      </c>
      <c r="S96" s="2">
        <v>3936000000000</v>
      </c>
      <c r="T96" s="2">
        <v>3844000000000</v>
      </c>
      <c r="U96" s="2">
        <v>3750000000000</v>
      </c>
      <c r="V96" s="2">
        <v>3656000000000</v>
      </c>
      <c r="W96" s="2">
        <v>3558000000000</v>
      </c>
      <c r="X96" s="2">
        <v>3465000000000</v>
      </c>
      <c r="Y96" s="2">
        <v>3374000000000</v>
      </c>
      <c r="Z96" s="2">
        <v>3286000000000</v>
      </c>
      <c r="AA96" s="2">
        <v>3201000000000</v>
      </c>
      <c r="AB96" s="2">
        <v>3119000000000</v>
      </c>
      <c r="AC96" s="2">
        <v>3039000000000</v>
      </c>
      <c r="AD96" s="2"/>
      <c r="AE96" s="2"/>
      <c r="AF96" s="2"/>
    </row>
    <row r="97" spans="1:32">
      <c r="A97" t="s">
        <v>10859</v>
      </c>
      <c r="B97" t="s">
        <v>19</v>
      </c>
      <c r="C97" s="2">
        <v>4825000000000</v>
      </c>
      <c r="D97" s="2">
        <v>4883000000000</v>
      </c>
      <c r="E97" s="2">
        <v>4906000000000</v>
      </c>
      <c r="F97" s="2">
        <v>4900000000000</v>
      </c>
      <c r="G97" s="2">
        <v>4878000000000</v>
      </c>
      <c r="H97" s="2">
        <v>4851000000000</v>
      </c>
      <c r="I97" s="2">
        <v>4823000000000</v>
      </c>
      <c r="J97" s="2">
        <v>4808000000000</v>
      </c>
      <c r="K97" s="2">
        <v>4802000000000</v>
      </c>
      <c r="L97" s="2">
        <v>4796000000000</v>
      </c>
      <c r="M97" s="2">
        <v>4790000000000</v>
      </c>
      <c r="N97" s="2">
        <v>4782000000000</v>
      </c>
      <c r="O97" s="2">
        <v>4777000000000</v>
      </c>
      <c r="P97" s="2">
        <v>4769000000000</v>
      </c>
      <c r="Q97" s="2">
        <v>4763000000000</v>
      </c>
      <c r="R97" s="2">
        <v>4758000000000</v>
      </c>
      <c r="S97" s="2">
        <v>4752000000000</v>
      </c>
      <c r="T97" s="2">
        <v>4745000000000</v>
      </c>
      <c r="U97" s="2">
        <v>4737000000000</v>
      </c>
      <c r="V97" s="2">
        <v>4729000000000</v>
      </c>
      <c r="W97" s="2">
        <v>4717000000000</v>
      </c>
      <c r="X97" s="2">
        <v>4711000000000</v>
      </c>
      <c r="Y97" s="2">
        <v>4706000000000</v>
      </c>
      <c r="Z97" s="2">
        <v>4703000000000</v>
      </c>
      <c r="AA97" s="2">
        <v>4701000000000</v>
      </c>
      <c r="AB97" s="2">
        <v>4698000000000</v>
      </c>
      <c r="AC97" s="2">
        <v>4693000000000</v>
      </c>
      <c r="AD97" s="2"/>
      <c r="AE97" s="2"/>
      <c r="AF97" s="2"/>
    </row>
    <row r="98" spans="1:32">
      <c r="A98" t="s">
        <v>10860</v>
      </c>
      <c r="B98" t="s">
        <v>19</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32">
      <c r="A99" t="s">
        <v>10861</v>
      </c>
      <c r="B99" t="s">
        <v>19</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row>
    <row r="100" spans="1:32">
      <c r="A100" t="s">
        <v>10862</v>
      </c>
      <c r="B100" t="s">
        <v>19</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2">
      <c r="A101" t="s">
        <v>10863</v>
      </c>
      <c r="B101" t="s">
        <v>19</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row>
    <row r="102" spans="1:32">
      <c r="A102" t="s">
        <v>10864</v>
      </c>
      <c r="B102" t="s">
        <v>19</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2">
      <c r="A103" t="s">
        <v>10865</v>
      </c>
      <c r="B103" t="s">
        <v>19</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s="2"/>
      <c r="AE103" s="2"/>
      <c r="AF103" s="2"/>
    </row>
    <row r="104" spans="1:32">
      <c r="A104" t="s">
        <v>10866</v>
      </c>
      <c r="B104" t="s">
        <v>19</v>
      </c>
      <c r="C104" s="2">
        <v>66840000000000</v>
      </c>
      <c r="D104" s="2">
        <v>68240000000000</v>
      </c>
      <c r="E104" s="2">
        <v>65920000000000</v>
      </c>
      <c r="F104" s="2">
        <v>64920000000000</v>
      </c>
      <c r="G104" s="2">
        <v>64620000000000</v>
      </c>
      <c r="H104" s="2">
        <v>64580000000000</v>
      </c>
      <c r="I104" s="2">
        <v>64540000000000</v>
      </c>
      <c r="J104" s="2">
        <v>64020000000000</v>
      </c>
      <c r="K104" s="2">
        <v>63050000000000</v>
      </c>
      <c r="L104" s="2">
        <v>62210000000000</v>
      </c>
      <c r="M104" s="2">
        <v>61350000000000</v>
      </c>
      <c r="N104" s="2">
        <v>60550000000000</v>
      </c>
      <c r="O104" s="2">
        <v>59700000000000</v>
      </c>
      <c r="P104" s="2">
        <v>58920000000000</v>
      </c>
      <c r="Q104" s="2">
        <v>58130000000000</v>
      </c>
      <c r="R104" s="2">
        <v>57300000000000</v>
      </c>
      <c r="S104" s="2">
        <v>56480000000000</v>
      </c>
      <c r="T104" s="2">
        <v>55720000000000</v>
      </c>
      <c r="U104" s="2">
        <v>55020000000000</v>
      </c>
      <c r="V104" s="2">
        <v>54380000000000</v>
      </c>
      <c r="W104" s="2">
        <v>53930000000000</v>
      </c>
      <c r="X104" s="2">
        <v>53260000000000</v>
      </c>
      <c r="Y104" s="2">
        <v>52590000000000</v>
      </c>
      <c r="Z104" s="2">
        <v>51910000000000</v>
      </c>
      <c r="AA104" s="2">
        <v>51190000000000</v>
      </c>
      <c r="AB104" s="2">
        <v>50570000000000</v>
      </c>
      <c r="AC104" s="2">
        <v>50100000000000</v>
      </c>
      <c r="AD104" s="2"/>
      <c r="AE104" s="2"/>
      <c r="AF104" s="2"/>
    </row>
    <row r="105" spans="1:32">
      <c r="A105" t="s">
        <v>10867</v>
      </c>
      <c r="B105" t="s">
        <v>19</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s="2"/>
      <c r="AE105" s="2"/>
      <c r="AF105" s="2"/>
    </row>
    <row r="106" spans="1:32">
      <c r="A106" t="s">
        <v>10868</v>
      </c>
      <c r="B106" t="s">
        <v>19</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s="2"/>
      <c r="AE106" s="2"/>
      <c r="AF106" s="2"/>
    </row>
    <row r="107" spans="1:32">
      <c r="A107" t="s">
        <v>10869</v>
      </c>
      <c r="B107" t="s">
        <v>19</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s="2"/>
      <c r="AE107" s="2"/>
      <c r="AF107" s="2"/>
    </row>
    <row r="108" spans="1:32">
      <c r="A108" t="s">
        <v>10870</v>
      </c>
      <c r="B108" t="s">
        <v>19</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row>
    <row r="109" spans="1:32">
      <c r="A109" t="s">
        <v>10871</v>
      </c>
      <c r="B109" t="s">
        <v>19</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row>
    <row r="110" spans="1:32">
      <c r="A110" t="s">
        <v>10872</v>
      </c>
      <c r="B110" t="s">
        <v>19</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s="2"/>
      <c r="AE110" s="2"/>
      <c r="AF110" s="2"/>
    </row>
    <row r="111" spans="1:32">
      <c r="A111" t="s">
        <v>10873</v>
      </c>
      <c r="B111" t="s">
        <v>19</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row>
    <row r="112" spans="1:32">
      <c r="A112" t="s">
        <v>10874</v>
      </c>
      <c r="B112" t="s">
        <v>19</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row>
    <row r="113" spans="1:32">
      <c r="A113" t="s">
        <v>10875</v>
      </c>
      <c r="B113" t="s">
        <v>19</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row>
    <row r="114" spans="1:32">
      <c r="A114" t="s">
        <v>10876</v>
      </c>
      <c r="B114" t="s">
        <v>19</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s="2"/>
      <c r="AE114" s="2"/>
      <c r="AF114" s="2"/>
    </row>
    <row r="115" spans="1:32">
      <c r="A115" t="s">
        <v>10877</v>
      </c>
      <c r="B115" t="s">
        <v>19</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s="2"/>
      <c r="AE115" s="2"/>
      <c r="AF115" s="2"/>
    </row>
    <row r="116" spans="1:32">
      <c r="A116" t="s">
        <v>10878</v>
      </c>
      <c r="B116" t="s">
        <v>19</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s="2"/>
      <c r="AE116" s="2"/>
      <c r="AF116" s="2"/>
    </row>
    <row r="117" spans="1:32">
      <c r="A117" t="s">
        <v>10879</v>
      </c>
      <c r="B117" t="s">
        <v>19</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s="2"/>
      <c r="AE117" s="2"/>
      <c r="AF117" s="2"/>
    </row>
    <row r="118" spans="1:32">
      <c r="A118" t="s">
        <v>10880</v>
      </c>
      <c r="B118" t="s">
        <v>19</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2">
      <c r="A119" t="s">
        <v>10881</v>
      </c>
      <c r="B119" t="s">
        <v>19</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2">
      <c r="A120" t="s">
        <v>10882</v>
      </c>
      <c r="B120" t="s">
        <v>19</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row>
    <row r="121" spans="1:32">
      <c r="A121" t="s">
        <v>10883</v>
      </c>
      <c r="B121" t="s">
        <v>19</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2">
      <c r="A122" t="s">
        <v>10884</v>
      </c>
      <c r="B122" t="s">
        <v>19</v>
      </c>
      <c r="C122" s="2">
        <v>56680000000000</v>
      </c>
      <c r="D122" s="2">
        <v>63110000000000</v>
      </c>
      <c r="E122" s="2">
        <v>62410000000000</v>
      </c>
      <c r="F122" s="2">
        <v>61580000000000</v>
      </c>
      <c r="G122" s="2">
        <v>60660000000000</v>
      </c>
      <c r="H122" s="2">
        <v>59630000000000</v>
      </c>
      <c r="I122" s="2">
        <v>58470000000000</v>
      </c>
      <c r="J122" s="2">
        <v>57280000000000</v>
      </c>
      <c r="K122" s="2">
        <v>56060000000000</v>
      </c>
      <c r="L122" s="2">
        <v>54910000000000</v>
      </c>
      <c r="M122" s="2">
        <v>53740000000000</v>
      </c>
      <c r="N122" s="2">
        <v>52650000000000</v>
      </c>
      <c r="O122" s="2">
        <v>51690000000000</v>
      </c>
      <c r="P122" s="2">
        <v>50830000000000</v>
      </c>
      <c r="Q122" s="2">
        <v>50030000000000</v>
      </c>
      <c r="R122" s="2">
        <v>49300000000000</v>
      </c>
      <c r="S122" s="2">
        <v>48610000000000</v>
      </c>
      <c r="T122" s="2">
        <v>47950000000000</v>
      </c>
      <c r="U122" s="2">
        <v>47320000000000</v>
      </c>
      <c r="V122" s="2">
        <v>46700000000000</v>
      </c>
      <c r="W122" s="2">
        <v>46100000000000</v>
      </c>
      <c r="X122" s="2">
        <v>45550000000000</v>
      </c>
      <c r="Y122" s="2">
        <v>45040000000000</v>
      </c>
      <c r="Z122" s="2">
        <v>44540000000000</v>
      </c>
      <c r="AA122" s="2">
        <v>44050000000000</v>
      </c>
      <c r="AB122" s="2">
        <v>43560000000000</v>
      </c>
      <c r="AC122" s="2">
        <v>43020000000000</v>
      </c>
    </row>
    <row r="123" spans="1:32">
      <c r="A123" t="s">
        <v>10885</v>
      </c>
      <c r="B123" t="s">
        <v>19</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row>
    <row r="124" spans="1:32">
      <c r="A124" t="s">
        <v>10886</v>
      </c>
      <c r="B124" t="s">
        <v>19</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s="2"/>
      <c r="AE124" s="2"/>
      <c r="AF124" s="2"/>
    </row>
    <row r="125" spans="1:32">
      <c r="A125" t="s">
        <v>10887</v>
      </c>
      <c r="B125" t="s">
        <v>19</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s="2"/>
      <c r="AE125" s="2"/>
      <c r="AF125" s="2"/>
    </row>
    <row r="126" spans="1:32">
      <c r="A126" t="s">
        <v>10888</v>
      </c>
      <c r="B126" t="s">
        <v>19</v>
      </c>
      <c r="C126" s="2">
        <v>12530000000000</v>
      </c>
      <c r="D126" s="2">
        <v>12140000000000</v>
      </c>
      <c r="E126" s="2">
        <v>11760000000000</v>
      </c>
      <c r="F126" s="2">
        <v>11390000000000</v>
      </c>
      <c r="G126" s="2">
        <v>11050000000000</v>
      </c>
      <c r="H126" s="2">
        <v>10690000000000</v>
      </c>
      <c r="I126" s="2">
        <v>10340000000000</v>
      </c>
      <c r="J126" s="2">
        <v>10040000000000</v>
      </c>
      <c r="K126" s="2">
        <v>9773000000000</v>
      </c>
      <c r="L126" s="2">
        <v>9550000000000</v>
      </c>
      <c r="M126" s="2">
        <v>9368000000000</v>
      </c>
      <c r="N126" s="2">
        <v>9235000000000</v>
      </c>
      <c r="O126" s="2">
        <v>9097000000000</v>
      </c>
      <c r="P126" s="2">
        <v>8958000000000</v>
      </c>
      <c r="Q126" s="2">
        <v>8820000000000</v>
      </c>
      <c r="R126" s="2">
        <v>8685000000000</v>
      </c>
      <c r="S126" s="2">
        <v>8553000000000</v>
      </c>
      <c r="T126" s="2">
        <v>8420000000000</v>
      </c>
      <c r="U126" s="2">
        <v>8289000000000</v>
      </c>
      <c r="V126" s="2">
        <v>8152000000000</v>
      </c>
      <c r="W126" s="2">
        <v>8015000000000</v>
      </c>
      <c r="X126" s="2">
        <v>7877000000000</v>
      </c>
      <c r="Y126" s="2">
        <v>7742000000000</v>
      </c>
      <c r="Z126" s="2">
        <v>7612000000000</v>
      </c>
      <c r="AA126" s="2">
        <v>7487000000000</v>
      </c>
      <c r="AB126" s="2">
        <v>7366000000000</v>
      </c>
      <c r="AC126" s="2">
        <v>7246000000000</v>
      </c>
      <c r="AD126" s="2"/>
      <c r="AE126" s="2"/>
      <c r="AF126" s="2"/>
    </row>
    <row r="127" spans="1:32">
      <c r="A127" t="s">
        <v>10889</v>
      </c>
      <c r="B127" t="s">
        <v>19</v>
      </c>
      <c r="C127" s="2">
        <v>14070000000000</v>
      </c>
      <c r="D127" s="2">
        <v>14600000000000</v>
      </c>
      <c r="E127" s="2">
        <v>15110000000000</v>
      </c>
      <c r="F127" s="2">
        <v>15580000000000</v>
      </c>
      <c r="G127" s="2">
        <v>16050000000000</v>
      </c>
      <c r="H127" s="2">
        <v>16510000000000</v>
      </c>
      <c r="I127" s="2">
        <v>16950000000000</v>
      </c>
      <c r="J127" s="2">
        <v>17390000000000</v>
      </c>
      <c r="K127" s="2">
        <v>17800000000000</v>
      </c>
      <c r="L127" s="2">
        <v>18200000000000</v>
      </c>
      <c r="M127" s="2">
        <v>18590000000000</v>
      </c>
      <c r="N127" s="2">
        <v>18990000000000</v>
      </c>
      <c r="O127" s="2">
        <v>19410000000000</v>
      </c>
      <c r="P127" s="2">
        <v>19860000000000</v>
      </c>
      <c r="Q127" s="2">
        <v>20310000000000</v>
      </c>
      <c r="R127" s="2">
        <v>20770000000000</v>
      </c>
      <c r="S127" s="2">
        <v>21240000000000</v>
      </c>
      <c r="T127" s="2">
        <v>21700000000000</v>
      </c>
      <c r="U127" s="2">
        <v>22160000000000</v>
      </c>
      <c r="V127" s="2">
        <v>22610000000000</v>
      </c>
      <c r="W127" s="2">
        <v>23060000000000</v>
      </c>
      <c r="X127" s="2">
        <v>23510000000000</v>
      </c>
      <c r="Y127" s="2">
        <v>23970000000000</v>
      </c>
      <c r="Z127" s="2">
        <v>24450000000000</v>
      </c>
      <c r="AA127" s="2">
        <v>24930000000000</v>
      </c>
      <c r="AB127" s="2">
        <v>25410000000000</v>
      </c>
      <c r="AC127" s="2">
        <v>25860000000000</v>
      </c>
    </row>
    <row r="128" spans="1:32">
      <c r="A128" t="s">
        <v>10890</v>
      </c>
      <c r="B128" t="s">
        <v>19</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row>
    <row r="129" spans="1:32">
      <c r="A129" t="s">
        <v>10891</v>
      </c>
      <c r="B129" t="s">
        <v>19</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row>
    <row r="130" spans="1:32">
      <c r="A130" t="s">
        <v>10892</v>
      </c>
      <c r="B130" t="s">
        <v>19</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2">
      <c r="A131" t="s">
        <v>10893</v>
      </c>
      <c r="B131" t="s">
        <v>19</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row>
    <row r="132" spans="1:32">
      <c r="A132" t="s">
        <v>10894</v>
      </c>
      <c r="B132" t="s">
        <v>19</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2">
      <c r="A133" t="s">
        <v>10895</v>
      </c>
      <c r="B133" t="s">
        <v>19</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2">
      <c r="A134" t="s">
        <v>10896</v>
      </c>
      <c r="B134" t="s">
        <v>19</v>
      </c>
      <c r="C134" s="2">
        <v>186500000000000</v>
      </c>
      <c r="D134" s="2">
        <v>198000000000000</v>
      </c>
      <c r="E134" s="2">
        <v>198100000000000</v>
      </c>
      <c r="F134" s="2">
        <v>199100000000000</v>
      </c>
      <c r="G134" s="2">
        <v>199000000000000</v>
      </c>
      <c r="H134" s="2">
        <v>197900000000000</v>
      </c>
      <c r="I134" s="2">
        <v>196400000000000</v>
      </c>
      <c r="J134" s="2">
        <v>194600000000000</v>
      </c>
      <c r="K134" s="2">
        <v>192800000000000</v>
      </c>
      <c r="L134" s="2">
        <v>190100000000000</v>
      </c>
      <c r="M134" s="2">
        <v>187700000000000</v>
      </c>
      <c r="N134" s="2">
        <v>186500000000000</v>
      </c>
      <c r="O134" s="2">
        <v>185700000000000</v>
      </c>
      <c r="P134" s="2">
        <v>184900000000000</v>
      </c>
      <c r="Q134" s="2">
        <v>183700000000000</v>
      </c>
      <c r="R134" s="2">
        <v>182500000000000</v>
      </c>
      <c r="S134" s="2">
        <v>181200000000000</v>
      </c>
      <c r="T134" s="2">
        <v>179800000000000</v>
      </c>
      <c r="U134" s="2">
        <v>178200000000000</v>
      </c>
      <c r="V134" s="2">
        <v>176600000000000</v>
      </c>
      <c r="W134" s="2">
        <v>174800000000000</v>
      </c>
      <c r="X134" s="2">
        <v>172900000000000</v>
      </c>
      <c r="Y134" s="2">
        <v>171000000000000</v>
      </c>
      <c r="Z134" s="2">
        <v>169000000000000</v>
      </c>
      <c r="AA134" s="2">
        <v>167000000000000</v>
      </c>
      <c r="AB134" s="2">
        <v>165000000000000</v>
      </c>
      <c r="AC134" s="2">
        <v>163000000000000</v>
      </c>
      <c r="AD134" s="2"/>
      <c r="AE134" s="2"/>
      <c r="AF134" s="2"/>
    </row>
    <row r="135" spans="1:32">
      <c r="A135" t="s">
        <v>10897</v>
      </c>
      <c r="B135" t="s">
        <v>19</v>
      </c>
      <c r="C135" s="2">
        <v>1318000000000000</v>
      </c>
      <c r="D135" s="2">
        <v>1312000000000000</v>
      </c>
      <c r="E135" s="2">
        <v>1340000000000000</v>
      </c>
      <c r="F135" s="2">
        <v>1376000000000000</v>
      </c>
      <c r="G135" s="2">
        <v>1406000000000000</v>
      </c>
      <c r="H135" s="2">
        <v>1426000000000000</v>
      </c>
      <c r="I135" s="2">
        <v>1438000000000000</v>
      </c>
      <c r="J135" s="2">
        <v>1450000000000000</v>
      </c>
      <c r="K135" s="2">
        <v>1462000000000000</v>
      </c>
      <c r="L135" s="2">
        <v>1473000000000000</v>
      </c>
      <c r="M135" s="2">
        <v>1487000000000000</v>
      </c>
      <c r="N135" s="2">
        <v>1505000000000000</v>
      </c>
      <c r="O135" s="2">
        <v>1526000000000000</v>
      </c>
      <c r="P135" s="2">
        <v>1549000000000000</v>
      </c>
      <c r="Q135" s="2">
        <v>1569000000000000</v>
      </c>
      <c r="R135" s="2">
        <v>1590000000000000</v>
      </c>
      <c r="S135" s="2">
        <v>1611000000000000</v>
      </c>
      <c r="T135" s="2">
        <v>1632000000000000</v>
      </c>
      <c r="U135" s="2">
        <v>1652000000000000</v>
      </c>
      <c r="V135" s="2">
        <v>1674000000000000</v>
      </c>
      <c r="W135" s="2">
        <v>1695000000000000</v>
      </c>
      <c r="X135" s="2">
        <v>1715000000000000</v>
      </c>
      <c r="Y135" s="2">
        <v>1736000000000000</v>
      </c>
      <c r="Z135" s="2">
        <v>1757000000000000</v>
      </c>
      <c r="AA135" s="2">
        <v>1778000000000000</v>
      </c>
      <c r="AB135" s="2">
        <v>1800000000000000</v>
      </c>
      <c r="AC135" s="2">
        <v>1822000000000000</v>
      </c>
      <c r="AD135" s="2"/>
      <c r="AE135" s="2"/>
      <c r="AF135" s="2"/>
    </row>
    <row r="136" spans="1:32">
      <c r="A136" t="s">
        <v>10898</v>
      </c>
      <c r="B136" t="s">
        <v>19</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s="2"/>
      <c r="AE136" s="2"/>
      <c r="AF136" s="2"/>
    </row>
    <row r="137" spans="1:32">
      <c r="A137" t="s">
        <v>10899</v>
      </c>
      <c r="B137" t="s">
        <v>19</v>
      </c>
      <c r="C137" s="2">
        <v>575600000000000</v>
      </c>
      <c r="D137" s="2">
        <v>564100000000000</v>
      </c>
      <c r="E137" s="2">
        <v>561400000000000</v>
      </c>
      <c r="F137" s="2">
        <v>564800000000000</v>
      </c>
      <c r="G137" s="2">
        <v>567700000000000</v>
      </c>
      <c r="H137" s="2">
        <v>568000000000000</v>
      </c>
      <c r="I137" s="2">
        <v>557800000000000</v>
      </c>
      <c r="J137" s="2">
        <v>548700000000000</v>
      </c>
      <c r="K137" s="2">
        <v>540700000000000</v>
      </c>
      <c r="L137" s="2">
        <v>532800000000000</v>
      </c>
      <c r="M137" s="2">
        <v>525800000000000</v>
      </c>
      <c r="N137" s="2">
        <v>520300000000000</v>
      </c>
      <c r="O137" s="2">
        <v>516400000000000</v>
      </c>
      <c r="P137" s="2">
        <v>513800000000000</v>
      </c>
      <c r="Q137" s="2">
        <v>511100000000000</v>
      </c>
      <c r="R137" s="2">
        <v>509100000000000</v>
      </c>
      <c r="S137" s="2">
        <v>506200000000000</v>
      </c>
      <c r="T137" s="2">
        <v>504200000000000</v>
      </c>
      <c r="U137" s="2">
        <v>502700000000000</v>
      </c>
      <c r="V137" s="2">
        <v>501600000000000</v>
      </c>
      <c r="W137" s="2">
        <v>500900000000000</v>
      </c>
      <c r="X137" s="2">
        <v>500400000000000</v>
      </c>
      <c r="Y137" s="2">
        <v>500100000000000</v>
      </c>
      <c r="Z137" s="2">
        <v>499300000000000</v>
      </c>
      <c r="AA137" s="2">
        <v>498800000000000</v>
      </c>
      <c r="AB137" s="2">
        <v>498500000000000</v>
      </c>
      <c r="AC137" s="2">
        <v>498200000000000</v>
      </c>
    </row>
    <row r="138" spans="1:32">
      <c r="A138" t="s">
        <v>10900</v>
      </c>
      <c r="B138" t="s">
        <v>19</v>
      </c>
      <c r="C138" s="2">
        <v>526200000000000</v>
      </c>
      <c r="D138" s="2">
        <v>527300000000000</v>
      </c>
      <c r="E138" s="2">
        <v>530000000000000</v>
      </c>
      <c r="F138" s="2">
        <v>535000000000000</v>
      </c>
      <c r="G138" s="2">
        <v>538900000000000</v>
      </c>
      <c r="H138" s="2">
        <v>540800000000000</v>
      </c>
      <c r="I138" s="2">
        <v>540400000000000</v>
      </c>
      <c r="J138" s="2">
        <v>539900000000000</v>
      </c>
      <c r="K138" s="2">
        <v>539800000000000</v>
      </c>
      <c r="L138" s="2">
        <v>539600000000000</v>
      </c>
      <c r="M138" s="2">
        <v>540000000000000</v>
      </c>
      <c r="N138" s="2">
        <v>541300000000000</v>
      </c>
      <c r="O138" s="2">
        <v>543200000000000</v>
      </c>
      <c r="P138" s="2">
        <v>545200000000000</v>
      </c>
      <c r="Q138" s="2">
        <v>546700000000000</v>
      </c>
      <c r="R138" s="2">
        <v>548200000000000</v>
      </c>
      <c r="S138" s="2">
        <v>549600000000000</v>
      </c>
      <c r="T138" s="2">
        <v>551200000000000</v>
      </c>
      <c r="U138" s="2">
        <v>552700000000000</v>
      </c>
      <c r="V138" s="2">
        <v>554100000000000</v>
      </c>
      <c r="W138" s="2">
        <v>555500000000000</v>
      </c>
      <c r="X138" s="2">
        <v>556700000000000</v>
      </c>
      <c r="Y138" s="2">
        <v>557800000000000</v>
      </c>
      <c r="Z138" s="2">
        <v>558900000000000</v>
      </c>
      <c r="AA138" s="2">
        <v>559900000000000</v>
      </c>
      <c r="AB138" s="2">
        <v>561000000000000</v>
      </c>
      <c r="AC138" s="2">
        <v>562000000000000</v>
      </c>
    </row>
    <row r="139" spans="1:32">
      <c r="A139" t="s">
        <v>10901</v>
      </c>
      <c r="B139" t="s">
        <v>19</v>
      </c>
      <c r="C139" s="2">
        <v>2078000000000000</v>
      </c>
      <c r="D139" s="2">
        <v>2171000000000000</v>
      </c>
      <c r="E139" s="2">
        <v>2119000000000000</v>
      </c>
      <c r="F139" s="2">
        <v>2124000000000000</v>
      </c>
      <c r="G139" s="2">
        <v>2129000000000000</v>
      </c>
      <c r="H139" s="2">
        <v>2183000000000000</v>
      </c>
      <c r="I139" s="2">
        <v>2234000000000000</v>
      </c>
      <c r="J139" s="2">
        <v>2284000000000000</v>
      </c>
      <c r="K139" s="2">
        <v>2336000000000000</v>
      </c>
      <c r="L139" s="2">
        <v>2390000000000000</v>
      </c>
      <c r="M139" s="2">
        <v>2447000000000000</v>
      </c>
      <c r="N139" s="2">
        <v>2507000000000000</v>
      </c>
      <c r="O139" s="2">
        <v>2571000000000000</v>
      </c>
      <c r="P139" s="2">
        <v>2638000000000000</v>
      </c>
      <c r="Q139" s="2">
        <v>2706000000000000</v>
      </c>
      <c r="R139" s="2">
        <v>2775000000000000</v>
      </c>
      <c r="S139" s="2">
        <v>2847000000000000</v>
      </c>
      <c r="T139" s="2">
        <v>2921000000000000</v>
      </c>
      <c r="U139" s="2">
        <v>2997000000000000</v>
      </c>
      <c r="V139" s="2">
        <v>3075000000000000</v>
      </c>
      <c r="W139" s="2">
        <v>3156000000000000</v>
      </c>
      <c r="X139" s="2">
        <v>3239000000000000</v>
      </c>
      <c r="Y139" s="2">
        <v>3324000000000000</v>
      </c>
      <c r="Z139" s="2">
        <v>3411000000000000</v>
      </c>
      <c r="AA139" s="2">
        <v>3502000000000000</v>
      </c>
      <c r="AB139" s="2">
        <v>3594000000000000</v>
      </c>
      <c r="AC139" s="2">
        <v>3691000000000000</v>
      </c>
    </row>
    <row r="140" spans="1:32">
      <c r="A140" t="s">
        <v>10902</v>
      </c>
      <c r="B140" t="s">
        <v>19</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row>
    <row r="141" spans="1:32">
      <c r="A141" t="s">
        <v>10903</v>
      </c>
      <c r="B141" t="s">
        <v>19</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row>
    <row r="142" spans="1:32">
      <c r="A142" t="s">
        <v>10904</v>
      </c>
      <c r="B142" t="s">
        <v>19</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2">
      <c r="A143" t="s">
        <v>10905</v>
      </c>
      <c r="B143" t="s">
        <v>19</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row>
    <row r="144" spans="1:32">
      <c r="A144" t="s">
        <v>10906</v>
      </c>
      <c r="B144" t="s">
        <v>19</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s="2"/>
      <c r="AE144" s="2"/>
      <c r="AF144" s="2"/>
    </row>
    <row r="145" spans="1:32">
      <c r="A145" t="s">
        <v>10907</v>
      </c>
      <c r="B145" t="s">
        <v>19</v>
      </c>
      <c r="C145" s="2">
        <v>26140000000000</v>
      </c>
      <c r="D145" s="2">
        <v>26450000000000</v>
      </c>
      <c r="E145" s="2">
        <v>27110000000000</v>
      </c>
      <c r="F145" s="2">
        <v>27630000000000</v>
      </c>
      <c r="G145" s="2">
        <v>28200000000000</v>
      </c>
      <c r="H145" s="2">
        <v>28660000000000</v>
      </c>
      <c r="I145" s="2">
        <v>29170000000000</v>
      </c>
      <c r="J145" s="2">
        <v>29670000000000</v>
      </c>
      <c r="K145" s="2">
        <v>30200000000000</v>
      </c>
      <c r="L145" s="2">
        <v>30690000000000</v>
      </c>
      <c r="M145" s="2">
        <v>31210000000000</v>
      </c>
      <c r="N145" s="2">
        <v>31720000000000</v>
      </c>
      <c r="O145" s="2">
        <v>32210000000000</v>
      </c>
      <c r="P145" s="2">
        <v>32680000000000</v>
      </c>
      <c r="Q145" s="2">
        <v>33130000000000</v>
      </c>
      <c r="R145" s="2">
        <v>33600000000000</v>
      </c>
      <c r="S145" s="2">
        <v>34060000000000</v>
      </c>
      <c r="T145" s="2">
        <v>34490000000000</v>
      </c>
      <c r="U145" s="2">
        <v>34930000000000</v>
      </c>
      <c r="V145" s="2">
        <v>35360000000000</v>
      </c>
      <c r="W145" s="2">
        <v>35790000000000</v>
      </c>
      <c r="X145" s="2">
        <v>36220000000000</v>
      </c>
      <c r="Y145" s="2">
        <v>36650000000000</v>
      </c>
      <c r="Z145" s="2">
        <v>37100000000000</v>
      </c>
      <c r="AA145" s="2">
        <v>37540000000000</v>
      </c>
      <c r="AB145" s="2">
        <v>37990000000000</v>
      </c>
      <c r="AC145" s="2">
        <v>38430000000000</v>
      </c>
      <c r="AD145" s="2"/>
      <c r="AE145" s="2"/>
      <c r="AF145" s="2"/>
    </row>
    <row r="146" spans="1:32">
      <c r="A146" t="s">
        <v>10908</v>
      </c>
      <c r="B146" t="s">
        <v>19</v>
      </c>
      <c r="C146" s="2">
        <v>1537000000000000</v>
      </c>
      <c r="D146" s="2">
        <v>1697000000000000</v>
      </c>
      <c r="E146" s="2">
        <v>1717000000000000</v>
      </c>
      <c r="F146" s="2">
        <v>1721000000000000</v>
      </c>
      <c r="G146" s="2">
        <v>1717000000000000</v>
      </c>
      <c r="H146" s="2">
        <v>1708000000000000</v>
      </c>
      <c r="I146" s="2">
        <v>1696000000000000</v>
      </c>
      <c r="J146" s="2">
        <v>1686000000000000</v>
      </c>
      <c r="K146" s="2">
        <v>1671000000000000</v>
      </c>
      <c r="L146" s="2">
        <v>1656000000000000</v>
      </c>
      <c r="M146" s="2">
        <v>1642000000000000</v>
      </c>
      <c r="N146" s="2">
        <v>1633000000000000</v>
      </c>
      <c r="O146" s="2">
        <v>1629000000000000</v>
      </c>
      <c r="P146" s="2">
        <v>1627000000000000</v>
      </c>
      <c r="Q146" s="2">
        <v>1626000000000000</v>
      </c>
      <c r="R146" s="2">
        <v>1625000000000000</v>
      </c>
      <c r="S146" s="2">
        <v>1624000000000000</v>
      </c>
      <c r="T146" s="2">
        <v>1620000000000000</v>
      </c>
      <c r="U146" s="2">
        <v>1614000000000000</v>
      </c>
      <c r="V146" s="2">
        <v>1608000000000000</v>
      </c>
      <c r="W146" s="2">
        <v>1604000000000000</v>
      </c>
      <c r="X146" s="2">
        <v>1599000000000000</v>
      </c>
      <c r="Y146" s="2">
        <v>1594000000000000</v>
      </c>
      <c r="Z146" s="2">
        <v>1589000000000000</v>
      </c>
      <c r="AA146" s="2">
        <v>1586000000000000</v>
      </c>
      <c r="AB146" s="2">
        <v>1582000000000000</v>
      </c>
      <c r="AC146" s="2">
        <v>1577000000000000</v>
      </c>
      <c r="AD146" s="2"/>
      <c r="AE146" s="2"/>
      <c r="AF146" s="2"/>
    </row>
    <row r="147" spans="1:32">
      <c r="A147" t="s">
        <v>10909</v>
      </c>
      <c r="B147" t="s">
        <v>19</v>
      </c>
      <c r="C147" s="2">
        <v>18320000000000</v>
      </c>
      <c r="D147" s="2">
        <v>17620000000000</v>
      </c>
      <c r="E147" s="2">
        <v>17860000000000</v>
      </c>
      <c r="F147" s="2">
        <v>17990000000000</v>
      </c>
      <c r="G147" s="2">
        <v>18030000000000</v>
      </c>
      <c r="H147" s="2">
        <v>18040000000000</v>
      </c>
      <c r="I147" s="2">
        <v>18030000000000</v>
      </c>
      <c r="J147" s="2">
        <v>18030000000000</v>
      </c>
      <c r="K147" s="2">
        <v>17990000000000</v>
      </c>
      <c r="L147" s="2">
        <v>17930000000000</v>
      </c>
      <c r="M147" s="2">
        <v>17900000000000</v>
      </c>
      <c r="N147" s="2">
        <v>17930000000000</v>
      </c>
      <c r="O147" s="2">
        <v>18020000000000</v>
      </c>
      <c r="P147" s="2">
        <v>18160000000000</v>
      </c>
      <c r="Q147" s="2">
        <v>18310000000000</v>
      </c>
      <c r="R147" s="2">
        <v>18490000000000</v>
      </c>
      <c r="S147" s="2">
        <v>18660000000000</v>
      </c>
      <c r="T147" s="2">
        <v>18820000000000</v>
      </c>
      <c r="U147" s="2">
        <v>18950000000000</v>
      </c>
      <c r="V147" s="2">
        <v>19080000000000</v>
      </c>
      <c r="W147" s="2">
        <v>19250000000000</v>
      </c>
      <c r="X147" s="2">
        <v>19420000000000</v>
      </c>
      <c r="Y147" s="2">
        <v>19580000000000</v>
      </c>
      <c r="Z147" s="2">
        <v>19760000000000</v>
      </c>
      <c r="AA147" s="2">
        <v>19970000000000</v>
      </c>
      <c r="AB147" s="2">
        <v>20160000000000</v>
      </c>
      <c r="AC147" s="2">
        <v>20360000000000</v>
      </c>
      <c r="AD147" s="2"/>
      <c r="AE147" s="2"/>
      <c r="AF147" s="2"/>
    </row>
    <row r="148" spans="1:32">
      <c r="A148" t="s">
        <v>10910</v>
      </c>
      <c r="B148" t="s">
        <v>19</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2">
      <c r="A149" t="s">
        <v>10911</v>
      </c>
      <c r="B149" t="s">
        <v>19</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2">
      <c r="A150" t="s">
        <v>10912</v>
      </c>
      <c r="B150" t="s">
        <v>19</v>
      </c>
      <c r="C150" s="2">
        <v>670800000000000</v>
      </c>
      <c r="D150" s="2">
        <v>700800000000000</v>
      </c>
      <c r="E150" s="2">
        <v>718200000000000</v>
      </c>
      <c r="F150" s="2">
        <v>728900000000000</v>
      </c>
      <c r="G150" s="2">
        <v>736700000000000</v>
      </c>
      <c r="H150" s="2">
        <v>743300000000000</v>
      </c>
      <c r="I150" s="2">
        <v>748600000000000</v>
      </c>
      <c r="J150" s="2">
        <v>754500000000000</v>
      </c>
      <c r="K150" s="2">
        <v>758700000000000</v>
      </c>
      <c r="L150" s="2">
        <v>762500000000000</v>
      </c>
      <c r="M150" s="2">
        <v>767300000000000</v>
      </c>
      <c r="N150" s="2">
        <v>774000000000000</v>
      </c>
      <c r="O150" s="2">
        <v>782800000000000</v>
      </c>
      <c r="P150" s="2">
        <v>792600000000000</v>
      </c>
      <c r="Q150" s="2">
        <v>802800000000000</v>
      </c>
      <c r="R150" s="2">
        <v>813400000000000</v>
      </c>
      <c r="S150" s="2">
        <v>823300000000000</v>
      </c>
      <c r="T150" s="2">
        <v>832200000000000</v>
      </c>
      <c r="U150" s="2">
        <v>840500000000000</v>
      </c>
      <c r="V150" s="2">
        <v>848300000000000</v>
      </c>
      <c r="W150" s="2">
        <v>856700000000000</v>
      </c>
      <c r="X150" s="2">
        <v>865300000000000</v>
      </c>
      <c r="Y150" s="2">
        <v>873200000000000</v>
      </c>
      <c r="Z150" s="2">
        <v>881700000000000</v>
      </c>
      <c r="AA150" s="2">
        <v>890700000000000</v>
      </c>
      <c r="AB150" s="2">
        <v>899200000000000</v>
      </c>
      <c r="AC150" s="2">
        <v>907400000000000</v>
      </c>
    </row>
    <row r="151" spans="1:32">
      <c r="A151" t="s">
        <v>10913</v>
      </c>
      <c r="B151" t="s">
        <v>19</v>
      </c>
      <c r="C151" s="2">
        <v>1200000000000000</v>
      </c>
      <c r="D151" s="2">
        <v>1195000000000000</v>
      </c>
      <c r="E151" s="2">
        <v>1193000000000000</v>
      </c>
      <c r="F151" s="2">
        <v>1185000000000000</v>
      </c>
      <c r="G151" s="2">
        <v>1172000000000000</v>
      </c>
      <c r="H151" s="2">
        <v>1174000000000000</v>
      </c>
      <c r="I151" s="2">
        <v>1174000000000000</v>
      </c>
      <c r="J151" s="2">
        <v>1174000000000000</v>
      </c>
      <c r="K151" s="2">
        <v>1171000000000000</v>
      </c>
      <c r="L151" s="2">
        <v>1166000000000000</v>
      </c>
      <c r="M151" s="2">
        <v>1163000000000000</v>
      </c>
      <c r="N151" s="2">
        <v>1163000000000000</v>
      </c>
      <c r="O151" s="2">
        <v>1165000000000000</v>
      </c>
      <c r="P151" s="2">
        <v>1169000000000000</v>
      </c>
      <c r="Q151" s="2">
        <v>1174000000000000</v>
      </c>
      <c r="R151" s="2">
        <v>1179000000000000</v>
      </c>
      <c r="S151" s="2">
        <v>1184000000000000</v>
      </c>
      <c r="T151" s="2">
        <v>1187000000000000</v>
      </c>
      <c r="U151" s="2">
        <v>1189000000000000</v>
      </c>
      <c r="V151" s="2">
        <v>1190000000000000</v>
      </c>
      <c r="W151" s="2">
        <v>1193000000000000</v>
      </c>
      <c r="X151" s="2">
        <v>1195000000000000</v>
      </c>
      <c r="Y151" s="2">
        <v>1197000000000000</v>
      </c>
      <c r="Z151" s="2">
        <v>1200000000000000</v>
      </c>
      <c r="AA151" s="2">
        <v>1203000000000000</v>
      </c>
      <c r="AB151" s="2">
        <v>1206000000000000</v>
      </c>
      <c r="AC151" s="2">
        <v>1208000000000000</v>
      </c>
    </row>
    <row r="152" spans="1:32">
      <c r="A152" t="s">
        <v>10914</v>
      </c>
      <c r="B152" t="s">
        <v>19</v>
      </c>
      <c r="C152" s="2">
        <v>69270000000000</v>
      </c>
      <c r="D152" s="2">
        <v>74070000000000</v>
      </c>
      <c r="E152" s="2">
        <v>73990000000000</v>
      </c>
      <c r="F152" s="2">
        <v>73580000000000</v>
      </c>
      <c r="G152" s="2">
        <v>72940000000000</v>
      </c>
      <c r="H152" s="2">
        <v>71980000000000</v>
      </c>
      <c r="I152" s="2">
        <v>70990000000000</v>
      </c>
      <c r="J152" s="2">
        <v>69950000000000</v>
      </c>
      <c r="K152" s="2">
        <v>68910000000000</v>
      </c>
      <c r="L152" s="2">
        <v>67780000000000</v>
      </c>
      <c r="M152" s="2">
        <v>66640000000000</v>
      </c>
      <c r="N152" s="2">
        <v>65500000000000</v>
      </c>
      <c r="O152" s="2">
        <v>64420000000000</v>
      </c>
      <c r="P152" s="2">
        <v>63300000000000</v>
      </c>
      <c r="Q152" s="2">
        <v>62220000000000</v>
      </c>
      <c r="R152" s="2">
        <v>61170000000000</v>
      </c>
      <c r="S152" s="2">
        <v>60120000000000</v>
      </c>
      <c r="T152" s="2">
        <v>59100000000000</v>
      </c>
      <c r="U152" s="2">
        <v>58070000000000</v>
      </c>
      <c r="V152" s="2">
        <v>57050000000000</v>
      </c>
      <c r="W152" s="2">
        <v>55950000000000</v>
      </c>
      <c r="X152" s="2">
        <v>55020000000000</v>
      </c>
      <c r="Y152" s="2">
        <v>54110000000000</v>
      </c>
      <c r="Z152" s="2">
        <v>53300000000000</v>
      </c>
      <c r="AA152" s="2">
        <v>52550000000000</v>
      </c>
      <c r="AB152" s="2">
        <v>51770000000000</v>
      </c>
      <c r="AC152" s="2">
        <v>50970000000000</v>
      </c>
    </row>
    <row r="153" spans="1:32">
      <c r="A153" t="s">
        <v>10915</v>
      </c>
      <c r="B153" t="s">
        <v>19</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row>
    <row r="154" spans="1:32">
      <c r="A154" t="s">
        <v>10916</v>
      </c>
      <c r="B154" t="s">
        <v>19</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s="2"/>
      <c r="AE154" s="2"/>
      <c r="AF154" s="2"/>
    </row>
    <row r="155" spans="1:32">
      <c r="A155" t="s">
        <v>10917</v>
      </c>
      <c r="B155" t="s">
        <v>19</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s="2"/>
      <c r="AE155" s="2"/>
      <c r="AF155" s="2"/>
    </row>
    <row r="156" spans="1:32">
      <c r="A156" t="s">
        <v>10918</v>
      </c>
      <c r="B156" t="s">
        <v>19</v>
      </c>
      <c r="C156" s="2">
        <v>3746000000000</v>
      </c>
      <c r="D156" s="2">
        <v>3811000000000</v>
      </c>
      <c r="E156" s="2">
        <v>3828000000000</v>
      </c>
      <c r="F156" s="2">
        <v>3833000000000</v>
      </c>
      <c r="G156" s="2">
        <v>3829000000000</v>
      </c>
      <c r="H156" s="2">
        <v>3819000000000</v>
      </c>
      <c r="I156" s="2">
        <v>3810000000000</v>
      </c>
      <c r="J156" s="2">
        <v>3796000000000</v>
      </c>
      <c r="K156" s="2">
        <v>3782000000000</v>
      </c>
      <c r="L156" s="2">
        <v>3765000000000</v>
      </c>
      <c r="M156" s="2">
        <v>3747000000000</v>
      </c>
      <c r="N156" s="2">
        <v>3729000000000</v>
      </c>
      <c r="O156" s="2">
        <v>3714000000000</v>
      </c>
      <c r="P156" s="2">
        <v>3697000000000</v>
      </c>
      <c r="Q156" s="2">
        <v>3681000000000</v>
      </c>
      <c r="R156" s="2">
        <v>3667000000000</v>
      </c>
      <c r="S156" s="2">
        <v>3652000000000</v>
      </c>
      <c r="T156" s="2">
        <v>3637000000000</v>
      </c>
      <c r="U156" s="2">
        <v>3621000000000</v>
      </c>
      <c r="V156" s="2">
        <v>3606000000000</v>
      </c>
      <c r="W156" s="2">
        <v>3584000000000</v>
      </c>
      <c r="X156" s="2">
        <v>3572000000000</v>
      </c>
      <c r="Y156" s="2">
        <v>3561000000000</v>
      </c>
      <c r="Z156" s="2">
        <v>3556000000000</v>
      </c>
      <c r="AA156" s="2">
        <v>3553000000000</v>
      </c>
      <c r="AB156" s="2">
        <v>3548000000000</v>
      </c>
      <c r="AC156" s="2">
        <v>3540000000000</v>
      </c>
      <c r="AD156" s="2"/>
      <c r="AE156" s="2"/>
      <c r="AF156" s="2"/>
    </row>
    <row r="157" spans="1:32">
      <c r="A157" t="s">
        <v>10919</v>
      </c>
      <c r="B157" t="s">
        <v>19</v>
      </c>
      <c r="C157" s="2">
        <v>235300000000000</v>
      </c>
      <c r="D157" s="2">
        <v>238600000000000</v>
      </c>
      <c r="E157" s="2">
        <v>242300000000000</v>
      </c>
      <c r="F157" s="2">
        <v>244600000000000</v>
      </c>
      <c r="G157" s="2">
        <v>246000000000000</v>
      </c>
      <c r="H157" s="2">
        <v>247100000000000</v>
      </c>
      <c r="I157" s="2">
        <v>248100000000000</v>
      </c>
      <c r="J157" s="2">
        <v>248500000000000</v>
      </c>
      <c r="K157" s="2">
        <v>249000000000000</v>
      </c>
      <c r="L157" s="2">
        <v>248900000000000</v>
      </c>
      <c r="M157" s="2">
        <v>248800000000000</v>
      </c>
      <c r="N157" s="2">
        <v>248500000000000</v>
      </c>
      <c r="O157" s="2">
        <v>248400000000000</v>
      </c>
      <c r="P157" s="2">
        <v>248100000000000</v>
      </c>
      <c r="Q157" s="2">
        <v>247900000000000</v>
      </c>
      <c r="R157" s="2">
        <v>247800000000000</v>
      </c>
      <c r="S157" s="2">
        <v>247600000000000</v>
      </c>
      <c r="T157" s="2">
        <v>247300000000000</v>
      </c>
      <c r="U157" s="2">
        <v>246900000000000</v>
      </c>
      <c r="V157" s="2">
        <v>246500000000000</v>
      </c>
      <c r="W157" s="2">
        <v>245600000000000</v>
      </c>
      <c r="X157" s="2">
        <v>245300000000000</v>
      </c>
      <c r="Y157" s="2">
        <v>245100000000000</v>
      </c>
      <c r="Z157" s="2">
        <v>245300000000000</v>
      </c>
      <c r="AA157" s="2">
        <v>245600000000000</v>
      </c>
      <c r="AB157" s="2">
        <v>245700000000000</v>
      </c>
      <c r="AC157" s="2">
        <v>245600000000000</v>
      </c>
      <c r="AD157" s="2"/>
      <c r="AE157" s="2"/>
      <c r="AF157" s="2"/>
    </row>
    <row r="158" spans="1:32">
      <c r="A158" t="s">
        <v>10920</v>
      </c>
      <c r="B158" t="s">
        <v>19</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row>
    <row r="159" spans="1:32">
      <c r="A159" t="s">
        <v>10921</v>
      </c>
      <c r="B159" t="s">
        <v>19</v>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row>
    <row r="160" spans="1:32">
      <c r="A160" t="s">
        <v>10922</v>
      </c>
      <c r="B160" t="s">
        <v>19</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row>
    <row r="161" spans="1:32">
      <c r="A161" t="s">
        <v>10923</v>
      </c>
      <c r="B161" t="s">
        <v>19</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2">
      <c r="A162" t="s">
        <v>10924</v>
      </c>
      <c r="B162" t="s">
        <v>19</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2">
      <c r="A163" t="s">
        <v>10925</v>
      </c>
      <c r="B163" t="s">
        <v>19</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s="2"/>
      <c r="AE163" s="2"/>
      <c r="AF163" s="2"/>
    </row>
    <row r="164" spans="1:32">
      <c r="A164" t="s">
        <v>10926</v>
      </c>
      <c r="B164" t="s">
        <v>19</v>
      </c>
      <c r="C164" s="2">
        <v>158100000000000</v>
      </c>
      <c r="D164" s="2">
        <v>158100000000000</v>
      </c>
      <c r="E164" s="2">
        <v>158100000000000</v>
      </c>
      <c r="F164" s="2">
        <v>158100000000000</v>
      </c>
      <c r="G164" s="2">
        <v>158100000000000</v>
      </c>
      <c r="H164" s="2">
        <v>158100000000000</v>
      </c>
      <c r="I164" s="2">
        <v>158100000000000</v>
      </c>
      <c r="J164" s="2">
        <v>158100000000000</v>
      </c>
      <c r="K164" s="2">
        <v>158100000000000</v>
      </c>
      <c r="L164" s="2">
        <v>158100000000000</v>
      </c>
      <c r="M164" s="2">
        <v>158100000000000</v>
      </c>
      <c r="N164" s="2">
        <v>158100000000000</v>
      </c>
      <c r="O164" s="2">
        <v>158100000000000</v>
      </c>
      <c r="P164" s="2">
        <v>158100000000000</v>
      </c>
      <c r="Q164" s="2">
        <v>158100000000000</v>
      </c>
      <c r="R164" s="2">
        <v>158100000000000</v>
      </c>
      <c r="S164" s="2">
        <v>158100000000000</v>
      </c>
      <c r="T164" s="2">
        <v>158100000000000</v>
      </c>
      <c r="U164" s="2">
        <v>158100000000000</v>
      </c>
      <c r="V164" s="2">
        <v>158100000000000</v>
      </c>
      <c r="W164" s="2">
        <v>158100000000000</v>
      </c>
      <c r="X164" s="2">
        <v>158100000000000</v>
      </c>
      <c r="Y164" s="2">
        <v>158100000000000</v>
      </c>
      <c r="Z164" s="2">
        <v>158100000000000</v>
      </c>
      <c r="AA164" s="2">
        <v>158100000000000</v>
      </c>
      <c r="AB164" s="2">
        <v>158100000000000</v>
      </c>
      <c r="AC164" s="2">
        <v>158100000000000</v>
      </c>
      <c r="AD164" s="2"/>
      <c r="AE164" s="2"/>
      <c r="AF164" s="2"/>
    </row>
    <row r="165" spans="1:32">
      <c r="A165" t="s">
        <v>10927</v>
      </c>
      <c r="B165" t="s">
        <v>19</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s="2"/>
      <c r="AE165" s="2"/>
      <c r="AF165" s="2"/>
    </row>
    <row r="166" spans="1:32">
      <c r="A166" t="s">
        <v>10928</v>
      </c>
      <c r="B166" t="s">
        <v>19</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s="2"/>
      <c r="AE166" s="2"/>
      <c r="AF166" s="2"/>
    </row>
    <row r="167" spans="1:32">
      <c r="A167" t="s">
        <v>10929</v>
      </c>
      <c r="B167" t="s">
        <v>19</v>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s="2"/>
      <c r="AE167" s="2"/>
      <c r="AF167" s="2"/>
    </row>
    <row r="168" spans="1:32">
      <c r="A168" t="s">
        <v>10930</v>
      </c>
      <c r="B168" t="s">
        <v>19</v>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row>
    <row r="169" spans="1:32">
      <c r="A169" t="s">
        <v>10931</v>
      </c>
      <c r="B169" t="s">
        <v>19</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row>
    <row r="170" spans="1:32">
      <c r="A170" t="s">
        <v>10932</v>
      </c>
      <c r="B170" t="s">
        <v>19</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s="2"/>
      <c r="AE170" s="2"/>
      <c r="AF170" s="2"/>
    </row>
    <row r="171" spans="1:32">
      <c r="A171" t="s">
        <v>10933</v>
      </c>
      <c r="B171" t="s">
        <v>19</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row>
    <row r="172" spans="1:32">
      <c r="A172" t="s">
        <v>10934</v>
      </c>
      <c r="B172" t="s">
        <v>19</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row>
    <row r="173" spans="1:32">
      <c r="A173" t="s">
        <v>10935</v>
      </c>
      <c r="B173" t="s">
        <v>19</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row>
    <row r="174" spans="1:32">
      <c r="A174" t="s">
        <v>10936</v>
      </c>
      <c r="B174" t="s">
        <v>19</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s="2"/>
      <c r="AE174" s="2"/>
      <c r="AF174" s="2"/>
    </row>
    <row r="175" spans="1:32">
      <c r="A175" t="s">
        <v>10937</v>
      </c>
      <c r="B175" t="s">
        <v>19</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s="2"/>
      <c r="AE175" s="2"/>
      <c r="AF175" s="2"/>
    </row>
    <row r="176" spans="1:32">
      <c r="A176" t="s">
        <v>10938</v>
      </c>
      <c r="B176" t="s">
        <v>19</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s="2"/>
      <c r="AE176" s="2"/>
      <c r="AF176" s="2"/>
    </row>
    <row r="177" spans="1:32">
      <c r="A177" t="s">
        <v>10939</v>
      </c>
      <c r="B177" t="s">
        <v>19</v>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s="2"/>
      <c r="AE177" s="2"/>
      <c r="AF177" s="2"/>
    </row>
    <row r="178" spans="1:32">
      <c r="A178" t="s">
        <v>10940</v>
      </c>
      <c r="B178" t="s">
        <v>19</v>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2">
      <c r="A179" t="s">
        <v>10941</v>
      </c>
      <c r="B179" t="s">
        <v>19</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row>
    <row r="180" spans="1:32">
      <c r="A180" t="s">
        <v>10942</v>
      </c>
      <c r="B180" t="s">
        <v>19</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2">
      <c r="A181" t="s">
        <v>10943</v>
      </c>
      <c r="B181" t="s">
        <v>19</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row>
    <row r="182" spans="1:32">
      <c r="A182" t="s">
        <v>10944</v>
      </c>
      <c r="B182" t="s">
        <v>19</v>
      </c>
      <c r="C182" s="2">
        <v>140900000000000</v>
      </c>
      <c r="D182" s="2">
        <v>148500000000000</v>
      </c>
      <c r="E182" s="2">
        <v>150400000000000</v>
      </c>
      <c r="F182" s="2">
        <v>151500000000000</v>
      </c>
      <c r="G182" s="2">
        <v>152900000000000</v>
      </c>
      <c r="H182" s="2">
        <v>153300000000000</v>
      </c>
      <c r="I182" s="2">
        <v>153900000000000</v>
      </c>
      <c r="J182" s="2">
        <v>154600000000000</v>
      </c>
      <c r="K182" s="2">
        <v>155300000000000</v>
      </c>
      <c r="L182" s="2">
        <v>155800000000000</v>
      </c>
      <c r="M182" s="2">
        <v>156400000000000</v>
      </c>
      <c r="N182" s="2">
        <v>157000000000000</v>
      </c>
      <c r="O182" s="2">
        <v>157300000000000</v>
      </c>
      <c r="P182" s="2">
        <v>157600000000000</v>
      </c>
      <c r="Q182" s="2">
        <v>157600000000000</v>
      </c>
      <c r="R182" s="2">
        <v>157800000000000</v>
      </c>
      <c r="S182" s="2">
        <v>157800000000000</v>
      </c>
      <c r="T182" s="2">
        <v>157800000000000</v>
      </c>
      <c r="U182" s="2">
        <v>157700000000000</v>
      </c>
      <c r="V182" s="2">
        <v>157600000000000</v>
      </c>
      <c r="W182" s="2">
        <v>157500000000000</v>
      </c>
      <c r="X182" s="2">
        <v>157400000000000</v>
      </c>
      <c r="Y182" s="2">
        <v>157200000000000</v>
      </c>
      <c r="Z182" s="2">
        <v>157100000000000</v>
      </c>
      <c r="AA182" s="2">
        <v>156900000000000</v>
      </c>
      <c r="AB182" s="2">
        <v>156800000000000</v>
      </c>
      <c r="AC182" s="2">
        <v>156600000000000</v>
      </c>
    </row>
    <row r="183" spans="1:32">
      <c r="A183" t="s">
        <v>10945</v>
      </c>
      <c r="B183" t="s">
        <v>19</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s="2"/>
      <c r="AE183" s="2"/>
      <c r="AF183" s="2"/>
    </row>
    <row r="184" spans="1:32">
      <c r="A184" t="s">
        <v>10946</v>
      </c>
      <c r="B184" t="s">
        <v>19</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s="2"/>
      <c r="AE184" s="2"/>
      <c r="AF184" s="2"/>
    </row>
    <row r="185" spans="1:32">
      <c r="A185" t="s">
        <v>10947</v>
      </c>
      <c r="B185" t="s">
        <v>19</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s="2"/>
      <c r="AE185" s="2"/>
      <c r="AF185" s="2"/>
    </row>
    <row r="186" spans="1:32">
      <c r="A186" t="s">
        <v>10948</v>
      </c>
      <c r="B186" t="s">
        <v>19</v>
      </c>
      <c r="C186" s="2">
        <v>7622000000000</v>
      </c>
      <c r="D186" s="2">
        <v>7643000000000</v>
      </c>
      <c r="E186" s="2">
        <v>7782000000000</v>
      </c>
      <c r="F186" s="2">
        <v>7894000000000</v>
      </c>
      <c r="G186" s="2">
        <v>8029000000000</v>
      </c>
      <c r="H186" s="2">
        <v>8136000000000</v>
      </c>
      <c r="I186" s="2">
        <v>8260000000000</v>
      </c>
      <c r="J186" s="2">
        <v>8388000000000</v>
      </c>
      <c r="K186" s="2">
        <v>8521000000000</v>
      </c>
      <c r="L186" s="2">
        <v>8653000000000</v>
      </c>
      <c r="M186" s="2">
        <v>8794000000000</v>
      </c>
      <c r="N186" s="2">
        <v>8936000000000</v>
      </c>
      <c r="O186" s="2">
        <v>9071000000000</v>
      </c>
      <c r="P186" s="2">
        <v>9204000000000</v>
      </c>
      <c r="Q186" s="2">
        <v>9327000000000</v>
      </c>
      <c r="R186" s="2">
        <v>9458000000000</v>
      </c>
      <c r="S186" s="2">
        <v>9586000000000</v>
      </c>
      <c r="T186" s="2">
        <v>9709000000000</v>
      </c>
      <c r="U186" s="2">
        <v>9836000000000</v>
      </c>
      <c r="V186" s="2">
        <v>9964000000000</v>
      </c>
      <c r="W186" s="2">
        <v>10090000000000</v>
      </c>
      <c r="X186" s="2">
        <v>10220000000000</v>
      </c>
      <c r="Y186" s="2">
        <v>10340000000000</v>
      </c>
      <c r="Z186" s="2">
        <v>10480000000000</v>
      </c>
      <c r="AA186" s="2">
        <v>10610000000000</v>
      </c>
      <c r="AB186" s="2">
        <v>10750000000000</v>
      </c>
      <c r="AC186" s="2">
        <v>10880000000000</v>
      </c>
    </row>
    <row r="187" spans="1:32">
      <c r="A187" t="s">
        <v>10949</v>
      </c>
      <c r="B187" t="s">
        <v>19</v>
      </c>
      <c r="C187" s="2">
        <v>478700000000000</v>
      </c>
      <c r="D187" s="2">
        <v>478600000000000</v>
      </c>
      <c r="E187" s="2">
        <v>492500000000000</v>
      </c>
      <c r="F187" s="2">
        <v>503800000000000</v>
      </c>
      <c r="G187" s="2">
        <v>515900000000000</v>
      </c>
      <c r="H187" s="2">
        <v>526400000000000</v>
      </c>
      <c r="I187" s="2">
        <v>537800000000000</v>
      </c>
      <c r="J187" s="2">
        <v>549200000000000</v>
      </c>
      <c r="K187" s="2">
        <v>560900000000000</v>
      </c>
      <c r="L187" s="2">
        <v>572100000000000</v>
      </c>
      <c r="M187" s="2">
        <v>583900000000000</v>
      </c>
      <c r="N187" s="2">
        <v>595500000000000</v>
      </c>
      <c r="O187" s="2">
        <v>606600000000000</v>
      </c>
      <c r="P187" s="2">
        <v>617600000000000</v>
      </c>
      <c r="Q187" s="2">
        <v>628100000000000</v>
      </c>
      <c r="R187" s="2">
        <v>639200000000000</v>
      </c>
      <c r="S187" s="2">
        <v>650000000000000</v>
      </c>
      <c r="T187" s="2">
        <v>660300000000000</v>
      </c>
      <c r="U187" s="2">
        <v>670700000000000</v>
      </c>
      <c r="V187" s="2">
        <v>681000000000000</v>
      </c>
      <c r="W187" s="2">
        <v>691300000000000</v>
      </c>
      <c r="X187" s="2">
        <v>701800000000000</v>
      </c>
      <c r="Y187" s="2">
        <v>712100000000000</v>
      </c>
      <c r="Z187" s="2">
        <v>722700000000000</v>
      </c>
      <c r="AA187" s="2">
        <v>733500000000000</v>
      </c>
      <c r="AB187" s="2">
        <v>744200000000000</v>
      </c>
      <c r="AC187" s="2">
        <v>754800000000000</v>
      </c>
    </row>
    <row r="188" spans="1:32">
      <c r="A188" t="s">
        <v>10950</v>
      </c>
      <c r="B188" t="s">
        <v>19</v>
      </c>
      <c r="C188">
        <v>0</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row>
    <row r="189" spans="1:32">
      <c r="A189" t="s">
        <v>10951</v>
      </c>
      <c r="B189" t="s">
        <v>19</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2">
      <c r="A190" t="s">
        <v>10952</v>
      </c>
      <c r="B190" t="s">
        <v>19</v>
      </c>
      <c r="C190">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s="2"/>
      <c r="AE190" s="2"/>
      <c r="AF190" s="2"/>
    </row>
    <row r="191" spans="1:32">
      <c r="A191" t="s">
        <v>10953</v>
      </c>
      <c r="B191" t="s">
        <v>19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2">
      <c r="A192" t="s">
        <v>10954</v>
      </c>
      <c r="B192" t="s">
        <v>19</v>
      </c>
      <c r="C192">
        <v>0</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2">
      <c r="A193" t="s">
        <v>10955</v>
      </c>
      <c r="B193" t="s">
        <v>19</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2">
      <c r="A194" t="s">
        <v>10956</v>
      </c>
      <c r="B194" t="s">
        <v>19</v>
      </c>
      <c r="C194" s="2">
        <v>262100000000000</v>
      </c>
      <c r="D194" s="2">
        <v>263600000000000</v>
      </c>
      <c r="E194" s="2">
        <v>266100000000000</v>
      </c>
      <c r="F194" s="2">
        <v>268600000000000</v>
      </c>
      <c r="G194" s="2">
        <v>270300000000000</v>
      </c>
      <c r="H194" s="2">
        <v>273200000000000</v>
      </c>
      <c r="I194" s="2">
        <v>275800000000000</v>
      </c>
      <c r="J194" s="2">
        <v>277600000000000</v>
      </c>
      <c r="K194" s="2">
        <v>280000000000000</v>
      </c>
      <c r="L194" s="2">
        <v>281800000000000</v>
      </c>
      <c r="M194" s="2">
        <v>284300000000000</v>
      </c>
      <c r="N194" s="2">
        <v>287200000000000</v>
      </c>
      <c r="O194" s="2">
        <v>290700000000000</v>
      </c>
      <c r="P194" s="2">
        <v>293700000000000</v>
      </c>
      <c r="Q194" s="2">
        <v>296500000000000</v>
      </c>
      <c r="R194" s="2">
        <v>299300000000000</v>
      </c>
      <c r="S194" s="2">
        <v>301900000000000</v>
      </c>
      <c r="T194" s="2">
        <v>303800000000000</v>
      </c>
      <c r="U194" s="2">
        <v>306100000000000</v>
      </c>
      <c r="V194" s="2">
        <v>308400000000000</v>
      </c>
      <c r="W194" s="2">
        <v>310900000000000</v>
      </c>
      <c r="X194" s="2">
        <v>314000000000000</v>
      </c>
      <c r="Y194" s="2">
        <v>317100000000000</v>
      </c>
      <c r="Z194" s="2">
        <v>320100000000000</v>
      </c>
      <c r="AA194" s="2">
        <v>323200000000000</v>
      </c>
      <c r="AB194" s="2">
        <v>326400000000000</v>
      </c>
      <c r="AC194" s="2">
        <v>329400000000000</v>
      </c>
      <c r="AD194" s="2"/>
      <c r="AE194" s="2"/>
      <c r="AF194" s="2"/>
    </row>
    <row r="195" spans="1:32">
      <c r="A195" t="s">
        <v>10957</v>
      </c>
      <c r="B195" t="s">
        <v>19</v>
      </c>
      <c r="C195">
        <v>0</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s="2"/>
      <c r="AE195" s="2"/>
      <c r="AF195" s="2"/>
    </row>
    <row r="196" spans="1:32">
      <c r="A196" t="s">
        <v>10958</v>
      </c>
      <c r="B196" t="s">
        <v>19</v>
      </c>
      <c r="C196" s="2">
        <v>122400000000000</v>
      </c>
      <c r="D196" s="2">
        <v>124200000000000</v>
      </c>
      <c r="E196" s="2">
        <v>126400000000000</v>
      </c>
      <c r="F196" s="2">
        <v>128500000000000</v>
      </c>
      <c r="G196" s="2">
        <v>130200000000000</v>
      </c>
      <c r="H196" s="2">
        <v>132500000000000</v>
      </c>
      <c r="I196" s="2">
        <v>134500000000000</v>
      </c>
      <c r="J196" s="2">
        <v>136000000000000</v>
      </c>
      <c r="K196" s="2">
        <v>138500000000000</v>
      </c>
      <c r="L196" s="2">
        <v>139100000000000</v>
      </c>
      <c r="M196" s="2">
        <v>139800000000000</v>
      </c>
      <c r="N196" s="2">
        <v>140400000000000</v>
      </c>
      <c r="O196" s="2">
        <v>141200000000000</v>
      </c>
      <c r="P196" s="2">
        <v>142200000000000</v>
      </c>
      <c r="Q196" s="2">
        <v>143100000000000</v>
      </c>
      <c r="R196" s="2">
        <v>144100000000000</v>
      </c>
      <c r="S196" s="2">
        <v>144900000000000</v>
      </c>
      <c r="T196" s="2">
        <v>145100000000000</v>
      </c>
      <c r="U196" s="2">
        <v>145400000000000</v>
      </c>
      <c r="V196" s="2">
        <v>145600000000000</v>
      </c>
      <c r="W196" s="2">
        <v>145800000000000</v>
      </c>
      <c r="X196" s="2">
        <v>146200000000000</v>
      </c>
      <c r="Y196" s="2">
        <v>146700000000000</v>
      </c>
      <c r="Z196" s="2">
        <v>147100000000000</v>
      </c>
      <c r="AA196" s="2">
        <v>147500000000000</v>
      </c>
      <c r="AB196" s="2">
        <v>148000000000000</v>
      </c>
      <c r="AC196" s="2">
        <v>148300000000000</v>
      </c>
    </row>
    <row r="197" spans="1:32">
      <c r="A197" t="s">
        <v>10959</v>
      </c>
      <c r="B197" t="s">
        <v>19</v>
      </c>
      <c r="C197" s="2">
        <v>154000000000000</v>
      </c>
      <c r="D197" s="2">
        <v>158000000000000</v>
      </c>
      <c r="E197" s="2">
        <v>162500000000000</v>
      </c>
      <c r="F197" s="2">
        <v>167100000000000</v>
      </c>
      <c r="G197" s="2">
        <v>171200000000000</v>
      </c>
      <c r="H197" s="2">
        <v>175500000000000</v>
      </c>
      <c r="I197" s="2">
        <v>179600000000000</v>
      </c>
      <c r="J197" s="2">
        <v>183100000000000</v>
      </c>
      <c r="K197" s="2">
        <v>186400000000000</v>
      </c>
      <c r="L197" s="2">
        <v>189300000000000</v>
      </c>
      <c r="M197" s="2">
        <v>192100000000000</v>
      </c>
      <c r="N197" s="2">
        <v>194600000000000</v>
      </c>
      <c r="O197" s="2">
        <v>196700000000000</v>
      </c>
      <c r="P197" s="2">
        <v>198500000000000</v>
      </c>
      <c r="Q197" s="2">
        <v>200200000000000</v>
      </c>
      <c r="R197" s="2">
        <v>202100000000000</v>
      </c>
      <c r="S197" s="2">
        <v>203800000000000</v>
      </c>
      <c r="T197" s="2">
        <v>205500000000000</v>
      </c>
      <c r="U197" s="2">
        <v>207300000000000</v>
      </c>
      <c r="V197" s="2">
        <v>209000000000000</v>
      </c>
      <c r="W197" s="2">
        <v>210700000000000</v>
      </c>
      <c r="X197" s="2">
        <v>212400000000000</v>
      </c>
      <c r="Y197" s="2">
        <v>214100000000000</v>
      </c>
      <c r="Z197" s="2">
        <v>215800000000000</v>
      </c>
      <c r="AA197" s="2">
        <v>217600000000000</v>
      </c>
      <c r="AB197" s="2">
        <v>219400000000000</v>
      </c>
      <c r="AC197" s="2">
        <v>221200000000000</v>
      </c>
    </row>
    <row r="198" spans="1:32">
      <c r="A198" t="s">
        <v>10960</v>
      </c>
      <c r="B198" t="s">
        <v>19</v>
      </c>
      <c r="C198" s="2">
        <v>565000000000000</v>
      </c>
      <c r="D198" s="2">
        <v>571700000000000</v>
      </c>
      <c r="E198" s="2">
        <v>580300000000000</v>
      </c>
      <c r="F198" s="2">
        <v>588700000000000</v>
      </c>
      <c r="G198" s="2">
        <v>596000000000000</v>
      </c>
      <c r="H198" s="2">
        <v>605300000000000</v>
      </c>
      <c r="I198" s="2">
        <v>613600000000000</v>
      </c>
      <c r="J198" s="2">
        <v>620500000000000</v>
      </c>
      <c r="K198" s="2">
        <v>629600000000000</v>
      </c>
      <c r="L198" s="2">
        <v>634900000000000</v>
      </c>
      <c r="M198" s="2">
        <v>641800000000000</v>
      </c>
      <c r="N198" s="2">
        <v>648700000000000</v>
      </c>
      <c r="O198" s="2">
        <v>656300000000000</v>
      </c>
      <c r="P198" s="2">
        <v>663300000000000</v>
      </c>
      <c r="Q198" s="2">
        <v>669500000000000</v>
      </c>
      <c r="R198" s="2">
        <v>675800000000000</v>
      </c>
      <c r="S198" s="2">
        <v>681400000000000</v>
      </c>
      <c r="T198" s="2">
        <v>685100000000000</v>
      </c>
      <c r="U198" s="2">
        <v>689300000000000</v>
      </c>
      <c r="V198" s="2">
        <v>693800000000000</v>
      </c>
      <c r="W198" s="2">
        <v>698600000000000</v>
      </c>
      <c r="X198" s="2">
        <v>704300000000000</v>
      </c>
      <c r="Y198" s="2">
        <v>710500000000000</v>
      </c>
      <c r="Z198" s="2">
        <v>716700000000000</v>
      </c>
      <c r="AA198" s="2">
        <v>722400000000000</v>
      </c>
      <c r="AB198" s="2">
        <v>728900000000000</v>
      </c>
      <c r="AC198" s="2">
        <v>735100000000000</v>
      </c>
    </row>
    <row r="199" spans="1:32">
      <c r="A199" t="s">
        <v>10961</v>
      </c>
      <c r="B199" t="s">
        <v>19</v>
      </c>
      <c r="C199">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row>
    <row r="200" spans="1:32">
      <c r="A200" t="s">
        <v>10962</v>
      </c>
      <c r="B200" t="s">
        <v>19</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row>
    <row r="201" spans="1:32">
      <c r="A201" t="s">
        <v>10963</v>
      </c>
      <c r="B201" t="s">
        <v>19</v>
      </c>
      <c r="C201" s="2">
        <v>9253000000000</v>
      </c>
      <c r="D201" s="2">
        <v>9744000000000</v>
      </c>
      <c r="E201" s="2">
        <v>10270000000000</v>
      </c>
      <c r="F201" s="2">
        <v>10790000000000</v>
      </c>
      <c r="G201" s="2">
        <v>11260000000000</v>
      </c>
      <c r="H201" s="2">
        <v>11770000000000</v>
      </c>
      <c r="I201" s="2">
        <v>12240000000000</v>
      </c>
      <c r="J201" s="2">
        <v>12630000000000</v>
      </c>
      <c r="K201" s="2">
        <v>13000000000000</v>
      </c>
      <c r="L201" s="2">
        <v>13310000000000</v>
      </c>
      <c r="M201" s="2">
        <v>13600000000000</v>
      </c>
      <c r="N201" s="2">
        <v>13850000000000</v>
      </c>
      <c r="O201" s="2">
        <v>14070000000000</v>
      </c>
      <c r="P201" s="2">
        <v>14230000000000</v>
      </c>
      <c r="Q201" s="2">
        <v>14370000000000</v>
      </c>
      <c r="R201" s="2">
        <v>14520000000000</v>
      </c>
      <c r="S201" s="2">
        <v>14660000000000</v>
      </c>
      <c r="T201" s="2">
        <v>14770000000000</v>
      </c>
      <c r="U201" s="2">
        <v>14900000000000</v>
      </c>
      <c r="V201" s="2">
        <v>15030000000000</v>
      </c>
      <c r="W201" s="2">
        <v>15170000000000</v>
      </c>
      <c r="X201" s="2">
        <v>15330000000000</v>
      </c>
      <c r="Y201" s="2">
        <v>15500000000000</v>
      </c>
      <c r="Z201" s="2">
        <v>15670000000000</v>
      </c>
      <c r="AA201" s="2">
        <v>15830000000000</v>
      </c>
      <c r="AB201" s="2">
        <v>16010000000000</v>
      </c>
      <c r="AC201" s="2">
        <v>16170000000000</v>
      </c>
    </row>
    <row r="202" spans="1:32">
      <c r="A202" t="s">
        <v>10964</v>
      </c>
      <c r="B202" t="s">
        <v>19</v>
      </c>
      <c r="C202" s="2">
        <v>41410000000000</v>
      </c>
      <c r="D202" s="2">
        <v>80860000000000</v>
      </c>
      <c r="E202" s="2">
        <v>81780000000000</v>
      </c>
      <c r="F202" s="2">
        <v>82710000000000</v>
      </c>
      <c r="G202" s="2">
        <v>83310000000000</v>
      </c>
      <c r="H202" s="2">
        <v>84380000000000</v>
      </c>
      <c r="I202" s="2">
        <v>85220000000000</v>
      </c>
      <c r="J202" s="2">
        <v>85810000000000</v>
      </c>
      <c r="K202" s="2">
        <v>87630000000000</v>
      </c>
      <c r="L202" s="2">
        <v>87950000000000</v>
      </c>
      <c r="M202" s="2">
        <v>88660000000000</v>
      </c>
      <c r="N202" s="2">
        <v>89410000000000</v>
      </c>
      <c r="O202" s="2">
        <v>90320000000000</v>
      </c>
      <c r="P202" s="2">
        <v>91490000000000</v>
      </c>
      <c r="Q202" s="2">
        <v>92580000000000</v>
      </c>
      <c r="R202" s="2">
        <v>93570000000000</v>
      </c>
      <c r="S202" s="2">
        <v>94380000000000</v>
      </c>
      <c r="T202" s="2">
        <v>94770000000000</v>
      </c>
      <c r="U202" s="2">
        <v>95250000000000</v>
      </c>
      <c r="V202" s="2">
        <v>95740000000000</v>
      </c>
      <c r="W202" s="2">
        <v>96280000000000</v>
      </c>
      <c r="X202" s="2">
        <v>96910000000000</v>
      </c>
      <c r="Y202" s="2">
        <v>97590000000000</v>
      </c>
      <c r="Z202" s="2">
        <v>98260000000000</v>
      </c>
      <c r="AA202" s="2">
        <v>98900000000000</v>
      </c>
      <c r="AB202" s="2">
        <v>99580000000000</v>
      </c>
      <c r="AC202" s="2">
        <v>100200000000000</v>
      </c>
    </row>
    <row r="203" spans="1:32">
      <c r="A203" t="s">
        <v>10965</v>
      </c>
      <c r="B203" t="s">
        <v>19</v>
      </c>
      <c r="C203">
        <v>0</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row>
    <row r="204" spans="1:32">
      <c r="A204" t="s">
        <v>10966</v>
      </c>
      <c r="B204" t="s">
        <v>19</v>
      </c>
      <c r="C204" s="2">
        <v>27220000000000</v>
      </c>
      <c r="D204" s="2">
        <v>24070000000000</v>
      </c>
      <c r="E204" s="2">
        <v>22020000000000</v>
      </c>
      <c r="F204" s="2">
        <v>19570000000000</v>
      </c>
      <c r="G204" s="2">
        <v>19380000000000</v>
      </c>
      <c r="H204" s="2">
        <v>18500000000000</v>
      </c>
      <c r="I204" s="2">
        <v>16480000000000</v>
      </c>
      <c r="J204" s="2">
        <v>15900000000000</v>
      </c>
      <c r="K204" s="2">
        <v>10260000000000</v>
      </c>
      <c r="L204" s="2">
        <v>10260000000000</v>
      </c>
      <c r="M204" s="2">
        <v>10160000000000</v>
      </c>
      <c r="N204" s="2">
        <v>10240000000000</v>
      </c>
      <c r="O204" s="2">
        <v>10080000000000</v>
      </c>
      <c r="P204" s="2">
        <v>10080000000000</v>
      </c>
      <c r="Q204" s="2">
        <v>9898000000000</v>
      </c>
      <c r="R204" s="2">
        <v>9175000000000</v>
      </c>
      <c r="S204" s="2">
        <v>9255000000000</v>
      </c>
      <c r="T204" s="2">
        <v>9154000000000</v>
      </c>
      <c r="U204" s="2">
        <v>9168000000000</v>
      </c>
      <c r="V204" s="2">
        <v>9198000000000</v>
      </c>
      <c r="W204" s="2">
        <v>9121000000000</v>
      </c>
      <c r="X204" s="2">
        <v>9266000000000</v>
      </c>
      <c r="Y204" s="2">
        <v>9120000000000</v>
      </c>
      <c r="Z204" s="2">
        <v>9005000000000</v>
      </c>
      <c r="AA204" s="2">
        <v>9031000000000</v>
      </c>
      <c r="AB204" s="2">
        <v>9047000000000</v>
      </c>
      <c r="AC204" s="2">
        <v>8939000000000</v>
      </c>
      <c r="AD204" s="2"/>
      <c r="AE204" s="2"/>
      <c r="AF204" s="2"/>
    </row>
    <row r="205" spans="1:32">
      <c r="A205" t="s">
        <v>10967</v>
      </c>
      <c r="B205" t="s">
        <v>19</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s="2"/>
      <c r="AE205" s="2"/>
      <c r="AF205" s="2"/>
    </row>
    <row r="206" spans="1:32">
      <c r="A206" t="s">
        <v>10968</v>
      </c>
      <c r="B206" t="s">
        <v>19</v>
      </c>
      <c r="C206" s="2">
        <v>13370000000000</v>
      </c>
      <c r="D206" s="2">
        <v>11910000000000</v>
      </c>
      <c r="E206" s="2">
        <v>10970000000000</v>
      </c>
      <c r="F206" s="2">
        <v>9810000000000</v>
      </c>
      <c r="G206" s="2">
        <v>9788000000000</v>
      </c>
      <c r="H206" s="2">
        <v>9401000000000</v>
      </c>
      <c r="I206" s="2">
        <v>8409000000000</v>
      </c>
      <c r="J206" s="2">
        <v>8148000000000</v>
      </c>
      <c r="K206" s="2">
        <v>5237000000000</v>
      </c>
      <c r="L206" s="2">
        <v>5250000000000</v>
      </c>
      <c r="M206" s="2">
        <v>5202000000000</v>
      </c>
      <c r="N206" s="2">
        <v>5234000000000</v>
      </c>
      <c r="O206" s="2">
        <v>5138000000000</v>
      </c>
      <c r="P206" s="2">
        <v>5121000000000</v>
      </c>
      <c r="Q206" s="2">
        <v>5014000000000</v>
      </c>
      <c r="R206" s="2">
        <v>4627000000000</v>
      </c>
      <c r="S206" s="2">
        <v>4656000000000</v>
      </c>
      <c r="T206" s="2">
        <v>4591000000000</v>
      </c>
      <c r="U206" s="2">
        <v>4585000000000</v>
      </c>
      <c r="V206" s="2">
        <v>4585000000000</v>
      </c>
      <c r="W206" s="2">
        <v>4532000000000</v>
      </c>
      <c r="X206" s="2">
        <v>4592000000000</v>
      </c>
      <c r="Y206" s="2">
        <v>4506000000000</v>
      </c>
      <c r="Z206" s="2">
        <v>4438000000000</v>
      </c>
      <c r="AA206" s="2">
        <v>4440000000000</v>
      </c>
      <c r="AB206" s="2">
        <v>4438000000000</v>
      </c>
      <c r="AC206" s="2">
        <v>4375000000000</v>
      </c>
    </row>
    <row r="207" spans="1:32">
      <c r="A207" t="s">
        <v>10969</v>
      </c>
      <c r="B207" t="s">
        <v>19</v>
      </c>
      <c r="C207">
        <v>0</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row>
    <row r="208" spans="1:32">
      <c r="A208" t="s">
        <v>10970</v>
      </c>
      <c r="B208" t="s">
        <v>19</v>
      </c>
      <c r="C208" s="2">
        <v>25530000000000</v>
      </c>
      <c r="D208" s="2">
        <v>22820000000000</v>
      </c>
      <c r="E208" s="2">
        <v>21090000000000</v>
      </c>
      <c r="F208" s="2">
        <v>18920000000000</v>
      </c>
      <c r="G208" s="2">
        <v>18890000000000</v>
      </c>
      <c r="H208" s="2">
        <v>18200000000000</v>
      </c>
      <c r="I208" s="2">
        <v>16350000000000</v>
      </c>
      <c r="J208" s="2">
        <v>15890000000000</v>
      </c>
      <c r="K208" s="2">
        <v>10510000000000</v>
      </c>
      <c r="L208" s="2">
        <v>10560000000000</v>
      </c>
      <c r="M208" s="2">
        <v>10480000000000</v>
      </c>
      <c r="N208" s="2">
        <v>10580000000000</v>
      </c>
      <c r="O208" s="2">
        <v>10430000000000</v>
      </c>
      <c r="P208" s="2">
        <v>10420000000000</v>
      </c>
      <c r="Q208" s="2">
        <v>10250000000000</v>
      </c>
      <c r="R208" s="2">
        <v>9540000000000</v>
      </c>
      <c r="S208" s="2">
        <v>9610000000000</v>
      </c>
      <c r="T208" s="2">
        <v>9501000000000</v>
      </c>
      <c r="U208" s="2">
        <v>9512000000000</v>
      </c>
      <c r="V208" s="2">
        <v>9539000000000</v>
      </c>
      <c r="W208" s="2">
        <v>9460000000000</v>
      </c>
      <c r="X208" s="2">
        <v>9597000000000</v>
      </c>
      <c r="Y208" s="2">
        <v>9451000000000</v>
      </c>
      <c r="Z208" s="2">
        <v>9334000000000</v>
      </c>
      <c r="AA208" s="2">
        <v>9353000000000</v>
      </c>
      <c r="AB208" s="2">
        <v>9364000000000</v>
      </c>
      <c r="AC208" s="2">
        <v>9253000000000</v>
      </c>
    </row>
    <row r="209" spans="1:32">
      <c r="A209" t="s">
        <v>10971</v>
      </c>
      <c r="B209" t="s">
        <v>19</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2">
      <c r="A210" t="s">
        <v>10972</v>
      </c>
      <c r="B210" t="s">
        <v>19</v>
      </c>
      <c r="C210">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s="2"/>
      <c r="AE210" s="2"/>
      <c r="AF210" s="2"/>
    </row>
    <row r="211" spans="1:32">
      <c r="A211" t="s">
        <v>10973</v>
      </c>
      <c r="B211" t="s">
        <v>19</v>
      </c>
      <c r="C211" s="2">
        <v>1723000000000</v>
      </c>
      <c r="D211" s="2">
        <v>1591000000000</v>
      </c>
      <c r="E211" s="2">
        <v>1514000000000</v>
      </c>
      <c r="F211" s="2">
        <v>1397000000000</v>
      </c>
      <c r="G211" s="2">
        <v>1432000000000</v>
      </c>
      <c r="H211" s="2">
        <v>1410000000000</v>
      </c>
      <c r="I211" s="2">
        <v>1291000000000</v>
      </c>
      <c r="J211" s="2">
        <v>1274000000000</v>
      </c>
      <c r="K211" s="2">
        <v>841000000000</v>
      </c>
      <c r="L211" s="2">
        <v>853000000000</v>
      </c>
      <c r="M211" s="2">
        <v>853000000000</v>
      </c>
      <c r="N211" s="2">
        <v>865000000000</v>
      </c>
      <c r="O211" s="2">
        <v>852000000000</v>
      </c>
      <c r="P211" s="2">
        <v>851000000000</v>
      </c>
      <c r="Q211" s="2">
        <v>836000000000</v>
      </c>
      <c r="R211" s="2">
        <v>774000000000</v>
      </c>
      <c r="S211" s="2">
        <v>780000000000</v>
      </c>
      <c r="T211" s="2">
        <v>771000000000</v>
      </c>
      <c r="U211" s="2">
        <v>772000000000</v>
      </c>
      <c r="V211" s="2">
        <v>773000000000</v>
      </c>
      <c r="W211" s="2">
        <v>766000000000</v>
      </c>
      <c r="X211" s="2">
        <v>778000000000</v>
      </c>
      <c r="Y211" s="2">
        <v>765000000000</v>
      </c>
      <c r="Z211" s="2">
        <v>755000000000</v>
      </c>
      <c r="AA211" s="2">
        <v>756000000000</v>
      </c>
      <c r="AB211" s="2">
        <v>757000000000</v>
      </c>
      <c r="AC211" s="2">
        <v>747000000000</v>
      </c>
    </row>
    <row r="212" spans="1:32">
      <c r="A212" t="s">
        <v>10974</v>
      </c>
      <c r="B212" t="s">
        <v>19</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row>
    <row r="213" spans="1:32">
      <c r="A213" t="s">
        <v>10975</v>
      </c>
      <c r="B213" t="s">
        <v>19</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2">
      <c r="A214" t="s">
        <v>10976</v>
      </c>
      <c r="B214" t="s">
        <v>19</v>
      </c>
      <c r="C214" s="2">
        <v>134300000000000</v>
      </c>
      <c r="D214" s="2">
        <v>146900000000000</v>
      </c>
      <c r="E214" s="2">
        <v>147800000000000</v>
      </c>
      <c r="F214" s="2">
        <v>148700000000000</v>
      </c>
      <c r="G214" s="2">
        <v>149900000000000</v>
      </c>
      <c r="H214" s="2">
        <v>150600000000000</v>
      </c>
      <c r="I214" s="2">
        <v>151500000000000</v>
      </c>
      <c r="J214" s="2">
        <v>149900000000000</v>
      </c>
      <c r="K214" s="2">
        <v>151800000000000</v>
      </c>
      <c r="L214" s="2">
        <v>151000000000000</v>
      </c>
      <c r="M214" s="2">
        <v>150200000000000</v>
      </c>
      <c r="N214" s="2">
        <v>148600000000000</v>
      </c>
      <c r="O214" s="2">
        <v>146900000000000</v>
      </c>
      <c r="P214" s="2">
        <v>144600000000000</v>
      </c>
      <c r="Q214" s="2">
        <v>143100000000000</v>
      </c>
      <c r="R214" s="2">
        <v>141700000000000</v>
      </c>
      <c r="S214" s="2">
        <v>141600000000000</v>
      </c>
      <c r="T214" s="2">
        <v>141700000000000</v>
      </c>
      <c r="U214" s="2">
        <v>141900000000000</v>
      </c>
      <c r="V214" s="2">
        <v>141300000000000</v>
      </c>
      <c r="W214" s="2">
        <v>141100000000000</v>
      </c>
      <c r="X214" s="2">
        <v>141000000000000</v>
      </c>
      <c r="Y214" s="2">
        <v>141600000000000</v>
      </c>
      <c r="Z214" s="2">
        <v>141300000000000</v>
      </c>
      <c r="AA214" s="2">
        <v>140700000000000</v>
      </c>
      <c r="AB214" s="2">
        <v>140600000000000</v>
      </c>
      <c r="AC214" s="2">
        <v>140600000000000</v>
      </c>
      <c r="AD214" s="2"/>
      <c r="AE214" s="2"/>
      <c r="AF214" s="2"/>
    </row>
    <row r="215" spans="1:32">
      <c r="A215" t="s">
        <v>10977</v>
      </c>
      <c r="B215" t="s">
        <v>19</v>
      </c>
      <c r="C215">
        <v>0</v>
      </c>
      <c r="D215">
        <v>0</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s="2"/>
      <c r="AE215" s="2"/>
      <c r="AF215" s="2"/>
    </row>
    <row r="216" spans="1:32">
      <c r="A216" t="s">
        <v>10978</v>
      </c>
      <c r="B216" t="s">
        <v>19</v>
      </c>
      <c r="C216" s="2">
        <v>2440000000000000</v>
      </c>
      <c r="D216" s="2">
        <v>2473000000000000</v>
      </c>
      <c r="E216" s="2">
        <v>2577000000000000</v>
      </c>
      <c r="F216" s="2">
        <v>2590000000000000</v>
      </c>
      <c r="G216" s="2">
        <v>2640000000000000</v>
      </c>
      <c r="H216" s="2">
        <v>2664000000000000</v>
      </c>
      <c r="I216" s="2">
        <v>2679000000000000</v>
      </c>
      <c r="J216" s="2">
        <v>2673000000000000</v>
      </c>
      <c r="K216" s="2">
        <v>2731000000000000</v>
      </c>
      <c r="L216" s="2">
        <v>2744000000000000</v>
      </c>
      <c r="M216" s="2">
        <v>2758000000000000</v>
      </c>
      <c r="N216" s="2">
        <v>2746000000000000</v>
      </c>
      <c r="O216" s="2">
        <v>2734000000000000</v>
      </c>
      <c r="P216" s="2">
        <v>2705000000000000</v>
      </c>
      <c r="Q216" s="2">
        <v>2696000000000000</v>
      </c>
      <c r="R216" s="2">
        <v>2674000000000000</v>
      </c>
      <c r="S216" s="2">
        <v>2678000000000000</v>
      </c>
      <c r="T216" s="2">
        <v>2690000000000000</v>
      </c>
      <c r="U216" s="2">
        <v>2701000000000000</v>
      </c>
      <c r="V216" s="2">
        <v>2704000000000000</v>
      </c>
      <c r="W216" s="2">
        <v>2707000000000000</v>
      </c>
      <c r="X216" s="2">
        <v>2710000000000000</v>
      </c>
      <c r="Y216" s="2">
        <v>2721000000000000</v>
      </c>
      <c r="Z216" s="2">
        <v>2730000000000000</v>
      </c>
      <c r="AA216" s="2">
        <v>2733000000000000</v>
      </c>
      <c r="AB216" s="2">
        <v>2739000000000000</v>
      </c>
      <c r="AC216" s="2">
        <v>2746000000000000</v>
      </c>
    </row>
    <row r="217" spans="1:32">
      <c r="A217" t="s">
        <v>10979</v>
      </c>
      <c r="B217" t="s">
        <v>19</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row>
    <row r="218" spans="1:32">
      <c r="A218" t="s">
        <v>10980</v>
      </c>
      <c r="B218" t="s">
        <v>19</v>
      </c>
      <c r="C218" s="2">
        <v>136100000000000</v>
      </c>
      <c r="D218" s="2">
        <v>149700000000000</v>
      </c>
      <c r="E218" s="2">
        <v>151800000000000</v>
      </c>
      <c r="F218" s="2">
        <v>153900000000000</v>
      </c>
      <c r="G218" s="2">
        <v>156300000000000</v>
      </c>
      <c r="H218" s="2">
        <v>158100000000000</v>
      </c>
      <c r="I218" s="2">
        <v>160100000000000</v>
      </c>
      <c r="J218" s="2">
        <v>159500000000000</v>
      </c>
      <c r="K218" s="2">
        <v>162200000000000</v>
      </c>
      <c r="L218" s="2">
        <v>162100000000000</v>
      </c>
      <c r="M218" s="2">
        <v>161700000000000</v>
      </c>
      <c r="N218" s="2">
        <v>160400000000000</v>
      </c>
      <c r="O218" s="2">
        <v>158700000000000</v>
      </c>
      <c r="P218" s="2">
        <v>156300000000000</v>
      </c>
      <c r="Q218" s="2">
        <v>154800000000000</v>
      </c>
      <c r="R218" s="2">
        <v>153300000000000</v>
      </c>
      <c r="S218" s="2">
        <v>153300000000000</v>
      </c>
      <c r="T218" s="2">
        <v>153600000000000</v>
      </c>
      <c r="U218" s="2">
        <v>153900000000000</v>
      </c>
      <c r="V218" s="2">
        <v>153400000000000</v>
      </c>
      <c r="W218" s="2">
        <v>153200000000000</v>
      </c>
      <c r="X218" s="2">
        <v>153200000000000</v>
      </c>
      <c r="Y218" s="2">
        <v>154000000000000</v>
      </c>
      <c r="Z218" s="2">
        <v>153800000000000</v>
      </c>
      <c r="AA218" s="2">
        <v>153300000000000</v>
      </c>
      <c r="AB218" s="2">
        <v>153300000000000</v>
      </c>
      <c r="AC218" s="2">
        <v>153400000000000</v>
      </c>
    </row>
    <row r="219" spans="1:32">
      <c r="A219" t="s">
        <v>10981</v>
      </c>
      <c r="B219" t="s">
        <v>19</v>
      </c>
      <c r="C219">
        <v>0</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row>
    <row r="220" spans="1:32">
      <c r="A220" t="s">
        <v>10982</v>
      </c>
      <c r="B220" t="s">
        <v>19</v>
      </c>
      <c r="C220">
        <v>0</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row>
    <row r="221" spans="1:32">
      <c r="A221" t="s">
        <v>10983</v>
      </c>
      <c r="B221" t="s">
        <v>19</v>
      </c>
      <c r="C221" s="2">
        <v>9474000000000</v>
      </c>
      <c r="D221" s="2">
        <v>10770000000000</v>
      </c>
      <c r="E221" s="2">
        <v>11220000000000</v>
      </c>
      <c r="F221" s="2">
        <v>11670000000000</v>
      </c>
      <c r="G221" s="2">
        <v>12140000000000</v>
      </c>
      <c r="H221" s="2">
        <v>12550000000000</v>
      </c>
      <c r="I221" s="2">
        <v>12950000000000</v>
      </c>
      <c r="J221" s="2">
        <v>13100000000000</v>
      </c>
      <c r="K221" s="2">
        <v>13510000000000</v>
      </c>
      <c r="L221" s="2">
        <v>13630000000000</v>
      </c>
      <c r="M221" s="2">
        <v>13710000000000</v>
      </c>
      <c r="N221" s="2">
        <v>13660000000000</v>
      </c>
      <c r="O221" s="2">
        <v>13540000000000</v>
      </c>
      <c r="P221" s="2">
        <v>13340000000000</v>
      </c>
      <c r="Q221" s="2">
        <v>13230000000000</v>
      </c>
      <c r="R221" s="2">
        <v>13110000000000</v>
      </c>
      <c r="S221" s="2">
        <v>13120000000000</v>
      </c>
      <c r="T221" s="2">
        <v>13140000000000</v>
      </c>
      <c r="U221" s="2">
        <v>13180000000000</v>
      </c>
      <c r="V221" s="2">
        <v>13140000000000</v>
      </c>
      <c r="W221" s="2">
        <v>13140000000000</v>
      </c>
      <c r="X221" s="2">
        <v>13150000000000</v>
      </c>
      <c r="Y221" s="2">
        <v>13230000000000</v>
      </c>
      <c r="Z221" s="2">
        <v>13220000000000</v>
      </c>
      <c r="AA221" s="2">
        <v>13180000000000</v>
      </c>
      <c r="AB221" s="2">
        <v>13190000000000</v>
      </c>
      <c r="AC221" s="2">
        <v>13220000000000</v>
      </c>
    </row>
    <row r="222" spans="1:32">
      <c r="A222" t="s">
        <v>10984</v>
      </c>
      <c r="B222" t="s">
        <v>19</v>
      </c>
      <c r="C222">
        <v>0</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2">
      <c r="A223" t="s">
        <v>10985</v>
      </c>
      <c r="B223" t="s">
        <v>19</v>
      </c>
      <c r="C223">
        <v>0</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row>
    <row r="224" spans="1:32">
      <c r="A224" t="s">
        <v>10986</v>
      </c>
      <c r="B224" t="s">
        <v>19</v>
      </c>
      <c r="C224" s="2">
        <v>120700000000000</v>
      </c>
      <c r="D224" s="2">
        <v>119400000000000</v>
      </c>
      <c r="E224" s="2">
        <v>120500000000000</v>
      </c>
      <c r="F224" s="2">
        <v>120000000000000</v>
      </c>
      <c r="G224" s="2">
        <v>119200000000000</v>
      </c>
      <c r="H224" s="2">
        <v>119200000000000</v>
      </c>
      <c r="I224" s="2">
        <v>119700000000000</v>
      </c>
      <c r="J224" s="2">
        <v>120500000000000</v>
      </c>
      <c r="K224" s="2">
        <v>122700000000000</v>
      </c>
      <c r="L224" s="2">
        <v>124300000000000</v>
      </c>
      <c r="M224" s="2">
        <v>127000000000000</v>
      </c>
      <c r="N224" s="2">
        <v>128900000000000</v>
      </c>
      <c r="O224" s="2">
        <v>130400000000000</v>
      </c>
      <c r="P224" s="2">
        <v>132400000000000</v>
      </c>
      <c r="Q224" s="2">
        <v>134600000000000</v>
      </c>
      <c r="R224" s="2">
        <v>136400000000000</v>
      </c>
      <c r="S224" s="2">
        <v>137900000000000</v>
      </c>
      <c r="T224" s="2">
        <v>139400000000000</v>
      </c>
      <c r="U224" s="2">
        <v>140600000000000</v>
      </c>
      <c r="V224" s="2">
        <v>142300000000000</v>
      </c>
      <c r="W224" s="2">
        <v>144200000000000</v>
      </c>
      <c r="X224" s="2">
        <v>145700000000000</v>
      </c>
      <c r="Y224" s="2">
        <v>147100000000000</v>
      </c>
      <c r="Z224" s="2">
        <v>148300000000000</v>
      </c>
      <c r="AA224" s="2">
        <v>149200000000000</v>
      </c>
      <c r="AB224" s="2">
        <v>150200000000000</v>
      </c>
      <c r="AC224" s="2">
        <v>151300000000000</v>
      </c>
    </row>
    <row r="225" spans="1:29">
      <c r="A225" t="s">
        <v>10987</v>
      </c>
      <c r="B225" t="s">
        <v>19</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29">
      <c r="A226" t="s">
        <v>10988</v>
      </c>
      <c r="B226" t="s">
        <v>19</v>
      </c>
      <c r="C226" s="2">
        <v>235900000000000</v>
      </c>
      <c r="D226" s="2">
        <v>235400000000000</v>
      </c>
      <c r="E226" s="2">
        <v>238600000000000</v>
      </c>
      <c r="F226" s="2">
        <v>239200000000000</v>
      </c>
      <c r="G226" s="2">
        <v>239400000000000</v>
      </c>
      <c r="H226" s="2">
        <v>240600000000000</v>
      </c>
      <c r="I226" s="2">
        <v>242300000000000</v>
      </c>
      <c r="J226" s="2">
        <v>244100000000000</v>
      </c>
      <c r="K226" s="2">
        <v>247800000000000</v>
      </c>
      <c r="L226" s="2">
        <v>250100000000000</v>
      </c>
      <c r="M226" s="2">
        <v>253800000000000</v>
      </c>
      <c r="N226" s="2">
        <v>255800000000000</v>
      </c>
      <c r="O226" s="2">
        <v>256900000000000</v>
      </c>
      <c r="P226" s="2">
        <v>258700000000000</v>
      </c>
      <c r="Q226" s="2">
        <v>260700000000000</v>
      </c>
      <c r="R226" s="2">
        <v>262200000000000</v>
      </c>
      <c r="S226" s="2">
        <v>263400000000000</v>
      </c>
      <c r="T226" s="2">
        <v>264400000000000</v>
      </c>
      <c r="U226" s="2">
        <v>265100000000000</v>
      </c>
      <c r="V226" s="2">
        <v>266300000000000</v>
      </c>
      <c r="W226" s="2">
        <v>267800000000000</v>
      </c>
      <c r="X226" s="2">
        <v>268700000000000</v>
      </c>
      <c r="Y226" s="2">
        <v>269600000000000</v>
      </c>
      <c r="Z226" s="2">
        <v>270300000000000</v>
      </c>
      <c r="AA226" s="2">
        <v>270600000000000</v>
      </c>
      <c r="AB226" s="2">
        <v>271000000000000</v>
      </c>
      <c r="AC226" s="2">
        <v>271500000000000</v>
      </c>
    </row>
    <row r="227" spans="1:29">
      <c r="A227" t="s">
        <v>10989</v>
      </c>
      <c r="B227" t="s">
        <v>19</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29">
      <c r="A228" t="s">
        <v>10990</v>
      </c>
      <c r="B228" t="s">
        <v>19</v>
      </c>
      <c r="C228" s="2">
        <v>123800000000000</v>
      </c>
      <c r="D228" s="2">
        <v>122900000000000</v>
      </c>
      <c r="E228" s="2">
        <v>125000000000000</v>
      </c>
      <c r="F228" s="2">
        <v>124900000000000</v>
      </c>
      <c r="G228" s="2">
        <v>124800000000000</v>
      </c>
      <c r="H228" s="2">
        <v>125400000000000</v>
      </c>
      <c r="I228" s="2">
        <v>126400000000000</v>
      </c>
      <c r="J228" s="2">
        <v>127800000000000</v>
      </c>
      <c r="K228" s="2">
        <v>130400000000000</v>
      </c>
      <c r="L228" s="2">
        <v>132000000000000</v>
      </c>
      <c r="M228" s="2">
        <v>134900000000000</v>
      </c>
      <c r="N228" s="2">
        <v>136800000000000</v>
      </c>
      <c r="O228" s="2">
        <v>138000000000000</v>
      </c>
      <c r="P228" s="2">
        <v>139700000000000</v>
      </c>
      <c r="Q228" s="2">
        <v>141600000000000</v>
      </c>
      <c r="R228" s="2">
        <v>142900000000000</v>
      </c>
      <c r="S228" s="2">
        <v>144200000000000</v>
      </c>
      <c r="T228" s="2">
        <v>145400000000000</v>
      </c>
      <c r="U228" s="2">
        <v>145900000000000</v>
      </c>
      <c r="V228" s="2">
        <v>147300000000000</v>
      </c>
      <c r="W228" s="2">
        <v>149000000000000</v>
      </c>
      <c r="X228" s="2">
        <v>149500000000000</v>
      </c>
      <c r="Y228" s="2">
        <v>150700000000000</v>
      </c>
      <c r="Z228" s="2">
        <v>151600000000000</v>
      </c>
      <c r="AA228" s="2">
        <v>151600000000000</v>
      </c>
      <c r="AB228" s="2">
        <v>152400000000000</v>
      </c>
      <c r="AC228" s="2">
        <v>153100000000000</v>
      </c>
    </row>
    <row r="229" spans="1:29">
      <c r="A229" t="s">
        <v>10991</v>
      </c>
      <c r="B229" t="s">
        <v>19</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row>
    <row r="230" spans="1:29">
      <c r="A230" t="s">
        <v>10992</v>
      </c>
      <c r="B230" t="s">
        <v>19</v>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row>
    <row r="231" spans="1:29">
      <c r="A231" t="s">
        <v>10993</v>
      </c>
      <c r="B231" t="s">
        <v>19</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row>
    <row r="232" spans="1:29">
      <c r="A232" t="s">
        <v>10994</v>
      </c>
      <c r="B232" t="s">
        <v>19</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row>
    <row r="233" spans="1:29">
      <c r="A233" t="s">
        <v>10995</v>
      </c>
      <c r="B233" t="s">
        <v>19</v>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row>
    <row r="234" spans="1:29">
      <c r="A234" t="s">
        <v>10996</v>
      </c>
      <c r="B234" t="s">
        <v>19</v>
      </c>
      <c r="C234" s="2">
        <v>317100000000000</v>
      </c>
      <c r="D234" s="2">
        <v>318200000000000</v>
      </c>
      <c r="E234" s="2">
        <v>318800000000000</v>
      </c>
      <c r="F234" s="2">
        <v>321000000000000</v>
      </c>
      <c r="G234" s="2">
        <v>323300000000000</v>
      </c>
      <c r="H234" s="2">
        <v>327200000000000</v>
      </c>
      <c r="I234" s="2">
        <v>333100000000000</v>
      </c>
      <c r="J234" s="2">
        <v>340400000000000</v>
      </c>
      <c r="K234" s="2">
        <v>353400000000000</v>
      </c>
      <c r="L234" s="2">
        <v>367500000000000</v>
      </c>
      <c r="M234" s="2">
        <v>383100000000000</v>
      </c>
      <c r="N234" s="2">
        <v>398100000000000</v>
      </c>
      <c r="O234" s="2">
        <v>411400000000000</v>
      </c>
      <c r="P234" s="2">
        <v>419200000000000</v>
      </c>
      <c r="Q234" s="2">
        <v>424100000000000</v>
      </c>
      <c r="R234" s="2">
        <v>427500000000000</v>
      </c>
      <c r="S234" s="2">
        <v>431700000000000</v>
      </c>
      <c r="T234" s="2">
        <v>437100000000000</v>
      </c>
      <c r="U234" s="2">
        <v>444600000000000</v>
      </c>
      <c r="V234" s="2">
        <v>452800000000000</v>
      </c>
      <c r="W234" s="2">
        <v>457500000000000</v>
      </c>
      <c r="X234" s="2">
        <v>460800000000000</v>
      </c>
      <c r="Y234" s="2">
        <v>464900000000000</v>
      </c>
      <c r="Z234" s="2">
        <v>467300000000000</v>
      </c>
      <c r="AA234" s="2">
        <v>469900000000000</v>
      </c>
      <c r="AB234" s="2">
        <v>473500000000000</v>
      </c>
      <c r="AC234" s="2">
        <v>475700000000000</v>
      </c>
    </row>
    <row r="235" spans="1:29">
      <c r="A235" t="s">
        <v>10997</v>
      </c>
      <c r="B235" t="s">
        <v>19</v>
      </c>
      <c r="C235" s="2">
        <v>58500000000000</v>
      </c>
      <c r="D235" s="2">
        <v>64950000000000</v>
      </c>
      <c r="E235" s="2">
        <v>66280000000000</v>
      </c>
      <c r="F235" s="2">
        <v>67350000000000</v>
      </c>
      <c r="G235" s="2">
        <v>69810000000000</v>
      </c>
      <c r="H235" s="2">
        <v>72460000000000</v>
      </c>
      <c r="I235" s="2">
        <v>75140000000000</v>
      </c>
      <c r="J235" s="2">
        <v>77340000000000</v>
      </c>
      <c r="K235" s="2">
        <v>81720000000000</v>
      </c>
      <c r="L235" s="2">
        <v>83970000000000</v>
      </c>
      <c r="M235" s="2">
        <v>84780000000000</v>
      </c>
      <c r="N235" s="2">
        <v>83960000000000</v>
      </c>
      <c r="O235" s="2">
        <v>82150000000000</v>
      </c>
      <c r="P235" s="2">
        <v>80260000000000</v>
      </c>
      <c r="Q235" s="2">
        <v>78400000000000</v>
      </c>
      <c r="R235" s="2">
        <v>76660000000000</v>
      </c>
      <c r="S235" s="2">
        <v>75620000000000</v>
      </c>
      <c r="T235" s="2">
        <v>74910000000000</v>
      </c>
      <c r="U235" s="2">
        <v>73770000000000</v>
      </c>
      <c r="V235" s="2">
        <v>72540000000000</v>
      </c>
      <c r="W235" s="2">
        <v>71400000000000</v>
      </c>
      <c r="X235" s="2">
        <v>70150000000000</v>
      </c>
      <c r="Y235" s="2">
        <v>68910000000000</v>
      </c>
      <c r="Z235" s="2">
        <v>67500000000000</v>
      </c>
      <c r="AA235" s="2">
        <v>66160000000000</v>
      </c>
      <c r="AB235" s="2">
        <v>64870000000000</v>
      </c>
      <c r="AC235" s="2">
        <v>63990000000000</v>
      </c>
    </row>
    <row r="236" spans="1:29">
      <c r="A236" t="s">
        <v>10998</v>
      </c>
      <c r="B236" t="s">
        <v>19</v>
      </c>
      <c r="C236" s="2">
        <v>738400000000000</v>
      </c>
      <c r="D236" s="2">
        <v>726900000000000</v>
      </c>
      <c r="E236" s="2">
        <v>729600000000000</v>
      </c>
      <c r="F236" s="2">
        <v>736900000000000</v>
      </c>
      <c r="G236" s="2">
        <v>736500000000000</v>
      </c>
      <c r="H236" s="2">
        <v>732700000000000</v>
      </c>
      <c r="I236" s="2">
        <v>724300000000000</v>
      </c>
      <c r="J236" s="2">
        <v>714600000000000</v>
      </c>
      <c r="K236" s="2">
        <v>693400000000000</v>
      </c>
      <c r="L236" s="2">
        <v>672500000000000</v>
      </c>
      <c r="M236" s="2">
        <v>651300000000000</v>
      </c>
      <c r="N236" s="2">
        <v>631600000000000</v>
      </c>
      <c r="O236" s="2">
        <v>617500000000000</v>
      </c>
      <c r="P236" s="2">
        <v>608000000000000</v>
      </c>
      <c r="Q236" s="2">
        <v>601200000000000</v>
      </c>
      <c r="R236" s="2">
        <v>596200000000000</v>
      </c>
      <c r="S236" s="2">
        <v>589000000000000</v>
      </c>
      <c r="T236" s="2">
        <v>579700000000000</v>
      </c>
      <c r="U236" s="2">
        <v>568400000000000</v>
      </c>
      <c r="V236" s="2">
        <v>556200000000000</v>
      </c>
      <c r="W236" s="2">
        <v>548000000000000</v>
      </c>
      <c r="X236" s="2">
        <v>540800000000000</v>
      </c>
      <c r="Y236" s="2">
        <v>531900000000000</v>
      </c>
      <c r="Z236" s="2">
        <v>525200000000000</v>
      </c>
      <c r="AA236" s="2">
        <v>517900000000000</v>
      </c>
      <c r="AB236" s="2">
        <v>509100000000000</v>
      </c>
      <c r="AC236" s="2">
        <v>502300000000000</v>
      </c>
    </row>
    <row r="237" spans="1:29">
      <c r="A237" t="s">
        <v>10999</v>
      </c>
      <c r="B237" t="s">
        <v>19</v>
      </c>
      <c r="C237" s="2">
        <v>45620000000000</v>
      </c>
      <c r="D237" s="2">
        <v>47230000000000</v>
      </c>
      <c r="E237" s="2">
        <v>48260000000000</v>
      </c>
      <c r="F237" s="2">
        <v>50720000000000</v>
      </c>
      <c r="G237" s="2">
        <v>52840000000000</v>
      </c>
      <c r="H237" s="2">
        <v>55620000000000</v>
      </c>
      <c r="I237" s="2">
        <v>58530000000000</v>
      </c>
      <c r="J237" s="2">
        <v>61440000000000</v>
      </c>
      <c r="K237" s="2">
        <v>64660000000000</v>
      </c>
      <c r="L237" s="2">
        <v>67790000000000</v>
      </c>
      <c r="M237" s="2">
        <v>71160000000000</v>
      </c>
      <c r="N237" s="2">
        <v>74320000000000</v>
      </c>
      <c r="O237" s="2">
        <v>78550000000000</v>
      </c>
      <c r="P237" s="2">
        <v>82460000000000</v>
      </c>
      <c r="Q237" s="2">
        <v>86420000000000</v>
      </c>
      <c r="R237" s="2">
        <v>90840000000000</v>
      </c>
      <c r="S237" s="2">
        <v>95360000000000</v>
      </c>
      <c r="T237" s="2">
        <v>100100000000000</v>
      </c>
      <c r="U237" s="2">
        <v>105100000000000</v>
      </c>
      <c r="V237" s="2">
        <v>110200000000000</v>
      </c>
      <c r="W237" s="2">
        <v>115500000000000</v>
      </c>
      <c r="X237" s="2">
        <v>120900000000000</v>
      </c>
      <c r="Y237" s="2">
        <v>126600000000000</v>
      </c>
      <c r="Z237" s="2">
        <v>132600000000000</v>
      </c>
      <c r="AA237" s="2">
        <v>138900000000000</v>
      </c>
      <c r="AB237" s="2">
        <v>145700000000000</v>
      </c>
      <c r="AC237" s="2">
        <v>152600000000000</v>
      </c>
    </row>
    <row r="238" spans="1:29">
      <c r="A238" t="s">
        <v>11000</v>
      </c>
      <c r="B238" t="s">
        <v>19</v>
      </c>
      <c r="C238" s="2">
        <v>137100000000000</v>
      </c>
      <c r="D238" s="2">
        <v>137300000000000</v>
      </c>
      <c r="E238" s="2">
        <v>138300000000000</v>
      </c>
      <c r="F238" s="2">
        <v>140400000000000</v>
      </c>
      <c r="G238" s="2">
        <v>140100000000000</v>
      </c>
      <c r="H238" s="2">
        <v>140400000000000</v>
      </c>
      <c r="I238" s="2">
        <v>141100000000000</v>
      </c>
      <c r="J238" s="2">
        <v>141700000000000</v>
      </c>
      <c r="K238" s="2">
        <v>141100000000000</v>
      </c>
      <c r="L238" s="2">
        <v>141300000000000</v>
      </c>
      <c r="M238" s="2">
        <v>141500000000000</v>
      </c>
      <c r="N238" s="2">
        <v>141900000000000</v>
      </c>
      <c r="O238" s="2">
        <v>142200000000000</v>
      </c>
      <c r="P238" s="2">
        <v>142500000000000</v>
      </c>
      <c r="Q238" s="2">
        <v>142700000000000</v>
      </c>
      <c r="R238" s="2">
        <v>143000000000000</v>
      </c>
      <c r="S238" s="2">
        <v>143400000000000</v>
      </c>
      <c r="T238" s="2">
        <v>143700000000000</v>
      </c>
      <c r="U238" s="2">
        <v>143600000000000</v>
      </c>
      <c r="V238" s="2">
        <v>143800000000000</v>
      </c>
      <c r="W238" s="2">
        <v>143900000000000</v>
      </c>
      <c r="X238" s="2">
        <v>144000000000000</v>
      </c>
      <c r="Y238" s="2">
        <v>144400000000000</v>
      </c>
      <c r="Z238" s="2">
        <v>144300000000000</v>
      </c>
      <c r="AA238" s="2">
        <v>144100000000000</v>
      </c>
      <c r="AB238" s="2">
        <v>144000000000000</v>
      </c>
      <c r="AC238" s="2">
        <v>143600000000000</v>
      </c>
    </row>
    <row r="239" spans="1:29">
      <c r="A239" t="s">
        <v>11001</v>
      </c>
      <c r="B239" t="s">
        <v>19</v>
      </c>
      <c r="C239">
        <v>0</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29">
      <c r="A240" t="s">
        <v>11002</v>
      </c>
      <c r="B240" t="s">
        <v>19</v>
      </c>
      <c r="C240">
        <v>0</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2">
      <c r="A241" t="s">
        <v>11003</v>
      </c>
      <c r="B241" t="s">
        <v>19</v>
      </c>
      <c r="C241" s="2">
        <v>46920000000000</v>
      </c>
      <c r="D241" s="2">
        <v>49080000000000</v>
      </c>
      <c r="E241" s="2">
        <v>51150000000000</v>
      </c>
      <c r="F241" s="2">
        <v>53480000000000</v>
      </c>
      <c r="G241" s="2">
        <v>55640000000000</v>
      </c>
      <c r="H241" s="2">
        <v>57790000000000</v>
      </c>
      <c r="I241" s="2">
        <v>59810000000000</v>
      </c>
      <c r="J241" s="2">
        <v>61660000000000</v>
      </c>
      <c r="K241" s="2">
        <v>63340000000000</v>
      </c>
      <c r="L241" s="2">
        <v>64760000000000</v>
      </c>
      <c r="M241" s="2">
        <v>65970000000000</v>
      </c>
      <c r="N241" s="2">
        <v>66860000000000</v>
      </c>
      <c r="O241" s="2">
        <v>67650000000000</v>
      </c>
      <c r="P241" s="2">
        <v>68220000000000</v>
      </c>
      <c r="Q241" s="2">
        <v>68750000000000</v>
      </c>
      <c r="R241" s="2">
        <v>69300000000000</v>
      </c>
      <c r="S241" s="2">
        <v>69840000000000</v>
      </c>
      <c r="T241" s="2">
        <v>70380000000000</v>
      </c>
      <c r="U241" s="2">
        <v>70950000000000</v>
      </c>
      <c r="V241" s="2">
        <v>71490000000000</v>
      </c>
      <c r="W241" s="2">
        <v>72020000000000</v>
      </c>
      <c r="X241" s="2">
        <v>72540000000000</v>
      </c>
      <c r="Y241" s="2">
        <v>73070000000000</v>
      </c>
      <c r="Z241" s="2">
        <v>73600000000000</v>
      </c>
      <c r="AA241" s="2">
        <v>74130000000000</v>
      </c>
      <c r="AB241" s="2">
        <v>74680000000000</v>
      </c>
      <c r="AC241" s="2">
        <v>75220000000000</v>
      </c>
    </row>
    <row r="242" spans="1:32">
      <c r="A242" t="s">
        <v>11004</v>
      </c>
      <c r="B242" t="s">
        <v>19</v>
      </c>
      <c r="C242" s="2">
        <v>2129000000000</v>
      </c>
      <c r="D242" s="2">
        <v>3614000000000</v>
      </c>
      <c r="E242" s="2">
        <v>3451000000000</v>
      </c>
      <c r="F242" s="2">
        <v>3292000000000</v>
      </c>
      <c r="G242" s="2">
        <v>3215000000000</v>
      </c>
      <c r="H242" s="2">
        <v>3170000000000</v>
      </c>
      <c r="I242" s="2">
        <v>3141000000000</v>
      </c>
      <c r="J242" s="2">
        <v>3170000000000</v>
      </c>
      <c r="K242" s="2">
        <v>3253000000000</v>
      </c>
      <c r="L242" s="2">
        <v>3298000000000</v>
      </c>
      <c r="M242" s="2">
        <v>3326000000000</v>
      </c>
      <c r="N242" s="2">
        <v>3311000000000</v>
      </c>
      <c r="O242" s="2">
        <v>3302000000000</v>
      </c>
      <c r="P242" s="2">
        <v>3289000000000</v>
      </c>
      <c r="Q242" s="2">
        <v>3279000000000</v>
      </c>
      <c r="R242" s="2">
        <v>3273000000000</v>
      </c>
      <c r="S242" s="2">
        <v>3273000000000</v>
      </c>
      <c r="T242" s="2">
        <v>3281000000000</v>
      </c>
      <c r="U242" s="2">
        <v>3279000000000</v>
      </c>
      <c r="V242" s="2">
        <v>3278000000000</v>
      </c>
      <c r="W242" s="2">
        <v>3298000000000</v>
      </c>
      <c r="X242" s="2">
        <v>3302000000000</v>
      </c>
      <c r="Y242" s="2">
        <v>3294000000000</v>
      </c>
      <c r="Z242" s="2">
        <v>3299000000000</v>
      </c>
      <c r="AA242" s="2">
        <v>3304000000000</v>
      </c>
      <c r="AB242" s="2">
        <v>3307000000000</v>
      </c>
      <c r="AC242" s="2">
        <v>3299000000000</v>
      </c>
    </row>
    <row r="243" spans="1:32">
      <c r="A243" t="s">
        <v>11005</v>
      </c>
      <c r="B243" t="s">
        <v>19</v>
      </c>
      <c r="C243">
        <v>0</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s="2"/>
      <c r="AE243" s="2"/>
      <c r="AF243" s="2"/>
    </row>
    <row r="244" spans="1:32">
      <c r="A244" t="s">
        <v>11006</v>
      </c>
      <c r="B244" t="s">
        <v>19</v>
      </c>
      <c r="C244" s="2">
        <v>10080000000000</v>
      </c>
      <c r="D244" s="2">
        <v>10010000000000</v>
      </c>
      <c r="E244" s="2">
        <v>10020000000000</v>
      </c>
      <c r="F244" s="2">
        <v>10070000000000</v>
      </c>
      <c r="G244" s="2">
        <v>10050000000000</v>
      </c>
      <c r="H244" s="2">
        <v>10020000000000</v>
      </c>
      <c r="I244" s="2">
        <v>10020000000000</v>
      </c>
      <c r="J244" s="2">
        <v>10000000000000</v>
      </c>
      <c r="K244" s="2">
        <v>9994000000000</v>
      </c>
      <c r="L244" s="2">
        <v>9951000000000</v>
      </c>
      <c r="M244" s="2">
        <v>9935000000000</v>
      </c>
      <c r="N244" s="2">
        <v>9916000000000</v>
      </c>
      <c r="O244" s="2">
        <v>9914000000000</v>
      </c>
      <c r="P244" s="2">
        <v>9941000000000</v>
      </c>
      <c r="Q244" s="2">
        <v>9944000000000</v>
      </c>
      <c r="R244" s="2">
        <v>9955000000000</v>
      </c>
      <c r="S244" s="2">
        <v>9989000000000</v>
      </c>
      <c r="T244" s="2">
        <v>10010000000000</v>
      </c>
      <c r="U244" s="2">
        <v>10030000000000</v>
      </c>
      <c r="V244" s="2">
        <v>10050000000000</v>
      </c>
      <c r="W244" s="2">
        <v>10070000000000</v>
      </c>
      <c r="X244" s="2">
        <v>10080000000000</v>
      </c>
      <c r="Y244" s="2">
        <v>10100000000000</v>
      </c>
      <c r="Z244" s="2">
        <v>10130000000000</v>
      </c>
      <c r="AA244" s="2">
        <v>10140000000000</v>
      </c>
      <c r="AB244" s="2">
        <v>10180000000000</v>
      </c>
      <c r="AC244" s="2">
        <v>10170000000000</v>
      </c>
      <c r="AD244" s="2"/>
      <c r="AE244" s="2"/>
      <c r="AF244" s="2"/>
    </row>
    <row r="245" spans="1:32">
      <c r="A245" t="s">
        <v>11007</v>
      </c>
      <c r="B245" t="s">
        <v>19</v>
      </c>
      <c r="C245" s="2">
        <v>957100000000</v>
      </c>
      <c r="D245" s="2">
        <v>986600000000</v>
      </c>
      <c r="E245" s="2">
        <v>1022000000000</v>
      </c>
      <c r="F245" s="2">
        <v>1059000000000</v>
      </c>
      <c r="G245" s="2">
        <v>1089000000000</v>
      </c>
      <c r="H245" s="2">
        <v>1114000000000</v>
      </c>
      <c r="I245" s="2">
        <v>1141000000000</v>
      </c>
      <c r="J245" s="2">
        <v>1162000000000</v>
      </c>
      <c r="K245" s="2">
        <v>1181000000000</v>
      </c>
      <c r="L245" s="2">
        <v>1192000000000</v>
      </c>
      <c r="M245" s="2">
        <v>1201000000000</v>
      </c>
      <c r="N245" s="2">
        <v>1206000000000</v>
      </c>
      <c r="O245" s="2">
        <v>1208000000000</v>
      </c>
      <c r="P245" s="2">
        <v>1211000000000</v>
      </c>
      <c r="Q245" s="2">
        <v>1212000000000</v>
      </c>
      <c r="R245" s="2">
        <v>1213000000000</v>
      </c>
      <c r="S245" s="2">
        <v>1217000000000</v>
      </c>
      <c r="T245" s="2">
        <v>1219000000000</v>
      </c>
      <c r="U245" s="2">
        <v>1221000000000</v>
      </c>
      <c r="V245" s="2">
        <v>1223000000000</v>
      </c>
      <c r="W245" s="2">
        <v>1226000000000</v>
      </c>
      <c r="X245" s="2">
        <v>1226000000000</v>
      </c>
      <c r="Y245" s="2">
        <v>1229000000000</v>
      </c>
      <c r="Z245" s="2">
        <v>1233000000000</v>
      </c>
      <c r="AA245" s="2">
        <v>1234000000000</v>
      </c>
      <c r="AB245" s="2">
        <v>1239000000000</v>
      </c>
      <c r="AC245" s="2">
        <v>1238000000000</v>
      </c>
      <c r="AD245" s="2"/>
      <c r="AE245" s="2"/>
      <c r="AF245" s="2"/>
    </row>
    <row r="246" spans="1:32">
      <c r="A246" t="s">
        <v>11008</v>
      </c>
      <c r="B246" t="s">
        <v>19</v>
      </c>
      <c r="C246" s="2">
        <v>7766000000000</v>
      </c>
      <c r="D246" s="2">
        <v>7780000000000</v>
      </c>
      <c r="E246" s="2">
        <v>7856000000000</v>
      </c>
      <c r="F246" s="2">
        <v>7950000000000</v>
      </c>
      <c r="G246" s="2">
        <v>7989000000000</v>
      </c>
      <c r="H246" s="2">
        <v>8015000000000</v>
      </c>
      <c r="I246" s="2">
        <v>8063000000000</v>
      </c>
      <c r="J246" s="2">
        <v>8083000000000</v>
      </c>
      <c r="K246" s="2">
        <v>8095000000000</v>
      </c>
      <c r="L246" s="2">
        <v>8064000000000</v>
      </c>
      <c r="M246" s="2">
        <v>8037000000000</v>
      </c>
      <c r="N246" s="2">
        <v>7995000000000</v>
      </c>
      <c r="O246" s="2">
        <v>7956000000000</v>
      </c>
      <c r="P246" s="2">
        <v>7940000000000</v>
      </c>
      <c r="Q246" s="2">
        <v>7908000000000</v>
      </c>
      <c r="R246" s="2">
        <v>7885000000000</v>
      </c>
      <c r="S246" s="2">
        <v>7878000000000</v>
      </c>
      <c r="T246" s="2">
        <v>7860000000000</v>
      </c>
      <c r="U246" s="2">
        <v>7834000000000</v>
      </c>
      <c r="V246" s="2">
        <v>7800000000000</v>
      </c>
      <c r="W246" s="2">
        <v>7772000000000</v>
      </c>
      <c r="X246" s="2">
        <v>7728000000000</v>
      </c>
      <c r="Y246" s="2">
        <v>7694000000000</v>
      </c>
      <c r="Z246" s="2">
        <v>7667000000000</v>
      </c>
      <c r="AA246" s="2">
        <v>7621000000000</v>
      </c>
      <c r="AB246" s="2">
        <v>7598000000000</v>
      </c>
      <c r="AC246" s="2">
        <v>7536000000000</v>
      </c>
    </row>
    <row r="247" spans="1:32">
      <c r="A247" t="s">
        <v>11009</v>
      </c>
      <c r="B247" t="s">
        <v>19</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row>
    <row r="248" spans="1:32">
      <c r="A248" t="s">
        <v>11010</v>
      </c>
      <c r="B248" t="s">
        <v>19</v>
      </c>
      <c r="C248" s="2">
        <v>50670000000000</v>
      </c>
      <c r="D248" s="2">
        <v>50710000000000</v>
      </c>
      <c r="E248" s="2">
        <v>51140000000000</v>
      </c>
      <c r="F248" s="2">
        <v>52030000000000</v>
      </c>
      <c r="G248" s="2">
        <v>52000000000000</v>
      </c>
      <c r="H248" s="2">
        <v>52150000000000</v>
      </c>
      <c r="I248" s="2">
        <v>52440000000000</v>
      </c>
      <c r="J248" s="2">
        <v>52650000000000</v>
      </c>
      <c r="K248" s="2">
        <v>52380000000000</v>
      </c>
      <c r="L248" s="2">
        <v>52430000000000</v>
      </c>
      <c r="M248" s="2">
        <v>52520000000000</v>
      </c>
      <c r="N248" s="2">
        <v>52650000000000</v>
      </c>
      <c r="O248" s="2">
        <v>52780000000000</v>
      </c>
      <c r="P248" s="2">
        <v>52890000000000</v>
      </c>
      <c r="Q248" s="2">
        <v>52990000000000</v>
      </c>
      <c r="R248" s="2">
        <v>53120000000000</v>
      </c>
      <c r="S248" s="2">
        <v>53280000000000</v>
      </c>
      <c r="T248" s="2">
        <v>53380000000000</v>
      </c>
      <c r="U248" s="2">
        <v>53380000000000</v>
      </c>
      <c r="V248" s="2">
        <v>53460000000000</v>
      </c>
      <c r="W248" s="2">
        <v>53500000000000</v>
      </c>
      <c r="X248" s="2">
        <v>53550000000000</v>
      </c>
      <c r="Y248" s="2">
        <v>53700000000000</v>
      </c>
      <c r="Z248" s="2">
        <v>53680000000000</v>
      </c>
      <c r="AA248" s="2">
        <v>53610000000000</v>
      </c>
      <c r="AB248" s="2">
        <v>53570000000000</v>
      </c>
      <c r="AC248" s="2">
        <v>53440000000000</v>
      </c>
    </row>
    <row r="249" spans="1:32">
      <c r="A249" t="s">
        <v>11011</v>
      </c>
      <c r="B249" t="s">
        <v>19</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row>
    <row r="250" spans="1:32">
      <c r="A250" t="s">
        <v>11012</v>
      </c>
      <c r="B250" t="s">
        <v>19</v>
      </c>
      <c r="C250">
        <v>0</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s="2"/>
      <c r="AE250" s="2"/>
      <c r="AF250" s="2"/>
    </row>
    <row r="251" spans="1:32">
      <c r="A251" t="s">
        <v>11013</v>
      </c>
      <c r="B251" t="s">
        <v>19</v>
      </c>
      <c r="C251" s="2">
        <v>25620000000</v>
      </c>
      <c r="D251" s="2">
        <v>25490000000</v>
      </c>
      <c r="E251" s="2">
        <v>25420000000</v>
      </c>
      <c r="F251" s="2">
        <v>25220000000</v>
      </c>
      <c r="G251" s="2">
        <v>24630000000</v>
      </c>
      <c r="H251" s="2">
        <v>23900000000</v>
      </c>
      <c r="I251" s="2">
        <v>23170000000</v>
      </c>
      <c r="J251" s="2">
        <v>22580000000</v>
      </c>
      <c r="K251" s="2">
        <v>22050000000</v>
      </c>
      <c r="L251" s="2">
        <v>21580000000</v>
      </c>
      <c r="M251" s="2">
        <v>21250000000</v>
      </c>
      <c r="N251" s="2">
        <v>20860000000</v>
      </c>
      <c r="O251" s="2">
        <v>20590000000</v>
      </c>
      <c r="P251" s="2">
        <v>20330000000</v>
      </c>
      <c r="Q251" s="2">
        <v>20060000000</v>
      </c>
      <c r="R251" s="2">
        <v>19860000000</v>
      </c>
      <c r="S251" s="2">
        <v>19730000000</v>
      </c>
      <c r="T251" s="2">
        <v>19600000000</v>
      </c>
      <c r="U251" s="2">
        <v>19400000000</v>
      </c>
      <c r="V251" s="2">
        <v>19270000000</v>
      </c>
      <c r="W251" s="2">
        <v>19130000000</v>
      </c>
      <c r="X251" s="2">
        <v>19000000000</v>
      </c>
      <c r="Y251" s="2">
        <v>18870000000</v>
      </c>
      <c r="Z251" s="2">
        <v>18800000000</v>
      </c>
      <c r="AA251" s="2">
        <v>18670000000</v>
      </c>
      <c r="AB251" s="2">
        <v>18540000000</v>
      </c>
      <c r="AC251" s="2">
        <v>18410000000</v>
      </c>
    </row>
    <row r="252" spans="1:32">
      <c r="A252" t="s">
        <v>11014</v>
      </c>
      <c r="B252" t="s">
        <v>19</v>
      </c>
      <c r="C252" s="2">
        <v>122200000000</v>
      </c>
      <c r="D252" s="2">
        <v>252800000000</v>
      </c>
      <c r="E252" s="2">
        <v>253000000000</v>
      </c>
      <c r="F252" s="2">
        <v>254000000000</v>
      </c>
      <c r="G252" s="2">
        <v>253000000000</v>
      </c>
      <c r="H252" s="2">
        <v>252000000000</v>
      </c>
      <c r="I252" s="2">
        <v>251900000000</v>
      </c>
      <c r="J252" s="2">
        <v>251100000000</v>
      </c>
      <c r="K252" s="2">
        <v>250300000000</v>
      </c>
      <c r="L252" s="2">
        <v>248800000000</v>
      </c>
      <c r="M252" s="2">
        <v>248000000000</v>
      </c>
      <c r="N252" s="2">
        <v>246900000000</v>
      </c>
      <c r="O252" s="2">
        <v>246000000000</v>
      </c>
      <c r="P252" s="2">
        <v>246000000000</v>
      </c>
      <c r="Q252" s="2">
        <v>245400000000</v>
      </c>
      <c r="R252" s="2">
        <v>245200000000</v>
      </c>
      <c r="S252" s="2">
        <v>245500000000</v>
      </c>
      <c r="T252" s="2">
        <v>245600000000</v>
      </c>
      <c r="U252" s="2">
        <v>245400000000</v>
      </c>
      <c r="V252" s="2">
        <v>245000000000</v>
      </c>
      <c r="W252" s="2">
        <v>245000000000</v>
      </c>
      <c r="X252" s="2">
        <v>244400000000</v>
      </c>
      <c r="Y252" s="2">
        <v>244300000000</v>
      </c>
      <c r="Z252" s="2">
        <v>244600000000</v>
      </c>
      <c r="AA252" s="2">
        <v>244000000000</v>
      </c>
      <c r="AB252" s="2">
        <v>244400000000</v>
      </c>
      <c r="AC252" s="2">
        <v>243500000000</v>
      </c>
    </row>
    <row r="253" spans="1:32">
      <c r="A253" t="s">
        <v>11015</v>
      </c>
      <c r="B253" t="s">
        <v>19</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s="2"/>
      <c r="AE253" s="2"/>
      <c r="AF253" s="2"/>
    </row>
    <row r="254" spans="1:32">
      <c r="A254" t="s">
        <v>11016</v>
      </c>
      <c r="B254" t="s">
        <v>19</v>
      </c>
      <c r="C254" s="2">
        <v>73490000000000</v>
      </c>
      <c r="D254" s="2">
        <v>73190000000000</v>
      </c>
      <c r="E254" s="2">
        <v>74500000000000</v>
      </c>
      <c r="F254" s="2">
        <v>75200000000000</v>
      </c>
      <c r="G254" s="2">
        <v>76340000000000</v>
      </c>
      <c r="H254" s="2">
        <v>78650000000000</v>
      </c>
      <c r="I254" s="2">
        <v>80400000000000</v>
      </c>
      <c r="J254" s="2">
        <v>81540000000000</v>
      </c>
      <c r="K254" s="2">
        <v>82340000000000</v>
      </c>
      <c r="L254" s="2">
        <v>82180000000000</v>
      </c>
      <c r="M254" s="2">
        <v>83070000000000</v>
      </c>
      <c r="N254" s="2">
        <v>84140000000000</v>
      </c>
      <c r="O254" s="2">
        <v>86430000000000</v>
      </c>
      <c r="P254" s="2">
        <v>87920000000000</v>
      </c>
      <c r="Q254" s="2">
        <v>88380000000000</v>
      </c>
      <c r="R254" s="2">
        <v>88930000000000</v>
      </c>
      <c r="S254" s="2">
        <v>88760000000000</v>
      </c>
      <c r="T254" s="2">
        <v>87070000000000</v>
      </c>
      <c r="U254" s="2">
        <v>85900000000000</v>
      </c>
      <c r="V254" s="2">
        <v>83760000000000</v>
      </c>
      <c r="W254" s="2">
        <v>82240000000000</v>
      </c>
      <c r="X254" s="2">
        <v>82110000000000</v>
      </c>
      <c r="Y254" s="2">
        <v>82340000000000</v>
      </c>
      <c r="Z254" s="2">
        <v>83160000000000</v>
      </c>
      <c r="AA254" s="2">
        <v>83900000000000</v>
      </c>
      <c r="AB254" s="2">
        <v>84840000000000</v>
      </c>
      <c r="AC254" s="2">
        <v>85390000000000</v>
      </c>
    </row>
    <row r="255" spans="1:32">
      <c r="A255" t="s">
        <v>11017</v>
      </c>
      <c r="B255" t="s">
        <v>19</v>
      </c>
      <c r="C255">
        <v>0</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s="2"/>
      <c r="AE255" s="2"/>
      <c r="AF255" s="2"/>
    </row>
    <row r="256" spans="1:32">
      <c r="A256" t="s">
        <v>11018</v>
      </c>
      <c r="B256" t="s">
        <v>19</v>
      </c>
      <c r="C256" s="2">
        <v>48620000000000</v>
      </c>
      <c r="D256" s="2">
        <v>49090000000000</v>
      </c>
      <c r="E256" s="2">
        <v>50060000000000</v>
      </c>
      <c r="F256" s="2">
        <v>50680000000000</v>
      </c>
      <c r="G256" s="2">
        <v>51360000000000</v>
      </c>
      <c r="H256" s="2">
        <v>52450000000000</v>
      </c>
      <c r="I256" s="2">
        <v>53240000000000</v>
      </c>
      <c r="J256" s="2">
        <v>53790000000000</v>
      </c>
      <c r="K256" s="2">
        <v>54040000000000</v>
      </c>
      <c r="L256" s="2">
        <v>53800000000000</v>
      </c>
      <c r="M256" s="2">
        <v>53810000000000</v>
      </c>
      <c r="N256" s="2">
        <v>53930000000000</v>
      </c>
      <c r="O256" s="2">
        <v>54580000000000</v>
      </c>
      <c r="P256" s="2">
        <v>54970000000000</v>
      </c>
      <c r="Q256" s="2">
        <v>55020000000000</v>
      </c>
      <c r="R256" s="2">
        <v>55160000000000</v>
      </c>
      <c r="S256" s="2">
        <v>54990000000000</v>
      </c>
      <c r="T256" s="2">
        <v>54140000000000</v>
      </c>
      <c r="U256" s="2">
        <v>53510000000000</v>
      </c>
      <c r="V256" s="2">
        <v>52370000000000</v>
      </c>
      <c r="W256" s="2">
        <v>51520000000000</v>
      </c>
      <c r="X256" s="2">
        <v>51340000000000</v>
      </c>
      <c r="Y256" s="2">
        <v>51300000000000</v>
      </c>
      <c r="Z256" s="2">
        <v>51560000000000</v>
      </c>
      <c r="AA256" s="2">
        <v>51780000000000</v>
      </c>
      <c r="AB256" s="2">
        <v>52060000000000</v>
      </c>
      <c r="AC256" s="2">
        <v>52150000000000</v>
      </c>
    </row>
    <row r="257" spans="1:32">
      <c r="A257" t="s">
        <v>11019</v>
      </c>
      <c r="B257" t="s">
        <v>19</v>
      </c>
      <c r="C257" s="2">
        <v>138700000000000</v>
      </c>
      <c r="D257" s="2">
        <v>143500000000000</v>
      </c>
      <c r="E257" s="2">
        <v>158900000000000</v>
      </c>
      <c r="F257" s="2">
        <v>168700000000000</v>
      </c>
      <c r="G257" s="2">
        <v>183800000000000</v>
      </c>
      <c r="H257" s="2">
        <v>214700000000000</v>
      </c>
      <c r="I257" s="2">
        <v>241000000000000</v>
      </c>
      <c r="J257" s="2">
        <v>260400000000000</v>
      </c>
      <c r="K257" s="2">
        <v>275200000000000</v>
      </c>
      <c r="L257" s="2">
        <v>274100000000000</v>
      </c>
      <c r="M257" s="2">
        <v>289400000000000</v>
      </c>
      <c r="N257" s="2">
        <v>309500000000000</v>
      </c>
      <c r="O257" s="2">
        <v>356500000000000</v>
      </c>
      <c r="P257" s="2">
        <v>391200000000000</v>
      </c>
      <c r="Q257" s="2">
        <v>404600000000000</v>
      </c>
      <c r="R257" s="2">
        <v>420800000000000</v>
      </c>
      <c r="S257" s="2">
        <v>418900000000000</v>
      </c>
      <c r="T257" s="2">
        <v>380400000000000</v>
      </c>
      <c r="U257" s="2">
        <v>356800000000000</v>
      </c>
      <c r="V257" s="2">
        <v>315200000000000</v>
      </c>
      <c r="W257" s="2">
        <v>289000000000000</v>
      </c>
      <c r="X257" s="2">
        <v>288200000000000</v>
      </c>
      <c r="Y257" s="2">
        <v>293900000000000</v>
      </c>
      <c r="Z257" s="2">
        <v>311000000000000</v>
      </c>
      <c r="AA257" s="2">
        <v>327500000000000</v>
      </c>
      <c r="AB257" s="2">
        <v>349400000000000</v>
      </c>
      <c r="AC257" s="2">
        <v>363900000000000</v>
      </c>
    </row>
    <row r="258" spans="1:32">
      <c r="A258" t="s">
        <v>11020</v>
      </c>
      <c r="B258" t="s">
        <v>19</v>
      </c>
      <c r="C258" s="2">
        <v>1056000000000</v>
      </c>
      <c r="D258" s="2">
        <v>1067000000000</v>
      </c>
      <c r="E258" s="2">
        <v>1091000000000</v>
      </c>
      <c r="F258" s="2">
        <v>1106000000000</v>
      </c>
      <c r="G258" s="2">
        <v>1127000000000</v>
      </c>
      <c r="H258" s="2">
        <v>1163000000000</v>
      </c>
      <c r="I258" s="2">
        <v>1192000000000</v>
      </c>
      <c r="J258" s="2">
        <v>1211000000000</v>
      </c>
      <c r="K258" s="2">
        <v>1224000000000</v>
      </c>
      <c r="L258" s="2">
        <v>1222000000000</v>
      </c>
      <c r="M258" s="2">
        <v>1234000000000</v>
      </c>
      <c r="N258" s="2">
        <v>1248000000000</v>
      </c>
      <c r="O258" s="2">
        <v>1280000000000</v>
      </c>
      <c r="P258" s="2">
        <v>1300000000000</v>
      </c>
      <c r="Q258" s="2">
        <v>1305000000000</v>
      </c>
      <c r="R258" s="2">
        <v>1312000000000</v>
      </c>
      <c r="S258" s="2">
        <v>1308000000000</v>
      </c>
      <c r="T258" s="2">
        <v>1280000000000</v>
      </c>
      <c r="U258" s="2">
        <v>1261000000000</v>
      </c>
      <c r="V258" s="2">
        <v>1227000000000</v>
      </c>
      <c r="W258" s="2">
        <v>1203000000000</v>
      </c>
      <c r="X258" s="2">
        <v>1200000000000</v>
      </c>
      <c r="Y258" s="2">
        <v>1202000000000</v>
      </c>
      <c r="Z258" s="2">
        <v>1213000000000</v>
      </c>
      <c r="AA258" s="2">
        <v>1221000000000</v>
      </c>
      <c r="AB258" s="2">
        <v>1233000000000</v>
      </c>
      <c r="AC258" s="2">
        <v>1238000000000</v>
      </c>
    </row>
    <row r="259" spans="1:32">
      <c r="A259" t="s">
        <v>11021</v>
      </c>
      <c r="B259" t="s">
        <v>19</v>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row>
    <row r="260" spans="1:32">
      <c r="A260" t="s">
        <v>11022</v>
      </c>
      <c r="B260" t="s">
        <v>19</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s="2"/>
      <c r="AE260" s="2"/>
      <c r="AF260" s="2"/>
    </row>
    <row r="261" spans="1:32">
      <c r="A261" t="s">
        <v>11023</v>
      </c>
      <c r="B261" t="s">
        <v>19</v>
      </c>
      <c r="C261" s="2">
        <v>4287000000000</v>
      </c>
      <c r="D261" s="2">
        <v>4487000000000</v>
      </c>
      <c r="E261" s="2">
        <v>4751000000000</v>
      </c>
      <c r="F261" s="2">
        <v>4978000000000</v>
      </c>
      <c r="G261" s="2">
        <v>5227000000000</v>
      </c>
      <c r="H261" s="2">
        <v>5547000000000</v>
      </c>
      <c r="I261" s="2">
        <v>5819000000000</v>
      </c>
      <c r="J261" s="2">
        <v>6034000000000</v>
      </c>
      <c r="K261" s="2">
        <v>6205000000000</v>
      </c>
      <c r="L261" s="2">
        <v>6280000000000</v>
      </c>
      <c r="M261" s="2">
        <v>6407000000000</v>
      </c>
      <c r="N261" s="2">
        <v>6525000000000</v>
      </c>
      <c r="O261" s="2">
        <v>6719000000000</v>
      </c>
      <c r="P261" s="2">
        <v>6841000000000</v>
      </c>
      <c r="Q261" s="2">
        <v>6879000000000</v>
      </c>
      <c r="R261" s="2">
        <v>6925000000000</v>
      </c>
      <c r="S261" s="2">
        <v>6912000000000</v>
      </c>
      <c r="T261" s="2">
        <v>6775000000000</v>
      </c>
      <c r="U261" s="2">
        <v>6681000000000</v>
      </c>
      <c r="V261" s="2">
        <v>6511000000000</v>
      </c>
      <c r="W261" s="2">
        <v>6392000000000</v>
      </c>
      <c r="X261" s="2">
        <v>6381000000000</v>
      </c>
      <c r="Y261" s="2">
        <v>6399000000000</v>
      </c>
      <c r="Z261" s="2">
        <v>6464000000000</v>
      </c>
      <c r="AA261" s="2">
        <v>6524000000000</v>
      </c>
      <c r="AB261" s="2">
        <v>6601000000000</v>
      </c>
      <c r="AC261" s="2">
        <v>6647000000000</v>
      </c>
    </row>
    <row r="262" spans="1:32">
      <c r="A262" t="s">
        <v>11024</v>
      </c>
      <c r="B262" t="s">
        <v>19</v>
      </c>
      <c r="C262" s="2">
        <v>45000000000</v>
      </c>
      <c r="D262" s="2">
        <v>97000000000</v>
      </c>
      <c r="E262" s="2">
        <v>98000000000</v>
      </c>
      <c r="F262" s="2">
        <v>99000000000</v>
      </c>
      <c r="G262" s="2">
        <v>101000000000</v>
      </c>
      <c r="H262" s="2">
        <v>103000000000</v>
      </c>
      <c r="I262" s="2">
        <v>105000000000</v>
      </c>
      <c r="J262" s="2">
        <v>107000000000</v>
      </c>
      <c r="K262" s="2">
        <v>108000000000</v>
      </c>
      <c r="L262" s="2">
        <v>108000000000</v>
      </c>
      <c r="M262" s="2">
        <v>109000000000</v>
      </c>
      <c r="N262" s="2">
        <v>110000000000</v>
      </c>
      <c r="O262" s="2">
        <v>112000000000</v>
      </c>
      <c r="P262" s="2">
        <v>114000000000</v>
      </c>
      <c r="Q262" s="2">
        <v>115000000000</v>
      </c>
      <c r="R262" s="2">
        <v>115000000000</v>
      </c>
      <c r="S262" s="2">
        <v>115000000000</v>
      </c>
      <c r="T262" s="2">
        <v>113000000000</v>
      </c>
      <c r="U262" s="2">
        <v>111000000000</v>
      </c>
      <c r="V262" s="2">
        <v>108000000000</v>
      </c>
      <c r="W262" s="2">
        <v>106000000000</v>
      </c>
      <c r="X262" s="2">
        <v>106000000000</v>
      </c>
      <c r="Y262" s="2">
        <v>106000000000</v>
      </c>
      <c r="Z262" s="2">
        <v>108000000000</v>
      </c>
      <c r="AA262" s="2">
        <v>109000000000</v>
      </c>
      <c r="AB262" s="2">
        <v>110000000000</v>
      </c>
      <c r="AC262" s="2">
        <v>110000000000</v>
      </c>
    </row>
    <row r="263" spans="1:32">
      <c r="A263" t="s">
        <v>11025</v>
      </c>
      <c r="B263" t="s">
        <v>19</v>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row>
    <row r="264" spans="1:32">
      <c r="A264" t="s">
        <v>11026</v>
      </c>
      <c r="B264" t="s">
        <v>19</v>
      </c>
      <c r="C264" s="2">
        <v>186700000000000</v>
      </c>
      <c r="D264" s="2">
        <v>185900000000000</v>
      </c>
      <c r="E264" s="2">
        <v>184800000000000</v>
      </c>
      <c r="F264" s="2">
        <v>181100000000000</v>
      </c>
      <c r="G264" s="2">
        <v>178000000000000</v>
      </c>
      <c r="H264" s="2">
        <v>176000000000000</v>
      </c>
      <c r="I264" s="2">
        <v>174600000000000</v>
      </c>
      <c r="J264" s="2">
        <v>174200000000000</v>
      </c>
      <c r="K264" s="2">
        <v>173600000000000</v>
      </c>
      <c r="L264" s="2">
        <v>172600000000000</v>
      </c>
      <c r="M264" s="2">
        <v>172400000000000</v>
      </c>
      <c r="N264" s="2">
        <v>172200000000000</v>
      </c>
      <c r="O264" s="2">
        <v>172300000000000</v>
      </c>
      <c r="P264" s="2">
        <v>172300000000000</v>
      </c>
      <c r="Q264" s="2">
        <v>172500000000000</v>
      </c>
      <c r="R264" s="2">
        <v>173100000000000</v>
      </c>
      <c r="S264" s="2">
        <v>174000000000000</v>
      </c>
      <c r="T264" s="2">
        <v>174500000000000</v>
      </c>
      <c r="U264" s="2">
        <v>175000000000000</v>
      </c>
      <c r="V264" s="2">
        <v>175400000000000</v>
      </c>
      <c r="W264" s="2">
        <v>176200000000000</v>
      </c>
      <c r="X264" s="2">
        <v>176700000000000</v>
      </c>
      <c r="Y264" s="2">
        <v>177300000000000</v>
      </c>
      <c r="Z264" s="2">
        <v>178100000000000</v>
      </c>
      <c r="AA264" s="2">
        <v>178700000000000</v>
      </c>
      <c r="AB264" s="2">
        <v>179200000000000</v>
      </c>
      <c r="AC264" s="2">
        <v>179600000000000</v>
      </c>
      <c r="AD264" s="2"/>
      <c r="AE264" s="2"/>
      <c r="AF264" s="2"/>
    </row>
    <row r="265" spans="1:32">
      <c r="A265" t="s">
        <v>11027</v>
      </c>
      <c r="B265" t="s">
        <v>19</v>
      </c>
      <c r="C265" s="2">
        <v>14830000000000</v>
      </c>
      <c r="D265" s="2">
        <v>15220000000000</v>
      </c>
      <c r="E265" s="2">
        <v>15570000000000</v>
      </c>
      <c r="F265" s="2">
        <v>15630000000000</v>
      </c>
      <c r="G265" s="2">
        <v>15740000000000</v>
      </c>
      <c r="H265" s="2">
        <v>15930000000000</v>
      </c>
      <c r="I265" s="2">
        <v>16150000000000</v>
      </c>
      <c r="J265" s="2">
        <v>16410000000000</v>
      </c>
      <c r="K265" s="2">
        <v>16750000000000</v>
      </c>
      <c r="L265" s="2">
        <v>16970000000000</v>
      </c>
      <c r="M265" s="2">
        <v>17200000000000</v>
      </c>
      <c r="N265" s="2">
        <v>17290000000000</v>
      </c>
      <c r="O265" s="2">
        <v>17290000000000</v>
      </c>
      <c r="P265" s="2">
        <v>17220000000000</v>
      </c>
      <c r="Q265" s="2">
        <v>17150000000000</v>
      </c>
      <c r="R265" s="2">
        <v>17130000000000</v>
      </c>
      <c r="S265" s="2">
        <v>17160000000000</v>
      </c>
      <c r="T265" s="2">
        <v>17170000000000</v>
      </c>
      <c r="U265" s="2">
        <v>17160000000000</v>
      </c>
      <c r="V265" s="2">
        <v>17140000000000</v>
      </c>
      <c r="W265" s="2">
        <v>17130000000000</v>
      </c>
      <c r="X265" s="2">
        <v>17070000000000</v>
      </c>
      <c r="Y265" s="2">
        <v>17070000000000</v>
      </c>
      <c r="Z265" s="2">
        <v>17020000000000</v>
      </c>
      <c r="AA265" s="2">
        <v>16950000000000</v>
      </c>
      <c r="AB265" s="2">
        <v>16900000000000</v>
      </c>
      <c r="AC265" s="2">
        <v>16860000000000</v>
      </c>
      <c r="AD265" s="2"/>
      <c r="AE265" s="2"/>
      <c r="AF265" s="2"/>
    </row>
    <row r="266" spans="1:32">
      <c r="A266" t="s">
        <v>11028</v>
      </c>
      <c r="B266" t="s">
        <v>19</v>
      </c>
      <c r="C266" s="2">
        <v>602300000000000</v>
      </c>
      <c r="D266" s="2">
        <v>600900000000000</v>
      </c>
      <c r="E266" s="2">
        <v>603400000000000</v>
      </c>
      <c r="F266" s="2">
        <v>594700000000000</v>
      </c>
      <c r="G266" s="2">
        <v>588700000000000</v>
      </c>
      <c r="H266" s="2">
        <v>586000000000000</v>
      </c>
      <c r="I266" s="2">
        <v>584400000000000</v>
      </c>
      <c r="J266" s="2">
        <v>586300000000000</v>
      </c>
      <c r="K266" s="2">
        <v>586300000000000</v>
      </c>
      <c r="L266" s="2">
        <v>584800000000000</v>
      </c>
      <c r="M266" s="2">
        <v>586000000000000</v>
      </c>
      <c r="N266" s="2">
        <v>586900000000000</v>
      </c>
      <c r="O266" s="2">
        <v>587900000000000</v>
      </c>
      <c r="P266" s="2">
        <v>588200000000000</v>
      </c>
      <c r="Q266" s="2">
        <v>589300000000000</v>
      </c>
      <c r="R266" s="2">
        <v>592300000000000</v>
      </c>
      <c r="S266" s="2">
        <v>595500000000000</v>
      </c>
      <c r="T266" s="2">
        <v>597100000000000</v>
      </c>
      <c r="U266" s="2">
        <v>598200000000000</v>
      </c>
      <c r="V266" s="2">
        <v>598800000000000</v>
      </c>
      <c r="W266" s="2">
        <v>601600000000000</v>
      </c>
      <c r="X266" s="2">
        <v>602600000000000</v>
      </c>
      <c r="Y266" s="2">
        <v>603900000000000</v>
      </c>
      <c r="Z266" s="2">
        <v>605600000000000</v>
      </c>
      <c r="AA266" s="2">
        <v>606900000000000</v>
      </c>
      <c r="AB266" s="2">
        <v>607400000000000</v>
      </c>
      <c r="AC266" s="2">
        <v>607600000000000</v>
      </c>
      <c r="AD266" s="2"/>
      <c r="AE266" s="2"/>
      <c r="AF266" s="2"/>
    </row>
    <row r="267" spans="1:32">
      <c r="A267" t="s">
        <v>11029</v>
      </c>
      <c r="B267" t="s">
        <v>19</v>
      </c>
      <c r="C267" s="2">
        <v>1052000000000000</v>
      </c>
      <c r="D267" s="2">
        <v>1062000000000000</v>
      </c>
      <c r="E267" s="2">
        <v>1070000000000000</v>
      </c>
      <c r="F267" s="2">
        <v>1055000000000000</v>
      </c>
      <c r="G267" s="2">
        <v>1047000000000000</v>
      </c>
      <c r="H267" s="2">
        <v>1047000000000000</v>
      </c>
      <c r="I267" s="2">
        <v>1048000000000000</v>
      </c>
      <c r="J267" s="2">
        <v>1056000000000000</v>
      </c>
      <c r="K267" s="2">
        <v>1062000000000000</v>
      </c>
      <c r="L267" s="2">
        <v>1064000000000000</v>
      </c>
      <c r="M267" s="2">
        <v>1071000000000000</v>
      </c>
      <c r="N267" s="2">
        <v>1078000000000000</v>
      </c>
      <c r="O267" s="2">
        <v>1086000000000000</v>
      </c>
      <c r="P267" s="2">
        <v>1092000000000000</v>
      </c>
      <c r="Q267" s="2">
        <v>1100000000000000</v>
      </c>
      <c r="R267" s="2">
        <v>1112000000000000</v>
      </c>
      <c r="S267" s="2">
        <v>1124000000000000</v>
      </c>
      <c r="T267" s="2">
        <v>1134000000000000</v>
      </c>
      <c r="U267" s="2">
        <v>1144000000000000</v>
      </c>
      <c r="V267" s="2">
        <v>1153000000000000</v>
      </c>
      <c r="W267" s="2">
        <v>1166000000000000</v>
      </c>
      <c r="X267" s="2">
        <v>1176000000000000</v>
      </c>
      <c r="Y267" s="2">
        <v>1187000000000000</v>
      </c>
      <c r="Z267" s="2">
        <v>1198000000000000</v>
      </c>
      <c r="AA267" s="2">
        <v>1209000000000000</v>
      </c>
      <c r="AB267" s="2">
        <v>1218000000000000</v>
      </c>
      <c r="AC267" s="2">
        <v>1227000000000000</v>
      </c>
      <c r="AD267" s="2"/>
      <c r="AE267" s="2"/>
      <c r="AF267" s="2"/>
    </row>
    <row r="268" spans="1:32">
      <c r="A268" t="s">
        <v>11030</v>
      </c>
      <c r="B268" t="s">
        <v>19</v>
      </c>
      <c r="C268" s="2">
        <v>78550000000000</v>
      </c>
      <c r="D268" s="2">
        <v>78570000000000</v>
      </c>
      <c r="E268" s="2">
        <v>79010000000000</v>
      </c>
      <c r="F268" s="2">
        <v>79780000000000</v>
      </c>
      <c r="G268" s="2">
        <v>79460000000000</v>
      </c>
      <c r="H268" s="2">
        <v>79490000000000</v>
      </c>
      <c r="I268" s="2">
        <v>79730000000000</v>
      </c>
      <c r="J268" s="2">
        <v>80080000000000</v>
      </c>
      <c r="K268" s="2">
        <v>80040000000000</v>
      </c>
      <c r="L268" s="2">
        <v>80360000000000</v>
      </c>
      <c r="M268" s="2">
        <v>80760000000000</v>
      </c>
      <c r="N268" s="2">
        <v>81100000000000</v>
      </c>
      <c r="O268" s="2">
        <v>81400000000000</v>
      </c>
      <c r="P268" s="2">
        <v>81610000000000</v>
      </c>
      <c r="Q268" s="2">
        <v>81800000000000</v>
      </c>
      <c r="R268" s="2">
        <v>82060000000000</v>
      </c>
      <c r="S268" s="2">
        <v>82440000000000</v>
      </c>
      <c r="T268" s="2">
        <v>82780000000000</v>
      </c>
      <c r="U268" s="2">
        <v>82930000000000</v>
      </c>
      <c r="V268" s="2">
        <v>83210000000000</v>
      </c>
      <c r="W268" s="2">
        <v>83560000000000</v>
      </c>
      <c r="X268" s="2">
        <v>83810000000000</v>
      </c>
      <c r="Y268" s="2">
        <v>84120000000000</v>
      </c>
      <c r="Z268" s="2">
        <v>84230000000000</v>
      </c>
      <c r="AA268" s="2">
        <v>84290000000000</v>
      </c>
      <c r="AB268" s="2">
        <v>84360000000000</v>
      </c>
      <c r="AC268" s="2">
        <v>84190000000000</v>
      </c>
    </row>
    <row r="269" spans="1:32">
      <c r="A269" t="s">
        <v>11031</v>
      </c>
      <c r="B269" t="s">
        <v>19</v>
      </c>
      <c r="C269">
        <v>0</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2">
      <c r="A270" t="s">
        <v>11032</v>
      </c>
      <c r="B270" t="s">
        <v>19</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2">
      <c r="A271" t="s">
        <v>11033</v>
      </c>
      <c r="B271" t="s">
        <v>19</v>
      </c>
      <c r="C271" s="2">
        <v>9229000000000</v>
      </c>
      <c r="D271" s="2">
        <v>9285000000000</v>
      </c>
      <c r="E271" s="2">
        <v>9273000000000</v>
      </c>
      <c r="F271" s="2">
        <v>9034000000000</v>
      </c>
      <c r="G271" s="2">
        <v>8893000000000</v>
      </c>
      <c r="H271" s="2">
        <v>8832000000000</v>
      </c>
      <c r="I271" s="2">
        <v>8779000000000</v>
      </c>
      <c r="J271" s="2">
        <v>8882000000000</v>
      </c>
      <c r="K271" s="2">
        <v>9173000000000</v>
      </c>
      <c r="L271" s="2">
        <v>9400000000000</v>
      </c>
      <c r="M271" s="2">
        <v>9650000000000</v>
      </c>
      <c r="N271" s="2">
        <v>9776000000000</v>
      </c>
      <c r="O271" s="2">
        <v>9862000000000</v>
      </c>
      <c r="P271" s="2">
        <v>9879000000000</v>
      </c>
      <c r="Q271" s="2">
        <v>9908000000000</v>
      </c>
      <c r="R271" s="2">
        <v>9955000000000</v>
      </c>
      <c r="S271" s="2">
        <v>10060000000000</v>
      </c>
      <c r="T271" s="2">
        <v>10200000000000</v>
      </c>
      <c r="U271" s="2">
        <v>10290000000000</v>
      </c>
      <c r="V271" s="2">
        <v>10400000000000</v>
      </c>
      <c r="W271" s="2">
        <v>10610000000000</v>
      </c>
      <c r="X271" s="2">
        <v>10730000000000</v>
      </c>
      <c r="Y271" s="2">
        <v>10780000000000</v>
      </c>
      <c r="Z271" s="2">
        <v>10860000000000</v>
      </c>
      <c r="AA271" s="2">
        <v>10960000000000</v>
      </c>
      <c r="AB271" s="2">
        <v>11030000000000</v>
      </c>
      <c r="AC271" s="2">
        <v>11010000000000</v>
      </c>
    </row>
    <row r="272" spans="1:32">
      <c r="A272" t="s">
        <v>11034</v>
      </c>
      <c r="B272" t="s">
        <v>19</v>
      </c>
      <c r="C272" s="2">
        <v>164200000000</v>
      </c>
      <c r="D272" s="2">
        <v>339700000000</v>
      </c>
      <c r="E272" s="2">
        <v>340000000000</v>
      </c>
      <c r="F272" s="2">
        <v>341200000000</v>
      </c>
      <c r="G272" s="2">
        <v>340000000000</v>
      </c>
      <c r="H272" s="2">
        <v>338700000000</v>
      </c>
      <c r="I272" s="2">
        <v>338500000000</v>
      </c>
      <c r="J272" s="2">
        <v>337400000000</v>
      </c>
      <c r="K272" s="2">
        <v>336400000000</v>
      </c>
      <c r="L272" s="2">
        <v>334300000000</v>
      </c>
      <c r="M272" s="2">
        <v>333200000000</v>
      </c>
      <c r="N272" s="2">
        <v>331700000000</v>
      </c>
      <c r="O272" s="2">
        <v>330600000000</v>
      </c>
      <c r="P272" s="2">
        <v>330600000000</v>
      </c>
      <c r="Q272" s="2">
        <v>329800000000</v>
      </c>
      <c r="R272" s="2">
        <v>329400000000</v>
      </c>
      <c r="S272" s="2">
        <v>329900000000</v>
      </c>
      <c r="T272" s="2">
        <v>329900000000</v>
      </c>
      <c r="U272" s="2">
        <v>329700000000</v>
      </c>
      <c r="V272" s="2">
        <v>329200000000</v>
      </c>
      <c r="W272" s="2">
        <v>329100000000</v>
      </c>
      <c r="X272" s="2">
        <v>328400000000</v>
      </c>
      <c r="Y272" s="2">
        <v>328300000000</v>
      </c>
      <c r="Z272" s="2">
        <v>328600000000</v>
      </c>
      <c r="AA272" s="2">
        <v>327900000000</v>
      </c>
      <c r="AB272" s="2">
        <v>328400000000</v>
      </c>
      <c r="AC272" s="2">
        <v>327200000000</v>
      </c>
    </row>
    <row r="273" spans="1:32">
      <c r="A273" t="s">
        <v>11035</v>
      </c>
      <c r="B273" t="s">
        <v>19</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s="2"/>
      <c r="AE273" s="2"/>
      <c r="AF273" s="2"/>
    </row>
    <row r="274" spans="1:32">
      <c r="A274" t="s">
        <v>11036</v>
      </c>
      <c r="B274" t="s">
        <v>19</v>
      </c>
      <c r="C274" s="2">
        <v>178500000000000</v>
      </c>
      <c r="D274" s="2">
        <v>178500000000000</v>
      </c>
      <c r="E274" s="2">
        <v>176300000000000</v>
      </c>
      <c r="F274" s="2">
        <v>176700000000000</v>
      </c>
      <c r="G274" s="2">
        <v>177600000000000</v>
      </c>
      <c r="H274" s="2">
        <v>179400000000000</v>
      </c>
      <c r="I274" s="2">
        <v>180800000000000</v>
      </c>
      <c r="J274" s="2">
        <v>181600000000000</v>
      </c>
      <c r="K274" s="2">
        <v>182200000000000</v>
      </c>
      <c r="L274" s="2">
        <v>182200000000000</v>
      </c>
      <c r="M274" s="2">
        <v>183500000000000</v>
      </c>
      <c r="N274" s="2">
        <v>182800000000000</v>
      </c>
      <c r="O274" s="2">
        <v>183400000000000</v>
      </c>
      <c r="P274" s="2">
        <v>183300000000000</v>
      </c>
      <c r="Q274" s="2">
        <v>183400000000000</v>
      </c>
      <c r="R274" s="2">
        <v>185200000000000</v>
      </c>
      <c r="S274" s="2">
        <v>185600000000000</v>
      </c>
      <c r="T274" s="2">
        <v>185300000000000</v>
      </c>
      <c r="U274" s="2">
        <v>184600000000000</v>
      </c>
      <c r="V274" s="2">
        <v>185900000000000</v>
      </c>
      <c r="W274" s="2">
        <v>186000000000000</v>
      </c>
      <c r="X274" s="2">
        <v>187600000000000</v>
      </c>
      <c r="Y274" s="2">
        <v>187800000000000</v>
      </c>
      <c r="Z274" s="2">
        <v>189000000000000</v>
      </c>
      <c r="AA274" s="2">
        <v>189900000000000</v>
      </c>
      <c r="AB274" s="2">
        <v>189700000000000</v>
      </c>
      <c r="AC274" s="2">
        <v>191400000000000</v>
      </c>
    </row>
    <row r="275" spans="1:32">
      <c r="A275" t="s">
        <v>11037</v>
      </c>
      <c r="B275" t="s">
        <v>19</v>
      </c>
      <c r="C275" s="2">
        <v>124700000000000</v>
      </c>
      <c r="D275" s="2">
        <v>124700000000000</v>
      </c>
      <c r="E275" s="2">
        <v>124700000000000</v>
      </c>
      <c r="F275" s="2">
        <v>124700000000000</v>
      </c>
      <c r="G275" s="2">
        <v>124700000000000</v>
      </c>
      <c r="H275" s="2">
        <v>124700000000000</v>
      </c>
      <c r="I275" s="2">
        <v>124700000000000</v>
      </c>
      <c r="J275" s="2">
        <v>124700000000000</v>
      </c>
      <c r="K275" s="2">
        <v>124700000000000</v>
      </c>
      <c r="L275" s="2">
        <v>124700000000000</v>
      </c>
      <c r="M275" s="2">
        <v>124700000000000</v>
      </c>
      <c r="N275" s="2">
        <v>124700000000000</v>
      </c>
      <c r="O275" s="2">
        <v>124700000000000</v>
      </c>
      <c r="P275" s="2">
        <v>124700000000000</v>
      </c>
      <c r="Q275" s="2">
        <v>124700000000000</v>
      </c>
      <c r="R275" s="2">
        <v>124700000000000</v>
      </c>
      <c r="S275" s="2">
        <v>124700000000000</v>
      </c>
      <c r="T275" s="2">
        <v>124700000000000</v>
      </c>
      <c r="U275" s="2">
        <v>124700000000000</v>
      </c>
      <c r="V275" s="2">
        <v>124700000000000</v>
      </c>
      <c r="W275" s="2">
        <v>124700000000000</v>
      </c>
      <c r="X275" s="2">
        <v>124700000000000</v>
      </c>
      <c r="Y275" s="2">
        <v>124700000000000</v>
      </c>
      <c r="Z275" s="2">
        <v>124700000000000</v>
      </c>
      <c r="AA275" s="2">
        <v>124700000000000</v>
      </c>
      <c r="AB275" s="2">
        <v>124700000000000</v>
      </c>
      <c r="AC275" s="2">
        <v>124700000000000</v>
      </c>
      <c r="AD275" s="2"/>
      <c r="AE275" s="2"/>
      <c r="AF275" s="2"/>
    </row>
    <row r="276" spans="1:32">
      <c r="A276" t="s">
        <v>11038</v>
      </c>
      <c r="B276" t="s">
        <v>19</v>
      </c>
      <c r="C276" s="2">
        <v>1324000000000000</v>
      </c>
      <c r="D276" s="2">
        <v>1324000000000000</v>
      </c>
      <c r="E276" s="2">
        <v>1063000000000000</v>
      </c>
      <c r="F276" s="2">
        <v>1074000000000000</v>
      </c>
      <c r="G276" s="2">
        <v>1047000000000000</v>
      </c>
      <c r="H276" s="2">
        <v>1061000000000000</v>
      </c>
      <c r="I276" s="2">
        <v>1072000000000000</v>
      </c>
      <c r="J276" s="2">
        <v>1070000000000000</v>
      </c>
      <c r="K276" s="2">
        <v>1067000000000000</v>
      </c>
      <c r="L276" s="2">
        <v>1071000000000000</v>
      </c>
      <c r="M276" s="2">
        <v>1062000000000000</v>
      </c>
      <c r="N276" s="2">
        <v>1060000000000000</v>
      </c>
      <c r="O276" s="2">
        <v>1049000000000000</v>
      </c>
      <c r="P276" s="2">
        <v>1039000000000000</v>
      </c>
      <c r="Q276" s="2">
        <v>1045000000000000</v>
      </c>
      <c r="R276" s="2">
        <v>1050000000000000</v>
      </c>
      <c r="S276" s="2">
        <v>1048000000000000</v>
      </c>
      <c r="T276" s="2">
        <v>1051000000000000</v>
      </c>
      <c r="U276" s="2">
        <v>1058000000000000</v>
      </c>
      <c r="V276" s="2">
        <v>1060000000000000</v>
      </c>
      <c r="W276" s="2">
        <v>1065000000000000</v>
      </c>
      <c r="X276" s="2">
        <v>1073000000000000</v>
      </c>
      <c r="Y276" s="2">
        <v>1079000000000000</v>
      </c>
      <c r="Z276" s="2">
        <v>1091000000000000</v>
      </c>
      <c r="AA276" s="2">
        <v>1102000000000000</v>
      </c>
      <c r="AB276" s="2">
        <v>1106000000000000</v>
      </c>
      <c r="AC276" s="2">
        <v>1118000000000000</v>
      </c>
    </row>
    <row r="277" spans="1:32">
      <c r="A277" t="s">
        <v>11039</v>
      </c>
      <c r="B277" t="s">
        <v>19</v>
      </c>
      <c r="C277" s="2">
        <v>893900000000000</v>
      </c>
      <c r="D277" s="2">
        <v>915700000000000</v>
      </c>
      <c r="E277" s="2">
        <v>915900000000000</v>
      </c>
      <c r="F277" s="2">
        <v>917100000000000</v>
      </c>
      <c r="G277" s="2">
        <v>916300000000000</v>
      </c>
      <c r="H277" s="2">
        <v>917400000000000</v>
      </c>
      <c r="I277" s="2">
        <v>917000000000000</v>
      </c>
      <c r="J277" s="2">
        <v>916800000000000</v>
      </c>
      <c r="K277" s="2">
        <v>916900000000000</v>
      </c>
      <c r="L277" s="2">
        <v>917600000000000</v>
      </c>
      <c r="M277" s="2">
        <v>918100000000000</v>
      </c>
      <c r="N277" s="2">
        <v>917800000000000</v>
      </c>
      <c r="O277" s="2">
        <v>919600000000000</v>
      </c>
      <c r="P277" s="2">
        <v>921900000000000</v>
      </c>
      <c r="Q277" s="2">
        <v>922400000000000</v>
      </c>
      <c r="R277" s="2">
        <v>926100000000000</v>
      </c>
      <c r="S277" s="2">
        <v>931400000000000</v>
      </c>
      <c r="T277" s="2">
        <v>933800000000000</v>
      </c>
      <c r="U277" s="2">
        <v>935400000000000</v>
      </c>
      <c r="V277" s="2">
        <v>946400000000000</v>
      </c>
      <c r="W277" s="2">
        <v>950300000000000</v>
      </c>
      <c r="X277" s="2">
        <v>954700000000000</v>
      </c>
      <c r="Y277" s="2">
        <v>958200000000000</v>
      </c>
      <c r="Z277" s="2">
        <v>963600000000000</v>
      </c>
      <c r="AA277" s="2">
        <v>967600000000000</v>
      </c>
      <c r="AB277" s="2">
        <v>972400000000000</v>
      </c>
      <c r="AC277" s="2">
        <v>972800000000000</v>
      </c>
      <c r="AD277" s="2"/>
      <c r="AE277" s="2"/>
      <c r="AF277" s="2"/>
    </row>
    <row r="278" spans="1:32">
      <c r="A278" t="s">
        <v>11040</v>
      </c>
      <c r="B278" t="s">
        <v>19</v>
      </c>
      <c r="C278" s="2">
        <v>542400000000000</v>
      </c>
      <c r="D278" s="2">
        <v>493700000000000</v>
      </c>
      <c r="E278" s="2">
        <v>486200000000000</v>
      </c>
      <c r="F278" s="2">
        <v>483700000000000</v>
      </c>
      <c r="G278" s="2">
        <v>490400000000000</v>
      </c>
      <c r="H278" s="2">
        <v>492300000000000</v>
      </c>
      <c r="I278" s="2">
        <v>492600000000000</v>
      </c>
      <c r="J278" s="2">
        <v>494900000000000</v>
      </c>
      <c r="K278" s="2">
        <v>490900000000000</v>
      </c>
      <c r="L278" s="2">
        <v>489500000000000</v>
      </c>
      <c r="M278" s="2">
        <v>496100000000000</v>
      </c>
      <c r="N278" s="2">
        <v>491000000000000</v>
      </c>
      <c r="O278" s="2">
        <v>493400000000000</v>
      </c>
      <c r="P278" s="2">
        <v>493400000000000</v>
      </c>
      <c r="Q278" s="2">
        <v>492200000000000</v>
      </c>
      <c r="R278" s="2">
        <v>493100000000000</v>
      </c>
      <c r="S278" s="2">
        <v>491600000000000</v>
      </c>
      <c r="T278" s="2">
        <v>491700000000000</v>
      </c>
      <c r="U278" s="2">
        <v>489400000000000</v>
      </c>
      <c r="V278" s="2">
        <v>489900000000000</v>
      </c>
      <c r="W278" s="2">
        <v>488500000000000</v>
      </c>
      <c r="X278" s="2">
        <v>489800000000000</v>
      </c>
      <c r="Y278" s="2">
        <v>490800000000000</v>
      </c>
      <c r="Z278" s="2">
        <v>492600000000000</v>
      </c>
      <c r="AA278" s="2">
        <v>494800000000000</v>
      </c>
      <c r="AB278" s="2">
        <v>490200000000000</v>
      </c>
      <c r="AC278" s="2">
        <v>493400000000000</v>
      </c>
    </row>
    <row r="279" spans="1:32">
      <c r="A279" t="s">
        <v>11041</v>
      </c>
      <c r="B279" t="s">
        <v>19</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2">
      <c r="A280" t="s">
        <v>11042</v>
      </c>
      <c r="B280" t="s">
        <v>19</v>
      </c>
      <c r="C280" s="2">
        <v>3.575E+16</v>
      </c>
      <c r="D280" s="2">
        <v>3.546E+16</v>
      </c>
      <c r="E280" s="2">
        <v>3.546E+16</v>
      </c>
      <c r="F280" s="2">
        <v>3.547E+16</v>
      </c>
      <c r="G280" s="2">
        <v>3.578E+16</v>
      </c>
      <c r="H280" s="2">
        <v>3.608E+16</v>
      </c>
      <c r="I280" s="2">
        <v>3.616E+16</v>
      </c>
      <c r="J280" s="2">
        <v>3.653E+16</v>
      </c>
      <c r="K280" s="2">
        <v>3.661E+16</v>
      </c>
      <c r="L280" s="2">
        <v>3.641E+16</v>
      </c>
      <c r="M280" s="2">
        <v>3.652E+16</v>
      </c>
      <c r="N280" s="2">
        <v>3.64E+16</v>
      </c>
      <c r="O280" s="2">
        <v>3.63E+16</v>
      </c>
      <c r="P280" s="2">
        <v>3.618E+16</v>
      </c>
      <c r="Q280" s="2">
        <v>3.62E+16</v>
      </c>
      <c r="R280" s="2">
        <v>3.642E+16</v>
      </c>
      <c r="S280" s="2">
        <v>3.631E+16</v>
      </c>
      <c r="T280" s="2">
        <v>3.621E+16</v>
      </c>
      <c r="U280" s="2">
        <v>3.586E+16</v>
      </c>
      <c r="V280" s="2">
        <v>3.595E+16</v>
      </c>
      <c r="W280" s="2">
        <v>3.596E+16</v>
      </c>
      <c r="X280" s="2">
        <v>3.611E+16</v>
      </c>
      <c r="Y280" s="2">
        <v>3.606E+16</v>
      </c>
      <c r="Z280" s="2">
        <v>3.562E+16</v>
      </c>
      <c r="AA280" s="2">
        <v>3.595E+16</v>
      </c>
      <c r="AB280" s="2">
        <v>3.59E+16</v>
      </c>
      <c r="AC280" s="2">
        <v>3.604E+16</v>
      </c>
      <c r="AD280" s="2"/>
      <c r="AE280" s="2"/>
      <c r="AF280" s="2"/>
    </row>
    <row r="281" spans="1:32">
      <c r="A281" t="s">
        <v>11043</v>
      </c>
      <c r="B281" t="s">
        <v>19</v>
      </c>
      <c r="C281" s="2">
        <v>6401000000000</v>
      </c>
      <c r="D281" s="2">
        <v>6401000000000</v>
      </c>
      <c r="E281" s="2">
        <v>5834000000000</v>
      </c>
      <c r="F281" s="2">
        <v>5877000000000</v>
      </c>
      <c r="G281" s="2">
        <v>5682000000000</v>
      </c>
      <c r="H281" s="2">
        <v>4229000000000</v>
      </c>
      <c r="I281" s="2">
        <v>3376000000000</v>
      </c>
      <c r="J281" s="2">
        <v>2924000000000</v>
      </c>
      <c r="K281" s="2">
        <v>2586000000000</v>
      </c>
      <c r="L281" s="2">
        <v>2355000000000</v>
      </c>
      <c r="M281" s="2">
        <v>2211000000000</v>
      </c>
      <c r="N281" s="2">
        <v>4679000000000</v>
      </c>
      <c r="O281" s="2">
        <v>5126000000000</v>
      </c>
      <c r="P281" s="2">
        <v>4315000000000</v>
      </c>
      <c r="Q281" s="2">
        <v>4291000000000</v>
      </c>
      <c r="R281" s="2">
        <v>4817000000000</v>
      </c>
      <c r="S281" s="2">
        <v>6523000000000</v>
      </c>
      <c r="T281" s="2">
        <v>6298000000000</v>
      </c>
      <c r="U281" s="2">
        <v>6574000000000</v>
      </c>
      <c r="V281" s="2">
        <v>6754000000000</v>
      </c>
      <c r="W281" s="2">
        <v>5458000000000</v>
      </c>
      <c r="X281" s="2">
        <v>5869000000000</v>
      </c>
      <c r="Y281" s="2">
        <v>6885000000000</v>
      </c>
      <c r="Z281" s="2">
        <v>7422000000000</v>
      </c>
      <c r="AA281" s="2">
        <v>8089000000000</v>
      </c>
      <c r="AB281" s="2">
        <v>8451000000000</v>
      </c>
      <c r="AC281" s="2">
        <v>8151000000000</v>
      </c>
    </row>
    <row r="282" spans="1:32">
      <c r="A282" t="s">
        <v>11044</v>
      </c>
      <c r="B282" t="s">
        <v>19</v>
      </c>
      <c r="C282" s="2">
        <v>6789000000000</v>
      </c>
      <c r="D282" s="2">
        <v>6789000000000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2">
      <c r="A283" t="s">
        <v>11045</v>
      </c>
      <c r="B283" t="s">
        <v>19</v>
      </c>
      <c r="C283" s="2">
        <v>519100000000000</v>
      </c>
      <c r="D283" s="2">
        <v>519100000000000</v>
      </c>
      <c r="E283" s="2">
        <v>519100000000000</v>
      </c>
      <c r="F283" s="2">
        <v>519100000000000</v>
      </c>
      <c r="G283" s="2">
        <v>518500000000000</v>
      </c>
      <c r="H283" s="2">
        <v>516100000000000</v>
      </c>
      <c r="I283" s="2">
        <v>519100000000000</v>
      </c>
      <c r="J283" s="2">
        <v>519100000000000</v>
      </c>
      <c r="K283" s="2">
        <v>519100000000000</v>
      </c>
      <c r="L283" s="2">
        <v>519100000000000</v>
      </c>
      <c r="M283" s="2">
        <v>519100000000000</v>
      </c>
      <c r="N283" s="2">
        <v>519100000000000</v>
      </c>
      <c r="O283" s="2">
        <v>519100000000000</v>
      </c>
      <c r="P283" s="2">
        <v>519100000000000</v>
      </c>
      <c r="Q283" s="2">
        <v>519100000000000</v>
      </c>
      <c r="R283" s="2">
        <v>519100000000000</v>
      </c>
      <c r="S283" s="2">
        <v>519100000000000</v>
      </c>
      <c r="T283" s="2">
        <v>519100000000000</v>
      </c>
      <c r="U283" s="2">
        <v>519100000000000</v>
      </c>
      <c r="V283" s="2">
        <v>519100000000000</v>
      </c>
      <c r="W283" s="2">
        <v>519100000000000</v>
      </c>
      <c r="X283" s="2">
        <v>519100000000000</v>
      </c>
      <c r="Y283" s="2">
        <v>519100000000000</v>
      </c>
      <c r="Z283" s="2">
        <v>519100000000000</v>
      </c>
      <c r="AA283" s="2">
        <v>519100000000000</v>
      </c>
      <c r="AB283" s="2">
        <v>519100000000000</v>
      </c>
      <c r="AC283" s="2">
        <v>519100000000000</v>
      </c>
      <c r="AD283" s="2"/>
      <c r="AE283" s="2"/>
      <c r="AF283" s="2"/>
    </row>
    <row r="284" spans="1:32">
      <c r="A284" t="s">
        <v>11046</v>
      </c>
      <c r="B284" t="s">
        <v>19</v>
      </c>
      <c r="C284" s="2">
        <v>500500000000000</v>
      </c>
      <c r="D284" s="2">
        <v>509300000000000</v>
      </c>
      <c r="E284" s="2">
        <v>504200000000000</v>
      </c>
      <c r="F284" s="2">
        <v>503200000000000</v>
      </c>
      <c r="G284" s="2">
        <v>498900000000000</v>
      </c>
      <c r="H284" s="2">
        <v>498300000000000</v>
      </c>
      <c r="I284" s="2">
        <v>514800000000000</v>
      </c>
      <c r="J284" s="2">
        <v>540200000000000</v>
      </c>
      <c r="K284" s="2">
        <v>578400000000000</v>
      </c>
      <c r="L284" s="2">
        <v>628400000000000</v>
      </c>
      <c r="M284" s="2">
        <v>688100000000000</v>
      </c>
      <c r="N284" s="2">
        <v>783200000000000</v>
      </c>
      <c r="O284" s="2">
        <v>840800000000000</v>
      </c>
      <c r="P284" s="2">
        <v>881900000000000</v>
      </c>
      <c r="Q284" s="2">
        <v>917700000000000</v>
      </c>
      <c r="R284" s="2">
        <v>939600000000000</v>
      </c>
      <c r="S284" s="2">
        <v>979300000000000</v>
      </c>
      <c r="T284" s="2">
        <v>1006000000000000</v>
      </c>
      <c r="U284" s="2">
        <v>1030000000000000</v>
      </c>
      <c r="V284" s="2">
        <v>1048000000000000</v>
      </c>
      <c r="W284" s="2">
        <v>1059000000000000</v>
      </c>
      <c r="X284" s="2">
        <v>1067000000000000</v>
      </c>
      <c r="Y284" s="2">
        <v>1071000000000000</v>
      </c>
      <c r="Z284" s="2">
        <v>1079000000000000</v>
      </c>
      <c r="AA284" s="2">
        <v>1101000000000000</v>
      </c>
      <c r="AB284" s="2">
        <v>1118000000000000</v>
      </c>
      <c r="AC284" s="2">
        <v>1146000000000000</v>
      </c>
      <c r="AD284" s="2"/>
      <c r="AE284" s="2"/>
      <c r="AF284" s="2"/>
    </row>
    <row r="285" spans="1:32">
      <c r="A285" t="s">
        <v>11047</v>
      </c>
      <c r="B285" t="s">
        <v>19</v>
      </c>
      <c r="C285" s="2">
        <v>65000000000</v>
      </c>
      <c r="D285" s="2">
        <v>67000000000</v>
      </c>
      <c r="E285" s="2">
        <v>69000000000</v>
      </c>
      <c r="F285" s="2">
        <v>71000000000</v>
      </c>
      <c r="G285" s="2">
        <v>73000000000</v>
      </c>
      <c r="H285" s="2">
        <v>75000000000</v>
      </c>
      <c r="I285" s="2">
        <v>77000000000</v>
      </c>
      <c r="J285" s="2">
        <v>79000000000</v>
      </c>
      <c r="K285" s="2">
        <v>82000000000</v>
      </c>
      <c r="L285" s="2">
        <v>84000000000</v>
      </c>
      <c r="M285" s="2">
        <v>86000000000</v>
      </c>
      <c r="N285" s="2">
        <v>87000000000</v>
      </c>
      <c r="O285" s="2">
        <v>87000000000</v>
      </c>
      <c r="P285" s="2">
        <v>87000000000</v>
      </c>
      <c r="Q285" s="2">
        <v>88000000000</v>
      </c>
      <c r="R285" s="2">
        <v>89000000000</v>
      </c>
      <c r="S285" s="2">
        <v>90000000000</v>
      </c>
      <c r="T285" s="2">
        <v>91000000000</v>
      </c>
      <c r="U285" s="2">
        <v>93000000000</v>
      </c>
      <c r="V285" s="2">
        <v>94000000000</v>
      </c>
      <c r="W285" s="2">
        <v>95000000000</v>
      </c>
      <c r="X285" s="2">
        <v>96000000000</v>
      </c>
      <c r="Y285" s="2">
        <v>97000000000</v>
      </c>
      <c r="Z285" s="2">
        <v>97000000000</v>
      </c>
      <c r="AA285" s="2">
        <v>99000000000</v>
      </c>
      <c r="AB285" s="2">
        <v>100000000000</v>
      </c>
      <c r="AC285" s="2">
        <v>101000000000</v>
      </c>
      <c r="AD285" s="2"/>
      <c r="AE285" s="2"/>
      <c r="AF285" s="2"/>
    </row>
    <row r="286" spans="1:32">
      <c r="A286" t="s">
        <v>11048</v>
      </c>
      <c r="B286" t="s">
        <v>19</v>
      </c>
      <c r="C286" s="2">
        <v>2618000000000000</v>
      </c>
      <c r="D286" s="2">
        <v>2689000000000000</v>
      </c>
      <c r="E286" s="2">
        <v>2648000000000000</v>
      </c>
      <c r="F286" s="2">
        <v>2642000000000000</v>
      </c>
      <c r="G286" s="2">
        <v>2625000000000000</v>
      </c>
      <c r="H286" s="2">
        <v>2618000000000000</v>
      </c>
      <c r="I286" s="2">
        <v>2637000000000000</v>
      </c>
      <c r="J286" s="2">
        <v>2657000000000000</v>
      </c>
      <c r="K286" s="2">
        <v>2677000000000000</v>
      </c>
      <c r="L286" s="2">
        <v>2673000000000000</v>
      </c>
      <c r="M286" s="2">
        <v>2668000000000000</v>
      </c>
      <c r="N286" s="2">
        <v>2625000000000000</v>
      </c>
      <c r="O286" s="2">
        <v>2618000000000000</v>
      </c>
      <c r="P286" s="2">
        <v>2628000000000000</v>
      </c>
      <c r="Q286" s="2">
        <v>2642000000000000</v>
      </c>
      <c r="R286" s="2">
        <v>2653000000000000</v>
      </c>
      <c r="S286" s="2">
        <v>2685000000000000</v>
      </c>
      <c r="T286" s="2">
        <v>2700000000000000</v>
      </c>
      <c r="U286" s="2">
        <v>2720000000000000</v>
      </c>
      <c r="V286" s="2">
        <v>2736000000000000</v>
      </c>
      <c r="W286" s="2">
        <v>2755000000000000</v>
      </c>
      <c r="X286" s="2">
        <v>2776000000000000</v>
      </c>
      <c r="Y286" s="2">
        <v>2788000000000000</v>
      </c>
      <c r="Z286" s="2">
        <v>2814000000000000</v>
      </c>
      <c r="AA286" s="2">
        <v>2850000000000000</v>
      </c>
      <c r="AB286" s="2">
        <v>2878000000000000</v>
      </c>
      <c r="AC286" s="2">
        <v>2891000000000000</v>
      </c>
      <c r="AD286" s="2"/>
      <c r="AE286" s="2"/>
      <c r="AF286" s="2"/>
    </row>
    <row r="287" spans="1:32">
      <c r="A287" t="s">
        <v>11049</v>
      </c>
      <c r="B287" t="s">
        <v>19</v>
      </c>
      <c r="C287" s="2">
        <v>192000000000</v>
      </c>
      <c r="D287" s="2">
        <v>188000000000</v>
      </c>
      <c r="E287" s="2">
        <v>191000000000</v>
      </c>
      <c r="F287" s="2">
        <v>199000000000</v>
      </c>
      <c r="G287" s="2">
        <v>209000000000</v>
      </c>
      <c r="H287" s="2">
        <v>219000000000</v>
      </c>
      <c r="I287" s="2">
        <v>231000000000</v>
      </c>
      <c r="J287" s="2">
        <v>243000000000</v>
      </c>
      <c r="K287" s="2">
        <v>259000000000</v>
      </c>
      <c r="L287" s="2">
        <v>277000000000</v>
      </c>
      <c r="M287" s="2">
        <v>292000000000</v>
      </c>
      <c r="N287" s="2">
        <v>301000000000</v>
      </c>
      <c r="O287" s="2">
        <v>313000000000</v>
      </c>
      <c r="P287" s="2">
        <v>334000000000</v>
      </c>
      <c r="Q287" s="2">
        <v>356000000000</v>
      </c>
      <c r="R287" s="2">
        <v>378000000000</v>
      </c>
      <c r="S287" s="2">
        <v>403000000000</v>
      </c>
      <c r="T287" s="2">
        <v>433000000000</v>
      </c>
      <c r="U287" s="2">
        <v>469000000000</v>
      </c>
      <c r="V287" s="2">
        <v>507000000000</v>
      </c>
      <c r="W287" s="2">
        <v>538000000000</v>
      </c>
      <c r="X287" s="2">
        <v>562000000000</v>
      </c>
      <c r="Y287" s="2">
        <v>584000000000</v>
      </c>
      <c r="Z287" s="2">
        <v>619000000000</v>
      </c>
      <c r="AA287" s="2">
        <v>664000000000</v>
      </c>
      <c r="AB287" s="2">
        <v>708000000000</v>
      </c>
      <c r="AC287" s="2">
        <v>744000000000</v>
      </c>
      <c r="AD287" s="2"/>
      <c r="AE287" s="2"/>
      <c r="AF287" s="2"/>
    </row>
    <row r="288" spans="1:32">
      <c r="A288" t="s">
        <v>11050</v>
      </c>
      <c r="B288" t="s">
        <v>19</v>
      </c>
      <c r="C288" s="2">
        <v>265000000000</v>
      </c>
      <c r="D288" s="2">
        <v>270000000000</v>
      </c>
      <c r="E288" s="2">
        <v>267000000000</v>
      </c>
      <c r="F288" s="2">
        <v>266000000000</v>
      </c>
      <c r="G288" s="2">
        <v>264000000000</v>
      </c>
      <c r="H288" s="2">
        <v>264000000000</v>
      </c>
      <c r="I288" s="2">
        <v>268000000000</v>
      </c>
      <c r="J288" s="2">
        <v>271000000000</v>
      </c>
      <c r="K288" s="2">
        <v>275000000000</v>
      </c>
      <c r="L288" s="2">
        <v>278000000000</v>
      </c>
      <c r="M288" s="2">
        <v>282000000000</v>
      </c>
      <c r="N288" s="2">
        <v>285000000000</v>
      </c>
      <c r="O288" s="2">
        <v>287000000000</v>
      </c>
      <c r="P288" s="2">
        <v>290000000000</v>
      </c>
      <c r="Q288" s="2">
        <v>293000000000</v>
      </c>
      <c r="R288" s="2">
        <v>297000000000</v>
      </c>
      <c r="S288" s="2">
        <v>300000000000</v>
      </c>
      <c r="T288" s="2">
        <v>304000000000</v>
      </c>
      <c r="U288" s="2">
        <v>307000000000</v>
      </c>
      <c r="V288" s="2">
        <v>309000000000</v>
      </c>
      <c r="W288" s="2">
        <v>311000000000</v>
      </c>
      <c r="X288" s="2">
        <v>313000000000</v>
      </c>
      <c r="Y288" s="2">
        <v>314000000000</v>
      </c>
      <c r="Z288" s="2">
        <v>318000000000</v>
      </c>
      <c r="AA288" s="2">
        <v>323000000000</v>
      </c>
      <c r="AB288" s="2">
        <v>327000000000</v>
      </c>
      <c r="AC288" s="2">
        <v>330000000000</v>
      </c>
    </row>
    <row r="289" spans="1:32">
      <c r="A289" t="s">
        <v>11051</v>
      </c>
      <c r="B289" t="s">
        <v>19</v>
      </c>
      <c r="C289">
        <v>0</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row>
    <row r="290" spans="1:32">
      <c r="A290" t="s">
        <v>11052</v>
      </c>
      <c r="B290" t="s">
        <v>19</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s="2"/>
      <c r="AE290" s="2"/>
      <c r="AF290" s="2"/>
    </row>
    <row r="291" spans="1:32">
      <c r="A291" t="s">
        <v>11053</v>
      </c>
      <c r="B291" t="s">
        <v>19</v>
      </c>
      <c r="C291" s="2">
        <v>171800000000000</v>
      </c>
      <c r="D291" s="2">
        <v>180400000000000</v>
      </c>
      <c r="E291" s="2">
        <v>182700000000000</v>
      </c>
      <c r="F291" s="2">
        <v>185800000000000</v>
      </c>
      <c r="G291" s="2">
        <v>187800000000000</v>
      </c>
      <c r="H291" s="2">
        <v>190400000000000</v>
      </c>
      <c r="I291" s="2">
        <v>195000000000000</v>
      </c>
      <c r="J291" s="2">
        <v>199800000000000</v>
      </c>
      <c r="K291" s="2">
        <v>204300000000000</v>
      </c>
      <c r="L291" s="2">
        <v>208300000000000</v>
      </c>
      <c r="M291" s="2">
        <v>211800000000000</v>
      </c>
      <c r="N291" s="2">
        <v>214000000000000</v>
      </c>
      <c r="O291" s="2">
        <v>216100000000000</v>
      </c>
      <c r="P291" s="2">
        <v>217700000000000</v>
      </c>
      <c r="Q291" s="2">
        <v>219400000000000</v>
      </c>
      <c r="R291" s="2">
        <v>221800000000000</v>
      </c>
      <c r="S291" s="2">
        <v>223700000000000</v>
      </c>
      <c r="T291" s="2">
        <v>225700000000000</v>
      </c>
      <c r="U291" s="2">
        <v>228000000000000</v>
      </c>
      <c r="V291" s="2">
        <v>229500000000000</v>
      </c>
      <c r="W291" s="2">
        <v>230900000000000</v>
      </c>
      <c r="X291" s="2">
        <v>232200000000000</v>
      </c>
      <c r="Y291" s="2">
        <v>232700000000000</v>
      </c>
      <c r="Z291" s="2">
        <v>234500000000000</v>
      </c>
      <c r="AA291" s="2">
        <v>237700000000000</v>
      </c>
      <c r="AB291" s="2">
        <v>240000000000000</v>
      </c>
      <c r="AC291" s="2">
        <v>241800000000000</v>
      </c>
    </row>
    <row r="292" spans="1:32">
      <c r="A292" t="s">
        <v>11054</v>
      </c>
      <c r="B292" t="s">
        <v>19</v>
      </c>
      <c r="C292" s="2">
        <v>3875000000000000</v>
      </c>
      <c r="D292" s="2">
        <v>3845000000000000</v>
      </c>
      <c r="E292" s="2">
        <v>3858000000000000</v>
      </c>
      <c r="F292" s="2">
        <v>3793000000000000</v>
      </c>
      <c r="G292" s="2">
        <v>3710000000000000</v>
      </c>
      <c r="H292" s="2">
        <v>3690000000000000</v>
      </c>
      <c r="I292" s="2">
        <v>3711000000000000</v>
      </c>
      <c r="J292" s="2">
        <v>3747000000000000</v>
      </c>
      <c r="K292" s="2">
        <v>3780000000000000</v>
      </c>
      <c r="L292" s="2">
        <v>3814000000000000</v>
      </c>
      <c r="M292" s="2">
        <v>3857000000000000</v>
      </c>
      <c r="N292" s="2">
        <v>3879000000000000</v>
      </c>
      <c r="O292" s="2">
        <v>3913000000000000</v>
      </c>
      <c r="P292" s="2">
        <v>3950000000000000</v>
      </c>
      <c r="Q292" s="2">
        <v>3982000000000000</v>
      </c>
      <c r="R292" s="2">
        <v>4036000000000000</v>
      </c>
      <c r="S292" s="2">
        <v>4076000000000000</v>
      </c>
      <c r="T292" s="2">
        <v>4114000000000000</v>
      </c>
      <c r="U292" s="2">
        <v>4158000000000000</v>
      </c>
      <c r="V292" s="2">
        <v>4179000000000000</v>
      </c>
      <c r="W292" s="2">
        <v>4201000000000000</v>
      </c>
      <c r="X292" s="2">
        <v>4220000000000000</v>
      </c>
      <c r="Y292" s="2">
        <v>4217000000000000</v>
      </c>
      <c r="Z292" s="2">
        <v>4258000000000000</v>
      </c>
      <c r="AA292" s="2">
        <v>4322000000000000</v>
      </c>
      <c r="AB292" s="2">
        <v>4367000000000000</v>
      </c>
      <c r="AC292" s="2">
        <v>4401000000000000</v>
      </c>
    </row>
    <row r="293" spans="1:32">
      <c r="A293" t="s">
        <v>11055</v>
      </c>
      <c r="B293" t="s">
        <v>19</v>
      </c>
      <c r="C293" s="2">
        <v>247300000000000</v>
      </c>
      <c r="D293" s="2">
        <v>259100000000000</v>
      </c>
      <c r="E293" s="2">
        <v>275700000000000</v>
      </c>
      <c r="F293" s="2">
        <v>283000000000000</v>
      </c>
      <c r="G293" s="2">
        <v>281600000000000</v>
      </c>
      <c r="H293" s="2">
        <v>285100000000000</v>
      </c>
      <c r="I293" s="2">
        <v>292400000000000</v>
      </c>
      <c r="J293" s="2">
        <v>299300000000000</v>
      </c>
      <c r="K293" s="2">
        <v>306200000000000</v>
      </c>
      <c r="L293" s="2">
        <v>310800000000000</v>
      </c>
      <c r="M293" s="2">
        <v>315100000000000</v>
      </c>
      <c r="N293" s="2">
        <v>319000000000000</v>
      </c>
      <c r="O293" s="2">
        <v>325800000000000</v>
      </c>
      <c r="P293" s="2">
        <v>330400000000000</v>
      </c>
      <c r="Q293" s="2">
        <v>335700000000000</v>
      </c>
      <c r="R293" s="2">
        <v>340100000000000</v>
      </c>
      <c r="S293" s="2">
        <v>341200000000000</v>
      </c>
      <c r="T293" s="2">
        <v>343200000000000</v>
      </c>
      <c r="U293" s="2">
        <v>344300000000000</v>
      </c>
      <c r="V293" s="2">
        <v>348600000000000</v>
      </c>
      <c r="W293" s="2">
        <v>352900000000000</v>
      </c>
      <c r="X293" s="2">
        <v>357600000000000</v>
      </c>
      <c r="Y293" s="2">
        <v>361100000000000</v>
      </c>
      <c r="Z293" s="2">
        <v>362000000000000</v>
      </c>
      <c r="AA293" s="2">
        <v>363000000000000</v>
      </c>
      <c r="AB293" s="2">
        <v>362700000000000</v>
      </c>
      <c r="AC293" s="2">
        <v>363000000000000</v>
      </c>
      <c r="AD293" s="2"/>
      <c r="AE293" s="2"/>
      <c r="AF293" s="2"/>
    </row>
    <row r="294" spans="1:32">
      <c r="A294" t="s">
        <v>11056</v>
      </c>
      <c r="B294" t="s">
        <v>19</v>
      </c>
      <c r="C294" s="2">
        <v>181000000000000</v>
      </c>
      <c r="D294" s="2">
        <v>185100000000000</v>
      </c>
      <c r="E294" s="2">
        <v>190600000000000</v>
      </c>
      <c r="F294" s="2">
        <v>193900000000000</v>
      </c>
      <c r="G294" s="2">
        <v>195400000000000</v>
      </c>
      <c r="H294" s="2">
        <v>197900000000000</v>
      </c>
      <c r="I294" s="2">
        <v>201400000000000</v>
      </c>
      <c r="J294" s="2">
        <v>205300000000000</v>
      </c>
      <c r="K294" s="2">
        <v>210000000000000</v>
      </c>
      <c r="L294" s="2">
        <v>214600000000000</v>
      </c>
      <c r="M294" s="2">
        <v>220500000000000</v>
      </c>
      <c r="N294" s="2">
        <v>225500000000000</v>
      </c>
      <c r="O294" s="2">
        <v>229400000000000</v>
      </c>
      <c r="P294" s="2">
        <v>233400000000000</v>
      </c>
      <c r="Q294" s="2">
        <v>236400000000000</v>
      </c>
      <c r="R294" s="2">
        <v>239200000000000</v>
      </c>
      <c r="S294" s="2">
        <v>242500000000000</v>
      </c>
      <c r="T294" s="2">
        <v>245400000000000</v>
      </c>
      <c r="U294" s="2">
        <v>248600000000000</v>
      </c>
      <c r="V294" s="2">
        <v>251000000000000</v>
      </c>
      <c r="W294" s="2">
        <v>253200000000000</v>
      </c>
      <c r="X294" s="2">
        <v>254800000000000</v>
      </c>
      <c r="Y294" s="2">
        <v>256700000000000</v>
      </c>
      <c r="Z294" s="2">
        <v>258600000000000</v>
      </c>
      <c r="AA294" s="2">
        <v>260400000000000</v>
      </c>
      <c r="AB294" s="2">
        <v>262400000000000</v>
      </c>
      <c r="AC294" s="2">
        <v>264100000000000</v>
      </c>
    </row>
    <row r="295" spans="1:32">
      <c r="A295" t="s">
        <v>11057</v>
      </c>
      <c r="B295" t="s">
        <v>19</v>
      </c>
      <c r="C295">
        <v>0</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s="2"/>
      <c r="AE295" s="2"/>
      <c r="AF295" s="2"/>
    </row>
    <row r="296" spans="1:32">
      <c r="A296" t="s">
        <v>11058</v>
      </c>
      <c r="B296" t="s">
        <v>19</v>
      </c>
      <c r="C296" s="2">
        <v>62380000000000</v>
      </c>
      <c r="D296" s="2">
        <v>63750000000000</v>
      </c>
      <c r="E296" s="2">
        <v>65700000000000</v>
      </c>
      <c r="F296" s="2">
        <v>66820000000000</v>
      </c>
      <c r="G296" s="2">
        <v>67210000000000</v>
      </c>
      <c r="H296" s="2">
        <v>67620000000000</v>
      </c>
      <c r="I296" s="2">
        <v>67950000000000</v>
      </c>
      <c r="J296" s="2">
        <v>68140000000000</v>
      </c>
      <c r="K296" s="2">
        <v>67380000000000</v>
      </c>
      <c r="L296" s="2">
        <v>66110000000000</v>
      </c>
      <c r="M296" s="2">
        <v>64680000000000</v>
      </c>
      <c r="N296" s="2">
        <v>63090000000000</v>
      </c>
      <c r="O296" s="2">
        <v>61630000000000</v>
      </c>
      <c r="P296" s="2">
        <v>60880000000000</v>
      </c>
      <c r="Q296" s="2">
        <v>60560000000000</v>
      </c>
      <c r="R296" s="2">
        <v>60660000000000</v>
      </c>
      <c r="S296" s="2">
        <v>60660000000000</v>
      </c>
      <c r="T296" s="2">
        <v>60510000000000</v>
      </c>
      <c r="U296" s="2">
        <v>60380000000000</v>
      </c>
      <c r="V296" s="2">
        <v>60000000000000</v>
      </c>
      <c r="W296" s="2">
        <v>59980000000000</v>
      </c>
      <c r="X296" s="2">
        <v>60030000000000</v>
      </c>
      <c r="Y296" s="2">
        <v>59960000000000</v>
      </c>
      <c r="Z296" s="2">
        <v>60230000000000</v>
      </c>
      <c r="AA296" s="2">
        <v>60410000000000</v>
      </c>
      <c r="AB296" s="2">
        <v>60440000000000</v>
      </c>
      <c r="AC296" s="2">
        <v>60370000000000</v>
      </c>
    </row>
    <row r="297" spans="1:32">
      <c r="A297" t="s">
        <v>11059</v>
      </c>
      <c r="B297" t="s">
        <v>19</v>
      </c>
      <c r="C297">
        <v>0</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s="2"/>
      <c r="AE297" s="2"/>
      <c r="AF297" s="2"/>
    </row>
    <row r="298" spans="1:32">
      <c r="A298" t="s">
        <v>11060</v>
      </c>
      <c r="B298" t="s">
        <v>19</v>
      </c>
      <c r="C298">
        <v>0</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2">
      <c r="A299" t="s">
        <v>11061</v>
      </c>
      <c r="B299" t="s">
        <v>19</v>
      </c>
      <c r="C299">
        <v>0</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2">
      <c r="A300" t="s">
        <v>11062</v>
      </c>
      <c r="B300" t="s">
        <v>19</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s="2"/>
      <c r="AE300" s="2"/>
      <c r="AF300" s="2"/>
    </row>
    <row r="301" spans="1:32">
      <c r="A301" t="s">
        <v>11063</v>
      </c>
      <c r="B301" t="s">
        <v>19</v>
      </c>
      <c r="C301" s="2">
        <v>4956000000000</v>
      </c>
      <c r="D301" s="2">
        <v>5295000000000</v>
      </c>
      <c r="E301" s="2">
        <v>5683000000000</v>
      </c>
      <c r="F301" s="2">
        <v>6006000000000</v>
      </c>
      <c r="G301" s="2">
        <v>6263000000000</v>
      </c>
      <c r="H301" s="2">
        <v>6535000000000</v>
      </c>
      <c r="I301" s="2">
        <v>6819000000000</v>
      </c>
      <c r="J301" s="2">
        <v>7089000000000</v>
      </c>
      <c r="K301" s="2">
        <v>7334000000000</v>
      </c>
      <c r="L301" s="2">
        <v>7541000000000</v>
      </c>
      <c r="M301" s="2">
        <v>7750000000000</v>
      </c>
      <c r="N301" s="2">
        <v>7901000000000</v>
      </c>
      <c r="O301" s="2">
        <v>7994000000000</v>
      </c>
      <c r="P301" s="2">
        <v>8094000000000</v>
      </c>
      <c r="Q301" s="2">
        <v>8182000000000</v>
      </c>
      <c r="R301" s="2">
        <v>8274000000000</v>
      </c>
      <c r="S301" s="2">
        <v>8376000000000</v>
      </c>
      <c r="T301" s="2">
        <v>8466000000000</v>
      </c>
      <c r="U301" s="2">
        <v>8563000000000</v>
      </c>
      <c r="V301" s="2">
        <v>8633000000000</v>
      </c>
      <c r="W301" s="2">
        <v>8706000000000</v>
      </c>
      <c r="X301" s="2">
        <v>8767000000000</v>
      </c>
      <c r="Y301" s="2">
        <v>8833000000000</v>
      </c>
      <c r="Z301" s="2">
        <v>8909000000000</v>
      </c>
      <c r="AA301" s="2">
        <v>8977000000000</v>
      </c>
      <c r="AB301" s="2">
        <v>9051000000000</v>
      </c>
      <c r="AC301" s="2">
        <v>9111000000000</v>
      </c>
    </row>
    <row r="302" spans="1:32">
      <c r="A302" t="s">
        <v>11064</v>
      </c>
      <c r="B302" t="s">
        <v>19</v>
      </c>
      <c r="C302">
        <v>0</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row>
    <row r="303" spans="1:32">
      <c r="A303" t="s">
        <v>11065</v>
      </c>
      <c r="B303" t="s">
        <v>19</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row>
    <row r="304" spans="1:32">
      <c r="A304" t="s">
        <v>11066</v>
      </c>
      <c r="B304" t="s">
        <v>19</v>
      </c>
      <c r="C304" s="2">
        <v>56860000000000</v>
      </c>
      <c r="D304" s="2">
        <v>55410000000000</v>
      </c>
      <c r="E304" s="2">
        <v>53990000000000</v>
      </c>
      <c r="F304" s="2">
        <v>52890000000000</v>
      </c>
      <c r="G304" s="2">
        <v>52060000000000</v>
      </c>
      <c r="H304" s="2">
        <v>51240000000000</v>
      </c>
      <c r="I304" s="2">
        <v>50470000000000</v>
      </c>
      <c r="J304" s="2">
        <v>49860000000000</v>
      </c>
      <c r="K304" s="2">
        <v>49340000000000</v>
      </c>
      <c r="L304" s="2">
        <v>48870000000000</v>
      </c>
      <c r="M304" s="2">
        <v>48470000000000</v>
      </c>
      <c r="N304" s="2">
        <v>48190000000000</v>
      </c>
      <c r="O304" s="2">
        <v>47990000000000</v>
      </c>
      <c r="P304" s="2">
        <v>47870000000000</v>
      </c>
      <c r="Q304" s="2">
        <v>47770000000000</v>
      </c>
      <c r="R304" s="2">
        <v>47720000000000</v>
      </c>
      <c r="S304" s="2">
        <v>47640000000000</v>
      </c>
      <c r="T304" s="2">
        <v>47570000000000</v>
      </c>
      <c r="U304" s="2">
        <v>47460000000000</v>
      </c>
      <c r="V304" s="2">
        <v>47360000000000</v>
      </c>
      <c r="W304" s="2">
        <v>47210000000000</v>
      </c>
      <c r="X304" s="2">
        <v>47040000000000</v>
      </c>
      <c r="Y304" s="2">
        <v>46850000000000</v>
      </c>
      <c r="Z304" s="2">
        <v>46680000000000</v>
      </c>
      <c r="AA304" s="2">
        <v>46530000000000</v>
      </c>
      <c r="AB304" s="2">
        <v>46390000000000</v>
      </c>
      <c r="AC304" s="2">
        <v>46250000000000</v>
      </c>
      <c r="AD304" s="2"/>
      <c r="AE304" s="2"/>
      <c r="AF304" s="2"/>
    </row>
    <row r="305" spans="1:32">
      <c r="A305" t="s">
        <v>11067</v>
      </c>
      <c r="B305" t="s">
        <v>19</v>
      </c>
      <c r="C305">
        <v>0</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s="2"/>
      <c r="AE305" s="2"/>
      <c r="AF305" s="2"/>
    </row>
    <row r="306" spans="1:32">
      <c r="A306" t="s">
        <v>11068</v>
      </c>
      <c r="B306" t="s">
        <v>19</v>
      </c>
      <c r="C306" s="2">
        <v>107300000000000</v>
      </c>
      <c r="D306" s="2">
        <v>104600000000000</v>
      </c>
      <c r="E306" s="2">
        <v>102100000000000</v>
      </c>
      <c r="F306" s="2">
        <v>100200000000000</v>
      </c>
      <c r="G306" s="2">
        <v>98670000000000</v>
      </c>
      <c r="H306" s="2">
        <v>97160000000000</v>
      </c>
      <c r="I306" s="2">
        <v>95650000000000</v>
      </c>
      <c r="J306" s="2">
        <v>94330000000000</v>
      </c>
      <c r="K306" s="2">
        <v>93070000000000</v>
      </c>
      <c r="L306" s="2">
        <v>91830000000000</v>
      </c>
      <c r="M306" s="2">
        <v>90570000000000</v>
      </c>
      <c r="N306" s="2">
        <v>89430000000000</v>
      </c>
      <c r="O306" s="2">
        <v>88410000000000</v>
      </c>
      <c r="P306" s="2">
        <v>87470000000000</v>
      </c>
      <c r="Q306" s="2">
        <v>86640000000000</v>
      </c>
      <c r="R306" s="2">
        <v>85920000000000</v>
      </c>
      <c r="S306" s="2">
        <v>85290000000000</v>
      </c>
      <c r="T306" s="2">
        <v>84710000000000</v>
      </c>
      <c r="U306" s="2">
        <v>84100000000000</v>
      </c>
      <c r="V306" s="2">
        <v>83530000000000</v>
      </c>
      <c r="W306" s="2">
        <v>82910000000000</v>
      </c>
      <c r="X306" s="2">
        <v>82270000000000</v>
      </c>
      <c r="Y306" s="2">
        <v>81600000000000</v>
      </c>
      <c r="Z306" s="2">
        <v>81000000000000</v>
      </c>
      <c r="AA306" s="2">
        <v>80450000000000</v>
      </c>
      <c r="AB306" s="2">
        <v>79930000000000</v>
      </c>
      <c r="AC306" s="2">
        <v>79430000000000</v>
      </c>
      <c r="AD306" s="2"/>
      <c r="AE306" s="2"/>
      <c r="AF306" s="2"/>
    </row>
    <row r="307" spans="1:32">
      <c r="A307" t="s">
        <v>11069</v>
      </c>
      <c r="B307" t="s">
        <v>19</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s="2"/>
      <c r="AE307" s="2"/>
      <c r="AF307" s="2"/>
    </row>
    <row r="308" spans="1:32">
      <c r="A308" t="s">
        <v>11070</v>
      </c>
      <c r="B308" t="s">
        <v>19</v>
      </c>
      <c r="C308">
        <v>0</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row>
    <row r="309" spans="1:32">
      <c r="A309" t="s">
        <v>11071</v>
      </c>
      <c r="B309" t="s">
        <v>19</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row>
    <row r="310" spans="1:32">
      <c r="A310" t="s">
        <v>11072</v>
      </c>
      <c r="B310" t="s">
        <v>19</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s="2"/>
      <c r="AE310" s="2"/>
      <c r="AF310" s="2"/>
    </row>
    <row r="311" spans="1:32">
      <c r="A311" t="s">
        <v>11073</v>
      </c>
      <c r="B311" t="s">
        <v>19</v>
      </c>
      <c r="C311">
        <v>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row>
    <row r="312" spans="1:32">
      <c r="A312" t="s">
        <v>11074</v>
      </c>
      <c r="B312" t="s">
        <v>19</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row>
    <row r="313" spans="1:32">
      <c r="A313" t="s">
        <v>11075</v>
      </c>
      <c r="B313" t="s">
        <v>19</v>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s="2"/>
      <c r="AE313" s="2"/>
      <c r="AF313" s="2"/>
    </row>
    <row r="314" spans="1:32">
      <c r="A314" t="s">
        <v>11076</v>
      </c>
      <c r="B314" t="s">
        <v>19</v>
      </c>
      <c r="C314" s="2">
        <v>72830000000000</v>
      </c>
      <c r="D314" s="2">
        <v>72960000000000</v>
      </c>
      <c r="E314" s="2">
        <v>73060000000000</v>
      </c>
      <c r="F314" s="2">
        <v>73540000000000</v>
      </c>
      <c r="G314" s="2">
        <v>74150000000000</v>
      </c>
      <c r="H314" s="2">
        <v>73870000000000</v>
      </c>
      <c r="I314" s="2">
        <v>73990000000000</v>
      </c>
      <c r="J314" s="2">
        <v>74440000000000</v>
      </c>
      <c r="K314" s="2">
        <v>75040000000000</v>
      </c>
      <c r="L314" s="2">
        <v>75540000000000</v>
      </c>
      <c r="M314" s="2">
        <v>76050000000000</v>
      </c>
      <c r="N314" s="2">
        <v>76620000000000</v>
      </c>
      <c r="O314" s="2">
        <v>77180000000000</v>
      </c>
      <c r="P314" s="2">
        <v>77700000000000</v>
      </c>
      <c r="Q314" s="2">
        <v>78160000000000</v>
      </c>
      <c r="R314" s="2">
        <v>78530000000000</v>
      </c>
      <c r="S314" s="2">
        <v>78610000000000</v>
      </c>
      <c r="T314" s="2">
        <v>78540000000000</v>
      </c>
      <c r="U314" s="2">
        <v>78340000000000</v>
      </c>
      <c r="V314" s="2">
        <v>77880000000000</v>
      </c>
      <c r="W314" s="2">
        <v>77120000000000</v>
      </c>
      <c r="X314" s="2">
        <v>76720000000000</v>
      </c>
      <c r="Y314" s="2">
        <v>76610000000000</v>
      </c>
      <c r="Z314" s="2">
        <v>76580000000000</v>
      </c>
      <c r="AA314" s="2">
        <v>76680000000000</v>
      </c>
      <c r="AB314" s="2">
        <v>76890000000000</v>
      </c>
      <c r="AC314" s="2">
        <v>77200000000000</v>
      </c>
    </row>
    <row r="315" spans="1:32">
      <c r="A315" t="s">
        <v>11077</v>
      </c>
      <c r="B315" t="s">
        <v>19</v>
      </c>
      <c r="C315" s="2">
        <v>100300000000000</v>
      </c>
      <c r="D315" s="2">
        <v>105200000000000</v>
      </c>
      <c r="E315" s="2">
        <v>109200000000000</v>
      </c>
      <c r="F315" s="2">
        <v>113800000000000</v>
      </c>
      <c r="G315" s="2">
        <v>117600000000000</v>
      </c>
      <c r="H315" s="2">
        <v>117800000000000</v>
      </c>
      <c r="I315" s="2">
        <v>117800000000000</v>
      </c>
      <c r="J315" s="2">
        <v>117500000000000</v>
      </c>
      <c r="K315" s="2">
        <v>116800000000000</v>
      </c>
      <c r="L315" s="2">
        <v>115500000000000</v>
      </c>
      <c r="M315" s="2">
        <v>113600000000000</v>
      </c>
      <c r="N315" s="2">
        <v>111200000000000</v>
      </c>
      <c r="O315" s="2">
        <v>108100000000000</v>
      </c>
      <c r="P315" s="2">
        <v>104800000000000</v>
      </c>
      <c r="Q315" s="2">
        <v>101700000000000</v>
      </c>
      <c r="R315" s="2">
        <v>99080000000000</v>
      </c>
      <c r="S315" s="2">
        <v>96410000000000</v>
      </c>
      <c r="T315" s="2">
        <v>93710000000000</v>
      </c>
      <c r="U315" s="2">
        <v>90980000000000</v>
      </c>
      <c r="V315" s="2">
        <v>88160000000000</v>
      </c>
      <c r="W315" s="2">
        <v>85310000000000</v>
      </c>
      <c r="X315" s="2">
        <v>82710000000000</v>
      </c>
      <c r="Y315" s="2">
        <v>80360000000000</v>
      </c>
      <c r="Z315" s="2">
        <v>78230000000000</v>
      </c>
      <c r="AA315" s="2">
        <v>76270000000000</v>
      </c>
      <c r="AB315" s="2">
        <v>74240000000000</v>
      </c>
      <c r="AC315" s="2">
        <v>71670000000000</v>
      </c>
      <c r="AD315" s="2"/>
      <c r="AE315" s="2"/>
      <c r="AF315" s="2"/>
    </row>
    <row r="316" spans="1:32">
      <c r="A316" t="s">
        <v>11078</v>
      </c>
      <c r="B316" t="s">
        <v>19</v>
      </c>
      <c r="C316" s="2">
        <v>290800000000000</v>
      </c>
      <c r="D316" s="2">
        <v>302700000000000</v>
      </c>
      <c r="E316" s="2">
        <v>313900000000000</v>
      </c>
      <c r="F316" s="2">
        <v>327500000000000</v>
      </c>
      <c r="G316" s="2">
        <v>340900000000000</v>
      </c>
      <c r="H316" s="2">
        <v>345600000000000</v>
      </c>
      <c r="I316" s="2">
        <v>351700000000000</v>
      </c>
      <c r="J316" s="2">
        <v>358500000000000</v>
      </c>
      <c r="K316" s="2">
        <v>364000000000000</v>
      </c>
      <c r="L316" s="2">
        <v>367600000000000</v>
      </c>
      <c r="M316" s="2">
        <v>370400000000000</v>
      </c>
      <c r="N316" s="2">
        <v>373400000000000</v>
      </c>
      <c r="O316" s="2">
        <v>376800000000000</v>
      </c>
      <c r="P316" s="2">
        <v>380900000000000</v>
      </c>
      <c r="Q316" s="2">
        <v>385500000000000</v>
      </c>
      <c r="R316" s="2">
        <v>387400000000000</v>
      </c>
      <c r="S316" s="2">
        <v>386400000000000</v>
      </c>
      <c r="T316" s="2">
        <v>384500000000000</v>
      </c>
      <c r="U316" s="2">
        <v>382200000000000</v>
      </c>
      <c r="V316" s="2">
        <v>378400000000000</v>
      </c>
      <c r="W316" s="2">
        <v>373600000000000</v>
      </c>
      <c r="X316" s="2">
        <v>371000000000000</v>
      </c>
      <c r="Y316" s="2">
        <v>369300000000000</v>
      </c>
      <c r="Z316" s="2">
        <v>368100000000000</v>
      </c>
      <c r="AA316" s="2">
        <v>367200000000000</v>
      </c>
      <c r="AB316" s="2">
        <v>365600000000000</v>
      </c>
      <c r="AC316" s="2">
        <v>362000000000000</v>
      </c>
    </row>
    <row r="317" spans="1:32">
      <c r="A317" t="s">
        <v>11079</v>
      </c>
      <c r="B317" t="s">
        <v>19</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s="2"/>
      <c r="AE317" s="2"/>
      <c r="AF317" s="2"/>
    </row>
    <row r="318" spans="1:32">
      <c r="A318" t="s">
        <v>11080</v>
      </c>
      <c r="B318" t="s">
        <v>19</v>
      </c>
      <c r="C318" s="2">
        <v>38270000000000</v>
      </c>
      <c r="D318" s="2">
        <v>35770000000000</v>
      </c>
      <c r="E318" s="2">
        <v>33430000000000</v>
      </c>
      <c r="F318" s="2">
        <v>31210000000000</v>
      </c>
      <c r="G318" s="2">
        <v>29050000000000</v>
      </c>
      <c r="H318" s="2">
        <v>26950000000000</v>
      </c>
      <c r="I318" s="2">
        <v>25000000000000</v>
      </c>
      <c r="J318" s="2">
        <v>23200000000000</v>
      </c>
      <c r="K318" s="2">
        <v>21440000000000</v>
      </c>
      <c r="L318" s="2">
        <v>19710000000000</v>
      </c>
      <c r="M318" s="2">
        <v>18020000000000</v>
      </c>
      <c r="N318" s="2">
        <v>16380000000000</v>
      </c>
      <c r="O318" s="2">
        <v>14780000000000</v>
      </c>
      <c r="P318" s="2">
        <v>13190000000000</v>
      </c>
      <c r="Q318" s="2">
        <v>11620000000000</v>
      </c>
      <c r="R318" s="2">
        <v>11670000000000</v>
      </c>
      <c r="S318" s="2">
        <v>11670000000000</v>
      </c>
      <c r="T318" s="2">
        <v>11650000000000</v>
      </c>
      <c r="U318" s="2">
        <v>11610000000000</v>
      </c>
      <c r="V318" s="2">
        <v>11530000000000</v>
      </c>
      <c r="W318" s="2">
        <v>11410000000000</v>
      </c>
      <c r="X318" s="2">
        <v>11380000000000</v>
      </c>
      <c r="Y318" s="2">
        <v>11400000000000</v>
      </c>
      <c r="Z318" s="2">
        <v>11420000000000</v>
      </c>
      <c r="AA318" s="2">
        <v>11450000000000</v>
      </c>
      <c r="AB318" s="2">
        <v>11490000000000</v>
      </c>
      <c r="AC318" s="2">
        <v>11530000000000</v>
      </c>
    </row>
    <row r="319" spans="1:32">
      <c r="A319" t="s">
        <v>11081</v>
      </c>
      <c r="B319" t="s">
        <v>19</v>
      </c>
      <c r="C319">
        <v>0</v>
      </c>
      <c r="D319">
        <v>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row>
    <row r="320" spans="1:32">
      <c r="A320" t="s">
        <v>11082</v>
      </c>
      <c r="B320" t="s">
        <v>19</v>
      </c>
      <c r="C320">
        <v>0</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s="2"/>
      <c r="AE320" s="2"/>
      <c r="AF320" s="2"/>
    </row>
    <row r="321" spans="1:32">
      <c r="A321" t="s">
        <v>11083</v>
      </c>
      <c r="B321" t="s">
        <v>19</v>
      </c>
      <c r="C321" s="2">
        <v>43220000000000</v>
      </c>
      <c r="D321" s="2">
        <v>47270000000000</v>
      </c>
      <c r="E321" s="2">
        <v>51030000000000</v>
      </c>
      <c r="F321" s="2">
        <v>54960000000000</v>
      </c>
      <c r="G321" s="2">
        <v>58570000000000</v>
      </c>
      <c r="H321" s="2">
        <v>60270000000000</v>
      </c>
      <c r="I321" s="2">
        <v>61980000000000</v>
      </c>
      <c r="J321" s="2">
        <v>63680000000000</v>
      </c>
      <c r="K321" s="2">
        <v>65200000000000</v>
      </c>
      <c r="L321" s="2">
        <v>66400000000000</v>
      </c>
      <c r="M321" s="2">
        <v>67300000000000</v>
      </c>
      <c r="N321" s="2">
        <v>67900000000000</v>
      </c>
      <c r="O321" s="2">
        <v>68210000000000</v>
      </c>
      <c r="P321" s="2">
        <v>68410000000000</v>
      </c>
      <c r="Q321" s="2">
        <v>68690000000000</v>
      </c>
      <c r="R321" s="2">
        <v>68520000000000</v>
      </c>
      <c r="S321" s="2">
        <v>68250000000000</v>
      </c>
      <c r="T321" s="2">
        <v>67870000000000</v>
      </c>
      <c r="U321" s="2">
        <v>67330000000000</v>
      </c>
      <c r="V321" s="2">
        <v>66590000000000</v>
      </c>
      <c r="W321" s="2">
        <v>65700000000000</v>
      </c>
      <c r="X321" s="2">
        <v>64970000000000</v>
      </c>
      <c r="Y321" s="2">
        <v>64380000000000</v>
      </c>
      <c r="Z321" s="2">
        <v>63880000000000</v>
      </c>
      <c r="AA321" s="2">
        <v>63440000000000</v>
      </c>
      <c r="AB321" s="2">
        <v>62880000000000</v>
      </c>
      <c r="AC321" s="2">
        <v>61850000000000</v>
      </c>
    </row>
    <row r="322" spans="1:32">
      <c r="A322" t="s">
        <v>11084</v>
      </c>
      <c r="B322" t="s">
        <v>19</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row>
    <row r="323" spans="1:32">
      <c r="A323" t="s">
        <v>11085</v>
      </c>
      <c r="B323" t="s">
        <v>19</v>
      </c>
      <c r="C323">
        <v>0</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row>
    <row r="324" spans="1:32">
      <c r="A324" t="s">
        <v>11086</v>
      </c>
      <c r="B324" t="s">
        <v>19</v>
      </c>
      <c r="C324" s="2">
        <v>224100000000000</v>
      </c>
      <c r="D324" s="2">
        <v>229200000000000</v>
      </c>
      <c r="E324" s="2">
        <v>238400000000000</v>
      </c>
      <c r="F324" s="2">
        <v>239600000000000</v>
      </c>
      <c r="G324" s="2">
        <v>237600000000000</v>
      </c>
      <c r="H324" s="2">
        <v>236700000000000</v>
      </c>
      <c r="I324" s="2">
        <v>238900000000000</v>
      </c>
      <c r="J324" s="2">
        <v>242200000000000</v>
      </c>
      <c r="K324" s="2">
        <v>245900000000000</v>
      </c>
      <c r="L324" s="2">
        <v>245900000000000</v>
      </c>
      <c r="M324" s="2">
        <v>248800000000000</v>
      </c>
      <c r="N324" s="2">
        <v>251500000000000</v>
      </c>
      <c r="O324" s="2">
        <v>253700000000000</v>
      </c>
      <c r="P324" s="2">
        <v>258200000000000</v>
      </c>
      <c r="Q324" s="2">
        <v>261900000000000</v>
      </c>
      <c r="R324" s="2">
        <v>265500000000000</v>
      </c>
      <c r="S324" s="2">
        <v>271100000000000</v>
      </c>
      <c r="T324" s="2">
        <v>274800000000000</v>
      </c>
      <c r="U324" s="2">
        <v>277600000000000</v>
      </c>
      <c r="V324" s="2">
        <v>282100000000000</v>
      </c>
      <c r="W324" s="2">
        <v>285700000000000</v>
      </c>
      <c r="X324" s="2">
        <v>288000000000000</v>
      </c>
      <c r="Y324" s="2">
        <v>289700000000000</v>
      </c>
      <c r="Z324" s="2">
        <v>292700000000000</v>
      </c>
      <c r="AA324" s="2">
        <v>294100000000000</v>
      </c>
      <c r="AB324" s="2">
        <v>294900000000000</v>
      </c>
      <c r="AC324" s="2">
        <v>295800000000000</v>
      </c>
      <c r="AD324" s="2"/>
      <c r="AE324" s="2"/>
      <c r="AF324" s="2"/>
    </row>
    <row r="325" spans="1:32">
      <c r="A325" t="s">
        <v>11087</v>
      </c>
      <c r="B325" t="s">
        <v>19</v>
      </c>
      <c r="C325" s="2">
        <v>438500000000000</v>
      </c>
      <c r="D325" s="2">
        <v>449500000000000</v>
      </c>
      <c r="E325" s="2">
        <v>454100000000000</v>
      </c>
      <c r="F325" s="2">
        <v>443200000000000</v>
      </c>
      <c r="G325" s="2">
        <v>425800000000000</v>
      </c>
      <c r="H325" s="2">
        <v>410900000000000</v>
      </c>
      <c r="I325" s="2">
        <v>402600000000000</v>
      </c>
      <c r="J325" s="2">
        <v>396500000000000</v>
      </c>
      <c r="K325" s="2">
        <v>390500000000000</v>
      </c>
      <c r="L325" s="2">
        <v>377500000000000</v>
      </c>
      <c r="M325" s="2">
        <v>369100000000000</v>
      </c>
      <c r="N325" s="2">
        <v>360200000000000</v>
      </c>
      <c r="O325" s="2">
        <v>350800000000000</v>
      </c>
      <c r="P325" s="2">
        <v>345100000000000</v>
      </c>
      <c r="Q325" s="2">
        <v>337900000000000</v>
      </c>
      <c r="R325" s="2">
        <v>330400000000000</v>
      </c>
      <c r="S325" s="2">
        <v>325700000000000</v>
      </c>
      <c r="T325" s="2">
        <v>318900000000000</v>
      </c>
      <c r="U325" s="2">
        <v>311200000000000</v>
      </c>
      <c r="V325" s="2">
        <v>305600000000000</v>
      </c>
      <c r="W325" s="2">
        <v>298900000000000</v>
      </c>
      <c r="X325" s="2">
        <v>291100000000000</v>
      </c>
      <c r="Y325" s="2">
        <v>282600000000000</v>
      </c>
      <c r="Z325" s="2">
        <v>275800000000000</v>
      </c>
      <c r="AA325" s="2">
        <v>267800000000000</v>
      </c>
      <c r="AB325" s="2">
        <v>259300000000000</v>
      </c>
      <c r="AC325" s="2">
        <v>251000000000000</v>
      </c>
      <c r="AD325" s="2"/>
      <c r="AE325" s="2"/>
      <c r="AF325" s="2"/>
    </row>
    <row r="326" spans="1:32">
      <c r="A326" t="s">
        <v>11088</v>
      </c>
      <c r="B326" t="s">
        <v>19</v>
      </c>
      <c r="C326" s="2">
        <v>488200000000000</v>
      </c>
      <c r="D326" s="2">
        <v>499900000000000</v>
      </c>
      <c r="E326" s="2">
        <v>520000000000000</v>
      </c>
      <c r="F326" s="2">
        <v>523900000000000</v>
      </c>
      <c r="G326" s="2">
        <v>521200000000000</v>
      </c>
      <c r="H326" s="2">
        <v>520600000000000</v>
      </c>
      <c r="I326" s="2">
        <v>526100000000000</v>
      </c>
      <c r="J326" s="2">
        <v>533700000000000</v>
      </c>
      <c r="K326" s="2">
        <v>541300000000000</v>
      </c>
      <c r="L326" s="2">
        <v>541000000000000</v>
      </c>
      <c r="M326" s="2">
        <v>546200000000000</v>
      </c>
      <c r="N326" s="2">
        <v>550500000000000</v>
      </c>
      <c r="O326" s="2">
        <v>553500000000000</v>
      </c>
      <c r="P326" s="2">
        <v>560900000000000</v>
      </c>
      <c r="Q326" s="2">
        <v>566800000000000</v>
      </c>
      <c r="R326" s="2">
        <v>572800000000000</v>
      </c>
      <c r="S326" s="2">
        <v>582900000000000</v>
      </c>
      <c r="T326" s="2">
        <v>589600000000000</v>
      </c>
      <c r="U326" s="2">
        <v>594800000000000</v>
      </c>
      <c r="V326" s="2">
        <v>603300000000000</v>
      </c>
      <c r="W326" s="2">
        <v>610000000000000</v>
      </c>
      <c r="X326" s="2">
        <v>614500000000000</v>
      </c>
      <c r="Y326" s="2">
        <v>617600000000000</v>
      </c>
      <c r="Z326" s="2">
        <v>623400000000000</v>
      </c>
      <c r="AA326" s="2">
        <v>626300000000000</v>
      </c>
      <c r="AB326" s="2">
        <v>627900000000000</v>
      </c>
      <c r="AC326" s="2">
        <v>629700000000000</v>
      </c>
      <c r="AD326" s="2"/>
      <c r="AE326" s="2"/>
      <c r="AF326" s="2"/>
    </row>
    <row r="327" spans="1:32">
      <c r="A327" t="s">
        <v>11089</v>
      </c>
      <c r="B327" t="s">
        <v>19</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s="2"/>
      <c r="AE327" s="2"/>
      <c r="AF327" s="2"/>
    </row>
    <row r="328" spans="1:32">
      <c r="A328" t="s">
        <v>11090</v>
      </c>
      <c r="B328" t="s">
        <v>19</v>
      </c>
      <c r="C328">
        <v>0</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row>
    <row r="329" spans="1:32">
      <c r="A329" t="s">
        <v>11091</v>
      </c>
      <c r="B329" t="s">
        <v>19</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row>
    <row r="330" spans="1:32">
      <c r="A330" t="s">
        <v>11092</v>
      </c>
      <c r="B330" t="s">
        <v>19</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row>
    <row r="331" spans="1:32">
      <c r="A331" t="s">
        <v>11093</v>
      </c>
      <c r="B331" t="s">
        <v>19</v>
      </c>
      <c r="C331" s="2">
        <v>1201000000000</v>
      </c>
      <c r="D331" s="2">
        <v>1258000000000</v>
      </c>
      <c r="E331" s="2">
        <v>1306000000000</v>
      </c>
      <c r="F331" s="2">
        <v>1366000000000</v>
      </c>
      <c r="G331" s="2">
        <v>1422000000000</v>
      </c>
      <c r="H331" s="2">
        <v>1473000000000</v>
      </c>
      <c r="I331" s="2">
        <v>1520000000000</v>
      </c>
      <c r="J331" s="2">
        <v>1562000000000</v>
      </c>
      <c r="K331" s="2">
        <v>1601000000000</v>
      </c>
      <c r="L331" s="2">
        <v>1634000000000</v>
      </c>
      <c r="M331" s="2">
        <v>1661000000000</v>
      </c>
      <c r="N331" s="2">
        <v>1682000000000</v>
      </c>
      <c r="O331" s="2">
        <v>1696000000000</v>
      </c>
      <c r="P331" s="2">
        <v>1706000000000</v>
      </c>
      <c r="Q331" s="2">
        <v>1717000000000</v>
      </c>
      <c r="R331" s="2">
        <v>1728000000000</v>
      </c>
      <c r="S331" s="2">
        <v>1740000000000</v>
      </c>
      <c r="T331" s="2">
        <v>1752000000000</v>
      </c>
      <c r="U331" s="2">
        <v>1762000000000</v>
      </c>
      <c r="V331" s="2">
        <v>1772000000000</v>
      </c>
      <c r="W331" s="2">
        <v>1783000000000</v>
      </c>
      <c r="X331" s="2">
        <v>1794000000000</v>
      </c>
      <c r="Y331" s="2">
        <v>1805000000000</v>
      </c>
      <c r="Z331" s="2">
        <v>1816000000000</v>
      </c>
      <c r="AA331" s="2">
        <v>1826000000000</v>
      </c>
      <c r="AB331" s="2">
        <v>1836000000000</v>
      </c>
      <c r="AC331" s="2">
        <v>1845000000000</v>
      </c>
    </row>
    <row r="332" spans="1:32">
      <c r="A332" t="s">
        <v>11094</v>
      </c>
      <c r="B332" t="s">
        <v>19</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row>
    <row r="333" spans="1:32">
      <c r="A333" t="s">
        <v>11095</v>
      </c>
      <c r="B333" t="s">
        <v>19</v>
      </c>
      <c r="C333" s="2">
        <v>34250000000</v>
      </c>
      <c r="D333" s="2">
        <v>40290000000</v>
      </c>
      <c r="E333" s="2">
        <v>47810000000</v>
      </c>
      <c r="F333" s="2">
        <v>57260000000</v>
      </c>
      <c r="G333" s="2">
        <v>67700000000</v>
      </c>
      <c r="H333" s="2">
        <v>80970000000</v>
      </c>
      <c r="I333" s="2">
        <v>96780000000</v>
      </c>
      <c r="J333" s="2">
        <v>114700000000</v>
      </c>
      <c r="K333" s="2">
        <v>136000000000</v>
      </c>
      <c r="L333" s="2">
        <v>160700000000</v>
      </c>
      <c r="M333" s="2">
        <v>188300000000</v>
      </c>
      <c r="N333" s="2">
        <v>218500000000</v>
      </c>
      <c r="O333" s="2">
        <v>252700000000</v>
      </c>
      <c r="P333" s="2">
        <v>290600000000</v>
      </c>
      <c r="Q333" s="2">
        <v>328300000000</v>
      </c>
      <c r="R333" s="2">
        <v>370500000000</v>
      </c>
      <c r="S333" s="2">
        <v>416700000000</v>
      </c>
      <c r="T333" s="2">
        <v>466700000000</v>
      </c>
      <c r="U333" s="2">
        <v>520300000000</v>
      </c>
      <c r="V333" s="2">
        <v>582700000000</v>
      </c>
      <c r="W333" s="2">
        <v>649500000000</v>
      </c>
      <c r="X333" s="2">
        <v>721300000000</v>
      </c>
      <c r="Y333" s="2">
        <v>798000000000</v>
      </c>
      <c r="Z333" s="2">
        <v>881100000000</v>
      </c>
      <c r="AA333" s="2">
        <v>969500000000</v>
      </c>
      <c r="AB333" s="2">
        <v>1065000000000</v>
      </c>
      <c r="AC333" s="2">
        <v>1177000000000</v>
      </c>
      <c r="AD333" s="2"/>
      <c r="AE333" s="2"/>
      <c r="AF333" s="2"/>
    </row>
    <row r="334" spans="1:32">
      <c r="A334" t="s">
        <v>11096</v>
      </c>
      <c r="B334" t="s">
        <v>19</v>
      </c>
      <c r="C334" s="2">
        <v>122900000000000</v>
      </c>
      <c r="D334" s="2">
        <v>121800000000000</v>
      </c>
      <c r="E334" s="2">
        <v>120400000000000</v>
      </c>
      <c r="F334" s="2">
        <v>120800000000000</v>
      </c>
      <c r="G334" s="2">
        <v>121500000000000</v>
      </c>
      <c r="H334" s="2">
        <v>122400000000000</v>
      </c>
      <c r="I334" s="2">
        <v>123300000000000</v>
      </c>
      <c r="J334" s="2">
        <v>124400000000000</v>
      </c>
      <c r="K334" s="2">
        <v>125700000000000</v>
      </c>
      <c r="L334" s="2">
        <v>127000000000000</v>
      </c>
      <c r="M334" s="2">
        <v>128300000000000</v>
      </c>
      <c r="N334" s="2">
        <v>129700000000000</v>
      </c>
      <c r="O334" s="2">
        <v>131200000000000</v>
      </c>
      <c r="P334" s="2">
        <v>132200000000000</v>
      </c>
      <c r="Q334" s="2">
        <v>132800000000000</v>
      </c>
      <c r="R334" s="2">
        <v>133200000000000</v>
      </c>
      <c r="S334" s="2">
        <v>133700000000000</v>
      </c>
      <c r="T334" s="2">
        <v>134100000000000</v>
      </c>
      <c r="U334" s="2">
        <v>134500000000000</v>
      </c>
      <c r="V334" s="2">
        <v>134900000000000</v>
      </c>
      <c r="W334" s="2">
        <v>135200000000000</v>
      </c>
      <c r="X334" s="2">
        <v>135400000000000</v>
      </c>
      <c r="Y334" s="2">
        <v>135500000000000</v>
      </c>
      <c r="Z334" s="2">
        <v>135500000000000</v>
      </c>
      <c r="AA334" s="2">
        <v>135500000000000</v>
      </c>
      <c r="AB334" s="2">
        <v>135400000000000</v>
      </c>
      <c r="AC334" s="2">
        <v>135200000000000</v>
      </c>
    </row>
    <row r="335" spans="1:32">
      <c r="A335" t="s">
        <v>11097</v>
      </c>
      <c r="B335" t="s">
        <v>19</v>
      </c>
      <c r="C335" s="2">
        <v>203500000000</v>
      </c>
      <c r="D335" s="2">
        <v>212000000000</v>
      </c>
      <c r="E335" s="2">
        <v>219000000000</v>
      </c>
      <c r="F335" s="2">
        <v>228300000000</v>
      </c>
      <c r="G335" s="2">
        <v>236000000000</v>
      </c>
      <c r="H335" s="2">
        <v>243700000000</v>
      </c>
      <c r="I335" s="2">
        <v>251500000000</v>
      </c>
      <c r="J335" s="2">
        <v>257700000000</v>
      </c>
      <c r="K335" s="2">
        <v>264600000000</v>
      </c>
      <c r="L335" s="2">
        <v>270000000000</v>
      </c>
      <c r="M335" s="2">
        <v>274700000000</v>
      </c>
      <c r="N335" s="2">
        <v>278500000000</v>
      </c>
      <c r="O335" s="2">
        <v>281600000000</v>
      </c>
      <c r="P335" s="2">
        <v>284700000000</v>
      </c>
      <c r="Q335" s="2">
        <v>287100000000</v>
      </c>
      <c r="R335" s="2">
        <v>290200000000</v>
      </c>
      <c r="S335" s="2">
        <v>292500000000</v>
      </c>
      <c r="T335" s="2">
        <v>295600000000</v>
      </c>
      <c r="U335" s="2">
        <v>298700000000</v>
      </c>
      <c r="V335" s="2">
        <v>301000000000</v>
      </c>
      <c r="W335" s="2">
        <v>304100000000</v>
      </c>
      <c r="X335" s="2">
        <v>307200000000</v>
      </c>
      <c r="Y335" s="2">
        <v>310300000000</v>
      </c>
      <c r="Z335" s="2">
        <v>313400000000</v>
      </c>
      <c r="AA335" s="2">
        <v>316500000000</v>
      </c>
      <c r="AB335" s="2">
        <v>319600000000</v>
      </c>
      <c r="AC335" s="2">
        <v>322600000000</v>
      </c>
      <c r="AD335" s="2"/>
      <c r="AE335" s="2"/>
      <c r="AF335" s="2"/>
    </row>
    <row r="336" spans="1:32">
      <c r="A336" t="s">
        <v>11098</v>
      </c>
      <c r="B336" t="s">
        <v>19</v>
      </c>
      <c r="C336" s="2">
        <v>157200000000000</v>
      </c>
      <c r="D336" s="2">
        <v>155900000000000</v>
      </c>
      <c r="E336" s="2">
        <v>157000000000000</v>
      </c>
      <c r="F336" s="2">
        <v>159200000000000</v>
      </c>
      <c r="G336" s="2">
        <v>161200000000000</v>
      </c>
      <c r="H336" s="2">
        <v>163300000000000</v>
      </c>
      <c r="I336" s="2">
        <v>165400000000000</v>
      </c>
      <c r="J336" s="2">
        <v>167500000000000</v>
      </c>
      <c r="K336" s="2">
        <v>169900000000000</v>
      </c>
      <c r="L336" s="2">
        <v>172000000000000</v>
      </c>
      <c r="M336" s="2">
        <v>174000000000000</v>
      </c>
      <c r="N336" s="2">
        <v>176200000000000</v>
      </c>
      <c r="O336" s="2">
        <v>178300000000000</v>
      </c>
      <c r="P336" s="2">
        <v>180400000000000</v>
      </c>
      <c r="Q336" s="2">
        <v>182700000000000</v>
      </c>
      <c r="R336" s="2">
        <v>184800000000000</v>
      </c>
      <c r="S336" s="2">
        <v>187100000000000</v>
      </c>
      <c r="T336" s="2">
        <v>189400000000000</v>
      </c>
      <c r="U336" s="2">
        <v>191500000000000</v>
      </c>
      <c r="V336" s="2">
        <v>193500000000000</v>
      </c>
      <c r="W336" s="2">
        <v>195300000000000</v>
      </c>
      <c r="X336" s="2">
        <v>196800000000000</v>
      </c>
      <c r="Y336" s="2">
        <v>198100000000000</v>
      </c>
      <c r="Z336" s="2">
        <v>199200000000000</v>
      </c>
      <c r="AA336" s="2">
        <v>200200000000000</v>
      </c>
      <c r="AB336" s="2">
        <v>201100000000000</v>
      </c>
      <c r="AC336" s="2">
        <v>201800000000000</v>
      </c>
    </row>
    <row r="337" spans="1:32">
      <c r="A337" t="s">
        <v>11099</v>
      </c>
      <c r="B337" t="s">
        <v>19</v>
      </c>
      <c r="C337">
        <v>0</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s="2"/>
      <c r="AE337" s="2"/>
      <c r="AF337" s="2"/>
    </row>
    <row r="338" spans="1:32">
      <c r="A338" t="s">
        <v>11100</v>
      </c>
      <c r="B338" t="s">
        <v>19</v>
      </c>
      <c r="C338" s="2">
        <v>4517000000000</v>
      </c>
      <c r="D338" s="2">
        <v>4341000000000</v>
      </c>
      <c r="E338" s="2">
        <v>3648000000000</v>
      </c>
      <c r="F338" s="2">
        <v>3324000000000</v>
      </c>
      <c r="G338" s="2">
        <v>3203000000000</v>
      </c>
      <c r="H338" s="2">
        <v>3183000000000</v>
      </c>
      <c r="I338" s="2">
        <v>3169000000000</v>
      </c>
      <c r="J338" s="2">
        <v>3195000000000</v>
      </c>
      <c r="K338" s="2">
        <v>3258000000000</v>
      </c>
      <c r="L338" s="2">
        <v>3306000000000</v>
      </c>
      <c r="M338" s="2">
        <v>3341000000000</v>
      </c>
      <c r="N338" s="2">
        <v>3354000000000</v>
      </c>
      <c r="O338" s="2">
        <v>3391000000000</v>
      </c>
      <c r="P338" s="2">
        <v>3458000000000</v>
      </c>
      <c r="Q338" s="2">
        <v>3503000000000</v>
      </c>
      <c r="R338" s="2">
        <v>3546000000000</v>
      </c>
      <c r="S338" s="2">
        <v>3581000000000</v>
      </c>
      <c r="T338" s="2">
        <v>3624000000000</v>
      </c>
      <c r="U338" s="2">
        <v>3674000000000</v>
      </c>
      <c r="V338" s="2">
        <v>3730000000000</v>
      </c>
      <c r="W338" s="2">
        <v>3793000000000</v>
      </c>
      <c r="X338" s="2">
        <v>3852000000000</v>
      </c>
      <c r="Y338" s="2">
        <v>3888000000000</v>
      </c>
      <c r="Z338" s="2">
        <v>3920000000000</v>
      </c>
      <c r="AA338" s="2">
        <v>3966000000000</v>
      </c>
      <c r="AB338" s="2">
        <v>4010000000000</v>
      </c>
      <c r="AC338" s="2">
        <v>4049000000000</v>
      </c>
    </row>
    <row r="339" spans="1:32">
      <c r="A339" t="s">
        <v>11101</v>
      </c>
      <c r="B339" t="s">
        <v>19</v>
      </c>
      <c r="C339">
        <v>0</v>
      </c>
      <c r="D339">
        <v>0</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row>
    <row r="340" spans="1:32">
      <c r="A340" t="s">
        <v>11102</v>
      </c>
      <c r="B340" t="s">
        <v>19</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row>
    <row r="341" spans="1:32">
      <c r="A341" t="s">
        <v>11103</v>
      </c>
      <c r="B341" t="s">
        <v>19</v>
      </c>
      <c r="C341" s="2">
        <v>4105000000000</v>
      </c>
      <c r="D341" s="2">
        <v>4300000000000</v>
      </c>
      <c r="E341" s="2">
        <v>4464000000000</v>
      </c>
      <c r="F341" s="2">
        <v>4671000000000</v>
      </c>
      <c r="G341" s="2">
        <v>4861000000000</v>
      </c>
      <c r="H341" s="2">
        <v>5035000000000</v>
      </c>
      <c r="I341" s="2">
        <v>5196000000000</v>
      </c>
      <c r="J341" s="2">
        <v>5343000000000</v>
      </c>
      <c r="K341" s="2">
        <v>5474000000000</v>
      </c>
      <c r="L341" s="2">
        <v>5588000000000</v>
      </c>
      <c r="M341" s="2">
        <v>5680000000000</v>
      </c>
      <c r="N341" s="2">
        <v>5752000000000</v>
      </c>
      <c r="O341" s="2">
        <v>5798000000000</v>
      </c>
      <c r="P341" s="2">
        <v>5835000000000</v>
      </c>
      <c r="Q341" s="2">
        <v>5872000000000</v>
      </c>
      <c r="R341" s="2">
        <v>5908000000000</v>
      </c>
      <c r="S341" s="2">
        <v>5949000000000</v>
      </c>
      <c r="T341" s="2">
        <v>5989000000000</v>
      </c>
      <c r="U341" s="2">
        <v>6024000000000</v>
      </c>
      <c r="V341" s="2">
        <v>6059000000000</v>
      </c>
      <c r="W341" s="2">
        <v>6096000000000</v>
      </c>
      <c r="X341" s="2">
        <v>6134000000000</v>
      </c>
      <c r="Y341" s="2">
        <v>6171000000000</v>
      </c>
      <c r="Z341" s="2">
        <v>6209000000000</v>
      </c>
      <c r="AA341" s="2">
        <v>6245000000000</v>
      </c>
      <c r="AB341" s="2">
        <v>6279000000000</v>
      </c>
      <c r="AC341" s="2">
        <v>6311000000000</v>
      </c>
    </row>
    <row r="342" spans="1:32">
      <c r="A342" t="s">
        <v>11104</v>
      </c>
      <c r="B342" t="s">
        <v>19</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row>
    <row r="343" spans="1:32">
      <c r="A343" t="s">
        <v>11105</v>
      </c>
      <c r="B343" t="s">
        <v>19</v>
      </c>
      <c r="C343">
        <v>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row>
    <row r="344" spans="1:32">
      <c r="A344" t="s">
        <v>11106</v>
      </c>
      <c r="B344" t="s">
        <v>19</v>
      </c>
      <c r="C344" s="2">
        <v>136700000000000</v>
      </c>
      <c r="D344" s="2">
        <v>139300000000000</v>
      </c>
      <c r="E344" s="2">
        <v>144700000000000</v>
      </c>
      <c r="F344" s="2">
        <v>147900000000000</v>
      </c>
      <c r="G344" s="2">
        <v>148000000000000</v>
      </c>
      <c r="H344" s="2">
        <v>148200000000000</v>
      </c>
      <c r="I344" s="2">
        <v>149400000000000</v>
      </c>
      <c r="J344" s="2">
        <v>150800000000000</v>
      </c>
      <c r="K344" s="2">
        <v>153000000000000</v>
      </c>
      <c r="L344" s="2">
        <v>154000000000000</v>
      </c>
      <c r="M344" s="2">
        <v>156400000000000</v>
      </c>
      <c r="N344" s="2">
        <v>158000000000000</v>
      </c>
      <c r="O344" s="2">
        <v>159900000000000</v>
      </c>
      <c r="P344" s="2">
        <v>162200000000000</v>
      </c>
      <c r="Q344" s="2">
        <v>163900000000000</v>
      </c>
      <c r="R344" s="2">
        <v>165500000000000</v>
      </c>
      <c r="S344" s="2">
        <v>167500000000000</v>
      </c>
      <c r="T344" s="2">
        <v>169100000000000</v>
      </c>
      <c r="U344" s="2">
        <v>170600000000000</v>
      </c>
      <c r="V344" s="2">
        <v>171600000000000</v>
      </c>
      <c r="W344" s="2">
        <v>173000000000000</v>
      </c>
      <c r="X344" s="2">
        <v>173700000000000</v>
      </c>
      <c r="Y344" s="2">
        <v>174700000000000</v>
      </c>
      <c r="Z344" s="2">
        <v>175600000000000</v>
      </c>
      <c r="AA344" s="2">
        <v>176200000000000</v>
      </c>
      <c r="AB344" s="2">
        <v>177300000000000</v>
      </c>
      <c r="AC344" s="2">
        <v>177300000000000</v>
      </c>
      <c r="AD344" s="2"/>
      <c r="AE344" s="2"/>
      <c r="AF344" s="2"/>
    </row>
    <row r="345" spans="1:32">
      <c r="A345" t="s">
        <v>11107</v>
      </c>
      <c r="B345" t="s">
        <v>19</v>
      </c>
      <c r="C345">
        <v>0</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s="2"/>
      <c r="AE345" s="2"/>
      <c r="AF345" s="2"/>
    </row>
    <row r="346" spans="1:32">
      <c r="A346" t="s">
        <v>11108</v>
      </c>
      <c r="B346" t="s">
        <v>19</v>
      </c>
      <c r="C346" s="2">
        <v>83060000000000</v>
      </c>
      <c r="D346" s="2">
        <v>84100000000000</v>
      </c>
      <c r="E346" s="2">
        <v>87230000000000</v>
      </c>
      <c r="F346" s="2">
        <v>89210000000000</v>
      </c>
      <c r="G346" s="2">
        <v>89330000000000</v>
      </c>
      <c r="H346" s="2">
        <v>89410000000000</v>
      </c>
      <c r="I346" s="2">
        <v>89890000000000</v>
      </c>
      <c r="J346" s="2">
        <v>90710000000000</v>
      </c>
      <c r="K346" s="2">
        <v>91110000000000</v>
      </c>
      <c r="L346" s="2">
        <v>90650000000000</v>
      </c>
      <c r="M346" s="2">
        <v>90700000000000</v>
      </c>
      <c r="N346" s="2">
        <v>90330000000000</v>
      </c>
      <c r="O346" s="2">
        <v>90270000000000</v>
      </c>
      <c r="P346" s="2">
        <v>90740000000000</v>
      </c>
      <c r="Q346" s="2">
        <v>91160000000000</v>
      </c>
      <c r="R346" s="2">
        <v>91710000000000</v>
      </c>
      <c r="S346" s="2">
        <v>92380000000000</v>
      </c>
      <c r="T346" s="2">
        <v>92710000000000</v>
      </c>
      <c r="U346" s="2">
        <v>92990000000000</v>
      </c>
      <c r="V346" s="2">
        <v>92930000000000</v>
      </c>
      <c r="W346" s="2">
        <v>93250000000000</v>
      </c>
      <c r="X346" s="2">
        <v>93250000000000</v>
      </c>
      <c r="Y346" s="2">
        <v>93340000000000</v>
      </c>
      <c r="Z346" s="2">
        <v>93510000000000</v>
      </c>
      <c r="AA346" s="2">
        <v>93560000000000</v>
      </c>
      <c r="AB346" s="2">
        <v>93670000000000</v>
      </c>
      <c r="AC346" s="2">
        <v>93250000000000</v>
      </c>
      <c r="AD346" s="2"/>
      <c r="AE346" s="2"/>
      <c r="AF346" s="2"/>
    </row>
    <row r="347" spans="1:32">
      <c r="A347" t="s">
        <v>11109</v>
      </c>
      <c r="B347" t="s">
        <v>19</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s="2"/>
      <c r="AE347" s="2"/>
      <c r="AF347" s="2"/>
    </row>
    <row r="348" spans="1:32">
      <c r="A348" t="s">
        <v>11110</v>
      </c>
      <c r="B348" t="s">
        <v>19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row>
    <row r="349" spans="1:32">
      <c r="A349" t="s">
        <v>11111</v>
      </c>
      <c r="B349" t="s">
        <v>19</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row>
    <row r="350" spans="1:32">
      <c r="A350" t="s">
        <v>11112</v>
      </c>
      <c r="B350" t="s">
        <v>19</v>
      </c>
      <c r="C350">
        <v>0</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row>
    <row r="351" spans="1:32">
      <c r="A351" t="s">
        <v>11113</v>
      </c>
      <c r="B351" t="s">
        <v>19</v>
      </c>
      <c r="C351" s="2">
        <v>7225000000000</v>
      </c>
      <c r="D351" s="2">
        <v>7675000000000</v>
      </c>
      <c r="E351" s="2">
        <v>8299000000000</v>
      </c>
      <c r="F351" s="2">
        <v>8812000000000</v>
      </c>
      <c r="G351" s="2">
        <v>9128000000000</v>
      </c>
      <c r="H351" s="2">
        <v>9428000000000</v>
      </c>
      <c r="I351" s="2">
        <v>9752000000000</v>
      </c>
      <c r="J351" s="2">
        <v>10070000000000</v>
      </c>
      <c r="K351" s="2">
        <v>10360000000000</v>
      </c>
      <c r="L351" s="2">
        <v>10540000000000</v>
      </c>
      <c r="M351" s="2">
        <v>10770000000000</v>
      </c>
      <c r="N351" s="2">
        <v>10900000000000</v>
      </c>
      <c r="O351" s="2">
        <v>11020000000000</v>
      </c>
      <c r="P351" s="2">
        <v>11150000000000</v>
      </c>
      <c r="Q351" s="2">
        <v>11260000000000</v>
      </c>
      <c r="R351" s="2">
        <v>11360000000000</v>
      </c>
      <c r="S351" s="2">
        <v>11500000000000</v>
      </c>
      <c r="T351" s="2">
        <v>11590000000000</v>
      </c>
      <c r="U351" s="2">
        <v>11690000000000</v>
      </c>
      <c r="V351" s="2">
        <v>11760000000000</v>
      </c>
      <c r="W351" s="2">
        <v>11860000000000</v>
      </c>
      <c r="X351" s="2">
        <v>11910000000000</v>
      </c>
      <c r="Y351" s="2">
        <v>11990000000000</v>
      </c>
      <c r="Z351" s="2">
        <v>12060000000000</v>
      </c>
      <c r="AA351" s="2">
        <v>12110000000000</v>
      </c>
      <c r="AB351" s="2">
        <v>12190000000000</v>
      </c>
      <c r="AC351" s="2">
        <v>12210000000000</v>
      </c>
    </row>
    <row r="352" spans="1:32">
      <c r="A352" t="s">
        <v>11114</v>
      </c>
      <c r="B352" t="s">
        <v>19</v>
      </c>
      <c r="C352" s="2">
        <v>43000000000</v>
      </c>
      <c r="D352" s="2">
        <v>90000000000</v>
      </c>
      <c r="E352" s="2">
        <v>93000000000</v>
      </c>
      <c r="F352" s="2">
        <v>95000000000</v>
      </c>
      <c r="G352" s="2">
        <v>96000000000</v>
      </c>
      <c r="H352" s="2">
        <v>96000000000</v>
      </c>
      <c r="I352" s="2">
        <v>97000000000</v>
      </c>
      <c r="J352" s="2">
        <v>98000000000</v>
      </c>
      <c r="K352" s="2">
        <v>99000000000</v>
      </c>
      <c r="L352" s="2">
        <v>99000000000</v>
      </c>
      <c r="M352" s="2">
        <v>100000000000</v>
      </c>
      <c r="N352" s="2">
        <v>100000000000</v>
      </c>
      <c r="O352" s="2">
        <v>101000000000</v>
      </c>
      <c r="P352" s="2">
        <v>102000000000</v>
      </c>
      <c r="Q352" s="2">
        <v>103000000000</v>
      </c>
      <c r="R352" s="2">
        <v>104000000000</v>
      </c>
      <c r="S352" s="2">
        <v>105000000000</v>
      </c>
      <c r="T352" s="2">
        <v>106000000000</v>
      </c>
      <c r="U352" s="2">
        <v>107000000000</v>
      </c>
      <c r="V352" s="2">
        <v>108000000000</v>
      </c>
      <c r="W352" s="2">
        <v>109000000000</v>
      </c>
      <c r="X352" s="2">
        <v>109000000000</v>
      </c>
      <c r="Y352" s="2">
        <v>110000000000</v>
      </c>
      <c r="Z352" s="2">
        <v>111000000000</v>
      </c>
      <c r="AA352" s="2">
        <v>111000000000</v>
      </c>
      <c r="AB352" s="2">
        <v>112000000000</v>
      </c>
      <c r="AC352" s="2">
        <v>112000000000</v>
      </c>
    </row>
    <row r="353" spans="1:32">
      <c r="A353" t="s">
        <v>11115</v>
      </c>
      <c r="B353" t="s">
        <v>19</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s="2"/>
      <c r="AE353" s="2"/>
      <c r="AF353" s="2"/>
    </row>
    <row r="354" spans="1:32">
      <c r="A354" t="s">
        <v>11116</v>
      </c>
      <c r="B354" t="s">
        <v>19</v>
      </c>
      <c r="C354" s="2">
        <v>180600000000000</v>
      </c>
      <c r="D354" s="2">
        <v>187900000000000</v>
      </c>
      <c r="E354" s="2">
        <v>191400000000000</v>
      </c>
      <c r="F354" s="2">
        <v>198300000000000</v>
      </c>
      <c r="G354" s="2">
        <v>205800000000000</v>
      </c>
      <c r="H354" s="2">
        <v>212000000000000</v>
      </c>
      <c r="I354" s="2">
        <v>218100000000000</v>
      </c>
      <c r="J354" s="2">
        <v>224300000000000</v>
      </c>
      <c r="K354" s="2">
        <v>232000000000000</v>
      </c>
      <c r="L354" s="2">
        <v>238300000000000</v>
      </c>
      <c r="M354" s="2">
        <v>245600000000000</v>
      </c>
      <c r="N354" s="2">
        <v>253400000000000</v>
      </c>
      <c r="O354" s="2">
        <v>261700000000000</v>
      </c>
      <c r="P354" s="2">
        <v>269600000000000</v>
      </c>
      <c r="Q354" s="2">
        <v>277100000000000</v>
      </c>
      <c r="R354" s="2">
        <v>284600000000000</v>
      </c>
      <c r="S354" s="2">
        <v>293000000000000</v>
      </c>
      <c r="T354" s="2">
        <v>301600000000000</v>
      </c>
      <c r="U354" s="2">
        <v>310500000000000</v>
      </c>
      <c r="V354" s="2">
        <v>313900000000000</v>
      </c>
      <c r="W354" s="2">
        <v>328500000000000</v>
      </c>
      <c r="X354" s="2">
        <v>337200000000000</v>
      </c>
      <c r="Y354" s="2">
        <v>346800000000000</v>
      </c>
      <c r="Z354" s="2">
        <v>356400000000000</v>
      </c>
      <c r="AA354" s="2">
        <v>366300000000000</v>
      </c>
      <c r="AB354" s="2">
        <v>376500000000000</v>
      </c>
      <c r="AC354" s="2">
        <v>386600000000000</v>
      </c>
    </row>
    <row r="355" spans="1:32">
      <c r="A355" t="s">
        <v>11117</v>
      </c>
      <c r="B355" t="s">
        <v>19</v>
      </c>
      <c r="C355">
        <v>0</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s="2"/>
      <c r="AE355" s="2"/>
      <c r="AF355" s="2"/>
    </row>
    <row r="356" spans="1:32">
      <c r="A356" t="s">
        <v>11118</v>
      </c>
      <c r="B356" t="s">
        <v>19</v>
      </c>
      <c r="C356" s="2">
        <v>15960000000000</v>
      </c>
      <c r="D356" s="2">
        <v>15470000000000</v>
      </c>
      <c r="E356" s="2">
        <v>15420000000000</v>
      </c>
      <c r="F356" s="2">
        <v>15470000000000</v>
      </c>
      <c r="G356" s="2">
        <v>15450000000000</v>
      </c>
      <c r="H356" s="2">
        <v>15240000000000</v>
      </c>
      <c r="I356" s="2">
        <v>14940000000000</v>
      </c>
      <c r="J356" s="2">
        <v>14850000000000</v>
      </c>
      <c r="K356" s="2">
        <v>14320000000000</v>
      </c>
      <c r="L356" s="2">
        <v>13700000000000</v>
      </c>
      <c r="M356" s="2">
        <v>13040000000000</v>
      </c>
      <c r="N356" s="2">
        <v>12470000000000</v>
      </c>
      <c r="O356" s="2">
        <v>12070000000000</v>
      </c>
      <c r="P356" s="2">
        <v>11880000000000</v>
      </c>
      <c r="Q356" s="2">
        <v>11880000000000</v>
      </c>
      <c r="R356" s="2">
        <v>12030000000000</v>
      </c>
      <c r="S356" s="2">
        <v>12110000000000</v>
      </c>
      <c r="T356" s="2">
        <v>12150000000000</v>
      </c>
      <c r="U356" s="2">
        <v>12200000000000</v>
      </c>
      <c r="V356" s="2">
        <v>10470000000000</v>
      </c>
      <c r="W356" s="2">
        <v>12420000000000</v>
      </c>
      <c r="X356" s="2">
        <v>12660000000000</v>
      </c>
      <c r="Y356" s="2">
        <v>12810000000000</v>
      </c>
      <c r="Z356" s="2">
        <v>13150000000000</v>
      </c>
      <c r="AA356" s="2">
        <v>13470000000000</v>
      </c>
      <c r="AB356" s="2">
        <v>13690000000000</v>
      </c>
      <c r="AC356" s="2">
        <v>13880000000000</v>
      </c>
    </row>
    <row r="357" spans="1:32">
      <c r="A357" t="s">
        <v>11119</v>
      </c>
      <c r="B357" t="s">
        <v>19</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s="2"/>
      <c r="AE357" s="2"/>
      <c r="AF357" s="2"/>
    </row>
    <row r="358" spans="1:32">
      <c r="A358" t="s">
        <v>11120</v>
      </c>
      <c r="B358" t="s">
        <v>19</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row>
    <row r="359" spans="1:32">
      <c r="A359" t="s">
        <v>11121</v>
      </c>
      <c r="B359" t="s">
        <v>19</v>
      </c>
      <c r="C359">
        <v>0</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row>
    <row r="360" spans="1:32">
      <c r="A360" t="s">
        <v>11122</v>
      </c>
      <c r="B360" t="s">
        <v>19</v>
      </c>
      <c r="C360">
        <v>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row>
    <row r="361" spans="1:32">
      <c r="A361" t="s">
        <v>11123</v>
      </c>
      <c r="B361" t="s">
        <v>19</v>
      </c>
      <c r="C361" s="2">
        <v>2199000000000</v>
      </c>
      <c r="D361" s="2">
        <v>2377000000000</v>
      </c>
      <c r="E361" s="2">
        <v>2517000000000</v>
      </c>
      <c r="F361" s="2">
        <v>2708000000000</v>
      </c>
      <c r="G361" s="2">
        <v>2908000000000</v>
      </c>
      <c r="H361" s="2">
        <v>3085000000000</v>
      </c>
      <c r="I361" s="2">
        <v>3254000000000</v>
      </c>
      <c r="J361" s="2">
        <v>3412000000000</v>
      </c>
      <c r="K361" s="2">
        <v>3564000000000</v>
      </c>
      <c r="L361" s="2">
        <v>3684000000000</v>
      </c>
      <c r="M361" s="2">
        <v>3800000000000</v>
      </c>
      <c r="N361" s="2">
        <v>3911000000000</v>
      </c>
      <c r="O361" s="2">
        <v>4021000000000</v>
      </c>
      <c r="P361" s="2">
        <v>4127000000000</v>
      </c>
      <c r="Q361" s="2">
        <v>4233000000000</v>
      </c>
      <c r="R361" s="2">
        <v>4347000000000</v>
      </c>
      <c r="S361" s="2">
        <v>4469000000000</v>
      </c>
      <c r="T361" s="2">
        <v>4595000000000</v>
      </c>
      <c r="U361" s="2">
        <v>4726000000000</v>
      </c>
      <c r="V361" s="2">
        <v>4854000000000</v>
      </c>
      <c r="W361" s="2">
        <v>4990000000000</v>
      </c>
      <c r="X361" s="2">
        <v>5124000000000</v>
      </c>
      <c r="Y361" s="2">
        <v>5271000000000</v>
      </c>
      <c r="Z361" s="2">
        <v>5424000000000</v>
      </c>
      <c r="AA361" s="2">
        <v>5579000000000</v>
      </c>
      <c r="AB361" s="2">
        <v>5736000000000</v>
      </c>
      <c r="AC361" s="2">
        <v>5893000000000</v>
      </c>
    </row>
    <row r="362" spans="1:32">
      <c r="A362" t="s">
        <v>11124</v>
      </c>
      <c r="B362" t="s">
        <v>19</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row>
    <row r="363" spans="1:32">
      <c r="A363" t="s">
        <v>11125</v>
      </c>
      <c r="B363" t="s">
        <v>19</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row>
    <row r="364" spans="1:32">
      <c r="A364" t="s">
        <v>11126</v>
      </c>
      <c r="B364" t="s">
        <v>19</v>
      </c>
      <c r="C364" s="2">
        <v>33460000000000</v>
      </c>
      <c r="D364" s="2">
        <v>33580000000000</v>
      </c>
      <c r="E364" s="2">
        <v>33290000000000</v>
      </c>
      <c r="F364" s="2">
        <v>33700000000000</v>
      </c>
      <c r="G364" s="2">
        <v>34390000000000</v>
      </c>
      <c r="H364" s="2">
        <v>34920000000000</v>
      </c>
      <c r="I364" s="2">
        <v>35450000000000</v>
      </c>
      <c r="J364" s="2">
        <v>35860000000000</v>
      </c>
      <c r="K364" s="2">
        <v>36440000000000</v>
      </c>
      <c r="L364" s="2">
        <v>36750000000000</v>
      </c>
      <c r="M364" s="2">
        <v>37170000000000</v>
      </c>
      <c r="N364" s="2">
        <v>37670000000000</v>
      </c>
      <c r="O364" s="2">
        <v>38150000000000</v>
      </c>
      <c r="P364" s="2">
        <v>38590000000000</v>
      </c>
      <c r="Q364" s="2">
        <v>38890000000000</v>
      </c>
      <c r="R364" s="2">
        <v>39190000000000</v>
      </c>
      <c r="S364" s="2">
        <v>39560000000000</v>
      </c>
      <c r="T364" s="2">
        <v>39900000000000</v>
      </c>
      <c r="U364" s="2">
        <v>40220000000000</v>
      </c>
      <c r="V364" s="2">
        <v>40490000000000</v>
      </c>
      <c r="W364" s="2">
        <v>40750000000000</v>
      </c>
      <c r="X364" s="2">
        <v>40920000000000</v>
      </c>
      <c r="Y364" s="2">
        <v>41150000000000</v>
      </c>
      <c r="Z364" s="2">
        <v>41390000000000</v>
      </c>
      <c r="AA364" s="2">
        <v>41550000000000</v>
      </c>
      <c r="AB364" s="2">
        <v>41730000000000</v>
      </c>
      <c r="AC364" s="2">
        <v>41850000000000</v>
      </c>
      <c r="AD364" s="2"/>
      <c r="AE364" s="2"/>
      <c r="AF364" s="2"/>
    </row>
    <row r="365" spans="1:32">
      <c r="A365" t="s">
        <v>11127</v>
      </c>
      <c r="B365" t="s">
        <v>19</v>
      </c>
      <c r="C365">
        <v>0</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s="2"/>
      <c r="AE365" s="2"/>
      <c r="AF365" s="2"/>
    </row>
    <row r="366" spans="1:32">
      <c r="A366" t="s">
        <v>11128</v>
      </c>
      <c r="B366" t="s">
        <v>19</v>
      </c>
      <c r="C366" s="2">
        <v>26820000000000</v>
      </c>
      <c r="D366" s="2">
        <v>26600000000000</v>
      </c>
      <c r="E366" s="2">
        <v>26370000000000</v>
      </c>
      <c r="F366" s="2">
        <v>26630000000000</v>
      </c>
      <c r="G366" s="2">
        <v>27080000000000</v>
      </c>
      <c r="H366" s="2">
        <v>27320000000000</v>
      </c>
      <c r="I366" s="2">
        <v>27490000000000</v>
      </c>
      <c r="J366" s="2">
        <v>27600000000000</v>
      </c>
      <c r="K366" s="2">
        <v>27530000000000</v>
      </c>
      <c r="L366" s="2">
        <v>27140000000000</v>
      </c>
      <c r="M366" s="2">
        <v>26730000000000</v>
      </c>
      <c r="N366" s="2">
        <v>26410000000000</v>
      </c>
      <c r="O366" s="2">
        <v>26170000000000</v>
      </c>
      <c r="P366" s="2">
        <v>26070000000000</v>
      </c>
      <c r="Q366" s="2">
        <v>26020000000000</v>
      </c>
      <c r="R366" s="2">
        <v>26080000000000</v>
      </c>
      <c r="S366" s="2">
        <v>26150000000000</v>
      </c>
      <c r="T366" s="2">
        <v>26170000000000</v>
      </c>
      <c r="U366" s="2">
        <v>26160000000000</v>
      </c>
      <c r="V366" s="2">
        <v>26120000000000</v>
      </c>
      <c r="W366" s="2">
        <v>26140000000000</v>
      </c>
      <c r="X366" s="2">
        <v>26150000000000</v>
      </c>
      <c r="Y366" s="2">
        <v>26140000000000</v>
      </c>
      <c r="Z366" s="2">
        <v>26220000000000</v>
      </c>
      <c r="AA366" s="2">
        <v>26240000000000</v>
      </c>
      <c r="AB366" s="2">
        <v>26230000000000</v>
      </c>
      <c r="AC366" s="2">
        <v>26160000000000</v>
      </c>
    </row>
    <row r="367" spans="1:32">
      <c r="A367" t="s">
        <v>11129</v>
      </c>
      <c r="B367" t="s">
        <v>19</v>
      </c>
      <c r="C367">
        <v>0</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row>
    <row r="368" spans="1:32">
      <c r="A368" t="s">
        <v>11130</v>
      </c>
      <c r="B368" t="s">
        <v>19</v>
      </c>
      <c r="C368">
        <v>0</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row>
    <row r="369" spans="1:32">
      <c r="A369" t="s">
        <v>11131</v>
      </c>
      <c r="B369" t="s">
        <v>19</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row>
    <row r="370" spans="1:32">
      <c r="A370" t="s">
        <v>11132</v>
      </c>
      <c r="B370" t="s">
        <v>19</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row>
    <row r="371" spans="1:32">
      <c r="A371" t="s">
        <v>11133</v>
      </c>
      <c r="B371" t="s">
        <v>19</v>
      </c>
      <c r="C371" s="2">
        <v>2391000000000</v>
      </c>
      <c r="D371" s="2">
        <v>2507000000000</v>
      </c>
      <c r="E371" s="2">
        <v>2588000000000</v>
      </c>
      <c r="F371" s="2">
        <v>2719000000000</v>
      </c>
      <c r="G371" s="2">
        <v>2870000000000</v>
      </c>
      <c r="H371" s="2">
        <v>3002000000000</v>
      </c>
      <c r="I371" s="2">
        <v>3123000000000</v>
      </c>
      <c r="J371" s="2">
        <v>3222000000000</v>
      </c>
      <c r="K371" s="2">
        <v>3312000000000</v>
      </c>
      <c r="L371" s="2">
        <v>3361000000000</v>
      </c>
      <c r="M371" s="2">
        <v>3404000000000</v>
      </c>
      <c r="N371" s="2">
        <v>3441000000000</v>
      </c>
      <c r="O371" s="2">
        <v>3467000000000</v>
      </c>
      <c r="P371" s="2">
        <v>3490000000000</v>
      </c>
      <c r="Q371" s="2">
        <v>3509000000000</v>
      </c>
      <c r="R371" s="2">
        <v>3533000000000</v>
      </c>
      <c r="S371" s="2">
        <v>3562000000000</v>
      </c>
      <c r="T371" s="2">
        <v>3588000000000</v>
      </c>
      <c r="U371" s="2">
        <v>3612000000000</v>
      </c>
      <c r="V371" s="2">
        <v>3631000000000</v>
      </c>
      <c r="W371" s="2">
        <v>3653000000000</v>
      </c>
      <c r="X371" s="2">
        <v>3670000000000</v>
      </c>
      <c r="Y371" s="2">
        <v>3691000000000</v>
      </c>
      <c r="Z371" s="2">
        <v>3717000000000</v>
      </c>
      <c r="AA371" s="2">
        <v>3734000000000</v>
      </c>
      <c r="AB371" s="2">
        <v>3752000000000</v>
      </c>
      <c r="AC371" s="2">
        <v>3764000000000</v>
      </c>
    </row>
    <row r="372" spans="1:32">
      <c r="A372" t="s">
        <v>11134</v>
      </c>
      <c r="B372" t="s">
        <v>19</v>
      </c>
      <c r="C372" s="2">
        <v>45000000000</v>
      </c>
      <c r="D372" s="2">
        <v>98000000000</v>
      </c>
      <c r="E372" s="2">
        <v>98000000000</v>
      </c>
      <c r="F372" s="2">
        <v>99000000000</v>
      </c>
      <c r="G372" s="2">
        <v>101000000000</v>
      </c>
      <c r="H372" s="2">
        <v>102000000000</v>
      </c>
      <c r="I372" s="2">
        <v>104000000000</v>
      </c>
      <c r="J372" s="2">
        <v>104000000000</v>
      </c>
      <c r="K372" s="2">
        <v>105000000000</v>
      </c>
      <c r="L372" s="2">
        <v>105000000000</v>
      </c>
      <c r="M372" s="2">
        <v>106000000000</v>
      </c>
      <c r="N372" s="2">
        <v>106000000000</v>
      </c>
      <c r="O372" s="2">
        <v>107000000000</v>
      </c>
      <c r="P372" s="2">
        <v>107000000000</v>
      </c>
      <c r="Q372" s="2">
        <v>108000000000</v>
      </c>
      <c r="R372" s="2">
        <v>108000000000</v>
      </c>
      <c r="S372" s="2">
        <v>109000000000</v>
      </c>
      <c r="T372" s="2">
        <v>110000000000</v>
      </c>
      <c r="U372" s="2">
        <v>111000000000</v>
      </c>
      <c r="V372" s="2">
        <v>111000000000</v>
      </c>
      <c r="W372" s="2">
        <v>112000000000</v>
      </c>
      <c r="X372" s="2">
        <v>112000000000</v>
      </c>
      <c r="Y372" s="2">
        <v>113000000000</v>
      </c>
      <c r="Z372" s="2">
        <v>114000000000</v>
      </c>
      <c r="AA372" s="2">
        <v>114000000000</v>
      </c>
      <c r="AB372" s="2">
        <v>115000000000</v>
      </c>
      <c r="AC372" s="2">
        <v>115000000000</v>
      </c>
    </row>
    <row r="373" spans="1:32">
      <c r="A373" t="s">
        <v>11135</v>
      </c>
      <c r="B373" t="s">
        <v>19</v>
      </c>
      <c r="C373">
        <v>0</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row>
    <row r="374" spans="1:32">
      <c r="A374" t="s">
        <v>11136</v>
      </c>
      <c r="B374" t="s">
        <v>19</v>
      </c>
      <c r="C374" s="2">
        <v>80730000000000</v>
      </c>
      <c r="D374" s="2">
        <v>81820000000000</v>
      </c>
      <c r="E374" s="2">
        <v>83460000000000</v>
      </c>
      <c r="F374" s="2">
        <v>86570000000000</v>
      </c>
      <c r="G374" s="2">
        <v>88350000000000</v>
      </c>
      <c r="H374" s="2">
        <v>89890000000000</v>
      </c>
      <c r="I374" s="2">
        <v>91780000000000</v>
      </c>
      <c r="J374" s="2">
        <v>93300000000000</v>
      </c>
      <c r="K374" s="2">
        <v>95000000000000</v>
      </c>
      <c r="L374" s="2">
        <v>95780000000000</v>
      </c>
      <c r="M374" s="2">
        <v>97190000000000</v>
      </c>
      <c r="N374" s="2">
        <v>98430000000000</v>
      </c>
      <c r="O374" s="2">
        <v>99700000000000</v>
      </c>
      <c r="P374" s="2">
        <v>100900000000000</v>
      </c>
      <c r="Q374" s="2">
        <v>101500000000000</v>
      </c>
      <c r="R374" s="2">
        <v>101900000000000</v>
      </c>
      <c r="S374" s="2">
        <v>102600000000000</v>
      </c>
      <c r="T374" s="2">
        <v>103100000000000</v>
      </c>
      <c r="U374" s="2">
        <v>103600000000000</v>
      </c>
      <c r="V374" s="2">
        <v>104000000000000</v>
      </c>
      <c r="W374" s="2">
        <v>104400000000000</v>
      </c>
      <c r="X374" s="2">
        <v>104600000000000</v>
      </c>
      <c r="Y374" s="2">
        <v>105100000000000</v>
      </c>
      <c r="Z374" s="2">
        <v>105600000000000</v>
      </c>
      <c r="AA374" s="2">
        <v>105800000000000</v>
      </c>
      <c r="AB374" s="2">
        <v>106300000000000</v>
      </c>
      <c r="AC374" s="2">
        <v>106500000000000</v>
      </c>
    </row>
    <row r="375" spans="1:32">
      <c r="A375" t="s">
        <v>11137</v>
      </c>
      <c r="B375" t="s">
        <v>19</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s="2"/>
      <c r="AE375" s="2"/>
      <c r="AF375" s="2"/>
    </row>
    <row r="376" spans="1:32">
      <c r="A376" t="s">
        <v>11138</v>
      </c>
      <c r="B376" t="s">
        <v>19</v>
      </c>
      <c r="C376" s="2">
        <v>31130000000000</v>
      </c>
      <c r="D376" s="2">
        <v>30870000000000</v>
      </c>
      <c r="E376" s="2">
        <v>31240000000000</v>
      </c>
      <c r="F376" s="2">
        <v>32250000000000</v>
      </c>
      <c r="G376" s="2">
        <v>32770000000000</v>
      </c>
      <c r="H376" s="2">
        <v>33150000000000</v>
      </c>
      <c r="I376" s="2">
        <v>33600000000000</v>
      </c>
      <c r="J376" s="2">
        <v>34030000000000</v>
      </c>
      <c r="K376" s="2">
        <v>34130000000000</v>
      </c>
      <c r="L376" s="2">
        <v>33900000000000</v>
      </c>
      <c r="M376" s="2">
        <v>33770000000000</v>
      </c>
      <c r="N376" s="2">
        <v>33630000000000</v>
      </c>
      <c r="O376" s="2">
        <v>33580000000000</v>
      </c>
      <c r="P376" s="2">
        <v>33620000000000</v>
      </c>
      <c r="Q376" s="2">
        <v>33620000000000</v>
      </c>
      <c r="R376" s="2">
        <v>33670000000000</v>
      </c>
      <c r="S376" s="2">
        <v>33710000000000</v>
      </c>
      <c r="T376" s="2">
        <v>33680000000000</v>
      </c>
      <c r="U376" s="2">
        <v>33620000000000</v>
      </c>
      <c r="V376" s="2">
        <v>33500000000000</v>
      </c>
      <c r="W376" s="2">
        <v>33480000000000</v>
      </c>
      <c r="X376" s="2">
        <v>33430000000000</v>
      </c>
      <c r="Y376" s="2">
        <v>33390000000000</v>
      </c>
      <c r="Z376" s="2">
        <v>33470000000000</v>
      </c>
      <c r="AA376" s="2">
        <v>33430000000000</v>
      </c>
      <c r="AB376" s="2">
        <v>33400000000000</v>
      </c>
      <c r="AC376" s="2">
        <v>33300000000000</v>
      </c>
    </row>
    <row r="377" spans="1:32">
      <c r="A377" t="s">
        <v>11139</v>
      </c>
      <c r="B377" t="s">
        <v>19</v>
      </c>
      <c r="C377">
        <v>0</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s="2"/>
      <c r="AE377" s="2"/>
      <c r="AF377" s="2"/>
    </row>
    <row r="378" spans="1:32">
      <c r="A378" t="s">
        <v>11140</v>
      </c>
      <c r="B378" t="s">
        <v>19</v>
      </c>
      <c r="C378" s="2">
        <v>864000000000</v>
      </c>
      <c r="D378" s="2">
        <v>875000000000</v>
      </c>
      <c r="E378" s="2">
        <v>895000000000</v>
      </c>
      <c r="F378" s="2">
        <v>932000000000</v>
      </c>
      <c r="G378" s="2">
        <v>955000000000</v>
      </c>
      <c r="H378" s="2">
        <v>974000000000</v>
      </c>
      <c r="I378" s="2">
        <v>997000000000</v>
      </c>
      <c r="J378" s="2">
        <v>1014000000000</v>
      </c>
      <c r="K378" s="2">
        <v>1030000000000</v>
      </c>
      <c r="L378" s="2">
        <v>1036000000000</v>
      </c>
      <c r="M378" s="2">
        <v>1047000000000</v>
      </c>
      <c r="N378" s="2">
        <v>1055000000000</v>
      </c>
      <c r="O378" s="2">
        <v>1062000000000</v>
      </c>
      <c r="P378" s="2">
        <v>1070000000000</v>
      </c>
      <c r="Q378" s="2">
        <v>1072000000000</v>
      </c>
      <c r="R378" s="2">
        <v>1073000000000</v>
      </c>
      <c r="S378" s="2">
        <v>1076000000000</v>
      </c>
      <c r="T378" s="2">
        <v>1077000000000</v>
      </c>
      <c r="U378" s="2">
        <v>1078000000000</v>
      </c>
      <c r="V378" s="2">
        <v>1077000000000</v>
      </c>
      <c r="W378" s="2">
        <v>1076000000000</v>
      </c>
      <c r="X378" s="2">
        <v>1074000000000</v>
      </c>
      <c r="Y378" s="2">
        <v>1074000000000</v>
      </c>
      <c r="Z378" s="2">
        <v>1075000000000</v>
      </c>
      <c r="AA378" s="2">
        <v>1074000000000</v>
      </c>
      <c r="AB378" s="2">
        <v>1074000000000</v>
      </c>
      <c r="AC378" s="2">
        <v>1072000000000</v>
      </c>
    </row>
    <row r="379" spans="1:32">
      <c r="A379" t="s">
        <v>11141</v>
      </c>
      <c r="B379" t="s">
        <v>19</v>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row>
    <row r="380" spans="1:32">
      <c r="A380" t="s">
        <v>11142</v>
      </c>
      <c r="B380" t="s">
        <v>19</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row>
    <row r="381" spans="1:32">
      <c r="A381" t="s">
        <v>11143</v>
      </c>
      <c r="B381" t="s">
        <v>19</v>
      </c>
      <c r="C381">
        <v>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row>
    <row r="382" spans="1:32">
      <c r="A382" t="s">
        <v>11144</v>
      </c>
      <c r="B382" t="s">
        <v>19</v>
      </c>
      <c r="C382" s="2">
        <v>38000000000</v>
      </c>
      <c r="D382" s="2">
        <v>91000000000</v>
      </c>
      <c r="E382" s="2">
        <v>93000000000</v>
      </c>
      <c r="F382" s="2">
        <v>97000000000</v>
      </c>
      <c r="G382" s="2">
        <v>99000000000</v>
      </c>
      <c r="H382" s="2">
        <v>101000000000</v>
      </c>
      <c r="I382" s="2">
        <v>103000000000</v>
      </c>
      <c r="J382" s="2">
        <v>105000000000</v>
      </c>
      <c r="K382" s="2">
        <v>107000000000</v>
      </c>
      <c r="L382" s="2">
        <v>108000000000</v>
      </c>
      <c r="M382" s="2">
        <v>109000000000</v>
      </c>
      <c r="N382" s="2">
        <v>110000000000</v>
      </c>
      <c r="O382" s="2">
        <v>112000000000</v>
      </c>
      <c r="P382" s="2">
        <v>113000000000</v>
      </c>
      <c r="Q382" s="2">
        <v>114000000000</v>
      </c>
      <c r="R382" s="2">
        <v>114000000000</v>
      </c>
      <c r="S382" s="2">
        <v>115000000000</v>
      </c>
      <c r="T382" s="2">
        <v>116000000000</v>
      </c>
      <c r="U382" s="2">
        <v>117000000000</v>
      </c>
      <c r="V382" s="2">
        <v>117000000000</v>
      </c>
      <c r="W382" s="2">
        <v>118000000000</v>
      </c>
      <c r="X382" s="2">
        <v>118000000000</v>
      </c>
      <c r="Y382" s="2">
        <v>119000000000</v>
      </c>
      <c r="Z382" s="2">
        <v>120000000000</v>
      </c>
      <c r="AA382" s="2">
        <v>121000000000</v>
      </c>
      <c r="AB382" s="2">
        <v>122000000000</v>
      </c>
      <c r="AC382" s="2">
        <v>122000000000</v>
      </c>
    </row>
    <row r="383" spans="1:32">
      <c r="A383" t="s">
        <v>11145</v>
      </c>
      <c r="B383" t="s">
        <v>19</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row>
    <row r="384" spans="1:32">
      <c r="A384" t="s">
        <v>11146</v>
      </c>
      <c r="B384" t="s">
        <v>19</v>
      </c>
      <c r="C384" s="2">
        <v>138500000000000</v>
      </c>
      <c r="D384" s="2">
        <v>147200000000000</v>
      </c>
      <c r="E384" s="2">
        <v>157000000000000</v>
      </c>
      <c r="F384" s="2">
        <v>159900000000000</v>
      </c>
      <c r="G384" s="2">
        <v>163300000000000</v>
      </c>
      <c r="H384" s="2">
        <v>166500000000000</v>
      </c>
      <c r="I384" s="2">
        <v>168700000000000</v>
      </c>
      <c r="J384" s="2">
        <v>169400000000000</v>
      </c>
      <c r="K384" s="2">
        <v>171900000000000</v>
      </c>
      <c r="L384" s="2">
        <v>174800000000000</v>
      </c>
      <c r="M384" s="2">
        <v>180000000000000</v>
      </c>
      <c r="N384" s="2">
        <v>183900000000000</v>
      </c>
      <c r="O384" s="2">
        <v>186700000000000</v>
      </c>
      <c r="P384" s="2">
        <v>189500000000000</v>
      </c>
      <c r="Q384" s="2">
        <v>192300000000000</v>
      </c>
      <c r="R384" s="2">
        <v>195100000000000</v>
      </c>
      <c r="S384" s="2">
        <v>197800000000000</v>
      </c>
      <c r="T384" s="2">
        <v>200200000000000</v>
      </c>
      <c r="U384" s="2">
        <v>202700000000000</v>
      </c>
      <c r="V384" s="2">
        <v>204800000000000</v>
      </c>
      <c r="W384" s="2">
        <v>206900000000000</v>
      </c>
      <c r="X384" s="2">
        <v>209100000000000</v>
      </c>
      <c r="Y384" s="2">
        <v>211300000000000</v>
      </c>
      <c r="Z384" s="2">
        <v>213300000000000</v>
      </c>
      <c r="AA384" s="2">
        <v>215300000000000</v>
      </c>
      <c r="AB384" s="2">
        <v>217100000000000</v>
      </c>
      <c r="AC384" s="2">
        <v>218300000000000</v>
      </c>
      <c r="AD384" s="2"/>
      <c r="AE384" s="2"/>
      <c r="AF384" s="2"/>
    </row>
    <row r="385" spans="1:32">
      <c r="A385" t="s">
        <v>11147</v>
      </c>
      <c r="B385" t="s">
        <v>19</v>
      </c>
      <c r="C385">
        <v>0</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s="2"/>
      <c r="AE385" s="2"/>
      <c r="AF385" s="2"/>
    </row>
    <row r="386" spans="1:32">
      <c r="A386" t="s">
        <v>11148</v>
      </c>
      <c r="B386" t="s">
        <v>19</v>
      </c>
      <c r="C386" s="2">
        <v>72480000000000</v>
      </c>
      <c r="D386" s="2">
        <v>75520000000000</v>
      </c>
      <c r="E386" s="2">
        <v>79990000000000</v>
      </c>
      <c r="F386" s="2">
        <v>81120000000000</v>
      </c>
      <c r="G386" s="2">
        <v>82410000000000</v>
      </c>
      <c r="H386" s="2">
        <v>83490000000000</v>
      </c>
      <c r="I386" s="2">
        <v>83900000000000</v>
      </c>
      <c r="J386" s="2">
        <v>83760000000000</v>
      </c>
      <c r="K386" s="2">
        <v>83490000000000</v>
      </c>
      <c r="L386" s="2">
        <v>83150000000000</v>
      </c>
      <c r="M386" s="2">
        <v>83620000000000</v>
      </c>
      <c r="N386" s="2">
        <v>83590000000000</v>
      </c>
      <c r="O386" s="2">
        <v>83360000000000</v>
      </c>
      <c r="P386" s="2">
        <v>83510000000000</v>
      </c>
      <c r="Q386" s="2">
        <v>84080000000000</v>
      </c>
      <c r="R386" s="2">
        <v>84950000000000</v>
      </c>
      <c r="S386" s="2">
        <v>85660000000000</v>
      </c>
      <c r="T386" s="2">
        <v>86140000000000</v>
      </c>
      <c r="U386" s="2">
        <v>86610000000000</v>
      </c>
      <c r="V386" s="2">
        <v>86880000000000</v>
      </c>
      <c r="W386" s="2">
        <v>87420000000000</v>
      </c>
      <c r="X386" s="2">
        <v>88120000000000</v>
      </c>
      <c r="Y386" s="2">
        <v>88660000000000</v>
      </c>
      <c r="Z386" s="2">
        <v>89380000000000</v>
      </c>
      <c r="AA386" s="2">
        <v>90060000000000</v>
      </c>
      <c r="AB386" s="2">
        <v>90530000000000</v>
      </c>
      <c r="AC386" s="2">
        <v>90700000000000</v>
      </c>
    </row>
    <row r="387" spans="1:32">
      <c r="A387" t="s">
        <v>11149</v>
      </c>
      <c r="B387" t="s">
        <v>19</v>
      </c>
      <c r="C387">
        <v>0</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s="2"/>
      <c r="AE387" s="2"/>
      <c r="AF387" s="2"/>
    </row>
    <row r="388" spans="1:32">
      <c r="A388" t="s">
        <v>11150</v>
      </c>
      <c r="B388" t="s">
        <v>19</v>
      </c>
      <c r="C388" s="2">
        <v>1432000000000</v>
      </c>
      <c r="D388" s="2">
        <v>1521000000000</v>
      </c>
      <c r="E388" s="2">
        <v>1624000000000</v>
      </c>
      <c r="F388" s="2">
        <v>1661000000000</v>
      </c>
      <c r="G388" s="2">
        <v>1702000000000</v>
      </c>
      <c r="H388" s="2">
        <v>1739000000000</v>
      </c>
      <c r="I388" s="2">
        <v>1764000000000</v>
      </c>
      <c r="J388" s="2">
        <v>1772000000000</v>
      </c>
      <c r="K388" s="2">
        <v>1790000000000</v>
      </c>
      <c r="L388" s="2">
        <v>1810000000000</v>
      </c>
      <c r="M388" s="2">
        <v>1851000000000</v>
      </c>
      <c r="N388" s="2">
        <v>1877000000000</v>
      </c>
      <c r="O388" s="2">
        <v>1893000000000</v>
      </c>
      <c r="P388" s="2">
        <v>1910000000000</v>
      </c>
      <c r="Q388" s="2">
        <v>1932000000000</v>
      </c>
      <c r="R388" s="2">
        <v>1954000000000</v>
      </c>
      <c r="S388" s="2">
        <v>1976000000000</v>
      </c>
      <c r="T388" s="2">
        <v>1994000000000</v>
      </c>
      <c r="U388" s="2">
        <v>2012000000000</v>
      </c>
      <c r="V388" s="2">
        <v>2026000000000</v>
      </c>
      <c r="W388" s="2">
        <v>2042000000000</v>
      </c>
      <c r="X388" s="2">
        <v>2060000000000</v>
      </c>
      <c r="Y388" s="2">
        <v>2077000000000</v>
      </c>
      <c r="Z388" s="2">
        <v>2094000000000</v>
      </c>
      <c r="AA388" s="2">
        <v>2110000000000</v>
      </c>
      <c r="AB388" s="2">
        <v>2124000000000</v>
      </c>
      <c r="AC388" s="2">
        <v>2131000000000</v>
      </c>
    </row>
    <row r="389" spans="1:32">
      <c r="A389" t="s">
        <v>11151</v>
      </c>
      <c r="B389" t="s">
        <v>19</v>
      </c>
      <c r="C389">
        <v>0</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row>
    <row r="390" spans="1:32">
      <c r="A390" t="s">
        <v>11152</v>
      </c>
      <c r="B390" t="s">
        <v>19</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row>
    <row r="391" spans="1:32">
      <c r="A391" t="s">
        <v>11153</v>
      </c>
      <c r="B391" t="s">
        <v>19</v>
      </c>
      <c r="C391" s="2">
        <v>7283000000000</v>
      </c>
      <c r="D391" s="2">
        <v>8076000000000</v>
      </c>
      <c r="E391" s="2">
        <v>8976000000000</v>
      </c>
      <c r="F391" s="2">
        <v>9499000000000</v>
      </c>
      <c r="G391" s="2">
        <v>10040000000000</v>
      </c>
      <c r="H391" s="2">
        <v>10560000000000</v>
      </c>
      <c r="I391" s="2">
        <v>10980000000000</v>
      </c>
      <c r="J391" s="2">
        <v>11270000000000</v>
      </c>
      <c r="K391" s="2">
        <v>11590000000000</v>
      </c>
      <c r="L391" s="2">
        <v>11890000000000</v>
      </c>
      <c r="M391" s="2">
        <v>12310000000000</v>
      </c>
      <c r="N391" s="2">
        <v>12580000000000</v>
      </c>
      <c r="O391" s="2">
        <v>12740000000000</v>
      </c>
      <c r="P391" s="2">
        <v>12900000000000</v>
      </c>
      <c r="Q391" s="2">
        <v>13080000000000</v>
      </c>
      <c r="R391" s="2">
        <v>13270000000000</v>
      </c>
      <c r="S391" s="2">
        <v>13460000000000</v>
      </c>
      <c r="T391" s="2">
        <v>13630000000000</v>
      </c>
      <c r="U391" s="2">
        <v>13800000000000</v>
      </c>
      <c r="V391" s="2">
        <v>13940000000000</v>
      </c>
      <c r="W391" s="2">
        <v>14090000000000</v>
      </c>
      <c r="X391" s="2">
        <v>14260000000000</v>
      </c>
      <c r="Y391" s="2">
        <v>14430000000000</v>
      </c>
      <c r="Z391" s="2">
        <v>14600000000000</v>
      </c>
      <c r="AA391" s="2">
        <v>14760000000000</v>
      </c>
      <c r="AB391" s="2">
        <v>14910000000000</v>
      </c>
      <c r="AC391" s="2">
        <v>15010000000000</v>
      </c>
    </row>
    <row r="392" spans="1:32">
      <c r="A392" t="s">
        <v>11154</v>
      </c>
      <c r="B392" t="s">
        <v>19</v>
      </c>
      <c r="C392">
        <v>0</v>
      </c>
      <c r="D392">
        <v>0</v>
      </c>
      <c r="E392">
        <v>0</v>
      </c>
      <c r="F392">
        <v>0</v>
      </c>
      <c r="G392">
        <v>0</v>
      </c>
      <c r="H392">
        <v>0</v>
      </c>
      <c r="I392">
        <v>0</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row>
    <row r="393" spans="1:32">
      <c r="A393" t="s">
        <v>11155</v>
      </c>
      <c r="B393" t="s">
        <v>19</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row>
    <row r="394" spans="1:32">
      <c r="A394" t="s">
        <v>11156</v>
      </c>
      <c r="B394" t="s">
        <v>19</v>
      </c>
      <c r="C394" s="2">
        <v>75170000000000</v>
      </c>
      <c r="D394" s="2">
        <v>79880000000000</v>
      </c>
      <c r="E394" s="2">
        <v>85210000000000</v>
      </c>
      <c r="F394" s="2">
        <v>86790000000000</v>
      </c>
      <c r="G394" s="2">
        <v>88620000000000</v>
      </c>
      <c r="H394" s="2">
        <v>90350000000000</v>
      </c>
      <c r="I394" s="2">
        <v>91560000000000</v>
      </c>
      <c r="J394" s="2">
        <v>91950000000000</v>
      </c>
      <c r="K394" s="2">
        <v>93300000000000</v>
      </c>
      <c r="L394" s="2">
        <v>94850000000000</v>
      </c>
      <c r="M394" s="2">
        <v>97700000000000</v>
      </c>
      <c r="N394" s="2">
        <v>99810000000000</v>
      </c>
      <c r="O394" s="2">
        <v>101300000000000</v>
      </c>
      <c r="P394" s="2">
        <v>102800000000000</v>
      </c>
      <c r="Q394" s="2">
        <v>104300000000000</v>
      </c>
      <c r="R394" s="2">
        <v>105800000000000</v>
      </c>
      <c r="S394" s="2">
        <v>107400000000000</v>
      </c>
      <c r="T394" s="2">
        <v>108700000000000</v>
      </c>
      <c r="U394" s="2">
        <v>110000000000000</v>
      </c>
      <c r="V394" s="2">
        <v>111100000000000</v>
      </c>
      <c r="W394" s="2">
        <v>112300000000000</v>
      </c>
      <c r="X394" s="2">
        <v>113500000000000</v>
      </c>
      <c r="Y394" s="2">
        <v>114600000000000</v>
      </c>
      <c r="Z394" s="2">
        <v>115700000000000</v>
      </c>
      <c r="AA394" s="2">
        <v>116800000000000</v>
      </c>
      <c r="AB394" s="2">
        <v>117800000000000</v>
      </c>
      <c r="AC394" s="2">
        <v>118400000000000</v>
      </c>
    </row>
    <row r="395" spans="1:32">
      <c r="A395" t="s">
        <v>11157</v>
      </c>
      <c r="B395" t="s">
        <v>19</v>
      </c>
      <c r="C395">
        <v>0</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s="2"/>
      <c r="AE395" s="2"/>
      <c r="AF395" s="2"/>
    </row>
    <row r="396" spans="1:32">
      <c r="A396" t="s">
        <v>11158</v>
      </c>
      <c r="B396" t="s">
        <v>19</v>
      </c>
      <c r="C396" s="2">
        <v>39330000000000</v>
      </c>
      <c r="D396" s="2">
        <v>40980000000000</v>
      </c>
      <c r="E396" s="2">
        <v>43410000000000</v>
      </c>
      <c r="F396" s="2">
        <v>44020000000000</v>
      </c>
      <c r="G396" s="2">
        <v>44720000000000</v>
      </c>
      <c r="H396" s="2">
        <v>45310000000000</v>
      </c>
      <c r="I396" s="2">
        <v>45530000000000</v>
      </c>
      <c r="J396" s="2">
        <v>45450000000000</v>
      </c>
      <c r="K396" s="2">
        <v>45310000000000</v>
      </c>
      <c r="L396" s="2">
        <v>45120000000000</v>
      </c>
      <c r="M396" s="2">
        <v>45380000000000</v>
      </c>
      <c r="N396" s="2">
        <v>45360000000000</v>
      </c>
      <c r="O396" s="2">
        <v>45230000000000</v>
      </c>
      <c r="P396" s="2">
        <v>45320000000000</v>
      </c>
      <c r="Q396" s="2">
        <v>45630000000000</v>
      </c>
      <c r="R396" s="2">
        <v>46100000000000</v>
      </c>
      <c r="S396" s="2">
        <v>46490000000000</v>
      </c>
      <c r="T396" s="2">
        <v>46750000000000</v>
      </c>
      <c r="U396" s="2">
        <v>47000000000000</v>
      </c>
      <c r="V396" s="2">
        <v>47150000000000</v>
      </c>
      <c r="W396" s="2">
        <v>47440000000000</v>
      </c>
      <c r="X396" s="2">
        <v>47820000000000</v>
      </c>
      <c r="Y396" s="2">
        <v>48120000000000</v>
      </c>
      <c r="Z396" s="2">
        <v>48500000000000</v>
      </c>
      <c r="AA396" s="2">
        <v>48870000000000</v>
      </c>
      <c r="AB396" s="2">
        <v>49130000000000</v>
      </c>
      <c r="AC396" s="2">
        <v>49220000000000</v>
      </c>
    </row>
    <row r="397" spans="1:32">
      <c r="A397" t="s">
        <v>11159</v>
      </c>
      <c r="B397" t="s">
        <v>19</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s="2"/>
      <c r="AE397" s="2"/>
      <c r="AF397" s="2"/>
    </row>
    <row r="398" spans="1:32">
      <c r="A398" t="s">
        <v>11160</v>
      </c>
      <c r="B398" t="s">
        <v>19</v>
      </c>
      <c r="C398" s="2">
        <v>777100000000</v>
      </c>
      <c r="D398" s="2">
        <v>825600000000</v>
      </c>
      <c r="E398" s="2">
        <v>881500000000</v>
      </c>
      <c r="F398" s="2">
        <v>901600000000</v>
      </c>
      <c r="G398" s="2">
        <v>923400000000</v>
      </c>
      <c r="H398" s="2">
        <v>943500000000</v>
      </c>
      <c r="I398" s="2">
        <v>957200000000</v>
      </c>
      <c r="J398" s="2">
        <v>961400000000</v>
      </c>
      <c r="K398" s="2">
        <v>971200000000</v>
      </c>
      <c r="L398" s="2">
        <v>982200000000</v>
      </c>
      <c r="M398" s="2">
        <v>1004000000000</v>
      </c>
      <c r="N398" s="2">
        <v>1018000000000</v>
      </c>
      <c r="O398" s="2">
        <v>1027000000000</v>
      </c>
      <c r="P398" s="2">
        <v>1037000000000</v>
      </c>
      <c r="Q398" s="2">
        <v>1048000000000</v>
      </c>
      <c r="R398" s="2">
        <v>1061000000000</v>
      </c>
      <c r="S398" s="2">
        <v>1073000000000</v>
      </c>
      <c r="T398" s="2">
        <v>1082000000000</v>
      </c>
      <c r="U398" s="2">
        <v>1092000000000</v>
      </c>
      <c r="V398" s="2">
        <v>1100000000000</v>
      </c>
      <c r="W398" s="2">
        <v>1108000000000</v>
      </c>
      <c r="X398" s="2">
        <v>1118000000000</v>
      </c>
      <c r="Y398" s="2">
        <v>1127000000000</v>
      </c>
      <c r="Z398" s="2">
        <v>1136000000000</v>
      </c>
      <c r="AA398" s="2">
        <v>1145000000000</v>
      </c>
      <c r="AB398" s="2">
        <v>1153000000000</v>
      </c>
      <c r="AC398" s="2">
        <v>1157000000000</v>
      </c>
    </row>
    <row r="399" spans="1:32">
      <c r="A399" t="s">
        <v>11161</v>
      </c>
      <c r="B399" t="s">
        <v>19</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row>
    <row r="400" spans="1:32">
      <c r="A400" t="s">
        <v>11162</v>
      </c>
      <c r="B400" t="s">
        <v>19</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row>
    <row r="401" spans="1:32">
      <c r="A401" t="s">
        <v>11163</v>
      </c>
      <c r="B401" t="s">
        <v>19</v>
      </c>
      <c r="C401" s="2">
        <v>3952000000000</v>
      </c>
      <c r="D401" s="2">
        <v>4382000000000</v>
      </c>
      <c r="E401" s="2">
        <v>4871000000000</v>
      </c>
      <c r="F401" s="2">
        <v>5155000000000</v>
      </c>
      <c r="G401" s="2">
        <v>5450000000000</v>
      </c>
      <c r="H401" s="2">
        <v>5731000000000</v>
      </c>
      <c r="I401" s="2">
        <v>5960000000000</v>
      </c>
      <c r="J401" s="2">
        <v>6115000000000</v>
      </c>
      <c r="K401" s="2">
        <v>6290000000000</v>
      </c>
      <c r="L401" s="2">
        <v>6454000000000</v>
      </c>
      <c r="M401" s="2">
        <v>6679000000000</v>
      </c>
      <c r="N401" s="2">
        <v>6827000000000</v>
      </c>
      <c r="O401" s="2">
        <v>6913000000000</v>
      </c>
      <c r="P401" s="2">
        <v>6998000000000</v>
      </c>
      <c r="Q401" s="2">
        <v>7096000000000</v>
      </c>
      <c r="R401" s="2">
        <v>7202000000000</v>
      </c>
      <c r="S401" s="2">
        <v>7306000000000</v>
      </c>
      <c r="T401" s="2">
        <v>7395000000000</v>
      </c>
      <c r="U401" s="2">
        <v>7487000000000</v>
      </c>
      <c r="V401" s="2">
        <v>7563000000000</v>
      </c>
      <c r="W401" s="2">
        <v>7648000000000</v>
      </c>
      <c r="X401" s="2">
        <v>7740000000000</v>
      </c>
      <c r="Y401" s="2">
        <v>7832000000000</v>
      </c>
      <c r="Z401" s="2">
        <v>7921000000000</v>
      </c>
      <c r="AA401" s="2">
        <v>8010000000000</v>
      </c>
      <c r="AB401" s="2">
        <v>8089000000000</v>
      </c>
      <c r="AC401" s="2">
        <v>8144000000000</v>
      </c>
    </row>
    <row r="402" spans="1:32">
      <c r="A402" t="s">
        <v>11164</v>
      </c>
      <c r="B402" t="s">
        <v>19</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row>
    <row r="403" spans="1:32">
      <c r="A403" t="s">
        <v>11165</v>
      </c>
      <c r="B403" t="s">
        <v>19</v>
      </c>
      <c r="C403">
        <v>0</v>
      </c>
      <c r="D403">
        <v>0</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row>
    <row r="404" spans="1:32">
      <c r="A404" t="s">
        <v>11166</v>
      </c>
      <c r="B404" t="s">
        <v>19</v>
      </c>
      <c r="C404" s="2">
        <v>101600000000000</v>
      </c>
      <c r="D404" s="2">
        <v>100900000000000</v>
      </c>
      <c r="E404" s="2">
        <v>101100000000000</v>
      </c>
      <c r="F404" s="2">
        <v>101500000000000</v>
      </c>
      <c r="G404" s="2">
        <v>101400000000000</v>
      </c>
      <c r="H404" s="2">
        <v>101000000000000</v>
      </c>
      <c r="I404" s="2">
        <v>101100000000000</v>
      </c>
      <c r="J404" s="2">
        <v>100900000000000</v>
      </c>
      <c r="K404" s="2">
        <v>100800000000000</v>
      </c>
      <c r="L404" s="2">
        <v>100300000000000</v>
      </c>
      <c r="M404" s="2">
        <v>100200000000000</v>
      </c>
      <c r="N404" s="2">
        <v>99990000000000</v>
      </c>
      <c r="O404" s="2">
        <v>99960000000000</v>
      </c>
      <c r="P404" s="2">
        <v>100200000000000</v>
      </c>
      <c r="Q404" s="2">
        <v>100300000000000</v>
      </c>
      <c r="R404" s="2">
        <v>100400000000000</v>
      </c>
      <c r="S404" s="2">
        <v>100700000000000</v>
      </c>
      <c r="T404" s="2">
        <v>101000000000000</v>
      </c>
      <c r="U404" s="2">
        <v>101200000000000</v>
      </c>
      <c r="V404" s="2">
        <v>101300000000000</v>
      </c>
      <c r="W404" s="2">
        <v>101600000000000</v>
      </c>
      <c r="X404" s="2">
        <v>101600000000000</v>
      </c>
      <c r="Y404" s="2">
        <v>101800000000000</v>
      </c>
      <c r="Z404" s="2">
        <v>102200000000000</v>
      </c>
      <c r="AA404" s="2">
        <v>102200000000000</v>
      </c>
      <c r="AB404" s="2">
        <v>102700000000000</v>
      </c>
      <c r="AC404" s="2">
        <v>102500000000000</v>
      </c>
      <c r="AD404" s="2"/>
      <c r="AE404" s="2"/>
      <c r="AF404" s="2"/>
    </row>
    <row r="405" spans="1:32">
      <c r="A405" t="s">
        <v>11167</v>
      </c>
      <c r="B405" t="s">
        <v>19</v>
      </c>
      <c r="C405" s="2">
        <v>9650000000000</v>
      </c>
      <c r="D405" s="2">
        <v>9948000000000</v>
      </c>
      <c r="E405" s="2">
        <v>10310000000000</v>
      </c>
      <c r="F405" s="2">
        <v>10680000000000</v>
      </c>
      <c r="G405" s="2">
        <v>10980000000000</v>
      </c>
      <c r="H405" s="2">
        <v>11240000000000</v>
      </c>
      <c r="I405" s="2">
        <v>11500000000000</v>
      </c>
      <c r="J405" s="2">
        <v>11720000000000</v>
      </c>
      <c r="K405" s="2">
        <v>11910000000000</v>
      </c>
      <c r="L405" s="2">
        <v>12020000000000</v>
      </c>
      <c r="M405" s="2">
        <v>12110000000000</v>
      </c>
      <c r="N405" s="2">
        <v>12160000000000</v>
      </c>
      <c r="O405" s="2">
        <v>12180000000000</v>
      </c>
      <c r="P405" s="2">
        <v>12210000000000</v>
      </c>
      <c r="Q405" s="2">
        <v>12220000000000</v>
      </c>
      <c r="R405" s="2">
        <v>12230000000000</v>
      </c>
      <c r="S405" s="2">
        <v>12270000000000</v>
      </c>
      <c r="T405" s="2">
        <v>12290000000000</v>
      </c>
      <c r="U405" s="2">
        <v>12320000000000</v>
      </c>
      <c r="V405" s="2">
        <v>12330000000000</v>
      </c>
      <c r="W405" s="2">
        <v>12360000000000</v>
      </c>
      <c r="X405" s="2">
        <v>12370000000000</v>
      </c>
      <c r="Y405" s="2">
        <v>12390000000000</v>
      </c>
      <c r="Z405" s="2">
        <v>12430000000000</v>
      </c>
      <c r="AA405" s="2">
        <v>12440000000000</v>
      </c>
      <c r="AB405" s="2">
        <v>12490000000000</v>
      </c>
      <c r="AC405" s="2">
        <v>12480000000000</v>
      </c>
      <c r="AD405" s="2"/>
      <c r="AE405" s="2"/>
      <c r="AF405" s="2"/>
    </row>
    <row r="406" spans="1:32">
      <c r="A406" t="s">
        <v>11168</v>
      </c>
      <c r="B406" t="s">
        <v>19</v>
      </c>
      <c r="C406" s="2">
        <v>78300000000000</v>
      </c>
      <c r="D406" s="2">
        <v>78450000000000</v>
      </c>
      <c r="E406" s="2">
        <v>79210000000000</v>
      </c>
      <c r="F406" s="2">
        <v>80160000000000</v>
      </c>
      <c r="G406" s="2">
        <v>80560000000000</v>
      </c>
      <c r="H406" s="2">
        <v>80820000000000</v>
      </c>
      <c r="I406" s="2">
        <v>81300000000000</v>
      </c>
      <c r="J406" s="2">
        <v>81510000000000</v>
      </c>
      <c r="K406" s="2">
        <v>81630000000000</v>
      </c>
      <c r="L406" s="2">
        <v>81310000000000</v>
      </c>
      <c r="M406" s="2">
        <v>81040000000000</v>
      </c>
      <c r="N406" s="2">
        <v>80610000000000</v>
      </c>
      <c r="O406" s="2">
        <v>80230000000000</v>
      </c>
      <c r="P406" s="2">
        <v>80060000000000</v>
      </c>
      <c r="Q406" s="2">
        <v>79730000000000</v>
      </c>
      <c r="R406" s="2">
        <v>79500000000000</v>
      </c>
      <c r="S406" s="2">
        <v>79430000000000</v>
      </c>
      <c r="T406" s="2">
        <v>79250000000000</v>
      </c>
      <c r="U406" s="2">
        <v>78990000000000</v>
      </c>
      <c r="V406" s="2">
        <v>78650000000000</v>
      </c>
      <c r="W406" s="2">
        <v>78370000000000</v>
      </c>
      <c r="X406" s="2">
        <v>77930000000000</v>
      </c>
      <c r="Y406" s="2">
        <v>77580000000000</v>
      </c>
      <c r="Z406" s="2">
        <v>77310000000000</v>
      </c>
      <c r="AA406" s="2">
        <v>76850000000000</v>
      </c>
      <c r="AB406" s="2">
        <v>76610000000000</v>
      </c>
      <c r="AC406" s="2">
        <v>75990000000000</v>
      </c>
      <c r="AD406" s="2"/>
      <c r="AE406" s="2"/>
      <c r="AF406" s="2"/>
    </row>
    <row r="407" spans="1:32">
      <c r="A407" t="s">
        <v>11169</v>
      </c>
      <c r="B407" t="s">
        <v>19</v>
      </c>
      <c r="C407">
        <v>0</v>
      </c>
      <c r="D407">
        <v>0</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s="2"/>
      <c r="AE407" s="2"/>
      <c r="AF407" s="2"/>
    </row>
    <row r="408" spans="1:32">
      <c r="A408" t="s">
        <v>11170</v>
      </c>
      <c r="B408" t="s">
        <v>19</v>
      </c>
      <c r="C408" s="2">
        <v>510900000000000</v>
      </c>
      <c r="D408" s="2">
        <v>511300000000000</v>
      </c>
      <c r="E408" s="2">
        <v>515700000000000</v>
      </c>
      <c r="F408" s="2">
        <v>524700000000000</v>
      </c>
      <c r="G408" s="2">
        <v>524300000000000</v>
      </c>
      <c r="H408" s="2">
        <v>525800000000000</v>
      </c>
      <c r="I408" s="2">
        <v>528700000000000</v>
      </c>
      <c r="J408" s="2">
        <v>530900000000000</v>
      </c>
      <c r="K408" s="2">
        <v>528200000000000</v>
      </c>
      <c r="L408" s="2">
        <v>528700000000000</v>
      </c>
      <c r="M408" s="2">
        <v>529500000000000</v>
      </c>
      <c r="N408" s="2">
        <v>530900000000000</v>
      </c>
      <c r="O408" s="2">
        <v>532200000000000</v>
      </c>
      <c r="P408" s="2">
        <v>533300000000000</v>
      </c>
      <c r="Q408" s="2">
        <v>534300000000000</v>
      </c>
      <c r="R408" s="2">
        <v>535600000000000</v>
      </c>
      <c r="S408" s="2">
        <v>537200000000000</v>
      </c>
      <c r="T408" s="2">
        <v>538200000000000</v>
      </c>
      <c r="U408" s="2">
        <v>538200000000000</v>
      </c>
      <c r="V408" s="2">
        <v>539000000000000</v>
      </c>
      <c r="W408" s="2">
        <v>539400000000000</v>
      </c>
      <c r="X408" s="2">
        <v>539900000000000</v>
      </c>
      <c r="Y408" s="2">
        <v>541500000000000</v>
      </c>
      <c r="Z408" s="2">
        <v>541300000000000</v>
      </c>
      <c r="AA408" s="2">
        <v>540500000000000</v>
      </c>
      <c r="AB408" s="2">
        <v>540200000000000</v>
      </c>
      <c r="AC408" s="2">
        <v>538800000000000</v>
      </c>
    </row>
    <row r="409" spans="1:32">
      <c r="A409" t="s">
        <v>11171</v>
      </c>
      <c r="B409" t="s">
        <v>19</v>
      </c>
      <c r="C409">
        <v>0</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row>
    <row r="410" spans="1:32">
      <c r="A410" t="s">
        <v>11172</v>
      </c>
      <c r="B410" t="s">
        <v>19</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row>
    <row r="411" spans="1:32">
      <c r="A411" t="s">
        <v>11173</v>
      </c>
      <c r="B411" t="s">
        <v>19</v>
      </c>
      <c r="C411" s="2">
        <v>258400000000</v>
      </c>
      <c r="D411" s="2">
        <v>257000000000</v>
      </c>
      <c r="E411" s="2">
        <v>256300000000</v>
      </c>
      <c r="F411" s="2">
        <v>254300000000</v>
      </c>
      <c r="G411" s="2">
        <v>248300000000</v>
      </c>
      <c r="H411" s="2">
        <v>241000000000</v>
      </c>
      <c r="I411" s="2">
        <v>233700000000</v>
      </c>
      <c r="J411" s="2">
        <v>227600000000</v>
      </c>
      <c r="K411" s="2">
        <v>222300000000</v>
      </c>
      <c r="L411" s="2">
        <v>217600000000</v>
      </c>
      <c r="M411" s="2">
        <v>214300000000</v>
      </c>
      <c r="N411" s="2">
        <v>210300000000</v>
      </c>
      <c r="O411" s="2">
        <v>207600000000</v>
      </c>
      <c r="P411" s="2">
        <v>204900000000</v>
      </c>
      <c r="Q411" s="2">
        <v>202300000000</v>
      </c>
      <c r="R411" s="2">
        <v>200300000000</v>
      </c>
      <c r="S411" s="2">
        <v>198900000000</v>
      </c>
      <c r="T411" s="2">
        <v>197600000000</v>
      </c>
      <c r="U411" s="2">
        <v>195600000000</v>
      </c>
      <c r="V411" s="2">
        <v>194300000000</v>
      </c>
      <c r="W411" s="2">
        <v>192900000000</v>
      </c>
      <c r="X411" s="2">
        <v>191600000000</v>
      </c>
      <c r="Y411" s="2">
        <v>190300000000</v>
      </c>
      <c r="Z411" s="2">
        <v>189600000000</v>
      </c>
      <c r="AA411" s="2">
        <v>188300000000</v>
      </c>
      <c r="AB411" s="2">
        <v>186900000000</v>
      </c>
      <c r="AC411" s="2">
        <v>185600000000</v>
      </c>
    </row>
    <row r="412" spans="1:32">
      <c r="A412" t="s">
        <v>11174</v>
      </c>
      <c r="B412" t="s">
        <v>19</v>
      </c>
      <c r="C412" s="2">
        <v>1232000000000</v>
      </c>
      <c r="D412" s="2">
        <v>2549000000000</v>
      </c>
      <c r="E412" s="2">
        <v>2551000000000</v>
      </c>
      <c r="F412" s="2">
        <v>2561000000000</v>
      </c>
      <c r="G412" s="2">
        <v>2551000000000</v>
      </c>
      <c r="H412" s="2">
        <v>2541000000000</v>
      </c>
      <c r="I412" s="2">
        <v>2540000000000</v>
      </c>
      <c r="J412" s="2">
        <v>2532000000000</v>
      </c>
      <c r="K412" s="2">
        <v>2524000000000</v>
      </c>
      <c r="L412" s="2">
        <v>2509000000000</v>
      </c>
      <c r="M412" s="2">
        <v>2501000000000</v>
      </c>
      <c r="N412" s="2">
        <v>2489000000000</v>
      </c>
      <c r="O412" s="2">
        <v>2481000000000</v>
      </c>
      <c r="P412" s="2">
        <v>2481000000000</v>
      </c>
      <c r="Q412" s="2">
        <v>2475000000000</v>
      </c>
      <c r="R412" s="2">
        <v>2472000000000</v>
      </c>
      <c r="S412" s="2">
        <v>2475000000000</v>
      </c>
      <c r="T412" s="2">
        <v>2476000000000</v>
      </c>
      <c r="U412" s="2">
        <v>2474000000000</v>
      </c>
      <c r="V412" s="2">
        <v>2471000000000</v>
      </c>
      <c r="W412" s="2">
        <v>2470000000000</v>
      </c>
      <c r="X412" s="2">
        <v>2465000000000</v>
      </c>
      <c r="Y412" s="2">
        <v>2463000000000</v>
      </c>
      <c r="Z412" s="2">
        <v>2466000000000</v>
      </c>
      <c r="AA412" s="2">
        <v>2461000000000</v>
      </c>
      <c r="AB412" s="2">
        <v>2465000000000</v>
      </c>
      <c r="AC412" s="2">
        <v>2455000000000</v>
      </c>
    </row>
    <row r="413" spans="1:32">
      <c r="A413" t="s">
        <v>11175</v>
      </c>
      <c r="B413" t="s">
        <v>19</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row>
    <row r="414" spans="1:32">
      <c r="A414" t="s">
        <v>11176</v>
      </c>
      <c r="B414" t="s">
        <v>19</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row>
    <row r="415" spans="1:32">
      <c r="A415" t="s">
        <v>11177</v>
      </c>
      <c r="B415" t="s">
        <v>19</v>
      </c>
      <c r="C415">
        <v>0</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s="2"/>
      <c r="AE415" s="2"/>
      <c r="AF415" s="2"/>
    </row>
    <row r="416" spans="1:32">
      <c r="A416" t="s">
        <v>11178</v>
      </c>
      <c r="B416" t="s">
        <v>19</v>
      </c>
      <c r="C416" s="2">
        <v>1292000000000000</v>
      </c>
      <c r="D416" s="2">
        <v>1291000000000000</v>
      </c>
      <c r="E416" s="2">
        <v>1312000000000000</v>
      </c>
      <c r="F416" s="2">
        <v>1285000000000000</v>
      </c>
      <c r="G416" s="2">
        <v>1332000000000000</v>
      </c>
      <c r="H416" s="2">
        <v>1362000000000000</v>
      </c>
      <c r="I416" s="2">
        <v>1387000000000000</v>
      </c>
      <c r="J416" s="2">
        <v>1391000000000000</v>
      </c>
      <c r="K416" s="2">
        <v>1418000000000000</v>
      </c>
      <c r="L416" s="2">
        <v>1427000000000000</v>
      </c>
      <c r="M416" s="2">
        <v>1443000000000000</v>
      </c>
      <c r="N416" s="2">
        <v>1452000000000000</v>
      </c>
      <c r="O416" s="2">
        <v>1464000000000000</v>
      </c>
      <c r="P416" s="2">
        <v>1469000000000000</v>
      </c>
      <c r="Q416" s="2">
        <v>1471000000000000</v>
      </c>
      <c r="R416" s="2">
        <v>1474000000000000</v>
      </c>
      <c r="S416" s="2">
        <v>1484000000000000</v>
      </c>
      <c r="T416" s="2">
        <v>1491000000000000</v>
      </c>
      <c r="U416" s="2">
        <v>1502000000000000</v>
      </c>
      <c r="V416" s="2">
        <v>1512000000000000</v>
      </c>
      <c r="W416" s="2">
        <v>1526000000000000</v>
      </c>
      <c r="X416" s="2">
        <v>1540000000000000</v>
      </c>
      <c r="Y416" s="2">
        <v>1548000000000000</v>
      </c>
      <c r="Z416" s="2">
        <v>1561000000000000</v>
      </c>
      <c r="AA416" s="2">
        <v>1574000000000000</v>
      </c>
      <c r="AB416" s="2">
        <v>1587000000000000</v>
      </c>
      <c r="AC416" s="2">
        <v>1608000000000000</v>
      </c>
    </row>
    <row r="417" spans="1:32">
      <c r="A417" t="s">
        <v>11179</v>
      </c>
      <c r="B417" t="s">
        <v>19</v>
      </c>
      <c r="C417">
        <v>0</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s="2"/>
      <c r="AE417" s="2"/>
      <c r="AF417" s="2"/>
    </row>
    <row r="418" spans="1:32">
      <c r="A418" t="s">
        <v>11180</v>
      </c>
      <c r="B418" t="s">
        <v>19</v>
      </c>
      <c r="C418">
        <v>0</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row>
    <row r="419" spans="1:32">
      <c r="A419" t="s">
        <v>11181</v>
      </c>
      <c r="B419" t="s">
        <v>19</v>
      </c>
      <c r="C419">
        <v>0</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row>
    <row r="420" spans="1:32">
      <c r="A420" t="s">
        <v>11182</v>
      </c>
      <c r="B420" t="s">
        <v>19</v>
      </c>
      <c r="C420">
        <v>0</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row>
    <row r="421" spans="1:32">
      <c r="A421" t="s">
        <v>11183</v>
      </c>
      <c r="B421" t="s">
        <v>19</v>
      </c>
      <c r="C421">
        <v>0</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row>
    <row r="422" spans="1:32">
      <c r="A422" t="s">
        <v>11184</v>
      </c>
      <c r="B422" t="s">
        <v>19</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row>
    <row r="423" spans="1:32">
      <c r="A423" t="s">
        <v>11185</v>
      </c>
      <c r="B423" t="s">
        <v>19</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row>
    <row r="424" spans="1:32">
      <c r="A424" t="s">
        <v>11186</v>
      </c>
      <c r="B424" t="s">
        <v>19</v>
      </c>
      <c r="C424" s="2">
        <v>207000000000000</v>
      </c>
      <c r="D424" s="2">
        <v>208000000000000</v>
      </c>
      <c r="E424" s="2">
        <v>209000000000000</v>
      </c>
      <c r="F424" s="2">
        <v>209000000000000</v>
      </c>
      <c r="G424" s="2">
        <v>210000000000000</v>
      </c>
      <c r="H424" s="2">
        <v>211000000000000</v>
      </c>
      <c r="I424" s="2">
        <v>212000000000000</v>
      </c>
      <c r="J424" s="2">
        <v>212000000000000</v>
      </c>
      <c r="K424" s="2">
        <v>213000000000000</v>
      </c>
      <c r="L424" s="2">
        <v>214000000000000</v>
      </c>
      <c r="M424" s="2">
        <v>214000000000000</v>
      </c>
      <c r="N424" s="2">
        <v>215000000000000</v>
      </c>
      <c r="O424" s="2">
        <v>216000000000000</v>
      </c>
      <c r="P424" s="2">
        <v>216000000000000</v>
      </c>
      <c r="Q424" s="2">
        <v>217000000000000</v>
      </c>
      <c r="R424" s="2">
        <v>218000000000000</v>
      </c>
      <c r="S424" s="2">
        <v>218000000000000</v>
      </c>
      <c r="T424" s="2">
        <v>219000000000000</v>
      </c>
      <c r="U424" s="2">
        <v>220000000000000</v>
      </c>
      <c r="V424" s="2">
        <v>220000000000000</v>
      </c>
      <c r="W424" s="2">
        <v>221000000000000</v>
      </c>
      <c r="X424" s="2">
        <v>222000000000000</v>
      </c>
      <c r="Y424" s="2">
        <v>222000000000000</v>
      </c>
      <c r="Z424" s="2">
        <v>223000000000000</v>
      </c>
      <c r="AA424" s="2">
        <v>224000000000000</v>
      </c>
      <c r="AB424" s="2">
        <v>225000000000000</v>
      </c>
      <c r="AC424" s="2">
        <v>225000000000000</v>
      </c>
      <c r="AD424" s="2"/>
      <c r="AE424" s="2"/>
      <c r="AF424" s="2"/>
    </row>
    <row r="425" spans="1:32">
      <c r="A425" t="s">
        <v>11187</v>
      </c>
      <c r="B425" t="s">
        <v>19</v>
      </c>
      <c r="C425">
        <v>0</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s="2"/>
      <c r="AE425" s="2"/>
      <c r="AF425" s="2"/>
    </row>
    <row r="426" spans="1:32">
      <c r="A426" t="s">
        <v>11188</v>
      </c>
      <c r="B426" t="s">
        <v>19</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row>
    <row r="427" spans="1:32">
      <c r="A427" t="s">
        <v>11189</v>
      </c>
      <c r="B427" t="s">
        <v>19</v>
      </c>
      <c r="C427">
        <v>0</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row>
    <row r="428" spans="1:32">
      <c r="A428" t="s">
        <v>11190</v>
      </c>
      <c r="B428" t="s">
        <v>19</v>
      </c>
      <c r="C428">
        <v>0</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row>
    <row r="429" spans="1:32">
      <c r="A429" t="s">
        <v>11191</v>
      </c>
      <c r="B429" t="s">
        <v>19</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row>
    <row r="430" spans="1:32">
      <c r="A430" t="s">
        <v>11192</v>
      </c>
      <c r="B430" t="s">
        <v>19</v>
      </c>
      <c r="C430">
        <v>0</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row>
    <row r="431" spans="1:32">
      <c r="A431" t="s">
        <v>11193</v>
      </c>
      <c r="B431" t="s">
        <v>19</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row>
    <row r="432" spans="1:32">
      <c r="A432" t="s">
        <v>11194</v>
      </c>
      <c r="B432" t="s">
        <v>19</v>
      </c>
      <c r="C432">
        <v>0</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row>
    <row r="433" spans="1:32">
      <c r="A433" t="s">
        <v>11195</v>
      </c>
      <c r="B433" t="s">
        <v>19</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s="2"/>
      <c r="AE433" s="2"/>
      <c r="AF433" s="2"/>
    </row>
    <row r="434" spans="1:32">
      <c r="A434" t="s">
        <v>11196</v>
      </c>
      <c r="B434" t="s">
        <v>19</v>
      </c>
      <c r="C434" s="2">
        <v>282800000000000</v>
      </c>
      <c r="D434" s="2">
        <v>280700000000000</v>
      </c>
      <c r="E434" s="2">
        <v>282300000000000</v>
      </c>
      <c r="F434" s="2">
        <v>286000000000000</v>
      </c>
      <c r="G434" s="2">
        <v>291900000000000</v>
      </c>
      <c r="H434" s="2">
        <v>298800000000000</v>
      </c>
      <c r="I434" s="2">
        <v>303800000000000</v>
      </c>
      <c r="J434" s="2">
        <v>308200000000000</v>
      </c>
      <c r="K434" s="2">
        <v>311600000000000</v>
      </c>
      <c r="L434" s="2">
        <v>312900000000000</v>
      </c>
      <c r="M434" s="2">
        <v>313000000000000</v>
      </c>
      <c r="N434" s="2">
        <v>315900000000000</v>
      </c>
      <c r="O434" s="2">
        <v>319900000000000</v>
      </c>
      <c r="P434" s="2">
        <v>322700000000000</v>
      </c>
      <c r="Q434" s="2">
        <v>325700000000000</v>
      </c>
      <c r="R434" s="2">
        <v>328300000000000</v>
      </c>
      <c r="S434" s="2">
        <v>330300000000000</v>
      </c>
      <c r="T434" s="2">
        <v>331800000000000</v>
      </c>
      <c r="U434" s="2">
        <v>334200000000000</v>
      </c>
      <c r="V434" s="2">
        <v>336100000000000</v>
      </c>
      <c r="W434" s="2">
        <v>337900000000000</v>
      </c>
      <c r="X434" s="2">
        <v>341300000000000</v>
      </c>
      <c r="Y434" s="2">
        <v>345100000000000</v>
      </c>
      <c r="Z434" s="2">
        <v>349500000000000</v>
      </c>
      <c r="AA434" s="2">
        <v>354100000000000</v>
      </c>
      <c r="AB434" s="2">
        <v>359000000000000</v>
      </c>
      <c r="AC434" s="2">
        <v>363300000000000</v>
      </c>
    </row>
    <row r="435" spans="1:32">
      <c r="A435" t="s">
        <v>11197</v>
      </c>
      <c r="B435" t="s">
        <v>19</v>
      </c>
      <c r="C435">
        <v>0</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s="2"/>
      <c r="AE435" s="2"/>
      <c r="AF435" s="2"/>
    </row>
    <row r="436" spans="1:32">
      <c r="A436" t="s">
        <v>11198</v>
      </c>
      <c r="B436" t="s">
        <v>19</v>
      </c>
      <c r="C436" s="2">
        <v>245100000000000</v>
      </c>
      <c r="D436" s="2">
        <v>245200000000000</v>
      </c>
      <c r="E436" s="2">
        <v>247700000000000</v>
      </c>
      <c r="F436" s="2">
        <v>251500000000000</v>
      </c>
      <c r="G436" s="2">
        <v>256800000000000</v>
      </c>
      <c r="H436" s="2">
        <v>262600000000000</v>
      </c>
      <c r="I436" s="2">
        <v>267000000000000</v>
      </c>
      <c r="J436" s="2">
        <v>270800000000000</v>
      </c>
      <c r="K436" s="2">
        <v>273300000000000</v>
      </c>
      <c r="L436" s="2">
        <v>273300000000000</v>
      </c>
      <c r="M436" s="2">
        <v>271500000000000</v>
      </c>
      <c r="N436" s="2">
        <v>271000000000000</v>
      </c>
      <c r="O436" s="2">
        <v>271000000000000</v>
      </c>
      <c r="P436" s="2">
        <v>270300000000000</v>
      </c>
      <c r="Q436" s="2">
        <v>269800000000000</v>
      </c>
      <c r="R436" s="2">
        <v>269300000000000</v>
      </c>
      <c r="S436" s="2">
        <v>268400000000000</v>
      </c>
      <c r="T436" s="2">
        <v>267000000000000</v>
      </c>
      <c r="U436" s="2">
        <v>265900000000000</v>
      </c>
      <c r="V436" s="2">
        <v>264100000000000</v>
      </c>
      <c r="W436" s="2">
        <v>262100000000000</v>
      </c>
      <c r="X436" s="2">
        <v>261000000000000</v>
      </c>
      <c r="Y436" s="2">
        <v>260000000000000</v>
      </c>
      <c r="Z436" s="2">
        <v>259300000000000</v>
      </c>
      <c r="AA436" s="2">
        <v>258700000000000</v>
      </c>
      <c r="AB436" s="2">
        <v>258100000000000</v>
      </c>
      <c r="AC436" s="2">
        <v>257000000000000</v>
      </c>
    </row>
    <row r="437" spans="1:32">
      <c r="A437" t="s">
        <v>11199</v>
      </c>
      <c r="B437" t="s">
        <v>19</v>
      </c>
      <c r="C437">
        <v>0</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row>
    <row r="438" spans="1:32">
      <c r="A438" t="s">
        <v>11200</v>
      </c>
      <c r="B438" t="s">
        <v>19</v>
      </c>
      <c r="C438" s="2">
        <v>661500000000000</v>
      </c>
      <c r="D438" s="2">
        <v>660300000000000</v>
      </c>
      <c r="E438" s="2">
        <v>667200000000000</v>
      </c>
      <c r="F438" s="2">
        <v>680400000000000</v>
      </c>
      <c r="G438" s="2">
        <v>696800000000000</v>
      </c>
      <c r="H438" s="2">
        <v>716200000000000</v>
      </c>
      <c r="I438" s="2">
        <v>730400000000000</v>
      </c>
      <c r="J438" s="2">
        <v>743100000000000</v>
      </c>
      <c r="K438" s="2">
        <v>751400000000000</v>
      </c>
      <c r="L438" s="2">
        <v>755800000000000</v>
      </c>
      <c r="M438" s="2">
        <v>756800000000000</v>
      </c>
      <c r="N438" s="2">
        <v>763900000000000</v>
      </c>
      <c r="O438" s="2">
        <v>772800000000000</v>
      </c>
      <c r="P438" s="2">
        <v>777700000000000</v>
      </c>
      <c r="Q438" s="2">
        <v>783400000000000</v>
      </c>
      <c r="R438" s="2">
        <v>788400000000000</v>
      </c>
      <c r="S438" s="2">
        <v>791700000000000</v>
      </c>
      <c r="T438" s="2">
        <v>793800000000000</v>
      </c>
      <c r="U438" s="2">
        <v>797600000000000</v>
      </c>
      <c r="V438" s="2">
        <v>800300000000000</v>
      </c>
      <c r="W438" s="2">
        <v>802400000000000</v>
      </c>
      <c r="X438" s="2">
        <v>808700000000000</v>
      </c>
      <c r="Y438" s="2">
        <v>815800000000000</v>
      </c>
      <c r="Z438" s="2">
        <v>823400000000000</v>
      </c>
      <c r="AA438" s="2">
        <v>831800000000000</v>
      </c>
      <c r="AB438" s="2">
        <v>840300000000000</v>
      </c>
      <c r="AC438" s="2">
        <v>848000000000000</v>
      </c>
    </row>
    <row r="439" spans="1:32">
      <c r="A439" t="s">
        <v>11201</v>
      </c>
      <c r="B439" t="s">
        <v>19</v>
      </c>
      <c r="C439">
        <v>0</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row>
    <row r="440" spans="1:32">
      <c r="A440" t="s">
        <v>11202</v>
      </c>
      <c r="B440" t="s">
        <v>19</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s="2"/>
      <c r="AE440" s="2"/>
      <c r="AF440" s="2"/>
    </row>
    <row r="441" spans="1:32">
      <c r="A441" t="s">
        <v>11203</v>
      </c>
      <c r="B441" t="s">
        <v>19</v>
      </c>
      <c r="C441" s="2">
        <v>16240000000000</v>
      </c>
      <c r="D441" s="2">
        <v>16860000000000</v>
      </c>
      <c r="E441" s="2">
        <v>17700000000000</v>
      </c>
      <c r="F441" s="2">
        <v>18690000000000</v>
      </c>
      <c r="G441" s="2">
        <v>19820000000000</v>
      </c>
      <c r="H441" s="2">
        <v>21020000000000</v>
      </c>
      <c r="I441" s="2">
        <v>22030000000000</v>
      </c>
      <c r="J441" s="2">
        <v>22960000000000</v>
      </c>
      <c r="K441" s="2">
        <v>23740000000000</v>
      </c>
      <c r="L441" s="2">
        <v>24260000000000</v>
      </c>
      <c r="M441" s="2">
        <v>24570000000000</v>
      </c>
      <c r="N441" s="2">
        <v>25010000000000</v>
      </c>
      <c r="O441" s="2">
        <v>25440000000000</v>
      </c>
      <c r="P441" s="2">
        <v>25720000000000</v>
      </c>
      <c r="Q441" s="2">
        <v>26000000000000</v>
      </c>
      <c r="R441" s="2">
        <v>26260000000000</v>
      </c>
      <c r="S441" s="2">
        <v>26460000000000</v>
      </c>
      <c r="T441" s="2">
        <v>26610000000000</v>
      </c>
      <c r="U441" s="2">
        <v>26850000000000</v>
      </c>
      <c r="V441" s="2">
        <v>27040000000000</v>
      </c>
      <c r="W441" s="2">
        <v>27230000000000</v>
      </c>
      <c r="X441" s="2">
        <v>27550000000000</v>
      </c>
      <c r="Y441" s="2">
        <v>27910000000000</v>
      </c>
      <c r="Z441" s="2">
        <v>28320000000000</v>
      </c>
      <c r="AA441" s="2">
        <v>28740000000000</v>
      </c>
      <c r="AB441" s="2">
        <v>29190000000000</v>
      </c>
      <c r="AC441" s="2">
        <v>29600000000000</v>
      </c>
    </row>
    <row r="442" spans="1:32">
      <c r="A442" t="s">
        <v>11204</v>
      </c>
      <c r="B442" t="s">
        <v>19</v>
      </c>
      <c r="C442" s="2">
        <v>12310000000000</v>
      </c>
      <c r="D442" s="2">
        <v>27320000000000</v>
      </c>
      <c r="E442" s="2">
        <v>27600000000000</v>
      </c>
      <c r="F442" s="2">
        <v>28080000000000</v>
      </c>
      <c r="G442" s="2">
        <v>28780000000000</v>
      </c>
      <c r="H442" s="2">
        <v>29590000000000</v>
      </c>
      <c r="I442" s="2">
        <v>30190000000000</v>
      </c>
      <c r="J442" s="2">
        <v>30760000000000</v>
      </c>
      <c r="K442" s="2">
        <v>31210000000000</v>
      </c>
      <c r="L442" s="2">
        <v>31440000000000</v>
      </c>
      <c r="M442" s="2">
        <v>31530000000000</v>
      </c>
      <c r="N442" s="2">
        <v>31880000000000</v>
      </c>
      <c r="O442" s="2">
        <v>32340000000000</v>
      </c>
      <c r="P442" s="2">
        <v>32680000000000</v>
      </c>
      <c r="Q442" s="2">
        <v>33030000000000</v>
      </c>
      <c r="R442" s="2">
        <v>33350000000000</v>
      </c>
      <c r="S442" s="2">
        <v>33600000000000</v>
      </c>
      <c r="T442" s="2">
        <v>33800000000000</v>
      </c>
      <c r="U442" s="2">
        <v>34100000000000</v>
      </c>
      <c r="V442" s="2">
        <v>34350000000000</v>
      </c>
      <c r="W442" s="2">
        <v>34580000000000</v>
      </c>
      <c r="X442" s="2">
        <v>34990000000000</v>
      </c>
      <c r="Y442" s="2">
        <v>35440000000000</v>
      </c>
      <c r="Z442" s="2">
        <v>35940000000000</v>
      </c>
      <c r="AA442" s="2">
        <v>36470000000000</v>
      </c>
      <c r="AB442" s="2">
        <v>37040000000000</v>
      </c>
      <c r="AC442" s="2">
        <v>37540000000000</v>
      </c>
    </row>
    <row r="443" spans="1:32">
      <c r="A443" t="s">
        <v>11205</v>
      </c>
      <c r="B443" t="s">
        <v>19</v>
      </c>
      <c r="C443">
        <v>0</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row>
    <row r="444" spans="1:32">
      <c r="A444" t="s">
        <v>11206</v>
      </c>
      <c r="B444" t="s">
        <v>19</v>
      </c>
      <c r="C444">
        <v>0</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s="2"/>
      <c r="AE444" s="2"/>
      <c r="AF444" s="2"/>
    </row>
    <row r="445" spans="1:32">
      <c r="A445" t="s">
        <v>11207</v>
      </c>
      <c r="B445" t="s">
        <v>19</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s="2"/>
      <c r="AE445" s="2"/>
      <c r="AF445" s="2"/>
    </row>
    <row r="446" spans="1:32">
      <c r="A446" t="s">
        <v>11208</v>
      </c>
      <c r="B446" t="s">
        <v>19</v>
      </c>
      <c r="C446">
        <v>0</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row>
    <row r="447" spans="1:32">
      <c r="A447" t="s">
        <v>11209</v>
      </c>
      <c r="B447" t="s">
        <v>19</v>
      </c>
      <c r="C447">
        <v>0</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row>
    <row r="448" spans="1:32">
      <c r="A448" t="s">
        <v>11210</v>
      </c>
      <c r="B448" t="s">
        <v>19</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row>
    <row r="449" spans="1:32">
      <c r="A449" t="s">
        <v>11211</v>
      </c>
      <c r="B449" t="s">
        <v>19</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row>
    <row r="450" spans="1:32">
      <c r="A450" t="s">
        <v>11212</v>
      </c>
      <c r="B450" t="s">
        <v>19</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row>
    <row r="451" spans="1:32">
      <c r="A451" t="s">
        <v>11213</v>
      </c>
      <c r="B451" t="s">
        <v>19</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row>
    <row r="452" spans="1:32">
      <c r="A452" t="s">
        <v>11214</v>
      </c>
      <c r="B452" t="s">
        <v>19</v>
      </c>
      <c r="C452">
        <v>0</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row>
    <row r="453" spans="1:32">
      <c r="A453" t="s">
        <v>11215</v>
      </c>
      <c r="B453" t="s">
        <v>19</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row>
    <row r="454" spans="1:32">
      <c r="A454" t="s">
        <v>11216</v>
      </c>
      <c r="B454" t="s">
        <v>19</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row>
    <row r="455" spans="1:32">
      <c r="A455" t="s">
        <v>11217</v>
      </c>
      <c r="B455" t="s">
        <v>19</v>
      </c>
      <c r="C455">
        <v>0</v>
      </c>
      <c r="D455">
        <v>0</v>
      </c>
      <c r="E455">
        <v>0</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s="2"/>
      <c r="AE455" s="2"/>
      <c r="AF455" s="2"/>
    </row>
    <row r="456" spans="1:32">
      <c r="A456" t="s">
        <v>11218</v>
      </c>
      <c r="B456" t="s">
        <v>19</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row>
    <row r="457" spans="1:32">
      <c r="A457" t="s">
        <v>11219</v>
      </c>
      <c r="B457" t="s">
        <v>19</v>
      </c>
      <c r="C457">
        <v>0</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row>
    <row r="458" spans="1:32">
      <c r="A458" t="s">
        <v>11220</v>
      </c>
      <c r="B458" t="s">
        <v>19</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row>
    <row r="459" spans="1:32">
      <c r="A459" t="s">
        <v>11221</v>
      </c>
      <c r="B459" t="s">
        <v>19</v>
      </c>
      <c r="C459">
        <v>0</v>
      </c>
      <c r="D459">
        <v>0</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row>
    <row r="460" spans="1:32">
      <c r="A460" t="s">
        <v>11222</v>
      </c>
      <c r="B460" t="s">
        <v>19</v>
      </c>
      <c r="C460">
        <v>0</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row>
    <row r="461" spans="1:32">
      <c r="A461" t="s">
        <v>11223</v>
      </c>
      <c r="B461" t="s">
        <v>19</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row>
    <row r="462" spans="1:32">
      <c r="A462" t="s">
        <v>11224</v>
      </c>
      <c r="B462" t="s">
        <v>19</v>
      </c>
      <c r="C462">
        <v>0</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row>
    <row r="463" spans="1:32">
      <c r="A463" t="s">
        <v>11225</v>
      </c>
      <c r="B463" t="s">
        <v>19</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row>
    <row r="464" spans="1:32">
      <c r="A464" t="s">
        <v>11226</v>
      </c>
      <c r="B464" t="s">
        <v>19</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row>
    <row r="465" spans="1:29">
      <c r="A465" t="s">
        <v>11227</v>
      </c>
      <c r="B465" t="s">
        <v>19</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row>
    <row r="466" spans="1:29">
      <c r="A466" t="s">
        <v>11228</v>
      </c>
      <c r="B466" t="s">
        <v>19</v>
      </c>
      <c r="C466">
        <v>0</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row>
    <row r="467" spans="1:29">
      <c r="A467" t="s">
        <v>11229</v>
      </c>
      <c r="B467" t="s">
        <v>19</v>
      </c>
      <c r="C467">
        <v>0</v>
      </c>
      <c r="D467">
        <v>0</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row>
    <row r="468" spans="1:29">
      <c r="A468" t="s">
        <v>11230</v>
      </c>
      <c r="B468" t="s">
        <v>19</v>
      </c>
      <c r="C468" s="2">
        <v>119845000000000</v>
      </c>
      <c r="D468" s="2">
        <v>134890000000000</v>
      </c>
      <c r="E468" s="2">
        <v>135535000000000</v>
      </c>
      <c r="F468" s="2">
        <v>135759000000000</v>
      </c>
      <c r="G468" s="2">
        <v>135612000000000</v>
      </c>
      <c r="H468" s="2">
        <v>134891000000000</v>
      </c>
      <c r="I468" s="2">
        <v>133875000000000</v>
      </c>
      <c r="J468" s="2">
        <v>132441000000000</v>
      </c>
      <c r="K468" s="2">
        <v>130554000000000</v>
      </c>
      <c r="L468" s="2">
        <v>128893000000000</v>
      </c>
      <c r="M468" s="2">
        <v>127131000000000</v>
      </c>
      <c r="N468" s="2">
        <v>125639000000000</v>
      </c>
      <c r="O468" s="2">
        <v>124402000000000</v>
      </c>
      <c r="P468" s="2">
        <v>123313000000000</v>
      </c>
      <c r="Q468" s="2">
        <v>122277000000000</v>
      </c>
      <c r="R468" s="2">
        <v>121296000000000</v>
      </c>
      <c r="S468" s="2">
        <v>120271000000000</v>
      </c>
      <c r="T468" s="2">
        <v>119116000000000</v>
      </c>
      <c r="U468" s="2">
        <v>117938000000000</v>
      </c>
      <c r="V468" s="2">
        <v>116765000000000</v>
      </c>
      <c r="W468" s="2">
        <v>115658000000000</v>
      </c>
      <c r="X468" s="2">
        <v>114639000000000</v>
      </c>
      <c r="Y468" s="2">
        <v>113645000000000</v>
      </c>
      <c r="Z468" s="2">
        <v>112683000000000</v>
      </c>
      <c r="AA468" s="2">
        <v>111761000000000</v>
      </c>
      <c r="AB468" s="2">
        <v>110861000000000</v>
      </c>
      <c r="AC468" s="2">
        <v>109942000000000</v>
      </c>
    </row>
    <row r="469" spans="1:29">
      <c r="A469" t="s">
        <v>11231</v>
      </c>
      <c r="B469" t="s">
        <v>19</v>
      </c>
      <c r="C469" s="2">
        <v>12598900000</v>
      </c>
      <c r="D469" s="2">
        <v>14180400000</v>
      </c>
      <c r="E469" s="2">
        <v>14248300000</v>
      </c>
      <c r="F469" s="2">
        <v>14271900000</v>
      </c>
      <c r="G469" s="2">
        <v>14256400000</v>
      </c>
      <c r="H469" s="2">
        <v>14180600000</v>
      </c>
      <c r="I469" s="2">
        <v>14073700000</v>
      </c>
      <c r="J469" s="2">
        <v>13923100000</v>
      </c>
      <c r="K469" s="2">
        <v>13724600000</v>
      </c>
      <c r="L469" s="2">
        <v>13550000000</v>
      </c>
      <c r="M469" s="2">
        <v>13364800000</v>
      </c>
      <c r="N469" s="2">
        <v>13207900000</v>
      </c>
      <c r="O469" s="2">
        <v>13078000000</v>
      </c>
      <c r="P469" s="2">
        <v>12963400000</v>
      </c>
      <c r="Q469" s="2">
        <v>12854600000</v>
      </c>
      <c r="R469" s="2">
        <v>12751400000</v>
      </c>
      <c r="S469" s="2">
        <v>12643600000</v>
      </c>
      <c r="T469" s="2">
        <v>12522200000</v>
      </c>
      <c r="U469" s="2">
        <v>12398300000</v>
      </c>
      <c r="V469" s="2">
        <v>12275100000</v>
      </c>
      <c r="W469" s="2">
        <v>12158700000</v>
      </c>
      <c r="X469" s="2">
        <v>12051500000</v>
      </c>
      <c r="Y469" s="2">
        <v>11947100000</v>
      </c>
      <c r="Z469" s="2">
        <v>11845900000</v>
      </c>
      <c r="AA469" s="2">
        <v>11749000000</v>
      </c>
      <c r="AB469" s="2">
        <v>11654400000</v>
      </c>
      <c r="AC469" s="2">
        <v>11557800000</v>
      </c>
    </row>
    <row r="470" spans="1:29">
      <c r="A470" t="s">
        <v>11232</v>
      </c>
      <c r="B470" t="s">
        <v>19</v>
      </c>
      <c r="C470" s="2">
        <v>70070700000</v>
      </c>
      <c r="D470" s="2">
        <v>78867000000</v>
      </c>
      <c r="E470" s="2">
        <v>79244500000</v>
      </c>
      <c r="F470" s="2">
        <v>79375400000</v>
      </c>
      <c r="G470" s="2">
        <v>79289500000</v>
      </c>
      <c r="H470" s="2">
        <v>78867900000</v>
      </c>
      <c r="I470" s="2">
        <v>78273500000</v>
      </c>
      <c r="J470" s="2">
        <v>77435600000</v>
      </c>
      <c r="K470" s="2">
        <v>76331800000</v>
      </c>
      <c r="L470" s="2">
        <v>75360800000</v>
      </c>
      <c r="M470" s="2">
        <v>74330500000</v>
      </c>
      <c r="N470" s="2">
        <v>73458100000</v>
      </c>
      <c r="O470" s="2">
        <v>72735300000</v>
      </c>
      <c r="P470" s="2">
        <v>72098400000</v>
      </c>
      <c r="Q470" s="2">
        <v>71492800000</v>
      </c>
      <c r="R470" s="2">
        <v>70918900000</v>
      </c>
      <c r="S470" s="2">
        <v>70319500000</v>
      </c>
      <c r="T470" s="2">
        <v>69644500000</v>
      </c>
      <c r="U470" s="2">
        <v>68955400000</v>
      </c>
      <c r="V470" s="2">
        <v>68269800000</v>
      </c>
      <c r="W470" s="2">
        <v>67622700000</v>
      </c>
      <c r="X470" s="2">
        <v>67026700000</v>
      </c>
      <c r="Y470" s="2">
        <v>66446000000</v>
      </c>
      <c r="Z470" s="2">
        <v>65883200000</v>
      </c>
      <c r="AA470" s="2">
        <v>65344100000</v>
      </c>
      <c r="AB470" s="2">
        <v>64817900000</v>
      </c>
      <c r="AC470" s="2">
        <v>64280600000</v>
      </c>
    </row>
    <row r="471" spans="1:29">
      <c r="A471" t="s">
        <v>11233</v>
      </c>
      <c r="B471" t="s">
        <v>19</v>
      </c>
      <c r="C471" s="2">
        <v>88040700000</v>
      </c>
      <c r="D471" s="2">
        <v>99092800000</v>
      </c>
      <c r="E471" s="2">
        <v>99567200000</v>
      </c>
      <c r="F471" s="2">
        <v>99731700000</v>
      </c>
      <c r="G471" s="2">
        <v>99623700000</v>
      </c>
      <c r="H471" s="2">
        <v>99094000000</v>
      </c>
      <c r="I471" s="2">
        <v>98347100000</v>
      </c>
      <c r="J471" s="2">
        <v>97294300000</v>
      </c>
      <c r="K471" s="2">
        <v>95907400000</v>
      </c>
      <c r="L471" s="2">
        <v>94687400000</v>
      </c>
      <c r="M471" s="2">
        <v>93392900000</v>
      </c>
      <c r="N471" s="2">
        <v>92296800000</v>
      </c>
      <c r="O471" s="2">
        <v>91388600000</v>
      </c>
      <c r="P471" s="2">
        <v>90588400000</v>
      </c>
      <c r="Q471" s="2">
        <v>89827500000</v>
      </c>
      <c r="R471" s="2">
        <v>89106400000</v>
      </c>
      <c r="S471" s="2">
        <v>88353300000</v>
      </c>
      <c r="T471" s="2">
        <v>87505100000</v>
      </c>
      <c r="U471" s="2">
        <v>86639400000</v>
      </c>
      <c r="V471" s="2">
        <v>85778000000</v>
      </c>
      <c r="W471" s="2">
        <v>84964900000</v>
      </c>
      <c r="X471" s="2">
        <v>84216100000</v>
      </c>
      <c r="Y471" s="2">
        <v>83486400000</v>
      </c>
      <c r="Z471" s="2">
        <v>82779300000</v>
      </c>
      <c r="AA471" s="2">
        <v>82101900000</v>
      </c>
      <c r="AB471" s="2">
        <v>81440800000</v>
      </c>
      <c r="AC471" s="2">
        <v>80765700000</v>
      </c>
    </row>
    <row r="472" spans="1:29">
      <c r="A472" t="s">
        <v>11234</v>
      </c>
      <c r="B472" t="s">
        <v>19</v>
      </c>
      <c r="C472" s="2">
        <v>51612900000</v>
      </c>
      <c r="D472" s="2">
        <v>58092000000</v>
      </c>
      <c r="E472" s="2">
        <v>58370100000</v>
      </c>
      <c r="F472" s="2">
        <v>58466600000</v>
      </c>
      <c r="G472" s="2">
        <v>58403300000</v>
      </c>
      <c r="H472" s="2">
        <v>58092700000</v>
      </c>
      <c r="I472" s="2">
        <v>57654900000</v>
      </c>
      <c r="J472" s="2">
        <v>57037700000</v>
      </c>
      <c r="K472" s="2">
        <v>56224700000</v>
      </c>
      <c r="L472" s="2">
        <v>55509400000</v>
      </c>
      <c r="M472" s="2">
        <v>54750500000</v>
      </c>
      <c r="N472" s="2">
        <v>54108000000</v>
      </c>
      <c r="O472" s="2">
        <v>53575500000</v>
      </c>
      <c r="P472" s="2">
        <v>53106400000</v>
      </c>
      <c r="Q472" s="2">
        <v>52660400000</v>
      </c>
      <c r="R472" s="2">
        <v>52237600000</v>
      </c>
      <c r="S472" s="2">
        <v>51796100000</v>
      </c>
      <c r="T472" s="2">
        <v>51298900000</v>
      </c>
      <c r="U472" s="2">
        <v>50791400000</v>
      </c>
      <c r="V472" s="2">
        <v>50286400000</v>
      </c>
      <c r="W472" s="2">
        <v>49809700000</v>
      </c>
      <c r="X472" s="2">
        <v>49370700000</v>
      </c>
      <c r="Y472" s="2">
        <v>48943000000</v>
      </c>
      <c r="Z472" s="2">
        <v>48528400000</v>
      </c>
      <c r="AA472" s="2">
        <v>48131300000</v>
      </c>
      <c r="AB472" s="2">
        <v>47743700000</v>
      </c>
      <c r="AC472" s="2">
        <v>47348000000</v>
      </c>
    </row>
    <row r="473" spans="1:29">
      <c r="A473" t="s">
        <v>11235</v>
      </c>
      <c r="B473" t="s">
        <v>19</v>
      </c>
      <c r="C473" s="2">
        <v>48105200000</v>
      </c>
      <c r="D473" s="2">
        <v>54144000000</v>
      </c>
      <c r="E473" s="2">
        <v>54403200000</v>
      </c>
      <c r="F473" s="2">
        <v>54493100000</v>
      </c>
      <c r="G473" s="2">
        <v>54434100000</v>
      </c>
      <c r="H473" s="2">
        <v>54144600000</v>
      </c>
      <c r="I473" s="2">
        <v>53736600000</v>
      </c>
      <c r="J473" s="2">
        <v>53161300000</v>
      </c>
      <c r="K473" s="2">
        <v>52403500000</v>
      </c>
      <c r="L473" s="2">
        <v>51736900000</v>
      </c>
      <c r="M473" s="2">
        <v>51029600000</v>
      </c>
      <c r="N473" s="2">
        <v>50430700000</v>
      </c>
      <c r="O473" s="2">
        <v>49934400000</v>
      </c>
      <c r="P473" s="2">
        <v>49497200000</v>
      </c>
      <c r="Q473" s="2">
        <v>49081500000</v>
      </c>
      <c r="R473" s="2">
        <v>48687400000</v>
      </c>
      <c r="S473" s="2">
        <v>48276000000</v>
      </c>
      <c r="T473" s="2">
        <v>47812500000</v>
      </c>
      <c r="U473" s="2">
        <v>47339500000</v>
      </c>
      <c r="V473" s="2">
        <v>46868800000</v>
      </c>
      <c r="W473" s="2">
        <v>46424500000</v>
      </c>
      <c r="X473" s="2">
        <v>46015400000</v>
      </c>
      <c r="Y473" s="2">
        <v>45616700000</v>
      </c>
      <c r="Z473" s="2">
        <v>45230300000</v>
      </c>
      <c r="AA473" s="2">
        <v>44860200000</v>
      </c>
      <c r="AB473" s="2">
        <v>44499000000</v>
      </c>
      <c r="AC473" s="2">
        <v>44130100000</v>
      </c>
    </row>
    <row r="474" spans="1:29">
      <c r="A474" t="s">
        <v>11236</v>
      </c>
      <c r="B474" t="s">
        <v>19</v>
      </c>
      <c r="C474" s="2">
        <v>591772000</v>
      </c>
      <c r="D474" s="2">
        <v>666059000</v>
      </c>
      <c r="E474" s="2">
        <v>669248000</v>
      </c>
      <c r="F474" s="2">
        <v>670353000</v>
      </c>
      <c r="G474" s="2">
        <v>669627000</v>
      </c>
      <c r="H474" s="2">
        <v>666067000</v>
      </c>
      <c r="I474" s="2">
        <v>661047000</v>
      </c>
      <c r="J474" s="2">
        <v>653970000</v>
      </c>
      <c r="K474" s="2">
        <v>644648000</v>
      </c>
      <c r="L474" s="2">
        <v>636448000</v>
      </c>
      <c r="M474" s="2">
        <v>627747000</v>
      </c>
      <c r="N474" s="2">
        <v>620379000</v>
      </c>
      <c r="O474" s="2">
        <v>614275000</v>
      </c>
      <c r="P474" s="2">
        <v>608896000</v>
      </c>
      <c r="Q474" s="2">
        <v>603782000</v>
      </c>
      <c r="R474" s="2">
        <v>598935000</v>
      </c>
      <c r="S474" s="2">
        <v>593873000</v>
      </c>
      <c r="T474" s="2">
        <v>588172000</v>
      </c>
      <c r="U474" s="2">
        <v>582353000</v>
      </c>
      <c r="V474" s="2">
        <v>576562000</v>
      </c>
      <c r="W474" s="2">
        <v>571097000</v>
      </c>
      <c r="X474" s="2">
        <v>566064000</v>
      </c>
      <c r="Y474" s="2">
        <v>561159000</v>
      </c>
      <c r="Z474" s="2">
        <v>556407000</v>
      </c>
      <c r="AA474" s="2">
        <v>551853000</v>
      </c>
      <c r="AB474" s="2">
        <v>547410000</v>
      </c>
      <c r="AC474" s="2">
        <v>542872000</v>
      </c>
    </row>
    <row r="475" spans="1:29">
      <c r="A475" t="s">
        <v>11237</v>
      </c>
      <c r="B475" t="s">
        <v>19</v>
      </c>
      <c r="C475" s="2">
        <v>1628500000</v>
      </c>
      <c r="D475" s="2">
        <v>1832930000</v>
      </c>
      <c r="E475" s="2">
        <v>1841710000</v>
      </c>
      <c r="F475" s="2">
        <v>1844750000</v>
      </c>
      <c r="G475" s="2">
        <v>1842750000</v>
      </c>
      <c r="H475" s="2">
        <v>1832960000</v>
      </c>
      <c r="I475" s="2">
        <v>1819140000</v>
      </c>
      <c r="J475" s="2">
        <v>1799670000</v>
      </c>
      <c r="K475" s="2">
        <v>1774010000</v>
      </c>
      <c r="L475" s="2">
        <v>1751450000</v>
      </c>
      <c r="M475" s="2">
        <v>1727500000</v>
      </c>
      <c r="N475" s="2">
        <v>1707230000</v>
      </c>
      <c r="O475" s="2">
        <v>1690430000</v>
      </c>
      <c r="P475" s="2">
        <v>1675630000</v>
      </c>
      <c r="Q475" s="2">
        <v>1661550000</v>
      </c>
      <c r="R475" s="2">
        <v>1648210000</v>
      </c>
      <c r="S475" s="2">
        <v>1634280000</v>
      </c>
      <c r="T475" s="2">
        <v>1618590000</v>
      </c>
      <c r="U475" s="2">
        <v>1602580000</v>
      </c>
      <c r="V475" s="2">
        <v>1586650000</v>
      </c>
      <c r="W475" s="2">
        <v>1571610000</v>
      </c>
      <c r="X475" s="2">
        <v>1557760000</v>
      </c>
      <c r="Y475" s="2">
        <v>1544260000</v>
      </c>
      <c r="Z475" s="2">
        <v>1531180000</v>
      </c>
      <c r="AA475" s="2">
        <v>1518650000</v>
      </c>
      <c r="AB475" s="2">
        <v>1506420000</v>
      </c>
      <c r="AC475" s="2">
        <v>1493930000</v>
      </c>
    </row>
    <row r="476" spans="1:29">
      <c r="A476" t="s">
        <v>11238</v>
      </c>
      <c r="B476" t="s">
        <v>19</v>
      </c>
      <c r="C476" s="2">
        <v>31192200000</v>
      </c>
      <c r="D476" s="2">
        <v>35107900000</v>
      </c>
      <c r="E476" s="2">
        <v>35276000000</v>
      </c>
      <c r="F476" s="2">
        <v>35334300000</v>
      </c>
      <c r="G476" s="2">
        <v>35296000000</v>
      </c>
      <c r="H476" s="2">
        <v>35108300000</v>
      </c>
      <c r="I476" s="2">
        <v>34843700000</v>
      </c>
      <c r="J476" s="2">
        <v>34470700000</v>
      </c>
      <c r="K476" s="2">
        <v>33979400000</v>
      </c>
      <c r="L476" s="2">
        <v>33547100000</v>
      </c>
      <c r="M476" s="2">
        <v>33088500000</v>
      </c>
      <c r="N476" s="2">
        <v>32700100000</v>
      </c>
      <c r="O476" s="2">
        <v>32378400000</v>
      </c>
      <c r="P476" s="2">
        <v>32094900000</v>
      </c>
      <c r="Q476" s="2">
        <v>31825300000</v>
      </c>
      <c r="R476" s="2">
        <v>31569800000</v>
      </c>
      <c r="S476" s="2">
        <v>31303000000</v>
      </c>
      <c r="T476" s="2">
        <v>31002500000</v>
      </c>
      <c r="U476" s="2">
        <v>30695800000</v>
      </c>
      <c r="V476" s="2">
        <v>30390600000</v>
      </c>
      <c r="W476" s="2">
        <v>30102500000</v>
      </c>
      <c r="X476" s="2">
        <v>29837200000</v>
      </c>
      <c r="Y476" s="2">
        <v>29578700000</v>
      </c>
      <c r="Z476" s="2">
        <v>29328200000</v>
      </c>
      <c r="AA476" s="2">
        <v>29088100000</v>
      </c>
      <c r="AB476" s="2">
        <v>28853900000</v>
      </c>
      <c r="AC476" s="2">
        <v>28614700000</v>
      </c>
    </row>
    <row r="477" spans="1:29">
      <c r="A477" t="s">
        <v>11239</v>
      </c>
      <c r="B477" t="s">
        <v>19</v>
      </c>
      <c r="C477" s="2">
        <v>9902010000</v>
      </c>
      <c r="D477" s="2">
        <v>11145000000</v>
      </c>
      <c r="E477" s="2">
        <v>11198400000</v>
      </c>
      <c r="F477" s="2">
        <v>11216900000</v>
      </c>
      <c r="G477" s="2">
        <v>11204800000</v>
      </c>
      <c r="H477" s="2">
        <v>11145200000</v>
      </c>
      <c r="I477" s="2">
        <v>11061200000</v>
      </c>
      <c r="J477" s="2">
        <v>10942800000</v>
      </c>
      <c r="K477" s="2">
        <v>10786800000</v>
      </c>
      <c r="L477" s="2">
        <v>10649600000</v>
      </c>
      <c r="M477" s="2">
        <v>10504000000</v>
      </c>
      <c r="N477" s="2">
        <v>10380700000</v>
      </c>
      <c r="O477" s="2">
        <v>10278600000</v>
      </c>
      <c r="P477" s="2">
        <v>10188500000</v>
      </c>
      <c r="Q477" s="2">
        <v>10103000000</v>
      </c>
      <c r="R477" s="2">
        <v>10021900000</v>
      </c>
      <c r="S477" s="2">
        <v>9937170000</v>
      </c>
      <c r="T477" s="2">
        <v>9841770000</v>
      </c>
      <c r="U477" s="2">
        <v>9744400000</v>
      </c>
      <c r="V477" s="2">
        <v>9647520000</v>
      </c>
      <c r="W477" s="2">
        <v>9556070000</v>
      </c>
      <c r="X477" s="2">
        <v>9471850000</v>
      </c>
      <c r="Y477" s="2">
        <v>9389780000</v>
      </c>
      <c r="Z477" s="2">
        <v>9310260000</v>
      </c>
      <c r="AA477" s="2">
        <v>9234060000</v>
      </c>
      <c r="AB477" s="2">
        <v>9159710000</v>
      </c>
      <c r="AC477" s="2">
        <v>9083780000</v>
      </c>
    </row>
    <row r="478" spans="1:29">
      <c r="A478" t="s">
        <v>11240</v>
      </c>
      <c r="B478" t="s">
        <v>19</v>
      </c>
      <c r="C478" s="2">
        <v>173918000</v>
      </c>
      <c r="D478" s="2">
        <v>195750000</v>
      </c>
      <c r="E478" s="2">
        <v>196687000</v>
      </c>
      <c r="F478" s="2">
        <v>197012000</v>
      </c>
      <c r="G478" s="2">
        <v>196799000</v>
      </c>
      <c r="H478" s="2">
        <v>195752000</v>
      </c>
      <c r="I478" s="2">
        <v>194277000</v>
      </c>
      <c r="J478" s="2">
        <v>192197000</v>
      </c>
      <c r="K478" s="2">
        <v>189458000</v>
      </c>
      <c r="L478" s="2">
        <v>187048000</v>
      </c>
      <c r="M478" s="2">
        <v>184490000</v>
      </c>
      <c r="N478" s="2">
        <v>182325000</v>
      </c>
      <c r="O478" s="2">
        <v>180531000</v>
      </c>
      <c r="P478" s="2">
        <v>178950000</v>
      </c>
      <c r="Q478" s="2">
        <v>177447000</v>
      </c>
      <c r="R478" s="2">
        <v>176023000</v>
      </c>
      <c r="S478" s="2">
        <v>174535000</v>
      </c>
      <c r="T478" s="2">
        <v>172860000</v>
      </c>
      <c r="U478" s="2">
        <v>171149000</v>
      </c>
      <c r="V478" s="2">
        <v>169448000</v>
      </c>
      <c r="W478" s="2">
        <v>167842000</v>
      </c>
      <c r="X478" s="2">
        <v>166362000</v>
      </c>
      <c r="Y478" s="2">
        <v>164921000</v>
      </c>
      <c r="Z478" s="2">
        <v>163524000</v>
      </c>
      <c r="AA478" s="2">
        <v>162186000</v>
      </c>
      <c r="AB478" s="2">
        <v>160880000</v>
      </c>
      <c r="AC478" s="2">
        <v>159546000</v>
      </c>
    </row>
    <row r="479" spans="1:29">
      <c r="A479" t="s">
        <v>11241</v>
      </c>
      <c r="B479" t="s">
        <v>19</v>
      </c>
      <c r="C479">
        <v>0</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row>
    <row r="480" spans="1:29">
      <c r="A480" t="s">
        <v>11242</v>
      </c>
      <c r="B480" t="s">
        <v>19</v>
      </c>
      <c r="C480" s="2">
        <v>22838400000000</v>
      </c>
      <c r="D480" s="2">
        <v>24712600000000</v>
      </c>
      <c r="E480" s="2">
        <v>24432500000000</v>
      </c>
      <c r="F480" s="2">
        <v>24025700000000</v>
      </c>
      <c r="G480" s="2">
        <v>23553200000000</v>
      </c>
      <c r="H480" s="2">
        <v>23068300000000</v>
      </c>
      <c r="I480" s="2">
        <v>22591500000000</v>
      </c>
      <c r="J480" s="2">
        <v>22172300000000</v>
      </c>
      <c r="K480" s="2">
        <v>21803900000000</v>
      </c>
      <c r="L480" s="2">
        <v>21475400000000</v>
      </c>
      <c r="M480" s="2">
        <v>21130200000000</v>
      </c>
      <c r="N480" s="2">
        <v>20792300000000</v>
      </c>
      <c r="O480" s="2">
        <v>20469000000000</v>
      </c>
      <c r="P480" s="2">
        <v>20150200000000</v>
      </c>
      <c r="Q480" s="2">
        <v>19841300000000</v>
      </c>
      <c r="R480" s="2">
        <v>19541300000000</v>
      </c>
      <c r="S480" s="2">
        <v>19243600000000</v>
      </c>
      <c r="T480" s="2">
        <v>18948300000000</v>
      </c>
      <c r="U480" s="2">
        <v>18661500000000</v>
      </c>
      <c r="V480" s="2">
        <v>18383900000000</v>
      </c>
      <c r="W480" s="2">
        <v>18100800000000</v>
      </c>
      <c r="X480" s="2">
        <v>17848400000000</v>
      </c>
      <c r="Y480" s="2">
        <v>17604400000000</v>
      </c>
      <c r="Z480" s="2">
        <v>17370500000000</v>
      </c>
      <c r="AA480" s="2">
        <v>17143000000000</v>
      </c>
      <c r="AB480" s="2">
        <v>16920100000000</v>
      </c>
      <c r="AC480" s="2">
        <v>16692300000000</v>
      </c>
    </row>
    <row r="481" spans="1:32">
      <c r="A481" t="s">
        <v>11243</v>
      </c>
      <c r="B481" t="s">
        <v>19</v>
      </c>
      <c r="C481" s="2">
        <v>1660080000</v>
      </c>
      <c r="D481" s="2">
        <v>1796300000</v>
      </c>
      <c r="E481" s="2">
        <v>1775950000</v>
      </c>
      <c r="F481" s="2">
        <v>1746380000</v>
      </c>
      <c r="G481" s="2">
        <v>1712030000</v>
      </c>
      <c r="H481" s="2">
        <v>1676790000</v>
      </c>
      <c r="I481" s="2">
        <v>1642130000</v>
      </c>
      <c r="J481" s="2">
        <v>1611660000</v>
      </c>
      <c r="K481" s="2">
        <v>1584880000</v>
      </c>
      <c r="L481" s="2">
        <v>1561000000</v>
      </c>
      <c r="M481" s="2">
        <v>1535910000</v>
      </c>
      <c r="N481" s="2">
        <v>1511350000</v>
      </c>
      <c r="O481" s="2">
        <v>1487850000</v>
      </c>
      <c r="P481" s="2">
        <v>1464680000</v>
      </c>
      <c r="Q481" s="2">
        <v>1442220000</v>
      </c>
      <c r="R481" s="2">
        <v>1420410000</v>
      </c>
      <c r="S481" s="2">
        <v>1398780000</v>
      </c>
      <c r="T481" s="2">
        <v>1377320000</v>
      </c>
      <c r="U481" s="2">
        <v>1356470000</v>
      </c>
      <c r="V481" s="2">
        <v>1336290000</v>
      </c>
      <c r="W481" s="2">
        <v>1315710000</v>
      </c>
      <c r="X481" s="2">
        <v>1297360000</v>
      </c>
      <c r="Y481" s="2">
        <v>1279630000</v>
      </c>
      <c r="Z481" s="2">
        <v>1262620000</v>
      </c>
      <c r="AA481" s="2">
        <v>1246090000</v>
      </c>
      <c r="AB481" s="2">
        <v>1229890000</v>
      </c>
      <c r="AC481" s="2">
        <v>1213330000</v>
      </c>
    </row>
    <row r="482" spans="1:32">
      <c r="A482" t="s">
        <v>11244</v>
      </c>
      <c r="B482" t="s">
        <v>19</v>
      </c>
      <c r="C482" s="2">
        <v>11095300000</v>
      </c>
      <c r="D482" s="2">
        <v>12005800000</v>
      </c>
      <c r="E482" s="2">
        <v>11869700000</v>
      </c>
      <c r="F482" s="2">
        <v>11672100000</v>
      </c>
      <c r="G482" s="2">
        <v>11442500000</v>
      </c>
      <c r="H482" s="2">
        <v>11207000000</v>
      </c>
      <c r="I482" s="2">
        <v>10975300000</v>
      </c>
      <c r="J482" s="2">
        <v>10771700000</v>
      </c>
      <c r="K482" s="2">
        <v>10592700000</v>
      </c>
      <c r="L482" s="2">
        <v>10433100000</v>
      </c>
      <c r="M482" s="2">
        <v>10265400000</v>
      </c>
      <c r="N482" s="2">
        <v>10101200000</v>
      </c>
      <c r="O482" s="2">
        <v>9944190000</v>
      </c>
      <c r="P482" s="2">
        <v>9789290000</v>
      </c>
      <c r="Q482" s="2">
        <v>9639250000</v>
      </c>
      <c r="R482" s="2">
        <v>9493470000</v>
      </c>
      <c r="S482" s="2">
        <v>9348850000</v>
      </c>
      <c r="T482" s="2">
        <v>9205410000</v>
      </c>
      <c r="U482" s="2">
        <v>9066070000</v>
      </c>
      <c r="V482" s="2">
        <v>8931190000</v>
      </c>
      <c r="W482" s="2">
        <v>8793680000</v>
      </c>
      <c r="X482" s="2">
        <v>8671050000</v>
      </c>
      <c r="Y482" s="2">
        <v>8552510000</v>
      </c>
      <c r="Z482" s="2">
        <v>8438860000</v>
      </c>
      <c r="AA482" s="2">
        <v>8328370000</v>
      </c>
      <c r="AB482" s="2">
        <v>8220080000</v>
      </c>
      <c r="AC482" s="2">
        <v>8109410000</v>
      </c>
    </row>
    <row r="483" spans="1:32">
      <c r="A483" t="s">
        <v>11245</v>
      </c>
      <c r="B483" t="s">
        <v>19</v>
      </c>
      <c r="C483" s="2">
        <v>27159400000</v>
      </c>
      <c r="D483" s="2">
        <v>29388100000</v>
      </c>
      <c r="E483" s="2">
        <v>29055000000</v>
      </c>
      <c r="F483" s="2">
        <v>28571300000</v>
      </c>
      <c r="G483" s="2">
        <v>28009300000</v>
      </c>
      <c r="H483" s="2">
        <v>27432700000</v>
      </c>
      <c r="I483" s="2">
        <v>26865700000</v>
      </c>
      <c r="J483" s="2">
        <v>26367300000</v>
      </c>
      <c r="K483" s="2">
        <v>25929200000</v>
      </c>
      <c r="L483" s="2">
        <v>25538500000</v>
      </c>
      <c r="M483" s="2">
        <v>25128000000</v>
      </c>
      <c r="N483" s="2">
        <v>24726100000</v>
      </c>
      <c r="O483" s="2">
        <v>24341700000</v>
      </c>
      <c r="P483" s="2">
        <v>23962500000</v>
      </c>
      <c r="Q483" s="2">
        <v>23595200000</v>
      </c>
      <c r="R483" s="2">
        <v>23238400000</v>
      </c>
      <c r="S483" s="2">
        <v>22884400000</v>
      </c>
      <c r="T483" s="2">
        <v>22533300000</v>
      </c>
      <c r="U483" s="2">
        <v>22192200000</v>
      </c>
      <c r="V483" s="2">
        <v>21862000000</v>
      </c>
      <c r="W483" s="2">
        <v>21525400000</v>
      </c>
      <c r="X483" s="2">
        <v>21225300000</v>
      </c>
      <c r="Y483" s="2">
        <v>20935100000</v>
      </c>
      <c r="Z483" s="2">
        <v>20656900000</v>
      </c>
      <c r="AA483" s="2">
        <v>20386400000</v>
      </c>
      <c r="AB483" s="2">
        <v>20121400000</v>
      </c>
      <c r="AC483" s="2">
        <v>19850500000</v>
      </c>
    </row>
    <row r="484" spans="1:32">
      <c r="A484" t="s">
        <v>11246</v>
      </c>
      <c r="B484" t="s">
        <v>19</v>
      </c>
      <c r="C484" s="2">
        <v>2482090000</v>
      </c>
      <c r="D484" s="2">
        <v>2685770000</v>
      </c>
      <c r="E484" s="2">
        <v>2655330000</v>
      </c>
      <c r="F484" s="2">
        <v>2611120000</v>
      </c>
      <c r="G484" s="2">
        <v>2559770000</v>
      </c>
      <c r="H484" s="2">
        <v>2507070000</v>
      </c>
      <c r="I484" s="2">
        <v>2455250000</v>
      </c>
      <c r="J484" s="2">
        <v>2409700000</v>
      </c>
      <c r="K484" s="2">
        <v>2369660000</v>
      </c>
      <c r="L484" s="2">
        <v>2333950000</v>
      </c>
      <c r="M484" s="2">
        <v>2296440000</v>
      </c>
      <c r="N484" s="2">
        <v>2259710000</v>
      </c>
      <c r="O484" s="2">
        <v>2224580000</v>
      </c>
      <c r="P484" s="2">
        <v>2189930000</v>
      </c>
      <c r="Q484" s="2">
        <v>2156360000</v>
      </c>
      <c r="R484" s="2">
        <v>2123750000</v>
      </c>
      <c r="S484" s="2">
        <v>2091400000</v>
      </c>
      <c r="T484" s="2">
        <v>2059310000</v>
      </c>
      <c r="U484" s="2">
        <v>2028140000</v>
      </c>
      <c r="V484" s="2">
        <v>1997970000</v>
      </c>
      <c r="W484" s="2">
        <v>1967200000</v>
      </c>
      <c r="X484" s="2">
        <v>1939770000</v>
      </c>
      <c r="Y484" s="2">
        <v>1913250000</v>
      </c>
      <c r="Z484" s="2">
        <v>1887830000</v>
      </c>
      <c r="AA484" s="2">
        <v>1863110000</v>
      </c>
      <c r="AB484" s="2">
        <v>1838890000</v>
      </c>
      <c r="AC484" s="2">
        <v>1814130000</v>
      </c>
    </row>
    <row r="485" spans="1:32">
      <c r="A485" t="s">
        <v>11247</v>
      </c>
      <c r="B485" t="s">
        <v>19</v>
      </c>
      <c r="C485" s="2">
        <v>2244310000</v>
      </c>
      <c r="D485" s="2">
        <v>2428490000</v>
      </c>
      <c r="E485" s="2">
        <v>2400960000</v>
      </c>
      <c r="F485" s="2">
        <v>2360990000</v>
      </c>
      <c r="G485" s="2">
        <v>2314550000</v>
      </c>
      <c r="H485" s="2">
        <v>2266900000</v>
      </c>
      <c r="I485" s="2">
        <v>2220050000</v>
      </c>
      <c r="J485" s="2">
        <v>2178860000</v>
      </c>
      <c r="K485" s="2">
        <v>2142660000</v>
      </c>
      <c r="L485" s="2">
        <v>2110370000</v>
      </c>
      <c r="M485" s="2">
        <v>2076450000</v>
      </c>
      <c r="N485" s="2">
        <v>2043250000</v>
      </c>
      <c r="O485" s="2">
        <v>2011480000</v>
      </c>
      <c r="P485" s="2">
        <v>1980140000</v>
      </c>
      <c r="Q485" s="2">
        <v>1949790000</v>
      </c>
      <c r="R485" s="2">
        <v>1920310000</v>
      </c>
      <c r="S485" s="2">
        <v>1891050000</v>
      </c>
      <c r="T485" s="2">
        <v>1862040000</v>
      </c>
      <c r="U485" s="2">
        <v>1833850000</v>
      </c>
      <c r="V485" s="2">
        <v>1806570000</v>
      </c>
      <c r="W485" s="2">
        <v>1778760000</v>
      </c>
      <c r="X485" s="2">
        <v>1753950000</v>
      </c>
      <c r="Y485" s="2">
        <v>1729970000</v>
      </c>
      <c r="Z485" s="2">
        <v>1706980000</v>
      </c>
      <c r="AA485" s="2">
        <v>1684640000</v>
      </c>
      <c r="AB485" s="2">
        <v>1662730000</v>
      </c>
      <c r="AC485" s="2">
        <v>1640340000</v>
      </c>
    </row>
    <row r="486" spans="1:32">
      <c r="A486" t="s">
        <v>11248</v>
      </c>
      <c r="B486" t="s">
        <v>19</v>
      </c>
      <c r="C486" s="2">
        <v>1282420000</v>
      </c>
      <c r="D486" s="2">
        <v>1387660000</v>
      </c>
      <c r="E486" s="2">
        <v>1371930000</v>
      </c>
      <c r="F486" s="2">
        <v>1349090000</v>
      </c>
      <c r="G486" s="2">
        <v>1322560000</v>
      </c>
      <c r="H486" s="2">
        <v>1295330000</v>
      </c>
      <c r="I486" s="2">
        <v>1268550000</v>
      </c>
      <c r="J486" s="2">
        <v>1245020000</v>
      </c>
      <c r="K486" s="2">
        <v>1224330000</v>
      </c>
      <c r="L486" s="2">
        <v>1205890000</v>
      </c>
      <c r="M486" s="2">
        <v>1186500000</v>
      </c>
      <c r="N486" s="2">
        <v>1167530000</v>
      </c>
      <c r="O486" s="2">
        <v>1149380000</v>
      </c>
      <c r="P486" s="2">
        <v>1131470000</v>
      </c>
      <c r="Q486" s="2">
        <v>1114130000</v>
      </c>
      <c r="R486" s="2">
        <v>1097280000</v>
      </c>
      <c r="S486" s="2">
        <v>1080560000</v>
      </c>
      <c r="T486" s="2">
        <v>1063990000</v>
      </c>
      <c r="U486" s="2">
        <v>1047880000</v>
      </c>
      <c r="V486" s="2">
        <v>1032290000</v>
      </c>
      <c r="W486" s="2">
        <v>1016400000</v>
      </c>
      <c r="X486" s="2">
        <v>1002220000</v>
      </c>
      <c r="Y486" s="2">
        <v>988522000</v>
      </c>
      <c r="Z486" s="2">
        <v>975386000</v>
      </c>
      <c r="AA486" s="2">
        <v>962616000</v>
      </c>
      <c r="AB486" s="2">
        <v>950098000</v>
      </c>
      <c r="AC486" s="2">
        <v>937307000</v>
      </c>
    </row>
    <row r="487" spans="1:32">
      <c r="A487" t="s">
        <v>11249</v>
      </c>
      <c r="B487" t="s">
        <v>19</v>
      </c>
      <c r="C487" s="2">
        <v>262166000</v>
      </c>
      <c r="D487" s="2">
        <v>283680000</v>
      </c>
      <c r="E487" s="2">
        <v>280465000</v>
      </c>
      <c r="F487" s="2">
        <v>275795000</v>
      </c>
      <c r="G487" s="2">
        <v>270371000</v>
      </c>
      <c r="H487" s="2">
        <v>264805000</v>
      </c>
      <c r="I487" s="2">
        <v>259331000</v>
      </c>
      <c r="J487" s="2">
        <v>254520000</v>
      </c>
      <c r="K487" s="2">
        <v>250291000</v>
      </c>
      <c r="L487" s="2">
        <v>246520000</v>
      </c>
      <c r="M487" s="2">
        <v>242558000</v>
      </c>
      <c r="N487" s="2">
        <v>238679000</v>
      </c>
      <c r="O487" s="2">
        <v>234968000</v>
      </c>
      <c r="P487" s="2">
        <v>231308000</v>
      </c>
      <c r="Q487" s="2">
        <v>227762000</v>
      </c>
      <c r="R487" s="2">
        <v>224318000</v>
      </c>
      <c r="S487" s="2">
        <v>220900000</v>
      </c>
      <c r="T487" s="2">
        <v>217511000</v>
      </c>
      <c r="U487" s="2">
        <v>214219000</v>
      </c>
      <c r="V487" s="2">
        <v>211032000</v>
      </c>
      <c r="W487" s="2">
        <v>207783000</v>
      </c>
      <c r="X487" s="2">
        <v>204885000</v>
      </c>
      <c r="Y487" s="2">
        <v>202084000</v>
      </c>
      <c r="Z487" s="2">
        <v>199399000</v>
      </c>
      <c r="AA487" s="2">
        <v>196788000</v>
      </c>
      <c r="AB487" s="2">
        <v>194229000</v>
      </c>
      <c r="AC487" s="2">
        <v>191614000</v>
      </c>
    </row>
    <row r="488" spans="1:32">
      <c r="A488" t="s">
        <v>11250</v>
      </c>
      <c r="B488" t="s">
        <v>19</v>
      </c>
      <c r="C488" s="2">
        <v>510745000</v>
      </c>
      <c r="D488" s="2">
        <v>552658000</v>
      </c>
      <c r="E488" s="2">
        <v>546394000</v>
      </c>
      <c r="F488" s="2">
        <v>537297000</v>
      </c>
      <c r="G488" s="2">
        <v>526730000</v>
      </c>
      <c r="H488" s="2">
        <v>515886000</v>
      </c>
      <c r="I488" s="2">
        <v>505223000</v>
      </c>
      <c r="J488" s="2">
        <v>495849000</v>
      </c>
      <c r="K488" s="2">
        <v>487611000</v>
      </c>
      <c r="L488" s="2">
        <v>480264000</v>
      </c>
      <c r="M488" s="2">
        <v>472544000</v>
      </c>
      <c r="N488" s="2">
        <v>464987000</v>
      </c>
      <c r="O488" s="2">
        <v>457758000</v>
      </c>
      <c r="P488" s="2">
        <v>450627000</v>
      </c>
      <c r="Q488" s="2">
        <v>443720000</v>
      </c>
      <c r="R488" s="2">
        <v>437010000</v>
      </c>
      <c r="S488" s="2">
        <v>430353000</v>
      </c>
      <c r="T488" s="2">
        <v>423750000</v>
      </c>
      <c r="U488" s="2">
        <v>417336000</v>
      </c>
      <c r="V488" s="2">
        <v>411127000</v>
      </c>
      <c r="W488" s="2">
        <v>404797000</v>
      </c>
      <c r="X488" s="2">
        <v>399152000</v>
      </c>
      <c r="Y488" s="2">
        <v>393695000</v>
      </c>
      <c r="Z488" s="2">
        <v>388463000</v>
      </c>
      <c r="AA488" s="2">
        <v>383377000</v>
      </c>
      <c r="AB488" s="2">
        <v>378392000</v>
      </c>
      <c r="AC488" s="2">
        <v>373298000</v>
      </c>
      <c r="AD488" s="2"/>
      <c r="AE488" s="2"/>
      <c r="AF488" s="2"/>
    </row>
    <row r="489" spans="1:32">
      <c r="A489" t="s">
        <v>11251</v>
      </c>
      <c r="B489" t="s">
        <v>19</v>
      </c>
      <c r="C489" s="2">
        <v>926382000</v>
      </c>
      <c r="D489" s="2">
        <v>1002400000</v>
      </c>
      <c r="E489" s="2">
        <v>991041000</v>
      </c>
      <c r="F489" s="2">
        <v>974541000</v>
      </c>
      <c r="G489" s="2">
        <v>955374000</v>
      </c>
      <c r="H489" s="2">
        <v>935706000</v>
      </c>
      <c r="I489" s="2">
        <v>916365000</v>
      </c>
      <c r="J489" s="2">
        <v>899364000</v>
      </c>
      <c r="K489" s="2">
        <v>884421000</v>
      </c>
      <c r="L489" s="2">
        <v>871095000</v>
      </c>
      <c r="M489" s="2">
        <v>857094000</v>
      </c>
      <c r="N489" s="2">
        <v>843387000</v>
      </c>
      <c r="O489" s="2">
        <v>830274000</v>
      </c>
      <c r="P489" s="2">
        <v>817341000</v>
      </c>
      <c r="Q489" s="2">
        <v>804813000</v>
      </c>
      <c r="R489" s="2">
        <v>792642000</v>
      </c>
      <c r="S489" s="2">
        <v>780567000</v>
      </c>
      <c r="T489" s="2">
        <v>768591000</v>
      </c>
      <c r="U489" s="2">
        <v>756957000</v>
      </c>
      <c r="V489" s="2">
        <v>745695000</v>
      </c>
      <c r="W489" s="2">
        <v>734214000</v>
      </c>
      <c r="X489" s="2">
        <v>723975000</v>
      </c>
      <c r="Y489" s="2">
        <v>714078000</v>
      </c>
      <c r="Z489" s="2">
        <v>704589000</v>
      </c>
      <c r="AA489" s="2">
        <v>695364000</v>
      </c>
      <c r="AB489" s="2">
        <v>686322000</v>
      </c>
      <c r="AC489" s="2">
        <v>677082000</v>
      </c>
    </row>
    <row r="490" spans="1:32">
      <c r="A490" t="s">
        <v>11252</v>
      </c>
      <c r="B490" t="s">
        <v>19</v>
      </c>
      <c r="C490" s="2">
        <v>185276000</v>
      </c>
      <c r="D490" s="2">
        <v>200480000</v>
      </c>
      <c r="E490" s="2">
        <v>198208000</v>
      </c>
      <c r="F490" s="2">
        <v>194908000</v>
      </c>
      <c r="G490" s="2">
        <v>191075000</v>
      </c>
      <c r="H490" s="2">
        <v>187141000</v>
      </c>
      <c r="I490" s="2">
        <v>183273000</v>
      </c>
      <c r="J490" s="2">
        <v>179873000</v>
      </c>
      <c r="K490" s="2">
        <v>176884000</v>
      </c>
      <c r="L490" s="2">
        <v>174219000</v>
      </c>
      <c r="M490" s="2">
        <v>171419000</v>
      </c>
      <c r="N490" s="2">
        <v>168677000</v>
      </c>
      <c r="O490" s="2">
        <v>166055000</v>
      </c>
      <c r="P490" s="2">
        <v>163468000</v>
      </c>
      <c r="Q490" s="2">
        <v>160963000</v>
      </c>
      <c r="R490" s="2">
        <v>158528000</v>
      </c>
      <c r="S490" s="2">
        <v>156113000</v>
      </c>
      <c r="T490" s="2">
        <v>153718000</v>
      </c>
      <c r="U490" s="2">
        <v>151391000</v>
      </c>
      <c r="V490" s="2">
        <v>149139000</v>
      </c>
      <c r="W490" s="2">
        <v>146843000</v>
      </c>
      <c r="X490" s="2">
        <v>144795000</v>
      </c>
      <c r="Y490" s="2">
        <v>142816000</v>
      </c>
      <c r="Z490" s="2">
        <v>140918000</v>
      </c>
      <c r="AA490" s="2">
        <v>139073000</v>
      </c>
      <c r="AB490" s="2">
        <v>137264000</v>
      </c>
      <c r="AC490" s="2">
        <v>135416000</v>
      </c>
    </row>
    <row r="491" spans="1:32">
      <c r="A491" t="s">
        <v>11253</v>
      </c>
      <c r="B491" t="s">
        <v>19</v>
      </c>
      <c r="C491">
        <v>0</v>
      </c>
      <c r="D491">
        <v>0</v>
      </c>
      <c r="E491">
        <v>0</v>
      </c>
      <c r="F491">
        <v>0</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row>
    <row r="492" spans="1:32">
      <c r="A492" t="s">
        <v>11254</v>
      </c>
      <c r="B492" t="s">
        <v>19</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row>
    <row r="493" spans="1:32">
      <c r="A493" t="s">
        <v>11255</v>
      </c>
      <c r="B493" t="s">
        <v>19</v>
      </c>
      <c r="C493">
        <v>0</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row>
    <row r="494" spans="1:32">
      <c r="A494" t="s">
        <v>11256</v>
      </c>
      <c r="B494" t="s">
        <v>19</v>
      </c>
      <c r="C494">
        <v>0</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row>
    <row r="495" spans="1:32">
      <c r="A495" t="s">
        <v>11257</v>
      </c>
      <c r="B495" t="s">
        <v>19</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row>
    <row r="496" spans="1:32">
      <c r="A496" t="s">
        <v>11258</v>
      </c>
      <c r="B496" t="s">
        <v>19</v>
      </c>
      <c r="C496">
        <v>0</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row>
    <row r="497" spans="1:32">
      <c r="A497" t="s">
        <v>11259</v>
      </c>
      <c r="B497" t="s">
        <v>19</v>
      </c>
      <c r="C497">
        <v>0</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row>
    <row r="498" spans="1:32">
      <c r="A498" t="s">
        <v>11260</v>
      </c>
      <c r="B498" t="s">
        <v>19</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s="2"/>
      <c r="AE498" s="2"/>
      <c r="AF498" s="2"/>
    </row>
    <row r="499" spans="1:32">
      <c r="A499" t="s">
        <v>11261</v>
      </c>
      <c r="B499" t="s">
        <v>19</v>
      </c>
      <c r="C499">
        <v>0</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row>
    <row r="500" spans="1:32">
      <c r="A500" t="s">
        <v>11262</v>
      </c>
      <c r="B500" t="s">
        <v>19</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row>
    <row r="501" spans="1:32">
      <c r="A501" t="s">
        <v>11263</v>
      </c>
      <c r="B501" t="s">
        <v>19</v>
      </c>
      <c r="C501">
        <v>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row>
    <row r="502" spans="1:32">
      <c r="A502" t="s">
        <v>11264</v>
      </c>
      <c r="B502" t="s">
        <v>19</v>
      </c>
      <c r="C502">
        <v>0</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row>
    <row r="503" spans="1:32">
      <c r="A503" t="s">
        <v>11265</v>
      </c>
      <c r="B503" t="s">
        <v>19</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row>
    <row r="504" spans="1:32">
      <c r="A504" t="s">
        <v>11266</v>
      </c>
      <c r="B504" t="s">
        <v>19</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row>
    <row r="505" spans="1:32">
      <c r="A505" t="s">
        <v>11267</v>
      </c>
      <c r="B505" t="s">
        <v>19</v>
      </c>
      <c r="C505" s="2">
        <v>206392000000</v>
      </c>
      <c r="D505" s="2">
        <v>210727000000</v>
      </c>
      <c r="E505" s="2">
        <v>203548000000</v>
      </c>
      <c r="F505" s="2">
        <v>200454000000</v>
      </c>
      <c r="G505" s="2">
        <v>199544000000</v>
      </c>
      <c r="H505" s="2">
        <v>199420000000</v>
      </c>
      <c r="I505" s="2">
        <v>199297000000</v>
      </c>
      <c r="J505" s="2">
        <v>197686000000</v>
      </c>
      <c r="K505" s="2">
        <v>194682000000</v>
      </c>
      <c r="L505" s="2">
        <v>192110000000</v>
      </c>
      <c r="M505" s="2">
        <v>189452000000</v>
      </c>
      <c r="N505" s="2">
        <v>186988000000</v>
      </c>
      <c r="O505" s="2">
        <v>184343000000</v>
      </c>
      <c r="P505" s="2">
        <v>181941000000</v>
      </c>
      <c r="Q505" s="2">
        <v>179516000000</v>
      </c>
      <c r="R505" s="2">
        <v>176945000000</v>
      </c>
      <c r="S505" s="2">
        <v>174416000000</v>
      </c>
      <c r="T505" s="2">
        <v>172060000000</v>
      </c>
      <c r="U505" s="2">
        <v>169911000000</v>
      </c>
      <c r="V505" s="2">
        <v>167933000000</v>
      </c>
      <c r="W505" s="2">
        <v>166539000000</v>
      </c>
      <c r="X505" s="2">
        <v>164461000000</v>
      </c>
      <c r="Y505" s="2">
        <v>162408000000</v>
      </c>
      <c r="Z505" s="2">
        <v>160280000000</v>
      </c>
      <c r="AA505" s="2">
        <v>158075000000</v>
      </c>
      <c r="AB505" s="2">
        <v>156171000000</v>
      </c>
      <c r="AC505" s="2">
        <v>154715000000</v>
      </c>
    </row>
    <row r="506" spans="1:32">
      <c r="A506" t="s">
        <v>11268</v>
      </c>
      <c r="B506" t="s">
        <v>19</v>
      </c>
      <c r="C506" s="2">
        <v>1426180000000</v>
      </c>
      <c r="D506" s="2">
        <v>1456130000000</v>
      </c>
      <c r="E506" s="2">
        <v>1406520000000</v>
      </c>
      <c r="F506" s="2">
        <v>1385140000000</v>
      </c>
      <c r="G506" s="2">
        <v>1378860000000</v>
      </c>
      <c r="H506" s="2">
        <v>1378000000000</v>
      </c>
      <c r="I506" s="2">
        <v>1377150000000</v>
      </c>
      <c r="J506" s="2">
        <v>1366020000000</v>
      </c>
      <c r="K506" s="2">
        <v>1345260000000</v>
      </c>
      <c r="L506" s="2">
        <v>1327490000000</v>
      </c>
      <c r="M506" s="2">
        <v>1309120000000</v>
      </c>
      <c r="N506" s="2">
        <v>1292100000000</v>
      </c>
      <c r="O506" s="2">
        <v>1273810000000</v>
      </c>
      <c r="P506" s="2">
        <v>1257220000000</v>
      </c>
      <c r="Q506" s="2">
        <v>1240460000000</v>
      </c>
      <c r="R506" s="2">
        <v>1222700000000</v>
      </c>
      <c r="S506" s="2">
        <v>1205220000000</v>
      </c>
      <c r="T506" s="2">
        <v>1188940000000</v>
      </c>
      <c r="U506" s="2">
        <v>1174090000000</v>
      </c>
      <c r="V506" s="2">
        <v>1160420000000</v>
      </c>
      <c r="W506" s="2">
        <v>1150790000000</v>
      </c>
      <c r="X506" s="2">
        <v>1136430000000</v>
      </c>
      <c r="Y506" s="2">
        <v>1122240000000</v>
      </c>
      <c r="Z506" s="2">
        <v>1107540000000</v>
      </c>
      <c r="AA506" s="2">
        <v>1092300000000</v>
      </c>
      <c r="AB506" s="2">
        <v>1079140000000</v>
      </c>
      <c r="AC506" s="2">
        <v>1069090000000</v>
      </c>
    </row>
    <row r="507" spans="1:32">
      <c r="A507" t="s">
        <v>11269</v>
      </c>
      <c r="B507" t="s">
        <v>19</v>
      </c>
      <c r="C507" s="2">
        <v>26851700000</v>
      </c>
      <c r="D507" s="2">
        <v>27415700000</v>
      </c>
      <c r="E507" s="2">
        <v>26481600000</v>
      </c>
      <c r="F507" s="2">
        <v>26079100000</v>
      </c>
      <c r="G507" s="2">
        <v>25960700000</v>
      </c>
      <c r="H507" s="2">
        <v>25944600000</v>
      </c>
      <c r="I507" s="2">
        <v>25928600000</v>
      </c>
      <c r="J507" s="2">
        <v>25719000000</v>
      </c>
      <c r="K507" s="2">
        <v>25328200000</v>
      </c>
      <c r="L507" s="2">
        <v>24993600000</v>
      </c>
      <c r="M507" s="2">
        <v>24647800000</v>
      </c>
      <c r="N507" s="2">
        <v>24327200000</v>
      </c>
      <c r="O507" s="2">
        <v>23983000000</v>
      </c>
      <c r="P507" s="2">
        <v>23670600000</v>
      </c>
      <c r="Q507" s="2">
        <v>23355000000</v>
      </c>
      <c r="R507" s="2">
        <v>23020600000</v>
      </c>
      <c r="S507" s="2">
        <v>22691500000</v>
      </c>
      <c r="T507" s="2">
        <v>22385000000</v>
      </c>
      <c r="U507" s="2">
        <v>22105400000</v>
      </c>
      <c r="V507" s="2">
        <v>21848100000</v>
      </c>
      <c r="W507" s="2">
        <v>21666800000</v>
      </c>
      <c r="X507" s="2">
        <v>21396300000</v>
      </c>
      <c r="Y507" s="2">
        <v>21129300000</v>
      </c>
      <c r="Z507" s="2">
        <v>20852500000</v>
      </c>
      <c r="AA507" s="2">
        <v>20565600000</v>
      </c>
      <c r="AB507" s="2">
        <v>20317800000</v>
      </c>
      <c r="AC507" s="2">
        <v>20128500000</v>
      </c>
    </row>
    <row r="508" spans="1:32">
      <c r="A508" t="s">
        <v>11270</v>
      </c>
      <c r="B508" t="s">
        <v>19</v>
      </c>
      <c r="C508" s="2">
        <v>227219000000</v>
      </c>
      <c r="D508" s="2">
        <v>231992000000</v>
      </c>
      <c r="E508" s="2">
        <v>224088000000</v>
      </c>
      <c r="F508" s="2">
        <v>220682000000</v>
      </c>
      <c r="G508" s="2">
        <v>219680000000</v>
      </c>
      <c r="H508" s="2">
        <v>219543000000</v>
      </c>
      <c r="I508" s="2">
        <v>219408000000</v>
      </c>
      <c r="J508" s="2">
        <v>217635000000</v>
      </c>
      <c r="K508" s="2">
        <v>214328000000</v>
      </c>
      <c r="L508" s="2">
        <v>211496000000</v>
      </c>
      <c r="M508" s="2">
        <v>208570000000</v>
      </c>
      <c r="N508" s="2">
        <v>205858000000</v>
      </c>
      <c r="O508" s="2">
        <v>202945000000</v>
      </c>
      <c r="P508" s="2">
        <v>200301000000</v>
      </c>
      <c r="Q508" s="2">
        <v>197631000000</v>
      </c>
      <c r="R508" s="2">
        <v>194801000000</v>
      </c>
      <c r="S508" s="2">
        <v>192016000000</v>
      </c>
      <c r="T508" s="2">
        <v>189422000000</v>
      </c>
      <c r="U508" s="2">
        <v>187057000000</v>
      </c>
      <c r="V508" s="2">
        <v>184879000000</v>
      </c>
      <c r="W508" s="2">
        <v>183345000000</v>
      </c>
      <c r="X508" s="2">
        <v>181056000000</v>
      </c>
      <c r="Y508" s="2">
        <v>178796000000</v>
      </c>
      <c r="Z508" s="2">
        <v>176454000000</v>
      </c>
      <c r="AA508" s="2">
        <v>174027000000</v>
      </c>
      <c r="AB508" s="2">
        <v>171930000000</v>
      </c>
      <c r="AC508" s="2">
        <v>170328000000</v>
      </c>
      <c r="AD508" s="2"/>
      <c r="AE508" s="2"/>
      <c r="AF508" s="2"/>
    </row>
    <row r="509" spans="1:32">
      <c r="A509" t="s">
        <v>11271</v>
      </c>
      <c r="B509" t="s">
        <v>19</v>
      </c>
      <c r="C509" s="2">
        <v>224353000000</v>
      </c>
      <c r="D509" s="2">
        <v>229066000000</v>
      </c>
      <c r="E509" s="2">
        <v>221261000000</v>
      </c>
      <c r="F509" s="2">
        <v>217898000000</v>
      </c>
      <c r="G509" s="2">
        <v>216909000000</v>
      </c>
      <c r="H509" s="2">
        <v>216774000000</v>
      </c>
      <c r="I509" s="2">
        <v>216641000000</v>
      </c>
      <c r="J509" s="2">
        <v>214890000000</v>
      </c>
      <c r="K509" s="2">
        <v>211624000000</v>
      </c>
      <c r="L509" s="2">
        <v>208828000000</v>
      </c>
      <c r="M509" s="2">
        <v>205939000000</v>
      </c>
      <c r="N509" s="2">
        <v>203261000000</v>
      </c>
      <c r="O509" s="2">
        <v>200385000000</v>
      </c>
      <c r="P509" s="2">
        <v>197774000000</v>
      </c>
      <c r="Q509" s="2">
        <v>195138000000</v>
      </c>
      <c r="R509" s="2">
        <v>192344000000</v>
      </c>
      <c r="S509" s="2">
        <v>189594000000</v>
      </c>
      <c r="T509" s="2">
        <v>187033000000</v>
      </c>
      <c r="U509" s="2">
        <v>184697000000</v>
      </c>
      <c r="V509" s="2">
        <v>182547000000</v>
      </c>
      <c r="W509" s="2">
        <v>181032000000</v>
      </c>
      <c r="X509" s="2">
        <v>178772000000</v>
      </c>
      <c r="Y509" s="2">
        <v>176541000000</v>
      </c>
      <c r="Z509" s="2">
        <v>174228000000</v>
      </c>
      <c r="AA509" s="2">
        <v>171831000000</v>
      </c>
      <c r="AB509" s="2">
        <v>169761000000</v>
      </c>
      <c r="AC509" s="2">
        <v>168179000000</v>
      </c>
    </row>
    <row r="510" spans="1:32">
      <c r="A510" t="s">
        <v>11272</v>
      </c>
      <c r="B510" t="s">
        <v>19</v>
      </c>
      <c r="C510" s="2">
        <v>6070150000</v>
      </c>
      <c r="D510" s="2">
        <v>6197660000</v>
      </c>
      <c r="E510" s="2">
        <v>5986500000</v>
      </c>
      <c r="F510" s="2">
        <v>5895510000</v>
      </c>
      <c r="G510" s="2">
        <v>5868740000</v>
      </c>
      <c r="H510" s="2">
        <v>5865090000</v>
      </c>
      <c r="I510" s="2">
        <v>5861480000</v>
      </c>
      <c r="J510" s="2">
        <v>5814110000</v>
      </c>
      <c r="K510" s="2">
        <v>5725750000</v>
      </c>
      <c r="L510" s="2">
        <v>5650110000</v>
      </c>
      <c r="M510" s="2">
        <v>5571940000</v>
      </c>
      <c r="N510" s="2">
        <v>5499470000</v>
      </c>
      <c r="O510" s="2">
        <v>5421660000</v>
      </c>
      <c r="P510" s="2">
        <v>5351030000</v>
      </c>
      <c r="Q510" s="2">
        <v>5279690000</v>
      </c>
      <c r="R510" s="2">
        <v>5204090000</v>
      </c>
      <c r="S510" s="2">
        <v>5129700000</v>
      </c>
      <c r="T510" s="2">
        <v>5060410000</v>
      </c>
      <c r="U510" s="2">
        <v>4997210000</v>
      </c>
      <c r="V510" s="2">
        <v>4939020000</v>
      </c>
      <c r="W510" s="2">
        <v>4898040000</v>
      </c>
      <c r="X510" s="2">
        <v>4836910000</v>
      </c>
      <c r="Y510" s="2">
        <v>4776530000</v>
      </c>
      <c r="Z510" s="2">
        <v>4713960000</v>
      </c>
      <c r="AA510" s="2">
        <v>4649110000</v>
      </c>
      <c r="AB510" s="2">
        <v>4593100000</v>
      </c>
      <c r="AC510" s="2">
        <v>4550300000</v>
      </c>
    </row>
    <row r="511" spans="1:32">
      <c r="A511" t="s">
        <v>11273</v>
      </c>
      <c r="B511" t="s">
        <v>19</v>
      </c>
      <c r="C511" s="2">
        <v>12315300000</v>
      </c>
      <c r="D511" s="2">
        <v>12574000000</v>
      </c>
      <c r="E511" s="2">
        <v>12145600000</v>
      </c>
      <c r="F511" s="2">
        <v>11961000000</v>
      </c>
      <c r="G511" s="2">
        <v>11906700000</v>
      </c>
      <c r="H511" s="2">
        <v>11899300000</v>
      </c>
      <c r="I511" s="2">
        <v>11892000000</v>
      </c>
      <c r="J511" s="2">
        <v>11795900000</v>
      </c>
      <c r="K511" s="2">
        <v>11616600000</v>
      </c>
      <c r="L511" s="2">
        <v>11463100000</v>
      </c>
      <c r="M511" s="2">
        <v>11304500000</v>
      </c>
      <c r="N511" s="2">
        <v>11157500000</v>
      </c>
      <c r="O511" s="2">
        <v>10999700000</v>
      </c>
      <c r="P511" s="2">
        <v>10856400000</v>
      </c>
      <c r="Q511" s="2">
        <v>10711600000</v>
      </c>
      <c r="R511" s="2">
        <v>10558200000</v>
      </c>
      <c r="S511" s="2">
        <v>10407300000</v>
      </c>
      <c r="T511" s="2">
        <v>10266700000</v>
      </c>
      <c r="U511" s="2">
        <v>10138500000</v>
      </c>
      <c r="V511" s="2">
        <v>10020500000</v>
      </c>
      <c r="W511" s="2">
        <v>9937310000</v>
      </c>
      <c r="X511" s="2">
        <v>9813290000</v>
      </c>
      <c r="Y511" s="2">
        <v>9690790000</v>
      </c>
      <c r="Z511" s="2">
        <v>9563840000</v>
      </c>
      <c r="AA511" s="2">
        <v>9432280000</v>
      </c>
      <c r="AB511" s="2">
        <v>9318630000</v>
      </c>
      <c r="AC511" s="2">
        <v>9231800000</v>
      </c>
    </row>
    <row r="512" spans="1:32">
      <c r="A512" t="s">
        <v>11274</v>
      </c>
      <c r="B512" t="s">
        <v>19</v>
      </c>
      <c r="C512" s="2">
        <v>117191000000</v>
      </c>
      <c r="D512" s="2">
        <v>119652000000</v>
      </c>
      <c r="E512" s="2">
        <v>115576000000</v>
      </c>
      <c r="F512" s="2">
        <v>113819000000</v>
      </c>
      <c r="G512" s="2">
        <v>113302000000</v>
      </c>
      <c r="H512" s="2">
        <v>113232000000</v>
      </c>
      <c r="I512" s="2">
        <v>113162000000</v>
      </c>
      <c r="J512" s="2">
        <v>112247000000</v>
      </c>
      <c r="K512" s="2">
        <v>110542000000</v>
      </c>
      <c r="L512" s="2">
        <v>109081000000</v>
      </c>
      <c r="M512" s="2">
        <v>107572000000</v>
      </c>
      <c r="N512" s="2">
        <v>106173000000</v>
      </c>
      <c r="O512" s="2">
        <v>104671000000</v>
      </c>
      <c r="P512" s="2">
        <v>103307000000</v>
      </c>
      <c r="Q512" s="2">
        <v>101930000000</v>
      </c>
      <c r="R512" s="2">
        <v>100471000000</v>
      </c>
      <c r="S512" s="2">
        <v>99034400000</v>
      </c>
      <c r="T512" s="2">
        <v>97696600000</v>
      </c>
      <c r="U512" s="2">
        <v>96476500000</v>
      </c>
      <c r="V512" s="2">
        <v>95353100000</v>
      </c>
      <c r="W512" s="2">
        <v>94561900000</v>
      </c>
      <c r="X512" s="2">
        <v>93381700000</v>
      </c>
      <c r="Y512" s="2">
        <v>92216000000</v>
      </c>
      <c r="Z512" s="2">
        <v>91008000000</v>
      </c>
      <c r="AA512" s="2">
        <v>89756100000</v>
      </c>
      <c r="AB512" s="2">
        <v>88674600000</v>
      </c>
      <c r="AC512" s="2">
        <v>87848300000</v>
      </c>
    </row>
    <row r="513" spans="1:32">
      <c r="A513" t="s">
        <v>11275</v>
      </c>
      <c r="B513" t="s">
        <v>19</v>
      </c>
      <c r="C513">
        <v>0</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row>
    <row r="514" spans="1:32">
      <c r="A514" t="s">
        <v>11276</v>
      </c>
      <c r="B514" t="s">
        <v>19</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row>
    <row r="515" spans="1:32">
      <c r="A515" t="s">
        <v>11277</v>
      </c>
      <c r="B515" t="s">
        <v>19</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row>
    <row r="516" spans="1:32">
      <c r="A516" t="s">
        <v>11278</v>
      </c>
      <c r="B516" t="s">
        <v>19</v>
      </c>
      <c r="C516">
        <v>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row>
    <row r="517" spans="1:32">
      <c r="A517" t="s">
        <v>11279</v>
      </c>
      <c r="B517" t="s">
        <v>19</v>
      </c>
      <c r="C517">
        <v>0</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row>
    <row r="518" spans="1:32">
      <c r="A518" t="s">
        <v>11280</v>
      </c>
      <c r="B518" t="s">
        <v>19</v>
      </c>
      <c r="C518">
        <v>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s="2"/>
      <c r="AE518" s="2"/>
      <c r="AF518" s="2"/>
    </row>
    <row r="519" spans="1:32">
      <c r="A519" t="s">
        <v>11281</v>
      </c>
      <c r="B519" t="s">
        <v>19</v>
      </c>
      <c r="C519">
        <v>0</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row>
    <row r="520" spans="1:32">
      <c r="A520" t="s">
        <v>11282</v>
      </c>
      <c r="B520" t="s">
        <v>19</v>
      </c>
      <c r="C520">
        <v>0</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row>
    <row r="521" spans="1:32">
      <c r="A521" t="s">
        <v>11283</v>
      </c>
      <c r="B521" t="s">
        <v>19</v>
      </c>
      <c r="C521">
        <v>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row>
    <row r="522" spans="1:32">
      <c r="A522" t="s">
        <v>11284</v>
      </c>
      <c r="B522" t="s">
        <v>19</v>
      </c>
      <c r="C522">
        <v>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row>
    <row r="523" spans="1:32">
      <c r="A523" t="s">
        <v>11285</v>
      </c>
      <c r="B523" t="s">
        <v>19</v>
      </c>
      <c r="C523">
        <v>0</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row>
    <row r="524" spans="1:32">
      <c r="A524" t="s">
        <v>11286</v>
      </c>
      <c r="B524" t="s">
        <v>19</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row>
    <row r="525" spans="1:32">
      <c r="A525" t="s">
        <v>11287</v>
      </c>
      <c r="B525" t="s">
        <v>19</v>
      </c>
      <c r="C525">
        <v>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row>
    <row r="526" spans="1:32">
      <c r="A526" t="s">
        <v>11288</v>
      </c>
      <c r="B526" t="s">
        <v>19</v>
      </c>
      <c r="C526">
        <v>0</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row>
    <row r="527" spans="1:32">
      <c r="A527" t="s">
        <v>11289</v>
      </c>
      <c r="B527" t="s">
        <v>19</v>
      </c>
      <c r="C527">
        <v>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row>
    <row r="528" spans="1:32">
      <c r="A528" t="s">
        <v>11290</v>
      </c>
      <c r="B528" t="s">
        <v>19</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s="2"/>
      <c r="AE528" s="2"/>
      <c r="AF528" s="2"/>
    </row>
    <row r="529" spans="1:32">
      <c r="A529" t="s">
        <v>11291</v>
      </c>
      <c r="B529" t="s">
        <v>19</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row>
    <row r="530" spans="1:32">
      <c r="A530" t="s">
        <v>11292</v>
      </c>
      <c r="B530" t="s">
        <v>19</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row>
    <row r="531" spans="1:32">
      <c r="A531" t="s">
        <v>11293</v>
      </c>
      <c r="B531" t="s">
        <v>19</v>
      </c>
      <c r="C531">
        <v>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row>
    <row r="532" spans="1:32">
      <c r="A532" t="s">
        <v>11294</v>
      </c>
      <c r="B532" t="s">
        <v>19</v>
      </c>
      <c r="C532">
        <v>0</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row>
    <row r="533" spans="1:32">
      <c r="A533" t="s">
        <v>11295</v>
      </c>
      <c r="B533" t="s">
        <v>19</v>
      </c>
      <c r="C533">
        <v>0</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row>
    <row r="534" spans="1:32">
      <c r="A534" t="s">
        <v>11296</v>
      </c>
      <c r="B534" t="s">
        <v>19</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row>
    <row r="535" spans="1:32">
      <c r="A535" t="s">
        <v>11297</v>
      </c>
      <c r="B535" t="s">
        <v>19</v>
      </c>
      <c r="C535">
        <v>0</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row>
    <row r="536" spans="1:32">
      <c r="A536" t="s">
        <v>11298</v>
      </c>
      <c r="B536" t="s">
        <v>19</v>
      </c>
      <c r="C536">
        <v>0</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row>
    <row r="537" spans="1:32">
      <c r="A537" t="s">
        <v>11299</v>
      </c>
      <c r="B537" t="s">
        <v>19</v>
      </c>
      <c r="C537">
        <v>0</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row>
    <row r="538" spans="1:32">
      <c r="A538" t="s">
        <v>11300</v>
      </c>
      <c r="B538" t="s">
        <v>19</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s="2"/>
      <c r="AE538" s="2"/>
      <c r="AF538" s="2"/>
    </row>
    <row r="539" spans="1:32">
      <c r="A539" t="s">
        <v>11301</v>
      </c>
      <c r="B539" t="s">
        <v>19</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row>
    <row r="540" spans="1:32">
      <c r="A540" t="s">
        <v>11302</v>
      </c>
      <c r="B540" t="s">
        <v>19</v>
      </c>
      <c r="C540" s="2">
        <v>15153900000000</v>
      </c>
      <c r="D540" s="2">
        <v>16872400000000</v>
      </c>
      <c r="E540" s="2">
        <v>16686500000000</v>
      </c>
      <c r="F540" s="2">
        <v>16461900000000</v>
      </c>
      <c r="G540" s="2">
        <v>16216700000000</v>
      </c>
      <c r="H540" s="2">
        <v>15940800000000</v>
      </c>
      <c r="I540" s="2">
        <v>15632200000000</v>
      </c>
      <c r="J540" s="2">
        <v>15312500000000</v>
      </c>
      <c r="K540" s="2">
        <v>14988300000000</v>
      </c>
      <c r="L540" s="2">
        <v>14681300000000</v>
      </c>
      <c r="M540" s="2">
        <v>14366000000000</v>
      </c>
      <c r="N540" s="2">
        <v>14076800000000</v>
      </c>
      <c r="O540" s="2">
        <v>13819300000000</v>
      </c>
      <c r="P540" s="2">
        <v>13588900000000</v>
      </c>
      <c r="Q540" s="2">
        <v>13376300000000</v>
      </c>
      <c r="R540" s="2">
        <v>13179900000000</v>
      </c>
      <c r="S540" s="2">
        <v>12996800000000</v>
      </c>
      <c r="T540" s="2">
        <v>12820200000000</v>
      </c>
      <c r="U540" s="2">
        <v>12649800000000</v>
      </c>
      <c r="V540" s="2">
        <v>12483800000000</v>
      </c>
      <c r="W540" s="2">
        <v>12325900000000</v>
      </c>
      <c r="X540" s="2">
        <v>12176700000000</v>
      </c>
      <c r="Y540" s="2">
        <v>12040900000000</v>
      </c>
      <c r="Z540" s="2">
        <v>11908700000000</v>
      </c>
      <c r="AA540" s="2">
        <v>11777800000000</v>
      </c>
      <c r="AB540" s="2">
        <v>11644700000000</v>
      </c>
      <c r="AC540" s="2">
        <v>11501700000000</v>
      </c>
    </row>
    <row r="541" spans="1:32">
      <c r="A541" t="s">
        <v>11303</v>
      </c>
      <c r="B541" t="s">
        <v>19</v>
      </c>
      <c r="C541" s="2">
        <v>5961450000</v>
      </c>
      <c r="D541" s="2">
        <v>6637510000</v>
      </c>
      <c r="E541" s="2">
        <v>6564350000</v>
      </c>
      <c r="F541" s="2">
        <v>6476030000</v>
      </c>
      <c r="G541" s="2">
        <v>6379530000</v>
      </c>
      <c r="H541" s="2">
        <v>6271000000</v>
      </c>
      <c r="I541" s="2">
        <v>6149630000</v>
      </c>
      <c r="J541" s="2">
        <v>6023850000</v>
      </c>
      <c r="K541" s="2">
        <v>5896290000</v>
      </c>
      <c r="L541" s="2">
        <v>5775540000</v>
      </c>
      <c r="M541" s="2">
        <v>5651510000</v>
      </c>
      <c r="N541" s="2">
        <v>5537730000</v>
      </c>
      <c r="O541" s="2">
        <v>5436420000</v>
      </c>
      <c r="P541" s="2">
        <v>5345800000</v>
      </c>
      <c r="Q541" s="2">
        <v>5262150000</v>
      </c>
      <c r="R541" s="2">
        <v>5184880000</v>
      </c>
      <c r="S541" s="2">
        <v>5112850000</v>
      </c>
      <c r="T541" s="2">
        <v>5043390000</v>
      </c>
      <c r="U541" s="2">
        <v>4976360000</v>
      </c>
      <c r="V541" s="2">
        <v>4911060000</v>
      </c>
      <c r="W541" s="2">
        <v>4848920000</v>
      </c>
      <c r="X541" s="2">
        <v>4790240000</v>
      </c>
      <c r="Y541" s="2">
        <v>4736830000</v>
      </c>
      <c r="Z541" s="2">
        <v>4684800000</v>
      </c>
      <c r="AA541" s="2">
        <v>4633330000</v>
      </c>
      <c r="AB541" s="2">
        <v>4580960000</v>
      </c>
      <c r="AC541" s="2">
        <v>4524700000</v>
      </c>
    </row>
    <row r="542" spans="1:32">
      <c r="A542" t="s">
        <v>11304</v>
      </c>
      <c r="B542" t="s">
        <v>19</v>
      </c>
      <c r="C542" s="2">
        <v>5260220000</v>
      </c>
      <c r="D542" s="2">
        <v>5856760000</v>
      </c>
      <c r="E542" s="2">
        <v>5792200000</v>
      </c>
      <c r="F542" s="2">
        <v>5714270000</v>
      </c>
      <c r="G542" s="2">
        <v>5629130000</v>
      </c>
      <c r="H542" s="2">
        <v>5533360000</v>
      </c>
      <c r="I542" s="2">
        <v>5426260000</v>
      </c>
      <c r="J542" s="2">
        <v>5315280000</v>
      </c>
      <c r="K542" s="2">
        <v>5202720000</v>
      </c>
      <c r="L542" s="2">
        <v>5096180000</v>
      </c>
      <c r="M542" s="2">
        <v>4986740000</v>
      </c>
      <c r="N542" s="2">
        <v>4886340000</v>
      </c>
      <c r="O542" s="2">
        <v>4796950000</v>
      </c>
      <c r="P542" s="2">
        <v>4716990000</v>
      </c>
      <c r="Q542" s="2">
        <v>4643170000</v>
      </c>
      <c r="R542" s="2">
        <v>4574990000</v>
      </c>
      <c r="S542" s="2">
        <v>4511440000</v>
      </c>
      <c r="T542" s="2">
        <v>4450140000</v>
      </c>
      <c r="U542" s="2">
        <v>4391010000</v>
      </c>
      <c r="V542" s="2">
        <v>4333380000</v>
      </c>
      <c r="W542" s="2">
        <v>4278560000</v>
      </c>
      <c r="X542" s="2">
        <v>4226780000</v>
      </c>
      <c r="Y542" s="2">
        <v>4179650000</v>
      </c>
      <c r="Z542" s="2">
        <v>4133740000</v>
      </c>
      <c r="AA542" s="2">
        <v>4088320000</v>
      </c>
      <c r="AB542" s="2">
        <v>4042110000</v>
      </c>
      <c r="AC542" s="2">
        <v>3992470000</v>
      </c>
    </row>
    <row r="543" spans="1:32">
      <c r="A543" t="s">
        <v>11305</v>
      </c>
      <c r="B543" t="s">
        <v>19</v>
      </c>
      <c r="C543" s="2">
        <v>12429300000</v>
      </c>
      <c r="D543" s="2">
        <v>13838900000</v>
      </c>
      <c r="E543" s="2">
        <v>13686400000</v>
      </c>
      <c r="F543" s="2">
        <v>13502200000</v>
      </c>
      <c r="G543" s="2">
        <v>13301000000</v>
      </c>
      <c r="H543" s="2">
        <v>13074700000</v>
      </c>
      <c r="I543" s="2">
        <v>12821700000</v>
      </c>
      <c r="J543" s="2">
        <v>12559400000</v>
      </c>
      <c r="K543" s="2">
        <v>12293500000</v>
      </c>
      <c r="L543" s="2">
        <v>12041700000</v>
      </c>
      <c r="M543" s="2">
        <v>11783100000</v>
      </c>
      <c r="N543" s="2">
        <v>11545900000</v>
      </c>
      <c r="O543" s="2">
        <v>11334700000</v>
      </c>
      <c r="P543" s="2">
        <v>11145800000</v>
      </c>
      <c r="Q543" s="2">
        <v>10971300000</v>
      </c>
      <c r="R543" s="2">
        <v>10810200000</v>
      </c>
      <c r="S543" s="2">
        <v>10660100000</v>
      </c>
      <c r="T543" s="2">
        <v>10515200000</v>
      </c>
      <c r="U543" s="2">
        <v>10375500000</v>
      </c>
      <c r="V543" s="2">
        <v>10239300000</v>
      </c>
      <c r="W543" s="2">
        <v>10109800000</v>
      </c>
      <c r="X543" s="2">
        <v>9987430000</v>
      </c>
      <c r="Y543" s="2">
        <v>9876080000</v>
      </c>
      <c r="Z543" s="2">
        <v>9767590000</v>
      </c>
      <c r="AA543" s="2">
        <v>9660270000</v>
      </c>
      <c r="AB543" s="2">
        <v>9551080000</v>
      </c>
      <c r="AC543" s="2">
        <v>9433780000</v>
      </c>
    </row>
    <row r="544" spans="1:32">
      <c r="A544" t="s">
        <v>11306</v>
      </c>
      <c r="B544" t="s">
        <v>19</v>
      </c>
      <c r="C544" s="2">
        <v>168897000</v>
      </c>
      <c r="D544" s="2">
        <v>188051000</v>
      </c>
      <c r="E544" s="2">
        <v>185978000</v>
      </c>
      <c r="F544" s="2">
        <v>183476000</v>
      </c>
      <c r="G544" s="2">
        <v>180742000</v>
      </c>
      <c r="H544" s="2">
        <v>177667000</v>
      </c>
      <c r="I544" s="2">
        <v>174228000</v>
      </c>
      <c r="J544" s="2">
        <v>170665000</v>
      </c>
      <c r="K544" s="2">
        <v>167051000</v>
      </c>
      <c r="L544" s="2">
        <v>163630000</v>
      </c>
      <c r="M544" s="2">
        <v>160116000</v>
      </c>
      <c r="N544" s="2">
        <v>156892000</v>
      </c>
      <c r="O544" s="2">
        <v>154022000</v>
      </c>
      <c r="P544" s="2">
        <v>151455000</v>
      </c>
      <c r="Q544" s="2">
        <v>149085000</v>
      </c>
      <c r="R544" s="2">
        <v>146896000</v>
      </c>
      <c r="S544" s="2">
        <v>144855000</v>
      </c>
      <c r="T544" s="2">
        <v>142887000</v>
      </c>
      <c r="U544" s="2">
        <v>140988000</v>
      </c>
      <c r="V544" s="2">
        <v>139138000</v>
      </c>
      <c r="W544" s="2">
        <v>137377000</v>
      </c>
      <c r="X544" s="2">
        <v>135715000</v>
      </c>
      <c r="Y544" s="2">
        <v>134202000</v>
      </c>
      <c r="Z544" s="2">
        <v>132728000</v>
      </c>
      <c r="AA544" s="2">
        <v>131269000</v>
      </c>
      <c r="AB544" s="2">
        <v>129786000</v>
      </c>
      <c r="AC544" s="2">
        <v>128192000</v>
      </c>
    </row>
    <row r="545" spans="1:32">
      <c r="A545" t="s">
        <v>11307</v>
      </c>
      <c r="B545" t="s">
        <v>19</v>
      </c>
      <c r="C545" s="2">
        <v>161500000</v>
      </c>
      <c r="D545" s="2">
        <v>179815000</v>
      </c>
      <c r="E545" s="2">
        <v>177833000</v>
      </c>
      <c r="F545" s="2">
        <v>175440000</v>
      </c>
      <c r="G545" s="2">
        <v>172826000</v>
      </c>
      <c r="H545" s="2">
        <v>169886000</v>
      </c>
      <c r="I545" s="2">
        <v>166598000</v>
      </c>
      <c r="J545" s="2">
        <v>163191000</v>
      </c>
      <c r="K545" s="2">
        <v>159735000</v>
      </c>
      <c r="L545" s="2">
        <v>156464000</v>
      </c>
      <c r="M545" s="2">
        <v>153104000</v>
      </c>
      <c r="N545" s="2">
        <v>150021000</v>
      </c>
      <c r="O545" s="2">
        <v>147277000</v>
      </c>
      <c r="P545" s="2">
        <v>144822000</v>
      </c>
      <c r="Q545" s="2">
        <v>142556000</v>
      </c>
      <c r="R545" s="2">
        <v>140462000</v>
      </c>
      <c r="S545" s="2">
        <v>138511000</v>
      </c>
      <c r="T545" s="2">
        <v>136629000</v>
      </c>
      <c r="U545" s="2">
        <v>134813000</v>
      </c>
      <c r="V545" s="2">
        <v>133044000</v>
      </c>
      <c r="W545" s="2">
        <v>131361000</v>
      </c>
      <c r="X545" s="2">
        <v>129771000</v>
      </c>
      <c r="Y545" s="2">
        <v>128324000</v>
      </c>
      <c r="Z545" s="2">
        <v>126915000</v>
      </c>
      <c r="AA545" s="2">
        <v>125520000</v>
      </c>
      <c r="AB545" s="2">
        <v>124102000</v>
      </c>
      <c r="AC545" s="2">
        <v>122577000</v>
      </c>
    </row>
    <row r="546" spans="1:32">
      <c r="A546" t="s">
        <v>11308</v>
      </c>
      <c r="B546" t="s">
        <v>19</v>
      </c>
      <c r="C546" s="2">
        <v>249770000</v>
      </c>
      <c r="D546" s="2">
        <v>278096000</v>
      </c>
      <c r="E546" s="2">
        <v>275031000</v>
      </c>
      <c r="F546" s="2">
        <v>271330000</v>
      </c>
      <c r="G546" s="2">
        <v>267287000</v>
      </c>
      <c r="H546" s="2">
        <v>262740000</v>
      </c>
      <c r="I546" s="2">
        <v>257655000</v>
      </c>
      <c r="J546" s="2">
        <v>252385000</v>
      </c>
      <c r="K546" s="2">
        <v>247040000</v>
      </c>
      <c r="L546" s="2">
        <v>241981000</v>
      </c>
      <c r="M546" s="2">
        <v>236785000</v>
      </c>
      <c r="N546" s="2">
        <v>232018000</v>
      </c>
      <c r="O546" s="2">
        <v>227773000</v>
      </c>
      <c r="P546" s="2">
        <v>223976000</v>
      </c>
      <c r="Q546" s="2">
        <v>220471000</v>
      </c>
      <c r="R546" s="2">
        <v>217234000</v>
      </c>
      <c r="S546" s="2">
        <v>214216000</v>
      </c>
      <c r="T546" s="2">
        <v>211306000</v>
      </c>
      <c r="U546" s="2">
        <v>208498000</v>
      </c>
      <c r="V546" s="2">
        <v>205762000</v>
      </c>
      <c r="W546" s="2">
        <v>203158000</v>
      </c>
      <c r="X546" s="2">
        <v>200700000</v>
      </c>
      <c r="Y546" s="2">
        <v>198462000</v>
      </c>
      <c r="Z546" s="2">
        <v>196282000</v>
      </c>
      <c r="AA546" s="2">
        <v>194125000</v>
      </c>
      <c r="AB546" s="2">
        <v>191931000</v>
      </c>
      <c r="AC546" s="2">
        <v>189574000</v>
      </c>
    </row>
    <row r="547" spans="1:32">
      <c r="A547" t="s">
        <v>11309</v>
      </c>
      <c r="B547" t="s">
        <v>19</v>
      </c>
      <c r="C547" s="2">
        <v>8629780</v>
      </c>
      <c r="D547" s="2">
        <v>9608440</v>
      </c>
      <c r="E547" s="2">
        <v>9502540</v>
      </c>
      <c r="F547" s="2">
        <v>9374680</v>
      </c>
      <c r="G547" s="2">
        <v>9235000</v>
      </c>
      <c r="H547" s="2">
        <v>9077880</v>
      </c>
      <c r="I547" s="2">
        <v>8902180</v>
      </c>
      <c r="J547" s="2">
        <v>8720110</v>
      </c>
      <c r="K547" s="2">
        <v>8535450</v>
      </c>
      <c r="L547" s="2">
        <v>8360660</v>
      </c>
      <c r="M547" s="2">
        <v>8181110</v>
      </c>
      <c r="N547" s="2">
        <v>8016400</v>
      </c>
      <c r="O547" s="2">
        <v>7869750</v>
      </c>
      <c r="P547" s="2">
        <v>7738570</v>
      </c>
      <c r="Q547" s="2">
        <v>7617470</v>
      </c>
      <c r="R547" s="2">
        <v>7505610</v>
      </c>
      <c r="S547" s="2">
        <v>7401350</v>
      </c>
      <c r="T547" s="2">
        <v>7300790</v>
      </c>
      <c r="U547" s="2">
        <v>7203770</v>
      </c>
      <c r="V547" s="2">
        <v>7109240</v>
      </c>
      <c r="W547" s="2">
        <v>7019290</v>
      </c>
      <c r="X547" s="2">
        <v>6934340</v>
      </c>
      <c r="Y547" s="2">
        <v>6857030</v>
      </c>
      <c r="Z547" s="2">
        <v>6781700</v>
      </c>
      <c r="AA547" s="2">
        <v>6707190</v>
      </c>
      <c r="AB547" s="2">
        <v>6631380</v>
      </c>
      <c r="AC547" s="2">
        <v>6549940</v>
      </c>
    </row>
    <row r="548" spans="1:32">
      <c r="A548" t="s">
        <v>11310</v>
      </c>
      <c r="B548" t="s">
        <v>19</v>
      </c>
      <c r="C548" s="2">
        <v>71997000</v>
      </c>
      <c r="D548" s="2">
        <v>80161900</v>
      </c>
      <c r="E548" s="2">
        <v>79278300</v>
      </c>
      <c r="F548" s="2">
        <v>78211600</v>
      </c>
      <c r="G548" s="2">
        <v>77046200</v>
      </c>
      <c r="H548" s="2">
        <v>75735500</v>
      </c>
      <c r="I548" s="2">
        <v>74269600</v>
      </c>
      <c r="J548" s="2">
        <v>72750600</v>
      </c>
      <c r="K548" s="2">
        <v>71210000</v>
      </c>
      <c r="L548" s="2">
        <v>69751800</v>
      </c>
      <c r="M548" s="2">
        <v>68253800</v>
      </c>
      <c r="N548" s="2">
        <v>66879700</v>
      </c>
      <c r="O548" s="2">
        <v>65656200</v>
      </c>
      <c r="P548" s="2">
        <v>64561800</v>
      </c>
      <c r="Q548" s="2">
        <v>63551500</v>
      </c>
      <c r="R548" s="2">
        <v>62618200</v>
      </c>
      <c r="S548" s="2">
        <v>61748400</v>
      </c>
      <c r="T548" s="2">
        <v>60909400</v>
      </c>
      <c r="U548" s="2">
        <v>60100000</v>
      </c>
      <c r="V548" s="2">
        <v>59311300</v>
      </c>
      <c r="W548" s="2">
        <v>58560900</v>
      </c>
      <c r="X548" s="2">
        <v>57852200</v>
      </c>
      <c r="Y548" s="2">
        <v>57207200</v>
      </c>
      <c r="Z548" s="2">
        <v>56578800</v>
      </c>
      <c r="AA548" s="2">
        <v>55957100</v>
      </c>
      <c r="AB548" s="2">
        <v>55324700</v>
      </c>
      <c r="AC548" s="2">
        <v>54645200</v>
      </c>
      <c r="AD548" s="2"/>
      <c r="AE548" s="2"/>
      <c r="AF548" s="2"/>
    </row>
    <row r="549" spans="1:32">
      <c r="A549" t="s">
        <v>11311</v>
      </c>
      <c r="B549" t="s">
        <v>19</v>
      </c>
      <c r="C549" s="2">
        <v>739695000</v>
      </c>
      <c r="D549" s="2">
        <v>823581000</v>
      </c>
      <c r="E549" s="2">
        <v>814503000</v>
      </c>
      <c r="F549" s="2">
        <v>803544000</v>
      </c>
      <c r="G549" s="2">
        <v>791571000</v>
      </c>
      <c r="H549" s="2">
        <v>778104000</v>
      </c>
      <c r="I549" s="2">
        <v>763044000</v>
      </c>
      <c r="J549" s="2">
        <v>747438000</v>
      </c>
      <c r="K549" s="2">
        <v>731610000</v>
      </c>
      <c r="L549" s="2">
        <v>716628000</v>
      </c>
      <c r="M549" s="2">
        <v>701238000</v>
      </c>
      <c r="N549" s="2">
        <v>687120000</v>
      </c>
      <c r="O549" s="2">
        <v>674550000</v>
      </c>
      <c r="P549" s="2">
        <v>663306000</v>
      </c>
      <c r="Q549" s="2">
        <v>652926000</v>
      </c>
      <c r="R549" s="2">
        <v>643338000</v>
      </c>
      <c r="S549" s="2">
        <v>634401000</v>
      </c>
      <c r="T549" s="2">
        <v>625782000</v>
      </c>
      <c r="U549" s="2">
        <v>617466000</v>
      </c>
      <c r="V549" s="2">
        <v>609363000</v>
      </c>
      <c r="W549" s="2">
        <v>601653000</v>
      </c>
      <c r="X549" s="2">
        <v>594372000</v>
      </c>
      <c r="Y549" s="2">
        <v>587745000</v>
      </c>
      <c r="Z549" s="2">
        <v>581289000</v>
      </c>
      <c r="AA549" s="2">
        <v>574902000</v>
      </c>
      <c r="AB549" s="2">
        <v>568404000</v>
      </c>
      <c r="AC549" s="2">
        <v>561423000</v>
      </c>
    </row>
    <row r="550" spans="1:32">
      <c r="A550" t="s">
        <v>11312</v>
      </c>
      <c r="B550" t="s">
        <v>19</v>
      </c>
      <c r="C550" s="2">
        <v>147939000</v>
      </c>
      <c r="D550" s="2">
        <v>164716000</v>
      </c>
      <c r="E550" s="2">
        <v>162901000</v>
      </c>
      <c r="F550" s="2">
        <v>160709000</v>
      </c>
      <c r="G550" s="2">
        <v>158314000</v>
      </c>
      <c r="H550" s="2">
        <v>155621000</v>
      </c>
      <c r="I550" s="2">
        <v>152609000</v>
      </c>
      <c r="J550" s="2">
        <v>149488000</v>
      </c>
      <c r="K550" s="2">
        <v>146322000</v>
      </c>
      <c r="L550" s="2">
        <v>143326000</v>
      </c>
      <c r="M550" s="2">
        <v>140248000</v>
      </c>
      <c r="N550" s="2">
        <v>137424000</v>
      </c>
      <c r="O550" s="2">
        <v>134910000</v>
      </c>
      <c r="P550" s="2">
        <v>132661000</v>
      </c>
      <c r="Q550" s="2">
        <v>130585000</v>
      </c>
      <c r="R550" s="2">
        <v>128668000</v>
      </c>
      <c r="S550" s="2">
        <v>126880000</v>
      </c>
      <c r="T550" s="2">
        <v>125156000</v>
      </c>
      <c r="U550" s="2">
        <v>123493000</v>
      </c>
      <c r="V550" s="2">
        <v>121873000</v>
      </c>
      <c r="W550" s="2">
        <v>120331000</v>
      </c>
      <c r="X550" s="2">
        <v>118874000</v>
      </c>
      <c r="Y550" s="2">
        <v>117549000</v>
      </c>
      <c r="Z550" s="2">
        <v>116258000</v>
      </c>
      <c r="AA550" s="2">
        <v>114980000</v>
      </c>
      <c r="AB550" s="2">
        <v>113681000</v>
      </c>
      <c r="AC550" s="2">
        <v>112285000</v>
      </c>
    </row>
    <row r="551" spans="1:32">
      <c r="A551" t="s">
        <v>11313</v>
      </c>
      <c r="B551" t="s">
        <v>19</v>
      </c>
      <c r="C551">
        <v>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row>
    <row r="552" spans="1:32">
      <c r="A552" t="s">
        <v>11314</v>
      </c>
      <c r="B552" t="s">
        <v>19</v>
      </c>
      <c r="C552">
        <v>0</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row>
    <row r="553" spans="1:32">
      <c r="A553" t="s">
        <v>11315</v>
      </c>
      <c r="B553" t="s">
        <v>19</v>
      </c>
      <c r="C553">
        <v>0</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row>
    <row r="554" spans="1:32">
      <c r="A554" t="s">
        <v>11316</v>
      </c>
      <c r="B554" t="s">
        <v>19</v>
      </c>
      <c r="C554">
        <v>0</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row>
    <row r="555" spans="1:32">
      <c r="A555" t="s">
        <v>11317</v>
      </c>
      <c r="B555" t="s">
        <v>19</v>
      </c>
      <c r="C555">
        <v>0</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row>
    <row r="556" spans="1:32">
      <c r="A556" t="s">
        <v>11318</v>
      </c>
      <c r="B556" t="s">
        <v>19</v>
      </c>
      <c r="C556">
        <v>0</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row>
    <row r="557" spans="1:32">
      <c r="A557" t="s">
        <v>11319</v>
      </c>
      <c r="B557" t="s">
        <v>19</v>
      </c>
      <c r="C557">
        <v>0</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row>
    <row r="558" spans="1:32">
      <c r="A558" t="s">
        <v>11320</v>
      </c>
      <c r="B558" t="s">
        <v>19</v>
      </c>
      <c r="C558">
        <v>0</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s="2"/>
      <c r="AE558" s="2"/>
      <c r="AF558" s="2"/>
    </row>
    <row r="559" spans="1:32">
      <c r="A559" t="s">
        <v>11321</v>
      </c>
      <c r="B559" t="s">
        <v>19</v>
      </c>
      <c r="C559">
        <v>0</v>
      </c>
      <c r="D559">
        <v>0</v>
      </c>
      <c r="E559">
        <v>0</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row>
    <row r="560" spans="1:32">
      <c r="A560" t="s">
        <v>11322</v>
      </c>
      <c r="B560" t="s">
        <v>19</v>
      </c>
      <c r="C560">
        <v>0</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row>
    <row r="561" spans="1:32">
      <c r="A561" t="s">
        <v>11323</v>
      </c>
      <c r="B561" t="s">
        <v>19</v>
      </c>
      <c r="C561">
        <v>0</v>
      </c>
      <c r="D561">
        <v>0</v>
      </c>
      <c r="E561">
        <v>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row>
    <row r="562" spans="1:32">
      <c r="A562" t="s">
        <v>11324</v>
      </c>
      <c r="B562" t="s">
        <v>19</v>
      </c>
      <c r="C562">
        <v>0</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row>
    <row r="563" spans="1:32">
      <c r="A563" t="s">
        <v>11325</v>
      </c>
      <c r="B563" t="s">
        <v>19</v>
      </c>
      <c r="C563">
        <v>0</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row>
    <row r="564" spans="1:32">
      <c r="A564" t="s">
        <v>11326</v>
      </c>
      <c r="B564" t="s">
        <v>19</v>
      </c>
      <c r="C564">
        <v>0</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row>
    <row r="565" spans="1:32">
      <c r="A565" t="s">
        <v>11327</v>
      </c>
      <c r="B565" t="s">
        <v>19</v>
      </c>
      <c r="C565">
        <v>0</v>
      </c>
      <c r="D565">
        <v>0</v>
      </c>
      <c r="E565">
        <v>0</v>
      </c>
      <c r="F565">
        <v>0</v>
      </c>
      <c r="G565">
        <v>0</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row>
    <row r="566" spans="1:32">
      <c r="A566" t="s">
        <v>11328</v>
      </c>
      <c r="B566" t="s">
        <v>19</v>
      </c>
      <c r="C566">
        <v>0</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row>
    <row r="567" spans="1:32">
      <c r="A567" t="s">
        <v>11329</v>
      </c>
      <c r="B567" t="s">
        <v>19</v>
      </c>
      <c r="C567">
        <v>0</v>
      </c>
      <c r="D567">
        <v>0</v>
      </c>
      <c r="E567">
        <v>0</v>
      </c>
      <c r="F567">
        <v>0</v>
      </c>
      <c r="G567">
        <v>0</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row>
    <row r="568" spans="1:32">
      <c r="A568" t="s">
        <v>11330</v>
      </c>
      <c r="B568" t="s">
        <v>19</v>
      </c>
      <c r="C568">
        <v>0</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s="2"/>
      <c r="AE568" s="2"/>
      <c r="AF568" s="2"/>
    </row>
    <row r="569" spans="1:32">
      <c r="A569" t="s">
        <v>11331</v>
      </c>
      <c r="B569" t="s">
        <v>19</v>
      </c>
      <c r="C569">
        <v>0</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row>
    <row r="570" spans="1:32">
      <c r="A570" t="s">
        <v>11332</v>
      </c>
      <c r="B570" t="s">
        <v>19</v>
      </c>
      <c r="C570">
        <v>0</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row>
    <row r="571" spans="1:32">
      <c r="A571" t="s">
        <v>11333</v>
      </c>
      <c r="B571" t="s">
        <v>19</v>
      </c>
      <c r="C571">
        <v>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row>
    <row r="572" spans="1:32">
      <c r="A572" t="s">
        <v>11334</v>
      </c>
      <c r="B572" t="s">
        <v>19</v>
      </c>
      <c r="C572">
        <v>0</v>
      </c>
      <c r="D572">
        <v>0</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row>
    <row r="573" spans="1:32">
      <c r="A573" t="s">
        <v>11335</v>
      </c>
      <c r="B573" t="s">
        <v>19</v>
      </c>
      <c r="C573">
        <v>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row>
    <row r="574" spans="1:32">
      <c r="A574" t="s">
        <v>11336</v>
      </c>
      <c r="B574" t="s">
        <v>19</v>
      </c>
      <c r="C574">
        <v>0</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row>
    <row r="575" spans="1:32">
      <c r="A575" t="s">
        <v>11337</v>
      </c>
      <c r="B575" t="s">
        <v>19</v>
      </c>
      <c r="C575">
        <v>0</v>
      </c>
      <c r="D575">
        <v>0</v>
      </c>
      <c r="E575">
        <v>0</v>
      </c>
      <c r="F575">
        <v>0</v>
      </c>
      <c r="G575">
        <v>0</v>
      </c>
      <c r="H575">
        <v>0</v>
      </c>
      <c r="I575">
        <v>0</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row>
    <row r="576" spans="1:32">
      <c r="A576" t="s">
        <v>11338</v>
      </c>
      <c r="B576" t="s">
        <v>19</v>
      </c>
      <c r="C576">
        <v>0</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row>
    <row r="577" spans="1:32">
      <c r="A577" t="s">
        <v>11339</v>
      </c>
      <c r="B577" t="s">
        <v>19</v>
      </c>
      <c r="C577">
        <v>0</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row>
    <row r="578" spans="1:32">
      <c r="A578" t="s">
        <v>11340</v>
      </c>
      <c r="B578" t="s">
        <v>19</v>
      </c>
      <c r="C578">
        <v>0</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s="2"/>
      <c r="AE578" s="2"/>
      <c r="AF578" s="2"/>
    </row>
    <row r="579" spans="1:32">
      <c r="A579" t="s">
        <v>11341</v>
      </c>
      <c r="B579" t="s">
        <v>19</v>
      </c>
      <c r="C579">
        <v>0</v>
      </c>
      <c r="D579">
        <v>0</v>
      </c>
      <c r="E579">
        <v>0</v>
      </c>
      <c r="F579">
        <v>0</v>
      </c>
      <c r="G579">
        <v>0</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row>
    <row r="580" spans="1:32">
      <c r="A580" t="s">
        <v>11342</v>
      </c>
      <c r="B580" t="s">
        <v>19</v>
      </c>
      <c r="C580">
        <v>0</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row>
    <row r="581" spans="1:32">
      <c r="A581" t="s">
        <v>11343</v>
      </c>
      <c r="B581" t="s">
        <v>19</v>
      </c>
      <c r="C581">
        <v>0</v>
      </c>
      <c r="D581">
        <v>0</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row>
    <row r="582" spans="1:32">
      <c r="A582" t="s">
        <v>11344</v>
      </c>
      <c r="B582" t="s">
        <v>19</v>
      </c>
      <c r="C582">
        <v>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row>
    <row r="583" spans="1:32">
      <c r="A583" t="s">
        <v>11345</v>
      </c>
      <c r="B583" t="s">
        <v>19</v>
      </c>
      <c r="C583">
        <v>0</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row>
    <row r="584" spans="1:32">
      <c r="A584" t="s">
        <v>11346</v>
      </c>
      <c r="B584" t="s">
        <v>19</v>
      </c>
      <c r="C584">
        <v>0</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row>
    <row r="585" spans="1:32">
      <c r="A585" t="s">
        <v>11347</v>
      </c>
      <c r="B585" t="s">
        <v>19</v>
      </c>
      <c r="C585">
        <v>0</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row>
    <row r="586" spans="1:32">
      <c r="A586" t="s">
        <v>11348</v>
      </c>
      <c r="B586" t="s">
        <v>19</v>
      </c>
      <c r="C586">
        <v>0</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row>
    <row r="587" spans="1:32">
      <c r="A587" t="s">
        <v>11349</v>
      </c>
      <c r="B587" t="s">
        <v>19</v>
      </c>
      <c r="C587">
        <v>0</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row>
    <row r="588" spans="1:32">
      <c r="A588" t="s">
        <v>11350</v>
      </c>
      <c r="B588" t="s">
        <v>19</v>
      </c>
      <c r="C588" s="2">
        <v>2739480000000</v>
      </c>
      <c r="D588" s="2">
        <v>2633310000000</v>
      </c>
      <c r="E588" s="2">
        <v>2651690000000</v>
      </c>
      <c r="F588" s="2">
        <v>2654580000000</v>
      </c>
      <c r="G588" s="2">
        <v>2648190000000</v>
      </c>
      <c r="H588" s="2">
        <v>2638010000000</v>
      </c>
      <c r="I588" s="2">
        <v>2628130000000</v>
      </c>
      <c r="J588" s="2">
        <v>2617220000000</v>
      </c>
      <c r="K588" s="2">
        <v>2605570000000</v>
      </c>
      <c r="L588" s="2">
        <v>2594870000000</v>
      </c>
      <c r="M588" s="2">
        <v>2585380000000</v>
      </c>
      <c r="N588" s="2">
        <v>2580200000000</v>
      </c>
      <c r="O588" s="2">
        <v>2579860000000</v>
      </c>
      <c r="P588" s="2">
        <v>2582830000000</v>
      </c>
      <c r="Q588" s="2">
        <v>2587020000000</v>
      </c>
      <c r="R588" s="2">
        <v>2594440000000</v>
      </c>
      <c r="S588" s="2">
        <v>2602810000000</v>
      </c>
      <c r="T588" s="2">
        <v>2611780000000</v>
      </c>
      <c r="U588" s="2">
        <v>2620930000000</v>
      </c>
      <c r="V588" s="2">
        <v>2630590000000</v>
      </c>
      <c r="W588" s="2">
        <v>2640130000000</v>
      </c>
      <c r="X588" s="2">
        <v>2648970000000</v>
      </c>
      <c r="Y588" s="2">
        <v>2657640000000</v>
      </c>
      <c r="Z588" s="2">
        <v>2665880000000</v>
      </c>
      <c r="AA588" s="2">
        <v>2674680000000</v>
      </c>
      <c r="AB588" s="2">
        <v>2683400000000</v>
      </c>
      <c r="AC588" s="2">
        <v>2691720000000</v>
      </c>
      <c r="AD588" s="2"/>
      <c r="AE588" s="2"/>
      <c r="AF588" s="2"/>
    </row>
    <row r="589" spans="1:32">
      <c r="A589" t="s">
        <v>11351</v>
      </c>
      <c r="B589" t="s">
        <v>19</v>
      </c>
      <c r="C589" s="2">
        <v>287992000</v>
      </c>
      <c r="D589" s="2">
        <v>276830000</v>
      </c>
      <c r="E589" s="2">
        <v>278762000</v>
      </c>
      <c r="F589" s="2">
        <v>279066000</v>
      </c>
      <c r="G589" s="2">
        <v>278395000</v>
      </c>
      <c r="H589" s="2">
        <v>277324000</v>
      </c>
      <c r="I589" s="2">
        <v>276286000</v>
      </c>
      <c r="J589" s="2">
        <v>275138000</v>
      </c>
      <c r="K589" s="2">
        <v>273914000</v>
      </c>
      <c r="L589" s="2">
        <v>272789000</v>
      </c>
      <c r="M589" s="2">
        <v>271791000</v>
      </c>
      <c r="N589" s="2">
        <v>271247000</v>
      </c>
      <c r="O589" s="2">
        <v>271211000</v>
      </c>
      <c r="P589" s="2">
        <v>271524000</v>
      </c>
      <c r="Q589" s="2">
        <v>271964000</v>
      </c>
      <c r="R589" s="2">
        <v>272744000</v>
      </c>
      <c r="S589" s="2">
        <v>273623000</v>
      </c>
      <c r="T589" s="2">
        <v>274567000</v>
      </c>
      <c r="U589" s="2">
        <v>275528000</v>
      </c>
      <c r="V589" s="2">
        <v>276544000</v>
      </c>
      <c r="W589" s="2">
        <v>277547000</v>
      </c>
      <c r="X589" s="2">
        <v>278476000</v>
      </c>
      <c r="Y589" s="2">
        <v>279388000</v>
      </c>
      <c r="Z589" s="2">
        <v>280254000</v>
      </c>
      <c r="AA589" s="2">
        <v>281179000</v>
      </c>
      <c r="AB589" s="2">
        <v>282096000</v>
      </c>
      <c r="AC589" s="2">
        <v>282971000</v>
      </c>
    </row>
    <row r="590" spans="1:32">
      <c r="A590" t="s">
        <v>11352</v>
      </c>
      <c r="B590" t="s">
        <v>19</v>
      </c>
      <c r="C590" s="2">
        <v>1601710000</v>
      </c>
      <c r="D590" s="2">
        <v>1539640000</v>
      </c>
      <c r="E590" s="2">
        <v>1550380000</v>
      </c>
      <c r="F590" s="2">
        <v>1552070000</v>
      </c>
      <c r="G590" s="2">
        <v>1548340000</v>
      </c>
      <c r="H590" s="2">
        <v>1542390000</v>
      </c>
      <c r="I590" s="2">
        <v>1536610000</v>
      </c>
      <c r="J590" s="2">
        <v>1530230000</v>
      </c>
      <c r="K590" s="2">
        <v>1523420000</v>
      </c>
      <c r="L590" s="2">
        <v>1517160000</v>
      </c>
      <c r="M590" s="2">
        <v>1511610000</v>
      </c>
      <c r="N590" s="2">
        <v>1508590000</v>
      </c>
      <c r="O590" s="2">
        <v>1508380000</v>
      </c>
      <c r="P590" s="2">
        <v>1510130000</v>
      </c>
      <c r="Q590" s="2">
        <v>1512570000</v>
      </c>
      <c r="R590" s="2">
        <v>1516910000</v>
      </c>
      <c r="S590" s="2">
        <v>1521800000</v>
      </c>
      <c r="T590" s="2">
        <v>1527050000</v>
      </c>
      <c r="U590" s="2">
        <v>1532400000</v>
      </c>
      <c r="V590" s="2">
        <v>1538050000</v>
      </c>
      <c r="W590" s="2">
        <v>1543620000</v>
      </c>
      <c r="X590" s="2">
        <v>1548790000</v>
      </c>
      <c r="Y590" s="2">
        <v>1553860000</v>
      </c>
      <c r="Z590" s="2">
        <v>1558680000</v>
      </c>
      <c r="AA590" s="2">
        <v>1563830000</v>
      </c>
      <c r="AB590" s="2">
        <v>1568920000</v>
      </c>
      <c r="AC590" s="2">
        <v>1573790000</v>
      </c>
    </row>
    <row r="591" spans="1:32">
      <c r="A591" t="s">
        <v>11353</v>
      </c>
      <c r="B591" t="s">
        <v>19</v>
      </c>
      <c r="C591" s="2">
        <v>2012480000</v>
      </c>
      <c r="D591" s="2">
        <v>1934480000</v>
      </c>
      <c r="E591" s="2">
        <v>1947990000</v>
      </c>
      <c r="F591" s="2">
        <v>1950110000</v>
      </c>
      <c r="G591" s="2">
        <v>1945420000</v>
      </c>
      <c r="H591" s="2">
        <v>1937940000</v>
      </c>
      <c r="I591" s="2">
        <v>1930680000</v>
      </c>
      <c r="J591" s="2">
        <v>1922660000</v>
      </c>
      <c r="K591" s="2">
        <v>1914110000</v>
      </c>
      <c r="L591" s="2">
        <v>1906240000</v>
      </c>
      <c r="M591" s="2">
        <v>1899280000</v>
      </c>
      <c r="N591" s="2">
        <v>1895470000</v>
      </c>
      <c r="O591" s="2">
        <v>1895220000</v>
      </c>
      <c r="P591" s="2">
        <v>1897400000</v>
      </c>
      <c r="Q591" s="2">
        <v>1900480000</v>
      </c>
      <c r="R591" s="2">
        <v>1905930000</v>
      </c>
      <c r="S591" s="2">
        <v>1912080000</v>
      </c>
      <c r="T591" s="2">
        <v>1918670000</v>
      </c>
      <c r="U591" s="2">
        <v>1925390000</v>
      </c>
      <c r="V591" s="2">
        <v>1932490000</v>
      </c>
      <c r="W591" s="2">
        <v>1939490000</v>
      </c>
      <c r="X591" s="2">
        <v>1945990000</v>
      </c>
      <c r="Y591" s="2">
        <v>1952360000</v>
      </c>
      <c r="Z591" s="2">
        <v>1958410000</v>
      </c>
      <c r="AA591" s="2">
        <v>1964880000</v>
      </c>
      <c r="AB591" s="2">
        <v>1971280000</v>
      </c>
      <c r="AC591" s="2">
        <v>1977400000</v>
      </c>
    </row>
    <row r="592" spans="1:32">
      <c r="A592" t="s">
        <v>11354</v>
      </c>
      <c r="B592" t="s">
        <v>19</v>
      </c>
      <c r="C592" s="2">
        <v>1179790000</v>
      </c>
      <c r="D592" s="2">
        <v>1134070000</v>
      </c>
      <c r="E592" s="2">
        <v>1141990000</v>
      </c>
      <c r="F592" s="2">
        <v>1143230000</v>
      </c>
      <c r="G592" s="2">
        <v>1140480000</v>
      </c>
      <c r="H592" s="2">
        <v>1136090000</v>
      </c>
      <c r="I592" s="2">
        <v>1131840000</v>
      </c>
      <c r="J592" s="2">
        <v>1127140000</v>
      </c>
      <c r="K592" s="2">
        <v>1122120000</v>
      </c>
      <c r="L592" s="2">
        <v>1117510000</v>
      </c>
      <c r="M592" s="2">
        <v>1113430000</v>
      </c>
      <c r="N592" s="2">
        <v>1111200000</v>
      </c>
      <c r="O592" s="2">
        <v>1111050000</v>
      </c>
      <c r="P592" s="2">
        <v>1112330000</v>
      </c>
      <c r="Q592" s="2">
        <v>1114130000</v>
      </c>
      <c r="R592" s="2">
        <v>1117330000</v>
      </c>
      <c r="S592" s="2">
        <v>1120930000</v>
      </c>
      <c r="T592" s="2">
        <v>1124800000</v>
      </c>
      <c r="U592" s="2">
        <v>1128740000</v>
      </c>
      <c r="V592" s="2">
        <v>1132900000</v>
      </c>
      <c r="W592" s="2">
        <v>1137010000</v>
      </c>
      <c r="X592" s="2">
        <v>1140810000</v>
      </c>
      <c r="Y592" s="2">
        <v>1144550000</v>
      </c>
      <c r="Z592" s="2">
        <v>1148100000</v>
      </c>
      <c r="AA592" s="2">
        <v>1151890000</v>
      </c>
      <c r="AB592" s="2">
        <v>1155640000</v>
      </c>
      <c r="AC592" s="2">
        <v>1159230000</v>
      </c>
    </row>
    <row r="593" spans="1:32">
      <c r="A593" t="s">
        <v>11355</v>
      </c>
      <c r="B593" t="s">
        <v>19</v>
      </c>
      <c r="C593" s="2">
        <v>1099610000</v>
      </c>
      <c r="D593" s="2">
        <v>1057000000</v>
      </c>
      <c r="E593" s="2">
        <v>1064370000</v>
      </c>
      <c r="F593" s="2">
        <v>1065530000</v>
      </c>
      <c r="G593" s="2">
        <v>1062970000</v>
      </c>
      <c r="H593" s="2">
        <v>1058880000</v>
      </c>
      <c r="I593" s="2">
        <v>1054920000</v>
      </c>
      <c r="J593" s="2">
        <v>1050540000</v>
      </c>
      <c r="K593" s="2">
        <v>1045860000</v>
      </c>
      <c r="L593" s="2">
        <v>1041570000</v>
      </c>
      <c r="M593" s="2">
        <v>1037760000</v>
      </c>
      <c r="N593" s="2">
        <v>1035680000</v>
      </c>
      <c r="O593" s="2">
        <v>1035540000</v>
      </c>
      <c r="P593" s="2">
        <v>1036740000</v>
      </c>
      <c r="Q593" s="2">
        <v>1038420000</v>
      </c>
      <c r="R593" s="2">
        <v>1041390000</v>
      </c>
      <c r="S593" s="2">
        <v>1044750000</v>
      </c>
      <c r="T593" s="2">
        <v>1048360000</v>
      </c>
      <c r="U593" s="2">
        <v>1052030000</v>
      </c>
      <c r="V593" s="2">
        <v>1055910000</v>
      </c>
      <c r="W593" s="2">
        <v>1059730000</v>
      </c>
      <c r="X593" s="2">
        <v>1063280000</v>
      </c>
      <c r="Y593" s="2">
        <v>1066760000</v>
      </c>
      <c r="Z593" s="2">
        <v>1070070000</v>
      </c>
      <c r="AA593" s="2">
        <v>1073600000</v>
      </c>
      <c r="AB593" s="2">
        <v>1077100000</v>
      </c>
      <c r="AC593" s="2">
        <v>1080440000</v>
      </c>
    </row>
    <row r="594" spans="1:32">
      <c r="A594" t="s">
        <v>11356</v>
      </c>
      <c r="B594" t="s">
        <v>19</v>
      </c>
      <c r="C594" s="2">
        <v>13527000</v>
      </c>
      <c r="D594" s="2">
        <v>13002800</v>
      </c>
      <c r="E594" s="2">
        <v>13093500</v>
      </c>
      <c r="F594" s="2">
        <v>13107800</v>
      </c>
      <c r="G594" s="2">
        <v>13076300</v>
      </c>
      <c r="H594" s="2">
        <v>13026000</v>
      </c>
      <c r="I594" s="2">
        <v>12977200</v>
      </c>
      <c r="J594" s="2">
        <v>12923300</v>
      </c>
      <c r="K594" s="2">
        <v>12865800</v>
      </c>
      <c r="L594" s="2">
        <v>12813000</v>
      </c>
      <c r="M594" s="2">
        <v>12766100</v>
      </c>
      <c r="N594" s="2">
        <v>12740500</v>
      </c>
      <c r="O594" s="2">
        <v>12738800</v>
      </c>
      <c r="P594" s="2">
        <v>12753500</v>
      </c>
      <c r="Q594" s="2">
        <v>12774200</v>
      </c>
      <c r="R594" s="2">
        <v>12810800</v>
      </c>
      <c r="S594" s="2">
        <v>12852100</v>
      </c>
      <c r="T594" s="2">
        <v>12896500</v>
      </c>
      <c r="U594" s="2">
        <v>12941600</v>
      </c>
      <c r="V594" s="2">
        <v>12989400</v>
      </c>
      <c r="W594" s="2">
        <v>13036400</v>
      </c>
      <c r="X594" s="2">
        <v>13080100</v>
      </c>
      <c r="Y594" s="2">
        <v>13122900</v>
      </c>
      <c r="Z594" s="2">
        <v>13163600</v>
      </c>
      <c r="AA594" s="2">
        <v>13207100</v>
      </c>
      <c r="AB594" s="2">
        <v>13250100</v>
      </c>
      <c r="AC594" s="2">
        <v>13291200</v>
      </c>
    </row>
    <row r="595" spans="1:32">
      <c r="A595" t="s">
        <v>11357</v>
      </c>
      <c r="B595" t="s">
        <v>19</v>
      </c>
      <c r="C595" s="2">
        <v>37225200</v>
      </c>
      <c r="D595" s="2">
        <v>35782400</v>
      </c>
      <c r="E595" s="2">
        <v>36032200</v>
      </c>
      <c r="F595" s="2">
        <v>36071400</v>
      </c>
      <c r="G595" s="2">
        <v>35984700</v>
      </c>
      <c r="H595" s="2">
        <v>35846300</v>
      </c>
      <c r="I595" s="2">
        <v>35712100</v>
      </c>
      <c r="J595" s="2">
        <v>35563800</v>
      </c>
      <c r="K595" s="2">
        <v>35405500</v>
      </c>
      <c r="L595" s="2">
        <v>35260100</v>
      </c>
      <c r="M595" s="2">
        <v>35131200</v>
      </c>
      <c r="N595" s="2">
        <v>35060800</v>
      </c>
      <c r="O595" s="2">
        <v>35056100</v>
      </c>
      <c r="P595" s="2">
        <v>35096500</v>
      </c>
      <c r="Q595" s="2">
        <v>35153400</v>
      </c>
      <c r="R595" s="2">
        <v>35254200</v>
      </c>
      <c r="S595" s="2">
        <v>35367900</v>
      </c>
      <c r="T595" s="2">
        <v>35489900</v>
      </c>
      <c r="U595" s="2">
        <v>35614200</v>
      </c>
      <c r="V595" s="2">
        <v>35745500</v>
      </c>
      <c r="W595" s="2">
        <v>35875100</v>
      </c>
      <c r="X595" s="2">
        <v>35995200</v>
      </c>
      <c r="Y595" s="2">
        <v>36113100</v>
      </c>
      <c r="Z595" s="2">
        <v>36225100</v>
      </c>
      <c r="AA595" s="2">
        <v>36344600</v>
      </c>
      <c r="AB595" s="2">
        <v>36463100</v>
      </c>
      <c r="AC595" s="2">
        <v>36576200</v>
      </c>
    </row>
    <row r="596" spans="1:32">
      <c r="A596" t="s">
        <v>11358</v>
      </c>
      <c r="B596" t="s">
        <v>19</v>
      </c>
      <c r="C596" s="2">
        <v>713009000</v>
      </c>
      <c r="D596" s="2">
        <v>685375000</v>
      </c>
      <c r="E596" s="2">
        <v>690159000</v>
      </c>
      <c r="F596" s="2">
        <v>690910000</v>
      </c>
      <c r="G596" s="2">
        <v>689249000</v>
      </c>
      <c r="H596" s="2">
        <v>686599000</v>
      </c>
      <c r="I596" s="2">
        <v>684027000</v>
      </c>
      <c r="J596" s="2">
        <v>681187000</v>
      </c>
      <c r="K596" s="2">
        <v>678155000</v>
      </c>
      <c r="L596" s="2">
        <v>675370000</v>
      </c>
      <c r="M596" s="2">
        <v>672901000</v>
      </c>
      <c r="N596" s="2">
        <v>671553000</v>
      </c>
      <c r="O596" s="2">
        <v>671463000</v>
      </c>
      <c r="P596" s="2">
        <v>672238000</v>
      </c>
      <c r="Q596" s="2">
        <v>673327000</v>
      </c>
      <c r="R596" s="2">
        <v>675258000</v>
      </c>
      <c r="S596" s="2">
        <v>677436000</v>
      </c>
      <c r="T596" s="2">
        <v>679772000</v>
      </c>
      <c r="U596" s="2">
        <v>682152000</v>
      </c>
      <c r="V596" s="2">
        <v>684668000</v>
      </c>
      <c r="W596" s="2">
        <v>687150000</v>
      </c>
      <c r="X596" s="2">
        <v>689450000</v>
      </c>
      <c r="Y596" s="2">
        <v>691708000</v>
      </c>
      <c r="Z596" s="2">
        <v>693853000</v>
      </c>
      <c r="AA596" s="2">
        <v>696143000</v>
      </c>
      <c r="AB596" s="2">
        <v>698412000</v>
      </c>
      <c r="AC596" s="2">
        <v>700579000</v>
      </c>
    </row>
    <row r="597" spans="1:32">
      <c r="A597" t="s">
        <v>11359</v>
      </c>
      <c r="B597" t="s">
        <v>19</v>
      </c>
      <c r="C597" s="2">
        <v>226345000</v>
      </c>
      <c r="D597" s="2">
        <v>217573000</v>
      </c>
      <c r="E597" s="2">
        <v>219092000</v>
      </c>
      <c r="F597" s="2">
        <v>219330000</v>
      </c>
      <c r="G597" s="2">
        <v>218803000</v>
      </c>
      <c r="H597" s="2">
        <v>217962000</v>
      </c>
      <c r="I597" s="2">
        <v>217145000</v>
      </c>
      <c r="J597" s="2">
        <v>216243000</v>
      </c>
      <c r="K597" s="2">
        <v>215281000</v>
      </c>
      <c r="L597" s="2">
        <v>214397000</v>
      </c>
      <c r="M597" s="2">
        <v>213613000</v>
      </c>
      <c r="N597" s="2">
        <v>213185000</v>
      </c>
      <c r="O597" s="2">
        <v>213157000</v>
      </c>
      <c r="P597" s="2">
        <v>213403000</v>
      </c>
      <c r="Q597" s="2">
        <v>213748000</v>
      </c>
      <c r="R597" s="2">
        <v>214361000</v>
      </c>
      <c r="S597" s="2">
        <v>215053000</v>
      </c>
      <c r="T597" s="2">
        <v>215795000</v>
      </c>
      <c r="U597" s="2">
        <v>216550000</v>
      </c>
      <c r="V597" s="2">
        <v>217349000</v>
      </c>
      <c r="W597" s="2">
        <v>218136000</v>
      </c>
      <c r="X597" s="2">
        <v>218867000</v>
      </c>
      <c r="Y597" s="2">
        <v>219584000</v>
      </c>
      <c r="Z597" s="2">
        <v>220264000</v>
      </c>
      <c r="AA597" s="2">
        <v>220991000</v>
      </c>
      <c r="AB597" s="2">
        <v>221712000</v>
      </c>
      <c r="AC597" s="2">
        <v>222399000</v>
      </c>
    </row>
    <row r="598" spans="1:32">
      <c r="A598" t="s">
        <v>11360</v>
      </c>
      <c r="B598" t="s">
        <v>19</v>
      </c>
      <c r="C598" s="2">
        <v>3975500</v>
      </c>
      <c r="D598" s="2">
        <v>3821430</v>
      </c>
      <c r="E598" s="2">
        <v>3848100</v>
      </c>
      <c r="F598" s="2">
        <v>3852290</v>
      </c>
      <c r="G598" s="2">
        <v>3843020</v>
      </c>
      <c r="H598" s="2">
        <v>3828250</v>
      </c>
      <c r="I598" s="2">
        <v>3813910</v>
      </c>
      <c r="J598" s="2">
        <v>3798070</v>
      </c>
      <c r="K598" s="2">
        <v>3781170</v>
      </c>
      <c r="L598" s="2">
        <v>3765640</v>
      </c>
      <c r="M598" s="2">
        <v>3751870</v>
      </c>
      <c r="N598" s="2">
        <v>3744360</v>
      </c>
      <c r="O598" s="2">
        <v>3743860</v>
      </c>
      <c r="P598" s="2">
        <v>3748180</v>
      </c>
      <c r="Q598" s="2">
        <v>3754250</v>
      </c>
      <c r="R598" s="2">
        <v>3765020</v>
      </c>
      <c r="S598" s="2">
        <v>3777160</v>
      </c>
      <c r="T598" s="2">
        <v>3790190</v>
      </c>
      <c r="U598" s="2">
        <v>3803450</v>
      </c>
      <c r="V598" s="2">
        <v>3817480</v>
      </c>
      <c r="W598" s="2">
        <v>3831320</v>
      </c>
      <c r="X598" s="2">
        <v>3844150</v>
      </c>
      <c r="Y598" s="2">
        <v>3856740</v>
      </c>
      <c r="Z598" s="2">
        <v>3868700</v>
      </c>
      <c r="AA598" s="2">
        <v>3881460</v>
      </c>
      <c r="AB598" s="2">
        <v>3894110</v>
      </c>
      <c r="AC598" s="2">
        <v>3906190</v>
      </c>
      <c r="AD598" s="2"/>
      <c r="AE598" s="2"/>
      <c r="AF598" s="2"/>
    </row>
    <row r="599" spans="1:32">
      <c r="A599" t="s">
        <v>11361</v>
      </c>
      <c r="B599" t="s">
        <v>19</v>
      </c>
      <c r="C599">
        <v>0</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row>
    <row r="600" spans="1:32">
      <c r="A600" t="s">
        <v>11362</v>
      </c>
      <c r="B600" t="s">
        <v>19</v>
      </c>
      <c r="C600">
        <v>0</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row>
    <row r="601" spans="1:32">
      <c r="A601" t="s">
        <v>11363</v>
      </c>
      <c r="B601" t="s">
        <v>19</v>
      </c>
      <c r="C601">
        <v>0</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row>
    <row r="602" spans="1:32">
      <c r="A602" t="s">
        <v>11364</v>
      </c>
      <c r="B602" t="s">
        <v>19</v>
      </c>
      <c r="C602">
        <v>0</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row>
    <row r="603" spans="1:32">
      <c r="A603" t="s">
        <v>11365</v>
      </c>
      <c r="B603" t="s">
        <v>19</v>
      </c>
      <c r="C603">
        <v>0</v>
      </c>
      <c r="D603">
        <v>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row>
    <row r="604" spans="1:32">
      <c r="A604" t="s">
        <v>11366</v>
      </c>
      <c r="B604" t="s">
        <v>19</v>
      </c>
      <c r="C604">
        <v>0</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row>
    <row r="605" spans="1:32">
      <c r="A605" t="s">
        <v>11367</v>
      </c>
      <c r="B605" t="s">
        <v>19</v>
      </c>
      <c r="C605">
        <v>0</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row>
    <row r="606" spans="1:32">
      <c r="A606" t="s">
        <v>11368</v>
      </c>
      <c r="B606" t="s">
        <v>19</v>
      </c>
      <c r="C606">
        <v>0</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row>
    <row r="607" spans="1:32">
      <c r="A607" t="s">
        <v>11369</v>
      </c>
      <c r="B607" t="s">
        <v>19</v>
      </c>
      <c r="C607">
        <v>0</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row>
    <row r="608" spans="1:32">
      <c r="A608" t="s">
        <v>11370</v>
      </c>
      <c r="B608" t="s">
        <v>19</v>
      </c>
      <c r="C608">
        <v>0</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c r="AD608" s="2"/>
      <c r="AE608" s="2"/>
      <c r="AF608" s="2"/>
    </row>
    <row r="609" spans="1:32">
      <c r="A609" t="s">
        <v>11371</v>
      </c>
      <c r="B609" t="s">
        <v>19</v>
      </c>
      <c r="C609">
        <v>0</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row>
    <row r="610" spans="1:32">
      <c r="A610" t="s">
        <v>11372</v>
      </c>
      <c r="B610" t="s">
        <v>19</v>
      </c>
      <c r="C610">
        <v>0</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row>
    <row r="611" spans="1:32">
      <c r="A611" t="s">
        <v>11373</v>
      </c>
      <c r="B611" t="s">
        <v>19</v>
      </c>
      <c r="C611">
        <v>0</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row>
    <row r="612" spans="1:32">
      <c r="A612" t="s">
        <v>11374</v>
      </c>
      <c r="B612" t="s">
        <v>19</v>
      </c>
      <c r="C612">
        <v>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row>
    <row r="613" spans="1:32">
      <c r="A613" t="s">
        <v>11375</v>
      </c>
      <c r="B613" t="s">
        <v>19</v>
      </c>
      <c r="C613">
        <v>0</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row>
    <row r="614" spans="1:32">
      <c r="A614" t="s">
        <v>11376</v>
      </c>
      <c r="B614" t="s">
        <v>19</v>
      </c>
      <c r="C614">
        <v>0</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row>
    <row r="615" spans="1:32">
      <c r="A615" t="s">
        <v>11377</v>
      </c>
      <c r="B615" t="s">
        <v>19</v>
      </c>
      <c r="C615">
        <v>0</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row>
    <row r="616" spans="1:32">
      <c r="A616" t="s">
        <v>11378</v>
      </c>
      <c r="B616" t="s">
        <v>19</v>
      </c>
      <c r="C616">
        <v>0</v>
      </c>
      <c r="D616">
        <v>0</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row>
    <row r="617" spans="1:32">
      <c r="A617" t="s">
        <v>11379</v>
      </c>
      <c r="B617" t="s">
        <v>19</v>
      </c>
      <c r="C617">
        <v>0</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row>
    <row r="618" spans="1:32">
      <c r="A618" t="s">
        <v>11380</v>
      </c>
      <c r="B618" t="s">
        <v>19</v>
      </c>
      <c r="C618">
        <v>0</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s="2"/>
      <c r="AE618" s="2"/>
      <c r="AF618" s="2"/>
    </row>
    <row r="619" spans="1:32">
      <c r="A619" t="s">
        <v>11381</v>
      </c>
      <c r="B619" t="s">
        <v>19</v>
      </c>
      <c r="C619">
        <v>0</v>
      </c>
      <c r="D619">
        <v>0</v>
      </c>
      <c r="E619">
        <v>0</v>
      </c>
      <c r="F619">
        <v>0</v>
      </c>
      <c r="G619">
        <v>0</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row>
    <row r="620" spans="1:32">
      <c r="A620" t="s">
        <v>11382</v>
      </c>
      <c r="B620" t="s">
        <v>19</v>
      </c>
      <c r="C620">
        <v>0</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row>
    <row r="621" spans="1:32">
      <c r="A621" t="s">
        <v>11383</v>
      </c>
      <c r="B621" t="s">
        <v>19</v>
      </c>
      <c r="C621">
        <v>0</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row>
    <row r="622" spans="1:32">
      <c r="A622" t="s">
        <v>11384</v>
      </c>
      <c r="B622" t="s">
        <v>19</v>
      </c>
      <c r="C622">
        <v>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row>
    <row r="623" spans="1:32">
      <c r="A623" t="s">
        <v>11385</v>
      </c>
      <c r="B623" t="s">
        <v>19</v>
      </c>
      <c r="C623">
        <v>0</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row>
    <row r="624" spans="1:32">
      <c r="A624" t="s">
        <v>11386</v>
      </c>
      <c r="B624" t="s">
        <v>19</v>
      </c>
      <c r="C624">
        <v>0</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row>
    <row r="625" spans="1:32">
      <c r="A625" t="s">
        <v>11387</v>
      </c>
      <c r="B625" t="s">
        <v>19</v>
      </c>
      <c r="C625">
        <v>0</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row>
    <row r="626" spans="1:32">
      <c r="A626" t="s">
        <v>11388</v>
      </c>
      <c r="B626" t="s">
        <v>19</v>
      </c>
      <c r="C626">
        <v>0</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row>
    <row r="627" spans="1:32">
      <c r="A627" t="s">
        <v>11389</v>
      </c>
      <c r="B627" t="s">
        <v>19</v>
      </c>
      <c r="C627">
        <v>0</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row>
    <row r="628" spans="1:32">
      <c r="A628" t="s">
        <v>11390</v>
      </c>
      <c r="B628" t="s">
        <v>19</v>
      </c>
      <c r="C628">
        <v>0</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s="2"/>
      <c r="AE628" s="2"/>
      <c r="AF628" s="2"/>
    </row>
    <row r="629" spans="1:32">
      <c r="A629" t="s">
        <v>11391</v>
      </c>
      <c r="B629" t="s">
        <v>19</v>
      </c>
      <c r="C629">
        <v>0</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row>
    <row r="630" spans="1:32">
      <c r="A630" t="s">
        <v>11392</v>
      </c>
      <c r="B630" t="s">
        <v>19</v>
      </c>
      <c r="C630">
        <v>0</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row>
    <row r="631" spans="1:32">
      <c r="A631" t="s">
        <v>11393</v>
      </c>
      <c r="B631" t="s">
        <v>19</v>
      </c>
      <c r="C631">
        <v>0</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row>
    <row r="632" spans="1:32">
      <c r="A632" t="s">
        <v>11394</v>
      </c>
      <c r="B632" t="s">
        <v>19</v>
      </c>
      <c r="C632">
        <v>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row>
    <row r="633" spans="1:32">
      <c r="A633" t="s">
        <v>11395</v>
      </c>
      <c r="B633" t="s">
        <v>19</v>
      </c>
      <c r="C633">
        <v>0</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row>
    <row r="634" spans="1:32">
      <c r="A634" t="s">
        <v>11396</v>
      </c>
      <c r="B634" t="s">
        <v>19</v>
      </c>
      <c r="C634">
        <v>0</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row>
    <row r="635" spans="1:32">
      <c r="A635" t="s">
        <v>11397</v>
      </c>
      <c r="B635" t="s">
        <v>19</v>
      </c>
      <c r="C635">
        <v>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row>
    <row r="636" spans="1:32">
      <c r="A636" t="s">
        <v>11398</v>
      </c>
      <c r="B636" t="s">
        <v>19</v>
      </c>
      <c r="C636">
        <v>0</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row>
    <row r="637" spans="1:32">
      <c r="A637" t="s">
        <v>11399</v>
      </c>
      <c r="B637" t="s">
        <v>19</v>
      </c>
      <c r="C637">
        <v>0</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row>
    <row r="638" spans="1:32">
      <c r="A638" t="s">
        <v>11400</v>
      </c>
      <c r="B638" t="s">
        <v>19</v>
      </c>
      <c r="C638">
        <v>0</v>
      </c>
      <c r="D638">
        <v>0</v>
      </c>
      <c r="E638">
        <v>0</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s="2"/>
      <c r="AE638" s="2"/>
      <c r="AF638" s="2"/>
    </row>
    <row r="639" spans="1:32">
      <c r="A639" t="s">
        <v>11401</v>
      </c>
      <c r="B639" t="s">
        <v>19</v>
      </c>
      <c r="C639">
        <v>0</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row>
    <row r="640" spans="1:32">
      <c r="A640" t="s">
        <v>11402</v>
      </c>
      <c r="B640" t="s">
        <v>19</v>
      </c>
      <c r="C640">
        <v>0</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row>
    <row r="641" spans="1:32">
      <c r="A641" t="s">
        <v>11403</v>
      </c>
      <c r="B641" t="s">
        <v>19</v>
      </c>
      <c r="C641">
        <v>0</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row>
    <row r="642" spans="1:32">
      <c r="A642" t="s">
        <v>11404</v>
      </c>
      <c r="B642" t="s">
        <v>19</v>
      </c>
      <c r="C642">
        <v>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row>
    <row r="643" spans="1:32">
      <c r="A643" t="s">
        <v>11405</v>
      </c>
      <c r="B643" t="s">
        <v>19</v>
      </c>
      <c r="C643">
        <v>0</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row>
    <row r="644" spans="1:32">
      <c r="A644" t="s">
        <v>11406</v>
      </c>
      <c r="B644" t="s">
        <v>19</v>
      </c>
      <c r="C644">
        <v>0</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row>
    <row r="645" spans="1:32">
      <c r="A645" t="s">
        <v>11407</v>
      </c>
      <c r="B645" t="s">
        <v>19</v>
      </c>
      <c r="C645">
        <v>0</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row>
    <row r="646" spans="1:32">
      <c r="A646" t="s">
        <v>11408</v>
      </c>
      <c r="B646" t="s">
        <v>19</v>
      </c>
      <c r="C646">
        <v>0</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row>
    <row r="647" spans="1:32">
      <c r="A647" t="s">
        <v>11409</v>
      </c>
      <c r="B647" t="s">
        <v>19</v>
      </c>
      <c r="C647">
        <v>0</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row>
    <row r="648" spans="1:32">
      <c r="A648" t="s">
        <v>11410</v>
      </c>
      <c r="B648" t="s">
        <v>19</v>
      </c>
      <c r="C648">
        <v>0</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s="2"/>
      <c r="AE648" s="2"/>
      <c r="AF648" s="2"/>
    </row>
    <row r="649" spans="1:32">
      <c r="A649" t="s">
        <v>11411</v>
      </c>
      <c r="B649" t="s">
        <v>19</v>
      </c>
      <c r="C649">
        <v>0</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row>
    <row r="650" spans="1:32">
      <c r="A650" t="s">
        <v>11412</v>
      </c>
      <c r="B650" t="s">
        <v>19</v>
      </c>
      <c r="C650">
        <v>0</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row>
    <row r="651" spans="1:32">
      <c r="A651" t="s">
        <v>11413</v>
      </c>
      <c r="B651" t="s">
        <v>19</v>
      </c>
      <c r="C651">
        <v>0</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row>
    <row r="652" spans="1:32">
      <c r="A652" t="s">
        <v>11414</v>
      </c>
      <c r="B652" t="s">
        <v>19</v>
      </c>
      <c r="C652">
        <v>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row>
    <row r="653" spans="1:32">
      <c r="A653" t="s">
        <v>11415</v>
      </c>
      <c r="B653" t="s">
        <v>19</v>
      </c>
      <c r="C653">
        <v>0</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row>
    <row r="654" spans="1:32">
      <c r="A654" t="s">
        <v>11416</v>
      </c>
      <c r="B654" t="s">
        <v>19</v>
      </c>
      <c r="C654">
        <v>0</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row>
    <row r="655" spans="1:32">
      <c r="A655" t="s">
        <v>11417</v>
      </c>
      <c r="B655" t="s">
        <v>19</v>
      </c>
      <c r="C655">
        <v>0</v>
      </c>
      <c r="D655">
        <v>0</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row>
    <row r="656" spans="1:32">
      <c r="A656" t="s">
        <v>11418</v>
      </c>
      <c r="B656" t="s">
        <v>19</v>
      </c>
      <c r="C656">
        <v>0</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row>
    <row r="657" spans="1:32">
      <c r="A657" t="s">
        <v>11419</v>
      </c>
      <c r="B657" t="s">
        <v>19</v>
      </c>
      <c r="C657">
        <v>0</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row>
    <row r="658" spans="1:32">
      <c r="A658" t="s">
        <v>11420</v>
      </c>
      <c r="B658" t="s">
        <v>19</v>
      </c>
      <c r="C658">
        <v>0</v>
      </c>
      <c r="D658">
        <v>0</v>
      </c>
      <c r="E658">
        <v>0</v>
      </c>
      <c r="F658">
        <v>0</v>
      </c>
      <c r="G658">
        <v>0</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s="2"/>
      <c r="AE658" s="2"/>
      <c r="AF658" s="2"/>
    </row>
    <row r="659" spans="1:32">
      <c r="A659" t="s">
        <v>11421</v>
      </c>
      <c r="B659" t="s">
        <v>19</v>
      </c>
      <c r="C659">
        <v>0</v>
      </c>
      <c r="D659">
        <v>0</v>
      </c>
      <c r="E659">
        <v>0</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row>
    <row r="660" spans="1:32">
      <c r="A660" t="s">
        <v>11422</v>
      </c>
      <c r="B660" t="s">
        <v>19</v>
      </c>
      <c r="C660">
        <v>0</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row>
    <row r="661" spans="1:32">
      <c r="A661" t="s">
        <v>11423</v>
      </c>
      <c r="B661" t="s">
        <v>19</v>
      </c>
      <c r="C661">
        <v>0</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row>
    <row r="662" spans="1:32">
      <c r="A662" t="s">
        <v>11424</v>
      </c>
      <c r="B662" t="s">
        <v>19</v>
      </c>
      <c r="C662">
        <v>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row>
    <row r="663" spans="1:32">
      <c r="A663" t="s">
        <v>11425</v>
      </c>
      <c r="B663" t="s">
        <v>19</v>
      </c>
      <c r="C663">
        <v>0</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row>
    <row r="664" spans="1:32">
      <c r="A664" t="s">
        <v>11426</v>
      </c>
      <c r="B664" t="s">
        <v>19</v>
      </c>
      <c r="C664">
        <v>0</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row>
    <row r="665" spans="1:32">
      <c r="A665" t="s">
        <v>11427</v>
      </c>
      <c r="B665" t="s">
        <v>19</v>
      </c>
      <c r="C665">
        <v>0</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row>
    <row r="666" spans="1:32">
      <c r="A666" t="s">
        <v>11428</v>
      </c>
      <c r="B666" t="s">
        <v>19</v>
      </c>
      <c r="C666">
        <v>0</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row>
    <row r="667" spans="1:32">
      <c r="A667" t="s">
        <v>11429</v>
      </c>
      <c r="B667" t="s">
        <v>19</v>
      </c>
      <c r="C667">
        <v>0</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row>
    <row r="668" spans="1:32">
      <c r="A668" t="s">
        <v>11430</v>
      </c>
      <c r="B668" t="s">
        <v>19</v>
      </c>
      <c r="C668">
        <v>0</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s="2"/>
      <c r="AE668" s="2"/>
      <c r="AF668" s="2"/>
    </row>
    <row r="669" spans="1:32">
      <c r="A669" t="s">
        <v>11431</v>
      </c>
      <c r="B669" t="s">
        <v>19</v>
      </c>
      <c r="C669">
        <v>0</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row>
    <row r="670" spans="1:32">
      <c r="A670" t="s">
        <v>11432</v>
      </c>
      <c r="B670" t="s">
        <v>19</v>
      </c>
      <c r="C670">
        <v>0</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row>
    <row r="671" spans="1:32">
      <c r="A671" t="s">
        <v>11433</v>
      </c>
      <c r="B671" t="s">
        <v>19</v>
      </c>
      <c r="C671">
        <v>0</v>
      </c>
      <c r="D671">
        <v>0</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row>
    <row r="672" spans="1:32">
      <c r="A672" t="s">
        <v>11434</v>
      </c>
      <c r="B672" t="s">
        <v>19</v>
      </c>
      <c r="C672">
        <v>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row>
    <row r="673" spans="1:32">
      <c r="A673" t="s">
        <v>11435</v>
      </c>
      <c r="B673" t="s">
        <v>19</v>
      </c>
      <c r="C673">
        <v>0</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c r="X673">
        <v>0</v>
      </c>
      <c r="Y673">
        <v>0</v>
      </c>
      <c r="Z673">
        <v>0</v>
      </c>
      <c r="AA673">
        <v>0</v>
      </c>
      <c r="AB673">
        <v>0</v>
      </c>
      <c r="AC673">
        <v>0</v>
      </c>
    </row>
    <row r="674" spans="1:32">
      <c r="A674" t="s">
        <v>11436</v>
      </c>
      <c r="B674" t="s">
        <v>19</v>
      </c>
      <c r="C674">
        <v>0</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row>
    <row r="675" spans="1:32">
      <c r="A675" t="s">
        <v>11437</v>
      </c>
      <c r="B675" t="s">
        <v>19</v>
      </c>
      <c r="C675">
        <v>0</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row>
    <row r="676" spans="1:32">
      <c r="A676" t="s">
        <v>11438</v>
      </c>
      <c r="B676" t="s">
        <v>19</v>
      </c>
      <c r="C676">
        <v>0</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row>
    <row r="677" spans="1:32">
      <c r="A677" t="s">
        <v>11439</v>
      </c>
      <c r="B677" t="s">
        <v>19</v>
      </c>
      <c r="C677">
        <v>0</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row>
    <row r="678" spans="1:32">
      <c r="A678" t="s">
        <v>11440</v>
      </c>
      <c r="B678" t="s">
        <v>19</v>
      </c>
      <c r="C678">
        <v>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s="2"/>
      <c r="AE678" s="2"/>
      <c r="AF678" s="2"/>
    </row>
    <row r="679" spans="1:32">
      <c r="A679" t="s">
        <v>11441</v>
      </c>
      <c r="B679" t="s">
        <v>19</v>
      </c>
      <c r="C679">
        <v>0</v>
      </c>
      <c r="D679">
        <v>0</v>
      </c>
      <c r="E679">
        <v>0</v>
      </c>
      <c r="F679">
        <v>0</v>
      </c>
      <c r="G679">
        <v>0</v>
      </c>
      <c r="H679">
        <v>0</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row>
    <row r="680" spans="1:32">
      <c r="A680" t="s">
        <v>11442</v>
      </c>
      <c r="B680" t="s">
        <v>19</v>
      </c>
      <c r="C680">
        <v>0</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row>
    <row r="681" spans="1:32">
      <c r="A681" t="s">
        <v>11443</v>
      </c>
      <c r="B681" t="s">
        <v>19</v>
      </c>
      <c r="C681">
        <v>0</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row>
    <row r="682" spans="1:32">
      <c r="A682" t="s">
        <v>11444</v>
      </c>
      <c r="B682" t="s">
        <v>19</v>
      </c>
      <c r="C682">
        <v>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row>
    <row r="683" spans="1:32">
      <c r="A683" t="s">
        <v>11445</v>
      </c>
      <c r="B683" t="s">
        <v>19</v>
      </c>
      <c r="C683">
        <v>0</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row>
    <row r="684" spans="1:32">
      <c r="A684" t="s">
        <v>11446</v>
      </c>
      <c r="B684" t="s">
        <v>19</v>
      </c>
      <c r="C684">
        <v>0</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row>
    <row r="685" spans="1:32">
      <c r="A685" t="s">
        <v>11447</v>
      </c>
      <c r="B685" t="s">
        <v>19</v>
      </c>
      <c r="C685">
        <v>0</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row>
    <row r="686" spans="1:32">
      <c r="A686" t="s">
        <v>11448</v>
      </c>
      <c r="B686" t="s">
        <v>19</v>
      </c>
      <c r="C686">
        <v>0</v>
      </c>
      <c r="D686">
        <v>0</v>
      </c>
      <c r="E686">
        <v>0</v>
      </c>
      <c r="F686">
        <v>0</v>
      </c>
      <c r="G686">
        <v>0</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row>
    <row r="687" spans="1:32">
      <c r="A687" t="s">
        <v>11449</v>
      </c>
      <c r="B687" t="s">
        <v>19</v>
      </c>
      <c r="C687">
        <v>0</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row>
    <row r="688" spans="1:32">
      <c r="A688" t="s">
        <v>11450</v>
      </c>
      <c r="B688" t="s">
        <v>19</v>
      </c>
      <c r="C688">
        <v>0</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s="2"/>
      <c r="AE688" s="2"/>
      <c r="AF688" s="2"/>
    </row>
    <row r="689" spans="1:32">
      <c r="A689" t="s">
        <v>11451</v>
      </c>
      <c r="B689" t="s">
        <v>19</v>
      </c>
      <c r="C689">
        <v>0</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c r="X689">
        <v>0</v>
      </c>
      <c r="Y689">
        <v>0</v>
      </c>
      <c r="Z689">
        <v>0</v>
      </c>
      <c r="AA689">
        <v>0</v>
      </c>
      <c r="AB689">
        <v>0</v>
      </c>
      <c r="AC689">
        <v>0</v>
      </c>
    </row>
    <row r="690" spans="1:32">
      <c r="A690" t="s">
        <v>11452</v>
      </c>
      <c r="B690" t="s">
        <v>19</v>
      </c>
      <c r="C690">
        <v>0</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row>
    <row r="691" spans="1:32">
      <c r="A691" t="s">
        <v>11453</v>
      </c>
      <c r="B691" t="s">
        <v>19</v>
      </c>
      <c r="C691">
        <v>0</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row>
    <row r="692" spans="1:32">
      <c r="A692" t="s">
        <v>11454</v>
      </c>
      <c r="B692" t="s">
        <v>19</v>
      </c>
      <c r="C692">
        <v>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row>
    <row r="693" spans="1:32">
      <c r="A693" t="s">
        <v>11455</v>
      </c>
      <c r="B693" t="s">
        <v>19</v>
      </c>
      <c r="C693">
        <v>0</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row>
    <row r="694" spans="1:32">
      <c r="A694" t="s">
        <v>11456</v>
      </c>
      <c r="B694" t="s">
        <v>19</v>
      </c>
      <c r="C694">
        <v>0</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row>
    <row r="695" spans="1:32">
      <c r="A695" t="s">
        <v>11457</v>
      </c>
      <c r="B695" t="s">
        <v>19</v>
      </c>
      <c r="C695">
        <v>0</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row>
    <row r="696" spans="1:32">
      <c r="A696" t="s">
        <v>11458</v>
      </c>
      <c r="B696" t="s">
        <v>19</v>
      </c>
      <c r="C696">
        <v>0</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row>
    <row r="697" spans="1:32">
      <c r="A697" t="s">
        <v>11459</v>
      </c>
      <c r="B697" t="s">
        <v>19</v>
      </c>
      <c r="C697">
        <v>0</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row>
    <row r="698" spans="1:32">
      <c r="A698" t="s">
        <v>11460</v>
      </c>
      <c r="B698" t="s">
        <v>19</v>
      </c>
      <c r="C698">
        <v>0</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s="2"/>
      <c r="AE698" s="2"/>
      <c r="AF698" s="2"/>
    </row>
    <row r="699" spans="1:32">
      <c r="A699" t="s">
        <v>11461</v>
      </c>
      <c r="B699" t="s">
        <v>19</v>
      </c>
      <c r="C699">
        <v>0</v>
      </c>
      <c r="D699">
        <v>0</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row>
    <row r="700" spans="1:32">
      <c r="A700" t="s">
        <v>11462</v>
      </c>
      <c r="B700" t="s">
        <v>19</v>
      </c>
      <c r="C700">
        <v>0</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row>
    <row r="701" spans="1:32">
      <c r="A701" t="s">
        <v>11463</v>
      </c>
      <c r="B701" t="s">
        <v>19</v>
      </c>
      <c r="C701">
        <v>0</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row>
    <row r="702" spans="1:32">
      <c r="A702" t="s">
        <v>11464</v>
      </c>
      <c r="B702" t="s">
        <v>19</v>
      </c>
      <c r="C702">
        <v>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row>
    <row r="703" spans="1:32">
      <c r="A703" t="s">
        <v>11465</v>
      </c>
      <c r="B703" t="s">
        <v>19</v>
      </c>
      <c r="C703">
        <v>0</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row>
    <row r="704" spans="1:32">
      <c r="A704" t="s">
        <v>11466</v>
      </c>
      <c r="B704" t="s">
        <v>19</v>
      </c>
      <c r="C704">
        <v>0</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row>
    <row r="705" spans="1:29">
      <c r="A705" t="s">
        <v>11467</v>
      </c>
      <c r="B705" t="s">
        <v>19</v>
      </c>
      <c r="C705">
        <v>0</v>
      </c>
      <c r="D705">
        <v>0</v>
      </c>
      <c r="E705">
        <v>0</v>
      </c>
      <c r="F705">
        <v>0</v>
      </c>
      <c r="G705">
        <v>0</v>
      </c>
      <c r="H705">
        <v>0</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row>
    <row r="706" spans="1:29">
      <c r="A706" t="s">
        <v>11468</v>
      </c>
      <c r="B706" t="s">
        <v>19</v>
      </c>
      <c r="C706">
        <v>0</v>
      </c>
      <c r="D706">
        <v>0</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row>
    <row r="707" spans="1:29">
      <c r="A707" t="s">
        <v>11469</v>
      </c>
      <c r="B707" t="s">
        <v>19</v>
      </c>
      <c r="C707">
        <v>0</v>
      </c>
      <c r="D707">
        <v>0</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row>
    <row r="708" spans="1:29">
      <c r="A708" t="s">
        <v>11470</v>
      </c>
      <c r="B708" t="s">
        <v>19</v>
      </c>
      <c r="C708">
        <v>0</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row>
    <row r="709" spans="1:29">
      <c r="A709" t="s">
        <v>11471</v>
      </c>
      <c r="B709" t="s">
        <v>19</v>
      </c>
      <c r="C709">
        <v>0</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row>
    <row r="710" spans="1:29">
      <c r="A710" t="s">
        <v>11472</v>
      </c>
      <c r="B710" t="s">
        <v>19</v>
      </c>
      <c r="C710">
        <v>0</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row>
    <row r="711" spans="1:29">
      <c r="A711" t="s">
        <v>11473</v>
      </c>
      <c r="B711" t="s">
        <v>19</v>
      </c>
      <c r="C711">
        <v>0</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row>
    <row r="712" spans="1:29">
      <c r="A712" t="s">
        <v>11474</v>
      </c>
      <c r="B712" t="s">
        <v>19</v>
      </c>
      <c r="C712">
        <v>0</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row>
    <row r="713" spans="1:29">
      <c r="A713" t="s">
        <v>11475</v>
      </c>
      <c r="B713" t="s">
        <v>19</v>
      </c>
      <c r="C713">
        <v>0</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row>
    <row r="714" spans="1:29">
      <c r="A714" t="s">
        <v>11476</v>
      </c>
      <c r="B714" t="s">
        <v>19</v>
      </c>
      <c r="C714">
        <v>0</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row>
    <row r="715" spans="1:29">
      <c r="A715" t="s">
        <v>11477</v>
      </c>
      <c r="B715" t="s">
        <v>19</v>
      </c>
      <c r="C715">
        <v>0</v>
      </c>
      <c r="D715">
        <v>0</v>
      </c>
      <c r="E715">
        <v>0</v>
      </c>
      <c r="F715">
        <v>0</v>
      </c>
      <c r="G715">
        <v>0</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row>
    <row r="716" spans="1:29">
      <c r="A716" t="s">
        <v>11478</v>
      </c>
      <c r="B716" t="s">
        <v>19</v>
      </c>
      <c r="C716">
        <v>0</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row>
    <row r="717" spans="1:29">
      <c r="A717" t="s">
        <v>11479</v>
      </c>
      <c r="B717" t="s">
        <v>19</v>
      </c>
      <c r="C717">
        <v>0</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row>
    <row r="718" spans="1:29">
      <c r="A718" t="s">
        <v>11480</v>
      </c>
      <c r="B718" t="s">
        <v>19</v>
      </c>
      <c r="C718">
        <v>0</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row>
    <row r="719" spans="1:29">
      <c r="A719" t="s">
        <v>11481</v>
      </c>
      <c r="B719" t="s">
        <v>19</v>
      </c>
      <c r="C719">
        <v>0</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row>
    <row r="720" spans="1:29">
      <c r="A720" t="s">
        <v>11482</v>
      </c>
      <c r="B720" t="s">
        <v>19</v>
      </c>
      <c r="C720">
        <v>0</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row>
    <row r="721" spans="1:32">
      <c r="A721" t="s">
        <v>11483</v>
      </c>
      <c r="B721" t="s">
        <v>19</v>
      </c>
      <c r="C721">
        <v>0</v>
      </c>
      <c r="D721">
        <v>0</v>
      </c>
      <c r="E721">
        <v>0</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0</v>
      </c>
      <c r="AC721">
        <v>0</v>
      </c>
    </row>
    <row r="722" spans="1:32">
      <c r="A722" t="s">
        <v>11484</v>
      </c>
      <c r="B722" t="s">
        <v>19</v>
      </c>
      <c r="C722">
        <v>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row>
    <row r="723" spans="1:32">
      <c r="A723" t="s">
        <v>11485</v>
      </c>
      <c r="B723" t="s">
        <v>19</v>
      </c>
      <c r="C723">
        <v>0</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row>
    <row r="724" spans="1:32">
      <c r="A724" t="s">
        <v>11486</v>
      </c>
      <c r="B724" t="s">
        <v>19</v>
      </c>
      <c r="C724">
        <v>0</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row>
    <row r="725" spans="1:32">
      <c r="A725" t="s">
        <v>11487</v>
      </c>
      <c r="B725" t="s">
        <v>19</v>
      </c>
      <c r="C725">
        <v>0</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s="2"/>
      <c r="AE725" s="2"/>
      <c r="AF725" s="2"/>
    </row>
    <row r="726" spans="1:32">
      <c r="A726" t="s">
        <v>11488</v>
      </c>
      <c r="B726" t="s">
        <v>19</v>
      </c>
      <c r="C726">
        <v>0</v>
      </c>
      <c r="D726">
        <v>0</v>
      </c>
      <c r="E726">
        <v>0</v>
      </c>
      <c r="F726">
        <v>0</v>
      </c>
      <c r="G726">
        <v>0</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row>
    <row r="727" spans="1:32">
      <c r="A727" t="s">
        <v>11489</v>
      </c>
      <c r="B727" t="s">
        <v>19</v>
      </c>
      <c r="C727">
        <v>0</v>
      </c>
      <c r="D727">
        <v>0</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row>
    <row r="728" spans="1:32">
      <c r="A728" t="s">
        <v>11490</v>
      </c>
      <c r="B728" t="s">
        <v>19</v>
      </c>
      <c r="C728">
        <v>0</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c r="X728">
        <v>0</v>
      </c>
      <c r="Y728">
        <v>0</v>
      </c>
      <c r="Z728">
        <v>0</v>
      </c>
      <c r="AA728">
        <v>0</v>
      </c>
      <c r="AB728">
        <v>0</v>
      </c>
      <c r="AC728">
        <v>0</v>
      </c>
    </row>
    <row r="729" spans="1:32">
      <c r="A729" t="s">
        <v>11491</v>
      </c>
      <c r="B729" t="s">
        <v>19</v>
      </c>
      <c r="C729">
        <v>0</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c r="X729">
        <v>0</v>
      </c>
      <c r="Y729">
        <v>0</v>
      </c>
      <c r="Z729">
        <v>0</v>
      </c>
      <c r="AA729">
        <v>0</v>
      </c>
      <c r="AB729">
        <v>0</v>
      </c>
      <c r="AC729">
        <v>0</v>
      </c>
    </row>
    <row r="730" spans="1:32">
      <c r="A730" t="s">
        <v>11492</v>
      </c>
      <c r="B730" t="s">
        <v>19</v>
      </c>
      <c r="C730">
        <v>0</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row>
    <row r="731" spans="1:32">
      <c r="A731" t="s">
        <v>11493</v>
      </c>
      <c r="B731" t="s">
        <v>19</v>
      </c>
      <c r="C731">
        <v>0</v>
      </c>
      <c r="D731">
        <v>0</v>
      </c>
      <c r="E731">
        <v>0</v>
      </c>
      <c r="F731">
        <v>0</v>
      </c>
      <c r="G731">
        <v>0</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row>
    <row r="732" spans="1:32">
      <c r="A732" t="s">
        <v>11494</v>
      </c>
      <c r="B732" t="s">
        <v>19</v>
      </c>
      <c r="C732">
        <v>0</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row>
    <row r="733" spans="1:32">
      <c r="A733" t="s">
        <v>11495</v>
      </c>
      <c r="B733" t="s">
        <v>19</v>
      </c>
      <c r="C733">
        <v>0</v>
      </c>
      <c r="D733">
        <v>0</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row>
    <row r="734" spans="1:32">
      <c r="A734" t="s">
        <v>11496</v>
      </c>
      <c r="B734" t="s">
        <v>19</v>
      </c>
      <c r="C734">
        <v>0</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row>
    <row r="735" spans="1:32">
      <c r="A735" t="s">
        <v>11497</v>
      </c>
      <c r="B735" t="s">
        <v>19</v>
      </c>
      <c r="C735">
        <v>0</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s="2"/>
      <c r="AE735" s="2"/>
      <c r="AF735" s="2"/>
    </row>
    <row r="736" spans="1:32">
      <c r="A736" t="s">
        <v>11498</v>
      </c>
      <c r="B736" t="s">
        <v>19</v>
      </c>
      <c r="C736">
        <v>0</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row>
    <row r="737" spans="1:32">
      <c r="A737" t="s">
        <v>11499</v>
      </c>
      <c r="B737" t="s">
        <v>19</v>
      </c>
      <c r="C737">
        <v>0</v>
      </c>
      <c r="D737">
        <v>0</v>
      </c>
      <c r="E737">
        <v>0</v>
      </c>
      <c r="F737">
        <v>0</v>
      </c>
      <c r="G737">
        <v>0</v>
      </c>
      <c r="H737">
        <v>0</v>
      </c>
      <c r="I737">
        <v>0</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v>
      </c>
    </row>
    <row r="738" spans="1:32">
      <c r="A738" t="s">
        <v>11500</v>
      </c>
      <c r="B738" t="s">
        <v>19</v>
      </c>
      <c r="C738">
        <v>0</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row>
    <row r="739" spans="1:32">
      <c r="A739" t="s">
        <v>11501</v>
      </c>
      <c r="B739" t="s">
        <v>19</v>
      </c>
      <c r="C739">
        <v>0</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row>
    <row r="740" spans="1:32">
      <c r="A740" t="s">
        <v>11502</v>
      </c>
      <c r="B740" t="s">
        <v>19</v>
      </c>
      <c r="C740">
        <v>0</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row>
    <row r="741" spans="1:32">
      <c r="A741" t="s">
        <v>11503</v>
      </c>
      <c r="B741" t="s">
        <v>19</v>
      </c>
      <c r="C741">
        <v>0</v>
      </c>
      <c r="D741">
        <v>0</v>
      </c>
      <c r="E741">
        <v>0</v>
      </c>
      <c r="F741">
        <v>0</v>
      </c>
      <c r="G741">
        <v>0</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row>
    <row r="742" spans="1:32">
      <c r="A742" t="s">
        <v>11504</v>
      </c>
      <c r="B742" t="s">
        <v>19</v>
      </c>
      <c r="C742">
        <v>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row>
    <row r="743" spans="1:32">
      <c r="A743" t="s">
        <v>11505</v>
      </c>
      <c r="B743" t="s">
        <v>19</v>
      </c>
      <c r="C743">
        <v>0</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row>
    <row r="744" spans="1:32">
      <c r="A744" t="s">
        <v>11506</v>
      </c>
      <c r="B744" t="s">
        <v>19</v>
      </c>
      <c r="C744">
        <v>0</v>
      </c>
      <c r="D744">
        <v>0</v>
      </c>
      <c r="E744">
        <v>0</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row>
    <row r="745" spans="1:32">
      <c r="A745" t="s">
        <v>11507</v>
      </c>
      <c r="B745" t="s">
        <v>19</v>
      </c>
      <c r="C745">
        <v>0</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s="2"/>
      <c r="AE745" s="2"/>
      <c r="AF745" s="2"/>
    </row>
    <row r="746" spans="1:32">
      <c r="A746" t="s">
        <v>11508</v>
      </c>
      <c r="B746" t="s">
        <v>19</v>
      </c>
      <c r="C746">
        <v>0</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row>
    <row r="747" spans="1:32">
      <c r="A747" t="s">
        <v>11509</v>
      </c>
      <c r="B747" t="s">
        <v>19</v>
      </c>
      <c r="C747">
        <v>0</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row>
    <row r="748" spans="1:32">
      <c r="A748" t="s">
        <v>11510</v>
      </c>
      <c r="B748" t="s">
        <v>19</v>
      </c>
      <c r="C748">
        <v>0</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row>
    <row r="749" spans="1:32">
      <c r="A749" t="s">
        <v>11511</v>
      </c>
      <c r="B749" t="s">
        <v>19</v>
      </c>
      <c r="C749">
        <v>0</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row>
    <row r="750" spans="1:32">
      <c r="A750" t="s">
        <v>11512</v>
      </c>
      <c r="B750" t="s">
        <v>19</v>
      </c>
      <c r="C750">
        <v>0</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row>
    <row r="751" spans="1:32">
      <c r="A751" t="s">
        <v>11513</v>
      </c>
      <c r="B751" t="s">
        <v>19</v>
      </c>
      <c r="C751">
        <v>0</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row>
    <row r="752" spans="1:32">
      <c r="A752" t="s">
        <v>11514</v>
      </c>
      <c r="B752" t="s">
        <v>19</v>
      </c>
      <c r="C752">
        <v>0</v>
      </c>
      <c r="D752">
        <v>0</v>
      </c>
      <c r="E752">
        <v>0</v>
      </c>
      <c r="F752">
        <v>0</v>
      </c>
      <c r="G752">
        <v>0</v>
      </c>
      <c r="H752">
        <v>0</v>
      </c>
      <c r="I752">
        <v>0</v>
      </c>
      <c r="J752">
        <v>0</v>
      </c>
      <c r="K752">
        <v>0</v>
      </c>
      <c r="L752">
        <v>0</v>
      </c>
      <c r="M752">
        <v>0</v>
      </c>
      <c r="N752">
        <v>0</v>
      </c>
      <c r="O752">
        <v>0</v>
      </c>
      <c r="P752">
        <v>0</v>
      </c>
      <c r="Q752">
        <v>0</v>
      </c>
      <c r="R752">
        <v>0</v>
      </c>
      <c r="S752">
        <v>0</v>
      </c>
      <c r="T752">
        <v>0</v>
      </c>
      <c r="U752">
        <v>0</v>
      </c>
      <c r="V752">
        <v>0</v>
      </c>
      <c r="W752">
        <v>0</v>
      </c>
      <c r="X752">
        <v>0</v>
      </c>
      <c r="Y752">
        <v>0</v>
      </c>
      <c r="Z752">
        <v>0</v>
      </c>
      <c r="AA752">
        <v>0</v>
      </c>
      <c r="AB752">
        <v>0</v>
      </c>
      <c r="AC752">
        <v>0</v>
      </c>
    </row>
    <row r="753" spans="1:32">
      <c r="A753" t="s">
        <v>11515</v>
      </c>
      <c r="B753" t="s">
        <v>19</v>
      </c>
      <c r="C753">
        <v>0</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row>
    <row r="754" spans="1:32">
      <c r="A754" t="s">
        <v>11516</v>
      </c>
      <c r="B754" t="s">
        <v>19</v>
      </c>
      <c r="C754">
        <v>0</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row>
    <row r="755" spans="1:32">
      <c r="A755" t="s">
        <v>11517</v>
      </c>
      <c r="B755" t="s">
        <v>19</v>
      </c>
      <c r="C755">
        <v>0</v>
      </c>
      <c r="D755">
        <v>0</v>
      </c>
      <c r="E755">
        <v>0</v>
      </c>
      <c r="F755">
        <v>0</v>
      </c>
      <c r="G755">
        <v>0</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s="2"/>
      <c r="AE755" s="2"/>
      <c r="AF755" s="2"/>
    </row>
    <row r="756" spans="1:32">
      <c r="A756" t="s">
        <v>11518</v>
      </c>
      <c r="B756" t="s">
        <v>19</v>
      </c>
      <c r="C756">
        <v>0</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row>
    <row r="757" spans="1:32">
      <c r="A757" t="s">
        <v>11519</v>
      </c>
      <c r="B757" t="s">
        <v>19</v>
      </c>
      <c r="C757">
        <v>0</v>
      </c>
      <c r="D757">
        <v>0</v>
      </c>
      <c r="E757">
        <v>0</v>
      </c>
      <c r="F757">
        <v>0</v>
      </c>
      <c r="G757">
        <v>0</v>
      </c>
      <c r="H757">
        <v>0</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row>
    <row r="758" spans="1:32">
      <c r="A758" t="s">
        <v>11520</v>
      </c>
      <c r="B758" t="s">
        <v>19</v>
      </c>
      <c r="C758">
        <v>0</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row>
    <row r="759" spans="1:32">
      <c r="A759" t="s">
        <v>11521</v>
      </c>
      <c r="B759" t="s">
        <v>19</v>
      </c>
      <c r="C759">
        <v>0</v>
      </c>
      <c r="D759">
        <v>0</v>
      </c>
      <c r="E759">
        <v>0</v>
      </c>
      <c r="F759">
        <v>0</v>
      </c>
      <c r="G759">
        <v>0</v>
      </c>
      <c r="H759">
        <v>0</v>
      </c>
      <c r="I759">
        <v>0</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row>
    <row r="760" spans="1:32">
      <c r="A760" t="s">
        <v>11522</v>
      </c>
      <c r="B760" t="s">
        <v>19</v>
      </c>
      <c r="C760">
        <v>0</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row>
    <row r="761" spans="1:32">
      <c r="A761" t="s">
        <v>11523</v>
      </c>
      <c r="B761" t="s">
        <v>19</v>
      </c>
      <c r="C761">
        <v>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row>
    <row r="762" spans="1:32">
      <c r="A762" t="s">
        <v>11524</v>
      </c>
      <c r="B762" t="s">
        <v>19</v>
      </c>
      <c r="C762">
        <v>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row>
    <row r="763" spans="1:32">
      <c r="A763" t="s">
        <v>11525</v>
      </c>
      <c r="B763" t="s">
        <v>19</v>
      </c>
      <c r="C763">
        <v>0</v>
      </c>
      <c r="D763">
        <v>0</v>
      </c>
      <c r="E763">
        <v>0</v>
      </c>
      <c r="F763">
        <v>0</v>
      </c>
      <c r="G763">
        <v>0</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row>
    <row r="764" spans="1:32">
      <c r="A764" t="s">
        <v>11526</v>
      </c>
      <c r="B764" t="s">
        <v>19</v>
      </c>
      <c r="C764">
        <v>0</v>
      </c>
      <c r="D764">
        <v>0</v>
      </c>
      <c r="E764">
        <v>0</v>
      </c>
      <c r="F764">
        <v>0</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row>
    <row r="765" spans="1:32">
      <c r="A765" t="s">
        <v>11527</v>
      </c>
      <c r="B765" t="s">
        <v>19</v>
      </c>
      <c r="C765">
        <v>0</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s="2"/>
      <c r="AE765" s="2"/>
      <c r="AF765" s="2"/>
    </row>
    <row r="766" spans="1:32">
      <c r="A766" t="s">
        <v>11528</v>
      </c>
      <c r="B766" t="s">
        <v>19</v>
      </c>
      <c r="C766">
        <v>0</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row>
    <row r="767" spans="1:32">
      <c r="A767" t="s">
        <v>11529</v>
      </c>
      <c r="B767" t="s">
        <v>19</v>
      </c>
      <c r="C767">
        <v>0</v>
      </c>
      <c r="D767">
        <v>0</v>
      </c>
      <c r="E767">
        <v>0</v>
      </c>
      <c r="F767">
        <v>0</v>
      </c>
      <c r="G767">
        <v>0</v>
      </c>
      <c r="H767">
        <v>0</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row>
    <row r="768" spans="1:32">
      <c r="A768" t="s">
        <v>11530</v>
      </c>
      <c r="B768" t="s">
        <v>19</v>
      </c>
      <c r="C768">
        <v>0</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v>
      </c>
      <c r="AC768">
        <v>0</v>
      </c>
    </row>
    <row r="769" spans="1:32">
      <c r="A769" t="s">
        <v>11531</v>
      </c>
      <c r="B769" t="s">
        <v>19</v>
      </c>
      <c r="C769">
        <v>0</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row>
    <row r="770" spans="1:32">
      <c r="A770" t="s">
        <v>11532</v>
      </c>
      <c r="B770" t="s">
        <v>19</v>
      </c>
      <c r="C770">
        <v>0</v>
      </c>
      <c r="D770">
        <v>0</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row>
    <row r="771" spans="1:32">
      <c r="A771" t="s">
        <v>11533</v>
      </c>
      <c r="B771" t="s">
        <v>19</v>
      </c>
      <c r="C771">
        <v>0</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row>
    <row r="772" spans="1:32">
      <c r="A772" t="s">
        <v>11534</v>
      </c>
      <c r="B772" t="s">
        <v>19</v>
      </c>
      <c r="C772">
        <v>0</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row>
    <row r="773" spans="1:32">
      <c r="A773" t="s">
        <v>11535</v>
      </c>
      <c r="B773" t="s">
        <v>19</v>
      </c>
      <c r="C773">
        <v>0</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row>
    <row r="774" spans="1:32">
      <c r="A774" t="s">
        <v>11536</v>
      </c>
      <c r="B774" t="s">
        <v>19</v>
      </c>
      <c r="C774">
        <v>0</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row>
    <row r="775" spans="1:32">
      <c r="A775" t="s">
        <v>11537</v>
      </c>
      <c r="B775" t="s">
        <v>19</v>
      </c>
      <c r="C775">
        <v>0</v>
      </c>
      <c r="D775">
        <v>0</v>
      </c>
      <c r="E775">
        <v>0</v>
      </c>
      <c r="F775">
        <v>0</v>
      </c>
      <c r="G775">
        <v>0</v>
      </c>
      <c r="H775">
        <v>0</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c r="AD775" s="2"/>
      <c r="AE775" s="2"/>
      <c r="AF775" s="2"/>
    </row>
    <row r="776" spans="1:32">
      <c r="A776" t="s">
        <v>11538</v>
      </c>
      <c r="B776" t="s">
        <v>19</v>
      </c>
      <c r="C776">
        <v>0</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row>
    <row r="777" spans="1:32">
      <c r="A777" t="s">
        <v>11539</v>
      </c>
      <c r="B777" t="s">
        <v>19</v>
      </c>
      <c r="C777">
        <v>0</v>
      </c>
      <c r="D777">
        <v>0</v>
      </c>
      <c r="E777">
        <v>0</v>
      </c>
      <c r="F777">
        <v>0</v>
      </c>
      <c r="G777">
        <v>0</v>
      </c>
      <c r="H777">
        <v>0</v>
      </c>
      <c r="I777">
        <v>0</v>
      </c>
      <c r="J777">
        <v>0</v>
      </c>
      <c r="K777">
        <v>0</v>
      </c>
      <c r="L777">
        <v>0</v>
      </c>
      <c r="M777">
        <v>0</v>
      </c>
      <c r="N777">
        <v>0</v>
      </c>
      <c r="O777">
        <v>0</v>
      </c>
      <c r="P777">
        <v>0</v>
      </c>
      <c r="Q777">
        <v>0</v>
      </c>
      <c r="R777">
        <v>0</v>
      </c>
      <c r="S777">
        <v>0</v>
      </c>
      <c r="T777">
        <v>0</v>
      </c>
      <c r="U777">
        <v>0</v>
      </c>
      <c r="V777">
        <v>0</v>
      </c>
      <c r="W777">
        <v>0</v>
      </c>
      <c r="X777">
        <v>0</v>
      </c>
      <c r="Y777">
        <v>0</v>
      </c>
      <c r="Z777">
        <v>0</v>
      </c>
      <c r="AA777">
        <v>0</v>
      </c>
      <c r="AB777">
        <v>0</v>
      </c>
      <c r="AC777">
        <v>0</v>
      </c>
    </row>
    <row r="778" spans="1:32">
      <c r="A778" t="s">
        <v>11540</v>
      </c>
      <c r="B778" t="s">
        <v>19</v>
      </c>
      <c r="C778">
        <v>0</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row>
    <row r="779" spans="1:32">
      <c r="A779" t="s">
        <v>11541</v>
      </c>
      <c r="B779" t="s">
        <v>19</v>
      </c>
      <c r="C779">
        <v>0</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row>
    <row r="780" spans="1:32">
      <c r="A780" t="s">
        <v>11542</v>
      </c>
      <c r="B780" t="s">
        <v>19</v>
      </c>
      <c r="C780">
        <v>0</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row>
    <row r="781" spans="1:32">
      <c r="A781" t="s">
        <v>11543</v>
      </c>
      <c r="B781" t="s">
        <v>19</v>
      </c>
      <c r="C781">
        <v>0</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row>
    <row r="782" spans="1:32">
      <c r="A782" t="s">
        <v>11544</v>
      </c>
      <c r="B782" t="s">
        <v>19</v>
      </c>
      <c r="C782">
        <v>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row>
    <row r="783" spans="1:32">
      <c r="A783" t="s">
        <v>11545</v>
      </c>
      <c r="B783" t="s">
        <v>19</v>
      </c>
      <c r="C783">
        <v>0</v>
      </c>
      <c r="D783">
        <v>0</v>
      </c>
      <c r="E783">
        <v>0</v>
      </c>
      <c r="F783">
        <v>0</v>
      </c>
      <c r="G783">
        <v>0</v>
      </c>
      <c r="H783">
        <v>0</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row>
    <row r="784" spans="1:32">
      <c r="A784" t="s">
        <v>11546</v>
      </c>
      <c r="B784" t="s">
        <v>19</v>
      </c>
      <c r="C784">
        <v>0</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row>
    <row r="785" spans="1:32">
      <c r="A785" t="s">
        <v>11547</v>
      </c>
      <c r="B785" t="s">
        <v>19</v>
      </c>
      <c r="C785">
        <v>0</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s="2"/>
      <c r="AE785" s="2"/>
      <c r="AF785" s="2"/>
    </row>
    <row r="786" spans="1:32">
      <c r="A786" t="s">
        <v>11548</v>
      </c>
      <c r="B786" t="s">
        <v>19</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row>
    <row r="787" spans="1:32">
      <c r="A787" t="s">
        <v>11549</v>
      </c>
      <c r="B787" t="s">
        <v>19</v>
      </c>
      <c r="C787">
        <v>0</v>
      </c>
      <c r="D787">
        <v>0</v>
      </c>
      <c r="E787">
        <v>0</v>
      </c>
      <c r="F787">
        <v>0</v>
      </c>
      <c r="G787">
        <v>0</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row>
    <row r="788" spans="1:32">
      <c r="A788" t="s">
        <v>11550</v>
      </c>
      <c r="B788" t="s">
        <v>19</v>
      </c>
      <c r="C788">
        <v>0</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row>
    <row r="789" spans="1:32">
      <c r="A789" t="s">
        <v>11551</v>
      </c>
      <c r="B789" t="s">
        <v>19</v>
      </c>
      <c r="C789">
        <v>0</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row>
    <row r="790" spans="1:32">
      <c r="A790" t="s">
        <v>11552</v>
      </c>
      <c r="B790" t="s">
        <v>19</v>
      </c>
      <c r="C790">
        <v>0</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row>
    <row r="791" spans="1:32">
      <c r="A791" t="s">
        <v>11553</v>
      </c>
      <c r="B791" t="s">
        <v>19</v>
      </c>
      <c r="C791">
        <v>0</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row>
    <row r="792" spans="1:32">
      <c r="A792" t="s">
        <v>11554</v>
      </c>
      <c r="B792" t="s">
        <v>19</v>
      </c>
      <c r="C792">
        <v>0</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row>
    <row r="793" spans="1:32">
      <c r="A793" t="s">
        <v>11555</v>
      </c>
      <c r="B793" t="s">
        <v>19</v>
      </c>
      <c r="C793">
        <v>0</v>
      </c>
      <c r="D793">
        <v>0</v>
      </c>
      <c r="E793">
        <v>0</v>
      </c>
      <c r="F793">
        <v>0</v>
      </c>
      <c r="G793">
        <v>0</v>
      </c>
      <c r="H793">
        <v>0</v>
      </c>
      <c r="I793">
        <v>0</v>
      </c>
      <c r="J793">
        <v>0</v>
      </c>
      <c r="K793">
        <v>0</v>
      </c>
      <c r="L793">
        <v>0</v>
      </c>
      <c r="M793">
        <v>0</v>
      </c>
      <c r="N793">
        <v>0</v>
      </c>
      <c r="O793">
        <v>0</v>
      </c>
      <c r="P793">
        <v>0</v>
      </c>
      <c r="Q793">
        <v>0</v>
      </c>
      <c r="R793">
        <v>0</v>
      </c>
      <c r="S793">
        <v>0</v>
      </c>
      <c r="T793">
        <v>0</v>
      </c>
      <c r="U793">
        <v>0</v>
      </c>
      <c r="V793">
        <v>0</v>
      </c>
      <c r="W793">
        <v>0</v>
      </c>
      <c r="X793">
        <v>0</v>
      </c>
      <c r="Y793">
        <v>0</v>
      </c>
      <c r="Z793">
        <v>0</v>
      </c>
      <c r="AA793">
        <v>0</v>
      </c>
      <c r="AB793">
        <v>0</v>
      </c>
      <c r="AC793">
        <v>0</v>
      </c>
    </row>
    <row r="794" spans="1:32">
      <c r="A794" t="s">
        <v>11556</v>
      </c>
      <c r="B794" t="s">
        <v>19</v>
      </c>
      <c r="C794">
        <v>0</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row>
    <row r="795" spans="1:32">
      <c r="A795" t="s">
        <v>11557</v>
      </c>
      <c r="B795" t="s">
        <v>19</v>
      </c>
      <c r="C795">
        <v>0</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s="2"/>
      <c r="AE795" s="2"/>
      <c r="AF795" s="2"/>
    </row>
    <row r="796" spans="1:32">
      <c r="A796" t="s">
        <v>11558</v>
      </c>
      <c r="B796" t="s">
        <v>19</v>
      </c>
      <c r="C796">
        <v>0</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row>
    <row r="797" spans="1:32">
      <c r="A797" t="s">
        <v>11559</v>
      </c>
      <c r="B797" t="s">
        <v>19</v>
      </c>
      <c r="C797">
        <v>0</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row>
    <row r="798" spans="1:32">
      <c r="A798" t="s">
        <v>11560</v>
      </c>
      <c r="B798" t="s">
        <v>19</v>
      </c>
      <c r="C798">
        <v>0</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row>
    <row r="799" spans="1:32">
      <c r="A799" t="s">
        <v>11561</v>
      </c>
      <c r="B799" t="s">
        <v>19</v>
      </c>
      <c r="C799">
        <v>0</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row>
    <row r="800" spans="1:32">
      <c r="A800" t="s">
        <v>11562</v>
      </c>
      <c r="B800" t="s">
        <v>19</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row>
    <row r="801" spans="1:32">
      <c r="A801" t="s">
        <v>11563</v>
      </c>
      <c r="B801" t="s">
        <v>19</v>
      </c>
      <c r="C801">
        <v>0</v>
      </c>
      <c r="D801">
        <v>0</v>
      </c>
      <c r="E801">
        <v>0</v>
      </c>
      <c r="F801">
        <v>0</v>
      </c>
      <c r="G801">
        <v>0</v>
      </c>
      <c r="H801">
        <v>0</v>
      </c>
      <c r="I801">
        <v>0</v>
      </c>
      <c r="J801">
        <v>0</v>
      </c>
      <c r="K801">
        <v>0</v>
      </c>
      <c r="L801">
        <v>0</v>
      </c>
      <c r="M801">
        <v>0</v>
      </c>
      <c r="N801">
        <v>0</v>
      </c>
      <c r="O801">
        <v>0</v>
      </c>
      <c r="P801">
        <v>0</v>
      </c>
      <c r="Q801">
        <v>0</v>
      </c>
      <c r="R801">
        <v>0</v>
      </c>
      <c r="S801">
        <v>0</v>
      </c>
      <c r="T801">
        <v>0</v>
      </c>
      <c r="U801">
        <v>0</v>
      </c>
      <c r="V801">
        <v>0</v>
      </c>
      <c r="W801">
        <v>0</v>
      </c>
      <c r="X801">
        <v>0</v>
      </c>
      <c r="Y801">
        <v>0</v>
      </c>
      <c r="Z801">
        <v>0</v>
      </c>
      <c r="AA801">
        <v>0</v>
      </c>
      <c r="AB801">
        <v>0</v>
      </c>
      <c r="AC801">
        <v>0</v>
      </c>
    </row>
    <row r="802" spans="1:32">
      <c r="A802" t="s">
        <v>11564</v>
      </c>
      <c r="B802" t="s">
        <v>19</v>
      </c>
      <c r="C802">
        <v>0</v>
      </c>
      <c r="D802">
        <v>0</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row>
    <row r="803" spans="1:32">
      <c r="A803" t="s">
        <v>11565</v>
      </c>
      <c r="B803" t="s">
        <v>19</v>
      </c>
      <c r="C803">
        <v>0</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row>
    <row r="804" spans="1:32">
      <c r="A804" t="s">
        <v>11566</v>
      </c>
      <c r="B804" t="s">
        <v>19</v>
      </c>
      <c r="C804">
        <v>0</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row>
    <row r="805" spans="1:32">
      <c r="A805" t="s">
        <v>11567</v>
      </c>
      <c r="B805" t="s">
        <v>19</v>
      </c>
      <c r="C805">
        <v>0</v>
      </c>
      <c r="D805">
        <v>0</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s="2"/>
      <c r="AE805" s="2"/>
      <c r="AF805" s="2"/>
    </row>
    <row r="806" spans="1:32">
      <c r="A806" t="s">
        <v>11568</v>
      </c>
      <c r="B806" t="s">
        <v>19</v>
      </c>
      <c r="C806">
        <v>0</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row>
    <row r="807" spans="1:32">
      <c r="A807" t="s">
        <v>11569</v>
      </c>
      <c r="B807" t="s">
        <v>19</v>
      </c>
      <c r="C807">
        <v>0</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0</v>
      </c>
      <c r="AC807">
        <v>0</v>
      </c>
    </row>
    <row r="808" spans="1:32">
      <c r="A808" t="s">
        <v>11570</v>
      </c>
      <c r="B808" t="s">
        <v>19</v>
      </c>
      <c r="C808">
        <v>0</v>
      </c>
      <c r="D808">
        <v>0</v>
      </c>
      <c r="E808">
        <v>0</v>
      </c>
      <c r="F808">
        <v>0</v>
      </c>
      <c r="G808">
        <v>0</v>
      </c>
      <c r="H808">
        <v>0</v>
      </c>
      <c r="I808">
        <v>0</v>
      </c>
      <c r="J808">
        <v>0</v>
      </c>
      <c r="K808">
        <v>0</v>
      </c>
      <c r="L808">
        <v>0</v>
      </c>
      <c r="M808">
        <v>0</v>
      </c>
      <c r="N808">
        <v>0</v>
      </c>
      <c r="O808">
        <v>0</v>
      </c>
      <c r="P808">
        <v>0</v>
      </c>
      <c r="Q808">
        <v>0</v>
      </c>
      <c r="R808">
        <v>0</v>
      </c>
      <c r="S808">
        <v>0</v>
      </c>
      <c r="T808">
        <v>0</v>
      </c>
      <c r="U808">
        <v>0</v>
      </c>
      <c r="V808">
        <v>0</v>
      </c>
      <c r="W808">
        <v>0</v>
      </c>
      <c r="X808">
        <v>0</v>
      </c>
      <c r="Y808">
        <v>0</v>
      </c>
      <c r="Z808">
        <v>0</v>
      </c>
      <c r="AA808">
        <v>0</v>
      </c>
      <c r="AB808">
        <v>0</v>
      </c>
      <c r="AC808">
        <v>0</v>
      </c>
    </row>
    <row r="809" spans="1:32">
      <c r="A809" t="s">
        <v>11571</v>
      </c>
      <c r="B809" t="s">
        <v>19</v>
      </c>
      <c r="C809">
        <v>0</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0</v>
      </c>
      <c r="AC809">
        <v>0</v>
      </c>
    </row>
    <row r="810" spans="1:32">
      <c r="A810" t="s">
        <v>11572</v>
      </c>
      <c r="B810" t="s">
        <v>19</v>
      </c>
      <c r="C810">
        <v>0</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row>
    <row r="811" spans="1:32">
      <c r="A811" t="s">
        <v>11573</v>
      </c>
      <c r="B811" t="s">
        <v>19</v>
      </c>
      <c r="C811">
        <v>0</v>
      </c>
      <c r="D811">
        <v>0</v>
      </c>
      <c r="E811">
        <v>0</v>
      </c>
      <c r="F811">
        <v>0</v>
      </c>
      <c r="G811">
        <v>0</v>
      </c>
      <c r="H811">
        <v>0</v>
      </c>
      <c r="I811">
        <v>0</v>
      </c>
      <c r="J811">
        <v>0</v>
      </c>
      <c r="K811">
        <v>0</v>
      </c>
      <c r="L811">
        <v>0</v>
      </c>
      <c r="M811">
        <v>0</v>
      </c>
      <c r="N811">
        <v>0</v>
      </c>
      <c r="O811">
        <v>0</v>
      </c>
      <c r="P811">
        <v>0</v>
      </c>
      <c r="Q811">
        <v>0</v>
      </c>
      <c r="R811">
        <v>0</v>
      </c>
      <c r="S811">
        <v>0</v>
      </c>
      <c r="T811">
        <v>0</v>
      </c>
      <c r="U811">
        <v>0</v>
      </c>
      <c r="V811">
        <v>0</v>
      </c>
      <c r="W811">
        <v>0</v>
      </c>
      <c r="X811">
        <v>0</v>
      </c>
      <c r="Y811">
        <v>0</v>
      </c>
      <c r="Z811">
        <v>0</v>
      </c>
      <c r="AA811">
        <v>0</v>
      </c>
      <c r="AB811">
        <v>0</v>
      </c>
      <c r="AC811">
        <v>0</v>
      </c>
    </row>
    <row r="812" spans="1:32">
      <c r="A812" t="s">
        <v>11574</v>
      </c>
      <c r="B812" t="s">
        <v>19</v>
      </c>
      <c r="C812">
        <v>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row>
    <row r="813" spans="1:32">
      <c r="A813" t="s">
        <v>11575</v>
      </c>
      <c r="B813" t="s">
        <v>19</v>
      </c>
      <c r="C813">
        <v>0</v>
      </c>
      <c r="D813">
        <v>0</v>
      </c>
      <c r="E813">
        <v>0</v>
      </c>
      <c r="F813">
        <v>0</v>
      </c>
      <c r="G813">
        <v>0</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row>
    <row r="814" spans="1:32">
      <c r="A814" t="s">
        <v>11576</v>
      </c>
      <c r="B814" t="s">
        <v>19</v>
      </c>
      <c r="C814">
        <v>0</v>
      </c>
      <c r="D814">
        <v>0</v>
      </c>
      <c r="E814">
        <v>0</v>
      </c>
      <c r="F814">
        <v>0</v>
      </c>
      <c r="G814">
        <v>0</v>
      </c>
      <c r="H814">
        <v>0</v>
      </c>
      <c r="I814">
        <v>0</v>
      </c>
      <c r="J814">
        <v>0</v>
      </c>
      <c r="K814">
        <v>0</v>
      </c>
      <c r="L814">
        <v>0</v>
      </c>
      <c r="M814">
        <v>0</v>
      </c>
      <c r="N814">
        <v>0</v>
      </c>
      <c r="O814">
        <v>0</v>
      </c>
      <c r="P814">
        <v>0</v>
      </c>
      <c r="Q814">
        <v>0</v>
      </c>
      <c r="R814">
        <v>0</v>
      </c>
      <c r="S814">
        <v>0</v>
      </c>
      <c r="T814">
        <v>0</v>
      </c>
      <c r="U814">
        <v>0</v>
      </c>
      <c r="V814">
        <v>0</v>
      </c>
      <c r="W814">
        <v>0</v>
      </c>
      <c r="X814">
        <v>0</v>
      </c>
      <c r="Y814">
        <v>0</v>
      </c>
      <c r="Z814">
        <v>0</v>
      </c>
      <c r="AA814">
        <v>0</v>
      </c>
      <c r="AB814">
        <v>0</v>
      </c>
      <c r="AC814">
        <v>0</v>
      </c>
    </row>
    <row r="815" spans="1:32">
      <c r="A815" t="s">
        <v>11577</v>
      </c>
      <c r="B815" t="s">
        <v>19</v>
      </c>
      <c r="C815">
        <v>0</v>
      </c>
      <c r="D815">
        <v>0</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c r="AD815" s="2"/>
      <c r="AE815" s="2"/>
      <c r="AF815" s="2"/>
    </row>
    <row r="816" spans="1:32">
      <c r="A816" t="s">
        <v>11578</v>
      </c>
      <c r="B816" t="s">
        <v>19</v>
      </c>
      <c r="C816">
        <v>0</v>
      </c>
      <c r="D816">
        <v>0</v>
      </c>
      <c r="E816">
        <v>0</v>
      </c>
      <c r="F816">
        <v>0</v>
      </c>
      <c r="G816">
        <v>0</v>
      </c>
      <c r="H816">
        <v>0</v>
      </c>
      <c r="I816">
        <v>0</v>
      </c>
      <c r="J816">
        <v>0</v>
      </c>
      <c r="K816">
        <v>0</v>
      </c>
      <c r="L816">
        <v>0</v>
      </c>
      <c r="M816">
        <v>0</v>
      </c>
      <c r="N816">
        <v>0</v>
      </c>
      <c r="O816">
        <v>0</v>
      </c>
      <c r="P816">
        <v>0</v>
      </c>
      <c r="Q816">
        <v>0</v>
      </c>
      <c r="R816">
        <v>0</v>
      </c>
      <c r="S816">
        <v>0</v>
      </c>
      <c r="T816">
        <v>0</v>
      </c>
      <c r="U816">
        <v>0</v>
      </c>
      <c r="V816">
        <v>0</v>
      </c>
      <c r="W816">
        <v>0</v>
      </c>
      <c r="X816">
        <v>0</v>
      </c>
      <c r="Y816">
        <v>0</v>
      </c>
      <c r="Z816">
        <v>0</v>
      </c>
      <c r="AA816">
        <v>0</v>
      </c>
      <c r="AB816">
        <v>0</v>
      </c>
      <c r="AC816">
        <v>0</v>
      </c>
    </row>
    <row r="817" spans="1:32">
      <c r="A817" t="s">
        <v>11579</v>
      </c>
      <c r="B817" t="s">
        <v>19</v>
      </c>
      <c r="C817">
        <v>0</v>
      </c>
      <c r="D817">
        <v>0</v>
      </c>
      <c r="E817">
        <v>0</v>
      </c>
      <c r="F817">
        <v>0</v>
      </c>
      <c r="G817">
        <v>0</v>
      </c>
      <c r="H817">
        <v>0</v>
      </c>
      <c r="I817">
        <v>0</v>
      </c>
      <c r="J817">
        <v>0</v>
      </c>
      <c r="K817">
        <v>0</v>
      </c>
      <c r="L817">
        <v>0</v>
      </c>
      <c r="M817">
        <v>0</v>
      </c>
      <c r="N817">
        <v>0</v>
      </c>
      <c r="O817">
        <v>0</v>
      </c>
      <c r="P817">
        <v>0</v>
      </c>
      <c r="Q817">
        <v>0</v>
      </c>
      <c r="R817">
        <v>0</v>
      </c>
      <c r="S817">
        <v>0</v>
      </c>
      <c r="T817">
        <v>0</v>
      </c>
      <c r="U817">
        <v>0</v>
      </c>
      <c r="V817">
        <v>0</v>
      </c>
      <c r="W817">
        <v>0</v>
      </c>
      <c r="X817">
        <v>0</v>
      </c>
      <c r="Y817">
        <v>0</v>
      </c>
      <c r="Z817">
        <v>0</v>
      </c>
      <c r="AA817">
        <v>0</v>
      </c>
      <c r="AB817">
        <v>0</v>
      </c>
      <c r="AC817">
        <v>0</v>
      </c>
    </row>
    <row r="818" spans="1:32">
      <c r="A818" t="s">
        <v>11580</v>
      </c>
      <c r="B818" t="s">
        <v>19</v>
      </c>
      <c r="C818">
        <v>0</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row>
    <row r="819" spans="1:32">
      <c r="A819" t="s">
        <v>11581</v>
      </c>
      <c r="B819" t="s">
        <v>19</v>
      </c>
      <c r="C819">
        <v>0</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row>
    <row r="820" spans="1:32">
      <c r="A820" t="s">
        <v>11582</v>
      </c>
      <c r="B820" t="s">
        <v>19</v>
      </c>
      <c r="C820">
        <v>0</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row>
    <row r="821" spans="1:32">
      <c r="A821" t="s">
        <v>11583</v>
      </c>
      <c r="B821" t="s">
        <v>19</v>
      </c>
      <c r="C821">
        <v>0</v>
      </c>
      <c r="D821">
        <v>0</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row>
    <row r="822" spans="1:32">
      <c r="A822" t="s">
        <v>11584</v>
      </c>
      <c r="B822" t="s">
        <v>19</v>
      </c>
      <c r="C822">
        <v>0</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0</v>
      </c>
    </row>
    <row r="823" spans="1:32">
      <c r="A823" t="s">
        <v>11585</v>
      </c>
      <c r="B823" t="s">
        <v>19</v>
      </c>
      <c r="C823">
        <v>0</v>
      </c>
      <c r="D823">
        <v>0</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0</v>
      </c>
      <c r="AA823">
        <v>0</v>
      </c>
      <c r="AB823">
        <v>0</v>
      </c>
      <c r="AC823">
        <v>0</v>
      </c>
    </row>
    <row r="824" spans="1:32">
      <c r="A824" t="s">
        <v>11586</v>
      </c>
      <c r="B824" t="s">
        <v>19</v>
      </c>
      <c r="C824">
        <v>0</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row>
    <row r="825" spans="1:32">
      <c r="A825" t="s">
        <v>11587</v>
      </c>
      <c r="B825" t="s">
        <v>19</v>
      </c>
      <c r="C825">
        <v>0</v>
      </c>
      <c r="D825">
        <v>0</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s="2"/>
      <c r="AE825" s="2"/>
      <c r="AF825" s="2"/>
    </row>
    <row r="826" spans="1:32">
      <c r="A826" t="s">
        <v>11588</v>
      </c>
      <c r="B826" t="s">
        <v>19</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row>
    <row r="827" spans="1:32">
      <c r="A827" t="s">
        <v>11589</v>
      </c>
      <c r="B827" t="s">
        <v>19</v>
      </c>
      <c r="C827">
        <v>0</v>
      </c>
      <c r="D827">
        <v>0</v>
      </c>
      <c r="E827">
        <v>0</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row>
    <row r="828" spans="1:32">
      <c r="A828" t="s">
        <v>11590</v>
      </c>
      <c r="B828" t="s">
        <v>19</v>
      </c>
      <c r="C828">
        <v>0</v>
      </c>
      <c r="D828">
        <v>0</v>
      </c>
      <c r="E828">
        <v>0</v>
      </c>
      <c r="F828">
        <v>0</v>
      </c>
      <c r="G828">
        <v>0</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row>
    <row r="829" spans="1:32">
      <c r="A829" t="s">
        <v>11591</v>
      </c>
      <c r="B829" t="s">
        <v>19</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row>
    <row r="830" spans="1:32">
      <c r="A830" t="s">
        <v>11592</v>
      </c>
      <c r="B830" t="s">
        <v>19</v>
      </c>
      <c r="C830">
        <v>0</v>
      </c>
      <c r="D830">
        <v>0</v>
      </c>
      <c r="E830">
        <v>0</v>
      </c>
      <c r="F830">
        <v>0</v>
      </c>
      <c r="G830">
        <v>0</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row>
    <row r="831" spans="1:32">
      <c r="A831" t="s">
        <v>11593</v>
      </c>
      <c r="B831" t="s">
        <v>19</v>
      </c>
      <c r="C831">
        <v>0</v>
      </c>
      <c r="D831">
        <v>0</v>
      </c>
      <c r="E831">
        <v>0</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row>
    <row r="832" spans="1:32">
      <c r="A832" t="s">
        <v>11594</v>
      </c>
      <c r="B832" t="s">
        <v>19</v>
      </c>
      <c r="C832">
        <v>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row>
    <row r="833" spans="1:32">
      <c r="A833" t="s">
        <v>11595</v>
      </c>
      <c r="B833" t="s">
        <v>19</v>
      </c>
      <c r="C833">
        <v>0</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row>
    <row r="834" spans="1:32">
      <c r="A834" t="s">
        <v>11596</v>
      </c>
      <c r="B834" t="s">
        <v>19</v>
      </c>
      <c r="C834">
        <v>0</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row>
    <row r="835" spans="1:32">
      <c r="A835" t="s">
        <v>11597</v>
      </c>
      <c r="B835" t="s">
        <v>19</v>
      </c>
      <c r="C835">
        <v>0</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s="2"/>
      <c r="AE835" s="2"/>
      <c r="AF835" s="2"/>
    </row>
    <row r="836" spans="1:32">
      <c r="A836" t="s">
        <v>11598</v>
      </c>
      <c r="B836" t="s">
        <v>19</v>
      </c>
      <c r="C836">
        <v>0</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row>
    <row r="837" spans="1:32">
      <c r="A837" t="s">
        <v>11599</v>
      </c>
      <c r="B837" t="s">
        <v>19</v>
      </c>
      <c r="C837">
        <v>0</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row>
    <row r="838" spans="1:32">
      <c r="A838" t="s">
        <v>11600</v>
      </c>
      <c r="B838" t="s">
        <v>19</v>
      </c>
      <c r="C838">
        <v>0</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row>
    <row r="839" spans="1:32">
      <c r="A839" t="s">
        <v>11601</v>
      </c>
      <c r="B839" t="s">
        <v>19</v>
      </c>
      <c r="C839">
        <v>0</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row>
    <row r="840" spans="1:32">
      <c r="A840" t="s">
        <v>11602</v>
      </c>
      <c r="B840" t="s">
        <v>19</v>
      </c>
      <c r="C840">
        <v>0</v>
      </c>
      <c r="D840">
        <v>0</v>
      </c>
      <c r="E840">
        <v>0</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0</v>
      </c>
      <c r="AA840">
        <v>0</v>
      </c>
      <c r="AB840">
        <v>0</v>
      </c>
      <c r="AC840">
        <v>0</v>
      </c>
    </row>
    <row r="841" spans="1:32">
      <c r="A841" t="s">
        <v>11603</v>
      </c>
      <c r="B841" t="s">
        <v>19</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row>
    <row r="842" spans="1:32">
      <c r="A842" t="s">
        <v>11604</v>
      </c>
      <c r="B842" t="s">
        <v>19</v>
      </c>
      <c r="C842">
        <v>0</v>
      </c>
      <c r="D842">
        <v>0</v>
      </c>
      <c r="E842">
        <v>0</v>
      </c>
      <c r="F842">
        <v>0</v>
      </c>
      <c r="G842">
        <v>0</v>
      </c>
      <c r="H842">
        <v>0</v>
      </c>
      <c r="I842">
        <v>0</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row>
    <row r="843" spans="1:32">
      <c r="A843" t="s">
        <v>11605</v>
      </c>
      <c r="B843" t="s">
        <v>19</v>
      </c>
      <c r="C843">
        <v>0</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row>
    <row r="844" spans="1:32">
      <c r="A844" t="s">
        <v>11606</v>
      </c>
      <c r="B844" t="s">
        <v>19</v>
      </c>
      <c r="C844">
        <v>0</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row>
    <row r="845" spans="1:32">
      <c r="A845" t="s">
        <v>11607</v>
      </c>
      <c r="B845" t="s">
        <v>19</v>
      </c>
      <c r="C845">
        <v>0</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s="2"/>
      <c r="AE845" s="2"/>
      <c r="AF845" s="2"/>
    </row>
    <row r="846" spans="1:32">
      <c r="A846" t="s">
        <v>11608</v>
      </c>
      <c r="B846" t="s">
        <v>19</v>
      </c>
      <c r="C846">
        <v>0</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row>
    <row r="847" spans="1:32">
      <c r="A847" t="s">
        <v>11609</v>
      </c>
      <c r="B847" t="s">
        <v>19</v>
      </c>
      <c r="C847">
        <v>0</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row>
    <row r="848" spans="1:32">
      <c r="A848" t="s">
        <v>11610</v>
      </c>
      <c r="B848" t="s">
        <v>19</v>
      </c>
      <c r="C848">
        <v>0</v>
      </c>
      <c r="D848">
        <v>0</v>
      </c>
      <c r="E848">
        <v>0</v>
      </c>
      <c r="F848">
        <v>0</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row>
    <row r="849" spans="1:32">
      <c r="A849" t="s">
        <v>11611</v>
      </c>
      <c r="B849" t="s">
        <v>19</v>
      </c>
      <c r="C849">
        <v>0</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0</v>
      </c>
      <c r="AC849">
        <v>0</v>
      </c>
    </row>
    <row r="850" spans="1:32">
      <c r="A850" t="s">
        <v>11612</v>
      </c>
      <c r="B850" t="s">
        <v>19</v>
      </c>
      <c r="C850">
        <v>0</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row>
    <row r="851" spans="1:32">
      <c r="A851" t="s">
        <v>11613</v>
      </c>
      <c r="B851" t="s">
        <v>19</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row>
    <row r="852" spans="1:32">
      <c r="A852" t="s">
        <v>11614</v>
      </c>
      <c r="B852" t="s">
        <v>19</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row>
    <row r="853" spans="1:32">
      <c r="A853" t="s">
        <v>11615</v>
      </c>
      <c r="B853" t="s">
        <v>19</v>
      </c>
      <c r="C853">
        <v>0</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row>
    <row r="854" spans="1:32">
      <c r="A854" t="s">
        <v>11616</v>
      </c>
      <c r="B854" t="s">
        <v>19</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row>
    <row r="855" spans="1:32">
      <c r="A855" t="s">
        <v>11617</v>
      </c>
      <c r="B855" t="s">
        <v>19</v>
      </c>
      <c r="C855">
        <v>0</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s="2"/>
      <c r="AE855" s="2"/>
      <c r="AF855" s="2"/>
    </row>
    <row r="856" spans="1:32">
      <c r="A856" t="s">
        <v>11618</v>
      </c>
      <c r="B856" t="s">
        <v>19</v>
      </c>
      <c r="C856">
        <v>0</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row>
    <row r="857" spans="1:32">
      <c r="A857" t="s">
        <v>11619</v>
      </c>
      <c r="B857" t="s">
        <v>19</v>
      </c>
      <c r="C857">
        <v>0</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row>
    <row r="858" spans="1:32">
      <c r="A858" t="s">
        <v>11620</v>
      </c>
      <c r="B858" t="s">
        <v>19</v>
      </c>
      <c r="C858">
        <v>0</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row>
    <row r="859" spans="1:32">
      <c r="A859" t="s">
        <v>11621</v>
      </c>
      <c r="B859" t="s">
        <v>19</v>
      </c>
      <c r="C859">
        <v>0</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row>
    <row r="860" spans="1:32">
      <c r="A860" t="s">
        <v>11622</v>
      </c>
      <c r="B860" t="s">
        <v>19</v>
      </c>
      <c r="C860">
        <v>0</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0</v>
      </c>
    </row>
    <row r="861" spans="1:32">
      <c r="A861" t="s">
        <v>11623</v>
      </c>
      <c r="B861" t="s">
        <v>19</v>
      </c>
      <c r="C861">
        <v>0</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row>
    <row r="862" spans="1:32">
      <c r="A862" t="s">
        <v>11624</v>
      </c>
      <c r="B862" t="s">
        <v>19</v>
      </c>
      <c r="C862">
        <v>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row>
    <row r="863" spans="1:32">
      <c r="A863" t="s">
        <v>11625</v>
      </c>
      <c r="B863" t="s">
        <v>19</v>
      </c>
      <c r="C863">
        <v>0</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row>
    <row r="864" spans="1:32">
      <c r="A864" t="s">
        <v>11626</v>
      </c>
      <c r="B864" t="s">
        <v>19</v>
      </c>
      <c r="C864">
        <v>0</v>
      </c>
      <c r="D864">
        <v>0</v>
      </c>
      <c r="E864">
        <v>0</v>
      </c>
      <c r="F864">
        <v>0</v>
      </c>
      <c r="G864">
        <v>0</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row>
    <row r="865" spans="1:32">
      <c r="A865" t="s">
        <v>11627</v>
      </c>
      <c r="B865" t="s">
        <v>19</v>
      </c>
      <c r="C865">
        <v>0</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0</v>
      </c>
      <c r="AC865">
        <v>0</v>
      </c>
      <c r="AD865" s="2"/>
      <c r="AE865" s="2"/>
      <c r="AF865" s="2"/>
    </row>
    <row r="866" spans="1:32">
      <c r="A866" t="s">
        <v>11628</v>
      </c>
      <c r="B866" t="s">
        <v>19</v>
      </c>
      <c r="C866">
        <v>0</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row>
    <row r="867" spans="1:32">
      <c r="A867" t="s">
        <v>11629</v>
      </c>
      <c r="B867" t="s">
        <v>19</v>
      </c>
      <c r="C867">
        <v>0</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row>
    <row r="868" spans="1:32">
      <c r="A868" t="s">
        <v>11630</v>
      </c>
      <c r="B868" t="s">
        <v>19</v>
      </c>
      <c r="C868">
        <v>0</v>
      </c>
      <c r="D868">
        <v>0</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row>
    <row r="869" spans="1:32">
      <c r="A869" t="s">
        <v>11631</v>
      </c>
      <c r="B869" t="s">
        <v>19</v>
      </c>
      <c r="C869">
        <v>0</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row>
    <row r="870" spans="1:32">
      <c r="A870" t="s">
        <v>11632</v>
      </c>
      <c r="B870" t="s">
        <v>19</v>
      </c>
      <c r="C870">
        <v>0</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row>
    <row r="871" spans="1:32">
      <c r="A871" t="s">
        <v>11633</v>
      </c>
      <c r="B871" t="s">
        <v>19</v>
      </c>
      <c r="C871">
        <v>0</v>
      </c>
      <c r="D871">
        <v>0</v>
      </c>
      <c r="E871">
        <v>0</v>
      </c>
      <c r="F871">
        <v>0</v>
      </c>
      <c r="G871">
        <v>0</v>
      </c>
      <c r="H871">
        <v>0</v>
      </c>
      <c r="I871">
        <v>0</v>
      </c>
      <c r="J871">
        <v>0</v>
      </c>
      <c r="K871">
        <v>0</v>
      </c>
      <c r="L871">
        <v>0</v>
      </c>
      <c r="M871">
        <v>0</v>
      </c>
      <c r="N871">
        <v>0</v>
      </c>
      <c r="O871">
        <v>0</v>
      </c>
      <c r="P871">
        <v>0</v>
      </c>
      <c r="Q871">
        <v>0</v>
      </c>
      <c r="R871">
        <v>0</v>
      </c>
      <c r="S871">
        <v>0</v>
      </c>
      <c r="T871">
        <v>0</v>
      </c>
      <c r="U871">
        <v>0</v>
      </c>
      <c r="V871">
        <v>0</v>
      </c>
      <c r="W871">
        <v>0</v>
      </c>
      <c r="X871">
        <v>0</v>
      </c>
      <c r="Y871">
        <v>0</v>
      </c>
      <c r="Z871">
        <v>0</v>
      </c>
      <c r="AA871">
        <v>0</v>
      </c>
      <c r="AB871">
        <v>0</v>
      </c>
      <c r="AC871">
        <v>0</v>
      </c>
    </row>
    <row r="872" spans="1:32">
      <c r="A872" t="s">
        <v>11634</v>
      </c>
      <c r="B872" t="s">
        <v>19</v>
      </c>
      <c r="C872">
        <v>0</v>
      </c>
      <c r="D872">
        <v>0</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v>
      </c>
      <c r="AC872">
        <v>0</v>
      </c>
    </row>
    <row r="873" spans="1:32">
      <c r="A873" t="s">
        <v>11635</v>
      </c>
      <c r="B873" t="s">
        <v>19</v>
      </c>
      <c r="C873">
        <v>0</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row>
    <row r="874" spans="1:32">
      <c r="A874" t="s">
        <v>11636</v>
      </c>
      <c r="B874" t="s">
        <v>19</v>
      </c>
      <c r="C874">
        <v>0</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row>
    <row r="875" spans="1:32">
      <c r="A875" t="s">
        <v>11637</v>
      </c>
      <c r="B875" t="s">
        <v>19</v>
      </c>
      <c r="C875">
        <v>0</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s="2"/>
      <c r="AE875" s="2"/>
      <c r="AF875" s="2"/>
    </row>
    <row r="876" spans="1:32">
      <c r="A876" t="s">
        <v>11638</v>
      </c>
      <c r="B876" t="s">
        <v>19</v>
      </c>
      <c r="C876">
        <v>0</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row>
    <row r="877" spans="1:32">
      <c r="A877" t="s">
        <v>11639</v>
      </c>
      <c r="B877" t="s">
        <v>19</v>
      </c>
      <c r="C877">
        <v>0</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row>
    <row r="878" spans="1:32">
      <c r="A878" t="s">
        <v>11640</v>
      </c>
      <c r="B878" t="s">
        <v>19</v>
      </c>
      <c r="C878">
        <v>0</v>
      </c>
      <c r="D878">
        <v>0</v>
      </c>
      <c r="E878">
        <v>0</v>
      </c>
      <c r="F878">
        <v>0</v>
      </c>
      <c r="G878">
        <v>0</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row>
    <row r="879" spans="1:32">
      <c r="A879" t="s">
        <v>11641</v>
      </c>
      <c r="B879" t="s">
        <v>19</v>
      </c>
      <c r="C879">
        <v>0</v>
      </c>
      <c r="D879">
        <v>0</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0</v>
      </c>
      <c r="AA879">
        <v>0</v>
      </c>
      <c r="AB879">
        <v>0</v>
      </c>
      <c r="AC879">
        <v>0</v>
      </c>
    </row>
    <row r="880" spans="1:32">
      <c r="A880" t="s">
        <v>11642</v>
      </c>
      <c r="B880" t="s">
        <v>19</v>
      </c>
      <c r="C880">
        <v>0</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row>
    <row r="881" spans="1:32">
      <c r="A881" t="s">
        <v>11643</v>
      </c>
      <c r="B881" t="s">
        <v>19</v>
      </c>
      <c r="C881">
        <v>0</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row>
    <row r="882" spans="1:32">
      <c r="A882" t="s">
        <v>11644</v>
      </c>
      <c r="B882" t="s">
        <v>19</v>
      </c>
      <c r="C882">
        <v>0</v>
      </c>
      <c r="D882">
        <v>0</v>
      </c>
      <c r="E882">
        <v>0</v>
      </c>
      <c r="F882">
        <v>0</v>
      </c>
      <c r="G882">
        <v>0</v>
      </c>
      <c r="H882">
        <v>0</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row>
    <row r="883" spans="1:32">
      <c r="A883" t="s">
        <v>11645</v>
      </c>
      <c r="B883" t="s">
        <v>19</v>
      </c>
      <c r="C883">
        <v>0</v>
      </c>
      <c r="D883">
        <v>0</v>
      </c>
      <c r="E883">
        <v>0</v>
      </c>
      <c r="F883">
        <v>0</v>
      </c>
      <c r="G883">
        <v>0</v>
      </c>
      <c r="H883">
        <v>0</v>
      </c>
      <c r="I883">
        <v>0</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row>
    <row r="884" spans="1:32">
      <c r="A884" t="s">
        <v>11646</v>
      </c>
      <c r="B884" t="s">
        <v>19</v>
      </c>
      <c r="C884">
        <v>0</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row>
    <row r="885" spans="1:32">
      <c r="A885" t="s">
        <v>11647</v>
      </c>
      <c r="B885" t="s">
        <v>19</v>
      </c>
      <c r="C885">
        <v>0</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s="2"/>
      <c r="AE885" s="2"/>
      <c r="AF885" s="2"/>
    </row>
    <row r="886" spans="1:32">
      <c r="A886" t="s">
        <v>11648</v>
      </c>
      <c r="B886" t="s">
        <v>19</v>
      </c>
      <c r="C886">
        <v>0</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row>
    <row r="887" spans="1:32">
      <c r="A887" t="s">
        <v>11649</v>
      </c>
      <c r="B887" t="s">
        <v>19</v>
      </c>
      <c r="C887">
        <v>0</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row>
    <row r="888" spans="1:32">
      <c r="A888" t="s">
        <v>11650</v>
      </c>
      <c r="B888" t="s">
        <v>19</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row>
    <row r="889" spans="1:32">
      <c r="A889" t="s">
        <v>11651</v>
      </c>
      <c r="B889" t="s">
        <v>19</v>
      </c>
      <c r="C889">
        <v>0</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row>
    <row r="890" spans="1:32">
      <c r="A890" t="s">
        <v>11652</v>
      </c>
      <c r="B890" t="s">
        <v>19</v>
      </c>
      <c r="C890">
        <v>0</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row>
    <row r="891" spans="1:32">
      <c r="A891" t="s">
        <v>11653</v>
      </c>
      <c r="B891" t="s">
        <v>19</v>
      </c>
      <c r="C891">
        <v>0</v>
      </c>
      <c r="D891">
        <v>0</v>
      </c>
      <c r="E891">
        <v>0</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row>
    <row r="892" spans="1:32">
      <c r="A892" t="s">
        <v>11654</v>
      </c>
      <c r="B892" t="s">
        <v>19</v>
      </c>
      <c r="C892">
        <v>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row>
    <row r="893" spans="1:32">
      <c r="A893" t="s">
        <v>11655</v>
      </c>
      <c r="B893" t="s">
        <v>19</v>
      </c>
      <c r="C893">
        <v>0</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row>
    <row r="894" spans="1:32">
      <c r="A894" t="s">
        <v>11656</v>
      </c>
      <c r="B894" t="s">
        <v>19</v>
      </c>
      <c r="C894">
        <v>0</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row>
    <row r="895" spans="1:32">
      <c r="A895" t="s">
        <v>11657</v>
      </c>
      <c r="B895" t="s">
        <v>19</v>
      </c>
      <c r="C895">
        <v>0</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0</v>
      </c>
      <c r="AA895">
        <v>0</v>
      </c>
      <c r="AB895">
        <v>0</v>
      </c>
      <c r="AC895">
        <v>0</v>
      </c>
      <c r="AD895" s="2"/>
      <c r="AE895" s="2"/>
      <c r="AF895" s="2"/>
    </row>
    <row r="896" spans="1:32">
      <c r="A896" t="s">
        <v>11658</v>
      </c>
      <c r="B896" t="s">
        <v>19</v>
      </c>
      <c r="C896">
        <v>0</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row>
    <row r="897" spans="1:32">
      <c r="A897" t="s">
        <v>11659</v>
      </c>
      <c r="B897" t="s">
        <v>19</v>
      </c>
      <c r="C897">
        <v>0</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0</v>
      </c>
      <c r="AA897">
        <v>0</v>
      </c>
      <c r="AB897">
        <v>0</v>
      </c>
      <c r="AC897">
        <v>0</v>
      </c>
    </row>
    <row r="898" spans="1:32">
      <c r="A898" t="s">
        <v>11660</v>
      </c>
      <c r="B898" t="s">
        <v>19</v>
      </c>
      <c r="C898">
        <v>0</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row>
    <row r="899" spans="1:32">
      <c r="A899" t="s">
        <v>11661</v>
      </c>
      <c r="B899" t="s">
        <v>19</v>
      </c>
      <c r="C899">
        <v>0</v>
      </c>
      <c r="D899">
        <v>0</v>
      </c>
      <c r="E899">
        <v>0</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row>
    <row r="900" spans="1:32">
      <c r="A900" t="s">
        <v>11662</v>
      </c>
      <c r="B900" t="s">
        <v>19</v>
      </c>
      <c r="C900">
        <v>0</v>
      </c>
      <c r="D900">
        <v>0</v>
      </c>
      <c r="E900">
        <v>0</v>
      </c>
      <c r="F900">
        <v>0</v>
      </c>
      <c r="G900">
        <v>0</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row>
    <row r="901" spans="1:32">
      <c r="A901" t="s">
        <v>11663</v>
      </c>
      <c r="B901" t="s">
        <v>19</v>
      </c>
      <c r="C901">
        <v>0</v>
      </c>
      <c r="D901">
        <v>0</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row>
    <row r="902" spans="1:32">
      <c r="A902" t="s">
        <v>11664</v>
      </c>
      <c r="B902" t="s">
        <v>19</v>
      </c>
      <c r="C902">
        <v>0</v>
      </c>
      <c r="D902">
        <v>0</v>
      </c>
      <c r="E902">
        <v>0</v>
      </c>
      <c r="F902">
        <v>0</v>
      </c>
      <c r="G902">
        <v>0</v>
      </c>
      <c r="H902">
        <v>0</v>
      </c>
      <c r="I902">
        <v>0</v>
      </c>
      <c r="J902">
        <v>0</v>
      </c>
      <c r="K902">
        <v>0</v>
      </c>
      <c r="L902">
        <v>0</v>
      </c>
      <c r="M902">
        <v>0</v>
      </c>
      <c r="N902">
        <v>0</v>
      </c>
      <c r="O902">
        <v>0</v>
      </c>
      <c r="P902">
        <v>0</v>
      </c>
      <c r="Q902">
        <v>0</v>
      </c>
      <c r="R902">
        <v>0</v>
      </c>
      <c r="S902">
        <v>0</v>
      </c>
      <c r="T902">
        <v>0</v>
      </c>
      <c r="U902">
        <v>0</v>
      </c>
      <c r="V902">
        <v>0</v>
      </c>
      <c r="W902">
        <v>0</v>
      </c>
      <c r="X902">
        <v>0</v>
      </c>
      <c r="Y902">
        <v>0</v>
      </c>
      <c r="Z902">
        <v>0</v>
      </c>
      <c r="AA902">
        <v>0</v>
      </c>
      <c r="AB902">
        <v>0</v>
      </c>
      <c r="AC902">
        <v>0</v>
      </c>
    </row>
    <row r="903" spans="1:32">
      <c r="A903" t="s">
        <v>11665</v>
      </c>
      <c r="B903" t="s">
        <v>19</v>
      </c>
      <c r="C903">
        <v>0</v>
      </c>
      <c r="D903">
        <v>0</v>
      </c>
      <c r="E903">
        <v>0</v>
      </c>
      <c r="F903">
        <v>0</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row>
    <row r="904" spans="1:32">
      <c r="A904" t="s">
        <v>11666</v>
      </c>
      <c r="B904" t="s">
        <v>19</v>
      </c>
      <c r="C904">
        <v>0</v>
      </c>
      <c r="D904">
        <v>0</v>
      </c>
      <c r="E904">
        <v>0</v>
      </c>
      <c r="F904">
        <v>0</v>
      </c>
      <c r="G904">
        <v>0</v>
      </c>
      <c r="H904">
        <v>0</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0</v>
      </c>
      <c r="AC904">
        <v>0</v>
      </c>
    </row>
    <row r="905" spans="1:32">
      <c r="A905" t="s">
        <v>11667</v>
      </c>
      <c r="B905" t="s">
        <v>19</v>
      </c>
      <c r="C905">
        <v>0</v>
      </c>
      <c r="D905">
        <v>0</v>
      </c>
      <c r="E905">
        <v>0</v>
      </c>
      <c r="F905">
        <v>0</v>
      </c>
      <c r="G905">
        <v>0</v>
      </c>
      <c r="H905">
        <v>0</v>
      </c>
      <c r="I905">
        <v>0</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c r="AD905" s="2"/>
      <c r="AE905" s="2"/>
      <c r="AF905" s="2"/>
    </row>
    <row r="906" spans="1:32">
      <c r="A906" t="s">
        <v>11668</v>
      </c>
      <c r="B906" t="s">
        <v>19</v>
      </c>
      <c r="C906">
        <v>0</v>
      </c>
      <c r="D906">
        <v>0</v>
      </c>
      <c r="E906">
        <v>0</v>
      </c>
      <c r="F906">
        <v>0</v>
      </c>
      <c r="G906">
        <v>0</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row>
    <row r="907" spans="1:32">
      <c r="A907" t="s">
        <v>11669</v>
      </c>
      <c r="B907" t="s">
        <v>19</v>
      </c>
      <c r="C907">
        <v>0</v>
      </c>
      <c r="D907">
        <v>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row>
    <row r="908" spans="1:32">
      <c r="A908" t="s">
        <v>11670</v>
      </c>
      <c r="B908" t="s">
        <v>19</v>
      </c>
      <c r="C908">
        <v>0</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0</v>
      </c>
      <c r="AC908">
        <v>0</v>
      </c>
    </row>
    <row r="909" spans="1:32">
      <c r="A909" t="s">
        <v>11671</v>
      </c>
      <c r="B909" t="s">
        <v>19</v>
      </c>
      <c r="C909">
        <v>0</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0</v>
      </c>
    </row>
    <row r="910" spans="1:32">
      <c r="A910" t="s">
        <v>11672</v>
      </c>
      <c r="B910" t="s">
        <v>19</v>
      </c>
      <c r="C910">
        <v>0</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row>
    <row r="911" spans="1:32">
      <c r="A911" t="s">
        <v>11673</v>
      </c>
      <c r="B911" t="s">
        <v>19</v>
      </c>
      <c r="C911">
        <v>0</v>
      </c>
      <c r="D911">
        <v>0</v>
      </c>
      <c r="E911">
        <v>0</v>
      </c>
      <c r="F911">
        <v>0</v>
      </c>
      <c r="G911">
        <v>0</v>
      </c>
      <c r="H911">
        <v>0</v>
      </c>
      <c r="I911">
        <v>0</v>
      </c>
      <c r="J911">
        <v>0</v>
      </c>
      <c r="K911">
        <v>0</v>
      </c>
      <c r="L911">
        <v>0</v>
      </c>
      <c r="M911">
        <v>0</v>
      </c>
      <c r="N911">
        <v>0</v>
      </c>
      <c r="O911">
        <v>0</v>
      </c>
      <c r="P911">
        <v>0</v>
      </c>
      <c r="Q911">
        <v>0</v>
      </c>
      <c r="R911">
        <v>0</v>
      </c>
      <c r="S911">
        <v>0</v>
      </c>
      <c r="T911">
        <v>0</v>
      </c>
      <c r="U911">
        <v>0</v>
      </c>
      <c r="V911">
        <v>0</v>
      </c>
      <c r="W911">
        <v>0</v>
      </c>
      <c r="X911">
        <v>0</v>
      </c>
      <c r="Y911">
        <v>0</v>
      </c>
      <c r="Z911">
        <v>0</v>
      </c>
      <c r="AA911">
        <v>0</v>
      </c>
      <c r="AB911">
        <v>0</v>
      </c>
      <c r="AC911">
        <v>0</v>
      </c>
    </row>
    <row r="912" spans="1:32">
      <c r="A912" t="s">
        <v>11674</v>
      </c>
      <c r="B912" t="s">
        <v>19</v>
      </c>
      <c r="C912">
        <v>0</v>
      </c>
      <c r="D912">
        <v>0</v>
      </c>
      <c r="E912">
        <v>0</v>
      </c>
      <c r="F912">
        <v>0</v>
      </c>
      <c r="G912">
        <v>0</v>
      </c>
      <c r="H912">
        <v>0</v>
      </c>
      <c r="I912">
        <v>0</v>
      </c>
      <c r="J912">
        <v>0</v>
      </c>
      <c r="K912">
        <v>0</v>
      </c>
      <c r="L912">
        <v>0</v>
      </c>
      <c r="M912">
        <v>0</v>
      </c>
      <c r="N912">
        <v>0</v>
      </c>
      <c r="O912">
        <v>0</v>
      </c>
      <c r="P912">
        <v>0</v>
      </c>
      <c r="Q912">
        <v>0</v>
      </c>
      <c r="R912">
        <v>0</v>
      </c>
      <c r="S912">
        <v>0</v>
      </c>
      <c r="T912">
        <v>0</v>
      </c>
      <c r="U912">
        <v>0</v>
      </c>
      <c r="V912">
        <v>0</v>
      </c>
      <c r="W912">
        <v>0</v>
      </c>
      <c r="X912">
        <v>0</v>
      </c>
      <c r="Y912">
        <v>0</v>
      </c>
      <c r="Z912">
        <v>0</v>
      </c>
      <c r="AA912">
        <v>0</v>
      </c>
      <c r="AB912">
        <v>0</v>
      </c>
      <c r="AC912">
        <v>0</v>
      </c>
    </row>
    <row r="913" spans="1:32">
      <c r="A913" t="s">
        <v>11675</v>
      </c>
      <c r="B913" t="s">
        <v>19</v>
      </c>
      <c r="C913">
        <v>0</v>
      </c>
      <c r="D913">
        <v>0</v>
      </c>
      <c r="E913">
        <v>0</v>
      </c>
      <c r="F913">
        <v>0</v>
      </c>
      <c r="G913">
        <v>0</v>
      </c>
      <c r="H913">
        <v>0</v>
      </c>
      <c r="I913">
        <v>0</v>
      </c>
      <c r="J913">
        <v>0</v>
      </c>
      <c r="K913">
        <v>0</v>
      </c>
      <c r="L913">
        <v>0</v>
      </c>
      <c r="M913">
        <v>0</v>
      </c>
      <c r="N913">
        <v>0</v>
      </c>
      <c r="O913">
        <v>0</v>
      </c>
      <c r="P913">
        <v>0</v>
      </c>
      <c r="Q913">
        <v>0</v>
      </c>
      <c r="R913">
        <v>0</v>
      </c>
      <c r="S913">
        <v>0</v>
      </c>
      <c r="T913">
        <v>0</v>
      </c>
      <c r="U913">
        <v>0</v>
      </c>
      <c r="V913">
        <v>0</v>
      </c>
      <c r="W913">
        <v>0</v>
      </c>
      <c r="X913">
        <v>0</v>
      </c>
      <c r="Y913">
        <v>0</v>
      </c>
      <c r="Z913">
        <v>0</v>
      </c>
      <c r="AA913">
        <v>0</v>
      </c>
      <c r="AB913">
        <v>0</v>
      </c>
      <c r="AC913">
        <v>0</v>
      </c>
    </row>
    <row r="914" spans="1:32">
      <c r="A914" t="s">
        <v>11676</v>
      </c>
      <c r="B914" t="s">
        <v>19</v>
      </c>
      <c r="C914">
        <v>0</v>
      </c>
      <c r="D914">
        <v>0</v>
      </c>
      <c r="E914">
        <v>0</v>
      </c>
      <c r="F914">
        <v>0</v>
      </c>
      <c r="G914">
        <v>0</v>
      </c>
      <c r="H914">
        <v>0</v>
      </c>
      <c r="I914">
        <v>0</v>
      </c>
      <c r="J914">
        <v>0</v>
      </c>
      <c r="K914">
        <v>0</v>
      </c>
      <c r="L914">
        <v>0</v>
      </c>
      <c r="M914">
        <v>0</v>
      </c>
      <c r="N914">
        <v>0</v>
      </c>
      <c r="O914">
        <v>0</v>
      </c>
      <c r="P914">
        <v>0</v>
      </c>
      <c r="Q914">
        <v>0</v>
      </c>
      <c r="R914">
        <v>0</v>
      </c>
      <c r="S914">
        <v>0</v>
      </c>
      <c r="T914">
        <v>0</v>
      </c>
      <c r="U914">
        <v>0</v>
      </c>
      <c r="V914">
        <v>0</v>
      </c>
      <c r="W914">
        <v>0</v>
      </c>
      <c r="X914">
        <v>0</v>
      </c>
      <c r="Y914">
        <v>0</v>
      </c>
      <c r="Z914">
        <v>0</v>
      </c>
      <c r="AA914">
        <v>0</v>
      </c>
      <c r="AB914">
        <v>0</v>
      </c>
      <c r="AC914">
        <v>0</v>
      </c>
    </row>
    <row r="915" spans="1:32">
      <c r="A915" t="s">
        <v>11677</v>
      </c>
      <c r="B915" t="s">
        <v>19</v>
      </c>
      <c r="C915">
        <v>0</v>
      </c>
      <c r="D915">
        <v>0</v>
      </c>
      <c r="E915">
        <v>0</v>
      </c>
      <c r="F915">
        <v>0</v>
      </c>
      <c r="G915">
        <v>0</v>
      </c>
      <c r="H915">
        <v>0</v>
      </c>
      <c r="I915">
        <v>0</v>
      </c>
      <c r="J915">
        <v>0</v>
      </c>
      <c r="K915">
        <v>0</v>
      </c>
      <c r="L915">
        <v>0</v>
      </c>
      <c r="M915">
        <v>0</v>
      </c>
      <c r="N915">
        <v>0</v>
      </c>
      <c r="O915">
        <v>0</v>
      </c>
      <c r="P915">
        <v>0</v>
      </c>
      <c r="Q915">
        <v>0</v>
      </c>
      <c r="R915">
        <v>0</v>
      </c>
      <c r="S915">
        <v>0</v>
      </c>
      <c r="T915">
        <v>0</v>
      </c>
      <c r="U915">
        <v>0</v>
      </c>
      <c r="V915">
        <v>0</v>
      </c>
      <c r="W915">
        <v>0</v>
      </c>
      <c r="X915">
        <v>0</v>
      </c>
      <c r="Y915">
        <v>0</v>
      </c>
      <c r="Z915">
        <v>0</v>
      </c>
      <c r="AA915">
        <v>0</v>
      </c>
      <c r="AB915">
        <v>0</v>
      </c>
      <c r="AC915">
        <v>0</v>
      </c>
      <c r="AD915" s="2"/>
      <c r="AE915" s="2"/>
      <c r="AF915" s="2"/>
    </row>
    <row r="916" spans="1:32">
      <c r="A916" t="s">
        <v>11678</v>
      </c>
      <c r="B916" t="s">
        <v>19</v>
      </c>
      <c r="C916">
        <v>0</v>
      </c>
      <c r="D916">
        <v>0</v>
      </c>
      <c r="E916">
        <v>0</v>
      </c>
      <c r="F916">
        <v>0</v>
      </c>
      <c r="G916">
        <v>0</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row>
    <row r="917" spans="1:32">
      <c r="A917" t="s">
        <v>11679</v>
      </c>
      <c r="B917" t="s">
        <v>19</v>
      </c>
      <c r="C917">
        <v>0</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row>
    <row r="918" spans="1:32">
      <c r="A918" t="s">
        <v>11680</v>
      </c>
      <c r="B918" t="s">
        <v>19</v>
      </c>
      <c r="C918">
        <v>0</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row>
    <row r="919" spans="1:32">
      <c r="A919" t="s">
        <v>11681</v>
      </c>
      <c r="B919" t="s">
        <v>19</v>
      </c>
      <c r="C919">
        <v>0</v>
      </c>
      <c r="D919">
        <v>0</v>
      </c>
      <c r="E919">
        <v>0</v>
      </c>
      <c r="F919">
        <v>0</v>
      </c>
      <c r="G919">
        <v>0</v>
      </c>
      <c r="H919">
        <v>0</v>
      </c>
      <c r="I919">
        <v>0</v>
      </c>
      <c r="J919">
        <v>0</v>
      </c>
      <c r="K919">
        <v>0</v>
      </c>
      <c r="L919">
        <v>0</v>
      </c>
      <c r="M919">
        <v>0</v>
      </c>
      <c r="N919">
        <v>0</v>
      </c>
      <c r="O919">
        <v>0</v>
      </c>
      <c r="P919">
        <v>0</v>
      </c>
      <c r="Q919">
        <v>0</v>
      </c>
      <c r="R919">
        <v>0</v>
      </c>
      <c r="S919">
        <v>0</v>
      </c>
      <c r="T919">
        <v>0</v>
      </c>
      <c r="U919">
        <v>0</v>
      </c>
      <c r="V919">
        <v>0</v>
      </c>
      <c r="W919">
        <v>0</v>
      </c>
      <c r="X919">
        <v>0</v>
      </c>
      <c r="Y919">
        <v>0</v>
      </c>
      <c r="Z919">
        <v>0</v>
      </c>
      <c r="AA919">
        <v>0</v>
      </c>
      <c r="AB919">
        <v>0</v>
      </c>
      <c r="AC919">
        <v>0</v>
      </c>
    </row>
    <row r="920" spans="1:32">
      <c r="A920" t="s">
        <v>11682</v>
      </c>
      <c r="B920" t="s">
        <v>19</v>
      </c>
      <c r="C920">
        <v>0</v>
      </c>
      <c r="D920">
        <v>0</v>
      </c>
      <c r="E920">
        <v>0</v>
      </c>
      <c r="F920">
        <v>0</v>
      </c>
      <c r="G920">
        <v>0</v>
      </c>
      <c r="H920">
        <v>0</v>
      </c>
      <c r="I920">
        <v>0</v>
      </c>
      <c r="J920">
        <v>0</v>
      </c>
      <c r="K920">
        <v>0</v>
      </c>
      <c r="L920">
        <v>0</v>
      </c>
      <c r="M920">
        <v>0</v>
      </c>
      <c r="N920">
        <v>0</v>
      </c>
      <c r="O920">
        <v>0</v>
      </c>
      <c r="P920">
        <v>0</v>
      </c>
      <c r="Q920">
        <v>0</v>
      </c>
      <c r="R920">
        <v>0</v>
      </c>
      <c r="S920">
        <v>0</v>
      </c>
      <c r="T920">
        <v>0</v>
      </c>
      <c r="U920">
        <v>0</v>
      </c>
      <c r="V920">
        <v>0</v>
      </c>
      <c r="W920">
        <v>0</v>
      </c>
      <c r="X920">
        <v>0</v>
      </c>
      <c r="Y920">
        <v>0</v>
      </c>
      <c r="Z920">
        <v>0</v>
      </c>
      <c r="AA920">
        <v>0</v>
      </c>
      <c r="AB920">
        <v>0</v>
      </c>
      <c r="AC920">
        <v>0</v>
      </c>
    </row>
    <row r="921" spans="1:32">
      <c r="A921" t="s">
        <v>11683</v>
      </c>
      <c r="B921" t="s">
        <v>19</v>
      </c>
      <c r="C921">
        <v>0</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row>
    <row r="922" spans="1:32">
      <c r="A922" t="s">
        <v>11684</v>
      </c>
      <c r="B922" t="s">
        <v>19</v>
      </c>
      <c r="C922">
        <v>0</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row>
    <row r="923" spans="1:32">
      <c r="A923" t="s">
        <v>11685</v>
      </c>
      <c r="B923" t="s">
        <v>19</v>
      </c>
      <c r="C923">
        <v>0</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row>
    <row r="924" spans="1:32">
      <c r="A924" t="s">
        <v>11686</v>
      </c>
      <c r="B924" t="s">
        <v>19</v>
      </c>
      <c r="C924">
        <v>0</v>
      </c>
      <c r="D924">
        <v>0</v>
      </c>
      <c r="E924">
        <v>0</v>
      </c>
      <c r="F924">
        <v>0</v>
      </c>
      <c r="G924">
        <v>0</v>
      </c>
      <c r="H924">
        <v>0</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row>
    <row r="925" spans="1:32">
      <c r="A925" t="s">
        <v>11687</v>
      </c>
      <c r="B925" t="s">
        <v>19</v>
      </c>
      <c r="C925">
        <v>0</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0</v>
      </c>
      <c r="AC925">
        <v>0</v>
      </c>
      <c r="AD925" s="2"/>
      <c r="AE925" s="2"/>
      <c r="AF925" s="2"/>
    </row>
    <row r="926" spans="1:32">
      <c r="A926" t="s">
        <v>11688</v>
      </c>
      <c r="B926" t="s">
        <v>19</v>
      </c>
      <c r="C926">
        <v>0</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0</v>
      </c>
      <c r="Y926">
        <v>0</v>
      </c>
      <c r="Z926">
        <v>0</v>
      </c>
      <c r="AA926">
        <v>0</v>
      </c>
      <c r="AB926">
        <v>0</v>
      </c>
      <c r="AC926">
        <v>0</v>
      </c>
    </row>
    <row r="927" spans="1:32">
      <c r="A927" t="s">
        <v>11689</v>
      </c>
      <c r="B927" t="s">
        <v>19</v>
      </c>
      <c r="C927">
        <v>0</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0</v>
      </c>
    </row>
    <row r="928" spans="1:32">
      <c r="A928" t="s">
        <v>11690</v>
      </c>
      <c r="B928" t="s">
        <v>19</v>
      </c>
      <c r="C928">
        <v>0</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row>
    <row r="929" spans="1:32">
      <c r="A929" t="s">
        <v>11691</v>
      </c>
      <c r="B929" t="s">
        <v>19</v>
      </c>
      <c r="C929">
        <v>0</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row>
    <row r="930" spans="1:32">
      <c r="A930" t="s">
        <v>11692</v>
      </c>
      <c r="B930" t="s">
        <v>19</v>
      </c>
      <c r="C930">
        <v>0</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row>
    <row r="931" spans="1:32">
      <c r="A931" t="s">
        <v>11693</v>
      </c>
      <c r="B931" t="s">
        <v>19</v>
      </c>
      <c r="C931">
        <v>0</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row>
    <row r="932" spans="1:32">
      <c r="A932" t="s">
        <v>11694</v>
      </c>
      <c r="B932" t="s">
        <v>19</v>
      </c>
      <c r="C932">
        <v>0</v>
      </c>
      <c r="D932">
        <v>0</v>
      </c>
      <c r="E932">
        <v>0</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0</v>
      </c>
      <c r="AC932">
        <v>0</v>
      </c>
    </row>
    <row r="933" spans="1:32">
      <c r="A933" t="s">
        <v>11695</v>
      </c>
      <c r="B933" t="s">
        <v>19</v>
      </c>
      <c r="C933">
        <v>0</v>
      </c>
      <c r="D933">
        <v>0</v>
      </c>
      <c r="E933">
        <v>0</v>
      </c>
      <c r="F933">
        <v>0</v>
      </c>
      <c r="G933">
        <v>0</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row>
    <row r="934" spans="1:32">
      <c r="A934" t="s">
        <v>11696</v>
      </c>
      <c r="B934" t="s">
        <v>19</v>
      </c>
      <c r="C934">
        <v>0</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0</v>
      </c>
    </row>
    <row r="935" spans="1:32">
      <c r="A935" t="s">
        <v>11697</v>
      </c>
      <c r="B935" t="s">
        <v>19</v>
      </c>
      <c r="C935">
        <v>0</v>
      </c>
      <c r="D935">
        <v>0</v>
      </c>
      <c r="E935">
        <v>0</v>
      </c>
      <c r="F935">
        <v>0</v>
      </c>
      <c r="G935">
        <v>0</v>
      </c>
      <c r="H935">
        <v>0</v>
      </c>
      <c r="I935">
        <v>0</v>
      </c>
      <c r="J935">
        <v>0</v>
      </c>
      <c r="K935">
        <v>0</v>
      </c>
      <c r="L935">
        <v>0</v>
      </c>
      <c r="M935">
        <v>0</v>
      </c>
      <c r="N935">
        <v>0</v>
      </c>
      <c r="O935">
        <v>0</v>
      </c>
      <c r="P935">
        <v>0</v>
      </c>
      <c r="Q935">
        <v>0</v>
      </c>
      <c r="R935">
        <v>0</v>
      </c>
      <c r="S935">
        <v>0</v>
      </c>
      <c r="T935">
        <v>0</v>
      </c>
      <c r="U935">
        <v>0</v>
      </c>
      <c r="V935">
        <v>0</v>
      </c>
      <c r="W935">
        <v>0</v>
      </c>
      <c r="X935">
        <v>0</v>
      </c>
      <c r="Y935">
        <v>0</v>
      </c>
      <c r="Z935">
        <v>0</v>
      </c>
      <c r="AA935">
        <v>0</v>
      </c>
      <c r="AB935">
        <v>0</v>
      </c>
      <c r="AC935">
        <v>0</v>
      </c>
      <c r="AD935" s="2"/>
      <c r="AE935" s="2"/>
      <c r="AF935" s="2"/>
    </row>
    <row r="936" spans="1:32">
      <c r="A936" t="s">
        <v>11698</v>
      </c>
      <c r="B936" t="s">
        <v>19</v>
      </c>
      <c r="C936">
        <v>0</v>
      </c>
      <c r="D936">
        <v>0</v>
      </c>
      <c r="E936">
        <v>0</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0</v>
      </c>
      <c r="AA936">
        <v>0</v>
      </c>
      <c r="AB936">
        <v>0</v>
      </c>
      <c r="AC936">
        <v>0</v>
      </c>
    </row>
    <row r="937" spans="1:32">
      <c r="A937" t="s">
        <v>11699</v>
      </c>
      <c r="B937" t="s">
        <v>19</v>
      </c>
      <c r="C937">
        <v>0</v>
      </c>
      <c r="D937">
        <v>0</v>
      </c>
      <c r="E937">
        <v>0</v>
      </c>
      <c r="F937">
        <v>0</v>
      </c>
      <c r="G937">
        <v>0</v>
      </c>
      <c r="H937">
        <v>0</v>
      </c>
      <c r="I937">
        <v>0</v>
      </c>
      <c r="J937">
        <v>0</v>
      </c>
      <c r="K937">
        <v>0</v>
      </c>
      <c r="L937">
        <v>0</v>
      </c>
      <c r="M937">
        <v>0</v>
      </c>
      <c r="N937">
        <v>0</v>
      </c>
      <c r="O937">
        <v>0</v>
      </c>
      <c r="P937">
        <v>0</v>
      </c>
      <c r="Q937">
        <v>0</v>
      </c>
      <c r="R937">
        <v>0</v>
      </c>
      <c r="S937">
        <v>0</v>
      </c>
      <c r="T937">
        <v>0</v>
      </c>
      <c r="U937">
        <v>0</v>
      </c>
      <c r="V937">
        <v>0</v>
      </c>
      <c r="W937">
        <v>0</v>
      </c>
      <c r="X937">
        <v>0</v>
      </c>
      <c r="Y937">
        <v>0</v>
      </c>
      <c r="Z937">
        <v>0</v>
      </c>
      <c r="AA937">
        <v>0</v>
      </c>
      <c r="AB937">
        <v>0</v>
      </c>
      <c r="AC937">
        <v>0</v>
      </c>
    </row>
    <row r="938" spans="1:32">
      <c r="A938" t="s">
        <v>11700</v>
      </c>
      <c r="B938" t="s">
        <v>19</v>
      </c>
      <c r="C938">
        <v>0</v>
      </c>
      <c r="D938">
        <v>0</v>
      </c>
      <c r="E938">
        <v>0</v>
      </c>
      <c r="F938">
        <v>0</v>
      </c>
      <c r="G938">
        <v>0</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row>
    <row r="939" spans="1:32">
      <c r="A939" t="s">
        <v>11701</v>
      </c>
      <c r="B939" t="s">
        <v>19</v>
      </c>
      <c r="C939">
        <v>0</v>
      </c>
      <c r="D939">
        <v>0</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row>
    <row r="940" spans="1:32">
      <c r="A940" t="s">
        <v>11702</v>
      </c>
      <c r="B940" t="s">
        <v>19</v>
      </c>
      <c r="C940">
        <v>0</v>
      </c>
      <c r="D940">
        <v>0</v>
      </c>
      <c r="E940">
        <v>0</v>
      </c>
      <c r="F940">
        <v>0</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row>
    <row r="941" spans="1:32">
      <c r="A941" t="s">
        <v>11703</v>
      </c>
      <c r="B941" t="s">
        <v>19</v>
      </c>
      <c r="C941">
        <v>0</v>
      </c>
      <c r="D941">
        <v>0</v>
      </c>
      <c r="E941">
        <v>0</v>
      </c>
      <c r="F941">
        <v>0</v>
      </c>
      <c r="G941">
        <v>0</v>
      </c>
      <c r="H941">
        <v>0</v>
      </c>
      <c r="I941">
        <v>0</v>
      </c>
      <c r="J941">
        <v>0</v>
      </c>
      <c r="K941">
        <v>0</v>
      </c>
      <c r="L941">
        <v>0</v>
      </c>
      <c r="M941">
        <v>0</v>
      </c>
      <c r="N941">
        <v>0</v>
      </c>
      <c r="O941">
        <v>0</v>
      </c>
      <c r="P941">
        <v>0</v>
      </c>
      <c r="Q941">
        <v>0</v>
      </c>
      <c r="R941">
        <v>0</v>
      </c>
      <c r="S941">
        <v>0</v>
      </c>
      <c r="T941">
        <v>0</v>
      </c>
      <c r="U941">
        <v>0</v>
      </c>
      <c r="V941">
        <v>0</v>
      </c>
      <c r="W941">
        <v>0</v>
      </c>
      <c r="X941">
        <v>0</v>
      </c>
      <c r="Y941">
        <v>0</v>
      </c>
      <c r="Z941">
        <v>0</v>
      </c>
      <c r="AA941">
        <v>0</v>
      </c>
      <c r="AB941">
        <v>0</v>
      </c>
      <c r="AC941">
        <v>0</v>
      </c>
    </row>
    <row r="942" spans="1:32">
      <c r="A942" t="s">
        <v>11704</v>
      </c>
      <c r="B942" t="s">
        <v>19</v>
      </c>
      <c r="C942">
        <v>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row>
    <row r="943" spans="1:32">
      <c r="A943" t="s">
        <v>11705</v>
      </c>
      <c r="B943" t="s">
        <v>19</v>
      </c>
      <c r="C943">
        <v>0</v>
      </c>
      <c r="D943">
        <v>0</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row>
    <row r="944" spans="1:32">
      <c r="A944" t="s">
        <v>11706</v>
      </c>
      <c r="B944" t="s">
        <v>19</v>
      </c>
      <c r="C944">
        <v>0</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0</v>
      </c>
      <c r="AC944">
        <v>0</v>
      </c>
    </row>
    <row r="945" spans="1:29">
      <c r="A945" t="s">
        <v>11707</v>
      </c>
      <c r="B945" t="s">
        <v>19</v>
      </c>
      <c r="C945">
        <v>0</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row>
    <row r="946" spans="1:29">
      <c r="A946" t="s">
        <v>11708</v>
      </c>
      <c r="B946" t="s">
        <v>19</v>
      </c>
      <c r="C946">
        <v>0</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row>
    <row r="947" spans="1:29">
      <c r="A947" t="s">
        <v>11709</v>
      </c>
      <c r="B947" t="s">
        <v>19</v>
      </c>
      <c r="C947">
        <v>0</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0</v>
      </c>
      <c r="AA947">
        <v>0</v>
      </c>
      <c r="AB947">
        <v>0</v>
      </c>
      <c r="AC947">
        <v>0</v>
      </c>
    </row>
    <row r="948" spans="1:29">
      <c r="A948" t="s">
        <v>11710</v>
      </c>
      <c r="B948" t="s">
        <v>19</v>
      </c>
      <c r="C948" s="2">
        <v>49754400000000</v>
      </c>
      <c r="D948" s="2">
        <v>50253100000000</v>
      </c>
      <c r="E948" s="2">
        <v>50826200000000</v>
      </c>
      <c r="F948" s="2">
        <v>51330200000000</v>
      </c>
      <c r="G948" s="2">
        <v>51829000000000</v>
      </c>
      <c r="H948" s="2">
        <v>51913900000000</v>
      </c>
      <c r="I948" s="2">
        <v>51972300000000</v>
      </c>
      <c r="J948" s="2">
        <v>51988200000000</v>
      </c>
      <c r="K948" s="2">
        <v>51919200000000</v>
      </c>
      <c r="L948" s="2">
        <v>51940400000000</v>
      </c>
      <c r="M948" s="2">
        <v>52057200000000</v>
      </c>
      <c r="N948" s="2">
        <v>52295900000000</v>
      </c>
      <c r="O948" s="2">
        <v>52534700000000</v>
      </c>
      <c r="P948" s="2">
        <v>52784100000000</v>
      </c>
      <c r="Q948" s="2">
        <v>53017600000000</v>
      </c>
      <c r="R948" s="2">
        <v>53219200000000</v>
      </c>
      <c r="S948" s="2">
        <v>53378400000000</v>
      </c>
      <c r="T948" s="2">
        <v>53431400000000</v>
      </c>
      <c r="U948" s="2">
        <v>53484500000000</v>
      </c>
      <c r="V948" s="2">
        <v>53431400000000</v>
      </c>
      <c r="W948" s="2">
        <v>53325300000000</v>
      </c>
      <c r="X948" s="2">
        <v>53272200000000</v>
      </c>
      <c r="Y948" s="2">
        <v>53113100000000</v>
      </c>
      <c r="Z948" s="2">
        <v>53012200000000</v>
      </c>
      <c r="AA948" s="2">
        <v>52895500000000</v>
      </c>
      <c r="AB948" s="2">
        <v>52784100000000</v>
      </c>
      <c r="AC948" s="2">
        <v>52688600000000</v>
      </c>
    </row>
    <row r="949" spans="1:29">
      <c r="A949" t="s">
        <v>11711</v>
      </c>
      <c r="B949" t="s">
        <v>19</v>
      </c>
      <c r="C949" s="2">
        <v>5230490000</v>
      </c>
      <c r="D949" s="2">
        <v>5282920000</v>
      </c>
      <c r="E949" s="2">
        <v>5343170000</v>
      </c>
      <c r="F949" s="2">
        <v>5396160000</v>
      </c>
      <c r="G949" s="2">
        <v>5448590000</v>
      </c>
      <c r="H949" s="2">
        <v>5457520000</v>
      </c>
      <c r="I949" s="2">
        <v>5463650000</v>
      </c>
      <c r="J949" s="2">
        <v>5465320000</v>
      </c>
      <c r="K949" s="2">
        <v>5458070000</v>
      </c>
      <c r="L949" s="2">
        <v>5460300000</v>
      </c>
      <c r="M949" s="2">
        <v>5472580000</v>
      </c>
      <c r="N949" s="2">
        <v>5497680000</v>
      </c>
      <c r="O949" s="2">
        <v>5522780000</v>
      </c>
      <c r="P949" s="2">
        <v>5548990000</v>
      </c>
      <c r="Q949" s="2">
        <v>5573540000</v>
      </c>
      <c r="R949" s="2">
        <v>5594730000</v>
      </c>
      <c r="S949" s="2">
        <v>5611470000</v>
      </c>
      <c r="T949" s="2">
        <v>5617050000</v>
      </c>
      <c r="U949" s="2">
        <v>5622620000</v>
      </c>
      <c r="V949" s="2">
        <v>5617050000</v>
      </c>
      <c r="W949" s="2">
        <v>5605890000</v>
      </c>
      <c r="X949" s="2">
        <v>5600310000</v>
      </c>
      <c r="Y949" s="2">
        <v>5583580000</v>
      </c>
      <c r="Z949" s="2">
        <v>5572980000</v>
      </c>
      <c r="AA949" s="2">
        <v>5560710000</v>
      </c>
      <c r="AB949" s="2">
        <v>5548990000</v>
      </c>
      <c r="AC949" s="2">
        <v>5538950000</v>
      </c>
    </row>
    <row r="950" spans="1:29">
      <c r="A950" t="s">
        <v>11712</v>
      </c>
      <c r="B950" t="s">
        <v>19</v>
      </c>
      <c r="C950" s="2">
        <v>29090300000</v>
      </c>
      <c r="D950" s="2">
        <v>29381900000</v>
      </c>
      <c r="E950" s="2">
        <v>29716900000</v>
      </c>
      <c r="F950" s="2">
        <v>30011700000</v>
      </c>
      <c r="G950" s="2">
        <v>30303300000</v>
      </c>
      <c r="H950" s="2">
        <v>30352900000</v>
      </c>
      <c r="I950" s="2">
        <v>30387000000</v>
      </c>
      <c r="J950" s="2">
        <v>30396300000</v>
      </c>
      <c r="K950" s="2">
        <v>30356000000</v>
      </c>
      <c r="L950" s="2">
        <v>30368400000</v>
      </c>
      <c r="M950" s="2">
        <v>30436700000</v>
      </c>
      <c r="N950" s="2">
        <v>30576300000</v>
      </c>
      <c r="O950" s="2">
        <v>30715900000</v>
      </c>
      <c r="P950" s="2">
        <v>30861700000</v>
      </c>
      <c r="Q950" s="2">
        <v>30998200000</v>
      </c>
      <c r="R950" s="2">
        <v>31116100000</v>
      </c>
      <c r="S950" s="2">
        <v>31209100000</v>
      </c>
      <c r="T950" s="2">
        <v>31240200000</v>
      </c>
      <c r="U950" s="2">
        <v>31271200000</v>
      </c>
      <c r="V950" s="2">
        <v>31240200000</v>
      </c>
      <c r="W950" s="2">
        <v>31178100000</v>
      </c>
      <c r="X950" s="2">
        <v>31147100000</v>
      </c>
      <c r="Y950" s="2">
        <v>31054000000</v>
      </c>
      <c r="Z950" s="2">
        <v>30995100000</v>
      </c>
      <c r="AA950" s="2">
        <v>30926800000</v>
      </c>
      <c r="AB950" s="2">
        <v>30861700000</v>
      </c>
      <c r="AC950" s="2">
        <v>30805800000</v>
      </c>
    </row>
    <row r="951" spans="1:29">
      <c r="A951" t="s">
        <v>11713</v>
      </c>
      <c r="B951" t="s">
        <v>19</v>
      </c>
      <c r="C951" s="2">
        <v>36550600000</v>
      </c>
      <c r="D951" s="2">
        <v>36917000000</v>
      </c>
      <c r="E951" s="2">
        <v>37338000000</v>
      </c>
      <c r="F951" s="2">
        <v>37708300000</v>
      </c>
      <c r="G951" s="2">
        <v>38074700000</v>
      </c>
      <c r="H951" s="2">
        <v>38137100000</v>
      </c>
      <c r="I951" s="2">
        <v>38179900000</v>
      </c>
      <c r="J951" s="2">
        <v>38191600000</v>
      </c>
      <c r="K951" s="2">
        <v>38141000000</v>
      </c>
      <c r="L951" s="2">
        <v>38156500000</v>
      </c>
      <c r="M951" s="2">
        <v>38242300000</v>
      </c>
      <c r="N951" s="2">
        <v>38417700000</v>
      </c>
      <c r="O951" s="2">
        <v>38593100000</v>
      </c>
      <c r="P951" s="2">
        <v>38776300000</v>
      </c>
      <c r="Q951" s="2">
        <v>38947800000</v>
      </c>
      <c r="R951" s="2">
        <v>39095900000</v>
      </c>
      <c r="S951" s="2">
        <v>39212900000</v>
      </c>
      <c r="T951" s="2">
        <v>39251900000</v>
      </c>
      <c r="U951" s="2">
        <v>39290800000</v>
      </c>
      <c r="V951" s="2">
        <v>39251900000</v>
      </c>
      <c r="W951" s="2">
        <v>39173900000</v>
      </c>
      <c r="X951" s="2">
        <v>39134900000</v>
      </c>
      <c r="Y951" s="2">
        <v>39018000000</v>
      </c>
      <c r="Z951" s="2">
        <v>38943900000</v>
      </c>
      <c r="AA951" s="2">
        <v>38858200000</v>
      </c>
      <c r="AB951" s="2">
        <v>38776300000</v>
      </c>
      <c r="AC951" s="2">
        <v>38706100000</v>
      </c>
    </row>
    <row r="952" spans="1:29">
      <c r="A952" t="s">
        <v>11714</v>
      </c>
      <c r="B952" t="s">
        <v>19</v>
      </c>
      <c r="C952" s="2">
        <v>21427400000</v>
      </c>
      <c r="D952" s="2">
        <v>21642200000</v>
      </c>
      <c r="E952" s="2">
        <v>21889000000</v>
      </c>
      <c r="F952" s="2">
        <v>22106100000</v>
      </c>
      <c r="G952" s="2">
        <v>22320900000</v>
      </c>
      <c r="H952" s="2">
        <v>22357400000</v>
      </c>
      <c r="I952" s="2">
        <v>22382600000</v>
      </c>
      <c r="J952" s="2">
        <v>22389400000</v>
      </c>
      <c r="K952" s="2">
        <v>22359700000</v>
      </c>
      <c r="L952" s="2">
        <v>22368800000</v>
      </c>
      <c r="M952" s="2">
        <v>22419100000</v>
      </c>
      <c r="N952" s="2">
        <v>22521900000</v>
      </c>
      <c r="O952" s="2">
        <v>22624800000</v>
      </c>
      <c r="P952" s="2">
        <v>22732200000</v>
      </c>
      <c r="Q952" s="2">
        <v>22832700000</v>
      </c>
      <c r="R952" s="2">
        <v>22919600000</v>
      </c>
      <c r="S952" s="2">
        <v>22988100000</v>
      </c>
      <c r="T952" s="2">
        <v>23011000000</v>
      </c>
      <c r="U952" s="2">
        <v>23033800000</v>
      </c>
      <c r="V952" s="2">
        <v>23011000000</v>
      </c>
      <c r="W952" s="2">
        <v>22965300000</v>
      </c>
      <c r="X952" s="2">
        <v>22942400000</v>
      </c>
      <c r="Y952" s="2">
        <v>22873900000</v>
      </c>
      <c r="Z952" s="2">
        <v>22830400000</v>
      </c>
      <c r="AA952" s="2">
        <v>22780200000</v>
      </c>
      <c r="AB952" s="2">
        <v>22732200000</v>
      </c>
      <c r="AC952" s="2">
        <v>22691000000</v>
      </c>
    </row>
    <row r="953" spans="1:29">
      <c r="A953" t="s">
        <v>11715</v>
      </c>
      <c r="B953" t="s">
        <v>19</v>
      </c>
      <c r="C953" s="2">
        <v>19971100000</v>
      </c>
      <c r="D953" s="2">
        <v>20171300000</v>
      </c>
      <c r="E953" s="2">
        <v>20401400000</v>
      </c>
      <c r="F953" s="2">
        <v>20603700000</v>
      </c>
      <c r="G953" s="2">
        <v>20803900000</v>
      </c>
      <c r="H953" s="2">
        <v>20838000000</v>
      </c>
      <c r="I953" s="2">
        <v>20861400000</v>
      </c>
      <c r="J953" s="2">
        <v>20867800000</v>
      </c>
      <c r="K953" s="2">
        <v>20840100000</v>
      </c>
      <c r="L953" s="2">
        <v>20848600000</v>
      </c>
      <c r="M953" s="2">
        <v>20895500000</v>
      </c>
      <c r="N953" s="2">
        <v>20991300000</v>
      </c>
      <c r="O953" s="2">
        <v>21087100000</v>
      </c>
      <c r="P953" s="2">
        <v>21187300000</v>
      </c>
      <c r="Q953" s="2">
        <v>21281000000</v>
      </c>
      <c r="R953" s="2">
        <v>21361900000</v>
      </c>
      <c r="S953" s="2">
        <v>21425800000</v>
      </c>
      <c r="T953" s="2">
        <v>21447100000</v>
      </c>
      <c r="U953" s="2">
        <v>21468400000</v>
      </c>
      <c r="V953" s="2">
        <v>21447100000</v>
      </c>
      <c r="W953" s="2">
        <v>21404500000</v>
      </c>
      <c r="X953" s="2">
        <v>21383200000</v>
      </c>
      <c r="Y953" s="2">
        <v>21319300000</v>
      </c>
      <c r="Z953" s="2">
        <v>21278800000</v>
      </c>
      <c r="AA953" s="2">
        <v>21232000000</v>
      </c>
      <c r="AB953" s="2">
        <v>21187300000</v>
      </c>
      <c r="AC953" s="2">
        <v>21148900000</v>
      </c>
    </row>
    <row r="954" spans="1:29">
      <c r="A954" t="s">
        <v>11716</v>
      </c>
      <c r="B954" t="s">
        <v>19</v>
      </c>
      <c r="C954" s="2">
        <v>245677000</v>
      </c>
      <c r="D954" s="2">
        <v>248140000</v>
      </c>
      <c r="E954" s="2">
        <v>250970000</v>
      </c>
      <c r="F954" s="2">
        <v>253459000</v>
      </c>
      <c r="G954" s="2">
        <v>255922000</v>
      </c>
      <c r="H954" s="2">
        <v>256341000</v>
      </c>
      <c r="I954" s="2">
        <v>256629000</v>
      </c>
      <c r="J954" s="2">
        <v>256708000</v>
      </c>
      <c r="K954" s="2">
        <v>256367000</v>
      </c>
      <c r="L954" s="2">
        <v>256472000</v>
      </c>
      <c r="M954" s="2">
        <v>257048000</v>
      </c>
      <c r="N954" s="2">
        <v>258227000</v>
      </c>
      <c r="O954" s="2">
        <v>259406000</v>
      </c>
      <c r="P954" s="2">
        <v>260638000</v>
      </c>
      <c r="Q954" s="2">
        <v>261790000</v>
      </c>
      <c r="R954" s="2">
        <v>262786000</v>
      </c>
      <c r="S954" s="2">
        <v>263572000</v>
      </c>
      <c r="T954" s="2">
        <v>263834000</v>
      </c>
      <c r="U954" s="2">
        <v>264096000</v>
      </c>
      <c r="V954" s="2">
        <v>263834000</v>
      </c>
      <c r="W954" s="2">
        <v>263310000</v>
      </c>
      <c r="X954" s="2">
        <v>263048000</v>
      </c>
      <c r="Y954" s="2">
        <v>262262000</v>
      </c>
      <c r="Z954" s="2">
        <v>261764000</v>
      </c>
      <c r="AA954" s="2">
        <v>261188000</v>
      </c>
      <c r="AB954" s="2">
        <v>260638000</v>
      </c>
      <c r="AC954" s="2">
        <v>260166000</v>
      </c>
    </row>
    <row r="955" spans="1:29">
      <c r="A955" t="s">
        <v>11717</v>
      </c>
      <c r="B955" t="s">
        <v>19</v>
      </c>
      <c r="C955" s="2">
        <v>676082000</v>
      </c>
      <c r="D955" s="2">
        <v>682859000</v>
      </c>
      <c r="E955" s="2">
        <v>690646000</v>
      </c>
      <c r="F955" s="2">
        <v>697495000</v>
      </c>
      <c r="G955" s="2">
        <v>704273000</v>
      </c>
      <c r="H955" s="2">
        <v>705426000</v>
      </c>
      <c r="I955" s="2">
        <v>706220000</v>
      </c>
      <c r="J955" s="2">
        <v>706436000</v>
      </c>
      <c r="K955" s="2">
        <v>705498000</v>
      </c>
      <c r="L955" s="2">
        <v>705787000</v>
      </c>
      <c r="M955" s="2">
        <v>707373000</v>
      </c>
      <c r="N955" s="2">
        <v>710618000</v>
      </c>
      <c r="O955" s="2">
        <v>713862000</v>
      </c>
      <c r="P955" s="2">
        <v>717251000</v>
      </c>
      <c r="Q955" s="2">
        <v>720423000</v>
      </c>
      <c r="R955" s="2">
        <v>723163000</v>
      </c>
      <c r="S955" s="2">
        <v>725326000</v>
      </c>
      <c r="T955" s="2">
        <v>726047000</v>
      </c>
      <c r="U955" s="2">
        <v>726768000</v>
      </c>
      <c r="V955" s="2">
        <v>726047000</v>
      </c>
      <c r="W955" s="2">
        <v>724605000</v>
      </c>
      <c r="X955" s="2">
        <v>723884000</v>
      </c>
      <c r="Y955" s="2">
        <v>721721000</v>
      </c>
      <c r="Z955" s="2">
        <v>720351000</v>
      </c>
      <c r="AA955" s="2">
        <v>718765000</v>
      </c>
      <c r="AB955" s="2">
        <v>717251000</v>
      </c>
      <c r="AC955" s="2">
        <v>715953000</v>
      </c>
    </row>
    <row r="956" spans="1:29">
      <c r="A956" t="s">
        <v>11718</v>
      </c>
      <c r="B956" t="s">
        <v>19</v>
      </c>
      <c r="C956" s="2">
        <v>12949600000</v>
      </c>
      <c r="D956" s="2">
        <v>13079500000</v>
      </c>
      <c r="E956" s="2">
        <v>13228600000</v>
      </c>
      <c r="F956" s="2">
        <v>13359800000</v>
      </c>
      <c r="G956" s="2">
        <v>13489600000</v>
      </c>
      <c r="H956" s="2">
        <v>13511700000</v>
      </c>
      <c r="I956" s="2">
        <v>13526900000</v>
      </c>
      <c r="J956" s="2">
        <v>13531000000</v>
      </c>
      <c r="K956" s="2">
        <v>13513100000</v>
      </c>
      <c r="L956" s="2">
        <v>13518600000</v>
      </c>
      <c r="M956" s="2">
        <v>13549000000</v>
      </c>
      <c r="N956" s="2">
        <v>13611100000</v>
      </c>
      <c r="O956" s="2">
        <v>13673300000</v>
      </c>
      <c r="P956" s="2">
        <v>13738200000</v>
      </c>
      <c r="Q956" s="2">
        <v>13799000000</v>
      </c>
      <c r="R956" s="2">
        <v>13851400000</v>
      </c>
      <c r="S956" s="2">
        <v>13892900000</v>
      </c>
      <c r="T956" s="2">
        <v>13906700000</v>
      </c>
      <c r="U956" s="2">
        <v>13920500000</v>
      </c>
      <c r="V956" s="2">
        <v>13906700000</v>
      </c>
      <c r="W956" s="2">
        <v>13879000000</v>
      </c>
      <c r="X956" s="2">
        <v>13865200000</v>
      </c>
      <c r="Y956" s="2">
        <v>13823800000</v>
      </c>
      <c r="Z956" s="2">
        <v>13797600000</v>
      </c>
      <c r="AA956" s="2">
        <v>13767200000</v>
      </c>
      <c r="AB956" s="2">
        <v>13738200000</v>
      </c>
      <c r="AC956" s="2">
        <v>13713300000</v>
      </c>
    </row>
    <row r="957" spans="1:29">
      <c r="A957" t="s">
        <v>11719</v>
      </c>
      <c r="B957" t="s">
        <v>19</v>
      </c>
      <c r="C957" s="2">
        <v>4110880000</v>
      </c>
      <c r="D957" s="2">
        <v>4152090000</v>
      </c>
      <c r="E957" s="2">
        <v>4199430000</v>
      </c>
      <c r="F957" s="2">
        <v>4241080000</v>
      </c>
      <c r="G957" s="2">
        <v>4282290000</v>
      </c>
      <c r="H957" s="2">
        <v>4289310000</v>
      </c>
      <c r="I957" s="2">
        <v>4294130000</v>
      </c>
      <c r="J957" s="2">
        <v>4295440000</v>
      </c>
      <c r="K957" s="2">
        <v>4289740000</v>
      </c>
      <c r="L957" s="2">
        <v>4291500000</v>
      </c>
      <c r="M957" s="2">
        <v>4301140000</v>
      </c>
      <c r="N957" s="2">
        <v>4320870000</v>
      </c>
      <c r="O957" s="2">
        <v>4340600000</v>
      </c>
      <c r="P957" s="2">
        <v>4361200000</v>
      </c>
      <c r="Q957" s="2">
        <v>4380490000</v>
      </c>
      <c r="R957" s="2">
        <v>4397150000</v>
      </c>
      <c r="S957" s="2">
        <v>4410300000</v>
      </c>
      <c r="T957" s="2">
        <v>4414690000</v>
      </c>
      <c r="U957" s="2">
        <v>4419070000</v>
      </c>
      <c r="V957" s="2">
        <v>4414690000</v>
      </c>
      <c r="W957" s="2">
        <v>4405920000</v>
      </c>
      <c r="X957" s="2">
        <v>4401540000</v>
      </c>
      <c r="Y957" s="2">
        <v>4388380000</v>
      </c>
      <c r="Z957" s="2">
        <v>4380050000</v>
      </c>
      <c r="AA957" s="2">
        <v>4370410000</v>
      </c>
      <c r="AB957" s="2">
        <v>4361200000</v>
      </c>
      <c r="AC957" s="2">
        <v>4353310000</v>
      </c>
    </row>
    <row r="958" spans="1:29">
      <c r="A958" t="s">
        <v>11720</v>
      </c>
      <c r="B958" t="s">
        <v>19</v>
      </c>
      <c r="C958" s="2">
        <v>72202900</v>
      </c>
      <c r="D958" s="2">
        <v>72926700</v>
      </c>
      <c r="E958" s="2">
        <v>73758300</v>
      </c>
      <c r="F958" s="2">
        <v>74489800</v>
      </c>
      <c r="G958" s="2">
        <v>75213600</v>
      </c>
      <c r="H958" s="2">
        <v>75336800</v>
      </c>
      <c r="I958" s="2">
        <v>75421500</v>
      </c>
      <c r="J958" s="2">
        <v>75444600</v>
      </c>
      <c r="K958" s="2">
        <v>75344500</v>
      </c>
      <c r="L958" s="2">
        <v>75375300</v>
      </c>
      <c r="M958" s="2">
        <v>75544700</v>
      </c>
      <c r="N958" s="2">
        <v>75891200</v>
      </c>
      <c r="O958" s="2">
        <v>76237700</v>
      </c>
      <c r="P958" s="2">
        <v>76599600</v>
      </c>
      <c r="Q958" s="2">
        <v>76938400</v>
      </c>
      <c r="R958" s="2">
        <v>77231000</v>
      </c>
      <c r="S958" s="2">
        <v>77462000</v>
      </c>
      <c r="T958" s="2">
        <v>77539000</v>
      </c>
      <c r="U958" s="2">
        <v>77616000</v>
      </c>
      <c r="V958" s="2">
        <v>77539000</v>
      </c>
      <c r="W958" s="2">
        <v>77385000</v>
      </c>
      <c r="X958" s="2">
        <v>77308000</v>
      </c>
      <c r="Y958" s="2">
        <v>77077000</v>
      </c>
      <c r="Z958" s="2">
        <v>76930700</v>
      </c>
      <c r="AA958" s="2">
        <v>76761300</v>
      </c>
      <c r="AB958" s="2">
        <v>76599600</v>
      </c>
      <c r="AC958" s="2">
        <v>76461000</v>
      </c>
    </row>
    <row r="959" spans="1:29">
      <c r="A959" t="s">
        <v>11721</v>
      </c>
      <c r="B959" t="s">
        <v>19</v>
      </c>
      <c r="C959">
        <v>0</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0</v>
      </c>
      <c r="AA959">
        <v>0</v>
      </c>
      <c r="AB959">
        <v>0</v>
      </c>
      <c r="AC959">
        <v>0</v>
      </c>
    </row>
    <row r="960" spans="1:29">
      <c r="A960" t="s">
        <v>11722</v>
      </c>
      <c r="B960" t="s">
        <v>19</v>
      </c>
      <c r="C960" s="2">
        <v>2422190000000</v>
      </c>
      <c r="D960" s="2">
        <v>2294980000000</v>
      </c>
      <c r="E960" s="2">
        <v>2161110000000</v>
      </c>
      <c r="F960" s="2">
        <v>2025020000000</v>
      </c>
      <c r="G960" s="2">
        <v>1897070000000</v>
      </c>
      <c r="H960" s="2">
        <v>1776520000000</v>
      </c>
      <c r="I960" s="2">
        <v>1672240000000</v>
      </c>
      <c r="J960" s="2">
        <v>1587180000000</v>
      </c>
      <c r="K960" s="2">
        <v>1519880000000</v>
      </c>
      <c r="L960" s="2">
        <v>1467370000000</v>
      </c>
      <c r="M960" s="2">
        <v>1429650000000</v>
      </c>
      <c r="N960" s="2">
        <v>1405240000000</v>
      </c>
      <c r="O960" s="2">
        <v>1379350000000</v>
      </c>
      <c r="P960" s="2">
        <v>1351990000000</v>
      </c>
      <c r="Q960" s="2">
        <v>1323880000000</v>
      </c>
      <c r="R960" s="2">
        <v>1295040000000</v>
      </c>
      <c r="S960" s="2">
        <v>1266200000000</v>
      </c>
      <c r="T960" s="2">
        <v>1236610000000</v>
      </c>
      <c r="U960" s="2">
        <v>1206290000000</v>
      </c>
      <c r="V960" s="2">
        <v>1175960000000</v>
      </c>
      <c r="W960" s="2">
        <v>1144900000000</v>
      </c>
      <c r="X960" s="2">
        <v>1114580000000</v>
      </c>
      <c r="Y960" s="2">
        <v>1085730000000</v>
      </c>
      <c r="Z960" s="2">
        <v>1056890000000</v>
      </c>
      <c r="AA960" s="2">
        <v>1029520000000</v>
      </c>
      <c r="AB960" s="2">
        <v>1003640000000</v>
      </c>
      <c r="AC960" s="2">
        <v>977751000000</v>
      </c>
    </row>
    <row r="961" spans="1:32">
      <c r="A961" t="s">
        <v>11723</v>
      </c>
      <c r="B961" t="s">
        <v>19</v>
      </c>
      <c r="C961" s="2">
        <v>176064000</v>
      </c>
      <c r="D961" s="2">
        <v>166817000</v>
      </c>
      <c r="E961" s="2">
        <v>157087000</v>
      </c>
      <c r="F961" s="2">
        <v>147195000</v>
      </c>
      <c r="G961" s="2">
        <v>137894000</v>
      </c>
      <c r="H961" s="2">
        <v>129132000</v>
      </c>
      <c r="I961" s="2">
        <v>121551000</v>
      </c>
      <c r="J961" s="2">
        <v>115369000</v>
      </c>
      <c r="K961" s="2">
        <v>110477000</v>
      </c>
      <c r="L961" s="2">
        <v>106660000</v>
      </c>
      <c r="M961" s="2">
        <v>103918000</v>
      </c>
      <c r="N961" s="2">
        <v>102144000</v>
      </c>
      <c r="O961" s="2">
        <v>100262000</v>
      </c>
      <c r="P961" s="2">
        <v>98273300</v>
      </c>
      <c r="Q961" s="2">
        <v>96230400</v>
      </c>
      <c r="R961" s="2">
        <v>94133800</v>
      </c>
      <c r="S961" s="2">
        <v>92037100</v>
      </c>
      <c r="T961" s="2">
        <v>89886700</v>
      </c>
      <c r="U961" s="2">
        <v>87682600</v>
      </c>
      <c r="V961" s="2">
        <v>85478400</v>
      </c>
      <c r="W961" s="2">
        <v>83220500</v>
      </c>
      <c r="X961" s="2">
        <v>81016300</v>
      </c>
      <c r="Y961" s="2">
        <v>78919700</v>
      </c>
      <c r="Z961" s="2">
        <v>76823000</v>
      </c>
      <c r="AA961" s="2">
        <v>74833900</v>
      </c>
      <c r="AB961" s="2">
        <v>72952300</v>
      </c>
      <c r="AC961" s="2">
        <v>71070700</v>
      </c>
    </row>
    <row r="962" spans="1:32">
      <c r="A962" t="s">
        <v>11724</v>
      </c>
      <c r="B962" t="s">
        <v>19</v>
      </c>
      <c r="C962" s="2">
        <v>1176740000</v>
      </c>
      <c r="D962" s="2">
        <v>1114940000</v>
      </c>
      <c r="E962" s="2">
        <v>1049900000</v>
      </c>
      <c r="F962" s="2">
        <v>983791000</v>
      </c>
      <c r="G962" s="2">
        <v>921630000</v>
      </c>
      <c r="H962" s="2">
        <v>863063000</v>
      </c>
      <c r="I962" s="2">
        <v>812400000</v>
      </c>
      <c r="J962" s="2">
        <v>771079000</v>
      </c>
      <c r="K962" s="2">
        <v>738382000</v>
      </c>
      <c r="L962" s="2">
        <v>712871000</v>
      </c>
      <c r="M962" s="2">
        <v>694546000</v>
      </c>
      <c r="N962" s="2">
        <v>682689000</v>
      </c>
      <c r="O962" s="2">
        <v>670113000</v>
      </c>
      <c r="P962" s="2">
        <v>656819000</v>
      </c>
      <c r="Q962" s="2">
        <v>643165000</v>
      </c>
      <c r="R962" s="2">
        <v>629152000</v>
      </c>
      <c r="S962" s="2">
        <v>615139000</v>
      </c>
      <c r="T962" s="2">
        <v>600766000</v>
      </c>
      <c r="U962" s="2">
        <v>586035000</v>
      </c>
      <c r="V962" s="2">
        <v>571303000</v>
      </c>
      <c r="W962" s="2">
        <v>556212000</v>
      </c>
      <c r="X962" s="2">
        <v>541480000</v>
      </c>
      <c r="Y962" s="2">
        <v>527467000</v>
      </c>
      <c r="Z962" s="2">
        <v>513454000</v>
      </c>
      <c r="AA962" s="2">
        <v>500160000</v>
      </c>
      <c r="AB962" s="2">
        <v>487584000</v>
      </c>
      <c r="AC962" s="2">
        <v>475008000</v>
      </c>
    </row>
    <row r="963" spans="1:32">
      <c r="A963" t="s">
        <v>11725</v>
      </c>
      <c r="B963" t="s">
        <v>19</v>
      </c>
      <c r="C963" s="2">
        <v>2880460000</v>
      </c>
      <c r="D963" s="2">
        <v>2729180000</v>
      </c>
      <c r="E963" s="2">
        <v>2569990000</v>
      </c>
      <c r="F963" s="2">
        <v>2408150000</v>
      </c>
      <c r="G963" s="2">
        <v>2255990000</v>
      </c>
      <c r="H963" s="2">
        <v>2112630000</v>
      </c>
      <c r="I963" s="2">
        <v>1988620000</v>
      </c>
      <c r="J963" s="2">
        <v>1887470000</v>
      </c>
      <c r="K963" s="2">
        <v>1807430000</v>
      </c>
      <c r="L963" s="2">
        <v>1744990000</v>
      </c>
      <c r="M963" s="2">
        <v>1700130000</v>
      </c>
      <c r="N963" s="2">
        <v>1671110000</v>
      </c>
      <c r="O963" s="2">
        <v>1640320000</v>
      </c>
      <c r="P963" s="2">
        <v>1607780000</v>
      </c>
      <c r="Q963" s="2">
        <v>1574360000</v>
      </c>
      <c r="R963" s="2">
        <v>1540060000</v>
      </c>
      <c r="S963" s="2">
        <v>1505760000</v>
      </c>
      <c r="T963" s="2">
        <v>1470570000</v>
      </c>
      <c r="U963" s="2">
        <v>1434510000</v>
      </c>
      <c r="V963" s="2">
        <v>1398450000</v>
      </c>
      <c r="W963" s="2">
        <v>1361510000</v>
      </c>
      <c r="X963" s="2">
        <v>1325450000</v>
      </c>
      <c r="Y963" s="2">
        <v>1291150000</v>
      </c>
      <c r="Z963" s="2">
        <v>1256850000</v>
      </c>
      <c r="AA963" s="2">
        <v>1224310000</v>
      </c>
      <c r="AB963" s="2">
        <v>1193520000</v>
      </c>
      <c r="AC963" s="2">
        <v>1162740000</v>
      </c>
    </row>
    <row r="964" spans="1:32">
      <c r="A964" t="s">
        <v>11726</v>
      </c>
      <c r="B964" t="s">
        <v>19</v>
      </c>
      <c r="C964" s="2">
        <v>263244000</v>
      </c>
      <c r="D964" s="2">
        <v>249419000</v>
      </c>
      <c r="E964" s="2">
        <v>234870000</v>
      </c>
      <c r="F964" s="2">
        <v>220080000</v>
      </c>
      <c r="G964" s="2">
        <v>206175000</v>
      </c>
      <c r="H964" s="2">
        <v>193073000</v>
      </c>
      <c r="I964" s="2">
        <v>181739000</v>
      </c>
      <c r="J964" s="2">
        <v>172495000</v>
      </c>
      <c r="K964" s="2">
        <v>165181000</v>
      </c>
      <c r="L964" s="2">
        <v>159474000</v>
      </c>
      <c r="M964" s="2">
        <v>155375000</v>
      </c>
      <c r="N964" s="2">
        <v>152722000</v>
      </c>
      <c r="O964" s="2">
        <v>149909000</v>
      </c>
      <c r="P964" s="2">
        <v>146935000</v>
      </c>
      <c r="Q964" s="2">
        <v>143880000</v>
      </c>
      <c r="R964" s="2">
        <v>140745000</v>
      </c>
      <c r="S964" s="2">
        <v>137611000</v>
      </c>
      <c r="T964" s="2">
        <v>134395000</v>
      </c>
      <c r="U964" s="2">
        <v>131100000</v>
      </c>
      <c r="V964" s="2">
        <v>127804000</v>
      </c>
      <c r="W964" s="2">
        <v>124428000</v>
      </c>
      <c r="X964" s="2">
        <v>121133000</v>
      </c>
      <c r="Y964" s="2">
        <v>117998000</v>
      </c>
      <c r="Z964" s="2">
        <v>114863000</v>
      </c>
      <c r="AA964" s="2">
        <v>111889000</v>
      </c>
      <c r="AB964" s="2">
        <v>109076000</v>
      </c>
      <c r="AC964" s="2">
        <v>106262000</v>
      </c>
      <c r="AD964" s="2"/>
      <c r="AE964" s="2"/>
      <c r="AF964" s="2"/>
    </row>
    <row r="965" spans="1:32">
      <c r="A965" t="s">
        <v>11727</v>
      </c>
      <c r="B965" t="s">
        <v>19</v>
      </c>
      <c r="C965" s="2">
        <v>238027000</v>
      </c>
      <c r="D965" s="2">
        <v>225526000</v>
      </c>
      <c r="E965" s="2">
        <v>212371000</v>
      </c>
      <c r="F965" s="2">
        <v>198998000</v>
      </c>
      <c r="G965" s="2">
        <v>186424000</v>
      </c>
      <c r="H965" s="2">
        <v>174577000</v>
      </c>
      <c r="I965" s="2">
        <v>164329000</v>
      </c>
      <c r="J965" s="2">
        <v>155971000</v>
      </c>
      <c r="K965" s="2">
        <v>149357000</v>
      </c>
      <c r="L965" s="2">
        <v>144197000</v>
      </c>
      <c r="M965" s="2">
        <v>140490000</v>
      </c>
      <c r="N965" s="2">
        <v>138092000</v>
      </c>
      <c r="O965" s="2">
        <v>135548000</v>
      </c>
      <c r="P965" s="2">
        <v>132859000</v>
      </c>
      <c r="Q965" s="2">
        <v>130097000</v>
      </c>
      <c r="R965" s="2">
        <v>127263000</v>
      </c>
      <c r="S965" s="2">
        <v>124428000</v>
      </c>
      <c r="T965" s="2">
        <v>121521000</v>
      </c>
      <c r="U965" s="2">
        <v>118541000</v>
      </c>
      <c r="V965" s="2">
        <v>115561000</v>
      </c>
      <c r="W965" s="2">
        <v>112509000</v>
      </c>
      <c r="X965" s="2">
        <v>109529000</v>
      </c>
      <c r="Y965" s="2">
        <v>106694000</v>
      </c>
      <c r="Z965" s="2">
        <v>103860000</v>
      </c>
      <c r="AA965" s="2">
        <v>101171000</v>
      </c>
      <c r="AB965" s="2">
        <v>98626800</v>
      </c>
      <c r="AC965" s="2">
        <v>96083000</v>
      </c>
      <c r="AD965" s="2"/>
      <c r="AE965" s="2"/>
      <c r="AF965" s="2"/>
    </row>
    <row r="966" spans="1:32">
      <c r="A966" t="s">
        <v>11728</v>
      </c>
      <c r="B966" t="s">
        <v>19</v>
      </c>
      <c r="C966" s="2">
        <v>136011000</v>
      </c>
      <c r="D966" s="2">
        <v>128868000</v>
      </c>
      <c r="E966" s="2">
        <v>121351000</v>
      </c>
      <c r="F966" s="2">
        <v>113709000</v>
      </c>
      <c r="G966" s="2">
        <v>106524000</v>
      </c>
      <c r="H966" s="2">
        <v>99755100</v>
      </c>
      <c r="I966" s="2">
        <v>93899300</v>
      </c>
      <c r="J966" s="2">
        <v>89123400</v>
      </c>
      <c r="K966" s="2">
        <v>85344200</v>
      </c>
      <c r="L966" s="2">
        <v>82395500</v>
      </c>
      <c r="M966" s="2">
        <v>80277500</v>
      </c>
      <c r="N966" s="2">
        <v>78907000</v>
      </c>
      <c r="O966" s="2">
        <v>77453400</v>
      </c>
      <c r="P966" s="2">
        <v>75916800</v>
      </c>
      <c r="Q966" s="2">
        <v>74338700</v>
      </c>
      <c r="R966" s="2">
        <v>72719000</v>
      </c>
      <c r="S966" s="2">
        <v>71099400</v>
      </c>
      <c r="T966" s="2">
        <v>69438200</v>
      </c>
      <c r="U966" s="2">
        <v>67735400</v>
      </c>
      <c r="V966" s="2">
        <v>66032700</v>
      </c>
      <c r="W966" s="2">
        <v>64288400</v>
      </c>
      <c r="X966" s="2">
        <v>62585700</v>
      </c>
      <c r="Y966" s="2">
        <v>60966000</v>
      </c>
      <c r="Z966" s="2">
        <v>59346400</v>
      </c>
      <c r="AA966" s="2">
        <v>57809800</v>
      </c>
      <c r="AB966" s="2">
        <v>56356200</v>
      </c>
      <c r="AC966" s="2">
        <v>54902700</v>
      </c>
    </row>
    <row r="967" spans="1:32">
      <c r="A967" t="s">
        <v>11729</v>
      </c>
      <c r="B967" t="s">
        <v>19</v>
      </c>
      <c r="C967" s="2">
        <v>27804800</v>
      </c>
      <c r="D967" s="2">
        <v>26344500</v>
      </c>
      <c r="E967" s="2">
        <v>24807800</v>
      </c>
      <c r="F967" s="2">
        <v>23245600</v>
      </c>
      <c r="G967" s="2">
        <v>21776800</v>
      </c>
      <c r="H967" s="2">
        <v>20393000</v>
      </c>
      <c r="I967" s="2">
        <v>19195900</v>
      </c>
      <c r="J967" s="2">
        <v>18219500</v>
      </c>
      <c r="K967" s="2">
        <v>17447000</v>
      </c>
      <c r="L967" s="2">
        <v>16844200</v>
      </c>
      <c r="M967" s="2">
        <v>16411200</v>
      </c>
      <c r="N967" s="2">
        <v>16131000</v>
      </c>
      <c r="O967" s="2">
        <v>15833800</v>
      </c>
      <c r="P967" s="2">
        <v>15519700</v>
      </c>
      <c r="Q967" s="2">
        <v>15197100</v>
      </c>
      <c r="R967" s="2">
        <v>14866000</v>
      </c>
      <c r="S967" s="2">
        <v>14534900</v>
      </c>
      <c r="T967" s="2">
        <v>14195300</v>
      </c>
      <c r="U967" s="2">
        <v>13847200</v>
      </c>
      <c r="V967" s="2">
        <v>13499100</v>
      </c>
      <c r="W967" s="2">
        <v>13142500</v>
      </c>
      <c r="X967" s="2">
        <v>12794400</v>
      </c>
      <c r="Y967" s="2">
        <v>12463300</v>
      </c>
      <c r="Z967" s="2">
        <v>12132200</v>
      </c>
      <c r="AA967" s="2">
        <v>11818100</v>
      </c>
      <c r="AB967" s="2">
        <v>11520900</v>
      </c>
      <c r="AC967" s="2">
        <v>11223800</v>
      </c>
    </row>
    <row r="968" spans="1:32">
      <c r="A968" t="s">
        <v>11730</v>
      </c>
      <c r="B968" t="s">
        <v>19</v>
      </c>
      <c r="C968" s="2">
        <v>54168500</v>
      </c>
      <c r="D968" s="2">
        <v>51323600</v>
      </c>
      <c r="E968" s="2">
        <v>48329900</v>
      </c>
      <c r="F968" s="2">
        <v>45286500</v>
      </c>
      <c r="G968" s="2">
        <v>42425100</v>
      </c>
      <c r="H968" s="2">
        <v>39729100</v>
      </c>
      <c r="I968" s="2">
        <v>37396900</v>
      </c>
      <c r="J968" s="2">
        <v>35494800</v>
      </c>
      <c r="K968" s="2">
        <v>33989700</v>
      </c>
      <c r="L968" s="2">
        <v>32815400</v>
      </c>
      <c r="M968" s="2">
        <v>31971800</v>
      </c>
      <c r="N968" s="2">
        <v>31426000</v>
      </c>
      <c r="O968" s="2">
        <v>30847100</v>
      </c>
      <c r="P968" s="2">
        <v>30235100</v>
      </c>
      <c r="Q968" s="2">
        <v>29606600</v>
      </c>
      <c r="R968" s="2">
        <v>28961500</v>
      </c>
      <c r="S968" s="2">
        <v>28316500</v>
      </c>
      <c r="T968" s="2">
        <v>27654900</v>
      </c>
      <c r="U968" s="2">
        <v>26976700</v>
      </c>
      <c r="V968" s="2">
        <v>26298600</v>
      </c>
      <c r="W968" s="2">
        <v>25603900</v>
      </c>
      <c r="X968" s="2">
        <v>24925800</v>
      </c>
      <c r="Y968" s="2">
        <v>24280700</v>
      </c>
      <c r="Z968" s="2">
        <v>23635700</v>
      </c>
      <c r="AA968" s="2">
        <v>23023700</v>
      </c>
      <c r="AB968" s="2">
        <v>22444800</v>
      </c>
      <c r="AC968" s="2">
        <v>21865900</v>
      </c>
    </row>
    <row r="969" spans="1:32">
      <c r="A969" t="s">
        <v>11731</v>
      </c>
      <c r="B969" t="s">
        <v>19</v>
      </c>
      <c r="C969" s="2">
        <v>98250000</v>
      </c>
      <c r="D969" s="2">
        <v>93090000</v>
      </c>
      <c r="E969" s="2">
        <v>87660000</v>
      </c>
      <c r="F969" s="2">
        <v>82140000</v>
      </c>
      <c r="G969" s="2">
        <v>76950000</v>
      </c>
      <c r="H969" s="2">
        <v>72060000</v>
      </c>
      <c r="I969" s="2">
        <v>67830000</v>
      </c>
      <c r="J969" s="2">
        <v>64380000</v>
      </c>
      <c r="K969" s="2">
        <v>61650000</v>
      </c>
      <c r="L969" s="2">
        <v>59520000</v>
      </c>
      <c r="M969" s="2">
        <v>57990000</v>
      </c>
      <c r="N969" s="2">
        <v>57000000</v>
      </c>
      <c r="O969" s="2">
        <v>55950000</v>
      </c>
      <c r="P969" s="2">
        <v>54840000</v>
      </c>
      <c r="Q969" s="2">
        <v>53700000</v>
      </c>
      <c r="R969" s="2">
        <v>52530000</v>
      </c>
      <c r="S969" s="2">
        <v>51360000</v>
      </c>
      <c r="T969" s="2">
        <v>50160000</v>
      </c>
      <c r="U969" s="2">
        <v>48930000</v>
      </c>
      <c r="V969" s="2">
        <v>47700000</v>
      </c>
      <c r="W969" s="2">
        <v>46440000</v>
      </c>
      <c r="X969" s="2">
        <v>45210000</v>
      </c>
      <c r="Y969" s="2">
        <v>44040000</v>
      </c>
      <c r="Z969" s="2">
        <v>42870000</v>
      </c>
      <c r="AA969" s="2">
        <v>41760000</v>
      </c>
      <c r="AB969" s="2">
        <v>40710000</v>
      </c>
      <c r="AC969" s="2">
        <v>39660000</v>
      </c>
    </row>
    <row r="970" spans="1:32">
      <c r="A970" t="s">
        <v>11732</v>
      </c>
      <c r="B970" t="s">
        <v>19</v>
      </c>
      <c r="C970" s="2">
        <v>19650000</v>
      </c>
      <c r="D970" s="2">
        <v>18618000</v>
      </c>
      <c r="E970" s="2">
        <v>17532000</v>
      </c>
      <c r="F970" s="2">
        <v>16428000</v>
      </c>
      <c r="G970" s="2">
        <v>15390000</v>
      </c>
      <c r="H970" s="2">
        <v>14412000</v>
      </c>
      <c r="I970" s="2">
        <v>13566000</v>
      </c>
      <c r="J970" s="2">
        <v>12876000</v>
      </c>
      <c r="K970" s="2">
        <v>12330000</v>
      </c>
      <c r="L970" s="2">
        <v>11904000</v>
      </c>
      <c r="M970" s="2">
        <v>11598000</v>
      </c>
      <c r="N970" s="2">
        <v>11400000</v>
      </c>
      <c r="O970" s="2">
        <v>11190000</v>
      </c>
      <c r="P970" s="2">
        <v>10968000</v>
      </c>
      <c r="Q970" s="2">
        <v>10740000</v>
      </c>
      <c r="R970" s="2">
        <v>10506000</v>
      </c>
      <c r="S970" s="2">
        <v>10272000</v>
      </c>
      <c r="T970" s="2">
        <v>10032000</v>
      </c>
      <c r="U970" s="2">
        <v>9786000</v>
      </c>
      <c r="V970" s="2">
        <v>9540000</v>
      </c>
      <c r="W970" s="2">
        <v>9288000</v>
      </c>
      <c r="X970" s="2">
        <v>9042000</v>
      </c>
      <c r="Y970" s="2">
        <v>8808000</v>
      </c>
      <c r="Z970" s="2">
        <v>8574000</v>
      </c>
      <c r="AA970" s="2">
        <v>8352000</v>
      </c>
      <c r="AB970" s="2">
        <v>8142000</v>
      </c>
      <c r="AC970" s="2">
        <v>7932000</v>
      </c>
    </row>
    <row r="971" spans="1:32">
      <c r="A971" t="s">
        <v>11733</v>
      </c>
      <c r="B971" t="s">
        <v>19</v>
      </c>
      <c r="C971">
        <v>0</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0</v>
      </c>
      <c r="AC971">
        <v>0</v>
      </c>
    </row>
    <row r="972" spans="1:32">
      <c r="A972" t="s">
        <v>11734</v>
      </c>
      <c r="B972" t="s">
        <v>19</v>
      </c>
      <c r="C972">
        <v>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row>
    <row r="973" spans="1:32">
      <c r="A973" t="s">
        <v>11735</v>
      </c>
      <c r="B973" t="s">
        <v>19</v>
      </c>
      <c r="C973">
        <v>0</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row>
    <row r="974" spans="1:32">
      <c r="A974" t="s">
        <v>11736</v>
      </c>
      <c r="B974" t="s">
        <v>19</v>
      </c>
      <c r="C974">
        <v>0</v>
      </c>
      <c r="D974">
        <v>0</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row>
    <row r="975" spans="1:32">
      <c r="A975" t="s">
        <v>11737</v>
      </c>
      <c r="B975" t="s">
        <v>19</v>
      </c>
      <c r="C975">
        <v>0</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s="2"/>
      <c r="AE975" s="2"/>
      <c r="AF975" s="2"/>
    </row>
    <row r="976" spans="1:32">
      <c r="A976" t="s">
        <v>11738</v>
      </c>
      <c r="B976" t="s">
        <v>19</v>
      </c>
      <c r="C976">
        <v>0</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row>
    <row r="977" spans="1:32">
      <c r="A977" t="s">
        <v>11739</v>
      </c>
      <c r="B977" t="s">
        <v>19</v>
      </c>
      <c r="C977">
        <v>0</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0</v>
      </c>
      <c r="AA977">
        <v>0</v>
      </c>
      <c r="AB977">
        <v>0</v>
      </c>
      <c r="AC977">
        <v>0</v>
      </c>
    </row>
    <row r="978" spans="1:32">
      <c r="A978" t="s">
        <v>11740</v>
      </c>
      <c r="B978" t="s">
        <v>19</v>
      </c>
      <c r="C978">
        <v>0</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row>
    <row r="979" spans="1:32">
      <c r="A979" t="s">
        <v>11741</v>
      </c>
      <c r="B979" t="s">
        <v>19</v>
      </c>
      <c r="C979">
        <v>0</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s="2"/>
      <c r="AE979" s="2"/>
      <c r="AF979" s="2"/>
    </row>
    <row r="980" spans="1:32">
      <c r="A980" t="s">
        <v>11742</v>
      </c>
      <c r="B980" t="s">
        <v>19</v>
      </c>
      <c r="C980">
        <v>0</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row>
    <row r="981" spans="1:32">
      <c r="A981" t="s">
        <v>11743</v>
      </c>
      <c r="B981" t="s">
        <v>19</v>
      </c>
      <c r="C981">
        <v>0</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row>
    <row r="982" spans="1:32">
      <c r="A982" t="s">
        <v>11744</v>
      </c>
      <c r="B982" t="s">
        <v>19</v>
      </c>
      <c r="C982">
        <v>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row>
    <row r="983" spans="1:32">
      <c r="A983" t="s">
        <v>11745</v>
      </c>
      <c r="B983" t="s">
        <v>19</v>
      </c>
      <c r="C983">
        <v>0</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row>
    <row r="984" spans="1:32">
      <c r="A984" t="s">
        <v>11746</v>
      </c>
      <c r="B984" t="s">
        <v>19</v>
      </c>
      <c r="C984">
        <v>0</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c r="AD984" s="2"/>
      <c r="AE984" s="2"/>
      <c r="AF984" s="2"/>
    </row>
    <row r="985" spans="1:32">
      <c r="A985" t="s">
        <v>11747</v>
      </c>
      <c r="B985" t="s">
        <v>19</v>
      </c>
      <c r="C985">
        <v>0</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s="2"/>
      <c r="AE985" s="2"/>
      <c r="AF985" s="2"/>
    </row>
    <row r="986" spans="1:32">
      <c r="A986" t="s">
        <v>11748</v>
      </c>
      <c r="B986" t="s">
        <v>19</v>
      </c>
      <c r="C986">
        <v>0</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row>
    <row r="987" spans="1:32">
      <c r="A987" t="s">
        <v>11749</v>
      </c>
      <c r="B987" t="s">
        <v>19</v>
      </c>
      <c r="C987">
        <v>0</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row>
    <row r="988" spans="1:32">
      <c r="A988" t="s">
        <v>11750</v>
      </c>
      <c r="B988" t="s">
        <v>19</v>
      </c>
      <c r="C988">
        <v>0</v>
      </c>
      <c r="D988">
        <v>0</v>
      </c>
      <c r="E988">
        <v>0</v>
      </c>
      <c r="F988">
        <v>0</v>
      </c>
      <c r="G988">
        <v>0</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row>
    <row r="989" spans="1:32">
      <c r="A989" t="s">
        <v>11751</v>
      </c>
      <c r="B989" t="s">
        <v>19</v>
      </c>
      <c r="C989">
        <v>0</v>
      </c>
      <c r="D989">
        <v>0</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0</v>
      </c>
    </row>
    <row r="990" spans="1:32">
      <c r="A990" t="s">
        <v>11752</v>
      </c>
      <c r="B990" t="s">
        <v>19</v>
      </c>
      <c r="C990">
        <v>0</v>
      </c>
      <c r="D990">
        <v>0</v>
      </c>
      <c r="E990">
        <v>0</v>
      </c>
      <c r="F990">
        <v>0</v>
      </c>
      <c r="G990">
        <v>0</v>
      </c>
      <c r="H990">
        <v>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row>
    <row r="991" spans="1:32">
      <c r="A991" t="s">
        <v>11753</v>
      </c>
      <c r="B991" t="s">
        <v>19</v>
      </c>
      <c r="C991">
        <v>0</v>
      </c>
      <c r="D991">
        <v>0</v>
      </c>
      <c r="E991">
        <v>0</v>
      </c>
      <c r="F991">
        <v>0</v>
      </c>
      <c r="G991">
        <v>0</v>
      </c>
      <c r="H991">
        <v>0</v>
      </c>
      <c r="I991">
        <v>0</v>
      </c>
      <c r="J991">
        <v>0</v>
      </c>
      <c r="K991">
        <v>0</v>
      </c>
      <c r="L991">
        <v>0</v>
      </c>
      <c r="M991">
        <v>0</v>
      </c>
      <c r="N991">
        <v>0</v>
      </c>
      <c r="O991">
        <v>0</v>
      </c>
      <c r="P991">
        <v>0</v>
      </c>
      <c r="Q991">
        <v>0</v>
      </c>
      <c r="R991">
        <v>0</v>
      </c>
      <c r="S991">
        <v>0</v>
      </c>
      <c r="T991">
        <v>0</v>
      </c>
      <c r="U991">
        <v>0</v>
      </c>
      <c r="V991">
        <v>0</v>
      </c>
      <c r="W991">
        <v>0</v>
      </c>
      <c r="X991">
        <v>0</v>
      </c>
      <c r="Y991">
        <v>0</v>
      </c>
      <c r="Z991">
        <v>0</v>
      </c>
      <c r="AA991">
        <v>0</v>
      </c>
      <c r="AB991">
        <v>0</v>
      </c>
      <c r="AC991">
        <v>0</v>
      </c>
    </row>
    <row r="992" spans="1:32">
      <c r="A992" t="s">
        <v>11754</v>
      </c>
      <c r="B992" t="s">
        <v>19</v>
      </c>
      <c r="C992">
        <v>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0</v>
      </c>
      <c r="Z992">
        <v>0</v>
      </c>
      <c r="AA992">
        <v>0</v>
      </c>
      <c r="AB992">
        <v>0</v>
      </c>
      <c r="AC992">
        <v>0</v>
      </c>
    </row>
    <row r="993" spans="1:32">
      <c r="A993" t="s">
        <v>11755</v>
      </c>
      <c r="B993" t="s">
        <v>19</v>
      </c>
      <c r="C993">
        <v>0</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row>
    <row r="994" spans="1:32">
      <c r="A994" t="s">
        <v>11756</v>
      </c>
      <c r="B994" t="s">
        <v>19</v>
      </c>
      <c r="C994">
        <v>0</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0</v>
      </c>
    </row>
    <row r="995" spans="1:32">
      <c r="A995" t="s">
        <v>11757</v>
      </c>
      <c r="B995" t="s">
        <v>19</v>
      </c>
      <c r="C995">
        <v>0</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s="2"/>
      <c r="AE995" s="2"/>
      <c r="AF995" s="2"/>
    </row>
    <row r="996" spans="1:32">
      <c r="A996" t="s">
        <v>11758</v>
      </c>
      <c r="B996" t="s">
        <v>19</v>
      </c>
      <c r="C996">
        <v>0</v>
      </c>
      <c r="D996">
        <v>0</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0</v>
      </c>
      <c r="AC996">
        <v>0</v>
      </c>
    </row>
    <row r="997" spans="1:32">
      <c r="A997" t="s">
        <v>11759</v>
      </c>
      <c r="B997" t="s">
        <v>19</v>
      </c>
      <c r="C997">
        <v>0</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0</v>
      </c>
    </row>
    <row r="998" spans="1:32">
      <c r="A998" t="s">
        <v>11760</v>
      </c>
      <c r="B998" t="s">
        <v>19</v>
      </c>
      <c r="C998">
        <v>0</v>
      </c>
      <c r="D998">
        <v>0</v>
      </c>
      <c r="E998">
        <v>0</v>
      </c>
      <c r="F998">
        <v>0</v>
      </c>
      <c r="G998">
        <v>0</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row>
    <row r="999" spans="1:32">
      <c r="A999" t="s">
        <v>11761</v>
      </c>
      <c r="B999" t="s">
        <v>19</v>
      </c>
      <c r="C999">
        <v>0</v>
      </c>
      <c r="D999">
        <v>0</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s="2"/>
      <c r="AE999" s="2"/>
      <c r="AF999" s="2"/>
    </row>
    <row r="1000" spans="1:32">
      <c r="A1000" t="s">
        <v>11762</v>
      </c>
      <c r="B1000" t="s">
        <v>19</v>
      </c>
      <c r="C1000">
        <v>0</v>
      </c>
      <c r="D1000">
        <v>0</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row>
    <row r="1001" spans="1:32">
      <c r="A1001" t="s">
        <v>11763</v>
      </c>
      <c r="B1001" t="s">
        <v>19</v>
      </c>
      <c r="C1001">
        <v>0</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0</v>
      </c>
      <c r="AA1001">
        <v>0</v>
      </c>
      <c r="AB1001">
        <v>0</v>
      </c>
      <c r="AC1001">
        <v>0</v>
      </c>
    </row>
    <row r="1002" spans="1:32">
      <c r="A1002" t="s">
        <v>11764</v>
      </c>
      <c r="B1002" t="s">
        <v>19</v>
      </c>
      <c r="C1002">
        <v>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row>
    <row r="1003" spans="1:32">
      <c r="A1003" t="s">
        <v>11765</v>
      </c>
      <c r="B1003" t="s">
        <v>19</v>
      </c>
      <c r="C1003">
        <v>0</v>
      </c>
      <c r="D1003">
        <v>0</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row>
    <row r="1004" spans="1:32">
      <c r="A1004" t="s">
        <v>11766</v>
      </c>
      <c r="B1004" t="s">
        <v>19</v>
      </c>
      <c r="C1004">
        <v>0</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s="2"/>
      <c r="AE1004" s="2"/>
      <c r="AF1004" s="2"/>
    </row>
    <row r="1005" spans="1:32">
      <c r="A1005" t="s">
        <v>11767</v>
      </c>
      <c r="B1005" t="s">
        <v>19</v>
      </c>
      <c r="C1005">
        <v>0</v>
      </c>
      <c r="D1005">
        <v>0</v>
      </c>
      <c r="E1005">
        <v>0</v>
      </c>
      <c r="F1005">
        <v>0</v>
      </c>
      <c r="G1005">
        <v>0</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s="2"/>
      <c r="AE1005" s="2"/>
      <c r="AF1005" s="2"/>
    </row>
    <row r="1006" spans="1:32">
      <c r="A1006" t="s">
        <v>11768</v>
      </c>
      <c r="B1006" t="s">
        <v>19</v>
      </c>
      <c r="C1006">
        <v>0</v>
      </c>
      <c r="D1006">
        <v>0</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row>
    <row r="1007" spans="1:32">
      <c r="A1007" t="s">
        <v>11769</v>
      </c>
      <c r="B1007" t="s">
        <v>19</v>
      </c>
      <c r="C1007">
        <v>0</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row>
    <row r="1008" spans="1:32">
      <c r="A1008" t="s">
        <v>11770</v>
      </c>
      <c r="B1008" t="s">
        <v>19</v>
      </c>
      <c r="C1008">
        <v>0</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0</v>
      </c>
    </row>
    <row r="1009" spans="1:32">
      <c r="A1009" t="s">
        <v>11771</v>
      </c>
      <c r="B1009" t="s">
        <v>19</v>
      </c>
      <c r="C1009">
        <v>0</v>
      </c>
      <c r="D1009">
        <v>0</v>
      </c>
      <c r="E1009">
        <v>0</v>
      </c>
      <c r="F1009">
        <v>0</v>
      </c>
      <c r="G1009">
        <v>0</v>
      </c>
      <c r="H1009">
        <v>0</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0</v>
      </c>
    </row>
    <row r="1010" spans="1:32">
      <c r="A1010" t="s">
        <v>11772</v>
      </c>
      <c r="B1010" t="s">
        <v>19</v>
      </c>
      <c r="C1010">
        <v>0</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row>
    <row r="1011" spans="1:32">
      <c r="A1011" t="s">
        <v>11773</v>
      </c>
      <c r="B1011" t="s">
        <v>19</v>
      </c>
      <c r="C1011">
        <v>0</v>
      </c>
      <c r="D1011">
        <v>0</v>
      </c>
      <c r="E1011">
        <v>0</v>
      </c>
      <c r="F1011">
        <v>0</v>
      </c>
      <c r="G1011">
        <v>0</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row>
    <row r="1012" spans="1:32">
      <c r="A1012" t="s">
        <v>11774</v>
      </c>
      <c r="B1012" t="s">
        <v>19</v>
      </c>
      <c r="C1012">
        <v>0</v>
      </c>
      <c r="D1012">
        <v>0</v>
      </c>
      <c r="E1012">
        <v>0</v>
      </c>
      <c r="F1012">
        <v>0</v>
      </c>
      <c r="G1012">
        <v>0</v>
      </c>
      <c r="H1012">
        <v>0</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row>
    <row r="1013" spans="1:32">
      <c r="A1013" t="s">
        <v>11775</v>
      </c>
      <c r="B1013" t="s">
        <v>19</v>
      </c>
      <c r="C1013">
        <v>0</v>
      </c>
      <c r="D1013">
        <v>0</v>
      </c>
      <c r="E1013">
        <v>0</v>
      </c>
      <c r="F1013">
        <v>0</v>
      </c>
      <c r="G1013">
        <v>0</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row>
    <row r="1014" spans="1:32">
      <c r="A1014" t="s">
        <v>11776</v>
      </c>
      <c r="B1014" t="s">
        <v>19</v>
      </c>
      <c r="C1014">
        <v>0</v>
      </c>
      <c r="D1014">
        <v>0</v>
      </c>
      <c r="E1014">
        <v>0</v>
      </c>
      <c r="F1014">
        <v>0</v>
      </c>
      <c r="G1014">
        <v>0</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row>
    <row r="1015" spans="1:32">
      <c r="A1015" t="s">
        <v>11777</v>
      </c>
      <c r="B1015" t="s">
        <v>19</v>
      </c>
      <c r="C1015">
        <v>0</v>
      </c>
      <c r="D1015">
        <v>0</v>
      </c>
      <c r="E1015">
        <v>0</v>
      </c>
      <c r="F1015">
        <v>0</v>
      </c>
      <c r="G1015">
        <v>0</v>
      </c>
      <c r="H1015">
        <v>0</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s="2"/>
      <c r="AE1015" s="2"/>
      <c r="AF1015" s="2"/>
    </row>
    <row r="1016" spans="1:32">
      <c r="A1016" t="s">
        <v>11778</v>
      </c>
      <c r="B1016" t="s">
        <v>19</v>
      </c>
      <c r="C1016">
        <v>0</v>
      </c>
      <c r="D1016">
        <v>0</v>
      </c>
      <c r="E1016">
        <v>0</v>
      </c>
      <c r="F1016">
        <v>0</v>
      </c>
      <c r="G1016">
        <v>0</v>
      </c>
      <c r="H1016">
        <v>0</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row>
    <row r="1017" spans="1:32">
      <c r="A1017" t="s">
        <v>11779</v>
      </c>
      <c r="B1017" t="s">
        <v>19</v>
      </c>
      <c r="C1017">
        <v>0</v>
      </c>
      <c r="D1017">
        <v>0</v>
      </c>
      <c r="E1017">
        <v>0</v>
      </c>
      <c r="F1017">
        <v>0</v>
      </c>
      <c r="G1017">
        <v>0</v>
      </c>
      <c r="H1017">
        <v>0</v>
      </c>
      <c r="I1017">
        <v>0</v>
      </c>
      <c r="J1017">
        <v>0</v>
      </c>
      <c r="K1017">
        <v>0</v>
      </c>
      <c r="L1017">
        <v>0</v>
      </c>
      <c r="M1017">
        <v>0</v>
      </c>
      <c r="N1017">
        <v>0</v>
      </c>
      <c r="O1017">
        <v>0</v>
      </c>
      <c r="P1017">
        <v>0</v>
      </c>
      <c r="Q1017">
        <v>0</v>
      </c>
      <c r="R1017">
        <v>0</v>
      </c>
      <c r="S1017">
        <v>0</v>
      </c>
      <c r="T1017">
        <v>0</v>
      </c>
      <c r="U1017">
        <v>0</v>
      </c>
      <c r="V1017">
        <v>0</v>
      </c>
      <c r="W1017">
        <v>0</v>
      </c>
      <c r="X1017">
        <v>0</v>
      </c>
      <c r="Y1017">
        <v>0</v>
      </c>
      <c r="Z1017">
        <v>0</v>
      </c>
      <c r="AA1017">
        <v>0</v>
      </c>
      <c r="AB1017">
        <v>0</v>
      </c>
      <c r="AC1017">
        <v>0</v>
      </c>
    </row>
    <row r="1018" spans="1:32">
      <c r="A1018" t="s">
        <v>11780</v>
      </c>
      <c r="B1018" t="s">
        <v>19</v>
      </c>
      <c r="C1018">
        <v>0</v>
      </c>
      <c r="D1018">
        <v>0</v>
      </c>
      <c r="E1018">
        <v>0</v>
      </c>
      <c r="F1018">
        <v>0</v>
      </c>
      <c r="G1018">
        <v>0</v>
      </c>
      <c r="H1018">
        <v>0</v>
      </c>
      <c r="I1018">
        <v>0</v>
      </c>
      <c r="J1018">
        <v>0</v>
      </c>
      <c r="K1018">
        <v>0</v>
      </c>
      <c r="L1018">
        <v>0</v>
      </c>
      <c r="M1018">
        <v>0</v>
      </c>
      <c r="N1018">
        <v>0</v>
      </c>
      <c r="O1018">
        <v>0</v>
      </c>
      <c r="P1018">
        <v>0</v>
      </c>
      <c r="Q1018">
        <v>0</v>
      </c>
      <c r="R1018">
        <v>0</v>
      </c>
      <c r="S1018">
        <v>0</v>
      </c>
      <c r="T1018">
        <v>0</v>
      </c>
      <c r="U1018">
        <v>0</v>
      </c>
      <c r="V1018">
        <v>0</v>
      </c>
      <c r="W1018">
        <v>0</v>
      </c>
      <c r="X1018">
        <v>0</v>
      </c>
      <c r="Y1018">
        <v>0</v>
      </c>
      <c r="Z1018">
        <v>0</v>
      </c>
      <c r="AA1018">
        <v>0</v>
      </c>
      <c r="AB1018">
        <v>0</v>
      </c>
      <c r="AC1018">
        <v>0</v>
      </c>
    </row>
    <row r="1019" spans="1:32">
      <c r="A1019" t="s">
        <v>11781</v>
      </c>
      <c r="B1019" t="s">
        <v>19</v>
      </c>
      <c r="C1019">
        <v>0</v>
      </c>
      <c r="D1019">
        <v>0</v>
      </c>
      <c r="E1019">
        <v>0</v>
      </c>
      <c r="F1019">
        <v>0</v>
      </c>
      <c r="G1019">
        <v>0</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s="2"/>
      <c r="AE1019" s="2"/>
      <c r="AF1019" s="2"/>
    </row>
    <row r="1020" spans="1:32">
      <c r="A1020" t="s">
        <v>11782</v>
      </c>
      <c r="B1020" t="s">
        <v>19</v>
      </c>
      <c r="C1020" s="2">
        <v>3350800000000</v>
      </c>
      <c r="D1020" s="2">
        <v>3245090000000</v>
      </c>
      <c r="E1020" s="2">
        <v>3144910000000</v>
      </c>
      <c r="F1020" s="2">
        <v>3045960000000</v>
      </c>
      <c r="G1020" s="2">
        <v>2955000000000</v>
      </c>
      <c r="H1020" s="2">
        <v>2856660000000</v>
      </c>
      <c r="I1020" s="2">
        <v>2765700000000</v>
      </c>
      <c r="J1020" s="2">
        <v>2684570000000</v>
      </c>
      <c r="K1020" s="2">
        <v>2612660000000</v>
      </c>
      <c r="L1020" s="2">
        <v>2553050000000</v>
      </c>
      <c r="M1020" s="2">
        <v>2504500000000</v>
      </c>
      <c r="N1020" s="2">
        <v>2468850000000</v>
      </c>
      <c r="O1020" s="2">
        <v>2431970000000</v>
      </c>
      <c r="P1020" s="2">
        <v>2395100000000</v>
      </c>
      <c r="Q1020" s="2">
        <v>2358220000000</v>
      </c>
      <c r="R1020" s="2">
        <v>2321960000000</v>
      </c>
      <c r="S1020" s="2">
        <v>2286310000000</v>
      </c>
      <c r="T1020" s="2">
        <v>2251280000000</v>
      </c>
      <c r="U1020" s="2">
        <v>2215630000000</v>
      </c>
      <c r="V1020" s="2">
        <v>2179370000000</v>
      </c>
      <c r="W1020" s="2">
        <v>2142500000000</v>
      </c>
      <c r="X1020" s="2">
        <v>2105620000000</v>
      </c>
      <c r="Y1020" s="2">
        <v>2069970000000</v>
      </c>
      <c r="Z1020" s="2">
        <v>2034940000000</v>
      </c>
      <c r="AA1020" s="2">
        <v>2001750000000</v>
      </c>
      <c r="AB1020" s="2">
        <v>1969180000000</v>
      </c>
      <c r="AC1020" s="2">
        <v>1937220000000</v>
      </c>
    </row>
    <row r="1021" spans="1:32">
      <c r="A1021" t="s">
        <v>11783</v>
      </c>
      <c r="B1021" t="s">
        <v>19</v>
      </c>
      <c r="C1021" s="2">
        <v>1318180000</v>
      </c>
      <c r="D1021" s="2">
        <v>1276600000</v>
      </c>
      <c r="E1021" s="2">
        <v>1237190000</v>
      </c>
      <c r="F1021" s="2">
        <v>1198260000</v>
      </c>
      <c r="G1021" s="2">
        <v>1162480000</v>
      </c>
      <c r="H1021" s="2">
        <v>1123790000</v>
      </c>
      <c r="I1021" s="2">
        <v>1088010000</v>
      </c>
      <c r="J1021" s="2">
        <v>1056100000</v>
      </c>
      <c r="K1021" s="2">
        <v>1027810000</v>
      </c>
      <c r="L1021" s="2">
        <v>1004350000</v>
      </c>
      <c r="M1021" s="2">
        <v>985254000</v>
      </c>
      <c r="N1021" s="2">
        <v>971230000</v>
      </c>
      <c r="O1021" s="2">
        <v>956723000</v>
      </c>
      <c r="P1021" s="2">
        <v>942217000</v>
      </c>
      <c r="Q1021" s="2">
        <v>927710000</v>
      </c>
      <c r="R1021" s="2">
        <v>913445000</v>
      </c>
      <c r="S1021" s="2">
        <v>899422000</v>
      </c>
      <c r="T1021" s="2">
        <v>885640000</v>
      </c>
      <c r="U1021" s="2">
        <v>871617000</v>
      </c>
      <c r="V1021" s="2">
        <v>857352000</v>
      </c>
      <c r="W1021" s="2">
        <v>842845000</v>
      </c>
      <c r="X1021" s="2">
        <v>828338000</v>
      </c>
      <c r="Y1021" s="2">
        <v>814315000</v>
      </c>
      <c r="Z1021" s="2">
        <v>800534000</v>
      </c>
      <c r="AA1021" s="2">
        <v>787477000</v>
      </c>
      <c r="AB1021" s="2">
        <v>774663000</v>
      </c>
      <c r="AC1021" s="2">
        <v>762091000</v>
      </c>
    </row>
    <row r="1022" spans="1:32">
      <c r="A1022" t="s">
        <v>11784</v>
      </c>
      <c r="B1022" t="s">
        <v>19</v>
      </c>
      <c r="C1022" s="2">
        <v>1163130000</v>
      </c>
      <c r="D1022" s="2">
        <v>1126440000</v>
      </c>
      <c r="E1022" s="2">
        <v>1091660000</v>
      </c>
      <c r="F1022" s="2">
        <v>1057310000</v>
      </c>
      <c r="G1022" s="2">
        <v>1025740000</v>
      </c>
      <c r="H1022" s="2">
        <v>991604000</v>
      </c>
      <c r="I1022" s="2">
        <v>960030000</v>
      </c>
      <c r="J1022" s="2">
        <v>931869000</v>
      </c>
      <c r="K1022" s="2">
        <v>906908000</v>
      </c>
      <c r="L1022" s="2">
        <v>886214000</v>
      </c>
      <c r="M1022" s="2">
        <v>869360000</v>
      </c>
      <c r="N1022" s="2">
        <v>856987000</v>
      </c>
      <c r="O1022" s="2">
        <v>844186000</v>
      </c>
      <c r="P1022" s="2">
        <v>831386000</v>
      </c>
      <c r="Q1022" s="2">
        <v>818586000</v>
      </c>
      <c r="R1022" s="2">
        <v>805999000</v>
      </c>
      <c r="S1022" s="2">
        <v>793625000</v>
      </c>
      <c r="T1022" s="2">
        <v>781464000</v>
      </c>
      <c r="U1022" s="2">
        <v>769091000</v>
      </c>
      <c r="V1022" s="2">
        <v>756504000</v>
      </c>
      <c r="W1022" s="2">
        <v>743703000</v>
      </c>
      <c r="X1022" s="2">
        <v>730903000</v>
      </c>
      <c r="Y1022" s="2">
        <v>718529000</v>
      </c>
      <c r="Z1022" s="2">
        <v>706369000</v>
      </c>
      <c r="AA1022" s="2">
        <v>694848000</v>
      </c>
      <c r="AB1022" s="2">
        <v>683541000</v>
      </c>
      <c r="AC1022" s="2">
        <v>672448000</v>
      </c>
    </row>
    <row r="1023" spans="1:32">
      <c r="A1023" t="s">
        <v>11785</v>
      </c>
      <c r="B1023" t="s">
        <v>19</v>
      </c>
      <c r="C1023" s="2">
        <v>2748350000</v>
      </c>
      <c r="D1023" s="2">
        <v>2661650000</v>
      </c>
      <c r="E1023" s="2">
        <v>2579480000</v>
      </c>
      <c r="F1023" s="2">
        <v>2498320000</v>
      </c>
      <c r="G1023" s="2">
        <v>2423710000</v>
      </c>
      <c r="H1023" s="2">
        <v>2343060000</v>
      </c>
      <c r="I1023" s="2">
        <v>2268450000</v>
      </c>
      <c r="J1023" s="2">
        <v>2201910000</v>
      </c>
      <c r="K1023" s="2">
        <v>2142930000</v>
      </c>
      <c r="L1023" s="2">
        <v>2094030000</v>
      </c>
      <c r="M1023" s="2">
        <v>2054210000</v>
      </c>
      <c r="N1023" s="2">
        <v>2024970000</v>
      </c>
      <c r="O1023" s="2">
        <v>1994720000</v>
      </c>
      <c r="P1023" s="2">
        <v>1964480000</v>
      </c>
      <c r="Q1023" s="2">
        <v>1934230000</v>
      </c>
      <c r="R1023" s="2">
        <v>1904490000</v>
      </c>
      <c r="S1023" s="2">
        <v>1875250000</v>
      </c>
      <c r="T1023" s="2">
        <v>1846520000</v>
      </c>
      <c r="U1023" s="2">
        <v>1817280000</v>
      </c>
      <c r="V1023" s="2">
        <v>1787540000</v>
      </c>
      <c r="W1023" s="2">
        <v>1757290000</v>
      </c>
      <c r="X1023" s="2">
        <v>1727050000</v>
      </c>
      <c r="Y1023" s="2">
        <v>1697810000</v>
      </c>
      <c r="Z1023" s="2">
        <v>1669080000</v>
      </c>
      <c r="AA1023" s="2">
        <v>1641850000</v>
      </c>
      <c r="AB1023" s="2">
        <v>1615140000</v>
      </c>
      <c r="AC1023" s="2">
        <v>1588920000</v>
      </c>
    </row>
    <row r="1024" spans="1:32">
      <c r="A1024" t="s">
        <v>11786</v>
      </c>
      <c r="B1024" t="s">
        <v>19</v>
      </c>
      <c r="C1024" s="2">
        <v>37346200</v>
      </c>
      <c r="D1024" s="2">
        <v>36168000</v>
      </c>
      <c r="E1024" s="2">
        <v>35051400</v>
      </c>
      <c r="F1024" s="2">
        <v>33948600</v>
      </c>
      <c r="G1024" s="2">
        <v>32934800</v>
      </c>
      <c r="H1024" s="2">
        <v>31838800</v>
      </c>
      <c r="I1024" s="2">
        <v>30825000</v>
      </c>
      <c r="J1024" s="2">
        <v>29920800</v>
      </c>
      <c r="K1024" s="2">
        <v>29119400</v>
      </c>
      <c r="L1024" s="2">
        <v>28454900</v>
      </c>
      <c r="M1024" s="2">
        <v>27913800</v>
      </c>
      <c r="N1024" s="2">
        <v>27516400</v>
      </c>
      <c r="O1024" s="2">
        <v>27105400</v>
      </c>
      <c r="P1024" s="2">
        <v>26694400</v>
      </c>
      <c r="Q1024" s="2">
        <v>26283400</v>
      </c>
      <c r="R1024" s="2">
        <v>25879300</v>
      </c>
      <c r="S1024" s="2">
        <v>25482000</v>
      </c>
      <c r="T1024" s="2">
        <v>25091600</v>
      </c>
      <c r="U1024" s="2">
        <v>24694200</v>
      </c>
      <c r="V1024" s="2">
        <v>24290100</v>
      </c>
      <c r="W1024" s="2">
        <v>23879100</v>
      </c>
      <c r="X1024" s="2">
        <v>23468100</v>
      </c>
      <c r="Y1024" s="2">
        <v>23070800</v>
      </c>
      <c r="Z1024" s="2">
        <v>22680400</v>
      </c>
      <c r="AA1024" s="2">
        <v>22310400</v>
      </c>
      <c r="AB1024" s="2">
        <v>21947400</v>
      </c>
      <c r="AC1024" s="2">
        <v>21591200</v>
      </c>
      <c r="AD1024" s="2"/>
      <c r="AE1024" s="2"/>
      <c r="AF1024" s="2"/>
    </row>
    <row r="1025" spans="1:32">
      <c r="A1025" t="s">
        <v>11787</v>
      </c>
      <c r="B1025" t="s">
        <v>19</v>
      </c>
      <c r="C1025" s="2">
        <v>35710600</v>
      </c>
      <c r="D1025" s="2">
        <v>34584000</v>
      </c>
      <c r="E1025" s="2">
        <v>33516400</v>
      </c>
      <c r="F1025" s="2">
        <v>32461800</v>
      </c>
      <c r="G1025" s="2">
        <v>31492400</v>
      </c>
      <c r="H1025" s="2">
        <v>30444400</v>
      </c>
      <c r="I1025" s="2">
        <v>29475000</v>
      </c>
      <c r="J1025" s="2">
        <v>28610400</v>
      </c>
      <c r="K1025" s="2">
        <v>27844000</v>
      </c>
      <c r="L1025" s="2">
        <v>27208700</v>
      </c>
      <c r="M1025" s="2">
        <v>26691200</v>
      </c>
      <c r="N1025" s="2">
        <v>26311400</v>
      </c>
      <c r="O1025" s="2">
        <v>25918400</v>
      </c>
      <c r="P1025" s="2">
        <v>25525400</v>
      </c>
      <c r="Q1025" s="2">
        <v>25132400</v>
      </c>
      <c r="R1025" s="2">
        <v>24745900</v>
      </c>
      <c r="S1025" s="2">
        <v>24366000</v>
      </c>
      <c r="T1025" s="2">
        <v>23992600</v>
      </c>
      <c r="U1025" s="2">
        <v>23612800</v>
      </c>
      <c r="V1025" s="2">
        <v>23226300</v>
      </c>
      <c r="W1025" s="2">
        <v>22833300</v>
      </c>
      <c r="X1025" s="2">
        <v>22440300</v>
      </c>
      <c r="Y1025" s="2">
        <v>22060400</v>
      </c>
      <c r="Z1025" s="2">
        <v>21687000</v>
      </c>
      <c r="AA1025" s="2">
        <v>21333400</v>
      </c>
      <c r="AB1025" s="2">
        <v>20986200</v>
      </c>
      <c r="AC1025" s="2">
        <v>20645600</v>
      </c>
      <c r="AD1025" s="2"/>
      <c r="AE1025" s="2"/>
      <c r="AF1025" s="2"/>
    </row>
    <row r="1026" spans="1:32">
      <c r="A1026" t="s">
        <v>11788</v>
      </c>
      <c r="B1026" t="s">
        <v>19</v>
      </c>
      <c r="C1026" s="2">
        <v>55228800</v>
      </c>
      <c r="D1026" s="2">
        <v>53486400</v>
      </c>
      <c r="E1026" s="2">
        <v>51835200</v>
      </c>
      <c r="F1026" s="2">
        <v>50204300</v>
      </c>
      <c r="G1026" s="2">
        <v>48705000</v>
      </c>
      <c r="H1026" s="2">
        <v>47084200</v>
      </c>
      <c r="I1026" s="2">
        <v>45585000</v>
      </c>
      <c r="J1026" s="2">
        <v>44247800</v>
      </c>
      <c r="K1026" s="2">
        <v>43062600</v>
      </c>
      <c r="L1026" s="2">
        <v>42080000</v>
      </c>
      <c r="M1026" s="2">
        <v>41279800</v>
      </c>
      <c r="N1026" s="2">
        <v>40692200</v>
      </c>
      <c r="O1026" s="2">
        <v>40084400</v>
      </c>
      <c r="P1026" s="2">
        <v>39476600</v>
      </c>
      <c r="Q1026" s="2">
        <v>38868800</v>
      </c>
      <c r="R1026" s="2">
        <v>38271100</v>
      </c>
      <c r="S1026" s="2">
        <v>37683600</v>
      </c>
      <c r="T1026" s="2">
        <v>37106200</v>
      </c>
      <c r="U1026" s="2">
        <v>36518600</v>
      </c>
      <c r="V1026" s="2">
        <v>35921000</v>
      </c>
      <c r="W1026" s="2">
        <v>35313200</v>
      </c>
      <c r="X1026" s="2">
        <v>34705400</v>
      </c>
      <c r="Y1026" s="2">
        <v>34117800</v>
      </c>
      <c r="Z1026" s="2">
        <v>33540400</v>
      </c>
      <c r="AA1026" s="2">
        <v>32993400</v>
      </c>
      <c r="AB1026" s="2">
        <v>32456500</v>
      </c>
      <c r="AC1026" s="2">
        <v>31929800</v>
      </c>
    </row>
    <row r="1027" spans="1:32">
      <c r="A1027" t="s">
        <v>11789</v>
      </c>
      <c r="B1027" t="s">
        <v>19</v>
      </c>
      <c r="C1027" s="2">
        <v>1908200</v>
      </c>
      <c r="D1027" s="2">
        <v>1848000</v>
      </c>
      <c r="E1027" s="2">
        <v>1790950</v>
      </c>
      <c r="F1027" s="2">
        <v>1734600</v>
      </c>
      <c r="G1027" s="2">
        <v>1682800</v>
      </c>
      <c r="H1027" s="2">
        <v>1626800</v>
      </c>
      <c r="I1027" s="2">
        <v>1575000</v>
      </c>
      <c r="J1027" s="2">
        <v>1528800</v>
      </c>
      <c r="K1027" s="2">
        <v>1487850</v>
      </c>
      <c r="L1027" s="2">
        <v>1453900</v>
      </c>
      <c r="M1027" s="2">
        <v>1426250</v>
      </c>
      <c r="N1027" s="2">
        <v>1405950</v>
      </c>
      <c r="O1027" s="2">
        <v>1384950</v>
      </c>
      <c r="P1027" s="2">
        <v>1363950</v>
      </c>
      <c r="Q1027" s="2">
        <v>1342950</v>
      </c>
      <c r="R1027" s="2">
        <v>1322300</v>
      </c>
      <c r="S1027" s="2">
        <v>1302000</v>
      </c>
      <c r="T1027" s="2">
        <v>1282050</v>
      </c>
      <c r="U1027" s="2">
        <v>1261750</v>
      </c>
      <c r="V1027" s="2">
        <v>1241100</v>
      </c>
      <c r="W1027" s="2">
        <v>1220100</v>
      </c>
      <c r="X1027" s="2">
        <v>1199100</v>
      </c>
      <c r="Y1027" s="2">
        <v>1178800</v>
      </c>
      <c r="Z1027" s="2">
        <v>1158850</v>
      </c>
      <c r="AA1027" s="2">
        <v>1139950</v>
      </c>
      <c r="AB1027" s="2">
        <v>1121400</v>
      </c>
      <c r="AC1027" s="2">
        <v>1103200</v>
      </c>
    </row>
    <row r="1028" spans="1:32">
      <c r="A1028" t="s">
        <v>11790</v>
      </c>
      <c r="B1028" t="s">
        <v>19</v>
      </c>
      <c r="C1028" s="2">
        <v>15919800</v>
      </c>
      <c r="D1028" s="2">
        <v>15417600</v>
      </c>
      <c r="E1028" s="2">
        <v>14941600</v>
      </c>
      <c r="F1028" s="2">
        <v>14471500</v>
      </c>
      <c r="G1028" s="2">
        <v>14039400</v>
      </c>
      <c r="H1028" s="2">
        <v>13572200</v>
      </c>
      <c r="I1028" s="2">
        <v>13140000</v>
      </c>
      <c r="J1028" s="2">
        <v>12754600</v>
      </c>
      <c r="K1028" s="2">
        <v>12412900</v>
      </c>
      <c r="L1028" s="2">
        <v>12129700</v>
      </c>
      <c r="M1028" s="2">
        <v>11899000</v>
      </c>
      <c r="N1028" s="2">
        <v>11729600</v>
      </c>
      <c r="O1028" s="2">
        <v>11554400</v>
      </c>
      <c r="P1028" s="2">
        <v>11379200</v>
      </c>
      <c r="Q1028" s="2">
        <v>11204000</v>
      </c>
      <c r="R1028" s="2">
        <v>11031800</v>
      </c>
      <c r="S1028" s="2">
        <v>10862400</v>
      </c>
      <c r="T1028" s="2">
        <v>10696000</v>
      </c>
      <c r="U1028" s="2">
        <v>10526600</v>
      </c>
      <c r="V1028" s="2">
        <v>10354300</v>
      </c>
      <c r="W1028" s="2">
        <v>10179100</v>
      </c>
      <c r="X1028" s="2">
        <v>10003900</v>
      </c>
      <c r="Y1028" s="2">
        <v>9834560</v>
      </c>
      <c r="Z1028" s="2">
        <v>9668120</v>
      </c>
      <c r="AA1028" s="2">
        <v>9510440</v>
      </c>
      <c r="AB1028" s="2">
        <v>9355680</v>
      </c>
      <c r="AC1028" s="2">
        <v>9203840</v>
      </c>
    </row>
    <row r="1029" spans="1:32">
      <c r="A1029" t="s">
        <v>11791</v>
      </c>
      <c r="B1029" t="s">
        <v>19</v>
      </c>
      <c r="C1029" s="2">
        <v>163560000</v>
      </c>
      <c r="D1029" s="2">
        <v>158400000</v>
      </c>
      <c r="E1029" s="2">
        <v>153510000</v>
      </c>
      <c r="F1029" s="2">
        <v>148680000</v>
      </c>
      <c r="G1029" s="2">
        <v>144240000</v>
      </c>
      <c r="H1029" s="2">
        <v>139440000</v>
      </c>
      <c r="I1029" s="2">
        <v>135000000</v>
      </c>
      <c r="J1029" s="2">
        <v>131040000</v>
      </c>
      <c r="K1029" s="2">
        <v>127530000</v>
      </c>
      <c r="L1029" s="2">
        <v>124620000</v>
      </c>
      <c r="M1029" s="2">
        <v>122250000</v>
      </c>
      <c r="N1029" s="2">
        <v>120510000</v>
      </c>
      <c r="O1029" s="2">
        <v>118710000</v>
      </c>
      <c r="P1029" s="2">
        <v>116910000</v>
      </c>
      <c r="Q1029" s="2">
        <v>115110000</v>
      </c>
      <c r="R1029" s="2">
        <v>113340000</v>
      </c>
      <c r="S1029" s="2">
        <v>111600000</v>
      </c>
      <c r="T1029" s="2">
        <v>109890000</v>
      </c>
      <c r="U1029" s="2">
        <v>108150000</v>
      </c>
      <c r="V1029" s="2">
        <v>106380000</v>
      </c>
      <c r="W1029" s="2">
        <v>104580000</v>
      </c>
      <c r="X1029" s="2">
        <v>102780000</v>
      </c>
      <c r="Y1029" s="2">
        <v>101040000</v>
      </c>
      <c r="Z1029" s="2">
        <v>99330000</v>
      </c>
      <c r="AA1029" s="2">
        <v>97710000</v>
      </c>
      <c r="AB1029" s="2">
        <v>96120000</v>
      </c>
      <c r="AC1029" s="2">
        <v>94560000</v>
      </c>
    </row>
    <row r="1030" spans="1:32">
      <c r="A1030" t="s">
        <v>11792</v>
      </c>
      <c r="B1030" t="s">
        <v>19</v>
      </c>
      <c r="C1030" s="2">
        <v>32712000</v>
      </c>
      <c r="D1030" s="2">
        <v>31680000</v>
      </c>
      <c r="E1030" s="2">
        <v>30702000</v>
      </c>
      <c r="F1030" s="2">
        <v>29736000</v>
      </c>
      <c r="G1030" s="2">
        <v>28848000</v>
      </c>
      <c r="H1030" s="2">
        <v>27888000</v>
      </c>
      <c r="I1030" s="2">
        <v>27000000</v>
      </c>
      <c r="J1030" s="2">
        <v>26208000</v>
      </c>
      <c r="K1030" s="2">
        <v>25506000</v>
      </c>
      <c r="L1030" s="2">
        <v>24924000</v>
      </c>
      <c r="M1030" s="2">
        <v>24450000</v>
      </c>
      <c r="N1030" s="2">
        <v>24102000</v>
      </c>
      <c r="O1030" s="2">
        <v>23742000</v>
      </c>
      <c r="P1030" s="2">
        <v>23382000</v>
      </c>
      <c r="Q1030" s="2">
        <v>23022000</v>
      </c>
      <c r="R1030" s="2">
        <v>22668000</v>
      </c>
      <c r="S1030" s="2">
        <v>22320000</v>
      </c>
      <c r="T1030" s="2">
        <v>21978000</v>
      </c>
      <c r="U1030" s="2">
        <v>21630000</v>
      </c>
      <c r="V1030" s="2">
        <v>21276000</v>
      </c>
      <c r="W1030" s="2">
        <v>20916000</v>
      </c>
      <c r="X1030" s="2">
        <v>20556000</v>
      </c>
      <c r="Y1030" s="2">
        <v>20208000</v>
      </c>
      <c r="Z1030" s="2">
        <v>19866000</v>
      </c>
      <c r="AA1030" s="2">
        <v>19542000</v>
      </c>
      <c r="AB1030" s="2">
        <v>19224000</v>
      </c>
      <c r="AC1030" s="2">
        <v>18912000</v>
      </c>
    </row>
    <row r="1031" spans="1:32">
      <c r="A1031" t="s">
        <v>11793</v>
      </c>
      <c r="B1031" t="s">
        <v>19</v>
      </c>
      <c r="C1031">
        <v>0</v>
      </c>
      <c r="D1031">
        <v>0</v>
      </c>
      <c r="E1031">
        <v>0</v>
      </c>
      <c r="F1031">
        <v>0</v>
      </c>
      <c r="G1031">
        <v>0</v>
      </c>
      <c r="H1031">
        <v>0</v>
      </c>
      <c r="I1031">
        <v>0</v>
      </c>
      <c r="J1031">
        <v>0</v>
      </c>
      <c r="K1031">
        <v>0</v>
      </c>
      <c r="L1031">
        <v>0</v>
      </c>
      <c r="M1031">
        <v>0</v>
      </c>
      <c r="N1031">
        <v>0</v>
      </c>
      <c r="O1031">
        <v>0</v>
      </c>
      <c r="P1031">
        <v>0</v>
      </c>
      <c r="Q1031">
        <v>0</v>
      </c>
      <c r="R1031">
        <v>0</v>
      </c>
      <c r="S1031">
        <v>0</v>
      </c>
      <c r="T1031">
        <v>0</v>
      </c>
      <c r="U1031">
        <v>0</v>
      </c>
      <c r="V1031">
        <v>0</v>
      </c>
      <c r="W1031">
        <v>0</v>
      </c>
      <c r="X1031">
        <v>0</v>
      </c>
      <c r="Y1031">
        <v>0</v>
      </c>
      <c r="Z1031">
        <v>0</v>
      </c>
      <c r="AA1031">
        <v>0</v>
      </c>
      <c r="AB1031">
        <v>0</v>
      </c>
      <c r="AC1031">
        <v>0</v>
      </c>
    </row>
    <row r="1032" spans="1:32">
      <c r="A1032" t="s">
        <v>11794</v>
      </c>
      <c r="B1032" t="s">
        <v>19</v>
      </c>
      <c r="C1032">
        <v>0</v>
      </c>
      <c r="D1032">
        <v>0</v>
      </c>
      <c r="E1032">
        <v>0</v>
      </c>
      <c r="F1032">
        <v>0</v>
      </c>
      <c r="G1032">
        <v>0</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row>
    <row r="1033" spans="1:32">
      <c r="A1033" t="s">
        <v>11795</v>
      </c>
      <c r="B1033" t="s">
        <v>19</v>
      </c>
      <c r="C1033">
        <v>0</v>
      </c>
      <c r="D1033">
        <v>0</v>
      </c>
      <c r="E1033">
        <v>0</v>
      </c>
      <c r="F1033">
        <v>0</v>
      </c>
      <c r="G1033">
        <v>0</v>
      </c>
      <c r="H1033">
        <v>0</v>
      </c>
      <c r="I1033">
        <v>0</v>
      </c>
      <c r="J1033">
        <v>0</v>
      </c>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0</v>
      </c>
    </row>
    <row r="1034" spans="1:32">
      <c r="A1034" t="s">
        <v>11796</v>
      </c>
      <c r="B1034" t="s">
        <v>19</v>
      </c>
      <c r="C1034">
        <v>0</v>
      </c>
      <c r="D1034">
        <v>0</v>
      </c>
      <c r="E1034">
        <v>0</v>
      </c>
      <c r="F1034">
        <v>0</v>
      </c>
      <c r="G1034">
        <v>0</v>
      </c>
      <c r="H1034">
        <v>0</v>
      </c>
      <c r="I1034">
        <v>0</v>
      </c>
      <c r="J1034">
        <v>0</v>
      </c>
      <c r="K1034">
        <v>0</v>
      </c>
      <c r="L1034">
        <v>0</v>
      </c>
      <c r="M1034">
        <v>0</v>
      </c>
      <c r="N1034">
        <v>0</v>
      </c>
      <c r="O1034">
        <v>0</v>
      </c>
      <c r="P1034">
        <v>0</v>
      </c>
      <c r="Q1034">
        <v>0</v>
      </c>
      <c r="R1034">
        <v>0</v>
      </c>
      <c r="S1034">
        <v>0</v>
      </c>
      <c r="T1034">
        <v>0</v>
      </c>
      <c r="U1034">
        <v>0</v>
      </c>
      <c r="V1034">
        <v>0</v>
      </c>
      <c r="W1034">
        <v>0</v>
      </c>
      <c r="X1034">
        <v>0</v>
      </c>
      <c r="Y1034">
        <v>0</v>
      </c>
      <c r="Z1034">
        <v>0</v>
      </c>
      <c r="AA1034">
        <v>0</v>
      </c>
      <c r="AB1034">
        <v>0</v>
      </c>
      <c r="AC1034">
        <v>0</v>
      </c>
    </row>
    <row r="1035" spans="1:32">
      <c r="A1035" t="s">
        <v>11797</v>
      </c>
      <c r="B1035" t="s">
        <v>19</v>
      </c>
      <c r="C1035">
        <v>0</v>
      </c>
      <c r="D1035">
        <v>0</v>
      </c>
      <c r="E1035">
        <v>0</v>
      </c>
      <c r="F1035">
        <v>0</v>
      </c>
      <c r="G1035">
        <v>0</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s="2"/>
      <c r="AE1035" s="2"/>
      <c r="AF1035" s="2"/>
    </row>
    <row r="1036" spans="1:32">
      <c r="A1036" t="s">
        <v>11798</v>
      </c>
      <c r="B1036" t="s">
        <v>19</v>
      </c>
      <c r="C1036">
        <v>0</v>
      </c>
      <c r="D1036">
        <v>0</v>
      </c>
      <c r="E1036">
        <v>0</v>
      </c>
      <c r="F1036">
        <v>0</v>
      </c>
      <c r="G1036">
        <v>0</v>
      </c>
      <c r="H1036">
        <v>0</v>
      </c>
      <c r="I1036">
        <v>0</v>
      </c>
      <c r="J1036">
        <v>0</v>
      </c>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v>0</v>
      </c>
    </row>
    <row r="1037" spans="1:32">
      <c r="A1037" t="s">
        <v>11799</v>
      </c>
      <c r="B1037" t="s">
        <v>19</v>
      </c>
      <c r="C1037">
        <v>0</v>
      </c>
      <c r="D1037">
        <v>0</v>
      </c>
      <c r="E1037">
        <v>0</v>
      </c>
      <c r="F1037">
        <v>0</v>
      </c>
      <c r="G1037">
        <v>0</v>
      </c>
      <c r="H1037">
        <v>0</v>
      </c>
      <c r="I1037">
        <v>0</v>
      </c>
      <c r="J1037">
        <v>0</v>
      </c>
      <c r="K1037">
        <v>0</v>
      </c>
      <c r="L1037">
        <v>0</v>
      </c>
      <c r="M1037">
        <v>0</v>
      </c>
      <c r="N1037">
        <v>0</v>
      </c>
      <c r="O1037">
        <v>0</v>
      </c>
      <c r="P1037">
        <v>0</v>
      </c>
      <c r="Q1037">
        <v>0</v>
      </c>
      <c r="R1037">
        <v>0</v>
      </c>
      <c r="S1037">
        <v>0</v>
      </c>
      <c r="T1037">
        <v>0</v>
      </c>
      <c r="U1037">
        <v>0</v>
      </c>
      <c r="V1037">
        <v>0</v>
      </c>
      <c r="W1037">
        <v>0</v>
      </c>
      <c r="X1037">
        <v>0</v>
      </c>
      <c r="Y1037">
        <v>0</v>
      </c>
      <c r="Z1037">
        <v>0</v>
      </c>
      <c r="AA1037">
        <v>0</v>
      </c>
      <c r="AB1037">
        <v>0</v>
      </c>
      <c r="AC1037">
        <v>0</v>
      </c>
    </row>
    <row r="1038" spans="1:32">
      <c r="A1038" t="s">
        <v>11800</v>
      </c>
      <c r="B1038" t="s">
        <v>19</v>
      </c>
      <c r="C1038">
        <v>0</v>
      </c>
      <c r="D1038">
        <v>0</v>
      </c>
      <c r="E1038">
        <v>0</v>
      </c>
      <c r="F1038">
        <v>0</v>
      </c>
      <c r="G1038">
        <v>0</v>
      </c>
      <c r="H1038">
        <v>0</v>
      </c>
      <c r="I1038">
        <v>0</v>
      </c>
      <c r="J1038">
        <v>0</v>
      </c>
      <c r="K1038">
        <v>0</v>
      </c>
      <c r="L1038">
        <v>0</v>
      </c>
      <c r="M1038">
        <v>0</v>
      </c>
      <c r="N1038">
        <v>0</v>
      </c>
      <c r="O1038">
        <v>0</v>
      </c>
      <c r="P1038">
        <v>0</v>
      </c>
      <c r="Q1038">
        <v>0</v>
      </c>
      <c r="R1038">
        <v>0</v>
      </c>
      <c r="S1038">
        <v>0</v>
      </c>
      <c r="T1038">
        <v>0</v>
      </c>
      <c r="U1038">
        <v>0</v>
      </c>
      <c r="V1038">
        <v>0</v>
      </c>
      <c r="W1038">
        <v>0</v>
      </c>
      <c r="X1038">
        <v>0</v>
      </c>
      <c r="Y1038">
        <v>0</v>
      </c>
      <c r="Z1038">
        <v>0</v>
      </c>
      <c r="AA1038">
        <v>0</v>
      </c>
      <c r="AB1038">
        <v>0</v>
      </c>
      <c r="AC1038">
        <v>0</v>
      </c>
    </row>
    <row r="1039" spans="1:32">
      <c r="A1039" t="s">
        <v>11801</v>
      </c>
      <c r="B1039" t="s">
        <v>19</v>
      </c>
      <c r="C1039">
        <v>0</v>
      </c>
      <c r="D1039">
        <v>0</v>
      </c>
      <c r="E1039">
        <v>0</v>
      </c>
      <c r="F1039">
        <v>0</v>
      </c>
      <c r="G1039">
        <v>0</v>
      </c>
      <c r="H1039">
        <v>0</v>
      </c>
      <c r="I1039">
        <v>0</v>
      </c>
      <c r="J1039">
        <v>0</v>
      </c>
      <c r="K1039">
        <v>0</v>
      </c>
      <c r="L1039">
        <v>0</v>
      </c>
      <c r="M1039">
        <v>0</v>
      </c>
      <c r="N1039">
        <v>0</v>
      </c>
      <c r="O1039">
        <v>0</v>
      </c>
      <c r="P1039">
        <v>0</v>
      </c>
      <c r="Q1039">
        <v>0</v>
      </c>
      <c r="R1039">
        <v>0</v>
      </c>
      <c r="S1039">
        <v>0</v>
      </c>
      <c r="T1039">
        <v>0</v>
      </c>
      <c r="U1039">
        <v>0</v>
      </c>
      <c r="V1039">
        <v>0</v>
      </c>
      <c r="W1039">
        <v>0</v>
      </c>
      <c r="X1039">
        <v>0</v>
      </c>
      <c r="Y1039">
        <v>0</v>
      </c>
      <c r="Z1039">
        <v>0</v>
      </c>
      <c r="AA1039">
        <v>0</v>
      </c>
      <c r="AB1039">
        <v>0</v>
      </c>
      <c r="AC1039">
        <v>0</v>
      </c>
      <c r="AD1039" s="2"/>
      <c r="AE1039" s="2"/>
      <c r="AF1039" s="2"/>
    </row>
    <row r="1040" spans="1:32">
      <c r="A1040" t="s">
        <v>11802</v>
      </c>
      <c r="B1040" t="s">
        <v>19</v>
      </c>
      <c r="C1040">
        <v>0</v>
      </c>
      <c r="D1040">
        <v>0</v>
      </c>
      <c r="E1040">
        <v>0</v>
      </c>
      <c r="F1040">
        <v>0</v>
      </c>
      <c r="G1040">
        <v>0</v>
      </c>
      <c r="H1040">
        <v>0</v>
      </c>
      <c r="I1040">
        <v>0</v>
      </c>
      <c r="J1040">
        <v>0</v>
      </c>
      <c r="K1040">
        <v>0</v>
      </c>
      <c r="L1040">
        <v>0</v>
      </c>
      <c r="M1040">
        <v>0</v>
      </c>
      <c r="N1040">
        <v>0</v>
      </c>
      <c r="O1040">
        <v>0</v>
      </c>
      <c r="P1040">
        <v>0</v>
      </c>
      <c r="Q1040">
        <v>0</v>
      </c>
      <c r="R1040">
        <v>0</v>
      </c>
      <c r="S1040">
        <v>0</v>
      </c>
      <c r="T1040">
        <v>0</v>
      </c>
      <c r="U1040">
        <v>0</v>
      </c>
      <c r="V1040">
        <v>0</v>
      </c>
      <c r="W1040">
        <v>0</v>
      </c>
      <c r="X1040">
        <v>0</v>
      </c>
      <c r="Y1040">
        <v>0</v>
      </c>
      <c r="Z1040">
        <v>0</v>
      </c>
      <c r="AA1040">
        <v>0</v>
      </c>
      <c r="AB1040">
        <v>0</v>
      </c>
      <c r="AC1040">
        <v>0</v>
      </c>
    </row>
    <row r="1041" spans="1:32">
      <c r="A1041" t="s">
        <v>11803</v>
      </c>
      <c r="B1041" t="s">
        <v>19</v>
      </c>
      <c r="C1041">
        <v>0</v>
      </c>
      <c r="D1041">
        <v>0</v>
      </c>
      <c r="E1041">
        <v>0</v>
      </c>
      <c r="F1041">
        <v>0</v>
      </c>
      <c r="G1041">
        <v>0</v>
      </c>
      <c r="H1041">
        <v>0</v>
      </c>
      <c r="I1041">
        <v>0</v>
      </c>
      <c r="J1041">
        <v>0</v>
      </c>
      <c r="K1041">
        <v>0</v>
      </c>
      <c r="L1041">
        <v>0</v>
      </c>
      <c r="M1041">
        <v>0</v>
      </c>
      <c r="N1041">
        <v>0</v>
      </c>
      <c r="O1041">
        <v>0</v>
      </c>
      <c r="P1041">
        <v>0</v>
      </c>
      <c r="Q1041">
        <v>0</v>
      </c>
      <c r="R1041">
        <v>0</v>
      </c>
      <c r="S1041">
        <v>0</v>
      </c>
      <c r="T1041">
        <v>0</v>
      </c>
      <c r="U1041">
        <v>0</v>
      </c>
      <c r="V1041">
        <v>0</v>
      </c>
      <c r="W1041">
        <v>0</v>
      </c>
      <c r="X1041">
        <v>0</v>
      </c>
      <c r="Y1041">
        <v>0</v>
      </c>
      <c r="Z1041">
        <v>0</v>
      </c>
      <c r="AA1041">
        <v>0</v>
      </c>
      <c r="AB1041">
        <v>0</v>
      </c>
      <c r="AC1041">
        <v>0</v>
      </c>
    </row>
    <row r="1042" spans="1:32">
      <c r="A1042" t="s">
        <v>11804</v>
      </c>
      <c r="B1042" t="s">
        <v>19</v>
      </c>
      <c r="C1042">
        <v>0</v>
      </c>
      <c r="D1042">
        <v>0</v>
      </c>
      <c r="E1042">
        <v>0</v>
      </c>
      <c r="F1042">
        <v>0</v>
      </c>
      <c r="G1042">
        <v>0</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0</v>
      </c>
      <c r="AC1042">
        <v>0</v>
      </c>
    </row>
    <row r="1043" spans="1:32">
      <c r="A1043" t="s">
        <v>11805</v>
      </c>
      <c r="B1043" t="s">
        <v>19</v>
      </c>
      <c r="C1043">
        <v>0</v>
      </c>
      <c r="D1043">
        <v>0</v>
      </c>
      <c r="E1043">
        <v>0</v>
      </c>
      <c r="F1043">
        <v>0</v>
      </c>
      <c r="G1043">
        <v>0</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row>
    <row r="1044" spans="1:32">
      <c r="A1044" t="s">
        <v>11806</v>
      </c>
      <c r="B1044" t="s">
        <v>19</v>
      </c>
      <c r="C1044">
        <v>0</v>
      </c>
      <c r="D1044">
        <v>0</v>
      </c>
      <c r="E1044">
        <v>0</v>
      </c>
      <c r="F1044">
        <v>0</v>
      </c>
      <c r="G1044">
        <v>0</v>
      </c>
      <c r="H1044">
        <v>0</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s="2"/>
      <c r="AE1044" s="2"/>
      <c r="AF1044" s="2"/>
    </row>
    <row r="1045" spans="1:32">
      <c r="A1045" t="s">
        <v>11807</v>
      </c>
      <c r="B1045" t="s">
        <v>19</v>
      </c>
      <c r="C1045">
        <v>0</v>
      </c>
      <c r="D1045">
        <v>0</v>
      </c>
      <c r="E1045">
        <v>0</v>
      </c>
      <c r="F1045">
        <v>0</v>
      </c>
      <c r="G1045">
        <v>0</v>
      </c>
      <c r="H1045">
        <v>0</v>
      </c>
      <c r="I1045">
        <v>0</v>
      </c>
      <c r="J1045">
        <v>0</v>
      </c>
      <c r="K1045">
        <v>0</v>
      </c>
      <c r="L1045">
        <v>0</v>
      </c>
      <c r="M1045">
        <v>0</v>
      </c>
      <c r="N1045">
        <v>0</v>
      </c>
      <c r="O1045">
        <v>0</v>
      </c>
      <c r="P1045">
        <v>0</v>
      </c>
      <c r="Q1045">
        <v>0</v>
      </c>
      <c r="R1045">
        <v>0</v>
      </c>
      <c r="S1045">
        <v>0</v>
      </c>
      <c r="T1045">
        <v>0</v>
      </c>
      <c r="U1045">
        <v>0</v>
      </c>
      <c r="V1045">
        <v>0</v>
      </c>
      <c r="W1045">
        <v>0</v>
      </c>
      <c r="X1045">
        <v>0</v>
      </c>
      <c r="Y1045">
        <v>0</v>
      </c>
      <c r="Z1045">
        <v>0</v>
      </c>
      <c r="AA1045">
        <v>0</v>
      </c>
      <c r="AB1045">
        <v>0</v>
      </c>
      <c r="AC1045">
        <v>0</v>
      </c>
      <c r="AD1045" s="2"/>
      <c r="AE1045" s="2"/>
      <c r="AF1045" s="2"/>
    </row>
    <row r="1046" spans="1:32">
      <c r="A1046" t="s">
        <v>11808</v>
      </c>
      <c r="B1046" t="s">
        <v>19</v>
      </c>
      <c r="C1046">
        <v>0</v>
      </c>
      <c r="D1046">
        <v>0</v>
      </c>
      <c r="E1046">
        <v>0</v>
      </c>
      <c r="F1046">
        <v>0</v>
      </c>
      <c r="G1046">
        <v>0</v>
      </c>
      <c r="H1046">
        <v>0</v>
      </c>
      <c r="I1046">
        <v>0</v>
      </c>
      <c r="J1046">
        <v>0</v>
      </c>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row>
    <row r="1047" spans="1:32">
      <c r="A1047" t="s">
        <v>11809</v>
      </c>
      <c r="B1047" t="s">
        <v>19</v>
      </c>
      <c r="C1047">
        <v>0</v>
      </c>
      <c r="D1047">
        <v>0</v>
      </c>
      <c r="E1047">
        <v>0</v>
      </c>
      <c r="F1047">
        <v>0</v>
      </c>
      <c r="G1047">
        <v>0</v>
      </c>
      <c r="H1047">
        <v>0</v>
      </c>
      <c r="I1047">
        <v>0</v>
      </c>
      <c r="J1047">
        <v>0</v>
      </c>
      <c r="K1047">
        <v>0</v>
      </c>
      <c r="L1047">
        <v>0</v>
      </c>
      <c r="M1047">
        <v>0</v>
      </c>
      <c r="N1047">
        <v>0</v>
      </c>
      <c r="O1047">
        <v>0</v>
      </c>
      <c r="P1047">
        <v>0</v>
      </c>
      <c r="Q1047">
        <v>0</v>
      </c>
      <c r="R1047">
        <v>0</v>
      </c>
      <c r="S1047">
        <v>0</v>
      </c>
      <c r="T1047">
        <v>0</v>
      </c>
      <c r="U1047">
        <v>0</v>
      </c>
      <c r="V1047">
        <v>0</v>
      </c>
      <c r="W1047">
        <v>0</v>
      </c>
      <c r="X1047">
        <v>0</v>
      </c>
      <c r="Y1047">
        <v>0</v>
      </c>
      <c r="Z1047">
        <v>0</v>
      </c>
      <c r="AA1047">
        <v>0</v>
      </c>
      <c r="AB1047">
        <v>0</v>
      </c>
      <c r="AC1047">
        <v>0</v>
      </c>
    </row>
    <row r="1048" spans="1:32">
      <c r="A1048" t="s">
        <v>11810</v>
      </c>
      <c r="B1048" t="s">
        <v>19</v>
      </c>
      <c r="C1048">
        <v>0</v>
      </c>
      <c r="D1048">
        <v>0</v>
      </c>
      <c r="E1048">
        <v>0</v>
      </c>
      <c r="F1048">
        <v>0</v>
      </c>
      <c r="G1048">
        <v>0</v>
      </c>
      <c r="H1048">
        <v>0</v>
      </c>
      <c r="I1048">
        <v>0</v>
      </c>
      <c r="J1048">
        <v>0</v>
      </c>
      <c r="K1048">
        <v>0</v>
      </c>
      <c r="L1048">
        <v>0</v>
      </c>
      <c r="M1048">
        <v>0</v>
      </c>
      <c r="N1048">
        <v>0</v>
      </c>
      <c r="O1048">
        <v>0</v>
      </c>
      <c r="P1048">
        <v>0</v>
      </c>
      <c r="Q1048">
        <v>0</v>
      </c>
      <c r="R1048">
        <v>0</v>
      </c>
      <c r="S1048">
        <v>0</v>
      </c>
      <c r="T1048">
        <v>0</v>
      </c>
      <c r="U1048">
        <v>0</v>
      </c>
      <c r="V1048">
        <v>0</v>
      </c>
      <c r="W1048">
        <v>0</v>
      </c>
      <c r="X1048">
        <v>0</v>
      </c>
      <c r="Y1048">
        <v>0</v>
      </c>
      <c r="Z1048">
        <v>0</v>
      </c>
      <c r="AA1048">
        <v>0</v>
      </c>
      <c r="AB1048">
        <v>0</v>
      </c>
      <c r="AC1048">
        <v>0</v>
      </c>
    </row>
    <row r="1049" spans="1:32">
      <c r="A1049" t="s">
        <v>11811</v>
      </c>
      <c r="B1049" t="s">
        <v>19</v>
      </c>
      <c r="C1049">
        <v>0</v>
      </c>
      <c r="D1049">
        <v>0</v>
      </c>
      <c r="E1049">
        <v>0</v>
      </c>
      <c r="F1049">
        <v>0</v>
      </c>
      <c r="G1049">
        <v>0</v>
      </c>
      <c r="H1049">
        <v>0</v>
      </c>
      <c r="I1049">
        <v>0</v>
      </c>
      <c r="J1049">
        <v>0</v>
      </c>
      <c r="K1049">
        <v>0</v>
      </c>
      <c r="L1049">
        <v>0</v>
      </c>
      <c r="M1049">
        <v>0</v>
      </c>
      <c r="N1049">
        <v>0</v>
      </c>
      <c r="O1049">
        <v>0</v>
      </c>
      <c r="P1049">
        <v>0</v>
      </c>
      <c r="Q1049">
        <v>0</v>
      </c>
      <c r="R1049">
        <v>0</v>
      </c>
      <c r="S1049">
        <v>0</v>
      </c>
      <c r="T1049">
        <v>0</v>
      </c>
      <c r="U1049">
        <v>0</v>
      </c>
      <c r="V1049">
        <v>0</v>
      </c>
      <c r="W1049">
        <v>0</v>
      </c>
      <c r="X1049">
        <v>0</v>
      </c>
      <c r="Y1049">
        <v>0</v>
      </c>
      <c r="Z1049">
        <v>0</v>
      </c>
      <c r="AA1049">
        <v>0</v>
      </c>
      <c r="AB1049">
        <v>0</v>
      </c>
      <c r="AC1049">
        <v>0</v>
      </c>
    </row>
    <row r="1050" spans="1:32">
      <c r="A1050" t="s">
        <v>11812</v>
      </c>
      <c r="B1050" t="s">
        <v>19</v>
      </c>
      <c r="C1050">
        <v>0</v>
      </c>
      <c r="D1050">
        <v>0</v>
      </c>
      <c r="E1050">
        <v>0</v>
      </c>
      <c r="F1050">
        <v>0</v>
      </c>
      <c r="G1050">
        <v>0</v>
      </c>
      <c r="H1050">
        <v>0</v>
      </c>
      <c r="I1050">
        <v>0</v>
      </c>
      <c r="J1050">
        <v>0</v>
      </c>
      <c r="K1050">
        <v>0</v>
      </c>
      <c r="L1050">
        <v>0</v>
      </c>
      <c r="M1050">
        <v>0</v>
      </c>
      <c r="N1050">
        <v>0</v>
      </c>
      <c r="O1050">
        <v>0</v>
      </c>
      <c r="P1050">
        <v>0</v>
      </c>
      <c r="Q1050">
        <v>0</v>
      </c>
      <c r="R1050">
        <v>0</v>
      </c>
      <c r="S1050">
        <v>0</v>
      </c>
      <c r="T1050">
        <v>0</v>
      </c>
      <c r="U1050">
        <v>0</v>
      </c>
      <c r="V1050">
        <v>0</v>
      </c>
      <c r="W1050">
        <v>0</v>
      </c>
      <c r="X1050">
        <v>0</v>
      </c>
      <c r="Y1050">
        <v>0</v>
      </c>
      <c r="Z1050">
        <v>0</v>
      </c>
      <c r="AA1050">
        <v>0</v>
      </c>
      <c r="AB1050">
        <v>0</v>
      </c>
      <c r="AC1050">
        <v>0</v>
      </c>
    </row>
    <row r="1051" spans="1:32">
      <c r="A1051" t="s">
        <v>11813</v>
      </c>
      <c r="B1051" t="s">
        <v>19</v>
      </c>
      <c r="C1051">
        <v>0</v>
      </c>
      <c r="D1051">
        <v>0</v>
      </c>
      <c r="E1051">
        <v>0</v>
      </c>
      <c r="F1051">
        <v>0</v>
      </c>
      <c r="G1051">
        <v>0</v>
      </c>
      <c r="H1051">
        <v>0</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row>
    <row r="1052" spans="1:32">
      <c r="A1052" t="s">
        <v>11814</v>
      </c>
      <c r="B1052" t="s">
        <v>19</v>
      </c>
      <c r="C1052">
        <v>0</v>
      </c>
      <c r="D1052">
        <v>0</v>
      </c>
      <c r="E1052">
        <v>0</v>
      </c>
      <c r="F1052">
        <v>0</v>
      </c>
      <c r="G1052">
        <v>0</v>
      </c>
      <c r="H1052">
        <v>0</v>
      </c>
      <c r="I1052">
        <v>0</v>
      </c>
      <c r="J1052">
        <v>0</v>
      </c>
      <c r="K1052">
        <v>0</v>
      </c>
      <c r="L1052">
        <v>0</v>
      </c>
      <c r="M1052">
        <v>0</v>
      </c>
      <c r="N1052">
        <v>0</v>
      </c>
      <c r="O1052">
        <v>0</v>
      </c>
      <c r="P1052">
        <v>0</v>
      </c>
      <c r="Q1052">
        <v>0</v>
      </c>
      <c r="R1052">
        <v>0</v>
      </c>
      <c r="S1052">
        <v>0</v>
      </c>
      <c r="T1052">
        <v>0</v>
      </c>
      <c r="U1052">
        <v>0</v>
      </c>
      <c r="V1052">
        <v>0</v>
      </c>
      <c r="W1052">
        <v>0</v>
      </c>
      <c r="X1052">
        <v>0</v>
      </c>
      <c r="Y1052">
        <v>0</v>
      </c>
      <c r="Z1052">
        <v>0</v>
      </c>
      <c r="AA1052">
        <v>0</v>
      </c>
      <c r="AB1052">
        <v>0</v>
      </c>
      <c r="AC1052">
        <v>0</v>
      </c>
    </row>
    <row r="1053" spans="1:32">
      <c r="A1053" t="s">
        <v>11815</v>
      </c>
      <c r="B1053" t="s">
        <v>19</v>
      </c>
      <c r="C1053">
        <v>0</v>
      </c>
      <c r="D1053">
        <v>0</v>
      </c>
      <c r="E1053">
        <v>0</v>
      </c>
      <c r="F1053">
        <v>0</v>
      </c>
      <c r="G1053">
        <v>0</v>
      </c>
      <c r="H1053">
        <v>0</v>
      </c>
      <c r="I1053">
        <v>0</v>
      </c>
      <c r="J1053">
        <v>0</v>
      </c>
      <c r="K1053">
        <v>0</v>
      </c>
      <c r="L1053">
        <v>0</v>
      </c>
      <c r="M1053">
        <v>0</v>
      </c>
      <c r="N1053">
        <v>0</v>
      </c>
      <c r="O1053">
        <v>0</v>
      </c>
      <c r="P1053">
        <v>0</v>
      </c>
      <c r="Q1053">
        <v>0</v>
      </c>
      <c r="R1053">
        <v>0</v>
      </c>
      <c r="S1053">
        <v>0</v>
      </c>
      <c r="T1053">
        <v>0</v>
      </c>
      <c r="U1053">
        <v>0</v>
      </c>
      <c r="V1053">
        <v>0</v>
      </c>
      <c r="W1053">
        <v>0</v>
      </c>
      <c r="X1053">
        <v>0</v>
      </c>
      <c r="Y1053">
        <v>0</v>
      </c>
      <c r="Z1053">
        <v>0</v>
      </c>
      <c r="AA1053">
        <v>0</v>
      </c>
      <c r="AB1053">
        <v>0</v>
      </c>
      <c r="AC1053">
        <v>0</v>
      </c>
    </row>
    <row r="1054" spans="1:32">
      <c r="A1054" t="s">
        <v>11816</v>
      </c>
      <c r="B1054" t="s">
        <v>19</v>
      </c>
      <c r="C1054">
        <v>0</v>
      </c>
      <c r="D1054">
        <v>0</v>
      </c>
      <c r="E1054">
        <v>0</v>
      </c>
      <c r="F1054">
        <v>0</v>
      </c>
      <c r="G1054">
        <v>0</v>
      </c>
      <c r="H1054">
        <v>0</v>
      </c>
      <c r="I1054">
        <v>0</v>
      </c>
      <c r="J1054">
        <v>0</v>
      </c>
      <c r="K1054">
        <v>0</v>
      </c>
      <c r="L1054">
        <v>0</v>
      </c>
      <c r="M1054">
        <v>0</v>
      </c>
      <c r="N1054">
        <v>0</v>
      </c>
      <c r="O1054">
        <v>0</v>
      </c>
      <c r="P1054">
        <v>0</v>
      </c>
      <c r="Q1054">
        <v>0</v>
      </c>
      <c r="R1054">
        <v>0</v>
      </c>
      <c r="S1054">
        <v>0</v>
      </c>
      <c r="T1054">
        <v>0</v>
      </c>
      <c r="U1054">
        <v>0</v>
      </c>
      <c r="V1054">
        <v>0</v>
      </c>
      <c r="W1054">
        <v>0</v>
      </c>
      <c r="X1054">
        <v>0</v>
      </c>
      <c r="Y1054">
        <v>0</v>
      </c>
      <c r="Z1054">
        <v>0</v>
      </c>
      <c r="AA1054">
        <v>0</v>
      </c>
      <c r="AB1054">
        <v>0</v>
      </c>
      <c r="AC1054">
        <v>0</v>
      </c>
    </row>
    <row r="1055" spans="1:32">
      <c r="A1055" t="s">
        <v>11817</v>
      </c>
      <c r="B1055" t="s">
        <v>19</v>
      </c>
      <c r="C1055">
        <v>0</v>
      </c>
      <c r="D1055">
        <v>0</v>
      </c>
      <c r="E1055">
        <v>0</v>
      </c>
      <c r="F1055">
        <v>0</v>
      </c>
      <c r="G1055">
        <v>0</v>
      </c>
      <c r="H1055">
        <v>0</v>
      </c>
      <c r="I1055">
        <v>0</v>
      </c>
      <c r="J1055">
        <v>0</v>
      </c>
      <c r="K1055">
        <v>0</v>
      </c>
      <c r="L1055">
        <v>0</v>
      </c>
      <c r="M1055">
        <v>0</v>
      </c>
      <c r="N1055">
        <v>0</v>
      </c>
      <c r="O1055">
        <v>0</v>
      </c>
      <c r="P1055">
        <v>0</v>
      </c>
      <c r="Q1055">
        <v>0</v>
      </c>
      <c r="R1055">
        <v>0</v>
      </c>
      <c r="S1055">
        <v>0</v>
      </c>
      <c r="T1055">
        <v>0</v>
      </c>
      <c r="U1055">
        <v>0</v>
      </c>
      <c r="V1055">
        <v>0</v>
      </c>
      <c r="W1055">
        <v>0</v>
      </c>
      <c r="X1055">
        <v>0</v>
      </c>
      <c r="Y1055">
        <v>0</v>
      </c>
      <c r="Z1055">
        <v>0</v>
      </c>
      <c r="AA1055">
        <v>0</v>
      </c>
      <c r="AB1055">
        <v>0</v>
      </c>
      <c r="AC1055">
        <v>0</v>
      </c>
      <c r="AD1055" s="2"/>
      <c r="AE1055" s="2"/>
      <c r="AF1055" s="2"/>
    </row>
    <row r="1056" spans="1:32">
      <c r="A1056" t="s">
        <v>11818</v>
      </c>
      <c r="B1056" t="s">
        <v>19</v>
      </c>
      <c r="C1056">
        <v>0</v>
      </c>
      <c r="D1056">
        <v>0</v>
      </c>
      <c r="E1056">
        <v>0</v>
      </c>
      <c r="F1056">
        <v>0</v>
      </c>
      <c r="G1056">
        <v>0</v>
      </c>
      <c r="H1056">
        <v>0</v>
      </c>
      <c r="I1056">
        <v>0</v>
      </c>
      <c r="J1056">
        <v>0</v>
      </c>
      <c r="K1056">
        <v>0</v>
      </c>
      <c r="L1056">
        <v>0</v>
      </c>
      <c r="M1056">
        <v>0</v>
      </c>
      <c r="N1056">
        <v>0</v>
      </c>
      <c r="O1056">
        <v>0</v>
      </c>
      <c r="P1056">
        <v>0</v>
      </c>
      <c r="Q1056">
        <v>0</v>
      </c>
      <c r="R1056">
        <v>0</v>
      </c>
      <c r="S1056">
        <v>0</v>
      </c>
      <c r="T1056">
        <v>0</v>
      </c>
      <c r="U1056">
        <v>0</v>
      </c>
      <c r="V1056">
        <v>0</v>
      </c>
      <c r="W1056">
        <v>0</v>
      </c>
      <c r="X1056">
        <v>0</v>
      </c>
      <c r="Y1056">
        <v>0</v>
      </c>
      <c r="Z1056">
        <v>0</v>
      </c>
      <c r="AA1056">
        <v>0</v>
      </c>
      <c r="AB1056">
        <v>0</v>
      </c>
      <c r="AC1056">
        <v>0</v>
      </c>
    </row>
    <row r="1057" spans="1:32">
      <c r="A1057" t="s">
        <v>11819</v>
      </c>
      <c r="B1057" t="s">
        <v>19</v>
      </c>
      <c r="C1057">
        <v>0</v>
      </c>
      <c r="D1057">
        <v>0</v>
      </c>
      <c r="E1057">
        <v>0</v>
      </c>
      <c r="F1057">
        <v>0</v>
      </c>
      <c r="G1057">
        <v>0</v>
      </c>
      <c r="H1057">
        <v>0</v>
      </c>
      <c r="I1057">
        <v>0</v>
      </c>
      <c r="J1057">
        <v>0</v>
      </c>
      <c r="K1057">
        <v>0</v>
      </c>
      <c r="L1057">
        <v>0</v>
      </c>
      <c r="M1057">
        <v>0</v>
      </c>
      <c r="N1057">
        <v>0</v>
      </c>
      <c r="O1057">
        <v>0</v>
      </c>
      <c r="P1057">
        <v>0</v>
      </c>
      <c r="Q1057">
        <v>0</v>
      </c>
      <c r="R1057">
        <v>0</v>
      </c>
      <c r="S1057">
        <v>0</v>
      </c>
      <c r="T1057">
        <v>0</v>
      </c>
      <c r="U1057">
        <v>0</v>
      </c>
      <c r="V1057">
        <v>0</v>
      </c>
      <c r="W1057">
        <v>0</v>
      </c>
      <c r="X1057">
        <v>0</v>
      </c>
      <c r="Y1057">
        <v>0</v>
      </c>
      <c r="Z1057">
        <v>0</v>
      </c>
      <c r="AA1057">
        <v>0</v>
      </c>
      <c r="AB1057">
        <v>0</v>
      </c>
      <c r="AC1057">
        <v>0</v>
      </c>
    </row>
    <row r="1058" spans="1:32">
      <c r="A1058" t="s">
        <v>11820</v>
      </c>
      <c r="B1058" t="s">
        <v>19</v>
      </c>
      <c r="C1058">
        <v>0</v>
      </c>
      <c r="D1058">
        <v>0</v>
      </c>
      <c r="E1058">
        <v>0</v>
      </c>
      <c r="F1058">
        <v>0</v>
      </c>
      <c r="G1058">
        <v>0</v>
      </c>
      <c r="H1058">
        <v>0</v>
      </c>
      <c r="I1058">
        <v>0</v>
      </c>
      <c r="J1058">
        <v>0</v>
      </c>
      <c r="K1058">
        <v>0</v>
      </c>
      <c r="L1058">
        <v>0</v>
      </c>
      <c r="M1058">
        <v>0</v>
      </c>
      <c r="N1058">
        <v>0</v>
      </c>
      <c r="O1058">
        <v>0</v>
      </c>
      <c r="P1058">
        <v>0</v>
      </c>
      <c r="Q1058">
        <v>0</v>
      </c>
      <c r="R1058">
        <v>0</v>
      </c>
      <c r="S1058">
        <v>0</v>
      </c>
      <c r="T1058">
        <v>0</v>
      </c>
      <c r="U1058">
        <v>0</v>
      </c>
      <c r="V1058">
        <v>0</v>
      </c>
      <c r="W1058">
        <v>0</v>
      </c>
      <c r="X1058">
        <v>0</v>
      </c>
      <c r="Y1058">
        <v>0</v>
      </c>
      <c r="Z1058">
        <v>0</v>
      </c>
      <c r="AA1058">
        <v>0</v>
      </c>
      <c r="AB1058">
        <v>0</v>
      </c>
      <c r="AC1058">
        <v>0</v>
      </c>
    </row>
    <row r="1059" spans="1:32">
      <c r="A1059" t="s">
        <v>11821</v>
      </c>
      <c r="B1059" t="s">
        <v>19</v>
      </c>
      <c r="C1059">
        <v>0</v>
      </c>
      <c r="D1059">
        <v>0</v>
      </c>
      <c r="E1059">
        <v>0</v>
      </c>
      <c r="F1059">
        <v>0</v>
      </c>
      <c r="G1059">
        <v>0</v>
      </c>
      <c r="H1059">
        <v>0</v>
      </c>
      <c r="I1059">
        <v>0</v>
      </c>
      <c r="J1059">
        <v>0</v>
      </c>
      <c r="K1059">
        <v>0</v>
      </c>
      <c r="L1059">
        <v>0</v>
      </c>
      <c r="M1059">
        <v>0</v>
      </c>
      <c r="N1059">
        <v>0</v>
      </c>
      <c r="O1059">
        <v>0</v>
      </c>
      <c r="P1059">
        <v>0</v>
      </c>
      <c r="Q1059">
        <v>0</v>
      </c>
      <c r="R1059">
        <v>0</v>
      </c>
      <c r="S1059">
        <v>0</v>
      </c>
      <c r="T1059">
        <v>0</v>
      </c>
      <c r="U1059">
        <v>0</v>
      </c>
      <c r="V1059">
        <v>0</v>
      </c>
      <c r="W1059">
        <v>0</v>
      </c>
      <c r="X1059">
        <v>0</v>
      </c>
      <c r="Y1059">
        <v>0</v>
      </c>
      <c r="Z1059">
        <v>0</v>
      </c>
      <c r="AA1059">
        <v>0</v>
      </c>
      <c r="AB1059">
        <v>0</v>
      </c>
      <c r="AC1059">
        <v>0</v>
      </c>
      <c r="AD1059" s="2"/>
      <c r="AE1059" s="2"/>
      <c r="AF1059" s="2"/>
    </row>
    <row r="1060" spans="1:32">
      <c r="A1060" t="s">
        <v>11822</v>
      </c>
      <c r="B1060" t="s">
        <v>19</v>
      </c>
      <c r="C1060">
        <v>0</v>
      </c>
      <c r="D1060">
        <v>0</v>
      </c>
      <c r="E1060">
        <v>0</v>
      </c>
      <c r="F1060">
        <v>0</v>
      </c>
      <c r="G1060">
        <v>0</v>
      </c>
      <c r="H1060">
        <v>0</v>
      </c>
      <c r="I1060">
        <v>0</v>
      </c>
      <c r="J1060">
        <v>0</v>
      </c>
      <c r="K1060">
        <v>0</v>
      </c>
      <c r="L1060">
        <v>0</v>
      </c>
      <c r="M1060">
        <v>0</v>
      </c>
      <c r="N1060">
        <v>0</v>
      </c>
      <c r="O1060">
        <v>0</v>
      </c>
      <c r="P1060">
        <v>0</v>
      </c>
      <c r="Q1060">
        <v>0</v>
      </c>
      <c r="R1060">
        <v>0</v>
      </c>
      <c r="S1060">
        <v>0</v>
      </c>
      <c r="T1060">
        <v>0</v>
      </c>
      <c r="U1060">
        <v>0</v>
      </c>
      <c r="V1060">
        <v>0</v>
      </c>
      <c r="W1060">
        <v>0</v>
      </c>
      <c r="X1060">
        <v>0</v>
      </c>
      <c r="Y1060">
        <v>0</v>
      </c>
      <c r="Z1060">
        <v>0</v>
      </c>
      <c r="AA1060">
        <v>0</v>
      </c>
      <c r="AB1060">
        <v>0</v>
      </c>
      <c r="AC1060">
        <v>0</v>
      </c>
    </row>
    <row r="1061" spans="1:32">
      <c r="A1061" t="s">
        <v>11823</v>
      </c>
      <c r="B1061" t="s">
        <v>19</v>
      </c>
      <c r="C1061">
        <v>0</v>
      </c>
      <c r="D1061">
        <v>0</v>
      </c>
      <c r="E1061">
        <v>0</v>
      </c>
      <c r="F1061">
        <v>0</v>
      </c>
      <c r="G1061">
        <v>0</v>
      </c>
      <c r="H1061">
        <v>0</v>
      </c>
      <c r="I1061">
        <v>0</v>
      </c>
      <c r="J1061">
        <v>0</v>
      </c>
      <c r="K1061">
        <v>0</v>
      </c>
      <c r="L1061">
        <v>0</v>
      </c>
      <c r="M1061">
        <v>0</v>
      </c>
      <c r="N1061">
        <v>0</v>
      </c>
      <c r="O1061">
        <v>0</v>
      </c>
      <c r="P1061">
        <v>0</v>
      </c>
      <c r="Q1061">
        <v>0</v>
      </c>
      <c r="R1061">
        <v>0</v>
      </c>
      <c r="S1061">
        <v>0</v>
      </c>
      <c r="T1061">
        <v>0</v>
      </c>
      <c r="U1061">
        <v>0</v>
      </c>
      <c r="V1061">
        <v>0</v>
      </c>
      <c r="W1061">
        <v>0</v>
      </c>
      <c r="X1061">
        <v>0</v>
      </c>
      <c r="Y1061">
        <v>0</v>
      </c>
      <c r="Z1061">
        <v>0</v>
      </c>
      <c r="AA1061">
        <v>0</v>
      </c>
      <c r="AB1061">
        <v>0</v>
      </c>
      <c r="AC1061">
        <v>0</v>
      </c>
    </row>
    <row r="1062" spans="1:32">
      <c r="A1062" t="s">
        <v>11824</v>
      </c>
      <c r="B1062" t="s">
        <v>19</v>
      </c>
      <c r="C1062">
        <v>0</v>
      </c>
      <c r="D1062">
        <v>0</v>
      </c>
      <c r="E1062">
        <v>0</v>
      </c>
      <c r="F1062">
        <v>0</v>
      </c>
      <c r="G1062">
        <v>0</v>
      </c>
      <c r="H1062">
        <v>0</v>
      </c>
      <c r="I1062">
        <v>0</v>
      </c>
      <c r="J1062">
        <v>0</v>
      </c>
      <c r="K1062">
        <v>0</v>
      </c>
      <c r="L1062">
        <v>0</v>
      </c>
      <c r="M1062">
        <v>0</v>
      </c>
      <c r="N1062">
        <v>0</v>
      </c>
      <c r="O1062">
        <v>0</v>
      </c>
      <c r="P1062">
        <v>0</v>
      </c>
      <c r="Q1062">
        <v>0</v>
      </c>
      <c r="R1062">
        <v>0</v>
      </c>
      <c r="S1062">
        <v>0</v>
      </c>
      <c r="T1062">
        <v>0</v>
      </c>
      <c r="U1062">
        <v>0</v>
      </c>
      <c r="V1062">
        <v>0</v>
      </c>
      <c r="W1062">
        <v>0</v>
      </c>
      <c r="X1062">
        <v>0</v>
      </c>
      <c r="Y1062">
        <v>0</v>
      </c>
      <c r="Z1062">
        <v>0</v>
      </c>
      <c r="AA1062">
        <v>0</v>
      </c>
      <c r="AB1062">
        <v>0</v>
      </c>
      <c r="AC1062">
        <v>0</v>
      </c>
    </row>
    <row r="1063" spans="1:32">
      <c r="A1063" t="s">
        <v>11825</v>
      </c>
      <c r="B1063" t="s">
        <v>19</v>
      </c>
      <c r="C1063">
        <v>0</v>
      </c>
      <c r="D1063">
        <v>0</v>
      </c>
      <c r="E1063">
        <v>0</v>
      </c>
      <c r="F1063">
        <v>0</v>
      </c>
      <c r="G1063">
        <v>0</v>
      </c>
      <c r="H1063">
        <v>0</v>
      </c>
      <c r="I1063">
        <v>0</v>
      </c>
      <c r="J1063">
        <v>0</v>
      </c>
      <c r="K1063">
        <v>0</v>
      </c>
      <c r="L1063">
        <v>0</v>
      </c>
      <c r="M1063">
        <v>0</v>
      </c>
      <c r="N1063">
        <v>0</v>
      </c>
      <c r="O1063">
        <v>0</v>
      </c>
      <c r="P1063">
        <v>0</v>
      </c>
      <c r="Q1063">
        <v>0</v>
      </c>
      <c r="R1063">
        <v>0</v>
      </c>
      <c r="S1063">
        <v>0</v>
      </c>
      <c r="T1063">
        <v>0</v>
      </c>
      <c r="U1063">
        <v>0</v>
      </c>
      <c r="V1063">
        <v>0</v>
      </c>
      <c r="W1063">
        <v>0</v>
      </c>
      <c r="X1063">
        <v>0</v>
      </c>
      <c r="Y1063">
        <v>0</v>
      </c>
      <c r="Z1063">
        <v>0</v>
      </c>
      <c r="AA1063">
        <v>0</v>
      </c>
      <c r="AB1063">
        <v>0</v>
      </c>
      <c r="AC1063">
        <v>0</v>
      </c>
    </row>
    <row r="1064" spans="1:32">
      <c r="A1064" t="s">
        <v>11826</v>
      </c>
      <c r="B1064" t="s">
        <v>19</v>
      </c>
      <c r="C1064">
        <v>0</v>
      </c>
      <c r="D1064">
        <v>0</v>
      </c>
      <c r="E1064">
        <v>0</v>
      </c>
      <c r="F1064">
        <v>0</v>
      </c>
      <c r="G1064">
        <v>0</v>
      </c>
      <c r="H1064">
        <v>0</v>
      </c>
      <c r="I1064">
        <v>0</v>
      </c>
      <c r="J1064">
        <v>0</v>
      </c>
      <c r="K1064">
        <v>0</v>
      </c>
      <c r="L1064">
        <v>0</v>
      </c>
      <c r="M1064">
        <v>0</v>
      </c>
      <c r="N1064">
        <v>0</v>
      </c>
      <c r="O1064">
        <v>0</v>
      </c>
      <c r="P1064">
        <v>0</v>
      </c>
      <c r="Q1064">
        <v>0</v>
      </c>
      <c r="R1064">
        <v>0</v>
      </c>
      <c r="S1064">
        <v>0</v>
      </c>
      <c r="T1064">
        <v>0</v>
      </c>
      <c r="U1064">
        <v>0</v>
      </c>
      <c r="V1064">
        <v>0</v>
      </c>
      <c r="W1064">
        <v>0</v>
      </c>
      <c r="X1064">
        <v>0</v>
      </c>
      <c r="Y1064">
        <v>0</v>
      </c>
      <c r="Z1064">
        <v>0</v>
      </c>
      <c r="AA1064">
        <v>0</v>
      </c>
      <c r="AB1064">
        <v>0</v>
      </c>
      <c r="AC1064">
        <v>0</v>
      </c>
      <c r="AD1064" s="2"/>
      <c r="AE1064" s="2"/>
      <c r="AF1064" s="2"/>
    </row>
    <row r="1065" spans="1:32">
      <c r="A1065" t="s">
        <v>11827</v>
      </c>
      <c r="B1065" t="s">
        <v>19</v>
      </c>
      <c r="C1065">
        <v>0</v>
      </c>
      <c r="D1065">
        <v>0</v>
      </c>
      <c r="E1065">
        <v>0</v>
      </c>
      <c r="F1065">
        <v>0</v>
      </c>
      <c r="G1065">
        <v>0</v>
      </c>
      <c r="H1065">
        <v>0</v>
      </c>
      <c r="I1065">
        <v>0</v>
      </c>
      <c r="J1065">
        <v>0</v>
      </c>
      <c r="K1065">
        <v>0</v>
      </c>
      <c r="L1065">
        <v>0</v>
      </c>
      <c r="M1065">
        <v>0</v>
      </c>
      <c r="N1065">
        <v>0</v>
      </c>
      <c r="O1065">
        <v>0</v>
      </c>
      <c r="P1065">
        <v>0</v>
      </c>
      <c r="Q1065">
        <v>0</v>
      </c>
      <c r="R1065">
        <v>0</v>
      </c>
      <c r="S1065">
        <v>0</v>
      </c>
      <c r="T1065">
        <v>0</v>
      </c>
      <c r="U1065">
        <v>0</v>
      </c>
      <c r="V1065">
        <v>0</v>
      </c>
      <c r="W1065">
        <v>0</v>
      </c>
      <c r="X1065">
        <v>0</v>
      </c>
      <c r="Y1065">
        <v>0</v>
      </c>
      <c r="Z1065">
        <v>0</v>
      </c>
      <c r="AA1065">
        <v>0</v>
      </c>
      <c r="AB1065">
        <v>0</v>
      </c>
      <c r="AC1065">
        <v>0</v>
      </c>
      <c r="AD1065" s="2"/>
      <c r="AE1065" s="2"/>
      <c r="AF1065" s="2"/>
    </row>
    <row r="1066" spans="1:32">
      <c r="A1066" t="s">
        <v>11828</v>
      </c>
      <c r="B1066" t="s">
        <v>19</v>
      </c>
      <c r="C1066">
        <v>0</v>
      </c>
      <c r="D1066">
        <v>0</v>
      </c>
      <c r="E1066">
        <v>0</v>
      </c>
      <c r="F1066">
        <v>0</v>
      </c>
      <c r="G1066">
        <v>0</v>
      </c>
      <c r="H1066">
        <v>0</v>
      </c>
      <c r="I1066">
        <v>0</v>
      </c>
      <c r="J1066">
        <v>0</v>
      </c>
      <c r="K1066">
        <v>0</v>
      </c>
      <c r="L1066">
        <v>0</v>
      </c>
      <c r="M1066">
        <v>0</v>
      </c>
      <c r="N1066">
        <v>0</v>
      </c>
      <c r="O1066">
        <v>0</v>
      </c>
      <c r="P1066">
        <v>0</v>
      </c>
      <c r="Q1066">
        <v>0</v>
      </c>
      <c r="R1066">
        <v>0</v>
      </c>
      <c r="S1066">
        <v>0</v>
      </c>
      <c r="T1066">
        <v>0</v>
      </c>
      <c r="U1066">
        <v>0</v>
      </c>
      <c r="V1066">
        <v>0</v>
      </c>
      <c r="W1066">
        <v>0</v>
      </c>
      <c r="X1066">
        <v>0</v>
      </c>
      <c r="Y1066">
        <v>0</v>
      </c>
      <c r="Z1066">
        <v>0</v>
      </c>
      <c r="AA1066">
        <v>0</v>
      </c>
      <c r="AB1066">
        <v>0</v>
      </c>
      <c r="AC1066">
        <v>0</v>
      </c>
    </row>
    <row r="1067" spans="1:32">
      <c r="A1067" t="s">
        <v>11829</v>
      </c>
      <c r="B1067" t="s">
        <v>19</v>
      </c>
      <c r="C1067">
        <v>0</v>
      </c>
      <c r="D1067">
        <v>0</v>
      </c>
      <c r="E1067">
        <v>0</v>
      </c>
      <c r="F1067">
        <v>0</v>
      </c>
      <c r="G1067">
        <v>0</v>
      </c>
      <c r="H1067">
        <v>0</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0</v>
      </c>
      <c r="AC1067">
        <v>0</v>
      </c>
    </row>
    <row r="1068" spans="1:32">
      <c r="A1068" t="s">
        <v>11830</v>
      </c>
      <c r="B1068" t="s">
        <v>19</v>
      </c>
      <c r="C1068" s="2">
        <v>26264700000000</v>
      </c>
      <c r="D1068" s="2">
        <v>26476900000000</v>
      </c>
      <c r="E1068" s="2">
        <v>26673300000000</v>
      </c>
      <c r="F1068" s="2">
        <v>26805900000000</v>
      </c>
      <c r="G1068" s="2">
        <v>26901400000000</v>
      </c>
      <c r="H1068" s="2">
        <v>26965100000000</v>
      </c>
      <c r="I1068" s="2">
        <v>27002200000000</v>
      </c>
      <c r="J1068" s="2">
        <v>26981000000000</v>
      </c>
      <c r="K1068" s="2">
        <v>26880200000000</v>
      </c>
      <c r="L1068" s="2">
        <v>26752900000000</v>
      </c>
      <c r="M1068" s="2">
        <v>26641400000000</v>
      </c>
      <c r="N1068" s="2">
        <v>26572400000000</v>
      </c>
      <c r="O1068" s="2">
        <v>26540600000000</v>
      </c>
      <c r="P1068" s="2">
        <v>26530000000000</v>
      </c>
      <c r="Q1068" s="2">
        <v>26530000000000</v>
      </c>
      <c r="R1068" s="2">
        <v>26535300000000</v>
      </c>
      <c r="S1068" s="2">
        <v>26535300000000</v>
      </c>
      <c r="T1068" s="2">
        <v>26514100000000</v>
      </c>
      <c r="U1068" s="2">
        <v>26482200000000</v>
      </c>
      <c r="V1068" s="2">
        <v>26450400000000</v>
      </c>
      <c r="W1068" s="2">
        <v>26423900000000</v>
      </c>
      <c r="X1068" s="2">
        <v>26397400000000</v>
      </c>
      <c r="Y1068" s="2">
        <v>26370800000000</v>
      </c>
      <c r="Z1068" s="2">
        <v>26344300000000</v>
      </c>
      <c r="AA1068" s="2">
        <v>26328400000000</v>
      </c>
      <c r="AB1068" s="2">
        <v>26307100000000</v>
      </c>
      <c r="AC1068" s="2">
        <v>26285900000000</v>
      </c>
    </row>
    <row r="1069" spans="1:32">
      <c r="A1069" t="s">
        <v>11831</v>
      </c>
      <c r="B1069" t="s">
        <v>19</v>
      </c>
      <c r="C1069" s="2">
        <v>2761110000</v>
      </c>
      <c r="D1069" s="2">
        <v>2783420000</v>
      </c>
      <c r="E1069" s="2">
        <v>2804060000</v>
      </c>
      <c r="F1069" s="2">
        <v>2818010000</v>
      </c>
      <c r="G1069" s="2">
        <v>2828050000</v>
      </c>
      <c r="H1069" s="2">
        <v>2834740000</v>
      </c>
      <c r="I1069" s="2">
        <v>2838640000</v>
      </c>
      <c r="J1069" s="2">
        <v>2836410000</v>
      </c>
      <c r="K1069" s="2">
        <v>2825810000</v>
      </c>
      <c r="L1069" s="2">
        <v>2812430000</v>
      </c>
      <c r="M1069" s="2">
        <v>2800710000</v>
      </c>
      <c r="N1069" s="2">
        <v>2793460000</v>
      </c>
      <c r="O1069" s="2">
        <v>2790120000</v>
      </c>
      <c r="P1069" s="2">
        <v>2789000000</v>
      </c>
      <c r="Q1069" s="2">
        <v>2789000000</v>
      </c>
      <c r="R1069" s="2">
        <v>2789560000</v>
      </c>
      <c r="S1069" s="2">
        <v>2789560000</v>
      </c>
      <c r="T1069" s="2">
        <v>2787330000</v>
      </c>
      <c r="U1069" s="2">
        <v>2783980000</v>
      </c>
      <c r="V1069" s="2">
        <v>2780630000</v>
      </c>
      <c r="W1069" s="2">
        <v>2777840000</v>
      </c>
      <c r="X1069" s="2">
        <v>2775060000</v>
      </c>
      <c r="Y1069" s="2">
        <v>2772270000</v>
      </c>
      <c r="Z1069" s="2">
        <v>2769480000</v>
      </c>
      <c r="AA1069" s="2">
        <v>2767800000</v>
      </c>
      <c r="AB1069" s="2">
        <v>2765570000</v>
      </c>
      <c r="AC1069" s="2">
        <v>2763340000</v>
      </c>
    </row>
    <row r="1070" spans="1:32">
      <c r="A1070" t="s">
        <v>11832</v>
      </c>
      <c r="B1070" t="s">
        <v>19</v>
      </c>
      <c r="C1070" s="2">
        <v>15356400000</v>
      </c>
      <c r="D1070" s="2">
        <v>15480500000</v>
      </c>
      <c r="E1070" s="2">
        <v>15595300000</v>
      </c>
      <c r="F1070" s="2">
        <v>15672800000</v>
      </c>
      <c r="G1070" s="2">
        <v>15728700000</v>
      </c>
      <c r="H1070" s="2">
        <v>15765900000</v>
      </c>
      <c r="I1070" s="2">
        <v>15787600000</v>
      </c>
      <c r="J1070" s="2">
        <v>15775200000</v>
      </c>
      <c r="K1070" s="2">
        <v>15716300000</v>
      </c>
      <c r="L1070" s="2">
        <v>15641800000</v>
      </c>
      <c r="M1070" s="2">
        <v>15576600000</v>
      </c>
      <c r="N1070" s="2">
        <v>15536300000</v>
      </c>
      <c r="O1070" s="2">
        <v>15517700000</v>
      </c>
      <c r="P1070" s="2">
        <v>15511500000</v>
      </c>
      <c r="Q1070" s="2">
        <v>15511500000</v>
      </c>
      <c r="R1070" s="2">
        <v>15514600000</v>
      </c>
      <c r="S1070" s="2">
        <v>15514600000</v>
      </c>
      <c r="T1070" s="2">
        <v>15502200000</v>
      </c>
      <c r="U1070" s="2">
        <v>15483600000</v>
      </c>
      <c r="V1070" s="2">
        <v>15465000000</v>
      </c>
      <c r="W1070" s="2">
        <v>15449500000</v>
      </c>
      <c r="X1070" s="2">
        <v>15433900000</v>
      </c>
      <c r="Y1070" s="2">
        <v>15418400000</v>
      </c>
      <c r="Z1070" s="2">
        <v>15402900000</v>
      </c>
      <c r="AA1070" s="2">
        <v>15393600000</v>
      </c>
      <c r="AB1070" s="2">
        <v>15381200000</v>
      </c>
      <c r="AC1070" s="2">
        <v>15368800000</v>
      </c>
    </row>
    <row r="1071" spans="1:32">
      <c r="A1071" t="s">
        <v>11833</v>
      </c>
      <c r="B1071" t="s">
        <v>19</v>
      </c>
      <c r="C1071" s="2">
        <v>19294600000</v>
      </c>
      <c r="D1071" s="2">
        <v>19450500000</v>
      </c>
      <c r="E1071" s="2">
        <v>19594700000</v>
      </c>
      <c r="F1071" s="2">
        <v>19692200000</v>
      </c>
      <c r="G1071" s="2">
        <v>19762400000</v>
      </c>
      <c r="H1071" s="2">
        <v>19809100000</v>
      </c>
      <c r="I1071" s="2">
        <v>19836400000</v>
      </c>
      <c r="J1071" s="2">
        <v>19820800000</v>
      </c>
      <c r="K1071" s="2">
        <v>19746800000</v>
      </c>
      <c r="L1071" s="2">
        <v>19653200000</v>
      </c>
      <c r="M1071" s="2">
        <v>19571400000</v>
      </c>
      <c r="N1071" s="2">
        <v>19520700000</v>
      </c>
      <c r="O1071" s="2">
        <v>19497300000</v>
      </c>
      <c r="P1071" s="2">
        <v>19489500000</v>
      </c>
      <c r="Q1071" s="2">
        <v>19489500000</v>
      </c>
      <c r="R1071" s="2">
        <v>19493400000</v>
      </c>
      <c r="S1071" s="2">
        <v>19493400000</v>
      </c>
      <c r="T1071" s="2">
        <v>19477800000</v>
      </c>
      <c r="U1071" s="2">
        <v>19454400000</v>
      </c>
      <c r="V1071" s="2">
        <v>19431000000</v>
      </c>
      <c r="W1071" s="2">
        <v>19411500000</v>
      </c>
      <c r="X1071" s="2">
        <v>19392100000</v>
      </c>
      <c r="Y1071" s="2">
        <v>19372600000</v>
      </c>
      <c r="Z1071" s="2">
        <v>19353100000</v>
      </c>
      <c r="AA1071" s="2">
        <v>19341400000</v>
      </c>
      <c r="AB1071" s="2">
        <v>19325800000</v>
      </c>
      <c r="AC1071" s="2">
        <v>19310200000</v>
      </c>
    </row>
    <row r="1072" spans="1:32">
      <c r="A1072" t="s">
        <v>11834</v>
      </c>
      <c r="B1072" t="s">
        <v>19</v>
      </c>
      <c r="C1072" s="2">
        <v>11311200000</v>
      </c>
      <c r="D1072" s="2">
        <v>11402600000</v>
      </c>
      <c r="E1072" s="2">
        <v>11487200000</v>
      </c>
      <c r="F1072" s="2">
        <v>11544300000</v>
      </c>
      <c r="G1072" s="2">
        <v>11585500000</v>
      </c>
      <c r="H1072" s="2">
        <v>11612900000</v>
      </c>
      <c r="I1072" s="2">
        <v>11628900000</v>
      </c>
      <c r="J1072" s="2">
        <v>11619700000</v>
      </c>
      <c r="K1072" s="2">
        <v>11576300000</v>
      </c>
      <c r="L1072" s="2">
        <v>11521500000</v>
      </c>
      <c r="M1072" s="2">
        <v>11473500000</v>
      </c>
      <c r="N1072" s="2">
        <v>11443800000</v>
      </c>
      <c r="O1072" s="2">
        <v>11430100000</v>
      </c>
      <c r="P1072" s="2">
        <v>11425500000</v>
      </c>
      <c r="Q1072" s="2">
        <v>11425500000</v>
      </c>
      <c r="R1072" s="2">
        <v>11427800000</v>
      </c>
      <c r="S1072" s="2">
        <v>11427800000</v>
      </c>
      <c r="T1072" s="2">
        <v>11418600000</v>
      </c>
      <c r="U1072" s="2">
        <v>11404900000</v>
      </c>
      <c r="V1072" s="2">
        <v>11391200000</v>
      </c>
      <c r="W1072" s="2">
        <v>11379800000</v>
      </c>
      <c r="X1072" s="2">
        <v>11368400000</v>
      </c>
      <c r="Y1072" s="2">
        <v>11356900000</v>
      </c>
      <c r="Z1072" s="2">
        <v>11345500000</v>
      </c>
      <c r="AA1072" s="2">
        <v>11338700000</v>
      </c>
      <c r="AB1072" s="2">
        <v>11329500000</v>
      </c>
      <c r="AC1072" s="2">
        <v>11320400000</v>
      </c>
    </row>
    <row r="1073" spans="1:32">
      <c r="A1073" t="s">
        <v>11835</v>
      </c>
      <c r="B1073" t="s">
        <v>19</v>
      </c>
      <c r="C1073" s="2">
        <v>10542500000</v>
      </c>
      <c r="D1073" s="2">
        <v>10627700000</v>
      </c>
      <c r="E1073" s="2">
        <v>10706500000</v>
      </c>
      <c r="F1073" s="2">
        <v>10759700000</v>
      </c>
      <c r="G1073" s="2">
        <v>10798100000</v>
      </c>
      <c r="H1073" s="2">
        <v>10823600000</v>
      </c>
      <c r="I1073" s="2">
        <v>10838600000</v>
      </c>
      <c r="J1073" s="2">
        <v>10830000000</v>
      </c>
      <c r="K1073" s="2">
        <v>10789600000</v>
      </c>
      <c r="L1073" s="2">
        <v>10738500000</v>
      </c>
      <c r="M1073" s="2">
        <v>10693700000</v>
      </c>
      <c r="N1073" s="2">
        <v>10666000000</v>
      </c>
      <c r="O1073" s="2">
        <v>10653300000</v>
      </c>
      <c r="P1073" s="2">
        <v>10649000000</v>
      </c>
      <c r="Q1073" s="2">
        <v>10649000000</v>
      </c>
      <c r="R1073" s="2">
        <v>10651100000</v>
      </c>
      <c r="S1073" s="2">
        <v>10651100000</v>
      </c>
      <c r="T1073" s="2">
        <v>10642600000</v>
      </c>
      <c r="U1073" s="2">
        <v>10629800000</v>
      </c>
      <c r="V1073" s="2">
        <v>10617100000</v>
      </c>
      <c r="W1073" s="2">
        <v>10606400000</v>
      </c>
      <c r="X1073" s="2">
        <v>10595800000</v>
      </c>
      <c r="Y1073" s="2">
        <v>10585100000</v>
      </c>
      <c r="Z1073" s="2">
        <v>10574500000</v>
      </c>
      <c r="AA1073" s="2">
        <v>10568100000</v>
      </c>
      <c r="AB1073" s="2">
        <v>10559500000</v>
      </c>
      <c r="AC1073" s="2">
        <v>10551000000</v>
      </c>
    </row>
    <row r="1074" spans="1:32">
      <c r="A1074" t="s">
        <v>11836</v>
      </c>
      <c r="B1074" t="s">
        <v>19</v>
      </c>
      <c r="C1074" s="2">
        <v>129690000</v>
      </c>
      <c r="D1074" s="2">
        <v>130738000</v>
      </c>
      <c r="E1074" s="2">
        <v>131707000</v>
      </c>
      <c r="F1074" s="2">
        <v>132362000</v>
      </c>
      <c r="G1074" s="2">
        <v>132834000</v>
      </c>
      <c r="H1074" s="2">
        <v>133148000</v>
      </c>
      <c r="I1074" s="2">
        <v>133332000</v>
      </c>
      <c r="J1074" s="2">
        <v>133227000</v>
      </c>
      <c r="K1074" s="2">
        <v>132729000</v>
      </c>
      <c r="L1074" s="2">
        <v>132100000</v>
      </c>
      <c r="M1074" s="2">
        <v>131550000</v>
      </c>
      <c r="N1074" s="2">
        <v>131210000</v>
      </c>
      <c r="O1074" s="2">
        <v>131052000</v>
      </c>
      <c r="P1074" s="2">
        <v>131000000</v>
      </c>
      <c r="Q1074" s="2">
        <v>131000000</v>
      </c>
      <c r="R1074" s="2">
        <v>131026000</v>
      </c>
      <c r="S1074" s="2">
        <v>131026000</v>
      </c>
      <c r="T1074" s="2">
        <v>130921000</v>
      </c>
      <c r="U1074" s="2">
        <v>130764000</v>
      </c>
      <c r="V1074" s="2">
        <v>130607000</v>
      </c>
      <c r="W1074" s="2">
        <v>130476000</v>
      </c>
      <c r="X1074" s="2">
        <v>130345000</v>
      </c>
      <c r="Y1074" s="2">
        <v>130214000</v>
      </c>
      <c r="Z1074" s="2">
        <v>130083000</v>
      </c>
      <c r="AA1074" s="2">
        <v>130004000</v>
      </c>
      <c r="AB1074" s="2">
        <v>129900000</v>
      </c>
      <c r="AC1074" s="2">
        <v>129795000</v>
      </c>
    </row>
    <row r="1075" spans="1:32">
      <c r="A1075" t="s">
        <v>11837</v>
      </c>
      <c r="B1075" t="s">
        <v>19</v>
      </c>
      <c r="C1075" s="2">
        <v>356895000</v>
      </c>
      <c r="D1075" s="2">
        <v>359779000</v>
      </c>
      <c r="E1075" s="2">
        <v>362447000</v>
      </c>
      <c r="F1075" s="2">
        <v>364249000</v>
      </c>
      <c r="G1075" s="2">
        <v>365547000</v>
      </c>
      <c r="H1075" s="2">
        <v>366412000</v>
      </c>
      <c r="I1075" s="2">
        <v>366917000</v>
      </c>
      <c r="J1075" s="2">
        <v>366628000</v>
      </c>
      <c r="K1075" s="2">
        <v>365259000</v>
      </c>
      <c r="L1075" s="2">
        <v>363528000</v>
      </c>
      <c r="M1075" s="2">
        <v>362014000</v>
      </c>
      <c r="N1075" s="2">
        <v>361077000</v>
      </c>
      <c r="O1075" s="2">
        <v>360644000</v>
      </c>
      <c r="P1075" s="2">
        <v>360500000</v>
      </c>
      <c r="Q1075" s="2">
        <v>360500000</v>
      </c>
      <c r="R1075" s="2">
        <v>360572000</v>
      </c>
      <c r="S1075" s="2">
        <v>360572000</v>
      </c>
      <c r="T1075" s="2">
        <v>360284000</v>
      </c>
      <c r="U1075" s="2">
        <v>359851000</v>
      </c>
      <c r="V1075" s="2">
        <v>359418000</v>
      </c>
      <c r="W1075" s="2">
        <v>359058000</v>
      </c>
      <c r="X1075" s="2">
        <v>358698000</v>
      </c>
      <c r="Y1075" s="2">
        <v>358337000</v>
      </c>
      <c r="Z1075" s="2">
        <v>357976000</v>
      </c>
      <c r="AA1075" s="2">
        <v>357760000</v>
      </c>
      <c r="AB1075" s="2">
        <v>357472000</v>
      </c>
      <c r="AC1075" s="2">
        <v>357183000</v>
      </c>
      <c r="AD1075" s="2"/>
      <c r="AE1075" s="2"/>
      <c r="AF1075" s="2"/>
    </row>
    <row r="1076" spans="1:32">
      <c r="A1076" t="s">
        <v>11838</v>
      </c>
      <c r="B1076" t="s">
        <v>19</v>
      </c>
      <c r="C1076" s="2">
        <v>6835950000</v>
      </c>
      <c r="D1076" s="2">
        <v>6891190000</v>
      </c>
      <c r="E1076" s="2">
        <v>6942290000</v>
      </c>
      <c r="F1076" s="2">
        <v>6976810000</v>
      </c>
      <c r="G1076" s="2">
        <v>7001670000</v>
      </c>
      <c r="H1076" s="2">
        <v>7018240000</v>
      </c>
      <c r="I1076" s="2">
        <v>7027910000</v>
      </c>
      <c r="J1076" s="2">
        <v>7022380000</v>
      </c>
      <c r="K1076" s="2">
        <v>6996150000</v>
      </c>
      <c r="L1076" s="2">
        <v>6963000000</v>
      </c>
      <c r="M1076" s="2">
        <v>6934000000</v>
      </c>
      <c r="N1076" s="2">
        <v>6916050000</v>
      </c>
      <c r="O1076" s="2">
        <v>6907760000</v>
      </c>
      <c r="P1076" s="2">
        <v>6905000000</v>
      </c>
      <c r="Q1076" s="2">
        <v>6905000000</v>
      </c>
      <c r="R1076" s="2">
        <v>6906380000</v>
      </c>
      <c r="S1076" s="2">
        <v>6906380000</v>
      </c>
      <c r="T1076" s="2">
        <v>6900860000</v>
      </c>
      <c r="U1076" s="2">
        <v>6892570000</v>
      </c>
      <c r="V1076" s="2">
        <v>6884280000</v>
      </c>
      <c r="W1076" s="2">
        <v>6877380000</v>
      </c>
      <c r="X1076" s="2">
        <v>6870480000</v>
      </c>
      <c r="Y1076" s="2">
        <v>6863570000</v>
      </c>
      <c r="Z1076" s="2">
        <v>6856660000</v>
      </c>
      <c r="AA1076" s="2">
        <v>6852520000</v>
      </c>
      <c r="AB1076" s="2">
        <v>6847000000</v>
      </c>
      <c r="AC1076" s="2">
        <v>6841470000</v>
      </c>
    </row>
    <row r="1077" spans="1:32">
      <c r="A1077" t="s">
        <v>11839</v>
      </c>
      <c r="B1077" t="s">
        <v>19</v>
      </c>
      <c r="C1077" s="2">
        <v>2170080000</v>
      </c>
      <c r="D1077" s="2">
        <v>2187620000</v>
      </c>
      <c r="E1077" s="2">
        <v>2203840000</v>
      </c>
      <c r="F1077" s="2">
        <v>2214800000</v>
      </c>
      <c r="G1077" s="2">
        <v>2222690000</v>
      </c>
      <c r="H1077" s="2">
        <v>2227950000</v>
      </c>
      <c r="I1077" s="2">
        <v>2231020000</v>
      </c>
      <c r="J1077" s="2">
        <v>2229260000</v>
      </c>
      <c r="K1077" s="2">
        <v>2220930000</v>
      </c>
      <c r="L1077" s="2">
        <v>2210410000</v>
      </c>
      <c r="M1077" s="2">
        <v>2201210000</v>
      </c>
      <c r="N1077" s="2">
        <v>2195510000</v>
      </c>
      <c r="O1077" s="2">
        <v>2192880000</v>
      </c>
      <c r="P1077" s="2">
        <v>2192000000</v>
      </c>
      <c r="Q1077" s="2">
        <v>2192000000</v>
      </c>
      <c r="R1077" s="2">
        <v>2192440000</v>
      </c>
      <c r="S1077" s="2">
        <v>2192440000</v>
      </c>
      <c r="T1077" s="2">
        <v>2190680000</v>
      </c>
      <c r="U1077" s="2">
        <v>2188050000</v>
      </c>
      <c r="V1077" s="2">
        <v>2185420000</v>
      </c>
      <c r="W1077" s="2">
        <v>2183230000</v>
      </c>
      <c r="X1077" s="2">
        <v>2181040000</v>
      </c>
      <c r="Y1077" s="2">
        <v>2178850000</v>
      </c>
      <c r="Z1077" s="2">
        <v>2176660000</v>
      </c>
      <c r="AA1077" s="2">
        <v>2175340000</v>
      </c>
      <c r="AB1077" s="2">
        <v>2173590000</v>
      </c>
      <c r="AC1077" s="2">
        <v>2171830000</v>
      </c>
    </row>
    <row r="1078" spans="1:32">
      <c r="A1078" t="s">
        <v>11840</v>
      </c>
      <c r="B1078" t="s">
        <v>19</v>
      </c>
      <c r="C1078" s="2">
        <v>38115000</v>
      </c>
      <c r="D1078" s="2">
        <v>38423000</v>
      </c>
      <c r="E1078" s="2">
        <v>38707900</v>
      </c>
      <c r="F1078" s="2">
        <v>38900400</v>
      </c>
      <c r="G1078" s="2">
        <v>39039000</v>
      </c>
      <c r="H1078" s="2">
        <v>39131400</v>
      </c>
      <c r="I1078" s="2">
        <v>39185300</v>
      </c>
      <c r="J1078" s="2">
        <v>39154500</v>
      </c>
      <c r="K1078" s="2">
        <v>39008200</v>
      </c>
      <c r="L1078" s="2">
        <v>38823400</v>
      </c>
      <c r="M1078" s="2">
        <v>38661700</v>
      </c>
      <c r="N1078" s="2">
        <v>38561600</v>
      </c>
      <c r="O1078" s="2">
        <v>38515400</v>
      </c>
      <c r="P1078" s="2">
        <v>38500000</v>
      </c>
      <c r="Q1078" s="2">
        <v>38500000</v>
      </c>
      <c r="R1078" s="2">
        <v>38507700</v>
      </c>
      <c r="S1078" s="2">
        <v>38507700</v>
      </c>
      <c r="T1078" s="2">
        <v>38476900</v>
      </c>
      <c r="U1078" s="2">
        <v>38430700</v>
      </c>
      <c r="V1078" s="2">
        <v>38384500</v>
      </c>
      <c r="W1078" s="2">
        <v>38346000</v>
      </c>
      <c r="X1078" s="2">
        <v>38307500</v>
      </c>
      <c r="Y1078" s="2">
        <v>38269000</v>
      </c>
      <c r="Z1078" s="2">
        <v>38230500</v>
      </c>
      <c r="AA1078" s="2">
        <v>38207400</v>
      </c>
      <c r="AB1078" s="2">
        <v>38176600</v>
      </c>
      <c r="AC1078" s="2">
        <v>38145800</v>
      </c>
    </row>
    <row r="1079" spans="1:32">
      <c r="A1079" t="s">
        <v>11841</v>
      </c>
      <c r="B1079" t="s">
        <v>19</v>
      </c>
      <c r="C1079">
        <v>0</v>
      </c>
      <c r="D1079">
        <v>0</v>
      </c>
      <c r="E1079">
        <v>0</v>
      </c>
      <c r="F1079">
        <v>0</v>
      </c>
      <c r="G1079">
        <v>0</v>
      </c>
      <c r="H1079">
        <v>0</v>
      </c>
      <c r="I1079">
        <v>0</v>
      </c>
      <c r="J1079">
        <v>0</v>
      </c>
      <c r="K1079">
        <v>0</v>
      </c>
      <c r="L1079">
        <v>0</v>
      </c>
      <c r="M1079">
        <v>0</v>
      </c>
      <c r="N1079">
        <v>0</v>
      </c>
      <c r="O1079">
        <v>0</v>
      </c>
      <c r="P1079">
        <v>0</v>
      </c>
      <c r="Q1079">
        <v>0</v>
      </c>
      <c r="R1079">
        <v>0</v>
      </c>
      <c r="S1079">
        <v>0</v>
      </c>
      <c r="T1079">
        <v>0</v>
      </c>
      <c r="U1079">
        <v>0</v>
      </c>
      <c r="V1079">
        <v>0</v>
      </c>
      <c r="W1079">
        <v>0</v>
      </c>
      <c r="X1079">
        <v>0</v>
      </c>
      <c r="Y1079">
        <v>0</v>
      </c>
      <c r="Z1079">
        <v>0</v>
      </c>
      <c r="AA1079">
        <v>0</v>
      </c>
      <c r="AB1079">
        <v>0</v>
      </c>
      <c r="AC1079">
        <v>0</v>
      </c>
      <c r="AD1079" s="2"/>
      <c r="AE1079" s="2"/>
      <c r="AF1079" s="2"/>
    </row>
    <row r="1080" spans="1:32">
      <c r="A1080" t="s">
        <v>11842</v>
      </c>
      <c r="B1080" t="s">
        <v>19</v>
      </c>
      <c r="C1080" s="2">
        <v>1552420000000</v>
      </c>
      <c r="D1080" s="2">
        <v>1570910000000</v>
      </c>
      <c r="E1080" s="2">
        <v>1578310000000</v>
      </c>
      <c r="F1080" s="2">
        <v>1576830000000</v>
      </c>
      <c r="G1080" s="2">
        <v>1569430000000</v>
      </c>
      <c r="H1080" s="2">
        <v>1560560000000</v>
      </c>
      <c r="I1080" s="2">
        <v>1551680000000</v>
      </c>
      <c r="J1080" s="2">
        <v>1546500000000</v>
      </c>
      <c r="K1080" s="2">
        <v>1545020000000</v>
      </c>
      <c r="L1080" s="2">
        <v>1542810000000</v>
      </c>
      <c r="M1080" s="2">
        <v>1541330000000</v>
      </c>
      <c r="N1080" s="2">
        <v>1538370000000</v>
      </c>
      <c r="O1080" s="2">
        <v>1536890000000</v>
      </c>
      <c r="P1080" s="2">
        <v>1533930000000</v>
      </c>
      <c r="Q1080" s="2">
        <v>1532450000000</v>
      </c>
      <c r="R1080" s="2">
        <v>1530970000000</v>
      </c>
      <c r="S1080" s="2">
        <v>1528750000000</v>
      </c>
      <c r="T1080" s="2">
        <v>1526530000000</v>
      </c>
      <c r="U1080" s="2">
        <v>1523580000000</v>
      </c>
      <c r="V1080" s="2">
        <v>1521360000000</v>
      </c>
      <c r="W1080" s="2">
        <v>1517660000000</v>
      </c>
      <c r="X1080" s="2">
        <v>1515440000000</v>
      </c>
      <c r="Y1080" s="2">
        <v>1513960000000</v>
      </c>
      <c r="Z1080" s="2">
        <v>1513220000000</v>
      </c>
      <c r="AA1080" s="2">
        <v>1512480000000</v>
      </c>
      <c r="AB1080" s="2">
        <v>1511740000000</v>
      </c>
      <c r="AC1080" s="2">
        <v>1509520000000</v>
      </c>
    </row>
    <row r="1081" spans="1:32">
      <c r="A1081" t="s">
        <v>11843</v>
      </c>
      <c r="B1081" t="s">
        <v>19</v>
      </c>
      <c r="C1081" s="2">
        <v>112842000</v>
      </c>
      <c r="D1081" s="2">
        <v>114186000</v>
      </c>
      <c r="E1081" s="2">
        <v>114724000</v>
      </c>
      <c r="F1081" s="2">
        <v>114616000</v>
      </c>
      <c r="G1081" s="2">
        <v>114079000</v>
      </c>
      <c r="H1081" s="2">
        <v>113434000</v>
      </c>
      <c r="I1081" s="2">
        <v>112788000</v>
      </c>
      <c r="J1081" s="2">
        <v>112412000</v>
      </c>
      <c r="K1081" s="2">
        <v>112305000</v>
      </c>
      <c r="L1081" s="2">
        <v>112143000</v>
      </c>
      <c r="M1081" s="2">
        <v>112036000</v>
      </c>
      <c r="N1081" s="2">
        <v>111821000</v>
      </c>
      <c r="O1081" s="2">
        <v>111713000</v>
      </c>
      <c r="P1081" s="2">
        <v>111498000</v>
      </c>
      <c r="Q1081" s="2">
        <v>111391000</v>
      </c>
      <c r="R1081" s="2">
        <v>111283000</v>
      </c>
      <c r="S1081" s="2">
        <v>111122000</v>
      </c>
      <c r="T1081" s="2">
        <v>110961000</v>
      </c>
      <c r="U1081" s="2">
        <v>110746000</v>
      </c>
      <c r="V1081" s="2">
        <v>110584000</v>
      </c>
      <c r="W1081" s="2">
        <v>110316000</v>
      </c>
      <c r="X1081" s="2">
        <v>110154000</v>
      </c>
      <c r="Y1081" s="2">
        <v>110047000</v>
      </c>
      <c r="Z1081" s="2">
        <v>109993000</v>
      </c>
      <c r="AA1081" s="2">
        <v>109939000</v>
      </c>
      <c r="AB1081" s="2">
        <v>109885000</v>
      </c>
      <c r="AC1081" s="2">
        <v>109724000</v>
      </c>
    </row>
    <row r="1082" spans="1:32">
      <c r="A1082" t="s">
        <v>11844</v>
      </c>
      <c r="B1082" t="s">
        <v>19</v>
      </c>
      <c r="C1082" s="2">
        <v>754192000</v>
      </c>
      <c r="D1082" s="2">
        <v>763174000</v>
      </c>
      <c r="E1082" s="2">
        <v>766768000</v>
      </c>
      <c r="F1082" s="2">
        <v>766049000</v>
      </c>
      <c r="G1082" s="2">
        <v>762456000</v>
      </c>
      <c r="H1082" s="2">
        <v>758144000</v>
      </c>
      <c r="I1082" s="2">
        <v>753832000</v>
      </c>
      <c r="J1082" s="2">
        <v>751317000</v>
      </c>
      <c r="K1082" s="2">
        <v>750599000</v>
      </c>
      <c r="L1082" s="2">
        <v>749521000</v>
      </c>
      <c r="M1082" s="2">
        <v>748802000</v>
      </c>
      <c r="N1082" s="2">
        <v>747365000</v>
      </c>
      <c r="O1082" s="2">
        <v>746646000</v>
      </c>
      <c r="P1082" s="2">
        <v>745209000</v>
      </c>
      <c r="Q1082" s="2">
        <v>744490000</v>
      </c>
      <c r="R1082" s="2">
        <v>743772000</v>
      </c>
      <c r="S1082" s="2">
        <v>742694000</v>
      </c>
      <c r="T1082" s="2">
        <v>741616000</v>
      </c>
      <c r="U1082" s="2">
        <v>740179000</v>
      </c>
      <c r="V1082" s="2">
        <v>739101000</v>
      </c>
      <c r="W1082" s="2">
        <v>737304000</v>
      </c>
      <c r="X1082" s="2">
        <v>736226000</v>
      </c>
      <c r="Y1082" s="2">
        <v>735508000</v>
      </c>
      <c r="Z1082" s="2">
        <v>735148000</v>
      </c>
      <c r="AA1082" s="2">
        <v>734789000</v>
      </c>
      <c r="AB1082" s="2">
        <v>734430000</v>
      </c>
      <c r="AC1082" s="2">
        <v>733352000</v>
      </c>
    </row>
    <row r="1083" spans="1:32">
      <c r="A1083" t="s">
        <v>11845</v>
      </c>
      <c r="B1083" t="s">
        <v>19</v>
      </c>
      <c r="C1083" s="2">
        <v>1846130000</v>
      </c>
      <c r="D1083" s="2">
        <v>1868120000</v>
      </c>
      <c r="E1083" s="2">
        <v>1876920000</v>
      </c>
      <c r="F1083" s="2">
        <v>1875160000</v>
      </c>
      <c r="G1083" s="2">
        <v>1866360000</v>
      </c>
      <c r="H1083" s="2">
        <v>1855810000</v>
      </c>
      <c r="I1083" s="2">
        <v>1845250000</v>
      </c>
      <c r="J1083" s="2">
        <v>1839100000</v>
      </c>
      <c r="K1083" s="2">
        <v>1837340000</v>
      </c>
      <c r="L1083" s="2">
        <v>1834700000</v>
      </c>
      <c r="M1083" s="2">
        <v>1832940000</v>
      </c>
      <c r="N1083" s="2">
        <v>1829420000</v>
      </c>
      <c r="O1083" s="2">
        <v>1827660000</v>
      </c>
      <c r="P1083" s="2">
        <v>1824150000</v>
      </c>
      <c r="Q1083" s="2">
        <v>1822390000</v>
      </c>
      <c r="R1083" s="2">
        <v>1820630000</v>
      </c>
      <c r="S1083" s="2">
        <v>1817990000</v>
      </c>
      <c r="T1083" s="2">
        <v>1815350000</v>
      </c>
      <c r="U1083" s="2">
        <v>1811830000</v>
      </c>
      <c r="V1083" s="2">
        <v>1809190000</v>
      </c>
      <c r="W1083" s="2">
        <v>1804800000</v>
      </c>
      <c r="X1083" s="2">
        <v>1802160000</v>
      </c>
      <c r="Y1083" s="2">
        <v>1800400000</v>
      </c>
      <c r="Z1083" s="2">
        <v>1799520000</v>
      </c>
      <c r="AA1083" s="2">
        <v>1798640000</v>
      </c>
      <c r="AB1083" s="2">
        <v>1797760000</v>
      </c>
      <c r="AC1083" s="2">
        <v>1795120000</v>
      </c>
    </row>
    <row r="1084" spans="1:32">
      <c r="A1084" t="s">
        <v>11846</v>
      </c>
      <c r="B1084" t="s">
        <v>19</v>
      </c>
      <c r="C1084" s="2">
        <v>168718000</v>
      </c>
      <c r="D1084" s="2">
        <v>170727000</v>
      </c>
      <c r="E1084" s="2">
        <v>171531000</v>
      </c>
      <c r="F1084" s="2">
        <v>171370000</v>
      </c>
      <c r="G1084" s="2">
        <v>170566000</v>
      </c>
      <c r="H1084" s="2">
        <v>169602000</v>
      </c>
      <c r="I1084" s="2">
        <v>168637000</v>
      </c>
      <c r="J1084" s="2">
        <v>168075000</v>
      </c>
      <c r="K1084" s="2">
        <v>167914000</v>
      </c>
      <c r="L1084" s="2">
        <v>167673000</v>
      </c>
      <c r="M1084" s="2">
        <v>167512000</v>
      </c>
      <c r="N1084" s="2">
        <v>167190000</v>
      </c>
      <c r="O1084" s="2">
        <v>167030000</v>
      </c>
      <c r="P1084" s="2">
        <v>166708000</v>
      </c>
      <c r="Q1084" s="2">
        <v>166547000</v>
      </c>
      <c r="R1084" s="2">
        <v>166387000</v>
      </c>
      <c r="S1084" s="2">
        <v>166145000</v>
      </c>
      <c r="T1084" s="2">
        <v>165904000</v>
      </c>
      <c r="U1084" s="2">
        <v>165583000</v>
      </c>
      <c r="V1084" s="2">
        <v>165342000</v>
      </c>
      <c r="W1084" s="2">
        <v>164940000</v>
      </c>
      <c r="X1084" s="2">
        <v>164699000</v>
      </c>
      <c r="Y1084" s="2">
        <v>164538000</v>
      </c>
      <c r="Z1084" s="2">
        <v>164457000</v>
      </c>
      <c r="AA1084" s="2">
        <v>164377000</v>
      </c>
      <c r="AB1084" s="2">
        <v>164297000</v>
      </c>
      <c r="AC1084" s="2">
        <v>164056000</v>
      </c>
      <c r="AD1084" s="2"/>
      <c r="AE1084" s="2"/>
      <c r="AF1084" s="2"/>
    </row>
    <row r="1085" spans="1:32">
      <c r="A1085" t="s">
        <v>11847</v>
      </c>
      <c r="B1085" t="s">
        <v>19</v>
      </c>
      <c r="C1085" s="2">
        <v>152555000</v>
      </c>
      <c r="D1085" s="2">
        <v>154372000</v>
      </c>
      <c r="E1085" s="2">
        <v>155099000</v>
      </c>
      <c r="F1085" s="2">
        <v>154954000</v>
      </c>
      <c r="G1085" s="2">
        <v>154227000</v>
      </c>
      <c r="H1085" s="2">
        <v>153355000</v>
      </c>
      <c r="I1085" s="2">
        <v>152483000</v>
      </c>
      <c r="J1085" s="2">
        <v>151974000</v>
      </c>
      <c r="K1085" s="2">
        <v>151829000</v>
      </c>
      <c r="L1085" s="2">
        <v>151610000</v>
      </c>
      <c r="M1085" s="2">
        <v>151465000</v>
      </c>
      <c r="N1085" s="2">
        <v>151174000</v>
      </c>
      <c r="O1085" s="2">
        <v>151029000</v>
      </c>
      <c r="P1085" s="2">
        <v>150738000</v>
      </c>
      <c r="Q1085" s="2">
        <v>150593000</v>
      </c>
      <c r="R1085" s="2">
        <v>150448000</v>
      </c>
      <c r="S1085" s="2">
        <v>150230000</v>
      </c>
      <c r="T1085" s="2">
        <v>150012000</v>
      </c>
      <c r="U1085" s="2">
        <v>149721000</v>
      </c>
      <c r="V1085" s="2">
        <v>149503000</v>
      </c>
      <c r="W1085" s="2">
        <v>149139000</v>
      </c>
      <c r="X1085" s="2">
        <v>148921000</v>
      </c>
      <c r="Y1085" s="2">
        <v>148776000</v>
      </c>
      <c r="Z1085" s="2">
        <v>148703000</v>
      </c>
      <c r="AA1085" s="2">
        <v>148631000</v>
      </c>
      <c r="AB1085" s="2">
        <v>148558000</v>
      </c>
      <c r="AC1085" s="2">
        <v>148340000</v>
      </c>
      <c r="AD1085" s="2"/>
      <c r="AE1085" s="2"/>
      <c r="AF1085" s="2"/>
    </row>
    <row r="1086" spans="1:32">
      <c r="A1086" t="s">
        <v>11848</v>
      </c>
      <c r="B1086" t="s">
        <v>19</v>
      </c>
      <c r="C1086" s="2">
        <v>87171500</v>
      </c>
      <c r="D1086" s="2">
        <v>88209700</v>
      </c>
      <c r="E1086" s="2">
        <v>88625000</v>
      </c>
      <c r="F1086" s="2">
        <v>88542000</v>
      </c>
      <c r="G1086" s="2">
        <v>88126700</v>
      </c>
      <c r="H1086" s="2">
        <v>87628300</v>
      </c>
      <c r="I1086" s="2">
        <v>87129900</v>
      </c>
      <c r="J1086" s="2">
        <v>86839200</v>
      </c>
      <c r="K1086" s="2">
        <v>86756200</v>
      </c>
      <c r="L1086" s="2">
        <v>86631600</v>
      </c>
      <c r="M1086" s="2">
        <v>86548500</v>
      </c>
      <c r="N1086" s="2">
        <v>86382400</v>
      </c>
      <c r="O1086" s="2">
        <v>86299300</v>
      </c>
      <c r="P1086" s="2">
        <v>86133200</v>
      </c>
      <c r="Q1086" s="2">
        <v>86050200</v>
      </c>
      <c r="R1086" s="2">
        <v>85967100</v>
      </c>
      <c r="S1086" s="2">
        <v>85842500</v>
      </c>
      <c r="T1086" s="2">
        <v>85717900</v>
      </c>
      <c r="U1086" s="2">
        <v>85551800</v>
      </c>
      <c r="V1086" s="2">
        <v>85427200</v>
      </c>
      <c r="W1086" s="2">
        <v>85219600</v>
      </c>
      <c r="X1086" s="2">
        <v>85095000</v>
      </c>
      <c r="Y1086" s="2">
        <v>85011900</v>
      </c>
      <c r="Z1086" s="2">
        <v>84970400</v>
      </c>
      <c r="AA1086" s="2">
        <v>84928800</v>
      </c>
      <c r="AB1086" s="2">
        <v>84887300</v>
      </c>
      <c r="AC1086" s="2">
        <v>84762700</v>
      </c>
    </row>
    <row r="1087" spans="1:32">
      <c r="A1087" t="s">
        <v>11849</v>
      </c>
      <c r="B1087" t="s">
        <v>19</v>
      </c>
      <c r="C1087" s="2">
        <v>17820500</v>
      </c>
      <c r="D1087" s="2">
        <v>18032800</v>
      </c>
      <c r="E1087" s="2">
        <v>18117700</v>
      </c>
      <c r="F1087" s="2">
        <v>18100700</v>
      </c>
      <c r="G1087" s="2">
        <v>18015800</v>
      </c>
      <c r="H1087" s="2">
        <v>17913900</v>
      </c>
      <c r="I1087" s="2">
        <v>17812000</v>
      </c>
      <c r="J1087" s="2">
        <v>17752600</v>
      </c>
      <c r="K1087" s="2">
        <v>17735600</v>
      </c>
      <c r="L1087" s="2">
        <v>17710100</v>
      </c>
      <c r="M1087" s="2">
        <v>17693200</v>
      </c>
      <c r="N1087" s="2">
        <v>17659200</v>
      </c>
      <c r="O1087" s="2">
        <v>17642200</v>
      </c>
      <c r="P1087" s="2">
        <v>17608300</v>
      </c>
      <c r="Q1087" s="2">
        <v>17591300</v>
      </c>
      <c r="R1087" s="2">
        <v>17574300</v>
      </c>
      <c r="S1087" s="2">
        <v>17548800</v>
      </c>
      <c r="T1087" s="2">
        <v>17523400</v>
      </c>
      <c r="U1087" s="2">
        <v>17489400</v>
      </c>
      <c r="V1087" s="2">
        <v>17463900</v>
      </c>
      <c r="W1087" s="2">
        <v>17421500</v>
      </c>
      <c r="X1087" s="2">
        <v>17396000</v>
      </c>
      <c r="Y1087" s="2">
        <v>17379000</v>
      </c>
      <c r="Z1087" s="2">
        <v>17370500</v>
      </c>
      <c r="AA1087" s="2">
        <v>17362000</v>
      </c>
      <c r="AB1087" s="2">
        <v>17353600</v>
      </c>
      <c r="AC1087" s="2">
        <v>17328100</v>
      </c>
    </row>
    <row r="1088" spans="1:32">
      <c r="A1088" t="s">
        <v>11850</v>
      </c>
      <c r="B1088" t="s">
        <v>19</v>
      </c>
      <c r="C1088" s="2">
        <v>34717500</v>
      </c>
      <c r="D1088" s="2">
        <v>35131000</v>
      </c>
      <c r="E1088" s="2">
        <v>35296400</v>
      </c>
      <c r="F1088" s="2">
        <v>35263300</v>
      </c>
      <c r="G1088" s="2">
        <v>35097900</v>
      </c>
      <c r="H1088" s="2">
        <v>34899400</v>
      </c>
      <c r="I1088" s="2">
        <v>34700900</v>
      </c>
      <c r="J1088" s="2">
        <v>34585100</v>
      </c>
      <c r="K1088" s="2">
        <v>34552100</v>
      </c>
      <c r="L1088" s="2">
        <v>34502400</v>
      </c>
      <c r="M1088" s="2">
        <v>34469400</v>
      </c>
      <c r="N1088" s="2">
        <v>34403200</v>
      </c>
      <c r="O1088" s="2">
        <v>34370100</v>
      </c>
      <c r="P1088" s="2">
        <v>34304000</v>
      </c>
      <c r="Q1088" s="2">
        <v>34270900</v>
      </c>
      <c r="R1088" s="2">
        <v>34237800</v>
      </c>
      <c r="S1088" s="2">
        <v>34188200</v>
      </c>
      <c r="T1088" s="2">
        <v>34138600</v>
      </c>
      <c r="U1088" s="2">
        <v>34072400</v>
      </c>
      <c r="V1088" s="2">
        <v>34022800</v>
      </c>
      <c r="W1088" s="2">
        <v>33940100</v>
      </c>
      <c r="X1088" s="2">
        <v>33890500</v>
      </c>
      <c r="Y1088" s="2">
        <v>33857400</v>
      </c>
      <c r="Z1088" s="2">
        <v>33840800</v>
      </c>
      <c r="AA1088" s="2">
        <v>33824300</v>
      </c>
      <c r="AB1088" s="2">
        <v>33807800</v>
      </c>
      <c r="AC1088" s="2">
        <v>33758100</v>
      </c>
    </row>
    <row r="1089" spans="1:32">
      <c r="A1089" t="s">
        <v>11851</v>
      </c>
      <c r="B1089" t="s">
        <v>19</v>
      </c>
      <c r="C1089" s="2">
        <v>62970000</v>
      </c>
      <c r="D1089" s="2">
        <v>63720000</v>
      </c>
      <c r="E1089" s="2">
        <v>64020000</v>
      </c>
      <c r="F1089" s="2">
        <v>63960000</v>
      </c>
      <c r="G1089" s="2">
        <v>63660000</v>
      </c>
      <c r="H1089" s="2">
        <v>63300000</v>
      </c>
      <c r="I1089" s="2">
        <v>62940000</v>
      </c>
      <c r="J1089" s="2">
        <v>62730000</v>
      </c>
      <c r="K1089" s="2">
        <v>62670000</v>
      </c>
      <c r="L1089" s="2">
        <v>62580000</v>
      </c>
      <c r="M1089" s="2">
        <v>62520000</v>
      </c>
      <c r="N1089" s="2">
        <v>62400000</v>
      </c>
      <c r="O1089" s="2">
        <v>62340000</v>
      </c>
      <c r="P1089" s="2">
        <v>62220000</v>
      </c>
      <c r="Q1089" s="2">
        <v>62160000</v>
      </c>
      <c r="R1089" s="2">
        <v>62100000</v>
      </c>
      <c r="S1089" s="2">
        <v>62010000</v>
      </c>
      <c r="T1089" s="2">
        <v>61920000</v>
      </c>
      <c r="U1089" s="2">
        <v>61800000</v>
      </c>
      <c r="V1089" s="2">
        <v>61710000</v>
      </c>
      <c r="W1089" s="2">
        <v>61560000</v>
      </c>
      <c r="X1089" s="2">
        <v>61470000</v>
      </c>
      <c r="Y1089" s="2">
        <v>61410000</v>
      </c>
      <c r="Z1089" s="2">
        <v>61380000</v>
      </c>
      <c r="AA1089" s="2">
        <v>61350000</v>
      </c>
      <c r="AB1089" s="2">
        <v>61320000</v>
      </c>
      <c r="AC1089" s="2">
        <v>61230000</v>
      </c>
    </row>
    <row r="1090" spans="1:32">
      <c r="A1090" t="s">
        <v>11852</v>
      </c>
      <c r="B1090" t="s">
        <v>19</v>
      </c>
      <c r="C1090" s="2">
        <v>12594000</v>
      </c>
      <c r="D1090" s="2">
        <v>12744000</v>
      </c>
      <c r="E1090" s="2">
        <v>12804000</v>
      </c>
      <c r="F1090" s="2">
        <v>12792000</v>
      </c>
      <c r="G1090" s="2">
        <v>12732000</v>
      </c>
      <c r="H1090" s="2">
        <v>12660000</v>
      </c>
      <c r="I1090" s="2">
        <v>12588000</v>
      </c>
      <c r="J1090" s="2">
        <v>12546000</v>
      </c>
      <c r="K1090" s="2">
        <v>12534000</v>
      </c>
      <c r="L1090" s="2">
        <v>12516000</v>
      </c>
      <c r="M1090" s="2">
        <v>12504000</v>
      </c>
      <c r="N1090" s="2">
        <v>12480000</v>
      </c>
      <c r="O1090" s="2">
        <v>12468000</v>
      </c>
      <c r="P1090" s="2">
        <v>12444000</v>
      </c>
      <c r="Q1090" s="2">
        <v>12432000</v>
      </c>
      <c r="R1090" s="2">
        <v>12420000</v>
      </c>
      <c r="S1090" s="2">
        <v>12402000</v>
      </c>
      <c r="T1090" s="2">
        <v>12384000</v>
      </c>
      <c r="U1090" s="2">
        <v>12360000</v>
      </c>
      <c r="V1090" s="2">
        <v>12342000</v>
      </c>
      <c r="W1090" s="2">
        <v>12312000</v>
      </c>
      <c r="X1090" s="2">
        <v>12294000</v>
      </c>
      <c r="Y1090" s="2">
        <v>12282000</v>
      </c>
      <c r="Z1090" s="2">
        <v>12276000</v>
      </c>
      <c r="AA1090" s="2">
        <v>12270000</v>
      </c>
      <c r="AB1090" s="2">
        <v>12264000</v>
      </c>
      <c r="AC1090" s="2">
        <v>12246000</v>
      </c>
    </row>
    <row r="1091" spans="1:32">
      <c r="A1091" t="s">
        <v>11853</v>
      </c>
      <c r="B1091" t="s">
        <v>19</v>
      </c>
      <c r="C1091">
        <v>0</v>
      </c>
      <c r="D1091">
        <v>0</v>
      </c>
      <c r="E1091">
        <v>0</v>
      </c>
      <c r="F1091">
        <v>0</v>
      </c>
      <c r="G1091">
        <v>0</v>
      </c>
      <c r="H1091">
        <v>0</v>
      </c>
      <c r="I1091">
        <v>0</v>
      </c>
      <c r="J1091">
        <v>0</v>
      </c>
      <c r="K1091">
        <v>0</v>
      </c>
      <c r="L1091">
        <v>0</v>
      </c>
      <c r="M1091">
        <v>0</v>
      </c>
      <c r="N1091">
        <v>0</v>
      </c>
      <c r="O1091">
        <v>0</v>
      </c>
      <c r="P1091">
        <v>0</v>
      </c>
      <c r="Q1091">
        <v>0</v>
      </c>
      <c r="R1091">
        <v>0</v>
      </c>
      <c r="S1091">
        <v>0</v>
      </c>
      <c r="T1091">
        <v>0</v>
      </c>
      <c r="U1091">
        <v>0</v>
      </c>
      <c r="V1091">
        <v>0</v>
      </c>
      <c r="W1091">
        <v>0</v>
      </c>
      <c r="X1091">
        <v>0</v>
      </c>
      <c r="Y1091">
        <v>0</v>
      </c>
      <c r="Z1091">
        <v>0</v>
      </c>
      <c r="AA1091">
        <v>0</v>
      </c>
      <c r="AB1091">
        <v>0</v>
      </c>
      <c r="AC1091">
        <v>0</v>
      </c>
    </row>
    <row r="1092" spans="1:32">
      <c r="A1092" t="s">
        <v>11854</v>
      </c>
      <c r="B1092" t="s">
        <v>19</v>
      </c>
      <c r="C1092">
        <v>0</v>
      </c>
      <c r="D1092">
        <v>0</v>
      </c>
      <c r="E1092">
        <v>0</v>
      </c>
      <c r="F1092">
        <v>0</v>
      </c>
      <c r="G1092">
        <v>0</v>
      </c>
      <c r="H1092">
        <v>0</v>
      </c>
      <c r="I1092">
        <v>0</v>
      </c>
      <c r="J1092">
        <v>0</v>
      </c>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v>0</v>
      </c>
    </row>
    <row r="1093" spans="1:32">
      <c r="A1093" t="s">
        <v>11855</v>
      </c>
      <c r="B1093" t="s">
        <v>19</v>
      </c>
      <c r="C1093">
        <v>0</v>
      </c>
      <c r="D1093">
        <v>0</v>
      </c>
      <c r="E1093">
        <v>0</v>
      </c>
      <c r="F1093">
        <v>0</v>
      </c>
      <c r="G1093">
        <v>0</v>
      </c>
      <c r="H1093">
        <v>0</v>
      </c>
      <c r="I1093">
        <v>0</v>
      </c>
      <c r="J1093">
        <v>0</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row>
    <row r="1094" spans="1:32">
      <c r="A1094" t="s">
        <v>11856</v>
      </c>
      <c r="B1094" t="s">
        <v>19</v>
      </c>
      <c r="C1094">
        <v>0</v>
      </c>
      <c r="D1094">
        <v>0</v>
      </c>
      <c r="E1094">
        <v>0</v>
      </c>
      <c r="F1094">
        <v>0</v>
      </c>
      <c r="G1094">
        <v>0</v>
      </c>
      <c r="H1094">
        <v>0</v>
      </c>
      <c r="I1094">
        <v>0</v>
      </c>
      <c r="J1094">
        <v>0</v>
      </c>
      <c r="K1094">
        <v>0</v>
      </c>
      <c r="L1094">
        <v>0</v>
      </c>
      <c r="M1094">
        <v>0</v>
      </c>
      <c r="N1094">
        <v>0</v>
      </c>
      <c r="O1094">
        <v>0</v>
      </c>
      <c r="P1094">
        <v>0</v>
      </c>
      <c r="Q1094">
        <v>0</v>
      </c>
      <c r="R1094">
        <v>0</v>
      </c>
      <c r="S1094">
        <v>0</v>
      </c>
      <c r="T1094">
        <v>0</v>
      </c>
      <c r="U1094">
        <v>0</v>
      </c>
      <c r="V1094">
        <v>0</v>
      </c>
      <c r="W1094">
        <v>0</v>
      </c>
      <c r="X1094">
        <v>0</v>
      </c>
      <c r="Y1094">
        <v>0</v>
      </c>
      <c r="Z1094">
        <v>0</v>
      </c>
      <c r="AA1094">
        <v>0</v>
      </c>
      <c r="AB1094">
        <v>0</v>
      </c>
      <c r="AC1094">
        <v>0</v>
      </c>
    </row>
    <row r="1095" spans="1:32">
      <c r="A1095" t="s">
        <v>11857</v>
      </c>
      <c r="B1095" t="s">
        <v>19</v>
      </c>
      <c r="C1095">
        <v>0</v>
      </c>
      <c r="D1095">
        <v>0</v>
      </c>
      <c r="E1095">
        <v>0</v>
      </c>
      <c r="F1095">
        <v>0</v>
      </c>
      <c r="G1095">
        <v>0</v>
      </c>
      <c r="H1095">
        <v>0</v>
      </c>
      <c r="I1095">
        <v>0</v>
      </c>
      <c r="J1095">
        <v>0</v>
      </c>
      <c r="K1095">
        <v>0</v>
      </c>
      <c r="L1095">
        <v>0</v>
      </c>
      <c r="M1095">
        <v>0</v>
      </c>
      <c r="N1095">
        <v>0</v>
      </c>
      <c r="O1095">
        <v>0</v>
      </c>
      <c r="P1095">
        <v>0</v>
      </c>
      <c r="Q1095">
        <v>0</v>
      </c>
      <c r="R1095">
        <v>0</v>
      </c>
      <c r="S1095">
        <v>0</v>
      </c>
      <c r="T1095">
        <v>0</v>
      </c>
      <c r="U1095">
        <v>0</v>
      </c>
      <c r="V1095">
        <v>0</v>
      </c>
      <c r="W1095">
        <v>0</v>
      </c>
      <c r="X1095">
        <v>0</v>
      </c>
      <c r="Y1095">
        <v>0</v>
      </c>
      <c r="Z1095">
        <v>0</v>
      </c>
      <c r="AA1095">
        <v>0</v>
      </c>
      <c r="AB1095">
        <v>0</v>
      </c>
      <c r="AC1095">
        <v>0</v>
      </c>
      <c r="AD1095" s="2"/>
      <c r="AE1095" s="2"/>
      <c r="AF1095" s="2"/>
    </row>
    <row r="1096" spans="1:32">
      <c r="A1096" t="s">
        <v>11858</v>
      </c>
      <c r="B1096" t="s">
        <v>19</v>
      </c>
      <c r="C1096">
        <v>0</v>
      </c>
      <c r="D1096">
        <v>0</v>
      </c>
      <c r="E1096">
        <v>0</v>
      </c>
      <c r="F1096">
        <v>0</v>
      </c>
      <c r="G1096">
        <v>0</v>
      </c>
      <c r="H1096">
        <v>0</v>
      </c>
      <c r="I1096">
        <v>0</v>
      </c>
      <c r="J1096">
        <v>0</v>
      </c>
      <c r="K1096">
        <v>0</v>
      </c>
      <c r="L1096">
        <v>0</v>
      </c>
      <c r="M1096">
        <v>0</v>
      </c>
      <c r="N1096">
        <v>0</v>
      </c>
      <c r="O1096">
        <v>0</v>
      </c>
      <c r="P1096">
        <v>0</v>
      </c>
      <c r="Q1096">
        <v>0</v>
      </c>
      <c r="R1096">
        <v>0</v>
      </c>
      <c r="S1096">
        <v>0</v>
      </c>
      <c r="T1096">
        <v>0</v>
      </c>
      <c r="U1096">
        <v>0</v>
      </c>
      <c r="V1096">
        <v>0</v>
      </c>
      <c r="W1096">
        <v>0</v>
      </c>
      <c r="X1096">
        <v>0</v>
      </c>
      <c r="Y1096">
        <v>0</v>
      </c>
      <c r="Z1096">
        <v>0</v>
      </c>
      <c r="AA1096">
        <v>0</v>
      </c>
      <c r="AB1096">
        <v>0</v>
      </c>
      <c r="AC1096">
        <v>0</v>
      </c>
    </row>
    <row r="1097" spans="1:32">
      <c r="A1097" t="s">
        <v>11859</v>
      </c>
      <c r="B1097" t="s">
        <v>19</v>
      </c>
      <c r="C1097">
        <v>0</v>
      </c>
      <c r="D1097">
        <v>0</v>
      </c>
      <c r="E1097">
        <v>0</v>
      </c>
      <c r="F1097">
        <v>0</v>
      </c>
      <c r="G1097">
        <v>0</v>
      </c>
      <c r="H1097">
        <v>0</v>
      </c>
      <c r="I1097">
        <v>0</v>
      </c>
      <c r="J1097">
        <v>0</v>
      </c>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row>
    <row r="1098" spans="1:32">
      <c r="A1098" t="s">
        <v>11860</v>
      </c>
      <c r="B1098" t="s">
        <v>19</v>
      </c>
      <c r="C1098">
        <v>0</v>
      </c>
      <c r="D1098">
        <v>0</v>
      </c>
      <c r="E1098">
        <v>0</v>
      </c>
      <c r="F1098">
        <v>0</v>
      </c>
      <c r="G1098">
        <v>0</v>
      </c>
      <c r="H1098">
        <v>0</v>
      </c>
      <c r="I1098">
        <v>0</v>
      </c>
      <c r="J1098">
        <v>0</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row>
    <row r="1099" spans="1:32">
      <c r="A1099" t="s">
        <v>11861</v>
      </c>
      <c r="B1099" t="s">
        <v>19</v>
      </c>
      <c r="C1099">
        <v>0</v>
      </c>
      <c r="D1099">
        <v>0</v>
      </c>
      <c r="E1099">
        <v>0</v>
      </c>
      <c r="F1099">
        <v>0</v>
      </c>
      <c r="G1099">
        <v>0</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s="2"/>
      <c r="AE1099" s="2"/>
      <c r="AF1099" s="2"/>
    </row>
    <row r="1100" spans="1:32">
      <c r="A1100" t="s">
        <v>11862</v>
      </c>
      <c r="B1100" t="s">
        <v>19</v>
      </c>
      <c r="C1100">
        <v>0</v>
      </c>
      <c r="D1100">
        <v>0</v>
      </c>
      <c r="E1100">
        <v>0</v>
      </c>
      <c r="F1100">
        <v>0</v>
      </c>
      <c r="G1100">
        <v>0</v>
      </c>
      <c r="H1100">
        <v>0</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row>
    <row r="1101" spans="1:32">
      <c r="A1101" t="s">
        <v>11863</v>
      </c>
      <c r="B1101" t="s">
        <v>19</v>
      </c>
      <c r="C1101">
        <v>0</v>
      </c>
      <c r="D1101">
        <v>0</v>
      </c>
      <c r="E1101">
        <v>0</v>
      </c>
      <c r="F1101">
        <v>0</v>
      </c>
      <c r="G1101">
        <v>0</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row>
    <row r="1102" spans="1:32">
      <c r="A1102" t="s">
        <v>11864</v>
      </c>
      <c r="B1102" t="s">
        <v>19</v>
      </c>
      <c r="C1102">
        <v>0</v>
      </c>
      <c r="D1102">
        <v>0</v>
      </c>
      <c r="E1102">
        <v>0</v>
      </c>
      <c r="F1102">
        <v>0</v>
      </c>
      <c r="G1102">
        <v>0</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row>
    <row r="1103" spans="1:32">
      <c r="A1103" t="s">
        <v>11865</v>
      </c>
      <c r="B1103" t="s">
        <v>19</v>
      </c>
      <c r="C1103">
        <v>0</v>
      </c>
      <c r="D1103">
        <v>0</v>
      </c>
      <c r="E1103">
        <v>0</v>
      </c>
      <c r="F1103">
        <v>0</v>
      </c>
      <c r="G1103">
        <v>0</v>
      </c>
      <c r="H1103">
        <v>0</v>
      </c>
      <c r="I1103">
        <v>0</v>
      </c>
      <c r="J1103">
        <v>0</v>
      </c>
      <c r="K1103">
        <v>0</v>
      </c>
      <c r="L1103">
        <v>0</v>
      </c>
      <c r="M1103">
        <v>0</v>
      </c>
      <c r="N1103">
        <v>0</v>
      </c>
      <c r="O1103">
        <v>0</v>
      </c>
      <c r="P1103">
        <v>0</v>
      </c>
      <c r="Q1103">
        <v>0</v>
      </c>
      <c r="R1103">
        <v>0</v>
      </c>
      <c r="S1103">
        <v>0</v>
      </c>
      <c r="T1103">
        <v>0</v>
      </c>
      <c r="U1103">
        <v>0</v>
      </c>
      <c r="V1103">
        <v>0</v>
      </c>
      <c r="W1103">
        <v>0</v>
      </c>
      <c r="X1103">
        <v>0</v>
      </c>
      <c r="Y1103">
        <v>0</v>
      </c>
      <c r="Z1103">
        <v>0</v>
      </c>
      <c r="AA1103">
        <v>0</v>
      </c>
      <c r="AB1103">
        <v>0</v>
      </c>
      <c r="AC1103">
        <v>0</v>
      </c>
    </row>
    <row r="1104" spans="1:32">
      <c r="A1104" t="s">
        <v>11866</v>
      </c>
      <c r="B1104" t="s">
        <v>19</v>
      </c>
      <c r="C1104">
        <v>0</v>
      </c>
      <c r="D1104">
        <v>0</v>
      </c>
      <c r="E1104">
        <v>0</v>
      </c>
      <c r="F1104">
        <v>0</v>
      </c>
      <c r="G1104">
        <v>0</v>
      </c>
      <c r="H1104">
        <v>0</v>
      </c>
      <c r="I1104">
        <v>0</v>
      </c>
      <c r="J1104">
        <v>0</v>
      </c>
      <c r="K1104">
        <v>0</v>
      </c>
      <c r="L1104">
        <v>0</v>
      </c>
      <c r="M1104">
        <v>0</v>
      </c>
      <c r="N1104">
        <v>0</v>
      </c>
      <c r="O1104">
        <v>0</v>
      </c>
      <c r="P1104">
        <v>0</v>
      </c>
      <c r="Q1104">
        <v>0</v>
      </c>
      <c r="R1104">
        <v>0</v>
      </c>
      <c r="S1104">
        <v>0</v>
      </c>
      <c r="T1104">
        <v>0</v>
      </c>
      <c r="U1104">
        <v>0</v>
      </c>
      <c r="V1104">
        <v>0</v>
      </c>
      <c r="W1104">
        <v>0</v>
      </c>
      <c r="X1104">
        <v>0</v>
      </c>
      <c r="Y1104">
        <v>0</v>
      </c>
      <c r="Z1104">
        <v>0</v>
      </c>
      <c r="AA1104">
        <v>0</v>
      </c>
      <c r="AB1104">
        <v>0</v>
      </c>
      <c r="AC1104">
        <v>0</v>
      </c>
      <c r="AD1104" s="2"/>
      <c r="AE1104" s="2"/>
      <c r="AF1104" s="2"/>
    </row>
    <row r="1105" spans="1:32">
      <c r="A1105" t="s">
        <v>11867</v>
      </c>
      <c r="B1105" t="s">
        <v>19</v>
      </c>
      <c r="C1105">
        <v>0</v>
      </c>
      <c r="D1105">
        <v>0</v>
      </c>
      <c r="E1105">
        <v>0</v>
      </c>
      <c r="F1105">
        <v>0</v>
      </c>
      <c r="G1105">
        <v>0</v>
      </c>
      <c r="H1105">
        <v>0</v>
      </c>
      <c r="I1105">
        <v>0</v>
      </c>
      <c r="J1105">
        <v>0</v>
      </c>
      <c r="K1105">
        <v>0</v>
      </c>
      <c r="L1105">
        <v>0</v>
      </c>
      <c r="M1105">
        <v>0</v>
      </c>
      <c r="N1105">
        <v>0</v>
      </c>
      <c r="O1105">
        <v>0</v>
      </c>
      <c r="P1105">
        <v>0</v>
      </c>
      <c r="Q1105">
        <v>0</v>
      </c>
      <c r="R1105">
        <v>0</v>
      </c>
      <c r="S1105">
        <v>0</v>
      </c>
      <c r="T1105">
        <v>0</v>
      </c>
      <c r="U1105">
        <v>0</v>
      </c>
      <c r="V1105">
        <v>0</v>
      </c>
      <c r="W1105">
        <v>0</v>
      </c>
      <c r="X1105">
        <v>0</v>
      </c>
      <c r="Y1105">
        <v>0</v>
      </c>
      <c r="Z1105">
        <v>0</v>
      </c>
      <c r="AA1105">
        <v>0</v>
      </c>
      <c r="AB1105">
        <v>0</v>
      </c>
      <c r="AC1105">
        <v>0</v>
      </c>
      <c r="AD1105" s="2"/>
      <c r="AE1105" s="2"/>
      <c r="AF1105" s="2"/>
    </row>
    <row r="1106" spans="1:32">
      <c r="A1106" t="s">
        <v>11868</v>
      </c>
      <c r="B1106" t="s">
        <v>19</v>
      </c>
      <c r="C1106">
        <v>0</v>
      </c>
      <c r="D1106">
        <v>0</v>
      </c>
      <c r="E1106">
        <v>0</v>
      </c>
      <c r="F1106">
        <v>0</v>
      </c>
      <c r="G1106">
        <v>0</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row>
    <row r="1107" spans="1:32">
      <c r="A1107" t="s">
        <v>11869</v>
      </c>
      <c r="B1107" t="s">
        <v>19</v>
      </c>
      <c r="C1107">
        <v>0</v>
      </c>
      <c r="D1107">
        <v>0</v>
      </c>
      <c r="E1107">
        <v>0</v>
      </c>
      <c r="F1107">
        <v>0</v>
      </c>
      <c r="G1107">
        <v>0</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row>
    <row r="1108" spans="1:32">
      <c r="A1108" t="s">
        <v>11870</v>
      </c>
      <c r="B1108" t="s">
        <v>19</v>
      </c>
      <c r="C1108">
        <v>0</v>
      </c>
      <c r="D1108">
        <v>0</v>
      </c>
      <c r="E1108">
        <v>0</v>
      </c>
      <c r="F1108">
        <v>0</v>
      </c>
      <c r="G1108">
        <v>0</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row>
    <row r="1109" spans="1:32">
      <c r="A1109" t="s">
        <v>11871</v>
      </c>
      <c r="B1109" t="s">
        <v>19</v>
      </c>
      <c r="C1109">
        <v>0</v>
      </c>
      <c r="D1109">
        <v>0</v>
      </c>
      <c r="E1109">
        <v>0</v>
      </c>
      <c r="F1109">
        <v>0</v>
      </c>
      <c r="G1109">
        <v>0</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row>
    <row r="1110" spans="1:32">
      <c r="A1110" t="s">
        <v>11872</v>
      </c>
      <c r="B1110" t="s">
        <v>19</v>
      </c>
      <c r="C1110">
        <v>0</v>
      </c>
      <c r="D1110">
        <v>0</v>
      </c>
      <c r="E1110">
        <v>0</v>
      </c>
      <c r="F1110">
        <v>0</v>
      </c>
      <c r="G1110">
        <v>0</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row>
    <row r="1111" spans="1:32">
      <c r="A1111" t="s">
        <v>11873</v>
      </c>
      <c r="B1111" t="s">
        <v>19</v>
      </c>
      <c r="C1111">
        <v>0</v>
      </c>
      <c r="D1111">
        <v>0</v>
      </c>
      <c r="E1111">
        <v>0</v>
      </c>
      <c r="F1111">
        <v>0</v>
      </c>
      <c r="G1111">
        <v>0</v>
      </c>
      <c r="H1111">
        <v>0</v>
      </c>
      <c r="I1111">
        <v>0</v>
      </c>
      <c r="J1111">
        <v>0</v>
      </c>
      <c r="K1111">
        <v>0</v>
      </c>
      <c r="L1111">
        <v>0</v>
      </c>
      <c r="M1111">
        <v>0</v>
      </c>
      <c r="N1111">
        <v>0</v>
      </c>
      <c r="O1111">
        <v>0</v>
      </c>
      <c r="P1111">
        <v>0</v>
      </c>
      <c r="Q1111">
        <v>0</v>
      </c>
      <c r="R1111">
        <v>0</v>
      </c>
      <c r="S1111">
        <v>0</v>
      </c>
      <c r="T1111">
        <v>0</v>
      </c>
      <c r="U1111">
        <v>0</v>
      </c>
      <c r="V1111">
        <v>0</v>
      </c>
      <c r="W1111">
        <v>0</v>
      </c>
      <c r="X1111">
        <v>0</v>
      </c>
      <c r="Y1111">
        <v>0</v>
      </c>
      <c r="Z1111">
        <v>0</v>
      </c>
      <c r="AA1111">
        <v>0</v>
      </c>
      <c r="AB1111">
        <v>0</v>
      </c>
      <c r="AC1111">
        <v>0</v>
      </c>
    </row>
    <row r="1112" spans="1:32">
      <c r="A1112" t="s">
        <v>11874</v>
      </c>
      <c r="B1112" t="s">
        <v>19</v>
      </c>
      <c r="C1112">
        <v>0</v>
      </c>
      <c r="D1112">
        <v>0</v>
      </c>
      <c r="E1112">
        <v>0</v>
      </c>
      <c r="F1112">
        <v>0</v>
      </c>
      <c r="G1112">
        <v>0</v>
      </c>
      <c r="H1112">
        <v>0</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row>
    <row r="1113" spans="1:32">
      <c r="A1113" t="s">
        <v>11875</v>
      </c>
      <c r="B1113" t="s">
        <v>19</v>
      </c>
      <c r="C1113">
        <v>0</v>
      </c>
      <c r="D1113">
        <v>0</v>
      </c>
      <c r="E1113">
        <v>0</v>
      </c>
      <c r="F1113">
        <v>0</v>
      </c>
      <c r="G1113">
        <v>0</v>
      </c>
      <c r="H1113">
        <v>0</v>
      </c>
      <c r="I1113">
        <v>0</v>
      </c>
      <c r="J1113">
        <v>0</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row>
    <row r="1114" spans="1:32">
      <c r="A1114" t="s">
        <v>11876</v>
      </c>
      <c r="B1114" t="s">
        <v>19</v>
      </c>
      <c r="C1114">
        <v>0</v>
      </c>
      <c r="D1114">
        <v>0</v>
      </c>
      <c r="E1114">
        <v>0</v>
      </c>
      <c r="F1114">
        <v>0</v>
      </c>
      <c r="G1114">
        <v>0</v>
      </c>
      <c r="H1114">
        <v>0</v>
      </c>
      <c r="I1114">
        <v>0</v>
      </c>
      <c r="J1114">
        <v>0</v>
      </c>
      <c r="K1114">
        <v>0</v>
      </c>
      <c r="L1114">
        <v>0</v>
      </c>
      <c r="M1114">
        <v>0</v>
      </c>
      <c r="N1114">
        <v>0</v>
      </c>
      <c r="O1114">
        <v>0</v>
      </c>
      <c r="P1114">
        <v>0</v>
      </c>
      <c r="Q1114">
        <v>0</v>
      </c>
      <c r="R1114">
        <v>0</v>
      </c>
      <c r="S1114">
        <v>0</v>
      </c>
      <c r="T1114">
        <v>0</v>
      </c>
      <c r="U1114">
        <v>0</v>
      </c>
      <c r="V1114">
        <v>0</v>
      </c>
      <c r="W1114">
        <v>0</v>
      </c>
      <c r="X1114">
        <v>0</v>
      </c>
      <c r="Y1114">
        <v>0</v>
      </c>
      <c r="Z1114">
        <v>0</v>
      </c>
      <c r="AA1114">
        <v>0</v>
      </c>
      <c r="AB1114">
        <v>0</v>
      </c>
      <c r="AC1114">
        <v>0</v>
      </c>
    </row>
    <row r="1115" spans="1:32">
      <c r="A1115" t="s">
        <v>11877</v>
      </c>
      <c r="B1115" t="s">
        <v>19</v>
      </c>
      <c r="C1115">
        <v>0</v>
      </c>
      <c r="D1115">
        <v>0</v>
      </c>
      <c r="E1115">
        <v>0</v>
      </c>
      <c r="F1115">
        <v>0</v>
      </c>
      <c r="G1115">
        <v>0</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s="2"/>
      <c r="AE1115" s="2"/>
      <c r="AF1115" s="2"/>
    </row>
    <row r="1116" spans="1:32">
      <c r="A1116" t="s">
        <v>11878</v>
      </c>
      <c r="B1116" t="s">
        <v>19</v>
      </c>
      <c r="C1116">
        <v>0</v>
      </c>
      <c r="D1116">
        <v>0</v>
      </c>
      <c r="E1116">
        <v>0</v>
      </c>
      <c r="F1116">
        <v>0</v>
      </c>
      <c r="G1116">
        <v>0</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row>
    <row r="1117" spans="1:32">
      <c r="A1117" t="s">
        <v>11879</v>
      </c>
      <c r="B1117" t="s">
        <v>19</v>
      </c>
      <c r="C1117">
        <v>0</v>
      </c>
      <c r="D1117">
        <v>0</v>
      </c>
      <c r="E1117">
        <v>0</v>
      </c>
      <c r="F1117">
        <v>0</v>
      </c>
      <c r="G1117">
        <v>0</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row>
    <row r="1118" spans="1:32">
      <c r="A1118" t="s">
        <v>11880</v>
      </c>
      <c r="B1118" t="s">
        <v>19</v>
      </c>
      <c r="C1118">
        <v>0</v>
      </c>
      <c r="D1118">
        <v>0</v>
      </c>
      <c r="E1118">
        <v>0</v>
      </c>
      <c r="F1118">
        <v>0</v>
      </c>
      <c r="G1118">
        <v>0</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row>
    <row r="1119" spans="1:32">
      <c r="A1119" t="s">
        <v>11881</v>
      </c>
      <c r="B1119" t="s">
        <v>19</v>
      </c>
      <c r="C1119">
        <v>0</v>
      </c>
      <c r="D1119">
        <v>0</v>
      </c>
      <c r="E1119">
        <v>0</v>
      </c>
      <c r="F1119">
        <v>0</v>
      </c>
      <c r="G1119">
        <v>0</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s="2"/>
      <c r="AE1119" s="2"/>
      <c r="AF1119" s="2"/>
    </row>
    <row r="1120" spans="1:32">
      <c r="A1120" t="s">
        <v>11882</v>
      </c>
      <c r="B1120" t="s">
        <v>19</v>
      </c>
      <c r="C1120">
        <v>0</v>
      </c>
      <c r="D1120">
        <v>0</v>
      </c>
      <c r="E1120">
        <v>0</v>
      </c>
      <c r="F1120">
        <v>0</v>
      </c>
      <c r="G1120">
        <v>0</v>
      </c>
      <c r="H1120">
        <v>0</v>
      </c>
      <c r="I1120">
        <v>0</v>
      </c>
      <c r="J1120">
        <v>0</v>
      </c>
      <c r="K1120">
        <v>0</v>
      </c>
      <c r="L1120">
        <v>0</v>
      </c>
      <c r="M1120">
        <v>0</v>
      </c>
      <c r="N1120">
        <v>0</v>
      </c>
      <c r="O1120">
        <v>0</v>
      </c>
      <c r="P1120">
        <v>0</v>
      </c>
      <c r="Q1120">
        <v>0</v>
      </c>
      <c r="R1120">
        <v>0</v>
      </c>
      <c r="S1120">
        <v>0</v>
      </c>
      <c r="T1120">
        <v>0</v>
      </c>
      <c r="U1120">
        <v>0</v>
      </c>
      <c r="V1120">
        <v>0</v>
      </c>
      <c r="W1120">
        <v>0</v>
      </c>
      <c r="X1120">
        <v>0</v>
      </c>
      <c r="Y1120">
        <v>0</v>
      </c>
      <c r="Z1120">
        <v>0</v>
      </c>
      <c r="AA1120">
        <v>0</v>
      </c>
      <c r="AB1120">
        <v>0</v>
      </c>
      <c r="AC1120">
        <v>0</v>
      </c>
    </row>
    <row r="1121" spans="1:32">
      <c r="A1121" t="s">
        <v>11883</v>
      </c>
      <c r="B1121" t="s">
        <v>19</v>
      </c>
      <c r="C1121">
        <v>0</v>
      </c>
      <c r="D1121">
        <v>0</v>
      </c>
      <c r="E1121">
        <v>0</v>
      </c>
      <c r="F1121">
        <v>0</v>
      </c>
      <c r="G1121">
        <v>0</v>
      </c>
      <c r="H1121">
        <v>0</v>
      </c>
      <c r="I1121">
        <v>0</v>
      </c>
      <c r="J1121">
        <v>0</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row>
    <row r="1122" spans="1:32">
      <c r="A1122" t="s">
        <v>11884</v>
      </c>
      <c r="B1122" t="s">
        <v>19</v>
      </c>
      <c r="C1122">
        <v>0</v>
      </c>
      <c r="D1122">
        <v>0</v>
      </c>
      <c r="E1122">
        <v>0</v>
      </c>
      <c r="F1122">
        <v>0</v>
      </c>
      <c r="G1122">
        <v>0</v>
      </c>
      <c r="H1122">
        <v>0</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row>
    <row r="1123" spans="1:32">
      <c r="A1123" t="s">
        <v>11885</v>
      </c>
      <c r="B1123" t="s">
        <v>19</v>
      </c>
      <c r="C1123">
        <v>0</v>
      </c>
      <c r="D1123">
        <v>0</v>
      </c>
      <c r="E1123">
        <v>0</v>
      </c>
      <c r="F1123">
        <v>0</v>
      </c>
      <c r="G1123">
        <v>0</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row>
    <row r="1124" spans="1:32">
      <c r="A1124" t="s">
        <v>11886</v>
      </c>
      <c r="B1124" t="s">
        <v>19</v>
      </c>
      <c r="C1124">
        <v>0</v>
      </c>
      <c r="D1124">
        <v>0</v>
      </c>
      <c r="E1124">
        <v>0</v>
      </c>
      <c r="F1124">
        <v>0</v>
      </c>
      <c r="G1124">
        <v>0</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s="2"/>
      <c r="AE1124" s="2"/>
      <c r="AF1124" s="2"/>
    </row>
    <row r="1125" spans="1:32">
      <c r="A1125" t="s">
        <v>11887</v>
      </c>
      <c r="B1125" t="s">
        <v>19</v>
      </c>
      <c r="C1125">
        <v>0</v>
      </c>
      <c r="D1125">
        <v>0</v>
      </c>
      <c r="E1125">
        <v>0</v>
      </c>
      <c r="F1125">
        <v>0</v>
      </c>
      <c r="G1125">
        <v>0</v>
      </c>
      <c r="H1125">
        <v>0</v>
      </c>
      <c r="I1125">
        <v>0</v>
      </c>
      <c r="J1125">
        <v>0</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s="2"/>
      <c r="AE1125" s="2"/>
      <c r="AF1125" s="2"/>
    </row>
    <row r="1126" spans="1:32">
      <c r="A1126" t="s">
        <v>11888</v>
      </c>
      <c r="B1126" t="s">
        <v>19</v>
      </c>
      <c r="C1126">
        <v>0</v>
      </c>
      <c r="D1126">
        <v>0</v>
      </c>
      <c r="E1126">
        <v>0</v>
      </c>
      <c r="F1126">
        <v>0</v>
      </c>
      <c r="G1126">
        <v>0</v>
      </c>
      <c r="H1126">
        <v>0</v>
      </c>
      <c r="I1126">
        <v>0</v>
      </c>
      <c r="J1126">
        <v>0</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row>
    <row r="1127" spans="1:32">
      <c r="A1127" t="s">
        <v>11889</v>
      </c>
      <c r="B1127" t="s">
        <v>19</v>
      </c>
      <c r="C1127">
        <v>0</v>
      </c>
      <c r="D1127">
        <v>0</v>
      </c>
      <c r="E1127">
        <v>0</v>
      </c>
      <c r="F1127">
        <v>0</v>
      </c>
      <c r="G1127">
        <v>0</v>
      </c>
      <c r="H1127">
        <v>0</v>
      </c>
      <c r="I1127">
        <v>0</v>
      </c>
      <c r="J1127">
        <v>0</v>
      </c>
      <c r="K1127">
        <v>0</v>
      </c>
      <c r="L1127">
        <v>0</v>
      </c>
      <c r="M1127">
        <v>0</v>
      </c>
      <c r="N1127">
        <v>0</v>
      </c>
      <c r="O1127">
        <v>0</v>
      </c>
      <c r="P1127">
        <v>0</v>
      </c>
      <c r="Q1127">
        <v>0</v>
      </c>
      <c r="R1127">
        <v>0</v>
      </c>
      <c r="S1127">
        <v>0</v>
      </c>
      <c r="T1127">
        <v>0</v>
      </c>
      <c r="U1127">
        <v>0</v>
      </c>
      <c r="V1127">
        <v>0</v>
      </c>
      <c r="W1127">
        <v>0</v>
      </c>
      <c r="X1127">
        <v>0</v>
      </c>
      <c r="Y1127">
        <v>0</v>
      </c>
      <c r="Z1127">
        <v>0</v>
      </c>
      <c r="AA1127">
        <v>0</v>
      </c>
      <c r="AB1127">
        <v>0</v>
      </c>
      <c r="AC1127">
        <v>0</v>
      </c>
    </row>
    <row r="1128" spans="1:32">
      <c r="A1128" t="s">
        <v>11890</v>
      </c>
      <c r="B1128" t="s">
        <v>19</v>
      </c>
      <c r="C1128">
        <v>0</v>
      </c>
      <c r="D1128">
        <v>0</v>
      </c>
      <c r="E1128">
        <v>0</v>
      </c>
      <c r="F1128">
        <v>0</v>
      </c>
      <c r="G1128">
        <v>0</v>
      </c>
      <c r="H1128">
        <v>0</v>
      </c>
      <c r="I1128">
        <v>0</v>
      </c>
      <c r="J1128">
        <v>0</v>
      </c>
      <c r="K1128">
        <v>0</v>
      </c>
      <c r="L1128">
        <v>0</v>
      </c>
      <c r="M1128">
        <v>0</v>
      </c>
      <c r="N1128">
        <v>0</v>
      </c>
      <c r="O1128">
        <v>0</v>
      </c>
      <c r="P1128">
        <v>0</v>
      </c>
      <c r="Q1128">
        <v>0</v>
      </c>
      <c r="R1128">
        <v>0</v>
      </c>
      <c r="S1128">
        <v>0</v>
      </c>
      <c r="T1128">
        <v>0</v>
      </c>
      <c r="U1128">
        <v>0</v>
      </c>
      <c r="V1128">
        <v>0</v>
      </c>
      <c r="W1128">
        <v>0</v>
      </c>
      <c r="X1128">
        <v>0</v>
      </c>
      <c r="Y1128">
        <v>0</v>
      </c>
      <c r="Z1128">
        <v>0</v>
      </c>
      <c r="AA1128">
        <v>0</v>
      </c>
      <c r="AB1128">
        <v>0</v>
      </c>
      <c r="AC1128">
        <v>0</v>
      </c>
    </row>
    <row r="1129" spans="1:32">
      <c r="A1129" t="s">
        <v>11891</v>
      </c>
      <c r="B1129" t="s">
        <v>19</v>
      </c>
      <c r="C1129">
        <v>0</v>
      </c>
      <c r="D1129">
        <v>0</v>
      </c>
      <c r="E1129">
        <v>0</v>
      </c>
      <c r="F1129">
        <v>0</v>
      </c>
      <c r="G1129">
        <v>0</v>
      </c>
      <c r="H1129">
        <v>0</v>
      </c>
      <c r="I1129">
        <v>0</v>
      </c>
      <c r="J1129">
        <v>0</v>
      </c>
      <c r="K1129">
        <v>0</v>
      </c>
      <c r="L1129">
        <v>0</v>
      </c>
      <c r="M1129">
        <v>0</v>
      </c>
      <c r="N1129">
        <v>0</v>
      </c>
      <c r="O1129">
        <v>0</v>
      </c>
      <c r="P1129">
        <v>0</v>
      </c>
      <c r="Q1129">
        <v>0</v>
      </c>
      <c r="R1129">
        <v>0</v>
      </c>
      <c r="S1129">
        <v>0</v>
      </c>
      <c r="T1129">
        <v>0</v>
      </c>
      <c r="U1129">
        <v>0</v>
      </c>
      <c r="V1129">
        <v>0</v>
      </c>
      <c r="W1129">
        <v>0</v>
      </c>
      <c r="X1129">
        <v>0</v>
      </c>
      <c r="Y1129">
        <v>0</v>
      </c>
      <c r="Z1129">
        <v>0</v>
      </c>
      <c r="AA1129">
        <v>0</v>
      </c>
      <c r="AB1129">
        <v>0</v>
      </c>
      <c r="AC1129">
        <v>0</v>
      </c>
    </row>
    <row r="1130" spans="1:32">
      <c r="A1130" t="s">
        <v>11892</v>
      </c>
      <c r="B1130" t="s">
        <v>19</v>
      </c>
      <c r="C1130">
        <v>0</v>
      </c>
      <c r="D1130">
        <v>0</v>
      </c>
      <c r="E1130">
        <v>0</v>
      </c>
      <c r="F1130">
        <v>0</v>
      </c>
      <c r="G1130">
        <v>0</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row>
    <row r="1131" spans="1:32">
      <c r="A1131" t="s">
        <v>11893</v>
      </c>
      <c r="B1131" t="s">
        <v>19</v>
      </c>
      <c r="C1131">
        <v>0</v>
      </c>
      <c r="D1131">
        <v>0</v>
      </c>
      <c r="E1131">
        <v>0</v>
      </c>
      <c r="F1131">
        <v>0</v>
      </c>
      <c r="G1131">
        <v>0</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row>
    <row r="1132" spans="1:32">
      <c r="A1132" t="s">
        <v>11894</v>
      </c>
      <c r="B1132" t="s">
        <v>19</v>
      </c>
      <c r="C1132">
        <v>0</v>
      </c>
      <c r="D1132">
        <v>0</v>
      </c>
      <c r="E1132">
        <v>0</v>
      </c>
      <c r="F1132">
        <v>0</v>
      </c>
      <c r="G1132">
        <v>0</v>
      </c>
      <c r="H1132">
        <v>0</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row>
    <row r="1133" spans="1:32">
      <c r="A1133" t="s">
        <v>11895</v>
      </c>
      <c r="B1133" t="s">
        <v>19</v>
      </c>
      <c r="C1133">
        <v>0</v>
      </c>
      <c r="D1133">
        <v>0</v>
      </c>
      <c r="E1133">
        <v>0</v>
      </c>
      <c r="F1133">
        <v>0</v>
      </c>
      <c r="G1133">
        <v>0</v>
      </c>
      <c r="H1133">
        <v>0</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row>
    <row r="1134" spans="1:32">
      <c r="A1134" t="s">
        <v>11896</v>
      </c>
      <c r="B1134" t="s">
        <v>19</v>
      </c>
      <c r="C1134">
        <v>0</v>
      </c>
      <c r="D1134">
        <v>0</v>
      </c>
      <c r="E1134">
        <v>0</v>
      </c>
      <c r="F1134">
        <v>0</v>
      </c>
      <c r="G1134">
        <v>0</v>
      </c>
      <c r="H1134">
        <v>0</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row>
    <row r="1135" spans="1:32">
      <c r="A1135" t="s">
        <v>11897</v>
      </c>
      <c r="B1135" t="s">
        <v>19</v>
      </c>
      <c r="C1135">
        <v>0</v>
      </c>
      <c r="D1135">
        <v>0</v>
      </c>
      <c r="E1135">
        <v>0</v>
      </c>
      <c r="F1135">
        <v>0</v>
      </c>
      <c r="G1135">
        <v>0</v>
      </c>
      <c r="H1135">
        <v>0</v>
      </c>
      <c r="I1135">
        <v>0</v>
      </c>
      <c r="J1135">
        <v>0</v>
      </c>
      <c r="K1135">
        <v>0</v>
      </c>
      <c r="L1135">
        <v>0</v>
      </c>
      <c r="M1135">
        <v>0</v>
      </c>
      <c r="N1135">
        <v>0</v>
      </c>
      <c r="O1135">
        <v>0</v>
      </c>
      <c r="P1135">
        <v>0</v>
      </c>
      <c r="Q1135">
        <v>0</v>
      </c>
      <c r="R1135">
        <v>0</v>
      </c>
      <c r="S1135">
        <v>0</v>
      </c>
      <c r="T1135">
        <v>0</v>
      </c>
      <c r="U1135">
        <v>0</v>
      </c>
      <c r="V1135">
        <v>0</v>
      </c>
      <c r="W1135">
        <v>0</v>
      </c>
      <c r="X1135">
        <v>0</v>
      </c>
      <c r="Y1135">
        <v>0</v>
      </c>
      <c r="Z1135">
        <v>0</v>
      </c>
      <c r="AA1135">
        <v>0</v>
      </c>
      <c r="AB1135">
        <v>0</v>
      </c>
      <c r="AC1135">
        <v>0</v>
      </c>
      <c r="AD1135" s="2"/>
      <c r="AE1135" s="2"/>
      <c r="AF1135" s="2"/>
    </row>
    <row r="1136" spans="1:32">
      <c r="A1136" t="s">
        <v>11898</v>
      </c>
      <c r="B1136" t="s">
        <v>19</v>
      </c>
      <c r="C1136">
        <v>0</v>
      </c>
      <c r="D1136">
        <v>0</v>
      </c>
      <c r="E1136">
        <v>0</v>
      </c>
      <c r="F1136">
        <v>0</v>
      </c>
      <c r="G1136">
        <v>0</v>
      </c>
      <c r="H1136">
        <v>0</v>
      </c>
      <c r="I1136">
        <v>0</v>
      </c>
      <c r="J1136">
        <v>0</v>
      </c>
      <c r="K1136">
        <v>0</v>
      </c>
      <c r="L1136">
        <v>0</v>
      </c>
      <c r="M1136">
        <v>0</v>
      </c>
      <c r="N1136">
        <v>0</v>
      </c>
      <c r="O1136">
        <v>0</v>
      </c>
      <c r="P1136">
        <v>0</v>
      </c>
      <c r="Q1136">
        <v>0</v>
      </c>
      <c r="R1136">
        <v>0</v>
      </c>
      <c r="S1136">
        <v>0</v>
      </c>
      <c r="T1136">
        <v>0</v>
      </c>
      <c r="U1136">
        <v>0</v>
      </c>
      <c r="V1136">
        <v>0</v>
      </c>
      <c r="W1136">
        <v>0</v>
      </c>
      <c r="X1136">
        <v>0</v>
      </c>
      <c r="Y1136">
        <v>0</v>
      </c>
      <c r="Z1136">
        <v>0</v>
      </c>
      <c r="AA1136">
        <v>0</v>
      </c>
      <c r="AB1136">
        <v>0</v>
      </c>
      <c r="AC1136">
        <v>0</v>
      </c>
    </row>
    <row r="1137" spans="1:32">
      <c r="A1137" t="s">
        <v>11899</v>
      </c>
      <c r="B1137" t="s">
        <v>19</v>
      </c>
      <c r="C1137">
        <v>0</v>
      </c>
      <c r="D1137">
        <v>0</v>
      </c>
      <c r="E1137">
        <v>0</v>
      </c>
      <c r="F1137">
        <v>0</v>
      </c>
      <c r="G1137">
        <v>0</v>
      </c>
      <c r="H1137">
        <v>0</v>
      </c>
      <c r="I1137">
        <v>0</v>
      </c>
      <c r="J1137">
        <v>0</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row>
    <row r="1138" spans="1:32">
      <c r="A1138" t="s">
        <v>11900</v>
      </c>
      <c r="B1138" t="s">
        <v>19</v>
      </c>
      <c r="C1138">
        <v>0</v>
      </c>
      <c r="D1138">
        <v>0</v>
      </c>
      <c r="E1138">
        <v>0</v>
      </c>
      <c r="F1138">
        <v>0</v>
      </c>
      <c r="G1138">
        <v>0</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row>
    <row r="1139" spans="1:32">
      <c r="A1139" t="s">
        <v>11901</v>
      </c>
      <c r="B1139" t="s">
        <v>19</v>
      </c>
      <c r="C1139">
        <v>0</v>
      </c>
      <c r="D1139">
        <v>0</v>
      </c>
      <c r="E1139">
        <v>0</v>
      </c>
      <c r="F1139">
        <v>0</v>
      </c>
      <c r="G1139">
        <v>0</v>
      </c>
      <c r="H1139">
        <v>0</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s="2"/>
      <c r="AE1139" s="2"/>
      <c r="AF1139" s="2"/>
    </row>
    <row r="1140" spans="1:32">
      <c r="A1140" t="s">
        <v>11902</v>
      </c>
      <c r="B1140" t="s">
        <v>19</v>
      </c>
      <c r="C1140" s="2">
        <v>3761970000000</v>
      </c>
      <c r="D1140" s="2">
        <v>3904550000000</v>
      </c>
      <c r="E1140" s="2">
        <v>4038540000000</v>
      </c>
      <c r="F1140" s="2">
        <v>4165760000000</v>
      </c>
      <c r="G1140" s="2">
        <v>4290520000000</v>
      </c>
      <c r="H1140" s="2">
        <v>4413440000000</v>
      </c>
      <c r="I1140" s="2">
        <v>4532060000000</v>
      </c>
      <c r="J1140" s="2">
        <v>4648220000000</v>
      </c>
      <c r="K1140" s="2">
        <v>4759460000000</v>
      </c>
      <c r="L1140" s="2">
        <v>4865790000000</v>
      </c>
      <c r="M1140" s="2">
        <v>4969040000000</v>
      </c>
      <c r="N1140" s="2">
        <v>5076600000000</v>
      </c>
      <c r="O1140" s="2">
        <v>5189680000000</v>
      </c>
      <c r="P1140" s="2">
        <v>5308300000000</v>
      </c>
      <c r="Q1140" s="2">
        <v>5429990000000</v>
      </c>
      <c r="R1140" s="2">
        <v>5554140000000</v>
      </c>
      <c r="S1140" s="2">
        <v>5678900000000</v>
      </c>
      <c r="T1140" s="2">
        <v>5801820000000</v>
      </c>
      <c r="U1140" s="2">
        <v>5924130000000</v>
      </c>
      <c r="V1140" s="2">
        <v>6043980000000</v>
      </c>
      <c r="W1140" s="2">
        <v>6164440000000</v>
      </c>
      <c r="X1140" s="2">
        <v>6287360000000</v>
      </c>
      <c r="Y1140" s="2">
        <v>6410280000000</v>
      </c>
      <c r="Z1140" s="2">
        <v>6533200000000</v>
      </c>
      <c r="AA1140" s="2">
        <v>6662260000000</v>
      </c>
      <c r="AB1140" s="2">
        <v>6791330000000</v>
      </c>
      <c r="AC1140" s="2">
        <v>6914250000000</v>
      </c>
    </row>
    <row r="1141" spans="1:32">
      <c r="A1141" t="s">
        <v>11903</v>
      </c>
      <c r="B1141" t="s">
        <v>19</v>
      </c>
      <c r="C1141" s="2">
        <v>1479940000</v>
      </c>
      <c r="D1141" s="2">
        <v>1536030000</v>
      </c>
      <c r="E1141" s="2">
        <v>1588740000</v>
      </c>
      <c r="F1141" s="2">
        <v>1638780000</v>
      </c>
      <c r="G1141" s="2">
        <v>1687870000</v>
      </c>
      <c r="H1141" s="2">
        <v>1736220000</v>
      </c>
      <c r="I1141" s="2">
        <v>1782890000</v>
      </c>
      <c r="J1141" s="2">
        <v>1828580000</v>
      </c>
      <c r="K1141" s="2">
        <v>1872340000</v>
      </c>
      <c r="L1141" s="2">
        <v>1914170000</v>
      </c>
      <c r="M1141" s="2">
        <v>1954790000</v>
      </c>
      <c r="N1141" s="2">
        <v>1997100000</v>
      </c>
      <c r="O1141" s="2">
        <v>2041590000</v>
      </c>
      <c r="P1141" s="2">
        <v>2088250000</v>
      </c>
      <c r="Q1141" s="2">
        <v>2136130000</v>
      </c>
      <c r="R1141" s="2">
        <v>2184970000</v>
      </c>
      <c r="S1141" s="2">
        <v>2234050000</v>
      </c>
      <c r="T1141" s="2">
        <v>2282400000</v>
      </c>
      <c r="U1141" s="2">
        <v>2330520000</v>
      </c>
      <c r="V1141" s="2">
        <v>2377660000</v>
      </c>
      <c r="W1141" s="2">
        <v>2425050000</v>
      </c>
      <c r="X1141" s="2">
        <v>2473410000</v>
      </c>
      <c r="Y1141" s="2">
        <v>2521770000</v>
      </c>
      <c r="Z1141" s="2">
        <v>2570120000</v>
      </c>
      <c r="AA1141" s="2">
        <v>2620900000</v>
      </c>
      <c r="AB1141" s="2">
        <v>2671670000</v>
      </c>
      <c r="AC1141" s="2">
        <v>2720020000</v>
      </c>
    </row>
    <row r="1142" spans="1:32">
      <c r="A1142" t="s">
        <v>11904</v>
      </c>
      <c r="B1142" t="s">
        <v>19</v>
      </c>
      <c r="C1142" s="2">
        <v>1305850000</v>
      </c>
      <c r="D1142" s="2">
        <v>1355350000</v>
      </c>
      <c r="E1142" s="2">
        <v>1401860000</v>
      </c>
      <c r="F1142" s="2">
        <v>1446020000</v>
      </c>
      <c r="G1142" s="2">
        <v>1489330000</v>
      </c>
      <c r="H1142" s="2">
        <v>1531990000</v>
      </c>
      <c r="I1142" s="2">
        <v>1573170000</v>
      </c>
      <c r="J1142" s="2">
        <v>1613490000</v>
      </c>
      <c r="K1142" s="2">
        <v>1652100000</v>
      </c>
      <c r="L1142" s="2">
        <v>1689010000</v>
      </c>
      <c r="M1142" s="2">
        <v>1724850000</v>
      </c>
      <c r="N1142" s="2">
        <v>1762190000</v>
      </c>
      <c r="O1142" s="2">
        <v>1801440000</v>
      </c>
      <c r="P1142" s="2">
        <v>1842620000</v>
      </c>
      <c r="Q1142" s="2">
        <v>1884860000</v>
      </c>
      <c r="R1142" s="2">
        <v>1927950000</v>
      </c>
      <c r="S1142" s="2">
        <v>1971260000</v>
      </c>
      <c r="T1142" s="2">
        <v>2013930000</v>
      </c>
      <c r="U1142" s="2">
        <v>2056380000</v>
      </c>
      <c r="V1142" s="2">
        <v>2097990000</v>
      </c>
      <c r="W1142" s="2">
        <v>2139800000</v>
      </c>
      <c r="X1142" s="2">
        <v>2182470000</v>
      </c>
      <c r="Y1142" s="2">
        <v>2225140000</v>
      </c>
      <c r="Z1142" s="2">
        <v>2267800000</v>
      </c>
      <c r="AA1142" s="2">
        <v>2312610000</v>
      </c>
      <c r="AB1142" s="2">
        <v>2357410000</v>
      </c>
      <c r="AC1142" s="2">
        <v>2400080000</v>
      </c>
    </row>
    <row r="1143" spans="1:32">
      <c r="A1143" t="s">
        <v>11905</v>
      </c>
      <c r="B1143" t="s">
        <v>19</v>
      </c>
      <c r="C1143" s="2">
        <v>3085600000</v>
      </c>
      <c r="D1143" s="2">
        <v>3202550000</v>
      </c>
      <c r="E1143" s="2">
        <v>3312440000</v>
      </c>
      <c r="F1143" s="2">
        <v>3416790000</v>
      </c>
      <c r="G1143" s="2">
        <v>3519120000</v>
      </c>
      <c r="H1143" s="2">
        <v>3619940000</v>
      </c>
      <c r="I1143" s="2">
        <v>3717230000</v>
      </c>
      <c r="J1143" s="2">
        <v>3812510000</v>
      </c>
      <c r="K1143" s="2">
        <v>3903750000</v>
      </c>
      <c r="L1143" s="2">
        <v>3990960000</v>
      </c>
      <c r="M1143" s="2">
        <v>4075650000</v>
      </c>
      <c r="N1143" s="2">
        <v>4163870000</v>
      </c>
      <c r="O1143" s="2">
        <v>4256620000</v>
      </c>
      <c r="P1143" s="2">
        <v>4353910000</v>
      </c>
      <c r="Q1143" s="2">
        <v>4453720000</v>
      </c>
      <c r="R1143" s="2">
        <v>4555550000</v>
      </c>
      <c r="S1143" s="2">
        <v>4657880000</v>
      </c>
      <c r="T1143" s="2">
        <v>4758700000</v>
      </c>
      <c r="U1143" s="2">
        <v>4859020000</v>
      </c>
      <c r="V1143" s="2">
        <v>4957320000</v>
      </c>
      <c r="W1143" s="2">
        <v>5056120000</v>
      </c>
      <c r="X1143" s="2">
        <v>5156940000</v>
      </c>
      <c r="Y1143" s="2">
        <v>5257760000</v>
      </c>
      <c r="Z1143" s="2">
        <v>5358580000</v>
      </c>
      <c r="AA1143" s="2">
        <v>5464440000</v>
      </c>
      <c r="AB1143" s="2">
        <v>5570300000</v>
      </c>
      <c r="AC1143" s="2">
        <v>5671120000</v>
      </c>
    </row>
    <row r="1144" spans="1:32">
      <c r="A1144" t="s">
        <v>11906</v>
      </c>
      <c r="B1144" t="s">
        <v>19</v>
      </c>
      <c r="C1144" s="2">
        <v>41928800</v>
      </c>
      <c r="D1144" s="2">
        <v>43518000</v>
      </c>
      <c r="E1144" s="2">
        <v>45011400</v>
      </c>
      <c r="F1144" s="2">
        <v>46429300</v>
      </c>
      <c r="G1144" s="2">
        <v>47819800</v>
      </c>
      <c r="H1144" s="2">
        <v>49189800</v>
      </c>
      <c r="I1144" s="2">
        <v>50511900</v>
      </c>
      <c r="J1144" s="2">
        <v>51806600</v>
      </c>
      <c r="K1144" s="2">
        <v>53046400</v>
      </c>
      <c r="L1144" s="2">
        <v>54231400</v>
      </c>
      <c r="M1144" s="2">
        <v>55382200</v>
      </c>
      <c r="N1144" s="2">
        <v>56581000</v>
      </c>
      <c r="O1144" s="2">
        <v>57841400</v>
      </c>
      <c r="P1144" s="2">
        <v>59163400</v>
      </c>
      <c r="Q1144" s="2">
        <v>60519800</v>
      </c>
      <c r="R1144" s="2">
        <v>61903400</v>
      </c>
      <c r="S1144" s="2">
        <v>63294000</v>
      </c>
      <c r="T1144" s="2">
        <v>64664000</v>
      </c>
      <c r="U1144" s="2">
        <v>66027200</v>
      </c>
      <c r="V1144" s="2">
        <v>67362900</v>
      </c>
      <c r="W1144" s="2">
        <v>68705500</v>
      </c>
      <c r="X1144" s="2">
        <v>70075500</v>
      </c>
      <c r="Y1144" s="2">
        <v>71445500</v>
      </c>
      <c r="Z1144" s="2">
        <v>72815500</v>
      </c>
      <c r="AA1144" s="2">
        <v>74254000</v>
      </c>
      <c r="AB1144" s="2">
        <v>75692500</v>
      </c>
      <c r="AC1144" s="2">
        <v>77062500</v>
      </c>
      <c r="AD1144" s="2"/>
      <c r="AE1144" s="2"/>
      <c r="AF1144" s="2"/>
    </row>
    <row r="1145" spans="1:32">
      <c r="A1145" t="s">
        <v>11907</v>
      </c>
      <c r="B1145" t="s">
        <v>19</v>
      </c>
      <c r="C1145" s="2">
        <v>40092600</v>
      </c>
      <c r="D1145" s="2">
        <v>41612200</v>
      </c>
      <c r="E1145" s="2">
        <v>43040000</v>
      </c>
      <c r="F1145" s="2">
        <v>44395900</v>
      </c>
      <c r="G1145" s="2">
        <v>45725600</v>
      </c>
      <c r="H1145" s="2">
        <v>47035600</v>
      </c>
      <c r="I1145" s="2">
        <v>48299700</v>
      </c>
      <c r="J1145" s="2">
        <v>49537600</v>
      </c>
      <c r="K1145" s="2">
        <v>50723200</v>
      </c>
      <c r="L1145" s="2">
        <v>51856400</v>
      </c>
      <c r="M1145" s="2">
        <v>52956800</v>
      </c>
      <c r="N1145" s="2">
        <v>54103000</v>
      </c>
      <c r="O1145" s="2">
        <v>55308200</v>
      </c>
      <c r="P1145" s="2">
        <v>56572400</v>
      </c>
      <c r="Q1145" s="2">
        <v>57869200</v>
      </c>
      <c r="R1145" s="2">
        <v>59192400</v>
      </c>
      <c r="S1145" s="2">
        <v>60522000</v>
      </c>
      <c r="T1145" s="2">
        <v>61832000</v>
      </c>
      <c r="U1145" s="2">
        <v>63135400</v>
      </c>
      <c r="V1145" s="2">
        <v>64412700</v>
      </c>
      <c r="W1145" s="2">
        <v>65696500</v>
      </c>
      <c r="X1145" s="2">
        <v>67006500</v>
      </c>
      <c r="Y1145" s="2">
        <v>68316500</v>
      </c>
      <c r="Z1145" s="2">
        <v>69626500</v>
      </c>
      <c r="AA1145" s="2">
        <v>71002000</v>
      </c>
      <c r="AB1145" s="2">
        <v>72377500</v>
      </c>
      <c r="AC1145" s="2">
        <v>73687500</v>
      </c>
      <c r="AD1145" s="2"/>
      <c r="AE1145" s="2"/>
      <c r="AF1145" s="2"/>
    </row>
    <row r="1146" spans="1:32">
      <c r="A1146" t="s">
        <v>11908</v>
      </c>
      <c r="B1146" t="s">
        <v>19</v>
      </c>
      <c r="C1146" s="2">
        <v>62005700</v>
      </c>
      <c r="D1146" s="2">
        <v>64355900</v>
      </c>
      <c r="E1146" s="2">
        <v>66564200</v>
      </c>
      <c r="F1146" s="2">
        <v>68661100</v>
      </c>
      <c r="G1146" s="2">
        <v>70717500</v>
      </c>
      <c r="H1146" s="2">
        <v>72743500</v>
      </c>
      <c r="I1146" s="2">
        <v>74698600</v>
      </c>
      <c r="J1146" s="2">
        <v>76613200</v>
      </c>
      <c r="K1146" s="2">
        <v>78446700</v>
      </c>
      <c r="L1146" s="2">
        <v>80199200</v>
      </c>
      <c r="M1146" s="2">
        <v>81901000</v>
      </c>
      <c r="N1146" s="2">
        <v>83673800</v>
      </c>
      <c r="O1146" s="2">
        <v>85537700</v>
      </c>
      <c r="P1146" s="2">
        <v>87492800</v>
      </c>
      <c r="Q1146" s="2">
        <v>89498600</v>
      </c>
      <c r="R1146" s="2">
        <v>91544800</v>
      </c>
      <c r="S1146" s="2">
        <v>93601200</v>
      </c>
      <c r="T1146" s="2">
        <v>95627200</v>
      </c>
      <c r="U1146" s="2">
        <v>97643100</v>
      </c>
      <c r="V1146" s="2">
        <v>99618400</v>
      </c>
      <c r="W1146" s="2">
        <v>101604000</v>
      </c>
      <c r="X1146" s="2">
        <v>103630000</v>
      </c>
      <c r="Y1146" s="2">
        <v>105656000</v>
      </c>
      <c r="Z1146" s="2">
        <v>107682000</v>
      </c>
      <c r="AA1146" s="2">
        <v>109809000</v>
      </c>
      <c r="AB1146" s="2">
        <v>111937000</v>
      </c>
      <c r="AC1146" s="2">
        <v>113963000</v>
      </c>
    </row>
    <row r="1147" spans="1:32">
      <c r="A1147" t="s">
        <v>11909</v>
      </c>
      <c r="B1147" t="s">
        <v>19</v>
      </c>
      <c r="C1147" s="2">
        <v>2142350</v>
      </c>
      <c r="D1147" s="2">
        <v>2223550</v>
      </c>
      <c r="E1147" s="2">
        <v>2299850</v>
      </c>
      <c r="F1147" s="2">
        <v>2372300</v>
      </c>
      <c r="G1147" s="2">
        <v>2443350</v>
      </c>
      <c r="H1147" s="2">
        <v>2513350</v>
      </c>
      <c r="I1147" s="2">
        <v>2580900</v>
      </c>
      <c r="J1147" s="2">
        <v>2647050</v>
      </c>
      <c r="K1147" s="2">
        <v>2710400</v>
      </c>
      <c r="L1147" s="2">
        <v>2770950</v>
      </c>
      <c r="M1147" s="2">
        <v>2829750</v>
      </c>
      <c r="N1147" s="2">
        <v>2891000</v>
      </c>
      <c r="O1147" s="2">
        <v>2955400</v>
      </c>
      <c r="P1147" s="2">
        <v>3022950</v>
      </c>
      <c r="Q1147" s="2">
        <v>3092250</v>
      </c>
      <c r="R1147" s="2">
        <v>3162950</v>
      </c>
      <c r="S1147" s="2">
        <v>3234000</v>
      </c>
      <c r="T1147" s="2">
        <v>3304000</v>
      </c>
      <c r="U1147" s="2">
        <v>3373650</v>
      </c>
      <c r="V1147" s="2">
        <v>3441900</v>
      </c>
      <c r="W1147" s="2">
        <v>3510500</v>
      </c>
      <c r="X1147" s="2">
        <v>3580500</v>
      </c>
      <c r="Y1147" s="2">
        <v>3650500</v>
      </c>
      <c r="Z1147" s="2">
        <v>3720500</v>
      </c>
      <c r="AA1147" s="2">
        <v>3794000</v>
      </c>
      <c r="AB1147" s="2">
        <v>3867500</v>
      </c>
      <c r="AC1147" s="2">
        <v>3937500</v>
      </c>
    </row>
    <row r="1148" spans="1:32">
      <c r="A1148" t="s">
        <v>11910</v>
      </c>
      <c r="B1148" t="s">
        <v>19</v>
      </c>
      <c r="C1148" s="2">
        <v>17873300</v>
      </c>
      <c r="D1148" s="2">
        <v>18550800</v>
      </c>
      <c r="E1148" s="2">
        <v>19187300</v>
      </c>
      <c r="F1148" s="2">
        <v>19791800</v>
      </c>
      <c r="G1148" s="2">
        <v>20384500</v>
      </c>
      <c r="H1148" s="2">
        <v>20968500</v>
      </c>
      <c r="I1148" s="2">
        <v>21532100</v>
      </c>
      <c r="J1148" s="2">
        <v>22084000</v>
      </c>
      <c r="K1148" s="2">
        <v>22612500</v>
      </c>
      <c r="L1148" s="2">
        <v>23117600</v>
      </c>
      <c r="M1148" s="2">
        <v>23608200</v>
      </c>
      <c r="N1148" s="2">
        <v>24119200</v>
      </c>
      <c r="O1148" s="2">
        <v>24656500</v>
      </c>
      <c r="P1148" s="2">
        <v>25220000</v>
      </c>
      <c r="Q1148" s="2">
        <v>25798200</v>
      </c>
      <c r="R1148" s="2">
        <v>26388000</v>
      </c>
      <c r="S1148" s="2">
        <v>26980800</v>
      </c>
      <c r="T1148" s="2">
        <v>27564800</v>
      </c>
      <c r="U1148" s="2">
        <v>28145900</v>
      </c>
      <c r="V1148" s="2">
        <v>28715300</v>
      </c>
      <c r="W1148" s="2">
        <v>29287600</v>
      </c>
      <c r="X1148" s="2">
        <v>29871600</v>
      </c>
      <c r="Y1148" s="2">
        <v>30455600</v>
      </c>
      <c r="Z1148" s="2">
        <v>31039600</v>
      </c>
      <c r="AA1148" s="2">
        <v>31652800</v>
      </c>
      <c r="AB1148" s="2">
        <v>32266000</v>
      </c>
      <c r="AC1148" s="2">
        <v>32850000</v>
      </c>
    </row>
    <row r="1149" spans="1:32">
      <c r="A1149" t="s">
        <v>11911</v>
      </c>
      <c r="B1149" t="s">
        <v>19</v>
      </c>
      <c r="C1149" s="2">
        <v>183630000</v>
      </c>
      <c r="D1149" s="2">
        <v>190590000</v>
      </c>
      <c r="E1149" s="2">
        <v>197130000</v>
      </c>
      <c r="F1149" s="2">
        <v>203340000</v>
      </c>
      <c r="G1149" s="2">
        <v>209430000</v>
      </c>
      <c r="H1149" s="2">
        <v>215430000</v>
      </c>
      <c r="I1149" s="2">
        <v>221220000</v>
      </c>
      <c r="J1149" s="2">
        <v>226890000</v>
      </c>
      <c r="K1149" s="2">
        <v>232320000</v>
      </c>
      <c r="L1149" s="2">
        <v>237510000</v>
      </c>
      <c r="M1149" s="2">
        <v>242550000</v>
      </c>
      <c r="N1149" s="2">
        <v>247800000</v>
      </c>
      <c r="O1149" s="2">
        <v>253320000</v>
      </c>
      <c r="P1149" s="2">
        <v>259110000</v>
      </c>
      <c r="Q1149" s="2">
        <v>265050000</v>
      </c>
      <c r="R1149" s="2">
        <v>271110000</v>
      </c>
      <c r="S1149" s="2">
        <v>277200000</v>
      </c>
      <c r="T1149" s="2">
        <v>283200000</v>
      </c>
      <c r="U1149" s="2">
        <v>289170000</v>
      </c>
      <c r="V1149" s="2">
        <v>295020000</v>
      </c>
      <c r="W1149" s="2">
        <v>300900000</v>
      </c>
      <c r="X1149" s="2">
        <v>306900000</v>
      </c>
      <c r="Y1149" s="2">
        <v>312900000</v>
      </c>
      <c r="Z1149" s="2">
        <v>318900000</v>
      </c>
      <c r="AA1149" s="2">
        <v>325200000</v>
      </c>
      <c r="AB1149" s="2">
        <v>331500000</v>
      </c>
      <c r="AC1149" s="2">
        <v>337500000</v>
      </c>
    </row>
    <row r="1150" spans="1:32">
      <c r="A1150" t="s">
        <v>11912</v>
      </c>
      <c r="B1150" t="s">
        <v>19</v>
      </c>
      <c r="C1150" s="2">
        <v>36726000</v>
      </c>
      <c r="D1150" s="2">
        <v>38118000</v>
      </c>
      <c r="E1150" s="2">
        <v>39426000</v>
      </c>
      <c r="F1150" s="2">
        <v>40668000</v>
      </c>
      <c r="G1150" s="2">
        <v>41886000</v>
      </c>
      <c r="H1150" s="2">
        <v>43086000</v>
      </c>
      <c r="I1150" s="2">
        <v>44244000</v>
      </c>
      <c r="J1150" s="2">
        <v>45378000</v>
      </c>
      <c r="K1150" s="2">
        <v>46464000</v>
      </c>
      <c r="L1150" s="2">
        <v>47502000</v>
      </c>
      <c r="M1150" s="2">
        <v>48510000</v>
      </c>
      <c r="N1150" s="2">
        <v>49560000</v>
      </c>
      <c r="O1150" s="2">
        <v>50664000</v>
      </c>
      <c r="P1150" s="2">
        <v>51822000</v>
      </c>
      <c r="Q1150" s="2">
        <v>53010000</v>
      </c>
      <c r="R1150" s="2">
        <v>54222000</v>
      </c>
      <c r="S1150" s="2">
        <v>55440000</v>
      </c>
      <c r="T1150" s="2">
        <v>56640000</v>
      </c>
      <c r="U1150" s="2">
        <v>57834000</v>
      </c>
      <c r="V1150" s="2">
        <v>59004000</v>
      </c>
      <c r="W1150" s="2">
        <v>60180000</v>
      </c>
      <c r="X1150" s="2">
        <v>61380000</v>
      </c>
      <c r="Y1150" s="2">
        <v>62580000</v>
      </c>
      <c r="Z1150" s="2">
        <v>63780000</v>
      </c>
      <c r="AA1150" s="2">
        <v>65040000</v>
      </c>
      <c r="AB1150" s="2">
        <v>66300000</v>
      </c>
      <c r="AC1150" s="2">
        <v>67500000</v>
      </c>
    </row>
    <row r="1151" spans="1:32">
      <c r="A1151" t="s">
        <v>11913</v>
      </c>
      <c r="B1151" t="s">
        <v>19</v>
      </c>
      <c r="C1151">
        <v>0</v>
      </c>
      <c r="D1151">
        <v>0</v>
      </c>
      <c r="E1151">
        <v>0</v>
      </c>
      <c r="F1151">
        <v>0</v>
      </c>
      <c r="G1151">
        <v>0</v>
      </c>
      <c r="H1151">
        <v>0</v>
      </c>
      <c r="I1151">
        <v>0</v>
      </c>
      <c r="J1151">
        <v>0</v>
      </c>
      <c r="K1151">
        <v>0</v>
      </c>
      <c r="L1151">
        <v>0</v>
      </c>
      <c r="M1151">
        <v>0</v>
      </c>
      <c r="N1151">
        <v>0</v>
      </c>
      <c r="O1151">
        <v>0</v>
      </c>
      <c r="P1151">
        <v>0</v>
      </c>
      <c r="Q1151">
        <v>0</v>
      </c>
      <c r="R1151">
        <v>0</v>
      </c>
      <c r="S1151">
        <v>0</v>
      </c>
      <c r="T1151">
        <v>0</v>
      </c>
      <c r="U1151">
        <v>0</v>
      </c>
      <c r="V1151">
        <v>0</v>
      </c>
      <c r="W1151">
        <v>0</v>
      </c>
      <c r="X1151">
        <v>0</v>
      </c>
      <c r="Y1151">
        <v>0</v>
      </c>
      <c r="Z1151">
        <v>0</v>
      </c>
      <c r="AA1151">
        <v>0</v>
      </c>
      <c r="AB1151">
        <v>0</v>
      </c>
      <c r="AC1151">
        <v>0</v>
      </c>
    </row>
    <row r="1152" spans="1:32">
      <c r="A1152" t="s">
        <v>11914</v>
      </c>
      <c r="B1152" t="s">
        <v>19</v>
      </c>
      <c r="C1152">
        <v>0</v>
      </c>
      <c r="D1152">
        <v>0</v>
      </c>
      <c r="E1152">
        <v>0</v>
      </c>
      <c r="F1152">
        <v>0</v>
      </c>
      <c r="G1152">
        <v>0</v>
      </c>
      <c r="H1152">
        <v>0</v>
      </c>
      <c r="I1152">
        <v>0</v>
      </c>
      <c r="J1152">
        <v>0</v>
      </c>
      <c r="K1152">
        <v>0</v>
      </c>
      <c r="L1152">
        <v>0</v>
      </c>
      <c r="M1152">
        <v>0</v>
      </c>
      <c r="N1152">
        <v>0</v>
      </c>
      <c r="O1152">
        <v>0</v>
      </c>
      <c r="P1152">
        <v>0</v>
      </c>
      <c r="Q1152">
        <v>0</v>
      </c>
      <c r="R1152">
        <v>0</v>
      </c>
      <c r="S1152">
        <v>0</v>
      </c>
      <c r="T1152">
        <v>0</v>
      </c>
      <c r="U1152">
        <v>0</v>
      </c>
      <c r="V1152">
        <v>0</v>
      </c>
      <c r="W1152">
        <v>0</v>
      </c>
      <c r="X1152">
        <v>0</v>
      </c>
      <c r="Y1152">
        <v>0</v>
      </c>
      <c r="Z1152">
        <v>0</v>
      </c>
      <c r="AA1152">
        <v>0</v>
      </c>
      <c r="AB1152">
        <v>0</v>
      </c>
      <c r="AC1152">
        <v>0</v>
      </c>
    </row>
    <row r="1153" spans="1:32">
      <c r="A1153" t="s">
        <v>11915</v>
      </c>
      <c r="B1153" t="s">
        <v>19</v>
      </c>
      <c r="C1153">
        <v>0</v>
      </c>
      <c r="D1153">
        <v>0</v>
      </c>
      <c r="E1153">
        <v>0</v>
      </c>
      <c r="F1153">
        <v>0</v>
      </c>
      <c r="G1153">
        <v>0</v>
      </c>
      <c r="H1153">
        <v>0</v>
      </c>
      <c r="I1153">
        <v>0</v>
      </c>
      <c r="J1153">
        <v>0</v>
      </c>
      <c r="K1153">
        <v>0</v>
      </c>
      <c r="L1153">
        <v>0</v>
      </c>
      <c r="M1153">
        <v>0</v>
      </c>
      <c r="N1153">
        <v>0</v>
      </c>
      <c r="O1153">
        <v>0</v>
      </c>
      <c r="P1153">
        <v>0</v>
      </c>
      <c r="Q1153">
        <v>0</v>
      </c>
      <c r="R1153">
        <v>0</v>
      </c>
      <c r="S1153">
        <v>0</v>
      </c>
      <c r="T1153">
        <v>0</v>
      </c>
      <c r="U1153">
        <v>0</v>
      </c>
      <c r="V1153">
        <v>0</v>
      </c>
      <c r="W1153">
        <v>0</v>
      </c>
      <c r="X1153">
        <v>0</v>
      </c>
      <c r="Y1153">
        <v>0</v>
      </c>
      <c r="Z1153">
        <v>0</v>
      </c>
      <c r="AA1153">
        <v>0</v>
      </c>
      <c r="AB1153">
        <v>0</v>
      </c>
      <c r="AC1153">
        <v>0</v>
      </c>
    </row>
    <row r="1154" spans="1:32">
      <c r="A1154" t="s">
        <v>11916</v>
      </c>
      <c r="B1154" t="s">
        <v>19</v>
      </c>
      <c r="C1154">
        <v>0</v>
      </c>
      <c r="D1154">
        <v>0</v>
      </c>
      <c r="E1154">
        <v>0</v>
      </c>
      <c r="F1154">
        <v>0</v>
      </c>
      <c r="G1154">
        <v>0</v>
      </c>
      <c r="H1154">
        <v>0</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0</v>
      </c>
      <c r="AC1154">
        <v>0</v>
      </c>
    </row>
    <row r="1155" spans="1:32">
      <c r="A1155" t="s">
        <v>11917</v>
      </c>
      <c r="B1155" t="s">
        <v>19</v>
      </c>
      <c r="C1155">
        <v>0</v>
      </c>
      <c r="D1155">
        <v>0</v>
      </c>
      <c r="E1155">
        <v>0</v>
      </c>
      <c r="F1155">
        <v>0</v>
      </c>
      <c r="G1155">
        <v>0</v>
      </c>
      <c r="H1155">
        <v>0</v>
      </c>
      <c r="I1155">
        <v>0</v>
      </c>
      <c r="J1155">
        <v>0</v>
      </c>
      <c r="K1155">
        <v>0</v>
      </c>
      <c r="L1155">
        <v>0</v>
      </c>
      <c r="M1155">
        <v>0</v>
      </c>
      <c r="N1155">
        <v>0</v>
      </c>
      <c r="O1155">
        <v>0</v>
      </c>
      <c r="P1155">
        <v>0</v>
      </c>
      <c r="Q1155">
        <v>0</v>
      </c>
      <c r="R1155">
        <v>0</v>
      </c>
      <c r="S1155">
        <v>0</v>
      </c>
      <c r="T1155">
        <v>0</v>
      </c>
      <c r="U1155">
        <v>0</v>
      </c>
      <c r="V1155">
        <v>0</v>
      </c>
      <c r="W1155">
        <v>0</v>
      </c>
      <c r="X1155">
        <v>0</v>
      </c>
      <c r="Y1155">
        <v>0</v>
      </c>
      <c r="Z1155">
        <v>0</v>
      </c>
      <c r="AA1155">
        <v>0</v>
      </c>
      <c r="AB1155">
        <v>0</v>
      </c>
      <c r="AC1155">
        <v>0</v>
      </c>
      <c r="AD1155" s="2"/>
      <c r="AE1155" s="2"/>
      <c r="AF1155" s="2"/>
    </row>
    <row r="1156" spans="1:32">
      <c r="A1156" t="s">
        <v>11918</v>
      </c>
      <c r="B1156" t="s">
        <v>19</v>
      </c>
      <c r="C1156">
        <v>0</v>
      </c>
      <c r="D1156">
        <v>0</v>
      </c>
      <c r="E1156">
        <v>0</v>
      </c>
      <c r="F1156">
        <v>0</v>
      </c>
      <c r="G1156">
        <v>0</v>
      </c>
      <c r="H1156">
        <v>0</v>
      </c>
      <c r="I1156">
        <v>0</v>
      </c>
      <c r="J1156">
        <v>0</v>
      </c>
      <c r="K1156">
        <v>0</v>
      </c>
      <c r="L1156">
        <v>0</v>
      </c>
      <c r="M1156">
        <v>0</v>
      </c>
      <c r="N1156">
        <v>0</v>
      </c>
      <c r="O1156">
        <v>0</v>
      </c>
      <c r="P1156">
        <v>0</v>
      </c>
      <c r="Q1156">
        <v>0</v>
      </c>
      <c r="R1156">
        <v>0</v>
      </c>
      <c r="S1156">
        <v>0</v>
      </c>
      <c r="T1156">
        <v>0</v>
      </c>
      <c r="U1156">
        <v>0</v>
      </c>
      <c r="V1156">
        <v>0</v>
      </c>
      <c r="W1156">
        <v>0</v>
      </c>
      <c r="X1156">
        <v>0</v>
      </c>
      <c r="Y1156">
        <v>0</v>
      </c>
      <c r="Z1156">
        <v>0</v>
      </c>
      <c r="AA1156">
        <v>0</v>
      </c>
      <c r="AB1156">
        <v>0</v>
      </c>
      <c r="AC1156">
        <v>0</v>
      </c>
    </row>
    <row r="1157" spans="1:32">
      <c r="A1157" t="s">
        <v>11919</v>
      </c>
      <c r="B1157" t="s">
        <v>19</v>
      </c>
      <c r="C1157">
        <v>0</v>
      </c>
      <c r="D1157">
        <v>0</v>
      </c>
      <c r="E1157">
        <v>0</v>
      </c>
      <c r="F1157">
        <v>0</v>
      </c>
      <c r="G1157">
        <v>0</v>
      </c>
      <c r="H1157">
        <v>0</v>
      </c>
      <c r="I1157">
        <v>0</v>
      </c>
      <c r="J1157">
        <v>0</v>
      </c>
      <c r="K1157">
        <v>0</v>
      </c>
      <c r="L1157">
        <v>0</v>
      </c>
      <c r="M1157">
        <v>0</v>
      </c>
      <c r="N1157">
        <v>0</v>
      </c>
      <c r="O1157">
        <v>0</v>
      </c>
      <c r="P1157">
        <v>0</v>
      </c>
      <c r="Q1157">
        <v>0</v>
      </c>
      <c r="R1157">
        <v>0</v>
      </c>
      <c r="S1157">
        <v>0</v>
      </c>
      <c r="T1157">
        <v>0</v>
      </c>
      <c r="U1157">
        <v>0</v>
      </c>
      <c r="V1157">
        <v>0</v>
      </c>
      <c r="W1157">
        <v>0</v>
      </c>
      <c r="X1157">
        <v>0</v>
      </c>
      <c r="Y1157">
        <v>0</v>
      </c>
      <c r="Z1157">
        <v>0</v>
      </c>
      <c r="AA1157">
        <v>0</v>
      </c>
      <c r="AB1157">
        <v>0</v>
      </c>
      <c r="AC1157">
        <v>0</v>
      </c>
    </row>
    <row r="1158" spans="1:32">
      <c r="A1158" t="s">
        <v>11920</v>
      </c>
      <c r="B1158" t="s">
        <v>19</v>
      </c>
      <c r="C1158">
        <v>0</v>
      </c>
      <c r="D1158">
        <v>0</v>
      </c>
      <c r="E1158">
        <v>0</v>
      </c>
      <c r="F1158">
        <v>0</v>
      </c>
      <c r="G1158">
        <v>0</v>
      </c>
      <c r="H1158">
        <v>0</v>
      </c>
      <c r="I1158">
        <v>0</v>
      </c>
      <c r="J1158">
        <v>0</v>
      </c>
      <c r="K1158">
        <v>0</v>
      </c>
      <c r="L1158">
        <v>0</v>
      </c>
      <c r="M1158">
        <v>0</v>
      </c>
      <c r="N1158">
        <v>0</v>
      </c>
      <c r="O1158">
        <v>0</v>
      </c>
      <c r="P1158">
        <v>0</v>
      </c>
      <c r="Q1158">
        <v>0</v>
      </c>
      <c r="R1158">
        <v>0</v>
      </c>
      <c r="S1158">
        <v>0</v>
      </c>
      <c r="T1158">
        <v>0</v>
      </c>
      <c r="U1158">
        <v>0</v>
      </c>
      <c r="V1158">
        <v>0</v>
      </c>
      <c r="W1158">
        <v>0</v>
      </c>
      <c r="X1158">
        <v>0</v>
      </c>
      <c r="Y1158">
        <v>0</v>
      </c>
      <c r="Z1158">
        <v>0</v>
      </c>
      <c r="AA1158">
        <v>0</v>
      </c>
      <c r="AB1158">
        <v>0</v>
      </c>
      <c r="AC1158">
        <v>0</v>
      </c>
    </row>
    <row r="1159" spans="1:32">
      <c r="A1159" t="s">
        <v>11921</v>
      </c>
      <c r="B1159" t="s">
        <v>19</v>
      </c>
      <c r="C1159">
        <v>0</v>
      </c>
      <c r="D1159">
        <v>0</v>
      </c>
      <c r="E1159">
        <v>0</v>
      </c>
      <c r="F1159">
        <v>0</v>
      </c>
      <c r="G1159">
        <v>0</v>
      </c>
      <c r="H1159">
        <v>0</v>
      </c>
      <c r="I1159">
        <v>0</v>
      </c>
      <c r="J1159">
        <v>0</v>
      </c>
      <c r="K1159">
        <v>0</v>
      </c>
      <c r="L1159">
        <v>0</v>
      </c>
      <c r="M1159">
        <v>0</v>
      </c>
      <c r="N1159">
        <v>0</v>
      </c>
      <c r="O1159">
        <v>0</v>
      </c>
      <c r="P1159">
        <v>0</v>
      </c>
      <c r="Q1159">
        <v>0</v>
      </c>
      <c r="R1159">
        <v>0</v>
      </c>
      <c r="S1159">
        <v>0</v>
      </c>
      <c r="T1159">
        <v>0</v>
      </c>
      <c r="U1159">
        <v>0</v>
      </c>
      <c r="V1159">
        <v>0</v>
      </c>
      <c r="W1159">
        <v>0</v>
      </c>
      <c r="X1159">
        <v>0</v>
      </c>
      <c r="Y1159">
        <v>0</v>
      </c>
      <c r="Z1159">
        <v>0</v>
      </c>
      <c r="AA1159">
        <v>0</v>
      </c>
      <c r="AB1159">
        <v>0</v>
      </c>
      <c r="AC1159">
        <v>0</v>
      </c>
      <c r="AD1159" s="2"/>
      <c r="AE1159" s="2"/>
      <c r="AF1159" s="2"/>
    </row>
    <row r="1160" spans="1:32">
      <c r="A1160" t="s">
        <v>11922</v>
      </c>
      <c r="B1160" t="s">
        <v>19</v>
      </c>
      <c r="C1160">
        <v>0</v>
      </c>
      <c r="D1160">
        <v>0</v>
      </c>
      <c r="E1160">
        <v>0</v>
      </c>
      <c r="F1160">
        <v>0</v>
      </c>
      <c r="G1160">
        <v>0</v>
      </c>
      <c r="H1160">
        <v>0</v>
      </c>
      <c r="I1160">
        <v>0</v>
      </c>
      <c r="J1160">
        <v>0</v>
      </c>
      <c r="K1160">
        <v>0</v>
      </c>
      <c r="L1160">
        <v>0</v>
      </c>
      <c r="M1160">
        <v>0</v>
      </c>
      <c r="N1160">
        <v>0</v>
      </c>
      <c r="O1160">
        <v>0</v>
      </c>
      <c r="P1160">
        <v>0</v>
      </c>
      <c r="Q1160">
        <v>0</v>
      </c>
      <c r="R1160">
        <v>0</v>
      </c>
      <c r="S1160">
        <v>0</v>
      </c>
      <c r="T1160">
        <v>0</v>
      </c>
      <c r="U1160">
        <v>0</v>
      </c>
      <c r="V1160">
        <v>0</v>
      </c>
      <c r="W1160">
        <v>0</v>
      </c>
      <c r="X1160">
        <v>0</v>
      </c>
      <c r="Y1160">
        <v>0</v>
      </c>
      <c r="Z1160">
        <v>0</v>
      </c>
      <c r="AA1160">
        <v>0</v>
      </c>
      <c r="AB1160">
        <v>0</v>
      </c>
      <c r="AC1160">
        <v>0</v>
      </c>
    </row>
    <row r="1161" spans="1:32">
      <c r="A1161" t="s">
        <v>11923</v>
      </c>
      <c r="B1161" t="s">
        <v>19</v>
      </c>
      <c r="C1161">
        <v>0</v>
      </c>
      <c r="D1161">
        <v>0</v>
      </c>
      <c r="E1161">
        <v>0</v>
      </c>
      <c r="F1161">
        <v>0</v>
      </c>
      <c r="G1161">
        <v>0</v>
      </c>
      <c r="H1161">
        <v>0</v>
      </c>
      <c r="I1161">
        <v>0</v>
      </c>
      <c r="J1161">
        <v>0</v>
      </c>
      <c r="K1161">
        <v>0</v>
      </c>
      <c r="L1161">
        <v>0</v>
      </c>
      <c r="M1161">
        <v>0</v>
      </c>
      <c r="N1161">
        <v>0</v>
      </c>
      <c r="O1161">
        <v>0</v>
      </c>
      <c r="P1161">
        <v>0</v>
      </c>
      <c r="Q1161">
        <v>0</v>
      </c>
      <c r="R1161">
        <v>0</v>
      </c>
      <c r="S1161">
        <v>0</v>
      </c>
      <c r="T1161">
        <v>0</v>
      </c>
      <c r="U1161">
        <v>0</v>
      </c>
      <c r="V1161">
        <v>0</v>
      </c>
      <c r="W1161">
        <v>0</v>
      </c>
      <c r="X1161">
        <v>0</v>
      </c>
      <c r="Y1161">
        <v>0</v>
      </c>
      <c r="Z1161">
        <v>0</v>
      </c>
      <c r="AA1161">
        <v>0</v>
      </c>
      <c r="AB1161">
        <v>0</v>
      </c>
      <c r="AC1161">
        <v>0</v>
      </c>
    </row>
    <row r="1162" spans="1:32">
      <c r="A1162" t="s">
        <v>11924</v>
      </c>
      <c r="B1162" t="s">
        <v>19</v>
      </c>
      <c r="C1162">
        <v>0</v>
      </c>
      <c r="D1162">
        <v>0</v>
      </c>
      <c r="E1162">
        <v>0</v>
      </c>
      <c r="F1162">
        <v>0</v>
      </c>
      <c r="G1162">
        <v>0</v>
      </c>
      <c r="H1162">
        <v>0</v>
      </c>
      <c r="I1162">
        <v>0</v>
      </c>
      <c r="J1162">
        <v>0</v>
      </c>
      <c r="K1162">
        <v>0</v>
      </c>
      <c r="L1162">
        <v>0</v>
      </c>
      <c r="M1162">
        <v>0</v>
      </c>
      <c r="N1162">
        <v>0</v>
      </c>
      <c r="O1162">
        <v>0</v>
      </c>
      <c r="P1162">
        <v>0</v>
      </c>
      <c r="Q1162">
        <v>0</v>
      </c>
      <c r="R1162">
        <v>0</v>
      </c>
      <c r="S1162">
        <v>0</v>
      </c>
      <c r="T1162">
        <v>0</v>
      </c>
      <c r="U1162">
        <v>0</v>
      </c>
      <c r="V1162">
        <v>0</v>
      </c>
      <c r="W1162">
        <v>0</v>
      </c>
      <c r="X1162">
        <v>0</v>
      </c>
      <c r="Y1162">
        <v>0</v>
      </c>
      <c r="Z1162">
        <v>0</v>
      </c>
      <c r="AA1162">
        <v>0</v>
      </c>
      <c r="AB1162">
        <v>0</v>
      </c>
      <c r="AC1162">
        <v>0</v>
      </c>
    </row>
    <row r="1163" spans="1:32">
      <c r="A1163" t="s">
        <v>11925</v>
      </c>
      <c r="B1163" t="s">
        <v>19</v>
      </c>
      <c r="C1163">
        <v>0</v>
      </c>
      <c r="D1163">
        <v>0</v>
      </c>
      <c r="E1163">
        <v>0</v>
      </c>
      <c r="F1163">
        <v>0</v>
      </c>
      <c r="G1163">
        <v>0</v>
      </c>
      <c r="H1163">
        <v>0</v>
      </c>
      <c r="I1163">
        <v>0</v>
      </c>
      <c r="J1163">
        <v>0</v>
      </c>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row>
    <row r="1164" spans="1:32">
      <c r="A1164" t="s">
        <v>11926</v>
      </c>
      <c r="B1164" t="s">
        <v>19</v>
      </c>
      <c r="C1164">
        <v>0</v>
      </c>
      <c r="D1164">
        <v>0</v>
      </c>
      <c r="E1164">
        <v>0</v>
      </c>
      <c r="F1164">
        <v>0</v>
      </c>
      <c r="G1164">
        <v>0</v>
      </c>
      <c r="H1164">
        <v>0</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c r="AD1164" s="2"/>
      <c r="AE1164" s="2"/>
      <c r="AF1164" s="2"/>
    </row>
    <row r="1165" spans="1:32">
      <c r="A1165" t="s">
        <v>11927</v>
      </c>
      <c r="B1165" t="s">
        <v>19</v>
      </c>
      <c r="C1165">
        <v>0</v>
      </c>
      <c r="D1165">
        <v>0</v>
      </c>
      <c r="E1165">
        <v>0</v>
      </c>
      <c r="F1165">
        <v>0</v>
      </c>
      <c r="G1165">
        <v>0</v>
      </c>
      <c r="H1165">
        <v>0</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s="2"/>
      <c r="AE1165" s="2"/>
      <c r="AF1165" s="2"/>
    </row>
    <row r="1166" spans="1:32">
      <c r="A1166" t="s">
        <v>11928</v>
      </c>
      <c r="B1166" t="s">
        <v>19</v>
      </c>
      <c r="C1166">
        <v>0</v>
      </c>
      <c r="D1166">
        <v>0</v>
      </c>
      <c r="E1166">
        <v>0</v>
      </c>
      <c r="F1166">
        <v>0</v>
      </c>
      <c r="G1166">
        <v>0</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row>
    <row r="1167" spans="1:32">
      <c r="A1167" t="s">
        <v>11929</v>
      </c>
      <c r="B1167" t="s">
        <v>19</v>
      </c>
      <c r="C1167">
        <v>0</v>
      </c>
      <c r="D1167">
        <v>0</v>
      </c>
      <c r="E1167">
        <v>0</v>
      </c>
      <c r="F1167">
        <v>0</v>
      </c>
      <c r="G1167">
        <v>0</v>
      </c>
      <c r="H1167">
        <v>0</v>
      </c>
      <c r="I1167">
        <v>0</v>
      </c>
      <c r="J1167">
        <v>0</v>
      </c>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row>
    <row r="1168" spans="1:32">
      <c r="A1168" t="s">
        <v>11930</v>
      </c>
      <c r="B1168" t="s">
        <v>19</v>
      </c>
      <c r="C1168">
        <v>0</v>
      </c>
      <c r="D1168">
        <v>0</v>
      </c>
      <c r="E1168">
        <v>0</v>
      </c>
      <c r="F1168">
        <v>0</v>
      </c>
      <c r="G1168">
        <v>0</v>
      </c>
      <c r="H1168">
        <v>0</v>
      </c>
      <c r="I1168">
        <v>0</v>
      </c>
      <c r="J1168">
        <v>0</v>
      </c>
      <c r="K1168">
        <v>0</v>
      </c>
      <c r="L1168">
        <v>0</v>
      </c>
      <c r="M1168">
        <v>0</v>
      </c>
      <c r="N1168">
        <v>0</v>
      </c>
      <c r="O1168">
        <v>0</v>
      </c>
      <c r="P1168">
        <v>0</v>
      </c>
      <c r="Q1168">
        <v>0</v>
      </c>
      <c r="R1168">
        <v>0</v>
      </c>
      <c r="S1168">
        <v>0</v>
      </c>
      <c r="T1168">
        <v>0</v>
      </c>
      <c r="U1168">
        <v>0</v>
      </c>
      <c r="V1168">
        <v>0</v>
      </c>
      <c r="W1168">
        <v>0</v>
      </c>
      <c r="X1168">
        <v>0</v>
      </c>
      <c r="Y1168">
        <v>0</v>
      </c>
      <c r="Z1168">
        <v>0</v>
      </c>
      <c r="AA1168">
        <v>0</v>
      </c>
      <c r="AB1168">
        <v>0</v>
      </c>
      <c r="AC1168">
        <v>0</v>
      </c>
    </row>
    <row r="1169" spans="1:32">
      <c r="A1169" t="s">
        <v>11931</v>
      </c>
      <c r="B1169" t="s">
        <v>19</v>
      </c>
      <c r="C1169">
        <v>0</v>
      </c>
      <c r="D1169">
        <v>0</v>
      </c>
      <c r="E1169">
        <v>0</v>
      </c>
      <c r="F1169">
        <v>0</v>
      </c>
      <c r="G1169">
        <v>0</v>
      </c>
      <c r="H1169">
        <v>0</v>
      </c>
      <c r="I1169">
        <v>0</v>
      </c>
      <c r="J1169">
        <v>0</v>
      </c>
      <c r="K1169">
        <v>0</v>
      </c>
      <c r="L1169">
        <v>0</v>
      </c>
      <c r="M1169">
        <v>0</v>
      </c>
      <c r="N1169">
        <v>0</v>
      </c>
      <c r="O1169">
        <v>0</v>
      </c>
      <c r="P1169">
        <v>0</v>
      </c>
      <c r="Q1169">
        <v>0</v>
      </c>
      <c r="R1169">
        <v>0</v>
      </c>
      <c r="S1169">
        <v>0</v>
      </c>
      <c r="T1169">
        <v>0</v>
      </c>
      <c r="U1169">
        <v>0</v>
      </c>
      <c r="V1169">
        <v>0</v>
      </c>
      <c r="W1169">
        <v>0</v>
      </c>
      <c r="X1169">
        <v>0</v>
      </c>
      <c r="Y1169">
        <v>0</v>
      </c>
      <c r="Z1169">
        <v>0</v>
      </c>
      <c r="AA1169">
        <v>0</v>
      </c>
      <c r="AB1169">
        <v>0</v>
      </c>
      <c r="AC1169">
        <v>0</v>
      </c>
    </row>
    <row r="1170" spans="1:32">
      <c r="A1170" t="s">
        <v>11932</v>
      </c>
      <c r="B1170" t="s">
        <v>19</v>
      </c>
      <c r="C1170">
        <v>0</v>
      </c>
      <c r="D1170">
        <v>0</v>
      </c>
      <c r="E1170">
        <v>0</v>
      </c>
      <c r="F1170">
        <v>0</v>
      </c>
      <c r="G1170">
        <v>0</v>
      </c>
      <c r="H1170">
        <v>0</v>
      </c>
      <c r="I1170">
        <v>0</v>
      </c>
      <c r="J1170">
        <v>0</v>
      </c>
      <c r="K1170">
        <v>0</v>
      </c>
      <c r="L1170">
        <v>0</v>
      </c>
      <c r="M1170">
        <v>0</v>
      </c>
      <c r="N1170">
        <v>0</v>
      </c>
      <c r="O1170">
        <v>0</v>
      </c>
      <c r="P1170">
        <v>0</v>
      </c>
      <c r="Q1170">
        <v>0</v>
      </c>
      <c r="R1170">
        <v>0</v>
      </c>
      <c r="S1170">
        <v>0</v>
      </c>
      <c r="T1170">
        <v>0</v>
      </c>
      <c r="U1170">
        <v>0</v>
      </c>
      <c r="V1170">
        <v>0</v>
      </c>
      <c r="W1170">
        <v>0</v>
      </c>
      <c r="X1170">
        <v>0</v>
      </c>
      <c r="Y1170">
        <v>0</v>
      </c>
      <c r="Z1170">
        <v>0</v>
      </c>
      <c r="AA1170">
        <v>0</v>
      </c>
      <c r="AB1170">
        <v>0</v>
      </c>
      <c r="AC1170">
        <v>0</v>
      </c>
    </row>
    <row r="1171" spans="1:32">
      <c r="A1171" t="s">
        <v>11933</v>
      </c>
      <c r="B1171" t="s">
        <v>19</v>
      </c>
      <c r="C1171">
        <v>0</v>
      </c>
      <c r="D1171">
        <v>0</v>
      </c>
      <c r="E1171">
        <v>0</v>
      </c>
      <c r="F1171">
        <v>0</v>
      </c>
      <c r="G1171">
        <v>0</v>
      </c>
      <c r="H1171">
        <v>0</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row>
    <row r="1172" spans="1:32">
      <c r="A1172" t="s">
        <v>11934</v>
      </c>
      <c r="B1172" t="s">
        <v>19</v>
      </c>
      <c r="C1172">
        <v>0</v>
      </c>
      <c r="D1172">
        <v>0</v>
      </c>
      <c r="E1172">
        <v>0</v>
      </c>
      <c r="F1172">
        <v>0</v>
      </c>
      <c r="G1172">
        <v>0</v>
      </c>
      <c r="H1172">
        <v>0</v>
      </c>
      <c r="I1172">
        <v>0</v>
      </c>
      <c r="J1172">
        <v>0</v>
      </c>
      <c r="K1172">
        <v>0</v>
      </c>
      <c r="L1172">
        <v>0</v>
      </c>
      <c r="M1172">
        <v>0</v>
      </c>
      <c r="N1172">
        <v>0</v>
      </c>
      <c r="O1172">
        <v>0</v>
      </c>
      <c r="P1172">
        <v>0</v>
      </c>
      <c r="Q1172">
        <v>0</v>
      </c>
      <c r="R1172">
        <v>0</v>
      </c>
      <c r="S1172">
        <v>0</v>
      </c>
      <c r="T1172">
        <v>0</v>
      </c>
      <c r="U1172">
        <v>0</v>
      </c>
      <c r="V1172">
        <v>0</v>
      </c>
      <c r="W1172">
        <v>0</v>
      </c>
      <c r="X1172">
        <v>0</v>
      </c>
      <c r="Y1172">
        <v>0</v>
      </c>
      <c r="Z1172">
        <v>0</v>
      </c>
      <c r="AA1172">
        <v>0</v>
      </c>
      <c r="AB1172">
        <v>0</v>
      </c>
      <c r="AC1172">
        <v>0</v>
      </c>
    </row>
    <row r="1173" spans="1:32">
      <c r="A1173" t="s">
        <v>11935</v>
      </c>
      <c r="B1173" t="s">
        <v>19</v>
      </c>
      <c r="C1173">
        <v>0</v>
      </c>
      <c r="D1173">
        <v>0</v>
      </c>
      <c r="E1173">
        <v>0</v>
      </c>
      <c r="F1173">
        <v>0</v>
      </c>
      <c r="G1173">
        <v>0</v>
      </c>
      <c r="H1173">
        <v>0</v>
      </c>
      <c r="I1173">
        <v>0</v>
      </c>
      <c r="J1173">
        <v>0</v>
      </c>
      <c r="K1173">
        <v>0</v>
      </c>
      <c r="L1173">
        <v>0</v>
      </c>
      <c r="M1173">
        <v>0</v>
      </c>
      <c r="N1173">
        <v>0</v>
      </c>
      <c r="O1173">
        <v>0</v>
      </c>
      <c r="P1173">
        <v>0</v>
      </c>
      <c r="Q1173">
        <v>0</v>
      </c>
      <c r="R1173">
        <v>0</v>
      </c>
      <c r="S1173">
        <v>0</v>
      </c>
      <c r="T1173">
        <v>0</v>
      </c>
      <c r="U1173">
        <v>0</v>
      </c>
      <c r="V1173">
        <v>0</v>
      </c>
      <c r="W1173">
        <v>0</v>
      </c>
      <c r="X1173">
        <v>0</v>
      </c>
      <c r="Y1173">
        <v>0</v>
      </c>
      <c r="Z1173">
        <v>0</v>
      </c>
      <c r="AA1173">
        <v>0</v>
      </c>
      <c r="AB1173">
        <v>0</v>
      </c>
      <c r="AC1173">
        <v>0</v>
      </c>
    </row>
    <row r="1174" spans="1:32">
      <c r="A1174" t="s">
        <v>11936</v>
      </c>
      <c r="B1174" t="s">
        <v>19</v>
      </c>
      <c r="C1174">
        <v>0</v>
      </c>
      <c r="D1174">
        <v>0</v>
      </c>
      <c r="E1174">
        <v>0</v>
      </c>
      <c r="F1174">
        <v>0</v>
      </c>
      <c r="G1174">
        <v>0</v>
      </c>
      <c r="H1174">
        <v>0</v>
      </c>
      <c r="I1174">
        <v>0</v>
      </c>
      <c r="J1174">
        <v>0</v>
      </c>
      <c r="K1174">
        <v>0</v>
      </c>
      <c r="L1174">
        <v>0</v>
      </c>
      <c r="M1174">
        <v>0</v>
      </c>
      <c r="N1174">
        <v>0</v>
      </c>
      <c r="O1174">
        <v>0</v>
      </c>
      <c r="P1174">
        <v>0</v>
      </c>
      <c r="Q1174">
        <v>0</v>
      </c>
      <c r="R1174">
        <v>0</v>
      </c>
      <c r="S1174">
        <v>0</v>
      </c>
      <c r="T1174">
        <v>0</v>
      </c>
      <c r="U1174">
        <v>0</v>
      </c>
      <c r="V1174">
        <v>0</v>
      </c>
      <c r="W1174">
        <v>0</v>
      </c>
      <c r="X1174">
        <v>0</v>
      </c>
      <c r="Y1174">
        <v>0</v>
      </c>
      <c r="Z1174">
        <v>0</v>
      </c>
      <c r="AA1174">
        <v>0</v>
      </c>
      <c r="AB1174">
        <v>0</v>
      </c>
      <c r="AC1174">
        <v>0</v>
      </c>
    </row>
    <row r="1175" spans="1:32">
      <c r="A1175" t="s">
        <v>11937</v>
      </c>
      <c r="B1175" t="s">
        <v>19</v>
      </c>
      <c r="C1175">
        <v>0</v>
      </c>
      <c r="D1175">
        <v>0</v>
      </c>
      <c r="E1175">
        <v>0</v>
      </c>
      <c r="F1175">
        <v>0</v>
      </c>
      <c r="G1175">
        <v>0</v>
      </c>
      <c r="H1175">
        <v>0</v>
      </c>
      <c r="I1175">
        <v>0</v>
      </c>
      <c r="J1175">
        <v>0</v>
      </c>
      <c r="K1175">
        <v>0</v>
      </c>
      <c r="L1175">
        <v>0</v>
      </c>
      <c r="M1175">
        <v>0</v>
      </c>
      <c r="N1175">
        <v>0</v>
      </c>
      <c r="O1175">
        <v>0</v>
      </c>
      <c r="P1175">
        <v>0</v>
      </c>
      <c r="Q1175">
        <v>0</v>
      </c>
      <c r="R1175">
        <v>0</v>
      </c>
      <c r="S1175">
        <v>0</v>
      </c>
      <c r="T1175">
        <v>0</v>
      </c>
      <c r="U1175">
        <v>0</v>
      </c>
      <c r="V1175">
        <v>0</v>
      </c>
      <c r="W1175">
        <v>0</v>
      </c>
      <c r="X1175">
        <v>0</v>
      </c>
      <c r="Y1175">
        <v>0</v>
      </c>
      <c r="Z1175">
        <v>0</v>
      </c>
      <c r="AA1175">
        <v>0</v>
      </c>
      <c r="AB1175">
        <v>0</v>
      </c>
      <c r="AC1175">
        <v>0</v>
      </c>
      <c r="AD1175" s="2"/>
      <c r="AE1175" s="2"/>
      <c r="AF1175" s="2"/>
    </row>
    <row r="1176" spans="1:32">
      <c r="A1176" t="s">
        <v>11938</v>
      </c>
      <c r="B1176" t="s">
        <v>19</v>
      </c>
      <c r="C1176">
        <v>0</v>
      </c>
      <c r="D1176">
        <v>0</v>
      </c>
      <c r="E1176">
        <v>0</v>
      </c>
      <c r="F1176">
        <v>0</v>
      </c>
      <c r="G1176">
        <v>0</v>
      </c>
      <c r="H1176">
        <v>0</v>
      </c>
      <c r="I1176">
        <v>0</v>
      </c>
      <c r="J1176">
        <v>0</v>
      </c>
      <c r="K1176">
        <v>0</v>
      </c>
      <c r="L1176">
        <v>0</v>
      </c>
      <c r="M1176">
        <v>0</v>
      </c>
      <c r="N1176">
        <v>0</v>
      </c>
      <c r="O1176">
        <v>0</v>
      </c>
      <c r="P1176">
        <v>0</v>
      </c>
      <c r="Q1176">
        <v>0</v>
      </c>
      <c r="R1176">
        <v>0</v>
      </c>
      <c r="S1176">
        <v>0</v>
      </c>
      <c r="T1176">
        <v>0</v>
      </c>
      <c r="U1176">
        <v>0</v>
      </c>
      <c r="V1176">
        <v>0</v>
      </c>
      <c r="W1176">
        <v>0</v>
      </c>
      <c r="X1176">
        <v>0</v>
      </c>
      <c r="Y1176">
        <v>0</v>
      </c>
      <c r="Z1176">
        <v>0</v>
      </c>
      <c r="AA1176">
        <v>0</v>
      </c>
      <c r="AB1176">
        <v>0</v>
      </c>
      <c r="AC1176">
        <v>0</v>
      </c>
    </row>
    <row r="1177" spans="1:32">
      <c r="A1177" t="s">
        <v>11939</v>
      </c>
      <c r="B1177" t="s">
        <v>19</v>
      </c>
      <c r="C1177">
        <v>0</v>
      </c>
      <c r="D1177">
        <v>0</v>
      </c>
      <c r="E1177">
        <v>0</v>
      </c>
      <c r="F1177">
        <v>0</v>
      </c>
      <c r="G1177">
        <v>0</v>
      </c>
      <c r="H1177">
        <v>0</v>
      </c>
      <c r="I1177">
        <v>0</v>
      </c>
      <c r="J1177">
        <v>0</v>
      </c>
      <c r="K1177">
        <v>0</v>
      </c>
      <c r="L1177">
        <v>0</v>
      </c>
      <c r="M1177">
        <v>0</v>
      </c>
      <c r="N1177">
        <v>0</v>
      </c>
      <c r="O1177">
        <v>0</v>
      </c>
      <c r="P1177">
        <v>0</v>
      </c>
      <c r="Q1177">
        <v>0</v>
      </c>
      <c r="R1177">
        <v>0</v>
      </c>
      <c r="S1177">
        <v>0</v>
      </c>
      <c r="T1177">
        <v>0</v>
      </c>
      <c r="U1177">
        <v>0</v>
      </c>
      <c r="V1177">
        <v>0</v>
      </c>
      <c r="W1177">
        <v>0</v>
      </c>
      <c r="X1177">
        <v>0</v>
      </c>
      <c r="Y1177">
        <v>0</v>
      </c>
      <c r="Z1177">
        <v>0</v>
      </c>
      <c r="AA1177">
        <v>0</v>
      </c>
      <c r="AB1177">
        <v>0</v>
      </c>
      <c r="AC1177">
        <v>0</v>
      </c>
    </row>
    <row r="1178" spans="1:32">
      <c r="A1178" t="s">
        <v>11940</v>
      </c>
      <c r="B1178" t="s">
        <v>19</v>
      </c>
      <c r="C1178">
        <v>0</v>
      </c>
      <c r="D1178">
        <v>0</v>
      </c>
      <c r="E1178">
        <v>0</v>
      </c>
      <c r="F1178">
        <v>0</v>
      </c>
      <c r="G1178">
        <v>0</v>
      </c>
      <c r="H1178">
        <v>0</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row>
    <row r="1179" spans="1:32">
      <c r="A1179" t="s">
        <v>11941</v>
      </c>
      <c r="B1179" t="s">
        <v>19</v>
      </c>
      <c r="C1179">
        <v>0</v>
      </c>
      <c r="D1179">
        <v>0</v>
      </c>
      <c r="E1179">
        <v>0</v>
      </c>
      <c r="F1179">
        <v>0</v>
      </c>
      <c r="G1179">
        <v>0</v>
      </c>
      <c r="H1179">
        <v>0</v>
      </c>
      <c r="I1179">
        <v>0</v>
      </c>
      <c r="J1179">
        <v>0</v>
      </c>
      <c r="K1179">
        <v>0</v>
      </c>
      <c r="L1179">
        <v>0</v>
      </c>
      <c r="M1179">
        <v>0</v>
      </c>
      <c r="N1179">
        <v>0</v>
      </c>
      <c r="O1179">
        <v>0</v>
      </c>
      <c r="P1179">
        <v>0</v>
      </c>
      <c r="Q1179">
        <v>0</v>
      </c>
      <c r="R1179">
        <v>0</v>
      </c>
      <c r="S1179">
        <v>0</v>
      </c>
      <c r="T1179">
        <v>0</v>
      </c>
      <c r="U1179">
        <v>0</v>
      </c>
      <c r="V1179">
        <v>0</v>
      </c>
      <c r="W1179">
        <v>0</v>
      </c>
      <c r="X1179">
        <v>0</v>
      </c>
      <c r="Y1179">
        <v>0</v>
      </c>
      <c r="Z1179">
        <v>0</v>
      </c>
      <c r="AA1179">
        <v>0</v>
      </c>
      <c r="AB1179">
        <v>0</v>
      </c>
      <c r="AC1179">
        <v>0</v>
      </c>
      <c r="AD1179" s="2"/>
      <c r="AE1179" s="2"/>
      <c r="AF1179" s="2"/>
    </row>
    <row r="1180" spans="1:32">
      <c r="A1180" t="s">
        <v>11942</v>
      </c>
      <c r="B1180" t="s">
        <v>19</v>
      </c>
      <c r="C1180">
        <v>0</v>
      </c>
      <c r="D1180">
        <v>0</v>
      </c>
      <c r="E1180">
        <v>0</v>
      </c>
      <c r="F1180">
        <v>0</v>
      </c>
      <c r="G1180">
        <v>0</v>
      </c>
      <c r="H1180">
        <v>0</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row>
    <row r="1181" spans="1:32">
      <c r="A1181" t="s">
        <v>11943</v>
      </c>
      <c r="B1181" t="s">
        <v>19</v>
      </c>
      <c r="C1181">
        <v>0</v>
      </c>
      <c r="D1181">
        <v>0</v>
      </c>
      <c r="E1181">
        <v>0</v>
      </c>
      <c r="F1181">
        <v>0</v>
      </c>
      <c r="G1181">
        <v>0</v>
      </c>
      <c r="H1181">
        <v>0</v>
      </c>
      <c r="I1181">
        <v>0</v>
      </c>
      <c r="J1181">
        <v>0</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row>
    <row r="1182" spans="1:32">
      <c r="A1182" t="s">
        <v>11944</v>
      </c>
      <c r="B1182" t="s">
        <v>19</v>
      </c>
      <c r="C1182">
        <v>0</v>
      </c>
      <c r="D1182">
        <v>0</v>
      </c>
      <c r="E1182">
        <v>0</v>
      </c>
      <c r="F1182">
        <v>0</v>
      </c>
      <c r="G1182">
        <v>0</v>
      </c>
      <c r="H1182">
        <v>0</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row>
    <row r="1183" spans="1:32">
      <c r="A1183" t="s">
        <v>11945</v>
      </c>
      <c r="B1183" t="s">
        <v>19</v>
      </c>
      <c r="C1183">
        <v>0</v>
      </c>
      <c r="D1183">
        <v>0</v>
      </c>
      <c r="E1183">
        <v>0</v>
      </c>
      <c r="F1183">
        <v>0</v>
      </c>
      <c r="G1183">
        <v>0</v>
      </c>
      <c r="H1183">
        <v>0</v>
      </c>
      <c r="I1183">
        <v>0</v>
      </c>
      <c r="J1183">
        <v>0</v>
      </c>
      <c r="K1183">
        <v>0</v>
      </c>
      <c r="L1183">
        <v>0</v>
      </c>
      <c r="M1183">
        <v>0</v>
      </c>
      <c r="N1183">
        <v>0</v>
      </c>
      <c r="O1183">
        <v>0</v>
      </c>
      <c r="P1183">
        <v>0</v>
      </c>
      <c r="Q1183">
        <v>0</v>
      </c>
      <c r="R1183">
        <v>0</v>
      </c>
      <c r="S1183">
        <v>0</v>
      </c>
      <c r="T1183">
        <v>0</v>
      </c>
      <c r="U1183">
        <v>0</v>
      </c>
      <c r="V1183">
        <v>0</v>
      </c>
      <c r="W1183">
        <v>0</v>
      </c>
      <c r="X1183">
        <v>0</v>
      </c>
      <c r="Y1183">
        <v>0</v>
      </c>
      <c r="Z1183">
        <v>0</v>
      </c>
      <c r="AA1183">
        <v>0</v>
      </c>
      <c r="AB1183">
        <v>0</v>
      </c>
      <c r="AC1183">
        <v>0</v>
      </c>
    </row>
    <row r="1184" spans="1:32">
      <c r="A1184" t="s">
        <v>11946</v>
      </c>
      <c r="B1184" t="s">
        <v>19</v>
      </c>
      <c r="C1184">
        <v>0</v>
      </c>
      <c r="D1184">
        <v>0</v>
      </c>
      <c r="E1184">
        <v>0</v>
      </c>
      <c r="F1184">
        <v>0</v>
      </c>
      <c r="G1184">
        <v>0</v>
      </c>
      <c r="H1184">
        <v>0</v>
      </c>
      <c r="I1184">
        <v>0</v>
      </c>
      <c r="J1184">
        <v>0</v>
      </c>
      <c r="K1184">
        <v>0</v>
      </c>
      <c r="L1184">
        <v>0</v>
      </c>
      <c r="M1184">
        <v>0</v>
      </c>
      <c r="N1184">
        <v>0</v>
      </c>
      <c r="O1184">
        <v>0</v>
      </c>
      <c r="P1184">
        <v>0</v>
      </c>
      <c r="Q1184">
        <v>0</v>
      </c>
      <c r="R1184">
        <v>0</v>
      </c>
      <c r="S1184">
        <v>0</v>
      </c>
      <c r="T1184">
        <v>0</v>
      </c>
      <c r="U1184">
        <v>0</v>
      </c>
      <c r="V1184">
        <v>0</v>
      </c>
      <c r="W1184">
        <v>0</v>
      </c>
      <c r="X1184">
        <v>0</v>
      </c>
      <c r="Y1184">
        <v>0</v>
      </c>
      <c r="Z1184">
        <v>0</v>
      </c>
      <c r="AA1184">
        <v>0</v>
      </c>
      <c r="AB1184">
        <v>0</v>
      </c>
      <c r="AC1184">
        <v>0</v>
      </c>
    </row>
    <row r="1185" spans="1:29">
      <c r="A1185" t="s">
        <v>11947</v>
      </c>
      <c r="B1185" t="s">
        <v>19</v>
      </c>
      <c r="C1185">
        <v>0</v>
      </c>
      <c r="D1185">
        <v>0</v>
      </c>
      <c r="E1185">
        <v>0</v>
      </c>
      <c r="F1185">
        <v>0</v>
      </c>
      <c r="G1185">
        <v>0</v>
      </c>
      <c r="H1185">
        <v>0</v>
      </c>
      <c r="I1185">
        <v>0</v>
      </c>
      <c r="J1185">
        <v>0</v>
      </c>
      <c r="K1185">
        <v>0</v>
      </c>
      <c r="L1185">
        <v>0</v>
      </c>
      <c r="M1185">
        <v>0</v>
      </c>
      <c r="N1185">
        <v>0</v>
      </c>
      <c r="O1185">
        <v>0</v>
      </c>
      <c r="P1185">
        <v>0</v>
      </c>
      <c r="Q1185">
        <v>0</v>
      </c>
      <c r="R1185">
        <v>0</v>
      </c>
      <c r="S1185">
        <v>0</v>
      </c>
      <c r="T1185">
        <v>0</v>
      </c>
      <c r="U1185">
        <v>0</v>
      </c>
      <c r="V1185">
        <v>0</v>
      </c>
      <c r="W1185">
        <v>0</v>
      </c>
      <c r="X1185">
        <v>0</v>
      </c>
      <c r="Y1185">
        <v>0</v>
      </c>
      <c r="Z1185">
        <v>0</v>
      </c>
      <c r="AA1185">
        <v>0</v>
      </c>
      <c r="AB1185">
        <v>0</v>
      </c>
      <c r="AC1185">
        <v>0</v>
      </c>
    </row>
    <row r="1186" spans="1:29">
      <c r="A1186" t="s">
        <v>11948</v>
      </c>
      <c r="B1186" t="s">
        <v>19</v>
      </c>
      <c r="C1186">
        <v>0</v>
      </c>
      <c r="D1186">
        <v>0</v>
      </c>
      <c r="E1186">
        <v>0</v>
      </c>
      <c r="F1186">
        <v>0</v>
      </c>
      <c r="G1186">
        <v>0</v>
      </c>
      <c r="H1186">
        <v>0</v>
      </c>
      <c r="I1186">
        <v>0</v>
      </c>
      <c r="J1186">
        <v>0</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row>
    <row r="1187" spans="1:29">
      <c r="A1187" t="s">
        <v>11949</v>
      </c>
      <c r="B1187" t="s">
        <v>19</v>
      </c>
      <c r="C1187">
        <v>0</v>
      </c>
      <c r="D1187">
        <v>0</v>
      </c>
      <c r="E1187">
        <v>0</v>
      </c>
      <c r="F1187">
        <v>0</v>
      </c>
      <c r="G1187">
        <v>0</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row>
    <row r="1188" spans="1:29">
      <c r="A1188" t="s">
        <v>11950</v>
      </c>
      <c r="B1188" t="s">
        <v>19</v>
      </c>
      <c r="C1188" s="2">
        <v>27548800000000</v>
      </c>
      <c r="D1188" s="2">
        <v>31008300000000</v>
      </c>
      <c r="E1188" s="2">
        <v>31156800000000</v>
      </c>
      <c r="F1188" s="2">
        <v>31209900000000</v>
      </c>
      <c r="G1188" s="2">
        <v>31178100000000</v>
      </c>
      <c r="H1188" s="2">
        <v>31008300000000</v>
      </c>
      <c r="I1188" s="2">
        <v>30774800000000</v>
      </c>
      <c r="J1188" s="2">
        <v>30445800000000</v>
      </c>
      <c r="K1188" s="2">
        <v>30010700000000</v>
      </c>
      <c r="L1188" s="2">
        <v>29628700000000</v>
      </c>
      <c r="M1188" s="2">
        <v>29225400000000</v>
      </c>
      <c r="N1188" s="2">
        <v>28880600000000</v>
      </c>
      <c r="O1188" s="2">
        <v>28599300000000</v>
      </c>
      <c r="P1188" s="2">
        <v>28350000000000</v>
      </c>
      <c r="Q1188" s="2">
        <v>28111200000000</v>
      </c>
      <c r="R1188" s="2">
        <v>27883000000000</v>
      </c>
      <c r="S1188" s="2">
        <v>27649600000000</v>
      </c>
      <c r="T1188" s="2">
        <v>27384300000000</v>
      </c>
      <c r="U1188" s="2">
        <v>27113700000000</v>
      </c>
      <c r="V1188" s="2">
        <v>26843100000000</v>
      </c>
      <c r="W1188" s="2">
        <v>26588400000000</v>
      </c>
      <c r="X1188" s="2">
        <v>26354900000000</v>
      </c>
      <c r="Y1188" s="2">
        <v>26126700000000</v>
      </c>
      <c r="Z1188" s="2">
        <v>25903900000000</v>
      </c>
      <c r="AA1188" s="2">
        <v>25691700000000</v>
      </c>
      <c r="AB1188" s="2">
        <v>25484700000000</v>
      </c>
      <c r="AC1188" s="2">
        <v>25272500000000</v>
      </c>
    </row>
    <row r="1189" spans="1:29">
      <c r="A1189" t="s">
        <v>11951</v>
      </c>
      <c r="B1189" t="s">
        <v>19</v>
      </c>
      <c r="C1189" s="2">
        <v>2896100000</v>
      </c>
      <c r="D1189" s="2">
        <v>3259780000</v>
      </c>
      <c r="E1189" s="2">
        <v>3275400000</v>
      </c>
      <c r="F1189" s="2">
        <v>3280980000</v>
      </c>
      <c r="G1189" s="2">
        <v>3277630000</v>
      </c>
      <c r="H1189" s="2">
        <v>3259780000</v>
      </c>
      <c r="I1189" s="2">
        <v>3235240000</v>
      </c>
      <c r="J1189" s="2">
        <v>3200660000</v>
      </c>
      <c r="K1189" s="2">
        <v>3154920000</v>
      </c>
      <c r="L1189" s="2">
        <v>3114760000</v>
      </c>
      <c r="M1189" s="2">
        <v>3072360000</v>
      </c>
      <c r="N1189" s="2">
        <v>3036110000</v>
      </c>
      <c r="O1189" s="2">
        <v>3006540000</v>
      </c>
      <c r="P1189" s="2">
        <v>2980330000</v>
      </c>
      <c r="Q1189" s="2">
        <v>2955220000</v>
      </c>
      <c r="R1189" s="2">
        <v>2931240000</v>
      </c>
      <c r="S1189" s="2">
        <v>2906700000</v>
      </c>
      <c r="T1189" s="2">
        <v>2878810000</v>
      </c>
      <c r="U1189" s="2">
        <v>2850360000</v>
      </c>
      <c r="V1189" s="2">
        <v>2821910000</v>
      </c>
      <c r="W1189" s="2">
        <v>2795140000</v>
      </c>
      <c r="X1189" s="2">
        <v>2770590000</v>
      </c>
      <c r="Y1189" s="2">
        <v>2746610000</v>
      </c>
      <c r="Z1189" s="2">
        <v>2723180000</v>
      </c>
      <c r="AA1189" s="2">
        <v>2700870000</v>
      </c>
      <c r="AB1189" s="2">
        <v>2679110000</v>
      </c>
      <c r="AC1189" s="2">
        <v>2656800000</v>
      </c>
    </row>
    <row r="1190" spans="1:29">
      <c r="A1190" t="s">
        <v>11952</v>
      </c>
      <c r="B1190" t="s">
        <v>19</v>
      </c>
      <c r="C1190" s="2">
        <v>16107100000</v>
      </c>
      <c r="D1190" s="2">
        <v>18129800000</v>
      </c>
      <c r="E1190" s="2">
        <v>18216700000</v>
      </c>
      <c r="F1190" s="2">
        <v>18247700000</v>
      </c>
      <c r="G1190" s="2">
        <v>18229100000</v>
      </c>
      <c r="H1190" s="2">
        <v>18129800000</v>
      </c>
      <c r="I1190" s="2">
        <v>17993300000</v>
      </c>
      <c r="J1190" s="2">
        <v>17801000000</v>
      </c>
      <c r="K1190" s="2">
        <v>17546600000</v>
      </c>
      <c r="L1190" s="2">
        <v>17323200000</v>
      </c>
      <c r="M1190" s="2">
        <v>17087500000</v>
      </c>
      <c r="N1190" s="2">
        <v>16885800000</v>
      </c>
      <c r="O1190" s="2">
        <v>16721400000</v>
      </c>
      <c r="P1190" s="2">
        <v>16575600000</v>
      </c>
      <c r="Q1190" s="2">
        <v>16436000000</v>
      </c>
      <c r="R1190" s="2">
        <v>16302600000</v>
      </c>
      <c r="S1190" s="2">
        <v>16166100000</v>
      </c>
      <c r="T1190" s="2">
        <v>16011000000</v>
      </c>
      <c r="U1190" s="2">
        <v>15852800000</v>
      </c>
      <c r="V1190" s="2">
        <v>15694500000</v>
      </c>
      <c r="W1190" s="2">
        <v>15545600000</v>
      </c>
      <c r="X1190" s="2">
        <v>15409100000</v>
      </c>
      <c r="Y1190" s="2">
        <v>15275700000</v>
      </c>
      <c r="Z1190" s="2">
        <v>15145400000</v>
      </c>
      <c r="AA1190" s="2">
        <v>15021300000</v>
      </c>
      <c r="AB1190" s="2">
        <v>14900300000</v>
      </c>
      <c r="AC1190" s="2">
        <v>14776300000</v>
      </c>
    </row>
    <row r="1191" spans="1:29">
      <c r="A1191" t="s">
        <v>11953</v>
      </c>
      <c r="B1191" t="s">
        <v>19</v>
      </c>
      <c r="C1191" s="2">
        <v>20237900000</v>
      </c>
      <c r="D1191" s="2">
        <v>22779300000</v>
      </c>
      <c r="E1191" s="2">
        <v>22888500000</v>
      </c>
      <c r="F1191" s="2">
        <v>22927400000</v>
      </c>
      <c r="G1191" s="2">
        <v>22904100000</v>
      </c>
      <c r="H1191" s="2">
        <v>22779300000</v>
      </c>
      <c r="I1191" s="2">
        <v>22607800000</v>
      </c>
      <c r="J1191" s="2">
        <v>22366200000</v>
      </c>
      <c r="K1191" s="2">
        <v>22046500000</v>
      </c>
      <c r="L1191" s="2">
        <v>21765900000</v>
      </c>
      <c r="M1191" s="2">
        <v>21469600000</v>
      </c>
      <c r="N1191" s="2">
        <v>21216300000</v>
      </c>
      <c r="O1191" s="2">
        <v>21009700000</v>
      </c>
      <c r="P1191" s="2">
        <v>20826500000</v>
      </c>
      <c r="Q1191" s="2">
        <v>20651100000</v>
      </c>
      <c r="R1191" s="2">
        <v>20483500000</v>
      </c>
      <c r="S1191" s="2">
        <v>20312000000</v>
      </c>
      <c r="T1191" s="2">
        <v>20117100000</v>
      </c>
      <c r="U1191" s="2">
        <v>19918300000</v>
      </c>
      <c r="V1191" s="2">
        <v>19719500000</v>
      </c>
      <c r="W1191" s="2">
        <v>19532400000</v>
      </c>
      <c r="X1191" s="2">
        <v>19360900000</v>
      </c>
      <c r="Y1191" s="2">
        <v>19193300000</v>
      </c>
      <c r="Z1191" s="2">
        <v>19029500000</v>
      </c>
      <c r="AA1191" s="2">
        <v>18873600000</v>
      </c>
      <c r="AB1191" s="2">
        <v>18721600000</v>
      </c>
      <c r="AC1191" s="2">
        <v>18565700000</v>
      </c>
    </row>
    <row r="1192" spans="1:29">
      <c r="A1192" t="s">
        <v>11954</v>
      </c>
      <c r="B1192" t="s">
        <v>19</v>
      </c>
      <c r="C1192" s="2">
        <v>11864200000</v>
      </c>
      <c r="D1192" s="2">
        <v>13354100000</v>
      </c>
      <c r="E1192" s="2">
        <v>13418100000</v>
      </c>
      <c r="F1192" s="2">
        <v>13441000000</v>
      </c>
      <c r="G1192" s="2">
        <v>13427200000</v>
      </c>
      <c r="H1192" s="2">
        <v>13354100000</v>
      </c>
      <c r="I1192" s="2">
        <v>13253600000</v>
      </c>
      <c r="J1192" s="2">
        <v>13111900000</v>
      </c>
      <c r="K1192" s="2">
        <v>12924500000</v>
      </c>
      <c r="L1192" s="2">
        <v>12760000000</v>
      </c>
      <c r="M1192" s="2">
        <v>12586300000</v>
      </c>
      <c r="N1192" s="2">
        <v>12437800000</v>
      </c>
      <c r="O1192" s="2">
        <v>12316700000</v>
      </c>
      <c r="P1192" s="2">
        <v>12209300000</v>
      </c>
      <c r="Q1192" s="2">
        <v>12106500000</v>
      </c>
      <c r="R1192" s="2">
        <v>12008200000</v>
      </c>
      <c r="S1192" s="2">
        <v>11907700000</v>
      </c>
      <c r="T1192" s="2">
        <v>11793400000</v>
      </c>
      <c r="U1192" s="2">
        <v>11676900000</v>
      </c>
      <c r="V1192" s="2">
        <v>11560300000</v>
      </c>
      <c r="W1192" s="2">
        <v>11450600000</v>
      </c>
      <c r="X1192" s="2">
        <v>11350100000</v>
      </c>
      <c r="Y1192" s="2">
        <v>11251800000</v>
      </c>
      <c r="Z1192" s="2">
        <v>11155900000</v>
      </c>
      <c r="AA1192" s="2">
        <v>11064500000</v>
      </c>
      <c r="AB1192" s="2">
        <v>10975300000</v>
      </c>
      <c r="AC1192" s="2">
        <v>10883900000</v>
      </c>
    </row>
    <row r="1193" spans="1:29">
      <c r="A1193" t="s">
        <v>11955</v>
      </c>
      <c r="B1193" t="s">
        <v>19</v>
      </c>
      <c r="C1193" s="2">
        <v>11057900000</v>
      </c>
      <c r="D1193" s="2">
        <v>12446600000</v>
      </c>
      <c r="E1193" s="2">
        <v>12506200000</v>
      </c>
      <c r="F1193" s="2">
        <v>12527500000</v>
      </c>
      <c r="G1193" s="2">
        <v>12514700000</v>
      </c>
      <c r="H1193" s="2">
        <v>12446600000</v>
      </c>
      <c r="I1193" s="2">
        <v>12352800000</v>
      </c>
      <c r="J1193" s="2">
        <v>12220800000</v>
      </c>
      <c r="K1193" s="2">
        <v>12046100000</v>
      </c>
      <c r="L1193" s="2">
        <v>11892800000</v>
      </c>
      <c r="M1193" s="2">
        <v>11730900000</v>
      </c>
      <c r="N1193" s="2">
        <v>11592500000</v>
      </c>
      <c r="O1193" s="2">
        <v>11479600000</v>
      </c>
      <c r="P1193" s="2">
        <v>11379500000</v>
      </c>
      <c r="Q1193" s="2">
        <v>11283700000</v>
      </c>
      <c r="R1193" s="2">
        <v>11192100000</v>
      </c>
      <c r="S1193" s="2">
        <v>11098400000</v>
      </c>
      <c r="T1193" s="2">
        <v>10991900000</v>
      </c>
      <c r="U1193" s="2">
        <v>10883300000</v>
      </c>
      <c r="V1193" s="2">
        <v>10774700000</v>
      </c>
      <c r="W1193" s="2">
        <v>10672400000</v>
      </c>
      <c r="X1193" s="2">
        <v>10578700000</v>
      </c>
      <c r="Y1193" s="2">
        <v>10487100000</v>
      </c>
      <c r="Z1193" s="2">
        <v>10397700000</v>
      </c>
      <c r="AA1193" s="2">
        <v>10312500000</v>
      </c>
      <c r="AB1193" s="2">
        <v>10229400000</v>
      </c>
      <c r="AC1193" s="2">
        <v>10144200000</v>
      </c>
    </row>
    <row r="1194" spans="1:29">
      <c r="A1194" t="s">
        <v>11956</v>
      </c>
      <c r="B1194" t="s">
        <v>19</v>
      </c>
      <c r="C1194" s="2">
        <v>136030000</v>
      </c>
      <c r="D1194" s="2">
        <v>153113000</v>
      </c>
      <c r="E1194" s="2">
        <v>153846000</v>
      </c>
      <c r="F1194" s="2">
        <v>154108000</v>
      </c>
      <c r="G1194" s="2">
        <v>153951000</v>
      </c>
      <c r="H1194" s="2">
        <v>153113000</v>
      </c>
      <c r="I1194" s="2">
        <v>151960000</v>
      </c>
      <c r="J1194" s="2">
        <v>150336000</v>
      </c>
      <c r="K1194" s="2">
        <v>148187000</v>
      </c>
      <c r="L1194" s="2">
        <v>146301000</v>
      </c>
      <c r="M1194" s="2">
        <v>144310000</v>
      </c>
      <c r="N1194" s="2">
        <v>142607000</v>
      </c>
      <c r="O1194" s="2">
        <v>141218000</v>
      </c>
      <c r="P1194" s="2">
        <v>139987000</v>
      </c>
      <c r="Q1194" s="2">
        <v>138808000</v>
      </c>
      <c r="R1194" s="2">
        <v>137681000</v>
      </c>
      <c r="S1194" s="2">
        <v>136528000</v>
      </c>
      <c r="T1194" s="2">
        <v>135218000</v>
      </c>
      <c r="U1194" s="2">
        <v>133882000</v>
      </c>
      <c r="V1194" s="2">
        <v>132546000</v>
      </c>
      <c r="W1194" s="2">
        <v>131288000</v>
      </c>
      <c r="X1194" s="2">
        <v>130135000</v>
      </c>
      <c r="Y1194" s="2">
        <v>129009000</v>
      </c>
      <c r="Z1194" s="2">
        <v>127908000</v>
      </c>
      <c r="AA1194" s="2">
        <v>126860000</v>
      </c>
      <c r="AB1194" s="2">
        <v>125839000</v>
      </c>
      <c r="AC1194" s="2">
        <v>124791000</v>
      </c>
    </row>
    <row r="1195" spans="1:29">
      <c r="A1195" t="s">
        <v>11957</v>
      </c>
      <c r="B1195" t="s">
        <v>19</v>
      </c>
      <c r="C1195" s="2">
        <v>374343000</v>
      </c>
      <c r="D1195" s="2">
        <v>421352000</v>
      </c>
      <c r="E1195" s="2">
        <v>423371000</v>
      </c>
      <c r="F1195" s="2">
        <v>424092000</v>
      </c>
      <c r="G1195" s="2">
        <v>423660000</v>
      </c>
      <c r="H1195" s="2">
        <v>421352000</v>
      </c>
      <c r="I1195" s="2">
        <v>418180000</v>
      </c>
      <c r="J1195" s="2">
        <v>413710000</v>
      </c>
      <c r="K1195" s="2">
        <v>407798000</v>
      </c>
      <c r="L1195" s="2">
        <v>402606000</v>
      </c>
      <c r="M1195" s="2">
        <v>397127000</v>
      </c>
      <c r="N1195" s="2">
        <v>392440000</v>
      </c>
      <c r="O1195" s="2">
        <v>388619000</v>
      </c>
      <c r="P1195" s="2">
        <v>385230000</v>
      </c>
      <c r="Q1195" s="2">
        <v>381986000</v>
      </c>
      <c r="R1195" s="2">
        <v>378886000</v>
      </c>
      <c r="S1195" s="2">
        <v>375713000</v>
      </c>
      <c r="T1195" s="2">
        <v>372108000</v>
      </c>
      <c r="U1195" s="2">
        <v>368431000</v>
      </c>
      <c r="V1195" s="2">
        <v>364754000</v>
      </c>
      <c r="W1195" s="2">
        <v>361293000</v>
      </c>
      <c r="X1195" s="2">
        <v>358121000</v>
      </c>
      <c r="Y1195" s="2">
        <v>355020000</v>
      </c>
      <c r="Z1195" s="2">
        <v>351992000</v>
      </c>
      <c r="AA1195" s="2">
        <v>349108000</v>
      </c>
      <c r="AB1195" s="2">
        <v>346296000</v>
      </c>
      <c r="AC1195" s="2">
        <v>343412000</v>
      </c>
    </row>
    <row r="1196" spans="1:29">
      <c r="A1196" t="s">
        <v>11958</v>
      </c>
      <c r="B1196" t="s">
        <v>19</v>
      </c>
      <c r="C1196" s="2">
        <v>7170150000</v>
      </c>
      <c r="D1196" s="2">
        <v>8070560000</v>
      </c>
      <c r="E1196" s="2">
        <v>8109230000</v>
      </c>
      <c r="F1196" s="2">
        <v>8123040000</v>
      </c>
      <c r="G1196" s="2">
        <v>8114760000</v>
      </c>
      <c r="H1196" s="2">
        <v>8070560000</v>
      </c>
      <c r="I1196" s="2">
        <v>8009800000</v>
      </c>
      <c r="J1196" s="2">
        <v>7924180000</v>
      </c>
      <c r="K1196" s="2">
        <v>7810940000</v>
      </c>
      <c r="L1196" s="2">
        <v>7711500000</v>
      </c>
      <c r="M1196" s="2">
        <v>7606550000</v>
      </c>
      <c r="N1196" s="2">
        <v>7516780000</v>
      </c>
      <c r="O1196" s="2">
        <v>7443590000</v>
      </c>
      <c r="P1196" s="2">
        <v>7378680000</v>
      </c>
      <c r="Q1196" s="2">
        <v>7316540000</v>
      </c>
      <c r="R1196" s="2">
        <v>7257160000</v>
      </c>
      <c r="S1196" s="2">
        <v>7196390000</v>
      </c>
      <c r="T1196" s="2">
        <v>7127340000</v>
      </c>
      <c r="U1196" s="2">
        <v>7056910000</v>
      </c>
      <c r="V1196" s="2">
        <v>6986480000</v>
      </c>
      <c r="W1196" s="2">
        <v>6920190000</v>
      </c>
      <c r="X1196" s="2">
        <v>6859430000</v>
      </c>
      <c r="Y1196" s="2">
        <v>6800040000</v>
      </c>
      <c r="Z1196" s="2">
        <v>6742040000</v>
      </c>
      <c r="AA1196" s="2">
        <v>6686800000</v>
      </c>
      <c r="AB1196" s="2">
        <v>6632940000</v>
      </c>
      <c r="AC1196" s="2">
        <v>6577700000</v>
      </c>
    </row>
    <row r="1197" spans="1:29">
      <c r="A1197" t="s">
        <v>11959</v>
      </c>
      <c r="B1197" t="s">
        <v>19</v>
      </c>
      <c r="C1197" s="2">
        <v>2276170000</v>
      </c>
      <c r="D1197" s="2">
        <v>2562010000</v>
      </c>
      <c r="E1197" s="2">
        <v>2574280000</v>
      </c>
      <c r="F1197" s="2">
        <v>2578670000</v>
      </c>
      <c r="G1197" s="2">
        <v>2576040000</v>
      </c>
      <c r="H1197" s="2">
        <v>2562010000</v>
      </c>
      <c r="I1197" s="2">
        <v>2542720000</v>
      </c>
      <c r="J1197" s="2">
        <v>2515540000</v>
      </c>
      <c r="K1197" s="2">
        <v>2479590000</v>
      </c>
      <c r="L1197" s="2">
        <v>2448030000</v>
      </c>
      <c r="M1197" s="2">
        <v>2414710000</v>
      </c>
      <c r="N1197" s="2">
        <v>2386210000</v>
      </c>
      <c r="O1197" s="2">
        <v>2362980000</v>
      </c>
      <c r="P1197" s="2">
        <v>2342370000</v>
      </c>
      <c r="Q1197" s="2">
        <v>2322640000</v>
      </c>
      <c r="R1197" s="2">
        <v>2303790000</v>
      </c>
      <c r="S1197" s="2">
        <v>2284500000</v>
      </c>
      <c r="T1197" s="2">
        <v>2262580000</v>
      </c>
      <c r="U1197" s="2">
        <v>2240220000</v>
      </c>
      <c r="V1197" s="2">
        <v>2217870000</v>
      </c>
      <c r="W1197" s="2">
        <v>2196820000</v>
      </c>
      <c r="X1197" s="2">
        <v>2177530000</v>
      </c>
      <c r="Y1197" s="2">
        <v>2158680000</v>
      </c>
      <c r="Z1197" s="2">
        <v>2140270000</v>
      </c>
      <c r="AA1197" s="2">
        <v>2122730000</v>
      </c>
      <c r="AB1197" s="2">
        <v>2105640000</v>
      </c>
      <c r="AC1197" s="2">
        <v>2088100000</v>
      </c>
    </row>
    <row r="1198" spans="1:29">
      <c r="A1198" t="s">
        <v>11960</v>
      </c>
      <c r="B1198" t="s">
        <v>19</v>
      </c>
      <c r="C1198" s="2">
        <v>39978400</v>
      </c>
      <c r="D1198" s="2">
        <v>44998800</v>
      </c>
      <c r="E1198" s="2">
        <v>45214400</v>
      </c>
      <c r="F1198" s="2">
        <v>45291400</v>
      </c>
      <c r="G1198" s="2">
        <v>45245200</v>
      </c>
      <c r="H1198" s="2">
        <v>44998800</v>
      </c>
      <c r="I1198" s="2">
        <v>44660000</v>
      </c>
      <c r="J1198" s="2">
        <v>44182600</v>
      </c>
      <c r="K1198" s="2">
        <v>43551200</v>
      </c>
      <c r="L1198" s="2">
        <v>42996800</v>
      </c>
      <c r="M1198" s="2">
        <v>42411600</v>
      </c>
      <c r="N1198" s="2">
        <v>41911100</v>
      </c>
      <c r="O1198" s="2">
        <v>41503000</v>
      </c>
      <c r="P1198" s="2">
        <v>41141100</v>
      </c>
      <c r="Q1198" s="2">
        <v>40794600</v>
      </c>
      <c r="R1198" s="2">
        <v>40463500</v>
      </c>
      <c r="S1198" s="2">
        <v>40124700</v>
      </c>
      <c r="T1198" s="2">
        <v>39739700</v>
      </c>
      <c r="U1198" s="2">
        <v>39347000</v>
      </c>
      <c r="V1198" s="2">
        <v>38954300</v>
      </c>
      <c r="W1198" s="2">
        <v>38584700</v>
      </c>
      <c r="X1198" s="2">
        <v>38245900</v>
      </c>
      <c r="Y1198" s="2">
        <v>37914800</v>
      </c>
      <c r="Z1198" s="2">
        <v>37591400</v>
      </c>
      <c r="AA1198" s="2">
        <v>37283400</v>
      </c>
      <c r="AB1198" s="2">
        <v>36983100</v>
      </c>
      <c r="AC1198" s="2">
        <v>36675100</v>
      </c>
    </row>
    <row r="1199" spans="1:29">
      <c r="A1199" t="s">
        <v>11961</v>
      </c>
      <c r="B1199" t="s">
        <v>19</v>
      </c>
      <c r="C1199">
        <v>0</v>
      </c>
      <c r="D1199">
        <v>0</v>
      </c>
      <c r="E1199">
        <v>0</v>
      </c>
      <c r="F1199">
        <v>0</v>
      </c>
      <c r="G1199">
        <v>0</v>
      </c>
      <c r="H1199">
        <v>0</v>
      </c>
      <c r="I1199">
        <v>0</v>
      </c>
      <c r="J1199">
        <v>0</v>
      </c>
      <c r="K1199">
        <v>0</v>
      </c>
      <c r="L1199">
        <v>0</v>
      </c>
      <c r="M1199">
        <v>0</v>
      </c>
      <c r="N1199">
        <v>0</v>
      </c>
      <c r="O1199">
        <v>0</v>
      </c>
      <c r="P1199">
        <v>0</v>
      </c>
      <c r="Q1199">
        <v>0</v>
      </c>
      <c r="R1199">
        <v>0</v>
      </c>
      <c r="S1199">
        <v>0</v>
      </c>
      <c r="T1199">
        <v>0</v>
      </c>
      <c r="U1199">
        <v>0</v>
      </c>
      <c r="V1199">
        <v>0</v>
      </c>
      <c r="W1199">
        <v>0</v>
      </c>
      <c r="X1199">
        <v>0</v>
      </c>
      <c r="Y1199">
        <v>0</v>
      </c>
      <c r="Z1199">
        <v>0</v>
      </c>
      <c r="AA1199">
        <v>0</v>
      </c>
      <c r="AB1199">
        <v>0</v>
      </c>
      <c r="AC1199">
        <v>0</v>
      </c>
    </row>
    <row r="1200" spans="1:29">
      <c r="A1200" t="s">
        <v>11962</v>
      </c>
      <c r="B1200" t="s">
        <v>19</v>
      </c>
      <c r="C1200" s="2">
        <v>5250420000000</v>
      </c>
      <c r="D1200" s="2">
        <v>5680870000000</v>
      </c>
      <c r="E1200" s="2">
        <v>5616520000000</v>
      </c>
      <c r="F1200" s="2">
        <v>5523330000000</v>
      </c>
      <c r="G1200" s="2">
        <v>5414610000000</v>
      </c>
      <c r="H1200" s="2">
        <v>5302930000000</v>
      </c>
      <c r="I1200" s="2">
        <v>5193470000000</v>
      </c>
      <c r="J1200" s="2">
        <v>5097320000000</v>
      </c>
      <c r="K1200" s="2">
        <v>5012270000000</v>
      </c>
      <c r="L1200" s="2">
        <v>4936830000000</v>
      </c>
      <c r="M1200" s="2">
        <v>4857690000000</v>
      </c>
      <c r="N1200" s="2">
        <v>4780030000000</v>
      </c>
      <c r="O1200" s="2">
        <v>4705340000000</v>
      </c>
      <c r="P1200" s="2">
        <v>4632110000000</v>
      </c>
      <c r="Q1200" s="2">
        <v>4561110000000</v>
      </c>
      <c r="R1200" s="2">
        <v>4492330000000</v>
      </c>
      <c r="S1200" s="2">
        <v>4423550000000</v>
      </c>
      <c r="T1200" s="2">
        <v>4356240000000</v>
      </c>
      <c r="U1200" s="2">
        <v>4290420000000</v>
      </c>
      <c r="V1200" s="2">
        <v>4226070000000</v>
      </c>
      <c r="W1200" s="2">
        <v>4160990000000</v>
      </c>
      <c r="X1200" s="2">
        <v>4103300000000</v>
      </c>
      <c r="Y1200" s="2">
        <v>4047090000000</v>
      </c>
      <c r="Z1200" s="2">
        <v>3993100000000</v>
      </c>
      <c r="AA1200" s="2">
        <v>3941330000000</v>
      </c>
      <c r="AB1200" s="2">
        <v>3889560000000</v>
      </c>
      <c r="AC1200" s="2">
        <v>3837040000000</v>
      </c>
    </row>
    <row r="1201" spans="1:32">
      <c r="A1201" t="s">
        <v>11963</v>
      </c>
      <c r="B1201" t="s">
        <v>19</v>
      </c>
      <c r="C1201" s="2">
        <v>381642000</v>
      </c>
      <c r="D1201" s="2">
        <v>412931000</v>
      </c>
      <c r="E1201" s="2">
        <v>408253000</v>
      </c>
      <c r="F1201" s="2">
        <v>401480000</v>
      </c>
      <c r="G1201" s="2">
        <v>393577000</v>
      </c>
      <c r="H1201" s="2">
        <v>385459000</v>
      </c>
      <c r="I1201" s="2">
        <v>377503000</v>
      </c>
      <c r="J1201" s="2">
        <v>370514000</v>
      </c>
      <c r="K1201" s="2">
        <v>364332000</v>
      </c>
      <c r="L1201" s="2">
        <v>358848000</v>
      </c>
      <c r="M1201" s="2">
        <v>353096000</v>
      </c>
      <c r="N1201" s="2">
        <v>347451000</v>
      </c>
      <c r="O1201" s="2">
        <v>342021000</v>
      </c>
      <c r="P1201" s="2">
        <v>336699000</v>
      </c>
      <c r="Q1201" s="2">
        <v>331538000</v>
      </c>
      <c r="R1201" s="2">
        <v>326538000</v>
      </c>
      <c r="S1201" s="2">
        <v>321539000</v>
      </c>
      <c r="T1201" s="2">
        <v>316646000</v>
      </c>
      <c r="U1201" s="2">
        <v>311862000</v>
      </c>
      <c r="V1201" s="2">
        <v>307185000</v>
      </c>
      <c r="W1201" s="2">
        <v>302454000</v>
      </c>
      <c r="X1201" s="2">
        <v>298260000</v>
      </c>
      <c r="Y1201" s="2">
        <v>294175000</v>
      </c>
      <c r="Z1201" s="2">
        <v>290250000</v>
      </c>
      <c r="AA1201" s="2">
        <v>286487000</v>
      </c>
      <c r="AB1201" s="2">
        <v>282724000</v>
      </c>
      <c r="AC1201" s="2">
        <v>278907000</v>
      </c>
    </row>
    <row r="1202" spans="1:32">
      <c r="A1202" t="s">
        <v>11964</v>
      </c>
      <c r="B1202" t="s">
        <v>19</v>
      </c>
      <c r="C1202" s="2">
        <v>2550740000</v>
      </c>
      <c r="D1202" s="2">
        <v>2759860000</v>
      </c>
      <c r="E1202" s="2">
        <v>2728600000</v>
      </c>
      <c r="F1202" s="2">
        <v>2683330000</v>
      </c>
      <c r="G1202" s="2">
        <v>2630510000</v>
      </c>
      <c r="H1202" s="2">
        <v>2576250000</v>
      </c>
      <c r="I1202" s="2">
        <v>2523070000</v>
      </c>
      <c r="J1202" s="2">
        <v>2476360000</v>
      </c>
      <c r="K1202" s="2">
        <v>2435040000</v>
      </c>
      <c r="L1202" s="2">
        <v>2398390000</v>
      </c>
      <c r="M1202" s="2">
        <v>2359950000</v>
      </c>
      <c r="N1202" s="2">
        <v>2322220000</v>
      </c>
      <c r="O1202" s="2">
        <v>2285930000</v>
      </c>
      <c r="P1202" s="2">
        <v>2250360000</v>
      </c>
      <c r="Q1202" s="2">
        <v>2215860000</v>
      </c>
      <c r="R1202" s="2">
        <v>2182450000</v>
      </c>
      <c r="S1202" s="2">
        <v>2149030000</v>
      </c>
      <c r="T1202" s="2">
        <v>2116340000</v>
      </c>
      <c r="U1202" s="2">
        <v>2084360000</v>
      </c>
      <c r="V1202" s="2">
        <v>2053100000</v>
      </c>
      <c r="W1202" s="2">
        <v>2021480000</v>
      </c>
      <c r="X1202" s="2">
        <v>1993450000</v>
      </c>
      <c r="Y1202" s="2">
        <v>1966140000</v>
      </c>
      <c r="Z1202" s="2">
        <v>1939910000</v>
      </c>
      <c r="AA1202" s="2">
        <v>1914760000</v>
      </c>
      <c r="AB1202" s="2">
        <v>1889610000</v>
      </c>
      <c r="AC1202" s="2">
        <v>1864100000</v>
      </c>
    </row>
    <row r="1203" spans="1:32">
      <c r="A1203" t="s">
        <v>11965</v>
      </c>
      <c r="B1203" t="s">
        <v>19</v>
      </c>
      <c r="C1203" s="2">
        <v>6243780000</v>
      </c>
      <c r="D1203" s="2">
        <v>6755670000</v>
      </c>
      <c r="E1203" s="2">
        <v>6679150000</v>
      </c>
      <c r="F1203" s="2">
        <v>6568330000</v>
      </c>
      <c r="G1203" s="2">
        <v>6439040000</v>
      </c>
      <c r="H1203" s="2">
        <v>6306230000</v>
      </c>
      <c r="I1203" s="2">
        <v>6176060000</v>
      </c>
      <c r="J1203" s="2">
        <v>6061720000</v>
      </c>
      <c r="K1203" s="2">
        <v>5960570000</v>
      </c>
      <c r="L1203" s="2">
        <v>5870860000</v>
      </c>
      <c r="M1203" s="2">
        <v>5776750000</v>
      </c>
      <c r="N1203" s="2">
        <v>5684400000</v>
      </c>
      <c r="O1203" s="2">
        <v>5595570000</v>
      </c>
      <c r="P1203" s="2">
        <v>5508500000</v>
      </c>
      <c r="Q1203" s="2">
        <v>5424060000</v>
      </c>
      <c r="R1203" s="2">
        <v>5342270000</v>
      </c>
      <c r="S1203" s="2">
        <v>5260470000</v>
      </c>
      <c r="T1203" s="2">
        <v>5180430000</v>
      </c>
      <c r="U1203" s="2">
        <v>5102150000</v>
      </c>
      <c r="V1203" s="2">
        <v>5025630000</v>
      </c>
      <c r="W1203" s="2">
        <v>4948240000</v>
      </c>
      <c r="X1203" s="2">
        <v>4879630000</v>
      </c>
      <c r="Y1203" s="2">
        <v>4812790000</v>
      </c>
      <c r="Z1203" s="2">
        <v>4748580000</v>
      </c>
      <c r="AA1203" s="2">
        <v>4687020000</v>
      </c>
      <c r="AB1203" s="2">
        <v>4625450000</v>
      </c>
      <c r="AC1203" s="2">
        <v>4563000000</v>
      </c>
    </row>
    <row r="1204" spans="1:32">
      <c r="A1204" t="s">
        <v>11966</v>
      </c>
      <c r="B1204" t="s">
        <v>19</v>
      </c>
      <c r="C1204" s="2">
        <v>570618000</v>
      </c>
      <c r="D1204" s="2">
        <v>617399000</v>
      </c>
      <c r="E1204" s="2">
        <v>610406000</v>
      </c>
      <c r="F1204" s="2">
        <v>600278000</v>
      </c>
      <c r="G1204" s="2">
        <v>588462000</v>
      </c>
      <c r="H1204" s="2">
        <v>576325000</v>
      </c>
      <c r="I1204" s="2">
        <v>564428000</v>
      </c>
      <c r="J1204" s="2">
        <v>553979000</v>
      </c>
      <c r="K1204" s="2">
        <v>544735000</v>
      </c>
      <c r="L1204" s="2">
        <v>536536000</v>
      </c>
      <c r="M1204" s="2">
        <v>527936000</v>
      </c>
      <c r="N1204" s="2">
        <v>519496000</v>
      </c>
      <c r="O1204" s="2">
        <v>511378000</v>
      </c>
      <c r="P1204" s="2">
        <v>503420000</v>
      </c>
      <c r="Q1204" s="2">
        <v>495703000</v>
      </c>
      <c r="R1204" s="2">
        <v>488228000</v>
      </c>
      <c r="S1204" s="2">
        <v>480753000</v>
      </c>
      <c r="T1204" s="2">
        <v>473438000</v>
      </c>
      <c r="U1204" s="2">
        <v>466284000</v>
      </c>
      <c r="V1204" s="2">
        <v>459291000</v>
      </c>
      <c r="W1204" s="2">
        <v>452218000</v>
      </c>
      <c r="X1204" s="2">
        <v>445948000</v>
      </c>
      <c r="Y1204" s="2">
        <v>439839000</v>
      </c>
      <c r="Z1204" s="2">
        <v>433972000</v>
      </c>
      <c r="AA1204" s="2">
        <v>428345000</v>
      </c>
      <c r="AB1204" s="2">
        <v>422718000</v>
      </c>
      <c r="AC1204" s="2">
        <v>417011000</v>
      </c>
      <c r="AD1204" s="2"/>
      <c r="AE1204" s="2"/>
      <c r="AF1204" s="2"/>
    </row>
    <row r="1205" spans="1:32">
      <c r="A1205" t="s">
        <v>11967</v>
      </c>
      <c r="B1205" t="s">
        <v>19</v>
      </c>
      <c r="C1205" s="2">
        <v>515955000</v>
      </c>
      <c r="D1205" s="2">
        <v>558255000</v>
      </c>
      <c r="E1205" s="2">
        <v>551932000</v>
      </c>
      <c r="F1205" s="2">
        <v>542774000</v>
      </c>
      <c r="G1205" s="2">
        <v>532090000</v>
      </c>
      <c r="H1205" s="2">
        <v>521116000</v>
      </c>
      <c r="I1205" s="2">
        <v>510359000</v>
      </c>
      <c r="J1205" s="2">
        <v>500911000</v>
      </c>
      <c r="K1205" s="2">
        <v>492552000</v>
      </c>
      <c r="L1205" s="2">
        <v>485139000</v>
      </c>
      <c r="M1205" s="2">
        <v>477362000</v>
      </c>
      <c r="N1205" s="2">
        <v>469731000</v>
      </c>
      <c r="O1205" s="2">
        <v>462390000</v>
      </c>
      <c r="P1205" s="2">
        <v>455195000</v>
      </c>
      <c r="Q1205" s="2">
        <v>448218000</v>
      </c>
      <c r="R1205" s="2">
        <v>441458000</v>
      </c>
      <c r="S1205" s="2">
        <v>434699000</v>
      </c>
      <c r="T1205" s="2">
        <v>428085000</v>
      </c>
      <c r="U1205" s="2">
        <v>421617000</v>
      </c>
      <c r="V1205" s="2">
        <v>415294000</v>
      </c>
      <c r="W1205" s="2">
        <v>408898000</v>
      </c>
      <c r="X1205" s="2">
        <v>403229000</v>
      </c>
      <c r="Y1205" s="2">
        <v>397705000</v>
      </c>
      <c r="Z1205" s="2">
        <v>392399000</v>
      </c>
      <c r="AA1205" s="2">
        <v>387312000</v>
      </c>
      <c r="AB1205" s="2">
        <v>382224000</v>
      </c>
      <c r="AC1205" s="2">
        <v>377064000</v>
      </c>
    </row>
    <row r="1206" spans="1:32">
      <c r="A1206" t="s">
        <v>11968</v>
      </c>
      <c r="B1206" t="s">
        <v>19</v>
      </c>
      <c r="C1206" s="2">
        <v>294821000</v>
      </c>
      <c r="D1206" s="2">
        <v>318992000</v>
      </c>
      <c r="E1206" s="2">
        <v>315379000</v>
      </c>
      <c r="F1206" s="2">
        <v>310146000</v>
      </c>
      <c r="G1206" s="2">
        <v>304041000</v>
      </c>
      <c r="H1206" s="2">
        <v>297770000</v>
      </c>
      <c r="I1206" s="2">
        <v>291624000</v>
      </c>
      <c r="J1206" s="2">
        <v>286225000</v>
      </c>
      <c r="K1206" s="2">
        <v>281449000</v>
      </c>
      <c r="L1206" s="2">
        <v>277213000</v>
      </c>
      <c r="M1206" s="2">
        <v>272769000</v>
      </c>
      <c r="N1206" s="2">
        <v>268408000</v>
      </c>
      <c r="O1206" s="2">
        <v>264214000</v>
      </c>
      <c r="P1206" s="2">
        <v>260102000</v>
      </c>
      <c r="Q1206" s="2">
        <v>256116000</v>
      </c>
      <c r="R1206" s="2">
        <v>252253000</v>
      </c>
      <c r="S1206" s="2">
        <v>248391000</v>
      </c>
      <c r="T1206" s="2">
        <v>244612000</v>
      </c>
      <c r="U1206" s="2">
        <v>240916000</v>
      </c>
      <c r="V1206" s="2">
        <v>237302000</v>
      </c>
      <c r="W1206" s="2">
        <v>233648000</v>
      </c>
      <c r="X1206" s="2">
        <v>230408000</v>
      </c>
      <c r="Y1206" s="2">
        <v>227252000</v>
      </c>
      <c r="Z1206" s="2">
        <v>224220000</v>
      </c>
      <c r="AA1206" s="2">
        <v>221313000</v>
      </c>
      <c r="AB1206" s="2">
        <v>218406000</v>
      </c>
      <c r="AC1206" s="2">
        <v>215458000</v>
      </c>
    </row>
    <row r="1207" spans="1:32">
      <c r="A1207" t="s">
        <v>11969</v>
      </c>
      <c r="B1207" t="s">
        <v>19</v>
      </c>
      <c r="C1207" s="2">
        <v>60270500</v>
      </c>
      <c r="D1207" s="2">
        <v>65211700</v>
      </c>
      <c r="E1207" s="2">
        <v>64473100</v>
      </c>
      <c r="F1207" s="2">
        <v>63403300</v>
      </c>
      <c r="G1207" s="2">
        <v>62155300</v>
      </c>
      <c r="H1207" s="2">
        <v>60873300</v>
      </c>
      <c r="I1207" s="2">
        <v>59616800</v>
      </c>
      <c r="J1207" s="2">
        <v>58513100</v>
      </c>
      <c r="K1207" s="2">
        <v>57536700</v>
      </c>
      <c r="L1207" s="2">
        <v>56670800</v>
      </c>
      <c r="M1207" s="2">
        <v>55762300</v>
      </c>
      <c r="N1207" s="2">
        <v>54870900</v>
      </c>
      <c r="O1207" s="2">
        <v>54013400</v>
      </c>
      <c r="P1207" s="2">
        <v>53172900</v>
      </c>
      <c r="Q1207" s="2">
        <v>52357800</v>
      </c>
      <c r="R1207" s="2">
        <v>51568300</v>
      </c>
      <c r="S1207" s="2">
        <v>50778700</v>
      </c>
      <c r="T1207" s="2">
        <v>50006100</v>
      </c>
      <c r="U1207" s="2">
        <v>49250500</v>
      </c>
      <c r="V1207" s="2">
        <v>48511900</v>
      </c>
      <c r="W1207" s="2">
        <v>47764700</v>
      </c>
      <c r="X1207" s="2">
        <v>47102500</v>
      </c>
      <c r="Y1207" s="2">
        <v>46457300</v>
      </c>
      <c r="Z1207" s="2">
        <v>45837500</v>
      </c>
      <c r="AA1207" s="2">
        <v>45243200</v>
      </c>
      <c r="AB1207" s="2">
        <v>44648900</v>
      </c>
      <c r="AC1207" s="2">
        <v>44046100</v>
      </c>
    </row>
    <row r="1208" spans="1:32">
      <c r="A1208" t="s">
        <v>11970</v>
      </c>
      <c r="B1208" t="s">
        <v>19</v>
      </c>
      <c r="C1208" s="2">
        <v>117417000</v>
      </c>
      <c r="D1208" s="2">
        <v>127044000</v>
      </c>
      <c r="E1208" s="2">
        <v>125605000</v>
      </c>
      <c r="F1208" s="2">
        <v>123521000</v>
      </c>
      <c r="G1208" s="2">
        <v>121089000</v>
      </c>
      <c r="H1208" s="2">
        <v>118592000</v>
      </c>
      <c r="I1208" s="2">
        <v>116144000</v>
      </c>
      <c r="J1208" s="2">
        <v>113994000</v>
      </c>
      <c r="K1208" s="2">
        <v>112092000</v>
      </c>
      <c r="L1208" s="2">
        <v>110404000</v>
      </c>
      <c r="M1208" s="2">
        <v>108635000</v>
      </c>
      <c r="N1208" s="2">
        <v>106898000</v>
      </c>
      <c r="O1208" s="2">
        <v>105227000</v>
      </c>
      <c r="P1208" s="2">
        <v>103590000</v>
      </c>
      <c r="Q1208" s="2">
        <v>102002000</v>
      </c>
      <c r="R1208" s="2">
        <v>100464000</v>
      </c>
      <c r="S1208" s="2">
        <v>98925700</v>
      </c>
      <c r="T1208" s="2">
        <v>97420600</v>
      </c>
      <c r="U1208" s="2">
        <v>95948500</v>
      </c>
      <c r="V1208" s="2">
        <v>94509600</v>
      </c>
      <c r="W1208" s="2">
        <v>93054000</v>
      </c>
      <c r="X1208" s="2">
        <v>91763900</v>
      </c>
      <c r="Y1208" s="2">
        <v>90506900</v>
      </c>
      <c r="Z1208" s="2">
        <v>89299500</v>
      </c>
      <c r="AA1208" s="2">
        <v>88141700</v>
      </c>
      <c r="AB1208" s="2">
        <v>86983900</v>
      </c>
      <c r="AC1208" s="2">
        <v>85809500</v>
      </c>
    </row>
    <row r="1209" spans="1:32">
      <c r="A1209" t="s">
        <v>11971</v>
      </c>
      <c r="B1209" t="s">
        <v>19</v>
      </c>
      <c r="C1209" s="2">
        <v>212970000</v>
      </c>
      <c r="D1209" s="2">
        <v>230430000</v>
      </c>
      <c r="E1209" s="2">
        <v>227820000</v>
      </c>
      <c r="F1209" s="2">
        <v>224040000</v>
      </c>
      <c r="G1209" s="2">
        <v>219630000</v>
      </c>
      <c r="H1209" s="2">
        <v>215100000</v>
      </c>
      <c r="I1209" s="2">
        <v>210660000</v>
      </c>
      <c r="J1209" s="2">
        <v>206760000</v>
      </c>
      <c r="K1209" s="2">
        <v>203310000</v>
      </c>
      <c r="L1209" s="2">
        <v>200250000</v>
      </c>
      <c r="M1209" s="2">
        <v>197040000</v>
      </c>
      <c r="N1209" s="2">
        <v>193890000</v>
      </c>
      <c r="O1209" s="2">
        <v>190860000</v>
      </c>
      <c r="P1209" s="2">
        <v>187890000</v>
      </c>
      <c r="Q1209" s="2">
        <v>185010000</v>
      </c>
      <c r="R1209" s="2">
        <v>182220000</v>
      </c>
      <c r="S1209" s="2">
        <v>179430000</v>
      </c>
      <c r="T1209" s="2">
        <v>176700000</v>
      </c>
      <c r="U1209" s="2">
        <v>174030000</v>
      </c>
      <c r="V1209" s="2">
        <v>171420000</v>
      </c>
      <c r="W1209" s="2">
        <v>168780000</v>
      </c>
      <c r="X1209" s="2">
        <v>166440000</v>
      </c>
      <c r="Y1209" s="2">
        <v>164160000</v>
      </c>
      <c r="Z1209" s="2">
        <v>161970000</v>
      </c>
      <c r="AA1209" s="2">
        <v>159870000</v>
      </c>
      <c r="AB1209" s="2">
        <v>157770000</v>
      </c>
      <c r="AC1209" s="2">
        <v>155640000</v>
      </c>
    </row>
    <row r="1210" spans="1:32">
      <c r="A1210" t="s">
        <v>11972</v>
      </c>
      <c r="B1210" t="s">
        <v>19</v>
      </c>
      <c r="C1210" s="2">
        <v>42594000</v>
      </c>
      <c r="D1210" s="2">
        <v>46086000</v>
      </c>
      <c r="E1210" s="2">
        <v>45564000</v>
      </c>
      <c r="F1210" s="2">
        <v>44808000</v>
      </c>
      <c r="G1210" s="2">
        <v>43926000</v>
      </c>
      <c r="H1210" s="2">
        <v>43020000</v>
      </c>
      <c r="I1210" s="2">
        <v>42132000</v>
      </c>
      <c r="J1210" s="2">
        <v>41352000</v>
      </c>
      <c r="K1210" s="2">
        <v>40662000</v>
      </c>
      <c r="L1210" s="2">
        <v>40050000</v>
      </c>
      <c r="M1210" s="2">
        <v>39408000</v>
      </c>
      <c r="N1210" s="2">
        <v>38778000</v>
      </c>
      <c r="O1210" s="2">
        <v>38172000</v>
      </c>
      <c r="P1210" s="2">
        <v>37578000</v>
      </c>
      <c r="Q1210" s="2">
        <v>37002000</v>
      </c>
      <c r="R1210" s="2">
        <v>36444000</v>
      </c>
      <c r="S1210" s="2">
        <v>35886000</v>
      </c>
      <c r="T1210" s="2">
        <v>35340000</v>
      </c>
      <c r="U1210" s="2">
        <v>34806000</v>
      </c>
      <c r="V1210" s="2">
        <v>34284000</v>
      </c>
      <c r="W1210" s="2">
        <v>33756000</v>
      </c>
      <c r="X1210" s="2">
        <v>33288000</v>
      </c>
      <c r="Y1210" s="2">
        <v>32832000</v>
      </c>
      <c r="Z1210" s="2">
        <v>32394000</v>
      </c>
      <c r="AA1210" s="2">
        <v>31974000</v>
      </c>
      <c r="AB1210" s="2">
        <v>31554000</v>
      </c>
      <c r="AC1210" s="2">
        <v>31128000</v>
      </c>
    </row>
    <row r="1211" spans="1:32">
      <c r="A1211" t="s">
        <v>11973</v>
      </c>
      <c r="B1211" t="s">
        <v>19</v>
      </c>
      <c r="C1211">
        <v>0</v>
      </c>
      <c r="D1211">
        <v>0</v>
      </c>
      <c r="E1211">
        <v>0</v>
      </c>
      <c r="F1211">
        <v>0</v>
      </c>
      <c r="G1211">
        <v>0</v>
      </c>
      <c r="H1211">
        <v>0</v>
      </c>
      <c r="I1211">
        <v>0</v>
      </c>
      <c r="J1211">
        <v>0</v>
      </c>
      <c r="K1211">
        <v>0</v>
      </c>
      <c r="L1211">
        <v>0</v>
      </c>
      <c r="M1211">
        <v>0</v>
      </c>
      <c r="N1211">
        <v>0</v>
      </c>
      <c r="O1211">
        <v>0</v>
      </c>
      <c r="P1211">
        <v>0</v>
      </c>
      <c r="Q1211">
        <v>0</v>
      </c>
      <c r="R1211">
        <v>0</v>
      </c>
      <c r="S1211">
        <v>0</v>
      </c>
      <c r="T1211">
        <v>0</v>
      </c>
      <c r="U1211">
        <v>0</v>
      </c>
      <c r="V1211">
        <v>0</v>
      </c>
      <c r="W1211">
        <v>0</v>
      </c>
      <c r="X1211">
        <v>0</v>
      </c>
      <c r="Y1211">
        <v>0</v>
      </c>
      <c r="Z1211">
        <v>0</v>
      </c>
      <c r="AA1211">
        <v>0</v>
      </c>
      <c r="AB1211">
        <v>0</v>
      </c>
      <c r="AC1211">
        <v>0</v>
      </c>
    </row>
    <row r="1212" spans="1:32">
      <c r="A1212" t="s">
        <v>11974</v>
      </c>
      <c r="B1212" t="s">
        <v>19</v>
      </c>
      <c r="C1212">
        <v>0</v>
      </c>
      <c r="D1212">
        <v>0</v>
      </c>
      <c r="E1212">
        <v>0</v>
      </c>
      <c r="F1212">
        <v>0</v>
      </c>
      <c r="G1212">
        <v>0</v>
      </c>
      <c r="H1212">
        <v>0</v>
      </c>
      <c r="I1212">
        <v>0</v>
      </c>
      <c r="J1212">
        <v>0</v>
      </c>
      <c r="K1212">
        <v>0</v>
      </c>
      <c r="L1212">
        <v>0</v>
      </c>
      <c r="M1212">
        <v>0</v>
      </c>
      <c r="N1212">
        <v>0</v>
      </c>
      <c r="O1212">
        <v>0</v>
      </c>
      <c r="P1212">
        <v>0</v>
      </c>
      <c r="Q1212">
        <v>0</v>
      </c>
      <c r="R1212">
        <v>0</v>
      </c>
      <c r="S1212">
        <v>0</v>
      </c>
      <c r="T1212">
        <v>0</v>
      </c>
      <c r="U1212">
        <v>0</v>
      </c>
      <c r="V1212">
        <v>0</v>
      </c>
      <c r="W1212">
        <v>0</v>
      </c>
      <c r="X1212">
        <v>0</v>
      </c>
      <c r="Y1212">
        <v>0</v>
      </c>
      <c r="Z1212">
        <v>0</v>
      </c>
      <c r="AA1212">
        <v>0</v>
      </c>
      <c r="AB1212">
        <v>0</v>
      </c>
      <c r="AC1212">
        <v>0</v>
      </c>
    </row>
    <row r="1213" spans="1:32">
      <c r="A1213" t="s">
        <v>11975</v>
      </c>
      <c r="B1213" t="s">
        <v>19</v>
      </c>
      <c r="C1213">
        <v>0</v>
      </c>
      <c r="D1213">
        <v>0</v>
      </c>
      <c r="E1213">
        <v>0</v>
      </c>
      <c r="F1213">
        <v>0</v>
      </c>
      <c r="G1213">
        <v>0</v>
      </c>
      <c r="H1213">
        <v>0</v>
      </c>
      <c r="I1213">
        <v>0</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0</v>
      </c>
    </row>
    <row r="1214" spans="1:32">
      <c r="A1214" t="s">
        <v>11976</v>
      </c>
      <c r="B1214" t="s">
        <v>19</v>
      </c>
      <c r="C1214">
        <v>0</v>
      </c>
      <c r="D1214">
        <v>0</v>
      </c>
      <c r="E1214">
        <v>0</v>
      </c>
      <c r="F1214">
        <v>0</v>
      </c>
      <c r="G1214">
        <v>0</v>
      </c>
      <c r="H1214">
        <v>0</v>
      </c>
      <c r="I1214">
        <v>0</v>
      </c>
      <c r="J1214">
        <v>0</v>
      </c>
      <c r="K1214">
        <v>0</v>
      </c>
      <c r="L1214">
        <v>0</v>
      </c>
      <c r="M1214">
        <v>0</v>
      </c>
      <c r="N1214">
        <v>0</v>
      </c>
      <c r="O1214">
        <v>0</v>
      </c>
      <c r="P1214">
        <v>0</v>
      </c>
      <c r="Q1214">
        <v>0</v>
      </c>
      <c r="R1214">
        <v>0</v>
      </c>
      <c r="S1214">
        <v>0</v>
      </c>
      <c r="T1214">
        <v>0</v>
      </c>
      <c r="U1214">
        <v>0</v>
      </c>
      <c r="V1214">
        <v>0</v>
      </c>
      <c r="W1214">
        <v>0</v>
      </c>
      <c r="X1214">
        <v>0</v>
      </c>
      <c r="Y1214">
        <v>0</v>
      </c>
      <c r="Z1214">
        <v>0</v>
      </c>
      <c r="AA1214">
        <v>0</v>
      </c>
      <c r="AB1214">
        <v>0</v>
      </c>
      <c r="AC1214">
        <v>0</v>
      </c>
    </row>
    <row r="1215" spans="1:32">
      <c r="A1215" t="s">
        <v>11977</v>
      </c>
      <c r="B1215" t="s">
        <v>19</v>
      </c>
      <c r="C1215">
        <v>0</v>
      </c>
      <c r="D1215">
        <v>0</v>
      </c>
      <c r="E1215">
        <v>0</v>
      </c>
      <c r="F1215">
        <v>0</v>
      </c>
      <c r="G1215">
        <v>0</v>
      </c>
      <c r="H1215">
        <v>0</v>
      </c>
      <c r="I1215">
        <v>0</v>
      </c>
      <c r="J1215">
        <v>0</v>
      </c>
      <c r="K1215">
        <v>0</v>
      </c>
      <c r="L1215">
        <v>0</v>
      </c>
      <c r="M1215">
        <v>0</v>
      </c>
      <c r="N1215">
        <v>0</v>
      </c>
      <c r="O1215">
        <v>0</v>
      </c>
      <c r="P1215">
        <v>0</v>
      </c>
      <c r="Q1215">
        <v>0</v>
      </c>
      <c r="R1215">
        <v>0</v>
      </c>
      <c r="S1215">
        <v>0</v>
      </c>
      <c r="T1215">
        <v>0</v>
      </c>
      <c r="U1215">
        <v>0</v>
      </c>
      <c r="V1215">
        <v>0</v>
      </c>
      <c r="W1215">
        <v>0</v>
      </c>
      <c r="X1215">
        <v>0</v>
      </c>
      <c r="Y1215">
        <v>0</v>
      </c>
      <c r="Z1215">
        <v>0</v>
      </c>
      <c r="AA1215">
        <v>0</v>
      </c>
      <c r="AB1215">
        <v>0</v>
      </c>
      <c r="AC1215">
        <v>0</v>
      </c>
    </row>
    <row r="1216" spans="1:32">
      <c r="A1216" t="s">
        <v>11978</v>
      </c>
      <c r="B1216" t="s">
        <v>19</v>
      </c>
      <c r="C1216">
        <v>0</v>
      </c>
      <c r="D1216">
        <v>0</v>
      </c>
      <c r="E1216">
        <v>0</v>
      </c>
      <c r="F1216">
        <v>0</v>
      </c>
      <c r="G1216">
        <v>0</v>
      </c>
      <c r="H1216">
        <v>0</v>
      </c>
      <c r="I1216">
        <v>0</v>
      </c>
      <c r="J1216">
        <v>0</v>
      </c>
      <c r="K1216">
        <v>0</v>
      </c>
      <c r="L1216">
        <v>0</v>
      </c>
      <c r="M1216">
        <v>0</v>
      </c>
      <c r="N1216">
        <v>0</v>
      </c>
      <c r="O1216">
        <v>0</v>
      </c>
      <c r="P1216">
        <v>0</v>
      </c>
      <c r="Q1216">
        <v>0</v>
      </c>
      <c r="R1216">
        <v>0</v>
      </c>
      <c r="S1216">
        <v>0</v>
      </c>
      <c r="T1216">
        <v>0</v>
      </c>
      <c r="U1216">
        <v>0</v>
      </c>
      <c r="V1216">
        <v>0</v>
      </c>
      <c r="W1216">
        <v>0</v>
      </c>
      <c r="X1216">
        <v>0</v>
      </c>
      <c r="Y1216">
        <v>0</v>
      </c>
      <c r="Z1216">
        <v>0</v>
      </c>
      <c r="AA1216">
        <v>0</v>
      </c>
      <c r="AB1216">
        <v>0</v>
      </c>
      <c r="AC1216">
        <v>0</v>
      </c>
    </row>
    <row r="1217" spans="1:32">
      <c r="A1217" t="s">
        <v>11979</v>
      </c>
      <c r="B1217" t="s">
        <v>19</v>
      </c>
      <c r="C1217">
        <v>0</v>
      </c>
      <c r="D1217">
        <v>0</v>
      </c>
      <c r="E1217">
        <v>0</v>
      </c>
      <c r="F1217">
        <v>0</v>
      </c>
      <c r="G1217">
        <v>0</v>
      </c>
      <c r="H1217">
        <v>0</v>
      </c>
      <c r="I1217">
        <v>0</v>
      </c>
      <c r="J1217">
        <v>0</v>
      </c>
      <c r="K1217">
        <v>0</v>
      </c>
      <c r="L1217">
        <v>0</v>
      </c>
      <c r="M1217">
        <v>0</v>
      </c>
      <c r="N1217">
        <v>0</v>
      </c>
      <c r="O1217">
        <v>0</v>
      </c>
      <c r="P1217">
        <v>0</v>
      </c>
      <c r="Q1217">
        <v>0</v>
      </c>
      <c r="R1217">
        <v>0</v>
      </c>
      <c r="S1217">
        <v>0</v>
      </c>
      <c r="T1217">
        <v>0</v>
      </c>
      <c r="U1217">
        <v>0</v>
      </c>
      <c r="V1217">
        <v>0</v>
      </c>
      <c r="W1217">
        <v>0</v>
      </c>
      <c r="X1217">
        <v>0</v>
      </c>
      <c r="Y1217">
        <v>0</v>
      </c>
      <c r="Z1217">
        <v>0</v>
      </c>
      <c r="AA1217">
        <v>0</v>
      </c>
      <c r="AB1217">
        <v>0</v>
      </c>
      <c r="AC1217">
        <v>0</v>
      </c>
    </row>
    <row r="1218" spans="1:32">
      <c r="A1218" t="s">
        <v>11980</v>
      </c>
      <c r="B1218" t="s">
        <v>19</v>
      </c>
      <c r="C1218">
        <v>0</v>
      </c>
      <c r="D1218">
        <v>0</v>
      </c>
      <c r="E1218">
        <v>0</v>
      </c>
      <c r="F1218">
        <v>0</v>
      </c>
      <c r="G1218">
        <v>0</v>
      </c>
      <c r="H1218">
        <v>0</v>
      </c>
      <c r="I1218">
        <v>0</v>
      </c>
      <c r="J1218">
        <v>0</v>
      </c>
      <c r="K1218">
        <v>0</v>
      </c>
      <c r="L1218">
        <v>0</v>
      </c>
      <c r="M1218">
        <v>0</v>
      </c>
      <c r="N1218">
        <v>0</v>
      </c>
      <c r="O1218">
        <v>0</v>
      </c>
      <c r="P1218">
        <v>0</v>
      </c>
      <c r="Q1218">
        <v>0</v>
      </c>
      <c r="R1218">
        <v>0</v>
      </c>
      <c r="S1218">
        <v>0</v>
      </c>
      <c r="T1218">
        <v>0</v>
      </c>
      <c r="U1218">
        <v>0</v>
      </c>
      <c r="V1218">
        <v>0</v>
      </c>
      <c r="W1218">
        <v>0</v>
      </c>
      <c r="X1218">
        <v>0</v>
      </c>
      <c r="Y1218">
        <v>0</v>
      </c>
      <c r="Z1218">
        <v>0</v>
      </c>
      <c r="AA1218">
        <v>0</v>
      </c>
      <c r="AB1218">
        <v>0</v>
      </c>
      <c r="AC1218">
        <v>0</v>
      </c>
    </row>
    <row r="1219" spans="1:32">
      <c r="A1219" t="s">
        <v>11981</v>
      </c>
      <c r="B1219" t="s">
        <v>19</v>
      </c>
      <c r="C1219">
        <v>0</v>
      </c>
      <c r="D1219">
        <v>0</v>
      </c>
      <c r="E1219">
        <v>0</v>
      </c>
      <c r="F1219">
        <v>0</v>
      </c>
      <c r="G1219">
        <v>0</v>
      </c>
      <c r="H1219">
        <v>0</v>
      </c>
      <c r="I1219">
        <v>0</v>
      </c>
      <c r="J1219">
        <v>0</v>
      </c>
      <c r="K1219">
        <v>0</v>
      </c>
      <c r="L1219">
        <v>0</v>
      </c>
      <c r="M1219">
        <v>0</v>
      </c>
      <c r="N1219">
        <v>0</v>
      </c>
      <c r="O1219">
        <v>0</v>
      </c>
      <c r="P1219">
        <v>0</v>
      </c>
      <c r="Q1219">
        <v>0</v>
      </c>
      <c r="R1219">
        <v>0</v>
      </c>
      <c r="S1219">
        <v>0</v>
      </c>
      <c r="T1219">
        <v>0</v>
      </c>
      <c r="U1219">
        <v>0</v>
      </c>
      <c r="V1219">
        <v>0</v>
      </c>
      <c r="W1219">
        <v>0</v>
      </c>
      <c r="X1219">
        <v>0</v>
      </c>
      <c r="Y1219">
        <v>0</v>
      </c>
      <c r="Z1219">
        <v>0</v>
      </c>
      <c r="AA1219">
        <v>0</v>
      </c>
      <c r="AB1219">
        <v>0</v>
      </c>
      <c r="AC1219">
        <v>0</v>
      </c>
    </row>
    <row r="1220" spans="1:32">
      <c r="A1220" t="s">
        <v>11982</v>
      </c>
      <c r="B1220" t="s">
        <v>19</v>
      </c>
      <c r="C1220">
        <v>0</v>
      </c>
      <c r="D1220">
        <v>0</v>
      </c>
      <c r="E1220">
        <v>0</v>
      </c>
      <c r="F1220">
        <v>0</v>
      </c>
      <c r="G1220">
        <v>0</v>
      </c>
      <c r="H1220">
        <v>0</v>
      </c>
      <c r="I1220">
        <v>0</v>
      </c>
      <c r="J1220">
        <v>0</v>
      </c>
      <c r="K1220">
        <v>0</v>
      </c>
      <c r="L1220">
        <v>0</v>
      </c>
      <c r="M1220">
        <v>0</v>
      </c>
      <c r="N1220">
        <v>0</v>
      </c>
      <c r="O1220">
        <v>0</v>
      </c>
      <c r="P1220">
        <v>0</v>
      </c>
      <c r="Q1220">
        <v>0</v>
      </c>
      <c r="R1220">
        <v>0</v>
      </c>
      <c r="S1220">
        <v>0</v>
      </c>
      <c r="T1220">
        <v>0</v>
      </c>
      <c r="U1220">
        <v>0</v>
      </c>
      <c r="V1220">
        <v>0</v>
      </c>
      <c r="W1220">
        <v>0</v>
      </c>
      <c r="X1220">
        <v>0</v>
      </c>
      <c r="Y1220">
        <v>0</v>
      </c>
      <c r="Z1220">
        <v>0</v>
      </c>
      <c r="AA1220">
        <v>0</v>
      </c>
      <c r="AB1220">
        <v>0</v>
      </c>
      <c r="AC1220">
        <v>0</v>
      </c>
    </row>
    <row r="1221" spans="1:32">
      <c r="A1221" t="s">
        <v>11983</v>
      </c>
      <c r="B1221" t="s">
        <v>19</v>
      </c>
      <c r="C1221">
        <v>0</v>
      </c>
      <c r="D1221">
        <v>0</v>
      </c>
      <c r="E1221">
        <v>0</v>
      </c>
      <c r="F1221">
        <v>0</v>
      </c>
      <c r="G1221">
        <v>0</v>
      </c>
      <c r="H1221">
        <v>0</v>
      </c>
      <c r="I1221">
        <v>0</v>
      </c>
      <c r="J1221">
        <v>0</v>
      </c>
      <c r="K1221">
        <v>0</v>
      </c>
      <c r="L1221">
        <v>0</v>
      </c>
      <c r="M1221">
        <v>0</v>
      </c>
      <c r="N1221">
        <v>0</v>
      </c>
      <c r="O1221">
        <v>0</v>
      </c>
      <c r="P1221">
        <v>0</v>
      </c>
      <c r="Q1221">
        <v>0</v>
      </c>
      <c r="R1221">
        <v>0</v>
      </c>
      <c r="S1221">
        <v>0</v>
      </c>
      <c r="T1221">
        <v>0</v>
      </c>
      <c r="U1221">
        <v>0</v>
      </c>
      <c r="V1221">
        <v>0</v>
      </c>
      <c r="W1221">
        <v>0</v>
      </c>
      <c r="X1221">
        <v>0</v>
      </c>
      <c r="Y1221">
        <v>0</v>
      </c>
      <c r="Z1221">
        <v>0</v>
      </c>
      <c r="AA1221">
        <v>0</v>
      </c>
      <c r="AB1221">
        <v>0</v>
      </c>
      <c r="AC1221">
        <v>0</v>
      </c>
    </row>
    <row r="1222" spans="1:32">
      <c r="A1222" t="s">
        <v>11984</v>
      </c>
      <c r="B1222" t="s">
        <v>19</v>
      </c>
      <c r="C1222">
        <v>0</v>
      </c>
      <c r="D1222">
        <v>0</v>
      </c>
      <c r="E1222">
        <v>0</v>
      </c>
      <c r="F1222">
        <v>0</v>
      </c>
      <c r="G1222">
        <v>0</v>
      </c>
      <c r="H1222">
        <v>0</v>
      </c>
      <c r="I1222">
        <v>0</v>
      </c>
      <c r="J1222">
        <v>0</v>
      </c>
      <c r="K1222">
        <v>0</v>
      </c>
      <c r="L1222">
        <v>0</v>
      </c>
      <c r="M1222">
        <v>0</v>
      </c>
      <c r="N1222">
        <v>0</v>
      </c>
      <c r="O1222">
        <v>0</v>
      </c>
      <c r="P1222">
        <v>0</v>
      </c>
      <c r="Q1222">
        <v>0</v>
      </c>
      <c r="R1222">
        <v>0</v>
      </c>
      <c r="S1222">
        <v>0</v>
      </c>
      <c r="T1222">
        <v>0</v>
      </c>
      <c r="U1222">
        <v>0</v>
      </c>
      <c r="V1222">
        <v>0</v>
      </c>
      <c r="W1222">
        <v>0</v>
      </c>
      <c r="X1222">
        <v>0</v>
      </c>
      <c r="Y1222">
        <v>0</v>
      </c>
      <c r="Z1222">
        <v>0</v>
      </c>
      <c r="AA1222">
        <v>0</v>
      </c>
      <c r="AB1222">
        <v>0</v>
      </c>
      <c r="AC1222">
        <v>0</v>
      </c>
    </row>
    <row r="1223" spans="1:32">
      <c r="A1223" t="s">
        <v>11985</v>
      </c>
      <c r="B1223" t="s">
        <v>19</v>
      </c>
      <c r="C1223">
        <v>0</v>
      </c>
      <c r="D1223">
        <v>0</v>
      </c>
      <c r="E1223">
        <v>0</v>
      </c>
      <c r="F1223">
        <v>0</v>
      </c>
      <c r="G1223">
        <v>0</v>
      </c>
      <c r="H1223">
        <v>0</v>
      </c>
      <c r="I1223">
        <v>0</v>
      </c>
      <c r="J1223">
        <v>0</v>
      </c>
      <c r="K1223">
        <v>0</v>
      </c>
      <c r="L1223">
        <v>0</v>
      </c>
      <c r="M1223">
        <v>0</v>
      </c>
      <c r="N1223">
        <v>0</v>
      </c>
      <c r="O1223">
        <v>0</v>
      </c>
      <c r="P1223">
        <v>0</v>
      </c>
      <c r="Q1223">
        <v>0</v>
      </c>
      <c r="R1223">
        <v>0</v>
      </c>
      <c r="S1223">
        <v>0</v>
      </c>
      <c r="T1223">
        <v>0</v>
      </c>
      <c r="U1223">
        <v>0</v>
      </c>
      <c r="V1223">
        <v>0</v>
      </c>
      <c r="W1223">
        <v>0</v>
      </c>
      <c r="X1223">
        <v>0</v>
      </c>
      <c r="Y1223">
        <v>0</v>
      </c>
      <c r="Z1223">
        <v>0</v>
      </c>
      <c r="AA1223">
        <v>0</v>
      </c>
      <c r="AB1223">
        <v>0</v>
      </c>
      <c r="AC1223">
        <v>0</v>
      </c>
    </row>
    <row r="1224" spans="1:32">
      <c r="A1224" t="s">
        <v>11986</v>
      </c>
      <c r="B1224" t="s">
        <v>19</v>
      </c>
      <c r="C1224">
        <v>0</v>
      </c>
      <c r="D1224">
        <v>0</v>
      </c>
      <c r="E1224">
        <v>0</v>
      </c>
      <c r="F1224">
        <v>0</v>
      </c>
      <c r="G1224">
        <v>0</v>
      </c>
      <c r="H1224">
        <v>0</v>
      </c>
      <c r="I1224">
        <v>0</v>
      </c>
      <c r="J1224">
        <v>0</v>
      </c>
      <c r="K1224">
        <v>0</v>
      </c>
      <c r="L1224">
        <v>0</v>
      </c>
      <c r="M1224">
        <v>0</v>
      </c>
      <c r="N1224">
        <v>0</v>
      </c>
      <c r="O1224">
        <v>0</v>
      </c>
      <c r="P1224">
        <v>0</v>
      </c>
      <c r="Q1224">
        <v>0</v>
      </c>
      <c r="R1224">
        <v>0</v>
      </c>
      <c r="S1224">
        <v>0</v>
      </c>
      <c r="T1224">
        <v>0</v>
      </c>
      <c r="U1224">
        <v>0</v>
      </c>
      <c r="V1224">
        <v>0</v>
      </c>
      <c r="W1224">
        <v>0</v>
      </c>
      <c r="X1224">
        <v>0</v>
      </c>
      <c r="Y1224">
        <v>0</v>
      </c>
      <c r="Z1224">
        <v>0</v>
      </c>
      <c r="AA1224">
        <v>0</v>
      </c>
      <c r="AB1224">
        <v>0</v>
      </c>
      <c r="AC1224">
        <v>0</v>
      </c>
      <c r="AD1224" s="2"/>
      <c r="AE1224" s="2"/>
      <c r="AF1224" s="2"/>
    </row>
    <row r="1225" spans="1:32">
      <c r="A1225" t="s">
        <v>11987</v>
      </c>
      <c r="B1225" t="s">
        <v>19</v>
      </c>
      <c r="C1225" s="2">
        <v>47448100000</v>
      </c>
      <c r="D1225" s="2">
        <v>48441900000</v>
      </c>
      <c r="E1225" s="2">
        <v>46795000000</v>
      </c>
      <c r="F1225" s="2">
        <v>46085100000</v>
      </c>
      <c r="G1225" s="2">
        <v>45872200000</v>
      </c>
      <c r="H1225" s="2">
        <v>45843800000</v>
      </c>
      <c r="I1225" s="2">
        <v>45815400000</v>
      </c>
      <c r="J1225" s="2">
        <v>45446300000</v>
      </c>
      <c r="K1225" s="2">
        <v>44757700000</v>
      </c>
      <c r="L1225" s="2">
        <v>44161400000</v>
      </c>
      <c r="M1225" s="2">
        <v>43550900000</v>
      </c>
      <c r="N1225" s="2">
        <v>42983000000</v>
      </c>
      <c r="O1225" s="2">
        <v>42379600000</v>
      </c>
      <c r="P1225" s="2">
        <v>41825900000</v>
      </c>
      <c r="Q1225" s="2">
        <v>41265100000</v>
      </c>
      <c r="R1225" s="2">
        <v>40675900000</v>
      </c>
      <c r="S1225" s="2">
        <v>40093800000</v>
      </c>
      <c r="T1225" s="2">
        <v>39554300000</v>
      </c>
      <c r="U1225" s="2">
        <v>39057400000</v>
      </c>
      <c r="V1225" s="2">
        <v>38603100000</v>
      </c>
      <c r="W1225" s="2">
        <v>38283600000</v>
      </c>
      <c r="X1225" s="2">
        <v>37808000000</v>
      </c>
      <c r="Y1225" s="2">
        <v>37332400000</v>
      </c>
      <c r="Z1225" s="2">
        <v>36849700000</v>
      </c>
      <c r="AA1225" s="2">
        <v>36338600000</v>
      </c>
      <c r="AB1225" s="2">
        <v>35898400000</v>
      </c>
      <c r="AC1225" s="2">
        <v>35564800000</v>
      </c>
    </row>
    <row r="1226" spans="1:32">
      <c r="A1226" t="s">
        <v>11988</v>
      </c>
      <c r="B1226" t="s">
        <v>19</v>
      </c>
      <c r="C1226" s="2">
        <v>327868000000</v>
      </c>
      <c r="D1226" s="2">
        <v>334735000000</v>
      </c>
      <c r="E1226" s="2">
        <v>323355000000</v>
      </c>
      <c r="F1226" s="2">
        <v>318450000000</v>
      </c>
      <c r="G1226" s="2">
        <v>316978000000</v>
      </c>
      <c r="H1226" s="2">
        <v>316782000000</v>
      </c>
      <c r="I1226" s="2">
        <v>316586000000</v>
      </c>
      <c r="J1226" s="2">
        <v>314035000000</v>
      </c>
      <c r="K1226" s="2">
        <v>309277000000</v>
      </c>
      <c r="L1226" s="2">
        <v>305157000000</v>
      </c>
      <c r="M1226" s="2">
        <v>300938000000</v>
      </c>
      <c r="N1226" s="2">
        <v>297014000000</v>
      </c>
      <c r="O1226" s="2">
        <v>292844000000</v>
      </c>
      <c r="P1226" s="2">
        <v>289018000000</v>
      </c>
      <c r="Q1226" s="2">
        <v>285143000000</v>
      </c>
      <c r="R1226" s="2">
        <v>281072000000</v>
      </c>
      <c r="S1226" s="2">
        <v>277049000000</v>
      </c>
      <c r="T1226" s="2">
        <v>273321000000</v>
      </c>
      <c r="U1226" s="2">
        <v>269888000000</v>
      </c>
      <c r="V1226" s="2">
        <v>266748000000</v>
      </c>
      <c r="W1226" s="2">
        <v>264541000000</v>
      </c>
      <c r="X1226" s="2">
        <v>261255000000</v>
      </c>
      <c r="Y1226" s="2">
        <v>257968000000</v>
      </c>
      <c r="Z1226" s="2">
        <v>254632000000</v>
      </c>
      <c r="AA1226" s="2">
        <v>251101000000</v>
      </c>
      <c r="AB1226" s="2">
        <v>248059000000</v>
      </c>
      <c r="AC1226" s="2">
        <v>245754000000</v>
      </c>
      <c r="AD1226" s="2"/>
      <c r="AE1226" s="2"/>
      <c r="AF1226" s="2"/>
    </row>
    <row r="1227" spans="1:32">
      <c r="A1227" t="s">
        <v>11989</v>
      </c>
      <c r="B1227" t="s">
        <v>19</v>
      </c>
      <c r="C1227" s="2">
        <v>6173010000</v>
      </c>
      <c r="D1227" s="2">
        <v>6302310000</v>
      </c>
      <c r="E1227" s="2">
        <v>6088040000</v>
      </c>
      <c r="F1227" s="2">
        <v>5995690000</v>
      </c>
      <c r="G1227" s="2">
        <v>5967980000</v>
      </c>
      <c r="H1227" s="2">
        <v>5964290000</v>
      </c>
      <c r="I1227" s="2">
        <v>5960590000</v>
      </c>
      <c r="J1227" s="2">
        <v>5912570000</v>
      </c>
      <c r="K1227" s="2">
        <v>5822980000</v>
      </c>
      <c r="L1227" s="2">
        <v>5745400000</v>
      </c>
      <c r="M1227" s="2">
        <v>5665980000</v>
      </c>
      <c r="N1227" s="2">
        <v>5592100000</v>
      </c>
      <c r="O1227" s="2">
        <v>5513590000</v>
      </c>
      <c r="P1227" s="2">
        <v>5441560000</v>
      </c>
      <c r="Q1227" s="2">
        <v>5368600000</v>
      </c>
      <c r="R1227" s="2">
        <v>5291940000</v>
      </c>
      <c r="S1227" s="2">
        <v>5216210000</v>
      </c>
      <c r="T1227" s="2">
        <v>5146020000</v>
      </c>
      <c r="U1227" s="2">
        <v>5081370000</v>
      </c>
      <c r="V1227" s="2">
        <v>5022260000</v>
      </c>
      <c r="W1227" s="2">
        <v>4980710000</v>
      </c>
      <c r="X1227" s="2">
        <v>4918830000</v>
      </c>
      <c r="Y1227" s="2">
        <v>4856950000</v>
      </c>
      <c r="Z1227" s="2">
        <v>4794150000</v>
      </c>
      <c r="AA1227" s="2">
        <v>4727650000</v>
      </c>
      <c r="AB1227" s="2">
        <v>4670390000</v>
      </c>
      <c r="AC1227" s="2">
        <v>4626990000</v>
      </c>
    </row>
    <row r="1228" spans="1:32">
      <c r="A1228" t="s">
        <v>11990</v>
      </c>
      <c r="B1228" t="s">
        <v>19</v>
      </c>
      <c r="C1228" s="2">
        <v>52236100000</v>
      </c>
      <c r="D1228" s="2">
        <v>53330200000</v>
      </c>
      <c r="E1228" s="2">
        <v>51517100000</v>
      </c>
      <c r="F1228" s="2">
        <v>50735600000</v>
      </c>
      <c r="G1228" s="2">
        <v>50501200000</v>
      </c>
      <c r="H1228" s="2">
        <v>50469900000</v>
      </c>
      <c r="I1228" s="2">
        <v>50438700000</v>
      </c>
      <c r="J1228" s="2">
        <v>50032300000</v>
      </c>
      <c r="K1228" s="2">
        <v>49274200000</v>
      </c>
      <c r="L1228" s="2">
        <v>48617700000</v>
      </c>
      <c r="M1228" s="2">
        <v>47945600000</v>
      </c>
      <c r="N1228" s="2">
        <v>47320400000</v>
      </c>
      <c r="O1228" s="2">
        <v>46656100000</v>
      </c>
      <c r="P1228" s="2">
        <v>46046600000</v>
      </c>
      <c r="Q1228" s="2">
        <v>45429200000</v>
      </c>
      <c r="R1228" s="2">
        <v>44780500000</v>
      </c>
      <c r="S1228" s="2">
        <v>44139700000</v>
      </c>
      <c r="T1228" s="2">
        <v>43545700000</v>
      </c>
      <c r="U1228" s="2">
        <v>42998700000</v>
      </c>
      <c r="V1228" s="2">
        <v>42498500000</v>
      </c>
      <c r="W1228" s="2">
        <v>42146800000</v>
      </c>
      <c r="X1228" s="2">
        <v>41623200000</v>
      </c>
      <c r="Y1228" s="2">
        <v>41099600000</v>
      </c>
      <c r="Z1228" s="2">
        <v>40568200000</v>
      </c>
      <c r="AA1228" s="2">
        <v>40005500000</v>
      </c>
      <c r="AB1228" s="2">
        <v>39521000000</v>
      </c>
      <c r="AC1228" s="2">
        <v>39153700000</v>
      </c>
    </row>
    <row r="1229" spans="1:32">
      <c r="A1229" t="s">
        <v>11991</v>
      </c>
      <c r="B1229" t="s">
        <v>19</v>
      </c>
      <c r="C1229" s="2">
        <v>51577200000</v>
      </c>
      <c r="D1229" s="2">
        <v>52657500000</v>
      </c>
      <c r="E1229" s="2">
        <v>50867300000</v>
      </c>
      <c r="F1229" s="2">
        <v>50095600000</v>
      </c>
      <c r="G1229" s="2">
        <v>49864200000</v>
      </c>
      <c r="H1229" s="2">
        <v>49833300000</v>
      </c>
      <c r="I1229" s="2">
        <v>49802400000</v>
      </c>
      <c r="J1229" s="2">
        <v>49401200000</v>
      </c>
      <c r="K1229" s="2">
        <v>48652700000</v>
      </c>
      <c r="L1229" s="2">
        <v>48004500000</v>
      </c>
      <c r="M1229" s="2">
        <v>47340900000</v>
      </c>
      <c r="N1229" s="2">
        <v>46723500000</v>
      </c>
      <c r="O1229" s="2">
        <v>46067600000</v>
      </c>
      <c r="P1229" s="2">
        <v>45465700000</v>
      </c>
      <c r="Q1229" s="2">
        <v>44856100000</v>
      </c>
      <c r="R1229" s="2">
        <v>44215700000</v>
      </c>
      <c r="S1229" s="2">
        <v>43582900000</v>
      </c>
      <c r="T1229" s="2">
        <v>42996400000</v>
      </c>
      <c r="U1229" s="2">
        <v>42456300000</v>
      </c>
      <c r="V1229" s="2">
        <v>41962400000</v>
      </c>
      <c r="W1229" s="2">
        <v>41615200000</v>
      </c>
      <c r="X1229" s="2">
        <v>41098200000</v>
      </c>
      <c r="Y1229" s="2">
        <v>40581200000</v>
      </c>
      <c r="Z1229" s="2">
        <v>40056500000</v>
      </c>
      <c r="AA1229" s="2">
        <v>39500900000</v>
      </c>
      <c r="AB1229" s="2">
        <v>39022400000</v>
      </c>
      <c r="AC1229" s="2">
        <v>38659800000</v>
      </c>
    </row>
    <row r="1230" spans="1:32">
      <c r="A1230" t="s">
        <v>11992</v>
      </c>
      <c r="B1230" t="s">
        <v>19</v>
      </c>
      <c r="C1230" s="2">
        <v>1395490000</v>
      </c>
      <c r="D1230" s="2">
        <v>1424710000</v>
      </c>
      <c r="E1230" s="2">
        <v>1376280000</v>
      </c>
      <c r="F1230" s="2">
        <v>1355400000</v>
      </c>
      <c r="G1230" s="2">
        <v>1349140000</v>
      </c>
      <c r="H1230" s="2">
        <v>1348300000</v>
      </c>
      <c r="I1230" s="2">
        <v>1347470000</v>
      </c>
      <c r="J1230" s="2">
        <v>1336610000</v>
      </c>
      <c r="K1230" s="2">
        <v>1316360000</v>
      </c>
      <c r="L1230" s="2">
        <v>1298820000</v>
      </c>
      <c r="M1230" s="2">
        <v>1280870000</v>
      </c>
      <c r="N1230" s="2">
        <v>1264160000</v>
      </c>
      <c r="O1230" s="2">
        <v>1246420000</v>
      </c>
      <c r="P1230" s="2">
        <v>1230130000</v>
      </c>
      <c r="Q1230" s="2">
        <v>1213640000</v>
      </c>
      <c r="R1230" s="2">
        <v>1196310000</v>
      </c>
      <c r="S1230" s="2">
        <v>1179190000</v>
      </c>
      <c r="T1230" s="2">
        <v>1163320000</v>
      </c>
      <c r="U1230" s="2">
        <v>1148710000</v>
      </c>
      <c r="V1230" s="2">
        <v>1135350000</v>
      </c>
      <c r="W1230" s="2">
        <v>1125950000</v>
      </c>
      <c r="X1230" s="2">
        <v>1111960000</v>
      </c>
      <c r="Y1230" s="2">
        <v>1097970000</v>
      </c>
      <c r="Z1230" s="2">
        <v>1083780000</v>
      </c>
      <c r="AA1230" s="2">
        <v>1068740000</v>
      </c>
      <c r="AB1230" s="2">
        <v>1055800000</v>
      </c>
      <c r="AC1230" s="2">
        <v>1045990000</v>
      </c>
    </row>
    <row r="1231" spans="1:32">
      <c r="A1231" t="s">
        <v>11993</v>
      </c>
      <c r="B1231" t="s">
        <v>19</v>
      </c>
      <c r="C1231" s="2">
        <v>2831210000</v>
      </c>
      <c r="D1231" s="2">
        <v>2890510000</v>
      </c>
      <c r="E1231" s="2">
        <v>2792240000</v>
      </c>
      <c r="F1231" s="2">
        <v>2749880000</v>
      </c>
      <c r="G1231" s="2">
        <v>2737170000</v>
      </c>
      <c r="H1231" s="2">
        <v>2735480000</v>
      </c>
      <c r="I1231" s="2">
        <v>2733790000</v>
      </c>
      <c r="J1231" s="2">
        <v>2711760000</v>
      </c>
      <c r="K1231" s="2">
        <v>2670670000</v>
      </c>
      <c r="L1231" s="2">
        <v>2635090000</v>
      </c>
      <c r="M1231" s="2">
        <v>2598660000</v>
      </c>
      <c r="N1231" s="2">
        <v>2564780000</v>
      </c>
      <c r="O1231" s="2">
        <v>2528770000</v>
      </c>
      <c r="P1231" s="2">
        <v>2495730000</v>
      </c>
      <c r="Q1231" s="2">
        <v>2462270000</v>
      </c>
      <c r="R1231" s="2">
        <v>2427110000</v>
      </c>
      <c r="S1231" s="2">
        <v>2392380000</v>
      </c>
      <c r="T1231" s="2">
        <v>2360190000</v>
      </c>
      <c r="U1231" s="2">
        <v>2330540000</v>
      </c>
      <c r="V1231" s="2">
        <v>2303430000</v>
      </c>
      <c r="W1231" s="2">
        <v>2284370000</v>
      </c>
      <c r="X1231" s="2">
        <v>2255990000</v>
      </c>
      <c r="Y1231" s="2">
        <v>2227610000</v>
      </c>
      <c r="Z1231" s="2">
        <v>2198800000</v>
      </c>
      <c r="AA1231" s="2">
        <v>2168310000</v>
      </c>
      <c r="AB1231" s="2">
        <v>2142040000</v>
      </c>
      <c r="AC1231" s="2">
        <v>2122140000</v>
      </c>
    </row>
    <row r="1232" spans="1:32">
      <c r="A1232" t="s">
        <v>11994</v>
      </c>
      <c r="B1232" t="s">
        <v>19</v>
      </c>
      <c r="C1232" s="2">
        <v>26941300000</v>
      </c>
      <c r="D1232" s="2">
        <v>27505600000</v>
      </c>
      <c r="E1232" s="2">
        <v>26570500000</v>
      </c>
      <c r="F1232" s="2">
        <v>26167400000</v>
      </c>
      <c r="G1232" s="2">
        <v>26046500000</v>
      </c>
      <c r="H1232" s="2">
        <v>26030400000</v>
      </c>
      <c r="I1232" s="2">
        <v>26014300000</v>
      </c>
      <c r="J1232" s="2">
        <v>25804700000</v>
      </c>
      <c r="K1232" s="2">
        <v>25413700000</v>
      </c>
      <c r="L1232" s="2">
        <v>25075100000</v>
      </c>
      <c r="M1232" s="2">
        <v>24728500000</v>
      </c>
      <c r="N1232" s="2">
        <v>24406000000</v>
      </c>
      <c r="O1232" s="2">
        <v>24063400000</v>
      </c>
      <c r="P1232" s="2">
        <v>23749000000</v>
      </c>
      <c r="Q1232" s="2">
        <v>23430600000</v>
      </c>
      <c r="R1232" s="2">
        <v>23096000000</v>
      </c>
      <c r="S1232" s="2">
        <v>22765500000</v>
      </c>
      <c r="T1232" s="2">
        <v>22459200000</v>
      </c>
      <c r="U1232" s="2">
        <v>22177000000</v>
      </c>
      <c r="V1232" s="2">
        <v>21919100000</v>
      </c>
      <c r="W1232" s="2">
        <v>21737700000</v>
      </c>
      <c r="X1232" s="2">
        <v>21467600000</v>
      </c>
      <c r="Y1232" s="2">
        <v>21197600000</v>
      </c>
      <c r="Z1232" s="2">
        <v>20923500000</v>
      </c>
      <c r="AA1232" s="2">
        <v>20633300000</v>
      </c>
      <c r="AB1232" s="2">
        <v>20383400000</v>
      </c>
      <c r="AC1232" s="2">
        <v>20193900000</v>
      </c>
    </row>
    <row r="1233" spans="1:32">
      <c r="A1233" t="s">
        <v>11995</v>
      </c>
      <c r="B1233" t="s">
        <v>19</v>
      </c>
      <c r="C1233">
        <v>0</v>
      </c>
      <c r="D1233">
        <v>0</v>
      </c>
      <c r="E1233">
        <v>0</v>
      </c>
      <c r="F1233">
        <v>0</v>
      </c>
      <c r="G1233">
        <v>0</v>
      </c>
      <c r="H1233">
        <v>0</v>
      </c>
      <c r="I1233">
        <v>0</v>
      </c>
      <c r="J1233">
        <v>0</v>
      </c>
      <c r="K1233">
        <v>0</v>
      </c>
      <c r="L1233">
        <v>0</v>
      </c>
      <c r="M1233">
        <v>0</v>
      </c>
      <c r="N1233">
        <v>0</v>
      </c>
      <c r="O1233">
        <v>0</v>
      </c>
      <c r="P1233">
        <v>0</v>
      </c>
      <c r="Q1233">
        <v>0</v>
      </c>
      <c r="R1233">
        <v>0</v>
      </c>
      <c r="S1233">
        <v>0</v>
      </c>
      <c r="T1233">
        <v>0</v>
      </c>
      <c r="U1233">
        <v>0</v>
      </c>
      <c r="V1233">
        <v>0</v>
      </c>
      <c r="W1233">
        <v>0</v>
      </c>
      <c r="X1233">
        <v>0</v>
      </c>
      <c r="Y1233">
        <v>0</v>
      </c>
      <c r="Z1233">
        <v>0</v>
      </c>
      <c r="AA1233">
        <v>0</v>
      </c>
      <c r="AB1233">
        <v>0</v>
      </c>
      <c r="AC1233">
        <v>0</v>
      </c>
    </row>
    <row r="1234" spans="1:32">
      <c r="A1234" t="s">
        <v>11996</v>
      </c>
      <c r="B1234" t="s">
        <v>19</v>
      </c>
      <c r="C1234">
        <v>0</v>
      </c>
      <c r="D1234">
        <v>0</v>
      </c>
      <c r="E1234">
        <v>0</v>
      </c>
      <c r="F1234">
        <v>0</v>
      </c>
      <c r="G1234">
        <v>0</v>
      </c>
      <c r="H1234">
        <v>0</v>
      </c>
      <c r="I1234">
        <v>0</v>
      </c>
      <c r="J1234">
        <v>0</v>
      </c>
      <c r="K1234">
        <v>0</v>
      </c>
      <c r="L1234">
        <v>0</v>
      </c>
      <c r="M1234">
        <v>0</v>
      </c>
      <c r="N1234">
        <v>0</v>
      </c>
      <c r="O1234">
        <v>0</v>
      </c>
      <c r="P1234">
        <v>0</v>
      </c>
      <c r="Q1234">
        <v>0</v>
      </c>
      <c r="R1234">
        <v>0</v>
      </c>
      <c r="S1234">
        <v>0</v>
      </c>
      <c r="T1234">
        <v>0</v>
      </c>
      <c r="U1234">
        <v>0</v>
      </c>
      <c r="V1234">
        <v>0</v>
      </c>
      <c r="W1234">
        <v>0</v>
      </c>
      <c r="X1234">
        <v>0</v>
      </c>
      <c r="Y1234">
        <v>0</v>
      </c>
      <c r="Z1234">
        <v>0</v>
      </c>
      <c r="AA1234">
        <v>0</v>
      </c>
      <c r="AB1234">
        <v>0</v>
      </c>
      <c r="AC1234">
        <v>0</v>
      </c>
    </row>
    <row r="1235" spans="1:32">
      <c r="A1235" t="s">
        <v>11997</v>
      </c>
      <c r="B1235" t="s">
        <v>19</v>
      </c>
      <c r="C1235">
        <v>0</v>
      </c>
      <c r="D1235">
        <v>0</v>
      </c>
      <c r="E1235">
        <v>0</v>
      </c>
      <c r="F1235">
        <v>0</v>
      </c>
      <c r="G1235">
        <v>0</v>
      </c>
      <c r="H1235">
        <v>0</v>
      </c>
      <c r="I1235">
        <v>0</v>
      </c>
      <c r="J1235">
        <v>0</v>
      </c>
      <c r="K1235">
        <v>0</v>
      </c>
      <c r="L1235">
        <v>0</v>
      </c>
      <c r="M1235">
        <v>0</v>
      </c>
      <c r="N1235">
        <v>0</v>
      </c>
      <c r="O1235">
        <v>0</v>
      </c>
      <c r="P1235">
        <v>0</v>
      </c>
      <c r="Q1235">
        <v>0</v>
      </c>
      <c r="R1235">
        <v>0</v>
      </c>
      <c r="S1235">
        <v>0</v>
      </c>
      <c r="T1235">
        <v>0</v>
      </c>
      <c r="U1235">
        <v>0</v>
      </c>
      <c r="V1235">
        <v>0</v>
      </c>
      <c r="W1235">
        <v>0</v>
      </c>
      <c r="X1235">
        <v>0</v>
      </c>
      <c r="Y1235">
        <v>0</v>
      </c>
      <c r="Z1235">
        <v>0</v>
      </c>
      <c r="AA1235">
        <v>0</v>
      </c>
      <c r="AB1235">
        <v>0</v>
      </c>
      <c r="AC1235">
        <v>0</v>
      </c>
    </row>
    <row r="1236" spans="1:32">
      <c r="A1236" t="s">
        <v>11998</v>
      </c>
      <c r="B1236" t="s">
        <v>19</v>
      </c>
      <c r="C1236">
        <v>0</v>
      </c>
      <c r="D1236">
        <v>0</v>
      </c>
      <c r="E1236">
        <v>0</v>
      </c>
      <c r="F1236">
        <v>0</v>
      </c>
      <c r="G1236">
        <v>0</v>
      </c>
      <c r="H1236">
        <v>0</v>
      </c>
      <c r="I1236">
        <v>0</v>
      </c>
      <c r="J1236">
        <v>0</v>
      </c>
      <c r="K1236">
        <v>0</v>
      </c>
      <c r="L1236">
        <v>0</v>
      </c>
      <c r="M1236">
        <v>0</v>
      </c>
      <c r="N1236">
        <v>0</v>
      </c>
      <c r="O1236">
        <v>0</v>
      </c>
      <c r="P1236">
        <v>0</v>
      </c>
      <c r="Q1236">
        <v>0</v>
      </c>
      <c r="R1236">
        <v>0</v>
      </c>
      <c r="S1236">
        <v>0</v>
      </c>
      <c r="T1236">
        <v>0</v>
      </c>
      <c r="U1236">
        <v>0</v>
      </c>
      <c r="V1236">
        <v>0</v>
      </c>
      <c r="W1236">
        <v>0</v>
      </c>
      <c r="X1236">
        <v>0</v>
      </c>
      <c r="Y1236">
        <v>0</v>
      </c>
      <c r="Z1236">
        <v>0</v>
      </c>
      <c r="AA1236">
        <v>0</v>
      </c>
      <c r="AB1236">
        <v>0</v>
      </c>
      <c r="AC1236">
        <v>0</v>
      </c>
    </row>
    <row r="1237" spans="1:32">
      <c r="A1237" t="s">
        <v>11999</v>
      </c>
      <c r="B1237" t="s">
        <v>19</v>
      </c>
      <c r="C1237">
        <v>0</v>
      </c>
      <c r="D1237">
        <v>0</v>
      </c>
      <c r="E1237">
        <v>0</v>
      </c>
      <c r="F1237">
        <v>0</v>
      </c>
      <c r="G1237">
        <v>0</v>
      </c>
      <c r="H1237">
        <v>0</v>
      </c>
      <c r="I1237">
        <v>0</v>
      </c>
      <c r="J1237">
        <v>0</v>
      </c>
      <c r="K1237">
        <v>0</v>
      </c>
      <c r="L1237">
        <v>0</v>
      </c>
      <c r="M1237">
        <v>0</v>
      </c>
      <c r="N1237">
        <v>0</v>
      </c>
      <c r="O1237">
        <v>0</v>
      </c>
      <c r="P1237">
        <v>0</v>
      </c>
      <c r="Q1237">
        <v>0</v>
      </c>
      <c r="R1237">
        <v>0</v>
      </c>
      <c r="S1237">
        <v>0</v>
      </c>
      <c r="T1237">
        <v>0</v>
      </c>
      <c r="U1237">
        <v>0</v>
      </c>
      <c r="V1237">
        <v>0</v>
      </c>
      <c r="W1237">
        <v>0</v>
      </c>
      <c r="X1237">
        <v>0</v>
      </c>
      <c r="Y1237">
        <v>0</v>
      </c>
      <c r="Z1237">
        <v>0</v>
      </c>
      <c r="AA1237">
        <v>0</v>
      </c>
      <c r="AB1237">
        <v>0</v>
      </c>
      <c r="AC1237">
        <v>0</v>
      </c>
    </row>
    <row r="1238" spans="1:32">
      <c r="A1238" t="s">
        <v>12000</v>
      </c>
      <c r="B1238" t="s">
        <v>19</v>
      </c>
      <c r="C1238">
        <v>0</v>
      </c>
      <c r="D1238">
        <v>0</v>
      </c>
      <c r="E1238">
        <v>0</v>
      </c>
      <c r="F1238">
        <v>0</v>
      </c>
      <c r="G1238">
        <v>0</v>
      </c>
      <c r="H1238">
        <v>0</v>
      </c>
      <c r="I1238">
        <v>0</v>
      </c>
      <c r="J1238">
        <v>0</v>
      </c>
      <c r="K1238">
        <v>0</v>
      </c>
      <c r="L1238">
        <v>0</v>
      </c>
      <c r="M1238">
        <v>0</v>
      </c>
      <c r="N1238">
        <v>0</v>
      </c>
      <c r="O1238">
        <v>0</v>
      </c>
      <c r="P1238">
        <v>0</v>
      </c>
      <c r="Q1238">
        <v>0</v>
      </c>
      <c r="R1238">
        <v>0</v>
      </c>
      <c r="S1238">
        <v>0</v>
      </c>
      <c r="T1238">
        <v>0</v>
      </c>
      <c r="U1238">
        <v>0</v>
      </c>
      <c r="V1238">
        <v>0</v>
      </c>
      <c r="W1238">
        <v>0</v>
      </c>
      <c r="X1238">
        <v>0</v>
      </c>
      <c r="Y1238">
        <v>0</v>
      </c>
      <c r="Z1238">
        <v>0</v>
      </c>
      <c r="AA1238">
        <v>0</v>
      </c>
      <c r="AB1238">
        <v>0</v>
      </c>
      <c r="AC1238">
        <v>0</v>
      </c>
    </row>
    <row r="1239" spans="1:32">
      <c r="A1239" t="s">
        <v>12001</v>
      </c>
      <c r="B1239" t="s">
        <v>19</v>
      </c>
      <c r="C1239">
        <v>0</v>
      </c>
      <c r="D1239">
        <v>0</v>
      </c>
      <c r="E1239">
        <v>0</v>
      </c>
      <c r="F1239">
        <v>0</v>
      </c>
      <c r="G1239">
        <v>0</v>
      </c>
      <c r="H1239">
        <v>0</v>
      </c>
      <c r="I1239">
        <v>0</v>
      </c>
      <c r="J1239">
        <v>0</v>
      </c>
      <c r="K1239">
        <v>0</v>
      </c>
      <c r="L1239">
        <v>0</v>
      </c>
      <c r="M1239">
        <v>0</v>
      </c>
      <c r="N1239">
        <v>0</v>
      </c>
      <c r="O1239">
        <v>0</v>
      </c>
      <c r="P1239">
        <v>0</v>
      </c>
      <c r="Q1239">
        <v>0</v>
      </c>
      <c r="R1239">
        <v>0</v>
      </c>
      <c r="S1239">
        <v>0</v>
      </c>
      <c r="T1239">
        <v>0</v>
      </c>
      <c r="U1239">
        <v>0</v>
      </c>
      <c r="V1239">
        <v>0</v>
      </c>
      <c r="W1239">
        <v>0</v>
      </c>
      <c r="X1239">
        <v>0</v>
      </c>
      <c r="Y1239">
        <v>0</v>
      </c>
      <c r="Z1239">
        <v>0</v>
      </c>
      <c r="AA1239">
        <v>0</v>
      </c>
      <c r="AB1239">
        <v>0</v>
      </c>
      <c r="AC1239">
        <v>0</v>
      </c>
    </row>
    <row r="1240" spans="1:32">
      <c r="A1240" t="s">
        <v>12002</v>
      </c>
      <c r="B1240" t="s">
        <v>19</v>
      </c>
      <c r="C1240">
        <v>0</v>
      </c>
      <c r="D1240">
        <v>0</v>
      </c>
      <c r="E1240">
        <v>0</v>
      </c>
      <c r="F1240">
        <v>0</v>
      </c>
      <c r="G1240">
        <v>0</v>
      </c>
      <c r="H1240">
        <v>0</v>
      </c>
      <c r="I1240">
        <v>0</v>
      </c>
      <c r="J1240">
        <v>0</v>
      </c>
      <c r="K1240">
        <v>0</v>
      </c>
      <c r="L1240">
        <v>0</v>
      </c>
      <c r="M1240">
        <v>0</v>
      </c>
      <c r="N1240">
        <v>0</v>
      </c>
      <c r="O1240">
        <v>0</v>
      </c>
      <c r="P1240">
        <v>0</v>
      </c>
      <c r="Q1240">
        <v>0</v>
      </c>
      <c r="R1240">
        <v>0</v>
      </c>
      <c r="S1240">
        <v>0</v>
      </c>
      <c r="T1240">
        <v>0</v>
      </c>
      <c r="U1240">
        <v>0</v>
      </c>
      <c r="V1240">
        <v>0</v>
      </c>
      <c r="W1240">
        <v>0</v>
      </c>
      <c r="X1240">
        <v>0</v>
      </c>
      <c r="Y1240">
        <v>0</v>
      </c>
      <c r="Z1240">
        <v>0</v>
      </c>
      <c r="AA1240">
        <v>0</v>
      </c>
      <c r="AB1240">
        <v>0</v>
      </c>
      <c r="AC1240">
        <v>0</v>
      </c>
    </row>
    <row r="1241" spans="1:32">
      <c r="A1241" t="s">
        <v>12003</v>
      </c>
      <c r="B1241" t="s">
        <v>19</v>
      </c>
      <c r="C1241">
        <v>0</v>
      </c>
      <c r="D1241">
        <v>0</v>
      </c>
      <c r="E1241">
        <v>0</v>
      </c>
      <c r="F1241">
        <v>0</v>
      </c>
      <c r="G1241">
        <v>0</v>
      </c>
      <c r="H1241">
        <v>0</v>
      </c>
      <c r="I1241">
        <v>0</v>
      </c>
      <c r="J1241">
        <v>0</v>
      </c>
      <c r="K1241">
        <v>0</v>
      </c>
      <c r="L1241">
        <v>0</v>
      </c>
      <c r="M1241">
        <v>0</v>
      </c>
      <c r="N1241">
        <v>0</v>
      </c>
      <c r="O1241">
        <v>0</v>
      </c>
      <c r="P1241">
        <v>0</v>
      </c>
      <c r="Q1241">
        <v>0</v>
      </c>
      <c r="R1241">
        <v>0</v>
      </c>
      <c r="S1241">
        <v>0</v>
      </c>
      <c r="T1241">
        <v>0</v>
      </c>
      <c r="U1241">
        <v>0</v>
      </c>
      <c r="V1241">
        <v>0</v>
      </c>
      <c r="W1241">
        <v>0</v>
      </c>
      <c r="X1241">
        <v>0</v>
      </c>
      <c r="Y1241">
        <v>0</v>
      </c>
      <c r="Z1241">
        <v>0</v>
      </c>
      <c r="AA1241">
        <v>0</v>
      </c>
      <c r="AB1241">
        <v>0</v>
      </c>
      <c r="AC1241">
        <v>0</v>
      </c>
    </row>
    <row r="1242" spans="1:32">
      <c r="A1242" t="s">
        <v>12004</v>
      </c>
      <c r="B1242" t="s">
        <v>19</v>
      </c>
      <c r="C1242">
        <v>0</v>
      </c>
      <c r="D1242">
        <v>0</v>
      </c>
      <c r="E1242">
        <v>0</v>
      </c>
      <c r="F1242">
        <v>0</v>
      </c>
      <c r="G1242">
        <v>0</v>
      </c>
      <c r="H1242">
        <v>0</v>
      </c>
      <c r="I1242">
        <v>0</v>
      </c>
      <c r="J1242">
        <v>0</v>
      </c>
      <c r="K1242">
        <v>0</v>
      </c>
      <c r="L1242">
        <v>0</v>
      </c>
      <c r="M1242">
        <v>0</v>
      </c>
      <c r="N1242">
        <v>0</v>
      </c>
      <c r="O1242">
        <v>0</v>
      </c>
      <c r="P1242">
        <v>0</v>
      </c>
      <c r="Q1242">
        <v>0</v>
      </c>
      <c r="R1242">
        <v>0</v>
      </c>
      <c r="S1242">
        <v>0</v>
      </c>
      <c r="T1242">
        <v>0</v>
      </c>
      <c r="U1242">
        <v>0</v>
      </c>
      <c r="V1242">
        <v>0</v>
      </c>
      <c r="W1242">
        <v>0</v>
      </c>
      <c r="X1242">
        <v>0</v>
      </c>
      <c r="Y1242">
        <v>0</v>
      </c>
      <c r="Z1242">
        <v>0</v>
      </c>
      <c r="AA1242">
        <v>0</v>
      </c>
      <c r="AB1242">
        <v>0</v>
      </c>
      <c r="AC1242">
        <v>0</v>
      </c>
    </row>
    <row r="1243" spans="1:32">
      <c r="A1243" t="s">
        <v>12005</v>
      </c>
      <c r="B1243" t="s">
        <v>19</v>
      </c>
      <c r="C1243">
        <v>0</v>
      </c>
      <c r="D1243">
        <v>0</v>
      </c>
      <c r="E1243">
        <v>0</v>
      </c>
      <c r="F1243">
        <v>0</v>
      </c>
      <c r="G1243">
        <v>0</v>
      </c>
      <c r="H1243">
        <v>0</v>
      </c>
      <c r="I1243">
        <v>0</v>
      </c>
      <c r="J1243">
        <v>0</v>
      </c>
      <c r="K1243">
        <v>0</v>
      </c>
      <c r="L1243">
        <v>0</v>
      </c>
      <c r="M1243">
        <v>0</v>
      </c>
      <c r="N1243">
        <v>0</v>
      </c>
      <c r="O1243">
        <v>0</v>
      </c>
      <c r="P1243">
        <v>0</v>
      </c>
      <c r="Q1243">
        <v>0</v>
      </c>
      <c r="R1243">
        <v>0</v>
      </c>
      <c r="S1243">
        <v>0</v>
      </c>
      <c r="T1243">
        <v>0</v>
      </c>
      <c r="U1243">
        <v>0</v>
      </c>
      <c r="V1243">
        <v>0</v>
      </c>
      <c r="W1243">
        <v>0</v>
      </c>
      <c r="X1243">
        <v>0</v>
      </c>
      <c r="Y1243">
        <v>0</v>
      </c>
      <c r="Z1243">
        <v>0</v>
      </c>
      <c r="AA1243">
        <v>0</v>
      </c>
      <c r="AB1243">
        <v>0</v>
      </c>
      <c r="AC1243">
        <v>0</v>
      </c>
    </row>
    <row r="1244" spans="1:32">
      <c r="A1244" t="s">
        <v>12006</v>
      </c>
      <c r="B1244" t="s">
        <v>19</v>
      </c>
      <c r="C1244">
        <v>0</v>
      </c>
      <c r="D1244">
        <v>0</v>
      </c>
      <c r="E1244">
        <v>0</v>
      </c>
      <c r="F1244">
        <v>0</v>
      </c>
      <c r="G1244">
        <v>0</v>
      </c>
      <c r="H1244">
        <v>0</v>
      </c>
      <c r="I1244">
        <v>0</v>
      </c>
      <c r="J1244">
        <v>0</v>
      </c>
      <c r="K1244">
        <v>0</v>
      </c>
      <c r="L1244">
        <v>0</v>
      </c>
      <c r="M1244">
        <v>0</v>
      </c>
      <c r="N1244">
        <v>0</v>
      </c>
      <c r="O1244">
        <v>0</v>
      </c>
      <c r="P1244">
        <v>0</v>
      </c>
      <c r="Q1244">
        <v>0</v>
      </c>
      <c r="R1244">
        <v>0</v>
      </c>
      <c r="S1244">
        <v>0</v>
      </c>
      <c r="T1244">
        <v>0</v>
      </c>
      <c r="U1244">
        <v>0</v>
      </c>
      <c r="V1244">
        <v>0</v>
      </c>
      <c r="W1244">
        <v>0</v>
      </c>
      <c r="X1244">
        <v>0</v>
      </c>
      <c r="Y1244">
        <v>0</v>
      </c>
      <c r="Z1244">
        <v>0</v>
      </c>
      <c r="AA1244">
        <v>0</v>
      </c>
      <c r="AB1244">
        <v>0</v>
      </c>
      <c r="AC1244">
        <v>0</v>
      </c>
      <c r="AD1244" s="2"/>
      <c r="AE1244" s="2"/>
      <c r="AF1244" s="2"/>
    </row>
    <row r="1245" spans="1:32">
      <c r="A1245" t="s">
        <v>12007</v>
      </c>
      <c r="B1245" t="s">
        <v>19</v>
      </c>
      <c r="C1245">
        <v>0</v>
      </c>
      <c r="D1245">
        <v>0</v>
      </c>
      <c r="E1245">
        <v>0</v>
      </c>
      <c r="F1245">
        <v>0</v>
      </c>
      <c r="G1245">
        <v>0</v>
      </c>
      <c r="H1245">
        <v>0</v>
      </c>
      <c r="I1245">
        <v>0</v>
      </c>
      <c r="J1245">
        <v>0</v>
      </c>
      <c r="K1245">
        <v>0</v>
      </c>
      <c r="L1245">
        <v>0</v>
      </c>
      <c r="M1245">
        <v>0</v>
      </c>
      <c r="N1245">
        <v>0</v>
      </c>
      <c r="O1245">
        <v>0</v>
      </c>
      <c r="P1245">
        <v>0</v>
      </c>
      <c r="Q1245">
        <v>0</v>
      </c>
      <c r="R1245">
        <v>0</v>
      </c>
      <c r="S1245">
        <v>0</v>
      </c>
      <c r="T1245">
        <v>0</v>
      </c>
      <c r="U1245">
        <v>0</v>
      </c>
      <c r="V1245">
        <v>0</v>
      </c>
      <c r="W1245">
        <v>0</v>
      </c>
      <c r="X1245">
        <v>0</v>
      </c>
      <c r="Y1245">
        <v>0</v>
      </c>
      <c r="Z1245">
        <v>0</v>
      </c>
      <c r="AA1245">
        <v>0</v>
      </c>
      <c r="AB1245">
        <v>0</v>
      </c>
      <c r="AC1245">
        <v>0</v>
      </c>
    </row>
    <row r="1246" spans="1:32">
      <c r="A1246" t="s">
        <v>12008</v>
      </c>
      <c r="B1246" t="s">
        <v>19</v>
      </c>
      <c r="C1246">
        <v>0</v>
      </c>
      <c r="D1246">
        <v>0</v>
      </c>
      <c r="E1246">
        <v>0</v>
      </c>
      <c r="F1246">
        <v>0</v>
      </c>
      <c r="G1246">
        <v>0</v>
      </c>
      <c r="H1246">
        <v>0</v>
      </c>
      <c r="I1246">
        <v>0</v>
      </c>
      <c r="J1246">
        <v>0</v>
      </c>
      <c r="K1246">
        <v>0</v>
      </c>
      <c r="L1246">
        <v>0</v>
      </c>
      <c r="M1246">
        <v>0</v>
      </c>
      <c r="N1246">
        <v>0</v>
      </c>
      <c r="O1246">
        <v>0</v>
      </c>
      <c r="P1246">
        <v>0</v>
      </c>
      <c r="Q1246">
        <v>0</v>
      </c>
      <c r="R1246">
        <v>0</v>
      </c>
      <c r="S1246">
        <v>0</v>
      </c>
      <c r="T1246">
        <v>0</v>
      </c>
      <c r="U1246">
        <v>0</v>
      </c>
      <c r="V1246">
        <v>0</v>
      </c>
      <c r="W1246">
        <v>0</v>
      </c>
      <c r="X1246">
        <v>0</v>
      </c>
      <c r="Y1246">
        <v>0</v>
      </c>
      <c r="Z1246">
        <v>0</v>
      </c>
      <c r="AA1246">
        <v>0</v>
      </c>
      <c r="AB1246">
        <v>0</v>
      </c>
      <c r="AC1246">
        <v>0</v>
      </c>
      <c r="AD1246" s="2"/>
      <c r="AE1246" s="2"/>
      <c r="AF1246" s="2"/>
    </row>
    <row r="1247" spans="1:32">
      <c r="A1247" t="s">
        <v>12009</v>
      </c>
      <c r="B1247" t="s">
        <v>19</v>
      </c>
      <c r="C1247">
        <v>0</v>
      </c>
      <c r="D1247">
        <v>0</v>
      </c>
      <c r="E1247">
        <v>0</v>
      </c>
      <c r="F1247">
        <v>0</v>
      </c>
      <c r="G1247">
        <v>0</v>
      </c>
      <c r="H1247">
        <v>0</v>
      </c>
      <c r="I1247">
        <v>0</v>
      </c>
      <c r="J1247">
        <v>0</v>
      </c>
      <c r="K1247">
        <v>0</v>
      </c>
      <c r="L1247">
        <v>0</v>
      </c>
      <c r="M1247">
        <v>0</v>
      </c>
      <c r="N1247">
        <v>0</v>
      </c>
      <c r="O1247">
        <v>0</v>
      </c>
      <c r="P1247">
        <v>0</v>
      </c>
      <c r="Q1247">
        <v>0</v>
      </c>
      <c r="R1247">
        <v>0</v>
      </c>
      <c r="S1247">
        <v>0</v>
      </c>
      <c r="T1247">
        <v>0</v>
      </c>
      <c r="U1247">
        <v>0</v>
      </c>
      <c r="V1247">
        <v>0</v>
      </c>
      <c r="W1247">
        <v>0</v>
      </c>
      <c r="X1247">
        <v>0</v>
      </c>
      <c r="Y1247">
        <v>0</v>
      </c>
      <c r="Z1247">
        <v>0</v>
      </c>
      <c r="AA1247">
        <v>0</v>
      </c>
      <c r="AB1247">
        <v>0</v>
      </c>
      <c r="AC1247">
        <v>0</v>
      </c>
    </row>
    <row r="1248" spans="1:32">
      <c r="A1248" t="s">
        <v>12010</v>
      </c>
      <c r="B1248" t="s">
        <v>19</v>
      </c>
      <c r="C1248">
        <v>0</v>
      </c>
      <c r="D1248">
        <v>0</v>
      </c>
      <c r="E1248">
        <v>0</v>
      </c>
      <c r="F1248">
        <v>0</v>
      </c>
      <c r="G1248">
        <v>0</v>
      </c>
      <c r="H1248">
        <v>0</v>
      </c>
      <c r="I1248">
        <v>0</v>
      </c>
      <c r="J1248">
        <v>0</v>
      </c>
      <c r="K1248">
        <v>0</v>
      </c>
      <c r="L1248">
        <v>0</v>
      </c>
      <c r="M1248">
        <v>0</v>
      </c>
      <c r="N1248">
        <v>0</v>
      </c>
      <c r="O1248">
        <v>0</v>
      </c>
      <c r="P1248">
        <v>0</v>
      </c>
      <c r="Q1248">
        <v>0</v>
      </c>
      <c r="R1248">
        <v>0</v>
      </c>
      <c r="S1248">
        <v>0</v>
      </c>
      <c r="T1248">
        <v>0</v>
      </c>
      <c r="U1248">
        <v>0</v>
      </c>
      <c r="V1248">
        <v>0</v>
      </c>
      <c r="W1248">
        <v>0</v>
      </c>
      <c r="X1248">
        <v>0</v>
      </c>
      <c r="Y1248">
        <v>0</v>
      </c>
      <c r="Z1248">
        <v>0</v>
      </c>
      <c r="AA1248">
        <v>0</v>
      </c>
      <c r="AB1248">
        <v>0</v>
      </c>
      <c r="AC1248">
        <v>0</v>
      </c>
    </row>
    <row r="1249" spans="1:32">
      <c r="A1249" t="s">
        <v>12011</v>
      </c>
      <c r="B1249" t="s">
        <v>19</v>
      </c>
      <c r="C1249">
        <v>0</v>
      </c>
      <c r="D1249">
        <v>0</v>
      </c>
      <c r="E1249">
        <v>0</v>
      </c>
      <c r="F1249">
        <v>0</v>
      </c>
      <c r="G1249">
        <v>0</v>
      </c>
      <c r="H1249">
        <v>0</v>
      </c>
      <c r="I1249">
        <v>0</v>
      </c>
      <c r="J1249">
        <v>0</v>
      </c>
      <c r="K1249">
        <v>0</v>
      </c>
      <c r="L1249">
        <v>0</v>
      </c>
      <c r="M1249">
        <v>0</v>
      </c>
      <c r="N1249">
        <v>0</v>
      </c>
      <c r="O1249">
        <v>0</v>
      </c>
      <c r="P1249">
        <v>0</v>
      </c>
      <c r="Q1249">
        <v>0</v>
      </c>
      <c r="R1249">
        <v>0</v>
      </c>
      <c r="S1249">
        <v>0</v>
      </c>
      <c r="T1249">
        <v>0</v>
      </c>
      <c r="U1249">
        <v>0</v>
      </c>
      <c r="V1249">
        <v>0</v>
      </c>
      <c r="W1249">
        <v>0</v>
      </c>
      <c r="X1249">
        <v>0</v>
      </c>
      <c r="Y1249">
        <v>0</v>
      </c>
      <c r="Z1249">
        <v>0</v>
      </c>
      <c r="AA1249">
        <v>0</v>
      </c>
      <c r="AB1249">
        <v>0</v>
      </c>
      <c r="AC1249">
        <v>0</v>
      </c>
    </row>
    <row r="1250" spans="1:32">
      <c r="A1250" t="s">
        <v>12012</v>
      </c>
      <c r="B1250" t="s">
        <v>19</v>
      </c>
      <c r="C1250">
        <v>0</v>
      </c>
      <c r="D1250">
        <v>0</v>
      </c>
      <c r="E1250">
        <v>0</v>
      </c>
      <c r="F1250">
        <v>0</v>
      </c>
      <c r="G1250">
        <v>0</v>
      </c>
      <c r="H1250">
        <v>0</v>
      </c>
      <c r="I1250">
        <v>0</v>
      </c>
      <c r="J1250">
        <v>0</v>
      </c>
      <c r="K1250">
        <v>0</v>
      </c>
      <c r="L1250">
        <v>0</v>
      </c>
      <c r="M1250">
        <v>0</v>
      </c>
      <c r="N1250">
        <v>0</v>
      </c>
      <c r="O1250">
        <v>0</v>
      </c>
      <c r="P1250">
        <v>0</v>
      </c>
      <c r="Q1250">
        <v>0</v>
      </c>
      <c r="R1250">
        <v>0</v>
      </c>
      <c r="S1250">
        <v>0</v>
      </c>
      <c r="T1250">
        <v>0</v>
      </c>
      <c r="U1250">
        <v>0</v>
      </c>
      <c r="V1250">
        <v>0</v>
      </c>
      <c r="W1250">
        <v>0</v>
      </c>
      <c r="X1250">
        <v>0</v>
      </c>
      <c r="Y1250">
        <v>0</v>
      </c>
      <c r="Z1250">
        <v>0</v>
      </c>
      <c r="AA1250">
        <v>0</v>
      </c>
      <c r="AB1250">
        <v>0</v>
      </c>
      <c r="AC1250">
        <v>0</v>
      </c>
    </row>
    <row r="1251" spans="1:32">
      <c r="A1251" t="s">
        <v>12013</v>
      </c>
      <c r="B1251" t="s">
        <v>19</v>
      </c>
      <c r="C1251">
        <v>0</v>
      </c>
      <c r="D1251">
        <v>0</v>
      </c>
      <c r="E1251">
        <v>0</v>
      </c>
      <c r="F1251">
        <v>0</v>
      </c>
      <c r="G1251">
        <v>0</v>
      </c>
      <c r="H1251">
        <v>0</v>
      </c>
      <c r="I1251">
        <v>0</v>
      </c>
      <c r="J1251">
        <v>0</v>
      </c>
      <c r="K1251">
        <v>0</v>
      </c>
      <c r="L1251">
        <v>0</v>
      </c>
      <c r="M1251">
        <v>0</v>
      </c>
      <c r="N1251">
        <v>0</v>
      </c>
      <c r="O1251">
        <v>0</v>
      </c>
      <c r="P1251">
        <v>0</v>
      </c>
      <c r="Q1251">
        <v>0</v>
      </c>
      <c r="R1251">
        <v>0</v>
      </c>
      <c r="S1251">
        <v>0</v>
      </c>
      <c r="T1251">
        <v>0</v>
      </c>
      <c r="U1251">
        <v>0</v>
      </c>
      <c r="V1251">
        <v>0</v>
      </c>
      <c r="W1251">
        <v>0</v>
      </c>
      <c r="X1251">
        <v>0</v>
      </c>
      <c r="Y1251">
        <v>0</v>
      </c>
      <c r="Z1251">
        <v>0</v>
      </c>
      <c r="AA1251">
        <v>0</v>
      </c>
      <c r="AB1251">
        <v>0</v>
      </c>
      <c r="AC1251">
        <v>0</v>
      </c>
    </row>
    <row r="1252" spans="1:32">
      <c r="A1252" t="s">
        <v>12014</v>
      </c>
      <c r="B1252" t="s">
        <v>19</v>
      </c>
      <c r="C1252">
        <v>0</v>
      </c>
      <c r="D1252">
        <v>0</v>
      </c>
      <c r="E1252">
        <v>0</v>
      </c>
      <c r="F1252">
        <v>0</v>
      </c>
      <c r="G1252">
        <v>0</v>
      </c>
      <c r="H1252">
        <v>0</v>
      </c>
      <c r="I1252">
        <v>0</v>
      </c>
      <c r="J1252">
        <v>0</v>
      </c>
      <c r="K1252">
        <v>0</v>
      </c>
      <c r="L1252">
        <v>0</v>
      </c>
      <c r="M1252">
        <v>0</v>
      </c>
      <c r="N1252">
        <v>0</v>
      </c>
      <c r="O1252">
        <v>0</v>
      </c>
      <c r="P1252">
        <v>0</v>
      </c>
      <c r="Q1252">
        <v>0</v>
      </c>
      <c r="R1252">
        <v>0</v>
      </c>
      <c r="S1252">
        <v>0</v>
      </c>
      <c r="T1252">
        <v>0</v>
      </c>
      <c r="U1252">
        <v>0</v>
      </c>
      <c r="V1252">
        <v>0</v>
      </c>
      <c r="W1252">
        <v>0</v>
      </c>
      <c r="X1252">
        <v>0</v>
      </c>
      <c r="Y1252">
        <v>0</v>
      </c>
      <c r="Z1252">
        <v>0</v>
      </c>
      <c r="AA1252">
        <v>0</v>
      </c>
      <c r="AB1252">
        <v>0</v>
      </c>
      <c r="AC1252">
        <v>0</v>
      </c>
    </row>
    <row r="1253" spans="1:32">
      <c r="A1253" t="s">
        <v>12015</v>
      </c>
      <c r="B1253" t="s">
        <v>19</v>
      </c>
      <c r="C1253">
        <v>0</v>
      </c>
      <c r="D1253">
        <v>0</v>
      </c>
      <c r="E1253">
        <v>0</v>
      </c>
      <c r="F1253">
        <v>0</v>
      </c>
      <c r="G1253">
        <v>0</v>
      </c>
      <c r="H1253">
        <v>0</v>
      </c>
      <c r="I1253">
        <v>0</v>
      </c>
      <c r="J1253">
        <v>0</v>
      </c>
      <c r="K1253">
        <v>0</v>
      </c>
      <c r="L1253">
        <v>0</v>
      </c>
      <c r="M1253">
        <v>0</v>
      </c>
      <c r="N1253">
        <v>0</v>
      </c>
      <c r="O1253">
        <v>0</v>
      </c>
      <c r="P1253">
        <v>0</v>
      </c>
      <c r="Q1253">
        <v>0</v>
      </c>
      <c r="R1253">
        <v>0</v>
      </c>
      <c r="S1253">
        <v>0</v>
      </c>
      <c r="T1253">
        <v>0</v>
      </c>
      <c r="U1253">
        <v>0</v>
      </c>
      <c r="V1253">
        <v>0</v>
      </c>
      <c r="W1253">
        <v>0</v>
      </c>
      <c r="X1253">
        <v>0</v>
      </c>
      <c r="Y1253">
        <v>0</v>
      </c>
      <c r="Z1253">
        <v>0</v>
      </c>
      <c r="AA1253">
        <v>0</v>
      </c>
      <c r="AB1253">
        <v>0</v>
      </c>
      <c r="AC1253">
        <v>0</v>
      </c>
    </row>
    <row r="1254" spans="1:32">
      <c r="A1254" t="s">
        <v>12016</v>
      </c>
      <c r="B1254" t="s">
        <v>19</v>
      </c>
      <c r="C1254">
        <v>0</v>
      </c>
      <c r="D1254">
        <v>0</v>
      </c>
      <c r="E1254">
        <v>0</v>
      </c>
      <c r="F1254">
        <v>0</v>
      </c>
      <c r="G1254">
        <v>0</v>
      </c>
      <c r="H1254">
        <v>0</v>
      </c>
      <c r="I1254">
        <v>0</v>
      </c>
      <c r="J1254">
        <v>0</v>
      </c>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row>
    <row r="1255" spans="1:32">
      <c r="A1255" t="s">
        <v>12017</v>
      </c>
      <c r="B1255" t="s">
        <v>19</v>
      </c>
      <c r="C1255">
        <v>0</v>
      </c>
      <c r="D1255">
        <v>0</v>
      </c>
      <c r="E1255">
        <v>0</v>
      </c>
      <c r="F1255">
        <v>0</v>
      </c>
      <c r="G1255">
        <v>0</v>
      </c>
      <c r="H1255">
        <v>0</v>
      </c>
      <c r="I1255">
        <v>0</v>
      </c>
      <c r="J1255">
        <v>0</v>
      </c>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row>
    <row r="1256" spans="1:32">
      <c r="A1256" t="s">
        <v>12018</v>
      </c>
      <c r="B1256" t="s">
        <v>19</v>
      </c>
      <c r="C1256">
        <v>0</v>
      </c>
      <c r="D1256">
        <v>0</v>
      </c>
      <c r="E1256">
        <v>0</v>
      </c>
      <c r="F1256">
        <v>0</v>
      </c>
      <c r="G1256">
        <v>0</v>
      </c>
      <c r="H1256">
        <v>0</v>
      </c>
      <c r="I1256">
        <v>0</v>
      </c>
      <c r="J1256">
        <v>0</v>
      </c>
      <c r="K1256">
        <v>0</v>
      </c>
      <c r="L1256">
        <v>0</v>
      </c>
      <c r="M1256">
        <v>0</v>
      </c>
      <c r="N1256">
        <v>0</v>
      </c>
      <c r="O1256">
        <v>0</v>
      </c>
      <c r="P1256">
        <v>0</v>
      </c>
      <c r="Q1256">
        <v>0</v>
      </c>
      <c r="R1256">
        <v>0</v>
      </c>
      <c r="S1256">
        <v>0</v>
      </c>
      <c r="T1256">
        <v>0</v>
      </c>
      <c r="U1256">
        <v>0</v>
      </c>
      <c r="V1256">
        <v>0</v>
      </c>
      <c r="W1256">
        <v>0</v>
      </c>
      <c r="X1256">
        <v>0</v>
      </c>
      <c r="Y1256">
        <v>0</v>
      </c>
      <c r="Z1256">
        <v>0</v>
      </c>
      <c r="AA1256">
        <v>0</v>
      </c>
      <c r="AB1256">
        <v>0</v>
      </c>
      <c r="AC1256">
        <v>0</v>
      </c>
    </row>
    <row r="1257" spans="1:32">
      <c r="A1257" t="s">
        <v>12019</v>
      </c>
      <c r="B1257" t="s">
        <v>19</v>
      </c>
      <c r="C1257">
        <v>0</v>
      </c>
      <c r="D1257">
        <v>0</v>
      </c>
      <c r="E1257">
        <v>0</v>
      </c>
      <c r="F1257">
        <v>0</v>
      </c>
      <c r="G1257">
        <v>0</v>
      </c>
      <c r="H1257">
        <v>0</v>
      </c>
      <c r="I1257">
        <v>0</v>
      </c>
      <c r="J1257">
        <v>0</v>
      </c>
      <c r="K1257">
        <v>0</v>
      </c>
      <c r="L1257">
        <v>0</v>
      </c>
      <c r="M1257">
        <v>0</v>
      </c>
      <c r="N1257">
        <v>0</v>
      </c>
      <c r="O1257">
        <v>0</v>
      </c>
      <c r="P1257">
        <v>0</v>
      </c>
      <c r="Q1257">
        <v>0</v>
      </c>
      <c r="R1257">
        <v>0</v>
      </c>
      <c r="S1257">
        <v>0</v>
      </c>
      <c r="T1257">
        <v>0</v>
      </c>
      <c r="U1257">
        <v>0</v>
      </c>
      <c r="V1257">
        <v>0</v>
      </c>
      <c r="W1257">
        <v>0</v>
      </c>
      <c r="X1257">
        <v>0</v>
      </c>
      <c r="Y1257">
        <v>0</v>
      </c>
      <c r="Z1257">
        <v>0</v>
      </c>
      <c r="AA1257">
        <v>0</v>
      </c>
      <c r="AB1257">
        <v>0</v>
      </c>
      <c r="AC1257">
        <v>0</v>
      </c>
    </row>
    <row r="1258" spans="1:32">
      <c r="A1258" t="s">
        <v>12020</v>
      </c>
      <c r="B1258" t="s">
        <v>19</v>
      </c>
      <c r="C1258">
        <v>0</v>
      </c>
      <c r="D1258">
        <v>0</v>
      </c>
      <c r="E1258">
        <v>0</v>
      </c>
      <c r="F1258">
        <v>0</v>
      </c>
      <c r="G1258">
        <v>0</v>
      </c>
      <c r="H1258">
        <v>0</v>
      </c>
      <c r="I1258">
        <v>0</v>
      </c>
      <c r="J1258">
        <v>0</v>
      </c>
      <c r="K1258">
        <v>0</v>
      </c>
      <c r="L1258">
        <v>0</v>
      </c>
      <c r="M1258">
        <v>0</v>
      </c>
      <c r="N1258">
        <v>0</v>
      </c>
      <c r="O1258">
        <v>0</v>
      </c>
      <c r="P1258">
        <v>0</v>
      </c>
      <c r="Q1258">
        <v>0</v>
      </c>
      <c r="R1258">
        <v>0</v>
      </c>
      <c r="S1258">
        <v>0</v>
      </c>
      <c r="T1258">
        <v>0</v>
      </c>
      <c r="U1258">
        <v>0</v>
      </c>
      <c r="V1258">
        <v>0</v>
      </c>
      <c r="W1258">
        <v>0</v>
      </c>
      <c r="X1258">
        <v>0</v>
      </c>
      <c r="Y1258">
        <v>0</v>
      </c>
      <c r="Z1258">
        <v>0</v>
      </c>
      <c r="AA1258">
        <v>0</v>
      </c>
      <c r="AB1258">
        <v>0</v>
      </c>
      <c r="AC1258">
        <v>0</v>
      </c>
    </row>
    <row r="1259" spans="1:32">
      <c r="A1259" t="s">
        <v>12021</v>
      </c>
      <c r="B1259" t="s">
        <v>19</v>
      </c>
      <c r="C1259">
        <v>0</v>
      </c>
      <c r="D1259">
        <v>0</v>
      </c>
      <c r="E1259">
        <v>0</v>
      </c>
      <c r="F1259">
        <v>0</v>
      </c>
      <c r="G1259">
        <v>0</v>
      </c>
      <c r="H1259">
        <v>0</v>
      </c>
      <c r="I1259">
        <v>0</v>
      </c>
      <c r="J1259">
        <v>0</v>
      </c>
      <c r="K1259">
        <v>0</v>
      </c>
      <c r="L1259">
        <v>0</v>
      </c>
      <c r="M1259">
        <v>0</v>
      </c>
      <c r="N1259">
        <v>0</v>
      </c>
      <c r="O1259">
        <v>0</v>
      </c>
      <c r="P1259">
        <v>0</v>
      </c>
      <c r="Q1259">
        <v>0</v>
      </c>
      <c r="R1259">
        <v>0</v>
      </c>
      <c r="S1259">
        <v>0</v>
      </c>
      <c r="T1259">
        <v>0</v>
      </c>
      <c r="U1259">
        <v>0</v>
      </c>
      <c r="V1259">
        <v>0</v>
      </c>
      <c r="W1259">
        <v>0</v>
      </c>
      <c r="X1259">
        <v>0</v>
      </c>
      <c r="Y1259">
        <v>0</v>
      </c>
      <c r="Z1259">
        <v>0</v>
      </c>
      <c r="AA1259">
        <v>0</v>
      </c>
      <c r="AB1259">
        <v>0</v>
      </c>
      <c r="AC1259">
        <v>0</v>
      </c>
    </row>
    <row r="1260" spans="1:32">
      <c r="A1260" t="s">
        <v>12022</v>
      </c>
      <c r="B1260" t="s">
        <v>19</v>
      </c>
      <c r="C1260" s="2">
        <v>3483550000000</v>
      </c>
      <c r="D1260" s="2">
        <v>3878740000000</v>
      </c>
      <c r="E1260" s="2">
        <v>3835720000000</v>
      </c>
      <c r="F1260" s="2">
        <v>3784710000000</v>
      </c>
      <c r="G1260" s="2">
        <v>3728160000000</v>
      </c>
      <c r="H1260" s="2">
        <v>3664860000000</v>
      </c>
      <c r="I1260" s="2">
        <v>3593570000000</v>
      </c>
      <c r="J1260" s="2">
        <v>3520430000000</v>
      </c>
      <c r="K1260" s="2">
        <v>3445450000000</v>
      </c>
      <c r="L1260" s="2">
        <v>3374770000000</v>
      </c>
      <c r="M1260" s="2">
        <v>3302860000000</v>
      </c>
      <c r="N1260" s="2">
        <v>3235870000000</v>
      </c>
      <c r="O1260" s="2">
        <v>3176870000000</v>
      </c>
      <c r="P1260" s="2">
        <v>3124010000000</v>
      </c>
      <c r="Q1260" s="2">
        <v>3074840000000</v>
      </c>
      <c r="R1260" s="2">
        <v>3029980000000</v>
      </c>
      <c r="S1260" s="2">
        <v>2987570000000</v>
      </c>
      <c r="T1260" s="2">
        <v>2947010000000</v>
      </c>
      <c r="U1260" s="2">
        <v>2908290000000</v>
      </c>
      <c r="V1260" s="2">
        <v>2870180000000</v>
      </c>
      <c r="W1260" s="2">
        <v>2833310000000</v>
      </c>
      <c r="X1260" s="2">
        <v>2799500000000</v>
      </c>
      <c r="Y1260" s="2">
        <v>2768160000000</v>
      </c>
      <c r="Z1260" s="2">
        <v>2737430000000</v>
      </c>
      <c r="AA1260" s="2">
        <v>2707310000000</v>
      </c>
      <c r="AB1260" s="2">
        <v>2677200000000</v>
      </c>
      <c r="AC1260" s="2">
        <v>2644010000000</v>
      </c>
    </row>
    <row r="1261" spans="1:32">
      <c r="A1261" t="s">
        <v>12023</v>
      </c>
      <c r="B1261" t="s">
        <v>19</v>
      </c>
      <c r="C1261" s="2">
        <v>1370410000</v>
      </c>
      <c r="D1261" s="2">
        <v>1525870000</v>
      </c>
      <c r="E1261" s="2">
        <v>1508950000</v>
      </c>
      <c r="F1261" s="2">
        <v>1488880000</v>
      </c>
      <c r="G1261" s="2">
        <v>1466640000</v>
      </c>
      <c r="H1261" s="2">
        <v>1441730000</v>
      </c>
      <c r="I1261" s="2">
        <v>1413690000</v>
      </c>
      <c r="J1261" s="2">
        <v>1384920000</v>
      </c>
      <c r="K1261" s="2">
        <v>1355420000</v>
      </c>
      <c r="L1261" s="2">
        <v>1327610000</v>
      </c>
      <c r="M1261" s="2">
        <v>1299330000</v>
      </c>
      <c r="N1261" s="2">
        <v>1272970000</v>
      </c>
      <c r="O1261" s="2">
        <v>1249760000</v>
      </c>
      <c r="P1261" s="2">
        <v>1228970000</v>
      </c>
      <c r="Q1261" s="2">
        <v>1209630000</v>
      </c>
      <c r="R1261" s="2">
        <v>1191980000</v>
      </c>
      <c r="S1261" s="2">
        <v>1175290000</v>
      </c>
      <c r="T1261" s="2">
        <v>1159340000</v>
      </c>
      <c r="U1261" s="2">
        <v>1144100000</v>
      </c>
      <c r="V1261" s="2">
        <v>1129110000</v>
      </c>
      <c r="W1261" s="2">
        <v>1114610000</v>
      </c>
      <c r="X1261" s="2">
        <v>1101310000</v>
      </c>
      <c r="Y1261" s="2">
        <v>1088980000</v>
      </c>
      <c r="Z1261" s="2">
        <v>1076890000</v>
      </c>
      <c r="AA1261" s="2">
        <v>1065040000</v>
      </c>
      <c r="AB1261" s="2">
        <v>1053190000</v>
      </c>
      <c r="AC1261" s="2">
        <v>1040140000</v>
      </c>
    </row>
    <row r="1262" spans="1:32">
      <c r="A1262" t="s">
        <v>12024</v>
      </c>
      <c r="B1262" t="s">
        <v>19</v>
      </c>
      <c r="C1262" s="2">
        <v>1209210000</v>
      </c>
      <c r="D1262" s="2">
        <v>1346390000</v>
      </c>
      <c r="E1262" s="2">
        <v>1331450000</v>
      </c>
      <c r="F1262" s="2">
        <v>1313750000</v>
      </c>
      <c r="G1262" s="2">
        <v>1294120000</v>
      </c>
      <c r="H1262" s="2">
        <v>1272150000</v>
      </c>
      <c r="I1262" s="2">
        <v>1247400000</v>
      </c>
      <c r="J1262" s="2">
        <v>1222010000</v>
      </c>
      <c r="K1262" s="2">
        <v>1195980000</v>
      </c>
      <c r="L1262" s="2">
        <v>1171450000</v>
      </c>
      <c r="M1262" s="2">
        <v>1146490000</v>
      </c>
      <c r="N1262" s="2">
        <v>1123240000</v>
      </c>
      <c r="O1262" s="2">
        <v>1102750000</v>
      </c>
      <c r="P1262" s="2">
        <v>1084410000</v>
      </c>
      <c r="Q1262" s="2">
        <v>1067340000</v>
      </c>
      <c r="R1262" s="2">
        <v>1051770000</v>
      </c>
      <c r="S1262" s="2">
        <v>1037050000</v>
      </c>
      <c r="T1262" s="2">
        <v>1022970000</v>
      </c>
      <c r="U1262" s="2">
        <v>1009520000</v>
      </c>
      <c r="V1262" s="2">
        <v>996298000</v>
      </c>
      <c r="W1262" s="2">
        <v>983497000</v>
      </c>
      <c r="X1262" s="2">
        <v>971764000</v>
      </c>
      <c r="Y1262" s="2">
        <v>960883000</v>
      </c>
      <c r="Z1262" s="2">
        <v>950216000</v>
      </c>
      <c r="AA1262" s="2">
        <v>939763000</v>
      </c>
      <c r="AB1262" s="2">
        <v>929309000</v>
      </c>
      <c r="AC1262" s="2">
        <v>917789000</v>
      </c>
    </row>
    <row r="1263" spans="1:32">
      <c r="A1263" t="s">
        <v>12025</v>
      </c>
      <c r="B1263" t="s">
        <v>19</v>
      </c>
      <c r="C1263" s="2">
        <v>2857240000</v>
      </c>
      <c r="D1263" s="2">
        <v>3181380000</v>
      </c>
      <c r="E1263" s="2">
        <v>3146090000</v>
      </c>
      <c r="F1263" s="2">
        <v>3104250000</v>
      </c>
      <c r="G1263" s="2">
        <v>3057870000</v>
      </c>
      <c r="H1263" s="2">
        <v>3005950000</v>
      </c>
      <c r="I1263" s="2">
        <v>2947470000</v>
      </c>
      <c r="J1263" s="2">
        <v>2887480000</v>
      </c>
      <c r="K1263" s="2">
        <v>2825980000</v>
      </c>
      <c r="L1263" s="2">
        <v>2768010000</v>
      </c>
      <c r="M1263" s="2">
        <v>2709030000</v>
      </c>
      <c r="N1263" s="2">
        <v>2654090000</v>
      </c>
      <c r="O1263" s="2">
        <v>2605690000</v>
      </c>
      <c r="P1263" s="2">
        <v>2562340000</v>
      </c>
      <c r="Q1263" s="2">
        <v>2522010000</v>
      </c>
      <c r="R1263" s="2">
        <v>2485210000</v>
      </c>
      <c r="S1263" s="2">
        <v>2450430000</v>
      </c>
      <c r="T1263" s="2">
        <v>2417160000</v>
      </c>
      <c r="U1263" s="2">
        <v>2385400000</v>
      </c>
      <c r="V1263" s="2">
        <v>2354150000</v>
      </c>
      <c r="W1263" s="2">
        <v>2323900000</v>
      </c>
      <c r="X1263" s="2">
        <v>2296180000</v>
      </c>
      <c r="Y1263" s="2">
        <v>2270470000</v>
      </c>
      <c r="Z1263" s="2">
        <v>2245260000</v>
      </c>
      <c r="AA1263" s="2">
        <v>2220560000</v>
      </c>
      <c r="AB1263" s="2">
        <v>2195860000</v>
      </c>
      <c r="AC1263" s="2">
        <v>2168640000</v>
      </c>
    </row>
    <row r="1264" spans="1:32">
      <c r="A1264" t="s">
        <v>12026</v>
      </c>
      <c r="B1264" t="s">
        <v>19</v>
      </c>
      <c r="C1264" s="2">
        <v>38825800</v>
      </c>
      <c r="D1264" s="2">
        <v>43230400</v>
      </c>
      <c r="E1264" s="2">
        <v>42750800</v>
      </c>
      <c r="F1264" s="2">
        <v>42182300</v>
      </c>
      <c r="G1264" s="2">
        <v>41552100</v>
      </c>
      <c r="H1264" s="2">
        <v>40846600</v>
      </c>
      <c r="I1264" s="2">
        <v>40052000</v>
      </c>
      <c r="J1264" s="2">
        <v>39236800</v>
      </c>
      <c r="K1264" s="2">
        <v>38401100</v>
      </c>
      <c r="L1264" s="2">
        <v>37613400</v>
      </c>
      <c r="M1264" s="2">
        <v>36811900</v>
      </c>
      <c r="N1264" s="2">
        <v>36065200</v>
      </c>
      <c r="O1264" s="2">
        <v>35407600</v>
      </c>
      <c r="P1264" s="2">
        <v>34818600</v>
      </c>
      <c r="Q1264" s="2">
        <v>34270600</v>
      </c>
      <c r="R1264" s="2">
        <v>33770500</v>
      </c>
      <c r="S1264" s="2">
        <v>33297800</v>
      </c>
      <c r="T1264" s="2">
        <v>32845800</v>
      </c>
      <c r="U1264" s="2">
        <v>32414200</v>
      </c>
      <c r="V1264" s="2">
        <v>31989500</v>
      </c>
      <c r="W1264" s="2">
        <v>31578500</v>
      </c>
      <c r="X1264" s="2">
        <v>31201800</v>
      </c>
      <c r="Y1264" s="2">
        <v>30852400</v>
      </c>
      <c r="Z1264" s="2">
        <v>30509900</v>
      </c>
      <c r="AA1264" s="2">
        <v>30174200</v>
      </c>
      <c r="AB1264" s="2">
        <v>29838600</v>
      </c>
      <c r="AC1264" s="2">
        <v>29468700</v>
      </c>
      <c r="AD1264" s="2"/>
      <c r="AE1264" s="2"/>
      <c r="AF1264" s="2"/>
    </row>
    <row r="1265" spans="1:32">
      <c r="A1265" t="s">
        <v>12027</v>
      </c>
      <c r="B1265" t="s">
        <v>19</v>
      </c>
      <c r="C1265" s="2">
        <v>37125400</v>
      </c>
      <c r="D1265" s="2">
        <v>41337000</v>
      </c>
      <c r="E1265" s="2">
        <v>40878600</v>
      </c>
      <c r="F1265" s="2">
        <v>40334900</v>
      </c>
      <c r="G1265" s="2">
        <v>39732300</v>
      </c>
      <c r="H1265" s="2">
        <v>39057600</v>
      </c>
      <c r="I1265" s="2">
        <v>38297800</v>
      </c>
      <c r="J1265" s="2">
        <v>37518400</v>
      </c>
      <c r="K1265" s="2">
        <v>36719300</v>
      </c>
      <c r="L1265" s="2">
        <v>35966000</v>
      </c>
      <c r="M1265" s="2">
        <v>35199700</v>
      </c>
      <c r="N1265" s="2">
        <v>34485800</v>
      </c>
      <c r="O1265" s="2">
        <v>33857000</v>
      </c>
      <c r="P1265" s="2">
        <v>33293600</v>
      </c>
      <c r="Q1265" s="2">
        <v>32769600</v>
      </c>
      <c r="R1265" s="2">
        <v>32291500</v>
      </c>
      <c r="S1265" s="2">
        <v>31839600</v>
      </c>
      <c r="T1265" s="2">
        <v>31407200</v>
      </c>
      <c r="U1265" s="2">
        <v>30994600</v>
      </c>
      <c r="V1265" s="2">
        <v>30588500</v>
      </c>
      <c r="W1265" s="2">
        <v>30195500</v>
      </c>
      <c r="X1265" s="2">
        <v>29835200</v>
      </c>
      <c r="Y1265" s="2">
        <v>29501200</v>
      </c>
      <c r="Z1265" s="2">
        <v>29173700</v>
      </c>
      <c r="AA1265" s="2">
        <v>28852800</v>
      </c>
      <c r="AB1265" s="2">
        <v>28531800</v>
      </c>
      <c r="AC1265" s="2">
        <v>28178100</v>
      </c>
    </row>
    <row r="1266" spans="1:32">
      <c r="A1266" t="s">
        <v>12028</v>
      </c>
      <c r="B1266" t="s">
        <v>19</v>
      </c>
      <c r="C1266" s="2">
        <v>57416800</v>
      </c>
      <c r="D1266" s="2">
        <v>63930400</v>
      </c>
      <c r="E1266" s="2">
        <v>63221300</v>
      </c>
      <c r="F1266" s="2">
        <v>62380500</v>
      </c>
      <c r="G1266" s="2">
        <v>61448600</v>
      </c>
      <c r="H1266" s="2">
        <v>60405200</v>
      </c>
      <c r="I1266" s="2">
        <v>59230100</v>
      </c>
      <c r="J1266" s="2">
        <v>58024600</v>
      </c>
      <c r="K1266" s="2">
        <v>56788800</v>
      </c>
      <c r="L1266" s="2">
        <v>55623800</v>
      </c>
      <c r="M1266" s="2">
        <v>54438600</v>
      </c>
      <c r="N1266" s="2">
        <v>53334500</v>
      </c>
      <c r="O1266" s="2">
        <v>52362000</v>
      </c>
      <c r="P1266" s="2">
        <v>51490800</v>
      </c>
      <c r="Q1266" s="2">
        <v>50680400</v>
      </c>
      <c r="R1266" s="2">
        <v>49940900</v>
      </c>
      <c r="S1266" s="2">
        <v>49241900</v>
      </c>
      <c r="T1266" s="2">
        <v>48573400</v>
      </c>
      <c r="U1266" s="2">
        <v>47935200</v>
      </c>
      <c r="V1266" s="2">
        <v>47307100</v>
      </c>
      <c r="W1266" s="2">
        <v>46699300</v>
      </c>
      <c r="X1266" s="2">
        <v>46142200</v>
      </c>
      <c r="Y1266" s="2">
        <v>45625500</v>
      </c>
      <c r="Z1266" s="2">
        <v>45119000</v>
      </c>
      <c r="AA1266" s="2">
        <v>44622600</v>
      </c>
      <c r="AB1266" s="2">
        <v>44126300</v>
      </c>
      <c r="AC1266" s="2">
        <v>43579300</v>
      </c>
      <c r="AD1266" s="2"/>
      <c r="AE1266" s="2"/>
      <c r="AF1266" s="2"/>
    </row>
    <row r="1267" spans="1:32">
      <c r="A1267" t="s">
        <v>12029</v>
      </c>
      <c r="B1267" t="s">
        <v>19</v>
      </c>
      <c r="C1267" s="2">
        <v>1983800</v>
      </c>
      <c r="D1267" s="2">
        <v>2208850</v>
      </c>
      <c r="E1267" s="2">
        <v>2184350</v>
      </c>
      <c r="F1267" s="2">
        <v>2155300</v>
      </c>
      <c r="G1267" s="2">
        <v>2123100</v>
      </c>
      <c r="H1267" s="2">
        <v>2087050</v>
      </c>
      <c r="I1267" s="2">
        <v>2046450</v>
      </c>
      <c r="J1267" s="2">
        <v>2004800</v>
      </c>
      <c r="K1267" s="2">
        <v>1962100</v>
      </c>
      <c r="L1267" s="2">
        <v>1921850</v>
      </c>
      <c r="M1267" s="2">
        <v>1880900</v>
      </c>
      <c r="N1267" s="2">
        <v>1842750</v>
      </c>
      <c r="O1267" s="2">
        <v>1809150</v>
      </c>
      <c r="P1267" s="2">
        <v>1779050</v>
      </c>
      <c r="Q1267" s="2">
        <v>1751050</v>
      </c>
      <c r="R1267" s="2">
        <v>1725500</v>
      </c>
      <c r="S1267" s="2">
        <v>1701350</v>
      </c>
      <c r="T1267" s="2">
        <v>1678250</v>
      </c>
      <c r="U1267" s="2">
        <v>1656200</v>
      </c>
      <c r="V1267" s="2">
        <v>1634500</v>
      </c>
      <c r="W1267" s="2">
        <v>1613500</v>
      </c>
      <c r="X1267" s="2">
        <v>1594250</v>
      </c>
      <c r="Y1267" s="2">
        <v>1576400</v>
      </c>
      <c r="Z1267" s="2">
        <v>1558900</v>
      </c>
      <c r="AA1267" s="2">
        <v>1541750</v>
      </c>
      <c r="AB1267" s="2">
        <v>1524600</v>
      </c>
      <c r="AC1267" s="2">
        <v>1505700</v>
      </c>
    </row>
    <row r="1268" spans="1:32">
      <c r="A1268" t="s">
        <v>12030</v>
      </c>
      <c r="B1268" t="s">
        <v>19</v>
      </c>
      <c r="C1268" s="2">
        <v>16550600</v>
      </c>
      <c r="D1268" s="2">
        <v>18428100</v>
      </c>
      <c r="E1268" s="2">
        <v>18223700</v>
      </c>
      <c r="F1268" s="2">
        <v>17981400</v>
      </c>
      <c r="G1268" s="2">
        <v>17712700</v>
      </c>
      <c r="H1268" s="2">
        <v>17412000</v>
      </c>
      <c r="I1268" s="2">
        <v>17073200</v>
      </c>
      <c r="J1268" s="2">
        <v>16725800</v>
      </c>
      <c r="K1268" s="2">
        <v>16369500</v>
      </c>
      <c r="L1268" s="2">
        <v>16033700</v>
      </c>
      <c r="M1268" s="2">
        <v>15692100</v>
      </c>
      <c r="N1268" s="2">
        <v>15373800</v>
      </c>
      <c r="O1268" s="2">
        <v>15093500</v>
      </c>
      <c r="P1268" s="2">
        <v>14842400</v>
      </c>
      <c r="Q1268" s="2">
        <v>14608800</v>
      </c>
      <c r="R1268" s="2">
        <v>14395600</v>
      </c>
      <c r="S1268" s="2">
        <v>14194100</v>
      </c>
      <c r="T1268" s="2">
        <v>14001400</v>
      </c>
      <c r="U1268" s="2">
        <v>13817400</v>
      </c>
      <c r="V1268" s="2">
        <v>13636400</v>
      </c>
      <c r="W1268" s="2">
        <v>13461200</v>
      </c>
      <c r="X1268" s="2">
        <v>13300600</v>
      </c>
      <c r="Y1268" s="2">
        <v>13151700</v>
      </c>
      <c r="Z1268" s="2">
        <v>13005700</v>
      </c>
      <c r="AA1268" s="2">
        <v>12862600</v>
      </c>
      <c r="AB1268" s="2">
        <v>12719500</v>
      </c>
      <c r="AC1268" s="2">
        <v>12561800</v>
      </c>
    </row>
    <row r="1269" spans="1:32">
      <c r="A1269" t="s">
        <v>12031</v>
      </c>
      <c r="B1269" t="s">
        <v>19</v>
      </c>
      <c r="C1269" s="2">
        <v>170040000</v>
      </c>
      <c r="D1269" s="2">
        <v>189330000</v>
      </c>
      <c r="E1269" s="2">
        <v>187230000</v>
      </c>
      <c r="F1269" s="2">
        <v>184740000</v>
      </c>
      <c r="G1269" s="2">
        <v>181980000</v>
      </c>
      <c r="H1269" s="2">
        <v>178890000</v>
      </c>
      <c r="I1269" s="2">
        <v>175410000</v>
      </c>
      <c r="J1269" s="2">
        <v>171840000</v>
      </c>
      <c r="K1269" s="2">
        <v>168180000</v>
      </c>
      <c r="L1269" s="2">
        <v>164730000</v>
      </c>
      <c r="M1269" s="2">
        <v>161220000</v>
      </c>
      <c r="N1269" s="2">
        <v>157950000</v>
      </c>
      <c r="O1269" s="2">
        <v>155070000</v>
      </c>
      <c r="P1269" s="2">
        <v>152490000</v>
      </c>
      <c r="Q1269" s="2">
        <v>150090000</v>
      </c>
      <c r="R1269" s="2">
        <v>147900000</v>
      </c>
      <c r="S1269" s="2">
        <v>145830000</v>
      </c>
      <c r="T1269" s="2">
        <v>143850000</v>
      </c>
      <c r="U1269" s="2">
        <v>141960000</v>
      </c>
      <c r="V1269" s="2">
        <v>140100000</v>
      </c>
      <c r="W1269" s="2">
        <v>138300000</v>
      </c>
      <c r="X1269" s="2">
        <v>136650000</v>
      </c>
      <c r="Y1269" s="2">
        <v>135120000</v>
      </c>
      <c r="Z1269" s="2">
        <v>133620000</v>
      </c>
      <c r="AA1269" s="2">
        <v>132150000</v>
      </c>
      <c r="AB1269" s="2">
        <v>130680000</v>
      </c>
      <c r="AC1269" s="2">
        <v>129060000</v>
      </c>
    </row>
    <row r="1270" spans="1:32">
      <c r="A1270" t="s">
        <v>12032</v>
      </c>
      <c r="B1270" t="s">
        <v>19</v>
      </c>
      <c r="C1270" s="2">
        <v>34008000</v>
      </c>
      <c r="D1270" s="2">
        <v>37866000</v>
      </c>
      <c r="E1270" s="2">
        <v>37446000</v>
      </c>
      <c r="F1270" s="2">
        <v>36948000</v>
      </c>
      <c r="G1270" s="2">
        <v>36396000</v>
      </c>
      <c r="H1270" s="2">
        <v>35778000</v>
      </c>
      <c r="I1270" s="2">
        <v>35082000</v>
      </c>
      <c r="J1270" s="2">
        <v>34368000</v>
      </c>
      <c r="K1270" s="2">
        <v>33636000</v>
      </c>
      <c r="L1270" s="2">
        <v>32946000</v>
      </c>
      <c r="M1270" s="2">
        <v>32244000</v>
      </c>
      <c r="N1270" s="2">
        <v>31590000</v>
      </c>
      <c r="O1270" s="2">
        <v>31014000</v>
      </c>
      <c r="P1270" s="2">
        <v>30498000</v>
      </c>
      <c r="Q1270" s="2">
        <v>30018000</v>
      </c>
      <c r="R1270" s="2">
        <v>29580000</v>
      </c>
      <c r="S1270" s="2">
        <v>29166000</v>
      </c>
      <c r="T1270" s="2">
        <v>28770000</v>
      </c>
      <c r="U1270" s="2">
        <v>28392000</v>
      </c>
      <c r="V1270" s="2">
        <v>28020000</v>
      </c>
      <c r="W1270" s="2">
        <v>27660000</v>
      </c>
      <c r="X1270" s="2">
        <v>27330000</v>
      </c>
      <c r="Y1270" s="2">
        <v>27024000</v>
      </c>
      <c r="Z1270" s="2">
        <v>26724000</v>
      </c>
      <c r="AA1270" s="2">
        <v>26430000</v>
      </c>
      <c r="AB1270" s="2">
        <v>26136000</v>
      </c>
      <c r="AC1270" s="2">
        <v>25812000</v>
      </c>
    </row>
    <row r="1271" spans="1:32">
      <c r="A1271" t="s">
        <v>12033</v>
      </c>
      <c r="B1271" t="s">
        <v>19</v>
      </c>
      <c r="C1271">
        <v>0</v>
      </c>
      <c r="D1271">
        <v>0</v>
      </c>
      <c r="E1271">
        <v>0</v>
      </c>
      <c r="F1271">
        <v>0</v>
      </c>
      <c r="G1271">
        <v>0</v>
      </c>
      <c r="H1271">
        <v>0</v>
      </c>
      <c r="I1271">
        <v>0</v>
      </c>
      <c r="J1271">
        <v>0</v>
      </c>
      <c r="K1271">
        <v>0</v>
      </c>
      <c r="L1271">
        <v>0</v>
      </c>
      <c r="M1271">
        <v>0</v>
      </c>
      <c r="N1271">
        <v>0</v>
      </c>
      <c r="O1271">
        <v>0</v>
      </c>
      <c r="P1271">
        <v>0</v>
      </c>
      <c r="Q1271">
        <v>0</v>
      </c>
      <c r="R1271">
        <v>0</v>
      </c>
      <c r="S1271">
        <v>0</v>
      </c>
      <c r="T1271">
        <v>0</v>
      </c>
      <c r="U1271">
        <v>0</v>
      </c>
      <c r="V1271">
        <v>0</v>
      </c>
      <c r="W1271">
        <v>0</v>
      </c>
      <c r="X1271">
        <v>0</v>
      </c>
      <c r="Y1271">
        <v>0</v>
      </c>
      <c r="Z1271">
        <v>0</v>
      </c>
      <c r="AA1271">
        <v>0</v>
      </c>
      <c r="AB1271">
        <v>0</v>
      </c>
      <c r="AC1271">
        <v>0</v>
      </c>
    </row>
    <row r="1272" spans="1:32">
      <c r="A1272" t="s">
        <v>12034</v>
      </c>
      <c r="B1272" t="s">
        <v>19</v>
      </c>
      <c r="C1272">
        <v>0</v>
      </c>
      <c r="D1272">
        <v>0</v>
      </c>
      <c r="E1272">
        <v>0</v>
      </c>
      <c r="F1272">
        <v>0</v>
      </c>
      <c r="G1272">
        <v>0</v>
      </c>
      <c r="H1272">
        <v>0</v>
      </c>
      <c r="I1272">
        <v>0</v>
      </c>
      <c r="J1272">
        <v>0</v>
      </c>
      <c r="K1272">
        <v>0</v>
      </c>
      <c r="L1272">
        <v>0</v>
      </c>
      <c r="M1272">
        <v>0</v>
      </c>
      <c r="N1272">
        <v>0</v>
      </c>
      <c r="O1272">
        <v>0</v>
      </c>
      <c r="P1272">
        <v>0</v>
      </c>
      <c r="Q1272">
        <v>0</v>
      </c>
      <c r="R1272">
        <v>0</v>
      </c>
      <c r="S1272">
        <v>0</v>
      </c>
      <c r="T1272">
        <v>0</v>
      </c>
      <c r="U1272">
        <v>0</v>
      </c>
      <c r="V1272">
        <v>0</v>
      </c>
      <c r="W1272">
        <v>0</v>
      </c>
      <c r="X1272">
        <v>0</v>
      </c>
      <c r="Y1272">
        <v>0</v>
      </c>
      <c r="Z1272">
        <v>0</v>
      </c>
      <c r="AA1272">
        <v>0</v>
      </c>
      <c r="AB1272">
        <v>0</v>
      </c>
      <c r="AC1272">
        <v>0</v>
      </c>
    </row>
    <row r="1273" spans="1:32">
      <c r="A1273" t="s">
        <v>12035</v>
      </c>
      <c r="B1273" t="s">
        <v>19</v>
      </c>
      <c r="C1273">
        <v>0</v>
      </c>
      <c r="D1273">
        <v>0</v>
      </c>
      <c r="E1273">
        <v>0</v>
      </c>
      <c r="F1273">
        <v>0</v>
      </c>
      <c r="G1273">
        <v>0</v>
      </c>
      <c r="H1273">
        <v>0</v>
      </c>
      <c r="I1273">
        <v>0</v>
      </c>
      <c r="J1273">
        <v>0</v>
      </c>
      <c r="K1273">
        <v>0</v>
      </c>
      <c r="L1273">
        <v>0</v>
      </c>
      <c r="M1273">
        <v>0</v>
      </c>
      <c r="N1273">
        <v>0</v>
      </c>
      <c r="O1273">
        <v>0</v>
      </c>
      <c r="P1273">
        <v>0</v>
      </c>
      <c r="Q1273">
        <v>0</v>
      </c>
      <c r="R1273">
        <v>0</v>
      </c>
      <c r="S1273">
        <v>0</v>
      </c>
      <c r="T1273">
        <v>0</v>
      </c>
      <c r="U1273">
        <v>0</v>
      </c>
      <c r="V1273">
        <v>0</v>
      </c>
      <c r="W1273">
        <v>0</v>
      </c>
      <c r="X1273">
        <v>0</v>
      </c>
      <c r="Y1273">
        <v>0</v>
      </c>
      <c r="Z1273">
        <v>0</v>
      </c>
      <c r="AA1273">
        <v>0</v>
      </c>
      <c r="AB1273">
        <v>0</v>
      </c>
      <c r="AC1273">
        <v>0</v>
      </c>
    </row>
    <row r="1274" spans="1:32">
      <c r="A1274" t="s">
        <v>12036</v>
      </c>
      <c r="B1274" t="s">
        <v>19</v>
      </c>
      <c r="C1274">
        <v>0</v>
      </c>
      <c r="D1274">
        <v>0</v>
      </c>
      <c r="E1274">
        <v>0</v>
      </c>
      <c r="F1274">
        <v>0</v>
      </c>
      <c r="G1274">
        <v>0</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row>
    <row r="1275" spans="1:32">
      <c r="A1275" t="s">
        <v>12037</v>
      </c>
      <c r="B1275" t="s">
        <v>19</v>
      </c>
      <c r="C1275">
        <v>0</v>
      </c>
      <c r="D1275">
        <v>0</v>
      </c>
      <c r="E1275">
        <v>0</v>
      </c>
      <c r="F1275">
        <v>0</v>
      </c>
      <c r="G1275">
        <v>0</v>
      </c>
      <c r="H1275">
        <v>0</v>
      </c>
      <c r="I1275">
        <v>0</v>
      </c>
      <c r="J1275">
        <v>0</v>
      </c>
      <c r="K1275">
        <v>0</v>
      </c>
      <c r="L1275">
        <v>0</v>
      </c>
      <c r="M1275">
        <v>0</v>
      </c>
      <c r="N1275">
        <v>0</v>
      </c>
      <c r="O1275">
        <v>0</v>
      </c>
      <c r="P1275">
        <v>0</v>
      </c>
      <c r="Q1275">
        <v>0</v>
      </c>
      <c r="R1275">
        <v>0</v>
      </c>
      <c r="S1275">
        <v>0</v>
      </c>
      <c r="T1275">
        <v>0</v>
      </c>
      <c r="U1275">
        <v>0</v>
      </c>
      <c r="V1275">
        <v>0</v>
      </c>
      <c r="W1275">
        <v>0</v>
      </c>
      <c r="X1275">
        <v>0</v>
      </c>
      <c r="Y1275">
        <v>0</v>
      </c>
      <c r="Z1275">
        <v>0</v>
      </c>
      <c r="AA1275">
        <v>0</v>
      </c>
      <c r="AB1275">
        <v>0</v>
      </c>
      <c r="AC1275">
        <v>0</v>
      </c>
    </row>
    <row r="1276" spans="1:32">
      <c r="A1276" t="s">
        <v>12038</v>
      </c>
      <c r="B1276" t="s">
        <v>19</v>
      </c>
      <c r="C1276">
        <v>0</v>
      </c>
      <c r="D1276">
        <v>0</v>
      </c>
      <c r="E1276">
        <v>0</v>
      </c>
      <c r="F1276">
        <v>0</v>
      </c>
      <c r="G1276">
        <v>0</v>
      </c>
      <c r="H1276">
        <v>0</v>
      </c>
      <c r="I1276">
        <v>0</v>
      </c>
      <c r="J1276">
        <v>0</v>
      </c>
      <c r="K1276">
        <v>0</v>
      </c>
      <c r="L1276">
        <v>0</v>
      </c>
      <c r="M1276">
        <v>0</v>
      </c>
      <c r="N1276">
        <v>0</v>
      </c>
      <c r="O1276">
        <v>0</v>
      </c>
      <c r="P1276">
        <v>0</v>
      </c>
      <c r="Q1276">
        <v>0</v>
      </c>
      <c r="R1276">
        <v>0</v>
      </c>
      <c r="S1276">
        <v>0</v>
      </c>
      <c r="T1276">
        <v>0</v>
      </c>
      <c r="U1276">
        <v>0</v>
      </c>
      <c r="V1276">
        <v>0</v>
      </c>
      <c r="W1276">
        <v>0</v>
      </c>
      <c r="X1276">
        <v>0</v>
      </c>
      <c r="Y1276">
        <v>0</v>
      </c>
      <c r="Z1276">
        <v>0</v>
      </c>
      <c r="AA1276">
        <v>0</v>
      </c>
      <c r="AB1276">
        <v>0</v>
      </c>
      <c r="AC1276">
        <v>0</v>
      </c>
    </row>
    <row r="1277" spans="1:32">
      <c r="A1277" t="s">
        <v>12039</v>
      </c>
      <c r="B1277" t="s">
        <v>19</v>
      </c>
      <c r="C1277">
        <v>0</v>
      </c>
      <c r="D1277">
        <v>0</v>
      </c>
      <c r="E1277">
        <v>0</v>
      </c>
      <c r="F1277">
        <v>0</v>
      </c>
      <c r="G1277">
        <v>0</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row>
    <row r="1278" spans="1:32">
      <c r="A1278" t="s">
        <v>12040</v>
      </c>
      <c r="B1278" t="s">
        <v>19</v>
      </c>
      <c r="C1278">
        <v>0</v>
      </c>
      <c r="D1278">
        <v>0</v>
      </c>
      <c r="E1278">
        <v>0</v>
      </c>
      <c r="F1278">
        <v>0</v>
      </c>
      <c r="G1278">
        <v>0</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row>
    <row r="1279" spans="1:32">
      <c r="A1279" t="s">
        <v>12041</v>
      </c>
      <c r="B1279" t="s">
        <v>19</v>
      </c>
      <c r="C1279">
        <v>0</v>
      </c>
      <c r="D1279">
        <v>0</v>
      </c>
      <c r="E1279">
        <v>0</v>
      </c>
      <c r="F1279">
        <v>0</v>
      </c>
      <c r="G1279">
        <v>0</v>
      </c>
      <c r="H1279">
        <v>0</v>
      </c>
      <c r="I1279">
        <v>0</v>
      </c>
      <c r="J1279">
        <v>0</v>
      </c>
      <c r="K1279">
        <v>0</v>
      </c>
      <c r="L1279">
        <v>0</v>
      </c>
      <c r="M1279">
        <v>0</v>
      </c>
      <c r="N1279">
        <v>0</v>
      </c>
      <c r="O1279">
        <v>0</v>
      </c>
      <c r="P1279">
        <v>0</v>
      </c>
      <c r="Q1279">
        <v>0</v>
      </c>
      <c r="R1279">
        <v>0</v>
      </c>
      <c r="S1279">
        <v>0</v>
      </c>
      <c r="T1279">
        <v>0</v>
      </c>
      <c r="U1279">
        <v>0</v>
      </c>
      <c r="V1279">
        <v>0</v>
      </c>
      <c r="W1279">
        <v>0</v>
      </c>
      <c r="X1279">
        <v>0</v>
      </c>
      <c r="Y1279">
        <v>0</v>
      </c>
      <c r="Z1279">
        <v>0</v>
      </c>
      <c r="AA1279">
        <v>0</v>
      </c>
      <c r="AB1279">
        <v>0</v>
      </c>
      <c r="AC1279">
        <v>0</v>
      </c>
    </row>
    <row r="1280" spans="1:32">
      <c r="A1280" t="s">
        <v>12042</v>
      </c>
      <c r="B1280" t="s">
        <v>19</v>
      </c>
      <c r="C1280">
        <v>0</v>
      </c>
      <c r="D1280">
        <v>0</v>
      </c>
      <c r="E1280">
        <v>0</v>
      </c>
      <c r="F1280">
        <v>0</v>
      </c>
      <c r="G1280">
        <v>0</v>
      </c>
      <c r="H1280">
        <v>0</v>
      </c>
      <c r="I1280">
        <v>0</v>
      </c>
      <c r="J1280">
        <v>0</v>
      </c>
      <c r="K1280">
        <v>0</v>
      </c>
      <c r="L1280">
        <v>0</v>
      </c>
      <c r="M1280">
        <v>0</v>
      </c>
      <c r="N1280">
        <v>0</v>
      </c>
      <c r="O1280">
        <v>0</v>
      </c>
      <c r="P1280">
        <v>0</v>
      </c>
      <c r="Q1280">
        <v>0</v>
      </c>
      <c r="R1280">
        <v>0</v>
      </c>
      <c r="S1280">
        <v>0</v>
      </c>
      <c r="T1280">
        <v>0</v>
      </c>
      <c r="U1280">
        <v>0</v>
      </c>
      <c r="V1280">
        <v>0</v>
      </c>
      <c r="W1280">
        <v>0</v>
      </c>
      <c r="X1280">
        <v>0</v>
      </c>
      <c r="Y1280">
        <v>0</v>
      </c>
      <c r="Z1280">
        <v>0</v>
      </c>
      <c r="AA1280">
        <v>0</v>
      </c>
      <c r="AB1280">
        <v>0</v>
      </c>
      <c r="AC1280">
        <v>0</v>
      </c>
    </row>
    <row r="1281" spans="1:32">
      <c r="A1281" t="s">
        <v>12043</v>
      </c>
      <c r="B1281" t="s">
        <v>19</v>
      </c>
      <c r="C1281">
        <v>0</v>
      </c>
      <c r="D1281">
        <v>0</v>
      </c>
      <c r="E1281">
        <v>0</v>
      </c>
      <c r="F1281">
        <v>0</v>
      </c>
      <c r="G1281">
        <v>0</v>
      </c>
      <c r="H1281">
        <v>0</v>
      </c>
      <c r="I1281">
        <v>0</v>
      </c>
      <c r="J1281">
        <v>0</v>
      </c>
      <c r="K1281">
        <v>0</v>
      </c>
      <c r="L1281">
        <v>0</v>
      </c>
      <c r="M1281">
        <v>0</v>
      </c>
      <c r="N1281">
        <v>0</v>
      </c>
      <c r="O1281">
        <v>0</v>
      </c>
      <c r="P1281">
        <v>0</v>
      </c>
      <c r="Q1281">
        <v>0</v>
      </c>
      <c r="R1281">
        <v>0</v>
      </c>
      <c r="S1281">
        <v>0</v>
      </c>
      <c r="T1281">
        <v>0</v>
      </c>
      <c r="U1281">
        <v>0</v>
      </c>
      <c r="V1281">
        <v>0</v>
      </c>
      <c r="W1281">
        <v>0</v>
      </c>
      <c r="X1281">
        <v>0</v>
      </c>
      <c r="Y1281">
        <v>0</v>
      </c>
      <c r="Z1281">
        <v>0</v>
      </c>
      <c r="AA1281">
        <v>0</v>
      </c>
      <c r="AB1281">
        <v>0</v>
      </c>
      <c r="AC1281">
        <v>0</v>
      </c>
    </row>
    <row r="1282" spans="1:32">
      <c r="A1282" t="s">
        <v>12044</v>
      </c>
      <c r="B1282" t="s">
        <v>19</v>
      </c>
      <c r="C1282">
        <v>0</v>
      </c>
      <c r="D1282">
        <v>0</v>
      </c>
      <c r="E1282">
        <v>0</v>
      </c>
      <c r="F1282">
        <v>0</v>
      </c>
      <c r="G1282">
        <v>0</v>
      </c>
      <c r="H1282">
        <v>0</v>
      </c>
      <c r="I1282">
        <v>0</v>
      </c>
      <c r="J1282">
        <v>0</v>
      </c>
      <c r="K1282">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row>
    <row r="1283" spans="1:32">
      <c r="A1283" t="s">
        <v>12045</v>
      </c>
      <c r="B1283" t="s">
        <v>19</v>
      </c>
      <c r="C1283">
        <v>0</v>
      </c>
      <c r="D1283">
        <v>0</v>
      </c>
      <c r="E1283">
        <v>0</v>
      </c>
      <c r="F1283">
        <v>0</v>
      </c>
      <c r="G1283">
        <v>0</v>
      </c>
      <c r="H1283">
        <v>0</v>
      </c>
      <c r="I1283">
        <v>0</v>
      </c>
      <c r="J1283">
        <v>0</v>
      </c>
      <c r="K1283">
        <v>0</v>
      </c>
      <c r="L1283">
        <v>0</v>
      </c>
      <c r="M1283">
        <v>0</v>
      </c>
      <c r="N1283">
        <v>0</v>
      </c>
      <c r="O1283">
        <v>0</v>
      </c>
      <c r="P1283">
        <v>0</v>
      </c>
      <c r="Q1283">
        <v>0</v>
      </c>
      <c r="R1283">
        <v>0</v>
      </c>
      <c r="S1283">
        <v>0</v>
      </c>
      <c r="T1283">
        <v>0</v>
      </c>
      <c r="U1283">
        <v>0</v>
      </c>
      <c r="V1283">
        <v>0</v>
      </c>
      <c r="W1283">
        <v>0</v>
      </c>
      <c r="X1283">
        <v>0</v>
      </c>
      <c r="Y1283">
        <v>0</v>
      </c>
      <c r="Z1283">
        <v>0</v>
      </c>
      <c r="AA1283">
        <v>0</v>
      </c>
      <c r="AB1283">
        <v>0</v>
      </c>
      <c r="AC1283">
        <v>0</v>
      </c>
    </row>
    <row r="1284" spans="1:32">
      <c r="A1284" t="s">
        <v>12046</v>
      </c>
      <c r="B1284" t="s">
        <v>19</v>
      </c>
      <c r="C1284">
        <v>0</v>
      </c>
      <c r="D1284">
        <v>0</v>
      </c>
      <c r="E1284">
        <v>0</v>
      </c>
      <c r="F1284">
        <v>0</v>
      </c>
      <c r="G1284">
        <v>0</v>
      </c>
      <c r="H1284">
        <v>0</v>
      </c>
      <c r="I1284">
        <v>0</v>
      </c>
      <c r="J1284">
        <v>0</v>
      </c>
      <c r="K1284">
        <v>0</v>
      </c>
      <c r="L1284">
        <v>0</v>
      </c>
      <c r="M1284">
        <v>0</v>
      </c>
      <c r="N1284">
        <v>0</v>
      </c>
      <c r="O1284">
        <v>0</v>
      </c>
      <c r="P1284">
        <v>0</v>
      </c>
      <c r="Q1284">
        <v>0</v>
      </c>
      <c r="R1284">
        <v>0</v>
      </c>
      <c r="S1284">
        <v>0</v>
      </c>
      <c r="T1284">
        <v>0</v>
      </c>
      <c r="U1284">
        <v>0</v>
      </c>
      <c r="V1284">
        <v>0</v>
      </c>
      <c r="W1284">
        <v>0</v>
      </c>
      <c r="X1284">
        <v>0</v>
      </c>
      <c r="Y1284">
        <v>0</v>
      </c>
      <c r="Z1284">
        <v>0</v>
      </c>
      <c r="AA1284">
        <v>0</v>
      </c>
      <c r="AB1284">
        <v>0</v>
      </c>
      <c r="AC1284">
        <v>0</v>
      </c>
      <c r="AD1284" s="2"/>
      <c r="AE1284" s="2"/>
      <c r="AF1284" s="2"/>
    </row>
    <row r="1285" spans="1:32">
      <c r="A1285" t="s">
        <v>12047</v>
      </c>
      <c r="B1285" t="s">
        <v>19</v>
      </c>
      <c r="C1285">
        <v>0</v>
      </c>
      <c r="D1285">
        <v>0</v>
      </c>
      <c r="E1285">
        <v>0</v>
      </c>
      <c r="F1285">
        <v>0</v>
      </c>
      <c r="G1285">
        <v>0</v>
      </c>
      <c r="H1285">
        <v>0</v>
      </c>
      <c r="I1285">
        <v>0</v>
      </c>
      <c r="J1285">
        <v>0</v>
      </c>
      <c r="K1285">
        <v>0</v>
      </c>
      <c r="L1285">
        <v>0</v>
      </c>
      <c r="M1285">
        <v>0</v>
      </c>
      <c r="N1285">
        <v>0</v>
      </c>
      <c r="O1285">
        <v>0</v>
      </c>
      <c r="P1285">
        <v>0</v>
      </c>
      <c r="Q1285">
        <v>0</v>
      </c>
      <c r="R1285">
        <v>0</v>
      </c>
      <c r="S1285">
        <v>0</v>
      </c>
      <c r="T1285">
        <v>0</v>
      </c>
      <c r="U1285">
        <v>0</v>
      </c>
      <c r="V1285">
        <v>0</v>
      </c>
      <c r="W1285">
        <v>0</v>
      </c>
      <c r="X1285">
        <v>0</v>
      </c>
      <c r="Y1285">
        <v>0</v>
      </c>
      <c r="Z1285">
        <v>0</v>
      </c>
      <c r="AA1285">
        <v>0</v>
      </c>
      <c r="AB1285">
        <v>0</v>
      </c>
      <c r="AC1285">
        <v>0</v>
      </c>
    </row>
    <row r="1286" spans="1:32">
      <c r="A1286" t="s">
        <v>12048</v>
      </c>
      <c r="B1286" t="s">
        <v>19</v>
      </c>
      <c r="C1286">
        <v>0</v>
      </c>
      <c r="D1286">
        <v>0</v>
      </c>
      <c r="E1286">
        <v>0</v>
      </c>
      <c r="F1286">
        <v>0</v>
      </c>
      <c r="G1286">
        <v>0</v>
      </c>
      <c r="H1286">
        <v>0</v>
      </c>
      <c r="I1286">
        <v>0</v>
      </c>
      <c r="J1286">
        <v>0</v>
      </c>
      <c r="K1286">
        <v>0</v>
      </c>
      <c r="L1286">
        <v>0</v>
      </c>
      <c r="M1286">
        <v>0</v>
      </c>
      <c r="N1286">
        <v>0</v>
      </c>
      <c r="O1286">
        <v>0</v>
      </c>
      <c r="P1286">
        <v>0</v>
      </c>
      <c r="Q1286">
        <v>0</v>
      </c>
      <c r="R1286">
        <v>0</v>
      </c>
      <c r="S1286">
        <v>0</v>
      </c>
      <c r="T1286">
        <v>0</v>
      </c>
      <c r="U1286">
        <v>0</v>
      </c>
      <c r="V1286">
        <v>0</v>
      </c>
      <c r="W1286">
        <v>0</v>
      </c>
      <c r="X1286">
        <v>0</v>
      </c>
      <c r="Y1286">
        <v>0</v>
      </c>
      <c r="Z1286">
        <v>0</v>
      </c>
      <c r="AA1286">
        <v>0</v>
      </c>
      <c r="AB1286">
        <v>0</v>
      </c>
      <c r="AC1286">
        <v>0</v>
      </c>
      <c r="AD1286" s="2"/>
      <c r="AE1286" s="2"/>
      <c r="AF1286" s="2"/>
    </row>
    <row r="1287" spans="1:32">
      <c r="A1287" t="s">
        <v>12049</v>
      </c>
      <c r="B1287" t="s">
        <v>19</v>
      </c>
      <c r="C1287">
        <v>0</v>
      </c>
      <c r="D1287">
        <v>0</v>
      </c>
      <c r="E1287">
        <v>0</v>
      </c>
      <c r="F1287">
        <v>0</v>
      </c>
      <c r="G1287">
        <v>0</v>
      </c>
      <c r="H1287">
        <v>0</v>
      </c>
      <c r="I1287">
        <v>0</v>
      </c>
      <c r="J1287">
        <v>0</v>
      </c>
      <c r="K1287">
        <v>0</v>
      </c>
      <c r="L1287">
        <v>0</v>
      </c>
      <c r="M1287">
        <v>0</v>
      </c>
      <c r="N1287">
        <v>0</v>
      </c>
      <c r="O1287">
        <v>0</v>
      </c>
      <c r="P1287">
        <v>0</v>
      </c>
      <c r="Q1287">
        <v>0</v>
      </c>
      <c r="R1287">
        <v>0</v>
      </c>
      <c r="S1287">
        <v>0</v>
      </c>
      <c r="T1287">
        <v>0</v>
      </c>
      <c r="U1287">
        <v>0</v>
      </c>
      <c r="V1287">
        <v>0</v>
      </c>
      <c r="W1287">
        <v>0</v>
      </c>
      <c r="X1287">
        <v>0</v>
      </c>
      <c r="Y1287">
        <v>0</v>
      </c>
      <c r="Z1287">
        <v>0</v>
      </c>
      <c r="AA1287">
        <v>0</v>
      </c>
      <c r="AB1287">
        <v>0</v>
      </c>
      <c r="AC1287">
        <v>0</v>
      </c>
    </row>
    <row r="1288" spans="1:32">
      <c r="A1288" t="s">
        <v>12050</v>
      </c>
      <c r="B1288" t="s">
        <v>19</v>
      </c>
      <c r="C1288">
        <v>0</v>
      </c>
      <c r="D1288">
        <v>0</v>
      </c>
      <c r="E1288">
        <v>0</v>
      </c>
      <c r="F1288">
        <v>0</v>
      </c>
      <c r="G1288">
        <v>0</v>
      </c>
      <c r="H1288">
        <v>0</v>
      </c>
      <c r="I1288">
        <v>0</v>
      </c>
      <c r="J1288">
        <v>0</v>
      </c>
      <c r="K1288">
        <v>0</v>
      </c>
      <c r="L1288">
        <v>0</v>
      </c>
      <c r="M1288">
        <v>0</v>
      </c>
      <c r="N1288">
        <v>0</v>
      </c>
      <c r="O1288">
        <v>0</v>
      </c>
      <c r="P1288">
        <v>0</v>
      </c>
      <c r="Q1288">
        <v>0</v>
      </c>
      <c r="R1288">
        <v>0</v>
      </c>
      <c r="S1288">
        <v>0</v>
      </c>
      <c r="T1288">
        <v>0</v>
      </c>
      <c r="U1288">
        <v>0</v>
      </c>
      <c r="V1288">
        <v>0</v>
      </c>
      <c r="W1288">
        <v>0</v>
      </c>
      <c r="X1288">
        <v>0</v>
      </c>
      <c r="Y1288">
        <v>0</v>
      </c>
      <c r="Z1288">
        <v>0</v>
      </c>
      <c r="AA1288">
        <v>0</v>
      </c>
      <c r="AB1288">
        <v>0</v>
      </c>
      <c r="AC1288">
        <v>0</v>
      </c>
    </row>
    <row r="1289" spans="1:32">
      <c r="A1289" t="s">
        <v>12051</v>
      </c>
      <c r="B1289" t="s">
        <v>19</v>
      </c>
      <c r="C1289">
        <v>0</v>
      </c>
      <c r="D1289">
        <v>0</v>
      </c>
      <c r="E1289">
        <v>0</v>
      </c>
      <c r="F1289">
        <v>0</v>
      </c>
      <c r="G1289">
        <v>0</v>
      </c>
      <c r="H1289">
        <v>0</v>
      </c>
      <c r="I1289">
        <v>0</v>
      </c>
      <c r="J1289">
        <v>0</v>
      </c>
      <c r="K1289">
        <v>0</v>
      </c>
      <c r="L1289">
        <v>0</v>
      </c>
      <c r="M1289">
        <v>0</v>
      </c>
      <c r="N1289">
        <v>0</v>
      </c>
      <c r="O1289">
        <v>0</v>
      </c>
      <c r="P1289">
        <v>0</v>
      </c>
      <c r="Q1289">
        <v>0</v>
      </c>
      <c r="R1289">
        <v>0</v>
      </c>
      <c r="S1289">
        <v>0</v>
      </c>
      <c r="T1289">
        <v>0</v>
      </c>
      <c r="U1289">
        <v>0</v>
      </c>
      <c r="V1289">
        <v>0</v>
      </c>
      <c r="W1289">
        <v>0</v>
      </c>
      <c r="X1289">
        <v>0</v>
      </c>
      <c r="Y1289">
        <v>0</v>
      </c>
      <c r="Z1289">
        <v>0</v>
      </c>
      <c r="AA1289">
        <v>0</v>
      </c>
      <c r="AB1289">
        <v>0</v>
      </c>
      <c r="AC1289">
        <v>0</v>
      </c>
    </row>
    <row r="1290" spans="1:32">
      <c r="A1290" t="s">
        <v>12052</v>
      </c>
      <c r="B1290" t="s">
        <v>19</v>
      </c>
      <c r="C1290">
        <v>0</v>
      </c>
      <c r="D1290">
        <v>0</v>
      </c>
      <c r="E1290">
        <v>0</v>
      </c>
      <c r="F1290">
        <v>0</v>
      </c>
      <c r="G1290">
        <v>0</v>
      </c>
      <c r="H1290">
        <v>0</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row>
    <row r="1291" spans="1:32">
      <c r="A1291" t="s">
        <v>12053</v>
      </c>
      <c r="B1291" t="s">
        <v>19</v>
      </c>
      <c r="C1291">
        <v>0</v>
      </c>
      <c r="D1291">
        <v>0</v>
      </c>
      <c r="E1291">
        <v>0</v>
      </c>
      <c r="F1291">
        <v>0</v>
      </c>
      <c r="G1291">
        <v>0</v>
      </c>
      <c r="H1291">
        <v>0</v>
      </c>
      <c r="I1291">
        <v>0</v>
      </c>
      <c r="J1291">
        <v>0</v>
      </c>
      <c r="K1291">
        <v>0</v>
      </c>
      <c r="L1291">
        <v>0</v>
      </c>
      <c r="M1291">
        <v>0</v>
      </c>
      <c r="N1291">
        <v>0</v>
      </c>
      <c r="O1291">
        <v>0</v>
      </c>
      <c r="P1291">
        <v>0</v>
      </c>
      <c r="Q1291">
        <v>0</v>
      </c>
      <c r="R1291">
        <v>0</v>
      </c>
      <c r="S1291">
        <v>0</v>
      </c>
      <c r="T1291">
        <v>0</v>
      </c>
      <c r="U1291">
        <v>0</v>
      </c>
      <c r="V1291">
        <v>0</v>
      </c>
      <c r="W1291">
        <v>0</v>
      </c>
      <c r="X1291">
        <v>0</v>
      </c>
      <c r="Y1291">
        <v>0</v>
      </c>
      <c r="Z1291">
        <v>0</v>
      </c>
      <c r="AA1291">
        <v>0</v>
      </c>
      <c r="AB1291">
        <v>0</v>
      </c>
      <c r="AC1291">
        <v>0</v>
      </c>
    </row>
    <row r="1292" spans="1:32">
      <c r="A1292" t="s">
        <v>12054</v>
      </c>
      <c r="B1292" t="s">
        <v>19</v>
      </c>
      <c r="C1292">
        <v>0</v>
      </c>
      <c r="D1292">
        <v>0</v>
      </c>
      <c r="E1292">
        <v>0</v>
      </c>
      <c r="F1292">
        <v>0</v>
      </c>
      <c r="G1292">
        <v>0</v>
      </c>
      <c r="H1292">
        <v>0</v>
      </c>
      <c r="I1292">
        <v>0</v>
      </c>
      <c r="J1292">
        <v>0</v>
      </c>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row>
    <row r="1293" spans="1:32">
      <c r="A1293" t="s">
        <v>12055</v>
      </c>
      <c r="B1293" t="s">
        <v>19</v>
      </c>
      <c r="C1293">
        <v>0</v>
      </c>
      <c r="D1293">
        <v>0</v>
      </c>
      <c r="E1293">
        <v>0</v>
      </c>
      <c r="F1293">
        <v>0</v>
      </c>
      <c r="G1293">
        <v>0</v>
      </c>
      <c r="H1293">
        <v>0</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row>
    <row r="1294" spans="1:32">
      <c r="A1294" t="s">
        <v>12056</v>
      </c>
      <c r="B1294" t="s">
        <v>19</v>
      </c>
      <c r="C1294">
        <v>0</v>
      </c>
      <c r="D1294">
        <v>0</v>
      </c>
      <c r="E1294">
        <v>0</v>
      </c>
      <c r="F1294">
        <v>0</v>
      </c>
      <c r="G1294">
        <v>0</v>
      </c>
      <c r="H1294">
        <v>0</v>
      </c>
      <c r="I1294">
        <v>0</v>
      </c>
      <c r="J1294">
        <v>0</v>
      </c>
      <c r="K1294">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row>
    <row r="1295" spans="1:32">
      <c r="A1295" t="s">
        <v>12057</v>
      </c>
      <c r="B1295" t="s">
        <v>19</v>
      </c>
      <c r="C1295">
        <v>0</v>
      </c>
      <c r="D1295">
        <v>0</v>
      </c>
      <c r="E1295">
        <v>0</v>
      </c>
      <c r="F1295">
        <v>0</v>
      </c>
      <c r="G1295">
        <v>0</v>
      </c>
      <c r="H1295">
        <v>0</v>
      </c>
      <c r="I1295">
        <v>0</v>
      </c>
      <c r="J1295">
        <v>0</v>
      </c>
      <c r="K1295">
        <v>0</v>
      </c>
      <c r="L1295">
        <v>0</v>
      </c>
      <c r="M1295">
        <v>0</v>
      </c>
      <c r="N1295">
        <v>0</v>
      </c>
      <c r="O1295">
        <v>0</v>
      </c>
      <c r="P1295">
        <v>0</v>
      </c>
      <c r="Q1295">
        <v>0</v>
      </c>
      <c r="R1295">
        <v>0</v>
      </c>
      <c r="S1295">
        <v>0</v>
      </c>
      <c r="T1295">
        <v>0</v>
      </c>
      <c r="U1295">
        <v>0</v>
      </c>
      <c r="V1295">
        <v>0</v>
      </c>
      <c r="W1295">
        <v>0</v>
      </c>
      <c r="X1295">
        <v>0</v>
      </c>
      <c r="Y1295">
        <v>0</v>
      </c>
      <c r="Z1295">
        <v>0</v>
      </c>
      <c r="AA1295">
        <v>0</v>
      </c>
      <c r="AB1295">
        <v>0</v>
      </c>
      <c r="AC1295">
        <v>0</v>
      </c>
    </row>
    <row r="1296" spans="1:32">
      <c r="A1296" t="s">
        <v>12058</v>
      </c>
      <c r="B1296" t="s">
        <v>19</v>
      </c>
      <c r="C1296">
        <v>0</v>
      </c>
      <c r="D1296">
        <v>0</v>
      </c>
      <c r="E1296">
        <v>0</v>
      </c>
      <c r="F1296">
        <v>0</v>
      </c>
      <c r="G1296">
        <v>0</v>
      </c>
      <c r="H1296">
        <v>0</v>
      </c>
      <c r="I1296">
        <v>0</v>
      </c>
      <c r="J1296">
        <v>0</v>
      </c>
      <c r="K1296">
        <v>0</v>
      </c>
      <c r="L1296">
        <v>0</v>
      </c>
      <c r="M1296">
        <v>0</v>
      </c>
      <c r="N1296">
        <v>0</v>
      </c>
      <c r="O1296">
        <v>0</v>
      </c>
      <c r="P1296">
        <v>0</v>
      </c>
      <c r="Q1296">
        <v>0</v>
      </c>
      <c r="R1296">
        <v>0</v>
      </c>
      <c r="S1296">
        <v>0</v>
      </c>
      <c r="T1296">
        <v>0</v>
      </c>
      <c r="U1296">
        <v>0</v>
      </c>
      <c r="V1296">
        <v>0</v>
      </c>
      <c r="W1296">
        <v>0</v>
      </c>
      <c r="X1296">
        <v>0</v>
      </c>
      <c r="Y1296">
        <v>0</v>
      </c>
      <c r="Z1296">
        <v>0</v>
      </c>
      <c r="AA1296">
        <v>0</v>
      </c>
      <c r="AB1296">
        <v>0</v>
      </c>
      <c r="AC1296">
        <v>0</v>
      </c>
    </row>
    <row r="1297" spans="1:32">
      <c r="A1297" t="s">
        <v>12059</v>
      </c>
      <c r="B1297" t="s">
        <v>19</v>
      </c>
      <c r="C1297">
        <v>0</v>
      </c>
      <c r="D1297">
        <v>0</v>
      </c>
      <c r="E1297">
        <v>0</v>
      </c>
      <c r="F1297">
        <v>0</v>
      </c>
      <c r="G1297">
        <v>0</v>
      </c>
      <c r="H1297">
        <v>0</v>
      </c>
      <c r="I1297">
        <v>0</v>
      </c>
      <c r="J1297">
        <v>0</v>
      </c>
      <c r="K1297">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row>
    <row r="1298" spans="1:32">
      <c r="A1298" t="s">
        <v>12060</v>
      </c>
      <c r="B1298" t="s">
        <v>19</v>
      </c>
      <c r="C1298">
        <v>0</v>
      </c>
      <c r="D1298">
        <v>0</v>
      </c>
      <c r="E1298">
        <v>0</v>
      </c>
      <c r="F1298">
        <v>0</v>
      </c>
      <c r="G1298">
        <v>0</v>
      </c>
      <c r="H1298">
        <v>0</v>
      </c>
      <c r="I1298">
        <v>0</v>
      </c>
      <c r="J1298">
        <v>0</v>
      </c>
      <c r="K1298">
        <v>0</v>
      </c>
      <c r="L1298">
        <v>0</v>
      </c>
      <c r="M1298">
        <v>0</v>
      </c>
      <c r="N1298">
        <v>0</v>
      </c>
      <c r="O1298">
        <v>0</v>
      </c>
      <c r="P1298">
        <v>0</v>
      </c>
      <c r="Q1298">
        <v>0</v>
      </c>
      <c r="R1298">
        <v>0</v>
      </c>
      <c r="S1298">
        <v>0</v>
      </c>
      <c r="T1298">
        <v>0</v>
      </c>
      <c r="U1298">
        <v>0</v>
      </c>
      <c r="V1298">
        <v>0</v>
      </c>
      <c r="W1298">
        <v>0</v>
      </c>
      <c r="X1298">
        <v>0</v>
      </c>
      <c r="Y1298">
        <v>0</v>
      </c>
      <c r="Z1298">
        <v>0</v>
      </c>
      <c r="AA1298">
        <v>0</v>
      </c>
      <c r="AB1298">
        <v>0</v>
      </c>
      <c r="AC1298">
        <v>0</v>
      </c>
    </row>
    <row r="1299" spans="1:32">
      <c r="A1299" t="s">
        <v>12061</v>
      </c>
      <c r="B1299" t="s">
        <v>19</v>
      </c>
      <c r="C1299">
        <v>0</v>
      </c>
      <c r="D1299">
        <v>0</v>
      </c>
      <c r="E1299">
        <v>0</v>
      </c>
      <c r="F1299">
        <v>0</v>
      </c>
      <c r="G1299">
        <v>0</v>
      </c>
      <c r="H1299">
        <v>0</v>
      </c>
      <c r="I1299">
        <v>0</v>
      </c>
      <c r="J1299">
        <v>0</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row>
    <row r="1300" spans="1:32">
      <c r="A1300" t="s">
        <v>12062</v>
      </c>
      <c r="B1300" t="s">
        <v>19</v>
      </c>
      <c r="C1300">
        <v>0</v>
      </c>
      <c r="D1300">
        <v>0</v>
      </c>
      <c r="E1300">
        <v>0</v>
      </c>
      <c r="F1300">
        <v>0</v>
      </c>
      <c r="G1300">
        <v>0</v>
      </c>
      <c r="H1300">
        <v>0</v>
      </c>
      <c r="I1300">
        <v>0</v>
      </c>
      <c r="J1300">
        <v>0</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row>
    <row r="1301" spans="1:32">
      <c r="A1301" t="s">
        <v>12063</v>
      </c>
      <c r="B1301" t="s">
        <v>19</v>
      </c>
      <c r="C1301">
        <v>0</v>
      </c>
      <c r="D1301">
        <v>0</v>
      </c>
      <c r="E1301">
        <v>0</v>
      </c>
      <c r="F1301">
        <v>0</v>
      </c>
      <c r="G1301">
        <v>0</v>
      </c>
      <c r="H1301">
        <v>0</v>
      </c>
      <c r="I1301">
        <v>0</v>
      </c>
      <c r="J1301">
        <v>0</v>
      </c>
      <c r="K1301">
        <v>0</v>
      </c>
      <c r="L1301">
        <v>0</v>
      </c>
      <c r="M1301">
        <v>0</v>
      </c>
      <c r="N1301">
        <v>0</v>
      </c>
      <c r="O1301">
        <v>0</v>
      </c>
      <c r="P1301">
        <v>0</v>
      </c>
      <c r="Q1301">
        <v>0</v>
      </c>
      <c r="R1301">
        <v>0</v>
      </c>
      <c r="S1301">
        <v>0</v>
      </c>
      <c r="T1301">
        <v>0</v>
      </c>
      <c r="U1301">
        <v>0</v>
      </c>
      <c r="V1301">
        <v>0</v>
      </c>
      <c r="W1301">
        <v>0</v>
      </c>
      <c r="X1301">
        <v>0</v>
      </c>
      <c r="Y1301">
        <v>0</v>
      </c>
      <c r="Z1301">
        <v>0</v>
      </c>
      <c r="AA1301">
        <v>0</v>
      </c>
      <c r="AB1301">
        <v>0</v>
      </c>
      <c r="AC1301">
        <v>0</v>
      </c>
    </row>
    <row r="1302" spans="1:32">
      <c r="A1302" t="s">
        <v>12064</v>
      </c>
      <c r="B1302" t="s">
        <v>19</v>
      </c>
      <c r="C1302">
        <v>0</v>
      </c>
      <c r="D1302">
        <v>0</v>
      </c>
      <c r="E1302">
        <v>0</v>
      </c>
      <c r="F1302">
        <v>0</v>
      </c>
      <c r="G1302">
        <v>0</v>
      </c>
      <c r="H1302">
        <v>0</v>
      </c>
      <c r="I1302">
        <v>0</v>
      </c>
      <c r="J1302">
        <v>0</v>
      </c>
      <c r="K1302">
        <v>0</v>
      </c>
      <c r="L1302">
        <v>0</v>
      </c>
      <c r="M1302">
        <v>0</v>
      </c>
      <c r="N1302">
        <v>0</v>
      </c>
      <c r="O1302">
        <v>0</v>
      </c>
      <c r="P1302">
        <v>0</v>
      </c>
      <c r="Q1302">
        <v>0</v>
      </c>
      <c r="R1302">
        <v>0</v>
      </c>
      <c r="S1302">
        <v>0</v>
      </c>
      <c r="T1302">
        <v>0</v>
      </c>
      <c r="U1302">
        <v>0</v>
      </c>
      <c r="V1302">
        <v>0</v>
      </c>
      <c r="W1302">
        <v>0</v>
      </c>
      <c r="X1302">
        <v>0</v>
      </c>
      <c r="Y1302">
        <v>0</v>
      </c>
      <c r="Z1302">
        <v>0</v>
      </c>
      <c r="AA1302">
        <v>0</v>
      </c>
      <c r="AB1302">
        <v>0</v>
      </c>
      <c r="AC1302">
        <v>0</v>
      </c>
    </row>
    <row r="1303" spans="1:32">
      <c r="A1303" t="s">
        <v>12065</v>
      </c>
      <c r="B1303" t="s">
        <v>19</v>
      </c>
      <c r="C1303">
        <v>0</v>
      </c>
      <c r="D1303">
        <v>0</v>
      </c>
      <c r="E1303">
        <v>0</v>
      </c>
      <c r="F1303">
        <v>0</v>
      </c>
      <c r="G1303">
        <v>0</v>
      </c>
      <c r="H1303">
        <v>0</v>
      </c>
      <c r="I1303">
        <v>0</v>
      </c>
      <c r="J1303">
        <v>0</v>
      </c>
      <c r="K1303">
        <v>0</v>
      </c>
      <c r="L1303">
        <v>0</v>
      </c>
      <c r="M1303">
        <v>0</v>
      </c>
      <c r="N1303">
        <v>0</v>
      </c>
      <c r="O1303">
        <v>0</v>
      </c>
      <c r="P1303">
        <v>0</v>
      </c>
      <c r="Q1303">
        <v>0</v>
      </c>
      <c r="R1303">
        <v>0</v>
      </c>
      <c r="S1303">
        <v>0</v>
      </c>
      <c r="T1303">
        <v>0</v>
      </c>
      <c r="U1303">
        <v>0</v>
      </c>
      <c r="V1303">
        <v>0</v>
      </c>
      <c r="W1303">
        <v>0</v>
      </c>
      <c r="X1303">
        <v>0</v>
      </c>
      <c r="Y1303">
        <v>0</v>
      </c>
      <c r="Z1303">
        <v>0</v>
      </c>
      <c r="AA1303">
        <v>0</v>
      </c>
      <c r="AB1303">
        <v>0</v>
      </c>
      <c r="AC1303">
        <v>0</v>
      </c>
    </row>
    <row r="1304" spans="1:32">
      <c r="A1304" t="s">
        <v>12066</v>
      </c>
      <c r="B1304" t="s">
        <v>19</v>
      </c>
      <c r="C1304">
        <v>0</v>
      </c>
      <c r="D1304">
        <v>0</v>
      </c>
      <c r="E1304">
        <v>0</v>
      </c>
      <c r="F1304">
        <v>0</v>
      </c>
      <c r="G1304">
        <v>0</v>
      </c>
      <c r="H1304">
        <v>0</v>
      </c>
      <c r="I1304">
        <v>0</v>
      </c>
      <c r="J1304">
        <v>0</v>
      </c>
      <c r="K1304">
        <v>0</v>
      </c>
      <c r="L1304">
        <v>0</v>
      </c>
      <c r="M1304">
        <v>0</v>
      </c>
      <c r="N1304">
        <v>0</v>
      </c>
      <c r="O1304">
        <v>0</v>
      </c>
      <c r="P1304">
        <v>0</v>
      </c>
      <c r="Q1304">
        <v>0</v>
      </c>
      <c r="R1304">
        <v>0</v>
      </c>
      <c r="S1304">
        <v>0</v>
      </c>
      <c r="T1304">
        <v>0</v>
      </c>
      <c r="U1304">
        <v>0</v>
      </c>
      <c r="V1304">
        <v>0</v>
      </c>
      <c r="W1304">
        <v>0</v>
      </c>
      <c r="X1304">
        <v>0</v>
      </c>
      <c r="Y1304">
        <v>0</v>
      </c>
      <c r="Z1304">
        <v>0</v>
      </c>
      <c r="AA1304">
        <v>0</v>
      </c>
      <c r="AB1304">
        <v>0</v>
      </c>
      <c r="AC1304">
        <v>0</v>
      </c>
      <c r="AD1304" s="2"/>
      <c r="AE1304" s="2"/>
      <c r="AF1304" s="2"/>
    </row>
    <row r="1305" spans="1:32">
      <c r="A1305" t="s">
        <v>12067</v>
      </c>
      <c r="B1305" t="s">
        <v>19</v>
      </c>
      <c r="C1305">
        <v>0</v>
      </c>
      <c r="D1305">
        <v>0</v>
      </c>
      <c r="E1305">
        <v>0</v>
      </c>
      <c r="F1305">
        <v>0</v>
      </c>
      <c r="G1305">
        <v>0</v>
      </c>
      <c r="H1305">
        <v>0</v>
      </c>
      <c r="I1305">
        <v>0</v>
      </c>
      <c r="J1305">
        <v>0</v>
      </c>
      <c r="K1305">
        <v>0</v>
      </c>
      <c r="L1305">
        <v>0</v>
      </c>
      <c r="M1305">
        <v>0</v>
      </c>
      <c r="N1305">
        <v>0</v>
      </c>
      <c r="O1305">
        <v>0</v>
      </c>
      <c r="P1305">
        <v>0</v>
      </c>
      <c r="Q1305">
        <v>0</v>
      </c>
      <c r="R1305">
        <v>0</v>
      </c>
      <c r="S1305">
        <v>0</v>
      </c>
      <c r="T1305">
        <v>0</v>
      </c>
      <c r="U1305">
        <v>0</v>
      </c>
      <c r="V1305">
        <v>0</v>
      </c>
      <c r="W1305">
        <v>0</v>
      </c>
      <c r="X1305">
        <v>0</v>
      </c>
      <c r="Y1305">
        <v>0</v>
      </c>
      <c r="Z1305">
        <v>0</v>
      </c>
      <c r="AA1305">
        <v>0</v>
      </c>
      <c r="AB1305">
        <v>0</v>
      </c>
      <c r="AC1305">
        <v>0</v>
      </c>
    </row>
    <row r="1306" spans="1:32">
      <c r="A1306" t="s">
        <v>12068</v>
      </c>
      <c r="B1306" t="s">
        <v>19</v>
      </c>
      <c r="C1306">
        <v>0</v>
      </c>
      <c r="D1306">
        <v>0</v>
      </c>
      <c r="E1306">
        <v>0</v>
      </c>
      <c r="F1306">
        <v>0</v>
      </c>
      <c r="G1306">
        <v>0</v>
      </c>
      <c r="H1306">
        <v>0</v>
      </c>
      <c r="I1306">
        <v>0</v>
      </c>
      <c r="J1306">
        <v>0</v>
      </c>
      <c r="K1306">
        <v>0</v>
      </c>
      <c r="L1306">
        <v>0</v>
      </c>
      <c r="M1306">
        <v>0</v>
      </c>
      <c r="N1306">
        <v>0</v>
      </c>
      <c r="O1306">
        <v>0</v>
      </c>
      <c r="P1306">
        <v>0</v>
      </c>
      <c r="Q1306">
        <v>0</v>
      </c>
      <c r="R1306">
        <v>0</v>
      </c>
      <c r="S1306">
        <v>0</v>
      </c>
      <c r="T1306">
        <v>0</v>
      </c>
      <c r="U1306">
        <v>0</v>
      </c>
      <c r="V1306">
        <v>0</v>
      </c>
      <c r="W1306">
        <v>0</v>
      </c>
      <c r="X1306">
        <v>0</v>
      </c>
      <c r="Y1306">
        <v>0</v>
      </c>
      <c r="Z1306">
        <v>0</v>
      </c>
      <c r="AA1306">
        <v>0</v>
      </c>
      <c r="AB1306">
        <v>0</v>
      </c>
      <c r="AC1306">
        <v>0</v>
      </c>
      <c r="AD1306" s="2"/>
      <c r="AE1306" s="2"/>
      <c r="AF1306" s="2"/>
    </row>
    <row r="1307" spans="1:32">
      <c r="A1307" t="s">
        <v>12069</v>
      </c>
      <c r="B1307" t="s">
        <v>19</v>
      </c>
      <c r="C1307">
        <v>0</v>
      </c>
      <c r="D1307">
        <v>0</v>
      </c>
      <c r="E1307">
        <v>0</v>
      </c>
      <c r="F1307">
        <v>0</v>
      </c>
      <c r="G1307">
        <v>0</v>
      </c>
      <c r="H1307">
        <v>0</v>
      </c>
      <c r="I1307">
        <v>0</v>
      </c>
      <c r="J1307">
        <v>0</v>
      </c>
      <c r="K1307">
        <v>0</v>
      </c>
      <c r="L1307">
        <v>0</v>
      </c>
      <c r="M1307">
        <v>0</v>
      </c>
      <c r="N1307">
        <v>0</v>
      </c>
      <c r="O1307">
        <v>0</v>
      </c>
      <c r="P1307">
        <v>0</v>
      </c>
      <c r="Q1307">
        <v>0</v>
      </c>
      <c r="R1307">
        <v>0</v>
      </c>
      <c r="S1307">
        <v>0</v>
      </c>
      <c r="T1307">
        <v>0</v>
      </c>
      <c r="U1307">
        <v>0</v>
      </c>
      <c r="V1307">
        <v>0</v>
      </c>
      <c r="W1307">
        <v>0</v>
      </c>
      <c r="X1307">
        <v>0</v>
      </c>
      <c r="Y1307">
        <v>0</v>
      </c>
      <c r="Z1307">
        <v>0</v>
      </c>
      <c r="AA1307">
        <v>0</v>
      </c>
      <c r="AB1307">
        <v>0</v>
      </c>
      <c r="AC1307">
        <v>0</v>
      </c>
    </row>
    <row r="1308" spans="1:32">
      <c r="A1308" t="s">
        <v>12070</v>
      </c>
      <c r="B1308" t="s">
        <v>19</v>
      </c>
      <c r="C1308" s="2">
        <v>629822000000</v>
      </c>
      <c r="D1308" s="2">
        <v>605415000000</v>
      </c>
      <c r="E1308" s="2">
        <v>609659000000</v>
      </c>
      <c r="F1308" s="2">
        <v>610190000000</v>
      </c>
      <c r="G1308" s="2">
        <v>608598000000</v>
      </c>
      <c r="H1308" s="2">
        <v>606476000000</v>
      </c>
      <c r="I1308" s="2">
        <v>604353000000</v>
      </c>
      <c r="J1308" s="2">
        <v>601700000000</v>
      </c>
      <c r="K1308" s="2">
        <v>599047000000</v>
      </c>
      <c r="L1308" s="2">
        <v>596394000000</v>
      </c>
      <c r="M1308" s="2">
        <v>594272000000</v>
      </c>
      <c r="N1308" s="2">
        <v>593211000000</v>
      </c>
      <c r="O1308" s="2">
        <v>593211000000</v>
      </c>
      <c r="P1308" s="2">
        <v>593741000000</v>
      </c>
      <c r="Q1308" s="2">
        <v>594803000000</v>
      </c>
      <c r="R1308" s="2">
        <v>596394000000</v>
      </c>
      <c r="S1308" s="2">
        <v>598517000000</v>
      </c>
      <c r="T1308" s="2">
        <v>600639000000</v>
      </c>
      <c r="U1308" s="2">
        <v>602762000000</v>
      </c>
      <c r="V1308" s="2">
        <v>604884000000</v>
      </c>
      <c r="W1308" s="2">
        <v>607006000000</v>
      </c>
      <c r="X1308" s="2">
        <v>609129000000</v>
      </c>
      <c r="Y1308" s="2">
        <v>610721000000</v>
      </c>
      <c r="Z1308" s="2">
        <v>612843000000</v>
      </c>
      <c r="AA1308" s="2">
        <v>614965000000</v>
      </c>
      <c r="AB1308" s="2">
        <v>617088000000</v>
      </c>
      <c r="AC1308" s="2">
        <v>618680000000</v>
      </c>
    </row>
    <row r="1309" spans="1:32">
      <c r="A1309" t="s">
        <v>12071</v>
      </c>
      <c r="B1309" t="s">
        <v>19</v>
      </c>
      <c r="C1309" s="2">
        <v>66210900</v>
      </c>
      <c r="D1309" s="2">
        <v>63645000</v>
      </c>
      <c r="E1309" s="2">
        <v>64091200</v>
      </c>
      <c r="F1309" s="2">
        <v>64147000</v>
      </c>
      <c r="G1309" s="2">
        <v>63979700</v>
      </c>
      <c r="H1309" s="2">
        <v>63756500</v>
      </c>
      <c r="I1309" s="2">
        <v>63533400</v>
      </c>
      <c r="J1309" s="2">
        <v>63254500</v>
      </c>
      <c r="K1309" s="2">
        <v>62975600</v>
      </c>
      <c r="L1309" s="2">
        <v>62696700</v>
      </c>
      <c r="M1309" s="2">
        <v>62473600</v>
      </c>
      <c r="N1309" s="2">
        <v>62362000</v>
      </c>
      <c r="O1309" s="2">
        <v>62362000</v>
      </c>
      <c r="P1309" s="2">
        <v>62417800</v>
      </c>
      <c r="Q1309" s="2">
        <v>62529400</v>
      </c>
      <c r="R1309" s="2">
        <v>62696700</v>
      </c>
      <c r="S1309" s="2">
        <v>62919800</v>
      </c>
      <c r="T1309" s="2">
        <v>63143000</v>
      </c>
      <c r="U1309" s="2">
        <v>63366100</v>
      </c>
      <c r="V1309" s="2">
        <v>63589200</v>
      </c>
      <c r="W1309" s="2">
        <v>63812300</v>
      </c>
      <c r="X1309" s="2">
        <v>64035400</v>
      </c>
      <c r="Y1309" s="2">
        <v>64202800</v>
      </c>
      <c r="Z1309" s="2">
        <v>64425900</v>
      </c>
      <c r="AA1309" s="2">
        <v>64649000</v>
      </c>
      <c r="AB1309" s="2">
        <v>64872100</v>
      </c>
      <c r="AC1309" s="2">
        <v>65039500</v>
      </c>
    </row>
    <row r="1310" spans="1:32">
      <c r="A1310" t="s">
        <v>12072</v>
      </c>
      <c r="B1310" t="s">
        <v>19</v>
      </c>
      <c r="C1310" s="2">
        <v>368243000</v>
      </c>
      <c r="D1310" s="2">
        <v>353972000</v>
      </c>
      <c r="E1310" s="2">
        <v>356454000</v>
      </c>
      <c r="F1310" s="2">
        <v>356764000</v>
      </c>
      <c r="G1310" s="2">
        <v>355834000</v>
      </c>
      <c r="H1310" s="2">
        <v>354593000</v>
      </c>
      <c r="I1310" s="2">
        <v>353352000</v>
      </c>
      <c r="J1310" s="2">
        <v>351801000</v>
      </c>
      <c r="K1310" s="2">
        <v>350250000</v>
      </c>
      <c r="L1310" s="2">
        <v>348699000</v>
      </c>
      <c r="M1310" s="2">
        <v>347458000</v>
      </c>
      <c r="N1310" s="2">
        <v>346837000</v>
      </c>
      <c r="O1310" s="2">
        <v>346837000</v>
      </c>
      <c r="P1310" s="2">
        <v>347147000</v>
      </c>
      <c r="Q1310" s="2">
        <v>347768000</v>
      </c>
      <c r="R1310" s="2">
        <v>348699000</v>
      </c>
      <c r="S1310" s="2">
        <v>349939000</v>
      </c>
      <c r="T1310" s="2">
        <v>351180000</v>
      </c>
      <c r="U1310" s="2">
        <v>352421000</v>
      </c>
      <c r="V1310" s="2">
        <v>353662000</v>
      </c>
      <c r="W1310" s="2">
        <v>354903000</v>
      </c>
      <c r="X1310" s="2">
        <v>356144000</v>
      </c>
      <c r="Y1310" s="2">
        <v>357075000</v>
      </c>
      <c r="Z1310" s="2">
        <v>358316000</v>
      </c>
      <c r="AA1310" s="2">
        <v>359557000</v>
      </c>
      <c r="AB1310" s="2">
        <v>360797000</v>
      </c>
      <c r="AC1310" s="2">
        <v>361728000</v>
      </c>
    </row>
    <row r="1311" spans="1:32">
      <c r="A1311" t="s">
        <v>12073</v>
      </c>
      <c r="B1311" t="s">
        <v>19</v>
      </c>
      <c r="C1311" s="2">
        <v>462681000</v>
      </c>
      <c r="D1311" s="2">
        <v>444750000</v>
      </c>
      <c r="E1311" s="2">
        <v>447869000</v>
      </c>
      <c r="F1311" s="2">
        <v>448258000</v>
      </c>
      <c r="G1311" s="2">
        <v>447089000</v>
      </c>
      <c r="H1311" s="2">
        <v>445530000</v>
      </c>
      <c r="I1311" s="2">
        <v>443971000</v>
      </c>
      <c r="J1311" s="2">
        <v>442022000</v>
      </c>
      <c r="K1311" s="2">
        <v>440073000</v>
      </c>
      <c r="L1311" s="2">
        <v>438124000</v>
      </c>
      <c r="M1311" s="2">
        <v>436565000</v>
      </c>
      <c r="N1311" s="2">
        <v>435785000</v>
      </c>
      <c r="O1311" s="2">
        <v>435785000</v>
      </c>
      <c r="P1311" s="2">
        <v>436175000</v>
      </c>
      <c r="Q1311" s="2">
        <v>436955000</v>
      </c>
      <c r="R1311" s="2">
        <v>438124000</v>
      </c>
      <c r="S1311" s="2">
        <v>439683000</v>
      </c>
      <c r="T1311" s="2">
        <v>441242000</v>
      </c>
      <c r="U1311" s="2">
        <v>442801000</v>
      </c>
      <c r="V1311" s="2">
        <v>444361000</v>
      </c>
      <c r="W1311" s="2">
        <v>445920000</v>
      </c>
      <c r="X1311" s="2">
        <v>447479000</v>
      </c>
      <c r="Y1311" s="2">
        <v>448648000</v>
      </c>
      <c r="Z1311" s="2">
        <v>450207000</v>
      </c>
      <c r="AA1311" s="2">
        <v>451767000</v>
      </c>
      <c r="AB1311" s="2">
        <v>453326000</v>
      </c>
      <c r="AC1311" s="2">
        <v>454495000</v>
      </c>
    </row>
    <row r="1312" spans="1:32">
      <c r="A1312" t="s">
        <v>12074</v>
      </c>
      <c r="B1312" t="s">
        <v>19</v>
      </c>
      <c r="C1312" s="2">
        <v>271241000</v>
      </c>
      <c r="D1312" s="2">
        <v>260730000</v>
      </c>
      <c r="E1312" s="2">
        <v>262558000</v>
      </c>
      <c r="F1312" s="2">
        <v>262786000</v>
      </c>
      <c r="G1312" s="2">
        <v>262101000</v>
      </c>
      <c r="H1312" s="2">
        <v>261187000</v>
      </c>
      <c r="I1312" s="2">
        <v>260273000</v>
      </c>
      <c r="J1312" s="2">
        <v>259130000</v>
      </c>
      <c r="K1312" s="2">
        <v>257988000</v>
      </c>
      <c r="L1312" s="2">
        <v>256845000</v>
      </c>
      <c r="M1312" s="2">
        <v>255931000</v>
      </c>
      <c r="N1312" s="2">
        <v>255474000</v>
      </c>
      <c r="O1312" s="2">
        <v>255474000</v>
      </c>
      <c r="P1312" s="2">
        <v>255703000</v>
      </c>
      <c r="Q1312" s="2">
        <v>256160000</v>
      </c>
      <c r="R1312" s="2">
        <v>256845000</v>
      </c>
      <c r="S1312" s="2">
        <v>257759000</v>
      </c>
      <c r="T1312" s="2">
        <v>258673000</v>
      </c>
      <c r="U1312" s="2">
        <v>259587000</v>
      </c>
      <c r="V1312" s="2">
        <v>260501000</v>
      </c>
      <c r="W1312" s="2">
        <v>261415000</v>
      </c>
      <c r="X1312" s="2">
        <v>262329000</v>
      </c>
      <c r="Y1312" s="2">
        <v>263015000</v>
      </c>
      <c r="Z1312" s="2">
        <v>263929000</v>
      </c>
      <c r="AA1312" s="2">
        <v>264843000</v>
      </c>
      <c r="AB1312" s="2">
        <v>265757000</v>
      </c>
      <c r="AC1312" s="2">
        <v>266443000</v>
      </c>
    </row>
    <row r="1313" spans="1:32">
      <c r="A1313" t="s">
        <v>12075</v>
      </c>
      <c r="B1313" t="s">
        <v>19</v>
      </c>
      <c r="C1313" s="2">
        <v>252807000</v>
      </c>
      <c r="D1313" s="2">
        <v>243010000</v>
      </c>
      <c r="E1313" s="2">
        <v>244714000</v>
      </c>
      <c r="F1313" s="2">
        <v>244927000</v>
      </c>
      <c r="G1313" s="2">
        <v>244288000</v>
      </c>
      <c r="H1313" s="2">
        <v>243436000</v>
      </c>
      <c r="I1313" s="2">
        <v>242584000</v>
      </c>
      <c r="J1313" s="2">
        <v>241519000</v>
      </c>
      <c r="K1313" s="2">
        <v>240454000</v>
      </c>
      <c r="L1313" s="2">
        <v>239390000</v>
      </c>
      <c r="M1313" s="2">
        <v>238538000</v>
      </c>
      <c r="N1313" s="2">
        <v>238112000</v>
      </c>
      <c r="O1313" s="2">
        <v>238112000</v>
      </c>
      <c r="P1313" s="2">
        <v>238325000</v>
      </c>
      <c r="Q1313" s="2">
        <v>238751000</v>
      </c>
      <c r="R1313" s="2">
        <v>239390000</v>
      </c>
      <c r="S1313" s="2">
        <v>240241000</v>
      </c>
      <c r="T1313" s="2">
        <v>241093000</v>
      </c>
      <c r="U1313" s="2">
        <v>241945000</v>
      </c>
      <c r="V1313" s="2">
        <v>242797000</v>
      </c>
      <c r="W1313" s="2">
        <v>243649000</v>
      </c>
      <c r="X1313" s="2">
        <v>244501000</v>
      </c>
      <c r="Y1313" s="2">
        <v>245140000</v>
      </c>
      <c r="Z1313" s="2">
        <v>245992000</v>
      </c>
      <c r="AA1313" s="2">
        <v>246844000</v>
      </c>
      <c r="AB1313" s="2">
        <v>247696000</v>
      </c>
      <c r="AC1313" s="2">
        <v>248335000</v>
      </c>
    </row>
    <row r="1314" spans="1:32">
      <c r="A1314" t="s">
        <v>12076</v>
      </c>
      <c r="B1314" t="s">
        <v>19</v>
      </c>
      <c r="C1314" s="2">
        <v>3109940</v>
      </c>
      <c r="D1314" s="2">
        <v>2989420</v>
      </c>
      <c r="E1314" s="2">
        <v>3010380</v>
      </c>
      <c r="F1314" s="2">
        <v>3013000</v>
      </c>
      <c r="G1314" s="2">
        <v>3005140</v>
      </c>
      <c r="H1314" s="2">
        <v>2994660</v>
      </c>
      <c r="I1314" s="2">
        <v>2984180</v>
      </c>
      <c r="J1314" s="2">
        <v>2971080</v>
      </c>
      <c r="K1314" s="2">
        <v>2957980</v>
      </c>
      <c r="L1314" s="2">
        <v>2944880</v>
      </c>
      <c r="M1314" s="2">
        <v>2934400</v>
      </c>
      <c r="N1314" s="2">
        <v>2929160</v>
      </c>
      <c r="O1314" s="2">
        <v>2929160</v>
      </c>
      <c r="P1314" s="2">
        <v>2931780</v>
      </c>
      <c r="Q1314" s="2">
        <v>2937020</v>
      </c>
      <c r="R1314" s="2">
        <v>2944880</v>
      </c>
      <c r="S1314" s="2">
        <v>2955360</v>
      </c>
      <c r="T1314" s="2">
        <v>2965840</v>
      </c>
      <c r="U1314" s="2">
        <v>2976320</v>
      </c>
      <c r="V1314" s="2">
        <v>2986800</v>
      </c>
      <c r="W1314" s="2">
        <v>2997280</v>
      </c>
      <c r="X1314" s="2">
        <v>3007760</v>
      </c>
      <c r="Y1314" s="2">
        <v>3015620</v>
      </c>
      <c r="Z1314" s="2">
        <v>3026100</v>
      </c>
      <c r="AA1314" s="2">
        <v>3036580</v>
      </c>
      <c r="AB1314" s="2">
        <v>3047060</v>
      </c>
      <c r="AC1314" s="2">
        <v>3054920</v>
      </c>
    </row>
    <row r="1315" spans="1:32">
      <c r="A1315" t="s">
        <v>12077</v>
      </c>
      <c r="B1315" t="s">
        <v>19</v>
      </c>
      <c r="C1315" s="2">
        <v>8558270</v>
      </c>
      <c r="D1315" s="2">
        <v>8226610</v>
      </c>
      <c r="E1315" s="2">
        <v>8284290</v>
      </c>
      <c r="F1315" s="2">
        <v>8291500</v>
      </c>
      <c r="G1315" s="2">
        <v>8269870</v>
      </c>
      <c r="H1315" s="2">
        <v>8241030</v>
      </c>
      <c r="I1315" s="2">
        <v>8212190</v>
      </c>
      <c r="J1315" s="2">
        <v>8176140</v>
      </c>
      <c r="K1315" s="2">
        <v>8140090</v>
      </c>
      <c r="L1315" s="2">
        <v>8104040</v>
      </c>
      <c r="M1315" s="2">
        <v>8075200</v>
      </c>
      <c r="N1315" s="2">
        <v>8060780</v>
      </c>
      <c r="O1315" s="2">
        <v>8060780</v>
      </c>
      <c r="P1315" s="2">
        <v>8067990</v>
      </c>
      <c r="Q1315" s="2">
        <v>8082410</v>
      </c>
      <c r="R1315" s="2">
        <v>8104040</v>
      </c>
      <c r="S1315" s="2">
        <v>8132880</v>
      </c>
      <c r="T1315" s="2">
        <v>8161720</v>
      </c>
      <c r="U1315" s="2">
        <v>8190560</v>
      </c>
      <c r="V1315" s="2">
        <v>8219400</v>
      </c>
      <c r="W1315" s="2">
        <v>8248240</v>
      </c>
      <c r="X1315" s="2">
        <v>8277080</v>
      </c>
      <c r="Y1315" s="2">
        <v>8298710</v>
      </c>
      <c r="Z1315" s="2">
        <v>8327550</v>
      </c>
      <c r="AA1315" s="2">
        <v>8356390</v>
      </c>
      <c r="AB1315" s="2">
        <v>8385230</v>
      </c>
      <c r="AC1315" s="2">
        <v>8406860</v>
      </c>
    </row>
    <row r="1316" spans="1:32">
      <c r="A1316" t="s">
        <v>12078</v>
      </c>
      <c r="B1316" t="s">
        <v>19</v>
      </c>
      <c r="C1316" s="2">
        <v>163925000</v>
      </c>
      <c r="D1316" s="2">
        <v>157572000</v>
      </c>
      <c r="E1316" s="2">
        <v>158677000</v>
      </c>
      <c r="F1316" s="2">
        <v>158815000</v>
      </c>
      <c r="G1316" s="2">
        <v>158401000</v>
      </c>
      <c r="H1316" s="2">
        <v>157848000</v>
      </c>
      <c r="I1316" s="2">
        <v>157296000</v>
      </c>
      <c r="J1316" s="2">
        <v>156605000</v>
      </c>
      <c r="K1316" s="2">
        <v>155915000</v>
      </c>
      <c r="L1316" s="2">
        <v>155224000</v>
      </c>
      <c r="M1316" s="2">
        <v>154672000</v>
      </c>
      <c r="N1316" s="2">
        <v>154396000</v>
      </c>
      <c r="O1316" s="2">
        <v>154396000</v>
      </c>
      <c r="P1316" s="2">
        <v>154534000</v>
      </c>
      <c r="Q1316" s="2">
        <v>154810000</v>
      </c>
      <c r="R1316" s="2">
        <v>155224000</v>
      </c>
      <c r="S1316" s="2">
        <v>155777000</v>
      </c>
      <c r="T1316" s="2">
        <v>156329000</v>
      </c>
      <c r="U1316" s="2">
        <v>156882000</v>
      </c>
      <c r="V1316" s="2">
        <v>157434000</v>
      </c>
      <c r="W1316" s="2">
        <v>157986000</v>
      </c>
      <c r="X1316" s="2">
        <v>158539000</v>
      </c>
      <c r="Y1316" s="2">
        <v>158953000</v>
      </c>
      <c r="Z1316" s="2">
        <v>159506000</v>
      </c>
      <c r="AA1316" s="2">
        <v>160058000</v>
      </c>
      <c r="AB1316" s="2">
        <v>160610000</v>
      </c>
      <c r="AC1316" s="2">
        <v>161025000</v>
      </c>
    </row>
    <row r="1317" spans="1:32">
      <c r="A1317" t="s">
        <v>12079</v>
      </c>
      <c r="B1317" t="s">
        <v>19</v>
      </c>
      <c r="C1317" s="2">
        <v>52038100</v>
      </c>
      <c r="D1317" s="2">
        <v>50021400</v>
      </c>
      <c r="E1317" s="2">
        <v>50372200</v>
      </c>
      <c r="F1317" s="2">
        <v>50416000</v>
      </c>
      <c r="G1317" s="2">
        <v>50284500</v>
      </c>
      <c r="H1317" s="2">
        <v>50109100</v>
      </c>
      <c r="I1317" s="2">
        <v>49933800</v>
      </c>
      <c r="J1317" s="2">
        <v>49714600</v>
      </c>
      <c r="K1317" s="2">
        <v>49495400</v>
      </c>
      <c r="L1317" s="2">
        <v>49276200</v>
      </c>
      <c r="M1317" s="2">
        <v>49100800</v>
      </c>
      <c r="N1317" s="2">
        <v>49013100</v>
      </c>
      <c r="O1317" s="2">
        <v>49013100</v>
      </c>
      <c r="P1317" s="2">
        <v>49057000</v>
      </c>
      <c r="Q1317" s="2">
        <v>49144600</v>
      </c>
      <c r="R1317" s="2">
        <v>49276200</v>
      </c>
      <c r="S1317" s="2">
        <v>49451500</v>
      </c>
      <c r="T1317" s="2">
        <v>49626900</v>
      </c>
      <c r="U1317" s="2">
        <v>49802200</v>
      </c>
      <c r="V1317" s="2">
        <v>49977600</v>
      </c>
      <c r="W1317" s="2">
        <v>50153000</v>
      </c>
      <c r="X1317" s="2">
        <v>50328300</v>
      </c>
      <c r="Y1317" s="2">
        <v>50459800</v>
      </c>
      <c r="Z1317" s="2">
        <v>50635200</v>
      </c>
      <c r="AA1317" s="2">
        <v>50810600</v>
      </c>
      <c r="AB1317" s="2">
        <v>50985900</v>
      </c>
      <c r="AC1317" s="2">
        <v>51117400</v>
      </c>
    </row>
    <row r="1318" spans="1:32">
      <c r="A1318" t="s">
        <v>12080</v>
      </c>
      <c r="B1318" t="s">
        <v>19</v>
      </c>
      <c r="C1318">
        <v>913990</v>
      </c>
      <c r="D1318">
        <v>878570</v>
      </c>
      <c r="E1318">
        <v>884730</v>
      </c>
      <c r="F1318">
        <v>885500</v>
      </c>
      <c r="G1318">
        <v>883190</v>
      </c>
      <c r="H1318">
        <v>880110</v>
      </c>
      <c r="I1318">
        <v>877030</v>
      </c>
      <c r="J1318">
        <v>873180</v>
      </c>
      <c r="K1318">
        <v>869330</v>
      </c>
      <c r="L1318">
        <v>865480</v>
      </c>
      <c r="M1318">
        <v>862400</v>
      </c>
      <c r="N1318">
        <v>860860</v>
      </c>
      <c r="O1318">
        <v>860860</v>
      </c>
      <c r="P1318">
        <v>861630</v>
      </c>
      <c r="Q1318">
        <v>863170</v>
      </c>
      <c r="R1318">
        <v>865480</v>
      </c>
      <c r="S1318">
        <v>868560</v>
      </c>
      <c r="T1318">
        <v>871640</v>
      </c>
      <c r="U1318">
        <v>874720</v>
      </c>
      <c r="V1318">
        <v>877800</v>
      </c>
      <c r="W1318">
        <v>880880</v>
      </c>
      <c r="X1318">
        <v>883960</v>
      </c>
      <c r="Y1318">
        <v>886270</v>
      </c>
      <c r="Z1318">
        <v>889350</v>
      </c>
      <c r="AA1318">
        <v>892430</v>
      </c>
      <c r="AB1318">
        <v>895510</v>
      </c>
      <c r="AC1318">
        <v>897820</v>
      </c>
    </row>
    <row r="1319" spans="1:32">
      <c r="A1319" t="s">
        <v>12081</v>
      </c>
      <c r="B1319" t="s">
        <v>19</v>
      </c>
      <c r="C1319">
        <v>0</v>
      </c>
      <c r="D1319">
        <v>0</v>
      </c>
      <c r="E1319">
        <v>0</v>
      </c>
      <c r="F1319">
        <v>0</v>
      </c>
      <c r="G1319">
        <v>0</v>
      </c>
      <c r="H1319">
        <v>0</v>
      </c>
      <c r="I1319">
        <v>0</v>
      </c>
      <c r="J1319">
        <v>0</v>
      </c>
      <c r="K1319">
        <v>0</v>
      </c>
      <c r="L1319">
        <v>0</v>
      </c>
      <c r="M1319">
        <v>0</v>
      </c>
      <c r="N1319">
        <v>0</v>
      </c>
      <c r="O1319">
        <v>0</v>
      </c>
      <c r="P1319">
        <v>0</v>
      </c>
      <c r="Q1319">
        <v>0</v>
      </c>
      <c r="R1319">
        <v>0</v>
      </c>
      <c r="S1319">
        <v>0</v>
      </c>
      <c r="T1319">
        <v>0</v>
      </c>
      <c r="U1319">
        <v>0</v>
      </c>
      <c r="V1319">
        <v>0</v>
      </c>
      <c r="W1319">
        <v>0</v>
      </c>
      <c r="X1319">
        <v>0</v>
      </c>
      <c r="Y1319">
        <v>0</v>
      </c>
      <c r="Z1319">
        <v>0</v>
      </c>
      <c r="AA1319">
        <v>0</v>
      </c>
      <c r="AB1319">
        <v>0</v>
      </c>
      <c r="AC1319">
        <v>0</v>
      </c>
    </row>
    <row r="1320" spans="1:32">
      <c r="A1320" t="s">
        <v>12082</v>
      </c>
      <c r="B1320" t="s">
        <v>19</v>
      </c>
      <c r="C1320">
        <v>0</v>
      </c>
      <c r="D1320">
        <v>0</v>
      </c>
      <c r="E1320">
        <v>0</v>
      </c>
      <c r="F1320">
        <v>0</v>
      </c>
      <c r="G1320">
        <v>0</v>
      </c>
      <c r="H1320">
        <v>0</v>
      </c>
      <c r="I1320">
        <v>0</v>
      </c>
      <c r="J1320">
        <v>0</v>
      </c>
      <c r="K1320">
        <v>0</v>
      </c>
      <c r="L1320">
        <v>0</v>
      </c>
      <c r="M1320">
        <v>0</v>
      </c>
      <c r="N1320">
        <v>0</v>
      </c>
      <c r="O1320">
        <v>0</v>
      </c>
      <c r="P1320">
        <v>0</v>
      </c>
      <c r="Q1320">
        <v>0</v>
      </c>
      <c r="R1320">
        <v>0</v>
      </c>
      <c r="S1320">
        <v>0</v>
      </c>
      <c r="T1320">
        <v>0</v>
      </c>
      <c r="U1320">
        <v>0</v>
      </c>
      <c r="V1320">
        <v>0</v>
      </c>
      <c r="W1320">
        <v>0</v>
      </c>
      <c r="X1320">
        <v>0</v>
      </c>
      <c r="Y1320">
        <v>0</v>
      </c>
      <c r="Z1320">
        <v>0</v>
      </c>
      <c r="AA1320">
        <v>0</v>
      </c>
      <c r="AB1320">
        <v>0</v>
      </c>
      <c r="AC1320">
        <v>0</v>
      </c>
    </row>
    <row r="1321" spans="1:32">
      <c r="A1321" t="s">
        <v>12083</v>
      </c>
      <c r="B1321" t="s">
        <v>19</v>
      </c>
      <c r="C1321">
        <v>0</v>
      </c>
      <c r="D1321">
        <v>0</v>
      </c>
      <c r="E1321">
        <v>0</v>
      </c>
      <c r="F1321">
        <v>0</v>
      </c>
      <c r="G1321">
        <v>0</v>
      </c>
      <c r="H1321">
        <v>0</v>
      </c>
      <c r="I1321">
        <v>0</v>
      </c>
      <c r="J1321">
        <v>0</v>
      </c>
      <c r="K1321">
        <v>0</v>
      </c>
      <c r="L1321">
        <v>0</v>
      </c>
      <c r="M1321">
        <v>0</v>
      </c>
      <c r="N1321">
        <v>0</v>
      </c>
      <c r="O1321">
        <v>0</v>
      </c>
      <c r="P1321">
        <v>0</v>
      </c>
      <c r="Q1321">
        <v>0</v>
      </c>
      <c r="R1321">
        <v>0</v>
      </c>
      <c r="S1321">
        <v>0</v>
      </c>
      <c r="T1321">
        <v>0</v>
      </c>
      <c r="U1321">
        <v>0</v>
      </c>
      <c r="V1321">
        <v>0</v>
      </c>
      <c r="W1321">
        <v>0</v>
      </c>
      <c r="X1321">
        <v>0</v>
      </c>
      <c r="Y1321">
        <v>0</v>
      </c>
      <c r="Z1321">
        <v>0</v>
      </c>
      <c r="AA1321">
        <v>0</v>
      </c>
      <c r="AB1321">
        <v>0</v>
      </c>
      <c r="AC1321">
        <v>0</v>
      </c>
    </row>
    <row r="1322" spans="1:32">
      <c r="A1322" t="s">
        <v>12084</v>
      </c>
      <c r="B1322" t="s">
        <v>19</v>
      </c>
      <c r="C1322">
        <v>0</v>
      </c>
      <c r="D1322">
        <v>0</v>
      </c>
      <c r="E1322">
        <v>0</v>
      </c>
      <c r="F1322">
        <v>0</v>
      </c>
      <c r="G1322">
        <v>0</v>
      </c>
      <c r="H1322">
        <v>0</v>
      </c>
      <c r="I1322">
        <v>0</v>
      </c>
      <c r="J1322">
        <v>0</v>
      </c>
      <c r="K1322">
        <v>0</v>
      </c>
      <c r="L1322">
        <v>0</v>
      </c>
      <c r="M1322">
        <v>0</v>
      </c>
      <c r="N1322">
        <v>0</v>
      </c>
      <c r="O1322">
        <v>0</v>
      </c>
      <c r="P1322">
        <v>0</v>
      </c>
      <c r="Q1322">
        <v>0</v>
      </c>
      <c r="R1322">
        <v>0</v>
      </c>
      <c r="S1322">
        <v>0</v>
      </c>
      <c r="T1322">
        <v>0</v>
      </c>
      <c r="U1322">
        <v>0</v>
      </c>
      <c r="V1322">
        <v>0</v>
      </c>
      <c r="W1322">
        <v>0</v>
      </c>
      <c r="X1322">
        <v>0</v>
      </c>
      <c r="Y1322">
        <v>0</v>
      </c>
      <c r="Z1322">
        <v>0</v>
      </c>
      <c r="AA1322">
        <v>0</v>
      </c>
      <c r="AB1322">
        <v>0</v>
      </c>
      <c r="AC1322">
        <v>0</v>
      </c>
    </row>
    <row r="1323" spans="1:32">
      <c r="A1323" t="s">
        <v>12085</v>
      </c>
      <c r="B1323" t="s">
        <v>19</v>
      </c>
      <c r="C1323">
        <v>0</v>
      </c>
      <c r="D1323">
        <v>0</v>
      </c>
      <c r="E1323">
        <v>0</v>
      </c>
      <c r="F1323">
        <v>0</v>
      </c>
      <c r="G1323">
        <v>0</v>
      </c>
      <c r="H1323">
        <v>0</v>
      </c>
      <c r="I1323">
        <v>0</v>
      </c>
      <c r="J1323">
        <v>0</v>
      </c>
      <c r="K1323">
        <v>0</v>
      </c>
      <c r="L1323">
        <v>0</v>
      </c>
      <c r="M1323">
        <v>0</v>
      </c>
      <c r="N1323">
        <v>0</v>
      </c>
      <c r="O1323">
        <v>0</v>
      </c>
      <c r="P1323">
        <v>0</v>
      </c>
      <c r="Q1323">
        <v>0</v>
      </c>
      <c r="R1323">
        <v>0</v>
      </c>
      <c r="S1323">
        <v>0</v>
      </c>
      <c r="T1323">
        <v>0</v>
      </c>
      <c r="U1323">
        <v>0</v>
      </c>
      <c r="V1323">
        <v>0</v>
      </c>
      <c r="W1323">
        <v>0</v>
      </c>
      <c r="X1323">
        <v>0</v>
      </c>
      <c r="Y1323">
        <v>0</v>
      </c>
      <c r="Z1323">
        <v>0</v>
      </c>
      <c r="AA1323">
        <v>0</v>
      </c>
      <c r="AB1323">
        <v>0</v>
      </c>
      <c r="AC1323">
        <v>0</v>
      </c>
    </row>
    <row r="1324" spans="1:32">
      <c r="A1324" t="s">
        <v>12086</v>
      </c>
      <c r="B1324" t="s">
        <v>19</v>
      </c>
      <c r="C1324">
        <v>0</v>
      </c>
      <c r="D1324">
        <v>0</v>
      </c>
      <c r="E1324">
        <v>0</v>
      </c>
      <c r="F1324">
        <v>0</v>
      </c>
      <c r="G1324">
        <v>0</v>
      </c>
      <c r="H1324">
        <v>0</v>
      </c>
      <c r="I1324">
        <v>0</v>
      </c>
      <c r="J1324">
        <v>0</v>
      </c>
      <c r="K1324">
        <v>0</v>
      </c>
      <c r="L1324">
        <v>0</v>
      </c>
      <c r="M1324">
        <v>0</v>
      </c>
      <c r="N1324">
        <v>0</v>
      </c>
      <c r="O1324">
        <v>0</v>
      </c>
      <c r="P1324">
        <v>0</v>
      </c>
      <c r="Q1324">
        <v>0</v>
      </c>
      <c r="R1324">
        <v>0</v>
      </c>
      <c r="S1324">
        <v>0</v>
      </c>
      <c r="T1324">
        <v>0</v>
      </c>
      <c r="U1324">
        <v>0</v>
      </c>
      <c r="V1324">
        <v>0</v>
      </c>
      <c r="W1324">
        <v>0</v>
      </c>
      <c r="X1324">
        <v>0</v>
      </c>
      <c r="Y1324">
        <v>0</v>
      </c>
      <c r="Z1324">
        <v>0</v>
      </c>
      <c r="AA1324">
        <v>0</v>
      </c>
      <c r="AB1324">
        <v>0</v>
      </c>
      <c r="AC1324">
        <v>0</v>
      </c>
      <c r="AD1324" s="2"/>
      <c r="AE1324" s="2"/>
      <c r="AF1324" s="2"/>
    </row>
    <row r="1325" spans="1:32">
      <c r="A1325" t="s">
        <v>12087</v>
      </c>
      <c r="B1325" t="s">
        <v>19</v>
      </c>
      <c r="C1325">
        <v>0</v>
      </c>
      <c r="D1325">
        <v>0</v>
      </c>
      <c r="E1325">
        <v>0</v>
      </c>
      <c r="F1325">
        <v>0</v>
      </c>
      <c r="G1325">
        <v>0</v>
      </c>
      <c r="H1325">
        <v>0</v>
      </c>
      <c r="I1325">
        <v>0</v>
      </c>
      <c r="J1325">
        <v>0</v>
      </c>
      <c r="K1325">
        <v>0</v>
      </c>
      <c r="L1325">
        <v>0</v>
      </c>
      <c r="M1325">
        <v>0</v>
      </c>
      <c r="N1325">
        <v>0</v>
      </c>
      <c r="O1325">
        <v>0</v>
      </c>
      <c r="P1325">
        <v>0</v>
      </c>
      <c r="Q1325">
        <v>0</v>
      </c>
      <c r="R1325">
        <v>0</v>
      </c>
      <c r="S1325">
        <v>0</v>
      </c>
      <c r="T1325">
        <v>0</v>
      </c>
      <c r="U1325">
        <v>0</v>
      </c>
      <c r="V1325">
        <v>0</v>
      </c>
      <c r="W1325">
        <v>0</v>
      </c>
      <c r="X1325">
        <v>0</v>
      </c>
      <c r="Y1325">
        <v>0</v>
      </c>
      <c r="Z1325">
        <v>0</v>
      </c>
      <c r="AA1325">
        <v>0</v>
      </c>
      <c r="AB1325">
        <v>0</v>
      </c>
      <c r="AC1325">
        <v>0</v>
      </c>
    </row>
    <row r="1326" spans="1:32">
      <c r="A1326" t="s">
        <v>12088</v>
      </c>
      <c r="B1326" t="s">
        <v>19</v>
      </c>
      <c r="C1326">
        <v>0</v>
      </c>
      <c r="D1326">
        <v>0</v>
      </c>
      <c r="E1326">
        <v>0</v>
      </c>
      <c r="F1326">
        <v>0</v>
      </c>
      <c r="G1326">
        <v>0</v>
      </c>
      <c r="H1326">
        <v>0</v>
      </c>
      <c r="I1326">
        <v>0</v>
      </c>
      <c r="J1326">
        <v>0</v>
      </c>
      <c r="K1326">
        <v>0</v>
      </c>
      <c r="L1326">
        <v>0</v>
      </c>
      <c r="M1326">
        <v>0</v>
      </c>
      <c r="N1326">
        <v>0</v>
      </c>
      <c r="O1326">
        <v>0</v>
      </c>
      <c r="P1326">
        <v>0</v>
      </c>
      <c r="Q1326">
        <v>0</v>
      </c>
      <c r="R1326">
        <v>0</v>
      </c>
      <c r="S1326">
        <v>0</v>
      </c>
      <c r="T1326">
        <v>0</v>
      </c>
      <c r="U1326">
        <v>0</v>
      </c>
      <c r="V1326">
        <v>0</v>
      </c>
      <c r="W1326">
        <v>0</v>
      </c>
      <c r="X1326">
        <v>0</v>
      </c>
      <c r="Y1326">
        <v>0</v>
      </c>
      <c r="Z1326">
        <v>0</v>
      </c>
      <c r="AA1326">
        <v>0</v>
      </c>
      <c r="AB1326">
        <v>0</v>
      </c>
      <c r="AC1326">
        <v>0</v>
      </c>
    </row>
    <row r="1327" spans="1:32">
      <c r="A1327" t="s">
        <v>12089</v>
      </c>
      <c r="B1327" t="s">
        <v>19</v>
      </c>
      <c r="C1327">
        <v>0</v>
      </c>
      <c r="D1327">
        <v>0</v>
      </c>
      <c r="E1327">
        <v>0</v>
      </c>
      <c r="F1327">
        <v>0</v>
      </c>
      <c r="G1327">
        <v>0</v>
      </c>
      <c r="H1327">
        <v>0</v>
      </c>
      <c r="I1327">
        <v>0</v>
      </c>
      <c r="J1327">
        <v>0</v>
      </c>
      <c r="K1327">
        <v>0</v>
      </c>
      <c r="L1327">
        <v>0</v>
      </c>
      <c r="M1327">
        <v>0</v>
      </c>
      <c r="N1327">
        <v>0</v>
      </c>
      <c r="O1327">
        <v>0</v>
      </c>
      <c r="P1327">
        <v>0</v>
      </c>
      <c r="Q1327">
        <v>0</v>
      </c>
      <c r="R1327">
        <v>0</v>
      </c>
      <c r="S1327">
        <v>0</v>
      </c>
      <c r="T1327">
        <v>0</v>
      </c>
      <c r="U1327">
        <v>0</v>
      </c>
      <c r="V1327">
        <v>0</v>
      </c>
      <c r="W1327">
        <v>0</v>
      </c>
      <c r="X1327">
        <v>0</v>
      </c>
      <c r="Y1327">
        <v>0</v>
      </c>
      <c r="Z1327">
        <v>0</v>
      </c>
      <c r="AA1327">
        <v>0</v>
      </c>
      <c r="AB1327">
        <v>0</v>
      </c>
      <c r="AC1327">
        <v>0</v>
      </c>
    </row>
    <row r="1328" spans="1:32">
      <c r="A1328" t="s">
        <v>12090</v>
      </c>
      <c r="B1328" t="s">
        <v>19</v>
      </c>
      <c r="C1328">
        <v>0</v>
      </c>
      <c r="D1328">
        <v>0</v>
      </c>
      <c r="E1328">
        <v>0</v>
      </c>
      <c r="F1328">
        <v>0</v>
      </c>
      <c r="G1328">
        <v>0</v>
      </c>
      <c r="H1328">
        <v>0</v>
      </c>
      <c r="I1328">
        <v>0</v>
      </c>
      <c r="J1328">
        <v>0</v>
      </c>
      <c r="K1328">
        <v>0</v>
      </c>
      <c r="L1328">
        <v>0</v>
      </c>
      <c r="M1328">
        <v>0</v>
      </c>
      <c r="N1328">
        <v>0</v>
      </c>
      <c r="O1328">
        <v>0</v>
      </c>
      <c r="P1328">
        <v>0</v>
      </c>
      <c r="Q1328">
        <v>0</v>
      </c>
      <c r="R1328">
        <v>0</v>
      </c>
      <c r="S1328">
        <v>0</v>
      </c>
      <c r="T1328">
        <v>0</v>
      </c>
      <c r="U1328">
        <v>0</v>
      </c>
      <c r="V1328">
        <v>0</v>
      </c>
      <c r="W1328">
        <v>0</v>
      </c>
      <c r="X1328">
        <v>0</v>
      </c>
      <c r="Y1328">
        <v>0</v>
      </c>
      <c r="Z1328">
        <v>0</v>
      </c>
      <c r="AA1328">
        <v>0</v>
      </c>
      <c r="AB1328">
        <v>0</v>
      </c>
      <c r="AC1328">
        <v>0</v>
      </c>
    </row>
    <row r="1329" spans="1:32">
      <c r="A1329" t="s">
        <v>12091</v>
      </c>
      <c r="B1329" t="s">
        <v>19</v>
      </c>
      <c r="C1329">
        <v>0</v>
      </c>
      <c r="D1329">
        <v>0</v>
      </c>
      <c r="E1329">
        <v>0</v>
      </c>
      <c r="F1329">
        <v>0</v>
      </c>
      <c r="G1329">
        <v>0</v>
      </c>
      <c r="H1329">
        <v>0</v>
      </c>
      <c r="I1329">
        <v>0</v>
      </c>
      <c r="J1329">
        <v>0</v>
      </c>
      <c r="K1329">
        <v>0</v>
      </c>
      <c r="L1329">
        <v>0</v>
      </c>
      <c r="M1329">
        <v>0</v>
      </c>
      <c r="N1329">
        <v>0</v>
      </c>
      <c r="O1329">
        <v>0</v>
      </c>
      <c r="P1329">
        <v>0</v>
      </c>
      <c r="Q1329">
        <v>0</v>
      </c>
      <c r="R1329">
        <v>0</v>
      </c>
      <c r="S1329">
        <v>0</v>
      </c>
      <c r="T1329">
        <v>0</v>
      </c>
      <c r="U1329">
        <v>0</v>
      </c>
      <c r="V1329">
        <v>0</v>
      </c>
      <c r="W1329">
        <v>0</v>
      </c>
      <c r="X1329">
        <v>0</v>
      </c>
      <c r="Y1329">
        <v>0</v>
      </c>
      <c r="Z1329">
        <v>0</v>
      </c>
      <c r="AA1329">
        <v>0</v>
      </c>
      <c r="AB1329">
        <v>0</v>
      </c>
      <c r="AC1329">
        <v>0</v>
      </c>
    </row>
    <row r="1330" spans="1:32">
      <c r="A1330" t="s">
        <v>12092</v>
      </c>
      <c r="B1330" t="s">
        <v>19</v>
      </c>
      <c r="C1330">
        <v>0</v>
      </c>
      <c r="D1330">
        <v>0</v>
      </c>
      <c r="E1330">
        <v>0</v>
      </c>
      <c r="F1330">
        <v>0</v>
      </c>
      <c r="G1330">
        <v>0</v>
      </c>
      <c r="H1330">
        <v>0</v>
      </c>
      <c r="I1330">
        <v>0</v>
      </c>
      <c r="J1330">
        <v>0</v>
      </c>
      <c r="K1330">
        <v>0</v>
      </c>
      <c r="L1330">
        <v>0</v>
      </c>
      <c r="M1330">
        <v>0</v>
      </c>
      <c r="N1330">
        <v>0</v>
      </c>
      <c r="O1330">
        <v>0</v>
      </c>
      <c r="P1330">
        <v>0</v>
      </c>
      <c r="Q1330">
        <v>0</v>
      </c>
      <c r="R1330">
        <v>0</v>
      </c>
      <c r="S1330">
        <v>0</v>
      </c>
      <c r="T1330">
        <v>0</v>
      </c>
      <c r="U1330">
        <v>0</v>
      </c>
      <c r="V1330">
        <v>0</v>
      </c>
      <c r="W1330">
        <v>0</v>
      </c>
      <c r="X1330">
        <v>0</v>
      </c>
      <c r="Y1330">
        <v>0</v>
      </c>
      <c r="Z1330">
        <v>0</v>
      </c>
      <c r="AA1330">
        <v>0</v>
      </c>
      <c r="AB1330">
        <v>0</v>
      </c>
      <c r="AC1330">
        <v>0</v>
      </c>
    </row>
    <row r="1331" spans="1:32">
      <c r="A1331" t="s">
        <v>12093</v>
      </c>
      <c r="B1331" t="s">
        <v>19</v>
      </c>
      <c r="C1331">
        <v>0</v>
      </c>
      <c r="D1331">
        <v>0</v>
      </c>
      <c r="E1331">
        <v>0</v>
      </c>
      <c r="F1331">
        <v>0</v>
      </c>
      <c r="G1331">
        <v>0</v>
      </c>
      <c r="H1331">
        <v>0</v>
      </c>
      <c r="I1331">
        <v>0</v>
      </c>
      <c r="J1331">
        <v>0</v>
      </c>
      <c r="K1331">
        <v>0</v>
      </c>
      <c r="L1331">
        <v>0</v>
      </c>
      <c r="M1331">
        <v>0</v>
      </c>
      <c r="N1331">
        <v>0</v>
      </c>
      <c r="O1331">
        <v>0</v>
      </c>
      <c r="P1331">
        <v>0</v>
      </c>
      <c r="Q1331">
        <v>0</v>
      </c>
      <c r="R1331">
        <v>0</v>
      </c>
      <c r="S1331">
        <v>0</v>
      </c>
      <c r="T1331">
        <v>0</v>
      </c>
      <c r="U1331">
        <v>0</v>
      </c>
      <c r="V1331">
        <v>0</v>
      </c>
      <c r="W1331">
        <v>0</v>
      </c>
      <c r="X1331">
        <v>0</v>
      </c>
      <c r="Y1331">
        <v>0</v>
      </c>
      <c r="Z1331">
        <v>0</v>
      </c>
      <c r="AA1331">
        <v>0</v>
      </c>
      <c r="AB1331">
        <v>0</v>
      </c>
      <c r="AC1331">
        <v>0</v>
      </c>
    </row>
    <row r="1332" spans="1:32">
      <c r="A1332" t="s">
        <v>12094</v>
      </c>
      <c r="B1332" t="s">
        <v>19</v>
      </c>
      <c r="C1332">
        <v>0</v>
      </c>
      <c r="D1332">
        <v>0</v>
      </c>
      <c r="E1332">
        <v>0</v>
      </c>
      <c r="F1332">
        <v>0</v>
      </c>
      <c r="G1332">
        <v>0</v>
      </c>
      <c r="H1332">
        <v>0</v>
      </c>
      <c r="I1332">
        <v>0</v>
      </c>
      <c r="J1332">
        <v>0</v>
      </c>
      <c r="K1332">
        <v>0</v>
      </c>
      <c r="L1332">
        <v>0</v>
      </c>
      <c r="M1332">
        <v>0</v>
      </c>
      <c r="N1332">
        <v>0</v>
      </c>
      <c r="O1332">
        <v>0</v>
      </c>
      <c r="P1332">
        <v>0</v>
      </c>
      <c r="Q1332">
        <v>0</v>
      </c>
      <c r="R1332">
        <v>0</v>
      </c>
      <c r="S1332">
        <v>0</v>
      </c>
      <c r="T1332">
        <v>0</v>
      </c>
      <c r="U1332">
        <v>0</v>
      </c>
      <c r="V1332">
        <v>0</v>
      </c>
      <c r="W1332">
        <v>0</v>
      </c>
      <c r="X1332">
        <v>0</v>
      </c>
      <c r="Y1332">
        <v>0</v>
      </c>
      <c r="Z1332">
        <v>0</v>
      </c>
      <c r="AA1332">
        <v>0</v>
      </c>
      <c r="AB1332">
        <v>0</v>
      </c>
      <c r="AC1332">
        <v>0</v>
      </c>
    </row>
    <row r="1333" spans="1:32">
      <c r="A1333" t="s">
        <v>12095</v>
      </c>
      <c r="B1333" t="s">
        <v>19</v>
      </c>
      <c r="C1333">
        <v>0</v>
      </c>
      <c r="D1333">
        <v>0</v>
      </c>
      <c r="E1333">
        <v>0</v>
      </c>
      <c r="F1333">
        <v>0</v>
      </c>
      <c r="G1333">
        <v>0</v>
      </c>
      <c r="H1333">
        <v>0</v>
      </c>
      <c r="I1333">
        <v>0</v>
      </c>
      <c r="J1333">
        <v>0</v>
      </c>
      <c r="K1333">
        <v>0</v>
      </c>
      <c r="L1333">
        <v>0</v>
      </c>
      <c r="M1333">
        <v>0</v>
      </c>
      <c r="N1333">
        <v>0</v>
      </c>
      <c r="O1333">
        <v>0</v>
      </c>
      <c r="P1333">
        <v>0</v>
      </c>
      <c r="Q1333">
        <v>0</v>
      </c>
      <c r="R1333">
        <v>0</v>
      </c>
      <c r="S1333">
        <v>0</v>
      </c>
      <c r="T1333">
        <v>0</v>
      </c>
      <c r="U1333">
        <v>0</v>
      </c>
      <c r="V1333">
        <v>0</v>
      </c>
      <c r="W1333">
        <v>0</v>
      </c>
      <c r="X1333">
        <v>0</v>
      </c>
      <c r="Y1333">
        <v>0</v>
      </c>
      <c r="Z1333">
        <v>0</v>
      </c>
      <c r="AA1333">
        <v>0</v>
      </c>
      <c r="AB1333">
        <v>0</v>
      </c>
      <c r="AC1333">
        <v>0</v>
      </c>
    </row>
    <row r="1334" spans="1:32">
      <c r="A1334" t="s">
        <v>12096</v>
      </c>
      <c r="B1334" t="s">
        <v>19</v>
      </c>
      <c r="C1334">
        <v>0</v>
      </c>
      <c r="D1334">
        <v>0</v>
      </c>
      <c r="E1334">
        <v>0</v>
      </c>
      <c r="F1334">
        <v>0</v>
      </c>
      <c r="G1334">
        <v>0</v>
      </c>
      <c r="H1334">
        <v>0</v>
      </c>
      <c r="I1334">
        <v>0</v>
      </c>
      <c r="J1334">
        <v>0</v>
      </c>
      <c r="K1334">
        <v>0</v>
      </c>
      <c r="L1334">
        <v>0</v>
      </c>
      <c r="M1334">
        <v>0</v>
      </c>
      <c r="N1334">
        <v>0</v>
      </c>
      <c r="O1334">
        <v>0</v>
      </c>
      <c r="P1334">
        <v>0</v>
      </c>
      <c r="Q1334">
        <v>0</v>
      </c>
      <c r="R1334">
        <v>0</v>
      </c>
      <c r="S1334">
        <v>0</v>
      </c>
      <c r="T1334">
        <v>0</v>
      </c>
      <c r="U1334">
        <v>0</v>
      </c>
      <c r="V1334">
        <v>0</v>
      </c>
      <c r="W1334">
        <v>0</v>
      </c>
      <c r="X1334">
        <v>0</v>
      </c>
      <c r="Y1334">
        <v>0</v>
      </c>
      <c r="Z1334">
        <v>0</v>
      </c>
      <c r="AA1334">
        <v>0</v>
      </c>
      <c r="AB1334">
        <v>0</v>
      </c>
      <c r="AC1334">
        <v>0</v>
      </c>
    </row>
    <row r="1335" spans="1:32">
      <c r="A1335" t="s">
        <v>12097</v>
      </c>
      <c r="B1335" t="s">
        <v>19</v>
      </c>
      <c r="C1335">
        <v>0</v>
      </c>
      <c r="D1335">
        <v>0</v>
      </c>
      <c r="E1335">
        <v>0</v>
      </c>
      <c r="F1335">
        <v>0</v>
      </c>
      <c r="G1335">
        <v>0</v>
      </c>
      <c r="H1335">
        <v>0</v>
      </c>
      <c r="I1335">
        <v>0</v>
      </c>
      <c r="J1335">
        <v>0</v>
      </c>
      <c r="K1335">
        <v>0</v>
      </c>
      <c r="L1335">
        <v>0</v>
      </c>
      <c r="M1335">
        <v>0</v>
      </c>
      <c r="N1335">
        <v>0</v>
      </c>
      <c r="O1335">
        <v>0</v>
      </c>
      <c r="P1335">
        <v>0</v>
      </c>
      <c r="Q1335">
        <v>0</v>
      </c>
      <c r="R1335">
        <v>0</v>
      </c>
      <c r="S1335">
        <v>0</v>
      </c>
      <c r="T1335">
        <v>0</v>
      </c>
      <c r="U1335">
        <v>0</v>
      </c>
      <c r="V1335">
        <v>0</v>
      </c>
      <c r="W1335">
        <v>0</v>
      </c>
      <c r="X1335">
        <v>0</v>
      </c>
      <c r="Y1335">
        <v>0</v>
      </c>
      <c r="Z1335">
        <v>0</v>
      </c>
      <c r="AA1335">
        <v>0</v>
      </c>
      <c r="AB1335">
        <v>0</v>
      </c>
      <c r="AC1335">
        <v>0</v>
      </c>
    </row>
    <row r="1336" spans="1:32">
      <c r="A1336" t="s">
        <v>12098</v>
      </c>
      <c r="B1336" t="s">
        <v>19</v>
      </c>
      <c r="C1336">
        <v>0</v>
      </c>
      <c r="D1336">
        <v>0</v>
      </c>
      <c r="E1336">
        <v>0</v>
      </c>
      <c r="F1336">
        <v>0</v>
      </c>
      <c r="G1336">
        <v>0</v>
      </c>
      <c r="H1336">
        <v>0</v>
      </c>
      <c r="I1336">
        <v>0</v>
      </c>
      <c r="J1336">
        <v>0</v>
      </c>
      <c r="K1336">
        <v>0</v>
      </c>
      <c r="L1336">
        <v>0</v>
      </c>
      <c r="M1336">
        <v>0</v>
      </c>
      <c r="N1336">
        <v>0</v>
      </c>
      <c r="O1336">
        <v>0</v>
      </c>
      <c r="P1336">
        <v>0</v>
      </c>
      <c r="Q1336">
        <v>0</v>
      </c>
      <c r="R1336">
        <v>0</v>
      </c>
      <c r="S1336">
        <v>0</v>
      </c>
      <c r="T1336">
        <v>0</v>
      </c>
      <c r="U1336">
        <v>0</v>
      </c>
      <c r="V1336">
        <v>0</v>
      </c>
      <c r="W1336">
        <v>0</v>
      </c>
      <c r="X1336">
        <v>0</v>
      </c>
      <c r="Y1336">
        <v>0</v>
      </c>
      <c r="Z1336">
        <v>0</v>
      </c>
      <c r="AA1336">
        <v>0</v>
      </c>
      <c r="AB1336">
        <v>0</v>
      </c>
      <c r="AC1336">
        <v>0</v>
      </c>
    </row>
    <row r="1337" spans="1:32">
      <c r="A1337" t="s">
        <v>12099</v>
      </c>
      <c r="B1337" t="s">
        <v>19</v>
      </c>
      <c r="C1337">
        <v>0</v>
      </c>
      <c r="D1337">
        <v>0</v>
      </c>
      <c r="E1337">
        <v>0</v>
      </c>
      <c r="F1337">
        <v>0</v>
      </c>
      <c r="G1337">
        <v>0</v>
      </c>
      <c r="H1337">
        <v>0</v>
      </c>
      <c r="I1337">
        <v>0</v>
      </c>
      <c r="J1337">
        <v>0</v>
      </c>
      <c r="K1337">
        <v>0</v>
      </c>
      <c r="L1337">
        <v>0</v>
      </c>
      <c r="M1337">
        <v>0</v>
      </c>
      <c r="N1337">
        <v>0</v>
      </c>
      <c r="O1337">
        <v>0</v>
      </c>
      <c r="P1337">
        <v>0</v>
      </c>
      <c r="Q1337">
        <v>0</v>
      </c>
      <c r="R1337">
        <v>0</v>
      </c>
      <c r="S1337">
        <v>0</v>
      </c>
      <c r="T1337">
        <v>0</v>
      </c>
      <c r="U1337">
        <v>0</v>
      </c>
      <c r="V1337">
        <v>0</v>
      </c>
      <c r="W1337">
        <v>0</v>
      </c>
      <c r="X1337">
        <v>0</v>
      </c>
      <c r="Y1337">
        <v>0</v>
      </c>
      <c r="Z1337">
        <v>0</v>
      </c>
      <c r="AA1337">
        <v>0</v>
      </c>
      <c r="AB1337">
        <v>0</v>
      </c>
      <c r="AC1337">
        <v>0</v>
      </c>
    </row>
    <row r="1338" spans="1:32">
      <c r="A1338" t="s">
        <v>12100</v>
      </c>
      <c r="B1338" t="s">
        <v>19</v>
      </c>
      <c r="C1338">
        <v>0</v>
      </c>
      <c r="D1338">
        <v>0</v>
      </c>
      <c r="E1338">
        <v>0</v>
      </c>
      <c r="F1338">
        <v>0</v>
      </c>
      <c r="G1338">
        <v>0</v>
      </c>
      <c r="H1338">
        <v>0</v>
      </c>
      <c r="I1338">
        <v>0</v>
      </c>
      <c r="J1338">
        <v>0</v>
      </c>
      <c r="K1338">
        <v>0</v>
      </c>
      <c r="L1338">
        <v>0</v>
      </c>
      <c r="M1338">
        <v>0</v>
      </c>
      <c r="N1338">
        <v>0</v>
      </c>
      <c r="O1338">
        <v>0</v>
      </c>
      <c r="P1338">
        <v>0</v>
      </c>
      <c r="Q1338">
        <v>0</v>
      </c>
      <c r="R1338">
        <v>0</v>
      </c>
      <c r="S1338">
        <v>0</v>
      </c>
      <c r="T1338">
        <v>0</v>
      </c>
      <c r="U1338">
        <v>0</v>
      </c>
      <c r="V1338">
        <v>0</v>
      </c>
      <c r="W1338">
        <v>0</v>
      </c>
      <c r="X1338">
        <v>0</v>
      </c>
      <c r="Y1338">
        <v>0</v>
      </c>
      <c r="Z1338">
        <v>0</v>
      </c>
      <c r="AA1338">
        <v>0</v>
      </c>
      <c r="AB1338">
        <v>0</v>
      </c>
      <c r="AC1338">
        <v>0</v>
      </c>
    </row>
    <row r="1339" spans="1:32">
      <c r="A1339" t="s">
        <v>12101</v>
      </c>
      <c r="B1339" t="s">
        <v>19</v>
      </c>
      <c r="C1339">
        <v>0</v>
      </c>
      <c r="D1339">
        <v>0</v>
      </c>
      <c r="E1339">
        <v>0</v>
      </c>
      <c r="F1339">
        <v>0</v>
      </c>
      <c r="G1339">
        <v>0</v>
      </c>
      <c r="H1339">
        <v>0</v>
      </c>
      <c r="I1339">
        <v>0</v>
      </c>
      <c r="J1339">
        <v>0</v>
      </c>
      <c r="K1339">
        <v>0</v>
      </c>
      <c r="L1339">
        <v>0</v>
      </c>
      <c r="M1339">
        <v>0</v>
      </c>
      <c r="N1339">
        <v>0</v>
      </c>
      <c r="O1339">
        <v>0</v>
      </c>
      <c r="P1339">
        <v>0</v>
      </c>
      <c r="Q1339">
        <v>0</v>
      </c>
      <c r="R1339">
        <v>0</v>
      </c>
      <c r="S1339">
        <v>0</v>
      </c>
      <c r="T1339">
        <v>0</v>
      </c>
      <c r="U1339">
        <v>0</v>
      </c>
      <c r="V1339">
        <v>0</v>
      </c>
      <c r="W1339">
        <v>0</v>
      </c>
      <c r="X1339">
        <v>0</v>
      </c>
      <c r="Y1339">
        <v>0</v>
      </c>
      <c r="Z1339">
        <v>0</v>
      </c>
      <c r="AA1339">
        <v>0</v>
      </c>
      <c r="AB1339">
        <v>0</v>
      </c>
      <c r="AC1339">
        <v>0</v>
      </c>
    </row>
    <row r="1340" spans="1:32">
      <c r="A1340" t="s">
        <v>12102</v>
      </c>
      <c r="B1340" t="s">
        <v>19</v>
      </c>
      <c r="C1340">
        <v>0</v>
      </c>
      <c r="D1340">
        <v>0</v>
      </c>
      <c r="E1340">
        <v>0</v>
      </c>
      <c r="F1340">
        <v>0</v>
      </c>
      <c r="G1340">
        <v>0</v>
      </c>
      <c r="H1340">
        <v>0</v>
      </c>
      <c r="I1340">
        <v>0</v>
      </c>
      <c r="J1340">
        <v>0</v>
      </c>
      <c r="K1340">
        <v>0</v>
      </c>
      <c r="L1340">
        <v>0</v>
      </c>
      <c r="M1340">
        <v>0</v>
      </c>
      <c r="N1340">
        <v>0</v>
      </c>
      <c r="O1340">
        <v>0</v>
      </c>
      <c r="P1340">
        <v>0</v>
      </c>
      <c r="Q1340">
        <v>0</v>
      </c>
      <c r="R1340">
        <v>0</v>
      </c>
      <c r="S1340">
        <v>0</v>
      </c>
      <c r="T1340">
        <v>0</v>
      </c>
      <c r="U1340">
        <v>0</v>
      </c>
      <c r="V1340">
        <v>0</v>
      </c>
      <c r="W1340">
        <v>0</v>
      </c>
      <c r="X1340">
        <v>0</v>
      </c>
      <c r="Y1340">
        <v>0</v>
      </c>
      <c r="Z1340">
        <v>0</v>
      </c>
      <c r="AA1340">
        <v>0</v>
      </c>
      <c r="AB1340">
        <v>0</v>
      </c>
      <c r="AC1340">
        <v>0</v>
      </c>
    </row>
    <row r="1341" spans="1:32">
      <c r="A1341" t="s">
        <v>12103</v>
      </c>
      <c r="B1341" t="s">
        <v>19</v>
      </c>
      <c r="C1341">
        <v>0</v>
      </c>
      <c r="D1341">
        <v>0</v>
      </c>
      <c r="E1341">
        <v>0</v>
      </c>
      <c r="F1341">
        <v>0</v>
      </c>
      <c r="G1341">
        <v>0</v>
      </c>
      <c r="H1341">
        <v>0</v>
      </c>
      <c r="I1341">
        <v>0</v>
      </c>
      <c r="J1341">
        <v>0</v>
      </c>
      <c r="K1341">
        <v>0</v>
      </c>
      <c r="L1341">
        <v>0</v>
      </c>
      <c r="M1341">
        <v>0</v>
      </c>
      <c r="N1341">
        <v>0</v>
      </c>
      <c r="O1341">
        <v>0</v>
      </c>
      <c r="P1341">
        <v>0</v>
      </c>
      <c r="Q1341">
        <v>0</v>
      </c>
      <c r="R1341">
        <v>0</v>
      </c>
      <c r="S1341">
        <v>0</v>
      </c>
      <c r="T1341">
        <v>0</v>
      </c>
      <c r="U1341">
        <v>0</v>
      </c>
      <c r="V1341">
        <v>0</v>
      </c>
      <c r="W1341">
        <v>0</v>
      </c>
      <c r="X1341">
        <v>0</v>
      </c>
      <c r="Y1341">
        <v>0</v>
      </c>
      <c r="Z1341">
        <v>0</v>
      </c>
      <c r="AA1341">
        <v>0</v>
      </c>
      <c r="AB1341">
        <v>0</v>
      </c>
      <c r="AC1341">
        <v>0</v>
      </c>
    </row>
    <row r="1342" spans="1:32">
      <c r="A1342" t="s">
        <v>12104</v>
      </c>
      <c r="B1342" t="s">
        <v>19</v>
      </c>
      <c r="C1342">
        <v>0</v>
      </c>
      <c r="D1342">
        <v>0</v>
      </c>
      <c r="E1342">
        <v>0</v>
      </c>
      <c r="F1342">
        <v>0</v>
      </c>
      <c r="G1342">
        <v>0</v>
      </c>
      <c r="H1342">
        <v>0</v>
      </c>
      <c r="I1342">
        <v>0</v>
      </c>
      <c r="J1342">
        <v>0</v>
      </c>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0</v>
      </c>
    </row>
    <row r="1343" spans="1:32">
      <c r="A1343" t="s">
        <v>12105</v>
      </c>
      <c r="B1343" t="s">
        <v>19</v>
      </c>
      <c r="C1343">
        <v>0</v>
      </c>
      <c r="D1343">
        <v>0</v>
      </c>
      <c r="E1343">
        <v>0</v>
      </c>
      <c r="F1343">
        <v>0</v>
      </c>
      <c r="G1343">
        <v>0</v>
      </c>
      <c r="H1343">
        <v>0</v>
      </c>
      <c r="I1343">
        <v>0</v>
      </c>
      <c r="J1343">
        <v>0</v>
      </c>
      <c r="K1343">
        <v>0</v>
      </c>
      <c r="L1343">
        <v>0</v>
      </c>
      <c r="M1343">
        <v>0</v>
      </c>
      <c r="N1343">
        <v>0</v>
      </c>
      <c r="O1343">
        <v>0</v>
      </c>
      <c r="P1343">
        <v>0</v>
      </c>
      <c r="Q1343">
        <v>0</v>
      </c>
      <c r="R1343">
        <v>0</v>
      </c>
      <c r="S1343">
        <v>0</v>
      </c>
      <c r="T1343">
        <v>0</v>
      </c>
      <c r="U1343">
        <v>0</v>
      </c>
      <c r="V1343">
        <v>0</v>
      </c>
      <c r="W1343">
        <v>0</v>
      </c>
      <c r="X1343">
        <v>0</v>
      </c>
      <c r="Y1343">
        <v>0</v>
      </c>
      <c r="Z1343">
        <v>0</v>
      </c>
      <c r="AA1343">
        <v>0</v>
      </c>
      <c r="AB1343">
        <v>0</v>
      </c>
      <c r="AC1343">
        <v>0</v>
      </c>
    </row>
    <row r="1344" spans="1:32">
      <c r="A1344" t="s">
        <v>12106</v>
      </c>
      <c r="B1344" t="s">
        <v>19</v>
      </c>
      <c r="C1344">
        <v>0</v>
      </c>
      <c r="D1344">
        <v>0</v>
      </c>
      <c r="E1344">
        <v>0</v>
      </c>
      <c r="F1344">
        <v>0</v>
      </c>
      <c r="G1344">
        <v>0</v>
      </c>
      <c r="H1344">
        <v>0</v>
      </c>
      <c r="I1344">
        <v>0</v>
      </c>
      <c r="J1344">
        <v>0</v>
      </c>
      <c r="K1344">
        <v>0</v>
      </c>
      <c r="L1344">
        <v>0</v>
      </c>
      <c r="M1344">
        <v>0</v>
      </c>
      <c r="N1344">
        <v>0</v>
      </c>
      <c r="O1344">
        <v>0</v>
      </c>
      <c r="P1344">
        <v>0</v>
      </c>
      <c r="Q1344">
        <v>0</v>
      </c>
      <c r="R1344">
        <v>0</v>
      </c>
      <c r="S1344">
        <v>0</v>
      </c>
      <c r="T1344">
        <v>0</v>
      </c>
      <c r="U1344">
        <v>0</v>
      </c>
      <c r="V1344">
        <v>0</v>
      </c>
      <c r="W1344">
        <v>0</v>
      </c>
      <c r="X1344">
        <v>0</v>
      </c>
      <c r="Y1344">
        <v>0</v>
      </c>
      <c r="Z1344">
        <v>0</v>
      </c>
      <c r="AA1344">
        <v>0</v>
      </c>
      <c r="AB1344">
        <v>0</v>
      </c>
      <c r="AC1344">
        <v>0</v>
      </c>
      <c r="AD1344" s="2"/>
      <c r="AE1344" s="2"/>
      <c r="AF1344" s="2"/>
    </row>
    <row r="1345" spans="1:29">
      <c r="A1345" t="s">
        <v>12107</v>
      </c>
      <c r="B1345" t="s">
        <v>19</v>
      </c>
      <c r="C1345">
        <v>0</v>
      </c>
      <c r="D1345">
        <v>0</v>
      </c>
      <c r="E1345">
        <v>0</v>
      </c>
      <c r="F1345">
        <v>0</v>
      </c>
      <c r="G1345">
        <v>0</v>
      </c>
      <c r="H1345">
        <v>0</v>
      </c>
      <c r="I1345">
        <v>0</v>
      </c>
      <c r="J1345">
        <v>0</v>
      </c>
      <c r="K1345">
        <v>0</v>
      </c>
      <c r="L1345">
        <v>0</v>
      </c>
      <c r="M1345">
        <v>0</v>
      </c>
      <c r="N1345">
        <v>0</v>
      </c>
      <c r="O1345">
        <v>0</v>
      </c>
      <c r="P1345">
        <v>0</v>
      </c>
      <c r="Q1345">
        <v>0</v>
      </c>
      <c r="R1345">
        <v>0</v>
      </c>
      <c r="S1345">
        <v>0</v>
      </c>
      <c r="T1345">
        <v>0</v>
      </c>
      <c r="U1345">
        <v>0</v>
      </c>
      <c r="V1345">
        <v>0</v>
      </c>
      <c r="W1345">
        <v>0</v>
      </c>
      <c r="X1345">
        <v>0</v>
      </c>
      <c r="Y1345">
        <v>0</v>
      </c>
      <c r="Z1345">
        <v>0</v>
      </c>
      <c r="AA1345">
        <v>0</v>
      </c>
      <c r="AB1345">
        <v>0</v>
      </c>
      <c r="AC1345">
        <v>0</v>
      </c>
    </row>
    <row r="1346" spans="1:29">
      <c r="A1346" t="s">
        <v>12108</v>
      </c>
      <c r="B1346" t="s">
        <v>19</v>
      </c>
      <c r="C1346">
        <v>0</v>
      </c>
      <c r="D1346">
        <v>0</v>
      </c>
      <c r="E1346">
        <v>0</v>
      </c>
      <c r="F1346">
        <v>0</v>
      </c>
      <c r="G1346">
        <v>0</v>
      </c>
      <c r="H1346">
        <v>0</v>
      </c>
      <c r="I1346">
        <v>0</v>
      </c>
      <c r="J1346">
        <v>0</v>
      </c>
      <c r="K1346">
        <v>0</v>
      </c>
      <c r="L1346">
        <v>0</v>
      </c>
      <c r="M1346">
        <v>0</v>
      </c>
      <c r="N1346">
        <v>0</v>
      </c>
      <c r="O1346">
        <v>0</v>
      </c>
      <c r="P1346">
        <v>0</v>
      </c>
      <c r="Q1346">
        <v>0</v>
      </c>
      <c r="R1346">
        <v>0</v>
      </c>
      <c r="S1346">
        <v>0</v>
      </c>
      <c r="T1346">
        <v>0</v>
      </c>
      <c r="U1346">
        <v>0</v>
      </c>
      <c r="V1346">
        <v>0</v>
      </c>
      <c r="W1346">
        <v>0</v>
      </c>
      <c r="X1346">
        <v>0</v>
      </c>
      <c r="Y1346">
        <v>0</v>
      </c>
      <c r="Z1346">
        <v>0</v>
      </c>
      <c r="AA1346">
        <v>0</v>
      </c>
      <c r="AB1346">
        <v>0</v>
      </c>
      <c r="AC1346">
        <v>0</v>
      </c>
    </row>
    <row r="1347" spans="1:29">
      <c r="A1347" t="s">
        <v>12109</v>
      </c>
      <c r="B1347" t="s">
        <v>19</v>
      </c>
      <c r="C1347">
        <v>0</v>
      </c>
      <c r="D1347">
        <v>0</v>
      </c>
      <c r="E1347">
        <v>0</v>
      </c>
      <c r="F1347">
        <v>0</v>
      </c>
      <c r="G1347">
        <v>0</v>
      </c>
      <c r="H1347">
        <v>0</v>
      </c>
      <c r="I1347">
        <v>0</v>
      </c>
      <c r="J1347">
        <v>0</v>
      </c>
      <c r="K1347">
        <v>0</v>
      </c>
      <c r="L1347">
        <v>0</v>
      </c>
      <c r="M1347">
        <v>0</v>
      </c>
      <c r="N1347">
        <v>0</v>
      </c>
      <c r="O1347">
        <v>0</v>
      </c>
      <c r="P1347">
        <v>0</v>
      </c>
      <c r="Q1347">
        <v>0</v>
      </c>
      <c r="R1347">
        <v>0</v>
      </c>
      <c r="S1347">
        <v>0</v>
      </c>
      <c r="T1347">
        <v>0</v>
      </c>
      <c r="U1347">
        <v>0</v>
      </c>
      <c r="V1347">
        <v>0</v>
      </c>
      <c r="W1347">
        <v>0</v>
      </c>
      <c r="X1347">
        <v>0</v>
      </c>
      <c r="Y1347">
        <v>0</v>
      </c>
      <c r="Z1347">
        <v>0</v>
      </c>
      <c r="AA1347">
        <v>0</v>
      </c>
      <c r="AB1347">
        <v>0</v>
      </c>
      <c r="AC1347">
        <v>0</v>
      </c>
    </row>
    <row r="1348" spans="1:29">
      <c r="A1348" t="s">
        <v>12110</v>
      </c>
      <c r="B1348" t="s">
        <v>19</v>
      </c>
      <c r="C1348">
        <v>0</v>
      </c>
      <c r="D1348">
        <v>0</v>
      </c>
      <c r="E1348">
        <v>0</v>
      </c>
      <c r="F1348">
        <v>0</v>
      </c>
      <c r="G1348">
        <v>0</v>
      </c>
      <c r="H1348">
        <v>0</v>
      </c>
      <c r="I1348">
        <v>0</v>
      </c>
      <c r="J1348">
        <v>0</v>
      </c>
      <c r="K1348">
        <v>0</v>
      </c>
      <c r="L1348">
        <v>0</v>
      </c>
      <c r="M1348">
        <v>0</v>
      </c>
      <c r="N1348">
        <v>0</v>
      </c>
      <c r="O1348">
        <v>0</v>
      </c>
      <c r="P1348">
        <v>0</v>
      </c>
      <c r="Q1348">
        <v>0</v>
      </c>
      <c r="R1348">
        <v>0</v>
      </c>
      <c r="S1348">
        <v>0</v>
      </c>
      <c r="T1348">
        <v>0</v>
      </c>
      <c r="U1348">
        <v>0</v>
      </c>
      <c r="V1348">
        <v>0</v>
      </c>
      <c r="W1348">
        <v>0</v>
      </c>
      <c r="X1348">
        <v>0</v>
      </c>
      <c r="Y1348">
        <v>0</v>
      </c>
      <c r="Z1348">
        <v>0</v>
      </c>
      <c r="AA1348">
        <v>0</v>
      </c>
      <c r="AB1348">
        <v>0</v>
      </c>
      <c r="AC1348">
        <v>0</v>
      </c>
    </row>
    <row r="1349" spans="1:29">
      <c r="A1349" t="s">
        <v>12111</v>
      </c>
      <c r="B1349" t="s">
        <v>19</v>
      </c>
      <c r="C1349">
        <v>0</v>
      </c>
      <c r="D1349">
        <v>0</v>
      </c>
      <c r="E1349">
        <v>0</v>
      </c>
      <c r="F1349">
        <v>0</v>
      </c>
      <c r="G1349">
        <v>0</v>
      </c>
      <c r="H1349">
        <v>0</v>
      </c>
      <c r="I1349">
        <v>0</v>
      </c>
      <c r="J1349">
        <v>0</v>
      </c>
      <c r="K1349">
        <v>0</v>
      </c>
      <c r="L1349">
        <v>0</v>
      </c>
      <c r="M1349">
        <v>0</v>
      </c>
      <c r="N1349">
        <v>0</v>
      </c>
      <c r="O1349">
        <v>0</v>
      </c>
      <c r="P1349">
        <v>0</v>
      </c>
      <c r="Q1349">
        <v>0</v>
      </c>
      <c r="R1349">
        <v>0</v>
      </c>
      <c r="S1349">
        <v>0</v>
      </c>
      <c r="T1349">
        <v>0</v>
      </c>
      <c r="U1349">
        <v>0</v>
      </c>
      <c r="V1349">
        <v>0</v>
      </c>
      <c r="W1349">
        <v>0</v>
      </c>
      <c r="X1349">
        <v>0</v>
      </c>
      <c r="Y1349">
        <v>0</v>
      </c>
      <c r="Z1349">
        <v>0</v>
      </c>
      <c r="AA1349">
        <v>0</v>
      </c>
      <c r="AB1349">
        <v>0</v>
      </c>
      <c r="AC1349">
        <v>0</v>
      </c>
    </row>
    <row r="1350" spans="1:29">
      <c r="A1350" t="s">
        <v>12112</v>
      </c>
      <c r="B1350" t="s">
        <v>19</v>
      </c>
      <c r="C1350">
        <v>0</v>
      </c>
      <c r="D1350">
        <v>0</v>
      </c>
      <c r="E1350">
        <v>0</v>
      </c>
      <c r="F1350">
        <v>0</v>
      </c>
      <c r="G1350">
        <v>0</v>
      </c>
      <c r="H1350">
        <v>0</v>
      </c>
      <c r="I1350">
        <v>0</v>
      </c>
      <c r="J1350">
        <v>0</v>
      </c>
      <c r="K1350">
        <v>0</v>
      </c>
      <c r="L1350">
        <v>0</v>
      </c>
      <c r="M1350">
        <v>0</v>
      </c>
      <c r="N1350">
        <v>0</v>
      </c>
      <c r="O1350">
        <v>0</v>
      </c>
      <c r="P1350">
        <v>0</v>
      </c>
      <c r="Q1350">
        <v>0</v>
      </c>
      <c r="R1350">
        <v>0</v>
      </c>
      <c r="S1350">
        <v>0</v>
      </c>
      <c r="T1350">
        <v>0</v>
      </c>
      <c r="U1350">
        <v>0</v>
      </c>
      <c r="V1350">
        <v>0</v>
      </c>
      <c r="W1350">
        <v>0</v>
      </c>
      <c r="X1350">
        <v>0</v>
      </c>
      <c r="Y1350">
        <v>0</v>
      </c>
      <c r="Z1350">
        <v>0</v>
      </c>
      <c r="AA1350">
        <v>0</v>
      </c>
      <c r="AB1350">
        <v>0</v>
      </c>
      <c r="AC1350">
        <v>0</v>
      </c>
    </row>
    <row r="1351" spans="1:29">
      <c r="A1351" t="s">
        <v>12113</v>
      </c>
      <c r="B1351" t="s">
        <v>19</v>
      </c>
      <c r="C1351">
        <v>0</v>
      </c>
      <c r="D1351">
        <v>0</v>
      </c>
      <c r="E1351">
        <v>0</v>
      </c>
      <c r="F1351">
        <v>0</v>
      </c>
      <c r="G1351">
        <v>0</v>
      </c>
      <c r="H1351">
        <v>0</v>
      </c>
      <c r="I1351">
        <v>0</v>
      </c>
      <c r="J1351">
        <v>0</v>
      </c>
      <c r="K1351">
        <v>0</v>
      </c>
      <c r="L1351">
        <v>0</v>
      </c>
      <c r="M1351">
        <v>0</v>
      </c>
      <c r="N1351">
        <v>0</v>
      </c>
      <c r="O1351">
        <v>0</v>
      </c>
      <c r="P1351">
        <v>0</v>
      </c>
      <c r="Q1351">
        <v>0</v>
      </c>
      <c r="R1351">
        <v>0</v>
      </c>
      <c r="S1351">
        <v>0</v>
      </c>
      <c r="T1351">
        <v>0</v>
      </c>
      <c r="U1351">
        <v>0</v>
      </c>
      <c r="V1351">
        <v>0</v>
      </c>
      <c r="W1351">
        <v>0</v>
      </c>
      <c r="X1351">
        <v>0</v>
      </c>
      <c r="Y1351">
        <v>0</v>
      </c>
      <c r="Z1351">
        <v>0</v>
      </c>
      <c r="AA1351">
        <v>0</v>
      </c>
      <c r="AB1351">
        <v>0</v>
      </c>
      <c r="AC1351">
        <v>0</v>
      </c>
    </row>
    <row r="1352" spans="1:29">
      <c r="A1352" t="s">
        <v>12114</v>
      </c>
      <c r="B1352" t="s">
        <v>19</v>
      </c>
      <c r="C1352">
        <v>0</v>
      </c>
      <c r="D1352">
        <v>0</v>
      </c>
      <c r="E1352">
        <v>0</v>
      </c>
      <c r="F1352">
        <v>0</v>
      </c>
      <c r="G1352">
        <v>0</v>
      </c>
      <c r="H1352">
        <v>0</v>
      </c>
      <c r="I1352">
        <v>0</v>
      </c>
      <c r="J1352">
        <v>0</v>
      </c>
      <c r="K1352">
        <v>0</v>
      </c>
      <c r="L1352">
        <v>0</v>
      </c>
      <c r="M1352">
        <v>0</v>
      </c>
      <c r="N1352">
        <v>0</v>
      </c>
      <c r="O1352">
        <v>0</v>
      </c>
      <c r="P1352">
        <v>0</v>
      </c>
      <c r="Q1352">
        <v>0</v>
      </c>
      <c r="R1352">
        <v>0</v>
      </c>
      <c r="S1352">
        <v>0</v>
      </c>
      <c r="T1352">
        <v>0</v>
      </c>
      <c r="U1352">
        <v>0</v>
      </c>
      <c r="V1352">
        <v>0</v>
      </c>
      <c r="W1352">
        <v>0</v>
      </c>
      <c r="X1352">
        <v>0</v>
      </c>
      <c r="Y1352">
        <v>0</v>
      </c>
      <c r="Z1352">
        <v>0</v>
      </c>
      <c r="AA1352">
        <v>0</v>
      </c>
      <c r="AB1352">
        <v>0</v>
      </c>
      <c r="AC1352">
        <v>0</v>
      </c>
    </row>
    <row r="1353" spans="1:29">
      <c r="A1353" t="s">
        <v>12115</v>
      </c>
      <c r="B1353" t="s">
        <v>19</v>
      </c>
      <c r="C1353">
        <v>0</v>
      </c>
      <c r="D1353">
        <v>0</v>
      </c>
      <c r="E1353">
        <v>0</v>
      </c>
      <c r="F1353">
        <v>0</v>
      </c>
      <c r="G1353">
        <v>0</v>
      </c>
      <c r="H1353">
        <v>0</v>
      </c>
      <c r="I1353">
        <v>0</v>
      </c>
      <c r="J1353">
        <v>0</v>
      </c>
      <c r="K1353">
        <v>0</v>
      </c>
      <c r="L1353">
        <v>0</v>
      </c>
      <c r="M1353">
        <v>0</v>
      </c>
      <c r="N1353">
        <v>0</v>
      </c>
      <c r="O1353">
        <v>0</v>
      </c>
      <c r="P1353">
        <v>0</v>
      </c>
      <c r="Q1353">
        <v>0</v>
      </c>
      <c r="R1353">
        <v>0</v>
      </c>
      <c r="S1353">
        <v>0</v>
      </c>
      <c r="T1353">
        <v>0</v>
      </c>
      <c r="U1353">
        <v>0</v>
      </c>
      <c r="V1353">
        <v>0</v>
      </c>
      <c r="W1353">
        <v>0</v>
      </c>
      <c r="X1353">
        <v>0</v>
      </c>
      <c r="Y1353">
        <v>0</v>
      </c>
      <c r="Z1353">
        <v>0</v>
      </c>
      <c r="AA1353">
        <v>0</v>
      </c>
      <c r="AB1353">
        <v>0</v>
      </c>
      <c r="AC1353">
        <v>0</v>
      </c>
    </row>
    <row r="1354" spans="1:29">
      <c r="A1354" t="s">
        <v>12116</v>
      </c>
      <c r="B1354" t="s">
        <v>19</v>
      </c>
      <c r="C1354">
        <v>0</v>
      </c>
      <c r="D1354">
        <v>0</v>
      </c>
      <c r="E1354">
        <v>0</v>
      </c>
      <c r="F1354">
        <v>0</v>
      </c>
      <c r="G1354">
        <v>0</v>
      </c>
      <c r="H1354">
        <v>0</v>
      </c>
      <c r="I1354">
        <v>0</v>
      </c>
      <c r="J1354">
        <v>0</v>
      </c>
      <c r="K1354">
        <v>0</v>
      </c>
      <c r="L1354">
        <v>0</v>
      </c>
      <c r="M1354">
        <v>0</v>
      </c>
      <c r="N1354">
        <v>0</v>
      </c>
      <c r="O1354">
        <v>0</v>
      </c>
      <c r="P1354">
        <v>0</v>
      </c>
      <c r="Q1354">
        <v>0</v>
      </c>
      <c r="R1354">
        <v>0</v>
      </c>
      <c r="S1354">
        <v>0</v>
      </c>
      <c r="T1354">
        <v>0</v>
      </c>
      <c r="U1354">
        <v>0</v>
      </c>
      <c r="V1354">
        <v>0</v>
      </c>
      <c r="W1354">
        <v>0</v>
      </c>
      <c r="X1354">
        <v>0</v>
      </c>
      <c r="Y1354">
        <v>0</v>
      </c>
      <c r="Z1354">
        <v>0</v>
      </c>
      <c r="AA1354">
        <v>0</v>
      </c>
      <c r="AB1354">
        <v>0</v>
      </c>
      <c r="AC1354">
        <v>0</v>
      </c>
    </row>
    <row r="1355" spans="1:29">
      <c r="A1355" t="s">
        <v>12117</v>
      </c>
      <c r="B1355" t="s">
        <v>19</v>
      </c>
      <c r="C1355">
        <v>0</v>
      </c>
      <c r="D1355">
        <v>0</v>
      </c>
      <c r="E1355">
        <v>0</v>
      </c>
      <c r="F1355">
        <v>0</v>
      </c>
      <c r="G1355">
        <v>0</v>
      </c>
      <c r="H1355">
        <v>0</v>
      </c>
      <c r="I1355">
        <v>0</v>
      </c>
      <c r="J1355">
        <v>0</v>
      </c>
      <c r="K1355">
        <v>0</v>
      </c>
      <c r="L1355">
        <v>0</v>
      </c>
      <c r="M1355">
        <v>0</v>
      </c>
      <c r="N1355">
        <v>0</v>
      </c>
      <c r="O1355">
        <v>0</v>
      </c>
      <c r="P1355">
        <v>0</v>
      </c>
      <c r="Q1355">
        <v>0</v>
      </c>
      <c r="R1355">
        <v>0</v>
      </c>
      <c r="S1355">
        <v>0</v>
      </c>
      <c r="T1355">
        <v>0</v>
      </c>
      <c r="U1355">
        <v>0</v>
      </c>
      <c r="V1355">
        <v>0</v>
      </c>
      <c r="W1355">
        <v>0</v>
      </c>
      <c r="X1355">
        <v>0</v>
      </c>
      <c r="Y1355">
        <v>0</v>
      </c>
      <c r="Z1355">
        <v>0</v>
      </c>
      <c r="AA1355">
        <v>0</v>
      </c>
      <c r="AB1355">
        <v>0</v>
      </c>
      <c r="AC1355">
        <v>0</v>
      </c>
    </row>
    <row r="1356" spans="1:29">
      <c r="A1356" t="s">
        <v>12118</v>
      </c>
      <c r="B1356" t="s">
        <v>19</v>
      </c>
      <c r="C1356">
        <v>0</v>
      </c>
      <c r="D1356">
        <v>0</v>
      </c>
      <c r="E1356">
        <v>0</v>
      </c>
      <c r="F1356">
        <v>0</v>
      </c>
      <c r="G1356">
        <v>0</v>
      </c>
      <c r="H1356">
        <v>0</v>
      </c>
      <c r="I1356">
        <v>0</v>
      </c>
      <c r="J1356">
        <v>0</v>
      </c>
      <c r="K1356">
        <v>0</v>
      </c>
      <c r="L1356">
        <v>0</v>
      </c>
      <c r="M1356">
        <v>0</v>
      </c>
      <c r="N1356">
        <v>0</v>
      </c>
      <c r="O1356">
        <v>0</v>
      </c>
      <c r="P1356">
        <v>0</v>
      </c>
      <c r="Q1356">
        <v>0</v>
      </c>
      <c r="R1356">
        <v>0</v>
      </c>
      <c r="S1356">
        <v>0</v>
      </c>
      <c r="T1356">
        <v>0</v>
      </c>
      <c r="U1356">
        <v>0</v>
      </c>
      <c r="V1356">
        <v>0</v>
      </c>
      <c r="W1356">
        <v>0</v>
      </c>
      <c r="X1356">
        <v>0</v>
      </c>
      <c r="Y1356">
        <v>0</v>
      </c>
      <c r="Z1356">
        <v>0</v>
      </c>
      <c r="AA1356">
        <v>0</v>
      </c>
      <c r="AB1356">
        <v>0</v>
      </c>
      <c r="AC1356">
        <v>0</v>
      </c>
    </row>
    <row r="1357" spans="1:29">
      <c r="A1357" t="s">
        <v>12119</v>
      </c>
      <c r="B1357" t="s">
        <v>19</v>
      </c>
      <c r="C1357">
        <v>0</v>
      </c>
      <c r="D1357">
        <v>0</v>
      </c>
      <c r="E1357">
        <v>0</v>
      </c>
      <c r="F1357">
        <v>0</v>
      </c>
      <c r="G1357">
        <v>0</v>
      </c>
      <c r="H1357">
        <v>0</v>
      </c>
      <c r="I1357">
        <v>0</v>
      </c>
      <c r="J1357">
        <v>0</v>
      </c>
      <c r="K1357">
        <v>0</v>
      </c>
      <c r="L1357">
        <v>0</v>
      </c>
      <c r="M1357">
        <v>0</v>
      </c>
      <c r="N1357">
        <v>0</v>
      </c>
      <c r="O1357">
        <v>0</v>
      </c>
      <c r="P1357">
        <v>0</v>
      </c>
      <c r="Q1357">
        <v>0</v>
      </c>
      <c r="R1357">
        <v>0</v>
      </c>
      <c r="S1357">
        <v>0</v>
      </c>
      <c r="T1357">
        <v>0</v>
      </c>
      <c r="U1357">
        <v>0</v>
      </c>
      <c r="V1357">
        <v>0</v>
      </c>
      <c r="W1357">
        <v>0</v>
      </c>
      <c r="X1357">
        <v>0</v>
      </c>
      <c r="Y1357">
        <v>0</v>
      </c>
      <c r="Z1357">
        <v>0</v>
      </c>
      <c r="AA1357">
        <v>0</v>
      </c>
      <c r="AB1357">
        <v>0</v>
      </c>
      <c r="AC1357">
        <v>0</v>
      </c>
    </row>
    <row r="1358" spans="1:29">
      <c r="A1358" t="s">
        <v>12120</v>
      </c>
      <c r="B1358" t="s">
        <v>19</v>
      </c>
      <c r="C1358">
        <v>0</v>
      </c>
      <c r="D1358">
        <v>0</v>
      </c>
      <c r="E1358">
        <v>0</v>
      </c>
      <c r="F1358">
        <v>0</v>
      </c>
      <c r="G1358">
        <v>0</v>
      </c>
      <c r="H1358">
        <v>0</v>
      </c>
      <c r="I1358">
        <v>0</v>
      </c>
      <c r="J1358">
        <v>0</v>
      </c>
      <c r="K1358">
        <v>0</v>
      </c>
      <c r="L1358">
        <v>0</v>
      </c>
      <c r="M1358">
        <v>0</v>
      </c>
      <c r="N1358">
        <v>0</v>
      </c>
      <c r="O1358">
        <v>0</v>
      </c>
      <c r="P1358">
        <v>0</v>
      </c>
      <c r="Q1358">
        <v>0</v>
      </c>
      <c r="R1358">
        <v>0</v>
      </c>
      <c r="S1358">
        <v>0</v>
      </c>
      <c r="T1358">
        <v>0</v>
      </c>
      <c r="U1358">
        <v>0</v>
      </c>
      <c r="V1358">
        <v>0</v>
      </c>
      <c r="W1358">
        <v>0</v>
      </c>
      <c r="X1358">
        <v>0</v>
      </c>
      <c r="Y1358">
        <v>0</v>
      </c>
      <c r="Z1358">
        <v>0</v>
      </c>
      <c r="AA1358">
        <v>0</v>
      </c>
      <c r="AB1358">
        <v>0</v>
      </c>
      <c r="AC1358">
        <v>0</v>
      </c>
    </row>
    <row r="1359" spans="1:29">
      <c r="A1359" t="s">
        <v>12121</v>
      </c>
      <c r="B1359" t="s">
        <v>19</v>
      </c>
      <c r="C1359">
        <v>0</v>
      </c>
      <c r="D1359">
        <v>0</v>
      </c>
      <c r="E1359">
        <v>0</v>
      </c>
      <c r="F1359">
        <v>0</v>
      </c>
      <c r="G1359">
        <v>0</v>
      </c>
      <c r="H1359">
        <v>0</v>
      </c>
      <c r="I1359">
        <v>0</v>
      </c>
      <c r="J1359">
        <v>0</v>
      </c>
      <c r="K1359">
        <v>0</v>
      </c>
      <c r="L1359">
        <v>0</v>
      </c>
      <c r="M1359">
        <v>0</v>
      </c>
      <c r="N1359">
        <v>0</v>
      </c>
      <c r="O1359">
        <v>0</v>
      </c>
      <c r="P1359">
        <v>0</v>
      </c>
      <c r="Q1359">
        <v>0</v>
      </c>
      <c r="R1359">
        <v>0</v>
      </c>
      <c r="S1359">
        <v>0</v>
      </c>
      <c r="T1359">
        <v>0</v>
      </c>
      <c r="U1359">
        <v>0</v>
      </c>
      <c r="V1359">
        <v>0</v>
      </c>
      <c r="W1359">
        <v>0</v>
      </c>
      <c r="X1359">
        <v>0</v>
      </c>
      <c r="Y1359">
        <v>0</v>
      </c>
      <c r="Z1359">
        <v>0</v>
      </c>
      <c r="AA1359">
        <v>0</v>
      </c>
      <c r="AB1359">
        <v>0</v>
      </c>
      <c r="AC1359">
        <v>0</v>
      </c>
    </row>
    <row r="1360" spans="1:29">
      <c r="A1360" t="s">
        <v>12122</v>
      </c>
      <c r="B1360" t="s">
        <v>19</v>
      </c>
      <c r="C1360">
        <v>0</v>
      </c>
      <c r="D1360">
        <v>0</v>
      </c>
      <c r="E1360">
        <v>0</v>
      </c>
      <c r="F1360">
        <v>0</v>
      </c>
      <c r="G1360">
        <v>0</v>
      </c>
      <c r="H1360">
        <v>0</v>
      </c>
      <c r="I1360">
        <v>0</v>
      </c>
      <c r="J1360">
        <v>0</v>
      </c>
      <c r="K1360">
        <v>0</v>
      </c>
      <c r="L1360">
        <v>0</v>
      </c>
      <c r="M1360">
        <v>0</v>
      </c>
      <c r="N1360">
        <v>0</v>
      </c>
      <c r="O1360">
        <v>0</v>
      </c>
      <c r="P1360">
        <v>0</v>
      </c>
      <c r="Q1360">
        <v>0</v>
      </c>
      <c r="R1360">
        <v>0</v>
      </c>
      <c r="S1360">
        <v>0</v>
      </c>
      <c r="T1360">
        <v>0</v>
      </c>
      <c r="U1360">
        <v>0</v>
      </c>
      <c r="V1360">
        <v>0</v>
      </c>
      <c r="W1360">
        <v>0</v>
      </c>
      <c r="X1360">
        <v>0</v>
      </c>
      <c r="Y1360">
        <v>0</v>
      </c>
      <c r="Z1360">
        <v>0</v>
      </c>
      <c r="AA1360">
        <v>0</v>
      </c>
      <c r="AB1360">
        <v>0</v>
      </c>
      <c r="AC1360">
        <v>0</v>
      </c>
    </row>
    <row r="1361" spans="1:32">
      <c r="A1361" t="s">
        <v>12123</v>
      </c>
      <c r="B1361" t="s">
        <v>19</v>
      </c>
      <c r="C1361">
        <v>0</v>
      </c>
      <c r="D1361">
        <v>0</v>
      </c>
      <c r="E1361">
        <v>0</v>
      </c>
      <c r="F1361">
        <v>0</v>
      </c>
      <c r="G1361">
        <v>0</v>
      </c>
      <c r="H1361">
        <v>0</v>
      </c>
      <c r="I1361">
        <v>0</v>
      </c>
      <c r="J1361">
        <v>0</v>
      </c>
      <c r="K1361">
        <v>0</v>
      </c>
      <c r="L1361">
        <v>0</v>
      </c>
      <c r="M1361">
        <v>0</v>
      </c>
      <c r="N1361">
        <v>0</v>
      </c>
      <c r="O1361">
        <v>0</v>
      </c>
      <c r="P1361">
        <v>0</v>
      </c>
      <c r="Q1361">
        <v>0</v>
      </c>
      <c r="R1361">
        <v>0</v>
      </c>
      <c r="S1361">
        <v>0</v>
      </c>
      <c r="T1361">
        <v>0</v>
      </c>
      <c r="U1361">
        <v>0</v>
      </c>
      <c r="V1361">
        <v>0</v>
      </c>
      <c r="W1361">
        <v>0</v>
      </c>
      <c r="X1361">
        <v>0</v>
      </c>
      <c r="Y1361">
        <v>0</v>
      </c>
      <c r="Z1361">
        <v>0</v>
      </c>
      <c r="AA1361">
        <v>0</v>
      </c>
      <c r="AB1361">
        <v>0</v>
      </c>
      <c r="AC1361">
        <v>0</v>
      </c>
    </row>
    <row r="1362" spans="1:32">
      <c r="A1362" t="s">
        <v>12124</v>
      </c>
      <c r="B1362" t="s">
        <v>19</v>
      </c>
      <c r="C1362">
        <v>0</v>
      </c>
      <c r="D1362">
        <v>0</v>
      </c>
      <c r="E1362">
        <v>0</v>
      </c>
      <c r="F1362">
        <v>0</v>
      </c>
      <c r="G1362">
        <v>0</v>
      </c>
      <c r="H1362">
        <v>0</v>
      </c>
      <c r="I1362">
        <v>0</v>
      </c>
      <c r="J1362">
        <v>0</v>
      </c>
      <c r="K1362">
        <v>0</v>
      </c>
      <c r="L1362">
        <v>0</v>
      </c>
      <c r="M1362">
        <v>0</v>
      </c>
      <c r="N1362">
        <v>0</v>
      </c>
      <c r="O1362">
        <v>0</v>
      </c>
      <c r="P1362">
        <v>0</v>
      </c>
      <c r="Q1362">
        <v>0</v>
      </c>
      <c r="R1362">
        <v>0</v>
      </c>
      <c r="S1362">
        <v>0</v>
      </c>
      <c r="T1362">
        <v>0</v>
      </c>
      <c r="U1362">
        <v>0</v>
      </c>
      <c r="V1362">
        <v>0</v>
      </c>
      <c r="W1362">
        <v>0</v>
      </c>
      <c r="X1362">
        <v>0</v>
      </c>
      <c r="Y1362">
        <v>0</v>
      </c>
      <c r="Z1362">
        <v>0</v>
      </c>
      <c r="AA1362">
        <v>0</v>
      </c>
      <c r="AB1362">
        <v>0</v>
      </c>
      <c r="AC1362">
        <v>0</v>
      </c>
    </row>
    <row r="1363" spans="1:32">
      <c r="A1363" t="s">
        <v>12125</v>
      </c>
      <c r="B1363" t="s">
        <v>19</v>
      </c>
      <c r="C1363">
        <v>0</v>
      </c>
      <c r="D1363">
        <v>0</v>
      </c>
      <c r="E1363">
        <v>0</v>
      </c>
      <c r="F1363">
        <v>0</v>
      </c>
      <c r="G1363">
        <v>0</v>
      </c>
      <c r="H1363">
        <v>0</v>
      </c>
      <c r="I1363">
        <v>0</v>
      </c>
      <c r="J1363">
        <v>0</v>
      </c>
      <c r="K1363">
        <v>0</v>
      </c>
      <c r="L1363">
        <v>0</v>
      </c>
      <c r="M1363">
        <v>0</v>
      </c>
      <c r="N1363">
        <v>0</v>
      </c>
      <c r="O1363">
        <v>0</v>
      </c>
      <c r="P1363">
        <v>0</v>
      </c>
      <c r="Q1363">
        <v>0</v>
      </c>
      <c r="R1363">
        <v>0</v>
      </c>
      <c r="S1363">
        <v>0</v>
      </c>
      <c r="T1363">
        <v>0</v>
      </c>
      <c r="U1363">
        <v>0</v>
      </c>
      <c r="V1363">
        <v>0</v>
      </c>
      <c r="W1363">
        <v>0</v>
      </c>
      <c r="X1363">
        <v>0</v>
      </c>
      <c r="Y1363">
        <v>0</v>
      </c>
      <c r="Z1363">
        <v>0</v>
      </c>
      <c r="AA1363">
        <v>0</v>
      </c>
      <c r="AB1363">
        <v>0</v>
      </c>
      <c r="AC1363">
        <v>0</v>
      </c>
    </row>
    <row r="1364" spans="1:32">
      <c r="A1364" t="s">
        <v>12126</v>
      </c>
      <c r="B1364" t="s">
        <v>19</v>
      </c>
      <c r="C1364">
        <v>0</v>
      </c>
      <c r="D1364">
        <v>0</v>
      </c>
      <c r="E1364">
        <v>0</v>
      </c>
      <c r="F1364">
        <v>0</v>
      </c>
      <c r="G1364">
        <v>0</v>
      </c>
      <c r="H1364">
        <v>0</v>
      </c>
      <c r="I1364">
        <v>0</v>
      </c>
      <c r="J1364">
        <v>0</v>
      </c>
      <c r="K1364">
        <v>0</v>
      </c>
      <c r="L1364">
        <v>0</v>
      </c>
      <c r="M1364">
        <v>0</v>
      </c>
      <c r="N1364">
        <v>0</v>
      </c>
      <c r="O1364">
        <v>0</v>
      </c>
      <c r="P1364">
        <v>0</v>
      </c>
      <c r="Q1364">
        <v>0</v>
      </c>
      <c r="R1364">
        <v>0</v>
      </c>
      <c r="S1364">
        <v>0</v>
      </c>
      <c r="T1364">
        <v>0</v>
      </c>
      <c r="U1364">
        <v>0</v>
      </c>
      <c r="V1364">
        <v>0</v>
      </c>
      <c r="W1364">
        <v>0</v>
      </c>
      <c r="X1364">
        <v>0</v>
      </c>
      <c r="Y1364">
        <v>0</v>
      </c>
      <c r="Z1364">
        <v>0</v>
      </c>
      <c r="AA1364">
        <v>0</v>
      </c>
      <c r="AB1364">
        <v>0</v>
      </c>
      <c r="AC1364">
        <v>0</v>
      </c>
      <c r="AD1364" s="2"/>
      <c r="AE1364" s="2"/>
      <c r="AF1364" s="2"/>
    </row>
    <row r="1365" spans="1:32">
      <c r="A1365" t="s">
        <v>12127</v>
      </c>
      <c r="B1365" t="s">
        <v>19</v>
      </c>
      <c r="C1365">
        <v>0</v>
      </c>
      <c r="D1365">
        <v>0</v>
      </c>
      <c r="E1365">
        <v>0</v>
      </c>
      <c r="F1365">
        <v>0</v>
      </c>
      <c r="G1365">
        <v>0</v>
      </c>
      <c r="H1365">
        <v>0</v>
      </c>
      <c r="I1365">
        <v>0</v>
      </c>
      <c r="J1365">
        <v>0</v>
      </c>
      <c r="K1365">
        <v>0</v>
      </c>
      <c r="L1365">
        <v>0</v>
      </c>
      <c r="M1365">
        <v>0</v>
      </c>
      <c r="N1365">
        <v>0</v>
      </c>
      <c r="O1365">
        <v>0</v>
      </c>
      <c r="P1365">
        <v>0</v>
      </c>
      <c r="Q1365">
        <v>0</v>
      </c>
      <c r="R1365">
        <v>0</v>
      </c>
      <c r="S1365">
        <v>0</v>
      </c>
      <c r="T1365">
        <v>0</v>
      </c>
      <c r="U1365">
        <v>0</v>
      </c>
      <c r="V1365">
        <v>0</v>
      </c>
      <c r="W1365">
        <v>0</v>
      </c>
      <c r="X1365">
        <v>0</v>
      </c>
      <c r="Y1365">
        <v>0</v>
      </c>
      <c r="Z1365">
        <v>0</v>
      </c>
      <c r="AA1365">
        <v>0</v>
      </c>
      <c r="AB1365">
        <v>0</v>
      </c>
      <c r="AC1365">
        <v>0</v>
      </c>
    </row>
    <row r="1366" spans="1:32">
      <c r="A1366" t="s">
        <v>12128</v>
      </c>
      <c r="B1366" t="s">
        <v>19</v>
      </c>
      <c r="C1366">
        <v>0</v>
      </c>
      <c r="D1366">
        <v>0</v>
      </c>
      <c r="E1366">
        <v>0</v>
      </c>
      <c r="F1366">
        <v>0</v>
      </c>
      <c r="G1366">
        <v>0</v>
      </c>
      <c r="H1366">
        <v>0</v>
      </c>
      <c r="I1366">
        <v>0</v>
      </c>
      <c r="J1366">
        <v>0</v>
      </c>
      <c r="K1366">
        <v>0</v>
      </c>
      <c r="L1366">
        <v>0</v>
      </c>
      <c r="M1366">
        <v>0</v>
      </c>
      <c r="N1366">
        <v>0</v>
      </c>
      <c r="O1366">
        <v>0</v>
      </c>
      <c r="P1366">
        <v>0</v>
      </c>
      <c r="Q1366">
        <v>0</v>
      </c>
      <c r="R1366">
        <v>0</v>
      </c>
      <c r="S1366">
        <v>0</v>
      </c>
      <c r="T1366">
        <v>0</v>
      </c>
      <c r="U1366">
        <v>0</v>
      </c>
      <c r="V1366">
        <v>0</v>
      </c>
      <c r="W1366">
        <v>0</v>
      </c>
      <c r="X1366">
        <v>0</v>
      </c>
      <c r="Y1366">
        <v>0</v>
      </c>
      <c r="Z1366">
        <v>0</v>
      </c>
      <c r="AA1366">
        <v>0</v>
      </c>
      <c r="AB1366">
        <v>0</v>
      </c>
      <c r="AC1366">
        <v>0</v>
      </c>
      <c r="AD1366" s="2"/>
      <c r="AE1366" s="2"/>
      <c r="AF1366" s="2"/>
    </row>
    <row r="1367" spans="1:32">
      <c r="A1367" t="s">
        <v>12129</v>
      </c>
      <c r="B1367" t="s">
        <v>19</v>
      </c>
      <c r="C1367">
        <v>0</v>
      </c>
      <c r="D1367">
        <v>0</v>
      </c>
      <c r="E1367">
        <v>0</v>
      </c>
      <c r="F1367">
        <v>0</v>
      </c>
      <c r="G1367">
        <v>0</v>
      </c>
      <c r="H1367">
        <v>0</v>
      </c>
      <c r="I1367">
        <v>0</v>
      </c>
      <c r="J1367">
        <v>0</v>
      </c>
      <c r="K1367">
        <v>0</v>
      </c>
      <c r="L1367">
        <v>0</v>
      </c>
      <c r="M1367">
        <v>0</v>
      </c>
      <c r="N1367">
        <v>0</v>
      </c>
      <c r="O1367">
        <v>0</v>
      </c>
      <c r="P1367">
        <v>0</v>
      </c>
      <c r="Q1367">
        <v>0</v>
      </c>
      <c r="R1367">
        <v>0</v>
      </c>
      <c r="S1367">
        <v>0</v>
      </c>
      <c r="T1367">
        <v>0</v>
      </c>
      <c r="U1367">
        <v>0</v>
      </c>
      <c r="V1367">
        <v>0</v>
      </c>
      <c r="W1367">
        <v>0</v>
      </c>
      <c r="X1367">
        <v>0</v>
      </c>
      <c r="Y1367">
        <v>0</v>
      </c>
      <c r="Z1367">
        <v>0</v>
      </c>
      <c r="AA1367">
        <v>0</v>
      </c>
      <c r="AB1367">
        <v>0</v>
      </c>
      <c r="AC1367">
        <v>0</v>
      </c>
    </row>
    <row r="1368" spans="1:32">
      <c r="A1368" t="s">
        <v>12130</v>
      </c>
      <c r="B1368" t="s">
        <v>19</v>
      </c>
      <c r="C1368">
        <v>0</v>
      </c>
      <c r="D1368">
        <v>0</v>
      </c>
      <c r="E1368">
        <v>0</v>
      </c>
      <c r="F1368">
        <v>0</v>
      </c>
      <c r="G1368">
        <v>0</v>
      </c>
      <c r="H1368">
        <v>0</v>
      </c>
      <c r="I1368">
        <v>0</v>
      </c>
      <c r="J1368">
        <v>0</v>
      </c>
      <c r="K1368">
        <v>0</v>
      </c>
      <c r="L1368">
        <v>0</v>
      </c>
      <c r="M1368">
        <v>0</v>
      </c>
      <c r="N1368">
        <v>0</v>
      </c>
      <c r="O1368">
        <v>0</v>
      </c>
      <c r="P1368">
        <v>0</v>
      </c>
      <c r="Q1368">
        <v>0</v>
      </c>
      <c r="R1368">
        <v>0</v>
      </c>
      <c r="S1368">
        <v>0</v>
      </c>
      <c r="T1368">
        <v>0</v>
      </c>
      <c r="U1368">
        <v>0</v>
      </c>
      <c r="V1368">
        <v>0</v>
      </c>
      <c r="W1368">
        <v>0</v>
      </c>
      <c r="X1368">
        <v>0</v>
      </c>
      <c r="Y1368">
        <v>0</v>
      </c>
      <c r="Z1368">
        <v>0</v>
      </c>
      <c r="AA1368">
        <v>0</v>
      </c>
      <c r="AB1368">
        <v>0</v>
      </c>
      <c r="AC1368">
        <v>0</v>
      </c>
    </row>
    <row r="1369" spans="1:32">
      <c r="A1369" t="s">
        <v>12131</v>
      </c>
      <c r="B1369" t="s">
        <v>19</v>
      </c>
      <c r="C1369">
        <v>0</v>
      </c>
      <c r="D1369">
        <v>0</v>
      </c>
      <c r="E1369">
        <v>0</v>
      </c>
      <c r="F1369">
        <v>0</v>
      </c>
      <c r="G1369">
        <v>0</v>
      </c>
      <c r="H1369">
        <v>0</v>
      </c>
      <c r="I1369">
        <v>0</v>
      </c>
      <c r="J1369">
        <v>0</v>
      </c>
      <c r="K1369">
        <v>0</v>
      </c>
      <c r="L1369">
        <v>0</v>
      </c>
      <c r="M1369">
        <v>0</v>
      </c>
      <c r="N1369">
        <v>0</v>
      </c>
      <c r="O1369">
        <v>0</v>
      </c>
      <c r="P1369">
        <v>0</v>
      </c>
      <c r="Q1369">
        <v>0</v>
      </c>
      <c r="R1369">
        <v>0</v>
      </c>
      <c r="S1369">
        <v>0</v>
      </c>
      <c r="T1369">
        <v>0</v>
      </c>
      <c r="U1369">
        <v>0</v>
      </c>
      <c r="V1369">
        <v>0</v>
      </c>
      <c r="W1369">
        <v>0</v>
      </c>
      <c r="X1369">
        <v>0</v>
      </c>
      <c r="Y1369">
        <v>0</v>
      </c>
      <c r="Z1369">
        <v>0</v>
      </c>
      <c r="AA1369">
        <v>0</v>
      </c>
      <c r="AB1369">
        <v>0</v>
      </c>
      <c r="AC1369">
        <v>0</v>
      </c>
    </row>
    <row r="1370" spans="1:32">
      <c r="A1370" t="s">
        <v>12132</v>
      </c>
      <c r="B1370" t="s">
        <v>19</v>
      </c>
      <c r="C1370">
        <v>0</v>
      </c>
      <c r="D1370">
        <v>0</v>
      </c>
      <c r="E1370">
        <v>0</v>
      </c>
      <c r="F1370">
        <v>0</v>
      </c>
      <c r="G1370">
        <v>0</v>
      </c>
      <c r="H1370">
        <v>0</v>
      </c>
      <c r="I1370">
        <v>0</v>
      </c>
      <c r="J1370">
        <v>0</v>
      </c>
      <c r="K1370">
        <v>0</v>
      </c>
      <c r="L1370">
        <v>0</v>
      </c>
      <c r="M1370">
        <v>0</v>
      </c>
      <c r="N1370">
        <v>0</v>
      </c>
      <c r="O1370">
        <v>0</v>
      </c>
      <c r="P1370">
        <v>0</v>
      </c>
      <c r="Q1370">
        <v>0</v>
      </c>
      <c r="R1370">
        <v>0</v>
      </c>
      <c r="S1370">
        <v>0</v>
      </c>
      <c r="T1370">
        <v>0</v>
      </c>
      <c r="U1370">
        <v>0</v>
      </c>
      <c r="V1370">
        <v>0</v>
      </c>
      <c r="W1370">
        <v>0</v>
      </c>
      <c r="X1370">
        <v>0</v>
      </c>
      <c r="Y1370">
        <v>0</v>
      </c>
      <c r="Z1370">
        <v>0</v>
      </c>
      <c r="AA1370">
        <v>0</v>
      </c>
      <c r="AB1370">
        <v>0</v>
      </c>
      <c r="AC1370">
        <v>0</v>
      </c>
    </row>
    <row r="1371" spans="1:32">
      <c r="A1371" t="s">
        <v>12133</v>
      </c>
      <c r="B1371" t="s">
        <v>19</v>
      </c>
      <c r="C1371">
        <v>0</v>
      </c>
      <c r="D1371">
        <v>0</v>
      </c>
      <c r="E1371">
        <v>0</v>
      </c>
      <c r="F1371">
        <v>0</v>
      </c>
      <c r="G1371">
        <v>0</v>
      </c>
      <c r="H1371">
        <v>0</v>
      </c>
      <c r="I1371">
        <v>0</v>
      </c>
      <c r="J1371">
        <v>0</v>
      </c>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row>
    <row r="1372" spans="1:32">
      <c r="A1372" t="s">
        <v>12134</v>
      </c>
      <c r="B1372" t="s">
        <v>19</v>
      </c>
      <c r="C1372">
        <v>0</v>
      </c>
      <c r="D1372">
        <v>0</v>
      </c>
      <c r="E1372">
        <v>0</v>
      </c>
      <c r="F1372">
        <v>0</v>
      </c>
      <c r="G1372">
        <v>0</v>
      </c>
      <c r="H1372">
        <v>0</v>
      </c>
      <c r="I1372">
        <v>0</v>
      </c>
      <c r="J1372">
        <v>0</v>
      </c>
      <c r="K1372">
        <v>0</v>
      </c>
      <c r="L1372">
        <v>0</v>
      </c>
      <c r="M1372">
        <v>0</v>
      </c>
      <c r="N1372">
        <v>0</v>
      </c>
      <c r="O1372">
        <v>0</v>
      </c>
      <c r="P1372">
        <v>0</v>
      </c>
      <c r="Q1372">
        <v>0</v>
      </c>
      <c r="R1372">
        <v>0</v>
      </c>
      <c r="S1372">
        <v>0</v>
      </c>
      <c r="T1372">
        <v>0</v>
      </c>
      <c r="U1372">
        <v>0</v>
      </c>
      <c r="V1372">
        <v>0</v>
      </c>
      <c r="W1372">
        <v>0</v>
      </c>
      <c r="X1372">
        <v>0</v>
      </c>
      <c r="Y1372">
        <v>0</v>
      </c>
      <c r="Z1372">
        <v>0</v>
      </c>
      <c r="AA1372">
        <v>0</v>
      </c>
      <c r="AB1372">
        <v>0</v>
      </c>
      <c r="AC1372">
        <v>0</v>
      </c>
    </row>
    <row r="1373" spans="1:32">
      <c r="A1373" t="s">
        <v>12135</v>
      </c>
      <c r="B1373" t="s">
        <v>19</v>
      </c>
      <c r="C1373">
        <v>0</v>
      </c>
      <c r="D1373">
        <v>0</v>
      </c>
      <c r="E1373">
        <v>0</v>
      </c>
      <c r="F1373">
        <v>0</v>
      </c>
      <c r="G1373">
        <v>0</v>
      </c>
      <c r="H1373">
        <v>0</v>
      </c>
      <c r="I1373">
        <v>0</v>
      </c>
      <c r="J1373">
        <v>0</v>
      </c>
      <c r="K1373">
        <v>0</v>
      </c>
      <c r="L1373">
        <v>0</v>
      </c>
      <c r="M1373">
        <v>0</v>
      </c>
      <c r="N1373">
        <v>0</v>
      </c>
      <c r="O1373">
        <v>0</v>
      </c>
      <c r="P1373">
        <v>0</v>
      </c>
      <c r="Q1373">
        <v>0</v>
      </c>
      <c r="R1373">
        <v>0</v>
      </c>
      <c r="S1373">
        <v>0</v>
      </c>
      <c r="T1373">
        <v>0</v>
      </c>
      <c r="U1373">
        <v>0</v>
      </c>
      <c r="V1373">
        <v>0</v>
      </c>
      <c r="W1373">
        <v>0</v>
      </c>
      <c r="X1373">
        <v>0</v>
      </c>
      <c r="Y1373">
        <v>0</v>
      </c>
      <c r="Z1373">
        <v>0</v>
      </c>
      <c r="AA1373">
        <v>0</v>
      </c>
      <c r="AB1373">
        <v>0</v>
      </c>
      <c r="AC1373">
        <v>0</v>
      </c>
    </row>
    <row r="1374" spans="1:32">
      <c r="A1374" t="s">
        <v>12136</v>
      </c>
      <c r="B1374" t="s">
        <v>19</v>
      </c>
      <c r="C1374">
        <v>0</v>
      </c>
      <c r="D1374">
        <v>0</v>
      </c>
      <c r="E1374">
        <v>0</v>
      </c>
      <c r="F1374">
        <v>0</v>
      </c>
      <c r="G1374">
        <v>0</v>
      </c>
      <c r="H1374">
        <v>0</v>
      </c>
      <c r="I1374">
        <v>0</v>
      </c>
      <c r="J1374">
        <v>0</v>
      </c>
      <c r="K1374">
        <v>0</v>
      </c>
      <c r="L1374">
        <v>0</v>
      </c>
      <c r="M1374">
        <v>0</v>
      </c>
      <c r="N1374">
        <v>0</v>
      </c>
      <c r="O1374">
        <v>0</v>
      </c>
      <c r="P1374">
        <v>0</v>
      </c>
      <c r="Q1374">
        <v>0</v>
      </c>
      <c r="R1374">
        <v>0</v>
      </c>
      <c r="S1374">
        <v>0</v>
      </c>
      <c r="T1374">
        <v>0</v>
      </c>
      <c r="U1374">
        <v>0</v>
      </c>
      <c r="V1374">
        <v>0</v>
      </c>
      <c r="W1374">
        <v>0</v>
      </c>
      <c r="X1374">
        <v>0</v>
      </c>
      <c r="Y1374">
        <v>0</v>
      </c>
      <c r="Z1374">
        <v>0</v>
      </c>
      <c r="AA1374">
        <v>0</v>
      </c>
      <c r="AB1374">
        <v>0</v>
      </c>
      <c r="AC1374">
        <v>0</v>
      </c>
    </row>
    <row r="1375" spans="1:32">
      <c r="A1375" t="s">
        <v>12137</v>
      </c>
      <c r="B1375" t="s">
        <v>19</v>
      </c>
      <c r="C1375">
        <v>0</v>
      </c>
      <c r="D1375">
        <v>0</v>
      </c>
      <c r="E1375">
        <v>0</v>
      </c>
      <c r="F1375">
        <v>0</v>
      </c>
      <c r="G1375">
        <v>0</v>
      </c>
      <c r="H1375">
        <v>0</v>
      </c>
      <c r="I1375">
        <v>0</v>
      </c>
      <c r="J1375">
        <v>0</v>
      </c>
      <c r="K1375">
        <v>0</v>
      </c>
      <c r="L1375">
        <v>0</v>
      </c>
      <c r="M1375">
        <v>0</v>
      </c>
      <c r="N1375">
        <v>0</v>
      </c>
      <c r="O1375">
        <v>0</v>
      </c>
      <c r="P1375">
        <v>0</v>
      </c>
      <c r="Q1375">
        <v>0</v>
      </c>
      <c r="R1375">
        <v>0</v>
      </c>
      <c r="S1375">
        <v>0</v>
      </c>
      <c r="T1375">
        <v>0</v>
      </c>
      <c r="U1375">
        <v>0</v>
      </c>
      <c r="V1375">
        <v>0</v>
      </c>
      <c r="W1375">
        <v>0</v>
      </c>
      <c r="X1375">
        <v>0</v>
      </c>
      <c r="Y1375">
        <v>0</v>
      </c>
      <c r="Z1375">
        <v>0</v>
      </c>
      <c r="AA1375">
        <v>0</v>
      </c>
      <c r="AB1375">
        <v>0</v>
      </c>
      <c r="AC1375">
        <v>0</v>
      </c>
    </row>
    <row r="1376" spans="1:32">
      <c r="A1376" t="s">
        <v>12138</v>
      </c>
      <c r="B1376" t="s">
        <v>19</v>
      </c>
      <c r="C1376">
        <v>0</v>
      </c>
      <c r="D1376">
        <v>0</v>
      </c>
      <c r="E1376">
        <v>0</v>
      </c>
      <c r="F1376">
        <v>0</v>
      </c>
      <c r="G1376">
        <v>0</v>
      </c>
      <c r="H1376">
        <v>0</v>
      </c>
      <c r="I1376">
        <v>0</v>
      </c>
      <c r="J1376">
        <v>0</v>
      </c>
      <c r="K1376">
        <v>0</v>
      </c>
      <c r="L1376">
        <v>0</v>
      </c>
      <c r="M1376">
        <v>0</v>
      </c>
      <c r="N1376">
        <v>0</v>
      </c>
      <c r="O1376">
        <v>0</v>
      </c>
      <c r="P1376">
        <v>0</v>
      </c>
      <c r="Q1376">
        <v>0</v>
      </c>
      <c r="R1376">
        <v>0</v>
      </c>
      <c r="S1376">
        <v>0</v>
      </c>
      <c r="T1376">
        <v>0</v>
      </c>
      <c r="U1376">
        <v>0</v>
      </c>
      <c r="V1376">
        <v>0</v>
      </c>
      <c r="W1376">
        <v>0</v>
      </c>
      <c r="X1376">
        <v>0</v>
      </c>
      <c r="Y1376">
        <v>0</v>
      </c>
      <c r="Z1376">
        <v>0</v>
      </c>
      <c r="AA1376">
        <v>0</v>
      </c>
      <c r="AB1376">
        <v>0</v>
      </c>
      <c r="AC1376">
        <v>0</v>
      </c>
    </row>
    <row r="1377" spans="1:32">
      <c r="A1377" t="s">
        <v>12139</v>
      </c>
      <c r="B1377" t="s">
        <v>19</v>
      </c>
      <c r="C1377">
        <v>0</v>
      </c>
      <c r="D1377">
        <v>0</v>
      </c>
      <c r="E1377">
        <v>0</v>
      </c>
      <c r="F1377">
        <v>0</v>
      </c>
      <c r="G1377">
        <v>0</v>
      </c>
      <c r="H1377">
        <v>0</v>
      </c>
      <c r="I1377">
        <v>0</v>
      </c>
      <c r="J1377">
        <v>0</v>
      </c>
      <c r="K1377">
        <v>0</v>
      </c>
      <c r="L1377">
        <v>0</v>
      </c>
      <c r="M1377">
        <v>0</v>
      </c>
      <c r="N1377">
        <v>0</v>
      </c>
      <c r="O1377">
        <v>0</v>
      </c>
      <c r="P1377">
        <v>0</v>
      </c>
      <c r="Q1377">
        <v>0</v>
      </c>
      <c r="R1377">
        <v>0</v>
      </c>
      <c r="S1377">
        <v>0</v>
      </c>
      <c r="T1377">
        <v>0</v>
      </c>
      <c r="U1377">
        <v>0</v>
      </c>
      <c r="V1377">
        <v>0</v>
      </c>
      <c r="W1377">
        <v>0</v>
      </c>
      <c r="X1377">
        <v>0</v>
      </c>
      <c r="Y1377">
        <v>0</v>
      </c>
      <c r="Z1377">
        <v>0</v>
      </c>
      <c r="AA1377">
        <v>0</v>
      </c>
      <c r="AB1377">
        <v>0</v>
      </c>
      <c r="AC1377">
        <v>0</v>
      </c>
    </row>
    <row r="1378" spans="1:32">
      <c r="A1378" t="s">
        <v>12140</v>
      </c>
      <c r="B1378" t="s">
        <v>19</v>
      </c>
      <c r="C1378">
        <v>0</v>
      </c>
      <c r="D1378">
        <v>0</v>
      </c>
      <c r="E1378">
        <v>0</v>
      </c>
      <c r="F1378">
        <v>0</v>
      </c>
      <c r="G1378">
        <v>0</v>
      </c>
      <c r="H1378">
        <v>0</v>
      </c>
      <c r="I1378">
        <v>0</v>
      </c>
      <c r="J1378">
        <v>0</v>
      </c>
      <c r="K1378">
        <v>0</v>
      </c>
      <c r="L1378">
        <v>0</v>
      </c>
      <c r="M1378">
        <v>0</v>
      </c>
      <c r="N1378">
        <v>0</v>
      </c>
      <c r="O1378">
        <v>0</v>
      </c>
      <c r="P1378">
        <v>0</v>
      </c>
      <c r="Q1378">
        <v>0</v>
      </c>
      <c r="R1378">
        <v>0</v>
      </c>
      <c r="S1378">
        <v>0</v>
      </c>
      <c r="T1378">
        <v>0</v>
      </c>
      <c r="U1378">
        <v>0</v>
      </c>
      <c r="V1378">
        <v>0</v>
      </c>
      <c r="W1378">
        <v>0</v>
      </c>
      <c r="X1378">
        <v>0</v>
      </c>
      <c r="Y1378">
        <v>0</v>
      </c>
      <c r="Z1378">
        <v>0</v>
      </c>
      <c r="AA1378">
        <v>0</v>
      </c>
      <c r="AB1378">
        <v>0</v>
      </c>
      <c r="AC1378">
        <v>0</v>
      </c>
    </row>
    <row r="1379" spans="1:32">
      <c r="A1379" t="s">
        <v>12141</v>
      </c>
      <c r="B1379" t="s">
        <v>19</v>
      </c>
      <c r="C1379">
        <v>0</v>
      </c>
      <c r="D1379">
        <v>0</v>
      </c>
      <c r="E1379">
        <v>0</v>
      </c>
      <c r="F1379">
        <v>0</v>
      </c>
      <c r="G1379">
        <v>0</v>
      </c>
      <c r="H1379">
        <v>0</v>
      </c>
      <c r="I1379">
        <v>0</v>
      </c>
      <c r="J1379">
        <v>0</v>
      </c>
      <c r="K1379">
        <v>0</v>
      </c>
      <c r="L1379">
        <v>0</v>
      </c>
      <c r="M1379">
        <v>0</v>
      </c>
      <c r="N1379">
        <v>0</v>
      </c>
      <c r="O1379">
        <v>0</v>
      </c>
      <c r="P1379">
        <v>0</v>
      </c>
      <c r="Q1379">
        <v>0</v>
      </c>
      <c r="R1379">
        <v>0</v>
      </c>
      <c r="S1379">
        <v>0</v>
      </c>
      <c r="T1379">
        <v>0</v>
      </c>
      <c r="U1379">
        <v>0</v>
      </c>
      <c r="V1379">
        <v>0</v>
      </c>
      <c r="W1379">
        <v>0</v>
      </c>
      <c r="X1379">
        <v>0</v>
      </c>
      <c r="Y1379">
        <v>0</v>
      </c>
      <c r="Z1379">
        <v>0</v>
      </c>
      <c r="AA1379">
        <v>0</v>
      </c>
      <c r="AB1379">
        <v>0</v>
      </c>
      <c r="AC1379">
        <v>0</v>
      </c>
    </row>
    <row r="1380" spans="1:32">
      <c r="A1380" t="s">
        <v>12142</v>
      </c>
      <c r="B1380" t="s">
        <v>19</v>
      </c>
      <c r="C1380">
        <v>0</v>
      </c>
      <c r="D1380">
        <v>0</v>
      </c>
      <c r="E1380">
        <v>0</v>
      </c>
      <c r="F1380">
        <v>0</v>
      </c>
      <c r="G1380">
        <v>0</v>
      </c>
      <c r="H1380">
        <v>0</v>
      </c>
      <c r="I1380">
        <v>0</v>
      </c>
      <c r="J1380">
        <v>0</v>
      </c>
      <c r="K1380">
        <v>0</v>
      </c>
      <c r="L1380">
        <v>0</v>
      </c>
      <c r="M1380">
        <v>0</v>
      </c>
      <c r="N1380">
        <v>0</v>
      </c>
      <c r="O1380">
        <v>0</v>
      </c>
      <c r="P1380">
        <v>0</v>
      </c>
      <c r="Q1380">
        <v>0</v>
      </c>
      <c r="R1380">
        <v>0</v>
      </c>
      <c r="S1380">
        <v>0</v>
      </c>
      <c r="T1380">
        <v>0</v>
      </c>
      <c r="U1380">
        <v>0</v>
      </c>
      <c r="V1380">
        <v>0</v>
      </c>
      <c r="W1380">
        <v>0</v>
      </c>
      <c r="X1380">
        <v>0</v>
      </c>
      <c r="Y1380">
        <v>0</v>
      </c>
      <c r="Z1380">
        <v>0</v>
      </c>
      <c r="AA1380">
        <v>0</v>
      </c>
      <c r="AB1380">
        <v>0</v>
      </c>
      <c r="AC1380">
        <v>0</v>
      </c>
    </row>
    <row r="1381" spans="1:32">
      <c r="A1381" t="s">
        <v>12143</v>
      </c>
      <c r="B1381" t="s">
        <v>19</v>
      </c>
      <c r="C1381">
        <v>0</v>
      </c>
      <c r="D1381">
        <v>0</v>
      </c>
      <c r="E1381">
        <v>0</v>
      </c>
      <c r="F1381">
        <v>0</v>
      </c>
      <c r="G1381">
        <v>0</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row>
    <row r="1382" spans="1:32">
      <c r="A1382" t="s">
        <v>12144</v>
      </c>
      <c r="B1382" t="s">
        <v>19</v>
      </c>
      <c r="C1382">
        <v>0</v>
      </c>
      <c r="D1382">
        <v>0</v>
      </c>
      <c r="E1382">
        <v>0</v>
      </c>
      <c r="F1382">
        <v>0</v>
      </c>
      <c r="G1382">
        <v>0</v>
      </c>
      <c r="H1382">
        <v>0</v>
      </c>
      <c r="I1382">
        <v>0</v>
      </c>
      <c r="J1382">
        <v>0</v>
      </c>
      <c r="K1382">
        <v>0</v>
      </c>
      <c r="L1382">
        <v>0</v>
      </c>
      <c r="M1382">
        <v>0</v>
      </c>
      <c r="N1382">
        <v>0</v>
      </c>
      <c r="O1382">
        <v>0</v>
      </c>
      <c r="P1382">
        <v>0</v>
      </c>
      <c r="Q1382">
        <v>0</v>
      </c>
      <c r="R1382">
        <v>0</v>
      </c>
      <c r="S1382">
        <v>0</v>
      </c>
      <c r="T1382">
        <v>0</v>
      </c>
      <c r="U1382">
        <v>0</v>
      </c>
      <c r="V1382">
        <v>0</v>
      </c>
      <c r="W1382">
        <v>0</v>
      </c>
      <c r="X1382">
        <v>0</v>
      </c>
      <c r="Y1382">
        <v>0</v>
      </c>
      <c r="Z1382">
        <v>0</v>
      </c>
      <c r="AA1382">
        <v>0</v>
      </c>
      <c r="AB1382">
        <v>0</v>
      </c>
      <c r="AC1382">
        <v>0</v>
      </c>
    </row>
    <row r="1383" spans="1:32">
      <c r="A1383" t="s">
        <v>12145</v>
      </c>
      <c r="B1383" t="s">
        <v>19</v>
      </c>
      <c r="C1383">
        <v>0</v>
      </c>
      <c r="D1383">
        <v>0</v>
      </c>
      <c r="E1383">
        <v>0</v>
      </c>
      <c r="F1383">
        <v>0</v>
      </c>
      <c r="G1383">
        <v>0</v>
      </c>
      <c r="H1383">
        <v>0</v>
      </c>
      <c r="I1383">
        <v>0</v>
      </c>
      <c r="J1383">
        <v>0</v>
      </c>
      <c r="K1383">
        <v>0</v>
      </c>
      <c r="L1383">
        <v>0</v>
      </c>
      <c r="M1383">
        <v>0</v>
      </c>
      <c r="N1383">
        <v>0</v>
      </c>
      <c r="O1383">
        <v>0</v>
      </c>
      <c r="P1383">
        <v>0</v>
      </c>
      <c r="Q1383">
        <v>0</v>
      </c>
      <c r="R1383">
        <v>0</v>
      </c>
      <c r="S1383">
        <v>0</v>
      </c>
      <c r="T1383">
        <v>0</v>
      </c>
      <c r="U1383">
        <v>0</v>
      </c>
      <c r="V1383">
        <v>0</v>
      </c>
      <c r="W1383">
        <v>0</v>
      </c>
      <c r="X1383">
        <v>0</v>
      </c>
      <c r="Y1383">
        <v>0</v>
      </c>
      <c r="Z1383">
        <v>0</v>
      </c>
      <c r="AA1383">
        <v>0</v>
      </c>
      <c r="AB1383">
        <v>0</v>
      </c>
      <c r="AC1383">
        <v>0</v>
      </c>
    </row>
    <row r="1384" spans="1:32">
      <c r="A1384" t="s">
        <v>12146</v>
      </c>
      <c r="B1384" t="s">
        <v>19</v>
      </c>
      <c r="C1384">
        <v>0</v>
      </c>
      <c r="D1384">
        <v>0</v>
      </c>
      <c r="E1384">
        <v>0</v>
      </c>
      <c r="F1384">
        <v>0</v>
      </c>
      <c r="G1384">
        <v>0</v>
      </c>
      <c r="H1384">
        <v>0</v>
      </c>
      <c r="I1384">
        <v>0</v>
      </c>
      <c r="J1384">
        <v>0</v>
      </c>
      <c r="K1384">
        <v>0</v>
      </c>
      <c r="L1384">
        <v>0</v>
      </c>
      <c r="M1384">
        <v>0</v>
      </c>
      <c r="N1384">
        <v>0</v>
      </c>
      <c r="O1384">
        <v>0</v>
      </c>
      <c r="P1384">
        <v>0</v>
      </c>
      <c r="Q1384">
        <v>0</v>
      </c>
      <c r="R1384">
        <v>0</v>
      </c>
      <c r="S1384">
        <v>0</v>
      </c>
      <c r="T1384">
        <v>0</v>
      </c>
      <c r="U1384">
        <v>0</v>
      </c>
      <c r="V1384">
        <v>0</v>
      </c>
      <c r="W1384">
        <v>0</v>
      </c>
      <c r="X1384">
        <v>0</v>
      </c>
      <c r="Y1384">
        <v>0</v>
      </c>
      <c r="Z1384">
        <v>0</v>
      </c>
      <c r="AA1384">
        <v>0</v>
      </c>
      <c r="AB1384">
        <v>0</v>
      </c>
      <c r="AC1384">
        <v>0</v>
      </c>
      <c r="AD1384" s="2"/>
      <c r="AE1384" s="2"/>
      <c r="AF1384" s="2"/>
    </row>
    <row r="1385" spans="1:32">
      <c r="A1385" t="s">
        <v>12147</v>
      </c>
      <c r="B1385" t="s">
        <v>19</v>
      </c>
      <c r="C1385">
        <v>0</v>
      </c>
      <c r="D1385">
        <v>0</v>
      </c>
      <c r="E1385">
        <v>0</v>
      </c>
      <c r="F1385">
        <v>0</v>
      </c>
      <c r="G1385">
        <v>0</v>
      </c>
      <c r="H1385">
        <v>0</v>
      </c>
      <c r="I1385">
        <v>0</v>
      </c>
      <c r="J1385">
        <v>0</v>
      </c>
      <c r="K1385">
        <v>0</v>
      </c>
      <c r="L1385">
        <v>0</v>
      </c>
      <c r="M1385">
        <v>0</v>
      </c>
      <c r="N1385">
        <v>0</v>
      </c>
      <c r="O1385">
        <v>0</v>
      </c>
      <c r="P1385">
        <v>0</v>
      </c>
      <c r="Q1385">
        <v>0</v>
      </c>
      <c r="R1385">
        <v>0</v>
      </c>
      <c r="S1385">
        <v>0</v>
      </c>
      <c r="T1385">
        <v>0</v>
      </c>
      <c r="U1385">
        <v>0</v>
      </c>
      <c r="V1385">
        <v>0</v>
      </c>
      <c r="W1385">
        <v>0</v>
      </c>
      <c r="X1385">
        <v>0</v>
      </c>
      <c r="Y1385">
        <v>0</v>
      </c>
      <c r="Z1385">
        <v>0</v>
      </c>
      <c r="AA1385">
        <v>0</v>
      </c>
      <c r="AB1385">
        <v>0</v>
      </c>
      <c r="AC1385">
        <v>0</v>
      </c>
    </row>
    <row r="1386" spans="1:32">
      <c r="A1386" t="s">
        <v>12148</v>
      </c>
      <c r="B1386" t="s">
        <v>19</v>
      </c>
      <c r="C1386">
        <v>0</v>
      </c>
      <c r="D1386">
        <v>0</v>
      </c>
      <c r="E1386">
        <v>0</v>
      </c>
      <c r="F1386">
        <v>0</v>
      </c>
      <c r="G1386">
        <v>0</v>
      </c>
      <c r="H1386">
        <v>0</v>
      </c>
      <c r="I1386">
        <v>0</v>
      </c>
      <c r="J1386">
        <v>0</v>
      </c>
      <c r="K1386">
        <v>0</v>
      </c>
      <c r="L1386">
        <v>0</v>
      </c>
      <c r="M1386">
        <v>0</v>
      </c>
      <c r="N1386">
        <v>0</v>
      </c>
      <c r="O1386">
        <v>0</v>
      </c>
      <c r="P1386">
        <v>0</v>
      </c>
      <c r="Q1386">
        <v>0</v>
      </c>
      <c r="R1386">
        <v>0</v>
      </c>
      <c r="S1386">
        <v>0</v>
      </c>
      <c r="T1386">
        <v>0</v>
      </c>
      <c r="U1386">
        <v>0</v>
      </c>
      <c r="V1386">
        <v>0</v>
      </c>
      <c r="W1386">
        <v>0</v>
      </c>
      <c r="X1386">
        <v>0</v>
      </c>
      <c r="Y1386">
        <v>0</v>
      </c>
      <c r="Z1386">
        <v>0</v>
      </c>
      <c r="AA1386">
        <v>0</v>
      </c>
      <c r="AB1386">
        <v>0</v>
      </c>
      <c r="AC1386">
        <v>0</v>
      </c>
    </row>
    <row r="1387" spans="1:32">
      <c r="A1387" t="s">
        <v>12149</v>
      </c>
      <c r="B1387" t="s">
        <v>19</v>
      </c>
      <c r="C1387">
        <v>0</v>
      </c>
      <c r="D1387">
        <v>0</v>
      </c>
      <c r="E1387">
        <v>0</v>
      </c>
      <c r="F1387">
        <v>0</v>
      </c>
      <c r="G1387">
        <v>0</v>
      </c>
      <c r="H1387">
        <v>0</v>
      </c>
      <c r="I1387">
        <v>0</v>
      </c>
      <c r="J1387">
        <v>0</v>
      </c>
      <c r="K1387">
        <v>0</v>
      </c>
      <c r="L1387">
        <v>0</v>
      </c>
      <c r="M1387">
        <v>0</v>
      </c>
      <c r="N1387">
        <v>0</v>
      </c>
      <c r="O1387">
        <v>0</v>
      </c>
      <c r="P1387">
        <v>0</v>
      </c>
      <c r="Q1387">
        <v>0</v>
      </c>
      <c r="R1387">
        <v>0</v>
      </c>
      <c r="S1387">
        <v>0</v>
      </c>
      <c r="T1387">
        <v>0</v>
      </c>
      <c r="U1387">
        <v>0</v>
      </c>
      <c r="V1387">
        <v>0</v>
      </c>
      <c r="W1387">
        <v>0</v>
      </c>
      <c r="X1387">
        <v>0</v>
      </c>
      <c r="Y1387">
        <v>0</v>
      </c>
      <c r="Z1387">
        <v>0</v>
      </c>
      <c r="AA1387">
        <v>0</v>
      </c>
      <c r="AB1387">
        <v>0</v>
      </c>
      <c r="AC1387">
        <v>0</v>
      </c>
    </row>
    <row r="1388" spans="1:32">
      <c r="A1388" t="s">
        <v>12150</v>
      </c>
      <c r="B1388" t="s">
        <v>19</v>
      </c>
      <c r="C1388">
        <v>0</v>
      </c>
      <c r="D1388">
        <v>0</v>
      </c>
      <c r="E1388">
        <v>0</v>
      </c>
      <c r="F1388">
        <v>0</v>
      </c>
      <c r="G1388">
        <v>0</v>
      </c>
      <c r="H1388">
        <v>0</v>
      </c>
      <c r="I1388">
        <v>0</v>
      </c>
      <c r="J1388">
        <v>0</v>
      </c>
      <c r="K1388">
        <v>0</v>
      </c>
      <c r="L1388">
        <v>0</v>
      </c>
      <c r="M1388">
        <v>0</v>
      </c>
      <c r="N1388">
        <v>0</v>
      </c>
      <c r="O1388">
        <v>0</v>
      </c>
      <c r="P1388">
        <v>0</v>
      </c>
      <c r="Q1388">
        <v>0</v>
      </c>
      <c r="R1388">
        <v>0</v>
      </c>
      <c r="S1388">
        <v>0</v>
      </c>
      <c r="T1388">
        <v>0</v>
      </c>
      <c r="U1388">
        <v>0</v>
      </c>
      <c r="V1388">
        <v>0</v>
      </c>
      <c r="W1388">
        <v>0</v>
      </c>
      <c r="X1388">
        <v>0</v>
      </c>
      <c r="Y1388">
        <v>0</v>
      </c>
      <c r="Z1388">
        <v>0</v>
      </c>
      <c r="AA1388">
        <v>0</v>
      </c>
      <c r="AB1388">
        <v>0</v>
      </c>
      <c r="AC1388">
        <v>0</v>
      </c>
    </row>
    <row r="1389" spans="1:32">
      <c r="A1389" t="s">
        <v>12151</v>
      </c>
      <c r="B1389" t="s">
        <v>19</v>
      </c>
      <c r="C1389">
        <v>0</v>
      </c>
      <c r="D1389">
        <v>0</v>
      </c>
      <c r="E1389">
        <v>0</v>
      </c>
      <c r="F1389">
        <v>0</v>
      </c>
      <c r="G1389">
        <v>0</v>
      </c>
      <c r="H1389">
        <v>0</v>
      </c>
      <c r="I1389">
        <v>0</v>
      </c>
      <c r="J1389">
        <v>0</v>
      </c>
      <c r="K1389">
        <v>0</v>
      </c>
      <c r="L1389">
        <v>0</v>
      </c>
      <c r="M1389">
        <v>0</v>
      </c>
      <c r="N1389">
        <v>0</v>
      </c>
      <c r="O1389">
        <v>0</v>
      </c>
      <c r="P1389">
        <v>0</v>
      </c>
      <c r="Q1389">
        <v>0</v>
      </c>
      <c r="R1389">
        <v>0</v>
      </c>
      <c r="S1389">
        <v>0</v>
      </c>
      <c r="T1389">
        <v>0</v>
      </c>
      <c r="U1389">
        <v>0</v>
      </c>
      <c r="V1389">
        <v>0</v>
      </c>
      <c r="W1389">
        <v>0</v>
      </c>
      <c r="X1389">
        <v>0</v>
      </c>
      <c r="Y1389">
        <v>0</v>
      </c>
      <c r="Z1389">
        <v>0</v>
      </c>
      <c r="AA1389">
        <v>0</v>
      </c>
      <c r="AB1389">
        <v>0</v>
      </c>
      <c r="AC1389">
        <v>0</v>
      </c>
    </row>
    <row r="1390" spans="1:32">
      <c r="A1390" t="s">
        <v>12152</v>
      </c>
      <c r="B1390" t="s">
        <v>19</v>
      </c>
      <c r="C1390">
        <v>0</v>
      </c>
      <c r="D1390">
        <v>0</v>
      </c>
      <c r="E1390">
        <v>0</v>
      </c>
      <c r="F1390">
        <v>0</v>
      </c>
      <c r="G1390">
        <v>0</v>
      </c>
      <c r="H1390">
        <v>0</v>
      </c>
      <c r="I1390">
        <v>0</v>
      </c>
      <c r="J1390">
        <v>0</v>
      </c>
      <c r="K1390">
        <v>0</v>
      </c>
      <c r="L1390">
        <v>0</v>
      </c>
      <c r="M1390">
        <v>0</v>
      </c>
      <c r="N1390">
        <v>0</v>
      </c>
      <c r="O1390">
        <v>0</v>
      </c>
      <c r="P1390">
        <v>0</v>
      </c>
      <c r="Q1390">
        <v>0</v>
      </c>
      <c r="R1390">
        <v>0</v>
      </c>
      <c r="S1390">
        <v>0</v>
      </c>
      <c r="T1390">
        <v>0</v>
      </c>
      <c r="U1390">
        <v>0</v>
      </c>
      <c r="V1390">
        <v>0</v>
      </c>
      <c r="W1390">
        <v>0</v>
      </c>
      <c r="X1390">
        <v>0</v>
      </c>
      <c r="Y1390">
        <v>0</v>
      </c>
      <c r="Z1390">
        <v>0</v>
      </c>
      <c r="AA1390">
        <v>0</v>
      </c>
      <c r="AB1390">
        <v>0</v>
      </c>
      <c r="AC1390">
        <v>0</v>
      </c>
    </row>
    <row r="1391" spans="1:32">
      <c r="A1391" t="s">
        <v>12153</v>
      </c>
      <c r="B1391" t="s">
        <v>19</v>
      </c>
      <c r="C1391">
        <v>0</v>
      </c>
      <c r="D1391">
        <v>0</v>
      </c>
      <c r="E1391">
        <v>0</v>
      </c>
      <c r="F1391">
        <v>0</v>
      </c>
      <c r="G1391">
        <v>0</v>
      </c>
      <c r="H1391">
        <v>0</v>
      </c>
      <c r="I1391">
        <v>0</v>
      </c>
      <c r="J1391">
        <v>0</v>
      </c>
      <c r="K1391">
        <v>0</v>
      </c>
      <c r="L1391">
        <v>0</v>
      </c>
      <c r="M1391">
        <v>0</v>
      </c>
      <c r="N1391">
        <v>0</v>
      </c>
      <c r="O1391">
        <v>0</v>
      </c>
      <c r="P1391">
        <v>0</v>
      </c>
      <c r="Q1391">
        <v>0</v>
      </c>
      <c r="R1391">
        <v>0</v>
      </c>
      <c r="S1391">
        <v>0</v>
      </c>
      <c r="T1391">
        <v>0</v>
      </c>
      <c r="U1391">
        <v>0</v>
      </c>
      <c r="V1391">
        <v>0</v>
      </c>
      <c r="W1391">
        <v>0</v>
      </c>
      <c r="X1391">
        <v>0</v>
      </c>
      <c r="Y1391">
        <v>0</v>
      </c>
      <c r="Z1391">
        <v>0</v>
      </c>
      <c r="AA1391">
        <v>0</v>
      </c>
      <c r="AB1391">
        <v>0</v>
      </c>
      <c r="AC1391">
        <v>0</v>
      </c>
    </row>
    <row r="1392" spans="1:32">
      <c r="A1392" t="s">
        <v>12154</v>
      </c>
      <c r="B1392" t="s">
        <v>19</v>
      </c>
      <c r="C1392">
        <v>0</v>
      </c>
      <c r="D1392">
        <v>0</v>
      </c>
      <c r="E1392">
        <v>0</v>
      </c>
      <c r="F1392">
        <v>0</v>
      </c>
      <c r="G1392">
        <v>0</v>
      </c>
      <c r="H1392">
        <v>0</v>
      </c>
      <c r="I1392">
        <v>0</v>
      </c>
      <c r="J1392">
        <v>0</v>
      </c>
      <c r="K1392">
        <v>0</v>
      </c>
      <c r="L1392">
        <v>0</v>
      </c>
      <c r="M1392">
        <v>0</v>
      </c>
      <c r="N1392">
        <v>0</v>
      </c>
      <c r="O1392">
        <v>0</v>
      </c>
      <c r="P1392">
        <v>0</v>
      </c>
      <c r="Q1392">
        <v>0</v>
      </c>
      <c r="R1392">
        <v>0</v>
      </c>
      <c r="S1392">
        <v>0</v>
      </c>
      <c r="T1392">
        <v>0</v>
      </c>
      <c r="U1392">
        <v>0</v>
      </c>
      <c r="V1392">
        <v>0</v>
      </c>
      <c r="W1392">
        <v>0</v>
      </c>
      <c r="X1392">
        <v>0</v>
      </c>
      <c r="Y1392">
        <v>0</v>
      </c>
      <c r="Z1392">
        <v>0</v>
      </c>
      <c r="AA1392">
        <v>0</v>
      </c>
      <c r="AB1392">
        <v>0</v>
      </c>
      <c r="AC1392">
        <v>0</v>
      </c>
    </row>
    <row r="1393" spans="1:32">
      <c r="A1393" t="s">
        <v>12155</v>
      </c>
      <c r="B1393" t="s">
        <v>19</v>
      </c>
      <c r="C1393">
        <v>0</v>
      </c>
      <c r="D1393">
        <v>0</v>
      </c>
      <c r="E1393">
        <v>0</v>
      </c>
      <c r="F1393">
        <v>0</v>
      </c>
      <c r="G1393">
        <v>0</v>
      </c>
      <c r="H1393">
        <v>0</v>
      </c>
      <c r="I1393">
        <v>0</v>
      </c>
      <c r="J1393">
        <v>0</v>
      </c>
      <c r="K1393">
        <v>0</v>
      </c>
      <c r="L1393">
        <v>0</v>
      </c>
      <c r="M1393">
        <v>0</v>
      </c>
      <c r="N1393">
        <v>0</v>
      </c>
      <c r="O1393">
        <v>0</v>
      </c>
      <c r="P1393">
        <v>0</v>
      </c>
      <c r="Q1393">
        <v>0</v>
      </c>
      <c r="R1393">
        <v>0</v>
      </c>
      <c r="S1393">
        <v>0</v>
      </c>
      <c r="T1393">
        <v>0</v>
      </c>
      <c r="U1393">
        <v>0</v>
      </c>
      <c r="V1393">
        <v>0</v>
      </c>
      <c r="W1393">
        <v>0</v>
      </c>
      <c r="X1393">
        <v>0</v>
      </c>
      <c r="Y1393">
        <v>0</v>
      </c>
      <c r="Z1393">
        <v>0</v>
      </c>
      <c r="AA1393">
        <v>0</v>
      </c>
      <c r="AB1393">
        <v>0</v>
      </c>
      <c r="AC1393">
        <v>0</v>
      </c>
    </row>
    <row r="1394" spans="1:32">
      <c r="A1394" t="s">
        <v>12156</v>
      </c>
      <c r="B1394" t="s">
        <v>19</v>
      </c>
      <c r="C1394">
        <v>0</v>
      </c>
      <c r="D1394">
        <v>0</v>
      </c>
      <c r="E1394">
        <v>0</v>
      </c>
      <c r="F1394">
        <v>0</v>
      </c>
      <c r="G1394">
        <v>0</v>
      </c>
      <c r="H1394">
        <v>0</v>
      </c>
      <c r="I1394">
        <v>0</v>
      </c>
      <c r="J1394">
        <v>0</v>
      </c>
      <c r="K1394">
        <v>0</v>
      </c>
      <c r="L1394">
        <v>0</v>
      </c>
      <c r="M1394">
        <v>0</v>
      </c>
      <c r="N1394">
        <v>0</v>
      </c>
      <c r="O1394">
        <v>0</v>
      </c>
      <c r="P1394">
        <v>0</v>
      </c>
      <c r="Q1394">
        <v>0</v>
      </c>
      <c r="R1394">
        <v>0</v>
      </c>
      <c r="S1394">
        <v>0</v>
      </c>
      <c r="T1394">
        <v>0</v>
      </c>
      <c r="U1394">
        <v>0</v>
      </c>
      <c r="V1394">
        <v>0</v>
      </c>
      <c r="W1394">
        <v>0</v>
      </c>
      <c r="X1394">
        <v>0</v>
      </c>
      <c r="Y1394">
        <v>0</v>
      </c>
      <c r="Z1394">
        <v>0</v>
      </c>
      <c r="AA1394">
        <v>0</v>
      </c>
      <c r="AB1394">
        <v>0</v>
      </c>
      <c r="AC1394">
        <v>0</v>
      </c>
    </row>
    <row r="1395" spans="1:32">
      <c r="A1395" t="s">
        <v>12157</v>
      </c>
      <c r="B1395" t="s">
        <v>19</v>
      </c>
      <c r="C1395">
        <v>0</v>
      </c>
      <c r="D1395">
        <v>0</v>
      </c>
      <c r="E1395">
        <v>0</v>
      </c>
      <c r="F1395">
        <v>0</v>
      </c>
      <c r="G1395">
        <v>0</v>
      </c>
      <c r="H1395">
        <v>0</v>
      </c>
      <c r="I1395">
        <v>0</v>
      </c>
      <c r="J1395">
        <v>0</v>
      </c>
      <c r="K1395">
        <v>0</v>
      </c>
      <c r="L1395">
        <v>0</v>
      </c>
      <c r="M1395">
        <v>0</v>
      </c>
      <c r="N1395">
        <v>0</v>
      </c>
      <c r="O1395">
        <v>0</v>
      </c>
      <c r="P1395">
        <v>0</v>
      </c>
      <c r="Q1395">
        <v>0</v>
      </c>
      <c r="R1395">
        <v>0</v>
      </c>
      <c r="S1395">
        <v>0</v>
      </c>
      <c r="T1395">
        <v>0</v>
      </c>
      <c r="U1395">
        <v>0</v>
      </c>
      <c r="V1395">
        <v>0</v>
      </c>
      <c r="W1395">
        <v>0</v>
      </c>
      <c r="X1395">
        <v>0</v>
      </c>
      <c r="Y1395">
        <v>0</v>
      </c>
      <c r="Z1395">
        <v>0</v>
      </c>
      <c r="AA1395">
        <v>0</v>
      </c>
      <c r="AB1395">
        <v>0</v>
      </c>
      <c r="AC1395">
        <v>0</v>
      </c>
    </row>
    <row r="1396" spans="1:32">
      <c r="A1396" t="s">
        <v>12158</v>
      </c>
      <c r="B1396" t="s">
        <v>19</v>
      </c>
      <c r="C1396">
        <v>0</v>
      </c>
      <c r="D1396">
        <v>0</v>
      </c>
      <c r="E1396">
        <v>0</v>
      </c>
      <c r="F1396">
        <v>0</v>
      </c>
      <c r="G1396">
        <v>0</v>
      </c>
      <c r="H1396">
        <v>0</v>
      </c>
      <c r="I1396">
        <v>0</v>
      </c>
      <c r="J1396">
        <v>0</v>
      </c>
      <c r="K1396">
        <v>0</v>
      </c>
      <c r="L1396">
        <v>0</v>
      </c>
      <c r="M1396">
        <v>0</v>
      </c>
      <c r="N1396">
        <v>0</v>
      </c>
      <c r="O1396">
        <v>0</v>
      </c>
      <c r="P1396">
        <v>0</v>
      </c>
      <c r="Q1396">
        <v>0</v>
      </c>
      <c r="R1396">
        <v>0</v>
      </c>
      <c r="S1396">
        <v>0</v>
      </c>
      <c r="T1396">
        <v>0</v>
      </c>
      <c r="U1396">
        <v>0</v>
      </c>
      <c r="V1396">
        <v>0</v>
      </c>
      <c r="W1396">
        <v>0</v>
      </c>
      <c r="X1396">
        <v>0</v>
      </c>
      <c r="Y1396">
        <v>0</v>
      </c>
      <c r="Z1396">
        <v>0</v>
      </c>
      <c r="AA1396">
        <v>0</v>
      </c>
      <c r="AB1396">
        <v>0</v>
      </c>
      <c r="AC1396">
        <v>0</v>
      </c>
    </row>
    <row r="1397" spans="1:32">
      <c r="A1397" t="s">
        <v>12159</v>
      </c>
      <c r="B1397" t="s">
        <v>19</v>
      </c>
      <c r="C1397">
        <v>0</v>
      </c>
      <c r="D1397">
        <v>0</v>
      </c>
      <c r="E1397">
        <v>0</v>
      </c>
      <c r="F1397">
        <v>0</v>
      </c>
      <c r="G1397">
        <v>0</v>
      </c>
      <c r="H1397">
        <v>0</v>
      </c>
      <c r="I1397">
        <v>0</v>
      </c>
      <c r="J1397">
        <v>0</v>
      </c>
      <c r="K1397">
        <v>0</v>
      </c>
      <c r="L1397">
        <v>0</v>
      </c>
      <c r="M1397">
        <v>0</v>
      </c>
      <c r="N1397">
        <v>0</v>
      </c>
      <c r="O1397">
        <v>0</v>
      </c>
      <c r="P1397">
        <v>0</v>
      </c>
      <c r="Q1397">
        <v>0</v>
      </c>
      <c r="R1397">
        <v>0</v>
      </c>
      <c r="S1397">
        <v>0</v>
      </c>
      <c r="T1397">
        <v>0</v>
      </c>
      <c r="U1397">
        <v>0</v>
      </c>
      <c r="V1397">
        <v>0</v>
      </c>
      <c r="W1397">
        <v>0</v>
      </c>
      <c r="X1397">
        <v>0</v>
      </c>
      <c r="Y1397">
        <v>0</v>
      </c>
      <c r="Z1397">
        <v>0</v>
      </c>
      <c r="AA1397">
        <v>0</v>
      </c>
      <c r="AB1397">
        <v>0</v>
      </c>
      <c r="AC1397">
        <v>0</v>
      </c>
    </row>
    <row r="1398" spans="1:32">
      <c r="A1398" t="s">
        <v>12160</v>
      </c>
      <c r="B1398" t="s">
        <v>19</v>
      </c>
      <c r="C1398">
        <v>0</v>
      </c>
      <c r="D1398">
        <v>0</v>
      </c>
      <c r="E1398">
        <v>0</v>
      </c>
      <c r="F1398">
        <v>0</v>
      </c>
      <c r="G1398">
        <v>0</v>
      </c>
      <c r="H1398">
        <v>0</v>
      </c>
      <c r="I1398">
        <v>0</v>
      </c>
      <c r="J1398">
        <v>0</v>
      </c>
      <c r="K1398">
        <v>0</v>
      </c>
      <c r="L1398">
        <v>0</v>
      </c>
      <c r="M1398">
        <v>0</v>
      </c>
      <c r="N1398">
        <v>0</v>
      </c>
      <c r="O1398">
        <v>0</v>
      </c>
      <c r="P1398">
        <v>0</v>
      </c>
      <c r="Q1398">
        <v>0</v>
      </c>
      <c r="R1398">
        <v>0</v>
      </c>
      <c r="S1398">
        <v>0</v>
      </c>
      <c r="T1398">
        <v>0</v>
      </c>
      <c r="U1398">
        <v>0</v>
      </c>
      <c r="V1398">
        <v>0</v>
      </c>
      <c r="W1398">
        <v>0</v>
      </c>
      <c r="X1398">
        <v>0</v>
      </c>
      <c r="Y1398">
        <v>0</v>
      </c>
      <c r="Z1398">
        <v>0</v>
      </c>
      <c r="AA1398">
        <v>0</v>
      </c>
      <c r="AB1398">
        <v>0</v>
      </c>
      <c r="AC1398">
        <v>0</v>
      </c>
    </row>
    <row r="1399" spans="1:32">
      <c r="A1399" t="s">
        <v>12161</v>
      </c>
      <c r="B1399" t="s">
        <v>19</v>
      </c>
      <c r="C1399">
        <v>0</v>
      </c>
      <c r="D1399">
        <v>0</v>
      </c>
      <c r="E1399">
        <v>0</v>
      </c>
      <c r="F1399">
        <v>0</v>
      </c>
      <c r="G1399">
        <v>0</v>
      </c>
      <c r="H1399">
        <v>0</v>
      </c>
      <c r="I1399">
        <v>0</v>
      </c>
      <c r="J1399">
        <v>0</v>
      </c>
      <c r="K1399">
        <v>0</v>
      </c>
      <c r="L1399">
        <v>0</v>
      </c>
      <c r="M1399">
        <v>0</v>
      </c>
      <c r="N1399">
        <v>0</v>
      </c>
      <c r="O1399">
        <v>0</v>
      </c>
      <c r="P1399">
        <v>0</v>
      </c>
      <c r="Q1399">
        <v>0</v>
      </c>
      <c r="R1399">
        <v>0</v>
      </c>
      <c r="S1399">
        <v>0</v>
      </c>
      <c r="T1399">
        <v>0</v>
      </c>
      <c r="U1399">
        <v>0</v>
      </c>
      <c r="V1399">
        <v>0</v>
      </c>
      <c r="W1399">
        <v>0</v>
      </c>
      <c r="X1399">
        <v>0</v>
      </c>
      <c r="Y1399">
        <v>0</v>
      </c>
      <c r="Z1399">
        <v>0</v>
      </c>
      <c r="AA1399">
        <v>0</v>
      </c>
      <c r="AB1399">
        <v>0</v>
      </c>
      <c r="AC1399">
        <v>0</v>
      </c>
    </row>
    <row r="1400" spans="1:32">
      <c r="A1400" t="s">
        <v>12162</v>
      </c>
      <c r="B1400" t="s">
        <v>19</v>
      </c>
      <c r="C1400">
        <v>0</v>
      </c>
      <c r="D1400">
        <v>0</v>
      </c>
      <c r="E1400">
        <v>0</v>
      </c>
      <c r="F1400">
        <v>0</v>
      </c>
      <c r="G1400">
        <v>0</v>
      </c>
      <c r="H1400">
        <v>0</v>
      </c>
      <c r="I1400">
        <v>0</v>
      </c>
      <c r="J1400">
        <v>0</v>
      </c>
      <c r="K1400">
        <v>0</v>
      </c>
      <c r="L1400">
        <v>0</v>
      </c>
      <c r="M1400">
        <v>0</v>
      </c>
      <c r="N1400">
        <v>0</v>
      </c>
      <c r="O1400">
        <v>0</v>
      </c>
      <c r="P1400">
        <v>0</v>
      </c>
      <c r="Q1400">
        <v>0</v>
      </c>
      <c r="R1400">
        <v>0</v>
      </c>
      <c r="S1400">
        <v>0</v>
      </c>
      <c r="T1400">
        <v>0</v>
      </c>
      <c r="U1400">
        <v>0</v>
      </c>
      <c r="V1400">
        <v>0</v>
      </c>
      <c r="W1400">
        <v>0</v>
      </c>
      <c r="X1400">
        <v>0</v>
      </c>
      <c r="Y1400">
        <v>0</v>
      </c>
      <c r="Z1400">
        <v>0</v>
      </c>
      <c r="AA1400">
        <v>0</v>
      </c>
      <c r="AB1400">
        <v>0</v>
      </c>
      <c r="AC1400">
        <v>0</v>
      </c>
    </row>
    <row r="1401" spans="1:32">
      <c r="A1401" t="s">
        <v>12163</v>
      </c>
      <c r="B1401" t="s">
        <v>19</v>
      </c>
      <c r="C1401">
        <v>0</v>
      </c>
      <c r="D1401">
        <v>0</v>
      </c>
      <c r="E1401">
        <v>0</v>
      </c>
      <c r="F1401">
        <v>0</v>
      </c>
      <c r="G1401">
        <v>0</v>
      </c>
      <c r="H1401">
        <v>0</v>
      </c>
      <c r="I1401">
        <v>0</v>
      </c>
      <c r="J1401">
        <v>0</v>
      </c>
      <c r="K1401">
        <v>0</v>
      </c>
      <c r="L1401">
        <v>0</v>
      </c>
      <c r="M1401">
        <v>0</v>
      </c>
      <c r="N1401">
        <v>0</v>
      </c>
      <c r="O1401">
        <v>0</v>
      </c>
      <c r="P1401">
        <v>0</v>
      </c>
      <c r="Q1401">
        <v>0</v>
      </c>
      <c r="R1401">
        <v>0</v>
      </c>
      <c r="S1401">
        <v>0</v>
      </c>
      <c r="T1401">
        <v>0</v>
      </c>
      <c r="U1401">
        <v>0</v>
      </c>
      <c r="V1401">
        <v>0</v>
      </c>
      <c r="W1401">
        <v>0</v>
      </c>
      <c r="X1401">
        <v>0</v>
      </c>
      <c r="Y1401">
        <v>0</v>
      </c>
      <c r="Z1401">
        <v>0</v>
      </c>
      <c r="AA1401">
        <v>0</v>
      </c>
      <c r="AB1401">
        <v>0</v>
      </c>
      <c r="AC1401">
        <v>0</v>
      </c>
    </row>
    <row r="1402" spans="1:32">
      <c r="A1402" t="s">
        <v>12164</v>
      </c>
      <c r="B1402" t="s">
        <v>19</v>
      </c>
      <c r="C1402">
        <v>0</v>
      </c>
      <c r="D1402">
        <v>0</v>
      </c>
      <c r="E1402">
        <v>0</v>
      </c>
      <c r="F1402">
        <v>0</v>
      </c>
      <c r="G1402">
        <v>0</v>
      </c>
      <c r="H1402">
        <v>0</v>
      </c>
      <c r="I1402">
        <v>0</v>
      </c>
      <c r="J1402">
        <v>0</v>
      </c>
      <c r="K1402">
        <v>0</v>
      </c>
      <c r="L1402">
        <v>0</v>
      </c>
      <c r="M1402">
        <v>0</v>
      </c>
      <c r="N1402">
        <v>0</v>
      </c>
      <c r="O1402">
        <v>0</v>
      </c>
      <c r="P1402">
        <v>0</v>
      </c>
      <c r="Q1402">
        <v>0</v>
      </c>
      <c r="R1402">
        <v>0</v>
      </c>
      <c r="S1402">
        <v>0</v>
      </c>
      <c r="T1402">
        <v>0</v>
      </c>
      <c r="U1402">
        <v>0</v>
      </c>
      <c r="V1402">
        <v>0</v>
      </c>
      <c r="W1402">
        <v>0</v>
      </c>
      <c r="X1402">
        <v>0</v>
      </c>
      <c r="Y1402">
        <v>0</v>
      </c>
      <c r="Z1402">
        <v>0</v>
      </c>
      <c r="AA1402">
        <v>0</v>
      </c>
      <c r="AB1402">
        <v>0</v>
      </c>
      <c r="AC1402">
        <v>0</v>
      </c>
    </row>
    <row r="1403" spans="1:32">
      <c r="A1403" t="s">
        <v>12165</v>
      </c>
      <c r="B1403" t="s">
        <v>19</v>
      </c>
      <c r="C1403">
        <v>0</v>
      </c>
      <c r="D1403">
        <v>0</v>
      </c>
      <c r="E1403">
        <v>0</v>
      </c>
      <c r="F1403">
        <v>0</v>
      </c>
      <c r="G1403">
        <v>0</v>
      </c>
      <c r="H1403">
        <v>0</v>
      </c>
      <c r="I1403">
        <v>0</v>
      </c>
      <c r="J1403">
        <v>0</v>
      </c>
      <c r="K1403">
        <v>0</v>
      </c>
      <c r="L1403">
        <v>0</v>
      </c>
      <c r="M1403">
        <v>0</v>
      </c>
      <c r="N1403">
        <v>0</v>
      </c>
      <c r="O1403">
        <v>0</v>
      </c>
      <c r="P1403">
        <v>0</v>
      </c>
      <c r="Q1403">
        <v>0</v>
      </c>
      <c r="R1403">
        <v>0</v>
      </c>
      <c r="S1403">
        <v>0</v>
      </c>
      <c r="T1403">
        <v>0</v>
      </c>
      <c r="U1403">
        <v>0</v>
      </c>
      <c r="V1403">
        <v>0</v>
      </c>
      <c r="W1403">
        <v>0</v>
      </c>
      <c r="X1403">
        <v>0</v>
      </c>
      <c r="Y1403">
        <v>0</v>
      </c>
      <c r="Z1403">
        <v>0</v>
      </c>
      <c r="AA1403">
        <v>0</v>
      </c>
      <c r="AB1403">
        <v>0</v>
      </c>
      <c r="AC1403">
        <v>0</v>
      </c>
    </row>
    <row r="1404" spans="1:32">
      <c r="A1404" t="s">
        <v>12166</v>
      </c>
      <c r="B1404" t="s">
        <v>19</v>
      </c>
      <c r="C1404">
        <v>0</v>
      </c>
      <c r="D1404">
        <v>0</v>
      </c>
      <c r="E1404">
        <v>0</v>
      </c>
      <c r="F1404">
        <v>0</v>
      </c>
      <c r="G1404">
        <v>0</v>
      </c>
      <c r="H1404">
        <v>0</v>
      </c>
      <c r="I1404">
        <v>0</v>
      </c>
      <c r="J1404">
        <v>0</v>
      </c>
      <c r="K1404">
        <v>0</v>
      </c>
      <c r="L1404">
        <v>0</v>
      </c>
      <c r="M1404">
        <v>0</v>
      </c>
      <c r="N1404">
        <v>0</v>
      </c>
      <c r="O1404">
        <v>0</v>
      </c>
      <c r="P1404">
        <v>0</v>
      </c>
      <c r="Q1404">
        <v>0</v>
      </c>
      <c r="R1404">
        <v>0</v>
      </c>
      <c r="S1404">
        <v>0</v>
      </c>
      <c r="T1404">
        <v>0</v>
      </c>
      <c r="U1404">
        <v>0</v>
      </c>
      <c r="V1404">
        <v>0</v>
      </c>
      <c r="W1404">
        <v>0</v>
      </c>
      <c r="X1404">
        <v>0</v>
      </c>
      <c r="Y1404">
        <v>0</v>
      </c>
      <c r="Z1404">
        <v>0</v>
      </c>
      <c r="AA1404">
        <v>0</v>
      </c>
      <c r="AB1404">
        <v>0</v>
      </c>
      <c r="AC1404">
        <v>0</v>
      </c>
      <c r="AD1404" s="2"/>
      <c r="AE1404" s="2"/>
      <c r="AF1404" s="2"/>
    </row>
    <row r="1405" spans="1:32">
      <c r="A1405" t="s">
        <v>12167</v>
      </c>
      <c r="B1405" t="s">
        <v>19</v>
      </c>
      <c r="C1405">
        <v>0</v>
      </c>
      <c r="D1405">
        <v>0</v>
      </c>
      <c r="E1405">
        <v>0</v>
      </c>
      <c r="F1405">
        <v>0</v>
      </c>
      <c r="G1405">
        <v>0</v>
      </c>
      <c r="H1405">
        <v>0</v>
      </c>
      <c r="I1405">
        <v>0</v>
      </c>
      <c r="J1405">
        <v>0</v>
      </c>
      <c r="K1405">
        <v>0</v>
      </c>
      <c r="L1405">
        <v>0</v>
      </c>
      <c r="M1405">
        <v>0</v>
      </c>
      <c r="N1405">
        <v>0</v>
      </c>
      <c r="O1405">
        <v>0</v>
      </c>
      <c r="P1405">
        <v>0</v>
      </c>
      <c r="Q1405">
        <v>0</v>
      </c>
      <c r="R1405">
        <v>0</v>
      </c>
      <c r="S1405">
        <v>0</v>
      </c>
      <c r="T1405">
        <v>0</v>
      </c>
      <c r="U1405">
        <v>0</v>
      </c>
      <c r="V1405">
        <v>0</v>
      </c>
      <c r="W1405">
        <v>0</v>
      </c>
      <c r="X1405">
        <v>0</v>
      </c>
      <c r="Y1405">
        <v>0</v>
      </c>
      <c r="Z1405">
        <v>0</v>
      </c>
      <c r="AA1405">
        <v>0</v>
      </c>
      <c r="AB1405">
        <v>0</v>
      </c>
      <c r="AC1405">
        <v>0</v>
      </c>
    </row>
    <row r="1406" spans="1:32">
      <c r="A1406" t="s">
        <v>12168</v>
      </c>
      <c r="B1406" t="s">
        <v>19</v>
      </c>
      <c r="C1406">
        <v>0</v>
      </c>
      <c r="D1406">
        <v>0</v>
      </c>
      <c r="E1406">
        <v>0</v>
      </c>
      <c r="F1406">
        <v>0</v>
      </c>
      <c r="G1406">
        <v>0</v>
      </c>
      <c r="H1406">
        <v>0</v>
      </c>
      <c r="I1406">
        <v>0</v>
      </c>
      <c r="J1406">
        <v>0</v>
      </c>
      <c r="K1406">
        <v>0</v>
      </c>
      <c r="L1406">
        <v>0</v>
      </c>
      <c r="M1406">
        <v>0</v>
      </c>
      <c r="N1406">
        <v>0</v>
      </c>
      <c r="O1406">
        <v>0</v>
      </c>
      <c r="P1406">
        <v>0</v>
      </c>
      <c r="Q1406">
        <v>0</v>
      </c>
      <c r="R1406">
        <v>0</v>
      </c>
      <c r="S1406">
        <v>0</v>
      </c>
      <c r="T1406">
        <v>0</v>
      </c>
      <c r="U1406">
        <v>0</v>
      </c>
      <c r="V1406">
        <v>0</v>
      </c>
      <c r="W1406">
        <v>0</v>
      </c>
      <c r="X1406">
        <v>0</v>
      </c>
      <c r="Y1406">
        <v>0</v>
      </c>
      <c r="Z1406">
        <v>0</v>
      </c>
      <c r="AA1406">
        <v>0</v>
      </c>
      <c r="AB1406">
        <v>0</v>
      </c>
      <c r="AC1406">
        <v>0</v>
      </c>
    </row>
    <row r="1407" spans="1:32">
      <c r="A1407" t="s">
        <v>12169</v>
      </c>
      <c r="B1407" t="s">
        <v>19</v>
      </c>
      <c r="C1407">
        <v>0</v>
      </c>
      <c r="D1407">
        <v>0</v>
      </c>
      <c r="E1407">
        <v>0</v>
      </c>
      <c r="F1407">
        <v>0</v>
      </c>
      <c r="G1407">
        <v>0</v>
      </c>
      <c r="H1407">
        <v>0</v>
      </c>
      <c r="I1407">
        <v>0</v>
      </c>
      <c r="J1407">
        <v>0</v>
      </c>
      <c r="K1407">
        <v>0</v>
      </c>
      <c r="L1407">
        <v>0</v>
      </c>
      <c r="M1407">
        <v>0</v>
      </c>
      <c r="N1407">
        <v>0</v>
      </c>
      <c r="O1407">
        <v>0</v>
      </c>
      <c r="P1407">
        <v>0</v>
      </c>
      <c r="Q1407">
        <v>0</v>
      </c>
      <c r="R1407">
        <v>0</v>
      </c>
      <c r="S1407">
        <v>0</v>
      </c>
      <c r="T1407">
        <v>0</v>
      </c>
      <c r="U1407">
        <v>0</v>
      </c>
      <c r="V1407">
        <v>0</v>
      </c>
      <c r="W1407">
        <v>0</v>
      </c>
      <c r="X1407">
        <v>0</v>
      </c>
      <c r="Y1407">
        <v>0</v>
      </c>
      <c r="Z1407">
        <v>0</v>
      </c>
      <c r="AA1407">
        <v>0</v>
      </c>
      <c r="AB1407">
        <v>0</v>
      </c>
      <c r="AC1407">
        <v>0</v>
      </c>
    </row>
    <row r="1408" spans="1:32">
      <c r="A1408" t="s">
        <v>12170</v>
      </c>
      <c r="B1408" t="s">
        <v>19</v>
      </c>
      <c r="C1408">
        <v>0</v>
      </c>
      <c r="D1408">
        <v>0</v>
      </c>
      <c r="E1408">
        <v>0</v>
      </c>
      <c r="F1408">
        <v>0</v>
      </c>
      <c r="G1408">
        <v>0</v>
      </c>
      <c r="H1408">
        <v>0</v>
      </c>
      <c r="I1408">
        <v>0</v>
      </c>
      <c r="J1408">
        <v>0</v>
      </c>
      <c r="K1408">
        <v>0</v>
      </c>
      <c r="L1408">
        <v>0</v>
      </c>
      <c r="M1408">
        <v>0</v>
      </c>
      <c r="N1408">
        <v>0</v>
      </c>
      <c r="O1408">
        <v>0</v>
      </c>
      <c r="P1408">
        <v>0</v>
      </c>
      <c r="Q1408">
        <v>0</v>
      </c>
      <c r="R1408">
        <v>0</v>
      </c>
      <c r="S1408">
        <v>0</v>
      </c>
      <c r="T1408">
        <v>0</v>
      </c>
      <c r="U1408">
        <v>0</v>
      </c>
      <c r="V1408">
        <v>0</v>
      </c>
      <c r="W1408">
        <v>0</v>
      </c>
      <c r="X1408">
        <v>0</v>
      </c>
      <c r="Y1408">
        <v>0</v>
      </c>
      <c r="Z1408">
        <v>0</v>
      </c>
      <c r="AA1408">
        <v>0</v>
      </c>
      <c r="AB1408">
        <v>0</v>
      </c>
      <c r="AC1408">
        <v>0</v>
      </c>
    </row>
    <row r="1409" spans="1:29">
      <c r="A1409" t="s">
        <v>12171</v>
      </c>
      <c r="B1409" t="s">
        <v>19</v>
      </c>
      <c r="C1409">
        <v>0</v>
      </c>
      <c r="D1409">
        <v>0</v>
      </c>
      <c r="E1409">
        <v>0</v>
      </c>
      <c r="F1409">
        <v>0</v>
      </c>
      <c r="G1409">
        <v>0</v>
      </c>
      <c r="H1409">
        <v>0</v>
      </c>
      <c r="I1409">
        <v>0</v>
      </c>
      <c r="J1409">
        <v>0</v>
      </c>
      <c r="K1409">
        <v>0</v>
      </c>
      <c r="L1409">
        <v>0</v>
      </c>
      <c r="M1409">
        <v>0</v>
      </c>
      <c r="N1409">
        <v>0</v>
      </c>
      <c r="O1409">
        <v>0</v>
      </c>
      <c r="P1409">
        <v>0</v>
      </c>
      <c r="Q1409">
        <v>0</v>
      </c>
      <c r="R1409">
        <v>0</v>
      </c>
      <c r="S1409">
        <v>0</v>
      </c>
      <c r="T1409">
        <v>0</v>
      </c>
      <c r="U1409">
        <v>0</v>
      </c>
      <c r="V1409">
        <v>0</v>
      </c>
      <c r="W1409">
        <v>0</v>
      </c>
      <c r="X1409">
        <v>0</v>
      </c>
      <c r="Y1409">
        <v>0</v>
      </c>
      <c r="Z1409">
        <v>0</v>
      </c>
      <c r="AA1409">
        <v>0</v>
      </c>
      <c r="AB1409">
        <v>0</v>
      </c>
      <c r="AC1409">
        <v>0</v>
      </c>
    </row>
    <row r="1410" spans="1:29">
      <c r="A1410" t="s">
        <v>12172</v>
      </c>
      <c r="B1410" t="s">
        <v>19</v>
      </c>
      <c r="C1410">
        <v>0</v>
      </c>
      <c r="D1410">
        <v>0</v>
      </c>
      <c r="E1410">
        <v>0</v>
      </c>
      <c r="F1410">
        <v>0</v>
      </c>
      <c r="G1410">
        <v>0</v>
      </c>
      <c r="H1410">
        <v>0</v>
      </c>
      <c r="I1410">
        <v>0</v>
      </c>
      <c r="J1410">
        <v>0</v>
      </c>
      <c r="K1410">
        <v>0</v>
      </c>
      <c r="L1410">
        <v>0</v>
      </c>
      <c r="M1410">
        <v>0</v>
      </c>
      <c r="N1410">
        <v>0</v>
      </c>
      <c r="O1410">
        <v>0</v>
      </c>
      <c r="P1410">
        <v>0</v>
      </c>
      <c r="Q1410">
        <v>0</v>
      </c>
      <c r="R1410">
        <v>0</v>
      </c>
      <c r="S1410">
        <v>0</v>
      </c>
      <c r="T1410">
        <v>0</v>
      </c>
      <c r="U1410">
        <v>0</v>
      </c>
      <c r="V1410">
        <v>0</v>
      </c>
      <c r="W1410">
        <v>0</v>
      </c>
      <c r="X1410">
        <v>0</v>
      </c>
      <c r="Y1410">
        <v>0</v>
      </c>
      <c r="Z1410">
        <v>0</v>
      </c>
      <c r="AA1410">
        <v>0</v>
      </c>
      <c r="AB1410">
        <v>0</v>
      </c>
      <c r="AC1410">
        <v>0</v>
      </c>
    </row>
    <row r="1411" spans="1:29">
      <c r="A1411" t="s">
        <v>12173</v>
      </c>
      <c r="B1411" t="s">
        <v>19</v>
      </c>
      <c r="C1411">
        <v>0</v>
      </c>
      <c r="D1411">
        <v>0</v>
      </c>
      <c r="E1411">
        <v>0</v>
      </c>
      <c r="F1411">
        <v>0</v>
      </c>
      <c r="G1411">
        <v>0</v>
      </c>
      <c r="H1411">
        <v>0</v>
      </c>
      <c r="I1411">
        <v>0</v>
      </c>
      <c r="J1411">
        <v>0</v>
      </c>
      <c r="K1411">
        <v>0</v>
      </c>
      <c r="L1411">
        <v>0</v>
      </c>
      <c r="M1411">
        <v>0</v>
      </c>
      <c r="N1411">
        <v>0</v>
      </c>
      <c r="O1411">
        <v>0</v>
      </c>
      <c r="P1411">
        <v>0</v>
      </c>
      <c r="Q1411">
        <v>0</v>
      </c>
      <c r="R1411">
        <v>0</v>
      </c>
      <c r="S1411">
        <v>0</v>
      </c>
      <c r="T1411">
        <v>0</v>
      </c>
      <c r="U1411">
        <v>0</v>
      </c>
      <c r="V1411">
        <v>0</v>
      </c>
      <c r="W1411">
        <v>0</v>
      </c>
      <c r="X1411">
        <v>0</v>
      </c>
      <c r="Y1411">
        <v>0</v>
      </c>
      <c r="Z1411">
        <v>0</v>
      </c>
      <c r="AA1411">
        <v>0</v>
      </c>
      <c r="AB1411">
        <v>0</v>
      </c>
      <c r="AC1411">
        <v>0</v>
      </c>
    </row>
    <row r="1412" spans="1:29">
      <c r="A1412" t="s">
        <v>12174</v>
      </c>
      <c r="B1412" t="s">
        <v>19</v>
      </c>
      <c r="C1412">
        <v>0</v>
      </c>
      <c r="D1412">
        <v>0</v>
      </c>
      <c r="E1412">
        <v>0</v>
      </c>
      <c r="F1412">
        <v>0</v>
      </c>
      <c r="G1412">
        <v>0</v>
      </c>
      <c r="H1412">
        <v>0</v>
      </c>
      <c r="I1412">
        <v>0</v>
      </c>
      <c r="J1412">
        <v>0</v>
      </c>
      <c r="K1412">
        <v>0</v>
      </c>
      <c r="L1412">
        <v>0</v>
      </c>
      <c r="M1412">
        <v>0</v>
      </c>
      <c r="N1412">
        <v>0</v>
      </c>
      <c r="O1412">
        <v>0</v>
      </c>
      <c r="P1412">
        <v>0</v>
      </c>
      <c r="Q1412">
        <v>0</v>
      </c>
      <c r="R1412">
        <v>0</v>
      </c>
      <c r="S1412">
        <v>0</v>
      </c>
      <c r="T1412">
        <v>0</v>
      </c>
      <c r="U1412">
        <v>0</v>
      </c>
      <c r="V1412">
        <v>0</v>
      </c>
      <c r="W1412">
        <v>0</v>
      </c>
      <c r="X1412">
        <v>0</v>
      </c>
      <c r="Y1412">
        <v>0</v>
      </c>
      <c r="Z1412">
        <v>0</v>
      </c>
      <c r="AA1412">
        <v>0</v>
      </c>
      <c r="AB1412">
        <v>0</v>
      </c>
      <c r="AC1412">
        <v>0</v>
      </c>
    </row>
    <row r="1413" spans="1:29">
      <c r="A1413" t="s">
        <v>12175</v>
      </c>
      <c r="B1413" t="s">
        <v>19</v>
      </c>
      <c r="C1413">
        <v>0</v>
      </c>
      <c r="D1413">
        <v>0</v>
      </c>
      <c r="E1413">
        <v>0</v>
      </c>
      <c r="F1413">
        <v>0</v>
      </c>
      <c r="G1413">
        <v>0</v>
      </c>
      <c r="H1413">
        <v>0</v>
      </c>
      <c r="I1413">
        <v>0</v>
      </c>
      <c r="J1413">
        <v>0</v>
      </c>
      <c r="K1413">
        <v>0</v>
      </c>
      <c r="L1413">
        <v>0</v>
      </c>
      <c r="M1413">
        <v>0</v>
      </c>
      <c r="N1413">
        <v>0</v>
      </c>
      <c r="O1413">
        <v>0</v>
      </c>
      <c r="P1413">
        <v>0</v>
      </c>
      <c r="Q1413">
        <v>0</v>
      </c>
      <c r="R1413">
        <v>0</v>
      </c>
      <c r="S1413">
        <v>0</v>
      </c>
      <c r="T1413">
        <v>0</v>
      </c>
      <c r="U1413">
        <v>0</v>
      </c>
      <c r="V1413">
        <v>0</v>
      </c>
      <c r="W1413">
        <v>0</v>
      </c>
      <c r="X1413">
        <v>0</v>
      </c>
      <c r="Y1413">
        <v>0</v>
      </c>
      <c r="Z1413">
        <v>0</v>
      </c>
      <c r="AA1413">
        <v>0</v>
      </c>
      <c r="AB1413">
        <v>0</v>
      </c>
      <c r="AC1413">
        <v>0</v>
      </c>
    </row>
    <row r="1414" spans="1:29">
      <c r="A1414" t="s">
        <v>12176</v>
      </c>
      <c r="B1414" t="s">
        <v>19</v>
      </c>
      <c r="C1414">
        <v>0</v>
      </c>
      <c r="D1414">
        <v>0</v>
      </c>
      <c r="E1414">
        <v>0</v>
      </c>
      <c r="F1414">
        <v>0</v>
      </c>
      <c r="G1414">
        <v>0</v>
      </c>
      <c r="H1414">
        <v>0</v>
      </c>
      <c r="I1414">
        <v>0</v>
      </c>
      <c r="J1414">
        <v>0</v>
      </c>
      <c r="K1414">
        <v>0</v>
      </c>
      <c r="L1414">
        <v>0</v>
      </c>
      <c r="M1414">
        <v>0</v>
      </c>
      <c r="N1414">
        <v>0</v>
      </c>
      <c r="O1414">
        <v>0</v>
      </c>
      <c r="P1414">
        <v>0</v>
      </c>
      <c r="Q1414">
        <v>0</v>
      </c>
      <c r="R1414">
        <v>0</v>
      </c>
      <c r="S1414">
        <v>0</v>
      </c>
      <c r="T1414">
        <v>0</v>
      </c>
      <c r="U1414">
        <v>0</v>
      </c>
      <c r="V1414">
        <v>0</v>
      </c>
      <c r="W1414">
        <v>0</v>
      </c>
      <c r="X1414">
        <v>0</v>
      </c>
      <c r="Y1414">
        <v>0</v>
      </c>
      <c r="Z1414">
        <v>0</v>
      </c>
      <c r="AA1414">
        <v>0</v>
      </c>
      <c r="AB1414">
        <v>0</v>
      </c>
      <c r="AC1414">
        <v>0</v>
      </c>
    </row>
    <row r="1415" spans="1:29">
      <c r="A1415" t="s">
        <v>12177</v>
      </c>
      <c r="B1415" t="s">
        <v>19</v>
      </c>
      <c r="C1415">
        <v>0</v>
      </c>
      <c r="D1415">
        <v>0</v>
      </c>
      <c r="E1415">
        <v>0</v>
      </c>
      <c r="F1415">
        <v>0</v>
      </c>
      <c r="G1415">
        <v>0</v>
      </c>
      <c r="H1415">
        <v>0</v>
      </c>
      <c r="I1415">
        <v>0</v>
      </c>
      <c r="J1415">
        <v>0</v>
      </c>
      <c r="K1415">
        <v>0</v>
      </c>
      <c r="L1415">
        <v>0</v>
      </c>
      <c r="M1415">
        <v>0</v>
      </c>
      <c r="N1415">
        <v>0</v>
      </c>
      <c r="O1415">
        <v>0</v>
      </c>
      <c r="P1415">
        <v>0</v>
      </c>
      <c r="Q1415">
        <v>0</v>
      </c>
      <c r="R1415">
        <v>0</v>
      </c>
      <c r="S1415">
        <v>0</v>
      </c>
      <c r="T1415">
        <v>0</v>
      </c>
      <c r="U1415">
        <v>0</v>
      </c>
      <c r="V1415">
        <v>0</v>
      </c>
      <c r="W1415">
        <v>0</v>
      </c>
      <c r="X1415">
        <v>0</v>
      </c>
      <c r="Y1415">
        <v>0</v>
      </c>
      <c r="Z1415">
        <v>0</v>
      </c>
      <c r="AA1415">
        <v>0</v>
      </c>
      <c r="AB1415">
        <v>0</v>
      </c>
      <c r="AC1415">
        <v>0</v>
      </c>
    </row>
    <row r="1416" spans="1:29">
      <c r="A1416" t="s">
        <v>12178</v>
      </c>
      <c r="B1416" t="s">
        <v>19</v>
      </c>
      <c r="C1416">
        <v>0</v>
      </c>
      <c r="D1416">
        <v>0</v>
      </c>
      <c r="E1416">
        <v>0</v>
      </c>
      <c r="F1416">
        <v>0</v>
      </c>
      <c r="G1416">
        <v>0</v>
      </c>
      <c r="H1416">
        <v>0</v>
      </c>
      <c r="I1416">
        <v>0</v>
      </c>
      <c r="J1416">
        <v>0</v>
      </c>
      <c r="K1416">
        <v>0</v>
      </c>
      <c r="L1416">
        <v>0</v>
      </c>
      <c r="M1416">
        <v>0</v>
      </c>
      <c r="N1416">
        <v>0</v>
      </c>
      <c r="O1416">
        <v>0</v>
      </c>
      <c r="P1416">
        <v>0</v>
      </c>
      <c r="Q1416">
        <v>0</v>
      </c>
      <c r="R1416">
        <v>0</v>
      </c>
      <c r="S1416">
        <v>0</v>
      </c>
      <c r="T1416">
        <v>0</v>
      </c>
      <c r="U1416">
        <v>0</v>
      </c>
      <c r="V1416">
        <v>0</v>
      </c>
      <c r="W1416">
        <v>0</v>
      </c>
      <c r="X1416">
        <v>0</v>
      </c>
      <c r="Y1416">
        <v>0</v>
      </c>
      <c r="Z1416">
        <v>0</v>
      </c>
      <c r="AA1416">
        <v>0</v>
      </c>
      <c r="AB1416">
        <v>0</v>
      </c>
      <c r="AC1416">
        <v>0</v>
      </c>
    </row>
    <row r="1417" spans="1:29">
      <c r="A1417" t="s">
        <v>12179</v>
      </c>
      <c r="B1417" t="s">
        <v>19</v>
      </c>
      <c r="C1417">
        <v>0</v>
      </c>
      <c r="D1417">
        <v>0</v>
      </c>
      <c r="E1417">
        <v>0</v>
      </c>
      <c r="F1417">
        <v>0</v>
      </c>
      <c r="G1417">
        <v>0</v>
      </c>
      <c r="H1417">
        <v>0</v>
      </c>
      <c r="I1417">
        <v>0</v>
      </c>
      <c r="J1417">
        <v>0</v>
      </c>
      <c r="K1417">
        <v>0</v>
      </c>
      <c r="L1417">
        <v>0</v>
      </c>
      <c r="M1417">
        <v>0</v>
      </c>
      <c r="N1417">
        <v>0</v>
      </c>
      <c r="O1417">
        <v>0</v>
      </c>
      <c r="P1417">
        <v>0</v>
      </c>
      <c r="Q1417">
        <v>0</v>
      </c>
      <c r="R1417">
        <v>0</v>
      </c>
      <c r="S1417">
        <v>0</v>
      </c>
      <c r="T1417">
        <v>0</v>
      </c>
      <c r="U1417">
        <v>0</v>
      </c>
      <c r="V1417">
        <v>0</v>
      </c>
      <c r="W1417">
        <v>0</v>
      </c>
      <c r="X1417">
        <v>0</v>
      </c>
      <c r="Y1417">
        <v>0</v>
      </c>
      <c r="Z1417">
        <v>0</v>
      </c>
      <c r="AA1417">
        <v>0</v>
      </c>
      <c r="AB1417">
        <v>0</v>
      </c>
      <c r="AC1417">
        <v>0</v>
      </c>
    </row>
    <row r="1418" spans="1:29">
      <c r="A1418" t="s">
        <v>12180</v>
      </c>
      <c r="B1418" t="s">
        <v>19</v>
      </c>
      <c r="C1418">
        <v>0</v>
      </c>
      <c r="D1418">
        <v>0</v>
      </c>
      <c r="E1418">
        <v>0</v>
      </c>
      <c r="F1418">
        <v>0</v>
      </c>
      <c r="G1418">
        <v>0</v>
      </c>
      <c r="H1418">
        <v>0</v>
      </c>
      <c r="I1418">
        <v>0</v>
      </c>
      <c r="J1418">
        <v>0</v>
      </c>
      <c r="K1418">
        <v>0</v>
      </c>
      <c r="L1418">
        <v>0</v>
      </c>
      <c r="M1418">
        <v>0</v>
      </c>
      <c r="N1418">
        <v>0</v>
      </c>
      <c r="O1418">
        <v>0</v>
      </c>
      <c r="P1418">
        <v>0</v>
      </c>
      <c r="Q1418">
        <v>0</v>
      </c>
      <c r="R1418">
        <v>0</v>
      </c>
      <c r="S1418">
        <v>0</v>
      </c>
      <c r="T1418">
        <v>0</v>
      </c>
      <c r="U1418">
        <v>0</v>
      </c>
      <c r="V1418">
        <v>0</v>
      </c>
      <c r="W1418">
        <v>0</v>
      </c>
      <c r="X1418">
        <v>0</v>
      </c>
      <c r="Y1418">
        <v>0</v>
      </c>
      <c r="Z1418">
        <v>0</v>
      </c>
      <c r="AA1418">
        <v>0</v>
      </c>
      <c r="AB1418">
        <v>0</v>
      </c>
      <c r="AC1418">
        <v>0</v>
      </c>
    </row>
    <row r="1419" spans="1:29">
      <c r="A1419" t="s">
        <v>12181</v>
      </c>
      <c r="B1419" t="s">
        <v>19</v>
      </c>
      <c r="C1419">
        <v>0</v>
      </c>
      <c r="D1419">
        <v>0</v>
      </c>
      <c r="E1419">
        <v>0</v>
      </c>
      <c r="F1419">
        <v>0</v>
      </c>
      <c r="G1419">
        <v>0</v>
      </c>
      <c r="H1419">
        <v>0</v>
      </c>
      <c r="I1419">
        <v>0</v>
      </c>
      <c r="J1419">
        <v>0</v>
      </c>
      <c r="K1419">
        <v>0</v>
      </c>
      <c r="L1419">
        <v>0</v>
      </c>
      <c r="M1419">
        <v>0</v>
      </c>
      <c r="N1419">
        <v>0</v>
      </c>
      <c r="O1419">
        <v>0</v>
      </c>
      <c r="P1419">
        <v>0</v>
      </c>
      <c r="Q1419">
        <v>0</v>
      </c>
      <c r="R1419">
        <v>0</v>
      </c>
      <c r="S1419">
        <v>0</v>
      </c>
      <c r="T1419">
        <v>0</v>
      </c>
      <c r="U1419">
        <v>0</v>
      </c>
      <c r="V1419">
        <v>0</v>
      </c>
      <c r="W1419">
        <v>0</v>
      </c>
      <c r="X1419">
        <v>0</v>
      </c>
      <c r="Y1419">
        <v>0</v>
      </c>
      <c r="Z1419">
        <v>0</v>
      </c>
      <c r="AA1419">
        <v>0</v>
      </c>
      <c r="AB1419">
        <v>0</v>
      </c>
      <c r="AC1419">
        <v>0</v>
      </c>
    </row>
    <row r="1420" spans="1:29">
      <c r="A1420" t="s">
        <v>12182</v>
      </c>
      <c r="B1420" t="s">
        <v>19</v>
      </c>
      <c r="C1420">
        <v>0</v>
      </c>
      <c r="D1420">
        <v>0</v>
      </c>
      <c r="E1420">
        <v>0</v>
      </c>
      <c r="F1420">
        <v>0</v>
      </c>
      <c r="G1420">
        <v>0</v>
      </c>
      <c r="H1420">
        <v>0</v>
      </c>
      <c r="I1420">
        <v>0</v>
      </c>
      <c r="J1420">
        <v>0</v>
      </c>
      <c r="K1420">
        <v>0</v>
      </c>
      <c r="L1420">
        <v>0</v>
      </c>
      <c r="M1420">
        <v>0</v>
      </c>
      <c r="N1420">
        <v>0</v>
      </c>
      <c r="O1420">
        <v>0</v>
      </c>
      <c r="P1420">
        <v>0</v>
      </c>
      <c r="Q1420">
        <v>0</v>
      </c>
      <c r="R1420">
        <v>0</v>
      </c>
      <c r="S1420">
        <v>0</v>
      </c>
      <c r="T1420">
        <v>0</v>
      </c>
      <c r="U1420">
        <v>0</v>
      </c>
      <c r="V1420">
        <v>0</v>
      </c>
      <c r="W1420">
        <v>0</v>
      </c>
      <c r="X1420">
        <v>0</v>
      </c>
      <c r="Y1420">
        <v>0</v>
      </c>
      <c r="Z1420">
        <v>0</v>
      </c>
      <c r="AA1420">
        <v>0</v>
      </c>
      <c r="AB1420">
        <v>0</v>
      </c>
      <c r="AC1420">
        <v>0</v>
      </c>
    </row>
    <row r="1421" spans="1:29">
      <c r="A1421" t="s">
        <v>12183</v>
      </c>
      <c r="B1421" t="s">
        <v>19</v>
      </c>
      <c r="C1421">
        <v>0</v>
      </c>
      <c r="D1421">
        <v>0</v>
      </c>
      <c r="E1421">
        <v>0</v>
      </c>
      <c r="F1421">
        <v>0</v>
      </c>
      <c r="G1421">
        <v>0</v>
      </c>
      <c r="H1421">
        <v>0</v>
      </c>
      <c r="I1421">
        <v>0</v>
      </c>
      <c r="J1421">
        <v>0</v>
      </c>
      <c r="K1421">
        <v>0</v>
      </c>
      <c r="L1421">
        <v>0</v>
      </c>
      <c r="M1421">
        <v>0</v>
      </c>
      <c r="N1421">
        <v>0</v>
      </c>
      <c r="O1421">
        <v>0</v>
      </c>
      <c r="P1421">
        <v>0</v>
      </c>
      <c r="Q1421">
        <v>0</v>
      </c>
      <c r="R1421">
        <v>0</v>
      </c>
      <c r="S1421">
        <v>0</v>
      </c>
      <c r="T1421">
        <v>0</v>
      </c>
      <c r="U1421">
        <v>0</v>
      </c>
      <c r="V1421">
        <v>0</v>
      </c>
      <c r="W1421">
        <v>0</v>
      </c>
      <c r="X1421">
        <v>0</v>
      </c>
      <c r="Y1421">
        <v>0</v>
      </c>
      <c r="Z1421">
        <v>0</v>
      </c>
      <c r="AA1421">
        <v>0</v>
      </c>
      <c r="AB1421">
        <v>0</v>
      </c>
      <c r="AC1421">
        <v>0</v>
      </c>
    </row>
    <row r="1422" spans="1:29">
      <c r="A1422" t="s">
        <v>12184</v>
      </c>
      <c r="B1422" t="s">
        <v>19</v>
      </c>
      <c r="C1422">
        <v>0</v>
      </c>
      <c r="D1422">
        <v>0</v>
      </c>
      <c r="E1422">
        <v>0</v>
      </c>
      <c r="F1422">
        <v>0</v>
      </c>
      <c r="G1422">
        <v>0</v>
      </c>
      <c r="H1422">
        <v>0</v>
      </c>
      <c r="I1422">
        <v>0</v>
      </c>
      <c r="J1422">
        <v>0</v>
      </c>
      <c r="K1422">
        <v>0</v>
      </c>
      <c r="L1422">
        <v>0</v>
      </c>
      <c r="M1422">
        <v>0</v>
      </c>
      <c r="N1422">
        <v>0</v>
      </c>
      <c r="O1422">
        <v>0</v>
      </c>
      <c r="P1422">
        <v>0</v>
      </c>
      <c r="Q1422">
        <v>0</v>
      </c>
      <c r="R1422">
        <v>0</v>
      </c>
      <c r="S1422">
        <v>0</v>
      </c>
      <c r="T1422">
        <v>0</v>
      </c>
      <c r="U1422">
        <v>0</v>
      </c>
      <c r="V1422">
        <v>0</v>
      </c>
      <c r="W1422">
        <v>0</v>
      </c>
      <c r="X1422">
        <v>0</v>
      </c>
      <c r="Y1422">
        <v>0</v>
      </c>
      <c r="Z1422">
        <v>0</v>
      </c>
      <c r="AA1422">
        <v>0</v>
      </c>
      <c r="AB1422">
        <v>0</v>
      </c>
      <c r="AC1422">
        <v>0</v>
      </c>
    </row>
    <row r="1423" spans="1:29">
      <c r="A1423" t="s">
        <v>12185</v>
      </c>
      <c r="B1423" t="s">
        <v>19</v>
      </c>
      <c r="C1423">
        <v>0</v>
      </c>
      <c r="D1423">
        <v>0</v>
      </c>
      <c r="E1423">
        <v>0</v>
      </c>
      <c r="F1423">
        <v>0</v>
      </c>
      <c r="G1423">
        <v>0</v>
      </c>
      <c r="H1423">
        <v>0</v>
      </c>
      <c r="I1423">
        <v>0</v>
      </c>
      <c r="J1423">
        <v>0</v>
      </c>
      <c r="K1423">
        <v>0</v>
      </c>
      <c r="L1423">
        <v>0</v>
      </c>
      <c r="M1423">
        <v>0</v>
      </c>
      <c r="N1423">
        <v>0</v>
      </c>
      <c r="O1423">
        <v>0</v>
      </c>
      <c r="P1423">
        <v>0</v>
      </c>
      <c r="Q1423">
        <v>0</v>
      </c>
      <c r="R1423">
        <v>0</v>
      </c>
      <c r="S1423">
        <v>0</v>
      </c>
      <c r="T1423">
        <v>0</v>
      </c>
      <c r="U1423">
        <v>0</v>
      </c>
      <c r="V1423">
        <v>0</v>
      </c>
      <c r="W1423">
        <v>0</v>
      </c>
      <c r="X1423">
        <v>0</v>
      </c>
      <c r="Y1423">
        <v>0</v>
      </c>
      <c r="Z1423">
        <v>0</v>
      </c>
      <c r="AA1423">
        <v>0</v>
      </c>
      <c r="AB1423">
        <v>0</v>
      </c>
      <c r="AC1423">
        <v>0</v>
      </c>
    </row>
    <row r="1424" spans="1:29">
      <c r="A1424" t="s">
        <v>12186</v>
      </c>
      <c r="B1424" t="s">
        <v>19</v>
      </c>
      <c r="C1424">
        <v>0</v>
      </c>
      <c r="D1424">
        <v>0</v>
      </c>
      <c r="E1424">
        <v>0</v>
      </c>
      <c r="F1424">
        <v>0</v>
      </c>
      <c r="G1424">
        <v>0</v>
      </c>
      <c r="H1424">
        <v>0</v>
      </c>
      <c r="I1424">
        <v>0</v>
      </c>
      <c r="J1424">
        <v>0</v>
      </c>
      <c r="K1424">
        <v>0</v>
      </c>
      <c r="L1424">
        <v>0</v>
      </c>
      <c r="M1424">
        <v>0</v>
      </c>
      <c r="N1424">
        <v>0</v>
      </c>
      <c r="O1424">
        <v>0</v>
      </c>
      <c r="P1424">
        <v>0</v>
      </c>
      <c r="Q1424">
        <v>0</v>
      </c>
      <c r="R1424">
        <v>0</v>
      </c>
      <c r="S1424">
        <v>0</v>
      </c>
      <c r="T1424">
        <v>0</v>
      </c>
      <c r="U1424">
        <v>0</v>
      </c>
      <c r="V1424">
        <v>0</v>
      </c>
      <c r="W1424">
        <v>0</v>
      </c>
      <c r="X1424">
        <v>0</v>
      </c>
      <c r="Y1424">
        <v>0</v>
      </c>
      <c r="Z1424">
        <v>0</v>
      </c>
      <c r="AA1424">
        <v>0</v>
      </c>
      <c r="AB1424">
        <v>0</v>
      </c>
      <c r="AC1424">
        <v>0</v>
      </c>
    </row>
    <row r="1425" spans="1:29">
      <c r="A1425" t="s">
        <v>12187</v>
      </c>
      <c r="B1425" t="s">
        <v>19</v>
      </c>
      <c r="C1425">
        <v>0</v>
      </c>
      <c r="D1425">
        <v>0</v>
      </c>
      <c r="E1425">
        <v>0</v>
      </c>
      <c r="F1425">
        <v>0</v>
      </c>
      <c r="G1425">
        <v>0</v>
      </c>
      <c r="H1425">
        <v>0</v>
      </c>
      <c r="I1425">
        <v>0</v>
      </c>
      <c r="J1425">
        <v>0</v>
      </c>
      <c r="K1425">
        <v>0</v>
      </c>
      <c r="L1425">
        <v>0</v>
      </c>
      <c r="M1425">
        <v>0</v>
      </c>
      <c r="N1425">
        <v>0</v>
      </c>
      <c r="O1425">
        <v>0</v>
      </c>
      <c r="P1425">
        <v>0</v>
      </c>
      <c r="Q1425">
        <v>0</v>
      </c>
      <c r="R1425">
        <v>0</v>
      </c>
      <c r="S1425">
        <v>0</v>
      </c>
      <c r="T1425">
        <v>0</v>
      </c>
      <c r="U1425">
        <v>0</v>
      </c>
      <c r="V1425">
        <v>0</v>
      </c>
      <c r="W1425">
        <v>0</v>
      </c>
      <c r="X1425">
        <v>0</v>
      </c>
      <c r="Y1425">
        <v>0</v>
      </c>
      <c r="Z1425">
        <v>0</v>
      </c>
      <c r="AA1425">
        <v>0</v>
      </c>
      <c r="AB1425">
        <v>0</v>
      </c>
      <c r="AC1425">
        <v>0</v>
      </c>
    </row>
    <row r="1426" spans="1:29">
      <c r="A1426" t="s">
        <v>12188</v>
      </c>
      <c r="B1426" t="s">
        <v>19</v>
      </c>
      <c r="C1426">
        <v>0</v>
      </c>
      <c r="D1426">
        <v>0</v>
      </c>
      <c r="E1426">
        <v>0</v>
      </c>
      <c r="F1426">
        <v>0</v>
      </c>
      <c r="G1426">
        <v>0</v>
      </c>
      <c r="H1426">
        <v>0</v>
      </c>
      <c r="I1426">
        <v>0</v>
      </c>
      <c r="J1426">
        <v>0</v>
      </c>
      <c r="K1426">
        <v>0</v>
      </c>
      <c r="L1426">
        <v>0</v>
      </c>
      <c r="M1426">
        <v>0</v>
      </c>
      <c r="N1426">
        <v>0</v>
      </c>
      <c r="O1426">
        <v>0</v>
      </c>
      <c r="P1426">
        <v>0</v>
      </c>
      <c r="Q1426">
        <v>0</v>
      </c>
      <c r="R1426">
        <v>0</v>
      </c>
      <c r="S1426">
        <v>0</v>
      </c>
      <c r="T1426">
        <v>0</v>
      </c>
      <c r="U1426">
        <v>0</v>
      </c>
      <c r="V1426">
        <v>0</v>
      </c>
      <c r="W1426">
        <v>0</v>
      </c>
      <c r="X1426">
        <v>0</v>
      </c>
      <c r="Y1426">
        <v>0</v>
      </c>
      <c r="Z1426">
        <v>0</v>
      </c>
      <c r="AA1426">
        <v>0</v>
      </c>
      <c r="AB1426">
        <v>0</v>
      </c>
      <c r="AC1426">
        <v>0</v>
      </c>
    </row>
    <row r="1427" spans="1:29">
      <c r="A1427" t="s">
        <v>12189</v>
      </c>
      <c r="B1427" t="s">
        <v>19</v>
      </c>
      <c r="C1427">
        <v>0</v>
      </c>
      <c r="D1427">
        <v>0</v>
      </c>
      <c r="E1427">
        <v>0</v>
      </c>
      <c r="F1427">
        <v>0</v>
      </c>
      <c r="G1427">
        <v>0</v>
      </c>
      <c r="H1427">
        <v>0</v>
      </c>
      <c r="I1427">
        <v>0</v>
      </c>
      <c r="J1427">
        <v>0</v>
      </c>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row>
    <row r="1428" spans="1:29">
      <c r="A1428" t="s">
        <v>12190</v>
      </c>
      <c r="B1428" t="s">
        <v>19</v>
      </c>
      <c r="C1428">
        <v>0</v>
      </c>
      <c r="D1428">
        <v>0</v>
      </c>
      <c r="E1428">
        <v>0</v>
      </c>
      <c r="F1428">
        <v>0</v>
      </c>
      <c r="G1428">
        <v>0</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row>
    <row r="1429" spans="1:29">
      <c r="A1429" t="s">
        <v>12191</v>
      </c>
      <c r="B1429" t="s">
        <v>19</v>
      </c>
      <c r="C1429">
        <v>0</v>
      </c>
      <c r="D1429">
        <v>0</v>
      </c>
      <c r="E1429">
        <v>0</v>
      </c>
      <c r="F1429">
        <v>0</v>
      </c>
      <c r="G1429">
        <v>0</v>
      </c>
      <c r="H1429">
        <v>0</v>
      </c>
      <c r="I1429">
        <v>0</v>
      </c>
      <c r="J1429">
        <v>0</v>
      </c>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row>
    <row r="1430" spans="1:29">
      <c r="A1430" t="s">
        <v>12192</v>
      </c>
      <c r="B1430" t="s">
        <v>19</v>
      </c>
      <c r="C1430">
        <v>0</v>
      </c>
      <c r="D1430">
        <v>0</v>
      </c>
      <c r="E1430">
        <v>0</v>
      </c>
      <c r="F1430">
        <v>0</v>
      </c>
      <c r="G1430">
        <v>0</v>
      </c>
      <c r="H1430">
        <v>0</v>
      </c>
      <c r="I1430">
        <v>0</v>
      </c>
      <c r="J1430">
        <v>0</v>
      </c>
      <c r="K1430">
        <v>0</v>
      </c>
      <c r="L1430">
        <v>0</v>
      </c>
      <c r="M1430">
        <v>0</v>
      </c>
      <c r="N1430">
        <v>0</v>
      </c>
      <c r="O1430">
        <v>0</v>
      </c>
      <c r="P1430">
        <v>0</v>
      </c>
      <c r="Q1430">
        <v>0</v>
      </c>
      <c r="R1430">
        <v>0</v>
      </c>
      <c r="S1430">
        <v>0</v>
      </c>
      <c r="T1430">
        <v>0</v>
      </c>
      <c r="U1430">
        <v>0</v>
      </c>
      <c r="V1430">
        <v>0</v>
      </c>
      <c r="W1430">
        <v>0</v>
      </c>
      <c r="X1430">
        <v>0</v>
      </c>
      <c r="Y1430">
        <v>0</v>
      </c>
      <c r="Z1430">
        <v>0</v>
      </c>
      <c r="AA1430">
        <v>0</v>
      </c>
      <c r="AB1430">
        <v>0</v>
      </c>
      <c r="AC1430">
        <v>0</v>
      </c>
    </row>
    <row r="1431" spans="1:29">
      <c r="A1431" t="s">
        <v>12193</v>
      </c>
      <c r="B1431" t="s">
        <v>19</v>
      </c>
      <c r="C1431">
        <v>0</v>
      </c>
      <c r="D1431">
        <v>0</v>
      </c>
      <c r="E1431">
        <v>0</v>
      </c>
      <c r="F1431">
        <v>0</v>
      </c>
      <c r="G1431">
        <v>0</v>
      </c>
      <c r="H1431">
        <v>0</v>
      </c>
      <c r="I1431">
        <v>0</v>
      </c>
      <c r="J1431">
        <v>0</v>
      </c>
      <c r="K1431">
        <v>0</v>
      </c>
      <c r="L1431">
        <v>0</v>
      </c>
      <c r="M1431">
        <v>0</v>
      </c>
      <c r="N1431">
        <v>0</v>
      </c>
      <c r="O1431">
        <v>0</v>
      </c>
      <c r="P1431">
        <v>0</v>
      </c>
      <c r="Q1431">
        <v>0</v>
      </c>
      <c r="R1431">
        <v>0</v>
      </c>
      <c r="S1431">
        <v>0</v>
      </c>
      <c r="T1431">
        <v>0</v>
      </c>
      <c r="U1431">
        <v>0</v>
      </c>
      <c r="V1431">
        <v>0</v>
      </c>
      <c r="W1431">
        <v>0</v>
      </c>
      <c r="X1431">
        <v>0</v>
      </c>
      <c r="Y1431">
        <v>0</v>
      </c>
      <c r="Z1431">
        <v>0</v>
      </c>
      <c r="AA1431">
        <v>0</v>
      </c>
      <c r="AB1431">
        <v>0</v>
      </c>
      <c r="AC1431">
        <v>0</v>
      </c>
    </row>
    <row r="1432" spans="1:29">
      <c r="A1432" t="s">
        <v>12194</v>
      </c>
      <c r="B1432" t="s">
        <v>19</v>
      </c>
      <c r="C1432">
        <v>0</v>
      </c>
      <c r="D1432">
        <v>0</v>
      </c>
      <c r="E1432">
        <v>0</v>
      </c>
      <c r="F1432">
        <v>0</v>
      </c>
      <c r="G1432">
        <v>0</v>
      </c>
      <c r="H1432">
        <v>0</v>
      </c>
      <c r="I1432">
        <v>0</v>
      </c>
      <c r="J1432">
        <v>0</v>
      </c>
      <c r="K1432">
        <v>0</v>
      </c>
      <c r="L1432">
        <v>0</v>
      </c>
      <c r="M1432">
        <v>0</v>
      </c>
      <c r="N1432">
        <v>0</v>
      </c>
      <c r="O1432">
        <v>0</v>
      </c>
      <c r="P1432">
        <v>0</v>
      </c>
      <c r="Q1432">
        <v>0</v>
      </c>
      <c r="R1432">
        <v>0</v>
      </c>
      <c r="S1432">
        <v>0</v>
      </c>
      <c r="T1432">
        <v>0</v>
      </c>
      <c r="U1432">
        <v>0</v>
      </c>
      <c r="V1432">
        <v>0</v>
      </c>
      <c r="W1432">
        <v>0</v>
      </c>
      <c r="X1432">
        <v>0</v>
      </c>
      <c r="Y1432">
        <v>0</v>
      </c>
      <c r="Z1432">
        <v>0</v>
      </c>
      <c r="AA1432">
        <v>0</v>
      </c>
      <c r="AB1432">
        <v>0</v>
      </c>
      <c r="AC1432">
        <v>0</v>
      </c>
    </row>
    <row r="1433" spans="1:29">
      <c r="A1433" t="s">
        <v>12195</v>
      </c>
      <c r="B1433" t="s">
        <v>19</v>
      </c>
      <c r="C1433">
        <v>0</v>
      </c>
      <c r="D1433">
        <v>0</v>
      </c>
      <c r="E1433">
        <v>0</v>
      </c>
      <c r="F1433">
        <v>0</v>
      </c>
      <c r="G1433">
        <v>0</v>
      </c>
      <c r="H1433">
        <v>0</v>
      </c>
      <c r="I1433">
        <v>0</v>
      </c>
      <c r="J1433">
        <v>0</v>
      </c>
      <c r="K1433">
        <v>0</v>
      </c>
      <c r="L1433">
        <v>0</v>
      </c>
      <c r="M1433">
        <v>0</v>
      </c>
      <c r="N1433">
        <v>0</v>
      </c>
      <c r="O1433">
        <v>0</v>
      </c>
      <c r="P1433">
        <v>0</v>
      </c>
      <c r="Q1433">
        <v>0</v>
      </c>
      <c r="R1433">
        <v>0</v>
      </c>
      <c r="S1433">
        <v>0</v>
      </c>
      <c r="T1433">
        <v>0</v>
      </c>
      <c r="U1433">
        <v>0</v>
      </c>
      <c r="V1433">
        <v>0</v>
      </c>
      <c r="W1433">
        <v>0</v>
      </c>
      <c r="X1433">
        <v>0</v>
      </c>
      <c r="Y1433">
        <v>0</v>
      </c>
      <c r="Z1433">
        <v>0</v>
      </c>
      <c r="AA1433">
        <v>0</v>
      </c>
      <c r="AB1433">
        <v>0</v>
      </c>
      <c r="AC1433">
        <v>0</v>
      </c>
    </row>
    <row r="1434" spans="1:29">
      <c r="A1434" t="s">
        <v>12196</v>
      </c>
      <c r="B1434" t="s">
        <v>19</v>
      </c>
      <c r="C1434">
        <v>0</v>
      </c>
      <c r="D1434">
        <v>0</v>
      </c>
      <c r="E1434">
        <v>0</v>
      </c>
      <c r="F1434">
        <v>0</v>
      </c>
      <c r="G1434">
        <v>0</v>
      </c>
      <c r="H1434">
        <v>0</v>
      </c>
      <c r="I1434">
        <v>0</v>
      </c>
      <c r="J1434">
        <v>0</v>
      </c>
      <c r="K1434">
        <v>0</v>
      </c>
      <c r="L1434">
        <v>0</v>
      </c>
      <c r="M1434">
        <v>0</v>
      </c>
      <c r="N1434">
        <v>0</v>
      </c>
      <c r="O1434">
        <v>0</v>
      </c>
      <c r="P1434">
        <v>0</v>
      </c>
      <c r="Q1434">
        <v>0</v>
      </c>
      <c r="R1434">
        <v>0</v>
      </c>
      <c r="S1434">
        <v>0</v>
      </c>
      <c r="T1434">
        <v>0</v>
      </c>
      <c r="U1434">
        <v>0</v>
      </c>
      <c r="V1434">
        <v>0</v>
      </c>
      <c r="W1434">
        <v>0</v>
      </c>
      <c r="X1434">
        <v>0</v>
      </c>
      <c r="Y1434">
        <v>0</v>
      </c>
      <c r="Z1434">
        <v>0</v>
      </c>
      <c r="AA1434">
        <v>0</v>
      </c>
      <c r="AB1434">
        <v>0</v>
      </c>
      <c r="AC1434">
        <v>0</v>
      </c>
    </row>
    <row r="1435" spans="1:29">
      <c r="A1435" t="s">
        <v>12197</v>
      </c>
      <c r="B1435" t="s">
        <v>19</v>
      </c>
      <c r="C1435">
        <v>0</v>
      </c>
      <c r="D1435">
        <v>0</v>
      </c>
      <c r="E1435">
        <v>0</v>
      </c>
      <c r="F1435">
        <v>0</v>
      </c>
      <c r="G1435">
        <v>0</v>
      </c>
      <c r="H1435">
        <v>0</v>
      </c>
      <c r="I1435">
        <v>0</v>
      </c>
      <c r="J1435">
        <v>0</v>
      </c>
      <c r="K1435">
        <v>0</v>
      </c>
      <c r="L1435">
        <v>0</v>
      </c>
      <c r="M1435">
        <v>0</v>
      </c>
      <c r="N1435">
        <v>0</v>
      </c>
      <c r="O1435">
        <v>0</v>
      </c>
      <c r="P1435">
        <v>0</v>
      </c>
      <c r="Q1435">
        <v>0</v>
      </c>
      <c r="R1435">
        <v>0</v>
      </c>
      <c r="S1435">
        <v>0</v>
      </c>
      <c r="T1435">
        <v>0</v>
      </c>
      <c r="U1435">
        <v>0</v>
      </c>
      <c r="V1435">
        <v>0</v>
      </c>
      <c r="W1435">
        <v>0</v>
      </c>
      <c r="X1435">
        <v>0</v>
      </c>
      <c r="Y1435">
        <v>0</v>
      </c>
      <c r="Z1435">
        <v>0</v>
      </c>
      <c r="AA1435">
        <v>0</v>
      </c>
      <c r="AB1435">
        <v>0</v>
      </c>
      <c r="AC1435">
        <v>0</v>
      </c>
    </row>
    <row r="1436" spans="1:29">
      <c r="A1436" t="s">
        <v>12198</v>
      </c>
      <c r="B1436" t="s">
        <v>19</v>
      </c>
      <c r="C1436">
        <v>0</v>
      </c>
      <c r="D1436">
        <v>0</v>
      </c>
      <c r="E1436">
        <v>0</v>
      </c>
      <c r="F1436">
        <v>0</v>
      </c>
      <c r="G1436">
        <v>0</v>
      </c>
      <c r="H1436">
        <v>0</v>
      </c>
      <c r="I1436">
        <v>0</v>
      </c>
      <c r="J1436">
        <v>0</v>
      </c>
      <c r="K1436">
        <v>0</v>
      </c>
      <c r="L1436">
        <v>0</v>
      </c>
      <c r="M1436">
        <v>0</v>
      </c>
      <c r="N1436">
        <v>0</v>
      </c>
      <c r="O1436">
        <v>0</v>
      </c>
      <c r="P1436">
        <v>0</v>
      </c>
      <c r="Q1436">
        <v>0</v>
      </c>
      <c r="R1436">
        <v>0</v>
      </c>
      <c r="S1436">
        <v>0</v>
      </c>
      <c r="T1436">
        <v>0</v>
      </c>
      <c r="U1436">
        <v>0</v>
      </c>
      <c r="V1436">
        <v>0</v>
      </c>
      <c r="W1436">
        <v>0</v>
      </c>
      <c r="X1436">
        <v>0</v>
      </c>
      <c r="Y1436">
        <v>0</v>
      </c>
      <c r="Z1436">
        <v>0</v>
      </c>
      <c r="AA1436">
        <v>0</v>
      </c>
      <c r="AB1436">
        <v>0</v>
      </c>
      <c r="AC1436">
        <v>0</v>
      </c>
    </row>
    <row r="1437" spans="1:29">
      <c r="A1437" t="s">
        <v>12199</v>
      </c>
      <c r="B1437" t="s">
        <v>19</v>
      </c>
      <c r="C1437">
        <v>0</v>
      </c>
      <c r="D1437">
        <v>0</v>
      </c>
      <c r="E1437">
        <v>0</v>
      </c>
      <c r="F1437">
        <v>0</v>
      </c>
      <c r="G1437">
        <v>0</v>
      </c>
      <c r="H1437">
        <v>0</v>
      </c>
      <c r="I1437">
        <v>0</v>
      </c>
      <c r="J1437">
        <v>0</v>
      </c>
      <c r="K1437">
        <v>0</v>
      </c>
      <c r="L1437">
        <v>0</v>
      </c>
      <c r="M1437">
        <v>0</v>
      </c>
      <c r="N1437">
        <v>0</v>
      </c>
      <c r="O1437">
        <v>0</v>
      </c>
      <c r="P1437">
        <v>0</v>
      </c>
      <c r="Q1437">
        <v>0</v>
      </c>
      <c r="R1437">
        <v>0</v>
      </c>
      <c r="S1437">
        <v>0</v>
      </c>
      <c r="T1437">
        <v>0</v>
      </c>
      <c r="U1437">
        <v>0</v>
      </c>
      <c r="V1437">
        <v>0</v>
      </c>
      <c r="W1437">
        <v>0</v>
      </c>
      <c r="X1437">
        <v>0</v>
      </c>
      <c r="Y1437">
        <v>0</v>
      </c>
      <c r="Z1437">
        <v>0</v>
      </c>
      <c r="AA1437">
        <v>0</v>
      </c>
      <c r="AB1437">
        <v>0</v>
      </c>
      <c r="AC1437">
        <v>0</v>
      </c>
    </row>
    <row r="1438" spans="1:29">
      <c r="A1438" t="s">
        <v>12200</v>
      </c>
      <c r="B1438" t="s">
        <v>19</v>
      </c>
      <c r="C1438">
        <v>0</v>
      </c>
      <c r="D1438">
        <v>0</v>
      </c>
      <c r="E1438">
        <v>0</v>
      </c>
      <c r="F1438">
        <v>0</v>
      </c>
      <c r="G1438">
        <v>0</v>
      </c>
      <c r="H1438">
        <v>0</v>
      </c>
      <c r="I1438">
        <v>0</v>
      </c>
      <c r="J1438">
        <v>0</v>
      </c>
      <c r="K1438">
        <v>0</v>
      </c>
      <c r="L1438">
        <v>0</v>
      </c>
      <c r="M1438">
        <v>0</v>
      </c>
      <c r="N1438">
        <v>0</v>
      </c>
      <c r="O1438">
        <v>0</v>
      </c>
      <c r="P1438">
        <v>0</v>
      </c>
      <c r="Q1438">
        <v>0</v>
      </c>
      <c r="R1438">
        <v>0</v>
      </c>
      <c r="S1438">
        <v>0</v>
      </c>
      <c r="T1438">
        <v>0</v>
      </c>
      <c r="U1438">
        <v>0</v>
      </c>
      <c r="V1438">
        <v>0</v>
      </c>
      <c r="W1438">
        <v>0</v>
      </c>
      <c r="X1438">
        <v>0</v>
      </c>
      <c r="Y1438">
        <v>0</v>
      </c>
      <c r="Z1438">
        <v>0</v>
      </c>
      <c r="AA1438">
        <v>0</v>
      </c>
      <c r="AB1438">
        <v>0</v>
      </c>
      <c r="AC1438">
        <v>0</v>
      </c>
    </row>
    <row r="1439" spans="1:29">
      <c r="A1439" t="s">
        <v>12201</v>
      </c>
      <c r="B1439" t="s">
        <v>19</v>
      </c>
      <c r="C1439">
        <v>0</v>
      </c>
      <c r="D1439">
        <v>0</v>
      </c>
      <c r="E1439">
        <v>0</v>
      </c>
      <c r="F1439">
        <v>0</v>
      </c>
      <c r="G1439">
        <v>0</v>
      </c>
      <c r="H1439">
        <v>0</v>
      </c>
      <c r="I1439">
        <v>0</v>
      </c>
      <c r="J1439">
        <v>0</v>
      </c>
      <c r="K1439">
        <v>0</v>
      </c>
      <c r="L1439">
        <v>0</v>
      </c>
      <c r="M1439">
        <v>0</v>
      </c>
      <c r="N1439">
        <v>0</v>
      </c>
      <c r="O1439">
        <v>0</v>
      </c>
      <c r="P1439">
        <v>0</v>
      </c>
      <c r="Q1439">
        <v>0</v>
      </c>
      <c r="R1439">
        <v>0</v>
      </c>
      <c r="S1439">
        <v>0</v>
      </c>
      <c r="T1439">
        <v>0</v>
      </c>
      <c r="U1439">
        <v>0</v>
      </c>
      <c r="V1439">
        <v>0</v>
      </c>
      <c r="W1439">
        <v>0</v>
      </c>
      <c r="X1439">
        <v>0</v>
      </c>
      <c r="Y1439">
        <v>0</v>
      </c>
      <c r="Z1439">
        <v>0</v>
      </c>
      <c r="AA1439">
        <v>0</v>
      </c>
      <c r="AB1439">
        <v>0</v>
      </c>
      <c r="AC1439">
        <v>0</v>
      </c>
    </row>
    <row r="1440" spans="1:29">
      <c r="A1440" t="s">
        <v>12202</v>
      </c>
      <c r="B1440" t="s">
        <v>19</v>
      </c>
      <c r="C1440">
        <v>0</v>
      </c>
      <c r="D1440">
        <v>0</v>
      </c>
      <c r="E1440">
        <v>0</v>
      </c>
      <c r="F1440">
        <v>0</v>
      </c>
      <c r="G1440">
        <v>0</v>
      </c>
      <c r="H1440">
        <v>0</v>
      </c>
      <c r="I1440">
        <v>0</v>
      </c>
      <c r="J1440">
        <v>0</v>
      </c>
      <c r="K1440">
        <v>0</v>
      </c>
      <c r="L1440">
        <v>0</v>
      </c>
      <c r="M1440">
        <v>0</v>
      </c>
      <c r="N1440">
        <v>0</v>
      </c>
      <c r="O1440">
        <v>0</v>
      </c>
      <c r="P1440">
        <v>0</v>
      </c>
      <c r="Q1440">
        <v>0</v>
      </c>
      <c r="R1440">
        <v>0</v>
      </c>
      <c r="S1440">
        <v>0</v>
      </c>
      <c r="T1440">
        <v>0</v>
      </c>
      <c r="U1440">
        <v>0</v>
      </c>
      <c r="V1440">
        <v>0</v>
      </c>
      <c r="W1440">
        <v>0</v>
      </c>
      <c r="X1440">
        <v>0</v>
      </c>
      <c r="Y1440">
        <v>0</v>
      </c>
      <c r="Z1440">
        <v>0</v>
      </c>
      <c r="AA1440">
        <v>0</v>
      </c>
      <c r="AB1440">
        <v>0</v>
      </c>
      <c r="AC1440">
        <v>0</v>
      </c>
    </row>
    <row r="1441" spans="1:32">
      <c r="A1441" t="s">
        <v>12203</v>
      </c>
      <c r="B1441" t="s">
        <v>19</v>
      </c>
      <c r="C1441">
        <v>0</v>
      </c>
      <c r="D1441">
        <v>0</v>
      </c>
      <c r="E1441">
        <v>0</v>
      </c>
      <c r="F1441">
        <v>0</v>
      </c>
      <c r="G1441">
        <v>0</v>
      </c>
      <c r="H1441">
        <v>0</v>
      </c>
      <c r="I1441">
        <v>0</v>
      </c>
      <c r="J1441">
        <v>0</v>
      </c>
      <c r="K1441">
        <v>0</v>
      </c>
      <c r="L1441">
        <v>0</v>
      </c>
      <c r="M1441">
        <v>0</v>
      </c>
      <c r="N1441">
        <v>0</v>
      </c>
      <c r="O1441">
        <v>0</v>
      </c>
      <c r="P1441">
        <v>0</v>
      </c>
      <c r="Q1441">
        <v>0</v>
      </c>
      <c r="R1441">
        <v>0</v>
      </c>
      <c r="S1441">
        <v>0</v>
      </c>
      <c r="T1441">
        <v>0</v>
      </c>
      <c r="U1441">
        <v>0</v>
      </c>
      <c r="V1441">
        <v>0</v>
      </c>
      <c r="W1441">
        <v>0</v>
      </c>
      <c r="X1441">
        <v>0</v>
      </c>
      <c r="Y1441">
        <v>0</v>
      </c>
      <c r="Z1441">
        <v>0</v>
      </c>
      <c r="AA1441">
        <v>0</v>
      </c>
      <c r="AB1441">
        <v>0</v>
      </c>
      <c r="AC1441">
        <v>0</v>
      </c>
    </row>
    <row r="1442" spans="1:32">
      <c r="A1442" t="s">
        <v>12204</v>
      </c>
      <c r="B1442" t="s">
        <v>19</v>
      </c>
      <c r="C1442">
        <v>0</v>
      </c>
      <c r="D1442">
        <v>0</v>
      </c>
      <c r="E1442">
        <v>0</v>
      </c>
      <c r="F1442">
        <v>0</v>
      </c>
      <c r="G1442">
        <v>0</v>
      </c>
      <c r="H1442">
        <v>0</v>
      </c>
      <c r="I1442">
        <v>0</v>
      </c>
      <c r="J1442">
        <v>0</v>
      </c>
      <c r="K1442">
        <v>0</v>
      </c>
      <c r="L1442">
        <v>0</v>
      </c>
      <c r="M1442">
        <v>0</v>
      </c>
      <c r="N1442">
        <v>0</v>
      </c>
      <c r="O1442">
        <v>0</v>
      </c>
      <c r="P1442">
        <v>0</v>
      </c>
      <c r="Q1442">
        <v>0</v>
      </c>
      <c r="R1442">
        <v>0</v>
      </c>
      <c r="S1442">
        <v>0</v>
      </c>
      <c r="T1442">
        <v>0</v>
      </c>
      <c r="U1442">
        <v>0</v>
      </c>
      <c r="V1442">
        <v>0</v>
      </c>
      <c r="W1442">
        <v>0</v>
      </c>
      <c r="X1442">
        <v>0</v>
      </c>
      <c r="Y1442">
        <v>0</v>
      </c>
      <c r="Z1442">
        <v>0</v>
      </c>
      <c r="AA1442">
        <v>0</v>
      </c>
      <c r="AB1442">
        <v>0</v>
      </c>
      <c r="AC1442">
        <v>0</v>
      </c>
      <c r="AD1442" s="2"/>
      <c r="AE1442" s="2"/>
      <c r="AF1442" s="2"/>
    </row>
    <row r="1443" spans="1:32">
      <c r="A1443" t="s">
        <v>12205</v>
      </c>
      <c r="B1443" t="s">
        <v>19</v>
      </c>
      <c r="C1443">
        <v>0</v>
      </c>
      <c r="D1443">
        <v>0</v>
      </c>
      <c r="E1443">
        <v>0</v>
      </c>
      <c r="F1443">
        <v>0</v>
      </c>
      <c r="G1443">
        <v>0</v>
      </c>
      <c r="H1443">
        <v>0</v>
      </c>
      <c r="I1443">
        <v>0</v>
      </c>
      <c r="J1443">
        <v>0</v>
      </c>
      <c r="K1443">
        <v>0</v>
      </c>
      <c r="L1443">
        <v>0</v>
      </c>
      <c r="M1443">
        <v>0</v>
      </c>
      <c r="N1443">
        <v>0</v>
      </c>
      <c r="O1443">
        <v>0</v>
      </c>
      <c r="P1443">
        <v>0</v>
      </c>
      <c r="Q1443">
        <v>0</v>
      </c>
      <c r="R1443">
        <v>0</v>
      </c>
      <c r="S1443">
        <v>0</v>
      </c>
      <c r="T1443">
        <v>0</v>
      </c>
      <c r="U1443">
        <v>0</v>
      </c>
      <c r="V1443">
        <v>0</v>
      </c>
      <c r="W1443">
        <v>0</v>
      </c>
      <c r="X1443">
        <v>0</v>
      </c>
      <c r="Y1443">
        <v>0</v>
      </c>
      <c r="Z1443">
        <v>0</v>
      </c>
      <c r="AA1443">
        <v>0</v>
      </c>
      <c r="AB1443">
        <v>0</v>
      </c>
      <c r="AC1443">
        <v>0</v>
      </c>
      <c r="AD1443" s="2"/>
      <c r="AE1443" s="2"/>
      <c r="AF1443" s="2"/>
    </row>
    <row r="1444" spans="1:32">
      <c r="A1444" t="s">
        <v>12206</v>
      </c>
      <c r="B1444" t="s">
        <v>19</v>
      </c>
      <c r="C1444">
        <v>0</v>
      </c>
      <c r="D1444">
        <v>0</v>
      </c>
      <c r="E1444">
        <v>0</v>
      </c>
      <c r="F1444">
        <v>0</v>
      </c>
      <c r="G1444">
        <v>0</v>
      </c>
      <c r="H1444">
        <v>0</v>
      </c>
      <c r="I1444">
        <v>0</v>
      </c>
      <c r="J1444">
        <v>0</v>
      </c>
      <c r="K1444">
        <v>0</v>
      </c>
      <c r="L1444">
        <v>0</v>
      </c>
      <c r="M1444">
        <v>0</v>
      </c>
      <c r="N1444">
        <v>0</v>
      </c>
      <c r="O1444">
        <v>0</v>
      </c>
      <c r="P1444">
        <v>0</v>
      </c>
      <c r="Q1444">
        <v>0</v>
      </c>
      <c r="R1444">
        <v>0</v>
      </c>
      <c r="S1444">
        <v>0</v>
      </c>
      <c r="T1444">
        <v>0</v>
      </c>
      <c r="U1444">
        <v>0</v>
      </c>
      <c r="V1444">
        <v>0</v>
      </c>
      <c r="W1444">
        <v>0</v>
      </c>
      <c r="X1444">
        <v>0</v>
      </c>
      <c r="Y1444">
        <v>0</v>
      </c>
      <c r="Z1444">
        <v>0</v>
      </c>
      <c r="AA1444">
        <v>0</v>
      </c>
      <c r="AB1444">
        <v>0</v>
      </c>
      <c r="AC1444">
        <v>0</v>
      </c>
      <c r="AD1444" s="2"/>
      <c r="AE1444" s="2"/>
      <c r="AF1444" s="2"/>
    </row>
    <row r="1445" spans="1:32">
      <c r="A1445" t="s">
        <v>12207</v>
      </c>
      <c r="B1445" t="s">
        <v>19</v>
      </c>
      <c r="C1445">
        <v>0</v>
      </c>
      <c r="D1445">
        <v>0</v>
      </c>
      <c r="E1445">
        <v>0</v>
      </c>
      <c r="F1445">
        <v>0</v>
      </c>
      <c r="G1445">
        <v>0</v>
      </c>
      <c r="H1445">
        <v>0</v>
      </c>
      <c r="I1445">
        <v>0</v>
      </c>
      <c r="J1445">
        <v>0</v>
      </c>
      <c r="K1445">
        <v>0</v>
      </c>
      <c r="L1445">
        <v>0</v>
      </c>
      <c r="M1445">
        <v>0</v>
      </c>
      <c r="N1445">
        <v>0</v>
      </c>
      <c r="O1445">
        <v>0</v>
      </c>
      <c r="P1445">
        <v>0</v>
      </c>
      <c r="Q1445">
        <v>0</v>
      </c>
      <c r="R1445">
        <v>0</v>
      </c>
      <c r="S1445">
        <v>0</v>
      </c>
      <c r="T1445">
        <v>0</v>
      </c>
      <c r="U1445">
        <v>0</v>
      </c>
      <c r="V1445">
        <v>0</v>
      </c>
      <c r="W1445">
        <v>0</v>
      </c>
      <c r="X1445">
        <v>0</v>
      </c>
      <c r="Y1445">
        <v>0</v>
      </c>
      <c r="Z1445">
        <v>0</v>
      </c>
      <c r="AA1445">
        <v>0</v>
      </c>
      <c r="AB1445">
        <v>0</v>
      </c>
      <c r="AC1445">
        <v>0</v>
      </c>
      <c r="AD1445" s="2"/>
      <c r="AE1445" s="2"/>
      <c r="AF1445" s="2"/>
    </row>
    <row r="1446" spans="1:32">
      <c r="A1446" t="s">
        <v>12208</v>
      </c>
      <c r="B1446" t="s">
        <v>19</v>
      </c>
      <c r="C1446">
        <v>0</v>
      </c>
      <c r="D1446">
        <v>0</v>
      </c>
      <c r="E1446">
        <v>0</v>
      </c>
      <c r="F1446">
        <v>0</v>
      </c>
      <c r="G1446">
        <v>0</v>
      </c>
      <c r="H1446">
        <v>0</v>
      </c>
      <c r="I1446">
        <v>0</v>
      </c>
      <c r="J1446">
        <v>0</v>
      </c>
      <c r="K1446">
        <v>0</v>
      </c>
      <c r="L1446">
        <v>0</v>
      </c>
      <c r="M1446">
        <v>0</v>
      </c>
      <c r="N1446">
        <v>0</v>
      </c>
      <c r="O1446">
        <v>0</v>
      </c>
      <c r="P1446">
        <v>0</v>
      </c>
      <c r="Q1446">
        <v>0</v>
      </c>
      <c r="R1446">
        <v>0</v>
      </c>
      <c r="S1446">
        <v>0</v>
      </c>
      <c r="T1446">
        <v>0</v>
      </c>
      <c r="U1446">
        <v>0</v>
      </c>
      <c r="V1446">
        <v>0</v>
      </c>
      <c r="W1446">
        <v>0</v>
      </c>
      <c r="X1446">
        <v>0</v>
      </c>
      <c r="Y1446">
        <v>0</v>
      </c>
      <c r="Z1446">
        <v>0</v>
      </c>
      <c r="AA1446">
        <v>0</v>
      </c>
      <c r="AB1446">
        <v>0</v>
      </c>
      <c r="AC1446">
        <v>0</v>
      </c>
      <c r="AD1446" s="2"/>
      <c r="AE1446" s="2"/>
      <c r="AF1446" s="2"/>
    </row>
    <row r="1447" spans="1:32">
      <c r="A1447" t="s">
        <v>12209</v>
      </c>
      <c r="B1447" t="s">
        <v>19</v>
      </c>
      <c r="C1447">
        <v>0</v>
      </c>
      <c r="D1447">
        <v>0</v>
      </c>
      <c r="E1447">
        <v>0</v>
      </c>
      <c r="F1447">
        <v>0</v>
      </c>
      <c r="G1447">
        <v>0</v>
      </c>
      <c r="H1447">
        <v>0</v>
      </c>
      <c r="I1447">
        <v>0</v>
      </c>
      <c r="J1447">
        <v>0</v>
      </c>
      <c r="K1447">
        <v>0</v>
      </c>
      <c r="L1447">
        <v>0</v>
      </c>
      <c r="M1447">
        <v>0</v>
      </c>
      <c r="N1447">
        <v>0</v>
      </c>
      <c r="O1447">
        <v>0</v>
      </c>
      <c r="P1447">
        <v>0</v>
      </c>
      <c r="Q1447">
        <v>0</v>
      </c>
      <c r="R1447">
        <v>0</v>
      </c>
      <c r="S1447">
        <v>0</v>
      </c>
      <c r="T1447">
        <v>0</v>
      </c>
      <c r="U1447">
        <v>0</v>
      </c>
      <c r="V1447">
        <v>0</v>
      </c>
      <c r="W1447">
        <v>0</v>
      </c>
      <c r="X1447">
        <v>0</v>
      </c>
      <c r="Y1447">
        <v>0</v>
      </c>
      <c r="Z1447">
        <v>0</v>
      </c>
      <c r="AA1447">
        <v>0</v>
      </c>
      <c r="AB1447">
        <v>0</v>
      </c>
      <c r="AC1447">
        <v>0</v>
      </c>
      <c r="AD1447" s="2"/>
      <c r="AE1447" s="2"/>
      <c r="AF1447" s="2"/>
    </row>
    <row r="1448" spans="1:32">
      <c r="A1448" t="s">
        <v>12210</v>
      </c>
      <c r="B1448" t="s">
        <v>19</v>
      </c>
      <c r="C1448">
        <v>0</v>
      </c>
      <c r="D1448">
        <v>0</v>
      </c>
      <c r="E1448">
        <v>0</v>
      </c>
      <c r="F1448">
        <v>0</v>
      </c>
      <c r="G1448">
        <v>0</v>
      </c>
      <c r="H1448">
        <v>0</v>
      </c>
      <c r="I1448">
        <v>0</v>
      </c>
      <c r="J1448">
        <v>0</v>
      </c>
      <c r="K1448">
        <v>0</v>
      </c>
      <c r="L1448">
        <v>0</v>
      </c>
      <c r="M1448">
        <v>0</v>
      </c>
      <c r="N1448">
        <v>0</v>
      </c>
      <c r="O1448">
        <v>0</v>
      </c>
      <c r="P1448">
        <v>0</v>
      </c>
      <c r="Q1448">
        <v>0</v>
      </c>
      <c r="R1448">
        <v>0</v>
      </c>
      <c r="S1448">
        <v>0</v>
      </c>
      <c r="T1448">
        <v>0</v>
      </c>
      <c r="U1448">
        <v>0</v>
      </c>
      <c r="V1448">
        <v>0</v>
      </c>
      <c r="W1448">
        <v>0</v>
      </c>
      <c r="X1448">
        <v>0</v>
      </c>
      <c r="Y1448">
        <v>0</v>
      </c>
      <c r="Z1448">
        <v>0</v>
      </c>
      <c r="AA1448">
        <v>0</v>
      </c>
      <c r="AB1448">
        <v>0</v>
      </c>
      <c r="AC1448">
        <v>0</v>
      </c>
      <c r="AD1448" s="2"/>
      <c r="AE1448" s="2"/>
      <c r="AF1448" s="2"/>
    </row>
    <row r="1449" spans="1:32">
      <c r="A1449" t="s">
        <v>12211</v>
      </c>
      <c r="B1449" t="s">
        <v>19</v>
      </c>
      <c r="C1449">
        <v>0</v>
      </c>
      <c r="D1449">
        <v>0</v>
      </c>
      <c r="E1449">
        <v>0</v>
      </c>
      <c r="F1449">
        <v>0</v>
      </c>
      <c r="G1449">
        <v>0</v>
      </c>
      <c r="H1449">
        <v>0</v>
      </c>
      <c r="I1449">
        <v>0</v>
      </c>
      <c r="J1449">
        <v>0</v>
      </c>
      <c r="K1449">
        <v>0</v>
      </c>
      <c r="L1449">
        <v>0</v>
      </c>
      <c r="M1449">
        <v>0</v>
      </c>
      <c r="N1449">
        <v>0</v>
      </c>
      <c r="O1449">
        <v>0</v>
      </c>
      <c r="P1449">
        <v>0</v>
      </c>
      <c r="Q1449">
        <v>0</v>
      </c>
      <c r="R1449">
        <v>0</v>
      </c>
      <c r="S1449">
        <v>0</v>
      </c>
      <c r="T1449">
        <v>0</v>
      </c>
      <c r="U1449">
        <v>0</v>
      </c>
      <c r="V1449">
        <v>0</v>
      </c>
      <c r="W1449">
        <v>0</v>
      </c>
      <c r="X1449">
        <v>0</v>
      </c>
      <c r="Y1449">
        <v>0</v>
      </c>
      <c r="Z1449">
        <v>0</v>
      </c>
      <c r="AA1449">
        <v>0</v>
      </c>
      <c r="AB1449">
        <v>0</v>
      </c>
      <c r="AC1449">
        <v>0</v>
      </c>
      <c r="AD1449" s="2"/>
      <c r="AE1449" s="2"/>
      <c r="AF1449" s="2"/>
    </row>
    <row r="1450" spans="1:32">
      <c r="A1450" t="s">
        <v>12212</v>
      </c>
      <c r="B1450" t="s">
        <v>19</v>
      </c>
      <c r="C1450">
        <v>0</v>
      </c>
      <c r="D1450">
        <v>0</v>
      </c>
      <c r="E1450">
        <v>0</v>
      </c>
      <c r="F1450">
        <v>0</v>
      </c>
      <c r="G1450">
        <v>0</v>
      </c>
      <c r="H1450">
        <v>0</v>
      </c>
      <c r="I1450">
        <v>0</v>
      </c>
      <c r="J1450">
        <v>0</v>
      </c>
      <c r="K1450">
        <v>0</v>
      </c>
      <c r="L1450">
        <v>0</v>
      </c>
      <c r="M1450">
        <v>0</v>
      </c>
      <c r="N1450">
        <v>0</v>
      </c>
      <c r="O1450">
        <v>0</v>
      </c>
      <c r="P1450">
        <v>0</v>
      </c>
      <c r="Q1450">
        <v>0</v>
      </c>
      <c r="R1450">
        <v>0</v>
      </c>
      <c r="S1450">
        <v>0</v>
      </c>
      <c r="T1450">
        <v>0</v>
      </c>
      <c r="U1450">
        <v>0</v>
      </c>
      <c r="V1450">
        <v>0</v>
      </c>
      <c r="W1450">
        <v>0</v>
      </c>
      <c r="X1450">
        <v>0</v>
      </c>
      <c r="Y1450">
        <v>0</v>
      </c>
      <c r="Z1450">
        <v>0</v>
      </c>
      <c r="AA1450">
        <v>0</v>
      </c>
      <c r="AB1450">
        <v>0</v>
      </c>
      <c r="AC1450">
        <v>0</v>
      </c>
      <c r="AD1450" s="2"/>
      <c r="AE1450" s="2"/>
      <c r="AF1450" s="2"/>
    </row>
    <row r="1451" spans="1:32">
      <c r="A1451" t="s">
        <v>12213</v>
      </c>
      <c r="B1451" t="s">
        <v>19</v>
      </c>
      <c r="C1451">
        <v>0</v>
      </c>
      <c r="D1451">
        <v>0</v>
      </c>
      <c r="E1451">
        <v>0</v>
      </c>
      <c r="F1451">
        <v>0</v>
      </c>
      <c r="G1451">
        <v>0</v>
      </c>
      <c r="H1451">
        <v>0</v>
      </c>
      <c r="I1451">
        <v>0</v>
      </c>
      <c r="J1451">
        <v>0</v>
      </c>
      <c r="K1451">
        <v>0</v>
      </c>
      <c r="L1451">
        <v>0</v>
      </c>
      <c r="M1451">
        <v>0</v>
      </c>
      <c r="N1451">
        <v>0</v>
      </c>
      <c r="O1451">
        <v>0</v>
      </c>
      <c r="P1451">
        <v>0</v>
      </c>
      <c r="Q1451">
        <v>0</v>
      </c>
      <c r="R1451">
        <v>0</v>
      </c>
      <c r="S1451">
        <v>0</v>
      </c>
      <c r="T1451">
        <v>0</v>
      </c>
      <c r="U1451">
        <v>0</v>
      </c>
      <c r="V1451">
        <v>0</v>
      </c>
      <c r="W1451">
        <v>0</v>
      </c>
      <c r="X1451">
        <v>0</v>
      </c>
      <c r="Y1451">
        <v>0</v>
      </c>
      <c r="Z1451">
        <v>0</v>
      </c>
      <c r="AA1451">
        <v>0</v>
      </c>
      <c r="AB1451">
        <v>0</v>
      </c>
      <c r="AC1451">
        <v>0</v>
      </c>
      <c r="AD1451" s="2"/>
      <c r="AE1451" s="2"/>
      <c r="AF1451" s="2"/>
    </row>
    <row r="1452" spans="1:32">
      <c r="A1452" t="s">
        <v>12214</v>
      </c>
      <c r="B1452" t="s">
        <v>19</v>
      </c>
      <c r="C1452">
        <v>0</v>
      </c>
      <c r="D1452">
        <v>0</v>
      </c>
      <c r="E1452">
        <v>0</v>
      </c>
      <c r="F1452">
        <v>0</v>
      </c>
      <c r="G1452">
        <v>0</v>
      </c>
      <c r="H1452">
        <v>0</v>
      </c>
      <c r="I1452">
        <v>0</v>
      </c>
      <c r="J1452">
        <v>0</v>
      </c>
      <c r="K1452">
        <v>0</v>
      </c>
      <c r="L1452">
        <v>0</v>
      </c>
      <c r="M1452">
        <v>0</v>
      </c>
      <c r="N1452">
        <v>0</v>
      </c>
      <c r="O1452">
        <v>0</v>
      </c>
      <c r="P1452">
        <v>0</v>
      </c>
      <c r="Q1452">
        <v>0</v>
      </c>
      <c r="R1452">
        <v>0</v>
      </c>
      <c r="S1452">
        <v>0</v>
      </c>
      <c r="T1452">
        <v>0</v>
      </c>
      <c r="U1452">
        <v>0</v>
      </c>
      <c r="V1452">
        <v>0</v>
      </c>
      <c r="W1452">
        <v>0</v>
      </c>
      <c r="X1452">
        <v>0</v>
      </c>
      <c r="Y1452">
        <v>0</v>
      </c>
      <c r="Z1452">
        <v>0</v>
      </c>
      <c r="AA1452">
        <v>0</v>
      </c>
      <c r="AB1452">
        <v>0</v>
      </c>
      <c r="AC1452">
        <v>0</v>
      </c>
      <c r="AD1452" s="2"/>
      <c r="AE1452" s="2"/>
      <c r="AF1452" s="2"/>
    </row>
    <row r="1453" spans="1:32">
      <c r="A1453" t="s">
        <v>12215</v>
      </c>
      <c r="B1453" t="s">
        <v>19</v>
      </c>
      <c r="C1453">
        <v>0</v>
      </c>
      <c r="D1453">
        <v>0</v>
      </c>
      <c r="E1453">
        <v>0</v>
      </c>
      <c r="F1453">
        <v>0</v>
      </c>
      <c r="G1453">
        <v>0</v>
      </c>
      <c r="H1453">
        <v>0</v>
      </c>
      <c r="I1453">
        <v>0</v>
      </c>
      <c r="J1453">
        <v>0</v>
      </c>
      <c r="K1453">
        <v>0</v>
      </c>
      <c r="L1453">
        <v>0</v>
      </c>
      <c r="M1453">
        <v>0</v>
      </c>
      <c r="N1453">
        <v>0</v>
      </c>
      <c r="O1453">
        <v>0</v>
      </c>
      <c r="P1453">
        <v>0</v>
      </c>
      <c r="Q1453">
        <v>0</v>
      </c>
      <c r="R1453">
        <v>0</v>
      </c>
      <c r="S1453">
        <v>0</v>
      </c>
      <c r="T1453">
        <v>0</v>
      </c>
      <c r="U1453">
        <v>0</v>
      </c>
      <c r="V1453">
        <v>0</v>
      </c>
      <c r="W1453">
        <v>0</v>
      </c>
      <c r="X1453">
        <v>0</v>
      </c>
      <c r="Y1453">
        <v>0</v>
      </c>
      <c r="Z1453">
        <v>0</v>
      </c>
      <c r="AA1453">
        <v>0</v>
      </c>
      <c r="AB1453">
        <v>0</v>
      </c>
      <c r="AC1453">
        <v>0</v>
      </c>
    </row>
    <row r="1454" spans="1:32">
      <c r="A1454" t="s">
        <v>12216</v>
      </c>
      <c r="B1454" t="s">
        <v>19</v>
      </c>
      <c r="C1454">
        <v>0</v>
      </c>
      <c r="D1454">
        <v>0</v>
      </c>
      <c r="E1454">
        <v>0</v>
      </c>
      <c r="F1454">
        <v>0</v>
      </c>
      <c r="G1454">
        <v>0</v>
      </c>
      <c r="H1454">
        <v>0</v>
      </c>
      <c r="I1454">
        <v>0</v>
      </c>
      <c r="J1454">
        <v>0</v>
      </c>
      <c r="K1454">
        <v>0</v>
      </c>
      <c r="L1454">
        <v>0</v>
      </c>
      <c r="M1454">
        <v>0</v>
      </c>
      <c r="N1454">
        <v>0</v>
      </c>
      <c r="O1454">
        <v>0</v>
      </c>
      <c r="P1454">
        <v>0</v>
      </c>
      <c r="Q1454">
        <v>0</v>
      </c>
      <c r="R1454">
        <v>0</v>
      </c>
      <c r="S1454">
        <v>0</v>
      </c>
      <c r="T1454">
        <v>0</v>
      </c>
      <c r="U1454">
        <v>0</v>
      </c>
      <c r="V1454">
        <v>0</v>
      </c>
      <c r="W1454">
        <v>0</v>
      </c>
      <c r="X1454">
        <v>0</v>
      </c>
      <c r="Y1454">
        <v>0</v>
      </c>
      <c r="Z1454">
        <v>0</v>
      </c>
      <c r="AA1454">
        <v>0</v>
      </c>
      <c r="AB1454">
        <v>0</v>
      </c>
      <c r="AC1454">
        <v>0</v>
      </c>
    </row>
    <row r="1455" spans="1:32">
      <c r="A1455" t="s">
        <v>12217</v>
      </c>
      <c r="B1455" t="s">
        <v>19</v>
      </c>
      <c r="C1455">
        <v>0</v>
      </c>
      <c r="D1455">
        <v>0</v>
      </c>
      <c r="E1455">
        <v>0</v>
      </c>
      <c r="F1455">
        <v>0</v>
      </c>
      <c r="G1455">
        <v>0</v>
      </c>
      <c r="H1455">
        <v>0</v>
      </c>
      <c r="I1455">
        <v>0</v>
      </c>
      <c r="J1455">
        <v>0</v>
      </c>
      <c r="K1455">
        <v>0</v>
      </c>
      <c r="L1455">
        <v>0</v>
      </c>
      <c r="M1455">
        <v>0</v>
      </c>
      <c r="N1455">
        <v>0</v>
      </c>
      <c r="O1455">
        <v>0</v>
      </c>
      <c r="P1455">
        <v>0</v>
      </c>
      <c r="Q1455">
        <v>0</v>
      </c>
      <c r="R1455">
        <v>0</v>
      </c>
      <c r="S1455">
        <v>0</v>
      </c>
      <c r="T1455">
        <v>0</v>
      </c>
      <c r="U1455">
        <v>0</v>
      </c>
      <c r="V1455">
        <v>0</v>
      </c>
      <c r="W1455">
        <v>0</v>
      </c>
      <c r="X1455">
        <v>0</v>
      </c>
      <c r="Y1455">
        <v>0</v>
      </c>
      <c r="Z1455">
        <v>0</v>
      </c>
      <c r="AA1455">
        <v>0</v>
      </c>
      <c r="AB1455">
        <v>0</v>
      </c>
      <c r="AC1455">
        <v>0</v>
      </c>
      <c r="AD1455" s="2"/>
      <c r="AE1455" s="2"/>
      <c r="AF1455" s="2"/>
    </row>
    <row r="1456" spans="1:32">
      <c r="A1456" t="s">
        <v>12218</v>
      </c>
      <c r="B1456" t="s">
        <v>19</v>
      </c>
      <c r="C1456">
        <v>0</v>
      </c>
      <c r="D1456">
        <v>0</v>
      </c>
      <c r="E1456">
        <v>0</v>
      </c>
      <c r="F1456">
        <v>0</v>
      </c>
      <c r="G1456">
        <v>0</v>
      </c>
      <c r="H1456">
        <v>0</v>
      </c>
      <c r="I1456">
        <v>0</v>
      </c>
      <c r="J1456">
        <v>0</v>
      </c>
      <c r="K1456">
        <v>0</v>
      </c>
      <c r="L1456">
        <v>0</v>
      </c>
      <c r="M1456">
        <v>0</v>
      </c>
      <c r="N1456">
        <v>0</v>
      </c>
      <c r="O1456">
        <v>0</v>
      </c>
      <c r="P1456">
        <v>0</v>
      </c>
      <c r="Q1456">
        <v>0</v>
      </c>
      <c r="R1456">
        <v>0</v>
      </c>
      <c r="S1456">
        <v>0</v>
      </c>
      <c r="T1456">
        <v>0</v>
      </c>
      <c r="U1456">
        <v>0</v>
      </c>
      <c r="V1456">
        <v>0</v>
      </c>
      <c r="W1456">
        <v>0</v>
      </c>
      <c r="X1456">
        <v>0</v>
      </c>
      <c r="Y1456">
        <v>0</v>
      </c>
      <c r="Z1456">
        <v>0</v>
      </c>
      <c r="AA1456">
        <v>0</v>
      </c>
      <c r="AB1456">
        <v>0</v>
      </c>
      <c r="AC1456">
        <v>0</v>
      </c>
      <c r="AD1456" s="2"/>
      <c r="AE1456" s="2"/>
      <c r="AF1456" s="2"/>
    </row>
    <row r="1457" spans="1:32">
      <c r="A1457" t="s">
        <v>12219</v>
      </c>
      <c r="B1457" t="s">
        <v>19</v>
      </c>
      <c r="C1457">
        <v>0</v>
      </c>
      <c r="D1457">
        <v>0</v>
      </c>
      <c r="E1457">
        <v>0</v>
      </c>
      <c r="F1457">
        <v>0</v>
      </c>
      <c r="G1457">
        <v>0</v>
      </c>
      <c r="H1457">
        <v>0</v>
      </c>
      <c r="I1457">
        <v>0</v>
      </c>
      <c r="J1457">
        <v>0</v>
      </c>
      <c r="K1457">
        <v>0</v>
      </c>
      <c r="L1457">
        <v>0</v>
      </c>
      <c r="M1457">
        <v>0</v>
      </c>
      <c r="N1457">
        <v>0</v>
      </c>
      <c r="O1457">
        <v>0</v>
      </c>
      <c r="P1457">
        <v>0</v>
      </c>
      <c r="Q1457">
        <v>0</v>
      </c>
      <c r="R1457">
        <v>0</v>
      </c>
      <c r="S1457">
        <v>0</v>
      </c>
      <c r="T1457">
        <v>0</v>
      </c>
      <c r="U1457">
        <v>0</v>
      </c>
      <c r="V1457">
        <v>0</v>
      </c>
      <c r="W1457">
        <v>0</v>
      </c>
      <c r="X1457">
        <v>0</v>
      </c>
      <c r="Y1457">
        <v>0</v>
      </c>
      <c r="Z1457">
        <v>0</v>
      </c>
      <c r="AA1457">
        <v>0</v>
      </c>
      <c r="AB1457">
        <v>0</v>
      </c>
      <c r="AC1457">
        <v>0</v>
      </c>
    </row>
    <row r="1458" spans="1:32">
      <c r="A1458" t="s">
        <v>12220</v>
      </c>
      <c r="B1458" t="s">
        <v>19</v>
      </c>
      <c r="C1458">
        <v>0</v>
      </c>
      <c r="D1458">
        <v>0</v>
      </c>
      <c r="E1458">
        <v>0</v>
      </c>
      <c r="F1458">
        <v>0</v>
      </c>
      <c r="G1458">
        <v>0</v>
      </c>
      <c r="H1458">
        <v>0</v>
      </c>
      <c r="I1458">
        <v>0</v>
      </c>
      <c r="J1458">
        <v>0</v>
      </c>
      <c r="K1458">
        <v>0</v>
      </c>
      <c r="L1458">
        <v>0</v>
      </c>
      <c r="M1458">
        <v>0</v>
      </c>
      <c r="N1458">
        <v>0</v>
      </c>
      <c r="O1458">
        <v>0</v>
      </c>
      <c r="P1458">
        <v>0</v>
      </c>
      <c r="Q1458">
        <v>0</v>
      </c>
      <c r="R1458">
        <v>0</v>
      </c>
      <c r="S1458">
        <v>0</v>
      </c>
      <c r="T1458">
        <v>0</v>
      </c>
      <c r="U1458">
        <v>0</v>
      </c>
      <c r="V1458">
        <v>0</v>
      </c>
      <c r="W1458">
        <v>0</v>
      </c>
      <c r="X1458">
        <v>0</v>
      </c>
      <c r="Y1458">
        <v>0</v>
      </c>
      <c r="Z1458">
        <v>0</v>
      </c>
      <c r="AA1458">
        <v>0</v>
      </c>
      <c r="AB1458">
        <v>0</v>
      </c>
      <c r="AC1458">
        <v>0</v>
      </c>
    </row>
    <row r="1459" spans="1:32">
      <c r="A1459" t="s">
        <v>12221</v>
      </c>
      <c r="B1459" t="s">
        <v>19</v>
      </c>
      <c r="C1459">
        <v>0</v>
      </c>
      <c r="D1459">
        <v>0</v>
      </c>
      <c r="E1459">
        <v>0</v>
      </c>
      <c r="F1459">
        <v>0</v>
      </c>
      <c r="G1459">
        <v>0</v>
      </c>
      <c r="H1459">
        <v>0</v>
      </c>
      <c r="I1459">
        <v>0</v>
      </c>
      <c r="J1459">
        <v>0</v>
      </c>
      <c r="K1459">
        <v>0</v>
      </c>
      <c r="L1459">
        <v>0</v>
      </c>
      <c r="M1459">
        <v>0</v>
      </c>
      <c r="N1459">
        <v>0</v>
      </c>
      <c r="O1459">
        <v>0</v>
      </c>
      <c r="P1459">
        <v>0</v>
      </c>
      <c r="Q1459">
        <v>0</v>
      </c>
      <c r="R1459">
        <v>0</v>
      </c>
      <c r="S1459">
        <v>0</v>
      </c>
      <c r="T1459">
        <v>0</v>
      </c>
      <c r="U1459">
        <v>0</v>
      </c>
      <c r="V1459">
        <v>0</v>
      </c>
      <c r="W1459">
        <v>0</v>
      </c>
      <c r="X1459">
        <v>0</v>
      </c>
      <c r="Y1459">
        <v>0</v>
      </c>
      <c r="Z1459">
        <v>0</v>
      </c>
      <c r="AA1459">
        <v>0</v>
      </c>
      <c r="AB1459">
        <v>0</v>
      </c>
      <c r="AC1459">
        <v>0</v>
      </c>
    </row>
    <row r="1460" spans="1:32">
      <c r="A1460" t="s">
        <v>12222</v>
      </c>
      <c r="B1460" t="s">
        <v>19</v>
      </c>
      <c r="C1460">
        <v>0</v>
      </c>
      <c r="D1460">
        <v>0</v>
      </c>
      <c r="E1460">
        <v>0</v>
      </c>
      <c r="F1460">
        <v>0</v>
      </c>
      <c r="G1460">
        <v>0</v>
      </c>
      <c r="H1460">
        <v>0</v>
      </c>
      <c r="I1460">
        <v>0</v>
      </c>
      <c r="J1460">
        <v>0</v>
      </c>
      <c r="K1460">
        <v>0</v>
      </c>
      <c r="L1460">
        <v>0</v>
      </c>
      <c r="M1460">
        <v>0</v>
      </c>
      <c r="N1460">
        <v>0</v>
      </c>
      <c r="O1460">
        <v>0</v>
      </c>
      <c r="P1460">
        <v>0</v>
      </c>
      <c r="Q1460">
        <v>0</v>
      </c>
      <c r="R1460">
        <v>0</v>
      </c>
      <c r="S1460">
        <v>0</v>
      </c>
      <c r="T1460">
        <v>0</v>
      </c>
      <c r="U1460">
        <v>0</v>
      </c>
      <c r="V1460">
        <v>0</v>
      </c>
      <c r="W1460">
        <v>0</v>
      </c>
      <c r="X1460">
        <v>0</v>
      </c>
      <c r="Y1460">
        <v>0</v>
      </c>
      <c r="Z1460">
        <v>0</v>
      </c>
      <c r="AA1460">
        <v>0</v>
      </c>
      <c r="AB1460">
        <v>0</v>
      </c>
      <c r="AC1460">
        <v>0</v>
      </c>
    </row>
    <row r="1461" spans="1:32">
      <c r="A1461" t="s">
        <v>12223</v>
      </c>
      <c r="B1461" t="s">
        <v>19</v>
      </c>
      <c r="C1461">
        <v>0</v>
      </c>
      <c r="D1461">
        <v>0</v>
      </c>
      <c r="E1461">
        <v>0</v>
      </c>
      <c r="F1461">
        <v>0</v>
      </c>
      <c r="G1461">
        <v>0</v>
      </c>
      <c r="H1461">
        <v>0</v>
      </c>
      <c r="I1461">
        <v>0</v>
      </c>
      <c r="J1461">
        <v>0</v>
      </c>
      <c r="K1461">
        <v>0</v>
      </c>
      <c r="L1461">
        <v>0</v>
      </c>
      <c r="M1461">
        <v>0</v>
      </c>
      <c r="N1461">
        <v>0</v>
      </c>
      <c r="O1461">
        <v>0</v>
      </c>
      <c r="P1461">
        <v>0</v>
      </c>
      <c r="Q1461">
        <v>0</v>
      </c>
      <c r="R1461">
        <v>0</v>
      </c>
      <c r="S1461">
        <v>0</v>
      </c>
      <c r="T1461">
        <v>0</v>
      </c>
      <c r="U1461">
        <v>0</v>
      </c>
      <c r="V1461">
        <v>0</v>
      </c>
      <c r="W1461">
        <v>0</v>
      </c>
      <c r="X1461">
        <v>0</v>
      </c>
      <c r="Y1461">
        <v>0</v>
      </c>
      <c r="Z1461">
        <v>0</v>
      </c>
      <c r="AA1461">
        <v>0</v>
      </c>
      <c r="AB1461">
        <v>0</v>
      </c>
      <c r="AC1461">
        <v>0</v>
      </c>
    </row>
    <row r="1462" spans="1:32">
      <c r="A1462" t="s">
        <v>12224</v>
      </c>
      <c r="B1462" t="s">
        <v>19</v>
      </c>
      <c r="C1462">
        <v>0</v>
      </c>
      <c r="D1462">
        <v>0</v>
      </c>
      <c r="E1462">
        <v>0</v>
      </c>
      <c r="F1462">
        <v>0</v>
      </c>
      <c r="G1462">
        <v>0</v>
      </c>
      <c r="H1462">
        <v>0</v>
      </c>
      <c r="I1462">
        <v>0</v>
      </c>
      <c r="J1462">
        <v>0</v>
      </c>
      <c r="K1462">
        <v>0</v>
      </c>
      <c r="L1462">
        <v>0</v>
      </c>
      <c r="M1462">
        <v>0</v>
      </c>
      <c r="N1462">
        <v>0</v>
      </c>
      <c r="O1462">
        <v>0</v>
      </c>
      <c r="P1462">
        <v>0</v>
      </c>
      <c r="Q1462">
        <v>0</v>
      </c>
      <c r="R1462">
        <v>0</v>
      </c>
      <c r="S1462">
        <v>0</v>
      </c>
      <c r="T1462">
        <v>0</v>
      </c>
      <c r="U1462">
        <v>0</v>
      </c>
      <c r="V1462">
        <v>0</v>
      </c>
      <c r="W1462">
        <v>0</v>
      </c>
      <c r="X1462">
        <v>0</v>
      </c>
      <c r="Y1462">
        <v>0</v>
      </c>
      <c r="Z1462">
        <v>0</v>
      </c>
      <c r="AA1462">
        <v>0</v>
      </c>
      <c r="AB1462">
        <v>0</v>
      </c>
      <c r="AC1462">
        <v>0</v>
      </c>
    </row>
    <row r="1463" spans="1:32">
      <c r="A1463" t="s">
        <v>12225</v>
      </c>
      <c r="B1463" t="s">
        <v>19</v>
      </c>
      <c r="C1463">
        <v>0</v>
      </c>
      <c r="D1463">
        <v>0</v>
      </c>
      <c r="E1463">
        <v>0</v>
      </c>
      <c r="F1463">
        <v>0</v>
      </c>
      <c r="G1463">
        <v>0</v>
      </c>
      <c r="H1463">
        <v>0</v>
      </c>
      <c r="I1463">
        <v>0</v>
      </c>
      <c r="J1463">
        <v>0</v>
      </c>
      <c r="K1463">
        <v>0</v>
      </c>
      <c r="L1463">
        <v>0</v>
      </c>
      <c r="M1463">
        <v>0</v>
      </c>
      <c r="N1463">
        <v>0</v>
      </c>
      <c r="O1463">
        <v>0</v>
      </c>
      <c r="P1463">
        <v>0</v>
      </c>
      <c r="Q1463">
        <v>0</v>
      </c>
      <c r="R1463">
        <v>0</v>
      </c>
      <c r="S1463">
        <v>0</v>
      </c>
      <c r="T1463">
        <v>0</v>
      </c>
      <c r="U1463">
        <v>0</v>
      </c>
      <c r="V1463">
        <v>0</v>
      </c>
      <c r="W1463">
        <v>0</v>
      </c>
      <c r="X1463">
        <v>0</v>
      </c>
      <c r="Y1463">
        <v>0</v>
      </c>
      <c r="Z1463">
        <v>0</v>
      </c>
      <c r="AA1463">
        <v>0</v>
      </c>
      <c r="AB1463">
        <v>0</v>
      </c>
      <c r="AC1463">
        <v>0</v>
      </c>
    </row>
    <row r="1464" spans="1:32">
      <c r="A1464" t="s">
        <v>12226</v>
      </c>
      <c r="B1464" t="s">
        <v>19</v>
      </c>
      <c r="C1464">
        <v>0</v>
      </c>
      <c r="D1464">
        <v>0</v>
      </c>
      <c r="E1464">
        <v>0</v>
      </c>
      <c r="F1464">
        <v>0</v>
      </c>
      <c r="G1464">
        <v>0</v>
      </c>
      <c r="H1464">
        <v>0</v>
      </c>
      <c r="I1464">
        <v>0</v>
      </c>
      <c r="J1464">
        <v>0</v>
      </c>
      <c r="K1464">
        <v>0</v>
      </c>
      <c r="L1464">
        <v>0</v>
      </c>
      <c r="M1464">
        <v>0</v>
      </c>
      <c r="N1464">
        <v>0</v>
      </c>
      <c r="O1464">
        <v>0</v>
      </c>
      <c r="P1464">
        <v>0</v>
      </c>
      <c r="Q1464">
        <v>0</v>
      </c>
      <c r="R1464">
        <v>0</v>
      </c>
      <c r="S1464">
        <v>0</v>
      </c>
      <c r="T1464">
        <v>0</v>
      </c>
      <c r="U1464">
        <v>0</v>
      </c>
      <c r="V1464">
        <v>0</v>
      </c>
      <c r="W1464">
        <v>0</v>
      </c>
      <c r="X1464">
        <v>0</v>
      </c>
      <c r="Y1464">
        <v>0</v>
      </c>
      <c r="Z1464">
        <v>0</v>
      </c>
      <c r="AA1464">
        <v>0</v>
      </c>
      <c r="AB1464">
        <v>0</v>
      </c>
      <c r="AC1464">
        <v>0</v>
      </c>
      <c r="AD1464" s="2"/>
      <c r="AE1464" s="2"/>
      <c r="AF1464" s="2"/>
    </row>
    <row r="1465" spans="1:32">
      <c r="A1465" t="s">
        <v>12227</v>
      </c>
      <c r="B1465" t="s">
        <v>19</v>
      </c>
      <c r="C1465">
        <v>0</v>
      </c>
      <c r="D1465">
        <v>0</v>
      </c>
      <c r="E1465">
        <v>0</v>
      </c>
      <c r="F1465">
        <v>0</v>
      </c>
      <c r="G1465">
        <v>0</v>
      </c>
      <c r="H1465">
        <v>0</v>
      </c>
      <c r="I1465">
        <v>0</v>
      </c>
      <c r="J1465">
        <v>0</v>
      </c>
      <c r="K1465">
        <v>0</v>
      </c>
      <c r="L1465">
        <v>0</v>
      </c>
      <c r="M1465">
        <v>0</v>
      </c>
      <c r="N1465">
        <v>0</v>
      </c>
      <c r="O1465">
        <v>0</v>
      </c>
      <c r="P1465">
        <v>0</v>
      </c>
      <c r="Q1465">
        <v>0</v>
      </c>
      <c r="R1465">
        <v>0</v>
      </c>
      <c r="S1465">
        <v>0</v>
      </c>
      <c r="T1465">
        <v>0</v>
      </c>
      <c r="U1465">
        <v>0</v>
      </c>
      <c r="V1465">
        <v>0</v>
      </c>
      <c r="W1465">
        <v>0</v>
      </c>
      <c r="X1465">
        <v>0</v>
      </c>
      <c r="Y1465">
        <v>0</v>
      </c>
      <c r="Z1465">
        <v>0</v>
      </c>
      <c r="AA1465">
        <v>0</v>
      </c>
      <c r="AB1465">
        <v>0</v>
      </c>
      <c r="AC1465">
        <v>0</v>
      </c>
      <c r="AD1465" s="2"/>
      <c r="AE1465" s="2"/>
      <c r="AF1465" s="2"/>
    </row>
    <row r="1466" spans="1:32">
      <c r="A1466" t="s">
        <v>12228</v>
      </c>
      <c r="B1466" t="s">
        <v>19</v>
      </c>
      <c r="C1466">
        <v>0</v>
      </c>
      <c r="D1466">
        <v>0</v>
      </c>
      <c r="E1466">
        <v>0</v>
      </c>
      <c r="F1466">
        <v>0</v>
      </c>
      <c r="G1466">
        <v>0</v>
      </c>
      <c r="H1466">
        <v>0</v>
      </c>
      <c r="I1466">
        <v>0</v>
      </c>
      <c r="J1466">
        <v>0</v>
      </c>
      <c r="K1466">
        <v>0</v>
      </c>
      <c r="L1466">
        <v>0</v>
      </c>
      <c r="M1466">
        <v>0</v>
      </c>
      <c r="N1466">
        <v>0</v>
      </c>
      <c r="O1466">
        <v>0</v>
      </c>
      <c r="P1466">
        <v>0</v>
      </c>
      <c r="Q1466">
        <v>0</v>
      </c>
      <c r="R1466">
        <v>0</v>
      </c>
      <c r="S1466">
        <v>0</v>
      </c>
      <c r="T1466">
        <v>0</v>
      </c>
      <c r="U1466">
        <v>0</v>
      </c>
      <c r="V1466">
        <v>0</v>
      </c>
      <c r="W1466">
        <v>0</v>
      </c>
      <c r="X1466">
        <v>0</v>
      </c>
      <c r="Y1466">
        <v>0</v>
      </c>
      <c r="Z1466">
        <v>0</v>
      </c>
      <c r="AA1466">
        <v>0</v>
      </c>
      <c r="AB1466">
        <v>0</v>
      </c>
      <c r="AC1466">
        <v>0</v>
      </c>
      <c r="AD1466" s="2"/>
      <c r="AE1466" s="2"/>
      <c r="AF1466" s="2"/>
    </row>
    <row r="1467" spans="1:32">
      <c r="A1467" t="s">
        <v>12229</v>
      </c>
      <c r="B1467" t="s">
        <v>19</v>
      </c>
      <c r="C1467">
        <v>0</v>
      </c>
      <c r="D1467">
        <v>0</v>
      </c>
      <c r="E1467">
        <v>0</v>
      </c>
      <c r="F1467">
        <v>0</v>
      </c>
      <c r="G1467">
        <v>0</v>
      </c>
      <c r="H1467">
        <v>0</v>
      </c>
      <c r="I1467">
        <v>0</v>
      </c>
      <c r="J1467">
        <v>0</v>
      </c>
      <c r="K1467">
        <v>0</v>
      </c>
      <c r="L1467">
        <v>0</v>
      </c>
      <c r="M1467">
        <v>0</v>
      </c>
      <c r="N1467">
        <v>0</v>
      </c>
      <c r="O1467">
        <v>0</v>
      </c>
      <c r="P1467">
        <v>0</v>
      </c>
      <c r="Q1467">
        <v>0</v>
      </c>
      <c r="R1467">
        <v>0</v>
      </c>
      <c r="S1467">
        <v>0</v>
      </c>
      <c r="T1467">
        <v>0</v>
      </c>
      <c r="U1467">
        <v>0</v>
      </c>
      <c r="V1467">
        <v>0</v>
      </c>
      <c r="W1467">
        <v>0</v>
      </c>
      <c r="X1467">
        <v>0</v>
      </c>
      <c r="Y1467">
        <v>0</v>
      </c>
      <c r="Z1467">
        <v>0</v>
      </c>
      <c r="AA1467">
        <v>0</v>
      </c>
      <c r="AB1467">
        <v>0</v>
      </c>
      <c r="AC1467">
        <v>0</v>
      </c>
    </row>
    <row r="1468" spans="1:32">
      <c r="A1468" t="s">
        <v>12230</v>
      </c>
      <c r="B1468" t="s">
        <v>19</v>
      </c>
      <c r="C1468">
        <v>0</v>
      </c>
      <c r="D1468">
        <v>0</v>
      </c>
      <c r="E1468">
        <v>0</v>
      </c>
      <c r="F1468">
        <v>0</v>
      </c>
      <c r="G1468">
        <v>0</v>
      </c>
      <c r="H1468">
        <v>0</v>
      </c>
      <c r="I1468">
        <v>0</v>
      </c>
      <c r="J1468">
        <v>0</v>
      </c>
      <c r="K1468">
        <v>0</v>
      </c>
      <c r="L1468">
        <v>0</v>
      </c>
      <c r="M1468">
        <v>0</v>
      </c>
      <c r="N1468">
        <v>0</v>
      </c>
      <c r="O1468">
        <v>0</v>
      </c>
      <c r="P1468">
        <v>0</v>
      </c>
      <c r="Q1468">
        <v>0</v>
      </c>
      <c r="R1468">
        <v>0</v>
      </c>
      <c r="S1468">
        <v>0</v>
      </c>
      <c r="T1468">
        <v>0</v>
      </c>
      <c r="U1468">
        <v>0</v>
      </c>
      <c r="V1468">
        <v>0</v>
      </c>
      <c r="W1468">
        <v>0</v>
      </c>
      <c r="X1468">
        <v>0</v>
      </c>
      <c r="Y1468">
        <v>0</v>
      </c>
      <c r="Z1468">
        <v>0</v>
      </c>
      <c r="AA1468">
        <v>0</v>
      </c>
      <c r="AB1468">
        <v>0</v>
      </c>
      <c r="AC1468">
        <v>0</v>
      </c>
    </row>
    <row r="1469" spans="1:32">
      <c r="A1469" t="s">
        <v>12231</v>
      </c>
      <c r="B1469" t="s">
        <v>19</v>
      </c>
      <c r="C1469">
        <v>0</v>
      </c>
      <c r="D1469">
        <v>0</v>
      </c>
      <c r="E1469">
        <v>0</v>
      </c>
      <c r="F1469">
        <v>0</v>
      </c>
      <c r="G1469">
        <v>0</v>
      </c>
      <c r="H1469">
        <v>0</v>
      </c>
      <c r="I1469">
        <v>0</v>
      </c>
      <c r="J1469">
        <v>0</v>
      </c>
      <c r="K1469">
        <v>0</v>
      </c>
      <c r="L1469">
        <v>0</v>
      </c>
      <c r="M1469">
        <v>0</v>
      </c>
      <c r="N1469">
        <v>0</v>
      </c>
      <c r="O1469">
        <v>0</v>
      </c>
      <c r="P1469">
        <v>0</v>
      </c>
      <c r="Q1469">
        <v>0</v>
      </c>
      <c r="R1469">
        <v>0</v>
      </c>
      <c r="S1469">
        <v>0</v>
      </c>
      <c r="T1469">
        <v>0</v>
      </c>
      <c r="U1469">
        <v>0</v>
      </c>
      <c r="V1469">
        <v>0</v>
      </c>
      <c r="W1469">
        <v>0</v>
      </c>
      <c r="X1469">
        <v>0</v>
      </c>
      <c r="Y1469">
        <v>0</v>
      </c>
      <c r="Z1469">
        <v>0</v>
      </c>
      <c r="AA1469">
        <v>0</v>
      </c>
      <c r="AB1469">
        <v>0</v>
      </c>
      <c r="AC1469">
        <v>0</v>
      </c>
    </row>
    <row r="1470" spans="1:32">
      <c r="A1470" t="s">
        <v>12232</v>
      </c>
      <c r="B1470" t="s">
        <v>19</v>
      </c>
      <c r="C1470">
        <v>0</v>
      </c>
      <c r="D1470">
        <v>0</v>
      </c>
      <c r="E1470">
        <v>0</v>
      </c>
      <c r="F1470">
        <v>0</v>
      </c>
      <c r="G1470">
        <v>0</v>
      </c>
      <c r="H1470">
        <v>0</v>
      </c>
      <c r="I1470">
        <v>0</v>
      </c>
      <c r="J1470">
        <v>0</v>
      </c>
      <c r="K1470">
        <v>0</v>
      </c>
      <c r="L1470">
        <v>0</v>
      </c>
      <c r="M1470">
        <v>0</v>
      </c>
      <c r="N1470">
        <v>0</v>
      </c>
      <c r="O1470">
        <v>0</v>
      </c>
      <c r="P1470">
        <v>0</v>
      </c>
      <c r="Q1470">
        <v>0</v>
      </c>
      <c r="R1470">
        <v>0</v>
      </c>
      <c r="S1470">
        <v>0</v>
      </c>
      <c r="T1470">
        <v>0</v>
      </c>
      <c r="U1470">
        <v>0</v>
      </c>
      <c r="V1470">
        <v>0</v>
      </c>
      <c r="W1470">
        <v>0</v>
      </c>
      <c r="X1470">
        <v>0</v>
      </c>
      <c r="Y1470">
        <v>0</v>
      </c>
      <c r="Z1470">
        <v>0</v>
      </c>
      <c r="AA1470">
        <v>0</v>
      </c>
      <c r="AB1470">
        <v>0</v>
      </c>
      <c r="AC1470">
        <v>0</v>
      </c>
      <c r="AD1470" s="2"/>
      <c r="AE1470" s="2"/>
      <c r="AF1470" s="2"/>
    </row>
    <row r="1471" spans="1:32">
      <c r="A1471" t="s">
        <v>12233</v>
      </c>
      <c r="B1471" t="s">
        <v>19</v>
      </c>
      <c r="C1471">
        <v>0</v>
      </c>
      <c r="D1471">
        <v>0</v>
      </c>
      <c r="E1471">
        <v>0</v>
      </c>
      <c r="F1471">
        <v>0</v>
      </c>
      <c r="G1471">
        <v>0</v>
      </c>
      <c r="H1471">
        <v>0</v>
      </c>
      <c r="I1471">
        <v>0</v>
      </c>
      <c r="J1471">
        <v>0</v>
      </c>
      <c r="K1471">
        <v>0</v>
      </c>
      <c r="L1471">
        <v>0</v>
      </c>
      <c r="M1471">
        <v>0</v>
      </c>
      <c r="N1471">
        <v>0</v>
      </c>
      <c r="O1471">
        <v>0</v>
      </c>
      <c r="P1471">
        <v>0</v>
      </c>
      <c r="Q1471">
        <v>0</v>
      </c>
      <c r="R1471">
        <v>0</v>
      </c>
      <c r="S1471">
        <v>0</v>
      </c>
      <c r="T1471">
        <v>0</v>
      </c>
      <c r="U1471">
        <v>0</v>
      </c>
      <c r="V1471">
        <v>0</v>
      </c>
      <c r="W1471">
        <v>0</v>
      </c>
      <c r="X1471">
        <v>0</v>
      </c>
      <c r="Y1471">
        <v>0</v>
      </c>
      <c r="Z1471">
        <v>0</v>
      </c>
      <c r="AA1471">
        <v>0</v>
      </c>
      <c r="AB1471">
        <v>0</v>
      </c>
      <c r="AC1471">
        <v>0</v>
      </c>
    </row>
    <row r="1472" spans="1:32">
      <c r="A1472" t="s">
        <v>12234</v>
      </c>
      <c r="B1472" t="s">
        <v>19</v>
      </c>
      <c r="C1472">
        <v>0</v>
      </c>
      <c r="D1472">
        <v>0</v>
      </c>
      <c r="E1472">
        <v>0</v>
      </c>
      <c r="F1472">
        <v>0</v>
      </c>
      <c r="G1472">
        <v>0</v>
      </c>
      <c r="H1472">
        <v>0</v>
      </c>
      <c r="I1472">
        <v>0</v>
      </c>
      <c r="J1472">
        <v>0</v>
      </c>
      <c r="K1472">
        <v>0</v>
      </c>
      <c r="L1472">
        <v>0</v>
      </c>
      <c r="M1472">
        <v>0</v>
      </c>
      <c r="N1472">
        <v>0</v>
      </c>
      <c r="O1472">
        <v>0</v>
      </c>
      <c r="P1472">
        <v>0</v>
      </c>
      <c r="Q1472">
        <v>0</v>
      </c>
      <c r="R1472">
        <v>0</v>
      </c>
      <c r="S1472">
        <v>0</v>
      </c>
      <c r="T1472">
        <v>0</v>
      </c>
      <c r="U1472">
        <v>0</v>
      </c>
      <c r="V1472">
        <v>0</v>
      </c>
      <c r="W1472">
        <v>0</v>
      </c>
      <c r="X1472">
        <v>0</v>
      </c>
      <c r="Y1472">
        <v>0</v>
      </c>
      <c r="Z1472">
        <v>0</v>
      </c>
      <c r="AA1472">
        <v>0</v>
      </c>
      <c r="AB1472">
        <v>0</v>
      </c>
      <c r="AC1472">
        <v>0</v>
      </c>
    </row>
    <row r="1473" spans="1:32">
      <c r="A1473" t="s">
        <v>12235</v>
      </c>
      <c r="B1473" t="s">
        <v>19</v>
      </c>
      <c r="C1473">
        <v>0</v>
      </c>
      <c r="D1473">
        <v>0</v>
      </c>
      <c r="E1473">
        <v>0</v>
      </c>
      <c r="F1473">
        <v>0</v>
      </c>
      <c r="G1473">
        <v>0</v>
      </c>
      <c r="H1473">
        <v>0</v>
      </c>
      <c r="I1473">
        <v>0</v>
      </c>
      <c r="J1473">
        <v>0</v>
      </c>
      <c r="K1473">
        <v>0</v>
      </c>
      <c r="L1473">
        <v>0</v>
      </c>
      <c r="M1473">
        <v>0</v>
      </c>
      <c r="N1473">
        <v>0</v>
      </c>
      <c r="O1473">
        <v>0</v>
      </c>
      <c r="P1473">
        <v>0</v>
      </c>
      <c r="Q1473">
        <v>0</v>
      </c>
      <c r="R1473">
        <v>0</v>
      </c>
      <c r="S1473">
        <v>0</v>
      </c>
      <c r="T1473">
        <v>0</v>
      </c>
      <c r="U1473">
        <v>0</v>
      </c>
      <c r="V1473">
        <v>0</v>
      </c>
      <c r="W1473">
        <v>0</v>
      </c>
      <c r="X1473">
        <v>0</v>
      </c>
      <c r="Y1473">
        <v>0</v>
      </c>
      <c r="Z1473">
        <v>0</v>
      </c>
      <c r="AA1473">
        <v>0</v>
      </c>
      <c r="AB1473">
        <v>0</v>
      </c>
      <c r="AC1473">
        <v>0</v>
      </c>
    </row>
    <row r="1474" spans="1:32">
      <c r="A1474" t="s">
        <v>12236</v>
      </c>
      <c r="B1474" t="s">
        <v>19</v>
      </c>
      <c r="C1474">
        <v>0</v>
      </c>
      <c r="D1474">
        <v>0</v>
      </c>
      <c r="E1474">
        <v>0</v>
      </c>
      <c r="F1474">
        <v>0</v>
      </c>
      <c r="G1474">
        <v>0</v>
      </c>
      <c r="H1474">
        <v>0</v>
      </c>
      <c r="I1474">
        <v>0</v>
      </c>
      <c r="J1474">
        <v>0</v>
      </c>
      <c r="K1474">
        <v>0</v>
      </c>
      <c r="L1474">
        <v>0</v>
      </c>
      <c r="M1474">
        <v>0</v>
      </c>
      <c r="N1474">
        <v>0</v>
      </c>
      <c r="O1474">
        <v>0</v>
      </c>
      <c r="P1474">
        <v>0</v>
      </c>
      <c r="Q1474">
        <v>0</v>
      </c>
      <c r="R1474">
        <v>0</v>
      </c>
      <c r="S1474">
        <v>0</v>
      </c>
      <c r="T1474">
        <v>0</v>
      </c>
      <c r="U1474">
        <v>0</v>
      </c>
      <c r="V1474">
        <v>0</v>
      </c>
      <c r="W1474">
        <v>0</v>
      </c>
      <c r="X1474">
        <v>0</v>
      </c>
      <c r="Y1474">
        <v>0</v>
      </c>
      <c r="Z1474">
        <v>0</v>
      </c>
      <c r="AA1474">
        <v>0</v>
      </c>
      <c r="AB1474">
        <v>0</v>
      </c>
      <c r="AC1474">
        <v>0</v>
      </c>
    </row>
    <row r="1475" spans="1:32">
      <c r="A1475" t="s">
        <v>12237</v>
      </c>
      <c r="B1475" t="s">
        <v>19</v>
      </c>
      <c r="C1475">
        <v>0</v>
      </c>
      <c r="D1475">
        <v>0</v>
      </c>
      <c r="E1475">
        <v>0</v>
      </c>
      <c r="F1475">
        <v>0</v>
      </c>
      <c r="G1475">
        <v>0</v>
      </c>
      <c r="H1475">
        <v>0</v>
      </c>
      <c r="I1475">
        <v>0</v>
      </c>
      <c r="J1475">
        <v>0</v>
      </c>
      <c r="K1475">
        <v>0</v>
      </c>
      <c r="L1475">
        <v>0</v>
      </c>
      <c r="M1475">
        <v>0</v>
      </c>
      <c r="N1475">
        <v>0</v>
      </c>
      <c r="O1475">
        <v>0</v>
      </c>
      <c r="P1475">
        <v>0</v>
      </c>
      <c r="Q1475">
        <v>0</v>
      </c>
      <c r="R1475">
        <v>0</v>
      </c>
      <c r="S1475">
        <v>0</v>
      </c>
      <c r="T1475">
        <v>0</v>
      </c>
      <c r="U1475">
        <v>0</v>
      </c>
      <c r="V1475">
        <v>0</v>
      </c>
      <c r="W1475">
        <v>0</v>
      </c>
      <c r="X1475">
        <v>0</v>
      </c>
      <c r="Y1475">
        <v>0</v>
      </c>
      <c r="Z1475">
        <v>0</v>
      </c>
      <c r="AA1475">
        <v>0</v>
      </c>
      <c r="AB1475">
        <v>0</v>
      </c>
      <c r="AC1475">
        <v>0</v>
      </c>
    </row>
    <row r="1476" spans="1:32">
      <c r="A1476" t="s">
        <v>12238</v>
      </c>
      <c r="B1476" t="s">
        <v>19</v>
      </c>
      <c r="C1476">
        <v>0</v>
      </c>
      <c r="D1476">
        <v>0</v>
      </c>
      <c r="E1476">
        <v>0</v>
      </c>
      <c r="F1476">
        <v>0</v>
      </c>
      <c r="G1476">
        <v>0</v>
      </c>
      <c r="H1476">
        <v>0</v>
      </c>
      <c r="I1476">
        <v>0</v>
      </c>
      <c r="J1476">
        <v>0</v>
      </c>
      <c r="K1476">
        <v>0</v>
      </c>
      <c r="L1476">
        <v>0</v>
      </c>
      <c r="M1476">
        <v>0</v>
      </c>
      <c r="N1476">
        <v>0</v>
      </c>
      <c r="O1476">
        <v>0</v>
      </c>
      <c r="P1476">
        <v>0</v>
      </c>
      <c r="Q1476">
        <v>0</v>
      </c>
      <c r="R1476">
        <v>0</v>
      </c>
      <c r="S1476">
        <v>0</v>
      </c>
      <c r="T1476">
        <v>0</v>
      </c>
      <c r="U1476">
        <v>0</v>
      </c>
      <c r="V1476">
        <v>0</v>
      </c>
      <c r="W1476">
        <v>0</v>
      </c>
      <c r="X1476">
        <v>0</v>
      </c>
      <c r="Y1476">
        <v>0</v>
      </c>
      <c r="Z1476">
        <v>0</v>
      </c>
      <c r="AA1476">
        <v>0</v>
      </c>
      <c r="AB1476">
        <v>0</v>
      </c>
      <c r="AC1476">
        <v>0</v>
      </c>
    </row>
    <row r="1477" spans="1:32">
      <c r="A1477" t="s">
        <v>12239</v>
      </c>
      <c r="B1477" t="s">
        <v>19</v>
      </c>
      <c r="C1477">
        <v>0</v>
      </c>
      <c r="D1477">
        <v>0</v>
      </c>
      <c r="E1477">
        <v>0</v>
      </c>
      <c r="F1477">
        <v>0</v>
      </c>
      <c r="G1477">
        <v>0</v>
      </c>
      <c r="H1477">
        <v>0</v>
      </c>
      <c r="I1477">
        <v>0</v>
      </c>
      <c r="J1477">
        <v>0</v>
      </c>
      <c r="K1477">
        <v>0</v>
      </c>
      <c r="L1477">
        <v>0</v>
      </c>
      <c r="M1477">
        <v>0</v>
      </c>
      <c r="N1477">
        <v>0</v>
      </c>
      <c r="O1477">
        <v>0</v>
      </c>
      <c r="P1477">
        <v>0</v>
      </c>
      <c r="Q1477">
        <v>0</v>
      </c>
      <c r="R1477">
        <v>0</v>
      </c>
      <c r="S1477">
        <v>0</v>
      </c>
      <c r="T1477">
        <v>0</v>
      </c>
      <c r="U1477">
        <v>0</v>
      </c>
      <c r="V1477">
        <v>0</v>
      </c>
      <c r="W1477">
        <v>0</v>
      </c>
      <c r="X1477">
        <v>0</v>
      </c>
      <c r="Y1477">
        <v>0</v>
      </c>
      <c r="Z1477">
        <v>0</v>
      </c>
      <c r="AA1477">
        <v>0</v>
      </c>
      <c r="AB1477">
        <v>0</v>
      </c>
      <c r="AC1477">
        <v>0</v>
      </c>
    </row>
    <row r="1478" spans="1:32">
      <c r="A1478" t="s">
        <v>12240</v>
      </c>
      <c r="B1478" t="s">
        <v>19</v>
      </c>
      <c r="C1478">
        <v>0</v>
      </c>
      <c r="D1478">
        <v>0</v>
      </c>
      <c r="E1478">
        <v>0</v>
      </c>
      <c r="F1478">
        <v>0</v>
      </c>
      <c r="G1478">
        <v>0</v>
      </c>
      <c r="H1478">
        <v>0</v>
      </c>
      <c r="I1478">
        <v>0</v>
      </c>
      <c r="J1478">
        <v>0</v>
      </c>
      <c r="K1478">
        <v>0</v>
      </c>
      <c r="L1478">
        <v>0</v>
      </c>
      <c r="M1478">
        <v>0</v>
      </c>
      <c r="N1478">
        <v>0</v>
      </c>
      <c r="O1478">
        <v>0</v>
      </c>
      <c r="P1478">
        <v>0</v>
      </c>
      <c r="Q1478">
        <v>0</v>
      </c>
      <c r="R1478">
        <v>0</v>
      </c>
      <c r="S1478">
        <v>0</v>
      </c>
      <c r="T1478">
        <v>0</v>
      </c>
      <c r="U1478">
        <v>0</v>
      </c>
      <c r="V1478">
        <v>0</v>
      </c>
      <c r="W1478">
        <v>0</v>
      </c>
      <c r="X1478">
        <v>0</v>
      </c>
      <c r="Y1478">
        <v>0</v>
      </c>
      <c r="Z1478">
        <v>0</v>
      </c>
      <c r="AA1478">
        <v>0</v>
      </c>
      <c r="AB1478">
        <v>0</v>
      </c>
      <c r="AC1478">
        <v>0</v>
      </c>
    </row>
    <row r="1479" spans="1:32">
      <c r="A1479" t="s">
        <v>12241</v>
      </c>
      <c r="B1479" t="s">
        <v>19</v>
      </c>
      <c r="C1479">
        <v>0</v>
      </c>
      <c r="D1479">
        <v>0</v>
      </c>
      <c r="E1479">
        <v>0</v>
      </c>
      <c r="F1479">
        <v>0</v>
      </c>
      <c r="G1479">
        <v>0</v>
      </c>
      <c r="H1479">
        <v>0</v>
      </c>
      <c r="I1479">
        <v>0</v>
      </c>
      <c r="J1479">
        <v>0</v>
      </c>
      <c r="K1479">
        <v>0</v>
      </c>
      <c r="L1479">
        <v>0</v>
      </c>
      <c r="M1479">
        <v>0</v>
      </c>
      <c r="N1479">
        <v>0</v>
      </c>
      <c r="O1479">
        <v>0</v>
      </c>
      <c r="P1479">
        <v>0</v>
      </c>
      <c r="Q1479">
        <v>0</v>
      </c>
      <c r="R1479">
        <v>0</v>
      </c>
      <c r="S1479">
        <v>0</v>
      </c>
      <c r="T1479">
        <v>0</v>
      </c>
      <c r="U1479">
        <v>0</v>
      </c>
      <c r="V1479">
        <v>0</v>
      </c>
      <c r="W1479">
        <v>0</v>
      </c>
      <c r="X1479">
        <v>0</v>
      </c>
      <c r="Y1479">
        <v>0</v>
      </c>
      <c r="Z1479">
        <v>0</v>
      </c>
      <c r="AA1479">
        <v>0</v>
      </c>
      <c r="AB1479">
        <v>0</v>
      </c>
      <c r="AC1479">
        <v>0</v>
      </c>
      <c r="AD1479" s="2"/>
      <c r="AE1479" s="2"/>
      <c r="AF1479" s="2"/>
    </row>
    <row r="1480" spans="1:32">
      <c r="A1480" t="s">
        <v>12242</v>
      </c>
      <c r="B1480" t="s">
        <v>19</v>
      </c>
      <c r="C1480">
        <v>0</v>
      </c>
      <c r="D1480">
        <v>0</v>
      </c>
      <c r="E1480">
        <v>0</v>
      </c>
      <c r="F1480">
        <v>0</v>
      </c>
      <c r="G1480">
        <v>0</v>
      </c>
      <c r="H1480">
        <v>0</v>
      </c>
      <c r="I1480">
        <v>0</v>
      </c>
      <c r="J1480">
        <v>0</v>
      </c>
      <c r="K1480">
        <v>0</v>
      </c>
      <c r="L1480">
        <v>0</v>
      </c>
      <c r="M1480">
        <v>0</v>
      </c>
      <c r="N1480">
        <v>0</v>
      </c>
      <c r="O1480">
        <v>0</v>
      </c>
      <c r="P1480">
        <v>0</v>
      </c>
      <c r="Q1480">
        <v>0</v>
      </c>
      <c r="R1480">
        <v>0</v>
      </c>
      <c r="S1480">
        <v>0</v>
      </c>
      <c r="T1480">
        <v>0</v>
      </c>
      <c r="U1480">
        <v>0</v>
      </c>
      <c r="V1480">
        <v>0</v>
      </c>
      <c r="W1480">
        <v>0</v>
      </c>
      <c r="X1480">
        <v>0</v>
      </c>
      <c r="Y1480">
        <v>0</v>
      </c>
      <c r="Z1480">
        <v>0</v>
      </c>
      <c r="AA1480">
        <v>0</v>
      </c>
      <c r="AB1480">
        <v>0</v>
      </c>
      <c r="AC1480">
        <v>0</v>
      </c>
      <c r="AD1480" s="2"/>
      <c r="AE1480" s="2"/>
      <c r="AF1480" s="2"/>
    </row>
    <row r="1481" spans="1:32">
      <c r="A1481" t="s">
        <v>12243</v>
      </c>
      <c r="B1481" t="s">
        <v>19</v>
      </c>
      <c r="C1481">
        <v>0</v>
      </c>
      <c r="D1481">
        <v>0</v>
      </c>
      <c r="E1481">
        <v>0</v>
      </c>
      <c r="F1481">
        <v>0</v>
      </c>
      <c r="G1481">
        <v>0</v>
      </c>
      <c r="H1481">
        <v>0</v>
      </c>
      <c r="I1481">
        <v>0</v>
      </c>
      <c r="J1481">
        <v>0</v>
      </c>
      <c r="K1481">
        <v>0</v>
      </c>
      <c r="L1481">
        <v>0</v>
      </c>
      <c r="M1481">
        <v>0</v>
      </c>
      <c r="N1481">
        <v>0</v>
      </c>
      <c r="O1481">
        <v>0</v>
      </c>
      <c r="P1481">
        <v>0</v>
      </c>
      <c r="Q1481">
        <v>0</v>
      </c>
      <c r="R1481">
        <v>0</v>
      </c>
      <c r="S1481">
        <v>0</v>
      </c>
      <c r="T1481">
        <v>0</v>
      </c>
      <c r="U1481">
        <v>0</v>
      </c>
      <c r="V1481">
        <v>0</v>
      </c>
      <c r="W1481">
        <v>0</v>
      </c>
      <c r="X1481">
        <v>0</v>
      </c>
      <c r="Y1481">
        <v>0</v>
      </c>
      <c r="Z1481">
        <v>0</v>
      </c>
      <c r="AA1481">
        <v>0</v>
      </c>
      <c r="AB1481">
        <v>0</v>
      </c>
      <c r="AC1481">
        <v>0</v>
      </c>
    </row>
    <row r="1482" spans="1:32">
      <c r="A1482" t="s">
        <v>12244</v>
      </c>
      <c r="B1482" t="s">
        <v>19</v>
      </c>
      <c r="C1482">
        <v>0</v>
      </c>
      <c r="D1482">
        <v>0</v>
      </c>
      <c r="E1482">
        <v>0</v>
      </c>
      <c r="F1482">
        <v>0</v>
      </c>
      <c r="G1482">
        <v>0</v>
      </c>
      <c r="H1482">
        <v>0</v>
      </c>
      <c r="I1482">
        <v>0</v>
      </c>
      <c r="J1482">
        <v>0</v>
      </c>
      <c r="K1482">
        <v>0</v>
      </c>
      <c r="L1482">
        <v>0</v>
      </c>
      <c r="M1482">
        <v>0</v>
      </c>
      <c r="N1482">
        <v>0</v>
      </c>
      <c r="O1482">
        <v>0</v>
      </c>
      <c r="P1482">
        <v>0</v>
      </c>
      <c r="Q1482">
        <v>0</v>
      </c>
      <c r="R1482">
        <v>0</v>
      </c>
      <c r="S1482">
        <v>0</v>
      </c>
      <c r="T1482">
        <v>0</v>
      </c>
      <c r="U1482">
        <v>0</v>
      </c>
      <c r="V1482">
        <v>0</v>
      </c>
      <c r="W1482">
        <v>0</v>
      </c>
      <c r="X1482">
        <v>0</v>
      </c>
      <c r="Y1482">
        <v>0</v>
      </c>
      <c r="Z1482">
        <v>0</v>
      </c>
      <c r="AA1482">
        <v>0</v>
      </c>
      <c r="AB1482">
        <v>0</v>
      </c>
      <c r="AC1482">
        <v>0</v>
      </c>
    </row>
    <row r="1483" spans="1:32">
      <c r="A1483" t="s">
        <v>12245</v>
      </c>
      <c r="B1483" t="s">
        <v>19</v>
      </c>
      <c r="C1483">
        <v>0</v>
      </c>
      <c r="D1483">
        <v>0</v>
      </c>
      <c r="E1483">
        <v>0</v>
      </c>
      <c r="F1483">
        <v>0</v>
      </c>
      <c r="G1483">
        <v>0</v>
      </c>
      <c r="H1483">
        <v>0</v>
      </c>
      <c r="I1483">
        <v>0</v>
      </c>
      <c r="J1483">
        <v>0</v>
      </c>
      <c r="K1483">
        <v>0</v>
      </c>
      <c r="L1483">
        <v>0</v>
      </c>
      <c r="M1483">
        <v>0</v>
      </c>
      <c r="N1483">
        <v>0</v>
      </c>
      <c r="O1483">
        <v>0</v>
      </c>
      <c r="P1483">
        <v>0</v>
      </c>
      <c r="Q1483">
        <v>0</v>
      </c>
      <c r="R1483">
        <v>0</v>
      </c>
      <c r="S1483">
        <v>0</v>
      </c>
      <c r="T1483">
        <v>0</v>
      </c>
      <c r="U1483">
        <v>0</v>
      </c>
      <c r="V1483">
        <v>0</v>
      </c>
      <c r="W1483">
        <v>0</v>
      </c>
      <c r="X1483">
        <v>0</v>
      </c>
      <c r="Y1483">
        <v>0</v>
      </c>
      <c r="Z1483">
        <v>0</v>
      </c>
      <c r="AA1483">
        <v>0</v>
      </c>
      <c r="AB1483">
        <v>0</v>
      </c>
      <c r="AC1483">
        <v>0</v>
      </c>
    </row>
    <row r="1484" spans="1:32">
      <c r="A1484" t="s">
        <v>12246</v>
      </c>
      <c r="B1484" t="s">
        <v>19</v>
      </c>
      <c r="C1484">
        <v>0</v>
      </c>
      <c r="D1484">
        <v>0</v>
      </c>
      <c r="E1484">
        <v>0</v>
      </c>
      <c r="F1484">
        <v>0</v>
      </c>
      <c r="G1484">
        <v>0</v>
      </c>
      <c r="H1484">
        <v>0</v>
      </c>
      <c r="I1484">
        <v>0</v>
      </c>
      <c r="J1484">
        <v>0</v>
      </c>
      <c r="K1484">
        <v>0</v>
      </c>
      <c r="L1484">
        <v>0</v>
      </c>
      <c r="M1484">
        <v>0</v>
      </c>
      <c r="N1484">
        <v>0</v>
      </c>
      <c r="O1484">
        <v>0</v>
      </c>
      <c r="P1484">
        <v>0</v>
      </c>
      <c r="Q1484">
        <v>0</v>
      </c>
      <c r="R1484">
        <v>0</v>
      </c>
      <c r="S1484">
        <v>0</v>
      </c>
      <c r="T1484">
        <v>0</v>
      </c>
      <c r="U1484">
        <v>0</v>
      </c>
      <c r="V1484">
        <v>0</v>
      </c>
      <c r="W1484">
        <v>0</v>
      </c>
      <c r="X1484">
        <v>0</v>
      </c>
      <c r="Y1484">
        <v>0</v>
      </c>
      <c r="Z1484">
        <v>0</v>
      </c>
      <c r="AA1484">
        <v>0</v>
      </c>
      <c r="AB1484">
        <v>0</v>
      </c>
      <c r="AC1484">
        <v>0</v>
      </c>
    </row>
    <row r="1485" spans="1:32">
      <c r="A1485" t="s">
        <v>12247</v>
      </c>
      <c r="B1485" t="s">
        <v>19</v>
      </c>
      <c r="C1485">
        <v>0</v>
      </c>
      <c r="D1485">
        <v>0</v>
      </c>
      <c r="E1485">
        <v>0</v>
      </c>
      <c r="F1485">
        <v>0</v>
      </c>
      <c r="G1485">
        <v>0</v>
      </c>
      <c r="H1485">
        <v>0</v>
      </c>
      <c r="I1485">
        <v>0</v>
      </c>
      <c r="J1485">
        <v>0</v>
      </c>
      <c r="K1485">
        <v>0</v>
      </c>
      <c r="L1485">
        <v>0</v>
      </c>
      <c r="M1485">
        <v>0</v>
      </c>
      <c r="N1485">
        <v>0</v>
      </c>
      <c r="O1485">
        <v>0</v>
      </c>
      <c r="P1485">
        <v>0</v>
      </c>
      <c r="Q1485">
        <v>0</v>
      </c>
      <c r="R1485">
        <v>0</v>
      </c>
      <c r="S1485">
        <v>0</v>
      </c>
      <c r="T1485">
        <v>0</v>
      </c>
      <c r="U1485">
        <v>0</v>
      </c>
      <c r="V1485">
        <v>0</v>
      </c>
      <c r="W1485">
        <v>0</v>
      </c>
      <c r="X1485">
        <v>0</v>
      </c>
      <c r="Y1485">
        <v>0</v>
      </c>
      <c r="Z1485">
        <v>0</v>
      </c>
      <c r="AA1485">
        <v>0</v>
      </c>
      <c r="AB1485">
        <v>0</v>
      </c>
      <c r="AC1485">
        <v>0</v>
      </c>
    </row>
    <row r="1486" spans="1:32">
      <c r="A1486" t="s">
        <v>12248</v>
      </c>
      <c r="B1486" t="s">
        <v>19</v>
      </c>
      <c r="C1486">
        <v>0</v>
      </c>
      <c r="D1486">
        <v>0</v>
      </c>
      <c r="E1486">
        <v>0</v>
      </c>
      <c r="F1486">
        <v>0</v>
      </c>
      <c r="G1486">
        <v>0</v>
      </c>
      <c r="H1486">
        <v>0</v>
      </c>
      <c r="I1486">
        <v>0</v>
      </c>
      <c r="J1486">
        <v>0</v>
      </c>
      <c r="K1486">
        <v>0</v>
      </c>
      <c r="L1486">
        <v>0</v>
      </c>
      <c r="M1486">
        <v>0</v>
      </c>
      <c r="N1486">
        <v>0</v>
      </c>
      <c r="O1486">
        <v>0</v>
      </c>
      <c r="P1486">
        <v>0</v>
      </c>
      <c r="Q1486">
        <v>0</v>
      </c>
      <c r="R1486">
        <v>0</v>
      </c>
      <c r="S1486">
        <v>0</v>
      </c>
      <c r="T1486">
        <v>0</v>
      </c>
      <c r="U1486">
        <v>0</v>
      </c>
      <c r="V1486">
        <v>0</v>
      </c>
      <c r="W1486">
        <v>0</v>
      </c>
      <c r="X1486">
        <v>0</v>
      </c>
      <c r="Y1486">
        <v>0</v>
      </c>
      <c r="Z1486">
        <v>0</v>
      </c>
      <c r="AA1486">
        <v>0</v>
      </c>
      <c r="AB1486">
        <v>0</v>
      </c>
      <c r="AC1486">
        <v>0</v>
      </c>
      <c r="AD1486" s="2"/>
      <c r="AE1486" s="2"/>
      <c r="AF1486" s="2"/>
    </row>
    <row r="1487" spans="1:32">
      <c r="A1487" t="s">
        <v>12249</v>
      </c>
      <c r="B1487" t="s">
        <v>19</v>
      </c>
      <c r="C1487">
        <v>0</v>
      </c>
      <c r="D1487">
        <v>0</v>
      </c>
      <c r="E1487">
        <v>0</v>
      </c>
      <c r="F1487">
        <v>0</v>
      </c>
      <c r="G1487">
        <v>0</v>
      </c>
      <c r="H1487">
        <v>0</v>
      </c>
      <c r="I1487">
        <v>0</v>
      </c>
      <c r="J1487">
        <v>0</v>
      </c>
      <c r="K1487">
        <v>0</v>
      </c>
      <c r="L1487">
        <v>0</v>
      </c>
      <c r="M1487">
        <v>0</v>
      </c>
      <c r="N1487">
        <v>0</v>
      </c>
      <c r="O1487">
        <v>0</v>
      </c>
      <c r="P1487">
        <v>0</v>
      </c>
      <c r="Q1487">
        <v>0</v>
      </c>
      <c r="R1487">
        <v>0</v>
      </c>
      <c r="S1487">
        <v>0</v>
      </c>
      <c r="T1487">
        <v>0</v>
      </c>
      <c r="U1487">
        <v>0</v>
      </c>
      <c r="V1487">
        <v>0</v>
      </c>
      <c r="W1487">
        <v>0</v>
      </c>
      <c r="X1487">
        <v>0</v>
      </c>
      <c r="Y1487">
        <v>0</v>
      </c>
      <c r="Z1487">
        <v>0</v>
      </c>
      <c r="AA1487">
        <v>0</v>
      </c>
      <c r="AB1487">
        <v>0</v>
      </c>
      <c r="AC1487">
        <v>0</v>
      </c>
    </row>
    <row r="1488" spans="1:32">
      <c r="A1488" t="s">
        <v>12250</v>
      </c>
      <c r="B1488" t="s">
        <v>19</v>
      </c>
      <c r="C1488">
        <v>0</v>
      </c>
      <c r="D1488">
        <v>0</v>
      </c>
      <c r="E1488">
        <v>0</v>
      </c>
      <c r="F1488">
        <v>0</v>
      </c>
      <c r="G1488">
        <v>0</v>
      </c>
      <c r="H1488">
        <v>0</v>
      </c>
      <c r="I1488">
        <v>0</v>
      </c>
      <c r="J1488">
        <v>0</v>
      </c>
      <c r="K1488">
        <v>0</v>
      </c>
      <c r="L1488">
        <v>0</v>
      </c>
      <c r="M1488">
        <v>0</v>
      </c>
      <c r="N1488">
        <v>0</v>
      </c>
      <c r="O1488">
        <v>0</v>
      </c>
      <c r="P1488">
        <v>0</v>
      </c>
      <c r="Q1488">
        <v>0</v>
      </c>
      <c r="R1488">
        <v>0</v>
      </c>
      <c r="S1488">
        <v>0</v>
      </c>
      <c r="T1488">
        <v>0</v>
      </c>
      <c r="U1488">
        <v>0</v>
      </c>
      <c r="V1488">
        <v>0</v>
      </c>
      <c r="W1488">
        <v>0</v>
      </c>
      <c r="X1488">
        <v>0</v>
      </c>
      <c r="Y1488">
        <v>0</v>
      </c>
      <c r="Z1488">
        <v>0</v>
      </c>
      <c r="AA1488">
        <v>0</v>
      </c>
      <c r="AB1488">
        <v>0</v>
      </c>
      <c r="AC1488">
        <v>0</v>
      </c>
      <c r="AD1488" s="2"/>
      <c r="AE1488" s="2"/>
      <c r="AF1488" s="2"/>
    </row>
    <row r="1489" spans="1:32">
      <c r="A1489" t="s">
        <v>12251</v>
      </c>
      <c r="B1489" t="s">
        <v>19</v>
      </c>
      <c r="C1489">
        <v>0</v>
      </c>
      <c r="D1489">
        <v>0</v>
      </c>
      <c r="E1489">
        <v>0</v>
      </c>
      <c r="F1489">
        <v>0</v>
      </c>
      <c r="G1489">
        <v>0</v>
      </c>
      <c r="H1489">
        <v>0</v>
      </c>
      <c r="I1489">
        <v>0</v>
      </c>
      <c r="J1489">
        <v>0</v>
      </c>
      <c r="K1489">
        <v>0</v>
      </c>
      <c r="L1489">
        <v>0</v>
      </c>
      <c r="M1489">
        <v>0</v>
      </c>
      <c r="N1489">
        <v>0</v>
      </c>
      <c r="O1489">
        <v>0</v>
      </c>
      <c r="P1489">
        <v>0</v>
      </c>
      <c r="Q1489">
        <v>0</v>
      </c>
      <c r="R1489">
        <v>0</v>
      </c>
      <c r="S1489">
        <v>0</v>
      </c>
      <c r="T1489">
        <v>0</v>
      </c>
      <c r="U1489">
        <v>0</v>
      </c>
      <c r="V1489">
        <v>0</v>
      </c>
      <c r="W1489">
        <v>0</v>
      </c>
      <c r="X1489">
        <v>0</v>
      </c>
      <c r="Y1489">
        <v>0</v>
      </c>
      <c r="Z1489">
        <v>0</v>
      </c>
      <c r="AA1489">
        <v>0</v>
      </c>
      <c r="AB1489">
        <v>0</v>
      </c>
      <c r="AC1489">
        <v>0</v>
      </c>
      <c r="AD1489" s="2"/>
      <c r="AE1489" s="2"/>
      <c r="AF1489" s="2"/>
    </row>
    <row r="1490" spans="1:32">
      <c r="A1490" t="s">
        <v>12252</v>
      </c>
      <c r="B1490" t="s">
        <v>19</v>
      </c>
      <c r="C1490">
        <v>0</v>
      </c>
      <c r="D1490">
        <v>0</v>
      </c>
      <c r="E1490">
        <v>0</v>
      </c>
      <c r="F1490">
        <v>0</v>
      </c>
      <c r="G1490">
        <v>0</v>
      </c>
      <c r="H1490">
        <v>0</v>
      </c>
      <c r="I1490">
        <v>0</v>
      </c>
      <c r="J1490">
        <v>0</v>
      </c>
      <c r="K1490">
        <v>0</v>
      </c>
      <c r="L1490">
        <v>0</v>
      </c>
      <c r="M1490">
        <v>0</v>
      </c>
      <c r="N1490">
        <v>0</v>
      </c>
      <c r="O1490">
        <v>0</v>
      </c>
      <c r="P1490">
        <v>0</v>
      </c>
      <c r="Q1490">
        <v>0</v>
      </c>
      <c r="R1490">
        <v>0</v>
      </c>
      <c r="S1490">
        <v>0</v>
      </c>
      <c r="T1490">
        <v>0</v>
      </c>
      <c r="U1490">
        <v>0</v>
      </c>
      <c r="V1490">
        <v>0</v>
      </c>
      <c r="W1490">
        <v>0</v>
      </c>
      <c r="X1490">
        <v>0</v>
      </c>
      <c r="Y1490">
        <v>0</v>
      </c>
      <c r="Z1490">
        <v>0</v>
      </c>
      <c r="AA1490">
        <v>0</v>
      </c>
      <c r="AB1490">
        <v>0</v>
      </c>
      <c r="AC1490">
        <v>0</v>
      </c>
    </row>
    <row r="1491" spans="1:32">
      <c r="A1491" t="s">
        <v>12253</v>
      </c>
      <c r="B1491" t="s">
        <v>19</v>
      </c>
      <c r="C1491">
        <v>0</v>
      </c>
      <c r="D1491">
        <v>0</v>
      </c>
      <c r="E1491">
        <v>0</v>
      </c>
      <c r="F1491">
        <v>0</v>
      </c>
      <c r="G1491">
        <v>0</v>
      </c>
      <c r="H1491">
        <v>0</v>
      </c>
      <c r="I1491">
        <v>0</v>
      </c>
      <c r="J1491">
        <v>0</v>
      </c>
      <c r="K1491">
        <v>0</v>
      </c>
      <c r="L1491">
        <v>0</v>
      </c>
      <c r="M1491">
        <v>0</v>
      </c>
      <c r="N1491">
        <v>0</v>
      </c>
      <c r="O1491">
        <v>0</v>
      </c>
      <c r="P1491">
        <v>0</v>
      </c>
      <c r="Q1491">
        <v>0</v>
      </c>
      <c r="R1491">
        <v>0</v>
      </c>
      <c r="S1491">
        <v>0</v>
      </c>
      <c r="T1491">
        <v>0</v>
      </c>
      <c r="U1491">
        <v>0</v>
      </c>
      <c r="V1491">
        <v>0</v>
      </c>
      <c r="W1491">
        <v>0</v>
      </c>
      <c r="X1491">
        <v>0</v>
      </c>
      <c r="Y1491">
        <v>0</v>
      </c>
      <c r="Z1491">
        <v>0</v>
      </c>
      <c r="AA1491">
        <v>0</v>
      </c>
      <c r="AB1491">
        <v>0</v>
      </c>
      <c r="AC1491">
        <v>0</v>
      </c>
    </row>
    <row r="1492" spans="1:32">
      <c r="A1492" t="s">
        <v>12254</v>
      </c>
      <c r="B1492" t="s">
        <v>19</v>
      </c>
      <c r="C1492">
        <v>0</v>
      </c>
      <c r="D1492">
        <v>0</v>
      </c>
      <c r="E1492">
        <v>0</v>
      </c>
      <c r="F1492">
        <v>0</v>
      </c>
      <c r="G1492">
        <v>0</v>
      </c>
      <c r="H1492">
        <v>0</v>
      </c>
      <c r="I1492">
        <v>0</v>
      </c>
      <c r="J1492">
        <v>0</v>
      </c>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row>
    <row r="1493" spans="1:32">
      <c r="A1493" t="s">
        <v>12255</v>
      </c>
      <c r="B1493" t="s">
        <v>19</v>
      </c>
      <c r="C1493">
        <v>0</v>
      </c>
      <c r="D1493">
        <v>0</v>
      </c>
      <c r="E1493">
        <v>0</v>
      </c>
      <c r="F1493">
        <v>0</v>
      </c>
      <c r="G1493">
        <v>0</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row>
    <row r="1494" spans="1:32">
      <c r="A1494" t="s">
        <v>12256</v>
      </c>
      <c r="B1494" t="s">
        <v>19</v>
      </c>
      <c r="C1494">
        <v>0</v>
      </c>
      <c r="D1494">
        <v>0</v>
      </c>
      <c r="E1494">
        <v>0</v>
      </c>
      <c r="F1494">
        <v>0</v>
      </c>
      <c r="G1494">
        <v>0</v>
      </c>
      <c r="H1494">
        <v>0</v>
      </c>
      <c r="I1494">
        <v>0</v>
      </c>
      <c r="J1494">
        <v>0</v>
      </c>
      <c r="K1494">
        <v>0</v>
      </c>
      <c r="L1494">
        <v>0</v>
      </c>
      <c r="M1494">
        <v>0</v>
      </c>
      <c r="N1494">
        <v>0</v>
      </c>
      <c r="O1494">
        <v>0</v>
      </c>
      <c r="P1494">
        <v>0</v>
      </c>
      <c r="Q1494">
        <v>0</v>
      </c>
      <c r="R1494">
        <v>0</v>
      </c>
      <c r="S1494">
        <v>0</v>
      </c>
      <c r="T1494">
        <v>0</v>
      </c>
      <c r="U1494">
        <v>0</v>
      </c>
      <c r="V1494">
        <v>0</v>
      </c>
      <c r="W1494">
        <v>0</v>
      </c>
      <c r="X1494">
        <v>0</v>
      </c>
      <c r="Y1494">
        <v>0</v>
      </c>
      <c r="Z1494">
        <v>0</v>
      </c>
      <c r="AA1494">
        <v>0</v>
      </c>
      <c r="AB1494">
        <v>0</v>
      </c>
      <c r="AC1494">
        <v>0</v>
      </c>
      <c r="AD1494" s="2"/>
      <c r="AE1494" s="2"/>
      <c r="AF1494" s="2"/>
    </row>
    <row r="1495" spans="1:32">
      <c r="A1495" t="s">
        <v>12257</v>
      </c>
      <c r="B1495" t="s">
        <v>19</v>
      </c>
      <c r="C1495">
        <v>0</v>
      </c>
      <c r="D1495">
        <v>0</v>
      </c>
      <c r="E1495">
        <v>0</v>
      </c>
      <c r="F1495">
        <v>0</v>
      </c>
      <c r="G1495">
        <v>0</v>
      </c>
      <c r="H1495">
        <v>0</v>
      </c>
      <c r="I1495">
        <v>0</v>
      </c>
      <c r="J1495">
        <v>0</v>
      </c>
      <c r="K1495">
        <v>0</v>
      </c>
      <c r="L1495">
        <v>0</v>
      </c>
      <c r="M1495">
        <v>0</v>
      </c>
      <c r="N1495">
        <v>0</v>
      </c>
      <c r="O1495">
        <v>0</v>
      </c>
      <c r="P1495">
        <v>0</v>
      </c>
      <c r="Q1495">
        <v>0</v>
      </c>
      <c r="R1495">
        <v>0</v>
      </c>
      <c r="S1495">
        <v>0</v>
      </c>
      <c r="T1495">
        <v>0</v>
      </c>
      <c r="U1495">
        <v>0</v>
      </c>
      <c r="V1495">
        <v>0</v>
      </c>
      <c r="W1495">
        <v>0</v>
      </c>
      <c r="X1495">
        <v>0</v>
      </c>
      <c r="Y1495">
        <v>0</v>
      </c>
      <c r="Z1495">
        <v>0</v>
      </c>
      <c r="AA1495">
        <v>0</v>
      </c>
      <c r="AB1495">
        <v>0</v>
      </c>
      <c r="AC1495">
        <v>0</v>
      </c>
    </row>
    <row r="1496" spans="1:32">
      <c r="A1496" t="s">
        <v>12258</v>
      </c>
      <c r="B1496" t="s">
        <v>19</v>
      </c>
      <c r="C1496">
        <v>0</v>
      </c>
      <c r="D1496">
        <v>0</v>
      </c>
      <c r="E1496">
        <v>0</v>
      </c>
      <c r="F1496">
        <v>0</v>
      </c>
      <c r="G1496">
        <v>0</v>
      </c>
      <c r="H1496">
        <v>0</v>
      </c>
      <c r="I1496">
        <v>0</v>
      </c>
      <c r="J1496">
        <v>0</v>
      </c>
      <c r="K1496">
        <v>0</v>
      </c>
      <c r="L1496">
        <v>0</v>
      </c>
      <c r="M1496">
        <v>0</v>
      </c>
      <c r="N1496">
        <v>0</v>
      </c>
      <c r="O1496">
        <v>0</v>
      </c>
      <c r="P1496">
        <v>0</v>
      </c>
      <c r="Q1496">
        <v>0</v>
      </c>
      <c r="R1496">
        <v>0</v>
      </c>
      <c r="S1496">
        <v>0</v>
      </c>
      <c r="T1496">
        <v>0</v>
      </c>
      <c r="U1496">
        <v>0</v>
      </c>
      <c r="V1496">
        <v>0</v>
      </c>
      <c r="W1496">
        <v>0</v>
      </c>
      <c r="X1496">
        <v>0</v>
      </c>
      <c r="Y1496">
        <v>0</v>
      </c>
      <c r="Z1496">
        <v>0</v>
      </c>
      <c r="AA1496">
        <v>0</v>
      </c>
      <c r="AB1496">
        <v>0</v>
      </c>
      <c r="AC1496">
        <v>0</v>
      </c>
    </row>
    <row r="1497" spans="1:32">
      <c r="A1497" t="s">
        <v>12259</v>
      </c>
      <c r="B1497" t="s">
        <v>19</v>
      </c>
      <c r="C1497">
        <v>0</v>
      </c>
      <c r="D1497">
        <v>0</v>
      </c>
      <c r="E1497">
        <v>0</v>
      </c>
      <c r="F1497">
        <v>0</v>
      </c>
      <c r="G1497">
        <v>0</v>
      </c>
      <c r="H1497">
        <v>0</v>
      </c>
      <c r="I1497">
        <v>0</v>
      </c>
      <c r="J1497">
        <v>0</v>
      </c>
      <c r="K1497">
        <v>0</v>
      </c>
      <c r="L1497">
        <v>0</v>
      </c>
      <c r="M1497">
        <v>0</v>
      </c>
      <c r="N1497">
        <v>0</v>
      </c>
      <c r="O1497">
        <v>0</v>
      </c>
      <c r="P1497">
        <v>0</v>
      </c>
      <c r="Q1497">
        <v>0</v>
      </c>
      <c r="R1497">
        <v>0</v>
      </c>
      <c r="S1497">
        <v>0</v>
      </c>
      <c r="T1497">
        <v>0</v>
      </c>
      <c r="U1497">
        <v>0</v>
      </c>
      <c r="V1497">
        <v>0</v>
      </c>
      <c r="W1497">
        <v>0</v>
      </c>
      <c r="X1497">
        <v>0</v>
      </c>
      <c r="Y1497">
        <v>0</v>
      </c>
      <c r="Z1497">
        <v>0</v>
      </c>
      <c r="AA1497">
        <v>0</v>
      </c>
      <c r="AB1497">
        <v>0</v>
      </c>
      <c r="AC1497">
        <v>0</v>
      </c>
    </row>
    <row r="1498" spans="1:32">
      <c r="A1498" t="s">
        <v>12260</v>
      </c>
      <c r="B1498" t="s">
        <v>19</v>
      </c>
      <c r="C1498">
        <v>0</v>
      </c>
      <c r="D1498">
        <v>0</v>
      </c>
      <c r="E1498">
        <v>0</v>
      </c>
      <c r="F1498">
        <v>0</v>
      </c>
      <c r="G1498">
        <v>0</v>
      </c>
      <c r="H1498">
        <v>0</v>
      </c>
      <c r="I1498">
        <v>0</v>
      </c>
      <c r="J1498">
        <v>0</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row>
    <row r="1499" spans="1:32">
      <c r="A1499" t="s">
        <v>12261</v>
      </c>
      <c r="B1499" t="s">
        <v>19</v>
      </c>
      <c r="C1499">
        <v>0</v>
      </c>
      <c r="D1499">
        <v>0</v>
      </c>
      <c r="E1499">
        <v>0</v>
      </c>
      <c r="F1499">
        <v>0</v>
      </c>
      <c r="G1499">
        <v>0</v>
      </c>
      <c r="H1499">
        <v>0</v>
      </c>
      <c r="I1499">
        <v>0</v>
      </c>
      <c r="J1499">
        <v>0</v>
      </c>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row>
    <row r="1500" spans="1:32">
      <c r="A1500" t="s">
        <v>12262</v>
      </c>
      <c r="B1500" t="s">
        <v>19</v>
      </c>
      <c r="C1500">
        <v>0</v>
      </c>
      <c r="D1500">
        <v>0</v>
      </c>
      <c r="E1500">
        <v>0</v>
      </c>
      <c r="F1500">
        <v>0</v>
      </c>
      <c r="G1500">
        <v>0</v>
      </c>
      <c r="H1500">
        <v>0</v>
      </c>
      <c r="I1500">
        <v>0</v>
      </c>
      <c r="J1500">
        <v>0</v>
      </c>
      <c r="K1500">
        <v>0</v>
      </c>
      <c r="L1500">
        <v>0</v>
      </c>
      <c r="M1500">
        <v>0</v>
      </c>
      <c r="N1500">
        <v>0</v>
      </c>
      <c r="O1500">
        <v>0</v>
      </c>
      <c r="P1500">
        <v>0</v>
      </c>
      <c r="Q1500">
        <v>0</v>
      </c>
      <c r="R1500">
        <v>0</v>
      </c>
      <c r="S1500">
        <v>0</v>
      </c>
      <c r="T1500">
        <v>0</v>
      </c>
      <c r="U1500">
        <v>0</v>
      </c>
      <c r="V1500">
        <v>0</v>
      </c>
      <c r="W1500">
        <v>0</v>
      </c>
      <c r="X1500">
        <v>0</v>
      </c>
      <c r="Y1500">
        <v>0</v>
      </c>
      <c r="Z1500">
        <v>0</v>
      </c>
      <c r="AA1500">
        <v>0</v>
      </c>
      <c r="AB1500">
        <v>0</v>
      </c>
      <c r="AC1500">
        <v>0</v>
      </c>
    </row>
    <row r="1501" spans="1:32">
      <c r="A1501" t="s">
        <v>12263</v>
      </c>
      <c r="B1501" t="s">
        <v>19</v>
      </c>
      <c r="C1501">
        <v>0</v>
      </c>
      <c r="D1501">
        <v>0</v>
      </c>
      <c r="E1501">
        <v>0</v>
      </c>
      <c r="F1501">
        <v>0</v>
      </c>
      <c r="G1501">
        <v>0</v>
      </c>
      <c r="H1501">
        <v>0</v>
      </c>
      <c r="I1501">
        <v>0</v>
      </c>
      <c r="J1501">
        <v>0</v>
      </c>
      <c r="K1501">
        <v>0</v>
      </c>
      <c r="L1501">
        <v>0</v>
      </c>
      <c r="M1501">
        <v>0</v>
      </c>
      <c r="N1501">
        <v>0</v>
      </c>
      <c r="O1501">
        <v>0</v>
      </c>
      <c r="P1501">
        <v>0</v>
      </c>
      <c r="Q1501">
        <v>0</v>
      </c>
      <c r="R1501">
        <v>0</v>
      </c>
      <c r="S1501">
        <v>0</v>
      </c>
      <c r="T1501">
        <v>0</v>
      </c>
      <c r="U1501">
        <v>0</v>
      </c>
      <c r="V1501">
        <v>0</v>
      </c>
      <c r="W1501">
        <v>0</v>
      </c>
      <c r="X1501">
        <v>0</v>
      </c>
      <c r="Y1501">
        <v>0</v>
      </c>
      <c r="Z1501">
        <v>0</v>
      </c>
      <c r="AA1501">
        <v>0</v>
      </c>
      <c r="AB1501">
        <v>0</v>
      </c>
      <c r="AC1501">
        <v>0</v>
      </c>
    </row>
    <row r="1502" spans="1:32">
      <c r="A1502" t="s">
        <v>12264</v>
      </c>
      <c r="B1502" t="s">
        <v>19</v>
      </c>
      <c r="C1502">
        <v>0</v>
      </c>
      <c r="D1502">
        <v>0</v>
      </c>
      <c r="E1502">
        <v>0</v>
      </c>
      <c r="F1502">
        <v>0</v>
      </c>
      <c r="G1502">
        <v>0</v>
      </c>
      <c r="H1502">
        <v>0</v>
      </c>
      <c r="I1502">
        <v>0</v>
      </c>
      <c r="J1502">
        <v>0</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row>
    <row r="1503" spans="1:32">
      <c r="A1503" t="s">
        <v>12265</v>
      </c>
      <c r="B1503" t="s">
        <v>19</v>
      </c>
      <c r="C1503">
        <v>0</v>
      </c>
      <c r="D1503">
        <v>0</v>
      </c>
      <c r="E1503">
        <v>0</v>
      </c>
      <c r="F1503">
        <v>0</v>
      </c>
      <c r="G1503">
        <v>0</v>
      </c>
      <c r="H1503">
        <v>0</v>
      </c>
      <c r="I1503">
        <v>0</v>
      </c>
      <c r="J1503">
        <v>0</v>
      </c>
      <c r="K1503">
        <v>0</v>
      </c>
      <c r="L1503">
        <v>0</v>
      </c>
      <c r="M1503">
        <v>0</v>
      </c>
      <c r="N1503">
        <v>0</v>
      </c>
      <c r="O1503">
        <v>0</v>
      </c>
      <c r="P1503">
        <v>0</v>
      </c>
      <c r="Q1503">
        <v>0</v>
      </c>
      <c r="R1503">
        <v>0</v>
      </c>
      <c r="S1503">
        <v>0</v>
      </c>
      <c r="T1503">
        <v>0</v>
      </c>
      <c r="U1503">
        <v>0</v>
      </c>
      <c r="V1503">
        <v>0</v>
      </c>
      <c r="W1503">
        <v>0</v>
      </c>
      <c r="X1503">
        <v>0</v>
      </c>
      <c r="Y1503">
        <v>0</v>
      </c>
      <c r="Z1503">
        <v>0</v>
      </c>
      <c r="AA1503">
        <v>0</v>
      </c>
      <c r="AB1503">
        <v>0</v>
      </c>
      <c r="AC1503">
        <v>0</v>
      </c>
      <c r="AD1503" s="2"/>
      <c r="AE1503" s="2"/>
      <c r="AF1503" s="2"/>
    </row>
    <row r="1504" spans="1:32">
      <c r="A1504" t="s">
        <v>12266</v>
      </c>
      <c r="B1504" t="s">
        <v>19</v>
      </c>
      <c r="C1504">
        <v>0</v>
      </c>
      <c r="D1504">
        <v>0</v>
      </c>
      <c r="E1504">
        <v>0</v>
      </c>
      <c r="F1504">
        <v>0</v>
      </c>
      <c r="G1504">
        <v>0</v>
      </c>
      <c r="H1504">
        <v>0</v>
      </c>
      <c r="I1504">
        <v>0</v>
      </c>
      <c r="J1504">
        <v>0</v>
      </c>
      <c r="K1504">
        <v>0</v>
      </c>
      <c r="L1504">
        <v>0</v>
      </c>
      <c r="M1504">
        <v>0</v>
      </c>
      <c r="N1504">
        <v>0</v>
      </c>
      <c r="O1504">
        <v>0</v>
      </c>
      <c r="P1504">
        <v>0</v>
      </c>
      <c r="Q1504">
        <v>0</v>
      </c>
      <c r="R1504">
        <v>0</v>
      </c>
      <c r="S1504">
        <v>0</v>
      </c>
      <c r="T1504">
        <v>0</v>
      </c>
      <c r="U1504">
        <v>0</v>
      </c>
      <c r="V1504">
        <v>0</v>
      </c>
      <c r="W1504">
        <v>0</v>
      </c>
      <c r="X1504">
        <v>0</v>
      </c>
      <c r="Y1504">
        <v>0</v>
      </c>
      <c r="Z1504">
        <v>0</v>
      </c>
      <c r="AA1504">
        <v>0</v>
      </c>
      <c r="AB1504">
        <v>0</v>
      </c>
      <c r="AC1504">
        <v>0</v>
      </c>
      <c r="AD1504" s="2"/>
      <c r="AE1504" s="2"/>
      <c r="AF1504" s="2"/>
    </row>
    <row r="1505" spans="1:32">
      <c r="A1505" t="s">
        <v>12267</v>
      </c>
      <c r="B1505" t="s">
        <v>19</v>
      </c>
      <c r="C1505">
        <v>0</v>
      </c>
      <c r="D1505">
        <v>0</v>
      </c>
      <c r="E1505">
        <v>0</v>
      </c>
      <c r="F1505">
        <v>0</v>
      </c>
      <c r="G1505">
        <v>0</v>
      </c>
      <c r="H1505">
        <v>0</v>
      </c>
      <c r="I1505">
        <v>0</v>
      </c>
      <c r="J1505">
        <v>0</v>
      </c>
      <c r="K1505">
        <v>0</v>
      </c>
      <c r="L1505">
        <v>0</v>
      </c>
      <c r="M1505">
        <v>0</v>
      </c>
      <c r="N1505">
        <v>0</v>
      </c>
      <c r="O1505">
        <v>0</v>
      </c>
      <c r="P1505">
        <v>0</v>
      </c>
      <c r="Q1505">
        <v>0</v>
      </c>
      <c r="R1505">
        <v>0</v>
      </c>
      <c r="S1505">
        <v>0</v>
      </c>
      <c r="T1505">
        <v>0</v>
      </c>
      <c r="U1505">
        <v>0</v>
      </c>
      <c r="V1505">
        <v>0</v>
      </c>
      <c r="W1505">
        <v>0</v>
      </c>
      <c r="X1505">
        <v>0</v>
      </c>
      <c r="Y1505">
        <v>0</v>
      </c>
      <c r="Z1505">
        <v>0</v>
      </c>
      <c r="AA1505">
        <v>0</v>
      </c>
      <c r="AB1505">
        <v>0</v>
      </c>
      <c r="AC1505">
        <v>0</v>
      </c>
    </row>
    <row r="1506" spans="1:32">
      <c r="A1506" t="s">
        <v>12268</v>
      </c>
      <c r="B1506" t="s">
        <v>19</v>
      </c>
      <c r="C1506">
        <v>0</v>
      </c>
      <c r="D1506">
        <v>0</v>
      </c>
      <c r="E1506">
        <v>0</v>
      </c>
      <c r="F1506">
        <v>0</v>
      </c>
      <c r="G1506">
        <v>0</v>
      </c>
      <c r="H1506">
        <v>0</v>
      </c>
      <c r="I1506">
        <v>0</v>
      </c>
      <c r="J1506">
        <v>0</v>
      </c>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row>
    <row r="1507" spans="1:32">
      <c r="A1507" t="s">
        <v>12269</v>
      </c>
      <c r="B1507" t="s">
        <v>19</v>
      </c>
      <c r="C1507">
        <v>0</v>
      </c>
      <c r="D1507">
        <v>0</v>
      </c>
      <c r="E1507">
        <v>0</v>
      </c>
      <c r="F1507">
        <v>0</v>
      </c>
      <c r="G1507">
        <v>0</v>
      </c>
      <c r="H1507">
        <v>0</v>
      </c>
      <c r="I1507">
        <v>0</v>
      </c>
      <c r="J1507">
        <v>0</v>
      </c>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row>
    <row r="1508" spans="1:32">
      <c r="A1508" t="s">
        <v>12270</v>
      </c>
      <c r="B1508" t="s">
        <v>19</v>
      </c>
      <c r="C1508">
        <v>0</v>
      </c>
      <c r="D1508">
        <v>0</v>
      </c>
      <c r="E1508">
        <v>0</v>
      </c>
      <c r="F1508">
        <v>0</v>
      </c>
      <c r="G1508">
        <v>0</v>
      </c>
      <c r="H1508">
        <v>0</v>
      </c>
      <c r="I1508">
        <v>0</v>
      </c>
      <c r="J1508">
        <v>0</v>
      </c>
      <c r="K1508">
        <v>0</v>
      </c>
      <c r="L1508">
        <v>0</v>
      </c>
      <c r="M1508">
        <v>0</v>
      </c>
      <c r="N1508">
        <v>0</v>
      </c>
      <c r="O1508">
        <v>0</v>
      </c>
      <c r="P1508">
        <v>0</v>
      </c>
      <c r="Q1508">
        <v>0</v>
      </c>
      <c r="R1508">
        <v>0</v>
      </c>
      <c r="S1508">
        <v>0</v>
      </c>
      <c r="T1508">
        <v>0</v>
      </c>
      <c r="U1508">
        <v>0</v>
      </c>
      <c r="V1508">
        <v>0</v>
      </c>
      <c r="W1508">
        <v>0</v>
      </c>
      <c r="X1508">
        <v>0</v>
      </c>
      <c r="Y1508">
        <v>0</v>
      </c>
      <c r="Z1508">
        <v>0</v>
      </c>
      <c r="AA1508">
        <v>0</v>
      </c>
      <c r="AB1508">
        <v>0</v>
      </c>
      <c r="AC1508">
        <v>0</v>
      </c>
    </row>
    <row r="1509" spans="1:32">
      <c r="A1509" t="s">
        <v>12271</v>
      </c>
      <c r="B1509" t="s">
        <v>19</v>
      </c>
      <c r="C1509">
        <v>0</v>
      </c>
      <c r="D1509">
        <v>0</v>
      </c>
      <c r="E1509">
        <v>0</v>
      </c>
      <c r="F1509">
        <v>0</v>
      </c>
      <c r="G1509">
        <v>0</v>
      </c>
      <c r="H1509">
        <v>0</v>
      </c>
      <c r="I1509">
        <v>0</v>
      </c>
      <c r="J1509">
        <v>0</v>
      </c>
      <c r="K1509">
        <v>0</v>
      </c>
      <c r="L1509">
        <v>0</v>
      </c>
      <c r="M1509">
        <v>0</v>
      </c>
      <c r="N1509">
        <v>0</v>
      </c>
      <c r="O1509">
        <v>0</v>
      </c>
      <c r="P1509">
        <v>0</v>
      </c>
      <c r="Q1509">
        <v>0</v>
      </c>
      <c r="R1509">
        <v>0</v>
      </c>
      <c r="S1509">
        <v>0</v>
      </c>
      <c r="T1509">
        <v>0</v>
      </c>
      <c r="U1509">
        <v>0</v>
      </c>
      <c r="V1509">
        <v>0</v>
      </c>
      <c r="W1509">
        <v>0</v>
      </c>
      <c r="X1509">
        <v>0</v>
      </c>
      <c r="Y1509">
        <v>0</v>
      </c>
      <c r="Z1509">
        <v>0</v>
      </c>
      <c r="AA1509">
        <v>0</v>
      </c>
      <c r="AB1509">
        <v>0</v>
      </c>
      <c r="AC1509">
        <v>0</v>
      </c>
    </row>
    <row r="1510" spans="1:32">
      <c r="A1510" t="s">
        <v>12272</v>
      </c>
      <c r="B1510" t="s">
        <v>19</v>
      </c>
      <c r="C1510">
        <v>0</v>
      </c>
      <c r="D1510">
        <v>0</v>
      </c>
      <c r="E1510">
        <v>0</v>
      </c>
      <c r="F1510">
        <v>0</v>
      </c>
      <c r="G1510">
        <v>0</v>
      </c>
      <c r="H1510">
        <v>0</v>
      </c>
      <c r="I1510">
        <v>0</v>
      </c>
      <c r="J1510">
        <v>0</v>
      </c>
      <c r="K1510">
        <v>0</v>
      </c>
      <c r="L1510">
        <v>0</v>
      </c>
      <c r="M1510">
        <v>0</v>
      </c>
      <c r="N1510">
        <v>0</v>
      </c>
      <c r="O1510">
        <v>0</v>
      </c>
      <c r="P1510">
        <v>0</v>
      </c>
      <c r="Q1510">
        <v>0</v>
      </c>
      <c r="R1510">
        <v>0</v>
      </c>
      <c r="S1510">
        <v>0</v>
      </c>
      <c r="T1510">
        <v>0</v>
      </c>
      <c r="U1510">
        <v>0</v>
      </c>
      <c r="V1510">
        <v>0</v>
      </c>
      <c r="W1510">
        <v>0</v>
      </c>
      <c r="X1510">
        <v>0</v>
      </c>
      <c r="Y1510">
        <v>0</v>
      </c>
      <c r="Z1510">
        <v>0</v>
      </c>
      <c r="AA1510">
        <v>0</v>
      </c>
      <c r="AB1510">
        <v>0</v>
      </c>
      <c r="AC1510">
        <v>0</v>
      </c>
      <c r="AD1510" s="2"/>
      <c r="AE1510" s="2"/>
      <c r="AF1510" s="2"/>
    </row>
    <row r="1511" spans="1:32">
      <c r="A1511" t="s">
        <v>12273</v>
      </c>
      <c r="B1511" t="s">
        <v>19</v>
      </c>
      <c r="C1511">
        <v>0</v>
      </c>
      <c r="D1511">
        <v>0</v>
      </c>
      <c r="E1511">
        <v>0</v>
      </c>
      <c r="F1511">
        <v>0</v>
      </c>
      <c r="G1511">
        <v>0</v>
      </c>
      <c r="H1511">
        <v>0</v>
      </c>
      <c r="I1511">
        <v>0</v>
      </c>
      <c r="J1511">
        <v>0</v>
      </c>
      <c r="K1511">
        <v>0</v>
      </c>
      <c r="L1511">
        <v>0</v>
      </c>
      <c r="M1511">
        <v>0</v>
      </c>
      <c r="N1511">
        <v>0</v>
      </c>
      <c r="O1511">
        <v>0</v>
      </c>
      <c r="P1511">
        <v>0</v>
      </c>
      <c r="Q1511">
        <v>0</v>
      </c>
      <c r="R1511">
        <v>0</v>
      </c>
      <c r="S1511">
        <v>0</v>
      </c>
      <c r="T1511">
        <v>0</v>
      </c>
      <c r="U1511">
        <v>0</v>
      </c>
      <c r="V1511">
        <v>0</v>
      </c>
      <c r="W1511">
        <v>0</v>
      </c>
      <c r="X1511">
        <v>0</v>
      </c>
      <c r="Y1511">
        <v>0</v>
      </c>
      <c r="Z1511">
        <v>0</v>
      </c>
      <c r="AA1511">
        <v>0</v>
      </c>
      <c r="AB1511">
        <v>0</v>
      </c>
      <c r="AC1511">
        <v>0</v>
      </c>
    </row>
    <row r="1512" spans="1:32">
      <c r="A1512" t="s">
        <v>12274</v>
      </c>
      <c r="B1512" t="s">
        <v>19</v>
      </c>
      <c r="C1512">
        <v>0</v>
      </c>
      <c r="D1512">
        <v>0</v>
      </c>
      <c r="E1512">
        <v>0</v>
      </c>
      <c r="F1512">
        <v>0</v>
      </c>
      <c r="G1512">
        <v>0</v>
      </c>
      <c r="H1512">
        <v>0</v>
      </c>
      <c r="I1512">
        <v>0</v>
      </c>
      <c r="J1512">
        <v>0</v>
      </c>
      <c r="K1512">
        <v>0</v>
      </c>
      <c r="L1512">
        <v>0</v>
      </c>
      <c r="M1512">
        <v>0</v>
      </c>
      <c r="N1512">
        <v>0</v>
      </c>
      <c r="O1512">
        <v>0</v>
      </c>
      <c r="P1512">
        <v>0</v>
      </c>
      <c r="Q1512">
        <v>0</v>
      </c>
      <c r="R1512">
        <v>0</v>
      </c>
      <c r="S1512">
        <v>0</v>
      </c>
      <c r="T1512">
        <v>0</v>
      </c>
      <c r="U1512">
        <v>0</v>
      </c>
      <c r="V1512">
        <v>0</v>
      </c>
      <c r="W1512">
        <v>0</v>
      </c>
      <c r="X1512">
        <v>0</v>
      </c>
      <c r="Y1512">
        <v>0</v>
      </c>
      <c r="Z1512">
        <v>0</v>
      </c>
      <c r="AA1512">
        <v>0</v>
      </c>
      <c r="AB1512">
        <v>0</v>
      </c>
      <c r="AC1512">
        <v>0</v>
      </c>
      <c r="AD1512" s="2"/>
      <c r="AE1512" s="2"/>
      <c r="AF1512" s="2"/>
    </row>
    <row r="1513" spans="1:32">
      <c r="A1513" t="s">
        <v>12275</v>
      </c>
      <c r="B1513" t="s">
        <v>19</v>
      </c>
      <c r="C1513">
        <v>0</v>
      </c>
      <c r="D1513">
        <v>0</v>
      </c>
      <c r="E1513">
        <v>0</v>
      </c>
      <c r="F1513">
        <v>0</v>
      </c>
      <c r="G1513">
        <v>0</v>
      </c>
      <c r="H1513">
        <v>0</v>
      </c>
      <c r="I1513">
        <v>0</v>
      </c>
      <c r="J1513">
        <v>0</v>
      </c>
      <c r="K1513">
        <v>0</v>
      </c>
      <c r="L1513">
        <v>0</v>
      </c>
      <c r="M1513">
        <v>0</v>
      </c>
      <c r="N1513">
        <v>0</v>
      </c>
      <c r="O1513">
        <v>0</v>
      </c>
      <c r="P1513">
        <v>0</v>
      </c>
      <c r="Q1513">
        <v>0</v>
      </c>
      <c r="R1513">
        <v>0</v>
      </c>
      <c r="S1513">
        <v>0</v>
      </c>
      <c r="T1513">
        <v>0</v>
      </c>
      <c r="U1513">
        <v>0</v>
      </c>
      <c r="V1513">
        <v>0</v>
      </c>
      <c r="W1513">
        <v>0</v>
      </c>
      <c r="X1513">
        <v>0</v>
      </c>
      <c r="Y1513">
        <v>0</v>
      </c>
      <c r="Z1513">
        <v>0</v>
      </c>
      <c r="AA1513">
        <v>0</v>
      </c>
      <c r="AB1513">
        <v>0</v>
      </c>
      <c r="AC1513">
        <v>0</v>
      </c>
      <c r="AD1513" s="2"/>
      <c r="AE1513" s="2"/>
      <c r="AF1513" s="2"/>
    </row>
    <row r="1514" spans="1:32">
      <c r="A1514" t="s">
        <v>12276</v>
      </c>
      <c r="B1514" t="s">
        <v>19</v>
      </c>
      <c r="C1514">
        <v>0</v>
      </c>
      <c r="D1514">
        <v>0</v>
      </c>
      <c r="E1514">
        <v>0</v>
      </c>
      <c r="F1514">
        <v>0</v>
      </c>
      <c r="G1514">
        <v>0</v>
      </c>
      <c r="H1514">
        <v>0</v>
      </c>
      <c r="I1514">
        <v>0</v>
      </c>
      <c r="J1514">
        <v>0</v>
      </c>
      <c r="K1514">
        <v>0</v>
      </c>
      <c r="L1514">
        <v>0</v>
      </c>
      <c r="M1514">
        <v>0</v>
      </c>
      <c r="N1514">
        <v>0</v>
      </c>
      <c r="O1514">
        <v>0</v>
      </c>
      <c r="P1514">
        <v>0</v>
      </c>
      <c r="Q1514">
        <v>0</v>
      </c>
      <c r="R1514">
        <v>0</v>
      </c>
      <c r="S1514">
        <v>0</v>
      </c>
      <c r="T1514">
        <v>0</v>
      </c>
      <c r="U1514">
        <v>0</v>
      </c>
      <c r="V1514">
        <v>0</v>
      </c>
      <c r="W1514">
        <v>0</v>
      </c>
      <c r="X1514">
        <v>0</v>
      </c>
      <c r="Y1514">
        <v>0</v>
      </c>
      <c r="Z1514">
        <v>0</v>
      </c>
      <c r="AA1514">
        <v>0</v>
      </c>
      <c r="AB1514">
        <v>0</v>
      </c>
      <c r="AC1514">
        <v>0</v>
      </c>
    </row>
    <row r="1515" spans="1:32">
      <c r="A1515" t="s">
        <v>12277</v>
      </c>
      <c r="B1515" t="s">
        <v>19</v>
      </c>
      <c r="C1515">
        <v>0</v>
      </c>
      <c r="D1515">
        <v>0</v>
      </c>
      <c r="E1515">
        <v>0</v>
      </c>
      <c r="F1515">
        <v>0</v>
      </c>
      <c r="G1515">
        <v>0</v>
      </c>
      <c r="H1515">
        <v>0</v>
      </c>
      <c r="I1515">
        <v>0</v>
      </c>
      <c r="J1515">
        <v>0</v>
      </c>
      <c r="K1515">
        <v>0</v>
      </c>
      <c r="L1515">
        <v>0</v>
      </c>
      <c r="M1515">
        <v>0</v>
      </c>
      <c r="N1515">
        <v>0</v>
      </c>
      <c r="O1515">
        <v>0</v>
      </c>
      <c r="P1515">
        <v>0</v>
      </c>
      <c r="Q1515">
        <v>0</v>
      </c>
      <c r="R1515">
        <v>0</v>
      </c>
      <c r="S1515">
        <v>0</v>
      </c>
      <c r="T1515">
        <v>0</v>
      </c>
      <c r="U1515">
        <v>0</v>
      </c>
      <c r="V1515">
        <v>0</v>
      </c>
      <c r="W1515">
        <v>0</v>
      </c>
      <c r="X1515">
        <v>0</v>
      </c>
      <c r="Y1515">
        <v>0</v>
      </c>
      <c r="Z1515">
        <v>0</v>
      </c>
      <c r="AA1515">
        <v>0</v>
      </c>
      <c r="AB1515">
        <v>0</v>
      </c>
      <c r="AC1515">
        <v>0</v>
      </c>
    </row>
    <row r="1516" spans="1:32">
      <c r="A1516" t="s">
        <v>12278</v>
      </c>
      <c r="B1516" t="s">
        <v>19</v>
      </c>
      <c r="C1516">
        <v>0</v>
      </c>
      <c r="D1516">
        <v>0</v>
      </c>
      <c r="E1516">
        <v>0</v>
      </c>
      <c r="F1516">
        <v>0</v>
      </c>
      <c r="G1516">
        <v>0</v>
      </c>
      <c r="H1516">
        <v>0</v>
      </c>
      <c r="I1516">
        <v>0</v>
      </c>
      <c r="J1516">
        <v>0</v>
      </c>
      <c r="K1516">
        <v>0</v>
      </c>
      <c r="L1516">
        <v>0</v>
      </c>
      <c r="M1516">
        <v>0</v>
      </c>
      <c r="N1516">
        <v>0</v>
      </c>
      <c r="O1516">
        <v>0</v>
      </c>
      <c r="P1516">
        <v>0</v>
      </c>
      <c r="Q1516">
        <v>0</v>
      </c>
      <c r="R1516">
        <v>0</v>
      </c>
      <c r="S1516">
        <v>0</v>
      </c>
      <c r="T1516">
        <v>0</v>
      </c>
      <c r="U1516">
        <v>0</v>
      </c>
      <c r="V1516">
        <v>0</v>
      </c>
      <c r="W1516">
        <v>0</v>
      </c>
      <c r="X1516">
        <v>0</v>
      </c>
      <c r="Y1516">
        <v>0</v>
      </c>
      <c r="Z1516">
        <v>0</v>
      </c>
      <c r="AA1516">
        <v>0</v>
      </c>
      <c r="AB1516">
        <v>0</v>
      </c>
      <c r="AC1516">
        <v>0</v>
      </c>
    </row>
    <row r="1517" spans="1:32">
      <c r="A1517" t="s">
        <v>12279</v>
      </c>
      <c r="B1517" t="s">
        <v>19</v>
      </c>
      <c r="C1517">
        <v>0</v>
      </c>
      <c r="D1517">
        <v>0</v>
      </c>
      <c r="E1517">
        <v>0</v>
      </c>
      <c r="F1517">
        <v>0</v>
      </c>
      <c r="G1517">
        <v>0</v>
      </c>
      <c r="H1517">
        <v>0</v>
      </c>
      <c r="I1517">
        <v>0</v>
      </c>
      <c r="J1517">
        <v>0</v>
      </c>
      <c r="K1517">
        <v>0</v>
      </c>
      <c r="L1517">
        <v>0</v>
      </c>
      <c r="M1517">
        <v>0</v>
      </c>
      <c r="N1517">
        <v>0</v>
      </c>
      <c r="O1517">
        <v>0</v>
      </c>
      <c r="P1517">
        <v>0</v>
      </c>
      <c r="Q1517">
        <v>0</v>
      </c>
      <c r="R1517">
        <v>0</v>
      </c>
      <c r="S1517">
        <v>0</v>
      </c>
      <c r="T1517">
        <v>0</v>
      </c>
      <c r="U1517">
        <v>0</v>
      </c>
      <c r="V1517">
        <v>0</v>
      </c>
      <c r="W1517">
        <v>0</v>
      </c>
      <c r="X1517">
        <v>0</v>
      </c>
      <c r="Y1517">
        <v>0</v>
      </c>
      <c r="Z1517">
        <v>0</v>
      </c>
      <c r="AA1517">
        <v>0</v>
      </c>
      <c r="AB1517">
        <v>0</v>
      </c>
      <c r="AC1517">
        <v>0</v>
      </c>
    </row>
    <row r="1518" spans="1:32">
      <c r="A1518" t="s">
        <v>12280</v>
      </c>
      <c r="B1518" t="s">
        <v>19</v>
      </c>
      <c r="C1518">
        <v>0</v>
      </c>
      <c r="D1518">
        <v>0</v>
      </c>
      <c r="E1518">
        <v>0</v>
      </c>
      <c r="F1518">
        <v>0</v>
      </c>
      <c r="G1518">
        <v>0</v>
      </c>
      <c r="H1518">
        <v>0</v>
      </c>
      <c r="I1518">
        <v>0</v>
      </c>
      <c r="J1518">
        <v>0</v>
      </c>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0</v>
      </c>
      <c r="AD1518" s="2"/>
      <c r="AE1518" s="2"/>
      <c r="AF1518" s="2"/>
    </row>
    <row r="1519" spans="1:32">
      <c r="A1519" t="s">
        <v>12281</v>
      </c>
      <c r="B1519" t="s">
        <v>19</v>
      </c>
      <c r="C1519">
        <v>0</v>
      </c>
      <c r="D1519">
        <v>0</v>
      </c>
      <c r="E1519">
        <v>0</v>
      </c>
      <c r="F1519">
        <v>0</v>
      </c>
      <c r="G1519">
        <v>0</v>
      </c>
      <c r="H1519">
        <v>0</v>
      </c>
      <c r="I1519">
        <v>0</v>
      </c>
      <c r="J1519">
        <v>0</v>
      </c>
      <c r="K1519">
        <v>0</v>
      </c>
      <c r="L1519">
        <v>0</v>
      </c>
      <c r="M1519">
        <v>0</v>
      </c>
      <c r="N1519">
        <v>0</v>
      </c>
      <c r="O1519">
        <v>0</v>
      </c>
      <c r="P1519">
        <v>0</v>
      </c>
      <c r="Q1519">
        <v>0</v>
      </c>
      <c r="R1519">
        <v>0</v>
      </c>
      <c r="S1519">
        <v>0</v>
      </c>
      <c r="T1519">
        <v>0</v>
      </c>
      <c r="U1519">
        <v>0</v>
      </c>
      <c r="V1519">
        <v>0</v>
      </c>
      <c r="W1519">
        <v>0</v>
      </c>
      <c r="X1519">
        <v>0</v>
      </c>
      <c r="Y1519">
        <v>0</v>
      </c>
      <c r="Z1519">
        <v>0</v>
      </c>
      <c r="AA1519">
        <v>0</v>
      </c>
      <c r="AB1519">
        <v>0</v>
      </c>
      <c r="AC1519">
        <v>0</v>
      </c>
    </row>
    <row r="1520" spans="1:32">
      <c r="A1520" t="s">
        <v>12282</v>
      </c>
      <c r="B1520" t="s">
        <v>19</v>
      </c>
      <c r="C1520">
        <v>0</v>
      </c>
      <c r="D1520">
        <v>0</v>
      </c>
      <c r="E1520">
        <v>0</v>
      </c>
      <c r="F1520">
        <v>0</v>
      </c>
      <c r="G1520">
        <v>0</v>
      </c>
      <c r="H1520">
        <v>0</v>
      </c>
      <c r="I1520">
        <v>0</v>
      </c>
      <c r="J1520">
        <v>0</v>
      </c>
      <c r="K1520">
        <v>0</v>
      </c>
      <c r="L1520">
        <v>0</v>
      </c>
      <c r="M1520">
        <v>0</v>
      </c>
      <c r="N1520">
        <v>0</v>
      </c>
      <c r="O1520">
        <v>0</v>
      </c>
      <c r="P1520">
        <v>0</v>
      </c>
      <c r="Q1520">
        <v>0</v>
      </c>
      <c r="R1520">
        <v>0</v>
      </c>
      <c r="S1520">
        <v>0</v>
      </c>
      <c r="T1520">
        <v>0</v>
      </c>
      <c r="U1520">
        <v>0</v>
      </c>
      <c r="V1520">
        <v>0</v>
      </c>
      <c r="W1520">
        <v>0</v>
      </c>
      <c r="X1520">
        <v>0</v>
      </c>
      <c r="Y1520">
        <v>0</v>
      </c>
      <c r="Z1520">
        <v>0</v>
      </c>
      <c r="AA1520">
        <v>0</v>
      </c>
      <c r="AB1520">
        <v>0</v>
      </c>
      <c r="AC1520">
        <v>0</v>
      </c>
    </row>
    <row r="1521" spans="1:32">
      <c r="A1521" t="s">
        <v>12283</v>
      </c>
      <c r="B1521" t="s">
        <v>19</v>
      </c>
      <c r="C1521">
        <v>0</v>
      </c>
      <c r="D1521">
        <v>0</v>
      </c>
      <c r="E1521">
        <v>0</v>
      </c>
      <c r="F1521">
        <v>0</v>
      </c>
      <c r="G1521">
        <v>0</v>
      </c>
      <c r="H1521">
        <v>0</v>
      </c>
      <c r="I1521">
        <v>0</v>
      </c>
      <c r="J1521">
        <v>0</v>
      </c>
      <c r="K1521">
        <v>0</v>
      </c>
      <c r="L1521">
        <v>0</v>
      </c>
      <c r="M1521">
        <v>0</v>
      </c>
      <c r="N1521">
        <v>0</v>
      </c>
      <c r="O1521">
        <v>0</v>
      </c>
      <c r="P1521">
        <v>0</v>
      </c>
      <c r="Q1521">
        <v>0</v>
      </c>
      <c r="R1521">
        <v>0</v>
      </c>
      <c r="S1521">
        <v>0</v>
      </c>
      <c r="T1521">
        <v>0</v>
      </c>
      <c r="U1521">
        <v>0</v>
      </c>
      <c r="V1521">
        <v>0</v>
      </c>
      <c r="W1521">
        <v>0</v>
      </c>
      <c r="X1521">
        <v>0</v>
      </c>
      <c r="Y1521">
        <v>0</v>
      </c>
      <c r="Z1521">
        <v>0</v>
      </c>
      <c r="AA1521">
        <v>0</v>
      </c>
      <c r="AB1521">
        <v>0</v>
      </c>
      <c r="AC1521">
        <v>0</v>
      </c>
    </row>
    <row r="1522" spans="1:32">
      <c r="A1522" t="s">
        <v>12284</v>
      </c>
      <c r="B1522" t="s">
        <v>19</v>
      </c>
      <c r="C1522">
        <v>0</v>
      </c>
      <c r="D1522">
        <v>0</v>
      </c>
      <c r="E1522">
        <v>0</v>
      </c>
      <c r="F1522">
        <v>0</v>
      </c>
      <c r="G1522">
        <v>0</v>
      </c>
      <c r="H1522">
        <v>0</v>
      </c>
      <c r="I1522">
        <v>0</v>
      </c>
      <c r="J1522">
        <v>0</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row>
    <row r="1523" spans="1:32">
      <c r="A1523" t="s">
        <v>12285</v>
      </c>
      <c r="B1523" t="s">
        <v>19</v>
      </c>
      <c r="C1523">
        <v>0</v>
      </c>
      <c r="D1523">
        <v>0</v>
      </c>
      <c r="E1523">
        <v>0</v>
      </c>
      <c r="F1523">
        <v>0</v>
      </c>
      <c r="G1523">
        <v>0</v>
      </c>
      <c r="H1523">
        <v>0</v>
      </c>
      <c r="I1523">
        <v>0</v>
      </c>
      <c r="J1523">
        <v>0</v>
      </c>
      <c r="K1523">
        <v>0</v>
      </c>
      <c r="L1523">
        <v>0</v>
      </c>
      <c r="M1523">
        <v>0</v>
      </c>
      <c r="N1523">
        <v>0</v>
      </c>
      <c r="O1523">
        <v>0</v>
      </c>
      <c r="P1523">
        <v>0</v>
      </c>
      <c r="Q1523">
        <v>0</v>
      </c>
      <c r="R1523">
        <v>0</v>
      </c>
      <c r="S1523">
        <v>0</v>
      </c>
      <c r="T1523">
        <v>0</v>
      </c>
      <c r="U1523">
        <v>0</v>
      </c>
      <c r="V1523">
        <v>0</v>
      </c>
      <c r="W1523">
        <v>0</v>
      </c>
      <c r="X1523">
        <v>0</v>
      </c>
      <c r="Y1523">
        <v>0</v>
      </c>
      <c r="Z1523">
        <v>0</v>
      </c>
      <c r="AA1523">
        <v>0</v>
      </c>
      <c r="AB1523">
        <v>0</v>
      </c>
      <c r="AC1523">
        <v>0</v>
      </c>
    </row>
    <row r="1524" spans="1:32">
      <c r="A1524" t="s">
        <v>12286</v>
      </c>
      <c r="B1524" t="s">
        <v>19</v>
      </c>
      <c r="C1524">
        <v>0</v>
      </c>
      <c r="D1524">
        <v>0</v>
      </c>
      <c r="E1524">
        <v>0</v>
      </c>
      <c r="F1524">
        <v>0</v>
      </c>
      <c r="G1524">
        <v>0</v>
      </c>
      <c r="H1524">
        <v>0</v>
      </c>
      <c r="I1524">
        <v>0</v>
      </c>
      <c r="J1524">
        <v>0</v>
      </c>
      <c r="K1524">
        <v>0</v>
      </c>
      <c r="L1524">
        <v>0</v>
      </c>
      <c r="M1524">
        <v>0</v>
      </c>
      <c r="N1524">
        <v>0</v>
      </c>
      <c r="O1524">
        <v>0</v>
      </c>
      <c r="P1524">
        <v>0</v>
      </c>
      <c r="Q1524">
        <v>0</v>
      </c>
      <c r="R1524">
        <v>0</v>
      </c>
      <c r="S1524">
        <v>0</v>
      </c>
      <c r="T1524">
        <v>0</v>
      </c>
      <c r="U1524">
        <v>0</v>
      </c>
      <c r="V1524">
        <v>0</v>
      </c>
      <c r="W1524">
        <v>0</v>
      </c>
      <c r="X1524">
        <v>0</v>
      </c>
      <c r="Y1524">
        <v>0</v>
      </c>
      <c r="Z1524">
        <v>0</v>
      </c>
      <c r="AA1524">
        <v>0</v>
      </c>
      <c r="AB1524">
        <v>0</v>
      </c>
      <c r="AC1524">
        <v>0</v>
      </c>
    </row>
    <row r="1525" spans="1:32">
      <c r="A1525" t="s">
        <v>12287</v>
      </c>
      <c r="B1525" t="s">
        <v>19</v>
      </c>
      <c r="C1525">
        <v>0</v>
      </c>
      <c r="D1525">
        <v>0</v>
      </c>
      <c r="E1525">
        <v>0</v>
      </c>
      <c r="F1525">
        <v>0</v>
      </c>
      <c r="G1525">
        <v>0</v>
      </c>
      <c r="H1525">
        <v>0</v>
      </c>
      <c r="I1525">
        <v>0</v>
      </c>
      <c r="J1525">
        <v>0</v>
      </c>
      <c r="K1525">
        <v>0</v>
      </c>
      <c r="L1525">
        <v>0</v>
      </c>
      <c r="M1525">
        <v>0</v>
      </c>
      <c r="N1525">
        <v>0</v>
      </c>
      <c r="O1525">
        <v>0</v>
      </c>
      <c r="P1525">
        <v>0</v>
      </c>
      <c r="Q1525">
        <v>0</v>
      </c>
      <c r="R1525">
        <v>0</v>
      </c>
      <c r="S1525">
        <v>0</v>
      </c>
      <c r="T1525">
        <v>0</v>
      </c>
      <c r="U1525">
        <v>0</v>
      </c>
      <c r="V1525">
        <v>0</v>
      </c>
      <c r="W1525">
        <v>0</v>
      </c>
      <c r="X1525">
        <v>0</v>
      </c>
      <c r="Y1525">
        <v>0</v>
      </c>
      <c r="Z1525">
        <v>0</v>
      </c>
      <c r="AA1525">
        <v>0</v>
      </c>
      <c r="AB1525">
        <v>0</v>
      </c>
      <c r="AC1525">
        <v>0</v>
      </c>
    </row>
    <row r="1526" spans="1:32">
      <c r="A1526" t="s">
        <v>12288</v>
      </c>
      <c r="B1526" t="s">
        <v>19</v>
      </c>
      <c r="C1526">
        <v>0</v>
      </c>
      <c r="D1526">
        <v>0</v>
      </c>
      <c r="E1526">
        <v>0</v>
      </c>
      <c r="F1526">
        <v>0</v>
      </c>
      <c r="G1526">
        <v>0</v>
      </c>
      <c r="H1526">
        <v>0</v>
      </c>
      <c r="I1526">
        <v>0</v>
      </c>
      <c r="J1526">
        <v>0</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row>
    <row r="1527" spans="1:32">
      <c r="A1527" t="s">
        <v>12289</v>
      </c>
      <c r="B1527" t="s">
        <v>19</v>
      </c>
      <c r="C1527">
        <v>0</v>
      </c>
      <c r="D1527">
        <v>0</v>
      </c>
      <c r="E1527">
        <v>0</v>
      </c>
      <c r="F1527">
        <v>0</v>
      </c>
      <c r="G1527">
        <v>0</v>
      </c>
      <c r="H1527">
        <v>0</v>
      </c>
      <c r="I1527">
        <v>0</v>
      </c>
      <c r="J1527">
        <v>0</v>
      </c>
      <c r="K1527">
        <v>0</v>
      </c>
      <c r="L1527">
        <v>0</v>
      </c>
      <c r="M1527">
        <v>0</v>
      </c>
      <c r="N1527">
        <v>0</v>
      </c>
      <c r="O1527">
        <v>0</v>
      </c>
      <c r="P1527">
        <v>0</v>
      </c>
      <c r="Q1527">
        <v>0</v>
      </c>
      <c r="R1527">
        <v>0</v>
      </c>
      <c r="S1527">
        <v>0</v>
      </c>
      <c r="T1527">
        <v>0</v>
      </c>
      <c r="U1527">
        <v>0</v>
      </c>
      <c r="V1527">
        <v>0</v>
      </c>
      <c r="W1527">
        <v>0</v>
      </c>
      <c r="X1527">
        <v>0</v>
      </c>
      <c r="Y1527">
        <v>0</v>
      </c>
      <c r="Z1527">
        <v>0</v>
      </c>
      <c r="AA1527">
        <v>0</v>
      </c>
      <c r="AB1527">
        <v>0</v>
      </c>
      <c r="AC1527">
        <v>0</v>
      </c>
      <c r="AD1527" s="2"/>
      <c r="AE1527" s="2"/>
      <c r="AF1527" s="2"/>
    </row>
    <row r="1528" spans="1:32">
      <c r="A1528" t="s">
        <v>12290</v>
      </c>
      <c r="B1528" t="s">
        <v>19</v>
      </c>
      <c r="C1528">
        <v>0</v>
      </c>
      <c r="D1528">
        <v>0</v>
      </c>
      <c r="E1528">
        <v>0</v>
      </c>
      <c r="F1528">
        <v>0</v>
      </c>
      <c r="G1528">
        <v>0</v>
      </c>
      <c r="H1528">
        <v>0</v>
      </c>
      <c r="I1528">
        <v>0</v>
      </c>
      <c r="J1528">
        <v>0</v>
      </c>
      <c r="K1528">
        <v>0</v>
      </c>
      <c r="L1528">
        <v>0</v>
      </c>
      <c r="M1528">
        <v>0</v>
      </c>
      <c r="N1528">
        <v>0</v>
      </c>
      <c r="O1528">
        <v>0</v>
      </c>
      <c r="P1528">
        <v>0</v>
      </c>
      <c r="Q1528">
        <v>0</v>
      </c>
      <c r="R1528">
        <v>0</v>
      </c>
      <c r="S1528">
        <v>0</v>
      </c>
      <c r="T1528">
        <v>0</v>
      </c>
      <c r="U1528">
        <v>0</v>
      </c>
      <c r="V1528">
        <v>0</v>
      </c>
      <c r="W1528">
        <v>0</v>
      </c>
      <c r="X1528">
        <v>0</v>
      </c>
      <c r="Y1528">
        <v>0</v>
      </c>
      <c r="Z1528">
        <v>0</v>
      </c>
      <c r="AA1528">
        <v>0</v>
      </c>
      <c r="AB1528">
        <v>0</v>
      </c>
      <c r="AC1528">
        <v>0</v>
      </c>
      <c r="AD1528" s="2"/>
      <c r="AE1528" s="2"/>
      <c r="AF1528" s="2"/>
    </row>
    <row r="1529" spans="1:32">
      <c r="A1529" t="s">
        <v>12291</v>
      </c>
      <c r="B1529" t="s">
        <v>19</v>
      </c>
      <c r="C1529">
        <v>0</v>
      </c>
      <c r="D1529">
        <v>0</v>
      </c>
      <c r="E1529">
        <v>0</v>
      </c>
      <c r="F1529">
        <v>0</v>
      </c>
      <c r="G1529">
        <v>0</v>
      </c>
      <c r="H1529">
        <v>0</v>
      </c>
      <c r="I1529">
        <v>0</v>
      </c>
      <c r="J1529">
        <v>0</v>
      </c>
      <c r="K1529">
        <v>0</v>
      </c>
      <c r="L1529">
        <v>0</v>
      </c>
      <c r="M1529">
        <v>0</v>
      </c>
      <c r="N1529">
        <v>0</v>
      </c>
      <c r="O1529">
        <v>0</v>
      </c>
      <c r="P1529">
        <v>0</v>
      </c>
      <c r="Q1529">
        <v>0</v>
      </c>
      <c r="R1529">
        <v>0</v>
      </c>
      <c r="S1529">
        <v>0</v>
      </c>
      <c r="T1529">
        <v>0</v>
      </c>
      <c r="U1529">
        <v>0</v>
      </c>
      <c r="V1529">
        <v>0</v>
      </c>
      <c r="W1529">
        <v>0</v>
      </c>
      <c r="X1529">
        <v>0</v>
      </c>
      <c r="Y1529">
        <v>0</v>
      </c>
      <c r="Z1529">
        <v>0</v>
      </c>
      <c r="AA1529">
        <v>0</v>
      </c>
      <c r="AB1529">
        <v>0</v>
      </c>
      <c r="AC1529">
        <v>0</v>
      </c>
    </row>
    <row r="1530" spans="1:32">
      <c r="A1530" t="s">
        <v>12292</v>
      </c>
      <c r="B1530" t="s">
        <v>19</v>
      </c>
      <c r="C1530">
        <v>0</v>
      </c>
      <c r="D1530">
        <v>0</v>
      </c>
      <c r="E1530">
        <v>0</v>
      </c>
      <c r="F1530">
        <v>0</v>
      </c>
      <c r="G1530">
        <v>0</v>
      </c>
      <c r="H1530">
        <v>0</v>
      </c>
      <c r="I1530">
        <v>0</v>
      </c>
      <c r="J1530">
        <v>0</v>
      </c>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row>
    <row r="1531" spans="1:32">
      <c r="A1531" t="s">
        <v>12293</v>
      </c>
      <c r="B1531" t="s">
        <v>19</v>
      </c>
      <c r="C1531">
        <v>0</v>
      </c>
      <c r="D1531">
        <v>0</v>
      </c>
      <c r="E1531">
        <v>0</v>
      </c>
      <c r="F1531">
        <v>0</v>
      </c>
      <c r="G1531">
        <v>0</v>
      </c>
      <c r="H1531">
        <v>0</v>
      </c>
      <c r="I1531">
        <v>0</v>
      </c>
      <c r="J1531">
        <v>0</v>
      </c>
      <c r="K1531">
        <v>0</v>
      </c>
      <c r="L1531">
        <v>0</v>
      </c>
      <c r="M1531">
        <v>0</v>
      </c>
      <c r="N1531">
        <v>0</v>
      </c>
      <c r="O1531">
        <v>0</v>
      </c>
      <c r="P1531">
        <v>0</v>
      </c>
      <c r="Q1531">
        <v>0</v>
      </c>
      <c r="R1531">
        <v>0</v>
      </c>
      <c r="S1531">
        <v>0</v>
      </c>
      <c r="T1531">
        <v>0</v>
      </c>
      <c r="U1531">
        <v>0</v>
      </c>
      <c r="V1531">
        <v>0</v>
      </c>
      <c r="W1531">
        <v>0</v>
      </c>
      <c r="X1531">
        <v>0</v>
      </c>
      <c r="Y1531">
        <v>0</v>
      </c>
      <c r="Z1531">
        <v>0</v>
      </c>
      <c r="AA1531">
        <v>0</v>
      </c>
      <c r="AB1531">
        <v>0</v>
      </c>
      <c r="AC1531">
        <v>0</v>
      </c>
    </row>
    <row r="1532" spans="1:32">
      <c r="A1532" t="s">
        <v>12294</v>
      </c>
      <c r="B1532" t="s">
        <v>19</v>
      </c>
      <c r="C1532">
        <v>0</v>
      </c>
      <c r="D1532">
        <v>0</v>
      </c>
      <c r="E1532">
        <v>0</v>
      </c>
      <c r="F1532">
        <v>0</v>
      </c>
      <c r="G1532">
        <v>0</v>
      </c>
      <c r="H1532">
        <v>0</v>
      </c>
      <c r="I1532">
        <v>0</v>
      </c>
      <c r="J1532">
        <v>0</v>
      </c>
      <c r="K1532">
        <v>0</v>
      </c>
      <c r="L1532">
        <v>0</v>
      </c>
      <c r="M1532">
        <v>0</v>
      </c>
      <c r="N1532">
        <v>0</v>
      </c>
      <c r="O1532">
        <v>0</v>
      </c>
      <c r="P1532">
        <v>0</v>
      </c>
      <c r="Q1532">
        <v>0</v>
      </c>
      <c r="R1532">
        <v>0</v>
      </c>
      <c r="S1532">
        <v>0</v>
      </c>
      <c r="T1532">
        <v>0</v>
      </c>
      <c r="U1532">
        <v>0</v>
      </c>
      <c r="V1532">
        <v>0</v>
      </c>
      <c r="W1532">
        <v>0</v>
      </c>
      <c r="X1532">
        <v>0</v>
      </c>
      <c r="Y1532">
        <v>0</v>
      </c>
      <c r="Z1532">
        <v>0</v>
      </c>
      <c r="AA1532">
        <v>0</v>
      </c>
      <c r="AB1532">
        <v>0</v>
      </c>
      <c r="AC1532">
        <v>0</v>
      </c>
    </row>
    <row r="1533" spans="1:32">
      <c r="A1533" t="s">
        <v>12295</v>
      </c>
      <c r="B1533" t="s">
        <v>19</v>
      </c>
      <c r="C1533">
        <v>0</v>
      </c>
      <c r="D1533">
        <v>0</v>
      </c>
      <c r="E1533">
        <v>0</v>
      </c>
      <c r="F1533">
        <v>0</v>
      </c>
      <c r="G1533">
        <v>0</v>
      </c>
      <c r="H1533">
        <v>0</v>
      </c>
      <c r="I1533">
        <v>0</v>
      </c>
      <c r="J1533">
        <v>0</v>
      </c>
      <c r="K1533">
        <v>0</v>
      </c>
      <c r="L1533">
        <v>0</v>
      </c>
      <c r="M1533">
        <v>0</v>
      </c>
      <c r="N1533">
        <v>0</v>
      </c>
      <c r="O1533">
        <v>0</v>
      </c>
      <c r="P1533">
        <v>0</v>
      </c>
      <c r="Q1533">
        <v>0</v>
      </c>
      <c r="R1533">
        <v>0</v>
      </c>
      <c r="S1533">
        <v>0</v>
      </c>
      <c r="T1533">
        <v>0</v>
      </c>
      <c r="U1533">
        <v>0</v>
      </c>
      <c r="V1533">
        <v>0</v>
      </c>
      <c r="W1533">
        <v>0</v>
      </c>
      <c r="X1533">
        <v>0</v>
      </c>
      <c r="Y1533">
        <v>0</v>
      </c>
      <c r="Z1533">
        <v>0</v>
      </c>
      <c r="AA1533">
        <v>0</v>
      </c>
      <c r="AB1533">
        <v>0</v>
      </c>
      <c r="AC1533">
        <v>0</v>
      </c>
    </row>
    <row r="1534" spans="1:32">
      <c r="A1534" t="s">
        <v>12296</v>
      </c>
      <c r="B1534" t="s">
        <v>19</v>
      </c>
      <c r="C1534">
        <v>0</v>
      </c>
      <c r="D1534">
        <v>0</v>
      </c>
      <c r="E1534">
        <v>0</v>
      </c>
      <c r="F1534">
        <v>0</v>
      </c>
      <c r="G1534">
        <v>0</v>
      </c>
      <c r="H1534">
        <v>0</v>
      </c>
      <c r="I1534">
        <v>0</v>
      </c>
      <c r="J1534">
        <v>0</v>
      </c>
      <c r="K1534">
        <v>0</v>
      </c>
      <c r="L1534">
        <v>0</v>
      </c>
      <c r="M1534">
        <v>0</v>
      </c>
      <c r="N1534">
        <v>0</v>
      </c>
      <c r="O1534">
        <v>0</v>
      </c>
      <c r="P1534">
        <v>0</v>
      </c>
      <c r="Q1534">
        <v>0</v>
      </c>
      <c r="R1534">
        <v>0</v>
      </c>
      <c r="S1534">
        <v>0</v>
      </c>
      <c r="T1534">
        <v>0</v>
      </c>
      <c r="U1534">
        <v>0</v>
      </c>
      <c r="V1534">
        <v>0</v>
      </c>
      <c r="W1534">
        <v>0</v>
      </c>
      <c r="X1534">
        <v>0</v>
      </c>
      <c r="Y1534">
        <v>0</v>
      </c>
      <c r="Z1534">
        <v>0</v>
      </c>
      <c r="AA1534">
        <v>0</v>
      </c>
      <c r="AB1534">
        <v>0</v>
      </c>
      <c r="AC1534">
        <v>0</v>
      </c>
      <c r="AD1534" s="2"/>
      <c r="AE1534" s="2"/>
      <c r="AF1534" s="2"/>
    </row>
    <row r="1535" spans="1:32">
      <c r="A1535" t="s">
        <v>12297</v>
      </c>
      <c r="B1535" t="s">
        <v>19</v>
      </c>
      <c r="C1535">
        <v>0</v>
      </c>
      <c r="D1535">
        <v>0</v>
      </c>
      <c r="E1535">
        <v>0</v>
      </c>
      <c r="F1535">
        <v>0</v>
      </c>
      <c r="G1535">
        <v>0</v>
      </c>
      <c r="H1535">
        <v>0</v>
      </c>
      <c r="I1535">
        <v>0</v>
      </c>
      <c r="J1535">
        <v>0</v>
      </c>
      <c r="K1535">
        <v>0</v>
      </c>
      <c r="L1535">
        <v>0</v>
      </c>
      <c r="M1535">
        <v>0</v>
      </c>
      <c r="N1535">
        <v>0</v>
      </c>
      <c r="O1535">
        <v>0</v>
      </c>
      <c r="P1535">
        <v>0</v>
      </c>
      <c r="Q1535">
        <v>0</v>
      </c>
      <c r="R1535">
        <v>0</v>
      </c>
      <c r="S1535">
        <v>0</v>
      </c>
      <c r="T1535">
        <v>0</v>
      </c>
      <c r="U1535">
        <v>0</v>
      </c>
      <c r="V1535">
        <v>0</v>
      </c>
      <c r="W1535">
        <v>0</v>
      </c>
      <c r="X1535">
        <v>0</v>
      </c>
      <c r="Y1535">
        <v>0</v>
      </c>
      <c r="Z1535">
        <v>0</v>
      </c>
      <c r="AA1535">
        <v>0</v>
      </c>
      <c r="AB1535">
        <v>0</v>
      </c>
      <c r="AC1535">
        <v>0</v>
      </c>
    </row>
    <row r="1536" spans="1:32">
      <c r="A1536" t="s">
        <v>12298</v>
      </c>
      <c r="B1536" t="s">
        <v>19</v>
      </c>
      <c r="C1536">
        <v>0</v>
      </c>
      <c r="D1536">
        <v>0</v>
      </c>
      <c r="E1536">
        <v>0</v>
      </c>
      <c r="F1536">
        <v>0</v>
      </c>
      <c r="G1536">
        <v>0</v>
      </c>
      <c r="H1536">
        <v>0</v>
      </c>
      <c r="I1536">
        <v>0</v>
      </c>
      <c r="J1536">
        <v>0</v>
      </c>
      <c r="K1536">
        <v>0</v>
      </c>
      <c r="L1536">
        <v>0</v>
      </c>
      <c r="M1536">
        <v>0</v>
      </c>
      <c r="N1536">
        <v>0</v>
      </c>
      <c r="O1536">
        <v>0</v>
      </c>
      <c r="P1536">
        <v>0</v>
      </c>
      <c r="Q1536">
        <v>0</v>
      </c>
      <c r="R1536">
        <v>0</v>
      </c>
      <c r="S1536">
        <v>0</v>
      </c>
      <c r="T1536">
        <v>0</v>
      </c>
      <c r="U1536">
        <v>0</v>
      </c>
      <c r="V1536">
        <v>0</v>
      </c>
      <c r="W1536">
        <v>0</v>
      </c>
      <c r="X1536">
        <v>0</v>
      </c>
      <c r="Y1536">
        <v>0</v>
      </c>
      <c r="Z1536">
        <v>0</v>
      </c>
      <c r="AA1536">
        <v>0</v>
      </c>
      <c r="AB1536">
        <v>0</v>
      </c>
      <c r="AC1536">
        <v>0</v>
      </c>
      <c r="AD1536" s="2"/>
      <c r="AE1536" s="2"/>
      <c r="AF1536" s="2"/>
    </row>
    <row r="1537" spans="1:32">
      <c r="A1537" t="s">
        <v>12299</v>
      </c>
      <c r="B1537" t="s">
        <v>19</v>
      </c>
      <c r="C1537">
        <v>0</v>
      </c>
      <c r="D1537">
        <v>0</v>
      </c>
      <c r="E1537">
        <v>0</v>
      </c>
      <c r="F1537">
        <v>0</v>
      </c>
      <c r="G1537">
        <v>0</v>
      </c>
      <c r="H1537">
        <v>0</v>
      </c>
      <c r="I1537">
        <v>0</v>
      </c>
      <c r="J1537">
        <v>0</v>
      </c>
      <c r="K1537">
        <v>0</v>
      </c>
      <c r="L1537">
        <v>0</v>
      </c>
      <c r="M1537">
        <v>0</v>
      </c>
      <c r="N1537">
        <v>0</v>
      </c>
      <c r="O1537">
        <v>0</v>
      </c>
      <c r="P1537">
        <v>0</v>
      </c>
      <c r="Q1537">
        <v>0</v>
      </c>
      <c r="R1537">
        <v>0</v>
      </c>
      <c r="S1537">
        <v>0</v>
      </c>
      <c r="T1537">
        <v>0</v>
      </c>
      <c r="U1537">
        <v>0</v>
      </c>
      <c r="V1537">
        <v>0</v>
      </c>
      <c r="W1537">
        <v>0</v>
      </c>
      <c r="X1537">
        <v>0</v>
      </c>
      <c r="Y1537">
        <v>0</v>
      </c>
      <c r="Z1537">
        <v>0</v>
      </c>
      <c r="AA1537">
        <v>0</v>
      </c>
      <c r="AB1537">
        <v>0</v>
      </c>
      <c r="AC1537">
        <v>0</v>
      </c>
      <c r="AD1537" s="2"/>
      <c r="AE1537" s="2"/>
      <c r="AF1537" s="2"/>
    </row>
    <row r="1538" spans="1:32">
      <c r="A1538" t="s">
        <v>12300</v>
      </c>
      <c r="B1538" t="s">
        <v>19</v>
      </c>
      <c r="C1538">
        <v>0</v>
      </c>
      <c r="D1538">
        <v>0</v>
      </c>
      <c r="E1538">
        <v>0</v>
      </c>
      <c r="F1538">
        <v>0</v>
      </c>
      <c r="G1538">
        <v>0</v>
      </c>
      <c r="H1538">
        <v>0</v>
      </c>
      <c r="I1538">
        <v>0</v>
      </c>
      <c r="J1538">
        <v>0</v>
      </c>
      <c r="K1538">
        <v>0</v>
      </c>
      <c r="L1538">
        <v>0</v>
      </c>
      <c r="M1538">
        <v>0</v>
      </c>
      <c r="N1538">
        <v>0</v>
      </c>
      <c r="O1538">
        <v>0</v>
      </c>
      <c r="P1538">
        <v>0</v>
      </c>
      <c r="Q1538">
        <v>0</v>
      </c>
      <c r="R1538">
        <v>0</v>
      </c>
      <c r="S1538">
        <v>0</v>
      </c>
      <c r="T1538">
        <v>0</v>
      </c>
      <c r="U1538">
        <v>0</v>
      </c>
      <c r="V1538">
        <v>0</v>
      </c>
      <c r="W1538">
        <v>0</v>
      </c>
      <c r="X1538">
        <v>0</v>
      </c>
      <c r="Y1538">
        <v>0</v>
      </c>
      <c r="Z1538">
        <v>0</v>
      </c>
      <c r="AA1538">
        <v>0</v>
      </c>
      <c r="AB1538">
        <v>0</v>
      </c>
      <c r="AC1538">
        <v>0</v>
      </c>
    </row>
    <row r="1539" spans="1:32">
      <c r="A1539" t="s">
        <v>12301</v>
      </c>
      <c r="B1539" t="s">
        <v>19</v>
      </c>
      <c r="C1539">
        <v>0</v>
      </c>
      <c r="D1539">
        <v>0</v>
      </c>
      <c r="E1539">
        <v>0</v>
      </c>
      <c r="F1539">
        <v>0</v>
      </c>
      <c r="G1539">
        <v>0</v>
      </c>
      <c r="H1539">
        <v>0</v>
      </c>
      <c r="I1539">
        <v>0</v>
      </c>
      <c r="J1539">
        <v>0</v>
      </c>
      <c r="K1539">
        <v>0</v>
      </c>
      <c r="L1539">
        <v>0</v>
      </c>
      <c r="M1539">
        <v>0</v>
      </c>
      <c r="N1539">
        <v>0</v>
      </c>
      <c r="O1539">
        <v>0</v>
      </c>
      <c r="P1539">
        <v>0</v>
      </c>
      <c r="Q1539">
        <v>0</v>
      </c>
      <c r="R1539">
        <v>0</v>
      </c>
      <c r="S1539">
        <v>0</v>
      </c>
      <c r="T1539">
        <v>0</v>
      </c>
      <c r="U1539">
        <v>0</v>
      </c>
      <c r="V1539">
        <v>0</v>
      </c>
      <c r="W1539">
        <v>0</v>
      </c>
      <c r="X1539">
        <v>0</v>
      </c>
      <c r="Y1539">
        <v>0</v>
      </c>
      <c r="Z1539">
        <v>0</v>
      </c>
      <c r="AA1539">
        <v>0</v>
      </c>
      <c r="AB1539">
        <v>0</v>
      </c>
      <c r="AC1539">
        <v>0</v>
      </c>
    </row>
    <row r="1540" spans="1:32">
      <c r="A1540" t="s">
        <v>12302</v>
      </c>
      <c r="B1540" t="s">
        <v>19</v>
      </c>
      <c r="C1540">
        <v>0</v>
      </c>
      <c r="D1540">
        <v>0</v>
      </c>
      <c r="E1540">
        <v>0</v>
      </c>
      <c r="F1540">
        <v>0</v>
      </c>
      <c r="G1540">
        <v>0</v>
      </c>
      <c r="H1540">
        <v>0</v>
      </c>
      <c r="I1540">
        <v>0</v>
      </c>
      <c r="J1540">
        <v>0</v>
      </c>
      <c r="K1540">
        <v>0</v>
      </c>
      <c r="L1540">
        <v>0</v>
      </c>
      <c r="M1540">
        <v>0</v>
      </c>
      <c r="N1540">
        <v>0</v>
      </c>
      <c r="O1540">
        <v>0</v>
      </c>
      <c r="P1540">
        <v>0</v>
      </c>
      <c r="Q1540">
        <v>0</v>
      </c>
      <c r="R1540">
        <v>0</v>
      </c>
      <c r="S1540">
        <v>0</v>
      </c>
      <c r="T1540">
        <v>0</v>
      </c>
      <c r="U1540">
        <v>0</v>
      </c>
      <c r="V1540">
        <v>0</v>
      </c>
      <c r="W1540">
        <v>0</v>
      </c>
      <c r="X1540">
        <v>0</v>
      </c>
      <c r="Y1540">
        <v>0</v>
      </c>
      <c r="Z1540">
        <v>0</v>
      </c>
      <c r="AA1540">
        <v>0</v>
      </c>
      <c r="AB1540">
        <v>0</v>
      </c>
      <c r="AC1540">
        <v>0</v>
      </c>
    </row>
    <row r="1541" spans="1:32">
      <c r="A1541" t="s">
        <v>12303</v>
      </c>
      <c r="B1541" t="s">
        <v>19</v>
      </c>
      <c r="C1541">
        <v>0</v>
      </c>
      <c r="D1541">
        <v>0</v>
      </c>
      <c r="E1541">
        <v>0</v>
      </c>
      <c r="F1541">
        <v>0</v>
      </c>
      <c r="G1541">
        <v>0</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row>
    <row r="1542" spans="1:32">
      <c r="A1542" t="s">
        <v>12304</v>
      </c>
      <c r="B1542" t="s">
        <v>19</v>
      </c>
      <c r="C1542">
        <v>0</v>
      </c>
      <c r="D1542">
        <v>0</v>
      </c>
      <c r="E1542">
        <v>0</v>
      </c>
      <c r="F1542">
        <v>0</v>
      </c>
      <c r="G1542">
        <v>0</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s="2"/>
      <c r="AE1542" s="2"/>
      <c r="AF1542" s="2"/>
    </row>
    <row r="1543" spans="1:32">
      <c r="A1543" t="s">
        <v>12305</v>
      </c>
      <c r="B1543" t="s">
        <v>19</v>
      </c>
      <c r="C1543">
        <v>0</v>
      </c>
      <c r="D1543">
        <v>0</v>
      </c>
      <c r="E1543">
        <v>0</v>
      </c>
      <c r="F1543">
        <v>0</v>
      </c>
      <c r="G1543">
        <v>0</v>
      </c>
      <c r="H1543">
        <v>0</v>
      </c>
      <c r="I1543">
        <v>0</v>
      </c>
      <c r="J1543">
        <v>0</v>
      </c>
      <c r="K1543">
        <v>0</v>
      </c>
      <c r="L1543">
        <v>0</v>
      </c>
      <c r="M1543">
        <v>0</v>
      </c>
      <c r="N1543">
        <v>0</v>
      </c>
      <c r="O1543">
        <v>0</v>
      </c>
      <c r="P1543">
        <v>0</v>
      </c>
      <c r="Q1543">
        <v>0</v>
      </c>
      <c r="R1543">
        <v>0</v>
      </c>
      <c r="S1543">
        <v>0</v>
      </c>
      <c r="T1543">
        <v>0</v>
      </c>
      <c r="U1543">
        <v>0</v>
      </c>
      <c r="V1543">
        <v>0</v>
      </c>
      <c r="W1543">
        <v>0</v>
      </c>
      <c r="X1543">
        <v>0</v>
      </c>
      <c r="Y1543">
        <v>0</v>
      </c>
      <c r="Z1543">
        <v>0</v>
      </c>
      <c r="AA1543">
        <v>0</v>
      </c>
      <c r="AB1543">
        <v>0</v>
      </c>
      <c r="AC1543">
        <v>0</v>
      </c>
    </row>
    <row r="1544" spans="1:32">
      <c r="A1544" t="s">
        <v>12306</v>
      </c>
      <c r="B1544" t="s">
        <v>19</v>
      </c>
      <c r="C1544">
        <v>0</v>
      </c>
      <c r="D1544">
        <v>0</v>
      </c>
      <c r="E1544">
        <v>0</v>
      </c>
      <c r="F1544">
        <v>0</v>
      </c>
      <c r="G1544">
        <v>0</v>
      </c>
      <c r="H1544">
        <v>0</v>
      </c>
      <c r="I1544">
        <v>0</v>
      </c>
      <c r="J1544">
        <v>0</v>
      </c>
      <c r="K1544">
        <v>0</v>
      </c>
      <c r="L1544">
        <v>0</v>
      </c>
      <c r="M1544">
        <v>0</v>
      </c>
      <c r="N1544">
        <v>0</v>
      </c>
      <c r="O1544">
        <v>0</v>
      </c>
      <c r="P1544">
        <v>0</v>
      </c>
      <c r="Q1544">
        <v>0</v>
      </c>
      <c r="R1544">
        <v>0</v>
      </c>
      <c r="S1544">
        <v>0</v>
      </c>
      <c r="T1544">
        <v>0</v>
      </c>
      <c r="U1544">
        <v>0</v>
      </c>
      <c r="V1544">
        <v>0</v>
      </c>
      <c r="W1544">
        <v>0</v>
      </c>
      <c r="X1544">
        <v>0</v>
      </c>
      <c r="Y1544">
        <v>0</v>
      </c>
      <c r="Z1544">
        <v>0</v>
      </c>
      <c r="AA1544">
        <v>0</v>
      </c>
      <c r="AB1544">
        <v>0</v>
      </c>
      <c r="AC1544">
        <v>0</v>
      </c>
    </row>
    <row r="1545" spans="1:32">
      <c r="A1545" t="s">
        <v>12307</v>
      </c>
      <c r="B1545" t="s">
        <v>19</v>
      </c>
      <c r="C1545">
        <v>0</v>
      </c>
      <c r="D1545">
        <v>0</v>
      </c>
      <c r="E1545">
        <v>0</v>
      </c>
      <c r="F1545">
        <v>0</v>
      </c>
      <c r="G1545">
        <v>0</v>
      </c>
      <c r="H1545">
        <v>0</v>
      </c>
      <c r="I1545">
        <v>0</v>
      </c>
      <c r="J1545">
        <v>0</v>
      </c>
      <c r="K1545">
        <v>0</v>
      </c>
      <c r="L1545">
        <v>0</v>
      </c>
      <c r="M1545">
        <v>0</v>
      </c>
      <c r="N1545">
        <v>0</v>
      </c>
      <c r="O1545">
        <v>0</v>
      </c>
      <c r="P1545">
        <v>0</v>
      </c>
      <c r="Q1545">
        <v>0</v>
      </c>
      <c r="R1545">
        <v>0</v>
      </c>
      <c r="S1545">
        <v>0</v>
      </c>
      <c r="T1545">
        <v>0</v>
      </c>
      <c r="U1545">
        <v>0</v>
      </c>
      <c r="V1545">
        <v>0</v>
      </c>
      <c r="W1545">
        <v>0</v>
      </c>
      <c r="X1545">
        <v>0</v>
      </c>
      <c r="Y1545">
        <v>0</v>
      </c>
      <c r="Z1545">
        <v>0</v>
      </c>
      <c r="AA1545">
        <v>0</v>
      </c>
      <c r="AB1545">
        <v>0</v>
      </c>
      <c r="AC1545">
        <v>0</v>
      </c>
    </row>
    <row r="1546" spans="1:32">
      <c r="A1546" t="s">
        <v>12308</v>
      </c>
      <c r="B1546" t="s">
        <v>19</v>
      </c>
      <c r="C1546">
        <v>0</v>
      </c>
      <c r="D1546">
        <v>0</v>
      </c>
      <c r="E1546">
        <v>0</v>
      </c>
      <c r="F1546">
        <v>0</v>
      </c>
      <c r="G1546">
        <v>0</v>
      </c>
      <c r="H1546">
        <v>0</v>
      </c>
      <c r="I1546">
        <v>0</v>
      </c>
      <c r="J1546">
        <v>0</v>
      </c>
      <c r="K1546">
        <v>0</v>
      </c>
      <c r="L1546">
        <v>0</v>
      </c>
      <c r="M1546">
        <v>0</v>
      </c>
      <c r="N1546">
        <v>0</v>
      </c>
      <c r="O1546">
        <v>0</v>
      </c>
      <c r="P1546">
        <v>0</v>
      </c>
      <c r="Q1546">
        <v>0</v>
      </c>
      <c r="R1546">
        <v>0</v>
      </c>
      <c r="S1546">
        <v>0</v>
      </c>
      <c r="T1546">
        <v>0</v>
      </c>
      <c r="U1546">
        <v>0</v>
      </c>
      <c r="V1546">
        <v>0</v>
      </c>
      <c r="W1546">
        <v>0</v>
      </c>
      <c r="X1546">
        <v>0</v>
      </c>
      <c r="Y1546">
        <v>0</v>
      </c>
      <c r="Z1546">
        <v>0</v>
      </c>
      <c r="AA1546">
        <v>0</v>
      </c>
      <c r="AB1546">
        <v>0</v>
      </c>
      <c r="AC1546">
        <v>0</v>
      </c>
    </row>
    <row r="1547" spans="1:32">
      <c r="A1547" t="s">
        <v>12309</v>
      </c>
      <c r="B1547" t="s">
        <v>19</v>
      </c>
      <c r="C1547">
        <v>0</v>
      </c>
      <c r="D1547">
        <v>0</v>
      </c>
      <c r="E1547">
        <v>0</v>
      </c>
      <c r="F1547">
        <v>0</v>
      </c>
      <c r="G1547">
        <v>0</v>
      </c>
      <c r="H1547">
        <v>0</v>
      </c>
      <c r="I1547">
        <v>0</v>
      </c>
      <c r="J1547">
        <v>0</v>
      </c>
      <c r="K1547">
        <v>0</v>
      </c>
      <c r="L1547">
        <v>0</v>
      </c>
      <c r="M1547">
        <v>0</v>
      </c>
      <c r="N1547">
        <v>0</v>
      </c>
      <c r="O1547">
        <v>0</v>
      </c>
      <c r="P1547">
        <v>0</v>
      </c>
      <c r="Q1547">
        <v>0</v>
      </c>
      <c r="R1547">
        <v>0</v>
      </c>
      <c r="S1547">
        <v>0</v>
      </c>
      <c r="T1547">
        <v>0</v>
      </c>
      <c r="U1547">
        <v>0</v>
      </c>
      <c r="V1547">
        <v>0</v>
      </c>
      <c r="W1547">
        <v>0</v>
      </c>
      <c r="X1547">
        <v>0</v>
      </c>
      <c r="Y1547">
        <v>0</v>
      </c>
      <c r="Z1547">
        <v>0</v>
      </c>
      <c r="AA1547">
        <v>0</v>
      </c>
      <c r="AB1547">
        <v>0</v>
      </c>
      <c r="AC1547">
        <v>0</v>
      </c>
    </row>
    <row r="1548" spans="1:32">
      <c r="A1548" t="s">
        <v>12310</v>
      </c>
      <c r="B1548" t="s">
        <v>19</v>
      </c>
      <c r="C1548">
        <v>0</v>
      </c>
      <c r="D1548">
        <v>0</v>
      </c>
      <c r="E1548">
        <v>0</v>
      </c>
      <c r="F1548">
        <v>0</v>
      </c>
      <c r="G1548">
        <v>0</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row>
    <row r="1549" spans="1:32">
      <c r="A1549" t="s">
        <v>12311</v>
      </c>
      <c r="B1549" t="s">
        <v>19</v>
      </c>
      <c r="C1549">
        <v>0</v>
      </c>
      <c r="D1549">
        <v>0</v>
      </c>
      <c r="E1549">
        <v>0</v>
      </c>
      <c r="F1549">
        <v>0</v>
      </c>
      <c r="G1549">
        <v>0</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0</v>
      </c>
    </row>
    <row r="1550" spans="1:32">
      <c r="A1550" t="s">
        <v>12312</v>
      </c>
      <c r="B1550" t="s">
        <v>19</v>
      </c>
      <c r="C1550">
        <v>0</v>
      </c>
      <c r="D1550">
        <v>0</v>
      </c>
      <c r="E1550">
        <v>0</v>
      </c>
      <c r="F1550">
        <v>0</v>
      </c>
      <c r="G1550">
        <v>0</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row>
    <row r="1551" spans="1:32">
      <c r="A1551" t="s">
        <v>12313</v>
      </c>
      <c r="B1551" t="s">
        <v>19</v>
      </c>
      <c r="C1551">
        <v>0</v>
      </c>
      <c r="D1551">
        <v>0</v>
      </c>
      <c r="E1551">
        <v>0</v>
      </c>
      <c r="F1551">
        <v>0</v>
      </c>
      <c r="G1551">
        <v>0</v>
      </c>
      <c r="H1551">
        <v>0</v>
      </c>
      <c r="I1551">
        <v>0</v>
      </c>
      <c r="J1551">
        <v>0</v>
      </c>
      <c r="K1551">
        <v>0</v>
      </c>
      <c r="L1551">
        <v>0</v>
      </c>
      <c r="M1551">
        <v>0</v>
      </c>
      <c r="N1551">
        <v>0</v>
      </c>
      <c r="O1551">
        <v>0</v>
      </c>
      <c r="P1551">
        <v>0</v>
      </c>
      <c r="Q1551">
        <v>0</v>
      </c>
      <c r="R1551">
        <v>0</v>
      </c>
      <c r="S1551">
        <v>0</v>
      </c>
      <c r="T1551">
        <v>0</v>
      </c>
      <c r="U1551">
        <v>0</v>
      </c>
      <c r="V1551">
        <v>0</v>
      </c>
      <c r="W1551">
        <v>0</v>
      </c>
      <c r="X1551">
        <v>0</v>
      </c>
      <c r="Y1551">
        <v>0</v>
      </c>
      <c r="Z1551">
        <v>0</v>
      </c>
      <c r="AA1551">
        <v>0</v>
      </c>
      <c r="AB1551">
        <v>0</v>
      </c>
      <c r="AC1551">
        <v>0</v>
      </c>
      <c r="AD1551" s="2"/>
      <c r="AE1551" s="2"/>
      <c r="AF1551" s="2"/>
    </row>
    <row r="1552" spans="1:32">
      <c r="A1552" t="s">
        <v>12314</v>
      </c>
      <c r="B1552" t="s">
        <v>19</v>
      </c>
      <c r="C1552">
        <v>0</v>
      </c>
      <c r="D1552">
        <v>0</v>
      </c>
      <c r="E1552">
        <v>0</v>
      </c>
      <c r="F1552">
        <v>0</v>
      </c>
      <c r="G1552">
        <v>0</v>
      </c>
      <c r="H1552">
        <v>0</v>
      </c>
      <c r="I1552">
        <v>0</v>
      </c>
      <c r="J1552">
        <v>0</v>
      </c>
      <c r="K1552">
        <v>0</v>
      </c>
      <c r="L1552">
        <v>0</v>
      </c>
      <c r="M1552">
        <v>0</v>
      </c>
      <c r="N1552">
        <v>0</v>
      </c>
      <c r="O1552">
        <v>0</v>
      </c>
      <c r="P1552">
        <v>0</v>
      </c>
      <c r="Q1552">
        <v>0</v>
      </c>
      <c r="R1552">
        <v>0</v>
      </c>
      <c r="S1552">
        <v>0</v>
      </c>
      <c r="T1552">
        <v>0</v>
      </c>
      <c r="U1552">
        <v>0</v>
      </c>
      <c r="V1552">
        <v>0</v>
      </c>
      <c r="W1552">
        <v>0</v>
      </c>
      <c r="X1552">
        <v>0</v>
      </c>
      <c r="Y1552">
        <v>0</v>
      </c>
      <c r="Z1552">
        <v>0</v>
      </c>
      <c r="AA1552">
        <v>0</v>
      </c>
      <c r="AB1552">
        <v>0</v>
      </c>
      <c r="AC1552">
        <v>0</v>
      </c>
      <c r="AD1552" s="2"/>
      <c r="AE1552" s="2"/>
      <c r="AF1552" s="2"/>
    </row>
    <row r="1553" spans="1:32">
      <c r="A1553" t="s">
        <v>12315</v>
      </c>
      <c r="B1553" t="s">
        <v>19</v>
      </c>
      <c r="C1553">
        <v>0</v>
      </c>
      <c r="D1553">
        <v>0</v>
      </c>
      <c r="E1553">
        <v>0</v>
      </c>
      <c r="F1553">
        <v>0</v>
      </c>
      <c r="G1553">
        <v>0</v>
      </c>
      <c r="H1553">
        <v>0</v>
      </c>
      <c r="I1553">
        <v>0</v>
      </c>
      <c r="J1553">
        <v>0</v>
      </c>
      <c r="K1553">
        <v>0</v>
      </c>
      <c r="L1553">
        <v>0</v>
      </c>
      <c r="M1553">
        <v>0</v>
      </c>
      <c r="N1553">
        <v>0</v>
      </c>
      <c r="O1553">
        <v>0</v>
      </c>
      <c r="P1553">
        <v>0</v>
      </c>
      <c r="Q1553">
        <v>0</v>
      </c>
      <c r="R1553">
        <v>0</v>
      </c>
      <c r="S1553">
        <v>0</v>
      </c>
      <c r="T1553">
        <v>0</v>
      </c>
      <c r="U1553">
        <v>0</v>
      </c>
      <c r="V1553">
        <v>0</v>
      </c>
      <c r="W1553">
        <v>0</v>
      </c>
      <c r="X1553">
        <v>0</v>
      </c>
      <c r="Y1553">
        <v>0</v>
      </c>
      <c r="Z1553">
        <v>0</v>
      </c>
      <c r="AA1553">
        <v>0</v>
      </c>
      <c r="AB1553">
        <v>0</v>
      </c>
      <c r="AC1553">
        <v>0</v>
      </c>
    </row>
    <row r="1554" spans="1:32">
      <c r="A1554" t="s">
        <v>12316</v>
      </c>
      <c r="B1554" t="s">
        <v>19</v>
      </c>
      <c r="C1554">
        <v>0</v>
      </c>
      <c r="D1554">
        <v>0</v>
      </c>
      <c r="E1554">
        <v>0</v>
      </c>
      <c r="F1554">
        <v>0</v>
      </c>
      <c r="G1554">
        <v>0</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0</v>
      </c>
      <c r="AB1554">
        <v>0</v>
      </c>
      <c r="AC1554">
        <v>0</v>
      </c>
    </row>
    <row r="1555" spans="1:32">
      <c r="A1555" t="s">
        <v>12317</v>
      </c>
      <c r="B1555" t="s">
        <v>19</v>
      </c>
      <c r="C1555">
        <v>0</v>
      </c>
      <c r="D1555">
        <v>0</v>
      </c>
      <c r="E1555">
        <v>0</v>
      </c>
      <c r="F1555">
        <v>0</v>
      </c>
      <c r="G1555">
        <v>0</v>
      </c>
      <c r="H1555">
        <v>0</v>
      </c>
      <c r="I1555">
        <v>0</v>
      </c>
      <c r="J1555">
        <v>0</v>
      </c>
      <c r="K1555">
        <v>0</v>
      </c>
      <c r="L1555">
        <v>0</v>
      </c>
      <c r="M1555">
        <v>0</v>
      </c>
      <c r="N1555">
        <v>0</v>
      </c>
      <c r="O1555">
        <v>0</v>
      </c>
      <c r="P1555">
        <v>0</v>
      </c>
      <c r="Q1555">
        <v>0</v>
      </c>
      <c r="R1555">
        <v>0</v>
      </c>
      <c r="S1555">
        <v>0</v>
      </c>
      <c r="T1555">
        <v>0</v>
      </c>
      <c r="U1555">
        <v>0</v>
      </c>
      <c r="V1555">
        <v>0</v>
      </c>
      <c r="W1555">
        <v>0</v>
      </c>
      <c r="X1555">
        <v>0</v>
      </c>
      <c r="Y1555">
        <v>0</v>
      </c>
      <c r="Z1555">
        <v>0</v>
      </c>
      <c r="AA1555">
        <v>0</v>
      </c>
      <c r="AB1555">
        <v>0</v>
      </c>
      <c r="AC1555">
        <v>0</v>
      </c>
    </row>
    <row r="1556" spans="1:32">
      <c r="A1556" t="s">
        <v>12318</v>
      </c>
      <c r="B1556" t="s">
        <v>19</v>
      </c>
      <c r="C1556">
        <v>0</v>
      </c>
      <c r="D1556">
        <v>0</v>
      </c>
      <c r="E1556">
        <v>0</v>
      </c>
      <c r="F1556">
        <v>0</v>
      </c>
      <c r="G1556">
        <v>0</v>
      </c>
      <c r="H1556">
        <v>0</v>
      </c>
      <c r="I1556">
        <v>0</v>
      </c>
      <c r="J1556">
        <v>0</v>
      </c>
      <c r="K1556">
        <v>0</v>
      </c>
      <c r="L1556">
        <v>0</v>
      </c>
      <c r="M1556">
        <v>0</v>
      </c>
      <c r="N1556">
        <v>0</v>
      </c>
      <c r="O1556">
        <v>0</v>
      </c>
      <c r="P1556">
        <v>0</v>
      </c>
      <c r="Q1556">
        <v>0</v>
      </c>
      <c r="R1556">
        <v>0</v>
      </c>
      <c r="S1556">
        <v>0</v>
      </c>
      <c r="T1556">
        <v>0</v>
      </c>
      <c r="U1556">
        <v>0</v>
      </c>
      <c r="V1556">
        <v>0</v>
      </c>
      <c r="W1556">
        <v>0</v>
      </c>
      <c r="X1556">
        <v>0</v>
      </c>
      <c r="Y1556">
        <v>0</v>
      </c>
      <c r="Z1556">
        <v>0</v>
      </c>
      <c r="AA1556">
        <v>0</v>
      </c>
      <c r="AB1556">
        <v>0</v>
      </c>
      <c r="AC1556">
        <v>0</v>
      </c>
    </row>
    <row r="1557" spans="1:32">
      <c r="A1557" t="s">
        <v>12319</v>
      </c>
      <c r="B1557" t="s">
        <v>19</v>
      </c>
      <c r="C1557">
        <v>0</v>
      </c>
      <c r="D1557">
        <v>0</v>
      </c>
      <c r="E1557">
        <v>0</v>
      </c>
      <c r="F1557">
        <v>0</v>
      </c>
      <c r="G1557">
        <v>0</v>
      </c>
      <c r="H1557">
        <v>0</v>
      </c>
      <c r="I1557">
        <v>0</v>
      </c>
      <c r="J1557">
        <v>0</v>
      </c>
      <c r="K1557">
        <v>0</v>
      </c>
      <c r="L1557">
        <v>0</v>
      </c>
      <c r="M1557">
        <v>0</v>
      </c>
      <c r="N1557">
        <v>0</v>
      </c>
      <c r="O1557">
        <v>0</v>
      </c>
      <c r="P1557">
        <v>0</v>
      </c>
      <c r="Q1557">
        <v>0</v>
      </c>
      <c r="R1557">
        <v>0</v>
      </c>
      <c r="S1557">
        <v>0</v>
      </c>
      <c r="T1557">
        <v>0</v>
      </c>
      <c r="U1557">
        <v>0</v>
      </c>
      <c r="V1557">
        <v>0</v>
      </c>
      <c r="W1557">
        <v>0</v>
      </c>
      <c r="X1557">
        <v>0</v>
      </c>
      <c r="Y1557">
        <v>0</v>
      </c>
      <c r="Z1557">
        <v>0</v>
      </c>
      <c r="AA1557">
        <v>0</v>
      </c>
      <c r="AB1557">
        <v>0</v>
      </c>
      <c r="AC1557">
        <v>0</v>
      </c>
    </row>
    <row r="1558" spans="1:32">
      <c r="A1558" t="s">
        <v>12320</v>
      </c>
      <c r="B1558" t="s">
        <v>19</v>
      </c>
      <c r="C1558">
        <v>0</v>
      </c>
      <c r="D1558">
        <v>0</v>
      </c>
      <c r="E1558">
        <v>0</v>
      </c>
      <c r="F1558">
        <v>0</v>
      </c>
      <c r="G1558">
        <v>0</v>
      </c>
      <c r="H1558">
        <v>0</v>
      </c>
      <c r="I1558">
        <v>0</v>
      </c>
      <c r="J1558">
        <v>0</v>
      </c>
      <c r="K1558">
        <v>0</v>
      </c>
      <c r="L1558">
        <v>0</v>
      </c>
      <c r="M1558">
        <v>0</v>
      </c>
      <c r="N1558">
        <v>0</v>
      </c>
      <c r="O1558">
        <v>0</v>
      </c>
      <c r="P1558">
        <v>0</v>
      </c>
      <c r="Q1558">
        <v>0</v>
      </c>
      <c r="R1558">
        <v>0</v>
      </c>
      <c r="S1558">
        <v>0</v>
      </c>
      <c r="T1558">
        <v>0</v>
      </c>
      <c r="U1558">
        <v>0</v>
      </c>
      <c r="V1558">
        <v>0</v>
      </c>
      <c r="W1558">
        <v>0</v>
      </c>
      <c r="X1558">
        <v>0</v>
      </c>
      <c r="Y1558">
        <v>0</v>
      </c>
      <c r="Z1558">
        <v>0</v>
      </c>
      <c r="AA1558">
        <v>0</v>
      </c>
      <c r="AB1558">
        <v>0</v>
      </c>
      <c r="AC1558">
        <v>0</v>
      </c>
      <c r="AD1558" s="2"/>
      <c r="AE1558" s="2"/>
      <c r="AF1558" s="2"/>
    </row>
    <row r="1559" spans="1:32">
      <c r="A1559" t="s">
        <v>12321</v>
      </c>
      <c r="B1559" t="s">
        <v>19</v>
      </c>
      <c r="C1559">
        <v>0</v>
      </c>
      <c r="D1559">
        <v>0</v>
      </c>
      <c r="E1559">
        <v>0</v>
      </c>
      <c r="F1559">
        <v>0</v>
      </c>
      <c r="G1559">
        <v>0</v>
      </c>
      <c r="H1559">
        <v>0</v>
      </c>
      <c r="I1559">
        <v>0</v>
      </c>
      <c r="J1559">
        <v>0</v>
      </c>
      <c r="K1559">
        <v>0</v>
      </c>
      <c r="L1559">
        <v>0</v>
      </c>
      <c r="M1559">
        <v>0</v>
      </c>
      <c r="N1559">
        <v>0</v>
      </c>
      <c r="O1559">
        <v>0</v>
      </c>
      <c r="P1559">
        <v>0</v>
      </c>
      <c r="Q1559">
        <v>0</v>
      </c>
      <c r="R1559">
        <v>0</v>
      </c>
      <c r="S1559">
        <v>0</v>
      </c>
      <c r="T1559">
        <v>0</v>
      </c>
      <c r="U1559">
        <v>0</v>
      </c>
      <c r="V1559">
        <v>0</v>
      </c>
      <c r="W1559">
        <v>0</v>
      </c>
      <c r="X1559">
        <v>0</v>
      </c>
      <c r="Y1559">
        <v>0</v>
      </c>
      <c r="Z1559">
        <v>0</v>
      </c>
      <c r="AA1559">
        <v>0</v>
      </c>
      <c r="AB1559">
        <v>0</v>
      </c>
      <c r="AC1559">
        <v>0</v>
      </c>
    </row>
    <row r="1560" spans="1:32">
      <c r="A1560" t="s">
        <v>12322</v>
      </c>
      <c r="B1560" t="s">
        <v>19</v>
      </c>
      <c r="C1560">
        <v>0</v>
      </c>
      <c r="D1560">
        <v>0</v>
      </c>
      <c r="E1560">
        <v>0</v>
      </c>
      <c r="F1560">
        <v>0</v>
      </c>
      <c r="G1560">
        <v>0</v>
      </c>
      <c r="H1560">
        <v>0</v>
      </c>
      <c r="I1560">
        <v>0</v>
      </c>
      <c r="J1560">
        <v>0</v>
      </c>
      <c r="K1560">
        <v>0</v>
      </c>
      <c r="L1560">
        <v>0</v>
      </c>
      <c r="M1560">
        <v>0</v>
      </c>
      <c r="N1560">
        <v>0</v>
      </c>
      <c r="O1560">
        <v>0</v>
      </c>
      <c r="P1560">
        <v>0</v>
      </c>
      <c r="Q1560">
        <v>0</v>
      </c>
      <c r="R1560">
        <v>0</v>
      </c>
      <c r="S1560">
        <v>0</v>
      </c>
      <c r="T1560">
        <v>0</v>
      </c>
      <c r="U1560">
        <v>0</v>
      </c>
      <c r="V1560">
        <v>0</v>
      </c>
      <c r="W1560">
        <v>0</v>
      </c>
      <c r="X1560">
        <v>0</v>
      </c>
      <c r="Y1560">
        <v>0</v>
      </c>
      <c r="Z1560">
        <v>0</v>
      </c>
      <c r="AA1560">
        <v>0</v>
      </c>
      <c r="AB1560">
        <v>0</v>
      </c>
      <c r="AC1560">
        <v>0</v>
      </c>
      <c r="AD1560" s="2"/>
      <c r="AE1560" s="2"/>
      <c r="AF1560" s="2"/>
    </row>
    <row r="1561" spans="1:32">
      <c r="A1561" t="s">
        <v>12323</v>
      </c>
      <c r="B1561" t="s">
        <v>19</v>
      </c>
      <c r="C1561">
        <v>0</v>
      </c>
      <c r="D1561">
        <v>0</v>
      </c>
      <c r="E1561">
        <v>0</v>
      </c>
      <c r="F1561">
        <v>0</v>
      </c>
      <c r="G1561">
        <v>0</v>
      </c>
      <c r="H1561">
        <v>0</v>
      </c>
      <c r="I1561">
        <v>0</v>
      </c>
      <c r="J1561">
        <v>0</v>
      </c>
      <c r="K1561">
        <v>0</v>
      </c>
      <c r="L1561">
        <v>0</v>
      </c>
      <c r="M1561">
        <v>0</v>
      </c>
      <c r="N1561">
        <v>0</v>
      </c>
      <c r="O1561">
        <v>0</v>
      </c>
      <c r="P1561">
        <v>0</v>
      </c>
      <c r="Q1561">
        <v>0</v>
      </c>
      <c r="R1561">
        <v>0</v>
      </c>
      <c r="S1561">
        <v>0</v>
      </c>
      <c r="T1561">
        <v>0</v>
      </c>
      <c r="U1561">
        <v>0</v>
      </c>
      <c r="V1561">
        <v>0</v>
      </c>
      <c r="W1561">
        <v>0</v>
      </c>
      <c r="X1561">
        <v>0</v>
      </c>
      <c r="Y1561">
        <v>0</v>
      </c>
      <c r="Z1561">
        <v>0</v>
      </c>
      <c r="AA1561">
        <v>0</v>
      </c>
      <c r="AB1561">
        <v>0</v>
      </c>
      <c r="AC1561">
        <v>0</v>
      </c>
      <c r="AD1561" s="2"/>
      <c r="AE1561" s="2"/>
      <c r="AF1561" s="2"/>
    </row>
    <row r="1562" spans="1:32">
      <c r="A1562" t="s">
        <v>12324</v>
      </c>
      <c r="B1562" t="s">
        <v>19</v>
      </c>
      <c r="C1562">
        <v>0</v>
      </c>
      <c r="D1562">
        <v>0</v>
      </c>
      <c r="E1562">
        <v>0</v>
      </c>
      <c r="F1562">
        <v>0</v>
      </c>
      <c r="G1562">
        <v>0</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row>
    <row r="1563" spans="1:32">
      <c r="A1563" t="s">
        <v>12325</v>
      </c>
      <c r="B1563" t="s">
        <v>19</v>
      </c>
      <c r="C1563">
        <v>0</v>
      </c>
      <c r="D1563">
        <v>0</v>
      </c>
      <c r="E1563">
        <v>0</v>
      </c>
      <c r="F1563">
        <v>0</v>
      </c>
      <c r="G1563">
        <v>0</v>
      </c>
      <c r="H1563">
        <v>0</v>
      </c>
      <c r="I1563">
        <v>0</v>
      </c>
      <c r="J1563">
        <v>0</v>
      </c>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row>
    <row r="1564" spans="1:32">
      <c r="A1564" t="s">
        <v>12326</v>
      </c>
      <c r="B1564" t="s">
        <v>19</v>
      </c>
      <c r="C1564">
        <v>0</v>
      </c>
      <c r="D1564">
        <v>0</v>
      </c>
      <c r="E1564">
        <v>0</v>
      </c>
      <c r="F1564">
        <v>0</v>
      </c>
      <c r="G1564">
        <v>0</v>
      </c>
      <c r="H1564">
        <v>0</v>
      </c>
      <c r="I1564">
        <v>0</v>
      </c>
      <c r="J1564">
        <v>0</v>
      </c>
      <c r="K1564">
        <v>0</v>
      </c>
      <c r="L1564">
        <v>0</v>
      </c>
      <c r="M1564">
        <v>0</v>
      </c>
      <c r="N1564">
        <v>0</v>
      </c>
      <c r="O1564">
        <v>0</v>
      </c>
      <c r="P1564">
        <v>0</v>
      </c>
      <c r="Q1564">
        <v>0</v>
      </c>
      <c r="R1564">
        <v>0</v>
      </c>
      <c r="S1564">
        <v>0</v>
      </c>
      <c r="T1564">
        <v>0</v>
      </c>
      <c r="U1564">
        <v>0</v>
      </c>
      <c r="V1564">
        <v>0</v>
      </c>
      <c r="W1564">
        <v>0</v>
      </c>
      <c r="X1564">
        <v>0</v>
      </c>
      <c r="Y1564">
        <v>0</v>
      </c>
      <c r="Z1564">
        <v>0</v>
      </c>
      <c r="AA1564">
        <v>0</v>
      </c>
      <c r="AB1564">
        <v>0</v>
      </c>
      <c r="AC1564">
        <v>0</v>
      </c>
    </row>
    <row r="1565" spans="1:32">
      <c r="A1565" t="s">
        <v>12327</v>
      </c>
      <c r="B1565" t="s">
        <v>19</v>
      </c>
      <c r="C1565">
        <v>0</v>
      </c>
      <c r="D1565">
        <v>0</v>
      </c>
      <c r="E1565">
        <v>0</v>
      </c>
      <c r="F1565">
        <v>0</v>
      </c>
      <c r="G1565">
        <v>0</v>
      </c>
      <c r="H1565">
        <v>0</v>
      </c>
      <c r="I1565">
        <v>0</v>
      </c>
      <c r="J1565">
        <v>0</v>
      </c>
      <c r="K1565">
        <v>0</v>
      </c>
      <c r="L1565">
        <v>0</v>
      </c>
      <c r="M1565">
        <v>0</v>
      </c>
      <c r="N1565">
        <v>0</v>
      </c>
      <c r="O1565">
        <v>0</v>
      </c>
      <c r="P1565">
        <v>0</v>
      </c>
      <c r="Q1565">
        <v>0</v>
      </c>
      <c r="R1565">
        <v>0</v>
      </c>
      <c r="S1565">
        <v>0</v>
      </c>
      <c r="T1565">
        <v>0</v>
      </c>
      <c r="U1565">
        <v>0</v>
      </c>
      <c r="V1565">
        <v>0</v>
      </c>
      <c r="W1565">
        <v>0</v>
      </c>
      <c r="X1565">
        <v>0</v>
      </c>
      <c r="Y1565">
        <v>0</v>
      </c>
      <c r="Z1565">
        <v>0</v>
      </c>
      <c r="AA1565">
        <v>0</v>
      </c>
      <c r="AB1565">
        <v>0</v>
      </c>
      <c r="AC1565">
        <v>0</v>
      </c>
    </row>
    <row r="1566" spans="1:32">
      <c r="A1566" t="s">
        <v>12328</v>
      </c>
      <c r="B1566" t="s">
        <v>19</v>
      </c>
      <c r="C1566">
        <v>0</v>
      </c>
      <c r="D1566">
        <v>0</v>
      </c>
      <c r="E1566">
        <v>0</v>
      </c>
      <c r="F1566">
        <v>0</v>
      </c>
      <c r="G1566">
        <v>0</v>
      </c>
      <c r="H1566">
        <v>0</v>
      </c>
      <c r="I1566">
        <v>0</v>
      </c>
      <c r="J1566">
        <v>0</v>
      </c>
      <c r="K1566">
        <v>0</v>
      </c>
      <c r="L1566">
        <v>0</v>
      </c>
      <c r="M1566">
        <v>0</v>
      </c>
      <c r="N1566">
        <v>0</v>
      </c>
      <c r="O1566">
        <v>0</v>
      </c>
      <c r="P1566">
        <v>0</v>
      </c>
      <c r="Q1566">
        <v>0</v>
      </c>
      <c r="R1566">
        <v>0</v>
      </c>
      <c r="S1566">
        <v>0</v>
      </c>
      <c r="T1566">
        <v>0</v>
      </c>
      <c r="U1566">
        <v>0</v>
      </c>
      <c r="V1566">
        <v>0</v>
      </c>
      <c r="W1566">
        <v>0</v>
      </c>
      <c r="X1566">
        <v>0</v>
      </c>
      <c r="Y1566">
        <v>0</v>
      </c>
      <c r="Z1566">
        <v>0</v>
      </c>
      <c r="AA1566">
        <v>0</v>
      </c>
      <c r="AB1566">
        <v>0</v>
      </c>
      <c r="AC1566">
        <v>0</v>
      </c>
      <c r="AD1566" s="2"/>
      <c r="AE1566" s="2"/>
      <c r="AF1566" s="2"/>
    </row>
    <row r="1567" spans="1:32">
      <c r="A1567" t="s">
        <v>12329</v>
      </c>
      <c r="B1567" t="s">
        <v>19</v>
      </c>
      <c r="C1567">
        <v>0</v>
      </c>
      <c r="D1567">
        <v>0</v>
      </c>
      <c r="E1567">
        <v>0</v>
      </c>
      <c r="F1567">
        <v>0</v>
      </c>
      <c r="G1567">
        <v>0</v>
      </c>
      <c r="H1567">
        <v>0</v>
      </c>
      <c r="I1567">
        <v>0</v>
      </c>
      <c r="J1567">
        <v>0</v>
      </c>
      <c r="K1567">
        <v>0</v>
      </c>
      <c r="L1567">
        <v>0</v>
      </c>
      <c r="M1567">
        <v>0</v>
      </c>
      <c r="N1567">
        <v>0</v>
      </c>
      <c r="O1567">
        <v>0</v>
      </c>
      <c r="P1567">
        <v>0</v>
      </c>
      <c r="Q1567">
        <v>0</v>
      </c>
      <c r="R1567">
        <v>0</v>
      </c>
      <c r="S1567">
        <v>0</v>
      </c>
      <c r="T1567">
        <v>0</v>
      </c>
      <c r="U1567">
        <v>0</v>
      </c>
      <c r="V1567">
        <v>0</v>
      </c>
      <c r="W1567">
        <v>0</v>
      </c>
      <c r="X1567">
        <v>0</v>
      </c>
      <c r="Y1567">
        <v>0</v>
      </c>
      <c r="Z1567">
        <v>0</v>
      </c>
      <c r="AA1567">
        <v>0</v>
      </c>
      <c r="AB1567">
        <v>0</v>
      </c>
      <c r="AC1567">
        <v>0</v>
      </c>
    </row>
    <row r="1568" spans="1:32">
      <c r="A1568" t="s">
        <v>12330</v>
      </c>
      <c r="B1568" t="s">
        <v>19</v>
      </c>
      <c r="C1568">
        <v>0</v>
      </c>
      <c r="D1568">
        <v>0</v>
      </c>
      <c r="E1568">
        <v>0</v>
      </c>
      <c r="F1568">
        <v>0</v>
      </c>
      <c r="G1568">
        <v>0</v>
      </c>
      <c r="H1568">
        <v>0</v>
      </c>
      <c r="I1568">
        <v>0</v>
      </c>
      <c r="J1568">
        <v>0</v>
      </c>
      <c r="K1568">
        <v>0</v>
      </c>
      <c r="L1568">
        <v>0</v>
      </c>
      <c r="M1568">
        <v>0</v>
      </c>
      <c r="N1568">
        <v>0</v>
      </c>
      <c r="O1568">
        <v>0</v>
      </c>
      <c r="P1568">
        <v>0</v>
      </c>
      <c r="Q1568">
        <v>0</v>
      </c>
      <c r="R1568">
        <v>0</v>
      </c>
      <c r="S1568">
        <v>0</v>
      </c>
      <c r="T1568">
        <v>0</v>
      </c>
      <c r="U1568">
        <v>0</v>
      </c>
      <c r="V1568">
        <v>0</v>
      </c>
      <c r="W1568">
        <v>0</v>
      </c>
      <c r="X1568">
        <v>0</v>
      </c>
      <c r="Y1568">
        <v>0</v>
      </c>
      <c r="Z1568">
        <v>0</v>
      </c>
      <c r="AA1568">
        <v>0</v>
      </c>
      <c r="AB1568">
        <v>0</v>
      </c>
      <c r="AC1568">
        <v>0</v>
      </c>
    </row>
    <row r="1569" spans="1:32">
      <c r="A1569" t="s">
        <v>12331</v>
      </c>
      <c r="B1569" t="s">
        <v>19</v>
      </c>
      <c r="C1569">
        <v>0</v>
      </c>
      <c r="D1569">
        <v>0</v>
      </c>
      <c r="E1569">
        <v>0</v>
      </c>
      <c r="F1569">
        <v>0</v>
      </c>
      <c r="G1569">
        <v>0</v>
      </c>
      <c r="H1569">
        <v>0</v>
      </c>
      <c r="I1569">
        <v>0</v>
      </c>
      <c r="J1569">
        <v>0</v>
      </c>
      <c r="K1569">
        <v>0</v>
      </c>
      <c r="L1569">
        <v>0</v>
      </c>
      <c r="M1569">
        <v>0</v>
      </c>
      <c r="N1569">
        <v>0</v>
      </c>
      <c r="O1569">
        <v>0</v>
      </c>
      <c r="P1569">
        <v>0</v>
      </c>
      <c r="Q1569">
        <v>0</v>
      </c>
      <c r="R1569">
        <v>0</v>
      </c>
      <c r="S1569">
        <v>0</v>
      </c>
      <c r="T1569">
        <v>0</v>
      </c>
      <c r="U1569">
        <v>0</v>
      </c>
      <c r="V1569">
        <v>0</v>
      </c>
      <c r="W1569">
        <v>0</v>
      </c>
      <c r="X1569">
        <v>0</v>
      </c>
      <c r="Y1569">
        <v>0</v>
      </c>
      <c r="Z1569">
        <v>0</v>
      </c>
      <c r="AA1569">
        <v>0</v>
      </c>
      <c r="AB1569">
        <v>0</v>
      </c>
      <c r="AC1569">
        <v>0</v>
      </c>
    </row>
    <row r="1570" spans="1:32">
      <c r="A1570" t="s">
        <v>12332</v>
      </c>
      <c r="B1570" t="s">
        <v>19</v>
      </c>
      <c r="C1570">
        <v>0</v>
      </c>
      <c r="D1570">
        <v>0</v>
      </c>
      <c r="E1570">
        <v>0</v>
      </c>
      <c r="F1570">
        <v>0</v>
      </c>
      <c r="G1570">
        <v>0</v>
      </c>
      <c r="H1570">
        <v>0</v>
      </c>
      <c r="I1570">
        <v>0</v>
      </c>
      <c r="J1570">
        <v>0</v>
      </c>
      <c r="K1570">
        <v>0</v>
      </c>
      <c r="L1570">
        <v>0</v>
      </c>
      <c r="M1570">
        <v>0</v>
      </c>
      <c r="N1570">
        <v>0</v>
      </c>
      <c r="O1570">
        <v>0</v>
      </c>
      <c r="P1570">
        <v>0</v>
      </c>
      <c r="Q1570">
        <v>0</v>
      </c>
      <c r="R1570">
        <v>0</v>
      </c>
      <c r="S1570">
        <v>0</v>
      </c>
      <c r="T1570">
        <v>0</v>
      </c>
      <c r="U1570">
        <v>0</v>
      </c>
      <c r="V1570">
        <v>0</v>
      </c>
      <c r="W1570">
        <v>0</v>
      </c>
      <c r="X1570">
        <v>0</v>
      </c>
      <c r="Y1570">
        <v>0</v>
      </c>
      <c r="Z1570">
        <v>0</v>
      </c>
      <c r="AA1570">
        <v>0</v>
      </c>
      <c r="AB1570">
        <v>0</v>
      </c>
      <c r="AC1570">
        <v>0</v>
      </c>
    </row>
    <row r="1571" spans="1:32">
      <c r="A1571" t="s">
        <v>12333</v>
      </c>
      <c r="B1571" t="s">
        <v>19</v>
      </c>
      <c r="C1571">
        <v>0</v>
      </c>
      <c r="D1571">
        <v>0</v>
      </c>
      <c r="E1571">
        <v>0</v>
      </c>
      <c r="F1571">
        <v>0</v>
      </c>
      <c r="G1571">
        <v>0</v>
      </c>
      <c r="H1571">
        <v>0</v>
      </c>
      <c r="I1571">
        <v>0</v>
      </c>
      <c r="J1571">
        <v>0</v>
      </c>
      <c r="K1571">
        <v>0</v>
      </c>
      <c r="L1571">
        <v>0</v>
      </c>
      <c r="M1571">
        <v>0</v>
      </c>
      <c r="N1571">
        <v>0</v>
      </c>
      <c r="O1571">
        <v>0</v>
      </c>
      <c r="P1571">
        <v>0</v>
      </c>
      <c r="Q1571">
        <v>0</v>
      </c>
      <c r="R1571">
        <v>0</v>
      </c>
      <c r="S1571">
        <v>0</v>
      </c>
      <c r="T1571">
        <v>0</v>
      </c>
      <c r="U1571">
        <v>0</v>
      </c>
      <c r="V1571">
        <v>0</v>
      </c>
      <c r="W1571">
        <v>0</v>
      </c>
      <c r="X1571">
        <v>0</v>
      </c>
      <c r="Y1571">
        <v>0</v>
      </c>
      <c r="Z1571">
        <v>0</v>
      </c>
      <c r="AA1571">
        <v>0</v>
      </c>
      <c r="AB1571">
        <v>0</v>
      </c>
      <c r="AC1571">
        <v>0</v>
      </c>
    </row>
    <row r="1572" spans="1:32">
      <c r="A1572" t="s">
        <v>12334</v>
      </c>
      <c r="B1572" t="s">
        <v>19</v>
      </c>
      <c r="C1572">
        <v>0</v>
      </c>
      <c r="D1572">
        <v>0</v>
      </c>
      <c r="E1572">
        <v>0</v>
      </c>
      <c r="F1572">
        <v>0</v>
      </c>
      <c r="G1572">
        <v>0</v>
      </c>
      <c r="H1572">
        <v>0</v>
      </c>
      <c r="I1572">
        <v>0</v>
      </c>
      <c r="J1572">
        <v>0</v>
      </c>
      <c r="K1572">
        <v>0</v>
      </c>
      <c r="L1572">
        <v>0</v>
      </c>
      <c r="M1572">
        <v>0</v>
      </c>
      <c r="N1572">
        <v>0</v>
      </c>
      <c r="O1572">
        <v>0</v>
      </c>
      <c r="P1572">
        <v>0</v>
      </c>
      <c r="Q1572">
        <v>0</v>
      </c>
      <c r="R1572">
        <v>0</v>
      </c>
      <c r="S1572">
        <v>0</v>
      </c>
      <c r="T1572">
        <v>0</v>
      </c>
      <c r="U1572">
        <v>0</v>
      </c>
      <c r="V1572">
        <v>0</v>
      </c>
      <c r="W1572">
        <v>0</v>
      </c>
      <c r="X1572">
        <v>0</v>
      </c>
      <c r="Y1572">
        <v>0</v>
      </c>
      <c r="Z1572">
        <v>0</v>
      </c>
      <c r="AA1572">
        <v>0</v>
      </c>
      <c r="AB1572">
        <v>0</v>
      </c>
      <c r="AC1572">
        <v>0</v>
      </c>
    </row>
    <row r="1573" spans="1:32">
      <c r="A1573" t="s">
        <v>12335</v>
      </c>
      <c r="B1573" t="s">
        <v>19</v>
      </c>
      <c r="C1573">
        <v>0</v>
      </c>
      <c r="D1573">
        <v>0</v>
      </c>
      <c r="E1573">
        <v>0</v>
      </c>
      <c r="F1573">
        <v>0</v>
      </c>
      <c r="G1573">
        <v>0</v>
      </c>
      <c r="H1573">
        <v>0</v>
      </c>
      <c r="I1573">
        <v>0</v>
      </c>
      <c r="J1573">
        <v>0</v>
      </c>
      <c r="K1573">
        <v>0</v>
      </c>
      <c r="L1573">
        <v>0</v>
      </c>
      <c r="M1573">
        <v>0</v>
      </c>
      <c r="N1573">
        <v>0</v>
      </c>
      <c r="O1573">
        <v>0</v>
      </c>
      <c r="P1573">
        <v>0</v>
      </c>
      <c r="Q1573">
        <v>0</v>
      </c>
      <c r="R1573">
        <v>0</v>
      </c>
      <c r="S1573">
        <v>0</v>
      </c>
      <c r="T1573">
        <v>0</v>
      </c>
      <c r="U1573">
        <v>0</v>
      </c>
      <c r="V1573">
        <v>0</v>
      </c>
      <c r="W1573">
        <v>0</v>
      </c>
      <c r="X1573">
        <v>0</v>
      </c>
      <c r="Y1573">
        <v>0</v>
      </c>
      <c r="Z1573">
        <v>0</v>
      </c>
      <c r="AA1573">
        <v>0</v>
      </c>
      <c r="AB1573">
        <v>0</v>
      </c>
      <c r="AC1573">
        <v>0</v>
      </c>
    </row>
    <row r="1574" spans="1:32">
      <c r="A1574" t="s">
        <v>12336</v>
      </c>
      <c r="B1574" t="s">
        <v>19</v>
      </c>
      <c r="C1574">
        <v>0</v>
      </c>
      <c r="D1574">
        <v>0</v>
      </c>
      <c r="E1574">
        <v>0</v>
      </c>
      <c r="F1574">
        <v>0</v>
      </c>
      <c r="G1574">
        <v>0</v>
      </c>
      <c r="H1574">
        <v>0</v>
      </c>
      <c r="I1574">
        <v>0</v>
      </c>
      <c r="J1574">
        <v>0</v>
      </c>
      <c r="K1574">
        <v>0</v>
      </c>
      <c r="L1574">
        <v>0</v>
      </c>
      <c r="M1574">
        <v>0</v>
      </c>
      <c r="N1574">
        <v>0</v>
      </c>
      <c r="O1574">
        <v>0</v>
      </c>
      <c r="P1574">
        <v>0</v>
      </c>
      <c r="Q1574">
        <v>0</v>
      </c>
      <c r="R1574">
        <v>0</v>
      </c>
      <c r="S1574">
        <v>0</v>
      </c>
      <c r="T1574">
        <v>0</v>
      </c>
      <c r="U1574">
        <v>0</v>
      </c>
      <c r="V1574">
        <v>0</v>
      </c>
      <c r="W1574">
        <v>0</v>
      </c>
      <c r="X1574">
        <v>0</v>
      </c>
      <c r="Y1574">
        <v>0</v>
      </c>
      <c r="Z1574">
        <v>0</v>
      </c>
      <c r="AA1574">
        <v>0</v>
      </c>
      <c r="AB1574">
        <v>0</v>
      </c>
      <c r="AC1574">
        <v>0</v>
      </c>
    </row>
    <row r="1575" spans="1:32">
      <c r="A1575" t="s">
        <v>12337</v>
      </c>
      <c r="B1575" t="s">
        <v>19</v>
      </c>
      <c r="C1575">
        <v>0</v>
      </c>
      <c r="D1575">
        <v>0</v>
      </c>
      <c r="E1575">
        <v>0</v>
      </c>
      <c r="F1575">
        <v>0</v>
      </c>
      <c r="G1575">
        <v>0</v>
      </c>
      <c r="H1575">
        <v>0</v>
      </c>
      <c r="I1575">
        <v>0</v>
      </c>
      <c r="J1575">
        <v>0</v>
      </c>
      <c r="K1575">
        <v>0</v>
      </c>
      <c r="L1575">
        <v>0</v>
      </c>
      <c r="M1575">
        <v>0</v>
      </c>
      <c r="N1575">
        <v>0</v>
      </c>
      <c r="O1575">
        <v>0</v>
      </c>
      <c r="P1575">
        <v>0</v>
      </c>
      <c r="Q1575">
        <v>0</v>
      </c>
      <c r="R1575">
        <v>0</v>
      </c>
      <c r="S1575">
        <v>0</v>
      </c>
      <c r="T1575">
        <v>0</v>
      </c>
      <c r="U1575">
        <v>0</v>
      </c>
      <c r="V1575">
        <v>0</v>
      </c>
      <c r="W1575">
        <v>0</v>
      </c>
      <c r="X1575">
        <v>0</v>
      </c>
      <c r="Y1575">
        <v>0</v>
      </c>
      <c r="Z1575">
        <v>0</v>
      </c>
      <c r="AA1575">
        <v>0</v>
      </c>
      <c r="AB1575">
        <v>0</v>
      </c>
      <c r="AC1575">
        <v>0</v>
      </c>
      <c r="AD1575" s="2"/>
      <c r="AE1575" s="2"/>
      <c r="AF1575" s="2"/>
    </row>
    <row r="1576" spans="1:32">
      <c r="A1576" t="s">
        <v>12338</v>
      </c>
      <c r="B1576" t="s">
        <v>19</v>
      </c>
      <c r="C1576">
        <v>0</v>
      </c>
      <c r="D1576">
        <v>0</v>
      </c>
      <c r="E1576">
        <v>0</v>
      </c>
      <c r="F1576">
        <v>0</v>
      </c>
      <c r="G1576">
        <v>0</v>
      </c>
      <c r="H1576">
        <v>0</v>
      </c>
      <c r="I1576">
        <v>0</v>
      </c>
      <c r="J1576">
        <v>0</v>
      </c>
      <c r="K1576">
        <v>0</v>
      </c>
      <c r="L1576">
        <v>0</v>
      </c>
      <c r="M1576">
        <v>0</v>
      </c>
      <c r="N1576">
        <v>0</v>
      </c>
      <c r="O1576">
        <v>0</v>
      </c>
      <c r="P1576">
        <v>0</v>
      </c>
      <c r="Q1576">
        <v>0</v>
      </c>
      <c r="R1576">
        <v>0</v>
      </c>
      <c r="S1576">
        <v>0</v>
      </c>
      <c r="T1576">
        <v>0</v>
      </c>
      <c r="U1576">
        <v>0</v>
      </c>
      <c r="V1576">
        <v>0</v>
      </c>
      <c r="W1576">
        <v>0</v>
      </c>
      <c r="X1576">
        <v>0</v>
      </c>
      <c r="Y1576">
        <v>0</v>
      </c>
      <c r="Z1576">
        <v>0</v>
      </c>
      <c r="AA1576">
        <v>0</v>
      </c>
      <c r="AB1576">
        <v>0</v>
      </c>
      <c r="AC1576">
        <v>0</v>
      </c>
      <c r="AD1576" s="2"/>
      <c r="AE1576" s="2"/>
      <c r="AF1576" s="2"/>
    </row>
    <row r="1577" spans="1:32">
      <c r="A1577" t="s">
        <v>12339</v>
      </c>
      <c r="B1577" t="s">
        <v>19</v>
      </c>
      <c r="C1577">
        <v>0</v>
      </c>
      <c r="D1577">
        <v>0</v>
      </c>
      <c r="E1577">
        <v>0</v>
      </c>
      <c r="F1577">
        <v>0</v>
      </c>
      <c r="G1577">
        <v>0</v>
      </c>
      <c r="H1577">
        <v>0</v>
      </c>
      <c r="I1577">
        <v>0</v>
      </c>
      <c r="J1577">
        <v>0</v>
      </c>
      <c r="K1577">
        <v>0</v>
      </c>
      <c r="L1577">
        <v>0</v>
      </c>
      <c r="M1577">
        <v>0</v>
      </c>
      <c r="N1577">
        <v>0</v>
      </c>
      <c r="O1577">
        <v>0</v>
      </c>
      <c r="P1577">
        <v>0</v>
      </c>
      <c r="Q1577">
        <v>0</v>
      </c>
      <c r="R1577">
        <v>0</v>
      </c>
      <c r="S1577">
        <v>0</v>
      </c>
      <c r="T1577">
        <v>0</v>
      </c>
      <c r="U1577">
        <v>0</v>
      </c>
      <c r="V1577">
        <v>0</v>
      </c>
      <c r="W1577">
        <v>0</v>
      </c>
      <c r="X1577">
        <v>0</v>
      </c>
      <c r="Y1577">
        <v>0</v>
      </c>
      <c r="Z1577">
        <v>0</v>
      </c>
      <c r="AA1577">
        <v>0</v>
      </c>
      <c r="AB1577">
        <v>0</v>
      </c>
      <c r="AC1577">
        <v>0</v>
      </c>
    </row>
    <row r="1578" spans="1:32">
      <c r="A1578" t="s">
        <v>12340</v>
      </c>
      <c r="B1578" t="s">
        <v>19</v>
      </c>
      <c r="C1578">
        <v>0</v>
      </c>
      <c r="D1578">
        <v>0</v>
      </c>
      <c r="E1578">
        <v>0</v>
      </c>
      <c r="F1578">
        <v>0</v>
      </c>
      <c r="G1578">
        <v>0</v>
      </c>
      <c r="H1578">
        <v>0</v>
      </c>
      <c r="I1578">
        <v>0</v>
      </c>
      <c r="J1578">
        <v>0</v>
      </c>
      <c r="K1578">
        <v>0</v>
      </c>
      <c r="L1578">
        <v>0</v>
      </c>
      <c r="M1578">
        <v>0</v>
      </c>
      <c r="N1578">
        <v>0</v>
      </c>
      <c r="O1578">
        <v>0</v>
      </c>
      <c r="P1578">
        <v>0</v>
      </c>
      <c r="Q1578">
        <v>0</v>
      </c>
      <c r="R1578">
        <v>0</v>
      </c>
      <c r="S1578">
        <v>0</v>
      </c>
      <c r="T1578">
        <v>0</v>
      </c>
      <c r="U1578">
        <v>0</v>
      </c>
      <c r="V1578">
        <v>0</v>
      </c>
      <c r="W1578">
        <v>0</v>
      </c>
      <c r="X1578">
        <v>0</v>
      </c>
      <c r="Y1578">
        <v>0</v>
      </c>
      <c r="Z1578">
        <v>0</v>
      </c>
      <c r="AA1578">
        <v>0</v>
      </c>
      <c r="AB1578">
        <v>0</v>
      </c>
      <c r="AC1578">
        <v>0</v>
      </c>
    </row>
    <row r="1579" spans="1:32">
      <c r="A1579" t="s">
        <v>12341</v>
      </c>
      <c r="B1579" t="s">
        <v>19</v>
      </c>
      <c r="C1579">
        <v>0</v>
      </c>
      <c r="D1579">
        <v>0</v>
      </c>
      <c r="E1579">
        <v>0</v>
      </c>
      <c r="F1579">
        <v>0</v>
      </c>
      <c r="G1579">
        <v>0</v>
      </c>
      <c r="H1579">
        <v>0</v>
      </c>
      <c r="I1579">
        <v>0</v>
      </c>
      <c r="J1579">
        <v>0</v>
      </c>
      <c r="K1579">
        <v>0</v>
      </c>
      <c r="L1579">
        <v>0</v>
      </c>
      <c r="M1579">
        <v>0</v>
      </c>
      <c r="N1579">
        <v>0</v>
      </c>
      <c r="O1579">
        <v>0</v>
      </c>
      <c r="P1579">
        <v>0</v>
      </c>
      <c r="Q1579">
        <v>0</v>
      </c>
      <c r="R1579">
        <v>0</v>
      </c>
      <c r="S1579">
        <v>0</v>
      </c>
      <c r="T1579">
        <v>0</v>
      </c>
      <c r="U1579">
        <v>0</v>
      </c>
      <c r="V1579">
        <v>0</v>
      </c>
      <c r="W1579">
        <v>0</v>
      </c>
      <c r="X1579">
        <v>0</v>
      </c>
      <c r="Y1579">
        <v>0</v>
      </c>
      <c r="Z1579">
        <v>0</v>
      </c>
      <c r="AA1579">
        <v>0</v>
      </c>
      <c r="AB1579">
        <v>0</v>
      </c>
      <c r="AC1579">
        <v>0</v>
      </c>
    </row>
    <row r="1580" spans="1:32">
      <c r="A1580" t="s">
        <v>12342</v>
      </c>
      <c r="B1580" t="s">
        <v>19</v>
      </c>
      <c r="C1580">
        <v>0</v>
      </c>
      <c r="D1580">
        <v>0</v>
      </c>
      <c r="E1580">
        <v>0</v>
      </c>
      <c r="F1580">
        <v>0</v>
      </c>
      <c r="G1580">
        <v>0</v>
      </c>
      <c r="H1580">
        <v>0</v>
      </c>
      <c r="I1580">
        <v>0</v>
      </c>
      <c r="J1580">
        <v>0</v>
      </c>
      <c r="K1580">
        <v>0</v>
      </c>
      <c r="L1580">
        <v>0</v>
      </c>
      <c r="M1580">
        <v>0</v>
      </c>
      <c r="N1580">
        <v>0</v>
      </c>
      <c r="O1580">
        <v>0</v>
      </c>
      <c r="P1580">
        <v>0</v>
      </c>
      <c r="Q1580">
        <v>0</v>
      </c>
      <c r="R1580">
        <v>0</v>
      </c>
      <c r="S1580">
        <v>0</v>
      </c>
      <c r="T1580">
        <v>0</v>
      </c>
      <c r="U1580">
        <v>0</v>
      </c>
      <c r="V1580">
        <v>0</v>
      </c>
      <c r="W1580">
        <v>0</v>
      </c>
      <c r="X1580">
        <v>0</v>
      </c>
      <c r="Y1580">
        <v>0</v>
      </c>
      <c r="Z1580">
        <v>0</v>
      </c>
      <c r="AA1580">
        <v>0</v>
      </c>
      <c r="AB1580">
        <v>0</v>
      </c>
      <c r="AC1580">
        <v>0</v>
      </c>
    </row>
    <row r="1581" spans="1:32">
      <c r="A1581" t="s">
        <v>12343</v>
      </c>
      <c r="B1581" t="s">
        <v>19</v>
      </c>
      <c r="C1581">
        <v>0</v>
      </c>
      <c r="D1581">
        <v>0</v>
      </c>
      <c r="E1581">
        <v>0</v>
      </c>
      <c r="F1581">
        <v>0</v>
      </c>
      <c r="G1581">
        <v>0</v>
      </c>
      <c r="H1581">
        <v>0</v>
      </c>
      <c r="I1581">
        <v>0</v>
      </c>
      <c r="J1581">
        <v>0</v>
      </c>
      <c r="K1581">
        <v>0</v>
      </c>
      <c r="L1581">
        <v>0</v>
      </c>
      <c r="M1581">
        <v>0</v>
      </c>
      <c r="N1581">
        <v>0</v>
      </c>
      <c r="O1581">
        <v>0</v>
      </c>
      <c r="P1581">
        <v>0</v>
      </c>
      <c r="Q1581">
        <v>0</v>
      </c>
      <c r="R1581">
        <v>0</v>
      </c>
      <c r="S1581">
        <v>0</v>
      </c>
      <c r="T1581">
        <v>0</v>
      </c>
      <c r="U1581">
        <v>0</v>
      </c>
      <c r="V1581">
        <v>0</v>
      </c>
      <c r="W1581">
        <v>0</v>
      </c>
      <c r="X1581">
        <v>0</v>
      </c>
      <c r="Y1581">
        <v>0</v>
      </c>
      <c r="Z1581">
        <v>0</v>
      </c>
      <c r="AA1581">
        <v>0</v>
      </c>
      <c r="AB1581">
        <v>0</v>
      </c>
      <c r="AC1581">
        <v>0</v>
      </c>
    </row>
    <row r="1582" spans="1:32">
      <c r="A1582" t="s">
        <v>12344</v>
      </c>
      <c r="B1582" t="s">
        <v>19</v>
      </c>
      <c r="C1582">
        <v>0</v>
      </c>
      <c r="D1582">
        <v>0</v>
      </c>
      <c r="E1582">
        <v>0</v>
      </c>
      <c r="F1582">
        <v>0</v>
      </c>
      <c r="G1582">
        <v>0</v>
      </c>
      <c r="H1582">
        <v>0</v>
      </c>
      <c r="I1582">
        <v>0</v>
      </c>
      <c r="J1582">
        <v>0</v>
      </c>
      <c r="K1582">
        <v>0</v>
      </c>
      <c r="L1582">
        <v>0</v>
      </c>
      <c r="M1582">
        <v>0</v>
      </c>
      <c r="N1582">
        <v>0</v>
      </c>
      <c r="O1582">
        <v>0</v>
      </c>
      <c r="P1582">
        <v>0</v>
      </c>
      <c r="Q1582">
        <v>0</v>
      </c>
      <c r="R1582">
        <v>0</v>
      </c>
      <c r="S1582">
        <v>0</v>
      </c>
      <c r="T1582">
        <v>0</v>
      </c>
      <c r="U1582">
        <v>0</v>
      </c>
      <c r="V1582">
        <v>0</v>
      </c>
      <c r="W1582">
        <v>0</v>
      </c>
      <c r="X1582">
        <v>0</v>
      </c>
      <c r="Y1582">
        <v>0</v>
      </c>
      <c r="Z1582">
        <v>0</v>
      </c>
      <c r="AA1582">
        <v>0</v>
      </c>
      <c r="AB1582">
        <v>0</v>
      </c>
      <c r="AC1582">
        <v>0</v>
      </c>
      <c r="AD1582" s="2"/>
      <c r="AE1582" s="2"/>
      <c r="AF1582" s="2"/>
    </row>
    <row r="1583" spans="1:32">
      <c r="A1583" t="s">
        <v>12345</v>
      </c>
      <c r="B1583" t="s">
        <v>19</v>
      </c>
      <c r="C1583">
        <v>0</v>
      </c>
      <c r="D1583">
        <v>0</v>
      </c>
      <c r="E1583">
        <v>0</v>
      </c>
      <c r="F1583">
        <v>0</v>
      </c>
      <c r="G1583">
        <v>0</v>
      </c>
      <c r="H1583">
        <v>0</v>
      </c>
      <c r="I1583">
        <v>0</v>
      </c>
      <c r="J1583">
        <v>0</v>
      </c>
      <c r="K1583">
        <v>0</v>
      </c>
      <c r="L1583">
        <v>0</v>
      </c>
      <c r="M1583">
        <v>0</v>
      </c>
      <c r="N1583">
        <v>0</v>
      </c>
      <c r="O1583">
        <v>0</v>
      </c>
      <c r="P1583">
        <v>0</v>
      </c>
      <c r="Q1583">
        <v>0</v>
      </c>
      <c r="R1583">
        <v>0</v>
      </c>
      <c r="S1583">
        <v>0</v>
      </c>
      <c r="T1583">
        <v>0</v>
      </c>
      <c r="U1583">
        <v>0</v>
      </c>
      <c r="V1583">
        <v>0</v>
      </c>
      <c r="W1583">
        <v>0</v>
      </c>
      <c r="X1583">
        <v>0</v>
      </c>
      <c r="Y1583">
        <v>0</v>
      </c>
      <c r="Z1583">
        <v>0</v>
      </c>
      <c r="AA1583">
        <v>0</v>
      </c>
      <c r="AB1583">
        <v>0</v>
      </c>
      <c r="AC1583">
        <v>0</v>
      </c>
    </row>
    <row r="1584" spans="1:32">
      <c r="A1584" t="s">
        <v>12346</v>
      </c>
      <c r="B1584" t="s">
        <v>19</v>
      </c>
      <c r="C1584">
        <v>0</v>
      </c>
      <c r="D1584">
        <v>0</v>
      </c>
      <c r="E1584">
        <v>0</v>
      </c>
      <c r="F1584">
        <v>0</v>
      </c>
      <c r="G1584">
        <v>0</v>
      </c>
      <c r="H1584">
        <v>0</v>
      </c>
      <c r="I1584">
        <v>0</v>
      </c>
      <c r="J1584">
        <v>0</v>
      </c>
      <c r="K1584">
        <v>0</v>
      </c>
      <c r="L1584">
        <v>0</v>
      </c>
      <c r="M1584">
        <v>0</v>
      </c>
      <c r="N1584">
        <v>0</v>
      </c>
      <c r="O1584">
        <v>0</v>
      </c>
      <c r="P1584">
        <v>0</v>
      </c>
      <c r="Q1584">
        <v>0</v>
      </c>
      <c r="R1584">
        <v>0</v>
      </c>
      <c r="S1584">
        <v>0</v>
      </c>
      <c r="T1584">
        <v>0</v>
      </c>
      <c r="U1584">
        <v>0</v>
      </c>
      <c r="V1584">
        <v>0</v>
      </c>
      <c r="W1584">
        <v>0</v>
      </c>
      <c r="X1584">
        <v>0</v>
      </c>
      <c r="Y1584">
        <v>0</v>
      </c>
      <c r="Z1584">
        <v>0</v>
      </c>
      <c r="AA1584">
        <v>0</v>
      </c>
      <c r="AB1584">
        <v>0</v>
      </c>
      <c r="AC1584">
        <v>0</v>
      </c>
      <c r="AD1584" s="2"/>
      <c r="AE1584" s="2"/>
      <c r="AF1584" s="2"/>
    </row>
    <row r="1585" spans="1:32">
      <c r="A1585" t="s">
        <v>12347</v>
      </c>
      <c r="B1585" t="s">
        <v>19</v>
      </c>
      <c r="C1585">
        <v>0</v>
      </c>
      <c r="D1585">
        <v>0</v>
      </c>
      <c r="E1585">
        <v>0</v>
      </c>
      <c r="F1585">
        <v>0</v>
      </c>
      <c r="G1585">
        <v>0</v>
      </c>
      <c r="H1585">
        <v>0</v>
      </c>
      <c r="I1585">
        <v>0</v>
      </c>
      <c r="J1585">
        <v>0</v>
      </c>
      <c r="K1585">
        <v>0</v>
      </c>
      <c r="L1585">
        <v>0</v>
      </c>
      <c r="M1585">
        <v>0</v>
      </c>
      <c r="N1585">
        <v>0</v>
      </c>
      <c r="O1585">
        <v>0</v>
      </c>
      <c r="P1585">
        <v>0</v>
      </c>
      <c r="Q1585">
        <v>0</v>
      </c>
      <c r="R1585">
        <v>0</v>
      </c>
      <c r="S1585">
        <v>0</v>
      </c>
      <c r="T1585">
        <v>0</v>
      </c>
      <c r="U1585">
        <v>0</v>
      </c>
      <c r="V1585">
        <v>0</v>
      </c>
      <c r="W1585">
        <v>0</v>
      </c>
      <c r="X1585">
        <v>0</v>
      </c>
      <c r="Y1585">
        <v>0</v>
      </c>
      <c r="Z1585">
        <v>0</v>
      </c>
      <c r="AA1585">
        <v>0</v>
      </c>
      <c r="AB1585">
        <v>0</v>
      </c>
      <c r="AC1585">
        <v>0</v>
      </c>
      <c r="AD1585" s="2"/>
      <c r="AE1585" s="2"/>
      <c r="AF1585" s="2"/>
    </row>
    <row r="1586" spans="1:32">
      <c r="A1586" t="s">
        <v>12348</v>
      </c>
      <c r="B1586" t="s">
        <v>19</v>
      </c>
      <c r="C1586">
        <v>0</v>
      </c>
      <c r="D1586">
        <v>0</v>
      </c>
      <c r="E1586">
        <v>0</v>
      </c>
      <c r="F1586">
        <v>0</v>
      </c>
      <c r="G1586">
        <v>0</v>
      </c>
      <c r="H1586">
        <v>0</v>
      </c>
      <c r="I1586">
        <v>0</v>
      </c>
      <c r="J1586">
        <v>0</v>
      </c>
      <c r="K1586">
        <v>0</v>
      </c>
      <c r="L1586">
        <v>0</v>
      </c>
      <c r="M1586">
        <v>0</v>
      </c>
      <c r="N1586">
        <v>0</v>
      </c>
      <c r="O1586">
        <v>0</v>
      </c>
      <c r="P1586">
        <v>0</v>
      </c>
      <c r="Q1586">
        <v>0</v>
      </c>
      <c r="R1586">
        <v>0</v>
      </c>
      <c r="S1586">
        <v>0</v>
      </c>
      <c r="T1586">
        <v>0</v>
      </c>
      <c r="U1586">
        <v>0</v>
      </c>
      <c r="V1586">
        <v>0</v>
      </c>
      <c r="W1586">
        <v>0</v>
      </c>
      <c r="X1586">
        <v>0</v>
      </c>
      <c r="Y1586">
        <v>0</v>
      </c>
      <c r="Z1586">
        <v>0</v>
      </c>
      <c r="AA1586">
        <v>0</v>
      </c>
      <c r="AB1586">
        <v>0</v>
      </c>
      <c r="AC1586">
        <v>0</v>
      </c>
    </row>
    <row r="1587" spans="1:32">
      <c r="A1587" t="s">
        <v>12349</v>
      </c>
      <c r="B1587" t="s">
        <v>19</v>
      </c>
      <c r="C1587">
        <v>0</v>
      </c>
      <c r="D1587">
        <v>0</v>
      </c>
      <c r="E1587">
        <v>0</v>
      </c>
      <c r="F1587">
        <v>0</v>
      </c>
      <c r="G1587">
        <v>0</v>
      </c>
      <c r="H1587">
        <v>0</v>
      </c>
      <c r="I1587">
        <v>0</v>
      </c>
      <c r="J1587">
        <v>0</v>
      </c>
      <c r="K1587">
        <v>0</v>
      </c>
      <c r="L1587">
        <v>0</v>
      </c>
      <c r="M1587">
        <v>0</v>
      </c>
      <c r="N1587">
        <v>0</v>
      </c>
      <c r="O1587">
        <v>0</v>
      </c>
      <c r="P1587">
        <v>0</v>
      </c>
      <c r="Q1587">
        <v>0</v>
      </c>
      <c r="R1587">
        <v>0</v>
      </c>
      <c r="S1587">
        <v>0</v>
      </c>
      <c r="T1587">
        <v>0</v>
      </c>
      <c r="U1587">
        <v>0</v>
      </c>
      <c r="V1587">
        <v>0</v>
      </c>
      <c r="W1587">
        <v>0</v>
      </c>
      <c r="X1587">
        <v>0</v>
      </c>
      <c r="Y1587">
        <v>0</v>
      </c>
      <c r="Z1587">
        <v>0</v>
      </c>
      <c r="AA1587">
        <v>0</v>
      </c>
      <c r="AB1587">
        <v>0</v>
      </c>
      <c r="AC1587">
        <v>0</v>
      </c>
    </row>
    <row r="1588" spans="1:32">
      <c r="A1588" t="s">
        <v>12350</v>
      </c>
      <c r="B1588" t="s">
        <v>19</v>
      </c>
      <c r="C1588">
        <v>0</v>
      </c>
      <c r="D1588">
        <v>0</v>
      </c>
      <c r="E1588">
        <v>0</v>
      </c>
      <c r="F1588">
        <v>0</v>
      </c>
      <c r="G1588">
        <v>0</v>
      </c>
      <c r="H1588">
        <v>0</v>
      </c>
      <c r="I1588">
        <v>0</v>
      </c>
      <c r="J1588">
        <v>0</v>
      </c>
      <c r="K1588">
        <v>0</v>
      </c>
      <c r="L1588">
        <v>0</v>
      </c>
      <c r="M1588">
        <v>0</v>
      </c>
      <c r="N1588">
        <v>0</v>
      </c>
      <c r="O1588">
        <v>0</v>
      </c>
      <c r="P1588">
        <v>0</v>
      </c>
      <c r="Q1588">
        <v>0</v>
      </c>
      <c r="R1588">
        <v>0</v>
      </c>
      <c r="S1588">
        <v>0</v>
      </c>
      <c r="T1588">
        <v>0</v>
      </c>
      <c r="U1588">
        <v>0</v>
      </c>
      <c r="V1588">
        <v>0</v>
      </c>
      <c r="W1588">
        <v>0</v>
      </c>
      <c r="X1588">
        <v>0</v>
      </c>
      <c r="Y1588">
        <v>0</v>
      </c>
      <c r="Z1588">
        <v>0</v>
      </c>
      <c r="AA1588">
        <v>0</v>
      </c>
      <c r="AB1588">
        <v>0</v>
      </c>
      <c r="AC1588">
        <v>0</v>
      </c>
    </row>
    <row r="1589" spans="1:32">
      <c r="A1589" t="s">
        <v>12351</v>
      </c>
      <c r="B1589" t="s">
        <v>19</v>
      </c>
      <c r="C1589">
        <v>0</v>
      </c>
      <c r="D1589">
        <v>0</v>
      </c>
      <c r="E1589">
        <v>0</v>
      </c>
      <c r="F1589">
        <v>0</v>
      </c>
      <c r="G1589">
        <v>0</v>
      </c>
      <c r="H1589">
        <v>0</v>
      </c>
      <c r="I1589">
        <v>0</v>
      </c>
      <c r="J1589">
        <v>0</v>
      </c>
      <c r="K1589">
        <v>0</v>
      </c>
      <c r="L1589">
        <v>0</v>
      </c>
      <c r="M1589">
        <v>0</v>
      </c>
      <c r="N1589">
        <v>0</v>
      </c>
      <c r="O1589">
        <v>0</v>
      </c>
      <c r="P1589">
        <v>0</v>
      </c>
      <c r="Q1589">
        <v>0</v>
      </c>
      <c r="R1589">
        <v>0</v>
      </c>
      <c r="S1589">
        <v>0</v>
      </c>
      <c r="T1589">
        <v>0</v>
      </c>
      <c r="U1589">
        <v>0</v>
      </c>
      <c r="V1589">
        <v>0</v>
      </c>
      <c r="W1589">
        <v>0</v>
      </c>
      <c r="X1589">
        <v>0</v>
      </c>
      <c r="Y1589">
        <v>0</v>
      </c>
      <c r="Z1589">
        <v>0</v>
      </c>
      <c r="AA1589">
        <v>0</v>
      </c>
      <c r="AB1589">
        <v>0</v>
      </c>
      <c r="AC1589">
        <v>0</v>
      </c>
    </row>
    <row r="1590" spans="1:32">
      <c r="A1590" t="s">
        <v>12352</v>
      </c>
      <c r="B1590" t="s">
        <v>19</v>
      </c>
      <c r="C1590">
        <v>0</v>
      </c>
      <c r="D1590">
        <v>0</v>
      </c>
      <c r="E1590">
        <v>0</v>
      </c>
      <c r="F1590">
        <v>0</v>
      </c>
      <c r="G1590">
        <v>0</v>
      </c>
      <c r="H1590">
        <v>0</v>
      </c>
      <c r="I1590">
        <v>0</v>
      </c>
      <c r="J1590">
        <v>0</v>
      </c>
      <c r="K1590">
        <v>0</v>
      </c>
      <c r="L1590">
        <v>0</v>
      </c>
      <c r="M1590">
        <v>0</v>
      </c>
      <c r="N1590">
        <v>0</v>
      </c>
      <c r="O1590">
        <v>0</v>
      </c>
      <c r="P1590">
        <v>0</v>
      </c>
      <c r="Q1590">
        <v>0</v>
      </c>
      <c r="R1590">
        <v>0</v>
      </c>
      <c r="S1590">
        <v>0</v>
      </c>
      <c r="T1590">
        <v>0</v>
      </c>
      <c r="U1590">
        <v>0</v>
      </c>
      <c r="V1590">
        <v>0</v>
      </c>
      <c r="W1590">
        <v>0</v>
      </c>
      <c r="X1590">
        <v>0</v>
      </c>
      <c r="Y1590">
        <v>0</v>
      </c>
      <c r="Z1590">
        <v>0</v>
      </c>
      <c r="AA1590">
        <v>0</v>
      </c>
      <c r="AB1590">
        <v>0</v>
      </c>
      <c r="AC1590">
        <v>0</v>
      </c>
      <c r="AD1590" s="2"/>
      <c r="AE1590" s="2"/>
      <c r="AF1590" s="2"/>
    </row>
    <row r="1591" spans="1:32">
      <c r="A1591" t="s">
        <v>12353</v>
      </c>
      <c r="B1591" t="s">
        <v>19</v>
      </c>
      <c r="C1591">
        <v>0</v>
      </c>
      <c r="D1591">
        <v>0</v>
      </c>
      <c r="E1591">
        <v>0</v>
      </c>
      <c r="F1591">
        <v>0</v>
      </c>
      <c r="G1591">
        <v>0</v>
      </c>
      <c r="H1591">
        <v>0</v>
      </c>
      <c r="I1591">
        <v>0</v>
      </c>
      <c r="J1591">
        <v>0</v>
      </c>
      <c r="K1591">
        <v>0</v>
      </c>
      <c r="L1591">
        <v>0</v>
      </c>
      <c r="M1591">
        <v>0</v>
      </c>
      <c r="N1591">
        <v>0</v>
      </c>
      <c r="O1591">
        <v>0</v>
      </c>
      <c r="P1591">
        <v>0</v>
      </c>
      <c r="Q1591">
        <v>0</v>
      </c>
      <c r="R1591">
        <v>0</v>
      </c>
      <c r="S1591">
        <v>0</v>
      </c>
      <c r="T1591">
        <v>0</v>
      </c>
      <c r="U1591">
        <v>0</v>
      </c>
      <c r="V1591">
        <v>0</v>
      </c>
      <c r="W1591">
        <v>0</v>
      </c>
      <c r="X1591">
        <v>0</v>
      </c>
      <c r="Y1591">
        <v>0</v>
      </c>
      <c r="Z1591">
        <v>0</v>
      </c>
      <c r="AA1591">
        <v>0</v>
      </c>
      <c r="AB1591">
        <v>0</v>
      </c>
      <c r="AC1591">
        <v>0</v>
      </c>
    </row>
    <row r="1592" spans="1:32">
      <c r="A1592" t="s">
        <v>12354</v>
      </c>
      <c r="B1592" t="s">
        <v>19</v>
      </c>
      <c r="C1592">
        <v>0</v>
      </c>
      <c r="D1592">
        <v>0</v>
      </c>
      <c r="E1592">
        <v>0</v>
      </c>
      <c r="F1592">
        <v>0</v>
      </c>
      <c r="G1592">
        <v>0</v>
      </c>
      <c r="H1592">
        <v>0</v>
      </c>
      <c r="I1592">
        <v>0</v>
      </c>
      <c r="J1592">
        <v>0</v>
      </c>
      <c r="K1592">
        <v>0</v>
      </c>
      <c r="L1592">
        <v>0</v>
      </c>
      <c r="M1592">
        <v>0</v>
      </c>
      <c r="N1592">
        <v>0</v>
      </c>
      <c r="O1592">
        <v>0</v>
      </c>
      <c r="P1592">
        <v>0</v>
      </c>
      <c r="Q1592">
        <v>0</v>
      </c>
      <c r="R1592">
        <v>0</v>
      </c>
      <c r="S1592">
        <v>0</v>
      </c>
      <c r="T1592">
        <v>0</v>
      </c>
      <c r="U1592">
        <v>0</v>
      </c>
      <c r="V1592">
        <v>0</v>
      </c>
      <c r="W1592">
        <v>0</v>
      </c>
      <c r="X1592">
        <v>0</v>
      </c>
      <c r="Y1592">
        <v>0</v>
      </c>
      <c r="Z1592">
        <v>0</v>
      </c>
      <c r="AA1592">
        <v>0</v>
      </c>
      <c r="AB1592">
        <v>0</v>
      </c>
      <c r="AC1592">
        <v>0</v>
      </c>
    </row>
    <row r="1593" spans="1:32">
      <c r="A1593" t="s">
        <v>12355</v>
      </c>
      <c r="B1593" t="s">
        <v>19</v>
      </c>
      <c r="C1593">
        <v>0</v>
      </c>
      <c r="D1593">
        <v>0</v>
      </c>
      <c r="E1593">
        <v>0</v>
      </c>
      <c r="F1593">
        <v>0</v>
      </c>
      <c r="G1593">
        <v>0</v>
      </c>
      <c r="H1593">
        <v>0</v>
      </c>
      <c r="I1593">
        <v>0</v>
      </c>
      <c r="J1593">
        <v>0</v>
      </c>
      <c r="K1593">
        <v>0</v>
      </c>
      <c r="L1593">
        <v>0</v>
      </c>
      <c r="M1593">
        <v>0</v>
      </c>
      <c r="N1593">
        <v>0</v>
      </c>
      <c r="O1593">
        <v>0</v>
      </c>
      <c r="P1593">
        <v>0</v>
      </c>
      <c r="Q1593">
        <v>0</v>
      </c>
      <c r="R1593">
        <v>0</v>
      </c>
      <c r="S1593">
        <v>0</v>
      </c>
      <c r="T1593">
        <v>0</v>
      </c>
      <c r="U1593">
        <v>0</v>
      </c>
      <c r="V1593">
        <v>0</v>
      </c>
      <c r="W1593">
        <v>0</v>
      </c>
      <c r="X1593">
        <v>0</v>
      </c>
      <c r="Y1593">
        <v>0</v>
      </c>
      <c r="Z1593">
        <v>0</v>
      </c>
      <c r="AA1593">
        <v>0</v>
      </c>
      <c r="AB1593">
        <v>0</v>
      </c>
      <c r="AC1593">
        <v>0</v>
      </c>
    </row>
    <row r="1594" spans="1:32">
      <c r="A1594" t="s">
        <v>12356</v>
      </c>
      <c r="B1594" t="s">
        <v>19</v>
      </c>
      <c r="C1594">
        <v>0</v>
      </c>
      <c r="D1594">
        <v>0</v>
      </c>
      <c r="E1594">
        <v>0</v>
      </c>
      <c r="F1594">
        <v>0</v>
      </c>
      <c r="G1594">
        <v>0</v>
      </c>
      <c r="H1594">
        <v>0</v>
      </c>
      <c r="I1594">
        <v>0</v>
      </c>
      <c r="J1594">
        <v>0</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row>
    <row r="1595" spans="1:32">
      <c r="A1595" t="s">
        <v>12357</v>
      </c>
      <c r="B1595" t="s">
        <v>19</v>
      </c>
      <c r="C1595">
        <v>0</v>
      </c>
      <c r="D1595">
        <v>0</v>
      </c>
      <c r="E1595">
        <v>0</v>
      </c>
      <c r="F1595">
        <v>0</v>
      </c>
      <c r="G1595">
        <v>0</v>
      </c>
      <c r="H1595">
        <v>0</v>
      </c>
      <c r="I1595">
        <v>0</v>
      </c>
      <c r="J1595">
        <v>0</v>
      </c>
      <c r="K1595">
        <v>0</v>
      </c>
      <c r="L1595">
        <v>0</v>
      </c>
      <c r="M1595">
        <v>0</v>
      </c>
      <c r="N1595">
        <v>0</v>
      </c>
      <c r="O1595">
        <v>0</v>
      </c>
      <c r="P1595">
        <v>0</v>
      </c>
      <c r="Q1595">
        <v>0</v>
      </c>
      <c r="R1595">
        <v>0</v>
      </c>
      <c r="S1595">
        <v>0</v>
      </c>
      <c r="T1595">
        <v>0</v>
      </c>
      <c r="U1595">
        <v>0</v>
      </c>
      <c r="V1595">
        <v>0</v>
      </c>
      <c r="W1595">
        <v>0</v>
      </c>
      <c r="X1595">
        <v>0</v>
      </c>
      <c r="Y1595">
        <v>0</v>
      </c>
      <c r="Z1595">
        <v>0</v>
      </c>
      <c r="AA1595">
        <v>0</v>
      </c>
      <c r="AB1595">
        <v>0</v>
      </c>
      <c r="AC1595">
        <v>0</v>
      </c>
    </row>
    <row r="1596" spans="1:32">
      <c r="A1596" t="s">
        <v>12358</v>
      </c>
      <c r="B1596" t="s">
        <v>19</v>
      </c>
      <c r="C1596">
        <v>0</v>
      </c>
      <c r="D1596">
        <v>0</v>
      </c>
      <c r="E1596">
        <v>0</v>
      </c>
      <c r="F1596">
        <v>0</v>
      </c>
      <c r="G1596">
        <v>0</v>
      </c>
      <c r="H1596">
        <v>0</v>
      </c>
      <c r="I1596">
        <v>0</v>
      </c>
      <c r="J1596">
        <v>0</v>
      </c>
      <c r="K1596">
        <v>0</v>
      </c>
      <c r="L1596">
        <v>0</v>
      </c>
      <c r="M1596">
        <v>0</v>
      </c>
      <c r="N1596">
        <v>0</v>
      </c>
      <c r="O1596">
        <v>0</v>
      </c>
      <c r="P1596">
        <v>0</v>
      </c>
      <c r="Q1596">
        <v>0</v>
      </c>
      <c r="R1596">
        <v>0</v>
      </c>
      <c r="S1596">
        <v>0</v>
      </c>
      <c r="T1596">
        <v>0</v>
      </c>
      <c r="U1596">
        <v>0</v>
      </c>
      <c r="V1596">
        <v>0</v>
      </c>
      <c r="W1596">
        <v>0</v>
      </c>
      <c r="X1596">
        <v>0</v>
      </c>
      <c r="Y1596">
        <v>0</v>
      </c>
      <c r="Z1596">
        <v>0</v>
      </c>
      <c r="AA1596">
        <v>0</v>
      </c>
      <c r="AB1596">
        <v>0</v>
      </c>
      <c r="AC1596">
        <v>0</v>
      </c>
    </row>
    <row r="1597" spans="1:32">
      <c r="A1597" t="s">
        <v>12359</v>
      </c>
      <c r="B1597" t="s">
        <v>19</v>
      </c>
      <c r="C1597">
        <v>0</v>
      </c>
      <c r="D1597">
        <v>0</v>
      </c>
      <c r="E1597">
        <v>0</v>
      </c>
      <c r="F1597">
        <v>0</v>
      </c>
      <c r="G1597">
        <v>0</v>
      </c>
      <c r="H1597">
        <v>0</v>
      </c>
      <c r="I1597">
        <v>0</v>
      </c>
      <c r="J1597">
        <v>0</v>
      </c>
      <c r="K1597">
        <v>0</v>
      </c>
      <c r="L1597">
        <v>0</v>
      </c>
      <c r="M1597">
        <v>0</v>
      </c>
      <c r="N1597">
        <v>0</v>
      </c>
      <c r="O1597">
        <v>0</v>
      </c>
      <c r="P1597">
        <v>0</v>
      </c>
      <c r="Q1597">
        <v>0</v>
      </c>
      <c r="R1597">
        <v>0</v>
      </c>
      <c r="S1597">
        <v>0</v>
      </c>
      <c r="T1597">
        <v>0</v>
      </c>
      <c r="U1597">
        <v>0</v>
      </c>
      <c r="V1597">
        <v>0</v>
      </c>
      <c r="W1597">
        <v>0</v>
      </c>
      <c r="X1597">
        <v>0</v>
      </c>
      <c r="Y1597">
        <v>0</v>
      </c>
      <c r="Z1597">
        <v>0</v>
      </c>
      <c r="AA1597">
        <v>0</v>
      </c>
      <c r="AB1597">
        <v>0</v>
      </c>
      <c r="AC1597">
        <v>0</v>
      </c>
    </row>
    <row r="1598" spans="1:32">
      <c r="A1598" t="s">
        <v>12360</v>
      </c>
      <c r="B1598" t="s">
        <v>19</v>
      </c>
      <c r="C1598">
        <v>0</v>
      </c>
      <c r="D1598">
        <v>0</v>
      </c>
      <c r="E1598">
        <v>0</v>
      </c>
      <c r="F1598">
        <v>0</v>
      </c>
      <c r="G1598">
        <v>0</v>
      </c>
      <c r="H1598">
        <v>0</v>
      </c>
      <c r="I1598">
        <v>0</v>
      </c>
      <c r="J1598">
        <v>0</v>
      </c>
      <c r="K1598">
        <v>0</v>
      </c>
      <c r="L1598">
        <v>0</v>
      </c>
      <c r="M1598">
        <v>0</v>
      </c>
      <c r="N1598">
        <v>0</v>
      </c>
      <c r="O1598">
        <v>0</v>
      </c>
      <c r="P1598">
        <v>0</v>
      </c>
      <c r="Q1598">
        <v>0</v>
      </c>
      <c r="R1598">
        <v>0</v>
      </c>
      <c r="S1598">
        <v>0</v>
      </c>
      <c r="T1598">
        <v>0</v>
      </c>
      <c r="U1598">
        <v>0</v>
      </c>
      <c r="V1598">
        <v>0</v>
      </c>
      <c r="W1598">
        <v>0</v>
      </c>
      <c r="X1598">
        <v>0</v>
      </c>
      <c r="Y1598">
        <v>0</v>
      </c>
      <c r="Z1598">
        <v>0</v>
      </c>
      <c r="AA1598">
        <v>0</v>
      </c>
      <c r="AB1598">
        <v>0</v>
      </c>
      <c r="AC1598">
        <v>0</v>
      </c>
    </row>
    <row r="1599" spans="1:32">
      <c r="A1599" t="s">
        <v>12361</v>
      </c>
      <c r="B1599" t="s">
        <v>19</v>
      </c>
      <c r="C1599">
        <v>0</v>
      </c>
      <c r="D1599">
        <v>0</v>
      </c>
      <c r="E1599">
        <v>0</v>
      </c>
      <c r="F1599">
        <v>0</v>
      </c>
      <c r="G1599">
        <v>0</v>
      </c>
      <c r="H1599">
        <v>0</v>
      </c>
      <c r="I1599">
        <v>0</v>
      </c>
      <c r="J1599">
        <v>0</v>
      </c>
      <c r="K1599">
        <v>0</v>
      </c>
      <c r="L1599">
        <v>0</v>
      </c>
      <c r="M1599">
        <v>0</v>
      </c>
      <c r="N1599">
        <v>0</v>
      </c>
      <c r="O1599">
        <v>0</v>
      </c>
      <c r="P1599">
        <v>0</v>
      </c>
      <c r="Q1599">
        <v>0</v>
      </c>
      <c r="R1599">
        <v>0</v>
      </c>
      <c r="S1599">
        <v>0</v>
      </c>
      <c r="T1599">
        <v>0</v>
      </c>
      <c r="U1599">
        <v>0</v>
      </c>
      <c r="V1599">
        <v>0</v>
      </c>
      <c r="W1599">
        <v>0</v>
      </c>
      <c r="X1599">
        <v>0</v>
      </c>
      <c r="Y1599">
        <v>0</v>
      </c>
      <c r="Z1599">
        <v>0</v>
      </c>
      <c r="AA1599">
        <v>0</v>
      </c>
      <c r="AB1599">
        <v>0</v>
      </c>
      <c r="AC1599">
        <v>0</v>
      </c>
      <c r="AD1599" s="2"/>
      <c r="AE1599" s="2"/>
      <c r="AF1599" s="2"/>
    </row>
    <row r="1600" spans="1:32">
      <c r="A1600" t="s">
        <v>12362</v>
      </c>
      <c r="B1600" t="s">
        <v>19</v>
      </c>
      <c r="C1600">
        <v>0</v>
      </c>
      <c r="D1600">
        <v>0</v>
      </c>
      <c r="E1600">
        <v>0</v>
      </c>
      <c r="F1600">
        <v>0</v>
      </c>
      <c r="G1600">
        <v>0</v>
      </c>
      <c r="H1600">
        <v>0</v>
      </c>
      <c r="I1600">
        <v>0</v>
      </c>
      <c r="J1600">
        <v>0</v>
      </c>
      <c r="K1600">
        <v>0</v>
      </c>
      <c r="L1600">
        <v>0</v>
      </c>
      <c r="M1600">
        <v>0</v>
      </c>
      <c r="N1600">
        <v>0</v>
      </c>
      <c r="O1600">
        <v>0</v>
      </c>
      <c r="P1600">
        <v>0</v>
      </c>
      <c r="Q1600">
        <v>0</v>
      </c>
      <c r="R1600">
        <v>0</v>
      </c>
      <c r="S1600">
        <v>0</v>
      </c>
      <c r="T1600">
        <v>0</v>
      </c>
      <c r="U1600">
        <v>0</v>
      </c>
      <c r="V1600">
        <v>0</v>
      </c>
      <c r="W1600">
        <v>0</v>
      </c>
      <c r="X1600">
        <v>0</v>
      </c>
      <c r="Y1600">
        <v>0</v>
      </c>
      <c r="Z1600">
        <v>0</v>
      </c>
      <c r="AA1600">
        <v>0</v>
      </c>
      <c r="AB1600">
        <v>0</v>
      </c>
      <c r="AC1600">
        <v>0</v>
      </c>
      <c r="AD1600" s="2"/>
      <c r="AE1600" s="2"/>
      <c r="AF1600" s="2"/>
    </row>
    <row r="1601" spans="1:32">
      <c r="A1601" t="s">
        <v>12363</v>
      </c>
      <c r="B1601" t="s">
        <v>19</v>
      </c>
      <c r="C1601">
        <v>0</v>
      </c>
      <c r="D1601">
        <v>0</v>
      </c>
      <c r="E1601">
        <v>0</v>
      </c>
      <c r="F1601">
        <v>0</v>
      </c>
      <c r="G1601">
        <v>0</v>
      </c>
      <c r="H1601">
        <v>0</v>
      </c>
      <c r="I1601">
        <v>0</v>
      </c>
      <c r="J1601">
        <v>0</v>
      </c>
      <c r="K1601">
        <v>0</v>
      </c>
      <c r="L1601">
        <v>0</v>
      </c>
      <c r="M1601">
        <v>0</v>
      </c>
      <c r="N1601">
        <v>0</v>
      </c>
      <c r="O1601">
        <v>0</v>
      </c>
      <c r="P1601">
        <v>0</v>
      </c>
      <c r="Q1601">
        <v>0</v>
      </c>
      <c r="R1601">
        <v>0</v>
      </c>
      <c r="S1601">
        <v>0</v>
      </c>
      <c r="T1601">
        <v>0</v>
      </c>
      <c r="U1601">
        <v>0</v>
      </c>
      <c r="V1601">
        <v>0</v>
      </c>
      <c r="W1601">
        <v>0</v>
      </c>
      <c r="X1601">
        <v>0</v>
      </c>
      <c r="Y1601">
        <v>0</v>
      </c>
      <c r="Z1601">
        <v>0</v>
      </c>
      <c r="AA1601">
        <v>0</v>
      </c>
      <c r="AB1601">
        <v>0</v>
      </c>
      <c r="AC1601">
        <v>0</v>
      </c>
    </row>
    <row r="1602" spans="1:32">
      <c r="A1602" t="s">
        <v>12364</v>
      </c>
      <c r="B1602" t="s">
        <v>19</v>
      </c>
      <c r="C1602">
        <v>0</v>
      </c>
      <c r="D1602">
        <v>0</v>
      </c>
      <c r="E1602">
        <v>0</v>
      </c>
      <c r="F1602">
        <v>0</v>
      </c>
      <c r="G1602">
        <v>0</v>
      </c>
      <c r="H1602">
        <v>0</v>
      </c>
      <c r="I1602">
        <v>0</v>
      </c>
      <c r="J1602">
        <v>0</v>
      </c>
      <c r="K1602">
        <v>0</v>
      </c>
      <c r="L1602">
        <v>0</v>
      </c>
      <c r="M1602">
        <v>0</v>
      </c>
      <c r="N1602">
        <v>0</v>
      </c>
      <c r="O1602">
        <v>0</v>
      </c>
      <c r="P1602">
        <v>0</v>
      </c>
      <c r="Q1602">
        <v>0</v>
      </c>
      <c r="R1602">
        <v>0</v>
      </c>
      <c r="S1602">
        <v>0</v>
      </c>
      <c r="T1602">
        <v>0</v>
      </c>
      <c r="U1602">
        <v>0</v>
      </c>
      <c r="V1602">
        <v>0</v>
      </c>
      <c r="W1602">
        <v>0</v>
      </c>
      <c r="X1602">
        <v>0</v>
      </c>
      <c r="Y1602">
        <v>0</v>
      </c>
      <c r="Z1602">
        <v>0</v>
      </c>
      <c r="AA1602">
        <v>0</v>
      </c>
      <c r="AB1602">
        <v>0</v>
      </c>
      <c r="AC1602">
        <v>0</v>
      </c>
    </row>
    <row r="1603" spans="1:32">
      <c r="A1603" t="s">
        <v>12365</v>
      </c>
      <c r="B1603" t="s">
        <v>19</v>
      </c>
      <c r="C1603">
        <v>0</v>
      </c>
      <c r="D1603">
        <v>0</v>
      </c>
      <c r="E1603">
        <v>0</v>
      </c>
      <c r="F1603">
        <v>0</v>
      </c>
      <c r="G1603">
        <v>0</v>
      </c>
      <c r="H1603">
        <v>0</v>
      </c>
      <c r="I1603">
        <v>0</v>
      </c>
      <c r="J1603">
        <v>0</v>
      </c>
      <c r="K1603">
        <v>0</v>
      </c>
      <c r="L1603">
        <v>0</v>
      </c>
      <c r="M1603">
        <v>0</v>
      </c>
      <c r="N1603">
        <v>0</v>
      </c>
      <c r="O1603">
        <v>0</v>
      </c>
      <c r="P1603">
        <v>0</v>
      </c>
      <c r="Q1603">
        <v>0</v>
      </c>
      <c r="R1603">
        <v>0</v>
      </c>
      <c r="S1603">
        <v>0</v>
      </c>
      <c r="T1603">
        <v>0</v>
      </c>
      <c r="U1603">
        <v>0</v>
      </c>
      <c r="V1603">
        <v>0</v>
      </c>
      <c r="W1603">
        <v>0</v>
      </c>
      <c r="X1603">
        <v>0</v>
      </c>
      <c r="Y1603">
        <v>0</v>
      </c>
      <c r="Z1603">
        <v>0</v>
      </c>
      <c r="AA1603">
        <v>0</v>
      </c>
      <c r="AB1603">
        <v>0</v>
      </c>
      <c r="AC1603">
        <v>0</v>
      </c>
    </row>
    <row r="1604" spans="1:32">
      <c r="A1604" t="s">
        <v>12366</v>
      </c>
      <c r="B1604" t="s">
        <v>19</v>
      </c>
      <c r="C1604">
        <v>0</v>
      </c>
      <c r="D1604">
        <v>0</v>
      </c>
      <c r="E1604">
        <v>0</v>
      </c>
      <c r="F1604">
        <v>0</v>
      </c>
      <c r="G1604">
        <v>0</v>
      </c>
      <c r="H1604">
        <v>0</v>
      </c>
      <c r="I1604">
        <v>0</v>
      </c>
      <c r="J1604">
        <v>0</v>
      </c>
      <c r="K1604">
        <v>0</v>
      </c>
      <c r="L1604">
        <v>0</v>
      </c>
      <c r="M1604">
        <v>0</v>
      </c>
      <c r="N1604">
        <v>0</v>
      </c>
      <c r="O1604">
        <v>0</v>
      </c>
      <c r="P1604">
        <v>0</v>
      </c>
      <c r="Q1604">
        <v>0</v>
      </c>
      <c r="R1604">
        <v>0</v>
      </c>
      <c r="S1604">
        <v>0</v>
      </c>
      <c r="T1604">
        <v>0</v>
      </c>
      <c r="U1604">
        <v>0</v>
      </c>
      <c r="V1604">
        <v>0</v>
      </c>
      <c r="W1604">
        <v>0</v>
      </c>
      <c r="X1604">
        <v>0</v>
      </c>
      <c r="Y1604">
        <v>0</v>
      </c>
      <c r="Z1604">
        <v>0</v>
      </c>
      <c r="AA1604">
        <v>0</v>
      </c>
      <c r="AB1604">
        <v>0</v>
      </c>
      <c r="AC1604">
        <v>0</v>
      </c>
    </row>
    <row r="1605" spans="1:32">
      <c r="A1605" t="s">
        <v>12367</v>
      </c>
      <c r="B1605" t="s">
        <v>19</v>
      </c>
      <c r="C1605">
        <v>0</v>
      </c>
      <c r="D1605">
        <v>0</v>
      </c>
      <c r="E1605">
        <v>0</v>
      </c>
      <c r="F1605">
        <v>0</v>
      </c>
      <c r="G1605">
        <v>0</v>
      </c>
      <c r="H1605">
        <v>0</v>
      </c>
      <c r="I1605">
        <v>0</v>
      </c>
      <c r="J1605">
        <v>0</v>
      </c>
      <c r="K1605">
        <v>0</v>
      </c>
      <c r="L1605">
        <v>0</v>
      </c>
      <c r="M1605">
        <v>0</v>
      </c>
      <c r="N1605">
        <v>0</v>
      </c>
      <c r="O1605">
        <v>0</v>
      </c>
      <c r="P1605">
        <v>0</v>
      </c>
      <c r="Q1605">
        <v>0</v>
      </c>
      <c r="R1605">
        <v>0</v>
      </c>
      <c r="S1605">
        <v>0</v>
      </c>
      <c r="T1605">
        <v>0</v>
      </c>
      <c r="U1605">
        <v>0</v>
      </c>
      <c r="V1605">
        <v>0</v>
      </c>
      <c r="W1605">
        <v>0</v>
      </c>
      <c r="X1605">
        <v>0</v>
      </c>
      <c r="Y1605">
        <v>0</v>
      </c>
      <c r="Z1605">
        <v>0</v>
      </c>
      <c r="AA1605">
        <v>0</v>
      </c>
      <c r="AB1605">
        <v>0</v>
      </c>
      <c r="AC1605">
        <v>0</v>
      </c>
    </row>
    <row r="1606" spans="1:32">
      <c r="A1606" t="s">
        <v>12368</v>
      </c>
      <c r="B1606" t="s">
        <v>19</v>
      </c>
      <c r="C1606">
        <v>0</v>
      </c>
      <c r="D1606">
        <v>0</v>
      </c>
      <c r="E1606">
        <v>0</v>
      </c>
      <c r="F1606">
        <v>0</v>
      </c>
      <c r="G1606">
        <v>0</v>
      </c>
      <c r="H1606">
        <v>0</v>
      </c>
      <c r="I1606">
        <v>0</v>
      </c>
      <c r="J1606">
        <v>0</v>
      </c>
      <c r="K1606">
        <v>0</v>
      </c>
      <c r="L1606">
        <v>0</v>
      </c>
      <c r="M1606">
        <v>0</v>
      </c>
      <c r="N1606">
        <v>0</v>
      </c>
      <c r="O1606">
        <v>0</v>
      </c>
      <c r="P1606">
        <v>0</v>
      </c>
      <c r="Q1606">
        <v>0</v>
      </c>
      <c r="R1606">
        <v>0</v>
      </c>
      <c r="S1606">
        <v>0</v>
      </c>
      <c r="T1606">
        <v>0</v>
      </c>
      <c r="U1606">
        <v>0</v>
      </c>
      <c r="V1606">
        <v>0</v>
      </c>
      <c r="W1606">
        <v>0</v>
      </c>
      <c r="X1606">
        <v>0</v>
      </c>
      <c r="Y1606">
        <v>0</v>
      </c>
      <c r="Z1606">
        <v>0</v>
      </c>
      <c r="AA1606">
        <v>0</v>
      </c>
      <c r="AB1606">
        <v>0</v>
      </c>
      <c r="AC1606">
        <v>0</v>
      </c>
      <c r="AD1606" s="2"/>
      <c r="AE1606" s="2"/>
      <c r="AF1606" s="2"/>
    </row>
    <row r="1607" spans="1:32">
      <c r="A1607" t="s">
        <v>12369</v>
      </c>
      <c r="B1607" t="s">
        <v>19</v>
      </c>
      <c r="C1607">
        <v>0</v>
      </c>
      <c r="D1607">
        <v>0</v>
      </c>
      <c r="E1607">
        <v>0</v>
      </c>
      <c r="F1607">
        <v>0</v>
      </c>
      <c r="G1607">
        <v>0</v>
      </c>
      <c r="H1607">
        <v>0</v>
      </c>
      <c r="I1607">
        <v>0</v>
      </c>
      <c r="J1607">
        <v>0</v>
      </c>
      <c r="K1607">
        <v>0</v>
      </c>
      <c r="L1607">
        <v>0</v>
      </c>
      <c r="M1607">
        <v>0</v>
      </c>
      <c r="N1607">
        <v>0</v>
      </c>
      <c r="O1607">
        <v>0</v>
      </c>
      <c r="P1607">
        <v>0</v>
      </c>
      <c r="Q1607">
        <v>0</v>
      </c>
      <c r="R1607">
        <v>0</v>
      </c>
      <c r="S1607">
        <v>0</v>
      </c>
      <c r="T1607">
        <v>0</v>
      </c>
      <c r="U1607">
        <v>0</v>
      </c>
      <c r="V1607">
        <v>0</v>
      </c>
      <c r="W1607">
        <v>0</v>
      </c>
      <c r="X1607">
        <v>0</v>
      </c>
      <c r="Y1607">
        <v>0</v>
      </c>
      <c r="Z1607">
        <v>0</v>
      </c>
      <c r="AA1607">
        <v>0</v>
      </c>
      <c r="AB1607">
        <v>0</v>
      </c>
      <c r="AC1607">
        <v>0</v>
      </c>
    </row>
    <row r="1608" spans="1:32">
      <c r="A1608" t="s">
        <v>12370</v>
      </c>
      <c r="B1608" t="s">
        <v>19</v>
      </c>
      <c r="C1608">
        <v>0</v>
      </c>
      <c r="D1608">
        <v>0</v>
      </c>
      <c r="E1608">
        <v>0</v>
      </c>
      <c r="F1608">
        <v>0</v>
      </c>
      <c r="G1608">
        <v>0</v>
      </c>
      <c r="H1608">
        <v>0</v>
      </c>
      <c r="I1608">
        <v>0</v>
      </c>
      <c r="J1608">
        <v>0</v>
      </c>
      <c r="K1608">
        <v>0</v>
      </c>
      <c r="L1608">
        <v>0</v>
      </c>
      <c r="M1608">
        <v>0</v>
      </c>
      <c r="N1608">
        <v>0</v>
      </c>
      <c r="O1608">
        <v>0</v>
      </c>
      <c r="P1608">
        <v>0</v>
      </c>
      <c r="Q1608">
        <v>0</v>
      </c>
      <c r="R1608">
        <v>0</v>
      </c>
      <c r="S1608">
        <v>0</v>
      </c>
      <c r="T1608">
        <v>0</v>
      </c>
      <c r="U1608">
        <v>0</v>
      </c>
      <c r="V1608">
        <v>0</v>
      </c>
      <c r="W1608">
        <v>0</v>
      </c>
      <c r="X1608">
        <v>0</v>
      </c>
      <c r="Y1608">
        <v>0</v>
      </c>
      <c r="Z1608">
        <v>0</v>
      </c>
      <c r="AA1608">
        <v>0</v>
      </c>
      <c r="AB1608">
        <v>0</v>
      </c>
      <c r="AC1608">
        <v>0</v>
      </c>
      <c r="AD1608" s="2"/>
      <c r="AE1608" s="2"/>
      <c r="AF1608" s="2"/>
    </row>
    <row r="1609" spans="1:32">
      <c r="A1609" t="s">
        <v>12371</v>
      </c>
      <c r="B1609" t="s">
        <v>19</v>
      </c>
      <c r="C1609">
        <v>0</v>
      </c>
      <c r="D1609">
        <v>0</v>
      </c>
      <c r="E1609">
        <v>0</v>
      </c>
      <c r="F1609">
        <v>0</v>
      </c>
      <c r="G1609">
        <v>0</v>
      </c>
      <c r="H1609">
        <v>0</v>
      </c>
      <c r="I1609">
        <v>0</v>
      </c>
      <c r="J1609">
        <v>0</v>
      </c>
      <c r="K1609">
        <v>0</v>
      </c>
      <c r="L1609">
        <v>0</v>
      </c>
      <c r="M1609">
        <v>0</v>
      </c>
      <c r="N1609">
        <v>0</v>
      </c>
      <c r="O1609">
        <v>0</v>
      </c>
      <c r="P1609">
        <v>0</v>
      </c>
      <c r="Q1609">
        <v>0</v>
      </c>
      <c r="R1609">
        <v>0</v>
      </c>
      <c r="S1609">
        <v>0</v>
      </c>
      <c r="T1609">
        <v>0</v>
      </c>
      <c r="U1609">
        <v>0</v>
      </c>
      <c r="V1609">
        <v>0</v>
      </c>
      <c r="W1609">
        <v>0</v>
      </c>
      <c r="X1609">
        <v>0</v>
      </c>
      <c r="Y1609">
        <v>0</v>
      </c>
      <c r="Z1609">
        <v>0</v>
      </c>
      <c r="AA1609">
        <v>0</v>
      </c>
      <c r="AB1609">
        <v>0</v>
      </c>
      <c r="AC1609">
        <v>0</v>
      </c>
      <c r="AD1609" s="2"/>
      <c r="AE1609" s="2"/>
      <c r="AF1609" s="2"/>
    </row>
    <row r="1610" spans="1:32">
      <c r="A1610" t="s">
        <v>12372</v>
      </c>
      <c r="B1610" t="s">
        <v>19</v>
      </c>
      <c r="C1610">
        <v>0</v>
      </c>
      <c r="D1610">
        <v>0</v>
      </c>
      <c r="E1610">
        <v>0</v>
      </c>
      <c r="F1610">
        <v>0</v>
      </c>
      <c r="G1610">
        <v>0</v>
      </c>
      <c r="H1610">
        <v>0</v>
      </c>
      <c r="I1610">
        <v>0</v>
      </c>
      <c r="J1610">
        <v>0</v>
      </c>
      <c r="K1610">
        <v>0</v>
      </c>
      <c r="L1610">
        <v>0</v>
      </c>
      <c r="M1610">
        <v>0</v>
      </c>
      <c r="N1610">
        <v>0</v>
      </c>
      <c r="O1610">
        <v>0</v>
      </c>
      <c r="P1610">
        <v>0</v>
      </c>
      <c r="Q1610">
        <v>0</v>
      </c>
      <c r="R1610">
        <v>0</v>
      </c>
      <c r="S1610">
        <v>0</v>
      </c>
      <c r="T1610">
        <v>0</v>
      </c>
      <c r="U1610">
        <v>0</v>
      </c>
      <c r="V1610">
        <v>0</v>
      </c>
      <c r="W1610">
        <v>0</v>
      </c>
      <c r="X1610">
        <v>0</v>
      </c>
      <c r="Y1610">
        <v>0</v>
      </c>
      <c r="Z1610">
        <v>0</v>
      </c>
      <c r="AA1610">
        <v>0</v>
      </c>
      <c r="AB1610">
        <v>0</v>
      </c>
      <c r="AC1610">
        <v>0</v>
      </c>
    </row>
    <row r="1611" spans="1:32">
      <c r="A1611" t="s">
        <v>12373</v>
      </c>
      <c r="B1611" t="s">
        <v>19</v>
      </c>
      <c r="C1611">
        <v>0</v>
      </c>
      <c r="D1611">
        <v>0</v>
      </c>
      <c r="E1611">
        <v>0</v>
      </c>
      <c r="F1611">
        <v>0</v>
      </c>
      <c r="G1611">
        <v>0</v>
      </c>
      <c r="H1611">
        <v>0</v>
      </c>
      <c r="I1611">
        <v>0</v>
      </c>
      <c r="J1611">
        <v>0</v>
      </c>
      <c r="K1611">
        <v>0</v>
      </c>
      <c r="L1611">
        <v>0</v>
      </c>
      <c r="M1611">
        <v>0</v>
      </c>
      <c r="N1611">
        <v>0</v>
      </c>
      <c r="O1611">
        <v>0</v>
      </c>
      <c r="P1611">
        <v>0</v>
      </c>
      <c r="Q1611">
        <v>0</v>
      </c>
      <c r="R1611">
        <v>0</v>
      </c>
      <c r="S1611">
        <v>0</v>
      </c>
      <c r="T1611">
        <v>0</v>
      </c>
      <c r="U1611">
        <v>0</v>
      </c>
      <c r="V1611">
        <v>0</v>
      </c>
      <c r="W1611">
        <v>0</v>
      </c>
      <c r="X1611">
        <v>0</v>
      </c>
      <c r="Y1611">
        <v>0</v>
      </c>
      <c r="Z1611">
        <v>0</v>
      </c>
      <c r="AA1611">
        <v>0</v>
      </c>
      <c r="AB1611">
        <v>0</v>
      </c>
      <c r="AC1611">
        <v>0</v>
      </c>
    </row>
    <row r="1612" spans="1:32">
      <c r="A1612" t="s">
        <v>12374</v>
      </c>
      <c r="B1612" t="s">
        <v>19</v>
      </c>
      <c r="C1612">
        <v>0</v>
      </c>
      <c r="D1612">
        <v>0</v>
      </c>
      <c r="E1612">
        <v>0</v>
      </c>
      <c r="F1612">
        <v>0</v>
      </c>
      <c r="G1612">
        <v>0</v>
      </c>
      <c r="H1612">
        <v>0</v>
      </c>
      <c r="I1612">
        <v>0</v>
      </c>
      <c r="J1612">
        <v>0</v>
      </c>
      <c r="K1612">
        <v>0</v>
      </c>
      <c r="L1612">
        <v>0</v>
      </c>
      <c r="M1612">
        <v>0</v>
      </c>
      <c r="N1612">
        <v>0</v>
      </c>
      <c r="O1612">
        <v>0</v>
      </c>
      <c r="P1612">
        <v>0</v>
      </c>
      <c r="Q1612">
        <v>0</v>
      </c>
      <c r="R1612">
        <v>0</v>
      </c>
      <c r="S1612">
        <v>0</v>
      </c>
      <c r="T1612">
        <v>0</v>
      </c>
      <c r="U1612">
        <v>0</v>
      </c>
      <c r="V1612">
        <v>0</v>
      </c>
      <c r="W1612">
        <v>0</v>
      </c>
      <c r="X1612">
        <v>0</v>
      </c>
      <c r="Y1612">
        <v>0</v>
      </c>
      <c r="Z1612">
        <v>0</v>
      </c>
      <c r="AA1612">
        <v>0</v>
      </c>
      <c r="AB1612">
        <v>0</v>
      </c>
      <c r="AC1612">
        <v>0</v>
      </c>
    </row>
    <row r="1613" spans="1:32">
      <c r="A1613" t="s">
        <v>12375</v>
      </c>
      <c r="B1613" t="s">
        <v>19</v>
      </c>
      <c r="C1613">
        <v>0</v>
      </c>
      <c r="D1613">
        <v>0</v>
      </c>
      <c r="E1613">
        <v>0</v>
      </c>
      <c r="F1613">
        <v>0</v>
      </c>
      <c r="G1613">
        <v>0</v>
      </c>
      <c r="H1613">
        <v>0</v>
      </c>
      <c r="I1613">
        <v>0</v>
      </c>
      <c r="J1613">
        <v>0</v>
      </c>
      <c r="K1613">
        <v>0</v>
      </c>
      <c r="L1613">
        <v>0</v>
      </c>
      <c r="M1613">
        <v>0</v>
      </c>
      <c r="N1613">
        <v>0</v>
      </c>
      <c r="O1613">
        <v>0</v>
      </c>
      <c r="P1613">
        <v>0</v>
      </c>
      <c r="Q1613">
        <v>0</v>
      </c>
      <c r="R1613">
        <v>0</v>
      </c>
      <c r="S1613">
        <v>0</v>
      </c>
      <c r="T1613">
        <v>0</v>
      </c>
      <c r="U1613">
        <v>0</v>
      </c>
      <c r="V1613">
        <v>0</v>
      </c>
      <c r="W1613">
        <v>0</v>
      </c>
      <c r="X1613">
        <v>0</v>
      </c>
      <c r="Y1613">
        <v>0</v>
      </c>
      <c r="Z1613">
        <v>0</v>
      </c>
      <c r="AA1613">
        <v>0</v>
      </c>
      <c r="AB1613">
        <v>0</v>
      </c>
      <c r="AC1613">
        <v>0</v>
      </c>
    </row>
    <row r="1614" spans="1:32">
      <c r="A1614" t="s">
        <v>12376</v>
      </c>
      <c r="B1614" t="s">
        <v>19</v>
      </c>
      <c r="C1614">
        <v>0</v>
      </c>
      <c r="D1614">
        <v>0</v>
      </c>
      <c r="E1614">
        <v>0</v>
      </c>
      <c r="F1614">
        <v>0</v>
      </c>
      <c r="G1614">
        <v>0</v>
      </c>
      <c r="H1614">
        <v>0</v>
      </c>
      <c r="I1614">
        <v>0</v>
      </c>
      <c r="J1614">
        <v>0</v>
      </c>
      <c r="K1614">
        <v>0</v>
      </c>
      <c r="L1614">
        <v>0</v>
      </c>
      <c r="M1614">
        <v>0</v>
      </c>
      <c r="N1614">
        <v>0</v>
      </c>
      <c r="O1614">
        <v>0</v>
      </c>
      <c r="P1614">
        <v>0</v>
      </c>
      <c r="Q1614">
        <v>0</v>
      </c>
      <c r="R1614">
        <v>0</v>
      </c>
      <c r="S1614">
        <v>0</v>
      </c>
      <c r="T1614">
        <v>0</v>
      </c>
      <c r="U1614">
        <v>0</v>
      </c>
      <c r="V1614">
        <v>0</v>
      </c>
      <c r="W1614">
        <v>0</v>
      </c>
      <c r="X1614">
        <v>0</v>
      </c>
      <c r="Y1614">
        <v>0</v>
      </c>
      <c r="Z1614">
        <v>0</v>
      </c>
      <c r="AA1614">
        <v>0</v>
      </c>
      <c r="AB1614">
        <v>0</v>
      </c>
      <c r="AC1614">
        <v>0</v>
      </c>
      <c r="AD1614" s="2"/>
      <c r="AE1614" s="2"/>
      <c r="AF1614" s="2"/>
    </row>
    <row r="1615" spans="1:32">
      <c r="A1615" t="s">
        <v>12377</v>
      </c>
      <c r="B1615" t="s">
        <v>19</v>
      </c>
      <c r="C1615">
        <v>0</v>
      </c>
      <c r="D1615">
        <v>0</v>
      </c>
      <c r="E1615">
        <v>0</v>
      </c>
      <c r="F1615">
        <v>0</v>
      </c>
      <c r="G1615">
        <v>0</v>
      </c>
      <c r="H1615">
        <v>0</v>
      </c>
      <c r="I1615">
        <v>0</v>
      </c>
      <c r="J1615">
        <v>0</v>
      </c>
      <c r="K1615">
        <v>0</v>
      </c>
      <c r="L1615">
        <v>0</v>
      </c>
      <c r="M1615">
        <v>0</v>
      </c>
      <c r="N1615">
        <v>0</v>
      </c>
      <c r="O1615">
        <v>0</v>
      </c>
      <c r="P1615">
        <v>0</v>
      </c>
      <c r="Q1615">
        <v>0</v>
      </c>
      <c r="R1615">
        <v>0</v>
      </c>
      <c r="S1615">
        <v>0</v>
      </c>
      <c r="T1615">
        <v>0</v>
      </c>
      <c r="U1615">
        <v>0</v>
      </c>
      <c r="V1615">
        <v>0</v>
      </c>
      <c r="W1615">
        <v>0</v>
      </c>
      <c r="X1615">
        <v>0</v>
      </c>
      <c r="Y1615">
        <v>0</v>
      </c>
      <c r="Z1615">
        <v>0</v>
      </c>
      <c r="AA1615">
        <v>0</v>
      </c>
      <c r="AB1615">
        <v>0</v>
      </c>
      <c r="AC1615">
        <v>0</v>
      </c>
    </row>
    <row r="1616" spans="1:32">
      <c r="A1616" t="s">
        <v>12378</v>
      </c>
      <c r="B1616" t="s">
        <v>19</v>
      </c>
      <c r="C1616">
        <v>0</v>
      </c>
      <c r="D1616">
        <v>0</v>
      </c>
      <c r="E1616">
        <v>0</v>
      </c>
      <c r="F1616">
        <v>0</v>
      </c>
      <c r="G1616">
        <v>0</v>
      </c>
      <c r="H1616">
        <v>0</v>
      </c>
      <c r="I1616">
        <v>0</v>
      </c>
      <c r="J1616">
        <v>0</v>
      </c>
      <c r="K1616">
        <v>0</v>
      </c>
      <c r="L1616">
        <v>0</v>
      </c>
      <c r="M1616">
        <v>0</v>
      </c>
      <c r="N1616">
        <v>0</v>
      </c>
      <c r="O1616">
        <v>0</v>
      </c>
      <c r="P1616">
        <v>0</v>
      </c>
      <c r="Q1616">
        <v>0</v>
      </c>
      <c r="R1616">
        <v>0</v>
      </c>
      <c r="S1616">
        <v>0</v>
      </c>
      <c r="T1616">
        <v>0</v>
      </c>
      <c r="U1616">
        <v>0</v>
      </c>
      <c r="V1616">
        <v>0</v>
      </c>
      <c r="W1616">
        <v>0</v>
      </c>
      <c r="X1616">
        <v>0</v>
      </c>
      <c r="Y1616">
        <v>0</v>
      </c>
      <c r="Z1616">
        <v>0</v>
      </c>
      <c r="AA1616">
        <v>0</v>
      </c>
      <c r="AB1616">
        <v>0</v>
      </c>
      <c r="AC1616">
        <v>0</v>
      </c>
    </row>
    <row r="1617" spans="1:32">
      <c r="A1617" t="s">
        <v>12379</v>
      </c>
      <c r="B1617" t="s">
        <v>19</v>
      </c>
      <c r="C1617">
        <v>0</v>
      </c>
      <c r="D1617">
        <v>0</v>
      </c>
      <c r="E1617">
        <v>0</v>
      </c>
      <c r="F1617">
        <v>0</v>
      </c>
      <c r="G1617">
        <v>0</v>
      </c>
      <c r="H1617">
        <v>0</v>
      </c>
      <c r="I1617">
        <v>0</v>
      </c>
      <c r="J1617">
        <v>0</v>
      </c>
      <c r="K1617">
        <v>0</v>
      </c>
      <c r="L1617">
        <v>0</v>
      </c>
      <c r="M1617">
        <v>0</v>
      </c>
      <c r="N1617">
        <v>0</v>
      </c>
      <c r="O1617">
        <v>0</v>
      </c>
      <c r="P1617">
        <v>0</v>
      </c>
      <c r="Q1617">
        <v>0</v>
      </c>
      <c r="R1617">
        <v>0</v>
      </c>
      <c r="S1617">
        <v>0</v>
      </c>
      <c r="T1617">
        <v>0</v>
      </c>
      <c r="U1617">
        <v>0</v>
      </c>
      <c r="V1617">
        <v>0</v>
      </c>
      <c r="W1617">
        <v>0</v>
      </c>
      <c r="X1617">
        <v>0</v>
      </c>
      <c r="Y1617">
        <v>0</v>
      </c>
      <c r="Z1617">
        <v>0</v>
      </c>
      <c r="AA1617">
        <v>0</v>
      </c>
      <c r="AB1617">
        <v>0</v>
      </c>
      <c r="AC1617">
        <v>0</v>
      </c>
    </row>
    <row r="1618" spans="1:32">
      <c r="A1618" t="s">
        <v>12380</v>
      </c>
      <c r="B1618" t="s">
        <v>19</v>
      </c>
      <c r="C1618">
        <v>0</v>
      </c>
      <c r="D1618">
        <v>0</v>
      </c>
      <c r="E1618">
        <v>0</v>
      </c>
      <c r="F1618">
        <v>0</v>
      </c>
      <c r="G1618">
        <v>0</v>
      </c>
      <c r="H1618">
        <v>0</v>
      </c>
      <c r="I1618">
        <v>0</v>
      </c>
      <c r="J1618">
        <v>0</v>
      </c>
      <c r="K1618">
        <v>0</v>
      </c>
      <c r="L1618">
        <v>0</v>
      </c>
      <c r="M1618">
        <v>0</v>
      </c>
      <c r="N1618">
        <v>0</v>
      </c>
      <c r="O1618">
        <v>0</v>
      </c>
      <c r="P1618">
        <v>0</v>
      </c>
      <c r="Q1618">
        <v>0</v>
      </c>
      <c r="R1618">
        <v>0</v>
      </c>
      <c r="S1618">
        <v>0</v>
      </c>
      <c r="T1618">
        <v>0</v>
      </c>
      <c r="U1618">
        <v>0</v>
      </c>
      <c r="V1618">
        <v>0</v>
      </c>
      <c r="W1618">
        <v>0</v>
      </c>
      <c r="X1618">
        <v>0</v>
      </c>
      <c r="Y1618">
        <v>0</v>
      </c>
      <c r="Z1618">
        <v>0</v>
      </c>
      <c r="AA1618">
        <v>0</v>
      </c>
      <c r="AB1618">
        <v>0</v>
      </c>
      <c r="AC1618">
        <v>0</v>
      </c>
    </row>
    <row r="1619" spans="1:32">
      <c r="A1619" t="s">
        <v>12381</v>
      </c>
      <c r="B1619" t="s">
        <v>19</v>
      </c>
      <c r="C1619">
        <v>0</v>
      </c>
      <c r="D1619">
        <v>0</v>
      </c>
      <c r="E1619">
        <v>0</v>
      </c>
      <c r="F1619">
        <v>0</v>
      </c>
      <c r="G1619">
        <v>0</v>
      </c>
      <c r="H1619">
        <v>0</v>
      </c>
      <c r="I1619">
        <v>0</v>
      </c>
      <c r="J1619">
        <v>0</v>
      </c>
      <c r="K1619">
        <v>0</v>
      </c>
      <c r="L1619">
        <v>0</v>
      </c>
      <c r="M1619">
        <v>0</v>
      </c>
      <c r="N1619">
        <v>0</v>
      </c>
      <c r="O1619">
        <v>0</v>
      </c>
      <c r="P1619">
        <v>0</v>
      </c>
      <c r="Q1619">
        <v>0</v>
      </c>
      <c r="R1619">
        <v>0</v>
      </c>
      <c r="S1619">
        <v>0</v>
      </c>
      <c r="T1619">
        <v>0</v>
      </c>
      <c r="U1619">
        <v>0</v>
      </c>
      <c r="V1619">
        <v>0</v>
      </c>
      <c r="W1619">
        <v>0</v>
      </c>
      <c r="X1619">
        <v>0</v>
      </c>
      <c r="Y1619">
        <v>0</v>
      </c>
      <c r="Z1619">
        <v>0</v>
      </c>
      <c r="AA1619">
        <v>0</v>
      </c>
      <c r="AB1619">
        <v>0</v>
      </c>
      <c r="AC1619">
        <v>0</v>
      </c>
    </row>
    <row r="1620" spans="1:32">
      <c r="A1620" t="s">
        <v>12382</v>
      </c>
      <c r="B1620" t="s">
        <v>19</v>
      </c>
      <c r="C1620">
        <v>0</v>
      </c>
      <c r="D1620">
        <v>0</v>
      </c>
      <c r="E1620">
        <v>0</v>
      </c>
      <c r="F1620">
        <v>0</v>
      </c>
      <c r="G1620">
        <v>0</v>
      </c>
      <c r="H1620">
        <v>0</v>
      </c>
      <c r="I1620">
        <v>0</v>
      </c>
      <c r="J1620">
        <v>0</v>
      </c>
      <c r="K1620">
        <v>0</v>
      </c>
      <c r="L1620">
        <v>0</v>
      </c>
      <c r="M1620">
        <v>0</v>
      </c>
      <c r="N1620">
        <v>0</v>
      </c>
      <c r="O1620">
        <v>0</v>
      </c>
      <c r="P1620">
        <v>0</v>
      </c>
      <c r="Q1620">
        <v>0</v>
      </c>
      <c r="R1620">
        <v>0</v>
      </c>
      <c r="S1620">
        <v>0</v>
      </c>
      <c r="T1620">
        <v>0</v>
      </c>
      <c r="U1620">
        <v>0</v>
      </c>
      <c r="V1620">
        <v>0</v>
      </c>
      <c r="W1620">
        <v>0</v>
      </c>
      <c r="X1620">
        <v>0</v>
      </c>
      <c r="Y1620">
        <v>0</v>
      </c>
      <c r="Z1620">
        <v>0</v>
      </c>
      <c r="AA1620">
        <v>0</v>
      </c>
      <c r="AB1620">
        <v>0</v>
      </c>
      <c r="AC1620">
        <v>0</v>
      </c>
    </row>
    <row r="1621" spans="1:32">
      <c r="A1621" t="s">
        <v>12383</v>
      </c>
      <c r="B1621" t="s">
        <v>19</v>
      </c>
      <c r="C1621">
        <v>0</v>
      </c>
      <c r="D1621">
        <v>0</v>
      </c>
      <c r="E1621">
        <v>0</v>
      </c>
      <c r="F1621">
        <v>0</v>
      </c>
      <c r="G1621">
        <v>0</v>
      </c>
      <c r="H1621">
        <v>0</v>
      </c>
      <c r="I1621">
        <v>0</v>
      </c>
      <c r="J1621">
        <v>0</v>
      </c>
      <c r="K1621">
        <v>0</v>
      </c>
      <c r="L1621">
        <v>0</v>
      </c>
      <c r="M1621">
        <v>0</v>
      </c>
      <c r="N1621">
        <v>0</v>
      </c>
      <c r="O1621">
        <v>0</v>
      </c>
      <c r="P1621">
        <v>0</v>
      </c>
      <c r="Q1621">
        <v>0</v>
      </c>
      <c r="R1621">
        <v>0</v>
      </c>
      <c r="S1621">
        <v>0</v>
      </c>
      <c r="T1621">
        <v>0</v>
      </c>
      <c r="U1621">
        <v>0</v>
      </c>
      <c r="V1621">
        <v>0</v>
      </c>
      <c r="W1621">
        <v>0</v>
      </c>
      <c r="X1621">
        <v>0</v>
      </c>
      <c r="Y1621">
        <v>0</v>
      </c>
      <c r="Z1621">
        <v>0</v>
      </c>
      <c r="AA1621">
        <v>0</v>
      </c>
      <c r="AB1621">
        <v>0</v>
      </c>
      <c r="AC1621">
        <v>0</v>
      </c>
    </row>
    <row r="1622" spans="1:32">
      <c r="A1622" t="s">
        <v>12384</v>
      </c>
      <c r="B1622" t="s">
        <v>19</v>
      </c>
      <c r="C1622">
        <v>0</v>
      </c>
      <c r="D1622">
        <v>0</v>
      </c>
      <c r="E1622">
        <v>0</v>
      </c>
      <c r="F1622">
        <v>0</v>
      </c>
      <c r="G1622">
        <v>0</v>
      </c>
      <c r="H1622">
        <v>0</v>
      </c>
      <c r="I1622">
        <v>0</v>
      </c>
      <c r="J1622">
        <v>0</v>
      </c>
      <c r="K1622">
        <v>0</v>
      </c>
      <c r="L1622">
        <v>0</v>
      </c>
      <c r="M1622">
        <v>0</v>
      </c>
      <c r="N1622">
        <v>0</v>
      </c>
      <c r="O1622">
        <v>0</v>
      </c>
      <c r="P1622">
        <v>0</v>
      </c>
      <c r="Q1622">
        <v>0</v>
      </c>
      <c r="R1622">
        <v>0</v>
      </c>
      <c r="S1622">
        <v>0</v>
      </c>
      <c r="T1622">
        <v>0</v>
      </c>
      <c r="U1622">
        <v>0</v>
      </c>
      <c r="V1622">
        <v>0</v>
      </c>
      <c r="W1622">
        <v>0</v>
      </c>
      <c r="X1622">
        <v>0</v>
      </c>
      <c r="Y1622">
        <v>0</v>
      </c>
      <c r="Z1622">
        <v>0</v>
      </c>
      <c r="AA1622">
        <v>0</v>
      </c>
      <c r="AB1622">
        <v>0</v>
      </c>
      <c r="AC1622">
        <v>0</v>
      </c>
    </row>
    <row r="1623" spans="1:32">
      <c r="A1623" t="s">
        <v>12385</v>
      </c>
      <c r="B1623" t="s">
        <v>19</v>
      </c>
      <c r="C1623">
        <v>0</v>
      </c>
      <c r="D1623">
        <v>0</v>
      </c>
      <c r="E1623">
        <v>0</v>
      </c>
      <c r="F1623">
        <v>0</v>
      </c>
      <c r="G1623">
        <v>0</v>
      </c>
      <c r="H1623">
        <v>0</v>
      </c>
      <c r="I1623">
        <v>0</v>
      </c>
      <c r="J1623">
        <v>0</v>
      </c>
      <c r="K1623">
        <v>0</v>
      </c>
      <c r="L1623">
        <v>0</v>
      </c>
      <c r="M1623">
        <v>0</v>
      </c>
      <c r="N1623">
        <v>0</v>
      </c>
      <c r="O1623">
        <v>0</v>
      </c>
      <c r="P1623">
        <v>0</v>
      </c>
      <c r="Q1623">
        <v>0</v>
      </c>
      <c r="R1623">
        <v>0</v>
      </c>
      <c r="S1623">
        <v>0</v>
      </c>
      <c r="T1623">
        <v>0</v>
      </c>
      <c r="U1623">
        <v>0</v>
      </c>
      <c r="V1623">
        <v>0</v>
      </c>
      <c r="W1623">
        <v>0</v>
      </c>
      <c r="X1623">
        <v>0</v>
      </c>
      <c r="Y1623">
        <v>0</v>
      </c>
      <c r="Z1623">
        <v>0</v>
      </c>
      <c r="AA1623">
        <v>0</v>
      </c>
      <c r="AB1623">
        <v>0</v>
      </c>
      <c r="AC1623">
        <v>0</v>
      </c>
      <c r="AF1623" s="2"/>
    </row>
    <row r="1624" spans="1:32">
      <c r="A1624" t="s">
        <v>12386</v>
      </c>
      <c r="B1624" t="s">
        <v>19</v>
      </c>
      <c r="C1624">
        <v>0</v>
      </c>
      <c r="D1624">
        <v>0</v>
      </c>
      <c r="E1624">
        <v>0</v>
      </c>
      <c r="F1624">
        <v>0</v>
      </c>
      <c r="G1624">
        <v>0</v>
      </c>
      <c r="H1624">
        <v>0</v>
      </c>
      <c r="I1624">
        <v>0</v>
      </c>
      <c r="J1624">
        <v>0</v>
      </c>
      <c r="K1624">
        <v>0</v>
      </c>
      <c r="L1624">
        <v>0</v>
      </c>
      <c r="M1624">
        <v>0</v>
      </c>
      <c r="N1624">
        <v>0</v>
      </c>
      <c r="O1624">
        <v>0</v>
      </c>
      <c r="P1624">
        <v>0</v>
      </c>
      <c r="Q1624">
        <v>0</v>
      </c>
      <c r="R1624">
        <v>0</v>
      </c>
      <c r="S1624">
        <v>0</v>
      </c>
      <c r="T1624">
        <v>0</v>
      </c>
      <c r="U1624">
        <v>0</v>
      </c>
      <c r="V1624">
        <v>0</v>
      </c>
      <c r="W1624">
        <v>0</v>
      </c>
      <c r="X1624">
        <v>0</v>
      </c>
      <c r="Y1624">
        <v>0</v>
      </c>
      <c r="Z1624">
        <v>0</v>
      </c>
      <c r="AA1624">
        <v>0</v>
      </c>
      <c r="AB1624">
        <v>0</v>
      </c>
      <c r="AC1624">
        <v>0</v>
      </c>
      <c r="AD1624" s="2"/>
      <c r="AE1624" s="2"/>
      <c r="AF1624" s="2"/>
    </row>
    <row r="1625" spans="1:32">
      <c r="A1625" t="s">
        <v>12387</v>
      </c>
      <c r="B1625" t="s">
        <v>19</v>
      </c>
      <c r="C1625">
        <v>0</v>
      </c>
      <c r="D1625">
        <v>0</v>
      </c>
      <c r="E1625">
        <v>0</v>
      </c>
      <c r="F1625">
        <v>0</v>
      </c>
      <c r="G1625">
        <v>0</v>
      </c>
      <c r="H1625">
        <v>0</v>
      </c>
      <c r="I1625">
        <v>0</v>
      </c>
      <c r="J1625">
        <v>0</v>
      </c>
      <c r="K1625">
        <v>0</v>
      </c>
      <c r="L1625">
        <v>0</v>
      </c>
      <c r="M1625">
        <v>0</v>
      </c>
      <c r="N1625">
        <v>0</v>
      </c>
      <c r="O1625">
        <v>0</v>
      </c>
      <c r="P1625">
        <v>0</v>
      </c>
      <c r="Q1625">
        <v>0</v>
      </c>
      <c r="R1625">
        <v>0</v>
      </c>
      <c r="S1625">
        <v>0</v>
      </c>
      <c r="T1625">
        <v>0</v>
      </c>
      <c r="U1625">
        <v>0</v>
      </c>
      <c r="V1625">
        <v>0</v>
      </c>
      <c r="W1625">
        <v>0</v>
      </c>
      <c r="X1625">
        <v>0</v>
      </c>
      <c r="Y1625">
        <v>0</v>
      </c>
      <c r="Z1625">
        <v>0</v>
      </c>
      <c r="AA1625">
        <v>0</v>
      </c>
      <c r="AB1625">
        <v>0</v>
      </c>
      <c r="AC1625">
        <v>0</v>
      </c>
    </row>
    <row r="1626" spans="1:32">
      <c r="A1626" t="s">
        <v>12388</v>
      </c>
      <c r="B1626" t="s">
        <v>19</v>
      </c>
      <c r="C1626">
        <v>0</v>
      </c>
      <c r="D1626">
        <v>0</v>
      </c>
      <c r="E1626">
        <v>0</v>
      </c>
      <c r="F1626">
        <v>0</v>
      </c>
      <c r="G1626">
        <v>0</v>
      </c>
      <c r="H1626">
        <v>0</v>
      </c>
      <c r="I1626">
        <v>0</v>
      </c>
      <c r="J1626">
        <v>0</v>
      </c>
      <c r="K1626">
        <v>0</v>
      </c>
      <c r="L1626">
        <v>0</v>
      </c>
      <c r="M1626">
        <v>0</v>
      </c>
      <c r="N1626">
        <v>0</v>
      </c>
      <c r="O1626">
        <v>0</v>
      </c>
      <c r="P1626">
        <v>0</v>
      </c>
      <c r="Q1626">
        <v>0</v>
      </c>
      <c r="R1626">
        <v>0</v>
      </c>
      <c r="S1626">
        <v>0</v>
      </c>
      <c r="T1626">
        <v>0</v>
      </c>
      <c r="U1626">
        <v>0</v>
      </c>
      <c r="V1626">
        <v>0</v>
      </c>
      <c r="W1626">
        <v>0</v>
      </c>
      <c r="X1626">
        <v>0</v>
      </c>
      <c r="Y1626">
        <v>0</v>
      </c>
      <c r="Z1626">
        <v>0</v>
      </c>
      <c r="AA1626">
        <v>0</v>
      </c>
      <c r="AB1626">
        <v>0</v>
      </c>
      <c r="AC1626">
        <v>0</v>
      </c>
    </row>
    <row r="1627" spans="1:32">
      <c r="A1627" t="s">
        <v>12389</v>
      </c>
      <c r="B1627" t="s">
        <v>19</v>
      </c>
      <c r="C1627">
        <v>0</v>
      </c>
      <c r="D1627">
        <v>0</v>
      </c>
      <c r="E1627">
        <v>0</v>
      </c>
      <c r="F1627">
        <v>0</v>
      </c>
      <c r="G1627">
        <v>0</v>
      </c>
      <c r="H1627">
        <v>0</v>
      </c>
      <c r="I1627">
        <v>0</v>
      </c>
      <c r="J1627">
        <v>0</v>
      </c>
      <c r="K1627">
        <v>0</v>
      </c>
      <c r="L1627">
        <v>0</v>
      </c>
      <c r="M1627">
        <v>0</v>
      </c>
      <c r="N1627">
        <v>0</v>
      </c>
      <c r="O1627">
        <v>0</v>
      </c>
      <c r="P1627">
        <v>0</v>
      </c>
      <c r="Q1627">
        <v>0</v>
      </c>
      <c r="R1627">
        <v>0</v>
      </c>
      <c r="S1627">
        <v>0</v>
      </c>
      <c r="T1627">
        <v>0</v>
      </c>
      <c r="U1627">
        <v>0</v>
      </c>
      <c r="V1627">
        <v>0</v>
      </c>
      <c r="W1627">
        <v>0</v>
      </c>
      <c r="X1627">
        <v>0</v>
      </c>
      <c r="Y1627">
        <v>0</v>
      </c>
      <c r="Z1627">
        <v>0</v>
      </c>
      <c r="AA1627">
        <v>0</v>
      </c>
      <c r="AB1627">
        <v>0</v>
      </c>
      <c r="AC1627">
        <v>0</v>
      </c>
    </row>
    <row r="1628" spans="1:32">
      <c r="A1628" t="s">
        <v>12390</v>
      </c>
      <c r="B1628" t="s">
        <v>19</v>
      </c>
      <c r="C1628">
        <v>0</v>
      </c>
      <c r="D1628">
        <v>0</v>
      </c>
      <c r="E1628">
        <v>0</v>
      </c>
      <c r="F1628">
        <v>0</v>
      </c>
      <c r="G1628">
        <v>0</v>
      </c>
      <c r="H1628">
        <v>0</v>
      </c>
      <c r="I1628">
        <v>0</v>
      </c>
      <c r="J1628">
        <v>0</v>
      </c>
      <c r="K1628">
        <v>0</v>
      </c>
      <c r="L1628">
        <v>0</v>
      </c>
      <c r="M1628">
        <v>0</v>
      </c>
      <c r="N1628">
        <v>0</v>
      </c>
      <c r="O1628">
        <v>0</v>
      </c>
      <c r="P1628">
        <v>0</v>
      </c>
      <c r="Q1628">
        <v>0</v>
      </c>
      <c r="R1628">
        <v>0</v>
      </c>
      <c r="S1628">
        <v>0</v>
      </c>
      <c r="T1628">
        <v>0</v>
      </c>
      <c r="U1628">
        <v>0</v>
      </c>
      <c r="V1628">
        <v>0</v>
      </c>
      <c r="W1628">
        <v>0</v>
      </c>
      <c r="X1628">
        <v>0</v>
      </c>
      <c r="Y1628">
        <v>0</v>
      </c>
      <c r="Z1628">
        <v>0</v>
      </c>
      <c r="AA1628">
        <v>0</v>
      </c>
      <c r="AB1628">
        <v>0</v>
      </c>
      <c r="AC1628">
        <v>0</v>
      </c>
    </row>
    <row r="1629" spans="1:32">
      <c r="A1629" t="s">
        <v>12391</v>
      </c>
      <c r="B1629" t="s">
        <v>19</v>
      </c>
      <c r="C1629">
        <v>0</v>
      </c>
      <c r="D1629">
        <v>0</v>
      </c>
      <c r="E1629">
        <v>0</v>
      </c>
      <c r="F1629">
        <v>0</v>
      </c>
      <c r="G1629">
        <v>0</v>
      </c>
      <c r="H1629">
        <v>0</v>
      </c>
      <c r="I1629">
        <v>0</v>
      </c>
      <c r="J1629">
        <v>0</v>
      </c>
      <c r="K1629">
        <v>0</v>
      </c>
      <c r="L1629">
        <v>0</v>
      </c>
      <c r="M1629">
        <v>0</v>
      </c>
      <c r="N1629">
        <v>0</v>
      </c>
      <c r="O1629">
        <v>0</v>
      </c>
      <c r="P1629">
        <v>0</v>
      </c>
      <c r="Q1629">
        <v>0</v>
      </c>
      <c r="R1629">
        <v>0</v>
      </c>
      <c r="S1629">
        <v>0</v>
      </c>
      <c r="T1629">
        <v>0</v>
      </c>
      <c r="U1629">
        <v>0</v>
      </c>
      <c r="V1629">
        <v>0</v>
      </c>
      <c r="W1629">
        <v>0</v>
      </c>
      <c r="X1629">
        <v>0</v>
      </c>
      <c r="Y1629">
        <v>0</v>
      </c>
      <c r="Z1629">
        <v>0</v>
      </c>
      <c r="AA1629">
        <v>0</v>
      </c>
      <c r="AB1629">
        <v>0</v>
      </c>
      <c r="AC1629">
        <v>0</v>
      </c>
    </row>
    <row r="1630" spans="1:32">
      <c r="A1630" t="s">
        <v>12392</v>
      </c>
      <c r="B1630" t="s">
        <v>19</v>
      </c>
      <c r="C1630">
        <v>0</v>
      </c>
      <c r="D1630">
        <v>0</v>
      </c>
      <c r="E1630">
        <v>0</v>
      </c>
      <c r="F1630">
        <v>0</v>
      </c>
      <c r="G1630">
        <v>0</v>
      </c>
      <c r="H1630">
        <v>0</v>
      </c>
      <c r="I1630">
        <v>0</v>
      </c>
      <c r="J1630">
        <v>0</v>
      </c>
      <c r="K1630">
        <v>0</v>
      </c>
      <c r="L1630">
        <v>0</v>
      </c>
      <c r="M1630">
        <v>0</v>
      </c>
      <c r="N1630">
        <v>0</v>
      </c>
      <c r="O1630">
        <v>0</v>
      </c>
      <c r="P1630">
        <v>0</v>
      </c>
      <c r="Q1630">
        <v>0</v>
      </c>
      <c r="R1630">
        <v>0</v>
      </c>
      <c r="S1630">
        <v>0</v>
      </c>
      <c r="T1630">
        <v>0</v>
      </c>
      <c r="U1630">
        <v>0</v>
      </c>
      <c r="V1630">
        <v>0</v>
      </c>
      <c r="W1630">
        <v>0</v>
      </c>
      <c r="X1630">
        <v>0</v>
      </c>
      <c r="Y1630">
        <v>0</v>
      </c>
      <c r="Z1630">
        <v>0</v>
      </c>
      <c r="AA1630">
        <v>0</v>
      </c>
      <c r="AB1630">
        <v>0</v>
      </c>
      <c r="AC1630">
        <v>0</v>
      </c>
      <c r="AD1630" s="2"/>
      <c r="AE1630" s="2"/>
      <c r="AF1630" s="2"/>
    </row>
    <row r="1631" spans="1:32">
      <c r="A1631" t="s">
        <v>12393</v>
      </c>
      <c r="B1631" t="s">
        <v>19</v>
      </c>
      <c r="C1631">
        <v>0</v>
      </c>
      <c r="D1631">
        <v>0</v>
      </c>
      <c r="E1631">
        <v>0</v>
      </c>
      <c r="F1631">
        <v>0</v>
      </c>
      <c r="G1631">
        <v>0</v>
      </c>
      <c r="H1631">
        <v>0</v>
      </c>
      <c r="I1631">
        <v>0</v>
      </c>
      <c r="J1631">
        <v>0</v>
      </c>
      <c r="K1631">
        <v>0</v>
      </c>
      <c r="L1631">
        <v>0</v>
      </c>
      <c r="M1631">
        <v>0</v>
      </c>
      <c r="N1631">
        <v>0</v>
      </c>
      <c r="O1631">
        <v>0</v>
      </c>
      <c r="P1631">
        <v>0</v>
      </c>
      <c r="Q1631">
        <v>0</v>
      </c>
      <c r="R1631">
        <v>0</v>
      </c>
      <c r="S1631">
        <v>0</v>
      </c>
      <c r="T1631">
        <v>0</v>
      </c>
      <c r="U1631">
        <v>0</v>
      </c>
      <c r="V1631">
        <v>0</v>
      </c>
      <c r="W1631">
        <v>0</v>
      </c>
      <c r="X1631">
        <v>0</v>
      </c>
      <c r="Y1631">
        <v>0</v>
      </c>
      <c r="Z1631">
        <v>0</v>
      </c>
      <c r="AA1631">
        <v>0</v>
      </c>
      <c r="AB1631">
        <v>0</v>
      </c>
      <c r="AC1631">
        <v>0</v>
      </c>
    </row>
    <row r="1632" spans="1:32">
      <c r="A1632" t="s">
        <v>12394</v>
      </c>
      <c r="B1632" t="s">
        <v>19</v>
      </c>
      <c r="C1632">
        <v>0</v>
      </c>
      <c r="D1632">
        <v>0</v>
      </c>
      <c r="E1632">
        <v>0</v>
      </c>
      <c r="F1632">
        <v>0</v>
      </c>
      <c r="G1632">
        <v>0</v>
      </c>
      <c r="H1632">
        <v>0</v>
      </c>
      <c r="I1632">
        <v>0</v>
      </c>
      <c r="J1632">
        <v>0</v>
      </c>
      <c r="K1632">
        <v>0</v>
      </c>
      <c r="L1632">
        <v>0</v>
      </c>
      <c r="M1632">
        <v>0</v>
      </c>
      <c r="N1632">
        <v>0</v>
      </c>
      <c r="O1632">
        <v>0</v>
      </c>
      <c r="P1632">
        <v>0</v>
      </c>
      <c r="Q1632">
        <v>0</v>
      </c>
      <c r="R1632">
        <v>0</v>
      </c>
      <c r="S1632">
        <v>0</v>
      </c>
      <c r="T1632">
        <v>0</v>
      </c>
      <c r="U1632">
        <v>0</v>
      </c>
      <c r="V1632">
        <v>0</v>
      </c>
      <c r="W1632">
        <v>0</v>
      </c>
      <c r="X1632">
        <v>0</v>
      </c>
      <c r="Y1632">
        <v>0</v>
      </c>
      <c r="Z1632">
        <v>0</v>
      </c>
      <c r="AA1632">
        <v>0</v>
      </c>
      <c r="AB1632">
        <v>0</v>
      </c>
      <c r="AC1632">
        <v>0</v>
      </c>
      <c r="AD1632" s="2"/>
      <c r="AE1632" s="2"/>
      <c r="AF1632" s="2"/>
    </row>
    <row r="1633" spans="1:32">
      <c r="A1633" t="s">
        <v>12395</v>
      </c>
      <c r="B1633" t="s">
        <v>19</v>
      </c>
      <c r="C1633">
        <v>0</v>
      </c>
      <c r="D1633">
        <v>0</v>
      </c>
      <c r="E1633">
        <v>0</v>
      </c>
      <c r="F1633">
        <v>0</v>
      </c>
      <c r="G1633">
        <v>0</v>
      </c>
      <c r="H1633">
        <v>0</v>
      </c>
      <c r="I1633">
        <v>0</v>
      </c>
      <c r="J1633">
        <v>0</v>
      </c>
      <c r="K1633">
        <v>0</v>
      </c>
      <c r="L1633">
        <v>0</v>
      </c>
      <c r="M1633">
        <v>0</v>
      </c>
      <c r="N1633">
        <v>0</v>
      </c>
      <c r="O1633">
        <v>0</v>
      </c>
      <c r="P1633">
        <v>0</v>
      </c>
      <c r="Q1633">
        <v>0</v>
      </c>
      <c r="R1633">
        <v>0</v>
      </c>
      <c r="S1633">
        <v>0</v>
      </c>
      <c r="T1633">
        <v>0</v>
      </c>
      <c r="U1633">
        <v>0</v>
      </c>
      <c r="V1633">
        <v>0</v>
      </c>
      <c r="W1633">
        <v>0</v>
      </c>
      <c r="X1633">
        <v>0</v>
      </c>
      <c r="Y1633">
        <v>0</v>
      </c>
      <c r="Z1633">
        <v>0</v>
      </c>
      <c r="AA1633">
        <v>0</v>
      </c>
      <c r="AB1633">
        <v>0</v>
      </c>
      <c r="AC1633">
        <v>0</v>
      </c>
      <c r="AD1633" s="2"/>
      <c r="AE1633" s="2"/>
      <c r="AF1633" s="2"/>
    </row>
    <row r="1634" spans="1:32">
      <c r="A1634" t="s">
        <v>12396</v>
      </c>
      <c r="B1634" t="s">
        <v>19</v>
      </c>
      <c r="C1634">
        <v>0</v>
      </c>
      <c r="D1634">
        <v>0</v>
      </c>
      <c r="E1634">
        <v>0</v>
      </c>
      <c r="F1634">
        <v>0</v>
      </c>
      <c r="G1634">
        <v>0</v>
      </c>
      <c r="H1634">
        <v>0</v>
      </c>
      <c r="I1634">
        <v>0</v>
      </c>
      <c r="J1634">
        <v>0</v>
      </c>
      <c r="K1634">
        <v>0</v>
      </c>
      <c r="L1634">
        <v>0</v>
      </c>
      <c r="M1634">
        <v>0</v>
      </c>
      <c r="N1634">
        <v>0</v>
      </c>
      <c r="O1634">
        <v>0</v>
      </c>
      <c r="P1634">
        <v>0</v>
      </c>
      <c r="Q1634">
        <v>0</v>
      </c>
      <c r="R1634">
        <v>0</v>
      </c>
      <c r="S1634">
        <v>0</v>
      </c>
      <c r="T1634">
        <v>0</v>
      </c>
      <c r="U1634">
        <v>0</v>
      </c>
      <c r="V1634">
        <v>0</v>
      </c>
      <c r="W1634">
        <v>0</v>
      </c>
      <c r="X1634">
        <v>0</v>
      </c>
      <c r="Y1634">
        <v>0</v>
      </c>
      <c r="Z1634">
        <v>0</v>
      </c>
      <c r="AA1634">
        <v>0</v>
      </c>
      <c r="AB1634">
        <v>0</v>
      </c>
      <c r="AC1634">
        <v>0</v>
      </c>
    </row>
    <row r="1635" spans="1:32">
      <c r="A1635" t="s">
        <v>12397</v>
      </c>
      <c r="B1635" t="s">
        <v>19</v>
      </c>
      <c r="C1635">
        <v>0</v>
      </c>
      <c r="D1635">
        <v>0</v>
      </c>
      <c r="E1635">
        <v>0</v>
      </c>
      <c r="F1635">
        <v>0</v>
      </c>
      <c r="G1635">
        <v>0</v>
      </c>
      <c r="H1635">
        <v>0</v>
      </c>
      <c r="I1635">
        <v>0</v>
      </c>
      <c r="J1635">
        <v>0</v>
      </c>
      <c r="K1635">
        <v>0</v>
      </c>
      <c r="L1635">
        <v>0</v>
      </c>
      <c r="M1635">
        <v>0</v>
      </c>
      <c r="N1635">
        <v>0</v>
      </c>
      <c r="O1635">
        <v>0</v>
      </c>
      <c r="P1635">
        <v>0</v>
      </c>
      <c r="Q1635">
        <v>0</v>
      </c>
      <c r="R1635">
        <v>0</v>
      </c>
      <c r="S1635">
        <v>0</v>
      </c>
      <c r="T1635">
        <v>0</v>
      </c>
      <c r="U1635">
        <v>0</v>
      </c>
      <c r="V1635">
        <v>0</v>
      </c>
      <c r="W1635">
        <v>0</v>
      </c>
      <c r="X1635">
        <v>0</v>
      </c>
      <c r="Y1635">
        <v>0</v>
      </c>
      <c r="Z1635">
        <v>0</v>
      </c>
      <c r="AA1635">
        <v>0</v>
      </c>
      <c r="AB1635">
        <v>0</v>
      </c>
      <c r="AC1635">
        <v>0</v>
      </c>
    </row>
    <row r="1636" spans="1:32">
      <c r="A1636" t="s">
        <v>12398</v>
      </c>
      <c r="B1636" t="s">
        <v>19</v>
      </c>
      <c r="C1636">
        <v>0</v>
      </c>
      <c r="D1636">
        <v>0</v>
      </c>
      <c r="E1636">
        <v>0</v>
      </c>
      <c r="F1636">
        <v>0</v>
      </c>
      <c r="G1636">
        <v>0</v>
      </c>
      <c r="H1636">
        <v>0</v>
      </c>
      <c r="I1636">
        <v>0</v>
      </c>
      <c r="J1636">
        <v>0</v>
      </c>
      <c r="K1636">
        <v>0</v>
      </c>
      <c r="L1636">
        <v>0</v>
      </c>
      <c r="M1636">
        <v>0</v>
      </c>
      <c r="N1636">
        <v>0</v>
      </c>
      <c r="O1636">
        <v>0</v>
      </c>
      <c r="P1636">
        <v>0</v>
      </c>
      <c r="Q1636">
        <v>0</v>
      </c>
      <c r="R1636">
        <v>0</v>
      </c>
      <c r="S1636">
        <v>0</v>
      </c>
      <c r="T1636">
        <v>0</v>
      </c>
      <c r="U1636">
        <v>0</v>
      </c>
      <c r="V1636">
        <v>0</v>
      </c>
      <c r="W1636">
        <v>0</v>
      </c>
      <c r="X1636">
        <v>0</v>
      </c>
      <c r="Y1636">
        <v>0</v>
      </c>
      <c r="Z1636">
        <v>0</v>
      </c>
      <c r="AA1636">
        <v>0</v>
      </c>
      <c r="AB1636">
        <v>0</v>
      </c>
      <c r="AC1636">
        <v>0</v>
      </c>
    </row>
    <row r="1637" spans="1:32">
      <c r="A1637" t="s">
        <v>12399</v>
      </c>
      <c r="B1637" t="s">
        <v>19</v>
      </c>
      <c r="C1637">
        <v>0</v>
      </c>
      <c r="D1637">
        <v>0</v>
      </c>
      <c r="E1637">
        <v>0</v>
      </c>
      <c r="F1637">
        <v>0</v>
      </c>
      <c r="G1637">
        <v>0</v>
      </c>
      <c r="H1637">
        <v>0</v>
      </c>
      <c r="I1637">
        <v>0</v>
      </c>
      <c r="J1637">
        <v>0</v>
      </c>
      <c r="K1637">
        <v>0</v>
      </c>
      <c r="L1637">
        <v>0</v>
      </c>
      <c r="M1637">
        <v>0</v>
      </c>
      <c r="N1637">
        <v>0</v>
      </c>
      <c r="O1637">
        <v>0</v>
      </c>
      <c r="P1637">
        <v>0</v>
      </c>
      <c r="Q1637">
        <v>0</v>
      </c>
      <c r="R1637">
        <v>0</v>
      </c>
      <c r="S1637">
        <v>0</v>
      </c>
      <c r="T1637">
        <v>0</v>
      </c>
      <c r="U1637">
        <v>0</v>
      </c>
      <c r="V1637">
        <v>0</v>
      </c>
      <c r="W1637">
        <v>0</v>
      </c>
      <c r="X1637">
        <v>0</v>
      </c>
      <c r="Y1637">
        <v>0</v>
      </c>
      <c r="Z1637">
        <v>0</v>
      </c>
      <c r="AA1637">
        <v>0</v>
      </c>
      <c r="AB1637">
        <v>0</v>
      </c>
      <c r="AC1637">
        <v>0</v>
      </c>
    </row>
    <row r="1638" spans="1:32">
      <c r="A1638" t="s">
        <v>12400</v>
      </c>
      <c r="B1638" t="s">
        <v>19</v>
      </c>
      <c r="C1638">
        <v>0</v>
      </c>
      <c r="D1638">
        <v>0</v>
      </c>
      <c r="E1638">
        <v>0</v>
      </c>
      <c r="F1638">
        <v>0</v>
      </c>
      <c r="G1638">
        <v>0</v>
      </c>
      <c r="H1638">
        <v>0</v>
      </c>
      <c r="I1638">
        <v>0</v>
      </c>
      <c r="J1638">
        <v>0</v>
      </c>
      <c r="K1638">
        <v>0</v>
      </c>
      <c r="L1638">
        <v>0</v>
      </c>
      <c r="M1638">
        <v>0</v>
      </c>
      <c r="N1638">
        <v>0</v>
      </c>
      <c r="O1638">
        <v>0</v>
      </c>
      <c r="P1638">
        <v>0</v>
      </c>
      <c r="Q1638">
        <v>0</v>
      </c>
      <c r="R1638">
        <v>0</v>
      </c>
      <c r="S1638">
        <v>0</v>
      </c>
      <c r="T1638">
        <v>0</v>
      </c>
      <c r="U1638">
        <v>0</v>
      </c>
      <c r="V1638">
        <v>0</v>
      </c>
      <c r="W1638">
        <v>0</v>
      </c>
      <c r="X1638">
        <v>0</v>
      </c>
      <c r="Y1638">
        <v>0</v>
      </c>
      <c r="Z1638">
        <v>0</v>
      </c>
      <c r="AA1638">
        <v>0</v>
      </c>
      <c r="AB1638">
        <v>0</v>
      </c>
      <c r="AC1638">
        <v>0</v>
      </c>
      <c r="AD1638" s="2"/>
      <c r="AE1638" s="2"/>
      <c r="AF1638" s="2"/>
    </row>
    <row r="1639" spans="1:32">
      <c r="A1639" t="s">
        <v>12401</v>
      </c>
      <c r="B1639" t="s">
        <v>19</v>
      </c>
      <c r="C1639">
        <v>0</v>
      </c>
      <c r="D1639">
        <v>0</v>
      </c>
      <c r="E1639">
        <v>0</v>
      </c>
      <c r="F1639">
        <v>0</v>
      </c>
      <c r="G1639">
        <v>0</v>
      </c>
      <c r="H1639">
        <v>0</v>
      </c>
      <c r="I1639">
        <v>0</v>
      </c>
      <c r="J1639">
        <v>0</v>
      </c>
      <c r="K1639">
        <v>0</v>
      </c>
      <c r="L1639">
        <v>0</v>
      </c>
      <c r="M1639">
        <v>0</v>
      </c>
      <c r="N1639">
        <v>0</v>
      </c>
      <c r="O1639">
        <v>0</v>
      </c>
      <c r="P1639">
        <v>0</v>
      </c>
      <c r="Q1639">
        <v>0</v>
      </c>
      <c r="R1639">
        <v>0</v>
      </c>
      <c r="S1639">
        <v>0</v>
      </c>
      <c r="T1639">
        <v>0</v>
      </c>
      <c r="U1639">
        <v>0</v>
      </c>
      <c r="V1639">
        <v>0</v>
      </c>
      <c r="W1639">
        <v>0</v>
      </c>
      <c r="X1639">
        <v>0</v>
      </c>
      <c r="Y1639">
        <v>0</v>
      </c>
      <c r="Z1639">
        <v>0</v>
      </c>
      <c r="AA1639">
        <v>0</v>
      </c>
      <c r="AB1639">
        <v>0</v>
      </c>
      <c r="AC1639">
        <v>0</v>
      </c>
    </row>
    <row r="1640" spans="1:32">
      <c r="A1640" t="s">
        <v>12402</v>
      </c>
      <c r="B1640" t="s">
        <v>19</v>
      </c>
      <c r="C1640">
        <v>0</v>
      </c>
      <c r="D1640">
        <v>0</v>
      </c>
      <c r="E1640">
        <v>0</v>
      </c>
      <c r="F1640">
        <v>0</v>
      </c>
      <c r="G1640">
        <v>0</v>
      </c>
      <c r="H1640">
        <v>0</v>
      </c>
      <c r="I1640">
        <v>0</v>
      </c>
      <c r="J1640">
        <v>0</v>
      </c>
      <c r="K1640">
        <v>0</v>
      </c>
      <c r="L1640">
        <v>0</v>
      </c>
      <c r="M1640">
        <v>0</v>
      </c>
      <c r="N1640">
        <v>0</v>
      </c>
      <c r="O1640">
        <v>0</v>
      </c>
      <c r="P1640">
        <v>0</v>
      </c>
      <c r="Q1640">
        <v>0</v>
      </c>
      <c r="R1640">
        <v>0</v>
      </c>
      <c r="S1640">
        <v>0</v>
      </c>
      <c r="T1640">
        <v>0</v>
      </c>
      <c r="U1640">
        <v>0</v>
      </c>
      <c r="V1640">
        <v>0</v>
      </c>
      <c r="W1640">
        <v>0</v>
      </c>
      <c r="X1640">
        <v>0</v>
      </c>
      <c r="Y1640">
        <v>0</v>
      </c>
      <c r="Z1640">
        <v>0</v>
      </c>
      <c r="AA1640">
        <v>0</v>
      </c>
      <c r="AB1640">
        <v>0</v>
      </c>
      <c r="AC1640">
        <v>0</v>
      </c>
    </row>
    <row r="1641" spans="1:32">
      <c r="A1641" t="s">
        <v>12403</v>
      </c>
      <c r="B1641" t="s">
        <v>19</v>
      </c>
      <c r="C1641">
        <v>0</v>
      </c>
      <c r="D1641">
        <v>0</v>
      </c>
      <c r="E1641">
        <v>0</v>
      </c>
      <c r="F1641">
        <v>0</v>
      </c>
      <c r="G1641">
        <v>0</v>
      </c>
      <c r="H1641">
        <v>0</v>
      </c>
      <c r="I1641">
        <v>0</v>
      </c>
      <c r="J1641">
        <v>0</v>
      </c>
      <c r="K1641">
        <v>0</v>
      </c>
      <c r="L1641">
        <v>0</v>
      </c>
      <c r="M1641">
        <v>0</v>
      </c>
      <c r="N1641">
        <v>0</v>
      </c>
      <c r="O1641">
        <v>0</v>
      </c>
      <c r="P1641">
        <v>0</v>
      </c>
      <c r="Q1641">
        <v>0</v>
      </c>
      <c r="R1641">
        <v>0</v>
      </c>
      <c r="S1641">
        <v>0</v>
      </c>
      <c r="T1641">
        <v>0</v>
      </c>
      <c r="U1641">
        <v>0</v>
      </c>
      <c r="V1641">
        <v>0</v>
      </c>
      <c r="W1641">
        <v>0</v>
      </c>
      <c r="X1641">
        <v>0</v>
      </c>
      <c r="Y1641">
        <v>0</v>
      </c>
      <c r="Z1641">
        <v>0</v>
      </c>
      <c r="AA1641">
        <v>0</v>
      </c>
      <c r="AB1641">
        <v>0</v>
      </c>
      <c r="AC1641">
        <v>0</v>
      </c>
    </row>
    <row r="1642" spans="1:32">
      <c r="A1642" t="s">
        <v>12404</v>
      </c>
      <c r="B1642" t="s">
        <v>19</v>
      </c>
      <c r="C1642">
        <v>0</v>
      </c>
      <c r="D1642">
        <v>0</v>
      </c>
      <c r="E1642">
        <v>0</v>
      </c>
      <c r="F1642">
        <v>0</v>
      </c>
      <c r="G1642">
        <v>0</v>
      </c>
      <c r="H1642">
        <v>0</v>
      </c>
      <c r="I1642">
        <v>0</v>
      </c>
      <c r="J1642">
        <v>0</v>
      </c>
      <c r="K1642">
        <v>0</v>
      </c>
      <c r="L1642">
        <v>0</v>
      </c>
      <c r="M1642">
        <v>0</v>
      </c>
      <c r="N1642">
        <v>0</v>
      </c>
      <c r="O1642">
        <v>0</v>
      </c>
      <c r="P1642">
        <v>0</v>
      </c>
      <c r="Q1642">
        <v>0</v>
      </c>
      <c r="R1642">
        <v>0</v>
      </c>
      <c r="S1642">
        <v>0</v>
      </c>
      <c r="T1642">
        <v>0</v>
      </c>
      <c r="U1642">
        <v>0</v>
      </c>
      <c r="V1642">
        <v>0</v>
      </c>
      <c r="W1642">
        <v>0</v>
      </c>
      <c r="X1642">
        <v>0</v>
      </c>
      <c r="Y1642">
        <v>0</v>
      </c>
      <c r="Z1642">
        <v>0</v>
      </c>
      <c r="AA1642">
        <v>0</v>
      </c>
      <c r="AB1642">
        <v>0</v>
      </c>
      <c r="AC1642">
        <v>0</v>
      </c>
    </row>
    <row r="1643" spans="1:32">
      <c r="A1643" t="s">
        <v>12405</v>
      </c>
      <c r="B1643" t="s">
        <v>19</v>
      </c>
      <c r="C1643">
        <v>0</v>
      </c>
      <c r="D1643">
        <v>0</v>
      </c>
      <c r="E1643">
        <v>0</v>
      </c>
      <c r="F1643">
        <v>0</v>
      </c>
      <c r="G1643">
        <v>0</v>
      </c>
      <c r="H1643">
        <v>0</v>
      </c>
      <c r="I1643">
        <v>0</v>
      </c>
      <c r="J1643">
        <v>0</v>
      </c>
      <c r="K1643">
        <v>0</v>
      </c>
      <c r="L1643">
        <v>0</v>
      </c>
      <c r="M1643">
        <v>0</v>
      </c>
      <c r="N1643">
        <v>0</v>
      </c>
      <c r="O1643">
        <v>0</v>
      </c>
      <c r="P1643">
        <v>0</v>
      </c>
      <c r="Q1643">
        <v>0</v>
      </c>
      <c r="R1643">
        <v>0</v>
      </c>
      <c r="S1643">
        <v>0</v>
      </c>
      <c r="T1643">
        <v>0</v>
      </c>
      <c r="U1643">
        <v>0</v>
      </c>
      <c r="V1643">
        <v>0</v>
      </c>
      <c r="W1643">
        <v>0</v>
      </c>
      <c r="X1643">
        <v>0</v>
      </c>
      <c r="Y1643">
        <v>0</v>
      </c>
      <c r="Z1643">
        <v>0</v>
      </c>
      <c r="AA1643">
        <v>0</v>
      </c>
      <c r="AB1643">
        <v>0</v>
      </c>
      <c r="AC1643">
        <v>0</v>
      </c>
    </row>
    <row r="1644" spans="1:32">
      <c r="A1644" t="s">
        <v>12406</v>
      </c>
      <c r="B1644" t="s">
        <v>19</v>
      </c>
      <c r="C1644">
        <v>0</v>
      </c>
      <c r="D1644">
        <v>0</v>
      </c>
      <c r="E1644">
        <v>0</v>
      </c>
      <c r="F1644">
        <v>0</v>
      </c>
      <c r="G1644">
        <v>0</v>
      </c>
      <c r="H1644">
        <v>0</v>
      </c>
      <c r="I1644">
        <v>0</v>
      </c>
      <c r="J1644">
        <v>0</v>
      </c>
      <c r="K1644">
        <v>0</v>
      </c>
      <c r="L1644">
        <v>0</v>
      </c>
      <c r="M1644">
        <v>0</v>
      </c>
      <c r="N1644">
        <v>0</v>
      </c>
      <c r="O1644">
        <v>0</v>
      </c>
      <c r="P1644">
        <v>0</v>
      </c>
      <c r="Q1644">
        <v>0</v>
      </c>
      <c r="R1644">
        <v>0</v>
      </c>
      <c r="S1644">
        <v>0</v>
      </c>
      <c r="T1644">
        <v>0</v>
      </c>
      <c r="U1644">
        <v>0</v>
      </c>
      <c r="V1644">
        <v>0</v>
      </c>
      <c r="W1644">
        <v>0</v>
      </c>
      <c r="X1644">
        <v>0</v>
      </c>
      <c r="Y1644">
        <v>0</v>
      </c>
      <c r="Z1644">
        <v>0</v>
      </c>
      <c r="AA1644">
        <v>0</v>
      </c>
      <c r="AB1644">
        <v>0</v>
      </c>
      <c r="AC1644">
        <v>0</v>
      </c>
    </row>
    <row r="1645" spans="1:32">
      <c r="A1645" t="s">
        <v>12407</v>
      </c>
      <c r="B1645" t="s">
        <v>19</v>
      </c>
      <c r="C1645">
        <v>0</v>
      </c>
      <c r="D1645">
        <v>0</v>
      </c>
      <c r="E1645">
        <v>0</v>
      </c>
      <c r="F1645">
        <v>0</v>
      </c>
      <c r="G1645">
        <v>0</v>
      </c>
      <c r="H1645">
        <v>0</v>
      </c>
      <c r="I1645">
        <v>0</v>
      </c>
      <c r="J1645">
        <v>0</v>
      </c>
      <c r="K1645">
        <v>0</v>
      </c>
      <c r="L1645">
        <v>0</v>
      </c>
      <c r="M1645">
        <v>0</v>
      </c>
      <c r="N1645">
        <v>0</v>
      </c>
      <c r="O1645">
        <v>0</v>
      </c>
      <c r="P1645">
        <v>0</v>
      </c>
      <c r="Q1645">
        <v>0</v>
      </c>
      <c r="R1645">
        <v>0</v>
      </c>
      <c r="S1645">
        <v>0</v>
      </c>
      <c r="T1645">
        <v>0</v>
      </c>
      <c r="U1645">
        <v>0</v>
      </c>
      <c r="V1645">
        <v>0</v>
      </c>
      <c r="W1645">
        <v>0</v>
      </c>
      <c r="X1645">
        <v>0</v>
      </c>
      <c r="Y1645">
        <v>0</v>
      </c>
      <c r="Z1645">
        <v>0</v>
      </c>
      <c r="AA1645">
        <v>0</v>
      </c>
      <c r="AB1645">
        <v>0</v>
      </c>
      <c r="AC1645">
        <v>0</v>
      </c>
    </row>
    <row r="1646" spans="1:32">
      <c r="A1646" t="s">
        <v>12408</v>
      </c>
      <c r="B1646" t="s">
        <v>19</v>
      </c>
      <c r="C1646">
        <v>0</v>
      </c>
      <c r="D1646">
        <v>0</v>
      </c>
      <c r="E1646">
        <v>0</v>
      </c>
      <c r="F1646">
        <v>0</v>
      </c>
      <c r="G1646">
        <v>0</v>
      </c>
      <c r="H1646">
        <v>0</v>
      </c>
      <c r="I1646">
        <v>0</v>
      </c>
      <c r="J1646">
        <v>0</v>
      </c>
      <c r="K1646">
        <v>0</v>
      </c>
      <c r="L1646">
        <v>0</v>
      </c>
      <c r="M1646">
        <v>0</v>
      </c>
      <c r="N1646">
        <v>0</v>
      </c>
      <c r="O1646">
        <v>0</v>
      </c>
      <c r="P1646">
        <v>0</v>
      </c>
      <c r="Q1646">
        <v>0</v>
      </c>
      <c r="R1646">
        <v>0</v>
      </c>
      <c r="S1646">
        <v>0</v>
      </c>
      <c r="T1646">
        <v>0</v>
      </c>
      <c r="U1646">
        <v>0</v>
      </c>
      <c r="V1646">
        <v>0</v>
      </c>
      <c r="W1646">
        <v>0</v>
      </c>
      <c r="X1646">
        <v>0</v>
      </c>
      <c r="Y1646">
        <v>0</v>
      </c>
      <c r="Z1646">
        <v>0</v>
      </c>
      <c r="AA1646">
        <v>0</v>
      </c>
      <c r="AB1646">
        <v>0</v>
      </c>
      <c r="AC1646">
        <v>0</v>
      </c>
    </row>
    <row r="1647" spans="1:32">
      <c r="A1647" t="s">
        <v>12409</v>
      </c>
      <c r="B1647" t="s">
        <v>19</v>
      </c>
      <c r="C1647">
        <v>0</v>
      </c>
      <c r="D1647">
        <v>0</v>
      </c>
      <c r="E1647">
        <v>0</v>
      </c>
      <c r="F1647">
        <v>0</v>
      </c>
      <c r="G1647">
        <v>0</v>
      </c>
      <c r="H1647">
        <v>0</v>
      </c>
      <c r="I1647">
        <v>0</v>
      </c>
      <c r="J1647">
        <v>0</v>
      </c>
      <c r="K1647">
        <v>0</v>
      </c>
      <c r="L1647">
        <v>0</v>
      </c>
      <c r="M1647">
        <v>0</v>
      </c>
      <c r="N1647">
        <v>0</v>
      </c>
      <c r="O1647">
        <v>0</v>
      </c>
      <c r="P1647">
        <v>0</v>
      </c>
      <c r="Q1647">
        <v>0</v>
      </c>
      <c r="R1647">
        <v>0</v>
      </c>
      <c r="S1647">
        <v>0</v>
      </c>
      <c r="T1647">
        <v>0</v>
      </c>
      <c r="U1647">
        <v>0</v>
      </c>
      <c r="V1647">
        <v>0</v>
      </c>
      <c r="W1647">
        <v>0</v>
      </c>
      <c r="X1647">
        <v>0</v>
      </c>
      <c r="Y1647">
        <v>0</v>
      </c>
      <c r="Z1647">
        <v>0</v>
      </c>
      <c r="AA1647">
        <v>0</v>
      </c>
      <c r="AB1647">
        <v>0</v>
      </c>
      <c r="AC1647">
        <v>0</v>
      </c>
      <c r="AD1647" s="2"/>
      <c r="AE1647" s="2"/>
      <c r="AF1647" s="2"/>
    </row>
    <row r="1648" spans="1:32">
      <c r="A1648" t="s">
        <v>12410</v>
      </c>
      <c r="B1648" t="s">
        <v>19</v>
      </c>
      <c r="C1648">
        <v>0</v>
      </c>
      <c r="D1648">
        <v>0</v>
      </c>
      <c r="E1648">
        <v>0</v>
      </c>
      <c r="F1648">
        <v>0</v>
      </c>
      <c r="G1648">
        <v>0</v>
      </c>
      <c r="H1648">
        <v>0</v>
      </c>
      <c r="I1648">
        <v>0</v>
      </c>
      <c r="J1648">
        <v>0</v>
      </c>
      <c r="K1648">
        <v>0</v>
      </c>
      <c r="L1648">
        <v>0</v>
      </c>
      <c r="M1648">
        <v>0</v>
      </c>
      <c r="N1648">
        <v>0</v>
      </c>
      <c r="O1648">
        <v>0</v>
      </c>
      <c r="P1648">
        <v>0</v>
      </c>
      <c r="Q1648">
        <v>0</v>
      </c>
      <c r="R1648">
        <v>0</v>
      </c>
      <c r="S1648">
        <v>0</v>
      </c>
      <c r="T1648">
        <v>0</v>
      </c>
      <c r="U1648">
        <v>0</v>
      </c>
      <c r="V1648">
        <v>0</v>
      </c>
      <c r="W1648">
        <v>0</v>
      </c>
      <c r="X1648">
        <v>0</v>
      </c>
      <c r="Y1648">
        <v>0</v>
      </c>
      <c r="Z1648">
        <v>0</v>
      </c>
      <c r="AA1648">
        <v>0</v>
      </c>
      <c r="AB1648">
        <v>0</v>
      </c>
      <c r="AC1648">
        <v>0</v>
      </c>
      <c r="AD1648" s="2"/>
      <c r="AE1648" s="2"/>
      <c r="AF1648" s="2"/>
    </row>
    <row r="1649" spans="1:32">
      <c r="A1649" t="s">
        <v>12411</v>
      </c>
      <c r="B1649" t="s">
        <v>19</v>
      </c>
      <c r="C1649">
        <v>0</v>
      </c>
      <c r="D1649">
        <v>0</v>
      </c>
      <c r="E1649">
        <v>0</v>
      </c>
      <c r="F1649">
        <v>0</v>
      </c>
      <c r="G1649">
        <v>0</v>
      </c>
      <c r="H1649">
        <v>0</v>
      </c>
      <c r="I1649">
        <v>0</v>
      </c>
      <c r="J1649">
        <v>0</v>
      </c>
      <c r="K1649">
        <v>0</v>
      </c>
      <c r="L1649">
        <v>0</v>
      </c>
      <c r="M1649">
        <v>0</v>
      </c>
      <c r="N1649">
        <v>0</v>
      </c>
      <c r="O1649">
        <v>0</v>
      </c>
      <c r="P1649">
        <v>0</v>
      </c>
      <c r="Q1649">
        <v>0</v>
      </c>
      <c r="R1649">
        <v>0</v>
      </c>
      <c r="S1649">
        <v>0</v>
      </c>
      <c r="T1649">
        <v>0</v>
      </c>
      <c r="U1649">
        <v>0</v>
      </c>
      <c r="V1649">
        <v>0</v>
      </c>
      <c r="W1649">
        <v>0</v>
      </c>
      <c r="X1649">
        <v>0</v>
      </c>
      <c r="Y1649">
        <v>0</v>
      </c>
      <c r="Z1649">
        <v>0</v>
      </c>
      <c r="AA1649">
        <v>0</v>
      </c>
      <c r="AB1649">
        <v>0</v>
      </c>
      <c r="AC1649">
        <v>0</v>
      </c>
    </row>
    <row r="1650" spans="1:32">
      <c r="A1650" t="s">
        <v>12412</v>
      </c>
      <c r="B1650" t="s">
        <v>19</v>
      </c>
      <c r="C1650">
        <v>0</v>
      </c>
      <c r="D1650">
        <v>0</v>
      </c>
      <c r="E1650">
        <v>0</v>
      </c>
      <c r="F1650">
        <v>0</v>
      </c>
      <c r="G1650">
        <v>0</v>
      </c>
      <c r="H1650">
        <v>0</v>
      </c>
      <c r="I1650">
        <v>0</v>
      </c>
      <c r="J1650">
        <v>0</v>
      </c>
      <c r="K1650">
        <v>0</v>
      </c>
      <c r="L1650">
        <v>0</v>
      </c>
      <c r="M1650">
        <v>0</v>
      </c>
      <c r="N1650">
        <v>0</v>
      </c>
      <c r="O1650">
        <v>0</v>
      </c>
      <c r="P1650">
        <v>0</v>
      </c>
      <c r="Q1650">
        <v>0</v>
      </c>
      <c r="R1650">
        <v>0</v>
      </c>
      <c r="S1650">
        <v>0</v>
      </c>
      <c r="T1650">
        <v>0</v>
      </c>
      <c r="U1650">
        <v>0</v>
      </c>
      <c r="V1650">
        <v>0</v>
      </c>
      <c r="W1650">
        <v>0</v>
      </c>
      <c r="X1650">
        <v>0</v>
      </c>
      <c r="Y1650">
        <v>0</v>
      </c>
      <c r="Z1650">
        <v>0</v>
      </c>
      <c r="AA1650">
        <v>0</v>
      </c>
      <c r="AB1650">
        <v>0</v>
      </c>
      <c r="AC1650">
        <v>0</v>
      </c>
    </row>
    <row r="1651" spans="1:32">
      <c r="A1651" t="s">
        <v>12413</v>
      </c>
      <c r="B1651" t="s">
        <v>19</v>
      </c>
      <c r="C1651">
        <v>0</v>
      </c>
      <c r="D1651">
        <v>0</v>
      </c>
      <c r="E1651">
        <v>0</v>
      </c>
      <c r="F1651">
        <v>0</v>
      </c>
      <c r="G1651">
        <v>0</v>
      </c>
      <c r="H1651">
        <v>0</v>
      </c>
      <c r="I1651">
        <v>0</v>
      </c>
      <c r="J1651">
        <v>0</v>
      </c>
      <c r="K1651">
        <v>0</v>
      </c>
      <c r="L1651">
        <v>0</v>
      </c>
      <c r="M1651">
        <v>0</v>
      </c>
      <c r="N1651">
        <v>0</v>
      </c>
      <c r="O1651">
        <v>0</v>
      </c>
      <c r="P1651">
        <v>0</v>
      </c>
      <c r="Q1651">
        <v>0</v>
      </c>
      <c r="R1651">
        <v>0</v>
      </c>
      <c r="S1651">
        <v>0</v>
      </c>
      <c r="T1651">
        <v>0</v>
      </c>
      <c r="U1651">
        <v>0</v>
      </c>
      <c r="V1651">
        <v>0</v>
      </c>
      <c r="W1651">
        <v>0</v>
      </c>
      <c r="X1651">
        <v>0</v>
      </c>
      <c r="Y1651">
        <v>0</v>
      </c>
      <c r="Z1651">
        <v>0</v>
      </c>
      <c r="AA1651">
        <v>0</v>
      </c>
      <c r="AB1651">
        <v>0</v>
      </c>
      <c r="AC1651">
        <v>0</v>
      </c>
    </row>
    <row r="1652" spans="1:32">
      <c r="A1652" t="s">
        <v>12414</v>
      </c>
      <c r="B1652" t="s">
        <v>19</v>
      </c>
      <c r="C1652">
        <v>0</v>
      </c>
      <c r="D1652">
        <v>0</v>
      </c>
      <c r="E1652">
        <v>0</v>
      </c>
      <c r="F1652">
        <v>0</v>
      </c>
      <c r="G1652">
        <v>0</v>
      </c>
      <c r="H1652">
        <v>0</v>
      </c>
      <c r="I1652">
        <v>0</v>
      </c>
      <c r="J1652">
        <v>0</v>
      </c>
      <c r="K1652">
        <v>0</v>
      </c>
      <c r="L1652">
        <v>0</v>
      </c>
      <c r="M1652">
        <v>0</v>
      </c>
      <c r="N1652">
        <v>0</v>
      </c>
      <c r="O1652">
        <v>0</v>
      </c>
      <c r="P1652">
        <v>0</v>
      </c>
      <c r="Q1652">
        <v>0</v>
      </c>
      <c r="R1652">
        <v>0</v>
      </c>
      <c r="S1652">
        <v>0</v>
      </c>
      <c r="T1652">
        <v>0</v>
      </c>
      <c r="U1652">
        <v>0</v>
      </c>
      <c r="V1652">
        <v>0</v>
      </c>
      <c r="W1652">
        <v>0</v>
      </c>
      <c r="X1652">
        <v>0</v>
      </c>
      <c r="Y1652">
        <v>0</v>
      </c>
      <c r="Z1652">
        <v>0</v>
      </c>
      <c r="AA1652">
        <v>0</v>
      </c>
      <c r="AB1652">
        <v>0</v>
      </c>
      <c r="AC1652">
        <v>0</v>
      </c>
    </row>
    <row r="1653" spans="1:32">
      <c r="A1653" t="s">
        <v>12415</v>
      </c>
      <c r="B1653" t="s">
        <v>19</v>
      </c>
      <c r="C1653">
        <v>0</v>
      </c>
      <c r="D1653">
        <v>0</v>
      </c>
      <c r="E1653">
        <v>0</v>
      </c>
      <c r="F1653">
        <v>0</v>
      </c>
      <c r="G1653">
        <v>0</v>
      </c>
      <c r="H1653">
        <v>0</v>
      </c>
      <c r="I1653">
        <v>0</v>
      </c>
      <c r="J1653">
        <v>0</v>
      </c>
      <c r="K1653">
        <v>0</v>
      </c>
      <c r="L1653">
        <v>0</v>
      </c>
      <c r="M1653">
        <v>0</v>
      </c>
      <c r="N1653">
        <v>0</v>
      </c>
      <c r="O1653">
        <v>0</v>
      </c>
      <c r="P1653">
        <v>0</v>
      </c>
      <c r="Q1653">
        <v>0</v>
      </c>
      <c r="R1653">
        <v>0</v>
      </c>
      <c r="S1653">
        <v>0</v>
      </c>
      <c r="T1653">
        <v>0</v>
      </c>
      <c r="U1653">
        <v>0</v>
      </c>
      <c r="V1653">
        <v>0</v>
      </c>
      <c r="W1653">
        <v>0</v>
      </c>
      <c r="X1653">
        <v>0</v>
      </c>
      <c r="Y1653">
        <v>0</v>
      </c>
      <c r="Z1653">
        <v>0</v>
      </c>
      <c r="AA1653">
        <v>0</v>
      </c>
      <c r="AB1653">
        <v>0</v>
      </c>
      <c r="AC1653">
        <v>0</v>
      </c>
    </row>
    <row r="1654" spans="1:32">
      <c r="A1654" t="s">
        <v>12416</v>
      </c>
      <c r="B1654" t="s">
        <v>19</v>
      </c>
      <c r="C1654">
        <v>0</v>
      </c>
      <c r="D1654">
        <v>0</v>
      </c>
      <c r="E1654">
        <v>0</v>
      </c>
      <c r="F1654">
        <v>0</v>
      </c>
      <c r="G1654">
        <v>0</v>
      </c>
      <c r="H1654">
        <v>0</v>
      </c>
      <c r="I1654">
        <v>0</v>
      </c>
      <c r="J1654">
        <v>0</v>
      </c>
      <c r="K1654">
        <v>0</v>
      </c>
      <c r="L1654">
        <v>0</v>
      </c>
      <c r="M1654">
        <v>0</v>
      </c>
      <c r="N1654">
        <v>0</v>
      </c>
      <c r="O1654">
        <v>0</v>
      </c>
      <c r="P1654">
        <v>0</v>
      </c>
      <c r="Q1654">
        <v>0</v>
      </c>
      <c r="R1654">
        <v>0</v>
      </c>
      <c r="S1654">
        <v>0</v>
      </c>
      <c r="T1654">
        <v>0</v>
      </c>
      <c r="U1654">
        <v>0</v>
      </c>
      <c r="V1654">
        <v>0</v>
      </c>
      <c r="W1654">
        <v>0</v>
      </c>
      <c r="X1654">
        <v>0</v>
      </c>
      <c r="Y1654">
        <v>0</v>
      </c>
      <c r="Z1654">
        <v>0</v>
      </c>
      <c r="AA1654">
        <v>0</v>
      </c>
      <c r="AB1654">
        <v>0</v>
      </c>
      <c r="AC1654">
        <v>0</v>
      </c>
      <c r="AD1654" s="2"/>
      <c r="AE1654" s="2"/>
      <c r="AF1654" s="2"/>
    </row>
    <row r="1655" spans="1:32">
      <c r="A1655" t="s">
        <v>12417</v>
      </c>
      <c r="B1655" t="s">
        <v>19</v>
      </c>
      <c r="C1655">
        <v>0</v>
      </c>
      <c r="D1655">
        <v>0</v>
      </c>
      <c r="E1655">
        <v>0</v>
      </c>
      <c r="F1655">
        <v>0</v>
      </c>
      <c r="G1655">
        <v>0</v>
      </c>
      <c r="H1655">
        <v>0</v>
      </c>
      <c r="I1655">
        <v>0</v>
      </c>
      <c r="J1655">
        <v>0</v>
      </c>
      <c r="K1655">
        <v>0</v>
      </c>
      <c r="L1655">
        <v>0</v>
      </c>
      <c r="M1655">
        <v>0</v>
      </c>
      <c r="N1655">
        <v>0</v>
      </c>
      <c r="O1655">
        <v>0</v>
      </c>
      <c r="P1655">
        <v>0</v>
      </c>
      <c r="Q1655">
        <v>0</v>
      </c>
      <c r="R1655">
        <v>0</v>
      </c>
      <c r="S1655">
        <v>0</v>
      </c>
      <c r="T1655">
        <v>0</v>
      </c>
      <c r="U1655">
        <v>0</v>
      </c>
      <c r="V1655">
        <v>0</v>
      </c>
      <c r="W1655">
        <v>0</v>
      </c>
      <c r="X1655">
        <v>0</v>
      </c>
      <c r="Y1655">
        <v>0</v>
      </c>
      <c r="Z1655">
        <v>0</v>
      </c>
      <c r="AA1655">
        <v>0</v>
      </c>
      <c r="AB1655">
        <v>0</v>
      </c>
      <c r="AC1655">
        <v>0</v>
      </c>
    </row>
    <row r="1656" spans="1:32">
      <c r="A1656" t="s">
        <v>12418</v>
      </c>
      <c r="B1656" t="s">
        <v>19</v>
      </c>
      <c r="C1656">
        <v>0</v>
      </c>
      <c r="D1656">
        <v>0</v>
      </c>
      <c r="E1656">
        <v>0</v>
      </c>
      <c r="F1656">
        <v>0</v>
      </c>
      <c r="G1656">
        <v>0</v>
      </c>
      <c r="H1656">
        <v>0</v>
      </c>
      <c r="I1656">
        <v>0</v>
      </c>
      <c r="J1656">
        <v>0</v>
      </c>
      <c r="K1656">
        <v>0</v>
      </c>
      <c r="L1656">
        <v>0</v>
      </c>
      <c r="M1656">
        <v>0</v>
      </c>
      <c r="N1656">
        <v>0</v>
      </c>
      <c r="O1656">
        <v>0</v>
      </c>
      <c r="P1656">
        <v>0</v>
      </c>
      <c r="Q1656">
        <v>0</v>
      </c>
      <c r="R1656">
        <v>0</v>
      </c>
      <c r="S1656">
        <v>0</v>
      </c>
      <c r="T1656">
        <v>0</v>
      </c>
      <c r="U1656">
        <v>0</v>
      </c>
      <c r="V1656">
        <v>0</v>
      </c>
      <c r="W1656">
        <v>0</v>
      </c>
      <c r="X1656">
        <v>0</v>
      </c>
      <c r="Y1656">
        <v>0</v>
      </c>
      <c r="Z1656">
        <v>0</v>
      </c>
      <c r="AA1656">
        <v>0</v>
      </c>
      <c r="AB1656">
        <v>0</v>
      </c>
      <c r="AC1656">
        <v>0</v>
      </c>
      <c r="AD1656" s="2"/>
      <c r="AE1656" s="2"/>
      <c r="AF1656" s="2"/>
    </row>
    <row r="1657" spans="1:32">
      <c r="A1657" t="s">
        <v>12419</v>
      </c>
      <c r="B1657" t="s">
        <v>19</v>
      </c>
      <c r="C1657">
        <v>0</v>
      </c>
      <c r="D1657">
        <v>0</v>
      </c>
      <c r="E1657">
        <v>0</v>
      </c>
      <c r="F1657">
        <v>0</v>
      </c>
      <c r="G1657">
        <v>0</v>
      </c>
      <c r="H1657">
        <v>0</v>
      </c>
      <c r="I1657">
        <v>0</v>
      </c>
      <c r="J1657">
        <v>0</v>
      </c>
      <c r="K1657">
        <v>0</v>
      </c>
      <c r="L1657">
        <v>0</v>
      </c>
      <c r="M1657">
        <v>0</v>
      </c>
      <c r="N1657">
        <v>0</v>
      </c>
      <c r="O1657">
        <v>0</v>
      </c>
      <c r="P1657">
        <v>0</v>
      </c>
      <c r="Q1657">
        <v>0</v>
      </c>
      <c r="R1657">
        <v>0</v>
      </c>
      <c r="S1657">
        <v>0</v>
      </c>
      <c r="T1657">
        <v>0</v>
      </c>
      <c r="U1657">
        <v>0</v>
      </c>
      <c r="V1657">
        <v>0</v>
      </c>
      <c r="W1657">
        <v>0</v>
      </c>
      <c r="X1657">
        <v>0</v>
      </c>
      <c r="Y1657">
        <v>0</v>
      </c>
      <c r="Z1657">
        <v>0</v>
      </c>
      <c r="AA1657">
        <v>0</v>
      </c>
      <c r="AB1657">
        <v>0</v>
      </c>
      <c r="AC1657">
        <v>0</v>
      </c>
      <c r="AD1657" s="2"/>
      <c r="AE1657" s="2"/>
      <c r="AF1657" s="2"/>
    </row>
    <row r="1658" spans="1:32">
      <c r="A1658" t="s">
        <v>12420</v>
      </c>
      <c r="B1658" t="s">
        <v>19</v>
      </c>
      <c r="C1658">
        <v>0</v>
      </c>
      <c r="D1658">
        <v>0</v>
      </c>
      <c r="E1658">
        <v>0</v>
      </c>
      <c r="F1658">
        <v>0</v>
      </c>
      <c r="G1658">
        <v>0</v>
      </c>
      <c r="H1658">
        <v>0</v>
      </c>
      <c r="I1658">
        <v>0</v>
      </c>
      <c r="J1658">
        <v>0</v>
      </c>
      <c r="K1658">
        <v>0</v>
      </c>
      <c r="L1658">
        <v>0</v>
      </c>
      <c r="M1658">
        <v>0</v>
      </c>
      <c r="N1658">
        <v>0</v>
      </c>
      <c r="O1658">
        <v>0</v>
      </c>
      <c r="P1658">
        <v>0</v>
      </c>
      <c r="Q1658">
        <v>0</v>
      </c>
      <c r="R1658">
        <v>0</v>
      </c>
      <c r="S1658">
        <v>0</v>
      </c>
      <c r="T1658">
        <v>0</v>
      </c>
      <c r="U1658">
        <v>0</v>
      </c>
      <c r="V1658">
        <v>0</v>
      </c>
      <c r="W1658">
        <v>0</v>
      </c>
      <c r="X1658">
        <v>0</v>
      </c>
      <c r="Y1658">
        <v>0</v>
      </c>
      <c r="Z1658">
        <v>0</v>
      </c>
      <c r="AA1658">
        <v>0</v>
      </c>
      <c r="AB1658">
        <v>0</v>
      </c>
      <c r="AC1658">
        <v>0</v>
      </c>
    </row>
    <row r="1659" spans="1:32">
      <c r="A1659" t="s">
        <v>12421</v>
      </c>
      <c r="B1659" t="s">
        <v>19</v>
      </c>
      <c r="C1659">
        <v>0</v>
      </c>
      <c r="D1659">
        <v>0</v>
      </c>
      <c r="E1659">
        <v>0</v>
      </c>
      <c r="F1659">
        <v>0</v>
      </c>
      <c r="G1659">
        <v>0</v>
      </c>
      <c r="H1659">
        <v>0</v>
      </c>
      <c r="I1659">
        <v>0</v>
      </c>
      <c r="J1659">
        <v>0</v>
      </c>
      <c r="K1659">
        <v>0</v>
      </c>
      <c r="L1659">
        <v>0</v>
      </c>
      <c r="M1659">
        <v>0</v>
      </c>
      <c r="N1659">
        <v>0</v>
      </c>
      <c r="O1659">
        <v>0</v>
      </c>
      <c r="P1659">
        <v>0</v>
      </c>
      <c r="Q1659">
        <v>0</v>
      </c>
      <c r="R1659">
        <v>0</v>
      </c>
      <c r="S1659">
        <v>0</v>
      </c>
      <c r="T1659">
        <v>0</v>
      </c>
      <c r="U1659">
        <v>0</v>
      </c>
      <c r="V1659">
        <v>0</v>
      </c>
      <c r="W1659">
        <v>0</v>
      </c>
      <c r="X1659">
        <v>0</v>
      </c>
      <c r="Y1659">
        <v>0</v>
      </c>
      <c r="Z1659">
        <v>0</v>
      </c>
      <c r="AA1659">
        <v>0</v>
      </c>
      <c r="AB1659">
        <v>0</v>
      </c>
      <c r="AC1659">
        <v>0</v>
      </c>
    </row>
    <row r="1660" spans="1:32">
      <c r="A1660" t="s">
        <v>12422</v>
      </c>
      <c r="B1660" t="s">
        <v>19</v>
      </c>
      <c r="C1660">
        <v>0</v>
      </c>
      <c r="D1660">
        <v>0</v>
      </c>
      <c r="E1660">
        <v>0</v>
      </c>
      <c r="F1660">
        <v>0</v>
      </c>
      <c r="G1660">
        <v>0</v>
      </c>
      <c r="H1660">
        <v>0</v>
      </c>
      <c r="I1660">
        <v>0</v>
      </c>
      <c r="J1660">
        <v>0</v>
      </c>
      <c r="K1660">
        <v>0</v>
      </c>
      <c r="L1660">
        <v>0</v>
      </c>
      <c r="M1660">
        <v>0</v>
      </c>
      <c r="N1660">
        <v>0</v>
      </c>
      <c r="O1660">
        <v>0</v>
      </c>
      <c r="P1660">
        <v>0</v>
      </c>
      <c r="Q1660">
        <v>0</v>
      </c>
      <c r="R1660">
        <v>0</v>
      </c>
      <c r="S1660">
        <v>0</v>
      </c>
      <c r="T1660">
        <v>0</v>
      </c>
      <c r="U1660">
        <v>0</v>
      </c>
      <c r="V1660">
        <v>0</v>
      </c>
      <c r="W1660">
        <v>0</v>
      </c>
      <c r="X1660">
        <v>0</v>
      </c>
      <c r="Y1660">
        <v>0</v>
      </c>
      <c r="Z1660">
        <v>0</v>
      </c>
      <c r="AA1660">
        <v>0</v>
      </c>
      <c r="AB1660">
        <v>0</v>
      </c>
      <c r="AC1660">
        <v>0</v>
      </c>
    </row>
    <row r="1661" spans="1:32">
      <c r="A1661" t="s">
        <v>12423</v>
      </c>
      <c r="B1661" t="s">
        <v>19</v>
      </c>
      <c r="C1661">
        <v>0</v>
      </c>
      <c r="D1661">
        <v>0</v>
      </c>
      <c r="E1661">
        <v>0</v>
      </c>
      <c r="F1661">
        <v>0</v>
      </c>
      <c r="G1661">
        <v>0</v>
      </c>
      <c r="H1661">
        <v>0</v>
      </c>
      <c r="I1661">
        <v>0</v>
      </c>
      <c r="J1661">
        <v>0</v>
      </c>
      <c r="K1661">
        <v>0</v>
      </c>
      <c r="L1661">
        <v>0</v>
      </c>
      <c r="M1661">
        <v>0</v>
      </c>
      <c r="N1661">
        <v>0</v>
      </c>
      <c r="O1661">
        <v>0</v>
      </c>
      <c r="P1661">
        <v>0</v>
      </c>
      <c r="Q1661">
        <v>0</v>
      </c>
      <c r="R1661">
        <v>0</v>
      </c>
      <c r="S1661">
        <v>0</v>
      </c>
      <c r="T1661">
        <v>0</v>
      </c>
      <c r="U1661">
        <v>0</v>
      </c>
      <c r="V1661">
        <v>0</v>
      </c>
      <c r="W1661">
        <v>0</v>
      </c>
      <c r="X1661">
        <v>0</v>
      </c>
      <c r="Y1661">
        <v>0</v>
      </c>
      <c r="Z1661">
        <v>0</v>
      </c>
      <c r="AA1661">
        <v>0</v>
      </c>
      <c r="AB1661">
        <v>0</v>
      </c>
      <c r="AC1661">
        <v>0</v>
      </c>
    </row>
    <row r="1662" spans="1:32">
      <c r="A1662" t="s">
        <v>12424</v>
      </c>
      <c r="B1662" t="s">
        <v>19</v>
      </c>
      <c r="C1662">
        <v>0</v>
      </c>
      <c r="D1662">
        <v>0</v>
      </c>
      <c r="E1662">
        <v>0</v>
      </c>
      <c r="F1662">
        <v>0</v>
      </c>
      <c r="G1662">
        <v>0</v>
      </c>
      <c r="H1662">
        <v>0</v>
      </c>
      <c r="I1662">
        <v>0</v>
      </c>
      <c r="J1662">
        <v>0</v>
      </c>
      <c r="K1662">
        <v>0</v>
      </c>
      <c r="L1662">
        <v>0</v>
      </c>
      <c r="M1662">
        <v>0</v>
      </c>
      <c r="N1662">
        <v>0</v>
      </c>
      <c r="O1662">
        <v>0</v>
      </c>
      <c r="P1662">
        <v>0</v>
      </c>
      <c r="Q1662">
        <v>0</v>
      </c>
      <c r="R1662">
        <v>0</v>
      </c>
      <c r="S1662">
        <v>0</v>
      </c>
      <c r="T1662">
        <v>0</v>
      </c>
      <c r="U1662">
        <v>0</v>
      </c>
      <c r="V1662">
        <v>0</v>
      </c>
      <c r="W1662">
        <v>0</v>
      </c>
      <c r="X1662">
        <v>0</v>
      </c>
      <c r="Y1662">
        <v>0</v>
      </c>
      <c r="Z1662">
        <v>0</v>
      </c>
      <c r="AA1662">
        <v>0</v>
      </c>
      <c r="AB1662">
        <v>0</v>
      </c>
      <c r="AC1662">
        <v>0</v>
      </c>
      <c r="AD1662" s="2"/>
      <c r="AE1662" s="2"/>
      <c r="AF1662" s="2"/>
    </row>
    <row r="1663" spans="1:32">
      <c r="A1663" t="s">
        <v>12425</v>
      </c>
      <c r="B1663" t="s">
        <v>19</v>
      </c>
      <c r="C1663">
        <v>0</v>
      </c>
      <c r="D1663">
        <v>0</v>
      </c>
      <c r="E1663">
        <v>0</v>
      </c>
      <c r="F1663">
        <v>0</v>
      </c>
      <c r="G1663">
        <v>0</v>
      </c>
      <c r="H1663">
        <v>0</v>
      </c>
      <c r="I1663">
        <v>0</v>
      </c>
      <c r="J1663">
        <v>0</v>
      </c>
      <c r="K1663">
        <v>0</v>
      </c>
      <c r="L1663">
        <v>0</v>
      </c>
      <c r="M1663">
        <v>0</v>
      </c>
      <c r="N1663">
        <v>0</v>
      </c>
      <c r="O1663">
        <v>0</v>
      </c>
      <c r="P1663">
        <v>0</v>
      </c>
      <c r="Q1663">
        <v>0</v>
      </c>
      <c r="R1663">
        <v>0</v>
      </c>
      <c r="S1663">
        <v>0</v>
      </c>
      <c r="T1663">
        <v>0</v>
      </c>
      <c r="U1663">
        <v>0</v>
      </c>
      <c r="V1663">
        <v>0</v>
      </c>
      <c r="W1663">
        <v>0</v>
      </c>
      <c r="X1663">
        <v>0</v>
      </c>
      <c r="Y1663">
        <v>0</v>
      </c>
      <c r="Z1663">
        <v>0</v>
      </c>
      <c r="AA1663">
        <v>0</v>
      </c>
      <c r="AB1663">
        <v>0</v>
      </c>
      <c r="AC1663">
        <v>0</v>
      </c>
    </row>
    <row r="1664" spans="1:32">
      <c r="A1664" t="s">
        <v>12426</v>
      </c>
      <c r="B1664" t="s">
        <v>19</v>
      </c>
      <c r="C1664">
        <v>0</v>
      </c>
      <c r="D1664">
        <v>0</v>
      </c>
      <c r="E1664">
        <v>0</v>
      </c>
      <c r="F1664">
        <v>0</v>
      </c>
      <c r="G1664">
        <v>0</v>
      </c>
      <c r="H1664">
        <v>0</v>
      </c>
      <c r="I1664">
        <v>0</v>
      </c>
      <c r="J1664">
        <v>0</v>
      </c>
      <c r="K1664">
        <v>0</v>
      </c>
      <c r="L1664">
        <v>0</v>
      </c>
      <c r="M1664">
        <v>0</v>
      </c>
      <c r="N1664">
        <v>0</v>
      </c>
      <c r="O1664">
        <v>0</v>
      </c>
      <c r="P1664">
        <v>0</v>
      </c>
      <c r="Q1664">
        <v>0</v>
      </c>
      <c r="R1664">
        <v>0</v>
      </c>
      <c r="S1664">
        <v>0</v>
      </c>
      <c r="T1664">
        <v>0</v>
      </c>
      <c r="U1664">
        <v>0</v>
      </c>
      <c r="V1664">
        <v>0</v>
      </c>
      <c r="W1664">
        <v>0</v>
      </c>
      <c r="X1664">
        <v>0</v>
      </c>
      <c r="Y1664">
        <v>0</v>
      </c>
      <c r="Z1664">
        <v>0</v>
      </c>
      <c r="AA1664">
        <v>0</v>
      </c>
      <c r="AB1664">
        <v>0</v>
      </c>
      <c r="AC1664">
        <v>0</v>
      </c>
    </row>
    <row r="1665" spans="1:32">
      <c r="A1665" t="s">
        <v>12427</v>
      </c>
      <c r="B1665" t="s">
        <v>19</v>
      </c>
      <c r="C1665">
        <v>0</v>
      </c>
      <c r="D1665">
        <v>0</v>
      </c>
      <c r="E1665">
        <v>0</v>
      </c>
      <c r="F1665">
        <v>0</v>
      </c>
      <c r="G1665">
        <v>0</v>
      </c>
      <c r="H1665">
        <v>0</v>
      </c>
      <c r="I1665">
        <v>0</v>
      </c>
      <c r="J1665">
        <v>0</v>
      </c>
      <c r="K1665">
        <v>0</v>
      </c>
      <c r="L1665">
        <v>0</v>
      </c>
      <c r="M1665">
        <v>0</v>
      </c>
      <c r="N1665">
        <v>0</v>
      </c>
      <c r="O1665">
        <v>0</v>
      </c>
      <c r="P1665">
        <v>0</v>
      </c>
      <c r="Q1665">
        <v>0</v>
      </c>
      <c r="R1665">
        <v>0</v>
      </c>
      <c r="S1665">
        <v>0</v>
      </c>
      <c r="T1665">
        <v>0</v>
      </c>
      <c r="U1665">
        <v>0</v>
      </c>
      <c r="V1665">
        <v>0</v>
      </c>
      <c r="W1665">
        <v>0</v>
      </c>
      <c r="X1665">
        <v>0</v>
      </c>
      <c r="Y1665">
        <v>0</v>
      </c>
      <c r="Z1665">
        <v>0</v>
      </c>
      <c r="AA1665">
        <v>0</v>
      </c>
      <c r="AB1665">
        <v>0</v>
      </c>
      <c r="AC1665">
        <v>0</v>
      </c>
    </row>
    <row r="1666" spans="1:32">
      <c r="A1666" t="s">
        <v>12428</v>
      </c>
      <c r="B1666" t="s">
        <v>19</v>
      </c>
      <c r="C1666">
        <v>0</v>
      </c>
      <c r="D1666">
        <v>0</v>
      </c>
      <c r="E1666">
        <v>0</v>
      </c>
      <c r="F1666">
        <v>0</v>
      </c>
      <c r="G1666">
        <v>0</v>
      </c>
      <c r="H1666">
        <v>0</v>
      </c>
      <c r="I1666">
        <v>0</v>
      </c>
      <c r="J1666">
        <v>0</v>
      </c>
      <c r="K1666">
        <v>0</v>
      </c>
      <c r="L1666">
        <v>0</v>
      </c>
      <c r="M1666">
        <v>0</v>
      </c>
      <c r="N1666">
        <v>0</v>
      </c>
      <c r="O1666">
        <v>0</v>
      </c>
      <c r="P1666">
        <v>0</v>
      </c>
      <c r="Q1666">
        <v>0</v>
      </c>
      <c r="R1666">
        <v>0</v>
      </c>
      <c r="S1666">
        <v>0</v>
      </c>
      <c r="T1666">
        <v>0</v>
      </c>
      <c r="U1666">
        <v>0</v>
      </c>
      <c r="V1666">
        <v>0</v>
      </c>
      <c r="W1666">
        <v>0</v>
      </c>
      <c r="X1666">
        <v>0</v>
      </c>
      <c r="Y1666">
        <v>0</v>
      </c>
      <c r="Z1666">
        <v>0</v>
      </c>
      <c r="AA1666">
        <v>0</v>
      </c>
      <c r="AB1666">
        <v>0</v>
      </c>
      <c r="AC1666">
        <v>0</v>
      </c>
    </row>
    <row r="1667" spans="1:32">
      <c r="A1667" t="s">
        <v>12429</v>
      </c>
      <c r="B1667" t="s">
        <v>19</v>
      </c>
      <c r="C1667">
        <v>0</v>
      </c>
      <c r="D1667">
        <v>0</v>
      </c>
      <c r="E1667">
        <v>0</v>
      </c>
      <c r="F1667">
        <v>0</v>
      </c>
      <c r="G1667">
        <v>0</v>
      </c>
      <c r="H1667">
        <v>0</v>
      </c>
      <c r="I1667">
        <v>0</v>
      </c>
      <c r="J1667">
        <v>0</v>
      </c>
      <c r="K1667">
        <v>0</v>
      </c>
      <c r="L1667">
        <v>0</v>
      </c>
      <c r="M1667">
        <v>0</v>
      </c>
      <c r="N1667">
        <v>0</v>
      </c>
      <c r="O1667">
        <v>0</v>
      </c>
      <c r="P1667">
        <v>0</v>
      </c>
      <c r="Q1667">
        <v>0</v>
      </c>
      <c r="R1667">
        <v>0</v>
      </c>
      <c r="S1667">
        <v>0</v>
      </c>
      <c r="T1667">
        <v>0</v>
      </c>
      <c r="U1667">
        <v>0</v>
      </c>
      <c r="V1667">
        <v>0</v>
      </c>
      <c r="W1667">
        <v>0</v>
      </c>
      <c r="X1667">
        <v>0</v>
      </c>
      <c r="Y1667">
        <v>0</v>
      </c>
      <c r="Z1667">
        <v>0</v>
      </c>
      <c r="AA1667">
        <v>0</v>
      </c>
      <c r="AB1667">
        <v>0</v>
      </c>
      <c r="AC1667">
        <v>0</v>
      </c>
    </row>
    <row r="1668" spans="1:32">
      <c r="A1668" t="s">
        <v>12430</v>
      </c>
      <c r="B1668" t="s">
        <v>19</v>
      </c>
      <c r="C1668" s="2">
        <v>11439700000000</v>
      </c>
      <c r="D1668" s="2">
        <v>11551200000000</v>
      </c>
      <c r="E1668" s="2">
        <v>11683800000000</v>
      </c>
      <c r="F1668" s="2">
        <v>11800500000000</v>
      </c>
      <c r="G1668" s="2">
        <v>11912000000000</v>
      </c>
      <c r="H1668" s="2">
        <v>11933200000000</v>
      </c>
      <c r="I1668" s="2">
        <v>11949100000000</v>
      </c>
      <c r="J1668" s="2">
        <v>11949100000000</v>
      </c>
      <c r="K1668" s="2">
        <v>11938500000000</v>
      </c>
      <c r="L1668" s="2">
        <v>11938500000000</v>
      </c>
      <c r="M1668" s="2">
        <v>11965000000000</v>
      </c>
      <c r="N1668" s="2">
        <v>12023400000000</v>
      </c>
      <c r="O1668" s="2">
        <v>12076500000000</v>
      </c>
      <c r="P1668" s="2">
        <v>12134800000000</v>
      </c>
      <c r="Q1668" s="2">
        <v>12187900000000</v>
      </c>
      <c r="R1668" s="2">
        <v>12235600000000</v>
      </c>
      <c r="S1668" s="2">
        <v>12272800000000</v>
      </c>
      <c r="T1668" s="2">
        <v>12288700000000</v>
      </c>
      <c r="U1668" s="2">
        <v>12288700000000</v>
      </c>
      <c r="V1668" s="2">
        <v>12278100000000</v>
      </c>
      <c r="W1668" s="2">
        <v>12262200000000</v>
      </c>
      <c r="X1668" s="2">
        <v>12246200000000</v>
      </c>
      <c r="Y1668" s="2">
        <v>12214400000000</v>
      </c>
      <c r="Z1668" s="2">
        <v>12187900000000</v>
      </c>
      <c r="AA1668" s="2">
        <v>12161400000000</v>
      </c>
      <c r="AB1668" s="2">
        <v>12134800000000</v>
      </c>
      <c r="AC1668" s="2">
        <v>12113600000000</v>
      </c>
    </row>
    <row r="1669" spans="1:32">
      <c r="A1669" t="s">
        <v>12431</v>
      </c>
      <c r="B1669" t="s">
        <v>19</v>
      </c>
      <c r="C1669" s="2">
        <v>1202620000</v>
      </c>
      <c r="D1669" s="2">
        <v>1214330000</v>
      </c>
      <c r="E1669" s="2">
        <v>1228280000</v>
      </c>
      <c r="F1669" s="2">
        <v>1240550000</v>
      </c>
      <c r="G1669" s="2">
        <v>1252260000</v>
      </c>
      <c r="H1669" s="2">
        <v>1254490000</v>
      </c>
      <c r="I1669" s="2">
        <v>1256170000</v>
      </c>
      <c r="J1669" s="2">
        <v>1256170000</v>
      </c>
      <c r="K1669" s="2">
        <v>1255050000</v>
      </c>
      <c r="L1669" s="2">
        <v>1255050000</v>
      </c>
      <c r="M1669" s="2">
        <v>1257840000</v>
      </c>
      <c r="N1669" s="2">
        <v>1263970000</v>
      </c>
      <c r="O1669" s="2">
        <v>1269550000</v>
      </c>
      <c r="P1669" s="2">
        <v>1275690000</v>
      </c>
      <c r="Q1669" s="2">
        <v>1281270000</v>
      </c>
      <c r="R1669" s="2">
        <v>1286290000</v>
      </c>
      <c r="S1669" s="2">
        <v>1290190000</v>
      </c>
      <c r="T1669" s="2">
        <v>1291860000</v>
      </c>
      <c r="U1669" s="2">
        <v>1291860000</v>
      </c>
      <c r="V1669" s="2">
        <v>1290750000</v>
      </c>
      <c r="W1669" s="2">
        <v>1289080000</v>
      </c>
      <c r="X1669" s="2">
        <v>1287400000</v>
      </c>
      <c r="Y1669" s="2">
        <v>1284060000</v>
      </c>
      <c r="Z1669" s="2">
        <v>1281270000</v>
      </c>
      <c r="AA1669" s="2">
        <v>1278480000</v>
      </c>
      <c r="AB1669" s="2">
        <v>1275690000</v>
      </c>
      <c r="AC1669" s="2">
        <v>1273460000</v>
      </c>
    </row>
    <row r="1670" spans="1:32">
      <c r="A1670" t="s">
        <v>12432</v>
      </c>
      <c r="B1670" t="s">
        <v>19</v>
      </c>
      <c r="C1670" s="2">
        <v>6688560000</v>
      </c>
      <c r="D1670" s="2">
        <v>6753710000</v>
      </c>
      <c r="E1670" s="2">
        <v>6831260000</v>
      </c>
      <c r="F1670" s="2">
        <v>6899520000</v>
      </c>
      <c r="G1670" s="2">
        <v>6964660000</v>
      </c>
      <c r="H1670" s="2">
        <v>6977070000</v>
      </c>
      <c r="I1670" s="2">
        <v>6986380000</v>
      </c>
      <c r="J1670" s="2">
        <v>6986380000</v>
      </c>
      <c r="K1670" s="2">
        <v>6980170000</v>
      </c>
      <c r="L1670" s="2">
        <v>6980170000</v>
      </c>
      <c r="M1670" s="2">
        <v>6995690000</v>
      </c>
      <c r="N1670" s="2">
        <v>7029810000</v>
      </c>
      <c r="O1670" s="2">
        <v>7060830000</v>
      </c>
      <c r="P1670" s="2">
        <v>7094960000</v>
      </c>
      <c r="Q1670" s="2">
        <v>7125980000</v>
      </c>
      <c r="R1670" s="2">
        <v>7153900000</v>
      </c>
      <c r="S1670" s="2">
        <v>7175620000</v>
      </c>
      <c r="T1670" s="2">
        <v>7184930000</v>
      </c>
      <c r="U1670" s="2">
        <v>7184930000</v>
      </c>
      <c r="V1670" s="2">
        <v>7178720000</v>
      </c>
      <c r="W1670" s="2">
        <v>7169420000</v>
      </c>
      <c r="X1670" s="2">
        <v>7160110000</v>
      </c>
      <c r="Y1670" s="2">
        <v>7141490000</v>
      </c>
      <c r="Z1670" s="2">
        <v>7125980000</v>
      </c>
      <c r="AA1670" s="2">
        <v>7110470000</v>
      </c>
      <c r="AB1670" s="2">
        <v>7094960000</v>
      </c>
      <c r="AC1670" s="2">
        <v>7082550000</v>
      </c>
    </row>
    <row r="1671" spans="1:32">
      <c r="A1671" t="s">
        <v>12433</v>
      </c>
      <c r="B1671" t="s">
        <v>19</v>
      </c>
      <c r="C1671" s="2">
        <v>8403870000</v>
      </c>
      <c r="D1671" s="2">
        <v>8485730000</v>
      </c>
      <c r="E1671" s="2">
        <v>8583180000</v>
      </c>
      <c r="F1671" s="2">
        <v>8668930000</v>
      </c>
      <c r="G1671" s="2">
        <v>8750790000</v>
      </c>
      <c r="H1671" s="2">
        <v>8766380000</v>
      </c>
      <c r="I1671" s="2">
        <v>8778070000</v>
      </c>
      <c r="J1671" s="2">
        <v>8778070000</v>
      </c>
      <c r="K1671" s="2">
        <v>8770280000</v>
      </c>
      <c r="L1671" s="2">
        <v>8770280000</v>
      </c>
      <c r="M1671" s="2">
        <v>8789760000</v>
      </c>
      <c r="N1671" s="2">
        <v>8832640000</v>
      </c>
      <c r="O1671" s="2">
        <v>8871620000</v>
      </c>
      <c r="P1671" s="2">
        <v>8914500000</v>
      </c>
      <c r="Q1671" s="2">
        <v>8953480000</v>
      </c>
      <c r="R1671" s="2">
        <v>8988560000</v>
      </c>
      <c r="S1671" s="2">
        <v>9015840000</v>
      </c>
      <c r="T1671" s="2">
        <v>9027540000</v>
      </c>
      <c r="U1671" s="2">
        <v>9027540000</v>
      </c>
      <c r="V1671" s="2">
        <v>9019740000</v>
      </c>
      <c r="W1671" s="2">
        <v>9008050000</v>
      </c>
      <c r="X1671" s="2">
        <v>8996350000</v>
      </c>
      <c r="Y1671" s="2">
        <v>8972970000</v>
      </c>
      <c r="Z1671" s="2">
        <v>8953480000</v>
      </c>
      <c r="AA1671" s="2">
        <v>8933990000</v>
      </c>
      <c r="AB1671" s="2">
        <v>8914500000</v>
      </c>
      <c r="AC1671" s="2">
        <v>8898910000</v>
      </c>
      <c r="AD1671" s="2"/>
      <c r="AE1671" s="2"/>
      <c r="AF1671" s="2"/>
    </row>
    <row r="1672" spans="1:32">
      <c r="A1672" t="s">
        <v>12434</v>
      </c>
      <c r="B1672" t="s">
        <v>19</v>
      </c>
      <c r="C1672" s="2">
        <v>4926680000</v>
      </c>
      <c r="D1672" s="2">
        <v>4974660000</v>
      </c>
      <c r="E1672" s="2">
        <v>5031790000</v>
      </c>
      <c r="F1672" s="2">
        <v>5082060000</v>
      </c>
      <c r="G1672" s="2">
        <v>5130050000</v>
      </c>
      <c r="H1672" s="2">
        <v>5139190000</v>
      </c>
      <c r="I1672" s="2">
        <v>5146050000</v>
      </c>
      <c r="J1672" s="2">
        <v>5146050000</v>
      </c>
      <c r="K1672" s="2">
        <v>5141480000</v>
      </c>
      <c r="L1672" s="2">
        <v>5141480000</v>
      </c>
      <c r="M1672" s="2">
        <v>5152900000</v>
      </c>
      <c r="N1672" s="2">
        <v>5178040000</v>
      </c>
      <c r="O1672" s="2">
        <v>5200890000</v>
      </c>
      <c r="P1672" s="2">
        <v>5226020000</v>
      </c>
      <c r="Q1672" s="2">
        <v>5248870000</v>
      </c>
      <c r="R1672" s="2">
        <v>5269440000</v>
      </c>
      <c r="S1672" s="2">
        <v>5285440000</v>
      </c>
      <c r="T1672" s="2">
        <v>5292290000</v>
      </c>
      <c r="U1672" s="2">
        <v>5292290000</v>
      </c>
      <c r="V1672" s="2">
        <v>5287720000</v>
      </c>
      <c r="W1672" s="2">
        <v>5280870000</v>
      </c>
      <c r="X1672" s="2">
        <v>5274010000</v>
      </c>
      <c r="Y1672" s="2">
        <v>5260300000</v>
      </c>
      <c r="Z1672" s="2">
        <v>5248870000</v>
      </c>
      <c r="AA1672" s="2">
        <v>5237450000</v>
      </c>
      <c r="AB1672" s="2">
        <v>5226020000</v>
      </c>
      <c r="AC1672" s="2">
        <v>5216880000</v>
      </c>
      <c r="AD1672" s="2"/>
      <c r="AE1672" s="2"/>
      <c r="AF1672" s="2"/>
    </row>
    <row r="1673" spans="1:32">
      <c r="A1673" t="s">
        <v>12435</v>
      </c>
      <c r="B1673" t="s">
        <v>19</v>
      </c>
      <c r="C1673" s="2">
        <v>4591850000</v>
      </c>
      <c r="D1673" s="2">
        <v>4636570000</v>
      </c>
      <c r="E1673" s="2">
        <v>4689820000</v>
      </c>
      <c r="F1673" s="2">
        <v>4736680000</v>
      </c>
      <c r="G1673" s="2">
        <v>4781400000</v>
      </c>
      <c r="H1673" s="2">
        <v>4789920000</v>
      </c>
      <c r="I1673" s="2">
        <v>4796310000</v>
      </c>
      <c r="J1673" s="2">
        <v>4796310000</v>
      </c>
      <c r="K1673" s="2">
        <v>4792050000</v>
      </c>
      <c r="L1673" s="2">
        <v>4792050000</v>
      </c>
      <c r="M1673" s="2">
        <v>4802700000</v>
      </c>
      <c r="N1673" s="2">
        <v>4826130000</v>
      </c>
      <c r="O1673" s="2">
        <v>4847420000</v>
      </c>
      <c r="P1673" s="2">
        <v>4870850000</v>
      </c>
      <c r="Q1673" s="2">
        <v>4892150000</v>
      </c>
      <c r="R1673" s="2">
        <v>4911320000</v>
      </c>
      <c r="S1673" s="2">
        <v>4926230000</v>
      </c>
      <c r="T1673" s="2">
        <v>4932620000</v>
      </c>
      <c r="U1673" s="2">
        <v>4932620000</v>
      </c>
      <c r="V1673" s="2">
        <v>4928360000</v>
      </c>
      <c r="W1673" s="2">
        <v>4921970000</v>
      </c>
      <c r="X1673" s="2">
        <v>4915580000</v>
      </c>
      <c r="Y1673" s="2">
        <v>4902800000</v>
      </c>
      <c r="Z1673" s="2">
        <v>4892150000</v>
      </c>
      <c r="AA1673" s="2">
        <v>4881500000</v>
      </c>
      <c r="AB1673" s="2">
        <v>4870850000</v>
      </c>
      <c r="AC1673" s="2">
        <v>4862330000</v>
      </c>
    </row>
    <row r="1674" spans="1:32">
      <c r="A1674" t="s">
        <v>12436</v>
      </c>
      <c r="B1674" t="s">
        <v>19</v>
      </c>
      <c r="C1674" s="2">
        <v>56487200</v>
      </c>
      <c r="D1674" s="2">
        <v>57037400</v>
      </c>
      <c r="E1674" s="2">
        <v>57692400</v>
      </c>
      <c r="F1674" s="2">
        <v>58268800</v>
      </c>
      <c r="G1674" s="2">
        <v>58819000</v>
      </c>
      <c r="H1674" s="2">
        <v>58923800</v>
      </c>
      <c r="I1674" s="2">
        <v>59002400</v>
      </c>
      <c r="J1674" s="2">
        <v>59002400</v>
      </c>
      <c r="K1674" s="2">
        <v>58950000</v>
      </c>
      <c r="L1674" s="2">
        <v>58950000</v>
      </c>
      <c r="M1674" s="2">
        <v>59081000</v>
      </c>
      <c r="N1674" s="2">
        <v>59369200</v>
      </c>
      <c r="O1674" s="2">
        <v>59631200</v>
      </c>
      <c r="P1674" s="2">
        <v>59919400</v>
      </c>
      <c r="Q1674" s="2">
        <v>60181400</v>
      </c>
      <c r="R1674" s="2">
        <v>60417200</v>
      </c>
      <c r="S1674" s="2">
        <v>60600600</v>
      </c>
      <c r="T1674" s="2">
        <v>60679200</v>
      </c>
      <c r="U1674" s="2">
        <v>60679200</v>
      </c>
      <c r="V1674" s="2">
        <v>60626800</v>
      </c>
      <c r="W1674" s="2">
        <v>60548200</v>
      </c>
      <c r="X1674" s="2">
        <v>60469600</v>
      </c>
      <c r="Y1674" s="2">
        <v>60312400</v>
      </c>
      <c r="Z1674" s="2">
        <v>60181400</v>
      </c>
      <c r="AA1674" s="2">
        <v>60050400</v>
      </c>
      <c r="AB1674" s="2">
        <v>59919400</v>
      </c>
      <c r="AC1674" s="2">
        <v>59814600</v>
      </c>
    </row>
    <row r="1675" spans="1:32">
      <c r="A1675" t="s">
        <v>12437</v>
      </c>
      <c r="B1675" t="s">
        <v>19</v>
      </c>
      <c r="C1675" s="2">
        <v>155448000</v>
      </c>
      <c r="D1675" s="2">
        <v>156962000</v>
      </c>
      <c r="E1675" s="2">
        <v>158764000</v>
      </c>
      <c r="F1675" s="2">
        <v>160350000</v>
      </c>
      <c r="G1675" s="2">
        <v>161864000</v>
      </c>
      <c r="H1675" s="2">
        <v>162153000</v>
      </c>
      <c r="I1675" s="2">
        <v>162369000</v>
      </c>
      <c r="J1675" s="2">
        <v>162369000</v>
      </c>
      <c r="K1675" s="2">
        <v>162225000</v>
      </c>
      <c r="L1675" s="2">
        <v>162225000</v>
      </c>
      <c r="M1675" s="2">
        <v>162586000</v>
      </c>
      <c r="N1675" s="2">
        <v>163379000</v>
      </c>
      <c r="O1675" s="2">
        <v>164100000</v>
      </c>
      <c r="P1675" s="2">
        <v>164893000</v>
      </c>
      <c r="Q1675" s="2">
        <v>165614000</v>
      </c>
      <c r="R1675" s="2">
        <v>166263000</v>
      </c>
      <c r="S1675" s="2">
        <v>166767000</v>
      </c>
      <c r="T1675" s="2">
        <v>166984000</v>
      </c>
      <c r="U1675" s="2">
        <v>166984000</v>
      </c>
      <c r="V1675" s="2">
        <v>166839000</v>
      </c>
      <c r="W1675" s="2">
        <v>166623000</v>
      </c>
      <c r="X1675" s="2">
        <v>166407000</v>
      </c>
      <c r="Y1675" s="2">
        <v>165974000</v>
      </c>
      <c r="Z1675" s="2">
        <v>165614000</v>
      </c>
      <c r="AA1675" s="2">
        <v>165253000</v>
      </c>
      <c r="AB1675" s="2">
        <v>164893000</v>
      </c>
      <c r="AC1675" s="2">
        <v>164604000</v>
      </c>
    </row>
    <row r="1676" spans="1:32">
      <c r="A1676" t="s">
        <v>12438</v>
      </c>
      <c r="B1676" t="s">
        <v>19</v>
      </c>
      <c r="C1676" s="2">
        <v>2977440000</v>
      </c>
      <c r="D1676" s="2">
        <v>3006440000</v>
      </c>
      <c r="E1676" s="2">
        <v>3040960000</v>
      </c>
      <c r="F1676" s="2">
        <v>3071340000</v>
      </c>
      <c r="G1676" s="2">
        <v>3100340000</v>
      </c>
      <c r="H1676" s="2">
        <v>3105870000</v>
      </c>
      <c r="I1676" s="2">
        <v>3110010000</v>
      </c>
      <c r="J1676" s="2">
        <v>3110010000</v>
      </c>
      <c r="K1676" s="2">
        <v>3107250000</v>
      </c>
      <c r="L1676" s="2">
        <v>3107250000</v>
      </c>
      <c r="M1676" s="2">
        <v>3114160000</v>
      </c>
      <c r="N1676" s="2">
        <v>3129350000</v>
      </c>
      <c r="O1676" s="2">
        <v>3143160000</v>
      </c>
      <c r="P1676" s="2">
        <v>3158350000</v>
      </c>
      <c r="Q1676" s="2">
        <v>3172160000</v>
      </c>
      <c r="R1676" s="2">
        <v>3184590000</v>
      </c>
      <c r="S1676" s="2">
        <v>3194250000</v>
      </c>
      <c r="T1676" s="2">
        <v>3198400000</v>
      </c>
      <c r="U1676" s="2">
        <v>3198400000</v>
      </c>
      <c r="V1676" s="2">
        <v>3195630000</v>
      </c>
      <c r="W1676" s="2">
        <v>3191490000</v>
      </c>
      <c r="X1676" s="2">
        <v>3187350000</v>
      </c>
      <c r="Y1676" s="2">
        <v>3179060000</v>
      </c>
      <c r="Z1676" s="2">
        <v>3172160000</v>
      </c>
      <c r="AA1676" s="2">
        <v>3165250000</v>
      </c>
      <c r="AB1676" s="2">
        <v>3158350000</v>
      </c>
      <c r="AC1676" s="2">
        <v>3152820000</v>
      </c>
    </row>
    <row r="1677" spans="1:32">
      <c r="A1677" t="s">
        <v>12439</v>
      </c>
      <c r="B1677" t="s">
        <v>19</v>
      </c>
      <c r="C1677" s="2">
        <v>945190000</v>
      </c>
      <c r="D1677" s="2">
        <v>954397000</v>
      </c>
      <c r="E1677" s="2">
        <v>965357000</v>
      </c>
      <c r="F1677" s="2">
        <v>975002000</v>
      </c>
      <c r="G1677" s="2">
        <v>984208000</v>
      </c>
      <c r="H1677" s="2">
        <v>985962000</v>
      </c>
      <c r="I1677" s="2">
        <v>987277000</v>
      </c>
      <c r="J1677" s="2">
        <v>987277000</v>
      </c>
      <c r="K1677" s="2">
        <v>986400000</v>
      </c>
      <c r="L1677" s="2">
        <v>986400000</v>
      </c>
      <c r="M1677" s="2">
        <v>988592000</v>
      </c>
      <c r="N1677" s="2">
        <v>993414000</v>
      </c>
      <c r="O1677" s="2">
        <v>997798000</v>
      </c>
      <c r="P1677" s="2">
        <v>1002620000</v>
      </c>
      <c r="Q1677" s="2">
        <v>1007000000</v>
      </c>
      <c r="R1677" s="2">
        <v>1010950000</v>
      </c>
      <c r="S1677" s="2">
        <v>1014020000</v>
      </c>
      <c r="T1677" s="2">
        <v>1015330000</v>
      </c>
      <c r="U1677" s="2">
        <v>1015330000</v>
      </c>
      <c r="V1677" s="2">
        <v>1014460000</v>
      </c>
      <c r="W1677" s="2">
        <v>1013140000</v>
      </c>
      <c r="X1677" s="2">
        <v>1011830000</v>
      </c>
      <c r="Y1677" s="2">
        <v>1009200000</v>
      </c>
      <c r="Z1677" s="2">
        <v>1007000000</v>
      </c>
      <c r="AA1677" s="2">
        <v>1004810000</v>
      </c>
      <c r="AB1677" s="2">
        <v>1002620000</v>
      </c>
      <c r="AC1677" s="2">
        <v>1000870000</v>
      </c>
    </row>
    <row r="1678" spans="1:32">
      <c r="A1678" t="s">
        <v>12440</v>
      </c>
      <c r="B1678" t="s">
        <v>19</v>
      </c>
      <c r="C1678" s="2">
        <v>16601200</v>
      </c>
      <c r="D1678" s="2">
        <v>16762900</v>
      </c>
      <c r="E1678" s="2">
        <v>16955400</v>
      </c>
      <c r="F1678" s="2">
        <v>17124800</v>
      </c>
      <c r="G1678" s="2">
        <v>17286500</v>
      </c>
      <c r="H1678" s="2">
        <v>17317300</v>
      </c>
      <c r="I1678" s="2">
        <v>17340400</v>
      </c>
      <c r="J1678" s="2">
        <v>17340400</v>
      </c>
      <c r="K1678" s="2">
        <v>17325000</v>
      </c>
      <c r="L1678" s="2">
        <v>17325000</v>
      </c>
      <c r="M1678" s="2">
        <v>17363500</v>
      </c>
      <c r="N1678" s="2">
        <v>17448200</v>
      </c>
      <c r="O1678" s="2">
        <v>17525200</v>
      </c>
      <c r="P1678" s="2">
        <v>17609900</v>
      </c>
      <c r="Q1678" s="2">
        <v>17686900</v>
      </c>
      <c r="R1678" s="2">
        <v>17756200</v>
      </c>
      <c r="S1678" s="2">
        <v>17810100</v>
      </c>
      <c r="T1678" s="2">
        <v>17833200</v>
      </c>
      <c r="U1678" s="2">
        <v>17833200</v>
      </c>
      <c r="V1678" s="2">
        <v>17817800</v>
      </c>
      <c r="W1678" s="2">
        <v>17794700</v>
      </c>
      <c r="X1678" s="2">
        <v>17771600</v>
      </c>
      <c r="Y1678" s="2">
        <v>17725400</v>
      </c>
      <c r="Z1678" s="2">
        <v>17686900</v>
      </c>
      <c r="AA1678" s="2">
        <v>17648400</v>
      </c>
      <c r="AB1678" s="2">
        <v>17609900</v>
      </c>
      <c r="AC1678" s="2">
        <v>17579100</v>
      </c>
    </row>
    <row r="1679" spans="1:32">
      <c r="A1679" t="s">
        <v>12441</v>
      </c>
      <c r="B1679" t="s">
        <v>19</v>
      </c>
      <c r="C1679">
        <v>0</v>
      </c>
      <c r="D1679">
        <v>0</v>
      </c>
      <c r="E1679">
        <v>0</v>
      </c>
      <c r="F1679">
        <v>0</v>
      </c>
      <c r="G1679">
        <v>0</v>
      </c>
      <c r="H1679">
        <v>0</v>
      </c>
      <c r="I1679">
        <v>0</v>
      </c>
      <c r="J1679">
        <v>0</v>
      </c>
      <c r="K1679">
        <v>0</v>
      </c>
      <c r="L1679">
        <v>0</v>
      </c>
      <c r="M1679">
        <v>0</v>
      </c>
      <c r="N1679">
        <v>0</v>
      </c>
      <c r="O1679">
        <v>0</v>
      </c>
      <c r="P1679">
        <v>0</v>
      </c>
      <c r="Q1679">
        <v>0</v>
      </c>
      <c r="R1679">
        <v>0</v>
      </c>
      <c r="S1679">
        <v>0</v>
      </c>
      <c r="T1679">
        <v>0</v>
      </c>
      <c r="U1679">
        <v>0</v>
      </c>
      <c r="V1679">
        <v>0</v>
      </c>
      <c r="W1679">
        <v>0</v>
      </c>
      <c r="X1679">
        <v>0</v>
      </c>
      <c r="Y1679">
        <v>0</v>
      </c>
      <c r="Z1679">
        <v>0</v>
      </c>
      <c r="AA1679">
        <v>0</v>
      </c>
      <c r="AB1679">
        <v>0</v>
      </c>
      <c r="AC1679">
        <v>0</v>
      </c>
    </row>
    <row r="1680" spans="1:32">
      <c r="A1680" t="s">
        <v>12442</v>
      </c>
      <c r="B1680" t="s">
        <v>19</v>
      </c>
      <c r="C1680" s="2">
        <v>556845000000</v>
      </c>
      <c r="D1680" s="2">
        <v>527557000000</v>
      </c>
      <c r="E1680" s="2">
        <v>496863000000</v>
      </c>
      <c r="F1680" s="2">
        <v>465578000000</v>
      </c>
      <c r="G1680" s="2">
        <v>436142000000</v>
      </c>
      <c r="H1680" s="2">
        <v>408481000000</v>
      </c>
      <c r="I1680" s="2">
        <v>384444000000</v>
      </c>
      <c r="J1680" s="2">
        <v>364919000000</v>
      </c>
      <c r="K1680" s="2">
        <v>349461000000</v>
      </c>
      <c r="L1680" s="2">
        <v>337332000000</v>
      </c>
      <c r="M1680" s="2">
        <v>328604000000</v>
      </c>
      <c r="N1680" s="2">
        <v>323131000000</v>
      </c>
      <c r="O1680" s="2">
        <v>317140000000</v>
      </c>
      <c r="P1680" s="2">
        <v>310780000000</v>
      </c>
      <c r="Q1680" s="2">
        <v>304345000000</v>
      </c>
      <c r="R1680" s="2">
        <v>297763000000</v>
      </c>
      <c r="S1680" s="2">
        <v>291107000000</v>
      </c>
      <c r="T1680" s="2">
        <v>284302000000</v>
      </c>
      <c r="U1680" s="2">
        <v>277350000000</v>
      </c>
      <c r="V1680" s="2">
        <v>270398000000</v>
      </c>
      <c r="W1680" s="2">
        <v>263150000000</v>
      </c>
      <c r="X1680" s="2">
        <v>256271000000</v>
      </c>
      <c r="Y1680" s="2">
        <v>249541000000</v>
      </c>
      <c r="Z1680" s="2">
        <v>243033000000</v>
      </c>
      <c r="AA1680" s="2">
        <v>236746000000</v>
      </c>
      <c r="AB1680" s="2">
        <v>230681000000</v>
      </c>
      <c r="AC1680" s="2">
        <v>224764000000</v>
      </c>
      <c r="AD1680" s="2"/>
      <c r="AE1680" s="2"/>
      <c r="AF1680" s="2"/>
    </row>
    <row r="1681" spans="1:32">
      <c r="A1681" t="s">
        <v>12443</v>
      </c>
      <c r="B1681" t="s">
        <v>19</v>
      </c>
      <c r="C1681" s="2">
        <v>40475900</v>
      </c>
      <c r="D1681" s="2">
        <v>38347000</v>
      </c>
      <c r="E1681" s="2">
        <v>36116000</v>
      </c>
      <c r="F1681" s="2">
        <v>33841900</v>
      </c>
      <c r="G1681" s="2">
        <v>31702300</v>
      </c>
      <c r="H1681" s="2">
        <v>29691600</v>
      </c>
      <c r="I1681" s="2">
        <v>27944400</v>
      </c>
      <c r="J1681" s="2">
        <v>26525200</v>
      </c>
      <c r="K1681" s="2">
        <v>25401600</v>
      </c>
      <c r="L1681" s="2">
        <v>24519900</v>
      </c>
      <c r="M1681" s="2">
        <v>23885600</v>
      </c>
      <c r="N1681" s="2">
        <v>23487700</v>
      </c>
      <c r="O1681" s="2">
        <v>23052300</v>
      </c>
      <c r="P1681" s="2">
        <v>22590000</v>
      </c>
      <c r="Q1681" s="2">
        <v>22122200</v>
      </c>
      <c r="R1681" s="2">
        <v>21643800</v>
      </c>
      <c r="S1681" s="2">
        <v>21159900</v>
      </c>
      <c r="T1681" s="2">
        <v>20665300</v>
      </c>
      <c r="U1681" s="2">
        <v>20160000</v>
      </c>
      <c r="V1681" s="2">
        <v>19654700</v>
      </c>
      <c r="W1681" s="2">
        <v>19127800</v>
      </c>
      <c r="X1681" s="2">
        <v>18627800</v>
      </c>
      <c r="Y1681" s="2">
        <v>18138600</v>
      </c>
      <c r="Z1681" s="2">
        <v>17665500</v>
      </c>
      <c r="AA1681" s="2">
        <v>17208600</v>
      </c>
      <c r="AB1681" s="2">
        <v>16767700</v>
      </c>
      <c r="AC1681" s="2">
        <v>16337700</v>
      </c>
      <c r="AD1681" s="2"/>
      <c r="AE1681" s="2"/>
      <c r="AF1681" s="2"/>
    </row>
    <row r="1682" spans="1:32">
      <c r="A1682" t="s">
        <v>12444</v>
      </c>
      <c r="B1682" t="s">
        <v>19</v>
      </c>
      <c r="C1682" s="2">
        <v>270524000</v>
      </c>
      <c r="D1682" s="2">
        <v>256296000</v>
      </c>
      <c r="E1682" s="2">
        <v>241384000</v>
      </c>
      <c r="F1682" s="2">
        <v>226186000</v>
      </c>
      <c r="G1682" s="2">
        <v>211885000</v>
      </c>
      <c r="H1682" s="2">
        <v>198447000</v>
      </c>
      <c r="I1682" s="2">
        <v>186769000</v>
      </c>
      <c r="J1682" s="2">
        <v>177284000</v>
      </c>
      <c r="K1682" s="2">
        <v>169774000</v>
      </c>
      <c r="L1682" s="2">
        <v>163881000</v>
      </c>
      <c r="M1682" s="2">
        <v>159641000</v>
      </c>
      <c r="N1682" s="2">
        <v>156983000</v>
      </c>
      <c r="O1682" s="2">
        <v>154072000</v>
      </c>
      <c r="P1682" s="2">
        <v>150982000</v>
      </c>
      <c r="Q1682" s="2">
        <v>147856000</v>
      </c>
      <c r="R1682" s="2">
        <v>144658000</v>
      </c>
      <c r="S1682" s="2">
        <v>141424000</v>
      </c>
      <c r="T1682" s="2">
        <v>138119000</v>
      </c>
      <c r="U1682" s="2">
        <v>134741000</v>
      </c>
      <c r="V1682" s="2">
        <v>131364000</v>
      </c>
      <c r="W1682" s="2">
        <v>127842000</v>
      </c>
      <c r="X1682" s="2">
        <v>124501000</v>
      </c>
      <c r="Y1682" s="2">
        <v>121231000</v>
      </c>
      <c r="Z1682" s="2">
        <v>118069000</v>
      </c>
      <c r="AA1682" s="2">
        <v>115015000</v>
      </c>
      <c r="AB1682" s="2">
        <v>112069000</v>
      </c>
      <c r="AC1682" s="2">
        <v>109194000</v>
      </c>
    </row>
    <row r="1683" spans="1:32">
      <c r="A1683" t="s">
        <v>12445</v>
      </c>
      <c r="B1683" t="s">
        <v>19</v>
      </c>
      <c r="C1683" s="2">
        <v>662198000</v>
      </c>
      <c r="D1683" s="2">
        <v>627369000</v>
      </c>
      <c r="E1683" s="2">
        <v>590868000</v>
      </c>
      <c r="F1683" s="2">
        <v>553664000</v>
      </c>
      <c r="G1683" s="2">
        <v>518659000</v>
      </c>
      <c r="H1683" s="2">
        <v>485764000</v>
      </c>
      <c r="I1683" s="2">
        <v>457180000</v>
      </c>
      <c r="J1683" s="2">
        <v>433960000</v>
      </c>
      <c r="K1683" s="2">
        <v>415578000</v>
      </c>
      <c r="L1683" s="2">
        <v>401154000</v>
      </c>
      <c r="M1683" s="2">
        <v>390775000</v>
      </c>
      <c r="N1683" s="2">
        <v>384267000</v>
      </c>
      <c r="O1683" s="2">
        <v>377142000</v>
      </c>
      <c r="P1683" s="2">
        <v>369579000</v>
      </c>
      <c r="Q1683" s="2">
        <v>361927000</v>
      </c>
      <c r="R1683" s="2">
        <v>354099000</v>
      </c>
      <c r="S1683" s="2">
        <v>346183000</v>
      </c>
      <c r="T1683" s="2">
        <v>338091000</v>
      </c>
      <c r="U1683" s="2">
        <v>329824000</v>
      </c>
      <c r="V1683" s="2">
        <v>321556000</v>
      </c>
      <c r="W1683" s="2">
        <v>312937000</v>
      </c>
      <c r="X1683" s="2">
        <v>304757000</v>
      </c>
      <c r="Y1683" s="2">
        <v>296753000</v>
      </c>
      <c r="Z1683" s="2">
        <v>289014000</v>
      </c>
      <c r="AA1683" s="2">
        <v>281538000</v>
      </c>
      <c r="AB1683" s="2">
        <v>274325000</v>
      </c>
      <c r="AC1683" s="2">
        <v>267289000</v>
      </c>
    </row>
    <row r="1684" spans="1:32">
      <c r="A1684" t="s">
        <v>12446</v>
      </c>
      <c r="B1684" t="s">
        <v>19</v>
      </c>
      <c r="C1684" s="2">
        <v>60518100</v>
      </c>
      <c r="D1684" s="2">
        <v>57335100</v>
      </c>
      <c r="E1684" s="2">
        <v>53999300</v>
      </c>
      <c r="F1684" s="2">
        <v>50599200</v>
      </c>
      <c r="G1684" s="2">
        <v>47400100</v>
      </c>
      <c r="H1684" s="2">
        <v>44393900</v>
      </c>
      <c r="I1684" s="2">
        <v>41781500</v>
      </c>
      <c r="J1684" s="2">
        <v>39659500</v>
      </c>
      <c r="K1684" s="2">
        <v>37979600</v>
      </c>
      <c r="L1684" s="2">
        <v>36661300</v>
      </c>
      <c r="M1684" s="2">
        <v>35712800</v>
      </c>
      <c r="N1684" s="2">
        <v>35118000</v>
      </c>
      <c r="O1684" s="2">
        <v>34466900</v>
      </c>
      <c r="P1684" s="2">
        <v>33775700</v>
      </c>
      <c r="Q1684" s="2">
        <v>33076400</v>
      </c>
      <c r="R1684" s="2">
        <v>32361000</v>
      </c>
      <c r="S1684" s="2">
        <v>31637600</v>
      </c>
      <c r="T1684" s="2">
        <v>30898100</v>
      </c>
      <c r="U1684" s="2">
        <v>30142500</v>
      </c>
      <c r="V1684" s="2">
        <v>29386900</v>
      </c>
      <c r="W1684" s="2">
        <v>28599200</v>
      </c>
      <c r="X1684" s="2">
        <v>27851700</v>
      </c>
      <c r="Y1684" s="2">
        <v>27120200</v>
      </c>
      <c r="Z1684" s="2">
        <v>26412900</v>
      </c>
      <c r="AA1684" s="2">
        <v>25729600</v>
      </c>
      <c r="AB1684" s="2">
        <v>25070500</v>
      </c>
      <c r="AC1684" s="2">
        <v>24427500</v>
      </c>
    </row>
    <row r="1685" spans="1:32">
      <c r="A1685" t="s">
        <v>12447</v>
      </c>
      <c r="B1685" t="s">
        <v>19</v>
      </c>
      <c r="C1685" s="2">
        <v>54720800</v>
      </c>
      <c r="D1685" s="2">
        <v>51842600</v>
      </c>
      <c r="E1685" s="2">
        <v>48826400</v>
      </c>
      <c r="F1685" s="2">
        <v>45752100</v>
      </c>
      <c r="G1685" s="2">
        <v>42859400</v>
      </c>
      <c r="H1685" s="2">
        <v>40141200</v>
      </c>
      <c r="I1685" s="2">
        <v>37779100</v>
      </c>
      <c r="J1685" s="2">
        <v>35860300</v>
      </c>
      <c r="K1685" s="2">
        <v>34341300</v>
      </c>
      <c r="L1685" s="2">
        <v>33149300</v>
      </c>
      <c r="M1685" s="2">
        <v>32291700</v>
      </c>
      <c r="N1685" s="2">
        <v>31753900</v>
      </c>
      <c r="O1685" s="2">
        <v>31165200</v>
      </c>
      <c r="P1685" s="2">
        <v>30540100</v>
      </c>
      <c r="Q1685" s="2">
        <v>29907800</v>
      </c>
      <c r="R1685" s="2">
        <v>29261000</v>
      </c>
      <c r="S1685" s="2">
        <v>28606800</v>
      </c>
      <c r="T1685" s="2">
        <v>27938200</v>
      </c>
      <c r="U1685" s="2">
        <v>27255000</v>
      </c>
      <c r="V1685" s="2">
        <v>26571800</v>
      </c>
      <c r="W1685" s="2">
        <v>25859500</v>
      </c>
      <c r="X1685" s="2">
        <v>25183600</v>
      </c>
      <c r="Y1685" s="2">
        <v>24522200</v>
      </c>
      <c r="Z1685" s="2">
        <v>23882600</v>
      </c>
      <c r="AA1685" s="2">
        <v>23264900</v>
      </c>
      <c r="AB1685" s="2">
        <v>22668900</v>
      </c>
      <c r="AC1685" s="2">
        <v>22087500</v>
      </c>
    </row>
    <row r="1686" spans="1:32">
      <c r="A1686" t="s">
        <v>12448</v>
      </c>
      <c r="B1686" t="s">
        <v>19</v>
      </c>
      <c r="C1686" s="2">
        <v>31267900</v>
      </c>
      <c r="D1686" s="2">
        <v>29623300</v>
      </c>
      <c r="E1686" s="2">
        <v>27899900</v>
      </c>
      <c r="F1686" s="2">
        <v>26143100</v>
      </c>
      <c r="G1686" s="2">
        <v>24490200</v>
      </c>
      <c r="H1686" s="2">
        <v>22937000</v>
      </c>
      <c r="I1686" s="2">
        <v>21587300</v>
      </c>
      <c r="J1686" s="2">
        <v>20490900</v>
      </c>
      <c r="K1686" s="2">
        <v>19622900</v>
      </c>
      <c r="L1686" s="2">
        <v>18941800</v>
      </c>
      <c r="M1686" s="2">
        <v>18451800</v>
      </c>
      <c r="N1686" s="2">
        <v>18144500</v>
      </c>
      <c r="O1686" s="2">
        <v>17808100</v>
      </c>
      <c r="P1686" s="2">
        <v>17450900</v>
      </c>
      <c r="Q1686" s="2">
        <v>17089600</v>
      </c>
      <c r="R1686" s="2">
        <v>16720000</v>
      </c>
      <c r="S1686" s="2">
        <v>16346200</v>
      </c>
      <c r="T1686" s="2">
        <v>15964100</v>
      </c>
      <c r="U1686" s="2">
        <v>15573800</v>
      </c>
      <c r="V1686" s="2">
        <v>15183400</v>
      </c>
      <c r="W1686" s="2">
        <v>14776400</v>
      </c>
      <c r="X1686" s="2">
        <v>14390100</v>
      </c>
      <c r="Y1686" s="2">
        <v>14012200</v>
      </c>
      <c r="Z1686" s="2">
        <v>13646800</v>
      </c>
      <c r="AA1686" s="2">
        <v>13293800</v>
      </c>
      <c r="AB1686" s="2">
        <v>12953200</v>
      </c>
      <c r="AC1686" s="2">
        <v>12621000</v>
      </c>
      <c r="AD1686" s="2"/>
      <c r="AE1686" s="2"/>
      <c r="AF1686" s="2"/>
    </row>
    <row r="1687" spans="1:32">
      <c r="A1687" t="s">
        <v>12449</v>
      </c>
      <c r="B1687" t="s">
        <v>19</v>
      </c>
      <c r="C1687" s="2">
        <v>6392120</v>
      </c>
      <c r="D1687" s="2">
        <v>6055920</v>
      </c>
      <c r="E1687" s="2">
        <v>5703580</v>
      </c>
      <c r="F1687" s="2">
        <v>5344460</v>
      </c>
      <c r="G1687" s="2">
        <v>5006550</v>
      </c>
      <c r="H1687" s="2">
        <v>4689030</v>
      </c>
      <c r="I1687" s="2">
        <v>4413100</v>
      </c>
      <c r="J1687" s="2">
        <v>4188970</v>
      </c>
      <c r="K1687" s="2">
        <v>4011520</v>
      </c>
      <c r="L1687" s="2">
        <v>3872290</v>
      </c>
      <c r="M1687" s="2">
        <v>3772110</v>
      </c>
      <c r="N1687" s="2">
        <v>3709280</v>
      </c>
      <c r="O1687" s="2">
        <v>3640510</v>
      </c>
      <c r="P1687" s="2">
        <v>3567500</v>
      </c>
      <c r="Q1687" s="2">
        <v>3493640</v>
      </c>
      <c r="R1687" s="2">
        <v>3418070</v>
      </c>
      <c r="S1687" s="2">
        <v>3341660</v>
      </c>
      <c r="T1687" s="2">
        <v>3263560</v>
      </c>
      <c r="U1687" s="2">
        <v>3183750</v>
      </c>
      <c r="V1687" s="2">
        <v>3103940</v>
      </c>
      <c r="W1687" s="2">
        <v>3020740</v>
      </c>
      <c r="X1687" s="2">
        <v>2941780</v>
      </c>
      <c r="Y1687" s="2">
        <v>2864530</v>
      </c>
      <c r="Z1687" s="2">
        <v>2789810</v>
      </c>
      <c r="AA1687" s="2">
        <v>2717650</v>
      </c>
      <c r="AB1687" s="2">
        <v>2648030</v>
      </c>
      <c r="AC1687" s="2">
        <v>2580110</v>
      </c>
    </row>
    <row r="1688" spans="1:32">
      <c r="A1688" t="s">
        <v>12450</v>
      </c>
      <c r="B1688" t="s">
        <v>19</v>
      </c>
      <c r="C1688" s="2">
        <v>12453000</v>
      </c>
      <c r="D1688" s="2">
        <v>11798000</v>
      </c>
      <c r="E1688" s="2">
        <v>11111600</v>
      </c>
      <c r="F1688" s="2">
        <v>10411900</v>
      </c>
      <c r="G1688" s="2">
        <v>9753640</v>
      </c>
      <c r="H1688" s="2">
        <v>9135040</v>
      </c>
      <c r="I1688" s="2">
        <v>8597490</v>
      </c>
      <c r="J1688" s="2">
        <v>8160840</v>
      </c>
      <c r="K1688" s="2">
        <v>7815150</v>
      </c>
      <c r="L1688" s="2">
        <v>7543890</v>
      </c>
      <c r="M1688" s="2">
        <v>7348720</v>
      </c>
      <c r="N1688" s="2">
        <v>7226330</v>
      </c>
      <c r="O1688" s="2">
        <v>7092350</v>
      </c>
      <c r="P1688" s="2">
        <v>6950110</v>
      </c>
      <c r="Q1688" s="2">
        <v>6806210</v>
      </c>
      <c r="R1688" s="2">
        <v>6659000</v>
      </c>
      <c r="S1688" s="2">
        <v>6510140</v>
      </c>
      <c r="T1688" s="2">
        <v>6357980</v>
      </c>
      <c r="U1688" s="2">
        <v>6202500</v>
      </c>
      <c r="V1688" s="2">
        <v>6047020</v>
      </c>
      <c r="W1688" s="2">
        <v>5884930</v>
      </c>
      <c r="X1688" s="2">
        <v>5731110</v>
      </c>
      <c r="Y1688" s="2">
        <v>5580600</v>
      </c>
      <c r="Z1688" s="2">
        <v>5435040</v>
      </c>
      <c r="AA1688" s="2">
        <v>5294450</v>
      </c>
      <c r="AB1688" s="2">
        <v>5158830</v>
      </c>
      <c r="AC1688" s="2">
        <v>5026510</v>
      </c>
    </row>
    <row r="1689" spans="1:32">
      <c r="A1689" t="s">
        <v>12451</v>
      </c>
      <c r="B1689" t="s">
        <v>19</v>
      </c>
      <c r="C1689" s="2">
        <v>22587000</v>
      </c>
      <c r="D1689" s="2">
        <v>21399000</v>
      </c>
      <c r="E1689" s="2">
        <v>20154000</v>
      </c>
      <c r="F1689" s="2">
        <v>18885000</v>
      </c>
      <c r="G1689" s="2">
        <v>17691000</v>
      </c>
      <c r="H1689" s="2">
        <v>16569000</v>
      </c>
      <c r="I1689" s="2">
        <v>15594000</v>
      </c>
      <c r="J1689" s="2">
        <v>14802000</v>
      </c>
      <c r="K1689" s="2">
        <v>14175000</v>
      </c>
      <c r="L1689" s="2">
        <v>13683000</v>
      </c>
      <c r="M1689" s="2">
        <v>13329000</v>
      </c>
      <c r="N1689" s="2">
        <v>13107000</v>
      </c>
      <c r="O1689" s="2">
        <v>12864000</v>
      </c>
      <c r="P1689" s="2">
        <v>12606000</v>
      </c>
      <c r="Q1689" s="2">
        <v>12345000</v>
      </c>
      <c r="R1689" s="2">
        <v>12078000</v>
      </c>
      <c r="S1689" s="2">
        <v>11808000</v>
      </c>
      <c r="T1689" s="2">
        <v>11532000</v>
      </c>
      <c r="U1689" s="2">
        <v>11250000</v>
      </c>
      <c r="V1689" s="2">
        <v>10968000</v>
      </c>
      <c r="W1689" s="2">
        <v>10674000</v>
      </c>
      <c r="X1689" s="2">
        <v>10395000</v>
      </c>
      <c r="Y1689" s="2">
        <v>10122000</v>
      </c>
      <c r="Z1689" s="2">
        <v>9858000</v>
      </c>
      <c r="AA1689" s="2">
        <v>9603000</v>
      </c>
      <c r="AB1689" s="2">
        <v>9357000</v>
      </c>
      <c r="AC1689" s="2">
        <v>9117000</v>
      </c>
    </row>
    <row r="1690" spans="1:32">
      <c r="A1690" t="s">
        <v>12452</v>
      </c>
      <c r="B1690" t="s">
        <v>19</v>
      </c>
      <c r="C1690" s="2">
        <v>4517400</v>
      </c>
      <c r="D1690" s="2">
        <v>4279800</v>
      </c>
      <c r="E1690" s="2">
        <v>4030800</v>
      </c>
      <c r="F1690" s="2">
        <v>3777000</v>
      </c>
      <c r="G1690" s="2">
        <v>3538200</v>
      </c>
      <c r="H1690" s="2">
        <v>3313800</v>
      </c>
      <c r="I1690" s="2">
        <v>3118800</v>
      </c>
      <c r="J1690" s="2">
        <v>2960400</v>
      </c>
      <c r="K1690" s="2">
        <v>2835000</v>
      </c>
      <c r="L1690" s="2">
        <v>2736600</v>
      </c>
      <c r="M1690" s="2">
        <v>2665800</v>
      </c>
      <c r="N1690" s="2">
        <v>2621400</v>
      </c>
      <c r="O1690" s="2">
        <v>2572800</v>
      </c>
      <c r="P1690" s="2">
        <v>2521200</v>
      </c>
      <c r="Q1690" s="2">
        <v>2469000</v>
      </c>
      <c r="R1690" s="2">
        <v>2415600</v>
      </c>
      <c r="S1690" s="2">
        <v>2361600</v>
      </c>
      <c r="T1690" s="2">
        <v>2306400</v>
      </c>
      <c r="U1690" s="2">
        <v>2250000</v>
      </c>
      <c r="V1690" s="2">
        <v>2193600</v>
      </c>
      <c r="W1690" s="2">
        <v>2134800</v>
      </c>
      <c r="X1690" s="2">
        <v>2079000</v>
      </c>
      <c r="Y1690" s="2">
        <v>2024400</v>
      </c>
      <c r="Z1690" s="2">
        <v>1971600</v>
      </c>
      <c r="AA1690" s="2">
        <v>1920600</v>
      </c>
      <c r="AB1690" s="2">
        <v>1871400</v>
      </c>
      <c r="AC1690" s="2">
        <v>1823400</v>
      </c>
    </row>
    <row r="1691" spans="1:32">
      <c r="A1691" t="s">
        <v>12453</v>
      </c>
      <c r="B1691" t="s">
        <v>19</v>
      </c>
      <c r="C1691">
        <v>0</v>
      </c>
      <c r="D1691">
        <v>0</v>
      </c>
      <c r="E1691">
        <v>0</v>
      </c>
      <c r="F1691">
        <v>0</v>
      </c>
      <c r="G1691">
        <v>0</v>
      </c>
      <c r="H1691">
        <v>0</v>
      </c>
      <c r="I1691">
        <v>0</v>
      </c>
      <c r="J1691">
        <v>0</v>
      </c>
      <c r="K1691">
        <v>0</v>
      </c>
      <c r="L1691">
        <v>0</v>
      </c>
      <c r="M1691">
        <v>0</v>
      </c>
      <c r="N1691">
        <v>0</v>
      </c>
      <c r="O1691">
        <v>0</v>
      </c>
      <c r="P1691">
        <v>0</v>
      </c>
      <c r="Q1691">
        <v>0</v>
      </c>
      <c r="R1691">
        <v>0</v>
      </c>
      <c r="S1691">
        <v>0</v>
      </c>
      <c r="T1691">
        <v>0</v>
      </c>
      <c r="U1691">
        <v>0</v>
      </c>
      <c r="V1691">
        <v>0</v>
      </c>
      <c r="W1691">
        <v>0</v>
      </c>
      <c r="X1691">
        <v>0</v>
      </c>
      <c r="Y1691">
        <v>0</v>
      </c>
      <c r="Z1691">
        <v>0</v>
      </c>
      <c r="AA1691">
        <v>0</v>
      </c>
      <c r="AB1691">
        <v>0</v>
      </c>
      <c r="AC1691">
        <v>0</v>
      </c>
    </row>
    <row r="1692" spans="1:32">
      <c r="A1692" t="s">
        <v>12454</v>
      </c>
      <c r="B1692" t="s">
        <v>19</v>
      </c>
      <c r="C1692">
        <v>0</v>
      </c>
      <c r="D1692">
        <v>0</v>
      </c>
      <c r="E1692">
        <v>0</v>
      </c>
      <c r="F1692">
        <v>0</v>
      </c>
      <c r="G1692">
        <v>0</v>
      </c>
      <c r="H1692">
        <v>0</v>
      </c>
      <c r="I1692">
        <v>0</v>
      </c>
      <c r="J1692">
        <v>0</v>
      </c>
      <c r="K1692">
        <v>0</v>
      </c>
      <c r="L1692">
        <v>0</v>
      </c>
      <c r="M1692">
        <v>0</v>
      </c>
      <c r="N1692">
        <v>0</v>
      </c>
      <c r="O1692">
        <v>0</v>
      </c>
      <c r="P1692">
        <v>0</v>
      </c>
      <c r="Q1692">
        <v>0</v>
      </c>
      <c r="R1692">
        <v>0</v>
      </c>
      <c r="S1692">
        <v>0</v>
      </c>
      <c r="T1692">
        <v>0</v>
      </c>
      <c r="U1692">
        <v>0</v>
      </c>
      <c r="V1692">
        <v>0</v>
      </c>
      <c r="W1692">
        <v>0</v>
      </c>
      <c r="X1692">
        <v>0</v>
      </c>
      <c r="Y1692">
        <v>0</v>
      </c>
      <c r="Z1692">
        <v>0</v>
      </c>
      <c r="AA1692">
        <v>0</v>
      </c>
      <c r="AB1692">
        <v>0</v>
      </c>
      <c r="AC1692">
        <v>0</v>
      </c>
    </row>
    <row r="1693" spans="1:32">
      <c r="A1693" t="s">
        <v>12455</v>
      </c>
      <c r="B1693" t="s">
        <v>19</v>
      </c>
      <c r="C1693">
        <v>0</v>
      </c>
      <c r="D1693">
        <v>0</v>
      </c>
      <c r="E1693">
        <v>0</v>
      </c>
      <c r="F1693">
        <v>0</v>
      </c>
      <c r="G1693">
        <v>0</v>
      </c>
      <c r="H1693">
        <v>0</v>
      </c>
      <c r="I1693">
        <v>0</v>
      </c>
      <c r="J1693">
        <v>0</v>
      </c>
      <c r="K1693">
        <v>0</v>
      </c>
      <c r="L1693">
        <v>0</v>
      </c>
      <c r="M1693">
        <v>0</v>
      </c>
      <c r="N1693">
        <v>0</v>
      </c>
      <c r="O1693">
        <v>0</v>
      </c>
      <c r="P1693">
        <v>0</v>
      </c>
      <c r="Q1693">
        <v>0</v>
      </c>
      <c r="R1693">
        <v>0</v>
      </c>
      <c r="S1693">
        <v>0</v>
      </c>
      <c r="T1693">
        <v>0</v>
      </c>
      <c r="U1693">
        <v>0</v>
      </c>
      <c r="V1693">
        <v>0</v>
      </c>
      <c r="W1693">
        <v>0</v>
      </c>
      <c r="X1693">
        <v>0</v>
      </c>
      <c r="Y1693">
        <v>0</v>
      </c>
      <c r="Z1693">
        <v>0</v>
      </c>
      <c r="AA1693">
        <v>0</v>
      </c>
      <c r="AB1693">
        <v>0</v>
      </c>
      <c r="AC1693">
        <v>0</v>
      </c>
    </row>
    <row r="1694" spans="1:32">
      <c r="A1694" t="s">
        <v>12456</v>
      </c>
      <c r="B1694" t="s">
        <v>19</v>
      </c>
      <c r="C1694">
        <v>0</v>
      </c>
      <c r="D1694">
        <v>0</v>
      </c>
      <c r="E1694">
        <v>0</v>
      </c>
      <c r="F1694">
        <v>0</v>
      </c>
      <c r="G1694">
        <v>0</v>
      </c>
      <c r="H1694">
        <v>0</v>
      </c>
      <c r="I1694">
        <v>0</v>
      </c>
      <c r="J1694">
        <v>0</v>
      </c>
      <c r="K1694">
        <v>0</v>
      </c>
      <c r="L1694">
        <v>0</v>
      </c>
      <c r="M1694">
        <v>0</v>
      </c>
      <c r="N1694">
        <v>0</v>
      </c>
      <c r="O1694">
        <v>0</v>
      </c>
      <c r="P1694">
        <v>0</v>
      </c>
      <c r="Q1694">
        <v>0</v>
      </c>
      <c r="R1694">
        <v>0</v>
      </c>
      <c r="S1694">
        <v>0</v>
      </c>
      <c r="T1694">
        <v>0</v>
      </c>
      <c r="U1694">
        <v>0</v>
      </c>
      <c r="V1694">
        <v>0</v>
      </c>
      <c r="W1694">
        <v>0</v>
      </c>
      <c r="X1694">
        <v>0</v>
      </c>
      <c r="Y1694">
        <v>0</v>
      </c>
      <c r="Z1694">
        <v>0</v>
      </c>
      <c r="AA1694">
        <v>0</v>
      </c>
      <c r="AB1694">
        <v>0</v>
      </c>
      <c r="AC1694">
        <v>0</v>
      </c>
    </row>
    <row r="1695" spans="1:32">
      <c r="A1695" t="s">
        <v>12457</v>
      </c>
      <c r="B1695" t="s">
        <v>19</v>
      </c>
      <c r="C1695">
        <v>0</v>
      </c>
      <c r="D1695">
        <v>0</v>
      </c>
      <c r="E1695">
        <v>0</v>
      </c>
      <c r="F1695">
        <v>0</v>
      </c>
      <c r="G1695">
        <v>0</v>
      </c>
      <c r="H1695">
        <v>0</v>
      </c>
      <c r="I1695">
        <v>0</v>
      </c>
      <c r="J1695">
        <v>0</v>
      </c>
      <c r="K1695">
        <v>0</v>
      </c>
      <c r="L1695">
        <v>0</v>
      </c>
      <c r="M1695">
        <v>0</v>
      </c>
      <c r="N1695">
        <v>0</v>
      </c>
      <c r="O1695">
        <v>0</v>
      </c>
      <c r="P1695">
        <v>0</v>
      </c>
      <c r="Q1695">
        <v>0</v>
      </c>
      <c r="R1695">
        <v>0</v>
      </c>
      <c r="S1695">
        <v>0</v>
      </c>
      <c r="T1695">
        <v>0</v>
      </c>
      <c r="U1695">
        <v>0</v>
      </c>
      <c r="V1695">
        <v>0</v>
      </c>
      <c r="W1695">
        <v>0</v>
      </c>
      <c r="X1695">
        <v>0</v>
      </c>
      <c r="Y1695">
        <v>0</v>
      </c>
      <c r="Z1695">
        <v>0</v>
      </c>
      <c r="AA1695">
        <v>0</v>
      </c>
      <c r="AB1695">
        <v>0</v>
      </c>
      <c r="AC1695">
        <v>0</v>
      </c>
      <c r="AD1695" s="2"/>
      <c r="AE1695" s="2"/>
      <c r="AF1695" s="2"/>
    </row>
    <row r="1696" spans="1:32">
      <c r="A1696" t="s">
        <v>12458</v>
      </c>
      <c r="B1696" t="s">
        <v>19</v>
      </c>
      <c r="C1696">
        <v>0</v>
      </c>
      <c r="D1696">
        <v>0</v>
      </c>
      <c r="E1696">
        <v>0</v>
      </c>
      <c r="F1696">
        <v>0</v>
      </c>
      <c r="G1696">
        <v>0</v>
      </c>
      <c r="H1696">
        <v>0</v>
      </c>
      <c r="I1696">
        <v>0</v>
      </c>
      <c r="J1696">
        <v>0</v>
      </c>
      <c r="K1696">
        <v>0</v>
      </c>
      <c r="L1696">
        <v>0</v>
      </c>
      <c r="M1696">
        <v>0</v>
      </c>
      <c r="N1696">
        <v>0</v>
      </c>
      <c r="O1696">
        <v>0</v>
      </c>
      <c r="P1696">
        <v>0</v>
      </c>
      <c r="Q1696">
        <v>0</v>
      </c>
      <c r="R1696">
        <v>0</v>
      </c>
      <c r="S1696">
        <v>0</v>
      </c>
      <c r="T1696">
        <v>0</v>
      </c>
      <c r="U1696">
        <v>0</v>
      </c>
      <c r="V1696">
        <v>0</v>
      </c>
      <c r="W1696">
        <v>0</v>
      </c>
      <c r="X1696">
        <v>0</v>
      </c>
      <c r="Y1696">
        <v>0</v>
      </c>
      <c r="Z1696">
        <v>0</v>
      </c>
      <c r="AA1696">
        <v>0</v>
      </c>
      <c r="AB1696">
        <v>0</v>
      </c>
      <c r="AC1696">
        <v>0</v>
      </c>
      <c r="AD1696" s="2"/>
      <c r="AE1696" s="2"/>
      <c r="AF1696" s="2"/>
    </row>
    <row r="1697" spans="1:32">
      <c r="A1697" t="s">
        <v>12459</v>
      </c>
      <c r="B1697" t="s">
        <v>19</v>
      </c>
      <c r="C1697">
        <v>0</v>
      </c>
      <c r="D1697">
        <v>0</v>
      </c>
      <c r="E1697">
        <v>0</v>
      </c>
      <c r="F1697">
        <v>0</v>
      </c>
      <c r="G1697">
        <v>0</v>
      </c>
      <c r="H1697">
        <v>0</v>
      </c>
      <c r="I1697">
        <v>0</v>
      </c>
      <c r="J1697">
        <v>0</v>
      </c>
      <c r="K1697">
        <v>0</v>
      </c>
      <c r="L1697">
        <v>0</v>
      </c>
      <c r="M1697">
        <v>0</v>
      </c>
      <c r="N1697">
        <v>0</v>
      </c>
      <c r="O1697">
        <v>0</v>
      </c>
      <c r="P1697">
        <v>0</v>
      </c>
      <c r="Q1697">
        <v>0</v>
      </c>
      <c r="R1697">
        <v>0</v>
      </c>
      <c r="S1697">
        <v>0</v>
      </c>
      <c r="T1697">
        <v>0</v>
      </c>
      <c r="U1697">
        <v>0</v>
      </c>
      <c r="V1697">
        <v>0</v>
      </c>
      <c r="W1697">
        <v>0</v>
      </c>
      <c r="X1697">
        <v>0</v>
      </c>
      <c r="Y1697">
        <v>0</v>
      </c>
      <c r="Z1697">
        <v>0</v>
      </c>
      <c r="AA1697">
        <v>0</v>
      </c>
      <c r="AB1697">
        <v>0</v>
      </c>
      <c r="AC1697">
        <v>0</v>
      </c>
    </row>
    <row r="1698" spans="1:32">
      <c r="A1698" t="s">
        <v>12460</v>
      </c>
      <c r="B1698" t="s">
        <v>19</v>
      </c>
      <c r="C1698">
        <v>0</v>
      </c>
      <c r="D1698">
        <v>0</v>
      </c>
      <c r="E1698">
        <v>0</v>
      </c>
      <c r="F1698">
        <v>0</v>
      </c>
      <c r="G1698">
        <v>0</v>
      </c>
      <c r="H1698">
        <v>0</v>
      </c>
      <c r="I1698">
        <v>0</v>
      </c>
      <c r="J1698">
        <v>0</v>
      </c>
      <c r="K1698">
        <v>0</v>
      </c>
      <c r="L1698">
        <v>0</v>
      </c>
      <c r="M1698">
        <v>0</v>
      </c>
      <c r="N1698">
        <v>0</v>
      </c>
      <c r="O1698">
        <v>0</v>
      </c>
      <c r="P1698">
        <v>0</v>
      </c>
      <c r="Q1698">
        <v>0</v>
      </c>
      <c r="R1698">
        <v>0</v>
      </c>
      <c r="S1698">
        <v>0</v>
      </c>
      <c r="T1698">
        <v>0</v>
      </c>
      <c r="U1698">
        <v>0</v>
      </c>
      <c r="V1698">
        <v>0</v>
      </c>
      <c r="W1698">
        <v>0</v>
      </c>
      <c r="X1698">
        <v>0</v>
      </c>
      <c r="Y1698">
        <v>0</v>
      </c>
      <c r="Z1698">
        <v>0</v>
      </c>
      <c r="AA1698">
        <v>0</v>
      </c>
      <c r="AB1698">
        <v>0</v>
      </c>
      <c r="AC1698">
        <v>0</v>
      </c>
    </row>
    <row r="1699" spans="1:32">
      <c r="A1699" t="s">
        <v>12461</v>
      </c>
      <c r="B1699" t="s">
        <v>19</v>
      </c>
      <c r="C1699">
        <v>0</v>
      </c>
      <c r="D1699">
        <v>0</v>
      </c>
      <c r="E1699">
        <v>0</v>
      </c>
      <c r="F1699">
        <v>0</v>
      </c>
      <c r="G1699">
        <v>0</v>
      </c>
      <c r="H1699">
        <v>0</v>
      </c>
      <c r="I1699">
        <v>0</v>
      </c>
      <c r="J1699">
        <v>0</v>
      </c>
      <c r="K1699">
        <v>0</v>
      </c>
      <c r="L1699">
        <v>0</v>
      </c>
      <c r="M1699">
        <v>0</v>
      </c>
      <c r="N1699">
        <v>0</v>
      </c>
      <c r="O1699">
        <v>0</v>
      </c>
      <c r="P1699">
        <v>0</v>
      </c>
      <c r="Q1699">
        <v>0</v>
      </c>
      <c r="R1699">
        <v>0</v>
      </c>
      <c r="S1699">
        <v>0</v>
      </c>
      <c r="T1699">
        <v>0</v>
      </c>
      <c r="U1699">
        <v>0</v>
      </c>
      <c r="V1699">
        <v>0</v>
      </c>
      <c r="W1699">
        <v>0</v>
      </c>
      <c r="X1699">
        <v>0</v>
      </c>
      <c r="Y1699">
        <v>0</v>
      </c>
      <c r="Z1699">
        <v>0</v>
      </c>
      <c r="AA1699">
        <v>0</v>
      </c>
      <c r="AB1699">
        <v>0</v>
      </c>
      <c r="AC1699">
        <v>0</v>
      </c>
    </row>
    <row r="1700" spans="1:32">
      <c r="A1700" t="s">
        <v>12462</v>
      </c>
      <c r="B1700" t="s">
        <v>19</v>
      </c>
      <c r="C1700">
        <v>0</v>
      </c>
      <c r="D1700">
        <v>0</v>
      </c>
      <c r="E1700">
        <v>0</v>
      </c>
      <c r="F1700">
        <v>0</v>
      </c>
      <c r="G1700">
        <v>0</v>
      </c>
      <c r="H1700">
        <v>0</v>
      </c>
      <c r="I1700">
        <v>0</v>
      </c>
      <c r="J1700">
        <v>0</v>
      </c>
      <c r="K1700">
        <v>0</v>
      </c>
      <c r="L1700">
        <v>0</v>
      </c>
      <c r="M1700">
        <v>0</v>
      </c>
      <c r="N1700">
        <v>0</v>
      </c>
      <c r="O1700">
        <v>0</v>
      </c>
      <c r="P1700">
        <v>0</v>
      </c>
      <c r="Q1700">
        <v>0</v>
      </c>
      <c r="R1700">
        <v>0</v>
      </c>
      <c r="S1700">
        <v>0</v>
      </c>
      <c r="T1700">
        <v>0</v>
      </c>
      <c r="U1700">
        <v>0</v>
      </c>
      <c r="V1700">
        <v>0</v>
      </c>
      <c r="W1700">
        <v>0</v>
      </c>
      <c r="X1700">
        <v>0</v>
      </c>
      <c r="Y1700">
        <v>0</v>
      </c>
      <c r="Z1700">
        <v>0</v>
      </c>
      <c r="AA1700">
        <v>0</v>
      </c>
      <c r="AB1700">
        <v>0</v>
      </c>
      <c r="AC1700">
        <v>0</v>
      </c>
    </row>
    <row r="1701" spans="1:32">
      <c r="A1701" t="s">
        <v>12463</v>
      </c>
      <c r="B1701" t="s">
        <v>19</v>
      </c>
      <c r="C1701">
        <v>0</v>
      </c>
      <c r="D1701">
        <v>0</v>
      </c>
      <c r="E1701">
        <v>0</v>
      </c>
      <c r="F1701">
        <v>0</v>
      </c>
      <c r="G1701">
        <v>0</v>
      </c>
      <c r="H1701">
        <v>0</v>
      </c>
      <c r="I1701">
        <v>0</v>
      </c>
      <c r="J1701">
        <v>0</v>
      </c>
      <c r="K1701">
        <v>0</v>
      </c>
      <c r="L1701">
        <v>0</v>
      </c>
      <c r="M1701">
        <v>0</v>
      </c>
      <c r="N1701">
        <v>0</v>
      </c>
      <c r="O1701">
        <v>0</v>
      </c>
      <c r="P1701">
        <v>0</v>
      </c>
      <c r="Q1701">
        <v>0</v>
      </c>
      <c r="R1701">
        <v>0</v>
      </c>
      <c r="S1701">
        <v>0</v>
      </c>
      <c r="T1701">
        <v>0</v>
      </c>
      <c r="U1701">
        <v>0</v>
      </c>
      <c r="V1701">
        <v>0</v>
      </c>
      <c r="W1701">
        <v>0</v>
      </c>
      <c r="X1701">
        <v>0</v>
      </c>
      <c r="Y1701">
        <v>0</v>
      </c>
      <c r="Z1701">
        <v>0</v>
      </c>
      <c r="AA1701">
        <v>0</v>
      </c>
      <c r="AB1701">
        <v>0</v>
      </c>
      <c r="AC1701">
        <v>0</v>
      </c>
    </row>
    <row r="1702" spans="1:32">
      <c r="A1702" t="s">
        <v>12464</v>
      </c>
      <c r="B1702" t="s">
        <v>19</v>
      </c>
      <c r="C1702">
        <v>0</v>
      </c>
      <c r="D1702">
        <v>0</v>
      </c>
      <c r="E1702">
        <v>0</v>
      </c>
      <c r="F1702">
        <v>0</v>
      </c>
      <c r="G1702">
        <v>0</v>
      </c>
      <c r="H1702">
        <v>0</v>
      </c>
      <c r="I1702">
        <v>0</v>
      </c>
      <c r="J1702">
        <v>0</v>
      </c>
      <c r="K1702">
        <v>0</v>
      </c>
      <c r="L1702">
        <v>0</v>
      </c>
      <c r="M1702">
        <v>0</v>
      </c>
      <c r="N1702">
        <v>0</v>
      </c>
      <c r="O1702">
        <v>0</v>
      </c>
      <c r="P1702">
        <v>0</v>
      </c>
      <c r="Q1702">
        <v>0</v>
      </c>
      <c r="R1702">
        <v>0</v>
      </c>
      <c r="S1702">
        <v>0</v>
      </c>
      <c r="T1702">
        <v>0</v>
      </c>
      <c r="U1702">
        <v>0</v>
      </c>
      <c r="V1702">
        <v>0</v>
      </c>
      <c r="W1702">
        <v>0</v>
      </c>
      <c r="X1702">
        <v>0</v>
      </c>
      <c r="Y1702">
        <v>0</v>
      </c>
      <c r="Z1702">
        <v>0</v>
      </c>
      <c r="AA1702">
        <v>0</v>
      </c>
      <c r="AB1702">
        <v>0</v>
      </c>
      <c r="AC1702">
        <v>0</v>
      </c>
    </row>
    <row r="1703" spans="1:32">
      <c r="A1703" t="s">
        <v>12465</v>
      </c>
      <c r="B1703" t="s">
        <v>19</v>
      </c>
      <c r="C1703">
        <v>0</v>
      </c>
      <c r="D1703">
        <v>0</v>
      </c>
      <c r="E1703">
        <v>0</v>
      </c>
      <c r="F1703">
        <v>0</v>
      </c>
      <c r="G1703">
        <v>0</v>
      </c>
      <c r="H1703">
        <v>0</v>
      </c>
      <c r="I1703">
        <v>0</v>
      </c>
      <c r="J1703">
        <v>0</v>
      </c>
      <c r="K1703">
        <v>0</v>
      </c>
      <c r="L1703">
        <v>0</v>
      </c>
      <c r="M1703">
        <v>0</v>
      </c>
      <c r="N1703">
        <v>0</v>
      </c>
      <c r="O1703">
        <v>0</v>
      </c>
      <c r="P1703">
        <v>0</v>
      </c>
      <c r="Q1703">
        <v>0</v>
      </c>
      <c r="R1703">
        <v>0</v>
      </c>
      <c r="S1703">
        <v>0</v>
      </c>
      <c r="T1703">
        <v>0</v>
      </c>
      <c r="U1703">
        <v>0</v>
      </c>
      <c r="V1703">
        <v>0</v>
      </c>
      <c r="W1703">
        <v>0</v>
      </c>
      <c r="X1703">
        <v>0</v>
      </c>
      <c r="Y1703">
        <v>0</v>
      </c>
      <c r="Z1703">
        <v>0</v>
      </c>
      <c r="AA1703">
        <v>0</v>
      </c>
      <c r="AB1703">
        <v>0</v>
      </c>
      <c r="AC1703">
        <v>0</v>
      </c>
    </row>
    <row r="1704" spans="1:32">
      <c r="A1704" t="s">
        <v>12466</v>
      </c>
      <c r="B1704" t="s">
        <v>19</v>
      </c>
      <c r="C1704">
        <v>0</v>
      </c>
      <c r="D1704">
        <v>0</v>
      </c>
      <c r="E1704">
        <v>0</v>
      </c>
      <c r="F1704">
        <v>0</v>
      </c>
      <c r="G1704">
        <v>0</v>
      </c>
      <c r="H1704">
        <v>0</v>
      </c>
      <c r="I1704">
        <v>0</v>
      </c>
      <c r="J1704">
        <v>0</v>
      </c>
      <c r="K1704">
        <v>0</v>
      </c>
      <c r="L1704">
        <v>0</v>
      </c>
      <c r="M1704">
        <v>0</v>
      </c>
      <c r="N1704">
        <v>0</v>
      </c>
      <c r="O1704">
        <v>0</v>
      </c>
      <c r="P1704">
        <v>0</v>
      </c>
      <c r="Q1704">
        <v>0</v>
      </c>
      <c r="R1704">
        <v>0</v>
      </c>
      <c r="S1704">
        <v>0</v>
      </c>
      <c r="T1704">
        <v>0</v>
      </c>
      <c r="U1704">
        <v>0</v>
      </c>
      <c r="V1704">
        <v>0</v>
      </c>
      <c r="W1704">
        <v>0</v>
      </c>
      <c r="X1704">
        <v>0</v>
      </c>
      <c r="Y1704">
        <v>0</v>
      </c>
      <c r="Z1704">
        <v>0</v>
      </c>
      <c r="AA1704">
        <v>0</v>
      </c>
      <c r="AB1704">
        <v>0</v>
      </c>
      <c r="AC1704">
        <v>0</v>
      </c>
      <c r="AD1704" s="2"/>
      <c r="AE1704" s="2"/>
      <c r="AF1704" s="2"/>
    </row>
    <row r="1705" spans="1:32">
      <c r="A1705" t="s">
        <v>12467</v>
      </c>
      <c r="B1705" t="s">
        <v>19</v>
      </c>
      <c r="C1705">
        <v>0</v>
      </c>
      <c r="D1705">
        <v>0</v>
      </c>
      <c r="E1705">
        <v>0</v>
      </c>
      <c r="F1705">
        <v>0</v>
      </c>
      <c r="G1705">
        <v>0</v>
      </c>
      <c r="H1705">
        <v>0</v>
      </c>
      <c r="I1705">
        <v>0</v>
      </c>
      <c r="J1705">
        <v>0</v>
      </c>
      <c r="K1705">
        <v>0</v>
      </c>
      <c r="L1705">
        <v>0</v>
      </c>
      <c r="M1705">
        <v>0</v>
      </c>
      <c r="N1705">
        <v>0</v>
      </c>
      <c r="O1705">
        <v>0</v>
      </c>
      <c r="P1705">
        <v>0</v>
      </c>
      <c r="Q1705">
        <v>0</v>
      </c>
      <c r="R1705">
        <v>0</v>
      </c>
      <c r="S1705">
        <v>0</v>
      </c>
      <c r="T1705">
        <v>0</v>
      </c>
      <c r="U1705">
        <v>0</v>
      </c>
      <c r="V1705">
        <v>0</v>
      </c>
      <c r="W1705">
        <v>0</v>
      </c>
      <c r="X1705">
        <v>0</v>
      </c>
      <c r="Y1705">
        <v>0</v>
      </c>
      <c r="Z1705">
        <v>0</v>
      </c>
      <c r="AA1705">
        <v>0</v>
      </c>
      <c r="AB1705">
        <v>0</v>
      </c>
      <c r="AC1705">
        <v>0</v>
      </c>
      <c r="AD1705" s="2"/>
      <c r="AE1705" s="2"/>
      <c r="AF1705" s="2"/>
    </row>
    <row r="1706" spans="1:32">
      <c r="A1706" t="s">
        <v>12468</v>
      </c>
      <c r="B1706" t="s">
        <v>19</v>
      </c>
      <c r="C1706">
        <v>0</v>
      </c>
      <c r="D1706">
        <v>0</v>
      </c>
      <c r="E1706">
        <v>0</v>
      </c>
      <c r="F1706">
        <v>0</v>
      </c>
      <c r="G1706">
        <v>0</v>
      </c>
      <c r="H1706">
        <v>0</v>
      </c>
      <c r="I1706">
        <v>0</v>
      </c>
      <c r="J1706">
        <v>0</v>
      </c>
      <c r="K1706">
        <v>0</v>
      </c>
      <c r="L1706">
        <v>0</v>
      </c>
      <c r="M1706">
        <v>0</v>
      </c>
      <c r="N1706">
        <v>0</v>
      </c>
      <c r="O1706">
        <v>0</v>
      </c>
      <c r="P1706">
        <v>0</v>
      </c>
      <c r="Q1706">
        <v>0</v>
      </c>
      <c r="R1706">
        <v>0</v>
      </c>
      <c r="S1706">
        <v>0</v>
      </c>
      <c r="T1706">
        <v>0</v>
      </c>
      <c r="U1706">
        <v>0</v>
      </c>
      <c r="V1706">
        <v>0</v>
      </c>
      <c r="W1706">
        <v>0</v>
      </c>
      <c r="X1706">
        <v>0</v>
      </c>
      <c r="Y1706">
        <v>0</v>
      </c>
      <c r="Z1706">
        <v>0</v>
      </c>
      <c r="AA1706">
        <v>0</v>
      </c>
      <c r="AB1706">
        <v>0</v>
      </c>
      <c r="AC1706">
        <v>0</v>
      </c>
    </row>
    <row r="1707" spans="1:32">
      <c r="A1707" t="s">
        <v>12469</v>
      </c>
      <c r="B1707" t="s">
        <v>19</v>
      </c>
      <c r="C1707">
        <v>0</v>
      </c>
      <c r="D1707">
        <v>0</v>
      </c>
      <c r="E1707">
        <v>0</v>
      </c>
      <c r="F1707">
        <v>0</v>
      </c>
      <c r="G1707">
        <v>0</v>
      </c>
      <c r="H1707">
        <v>0</v>
      </c>
      <c r="I1707">
        <v>0</v>
      </c>
      <c r="J1707">
        <v>0</v>
      </c>
      <c r="K1707">
        <v>0</v>
      </c>
      <c r="L1707">
        <v>0</v>
      </c>
      <c r="M1707">
        <v>0</v>
      </c>
      <c r="N1707">
        <v>0</v>
      </c>
      <c r="O1707">
        <v>0</v>
      </c>
      <c r="P1707">
        <v>0</v>
      </c>
      <c r="Q1707">
        <v>0</v>
      </c>
      <c r="R1707">
        <v>0</v>
      </c>
      <c r="S1707">
        <v>0</v>
      </c>
      <c r="T1707">
        <v>0</v>
      </c>
      <c r="U1707">
        <v>0</v>
      </c>
      <c r="V1707">
        <v>0</v>
      </c>
      <c r="W1707">
        <v>0</v>
      </c>
      <c r="X1707">
        <v>0</v>
      </c>
      <c r="Y1707">
        <v>0</v>
      </c>
      <c r="Z1707">
        <v>0</v>
      </c>
      <c r="AA1707">
        <v>0</v>
      </c>
      <c r="AB1707">
        <v>0</v>
      </c>
      <c r="AC1707">
        <v>0</v>
      </c>
    </row>
    <row r="1708" spans="1:32">
      <c r="A1708" t="s">
        <v>12470</v>
      </c>
      <c r="B1708" t="s">
        <v>19</v>
      </c>
      <c r="C1708">
        <v>0</v>
      </c>
      <c r="D1708">
        <v>0</v>
      </c>
      <c r="E1708">
        <v>0</v>
      </c>
      <c r="F1708">
        <v>0</v>
      </c>
      <c r="G1708">
        <v>0</v>
      </c>
      <c r="H1708">
        <v>0</v>
      </c>
      <c r="I1708">
        <v>0</v>
      </c>
      <c r="J1708">
        <v>0</v>
      </c>
      <c r="K1708">
        <v>0</v>
      </c>
      <c r="L1708">
        <v>0</v>
      </c>
      <c r="M1708">
        <v>0</v>
      </c>
      <c r="N1708">
        <v>0</v>
      </c>
      <c r="O1708">
        <v>0</v>
      </c>
      <c r="P1708">
        <v>0</v>
      </c>
      <c r="Q1708">
        <v>0</v>
      </c>
      <c r="R1708">
        <v>0</v>
      </c>
      <c r="S1708">
        <v>0</v>
      </c>
      <c r="T1708">
        <v>0</v>
      </c>
      <c r="U1708">
        <v>0</v>
      </c>
      <c r="V1708">
        <v>0</v>
      </c>
      <c r="W1708">
        <v>0</v>
      </c>
      <c r="X1708">
        <v>0</v>
      </c>
      <c r="Y1708">
        <v>0</v>
      </c>
      <c r="Z1708">
        <v>0</v>
      </c>
      <c r="AA1708">
        <v>0</v>
      </c>
      <c r="AB1708">
        <v>0</v>
      </c>
      <c r="AC1708">
        <v>0</v>
      </c>
    </row>
    <row r="1709" spans="1:32">
      <c r="A1709" t="s">
        <v>12471</v>
      </c>
      <c r="B1709" t="s">
        <v>19</v>
      </c>
      <c r="C1709">
        <v>0</v>
      </c>
      <c r="D1709">
        <v>0</v>
      </c>
      <c r="E1709">
        <v>0</v>
      </c>
      <c r="F1709">
        <v>0</v>
      </c>
      <c r="G1709">
        <v>0</v>
      </c>
      <c r="H1709">
        <v>0</v>
      </c>
      <c r="I1709">
        <v>0</v>
      </c>
      <c r="J1709">
        <v>0</v>
      </c>
      <c r="K1709">
        <v>0</v>
      </c>
      <c r="L1709">
        <v>0</v>
      </c>
      <c r="M1709">
        <v>0</v>
      </c>
      <c r="N1709">
        <v>0</v>
      </c>
      <c r="O1709">
        <v>0</v>
      </c>
      <c r="P1709">
        <v>0</v>
      </c>
      <c r="Q1709">
        <v>0</v>
      </c>
      <c r="R1709">
        <v>0</v>
      </c>
      <c r="S1709">
        <v>0</v>
      </c>
      <c r="T1709">
        <v>0</v>
      </c>
      <c r="U1709">
        <v>0</v>
      </c>
      <c r="V1709">
        <v>0</v>
      </c>
      <c r="W1709">
        <v>0</v>
      </c>
      <c r="X1709">
        <v>0</v>
      </c>
      <c r="Y1709">
        <v>0</v>
      </c>
      <c r="Z1709">
        <v>0</v>
      </c>
      <c r="AA1709">
        <v>0</v>
      </c>
      <c r="AB1709">
        <v>0</v>
      </c>
      <c r="AC1709">
        <v>0</v>
      </c>
    </row>
    <row r="1710" spans="1:32">
      <c r="A1710" t="s">
        <v>12472</v>
      </c>
      <c r="B1710" t="s">
        <v>19</v>
      </c>
      <c r="C1710">
        <v>0</v>
      </c>
      <c r="D1710">
        <v>0</v>
      </c>
      <c r="E1710">
        <v>0</v>
      </c>
      <c r="F1710">
        <v>0</v>
      </c>
      <c r="G1710">
        <v>0</v>
      </c>
      <c r="H1710">
        <v>0</v>
      </c>
      <c r="I1710">
        <v>0</v>
      </c>
      <c r="J1710">
        <v>0</v>
      </c>
      <c r="K1710">
        <v>0</v>
      </c>
      <c r="L1710">
        <v>0</v>
      </c>
      <c r="M1710">
        <v>0</v>
      </c>
      <c r="N1710">
        <v>0</v>
      </c>
      <c r="O1710">
        <v>0</v>
      </c>
      <c r="P1710">
        <v>0</v>
      </c>
      <c r="Q1710">
        <v>0</v>
      </c>
      <c r="R1710">
        <v>0</v>
      </c>
      <c r="S1710">
        <v>0</v>
      </c>
      <c r="T1710">
        <v>0</v>
      </c>
      <c r="U1710">
        <v>0</v>
      </c>
      <c r="V1710">
        <v>0</v>
      </c>
      <c r="W1710">
        <v>0</v>
      </c>
      <c r="X1710">
        <v>0</v>
      </c>
      <c r="Y1710">
        <v>0</v>
      </c>
      <c r="Z1710">
        <v>0</v>
      </c>
      <c r="AA1710">
        <v>0</v>
      </c>
      <c r="AB1710">
        <v>0</v>
      </c>
      <c r="AC1710">
        <v>0</v>
      </c>
      <c r="AD1710" s="2"/>
      <c r="AE1710" s="2"/>
      <c r="AF1710" s="2"/>
    </row>
    <row r="1711" spans="1:32">
      <c r="A1711" t="s">
        <v>12473</v>
      </c>
      <c r="B1711" t="s">
        <v>19</v>
      </c>
      <c r="C1711">
        <v>0</v>
      </c>
      <c r="D1711">
        <v>0</v>
      </c>
      <c r="E1711">
        <v>0</v>
      </c>
      <c r="F1711">
        <v>0</v>
      </c>
      <c r="G1711">
        <v>0</v>
      </c>
      <c r="H1711">
        <v>0</v>
      </c>
      <c r="I1711">
        <v>0</v>
      </c>
      <c r="J1711">
        <v>0</v>
      </c>
      <c r="K1711">
        <v>0</v>
      </c>
      <c r="L1711">
        <v>0</v>
      </c>
      <c r="M1711">
        <v>0</v>
      </c>
      <c r="N1711">
        <v>0</v>
      </c>
      <c r="O1711">
        <v>0</v>
      </c>
      <c r="P1711">
        <v>0</v>
      </c>
      <c r="Q1711">
        <v>0</v>
      </c>
      <c r="R1711">
        <v>0</v>
      </c>
      <c r="S1711">
        <v>0</v>
      </c>
      <c r="T1711">
        <v>0</v>
      </c>
      <c r="U1711">
        <v>0</v>
      </c>
      <c r="V1711">
        <v>0</v>
      </c>
      <c r="W1711">
        <v>0</v>
      </c>
      <c r="X1711">
        <v>0</v>
      </c>
      <c r="Y1711">
        <v>0</v>
      </c>
      <c r="Z1711">
        <v>0</v>
      </c>
      <c r="AA1711">
        <v>0</v>
      </c>
      <c r="AB1711">
        <v>0</v>
      </c>
      <c r="AC1711">
        <v>0</v>
      </c>
    </row>
    <row r="1712" spans="1:32">
      <c r="A1712" t="s">
        <v>12474</v>
      </c>
      <c r="B1712" t="s">
        <v>19</v>
      </c>
      <c r="C1712">
        <v>0</v>
      </c>
      <c r="D1712">
        <v>0</v>
      </c>
      <c r="E1712">
        <v>0</v>
      </c>
      <c r="F1712">
        <v>0</v>
      </c>
      <c r="G1712">
        <v>0</v>
      </c>
      <c r="H1712">
        <v>0</v>
      </c>
      <c r="I1712">
        <v>0</v>
      </c>
      <c r="J1712">
        <v>0</v>
      </c>
      <c r="K1712">
        <v>0</v>
      </c>
      <c r="L1712">
        <v>0</v>
      </c>
      <c r="M1712">
        <v>0</v>
      </c>
      <c r="N1712">
        <v>0</v>
      </c>
      <c r="O1712">
        <v>0</v>
      </c>
      <c r="P1712">
        <v>0</v>
      </c>
      <c r="Q1712">
        <v>0</v>
      </c>
      <c r="R1712">
        <v>0</v>
      </c>
      <c r="S1712">
        <v>0</v>
      </c>
      <c r="T1712">
        <v>0</v>
      </c>
      <c r="U1712">
        <v>0</v>
      </c>
      <c r="V1712">
        <v>0</v>
      </c>
      <c r="W1712">
        <v>0</v>
      </c>
      <c r="X1712">
        <v>0</v>
      </c>
      <c r="Y1712">
        <v>0</v>
      </c>
      <c r="Z1712">
        <v>0</v>
      </c>
      <c r="AA1712">
        <v>0</v>
      </c>
      <c r="AB1712">
        <v>0</v>
      </c>
      <c r="AC1712">
        <v>0</v>
      </c>
    </row>
    <row r="1713" spans="1:29">
      <c r="A1713" t="s">
        <v>12475</v>
      </c>
      <c r="B1713" t="s">
        <v>19</v>
      </c>
      <c r="C1713">
        <v>0</v>
      </c>
      <c r="D1713">
        <v>0</v>
      </c>
      <c r="E1713">
        <v>0</v>
      </c>
      <c r="F1713">
        <v>0</v>
      </c>
      <c r="G1713">
        <v>0</v>
      </c>
      <c r="H1713">
        <v>0</v>
      </c>
      <c r="I1713">
        <v>0</v>
      </c>
      <c r="J1713">
        <v>0</v>
      </c>
      <c r="K1713">
        <v>0</v>
      </c>
      <c r="L1713">
        <v>0</v>
      </c>
      <c r="M1713">
        <v>0</v>
      </c>
      <c r="N1713">
        <v>0</v>
      </c>
      <c r="O1713">
        <v>0</v>
      </c>
      <c r="P1713">
        <v>0</v>
      </c>
      <c r="Q1713">
        <v>0</v>
      </c>
      <c r="R1713">
        <v>0</v>
      </c>
      <c r="S1713">
        <v>0</v>
      </c>
      <c r="T1713">
        <v>0</v>
      </c>
      <c r="U1713">
        <v>0</v>
      </c>
      <c r="V1713">
        <v>0</v>
      </c>
      <c r="W1713">
        <v>0</v>
      </c>
      <c r="X1713">
        <v>0</v>
      </c>
      <c r="Y1713">
        <v>0</v>
      </c>
      <c r="Z1713">
        <v>0</v>
      </c>
      <c r="AA1713">
        <v>0</v>
      </c>
      <c r="AB1713">
        <v>0</v>
      </c>
      <c r="AC1713">
        <v>0</v>
      </c>
    </row>
    <row r="1714" spans="1:29">
      <c r="A1714" t="s">
        <v>12476</v>
      </c>
      <c r="B1714" t="s">
        <v>19</v>
      </c>
      <c r="C1714">
        <v>0</v>
      </c>
      <c r="D1714">
        <v>0</v>
      </c>
      <c r="E1714">
        <v>0</v>
      </c>
      <c r="F1714">
        <v>0</v>
      </c>
      <c r="G1714">
        <v>0</v>
      </c>
      <c r="H1714">
        <v>0</v>
      </c>
      <c r="I1714">
        <v>0</v>
      </c>
      <c r="J1714">
        <v>0</v>
      </c>
      <c r="K1714">
        <v>0</v>
      </c>
      <c r="L1714">
        <v>0</v>
      </c>
      <c r="M1714">
        <v>0</v>
      </c>
      <c r="N1714">
        <v>0</v>
      </c>
      <c r="O1714">
        <v>0</v>
      </c>
      <c r="P1714">
        <v>0</v>
      </c>
      <c r="Q1714">
        <v>0</v>
      </c>
      <c r="R1714">
        <v>0</v>
      </c>
      <c r="S1714">
        <v>0</v>
      </c>
      <c r="T1714">
        <v>0</v>
      </c>
      <c r="U1714">
        <v>0</v>
      </c>
      <c r="V1714">
        <v>0</v>
      </c>
      <c r="W1714">
        <v>0</v>
      </c>
      <c r="X1714">
        <v>0</v>
      </c>
      <c r="Y1714">
        <v>0</v>
      </c>
      <c r="Z1714">
        <v>0</v>
      </c>
      <c r="AA1714">
        <v>0</v>
      </c>
      <c r="AB1714">
        <v>0</v>
      </c>
      <c r="AC1714">
        <v>0</v>
      </c>
    </row>
    <row r="1715" spans="1:29">
      <c r="A1715" t="s">
        <v>12477</v>
      </c>
      <c r="B1715" t="s">
        <v>19</v>
      </c>
      <c r="C1715">
        <v>0</v>
      </c>
      <c r="D1715">
        <v>0</v>
      </c>
      <c r="E1715">
        <v>0</v>
      </c>
      <c r="F1715">
        <v>0</v>
      </c>
      <c r="G1715">
        <v>0</v>
      </c>
      <c r="H1715">
        <v>0</v>
      </c>
      <c r="I1715">
        <v>0</v>
      </c>
      <c r="J1715">
        <v>0</v>
      </c>
      <c r="K1715">
        <v>0</v>
      </c>
      <c r="L1715">
        <v>0</v>
      </c>
      <c r="M1715">
        <v>0</v>
      </c>
      <c r="N1715">
        <v>0</v>
      </c>
      <c r="O1715">
        <v>0</v>
      </c>
      <c r="P1715">
        <v>0</v>
      </c>
      <c r="Q1715">
        <v>0</v>
      </c>
      <c r="R1715">
        <v>0</v>
      </c>
      <c r="S1715">
        <v>0</v>
      </c>
      <c r="T1715">
        <v>0</v>
      </c>
      <c r="U1715">
        <v>0</v>
      </c>
      <c r="V1715">
        <v>0</v>
      </c>
      <c r="W1715">
        <v>0</v>
      </c>
      <c r="X1715">
        <v>0</v>
      </c>
      <c r="Y1715">
        <v>0</v>
      </c>
      <c r="Z1715">
        <v>0</v>
      </c>
      <c r="AA1715">
        <v>0</v>
      </c>
      <c r="AB1715">
        <v>0</v>
      </c>
      <c r="AC1715">
        <v>0</v>
      </c>
    </row>
    <row r="1716" spans="1:29">
      <c r="A1716" t="s">
        <v>12478</v>
      </c>
      <c r="B1716" t="s">
        <v>19</v>
      </c>
      <c r="C1716">
        <v>0</v>
      </c>
      <c r="D1716">
        <v>0</v>
      </c>
      <c r="E1716">
        <v>0</v>
      </c>
      <c r="F1716">
        <v>0</v>
      </c>
      <c r="G1716">
        <v>0</v>
      </c>
      <c r="H1716">
        <v>0</v>
      </c>
      <c r="I1716">
        <v>0</v>
      </c>
      <c r="J1716">
        <v>0</v>
      </c>
      <c r="K1716">
        <v>0</v>
      </c>
      <c r="L1716">
        <v>0</v>
      </c>
      <c r="M1716">
        <v>0</v>
      </c>
      <c r="N1716">
        <v>0</v>
      </c>
      <c r="O1716">
        <v>0</v>
      </c>
      <c r="P1716">
        <v>0</v>
      </c>
      <c r="Q1716">
        <v>0</v>
      </c>
      <c r="R1716">
        <v>0</v>
      </c>
      <c r="S1716">
        <v>0</v>
      </c>
      <c r="T1716">
        <v>0</v>
      </c>
      <c r="U1716">
        <v>0</v>
      </c>
      <c r="V1716">
        <v>0</v>
      </c>
      <c r="W1716">
        <v>0</v>
      </c>
      <c r="X1716">
        <v>0</v>
      </c>
      <c r="Y1716">
        <v>0</v>
      </c>
      <c r="Z1716">
        <v>0</v>
      </c>
      <c r="AA1716">
        <v>0</v>
      </c>
      <c r="AB1716">
        <v>0</v>
      </c>
      <c r="AC1716">
        <v>0</v>
      </c>
    </row>
    <row r="1717" spans="1:29">
      <c r="A1717" t="s">
        <v>12479</v>
      </c>
      <c r="B1717" t="s">
        <v>19</v>
      </c>
      <c r="C1717">
        <v>0</v>
      </c>
      <c r="D1717">
        <v>0</v>
      </c>
      <c r="E1717">
        <v>0</v>
      </c>
      <c r="F1717">
        <v>0</v>
      </c>
      <c r="G1717">
        <v>0</v>
      </c>
      <c r="H1717">
        <v>0</v>
      </c>
      <c r="I1717">
        <v>0</v>
      </c>
      <c r="J1717">
        <v>0</v>
      </c>
      <c r="K1717">
        <v>0</v>
      </c>
      <c r="L1717">
        <v>0</v>
      </c>
      <c r="M1717">
        <v>0</v>
      </c>
      <c r="N1717">
        <v>0</v>
      </c>
      <c r="O1717">
        <v>0</v>
      </c>
      <c r="P1717">
        <v>0</v>
      </c>
      <c r="Q1717">
        <v>0</v>
      </c>
      <c r="R1717">
        <v>0</v>
      </c>
      <c r="S1717">
        <v>0</v>
      </c>
      <c r="T1717">
        <v>0</v>
      </c>
      <c r="U1717">
        <v>0</v>
      </c>
      <c r="V1717">
        <v>0</v>
      </c>
      <c r="W1717">
        <v>0</v>
      </c>
      <c r="X1717">
        <v>0</v>
      </c>
      <c r="Y1717">
        <v>0</v>
      </c>
      <c r="Z1717">
        <v>0</v>
      </c>
      <c r="AA1717">
        <v>0</v>
      </c>
      <c r="AB1717">
        <v>0</v>
      </c>
      <c r="AC1717">
        <v>0</v>
      </c>
    </row>
    <row r="1718" spans="1:29">
      <c r="A1718" t="s">
        <v>12480</v>
      </c>
      <c r="B1718" t="s">
        <v>19</v>
      </c>
      <c r="C1718">
        <v>0</v>
      </c>
      <c r="D1718">
        <v>0</v>
      </c>
      <c r="E1718">
        <v>0</v>
      </c>
      <c r="F1718">
        <v>0</v>
      </c>
      <c r="G1718">
        <v>0</v>
      </c>
      <c r="H1718">
        <v>0</v>
      </c>
      <c r="I1718">
        <v>0</v>
      </c>
      <c r="J1718">
        <v>0</v>
      </c>
      <c r="K1718">
        <v>0</v>
      </c>
      <c r="L1718">
        <v>0</v>
      </c>
      <c r="M1718">
        <v>0</v>
      </c>
      <c r="N1718">
        <v>0</v>
      </c>
      <c r="O1718">
        <v>0</v>
      </c>
      <c r="P1718">
        <v>0</v>
      </c>
      <c r="Q1718">
        <v>0</v>
      </c>
      <c r="R1718">
        <v>0</v>
      </c>
      <c r="S1718">
        <v>0</v>
      </c>
      <c r="T1718">
        <v>0</v>
      </c>
      <c r="U1718">
        <v>0</v>
      </c>
      <c r="V1718">
        <v>0</v>
      </c>
      <c r="W1718">
        <v>0</v>
      </c>
      <c r="X1718">
        <v>0</v>
      </c>
      <c r="Y1718">
        <v>0</v>
      </c>
      <c r="Z1718">
        <v>0</v>
      </c>
      <c r="AA1718">
        <v>0</v>
      </c>
      <c r="AB1718">
        <v>0</v>
      </c>
      <c r="AC1718">
        <v>0</v>
      </c>
    </row>
    <row r="1719" spans="1:29">
      <c r="A1719" t="s">
        <v>12481</v>
      </c>
      <c r="B1719" t="s">
        <v>19</v>
      </c>
      <c r="C1719">
        <v>0</v>
      </c>
      <c r="D1719">
        <v>0</v>
      </c>
      <c r="E1719">
        <v>0</v>
      </c>
      <c r="F1719">
        <v>0</v>
      </c>
      <c r="G1719">
        <v>0</v>
      </c>
      <c r="H1719">
        <v>0</v>
      </c>
      <c r="I1719">
        <v>0</v>
      </c>
      <c r="J1719">
        <v>0</v>
      </c>
      <c r="K1719">
        <v>0</v>
      </c>
      <c r="L1719">
        <v>0</v>
      </c>
      <c r="M1719">
        <v>0</v>
      </c>
      <c r="N1719">
        <v>0</v>
      </c>
      <c r="O1719">
        <v>0</v>
      </c>
      <c r="P1719">
        <v>0</v>
      </c>
      <c r="Q1719">
        <v>0</v>
      </c>
      <c r="R1719">
        <v>0</v>
      </c>
      <c r="S1719">
        <v>0</v>
      </c>
      <c r="T1719">
        <v>0</v>
      </c>
      <c r="U1719">
        <v>0</v>
      </c>
      <c r="V1719">
        <v>0</v>
      </c>
      <c r="W1719">
        <v>0</v>
      </c>
      <c r="X1719">
        <v>0</v>
      </c>
      <c r="Y1719">
        <v>0</v>
      </c>
      <c r="Z1719">
        <v>0</v>
      </c>
      <c r="AA1719">
        <v>0</v>
      </c>
      <c r="AB1719">
        <v>0</v>
      </c>
      <c r="AC1719">
        <v>0</v>
      </c>
    </row>
    <row r="1720" spans="1:29">
      <c r="A1720" t="s">
        <v>12482</v>
      </c>
      <c r="B1720" t="s">
        <v>19</v>
      </c>
      <c r="C1720">
        <v>0</v>
      </c>
      <c r="D1720">
        <v>0</v>
      </c>
      <c r="E1720">
        <v>0</v>
      </c>
      <c r="F1720">
        <v>0</v>
      </c>
      <c r="G1720">
        <v>0</v>
      </c>
      <c r="H1720">
        <v>0</v>
      </c>
      <c r="I1720">
        <v>0</v>
      </c>
      <c r="J1720">
        <v>0</v>
      </c>
      <c r="K1720">
        <v>0</v>
      </c>
      <c r="L1720">
        <v>0</v>
      </c>
      <c r="M1720">
        <v>0</v>
      </c>
      <c r="N1720">
        <v>0</v>
      </c>
      <c r="O1720">
        <v>0</v>
      </c>
      <c r="P1720">
        <v>0</v>
      </c>
      <c r="Q1720">
        <v>0</v>
      </c>
      <c r="R1720">
        <v>0</v>
      </c>
      <c r="S1720">
        <v>0</v>
      </c>
      <c r="T1720">
        <v>0</v>
      </c>
      <c r="U1720">
        <v>0</v>
      </c>
      <c r="V1720">
        <v>0</v>
      </c>
      <c r="W1720">
        <v>0</v>
      </c>
      <c r="X1720">
        <v>0</v>
      </c>
      <c r="Y1720">
        <v>0</v>
      </c>
      <c r="Z1720">
        <v>0</v>
      </c>
      <c r="AA1720">
        <v>0</v>
      </c>
      <c r="AB1720">
        <v>0</v>
      </c>
      <c r="AC1720">
        <v>0</v>
      </c>
    </row>
    <row r="1721" spans="1:29">
      <c r="A1721" t="s">
        <v>12483</v>
      </c>
      <c r="B1721" t="s">
        <v>19</v>
      </c>
      <c r="C1721">
        <v>0</v>
      </c>
      <c r="D1721">
        <v>0</v>
      </c>
      <c r="E1721">
        <v>0</v>
      </c>
      <c r="F1721">
        <v>0</v>
      </c>
      <c r="G1721">
        <v>0</v>
      </c>
      <c r="H1721">
        <v>0</v>
      </c>
      <c r="I1721">
        <v>0</v>
      </c>
      <c r="J1721">
        <v>0</v>
      </c>
      <c r="K1721">
        <v>0</v>
      </c>
      <c r="L1721">
        <v>0</v>
      </c>
      <c r="M1721">
        <v>0</v>
      </c>
      <c r="N1721">
        <v>0</v>
      </c>
      <c r="O1721">
        <v>0</v>
      </c>
      <c r="P1721">
        <v>0</v>
      </c>
      <c r="Q1721">
        <v>0</v>
      </c>
      <c r="R1721">
        <v>0</v>
      </c>
      <c r="S1721">
        <v>0</v>
      </c>
      <c r="T1721">
        <v>0</v>
      </c>
      <c r="U1721">
        <v>0</v>
      </c>
      <c r="V1721">
        <v>0</v>
      </c>
      <c r="W1721">
        <v>0</v>
      </c>
      <c r="X1721">
        <v>0</v>
      </c>
      <c r="Y1721">
        <v>0</v>
      </c>
      <c r="Z1721">
        <v>0</v>
      </c>
      <c r="AA1721">
        <v>0</v>
      </c>
      <c r="AB1721">
        <v>0</v>
      </c>
      <c r="AC1721">
        <v>0</v>
      </c>
    </row>
    <row r="1722" spans="1:29">
      <c r="A1722" t="s">
        <v>12484</v>
      </c>
      <c r="B1722" t="s">
        <v>19</v>
      </c>
      <c r="C1722">
        <v>0</v>
      </c>
      <c r="D1722">
        <v>0</v>
      </c>
      <c r="E1722">
        <v>0</v>
      </c>
      <c r="F1722">
        <v>0</v>
      </c>
      <c r="G1722">
        <v>0</v>
      </c>
      <c r="H1722">
        <v>0</v>
      </c>
      <c r="I1722">
        <v>0</v>
      </c>
      <c r="J1722">
        <v>0</v>
      </c>
      <c r="K1722">
        <v>0</v>
      </c>
      <c r="L1722">
        <v>0</v>
      </c>
      <c r="M1722">
        <v>0</v>
      </c>
      <c r="N1722">
        <v>0</v>
      </c>
      <c r="O1722">
        <v>0</v>
      </c>
      <c r="P1722">
        <v>0</v>
      </c>
      <c r="Q1722">
        <v>0</v>
      </c>
      <c r="R1722">
        <v>0</v>
      </c>
      <c r="S1722">
        <v>0</v>
      </c>
      <c r="T1722">
        <v>0</v>
      </c>
      <c r="U1722">
        <v>0</v>
      </c>
      <c r="V1722">
        <v>0</v>
      </c>
      <c r="W1722">
        <v>0</v>
      </c>
      <c r="X1722">
        <v>0</v>
      </c>
      <c r="Y1722">
        <v>0</v>
      </c>
      <c r="Z1722">
        <v>0</v>
      </c>
      <c r="AA1722">
        <v>0</v>
      </c>
      <c r="AB1722">
        <v>0</v>
      </c>
      <c r="AC1722">
        <v>0</v>
      </c>
    </row>
    <row r="1723" spans="1:29">
      <c r="A1723" t="s">
        <v>12485</v>
      </c>
      <c r="B1723" t="s">
        <v>19</v>
      </c>
      <c r="C1723">
        <v>0</v>
      </c>
      <c r="D1723">
        <v>0</v>
      </c>
      <c r="E1723">
        <v>0</v>
      </c>
      <c r="F1723">
        <v>0</v>
      </c>
      <c r="G1723">
        <v>0</v>
      </c>
      <c r="H1723">
        <v>0</v>
      </c>
      <c r="I1723">
        <v>0</v>
      </c>
      <c r="J1723">
        <v>0</v>
      </c>
      <c r="K1723">
        <v>0</v>
      </c>
      <c r="L1723">
        <v>0</v>
      </c>
      <c r="M1723">
        <v>0</v>
      </c>
      <c r="N1723">
        <v>0</v>
      </c>
      <c r="O1723">
        <v>0</v>
      </c>
      <c r="P1723">
        <v>0</v>
      </c>
      <c r="Q1723">
        <v>0</v>
      </c>
      <c r="R1723">
        <v>0</v>
      </c>
      <c r="S1723">
        <v>0</v>
      </c>
      <c r="T1723">
        <v>0</v>
      </c>
      <c r="U1723">
        <v>0</v>
      </c>
      <c r="V1723">
        <v>0</v>
      </c>
      <c r="W1723">
        <v>0</v>
      </c>
      <c r="X1723">
        <v>0</v>
      </c>
      <c r="Y1723">
        <v>0</v>
      </c>
      <c r="Z1723">
        <v>0</v>
      </c>
      <c r="AA1723">
        <v>0</v>
      </c>
      <c r="AB1723">
        <v>0</v>
      </c>
      <c r="AC1723">
        <v>0</v>
      </c>
    </row>
    <row r="1724" spans="1:29">
      <c r="A1724" t="s">
        <v>12486</v>
      </c>
      <c r="B1724" t="s">
        <v>19</v>
      </c>
      <c r="C1724">
        <v>0</v>
      </c>
      <c r="D1724">
        <v>0</v>
      </c>
      <c r="E1724">
        <v>0</v>
      </c>
      <c r="F1724">
        <v>0</v>
      </c>
      <c r="G1724">
        <v>0</v>
      </c>
      <c r="H1724">
        <v>0</v>
      </c>
      <c r="I1724">
        <v>0</v>
      </c>
      <c r="J1724">
        <v>0</v>
      </c>
      <c r="K1724">
        <v>0</v>
      </c>
      <c r="L1724">
        <v>0</v>
      </c>
      <c r="M1724">
        <v>0</v>
      </c>
      <c r="N1724">
        <v>0</v>
      </c>
      <c r="O1724">
        <v>0</v>
      </c>
      <c r="P1724">
        <v>0</v>
      </c>
      <c r="Q1724">
        <v>0</v>
      </c>
      <c r="R1724">
        <v>0</v>
      </c>
      <c r="S1724">
        <v>0</v>
      </c>
      <c r="T1724">
        <v>0</v>
      </c>
      <c r="U1724">
        <v>0</v>
      </c>
      <c r="V1724">
        <v>0</v>
      </c>
      <c r="W1724">
        <v>0</v>
      </c>
      <c r="X1724">
        <v>0</v>
      </c>
      <c r="Y1724">
        <v>0</v>
      </c>
      <c r="Z1724">
        <v>0</v>
      </c>
      <c r="AA1724">
        <v>0</v>
      </c>
      <c r="AB1724">
        <v>0</v>
      </c>
      <c r="AC1724">
        <v>0</v>
      </c>
    </row>
    <row r="1725" spans="1:29">
      <c r="A1725" t="s">
        <v>12487</v>
      </c>
      <c r="B1725" t="s">
        <v>19</v>
      </c>
      <c r="C1725">
        <v>0</v>
      </c>
      <c r="D1725">
        <v>0</v>
      </c>
      <c r="E1725">
        <v>0</v>
      </c>
      <c r="F1725">
        <v>0</v>
      </c>
      <c r="G1725">
        <v>0</v>
      </c>
      <c r="H1725">
        <v>0</v>
      </c>
      <c r="I1725">
        <v>0</v>
      </c>
      <c r="J1725">
        <v>0</v>
      </c>
      <c r="K1725">
        <v>0</v>
      </c>
      <c r="L1725">
        <v>0</v>
      </c>
      <c r="M1725">
        <v>0</v>
      </c>
      <c r="N1725">
        <v>0</v>
      </c>
      <c r="O1725">
        <v>0</v>
      </c>
      <c r="P1725">
        <v>0</v>
      </c>
      <c r="Q1725">
        <v>0</v>
      </c>
      <c r="R1725">
        <v>0</v>
      </c>
      <c r="S1725">
        <v>0</v>
      </c>
      <c r="T1725">
        <v>0</v>
      </c>
      <c r="U1725">
        <v>0</v>
      </c>
      <c r="V1725">
        <v>0</v>
      </c>
      <c r="W1725">
        <v>0</v>
      </c>
      <c r="X1725">
        <v>0</v>
      </c>
      <c r="Y1725">
        <v>0</v>
      </c>
      <c r="Z1725">
        <v>0</v>
      </c>
      <c r="AA1725">
        <v>0</v>
      </c>
      <c r="AB1725">
        <v>0</v>
      </c>
      <c r="AC1725">
        <v>0</v>
      </c>
    </row>
    <row r="1726" spans="1:29">
      <c r="A1726" t="s">
        <v>12488</v>
      </c>
      <c r="B1726" t="s">
        <v>19</v>
      </c>
      <c r="C1726">
        <v>0</v>
      </c>
      <c r="D1726">
        <v>0</v>
      </c>
      <c r="E1726">
        <v>0</v>
      </c>
      <c r="F1726">
        <v>0</v>
      </c>
      <c r="G1726">
        <v>0</v>
      </c>
      <c r="H1726">
        <v>0</v>
      </c>
      <c r="I1726">
        <v>0</v>
      </c>
      <c r="J1726">
        <v>0</v>
      </c>
      <c r="K1726">
        <v>0</v>
      </c>
      <c r="L1726">
        <v>0</v>
      </c>
      <c r="M1726">
        <v>0</v>
      </c>
      <c r="N1726">
        <v>0</v>
      </c>
      <c r="O1726">
        <v>0</v>
      </c>
      <c r="P1726">
        <v>0</v>
      </c>
      <c r="Q1726">
        <v>0</v>
      </c>
      <c r="R1726">
        <v>0</v>
      </c>
      <c r="S1726">
        <v>0</v>
      </c>
      <c r="T1726">
        <v>0</v>
      </c>
      <c r="U1726">
        <v>0</v>
      </c>
      <c r="V1726">
        <v>0</v>
      </c>
      <c r="W1726">
        <v>0</v>
      </c>
      <c r="X1726">
        <v>0</v>
      </c>
      <c r="Y1726">
        <v>0</v>
      </c>
      <c r="Z1726">
        <v>0</v>
      </c>
      <c r="AA1726">
        <v>0</v>
      </c>
      <c r="AB1726">
        <v>0</v>
      </c>
      <c r="AC1726">
        <v>0</v>
      </c>
    </row>
    <row r="1727" spans="1:29">
      <c r="A1727" t="s">
        <v>12489</v>
      </c>
      <c r="B1727" t="s">
        <v>19</v>
      </c>
      <c r="C1727">
        <v>0</v>
      </c>
      <c r="D1727">
        <v>0</v>
      </c>
      <c r="E1727">
        <v>0</v>
      </c>
      <c r="F1727">
        <v>0</v>
      </c>
      <c r="G1727">
        <v>0</v>
      </c>
      <c r="H1727">
        <v>0</v>
      </c>
      <c r="I1727">
        <v>0</v>
      </c>
      <c r="J1727">
        <v>0</v>
      </c>
      <c r="K1727">
        <v>0</v>
      </c>
      <c r="L1727">
        <v>0</v>
      </c>
      <c r="M1727">
        <v>0</v>
      </c>
      <c r="N1727">
        <v>0</v>
      </c>
      <c r="O1727">
        <v>0</v>
      </c>
      <c r="P1727">
        <v>0</v>
      </c>
      <c r="Q1727">
        <v>0</v>
      </c>
      <c r="R1727">
        <v>0</v>
      </c>
      <c r="S1727">
        <v>0</v>
      </c>
      <c r="T1727">
        <v>0</v>
      </c>
      <c r="U1727">
        <v>0</v>
      </c>
      <c r="V1727">
        <v>0</v>
      </c>
      <c r="W1727">
        <v>0</v>
      </c>
      <c r="X1727">
        <v>0</v>
      </c>
      <c r="Y1727">
        <v>0</v>
      </c>
      <c r="Z1727">
        <v>0</v>
      </c>
      <c r="AA1727">
        <v>0</v>
      </c>
      <c r="AB1727">
        <v>0</v>
      </c>
      <c r="AC1727">
        <v>0</v>
      </c>
    </row>
    <row r="1728" spans="1:29">
      <c r="A1728" t="s">
        <v>12490</v>
      </c>
      <c r="B1728" t="s">
        <v>19</v>
      </c>
      <c r="C1728">
        <v>0</v>
      </c>
      <c r="D1728">
        <v>0</v>
      </c>
      <c r="E1728">
        <v>0</v>
      </c>
      <c r="F1728">
        <v>0</v>
      </c>
      <c r="G1728">
        <v>0</v>
      </c>
      <c r="H1728">
        <v>0</v>
      </c>
      <c r="I1728">
        <v>0</v>
      </c>
      <c r="J1728">
        <v>0</v>
      </c>
      <c r="K1728">
        <v>0</v>
      </c>
      <c r="L1728">
        <v>0</v>
      </c>
      <c r="M1728">
        <v>0</v>
      </c>
      <c r="N1728">
        <v>0</v>
      </c>
      <c r="O1728">
        <v>0</v>
      </c>
      <c r="P1728">
        <v>0</v>
      </c>
      <c r="Q1728">
        <v>0</v>
      </c>
      <c r="R1728">
        <v>0</v>
      </c>
      <c r="S1728">
        <v>0</v>
      </c>
      <c r="T1728">
        <v>0</v>
      </c>
      <c r="U1728">
        <v>0</v>
      </c>
      <c r="V1728">
        <v>0</v>
      </c>
      <c r="W1728">
        <v>0</v>
      </c>
      <c r="X1728">
        <v>0</v>
      </c>
      <c r="Y1728">
        <v>0</v>
      </c>
      <c r="Z1728">
        <v>0</v>
      </c>
      <c r="AA1728">
        <v>0</v>
      </c>
      <c r="AB1728">
        <v>0</v>
      </c>
      <c r="AC1728">
        <v>0</v>
      </c>
    </row>
    <row r="1729" spans="1:32">
      <c r="A1729" t="s">
        <v>12491</v>
      </c>
      <c r="B1729" t="s">
        <v>19</v>
      </c>
      <c r="C1729">
        <v>0</v>
      </c>
      <c r="D1729">
        <v>0</v>
      </c>
      <c r="E1729">
        <v>0</v>
      </c>
      <c r="F1729">
        <v>0</v>
      </c>
      <c r="G1729">
        <v>0</v>
      </c>
      <c r="H1729">
        <v>0</v>
      </c>
      <c r="I1729">
        <v>0</v>
      </c>
      <c r="J1729">
        <v>0</v>
      </c>
      <c r="K1729">
        <v>0</v>
      </c>
      <c r="L1729">
        <v>0</v>
      </c>
      <c r="M1729">
        <v>0</v>
      </c>
      <c r="N1729">
        <v>0</v>
      </c>
      <c r="O1729">
        <v>0</v>
      </c>
      <c r="P1729">
        <v>0</v>
      </c>
      <c r="Q1729">
        <v>0</v>
      </c>
      <c r="R1729">
        <v>0</v>
      </c>
      <c r="S1729">
        <v>0</v>
      </c>
      <c r="T1729">
        <v>0</v>
      </c>
      <c r="U1729">
        <v>0</v>
      </c>
      <c r="V1729">
        <v>0</v>
      </c>
      <c r="W1729">
        <v>0</v>
      </c>
      <c r="X1729">
        <v>0</v>
      </c>
      <c r="Y1729">
        <v>0</v>
      </c>
      <c r="Z1729">
        <v>0</v>
      </c>
      <c r="AA1729">
        <v>0</v>
      </c>
      <c r="AB1729">
        <v>0</v>
      </c>
      <c r="AC1729">
        <v>0</v>
      </c>
    </row>
    <row r="1730" spans="1:32">
      <c r="A1730" t="s">
        <v>12492</v>
      </c>
      <c r="B1730" t="s">
        <v>19</v>
      </c>
      <c r="C1730">
        <v>0</v>
      </c>
      <c r="D1730">
        <v>0</v>
      </c>
      <c r="E1730">
        <v>0</v>
      </c>
      <c r="F1730">
        <v>0</v>
      </c>
      <c r="G1730">
        <v>0</v>
      </c>
      <c r="H1730">
        <v>0</v>
      </c>
      <c r="I1730">
        <v>0</v>
      </c>
      <c r="J1730">
        <v>0</v>
      </c>
      <c r="K1730">
        <v>0</v>
      </c>
      <c r="L1730">
        <v>0</v>
      </c>
      <c r="M1730">
        <v>0</v>
      </c>
      <c r="N1730">
        <v>0</v>
      </c>
      <c r="O1730">
        <v>0</v>
      </c>
      <c r="P1730">
        <v>0</v>
      </c>
      <c r="Q1730">
        <v>0</v>
      </c>
      <c r="R1730">
        <v>0</v>
      </c>
      <c r="S1730">
        <v>0</v>
      </c>
      <c r="T1730">
        <v>0</v>
      </c>
      <c r="U1730">
        <v>0</v>
      </c>
      <c r="V1730">
        <v>0</v>
      </c>
      <c r="W1730">
        <v>0</v>
      </c>
      <c r="X1730">
        <v>0</v>
      </c>
      <c r="Y1730">
        <v>0</v>
      </c>
      <c r="Z1730">
        <v>0</v>
      </c>
      <c r="AA1730">
        <v>0</v>
      </c>
      <c r="AB1730">
        <v>0</v>
      </c>
      <c r="AC1730">
        <v>0</v>
      </c>
    </row>
    <row r="1731" spans="1:32">
      <c r="A1731" t="s">
        <v>12493</v>
      </c>
      <c r="B1731" t="s">
        <v>19</v>
      </c>
      <c r="C1731">
        <v>0</v>
      </c>
      <c r="D1731">
        <v>0</v>
      </c>
      <c r="E1731">
        <v>0</v>
      </c>
      <c r="F1731">
        <v>0</v>
      </c>
      <c r="G1731">
        <v>0</v>
      </c>
      <c r="H1731">
        <v>0</v>
      </c>
      <c r="I1731">
        <v>0</v>
      </c>
      <c r="J1731">
        <v>0</v>
      </c>
      <c r="K1731">
        <v>0</v>
      </c>
      <c r="L1731">
        <v>0</v>
      </c>
      <c r="M1731">
        <v>0</v>
      </c>
      <c r="N1731">
        <v>0</v>
      </c>
      <c r="O1731">
        <v>0</v>
      </c>
      <c r="P1731">
        <v>0</v>
      </c>
      <c r="Q1731">
        <v>0</v>
      </c>
      <c r="R1731">
        <v>0</v>
      </c>
      <c r="S1731">
        <v>0</v>
      </c>
      <c r="T1731">
        <v>0</v>
      </c>
      <c r="U1731">
        <v>0</v>
      </c>
      <c r="V1731">
        <v>0</v>
      </c>
      <c r="W1731">
        <v>0</v>
      </c>
      <c r="X1731">
        <v>0</v>
      </c>
      <c r="Y1731">
        <v>0</v>
      </c>
      <c r="Z1731">
        <v>0</v>
      </c>
      <c r="AA1731">
        <v>0</v>
      </c>
      <c r="AB1731">
        <v>0</v>
      </c>
      <c r="AC1731">
        <v>0</v>
      </c>
    </row>
    <row r="1732" spans="1:32">
      <c r="A1732" t="s">
        <v>12494</v>
      </c>
      <c r="B1732" t="s">
        <v>19</v>
      </c>
      <c r="C1732">
        <v>0</v>
      </c>
      <c r="D1732">
        <v>0</v>
      </c>
      <c r="E1732">
        <v>0</v>
      </c>
      <c r="F1732">
        <v>0</v>
      </c>
      <c r="G1732">
        <v>0</v>
      </c>
      <c r="H1732">
        <v>0</v>
      </c>
      <c r="I1732">
        <v>0</v>
      </c>
      <c r="J1732">
        <v>0</v>
      </c>
      <c r="K1732">
        <v>0</v>
      </c>
      <c r="L1732">
        <v>0</v>
      </c>
      <c r="M1732">
        <v>0</v>
      </c>
      <c r="N1732">
        <v>0</v>
      </c>
      <c r="O1732">
        <v>0</v>
      </c>
      <c r="P1732">
        <v>0</v>
      </c>
      <c r="Q1732">
        <v>0</v>
      </c>
      <c r="R1732">
        <v>0</v>
      </c>
      <c r="S1732">
        <v>0</v>
      </c>
      <c r="T1732">
        <v>0</v>
      </c>
      <c r="U1732">
        <v>0</v>
      </c>
      <c r="V1732">
        <v>0</v>
      </c>
      <c r="W1732">
        <v>0</v>
      </c>
      <c r="X1732">
        <v>0</v>
      </c>
      <c r="Y1732">
        <v>0</v>
      </c>
      <c r="Z1732">
        <v>0</v>
      </c>
      <c r="AA1732">
        <v>0</v>
      </c>
      <c r="AB1732">
        <v>0</v>
      </c>
      <c r="AC1732">
        <v>0</v>
      </c>
    </row>
    <row r="1733" spans="1:32">
      <c r="A1733" t="s">
        <v>12495</v>
      </c>
      <c r="B1733" t="s">
        <v>19</v>
      </c>
      <c r="C1733">
        <v>0</v>
      </c>
      <c r="D1733">
        <v>0</v>
      </c>
      <c r="E1733">
        <v>0</v>
      </c>
      <c r="F1733">
        <v>0</v>
      </c>
      <c r="G1733">
        <v>0</v>
      </c>
      <c r="H1733">
        <v>0</v>
      </c>
      <c r="I1733">
        <v>0</v>
      </c>
      <c r="J1733">
        <v>0</v>
      </c>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row>
    <row r="1734" spans="1:32">
      <c r="A1734" t="s">
        <v>12496</v>
      </c>
      <c r="B1734" t="s">
        <v>19</v>
      </c>
      <c r="C1734">
        <v>0</v>
      </c>
      <c r="D1734">
        <v>0</v>
      </c>
      <c r="E1734">
        <v>0</v>
      </c>
      <c r="F1734">
        <v>0</v>
      </c>
      <c r="G1734">
        <v>0</v>
      </c>
      <c r="H1734">
        <v>0</v>
      </c>
      <c r="I1734">
        <v>0</v>
      </c>
      <c r="J1734">
        <v>0</v>
      </c>
      <c r="K1734">
        <v>0</v>
      </c>
      <c r="L1734">
        <v>0</v>
      </c>
      <c r="M1734">
        <v>0</v>
      </c>
      <c r="N1734">
        <v>0</v>
      </c>
      <c r="O1734">
        <v>0</v>
      </c>
      <c r="P1734">
        <v>0</v>
      </c>
      <c r="Q1734">
        <v>0</v>
      </c>
      <c r="R1734">
        <v>0</v>
      </c>
      <c r="S1734">
        <v>0</v>
      </c>
      <c r="T1734">
        <v>0</v>
      </c>
      <c r="U1734">
        <v>0</v>
      </c>
      <c r="V1734">
        <v>0</v>
      </c>
      <c r="W1734">
        <v>0</v>
      </c>
      <c r="X1734">
        <v>0</v>
      </c>
      <c r="Y1734">
        <v>0</v>
      </c>
      <c r="Z1734">
        <v>0</v>
      </c>
      <c r="AA1734">
        <v>0</v>
      </c>
      <c r="AB1734">
        <v>0</v>
      </c>
      <c r="AC1734">
        <v>0</v>
      </c>
    </row>
    <row r="1735" spans="1:32">
      <c r="A1735" t="s">
        <v>12497</v>
      </c>
      <c r="B1735" t="s">
        <v>19</v>
      </c>
      <c r="C1735">
        <v>0</v>
      </c>
      <c r="D1735">
        <v>0</v>
      </c>
      <c r="E1735">
        <v>0</v>
      </c>
      <c r="F1735">
        <v>0</v>
      </c>
      <c r="G1735">
        <v>0</v>
      </c>
      <c r="H1735">
        <v>0</v>
      </c>
      <c r="I1735">
        <v>0</v>
      </c>
      <c r="J1735">
        <v>0</v>
      </c>
      <c r="K1735">
        <v>0</v>
      </c>
      <c r="L1735">
        <v>0</v>
      </c>
      <c r="M1735">
        <v>0</v>
      </c>
      <c r="N1735">
        <v>0</v>
      </c>
      <c r="O1735">
        <v>0</v>
      </c>
      <c r="P1735">
        <v>0</v>
      </c>
      <c r="Q1735">
        <v>0</v>
      </c>
      <c r="R1735">
        <v>0</v>
      </c>
      <c r="S1735">
        <v>0</v>
      </c>
      <c r="T1735">
        <v>0</v>
      </c>
      <c r="U1735">
        <v>0</v>
      </c>
      <c r="V1735">
        <v>0</v>
      </c>
      <c r="W1735">
        <v>0</v>
      </c>
      <c r="X1735">
        <v>0</v>
      </c>
      <c r="Y1735">
        <v>0</v>
      </c>
      <c r="Z1735">
        <v>0</v>
      </c>
      <c r="AA1735">
        <v>0</v>
      </c>
      <c r="AB1735">
        <v>0</v>
      </c>
      <c r="AC1735">
        <v>0</v>
      </c>
    </row>
    <row r="1736" spans="1:32">
      <c r="A1736" t="s">
        <v>12498</v>
      </c>
      <c r="B1736" t="s">
        <v>19</v>
      </c>
      <c r="C1736">
        <v>0</v>
      </c>
      <c r="D1736">
        <v>0</v>
      </c>
      <c r="E1736">
        <v>0</v>
      </c>
      <c r="F1736">
        <v>0</v>
      </c>
      <c r="G1736">
        <v>0</v>
      </c>
      <c r="H1736">
        <v>0</v>
      </c>
      <c r="I1736">
        <v>0</v>
      </c>
      <c r="J1736">
        <v>0</v>
      </c>
      <c r="K1736">
        <v>0</v>
      </c>
      <c r="L1736">
        <v>0</v>
      </c>
      <c r="M1736">
        <v>0</v>
      </c>
      <c r="N1736">
        <v>0</v>
      </c>
      <c r="O1736">
        <v>0</v>
      </c>
      <c r="P1736">
        <v>0</v>
      </c>
      <c r="Q1736">
        <v>0</v>
      </c>
      <c r="R1736">
        <v>0</v>
      </c>
      <c r="S1736">
        <v>0</v>
      </c>
      <c r="T1736">
        <v>0</v>
      </c>
      <c r="U1736">
        <v>0</v>
      </c>
      <c r="V1736">
        <v>0</v>
      </c>
      <c r="W1736">
        <v>0</v>
      </c>
      <c r="X1736">
        <v>0</v>
      </c>
      <c r="Y1736">
        <v>0</v>
      </c>
      <c r="Z1736">
        <v>0</v>
      </c>
      <c r="AA1736">
        <v>0</v>
      </c>
      <c r="AB1736">
        <v>0</v>
      </c>
      <c r="AC1736">
        <v>0</v>
      </c>
    </row>
    <row r="1737" spans="1:32">
      <c r="A1737" t="s">
        <v>12499</v>
      </c>
      <c r="B1737" t="s">
        <v>19</v>
      </c>
      <c r="C1737">
        <v>0</v>
      </c>
      <c r="D1737">
        <v>0</v>
      </c>
      <c r="E1737">
        <v>0</v>
      </c>
      <c r="F1737">
        <v>0</v>
      </c>
      <c r="G1737">
        <v>0</v>
      </c>
      <c r="H1737">
        <v>0</v>
      </c>
      <c r="I1737">
        <v>0</v>
      </c>
      <c r="J1737">
        <v>0</v>
      </c>
      <c r="K1737">
        <v>0</v>
      </c>
      <c r="L1737">
        <v>0</v>
      </c>
      <c r="M1737">
        <v>0</v>
      </c>
      <c r="N1737">
        <v>0</v>
      </c>
      <c r="O1737">
        <v>0</v>
      </c>
      <c r="P1737">
        <v>0</v>
      </c>
      <c r="Q1737">
        <v>0</v>
      </c>
      <c r="R1737">
        <v>0</v>
      </c>
      <c r="S1737">
        <v>0</v>
      </c>
      <c r="T1737">
        <v>0</v>
      </c>
      <c r="U1737">
        <v>0</v>
      </c>
      <c r="V1737">
        <v>0</v>
      </c>
      <c r="W1737">
        <v>0</v>
      </c>
      <c r="X1737">
        <v>0</v>
      </c>
      <c r="Y1737">
        <v>0</v>
      </c>
      <c r="Z1737">
        <v>0</v>
      </c>
      <c r="AA1737">
        <v>0</v>
      </c>
      <c r="AB1737">
        <v>0</v>
      </c>
      <c r="AC1737">
        <v>0</v>
      </c>
    </row>
    <row r="1738" spans="1:32">
      <c r="A1738" t="s">
        <v>12500</v>
      </c>
      <c r="B1738" t="s">
        <v>19</v>
      </c>
      <c r="C1738">
        <v>0</v>
      </c>
      <c r="D1738">
        <v>0</v>
      </c>
      <c r="E1738">
        <v>0</v>
      </c>
      <c r="F1738">
        <v>0</v>
      </c>
      <c r="G1738">
        <v>0</v>
      </c>
      <c r="H1738">
        <v>0</v>
      </c>
      <c r="I1738">
        <v>0</v>
      </c>
      <c r="J1738">
        <v>0</v>
      </c>
      <c r="K1738">
        <v>0</v>
      </c>
      <c r="L1738">
        <v>0</v>
      </c>
      <c r="M1738">
        <v>0</v>
      </c>
      <c r="N1738">
        <v>0</v>
      </c>
      <c r="O1738">
        <v>0</v>
      </c>
      <c r="P1738">
        <v>0</v>
      </c>
      <c r="Q1738">
        <v>0</v>
      </c>
      <c r="R1738">
        <v>0</v>
      </c>
      <c r="S1738">
        <v>0</v>
      </c>
      <c r="T1738">
        <v>0</v>
      </c>
      <c r="U1738">
        <v>0</v>
      </c>
      <c r="V1738">
        <v>0</v>
      </c>
      <c r="W1738">
        <v>0</v>
      </c>
      <c r="X1738">
        <v>0</v>
      </c>
      <c r="Y1738">
        <v>0</v>
      </c>
      <c r="Z1738">
        <v>0</v>
      </c>
      <c r="AA1738">
        <v>0</v>
      </c>
      <c r="AB1738">
        <v>0</v>
      </c>
      <c r="AC1738">
        <v>0</v>
      </c>
    </row>
    <row r="1739" spans="1:32">
      <c r="A1739" t="s">
        <v>12501</v>
      </c>
      <c r="B1739" t="s">
        <v>19</v>
      </c>
      <c r="C1739">
        <v>0</v>
      </c>
      <c r="D1739">
        <v>0</v>
      </c>
      <c r="E1739">
        <v>0</v>
      </c>
      <c r="F1739">
        <v>0</v>
      </c>
      <c r="G1739">
        <v>0</v>
      </c>
      <c r="H1739">
        <v>0</v>
      </c>
      <c r="I1739">
        <v>0</v>
      </c>
      <c r="J1739">
        <v>0</v>
      </c>
      <c r="K1739">
        <v>0</v>
      </c>
      <c r="L1739">
        <v>0</v>
      </c>
      <c r="M1739">
        <v>0</v>
      </c>
      <c r="N1739">
        <v>0</v>
      </c>
      <c r="O1739">
        <v>0</v>
      </c>
      <c r="P1739">
        <v>0</v>
      </c>
      <c r="Q1739">
        <v>0</v>
      </c>
      <c r="R1739">
        <v>0</v>
      </c>
      <c r="S1739">
        <v>0</v>
      </c>
      <c r="T1739">
        <v>0</v>
      </c>
      <c r="U1739">
        <v>0</v>
      </c>
      <c r="V1739">
        <v>0</v>
      </c>
      <c r="W1739">
        <v>0</v>
      </c>
      <c r="X1739">
        <v>0</v>
      </c>
      <c r="Y1739">
        <v>0</v>
      </c>
      <c r="Z1739">
        <v>0</v>
      </c>
      <c r="AA1739">
        <v>0</v>
      </c>
      <c r="AB1739">
        <v>0</v>
      </c>
      <c r="AC1739">
        <v>0</v>
      </c>
    </row>
    <row r="1740" spans="1:32">
      <c r="A1740" t="s">
        <v>12502</v>
      </c>
      <c r="B1740" t="s">
        <v>19</v>
      </c>
      <c r="C1740" s="2">
        <v>770094000000</v>
      </c>
      <c r="D1740" s="2">
        <v>746124000000</v>
      </c>
      <c r="E1740" s="2">
        <v>722770000000</v>
      </c>
      <c r="F1740" s="2">
        <v>700029000000</v>
      </c>
      <c r="G1740" s="2">
        <v>679133000000</v>
      </c>
      <c r="H1740" s="2">
        <v>657007000000</v>
      </c>
      <c r="I1740" s="2">
        <v>635496000000</v>
      </c>
      <c r="J1740" s="2">
        <v>617058000000</v>
      </c>
      <c r="K1740" s="2">
        <v>600649000000</v>
      </c>
      <c r="L1740" s="2">
        <v>586943000000</v>
      </c>
      <c r="M1740" s="2">
        <v>575757000000</v>
      </c>
      <c r="N1740" s="2">
        <v>567583000000</v>
      </c>
      <c r="O1740" s="2">
        <v>559102000000</v>
      </c>
      <c r="P1740" s="2">
        <v>550559000000</v>
      </c>
      <c r="Q1740" s="2">
        <v>542077000000</v>
      </c>
      <c r="R1740" s="2">
        <v>533780000000</v>
      </c>
      <c r="S1740" s="2">
        <v>525667000000</v>
      </c>
      <c r="T1740" s="2">
        <v>517493000000</v>
      </c>
      <c r="U1740" s="2">
        <v>509442000000</v>
      </c>
      <c r="V1740" s="2">
        <v>501022000000</v>
      </c>
      <c r="W1740" s="2">
        <v>492602000000</v>
      </c>
      <c r="X1740" s="2">
        <v>484120000000</v>
      </c>
      <c r="Y1740" s="2">
        <v>475823000000</v>
      </c>
      <c r="Z1740" s="2">
        <v>467834000000</v>
      </c>
      <c r="AA1740" s="2">
        <v>460151000000</v>
      </c>
      <c r="AB1740" s="2">
        <v>452714000000</v>
      </c>
      <c r="AC1740" s="2">
        <v>445339000000</v>
      </c>
    </row>
    <row r="1741" spans="1:32">
      <c r="A1741" t="s">
        <v>12503</v>
      </c>
      <c r="B1741" t="s">
        <v>19</v>
      </c>
      <c r="C1741" s="2">
        <v>302950000</v>
      </c>
      <c r="D1741" s="2">
        <v>293521000</v>
      </c>
      <c r="E1741" s="2">
        <v>284333000</v>
      </c>
      <c r="F1741" s="2">
        <v>275387000</v>
      </c>
      <c r="G1741" s="2">
        <v>267167000</v>
      </c>
      <c r="H1741" s="2">
        <v>258463000</v>
      </c>
      <c r="I1741" s="2">
        <v>250001000</v>
      </c>
      <c r="J1741" s="2">
        <v>242747000</v>
      </c>
      <c r="K1741" s="2">
        <v>236292000</v>
      </c>
      <c r="L1741" s="2">
        <v>230900000</v>
      </c>
      <c r="M1741" s="2">
        <v>226500000</v>
      </c>
      <c r="N1741" s="2">
        <v>223284000</v>
      </c>
      <c r="O1741" s="2">
        <v>219947000</v>
      </c>
      <c r="P1741" s="2">
        <v>216587000</v>
      </c>
      <c r="Q1741" s="2">
        <v>213250000</v>
      </c>
      <c r="R1741" s="2">
        <v>209986000</v>
      </c>
      <c r="S1741" s="2">
        <v>206794000</v>
      </c>
      <c r="T1741" s="2">
        <v>203579000</v>
      </c>
      <c r="U1741" s="2">
        <v>200411000</v>
      </c>
      <c r="V1741" s="2">
        <v>197099000</v>
      </c>
      <c r="W1741" s="2">
        <v>193787000</v>
      </c>
      <c r="X1741" s="2">
        <v>190450000</v>
      </c>
      <c r="Y1741" s="2">
        <v>187186000</v>
      </c>
      <c r="Z1741" s="2">
        <v>184043000</v>
      </c>
      <c r="AA1741" s="2">
        <v>181021000</v>
      </c>
      <c r="AB1741" s="2">
        <v>178095000</v>
      </c>
      <c r="AC1741" s="2">
        <v>175194000</v>
      </c>
    </row>
    <row r="1742" spans="1:32">
      <c r="A1742" t="s">
        <v>12504</v>
      </c>
      <c r="B1742" t="s">
        <v>19</v>
      </c>
      <c r="C1742" s="2">
        <v>267315000</v>
      </c>
      <c r="D1742" s="2">
        <v>258995000</v>
      </c>
      <c r="E1742" s="2">
        <v>250888000</v>
      </c>
      <c r="F1742" s="2">
        <v>242994000</v>
      </c>
      <c r="G1742" s="2">
        <v>235741000</v>
      </c>
      <c r="H1742" s="2">
        <v>228060000</v>
      </c>
      <c r="I1742" s="2">
        <v>220594000</v>
      </c>
      <c r="J1742" s="2">
        <v>214193000</v>
      </c>
      <c r="K1742" s="2">
        <v>208497000</v>
      </c>
      <c r="L1742" s="2">
        <v>203740000</v>
      </c>
      <c r="M1742" s="2">
        <v>199857000</v>
      </c>
      <c r="N1742" s="2">
        <v>197019000</v>
      </c>
      <c r="O1742" s="2">
        <v>194075000</v>
      </c>
      <c r="P1742" s="2">
        <v>191110000</v>
      </c>
      <c r="Q1742" s="2">
        <v>188166000</v>
      </c>
      <c r="R1742" s="2">
        <v>185286000</v>
      </c>
      <c r="S1742" s="2">
        <v>182470000</v>
      </c>
      <c r="T1742" s="2">
        <v>179632000</v>
      </c>
      <c r="U1742" s="2">
        <v>176838000</v>
      </c>
      <c r="V1742" s="2">
        <v>173915000</v>
      </c>
      <c r="W1742" s="2">
        <v>170992000</v>
      </c>
      <c r="X1742" s="2">
        <v>168048000</v>
      </c>
      <c r="Y1742" s="2">
        <v>165168000</v>
      </c>
      <c r="Z1742" s="2">
        <v>162394000</v>
      </c>
      <c r="AA1742" s="2">
        <v>159728000</v>
      </c>
      <c r="AB1742" s="2">
        <v>157146000</v>
      </c>
      <c r="AC1742" s="2">
        <v>154586000</v>
      </c>
      <c r="AD1742" s="2"/>
      <c r="AE1742" s="2"/>
      <c r="AF1742" s="2"/>
    </row>
    <row r="1743" spans="1:32">
      <c r="A1743" t="s">
        <v>12505</v>
      </c>
      <c r="B1743" t="s">
        <v>19</v>
      </c>
      <c r="C1743" s="2">
        <v>631637000</v>
      </c>
      <c r="D1743" s="2">
        <v>611977000</v>
      </c>
      <c r="E1743" s="2">
        <v>592822000</v>
      </c>
      <c r="F1743" s="2">
        <v>574170000</v>
      </c>
      <c r="G1743" s="2">
        <v>557030000</v>
      </c>
      <c r="H1743" s="2">
        <v>538883000</v>
      </c>
      <c r="I1743" s="2">
        <v>521239000</v>
      </c>
      <c r="J1743" s="2">
        <v>506116000</v>
      </c>
      <c r="K1743" s="2">
        <v>492657000</v>
      </c>
      <c r="L1743" s="2">
        <v>481416000</v>
      </c>
      <c r="M1743" s="2">
        <v>472241000</v>
      </c>
      <c r="N1743" s="2">
        <v>465536000</v>
      </c>
      <c r="O1743" s="2">
        <v>458580000</v>
      </c>
      <c r="P1743" s="2">
        <v>451573000</v>
      </c>
      <c r="Q1743" s="2">
        <v>444616000</v>
      </c>
      <c r="R1743" s="2">
        <v>437811000</v>
      </c>
      <c r="S1743" s="2">
        <v>431157000</v>
      </c>
      <c r="T1743" s="2">
        <v>424452000</v>
      </c>
      <c r="U1743" s="2">
        <v>417848000</v>
      </c>
      <c r="V1743" s="2">
        <v>410942000</v>
      </c>
      <c r="W1743" s="2">
        <v>404036000</v>
      </c>
      <c r="X1743" s="2">
        <v>397080000</v>
      </c>
      <c r="Y1743" s="2">
        <v>390274000</v>
      </c>
      <c r="Z1743" s="2">
        <v>383721000</v>
      </c>
      <c r="AA1743" s="2">
        <v>377420000</v>
      </c>
      <c r="AB1743" s="2">
        <v>371320000</v>
      </c>
      <c r="AC1743" s="2">
        <v>365271000</v>
      </c>
      <c r="AD1743" s="2"/>
      <c r="AE1743" s="2"/>
      <c r="AF1743" s="2"/>
    </row>
    <row r="1744" spans="1:32">
      <c r="A1744" t="s">
        <v>12506</v>
      </c>
      <c r="B1744" t="s">
        <v>19</v>
      </c>
      <c r="C1744" s="2">
        <v>8583050</v>
      </c>
      <c r="D1744" s="2">
        <v>8315900</v>
      </c>
      <c r="E1744" s="2">
        <v>8055600</v>
      </c>
      <c r="F1744" s="2">
        <v>7802150</v>
      </c>
      <c r="G1744" s="2">
        <v>7569250</v>
      </c>
      <c r="H1744" s="2">
        <v>7322650</v>
      </c>
      <c r="I1744" s="2">
        <v>7082900</v>
      </c>
      <c r="J1744" s="2">
        <v>6877400</v>
      </c>
      <c r="K1744" s="2">
        <v>6694500</v>
      </c>
      <c r="L1744" s="2">
        <v>6541750</v>
      </c>
      <c r="M1744" s="2">
        <v>6417080</v>
      </c>
      <c r="N1744" s="2">
        <v>6325980</v>
      </c>
      <c r="O1744" s="2">
        <v>6231440</v>
      </c>
      <c r="P1744" s="2">
        <v>6136230</v>
      </c>
      <c r="Q1744" s="2">
        <v>6041700</v>
      </c>
      <c r="R1744" s="2">
        <v>5949220</v>
      </c>
      <c r="S1744" s="2">
        <v>5858800</v>
      </c>
      <c r="T1744" s="2">
        <v>5767700</v>
      </c>
      <c r="U1744" s="2">
        <v>5677960</v>
      </c>
      <c r="V1744" s="2">
        <v>5584120</v>
      </c>
      <c r="W1744" s="2">
        <v>5490280</v>
      </c>
      <c r="X1744" s="2">
        <v>5395740</v>
      </c>
      <c r="Y1744" s="2">
        <v>5303270</v>
      </c>
      <c r="Z1744" s="2">
        <v>5214220</v>
      </c>
      <c r="AA1744" s="2">
        <v>5128600</v>
      </c>
      <c r="AB1744" s="2">
        <v>5045710</v>
      </c>
      <c r="AC1744" s="2">
        <v>4963510</v>
      </c>
      <c r="AD1744" s="2"/>
      <c r="AE1744" s="2"/>
      <c r="AF1744" s="2"/>
    </row>
    <row r="1745" spans="1:32">
      <c r="A1745" t="s">
        <v>12507</v>
      </c>
      <c r="B1745" t="s">
        <v>19</v>
      </c>
      <c r="C1745" s="2">
        <v>8207150</v>
      </c>
      <c r="D1745" s="2">
        <v>7951700</v>
      </c>
      <c r="E1745" s="2">
        <v>7702800</v>
      </c>
      <c r="F1745" s="2">
        <v>7460450</v>
      </c>
      <c r="G1745" s="2">
        <v>7237750</v>
      </c>
      <c r="H1745" s="2">
        <v>7001950</v>
      </c>
      <c r="I1745" s="2">
        <v>6772700</v>
      </c>
      <c r="J1745" s="2">
        <v>6576200</v>
      </c>
      <c r="K1745" s="2">
        <v>6401320</v>
      </c>
      <c r="L1745" s="2">
        <v>6255250</v>
      </c>
      <c r="M1745" s="2">
        <v>6136040</v>
      </c>
      <c r="N1745" s="2">
        <v>6048920</v>
      </c>
      <c r="O1745" s="2">
        <v>5958540</v>
      </c>
      <c r="P1745" s="2">
        <v>5867490</v>
      </c>
      <c r="Q1745" s="2">
        <v>5777100</v>
      </c>
      <c r="R1745" s="2">
        <v>5688680</v>
      </c>
      <c r="S1745" s="2">
        <v>5602220</v>
      </c>
      <c r="T1745" s="2">
        <v>5515100</v>
      </c>
      <c r="U1745" s="2">
        <v>5429300</v>
      </c>
      <c r="V1745" s="2">
        <v>5339560</v>
      </c>
      <c r="W1745" s="2">
        <v>5249820</v>
      </c>
      <c r="X1745" s="2">
        <v>5159440</v>
      </c>
      <c r="Y1745" s="2">
        <v>5071010</v>
      </c>
      <c r="Z1745" s="2">
        <v>4985860</v>
      </c>
      <c r="AA1745" s="2">
        <v>4903980</v>
      </c>
      <c r="AB1745" s="2">
        <v>4824730</v>
      </c>
      <c r="AC1745" s="2">
        <v>4746130</v>
      </c>
      <c r="AD1745" s="2"/>
      <c r="AE1745" s="2"/>
      <c r="AF1745" s="2"/>
    </row>
    <row r="1746" spans="1:32">
      <c r="A1746" t="s">
        <v>12508</v>
      </c>
      <c r="B1746" t="s">
        <v>19</v>
      </c>
      <c r="C1746" s="2">
        <v>12692900</v>
      </c>
      <c r="D1746" s="2">
        <v>12297800</v>
      </c>
      <c r="E1746" s="2">
        <v>11912900</v>
      </c>
      <c r="F1746" s="2">
        <v>11538100</v>
      </c>
      <c r="G1746" s="2">
        <v>11193700</v>
      </c>
      <c r="H1746" s="2">
        <v>10829000</v>
      </c>
      <c r="I1746" s="2">
        <v>10474400</v>
      </c>
      <c r="J1746" s="2">
        <v>10170500</v>
      </c>
      <c r="K1746" s="2">
        <v>9900050</v>
      </c>
      <c r="L1746" s="2">
        <v>9674150</v>
      </c>
      <c r="M1746" s="2">
        <v>9489780</v>
      </c>
      <c r="N1746" s="2">
        <v>9355060</v>
      </c>
      <c r="O1746" s="2">
        <v>9215260</v>
      </c>
      <c r="P1746" s="2">
        <v>9074450</v>
      </c>
      <c r="Q1746" s="2">
        <v>8934660</v>
      </c>
      <c r="R1746" s="2">
        <v>8797900</v>
      </c>
      <c r="S1746" s="2">
        <v>8664190</v>
      </c>
      <c r="T1746" s="2">
        <v>8529460</v>
      </c>
      <c r="U1746" s="2">
        <v>8396760</v>
      </c>
      <c r="V1746" s="2">
        <v>8257980</v>
      </c>
      <c r="W1746" s="2">
        <v>8119200</v>
      </c>
      <c r="X1746" s="2">
        <v>7979400</v>
      </c>
      <c r="Y1746" s="2">
        <v>7842650</v>
      </c>
      <c r="Z1746" s="2">
        <v>7710960</v>
      </c>
      <c r="AA1746" s="2">
        <v>7584330</v>
      </c>
      <c r="AB1746" s="2">
        <v>7461760</v>
      </c>
      <c r="AC1746" s="2">
        <v>7340200</v>
      </c>
      <c r="AD1746" s="2"/>
      <c r="AE1746" s="2"/>
      <c r="AF1746" s="2"/>
    </row>
    <row r="1747" spans="1:32">
      <c r="A1747" t="s">
        <v>12509</v>
      </c>
      <c r="B1747" t="s">
        <v>19</v>
      </c>
      <c r="C1747">
        <v>438550</v>
      </c>
      <c r="D1747">
        <v>424900</v>
      </c>
      <c r="E1747">
        <v>411600</v>
      </c>
      <c r="F1747">
        <v>398650</v>
      </c>
      <c r="G1747">
        <v>386750</v>
      </c>
      <c r="H1747">
        <v>374150</v>
      </c>
      <c r="I1747">
        <v>361900</v>
      </c>
      <c r="J1747">
        <v>351400</v>
      </c>
      <c r="K1747">
        <v>342055</v>
      </c>
      <c r="L1747">
        <v>334250</v>
      </c>
      <c r="M1747">
        <v>327880</v>
      </c>
      <c r="N1747">
        <v>323225</v>
      </c>
      <c r="O1747">
        <v>318395</v>
      </c>
      <c r="P1747">
        <v>313530</v>
      </c>
      <c r="Q1747">
        <v>308700</v>
      </c>
      <c r="R1747">
        <v>303975</v>
      </c>
      <c r="S1747">
        <v>299355</v>
      </c>
      <c r="T1747">
        <v>294700</v>
      </c>
      <c r="U1747">
        <v>290115</v>
      </c>
      <c r="V1747">
        <v>285320</v>
      </c>
      <c r="W1747">
        <v>280525</v>
      </c>
      <c r="X1747">
        <v>275695</v>
      </c>
      <c r="Y1747">
        <v>270970</v>
      </c>
      <c r="Z1747">
        <v>266420</v>
      </c>
      <c r="AA1747">
        <v>262045</v>
      </c>
      <c r="AB1747">
        <v>257810</v>
      </c>
      <c r="AC1747">
        <v>253610</v>
      </c>
      <c r="AD1747" s="2"/>
      <c r="AE1747" s="2"/>
      <c r="AF1747" s="2"/>
    </row>
    <row r="1748" spans="1:32">
      <c r="A1748" t="s">
        <v>12510</v>
      </c>
      <c r="B1748" t="s">
        <v>19</v>
      </c>
      <c r="C1748" s="2">
        <v>3658760</v>
      </c>
      <c r="D1748" s="2">
        <v>3544880</v>
      </c>
      <c r="E1748" s="2">
        <v>3433920</v>
      </c>
      <c r="F1748" s="2">
        <v>3325880</v>
      </c>
      <c r="G1748" s="2">
        <v>3226600</v>
      </c>
      <c r="H1748" s="2">
        <v>3121480</v>
      </c>
      <c r="I1748" s="2">
        <v>3019280</v>
      </c>
      <c r="J1748" s="2">
        <v>2931680</v>
      </c>
      <c r="K1748" s="2">
        <v>2853720</v>
      </c>
      <c r="L1748" s="2">
        <v>2788600</v>
      </c>
      <c r="M1748" s="2">
        <v>2735460</v>
      </c>
      <c r="N1748" s="2">
        <v>2696620</v>
      </c>
      <c r="O1748" s="2">
        <v>2656320</v>
      </c>
      <c r="P1748" s="2">
        <v>2615740</v>
      </c>
      <c r="Q1748" s="2">
        <v>2575440</v>
      </c>
      <c r="R1748" s="2">
        <v>2536020</v>
      </c>
      <c r="S1748" s="2">
        <v>2497480</v>
      </c>
      <c r="T1748" s="2">
        <v>2458640</v>
      </c>
      <c r="U1748" s="2">
        <v>2420390</v>
      </c>
      <c r="V1748" s="2">
        <v>2380380</v>
      </c>
      <c r="W1748" s="2">
        <v>2340380</v>
      </c>
      <c r="X1748" s="2">
        <v>2300080</v>
      </c>
      <c r="Y1748" s="2">
        <v>2260660</v>
      </c>
      <c r="Z1748" s="2">
        <v>2222700</v>
      </c>
      <c r="AA1748" s="2">
        <v>2186200</v>
      </c>
      <c r="AB1748" s="2">
        <v>2150870</v>
      </c>
      <c r="AC1748" s="2">
        <v>2115830</v>
      </c>
      <c r="AD1748" s="2"/>
      <c r="AE1748" s="2"/>
      <c r="AF1748" s="2"/>
    </row>
    <row r="1749" spans="1:32">
      <c r="A1749" t="s">
        <v>12511</v>
      </c>
      <c r="B1749" t="s">
        <v>19</v>
      </c>
      <c r="C1749" s="2">
        <v>37590000</v>
      </c>
      <c r="D1749" s="2">
        <v>36420000</v>
      </c>
      <c r="E1749" s="2">
        <v>35280000</v>
      </c>
      <c r="F1749" s="2">
        <v>34170000</v>
      </c>
      <c r="G1749" s="2">
        <v>33150000</v>
      </c>
      <c r="H1749" s="2">
        <v>32070000</v>
      </c>
      <c r="I1749" s="2">
        <v>31020000</v>
      </c>
      <c r="J1749" s="2">
        <v>30120000</v>
      </c>
      <c r="K1749" s="2">
        <v>29319000</v>
      </c>
      <c r="L1749" s="2">
        <v>28650000</v>
      </c>
      <c r="M1749" s="2">
        <v>28104000</v>
      </c>
      <c r="N1749" s="2">
        <v>27705000</v>
      </c>
      <c r="O1749" s="2">
        <v>27291000</v>
      </c>
      <c r="P1749" s="2">
        <v>26874000</v>
      </c>
      <c r="Q1749" s="2">
        <v>26460000</v>
      </c>
      <c r="R1749" s="2">
        <v>26055000</v>
      </c>
      <c r="S1749" s="2">
        <v>25659000</v>
      </c>
      <c r="T1749" s="2">
        <v>25260000</v>
      </c>
      <c r="U1749" s="2">
        <v>24867000</v>
      </c>
      <c r="V1749" s="2">
        <v>24456000</v>
      </c>
      <c r="W1749" s="2">
        <v>24045000</v>
      </c>
      <c r="X1749" s="2">
        <v>23631000</v>
      </c>
      <c r="Y1749" s="2">
        <v>23226000</v>
      </c>
      <c r="Z1749" s="2">
        <v>22836000</v>
      </c>
      <c r="AA1749" s="2">
        <v>22461000</v>
      </c>
      <c r="AB1749" s="2">
        <v>22098000</v>
      </c>
      <c r="AC1749" s="2">
        <v>21738000</v>
      </c>
      <c r="AD1749" s="2"/>
      <c r="AE1749" s="2"/>
      <c r="AF1749" s="2"/>
    </row>
    <row r="1750" spans="1:32">
      <c r="A1750" t="s">
        <v>12512</v>
      </c>
      <c r="B1750" t="s">
        <v>19</v>
      </c>
      <c r="C1750" s="2">
        <v>7518000</v>
      </c>
      <c r="D1750" s="2">
        <v>7284000</v>
      </c>
      <c r="E1750" s="2">
        <v>7056000</v>
      </c>
      <c r="F1750" s="2">
        <v>6834000</v>
      </c>
      <c r="G1750" s="2">
        <v>6630000</v>
      </c>
      <c r="H1750" s="2">
        <v>6414000</v>
      </c>
      <c r="I1750" s="2">
        <v>6204000</v>
      </c>
      <c r="J1750" s="2">
        <v>6024000</v>
      </c>
      <c r="K1750" s="2">
        <v>5863800</v>
      </c>
      <c r="L1750" s="2">
        <v>5730000</v>
      </c>
      <c r="M1750" s="2">
        <v>5620800</v>
      </c>
      <c r="N1750" s="2">
        <v>5541000</v>
      </c>
      <c r="O1750" s="2">
        <v>5458200</v>
      </c>
      <c r="P1750" s="2">
        <v>5374800</v>
      </c>
      <c r="Q1750" s="2">
        <v>5292000</v>
      </c>
      <c r="R1750" s="2">
        <v>5211000</v>
      </c>
      <c r="S1750" s="2">
        <v>5131800</v>
      </c>
      <c r="T1750" s="2">
        <v>5052000</v>
      </c>
      <c r="U1750" s="2">
        <v>4973400</v>
      </c>
      <c r="V1750" s="2">
        <v>4891200</v>
      </c>
      <c r="W1750" s="2">
        <v>4809000</v>
      </c>
      <c r="X1750" s="2">
        <v>4726200</v>
      </c>
      <c r="Y1750" s="2">
        <v>4645200</v>
      </c>
      <c r="Z1750" s="2">
        <v>4567200</v>
      </c>
      <c r="AA1750" s="2">
        <v>4492200</v>
      </c>
      <c r="AB1750" s="2">
        <v>4419600</v>
      </c>
      <c r="AC1750" s="2">
        <v>4347600</v>
      </c>
      <c r="AD1750" s="2"/>
      <c r="AE1750" s="2"/>
      <c r="AF1750" s="2"/>
    </row>
    <row r="1751" spans="1:32">
      <c r="A1751" t="s">
        <v>12513</v>
      </c>
      <c r="B1751" t="s">
        <v>19</v>
      </c>
      <c r="C1751">
        <v>0</v>
      </c>
      <c r="D1751">
        <v>0</v>
      </c>
      <c r="E1751">
        <v>0</v>
      </c>
      <c r="F1751">
        <v>0</v>
      </c>
      <c r="G1751">
        <v>0</v>
      </c>
      <c r="H1751">
        <v>0</v>
      </c>
      <c r="I1751">
        <v>0</v>
      </c>
      <c r="J1751">
        <v>0</v>
      </c>
      <c r="K1751">
        <v>0</v>
      </c>
      <c r="L1751">
        <v>0</v>
      </c>
      <c r="M1751">
        <v>0</v>
      </c>
      <c r="N1751">
        <v>0</v>
      </c>
      <c r="O1751">
        <v>0</v>
      </c>
      <c r="P1751">
        <v>0</v>
      </c>
      <c r="Q1751">
        <v>0</v>
      </c>
      <c r="R1751">
        <v>0</v>
      </c>
      <c r="S1751">
        <v>0</v>
      </c>
      <c r="T1751">
        <v>0</v>
      </c>
      <c r="U1751">
        <v>0</v>
      </c>
      <c r="V1751">
        <v>0</v>
      </c>
      <c r="W1751">
        <v>0</v>
      </c>
      <c r="X1751">
        <v>0</v>
      </c>
      <c r="Y1751">
        <v>0</v>
      </c>
      <c r="Z1751">
        <v>0</v>
      </c>
      <c r="AA1751">
        <v>0</v>
      </c>
      <c r="AB1751">
        <v>0</v>
      </c>
      <c r="AC1751">
        <v>0</v>
      </c>
      <c r="AD1751" s="2"/>
      <c r="AE1751" s="2"/>
      <c r="AF1751" s="2"/>
    </row>
    <row r="1752" spans="1:32">
      <c r="A1752" t="s">
        <v>12514</v>
      </c>
      <c r="B1752" t="s">
        <v>19</v>
      </c>
      <c r="C1752">
        <v>0</v>
      </c>
      <c r="D1752">
        <v>0</v>
      </c>
      <c r="E1752">
        <v>0</v>
      </c>
      <c r="F1752">
        <v>0</v>
      </c>
      <c r="G1752">
        <v>0</v>
      </c>
      <c r="H1752">
        <v>0</v>
      </c>
      <c r="I1752">
        <v>0</v>
      </c>
      <c r="J1752">
        <v>0</v>
      </c>
      <c r="K1752">
        <v>0</v>
      </c>
      <c r="L1752">
        <v>0</v>
      </c>
      <c r="M1752">
        <v>0</v>
      </c>
      <c r="N1752">
        <v>0</v>
      </c>
      <c r="O1752">
        <v>0</v>
      </c>
      <c r="P1752">
        <v>0</v>
      </c>
      <c r="Q1752">
        <v>0</v>
      </c>
      <c r="R1752">
        <v>0</v>
      </c>
      <c r="S1752">
        <v>0</v>
      </c>
      <c r="T1752">
        <v>0</v>
      </c>
      <c r="U1752">
        <v>0</v>
      </c>
      <c r="V1752">
        <v>0</v>
      </c>
      <c r="W1752">
        <v>0</v>
      </c>
      <c r="X1752">
        <v>0</v>
      </c>
      <c r="Y1752">
        <v>0</v>
      </c>
      <c r="Z1752">
        <v>0</v>
      </c>
      <c r="AA1752">
        <v>0</v>
      </c>
      <c r="AB1752">
        <v>0</v>
      </c>
      <c r="AC1752">
        <v>0</v>
      </c>
      <c r="AD1752" s="2"/>
      <c r="AE1752" s="2"/>
      <c r="AF1752" s="2"/>
    </row>
    <row r="1753" spans="1:32">
      <c r="A1753" t="s">
        <v>12515</v>
      </c>
      <c r="B1753" t="s">
        <v>19</v>
      </c>
      <c r="C1753">
        <v>0</v>
      </c>
      <c r="D1753">
        <v>0</v>
      </c>
      <c r="E1753">
        <v>0</v>
      </c>
      <c r="F1753">
        <v>0</v>
      </c>
      <c r="G1753">
        <v>0</v>
      </c>
      <c r="H1753">
        <v>0</v>
      </c>
      <c r="I1753">
        <v>0</v>
      </c>
      <c r="J1753">
        <v>0</v>
      </c>
      <c r="K1753">
        <v>0</v>
      </c>
      <c r="L1753">
        <v>0</v>
      </c>
      <c r="M1753">
        <v>0</v>
      </c>
      <c r="N1753">
        <v>0</v>
      </c>
      <c r="O1753">
        <v>0</v>
      </c>
      <c r="P1753">
        <v>0</v>
      </c>
      <c r="Q1753">
        <v>0</v>
      </c>
      <c r="R1753">
        <v>0</v>
      </c>
      <c r="S1753">
        <v>0</v>
      </c>
      <c r="T1753">
        <v>0</v>
      </c>
      <c r="U1753">
        <v>0</v>
      </c>
      <c r="V1753">
        <v>0</v>
      </c>
      <c r="W1753">
        <v>0</v>
      </c>
      <c r="X1753">
        <v>0</v>
      </c>
      <c r="Y1753">
        <v>0</v>
      </c>
      <c r="Z1753">
        <v>0</v>
      </c>
      <c r="AA1753">
        <v>0</v>
      </c>
      <c r="AB1753">
        <v>0</v>
      </c>
      <c r="AC1753">
        <v>0</v>
      </c>
    </row>
    <row r="1754" spans="1:32">
      <c r="A1754" t="s">
        <v>12516</v>
      </c>
      <c r="B1754" t="s">
        <v>19</v>
      </c>
      <c r="C1754">
        <v>0</v>
      </c>
      <c r="D1754">
        <v>0</v>
      </c>
      <c r="E1754">
        <v>0</v>
      </c>
      <c r="F1754">
        <v>0</v>
      </c>
      <c r="G1754">
        <v>0</v>
      </c>
      <c r="H1754">
        <v>0</v>
      </c>
      <c r="I1754">
        <v>0</v>
      </c>
      <c r="J1754">
        <v>0</v>
      </c>
      <c r="K1754">
        <v>0</v>
      </c>
      <c r="L1754">
        <v>0</v>
      </c>
      <c r="M1754">
        <v>0</v>
      </c>
      <c r="N1754">
        <v>0</v>
      </c>
      <c r="O1754">
        <v>0</v>
      </c>
      <c r="P1754">
        <v>0</v>
      </c>
      <c r="Q1754">
        <v>0</v>
      </c>
      <c r="R1754">
        <v>0</v>
      </c>
      <c r="S1754">
        <v>0</v>
      </c>
      <c r="T1754">
        <v>0</v>
      </c>
      <c r="U1754">
        <v>0</v>
      </c>
      <c r="V1754">
        <v>0</v>
      </c>
      <c r="W1754">
        <v>0</v>
      </c>
      <c r="X1754">
        <v>0</v>
      </c>
      <c r="Y1754">
        <v>0</v>
      </c>
      <c r="Z1754">
        <v>0</v>
      </c>
      <c r="AA1754">
        <v>0</v>
      </c>
      <c r="AB1754">
        <v>0</v>
      </c>
      <c r="AC1754">
        <v>0</v>
      </c>
      <c r="AD1754" s="2"/>
      <c r="AE1754" s="2"/>
      <c r="AF1754" s="2"/>
    </row>
    <row r="1755" spans="1:32">
      <c r="A1755" t="s">
        <v>12517</v>
      </c>
      <c r="B1755" t="s">
        <v>19</v>
      </c>
      <c r="C1755">
        <v>0</v>
      </c>
      <c r="D1755">
        <v>0</v>
      </c>
      <c r="E1755">
        <v>0</v>
      </c>
      <c r="F1755">
        <v>0</v>
      </c>
      <c r="G1755">
        <v>0</v>
      </c>
      <c r="H1755">
        <v>0</v>
      </c>
      <c r="I1755">
        <v>0</v>
      </c>
      <c r="J1755">
        <v>0</v>
      </c>
      <c r="K1755">
        <v>0</v>
      </c>
      <c r="L1755">
        <v>0</v>
      </c>
      <c r="M1755">
        <v>0</v>
      </c>
      <c r="N1755">
        <v>0</v>
      </c>
      <c r="O1755">
        <v>0</v>
      </c>
      <c r="P1755">
        <v>0</v>
      </c>
      <c r="Q1755">
        <v>0</v>
      </c>
      <c r="R1755">
        <v>0</v>
      </c>
      <c r="S1755">
        <v>0</v>
      </c>
      <c r="T1755">
        <v>0</v>
      </c>
      <c r="U1755">
        <v>0</v>
      </c>
      <c r="V1755">
        <v>0</v>
      </c>
      <c r="W1755">
        <v>0</v>
      </c>
      <c r="X1755">
        <v>0</v>
      </c>
      <c r="Y1755">
        <v>0</v>
      </c>
      <c r="Z1755">
        <v>0</v>
      </c>
      <c r="AA1755">
        <v>0</v>
      </c>
      <c r="AB1755">
        <v>0</v>
      </c>
      <c r="AC1755">
        <v>0</v>
      </c>
      <c r="AD1755" s="2"/>
      <c r="AE1755" s="2"/>
      <c r="AF1755" s="2"/>
    </row>
    <row r="1756" spans="1:32">
      <c r="A1756" t="s">
        <v>12518</v>
      </c>
      <c r="B1756" t="s">
        <v>19</v>
      </c>
      <c r="C1756">
        <v>0</v>
      </c>
      <c r="D1756">
        <v>0</v>
      </c>
      <c r="E1756">
        <v>0</v>
      </c>
      <c r="F1756">
        <v>0</v>
      </c>
      <c r="G1756">
        <v>0</v>
      </c>
      <c r="H1756">
        <v>0</v>
      </c>
      <c r="I1756">
        <v>0</v>
      </c>
      <c r="J1756">
        <v>0</v>
      </c>
      <c r="K1756">
        <v>0</v>
      </c>
      <c r="L1756">
        <v>0</v>
      </c>
      <c r="M1756">
        <v>0</v>
      </c>
      <c r="N1756">
        <v>0</v>
      </c>
      <c r="O1756">
        <v>0</v>
      </c>
      <c r="P1756">
        <v>0</v>
      </c>
      <c r="Q1756">
        <v>0</v>
      </c>
      <c r="R1756">
        <v>0</v>
      </c>
      <c r="S1756">
        <v>0</v>
      </c>
      <c r="T1756">
        <v>0</v>
      </c>
      <c r="U1756">
        <v>0</v>
      </c>
      <c r="V1756">
        <v>0</v>
      </c>
      <c r="W1756">
        <v>0</v>
      </c>
      <c r="X1756">
        <v>0</v>
      </c>
      <c r="Y1756">
        <v>0</v>
      </c>
      <c r="Z1756">
        <v>0</v>
      </c>
      <c r="AA1756">
        <v>0</v>
      </c>
      <c r="AB1756">
        <v>0</v>
      </c>
      <c r="AC1756">
        <v>0</v>
      </c>
      <c r="AD1756" s="2"/>
      <c r="AE1756" s="2"/>
      <c r="AF1756" s="2"/>
    </row>
    <row r="1757" spans="1:32">
      <c r="A1757" t="s">
        <v>12519</v>
      </c>
      <c r="B1757" t="s">
        <v>19</v>
      </c>
      <c r="C1757">
        <v>0</v>
      </c>
      <c r="D1757">
        <v>0</v>
      </c>
      <c r="E1757">
        <v>0</v>
      </c>
      <c r="F1757">
        <v>0</v>
      </c>
      <c r="G1757">
        <v>0</v>
      </c>
      <c r="H1757">
        <v>0</v>
      </c>
      <c r="I1757">
        <v>0</v>
      </c>
      <c r="J1757">
        <v>0</v>
      </c>
      <c r="K1757">
        <v>0</v>
      </c>
      <c r="L1757">
        <v>0</v>
      </c>
      <c r="M1757">
        <v>0</v>
      </c>
      <c r="N1757">
        <v>0</v>
      </c>
      <c r="O1757">
        <v>0</v>
      </c>
      <c r="P1757">
        <v>0</v>
      </c>
      <c r="Q1757">
        <v>0</v>
      </c>
      <c r="R1757">
        <v>0</v>
      </c>
      <c r="S1757">
        <v>0</v>
      </c>
      <c r="T1757">
        <v>0</v>
      </c>
      <c r="U1757">
        <v>0</v>
      </c>
      <c r="V1757">
        <v>0</v>
      </c>
      <c r="W1757">
        <v>0</v>
      </c>
      <c r="X1757">
        <v>0</v>
      </c>
      <c r="Y1757">
        <v>0</v>
      </c>
      <c r="Z1757">
        <v>0</v>
      </c>
      <c r="AA1757">
        <v>0</v>
      </c>
      <c r="AB1757">
        <v>0</v>
      </c>
      <c r="AC1757">
        <v>0</v>
      </c>
      <c r="AD1757" s="2"/>
      <c r="AE1757" s="2"/>
      <c r="AF1757" s="2"/>
    </row>
    <row r="1758" spans="1:32">
      <c r="A1758" t="s">
        <v>12520</v>
      </c>
      <c r="B1758" t="s">
        <v>19</v>
      </c>
      <c r="C1758">
        <v>0</v>
      </c>
      <c r="D1758">
        <v>0</v>
      </c>
      <c r="E1758">
        <v>0</v>
      </c>
      <c r="F1758">
        <v>0</v>
      </c>
      <c r="G1758">
        <v>0</v>
      </c>
      <c r="H1758">
        <v>0</v>
      </c>
      <c r="I1758">
        <v>0</v>
      </c>
      <c r="J1758">
        <v>0</v>
      </c>
      <c r="K1758">
        <v>0</v>
      </c>
      <c r="L1758">
        <v>0</v>
      </c>
      <c r="M1758">
        <v>0</v>
      </c>
      <c r="N1758">
        <v>0</v>
      </c>
      <c r="O1758">
        <v>0</v>
      </c>
      <c r="P1758">
        <v>0</v>
      </c>
      <c r="Q1758">
        <v>0</v>
      </c>
      <c r="R1758">
        <v>0</v>
      </c>
      <c r="S1758">
        <v>0</v>
      </c>
      <c r="T1758">
        <v>0</v>
      </c>
      <c r="U1758">
        <v>0</v>
      </c>
      <c r="V1758">
        <v>0</v>
      </c>
      <c r="W1758">
        <v>0</v>
      </c>
      <c r="X1758">
        <v>0</v>
      </c>
      <c r="Y1758">
        <v>0</v>
      </c>
      <c r="Z1758">
        <v>0</v>
      </c>
      <c r="AA1758">
        <v>0</v>
      </c>
      <c r="AB1758">
        <v>0</v>
      </c>
      <c r="AC1758">
        <v>0</v>
      </c>
      <c r="AD1758" s="2"/>
      <c r="AE1758" s="2"/>
      <c r="AF1758" s="2"/>
    </row>
    <row r="1759" spans="1:32">
      <c r="A1759" t="s">
        <v>12521</v>
      </c>
      <c r="B1759" t="s">
        <v>19</v>
      </c>
      <c r="C1759">
        <v>0</v>
      </c>
      <c r="D1759">
        <v>0</v>
      </c>
      <c r="E1759">
        <v>0</v>
      </c>
      <c r="F1759">
        <v>0</v>
      </c>
      <c r="G1759">
        <v>0</v>
      </c>
      <c r="H1759">
        <v>0</v>
      </c>
      <c r="I1759">
        <v>0</v>
      </c>
      <c r="J1759">
        <v>0</v>
      </c>
      <c r="K1759">
        <v>0</v>
      </c>
      <c r="L1759">
        <v>0</v>
      </c>
      <c r="M1759">
        <v>0</v>
      </c>
      <c r="N1759">
        <v>0</v>
      </c>
      <c r="O1759">
        <v>0</v>
      </c>
      <c r="P1759">
        <v>0</v>
      </c>
      <c r="Q1759">
        <v>0</v>
      </c>
      <c r="R1759">
        <v>0</v>
      </c>
      <c r="S1759">
        <v>0</v>
      </c>
      <c r="T1759">
        <v>0</v>
      </c>
      <c r="U1759">
        <v>0</v>
      </c>
      <c r="V1759">
        <v>0</v>
      </c>
      <c r="W1759">
        <v>0</v>
      </c>
      <c r="X1759">
        <v>0</v>
      </c>
      <c r="Y1759">
        <v>0</v>
      </c>
      <c r="Z1759">
        <v>0</v>
      </c>
      <c r="AA1759">
        <v>0</v>
      </c>
      <c r="AB1759">
        <v>0</v>
      </c>
      <c r="AC1759">
        <v>0</v>
      </c>
      <c r="AD1759" s="2"/>
      <c r="AE1759" s="2"/>
      <c r="AF1759" s="2"/>
    </row>
    <row r="1760" spans="1:32">
      <c r="A1760" t="s">
        <v>12522</v>
      </c>
      <c r="B1760" t="s">
        <v>19</v>
      </c>
      <c r="C1760">
        <v>0</v>
      </c>
      <c r="D1760">
        <v>0</v>
      </c>
      <c r="E1760">
        <v>0</v>
      </c>
      <c r="F1760">
        <v>0</v>
      </c>
      <c r="G1760">
        <v>0</v>
      </c>
      <c r="H1760">
        <v>0</v>
      </c>
      <c r="I1760">
        <v>0</v>
      </c>
      <c r="J1760">
        <v>0</v>
      </c>
      <c r="K1760">
        <v>0</v>
      </c>
      <c r="L1760">
        <v>0</v>
      </c>
      <c r="M1760">
        <v>0</v>
      </c>
      <c r="N1760">
        <v>0</v>
      </c>
      <c r="O1760">
        <v>0</v>
      </c>
      <c r="P1760">
        <v>0</v>
      </c>
      <c r="Q1760">
        <v>0</v>
      </c>
      <c r="R1760">
        <v>0</v>
      </c>
      <c r="S1760">
        <v>0</v>
      </c>
      <c r="T1760">
        <v>0</v>
      </c>
      <c r="U1760">
        <v>0</v>
      </c>
      <c r="V1760">
        <v>0</v>
      </c>
      <c r="W1760">
        <v>0</v>
      </c>
      <c r="X1760">
        <v>0</v>
      </c>
      <c r="Y1760">
        <v>0</v>
      </c>
      <c r="Z1760">
        <v>0</v>
      </c>
      <c r="AA1760">
        <v>0</v>
      </c>
      <c r="AB1760">
        <v>0</v>
      </c>
      <c r="AC1760">
        <v>0</v>
      </c>
      <c r="AD1760" s="2"/>
      <c r="AE1760" s="2"/>
      <c r="AF1760" s="2"/>
    </row>
    <row r="1761" spans="1:32">
      <c r="A1761" t="s">
        <v>12523</v>
      </c>
      <c r="B1761" t="s">
        <v>19</v>
      </c>
      <c r="C1761">
        <v>0</v>
      </c>
      <c r="D1761">
        <v>0</v>
      </c>
      <c r="E1761">
        <v>0</v>
      </c>
      <c r="F1761">
        <v>0</v>
      </c>
      <c r="G1761">
        <v>0</v>
      </c>
      <c r="H1761">
        <v>0</v>
      </c>
      <c r="I1761">
        <v>0</v>
      </c>
      <c r="J1761">
        <v>0</v>
      </c>
      <c r="K1761">
        <v>0</v>
      </c>
      <c r="L1761">
        <v>0</v>
      </c>
      <c r="M1761">
        <v>0</v>
      </c>
      <c r="N1761">
        <v>0</v>
      </c>
      <c r="O1761">
        <v>0</v>
      </c>
      <c r="P1761">
        <v>0</v>
      </c>
      <c r="Q1761">
        <v>0</v>
      </c>
      <c r="R1761">
        <v>0</v>
      </c>
      <c r="S1761">
        <v>0</v>
      </c>
      <c r="T1761">
        <v>0</v>
      </c>
      <c r="U1761">
        <v>0</v>
      </c>
      <c r="V1761">
        <v>0</v>
      </c>
      <c r="W1761">
        <v>0</v>
      </c>
      <c r="X1761">
        <v>0</v>
      </c>
      <c r="Y1761">
        <v>0</v>
      </c>
      <c r="Z1761">
        <v>0</v>
      </c>
      <c r="AA1761">
        <v>0</v>
      </c>
      <c r="AB1761">
        <v>0</v>
      </c>
      <c r="AC1761">
        <v>0</v>
      </c>
      <c r="AD1761" s="2"/>
      <c r="AE1761" s="2"/>
      <c r="AF1761" s="2"/>
    </row>
    <row r="1762" spans="1:32">
      <c r="A1762" t="s">
        <v>12524</v>
      </c>
      <c r="B1762" t="s">
        <v>19</v>
      </c>
      <c r="C1762">
        <v>0</v>
      </c>
      <c r="D1762">
        <v>0</v>
      </c>
      <c r="E1762">
        <v>0</v>
      </c>
      <c r="F1762">
        <v>0</v>
      </c>
      <c r="G1762">
        <v>0</v>
      </c>
      <c r="H1762">
        <v>0</v>
      </c>
      <c r="I1762">
        <v>0</v>
      </c>
      <c r="J1762">
        <v>0</v>
      </c>
      <c r="K1762">
        <v>0</v>
      </c>
      <c r="L1762">
        <v>0</v>
      </c>
      <c r="M1762">
        <v>0</v>
      </c>
      <c r="N1762">
        <v>0</v>
      </c>
      <c r="O1762">
        <v>0</v>
      </c>
      <c r="P1762">
        <v>0</v>
      </c>
      <c r="Q1762">
        <v>0</v>
      </c>
      <c r="R1762">
        <v>0</v>
      </c>
      <c r="S1762">
        <v>0</v>
      </c>
      <c r="T1762">
        <v>0</v>
      </c>
      <c r="U1762">
        <v>0</v>
      </c>
      <c r="V1762">
        <v>0</v>
      </c>
      <c r="W1762">
        <v>0</v>
      </c>
      <c r="X1762">
        <v>0</v>
      </c>
      <c r="Y1762">
        <v>0</v>
      </c>
      <c r="Z1762">
        <v>0</v>
      </c>
      <c r="AA1762">
        <v>0</v>
      </c>
      <c r="AB1762">
        <v>0</v>
      </c>
      <c r="AC1762">
        <v>0</v>
      </c>
      <c r="AD1762" s="2"/>
      <c r="AE1762" s="2"/>
      <c r="AF1762" s="2"/>
    </row>
    <row r="1763" spans="1:32">
      <c r="A1763" t="s">
        <v>12525</v>
      </c>
      <c r="B1763" t="s">
        <v>19</v>
      </c>
      <c r="C1763">
        <v>0</v>
      </c>
      <c r="D1763">
        <v>0</v>
      </c>
      <c r="E1763">
        <v>0</v>
      </c>
      <c r="F1763">
        <v>0</v>
      </c>
      <c r="G1763">
        <v>0</v>
      </c>
      <c r="H1763">
        <v>0</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0</v>
      </c>
      <c r="AB1763">
        <v>0</v>
      </c>
      <c r="AC1763">
        <v>0</v>
      </c>
      <c r="AD1763" s="2"/>
      <c r="AE1763" s="2"/>
      <c r="AF1763" s="2"/>
    </row>
    <row r="1764" spans="1:32">
      <c r="A1764" t="s">
        <v>12526</v>
      </c>
      <c r="B1764" t="s">
        <v>19</v>
      </c>
      <c r="C1764">
        <v>0</v>
      </c>
      <c r="D1764">
        <v>0</v>
      </c>
      <c r="E1764">
        <v>0</v>
      </c>
      <c r="F1764">
        <v>0</v>
      </c>
      <c r="G1764">
        <v>0</v>
      </c>
      <c r="H1764">
        <v>0</v>
      </c>
      <c r="I1764">
        <v>0</v>
      </c>
      <c r="J1764">
        <v>0</v>
      </c>
      <c r="K1764">
        <v>0</v>
      </c>
      <c r="L1764">
        <v>0</v>
      </c>
      <c r="M1764">
        <v>0</v>
      </c>
      <c r="N1764">
        <v>0</v>
      </c>
      <c r="O1764">
        <v>0</v>
      </c>
      <c r="P1764">
        <v>0</v>
      </c>
      <c r="Q1764">
        <v>0</v>
      </c>
      <c r="R1764">
        <v>0</v>
      </c>
      <c r="S1764">
        <v>0</v>
      </c>
      <c r="T1764">
        <v>0</v>
      </c>
      <c r="U1764">
        <v>0</v>
      </c>
      <c r="V1764">
        <v>0</v>
      </c>
      <c r="W1764">
        <v>0</v>
      </c>
      <c r="X1764">
        <v>0</v>
      </c>
      <c r="Y1764">
        <v>0</v>
      </c>
      <c r="Z1764">
        <v>0</v>
      </c>
      <c r="AA1764">
        <v>0</v>
      </c>
      <c r="AB1764">
        <v>0</v>
      </c>
      <c r="AC1764">
        <v>0</v>
      </c>
      <c r="AD1764" s="2"/>
      <c r="AE1764" s="2"/>
      <c r="AF1764" s="2"/>
    </row>
    <row r="1765" spans="1:32">
      <c r="A1765" t="s">
        <v>12527</v>
      </c>
      <c r="B1765" t="s">
        <v>19</v>
      </c>
      <c r="C1765">
        <v>0</v>
      </c>
      <c r="D1765">
        <v>0</v>
      </c>
      <c r="E1765">
        <v>0</v>
      </c>
      <c r="F1765">
        <v>0</v>
      </c>
      <c r="G1765">
        <v>0</v>
      </c>
      <c r="H1765">
        <v>0</v>
      </c>
      <c r="I1765">
        <v>0</v>
      </c>
      <c r="J1765">
        <v>0</v>
      </c>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row>
    <row r="1766" spans="1:32">
      <c r="A1766" t="s">
        <v>12528</v>
      </c>
      <c r="B1766" t="s">
        <v>19</v>
      </c>
      <c r="C1766">
        <v>0</v>
      </c>
      <c r="D1766">
        <v>0</v>
      </c>
      <c r="E1766">
        <v>0</v>
      </c>
      <c r="F1766">
        <v>0</v>
      </c>
      <c r="G1766">
        <v>0</v>
      </c>
      <c r="H1766">
        <v>0</v>
      </c>
      <c r="I1766">
        <v>0</v>
      </c>
      <c r="J1766">
        <v>0</v>
      </c>
      <c r="K1766">
        <v>0</v>
      </c>
      <c r="L1766">
        <v>0</v>
      </c>
      <c r="M1766">
        <v>0</v>
      </c>
      <c r="N1766">
        <v>0</v>
      </c>
      <c r="O1766">
        <v>0</v>
      </c>
      <c r="P1766">
        <v>0</v>
      </c>
      <c r="Q1766">
        <v>0</v>
      </c>
      <c r="R1766">
        <v>0</v>
      </c>
      <c r="S1766">
        <v>0</v>
      </c>
      <c r="T1766">
        <v>0</v>
      </c>
      <c r="U1766">
        <v>0</v>
      </c>
      <c r="V1766">
        <v>0</v>
      </c>
      <c r="W1766">
        <v>0</v>
      </c>
      <c r="X1766">
        <v>0</v>
      </c>
      <c r="Y1766">
        <v>0</v>
      </c>
      <c r="Z1766">
        <v>0</v>
      </c>
      <c r="AA1766">
        <v>0</v>
      </c>
      <c r="AB1766">
        <v>0</v>
      </c>
      <c r="AC1766">
        <v>0</v>
      </c>
      <c r="AD1766" s="2"/>
      <c r="AE1766" s="2"/>
      <c r="AF1766" s="2"/>
    </row>
    <row r="1767" spans="1:32">
      <c r="A1767" t="s">
        <v>12529</v>
      </c>
      <c r="B1767" t="s">
        <v>19</v>
      </c>
      <c r="C1767">
        <v>0</v>
      </c>
      <c r="D1767">
        <v>0</v>
      </c>
      <c r="E1767">
        <v>0</v>
      </c>
      <c r="F1767">
        <v>0</v>
      </c>
      <c r="G1767">
        <v>0</v>
      </c>
      <c r="H1767">
        <v>0</v>
      </c>
      <c r="I1767">
        <v>0</v>
      </c>
      <c r="J1767">
        <v>0</v>
      </c>
      <c r="K1767">
        <v>0</v>
      </c>
      <c r="L1767">
        <v>0</v>
      </c>
      <c r="M1767">
        <v>0</v>
      </c>
      <c r="N1767">
        <v>0</v>
      </c>
      <c r="O1767">
        <v>0</v>
      </c>
      <c r="P1767">
        <v>0</v>
      </c>
      <c r="Q1767">
        <v>0</v>
      </c>
      <c r="R1767">
        <v>0</v>
      </c>
      <c r="S1767">
        <v>0</v>
      </c>
      <c r="T1767">
        <v>0</v>
      </c>
      <c r="U1767">
        <v>0</v>
      </c>
      <c r="V1767">
        <v>0</v>
      </c>
      <c r="W1767">
        <v>0</v>
      </c>
      <c r="X1767">
        <v>0</v>
      </c>
      <c r="Y1767">
        <v>0</v>
      </c>
      <c r="Z1767">
        <v>0</v>
      </c>
      <c r="AA1767">
        <v>0</v>
      </c>
      <c r="AB1767">
        <v>0</v>
      </c>
      <c r="AC1767">
        <v>0</v>
      </c>
      <c r="AD1767" s="2"/>
      <c r="AE1767" s="2"/>
      <c r="AF1767" s="2"/>
    </row>
    <row r="1768" spans="1:32">
      <c r="A1768" t="s">
        <v>12530</v>
      </c>
      <c r="B1768" t="s">
        <v>19</v>
      </c>
      <c r="C1768">
        <v>0</v>
      </c>
      <c r="D1768">
        <v>0</v>
      </c>
      <c r="E1768">
        <v>0</v>
      </c>
      <c r="F1768">
        <v>0</v>
      </c>
      <c r="G1768">
        <v>0</v>
      </c>
      <c r="H1768">
        <v>0</v>
      </c>
      <c r="I1768">
        <v>0</v>
      </c>
      <c r="J1768">
        <v>0</v>
      </c>
      <c r="K1768">
        <v>0</v>
      </c>
      <c r="L1768">
        <v>0</v>
      </c>
      <c r="M1768">
        <v>0</v>
      </c>
      <c r="N1768">
        <v>0</v>
      </c>
      <c r="O1768">
        <v>0</v>
      </c>
      <c r="P1768">
        <v>0</v>
      </c>
      <c r="Q1768">
        <v>0</v>
      </c>
      <c r="R1768">
        <v>0</v>
      </c>
      <c r="S1768">
        <v>0</v>
      </c>
      <c r="T1768">
        <v>0</v>
      </c>
      <c r="U1768">
        <v>0</v>
      </c>
      <c r="V1768">
        <v>0</v>
      </c>
      <c r="W1768">
        <v>0</v>
      </c>
      <c r="X1768">
        <v>0</v>
      </c>
      <c r="Y1768">
        <v>0</v>
      </c>
      <c r="Z1768">
        <v>0</v>
      </c>
      <c r="AA1768">
        <v>0</v>
      </c>
      <c r="AB1768">
        <v>0</v>
      </c>
      <c r="AC1768">
        <v>0</v>
      </c>
      <c r="AD1768" s="2"/>
      <c r="AE1768" s="2"/>
      <c r="AF1768" s="2"/>
    </row>
    <row r="1769" spans="1:32">
      <c r="A1769" t="s">
        <v>12531</v>
      </c>
      <c r="B1769" t="s">
        <v>19</v>
      </c>
      <c r="C1769">
        <v>0</v>
      </c>
      <c r="D1769">
        <v>0</v>
      </c>
      <c r="E1769">
        <v>0</v>
      </c>
      <c r="F1769">
        <v>0</v>
      </c>
      <c r="G1769">
        <v>0</v>
      </c>
      <c r="H1769">
        <v>0</v>
      </c>
      <c r="I1769">
        <v>0</v>
      </c>
      <c r="J1769">
        <v>0</v>
      </c>
      <c r="K1769">
        <v>0</v>
      </c>
      <c r="L1769">
        <v>0</v>
      </c>
      <c r="M1769">
        <v>0</v>
      </c>
      <c r="N1769">
        <v>0</v>
      </c>
      <c r="O1769">
        <v>0</v>
      </c>
      <c r="P1769">
        <v>0</v>
      </c>
      <c r="Q1769">
        <v>0</v>
      </c>
      <c r="R1769">
        <v>0</v>
      </c>
      <c r="S1769">
        <v>0</v>
      </c>
      <c r="T1769">
        <v>0</v>
      </c>
      <c r="U1769">
        <v>0</v>
      </c>
      <c r="V1769">
        <v>0</v>
      </c>
      <c r="W1769">
        <v>0</v>
      </c>
      <c r="X1769">
        <v>0</v>
      </c>
      <c r="Y1769">
        <v>0</v>
      </c>
      <c r="Z1769">
        <v>0</v>
      </c>
      <c r="AA1769">
        <v>0</v>
      </c>
      <c r="AB1769">
        <v>0</v>
      </c>
      <c r="AC1769">
        <v>0</v>
      </c>
      <c r="AD1769" s="2"/>
      <c r="AE1769" s="2"/>
      <c r="AF1769" s="2"/>
    </row>
    <row r="1770" spans="1:32">
      <c r="A1770" t="s">
        <v>12532</v>
      </c>
      <c r="B1770" t="s">
        <v>19</v>
      </c>
      <c r="C1770">
        <v>0</v>
      </c>
      <c r="D1770">
        <v>0</v>
      </c>
      <c r="E1770">
        <v>0</v>
      </c>
      <c r="F1770">
        <v>0</v>
      </c>
      <c r="G1770">
        <v>0</v>
      </c>
      <c r="H1770">
        <v>0</v>
      </c>
      <c r="I1770">
        <v>0</v>
      </c>
      <c r="J1770">
        <v>0</v>
      </c>
      <c r="K1770">
        <v>0</v>
      </c>
      <c r="L1770">
        <v>0</v>
      </c>
      <c r="M1770">
        <v>0</v>
      </c>
      <c r="N1770">
        <v>0</v>
      </c>
      <c r="O1770">
        <v>0</v>
      </c>
      <c r="P1770">
        <v>0</v>
      </c>
      <c r="Q1770">
        <v>0</v>
      </c>
      <c r="R1770">
        <v>0</v>
      </c>
      <c r="S1770">
        <v>0</v>
      </c>
      <c r="T1770">
        <v>0</v>
      </c>
      <c r="U1770">
        <v>0</v>
      </c>
      <c r="V1770">
        <v>0</v>
      </c>
      <c r="W1770">
        <v>0</v>
      </c>
      <c r="X1770">
        <v>0</v>
      </c>
      <c r="Y1770">
        <v>0</v>
      </c>
      <c r="Z1770">
        <v>0</v>
      </c>
      <c r="AA1770">
        <v>0</v>
      </c>
      <c r="AB1770">
        <v>0</v>
      </c>
      <c r="AC1770">
        <v>0</v>
      </c>
      <c r="AD1770" s="2"/>
      <c r="AE1770" s="2"/>
      <c r="AF1770" s="2"/>
    </row>
    <row r="1771" spans="1:32">
      <c r="A1771" t="s">
        <v>12533</v>
      </c>
      <c r="B1771" t="s">
        <v>19</v>
      </c>
      <c r="C1771">
        <v>0</v>
      </c>
      <c r="D1771">
        <v>0</v>
      </c>
      <c r="E1771">
        <v>0</v>
      </c>
      <c r="F1771">
        <v>0</v>
      </c>
      <c r="G1771">
        <v>0</v>
      </c>
      <c r="H1771">
        <v>0</v>
      </c>
      <c r="I1771">
        <v>0</v>
      </c>
      <c r="J1771">
        <v>0</v>
      </c>
      <c r="K1771">
        <v>0</v>
      </c>
      <c r="L1771">
        <v>0</v>
      </c>
      <c r="M1771">
        <v>0</v>
      </c>
      <c r="N1771">
        <v>0</v>
      </c>
      <c r="O1771">
        <v>0</v>
      </c>
      <c r="P1771">
        <v>0</v>
      </c>
      <c r="Q1771">
        <v>0</v>
      </c>
      <c r="R1771">
        <v>0</v>
      </c>
      <c r="S1771">
        <v>0</v>
      </c>
      <c r="T1771">
        <v>0</v>
      </c>
      <c r="U1771">
        <v>0</v>
      </c>
      <c r="V1771">
        <v>0</v>
      </c>
      <c r="W1771">
        <v>0</v>
      </c>
      <c r="X1771">
        <v>0</v>
      </c>
      <c r="Y1771">
        <v>0</v>
      </c>
      <c r="Z1771">
        <v>0</v>
      </c>
      <c r="AA1771">
        <v>0</v>
      </c>
      <c r="AB1771">
        <v>0</v>
      </c>
      <c r="AC1771">
        <v>0</v>
      </c>
      <c r="AD1771" s="2"/>
      <c r="AE1771" s="2"/>
      <c r="AF1771" s="2"/>
    </row>
    <row r="1772" spans="1:32">
      <c r="A1772" t="s">
        <v>12534</v>
      </c>
      <c r="B1772" t="s">
        <v>19</v>
      </c>
      <c r="C1772">
        <v>0</v>
      </c>
      <c r="D1772">
        <v>0</v>
      </c>
      <c r="E1772">
        <v>0</v>
      </c>
      <c r="F1772">
        <v>0</v>
      </c>
      <c r="G1772">
        <v>0</v>
      </c>
      <c r="H1772">
        <v>0</v>
      </c>
      <c r="I1772">
        <v>0</v>
      </c>
      <c r="J1772">
        <v>0</v>
      </c>
      <c r="K1772">
        <v>0</v>
      </c>
      <c r="L1772">
        <v>0</v>
      </c>
      <c r="M1772">
        <v>0</v>
      </c>
      <c r="N1772">
        <v>0</v>
      </c>
      <c r="O1772">
        <v>0</v>
      </c>
      <c r="P1772">
        <v>0</v>
      </c>
      <c r="Q1772">
        <v>0</v>
      </c>
      <c r="R1772">
        <v>0</v>
      </c>
      <c r="S1772">
        <v>0</v>
      </c>
      <c r="T1772">
        <v>0</v>
      </c>
      <c r="U1772">
        <v>0</v>
      </c>
      <c r="V1772">
        <v>0</v>
      </c>
      <c r="W1772">
        <v>0</v>
      </c>
      <c r="X1772">
        <v>0</v>
      </c>
      <c r="Y1772">
        <v>0</v>
      </c>
      <c r="Z1772">
        <v>0</v>
      </c>
      <c r="AA1772">
        <v>0</v>
      </c>
      <c r="AB1772">
        <v>0</v>
      </c>
      <c r="AC1772">
        <v>0</v>
      </c>
      <c r="AD1772" s="2"/>
      <c r="AE1772" s="2"/>
      <c r="AF1772" s="2"/>
    </row>
    <row r="1773" spans="1:32">
      <c r="A1773" t="s">
        <v>12535</v>
      </c>
      <c r="B1773" t="s">
        <v>19</v>
      </c>
      <c r="C1773">
        <v>0</v>
      </c>
      <c r="D1773">
        <v>0</v>
      </c>
      <c r="E1773">
        <v>0</v>
      </c>
      <c r="F1773">
        <v>0</v>
      </c>
      <c r="G1773">
        <v>0</v>
      </c>
      <c r="H1773">
        <v>0</v>
      </c>
      <c r="I1773">
        <v>0</v>
      </c>
      <c r="J1773">
        <v>0</v>
      </c>
      <c r="K1773">
        <v>0</v>
      </c>
      <c r="L1773">
        <v>0</v>
      </c>
      <c r="M1773">
        <v>0</v>
      </c>
      <c r="N1773">
        <v>0</v>
      </c>
      <c r="O1773">
        <v>0</v>
      </c>
      <c r="P1773">
        <v>0</v>
      </c>
      <c r="Q1773">
        <v>0</v>
      </c>
      <c r="R1773">
        <v>0</v>
      </c>
      <c r="S1773">
        <v>0</v>
      </c>
      <c r="T1773">
        <v>0</v>
      </c>
      <c r="U1773">
        <v>0</v>
      </c>
      <c r="V1773">
        <v>0</v>
      </c>
      <c r="W1773">
        <v>0</v>
      </c>
      <c r="X1773">
        <v>0</v>
      </c>
      <c r="Y1773">
        <v>0</v>
      </c>
      <c r="Z1773">
        <v>0</v>
      </c>
      <c r="AA1773">
        <v>0</v>
      </c>
      <c r="AB1773">
        <v>0</v>
      </c>
      <c r="AC1773">
        <v>0</v>
      </c>
      <c r="AD1773" s="2"/>
      <c r="AE1773" s="2"/>
      <c r="AF1773" s="2"/>
    </row>
    <row r="1774" spans="1:32">
      <c r="A1774" t="s">
        <v>12536</v>
      </c>
      <c r="B1774" t="s">
        <v>19</v>
      </c>
      <c r="C1774">
        <v>0</v>
      </c>
      <c r="D1774">
        <v>0</v>
      </c>
      <c r="E1774">
        <v>0</v>
      </c>
      <c r="F1774">
        <v>0</v>
      </c>
      <c r="G1774">
        <v>0</v>
      </c>
      <c r="H1774">
        <v>0</v>
      </c>
      <c r="I1774">
        <v>0</v>
      </c>
      <c r="J1774">
        <v>0</v>
      </c>
      <c r="K1774">
        <v>0</v>
      </c>
      <c r="L1774">
        <v>0</v>
      </c>
      <c r="M1774">
        <v>0</v>
      </c>
      <c r="N1774">
        <v>0</v>
      </c>
      <c r="O1774">
        <v>0</v>
      </c>
      <c r="P1774">
        <v>0</v>
      </c>
      <c r="Q1774">
        <v>0</v>
      </c>
      <c r="R1774">
        <v>0</v>
      </c>
      <c r="S1774">
        <v>0</v>
      </c>
      <c r="T1774">
        <v>0</v>
      </c>
      <c r="U1774">
        <v>0</v>
      </c>
      <c r="V1774">
        <v>0</v>
      </c>
      <c r="W1774">
        <v>0</v>
      </c>
      <c r="X1774">
        <v>0</v>
      </c>
      <c r="Y1774">
        <v>0</v>
      </c>
      <c r="Z1774">
        <v>0</v>
      </c>
      <c r="AA1774">
        <v>0</v>
      </c>
      <c r="AB1774">
        <v>0</v>
      </c>
      <c r="AC1774">
        <v>0</v>
      </c>
      <c r="AD1774" s="2"/>
      <c r="AE1774" s="2"/>
      <c r="AF1774" s="2"/>
    </row>
    <row r="1775" spans="1:32">
      <c r="A1775" t="s">
        <v>12537</v>
      </c>
      <c r="B1775" t="s">
        <v>19</v>
      </c>
      <c r="C1775">
        <v>0</v>
      </c>
      <c r="D1775">
        <v>0</v>
      </c>
      <c r="E1775">
        <v>0</v>
      </c>
      <c r="F1775">
        <v>0</v>
      </c>
      <c r="G1775">
        <v>0</v>
      </c>
      <c r="H1775">
        <v>0</v>
      </c>
      <c r="I1775">
        <v>0</v>
      </c>
      <c r="J1775">
        <v>0</v>
      </c>
      <c r="K1775">
        <v>0</v>
      </c>
      <c r="L1775">
        <v>0</v>
      </c>
      <c r="M1775">
        <v>0</v>
      </c>
      <c r="N1775">
        <v>0</v>
      </c>
      <c r="O1775">
        <v>0</v>
      </c>
      <c r="P1775">
        <v>0</v>
      </c>
      <c r="Q1775">
        <v>0</v>
      </c>
      <c r="R1775">
        <v>0</v>
      </c>
      <c r="S1775">
        <v>0</v>
      </c>
      <c r="T1775">
        <v>0</v>
      </c>
      <c r="U1775">
        <v>0</v>
      </c>
      <c r="V1775">
        <v>0</v>
      </c>
      <c r="W1775">
        <v>0</v>
      </c>
      <c r="X1775">
        <v>0</v>
      </c>
      <c r="Y1775">
        <v>0</v>
      </c>
      <c r="Z1775">
        <v>0</v>
      </c>
      <c r="AA1775">
        <v>0</v>
      </c>
      <c r="AB1775">
        <v>0</v>
      </c>
      <c r="AC1775">
        <v>0</v>
      </c>
      <c r="AD1775" s="2"/>
      <c r="AE1775" s="2"/>
      <c r="AF1775" s="2"/>
    </row>
    <row r="1776" spans="1:32">
      <c r="A1776" t="s">
        <v>12538</v>
      </c>
      <c r="B1776" t="s">
        <v>19</v>
      </c>
      <c r="C1776">
        <v>0</v>
      </c>
      <c r="D1776">
        <v>0</v>
      </c>
      <c r="E1776">
        <v>0</v>
      </c>
      <c r="F1776">
        <v>0</v>
      </c>
      <c r="G1776">
        <v>0</v>
      </c>
      <c r="H1776">
        <v>0</v>
      </c>
      <c r="I1776">
        <v>0</v>
      </c>
      <c r="J1776">
        <v>0</v>
      </c>
      <c r="K1776">
        <v>0</v>
      </c>
      <c r="L1776">
        <v>0</v>
      </c>
      <c r="M1776">
        <v>0</v>
      </c>
      <c r="N1776">
        <v>0</v>
      </c>
      <c r="O1776">
        <v>0</v>
      </c>
      <c r="P1776">
        <v>0</v>
      </c>
      <c r="Q1776">
        <v>0</v>
      </c>
      <c r="R1776">
        <v>0</v>
      </c>
      <c r="S1776">
        <v>0</v>
      </c>
      <c r="T1776">
        <v>0</v>
      </c>
      <c r="U1776">
        <v>0</v>
      </c>
      <c r="V1776">
        <v>0</v>
      </c>
      <c r="W1776">
        <v>0</v>
      </c>
      <c r="X1776">
        <v>0</v>
      </c>
      <c r="Y1776">
        <v>0</v>
      </c>
      <c r="Z1776">
        <v>0</v>
      </c>
      <c r="AA1776">
        <v>0</v>
      </c>
      <c r="AB1776">
        <v>0</v>
      </c>
      <c r="AC1776">
        <v>0</v>
      </c>
      <c r="AD1776" s="2"/>
      <c r="AE1776" s="2"/>
      <c r="AF1776" s="2"/>
    </row>
    <row r="1777" spans="1:32">
      <c r="A1777" t="s">
        <v>12539</v>
      </c>
      <c r="B1777" t="s">
        <v>19</v>
      </c>
      <c r="C1777">
        <v>0</v>
      </c>
      <c r="D1777">
        <v>0</v>
      </c>
      <c r="E1777">
        <v>0</v>
      </c>
      <c r="F1777">
        <v>0</v>
      </c>
      <c r="G1777">
        <v>0</v>
      </c>
      <c r="H1777">
        <v>0</v>
      </c>
      <c r="I1777">
        <v>0</v>
      </c>
      <c r="J1777">
        <v>0</v>
      </c>
      <c r="K1777">
        <v>0</v>
      </c>
      <c r="L1777">
        <v>0</v>
      </c>
      <c r="M1777">
        <v>0</v>
      </c>
      <c r="N1777">
        <v>0</v>
      </c>
      <c r="O1777">
        <v>0</v>
      </c>
      <c r="P1777">
        <v>0</v>
      </c>
      <c r="Q1777">
        <v>0</v>
      </c>
      <c r="R1777">
        <v>0</v>
      </c>
      <c r="S1777">
        <v>0</v>
      </c>
      <c r="T1777">
        <v>0</v>
      </c>
      <c r="U1777">
        <v>0</v>
      </c>
      <c r="V1777">
        <v>0</v>
      </c>
      <c r="W1777">
        <v>0</v>
      </c>
      <c r="X1777">
        <v>0</v>
      </c>
      <c r="Y1777">
        <v>0</v>
      </c>
      <c r="Z1777">
        <v>0</v>
      </c>
      <c r="AA1777">
        <v>0</v>
      </c>
      <c r="AB1777">
        <v>0</v>
      </c>
      <c r="AC1777">
        <v>0</v>
      </c>
    </row>
    <row r="1778" spans="1:32">
      <c r="A1778" t="s">
        <v>12540</v>
      </c>
      <c r="B1778" t="s">
        <v>19</v>
      </c>
      <c r="C1778">
        <v>0</v>
      </c>
      <c r="D1778">
        <v>0</v>
      </c>
      <c r="E1778">
        <v>0</v>
      </c>
      <c r="F1778">
        <v>0</v>
      </c>
      <c r="G1778">
        <v>0</v>
      </c>
      <c r="H1778">
        <v>0</v>
      </c>
      <c r="I1778">
        <v>0</v>
      </c>
      <c r="J1778">
        <v>0</v>
      </c>
      <c r="K1778">
        <v>0</v>
      </c>
      <c r="L1778">
        <v>0</v>
      </c>
      <c r="M1778">
        <v>0</v>
      </c>
      <c r="N1778">
        <v>0</v>
      </c>
      <c r="O1778">
        <v>0</v>
      </c>
      <c r="P1778">
        <v>0</v>
      </c>
      <c r="Q1778">
        <v>0</v>
      </c>
      <c r="R1778">
        <v>0</v>
      </c>
      <c r="S1778">
        <v>0</v>
      </c>
      <c r="T1778">
        <v>0</v>
      </c>
      <c r="U1778">
        <v>0</v>
      </c>
      <c r="V1778">
        <v>0</v>
      </c>
      <c r="W1778">
        <v>0</v>
      </c>
      <c r="X1778">
        <v>0</v>
      </c>
      <c r="Y1778">
        <v>0</v>
      </c>
      <c r="Z1778">
        <v>0</v>
      </c>
      <c r="AA1778">
        <v>0</v>
      </c>
      <c r="AB1778">
        <v>0</v>
      </c>
      <c r="AC1778">
        <v>0</v>
      </c>
      <c r="AD1778" s="2"/>
      <c r="AE1778" s="2"/>
      <c r="AF1778" s="2"/>
    </row>
    <row r="1779" spans="1:32">
      <c r="A1779" t="s">
        <v>12541</v>
      </c>
      <c r="B1779" t="s">
        <v>19</v>
      </c>
      <c r="C1779">
        <v>0</v>
      </c>
      <c r="D1779">
        <v>0</v>
      </c>
      <c r="E1779">
        <v>0</v>
      </c>
      <c r="F1779">
        <v>0</v>
      </c>
      <c r="G1779">
        <v>0</v>
      </c>
      <c r="H1779">
        <v>0</v>
      </c>
      <c r="I1779">
        <v>0</v>
      </c>
      <c r="J1779">
        <v>0</v>
      </c>
      <c r="K1779">
        <v>0</v>
      </c>
      <c r="L1779">
        <v>0</v>
      </c>
      <c r="M1779">
        <v>0</v>
      </c>
      <c r="N1779">
        <v>0</v>
      </c>
      <c r="O1779">
        <v>0</v>
      </c>
      <c r="P1779">
        <v>0</v>
      </c>
      <c r="Q1779">
        <v>0</v>
      </c>
      <c r="R1779">
        <v>0</v>
      </c>
      <c r="S1779">
        <v>0</v>
      </c>
      <c r="T1779">
        <v>0</v>
      </c>
      <c r="U1779">
        <v>0</v>
      </c>
      <c r="V1779">
        <v>0</v>
      </c>
      <c r="W1779">
        <v>0</v>
      </c>
      <c r="X1779">
        <v>0</v>
      </c>
      <c r="Y1779">
        <v>0</v>
      </c>
      <c r="Z1779">
        <v>0</v>
      </c>
      <c r="AA1779">
        <v>0</v>
      </c>
      <c r="AB1779">
        <v>0</v>
      </c>
      <c r="AC1779">
        <v>0</v>
      </c>
      <c r="AD1779" s="2"/>
      <c r="AE1779" s="2"/>
      <c r="AF1779" s="2"/>
    </row>
    <row r="1780" spans="1:32">
      <c r="A1780" t="s">
        <v>12542</v>
      </c>
      <c r="B1780" t="s">
        <v>19</v>
      </c>
      <c r="C1780">
        <v>0</v>
      </c>
      <c r="D1780">
        <v>0</v>
      </c>
      <c r="E1780">
        <v>0</v>
      </c>
      <c r="F1780">
        <v>0</v>
      </c>
      <c r="G1780">
        <v>0</v>
      </c>
      <c r="H1780">
        <v>0</v>
      </c>
      <c r="I1780">
        <v>0</v>
      </c>
      <c r="J1780">
        <v>0</v>
      </c>
      <c r="K1780">
        <v>0</v>
      </c>
      <c r="L1780">
        <v>0</v>
      </c>
      <c r="M1780">
        <v>0</v>
      </c>
      <c r="N1780">
        <v>0</v>
      </c>
      <c r="O1780">
        <v>0</v>
      </c>
      <c r="P1780">
        <v>0</v>
      </c>
      <c r="Q1780">
        <v>0</v>
      </c>
      <c r="R1780">
        <v>0</v>
      </c>
      <c r="S1780">
        <v>0</v>
      </c>
      <c r="T1780">
        <v>0</v>
      </c>
      <c r="U1780">
        <v>0</v>
      </c>
      <c r="V1780">
        <v>0</v>
      </c>
      <c r="W1780">
        <v>0</v>
      </c>
      <c r="X1780">
        <v>0</v>
      </c>
      <c r="Y1780">
        <v>0</v>
      </c>
      <c r="Z1780">
        <v>0</v>
      </c>
      <c r="AA1780">
        <v>0</v>
      </c>
      <c r="AB1780">
        <v>0</v>
      </c>
      <c r="AC1780">
        <v>0</v>
      </c>
      <c r="AD1780" s="2"/>
      <c r="AE1780" s="2"/>
      <c r="AF1780" s="2"/>
    </row>
    <row r="1781" spans="1:32">
      <c r="A1781" t="s">
        <v>12543</v>
      </c>
      <c r="B1781" t="s">
        <v>19</v>
      </c>
      <c r="C1781">
        <v>0</v>
      </c>
      <c r="D1781">
        <v>0</v>
      </c>
      <c r="E1781">
        <v>0</v>
      </c>
      <c r="F1781">
        <v>0</v>
      </c>
      <c r="G1781">
        <v>0</v>
      </c>
      <c r="H1781">
        <v>0</v>
      </c>
      <c r="I1781">
        <v>0</v>
      </c>
      <c r="J1781">
        <v>0</v>
      </c>
      <c r="K1781">
        <v>0</v>
      </c>
      <c r="L1781">
        <v>0</v>
      </c>
      <c r="M1781">
        <v>0</v>
      </c>
      <c r="N1781">
        <v>0</v>
      </c>
      <c r="O1781">
        <v>0</v>
      </c>
      <c r="P1781">
        <v>0</v>
      </c>
      <c r="Q1781">
        <v>0</v>
      </c>
      <c r="R1781">
        <v>0</v>
      </c>
      <c r="S1781">
        <v>0</v>
      </c>
      <c r="T1781">
        <v>0</v>
      </c>
      <c r="U1781">
        <v>0</v>
      </c>
      <c r="V1781">
        <v>0</v>
      </c>
      <c r="W1781">
        <v>0</v>
      </c>
      <c r="X1781">
        <v>0</v>
      </c>
      <c r="Y1781">
        <v>0</v>
      </c>
      <c r="Z1781">
        <v>0</v>
      </c>
      <c r="AA1781">
        <v>0</v>
      </c>
      <c r="AB1781">
        <v>0</v>
      </c>
      <c r="AC1781">
        <v>0</v>
      </c>
      <c r="AD1781" s="2"/>
      <c r="AE1781" s="2"/>
      <c r="AF1781" s="2"/>
    </row>
    <row r="1782" spans="1:32">
      <c r="A1782" t="s">
        <v>12544</v>
      </c>
      <c r="B1782" t="s">
        <v>19</v>
      </c>
      <c r="C1782">
        <v>0</v>
      </c>
      <c r="D1782">
        <v>0</v>
      </c>
      <c r="E1782">
        <v>0</v>
      </c>
      <c r="F1782">
        <v>0</v>
      </c>
      <c r="G1782">
        <v>0</v>
      </c>
      <c r="H1782">
        <v>0</v>
      </c>
      <c r="I1782">
        <v>0</v>
      </c>
      <c r="J1782">
        <v>0</v>
      </c>
      <c r="K1782">
        <v>0</v>
      </c>
      <c r="L1782">
        <v>0</v>
      </c>
      <c r="M1782">
        <v>0</v>
      </c>
      <c r="N1782">
        <v>0</v>
      </c>
      <c r="O1782">
        <v>0</v>
      </c>
      <c r="P1782">
        <v>0</v>
      </c>
      <c r="Q1782">
        <v>0</v>
      </c>
      <c r="R1782">
        <v>0</v>
      </c>
      <c r="S1782">
        <v>0</v>
      </c>
      <c r="T1782">
        <v>0</v>
      </c>
      <c r="U1782">
        <v>0</v>
      </c>
      <c r="V1782">
        <v>0</v>
      </c>
      <c r="W1782">
        <v>0</v>
      </c>
      <c r="X1782">
        <v>0</v>
      </c>
      <c r="Y1782">
        <v>0</v>
      </c>
      <c r="Z1782">
        <v>0</v>
      </c>
      <c r="AA1782">
        <v>0</v>
      </c>
      <c r="AB1782">
        <v>0</v>
      </c>
      <c r="AC1782">
        <v>0</v>
      </c>
      <c r="AD1782" s="2"/>
      <c r="AE1782" s="2"/>
      <c r="AF1782" s="2"/>
    </row>
    <row r="1783" spans="1:32">
      <c r="A1783" t="s">
        <v>12545</v>
      </c>
      <c r="B1783" t="s">
        <v>19</v>
      </c>
      <c r="C1783">
        <v>0</v>
      </c>
      <c r="D1783">
        <v>0</v>
      </c>
      <c r="E1783">
        <v>0</v>
      </c>
      <c r="F1783">
        <v>0</v>
      </c>
      <c r="G1783">
        <v>0</v>
      </c>
      <c r="H1783">
        <v>0</v>
      </c>
      <c r="I1783">
        <v>0</v>
      </c>
      <c r="J1783">
        <v>0</v>
      </c>
      <c r="K1783">
        <v>0</v>
      </c>
      <c r="L1783">
        <v>0</v>
      </c>
      <c r="M1783">
        <v>0</v>
      </c>
      <c r="N1783">
        <v>0</v>
      </c>
      <c r="O1783">
        <v>0</v>
      </c>
      <c r="P1783">
        <v>0</v>
      </c>
      <c r="Q1783">
        <v>0</v>
      </c>
      <c r="R1783">
        <v>0</v>
      </c>
      <c r="S1783">
        <v>0</v>
      </c>
      <c r="T1783">
        <v>0</v>
      </c>
      <c r="U1783">
        <v>0</v>
      </c>
      <c r="V1783">
        <v>0</v>
      </c>
      <c r="W1783">
        <v>0</v>
      </c>
      <c r="X1783">
        <v>0</v>
      </c>
      <c r="Y1783">
        <v>0</v>
      </c>
      <c r="Z1783">
        <v>0</v>
      </c>
      <c r="AA1783">
        <v>0</v>
      </c>
      <c r="AB1783">
        <v>0</v>
      </c>
      <c r="AC1783">
        <v>0</v>
      </c>
      <c r="AD1783" s="2"/>
      <c r="AE1783" s="2"/>
      <c r="AF1783" s="2"/>
    </row>
    <row r="1784" spans="1:32">
      <c r="A1784" t="s">
        <v>12546</v>
      </c>
      <c r="B1784" t="s">
        <v>19</v>
      </c>
      <c r="C1784">
        <v>0</v>
      </c>
      <c r="D1784">
        <v>0</v>
      </c>
      <c r="E1784">
        <v>0</v>
      </c>
      <c r="F1784">
        <v>0</v>
      </c>
      <c r="G1784">
        <v>0</v>
      </c>
      <c r="H1784">
        <v>0</v>
      </c>
      <c r="I1784">
        <v>0</v>
      </c>
      <c r="J1784">
        <v>0</v>
      </c>
      <c r="K1784">
        <v>0</v>
      </c>
      <c r="L1784">
        <v>0</v>
      </c>
      <c r="M1784">
        <v>0</v>
      </c>
      <c r="N1784">
        <v>0</v>
      </c>
      <c r="O1784">
        <v>0</v>
      </c>
      <c r="P1784">
        <v>0</v>
      </c>
      <c r="Q1784">
        <v>0</v>
      </c>
      <c r="R1784">
        <v>0</v>
      </c>
      <c r="S1784">
        <v>0</v>
      </c>
      <c r="T1784">
        <v>0</v>
      </c>
      <c r="U1784">
        <v>0</v>
      </c>
      <c r="V1784">
        <v>0</v>
      </c>
      <c r="W1784">
        <v>0</v>
      </c>
      <c r="X1784">
        <v>0</v>
      </c>
      <c r="Y1784">
        <v>0</v>
      </c>
      <c r="Z1784">
        <v>0</v>
      </c>
      <c r="AA1784">
        <v>0</v>
      </c>
      <c r="AB1784">
        <v>0</v>
      </c>
      <c r="AC1784">
        <v>0</v>
      </c>
    </row>
    <row r="1785" spans="1:32">
      <c r="A1785" t="s">
        <v>12547</v>
      </c>
      <c r="B1785" t="s">
        <v>19</v>
      </c>
      <c r="C1785">
        <v>0</v>
      </c>
      <c r="D1785">
        <v>0</v>
      </c>
      <c r="E1785">
        <v>0</v>
      </c>
      <c r="F1785">
        <v>0</v>
      </c>
      <c r="G1785">
        <v>0</v>
      </c>
      <c r="H1785">
        <v>0</v>
      </c>
      <c r="I1785">
        <v>0</v>
      </c>
      <c r="J1785">
        <v>0</v>
      </c>
      <c r="K1785">
        <v>0</v>
      </c>
      <c r="L1785">
        <v>0</v>
      </c>
      <c r="M1785">
        <v>0</v>
      </c>
      <c r="N1785">
        <v>0</v>
      </c>
      <c r="O1785">
        <v>0</v>
      </c>
      <c r="P1785">
        <v>0</v>
      </c>
      <c r="Q1785">
        <v>0</v>
      </c>
      <c r="R1785">
        <v>0</v>
      </c>
      <c r="S1785">
        <v>0</v>
      </c>
      <c r="T1785">
        <v>0</v>
      </c>
      <c r="U1785">
        <v>0</v>
      </c>
      <c r="V1785">
        <v>0</v>
      </c>
      <c r="W1785">
        <v>0</v>
      </c>
      <c r="X1785">
        <v>0</v>
      </c>
      <c r="Y1785">
        <v>0</v>
      </c>
      <c r="Z1785">
        <v>0</v>
      </c>
      <c r="AA1785">
        <v>0</v>
      </c>
      <c r="AB1785">
        <v>0</v>
      </c>
      <c r="AC1785">
        <v>0</v>
      </c>
      <c r="AD1785" s="2"/>
      <c r="AE1785" s="2"/>
      <c r="AF1785" s="2"/>
    </row>
    <row r="1786" spans="1:32">
      <c r="A1786" t="s">
        <v>12548</v>
      </c>
      <c r="B1786" t="s">
        <v>19</v>
      </c>
      <c r="C1786">
        <v>0</v>
      </c>
      <c r="D1786">
        <v>0</v>
      </c>
      <c r="E1786">
        <v>0</v>
      </c>
      <c r="F1786">
        <v>0</v>
      </c>
      <c r="G1786">
        <v>0</v>
      </c>
      <c r="H1786">
        <v>0</v>
      </c>
      <c r="I1786">
        <v>0</v>
      </c>
      <c r="J1786">
        <v>0</v>
      </c>
      <c r="K1786">
        <v>0</v>
      </c>
      <c r="L1786">
        <v>0</v>
      </c>
      <c r="M1786">
        <v>0</v>
      </c>
      <c r="N1786">
        <v>0</v>
      </c>
      <c r="O1786">
        <v>0</v>
      </c>
      <c r="P1786">
        <v>0</v>
      </c>
      <c r="Q1786">
        <v>0</v>
      </c>
      <c r="R1786">
        <v>0</v>
      </c>
      <c r="S1786">
        <v>0</v>
      </c>
      <c r="T1786">
        <v>0</v>
      </c>
      <c r="U1786">
        <v>0</v>
      </c>
      <c r="V1786">
        <v>0</v>
      </c>
      <c r="W1786">
        <v>0</v>
      </c>
      <c r="X1786">
        <v>0</v>
      </c>
      <c r="Y1786">
        <v>0</v>
      </c>
      <c r="Z1786">
        <v>0</v>
      </c>
      <c r="AA1786">
        <v>0</v>
      </c>
      <c r="AB1786">
        <v>0</v>
      </c>
      <c r="AC1786">
        <v>0</v>
      </c>
      <c r="AD1786" s="2"/>
      <c r="AE1786" s="2"/>
      <c r="AF1786" s="2"/>
    </row>
    <row r="1787" spans="1:32">
      <c r="A1787" t="s">
        <v>12549</v>
      </c>
      <c r="B1787" t="s">
        <v>19</v>
      </c>
      <c r="C1787">
        <v>0</v>
      </c>
      <c r="D1787">
        <v>0</v>
      </c>
      <c r="E1787">
        <v>0</v>
      </c>
      <c r="F1787">
        <v>0</v>
      </c>
      <c r="G1787">
        <v>0</v>
      </c>
      <c r="H1787">
        <v>0</v>
      </c>
      <c r="I1787">
        <v>0</v>
      </c>
      <c r="J1787">
        <v>0</v>
      </c>
      <c r="K1787">
        <v>0</v>
      </c>
      <c r="L1787">
        <v>0</v>
      </c>
      <c r="M1787">
        <v>0</v>
      </c>
      <c r="N1787">
        <v>0</v>
      </c>
      <c r="O1787">
        <v>0</v>
      </c>
      <c r="P1787">
        <v>0</v>
      </c>
      <c r="Q1787">
        <v>0</v>
      </c>
      <c r="R1787">
        <v>0</v>
      </c>
      <c r="S1787">
        <v>0</v>
      </c>
      <c r="T1787">
        <v>0</v>
      </c>
      <c r="U1787">
        <v>0</v>
      </c>
      <c r="V1787">
        <v>0</v>
      </c>
      <c r="W1787">
        <v>0</v>
      </c>
      <c r="X1787">
        <v>0</v>
      </c>
      <c r="Y1787">
        <v>0</v>
      </c>
      <c r="Z1787">
        <v>0</v>
      </c>
      <c r="AA1787">
        <v>0</v>
      </c>
      <c r="AB1787">
        <v>0</v>
      </c>
      <c r="AC1787">
        <v>0</v>
      </c>
      <c r="AD1787" s="2"/>
      <c r="AE1787" s="2"/>
      <c r="AF1787" s="2"/>
    </row>
    <row r="1788" spans="1:32">
      <c r="A1788" t="s">
        <v>12550</v>
      </c>
      <c r="B1788" t="s">
        <v>19</v>
      </c>
      <c r="C1788" s="2">
        <v>6038230000000</v>
      </c>
      <c r="D1788" s="2">
        <v>6085980000000</v>
      </c>
      <c r="E1788" s="2">
        <v>6133740000000</v>
      </c>
      <c r="F1788" s="2">
        <v>6165570000000</v>
      </c>
      <c r="G1788" s="2">
        <v>6181490000000</v>
      </c>
      <c r="H1788" s="2">
        <v>6197410000000</v>
      </c>
      <c r="I1788" s="2">
        <v>6208020000000</v>
      </c>
      <c r="J1788" s="2">
        <v>6202710000000</v>
      </c>
      <c r="K1788" s="2">
        <v>6181490000000</v>
      </c>
      <c r="L1788" s="2">
        <v>6149650000000</v>
      </c>
      <c r="M1788" s="2">
        <v>6123120000000</v>
      </c>
      <c r="N1788" s="2">
        <v>6107210000000</v>
      </c>
      <c r="O1788" s="2">
        <v>6101900000000</v>
      </c>
      <c r="P1788" s="2">
        <v>6096590000000</v>
      </c>
      <c r="Q1788" s="2">
        <v>6096590000000</v>
      </c>
      <c r="R1788" s="2">
        <v>6101900000000</v>
      </c>
      <c r="S1788" s="2">
        <v>6101900000000</v>
      </c>
      <c r="T1788" s="2">
        <v>6096590000000</v>
      </c>
      <c r="U1788" s="2">
        <v>6085980000000</v>
      </c>
      <c r="V1788" s="2">
        <v>6080680000000</v>
      </c>
      <c r="W1788" s="2">
        <v>6075370000000</v>
      </c>
      <c r="X1788" s="2">
        <v>6070060000000</v>
      </c>
      <c r="Y1788" s="2">
        <v>6059450000000</v>
      </c>
      <c r="Z1788" s="2">
        <v>6054150000000</v>
      </c>
      <c r="AA1788" s="2">
        <v>6054150000000</v>
      </c>
      <c r="AB1788" s="2">
        <v>6048840000000</v>
      </c>
      <c r="AC1788" s="2">
        <v>6043530000000</v>
      </c>
      <c r="AD1788" s="2"/>
      <c r="AE1788" s="2"/>
      <c r="AF1788" s="2"/>
    </row>
    <row r="1789" spans="1:32">
      <c r="A1789" t="s">
        <v>12551</v>
      </c>
      <c r="B1789" t="s">
        <v>19</v>
      </c>
      <c r="C1789" s="2">
        <v>634776000</v>
      </c>
      <c r="D1789" s="2">
        <v>639797000</v>
      </c>
      <c r="E1789" s="2">
        <v>644817000</v>
      </c>
      <c r="F1789" s="2">
        <v>648164000</v>
      </c>
      <c r="G1789" s="2">
        <v>649837000</v>
      </c>
      <c r="H1789" s="2">
        <v>651510000</v>
      </c>
      <c r="I1789" s="2">
        <v>652626000</v>
      </c>
      <c r="J1789" s="2">
        <v>652068000</v>
      </c>
      <c r="K1789" s="2">
        <v>649837000</v>
      </c>
      <c r="L1789" s="2">
        <v>646490000</v>
      </c>
      <c r="M1789" s="2">
        <v>643701000</v>
      </c>
      <c r="N1789" s="2">
        <v>642028000</v>
      </c>
      <c r="O1789" s="2">
        <v>641470000</v>
      </c>
      <c r="P1789" s="2">
        <v>640912000</v>
      </c>
      <c r="Q1789" s="2">
        <v>640912000</v>
      </c>
      <c r="R1789" s="2">
        <v>641470000</v>
      </c>
      <c r="S1789" s="2">
        <v>641470000</v>
      </c>
      <c r="T1789" s="2">
        <v>640912000</v>
      </c>
      <c r="U1789" s="2">
        <v>639797000</v>
      </c>
      <c r="V1789" s="2">
        <v>639239000</v>
      </c>
      <c r="W1789" s="2">
        <v>638681000</v>
      </c>
      <c r="X1789" s="2">
        <v>638123000</v>
      </c>
      <c r="Y1789" s="2">
        <v>637008000</v>
      </c>
      <c r="Z1789" s="2">
        <v>636450000</v>
      </c>
      <c r="AA1789" s="2">
        <v>636450000</v>
      </c>
      <c r="AB1789" s="2">
        <v>635892000</v>
      </c>
      <c r="AC1789" s="2">
        <v>635334000</v>
      </c>
    </row>
    <row r="1790" spans="1:32">
      <c r="A1790" t="s">
        <v>12552</v>
      </c>
      <c r="B1790" t="s">
        <v>19</v>
      </c>
      <c r="C1790" s="2">
        <v>3530420000</v>
      </c>
      <c r="D1790" s="2">
        <v>3558340000</v>
      </c>
      <c r="E1790" s="2">
        <v>3586260000</v>
      </c>
      <c r="F1790" s="2">
        <v>3604870000</v>
      </c>
      <c r="G1790" s="2">
        <v>3614180000</v>
      </c>
      <c r="H1790" s="2">
        <v>3623490000</v>
      </c>
      <c r="I1790" s="2">
        <v>3629690000</v>
      </c>
      <c r="J1790" s="2">
        <v>3626590000</v>
      </c>
      <c r="K1790" s="2">
        <v>3614180000</v>
      </c>
      <c r="L1790" s="2">
        <v>3595570000</v>
      </c>
      <c r="M1790" s="2">
        <v>3580050000</v>
      </c>
      <c r="N1790" s="2">
        <v>3570750000</v>
      </c>
      <c r="O1790" s="2">
        <v>3567640000</v>
      </c>
      <c r="P1790" s="2">
        <v>3564540000</v>
      </c>
      <c r="Q1790" s="2">
        <v>3564540000</v>
      </c>
      <c r="R1790" s="2">
        <v>3567640000</v>
      </c>
      <c r="S1790" s="2">
        <v>3567640000</v>
      </c>
      <c r="T1790" s="2">
        <v>3564540000</v>
      </c>
      <c r="U1790" s="2">
        <v>3558340000</v>
      </c>
      <c r="V1790" s="2">
        <v>3555240000</v>
      </c>
      <c r="W1790" s="2">
        <v>3552130000</v>
      </c>
      <c r="X1790" s="2">
        <v>3549030000</v>
      </c>
      <c r="Y1790" s="2">
        <v>3542830000</v>
      </c>
      <c r="Z1790" s="2">
        <v>3539720000</v>
      </c>
      <c r="AA1790" s="2">
        <v>3539720000</v>
      </c>
      <c r="AB1790" s="2">
        <v>3536620000</v>
      </c>
      <c r="AC1790" s="2">
        <v>3533520000</v>
      </c>
      <c r="AD1790" s="2"/>
      <c r="AE1790" s="2"/>
      <c r="AF1790" s="2"/>
    </row>
    <row r="1791" spans="1:32">
      <c r="A1791" t="s">
        <v>12553</v>
      </c>
      <c r="B1791" t="s">
        <v>19</v>
      </c>
      <c r="C1791" s="2">
        <v>4435810000</v>
      </c>
      <c r="D1791" s="2">
        <v>4470890000</v>
      </c>
      <c r="E1791" s="2">
        <v>4505970000</v>
      </c>
      <c r="F1791" s="2">
        <v>4529360000</v>
      </c>
      <c r="G1791" s="2">
        <v>4541050000</v>
      </c>
      <c r="H1791" s="2">
        <v>4552750000</v>
      </c>
      <c r="I1791" s="2">
        <v>4560540000</v>
      </c>
      <c r="J1791" s="2">
        <v>4556650000</v>
      </c>
      <c r="K1791" s="2">
        <v>4541050000</v>
      </c>
      <c r="L1791" s="2">
        <v>4517670000</v>
      </c>
      <c r="M1791" s="2">
        <v>4498180000</v>
      </c>
      <c r="N1791" s="2">
        <v>4486480000</v>
      </c>
      <c r="O1791" s="2">
        <v>4482580000</v>
      </c>
      <c r="P1791" s="2">
        <v>4478690000</v>
      </c>
      <c r="Q1791" s="2">
        <v>4478690000</v>
      </c>
      <c r="R1791" s="2">
        <v>4482580000</v>
      </c>
      <c r="S1791" s="2">
        <v>4482580000</v>
      </c>
      <c r="T1791" s="2">
        <v>4478690000</v>
      </c>
      <c r="U1791" s="2">
        <v>4470890000</v>
      </c>
      <c r="V1791" s="2">
        <v>4466990000</v>
      </c>
      <c r="W1791" s="2">
        <v>4463100000</v>
      </c>
      <c r="X1791" s="2">
        <v>4459200000</v>
      </c>
      <c r="Y1791" s="2">
        <v>4451400000</v>
      </c>
      <c r="Z1791" s="2">
        <v>4447500000</v>
      </c>
      <c r="AA1791" s="2">
        <v>4447500000</v>
      </c>
      <c r="AB1791" s="2">
        <v>4443610000</v>
      </c>
      <c r="AC1791" s="2">
        <v>4439710000</v>
      </c>
      <c r="AD1791" s="2"/>
      <c r="AE1791" s="2"/>
      <c r="AF1791" s="2"/>
    </row>
    <row r="1792" spans="1:32">
      <c r="A1792" t="s">
        <v>12554</v>
      </c>
      <c r="B1792" t="s">
        <v>19</v>
      </c>
      <c r="C1792" s="2">
        <v>2600440000</v>
      </c>
      <c r="D1792" s="2">
        <v>2621010000</v>
      </c>
      <c r="E1792" s="2">
        <v>2641580000</v>
      </c>
      <c r="F1792" s="2">
        <v>2655290000</v>
      </c>
      <c r="G1792" s="2">
        <v>2662140000</v>
      </c>
      <c r="H1792" s="2">
        <v>2669000000</v>
      </c>
      <c r="I1792" s="2">
        <v>2673570000</v>
      </c>
      <c r="J1792" s="2">
        <v>2671280000</v>
      </c>
      <c r="K1792" s="2">
        <v>2662140000</v>
      </c>
      <c r="L1792" s="2">
        <v>2648430000</v>
      </c>
      <c r="M1792" s="2">
        <v>2637010000</v>
      </c>
      <c r="N1792" s="2">
        <v>2630150000</v>
      </c>
      <c r="O1792" s="2">
        <v>2627860000</v>
      </c>
      <c r="P1792" s="2">
        <v>2625580000</v>
      </c>
      <c r="Q1792" s="2">
        <v>2625580000</v>
      </c>
      <c r="R1792" s="2">
        <v>2627860000</v>
      </c>
      <c r="S1792" s="2">
        <v>2627860000</v>
      </c>
      <c r="T1792" s="2">
        <v>2625580000</v>
      </c>
      <c r="U1792" s="2">
        <v>2621010000</v>
      </c>
      <c r="V1792" s="2">
        <v>2618720000</v>
      </c>
      <c r="W1792" s="2">
        <v>2616440000</v>
      </c>
      <c r="X1792" s="2">
        <v>2614150000</v>
      </c>
      <c r="Y1792" s="2">
        <v>2609580000</v>
      </c>
      <c r="Z1792" s="2">
        <v>2607300000</v>
      </c>
      <c r="AA1792" s="2">
        <v>2607300000</v>
      </c>
      <c r="AB1792" s="2">
        <v>2605010000</v>
      </c>
      <c r="AC1792" s="2">
        <v>2602730000</v>
      </c>
      <c r="AD1792" s="2"/>
      <c r="AE1792" s="2"/>
      <c r="AF1792" s="2"/>
    </row>
    <row r="1793" spans="1:32">
      <c r="A1793" t="s">
        <v>12555</v>
      </c>
      <c r="B1793" t="s">
        <v>19</v>
      </c>
      <c r="C1793" s="2">
        <v>2423710000</v>
      </c>
      <c r="D1793" s="2">
        <v>2442880000</v>
      </c>
      <c r="E1793" s="2">
        <v>2462050000</v>
      </c>
      <c r="F1793" s="2">
        <v>2474830000</v>
      </c>
      <c r="G1793" s="2">
        <v>2481220000</v>
      </c>
      <c r="H1793" s="2">
        <v>2487610000</v>
      </c>
      <c r="I1793" s="2">
        <v>2491870000</v>
      </c>
      <c r="J1793" s="2">
        <v>2489740000</v>
      </c>
      <c r="K1793" s="2">
        <v>2481220000</v>
      </c>
      <c r="L1793" s="2">
        <v>2468440000</v>
      </c>
      <c r="M1793" s="2">
        <v>2457790000</v>
      </c>
      <c r="N1793" s="2">
        <v>2451400000</v>
      </c>
      <c r="O1793" s="2">
        <v>2449270000</v>
      </c>
      <c r="P1793" s="2">
        <v>2447140000</v>
      </c>
      <c r="Q1793" s="2">
        <v>2447140000</v>
      </c>
      <c r="R1793" s="2">
        <v>2449270000</v>
      </c>
      <c r="S1793" s="2">
        <v>2449270000</v>
      </c>
      <c r="T1793" s="2">
        <v>2447140000</v>
      </c>
      <c r="U1793" s="2">
        <v>2442880000</v>
      </c>
      <c r="V1793" s="2">
        <v>2440750000</v>
      </c>
      <c r="W1793" s="2">
        <v>2438620000</v>
      </c>
      <c r="X1793" s="2">
        <v>2436490000</v>
      </c>
      <c r="Y1793" s="2">
        <v>2432230000</v>
      </c>
      <c r="Z1793" s="2">
        <v>2430100000</v>
      </c>
      <c r="AA1793" s="2">
        <v>2430100000</v>
      </c>
      <c r="AB1793" s="2">
        <v>2427970000</v>
      </c>
      <c r="AC1793" s="2">
        <v>2425840000</v>
      </c>
      <c r="AD1793" s="2"/>
      <c r="AE1793" s="2"/>
      <c r="AF1793" s="2"/>
    </row>
    <row r="1794" spans="1:32">
      <c r="A1794" t="s">
        <v>12556</v>
      </c>
      <c r="B1794" t="s">
        <v>19</v>
      </c>
      <c r="C1794" s="2">
        <v>29815600</v>
      </c>
      <c r="D1794" s="2">
        <v>30051400</v>
      </c>
      <c r="E1794" s="2">
        <v>30287200</v>
      </c>
      <c r="F1794" s="2">
        <v>30444400</v>
      </c>
      <c r="G1794" s="2">
        <v>30523000</v>
      </c>
      <c r="H1794" s="2">
        <v>30601600</v>
      </c>
      <c r="I1794" s="2">
        <v>30654000</v>
      </c>
      <c r="J1794" s="2">
        <v>30627800</v>
      </c>
      <c r="K1794" s="2">
        <v>30523000</v>
      </c>
      <c r="L1794" s="2">
        <v>30365800</v>
      </c>
      <c r="M1794" s="2">
        <v>30234800</v>
      </c>
      <c r="N1794" s="2">
        <v>30156200</v>
      </c>
      <c r="O1794" s="2">
        <v>30130000</v>
      </c>
      <c r="P1794" s="2">
        <v>30103800</v>
      </c>
      <c r="Q1794" s="2">
        <v>30103800</v>
      </c>
      <c r="R1794" s="2">
        <v>30130000</v>
      </c>
      <c r="S1794" s="2">
        <v>30130000</v>
      </c>
      <c r="T1794" s="2">
        <v>30103800</v>
      </c>
      <c r="U1794" s="2">
        <v>30051400</v>
      </c>
      <c r="V1794" s="2">
        <v>30025200</v>
      </c>
      <c r="W1794" s="2">
        <v>29999000</v>
      </c>
      <c r="X1794" s="2">
        <v>29972800</v>
      </c>
      <c r="Y1794" s="2">
        <v>29920400</v>
      </c>
      <c r="Z1794" s="2">
        <v>29894200</v>
      </c>
      <c r="AA1794" s="2">
        <v>29894200</v>
      </c>
      <c r="AB1794" s="2">
        <v>29868000</v>
      </c>
      <c r="AC1794" s="2">
        <v>29841800</v>
      </c>
      <c r="AD1794" s="2"/>
      <c r="AE1794" s="2"/>
      <c r="AF1794" s="2"/>
    </row>
    <row r="1795" spans="1:32">
      <c r="A1795" t="s">
        <v>12557</v>
      </c>
      <c r="B1795" t="s">
        <v>19</v>
      </c>
      <c r="C1795" s="2">
        <v>82049800</v>
      </c>
      <c r="D1795" s="2">
        <v>82698700</v>
      </c>
      <c r="E1795" s="2">
        <v>83347600</v>
      </c>
      <c r="F1795" s="2">
        <v>83780200</v>
      </c>
      <c r="G1795" s="2">
        <v>83996500</v>
      </c>
      <c r="H1795" s="2">
        <v>84212800</v>
      </c>
      <c r="I1795" s="2">
        <v>84357000</v>
      </c>
      <c r="J1795" s="2">
        <v>84284900</v>
      </c>
      <c r="K1795" s="2">
        <v>83996500</v>
      </c>
      <c r="L1795" s="2">
        <v>83563900</v>
      </c>
      <c r="M1795" s="2">
        <v>83203400</v>
      </c>
      <c r="N1795" s="2">
        <v>82987100</v>
      </c>
      <c r="O1795" s="2">
        <v>82915000</v>
      </c>
      <c r="P1795" s="2">
        <v>82842900</v>
      </c>
      <c r="Q1795" s="2">
        <v>82842900</v>
      </c>
      <c r="R1795" s="2">
        <v>82915000</v>
      </c>
      <c r="S1795" s="2">
        <v>82915000</v>
      </c>
      <c r="T1795" s="2">
        <v>82842900</v>
      </c>
      <c r="U1795" s="2">
        <v>82698700</v>
      </c>
      <c r="V1795" s="2">
        <v>82626600</v>
      </c>
      <c r="W1795" s="2">
        <v>82554500</v>
      </c>
      <c r="X1795" s="2">
        <v>82482400</v>
      </c>
      <c r="Y1795" s="2">
        <v>82338200</v>
      </c>
      <c r="Z1795" s="2">
        <v>82266100</v>
      </c>
      <c r="AA1795" s="2">
        <v>82266100</v>
      </c>
      <c r="AB1795" s="2">
        <v>82194000</v>
      </c>
      <c r="AC1795" s="2">
        <v>82121900</v>
      </c>
      <c r="AD1795" s="2"/>
      <c r="AE1795" s="2"/>
      <c r="AF1795" s="2"/>
    </row>
    <row r="1796" spans="1:32">
      <c r="A1796" t="s">
        <v>12558</v>
      </c>
      <c r="B1796" t="s">
        <v>19</v>
      </c>
      <c r="C1796" s="2">
        <v>1571580000</v>
      </c>
      <c r="D1796" s="2">
        <v>1584010000</v>
      </c>
      <c r="E1796" s="2">
        <v>1596440000</v>
      </c>
      <c r="F1796" s="2">
        <v>1604720000</v>
      </c>
      <c r="G1796" s="2">
        <v>1608860000</v>
      </c>
      <c r="H1796" s="2">
        <v>1613010000</v>
      </c>
      <c r="I1796" s="2">
        <v>1615770000</v>
      </c>
      <c r="J1796" s="2">
        <v>1614390000</v>
      </c>
      <c r="K1796" s="2">
        <v>1608860000</v>
      </c>
      <c r="L1796" s="2">
        <v>1600580000</v>
      </c>
      <c r="M1796" s="2">
        <v>1593670000</v>
      </c>
      <c r="N1796" s="2">
        <v>1589530000</v>
      </c>
      <c r="O1796" s="2">
        <v>1588150000</v>
      </c>
      <c r="P1796" s="2">
        <v>1586770000</v>
      </c>
      <c r="Q1796" s="2">
        <v>1586770000</v>
      </c>
      <c r="R1796" s="2">
        <v>1588150000</v>
      </c>
      <c r="S1796" s="2">
        <v>1588150000</v>
      </c>
      <c r="T1796" s="2">
        <v>1586770000</v>
      </c>
      <c r="U1796" s="2">
        <v>1584010000</v>
      </c>
      <c r="V1796" s="2">
        <v>1582630000</v>
      </c>
      <c r="W1796" s="2">
        <v>1581240000</v>
      </c>
      <c r="X1796" s="2">
        <v>1579860000</v>
      </c>
      <c r="Y1796" s="2">
        <v>1577100000</v>
      </c>
      <c r="Z1796" s="2">
        <v>1575720000</v>
      </c>
      <c r="AA1796" s="2">
        <v>1575720000</v>
      </c>
      <c r="AB1796" s="2">
        <v>1574340000</v>
      </c>
      <c r="AC1796" s="2">
        <v>1572960000</v>
      </c>
      <c r="AD1796" s="2"/>
      <c r="AE1796" s="2"/>
      <c r="AF1796" s="2"/>
    </row>
    <row r="1797" spans="1:32">
      <c r="A1797" t="s">
        <v>12559</v>
      </c>
      <c r="B1797" t="s">
        <v>19</v>
      </c>
      <c r="C1797" s="2">
        <v>498899000</v>
      </c>
      <c r="D1797" s="2">
        <v>502845000</v>
      </c>
      <c r="E1797" s="2">
        <v>506790000</v>
      </c>
      <c r="F1797" s="2">
        <v>509421000</v>
      </c>
      <c r="G1797" s="2">
        <v>510736000</v>
      </c>
      <c r="H1797" s="2">
        <v>512051000</v>
      </c>
      <c r="I1797" s="2">
        <v>512928000</v>
      </c>
      <c r="J1797" s="2">
        <v>512490000</v>
      </c>
      <c r="K1797" s="2">
        <v>510736000</v>
      </c>
      <c r="L1797" s="2">
        <v>508106000</v>
      </c>
      <c r="M1797" s="2">
        <v>505914000</v>
      </c>
      <c r="N1797" s="2">
        <v>504598000</v>
      </c>
      <c r="O1797" s="2">
        <v>504160000</v>
      </c>
      <c r="P1797" s="2">
        <v>503722000</v>
      </c>
      <c r="Q1797" s="2">
        <v>503722000</v>
      </c>
      <c r="R1797" s="2">
        <v>504160000</v>
      </c>
      <c r="S1797" s="2">
        <v>504160000</v>
      </c>
      <c r="T1797" s="2">
        <v>503722000</v>
      </c>
      <c r="U1797" s="2">
        <v>502845000</v>
      </c>
      <c r="V1797" s="2">
        <v>502406000</v>
      </c>
      <c r="W1797" s="2">
        <v>501968000</v>
      </c>
      <c r="X1797" s="2">
        <v>501530000</v>
      </c>
      <c r="Y1797" s="2">
        <v>500653000</v>
      </c>
      <c r="Z1797" s="2">
        <v>500214000</v>
      </c>
      <c r="AA1797" s="2">
        <v>500214000</v>
      </c>
      <c r="AB1797" s="2">
        <v>499776000</v>
      </c>
      <c r="AC1797" s="2">
        <v>499338000</v>
      </c>
      <c r="AD1797" s="2"/>
      <c r="AE1797" s="2"/>
      <c r="AF1797" s="2"/>
    </row>
    <row r="1798" spans="1:32">
      <c r="A1798" t="s">
        <v>12560</v>
      </c>
      <c r="B1798" t="s">
        <v>19</v>
      </c>
      <c r="C1798" s="2">
        <v>8762600</v>
      </c>
      <c r="D1798" s="2">
        <v>8831900</v>
      </c>
      <c r="E1798" s="2">
        <v>8901200</v>
      </c>
      <c r="F1798" s="2">
        <v>8947400</v>
      </c>
      <c r="G1798" s="2">
        <v>8970500</v>
      </c>
      <c r="H1798" s="2">
        <v>8993600</v>
      </c>
      <c r="I1798" s="2">
        <v>9009000</v>
      </c>
      <c r="J1798" s="2">
        <v>9001300</v>
      </c>
      <c r="K1798" s="2">
        <v>8970500</v>
      </c>
      <c r="L1798" s="2">
        <v>8924300</v>
      </c>
      <c r="M1798" s="2">
        <v>8885800</v>
      </c>
      <c r="N1798" s="2">
        <v>8862700</v>
      </c>
      <c r="O1798" s="2">
        <v>8855000</v>
      </c>
      <c r="P1798" s="2">
        <v>8847300</v>
      </c>
      <c r="Q1798" s="2">
        <v>8847300</v>
      </c>
      <c r="R1798" s="2">
        <v>8855000</v>
      </c>
      <c r="S1798" s="2">
        <v>8855000</v>
      </c>
      <c r="T1798" s="2">
        <v>8847300</v>
      </c>
      <c r="U1798" s="2">
        <v>8831900</v>
      </c>
      <c r="V1798" s="2">
        <v>8824200</v>
      </c>
      <c r="W1798" s="2">
        <v>8816500</v>
      </c>
      <c r="X1798" s="2">
        <v>8808800</v>
      </c>
      <c r="Y1798" s="2">
        <v>8793400</v>
      </c>
      <c r="Z1798" s="2">
        <v>8785700</v>
      </c>
      <c r="AA1798" s="2">
        <v>8785700</v>
      </c>
      <c r="AB1798" s="2">
        <v>8778000</v>
      </c>
      <c r="AC1798" s="2">
        <v>8770300</v>
      </c>
      <c r="AD1798" s="2"/>
      <c r="AE1798" s="2"/>
      <c r="AF1798" s="2"/>
    </row>
    <row r="1799" spans="1:32">
      <c r="A1799" t="s">
        <v>12561</v>
      </c>
      <c r="B1799" t="s">
        <v>19</v>
      </c>
      <c r="C1799">
        <v>0</v>
      </c>
      <c r="D1799">
        <v>0</v>
      </c>
      <c r="E1799">
        <v>0</v>
      </c>
      <c r="F1799">
        <v>0</v>
      </c>
      <c r="G1799">
        <v>0</v>
      </c>
      <c r="H1799">
        <v>0</v>
      </c>
      <c r="I1799">
        <v>0</v>
      </c>
      <c r="J1799">
        <v>0</v>
      </c>
      <c r="K1799">
        <v>0</v>
      </c>
      <c r="L1799">
        <v>0</v>
      </c>
      <c r="M1799">
        <v>0</v>
      </c>
      <c r="N1799">
        <v>0</v>
      </c>
      <c r="O1799">
        <v>0</v>
      </c>
      <c r="P1799">
        <v>0</v>
      </c>
      <c r="Q1799">
        <v>0</v>
      </c>
      <c r="R1799">
        <v>0</v>
      </c>
      <c r="S1799">
        <v>0</v>
      </c>
      <c r="T1799">
        <v>0</v>
      </c>
      <c r="U1799">
        <v>0</v>
      </c>
      <c r="V1799">
        <v>0</v>
      </c>
      <c r="W1799">
        <v>0</v>
      </c>
      <c r="X1799">
        <v>0</v>
      </c>
      <c r="Y1799">
        <v>0</v>
      </c>
      <c r="Z1799">
        <v>0</v>
      </c>
      <c r="AA1799">
        <v>0</v>
      </c>
      <c r="AB1799">
        <v>0</v>
      </c>
      <c r="AC1799">
        <v>0</v>
      </c>
      <c r="AD1799" s="2"/>
      <c r="AE1799" s="2"/>
      <c r="AF1799" s="2"/>
    </row>
    <row r="1800" spans="1:32">
      <c r="A1800" t="s">
        <v>12562</v>
      </c>
      <c r="B1800" t="s">
        <v>19</v>
      </c>
      <c r="C1800" s="2">
        <v>356857000000</v>
      </c>
      <c r="D1800" s="2">
        <v>361147000000</v>
      </c>
      <c r="E1800" s="2">
        <v>362848000000</v>
      </c>
      <c r="F1800" s="2">
        <v>362404000000</v>
      </c>
      <c r="G1800" s="2">
        <v>360777000000</v>
      </c>
      <c r="H1800" s="2">
        <v>358780000000</v>
      </c>
      <c r="I1800" s="2">
        <v>356709000000</v>
      </c>
      <c r="J1800" s="2">
        <v>355600000000</v>
      </c>
      <c r="K1800" s="2">
        <v>355156000000</v>
      </c>
      <c r="L1800" s="2">
        <v>354712000000</v>
      </c>
      <c r="M1800" s="2">
        <v>354268000000</v>
      </c>
      <c r="N1800" s="2">
        <v>353677000000</v>
      </c>
      <c r="O1800" s="2">
        <v>353307000000</v>
      </c>
      <c r="P1800" s="2">
        <v>352715000000</v>
      </c>
      <c r="Q1800" s="2">
        <v>352271000000</v>
      </c>
      <c r="R1800" s="2">
        <v>351902000000</v>
      </c>
      <c r="S1800" s="2">
        <v>351458000000</v>
      </c>
      <c r="T1800" s="2">
        <v>350940000000</v>
      </c>
      <c r="U1800" s="2">
        <v>350349000000</v>
      </c>
      <c r="V1800" s="2">
        <v>349757000000</v>
      </c>
      <c r="W1800" s="2">
        <v>348869000000</v>
      </c>
      <c r="X1800" s="2">
        <v>348426000000</v>
      </c>
      <c r="Y1800" s="2">
        <v>348056000000</v>
      </c>
      <c r="Z1800" s="2">
        <v>347834000000</v>
      </c>
      <c r="AA1800" s="2">
        <v>347686000000</v>
      </c>
      <c r="AB1800" s="2">
        <v>347464000000</v>
      </c>
      <c r="AC1800" s="2">
        <v>347094000000</v>
      </c>
    </row>
    <row r="1801" spans="1:32">
      <c r="A1801" t="s">
        <v>12563</v>
      </c>
      <c r="B1801" t="s">
        <v>19</v>
      </c>
      <c r="C1801" s="2">
        <v>25939200</v>
      </c>
      <c r="D1801" s="2">
        <v>26251000</v>
      </c>
      <c r="E1801" s="2">
        <v>26374700</v>
      </c>
      <c r="F1801" s="2">
        <v>26342400</v>
      </c>
      <c r="G1801" s="2">
        <v>26224100</v>
      </c>
      <c r="H1801" s="2">
        <v>26079000</v>
      </c>
      <c r="I1801" s="2">
        <v>25928400</v>
      </c>
      <c r="J1801" s="2">
        <v>25847800</v>
      </c>
      <c r="K1801" s="2">
        <v>25815600</v>
      </c>
      <c r="L1801" s="2">
        <v>25783300</v>
      </c>
      <c r="M1801" s="2">
        <v>25751000</v>
      </c>
      <c r="N1801" s="2">
        <v>25708000</v>
      </c>
      <c r="O1801" s="2">
        <v>25681200</v>
      </c>
      <c r="P1801" s="2">
        <v>25638100</v>
      </c>
      <c r="Q1801" s="2">
        <v>25605900</v>
      </c>
      <c r="R1801" s="2">
        <v>25579000</v>
      </c>
      <c r="S1801" s="2">
        <v>25546800</v>
      </c>
      <c r="T1801" s="2">
        <v>25509100</v>
      </c>
      <c r="U1801" s="2">
        <v>25466100</v>
      </c>
      <c r="V1801" s="2">
        <v>25423100</v>
      </c>
      <c r="W1801" s="2">
        <v>25358600</v>
      </c>
      <c r="X1801" s="2">
        <v>25326300</v>
      </c>
      <c r="Y1801" s="2">
        <v>25299500</v>
      </c>
      <c r="Z1801" s="2">
        <v>25283300</v>
      </c>
      <c r="AA1801" s="2">
        <v>25272600</v>
      </c>
      <c r="AB1801" s="2">
        <v>25256400</v>
      </c>
      <c r="AC1801" s="2">
        <v>25229600</v>
      </c>
    </row>
    <row r="1802" spans="1:32">
      <c r="A1802" t="s">
        <v>12564</v>
      </c>
      <c r="B1802" t="s">
        <v>19</v>
      </c>
      <c r="C1802" s="2">
        <v>173367000</v>
      </c>
      <c r="D1802" s="2">
        <v>175451000</v>
      </c>
      <c r="E1802" s="2">
        <v>176277000</v>
      </c>
      <c r="F1802" s="2">
        <v>176062000</v>
      </c>
      <c r="G1802" s="2">
        <v>175271000</v>
      </c>
      <c r="H1802" s="2">
        <v>174301000</v>
      </c>
      <c r="I1802" s="2">
        <v>173295000</v>
      </c>
      <c r="J1802" s="2">
        <v>172756000</v>
      </c>
      <c r="K1802" s="2">
        <v>172541000</v>
      </c>
      <c r="L1802" s="2">
        <v>172325000</v>
      </c>
      <c r="M1802" s="2">
        <v>172109000</v>
      </c>
      <c r="N1802" s="2">
        <v>171822000</v>
      </c>
      <c r="O1802" s="2">
        <v>171642000</v>
      </c>
      <c r="P1802" s="2">
        <v>171355000</v>
      </c>
      <c r="Q1802" s="2">
        <v>171139000</v>
      </c>
      <c r="R1802" s="2">
        <v>170960000</v>
      </c>
      <c r="S1802" s="2">
        <v>170744000</v>
      </c>
      <c r="T1802" s="2">
        <v>170493000</v>
      </c>
      <c r="U1802" s="2">
        <v>170205000</v>
      </c>
      <c r="V1802" s="2">
        <v>169918000</v>
      </c>
      <c r="W1802" s="2">
        <v>169487000</v>
      </c>
      <c r="X1802" s="2">
        <v>169271000</v>
      </c>
      <c r="Y1802" s="2">
        <v>169091000</v>
      </c>
      <c r="Z1802" s="2">
        <v>168983000</v>
      </c>
      <c r="AA1802" s="2">
        <v>168912000</v>
      </c>
      <c r="AB1802" s="2">
        <v>168804000</v>
      </c>
      <c r="AC1802" s="2">
        <v>168624000</v>
      </c>
      <c r="AD1802" s="2"/>
      <c r="AE1802" s="2"/>
      <c r="AF1802" s="2"/>
    </row>
    <row r="1803" spans="1:32">
      <c r="A1803" t="s">
        <v>12565</v>
      </c>
      <c r="B1803" t="s">
        <v>19</v>
      </c>
      <c r="C1803" s="2">
        <v>424373000</v>
      </c>
      <c r="D1803" s="2">
        <v>429474000</v>
      </c>
      <c r="E1803" s="2">
        <v>431497000</v>
      </c>
      <c r="F1803" s="2">
        <v>430970000</v>
      </c>
      <c r="G1803" s="2">
        <v>429035000</v>
      </c>
      <c r="H1803" s="2">
        <v>426660000</v>
      </c>
      <c r="I1803" s="2">
        <v>424197000</v>
      </c>
      <c r="J1803" s="2">
        <v>422878000</v>
      </c>
      <c r="K1803" s="2">
        <v>422350000</v>
      </c>
      <c r="L1803" s="2">
        <v>421823000</v>
      </c>
      <c r="M1803" s="2">
        <v>421295000</v>
      </c>
      <c r="N1803" s="2">
        <v>420591000</v>
      </c>
      <c r="O1803" s="2">
        <v>420151000</v>
      </c>
      <c r="P1803" s="2">
        <v>419448000</v>
      </c>
      <c r="Q1803" s="2">
        <v>418920000</v>
      </c>
      <c r="R1803" s="2">
        <v>418480000</v>
      </c>
      <c r="S1803" s="2">
        <v>417953000</v>
      </c>
      <c r="T1803" s="2">
        <v>417337000</v>
      </c>
      <c r="U1803" s="2">
        <v>416633000</v>
      </c>
      <c r="V1803" s="2">
        <v>415930000</v>
      </c>
      <c r="W1803" s="2">
        <v>414874000</v>
      </c>
      <c r="X1803" s="2">
        <v>414347000</v>
      </c>
      <c r="Y1803" s="2">
        <v>413907000</v>
      </c>
      <c r="Z1803" s="2">
        <v>413643000</v>
      </c>
      <c r="AA1803" s="2">
        <v>413467000</v>
      </c>
      <c r="AB1803" s="2">
        <v>413203000</v>
      </c>
      <c r="AC1803" s="2">
        <v>412763000</v>
      </c>
      <c r="AD1803" s="2"/>
      <c r="AE1803" s="2"/>
      <c r="AF1803" s="2"/>
    </row>
    <row r="1804" spans="1:32">
      <c r="A1804" t="s">
        <v>12566</v>
      </c>
      <c r="B1804" t="s">
        <v>19</v>
      </c>
      <c r="C1804" s="2">
        <v>38783400</v>
      </c>
      <c r="D1804" s="2">
        <v>39249600</v>
      </c>
      <c r="E1804" s="2">
        <v>39434400</v>
      </c>
      <c r="F1804" s="2">
        <v>39386200</v>
      </c>
      <c r="G1804" s="2">
        <v>39209400</v>
      </c>
      <c r="H1804" s="2">
        <v>38992300</v>
      </c>
      <c r="I1804" s="2">
        <v>38767300</v>
      </c>
      <c r="J1804" s="2">
        <v>38646700</v>
      </c>
      <c r="K1804" s="2">
        <v>38598500</v>
      </c>
      <c r="L1804" s="2">
        <v>38550200</v>
      </c>
      <c r="M1804" s="2">
        <v>38502000</v>
      </c>
      <c r="N1804" s="2">
        <v>38437700</v>
      </c>
      <c r="O1804" s="2">
        <v>38397500</v>
      </c>
      <c r="P1804" s="2">
        <v>38333200</v>
      </c>
      <c r="Q1804" s="2">
        <v>38285000</v>
      </c>
      <c r="R1804" s="2">
        <v>38244800</v>
      </c>
      <c r="S1804" s="2">
        <v>38196600</v>
      </c>
      <c r="T1804" s="2">
        <v>38140300</v>
      </c>
      <c r="U1804" s="2">
        <v>38076000</v>
      </c>
      <c r="V1804" s="2">
        <v>38011700</v>
      </c>
      <c r="W1804" s="2">
        <v>37915200</v>
      </c>
      <c r="X1804" s="2">
        <v>37867000</v>
      </c>
      <c r="Y1804" s="2">
        <v>37826800</v>
      </c>
      <c r="Z1804" s="2">
        <v>37802700</v>
      </c>
      <c r="AA1804" s="2">
        <v>37786600</v>
      </c>
      <c r="AB1804" s="2">
        <v>37762500</v>
      </c>
      <c r="AC1804" s="2">
        <v>37722300</v>
      </c>
      <c r="AD1804" s="2"/>
      <c r="AE1804" s="2"/>
      <c r="AF1804" s="2"/>
    </row>
    <row r="1805" spans="1:32">
      <c r="A1805" t="s">
        <v>12567</v>
      </c>
      <c r="B1805" t="s">
        <v>19</v>
      </c>
      <c r="C1805" s="2">
        <v>35068100</v>
      </c>
      <c r="D1805" s="2">
        <v>35489600</v>
      </c>
      <c r="E1805" s="2">
        <v>35656800</v>
      </c>
      <c r="F1805" s="2">
        <v>35613200</v>
      </c>
      <c r="G1805" s="2">
        <v>35453300</v>
      </c>
      <c r="H1805" s="2">
        <v>35257100</v>
      </c>
      <c r="I1805" s="2">
        <v>35053600</v>
      </c>
      <c r="J1805" s="2">
        <v>34944500</v>
      </c>
      <c r="K1805" s="2">
        <v>34900900</v>
      </c>
      <c r="L1805" s="2">
        <v>34857300</v>
      </c>
      <c r="M1805" s="2">
        <v>34813700</v>
      </c>
      <c r="N1805" s="2">
        <v>34755600</v>
      </c>
      <c r="O1805" s="2">
        <v>34719200</v>
      </c>
      <c r="P1805" s="2">
        <v>34661100</v>
      </c>
      <c r="Q1805" s="2">
        <v>34617500</v>
      </c>
      <c r="R1805" s="2">
        <v>34581100</v>
      </c>
      <c r="S1805" s="2">
        <v>34537500</v>
      </c>
      <c r="T1805" s="2">
        <v>34486700</v>
      </c>
      <c r="U1805" s="2">
        <v>34428500</v>
      </c>
      <c r="V1805" s="2">
        <v>34370400</v>
      </c>
      <c r="W1805" s="2">
        <v>34283200</v>
      </c>
      <c r="X1805" s="2">
        <v>34239500</v>
      </c>
      <c r="Y1805" s="2">
        <v>34203200</v>
      </c>
      <c r="Z1805" s="2">
        <v>34181400</v>
      </c>
      <c r="AA1805" s="2">
        <v>34166900</v>
      </c>
      <c r="AB1805" s="2">
        <v>34145100</v>
      </c>
      <c r="AC1805" s="2">
        <v>34108700</v>
      </c>
      <c r="AD1805" s="2"/>
      <c r="AE1805" s="2"/>
      <c r="AF1805" s="2"/>
    </row>
    <row r="1806" spans="1:32">
      <c r="A1806" t="s">
        <v>12568</v>
      </c>
      <c r="B1806" t="s">
        <v>19</v>
      </c>
      <c r="C1806" s="2">
        <v>20038200</v>
      </c>
      <c r="D1806" s="2">
        <v>20279100</v>
      </c>
      <c r="E1806" s="2">
        <v>20374600</v>
      </c>
      <c r="F1806" s="2">
        <v>20349700</v>
      </c>
      <c r="G1806" s="2">
        <v>20258300</v>
      </c>
      <c r="H1806" s="2">
        <v>20146200</v>
      </c>
      <c r="I1806" s="2">
        <v>20029900</v>
      </c>
      <c r="J1806" s="2">
        <v>19967600</v>
      </c>
      <c r="K1806" s="2">
        <v>19942700</v>
      </c>
      <c r="L1806" s="2">
        <v>19917800</v>
      </c>
      <c r="M1806" s="2">
        <v>19892900</v>
      </c>
      <c r="N1806" s="2">
        <v>19859600</v>
      </c>
      <c r="O1806" s="2">
        <v>19838900</v>
      </c>
      <c r="P1806" s="2">
        <v>19805700</v>
      </c>
      <c r="Q1806" s="2">
        <v>19780700</v>
      </c>
      <c r="R1806" s="2">
        <v>19760000</v>
      </c>
      <c r="S1806" s="2">
        <v>19735100</v>
      </c>
      <c r="T1806" s="2">
        <v>19706000</v>
      </c>
      <c r="U1806" s="2">
        <v>19672800</v>
      </c>
      <c r="V1806" s="2">
        <v>19639500</v>
      </c>
      <c r="W1806" s="2">
        <v>19589700</v>
      </c>
      <c r="X1806" s="2">
        <v>19564800</v>
      </c>
      <c r="Y1806" s="2">
        <v>19544000</v>
      </c>
      <c r="Z1806" s="2">
        <v>19531600</v>
      </c>
      <c r="AA1806" s="2">
        <v>19523300</v>
      </c>
      <c r="AB1806" s="2">
        <v>19510800</v>
      </c>
      <c r="AC1806" s="2">
        <v>19490000</v>
      </c>
      <c r="AD1806" s="2"/>
      <c r="AE1806" s="2"/>
      <c r="AF1806" s="2"/>
    </row>
    <row r="1807" spans="1:32">
      <c r="A1807" t="s">
        <v>12569</v>
      </c>
      <c r="B1807" t="s">
        <v>19</v>
      </c>
      <c r="C1807" s="2">
        <v>4096420</v>
      </c>
      <c r="D1807" s="2">
        <v>4145670</v>
      </c>
      <c r="E1807" s="2">
        <v>4165190</v>
      </c>
      <c r="F1807" s="2">
        <v>4160100</v>
      </c>
      <c r="G1807" s="2">
        <v>4141420</v>
      </c>
      <c r="H1807" s="2">
        <v>4118500</v>
      </c>
      <c r="I1807" s="2">
        <v>4094730</v>
      </c>
      <c r="J1807" s="2">
        <v>4081990</v>
      </c>
      <c r="K1807" s="2">
        <v>4076900</v>
      </c>
      <c r="L1807" s="2">
        <v>4071800</v>
      </c>
      <c r="M1807" s="2">
        <v>4066710</v>
      </c>
      <c r="N1807" s="2">
        <v>4059920</v>
      </c>
      <c r="O1807" s="2">
        <v>4055670</v>
      </c>
      <c r="P1807" s="2">
        <v>4048880</v>
      </c>
      <c r="Q1807" s="2">
        <v>4043790</v>
      </c>
      <c r="R1807" s="2">
        <v>4039540</v>
      </c>
      <c r="S1807" s="2">
        <v>4034450</v>
      </c>
      <c r="T1807" s="2">
        <v>4028500</v>
      </c>
      <c r="U1807" s="2">
        <v>4021710</v>
      </c>
      <c r="V1807" s="2">
        <v>4014920</v>
      </c>
      <c r="W1807" s="2">
        <v>4004730</v>
      </c>
      <c r="X1807" s="2">
        <v>3999640</v>
      </c>
      <c r="Y1807" s="2">
        <v>3995390</v>
      </c>
      <c r="Z1807" s="2">
        <v>3992850</v>
      </c>
      <c r="AA1807" s="2">
        <v>3991150</v>
      </c>
      <c r="AB1807" s="2">
        <v>3988600</v>
      </c>
      <c r="AC1807" s="2">
        <v>3984360</v>
      </c>
      <c r="AD1807" s="2"/>
      <c r="AE1807" s="2"/>
      <c r="AF1807" s="2"/>
    </row>
    <row r="1808" spans="1:32">
      <c r="A1808" t="s">
        <v>12570</v>
      </c>
      <c r="B1808" t="s">
        <v>19</v>
      </c>
      <c r="C1808" s="2">
        <v>7980550</v>
      </c>
      <c r="D1808" s="2">
        <v>8076480</v>
      </c>
      <c r="E1808" s="2">
        <v>8114520</v>
      </c>
      <c r="F1808" s="2">
        <v>8104600</v>
      </c>
      <c r="G1808" s="2">
        <v>8068210</v>
      </c>
      <c r="H1808" s="2">
        <v>8023550</v>
      </c>
      <c r="I1808" s="2">
        <v>7977240</v>
      </c>
      <c r="J1808" s="2">
        <v>7952430</v>
      </c>
      <c r="K1808" s="2">
        <v>7942510</v>
      </c>
      <c r="L1808" s="2">
        <v>7932580</v>
      </c>
      <c r="M1808" s="2">
        <v>7922660</v>
      </c>
      <c r="N1808" s="2">
        <v>7909430</v>
      </c>
      <c r="O1808" s="2">
        <v>7901160</v>
      </c>
      <c r="P1808" s="2">
        <v>7887930</v>
      </c>
      <c r="Q1808" s="2">
        <v>7878000</v>
      </c>
      <c r="R1808" s="2">
        <v>7869730</v>
      </c>
      <c r="S1808" s="2">
        <v>7859810</v>
      </c>
      <c r="T1808" s="2">
        <v>7848230</v>
      </c>
      <c r="U1808" s="2">
        <v>7835000</v>
      </c>
      <c r="V1808" s="2">
        <v>7821770</v>
      </c>
      <c r="W1808" s="2">
        <v>7801920</v>
      </c>
      <c r="X1808" s="2">
        <v>7791990</v>
      </c>
      <c r="Y1808" s="2">
        <v>7783720</v>
      </c>
      <c r="Z1808" s="2">
        <v>7778760</v>
      </c>
      <c r="AA1808" s="2">
        <v>7775450</v>
      </c>
      <c r="AB1808" s="2">
        <v>7770490</v>
      </c>
      <c r="AC1808" s="2">
        <v>7762220</v>
      </c>
      <c r="AD1808" s="2"/>
      <c r="AE1808" s="2"/>
      <c r="AF1808" s="2"/>
    </row>
    <row r="1809" spans="1:32">
      <c r="A1809" t="s">
        <v>12571</v>
      </c>
      <c r="B1809" t="s">
        <v>19</v>
      </c>
      <c r="C1809" s="2">
        <v>14475000</v>
      </c>
      <c r="D1809" s="2">
        <v>14649000</v>
      </c>
      <c r="E1809" s="2">
        <v>14718000</v>
      </c>
      <c r="F1809" s="2">
        <v>14700000</v>
      </c>
      <c r="G1809" s="2">
        <v>14634000</v>
      </c>
      <c r="H1809" s="2">
        <v>14553000</v>
      </c>
      <c r="I1809" s="2">
        <v>14469000</v>
      </c>
      <c r="J1809" s="2">
        <v>14424000</v>
      </c>
      <c r="K1809" s="2">
        <v>14406000</v>
      </c>
      <c r="L1809" s="2">
        <v>14388000</v>
      </c>
      <c r="M1809" s="2">
        <v>14370000</v>
      </c>
      <c r="N1809" s="2">
        <v>14346000</v>
      </c>
      <c r="O1809" s="2">
        <v>14331000</v>
      </c>
      <c r="P1809" s="2">
        <v>14307000</v>
      </c>
      <c r="Q1809" s="2">
        <v>14289000</v>
      </c>
      <c r="R1809" s="2">
        <v>14274000</v>
      </c>
      <c r="S1809" s="2">
        <v>14256000</v>
      </c>
      <c r="T1809" s="2">
        <v>14235000</v>
      </c>
      <c r="U1809" s="2">
        <v>14211000</v>
      </c>
      <c r="V1809" s="2">
        <v>14187000</v>
      </c>
      <c r="W1809" s="2">
        <v>14151000</v>
      </c>
      <c r="X1809" s="2">
        <v>14133000</v>
      </c>
      <c r="Y1809" s="2">
        <v>14118000</v>
      </c>
      <c r="Z1809" s="2">
        <v>14109000</v>
      </c>
      <c r="AA1809" s="2">
        <v>14103000</v>
      </c>
      <c r="AB1809" s="2">
        <v>14094000</v>
      </c>
      <c r="AC1809" s="2">
        <v>14079000</v>
      </c>
      <c r="AD1809" s="2"/>
      <c r="AE1809" s="2"/>
      <c r="AF1809" s="2"/>
    </row>
    <row r="1810" spans="1:32">
      <c r="A1810" t="s">
        <v>12572</v>
      </c>
      <c r="B1810" t="s">
        <v>19</v>
      </c>
      <c r="C1810" s="2">
        <v>2895000</v>
      </c>
      <c r="D1810" s="2">
        <v>2929800</v>
      </c>
      <c r="E1810" s="2">
        <v>2943600</v>
      </c>
      <c r="F1810" s="2">
        <v>2940000</v>
      </c>
      <c r="G1810" s="2">
        <v>2926800</v>
      </c>
      <c r="H1810" s="2">
        <v>2910600</v>
      </c>
      <c r="I1810" s="2">
        <v>2893800</v>
      </c>
      <c r="J1810" s="2">
        <v>2884800</v>
      </c>
      <c r="K1810" s="2">
        <v>2881200</v>
      </c>
      <c r="L1810" s="2">
        <v>2877600</v>
      </c>
      <c r="M1810" s="2">
        <v>2874000</v>
      </c>
      <c r="N1810" s="2">
        <v>2869200</v>
      </c>
      <c r="O1810" s="2">
        <v>2866200</v>
      </c>
      <c r="P1810" s="2">
        <v>2861400</v>
      </c>
      <c r="Q1810" s="2">
        <v>2857800</v>
      </c>
      <c r="R1810" s="2">
        <v>2854800</v>
      </c>
      <c r="S1810" s="2">
        <v>2851200</v>
      </c>
      <c r="T1810" s="2">
        <v>2847000</v>
      </c>
      <c r="U1810" s="2">
        <v>2842200</v>
      </c>
      <c r="V1810" s="2">
        <v>2837400</v>
      </c>
      <c r="W1810" s="2">
        <v>2830200</v>
      </c>
      <c r="X1810" s="2">
        <v>2826600</v>
      </c>
      <c r="Y1810" s="2">
        <v>2823600</v>
      </c>
      <c r="Z1810" s="2">
        <v>2821800</v>
      </c>
      <c r="AA1810" s="2">
        <v>2820600</v>
      </c>
      <c r="AB1810" s="2">
        <v>2818800</v>
      </c>
      <c r="AC1810" s="2">
        <v>2815800</v>
      </c>
      <c r="AD1810" s="2"/>
      <c r="AE1810" s="2"/>
      <c r="AF1810" s="2"/>
    </row>
    <row r="1811" spans="1:32">
      <c r="A1811" t="s">
        <v>12573</v>
      </c>
      <c r="B1811" t="s">
        <v>19</v>
      </c>
      <c r="C1811">
        <v>0</v>
      </c>
      <c r="D1811">
        <v>0</v>
      </c>
      <c r="E1811">
        <v>0</v>
      </c>
      <c r="F1811">
        <v>0</v>
      </c>
      <c r="G1811">
        <v>0</v>
      </c>
      <c r="H1811">
        <v>0</v>
      </c>
      <c r="I1811">
        <v>0</v>
      </c>
      <c r="J1811">
        <v>0</v>
      </c>
      <c r="K1811">
        <v>0</v>
      </c>
      <c r="L1811">
        <v>0</v>
      </c>
      <c r="M1811">
        <v>0</v>
      </c>
      <c r="N1811">
        <v>0</v>
      </c>
      <c r="O1811">
        <v>0</v>
      </c>
      <c r="P1811">
        <v>0</v>
      </c>
      <c r="Q1811">
        <v>0</v>
      </c>
      <c r="R1811">
        <v>0</v>
      </c>
      <c r="S1811">
        <v>0</v>
      </c>
      <c r="T1811">
        <v>0</v>
      </c>
      <c r="U1811">
        <v>0</v>
      </c>
      <c r="V1811">
        <v>0</v>
      </c>
      <c r="W1811">
        <v>0</v>
      </c>
      <c r="X1811">
        <v>0</v>
      </c>
      <c r="Y1811">
        <v>0</v>
      </c>
      <c r="Z1811">
        <v>0</v>
      </c>
      <c r="AA1811">
        <v>0</v>
      </c>
      <c r="AB1811">
        <v>0</v>
      </c>
      <c r="AC1811">
        <v>0</v>
      </c>
      <c r="AD1811" s="2"/>
      <c r="AE1811" s="2"/>
      <c r="AF1811" s="2"/>
    </row>
    <row r="1812" spans="1:32">
      <c r="A1812" t="s">
        <v>12574</v>
      </c>
      <c r="B1812" t="s">
        <v>19</v>
      </c>
      <c r="C1812">
        <v>0</v>
      </c>
      <c r="D1812">
        <v>0</v>
      </c>
      <c r="E1812">
        <v>0</v>
      </c>
      <c r="F1812">
        <v>0</v>
      </c>
      <c r="G1812">
        <v>0</v>
      </c>
      <c r="H1812">
        <v>0</v>
      </c>
      <c r="I1812">
        <v>0</v>
      </c>
      <c r="J1812">
        <v>0</v>
      </c>
      <c r="K1812">
        <v>0</v>
      </c>
      <c r="L1812">
        <v>0</v>
      </c>
      <c r="M1812">
        <v>0</v>
      </c>
      <c r="N1812">
        <v>0</v>
      </c>
      <c r="O1812">
        <v>0</v>
      </c>
      <c r="P1812">
        <v>0</v>
      </c>
      <c r="Q1812">
        <v>0</v>
      </c>
      <c r="R1812">
        <v>0</v>
      </c>
      <c r="S1812">
        <v>0</v>
      </c>
      <c r="T1812">
        <v>0</v>
      </c>
      <c r="U1812">
        <v>0</v>
      </c>
      <c r="V1812">
        <v>0</v>
      </c>
      <c r="W1812">
        <v>0</v>
      </c>
      <c r="X1812">
        <v>0</v>
      </c>
      <c r="Y1812">
        <v>0</v>
      </c>
      <c r="Z1812">
        <v>0</v>
      </c>
      <c r="AA1812">
        <v>0</v>
      </c>
      <c r="AB1812">
        <v>0</v>
      </c>
      <c r="AC1812">
        <v>0</v>
      </c>
      <c r="AD1812" s="2"/>
      <c r="AE1812" s="2"/>
      <c r="AF1812" s="2"/>
    </row>
    <row r="1813" spans="1:32">
      <c r="A1813" t="s">
        <v>12575</v>
      </c>
      <c r="B1813" t="s">
        <v>19</v>
      </c>
      <c r="C1813">
        <v>0</v>
      </c>
      <c r="D1813">
        <v>0</v>
      </c>
      <c r="E1813">
        <v>0</v>
      </c>
      <c r="F1813">
        <v>0</v>
      </c>
      <c r="G1813">
        <v>0</v>
      </c>
      <c r="H1813">
        <v>0</v>
      </c>
      <c r="I1813">
        <v>0</v>
      </c>
      <c r="J1813">
        <v>0</v>
      </c>
      <c r="K1813">
        <v>0</v>
      </c>
      <c r="L1813">
        <v>0</v>
      </c>
      <c r="M1813">
        <v>0</v>
      </c>
      <c r="N1813">
        <v>0</v>
      </c>
      <c r="O1813">
        <v>0</v>
      </c>
      <c r="P1813">
        <v>0</v>
      </c>
      <c r="Q1813">
        <v>0</v>
      </c>
      <c r="R1813">
        <v>0</v>
      </c>
      <c r="S1813">
        <v>0</v>
      </c>
      <c r="T1813">
        <v>0</v>
      </c>
      <c r="U1813">
        <v>0</v>
      </c>
      <c r="V1813">
        <v>0</v>
      </c>
      <c r="W1813">
        <v>0</v>
      </c>
      <c r="X1813">
        <v>0</v>
      </c>
      <c r="Y1813">
        <v>0</v>
      </c>
      <c r="Z1813">
        <v>0</v>
      </c>
      <c r="AA1813">
        <v>0</v>
      </c>
      <c r="AB1813">
        <v>0</v>
      </c>
      <c r="AC1813">
        <v>0</v>
      </c>
    </row>
    <row r="1814" spans="1:32">
      <c r="A1814" t="s">
        <v>12576</v>
      </c>
      <c r="B1814" t="s">
        <v>19</v>
      </c>
      <c r="C1814">
        <v>0</v>
      </c>
      <c r="D1814">
        <v>0</v>
      </c>
      <c r="E1814">
        <v>0</v>
      </c>
      <c r="F1814">
        <v>0</v>
      </c>
      <c r="G1814">
        <v>0</v>
      </c>
      <c r="H1814">
        <v>0</v>
      </c>
      <c r="I1814">
        <v>0</v>
      </c>
      <c r="J1814">
        <v>0</v>
      </c>
      <c r="K1814">
        <v>0</v>
      </c>
      <c r="L1814">
        <v>0</v>
      </c>
      <c r="M1814">
        <v>0</v>
      </c>
      <c r="N1814">
        <v>0</v>
      </c>
      <c r="O1814">
        <v>0</v>
      </c>
      <c r="P1814">
        <v>0</v>
      </c>
      <c r="Q1814">
        <v>0</v>
      </c>
      <c r="R1814">
        <v>0</v>
      </c>
      <c r="S1814">
        <v>0</v>
      </c>
      <c r="T1814">
        <v>0</v>
      </c>
      <c r="U1814">
        <v>0</v>
      </c>
      <c r="V1814">
        <v>0</v>
      </c>
      <c r="W1814">
        <v>0</v>
      </c>
      <c r="X1814">
        <v>0</v>
      </c>
      <c r="Y1814">
        <v>0</v>
      </c>
      <c r="Z1814">
        <v>0</v>
      </c>
      <c r="AA1814">
        <v>0</v>
      </c>
      <c r="AB1814">
        <v>0</v>
      </c>
      <c r="AC1814">
        <v>0</v>
      </c>
    </row>
    <row r="1815" spans="1:32">
      <c r="A1815" t="s">
        <v>12577</v>
      </c>
      <c r="B1815" t="s">
        <v>19</v>
      </c>
      <c r="C1815">
        <v>0</v>
      </c>
      <c r="D1815">
        <v>0</v>
      </c>
      <c r="E1815">
        <v>0</v>
      </c>
      <c r="F1815">
        <v>0</v>
      </c>
      <c r="G1815">
        <v>0</v>
      </c>
      <c r="H1815">
        <v>0</v>
      </c>
      <c r="I1815">
        <v>0</v>
      </c>
      <c r="J1815">
        <v>0</v>
      </c>
      <c r="K1815">
        <v>0</v>
      </c>
      <c r="L1815">
        <v>0</v>
      </c>
      <c r="M1815">
        <v>0</v>
      </c>
      <c r="N1815">
        <v>0</v>
      </c>
      <c r="O1815">
        <v>0</v>
      </c>
      <c r="P1815">
        <v>0</v>
      </c>
      <c r="Q1815">
        <v>0</v>
      </c>
      <c r="R1815">
        <v>0</v>
      </c>
      <c r="S1815">
        <v>0</v>
      </c>
      <c r="T1815">
        <v>0</v>
      </c>
      <c r="U1815">
        <v>0</v>
      </c>
      <c r="V1815">
        <v>0</v>
      </c>
      <c r="W1815">
        <v>0</v>
      </c>
      <c r="X1815">
        <v>0</v>
      </c>
      <c r="Y1815">
        <v>0</v>
      </c>
      <c r="Z1815">
        <v>0</v>
      </c>
      <c r="AA1815">
        <v>0</v>
      </c>
      <c r="AB1815">
        <v>0</v>
      </c>
      <c r="AC1815">
        <v>0</v>
      </c>
    </row>
    <row r="1816" spans="1:32">
      <c r="A1816" t="s">
        <v>12578</v>
      </c>
      <c r="B1816" t="s">
        <v>19</v>
      </c>
      <c r="C1816">
        <v>0</v>
      </c>
      <c r="D1816">
        <v>0</v>
      </c>
      <c r="E1816">
        <v>0</v>
      </c>
      <c r="F1816">
        <v>0</v>
      </c>
      <c r="G1816">
        <v>0</v>
      </c>
      <c r="H1816">
        <v>0</v>
      </c>
      <c r="I1816">
        <v>0</v>
      </c>
      <c r="J1816">
        <v>0</v>
      </c>
      <c r="K1816">
        <v>0</v>
      </c>
      <c r="L1816">
        <v>0</v>
      </c>
      <c r="M1816">
        <v>0</v>
      </c>
      <c r="N1816">
        <v>0</v>
      </c>
      <c r="O1816">
        <v>0</v>
      </c>
      <c r="P1816">
        <v>0</v>
      </c>
      <c r="Q1816">
        <v>0</v>
      </c>
      <c r="R1816">
        <v>0</v>
      </c>
      <c r="S1816">
        <v>0</v>
      </c>
      <c r="T1816">
        <v>0</v>
      </c>
      <c r="U1816">
        <v>0</v>
      </c>
      <c r="V1816">
        <v>0</v>
      </c>
      <c r="W1816">
        <v>0</v>
      </c>
      <c r="X1816">
        <v>0</v>
      </c>
      <c r="Y1816">
        <v>0</v>
      </c>
      <c r="Z1816">
        <v>0</v>
      </c>
      <c r="AA1816">
        <v>0</v>
      </c>
      <c r="AB1816">
        <v>0</v>
      </c>
      <c r="AC1816">
        <v>0</v>
      </c>
    </row>
    <row r="1817" spans="1:32">
      <c r="A1817" t="s">
        <v>12579</v>
      </c>
      <c r="B1817" t="s">
        <v>19</v>
      </c>
      <c r="C1817">
        <v>0</v>
      </c>
      <c r="D1817">
        <v>0</v>
      </c>
      <c r="E1817">
        <v>0</v>
      </c>
      <c r="F1817">
        <v>0</v>
      </c>
      <c r="G1817">
        <v>0</v>
      </c>
      <c r="H1817">
        <v>0</v>
      </c>
      <c r="I1817">
        <v>0</v>
      </c>
      <c r="J1817">
        <v>0</v>
      </c>
      <c r="K1817">
        <v>0</v>
      </c>
      <c r="L1817">
        <v>0</v>
      </c>
      <c r="M1817">
        <v>0</v>
      </c>
      <c r="N1817">
        <v>0</v>
      </c>
      <c r="O1817">
        <v>0</v>
      </c>
      <c r="P1817">
        <v>0</v>
      </c>
      <c r="Q1817">
        <v>0</v>
      </c>
      <c r="R1817">
        <v>0</v>
      </c>
      <c r="S1817">
        <v>0</v>
      </c>
      <c r="T1817">
        <v>0</v>
      </c>
      <c r="U1817">
        <v>0</v>
      </c>
      <c r="V1817">
        <v>0</v>
      </c>
      <c r="W1817">
        <v>0</v>
      </c>
      <c r="X1817">
        <v>0</v>
      </c>
      <c r="Y1817">
        <v>0</v>
      </c>
      <c r="Z1817">
        <v>0</v>
      </c>
      <c r="AA1817">
        <v>0</v>
      </c>
      <c r="AB1817">
        <v>0</v>
      </c>
      <c r="AC1817">
        <v>0</v>
      </c>
    </row>
    <row r="1818" spans="1:32">
      <c r="A1818" t="s">
        <v>12580</v>
      </c>
      <c r="B1818" t="s">
        <v>19</v>
      </c>
      <c r="C1818">
        <v>0</v>
      </c>
      <c r="D1818">
        <v>0</v>
      </c>
      <c r="E1818">
        <v>0</v>
      </c>
      <c r="F1818">
        <v>0</v>
      </c>
      <c r="G1818">
        <v>0</v>
      </c>
      <c r="H1818">
        <v>0</v>
      </c>
      <c r="I1818">
        <v>0</v>
      </c>
      <c r="J1818">
        <v>0</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row>
    <row r="1819" spans="1:32">
      <c r="A1819" t="s">
        <v>12581</v>
      </c>
      <c r="B1819" t="s">
        <v>19</v>
      </c>
      <c r="C1819">
        <v>0</v>
      </c>
      <c r="D1819">
        <v>0</v>
      </c>
      <c r="E1819">
        <v>0</v>
      </c>
      <c r="F1819">
        <v>0</v>
      </c>
      <c r="G1819">
        <v>0</v>
      </c>
      <c r="H1819">
        <v>0</v>
      </c>
      <c r="I1819">
        <v>0</v>
      </c>
      <c r="J1819">
        <v>0</v>
      </c>
      <c r="K1819">
        <v>0</v>
      </c>
      <c r="L1819">
        <v>0</v>
      </c>
      <c r="M1819">
        <v>0</v>
      </c>
      <c r="N1819">
        <v>0</v>
      </c>
      <c r="O1819">
        <v>0</v>
      </c>
      <c r="P1819">
        <v>0</v>
      </c>
      <c r="Q1819">
        <v>0</v>
      </c>
      <c r="R1819">
        <v>0</v>
      </c>
      <c r="S1819">
        <v>0</v>
      </c>
      <c r="T1819">
        <v>0</v>
      </c>
      <c r="U1819">
        <v>0</v>
      </c>
      <c r="V1819">
        <v>0</v>
      </c>
      <c r="W1819">
        <v>0</v>
      </c>
      <c r="X1819">
        <v>0</v>
      </c>
      <c r="Y1819">
        <v>0</v>
      </c>
      <c r="Z1819">
        <v>0</v>
      </c>
      <c r="AA1819">
        <v>0</v>
      </c>
      <c r="AB1819">
        <v>0</v>
      </c>
      <c r="AC1819">
        <v>0</v>
      </c>
    </row>
    <row r="1820" spans="1:32">
      <c r="A1820" t="s">
        <v>12582</v>
      </c>
      <c r="B1820" t="s">
        <v>19</v>
      </c>
      <c r="C1820">
        <v>0</v>
      </c>
      <c r="D1820">
        <v>0</v>
      </c>
      <c r="E1820">
        <v>0</v>
      </c>
      <c r="F1820">
        <v>0</v>
      </c>
      <c r="G1820">
        <v>0</v>
      </c>
      <c r="H1820">
        <v>0</v>
      </c>
      <c r="I1820">
        <v>0</v>
      </c>
      <c r="J1820">
        <v>0</v>
      </c>
      <c r="K1820">
        <v>0</v>
      </c>
      <c r="L1820">
        <v>0</v>
      </c>
      <c r="M1820">
        <v>0</v>
      </c>
      <c r="N1820">
        <v>0</v>
      </c>
      <c r="O1820">
        <v>0</v>
      </c>
      <c r="P1820">
        <v>0</v>
      </c>
      <c r="Q1820">
        <v>0</v>
      </c>
      <c r="R1820">
        <v>0</v>
      </c>
      <c r="S1820">
        <v>0</v>
      </c>
      <c r="T1820">
        <v>0</v>
      </c>
      <c r="U1820">
        <v>0</v>
      </c>
      <c r="V1820">
        <v>0</v>
      </c>
      <c r="W1820">
        <v>0</v>
      </c>
      <c r="X1820">
        <v>0</v>
      </c>
      <c r="Y1820">
        <v>0</v>
      </c>
      <c r="Z1820">
        <v>0</v>
      </c>
      <c r="AA1820">
        <v>0</v>
      </c>
      <c r="AB1820">
        <v>0</v>
      </c>
      <c r="AC1820">
        <v>0</v>
      </c>
    </row>
    <row r="1821" spans="1:32">
      <c r="A1821" t="s">
        <v>12583</v>
      </c>
      <c r="B1821" t="s">
        <v>19</v>
      </c>
      <c r="C1821">
        <v>0</v>
      </c>
      <c r="D1821">
        <v>0</v>
      </c>
      <c r="E1821">
        <v>0</v>
      </c>
      <c r="F1821">
        <v>0</v>
      </c>
      <c r="G1821">
        <v>0</v>
      </c>
      <c r="H1821">
        <v>0</v>
      </c>
      <c r="I1821">
        <v>0</v>
      </c>
      <c r="J1821">
        <v>0</v>
      </c>
      <c r="K1821">
        <v>0</v>
      </c>
      <c r="L1821">
        <v>0</v>
      </c>
      <c r="M1821">
        <v>0</v>
      </c>
      <c r="N1821">
        <v>0</v>
      </c>
      <c r="O1821">
        <v>0</v>
      </c>
      <c r="P1821">
        <v>0</v>
      </c>
      <c r="Q1821">
        <v>0</v>
      </c>
      <c r="R1821">
        <v>0</v>
      </c>
      <c r="S1821">
        <v>0</v>
      </c>
      <c r="T1821">
        <v>0</v>
      </c>
      <c r="U1821">
        <v>0</v>
      </c>
      <c r="V1821">
        <v>0</v>
      </c>
      <c r="W1821">
        <v>0</v>
      </c>
      <c r="X1821">
        <v>0</v>
      </c>
      <c r="Y1821">
        <v>0</v>
      </c>
      <c r="Z1821">
        <v>0</v>
      </c>
      <c r="AA1821">
        <v>0</v>
      </c>
      <c r="AB1821">
        <v>0</v>
      </c>
      <c r="AC1821">
        <v>0</v>
      </c>
    </row>
    <row r="1822" spans="1:32">
      <c r="A1822" t="s">
        <v>12584</v>
      </c>
      <c r="B1822" t="s">
        <v>19</v>
      </c>
      <c r="C1822">
        <v>0</v>
      </c>
      <c r="D1822">
        <v>0</v>
      </c>
      <c r="E1822">
        <v>0</v>
      </c>
      <c r="F1822">
        <v>0</v>
      </c>
      <c r="G1822">
        <v>0</v>
      </c>
      <c r="H1822">
        <v>0</v>
      </c>
      <c r="I1822">
        <v>0</v>
      </c>
      <c r="J1822">
        <v>0</v>
      </c>
      <c r="K1822">
        <v>0</v>
      </c>
      <c r="L1822">
        <v>0</v>
      </c>
      <c r="M1822">
        <v>0</v>
      </c>
      <c r="N1822">
        <v>0</v>
      </c>
      <c r="O1822">
        <v>0</v>
      </c>
      <c r="P1822">
        <v>0</v>
      </c>
      <c r="Q1822">
        <v>0</v>
      </c>
      <c r="R1822">
        <v>0</v>
      </c>
      <c r="S1822">
        <v>0</v>
      </c>
      <c r="T1822">
        <v>0</v>
      </c>
      <c r="U1822">
        <v>0</v>
      </c>
      <c r="V1822">
        <v>0</v>
      </c>
      <c r="W1822">
        <v>0</v>
      </c>
      <c r="X1822">
        <v>0</v>
      </c>
      <c r="Y1822">
        <v>0</v>
      </c>
      <c r="Z1822">
        <v>0</v>
      </c>
      <c r="AA1822">
        <v>0</v>
      </c>
      <c r="AB1822">
        <v>0</v>
      </c>
      <c r="AC1822">
        <v>0</v>
      </c>
    </row>
    <row r="1823" spans="1:32">
      <c r="A1823" t="s">
        <v>12585</v>
      </c>
      <c r="B1823" t="s">
        <v>19</v>
      </c>
      <c r="C1823">
        <v>0</v>
      </c>
      <c r="D1823">
        <v>0</v>
      </c>
      <c r="E1823">
        <v>0</v>
      </c>
      <c r="F1823">
        <v>0</v>
      </c>
      <c r="G1823">
        <v>0</v>
      </c>
      <c r="H1823">
        <v>0</v>
      </c>
      <c r="I1823">
        <v>0</v>
      </c>
      <c r="J1823">
        <v>0</v>
      </c>
      <c r="K1823">
        <v>0</v>
      </c>
      <c r="L1823">
        <v>0</v>
      </c>
      <c r="M1823">
        <v>0</v>
      </c>
      <c r="N1823">
        <v>0</v>
      </c>
      <c r="O1823">
        <v>0</v>
      </c>
      <c r="P1823">
        <v>0</v>
      </c>
      <c r="Q1823">
        <v>0</v>
      </c>
      <c r="R1823">
        <v>0</v>
      </c>
      <c r="S1823">
        <v>0</v>
      </c>
      <c r="T1823">
        <v>0</v>
      </c>
      <c r="U1823">
        <v>0</v>
      </c>
      <c r="V1823">
        <v>0</v>
      </c>
      <c r="W1823">
        <v>0</v>
      </c>
      <c r="X1823">
        <v>0</v>
      </c>
      <c r="Y1823">
        <v>0</v>
      </c>
      <c r="Z1823">
        <v>0</v>
      </c>
      <c r="AA1823">
        <v>0</v>
      </c>
      <c r="AB1823">
        <v>0</v>
      </c>
      <c r="AC1823">
        <v>0</v>
      </c>
    </row>
    <row r="1824" spans="1:32">
      <c r="A1824" t="s">
        <v>12586</v>
      </c>
      <c r="B1824" t="s">
        <v>19</v>
      </c>
      <c r="C1824">
        <v>0</v>
      </c>
      <c r="D1824">
        <v>0</v>
      </c>
      <c r="E1824">
        <v>0</v>
      </c>
      <c r="F1824">
        <v>0</v>
      </c>
      <c r="G1824">
        <v>0</v>
      </c>
      <c r="H1824">
        <v>0</v>
      </c>
      <c r="I1824">
        <v>0</v>
      </c>
      <c r="J1824">
        <v>0</v>
      </c>
      <c r="K1824">
        <v>0</v>
      </c>
      <c r="L1824">
        <v>0</v>
      </c>
      <c r="M1824">
        <v>0</v>
      </c>
      <c r="N1824">
        <v>0</v>
      </c>
      <c r="O1824">
        <v>0</v>
      </c>
      <c r="P1824">
        <v>0</v>
      </c>
      <c r="Q1824">
        <v>0</v>
      </c>
      <c r="R1824">
        <v>0</v>
      </c>
      <c r="S1824">
        <v>0</v>
      </c>
      <c r="T1824">
        <v>0</v>
      </c>
      <c r="U1824">
        <v>0</v>
      </c>
      <c r="V1824">
        <v>0</v>
      </c>
      <c r="W1824">
        <v>0</v>
      </c>
      <c r="X1824">
        <v>0</v>
      </c>
      <c r="Y1824">
        <v>0</v>
      </c>
      <c r="Z1824">
        <v>0</v>
      </c>
      <c r="AA1824">
        <v>0</v>
      </c>
      <c r="AB1824">
        <v>0</v>
      </c>
      <c r="AC1824">
        <v>0</v>
      </c>
    </row>
    <row r="1825" spans="1:32">
      <c r="A1825" t="s">
        <v>12587</v>
      </c>
      <c r="B1825" t="s">
        <v>19</v>
      </c>
      <c r="C1825">
        <v>0</v>
      </c>
      <c r="D1825">
        <v>0</v>
      </c>
      <c r="E1825">
        <v>0</v>
      </c>
      <c r="F1825">
        <v>0</v>
      </c>
      <c r="G1825">
        <v>0</v>
      </c>
      <c r="H1825">
        <v>0</v>
      </c>
      <c r="I1825">
        <v>0</v>
      </c>
      <c r="J1825">
        <v>0</v>
      </c>
      <c r="K1825">
        <v>0</v>
      </c>
      <c r="L1825">
        <v>0</v>
      </c>
      <c r="M1825">
        <v>0</v>
      </c>
      <c r="N1825">
        <v>0</v>
      </c>
      <c r="O1825">
        <v>0</v>
      </c>
      <c r="P1825">
        <v>0</v>
      </c>
      <c r="Q1825">
        <v>0</v>
      </c>
      <c r="R1825">
        <v>0</v>
      </c>
      <c r="S1825">
        <v>0</v>
      </c>
      <c r="T1825">
        <v>0</v>
      </c>
      <c r="U1825">
        <v>0</v>
      </c>
      <c r="V1825">
        <v>0</v>
      </c>
      <c r="W1825">
        <v>0</v>
      </c>
      <c r="X1825">
        <v>0</v>
      </c>
      <c r="Y1825">
        <v>0</v>
      </c>
      <c r="Z1825">
        <v>0</v>
      </c>
      <c r="AA1825">
        <v>0</v>
      </c>
      <c r="AB1825">
        <v>0</v>
      </c>
      <c r="AC1825">
        <v>0</v>
      </c>
    </row>
    <row r="1826" spans="1:32">
      <c r="A1826" t="s">
        <v>12588</v>
      </c>
      <c r="B1826" t="s">
        <v>19</v>
      </c>
      <c r="C1826">
        <v>0</v>
      </c>
      <c r="D1826">
        <v>0</v>
      </c>
      <c r="E1826">
        <v>0</v>
      </c>
      <c r="F1826">
        <v>0</v>
      </c>
      <c r="G1826">
        <v>0</v>
      </c>
      <c r="H1826">
        <v>0</v>
      </c>
      <c r="I1826">
        <v>0</v>
      </c>
      <c r="J1826">
        <v>0</v>
      </c>
      <c r="K1826">
        <v>0</v>
      </c>
      <c r="L1826">
        <v>0</v>
      </c>
      <c r="M1826">
        <v>0</v>
      </c>
      <c r="N1826">
        <v>0</v>
      </c>
      <c r="O1826">
        <v>0</v>
      </c>
      <c r="P1826">
        <v>0</v>
      </c>
      <c r="Q1826">
        <v>0</v>
      </c>
      <c r="R1826">
        <v>0</v>
      </c>
      <c r="S1826">
        <v>0</v>
      </c>
      <c r="T1826">
        <v>0</v>
      </c>
      <c r="U1826">
        <v>0</v>
      </c>
      <c r="V1826">
        <v>0</v>
      </c>
      <c r="W1826">
        <v>0</v>
      </c>
      <c r="X1826">
        <v>0</v>
      </c>
      <c r="Y1826">
        <v>0</v>
      </c>
      <c r="Z1826">
        <v>0</v>
      </c>
      <c r="AA1826">
        <v>0</v>
      </c>
      <c r="AB1826">
        <v>0</v>
      </c>
      <c r="AC1826">
        <v>0</v>
      </c>
      <c r="AD1826" s="2"/>
      <c r="AE1826" s="2"/>
      <c r="AF1826" s="2"/>
    </row>
    <row r="1827" spans="1:32">
      <c r="A1827" t="s">
        <v>12589</v>
      </c>
      <c r="B1827" t="s">
        <v>19</v>
      </c>
      <c r="C1827">
        <v>0</v>
      </c>
      <c r="D1827">
        <v>0</v>
      </c>
      <c r="E1827">
        <v>0</v>
      </c>
      <c r="F1827">
        <v>0</v>
      </c>
      <c r="G1827">
        <v>0</v>
      </c>
      <c r="H1827">
        <v>0</v>
      </c>
      <c r="I1827">
        <v>0</v>
      </c>
      <c r="J1827">
        <v>0</v>
      </c>
      <c r="K1827">
        <v>0</v>
      </c>
      <c r="L1827">
        <v>0</v>
      </c>
      <c r="M1827">
        <v>0</v>
      </c>
      <c r="N1827">
        <v>0</v>
      </c>
      <c r="O1827">
        <v>0</v>
      </c>
      <c r="P1827">
        <v>0</v>
      </c>
      <c r="Q1827">
        <v>0</v>
      </c>
      <c r="R1827">
        <v>0</v>
      </c>
      <c r="S1827">
        <v>0</v>
      </c>
      <c r="T1827">
        <v>0</v>
      </c>
      <c r="U1827">
        <v>0</v>
      </c>
      <c r="V1827">
        <v>0</v>
      </c>
      <c r="W1827">
        <v>0</v>
      </c>
      <c r="X1827">
        <v>0</v>
      </c>
      <c r="Y1827">
        <v>0</v>
      </c>
      <c r="Z1827">
        <v>0</v>
      </c>
      <c r="AA1827">
        <v>0</v>
      </c>
      <c r="AB1827">
        <v>0</v>
      </c>
      <c r="AC1827">
        <v>0</v>
      </c>
    </row>
    <row r="1828" spans="1:32">
      <c r="A1828" t="s">
        <v>12590</v>
      </c>
      <c r="B1828" t="s">
        <v>19</v>
      </c>
      <c r="C1828">
        <v>0</v>
      </c>
      <c r="D1828">
        <v>0</v>
      </c>
      <c r="E1828">
        <v>0</v>
      </c>
      <c r="F1828">
        <v>0</v>
      </c>
      <c r="G1828">
        <v>0</v>
      </c>
      <c r="H1828">
        <v>0</v>
      </c>
      <c r="I1828">
        <v>0</v>
      </c>
      <c r="J1828">
        <v>0</v>
      </c>
      <c r="K1828">
        <v>0</v>
      </c>
      <c r="L1828">
        <v>0</v>
      </c>
      <c r="M1828">
        <v>0</v>
      </c>
      <c r="N1828">
        <v>0</v>
      </c>
      <c r="O1828">
        <v>0</v>
      </c>
      <c r="P1828">
        <v>0</v>
      </c>
      <c r="Q1828">
        <v>0</v>
      </c>
      <c r="R1828">
        <v>0</v>
      </c>
      <c r="S1828">
        <v>0</v>
      </c>
      <c r="T1828">
        <v>0</v>
      </c>
      <c r="U1828">
        <v>0</v>
      </c>
      <c r="V1828">
        <v>0</v>
      </c>
      <c r="W1828">
        <v>0</v>
      </c>
      <c r="X1828">
        <v>0</v>
      </c>
      <c r="Y1828">
        <v>0</v>
      </c>
      <c r="Z1828">
        <v>0</v>
      </c>
      <c r="AA1828">
        <v>0</v>
      </c>
      <c r="AB1828">
        <v>0</v>
      </c>
      <c r="AC1828">
        <v>0</v>
      </c>
    </row>
    <row r="1829" spans="1:32">
      <c r="A1829" t="s">
        <v>12591</v>
      </c>
      <c r="B1829" t="s">
        <v>19</v>
      </c>
      <c r="C1829">
        <v>0</v>
      </c>
      <c r="D1829">
        <v>0</v>
      </c>
      <c r="E1829">
        <v>0</v>
      </c>
      <c r="F1829">
        <v>0</v>
      </c>
      <c r="G1829">
        <v>0</v>
      </c>
      <c r="H1829">
        <v>0</v>
      </c>
      <c r="I1829">
        <v>0</v>
      </c>
      <c r="J1829">
        <v>0</v>
      </c>
      <c r="K1829">
        <v>0</v>
      </c>
      <c r="L1829">
        <v>0</v>
      </c>
      <c r="M1829">
        <v>0</v>
      </c>
      <c r="N1829">
        <v>0</v>
      </c>
      <c r="O1829">
        <v>0</v>
      </c>
      <c r="P1829">
        <v>0</v>
      </c>
      <c r="Q1829">
        <v>0</v>
      </c>
      <c r="R1829">
        <v>0</v>
      </c>
      <c r="S1829">
        <v>0</v>
      </c>
      <c r="T1829">
        <v>0</v>
      </c>
      <c r="U1829">
        <v>0</v>
      </c>
      <c r="V1829">
        <v>0</v>
      </c>
      <c r="W1829">
        <v>0</v>
      </c>
      <c r="X1829">
        <v>0</v>
      </c>
      <c r="Y1829">
        <v>0</v>
      </c>
      <c r="Z1829">
        <v>0</v>
      </c>
      <c r="AA1829">
        <v>0</v>
      </c>
      <c r="AB1829">
        <v>0</v>
      </c>
      <c r="AC1829">
        <v>0</v>
      </c>
    </row>
    <row r="1830" spans="1:32">
      <c r="A1830" t="s">
        <v>12592</v>
      </c>
      <c r="B1830" t="s">
        <v>19</v>
      </c>
      <c r="C1830">
        <v>0</v>
      </c>
      <c r="D1830">
        <v>0</v>
      </c>
      <c r="E1830">
        <v>0</v>
      </c>
      <c r="F1830">
        <v>0</v>
      </c>
      <c r="G1830">
        <v>0</v>
      </c>
      <c r="H1830">
        <v>0</v>
      </c>
      <c r="I1830">
        <v>0</v>
      </c>
      <c r="J1830">
        <v>0</v>
      </c>
      <c r="K1830">
        <v>0</v>
      </c>
      <c r="L1830">
        <v>0</v>
      </c>
      <c r="M1830">
        <v>0</v>
      </c>
      <c r="N1830">
        <v>0</v>
      </c>
      <c r="O1830">
        <v>0</v>
      </c>
      <c r="P1830">
        <v>0</v>
      </c>
      <c r="Q1830">
        <v>0</v>
      </c>
      <c r="R1830">
        <v>0</v>
      </c>
      <c r="S1830">
        <v>0</v>
      </c>
      <c r="T1830">
        <v>0</v>
      </c>
      <c r="U1830">
        <v>0</v>
      </c>
      <c r="V1830">
        <v>0</v>
      </c>
      <c r="W1830">
        <v>0</v>
      </c>
      <c r="X1830">
        <v>0</v>
      </c>
      <c r="Y1830">
        <v>0</v>
      </c>
      <c r="Z1830">
        <v>0</v>
      </c>
      <c r="AA1830">
        <v>0</v>
      </c>
      <c r="AB1830">
        <v>0</v>
      </c>
      <c r="AC1830">
        <v>0</v>
      </c>
    </row>
    <row r="1831" spans="1:32">
      <c r="A1831" t="s">
        <v>12593</v>
      </c>
      <c r="B1831" t="s">
        <v>19</v>
      </c>
      <c r="C1831">
        <v>0</v>
      </c>
      <c r="D1831">
        <v>0</v>
      </c>
      <c r="E1831">
        <v>0</v>
      </c>
      <c r="F1831">
        <v>0</v>
      </c>
      <c r="G1831">
        <v>0</v>
      </c>
      <c r="H1831">
        <v>0</v>
      </c>
      <c r="I1831">
        <v>0</v>
      </c>
      <c r="J1831">
        <v>0</v>
      </c>
      <c r="K1831">
        <v>0</v>
      </c>
      <c r="L1831">
        <v>0</v>
      </c>
      <c r="M1831">
        <v>0</v>
      </c>
      <c r="N1831">
        <v>0</v>
      </c>
      <c r="O1831">
        <v>0</v>
      </c>
      <c r="P1831">
        <v>0</v>
      </c>
      <c r="Q1831">
        <v>0</v>
      </c>
      <c r="R1831">
        <v>0</v>
      </c>
      <c r="S1831">
        <v>0</v>
      </c>
      <c r="T1831">
        <v>0</v>
      </c>
      <c r="U1831">
        <v>0</v>
      </c>
      <c r="V1831">
        <v>0</v>
      </c>
      <c r="W1831">
        <v>0</v>
      </c>
      <c r="X1831">
        <v>0</v>
      </c>
      <c r="Y1831">
        <v>0</v>
      </c>
      <c r="Z1831">
        <v>0</v>
      </c>
      <c r="AA1831">
        <v>0</v>
      </c>
      <c r="AB1831">
        <v>0</v>
      </c>
      <c r="AC1831">
        <v>0</v>
      </c>
    </row>
    <row r="1832" spans="1:32">
      <c r="A1832" t="s">
        <v>12594</v>
      </c>
      <c r="B1832" t="s">
        <v>19</v>
      </c>
      <c r="C1832">
        <v>0</v>
      </c>
      <c r="D1832">
        <v>0</v>
      </c>
      <c r="E1832">
        <v>0</v>
      </c>
      <c r="F1832">
        <v>0</v>
      </c>
      <c r="G1832">
        <v>0</v>
      </c>
      <c r="H1832">
        <v>0</v>
      </c>
      <c r="I1832">
        <v>0</v>
      </c>
      <c r="J1832">
        <v>0</v>
      </c>
      <c r="K1832">
        <v>0</v>
      </c>
      <c r="L1832">
        <v>0</v>
      </c>
      <c r="M1832">
        <v>0</v>
      </c>
      <c r="N1832">
        <v>0</v>
      </c>
      <c r="O1832">
        <v>0</v>
      </c>
      <c r="P1832">
        <v>0</v>
      </c>
      <c r="Q1832">
        <v>0</v>
      </c>
      <c r="R1832">
        <v>0</v>
      </c>
      <c r="S1832">
        <v>0</v>
      </c>
      <c r="T1832">
        <v>0</v>
      </c>
      <c r="U1832">
        <v>0</v>
      </c>
      <c r="V1832">
        <v>0</v>
      </c>
      <c r="W1832">
        <v>0</v>
      </c>
      <c r="X1832">
        <v>0</v>
      </c>
      <c r="Y1832">
        <v>0</v>
      </c>
      <c r="Z1832">
        <v>0</v>
      </c>
      <c r="AA1832">
        <v>0</v>
      </c>
      <c r="AB1832">
        <v>0</v>
      </c>
      <c r="AC1832">
        <v>0</v>
      </c>
    </row>
    <row r="1833" spans="1:32">
      <c r="A1833" t="s">
        <v>12595</v>
      </c>
      <c r="B1833" t="s">
        <v>19</v>
      </c>
      <c r="C1833">
        <v>0</v>
      </c>
      <c r="D1833">
        <v>0</v>
      </c>
      <c r="E1833">
        <v>0</v>
      </c>
      <c r="F1833">
        <v>0</v>
      </c>
      <c r="G1833">
        <v>0</v>
      </c>
      <c r="H1833">
        <v>0</v>
      </c>
      <c r="I1833">
        <v>0</v>
      </c>
      <c r="J1833">
        <v>0</v>
      </c>
      <c r="K1833">
        <v>0</v>
      </c>
      <c r="L1833">
        <v>0</v>
      </c>
      <c r="M1833">
        <v>0</v>
      </c>
      <c r="N1833">
        <v>0</v>
      </c>
      <c r="O1833">
        <v>0</v>
      </c>
      <c r="P1833">
        <v>0</v>
      </c>
      <c r="Q1833">
        <v>0</v>
      </c>
      <c r="R1833">
        <v>0</v>
      </c>
      <c r="S1833">
        <v>0</v>
      </c>
      <c r="T1833">
        <v>0</v>
      </c>
      <c r="U1833">
        <v>0</v>
      </c>
      <c r="V1833">
        <v>0</v>
      </c>
      <c r="W1833">
        <v>0</v>
      </c>
      <c r="X1833">
        <v>0</v>
      </c>
      <c r="Y1833">
        <v>0</v>
      </c>
      <c r="Z1833">
        <v>0</v>
      </c>
      <c r="AA1833">
        <v>0</v>
      </c>
      <c r="AB1833">
        <v>0</v>
      </c>
      <c r="AC1833">
        <v>0</v>
      </c>
    </row>
    <row r="1834" spans="1:32">
      <c r="A1834" t="s">
        <v>12596</v>
      </c>
      <c r="B1834" t="s">
        <v>19</v>
      </c>
      <c r="C1834">
        <v>0</v>
      </c>
      <c r="D1834">
        <v>0</v>
      </c>
      <c r="E1834">
        <v>0</v>
      </c>
      <c r="F1834">
        <v>0</v>
      </c>
      <c r="G1834">
        <v>0</v>
      </c>
      <c r="H1834">
        <v>0</v>
      </c>
      <c r="I1834">
        <v>0</v>
      </c>
      <c r="J1834">
        <v>0</v>
      </c>
      <c r="K1834">
        <v>0</v>
      </c>
      <c r="L1834">
        <v>0</v>
      </c>
      <c r="M1834">
        <v>0</v>
      </c>
      <c r="N1834">
        <v>0</v>
      </c>
      <c r="O1834">
        <v>0</v>
      </c>
      <c r="P1834">
        <v>0</v>
      </c>
      <c r="Q1834">
        <v>0</v>
      </c>
      <c r="R1834">
        <v>0</v>
      </c>
      <c r="S1834">
        <v>0</v>
      </c>
      <c r="T1834">
        <v>0</v>
      </c>
      <c r="U1834">
        <v>0</v>
      </c>
      <c r="V1834">
        <v>0</v>
      </c>
      <c r="W1834">
        <v>0</v>
      </c>
      <c r="X1834">
        <v>0</v>
      </c>
      <c r="Y1834">
        <v>0</v>
      </c>
      <c r="Z1834">
        <v>0</v>
      </c>
      <c r="AA1834">
        <v>0</v>
      </c>
      <c r="AB1834">
        <v>0</v>
      </c>
      <c r="AC1834">
        <v>0</v>
      </c>
    </row>
    <row r="1835" spans="1:32">
      <c r="A1835" t="s">
        <v>12597</v>
      </c>
      <c r="B1835" t="s">
        <v>19</v>
      </c>
      <c r="C1835">
        <v>0</v>
      </c>
      <c r="D1835">
        <v>0</v>
      </c>
      <c r="E1835">
        <v>0</v>
      </c>
      <c r="F1835">
        <v>0</v>
      </c>
      <c r="G1835">
        <v>0</v>
      </c>
      <c r="H1835">
        <v>0</v>
      </c>
      <c r="I1835">
        <v>0</v>
      </c>
      <c r="J1835">
        <v>0</v>
      </c>
      <c r="K1835">
        <v>0</v>
      </c>
      <c r="L1835">
        <v>0</v>
      </c>
      <c r="M1835">
        <v>0</v>
      </c>
      <c r="N1835">
        <v>0</v>
      </c>
      <c r="O1835">
        <v>0</v>
      </c>
      <c r="P1835">
        <v>0</v>
      </c>
      <c r="Q1835">
        <v>0</v>
      </c>
      <c r="R1835">
        <v>0</v>
      </c>
      <c r="S1835">
        <v>0</v>
      </c>
      <c r="T1835">
        <v>0</v>
      </c>
      <c r="U1835">
        <v>0</v>
      </c>
      <c r="V1835">
        <v>0</v>
      </c>
      <c r="W1835">
        <v>0</v>
      </c>
      <c r="X1835">
        <v>0</v>
      </c>
      <c r="Y1835">
        <v>0</v>
      </c>
      <c r="Z1835">
        <v>0</v>
      </c>
      <c r="AA1835">
        <v>0</v>
      </c>
      <c r="AB1835">
        <v>0</v>
      </c>
      <c r="AC1835">
        <v>0</v>
      </c>
    </row>
    <row r="1836" spans="1:32">
      <c r="A1836" t="s">
        <v>12598</v>
      </c>
      <c r="B1836" t="s">
        <v>19</v>
      </c>
      <c r="C1836">
        <v>0</v>
      </c>
      <c r="D1836">
        <v>0</v>
      </c>
      <c r="E1836">
        <v>0</v>
      </c>
      <c r="F1836">
        <v>0</v>
      </c>
      <c r="G1836">
        <v>0</v>
      </c>
      <c r="H1836">
        <v>0</v>
      </c>
      <c r="I1836">
        <v>0</v>
      </c>
      <c r="J1836">
        <v>0</v>
      </c>
      <c r="K1836">
        <v>0</v>
      </c>
      <c r="L1836">
        <v>0</v>
      </c>
      <c r="M1836">
        <v>0</v>
      </c>
      <c r="N1836">
        <v>0</v>
      </c>
      <c r="O1836">
        <v>0</v>
      </c>
      <c r="P1836">
        <v>0</v>
      </c>
      <c r="Q1836">
        <v>0</v>
      </c>
      <c r="R1836">
        <v>0</v>
      </c>
      <c r="S1836">
        <v>0</v>
      </c>
      <c r="T1836">
        <v>0</v>
      </c>
      <c r="U1836">
        <v>0</v>
      </c>
      <c r="V1836">
        <v>0</v>
      </c>
      <c r="W1836">
        <v>0</v>
      </c>
      <c r="X1836">
        <v>0</v>
      </c>
      <c r="Y1836">
        <v>0</v>
      </c>
      <c r="Z1836">
        <v>0</v>
      </c>
      <c r="AA1836">
        <v>0</v>
      </c>
      <c r="AB1836">
        <v>0</v>
      </c>
      <c r="AC1836">
        <v>0</v>
      </c>
    </row>
    <row r="1837" spans="1:32">
      <c r="A1837" t="s">
        <v>12599</v>
      </c>
      <c r="B1837" t="s">
        <v>19</v>
      </c>
      <c r="C1837">
        <v>0</v>
      </c>
      <c r="D1837">
        <v>0</v>
      </c>
      <c r="E1837">
        <v>0</v>
      </c>
      <c r="F1837">
        <v>0</v>
      </c>
      <c r="G1837">
        <v>0</v>
      </c>
      <c r="H1837">
        <v>0</v>
      </c>
      <c r="I1837">
        <v>0</v>
      </c>
      <c r="J1837">
        <v>0</v>
      </c>
      <c r="K1837">
        <v>0</v>
      </c>
      <c r="L1837">
        <v>0</v>
      </c>
      <c r="M1837">
        <v>0</v>
      </c>
      <c r="N1837">
        <v>0</v>
      </c>
      <c r="O1837">
        <v>0</v>
      </c>
      <c r="P1837">
        <v>0</v>
      </c>
      <c r="Q1837">
        <v>0</v>
      </c>
      <c r="R1837">
        <v>0</v>
      </c>
      <c r="S1837">
        <v>0</v>
      </c>
      <c r="T1837">
        <v>0</v>
      </c>
      <c r="U1837">
        <v>0</v>
      </c>
      <c r="V1837">
        <v>0</v>
      </c>
      <c r="W1837">
        <v>0</v>
      </c>
      <c r="X1837">
        <v>0</v>
      </c>
      <c r="Y1837">
        <v>0</v>
      </c>
      <c r="Z1837">
        <v>0</v>
      </c>
      <c r="AA1837">
        <v>0</v>
      </c>
      <c r="AB1837">
        <v>0</v>
      </c>
      <c r="AC1837">
        <v>0</v>
      </c>
    </row>
    <row r="1838" spans="1:32">
      <c r="A1838" t="s">
        <v>12600</v>
      </c>
      <c r="B1838" t="s">
        <v>19</v>
      </c>
      <c r="C1838">
        <v>0</v>
      </c>
      <c r="D1838">
        <v>0</v>
      </c>
      <c r="E1838">
        <v>0</v>
      </c>
      <c r="F1838">
        <v>0</v>
      </c>
      <c r="G1838">
        <v>0</v>
      </c>
      <c r="H1838">
        <v>0</v>
      </c>
      <c r="I1838">
        <v>0</v>
      </c>
      <c r="J1838">
        <v>0</v>
      </c>
      <c r="K1838">
        <v>0</v>
      </c>
      <c r="L1838">
        <v>0</v>
      </c>
      <c r="M1838">
        <v>0</v>
      </c>
      <c r="N1838">
        <v>0</v>
      </c>
      <c r="O1838">
        <v>0</v>
      </c>
      <c r="P1838">
        <v>0</v>
      </c>
      <c r="Q1838">
        <v>0</v>
      </c>
      <c r="R1838">
        <v>0</v>
      </c>
      <c r="S1838">
        <v>0</v>
      </c>
      <c r="T1838">
        <v>0</v>
      </c>
      <c r="U1838">
        <v>0</v>
      </c>
      <c r="V1838">
        <v>0</v>
      </c>
      <c r="W1838">
        <v>0</v>
      </c>
      <c r="X1838">
        <v>0</v>
      </c>
      <c r="Y1838">
        <v>0</v>
      </c>
      <c r="Z1838">
        <v>0</v>
      </c>
      <c r="AA1838">
        <v>0</v>
      </c>
      <c r="AB1838">
        <v>0</v>
      </c>
      <c r="AC1838">
        <v>0</v>
      </c>
    </row>
    <row r="1839" spans="1:32">
      <c r="A1839" t="s">
        <v>12601</v>
      </c>
      <c r="B1839" t="s">
        <v>19</v>
      </c>
      <c r="C1839">
        <v>0</v>
      </c>
      <c r="D1839">
        <v>0</v>
      </c>
      <c r="E1839">
        <v>0</v>
      </c>
      <c r="F1839">
        <v>0</v>
      </c>
      <c r="G1839">
        <v>0</v>
      </c>
      <c r="H1839">
        <v>0</v>
      </c>
      <c r="I1839">
        <v>0</v>
      </c>
      <c r="J1839">
        <v>0</v>
      </c>
      <c r="K1839">
        <v>0</v>
      </c>
      <c r="L1839">
        <v>0</v>
      </c>
      <c r="M1839">
        <v>0</v>
      </c>
      <c r="N1839">
        <v>0</v>
      </c>
      <c r="O1839">
        <v>0</v>
      </c>
      <c r="P1839">
        <v>0</v>
      </c>
      <c r="Q1839">
        <v>0</v>
      </c>
      <c r="R1839">
        <v>0</v>
      </c>
      <c r="S1839">
        <v>0</v>
      </c>
      <c r="T1839">
        <v>0</v>
      </c>
      <c r="U1839">
        <v>0</v>
      </c>
      <c r="V1839">
        <v>0</v>
      </c>
      <c r="W1839">
        <v>0</v>
      </c>
      <c r="X1839">
        <v>0</v>
      </c>
      <c r="Y1839">
        <v>0</v>
      </c>
      <c r="Z1839">
        <v>0</v>
      </c>
      <c r="AA1839">
        <v>0</v>
      </c>
      <c r="AB1839">
        <v>0</v>
      </c>
      <c r="AC1839">
        <v>0</v>
      </c>
    </row>
    <row r="1840" spans="1:32">
      <c r="A1840" t="s">
        <v>12602</v>
      </c>
      <c r="B1840" t="s">
        <v>19</v>
      </c>
      <c r="C1840">
        <v>0</v>
      </c>
      <c r="D1840">
        <v>0</v>
      </c>
      <c r="E1840">
        <v>0</v>
      </c>
      <c r="F1840">
        <v>0</v>
      </c>
      <c r="G1840">
        <v>0</v>
      </c>
      <c r="H1840">
        <v>0</v>
      </c>
      <c r="I1840">
        <v>0</v>
      </c>
      <c r="J1840">
        <v>0</v>
      </c>
      <c r="K1840">
        <v>0</v>
      </c>
      <c r="L1840">
        <v>0</v>
      </c>
      <c r="M1840">
        <v>0</v>
      </c>
      <c r="N1840">
        <v>0</v>
      </c>
      <c r="O1840">
        <v>0</v>
      </c>
      <c r="P1840">
        <v>0</v>
      </c>
      <c r="Q1840">
        <v>0</v>
      </c>
      <c r="R1840">
        <v>0</v>
      </c>
      <c r="S1840">
        <v>0</v>
      </c>
      <c r="T1840">
        <v>0</v>
      </c>
      <c r="U1840">
        <v>0</v>
      </c>
      <c r="V1840">
        <v>0</v>
      </c>
      <c r="W1840">
        <v>0</v>
      </c>
      <c r="X1840">
        <v>0</v>
      </c>
      <c r="Y1840">
        <v>0</v>
      </c>
      <c r="Z1840">
        <v>0</v>
      </c>
      <c r="AA1840">
        <v>0</v>
      </c>
      <c r="AB1840">
        <v>0</v>
      </c>
      <c r="AC1840">
        <v>0</v>
      </c>
    </row>
    <row r="1841" spans="1:29">
      <c r="A1841" t="s">
        <v>12603</v>
      </c>
      <c r="B1841" t="s">
        <v>19</v>
      </c>
      <c r="C1841">
        <v>0</v>
      </c>
      <c r="D1841">
        <v>0</v>
      </c>
      <c r="E1841">
        <v>0</v>
      </c>
      <c r="F1841">
        <v>0</v>
      </c>
      <c r="G1841">
        <v>0</v>
      </c>
      <c r="H1841">
        <v>0</v>
      </c>
      <c r="I1841">
        <v>0</v>
      </c>
      <c r="J1841">
        <v>0</v>
      </c>
      <c r="K1841">
        <v>0</v>
      </c>
      <c r="L1841">
        <v>0</v>
      </c>
      <c r="M1841">
        <v>0</v>
      </c>
      <c r="N1841">
        <v>0</v>
      </c>
      <c r="O1841">
        <v>0</v>
      </c>
      <c r="P1841">
        <v>0</v>
      </c>
      <c r="Q1841">
        <v>0</v>
      </c>
      <c r="R1841">
        <v>0</v>
      </c>
      <c r="S1841">
        <v>0</v>
      </c>
      <c r="T1841">
        <v>0</v>
      </c>
      <c r="U1841">
        <v>0</v>
      </c>
      <c r="V1841">
        <v>0</v>
      </c>
      <c r="W1841">
        <v>0</v>
      </c>
      <c r="X1841">
        <v>0</v>
      </c>
      <c r="Y1841">
        <v>0</v>
      </c>
      <c r="Z1841">
        <v>0</v>
      </c>
      <c r="AA1841">
        <v>0</v>
      </c>
      <c r="AB1841">
        <v>0</v>
      </c>
      <c r="AC1841">
        <v>0</v>
      </c>
    </row>
    <row r="1842" spans="1:29">
      <c r="A1842" t="s">
        <v>12604</v>
      </c>
      <c r="B1842" t="s">
        <v>19</v>
      </c>
      <c r="C1842">
        <v>0</v>
      </c>
      <c r="D1842">
        <v>0</v>
      </c>
      <c r="E1842">
        <v>0</v>
      </c>
      <c r="F1842">
        <v>0</v>
      </c>
      <c r="G1842">
        <v>0</v>
      </c>
      <c r="H1842">
        <v>0</v>
      </c>
      <c r="I1842">
        <v>0</v>
      </c>
      <c r="J1842">
        <v>0</v>
      </c>
      <c r="K1842">
        <v>0</v>
      </c>
      <c r="L1842">
        <v>0</v>
      </c>
      <c r="M1842">
        <v>0</v>
      </c>
      <c r="N1842">
        <v>0</v>
      </c>
      <c r="O1842">
        <v>0</v>
      </c>
      <c r="P1842">
        <v>0</v>
      </c>
      <c r="Q1842">
        <v>0</v>
      </c>
      <c r="R1842">
        <v>0</v>
      </c>
      <c r="S1842">
        <v>0</v>
      </c>
      <c r="T1842">
        <v>0</v>
      </c>
      <c r="U1842">
        <v>0</v>
      </c>
      <c r="V1842">
        <v>0</v>
      </c>
      <c r="W1842">
        <v>0</v>
      </c>
      <c r="X1842">
        <v>0</v>
      </c>
      <c r="Y1842">
        <v>0</v>
      </c>
      <c r="Z1842">
        <v>0</v>
      </c>
      <c r="AA1842">
        <v>0</v>
      </c>
      <c r="AB1842">
        <v>0</v>
      </c>
      <c r="AC1842">
        <v>0</v>
      </c>
    </row>
    <row r="1843" spans="1:29">
      <c r="A1843" t="s">
        <v>12605</v>
      </c>
      <c r="B1843" t="s">
        <v>19</v>
      </c>
      <c r="C1843">
        <v>0</v>
      </c>
      <c r="D1843">
        <v>0</v>
      </c>
      <c r="E1843">
        <v>0</v>
      </c>
      <c r="F1843">
        <v>0</v>
      </c>
      <c r="G1843">
        <v>0</v>
      </c>
      <c r="H1843">
        <v>0</v>
      </c>
      <c r="I1843">
        <v>0</v>
      </c>
      <c r="J1843">
        <v>0</v>
      </c>
      <c r="K1843">
        <v>0</v>
      </c>
      <c r="L1843">
        <v>0</v>
      </c>
      <c r="M1843">
        <v>0</v>
      </c>
      <c r="N1843">
        <v>0</v>
      </c>
      <c r="O1843">
        <v>0</v>
      </c>
      <c r="P1843">
        <v>0</v>
      </c>
      <c r="Q1843">
        <v>0</v>
      </c>
      <c r="R1843">
        <v>0</v>
      </c>
      <c r="S1843">
        <v>0</v>
      </c>
      <c r="T1843">
        <v>0</v>
      </c>
      <c r="U1843">
        <v>0</v>
      </c>
      <c r="V1843">
        <v>0</v>
      </c>
      <c r="W1843">
        <v>0</v>
      </c>
      <c r="X1843">
        <v>0</v>
      </c>
      <c r="Y1843">
        <v>0</v>
      </c>
      <c r="Z1843">
        <v>0</v>
      </c>
      <c r="AA1843">
        <v>0</v>
      </c>
      <c r="AB1843">
        <v>0</v>
      </c>
      <c r="AC1843">
        <v>0</v>
      </c>
    </row>
    <row r="1844" spans="1:29">
      <c r="A1844" t="s">
        <v>12606</v>
      </c>
      <c r="B1844" t="s">
        <v>19</v>
      </c>
      <c r="C1844">
        <v>0</v>
      </c>
      <c r="D1844">
        <v>0</v>
      </c>
      <c r="E1844">
        <v>0</v>
      </c>
      <c r="F1844">
        <v>0</v>
      </c>
      <c r="G1844">
        <v>0</v>
      </c>
      <c r="H1844">
        <v>0</v>
      </c>
      <c r="I1844">
        <v>0</v>
      </c>
      <c r="J1844">
        <v>0</v>
      </c>
      <c r="K1844">
        <v>0</v>
      </c>
      <c r="L1844">
        <v>0</v>
      </c>
      <c r="M1844">
        <v>0</v>
      </c>
      <c r="N1844">
        <v>0</v>
      </c>
      <c r="O1844">
        <v>0</v>
      </c>
      <c r="P1844">
        <v>0</v>
      </c>
      <c r="Q1844">
        <v>0</v>
      </c>
      <c r="R1844">
        <v>0</v>
      </c>
      <c r="S1844">
        <v>0</v>
      </c>
      <c r="T1844">
        <v>0</v>
      </c>
      <c r="U1844">
        <v>0</v>
      </c>
      <c r="V1844">
        <v>0</v>
      </c>
      <c r="W1844">
        <v>0</v>
      </c>
      <c r="X1844">
        <v>0</v>
      </c>
      <c r="Y1844">
        <v>0</v>
      </c>
      <c r="Z1844">
        <v>0</v>
      </c>
      <c r="AA1844">
        <v>0</v>
      </c>
      <c r="AB1844">
        <v>0</v>
      </c>
      <c r="AC1844">
        <v>0</v>
      </c>
    </row>
    <row r="1845" spans="1:29">
      <c r="A1845" t="s">
        <v>12607</v>
      </c>
      <c r="B1845" t="s">
        <v>19</v>
      </c>
      <c r="C1845">
        <v>0</v>
      </c>
      <c r="D1845">
        <v>0</v>
      </c>
      <c r="E1845">
        <v>0</v>
      </c>
      <c r="F1845">
        <v>0</v>
      </c>
      <c r="G1845">
        <v>0</v>
      </c>
      <c r="H1845">
        <v>0</v>
      </c>
      <c r="I1845">
        <v>0</v>
      </c>
      <c r="J1845">
        <v>0</v>
      </c>
      <c r="K1845">
        <v>0</v>
      </c>
      <c r="L1845">
        <v>0</v>
      </c>
      <c r="M1845">
        <v>0</v>
      </c>
      <c r="N1845">
        <v>0</v>
      </c>
      <c r="O1845">
        <v>0</v>
      </c>
      <c r="P1845">
        <v>0</v>
      </c>
      <c r="Q1845">
        <v>0</v>
      </c>
      <c r="R1845">
        <v>0</v>
      </c>
      <c r="S1845">
        <v>0</v>
      </c>
      <c r="T1845">
        <v>0</v>
      </c>
      <c r="U1845">
        <v>0</v>
      </c>
      <c r="V1845">
        <v>0</v>
      </c>
      <c r="W1845">
        <v>0</v>
      </c>
      <c r="X1845">
        <v>0</v>
      </c>
      <c r="Y1845">
        <v>0</v>
      </c>
      <c r="Z1845">
        <v>0</v>
      </c>
      <c r="AA1845">
        <v>0</v>
      </c>
      <c r="AB1845">
        <v>0</v>
      </c>
      <c r="AC1845">
        <v>0</v>
      </c>
    </row>
    <row r="1846" spans="1:29">
      <c r="A1846" t="s">
        <v>12608</v>
      </c>
      <c r="B1846" t="s">
        <v>19</v>
      </c>
      <c r="C1846">
        <v>0</v>
      </c>
      <c r="D1846">
        <v>0</v>
      </c>
      <c r="E1846">
        <v>0</v>
      </c>
      <c r="F1846">
        <v>0</v>
      </c>
      <c r="G1846">
        <v>0</v>
      </c>
      <c r="H1846">
        <v>0</v>
      </c>
      <c r="I1846">
        <v>0</v>
      </c>
      <c r="J1846">
        <v>0</v>
      </c>
      <c r="K1846">
        <v>0</v>
      </c>
      <c r="L1846">
        <v>0</v>
      </c>
      <c r="M1846">
        <v>0</v>
      </c>
      <c r="N1846">
        <v>0</v>
      </c>
      <c r="O1846">
        <v>0</v>
      </c>
      <c r="P1846">
        <v>0</v>
      </c>
      <c r="Q1846">
        <v>0</v>
      </c>
      <c r="R1846">
        <v>0</v>
      </c>
      <c r="S1846">
        <v>0</v>
      </c>
      <c r="T1846">
        <v>0</v>
      </c>
      <c r="U1846">
        <v>0</v>
      </c>
      <c r="V1846">
        <v>0</v>
      </c>
      <c r="W1846">
        <v>0</v>
      </c>
      <c r="X1846">
        <v>0</v>
      </c>
      <c r="Y1846">
        <v>0</v>
      </c>
      <c r="Z1846">
        <v>0</v>
      </c>
      <c r="AA1846">
        <v>0</v>
      </c>
      <c r="AB1846">
        <v>0</v>
      </c>
      <c r="AC1846">
        <v>0</v>
      </c>
    </row>
    <row r="1847" spans="1:29">
      <c r="A1847" t="s">
        <v>12609</v>
      </c>
      <c r="B1847" t="s">
        <v>19</v>
      </c>
      <c r="C1847">
        <v>0</v>
      </c>
      <c r="D1847">
        <v>0</v>
      </c>
      <c r="E1847">
        <v>0</v>
      </c>
      <c r="F1847">
        <v>0</v>
      </c>
      <c r="G1847">
        <v>0</v>
      </c>
      <c r="H1847">
        <v>0</v>
      </c>
      <c r="I1847">
        <v>0</v>
      </c>
      <c r="J1847">
        <v>0</v>
      </c>
      <c r="K1847">
        <v>0</v>
      </c>
      <c r="L1847">
        <v>0</v>
      </c>
      <c r="M1847">
        <v>0</v>
      </c>
      <c r="N1847">
        <v>0</v>
      </c>
      <c r="O1847">
        <v>0</v>
      </c>
      <c r="P1847">
        <v>0</v>
      </c>
      <c r="Q1847">
        <v>0</v>
      </c>
      <c r="R1847">
        <v>0</v>
      </c>
      <c r="S1847">
        <v>0</v>
      </c>
      <c r="T1847">
        <v>0</v>
      </c>
      <c r="U1847">
        <v>0</v>
      </c>
      <c r="V1847">
        <v>0</v>
      </c>
      <c r="W1847">
        <v>0</v>
      </c>
      <c r="X1847">
        <v>0</v>
      </c>
      <c r="Y1847">
        <v>0</v>
      </c>
      <c r="Z1847">
        <v>0</v>
      </c>
      <c r="AA1847">
        <v>0</v>
      </c>
      <c r="AB1847">
        <v>0</v>
      </c>
      <c r="AC1847">
        <v>0</v>
      </c>
    </row>
    <row r="1848" spans="1:29">
      <c r="A1848" t="s">
        <v>12610</v>
      </c>
      <c r="B1848" t="s">
        <v>19</v>
      </c>
      <c r="C1848">
        <v>0</v>
      </c>
      <c r="D1848">
        <v>0</v>
      </c>
      <c r="E1848">
        <v>0</v>
      </c>
      <c r="F1848">
        <v>0</v>
      </c>
      <c r="G1848">
        <v>0</v>
      </c>
      <c r="H1848">
        <v>0</v>
      </c>
      <c r="I1848">
        <v>0</v>
      </c>
      <c r="J1848">
        <v>0</v>
      </c>
      <c r="K1848">
        <v>0</v>
      </c>
      <c r="L1848">
        <v>0</v>
      </c>
      <c r="M1848">
        <v>0</v>
      </c>
      <c r="N1848">
        <v>0</v>
      </c>
      <c r="O1848">
        <v>0</v>
      </c>
      <c r="P1848">
        <v>0</v>
      </c>
      <c r="Q1848">
        <v>0</v>
      </c>
      <c r="R1848">
        <v>0</v>
      </c>
      <c r="S1848">
        <v>0</v>
      </c>
      <c r="T1848">
        <v>0</v>
      </c>
      <c r="U1848">
        <v>0</v>
      </c>
      <c r="V1848">
        <v>0</v>
      </c>
      <c r="W1848">
        <v>0</v>
      </c>
      <c r="X1848">
        <v>0</v>
      </c>
      <c r="Y1848">
        <v>0</v>
      </c>
      <c r="Z1848">
        <v>0</v>
      </c>
      <c r="AA1848">
        <v>0</v>
      </c>
      <c r="AB1848">
        <v>0</v>
      </c>
      <c r="AC1848">
        <v>0</v>
      </c>
    </row>
    <row r="1849" spans="1:29">
      <c r="A1849" t="s">
        <v>12611</v>
      </c>
      <c r="B1849" t="s">
        <v>19</v>
      </c>
      <c r="C1849">
        <v>0</v>
      </c>
      <c r="D1849">
        <v>0</v>
      </c>
      <c r="E1849">
        <v>0</v>
      </c>
      <c r="F1849">
        <v>0</v>
      </c>
      <c r="G1849">
        <v>0</v>
      </c>
      <c r="H1849">
        <v>0</v>
      </c>
      <c r="I1849">
        <v>0</v>
      </c>
      <c r="J1849">
        <v>0</v>
      </c>
      <c r="K1849">
        <v>0</v>
      </c>
      <c r="L1849">
        <v>0</v>
      </c>
      <c r="M1849">
        <v>0</v>
      </c>
      <c r="N1849">
        <v>0</v>
      </c>
      <c r="O1849">
        <v>0</v>
      </c>
      <c r="P1849">
        <v>0</v>
      </c>
      <c r="Q1849">
        <v>0</v>
      </c>
      <c r="R1849">
        <v>0</v>
      </c>
      <c r="S1849">
        <v>0</v>
      </c>
      <c r="T1849">
        <v>0</v>
      </c>
      <c r="U1849">
        <v>0</v>
      </c>
      <c r="V1849">
        <v>0</v>
      </c>
      <c r="W1849">
        <v>0</v>
      </c>
      <c r="X1849">
        <v>0</v>
      </c>
      <c r="Y1849">
        <v>0</v>
      </c>
      <c r="Z1849">
        <v>0</v>
      </c>
      <c r="AA1849">
        <v>0</v>
      </c>
      <c r="AB1849">
        <v>0</v>
      </c>
      <c r="AC1849">
        <v>0</v>
      </c>
    </row>
    <row r="1850" spans="1:29">
      <c r="A1850" t="s">
        <v>12612</v>
      </c>
      <c r="B1850" t="s">
        <v>19</v>
      </c>
      <c r="C1850">
        <v>0</v>
      </c>
      <c r="D1850">
        <v>0</v>
      </c>
      <c r="E1850">
        <v>0</v>
      </c>
      <c r="F1850">
        <v>0</v>
      </c>
      <c r="G1850">
        <v>0</v>
      </c>
      <c r="H1850">
        <v>0</v>
      </c>
      <c r="I1850">
        <v>0</v>
      </c>
      <c r="J1850">
        <v>0</v>
      </c>
      <c r="K1850">
        <v>0</v>
      </c>
      <c r="L1850">
        <v>0</v>
      </c>
      <c r="M1850">
        <v>0</v>
      </c>
      <c r="N1850">
        <v>0</v>
      </c>
      <c r="O1850">
        <v>0</v>
      </c>
      <c r="P1850">
        <v>0</v>
      </c>
      <c r="Q1850">
        <v>0</v>
      </c>
      <c r="R1850">
        <v>0</v>
      </c>
      <c r="S1850">
        <v>0</v>
      </c>
      <c r="T1850">
        <v>0</v>
      </c>
      <c r="U1850">
        <v>0</v>
      </c>
      <c r="V1850">
        <v>0</v>
      </c>
      <c r="W1850">
        <v>0</v>
      </c>
      <c r="X1850">
        <v>0</v>
      </c>
      <c r="Y1850">
        <v>0</v>
      </c>
      <c r="Z1850">
        <v>0</v>
      </c>
      <c r="AA1850">
        <v>0</v>
      </c>
      <c r="AB1850">
        <v>0</v>
      </c>
      <c r="AC1850">
        <v>0</v>
      </c>
    </row>
    <row r="1851" spans="1:29">
      <c r="A1851" t="s">
        <v>12613</v>
      </c>
      <c r="B1851" t="s">
        <v>19</v>
      </c>
      <c r="C1851">
        <v>0</v>
      </c>
      <c r="D1851">
        <v>0</v>
      </c>
      <c r="E1851">
        <v>0</v>
      </c>
      <c r="F1851">
        <v>0</v>
      </c>
      <c r="G1851">
        <v>0</v>
      </c>
      <c r="H1851">
        <v>0</v>
      </c>
      <c r="I1851">
        <v>0</v>
      </c>
      <c r="J1851">
        <v>0</v>
      </c>
      <c r="K1851">
        <v>0</v>
      </c>
      <c r="L1851">
        <v>0</v>
      </c>
      <c r="M1851">
        <v>0</v>
      </c>
      <c r="N1851">
        <v>0</v>
      </c>
      <c r="O1851">
        <v>0</v>
      </c>
      <c r="P1851">
        <v>0</v>
      </c>
      <c r="Q1851">
        <v>0</v>
      </c>
      <c r="R1851">
        <v>0</v>
      </c>
      <c r="S1851">
        <v>0</v>
      </c>
      <c r="T1851">
        <v>0</v>
      </c>
      <c r="U1851">
        <v>0</v>
      </c>
      <c r="V1851">
        <v>0</v>
      </c>
      <c r="W1851">
        <v>0</v>
      </c>
      <c r="X1851">
        <v>0</v>
      </c>
      <c r="Y1851">
        <v>0</v>
      </c>
      <c r="Z1851">
        <v>0</v>
      </c>
      <c r="AA1851">
        <v>0</v>
      </c>
      <c r="AB1851">
        <v>0</v>
      </c>
      <c r="AC1851">
        <v>0</v>
      </c>
    </row>
    <row r="1852" spans="1:29">
      <c r="A1852" t="s">
        <v>12614</v>
      </c>
      <c r="B1852" t="s">
        <v>19</v>
      </c>
      <c r="C1852">
        <v>0</v>
      </c>
      <c r="D1852">
        <v>0</v>
      </c>
      <c r="E1852">
        <v>0</v>
      </c>
      <c r="F1852">
        <v>0</v>
      </c>
      <c r="G1852">
        <v>0</v>
      </c>
      <c r="H1852">
        <v>0</v>
      </c>
      <c r="I1852">
        <v>0</v>
      </c>
      <c r="J1852">
        <v>0</v>
      </c>
      <c r="K1852">
        <v>0</v>
      </c>
      <c r="L1852">
        <v>0</v>
      </c>
      <c r="M1852">
        <v>0</v>
      </c>
      <c r="N1852">
        <v>0</v>
      </c>
      <c r="O1852">
        <v>0</v>
      </c>
      <c r="P1852">
        <v>0</v>
      </c>
      <c r="Q1852">
        <v>0</v>
      </c>
      <c r="R1852">
        <v>0</v>
      </c>
      <c r="S1852">
        <v>0</v>
      </c>
      <c r="T1852">
        <v>0</v>
      </c>
      <c r="U1852">
        <v>0</v>
      </c>
      <c r="V1852">
        <v>0</v>
      </c>
      <c r="W1852">
        <v>0</v>
      </c>
      <c r="X1852">
        <v>0</v>
      </c>
      <c r="Y1852">
        <v>0</v>
      </c>
      <c r="Z1852">
        <v>0</v>
      </c>
      <c r="AA1852">
        <v>0</v>
      </c>
      <c r="AB1852">
        <v>0</v>
      </c>
      <c r="AC1852">
        <v>0</v>
      </c>
    </row>
    <row r="1853" spans="1:29">
      <c r="A1853" t="s">
        <v>12615</v>
      </c>
      <c r="B1853" t="s">
        <v>19</v>
      </c>
      <c r="C1853">
        <v>0</v>
      </c>
      <c r="D1853">
        <v>0</v>
      </c>
      <c r="E1853">
        <v>0</v>
      </c>
      <c r="F1853">
        <v>0</v>
      </c>
      <c r="G1853">
        <v>0</v>
      </c>
      <c r="H1853">
        <v>0</v>
      </c>
      <c r="I1853">
        <v>0</v>
      </c>
      <c r="J1853">
        <v>0</v>
      </c>
      <c r="K1853">
        <v>0</v>
      </c>
      <c r="L1853">
        <v>0</v>
      </c>
      <c r="M1853">
        <v>0</v>
      </c>
      <c r="N1853">
        <v>0</v>
      </c>
      <c r="O1853">
        <v>0</v>
      </c>
      <c r="P1853">
        <v>0</v>
      </c>
      <c r="Q1853">
        <v>0</v>
      </c>
      <c r="R1853">
        <v>0</v>
      </c>
      <c r="S1853">
        <v>0</v>
      </c>
      <c r="T1853">
        <v>0</v>
      </c>
      <c r="U1853">
        <v>0</v>
      </c>
      <c r="V1853">
        <v>0</v>
      </c>
      <c r="W1853">
        <v>0</v>
      </c>
      <c r="X1853">
        <v>0</v>
      </c>
      <c r="Y1853">
        <v>0</v>
      </c>
      <c r="Z1853">
        <v>0</v>
      </c>
      <c r="AA1853">
        <v>0</v>
      </c>
      <c r="AB1853">
        <v>0</v>
      </c>
      <c r="AC1853">
        <v>0</v>
      </c>
    </row>
    <row r="1854" spans="1:29">
      <c r="A1854" t="s">
        <v>12616</v>
      </c>
      <c r="B1854" t="s">
        <v>19</v>
      </c>
      <c r="C1854">
        <v>0</v>
      </c>
      <c r="D1854">
        <v>0</v>
      </c>
      <c r="E1854">
        <v>0</v>
      </c>
      <c r="F1854">
        <v>0</v>
      </c>
      <c r="G1854">
        <v>0</v>
      </c>
      <c r="H1854">
        <v>0</v>
      </c>
      <c r="I1854">
        <v>0</v>
      </c>
      <c r="J1854">
        <v>0</v>
      </c>
      <c r="K1854">
        <v>0</v>
      </c>
      <c r="L1854">
        <v>0</v>
      </c>
      <c r="M1854">
        <v>0</v>
      </c>
      <c r="N1854">
        <v>0</v>
      </c>
      <c r="O1854">
        <v>0</v>
      </c>
      <c r="P1854">
        <v>0</v>
      </c>
      <c r="Q1854">
        <v>0</v>
      </c>
      <c r="R1854">
        <v>0</v>
      </c>
      <c r="S1854">
        <v>0</v>
      </c>
      <c r="T1854">
        <v>0</v>
      </c>
      <c r="U1854">
        <v>0</v>
      </c>
      <c r="V1854">
        <v>0</v>
      </c>
      <c r="W1854">
        <v>0</v>
      </c>
      <c r="X1854">
        <v>0</v>
      </c>
      <c r="Y1854">
        <v>0</v>
      </c>
      <c r="Z1854">
        <v>0</v>
      </c>
      <c r="AA1854">
        <v>0</v>
      </c>
      <c r="AB1854">
        <v>0</v>
      </c>
      <c r="AC1854">
        <v>0</v>
      </c>
    </row>
    <row r="1855" spans="1:29">
      <c r="A1855" t="s">
        <v>12617</v>
      </c>
      <c r="B1855" t="s">
        <v>19</v>
      </c>
      <c r="C1855">
        <v>0</v>
      </c>
      <c r="D1855">
        <v>0</v>
      </c>
      <c r="E1855">
        <v>0</v>
      </c>
      <c r="F1855">
        <v>0</v>
      </c>
      <c r="G1855">
        <v>0</v>
      </c>
      <c r="H1855">
        <v>0</v>
      </c>
      <c r="I1855">
        <v>0</v>
      </c>
      <c r="J1855">
        <v>0</v>
      </c>
      <c r="K1855">
        <v>0</v>
      </c>
      <c r="L1855">
        <v>0</v>
      </c>
      <c r="M1855">
        <v>0</v>
      </c>
      <c r="N1855">
        <v>0</v>
      </c>
      <c r="O1855">
        <v>0</v>
      </c>
      <c r="P1855">
        <v>0</v>
      </c>
      <c r="Q1855">
        <v>0</v>
      </c>
      <c r="R1855">
        <v>0</v>
      </c>
      <c r="S1855">
        <v>0</v>
      </c>
      <c r="T1855">
        <v>0</v>
      </c>
      <c r="U1855">
        <v>0</v>
      </c>
      <c r="V1855">
        <v>0</v>
      </c>
      <c r="W1855">
        <v>0</v>
      </c>
      <c r="X1855">
        <v>0</v>
      </c>
      <c r="Y1855">
        <v>0</v>
      </c>
      <c r="Z1855">
        <v>0</v>
      </c>
      <c r="AA1855">
        <v>0</v>
      </c>
      <c r="AB1855">
        <v>0</v>
      </c>
      <c r="AC1855">
        <v>0</v>
      </c>
    </row>
    <row r="1856" spans="1:29">
      <c r="A1856" t="s">
        <v>12618</v>
      </c>
      <c r="B1856" t="s">
        <v>19</v>
      </c>
      <c r="C1856">
        <v>0</v>
      </c>
      <c r="D1856">
        <v>0</v>
      </c>
      <c r="E1856">
        <v>0</v>
      </c>
      <c r="F1856">
        <v>0</v>
      </c>
      <c r="G1856">
        <v>0</v>
      </c>
      <c r="H1856">
        <v>0</v>
      </c>
      <c r="I1856">
        <v>0</v>
      </c>
      <c r="J1856">
        <v>0</v>
      </c>
      <c r="K1856">
        <v>0</v>
      </c>
      <c r="L1856">
        <v>0</v>
      </c>
      <c r="M1856">
        <v>0</v>
      </c>
      <c r="N1856">
        <v>0</v>
      </c>
      <c r="O1856">
        <v>0</v>
      </c>
      <c r="P1856">
        <v>0</v>
      </c>
      <c r="Q1856">
        <v>0</v>
      </c>
      <c r="R1856">
        <v>0</v>
      </c>
      <c r="S1856">
        <v>0</v>
      </c>
      <c r="T1856">
        <v>0</v>
      </c>
      <c r="U1856">
        <v>0</v>
      </c>
      <c r="V1856">
        <v>0</v>
      </c>
      <c r="W1856">
        <v>0</v>
      </c>
      <c r="X1856">
        <v>0</v>
      </c>
      <c r="Y1856">
        <v>0</v>
      </c>
      <c r="Z1856">
        <v>0</v>
      </c>
      <c r="AA1856">
        <v>0</v>
      </c>
      <c r="AB1856">
        <v>0</v>
      </c>
      <c r="AC1856">
        <v>0</v>
      </c>
    </row>
    <row r="1857" spans="1:32">
      <c r="A1857" t="s">
        <v>12619</v>
      </c>
      <c r="B1857" t="s">
        <v>19</v>
      </c>
      <c r="C1857">
        <v>0</v>
      </c>
      <c r="D1857">
        <v>0</v>
      </c>
      <c r="E1857">
        <v>0</v>
      </c>
      <c r="F1857">
        <v>0</v>
      </c>
      <c r="G1857">
        <v>0</v>
      </c>
      <c r="H1857">
        <v>0</v>
      </c>
      <c r="I1857">
        <v>0</v>
      </c>
      <c r="J1857">
        <v>0</v>
      </c>
      <c r="K1857">
        <v>0</v>
      </c>
      <c r="L1857">
        <v>0</v>
      </c>
      <c r="M1857">
        <v>0</v>
      </c>
      <c r="N1857">
        <v>0</v>
      </c>
      <c r="O1857">
        <v>0</v>
      </c>
      <c r="P1857">
        <v>0</v>
      </c>
      <c r="Q1857">
        <v>0</v>
      </c>
      <c r="R1857">
        <v>0</v>
      </c>
      <c r="S1857">
        <v>0</v>
      </c>
      <c r="T1857">
        <v>0</v>
      </c>
      <c r="U1857">
        <v>0</v>
      </c>
      <c r="V1857">
        <v>0</v>
      </c>
      <c r="W1857">
        <v>0</v>
      </c>
      <c r="X1857">
        <v>0</v>
      </c>
      <c r="Y1857">
        <v>0</v>
      </c>
      <c r="Z1857">
        <v>0</v>
      </c>
      <c r="AA1857">
        <v>0</v>
      </c>
      <c r="AB1857">
        <v>0</v>
      </c>
      <c r="AC1857">
        <v>0</v>
      </c>
    </row>
    <row r="1858" spans="1:32">
      <c r="A1858" t="s">
        <v>12620</v>
      </c>
      <c r="B1858" t="s">
        <v>19</v>
      </c>
      <c r="C1858">
        <v>0</v>
      </c>
      <c r="D1858">
        <v>0</v>
      </c>
      <c r="E1858">
        <v>0</v>
      </c>
      <c r="F1858">
        <v>0</v>
      </c>
      <c r="G1858">
        <v>0</v>
      </c>
      <c r="H1858">
        <v>0</v>
      </c>
      <c r="I1858">
        <v>0</v>
      </c>
      <c r="J1858">
        <v>0</v>
      </c>
      <c r="K1858">
        <v>0</v>
      </c>
      <c r="L1858">
        <v>0</v>
      </c>
      <c r="M1858">
        <v>0</v>
      </c>
      <c r="N1858">
        <v>0</v>
      </c>
      <c r="O1858">
        <v>0</v>
      </c>
      <c r="P1858">
        <v>0</v>
      </c>
      <c r="Q1858">
        <v>0</v>
      </c>
      <c r="R1858">
        <v>0</v>
      </c>
      <c r="S1858">
        <v>0</v>
      </c>
      <c r="T1858">
        <v>0</v>
      </c>
      <c r="U1858">
        <v>0</v>
      </c>
      <c r="V1858">
        <v>0</v>
      </c>
      <c r="W1858">
        <v>0</v>
      </c>
      <c r="X1858">
        <v>0</v>
      </c>
      <c r="Y1858">
        <v>0</v>
      </c>
      <c r="Z1858">
        <v>0</v>
      </c>
      <c r="AA1858">
        <v>0</v>
      </c>
      <c r="AB1858">
        <v>0</v>
      </c>
      <c r="AC1858">
        <v>0</v>
      </c>
    </row>
    <row r="1859" spans="1:32">
      <c r="A1859" t="s">
        <v>12621</v>
      </c>
      <c r="B1859" t="s">
        <v>19</v>
      </c>
      <c r="C1859">
        <v>0</v>
      </c>
      <c r="D1859">
        <v>0</v>
      </c>
      <c r="E1859">
        <v>0</v>
      </c>
      <c r="F1859">
        <v>0</v>
      </c>
      <c r="G1859">
        <v>0</v>
      </c>
      <c r="H1859">
        <v>0</v>
      </c>
      <c r="I1859">
        <v>0</v>
      </c>
      <c r="J1859">
        <v>0</v>
      </c>
      <c r="K1859">
        <v>0</v>
      </c>
      <c r="L1859">
        <v>0</v>
      </c>
      <c r="M1859">
        <v>0</v>
      </c>
      <c r="N1859">
        <v>0</v>
      </c>
      <c r="O1859">
        <v>0</v>
      </c>
      <c r="P1859">
        <v>0</v>
      </c>
      <c r="Q1859">
        <v>0</v>
      </c>
      <c r="R1859">
        <v>0</v>
      </c>
      <c r="S1859">
        <v>0</v>
      </c>
      <c r="T1859">
        <v>0</v>
      </c>
      <c r="U1859">
        <v>0</v>
      </c>
      <c r="V1859">
        <v>0</v>
      </c>
      <c r="W1859">
        <v>0</v>
      </c>
      <c r="X1859">
        <v>0</v>
      </c>
      <c r="Y1859">
        <v>0</v>
      </c>
      <c r="Z1859">
        <v>0</v>
      </c>
      <c r="AA1859">
        <v>0</v>
      </c>
      <c r="AB1859">
        <v>0</v>
      </c>
      <c r="AC1859">
        <v>0</v>
      </c>
    </row>
    <row r="1860" spans="1:32">
      <c r="A1860" t="s">
        <v>12622</v>
      </c>
      <c r="B1860" t="s">
        <v>19</v>
      </c>
      <c r="C1860" s="2">
        <v>864742000000</v>
      </c>
      <c r="D1860" s="2">
        <v>897316000000</v>
      </c>
      <c r="E1860" s="2">
        <v>928661000000</v>
      </c>
      <c r="F1860" s="2">
        <v>957547000000</v>
      </c>
      <c r="G1860" s="2">
        <v>986433000000</v>
      </c>
      <c r="H1860" s="2">
        <v>1014700000000</v>
      </c>
      <c r="I1860" s="2">
        <v>1041750000000</v>
      </c>
      <c r="J1860" s="2">
        <v>1068790000000</v>
      </c>
      <c r="K1860" s="2">
        <v>1093990000000</v>
      </c>
      <c r="L1860" s="2">
        <v>1118570000000</v>
      </c>
      <c r="M1860" s="2">
        <v>1142540000000</v>
      </c>
      <c r="N1860" s="2">
        <v>1167130000000</v>
      </c>
      <c r="O1860" s="2">
        <v>1192940000000</v>
      </c>
      <c r="P1860" s="2">
        <v>1220600000000</v>
      </c>
      <c r="Q1860" s="2">
        <v>1248250000000</v>
      </c>
      <c r="R1860" s="2">
        <v>1276520000000</v>
      </c>
      <c r="S1860" s="2">
        <v>1305410000000</v>
      </c>
      <c r="T1860" s="2">
        <v>1333680000000</v>
      </c>
      <c r="U1860" s="2">
        <v>1361950000000</v>
      </c>
      <c r="V1860" s="2">
        <v>1389610000000</v>
      </c>
      <c r="W1860" s="2">
        <v>1417270000000</v>
      </c>
      <c r="X1860" s="2">
        <v>1444920000000</v>
      </c>
      <c r="Y1860" s="2">
        <v>1473200000000</v>
      </c>
      <c r="Z1860" s="2">
        <v>1502700000000</v>
      </c>
      <c r="AA1860" s="2">
        <v>1532200000000</v>
      </c>
      <c r="AB1860" s="2">
        <v>1561700000000</v>
      </c>
      <c r="AC1860" s="2">
        <v>1589360000000</v>
      </c>
    </row>
    <row r="1861" spans="1:32">
      <c r="A1861" t="s">
        <v>12623</v>
      </c>
      <c r="B1861" t="s">
        <v>19</v>
      </c>
      <c r="C1861" s="2">
        <v>340184000</v>
      </c>
      <c r="D1861" s="2">
        <v>352999000</v>
      </c>
      <c r="E1861" s="2">
        <v>365330000</v>
      </c>
      <c r="F1861" s="2">
        <v>376693000</v>
      </c>
      <c r="G1861" s="2">
        <v>388057000</v>
      </c>
      <c r="H1861" s="2">
        <v>399179000</v>
      </c>
      <c r="I1861" s="2">
        <v>409817000</v>
      </c>
      <c r="J1861" s="2">
        <v>420455000</v>
      </c>
      <c r="K1861" s="2">
        <v>430368000</v>
      </c>
      <c r="L1861" s="2">
        <v>440040000</v>
      </c>
      <c r="M1861" s="2">
        <v>449469000</v>
      </c>
      <c r="N1861" s="2">
        <v>459140000</v>
      </c>
      <c r="O1861" s="2">
        <v>469295000</v>
      </c>
      <c r="P1861" s="2">
        <v>480175000</v>
      </c>
      <c r="Q1861" s="2">
        <v>491055000</v>
      </c>
      <c r="R1861" s="2">
        <v>502177000</v>
      </c>
      <c r="S1861" s="2">
        <v>513541000</v>
      </c>
      <c r="T1861" s="2">
        <v>524663000</v>
      </c>
      <c r="U1861" s="2">
        <v>535784000</v>
      </c>
      <c r="V1861" s="2">
        <v>546665000</v>
      </c>
      <c r="W1861" s="2">
        <v>557545000</v>
      </c>
      <c r="X1861" s="2">
        <v>568425000</v>
      </c>
      <c r="Y1861" s="2">
        <v>579547000</v>
      </c>
      <c r="Z1861" s="2">
        <v>591152000</v>
      </c>
      <c r="AA1861" s="2">
        <v>602758000</v>
      </c>
      <c r="AB1861" s="2">
        <v>614363000</v>
      </c>
      <c r="AC1861" s="2">
        <v>625243000</v>
      </c>
    </row>
    <row r="1862" spans="1:32">
      <c r="A1862" t="s">
        <v>12624</v>
      </c>
      <c r="B1862" t="s">
        <v>19</v>
      </c>
      <c r="C1862" s="2">
        <v>300169000</v>
      </c>
      <c r="D1862" s="2">
        <v>311476000</v>
      </c>
      <c r="E1862" s="2">
        <v>322357000</v>
      </c>
      <c r="F1862" s="2">
        <v>332384000</v>
      </c>
      <c r="G1862" s="2">
        <v>342411000</v>
      </c>
      <c r="H1862" s="2">
        <v>352224000</v>
      </c>
      <c r="I1862" s="2">
        <v>361611000</v>
      </c>
      <c r="J1862" s="2">
        <v>370998000</v>
      </c>
      <c r="K1862" s="2">
        <v>379745000</v>
      </c>
      <c r="L1862" s="2">
        <v>388279000</v>
      </c>
      <c r="M1862" s="2">
        <v>396599000</v>
      </c>
      <c r="N1862" s="2">
        <v>405133000</v>
      </c>
      <c r="O1862" s="2">
        <v>414093000</v>
      </c>
      <c r="P1862" s="2">
        <v>423693000</v>
      </c>
      <c r="Q1862" s="2">
        <v>433294000</v>
      </c>
      <c r="R1862" s="2">
        <v>443107000</v>
      </c>
      <c r="S1862" s="2">
        <v>453134000</v>
      </c>
      <c r="T1862" s="2">
        <v>462948000</v>
      </c>
      <c r="U1862" s="2">
        <v>472761000</v>
      </c>
      <c r="V1862" s="2">
        <v>482362000</v>
      </c>
      <c r="W1862" s="2">
        <v>491962000</v>
      </c>
      <c r="X1862" s="2">
        <v>501562000</v>
      </c>
      <c r="Y1862" s="2">
        <v>511376000</v>
      </c>
      <c r="Z1862" s="2">
        <v>521616000</v>
      </c>
      <c r="AA1862" s="2">
        <v>531857000</v>
      </c>
      <c r="AB1862" s="2">
        <v>542097000</v>
      </c>
      <c r="AC1862" s="2">
        <v>551697000</v>
      </c>
    </row>
    <row r="1863" spans="1:32">
      <c r="A1863" t="s">
        <v>12625</v>
      </c>
      <c r="B1863" t="s">
        <v>19</v>
      </c>
      <c r="C1863" s="2">
        <v>709269000</v>
      </c>
      <c r="D1863" s="2">
        <v>735986000</v>
      </c>
      <c r="E1863" s="2">
        <v>761695000</v>
      </c>
      <c r="F1863" s="2">
        <v>785388000</v>
      </c>
      <c r="G1863" s="2">
        <v>809080000</v>
      </c>
      <c r="H1863" s="2">
        <v>832269000</v>
      </c>
      <c r="I1863" s="2">
        <v>854450000</v>
      </c>
      <c r="J1863" s="2">
        <v>876630000</v>
      </c>
      <c r="K1863" s="2">
        <v>897298000</v>
      </c>
      <c r="L1863" s="2">
        <v>917462000</v>
      </c>
      <c r="M1863" s="2">
        <v>937122000</v>
      </c>
      <c r="N1863" s="2">
        <v>957286000</v>
      </c>
      <c r="O1863" s="2">
        <v>978458000</v>
      </c>
      <c r="P1863" s="2">
        <v>1001140000</v>
      </c>
      <c r="Q1863" s="2">
        <v>1023830000</v>
      </c>
      <c r="R1863" s="2">
        <v>1047020000</v>
      </c>
      <c r="S1863" s="2">
        <v>1070710000</v>
      </c>
      <c r="T1863" s="2">
        <v>1093900000</v>
      </c>
      <c r="U1863" s="2">
        <v>1117090000</v>
      </c>
      <c r="V1863" s="2">
        <v>1139770000</v>
      </c>
      <c r="W1863" s="2">
        <v>1162450000</v>
      </c>
      <c r="X1863" s="2">
        <v>1185140000</v>
      </c>
      <c r="Y1863" s="2">
        <v>1208330000</v>
      </c>
      <c r="Z1863" s="2">
        <v>1232520000</v>
      </c>
      <c r="AA1863" s="2">
        <v>1256720000</v>
      </c>
      <c r="AB1863" s="2">
        <v>1280920000</v>
      </c>
      <c r="AC1863" s="2">
        <v>1303600000</v>
      </c>
      <c r="AD1863" s="2"/>
      <c r="AE1863" s="2"/>
      <c r="AF1863" s="2"/>
    </row>
    <row r="1864" spans="1:32">
      <c r="A1864" t="s">
        <v>12626</v>
      </c>
      <c r="B1864" t="s">
        <v>19</v>
      </c>
      <c r="C1864" s="2">
        <v>9637950</v>
      </c>
      <c r="D1864" s="2">
        <v>10001000</v>
      </c>
      <c r="E1864" s="2">
        <v>10350400</v>
      </c>
      <c r="F1864" s="2">
        <v>10672300</v>
      </c>
      <c r="G1864" s="2">
        <v>10994200</v>
      </c>
      <c r="H1864" s="2">
        <v>11309400</v>
      </c>
      <c r="I1864" s="2">
        <v>11610800</v>
      </c>
      <c r="J1864" s="2">
        <v>11912200</v>
      </c>
      <c r="K1864" s="2">
        <v>12193000</v>
      </c>
      <c r="L1864" s="2">
        <v>12467000</v>
      </c>
      <c r="M1864" s="2">
        <v>12734200</v>
      </c>
      <c r="N1864" s="2">
        <v>13008200</v>
      </c>
      <c r="O1864" s="2">
        <v>13295800</v>
      </c>
      <c r="P1864" s="2">
        <v>13604100</v>
      </c>
      <c r="Q1864" s="2">
        <v>13912400</v>
      </c>
      <c r="R1864" s="2">
        <v>14227400</v>
      </c>
      <c r="S1864" s="2">
        <v>14549400</v>
      </c>
      <c r="T1864" s="2">
        <v>14864500</v>
      </c>
      <c r="U1864" s="2">
        <v>15179600</v>
      </c>
      <c r="V1864" s="2">
        <v>15487800</v>
      </c>
      <c r="W1864" s="2">
        <v>15796100</v>
      </c>
      <c r="X1864" s="2">
        <v>16104400</v>
      </c>
      <c r="Y1864" s="2">
        <v>16419400</v>
      </c>
      <c r="Z1864" s="2">
        <v>16748200</v>
      </c>
      <c r="AA1864" s="2">
        <v>17077000</v>
      </c>
      <c r="AB1864" s="2">
        <v>17405800</v>
      </c>
      <c r="AC1864" s="2">
        <v>17714100</v>
      </c>
      <c r="AD1864" s="2"/>
      <c r="AE1864" s="2"/>
      <c r="AF1864" s="2"/>
    </row>
    <row r="1865" spans="1:32">
      <c r="A1865" t="s">
        <v>12627</v>
      </c>
      <c r="B1865" t="s">
        <v>19</v>
      </c>
      <c r="C1865" s="2">
        <v>9215850</v>
      </c>
      <c r="D1865" s="2">
        <v>9563000</v>
      </c>
      <c r="E1865" s="2">
        <v>9897050</v>
      </c>
      <c r="F1865" s="2">
        <v>10204900</v>
      </c>
      <c r="G1865" s="2">
        <v>10512800</v>
      </c>
      <c r="H1865" s="2">
        <v>10814000</v>
      </c>
      <c r="I1865" s="2">
        <v>11102200</v>
      </c>
      <c r="J1865" s="2">
        <v>11390400</v>
      </c>
      <c r="K1865" s="2">
        <v>11659000</v>
      </c>
      <c r="L1865" s="2">
        <v>11921000</v>
      </c>
      <c r="M1865" s="2">
        <v>12176400</v>
      </c>
      <c r="N1865" s="2">
        <v>12438400</v>
      </c>
      <c r="O1865" s="2">
        <v>12713600</v>
      </c>
      <c r="P1865" s="2">
        <v>13008300</v>
      </c>
      <c r="Q1865" s="2">
        <v>13303000</v>
      </c>
      <c r="R1865" s="2">
        <v>13604400</v>
      </c>
      <c r="S1865" s="2">
        <v>13912200</v>
      </c>
      <c r="T1865" s="2">
        <v>14213500</v>
      </c>
      <c r="U1865" s="2">
        <v>14514800</v>
      </c>
      <c r="V1865" s="2">
        <v>14809600</v>
      </c>
      <c r="W1865" s="2">
        <v>15104300</v>
      </c>
      <c r="X1865" s="2">
        <v>15399000</v>
      </c>
      <c r="Y1865" s="2">
        <v>15700400</v>
      </c>
      <c r="Z1865" s="2">
        <v>16014800</v>
      </c>
      <c r="AA1865" s="2">
        <v>16329200</v>
      </c>
      <c r="AB1865" s="2">
        <v>16643600</v>
      </c>
      <c r="AC1865" s="2">
        <v>16938300</v>
      </c>
      <c r="AD1865" s="2"/>
      <c r="AE1865" s="2"/>
      <c r="AF1865" s="2"/>
    </row>
    <row r="1866" spans="1:32">
      <c r="A1866" t="s">
        <v>12628</v>
      </c>
      <c r="B1866" t="s">
        <v>19</v>
      </c>
      <c r="C1866" s="2">
        <v>14252900</v>
      </c>
      <c r="D1866" s="2">
        <v>14789800</v>
      </c>
      <c r="E1866" s="2">
        <v>15306400</v>
      </c>
      <c r="F1866" s="2">
        <v>15782500</v>
      </c>
      <c r="G1866" s="2">
        <v>16258700</v>
      </c>
      <c r="H1866" s="2">
        <v>16724600</v>
      </c>
      <c r="I1866" s="2">
        <v>17170400</v>
      </c>
      <c r="J1866" s="2">
        <v>17616100</v>
      </c>
      <c r="K1866" s="2">
        <v>18031400</v>
      </c>
      <c r="L1866" s="2">
        <v>18436600</v>
      </c>
      <c r="M1866" s="2">
        <v>18831700</v>
      </c>
      <c r="N1866" s="2">
        <v>19236900</v>
      </c>
      <c r="O1866" s="2">
        <v>19662300</v>
      </c>
      <c r="P1866" s="2">
        <v>20118200</v>
      </c>
      <c r="Q1866" s="2">
        <v>20574000</v>
      </c>
      <c r="R1866" s="2">
        <v>21040000</v>
      </c>
      <c r="S1866" s="2">
        <v>21516100</v>
      </c>
      <c r="T1866" s="2">
        <v>21982100</v>
      </c>
      <c r="U1866" s="2">
        <v>22448100</v>
      </c>
      <c r="V1866" s="2">
        <v>22903900</v>
      </c>
      <c r="W1866" s="2">
        <v>23359800</v>
      </c>
      <c r="X1866" s="2">
        <v>23815600</v>
      </c>
      <c r="Y1866" s="2">
        <v>24281600</v>
      </c>
      <c r="Z1866" s="2">
        <v>24767900</v>
      </c>
      <c r="AA1866" s="2">
        <v>25254100</v>
      </c>
      <c r="AB1866" s="2">
        <v>25740300</v>
      </c>
      <c r="AC1866" s="2">
        <v>26196200</v>
      </c>
      <c r="AD1866" s="2"/>
      <c r="AE1866" s="2"/>
      <c r="AF1866" s="2"/>
    </row>
    <row r="1867" spans="1:32">
      <c r="A1867" t="s">
        <v>12629</v>
      </c>
      <c r="B1867" t="s">
        <v>19</v>
      </c>
      <c r="C1867">
        <v>492450</v>
      </c>
      <c r="D1867">
        <v>511000</v>
      </c>
      <c r="E1867">
        <v>528850</v>
      </c>
      <c r="F1867">
        <v>545300</v>
      </c>
      <c r="G1867">
        <v>561750</v>
      </c>
      <c r="H1867">
        <v>577850</v>
      </c>
      <c r="I1867">
        <v>593250</v>
      </c>
      <c r="J1867">
        <v>608650</v>
      </c>
      <c r="K1867">
        <v>623000</v>
      </c>
      <c r="L1867">
        <v>637000</v>
      </c>
      <c r="M1867">
        <v>650650</v>
      </c>
      <c r="N1867">
        <v>664650</v>
      </c>
      <c r="O1867">
        <v>679350</v>
      </c>
      <c r="P1867">
        <v>695100</v>
      </c>
      <c r="Q1867">
        <v>710850</v>
      </c>
      <c r="R1867">
        <v>726950</v>
      </c>
      <c r="S1867">
        <v>743400</v>
      </c>
      <c r="T1867">
        <v>759500</v>
      </c>
      <c r="U1867">
        <v>775600</v>
      </c>
      <c r="V1867">
        <v>791350</v>
      </c>
      <c r="W1867">
        <v>807100</v>
      </c>
      <c r="X1867">
        <v>822850</v>
      </c>
      <c r="Y1867">
        <v>838950</v>
      </c>
      <c r="Z1867">
        <v>855750</v>
      </c>
      <c r="AA1867">
        <v>872550</v>
      </c>
      <c r="AB1867">
        <v>889350</v>
      </c>
      <c r="AC1867">
        <v>905100</v>
      </c>
      <c r="AD1867" s="2"/>
      <c r="AE1867" s="2"/>
      <c r="AF1867" s="2"/>
    </row>
    <row r="1868" spans="1:32">
      <c r="A1868" t="s">
        <v>12630</v>
      </c>
      <c r="B1868" t="s">
        <v>19</v>
      </c>
      <c r="C1868" s="2">
        <v>4108440</v>
      </c>
      <c r="D1868" s="2">
        <v>4263200</v>
      </c>
      <c r="E1868" s="2">
        <v>4412120</v>
      </c>
      <c r="F1868" s="2">
        <v>4549360</v>
      </c>
      <c r="G1868" s="2">
        <v>4686600</v>
      </c>
      <c r="H1868" s="2">
        <v>4820920</v>
      </c>
      <c r="I1868" s="2">
        <v>4949400</v>
      </c>
      <c r="J1868" s="2">
        <v>5077880</v>
      </c>
      <c r="K1868" s="2">
        <v>5197600</v>
      </c>
      <c r="L1868" s="2">
        <v>5314400</v>
      </c>
      <c r="M1868" s="2">
        <v>5428280</v>
      </c>
      <c r="N1868" s="2">
        <v>5545080</v>
      </c>
      <c r="O1868" s="2">
        <v>5667720</v>
      </c>
      <c r="P1868" s="2">
        <v>5799120</v>
      </c>
      <c r="Q1868" s="2">
        <v>5930520</v>
      </c>
      <c r="R1868" s="2">
        <v>6064840</v>
      </c>
      <c r="S1868" s="2">
        <v>6202080</v>
      </c>
      <c r="T1868" s="2">
        <v>6336400</v>
      </c>
      <c r="U1868" s="2">
        <v>6470720</v>
      </c>
      <c r="V1868" s="2">
        <v>6602120</v>
      </c>
      <c r="W1868" s="2">
        <v>6733520</v>
      </c>
      <c r="X1868" s="2">
        <v>6864920</v>
      </c>
      <c r="Y1868" s="2">
        <v>6999240</v>
      </c>
      <c r="Z1868" s="2">
        <v>7139400</v>
      </c>
      <c r="AA1868" s="2">
        <v>7279560</v>
      </c>
      <c r="AB1868" s="2">
        <v>7419720</v>
      </c>
      <c r="AC1868" s="2">
        <v>7551120</v>
      </c>
      <c r="AD1868" s="2"/>
      <c r="AE1868" s="2"/>
      <c r="AF1868" s="2"/>
    </row>
    <row r="1869" spans="1:32">
      <c r="A1869" t="s">
        <v>12631</v>
      </c>
      <c r="B1869" t="s">
        <v>19</v>
      </c>
      <c r="C1869" s="2">
        <v>42210000</v>
      </c>
      <c r="D1869" s="2">
        <v>43800000</v>
      </c>
      <c r="E1869" s="2">
        <v>45330000</v>
      </c>
      <c r="F1869" s="2">
        <v>46740000</v>
      </c>
      <c r="G1869" s="2">
        <v>48150000</v>
      </c>
      <c r="H1869" s="2">
        <v>49530000</v>
      </c>
      <c r="I1869" s="2">
        <v>50850000</v>
      </c>
      <c r="J1869" s="2">
        <v>52170000</v>
      </c>
      <c r="K1869" s="2">
        <v>53400000</v>
      </c>
      <c r="L1869" s="2">
        <v>54600000</v>
      </c>
      <c r="M1869" s="2">
        <v>55770000</v>
      </c>
      <c r="N1869" s="2">
        <v>56970000</v>
      </c>
      <c r="O1869" s="2">
        <v>58230000</v>
      </c>
      <c r="P1869" s="2">
        <v>59580000</v>
      </c>
      <c r="Q1869" s="2">
        <v>60930000</v>
      </c>
      <c r="R1869" s="2">
        <v>62310000</v>
      </c>
      <c r="S1869" s="2">
        <v>63720000</v>
      </c>
      <c r="T1869" s="2">
        <v>65100000</v>
      </c>
      <c r="U1869" s="2">
        <v>66480000</v>
      </c>
      <c r="V1869" s="2">
        <v>67830000</v>
      </c>
      <c r="W1869" s="2">
        <v>69180000</v>
      </c>
      <c r="X1869" s="2">
        <v>70530000</v>
      </c>
      <c r="Y1869" s="2">
        <v>71910000</v>
      </c>
      <c r="Z1869" s="2">
        <v>73350000</v>
      </c>
      <c r="AA1869" s="2">
        <v>74790000</v>
      </c>
      <c r="AB1869" s="2">
        <v>76230000</v>
      </c>
      <c r="AC1869" s="2">
        <v>77580000</v>
      </c>
      <c r="AD1869" s="2"/>
      <c r="AE1869" s="2"/>
      <c r="AF1869" s="2"/>
    </row>
    <row r="1870" spans="1:32">
      <c r="A1870" t="s">
        <v>12632</v>
      </c>
      <c r="B1870" t="s">
        <v>19</v>
      </c>
      <c r="C1870" s="2">
        <v>8442000</v>
      </c>
      <c r="D1870" s="2">
        <v>8760000</v>
      </c>
      <c r="E1870" s="2">
        <v>9066000</v>
      </c>
      <c r="F1870" s="2">
        <v>9348000</v>
      </c>
      <c r="G1870" s="2">
        <v>9630000</v>
      </c>
      <c r="H1870" s="2">
        <v>9906000</v>
      </c>
      <c r="I1870" s="2">
        <v>10170000</v>
      </c>
      <c r="J1870" s="2">
        <v>10434000</v>
      </c>
      <c r="K1870" s="2">
        <v>10680000</v>
      </c>
      <c r="L1870" s="2">
        <v>10920000</v>
      </c>
      <c r="M1870" s="2">
        <v>11154000</v>
      </c>
      <c r="N1870" s="2">
        <v>11394000</v>
      </c>
      <c r="O1870" s="2">
        <v>11646000</v>
      </c>
      <c r="P1870" s="2">
        <v>11916000</v>
      </c>
      <c r="Q1870" s="2">
        <v>12186000</v>
      </c>
      <c r="R1870" s="2">
        <v>12462000</v>
      </c>
      <c r="S1870" s="2">
        <v>12744000</v>
      </c>
      <c r="T1870" s="2">
        <v>13020000</v>
      </c>
      <c r="U1870" s="2">
        <v>13296000</v>
      </c>
      <c r="V1870" s="2">
        <v>13566000</v>
      </c>
      <c r="W1870" s="2">
        <v>13836000</v>
      </c>
      <c r="X1870" s="2">
        <v>14106000</v>
      </c>
      <c r="Y1870" s="2">
        <v>14382000</v>
      </c>
      <c r="Z1870" s="2">
        <v>14670000</v>
      </c>
      <c r="AA1870" s="2">
        <v>14958000</v>
      </c>
      <c r="AB1870" s="2">
        <v>15246000</v>
      </c>
      <c r="AC1870" s="2">
        <v>15516000</v>
      </c>
      <c r="AD1870" s="2"/>
      <c r="AE1870" s="2"/>
      <c r="AF1870" s="2"/>
    </row>
    <row r="1871" spans="1:32">
      <c r="A1871" t="s">
        <v>12633</v>
      </c>
      <c r="B1871" t="s">
        <v>19</v>
      </c>
      <c r="C1871">
        <v>0</v>
      </c>
      <c r="D1871">
        <v>0</v>
      </c>
      <c r="E1871">
        <v>0</v>
      </c>
      <c r="F1871">
        <v>0</v>
      </c>
      <c r="G1871">
        <v>0</v>
      </c>
      <c r="H1871">
        <v>0</v>
      </c>
      <c r="I1871">
        <v>0</v>
      </c>
      <c r="J1871">
        <v>0</v>
      </c>
      <c r="K1871">
        <v>0</v>
      </c>
      <c r="L1871">
        <v>0</v>
      </c>
      <c r="M1871">
        <v>0</v>
      </c>
      <c r="N1871">
        <v>0</v>
      </c>
      <c r="O1871">
        <v>0</v>
      </c>
      <c r="P1871">
        <v>0</v>
      </c>
      <c r="Q1871">
        <v>0</v>
      </c>
      <c r="R1871">
        <v>0</v>
      </c>
      <c r="S1871">
        <v>0</v>
      </c>
      <c r="T1871">
        <v>0</v>
      </c>
      <c r="U1871">
        <v>0</v>
      </c>
      <c r="V1871">
        <v>0</v>
      </c>
      <c r="W1871">
        <v>0</v>
      </c>
      <c r="X1871">
        <v>0</v>
      </c>
      <c r="Y1871">
        <v>0</v>
      </c>
      <c r="Z1871">
        <v>0</v>
      </c>
      <c r="AA1871">
        <v>0</v>
      </c>
      <c r="AB1871">
        <v>0</v>
      </c>
      <c r="AC1871">
        <v>0</v>
      </c>
    </row>
    <row r="1872" spans="1:32">
      <c r="A1872" t="s">
        <v>12634</v>
      </c>
      <c r="B1872" t="s">
        <v>19</v>
      </c>
      <c r="C1872">
        <v>0</v>
      </c>
      <c r="D1872">
        <v>0</v>
      </c>
      <c r="E1872">
        <v>0</v>
      </c>
      <c r="F1872">
        <v>0</v>
      </c>
      <c r="G1872">
        <v>0</v>
      </c>
      <c r="H1872">
        <v>0</v>
      </c>
      <c r="I1872">
        <v>0</v>
      </c>
      <c r="J1872">
        <v>0</v>
      </c>
      <c r="K1872">
        <v>0</v>
      </c>
      <c r="L1872">
        <v>0</v>
      </c>
      <c r="M1872">
        <v>0</v>
      </c>
      <c r="N1872">
        <v>0</v>
      </c>
      <c r="O1872">
        <v>0</v>
      </c>
      <c r="P1872">
        <v>0</v>
      </c>
      <c r="Q1872">
        <v>0</v>
      </c>
      <c r="R1872">
        <v>0</v>
      </c>
      <c r="S1872">
        <v>0</v>
      </c>
      <c r="T1872">
        <v>0</v>
      </c>
      <c r="U1872">
        <v>0</v>
      </c>
      <c r="V1872">
        <v>0</v>
      </c>
      <c r="W1872">
        <v>0</v>
      </c>
      <c r="X1872">
        <v>0</v>
      </c>
      <c r="Y1872">
        <v>0</v>
      </c>
      <c r="Z1872">
        <v>0</v>
      </c>
      <c r="AA1872">
        <v>0</v>
      </c>
      <c r="AB1872">
        <v>0</v>
      </c>
      <c r="AC1872">
        <v>0</v>
      </c>
    </row>
    <row r="1873" spans="1:32">
      <c r="A1873" t="s">
        <v>12635</v>
      </c>
      <c r="B1873" t="s">
        <v>19</v>
      </c>
      <c r="C1873">
        <v>0</v>
      </c>
      <c r="D1873">
        <v>0</v>
      </c>
      <c r="E1873">
        <v>0</v>
      </c>
      <c r="F1873">
        <v>0</v>
      </c>
      <c r="G1873">
        <v>0</v>
      </c>
      <c r="H1873">
        <v>0</v>
      </c>
      <c r="I1873">
        <v>0</v>
      </c>
      <c r="J1873">
        <v>0</v>
      </c>
      <c r="K1873">
        <v>0</v>
      </c>
      <c r="L1873">
        <v>0</v>
      </c>
      <c r="M1873">
        <v>0</v>
      </c>
      <c r="N1873">
        <v>0</v>
      </c>
      <c r="O1873">
        <v>0</v>
      </c>
      <c r="P1873">
        <v>0</v>
      </c>
      <c r="Q1873">
        <v>0</v>
      </c>
      <c r="R1873">
        <v>0</v>
      </c>
      <c r="S1873">
        <v>0</v>
      </c>
      <c r="T1873">
        <v>0</v>
      </c>
      <c r="U1873">
        <v>0</v>
      </c>
      <c r="V1873">
        <v>0</v>
      </c>
      <c r="W1873">
        <v>0</v>
      </c>
      <c r="X1873">
        <v>0</v>
      </c>
      <c r="Y1873">
        <v>0</v>
      </c>
      <c r="Z1873">
        <v>0</v>
      </c>
      <c r="AA1873">
        <v>0</v>
      </c>
      <c r="AB1873">
        <v>0</v>
      </c>
      <c r="AC1873">
        <v>0</v>
      </c>
    </row>
    <row r="1874" spans="1:32">
      <c r="A1874" t="s">
        <v>12636</v>
      </c>
      <c r="B1874" t="s">
        <v>19</v>
      </c>
      <c r="C1874">
        <v>0</v>
      </c>
      <c r="D1874">
        <v>0</v>
      </c>
      <c r="E1874">
        <v>0</v>
      </c>
      <c r="F1874">
        <v>0</v>
      </c>
      <c r="G1874">
        <v>0</v>
      </c>
      <c r="H1874">
        <v>0</v>
      </c>
      <c r="I1874">
        <v>0</v>
      </c>
      <c r="J1874">
        <v>0</v>
      </c>
      <c r="K1874">
        <v>0</v>
      </c>
      <c r="L1874">
        <v>0</v>
      </c>
      <c r="M1874">
        <v>0</v>
      </c>
      <c r="N1874">
        <v>0</v>
      </c>
      <c r="O1874">
        <v>0</v>
      </c>
      <c r="P1874">
        <v>0</v>
      </c>
      <c r="Q1874">
        <v>0</v>
      </c>
      <c r="R1874">
        <v>0</v>
      </c>
      <c r="S1874">
        <v>0</v>
      </c>
      <c r="T1874">
        <v>0</v>
      </c>
      <c r="U1874">
        <v>0</v>
      </c>
      <c r="V1874">
        <v>0</v>
      </c>
      <c r="W1874">
        <v>0</v>
      </c>
      <c r="X1874">
        <v>0</v>
      </c>
      <c r="Y1874">
        <v>0</v>
      </c>
      <c r="Z1874">
        <v>0</v>
      </c>
      <c r="AA1874">
        <v>0</v>
      </c>
      <c r="AB1874">
        <v>0</v>
      </c>
      <c r="AC1874">
        <v>0</v>
      </c>
      <c r="AD1874" s="2"/>
      <c r="AE1874" s="2"/>
      <c r="AF1874" s="2"/>
    </row>
    <row r="1875" spans="1:32">
      <c r="A1875" t="s">
        <v>12637</v>
      </c>
      <c r="B1875" t="s">
        <v>19</v>
      </c>
      <c r="C1875">
        <v>0</v>
      </c>
      <c r="D1875">
        <v>0</v>
      </c>
      <c r="E1875">
        <v>0</v>
      </c>
      <c r="F1875">
        <v>0</v>
      </c>
      <c r="G1875">
        <v>0</v>
      </c>
      <c r="H1875">
        <v>0</v>
      </c>
      <c r="I1875">
        <v>0</v>
      </c>
      <c r="J1875">
        <v>0</v>
      </c>
      <c r="K1875">
        <v>0</v>
      </c>
      <c r="L1875">
        <v>0</v>
      </c>
      <c r="M1875">
        <v>0</v>
      </c>
      <c r="N1875">
        <v>0</v>
      </c>
      <c r="O1875">
        <v>0</v>
      </c>
      <c r="P1875">
        <v>0</v>
      </c>
      <c r="Q1875">
        <v>0</v>
      </c>
      <c r="R1875">
        <v>0</v>
      </c>
      <c r="S1875">
        <v>0</v>
      </c>
      <c r="T1875">
        <v>0</v>
      </c>
      <c r="U1875">
        <v>0</v>
      </c>
      <c r="V1875">
        <v>0</v>
      </c>
      <c r="W1875">
        <v>0</v>
      </c>
      <c r="X1875">
        <v>0</v>
      </c>
      <c r="Y1875">
        <v>0</v>
      </c>
      <c r="Z1875">
        <v>0</v>
      </c>
      <c r="AA1875">
        <v>0</v>
      </c>
      <c r="AB1875">
        <v>0</v>
      </c>
      <c r="AC1875">
        <v>0</v>
      </c>
      <c r="AD1875" s="2"/>
      <c r="AE1875" s="2"/>
      <c r="AF1875" s="2"/>
    </row>
    <row r="1876" spans="1:32">
      <c r="A1876" t="s">
        <v>12638</v>
      </c>
      <c r="B1876" t="s">
        <v>19</v>
      </c>
      <c r="C1876">
        <v>0</v>
      </c>
      <c r="D1876">
        <v>0</v>
      </c>
      <c r="E1876">
        <v>0</v>
      </c>
      <c r="F1876">
        <v>0</v>
      </c>
      <c r="G1876">
        <v>0</v>
      </c>
      <c r="H1876">
        <v>0</v>
      </c>
      <c r="I1876">
        <v>0</v>
      </c>
      <c r="J1876">
        <v>0</v>
      </c>
      <c r="K1876">
        <v>0</v>
      </c>
      <c r="L1876">
        <v>0</v>
      </c>
      <c r="M1876">
        <v>0</v>
      </c>
      <c r="N1876">
        <v>0</v>
      </c>
      <c r="O1876">
        <v>0</v>
      </c>
      <c r="P1876">
        <v>0</v>
      </c>
      <c r="Q1876">
        <v>0</v>
      </c>
      <c r="R1876">
        <v>0</v>
      </c>
      <c r="S1876">
        <v>0</v>
      </c>
      <c r="T1876">
        <v>0</v>
      </c>
      <c r="U1876">
        <v>0</v>
      </c>
      <c r="V1876">
        <v>0</v>
      </c>
      <c r="W1876">
        <v>0</v>
      </c>
      <c r="X1876">
        <v>0</v>
      </c>
      <c r="Y1876">
        <v>0</v>
      </c>
      <c r="Z1876">
        <v>0</v>
      </c>
      <c r="AA1876">
        <v>0</v>
      </c>
      <c r="AB1876">
        <v>0</v>
      </c>
      <c r="AC1876">
        <v>0</v>
      </c>
      <c r="AD1876" s="2"/>
      <c r="AE1876" s="2"/>
      <c r="AF1876" s="2"/>
    </row>
    <row r="1877" spans="1:32">
      <c r="A1877" t="s">
        <v>12639</v>
      </c>
      <c r="B1877" t="s">
        <v>19</v>
      </c>
      <c r="C1877">
        <v>0</v>
      </c>
      <c r="D1877">
        <v>0</v>
      </c>
      <c r="E1877">
        <v>0</v>
      </c>
      <c r="F1877">
        <v>0</v>
      </c>
      <c r="G1877">
        <v>0</v>
      </c>
      <c r="H1877">
        <v>0</v>
      </c>
      <c r="I1877">
        <v>0</v>
      </c>
      <c r="J1877">
        <v>0</v>
      </c>
      <c r="K1877">
        <v>0</v>
      </c>
      <c r="L1877">
        <v>0</v>
      </c>
      <c r="M1877">
        <v>0</v>
      </c>
      <c r="N1877">
        <v>0</v>
      </c>
      <c r="O1877">
        <v>0</v>
      </c>
      <c r="P1877">
        <v>0</v>
      </c>
      <c r="Q1877">
        <v>0</v>
      </c>
      <c r="R1877">
        <v>0</v>
      </c>
      <c r="S1877">
        <v>0</v>
      </c>
      <c r="T1877">
        <v>0</v>
      </c>
      <c r="U1877">
        <v>0</v>
      </c>
      <c r="V1877">
        <v>0</v>
      </c>
      <c r="W1877">
        <v>0</v>
      </c>
      <c r="X1877">
        <v>0</v>
      </c>
      <c r="Y1877">
        <v>0</v>
      </c>
      <c r="Z1877">
        <v>0</v>
      </c>
      <c r="AA1877">
        <v>0</v>
      </c>
      <c r="AB1877">
        <v>0</v>
      </c>
      <c r="AC1877">
        <v>0</v>
      </c>
      <c r="AD1877" s="2"/>
      <c r="AE1877" s="2"/>
      <c r="AF1877" s="2"/>
    </row>
    <row r="1878" spans="1:32">
      <c r="A1878" t="s">
        <v>12640</v>
      </c>
      <c r="B1878" t="s">
        <v>19</v>
      </c>
      <c r="C1878">
        <v>0</v>
      </c>
      <c r="D1878">
        <v>0</v>
      </c>
      <c r="E1878">
        <v>0</v>
      </c>
      <c r="F1878">
        <v>0</v>
      </c>
      <c r="G1878">
        <v>0</v>
      </c>
      <c r="H1878">
        <v>0</v>
      </c>
      <c r="I1878">
        <v>0</v>
      </c>
      <c r="J1878">
        <v>0</v>
      </c>
      <c r="K1878">
        <v>0</v>
      </c>
      <c r="L1878">
        <v>0</v>
      </c>
      <c r="M1878">
        <v>0</v>
      </c>
      <c r="N1878">
        <v>0</v>
      </c>
      <c r="O1878">
        <v>0</v>
      </c>
      <c r="P1878">
        <v>0</v>
      </c>
      <c r="Q1878">
        <v>0</v>
      </c>
      <c r="R1878">
        <v>0</v>
      </c>
      <c r="S1878">
        <v>0</v>
      </c>
      <c r="T1878">
        <v>0</v>
      </c>
      <c r="U1878">
        <v>0</v>
      </c>
      <c r="V1878">
        <v>0</v>
      </c>
      <c r="W1878">
        <v>0</v>
      </c>
      <c r="X1878">
        <v>0</v>
      </c>
      <c r="Y1878">
        <v>0</v>
      </c>
      <c r="Z1878">
        <v>0</v>
      </c>
      <c r="AA1878">
        <v>0</v>
      </c>
      <c r="AB1878">
        <v>0</v>
      </c>
      <c r="AC1878">
        <v>0</v>
      </c>
      <c r="AD1878" s="2"/>
      <c r="AE1878" s="2"/>
      <c r="AF1878" s="2"/>
    </row>
    <row r="1879" spans="1:32">
      <c r="A1879" t="s">
        <v>12641</v>
      </c>
      <c r="B1879" t="s">
        <v>19</v>
      </c>
      <c r="C1879">
        <v>0</v>
      </c>
      <c r="D1879">
        <v>0</v>
      </c>
      <c r="E1879">
        <v>0</v>
      </c>
      <c r="F1879">
        <v>0</v>
      </c>
      <c r="G1879">
        <v>0</v>
      </c>
      <c r="H1879">
        <v>0</v>
      </c>
      <c r="I1879">
        <v>0</v>
      </c>
      <c r="J1879">
        <v>0</v>
      </c>
      <c r="K1879">
        <v>0</v>
      </c>
      <c r="L1879">
        <v>0</v>
      </c>
      <c r="M1879">
        <v>0</v>
      </c>
      <c r="N1879">
        <v>0</v>
      </c>
      <c r="O1879">
        <v>0</v>
      </c>
      <c r="P1879">
        <v>0</v>
      </c>
      <c r="Q1879">
        <v>0</v>
      </c>
      <c r="R1879">
        <v>0</v>
      </c>
      <c r="S1879">
        <v>0</v>
      </c>
      <c r="T1879">
        <v>0</v>
      </c>
      <c r="U1879">
        <v>0</v>
      </c>
      <c r="V1879">
        <v>0</v>
      </c>
      <c r="W1879">
        <v>0</v>
      </c>
      <c r="X1879">
        <v>0</v>
      </c>
      <c r="Y1879">
        <v>0</v>
      </c>
      <c r="Z1879">
        <v>0</v>
      </c>
      <c r="AA1879">
        <v>0</v>
      </c>
      <c r="AB1879">
        <v>0</v>
      </c>
      <c r="AC1879">
        <v>0</v>
      </c>
      <c r="AD1879" s="2"/>
      <c r="AE1879" s="2"/>
      <c r="AF1879" s="2"/>
    </row>
    <row r="1880" spans="1:32">
      <c r="A1880" t="s">
        <v>12642</v>
      </c>
      <c r="B1880" t="s">
        <v>19</v>
      </c>
      <c r="C1880">
        <v>0</v>
      </c>
      <c r="D1880">
        <v>0</v>
      </c>
      <c r="E1880">
        <v>0</v>
      </c>
      <c r="F1880">
        <v>0</v>
      </c>
      <c r="G1880">
        <v>0</v>
      </c>
      <c r="H1880">
        <v>0</v>
      </c>
      <c r="I1880">
        <v>0</v>
      </c>
      <c r="J1880">
        <v>0</v>
      </c>
      <c r="K1880">
        <v>0</v>
      </c>
      <c r="L1880">
        <v>0</v>
      </c>
      <c r="M1880">
        <v>0</v>
      </c>
      <c r="N1880">
        <v>0</v>
      </c>
      <c r="O1880">
        <v>0</v>
      </c>
      <c r="P1880">
        <v>0</v>
      </c>
      <c r="Q1880">
        <v>0</v>
      </c>
      <c r="R1880">
        <v>0</v>
      </c>
      <c r="S1880">
        <v>0</v>
      </c>
      <c r="T1880">
        <v>0</v>
      </c>
      <c r="U1880">
        <v>0</v>
      </c>
      <c r="V1880">
        <v>0</v>
      </c>
      <c r="W1880">
        <v>0</v>
      </c>
      <c r="X1880">
        <v>0</v>
      </c>
      <c r="Y1880">
        <v>0</v>
      </c>
      <c r="Z1880">
        <v>0</v>
      </c>
      <c r="AA1880">
        <v>0</v>
      </c>
      <c r="AB1880">
        <v>0</v>
      </c>
      <c r="AC1880">
        <v>0</v>
      </c>
      <c r="AD1880" s="2"/>
      <c r="AE1880" s="2"/>
      <c r="AF1880" s="2"/>
    </row>
    <row r="1881" spans="1:32">
      <c r="A1881" t="s">
        <v>12643</v>
      </c>
      <c r="B1881" t="s">
        <v>19</v>
      </c>
      <c r="C1881">
        <v>0</v>
      </c>
      <c r="D1881">
        <v>0</v>
      </c>
      <c r="E1881">
        <v>0</v>
      </c>
      <c r="F1881">
        <v>0</v>
      </c>
      <c r="G1881">
        <v>0</v>
      </c>
      <c r="H1881">
        <v>0</v>
      </c>
      <c r="I1881">
        <v>0</v>
      </c>
      <c r="J1881">
        <v>0</v>
      </c>
      <c r="K1881">
        <v>0</v>
      </c>
      <c r="L1881">
        <v>0</v>
      </c>
      <c r="M1881">
        <v>0</v>
      </c>
      <c r="N1881">
        <v>0</v>
      </c>
      <c r="O1881">
        <v>0</v>
      </c>
      <c r="P1881">
        <v>0</v>
      </c>
      <c r="Q1881">
        <v>0</v>
      </c>
      <c r="R1881">
        <v>0</v>
      </c>
      <c r="S1881">
        <v>0</v>
      </c>
      <c r="T1881">
        <v>0</v>
      </c>
      <c r="U1881">
        <v>0</v>
      </c>
      <c r="V1881">
        <v>0</v>
      </c>
      <c r="W1881">
        <v>0</v>
      </c>
      <c r="X1881">
        <v>0</v>
      </c>
      <c r="Y1881">
        <v>0</v>
      </c>
      <c r="Z1881">
        <v>0</v>
      </c>
      <c r="AA1881">
        <v>0</v>
      </c>
      <c r="AB1881">
        <v>0</v>
      </c>
      <c r="AC1881">
        <v>0</v>
      </c>
      <c r="AD1881" s="2"/>
      <c r="AE1881" s="2"/>
      <c r="AF1881" s="2"/>
    </row>
    <row r="1882" spans="1:32">
      <c r="A1882" t="s">
        <v>12644</v>
      </c>
      <c r="B1882" t="s">
        <v>19</v>
      </c>
      <c r="C1882">
        <v>0</v>
      </c>
      <c r="D1882">
        <v>0</v>
      </c>
      <c r="E1882">
        <v>0</v>
      </c>
      <c r="F1882">
        <v>0</v>
      </c>
      <c r="G1882">
        <v>0</v>
      </c>
      <c r="H1882">
        <v>0</v>
      </c>
      <c r="I1882">
        <v>0</v>
      </c>
      <c r="J1882">
        <v>0</v>
      </c>
      <c r="K1882">
        <v>0</v>
      </c>
      <c r="L1882">
        <v>0</v>
      </c>
      <c r="M1882">
        <v>0</v>
      </c>
      <c r="N1882">
        <v>0</v>
      </c>
      <c r="O1882">
        <v>0</v>
      </c>
      <c r="P1882">
        <v>0</v>
      </c>
      <c r="Q1882">
        <v>0</v>
      </c>
      <c r="R1882">
        <v>0</v>
      </c>
      <c r="S1882">
        <v>0</v>
      </c>
      <c r="T1882">
        <v>0</v>
      </c>
      <c r="U1882">
        <v>0</v>
      </c>
      <c r="V1882">
        <v>0</v>
      </c>
      <c r="W1882">
        <v>0</v>
      </c>
      <c r="X1882">
        <v>0</v>
      </c>
      <c r="Y1882">
        <v>0</v>
      </c>
      <c r="Z1882">
        <v>0</v>
      </c>
      <c r="AA1882">
        <v>0</v>
      </c>
      <c r="AB1882">
        <v>0</v>
      </c>
      <c r="AC1882">
        <v>0</v>
      </c>
      <c r="AD1882" s="2"/>
      <c r="AE1882" s="2"/>
      <c r="AF1882" s="2"/>
    </row>
    <row r="1883" spans="1:32">
      <c r="A1883" t="s">
        <v>12645</v>
      </c>
      <c r="B1883" t="s">
        <v>19</v>
      </c>
      <c r="C1883">
        <v>0</v>
      </c>
      <c r="D1883">
        <v>0</v>
      </c>
      <c r="E1883">
        <v>0</v>
      </c>
      <c r="F1883">
        <v>0</v>
      </c>
      <c r="G1883">
        <v>0</v>
      </c>
      <c r="H1883">
        <v>0</v>
      </c>
      <c r="I1883">
        <v>0</v>
      </c>
      <c r="J1883">
        <v>0</v>
      </c>
      <c r="K1883">
        <v>0</v>
      </c>
      <c r="L1883">
        <v>0</v>
      </c>
      <c r="M1883">
        <v>0</v>
      </c>
      <c r="N1883">
        <v>0</v>
      </c>
      <c r="O1883">
        <v>0</v>
      </c>
      <c r="P1883">
        <v>0</v>
      </c>
      <c r="Q1883">
        <v>0</v>
      </c>
      <c r="R1883">
        <v>0</v>
      </c>
      <c r="S1883">
        <v>0</v>
      </c>
      <c r="T1883">
        <v>0</v>
      </c>
      <c r="U1883">
        <v>0</v>
      </c>
      <c r="V1883">
        <v>0</v>
      </c>
      <c r="W1883">
        <v>0</v>
      </c>
      <c r="X1883">
        <v>0</v>
      </c>
      <c r="Y1883">
        <v>0</v>
      </c>
      <c r="Z1883">
        <v>0</v>
      </c>
      <c r="AA1883">
        <v>0</v>
      </c>
      <c r="AB1883">
        <v>0</v>
      </c>
      <c r="AC1883">
        <v>0</v>
      </c>
    </row>
    <row r="1884" spans="1:32">
      <c r="A1884" t="s">
        <v>12646</v>
      </c>
      <c r="B1884" t="s">
        <v>19</v>
      </c>
      <c r="C1884">
        <v>0</v>
      </c>
      <c r="D1884">
        <v>0</v>
      </c>
      <c r="E1884">
        <v>0</v>
      </c>
      <c r="F1884">
        <v>0</v>
      </c>
      <c r="G1884">
        <v>0</v>
      </c>
      <c r="H1884">
        <v>0</v>
      </c>
      <c r="I1884">
        <v>0</v>
      </c>
      <c r="J1884">
        <v>0</v>
      </c>
      <c r="K1884">
        <v>0</v>
      </c>
      <c r="L1884">
        <v>0</v>
      </c>
      <c r="M1884">
        <v>0</v>
      </c>
      <c r="N1884">
        <v>0</v>
      </c>
      <c r="O1884">
        <v>0</v>
      </c>
      <c r="P1884">
        <v>0</v>
      </c>
      <c r="Q1884">
        <v>0</v>
      </c>
      <c r="R1884">
        <v>0</v>
      </c>
      <c r="S1884">
        <v>0</v>
      </c>
      <c r="T1884">
        <v>0</v>
      </c>
      <c r="U1884">
        <v>0</v>
      </c>
      <c r="V1884">
        <v>0</v>
      </c>
      <c r="W1884">
        <v>0</v>
      </c>
      <c r="X1884">
        <v>0</v>
      </c>
      <c r="Y1884">
        <v>0</v>
      </c>
      <c r="Z1884">
        <v>0</v>
      </c>
      <c r="AA1884">
        <v>0</v>
      </c>
      <c r="AB1884">
        <v>0</v>
      </c>
      <c r="AC1884">
        <v>0</v>
      </c>
      <c r="AD1884" s="2"/>
      <c r="AE1884" s="2"/>
      <c r="AF1884" s="2"/>
    </row>
    <row r="1885" spans="1:32">
      <c r="A1885" t="s">
        <v>12647</v>
      </c>
      <c r="B1885" t="s">
        <v>19</v>
      </c>
      <c r="C1885">
        <v>0</v>
      </c>
      <c r="D1885">
        <v>0</v>
      </c>
      <c r="E1885">
        <v>0</v>
      </c>
      <c r="F1885">
        <v>0</v>
      </c>
      <c r="G1885">
        <v>0</v>
      </c>
      <c r="H1885">
        <v>0</v>
      </c>
      <c r="I1885">
        <v>0</v>
      </c>
      <c r="J1885">
        <v>0</v>
      </c>
      <c r="K1885">
        <v>0</v>
      </c>
      <c r="L1885">
        <v>0</v>
      </c>
      <c r="M1885">
        <v>0</v>
      </c>
      <c r="N1885">
        <v>0</v>
      </c>
      <c r="O1885">
        <v>0</v>
      </c>
      <c r="P1885">
        <v>0</v>
      </c>
      <c r="Q1885">
        <v>0</v>
      </c>
      <c r="R1885">
        <v>0</v>
      </c>
      <c r="S1885">
        <v>0</v>
      </c>
      <c r="T1885">
        <v>0</v>
      </c>
      <c r="U1885">
        <v>0</v>
      </c>
      <c r="V1885">
        <v>0</v>
      </c>
      <c r="W1885">
        <v>0</v>
      </c>
      <c r="X1885">
        <v>0</v>
      </c>
      <c r="Y1885">
        <v>0</v>
      </c>
      <c r="Z1885">
        <v>0</v>
      </c>
      <c r="AA1885">
        <v>0</v>
      </c>
      <c r="AB1885">
        <v>0</v>
      </c>
      <c r="AC1885">
        <v>0</v>
      </c>
    </row>
    <row r="1886" spans="1:32">
      <c r="A1886" t="s">
        <v>12648</v>
      </c>
      <c r="B1886" t="s">
        <v>19</v>
      </c>
      <c r="C1886">
        <v>0</v>
      </c>
      <c r="D1886">
        <v>0</v>
      </c>
      <c r="E1886">
        <v>0</v>
      </c>
      <c r="F1886">
        <v>0</v>
      </c>
      <c r="G1886">
        <v>0</v>
      </c>
      <c r="H1886">
        <v>0</v>
      </c>
      <c r="I1886">
        <v>0</v>
      </c>
      <c r="J1886">
        <v>0</v>
      </c>
      <c r="K1886">
        <v>0</v>
      </c>
      <c r="L1886">
        <v>0</v>
      </c>
      <c r="M1886">
        <v>0</v>
      </c>
      <c r="N1886">
        <v>0</v>
      </c>
      <c r="O1886">
        <v>0</v>
      </c>
      <c r="P1886">
        <v>0</v>
      </c>
      <c r="Q1886">
        <v>0</v>
      </c>
      <c r="R1886">
        <v>0</v>
      </c>
      <c r="S1886">
        <v>0</v>
      </c>
      <c r="T1886">
        <v>0</v>
      </c>
      <c r="U1886">
        <v>0</v>
      </c>
      <c r="V1886">
        <v>0</v>
      </c>
      <c r="W1886">
        <v>0</v>
      </c>
      <c r="X1886">
        <v>0</v>
      </c>
      <c r="Y1886">
        <v>0</v>
      </c>
      <c r="Z1886">
        <v>0</v>
      </c>
      <c r="AA1886">
        <v>0</v>
      </c>
      <c r="AB1886">
        <v>0</v>
      </c>
      <c r="AC1886">
        <v>0</v>
      </c>
      <c r="AD1886" s="2"/>
      <c r="AE1886" s="2"/>
      <c r="AF1886" s="2"/>
    </row>
    <row r="1887" spans="1:32">
      <c r="A1887" t="s">
        <v>12649</v>
      </c>
      <c r="B1887" t="s">
        <v>19</v>
      </c>
      <c r="C1887">
        <v>0</v>
      </c>
      <c r="D1887">
        <v>0</v>
      </c>
      <c r="E1887">
        <v>0</v>
      </c>
      <c r="F1887">
        <v>0</v>
      </c>
      <c r="G1887">
        <v>0</v>
      </c>
      <c r="H1887">
        <v>0</v>
      </c>
      <c r="I1887">
        <v>0</v>
      </c>
      <c r="J1887">
        <v>0</v>
      </c>
      <c r="K1887">
        <v>0</v>
      </c>
      <c r="L1887">
        <v>0</v>
      </c>
      <c r="M1887">
        <v>0</v>
      </c>
      <c r="N1887">
        <v>0</v>
      </c>
      <c r="O1887">
        <v>0</v>
      </c>
      <c r="P1887">
        <v>0</v>
      </c>
      <c r="Q1887">
        <v>0</v>
      </c>
      <c r="R1887">
        <v>0</v>
      </c>
      <c r="S1887">
        <v>0</v>
      </c>
      <c r="T1887">
        <v>0</v>
      </c>
      <c r="U1887">
        <v>0</v>
      </c>
      <c r="V1887">
        <v>0</v>
      </c>
      <c r="W1887">
        <v>0</v>
      </c>
      <c r="X1887">
        <v>0</v>
      </c>
      <c r="Y1887">
        <v>0</v>
      </c>
      <c r="Z1887">
        <v>0</v>
      </c>
      <c r="AA1887">
        <v>0</v>
      </c>
      <c r="AB1887">
        <v>0</v>
      </c>
      <c r="AC1887">
        <v>0</v>
      </c>
      <c r="AD1887" s="2"/>
      <c r="AE1887" s="2"/>
      <c r="AF1887" s="2"/>
    </row>
    <row r="1888" spans="1:32">
      <c r="A1888" t="s">
        <v>12650</v>
      </c>
      <c r="B1888" t="s">
        <v>19</v>
      </c>
      <c r="C1888">
        <v>0</v>
      </c>
      <c r="D1888">
        <v>0</v>
      </c>
      <c r="E1888">
        <v>0</v>
      </c>
      <c r="F1888">
        <v>0</v>
      </c>
      <c r="G1888">
        <v>0</v>
      </c>
      <c r="H1888">
        <v>0</v>
      </c>
      <c r="I1888">
        <v>0</v>
      </c>
      <c r="J1888">
        <v>0</v>
      </c>
      <c r="K1888">
        <v>0</v>
      </c>
      <c r="L1888">
        <v>0</v>
      </c>
      <c r="M1888">
        <v>0</v>
      </c>
      <c r="N1888">
        <v>0</v>
      </c>
      <c r="O1888">
        <v>0</v>
      </c>
      <c r="P1888">
        <v>0</v>
      </c>
      <c r="Q1888">
        <v>0</v>
      </c>
      <c r="R1888">
        <v>0</v>
      </c>
      <c r="S1888">
        <v>0</v>
      </c>
      <c r="T1888">
        <v>0</v>
      </c>
      <c r="U1888">
        <v>0</v>
      </c>
      <c r="V1888">
        <v>0</v>
      </c>
      <c r="W1888">
        <v>0</v>
      </c>
      <c r="X1888">
        <v>0</v>
      </c>
      <c r="Y1888">
        <v>0</v>
      </c>
      <c r="Z1888">
        <v>0</v>
      </c>
      <c r="AA1888">
        <v>0</v>
      </c>
      <c r="AB1888">
        <v>0</v>
      </c>
      <c r="AC1888">
        <v>0</v>
      </c>
      <c r="AD1888" s="2"/>
      <c r="AE1888" s="2"/>
      <c r="AF1888" s="2"/>
    </row>
    <row r="1889" spans="1:32">
      <c r="A1889" t="s">
        <v>12651</v>
      </c>
      <c r="B1889" t="s">
        <v>19</v>
      </c>
      <c r="C1889">
        <v>0</v>
      </c>
      <c r="D1889">
        <v>0</v>
      </c>
      <c r="E1889">
        <v>0</v>
      </c>
      <c r="F1889">
        <v>0</v>
      </c>
      <c r="G1889">
        <v>0</v>
      </c>
      <c r="H1889">
        <v>0</v>
      </c>
      <c r="I1889">
        <v>0</v>
      </c>
      <c r="J1889">
        <v>0</v>
      </c>
      <c r="K1889">
        <v>0</v>
      </c>
      <c r="L1889">
        <v>0</v>
      </c>
      <c r="M1889">
        <v>0</v>
      </c>
      <c r="N1889">
        <v>0</v>
      </c>
      <c r="O1889">
        <v>0</v>
      </c>
      <c r="P1889">
        <v>0</v>
      </c>
      <c r="Q1889">
        <v>0</v>
      </c>
      <c r="R1889">
        <v>0</v>
      </c>
      <c r="S1889">
        <v>0</v>
      </c>
      <c r="T1889">
        <v>0</v>
      </c>
      <c r="U1889">
        <v>0</v>
      </c>
      <c r="V1889">
        <v>0</v>
      </c>
      <c r="W1889">
        <v>0</v>
      </c>
      <c r="X1889">
        <v>0</v>
      </c>
      <c r="Y1889">
        <v>0</v>
      </c>
      <c r="Z1889">
        <v>0</v>
      </c>
      <c r="AA1889">
        <v>0</v>
      </c>
      <c r="AB1889">
        <v>0</v>
      </c>
      <c r="AC1889">
        <v>0</v>
      </c>
      <c r="AD1889" s="2"/>
      <c r="AE1889" s="2"/>
      <c r="AF1889" s="2"/>
    </row>
    <row r="1890" spans="1:32">
      <c r="A1890" t="s">
        <v>12652</v>
      </c>
      <c r="B1890" t="s">
        <v>19</v>
      </c>
      <c r="C1890">
        <v>0</v>
      </c>
      <c r="D1890">
        <v>0</v>
      </c>
      <c r="E1890">
        <v>0</v>
      </c>
      <c r="F1890">
        <v>0</v>
      </c>
      <c r="G1890">
        <v>0</v>
      </c>
      <c r="H1890">
        <v>0</v>
      </c>
      <c r="I1890">
        <v>0</v>
      </c>
      <c r="J1890">
        <v>0</v>
      </c>
      <c r="K1890">
        <v>0</v>
      </c>
      <c r="L1890">
        <v>0</v>
      </c>
      <c r="M1890">
        <v>0</v>
      </c>
      <c r="N1890">
        <v>0</v>
      </c>
      <c r="O1890">
        <v>0</v>
      </c>
      <c r="P1890">
        <v>0</v>
      </c>
      <c r="Q1890">
        <v>0</v>
      </c>
      <c r="R1890">
        <v>0</v>
      </c>
      <c r="S1890">
        <v>0</v>
      </c>
      <c r="T1890">
        <v>0</v>
      </c>
      <c r="U1890">
        <v>0</v>
      </c>
      <c r="V1890">
        <v>0</v>
      </c>
      <c r="W1890">
        <v>0</v>
      </c>
      <c r="X1890">
        <v>0</v>
      </c>
      <c r="Y1890">
        <v>0</v>
      </c>
      <c r="Z1890">
        <v>0</v>
      </c>
      <c r="AA1890">
        <v>0</v>
      </c>
      <c r="AB1890">
        <v>0</v>
      </c>
      <c r="AC1890">
        <v>0</v>
      </c>
      <c r="AD1890" s="2"/>
      <c r="AE1890" s="2"/>
      <c r="AF1890" s="2"/>
    </row>
    <row r="1891" spans="1:32">
      <c r="A1891" t="s">
        <v>12653</v>
      </c>
      <c r="B1891" t="s">
        <v>19</v>
      </c>
      <c r="C1891">
        <v>0</v>
      </c>
      <c r="D1891">
        <v>0</v>
      </c>
      <c r="E1891">
        <v>0</v>
      </c>
      <c r="F1891">
        <v>0</v>
      </c>
      <c r="G1891">
        <v>0</v>
      </c>
      <c r="H1891">
        <v>0</v>
      </c>
      <c r="I1891">
        <v>0</v>
      </c>
      <c r="J1891">
        <v>0</v>
      </c>
      <c r="K1891">
        <v>0</v>
      </c>
      <c r="L1891">
        <v>0</v>
      </c>
      <c r="M1891">
        <v>0</v>
      </c>
      <c r="N1891">
        <v>0</v>
      </c>
      <c r="O1891">
        <v>0</v>
      </c>
      <c r="P1891">
        <v>0</v>
      </c>
      <c r="Q1891">
        <v>0</v>
      </c>
      <c r="R1891">
        <v>0</v>
      </c>
      <c r="S1891">
        <v>0</v>
      </c>
      <c r="T1891">
        <v>0</v>
      </c>
      <c r="U1891">
        <v>0</v>
      </c>
      <c r="V1891">
        <v>0</v>
      </c>
      <c r="W1891">
        <v>0</v>
      </c>
      <c r="X1891">
        <v>0</v>
      </c>
      <c r="Y1891">
        <v>0</v>
      </c>
      <c r="Z1891">
        <v>0</v>
      </c>
      <c r="AA1891">
        <v>0</v>
      </c>
      <c r="AB1891">
        <v>0</v>
      </c>
      <c r="AC1891">
        <v>0</v>
      </c>
      <c r="AD1891" s="2"/>
      <c r="AE1891" s="2"/>
      <c r="AF1891" s="2"/>
    </row>
    <row r="1892" spans="1:32">
      <c r="A1892" t="s">
        <v>12654</v>
      </c>
      <c r="B1892" t="s">
        <v>19</v>
      </c>
      <c r="C1892">
        <v>0</v>
      </c>
      <c r="D1892">
        <v>0</v>
      </c>
      <c r="E1892">
        <v>0</v>
      </c>
      <c r="F1892">
        <v>0</v>
      </c>
      <c r="G1892">
        <v>0</v>
      </c>
      <c r="H1892">
        <v>0</v>
      </c>
      <c r="I1892">
        <v>0</v>
      </c>
      <c r="J1892">
        <v>0</v>
      </c>
      <c r="K1892">
        <v>0</v>
      </c>
      <c r="L1892">
        <v>0</v>
      </c>
      <c r="M1892">
        <v>0</v>
      </c>
      <c r="N1892">
        <v>0</v>
      </c>
      <c r="O1892">
        <v>0</v>
      </c>
      <c r="P1892">
        <v>0</v>
      </c>
      <c r="Q1892">
        <v>0</v>
      </c>
      <c r="R1892">
        <v>0</v>
      </c>
      <c r="S1892">
        <v>0</v>
      </c>
      <c r="T1892">
        <v>0</v>
      </c>
      <c r="U1892">
        <v>0</v>
      </c>
      <c r="V1892">
        <v>0</v>
      </c>
      <c r="W1892">
        <v>0</v>
      </c>
      <c r="X1892">
        <v>0</v>
      </c>
      <c r="Y1892">
        <v>0</v>
      </c>
      <c r="Z1892">
        <v>0</v>
      </c>
      <c r="AA1892">
        <v>0</v>
      </c>
      <c r="AB1892">
        <v>0</v>
      </c>
      <c r="AC1892">
        <v>0</v>
      </c>
      <c r="AD1892" s="2"/>
      <c r="AE1892" s="2"/>
      <c r="AF1892" s="2"/>
    </row>
    <row r="1893" spans="1:32">
      <c r="A1893" t="s">
        <v>12655</v>
      </c>
      <c r="B1893" t="s">
        <v>19</v>
      </c>
      <c r="C1893">
        <v>0</v>
      </c>
      <c r="D1893">
        <v>0</v>
      </c>
      <c r="E1893">
        <v>0</v>
      </c>
      <c r="F1893">
        <v>0</v>
      </c>
      <c r="G1893">
        <v>0</v>
      </c>
      <c r="H1893">
        <v>0</v>
      </c>
      <c r="I1893">
        <v>0</v>
      </c>
      <c r="J1893">
        <v>0</v>
      </c>
      <c r="K1893">
        <v>0</v>
      </c>
      <c r="L1893">
        <v>0</v>
      </c>
      <c r="M1893">
        <v>0</v>
      </c>
      <c r="N1893">
        <v>0</v>
      </c>
      <c r="O1893">
        <v>0</v>
      </c>
      <c r="P1893">
        <v>0</v>
      </c>
      <c r="Q1893">
        <v>0</v>
      </c>
      <c r="R1893">
        <v>0</v>
      </c>
      <c r="S1893">
        <v>0</v>
      </c>
      <c r="T1893">
        <v>0</v>
      </c>
      <c r="U1893">
        <v>0</v>
      </c>
      <c r="V1893">
        <v>0</v>
      </c>
      <c r="W1893">
        <v>0</v>
      </c>
      <c r="X1893">
        <v>0</v>
      </c>
      <c r="Y1893">
        <v>0</v>
      </c>
      <c r="Z1893">
        <v>0</v>
      </c>
      <c r="AA1893">
        <v>0</v>
      </c>
      <c r="AB1893">
        <v>0</v>
      </c>
      <c r="AC1893">
        <v>0</v>
      </c>
      <c r="AD1893" s="2"/>
      <c r="AE1893" s="2"/>
      <c r="AF1893" s="2"/>
    </row>
    <row r="1894" spans="1:32">
      <c r="A1894" t="s">
        <v>12656</v>
      </c>
      <c r="B1894" t="s">
        <v>19</v>
      </c>
      <c r="C1894">
        <v>0</v>
      </c>
      <c r="D1894">
        <v>0</v>
      </c>
      <c r="E1894">
        <v>0</v>
      </c>
      <c r="F1894">
        <v>0</v>
      </c>
      <c r="G1894">
        <v>0</v>
      </c>
      <c r="H1894">
        <v>0</v>
      </c>
      <c r="I1894">
        <v>0</v>
      </c>
      <c r="J1894">
        <v>0</v>
      </c>
      <c r="K1894">
        <v>0</v>
      </c>
      <c r="L1894">
        <v>0</v>
      </c>
      <c r="M1894">
        <v>0</v>
      </c>
      <c r="N1894">
        <v>0</v>
      </c>
      <c r="O1894">
        <v>0</v>
      </c>
      <c r="P1894">
        <v>0</v>
      </c>
      <c r="Q1894">
        <v>0</v>
      </c>
      <c r="R1894">
        <v>0</v>
      </c>
      <c r="S1894">
        <v>0</v>
      </c>
      <c r="T1894">
        <v>0</v>
      </c>
      <c r="U1894">
        <v>0</v>
      </c>
      <c r="V1894">
        <v>0</v>
      </c>
      <c r="W1894">
        <v>0</v>
      </c>
      <c r="X1894">
        <v>0</v>
      </c>
      <c r="Y1894">
        <v>0</v>
      </c>
      <c r="Z1894">
        <v>0</v>
      </c>
      <c r="AA1894">
        <v>0</v>
      </c>
      <c r="AB1894">
        <v>0</v>
      </c>
      <c r="AC1894">
        <v>0</v>
      </c>
      <c r="AD1894" s="2"/>
      <c r="AE1894" s="2"/>
      <c r="AF1894" s="2"/>
    </row>
    <row r="1895" spans="1:32">
      <c r="A1895" t="s">
        <v>12657</v>
      </c>
      <c r="B1895" t="s">
        <v>19</v>
      </c>
      <c r="C1895">
        <v>0</v>
      </c>
      <c r="D1895">
        <v>0</v>
      </c>
      <c r="E1895">
        <v>0</v>
      </c>
      <c r="F1895">
        <v>0</v>
      </c>
      <c r="G1895">
        <v>0</v>
      </c>
      <c r="H1895">
        <v>0</v>
      </c>
      <c r="I1895">
        <v>0</v>
      </c>
      <c r="J1895">
        <v>0</v>
      </c>
      <c r="K1895">
        <v>0</v>
      </c>
      <c r="L1895">
        <v>0</v>
      </c>
      <c r="M1895">
        <v>0</v>
      </c>
      <c r="N1895">
        <v>0</v>
      </c>
      <c r="O1895">
        <v>0</v>
      </c>
      <c r="P1895">
        <v>0</v>
      </c>
      <c r="Q1895">
        <v>0</v>
      </c>
      <c r="R1895">
        <v>0</v>
      </c>
      <c r="S1895">
        <v>0</v>
      </c>
      <c r="T1895">
        <v>0</v>
      </c>
      <c r="U1895">
        <v>0</v>
      </c>
      <c r="V1895">
        <v>0</v>
      </c>
      <c r="W1895">
        <v>0</v>
      </c>
      <c r="X1895">
        <v>0</v>
      </c>
      <c r="Y1895">
        <v>0</v>
      </c>
      <c r="Z1895">
        <v>0</v>
      </c>
      <c r="AA1895">
        <v>0</v>
      </c>
      <c r="AB1895">
        <v>0</v>
      </c>
      <c r="AC1895">
        <v>0</v>
      </c>
    </row>
    <row r="1896" spans="1:32">
      <c r="A1896" t="s">
        <v>12658</v>
      </c>
      <c r="B1896" t="s">
        <v>19</v>
      </c>
      <c r="C1896">
        <v>0</v>
      </c>
      <c r="D1896">
        <v>0</v>
      </c>
      <c r="E1896">
        <v>0</v>
      </c>
      <c r="F1896">
        <v>0</v>
      </c>
      <c r="G1896">
        <v>0</v>
      </c>
      <c r="H1896">
        <v>0</v>
      </c>
      <c r="I1896">
        <v>0</v>
      </c>
      <c r="J1896">
        <v>0</v>
      </c>
      <c r="K1896">
        <v>0</v>
      </c>
      <c r="L1896">
        <v>0</v>
      </c>
      <c r="M1896">
        <v>0</v>
      </c>
      <c r="N1896">
        <v>0</v>
      </c>
      <c r="O1896">
        <v>0</v>
      </c>
      <c r="P1896">
        <v>0</v>
      </c>
      <c r="Q1896">
        <v>0</v>
      </c>
      <c r="R1896">
        <v>0</v>
      </c>
      <c r="S1896">
        <v>0</v>
      </c>
      <c r="T1896">
        <v>0</v>
      </c>
      <c r="U1896">
        <v>0</v>
      </c>
      <c r="V1896">
        <v>0</v>
      </c>
      <c r="W1896">
        <v>0</v>
      </c>
      <c r="X1896">
        <v>0</v>
      </c>
      <c r="Y1896">
        <v>0</v>
      </c>
      <c r="Z1896">
        <v>0</v>
      </c>
      <c r="AA1896">
        <v>0</v>
      </c>
      <c r="AB1896">
        <v>0</v>
      </c>
      <c r="AC1896">
        <v>0</v>
      </c>
      <c r="AD1896" s="2"/>
      <c r="AE1896" s="2"/>
      <c r="AF1896" s="2"/>
    </row>
    <row r="1897" spans="1:32">
      <c r="A1897" t="s">
        <v>12659</v>
      </c>
      <c r="B1897" t="s">
        <v>19</v>
      </c>
      <c r="C1897">
        <v>0</v>
      </c>
      <c r="D1897">
        <v>0</v>
      </c>
      <c r="E1897">
        <v>0</v>
      </c>
      <c r="F1897">
        <v>0</v>
      </c>
      <c r="G1897">
        <v>0</v>
      </c>
      <c r="H1897">
        <v>0</v>
      </c>
      <c r="I1897">
        <v>0</v>
      </c>
      <c r="J1897">
        <v>0</v>
      </c>
      <c r="K1897">
        <v>0</v>
      </c>
      <c r="L1897">
        <v>0</v>
      </c>
      <c r="M1897">
        <v>0</v>
      </c>
      <c r="N1897">
        <v>0</v>
      </c>
      <c r="O1897">
        <v>0</v>
      </c>
      <c r="P1897">
        <v>0</v>
      </c>
      <c r="Q1897">
        <v>0</v>
      </c>
      <c r="R1897">
        <v>0</v>
      </c>
      <c r="S1897">
        <v>0</v>
      </c>
      <c r="T1897">
        <v>0</v>
      </c>
      <c r="U1897">
        <v>0</v>
      </c>
      <c r="V1897">
        <v>0</v>
      </c>
      <c r="W1897">
        <v>0</v>
      </c>
      <c r="X1897">
        <v>0</v>
      </c>
      <c r="Y1897">
        <v>0</v>
      </c>
      <c r="Z1897">
        <v>0</v>
      </c>
      <c r="AA1897">
        <v>0</v>
      </c>
      <c r="AB1897">
        <v>0</v>
      </c>
      <c r="AC1897">
        <v>0</v>
      </c>
      <c r="AD1897" s="2"/>
      <c r="AE1897" s="2"/>
      <c r="AF1897" s="2"/>
    </row>
    <row r="1898" spans="1:32">
      <c r="A1898" t="s">
        <v>12660</v>
      </c>
      <c r="B1898" t="s">
        <v>19</v>
      </c>
      <c r="C1898">
        <v>0</v>
      </c>
      <c r="D1898">
        <v>0</v>
      </c>
      <c r="E1898">
        <v>0</v>
      </c>
      <c r="F1898">
        <v>0</v>
      </c>
      <c r="G1898">
        <v>0</v>
      </c>
      <c r="H1898">
        <v>0</v>
      </c>
      <c r="I1898">
        <v>0</v>
      </c>
      <c r="J1898">
        <v>0</v>
      </c>
      <c r="K1898">
        <v>0</v>
      </c>
      <c r="L1898">
        <v>0</v>
      </c>
      <c r="M1898">
        <v>0</v>
      </c>
      <c r="N1898">
        <v>0</v>
      </c>
      <c r="O1898">
        <v>0</v>
      </c>
      <c r="P1898">
        <v>0</v>
      </c>
      <c r="Q1898">
        <v>0</v>
      </c>
      <c r="R1898">
        <v>0</v>
      </c>
      <c r="S1898">
        <v>0</v>
      </c>
      <c r="T1898">
        <v>0</v>
      </c>
      <c r="U1898">
        <v>0</v>
      </c>
      <c r="V1898">
        <v>0</v>
      </c>
      <c r="W1898">
        <v>0</v>
      </c>
      <c r="X1898">
        <v>0</v>
      </c>
      <c r="Y1898">
        <v>0</v>
      </c>
      <c r="Z1898">
        <v>0</v>
      </c>
      <c r="AA1898">
        <v>0</v>
      </c>
      <c r="AB1898">
        <v>0</v>
      </c>
      <c r="AC1898">
        <v>0</v>
      </c>
    </row>
    <row r="1899" spans="1:32">
      <c r="A1899" t="s">
        <v>12661</v>
      </c>
      <c r="B1899" t="s">
        <v>19</v>
      </c>
      <c r="C1899">
        <v>0</v>
      </c>
      <c r="D1899">
        <v>0</v>
      </c>
      <c r="E1899">
        <v>0</v>
      </c>
      <c r="F1899">
        <v>0</v>
      </c>
      <c r="G1899">
        <v>0</v>
      </c>
      <c r="H1899">
        <v>0</v>
      </c>
      <c r="I1899">
        <v>0</v>
      </c>
      <c r="J1899">
        <v>0</v>
      </c>
      <c r="K1899">
        <v>0</v>
      </c>
      <c r="L1899">
        <v>0</v>
      </c>
      <c r="M1899">
        <v>0</v>
      </c>
      <c r="N1899">
        <v>0</v>
      </c>
      <c r="O1899">
        <v>0</v>
      </c>
      <c r="P1899">
        <v>0</v>
      </c>
      <c r="Q1899">
        <v>0</v>
      </c>
      <c r="R1899">
        <v>0</v>
      </c>
      <c r="S1899">
        <v>0</v>
      </c>
      <c r="T1899">
        <v>0</v>
      </c>
      <c r="U1899">
        <v>0</v>
      </c>
      <c r="V1899">
        <v>0</v>
      </c>
      <c r="W1899">
        <v>0</v>
      </c>
      <c r="X1899">
        <v>0</v>
      </c>
      <c r="Y1899">
        <v>0</v>
      </c>
      <c r="Z1899">
        <v>0</v>
      </c>
      <c r="AA1899">
        <v>0</v>
      </c>
      <c r="AB1899">
        <v>0</v>
      </c>
      <c r="AC1899">
        <v>0</v>
      </c>
    </row>
    <row r="1900" spans="1:32">
      <c r="A1900" t="s">
        <v>12662</v>
      </c>
      <c r="B1900" t="s">
        <v>19</v>
      </c>
      <c r="C1900">
        <v>0</v>
      </c>
      <c r="D1900">
        <v>0</v>
      </c>
      <c r="E1900">
        <v>0</v>
      </c>
      <c r="F1900">
        <v>0</v>
      </c>
      <c r="G1900">
        <v>0</v>
      </c>
      <c r="H1900">
        <v>0</v>
      </c>
      <c r="I1900">
        <v>0</v>
      </c>
      <c r="J1900">
        <v>0</v>
      </c>
      <c r="K1900">
        <v>0</v>
      </c>
      <c r="L1900">
        <v>0</v>
      </c>
      <c r="M1900">
        <v>0</v>
      </c>
      <c r="N1900">
        <v>0</v>
      </c>
      <c r="O1900">
        <v>0</v>
      </c>
      <c r="P1900">
        <v>0</v>
      </c>
      <c r="Q1900">
        <v>0</v>
      </c>
      <c r="R1900">
        <v>0</v>
      </c>
      <c r="S1900">
        <v>0</v>
      </c>
      <c r="T1900">
        <v>0</v>
      </c>
      <c r="U1900">
        <v>0</v>
      </c>
      <c r="V1900">
        <v>0</v>
      </c>
      <c r="W1900">
        <v>0</v>
      </c>
      <c r="X1900">
        <v>0</v>
      </c>
      <c r="Y1900">
        <v>0</v>
      </c>
      <c r="Z1900">
        <v>0</v>
      </c>
      <c r="AA1900">
        <v>0</v>
      </c>
      <c r="AB1900">
        <v>0</v>
      </c>
      <c r="AC1900">
        <v>0</v>
      </c>
    </row>
    <row r="1901" spans="1:32">
      <c r="A1901" t="s">
        <v>12663</v>
      </c>
      <c r="B1901" t="s">
        <v>19</v>
      </c>
      <c r="C1901">
        <v>0</v>
      </c>
      <c r="D1901">
        <v>0</v>
      </c>
      <c r="E1901">
        <v>0</v>
      </c>
      <c r="F1901">
        <v>0</v>
      </c>
      <c r="G1901">
        <v>0</v>
      </c>
      <c r="H1901">
        <v>0</v>
      </c>
      <c r="I1901">
        <v>0</v>
      </c>
      <c r="J1901">
        <v>0</v>
      </c>
      <c r="K1901">
        <v>0</v>
      </c>
      <c r="L1901">
        <v>0</v>
      </c>
      <c r="M1901">
        <v>0</v>
      </c>
      <c r="N1901">
        <v>0</v>
      </c>
      <c r="O1901">
        <v>0</v>
      </c>
      <c r="P1901">
        <v>0</v>
      </c>
      <c r="Q1901">
        <v>0</v>
      </c>
      <c r="R1901">
        <v>0</v>
      </c>
      <c r="S1901">
        <v>0</v>
      </c>
      <c r="T1901">
        <v>0</v>
      </c>
      <c r="U1901">
        <v>0</v>
      </c>
      <c r="V1901">
        <v>0</v>
      </c>
      <c r="W1901">
        <v>0</v>
      </c>
      <c r="X1901">
        <v>0</v>
      </c>
      <c r="Y1901">
        <v>0</v>
      </c>
      <c r="Z1901">
        <v>0</v>
      </c>
      <c r="AA1901">
        <v>0</v>
      </c>
      <c r="AB1901">
        <v>0</v>
      </c>
      <c r="AC1901">
        <v>0</v>
      </c>
    </row>
    <row r="1902" spans="1:32">
      <c r="A1902" t="s">
        <v>12664</v>
      </c>
      <c r="B1902" t="s">
        <v>19</v>
      </c>
      <c r="C1902">
        <v>0</v>
      </c>
      <c r="D1902">
        <v>0</v>
      </c>
      <c r="E1902">
        <v>0</v>
      </c>
      <c r="F1902">
        <v>0</v>
      </c>
      <c r="G1902">
        <v>0</v>
      </c>
      <c r="H1902">
        <v>0</v>
      </c>
      <c r="I1902">
        <v>0</v>
      </c>
      <c r="J1902">
        <v>0</v>
      </c>
      <c r="K1902">
        <v>0</v>
      </c>
      <c r="L1902">
        <v>0</v>
      </c>
      <c r="M1902">
        <v>0</v>
      </c>
      <c r="N1902">
        <v>0</v>
      </c>
      <c r="O1902">
        <v>0</v>
      </c>
      <c r="P1902">
        <v>0</v>
      </c>
      <c r="Q1902">
        <v>0</v>
      </c>
      <c r="R1902">
        <v>0</v>
      </c>
      <c r="S1902">
        <v>0</v>
      </c>
      <c r="T1902">
        <v>0</v>
      </c>
      <c r="U1902">
        <v>0</v>
      </c>
      <c r="V1902">
        <v>0</v>
      </c>
      <c r="W1902">
        <v>0</v>
      </c>
      <c r="X1902">
        <v>0</v>
      </c>
      <c r="Y1902">
        <v>0</v>
      </c>
      <c r="Z1902">
        <v>0</v>
      </c>
      <c r="AA1902">
        <v>0</v>
      </c>
      <c r="AB1902">
        <v>0</v>
      </c>
      <c r="AC1902">
        <v>0</v>
      </c>
    </row>
    <row r="1903" spans="1:32">
      <c r="A1903" t="s">
        <v>12665</v>
      </c>
      <c r="B1903" t="s">
        <v>19</v>
      </c>
      <c r="C1903">
        <v>0</v>
      </c>
      <c r="D1903">
        <v>0</v>
      </c>
      <c r="E1903">
        <v>0</v>
      </c>
      <c r="F1903">
        <v>0</v>
      </c>
      <c r="G1903">
        <v>0</v>
      </c>
      <c r="H1903">
        <v>0</v>
      </c>
      <c r="I1903">
        <v>0</v>
      </c>
      <c r="J1903">
        <v>0</v>
      </c>
      <c r="K1903">
        <v>0</v>
      </c>
      <c r="L1903">
        <v>0</v>
      </c>
      <c r="M1903">
        <v>0</v>
      </c>
      <c r="N1903">
        <v>0</v>
      </c>
      <c r="O1903">
        <v>0</v>
      </c>
      <c r="P1903">
        <v>0</v>
      </c>
      <c r="Q1903">
        <v>0</v>
      </c>
      <c r="R1903">
        <v>0</v>
      </c>
      <c r="S1903">
        <v>0</v>
      </c>
      <c r="T1903">
        <v>0</v>
      </c>
      <c r="U1903">
        <v>0</v>
      </c>
      <c r="V1903">
        <v>0</v>
      </c>
      <c r="W1903">
        <v>0</v>
      </c>
      <c r="X1903">
        <v>0</v>
      </c>
      <c r="Y1903">
        <v>0</v>
      </c>
      <c r="Z1903">
        <v>0</v>
      </c>
      <c r="AA1903">
        <v>0</v>
      </c>
      <c r="AB1903">
        <v>0</v>
      </c>
      <c r="AC1903">
        <v>0</v>
      </c>
    </row>
    <row r="1904" spans="1:32">
      <c r="A1904" t="s">
        <v>12666</v>
      </c>
      <c r="B1904" t="s">
        <v>19</v>
      </c>
      <c r="C1904">
        <v>0</v>
      </c>
      <c r="D1904">
        <v>0</v>
      </c>
      <c r="E1904">
        <v>0</v>
      </c>
      <c r="F1904">
        <v>0</v>
      </c>
      <c r="G1904">
        <v>0</v>
      </c>
      <c r="H1904">
        <v>0</v>
      </c>
      <c r="I1904">
        <v>0</v>
      </c>
      <c r="J1904">
        <v>0</v>
      </c>
      <c r="K1904">
        <v>0</v>
      </c>
      <c r="L1904">
        <v>0</v>
      </c>
      <c r="M1904">
        <v>0</v>
      </c>
      <c r="N1904">
        <v>0</v>
      </c>
      <c r="O1904">
        <v>0</v>
      </c>
      <c r="P1904">
        <v>0</v>
      </c>
      <c r="Q1904">
        <v>0</v>
      </c>
      <c r="R1904">
        <v>0</v>
      </c>
      <c r="S1904">
        <v>0</v>
      </c>
      <c r="T1904">
        <v>0</v>
      </c>
      <c r="U1904">
        <v>0</v>
      </c>
      <c r="V1904">
        <v>0</v>
      </c>
      <c r="W1904">
        <v>0</v>
      </c>
      <c r="X1904">
        <v>0</v>
      </c>
      <c r="Y1904">
        <v>0</v>
      </c>
      <c r="Z1904">
        <v>0</v>
      </c>
      <c r="AA1904">
        <v>0</v>
      </c>
      <c r="AB1904">
        <v>0</v>
      </c>
      <c r="AC1904">
        <v>0</v>
      </c>
    </row>
    <row r="1905" spans="1:29">
      <c r="A1905" t="s">
        <v>12667</v>
      </c>
      <c r="B1905" t="s">
        <v>19</v>
      </c>
      <c r="C1905">
        <v>0</v>
      </c>
      <c r="D1905">
        <v>0</v>
      </c>
      <c r="E1905">
        <v>0</v>
      </c>
      <c r="F1905">
        <v>0</v>
      </c>
      <c r="G1905">
        <v>0</v>
      </c>
      <c r="H1905">
        <v>0</v>
      </c>
      <c r="I1905">
        <v>0</v>
      </c>
      <c r="J1905">
        <v>0</v>
      </c>
      <c r="K1905">
        <v>0</v>
      </c>
      <c r="L1905">
        <v>0</v>
      </c>
      <c r="M1905">
        <v>0</v>
      </c>
      <c r="N1905">
        <v>0</v>
      </c>
      <c r="O1905">
        <v>0</v>
      </c>
      <c r="P1905">
        <v>0</v>
      </c>
      <c r="Q1905">
        <v>0</v>
      </c>
      <c r="R1905">
        <v>0</v>
      </c>
      <c r="S1905">
        <v>0</v>
      </c>
      <c r="T1905">
        <v>0</v>
      </c>
      <c r="U1905">
        <v>0</v>
      </c>
      <c r="V1905">
        <v>0</v>
      </c>
      <c r="W1905">
        <v>0</v>
      </c>
      <c r="X1905">
        <v>0</v>
      </c>
      <c r="Y1905">
        <v>0</v>
      </c>
      <c r="Z1905">
        <v>0</v>
      </c>
      <c r="AA1905">
        <v>0</v>
      </c>
      <c r="AB1905">
        <v>0</v>
      </c>
      <c r="AC1905">
        <v>0</v>
      </c>
    </row>
    <row r="1906" spans="1:29">
      <c r="A1906" t="s">
        <v>12668</v>
      </c>
      <c r="B1906" t="s">
        <v>19</v>
      </c>
      <c r="C1906">
        <v>0</v>
      </c>
      <c r="D1906">
        <v>0</v>
      </c>
      <c r="E1906">
        <v>0</v>
      </c>
      <c r="F1906">
        <v>0</v>
      </c>
      <c r="G1906">
        <v>0</v>
      </c>
      <c r="H1906">
        <v>0</v>
      </c>
      <c r="I1906">
        <v>0</v>
      </c>
      <c r="J1906">
        <v>0</v>
      </c>
      <c r="K1906">
        <v>0</v>
      </c>
      <c r="L1906">
        <v>0</v>
      </c>
      <c r="M1906">
        <v>0</v>
      </c>
      <c r="N1906">
        <v>0</v>
      </c>
      <c r="O1906">
        <v>0</v>
      </c>
      <c r="P1906">
        <v>0</v>
      </c>
      <c r="Q1906">
        <v>0</v>
      </c>
      <c r="R1906">
        <v>0</v>
      </c>
      <c r="S1906">
        <v>0</v>
      </c>
      <c r="T1906">
        <v>0</v>
      </c>
      <c r="U1906">
        <v>0</v>
      </c>
      <c r="V1906">
        <v>0</v>
      </c>
      <c r="W1906">
        <v>0</v>
      </c>
      <c r="X1906">
        <v>0</v>
      </c>
      <c r="Y1906">
        <v>0</v>
      </c>
      <c r="Z1906">
        <v>0</v>
      </c>
      <c r="AA1906">
        <v>0</v>
      </c>
      <c r="AB1906">
        <v>0</v>
      </c>
      <c r="AC1906">
        <v>0</v>
      </c>
    </row>
    <row r="1907" spans="1:29">
      <c r="A1907" t="s">
        <v>12669</v>
      </c>
      <c r="B1907" t="s">
        <v>19</v>
      </c>
      <c r="C1907">
        <v>0</v>
      </c>
      <c r="D1907">
        <v>0</v>
      </c>
      <c r="E1907">
        <v>0</v>
      </c>
      <c r="F1907">
        <v>0</v>
      </c>
      <c r="G1907">
        <v>0</v>
      </c>
      <c r="H1907">
        <v>0</v>
      </c>
      <c r="I1907">
        <v>0</v>
      </c>
      <c r="J1907">
        <v>0</v>
      </c>
      <c r="K1907">
        <v>0</v>
      </c>
      <c r="L1907">
        <v>0</v>
      </c>
      <c r="M1907">
        <v>0</v>
      </c>
      <c r="N1907">
        <v>0</v>
      </c>
      <c r="O1907">
        <v>0</v>
      </c>
      <c r="P1907">
        <v>0</v>
      </c>
      <c r="Q1907">
        <v>0</v>
      </c>
      <c r="R1907">
        <v>0</v>
      </c>
      <c r="S1907">
        <v>0</v>
      </c>
      <c r="T1907">
        <v>0</v>
      </c>
      <c r="U1907">
        <v>0</v>
      </c>
      <c r="V1907">
        <v>0</v>
      </c>
      <c r="W1907">
        <v>0</v>
      </c>
      <c r="X1907">
        <v>0</v>
      </c>
      <c r="Y1907">
        <v>0</v>
      </c>
      <c r="Z1907">
        <v>0</v>
      </c>
      <c r="AA1907">
        <v>0</v>
      </c>
      <c r="AB1907">
        <v>0</v>
      </c>
      <c r="AC1907">
        <v>0</v>
      </c>
    </row>
    <row r="1908" spans="1:29">
      <c r="A1908" t="s">
        <v>12670</v>
      </c>
      <c r="B1908" t="s">
        <v>19</v>
      </c>
      <c r="C1908" s="2">
        <v>81553200000000</v>
      </c>
      <c r="D1908" s="2">
        <v>90042800000000</v>
      </c>
      <c r="E1908" s="2">
        <v>91104000000000</v>
      </c>
      <c r="F1908" s="2">
        <v>91316300000000</v>
      </c>
      <c r="G1908" s="2">
        <v>91104000000000</v>
      </c>
      <c r="H1908" s="2">
        <v>90626500000000</v>
      </c>
      <c r="I1908" s="2">
        <v>89989800000000</v>
      </c>
      <c r="J1908" s="2">
        <v>89459200000000</v>
      </c>
      <c r="K1908" s="2">
        <v>88663300000000</v>
      </c>
      <c r="L1908" s="2">
        <v>87867400000000</v>
      </c>
      <c r="M1908" s="2">
        <v>87124500000000</v>
      </c>
      <c r="N1908" s="2">
        <v>86647000000000</v>
      </c>
      <c r="O1908" s="2">
        <v>86434700000000</v>
      </c>
      <c r="P1908" s="2">
        <v>86328600000000</v>
      </c>
      <c r="Q1908" s="2">
        <v>86275600000000</v>
      </c>
      <c r="R1908" s="2">
        <v>86222500000000</v>
      </c>
      <c r="S1908" s="2">
        <v>86169400000000</v>
      </c>
      <c r="T1908" s="2">
        <v>85957200000000</v>
      </c>
      <c r="U1908" s="2">
        <v>85638800000000</v>
      </c>
      <c r="V1908" s="2">
        <v>85320500000000</v>
      </c>
      <c r="W1908" s="2">
        <v>85108200000000</v>
      </c>
      <c r="X1908" s="2">
        <v>84842900000000</v>
      </c>
      <c r="Y1908" s="2">
        <v>84577600000000</v>
      </c>
      <c r="Z1908" s="2">
        <v>84312300000000</v>
      </c>
      <c r="AA1908" s="2">
        <v>84153200000000</v>
      </c>
      <c r="AB1908" s="2">
        <v>83940900000000</v>
      </c>
      <c r="AC1908" s="2">
        <v>83675600000000</v>
      </c>
    </row>
    <row r="1909" spans="1:29">
      <c r="A1909" t="s">
        <v>12671</v>
      </c>
      <c r="B1909" t="s">
        <v>19</v>
      </c>
      <c r="C1909" s="2">
        <v>8573390000</v>
      </c>
      <c r="D1909" s="2">
        <v>9465870000</v>
      </c>
      <c r="E1909" s="2">
        <v>9577430000</v>
      </c>
      <c r="F1909" s="2">
        <v>9599740000</v>
      </c>
      <c r="G1909" s="2">
        <v>9577430000</v>
      </c>
      <c r="H1909" s="2">
        <v>9527220000</v>
      </c>
      <c r="I1909" s="2">
        <v>9460290000</v>
      </c>
      <c r="J1909" s="2">
        <v>9404510000</v>
      </c>
      <c r="K1909" s="2">
        <v>9320840000</v>
      </c>
      <c r="L1909" s="2">
        <v>9237170000</v>
      </c>
      <c r="M1909" s="2">
        <v>9159080000</v>
      </c>
      <c r="N1909" s="2">
        <v>9108870000</v>
      </c>
      <c r="O1909" s="2">
        <v>9086560000</v>
      </c>
      <c r="P1909" s="2">
        <v>9075410000</v>
      </c>
      <c r="Q1909" s="2">
        <v>9069830000</v>
      </c>
      <c r="R1909" s="2">
        <v>9064250000</v>
      </c>
      <c r="S1909" s="2">
        <v>9058670000</v>
      </c>
      <c r="T1909" s="2">
        <v>9036360000</v>
      </c>
      <c r="U1909" s="2">
        <v>9002890000</v>
      </c>
      <c r="V1909" s="2">
        <v>8969420000</v>
      </c>
      <c r="W1909" s="2">
        <v>8947110000</v>
      </c>
      <c r="X1909" s="2">
        <v>8919220000</v>
      </c>
      <c r="Y1909" s="2">
        <v>8891330000</v>
      </c>
      <c r="Z1909" s="2">
        <v>8863440000</v>
      </c>
      <c r="AA1909" s="2">
        <v>8846710000</v>
      </c>
      <c r="AB1909" s="2">
        <v>8824400000</v>
      </c>
      <c r="AC1909" s="2">
        <v>8796510000</v>
      </c>
    </row>
    <row r="1910" spans="1:29">
      <c r="A1910" t="s">
        <v>12672</v>
      </c>
      <c r="B1910" t="s">
        <v>19</v>
      </c>
      <c r="C1910" s="2">
        <v>47682400000</v>
      </c>
      <c r="D1910" s="2">
        <v>52646000000</v>
      </c>
      <c r="E1910" s="2">
        <v>53266500000</v>
      </c>
      <c r="F1910" s="2">
        <v>53390600000</v>
      </c>
      <c r="G1910" s="2">
        <v>53266500000</v>
      </c>
      <c r="H1910" s="2">
        <v>52987300000</v>
      </c>
      <c r="I1910" s="2">
        <v>52615000000</v>
      </c>
      <c r="J1910" s="2">
        <v>52304800000</v>
      </c>
      <c r="K1910" s="2">
        <v>51839400000</v>
      </c>
      <c r="L1910" s="2">
        <v>51374100000</v>
      </c>
      <c r="M1910" s="2">
        <v>50939800000</v>
      </c>
      <c r="N1910" s="2">
        <v>50660600000</v>
      </c>
      <c r="O1910" s="2">
        <v>50536500000</v>
      </c>
      <c r="P1910" s="2">
        <v>50474400000</v>
      </c>
      <c r="Q1910" s="2">
        <v>50443400000</v>
      </c>
      <c r="R1910" s="2">
        <v>50412400000</v>
      </c>
      <c r="S1910" s="2">
        <v>50381400000</v>
      </c>
      <c r="T1910" s="2">
        <v>50257300000</v>
      </c>
      <c r="U1910" s="2">
        <v>50071100000</v>
      </c>
      <c r="V1910" s="2">
        <v>49885000000</v>
      </c>
      <c r="W1910" s="2">
        <v>49760900000</v>
      </c>
      <c r="X1910" s="2">
        <v>49605800000</v>
      </c>
      <c r="Y1910" s="2">
        <v>49450700000</v>
      </c>
      <c r="Z1910" s="2">
        <v>49295500000</v>
      </c>
      <c r="AA1910" s="2">
        <v>49202500000</v>
      </c>
      <c r="AB1910" s="2">
        <v>49078400000</v>
      </c>
      <c r="AC1910" s="2">
        <v>48923300000</v>
      </c>
    </row>
    <row r="1911" spans="1:29">
      <c r="A1911" t="s">
        <v>12673</v>
      </c>
      <c r="B1911" t="s">
        <v>19</v>
      </c>
      <c r="C1911" s="2">
        <v>59910700000</v>
      </c>
      <c r="D1911" s="2">
        <v>66147400000</v>
      </c>
      <c r="E1911" s="2">
        <v>66926900000</v>
      </c>
      <c r="F1911" s="2">
        <v>67082900000</v>
      </c>
      <c r="G1911" s="2">
        <v>66926900000</v>
      </c>
      <c r="H1911" s="2">
        <v>66576100000</v>
      </c>
      <c r="I1911" s="2">
        <v>66108400000</v>
      </c>
      <c r="J1911" s="2">
        <v>65718600000</v>
      </c>
      <c r="K1911" s="2">
        <v>65133900000</v>
      </c>
      <c r="L1911" s="2">
        <v>64549200000</v>
      </c>
      <c r="M1911" s="2">
        <v>64003500000</v>
      </c>
      <c r="N1911" s="2">
        <v>63652700000</v>
      </c>
      <c r="O1911" s="2">
        <v>63496800000</v>
      </c>
      <c r="P1911" s="2">
        <v>63418800000</v>
      </c>
      <c r="Q1911" s="2">
        <v>63379900000</v>
      </c>
      <c r="R1911" s="2">
        <v>63340900000</v>
      </c>
      <c r="S1911" s="2">
        <v>63301900000</v>
      </c>
      <c r="T1911" s="2">
        <v>63146000000</v>
      </c>
      <c r="U1911" s="2">
        <v>62912100000</v>
      </c>
      <c r="V1911" s="2">
        <v>62678200000</v>
      </c>
      <c r="W1911" s="2">
        <v>62522300000</v>
      </c>
      <c r="X1911" s="2">
        <v>62327400000</v>
      </c>
      <c r="Y1911" s="2">
        <v>62132500000</v>
      </c>
      <c r="Z1911" s="2">
        <v>61937600000</v>
      </c>
      <c r="AA1911" s="2">
        <v>61820700000</v>
      </c>
      <c r="AB1911" s="2">
        <v>61664800000</v>
      </c>
      <c r="AC1911" s="2">
        <v>61469900000</v>
      </c>
    </row>
    <row r="1912" spans="1:29">
      <c r="A1912" t="s">
        <v>12674</v>
      </c>
      <c r="B1912" t="s">
        <v>19</v>
      </c>
      <c r="C1912" s="2">
        <v>35122000000</v>
      </c>
      <c r="D1912" s="2">
        <v>38778100000</v>
      </c>
      <c r="E1912" s="2">
        <v>39235200000</v>
      </c>
      <c r="F1912" s="2">
        <v>39326600000</v>
      </c>
      <c r="G1912" s="2">
        <v>39235200000</v>
      </c>
      <c r="H1912" s="2">
        <v>39029500000</v>
      </c>
      <c r="I1912" s="2">
        <v>38755300000</v>
      </c>
      <c r="J1912" s="2">
        <v>38526800000</v>
      </c>
      <c r="K1912" s="2">
        <v>38184000000</v>
      </c>
      <c r="L1912" s="2">
        <v>37841300000</v>
      </c>
      <c r="M1912" s="2">
        <v>37521300000</v>
      </c>
      <c r="N1912" s="2">
        <v>37315700000</v>
      </c>
      <c r="O1912" s="2">
        <v>37224300000</v>
      </c>
      <c r="P1912" s="2">
        <v>37178600000</v>
      </c>
      <c r="Q1912" s="2">
        <v>37155700000</v>
      </c>
      <c r="R1912" s="2">
        <v>37132900000</v>
      </c>
      <c r="S1912" s="2">
        <v>37110000000</v>
      </c>
      <c r="T1912" s="2">
        <v>37018600000</v>
      </c>
      <c r="U1912" s="2">
        <v>36881500000</v>
      </c>
      <c r="V1912" s="2">
        <v>36744400000</v>
      </c>
      <c r="W1912" s="2">
        <v>36653000000</v>
      </c>
      <c r="X1912" s="2">
        <v>36538700000</v>
      </c>
      <c r="Y1912" s="2">
        <v>36424500000</v>
      </c>
      <c r="Z1912" s="2">
        <v>36310200000</v>
      </c>
      <c r="AA1912" s="2">
        <v>36241700000</v>
      </c>
      <c r="AB1912" s="2">
        <v>36150300000</v>
      </c>
      <c r="AC1912" s="2">
        <v>36036000000</v>
      </c>
    </row>
    <row r="1913" spans="1:29">
      <c r="A1913" t="s">
        <v>12675</v>
      </c>
      <c r="B1913" t="s">
        <v>19</v>
      </c>
      <c r="C1913" s="2">
        <v>32735000000</v>
      </c>
      <c r="D1913" s="2">
        <v>36142700000</v>
      </c>
      <c r="E1913" s="2">
        <v>36568700000</v>
      </c>
      <c r="F1913" s="2">
        <v>36653900000</v>
      </c>
      <c r="G1913" s="2">
        <v>36568700000</v>
      </c>
      <c r="H1913" s="2">
        <v>36377000000</v>
      </c>
      <c r="I1913" s="2">
        <v>36121400000</v>
      </c>
      <c r="J1913" s="2">
        <v>35908400000</v>
      </c>
      <c r="K1913" s="2">
        <v>35589000000</v>
      </c>
      <c r="L1913" s="2">
        <v>35269500000</v>
      </c>
      <c r="M1913" s="2">
        <v>34971300000</v>
      </c>
      <c r="N1913" s="2">
        <v>34779600000</v>
      </c>
      <c r="O1913" s="2">
        <v>34694400000</v>
      </c>
      <c r="P1913" s="2">
        <v>34651800000</v>
      </c>
      <c r="Q1913" s="2">
        <v>34630500000</v>
      </c>
      <c r="R1913" s="2">
        <v>34609200000</v>
      </c>
      <c r="S1913" s="2">
        <v>34588000000</v>
      </c>
      <c r="T1913" s="2">
        <v>34502800000</v>
      </c>
      <c r="U1913" s="2">
        <v>34375000000</v>
      </c>
      <c r="V1913" s="2">
        <v>34247200000</v>
      </c>
      <c r="W1913" s="2">
        <v>34162000000</v>
      </c>
      <c r="X1913" s="2">
        <v>34055500000</v>
      </c>
      <c r="Y1913" s="2">
        <v>33949000000</v>
      </c>
      <c r="Z1913" s="2">
        <v>33842500000</v>
      </c>
      <c r="AA1913" s="2">
        <v>33778600000</v>
      </c>
      <c r="AB1913" s="2">
        <v>33693400000</v>
      </c>
      <c r="AC1913" s="2">
        <v>33586900000</v>
      </c>
    </row>
    <row r="1914" spans="1:29">
      <c r="A1914" t="s">
        <v>12676</v>
      </c>
      <c r="B1914" t="s">
        <v>19</v>
      </c>
      <c r="C1914" s="2">
        <v>402694000</v>
      </c>
      <c r="D1914" s="2">
        <v>444614000</v>
      </c>
      <c r="E1914" s="2">
        <v>449854000</v>
      </c>
      <c r="F1914" s="2">
        <v>450902000</v>
      </c>
      <c r="G1914" s="2">
        <v>449854000</v>
      </c>
      <c r="H1914" s="2">
        <v>447496000</v>
      </c>
      <c r="I1914" s="2">
        <v>444352000</v>
      </c>
      <c r="J1914" s="2">
        <v>441732000</v>
      </c>
      <c r="K1914" s="2">
        <v>437802000</v>
      </c>
      <c r="L1914" s="2">
        <v>433872000</v>
      </c>
      <c r="M1914" s="2">
        <v>430204000</v>
      </c>
      <c r="N1914" s="2">
        <v>427846000</v>
      </c>
      <c r="O1914" s="2">
        <v>426798000</v>
      </c>
      <c r="P1914" s="2">
        <v>426274000</v>
      </c>
      <c r="Q1914" s="2">
        <v>426012000</v>
      </c>
      <c r="R1914" s="2">
        <v>425750000</v>
      </c>
      <c r="S1914" s="2">
        <v>425488000</v>
      </c>
      <c r="T1914" s="2">
        <v>424440000</v>
      </c>
      <c r="U1914" s="2">
        <v>422868000</v>
      </c>
      <c r="V1914" s="2">
        <v>421296000</v>
      </c>
      <c r="W1914" s="2">
        <v>420248000</v>
      </c>
      <c r="X1914" s="2">
        <v>418938000</v>
      </c>
      <c r="Y1914" s="2">
        <v>417628000</v>
      </c>
      <c r="Z1914" s="2">
        <v>416318000</v>
      </c>
      <c r="AA1914" s="2">
        <v>415532000</v>
      </c>
      <c r="AB1914" s="2">
        <v>414484000</v>
      </c>
      <c r="AC1914" s="2">
        <v>413174000</v>
      </c>
    </row>
    <row r="1915" spans="1:29">
      <c r="A1915" t="s">
        <v>12677</v>
      </c>
      <c r="B1915" t="s">
        <v>19</v>
      </c>
      <c r="C1915" s="2">
        <v>1108180000</v>
      </c>
      <c r="D1915" s="2">
        <v>1223540000</v>
      </c>
      <c r="E1915" s="2">
        <v>1237960000</v>
      </c>
      <c r="F1915" s="2">
        <v>1240840000</v>
      </c>
      <c r="G1915" s="2">
        <v>1237960000</v>
      </c>
      <c r="H1915" s="2">
        <v>1231470000</v>
      </c>
      <c r="I1915" s="2">
        <v>1222820000</v>
      </c>
      <c r="J1915" s="2">
        <v>1215610000</v>
      </c>
      <c r="K1915" s="2">
        <v>1204790000</v>
      </c>
      <c r="L1915" s="2">
        <v>1193980000</v>
      </c>
      <c r="M1915" s="2">
        <v>1183880000</v>
      </c>
      <c r="N1915" s="2">
        <v>1177390000</v>
      </c>
      <c r="O1915" s="2">
        <v>1174510000</v>
      </c>
      <c r="P1915" s="2">
        <v>1173070000</v>
      </c>
      <c r="Q1915" s="2">
        <v>1172350000</v>
      </c>
      <c r="R1915" s="2">
        <v>1171620000</v>
      </c>
      <c r="S1915" s="2">
        <v>1170900000</v>
      </c>
      <c r="T1915" s="2">
        <v>1168020000</v>
      </c>
      <c r="U1915" s="2">
        <v>1163690000</v>
      </c>
      <c r="V1915" s="2">
        <v>1159370000</v>
      </c>
      <c r="W1915" s="2">
        <v>1156480000</v>
      </c>
      <c r="X1915" s="2">
        <v>1152880000</v>
      </c>
      <c r="Y1915" s="2">
        <v>1149270000</v>
      </c>
      <c r="Z1915" s="2">
        <v>1145670000</v>
      </c>
      <c r="AA1915" s="2">
        <v>1143510000</v>
      </c>
      <c r="AB1915" s="2">
        <v>1140620000</v>
      </c>
      <c r="AC1915" s="2">
        <v>1137020000</v>
      </c>
    </row>
    <row r="1916" spans="1:29">
      <c r="A1916" t="s">
        <v>12678</v>
      </c>
      <c r="B1916" t="s">
        <v>19</v>
      </c>
      <c r="C1916" s="2">
        <v>21226000000</v>
      </c>
      <c r="D1916" s="2">
        <v>23435600000</v>
      </c>
      <c r="E1916" s="2">
        <v>23711800000</v>
      </c>
      <c r="F1916" s="2">
        <v>23767000000</v>
      </c>
      <c r="G1916" s="2">
        <v>23711800000</v>
      </c>
      <c r="H1916" s="2">
        <v>23587500000</v>
      </c>
      <c r="I1916" s="2">
        <v>23421800000</v>
      </c>
      <c r="J1916" s="2">
        <v>23283700000</v>
      </c>
      <c r="K1916" s="2">
        <v>23076500000</v>
      </c>
      <c r="L1916" s="2">
        <v>22869400000</v>
      </c>
      <c r="M1916" s="2">
        <v>22676000000</v>
      </c>
      <c r="N1916" s="2">
        <v>22551700000</v>
      </c>
      <c r="O1916" s="2">
        <v>22496500000</v>
      </c>
      <c r="P1916" s="2">
        <v>22468900000</v>
      </c>
      <c r="Q1916" s="2">
        <v>22455100000</v>
      </c>
      <c r="R1916" s="2">
        <v>22441200000</v>
      </c>
      <c r="S1916" s="2">
        <v>22427400000</v>
      </c>
      <c r="T1916" s="2">
        <v>22372200000</v>
      </c>
      <c r="U1916" s="2">
        <v>22289300000</v>
      </c>
      <c r="V1916" s="2">
        <v>22206500000</v>
      </c>
      <c r="W1916" s="2">
        <v>22151200000</v>
      </c>
      <c r="X1916" s="2">
        <v>22082200000</v>
      </c>
      <c r="Y1916" s="2">
        <v>22013100000</v>
      </c>
      <c r="Z1916" s="2">
        <v>21944100000</v>
      </c>
      <c r="AA1916" s="2">
        <v>21902700000</v>
      </c>
      <c r="AB1916" s="2">
        <v>21847400000</v>
      </c>
      <c r="AC1916" s="2">
        <v>21778400000</v>
      </c>
    </row>
    <row r="1917" spans="1:29">
      <c r="A1917" t="s">
        <v>12679</v>
      </c>
      <c r="B1917" t="s">
        <v>19</v>
      </c>
      <c r="C1917" s="2">
        <v>6738210000</v>
      </c>
      <c r="D1917" s="2">
        <v>7439650000</v>
      </c>
      <c r="E1917" s="2">
        <v>7527330000</v>
      </c>
      <c r="F1917" s="2">
        <v>7544860000</v>
      </c>
      <c r="G1917" s="2">
        <v>7527330000</v>
      </c>
      <c r="H1917" s="2">
        <v>7487870000</v>
      </c>
      <c r="I1917" s="2">
        <v>7435260000</v>
      </c>
      <c r="J1917" s="2">
        <v>7391420000</v>
      </c>
      <c r="K1917" s="2">
        <v>7325660000</v>
      </c>
      <c r="L1917" s="2">
        <v>7259900000</v>
      </c>
      <c r="M1917" s="2">
        <v>7198530000</v>
      </c>
      <c r="N1917" s="2">
        <v>7159070000</v>
      </c>
      <c r="O1917" s="2">
        <v>7141540000</v>
      </c>
      <c r="P1917" s="2">
        <v>7132770000</v>
      </c>
      <c r="Q1917" s="2">
        <v>7128380000</v>
      </c>
      <c r="R1917" s="2">
        <v>7124000000</v>
      </c>
      <c r="S1917" s="2">
        <v>7119620000</v>
      </c>
      <c r="T1917" s="2">
        <v>7102080000</v>
      </c>
      <c r="U1917" s="2">
        <v>7075780000</v>
      </c>
      <c r="V1917" s="2">
        <v>7049470000</v>
      </c>
      <c r="W1917" s="2">
        <v>7031940000</v>
      </c>
      <c r="X1917" s="2">
        <v>7010020000</v>
      </c>
      <c r="Y1917" s="2">
        <v>6988100000</v>
      </c>
      <c r="Z1917" s="2">
        <v>6966180000</v>
      </c>
      <c r="AA1917" s="2">
        <v>6953020000</v>
      </c>
      <c r="AB1917" s="2">
        <v>6935490000</v>
      </c>
      <c r="AC1917" s="2">
        <v>6913570000</v>
      </c>
    </row>
    <row r="1918" spans="1:29">
      <c r="A1918" t="s">
        <v>12680</v>
      </c>
      <c r="B1918" t="s">
        <v>19</v>
      </c>
      <c r="C1918" s="2">
        <v>118349000</v>
      </c>
      <c r="D1918" s="2">
        <v>130669000</v>
      </c>
      <c r="E1918" s="2">
        <v>132209000</v>
      </c>
      <c r="F1918" s="2">
        <v>132517000</v>
      </c>
      <c r="G1918" s="2">
        <v>132209000</v>
      </c>
      <c r="H1918" s="2">
        <v>131516000</v>
      </c>
      <c r="I1918" s="2">
        <v>130592000</v>
      </c>
      <c r="J1918" s="2">
        <v>129822000</v>
      </c>
      <c r="K1918" s="2">
        <v>128667000</v>
      </c>
      <c r="L1918" s="2">
        <v>127512000</v>
      </c>
      <c r="M1918" s="2">
        <v>126434000</v>
      </c>
      <c r="N1918" s="2">
        <v>125741000</v>
      </c>
      <c r="O1918" s="2">
        <v>125433000</v>
      </c>
      <c r="P1918" s="2">
        <v>125279000</v>
      </c>
      <c r="Q1918" s="2">
        <v>125202000</v>
      </c>
      <c r="R1918" s="2">
        <v>125125000</v>
      </c>
      <c r="S1918" s="2">
        <v>125048000</v>
      </c>
      <c r="T1918" s="2">
        <v>124740000</v>
      </c>
      <c r="U1918" s="2">
        <v>124278000</v>
      </c>
      <c r="V1918" s="2">
        <v>123816000</v>
      </c>
      <c r="W1918" s="2">
        <v>123508000</v>
      </c>
      <c r="X1918" s="2">
        <v>123123000</v>
      </c>
      <c r="Y1918" s="2">
        <v>122738000</v>
      </c>
      <c r="Z1918" s="2">
        <v>122353000</v>
      </c>
      <c r="AA1918" s="2">
        <v>122122000</v>
      </c>
      <c r="AB1918" s="2">
        <v>121814000</v>
      </c>
      <c r="AC1918" s="2">
        <v>121429000</v>
      </c>
    </row>
    <row r="1919" spans="1:29">
      <c r="A1919" t="s">
        <v>12681</v>
      </c>
      <c r="B1919" t="s">
        <v>19</v>
      </c>
      <c r="C1919">
        <v>0</v>
      </c>
      <c r="D1919">
        <v>0</v>
      </c>
      <c r="E1919">
        <v>0</v>
      </c>
      <c r="F1919">
        <v>0</v>
      </c>
      <c r="G1919">
        <v>0</v>
      </c>
      <c r="H1919">
        <v>0</v>
      </c>
      <c r="I1919">
        <v>0</v>
      </c>
      <c r="J1919">
        <v>0</v>
      </c>
      <c r="K1919">
        <v>0</v>
      </c>
      <c r="L1919">
        <v>0</v>
      </c>
      <c r="M1919">
        <v>0</v>
      </c>
      <c r="N1919">
        <v>0</v>
      </c>
      <c r="O1919">
        <v>0</v>
      </c>
      <c r="P1919">
        <v>0</v>
      </c>
      <c r="Q1919">
        <v>0</v>
      </c>
      <c r="R1919">
        <v>0</v>
      </c>
      <c r="S1919">
        <v>0</v>
      </c>
      <c r="T1919">
        <v>0</v>
      </c>
      <c r="U1919">
        <v>0</v>
      </c>
      <c r="V1919">
        <v>0</v>
      </c>
      <c r="W1919">
        <v>0</v>
      </c>
      <c r="X1919">
        <v>0</v>
      </c>
      <c r="Y1919">
        <v>0</v>
      </c>
      <c r="Z1919">
        <v>0</v>
      </c>
      <c r="AA1919">
        <v>0</v>
      </c>
      <c r="AB1919">
        <v>0</v>
      </c>
      <c r="AC1919">
        <v>0</v>
      </c>
    </row>
    <row r="1920" spans="1:29">
      <c r="A1920" t="s">
        <v>12682</v>
      </c>
      <c r="B1920" t="s">
        <v>19</v>
      </c>
      <c r="C1920" s="2">
        <v>5123210000000</v>
      </c>
      <c r="D1920" s="2">
        <v>5478220000000</v>
      </c>
      <c r="E1920" s="2">
        <v>5472300000000</v>
      </c>
      <c r="F1920" s="2">
        <v>5441980000000</v>
      </c>
      <c r="G1920" s="2">
        <v>5394640000000</v>
      </c>
      <c r="H1920" s="2">
        <v>5323640000000</v>
      </c>
      <c r="I1920" s="2">
        <v>5250420000000</v>
      </c>
      <c r="J1920" s="2">
        <v>5173500000000</v>
      </c>
      <c r="K1920" s="2">
        <v>5096580000000</v>
      </c>
      <c r="L1920" s="2">
        <v>5013010000000</v>
      </c>
      <c r="M1920" s="2">
        <v>4928690000000</v>
      </c>
      <c r="N1920" s="2">
        <v>4844380000000</v>
      </c>
      <c r="O1920" s="2">
        <v>4764500000000</v>
      </c>
      <c r="P1920" s="2">
        <v>4681670000000</v>
      </c>
      <c r="Q1920" s="2">
        <v>4601790000000</v>
      </c>
      <c r="R1920" s="2">
        <v>4524130000000</v>
      </c>
      <c r="S1920" s="2">
        <v>4446480000000</v>
      </c>
      <c r="T1920" s="2">
        <v>4371040000000</v>
      </c>
      <c r="U1920" s="2">
        <v>4294860000000</v>
      </c>
      <c r="V1920" s="2">
        <v>4219420000000</v>
      </c>
      <c r="W1920" s="2">
        <v>4138060000000</v>
      </c>
      <c r="X1920" s="2">
        <v>4069280000000</v>
      </c>
      <c r="Y1920" s="2">
        <v>4001980000000</v>
      </c>
      <c r="Z1920" s="2">
        <v>3942070000000</v>
      </c>
      <c r="AA1920" s="2">
        <v>3886600000000</v>
      </c>
      <c r="AB1920" s="2">
        <v>3828910000000</v>
      </c>
      <c r="AC1920" s="2">
        <v>3769740000000</v>
      </c>
    </row>
    <row r="1921" spans="1:32">
      <c r="A1921" t="s">
        <v>12683</v>
      </c>
      <c r="B1921" t="s">
        <v>19</v>
      </c>
      <c r="C1921" s="2">
        <v>372396000</v>
      </c>
      <c r="D1921" s="2">
        <v>398200000</v>
      </c>
      <c r="E1921" s="2">
        <v>397770000</v>
      </c>
      <c r="F1921" s="2">
        <v>395566000</v>
      </c>
      <c r="G1921" s="2">
        <v>392125000</v>
      </c>
      <c r="H1921" s="2">
        <v>386964000</v>
      </c>
      <c r="I1921" s="2">
        <v>381642000</v>
      </c>
      <c r="J1921" s="2">
        <v>376051000</v>
      </c>
      <c r="K1921" s="2">
        <v>370460000</v>
      </c>
      <c r="L1921" s="2">
        <v>364385000</v>
      </c>
      <c r="M1921" s="2">
        <v>358257000</v>
      </c>
      <c r="N1921" s="2">
        <v>352128000</v>
      </c>
      <c r="O1921" s="2">
        <v>346322000</v>
      </c>
      <c r="P1921" s="2">
        <v>340301000</v>
      </c>
      <c r="Q1921" s="2">
        <v>334495000</v>
      </c>
      <c r="R1921" s="2">
        <v>328850000</v>
      </c>
      <c r="S1921" s="2">
        <v>323205000</v>
      </c>
      <c r="T1921" s="2">
        <v>317722000</v>
      </c>
      <c r="U1921" s="2">
        <v>312184000</v>
      </c>
      <c r="V1921" s="2">
        <v>306701000</v>
      </c>
      <c r="W1921" s="2">
        <v>300787000</v>
      </c>
      <c r="X1921" s="2">
        <v>295788000</v>
      </c>
      <c r="Y1921" s="2">
        <v>290895000</v>
      </c>
      <c r="Z1921" s="2">
        <v>286541000</v>
      </c>
      <c r="AA1921" s="2">
        <v>282509000</v>
      </c>
      <c r="AB1921" s="2">
        <v>278316000</v>
      </c>
      <c r="AC1921" s="2">
        <v>274015000</v>
      </c>
    </row>
    <row r="1922" spans="1:32">
      <c r="A1922" t="s">
        <v>12684</v>
      </c>
      <c r="B1922" t="s">
        <v>19</v>
      </c>
      <c r="C1922" s="2">
        <v>2488940000</v>
      </c>
      <c r="D1922" s="2">
        <v>2661410000</v>
      </c>
      <c r="E1922" s="2">
        <v>2658530000</v>
      </c>
      <c r="F1922" s="2">
        <v>2643800000</v>
      </c>
      <c r="G1922" s="2">
        <v>2620810000</v>
      </c>
      <c r="H1922" s="2">
        <v>2586310000</v>
      </c>
      <c r="I1922" s="2">
        <v>2550740000</v>
      </c>
      <c r="J1922" s="2">
        <v>2513370000</v>
      </c>
      <c r="K1922" s="2">
        <v>2476010000</v>
      </c>
      <c r="L1922" s="2">
        <v>2435400000</v>
      </c>
      <c r="M1922" s="2">
        <v>2394440000</v>
      </c>
      <c r="N1922" s="2">
        <v>2353480000</v>
      </c>
      <c r="O1922" s="2">
        <v>2314680000</v>
      </c>
      <c r="P1922" s="2">
        <v>2274430000</v>
      </c>
      <c r="Q1922" s="2">
        <v>2235630000</v>
      </c>
      <c r="R1922" s="2">
        <v>2197900000</v>
      </c>
      <c r="S1922" s="2">
        <v>2160170000</v>
      </c>
      <c r="T1922" s="2">
        <v>2123520000</v>
      </c>
      <c r="U1922" s="2">
        <v>2086510000</v>
      </c>
      <c r="V1922" s="2">
        <v>2049860000</v>
      </c>
      <c r="W1922" s="2">
        <v>2010340000</v>
      </c>
      <c r="X1922" s="2">
        <v>1976920000</v>
      </c>
      <c r="Y1922" s="2">
        <v>1944230000</v>
      </c>
      <c r="Z1922" s="2">
        <v>1915120000</v>
      </c>
      <c r="AA1922" s="2">
        <v>1888170000</v>
      </c>
      <c r="AB1922" s="2">
        <v>1860150000</v>
      </c>
      <c r="AC1922" s="2">
        <v>1831400000</v>
      </c>
      <c r="AD1922" s="2"/>
      <c r="AE1922" s="2"/>
      <c r="AF1922" s="2"/>
    </row>
    <row r="1923" spans="1:32">
      <c r="A1923" t="s">
        <v>12685</v>
      </c>
      <c r="B1923" t="s">
        <v>19</v>
      </c>
      <c r="C1923" s="2">
        <v>6092500000</v>
      </c>
      <c r="D1923" s="2">
        <v>6514680000</v>
      </c>
      <c r="E1923" s="2">
        <v>6507640000</v>
      </c>
      <c r="F1923" s="2">
        <v>6471580000</v>
      </c>
      <c r="G1923" s="2">
        <v>6415290000</v>
      </c>
      <c r="H1923" s="2">
        <v>6330860000</v>
      </c>
      <c r="I1923" s="2">
        <v>6243780000</v>
      </c>
      <c r="J1923" s="2">
        <v>6152310000</v>
      </c>
      <c r="K1923" s="2">
        <v>6060840000</v>
      </c>
      <c r="L1923" s="2">
        <v>5961450000</v>
      </c>
      <c r="M1923" s="2">
        <v>5861190000</v>
      </c>
      <c r="N1923" s="2">
        <v>5760920000</v>
      </c>
      <c r="O1923" s="2">
        <v>5665930000</v>
      </c>
      <c r="P1923" s="2">
        <v>5567420000</v>
      </c>
      <c r="Q1923" s="2">
        <v>5472440000</v>
      </c>
      <c r="R1923" s="2">
        <v>5380090000</v>
      </c>
      <c r="S1923" s="2">
        <v>5287730000</v>
      </c>
      <c r="T1923" s="2">
        <v>5198020000</v>
      </c>
      <c r="U1923" s="2">
        <v>5107430000</v>
      </c>
      <c r="V1923" s="2">
        <v>5017720000</v>
      </c>
      <c r="W1923" s="2">
        <v>4920970000</v>
      </c>
      <c r="X1923" s="2">
        <v>4839170000</v>
      </c>
      <c r="Y1923" s="2">
        <v>4759140000</v>
      </c>
      <c r="Z1923" s="2">
        <v>4687890000</v>
      </c>
      <c r="AA1923" s="2">
        <v>4621930000</v>
      </c>
      <c r="AB1923" s="2">
        <v>4553330000</v>
      </c>
      <c r="AC1923" s="2">
        <v>4482960000</v>
      </c>
      <c r="AD1923" s="2"/>
      <c r="AE1923" s="2"/>
      <c r="AF1923" s="2"/>
    </row>
    <row r="1924" spans="1:32">
      <c r="A1924" t="s">
        <v>12686</v>
      </c>
      <c r="B1924" t="s">
        <v>19</v>
      </c>
      <c r="C1924" s="2">
        <v>556792000</v>
      </c>
      <c r="D1924" s="2">
        <v>595375000</v>
      </c>
      <c r="E1924" s="2">
        <v>594732000</v>
      </c>
      <c r="F1924" s="2">
        <v>591436000</v>
      </c>
      <c r="G1924" s="2">
        <v>586292000</v>
      </c>
      <c r="H1924" s="2">
        <v>578575000</v>
      </c>
      <c r="I1924" s="2">
        <v>570618000</v>
      </c>
      <c r="J1924" s="2">
        <v>562258000</v>
      </c>
      <c r="K1924" s="2">
        <v>553899000</v>
      </c>
      <c r="L1924" s="2">
        <v>544816000</v>
      </c>
      <c r="M1924" s="2">
        <v>535652000</v>
      </c>
      <c r="N1924" s="2">
        <v>526489000</v>
      </c>
      <c r="O1924" s="2">
        <v>517808000</v>
      </c>
      <c r="P1924" s="2">
        <v>508805000</v>
      </c>
      <c r="Q1924" s="2">
        <v>500124000</v>
      </c>
      <c r="R1924" s="2">
        <v>491684000</v>
      </c>
      <c r="S1924" s="2">
        <v>483245000</v>
      </c>
      <c r="T1924" s="2">
        <v>475046000</v>
      </c>
      <c r="U1924" s="2">
        <v>466767000</v>
      </c>
      <c r="V1924" s="2">
        <v>458568000</v>
      </c>
      <c r="W1924" s="2">
        <v>449726000</v>
      </c>
      <c r="X1924" s="2">
        <v>442251000</v>
      </c>
      <c r="Y1924" s="2">
        <v>434936000</v>
      </c>
      <c r="Z1924" s="2">
        <v>428425000</v>
      </c>
      <c r="AA1924" s="2">
        <v>422397000</v>
      </c>
      <c r="AB1924" s="2">
        <v>416127000</v>
      </c>
      <c r="AC1924" s="2">
        <v>409697000</v>
      </c>
      <c r="AD1924" s="2"/>
      <c r="AE1924" s="2"/>
      <c r="AF1924" s="2"/>
    </row>
    <row r="1925" spans="1:32">
      <c r="A1925" t="s">
        <v>12687</v>
      </c>
      <c r="B1925" t="s">
        <v>19</v>
      </c>
      <c r="C1925" s="2">
        <v>503454000</v>
      </c>
      <c r="D1925" s="2">
        <v>538341000</v>
      </c>
      <c r="E1925" s="2">
        <v>537759000</v>
      </c>
      <c r="F1925" s="2">
        <v>534779000</v>
      </c>
      <c r="G1925" s="2">
        <v>530128000</v>
      </c>
      <c r="H1925" s="2">
        <v>523151000</v>
      </c>
      <c r="I1925" s="2">
        <v>515955000</v>
      </c>
      <c r="J1925" s="2">
        <v>508397000</v>
      </c>
      <c r="K1925" s="2">
        <v>500838000</v>
      </c>
      <c r="L1925" s="2">
        <v>492625000</v>
      </c>
      <c r="M1925" s="2">
        <v>484340000</v>
      </c>
      <c r="N1925" s="2">
        <v>476054000</v>
      </c>
      <c r="O1925" s="2">
        <v>468205000</v>
      </c>
      <c r="P1925" s="2">
        <v>460064000</v>
      </c>
      <c r="Q1925" s="2">
        <v>452215000</v>
      </c>
      <c r="R1925" s="2">
        <v>444584000</v>
      </c>
      <c r="S1925" s="2">
        <v>436952000</v>
      </c>
      <c r="T1925" s="2">
        <v>429539000</v>
      </c>
      <c r="U1925" s="2">
        <v>422053000</v>
      </c>
      <c r="V1925" s="2">
        <v>414639000</v>
      </c>
      <c r="W1925" s="2">
        <v>406645000</v>
      </c>
      <c r="X1925" s="2">
        <v>399885000</v>
      </c>
      <c r="Y1925" s="2">
        <v>393271000</v>
      </c>
      <c r="Z1925" s="2">
        <v>387384000</v>
      </c>
      <c r="AA1925" s="2">
        <v>381933000</v>
      </c>
      <c r="AB1925" s="2">
        <v>376264000</v>
      </c>
      <c r="AC1925" s="2">
        <v>370450000</v>
      </c>
      <c r="AD1925" s="2"/>
      <c r="AE1925" s="2"/>
      <c r="AF1925" s="2"/>
    </row>
    <row r="1926" spans="1:32">
      <c r="A1926" t="s">
        <v>12688</v>
      </c>
      <c r="B1926" t="s">
        <v>19</v>
      </c>
      <c r="C1926" s="2">
        <v>287678000</v>
      </c>
      <c r="D1926" s="2">
        <v>307613000</v>
      </c>
      <c r="E1926" s="2">
        <v>307280000</v>
      </c>
      <c r="F1926" s="2">
        <v>305578000</v>
      </c>
      <c r="G1926" s="2">
        <v>302920000</v>
      </c>
      <c r="H1926" s="2">
        <v>298933000</v>
      </c>
      <c r="I1926" s="2">
        <v>294821000</v>
      </c>
      <c r="J1926" s="2">
        <v>290502000</v>
      </c>
      <c r="K1926" s="2">
        <v>286183000</v>
      </c>
      <c r="L1926" s="2">
        <v>281490000</v>
      </c>
      <c r="M1926" s="2">
        <v>276756000</v>
      </c>
      <c r="N1926" s="2">
        <v>272022000</v>
      </c>
      <c r="O1926" s="2">
        <v>267536000</v>
      </c>
      <c r="P1926" s="2">
        <v>262885000</v>
      </c>
      <c r="Q1926" s="2">
        <v>258400000</v>
      </c>
      <c r="R1926" s="2">
        <v>254039000</v>
      </c>
      <c r="S1926" s="2">
        <v>249678000</v>
      </c>
      <c r="T1926" s="2">
        <v>245442000</v>
      </c>
      <c r="U1926" s="2">
        <v>241165000</v>
      </c>
      <c r="V1926" s="2">
        <v>236929000</v>
      </c>
      <c r="W1926" s="2">
        <v>232360000</v>
      </c>
      <c r="X1926" s="2">
        <v>228498000</v>
      </c>
      <c r="Y1926" s="2">
        <v>224719000</v>
      </c>
      <c r="Z1926" s="2">
        <v>221355000</v>
      </c>
      <c r="AA1926" s="2">
        <v>218240000</v>
      </c>
      <c r="AB1926" s="2">
        <v>215001000</v>
      </c>
      <c r="AC1926" s="2">
        <v>211678000</v>
      </c>
      <c r="AD1926" s="2"/>
      <c r="AE1926" s="2"/>
      <c r="AF1926" s="2"/>
    </row>
    <row r="1927" spans="1:32">
      <c r="A1927" t="s">
        <v>12689</v>
      </c>
      <c r="B1927" t="s">
        <v>19</v>
      </c>
      <c r="C1927" s="2">
        <v>58810200</v>
      </c>
      <c r="D1927" s="2">
        <v>62885400</v>
      </c>
      <c r="E1927" s="2">
        <v>62817500</v>
      </c>
      <c r="F1927" s="2">
        <v>62469400</v>
      </c>
      <c r="G1927" s="2">
        <v>61926100</v>
      </c>
      <c r="H1927" s="2">
        <v>61111000</v>
      </c>
      <c r="I1927" s="2">
        <v>60270500</v>
      </c>
      <c r="J1927" s="2">
        <v>59387600</v>
      </c>
      <c r="K1927" s="2">
        <v>58504600</v>
      </c>
      <c r="L1927" s="2">
        <v>57545200</v>
      </c>
      <c r="M1927" s="2">
        <v>56577400</v>
      </c>
      <c r="N1927" s="2">
        <v>55609500</v>
      </c>
      <c r="O1927" s="2">
        <v>54692600</v>
      </c>
      <c r="P1927" s="2">
        <v>53741700</v>
      </c>
      <c r="Q1927" s="2">
        <v>52824800</v>
      </c>
      <c r="R1927" s="2">
        <v>51933300</v>
      </c>
      <c r="S1927" s="2">
        <v>51041900</v>
      </c>
      <c r="T1927" s="2">
        <v>50175900</v>
      </c>
      <c r="U1927" s="2">
        <v>49301400</v>
      </c>
      <c r="V1927" s="2">
        <v>48435400</v>
      </c>
      <c r="W1927" s="2">
        <v>47501600</v>
      </c>
      <c r="X1927" s="2">
        <v>46712000</v>
      </c>
      <c r="Y1927" s="2">
        <v>45939400</v>
      </c>
      <c r="Z1927" s="2">
        <v>45251700</v>
      </c>
      <c r="AA1927" s="2">
        <v>44615000</v>
      </c>
      <c r="AB1927" s="2">
        <v>43952700</v>
      </c>
      <c r="AC1927" s="2">
        <v>43273500</v>
      </c>
      <c r="AD1927" s="2"/>
      <c r="AE1927" s="2"/>
      <c r="AF1927" s="2"/>
    </row>
    <row r="1928" spans="1:32">
      <c r="A1928" t="s">
        <v>12690</v>
      </c>
      <c r="B1928" t="s">
        <v>19</v>
      </c>
      <c r="C1928" s="2">
        <v>114573000</v>
      </c>
      <c r="D1928" s="2">
        <v>122512000</v>
      </c>
      <c r="E1928" s="2">
        <v>122379000</v>
      </c>
      <c r="F1928" s="2">
        <v>121701000</v>
      </c>
      <c r="G1928" s="2">
        <v>120643000</v>
      </c>
      <c r="H1928" s="2">
        <v>119055000</v>
      </c>
      <c r="I1928" s="2">
        <v>117417000</v>
      </c>
      <c r="J1928" s="2">
        <v>115697000</v>
      </c>
      <c r="K1928" s="2">
        <v>113977000</v>
      </c>
      <c r="L1928" s="2">
        <v>112108000</v>
      </c>
      <c r="M1928" s="2">
        <v>110223000</v>
      </c>
      <c r="N1928" s="2">
        <v>108337000</v>
      </c>
      <c r="O1928" s="2">
        <v>106551000</v>
      </c>
      <c r="P1928" s="2">
        <v>104698000</v>
      </c>
      <c r="Q1928" s="2">
        <v>102912000</v>
      </c>
      <c r="R1928" s="2">
        <v>101175000</v>
      </c>
      <c r="S1928" s="2">
        <v>99438500</v>
      </c>
      <c r="T1928" s="2">
        <v>97751400</v>
      </c>
      <c r="U1928" s="2">
        <v>96047800</v>
      </c>
      <c r="V1928" s="2">
        <v>94360700</v>
      </c>
      <c r="W1928" s="2">
        <v>92541300</v>
      </c>
      <c r="X1928" s="2">
        <v>91003100</v>
      </c>
      <c r="Y1928" s="2">
        <v>89497900</v>
      </c>
      <c r="Z1928" s="2">
        <v>88158200</v>
      </c>
      <c r="AA1928" s="2">
        <v>86917700</v>
      </c>
      <c r="AB1928" s="2">
        <v>85627600</v>
      </c>
      <c r="AC1928" s="2">
        <v>84304400</v>
      </c>
      <c r="AD1928" s="2"/>
      <c r="AE1928" s="2"/>
      <c r="AF1928" s="2"/>
    </row>
    <row r="1929" spans="1:32">
      <c r="A1929" t="s">
        <v>12691</v>
      </c>
      <c r="B1929" t="s">
        <v>19</v>
      </c>
      <c r="C1929" s="2">
        <v>207810000</v>
      </c>
      <c r="D1929" s="2">
        <v>222210000</v>
      </c>
      <c r="E1929" s="2">
        <v>221970000</v>
      </c>
      <c r="F1929" s="2">
        <v>220740000</v>
      </c>
      <c r="G1929" s="2">
        <v>218820000</v>
      </c>
      <c r="H1929" s="2">
        <v>215940000</v>
      </c>
      <c r="I1929" s="2">
        <v>212970000</v>
      </c>
      <c r="J1929" s="2">
        <v>209850000</v>
      </c>
      <c r="K1929" s="2">
        <v>206730000</v>
      </c>
      <c r="L1929" s="2">
        <v>203340000</v>
      </c>
      <c r="M1929" s="2">
        <v>199920000</v>
      </c>
      <c r="N1929" s="2">
        <v>196500000</v>
      </c>
      <c r="O1929" s="2">
        <v>193260000</v>
      </c>
      <c r="P1929" s="2">
        <v>189900000</v>
      </c>
      <c r="Q1929" s="2">
        <v>186660000</v>
      </c>
      <c r="R1929" s="2">
        <v>183510000</v>
      </c>
      <c r="S1929" s="2">
        <v>180360000</v>
      </c>
      <c r="T1929" s="2">
        <v>177300000</v>
      </c>
      <c r="U1929" s="2">
        <v>174210000</v>
      </c>
      <c r="V1929" s="2">
        <v>171150000</v>
      </c>
      <c r="W1929" s="2">
        <v>167850000</v>
      </c>
      <c r="X1929" s="2">
        <v>165060000</v>
      </c>
      <c r="Y1929" s="2">
        <v>162330000</v>
      </c>
      <c r="Z1929" s="2">
        <v>159900000</v>
      </c>
      <c r="AA1929" s="2">
        <v>157650000</v>
      </c>
      <c r="AB1929" s="2">
        <v>155310000</v>
      </c>
      <c r="AC1929" s="2">
        <v>152910000</v>
      </c>
      <c r="AD1929" s="2"/>
      <c r="AE1929" s="2"/>
      <c r="AF1929" s="2"/>
    </row>
    <row r="1930" spans="1:32">
      <c r="A1930" t="s">
        <v>12692</v>
      </c>
      <c r="B1930" t="s">
        <v>19</v>
      </c>
      <c r="C1930" s="2">
        <v>41562000</v>
      </c>
      <c r="D1930" s="2">
        <v>44442000</v>
      </c>
      <c r="E1930" s="2">
        <v>44394000</v>
      </c>
      <c r="F1930" s="2">
        <v>44148000</v>
      </c>
      <c r="G1930" s="2">
        <v>43764000</v>
      </c>
      <c r="H1930" s="2">
        <v>43188000</v>
      </c>
      <c r="I1930" s="2">
        <v>42594000</v>
      </c>
      <c r="J1930" s="2">
        <v>41970000</v>
      </c>
      <c r="K1930" s="2">
        <v>41346000</v>
      </c>
      <c r="L1930" s="2">
        <v>40668000</v>
      </c>
      <c r="M1930" s="2">
        <v>39984000</v>
      </c>
      <c r="N1930" s="2">
        <v>39300000</v>
      </c>
      <c r="O1930" s="2">
        <v>38652000</v>
      </c>
      <c r="P1930" s="2">
        <v>37980000</v>
      </c>
      <c r="Q1930" s="2">
        <v>37332000</v>
      </c>
      <c r="R1930" s="2">
        <v>36702000</v>
      </c>
      <c r="S1930" s="2">
        <v>36072000</v>
      </c>
      <c r="T1930" s="2">
        <v>35460000</v>
      </c>
      <c r="U1930" s="2">
        <v>34842000</v>
      </c>
      <c r="V1930" s="2">
        <v>34230000</v>
      </c>
      <c r="W1930" s="2">
        <v>33570000</v>
      </c>
      <c r="X1930" s="2">
        <v>33012000</v>
      </c>
      <c r="Y1930" s="2">
        <v>32466000</v>
      </c>
      <c r="Z1930" s="2">
        <v>31980000</v>
      </c>
      <c r="AA1930" s="2">
        <v>31530000</v>
      </c>
      <c r="AB1930" s="2">
        <v>31062000</v>
      </c>
      <c r="AC1930" s="2">
        <v>30582000</v>
      </c>
      <c r="AD1930" s="2"/>
      <c r="AE1930" s="2"/>
      <c r="AF1930" s="2"/>
    </row>
    <row r="1931" spans="1:32">
      <c r="A1931" t="s">
        <v>12693</v>
      </c>
      <c r="B1931" t="s">
        <v>19</v>
      </c>
      <c r="C1931">
        <v>0</v>
      </c>
      <c r="D1931">
        <v>0</v>
      </c>
      <c r="E1931">
        <v>0</v>
      </c>
      <c r="F1931">
        <v>0</v>
      </c>
      <c r="G1931">
        <v>0</v>
      </c>
      <c r="H1931">
        <v>0</v>
      </c>
      <c r="I1931">
        <v>0</v>
      </c>
      <c r="J1931">
        <v>0</v>
      </c>
      <c r="K1931">
        <v>0</v>
      </c>
      <c r="L1931">
        <v>0</v>
      </c>
      <c r="M1931">
        <v>0</v>
      </c>
      <c r="N1931">
        <v>0</v>
      </c>
      <c r="O1931">
        <v>0</v>
      </c>
      <c r="P1931">
        <v>0</v>
      </c>
      <c r="Q1931">
        <v>0</v>
      </c>
      <c r="R1931">
        <v>0</v>
      </c>
      <c r="S1931">
        <v>0</v>
      </c>
      <c r="T1931">
        <v>0</v>
      </c>
      <c r="U1931">
        <v>0</v>
      </c>
      <c r="V1931">
        <v>0</v>
      </c>
      <c r="W1931">
        <v>0</v>
      </c>
      <c r="X1931">
        <v>0</v>
      </c>
      <c r="Y1931">
        <v>0</v>
      </c>
      <c r="Z1931">
        <v>0</v>
      </c>
      <c r="AA1931">
        <v>0</v>
      </c>
      <c r="AB1931">
        <v>0</v>
      </c>
      <c r="AC1931">
        <v>0</v>
      </c>
    </row>
    <row r="1932" spans="1:32">
      <c r="A1932" t="s">
        <v>12694</v>
      </c>
      <c r="B1932" t="s">
        <v>19</v>
      </c>
      <c r="C1932">
        <v>0</v>
      </c>
      <c r="D1932">
        <v>0</v>
      </c>
      <c r="E1932">
        <v>0</v>
      </c>
      <c r="F1932">
        <v>0</v>
      </c>
      <c r="G1932">
        <v>0</v>
      </c>
      <c r="H1932">
        <v>0</v>
      </c>
      <c r="I1932">
        <v>0</v>
      </c>
      <c r="J1932">
        <v>0</v>
      </c>
      <c r="K1932">
        <v>0</v>
      </c>
      <c r="L1932">
        <v>0</v>
      </c>
      <c r="M1932">
        <v>0</v>
      </c>
      <c r="N1932">
        <v>0</v>
      </c>
      <c r="O1932">
        <v>0</v>
      </c>
      <c r="P1932">
        <v>0</v>
      </c>
      <c r="Q1932">
        <v>0</v>
      </c>
      <c r="R1932">
        <v>0</v>
      </c>
      <c r="S1932">
        <v>0</v>
      </c>
      <c r="T1932">
        <v>0</v>
      </c>
      <c r="U1932">
        <v>0</v>
      </c>
      <c r="V1932">
        <v>0</v>
      </c>
      <c r="W1932">
        <v>0</v>
      </c>
      <c r="X1932">
        <v>0</v>
      </c>
      <c r="Y1932">
        <v>0</v>
      </c>
      <c r="Z1932">
        <v>0</v>
      </c>
      <c r="AA1932">
        <v>0</v>
      </c>
      <c r="AB1932">
        <v>0</v>
      </c>
      <c r="AC1932">
        <v>0</v>
      </c>
    </row>
    <row r="1933" spans="1:32">
      <c r="A1933" t="s">
        <v>12695</v>
      </c>
      <c r="B1933" t="s">
        <v>19</v>
      </c>
      <c r="C1933">
        <v>0</v>
      </c>
      <c r="D1933">
        <v>0</v>
      </c>
      <c r="E1933">
        <v>0</v>
      </c>
      <c r="F1933">
        <v>0</v>
      </c>
      <c r="G1933">
        <v>0</v>
      </c>
      <c r="H1933">
        <v>0</v>
      </c>
      <c r="I1933">
        <v>0</v>
      </c>
      <c r="J1933">
        <v>0</v>
      </c>
      <c r="K1933">
        <v>0</v>
      </c>
      <c r="L1933">
        <v>0</v>
      </c>
      <c r="M1933">
        <v>0</v>
      </c>
      <c r="N1933">
        <v>0</v>
      </c>
      <c r="O1933">
        <v>0</v>
      </c>
      <c r="P1933">
        <v>0</v>
      </c>
      <c r="Q1933">
        <v>0</v>
      </c>
      <c r="R1933">
        <v>0</v>
      </c>
      <c r="S1933">
        <v>0</v>
      </c>
      <c r="T1933">
        <v>0</v>
      </c>
      <c r="U1933">
        <v>0</v>
      </c>
      <c r="V1933">
        <v>0</v>
      </c>
      <c r="W1933">
        <v>0</v>
      </c>
      <c r="X1933">
        <v>0</v>
      </c>
      <c r="Y1933">
        <v>0</v>
      </c>
      <c r="Z1933">
        <v>0</v>
      </c>
      <c r="AA1933">
        <v>0</v>
      </c>
      <c r="AB1933">
        <v>0</v>
      </c>
      <c r="AC1933">
        <v>0</v>
      </c>
    </row>
    <row r="1934" spans="1:32">
      <c r="A1934" t="s">
        <v>12696</v>
      </c>
      <c r="B1934" t="s">
        <v>19</v>
      </c>
      <c r="C1934">
        <v>0</v>
      </c>
      <c r="D1934">
        <v>0</v>
      </c>
      <c r="E1934">
        <v>0</v>
      </c>
      <c r="F1934">
        <v>0</v>
      </c>
      <c r="G1934">
        <v>0</v>
      </c>
      <c r="H1934">
        <v>0</v>
      </c>
      <c r="I1934">
        <v>0</v>
      </c>
      <c r="J1934">
        <v>0</v>
      </c>
      <c r="K1934">
        <v>0</v>
      </c>
      <c r="L1934">
        <v>0</v>
      </c>
      <c r="M1934">
        <v>0</v>
      </c>
      <c r="N1934">
        <v>0</v>
      </c>
      <c r="O1934">
        <v>0</v>
      </c>
      <c r="P1934">
        <v>0</v>
      </c>
      <c r="Q1934">
        <v>0</v>
      </c>
      <c r="R1934">
        <v>0</v>
      </c>
      <c r="S1934">
        <v>0</v>
      </c>
      <c r="T1934">
        <v>0</v>
      </c>
      <c r="U1934">
        <v>0</v>
      </c>
      <c r="V1934">
        <v>0</v>
      </c>
      <c r="W1934">
        <v>0</v>
      </c>
      <c r="X1934">
        <v>0</v>
      </c>
      <c r="Y1934">
        <v>0</v>
      </c>
      <c r="Z1934">
        <v>0</v>
      </c>
      <c r="AA1934">
        <v>0</v>
      </c>
      <c r="AB1934">
        <v>0</v>
      </c>
      <c r="AC1934">
        <v>0</v>
      </c>
      <c r="AD1934" s="2"/>
      <c r="AE1934" s="2"/>
      <c r="AF1934" s="2"/>
    </row>
    <row r="1935" spans="1:32">
      <c r="A1935" t="s">
        <v>12697</v>
      </c>
      <c r="B1935" t="s">
        <v>19</v>
      </c>
      <c r="C1935">
        <v>0</v>
      </c>
      <c r="D1935">
        <v>0</v>
      </c>
      <c r="E1935">
        <v>0</v>
      </c>
      <c r="F1935">
        <v>0</v>
      </c>
      <c r="G1935">
        <v>0</v>
      </c>
      <c r="H1935">
        <v>0</v>
      </c>
      <c r="I1935">
        <v>0</v>
      </c>
      <c r="J1935">
        <v>0</v>
      </c>
      <c r="K1935">
        <v>0</v>
      </c>
      <c r="L1935">
        <v>0</v>
      </c>
      <c r="M1935">
        <v>0</v>
      </c>
      <c r="N1935">
        <v>0</v>
      </c>
      <c r="O1935">
        <v>0</v>
      </c>
      <c r="P1935">
        <v>0</v>
      </c>
      <c r="Q1935">
        <v>0</v>
      </c>
      <c r="R1935">
        <v>0</v>
      </c>
      <c r="S1935">
        <v>0</v>
      </c>
      <c r="T1935">
        <v>0</v>
      </c>
      <c r="U1935">
        <v>0</v>
      </c>
      <c r="V1935">
        <v>0</v>
      </c>
      <c r="W1935">
        <v>0</v>
      </c>
      <c r="X1935">
        <v>0</v>
      </c>
      <c r="Y1935">
        <v>0</v>
      </c>
      <c r="Z1935">
        <v>0</v>
      </c>
      <c r="AA1935">
        <v>0</v>
      </c>
      <c r="AB1935">
        <v>0</v>
      </c>
      <c r="AC1935">
        <v>0</v>
      </c>
      <c r="AD1935" s="2"/>
      <c r="AE1935" s="2"/>
      <c r="AF1935" s="2"/>
    </row>
    <row r="1936" spans="1:32">
      <c r="A1936" t="s">
        <v>12698</v>
      </c>
      <c r="B1936" t="s">
        <v>19</v>
      </c>
      <c r="C1936">
        <v>0</v>
      </c>
      <c r="D1936">
        <v>0</v>
      </c>
      <c r="E1936">
        <v>0</v>
      </c>
      <c r="F1936">
        <v>0</v>
      </c>
      <c r="G1936">
        <v>0</v>
      </c>
      <c r="H1936">
        <v>0</v>
      </c>
      <c r="I1936">
        <v>0</v>
      </c>
      <c r="J1936">
        <v>0</v>
      </c>
      <c r="K1936">
        <v>0</v>
      </c>
      <c r="L1936">
        <v>0</v>
      </c>
      <c r="M1936">
        <v>0</v>
      </c>
      <c r="N1936">
        <v>0</v>
      </c>
      <c r="O1936">
        <v>0</v>
      </c>
      <c r="P1936">
        <v>0</v>
      </c>
      <c r="Q1936">
        <v>0</v>
      </c>
      <c r="R1936">
        <v>0</v>
      </c>
      <c r="S1936">
        <v>0</v>
      </c>
      <c r="T1936">
        <v>0</v>
      </c>
      <c r="U1936">
        <v>0</v>
      </c>
      <c r="V1936">
        <v>0</v>
      </c>
      <c r="W1936">
        <v>0</v>
      </c>
      <c r="X1936">
        <v>0</v>
      </c>
      <c r="Y1936">
        <v>0</v>
      </c>
      <c r="Z1936">
        <v>0</v>
      </c>
      <c r="AA1936">
        <v>0</v>
      </c>
      <c r="AB1936">
        <v>0</v>
      </c>
      <c r="AC1936">
        <v>0</v>
      </c>
      <c r="AD1936" s="2"/>
      <c r="AE1936" s="2"/>
      <c r="AF1936" s="2"/>
    </row>
    <row r="1937" spans="1:32">
      <c r="A1937" t="s">
        <v>12699</v>
      </c>
      <c r="B1937" t="s">
        <v>19</v>
      </c>
      <c r="C1937">
        <v>0</v>
      </c>
      <c r="D1937">
        <v>0</v>
      </c>
      <c r="E1937">
        <v>0</v>
      </c>
      <c r="F1937">
        <v>0</v>
      </c>
      <c r="G1937">
        <v>0</v>
      </c>
      <c r="H1937">
        <v>0</v>
      </c>
      <c r="I1937">
        <v>0</v>
      </c>
      <c r="J1937">
        <v>0</v>
      </c>
      <c r="K1937">
        <v>0</v>
      </c>
      <c r="L1937">
        <v>0</v>
      </c>
      <c r="M1937">
        <v>0</v>
      </c>
      <c r="N1937">
        <v>0</v>
      </c>
      <c r="O1937">
        <v>0</v>
      </c>
      <c r="P1937">
        <v>0</v>
      </c>
      <c r="Q1937">
        <v>0</v>
      </c>
      <c r="R1937">
        <v>0</v>
      </c>
      <c r="S1937">
        <v>0</v>
      </c>
      <c r="T1937">
        <v>0</v>
      </c>
      <c r="U1937">
        <v>0</v>
      </c>
      <c r="V1937">
        <v>0</v>
      </c>
      <c r="W1937">
        <v>0</v>
      </c>
      <c r="X1937">
        <v>0</v>
      </c>
      <c r="Y1937">
        <v>0</v>
      </c>
      <c r="Z1937">
        <v>0</v>
      </c>
      <c r="AA1937">
        <v>0</v>
      </c>
      <c r="AB1937">
        <v>0</v>
      </c>
      <c r="AC1937">
        <v>0</v>
      </c>
      <c r="AD1937" s="2"/>
      <c r="AE1937" s="2"/>
      <c r="AF1937" s="2"/>
    </row>
    <row r="1938" spans="1:32">
      <c r="A1938" t="s">
        <v>12700</v>
      </c>
      <c r="B1938" t="s">
        <v>19</v>
      </c>
      <c r="C1938">
        <v>0</v>
      </c>
      <c r="D1938">
        <v>0</v>
      </c>
      <c r="E1938">
        <v>0</v>
      </c>
      <c r="F1938">
        <v>0</v>
      </c>
      <c r="G1938">
        <v>0</v>
      </c>
      <c r="H1938">
        <v>0</v>
      </c>
      <c r="I1938">
        <v>0</v>
      </c>
      <c r="J1938">
        <v>0</v>
      </c>
      <c r="K1938">
        <v>0</v>
      </c>
      <c r="L1938">
        <v>0</v>
      </c>
      <c r="M1938">
        <v>0</v>
      </c>
      <c r="N1938">
        <v>0</v>
      </c>
      <c r="O1938">
        <v>0</v>
      </c>
      <c r="P1938">
        <v>0</v>
      </c>
      <c r="Q1938">
        <v>0</v>
      </c>
      <c r="R1938">
        <v>0</v>
      </c>
      <c r="S1938">
        <v>0</v>
      </c>
      <c r="T1938">
        <v>0</v>
      </c>
      <c r="U1938">
        <v>0</v>
      </c>
      <c r="V1938">
        <v>0</v>
      </c>
      <c r="W1938">
        <v>0</v>
      </c>
      <c r="X1938">
        <v>0</v>
      </c>
      <c r="Y1938">
        <v>0</v>
      </c>
      <c r="Z1938">
        <v>0</v>
      </c>
      <c r="AA1938">
        <v>0</v>
      </c>
      <c r="AB1938">
        <v>0</v>
      </c>
      <c r="AC1938">
        <v>0</v>
      </c>
      <c r="AD1938" s="2"/>
      <c r="AE1938" s="2"/>
      <c r="AF1938" s="2"/>
    </row>
    <row r="1939" spans="1:32">
      <c r="A1939" t="s">
        <v>12701</v>
      </c>
      <c r="B1939" t="s">
        <v>19</v>
      </c>
      <c r="C1939">
        <v>0</v>
      </c>
      <c r="D1939">
        <v>0</v>
      </c>
      <c r="E1939">
        <v>0</v>
      </c>
      <c r="F1939">
        <v>0</v>
      </c>
      <c r="G1939">
        <v>0</v>
      </c>
      <c r="H1939">
        <v>0</v>
      </c>
      <c r="I1939">
        <v>0</v>
      </c>
      <c r="J1939">
        <v>0</v>
      </c>
      <c r="K1939">
        <v>0</v>
      </c>
      <c r="L1939">
        <v>0</v>
      </c>
      <c r="M1939">
        <v>0</v>
      </c>
      <c r="N1939">
        <v>0</v>
      </c>
      <c r="O1939">
        <v>0</v>
      </c>
      <c r="P1939">
        <v>0</v>
      </c>
      <c r="Q1939">
        <v>0</v>
      </c>
      <c r="R1939">
        <v>0</v>
      </c>
      <c r="S1939">
        <v>0</v>
      </c>
      <c r="T1939">
        <v>0</v>
      </c>
      <c r="U1939">
        <v>0</v>
      </c>
      <c r="V1939">
        <v>0</v>
      </c>
      <c r="W1939">
        <v>0</v>
      </c>
      <c r="X1939">
        <v>0</v>
      </c>
      <c r="Y1939">
        <v>0</v>
      </c>
      <c r="Z1939">
        <v>0</v>
      </c>
      <c r="AA1939">
        <v>0</v>
      </c>
      <c r="AB1939">
        <v>0</v>
      </c>
      <c r="AC1939">
        <v>0</v>
      </c>
      <c r="AD1939" s="2"/>
      <c r="AE1939" s="2"/>
      <c r="AF1939" s="2"/>
    </row>
    <row r="1940" spans="1:32">
      <c r="A1940" t="s">
        <v>12702</v>
      </c>
      <c r="B1940" t="s">
        <v>19</v>
      </c>
      <c r="C1940">
        <v>0</v>
      </c>
      <c r="D1940">
        <v>0</v>
      </c>
      <c r="E1940">
        <v>0</v>
      </c>
      <c r="F1940">
        <v>0</v>
      </c>
      <c r="G1940">
        <v>0</v>
      </c>
      <c r="H1940">
        <v>0</v>
      </c>
      <c r="I1940">
        <v>0</v>
      </c>
      <c r="J1940">
        <v>0</v>
      </c>
      <c r="K1940">
        <v>0</v>
      </c>
      <c r="L1940">
        <v>0</v>
      </c>
      <c r="M1940">
        <v>0</v>
      </c>
      <c r="N1940">
        <v>0</v>
      </c>
      <c r="O1940">
        <v>0</v>
      </c>
      <c r="P1940">
        <v>0</v>
      </c>
      <c r="Q1940">
        <v>0</v>
      </c>
      <c r="R1940">
        <v>0</v>
      </c>
      <c r="S1940">
        <v>0</v>
      </c>
      <c r="T1940">
        <v>0</v>
      </c>
      <c r="U1940">
        <v>0</v>
      </c>
      <c r="V1940">
        <v>0</v>
      </c>
      <c r="W1940">
        <v>0</v>
      </c>
      <c r="X1940">
        <v>0</v>
      </c>
      <c r="Y1940">
        <v>0</v>
      </c>
      <c r="Z1940">
        <v>0</v>
      </c>
      <c r="AA1940">
        <v>0</v>
      </c>
      <c r="AB1940">
        <v>0</v>
      </c>
      <c r="AC1940">
        <v>0</v>
      </c>
      <c r="AD1940" s="2"/>
      <c r="AE1940" s="2"/>
      <c r="AF1940" s="2"/>
    </row>
    <row r="1941" spans="1:32">
      <c r="A1941" t="s">
        <v>12703</v>
      </c>
      <c r="B1941" t="s">
        <v>19</v>
      </c>
      <c r="C1941">
        <v>0</v>
      </c>
      <c r="D1941">
        <v>0</v>
      </c>
      <c r="E1941">
        <v>0</v>
      </c>
      <c r="F1941">
        <v>0</v>
      </c>
      <c r="G1941">
        <v>0</v>
      </c>
      <c r="H1941">
        <v>0</v>
      </c>
      <c r="I1941">
        <v>0</v>
      </c>
      <c r="J1941">
        <v>0</v>
      </c>
      <c r="K1941">
        <v>0</v>
      </c>
      <c r="L1941">
        <v>0</v>
      </c>
      <c r="M1941">
        <v>0</v>
      </c>
      <c r="N1941">
        <v>0</v>
      </c>
      <c r="O1941">
        <v>0</v>
      </c>
      <c r="P1941">
        <v>0</v>
      </c>
      <c r="Q1941">
        <v>0</v>
      </c>
      <c r="R1941">
        <v>0</v>
      </c>
      <c r="S1941">
        <v>0</v>
      </c>
      <c r="T1941">
        <v>0</v>
      </c>
      <c r="U1941">
        <v>0</v>
      </c>
      <c r="V1941">
        <v>0</v>
      </c>
      <c r="W1941">
        <v>0</v>
      </c>
      <c r="X1941">
        <v>0</v>
      </c>
      <c r="Y1941">
        <v>0</v>
      </c>
      <c r="Z1941">
        <v>0</v>
      </c>
      <c r="AA1941">
        <v>0</v>
      </c>
      <c r="AB1941">
        <v>0</v>
      </c>
      <c r="AC1941">
        <v>0</v>
      </c>
      <c r="AD1941" s="2"/>
      <c r="AE1941" s="2"/>
      <c r="AF1941" s="2"/>
    </row>
    <row r="1942" spans="1:32">
      <c r="A1942" t="s">
        <v>12704</v>
      </c>
      <c r="B1942" t="s">
        <v>19</v>
      </c>
      <c r="C1942">
        <v>0</v>
      </c>
      <c r="D1942">
        <v>0</v>
      </c>
      <c r="E1942">
        <v>0</v>
      </c>
      <c r="F1942">
        <v>0</v>
      </c>
      <c r="G1942">
        <v>0</v>
      </c>
      <c r="H1942">
        <v>0</v>
      </c>
      <c r="I1942">
        <v>0</v>
      </c>
      <c r="J1942">
        <v>0</v>
      </c>
      <c r="K1942">
        <v>0</v>
      </c>
      <c r="L1942">
        <v>0</v>
      </c>
      <c r="M1942">
        <v>0</v>
      </c>
      <c r="N1942">
        <v>0</v>
      </c>
      <c r="O1942">
        <v>0</v>
      </c>
      <c r="P1942">
        <v>0</v>
      </c>
      <c r="Q1942">
        <v>0</v>
      </c>
      <c r="R1942">
        <v>0</v>
      </c>
      <c r="S1942">
        <v>0</v>
      </c>
      <c r="T1942">
        <v>0</v>
      </c>
      <c r="U1942">
        <v>0</v>
      </c>
      <c r="V1942">
        <v>0</v>
      </c>
      <c r="W1942">
        <v>0</v>
      </c>
      <c r="X1942">
        <v>0</v>
      </c>
      <c r="Y1942">
        <v>0</v>
      </c>
      <c r="Z1942">
        <v>0</v>
      </c>
      <c r="AA1942">
        <v>0</v>
      </c>
      <c r="AB1942">
        <v>0</v>
      </c>
      <c r="AC1942">
        <v>0</v>
      </c>
      <c r="AD1942" s="2"/>
      <c r="AE1942" s="2"/>
      <c r="AF1942" s="2"/>
    </row>
    <row r="1943" spans="1:32">
      <c r="A1943" t="s">
        <v>12705</v>
      </c>
      <c r="B1943" t="s">
        <v>19</v>
      </c>
      <c r="C1943">
        <v>0</v>
      </c>
      <c r="D1943">
        <v>0</v>
      </c>
      <c r="E1943">
        <v>0</v>
      </c>
      <c r="F1943">
        <v>0</v>
      </c>
      <c r="G1943">
        <v>0</v>
      </c>
      <c r="H1943">
        <v>0</v>
      </c>
      <c r="I1943">
        <v>0</v>
      </c>
      <c r="J1943">
        <v>0</v>
      </c>
      <c r="K1943">
        <v>0</v>
      </c>
      <c r="L1943">
        <v>0</v>
      </c>
      <c r="M1943">
        <v>0</v>
      </c>
      <c r="N1943">
        <v>0</v>
      </c>
      <c r="O1943">
        <v>0</v>
      </c>
      <c r="P1943">
        <v>0</v>
      </c>
      <c r="Q1943">
        <v>0</v>
      </c>
      <c r="R1943">
        <v>0</v>
      </c>
      <c r="S1943">
        <v>0</v>
      </c>
      <c r="T1943">
        <v>0</v>
      </c>
      <c r="U1943">
        <v>0</v>
      </c>
      <c r="V1943">
        <v>0</v>
      </c>
      <c r="W1943">
        <v>0</v>
      </c>
      <c r="X1943">
        <v>0</v>
      </c>
      <c r="Y1943">
        <v>0</v>
      </c>
      <c r="Z1943">
        <v>0</v>
      </c>
      <c r="AA1943">
        <v>0</v>
      </c>
      <c r="AB1943">
        <v>0</v>
      </c>
      <c r="AC1943">
        <v>0</v>
      </c>
    </row>
    <row r="1944" spans="1:32">
      <c r="A1944" t="s">
        <v>12706</v>
      </c>
      <c r="B1944" t="s">
        <v>19</v>
      </c>
      <c r="C1944">
        <v>0</v>
      </c>
      <c r="D1944">
        <v>0</v>
      </c>
      <c r="E1944">
        <v>0</v>
      </c>
      <c r="F1944">
        <v>0</v>
      </c>
      <c r="G1944">
        <v>0</v>
      </c>
      <c r="H1944">
        <v>0</v>
      </c>
      <c r="I1944">
        <v>0</v>
      </c>
      <c r="J1944">
        <v>0</v>
      </c>
      <c r="K1944">
        <v>0</v>
      </c>
      <c r="L1944">
        <v>0</v>
      </c>
      <c r="M1944">
        <v>0</v>
      </c>
      <c r="N1944">
        <v>0</v>
      </c>
      <c r="O1944">
        <v>0</v>
      </c>
      <c r="P1944">
        <v>0</v>
      </c>
      <c r="Q1944">
        <v>0</v>
      </c>
      <c r="R1944">
        <v>0</v>
      </c>
      <c r="S1944">
        <v>0</v>
      </c>
      <c r="T1944">
        <v>0</v>
      </c>
      <c r="U1944">
        <v>0</v>
      </c>
      <c r="V1944">
        <v>0</v>
      </c>
      <c r="W1944">
        <v>0</v>
      </c>
      <c r="X1944">
        <v>0</v>
      </c>
      <c r="Y1944">
        <v>0</v>
      </c>
      <c r="Z1944">
        <v>0</v>
      </c>
      <c r="AA1944">
        <v>0</v>
      </c>
      <c r="AB1944">
        <v>0</v>
      </c>
      <c r="AC1944">
        <v>0</v>
      </c>
    </row>
    <row r="1945" spans="1:32">
      <c r="A1945" t="s">
        <v>12707</v>
      </c>
      <c r="B1945" t="s">
        <v>19</v>
      </c>
      <c r="C1945" s="2">
        <v>112231000000</v>
      </c>
      <c r="D1945" s="2">
        <v>112231000000</v>
      </c>
      <c r="E1945" s="2">
        <v>112231000000</v>
      </c>
      <c r="F1945" s="2">
        <v>112231000000</v>
      </c>
      <c r="G1945" s="2">
        <v>112231000000</v>
      </c>
      <c r="H1945" s="2">
        <v>112231000000</v>
      </c>
      <c r="I1945" s="2">
        <v>112231000000</v>
      </c>
      <c r="J1945" s="2">
        <v>112231000000</v>
      </c>
      <c r="K1945" s="2">
        <v>112231000000</v>
      </c>
      <c r="L1945" s="2">
        <v>112231000000</v>
      </c>
      <c r="M1945" s="2">
        <v>112231000000</v>
      </c>
      <c r="N1945" s="2">
        <v>112231000000</v>
      </c>
      <c r="O1945" s="2">
        <v>112231000000</v>
      </c>
      <c r="P1945" s="2">
        <v>112231000000</v>
      </c>
      <c r="Q1945" s="2">
        <v>112231000000</v>
      </c>
      <c r="R1945" s="2">
        <v>112231000000</v>
      </c>
      <c r="S1945" s="2">
        <v>112231000000</v>
      </c>
      <c r="T1945" s="2">
        <v>112231000000</v>
      </c>
      <c r="U1945" s="2">
        <v>112231000000</v>
      </c>
      <c r="V1945" s="2">
        <v>112231000000</v>
      </c>
      <c r="W1945" s="2">
        <v>112231000000</v>
      </c>
      <c r="X1945" s="2">
        <v>112231000000</v>
      </c>
      <c r="Y1945" s="2">
        <v>112231000000</v>
      </c>
      <c r="Z1945" s="2">
        <v>112231000000</v>
      </c>
      <c r="AA1945" s="2">
        <v>112231000000</v>
      </c>
      <c r="AB1945" s="2">
        <v>112231000000</v>
      </c>
      <c r="AC1945" s="2">
        <v>112231000000</v>
      </c>
    </row>
    <row r="1946" spans="1:32">
      <c r="A1946" t="s">
        <v>12708</v>
      </c>
      <c r="B1946" t="s">
        <v>19</v>
      </c>
      <c r="C1946" s="2">
        <v>775523000000</v>
      </c>
      <c r="D1946" s="2">
        <v>775523000000</v>
      </c>
      <c r="E1946" s="2">
        <v>775523000000</v>
      </c>
      <c r="F1946" s="2">
        <v>775523000000</v>
      </c>
      <c r="G1946" s="2">
        <v>775523000000</v>
      </c>
      <c r="H1946" s="2">
        <v>775523000000</v>
      </c>
      <c r="I1946" s="2">
        <v>775523000000</v>
      </c>
      <c r="J1946" s="2">
        <v>775523000000</v>
      </c>
      <c r="K1946" s="2">
        <v>775523000000</v>
      </c>
      <c r="L1946" s="2">
        <v>775523000000</v>
      </c>
      <c r="M1946" s="2">
        <v>775523000000</v>
      </c>
      <c r="N1946" s="2">
        <v>775523000000</v>
      </c>
      <c r="O1946" s="2">
        <v>775523000000</v>
      </c>
      <c r="P1946" s="2">
        <v>775523000000</v>
      </c>
      <c r="Q1946" s="2">
        <v>775523000000</v>
      </c>
      <c r="R1946" s="2">
        <v>775523000000</v>
      </c>
      <c r="S1946" s="2">
        <v>775523000000</v>
      </c>
      <c r="T1946" s="2">
        <v>775523000000</v>
      </c>
      <c r="U1946" s="2">
        <v>775523000000</v>
      </c>
      <c r="V1946" s="2">
        <v>775523000000</v>
      </c>
      <c r="W1946" s="2">
        <v>775523000000</v>
      </c>
      <c r="X1946" s="2">
        <v>775523000000</v>
      </c>
      <c r="Y1946" s="2">
        <v>775523000000</v>
      </c>
      <c r="Z1946" s="2">
        <v>775523000000</v>
      </c>
      <c r="AA1946" s="2">
        <v>775523000000</v>
      </c>
      <c r="AB1946" s="2">
        <v>775523000000</v>
      </c>
      <c r="AC1946" s="2">
        <v>775523000000</v>
      </c>
      <c r="AD1946" s="2"/>
      <c r="AE1946" s="2"/>
      <c r="AF1946" s="2"/>
    </row>
    <row r="1947" spans="1:32">
      <c r="A1947" t="s">
        <v>12709</v>
      </c>
      <c r="B1947" t="s">
        <v>19</v>
      </c>
      <c r="C1947" s="2">
        <v>14601300000</v>
      </c>
      <c r="D1947" s="2">
        <v>14601300000</v>
      </c>
      <c r="E1947" s="2">
        <v>14601300000</v>
      </c>
      <c r="F1947" s="2">
        <v>14601300000</v>
      </c>
      <c r="G1947" s="2">
        <v>14601300000</v>
      </c>
      <c r="H1947" s="2">
        <v>14601300000</v>
      </c>
      <c r="I1947" s="2">
        <v>14601300000</v>
      </c>
      <c r="J1947" s="2">
        <v>14601300000</v>
      </c>
      <c r="K1947" s="2">
        <v>14601300000</v>
      </c>
      <c r="L1947" s="2">
        <v>14601300000</v>
      </c>
      <c r="M1947" s="2">
        <v>14601300000</v>
      </c>
      <c r="N1947" s="2">
        <v>14601300000</v>
      </c>
      <c r="O1947" s="2">
        <v>14601300000</v>
      </c>
      <c r="P1947" s="2">
        <v>14601300000</v>
      </c>
      <c r="Q1947" s="2">
        <v>14601300000</v>
      </c>
      <c r="R1947" s="2">
        <v>14601300000</v>
      </c>
      <c r="S1947" s="2">
        <v>14601300000</v>
      </c>
      <c r="T1947" s="2">
        <v>14601300000</v>
      </c>
      <c r="U1947" s="2">
        <v>14601300000</v>
      </c>
      <c r="V1947" s="2">
        <v>14601300000</v>
      </c>
      <c r="W1947" s="2">
        <v>14601300000</v>
      </c>
      <c r="X1947" s="2">
        <v>14601300000</v>
      </c>
      <c r="Y1947" s="2">
        <v>14601300000</v>
      </c>
      <c r="Z1947" s="2">
        <v>14601300000</v>
      </c>
      <c r="AA1947" s="2">
        <v>14601300000</v>
      </c>
      <c r="AB1947" s="2">
        <v>14601300000</v>
      </c>
      <c r="AC1947" s="2">
        <v>14601300000</v>
      </c>
      <c r="AD1947" s="2"/>
      <c r="AE1947" s="2"/>
      <c r="AF1947" s="2"/>
    </row>
    <row r="1948" spans="1:32">
      <c r="A1948" t="s">
        <v>12710</v>
      </c>
      <c r="B1948" t="s">
        <v>19</v>
      </c>
      <c r="C1948" s="2">
        <v>123557000000</v>
      </c>
      <c r="D1948" s="2">
        <v>123557000000</v>
      </c>
      <c r="E1948" s="2">
        <v>123557000000</v>
      </c>
      <c r="F1948" s="2">
        <v>123557000000</v>
      </c>
      <c r="G1948" s="2">
        <v>123557000000</v>
      </c>
      <c r="H1948" s="2">
        <v>123557000000</v>
      </c>
      <c r="I1948" s="2">
        <v>123557000000</v>
      </c>
      <c r="J1948" s="2">
        <v>123557000000</v>
      </c>
      <c r="K1948" s="2">
        <v>123557000000</v>
      </c>
      <c r="L1948" s="2">
        <v>123557000000</v>
      </c>
      <c r="M1948" s="2">
        <v>123557000000</v>
      </c>
      <c r="N1948" s="2">
        <v>123557000000</v>
      </c>
      <c r="O1948" s="2">
        <v>123557000000</v>
      </c>
      <c r="P1948" s="2">
        <v>123557000000</v>
      </c>
      <c r="Q1948" s="2">
        <v>123557000000</v>
      </c>
      <c r="R1948" s="2">
        <v>123557000000</v>
      </c>
      <c r="S1948" s="2">
        <v>123557000000</v>
      </c>
      <c r="T1948" s="2">
        <v>123557000000</v>
      </c>
      <c r="U1948" s="2">
        <v>123557000000</v>
      </c>
      <c r="V1948" s="2">
        <v>123557000000</v>
      </c>
      <c r="W1948" s="2">
        <v>123557000000</v>
      </c>
      <c r="X1948" s="2">
        <v>123557000000</v>
      </c>
      <c r="Y1948" s="2">
        <v>123557000000</v>
      </c>
      <c r="Z1948" s="2">
        <v>123557000000</v>
      </c>
      <c r="AA1948" s="2">
        <v>123557000000</v>
      </c>
      <c r="AB1948" s="2">
        <v>123557000000</v>
      </c>
      <c r="AC1948" s="2">
        <v>123557000000</v>
      </c>
      <c r="AD1948" s="2"/>
      <c r="AE1948" s="2"/>
      <c r="AF1948" s="2"/>
    </row>
    <row r="1949" spans="1:32">
      <c r="A1949" t="s">
        <v>12711</v>
      </c>
      <c r="B1949" t="s">
        <v>19</v>
      </c>
      <c r="C1949" s="2">
        <v>121998000000</v>
      </c>
      <c r="D1949" s="2">
        <v>121998000000</v>
      </c>
      <c r="E1949" s="2">
        <v>121998000000</v>
      </c>
      <c r="F1949" s="2">
        <v>121998000000</v>
      </c>
      <c r="G1949" s="2">
        <v>121998000000</v>
      </c>
      <c r="H1949" s="2">
        <v>121998000000</v>
      </c>
      <c r="I1949" s="2">
        <v>121998000000</v>
      </c>
      <c r="J1949" s="2">
        <v>121998000000</v>
      </c>
      <c r="K1949" s="2">
        <v>121998000000</v>
      </c>
      <c r="L1949" s="2">
        <v>121998000000</v>
      </c>
      <c r="M1949" s="2">
        <v>121998000000</v>
      </c>
      <c r="N1949" s="2">
        <v>121998000000</v>
      </c>
      <c r="O1949" s="2">
        <v>121998000000</v>
      </c>
      <c r="P1949" s="2">
        <v>121998000000</v>
      </c>
      <c r="Q1949" s="2">
        <v>121998000000</v>
      </c>
      <c r="R1949" s="2">
        <v>121998000000</v>
      </c>
      <c r="S1949" s="2">
        <v>121998000000</v>
      </c>
      <c r="T1949" s="2">
        <v>121998000000</v>
      </c>
      <c r="U1949" s="2">
        <v>121998000000</v>
      </c>
      <c r="V1949" s="2">
        <v>121998000000</v>
      </c>
      <c r="W1949" s="2">
        <v>121998000000</v>
      </c>
      <c r="X1949" s="2">
        <v>121998000000</v>
      </c>
      <c r="Y1949" s="2">
        <v>121998000000</v>
      </c>
      <c r="Z1949" s="2">
        <v>121998000000</v>
      </c>
      <c r="AA1949" s="2">
        <v>121998000000</v>
      </c>
      <c r="AB1949" s="2">
        <v>121998000000</v>
      </c>
      <c r="AC1949" s="2">
        <v>121998000000</v>
      </c>
      <c r="AD1949" s="2"/>
      <c r="AE1949" s="2"/>
      <c r="AF1949" s="2"/>
    </row>
    <row r="1950" spans="1:32">
      <c r="A1950" t="s">
        <v>12712</v>
      </c>
      <c r="B1950" t="s">
        <v>19</v>
      </c>
      <c r="C1950" s="2">
        <v>3300810000</v>
      </c>
      <c r="D1950" s="2">
        <v>3300810000</v>
      </c>
      <c r="E1950" s="2">
        <v>3300810000</v>
      </c>
      <c r="F1950" s="2">
        <v>3300810000</v>
      </c>
      <c r="G1950" s="2">
        <v>3300810000</v>
      </c>
      <c r="H1950" s="2">
        <v>3300810000</v>
      </c>
      <c r="I1950" s="2">
        <v>3300810000</v>
      </c>
      <c r="J1950" s="2">
        <v>3300810000</v>
      </c>
      <c r="K1950" s="2">
        <v>3300810000</v>
      </c>
      <c r="L1950" s="2">
        <v>3300810000</v>
      </c>
      <c r="M1950" s="2">
        <v>3300810000</v>
      </c>
      <c r="N1950" s="2">
        <v>3300810000</v>
      </c>
      <c r="O1950" s="2">
        <v>3300810000</v>
      </c>
      <c r="P1950" s="2">
        <v>3300810000</v>
      </c>
      <c r="Q1950" s="2">
        <v>3300810000</v>
      </c>
      <c r="R1950" s="2">
        <v>3300810000</v>
      </c>
      <c r="S1950" s="2">
        <v>3300810000</v>
      </c>
      <c r="T1950" s="2">
        <v>3300810000</v>
      </c>
      <c r="U1950" s="2">
        <v>3300810000</v>
      </c>
      <c r="V1950" s="2">
        <v>3300810000</v>
      </c>
      <c r="W1950" s="2">
        <v>3300810000</v>
      </c>
      <c r="X1950" s="2">
        <v>3300810000</v>
      </c>
      <c r="Y1950" s="2">
        <v>3300810000</v>
      </c>
      <c r="Z1950" s="2">
        <v>3300810000</v>
      </c>
      <c r="AA1950" s="2">
        <v>3300810000</v>
      </c>
      <c r="AB1950" s="2">
        <v>3300810000</v>
      </c>
      <c r="AC1950" s="2">
        <v>3300810000</v>
      </c>
      <c r="AD1950" s="2"/>
      <c r="AE1950" s="2"/>
      <c r="AF1950" s="2"/>
    </row>
    <row r="1951" spans="1:32">
      <c r="A1951" t="s">
        <v>12713</v>
      </c>
      <c r="B1951" t="s">
        <v>19</v>
      </c>
      <c r="C1951" s="2">
        <v>6696800000</v>
      </c>
      <c r="D1951" s="2">
        <v>6696800000</v>
      </c>
      <c r="E1951" s="2">
        <v>6696800000</v>
      </c>
      <c r="F1951" s="2">
        <v>6696800000</v>
      </c>
      <c r="G1951" s="2">
        <v>6696800000</v>
      </c>
      <c r="H1951" s="2">
        <v>6696800000</v>
      </c>
      <c r="I1951" s="2">
        <v>6696800000</v>
      </c>
      <c r="J1951" s="2">
        <v>6696800000</v>
      </c>
      <c r="K1951" s="2">
        <v>6696800000</v>
      </c>
      <c r="L1951" s="2">
        <v>6696800000</v>
      </c>
      <c r="M1951" s="2">
        <v>6696800000</v>
      </c>
      <c r="N1951" s="2">
        <v>6696800000</v>
      </c>
      <c r="O1951" s="2">
        <v>6696800000</v>
      </c>
      <c r="P1951" s="2">
        <v>6696800000</v>
      </c>
      <c r="Q1951" s="2">
        <v>6696800000</v>
      </c>
      <c r="R1951" s="2">
        <v>6696800000</v>
      </c>
      <c r="S1951" s="2">
        <v>6696800000</v>
      </c>
      <c r="T1951" s="2">
        <v>6696800000</v>
      </c>
      <c r="U1951" s="2">
        <v>6696800000</v>
      </c>
      <c r="V1951" s="2">
        <v>6696800000</v>
      </c>
      <c r="W1951" s="2">
        <v>6696800000</v>
      </c>
      <c r="X1951" s="2">
        <v>6696800000</v>
      </c>
      <c r="Y1951" s="2">
        <v>6696800000</v>
      </c>
      <c r="Z1951" s="2">
        <v>6696800000</v>
      </c>
      <c r="AA1951" s="2">
        <v>6696800000</v>
      </c>
      <c r="AB1951" s="2">
        <v>6696800000</v>
      </c>
      <c r="AC1951" s="2">
        <v>6696800000</v>
      </c>
      <c r="AD1951" s="2"/>
      <c r="AE1951" s="2"/>
      <c r="AF1951" s="2"/>
    </row>
    <row r="1952" spans="1:32">
      <c r="A1952" t="s">
        <v>12714</v>
      </c>
      <c r="B1952" t="s">
        <v>19</v>
      </c>
      <c r="C1952" s="2">
        <v>63725700000</v>
      </c>
      <c r="D1952" s="2">
        <v>63725700000</v>
      </c>
      <c r="E1952" s="2">
        <v>63725700000</v>
      </c>
      <c r="F1952" s="2">
        <v>63725700000</v>
      </c>
      <c r="G1952" s="2">
        <v>63725700000</v>
      </c>
      <c r="H1952" s="2">
        <v>63725700000</v>
      </c>
      <c r="I1952" s="2">
        <v>63725700000</v>
      </c>
      <c r="J1952" s="2">
        <v>63725700000</v>
      </c>
      <c r="K1952" s="2">
        <v>63725700000</v>
      </c>
      <c r="L1952" s="2">
        <v>63725700000</v>
      </c>
      <c r="M1952" s="2">
        <v>63725700000</v>
      </c>
      <c r="N1952" s="2">
        <v>63725700000</v>
      </c>
      <c r="O1952" s="2">
        <v>63725700000</v>
      </c>
      <c r="P1952" s="2">
        <v>63725700000</v>
      </c>
      <c r="Q1952" s="2">
        <v>63725700000</v>
      </c>
      <c r="R1952" s="2">
        <v>63725700000</v>
      </c>
      <c r="S1952" s="2">
        <v>63725700000</v>
      </c>
      <c r="T1952" s="2">
        <v>63725700000</v>
      </c>
      <c r="U1952" s="2">
        <v>63725700000</v>
      </c>
      <c r="V1952" s="2">
        <v>63725700000</v>
      </c>
      <c r="W1952" s="2">
        <v>63725700000</v>
      </c>
      <c r="X1952" s="2">
        <v>63725700000</v>
      </c>
      <c r="Y1952" s="2">
        <v>63725700000</v>
      </c>
      <c r="Z1952" s="2">
        <v>63725700000</v>
      </c>
      <c r="AA1952" s="2">
        <v>63725700000</v>
      </c>
      <c r="AB1952" s="2">
        <v>63725700000</v>
      </c>
      <c r="AC1952" s="2">
        <v>63725700000</v>
      </c>
      <c r="AD1952" s="2"/>
      <c r="AE1952" s="2"/>
      <c r="AF1952" s="2"/>
    </row>
    <row r="1953" spans="1:32">
      <c r="A1953" t="s">
        <v>12715</v>
      </c>
      <c r="B1953" t="s">
        <v>19</v>
      </c>
      <c r="C1953">
        <v>0</v>
      </c>
      <c r="D1953">
        <v>0</v>
      </c>
      <c r="E1953">
        <v>0</v>
      </c>
      <c r="F1953">
        <v>0</v>
      </c>
      <c r="G1953">
        <v>0</v>
      </c>
      <c r="H1953">
        <v>0</v>
      </c>
      <c r="I1953">
        <v>0</v>
      </c>
      <c r="J1953">
        <v>0</v>
      </c>
      <c r="K1953">
        <v>0</v>
      </c>
      <c r="L1953">
        <v>0</v>
      </c>
      <c r="M1953">
        <v>0</v>
      </c>
      <c r="N1953">
        <v>0</v>
      </c>
      <c r="O1953">
        <v>0</v>
      </c>
      <c r="P1953">
        <v>0</v>
      </c>
      <c r="Q1953">
        <v>0</v>
      </c>
      <c r="R1953">
        <v>0</v>
      </c>
      <c r="S1953">
        <v>0</v>
      </c>
      <c r="T1953">
        <v>0</v>
      </c>
      <c r="U1953">
        <v>0</v>
      </c>
      <c r="V1953">
        <v>0</v>
      </c>
      <c r="W1953">
        <v>0</v>
      </c>
      <c r="X1953">
        <v>0</v>
      </c>
      <c r="Y1953">
        <v>0</v>
      </c>
      <c r="Z1953">
        <v>0</v>
      </c>
      <c r="AA1953">
        <v>0</v>
      </c>
      <c r="AB1953">
        <v>0</v>
      </c>
      <c r="AC1953">
        <v>0</v>
      </c>
      <c r="AD1953" s="2"/>
      <c r="AE1953" s="2"/>
      <c r="AF1953" s="2"/>
    </row>
    <row r="1954" spans="1:32">
      <c r="A1954" t="s">
        <v>12716</v>
      </c>
      <c r="B1954" t="s">
        <v>19</v>
      </c>
      <c r="C1954">
        <v>0</v>
      </c>
      <c r="D1954">
        <v>0</v>
      </c>
      <c r="E1954">
        <v>0</v>
      </c>
      <c r="F1954">
        <v>0</v>
      </c>
      <c r="G1954">
        <v>0</v>
      </c>
      <c r="H1954">
        <v>0</v>
      </c>
      <c r="I1954">
        <v>0</v>
      </c>
      <c r="J1954">
        <v>0</v>
      </c>
      <c r="K1954">
        <v>0</v>
      </c>
      <c r="L1954">
        <v>0</v>
      </c>
      <c r="M1954">
        <v>0</v>
      </c>
      <c r="N1954">
        <v>0</v>
      </c>
      <c r="O1954">
        <v>0</v>
      </c>
      <c r="P1954">
        <v>0</v>
      </c>
      <c r="Q1954">
        <v>0</v>
      </c>
      <c r="R1954">
        <v>0</v>
      </c>
      <c r="S1954">
        <v>0</v>
      </c>
      <c r="T1954">
        <v>0</v>
      </c>
      <c r="U1954">
        <v>0</v>
      </c>
      <c r="V1954">
        <v>0</v>
      </c>
      <c r="W1954">
        <v>0</v>
      </c>
      <c r="X1954">
        <v>0</v>
      </c>
      <c r="Y1954">
        <v>0</v>
      </c>
      <c r="Z1954">
        <v>0</v>
      </c>
      <c r="AA1954">
        <v>0</v>
      </c>
      <c r="AB1954">
        <v>0</v>
      </c>
      <c r="AC1954">
        <v>0</v>
      </c>
      <c r="AD1954" s="2"/>
      <c r="AE1954" s="2"/>
      <c r="AF1954" s="2"/>
    </row>
    <row r="1955" spans="1:32">
      <c r="A1955" t="s">
        <v>12717</v>
      </c>
      <c r="B1955" t="s">
        <v>19</v>
      </c>
      <c r="C1955">
        <v>0</v>
      </c>
      <c r="D1955">
        <v>0</v>
      </c>
      <c r="E1955">
        <v>0</v>
      </c>
      <c r="F1955">
        <v>0</v>
      </c>
      <c r="G1955">
        <v>0</v>
      </c>
      <c r="H1955">
        <v>0</v>
      </c>
      <c r="I1955">
        <v>0</v>
      </c>
      <c r="J1955">
        <v>0</v>
      </c>
      <c r="K1955">
        <v>0</v>
      </c>
      <c r="L1955">
        <v>0</v>
      </c>
      <c r="M1955">
        <v>0</v>
      </c>
      <c r="N1955">
        <v>0</v>
      </c>
      <c r="O1955">
        <v>0</v>
      </c>
      <c r="P1955">
        <v>0</v>
      </c>
      <c r="Q1955">
        <v>0</v>
      </c>
      <c r="R1955">
        <v>0</v>
      </c>
      <c r="S1955">
        <v>0</v>
      </c>
      <c r="T1955">
        <v>0</v>
      </c>
      <c r="U1955">
        <v>0</v>
      </c>
      <c r="V1955">
        <v>0</v>
      </c>
      <c r="W1955">
        <v>0</v>
      </c>
      <c r="X1955">
        <v>0</v>
      </c>
      <c r="Y1955">
        <v>0</v>
      </c>
      <c r="Z1955">
        <v>0</v>
      </c>
      <c r="AA1955">
        <v>0</v>
      </c>
      <c r="AB1955">
        <v>0</v>
      </c>
      <c r="AC1955">
        <v>0</v>
      </c>
    </row>
    <row r="1956" spans="1:32">
      <c r="A1956" t="s">
        <v>12718</v>
      </c>
      <c r="B1956" t="s">
        <v>19</v>
      </c>
      <c r="C1956">
        <v>0</v>
      </c>
      <c r="D1956">
        <v>0</v>
      </c>
      <c r="E1956">
        <v>0</v>
      </c>
      <c r="F1956">
        <v>0</v>
      </c>
      <c r="G1956">
        <v>0</v>
      </c>
      <c r="H1956">
        <v>0</v>
      </c>
      <c r="I1956">
        <v>0</v>
      </c>
      <c r="J1956">
        <v>0</v>
      </c>
      <c r="K1956">
        <v>0</v>
      </c>
      <c r="L1956">
        <v>0</v>
      </c>
      <c r="M1956">
        <v>0</v>
      </c>
      <c r="N1956">
        <v>0</v>
      </c>
      <c r="O1956">
        <v>0</v>
      </c>
      <c r="P1956">
        <v>0</v>
      </c>
      <c r="Q1956">
        <v>0</v>
      </c>
      <c r="R1956">
        <v>0</v>
      </c>
      <c r="S1956">
        <v>0</v>
      </c>
      <c r="T1956">
        <v>0</v>
      </c>
      <c r="U1956">
        <v>0</v>
      </c>
      <c r="V1956">
        <v>0</v>
      </c>
      <c r="W1956">
        <v>0</v>
      </c>
      <c r="X1956">
        <v>0</v>
      </c>
      <c r="Y1956">
        <v>0</v>
      </c>
      <c r="Z1956">
        <v>0</v>
      </c>
      <c r="AA1956">
        <v>0</v>
      </c>
      <c r="AB1956">
        <v>0</v>
      </c>
      <c r="AC1956">
        <v>0</v>
      </c>
    </row>
    <row r="1957" spans="1:32">
      <c r="A1957" t="s">
        <v>12719</v>
      </c>
      <c r="B1957" t="s">
        <v>19</v>
      </c>
      <c r="C1957">
        <v>0</v>
      </c>
      <c r="D1957">
        <v>0</v>
      </c>
      <c r="E1957">
        <v>0</v>
      </c>
      <c r="F1957">
        <v>0</v>
      </c>
      <c r="G1957">
        <v>0</v>
      </c>
      <c r="H1957">
        <v>0</v>
      </c>
      <c r="I1957">
        <v>0</v>
      </c>
      <c r="J1957">
        <v>0</v>
      </c>
      <c r="K1957">
        <v>0</v>
      </c>
      <c r="L1957">
        <v>0</v>
      </c>
      <c r="M1957">
        <v>0</v>
      </c>
      <c r="N1957">
        <v>0</v>
      </c>
      <c r="O1957">
        <v>0</v>
      </c>
      <c r="P1957">
        <v>0</v>
      </c>
      <c r="Q1957">
        <v>0</v>
      </c>
      <c r="R1957">
        <v>0</v>
      </c>
      <c r="S1957">
        <v>0</v>
      </c>
      <c r="T1957">
        <v>0</v>
      </c>
      <c r="U1957">
        <v>0</v>
      </c>
      <c r="V1957">
        <v>0</v>
      </c>
      <c r="W1957">
        <v>0</v>
      </c>
      <c r="X1957">
        <v>0</v>
      </c>
      <c r="Y1957">
        <v>0</v>
      </c>
      <c r="Z1957">
        <v>0</v>
      </c>
      <c r="AA1957">
        <v>0</v>
      </c>
      <c r="AB1957">
        <v>0</v>
      </c>
      <c r="AC1957">
        <v>0</v>
      </c>
      <c r="AD1957" s="2"/>
      <c r="AE1957" s="2"/>
      <c r="AF1957" s="2"/>
    </row>
    <row r="1958" spans="1:32">
      <c r="A1958" t="s">
        <v>12720</v>
      </c>
      <c r="B1958" t="s">
        <v>19</v>
      </c>
      <c r="C1958">
        <v>0</v>
      </c>
      <c r="D1958">
        <v>0</v>
      </c>
      <c r="E1958">
        <v>0</v>
      </c>
      <c r="F1958">
        <v>0</v>
      </c>
      <c r="G1958">
        <v>0</v>
      </c>
      <c r="H1958">
        <v>0</v>
      </c>
      <c r="I1958">
        <v>0</v>
      </c>
      <c r="J1958">
        <v>0</v>
      </c>
      <c r="K1958">
        <v>0</v>
      </c>
      <c r="L1958">
        <v>0</v>
      </c>
      <c r="M1958">
        <v>0</v>
      </c>
      <c r="N1958">
        <v>0</v>
      </c>
      <c r="O1958">
        <v>0</v>
      </c>
      <c r="P1958">
        <v>0</v>
      </c>
      <c r="Q1958">
        <v>0</v>
      </c>
      <c r="R1958">
        <v>0</v>
      </c>
      <c r="S1958">
        <v>0</v>
      </c>
      <c r="T1958">
        <v>0</v>
      </c>
      <c r="U1958">
        <v>0</v>
      </c>
      <c r="V1958">
        <v>0</v>
      </c>
      <c r="W1958">
        <v>0</v>
      </c>
      <c r="X1958">
        <v>0</v>
      </c>
      <c r="Y1958">
        <v>0</v>
      </c>
      <c r="Z1958">
        <v>0</v>
      </c>
      <c r="AA1958">
        <v>0</v>
      </c>
      <c r="AB1958">
        <v>0</v>
      </c>
      <c r="AC1958">
        <v>0</v>
      </c>
    </row>
    <row r="1959" spans="1:32">
      <c r="A1959" t="s">
        <v>12721</v>
      </c>
      <c r="B1959" t="s">
        <v>19</v>
      </c>
      <c r="C1959">
        <v>0</v>
      </c>
      <c r="D1959">
        <v>0</v>
      </c>
      <c r="E1959">
        <v>0</v>
      </c>
      <c r="F1959">
        <v>0</v>
      </c>
      <c r="G1959">
        <v>0</v>
      </c>
      <c r="H1959">
        <v>0</v>
      </c>
      <c r="I1959">
        <v>0</v>
      </c>
      <c r="J1959">
        <v>0</v>
      </c>
      <c r="K1959">
        <v>0</v>
      </c>
      <c r="L1959">
        <v>0</v>
      </c>
      <c r="M1959">
        <v>0</v>
      </c>
      <c r="N1959">
        <v>0</v>
      </c>
      <c r="O1959">
        <v>0</v>
      </c>
      <c r="P1959">
        <v>0</v>
      </c>
      <c r="Q1959">
        <v>0</v>
      </c>
      <c r="R1959">
        <v>0</v>
      </c>
      <c r="S1959">
        <v>0</v>
      </c>
      <c r="T1959">
        <v>0</v>
      </c>
      <c r="U1959">
        <v>0</v>
      </c>
      <c r="V1959">
        <v>0</v>
      </c>
      <c r="W1959">
        <v>0</v>
      </c>
      <c r="X1959">
        <v>0</v>
      </c>
      <c r="Y1959">
        <v>0</v>
      </c>
      <c r="Z1959">
        <v>0</v>
      </c>
      <c r="AA1959">
        <v>0</v>
      </c>
      <c r="AB1959">
        <v>0</v>
      </c>
      <c r="AC1959">
        <v>0</v>
      </c>
    </row>
    <row r="1960" spans="1:32">
      <c r="A1960" t="s">
        <v>12722</v>
      </c>
      <c r="B1960" t="s">
        <v>19</v>
      </c>
      <c r="C1960">
        <v>0</v>
      </c>
      <c r="D1960">
        <v>0</v>
      </c>
      <c r="E1960">
        <v>0</v>
      </c>
      <c r="F1960">
        <v>0</v>
      </c>
      <c r="G1960">
        <v>0</v>
      </c>
      <c r="H1960">
        <v>0</v>
      </c>
      <c r="I1960">
        <v>0</v>
      </c>
      <c r="J1960">
        <v>0</v>
      </c>
      <c r="K1960">
        <v>0</v>
      </c>
      <c r="L1960">
        <v>0</v>
      </c>
      <c r="M1960">
        <v>0</v>
      </c>
      <c r="N1960">
        <v>0</v>
      </c>
      <c r="O1960">
        <v>0</v>
      </c>
      <c r="P1960">
        <v>0</v>
      </c>
      <c r="Q1960">
        <v>0</v>
      </c>
      <c r="R1960">
        <v>0</v>
      </c>
      <c r="S1960">
        <v>0</v>
      </c>
      <c r="T1960">
        <v>0</v>
      </c>
      <c r="U1960">
        <v>0</v>
      </c>
      <c r="V1960">
        <v>0</v>
      </c>
      <c r="W1960">
        <v>0</v>
      </c>
      <c r="X1960">
        <v>0</v>
      </c>
      <c r="Y1960">
        <v>0</v>
      </c>
      <c r="Z1960">
        <v>0</v>
      </c>
      <c r="AA1960">
        <v>0</v>
      </c>
      <c r="AB1960">
        <v>0</v>
      </c>
      <c r="AC1960">
        <v>0</v>
      </c>
    </row>
    <row r="1961" spans="1:32">
      <c r="A1961" t="s">
        <v>12723</v>
      </c>
      <c r="B1961" t="s">
        <v>19</v>
      </c>
      <c r="C1961">
        <v>0</v>
      </c>
      <c r="D1961">
        <v>0</v>
      </c>
      <c r="E1961">
        <v>0</v>
      </c>
      <c r="F1961">
        <v>0</v>
      </c>
      <c r="G1961">
        <v>0</v>
      </c>
      <c r="H1961">
        <v>0</v>
      </c>
      <c r="I1961">
        <v>0</v>
      </c>
      <c r="J1961">
        <v>0</v>
      </c>
      <c r="K1961">
        <v>0</v>
      </c>
      <c r="L1961">
        <v>0</v>
      </c>
      <c r="M1961">
        <v>0</v>
      </c>
      <c r="N1961">
        <v>0</v>
      </c>
      <c r="O1961">
        <v>0</v>
      </c>
      <c r="P1961">
        <v>0</v>
      </c>
      <c r="Q1961">
        <v>0</v>
      </c>
      <c r="R1961">
        <v>0</v>
      </c>
      <c r="S1961">
        <v>0</v>
      </c>
      <c r="T1961">
        <v>0</v>
      </c>
      <c r="U1961">
        <v>0</v>
      </c>
      <c r="V1961">
        <v>0</v>
      </c>
      <c r="W1961">
        <v>0</v>
      </c>
      <c r="X1961">
        <v>0</v>
      </c>
      <c r="Y1961">
        <v>0</v>
      </c>
      <c r="Z1961">
        <v>0</v>
      </c>
      <c r="AA1961">
        <v>0</v>
      </c>
      <c r="AB1961">
        <v>0</v>
      </c>
      <c r="AC1961">
        <v>0</v>
      </c>
    </row>
    <row r="1962" spans="1:32">
      <c r="A1962" t="s">
        <v>12724</v>
      </c>
      <c r="B1962" t="s">
        <v>19</v>
      </c>
      <c r="C1962">
        <v>0</v>
      </c>
      <c r="D1962">
        <v>0</v>
      </c>
      <c r="E1962">
        <v>0</v>
      </c>
      <c r="F1962">
        <v>0</v>
      </c>
      <c r="G1962">
        <v>0</v>
      </c>
      <c r="H1962">
        <v>0</v>
      </c>
      <c r="I1962">
        <v>0</v>
      </c>
      <c r="J1962">
        <v>0</v>
      </c>
      <c r="K1962">
        <v>0</v>
      </c>
      <c r="L1962">
        <v>0</v>
      </c>
      <c r="M1962">
        <v>0</v>
      </c>
      <c r="N1962">
        <v>0</v>
      </c>
      <c r="O1962">
        <v>0</v>
      </c>
      <c r="P1962">
        <v>0</v>
      </c>
      <c r="Q1962">
        <v>0</v>
      </c>
      <c r="R1962">
        <v>0</v>
      </c>
      <c r="S1962">
        <v>0</v>
      </c>
      <c r="T1962">
        <v>0</v>
      </c>
      <c r="U1962">
        <v>0</v>
      </c>
      <c r="V1962">
        <v>0</v>
      </c>
      <c r="W1962">
        <v>0</v>
      </c>
      <c r="X1962">
        <v>0</v>
      </c>
      <c r="Y1962">
        <v>0</v>
      </c>
      <c r="Z1962">
        <v>0</v>
      </c>
      <c r="AA1962">
        <v>0</v>
      </c>
      <c r="AB1962">
        <v>0</v>
      </c>
      <c r="AC1962">
        <v>0</v>
      </c>
    </row>
    <row r="1963" spans="1:32">
      <c r="A1963" t="s">
        <v>12725</v>
      </c>
      <c r="B1963" t="s">
        <v>19</v>
      </c>
      <c r="C1963">
        <v>0</v>
      </c>
      <c r="D1963">
        <v>0</v>
      </c>
      <c r="E1963">
        <v>0</v>
      </c>
      <c r="F1963">
        <v>0</v>
      </c>
      <c r="G1963">
        <v>0</v>
      </c>
      <c r="H1963">
        <v>0</v>
      </c>
      <c r="I1963">
        <v>0</v>
      </c>
      <c r="J1963">
        <v>0</v>
      </c>
      <c r="K1963">
        <v>0</v>
      </c>
      <c r="L1963">
        <v>0</v>
      </c>
      <c r="M1963">
        <v>0</v>
      </c>
      <c r="N1963">
        <v>0</v>
      </c>
      <c r="O1963">
        <v>0</v>
      </c>
      <c r="P1963">
        <v>0</v>
      </c>
      <c r="Q1963">
        <v>0</v>
      </c>
      <c r="R1963">
        <v>0</v>
      </c>
      <c r="S1963">
        <v>0</v>
      </c>
      <c r="T1963">
        <v>0</v>
      </c>
      <c r="U1963">
        <v>0</v>
      </c>
      <c r="V1963">
        <v>0</v>
      </c>
      <c r="W1963">
        <v>0</v>
      </c>
      <c r="X1963">
        <v>0</v>
      </c>
      <c r="Y1963">
        <v>0</v>
      </c>
      <c r="Z1963">
        <v>0</v>
      </c>
      <c r="AA1963">
        <v>0</v>
      </c>
      <c r="AB1963">
        <v>0</v>
      </c>
      <c r="AC1963">
        <v>0</v>
      </c>
    </row>
    <row r="1964" spans="1:32">
      <c r="A1964" t="s">
        <v>12726</v>
      </c>
      <c r="B1964" t="s">
        <v>19</v>
      </c>
      <c r="C1964">
        <v>0</v>
      </c>
      <c r="D1964">
        <v>0</v>
      </c>
      <c r="E1964">
        <v>0</v>
      </c>
      <c r="F1964">
        <v>0</v>
      </c>
      <c r="G1964">
        <v>0</v>
      </c>
      <c r="H1964">
        <v>0</v>
      </c>
      <c r="I1964">
        <v>0</v>
      </c>
      <c r="J1964">
        <v>0</v>
      </c>
      <c r="K1964">
        <v>0</v>
      </c>
      <c r="L1964">
        <v>0</v>
      </c>
      <c r="M1964">
        <v>0</v>
      </c>
      <c r="N1964">
        <v>0</v>
      </c>
      <c r="O1964">
        <v>0</v>
      </c>
      <c r="P1964">
        <v>0</v>
      </c>
      <c r="Q1964">
        <v>0</v>
      </c>
      <c r="R1964">
        <v>0</v>
      </c>
      <c r="S1964">
        <v>0</v>
      </c>
      <c r="T1964">
        <v>0</v>
      </c>
      <c r="U1964">
        <v>0</v>
      </c>
      <c r="V1964">
        <v>0</v>
      </c>
      <c r="W1964">
        <v>0</v>
      </c>
      <c r="X1964">
        <v>0</v>
      </c>
      <c r="Y1964">
        <v>0</v>
      </c>
      <c r="Z1964">
        <v>0</v>
      </c>
      <c r="AA1964">
        <v>0</v>
      </c>
      <c r="AB1964">
        <v>0</v>
      </c>
      <c r="AC1964">
        <v>0</v>
      </c>
    </row>
    <row r="1965" spans="1:32">
      <c r="A1965" t="s">
        <v>12727</v>
      </c>
      <c r="B1965" t="s">
        <v>19</v>
      </c>
      <c r="C1965">
        <v>0</v>
      </c>
      <c r="D1965">
        <v>0</v>
      </c>
      <c r="E1965">
        <v>0</v>
      </c>
      <c r="F1965">
        <v>0</v>
      </c>
      <c r="G1965">
        <v>0</v>
      </c>
      <c r="H1965">
        <v>0</v>
      </c>
      <c r="I1965">
        <v>0</v>
      </c>
      <c r="J1965">
        <v>0</v>
      </c>
      <c r="K1965">
        <v>0</v>
      </c>
      <c r="L1965">
        <v>0</v>
      </c>
      <c r="M1965">
        <v>0</v>
      </c>
      <c r="N1965">
        <v>0</v>
      </c>
      <c r="O1965">
        <v>0</v>
      </c>
      <c r="P1965">
        <v>0</v>
      </c>
      <c r="Q1965">
        <v>0</v>
      </c>
      <c r="R1965">
        <v>0</v>
      </c>
      <c r="S1965">
        <v>0</v>
      </c>
      <c r="T1965">
        <v>0</v>
      </c>
      <c r="U1965">
        <v>0</v>
      </c>
      <c r="V1965">
        <v>0</v>
      </c>
      <c r="W1965">
        <v>0</v>
      </c>
      <c r="X1965">
        <v>0</v>
      </c>
      <c r="Y1965">
        <v>0</v>
      </c>
      <c r="Z1965">
        <v>0</v>
      </c>
      <c r="AA1965">
        <v>0</v>
      </c>
      <c r="AB1965">
        <v>0</v>
      </c>
      <c r="AC1965">
        <v>0</v>
      </c>
    </row>
    <row r="1966" spans="1:32">
      <c r="A1966" t="s">
        <v>12728</v>
      </c>
      <c r="B1966" t="s">
        <v>19</v>
      </c>
      <c r="C1966">
        <v>0</v>
      </c>
      <c r="D1966">
        <v>0</v>
      </c>
      <c r="E1966">
        <v>0</v>
      </c>
      <c r="F1966">
        <v>0</v>
      </c>
      <c r="G1966">
        <v>0</v>
      </c>
      <c r="H1966">
        <v>0</v>
      </c>
      <c r="I1966">
        <v>0</v>
      </c>
      <c r="J1966">
        <v>0</v>
      </c>
      <c r="K1966">
        <v>0</v>
      </c>
      <c r="L1966">
        <v>0</v>
      </c>
      <c r="M1966">
        <v>0</v>
      </c>
      <c r="N1966">
        <v>0</v>
      </c>
      <c r="O1966">
        <v>0</v>
      </c>
      <c r="P1966">
        <v>0</v>
      </c>
      <c r="Q1966">
        <v>0</v>
      </c>
      <c r="R1966">
        <v>0</v>
      </c>
      <c r="S1966">
        <v>0</v>
      </c>
      <c r="T1966">
        <v>0</v>
      </c>
      <c r="U1966">
        <v>0</v>
      </c>
      <c r="V1966">
        <v>0</v>
      </c>
      <c r="W1966">
        <v>0</v>
      </c>
      <c r="X1966">
        <v>0</v>
      </c>
      <c r="Y1966">
        <v>0</v>
      </c>
      <c r="Z1966">
        <v>0</v>
      </c>
      <c r="AA1966">
        <v>0</v>
      </c>
      <c r="AB1966">
        <v>0</v>
      </c>
      <c r="AC1966">
        <v>0</v>
      </c>
    </row>
    <row r="1967" spans="1:32">
      <c r="A1967" t="s">
        <v>12729</v>
      </c>
      <c r="B1967" t="s">
        <v>19</v>
      </c>
      <c r="C1967">
        <v>0</v>
      </c>
      <c r="D1967">
        <v>0</v>
      </c>
      <c r="E1967">
        <v>0</v>
      </c>
      <c r="F1967">
        <v>0</v>
      </c>
      <c r="G1967">
        <v>0</v>
      </c>
      <c r="H1967">
        <v>0</v>
      </c>
      <c r="I1967">
        <v>0</v>
      </c>
      <c r="J1967">
        <v>0</v>
      </c>
      <c r="K1967">
        <v>0</v>
      </c>
      <c r="L1967">
        <v>0</v>
      </c>
      <c r="M1967">
        <v>0</v>
      </c>
      <c r="N1967">
        <v>0</v>
      </c>
      <c r="O1967">
        <v>0</v>
      </c>
      <c r="P1967">
        <v>0</v>
      </c>
      <c r="Q1967">
        <v>0</v>
      </c>
      <c r="R1967">
        <v>0</v>
      </c>
      <c r="S1967">
        <v>0</v>
      </c>
      <c r="T1967">
        <v>0</v>
      </c>
      <c r="U1967">
        <v>0</v>
      </c>
      <c r="V1967">
        <v>0</v>
      </c>
      <c r="W1967">
        <v>0</v>
      </c>
      <c r="X1967">
        <v>0</v>
      </c>
      <c r="Y1967">
        <v>0</v>
      </c>
      <c r="Z1967">
        <v>0</v>
      </c>
      <c r="AA1967">
        <v>0</v>
      </c>
      <c r="AB1967">
        <v>0</v>
      </c>
      <c r="AC1967">
        <v>0</v>
      </c>
    </row>
    <row r="1968" spans="1:32">
      <c r="A1968" t="s">
        <v>12730</v>
      </c>
      <c r="B1968" t="s">
        <v>19</v>
      </c>
      <c r="C1968">
        <v>0</v>
      </c>
      <c r="D1968">
        <v>0</v>
      </c>
      <c r="E1968">
        <v>0</v>
      </c>
      <c r="F1968">
        <v>0</v>
      </c>
      <c r="G1968">
        <v>0</v>
      </c>
      <c r="H1968">
        <v>0</v>
      </c>
      <c r="I1968">
        <v>0</v>
      </c>
      <c r="J1968">
        <v>0</v>
      </c>
      <c r="K1968">
        <v>0</v>
      </c>
      <c r="L1968">
        <v>0</v>
      </c>
      <c r="M1968">
        <v>0</v>
      </c>
      <c r="N1968">
        <v>0</v>
      </c>
      <c r="O1968">
        <v>0</v>
      </c>
      <c r="P1968">
        <v>0</v>
      </c>
      <c r="Q1968">
        <v>0</v>
      </c>
      <c r="R1968">
        <v>0</v>
      </c>
      <c r="S1968">
        <v>0</v>
      </c>
      <c r="T1968">
        <v>0</v>
      </c>
      <c r="U1968">
        <v>0</v>
      </c>
      <c r="V1968">
        <v>0</v>
      </c>
      <c r="W1968">
        <v>0</v>
      </c>
      <c r="X1968">
        <v>0</v>
      </c>
      <c r="Y1968">
        <v>0</v>
      </c>
      <c r="Z1968">
        <v>0</v>
      </c>
      <c r="AA1968">
        <v>0</v>
      </c>
      <c r="AB1968">
        <v>0</v>
      </c>
      <c r="AC1968">
        <v>0</v>
      </c>
    </row>
    <row r="1969" spans="1:32">
      <c r="A1969" t="s">
        <v>12731</v>
      </c>
      <c r="B1969" t="s">
        <v>19</v>
      </c>
      <c r="C1969">
        <v>0</v>
      </c>
      <c r="D1969">
        <v>0</v>
      </c>
      <c r="E1969">
        <v>0</v>
      </c>
      <c r="F1969">
        <v>0</v>
      </c>
      <c r="G1969">
        <v>0</v>
      </c>
      <c r="H1969">
        <v>0</v>
      </c>
      <c r="I1969">
        <v>0</v>
      </c>
      <c r="J1969">
        <v>0</v>
      </c>
      <c r="K1969">
        <v>0</v>
      </c>
      <c r="L1969">
        <v>0</v>
      </c>
      <c r="M1969">
        <v>0</v>
      </c>
      <c r="N1969">
        <v>0</v>
      </c>
      <c r="O1969">
        <v>0</v>
      </c>
      <c r="P1969">
        <v>0</v>
      </c>
      <c r="Q1969">
        <v>0</v>
      </c>
      <c r="R1969">
        <v>0</v>
      </c>
      <c r="S1969">
        <v>0</v>
      </c>
      <c r="T1969">
        <v>0</v>
      </c>
      <c r="U1969">
        <v>0</v>
      </c>
      <c r="V1969">
        <v>0</v>
      </c>
      <c r="W1969">
        <v>0</v>
      </c>
      <c r="X1969">
        <v>0</v>
      </c>
      <c r="Y1969">
        <v>0</v>
      </c>
      <c r="Z1969">
        <v>0</v>
      </c>
      <c r="AA1969">
        <v>0</v>
      </c>
      <c r="AB1969">
        <v>0</v>
      </c>
      <c r="AC1969">
        <v>0</v>
      </c>
    </row>
    <row r="1970" spans="1:32">
      <c r="A1970" t="s">
        <v>12732</v>
      </c>
      <c r="B1970" t="s">
        <v>19</v>
      </c>
      <c r="C1970">
        <v>0</v>
      </c>
      <c r="D1970">
        <v>0</v>
      </c>
      <c r="E1970">
        <v>0</v>
      </c>
      <c r="F1970">
        <v>0</v>
      </c>
      <c r="G1970">
        <v>0</v>
      </c>
      <c r="H1970">
        <v>0</v>
      </c>
      <c r="I1970">
        <v>0</v>
      </c>
      <c r="J1970">
        <v>0</v>
      </c>
      <c r="K1970">
        <v>0</v>
      </c>
      <c r="L1970">
        <v>0</v>
      </c>
      <c r="M1970">
        <v>0</v>
      </c>
      <c r="N1970">
        <v>0</v>
      </c>
      <c r="O1970">
        <v>0</v>
      </c>
      <c r="P1970">
        <v>0</v>
      </c>
      <c r="Q1970">
        <v>0</v>
      </c>
      <c r="R1970">
        <v>0</v>
      </c>
      <c r="S1970">
        <v>0</v>
      </c>
      <c r="T1970">
        <v>0</v>
      </c>
      <c r="U1970">
        <v>0</v>
      </c>
      <c r="V1970">
        <v>0</v>
      </c>
      <c r="W1970">
        <v>0</v>
      </c>
      <c r="X1970">
        <v>0</v>
      </c>
      <c r="Y1970">
        <v>0</v>
      </c>
      <c r="Z1970">
        <v>0</v>
      </c>
      <c r="AA1970">
        <v>0</v>
      </c>
      <c r="AB1970">
        <v>0</v>
      </c>
      <c r="AC1970">
        <v>0</v>
      </c>
      <c r="AD1970" s="2"/>
      <c r="AE1970" s="2"/>
      <c r="AF1970" s="2"/>
    </row>
    <row r="1971" spans="1:32">
      <c r="A1971" t="s">
        <v>12733</v>
      </c>
      <c r="B1971" t="s">
        <v>19</v>
      </c>
      <c r="C1971">
        <v>0</v>
      </c>
      <c r="D1971">
        <v>0</v>
      </c>
      <c r="E1971">
        <v>0</v>
      </c>
      <c r="F1971">
        <v>0</v>
      </c>
      <c r="G1971">
        <v>0</v>
      </c>
      <c r="H1971">
        <v>0</v>
      </c>
      <c r="I1971">
        <v>0</v>
      </c>
      <c r="J1971">
        <v>0</v>
      </c>
      <c r="K1971">
        <v>0</v>
      </c>
      <c r="L1971">
        <v>0</v>
      </c>
      <c r="M1971">
        <v>0</v>
      </c>
      <c r="N1971">
        <v>0</v>
      </c>
      <c r="O1971">
        <v>0</v>
      </c>
      <c r="P1971">
        <v>0</v>
      </c>
      <c r="Q1971">
        <v>0</v>
      </c>
      <c r="R1971">
        <v>0</v>
      </c>
      <c r="S1971">
        <v>0</v>
      </c>
      <c r="T1971">
        <v>0</v>
      </c>
      <c r="U1971">
        <v>0</v>
      </c>
      <c r="V1971">
        <v>0</v>
      </c>
      <c r="W1971">
        <v>0</v>
      </c>
      <c r="X1971">
        <v>0</v>
      </c>
      <c r="Y1971">
        <v>0</v>
      </c>
      <c r="Z1971">
        <v>0</v>
      </c>
      <c r="AA1971">
        <v>0</v>
      </c>
      <c r="AB1971">
        <v>0</v>
      </c>
      <c r="AC1971">
        <v>0</v>
      </c>
    </row>
    <row r="1972" spans="1:32">
      <c r="A1972" t="s">
        <v>12734</v>
      </c>
      <c r="B1972" t="s">
        <v>19</v>
      </c>
      <c r="C1972">
        <v>0</v>
      </c>
      <c r="D1972">
        <v>0</v>
      </c>
      <c r="E1972">
        <v>0</v>
      </c>
      <c r="F1972">
        <v>0</v>
      </c>
      <c r="G1972">
        <v>0</v>
      </c>
      <c r="H1972">
        <v>0</v>
      </c>
      <c r="I1972">
        <v>0</v>
      </c>
      <c r="J1972">
        <v>0</v>
      </c>
      <c r="K1972">
        <v>0</v>
      </c>
      <c r="L1972">
        <v>0</v>
      </c>
      <c r="M1972">
        <v>0</v>
      </c>
      <c r="N1972">
        <v>0</v>
      </c>
      <c r="O1972">
        <v>0</v>
      </c>
      <c r="P1972">
        <v>0</v>
      </c>
      <c r="Q1972">
        <v>0</v>
      </c>
      <c r="R1972">
        <v>0</v>
      </c>
      <c r="S1972">
        <v>0</v>
      </c>
      <c r="T1972">
        <v>0</v>
      </c>
      <c r="U1972">
        <v>0</v>
      </c>
      <c r="V1972">
        <v>0</v>
      </c>
      <c r="W1972">
        <v>0</v>
      </c>
      <c r="X1972">
        <v>0</v>
      </c>
      <c r="Y1972">
        <v>0</v>
      </c>
      <c r="Z1972">
        <v>0</v>
      </c>
      <c r="AA1972">
        <v>0</v>
      </c>
      <c r="AB1972">
        <v>0</v>
      </c>
      <c r="AC1972">
        <v>0</v>
      </c>
    </row>
    <row r="1973" spans="1:32">
      <c r="A1973" t="s">
        <v>12735</v>
      </c>
      <c r="B1973" t="s">
        <v>19</v>
      </c>
      <c r="C1973">
        <v>0</v>
      </c>
      <c r="D1973">
        <v>0</v>
      </c>
      <c r="E1973">
        <v>0</v>
      </c>
      <c r="F1973">
        <v>0</v>
      </c>
      <c r="G1973">
        <v>0</v>
      </c>
      <c r="H1973">
        <v>0</v>
      </c>
      <c r="I1973">
        <v>0</v>
      </c>
      <c r="J1973">
        <v>0</v>
      </c>
      <c r="K1973">
        <v>0</v>
      </c>
      <c r="L1973">
        <v>0</v>
      </c>
      <c r="M1973">
        <v>0</v>
      </c>
      <c r="N1973">
        <v>0</v>
      </c>
      <c r="O1973">
        <v>0</v>
      </c>
      <c r="P1973">
        <v>0</v>
      </c>
      <c r="Q1973">
        <v>0</v>
      </c>
      <c r="R1973">
        <v>0</v>
      </c>
      <c r="S1973">
        <v>0</v>
      </c>
      <c r="T1973">
        <v>0</v>
      </c>
      <c r="U1973">
        <v>0</v>
      </c>
      <c r="V1973">
        <v>0</v>
      </c>
      <c r="W1973">
        <v>0</v>
      </c>
      <c r="X1973">
        <v>0</v>
      </c>
      <c r="Y1973">
        <v>0</v>
      </c>
      <c r="Z1973">
        <v>0</v>
      </c>
      <c r="AA1973">
        <v>0</v>
      </c>
      <c r="AB1973">
        <v>0</v>
      </c>
      <c r="AC1973">
        <v>0</v>
      </c>
    </row>
    <row r="1974" spans="1:32">
      <c r="A1974" t="s">
        <v>12736</v>
      </c>
      <c r="B1974" t="s">
        <v>19</v>
      </c>
      <c r="C1974">
        <v>0</v>
      </c>
      <c r="D1974">
        <v>0</v>
      </c>
      <c r="E1974">
        <v>0</v>
      </c>
      <c r="F1974">
        <v>0</v>
      </c>
      <c r="G1974">
        <v>0</v>
      </c>
      <c r="H1974">
        <v>0</v>
      </c>
      <c r="I1974">
        <v>0</v>
      </c>
      <c r="J1974">
        <v>0</v>
      </c>
      <c r="K1974">
        <v>0</v>
      </c>
      <c r="L1974">
        <v>0</v>
      </c>
      <c r="M1974">
        <v>0</v>
      </c>
      <c r="N1974">
        <v>0</v>
      </c>
      <c r="O1974">
        <v>0</v>
      </c>
      <c r="P1974">
        <v>0</v>
      </c>
      <c r="Q1974">
        <v>0</v>
      </c>
      <c r="R1974">
        <v>0</v>
      </c>
      <c r="S1974">
        <v>0</v>
      </c>
      <c r="T1974">
        <v>0</v>
      </c>
      <c r="U1974">
        <v>0</v>
      </c>
      <c r="V1974">
        <v>0</v>
      </c>
      <c r="W1974">
        <v>0</v>
      </c>
      <c r="X1974">
        <v>0</v>
      </c>
      <c r="Y1974">
        <v>0</v>
      </c>
      <c r="Z1974">
        <v>0</v>
      </c>
      <c r="AA1974">
        <v>0</v>
      </c>
      <c r="AB1974">
        <v>0</v>
      </c>
      <c r="AC1974">
        <v>0</v>
      </c>
    </row>
    <row r="1975" spans="1:32">
      <c r="A1975" t="s">
        <v>12737</v>
      </c>
      <c r="B1975" t="s">
        <v>19</v>
      </c>
      <c r="C1975">
        <v>0</v>
      </c>
      <c r="D1975">
        <v>0</v>
      </c>
      <c r="E1975">
        <v>0</v>
      </c>
      <c r="F1975">
        <v>0</v>
      </c>
      <c r="G1975">
        <v>0</v>
      </c>
      <c r="H1975">
        <v>0</v>
      </c>
      <c r="I1975">
        <v>0</v>
      </c>
      <c r="J1975">
        <v>0</v>
      </c>
      <c r="K1975">
        <v>0</v>
      </c>
      <c r="L1975">
        <v>0</v>
      </c>
      <c r="M1975">
        <v>0</v>
      </c>
      <c r="N1975">
        <v>0</v>
      </c>
      <c r="O1975">
        <v>0</v>
      </c>
      <c r="P1975">
        <v>0</v>
      </c>
      <c r="Q1975">
        <v>0</v>
      </c>
      <c r="R1975">
        <v>0</v>
      </c>
      <c r="S1975">
        <v>0</v>
      </c>
      <c r="T1975">
        <v>0</v>
      </c>
      <c r="U1975">
        <v>0</v>
      </c>
      <c r="V1975">
        <v>0</v>
      </c>
      <c r="W1975">
        <v>0</v>
      </c>
      <c r="X1975">
        <v>0</v>
      </c>
      <c r="Y1975">
        <v>0</v>
      </c>
      <c r="Z1975">
        <v>0</v>
      </c>
      <c r="AA1975">
        <v>0</v>
      </c>
      <c r="AB1975">
        <v>0</v>
      </c>
      <c r="AC1975">
        <v>0</v>
      </c>
    </row>
    <row r="1976" spans="1:32">
      <c r="A1976" t="s">
        <v>12738</v>
      </c>
      <c r="B1976" t="s">
        <v>19</v>
      </c>
      <c r="C1976">
        <v>0</v>
      </c>
      <c r="D1976">
        <v>0</v>
      </c>
      <c r="E1976">
        <v>0</v>
      </c>
      <c r="F1976">
        <v>0</v>
      </c>
      <c r="G1976">
        <v>0</v>
      </c>
      <c r="H1976">
        <v>0</v>
      </c>
      <c r="I1976">
        <v>0</v>
      </c>
      <c r="J1976">
        <v>0</v>
      </c>
      <c r="K1976">
        <v>0</v>
      </c>
      <c r="L1976">
        <v>0</v>
      </c>
      <c r="M1976">
        <v>0</v>
      </c>
      <c r="N1976">
        <v>0</v>
      </c>
      <c r="O1976">
        <v>0</v>
      </c>
      <c r="P1976">
        <v>0</v>
      </c>
      <c r="Q1976">
        <v>0</v>
      </c>
      <c r="R1976">
        <v>0</v>
      </c>
      <c r="S1976">
        <v>0</v>
      </c>
      <c r="T1976">
        <v>0</v>
      </c>
      <c r="U1976">
        <v>0</v>
      </c>
      <c r="V1976">
        <v>0</v>
      </c>
      <c r="W1976">
        <v>0</v>
      </c>
      <c r="X1976">
        <v>0</v>
      </c>
      <c r="Y1976">
        <v>0</v>
      </c>
      <c r="Z1976">
        <v>0</v>
      </c>
      <c r="AA1976">
        <v>0</v>
      </c>
      <c r="AB1976">
        <v>0</v>
      </c>
      <c r="AC1976">
        <v>0</v>
      </c>
    </row>
    <row r="1977" spans="1:32">
      <c r="A1977" t="s">
        <v>12739</v>
      </c>
      <c r="B1977" t="s">
        <v>19</v>
      </c>
      <c r="C1977">
        <v>0</v>
      </c>
      <c r="D1977">
        <v>0</v>
      </c>
      <c r="E1977">
        <v>0</v>
      </c>
      <c r="F1977">
        <v>0</v>
      </c>
      <c r="G1977">
        <v>0</v>
      </c>
      <c r="H1977">
        <v>0</v>
      </c>
      <c r="I1977">
        <v>0</v>
      </c>
      <c r="J1977">
        <v>0</v>
      </c>
      <c r="K1977">
        <v>0</v>
      </c>
      <c r="L1977">
        <v>0</v>
      </c>
      <c r="M1977">
        <v>0</v>
      </c>
      <c r="N1977">
        <v>0</v>
      </c>
      <c r="O1977">
        <v>0</v>
      </c>
      <c r="P1977">
        <v>0</v>
      </c>
      <c r="Q1977">
        <v>0</v>
      </c>
      <c r="R1977">
        <v>0</v>
      </c>
      <c r="S1977">
        <v>0</v>
      </c>
      <c r="T1977">
        <v>0</v>
      </c>
      <c r="U1977">
        <v>0</v>
      </c>
      <c r="V1977">
        <v>0</v>
      </c>
      <c r="W1977">
        <v>0</v>
      </c>
      <c r="X1977">
        <v>0</v>
      </c>
      <c r="Y1977">
        <v>0</v>
      </c>
      <c r="Z1977">
        <v>0</v>
      </c>
      <c r="AA1977">
        <v>0</v>
      </c>
      <c r="AB1977">
        <v>0</v>
      </c>
      <c r="AC1977">
        <v>0</v>
      </c>
    </row>
    <row r="1978" spans="1:32">
      <c r="A1978" t="s">
        <v>12740</v>
      </c>
      <c r="B1978" t="s">
        <v>19</v>
      </c>
      <c r="C1978">
        <v>0</v>
      </c>
      <c r="D1978">
        <v>0</v>
      </c>
      <c r="E1978">
        <v>0</v>
      </c>
      <c r="F1978">
        <v>0</v>
      </c>
      <c r="G1978">
        <v>0</v>
      </c>
      <c r="H1978">
        <v>0</v>
      </c>
      <c r="I1978">
        <v>0</v>
      </c>
      <c r="J1978">
        <v>0</v>
      </c>
      <c r="K1978">
        <v>0</v>
      </c>
      <c r="L1978">
        <v>0</v>
      </c>
      <c r="M1978">
        <v>0</v>
      </c>
      <c r="N1978">
        <v>0</v>
      </c>
      <c r="O1978">
        <v>0</v>
      </c>
      <c r="P1978">
        <v>0</v>
      </c>
      <c r="Q1978">
        <v>0</v>
      </c>
      <c r="R1978">
        <v>0</v>
      </c>
      <c r="S1978">
        <v>0</v>
      </c>
      <c r="T1978">
        <v>0</v>
      </c>
      <c r="U1978">
        <v>0</v>
      </c>
      <c r="V1978">
        <v>0</v>
      </c>
      <c r="W1978">
        <v>0</v>
      </c>
      <c r="X1978">
        <v>0</v>
      </c>
      <c r="Y1978">
        <v>0</v>
      </c>
      <c r="Z1978">
        <v>0</v>
      </c>
      <c r="AA1978">
        <v>0</v>
      </c>
      <c r="AB1978">
        <v>0</v>
      </c>
      <c r="AC1978">
        <v>0</v>
      </c>
    </row>
    <row r="1979" spans="1:32">
      <c r="A1979" t="s">
        <v>12741</v>
      </c>
      <c r="B1979" t="s">
        <v>19</v>
      </c>
      <c r="C1979">
        <v>0</v>
      </c>
      <c r="D1979">
        <v>0</v>
      </c>
      <c r="E1979">
        <v>0</v>
      </c>
      <c r="F1979">
        <v>0</v>
      </c>
      <c r="G1979">
        <v>0</v>
      </c>
      <c r="H1979">
        <v>0</v>
      </c>
      <c r="I1979">
        <v>0</v>
      </c>
      <c r="J1979">
        <v>0</v>
      </c>
      <c r="K1979">
        <v>0</v>
      </c>
      <c r="L1979">
        <v>0</v>
      </c>
      <c r="M1979">
        <v>0</v>
      </c>
      <c r="N1979">
        <v>0</v>
      </c>
      <c r="O1979">
        <v>0</v>
      </c>
      <c r="P1979">
        <v>0</v>
      </c>
      <c r="Q1979">
        <v>0</v>
      </c>
      <c r="R1979">
        <v>0</v>
      </c>
      <c r="S1979">
        <v>0</v>
      </c>
      <c r="T1979">
        <v>0</v>
      </c>
      <c r="U1979">
        <v>0</v>
      </c>
      <c r="V1979">
        <v>0</v>
      </c>
      <c r="W1979">
        <v>0</v>
      </c>
      <c r="X1979">
        <v>0</v>
      </c>
      <c r="Y1979">
        <v>0</v>
      </c>
      <c r="Z1979">
        <v>0</v>
      </c>
      <c r="AA1979">
        <v>0</v>
      </c>
      <c r="AB1979">
        <v>0</v>
      </c>
      <c r="AC1979">
        <v>0</v>
      </c>
    </row>
    <row r="1980" spans="1:32">
      <c r="A1980" t="s">
        <v>12742</v>
      </c>
      <c r="B1980" t="s">
        <v>19</v>
      </c>
      <c r="C1980" s="2">
        <v>8659710000000</v>
      </c>
      <c r="D1980" s="2">
        <v>9126810000000</v>
      </c>
      <c r="E1980" s="2">
        <v>9243580000000</v>
      </c>
      <c r="F1980" s="2">
        <v>9311190000000</v>
      </c>
      <c r="G1980" s="2">
        <v>9397230000000</v>
      </c>
      <c r="H1980" s="2">
        <v>9421820000000</v>
      </c>
      <c r="I1980" s="2">
        <v>9458690000000</v>
      </c>
      <c r="J1980" s="2">
        <v>9501720000000</v>
      </c>
      <c r="K1980" s="2">
        <v>9544740000000</v>
      </c>
      <c r="L1980" s="2">
        <v>9575470000000</v>
      </c>
      <c r="M1980" s="2">
        <v>9612340000000</v>
      </c>
      <c r="N1980" s="2">
        <v>9649220000000</v>
      </c>
      <c r="O1980" s="2">
        <v>9667660000000</v>
      </c>
      <c r="P1980" s="2">
        <v>9686100000000</v>
      </c>
      <c r="Q1980" s="2">
        <v>9686100000000</v>
      </c>
      <c r="R1980" s="2">
        <v>9698390000000</v>
      </c>
      <c r="S1980" s="2">
        <v>9698390000000</v>
      </c>
      <c r="T1980" s="2">
        <v>9698390000000</v>
      </c>
      <c r="U1980" s="2">
        <v>9692240000000</v>
      </c>
      <c r="V1980" s="2">
        <v>9686100000000</v>
      </c>
      <c r="W1980" s="2">
        <v>9679950000000</v>
      </c>
      <c r="X1980" s="2">
        <v>9673800000000</v>
      </c>
      <c r="Y1980" s="2">
        <v>9661510000000</v>
      </c>
      <c r="Z1980" s="2">
        <v>9655370000000</v>
      </c>
      <c r="AA1980" s="2">
        <v>9643070000000</v>
      </c>
      <c r="AB1980" s="2">
        <v>9636930000000</v>
      </c>
      <c r="AC1980" s="2">
        <v>9624640000000</v>
      </c>
    </row>
    <row r="1981" spans="1:32">
      <c r="A1981" t="s">
        <v>12743</v>
      </c>
      <c r="B1981" t="s">
        <v>19</v>
      </c>
      <c r="C1981" s="2">
        <v>3406680000</v>
      </c>
      <c r="D1981" s="2">
        <v>3590430000</v>
      </c>
      <c r="E1981" s="2">
        <v>3636370000</v>
      </c>
      <c r="F1981" s="2">
        <v>3662970000</v>
      </c>
      <c r="G1981" s="2">
        <v>3696820000</v>
      </c>
      <c r="H1981" s="2">
        <v>3706490000</v>
      </c>
      <c r="I1981" s="2">
        <v>3720990000</v>
      </c>
      <c r="J1981" s="2">
        <v>3737920000</v>
      </c>
      <c r="K1981" s="2">
        <v>3754840000</v>
      </c>
      <c r="L1981" s="2">
        <v>3766930000</v>
      </c>
      <c r="M1981" s="2">
        <v>3781440000</v>
      </c>
      <c r="N1981" s="2">
        <v>3795950000</v>
      </c>
      <c r="O1981" s="2">
        <v>3803200000</v>
      </c>
      <c r="P1981" s="2">
        <v>3810450000</v>
      </c>
      <c r="Q1981" s="2">
        <v>3810450000</v>
      </c>
      <c r="R1981" s="2">
        <v>3815290000</v>
      </c>
      <c r="S1981" s="2">
        <v>3815290000</v>
      </c>
      <c r="T1981" s="2">
        <v>3815290000</v>
      </c>
      <c r="U1981" s="2">
        <v>3812870000</v>
      </c>
      <c r="V1981" s="2">
        <v>3810450000</v>
      </c>
      <c r="W1981" s="2">
        <v>3808040000</v>
      </c>
      <c r="X1981" s="2">
        <v>3805620000</v>
      </c>
      <c r="Y1981" s="2">
        <v>3800780000</v>
      </c>
      <c r="Z1981" s="2">
        <v>3798360000</v>
      </c>
      <c r="AA1981" s="2">
        <v>3793530000</v>
      </c>
      <c r="AB1981" s="2">
        <v>3791110000</v>
      </c>
      <c r="AC1981" s="2">
        <v>3786270000</v>
      </c>
    </row>
    <row r="1982" spans="1:32">
      <c r="A1982" t="s">
        <v>12744</v>
      </c>
      <c r="B1982" t="s">
        <v>19</v>
      </c>
      <c r="C1982" s="2">
        <v>3005960000</v>
      </c>
      <c r="D1982" s="2">
        <v>3168100000</v>
      </c>
      <c r="E1982" s="2">
        <v>3208630000</v>
      </c>
      <c r="F1982" s="2">
        <v>3232100000</v>
      </c>
      <c r="G1982" s="2">
        <v>3261970000</v>
      </c>
      <c r="H1982" s="2">
        <v>3270500000</v>
      </c>
      <c r="I1982" s="2">
        <v>3283300000</v>
      </c>
      <c r="J1982" s="2">
        <v>3298240000</v>
      </c>
      <c r="K1982" s="2">
        <v>3313170000</v>
      </c>
      <c r="L1982" s="2">
        <v>3323840000</v>
      </c>
      <c r="M1982" s="2">
        <v>3336640000</v>
      </c>
      <c r="N1982" s="2">
        <v>3349440000</v>
      </c>
      <c r="O1982" s="2">
        <v>3355840000</v>
      </c>
      <c r="P1982" s="2">
        <v>3362240000</v>
      </c>
      <c r="Q1982" s="2">
        <v>3362240000</v>
      </c>
      <c r="R1982" s="2">
        <v>3366510000</v>
      </c>
      <c r="S1982" s="2">
        <v>3366510000</v>
      </c>
      <c r="T1982" s="2">
        <v>3366510000</v>
      </c>
      <c r="U1982" s="2">
        <v>3364370000</v>
      </c>
      <c r="V1982" s="2">
        <v>3362240000</v>
      </c>
      <c r="W1982" s="2">
        <v>3360100000</v>
      </c>
      <c r="X1982" s="2">
        <v>3357970000</v>
      </c>
      <c r="Y1982" s="2">
        <v>3353700000</v>
      </c>
      <c r="Z1982" s="2">
        <v>3351570000</v>
      </c>
      <c r="AA1982" s="2">
        <v>3347300000</v>
      </c>
      <c r="AB1982" s="2">
        <v>3345170000</v>
      </c>
      <c r="AC1982" s="2">
        <v>3340900000</v>
      </c>
    </row>
    <row r="1983" spans="1:32">
      <c r="A1983" t="s">
        <v>12745</v>
      </c>
      <c r="B1983" t="s">
        <v>19</v>
      </c>
      <c r="C1983" s="2">
        <v>7102770000</v>
      </c>
      <c r="D1983" s="2">
        <v>7485880000</v>
      </c>
      <c r="E1983" s="2">
        <v>7581660000</v>
      </c>
      <c r="F1983" s="2">
        <v>7637120000</v>
      </c>
      <c r="G1983" s="2">
        <v>7707690000</v>
      </c>
      <c r="H1983" s="2">
        <v>7727850000</v>
      </c>
      <c r="I1983" s="2">
        <v>7758100000</v>
      </c>
      <c r="J1983" s="2">
        <v>7793390000</v>
      </c>
      <c r="K1983" s="2">
        <v>7828670000</v>
      </c>
      <c r="L1983" s="2">
        <v>7853880000</v>
      </c>
      <c r="M1983" s="2">
        <v>7884120000</v>
      </c>
      <c r="N1983" s="2">
        <v>7914370000</v>
      </c>
      <c r="O1983" s="2">
        <v>7929490000</v>
      </c>
      <c r="P1983" s="2">
        <v>7944620000</v>
      </c>
      <c r="Q1983" s="2">
        <v>7944620000</v>
      </c>
      <c r="R1983" s="2">
        <v>7954700000</v>
      </c>
      <c r="S1983" s="2">
        <v>7954700000</v>
      </c>
      <c r="T1983" s="2">
        <v>7954700000</v>
      </c>
      <c r="U1983" s="2">
        <v>7949660000</v>
      </c>
      <c r="V1983" s="2">
        <v>7944620000</v>
      </c>
      <c r="W1983" s="2">
        <v>7939580000</v>
      </c>
      <c r="X1983" s="2">
        <v>7934530000</v>
      </c>
      <c r="Y1983" s="2">
        <v>7924450000</v>
      </c>
      <c r="Z1983" s="2">
        <v>7919410000</v>
      </c>
      <c r="AA1983" s="2">
        <v>7909330000</v>
      </c>
      <c r="AB1983" s="2">
        <v>7904290000</v>
      </c>
      <c r="AC1983" s="2">
        <v>7894210000</v>
      </c>
    </row>
    <row r="1984" spans="1:32">
      <c r="A1984" t="s">
        <v>12746</v>
      </c>
      <c r="B1984" t="s">
        <v>19</v>
      </c>
      <c r="C1984" s="2">
        <v>96516500</v>
      </c>
      <c r="D1984" s="2">
        <v>101722000</v>
      </c>
      <c r="E1984" s="2">
        <v>103024000</v>
      </c>
      <c r="F1984" s="2">
        <v>103778000</v>
      </c>
      <c r="G1984" s="2">
        <v>104736000</v>
      </c>
      <c r="H1984" s="2">
        <v>105010000</v>
      </c>
      <c r="I1984" s="2">
        <v>105422000</v>
      </c>
      <c r="J1984" s="2">
        <v>105901000</v>
      </c>
      <c r="K1984" s="2">
        <v>106380000</v>
      </c>
      <c r="L1984" s="2">
        <v>106723000</v>
      </c>
      <c r="M1984" s="2">
        <v>107134000</v>
      </c>
      <c r="N1984" s="2">
        <v>107545000</v>
      </c>
      <c r="O1984" s="2">
        <v>107750000</v>
      </c>
      <c r="P1984" s="2">
        <v>107956000</v>
      </c>
      <c r="Q1984" s="2">
        <v>107956000</v>
      </c>
      <c r="R1984" s="2">
        <v>108093000</v>
      </c>
      <c r="S1984" s="2">
        <v>108093000</v>
      </c>
      <c r="T1984" s="2">
        <v>108093000</v>
      </c>
      <c r="U1984" s="2">
        <v>108024000</v>
      </c>
      <c r="V1984" s="2">
        <v>107956000</v>
      </c>
      <c r="W1984" s="2">
        <v>107888000</v>
      </c>
      <c r="X1984" s="2">
        <v>107819000</v>
      </c>
      <c r="Y1984" s="2">
        <v>107682000</v>
      </c>
      <c r="Z1984" s="2">
        <v>107614000</v>
      </c>
      <c r="AA1984" s="2">
        <v>107476000</v>
      </c>
      <c r="AB1984" s="2">
        <v>107408000</v>
      </c>
      <c r="AC1984" s="2">
        <v>107271000</v>
      </c>
    </row>
    <row r="1985" spans="1:29">
      <c r="A1985" t="s">
        <v>12747</v>
      </c>
      <c r="B1985" t="s">
        <v>19</v>
      </c>
      <c r="C1985" s="2">
        <v>92289500</v>
      </c>
      <c r="D1985" s="2">
        <v>97267500</v>
      </c>
      <c r="E1985" s="2">
        <v>98512000</v>
      </c>
      <c r="F1985" s="2">
        <v>99232500</v>
      </c>
      <c r="G1985" s="2">
        <v>100150000</v>
      </c>
      <c r="H1985" s="2">
        <v>100412000</v>
      </c>
      <c r="I1985" s="2">
        <v>100804000</v>
      </c>
      <c r="J1985" s="2">
        <v>101263000</v>
      </c>
      <c r="K1985" s="2">
        <v>101722000</v>
      </c>
      <c r="L1985" s="2">
        <v>102049000</v>
      </c>
      <c r="M1985" s="2">
        <v>102442000</v>
      </c>
      <c r="N1985" s="2">
        <v>102835000</v>
      </c>
      <c r="O1985" s="2">
        <v>103032000</v>
      </c>
      <c r="P1985" s="2">
        <v>103228000</v>
      </c>
      <c r="Q1985" s="2">
        <v>103228000</v>
      </c>
      <c r="R1985" s="2">
        <v>103359000</v>
      </c>
      <c r="S1985" s="2">
        <v>103359000</v>
      </c>
      <c r="T1985" s="2">
        <v>103359000</v>
      </c>
      <c r="U1985" s="2">
        <v>103294000</v>
      </c>
      <c r="V1985" s="2">
        <v>103228000</v>
      </c>
      <c r="W1985" s="2">
        <v>103162000</v>
      </c>
      <c r="X1985" s="2">
        <v>103097000</v>
      </c>
      <c r="Y1985" s="2">
        <v>102966000</v>
      </c>
      <c r="Z1985" s="2">
        <v>102900000</v>
      </c>
      <c r="AA1985" s="2">
        <v>102770000</v>
      </c>
      <c r="AB1985" s="2">
        <v>102704000</v>
      </c>
      <c r="AC1985" s="2">
        <v>102573000</v>
      </c>
    </row>
    <row r="1986" spans="1:29">
      <c r="A1986" t="s">
        <v>12748</v>
      </c>
      <c r="B1986" t="s">
        <v>19</v>
      </c>
      <c r="C1986" s="2">
        <v>142732000</v>
      </c>
      <c r="D1986" s="2">
        <v>150430000</v>
      </c>
      <c r="E1986" s="2">
        <v>152355000</v>
      </c>
      <c r="F1986" s="2">
        <v>153470000</v>
      </c>
      <c r="G1986" s="2">
        <v>154888000</v>
      </c>
      <c r="H1986" s="2">
        <v>155293000</v>
      </c>
      <c r="I1986" s="2">
        <v>155901000</v>
      </c>
      <c r="J1986" s="2">
        <v>156610000</v>
      </c>
      <c r="K1986" s="2">
        <v>157319000</v>
      </c>
      <c r="L1986" s="2">
        <v>157825000</v>
      </c>
      <c r="M1986" s="2">
        <v>158433000</v>
      </c>
      <c r="N1986" s="2">
        <v>159041000</v>
      </c>
      <c r="O1986" s="2">
        <v>159345000</v>
      </c>
      <c r="P1986" s="2">
        <v>159649000</v>
      </c>
      <c r="Q1986" s="2">
        <v>159649000</v>
      </c>
      <c r="R1986" s="2">
        <v>159851000</v>
      </c>
      <c r="S1986" s="2">
        <v>159851000</v>
      </c>
      <c r="T1986" s="2">
        <v>159851000</v>
      </c>
      <c r="U1986" s="2">
        <v>159750000</v>
      </c>
      <c r="V1986" s="2">
        <v>159649000</v>
      </c>
      <c r="W1986" s="2">
        <v>159548000</v>
      </c>
      <c r="X1986" s="2">
        <v>159446000</v>
      </c>
      <c r="Y1986" s="2">
        <v>159244000</v>
      </c>
      <c r="Z1986" s="2">
        <v>159142000</v>
      </c>
      <c r="AA1986" s="2">
        <v>158940000</v>
      </c>
      <c r="AB1986" s="2">
        <v>158838000</v>
      </c>
      <c r="AC1986" s="2">
        <v>158636000</v>
      </c>
    </row>
    <row r="1987" spans="1:29">
      <c r="A1987" t="s">
        <v>12749</v>
      </c>
      <c r="B1987" t="s">
        <v>19</v>
      </c>
      <c r="C1987" s="2">
        <v>4931500</v>
      </c>
      <c r="D1987" s="2">
        <v>5197500</v>
      </c>
      <c r="E1987" s="2">
        <v>5264000</v>
      </c>
      <c r="F1987" s="2">
        <v>5302500</v>
      </c>
      <c r="G1987" s="2">
        <v>5351500</v>
      </c>
      <c r="H1987" s="2">
        <v>5365500</v>
      </c>
      <c r="I1987" s="2">
        <v>5386500</v>
      </c>
      <c r="J1987" s="2">
        <v>5411000</v>
      </c>
      <c r="K1987" s="2">
        <v>5435500</v>
      </c>
      <c r="L1987" s="2">
        <v>5453000</v>
      </c>
      <c r="M1987" s="2">
        <v>5474000</v>
      </c>
      <c r="N1987" s="2">
        <v>5495000</v>
      </c>
      <c r="O1987" s="2">
        <v>5505500</v>
      </c>
      <c r="P1987" s="2">
        <v>5516000</v>
      </c>
      <c r="Q1987" s="2">
        <v>5516000</v>
      </c>
      <c r="R1987" s="2">
        <v>5523000</v>
      </c>
      <c r="S1987" s="2">
        <v>5523000</v>
      </c>
      <c r="T1987" s="2">
        <v>5523000</v>
      </c>
      <c r="U1987" s="2">
        <v>5519500</v>
      </c>
      <c r="V1987" s="2">
        <v>5516000</v>
      </c>
      <c r="W1987" s="2">
        <v>5512500</v>
      </c>
      <c r="X1987" s="2">
        <v>5509000</v>
      </c>
      <c r="Y1987" s="2">
        <v>5502000</v>
      </c>
      <c r="Z1987" s="2">
        <v>5498500</v>
      </c>
      <c r="AA1987" s="2">
        <v>5491500</v>
      </c>
      <c r="AB1987" s="2">
        <v>5488000</v>
      </c>
      <c r="AC1987" s="2">
        <v>5481000</v>
      </c>
    </row>
    <row r="1988" spans="1:29">
      <c r="A1988" t="s">
        <v>12750</v>
      </c>
      <c r="B1988" t="s">
        <v>19</v>
      </c>
      <c r="C1988" s="2">
        <v>41142800</v>
      </c>
      <c r="D1988" s="2">
        <v>43362000</v>
      </c>
      <c r="E1988" s="2">
        <v>43916800</v>
      </c>
      <c r="F1988" s="2">
        <v>44238000</v>
      </c>
      <c r="G1988" s="2">
        <v>44646800</v>
      </c>
      <c r="H1988" s="2">
        <v>44763600</v>
      </c>
      <c r="I1988" s="2">
        <v>44938800</v>
      </c>
      <c r="J1988" s="2">
        <v>45143200</v>
      </c>
      <c r="K1988" s="2">
        <v>45347600</v>
      </c>
      <c r="L1988" s="2">
        <v>45493600</v>
      </c>
      <c r="M1988" s="2">
        <v>45668800</v>
      </c>
      <c r="N1988" s="2">
        <v>45844000</v>
      </c>
      <c r="O1988" s="2">
        <v>45931600</v>
      </c>
      <c r="P1988" s="2">
        <v>46019200</v>
      </c>
      <c r="Q1988" s="2">
        <v>46019200</v>
      </c>
      <c r="R1988" s="2">
        <v>46077600</v>
      </c>
      <c r="S1988" s="2">
        <v>46077600</v>
      </c>
      <c r="T1988" s="2">
        <v>46077600</v>
      </c>
      <c r="U1988" s="2">
        <v>46048400</v>
      </c>
      <c r="V1988" s="2">
        <v>46019200</v>
      </c>
      <c r="W1988" s="2">
        <v>45990000</v>
      </c>
      <c r="X1988" s="2">
        <v>45960800</v>
      </c>
      <c r="Y1988" s="2">
        <v>45902400</v>
      </c>
      <c r="Z1988" s="2">
        <v>45873200</v>
      </c>
      <c r="AA1988" s="2">
        <v>45814800</v>
      </c>
      <c r="AB1988" s="2">
        <v>45785600</v>
      </c>
      <c r="AC1988" s="2">
        <v>45727200</v>
      </c>
    </row>
    <row r="1989" spans="1:29">
      <c r="A1989" t="s">
        <v>12751</v>
      </c>
      <c r="B1989" t="s">
        <v>19</v>
      </c>
      <c r="C1989" s="2">
        <v>422700000</v>
      </c>
      <c r="D1989" s="2">
        <v>445500000</v>
      </c>
      <c r="E1989" s="2">
        <v>451200000</v>
      </c>
      <c r="F1989" s="2">
        <v>454500000</v>
      </c>
      <c r="G1989" s="2">
        <v>458700000</v>
      </c>
      <c r="H1989" s="2">
        <v>459900000</v>
      </c>
      <c r="I1989" s="2">
        <v>461700000</v>
      </c>
      <c r="J1989" s="2">
        <v>463800000</v>
      </c>
      <c r="K1989" s="2">
        <v>465900000</v>
      </c>
      <c r="L1989" s="2">
        <v>467400000</v>
      </c>
      <c r="M1989" s="2">
        <v>469200000</v>
      </c>
      <c r="N1989" s="2">
        <v>471000000</v>
      </c>
      <c r="O1989" s="2">
        <v>471900000</v>
      </c>
      <c r="P1989" s="2">
        <v>472800000</v>
      </c>
      <c r="Q1989" s="2">
        <v>472800000</v>
      </c>
      <c r="R1989" s="2">
        <v>473400000</v>
      </c>
      <c r="S1989" s="2">
        <v>473400000</v>
      </c>
      <c r="T1989" s="2">
        <v>473400000</v>
      </c>
      <c r="U1989" s="2">
        <v>473100000</v>
      </c>
      <c r="V1989" s="2">
        <v>472800000</v>
      </c>
      <c r="W1989" s="2">
        <v>472500000</v>
      </c>
      <c r="X1989" s="2">
        <v>472200000</v>
      </c>
      <c r="Y1989" s="2">
        <v>471600000</v>
      </c>
      <c r="Z1989" s="2">
        <v>471300000</v>
      </c>
      <c r="AA1989" s="2">
        <v>470700000</v>
      </c>
      <c r="AB1989" s="2">
        <v>470400000</v>
      </c>
      <c r="AC1989" s="2">
        <v>469800000</v>
      </c>
    </row>
    <row r="1990" spans="1:29">
      <c r="A1990" t="s">
        <v>12752</v>
      </c>
      <c r="B1990" t="s">
        <v>19</v>
      </c>
      <c r="C1990" s="2">
        <v>84540000</v>
      </c>
      <c r="D1990" s="2">
        <v>89100000</v>
      </c>
      <c r="E1990" s="2">
        <v>90240000</v>
      </c>
      <c r="F1990" s="2">
        <v>90900000</v>
      </c>
      <c r="G1990" s="2">
        <v>91740000</v>
      </c>
      <c r="H1990" s="2">
        <v>91980000</v>
      </c>
      <c r="I1990" s="2">
        <v>92340000</v>
      </c>
      <c r="J1990" s="2">
        <v>92760000</v>
      </c>
      <c r="K1990" s="2">
        <v>93180000</v>
      </c>
      <c r="L1990" s="2">
        <v>93480000</v>
      </c>
      <c r="M1990" s="2">
        <v>93840000</v>
      </c>
      <c r="N1990" s="2">
        <v>94200000</v>
      </c>
      <c r="O1990" s="2">
        <v>94380000</v>
      </c>
      <c r="P1990" s="2">
        <v>94560000</v>
      </c>
      <c r="Q1990" s="2">
        <v>94560000</v>
      </c>
      <c r="R1990" s="2">
        <v>94680000</v>
      </c>
      <c r="S1990" s="2">
        <v>94680000</v>
      </c>
      <c r="T1990" s="2">
        <v>94680000</v>
      </c>
      <c r="U1990" s="2">
        <v>94620000</v>
      </c>
      <c r="V1990" s="2">
        <v>94560000</v>
      </c>
      <c r="W1990" s="2">
        <v>94500000</v>
      </c>
      <c r="X1990" s="2">
        <v>94440000</v>
      </c>
      <c r="Y1990" s="2">
        <v>94320000</v>
      </c>
      <c r="Z1990" s="2">
        <v>94260000</v>
      </c>
      <c r="AA1990" s="2">
        <v>94140000</v>
      </c>
      <c r="AB1990" s="2">
        <v>94080000</v>
      </c>
      <c r="AC1990" s="2">
        <v>93960000</v>
      </c>
    </row>
    <row r="1991" spans="1:29">
      <c r="A1991" t="s">
        <v>12753</v>
      </c>
      <c r="B1991" t="s">
        <v>19</v>
      </c>
      <c r="C1991">
        <v>0</v>
      </c>
      <c r="D1991">
        <v>0</v>
      </c>
      <c r="E1991">
        <v>0</v>
      </c>
      <c r="F1991">
        <v>0</v>
      </c>
      <c r="G1991">
        <v>0</v>
      </c>
      <c r="H1991">
        <v>0</v>
      </c>
      <c r="I1991">
        <v>0</v>
      </c>
      <c r="J1991">
        <v>0</v>
      </c>
      <c r="K1991">
        <v>0</v>
      </c>
      <c r="L1991">
        <v>0</v>
      </c>
      <c r="M1991">
        <v>0</v>
      </c>
      <c r="N1991">
        <v>0</v>
      </c>
      <c r="O1991">
        <v>0</v>
      </c>
      <c r="P1991">
        <v>0</v>
      </c>
      <c r="Q1991">
        <v>0</v>
      </c>
      <c r="R1991">
        <v>0</v>
      </c>
      <c r="S1991">
        <v>0</v>
      </c>
      <c r="T1991">
        <v>0</v>
      </c>
      <c r="U1991">
        <v>0</v>
      </c>
      <c r="V1991">
        <v>0</v>
      </c>
      <c r="W1991">
        <v>0</v>
      </c>
      <c r="X1991">
        <v>0</v>
      </c>
      <c r="Y1991">
        <v>0</v>
      </c>
      <c r="Z1991">
        <v>0</v>
      </c>
      <c r="AA1991">
        <v>0</v>
      </c>
      <c r="AB1991">
        <v>0</v>
      </c>
      <c r="AC1991">
        <v>0</v>
      </c>
    </row>
    <row r="1992" spans="1:29">
      <c r="A1992" t="s">
        <v>12754</v>
      </c>
      <c r="B1992" t="s">
        <v>19</v>
      </c>
      <c r="C1992">
        <v>0</v>
      </c>
      <c r="D1992">
        <v>0</v>
      </c>
      <c r="E1992">
        <v>0</v>
      </c>
      <c r="F1992">
        <v>0</v>
      </c>
      <c r="G1992">
        <v>0</v>
      </c>
      <c r="H1992">
        <v>0</v>
      </c>
      <c r="I1992">
        <v>0</v>
      </c>
      <c r="J1992">
        <v>0</v>
      </c>
      <c r="K1992">
        <v>0</v>
      </c>
      <c r="L1992">
        <v>0</v>
      </c>
      <c r="M1992">
        <v>0</v>
      </c>
      <c r="N1992">
        <v>0</v>
      </c>
      <c r="O1992">
        <v>0</v>
      </c>
      <c r="P1992">
        <v>0</v>
      </c>
      <c r="Q1992">
        <v>0</v>
      </c>
      <c r="R1992">
        <v>0</v>
      </c>
      <c r="S1992">
        <v>0</v>
      </c>
      <c r="T1992">
        <v>0</v>
      </c>
      <c r="U1992">
        <v>0</v>
      </c>
      <c r="V1992">
        <v>0</v>
      </c>
      <c r="W1992">
        <v>0</v>
      </c>
      <c r="X1992">
        <v>0</v>
      </c>
      <c r="Y1992">
        <v>0</v>
      </c>
      <c r="Z1992">
        <v>0</v>
      </c>
      <c r="AA1992">
        <v>0</v>
      </c>
      <c r="AB1992">
        <v>0</v>
      </c>
      <c r="AC1992">
        <v>0</v>
      </c>
    </row>
    <row r="1993" spans="1:29">
      <c r="A1993" t="s">
        <v>12755</v>
      </c>
      <c r="B1993" t="s">
        <v>19</v>
      </c>
      <c r="C1993">
        <v>0</v>
      </c>
      <c r="D1993">
        <v>0</v>
      </c>
      <c r="E1993">
        <v>0</v>
      </c>
      <c r="F1993">
        <v>0</v>
      </c>
      <c r="G1993">
        <v>0</v>
      </c>
      <c r="H1993">
        <v>0</v>
      </c>
      <c r="I1993">
        <v>0</v>
      </c>
      <c r="J1993">
        <v>0</v>
      </c>
      <c r="K1993">
        <v>0</v>
      </c>
      <c r="L1993">
        <v>0</v>
      </c>
      <c r="M1993">
        <v>0</v>
      </c>
      <c r="N1993">
        <v>0</v>
      </c>
      <c r="O1993">
        <v>0</v>
      </c>
      <c r="P1993">
        <v>0</v>
      </c>
      <c r="Q1993">
        <v>0</v>
      </c>
      <c r="R1993">
        <v>0</v>
      </c>
      <c r="S1993">
        <v>0</v>
      </c>
      <c r="T1993">
        <v>0</v>
      </c>
      <c r="U1993">
        <v>0</v>
      </c>
      <c r="V1993">
        <v>0</v>
      </c>
      <c r="W1993">
        <v>0</v>
      </c>
      <c r="X1993">
        <v>0</v>
      </c>
      <c r="Y1993">
        <v>0</v>
      </c>
      <c r="Z1993">
        <v>0</v>
      </c>
      <c r="AA1993">
        <v>0</v>
      </c>
      <c r="AB1993">
        <v>0</v>
      </c>
      <c r="AC1993">
        <v>0</v>
      </c>
    </row>
    <row r="1994" spans="1:29">
      <c r="A1994" t="s">
        <v>12756</v>
      </c>
      <c r="B1994" t="s">
        <v>19</v>
      </c>
      <c r="C1994">
        <v>0</v>
      </c>
      <c r="D1994">
        <v>0</v>
      </c>
      <c r="E1994">
        <v>0</v>
      </c>
      <c r="F1994">
        <v>0</v>
      </c>
      <c r="G1994">
        <v>0</v>
      </c>
      <c r="H1994">
        <v>0</v>
      </c>
      <c r="I1994">
        <v>0</v>
      </c>
      <c r="J1994">
        <v>0</v>
      </c>
      <c r="K1994">
        <v>0</v>
      </c>
      <c r="L1994">
        <v>0</v>
      </c>
      <c r="M1994">
        <v>0</v>
      </c>
      <c r="N1994">
        <v>0</v>
      </c>
      <c r="O1994">
        <v>0</v>
      </c>
      <c r="P1994">
        <v>0</v>
      </c>
      <c r="Q1994">
        <v>0</v>
      </c>
      <c r="R1994">
        <v>0</v>
      </c>
      <c r="S1994">
        <v>0</v>
      </c>
      <c r="T1994">
        <v>0</v>
      </c>
      <c r="U1994">
        <v>0</v>
      </c>
      <c r="V1994">
        <v>0</v>
      </c>
      <c r="W1994">
        <v>0</v>
      </c>
      <c r="X1994">
        <v>0</v>
      </c>
      <c r="Y1994">
        <v>0</v>
      </c>
      <c r="Z1994">
        <v>0</v>
      </c>
      <c r="AA1994">
        <v>0</v>
      </c>
      <c r="AB1994">
        <v>0</v>
      </c>
      <c r="AC1994">
        <v>0</v>
      </c>
    </row>
    <row r="1995" spans="1:29">
      <c r="A1995" t="s">
        <v>12757</v>
      </c>
      <c r="B1995" t="s">
        <v>19</v>
      </c>
      <c r="C1995">
        <v>0</v>
      </c>
      <c r="D1995">
        <v>0</v>
      </c>
      <c r="E1995">
        <v>0</v>
      </c>
      <c r="F1995">
        <v>0</v>
      </c>
      <c r="G1995">
        <v>0</v>
      </c>
      <c r="H1995">
        <v>0</v>
      </c>
      <c r="I1995">
        <v>0</v>
      </c>
      <c r="J1995">
        <v>0</v>
      </c>
      <c r="K1995">
        <v>0</v>
      </c>
      <c r="L1995">
        <v>0</v>
      </c>
      <c r="M1995">
        <v>0</v>
      </c>
      <c r="N1995">
        <v>0</v>
      </c>
      <c r="O1995">
        <v>0</v>
      </c>
      <c r="P1995">
        <v>0</v>
      </c>
      <c r="Q1995">
        <v>0</v>
      </c>
      <c r="R1995">
        <v>0</v>
      </c>
      <c r="S1995">
        <v>0</v>
      </c>
      <c r="T1995">
        <v>0</v>
      </c>
      <c r="U1995">
        <v>0</v>
      </c>
      <c r="V1995">
        <v>0</v>
      </c>
      <c r="W1995">
        <v>0</v>
      </c>
      <c r="X1995">
        <v>0</v>
      </c>
      <c r="Y1995">
        <v>0</v>
      </c>
      <c r="Z1995">
        <v>0</v>
      </c>
      <c r="AA1995">
        <v>0</v>
      </c>
      <c r="AB1995">
        <v>0</v>
      </c>
      <c r="AC1995">
        <v>0</v>
      </c>
    </row>
    <row r="1996" spans="1:29">
      <c r="A1996" t="s">
        <v>12758</v>
      </c>
      <c r="B1996" t="s">
        <v>19</v>
      </c>
      <c r="C1996">
        <v>0</v>
      </c>
      <c r="D1996">
        <v>0</v>
      </c>
      <c r="E1996">
        <v>0</v>
      </c>
      <c r="F1996">
        <v>0</v>
      </c>
      <c r="G1996">
        <v>0</v>
      </c>
      <c r="H1996">
        <v>0</v>
      </c>
      <c r="I1996">
        <v>0</v>
      </c>
      <c r="J1996">
        <v>0</v>
      </c>
      <c r="K1996">
        <v>0</v>
      </c>
      <c r="L1996">
        <v>0</v>
      </c>
      <c r="M1996">
        <v>0</v>
      </c>
      <c r="N1996">
        <v>0</v>
      </c>
      <c r="O1996">
        <v>0</v>
      </c>
      <c r="P1996">
        <v>0</v>
      </c>
      <c r="Q1996">
        <v>0</v>
      </c>
      <c r="R1996">
        <v>0</v>
      </c>
      <c r="S1996">
        <v>0</v>
      </c>
      <c r="T1996">
        <v>0</v>
      </c>
      <c r="U1996">
        <v>0</v>
      </c>
      <c r="V1996">
        <v>0</v>
      </c>
      <c r="W1996">
        <v>0</v>
      </c>
      <c r="X1996">
        <v>0</v>
      </c>
      <c r="Y1996">
        <v>0</v>
      </c>
      <c r="Z1996">
        <v>0</v>
      </c>
      <c r="AA1996">
        <v>0</v>
      </c>
      <c r="AB1996">
        <v>0</v>
      </c>
      <c r="AC1996">
        <v>0</v>
      </c>
    </row>
    <row r="1997" spans="1:29">
      <c r="A1997" t="s">
        <v>12759</v>
      </c>
      <c r="B1997" t="s">
        <v>19</v>
      </c>
      <c r="C1997">
        <v>0</v>
      </c>
      <c r="D1997">
        <v>0</v>
      </c>
      <c r="E1997">
        <v>0</v>
      </c>
      <c r="F1997">
        <v>0</v>
      </c>
      <c r="G1997">
        <v>0</v>
      </c>
      <c r="H1997">
        <v>0</v>
      </c>
      <c r="I1997">
        <v>0</v>
      </c>
      <c r="J1997">
        <v>0</v>
      </c>
      <c r="K1997">
        <v>0</v>
      </c>
      <c r="L1997">
        <v>0</v>
      </c>
      <c r="M1997">
        <v>0</v>
      </c>
      <c r="N1997">
        <v>0</v>
      </c>
      <c r="O1997">
        <v>0</v>
      </c>
      <c r="P1997">
        <v>0</v>
      </c>
      <c r="Q1997">
        <v>0</v>
      </c>
      <c r="R1997">
        <v>0</v>
      </c>
      <c r="S1997">
        <v>0</v>
      </c>
      <c r="T1997">
        <v>0</v>
      </c>
      <c r="U1997">
        <v>0</v>
      </c>
      <c r="V1997">
        <v>0</v>
      </c>
      <c r="W1997">
        <v>0</v>
      </c>
      <c r="X1997">
        <v>0</v>
      </c>
      <c r="Y1997">
        <v>0</v>
      </c>
      <c r="Z1997">
        <v>0</v>
      </c>
      <c r="AA1997">
        <v>0</v>
      </c>
      <c r="AB1997">
        <v>0</v>
      </c>
      <c r="AC1997">
        <v>0</v>
      </c>
    </row>
    <row r="1998" spans="1:29">
      <c r="A1998" t="s">
        <v>12760</v>
      </c>
      <c r="B1998" t="s">
        <v>19</v>
      </c>
      <c r="C1998">
        <v>0</v>
      </c>
      <c r="D1998">
        <v>0</v>
      </c>
      <c r="E1998">
        <v>0</v>
      </c>
      <c r="F1998">
        <v>0</v>
      </c>
      <c r="G1998">
        <v>0</v>
      </c>
      <c r="H1998">
        <v>0</v>
      </c>
      <c r="I1998">
        <v>0</v>
      </c>
      <c r="J1998">
        <v>0</v>
      </c>
      <c r="K1998">
        <v>0</v>
      </c>
      <c r="L1998">
        <v>0</v>
      </c>
      <c r="M1998">
        <v>0</v>
      </c>
      <c r="N1998">
        <v>0</v>
      </c>
      <c r="O1998">
        <v>0</v>
      </c>
      <c r="P1998">
        <v>0</v>
      </c>
      <c r="Q1998">
        <v>0</v>
      </c>
      <c r="R1998">
        <v>0</v>
      </c>
      <c r="S1998">
        <v>0</v>
      </c>
      <c r="T1998">
        <v>0</v>
      </c>
      <c r="U1998">
        <v>0</v>
      </c>
      <c r="V1998">
        <v>0</v>
      </c>
      <c r="W1998">
        <v>0</v>
      </c>
      <c r="X1998">
        <v>0</v>
      </c>
      <c r="Y1998">
        <v>0</v>
      </c>
      <c r="Z1998">
        <v>0</v>
      </c>
      <c r="AA1998">
        <v>0</v>
      </c>
      <c r="AB1998">
        <v>0</v>
      </c>
      <c r="AC1998">
        <v>0</v>
      </c>
    </row>
    <row r="1999" spans="1:29">
      <c r="A1999" t="s">
        <v>12761</v>
      </c>
      <c r="B1999" t="s">
        <v>19</v>
      </c>
      <c r="C1999">
        <v>0</v>
      </c>
      <c r="D1999">
        <v>0</v>
      </c>
      <c r="E1999">
        <v>0</v>
      </c>
      <c r="F1999">
        <v>0</v>
      </c>
      <c r="G1999">
        <v>0</v>
      </c>
      <c r="H1999">
        <v>0</v>
      </c>
      <c r="I1999">
        <v>0</v>
      </c>
      <c r="J1999">
        <v>0</v>
      </c>
      <c r="K1999">
        <v>0</v>
      </c>
      <c r="L1999">
        <v>0</v>
      </c>
      <c r="M1999">
        <v>0</v>
      </c>
      <c r="N1999">
        <v>0</v>
      </c>
      <c r="O1999">
        <v>0</v>
      </c>
      <c r="P1999">
        <v>0</v>
      </c>
      <c r="Q1999">
        <v>0</v>
      </c>
      <c r="R1999">
        <v>0</v>
      </c>
      <c r="S1999">
        <v>0</v>
      </c>
      <c r="T1999">
        <v>0</v>
      </c>
      <c r="U1999">
        <v>0</v>
      </c>
      <c r="V1999">
        <v>0</v>
      </c>
      <c r="W1999">
        <v>0</v>
      </c>
      <c r="X1999">
        <v>0</v>
      </c>
      <c r="Y1999">
        <v>0</v>
      </c>
      <c r="Z1999">
        <v>0</v>
      </c>
      <c r="AA1999">
        <v>0</v>
      </c>
      <c r="AB1999">
        <v>0</v>
      </c>
      <c r="AC1999">
        <v>0</v>
      </c>
    </row>
    <row r="2000" spans="1:29">
      <c r="A2000" t="s">
        <v>12762</v>
      </c>
      <c r="B2000" t="s">
        <v>19</v>
      </c>
      <c r="C2000">
        <v>0</v>
      </c>
      <c r="D2000">
        <v>0</v>
      </c>
      <c r="E2000">
        <v>0</v>
      </c>
      <c r="F2000">
        <v>0</v>
      </c>
      <c r="G2000">
        <v>0</v>
      </c>
      <c r="H2000">
        <v>0</v>
      </c>
      <c r="I2000">
        <v>0</v>
      </c>
      <c r="J2000">
        <v>0</v>
      </c>
      <c r="K2000">
        <v>0</v>
      </c>
      <c r="L2000">
        <v>0</v>
      </c>
      <c r="M2000">
        <v>0</v>
      </c>
      <c r="N2000">
        <v>0</v>
      </c>
      <c r="O2000">
        <v>0</v>
      </c>
      <c r="P2000">
        <v>0</v>
      </c>
      <c r="Q2000">
        <v>0</v>
      </c>
      <c r="R2000">
        <v>0</v>
      </c>
      <c r="S2000">
        <v>0</v>
      </c>
      <c r="T2000">
        <v>0</v>
      </c>
      <c r="U2000">
        <v>0</v>
      </c>
      <c r="V2000">
        <v>0</v>
      </c>
      <c r="W2000">
        <v>0</v>
      </c>
      <c r="X2000">
        <v>0</v>
      </c>
      <c r="Y2000">
        <v>0</v>
      </c>
      <c r="Z2000">
        <v>0</v>
      </c>
      <c r="AA2000">
        <v>0</v>
      </c>
      <c r="AB2000">
        <v>0</v>
      </c>
      <c r="AC2000">
        <v>0</v>
      </c>
    </row>
    <row r="2001" spans="1:29">
      <c r="A2001" t="s">
        <v>12763</v>
      </c>
      <c r="B2001" t="s">
        <v>19</v>
      </c>
      <c r="C2001">
        <v>0</v>
      </c>
      <c r="D2001">
        <v>0</v>
      </c>
      <c r="E2001">
        <v>0</v>
      </c>
      <c r="F2001">
        <v>0</v>
      </c>
      <c r="G2001">
        <v>0</v>
      </c>
      <c r="H2001">
        <v>0</v>
      </c>
      <c r="I2001">
        <v>0</v>
      </c>
      <c r="J2001">
        <v>0</v>
      </c>
      <c r="K2001">
        <v>0</v>
      </c>
      <c r="L2001">
        <v>0</v>
      </c>
      <c r="M2001">
        <v>0</v>
      </c>
      <c r="N2001">
        <v>0</v>
      </c>
      <c r="O2001">
        <v>0</v>
      </c>
      <c r="P2001">
        <v>0</v>
      </c>
      <c r="Q2001">
        <v>0</v>
      </c>
      <c r="R2001">
        <v>0</v>
      </c>
      <c r="S2001">
        <v>0</v>
      </c>
      <c r="T2001">
        <v>0</v>
      </c>
      <c r="U2001">
        <v>0</v>
      </c>
      <c r="V2001">
        <v>0</v>
      </c>
      <c r="W2001">
        <v>0</v>
      </c>
      <c r="X2001">
        <v>0</v>
      </c>
      <c r="Y2001">
        <v>0</v>
      </c>
      <c r="Z2001">
        <v>0</v>
      </c>
      <c r="AA2001">
        <v>0</v>
      </c>
      <c r="AB2001">
        <v>0</v>
      </c>
      <c r="AC2001">
        <v>0</v>
      </c>
    </row>
    <row r="2002" spans="1:29">
      <c r="A2002" t="s">
        <v>12764</v>
      </c>
      <c r="B2002" t="s">
        <v>19</v>
      </c>
      <c r="C2002">
        <v>0</v>
      </c>
      <c r="D2002">
        <v>0</v>
      </c>
      <c r="E2002">
        <v>0</v>
      </c>
      <c r="F2002">
        <v>0</v>
      </c>
      <c r="G2002">
        <v>0</v>
      </c>
      <c r="H2002">
        <v>0</v>
      </c>
      <c r="I2002">
        <v>0</v>
      </c>
      <c r="J2002">
        <v>0</v>
      </c>
      <c r="K2002">
        <v>0</v>
      </c>
      <c r="L2002">
        <v>0</v>
      </c>
      <c r="M2002">
        <v>0</v>
      </c>
      <c r="N2002">
        <v>0</v>
      </c>
      <c r="O2002">
        <v>0</v>
      </c>
      <c r="P2002">
        <v>0</v>
      </c>
      <c r="Q2002">
        <v>0</v>
      </c>
      <c r="R2002">
        <v>0</v>
      </c>
      <c r="S2002">
        <v>0</v>
      </c>
      <c r="T2002">
        <v>0</v>
      </c>
      <c r="U2002">
        <v>0</v>
      </c>
      <c r="V2002">
        <v>0</v>
      </c>
      <c r="W2002">
        <v>0</v>
      </c>
      <c r="X2002">
        <v>0</v>
      </c>
      <c r="Y2002">
        <v>0</v>
      </c>
      <c r="Z2002">
        <v>0</v>
      </c>
      <c r="AA2002">
        <v>0</v>
      </c>
      <c r="AB2002">
        <v>0</v>
      </c>
      <c r="AC2002">
        <v>0</v>
      </c>
    </row>
    <row r="2003" spans="1:29">
      <c r="A2003" t="s">
        <v>12765</v>
      </c>
      <c r="B2003" t="s">
        <v>19</v>
      </c>
      <c r="C2003">
        <v>0</v>
      </c>
      <c r="D2003">
        <v>0</v>
      </c>
      <c r="E2003">
        <v>0</v>
      </c>
      <c r="F2003">
        <v>0</v>
      </c>
      <c r="G2003">
        <v>0</v>
      </c>
      <c r="H2003">
        <v>0</v>
      </c>
      <c r="I2003">
        <v>0</v>
      </c>
      <c r="J2003">
        <v>0</v>
      </c>
      <c r="K2003">
        <v>0</v>
      </c>
      <c r="L2003">
        <v>0</v>
      </c>
      <c r="M2003">
        <v>0</v>
      </c>
      <c r="N2003">
        <v>0</v>
      </c>
      <c r="O2003">
        <v>0</v>
      </c>
      <c r="P2003">
        <v>0</v>
      </c>
      <c r="Q2003">
        <v>0</v>
      </c>
      <c r="R2003">
        <v>0</v>
      </c>
      <c r="S2003">
        <v>0</v>
      </c>
      <c r="T2003">
        <v>0</v>
      </c>
      <c r="U2003">
        <v>0</v>
      </c>
      <c r="V2003">
        <v>0</v>
      </c>
      <c r="W2003">
        <v>0</v>
      </c>
      <c r="X2003">
        <v>0</v>
      </c>
      <c r="Y2003">
        <v>0</v>
      </c>
      <c r="Z2003">
        <v>0</v>
      </c>
      <c r="AA2003">
        <v>0</v>
      </c>
      <c r="AB2003">
        <v>0</v>
      </c>
      <c r="AC2003">
        <v>0</v>
      </c>
    </row>
    <row r="2004" spans="1:29">
      <c r="A2004" t="s">
        <v>12766</v>
      </c>
      <c r="B2004" t="s">
        <v>19</v>
      </c>
      <c r="C2004">
        <v>0</v>
      </c>
      <c r="D2004">
        <v>0</v>
      </c>
      <c r="E2004">
        <v>0</v>
      </c>
      <c r="F2004">
        <v>0</v>
      </c>
      <c r="G2004">
        <v>0</v>
      </c>
      <c r="H2004">
        <v>0</v>
      </c>
      <c r="I2004">
        <v>0</v>
      </c>
      <c r="J2004">
        <v>0</v>
      </c>
      <c r="K2004">
        <v>0</v>
      </c>
      <c r="L2004">
        <v>0</v>
      </c>
      <c r="M2004">
        <v>0</v>
      </c>
      <c r="N2004">
        <v>0</v>
      </c>
      <c r="O2004">
        <v>0</v>
      </c>
      <c r="P2004">
        <v>0</v>
      </c>
      <c r="Q2004">
        <v>0</v>
      </c>
      <c r="R2004">
        <v>0</v>
      </c>
      <c r="S2004">
        <v>0</v>
      </c>
      <c r="T2004">
        <v>0</v>
      </c>
      <c r="U2004">
        <v>0</v>
      </c>
      <c r="V2004">
        <v>0</v>
      </c>
      <c r="W2004">
        <v>0</v>
      </c>
      <c r="X2004">
        <v>0</v>
      </c>
      <c r="Y2004">
        <v>0</v>
      </c>
      <c r="Z2004">
        <v>0</v>
      </c>
      <c r="AA2004">
        <v>0</v>
      </c>
      <c r="AB2004">
        <v>0</v>
      </c>
      <c r="AC2004">
        <v>0</v>
      </c>
    </row>
    <row r="2005" spans="1:29">
      <c r="A2005" t="s">
        <v>12767</v>
      </c>
      <c r="B2005" t="s">
        <v>19</v>
      </c>
      <c r="C2005">
        <v>0</v>
      </c>
      <c r="D2005">
        <v>0</v>
      </c>
      <c r="E2005">
        <v>0</v>
      </c>
      <c r="F2005">
        <v>0</v>
      </c>
      <c r="G2005">
        <v>0</v>
      </c>
      <c r="H2005">
        <v>0</v>
      </c>
      <c r="I2005">
        <v>0</v>
      </c>
      <c r="J2005">
        <v>0</v>
      </c>
      <c r="K2005">
        <v>0</v>
      </c>
      <c r="L2005">
        <v>0</v>
      </c>
      <c r="M2005">
        <v>0</v>
      </c>
      <c r="N2005">
        <v>0</v>
      </c>
      <c r="O2005">
        <v>0</v>
      </c>
      <c r="P2005">
        <v>0</v>
      </c>
      <c r="Q2005">
        <v>0</v>
      </c>
      <c r="R2005">
        <v>0</v>
      </c>
      <c r="S2005">
        <v>0</v>
      </c>
      <c r="T2005">
        <v>0</v>
      </c>
      <c r="U2005">
        <v>0</v>
      </c>
      <c r="V2005">
        <v>0</v>
      </c>
      <c r="W2005">
        <v>0</v>
      </c>
      <c r="X2005">
        <v>0</v>
      </c>
      <c r="Y2005">
        <v>0</v>
      </c>
      <c r="Z2005">
        <v>0</v>
      </c>
      <c r="AA2005">
        <v>0</v>
      </c>
      <c r="AB2005">
        <v>0</v>
      </c>
      <c r="AC2005">
        <v>0</v>
      </c>
    </row>
    <row r="2006" spans="1:29">
      <c r="A2006" t="s">
        <v>12768</v>
      </c>
      <c r="B2006" t="s">
        <v>19</v>
      </c>
      <c r="C2006">
        <v>0</v>
      </c>
      <c r="D2006">
        <v>0</v>
      </c>
      <c r="E2006">
        <v>0</v>
      </c>
      <c r="F2006">
        <v>0</v>
      </c>
      <c r="G2006">
        <v>0</v>
      </c>
      <c r="H2006">
        <v>0</v>
      </c>
      <c r="I2006">
        <v>0</v>
      </c>
      <c r="J2006">
        <v>0</v>
      </c>
      <c r="K2006">
        <v>0</v>
      </c>
      <c r="L2006">
        <v>0</v>
      </c>
      <c r="M2006">
        <v>0</v>
      </c>
      <c r="N2006">
        <v>0</v>
      </c>
      <c r="O2006">
        <v>0</v>
      </c>
      <c r="P2006">
        <v>0</v>
      </c>
      <c r="Q2006">
        <v>0</v>
      </c>
      <c r="R2006">
        <v>0</v>
      </c>
      <c r="S2006">
        <v>0</v>
      </c>
      <c r="T2006">
        <v>0</v>
      </c>
      <c r="U2006">
        <v>0</v>
      </c>
      <c r="V2006">
        <v>0</v>
      </c>
      <c r="W2006">
        <v>0</v>
      </c>
      <c r="X2006">
        <v>0</v>
      </c>
      <c r="Y2006">
        <v>0</v>
      </c>
      <c r="Z2006">
        <v>0</v>
      </c>
      <c r="AA2006">
        <v>0</v>
      </c>
      <c r="AB2006">
        <v>0</v>
      </c>
      <c r="AC2006">
        <v>0</v>
      </c>
    </row>
    <row r="2007" spans="1:29">
      <c r="A2007" t="s">
        <v>12769</v>
      </c>
      <c r="B2007" t="s">
        <v>19</v>
      </c>
      <c r="C2007">
        <v>0</v>
      </c>
      <c r="D2007">
        <v>0</v>
      </c>
      <c r="E2007">
        <v>0</v>
      </c>
      <c r="F2007">
        <v>0</v>
      </c>
      <c r="G2007">
        <v>0</v>
      </c>
      <c r="H2007">
        <v>0</v>
      </c>
      <c r="I2007">
        <v>0</v>
      </c>
      <c r="J2007">
        <v>0</v>
      </c>
      <c r="K2007">
        <v>0</v>
      </c>
      <c r="L2007">
        <v>0</v>
      </c>
      <c r="M2007">
        <v>0</v>
      </c>
      <c r="N2007">
        <v>0</v>
      </c>
      <c r="O2007">
        <v>0</v>
      </c>
      <c r="P2007">
        <v>0</v>
      </c>
      <c r="Q2007">
        <v>0</v>
      </c>
      <c r="R2007">
        <v>0</v>
      </c>
      <c r="S2007">
        <v>0</v>
      </c>
      <c r="T2007">
        <v>0</v>
      </c>
      <c r="U2007">
        <v>0</v>
      </c>
      <c r="V2007">
        <v>0</v>
      </c>
      <c r="W2007">
        <v>0</v>
      </c>
      <c r="X2007">
        <v>0</v>
      </c>
      <c r="Y2007">
        <v>0</v>
      </c>
      <c r="Z2007">
        <v>0</v>
      </c>
      <c r="AA2007">
        <v>0</v>
      </c>
      <c r="AB2007">
        <v>0</v>
      </c>
      <c r="AC2007">
        <v>0</v>
      </c>
    </row>
    <row r="2008" spans="1:29">
      <c r="A2008" t="s">
        <v>12770</v>
      </c>
      <c r="B2008" t="s">
        <v>19</v>
      </c>
      <c r="C2008">
        <v>0</v>
      </c>
      <c r="D2008">
        <v>0</v>
      </c>
      <c r="E2008">
        <v>0</v>
      </c>
      <c r="F2008">
        <v>0</v>
      </c>
      <c r="G2008">
        <v>0</v>
      </c>
      <c r="H2008">
        <v>0</v>
      </c>
      <c r="I2008">
        <v>0</v>
      </c>
      <c r="J2008">
        <v>0</v>
      </c>
      <c r="K2008">
        <v>0</v>
      </c>
      <c r="L2008">
        <v>0</v>
      </c>
      <c r="M2008">
        <v>0</v>
      </c>
      <c r="N2008">
        <v>0</v>
      </c>
      <c r="O2008">
        <v>0</v>
      </c>
      <c r="P2008">
        <v>0</v>
      </c>
      <c r="Q2008">
        <v>0</v>
      </c>
      <c r="R2008">
        <v>0</v>
      </c>
      <c r="S2008">
        <v>0</v>
      </c>
      <c r="T2008">
        <v>0</v>
      </c>
      <c r="U2008">
        <v>0</v>
      </c>
      <c r="V2008">
        <v>0</v>
      </c>
      <c r="W2008">
        <v>0</v>
      </c>
      <c r="X2008">
        <v>0</v>
      </c>
      <c r="Y2008">
        <v>0</v>
      </c>
      <c r="Z2008">
        <v>0</v>
      </c>
      <c r="AA2008">
        <v>0</v>
      </c>
      <c r="AB2008">
        <v>0</v>
      </c>
      <c r="AC2008">
        <v>0</v>
      </c>
    </row>
    <row r="2009" spans="1:29">
      <c r="A2009" t="s">
        <v>12771</v>
      </c>
      <c r="B2009" t="s">
        <v>19</v>
      </c>
      <c r="C2009">
        <v>0</v>
      </c>
      <c r="D2009">
        <v>0</v>
      </c>
      <c r="E2009">
        <v>0</v>
      </c>
      <c r="F2009">
        <v>0</v>
      </c>
      <c r="G2009">
        <v>0</v>
      </c>
      <c r="H2009">
        <v>0</v>
      </c>
      <c r="I2009">
        <v>0</v>
      </c>
      <c r="J2009">
        <v>0</v>
      </c>
      <c r="K2009">
        <v>0</v>
      </c>
      <c r="L2009">
        <v>0</v>
      </c>
      <c r="M2009">
        <v>0</v>
      </c>
      <c r="N2009">
        <v>0</v>
      </c>
      <c r="O2009">
        <v>0</v>
      </c>
      <c r="P2009">
        <v>0</v>
      </c>
      <c r="Q2009">
        <v>0</v>
      </c>
      <c r="R2009">
        <v>0</v>
      </c>
      <c r="S2009">
        <v>0</v>
      </c>
      <c r="T2009">
        <v>0</v>
      </c>
      <c r="U2009">
        <v>0</v>
      </c>
      <c r="V2009">
        <v>0</v>
      </c>
      <c r="W2009">
        <v>0</v>
      </c>
      <c r="X2009">
        <v>0</v>
      </c>
      <c r="Y2009">
        <v>0</v>
      </c>
      <c r="Z2009">
        <v>0</v>
      </c>
      <c r="AA2009">
        <v>0</v>
      </c>
      <c r="AB2009">
        <v>0</v>
      </c>
      <c r="AC2009">
        <v>0</v>
      </c>
    </row>
    <row r="2010" spans="1:29">
      <c r="A2010" t="s">
        <v>12772</v>
      </c>
      <c r="B2010" t="s">
        <v>19</v>
      </c>
      <c r="C2010">
        <v>0</v>
      </c>
      <c r="D2010">
        <v>0</v>
      </c>
      <c r="E2010">
        <v>0</v>
      </c>
      <c r="F2010">
        <v>0</v>
      </c>
      <c r="G2010">
        <v>0</v>
      </c>
      <c r="H2010">
        <v>0</v>
      </c>
      <c r="I2010">
        <v>0</v>
      </c>
      <c r="J2010">
        <v>0</v>
      </c>
      <c r="K2010">
        <v>0</v>
      </c>
      <c r="L2010">
        <v>0</v>
      </c>
      <c r="M2010">
        <v>0</v>
      </c>
      <c r="N2010">
        <v>0</v>
      </c>
      <c r="O2010">
        <v>0</v>
      </c>
      <c r="P2010">
        <v>0</v>
      </c>
      <c r="Q2010">
        <v>0</v>
      </c>
      <c r="R2010">
        <v>0</v>
      </c>
      <c r="S2010">
        <v>0</v>
      </c>
      <c r="T2010">
        <v>0</v>
      </c>
      <c r="U2010">
        <v>0</v>
      </c>
      <c r="V2010">
        <v>0</v>
      </c>
      <c r="W2010">
        <v>0</v>
      </c>
      <c r="X2010">
        <v>0</v>
      </c>
      <c r="Y2010">
        <v>0</v>
      </c>
      <c r="Z2010">
        <v>0</v>
      </c>
      <c r="AA2010">
        <v>0</v>
      </c>
      <c r="AB2010">
        <v>0</v>
      </c>
      <c r="AC2010">
        <v>0</v>
      </c>
    </row>
    <row r="2011" spans="1:29">
      <c r="A2011" t="s">
        <v>12773</v>
      </c>
      <c r="B2011" t="s">
        <v>19</v>
      </c>
      <c r="C2011">
        <v>0</v>
      </c>
      <c r="D2011">
        <v>0</v>
      </c>
      <c r="E2011">
        <v>0</v>
      </c>
      <c r="F2011">
        <v>0</v>
      </c>
      <c r="G2011">
        <v>0</v>
      </c>
      <c r="H2011">
        <v>0</v>
      </c>
      <c r="I2011">
        <v>0</v>
      </c>
      <c r="J2011">
        <v>0</v>
      </c>
      <c r="K2011">
        <v>0</v>
      </c>
      <c r="L2011">
        <v>0</v>
      </c>
      <c r="M2011">
        <v>0</v>
      </c>
      <c r="N2011">
        <v>0</v>
      </c>
      <c r="O2011">
        <v>0</v>
      </c>
      <c r="P2011">
        <v>0</v>
      </c>
      <c r="Q2011">
        <v>0</v>
      </c>
      <c r="R2011">
        <v>0</v>
      </c>
      <c r="S2011">
        <v>0</v>
      </c>
      <c r="T2011">
        <v>0</v>
      </c>
      <c r="U2011">
        <v>0</v>
      </c>
      <c r="V2011">
        <v>0</v>
      </c>
      <c r="W2011">
        <v>0</v>
      </c>
      <c r="X2011">
        <v>0</v>
      </c>
      <c r="Y2011">
        <v>0</v>
      </c>
      <c r="Z2011">
        <v>0</v>
      </c>
      <c r="AA2011">
        <v>0</v>
      </c>
      <c r="AB2011">
        <v>0</v>
      </c>
      <c r="AC2011">
        <v>0</v>
      </c>
    </row>
    <row r="2012" spans="1:29">
      <c r="A2012" t="s">
        <v>12774</v>
      </c>
      <c r="B2012" t="s">
        <v>19</v>
      </c>
      <c r="C2012">
        <v>0</v>
      </c>
      <c r="D2012">
        <v>0</v>
      </c>
      <c r="E2012">
        <v>0</v>
      </c>
      <c r="F2012">
        <v>0</v>
      </c>
      <c r="G2012">
        <v>0</v>
      </c>
      <c r="H2012">
        <v>0</v>
      </c>
      <c r="I2012">
        <v>0</v>
      </c>
      <c r="J2012">
        <v>0</v>
      </c>
      <c r="K2012">
        <v>0</v>
      </c>
      <c r="L2012">
        <v>0</v>
      </c>
      <c r="M2012">
        <v>0</v>
      </c>
      <c r="N2012">
        <v>0</v>
      </c>
      <c r="O2012">
        <v>0</v>
      </c>
      <c r="P2012">
        <v>0</v>
      </c>
      <c r="Q2012">
        <v>0</v>
      </c>
      <c r="R2012">
        <v>0</v>
      </c>
      <c r="S2012">
        <v>0</v>
      </c>
      <c r="T2012">
        <v>0</v>
      </c>
      <c r="U2012">
        <v>0</v>
      </c>
      <c r="V2012">
        <v>0</v>
      </c>
      <c r="W2012">
        <v>0</v>
      </c>
      <c r="X2012">
        <v>0</v>
      </c>
      <c r="Y2012">
        <v>0</v>
      </c>
      <c r="Z2012">
        <v>0</v>
      </c>
      <c r="AA2012">
        <v>0</v>
      </c>
      <c r="AB2012">
        <v>0</v>
      </c>
      <c r="AC2012">
        <v>0</v>
      </c>
    </row>
    <row r="2013" spans="1:29">
      <c r="A2013" t="s">
        <v>12775</v>
      </c>
      <c r="B2013" t="s">
        <v>19</v>
      </c>
      <c r="C2013">
        <v>0</v>
      </c>
      <c r="D2013">
        <v>0</v>
      </c>
      <c r="E2013">
        <v>0</v>
      </c>
      <c r="F2013">
        <v>0</v>
      </c>
      <c r="G2013">
        <v>0</v>
      </c>
      <c r="H2013">
        <v>0</v>
      </c>
      <c r="I2013">
        <v>0</v>
      </c>
      <c r="J2013">
        <v>0</v>
      </c>
      <c r="K2013">
        <v>0</v>
      </c>
      <c r="L2013">
        <v>0</v>
      </c>
      <c r="M2013">
        <v>0</v>
      </c>
      <c r="N2013">
        <v>0</v>
      </c>
      <c r="O2013">
        <v>0</v>
      </c>
      <c r="P2013">
        <v>0</v>
      </c>
      <c r="Q2013">
        <v>0</v>
      </c>
      <c r="R2013">
        <v>0</v>
      </c>
      <c r="S2013">
        <v>0</v>
      </c>
      <c r="T2013">
        <v>0</v>
      </c>
      <c r="U2013">
        <v>0</v>
      </c>
      <c r="V2013">
        <v>0</v>
      </c>
      <c r="W2013">
        <v>0</v>
      </c>
      <c r="X2013">
        <v>0</v>
      </c>
      <c r="Y2013">
        <v>0</v>
      </c>
      <c r="Z2013">
        <v>0</v>
      </c>
      <c r="AA2013">
        <v>0</v>
      </c>
      <c r="AB2013">
        <v>0</v>
      </c>
      <c r="AC2013">
        <v>0</v>
      </c>
    </row>
    <row r="2014" spans="1:29">
      <c r="A2014" t="s">
        <v>12776</v>
      </c>
      <c r="B2014" t="s">
        <v>19</v>
      </c>
      <c r="C2014">
        <v>0</v>
      </c>
      <c r="D2014">
        <v>0</v>
      </c>
      <c r="E2014">
        <v>0</v>
      </c>
      <c r="F2014">
        <v>0</v>
      </c>
      <c r="G2014">
        <v>0</v>
      </c>
      <c r="H2014">
        <v>0</v>
      </c>
      <c r="I2014">
        <v>0</v>
      </c>
      <c r="J2014">
        <v>0</v>
      </c>
      <c r="K2014">
        <v>0</v>
      </c>
      <c r="L2014">
        <v>0</v>
      </c>
      <c r="M2014">
        <v>0</v>
      </c>
      <c r="N2014">
        <v>0</v>
      </c>
      <c r="O2014">
        <v>0</v>
      </c>
      <c r="P2014">
        <v>0</v>
      </c>
      <c r="Q2014">
        <v>0</v>
      </c>
      <c r="R2014">
        <v>0</v>
      </c>
      <c r="S2014">
        <v>0</v>
      </c>
      <c r="T2014">
        <v>0</v>
      </c>
      <c r="U2014">
        <v>0</v>
      </c>
      <c r="V2014">
        <v>0</v>
      </c>
      <c r="W2014">
        <v>0</v>
      </c>
      <c r="X2014">
        <v>0</v>
      </c>
      <c r="Y2014">
        <v>0</v>
      </c>
      <c r="Z2014">
        <v>0</v>
      </c>
      <c r="AA2014">
        <v>0</v>
      </c>
      <c r="AB2014">
        <v>0</v>
      </c>
      <c r="AC2014">
        <v>0</v>
      </c>
    </row>
    <row r="2015" spans="1:29">
      <c r="A2015" t="s">
        <v>12777</v>
      </c>
      <c r="B2015" t="s">
        <v>19</v>
      </c>
      <c r="C2015">
        <v>0</v>
      </c>
      <c r="D2015">
        <v>0</v>
      </c>
      <c r="E2015">
        <v>0</v>
      </c>
      <c r="F2015">
        <v>0</v>
      </c>
      <c r="G2015">
        <v>0</v>
      </c>
      <c r="H2015">
        <v>0</v>
      </c>
      <c r="I2015">
        <v>0</v>
      </c>
      <c r="J2015">
        <v>0</v>
      </c>
      <c r="K2015">
        <v>0</v>
      </c>
      <c r="L2015">
        <v>0</v>
      </c>
      <c r="M2015">
        <v>0</v>
      </c>
      <c r="N2015">
        <v>0</v>
      </c>
      <c r="O2015">
        <v>0</v>
      </c>
      <c r="P2015">
        <v>0</v>
      </c>
      <c r="Q2015">
        <v>0</v>
      </c>
      <c r="R2015">
        <v>0</v>
      </c>
      <c r="S2015">
        <v>0</v>
      </c>
      <c r="T2015">
        <v>0</v>
      </c>
      <c r="U2015">
        <v>0</v>
      </c>
      <c r="V2015">
        <v>0</v>
      </c>
      <c r="W2015">
        <v>0</v>
      </c>
      <c r="X2015">
        <v>0</v>
      </c>
      <c r="Y2015">
        <v>0</v>
      </c>
      <c r="Z2015">
        <v>0</v>
      </c>
      <c r="AA2015">
        <v>0</v>
      </c>
      <c r="AB2015">
        <v>0</v>
      </c>
      <c r="AC2015">
        <v>0</v>
      </c>
    </row>
    <row r="2016" spans="1:29">
      <c r="A2016" t="s">
        <v>12778</v>
      </c>
      <c r="B2016" t="s">
        <v>19</v>
      </c>
      <c r="C2016">
        <v>0</v>
      </c>
      <c r="D2016">
        <v>0</v>
      </c>
      <c r="E2016">
        <v>0</v>
      </c>
      <c r="F2016">
        <v>0</v>
      </c>
      <c r="G2016">
        <v>0</v>
      </c>
      <c r="H2016">
        <v>0</v>
      </c>
      <c r="I2016">
        <v>0</v>
      </c>
      <c r="J2016">
        <v>0</v>
      </c>
      <c r="K2016">
        <v>0</v>
      </c>
      <c r="L2016">
        <v>0</v>
      </c>
      <c r="M2016">
        <v>0</v>
      </c>
      <c r="N2016">
        <v>0</v>
      </c>
      <c r="O2016">
        <v>0</v>
      </c>
      <c r="P2016">
        <v>0</v>
      </c>
      <c r="Q2016">
        <v>0</v>
      </c>
      <c r="R2016">
        <v>0</v>
      </c>
      <c r="S2016">
        <v>0</v>
      </c>
      <c r="T2016">
        <v>0</v>
      </c>
      <c r="U2016">
        <v>0</v>
      </c>
      <c r="V2016">
        <v>0</v>
      </c>
      <c r="W2016">
        <v>0</v>
      </c>
      <c r="X2016">
        <v>0</v>
      </c>
      <c r="Y2016">
        <v>0</v>
      </c>
      <c r="Z2016">
        <v>0</v>
      </c>
      <c r="AA2016">
        <v>0</v>
      </c>
      <c r="AB2016">
        <v>0</v>
      </c>
      <c r="AC2016">
        <v>0</v>
      </c>
    </row>
    <row r="2017" spans="1:32">
      <c r="A2017" t="s">
        <v>12779</v>
      </c>
      <c r="B2017" t="s">
        <v>19</v>
      </c>
      <c r="C2017">
        <v>0</v>
      </c>
      <c r="D2017">
        <v>0</v>
      </c>
      <c r="E2017">
        <v>0</v>
      </c>
      <c r="F2017">
        <v>0</v>
      </c>
      <c r="G2017">
        <v>0</v>
      </c>
      <c r="H2017">
        <v>0</v>
      </c>
      <c r="I2017">
        <v>0</v>
      </c>
      <c r="J2017">
        <v>0</v>
      </c>
      <c r="K2017">
        <v>0</v>
      </c>
      <c r="L2017">
        <v>0</v>
      </c>
      <c r="M2017">
        <v>0</v>
      </c>
      <c r="N2017">
        <v>0</v>
      </c>
      <c r="O2017">
        <v>0</v>
      </c>
      <c r="P2017">
        <v>0</v>
      </c>
      <c r="Q2017">
        <v>0</v>
      </c>
      <c r="R2017">
        <v>0</v>
      </c>
      <c r="S2017">
        <v>0</v>
      </c>
      <c r="T2017">
        <v>0</v>
      </c>
      <c r="U2017">
        <v>0</v>
      </c>
      <c r="V2017">
        <v>0</v>
      </c>
      <c r="W2017">
        <v>0</v>
      </c>
      <c r="X2017">
        <v>0</v>
      </c>
      <c r="Y2017">
        <v>0</v>
      </c>
      <c r="Z2017">
        <v>0</v>
      </c>
      <c r="AA2017">
        <v>0</v>
      </c>
      <c r="AB2017">
        <v>0</v>
      </c>
      <c r="AC2017">
        <v>0</v>
      </c>
    </row>
    <row r="2018" spans="1:32">
      <c r="A2018" t="s">
        <v>12780</v>
      </c>
      <c r="B2018" t="s">
        <v>19</v>
      </c>
      <c r="C2018">
        <v>0</v>
      </c>
      <c r="D2018">
        <v>0</v>
      </c>
      <c r="E2018">
        <v>0</v>
      </c>
      <c r="F2018">
        <v>0</v>
      </c>
      <c r="G2018">
        <v>0</v>
      </c>
      <c r="H2018">
        <v>0</v>
      </c>
      <c r="I2018">
        <v>0</v>
      </c>
      <c r="J2018">
        <v>0</v>
      </c>
      <c r="K2018">
        <v>0</v>
      </c>
      <c r="L2018">
        <v>0</v>
      </c>
      <c r="M2018">
        <v>0</v>
      </c>
      <c r="N2018">
        <v>0</v>
      </c>
      <c r="O2018">
        <v>0</v>
      </c>
      <c r="P2018">
        <v>0</v>
      </c>
      <c r="Q2018">
        <v>0</v>
      </c>
      <c r="R2018">
        <v>0</v>
      </c>
      <c r="S2018">
        <v>0</v>
      </c>
      <c r="T2018">
        <v>0</v>
      </c>
      <c r="U2018">
        <v>0</v>
      </c>
      <c r="V2018">
        <v>0</v>
      </c>
      <c r="W2018">
        <v>0</v>
      </c>
      <c r="X2018">
        <v>0</v>
      </c>
      <c r="Y2018">
        <v>0</v>
      </c>
      <c r="Z2018">
        <v>0</v>
      </c>
      <c r="AA2018">
        <v>0</v>
      </c>
      <c r="AB2018">
        <v>0</v>
      </c>
      <c r="AC2018">
        <v>0</v>
      </c>
    </row>
    <row r="2019" spans="1:32">
      <c r="A2019" t="s">
        <v>12781</v>
      </c>
      <c r="B2019" t="s">
        <v>19</v>
      </c>
      <c r="C2019">
        <v>0</v>
      </c>
      <c r="D2019">
        <v>0</v>
      </c>
      <c r="E2019">
        <v>0</v>
      </c>
      <c r="F2019">
        <v>0</v>
      </c>
      <c r="G2019">
        <v>0</v>
      </c>
      <c r="H2019">
        <v>0</v>
      </c>
      <c r="I2019">
        <v>0</v>
      </c>
      <c r="J2019">
        <v>0</v>
      </c>
      <c r="K2019">
        <v>0</v>
      </c>
      <c r="L2019">
        <v>0</v>
      </c>
      <c r="M2019">
        <v>0</v>
      </c>
      <c r="N2019">
        <v>0</v>
      </c>
      <c r="O2019">
        <v>0</v>
      </c>
      <c r="P2019">
        <v>0</v>
      </c>
      <c r="Q2019">
        <v>0</v>
      </c>
      <c r="R2019">
        <v>0</v>
      </c>
      <c r="S2019">
        <v>0</v>
      </c>
      <c r="T2019">
        <v>0</v>
      </c>
      <c r="U2019">
        <v>0</v>
      </c>
      <c r="V2019">
        <v>0</v>
      </c>
      <c r="W2019">
        <v>0</v>
      </c>
      <c r="X2019">
        <v>0</v>
      </c>
      <c r="Y2019">
        <v>0</v>
      </c>
      <c r="Z2019">
        <v>0</v>
      </c>
      <c r="AA2019">
        <v>0</v>
      </c>
      <c r="AB2019">
        <v>0</v>
      </c>
      <c r="AC2019">
        <v>0</v>
      </c>
    </row>
    <row r="2020" spans="1:32">
      <c r="A2020" t="s">
        <v>12782</v>
      </c>
      <c r="B2020" t="s">
        <v>19</v>
      </c>
      <c r="C2020">
        <v>0</v>
      </c>
      <c r="D2020">
        <v>0</v>
      </c>
      <c r="E2020">
        <v>0</v>
      </c>
      <c r="F2020">
        <v>0</v>
      </c>
      <c r="G2020">
        <v>0</v>
      </c>
      <c r="H2020">
        <v>0</v>
      </c>
      <c r="I2020">
        <v>0</v>
      </c>
      <c r="J2020">
        <v>0</v>
      </c>
      <c r="K2020">
        <v>0</v>
      </c>
      <c r="L2020">
        <v>0</v>
      </c>
      <c r="M2020">
        <v>0</v>
      </c>
      <c r="N2020">
        <v>0</v>
      </c>
      <c r="O2020">
        <v>0</v>
      </c>
      <c r="P2020">
        <v>0</v>
      </c>
      <c r="Q2020">
        <v>0</v>
      </c>
      <c r="R2020">
        <v>0</v>
      </c>
      <c r="S2020">
        <v>0</v>
      </c>
      <c r="T2020">
        <v>0</v>
      </c>
      <c r="U2020">
        <v>0</v>
      </c>
      <c r="V2020">
        <v>0</v>
      </c>
      <c r="W2020">
        <v>0</v>
      </c>
      <c r="X2020">
        <v>0</v>
      </c>
      <c r="Y2020">
        <v>0</v>
      </c>
      <c r="Z2020">
        <v>0</v>
      </c>
      <c r="AA2020">
        <v>0</v>
      </c>
      <c r="AB2020">
        <v>0</v>
      </c>
      <c r="AC2020">
        <v>0</v>
      </c>
    </row>
    <row r="2021" spans="1:32">
      <c r="A2021" t="s">
        <v>12783</v>
      </c>
      <c r="B2021" t="s">
        <v>19</v>
      </c>
      <c r="C2021">
        <v>0</v>
      </c>
      <c r="D2021">
        <v>0</v>
      </c>
      <c r="E2021">
        <v>0</v>
      </c>
      <c r="F2021">
        <v>0</v>
      </c>
      <c r="G2021">
        <v>0</v>
      </c>
      <c r="H2021">
        <v>0</v>
      </c>
      <c r="I2021">
        <v>0</v>
      </c>
      <c r="J2021">
        <v>0</v>
      </c>
      <c r="K2021">
        <v>0</v>
      </c>
      <c r="L2021">
        <v>0</v>
      </c>
      <c r="M2021">
        <v>0</v>
      </c>
      <c r="N2021">
        <v>0</v>
      </c>
      <c r="O2021">
        <v>0</v>
      </c>
      <c r="P2021">
        <v>0</v>
      </c>
      <c r="Q2021">
        <v>0</v>
      </c>
      <c r="R2021">
        <v>0</v>
      </c>
      <c r="S2021">
        <v>0</v>
      </c>
      <c r="T2021">
        <v>0</v>
      </c>
      <c r="U2021">
        <v>0</v>
      </c>
      <c r="V2021">
        <v>0</v>
      </c>
      <c r="W2021">
        <v>0</v>
      </c>
      <c r="X2021">
        <v>0</v>
      </c>
      <c r="Y2021">
        <v>0</v>
      </c>
      <c r="Z2021">
        <v>0</v>
      </c>
      <c r="AA2021">
        <v>0</v>
      </c>
      <c r="AB2021">
        <v>0</v>
      </c>
      <c r="AC2021">
        <v>0</v>
      </c>
    </row>
    <row r="2022" spans="1:32">
      <c r="A2022" t="s">
        <v>12784</v>
      </c>
      <c r="B2022" t="s">
        <v>19</v>
      </c>
      <c r="C2022">
        <v>0</v>
      </c>
      <c r="D2022">
        <v>0</v>
      </c>
      <c r="E2022">
        <v>0</v>
      </c>
      <c r="F2022">
        <v>0</v>
      </c>
      <c r="G2022">
        <v>0</v>
      </c>
      <c r="H2022">
        <v>0</v>
      </c>
      <c r="I2022">
        <v>0</v>
      </c>
      <c r="J2022">
        <v>0</v>
      </c>
      <c r="K2022">
        <v>0</v>
      </c>
      <c r="L2022">
        <v>0</v>
      </c>
      <c r="M2022">
        <v>0</v>
      </c>
      <c r="N2022">
        <v>0</v>
      </c>
      <c r="O2022">
        <v>0</v>
      </c>
      <c r="P2022">
        <v>0</v>
      </c>
      <c r="Q2022">
        <v>0</v>
      </c>
      <c r="R2022">
        <v>0</v>
      </c>
      <c r="S2022">
        <v>0</v>
      </c>
      <c r="T2022">
        <v>0</v>
      </c>
      <c r="U2022">
        <v>0</v>
      </c>
      <c r="V2022">
        <v>0</v>
      </c>
      <c r="W2022">
        <v>0</v>
      </c>
      <c r="X2022">
        <v>0</v>
      </c>
      <c r="Y2022">
        <v>0</v>
      </c>
      <c r="Z2022">
        <v>0</v>
      </c>
      <c r="AA2022">
        <v>0</v>
      </c>
      <c r="AB2022">
        <v>0</v>
      </c>
      <c r="AC2022">
        <v>0</v>
      </c>
    </row>
    <row r="2023" spans="1:32">
      <c r="A2023" t="s">
        <v>12785</v>
      </c>
      <c r="B2023" t="s">
        <v>19</v>
      </c>
      <c r="C2023">
        <v>0</v>
      </c>
      <c r="D2023">
        <v>0</v>
      </c>
      <c r="E2023">
        <v>0</v>
      </c>
      <c r="F2023">
        <v>0</v>
      </c>
      <c r="G2023">
        <v>0</v>
      </c>
      <c r="H2023">
        <v>0</v>
      </c>
      <c r="I2023">
        <v>0</v>
      </c>
      <c r="J2023">
        <v>0</v>
      </c>
      <c r="K2023">
        <v>0</v>
      </c>
      <c r="L2023">
        <v>0</v>
      </c>
      <c r="M2023">
        <v>0</v>
      </c>
      <c r="N2023">
        <v>0</v>
      </c>
      <c r="O2023">
        <v>0</v>
      </c>
      <c r="P2023">
        <v>0</v>
      </c>
      <c r="Q2023">
        <v>0</v>
      </c>
      <c r="R2023">
        <v>0</v>
      </c>
      <c r="S2023">
        <v>0</v>
      </c>
      <c r="T2023">
        <v>0</v>
      </c>
      <c r="U2023">
        <v>0</v>
      </c>
      <c r="V2023">
        <v>0</v>
      </c>
      <c r="W2023">
        <v>0</v>
      </c>
      <c r="X2023">
        <v>0</v>
      </c>
      <c r="Y2023">
        <v>0</v>
      </c>
      <c r="Z2023">
        <v>0</v>
      </c>
      <c r="AA2023">
        <v>0</v>
      </c>
      <c r="AB2023">
        <v>0</v>
      </c>
      <c r="AC2023">
        <v>0</v>
      </c>
    </row>
    <row r="2024" spans="1:32">
      <c r="A2024" t="s">
        <v>12786</v>
      </c>
      <c r="B2024" t="s">
        <v>19</v>
      </c>
      <c r="C2024">
        <v>0</v>
      </c>
      <c r="D2024">
        <v>0</v>
      </c>
      <c r="E2024">
        <v>0</v>
      </c>
      <c r="F2024">
        <v>0</v>
      </c>
      <c r="G2024">
        <v>0</v>
      </c>
      <c r="H2024">
        <v>0</v>
      </c>
      <c r="I2024">
        <v>0</v>
      </c>
      <c r="J2024">
        <v>0</v>
      </c>
      <c r="K2024">
        <v>0</v>
      </c>
      <c r="L2024">
        <v>0</v>
      </c>
      <c r="M2024">
        <v>0</v>
      </c>
      <c r="N2024">
        <v>0</v>
      </c>
      <c r="O2024">
        <v>0</v>
      </c>
      <c r="P2024">
        <v>0</v>
      </c>
      <c r="Q2024">
        <v>0</v>
      </c>
      <c r="R2024">
        <v>0</v>
      </c>
      <c r="S2024">
        <v>0</v>
      </c>
      <c r="T2024">
        <v>0</v>
      </c>
      <c r="U2024">
        <v>0</v>
      </c>
      <c r="V2024">
        <v>0</v>
      </c>
      <c r="W2024">
        <v>0</v>
      </c>
      <c r="X2024">
        <v>0</v>
      </c>
      <c r="Y2024">
        <v>0</v>
      </c>
      <c r="Z2024">
        <v>0</v>
      </c>
      <c r="AA2024">
        <v>0</v>
      </c>
      <c r="AB2024">
        <v>0</v>
      </c>
      <c r="AC2024">
        <v>0</v>
      </c>
    </row>
    <row r="2025" spans="1:32">
      <c r="A2025" t="s">
        <v>12787</v>
      </c>
      <c r="B2025" t="s">
        <v>19</v>
      </c>
      <c r="C2025">
        <v>0</v>
      </c>
      <c r="D2025">
        <v>0</v>
      </c>
      <c r="E2025">
        <v>0</v>
      </c>
      <c r="F2025">
        <v>0</v>
      </c>
      <c r="G2025">
        <v>0</v>
      </c>
      <c r="H2025">
        <v>0</v>
      </c>
      <c r="I2025">
        <v>0</v>
      </c>
      <c r="J2025">
        <v>0</v>
      </c>
      <c r="K2025">
        <v>0</v>
      </c>
      <c r="L2025">
        <v>0</v>
      </c>
      <c r="M2025">
        <v>0</v>
      </c>
      <c r="N2025">
        <v>0</v>
      </c>
      <c r="O2025">
        <v>0</v>
      </c>
      <c r="P2025">
        <v>0</v>
      </c>
      <c r="Q2025">
        <v>0</v>
      </c>
      <c r="R2025">
        <v>0</v>
      </c>
      <c r="S2025">
        <v>0</v>
      </c>
      <c r="T2025">
        <v>0</v>
      </c>
      <c r="U2025">
        <v>0</v>
      </c>
      <c r="V2025">
        <v>0</v>
      </c>
      <c r="W2025">
        <v>0</v>
      </c>
      <c r="X2025">
        <v>0</v>
      </c>
      <c r="Y2025">
        <v>0</v>
      </c>
      <c r="Z2025">
        <v>0</v>
      </c>
      <c r="AA2025">
        <v>0</v>
      </c>
      <c r="AB2025">
        <v>0</v>
      </c>
      <c r="AC2025">
        <v>0</v>
      </c>
    </row>
    <row r="2026" spans="1:32">
      <c r="A2026" t="s">
        <v>12788</v>
      </c>
      <c r="B2026" t="s">
        <v>19</v>
      </c>
      <c r="C2026">
        <v>0</v>
      </c>
      <c r="D2026">
        <v>0</v>
      </c>
      <c r="E2026">
        <v>0</v>
      </c>
      <c r="F2026">
        <v>0</v>
      </c>
      <c r="G2026">
        <v>0</v>
      </c>
      <c r="H2026">
        <v>0</v>
      </c>
      <c r="I2026">
        <v>0</v>
      </c>
      <c r="J2026">
        <v>0</v>
      </c>
      <c r="K2026">
        <v>0</v>
      </c>
      <c r="L2026">
        <v>0</v>
      </c>
      <c r="M2026">
        <v>0</v>
      </c>
      <c r="N2026">
        <v>0</v>
      </c>
      <c r="O2026">
        <v>0</v>
      </c>
      <c r="P2026">
        <v>0</v>
      </c>
      <c r="Q2026">
        <v>0</v>
      </c>
      <c r="R2026">
        <v>0</v>
      </c>
      <c r="S2026">
        <v>0</v>
      </c>
      <c r="T2026">
        <v>0</v>
      </c>
      <c r="U2026">
        <v>0</v>
      </c>
      <c r="V2026">
        <v>0</v>
      </c>
      <c r="W2026">
        <v>0</v>
      </c>
      <c r="X2026">
        <v>0</v>
      </c>
      <c r="Y2026">
        <v>0</v>
      </c>
      <c r="Z2026">
        <v>0</v>
      </c>
      <c r="AA2026">
        <v>0</v>
      </c>
      <c r="AB2026">
        <v>0</v>
      </c>
      <c r="AC2026">
        <v>0</v>
      </c>
    </row>
    <row r="2027" spans="1:32">
      <c r="A2027" t="s">
        <v>12789</v>
      </c>
      <c r="B2027" t="s">
        <v>19</v>
      </c>
      <c r="C2027">
        <v>0</v>
      </c>
      <c r="D2027">
        <v>0</v>
      </c>
      <c r="E2027">
        <v>0</v>
      </c>
      <c r="F2027">
        <v>0</v>
      </c>
      <c r="G2027">
        <v>0</v>
      </c>
      <c r="H2027">
        <v>0</v>
      </c>
      <c r="I2027">
        <v>0</v>
      </c>
      <c r="J2027">
        <v>0</v>
      </c>
      <c r="K2027">
        <v>0</v>
      </c>
      <c r="L2027">
        <v>0</v>
      </c>
      <c r="M2027">
        <v>0</v>
      </c>
      <c r="N2027">
        <v>0</v>
      </c>
      <c r="O2027">
        <v>0</v>
      </c>
      <c r="P2027">
        <v>0</v>
      </c>
      <c r="Q2027">
        <v>0</v>
      </c>
      <c r="R2027">
        <v>0</v>
      </c>
      <c r="S2027">
        <v>0</v>
      </c>
      <c r="T2027">
        <v>0</v>
      </c>
      <c r="U2027">
        <v>0</v>
      </c>
      <c r="V2027">
        <v>0</v>
      </c>
      <c r="W2027">
        <v>0</v>
      </c>
      <c r="X2027">
        <v>0</v>
      </c>
      <c r="Y2027">
        <v>0</v>
      </c>
      <c r="Z2027">
        <v>0</v>
      </c>
      <c r="AA2027">
        <v>0</v>
      </c>
      <c r="AB2027">
        <v>0</v>
      </c>
      <c r="AC2027">
        <v>0</v>
      </c>
    </row>
    <row r="2028" spans="1:32">
      <c r="A2028" t="s">
        <v>12790</v>
      </c>
      <c r="B2028" t="s">
        <v>19</v>
      </c>
      <c r="C2028" s="2">
        <v>972059000000</v>
      </c>
      <c r="D2028" s="2">
        <v>934917000000</v>
      </c>
      <c r="E2028" s="2">
        <v>947652000000</v>
      </c>
      <c r="F2028" s="2">
        <v>954549000000</v>
      </c>
      <c r="G2028" s="2">
        <v>956672000000</v>
      </c>
      <c r="H2028" s="2">
        <v>957202000000</v>
      </c>
      <c r="I2028" s="2">
        <v>956672000000</v>
      </c>
      <c r="J2028" s="2">
        <v>956672000000</v>
      </c>
      <c r="K2028" s="2">
        <v>954549000000</v>
      </c>
      <c r="L2028" s="2">
        <v>951366000000</v>
      </c>
      <c r="M2028" s="2">
        <v>949774000000</v>
      </c>
      <c r="N2028" s="2">
        <v>951366000000</v>
      </c>
      <c r="O2028" s="2">
        <v>956141000000</v>
      </c>
      <c r="P2028" s="2">
        <v>963570000000</v>
      </c>
      <c r="Q2028" s="2">
        <v>971529000000</v>
      </c>
      <c r="R2028" s="2">
        <v>981079000000</v>
      </c>
      <c r="S2028" s="2">
        <v>990100000000</v>
      </c>
      <c r="T2028" s="2">
        <v>998589000000</v>
      </c>
      <c r="U2028" s="2">
        <v>1005490000000</v>
      </c>
      <c r="V2028" s="2">
        <v>1012380000000</v>
      </c>
      <c r="W2028" s="2">
        <v>1021400000000</v>
      </c>
      <c r="X2028" s="2">
        <v>1030430000000</v>
      </c>
      <c r="Y2028" s="2">
        <v>1038910000000</v>
      </c>
      <c r="Z2028" s="2">
        <v>1048470000000</v>
      </c>
      <c r="AA2028" s="2">
        <v>1059610000000</v>
      </c>
      <c r="AB2028" s="2">
        <v>1069690000000</v>
      </c>
      <c r="AC2028" s="2">
        <v>1080300000000</v>
      </c>
    </row>
    <row r="2029" spans="1:32">
      <c r="A2029" t="s">
        <v>12791</v>
      </c>
      <c r="B2029" t="s">
        <v>19</v>
      </c>
      <c r="C2029" s="2">
        <v>102189000</v>
      </c>
      <c r="D2029" s="2">
        <v>98284400</v>
      </c>
      <c r="E2029" s="2">
        <v>99623100</v>
      </c>
      <c r="F2029" s="2">
        <v>100348000</v>
      </c>
      <c r="G2029" s="2">
        <v>100571000</v>
      </c>
      <c r="H2029" s="2">
        <v>100627000</v>
      </c>
      <c r="I2029" s="2">
        <v>100571000</v>
      </c>
      <c r="J2029" s="2">
        <v>100571000</v>
      </c>
      <c r="K2029" s="2">
        <v>100348000</v>
      </c>
      <c r="L2029" s="2">
        <v>100014000</v>
      </c>
      <c r="M2029" s="2">
        <v>99846200</v>
      </c>
      <c r="N2029" s="2">
        <v>100014000</v>
      </c>
      <c r="O2029" s="2">
        <v>100516000</v>
      </c>
      <c r="P2029" s="2">
        <v>101296000</v>
      </c>
      <c r="Q2029" s="2">
        <v>102133000</v>
      </c>
      <c r="R2029" s="2">
        <v>103137000</v>
      </c>
      <c r="S2029" s="2">
        <v>104085000</v>
      </c>
      <c r="T2029" s="2">
        <v>104978000</v>
      </c>
      <c r="U2029" s="2">
        <v>105703000</v>
      </c>
      <c r="V2029" s="2">
        <v>106428000</v>
      </c>
      <c r="W2029" s="2">
        <v>107376000</v>
      </c>
      <c r="X2029" s="2">
        <v>108325000</v>
      </c>
      <c r="Y2029" s="2">
        <v>109217000</v>
      </c>
      <c r="Z2029" s="2">
        <v>110221000</v>
      </c>
      <c r="AA2029" s="2">
        <v>111393000</v>
      </c>
      <c r="AB2029" s="2">
        <v>112452000</v>
      </c>
      <c r="AC2029" s="2">
        <v>113568000</v>
      </c>
    </row>
    <row r="2030" spans="1:32">
      <c r="A2030" t="s">
        <v>12792</v>
      </c>
      <c r="B2030" t="s">
        <v>19</v>
      </c>
      <c r="C2030" s="2">
        <v>568341000</v>
      </c>
      <c r="D2030" s="2">
        <v>546625000</v>
      </c>
      <c r="E2030" s="2">
        <v>554071000</v>
      </c>
      <c r="F2030" s="2">
        <v>558104000</v>
      </c>
      <c r="G2030" s="2">
        <v>559345000</v>
      </c>
      <c r="H2030" s="2">
        <v>559655000</v>
      </c>
      <c r="I2030" s="2">
        <v>559345000</v>
      </c>
      <c r="J2030" s="2">
        <v>559345000</v>
      </c>
      <c r="K2030" s="2">
        <v>558104000</v>
      </c>
      <c r="L2030" s="2">
        <v>556242000</v>
      </c>
      <c r="M2030" s="2">
        <v>555312000</v>
      </c>
      <c r="N2030" s="2">
        <v>556242000</v>
      </c>
      <c r="O2030" s="2">
        <v>559034000</v>
      </c>
      <c r="P2030" s="2">
        <v>563378000</v>
      </c>
      <c r="Q2030" s="2">
        <v>568031000</v>
      </c>
      <c r="R2030" s="2">
        <v>573615000</v>
      </c>
      <c r="S2030" s="2">
        <v>578889000</v>
      </c>
      <c r="T2030" s="2">
        <v>583853000</v>
      </c>
      <c r="U2030" s="2">
        <v>587886000</v>
      </c>
      <c r="V2030" s="2">
        <v>591919000</v>
      </c>
      <c r="W2030" s="2">
        <v>597193000</v>
      </c>
      <c r="X2030" s="2">
        <v>602467000</v>
      </c>
      <c r="Y2030" s="2">
        <v>607430000</v>
      </c>
      <c r="Z2030" s="2">
        <v>613014000</v>
      </c>
      <c r="AA2030" s="2">
        <v>619529000</v>
      </c>
      <c r="AB2030" s="2">
        <v>625424000</v>
      </c>
      <c r="AC2030" s="2">
        <v>631628000</v>
      </c>
    </row>
    <row r="2031" spans="1:32">
      <c r="A2031" t="s">
        <v>12793</v>
      </c>
      <c r="B2031" t="s">
        <v>19</v>
      </c>
      <c r="C2031" s="2">
        <v>714095000</v>
      </c>
      <c r="D2031" s="2">
        <v>686810000</v>
      </c>
      <c r="E2031" s="2">
        <v>696165000</v>
      </c>
      <c r="F2031" s="2">
        <v>701232000</v>
      </c>
      <c r="G2031" s="2">
        <v>702791000</v>
      </c>
      <c r="H2031" s="2">
        <v>703181000</v>
      </c>
      <c r="I2031" s="2">
        <v>702791000</v>
      </c>
      <c r="J2031" s="2">
        <v>702791000</v>
      </c>
      <c r="K2031" s="2">
        <v>701232000</v>
      </c>
      <c r="L2031" s="2">
        <v>698893000</v>
      </c>
      <c r="M2031" s="2">
        <v>697724000</v>
      </c>
      <c r="N2031" s="2">
        <v>698893000</v>
      </c>
      <c r="O2031" s="2">
        <v>702402000</v>
      </c>
      <c r="P2031" s="2">
        <v>707859000</v>
      </c>
      <c r="Q2031" s="2">
        <v>713705000</v>
      </c>
      <c r="R2031" s="2">
        <v>720722000</v>
      </c>
      <c r="S2031" s="2">
        <v>727348000</v>
      </c>
      <c r="T2031" s="2">
        <v>733585000</v>
      </c>
      <c r="U2031" s="2">
        <v>738652000</v>
      </c>
      <c r="V2031" s="2">
        <v>743719000</v>
      </c>
      <c r="W2031" s="2">
        <v>750346000</v>
      </c>
      <c r="X2031" s="2">
        <v>756972000</v>
      </c>
      <c r="Y2031" s="2">
        <v>763209000</v>
      </c>
      <c r="Z2031" s="2">
        <v>770225000</v>
      </c>
      <c r="AA2031" s="2">
        <v>778411000</v>
      </c>
      <c r="AB2031" s="2">
        <v>785817000</v>
      </c>
      <c r="AC2031" s="2">
        <v>793612000</v>
      </c>
      <c r="AD2031" s="2"/>
      <c r="AE2031" s="2"/>
      <c r="AF2031" s="2"/>
    </row>
    <row r="2032" spans="1:32">
      <c r="A2032" t="s">
        <v>12794</v>
      </c>
      <c r="B2032" t="s">
        <v>19</v>
      </c>
      <c r="C2032" s="2">
        <v>418630000</v>
      </c>
      <c r="D2032" s="2">
        <v>402635000</v>
      </c>
      <c r="E2032" s="2">
        <v>408119000</v>
      </c>
      <c r="F2032" s="2">
        <v>411089000</v>
      </c>
      <c r="G2032" s="2">
        <v>412004000</v>
      </c>
      <c r="H2032" s="2">
        <v>412232000</v>
      </c>
      <c r="I2032" s="2">
        <v>412004000</v>
      </c>
      <c r="J2032" s="2">
        <v>412004000</v>
      </c>
      <c r="K2032" s="2">
        <v>411089000</v>
      </c>
      <c r="L2032" s="2">
        <v>409718000</v>
      </c>
      <c r="M2032" s="2">
        <v>409033000</v>
      </c>
      <c r="N2032" s="2">
        <v>409718000</v>
      </c>
      <c r="O2032" s="2">
        <v>411775000</v>
      </c>
      <c r="P2032" s="2">
        <v>414974000</v>
      </c>
      <c r="Q2032" s="2">
        <v>418402000</v>
      </c>
      <c r="R2032" s="2">
        <v>422515000</v>
      </c>
      <c r="S2032" s="2">
        <v>426400000</v>
      </c>
      <c r="T2032" s="2">
        <v>430056000</v>
      </c>
      <c r="U2032" s="2">
        <v>433026000</v>
      </c>
      <c r="V2032" s="2">
        <v>435997000</v>
      </c>
      <c r="W2032" s="2">
        <v>439882000</v>
      </c>
      <c r="X2032" s="2">
        <v>443766000</v>
      </c>
      <c r="Y2032" s="2">
        <v>447423000</v>
      </c>
      <c r="Z2032" s="2">
        <v>451536000</v>
      </c>
      <c r="AA2032" s="2">
        <v>456334000</v>
      </c>
      <c r="AB2032" s="2">
        <v>460676000</v>
      </c>
      <c r="AC2032" s="2">
        <v>465246000</v>
      </c>
      <c r="AD2032" s="2"/>
      <c r="AE2032" s="2"/>
      <c r="AF2032" s="2"/>
    </row>
    <row r="2033" spans="1:32">
      <c r="A2033" t="s">
        <v>12795</v>
      </c>
      <c r="B2033" t="s">
        <v>19</v>
      </c>
      <c r="C2033" s="2">
        <v>390179000</v>
      </c>
      <c r="D2033" s="2">
        <v>375271000</v>
      </c>
      <c r="E2033" s="2">
        <v>380382000</v>
      </c>
      <c r="F2033" s="2">
        <v>383151000</v>
      </c>
      <c r="G2033" s="2">
        <v>384003000</v>
      </c>
      <c r="H2033" s="2">
        <v>384216000</v>
      </c>
      <c r="I2033" s="2">
        <v>384003000</v>
      </c>
      <c r="J2033" s="2">
        <v>384003000</v>
      </c>
      <c r="K2033" s="2">
        <v>383151000</v>
      </c>
      <c r="L2033" s="2">
        <v>381873000</v>
      </c>
      <c r="M2033" s="2">
        <v>381234000</v>
      </c>
      <c r="N2033" s="2">
        <v>381873000</v>
      </c>
      <c r="O2033" s="2">
        <v>383790000</v>
      </c>
      <c r="P2033" s="2">
        <v>386772000</v>
      </c>
      <c r="Q2033" s="2">
        <v>389966000</v>
      </c>
      <c r="R2033" s="2">
        <v>393800000</v>
      </c>
      <c r="S2033" s="2">
        <v>397421000</v>
      </c>
      <c r="T2033" s="2">
        <v>400828000</v>
      </c>
      <c r="U2033" s="2">
        <v>403597000</v>
      </c>
      <c r="V2033" s="2">
        <v>406366000</v>
      </c>
      <c r="W2033" s="2">
        <v>409986000</v>
      </c>
      <c r="X2033" s="2">
        <v>413607000</v>
      </c>
      <c r="Y2033" s="2">
        <v>417015000</v>
      </c>
      <c r="Z2033" s="2">
        <v>420848000</v>
      </c>
      <c r="AA2033" s="2">
        <v>425321000</v>
      </c>
      <c r="AB2033" s="2">
        <v>429368000</v>
      </c>
      <c r="AC2033" s="2">
        <v>433627000</v>
      </c>
      <c r="AD2033" s="2"/>
      <c r="AE2033" s="2"/>
      <c r="AF2033" s="2"/>
    </row>
    <row r="2034" spans="1:32">
      <c r="A2034" t="s">
        <v>12796</v>
      </c>
      <c r="B2034" t="s">
        <v>19</v>
      </c>
      <c r="C2034" s="2">
        <v>4799840</v>
      </c>
      <c r="D2034" s="2">
        <v>4616440</v>
      </c>
      <c r="E2034" s="2">
        <v>4679320</v>
      </c>
      <c r="F2034" s="2">
        <v>4713380</v>
      </c>
      <c r="G2034" s="2">
        <v>4723860</v>
      </c>
      <c r="H2034" s="2">
        <v>4726480</v>
      </c>
      <c r="I2034" s="2">
        <v>4723860</v>
      </c>
      <c r="J2034" s="2">
        <v>4723860</v>
      </c>
      <c r="K2034" s="2">
        <v>4713380</v>
      </c>
      <c r="L2034" s="2">
        <v>4697660</v>
      </c>
      <c r="M2034" s="2">
        <v>4689800</v>
      </c>
      <c r="N2034" s="2">
        <v>4697660</v>
      </c>
      <c r="O2034" s="2">
        <v>4721240</v>
      </c>
      <c r="P2034" s="2">
        <v>4757920</v>
      </c>
      <c r="Q2034" s="2">
        <v>4797220</v>
      </c>
      <c r="R2034" s="2">
        <v>4844380</v>
      </c>
      <c r="S2034" s="2">
        <v>4888920</v>
      </c>
      <c r="T2034" s="2">
        <v>4930840</v>
      </c>
      <c r="U2034" s="2">
        <v>4964900</v>
      </c>
      <c r="V2034" s="2">
        <v>4998960</v>
      </c>
      <c r="W2034" s="2">
        <v>5043500</v>
      </c>
      <c r="X2034" s="2">
        <v>5088040</v>
      </c>
      <c r="Y2034" s="2">
        <v>5129960</v>
      </c>
      <c r="Z2034" s="2">
        <v>5177120</v>
      </c>
      <c r="AA2034" s="2">
        <v>5232140</v>
      </c>
      <c r="AB2034" s="2">
        <v>5281920</v>
      </c>
      <c r="AC2034" s="2">
        <v>5334320</v>
      </c>
      <c r="AD2034" s="2"/>
      <c r="AE2034" s="2"/>
      <c r="AF2034" s="2"/>
    </row>
    <row r="2035" spans="1:32">
      <c r="A2035" t="s">
        <v>12797</v>
      </c>
      <c r="B2035" t="s">
        <v>19</v>
      </c>
      <c r="C2035" s="2">
        <v>13208700</v>
      </c>
      <c r="D2035" s="2">
        <v>12704000</v>
      </c>
      <c r="E2035" s="2">
        <v>12877100</v>
      </c>
      <c r="F2035" s="2">
        <v>12970800</v>
      </c>
      <c r="G2035" s="2">
        <v>12999600</v>
      </c>
      <c r="H2035" s="2">
        <v>13006800</v>
      </c>
      <c r="I2035" s="2">
        <v>12999600</v>
      </c>
      <c r="J2035" s="2">
        <v>12999600</v>
      </c>
      <c r="K2035" s="2">
        <v>12970800</v>
      </c>
      <c r="L2035" s="2">
        <v>12927500</v>
      </c>
      <c r="M2035" s="2">
        <v>12905900</v>
      </c>
      <c r="N2035" s="2">
        <v>12927500</v>
      </c>
      <c r="O2035" s="2">
        <v>12992400</v>
      </c>
      <c r="P2035" s="2">
        <v>13093400</v>
      </c>
      <c r="Q2035" s="2">
        <v>13201500</v>
      </c>
      <c r="R2035" s="2">
        <v>13331300</v>
      </c>
      <c r="S2035" s="2">
        <v>13453900</v>
      </c>
      <c r="T2035" s="2">
        <v>13569200</v>
      </c>
      <c r="U2035" s="2">
        <v>13663000</v>
      </c>
      <c r="V2035" s="2">
        <v>13756700</v>
      </c>
      <c r="W2035" s="2">
        <v>13879200</v>
      </c>
      <c r="X2035" s="2">
        <v>14001800</v>
      </c>
      <c r="Y2035" s="2">
        <v>14117200</v>
      </c>
      <c r="Z2035" s="2">
        <v>14247000</v>
      </c>
      <c r="AA2035" s="2">
        <v>14398400</v>
      </c>
      <c r="AB2035" s="2">
        <v>14535400</v>
      </c>
      <c r="AC2035" s="2">
        <v>14679600</v>
      </c>
      <c r="AD2035" s="2"/>
      <c r="AE2035" s="2"/>
      <c r="AF2035" s="2"/>
    </row>
    <row r="2036" spans="1:32">
      <c r="A2036" t="s">
        <v>12798</v>
      </c>
      <c r="B2036" t="s">
        <v>19</v>
      </c>
      <c r="C2036" s="2">
        <v>252999000</v>
      </c>
      <c r="D2036" s="2">
        <v>243332000</v>
      </c>
      <c r="E2036" s="2">
        <v>246647000</v>
      </c>
      <c r="F2036" s="2">
        <v>248442000</v>
      </c>
      <c r="G2036" s="2">
        <v>248994000</v>
      </c>
      <c r="H2036" s="2">
        <v>249132000</v>
      </c>
      <c r="I2036" s="2">
        <v>248994000</v>
      </c>
      <c r="J2036" s="2">
        <v>248994000</v>
      </c>
      <c r="K2036" s="2">
        <v>248442000</v>
      </c>
      <c r="L2036" s="2">
        <v>247613000</v>
      </c>
      <c r="M2036" s="2">
        <v>247199000</v>
      </c>
      <c r="N2036" s="2">
        <v>247613000</v>
      </c>
      <c r="O2036" s="2">
        <v>248856000</v>
      </c>
      <c r="P2036" s="2">
        <v>250790000</v>
      </c>
      <c r="Q2036" s="2">
        <v>252861000</v>
      </c>
      <c r="R2036" s="2">
        <v>255347000</v>
      </c>
      <c r="S2036" s="2">
        <v>257695000</v>
      </c>
      <c r="T2036" s="2">
        <v>259904000</v>
      </c>
      <c r="U2036" s="2">
        <v>261700000</v>
      </c>
      <c r="V2036" s="2">
        <v>263495000</v>
      </c>
      <c r="W2036" s="2">
        <v>265842000</v>
      </c>
      <c r="X2036" s="2">
        <v>268190000</v>
      </c>
      <c r="Y2036" s="2">
        <v>270400000</v>
      </c>
      <c r="Z2036" s="2">
        <v>272886000</v>
      </c>
      <c r="AA2036" s="2">
        <v>275786000</v>
      </c>
      <c r="AB2036" s="2">
        <v>278410000</v>
      </c>
      <c r="AC2036" s="2">
        <v>281172000</v>
      </c>
      <c r="AD2036" s="2"/>
      <c r="AE2036" s="2"/>
      <c r="AF2036" s="2"/>
    </row>
    <row r="2037" spans="1:32">
      <c r="A2037" t="s">
        <v>12799</v>
      </c>
      <c r="B2037" t="s">
        <v>19</v>
      </c>
      <c r="C2037" s="2">
        <v>80314900</v>
      </c>
      <c r="D2037" s="2">
        <v>77246100</v>
      </c>
      <c r="E2037" s="2">
        <v>78298200</v>
      </c>
      <c r="F2037" s="2">
        <v>78868200</v>
      </c>
      <c r="G2037" s="2">
        <v>79043500</v>
      </c>
      <c r="H2037" s="2">
        <v>79087400</v>
      </c>
      <c r="I2037" s="2">
        <v>79043500</v>
      </c>
      <c r="J2037" s="2">
        <v>79043500</v>
      </c>
      <c r="K2037" s="2">
        <v>78868200</v>
      </c>
      <c r="L2037" s="2">
        <v>78605100</v>
      </c>
      <c r="M2037" s="2">
        <v>78473600</v>
      </c>
      <c r="N2037" s="2">
        <v>78605100</v>
      </c>
      <c r="O2037" s="2">
        <v>78999700</v>
      </c>
      <c r="P2037" s="2">
        <v>79613400</v>
      </c>
      <c r="Q2037" s="2">
        <v>80271000</v>
      </c>
      <c r="R2037" s="2">
        <v>81060200</v>
      </c>
      <c r="S2037" s="2">
        <v>81805400</v>
      </c>
      <c r="T2037" s="2">
        <v>82506900</v>
      </c>
      <c r="U2037" s="2">
        <v>83076800</v>
      </c>
      <c r="V2037" s="2">
        <v>83646700</v>
      </c>
      <c r="W2037" s="2">
        <v>84392000</v>
      </c>
      <c r="X2037" s="2">
        <v>85137300</v>
      </c>
      <c r="Y2037" s="2">
        <v>85838700</v>
      </c>
      <c r="Z2037" s="2">
        <v>86627800</v>
      </c>
      <c r="AA2037" s="2">
        <v>87548500</v>
      </c>
      <c r="AB2037" s="2">
        <v>88381400</v>
      </c>
      <c r="AC2037" s="2">
        <v>89258200</v>
      </c>
      <c r="AD2037" s="2"/>
      <c r="AE2037" s="2"/>
      <c r="AF2037" s="2"/>
    </row>
    <row r="2038" spans="1:32">
      <c r="A2038" t="s">
        <v>12800</v>
      </c>
      <c r="B2038" t="s">
        <v>19</v>
      </c>
      <c r="C2038" s="2">
        <v>1410640</v>
      </c>
      <c r="D2038" s="2">
        <v>1356740</v>
      </c>
      <c r="E2038" s="2">
        <v>1375220</v>
      </c>
      <c r="F2038" s="2">
        <v>1385230</v>
      </c>
      <c r="G2038" s="2">
        <v>1388310</v>
      </c>
      <c r="H2038" s="2">
        <v>1389080</v>
      </c>
      <c r="I2038" s="2">
        <v>1388310</v>
      </c>
      <c r="J2038" s="2">
        <v>1388310</v>
      </c>
      <c r="K2038" s="2">
        <v>1385230</v>
      </c>
      <c r="L2038" s="2">
        <v>1380610</v>
      </c>
      <c r="M2038" s="2">
        <v>1378300</v>
      </c>
      <c r="N2038" s="2">
        <v>1380610</v>
      </c>
      <c r="O2038" s="2">
        <v>1387540</v>
      </c>
      <c r="P2038" s="2">
        <v>1398320</v>
      </c>
      <c r="Q2038" s="2">
        <v>1409870</v>
      </c>
      <c r="R2038" s="2">
        <v>1423730</v>
      </c>
      <c r="S2038" s="2">
        <v>1436820</v>
      </c>
      <c r="T2038" s="2">
        <v>1449140</v>
      </c>
      <c r="U2038" s="2">
        <v>1459150</v>
      </c>
      <c r="V2038" s="2">
        <v>1469160</v>
      </c>
      <c r="W2038" s="2">
        <v>1482250</v>
      </c>
      <c r="X2038" s="2">
        <v>1495340</v>
      </c>
      <c r="Y2038" s="2">
        <v>1507660</v>
      </c>
      <c r="Z2038" s="2">
        <v>1521520</v>
      </c>
      <c r="AA2038" s="2">
        <v>1537690</v>
      </c>
      <c r="AB2038" s="2">
        <v>1552320</v>
      </c>
      <c r="AC2038" s="2">
        <v>1567720</v>
      </c>
      <c r="AD2038" s="2"/>
      <c r="AE2038" s="2"/>
      <c r="AF2038" s="2"/>
    </row>
    <row r="2039" spans="1:32">
      <c r="A2039" t="s">
        <v>12801</v>
      </c>
      <c r="B2039" t="s">
        <v>19</v>
      </c>
      <c r="C2039">
        <v>0</v>
      </c>
      <c r="D2039">
        <v>0</v>
      </c>
      <c r="E2039">
        <v>0</v>
      </c>
      <c r="F2039">
        <v>0</v>
      </c>
      <c r="G2039">
        <v>0</v>
      </c>
      <c r="H2039">
        <v>0</v>
      </c>
      <c r="I2039">
        <v>0</v>
      </c>
      <c r="J2039">
        <v>0</v>
      </c>
      <c r="K2039">
        <v>0</v>
      </c>
      <c r="L2039">
        <v>0</v>
      </c>
      <c r="M2039">
        <v>0</v>
      </c>
      <c r="N2039">
        <v>0</v>
      </c>
      <c r="O2039">
        <v>0</v>
      </c>
      <c r="P2039">
        <v>0</v>
      </c>
      <c r="Q2039">
        <v>0</v>
      </c>
      <c r="R2039">
        <v>0</v>
      </c>
      <c r="S2039">
        <v>0</v>
      </c>
      <c r="T2039">
        <v>0</v>
      </c>
      <c r="U2039">
        <v>0</v>
      </c>
      <c r="V2039">
        <v>0</v>
      </c>
      <c r="W2039">
        <v>0</v>
      </c>
      <c r="X2039">
        <v>0</v>
      </c>
      <c r="Y2039">
        <v>0</v>
      </c>
      <c r="Z2039">
        <v>0</v>
      </c>
      <c r="AA2039">
        <v>0</v>
      </c>
      <c r="AB2039">
        <v>0</v>
      </c>
      <c r="AC2039">
        <v>0</v>
      </c>
    </row>
    <row r="2040" spans="1:32">
      <c r="A2040" t="s">
        <v>12802</v>
      </c>
      <c r="B2040" t="s">
        <v>19</v>
      </c>
      <c r="C2040">
        <v>0</v>
      </c>
      <c r="D2040">
        <v>0</v>
      </c>
      <c r="E2040">
        <v>0</v>
      </c>
      <c r="F2040">
        <v>0</v>
      </c>
      <c r="G2040">
        <v>0</v>
      </c>
      <c r="H2040">
        <v>0</v>
      </c>
      <c r="I2040">
        <v>0</v>
      </c>
      <c r="J2040">
        <v>0</v>
      </c>
      <c r="K2040">
        <v>0</v>
      </c>
      <c r="L2040">
        <v>0</v>
      </c>
      <c r="M2040">
        <v>0</v>
      </c>
      <c r="N2040">
        <v>0</v>
      </c>
      <c r="O2040">
        <v>0</v>
      </c>
      <c r="P2040">
        <v>0</v>
      </c>
      <c r="Q2040">
        <v>0</v>
      </c>
      <c r="R2040">
        <v>0</v>
      </c>
      <c r="S2040">
        <v>0</v>
      </c>
      <c r="T2040">
        <v>0</v>
      </c>
      <c r="U2040">
        <v>0</v>
      </c>
      <c r="V2040">
        <v>0</v>
      </c>
      <c r="W2040">
        <v>0</v>
      </c>
      <c r="X2040">
        <v>0</v>
      </c>
      <c r="Y2040">
        <v>0</v>
      </c>
      <c r="Z2040">
        <v>0</v>
      </c>
      <c r="AA2040">
        <v>0</v>
      </c>
      <c r="AB2040">
        <v>0</v>
      </c>
      <c r="AC2040">
        <v>0</v>
      </c>
    </row>
    <row r="2041" spans="1:32">
      <c r="A2041" t="s">
        <v>12803</v>
      </c>
      <c r="B2041" t="s">
        <v>19</v>
      </c>
      <c r="C2041">
        <v>0</v>
      </c>
      <c r="D2041">
        <v>0</v>
      </c>
      <c r="E2041">
        <v>0</v>
      </c>
      <c r="F2041">
        <v>0</v>
      </c>
      <c r="G2041">
        <v>0</v>
      </c>
      <c r="H2041">
        <v>0</v>
      </c>
      <c r="I2041">
        <v>0</v>
      </c>
      <c r="J2041">
        <v>0</v>
      </c>
      <c r="K2041">
        <v>0</v>
      </c>
      <c r="L2041">
        <v>0</v>
      </c>
      <c r="M2041">
        <v>0</v>
      </c>
      <c r="N2041">
        <v>0</v>
      </c>
      <c r="O2041">
        <v>0</v>
      </c>
      <c r="P2041">
        <v>0</v>
      </c>
      <c r="Q2041">
        <v>0</v>
      </c>
      <c r="R2041">
        <v>0</v>
      </c>
      <c r="S2041">
        <v>0</v>
      </c>
      <c r="T2041">
        <v>0</v>
      </c>
      <c r="U2041">
        <v>0</v>
      </c>
      <c r="V2041">
        <v>0</v>
      </c>
      <c r="W2041">
        <v>0</v>
      </c>
      <c r="X2041">
        <v>0</v>
      </c>
      <c r="Y2041">
        <v>0</v>
      </c>
      <c r="Z2041">
        <v>0</v>
      </c>
      <c r="AA2041">
        <v>0</v>
      </c>
      <c r="AB2041">
        <v>0</v>
      </c>
      <c r="AC2041">
        <v>0</v>
      </c>
    </row>
    <row r="2042" spans="1:32">
      <c r="A2042" t="s">
        <v>12804</v>
      </c>
      <c r="B2042" t="s">
        <v>19</v>
      </c>
      <c r="C2042">
        <v>0</v>
      </c>
      <c r="D2042">
        <v>0</v>
      </c>
      <c r="E2042">
        <v>0</v>
      </c>
      <c r="F2042">
        <v>0</v>
      </c>
      <c r="G2042">
        <v>0</v>
      </c>
      <c r="H2042">
        <v>0</v>
      </c>
      <c r="I2042">
        <v>0</v>
      </c>
      <c r="J2042">
        <v>0</v>
      </c>
      <c r="K2042">
        <v>0</v>
      </c>
      <c r="L2042">
        <v>0</v>
      </c>
      <c r="M2042">
        <v>0</v>
      </c>
      <c r="N2042">
        <v>0</v>
      </c>
      <c r="O2042">
        <v>0</v>
      </c>
      <c r="P2042">
        <v>0</v>
      </c>
      <c r="Q2042">
        <v>0</v>
      </c>
      <c r="R2042">
        <v>0</v>
      </c>
      <c r="S2042">
        <v>0</v>
      </c>
      <c r="T2042">
        <v>0</v>
      </c>
      <c r="U2042">
        <v>0</v>
      </c>
      <c r="V2042">
        <v>0</v>
      </c>
      <c r="W2042">
        <v>0</v>
      </c>
      <c r="X2042">
        <v>0</v>
      </c>
      <c r="Y2042">
        <v>0</v>
      </c>
      <c r="Z2042">
        <v>0</v>
      </c>
      <c r="AA2042">
        <v>0</v>
      </c>
      <c r="AB2042">
        <v>0</v>
      </c>
      <c r="AC2042">
        <v>0</v>
      </c>
      <c r="AD2042" s="2"/>
      <c r="AE2042" s="2"/>
      <c r="AF2042" s="2"/>
    </row>
    <row r="2043" spans="1:32">
      <c r="A2043" t="s">
        <v>12805</v>
      </c>
      <c r="B2043" t="s">
        <v>19</v>
      </c>
      <c r="C2043">
        <v>0</v>
      </c>
      <c r="D2043">
        <v>0</v>
      </c>
      <c r="E2043">
        <v>0</v>
      </c>
      <c r="F2043">
        <v>0</v>
      </c>
      <c r="G2043">
        <v>0</v>
      </c>
      <c r="H2043">
        <v>0</v>
      </c>
      <c r="I2043">
        <v>0</v>
      </c>
      <c r="J2043">
        <v>0</v>
      </c>
      <c r="K2043">
        <v>0</v>
      </c>
      <c r="L2043">
        <v>0</v>
      </c>
      <c r="M2043">
        <v>0</v>
      </c>
      <c r="N2043">
        <v>0</v>
      </c>
      <c r="O2043">
        <v>0</v>
      </c>
      <c r="P2043">
        <v>0</v>
      </c>
      <c r="Q2043">
        <v>0</v>
      </c>
      <c r="R2043">
        <v>0</v>
      </c>
      <c r="S2043">
        <v>0</v>
      </c>
      <c r="T2043">
        <v>0</v>
      </c>
      <c r="U2043">
        <v>0</v>
      </c>
      <c r="V2043">
        <v>0</v>
      </c>
      <c r="W2043">
        <v>0</v>
      </c>
      <c r="X2043">
        <v>0</v>
      </c>
      <c r="Y2043">
        <v>0</v>
      </c>
      <c r="Z2043">
        <v>0</v>
      </c>
      <c r="AA2043">
        <v>0</v>
      </c>
      <c r="AB2043">
        <v>0</v>
      </c>
      <c r="AC2043">
        <v>0</v>
      </c>
      <c r="AD2043" s="2"/>
      <c r="AE2043" s="2"/>
      <c r="AF2043" s="2"/>
    </row>
    <row r="2044" spans="1:32">
      <c r="A2044" t="s">
        <v>12806</v>
      </c>
      <c r="B2044" t="s">
        <v>19</v>
      </c>
      <c r="C2044">
        <v>0</v>
      </c>
      <c r="D2044">
        <v>0</v>
      </c>
      <c r="E2044">
        <v>0</v>
      </c>
      <c r="F2044">
        <v>0</v>
      </c>
      <c r="G2044">
        <v>0</v>
      </c>
      <c r="H2044">
        <v>0</v>
      </c>
      <c r="I2044">
        <v>0</v>
      </c>
      <c r="J2044">
        <v>0</v>
      </c>
      <c r="K2044">
        <v>0</v>
      </c>
      <c r="L2044">
        <v>0</v>
      </c>
      <c r="M2044">
        <v>0</v>
      </c>
      <c r="N2044">
        <v>0</v>
      </c>
      <c r="O2044">
        <v>0</v>
      </c>
      <c r="P2044">
        <v>0</v>
      </c>
      <c r="Q2044">
        <v>0</v>
      </c>
      <c r="R2044">
        <v>0</v>
      </c>
      <c r="S2044">
        <v>0</v>
      </c>
      <c r="T2044">
        <v>0</v>
      </c>
      <c r="U2044">
        <v>0</v>
      </c>
      <c r="V2044">
        <v>0</v>
      </c>
      <c r="W2044">
        <v>0</v>
      </c>
      <c r="X2044">
        <v>0</v>
      </c>
      <c r="Y2044">
        <v>0</v>
      </c>
      <c r="Z2044">
        <v>0</v>
      </c>
      <c r="AA2044">
        <v>0</v>
      </c>
      <c r="AB2044">
        <v>0</v>
      </c>
      <c r="AC2044">
        <v>0</v>
      </c>
      <c r="AD2044" s="2"/>
      <c r="AE2044" s="2"/>
      <c r="AF2044" s="2"/>
    </row>
    <row r="2045" spans="1:32">
      <c r="A2045" t="s">
        <v>12807</v>
      </c>
      <c r="B2045" t="s">
        <v>19</v>
      </c>
      <c r="C2045">
        <v>0</v>
      </c>
      <c r="D2045">
        <v>0</v>
      </c>
      <c r="E2045">
        <v>0</v>
      </c>
      <c r="F2045">
        <v>0</v>
      </c>
      <c r="G2045">
        <v>0</v>
      </c>
      <c r="H2045">
        <v>0</v>
      </c>
      <c r="I2045">
        <v>0</v>
      </c>
      <c r="J2045">
        <v>0</v>
      </c>
      <c r="K2045">
        <v>0</v>
      </c>
      <c r="L2045">
        <v>0</v>
      </c>
      <c r="M2045">
        <v>0</v>
      </c>
      <c r="N2045">
        <v>0</v>
      </c>
      <c r="O2045">
        <v>0</v>
      </c>
      <c r="P2045">
        <v>0</v>
      </c>
      <c r="Q2045">
        <v>0</v>
      </c>
      <c r="R2045">
        <v>0</v>
      </c>
      <c r="S2045">
        <v>0</v>
      </c>
      <c r="T2045">
        <v>0</v>
      </c>
      <c r="U2045">
        <v>0</v>
      </c>
      <c r="V2045">
        <v>0</v>
      </c>
      <c r="W2045">
        <v>0</v>
      </c>
      <c r="X2045">
        <v>0</v>
      </c>
      <c r="Y2045">
        <v>0</v>
      </c>
      <c r="Z2045">
        <v>0</v>
      </c>
      <c r="AA2045">
        <v>0</v>
      </c>
      <c r="AB2045">
        <v>0</v>
      </c>
      <c r="AC2045">
        <v>0</v>
      </c>
      <c r="AD2045" s="2"/>
      <c r="AE2045" s="2"/>
      <c r="AF2045" s="2"/>
    </row>
    <row r="2046" spans="1:32">
      <c r="A2046" t="s">
        <v>12808</v>
      </c>
      <c r="B2046" t="s">
        <v>19</v>
      </c>
      <c r="C2046">
        <v>0</v>
      </c>
      <c r="D2046">
        <v>0</v>
      </c>
      <c r="E2046">
        <v>0</v>
      </c>
      <c r="F2046">
        <v>0</v>
      </c>
      <c r="G2046">
        <v>0</v>
      </c>
      <c r="H2046">
        <v>0</v>
      </c>
      <c r="I2046">
        <v>0</v>
      </c>
      <c r="J2046">
        <v>0</v>
      </c>
      <c r="K2046">
        <v>0</v>
      </c>
      <c r="L2046">
        <v>0</v>
      </c>
      <c r="M2046">
        <v>0</v>
      </c>
      <c r="N2046">
        <v>0</v>
      </c>
      <c r="O2046">
        <v>0</v>
      </c>
      <c r="P2046">
        <v>0</v>
      </c>
      <c r="Q2046">
        <v>0</v>
      </c>
      <c r="R2046">
        <v>0</v>
      </c>
      <c r="S2046">
        <v>0</v>
      </c>
      <c r="T2046">
        <v>0</v>
      </c>
      <c r="U2046">
        <v>0</v>
      </c>
      <c r="V2046">
        <v>0</v>
      </c>
      <c r="W2046">
        <v>0</v>
      </c>
      <c r="X2046">
        <v>0</v>
      </c>
      <c r="Y2046">
        <v>0</v>
      </c>
      <c r="Z2046">
        <v>0</v>
      </c>
      <c r="AA2046">
        <v>0</v>
      </c>
      <c r="AB2046">
        <v>0</v>
      </c>
      <c r="AC2046">
        <v>0</v>
      </c>
      <c r="AD2046" s="2"/>
      <c r="AE2046" s="2"/>
      <c r="AF2046" s="2"/>
    </row>
    <row r="2047" spans="1:32">
      <c r="A2047" t="s">
        <v>12809</v>
      </c>
      <c r="B2047" t="s">
        <v>19</v>
      </c>
      <c r="C2047">
        <v>0</v>
      </c>
      <c r="D2047">
        <v>0</v>
      </c>
      <c r="E2047">
        <v>0</v>
      </c>
      <c r="F2047">
        <v>0</v>
      </c>
      <c r="G2047">
        <v>0</v>
      </c>
      <c r="H2047">
        <v>0</v>
      </c>
      <c r="I2047">
        <v>0</v>
      </c>
      <c r="J2047">
        <v>0</v>
      </c>
      <c r="K2047">
        <v>0</v>
      </c>
      <c r="L2047">
        <v>0</v>
      </c>
      <c r="M2047">
        <v>0</v>
      </c>
      <c r="N2047">
        <v>0</v>
      </c>
      <c r="O2047">
        <v>0</v>
      </c>
      <c r="P2047">
        <v>0</v>
      </c>
      <c r="Q2047">
        <v>0</v>
      </c>
      <c r="R2047">
        <v>0</v>
      </c>
      <c r="S2047">
        <v>0</v>
      </c>
      <c r="T2047">
        <v>0</v>
      </c>
      <c r="U2047">
        <v>0</v>
      </c>
      <c r="V2047">
        <v>0</v>
      </c>
      <c r="W2047">
        <v>0</v>
      </c>
      <c r="X2047">
        <v>0</v>
      </c>
      <c r="Y2047">
        <v>0</v>
      </c>
      <c r="Z2047">
        <v>0</v>
      </c>
      <c r="AA2047">
        <v>0</v>
      </c>
      <c r="AB2047">
        <v>0</v>
      </c>
      <c r="AC2047">
        <v>0</v>
      </c>
      <c r="AD2047" s="2"/>
      <c r="AE2047" s="2"/>
      <c r="AF2047" s="2"/>
    </row>
    <row r="2048" spans="1:32">
      <c r="A2048" t="s">
        <v>12810</v>
      </c>
      <c r="B2048" t="s">
        <v>19</v>
      </c>
      <c r="C2048">
        <v>0</v>
      </c>
      <c r="D2048">
        <v>0</v>
      </c>
      <c r="E2048">
        <v>0</v>
      </c>
      <c r="F2048">
        <v>0</v>
      </c>
      <c r="G2048">
        <v>0</v>
      </c>
      <c r="H2048">
        <v>0</v>
      </c>
      <c r="I2048">
        <v>0</v>
      </c>
      <c r="J2048">
        <v>0</v>
      </c>
      <c r="K2048">
        <v>0</v>
      </c>
      <c r="L2048">
        <v>0</v>
      </c>
      <c r="M2048">
        <v>0</v>
      </c>
      <c r="N2048">
        <v>0</v>
      </c>
      <c r="O2048">
        <v>0</v>
      </c>
      <c r="P2048">
        <v>0</v>
      </c>
      <c r="Q2048">
        <v>0</v>
      </c>
      <c r="R2048">
        <v>0</v>
      </c>
      <c r="S2048">
        <v>0</v>
      </c>
      <c r="T2048">
        <v>0</v>
      </c>
      <c r="U2048">
        <v>0</v>
      </c>
      <c r="V2048">
        <v>0</v>
      </c>
      <c r="W2048">
        <v>0</v>
      </c>
      <c r="X2048">
        <v>0</v>
      </c>
      <c r="Y2048">
        <v>0</v>
      </c>
      <c r="Z2048">
        <v>0</v>
      </c>
      <c r="AA2048">
        <v>0</v>
      </c>
      <c r="AB2048">
        <v>0</v>
      </c>
      <c r="AC2048">
        <v>0</v>
      </c>
      <c r="AD2048" s="2"/>
      <c r="AE2048" s="2"/>
      <c r="AF2048" s="2"/>
    </row>
    <row r="2049" spans="1:32">
      <c r="A2049" t="s">
        <v>12811</v>
      </c>
      <c r="B2049" t="s">
        <v>19</v>
      </c>
      <c r="C2049">
        <v>0</v>
      </c>
      <c r="D2049">
        <v>0</v>
      </c>
      <c r="E2049">
        <v>0</v>
      </c>
      <c r="F2049">
        <v>0</v>
      </c>
      <c r="G2049">
        <v>0</v>
      </c>
      <c r="H2049">
        <v>0</v>
      </c>
      <c r="I2049">
        <v>0</v>
      </c>
      <c r="J2049">
        <v>0</v>
      </c>
      <c r="K2049">
        <v>0</v>
      </c>
      <c r="L2049">
        <v>0</v>
      </c>
      <c r="M2049">
        <v>0</v>
      </c>
      <c r="N2049">
        <v>0</v>
      </c>
      <c r="O2049">
        <v>0</v>
      </c>
      <c r="P2049">
        <v>0</v>
      </c>
      <c r="Q2049">
        <v>0</v>
      </c>
      <c r="R2049">
        <v>0</v>
      </c>
      <c r="S2049">
        <v>0</v>
      </c>
      <c r="T2049">
        <v>0</v>
      </c>
      <c r="U2049">
        <v>0</v>
      </c>
      <c r="V2049">
        <v>0</v>
      </c>
      <c r="W2049">
        <v>0</v>
      </c>
      <c r="X2049">
        <v>0</v>
      </c>
      <c r="Y2049">
        <v>0</v>
      </c>
      <c r="Z2049">
        <v>0</v>
      </c>
      <c r="AA2049">
        <v>0</v>
      </c>
      <c r="AB2049">
        <v>0</v>
      </c>
      <c r="AC2049">
        <v>0</v>
      </c>
      <c r="AD2049" s="2"/>
      <c r="AE2049" s="2"/>
      <c r="AF2049" s="2"/>
    </row>
    <row r="2050" spans="1:32">
      <c r="A2050" t="s">
        <v>12812</v>
      </c>
      <c r="B2050" t="s">
        <v>19</v>
      </c>
      <c r="C2050">
        <v>0</v>
      </c>
      <c r="D2050">
        <v>0</v>
      </c>
      <c r="E2050">
        <v>0</v>
      </c>
      <c r="F2050">
        <v>0</v>
      </c>
      <c r="G2050">
        <v>0</v>
      </c>
      <c r="H2050">
        <v>0</v>
      </c>
      <c r="I2050">
        <v>0</v>
      </c>
      <c r="J2050">
        <v>0</v>
      </c>
      <c r="K2050">
        <v>0</v>
      </c>
      <c r="L2050">
        <v>0</v>
      </c>
      <c r="M2050">
        <v>0</v>
      </c>
      <c r="N2050">
        <v>0</v>
      </c>
      <c r="O2050">
        <v>0</v>
      </c>
      <c r="P2050">
        <v>0</v>
      </c>
      <c r="Q2050">
        <v>0</v>
      </c>
      <c r="R2050">
        <v>0</v>
      </c>
      <c r="S2050">
        <v>0</v>
      </c>
      <c r="T2050">
        <v>0</v>
      </c>
      <c r="U2050">
        <v>0</v>
      </c>
      <c r="V2050">
        <v>0</v>
      </c>
      <c r="W2050">
        <v>0</v>
      </c>
      <c r="X2050">
        <v>0</v>
      </c>
      <c r="Y2050">
        <v>0</v>
      </c>
      <c r="Z2050">
        <v>0</v>
      </c>
      <c r="AA2050">
        <v>0</v>
      </c>
      <c r="AB2050">
        <v>0</v>
      </c>
      <c r="AC2050">
        <v>0</v>
      </c>
      <c r="AD2050" s="2"/>
      <c r="AE2050" s="2"/>
      <c r="AF2050" s="2"/>
    </row>
    <row r="2051" spans="1:32">
      <c r="A2051" t="s">
        <v>12813</v>
      </c>
      <c r="B2051" t="s">
        <v>19</v>
      </c>
      <c r="C2051">
        <v>0</v>
      </c>
      <c r="D2051">
        <v>0</v>
      </c>
      <c r="E2051">
        <v>0</v>
      </c>
      <c r="F2051">
        <v>0</v>
      </c>
      <c r="G2051">
        <v>0</v>
      </c>
      <c r="H2051">
        <v>0</v>
      </c>
      <c r="I2051">
        <v>0</v>
      </c>
      <c r="J2051">
        <v>0</v>
      </c>
      <c r="K2051">
        <v>0</v>
      </c>
      <c r="L2051">
        <v>0</v>
      </c>
      <c r="M2051">
        <v>0</v>
      </c>
      <c r="N2051">
        <v>0</v>
      </c>
      <c r="O2051">
        <v>0</v>
      </c>
      <c r="P2051">
        <v>0</v>
      </c>
      <c r="Q2051">
        <v>0</v>
      </c>
      <c r="R2051">
        <v>0</v>
      </c>
      <c r="S2051">
        <v>0</v>
      </c>
      <c r="T2051">
        <v>0</v>
      </c>
      <c r="U2051">
        <v>0</v>
      </c>
      <c r="V2051">
        <v>0</v>
      </c>
      <c r="W2051">
        <v>0</v>
      </c>
      <c r="X2051">
        <v>0</v>
      </c>
      <c r="Y2051">
        <v>0</v>
      </c>
      <c r="Z2051">
        <v>0</v>
      </c>
      <c r="AA2051">
        <v>0</v>
      </c>
      <c r="AB2051">
        <v>0</v>
      </c>
      <c r="AC2051">
        <v>0</v>
      </c>
      <c r="AD2051" s="2"/>
      <c r="AE2051" s="2"/>
      <c r="AF2051" s="2"/>
    </row>
    <row r="2052" spans="1:32">
      <c r="A2052" t="s">
        <v>12814</v>
      </c>
      <c r="B2052" t="s">
        <v>19</v>
      </c>
      <c r="C2052">
        <v>0</v>
      </c>
      <c r="D2052">
        <v>0</v>
      </c>
      <c r="E2052">
        <v>0</v>
      </c>
      <c r="F2052">
        <v>0</v>
      </c>
      <c r="G2052">
        <v>0</v>
      </c>
      <c r="H2052">
        <v>0</v>
      </c>
      <c r="I2052">
        <v>0</v>
      </c>
      <c r="J2052">
        <v>0</v>
      </c>
      <c r="K2052">
        <v>0</v>
      </c>
      <c r="L2052">
        <v>0</v>
      </c>
      <c r="M2052">
        <v>0</v>
      </c>
      <c r="N2052">
        <v>0</v>
      </c>
      <c r="O2052">
        <v>0</v>
      </c>
      <c r="P2052">
        <v>0</v>
      </c>
      <c r="Q2052">
        <v>0</v>
      </c>
      <c r="R2052">
        <v>0</v>
      </c>
      <c r="S2052">
        <v>0</v>
      </c>
      <c r="T2052">
        <v>0</v>
      </c>
      <c r="U2052">
        <v>0</v>
      </c>
      <c r="V2052">
        <v>0</v>
      </c>
      <c r="W2052">
        <v>0</v>
      </c>
      <c r="X2052">
        <v>0</v>
      </c>
      <c r="Y2052">
        <v>0</v>
      </c>
      <c r="Z2052">
        <v>0</v>
      </c>
      <c r="AA2052">
        <v>0</v>
      </c>
      <c r="AB2052">
        <v>0</v>
      </c>
      <c r="AC2052">
        <v>0</v>
      </c>
    </row>
    <row r="2053" spans="1:32">
      <c r="A2053" t="s">
        <v>12815</v>
      </c>
      <c r="B2053" t="s">
        <v>19</v>
      </c>
      <c r="C2053">
        <v>0</v>
      </c>
      <c r="D2053">
        <v>0</v>
      </c>
      <c r="E2053">
        <v>0</v>
      </c>
      <c r="F2053">
        <v>0</v>
      </c>
      <c r="G2053">
        <v>0</v>
      </c>
      <c r="H2053">
        <v>0</v>
      </c>
      <c r="I2053">
        <v>0</v>
      </c>
      <c r="J2053">
        <v>0</v>
      </c>
      <c r="K2053">
        <v>0</v>
      </c>
      <c r="L2053">
        <v>0</v>
      </c>
      <c r="M2053">
        <v>0</v>
      </c>
      <c r="N2053">
        <v>0</v>
      </c>
      <c r="O2053">
        <v>0</v>
      </c>
      <c r="P2053">
        <v>0</v>
      </c>
      <c r="Q2053">
        <v>0</v>
      </c>
      <c r="R2053">
        <v>0</v>
      </c>
      <c r="S2053">
        <v>0</v>
      </c>
      <c r="T2053">
        <v>0</v>
      </c>
      <c r="U2053">
        <v>0</v>
      </c>
      <c r="V2053">
        <v>0</v>
      </c>
      <c r="W2053">
        <v>0</v>
      </c>
      <c r="X2053">
        <v>0</v>
      </c>
      <c r="Y2053">
        <v>0</v>
      </c>
      <c r="Z2053">
        <v>0</v>
      </c>
      <c r="AA2053">
        <v>0</v>
      </c>
      <c r="AB2053">
        <v>0</v>
      </c>
      <c r="AC2053">
        <v>0</v>
      </c>
    </row>
    <row r="2054" spans="1:32">
      <c r="A2054" t="s">
        <v>12816</v>
      </c>
      <c r="B2054" t="s">
        <v>19</v>
      </c>
      <c r="C2054">
        <v>0</v>
      </c>
      <c r="D2054">
        <v>0</v>
      </c>
      <c r="E2054">
        <v>0</v>
      </c>
      <c r="F2054">
        <v>0</v>
      </c>
      <c r="G2054">
        <v>0</v>
      </c>
      <c r="H2054">
        <v>0</v>
      </c>
      <c r="I2054">
        <v>0</v>
      </c>
      <c r="J2054">
        <v>0</v>
      </c>
      <c r="K2054">
        <v>0</v>
      </c>
      <c r="L2054">
        <v>0</v>
      </c>
      <c r="M2054">
        <v>0</v>
      </c>
      <c r="N2054">
        <v>0</v>
      </c>
      <c r="O2054">
        <v>0</v>
      </c>
      <c r="P2054">
        <v>0</v>
      </c>
      <c r="Q2054">
        <v>0</v>
      </c>
      <c r="R2054">
        <v>0</v>
      </c>
      <c r="S2054">
        <v>0</v>
      </c>
      <c r="T2054">
        <v>0</v>
      </c>
      <c r="U2054">
        <v>0</v>
      </c>
      <c r="V2054">
        <v>0</v>
      </c>
      <c r="W2054">
        <v>0</v>
      </c>
      <c r="X2054">
        <v>0</v>
      </c>
      <c r="Y2054">
        <v>0</v>
      </c>
      <c r="Z2054">
        <v>0</v>
      </c>
      <c r="AA2054">
        <v>0</v>
      </c>
      <c r="AB2054">
        <v>0</v>
      </c>
      <c r="AC2054">
        <v>0</v>
      </c>
    </row>
    <row r="2055" spans="1:32">
      <c r="A2055" t="s">
        <v>12817</v>
      </c>
      <c r="B2055" t="s">
        <v>19</v>
      </c>
      <c r="C2055">
        <v>0</v>
      </c>
      <c r="D2055">
        <v>0</v>
      </c>
      <c r="E2055">
        <v>0</v>
      </c>
      <c r="F2055">
        <v>0</v>
      </c>
      <c r="G2055">
        <v>0</v>
      </c>
      <c r="H2055">
        <v>0</v>
      </c>
      <c r="I2055">
        <v>0</v>
      </c>
      <c r="J2055">
        <v>0</v>
      </c>
      <c r="K2055">
        <v>0</v>
      </c>
      <c r="L2055">
        <v>0</v>
      </c>
      <c r="M2055">
        <v>0</v>
      </c>
      <c r="N2055">
        <v>0</v>
      </c>
      <c r="O2055">
        <v>0</v>
      </c>
      <c r="P2055">
        <v>0</v>
      </c>
      <c r="Q2055">
        <v>0</v>
      </c>
      <c r="R2055">
        <v>0</v>
      </c>
      <c r="S2055">
        <v>0</v>
      </c>
      <c r="T2055">
        <v>0</v>
      </c>
      <c r="U2055">
        <v>0</v>
      </c>
      <c r="V2055">
        <v>0</v>
      </c>
      <c r="W2055">
        <v>0</v>
      </c>
      <c r="X2055">
        <v>0</v>
      </c>
      <c r="Y2055">
        <v>0</v>
      </c>
      <c r="Z2055">
        <v>0</v>
      </c>
      <c r="AA2055">
        <v>0</v>
      </c>
      <c r="AB2055">
        <v>0</v>
      </c>
      <c r="AC2055">
        <v>0</v>
      </c>
      <c r="AD2055" s="2"/>
      <c r="AE2055" s="2"/>
      <c r="AF2055" s="2"/>
    </row>
    <row r="2056" spans="1:32">
      <c r="A2056" t="s">
        <v>12818</v>
      </c>
      <c r="B2056" t="s">
        <v>19</v>
      </c>
      <c r="C2056">
        <v>0</v>
      </c>
      <c r="D2056">
        <v>0</v>
      </c>
      <c r="E2056">
        <v>0</v>
      </c>
      <c r="F2056">
        <v>0</v>
      </c>
      <c r="G2056">
        <v>0</v>
      </c>
      <c r="H2056">
        <v>0</v>
      </c>
      <c r="I2056">
        <v>0</v>
      </c>
      <c r="J2056">
        <v>0</v>
      </c>
      <c r="K2056">
        <v>0</v>
      </c>
      <c r="L2056">
        <v>0</v>
      </c>
      <c r="M2056">
        <v>0</v>
      </c>
      <c r="N2056">
        <v>0</v>
      </c>
      <c r="O2056">
        <v>0</v>
      </c>
      <c r="P2056">
        <v>0</v>
      </c>
      <c r="Q2056">
        <v>0</v>
      </c>
      <c r="R2056">
        <v>0</v>
      </c>
      <c r="S2056">
        <v>0</v>
      </c>
      <c r="T2056">
        <v>0</v>
      </c>
      <c r="U2056">
        <v>0</v>
      </c>
      <c r="V2056">
        <v>0</v>
      </c>
      <c r="W2056">
        <v>0</v>
      </c>
      <c r="X2056">
        <v>0</v>
      </c>
      <c r="Y2056">
        <v>0</v>
      </c>
      <c r="Z2056">
        <v>0</v>
      </c>
      <c r="AA2056">
        <v>0</v>
      </c>
      <c r="AB2056">
        <v>0</v>
      </c>
      <c r="AC2056">
        <v>0</v>
      </c>
      <c r="AD2056" s="2"/>
      <c r="AE2056" s="2"/>
      <c r="AF2056" s="2"/>
    </row>
    <row r="2057" spans="1:32">
      <c r="A2057" t="s">
        <v>12819</v>
      </c>
      <c r="B2057" t="s">
        <v>19</v>
      </c>
      <c r="C2057">
        <v>0</v>
      </c>
      <c r="D2057">
        <v>0</v>
      </c>
      <c r="E2057">
        <v>0</v>
      </c>
      <c r="F2057">
        <v>0</v>
      </c>
      <c r="G2057">
        <v>0</v>
      </c>
      <c r="H2057">
        <v>0</v>
      </c>
      <c r="I2057">
        <v>0</v>
      </c>
      <c r="J2057">
        <v>0</v>
      </c>
      <c r="K2057">
        <v>0</v>
      </c>
      <c r="L2057">
        <v>0</v>
      </c>
      <c r="M2057">
        <v>0</v>
      </c>
      <c r="N2057">
        <v>0</v>
      </c>
      <c r="O2057">
        <v>0</v>
      </c>
      <c r="P2057">
        <v>0</v>
      </c>
      <c r="Q2057">
        <v>0</v>
      </c>
      <c r="R2057">
        <v>0</v>
      </c>
      <c r="S2057">
        <v>0</v>
      </c>
      <c r="T2057">
        <v>0</v>
      </c>
      <c r="U2057">
        <v>0</v>
      </c>
      <c r="V2057">
        <v>0</v>
      </c>
      <c r="W2057">
        <v>0</v>
      </c>
      <c r="X2057">
        <v>0</v>
      </c>
      <c r="Y2057">
        <v>0</v>
      </c>
      <c r="Z2057">
        <v>0</v>
      </c>
      <c r="AA2057">
        <v>0</v>
      </c>
      <c r="AB2057">
        <v>0</v>
      </c>
      <c r="AC2057">
        <v>0</v>
      </c>
      <c r="AD2057" s="2"/>
      <c r="AE2057" s="2"/>
      <c r="AF2057" s="2"/>
    </row>
    <row r="2058" spans="1:32">
      <c r="A2058" t="s">
        <v>12820</v>
      </c>
      <c r="B2058" t="s">
        <v>19</v>
      </c>
      <c r="C2058">
        <v>0</v>
      </c>
      <c r="D2058">
        <v>0</v>
      </c>
      <c r="E2058">
        <v>0</v>
      </c>
      <c r="F2058">
        <v>0</v>
      </c>
      <c r="G2058">
        <v>0</v>
      </c>
      <c r="H2058">
        <v>0</v>
      </c>
      <c r="I2058">
        <v>0</v>
      </c>
      <c r="J2058">
        <v>0</v>
      </c>
      <c r="K2058">
        <v>0</v>
      </c>
      <c r="L2058">
        <v>0</v>
      </c>
      <c r="M2058">
        <v>0</v>
      </c>
      <c r="N2058">
        <v>0</v>
      </c>
      <c r="O2058">
        <v>0</v>
      </c>
      <c r="P2058">
        <v>0</v>
      </c>
      <c r="Q2058">
        <v>0</v>
      </c>
      <c r="R2058">
        <v>0</v>
      </c>
      <c r="S2058">
        <v>0</v>
      </c>
      <c r="T2058">
        <v>0</v>
      </c>
      <c r="U2058">
        <v>0</v>
      </c>
      <c r="V2058">
        <v>0</v>
      </c>
      <c r="W2058">
        <v>0</v>
      </c>
      <c r="X2058">
        <v>0</v>
      </c>
      <c r="Y2058">
        <v>0</v>
      </c>
      <c r="Z2058">
        <v>0</v>
      </c>
      <c r="AA2058">
        <v>0</v>
      </c>
      <c r="AB2058">
        <v>0</v>
      </c>
      <c r="AC2058">
        <v>0</v>
      </c>
      <c r="AD2058" s="2"/>
      <c r="AE2058" s="2"/>
      <c r="AF2058" s="2"/>
    </row>
    <row r="2059" spans="1:32">
      <c r="A2059" t="s">
        <v>12821</v>
      </c>
      <c r="B2059" t="s">
        <v>19</v>
      </c>
      <c r="C2059">
        <v>0</v>
      </c>
      <c r="D2059">
        <v>0</v>
      </c>
      <c r="E2059">
        <v>0</v>
      </c>
      <c r="F2059">
        <v>0</v>
      </c>
      <c r="G2059">
        <v>0</v>
      </c>
      <c r="H2059">
        <v>0</v>
      </c>
      <c r="I2059">
        <v>0</v>
      </c>
      <c r="J2059">
        <v>0</v>
      </c>
      <c r="K2059">
        <v>0</v>
      </c>
      <c r="L2059">
        <v>0</v>
      </c>
      <c r="M2059">
        <v>0</v>
      </c>
      <c r="N2059">
        <v>0</v>
      </c>
      <c r="O2059">
        <v>0</v>
      </c>
      <c r="P2059">
        <v>0</v>
      </c>
      <c r="Q2059">
        <v>0</v>
      </c>
      <c r="R2059">
        <v>0</v>
      </c>
      <c r="S2059">
        <v>0</v>
      </c>
      <c r="T2059">
        <v>0</v>
      </c>
      <c r="U2059">
        <v>0</v>
      </c>
      <c r="V2059">
        <v>0</v>
      </c>
      <c r="W2059">
        <v>0</v>
      </c>
      <c r="X2059">
        <v>0</v>
      </c>
      <c r="Y2059">
        <v>0</v>
      </c>
      <c r="Z2059">
        <v>0</v>
      </c>
      <c r="AA2059">
        <v>0</v>
      </c>
      <c r="AB2059">
        <v>0</v>
      </c>
      <c r="AC2059">
        <v>0</v>
      </c>
      <c r="AD2059" s="2"/>
      <c r="AE2059" s="2"/>
      <c r="AF2059" s="2"/>
    </row>
    <row r="2060" spans="1:32">
      <c r="A2060" t="s">
        <v>12822</v>
      </c>
      <c r="B2060" t="s">
        <v>19</v>
      </c>
      <c r="C2060">
        <v>0</v>
      </c>
      <c r="D2060">
        <v>0</v>
      </c>
      <c r="E2060">
        <v>0</v>
      </c>
      <c r="F2060">
        <v>0</v>
      </c>
      <c r="G2060">
        <v>0</v>
      </c>
      <c r="H2060">
        <v>0</v>
      </c>
      <c r="I2060">
        <v>0</v>
      </c>
      <c r="J2060">
        <v>0</v>
      </c>
      <c r="K2060">
        <v>0</v>
      </c>
      <c r="L2060">
        <v>0</v>
      </c>
      <c r="M2060">
        <v>0</v>
      </c>
      <c r="N2060">
        <v>0</v>
      </c>
      <c r="O2060">
        <v>0</v>
      </c>
      <c r="P2060">
        <v>0</v>
      </c>
      <c r="Q2060">
        <v>0</v>
      </c>
      <c r="R2060">
        <v>0</v>
      </c>
      <c r="S2060">
        <v>0</v>
      </c>
      <c r="T2060">
        <v>0</v>
      </c>
      <c r="U2060">
        <v>0</v>
      </c>
      <c r="V2060">
        <v>0</v>
      </c>
      <c r="W2060">
        <v>0</v>
      </c>
      <c r="X2060">
        <v>0</v>
      </c>
      <c r="Y2060">
        <v>0</v>
      </c>
      <c r="Z2060">
        <v>0</v>
      </c>
      <c r="AA2060">
        <v>0</v>
      </c>
      <c r="AB2060">
        <v>0</v>
      </c>
      <c r="AC2060">
        <v>0</v>
      </c>
      <c r="AD2060" s="2"/>
      <c r="AE2060" s="2"/>
      <c r="AF2060" s="2"/>
    </row>
    <row r="2061" spans="1:32">
      <c r="A2061" t="s">
        <v>12823</v>
      </c>
      <c r="B2061" t="s">
        <v>19</v>
      </c>
      <c r="C2061">
        <v>0</v>
      </c>
      <c r="D2061">
        <v>0</v>
      </c>
      <c r="E2061">
        <v>0</v>
      </c>
      <c r="F2061">
        <v>0</v>
      </c>
      <c r="G2061">
        <v>0</v>
      </c>
      <c r="H2061">
        <v>0</v>
      </c>
      <c r="I2061">
        <v>0</v>
      </c>
      <c r="J2061">
        <v>0</v>
      </c>
      <c r="K2061">
        <v>0</v>
      </c>
      <c r="L2061">
        <v>0</v>
      </c>
      <c r="M2061">
        <v>0</v>
      </c>
      <c r="N2061">
        <v>0</v>
      </c>
      <c r="O2061">
        <v>0</v>
      </c>
      <c r="P2061">
        <v>0</v>
      </c>
      <c r="Q2061">
        <v>0</v>
      </c>
      <c r="R2061">
        <v>0</v>
      </c>
      <c r="S2061">
        <v>0</v>
      </c>
      <c r="T2061">
        <v>0</v>
      </c>
      <c r="U2061">
        <v>0</v>
      </c>
      <c r="V2061">
        <v>0</v>
      </c>
      <c r="W2061">
        <v>0</v>
      </c>
      <c r="X2061">
        <v>0</v>
      </c>
      <c r="Y2061">
        <v>0</v>
      </c>
      <c r="Z2061">
        <v>0</v>
      </c>
      <c r="AA2061">
        <v>0</v>
      </c>
      <c r="AB2061">
        <v>0</v>
      </c>
      <c r="AC2061">
        <v>0</v>
      </c>
      <c r="AD2061" s="2"/>
      <c r="AE2061" s="2"/>
      <c r="AF2061" s="2"/>
    </row>
    <row r="2062" spans="1:32">
      <c r="A2062" t="s">
        <v>12824</v>
      </c>
      <c r="B2062" t="s">
        <v>19</v>
      </c>
      <c r="C2062">
        <v>0</v>
      </c>
      <c r="D2062">
        <v>0</v>
      </c>
      <c r="E2062">
        <v>0</v>
      </c>
      <c r="F2062">
        <v>0</v>
      </c>
      <c r="G2062">
        <v>0</v>
      </c>
      <c r="H2062">
        <v>0</v>
      </c>
      <c r="I2062">
        <v>0</v>
      </c>
      <c r="J2062">
        <v>0</v>
      </c>
      <c r="K2062">
        <v>0</v>
      </c>
      <c r="L2062">
        <v>0</v>
      </c>
      <c r="M2062">
        <v>0</v>
      </c>
      <c r="N2062">
        <v>0</v>
      </c>
      <c r="O2062">
        <v>0</v>
      </c>
      <c r="P2062">
        <v>0</v>
      </c>
      <c r="Q2062">
        <v>0</v>
      </c>
      <c r="R2062">
        <v>0</v>
      </c>
      <c r="S2062">
        <v>0</v>
      </c>
      <c r="T2062">
        <v>0</v>
      </c>
      <c r="U2062">
        <v>0</v>
      </c>
      <c r="V2062">
        <v>0</v>
      </c>
      <c r="W2062">
        <v>0</v>
      </c>
      <c r="X2062">
        <v>0</v>
      </c>
      <c r="Y2062">
        <v>0</v>
      </c>
      <c r="Z2062">
        <v>0</v>
      </c>
      <c r="AA2062">
        <v>0</v>
      </c>
      <c r="AB2062">
        <v>0</v>
      </c>
      <c r="AC2062">
        <v>0</v>
      </c>
      <c r="AD2062" s="2"/>
      <c r="AE2062" s="2"/>
      <c r="AF2062" s="2"/>
    </row>
    <row r="2063" spans="1:32">
      <c r="A2063" t="s">
        <v>12825</v>
      </c>
      <c r="B2063" t="s">
        <v>19</v>
      </c>
      <c r="C2063">
        <v>0</v>
      </c>
      <c r="D2063">
        <v>0</v>
      </c>
      <c r="E2063">
        <v>0</v>
      </c>
      <c r="F2063">
        <v>0</v>
      </c>
      <c r="G2063">
        <v>0</v>
      </c>
      <c r="H2063">
        <v>0</v>
      </c>
      <c r="I2063">
        <v>0</v>
      </c>
      <c r="J2063">
        <v>0</v>
      </c>
      <c r="K2063">
        <v>0</v>
      </c>
      <c r="L2063">
        <v>0</v>
      </c>
      <c r="M2063">
        <v>0</v>
      </c>
      <c r="N2063">
        <v>0</v>
      </c>
      <c r="O2063">
        <v>0</v>
      </c>
      <c r="P2063">
        <v>0</v>
      </c>
      <c r="Q2063">
        <v>0</v>
      </c>
      <c r="R2063">
        <v>0</v>
      </c>
      <c r="S2063">
        <v>0</v>
      </c>
      <c r="T2063">
        <v>0</v>
      </c>
      <c r="U2063">
        <v>0</v>
      </c>
      <c r="V2063">
        <v>0</v>
      </c>
      <c r="W2063">
        <v>0</v>
      </c>
      <c r="X2063">
        <v>0</v>
      </c>
      <c r="Y2063">
        <v>0</v>
      </c>
      <c r="Z2063">
        <v>0</v>
      </c>
      <c r="AA2063">
        <v>0</v>
      </c>
      <c r="AB2063">
        <v>0</v>
      </c>
      <c r="AC2063">
        <v>0</v>
      </c>
      <c r="AD2063" s="2"/>
      <c r="AE2063" s="2"/>
      <c r="AF2063" s="2"/>
    </row>
    <row r="2064" spans="1:32">
      <c r="A2064" t="s">
        <v>12826</v>
      </c>
      <c r="B2064" t="s">
        <v>19</v>
      </c>
      <c r="C2064">
        <v>0</v>
      </c>
      <c r="D2064">
        <v>0</v>
      </c>
      <c r="E2064">
        <v>0</v>
      </c>
      <c r="F2064">
        <v>0</v>
      </c>
      <c r="G2064">
        <v>0</v>
      </c>
      <c r="H2064">
        <v>0</v>
      </c>
      <c r="I2064">
        <v>0</v>
      </c>
      <c r="J2064">
        <v>0</v>
      </c>
      <c r="K2064">
        <v>0</v>
      </c>
      <c r="L2064">
        <v>0</v>
      </c>
      <c r="M2064">
        <v>0</v>
      </c>
      <c r="N2064">
        <v>0</v>
      </c>
      <c r="O2064">
        <v>0</v>
      </c>
      <c r="P2064">
        <v>0</v>
      </c>
      <c r="Q2064">
        <v>0</v>
      </c>
      <c r="R2064">
        <v>0</v>
      </c>
      <c r="S2064">
        <v>0</v>
      </c>
      <c r="T2064">
        <v>0</v>
      </c>
      <c r="U2064">
        <v>0</v>
      </c>
      <c r="V2064">
        <v>0</v>
      </c>
      <c r="W2064">
        <v>0</v>
      </c>
      <c r="X2064">
        <v>0</v>
      </c>
      <c r="Y2064">
        <v>0</v>
      </c>
      <c r="Z2064">
        <v>0</v>
      </c>
      <c r="AA2064">
        <v>0</v>
      </c>
      <c r="AB2064">
        <v>0</v>
      </c>
      <c r="AC2064">
        <v>0</v>
      </c>
      <c r="AD2064" s="2"/>
      <c r="AE2064" s="2"/>
      <c r="AF2064" s="2"/>
    </row>
    <row r="2065" spans="1:29">
      <c r="A2065" t="s">
        <v>12827</v>
      </c>
      <c r="B2065" t="s">
        <v>19</v>
      </c>
      <c r="C2065">
        <v>0</v>
      </c>
      <c r="D2065">
        <v>0</v>
      </c>
      <c r="E2065">
        <v>0</v>
      </c>
      <c r="F2065">
        <v>0</v>
      </c>
      <c r="G2065">
        <v>0</v>
      </c>
      <c r="H2065">
        <v>0</v>
      </c>
      <c r="I2065">
        <v>0</v>
      </c>
      <c r="J2065">
        <v>0</v>
      </c>
      <c r="K2065">
        <v>0</v>
      </c>
      <c r="L2065">
        <v>0</v>
      </c>
      <c r="M2065">
        <v>0</v>
      </c>
      <c r="N2065">
        <v>0</v>
      </c>
      <c r="O2065">
        <v>0</v>
      </c>
      <c r="P2065">
        <v>0</v>
      </c>
      <c r="Q2065">
        <v>0</v>
      </c>
      <c r="R2065">
        <v>0</v>
      </c>
      <c r="S2065">
        <v>0</v>
      </c>
      <c r="T2065">
        <v>0</v>
      </c>
      <c r="U2065">
        <v>0</v>
      </c>
      <c r="V2065">
        <v>0</v>
      </c>
      <c r="W2065">
        <v>0</v>
      </c>
      <c r="X2065">
        <v>0</v>
      </c>
      <c r="Y2065">
        <v>0</v>
      </c>
      <c r="Z2065">
        <v>0</v>
      </c>
      <c r="AA2065">
        <v>0</v>
      </c>
      <c r="AB2065">
        <v>0</v>
      </c>
      <c r="AC2065">
        <v>0</v>
      </c>
    </row>
    <row r="2066" spans="1:29">
      <c r="A2066" t="s">
        <v>12828</v>
      </c>
      <c r="B2066" t="s">
        <v>19</v>
      </c>
      <c r="C2066">
        <v>0</v>
      </c>
      <c r="D2066">
        <v>0</v>
      </c>
      <c r="E2066">
        <v>0</v>
      </c>
      <c r="F2066">
        <v>0</v>
      </c>
      <c r="G2066">
        <v>0</v>
      </c>
      <c r="H2066">
        <v>0</v>
      </c>
      <c r="I2066">
        <v>0</v>
      </c>
      <c r="J2066">
        <v>0</v>
      </c>
      <c r="K2066">
        <v>0</v>
      </c>
      <c r="L2066">
        <v>0</v>
      </c>
      <c r="M2066">
        <v>0</v>
      </c>
      <c r="N2066">
        <v>0</v>
      </c>
      <c r="O2066">
        <v>0</v>
      </c>
      <c r="P2066">
        <v>0</v>
      </c>
      <c r="Q2066">
        <v>0</v>
      </c>
      <c r="R2066">
        <v>0</v>
      </c>
      <c r="S2066">
        <v>0</v>
      </c>
      <c r="T2066">
        <v>0</v>
      </c>
      <c r="U2066">
        <v>0</v>
      </c>
      <c r="V2066">
        <v>0</v>
      </c>
      <c r="W2066">
        <v>0</v>
      </c>
      <c r="X2066">
        <v>0</v>
      </c>
      <c r="Y2066">
        <v>0</v>
      </c>
      <c r="Z2066">
        <v>0</v>
      </c>
      <c r="AA2066">
        <v>0</v>
      </c>
      <c r="AB2066">
        <v>0</v>
      </c>
      <c r="AC2066">
        <v>0</v>
      </c>
    </row>
    <row r="2067" spans="1:29">
      <c r="A2067" t="s">
        <v>12829</v>
      </c>
      <c r="B2067" t="s">
        <v>19</v>
      </c>
      <c r="C2067">
        <v>0</v>
      </c>
      <c r="D2067">
        <v>0</v>
      </c>
      <c r="E2067">
        <v>0</v>
      </c>
      <c r="F2067">
        <v>0</v>
      </c>
      <c r="G2067">
        <v>0</v>
      </c>
      <c r="H2067">
        <v>0</v>
      </c>
      <c r="I2067">
        <v>0</v>
      </c>
      <c r="J2067">
        <v>0</v>
      </c>
      <c r="K2067">
        <v>0</v>
      </c>
      <c r="L2067">
        <v>0</v>
      </c>
      <c r="M2067">
        <v>0</v>
      </c>
      <c r="N2067">
        <v>0</v>
      </c>
      <c r="O2067">
        <v>0</v>
      </c>
      <c r="P2067">
        <v>0</v>
      </c>
      <c r="Q2067">
        <v>0</v>
      </c>
      <c r="R2067">
        <v>0</v>
      </c>
      <c r="S2067">
        <v>0</v>
      </c>
      <c r="T2067">
        <v>0</v>
      </c>
      <c r="U2067">
        <v>0</v>
      </c>
      <c r="V2067">
        <v>0</v>
      </c>
      <c r="W2067">
        <v>0</v>
      </c>
      <c r="X2067">
        <v>0</v>
      </c>
      <c r="Y2067">
        <v>0</v>
      </c>
      <c r="Z2067">
        <v>0</v>
      </c>
      <c r="AA2067">
        <v>0</v>
      </c>
      <c r="AB2067">
        <v>0</v>
      </c>
      <c r="AC2067">
        <v>0</v>
      </c>
    </row>
    <row r="2068" spans="1:29">
      <c r="A2068" t="s">
        <v>12830</v>
      </c>
      <c r="B2068" t="s">
        <v>19</v>
      </c>
      <c r="C2068">
        <v>0</v>
      </c>
      <c r="D2068">
        <v>0</v>
      </c>
      <c r="E2068">
        <v>0</v>
      </c>
      <c r="F2068">
        <v>0</v>
      </c>
      <c r="G2068">
        <v>0</v>
      </c>
      <c r="H2068">
        <v>0</v>
      </c>
      <c r="I2068">
        <v>0</v>
      </c>
      <c r="J2068">
        <v>0</v>
      </c>
      <c r="K2068">
        <v>0</v>
      </c>
      <c r="L2068">
        <v>0</v>
      </c>
      <c r="M2068">
        <v>0</v>
      </c>
      <c r="N2068">
        <v>0</v>
      </c>
      <c r="O2068">
        <v>0</v>
      </c>
      <c r="P2068">
        <v>0</v>
      </c>
      <c r="Q2068">
        <v>0</v>
      </c>
      <c r="R2068">
        <v>0</v>
      </c>
      <c r="S2068">
        <v>0</v>
      </c>
      <c r="T2068">
        <v>0</v>
      </c>
      <c r="U2068">
        <v>0</v>
      </c>
      <c r="V2068">
        <v>0</v>
      </c>
      <c r="W2068">
        <v>0</v>
      </c>
      <c r="X2068">
        <v>0</v>
      </c>
      <c r="Y2068">
        <v>0</v>
      </c>
      <c r="Z2068">
        <v>0</v>
      </c>
      <c r="AA2068">
        <v>0</v>
      </c>
      <c r="AB2068">
        <v>0</v>
      </c>
      <c r="AC2068">
        <v>0</v>
      </c>
    </row>
    <row r="2069" spans="1:29">
      <c r="A2069" t="s">
        <v>12831</v>
      </c>
      <c r="B2069" t="s">
        <v>19</v>
      </c>
      <c r="C2069">
        <v>0</v>
      </c>
      <c r="D2069">
        <v>0</v>
      </c>
      <c r="E2069">
        <v>0</v>
      </c>
      <c r="F2069">
        <v>0</v>
      </c>
      <c r="G2069">
        <v>0</v>
      </c>
      <c r="H2069">
        <v>0</v>
      </c>
      <c r="I2069">
        <v>0</v>
      </c>
      <c r="J2069">
        <v>0</v>
      </c>
      <c r="K2069">
        <v>0</v>
      </c>
      <c r="L2069">
        <v>0</v>
      </c>
      <c r="M2069">
        <v>0</v>
      </c>
      <c r="N2069">
        <v>0</v>
      </c>
      <c r="O2069">
        <v>0</v>
      </c>
      <c r="P2069">
        <v>0</v>
      </c>
      <c r="Q2069">
        <v>0</v>
      </c>
      <c r="R2069">
        <v>0</v>
      </c>
      <c r="S2069">
        <v>0</v>
      </c>
      <c r="T2069">
        <v>0</v>
      </c>
      <c r="U2069">
        <v>0</v>
      </c>
      <c r="V2069">
        <v>0</v>
      </c>
      <c r="W2069">
        <v>0</v>
      </c>
      <c r="X2069">
        <v>0</v>
      </c>
      <c r="Y2069">
        <v>0</v>
      </c>
      <c r="Z2069">
        <v>0</v>
      </c>
      <c r="AA2069">
        <v>0</v>
      </c>
      <c r="AB2069">
        <v>0</v>
      </c>
      <c r="AC2069">
        <v>0</v>
      </c>
    </row>
    <row r="2070" spans="1:29">
      <c r="A2070" t="s">
        <v>12832</v>
      </c>
      <c r="B2070" t="s">
        <v>19</v>
      </c>
      <c r="C2070">
        <v>0</v>
      </c>
      <c r="D2070">
        <v>0</v>
      </c>
      <c r="E2070">
        <v>0</v>
      </c>
      <c r="F2070">
        <v>0</v>
      </c>
      <c r="G2070">
        <v>0</v>
      </c>
      <c r="H2070">
        <v>0</v>
      </c>
      <c r="I2070">
        <v>0</v>
      </c>
      <c r="J2070">
        <v>0</v>
      </c>
      <c r="K2070">
        <v>0</v>
      </c>
      <c r="L2070">
        <v>0</v>
      </c>
      <c r="M2070">
        <v>0</v>
      </c>
      <c r="N2070">
        <v>0</v>
      </c>
      <c r="O2070">
        <v>0</v>
      </c>
      <c r="P2070">
        <v>0</v>
      </c>
      <c r="Q2070">
        <v>0</v>
      </c>
      <c r="R2070">
        <v>0</v>
      </c>
      <c r="S2070">
        <v>0</v>
      </c>
      <c r="T2070">
        <v>0</v>
      </c>
      <c r="U2070">
        <v>0</v>
      </c>
      <c r="V2070">
        <v>0</v>
      </c>
      <c r="W2070">
        <v>0</v>
      </c>
      <c r="X2070">
        <v>0</v>
      </c>
      <c r="Y2070">
        <v>0</v>
      </c>
      <c r="Z2070">
        <v>0</v>
      </c>
      <c r="AA2070">
        <v>0</v>
      </c>
      <c r="AB2070">
        <v>0</v>
      </c>
      <c r="AC2070">
        <v>0</v>
      </c>
    </row>
    <row r="2071" spans="1:29">
      <c r="A2071" t="s">
        <v>12833</v>
      </c>
      <c r="B2071" t="s">
        <v>19</v>
      </c>
      <c r="C2071">
        <v>0</v>
      </c>
      <c r="D2071">
        <v>0</v>
      </c>
      <c r="E2071">
        <v>0</v>
      </c>
      <c r="F2071">
        <v>0</v>
      </c>
      <c r="G2071">
        <v>0</v>
      </c>
      <c r="H2071">
        <v>0</v>
      </c>
      <c r="I2071">
        <v>0</v>
      </c>
      <c r="J2071">
        <v>0</v>
      </c>
      <c r="K2071">
        <v>0</v>
      </c>
      <c r="L2071">
        <v>0</v>
      </c>
      <c r="M2071">
        <v>0</v>
      </c>
      <c r="N2071">
        <v>0</v>
      </c>
      <c r="O2071">
        <v>0</v>
      </c>
      <c r="P2071">
        <v>0</v>
      </c>
      <c r="Q2071">
        <v>0</v>
      </c>
      <c r="R2071">
        <v>0</v>
      </c>
      <c r="S2071">
        <v>0</v>
      </c>
      <c r="T2071">
        <v>0</v>
      </c>
      <c r="U2071">
        <v>0</v>
      </c>
      <c r="V2071">
        <v>0</v>
      </c>
      <c r="W2071">
        <v>0</v>
      </c>
      <c r="X2071">
        <v>0</v>
      </c>
      <c r="Y2071">
        <v>0</v>
      </c>
      <c r="Z2071">
        <v>0</v>
      </c>
      <c r="AA2071">
        <v>0</v>
      </c>
      <c r="AB2071">
        <v>0</v>
      </c>
      <c r="AC2071">
        <v>0</v>
      </c>
    </row>
    <row r="2072" spans="1:29">
      <c r="A2072" t="s">
        <v>12834</v>
      </c>
      <c r="B2072" t="s">
        <v>19</v>
      </c>
      <c r="C2072">
        <v>0</v>
      </c>
      <c r="D2072">
        <v>0</v>
      </c>
      <c r="E2072">
        <v>0</v>
      </c>
      <c r="F2072">
        <v>0</v>
      </c>
      <c r="G2072">
        <v>0</v>
      </c>
      <c r="H2072">
        <v>0</v>
      </c>
      <c r="I2072">
        <v>0</v>
      </c>
      <c r="J2072">
        <v>0</v>
      </c>
      <c r="K2072">
        <v>0</v>
      </c>
      <c r="L2072">
        <v>0</v>
      </c>
      <c r="M2072">
        <v>0</v>
      </c>
      <c r="N2072">
        <v>0</v>
      </c>
      <c r="O2072">
        <v>0</v>
      </c>
      <c r="P2072">
        <v>0</v>
      </c>
      <c r="Q2072">
        <v>0</v>
      </c>
      <c r="R2072">
        <v>0</v>
      </c>
      <c r="S2072">
        <v>0</v>
      </c>
      <c r="T2072">
        <v>0</v>
      </c>
      <c r="U2072">
        <v>0</v>
      </c>
      <c r="V2072">
        <v>0</v>
      </c>
      <c r="W2072">
        <v>0</v>
      </c>
      <c r="X2072">
        <v>0</v>
      </c>
      <c r="Y2072">
        <v>0</v>
      </c>
      <c r="Z2072">
        <v>0</v>
      </c>
      <c r="AA2072">
        <v>0</v>
      </c>
      <c r="AB2072">
        <v>0</v>
      </c>
      <c r="AC2072">
        <v>0</v>
      </c>
    </row>
    <row r="2073" spans="1:29">
      <c r="A2073" t="s">
        <v>12835</v>
      </c>
      <c r="B2073" t="s">
        <v>19</v>
      </c>
      <c r="C2073">
        <v>0</v>
      </c>
      <c r="D2073">
        <v>0</v>
      </c>
      <c r="E2073">
        <v>0</v>
      </c>
      <c r="F2073">
        <v>0</v>
      </c>
      <c r="G2073">
        <v>0</v>
      </c>
      <c r="H2073">
        <v>0</v>
      </c>
      <c r="I2073">
        <v>0</v>
      </c>
      <c r="J2073">
        <v>0</v>
      </c>
      <c r="K2073">
        <v>0</v>
      </c>
      <c r="L2073">
        <v>0</v>
      </c>
      <c r="M2073">
        <v>0</v>
      </c>
      <c r="N2073">
        <v>0</v>
      </c>
      <c r="O2073">
        <v>0</v>
      </c>
      <c r="P2073">
        <v>0</v>
      </c>
      <c r="Q2073">
        <v>0</v>
      </c>
      <c r="R2073">
        <v>0</v>
      </c>
      <c r="S2073">
        <v>0</v>
      </c>
      <c r="T2073">
        <v>0</v>
      </c>
      <c r="U2073">
        <v>0</v>
      </c>
      <c r="V2073">
        <v>0</v>
      </c>
      <c r="W2073">
        <v>0</v>
      </c>
      <c r="X2073">
        <v>0</v>
      </c>
      <c r="Y2073">
        <v>0</v>
      </c>
      <c r="Z2073">
        <v>0</v>
      </c>
      <c r="AA2073">
        <v>0</v>
      </c>
      <c r="AB2073">
        <v>0</v>
      </c>
      <c r="AC2073">
        <v>0</v>
      </c>
    </row>
    <row r="2074" spans="1:29">
      <c r="A2074" t="s">
        <v>12836</v>
      </c>
      <c r="B2074" t="s">
        <v>19</v>
      </c>
      <c r="C2074">
        <v>0</v>
      </c>
      <c r="D2074">
        <v>0</v>
      </c>
      <c r="E2074">
        <v>0</v>
      </c>
      <c r="F2074">
        <v>0</v>
      </c>
      <c r="G2074">
        <v>0</v>
      </c>
      <c r="H2074">
        <v>0</v>
      </c>
      <c r="I2074">
        <v>0</v>
      </c>
      <c r="J2074">
        <v>0</v>
      </c>
      <c r="K2074">
        <v>0</v>
      </c>
      <c r="L2074">
        <v>0</v>
      </c>
      <c r="M2074">
        <v>0</v>
      </c>
      <c r="N2074">
        <v>0</v>
      </c>
      <c r="O2074">
        <v>0</v>
      </c>
      <c r="P2074">
        <v>0</v>
      </c>
      <c r="Q2074">
        <v>0</v>
      </c>
      <c r="R2074">
        <v>0</v>
      </c>
      <c r="S2074">
        <v>0</v>
      </c>
      <c r="T2074">
        <v>0</v>
      </c>
      <c r="U2074">
        <v>0</v>
      </c>
      <c r="V2074">
        <v>0</v>
      </c>
      <c r="W2074">
        <v>0</v>
      </c>
      <c r="X2074">
        <v>0</v>
      </c>
      <c r="Y2074">
        <v>0</v>
      </c>
      <c r="Z2074">
        <v>0</v>
      </c>
      <c r="AA2074">
        <v>0</v>
      </c>
      <c r="AB2074">
        <v>0</v>
      </c>
      <c r="AC2074">
        <v>0</v>
      </c>
    </row>
    <row r="2075" spans="1:29">
      <c r="A2075" t="s">
        <v>12837</v>
      </c>
      <c r="B2075" t="s">
        <v>19</v>
      </c>
      <c r="C2075">
        <v>0</v>
      </c>
      <c r="D2075">
        <v>0</v>
      </c>
      <c r="E2075">
        <v>0</v>
      </c>
      <c r="F2075">
        <v>0</v>
      </c>
      <c r="G2075">
        <v>0</v>
      </c>
      <c r="H2075">
        <v>0</v>
      </c>
      <c r="I2075">
        <v>0</v>
      </c>
      <c r="J2075">
        <v>0</v>
      </c>
      <c r="K2075">
        <v>0</v>
      </c>
      <c r="L2075">
        <v>0</v>
      </c>
      <c r="M2075">
        <v>0</v>
      </c>
      <c r="N2075">
        <v>0</v>
      </c>
      <c r="O2075">
        <v>0</v>
      </c>
      <c r="P2075">
        <v>0</v>
      </c>
      <c r="Q2075">
        <v>0</v>
      </c>
      <c r="R2075">
        <v>0</v>
      </c>
      <c r="S2075">
        <v>0</v>
      </c>
      <c r="T2075">
        <v>0</v>
      </c>
      <c r="U2075">
        <v>0</v>
      </c>
      <c r="V2075">
        <v>0</v>
      </c>
      <c r="W2075">
        <v>0</v>
      </c>
      <c r="X2075">
        <v>0</v>
      </c>
      <c r="Y2075">
        <v>0</v>
      </c>
      <c r="Z2075">
        <v>0</v>
      </c>
      <c r="AA2075">
        <v>0</v>
      </c>
      <c r="AB2075">
        <v>0</v>
      </c>
      <c r="AC2075">
        <v>0</v>
      </c>
    </row>
    <row r="2076" spans="1:29">
      <c r="A2076" t="s">
        <v>12838</v>
      </c>
      <c r="B2076" t="s">
        <v>19</v>
      </c>
      <c r="C2076">
        <v>0</v>
      </c>
      <c r="D2076">
        <v>0</v>
      </c>
      <c r="E2076">
        <v>0</v>
      </c>
      <c r="F2076">
        <v>0</v>
      </c>
      <c r="G2076">
        <v>0</v>
      </c>
      <c r="H2076">
        <v>0</v>
      </c>
      <c r="I2076">
        <v>0</v>
      </c>
      <c r="J2076">
        <v>0</v>
      </c>
      <c r="K2076">
        <v>0</v>
      </c>
      <c r="L2076">
        <v>0</v>
      </c>
      <c r="M2076">
        <v>0</v>
      </c>
      <c r="N2076">
        <v>0</v>
      </c>
      <c r="O2076">
        <v>0</v>
      </c>
      <c r="P2076">
        <v>0</v>
      </c>
      <c r="Q2076">
        <v>0</v>
      </c>
      <c r="R2076">
        <v>0</v>
      </c>
      <c r="S2076">
        <v>0</v>
      </c>
      <c r="T2076">
        <v>0</v>
      </c>
      <c r="U2076">
        <v>0</v>
      </c>
      <c r="V2076">
        <v>0</v>
      </c>
      <c r="W2076">
        <v>0</v>
      </c>
      <c r="X2076">
        <v>0</v>
      </c>
      <c r="Y2076">
        <v>0</v>
      </c>
      <c r="Z2076">
        <v>0</v>
      </c>
      <c r="AA2076">
        <v>0</v>
      </c>
      <c r="AB2076">
        <v>0</v>
      </c>
      <c r="AC2076">
        <v>0</v>
      </c>
    </row>
    <row r="2077" spans="1:29">
      <c r="A2077" t="s">
        <v>12839</v>
      </c>
      <c r="B2077" t="s">
        <v>19</v>
      </c>
      <c r="C2077">
        <v>0</v>
      </c>
      <c r="D2077">
        <v>0</v>
      </c>
      <c r="E2077">
        <v>0</v>
      </c>
      <c r="F2077">
        <v>0</v>
      </c>
      <c r="G2077">
        <v>0</v>
      </c>
      <c r="H2077">
        <v>0</v>
      </c>
      <c r="I2077">
        <v>0</v>
      </c>
      <c r="J2077">
        <v>0</v>
      </c>
      <c r="K2077">
        <v>0</v>
      </c>
      <c r="L2077">
        <v>0</v>
      </c>
      <c r="M2077">
        <v>0</v>
      </c>
      <c r="N2077">
        <v>0</v>
      </c>
      <c r="O2077">
        <v>0</v>
      </c>
      <c r="P2077">
        <v>0</v>
      </c>
      <c r="Q2077">
        <v>0</v>
      </c>
      <c r="R2077">
        <v>0</v>
      </c>
      <c r="S2077">
        <v>0</v>
      </c>
      <c r="T2077">
        <v>0</v>
      </c>
      <c r="U2077">
        <v>0</v>
      </c>
      <c r="V2077">
        <v>0</v>
      </c>
      <c r="W2077">
        <v>0</v>
      </c>
      <c r="X2077">
        <v>0</v>
      </c>
      <c r="Y2077">
        <v>0</v>
      </c>
      <c r="Z2077">
        <v>0</v>
      </c>
      <c r="AA2077">
        <v>0</v>
      </c>
      <c r="AB2077">
        <v>0</v>
      </c>
      <c r="AC2077">
        <v>0</v>
      </c>
    </row>
    <row r="2078" spans="1:29">
      <c r="A2078" t="s">
        <v>12840</v>
      </c>
      <c r="B2078" t="s">
        <v>19</v>
      </c>
      <c r="C2078">
        <v>0</v>
      </c>
      <c r="D2078">
        <v>0</v>
      </c>
      <c r="E2078">
        <v>0</v>
      </c>
      <c r="F2078">
        <v>0</v>
      </c>
      <c r="G2078">
        <v>0</v>
      </c>
      <c r="H2078">
        <v>0</v>
      </c>
      <c r="I2078">
        <v>0</v>
      </c>
      <c r="J2078">
        <v>0</v>
      </c>
      <c r="K2078">
        <v>0</v>
      </c>
      <c r="L2078">
        <v>0</v>
      </c>
      <c r="M2078">
        <v>0</v>
      </c>
      <c r="N2078">
        <v>0</v>
      </c>
      <c r="O2078">
        <v>0</v>
      </c>
      <c r="P2078">
        <v>0</v>
      </c>
      <c r="Q2078">
        <v>0</v>
      </c>
      <c r="R2078">
        <v>0</v>
      </c>
      <c r="S2078">
        <v>0</v>
      </c>
      <c r="T2078">
        <v>0</v>
      </c>
      <c r="U2078">
        <v>0</v>
      </c>
      <c r="V2078">
        <v>0</v>
      </c>
      <c r="W2078">
        <v>0</v>
      </c>
      <c r="X2078">
        <v>0</v>
      </c>
      <c r="Y2078">
        <v>0</v>
      </c>
      <c r="Z2078">
        <v>0</v>
      </c>
      <c r="AA2078">
        <v>0</v>
      </c>
      <c r="AB2078">
        <v>0</v>
      </c>
      <c r="AC2078">
        <v>0</v>
      </c>
    </row>
    <row r="2079" spans="1:29">
      <c r="A2079" t="s">
        <v>12841</v>
      </c>
      <c r="B2079" t="s">
        <v>19</v>
      </c>
      <c r="C2079">
        <v>0</v>
      </c>
      <c r="D2079">
        <v>0</v>
      </c>
      <c r="E2079">
        <v>0</v>
      </c>
      <c r="F2079">
        <v>0</v>
      </c>
      <c r="G2079">
        <v>0</v>
      </c>
      <c r="H2079">
        <v>0</v>
      </c>
      <c r="I2079">
        <v>0</v>
      </c>
      <c r="J2079">
        <v>0</v>
      </c>
      <c r="K2079">
        <v>0</v>
      </c>
      <c r="L2079">
        <v>0</v>
      </c>
      <c r="M2079">
        <v>0</v>
      </c>
      <c r="N2079">
        <v>0</v>
      </c>
      <c r="O2079">
        <v>0</v>
      </c>
      <c r="P2079">
        <v>0</v>
      </c>
      <c r="Q2079">
        <v>0</v>
      </c>
      <c r="R2079">
        <v>0</v>
      </c>
      <c r="S2079">
        <v>0</v>
      </c>
      <c r="T2079">
        <v>0</v>
      </c>
      <c r="U2079">
        <v>0</v>
      </c>
      <c r="V2079">
        <v>0</v>
      </c>
      <c r="W2079">
        <v>0</v>
      </c>
      <c r="X2079">
        <v>0</v>
      </c>
      <c r="Y2079">
        <v>0</v>
      </c>
      <c r="Z2079">
        <v>0</v>
      </c>
      <c r="AA2079">
        <v>0</v>
      </c>
      <c r="AB2079">
        <v>0</v>
      </c>
      <c r="AC2079">
        <v>0</v>
      </c>
    </row>
    <row r="2080" spans="1:29">
      <c r="A2080" t="s">
        <v>12842</v>
      </c>
      <c r="B2080" t="s">
        <v>19</v>
      </c>
      <c r="C2080">
        <v>0</v>
      </c>
      <c r="D2080">
        <v>0</v>
      </c>
      <c r="E2080">
        <v>0</v>
      </c>
      <c r="F2080">
        <v>0</v>
      </c>
      <c r="G2080">
        <v>0</v>
      </c>
      <c r="H2080">
        <v>0</v>
      </c>
      <c r="I2080">
        <v>0</v>
      </c>
      <c r="J2080">
        <v>0</v>
      </c>
      <c r="K2080">
        <v>0</v>
      </c>
      <c r="L2080">
        <v>0</v>
      </c>
      <c r="M2080">
        <v>0</v>
      </c>
      <c r="N2080">
        <v>0</v>
      </c>
      <c r="O2080">
        <v>0</v>
      </c>
      <c r="P2080">
        <v>0</v>
      </c>
      <c r="Q2080">
        <v>0</v>
      </c>
      <c r="R2080">
        <v>0</v>
      </c>
      <c r="S2080">
        <v>0</v>
      </c>
      <c r="T2080">
        <v>0</v>
      </c>
      <c r="U2080">
        <v>0</v>
      </c>
      <c r="V2080">
        <v>0</v>
      </c>
      <c r="W2080">
        <v>0</v>
      </c>
      <c r="X2080">
        <v>0</v>
      </c>
      <c r="Y2080">
        <v>0</v>
      </c>
      <c r="Z2080">
        <v>0</v>
      </c>
      <c r="AA2080">
        <v>0</v>
      </c>
      <c r="AB2080">
        <v>0</v>
      </c>
      <c r="AC2080">
        <v>0</v>
      </c>
    </row>
    <row r="2081" spans="1:29">
      <c r="A2081" t="s">
        <v>12843</v>
      </c>
      <c r="B2081" t="s">
        <v>19</v>
      </c>
      <c r="C2081">
        <v>0</v>
      </c>
      <c r="D2081">
        <v>0</v>
      </c>
      <c r="E2081">
        <v>0</v>
      </c>
      <c r="F2081">
        <v>0</v>
      </c>
      <c r="G2081">
        <v>0</v>
      </c>
      <c r="H2081">
        <v>0</v>
      </c>
      <c r="I2081">
        <v>0</v>
      </c>
      <c r="J2081">
        <v>0</v>
      </c>
      <c r="K2081">
        <v>0</v>
      </c>
      <c r="L2081">
        <v>0</v>
      </c>
      <c r="M2081">
        <v>0</v>
      </c>
      <c r="N2081">
        <v>0</v>
      </c>
      <c r="O2081">
        <v>0</v>
      </c>
      <c r="P2081">
        <v>0</v>
      </c>
      <c r="Q2081">
        <v>0</v>
      </c>
      <c r="R2081">
        <v>0</v>
      </c>
      <c r="S2081">
        <v>0</v>
      </c>
      <c r="T2081">
        <v>0</v>
      </c>
      <c r="U2081">
        <v>0</v>
      </c>
      <c r="V2081">
        <v>0</v>
      </c>
      <c r="W2081">
        <v>0</v>
      </c>
      <c r="X2081">
        <v>0</v>
      </c>
      <c r="Y2081">
        <v>0</v>
      </c>
      <c r="Z2081">
        <v>0</v>
      </c>
      <c r="AA2081">
        <v>0</v>
      </c>
      <c r="AB2081">
        <v>0</v>
      </c>
      <c r="AC2081">
        <v>0</v>
      </c>
    </row>
    <row r="2082" spans="1:29">
      <c r="A2082" t="s">
        <v>12844</v>
      </c>
      <c r="B2082" t="s">
        <v>19</v>
      </c>
      <c r="C2082">
        <v>0</v>
      </c>
      <c r="D2082">
        <v>0</v>
      </c>
      <c r="E2082">
        <v>0</v>
      </c>
      <c r="F2082">
        <v>0</v>
      </c>
      <c r="G2082">
        <v>0</v>
      </c>
      <c r="H2082">
        <v>0</v>
      </c>
      <c r="I2082">
        <v>0</v>
      </c>
      <c r="J2082">
        <v>0</v>
      </c>
      <c r="K2082">
        <v>0</v>
      </c>
      <c r="L2082">
        <v>0</v>
      </c>
      <c r="M2082">
        <v>0</v>
      </c>
      <c r="N2082">
        <v>0</v>
      </c>
      <c r="O2082">
        <v>0</v>
      </c>
      <c r="P2082">
        <v>0</v>
      </c>
      <c r="Q2082">
        <v>0</v>
      </c>
      <c r="R2082">
        <v>0</v>
      </c>
      <c r="S2082">
        <v>0</v>
      </c>
      <c r="T2082">
        <v>0</v>
      </c>
      <c r="U2082">
        <v>0</v>
      </c>
      <c r="V2082">
        <v>0</v>
      </c>
      <c r="W2082">
        <v>0</v>
      </c>
      <c r="X2082">
        <v>0</v>
      </c>
      <c r="Y2082">
        <v>0</v>
      </c>
      <c r="Z2082">
        <v>0</v>
      </c>
      <c r="AA2082">
        <v>0</v>
      </c>
      <c r="AB2082">
        <v>0</v>
      </c>
      <c r="AC2082">
        <v>0</v>
      </c>
    </row>
    <row r="2083" spans="1:29">
      <c r="A2083" t="s">
        <v>12845</v>
      </c>
      <c r="B2083" t="s">
        <v>19</v>
      </c>
      <c r="C2083">
        <v>0</v>
      </c>
      <c r="D2083">
        <v>0</v>
      </c>
      <c r="E2083">
        <v>0</v>
      </c>
      <c r="F2083">
        <v>0</v>
      </c>
      <c r="G2083">
        <v>0</v>
      </c>
      <c r="H2083">
        <v>0</v>
      </c>
      <c r="I2083">
        <v>0</v>
      </c>
      <c r="J2083">
        <v>0</v>
      </c>
      <c r="K2083">
        <v>0</v>
      </c>
      <c r="L2083">
        <v>0</v>
      </c>
      <c r="M2083">
        <v>0</v>
      </c>
      <c r="N2083">
        <v>0</v>
      </c>
      <c r="O2083">
        <v>0</v>
      </c>
      <c r="P2083">
        <v>0</v>
      </c>
      <c r="Q2083">
        <v>0</v>
      </c>
      <c r="R2083">
        <v>0</v>
      </c>
      <c r="S2083">
        <v>0</v>
      </c>
      <c r="T2083">
        <v>0</v>
      </c>
      <c r="U2083">
        <v>0</v>
      </c>
      <c r="V2083">
        <v>0</v>
      </c>
      <c r="W2083">
        <v>0</v>
      </c>
      <c r="X2083">
        <v>0</v>
      </c>
      <c r="Y2083">
        <v>0</v>
      </c>
      <c r="Z2083">
        <v>0</v>
      </c>
      <c r="AA2083">
        <v>0</v>
      </c>
      <c r="AB2083">
        <v>0</v>
      </c>
      <c r="AC2083">
        <v>0</v>
      </c>
    </row>
    <row r="2084" spans="1:29">
      <c r="A2084" t="s">
        <v>12846</v>
      </c>
      <c r="B2084" t="s">
        <v>19</v>
      </c>
      <c r="C2084">
        <v>0</v>
      </c>
      <c r="D2084">
        <v>0</v>
      </c>
      <c r="E2084">
        <v>0</v>
      </c>
      <c r="F2084">
        <v>0</v>
      </c>
      <c r="G2084">
        <v>0</v>
      </c>
      <c r="H2084">
        <v>0</v>
      </c>
      <c r="I2084">
        <v>0</v>
      </c>
      <c r="J2084">
        <v>0</v>
      </c>
      <c r="K2084">
        <v>0</v>
      </c>
      <c r="L2084">
        <v>0</v>
      </c>
      <c r="M2084">
        <v>0</v>
      </c>
      <c r="N2084">
        <v>0</v>
      </c>
      <c r="O2084">
        <v>0</v>
      </c>
      <c r="P2084">
        <v>0</v>
      </c>
      <c r="Q2084">
        <v>0</v>
      </c>
      <c r="R2084">
        <v>0</v>
      </c>
      <c r="S2084">
        <v>0</v>
      </c>
      <c r="T2084">
        <v>0</v>
      </c>
      <c r="U2084">
        <v>0</v>
      </c>
      <c r="V2084">
        <v>0</v>
      </c>
      <c r="W2084">
        <v>0</v>
      </c>
      <c r="X2084">
        <v>0</v>
      </c>
      <c r="Y2084">
        <v>0</v>
      </c>
      <c r="Z2084">
        <v>0</v>
      </c>
      <c r="AA2084">
        <v>0</v>
      </c>
      <c r="AB2084">
        <v>0</v>
      </c>
      <c r="AC2084">
        <v>0</v>
      </c>
    </row>
    <row r="2085" spans="1:29">
      <c r="A2085" t="s">
        <v>12847</v>
      </c>
      <c r="B2085" t="s">
        <v>19</v>
      </c>
      <c r="C2085">
        <v>0</v>
      </c>
      <c r="D2085">
        <v>0</v>
      </c>
      <c r="E2085">
        <v>0</v>
      </c>
      <c r="F2085">
        <v>0</v>
      </c>
      <c r="G2085">
        <v>0</v>
      </c>
      <c r="H2085">
        <v>0</v>
      </c>
      <c r="I2085">
        <v>0</v>
      </c>
      <c r="J2085">
        <v>0</v>
      </c>
      <c r="K2085">
        <v>0</v>
      </c>
      <c r="L2085">
        <v>0</v>
      </c>
      <c r="M2085">
        <v>0</v>
      </c>
      <c r="N2085">
        <v>0</v>
      </c>
      <c r="O2085">
        <v>0</v>
      </c>
      <c r="P2085">
        <v>0</v>
      </c>
      <c r="Q2085">
        <v>0</v>
      </c>
      <c r="R2085">
        <v>0</v>
      </c>
      <c r="S2085">
        <v>0</v>
      </c>
      <c r="T2085">
        <v>0</v>
      </c>
      <c r="U2085">
        <v>0</v>
      </c>
      <c r="V2085">
        <v>0</v>
      </c>
      <c r="W2085">
        <v>0</v>
      </c>
      <c r="X2085">
        <v>0</v>
      </c>
      <c r="Y2085">
        <v>0</v>
      </c>
      <c r="Z2085">
        <v>0</v>
      </c>
      <c r="AA2085">
        <v>0</v>
      </c>
      <c r="AB2085">
        <v>0</v>
      </c>
      <c r="AC2085">
        <v>0</v>
      </c>
    </row>
    <row r="2086" spans="1:29">
      <c r="A2086" t="s">
        <v>12848</v>
      </c>
      <c r="B2086" t="s">
        <v>19</v>
      </c>
      <c r="C2086">
        <v>0</v>
      </c>
      <c r="D2086">
        <v>0</v>
      </c>
      <c r="E2086">
        <v>0</v>
      </c>
      <c r="F2086">
        <v>0</v>
      </c>
      <c r="G2086">
        <v>0</v>
      </c>
      <c r="H2086">
        <v>0</v>
      </c>
      <c r="I2086">
        <v>0</v>
      </c>
      <c r="J2086">
        <v>0</v>
      </c>
      <c r="K2086">
        <v>0</v>
      </c>
      <c r="L2086">
        <v>0</v>
      </c>
      <c r="M2086">
        <v>0</v>
      </c>
      <c r="N2086">
        <v>0</v>
      </c>
      <c r="O2086">
        <v>0</v>
      </c>
      <c r="P2086">
        <v>0</v>
      </c>
      <c r="Q2086">
        <v>0</v>
      </c>
      <c r="R2086">
        <v>0</v>
      </c>
      <c r="S2086">
        <v>0</v>
      </c>
      <c r="T2086">
        <v>0</v>
      </c>
      <c r="U2086">
        <v>0</v>
      </c>
      <c r="V2086">
        <v>0</v>
      </c>
      <c r="W2086">
        <v>0</v>
      </c>
      <c r="X2086">
        <v>0</v>
      </c>
      <c r="Y2086">
        <v>0</v>
      </c>
      <c r="Z2086">
        <v>0</v>
      </c>
      <c r="AA2086">
        <v>0</v>
      </c>
      <c r="AB2086">
        <v>0</v>
      </c>
      <c r="AC2086">
        <v>0</v>
      </c>
    </row>
    <row r="2087" spans="1:29">
      <c r="A2087" t="s">
        <v>12849</v>
      </c>
      <c r="B2087" t="s">
        <v>19</v>
      </c>
      <c r="C2087">
        <v>0</v>
      </c>
      <c r="D2087">
        <v>0</v>
      </c>
      <c r="E2087">
        <v>0</v>
      </c>
      <c r="F2087">
        <v>0</v>
      </c>
      <c r="G2087">
        <v>0</v>
      </c>
      <c r="H2087">
        <v>0</v>
      </c>
      <c r="I2087">
        <v>0</v>
      </c>
      <c r="J2087">
        <v>0</v>
      </c>
      <c r="K2087">
        <v>0</v>
      </c>
      <c r="L2087">
        <v>0</v>
      </c>
      <c r="M2087">
        <v>0</v>
      </c>
      <c r="N2087">
        <v>0</v>
      </c>
      <c r="O2087">
        <v>0</v>
      </c>
      <c r="P2087">
        <v>0</v>
      </c>
      <c r="Q2087">
        <v>0</v>
      </c>
      <c r="R2087">
        <v>0</v>
      </c>
      <c r="S2087">
        <v>0</v>
      </c>
      <c r="T2087">
        <v>0</v>
      </c>
      <c r="U2087">
        <v>0</v>
      </c>
      <c r="V2087">
        <v>0</v>
      </c>
      <c r="W2087">
        <v>0</v>
      </c>
      <c r="X2087">
        <v>0</v>
      </c>
      <c r="Y2087">
        <v>0</v>
      </c>
      <c r="Z2087">
        <v>0</v>
      </c>
      <c r="AA2087">
        <v>0</v>
      </c>
      <c r="AB2087">
        <v>0</v>
      </c>
      <c r="AC2087">
        <v>0</v>
      </c>
    </row>
    <row r="2088" spans="1:29">
      <c r="A2088" t="s">
        <v>12850</v>
      </c>
      <c r="B2088" t="s">
        <v>19</v>
      </c>
      <c r="C2088">
        <v>0</v>
      </c>
      <c r="D2088">
        <v>0</v>
      </c>
      <c r="E2088">
        <v>0</v>
      </c>
      <c r="F2088">
        <v>0</v>
      </c>
      <c r="G2088">
        <v>0</v>
      </c>
      <c r="H2088">
        <v>0</v>
      </c>
      <c r="I2088">
        <v>0</v>
      </c>
      <c r="J2088">
        <v>0</v>
      </c>
      <c r="K2088">
        <v>0</v>
      </c>
      <c r="L2088">
        <v>0</v>
      </c>
      <c r="M2088">
        <v>0</v>
      </c>
      <c r="N2088">
        <v>0</v>
      </c>
      <c r="O2088">
        <v>0</v>
      </c>
      <c r="P2088">
        <v>0</v>
      </c>
      <c r="Q2088">
        <v>0</v>
      </c>
      <c r="R2088">
        <v>0</v>
      </c>
      <c r="S2088">
        <v>0</v>
      </c>
      <c r="T2088">
        <v>0</v>
      </c>
      <c r="U2088">
        <v>0</v>
      </c>
      <c r="V2088">
        <v>0</v>
      </c>
      <c r="W2088">
        <v>0</v>
      </c>
      <c r="X2088">
        <v>0</v>
      </c>
      <c r="Y2088">
        <v>0</v>
      </c>
      <c r="Z2088">
        <v>0</v>
      </c>
      <c r="AA2088">
        <v>0</v>
      </c>
      <c r="AB2088">
        <v>0</v>
      </c>
      <c r="AC2088">
        <v>0</v>
      </c>
    </row>
    <row r="2089" spans="1:29">
      <c r="A2089" t="s">
        <v>12851</v>
      </c>
      <c r="B2089" t="s">
        <v>19</v>
      </c>
      <c r="C2089">
        <v>0</v>
      </c>
      <c r="D2089">
        <v>0</v>
      </c>
      <c r="E2089">
        <v>0</v>
      </c>
      <c r="F2089">
        <v>0</v>
      </c>
      <c r="G2089">
        <v>0</v>
      </c>
      <c r="H2089">
        <v>0</v>
      </c>
      <c r="I2089">
        <v>0</v>
      </c>
      <c r="J2089">
        <v>0</v>
      </c>
      <c r="K2089">
        <v>0</v>
      </c>
      <c r="L2089">
        <v>0</v>
      </c>
      <c r="M2089">
        <v>0</v>
      </c>
      <c r="N2089">
        <v>0</v>
      </c>
      <c r="O2089">
        <v>0</v>
      </c>
      <c r="P2089">
        <v>0</v>
      </c>
      <c r="Q2089">
        <v>0</v>
      </c>
      <c r="R2089">
        <v>0</v>
      </c>
      <c r="S2089">
        <v>0</v>
      </c>
      <c r="T2089">
        <v>0</v>
      </c>
      <c r="U2089">
        <v>0</v>
      </c>
      <c r="V2089">
        <v>0</v>
      </c>
      <c r="W2089">
        <v>0</v>
      </c>
      <c r="X2089">
        <v>0</v>
      </c>
      <c r="Y2089">
        <v>0</v>
      </c>
      <c r="Z2089">
        <v>0</v>
      </c>
      <c r="AA2089">
        <v>0</v>
      </c>
      <c r="AB2089">
        <v>0</v>
      </c>
      <c r="AC2089">
        <v>0</v>
      </c>
    </row>
    <row r="2090" spans="1:29">
      <c r="A2090" t="s">
        <v>12852</v>
      </c>
      <c r="B2090" t="s">
        <v>19</v>
      </c>
      <c r="C2090">
        <v>0</v>
      </c>
      <c r="D2090">
        <v>0</v>
      </c>
      <c r="E2090">
        <v>0</v>
      </c>
      <c r="F2090">
        <v>0</v>
      </c>
      <c r="G2090">
        <v>0</v>
      </c>
      <c r="H2090">
        <v>0</v>
      </c>
      <c r="I2090">
        <v>0</v>
      </c>
      <c r="J2090">
        <v>0</v>
      </c>
      <c r="K2090">
        <v>0</v>
      </c>
      <c r="L2090">
        <v>0</v>
      </c>
      <c r="M2090">
        <v>0</v>
      </c>
      <c r="N2090">
        <v>0</v>
      </c>
      <c r="O2090">
        <v>0</v>
      </c>
      <c r="P2090">
        <v>0</v>
      </c>
      <c r="Q2090">
        <v>0</v>
      </c>
      <c r="R2090">
        <v>0</v>
      </c>
      <c r="S2090">
        <v>0</v>
      </c>
      <c r="T2090">
        <v>0</v>
      </c>
      <c r="U2090">
        <v>0</v>
      </c>
      <c r="V2090">
        <v>0</v>
      </c>
      <c r="W2090">
        <v>0</v>
      </c>
      <c r="X2090">
        <v>0</v>
      </c>
      <c r="Y2090">
        <v>0</v>
      </c>
      <c r="Z2090">
        <v>0</v>
      </c>
      <c r="AA2090">
        <v>0</v>
      </c>
      <c r="AB2090">
        <v>0</v>
      </c>
      <c r="AC2090">
        <v>0</v>
      </c>
    </row>
    <row r="2091" spans="1:29">
      <c r="A2091" t="s">
        <v>12853</v>
      </c>
      <c r="B2091" t="s">
        <v>19</v>
      </c>
      <c r="C2091">
        <v>0</v>
      </c>
      <c r="D2091">
        <v>0</v>
      </c>
      <c r="E2091">
        <v>0</v>
      </c>
      <c r="F2091">
        <v>0</v>
      </c>
      <c r="G2091">
        <v>0</v>
      </c>
      <c r="H2091">
        <v>0</v>
      </c>
      <c r="I2091">
        <v>0</v>
      </c>
      <c r="J2091">
        <v>0</v>
      </c>
      <c r="K2091">
        <v>0</v>
      </c>
      <c r="L2091">
        <v>0</v>
      </c>
      <c r="M2091">
        <v>0</v>
      </c>
      <c r="N2091">
        <v>0</v>
      </c>
      <c r="O2091">
        <v>0</v>
      </c>
      <c r="P2091">
        <v>0</v>
      </c>
      <c r="Q2091">
        <v>0</v>
      </c>
      <c r="R2091">
        <v>0</v>
      </c>
      <c r="S2091">
        <v>0</v>
      </c>
      <c r="T2091">
        <v>0</v>
      </c>
      <c r="U2091">
        <v>0</v>
      </c>
      <c r="V2091">
        <v>0</v>
      </c>
      <c r="W2091">
        <v>0</v>
      </c>
      <c r="X2091">
        <v>0</v>
      </c>
      <c r="Y2091">
        <v>0</v>
      </c>
      <c r="Z2091">
        <v>0</v>
      </c>
      <c r="AA2091">
        <v>0</v>
      </c>
      <c r="AB2091">
        <v>0</v>
      </c>
      <c r="AC2091">
        <v>0</v>
      </c>
    </row>
    <row r="2092" spans="1:29">
      <c r="A2092" t="s">
        <v>12854</v>
      </c>
      <c r="B2092" t="s">
        <v>19</v>
      </c>
      <c r="C2092">
        <v>0</v>
      </c>
      <c r="D2092">
        <v>0</v>
      </c>
      <c r="E2092">
        <v>0</v>
      </c>
      <c r="F2092">
        <v>0</v>
      </c>
      <c r="G2092">
        <v>0</v>
      </c>
      <c r="H2092">
        <v>0</v>
      </c>
      <c r="I2092">
        <v>0</v>
      </c>
      <c r="J2092">
        <v>0</v>
      </c>
      <c r="K2092">
        <v>0</v>
      </c>
      <c r="L2092">
        <v>0</v>
      </c>
      <c r="M2092">
        <v>0</v>
      </c>
      <c r="N2092">
        <v>0</v>
      </c>
      <c r="O2092">
        <v>0</v>
      </c>
      <c r="P2092">
        <v>0</v>
      </c>
      <c r="Q2092">
        <v>0</v>
      </c>
      <c r="R2092">
        <v>0</v>
      </c>
      <c r="S2092">
        <v>0</v>
      </c>
      <c r="T2092">
        <v>0</v>
      </c>
      <c r="U2092">
        <v>0</v>
      </c>
      <c r="V2092">
        <v>0</v>
      </c>
      <c r="W2092">
        <v>0</v>
      </c>
      <c r="X2092">
        <v>0</v>
      </c>
      <c r="Y2092">
        <v>0</v>
      </c>
      <c r="Z2092">
        <v>0</v>
      </c>
      <c r="AA2092">
        <v>0</v>
      </c>
      <c r="AB2092">
        <v>0</v>
      </c>
      <c r="AC2092">
        <v>0</v>
      </c>
    </row>
    <row r="2093" spans="1:29">
      <c r="A2093" t="s">
        <v>12855</v>
      </c>
      <c r="B2093" t="s">
        <v>19</v>
      </c>
      <c r="C2093">
        <v>0</v>
      </c>
      <c r="D2093">
        <v>0</v>
      </c>
      <c r="E2093">
        <v>0</v>
      </c>
      <c r="F2093">
        <v>0</v>
      </c>
      <c r="G2093">
        <v>0</v>
      </c>
      <c r="H2093">
        <v>0</v>
      </c>
      <c r="I2093">
        <v>0</v>
      </c>
      <c r="J2093">
        <v>0</v>
      </c>
      <c r="K2093">
        <v>0</v>
      </c>
      <c r="L2093">
        <v>0</v>
      </c>
      <c r="M2093">
        <v>0</v>
      </c>
      <c r="N2093">
        <v>0</v>
      </c>
      <c r="O2093">
        <v>0</v>
      </c>
      <c r="P2093">
        <v>0</v>
      </c>
      <c r="Q2093">
        <v>0</v>
      </c>
      <c r="R2093">
        <v>0</v>
      </c>
      <c r="S2093">
        <v>0</v>
      </c>
      <c r="T2093">
        <v>0</v>
      </c>
      <c r="U2093">
        <v>0</v>
      </c>
      <c r="V2093">
        <v>0</v>
      </c>
      <c r="W2093">
        <v>0</v>
      </c>
      <c r="X2093">
        <v>0</v>
      </c>
      <c r="Y2093">
        <v>0</v>
      </c>
      <c r="Z2093">
        <v>0</v>
      </c>
      <c r="AA2093">
        <v>0</v>
      </c>
      <c r="AB2093">
        <v>0</v>
      </c>
      <c r="AC2093">
        <v>0</v>
      </c>
    </row>
    <row r="2094" spans="1:29">
      <c r="A2094" t="s">
        <v>12856</v>
      </c>
      <c r="B2094" t="s">
        <v>19</v>
      </c>
      <c r="C2094">
        <v>0</v>
      </c>
      <c r="D2094">
        <v>0</v>
      </c>
      <c r="E2094">
        <v>0</v>
      </c>
      <c r="F2094">
        <v>0</v>
      </c>
      <c r="G2094">
        <v>0</v>
      </c>
      <c r="H2094">
        <v>0</v>
      </c>
      <c r="I2094">
        <v>0</v>
      </c>
      <c r="J2094">
        <v>0</v>
      </c>
      <c r="K2094">
        <v>0</v>
      </c>
      <c r="L2094">
        <v>0</v>
      </c>
      <c r="M2094">
        <v>0</v>
      </c>
      <c r="N2094">
        <v>0</v>
      </c>
      <c r="O2094">
        <v>0</v>
      </c>
      <c r="P2094">
        <v>0</v>
      </c>
      <c r="Q2094">
        <v>0</v>
      </c>
      <c r="R2094">
        <v>0</v>
      </c>
      <c r="S2094">
        <v>0</v>
      </c>
      <c r="T2094">
        <v>0</v>
      </c>
      <c r="U2094">
        <v>0</v>
      </c>
      <c r="V2094">
        <v>0</v>
      </c>
      <c r="W2094">
        <v>0</v>
      </c>
      <c r="X2094">
        <v>0</v>
      </c>
      <c r="Y2094">
        <v>0</v>
      </c>
      <c r="Z2094">
        <v>0</v>
      </c>
      <c r="AA2094">
        <v>0</v>
      </c>
      <c r="AB2094">
        <v>0</v>
      </c>
      <c r="AC2094">
        <v>0</v>
      </c>
    </row>
    <row r="2095" spans="1:29">
      <c r="A2095" t="s">
        <v>12857</v>
      </c>
      <c r="B2095" t="s">
        <v>19</v>
      </c>
      <c r="C2095">
        <v>0</v>
      </c>
      <c r="D2095">
        <v>0</v>
      </c>
      <c r="E2095">
        <v>0</v>
      </c>
      <c r="F2095">
        <v>0</v>
      </c>
      <c r="G2095">
        <v>0</v>
      </c>
      <c r="H2095">
        <v>0</v>
      </c>
      <c r="I2095">
        <v>0</v>
      </c>
      <c r="J2095">
        <v>0</v>
      </c>
      <c r="K2095">
        <v>0</v>
      </c>
      <c r="L2095">
        <v>0</v>
      </c>
      <c r="M2095">
        <v>0</v>
      </c>
      <c r="N2095">
        <v>0</v>
      </c>
      <c r="O2095">
        <v>0</v>
      </c>
      <c r="P2095">
        <v>0</v>
      </c>
      <c r="Q2095">
        <v>0</v>
      </c>
      <c r="R2095">
        <v>0</v>
      </c>
      <c r="S2095">
        <v>0</v>
      </c>
      <c r="T2095">
        <v>0</v>
      </c>
      <c r="U2095">
        <v>0</v>
      </c>
      <c r="V2095">
        <v>0</v>
      </c>
      <c r="W2095">
        <v>0</v>
      </c>
      <c r="X2095">
        <v>0</v>
      </c>
      <c r="Y2095">
        <v>0</v>
      </c>
      <c r="Z2095">
        <v>0</v>
      </c>
      <c r="AA2095">
        <v>0</v>
      </c>
      <c r="AB2095">
        <v>0</v>
      </c>
      <c r="AC2095">
        <v>0</v>
      </c>
    </row>
    <row r="2096" spans="1:29">
      <c r="A2096" t="s">
        <v>12858</v>
      </c>
      <c r="B2096" t="s">
        <v>19</v>
      </c>
      <c r="C2096">
        <v>0</v>
      </c>
      <c r="D2096">
        <v>0</v>
      </c>
      <c r="E2096">
        <v>0</v>
      </c>
      <c r="F2096">
        <v>0</v>
      </c>
      <c r="G2096">
        <v>0</v>
      </c>
      <c r="H2096">
        <v>0</v>
      </c>
      <c r="I2096">
        <v>0</v>
      </c>
      <c r="J2096">
        <v>0</v>
      </c>
      <c r="K2096">
        <v>0</v>
      </c>
      <c r="L2096">
        <v>0</v>
      </c>
      <c r="M2096">
        <v>0</v>
      </c>
      <c r="N2096">
        <v>0</v>
      </c>
      <c r="O2096">
        <v>0</v>
      </c>
      <c r="P2096">
        <v>0</v>
      </c>
      <c r="Q2096">
        <v>0</v>
      </c>
      <c r="R2096">
        <v>0</v>
      </c>
      <c r="S2096">
        <v>0</v>
      </c>
      <c r="T2096">
        <v>0</v>
      </c>
      <c r="U2096">
        <v>0</v>
      </c>
      <c r="V2096">
        <v>0</v>
      </c>
      <c r="W2096">
        <v>0</v>
      </c>
      <c r="X2096">
        <v>0</v>
      </c>
      <c r="Y2096">
        <v>0</v>
      </c>
      <c r="Z2096">
        <v>0</v>
      </c>
      <c r="AA2096">
        <v>0</v>
      </c>
      <c r="AB2096">
        <v>0</v>
      </c>
      <c r="AC2096">
        <v>0</v>
      </c>
    </row>
    <row r="2097" spans="1:29">
      <c r="A2097" t="s">
        <v>12859</v>
      </c>
      <c r="B2097" t="s">
        <v>19</v>
      </c>
      <c r="C2097">
        <v>0</v>
      </c>
      <c r="D2097">
        <v>0</v>
      </c>
      <c r="E2097">
        <v>0</v>
      </c>
      <c r="F2097">
        <v>0</v>
      </c>
      <c r="G2097">
        <v>0</v>
      </c>
      <c r="H2097">
        <v>0</v>
      </c>
      <c r="I2097">
        <v>0</v>
      </c>
      <c r="J2097">
        <v>0</v>
      </c>
      <c r="K2097">
        <v>0</v>
      </c>
      <c r="L2097">
        <v>0</v>
      </c>
      <c r="M2097">
        <v>0</v>
      </c>
      <c r="N2097">
        <v>0</v>
      </c>
      <c r="O2097">
        <v>0</v>
      </c>
      <c r="P2097">
        <v>0</v>
      </c>
      <c r="Q2097">
        <v>0</v>
      </c>
      <c r="R2097">
        <v>0</v>
      </c>
      <c r="S2097">
        <v>0</v>
      </c>
      <c r="T2097">
        <v>0</v>
      </c>
      <c r="U2097">
        <v>0</v>
      </c>
      <c r="V2097">
        <v>0</v>
      </c>
      <c r="W2097">
        <v>0</v>
      </c>
      <c r="X2097">
        <v>0</v>
      </c>
      <c r="Y2097">
        <v>0</v>
      </c>
      <c r="Z2097">
        <v>0</v>
      </c>
      <c r="AA2097">
        <v>0</v>
      </c>
      <c r="AB2097">
        <v>0</v>
      </c>
      <c r="AC2097">
        <v>0</v>
      </c>
    </row>
    <row r="2098" spans="1:29">
      <c r="A2098" t="s">
        <v>12860</v>
      </c>
      <c r="B2098" t="s">
        <v>19</v>
      </c>
      <c r="C2098">
        <v>0</v>
      </c>
      <c r="D2098">
        <v>0</v>
      </c>
      <c r="E2098">
        <v>0</v>
      </c>
      <c r="F2098">
        <v>0</v>
      </c>
      <c r="G2098">
        <v>0</v>
      </c>
      <c r="H2098">
        <v>0</v>
      </c>
      <c r="I2098">
        <v>0</v>
      </c>
      <c r="J2098">
        <v>0</v>
      </c>
      <c r="K2098">
        <v>0</v>
      </c>
      <c r="L2098">
        <v>0</v>
      </c>
      <c r="M2098">
        <v>0</v>
      </c>
      <c r="N2098">
        <v>0</v>
      </c>
      <c r="O2098">
        <v>0</v>
      </c>
      <c r="P2098">
        <v>0</v>
      </c>
      <c r="Q2098">
        <v>0</v>
      </c>
      <c r="R2098">
        <v>0</v>
      </c>
      <c r="S2098">
        <v>0</v>
      </c>
      <c r="T2098">
        <v>0</v>
      </c>
      <c r="U2098">
        <v>0</v>
      </c>
      <c r="V2098">
        <v>0</v>
      </c>
      <c r="W2098">
        <v>0</v>
      </c>
      <c r="X2098">
        <v>0</v>
      </c>
      <c r="Y2098">
        <v>0</v>
      </c>
      <c r="Z2098">
        <v>0</v>
      </c>
      <c r="AA2098">
        <v>0</v>
      </c>
      <c r="AB2098">
        <v>0</v>
      </c>
      <c r="AC2098">
        <v>0</v>
      </c>
    </row>
    <row r="2099" spans="1:29">
      <c r="A2099" t="s">
        <v>12861</v>
      </c>
      <c r="B2099" t="s">
        <v>19</v>
      </c>
      <c r="C2099">
        <v>0</v>
      </c>
      <c r="D2099">
        <v>0</v>
      </c>
      <c r="E2099">
        <v>0</v>
      </c>
      <c r="F2099">
        <v>0</v>
      </c>
      <c r="G2099">
        <v>0</v>
      </c>
      <c r="H2099">
        <v>0</v>
      </c>
      <c r="I2099">
        <v>0</v>
      </c>
      <c r="J2099">
        <v>0</v>
      </c>
      <c r="K2099">
        <v>0</v>
      </c>
      <c r="L2099">
        <v>0</v>
      </c>
      <c r="M2099">
        <v>0</v>
      </c>
      <c r="N2099">
        <v>0</v>
      </c>
      <c r="O2099">
        <v>0</v>
      </c>
      <c r="P2099">
        <v>0</v>
      </c>
      <c r="Q2099">
        <v>0</v>
      </c>
      <c r="R2099">
        <v>0</v>
      </c>
      <c r="S2099">
        <v>0</v>
      </c>
      <c r="T2099">
        <v>0</v>
      </c>
      <c r="U2099">
        <v>0</v>
      </c>
      <c r="V2099">
        <v>0</v>
      </c>
      <c r="W2099">
        <v>0</v>
      </c>
      <c r="X2099">
        <v>0</v>
      </c>
      <c r="Y2099">
        <v>0</v>
      </c>
      <c r="Z2099">
        <v>0</v>
      </c>
      <c r="AA2099">
        <v>0</v>
      </c>
      <c r="AB2099">
        <v>0</v>
      </c>
      <c r="AC2099">
        <v>0</v>
      </c>
    </row>
    <row r="2100" spans="1:29">
      <c r="A2100" t="s">
        <v>12862</v>
      </c>
      <c r="B2100" t="s">
        <v>19</v>
      </c>
      <c r="C2100">
        <v>0</v>
      </c>
      <c r="D2100">
        <v>0</v>
      </c>
      <c r="E2100">
        <v>0</v>
      </c>
      <c r="F2100">
        <v>0</v>
      </c>
      <c r="G2100">
        <v>0</v>
      </c>
      <c r="H2100">
        <v>0</v>
      </c>
      <c r="I2100">
        <v>0</v>
      </c>
      <c r="J2100">
        <v>0</v>
      </c>
      <c r="K2100">
        <v>0</v>
      </c>
      <c r="L2100">
        <v>0</v>
      </c>
      <c r="M2100">
        <v>0</v>
      </c>
      <c r="N2100">
        <v>0</v>
      </c>
      <c r="O2100">
        <v>0</v>
      </c>
      <c r="P2100">
        <v>0</v>
      </c>
      <c r="Q2100">
        <v>0</v>
      </c>
      <c r="R2100">
        <v>0</v>
      </c>
      <c r="S2100">
        <v>0</v>
      </c>
      <c r="T2100">
        <v>0</v>
      </c>
      <c r="U2100">
        <v>0</v>
      </c>
      <c r="V2100">
        <v>0</v>
      </c>
      <c r="W2100">
        <v>0</v>
      </c>
      <c r="X2100">
        <v>0</v>
      </c>
      <c r="Y2100">
        <v>0</v>
      </c>
      <c r="Z2100">
        <v>0</v>
      </c>
      <c r="AA2100">
        <v>0</v>
      </c>
      <c r="AB2100">
        <v>0</v>
      </c>
      <c r="AC2100">
        <v>0</v>
      </c>
    </row>
    <row r="2101" spans="1:29">
      <c r="A2101" t="s">
        <v>12863</v>
      </c>
      <c r="B2101" t="s">
        <v>19</v>
      </c>
      <c r="C2101">
        <v>0</v>
      </c>
      <c r="D2101">
        <v>0</v>
      </c>
      <c r="E2101">
        <v>0</v>
      </c>
      <c r="F2101">
        <v>0</v>
      </c>
      <c r="G2101">
        <v>0</v>
      </c>
      <c r="H2101">
        <v>0</v>
      </c>
      <c r="I2101">
        <v>0</v>
      </c>
      <c r="J2101">
        <v>0</v>
      </c>
      <c r="K2101">
        <v>0</v>
      </c>
      <c r="L2101">
        <v>0</v>
      </c>
      <c r="M2101">
        <v>0</v>
      </c>
      <c r="N2101">
        <v>0</v>
      </c>
      <c r="O2101">
        <v>0</v>
      </c>
      <c r="P2101">
        <v>0</v>
      </c>
      <c r="Q2101">
        <v>0</v>
      </c>
      <c r="R2101">
        <v>0</v>
      </c>
      <c r="S2101">
        <v>0</v>
      </c>
      <c r="T2101">
        <v>0</v>
      </c>
      <c r="U2101">
        <v>0</v>
      </c>
      <c r="V2101">
        <v>0</v>
      </c>
      <c r="W2101">
        <v>0</v>
      </c>
      <c r="X2101">
        <v>0</v>
      </c>
      <c r="Y2101">
        <v>0</v>
      </c>
      <c r="Z2101">
        <v>0</v>
      </c>
      <c r="AA2101">
        <v>0</v>
      </c>
      <c r="AB2101">
        <v>0</v>
      </c>
      <c r="AC2101">
        <v>0</v>
      </c>
    </row>
    <row r="2102" spans="1:29">
      <c r="A2102" t="s">
        <v>12864</v>
      </c>
      <c r="B2102" t="s">
        <v>19</v>
      </c>
      <c r="C2102">
        <v>0</v>
      </c>
      <c r="D2102">
        <v>0</v>
      </c>
      <c r="E2102">
        <v>0</v>
      </c>
      <c r="F2102">
        <v>0</v>
      </c>
      <c r="G2102">
        <v>0</v>
      </c>
      <c r="H2102">
        <v>0</v>
      </c>
      <c r="I2102">
        <v>0</v>
      </c>
      <c r="J2102">
        <v>0</v>
      </c>
      <c r="K2102">
        <v>0</v>
      </c>
      <c r="L2102">
        <v>0</v>
      </c>
      <c r="M2102">
        <v>0</v>
      </c>
      <c r="N2102">
        <v>0</v>
      </c>
      <c r="O2102">
        <v>0</v>
      </c>
      <c r="P2102">
        <v>0</v>
      </c>
      <c r="Q2102">
        <v>0</v>
      </c>
      <c r="R2102">
        <v>0</v>
      </c>
      <c r="S2102">
        <v>0</v>
      </c>
      <c r="T2102">
        <v>0</v>
      </c>
      <c r="U2102">
        <v>0</v>
      </c>
      <c r="V2102">
        <v>0</v>
      </c>
      <c r="W2102">
        <v>0</v>
      </c>
      <c r="X2102">
        <v>0</v>
      </c>
      <c r="Y2102">
        <v>0</v>
      </c>
      <c r="Z2102">
        <v>0</v>
      </c>
      <c r="AA2102">
        <v>0</v>
      </c>
      <c r="AB2102">
        <v>0</v>
      </c>
      <c r="AC2102">
        <v>0</v>
      </c>
    </row>
    <row r="2103" spans="1:29">
      <c r="A2103" t="s">
        <v>12865</v>
      </c>
      <c r="B2103" t="s">
        <v>19</v>
      </c>
      <c r="C2103">
        <v>0</v>
      </c>
      <c r="D2103">
        <v>0</v>
      </c>
      <c r="E2103">
        <v>0</v>
      </c>
      <c r="F2103">
        <v>0</v>
      </c>
      <c r="G2103">
        <v>0</v>
      </c>
      <c r="H2103">
        <v>0</v>
      </c>
      <c r="I2103">
        <v>0</v>
      </c>
      <c r="J2103">
        <v>0</v>
      </c>
      <c r="K2103">
        <v>0</v>
      </c>
      <c r="L2103">
        <v>0</v>
      </c>
      <c r="M2103">
        <v>0</v>
      </c>
      <c r="N2103">
        <v>0</v>
      </c>
      <c r="O2103">
        <v>0</v>
      </c>
      <c r="P2103">
        <v>0</v>
      </c>
      <c r="Q2103">
        <v>0</v>
      </c>
      <c r="R2103">
        <v>0</v>
      </c>
      <c r="S2103">
        <v>0</v>
      </c>
      <c r="T2103">
        <v>0</v>
      </c>
      <c r="U2103">
        <v>0</v>
      </c>
      <c r="V2103">
        <v>0</v>
      </c>
      <c r="W2103">
        <v>0</v>
      </c>
      <c r="X2103">
        <v>0</v>
      </c>
      <c r="Y2103">
        <v>0</v>
      </c>
      <c r="Z2103">
        <v>0</v>
      </c>
      <c r="AA2103">
        <v>0</v>
      </c>
      <c r="AB2103">
        <v>0</v>
      </c>
      <c r="AC2103">
        <v>0</v>
      </c>
    </row>
    <row r="2104" spans="1:29">
      <c r="A2104" t="s">
        <v>12866</v>
      </c>
      <c r="B2104" t="s">
        <v>19</v>
      </c>
      <c r="C2104">
        <v>0</v>
      </c>
      <c r="D2104">
        <v>0</v>
      </c>
      <c r="E2104">
        <v>0</v>
      </c>
      <c r="F2104">
        <v>0</v>
      </c>
      <c r="G2104">
        <v>0</v>
      </c>
      <c r="H2104">
        <v>0</v>
      </c>
      <c r="I2104">
        <v>0</v>
      </c>
      <c r="J2104">
        <v>0</v>
      </c>
      <c r="K2104">
        <v>0</v>
      </c>
      <c r="L2104">
        <v>0</v>
      </c>
      <c r="M2104">
        <v>0</v>
      </c>
      <c r="N2104">
        <v>0</v>
      </c>
      <c r="O2104">
        <v>0</v>
      </c>
      <c r="P2104">
        <v>0</v>
      </c>
      <c r="Q2104">
        <v>0</v>
      </c>
      <c r="R2104">
        <v>0</v>
      </c>
      <c r="S2104">
        <v>0</v>
      </c>
      <c r="T2104">
        <v>0</v>
      </c>
      <c r="U2104">
        <v>0</v>
      </c>
      <c r="V2104">
        <v>0</v>
      </c>
      <c r="W2104">
        <v>0</v>
      </c>
      <c r="X2104">
        <v>0</v>
      </c>
      <c r="Y2104">
        <v>0</v>
      </c>
      <c r="Z2104">
        <v>0</v>
      </c>
      <c r="AA2104">
        <v>0</v>
      </c>
      <c r="AB2104">
        <v>0</v>
      </c>
      <c r="AC2104">
        <v>0</v>
      </c>
    </row>
    <row r="2105" spans="1:29">
      <c r="A2105" t="s">
        <v>12867</v>
      </c>
      <c r="B2105" t="s">
        <v>19</v>
      </c>
      <c r="C2105">
        <v>0</v>
      </c>
      <c r="D2105">
        <v>0</v>
      </c>
      <c r="E2105">
        <v>0</v>
      </c>
      <c r="F2105">
        <v>0</v>
      </c>
      <c r="G2105">
        <v>0</v>
      </c>
      <c r="H2105">
        <v>0</v>
      </c>
      <c r="I2105">
        <v>0</v>
      </c>
      <c r="J2105">
        <v>0</v>
      </c>
      <c r="K2105">
        <v>0</v>
      </c>
      <c r="L2105">
        <v>0</v>
      </c>
      <c r="M2105">
        <v>0</v>
      </c>
      <c r="N2105">
        <v>0</v>
      </c>
      <c r="O2105">
        <v>0</v>
      </c>
      <c r="P2105">
        <v>0</v>
      </c>
      <c r="Q2105">
        <v>0</v>
      </c>
      <c r="R2105">
        <v>0</v>
      </c>
      <c r="S2105">
        <v>0</v>
      </c>
      <c r="T2105">
        <v>0</v>
      </c>
      <c r="U2105">
        <v>0</v>
      </c>
      <c r="V2105">
        <v>0</v>
      </c>
      <c r="W2105">
        <v>0</v>
      </c>
      <c r="X2105">
        <v>0</v>
      </c>
      <c r="Y2105">
        <v>0</v>
      </c>
      <c r="Z2105">
        <v>0</v>
      </c>
      <c r="AA2105">
        <v>0</v>
      </c>
      <c r="AB2105">
        <v>0</v>
      </c>
      <c r="AC2105">
        <v>0</v>
      </c>
    </row>
    <row r="2106" spans="1:29">
      <c r="A2106" t="s">
        <v>12868</v>
      </c>
      <c r="B2106" t="s">
        <v>19</v>
      </c>
      <c r="C2106">
        <v>0</v>
      </c>
      <c r="D2106">
        <v>0</v>
      </c>
      <c r="E2106">
        <v>0</v>
      </c>
      <c r="F2106">
        <v>0</v>
      </c>
      <c r="G2106">
        <v>0</v>
      </c>
      <c r="H2106">
        <v>0</v>
      </c>
      <c r="I2106">
        <v>0</v>
      </c>
      <c r="J2106">
        <v>0</v>
      </c>
      <c r="K2106">
        <v>0</v>
      </c>
      <c r="L2106">
        <v>0</v>
      </c>
      <c r="M2106">
        <v>0</v>
      </c>
      <c r="N2106">
        <v>0</v>
      </c>
      <c r="O2106">
        <v>0</v>
      </c>
      <c r="P2106">
        <v>0</v>
      </c>
      <c r="Q2106">
        <v>0</v>
      </c>
      <c r="R2106">
        <v>0</v>
      </c>
      <c r="S2106">
        <v>0</v>
      </c>
      <c r="T2106">
        <v>0</v>
      </c>
      <c r="U2106">
        <v>0</v>
      </c>
      <c r="V2106">
        <v>0</v>
      </c>
      <c r="W2106">
        <v>0</v>
      </c>
      <c r="X2106">
        <v>0</v>
      </c>
      <c r="Y2106">
        <v>0</v>
      </c>
      <c r="Z2106">
        <v>0</v>
      </c>
      <c r="AA2106">
        <v>0</v>
      </c>
      <c r="AB2106">
        <v>0</v>
      </c>
      <c r="AC2106">
        <v>0</v>
      </c>
    </row>
    <row r="2107" spans="1:29">
      <c r="A2107" t="s">
        <v>12869</v>
      </c>
      <c r="B2107" t="s">
        <v>19</v>
      </c>
      <c r="C2107">
        <v>0</v>
      </c>
      <c r="D2107">
        <v>0</v>
      </c>
      <c r="E2107">
        <v>0</v>
      </c>
      <c r="F2107">
        <v>0</v>
      </c>
      <c r="G2107">
        <v>0</v>
      </c>
      <c r="H2107">
        <v>0</v>
      </c>
      <c r="I2107">
        <v>0</v>
      </c>
      <c r="J2107">
        <v>0</v>
      </c>
      <c r="K2107">
        <v>0</v>
      </c>
      <c r="L2107">
        <v>0</v>
      </c>
      <c r="M2107">
        <v>0</v>
      </c>
      <c r="N2107">
        <v>0</v>
      </c>
      <c r="O2107">
        <v>0</v>
      </c>
      <c r="P2107">
        <v>0</v>
      </c>
      <c r="Q2107">
        <v>0</v>
      </c>
      <c r="R2107">
        <v>0</v>
      </c>
      <c r="S2107">
        <v>0</v>
      </c>
      <c r="T2107">
        <v>0</v>
      </c>
      <c r="U2107">
        <v>0</v>
      </c>
      <c r="V2107">
        <v>0</v>
      </c>
      <c r="W2107">
        <v>0</v>
      </c>
      <c r="X2107">
        <v>0</v>
      </c>
      <c r="Y2107">
        <v>0</v>
      </c>
      <c r="Z2107">
        <v>0</v>
      </c>
      <c r="AA2107">
        <v>0</v>
      </c>
      <c r="AB2107">
        <v>0</v>
      </c>
      <c r="AC2107">
        <v>0</v>
      </c>
    </row>
    <row r="2108" spans="1:29">
      <c r="A2108" t="s">
        <v>12870</v>
      </c>
      <c r="B2108" t="s">
        <v>19</v>
      </c>
      <c r="C2108">
        <v>0</v>
      </c>
      <c r="D2108">
        <v>0</v>
      </c>
      <c r="E2108">
        <v>0</v>
      </c>
      <c r="F2108">
        <v>0</v>
      </c>
      <c r="G2108">
        <v>0</v>
      </c>
      <c r="H2108">
        <v>0</v>
      </c>
      <c r="I2108">
        <v>0</v>
      </c>
      <c r="J2108">
        <v>0</v>
      </c>
      <c r="K2108">
        <v>0</v>
      </c>
      <c r="L2108">
        <v>0</v>
      </c>
      <c r="M2108">
        <v>0</v>
      </c>
      <c r="N2108">
        <v>0</v>
      </c>
      <c r="O2108">
        <v>0</v>
      </c>
      <c r="P2108">
        <v>0</v>
      </c>
      <c r="Q2108">
        <v>0</v>
      </c>
      <c r="R2108">
        <v>0</v>
      </c>
      <c r="S2108">
        <v>0</v>
      </c>
      <c r="T2108">
        <v>0</v>
      </c>
      <c r="U2108">
        <v>0</v>
      </c>
      <c r="V2108">
        <v>0</v>
      </c>
      <c r="W2108">
        <v>0</v>
      </c>
      <c r="X2108">
        <v>0</v>
      </c>
      <c r="Y2108">
        <v>0</v>
      </c>
      <c r="Z2108">
        <v>0</v>
      </c>
      <c r="AA2108">
        <v>0</v>
      </c>
      <c r="AB2108">
        <v>0</v>
      </c>
      <c r="AC2108">
        <v>0</v>
      </c>
    </row>
    <row r="2109" spans="1:29">
      <c r="A2109" t="s">
        <v>12871</v>
      </c>
      <c r="B2109" t="s">
        <v>19</v>
      </c>
      <c r="C2109">
        <v>0</v>
      </c>
      <c r="D2109">
        <v>0</v>
      </c>
      <c r="E2109">
        <v>0</v>
      </c>
      <c r="F2109">
        <v>0</v>
      </c>
      <c r="G2109">
        <v>0</v>
      </c>
      <c r="H2109">
        <v>0</v>
      </c>
      <c r="I2109">
        <v>0</v>
      </c>
      <c r="J2109">
        <v>0</v>
      </c>
      <c r="K2109">
        <v>0</v>
      </c>
      <c r="L2109">
        <v>0</v>
      </c>
      <c r="M2109">
        <v>0</v>
      </c>
      <c r="N2109">
        <v>0</v>
      </c>
      <c r="O2109">
        <v>0</v>
      </c>
      <c r="P2109">
        <v>0</v>
      </c>
      <c r="Q2109">
        <v>0</v>
      </c>
      <c r="R2109">
        <v>0</v>
      </c>
      <c r="S2109">
        <v>0</v>
      </c>
      <c r="T2109">
        <v>0</v>
      </c>
      <c r="U2109">
        <v>0</v>
      </c>
      <c r="V2109">
        <v>0</v>
      </c>
      <c r="W2109">
        <v>0</v>
      </c>
      <c r="X2109">
        <v>0</v>
      </c>
      <c r="Y2109">
        <v>0</v>
      </c>
      <c r="Z2109">
        <v>0</v>
      </c>
      <c r="AA2109">
        <v>0</v>
      </c>
      <c r="AB2109">
        <v>0</v>
      </c>
      <c r="AC2109">
        <v>0</v>
      </c>
    </row>
    <row r="2110" spans="1:29">
      <c r="A2110" t="s">
        <v>12872</v>
      </c>
      <c r="B2110" t="s">
        <v>19</v>
      </c>
      <c r="C2110">
        <v>0</v>
      </c>
      <c r="D2110">
        <v>0</v>
      </c>
      <c r="E2110">
        <v>0</v>
      </c>
      <c r="F2110">
        <v>0</v>
      </c>
      <c r="G2110">
        <v>0</v>
      </c>
      <c r="H2110">
        <v>0</v>
      </c>
      <c r="I2110">
        <v>0</v>
      </c>
      <c r="J2110">
        <v>0</v>
      </c>
      <c r="K2110">
        <v>0</v>
      </c>
      <c r="L2110">
        <v>0</v>
      </c>
      <c r="M2110">
        <v>0</v>
      </c>
      <c r="N2110">
        <v>0</v>
      </c>
      <c r="O2110">
        <v>0</v>
      </c>
      <c r="P2110">
        <v>0</v>
      </c>
      <c r="Q2110">
        <v>0</v>
      </c>
      <c r="R2110">
        <v>0</v>
      </c>
      <c r="S2110">
        <v>0</v>
      </c>
      <c r="T2110">
        <v>0</v>
      </c>
      <c r="U2110">
        <v>0</v>
      </c>
      <c r="V2110">
        <v>0</v>
      </c>
      <c r="W2110">
        <v>0</v>
      </c>
      <c r="X2110">
        <v>0</v>
      </c>
      <c r="Y2110">
        <v>0</v>
      </c>
      <c r="Z2110">
        <v>0</v>
      </c>
      <c r="AA2110">
        <v>0</v>
      </c>
      <c r="AB2110">
        <v>0</v>
      </c>
      <c r="AC2110">
        <v>0</v>
      </c>
    </row>
    <row r="2111" spans="1:29">
      <c r="A2111" t="s">
        <v>12873</v>
      </c>
      <c r="B2111" t="s">
        <v>19</v>
      </c>
      <c r="C2111">
        <v>0</v>
      </c>
      <c r="D2111">
        <v>0</v>
      </c>
      <c r="E2111">
        <v>0</v>
      </c>
      <c r="F2111">
        <v>0</v>
      </c>
      <c r="G2111">
        <v>0</v>
      </c>
      <c r="H2111">
        <v>0</v>
      </c>
      <c r="I2111">
        <v>0</v>
      </c>
      <c r="J2111">
        <v>0</v>
      </c>
      <c r="K2111">
        <v>0</v>
      </c>
      <c r="L2111">
        <v>0</v>
      </c>
      <c r="M2111">
        <v>0</v>
      </c>
      <c r="N2111">
        <v>0</v>
      </c>
      <c r="O2111">
        <v>0</v>
      </c>
      <c r="P2111">
        <v>0</v>
      </c>
      <c r="Q2111">
        <v>0</v>
      </c>
      <c r="R2111">
        <v>0</v>
      </c>
      <c r="S2111">
        <v>0</v>
      </c>
      <c r="T2111">
        <v>0</v>
      </c>
      <c r="U2111">
        <v>0</v>
      </c>
      <c r="V2111">
        <v>0</v>
      </c>
      <c r="W2111">
        <v>0</v>
      </c>
      <c r="X2111">
        <v>0</v>
      </c>
      <c r="Y2111">
        <v>0</v>
      </c>
      <c r="Z2111">
        <v>0</v>
      </c>
      <c r="AA2111">
        <v>0</v>
      </c>
      <c r="AB2111">
        <v>0</v>
      </c>
      <c r="AC2111">
        <v>0</v>
      </c>
    </row>
    <row r="2112" spans="1:29">
      <c r="A2112" t="s">
        <v>12874</v>
      </c>
      <c r="B2112" t="s">
        <v>19</v>
      </c>
      <c r="C2112">
        <v>0</v>
      </c>
      <c r="D2112">
        <v>0</v>
      </c>
      <c r="E2112">
        <v>0</v>
      </c>
      <c r="F2112">
        <v>0</v>
      </c>
      <c r="G2112">
        <v>0</v>
      </c>
      <c r="H2112">
        <v>0</v>
      </c>
      <c r="I2112">
        <v>0</v>
      </c>
      <c r="J2112">
        <v>0</v>
      </c>
      <c r="K2112">
        <v>0</v>
      </c>
      <c r="L2112">
        <v>0</v>
      </c>
      <c r="M2112">
        <v>0</v>
      </c>
      <c r="N2112">
        <v>0</v>
      </c>
      <c r="O2112">
        <v>0</v>
      </c>
      <c r="P2112">
        <v>0</v>
      </c>
      <c r="Q2112">
        <v>0</v>
      </c>
      <c r="R2112">
        <v>0</v>
      </c>
      <c r="S2112">
        <v>0</v>
      </c>
      <c r="T2112">
        <v>0</v>
      </c>
      <c r="U2112">
        <v>0</v>
      </c>
      <c r="V2112">
        <v>0</v>
      </c>
      <c r="W2112">
        <v>0</v>
      </c>
      <c r="X2112">
        <v>0</v>
      </c>
      <c r="Y2112">
        <v>0</v>
      </c>
      <c r="Z2112">
        <v>0</v>
      </c>
      <c r="AA2112">
        <v>0</v>
      </c>
      <c r="AB2112">
        <v>0</v>
      </c>
      <c r="AC2112">
        <v>0</v>
      </c>
    </row>
    <row r="2113" spans="1:29">
      <c r="A2113" t="s">
        <v>12875</v>
      </c>
      <c r="B2113" t="s">
        <v>19</v>
      </c>
      <c r="C2113">
        <v>0</v>
      </c>
      <c r="D2113">
        <v>0</v>
      </c>
      <c r="E2113">
        <v>0</v>
      </c>
      <c r="F2113">
        <v>0</v>
      </c>
      <c r="G2113">
        <v>0</v>
      </c>
      <c r="H2113">
        <v>0</v>
      </c>
      <c r="I2113">
        <v>0</v>
      </c>
      <c r="J2113">
        <v>0</v>
      </c>
      <c r="K2113">
        <v>0</v>
      </c>
      <c r="L2113">
        <v>0</v>
      </c>
      <c r="M2113">
        <v>0</v>
      </c>
      <c r="N2113">
        <v>0</v>
      </c>
      <c r="O2113">
        <v>0</v>
      </c>
      <c r="P2113">
        <v>0</v>
      </c>
      <c r="Q2113">
        <v>0</v>
      </c>
      <c r="R2113">
        <v>0</v>
      </c>
      <c r="S2113">
        <v>0</v>
      </c>
      <c r="T2113">
        <v>0</v>
      </c>
      <c r="U2113">
        <v>0</v>
      </c>
      <c r="V2113">
        <v>0</v>
      </c>
      <c r="W2113">
        <v>0</v>
      </c>
      <c r="X2113">
        <v>0</v>
      </c>
      <c r="Y2113">
        <v>0</v>
      </c>
      <c r="Z2113">
        <v>0</v>
      </c>
      <c r="AA2113">
        <v>0</v>
      </c>
      <c r="AB2113">
        <v>0</v>
      </c>
      <c r="AC2113">
        <v>0</v>
      </c>
    </row>
    <row r="2114" spans="1:29">
      <c r="A2114" t="s">
        <v>12876</v>
      </c>
      <c r="B2114" t="s">
        <v>19</v>
      </c>
      <c r="C2114">
        <v>0</v>
      </c>
      <c r="D2114">
        <v>0</v>
      </c>
      <c r="E2114">
        <v>0</v>
      </c>
      <c r="F2114">
        <v>0</v>
      </c>
      <c r="G2114">
        <v>0</v>
      </c>
      <c r="H2114">
        <v>0</v>
      </c>
      <c r="I2114">
        <v>0</v>
      </c>
      <c r="J2114">
        <v>0</v>
      </c>
      <c r="K2114">
        <v>0</v>
      </c>
      <c r="L2114">
        <v>0</v>
      </c>
      <c r="M2114">
        <v>0</v>
      </c>
      <c r="N2114">
        <v>0</v>
      </c>
      <c r="O2114">
        <v>0</v>
      </c>
      <c r="P2114">
        <v>0</v>
      </c>
      <c r="Q2114">
        <v>0</v>
      </c>
      <c r="R2114">
        <v>0</v>
      </c>
      <c r="S2114">
        <v>0</v>
      </c>
      <c r="T2114">
        <v>0</v>
      </c>
      <c r="U2114">
        <v>0</v>
      </c>
      <c r="V2114">
        <v>0</v>
      </c>
      <c r="W2114">
        <v>0</v>
      </c>
      <c r="X2114">
        <v>0</v>
      </c>
      <c r="Y2114">
        <v>0</v>
      </c>
      <c r="Z2114">
        <v>0</v>
      </c>
      <c r="AA2114">
        <v>0</v>
      </c>
      <c r="AB2114">
        <v>0</v>
      </c>
      <c r="AC2114">
        <v>0</v>
      </c>
    </row>
    <row r="2115" spans="1:29">
      <c r="A2115" t="s">
        <v>12877</v>
      </c>
      <c r="B2115" t="s">
        <v>19</v>
      </c>
      <c r="C2115">
        <v>0</v>
      </c>
      <c r="D2115">
        <v>0</v>
      </c>
      <c r="E2115">
        <v>0</v>
      </c>
      <c r="F2115">
        <v>0</v>
      </c>
      <c r="G2115">
        <v>0</v>
      </c>
      <c r="H2115">
        <v>0</v>
      </c>
      <c r="I2115">
        <v>0</v>
      </c>
      <c r="J2115">
        <v>0</v>
      </c>
      <c r="K2115">
        <v>0</v>
      </c>
      <c r="L2115">
        <v>0</v>
      </c>
      <c r="M2115">
        <v>0</v>
      </c>
      <c r="N2115">
        <v>0</v>
      </c>
      <c r="O2115">
        <v>0</v>
      </c>
      <c r="P2115">
        <v>0</v>
      </c>
      <c r="Q2115">
        <v>0</v>
      </c>
      <c r="R2115">
        <v>0</v>
      </c>
      <c r="S2115">
        <v>0</v>
      </c>
      <c r="T2115">
        <v>0</v>
      </c>
      <c r="U2115">
        <v>0</v>
      </c>
      <c r="V2115">
        <v>0</v>
      </c>
      <c r="W2115">
        <v>0</v>
      </c>
      <c r="X2115">
        <v>0</v>
      </c>
      <c r="Y2115">
        <v>0</v>
      </c>
      <c r="Z2115">
        <v>0</v>
      </c>
      <c r="AA2115">
        <v>0</v>
      </c>
      <c r="AB2115">
        <v>0</v>
      </c>
      <c r="AC2115">
        <v>0</v>
      </c>
    </row>
    <row r="2116" spans="1:29">
      <c r="A2116" t="s">
        <v>12878</v>
      </c>
      <c r="B2116" t="s">
        <v>19</v>
      </c>
      <c r="C2116">
        <v>0</v>
      </c>
      <c r="D2116">
        <v>0</v>
      </c>
      <c r="E2116">
        <v>0</v>
      </c>
      <c r="F2116">
        <v>0</v>
      </c>
      <c r="G2116">
        <v>0</v>
      </c>
      <c r="H2116">
        <v>0</v>
      </c>
      <c r="I2116">
        <v>0</v>
      </c>
      <c r="J2116">
        <v>0</v>
      </c>
      <c r="K2116">
        <v>0</v>
      </c>
      <c r="L2116">
        <v>0</v>
      </c>
      <c r="M2116">
        <v>0</v>
      </c>
      <c r="N2116">
        <v>0</v>
      </c>
      <c r="O2116">
        <v>0</v>
      </c>
      <c r="P2116">
        <v>0</v>
      </c>
      <c r="Q2116">
        <v>0</v>
      </c>
      <c r="R2116">
        <v>0</v>
      </c>
      <c r="S2116">
        <v>0</v>
      </c>
      <c r="T2116">
        <v>0</v>
      </c>
      <c r="U2116">
        <v>0</v>
      </c>
      <c r="V2116">
        <v>0</v>
      </c>
      <c r="W2116">
        <v>0</v>
      </c>
      <c r="X2116">
        <v>0</v>
      </c>
      <c r="Y2116">
        <v>0</v>
      </c>
      <c r="Z2116">
        <v>0</v>
      </c>
      <c r="AA2116">
        <v>0</v>
      </c>
      <c r="AB2116">
        <v>0</v>
      </c>
      <c r="AC2116">
        <v>0</v>
      </c>
    </row>
    <row r="2117" spans="1:29">
      <c r="A2117" t="s">
        <v>12879</v>
      </c>
      <c r="B2117" t="s">
        <v>19</v>
      </c>
      <c r="C2117">
        <v>0</v>
      </c>
      <c r="D2117">
        <v>0</v>
      </c>
      <c r="E2117">
        <v>0</v>
      </c>
      <c r="F2117">
        <v>0</v>
      </c>
      <c r="G2117">
        <v>0</v>
      </c>
      <c r="H2117">
        <v>0</v>
      </c>
      <c r="I2117">
        <v>0</v>
      </c>
      <c r="J2117">
        <v>0</v>
      </c>
      <c r="K2117">
        <v>0</v>
      </c>
      <c r="L2117">
        <v>0</v>
      </c>
      <c r="M2117">
        <v>0</v>
      </c>
      <c r="N2117">
        <v>0</v>
      </c>
      <c r="O2117">
        <v>0</v>
      </c>
      <c r="P2117">
        <v>0</v>
      </c>
      <c r="Q2117">
        <v>0</v>
      </c>
      <c r="R2117">
        <v>0</v>
      </c>
      <c r="S2117">
        <v>0</v>
      </c>
      <c r="T2117">
        <v>0</v>
      </c>
      <c r="U2117">
        <v>0</v>
      </c>
      <c r="V2117">
        <v>0</v>
      </c>
      <c r="W2117">
        <v>0</v>
      </c>
      <c r="X2117">
        <v>0</v>
      </c>
      <c r="Y2117">
        <v>0</v>
      </c>
      <c r="Z2117">
        <v>0</v>
      </c>
      <c r="AA2117">
        <v>0</v>
      </c>
      <c r="AB2117">
        <v>0</v>
      </c>
      <c r="AC2117">
        <v>0</v>
      </c>
    </row>
    <row r="2118" spans="1:29">
      <c r="A2118" t="s">
        <v>12880</v>
      </c>
      <c r="B2118" t="s">
        <v>19</v>
      </c>
      <c r="C2118">
        <v>0</v>
      </c>
      <c r="D2118">
        <v>0</v>
      </c>
      <c r="E2118">
        <v>0</v>
      </c>
      <c r="F2118">
        <v>0</v>
      </c>
      <c r="G2118">
        <v>0</v>
      </c>
      <c r="H2118">
        <v>0</v>
      </c>
      <c r="I2118">
        <v>0</v>
      </c>
      <c r="J2118">
        <v>0</v>
      </c>
      <c r="K2118">
        <v>0</v>
      </c>
      <c r="L2118">
        <v>0</v>
      </c>
      <c r="M2118">
        <v>0</v>
      </c>
      <c r="N2118">
        <v>0</v>
      </c>
      <c r="O2118">
        <v>0</v>
      </c>
      <c r="P2118">
        <v>0</v>
      </c>
      <c r="Q2118">
        <v>0</v>
      </c>
      <c r="R2118">
        <v>0</v>
      </c>
      <c r="S2118">
        <v>0</v>
      </c>
      <c r="T2118">
        <v>0</v>
      </c>
      <c r="U2118">
        <v>0</v>
      </c>
      <c r="V2118">
        <v>0</v>
      </c>
      <c r="W2118">
        <v>0</v>
      </c>
      <c r="X2118">
        <v>0</v>
      </c>
      <c r="Y2118">
        <v>0</v>
      </c>
      <c r="Z2118">
        <v>0</v>
      </c>
      <c r="AA2118">
        <v>0</v>
      </c>
      <c r="AB2118">
        <v>0</v>
      </c>
      <c r="AC2118">
        <v>0</v>
      </c>
    </row>
    <row r="2119" spans="1:29">
      <c r="A2119" t="s">
        <v>12881</v>
      </c>
      <c r="B2119" t="s">
        <v>19</v>
      </c>
      <c r="C2119">
        <v>0</v>
      </c>
      <c r="D2119">
        <v>0</v>
      </c>
      <c r="E2119">
        <v>0</v>
      </c>
      <c r="F2119">
        <v>0</v>
      </c>
      <c r="G2119">
        <v>0</v>
      </c>
      <c r="H2119">
        <v>0</v>
      </c>
      <c r="I2119">
        <v>0</v>
      </c>
      <c r="J2119">
        <v>0</v>
      </c>
      <c r="K2119">
        <v>0</v>
      </c>
      <c r="L2119">
        <v>0</v>
      </c>
      <c r="M2119">
        <v>0</v>
      </c>
      <c r="N2119">
        <v>0</v>
      </c>
      <c r="O2119">
        <v>0</v>
      </c>
      <c r="P2119">
        <v>0</v>
      </c>
      <c r="Q2119">
        <v>0</v>
      </c>
      <c r="R2119">
        <v>0</v>
      </c>
      <c r="S2119">
        <v>0</v>
      </c>
      <c r="T2119">
        <v>0</v>
      </c>
      <c r="U2119">
        <v>0</v>
      </c>
      <c r="V2119">
        <v>0</v>
      </c>
      <c r="W2119">
        <v>0</v>
      </c>
      <c r="X2119">
        <v>0</v>
      </c>
      <c r="Y2119">
        <v>0</v>
      </c>
      <c r="Z2119">
        <v>0</v>
      </c>
      <c r="AA2119">
        <v>0</v>
      </c>
      <c r="AB2119">
        <v>0</v>
      </c>
      <c r="AC2119">
        <v>0</v>
      </c>
    </row>
    <row r="2120" spans="1:29">
      <c r="A2120" t="s">
        <v>12882</v>
      </c>
      <c r="B2120" t="s">
        <v>19</v>
      </c>
      <c r="C2120">
        <v>0</v>
      </c>
      <c r="D2120">
        <v>0</v>
      </c>
      <c r="E2120">
        <v>0</v>
      </c>
      <c r="F2120">
        <v>0</v>
      </c>
      <c r="G2120">
        <v>0</v>
      </c>
      <c r="H2120">
        <v>0</v>
      </c>
      <c r="I2120">
        <v>0</v>
      </c>
      <c r="J2120">
        <v>0</v>
      </c>
      <c r="K2120">
        <v>0</v>
      </c>
      <c r="L2120">
        <v>0</v>
      </c>
      <c r="M2120">
        <v>0</v>
      </c>
      <c r="N2120">
        <v>0</v>
      </c>
      <c r="O2120">
        <v>0</v>
      </c>
      <c r="P2120">
        <v>0</v>
      </c>
      <c r="Q2120">
        <v>0</v>
      </c>
      <c r="R2120">
        <v>0</v>
      </c>
      <c r="S2120">
        <v>0</v>
      </c>
      <c r="T2120">
        <v>0</v>
      </c>
      <c r="U2120">
        <v>0</v>
      </c>
      <c r="V2120">
        <v>0</v>
      </c>
      <c r="W2120">
        <v>0</v>
      </c>
      <c r="X2120">
        <v>0</v>
      </c>
      <c r="Y2120">
        <v>0</v>
      </c>
      <c r="Z2120">
        <v>0</v>
      </c>
      <c r="AA2120">
        <v>0</v>
      </c>
      <c r="AB2120">
        <v>0</v>
      </c>
      <c r="AC2120">
        <v>0</v>
      </c>
    </row>
    <row r="2121" spans="1:29">
      <c r="A2121" t="s">
        <v>12883</v>
      </c>
      <c r="B2121" t="s">
        <v>19</v>
      </c>
      <c r="C2121">
        <v>0</v>
      </c>
      <c r="D2121">
        <v>0</v>
      </c>
      <c r="E2121">
        <v>0</v>
      </c>
      <c r="F2121">
        <v>0</v>
      </c>
      <c r="G2121">
        <v>0</v>
      </c>
      <c r="H2121">
        <v>0</v>
      </c>
      <c r="I2121">
        <v>0</v>
      </c>
      <c r="J2121">
        <v>0</v>
      </c>
      <c r="K2121">
        <v>0</v>
      </c>
      <c r="L2121">
        <v>0</v>
      </c>
      <c r="M2121">
        <v>0</v>
      </c>
      <c r="N2121">
        <v>0</v>
      </c>
      <c r="O2121">
        <v>0</v>
      </c>
      <c r="P2121">
        <v>0</v>
      </c>
      <c r="Q2121">
        <v>0</v>
      </c>
      <c r="R2121">
        <v>0</v>
      </c>
      <c r="S2121">
        <v>0</v>
      </c>
      <c r="T2121">
        <v>0</v>
      </c>
      <c r="U2121">
        <v>0</v>
      </c>
      <c r="V2121">
        <v>0</v>
      </c>
      <c r="W2121">
        <v>0</v>
      </c>
      <c r="X2121">
        <v>0</v>
      </c>
      <c r="Y2121">
        <v>0</v>
      </c>
      <c r="Z2121">
        <v>0</v>
      </c>
      <c r="AA2121">
        <v>0</v>
      </c>
      <c r="AB2121">
        <v>0</v>
      </c>
      <c r="AC2121">
        <v>0</v>
      </c>
    </row>
    <row r="2122" spans="1:29">
      <c r="A2122" t="s">
        <v>12884</v>
      </c>
      <c r="B2122" t="s">
        <v>19</v>
      </c>
      <c r="C2122">
        <v>0</v>
      </c>
      <c r="D2122">
        <v>0</v>
      </c>
      <c r="E2122">
        <v>0</v>
      </c>
      <c r="F2122">
        <v>0</v>
      </c>
      <c r="G2122">
        <v>0</v>
      </c>
      <c r="H2122">
        <v>0</v>
      </c>
      <c r="I2122">
        <v>0</v>
      </c>
      <c r="J2122">
        <v>0</v>
      </c>
      <c r="K2122">
        <v>0</v>
      </c>
      <c r="L2122">
        <v>0</v>
      </c>
      <c r="M2122">
        <v>0</v>
      </c>
      <c r="N2122">
        <v>0</v>
      </c>
      <c r="O2122">
        <v>0</v>
      </c>
      <c r="P2122">
        <v>0</v>
      </c>
      <c r="Q2122">
        <v>0</v>
      </c>
      <c r="R2122">
        <v>0</v>
      </c>
      <c r="S2122">
        <v>0</v>
      </c>
      <c r="T2122">
        <v>0</v>
      </c>
      <c r="U2122">
        <v>0</v>
      </c>
      <c r="V2122">
        <v>0</v>
      </c>
      <c r="W2122">
        <v>0</v>
      </c>
      <c r="X2122">
        <v>0</v>
      </c>
      <c r="Y2122">
        <v>0</v>
      </c>
      <c r="Z2122">
        <v>0</v>
      </c>
      <c r="AA2122">
        <v>0</v>
      </c>
      <c r="AB2122">
        <v>0</v>
      </c>
      <c r="AC2122">
        <v>0</v>
      </c>
    </row>
    <row r="2123" spans="1:29">
      <c r="A2123" t="s">
        <v>12885</v>
      </c>
      <c r="B2123" t="s">
        <v>19</v>
      </c>
      <c r="C2123">
        <v>0</v>
      </c>
      <c r="D2123">
        <v>0</v>
      </c>
      <c r="E2123">
        <v>0</v>
      </c>
      <c r="F2123">
        <v>0</v>
      </c>
      <c r="G2123">
        <v>0</v>
      </c>
      <c r="H2123">
        <v>0</v>
      </c>
      <c r="I2123">
        <v>0</v>
      </c>
      <c r="J2123">
        <v>0</v>
      </c>
      <c r="K2123">
        <v>0</v>
      </c>
      <c r="L2123">
        <v>0</v>
      </c>
      <c r="M2123">
        <v>0</v>
      </c>
      <c r="N2123">
        <v>0</v>
      </c>
      <c r="O2123">
        <v>0</v>
      </c>
      <c r="P2123">
        <v>0</v>
      </c>
      <c r="Q2123">
        <v>0</v>
      </c>
      <c r="R2123">
        <v>0</v>
      </c>
      <c r="S2123">
        <v>0</v>
      </c>
      <c r="T2123">
        <v>0</v>
      </c>
      <c r="U2123">
        <v>0</v>
      </c>
      <c r="V2123">
        <v>0</v>
      </c>
      <c r="W2123">
        <v>0</v>
      </c>
      <c r="X2123">
        <v>0</v>
      </c>
      <c r="Y2123">
        <v>0</v>
      </c>
      <c r="Z2123">
        <v>0</v>
      </c>
      <c r="AA2123">
        <v>0</v>
      </c>
      <c r="AB2123">
        <v>0</v>
      </c>
      <c r="AC2123">
        <v>0</v>
      </c>
    </row>
    <row r="2124" spans="1:29">
      <c r="A2124" t="s">
        <v>12886</v>
      </c>
      <c r="B2124" t="s">
        <v>19</v>
      </c>
      <c r="C2124">
        <v>0</v>
      </c>
      <c r="D2124">
        <v>0</v>
      </c>
      <c r="E2124">
        <v>0</v>
      </c>
      <c r="F2124">
        <v>0</v>
      </c>
      <c r="G2124">
        <v>0</v>
      </c>
      <c r="H2124">
        <v>0</v>
      </c>
      <c r="I2124">
        <v>0</v>
      </c>
      <c r="J2124">
        <v>0</v>
      </c>
      <c r="K2124">
        <v>0</v>
      </c>
      <c r="L2124">
        <v>0</v>
      </c>
      <c r="M2124">
        <v>0</v>
      </c>
      <c r="N2124">
        <v>0</v>
      </c>
      <c r="O2124">
        <v>0</v>
      </c>
      <c r="P2124">
        <v>0</v>
      </c>
      <c r="Q2124">
        <v>0</v>
      </c>
      <c r="R2124">
        <v>0</v>
      </c>
      <c r="S2124">
        <v>0</v>
      </c>
      <c r="T2124">
        <v>0</v>
      </c>
      <c r="U2124">
        <v>0</v>
      </c>
      <c r="V2124">
        <v>0</v>
      </c>
      <c r="W2124">
        <v>0</v>
      </c>
      <c r="X2124">
        <v>0</v>
      </c>
      <c r="Y2124">
        <v>0</v>
      </c>
      <c r="Z2124">
        <v>0</v>
      </c>
      <c r="AA2124">
        <v>0</v>
      </c>
      <c r="AB2124">
        <v>0</v>
      </c>
      <c r="AC2124">
        <v>0</v>
      </c>
    </row>
    <row r="2125" spans="1:29">
      <c r="A2125" t="s">
        <v>12887</v>
      </c>
      <c r="B2125" t="s">
        <v>19</v>
      </c>
      <c r="C2125">
        <v>0</v>
      </c>
      <c r="D2125">
        <v>0</v>
      </c>
      <c r="E2125">
        <v>0</v>
      </c>
      <c r="F2125">
        <v>0</v>
      </c>
      <c r="G2125">
        <v>0</v>
      </c>
      <c r="H2125">
        <v>0</v>
      </c>
      <c r="I2125">
        <v>0</v>
      </c>
      <c r="J2125">
        <v>0</v>
      </c>
      <c r="K2125">
        <v>0</v>
      </c>
      <c r="L2125">
        <v>0</v>
      </c>
      <c r="M2125">
        <v>0</v>
      </c>
      <c r="N2125">
        <v>0</v>
      </c>
      <c r="O2125">
        <v>0</v>
      </c>
      <c r="P2125">
        <v>0</v>
      </c>
      <c r="Q2125">
        <v>0</v>
      </c>
      <c r="R2125">
        <v>0</v>
      </c>
      <c r="S2125">
        <v>0</v>
      </c>
      <c r="T2125">
        <v>0</v>
      </c>
      <c r="U2125">
        <v>0</v>
      </c>
      <c r="V2125">
        <v>0</v>
      </c>
      <c r="W2125">
        <v>0</v>
      </c>
      <c r="X2125">
        <v>0</v>
      </c>
      <c r="Y2125">
        <v>0</v>
      </c>
      <c r="Z2125">
        <v>0</v>
      </c>
      <c r="AA2125">
        <v>0</v>
      </c>
      <c r="AB2125">
        <v>0</v>
      </c>
      <c r="AC2125">
        <v>0</v>
      </c>
    </row>
    <row r="2126" spans="1:29">
      <c r="A2126" t="s">
        <v>12888</v>
      </c>
      <c r="B2126" t="s">
        <v>19</v>
      </c>
      <c r="C2126">
        <v>0</v>
      </c>
      <c r="D2126">
        <v>0</v>
      </c>
      <c r="E2126">
        <v>0</v>
      </c>
      <c r="F2126">
        <v>0</v>
      </c>
      <c r="G2126">
        <v>0</v>
      </c>
      <c r="H2126">
        <v>0</v>
      </c>
      <c r="I2126">
        <v>0</v>
      </c>
      <c r="J2126">
        <v>0</v>
      </c>
      <c r="K2126">
        <v>0</v>
      </c>
      <c r="L2126">
        <v>0</v>
      </c>
      <c r="M2126">
        <v>0</v>
      </c>
      <c r="N2126">
        <v>0</v>
      </c>
      <c r="O2126">
        <v>0</v>
      </c>
      <c r="P2126">
        <v>0</v>
      </c>
      <c r="Q2126">
        <v>0</v>
      </c>
      <c r="R2126">
        <v>0</v>
      </c>
      <c r="S2126">
        <v>0</v>
      </c>
      <c r="T2126">
        <v>0</v>
      </c>
      <c r="U2126">
        <v>0</v>
      </c>
      <c r="V2126">
        <v>0</v>
      </c>
      <c r="W2126">
        <v>0</v>
      </c>
      <c r="X2126">
        <v>0</v>
      </c>
      <c r="Y2126">
        <v>0</v>
      </c>
      <c r="Z2126">
        <v>0</v>
      </c>
      <c r="AA2126">
        <v>0</v>
      </c>
      <c r="AB2126">
        <v>0</v>
      </c>
      <c r="AC2126">
        <v>0</v>
      </c>
    </row>
    <row r="2127" spans="1:29">
      <c r="A2127" t="s">
        <v>12889</v>
      </c>
      <c r="B2127" t="s">
        <v>19</v>
      </c>
      <c r="C2127">
        <v>0</v>
      </c>
      <c r="D2127">
        <v>0</v>
      </c>
      <c r="E2127">
        <v>0</v>
      </c>
      <c r="F2127">
        <v>0</v>
      </c>
      <c r="G2127">
        <v>0</v>
      </c>
      <c r="H2127">
        <v>0</v>
      </c>
      <c r="I2127">
        <v>0</v>
      </c>
      <c r="J2127">
        <v>0</v>
      </c>
      <c r="K2127">
        <v>0</v>
      </c>
      <c r="L2127">
        <v>0</v>
      </c>
      <c r="M2127">
        <v>0</v>
      </c>
      <c r="N2127">
        <v>0</v>
      </c>
      <c r="O2127">
        <v>0</v>
      </c>
      <c r="P2127">
        <v>0</v>
      </c>
      <c r="Q2127">
        <v>0</v>
      </c>
      <c r="R2127">
        <v>0</v>
      </c>
      <c r="S2127">
        <v>0</v>
      </c>
      <c r="T2127">
        <v>0</v>
      </c>
      <c r="U2127">
        <v>0</v>
      </c>
      <c r="V2127">
        <v>0</v>
      </c>
      <c r="W2127">
        <v>0</v>
      </c>
      <c r="X2127">
        <v>0</v>
      </c>
      <c r="Y2127">
        <v>0</v>
      </c>
      <c r="Z2127">
        <v>0</v>
      </c>
      <c r="AA2127">
        <v>0</v>
      </c>
      <c r="AB2127">
        <v>0</v>
      </c>
      <c r="AC2127">
        <v>0</v>
      </c>
    </row>
    <row r="2128" spans="1:29">
      <c r="A2128" t="s">
        <v>12890</v>
      </c>
      <c r="B2128" t="s">
        <v>19</v>
      </c>
      <c r="C2128">
        <v>0</v>
      </c>
      <c r="D2128">
        <v>0</v>
      </c>
      <c r="E2128">
        <v>0</v>
      </c>
      <c r="F2128">
        <v>0</v>
      </c>
      <c r="G2128">
        <v>0</v>
      </c>
      <c r="H2128">
        <v>0</v>
      </c>
      <c r="I2128">
        <v>0</v>
      </c>
      <c r="J2128">
        <v>0</v>
      </c>
      <c r="K2128">
        <v>0</v>
      </c>
      <c r="L2128">
        <v>0</v>
      </c>
      <c r="M2128">
        <v>0</v>
      </c>
      <c r="N2128">
        <v>0</v>
      </c>
      <c r="O2128">
        <v>0</v>
      </c>
      <c r="P2128">
        <v>0</v>
      </c>
      <c r="Q2128">
        <v>0</v>
      </c>
      <c r="R2128">
        <v>0</v>
      </c>
      <c r="S2128">
        <v>0</v>
      </c>
      <c r="T2128">
        <v>0</v>
      </c>
      <c r="U2128">
        <v>0</v>
      </c>
      <c r="V2128">
        <v>0</v>
      </c>
      <c r="W2128">
        <v>0</v>
      </c>
      <c r="X2128">
        <v>0</v>
      </c>
      <c r="Y2128">
        <v>0</v>
      </c>
      <c r="Z2128">
        <v>0</v>
      </c>
      <c r="AA2128">
        <v>0</v>
      </c>
      <c r="AB2128">
        <v>0</v>
      </c>
      <c r="AC2128">
        <v>0</v>
      </c>
    </row>
    <row r="2129" spans="1:29">
      <c r="A2129" t="s">
        <v>12891</v>
      </c>
      <c r="B2129" t="s">
        <v>19</v>
      </c>
      <c r="C2129">
        <v>0</v>
      </c>
      <c r="D2129">
        <v>0</v>
      </c>
      <c r="E2129">
        <v>0</v>
      </c>
      <c r="F2129">
        <v>0</v>
      </c>
      <c r="G2129">
        <v>0</v>
      </c>
      <c r="H2129">
        <v>0</v>
      </c>
      <c r="I2129">
        <v>0</v>
      </c>
      <c r="J2129">
        <v>0</v>
      </c>
      <c r="K2129">
        <v>0</v>
      </c>
      <c r="L2129">
        <v>0</v>
      </c>
      <c r="M2129">
        <v>0</v>
      </c>
      <c r="N2129">
        <v>0</v>
      </c>
      <c r="O2129">
        <v>0</v>
      </c>
      <c r="P2129">
        <v>0</v>
      </c>
      <c r="Q2129">
        <v>0</v>
      </c>
      <c r="R2129">
        <v>0</v>
      </c>
      <c r="S2129">
        <v>0</v>
      </c>
      <c r="T2129">
        <v>0</v>
      </c>
      <c r="U2129">
        <v>0</v>
      </c>
      <c r="V2129">
        <v>0</v>
      </c>
      <c r="W2129">
        <v>0</v>
      </c>
      <c r="X2129">
        <v>0</v>
      </c>
      <c r="Y2129">
        <v>0</v>
      </c>
      <c r="Z2129">
        <v>0</v>
      </c>
      <c r="AA2129">
        <v>0</v>
      </c>
      <c r="AB2129">
        <v>0</v>
      </c>
      <c r="AC2129">
        <v>0</v>
      </c>
    </row>
    <row r="2130" spans="1:29">
      <c r="A2130" t="s">
        <v>12892</v>
      </c>
      <c r="B2130" t="s">
        <v>19</v>
      </c>
      <c r="C2130">
        <v>0</v>
      </c>
      <c r="D2130">
        <v>0</v>
      </c>
      <c r="E2130">
        <v>0</v>
      </c>
      <c r="F2130">
        <v>0</v>
      </c>
      <c r="G2130">
        <v>0</v>
      </c>
      <c r="H2130">
        <v>0</v>
      </c>
      <c r="I2130">
        <v>0</v>
      </c>
      <c r="J2130">
        <v>0</v>
      </c>
      <c r="K2130">
        <v>0</v>
      </c>
      <c r="L2130">
        <v>0</v>
      </c>
      <c r="M2130">
        <v>0</v>
      </c>
      <c r="N2130">
        <v>0</v>
      </c>
      <c r="O2130">
        <v>0</v>
      </c>
      <c r="P2130">
        <v>0</v>
      </c>
      <c r="Q2130">
        <v>0</v>
      </c>
      <c r="R2130">
        <v>0</v>
      </c>
      <c r="S2130">
        <v>0</v>
      </c>
      <c r="T2130">
        <v>0</v>
      </c>
      <c r="U2130">
        <v>0</v>
      </c>
      <c r="V2130">
        <v>0</v>
      </c>
      <c r="W2130">
        <v>0</v>
      </c>
      <c r="X2130">
        <v>0</v>
      </c>
      <c r="Y2130">
        <v>0</v>
      </c>
      <c r="Z2130">
        <v>0</v>
      </c>
      <c r="AA2130">
        <v>0</v>
      </c>
      <c r="AB2130">
        <v>0</v>
      </c>
      <c r="AC2130">
        <v>0</v>
      </c>
    </row>
    <row r="2131" spans="1:29">
      <c r="A2131" t="s">
        <v>12893</v>
      </c>
      <c r="B2131" t="s">
        <v>19</v>
      </c>
      <c r="C2131">
        <v>0</v>
      </c>
      <c r="D2131">
        <v>0</v>
      </c>
      <c r="E2131">
        <v>0</v>
      </c>
      <c r="F2131">
        <v>0</v>
      </c>
      <c r="G2131">
        <v>0</v>
      </c>
      <c r="H2131">
        <v>0</v>
      </c>
      <c r="I2131">
        <v>0</v>
      </c>
      <c r="J2131">
        <v>0</v>
      </c>
      <c r="K2131">
        <v>0</v>
      </c>
      <c r="L2131">
        <v>0</v>
      </c>
      <c r="M2131">
        <v>0</v>
      </c>
      <c r="N2131">
        <v>0</v>
      </c>
      <c r="O2131">
        <v>0</v>
      </c>
      <c r="P2131">
        <v>0</v>
      </c>
      <c r="Q2131">
        <v>0</v>
      </c>
      <c r="R2131">
        <v>0</v>
      </c>
      <c r="S2131">
        <v>0</v>
      </c>
      <c r="T2131">
        <v>0</v>
      </c>
      <c r="U2131">
        <v>0</v>
      </c>
      <c r="V2131">
        <v>0</v>
      </c>
      <c r="W2131">
        <v>0</v>
      </c>
      <c r="X2131">
        <v>0</v>
      </c>
      <c r="Y2131">
        <v>0</v>
      </c>
      <c r="Z2131">
        <v>0</v>
      </c>
      <c r="AA2131">
        <v>0</v>
      </c>
      <c r="AB2131">
        <v>0</v>
      </c>
      <c r="AC2131">
        <v>0</v>
      </c>
    </row>
    <row r="2132" spans="1:29">
      <c r="A2132" t="s">
        <v>12894</v>
      </c>
      <c r="B2132" t="s">
        <v>19</v>
      </c>
      <c r="C2132">
        <v>0</v>
      </c>
      <c r="D2132">
        <v>0</v>
      </c>
      <c r="E2132">
        <v>0</v>
      </c>
      <c r="F2132">
        <v>0</v>
      </c>
      <c r="G2132">
        <v>0</v>
      </c>
      <c r="H2132">
        <v>0</v>
      </c>
      <c r="I2132">
        <v>0</v>
      </c>
      <c r="J2132">
        <v>0</v>
      </c>
      <c r="K2132">
        <v>0</v>
      </c>
      <c r="L2132">
        <v>0</v>
      </c>
      <c r="M2132">
        <v>0</v>
      </c>
      <c r="N2132">
        <v>0</v>
      </c>
      <c r="O2132">
        <v>0</v>
      </c>
      <c r="P2132">
        <v>0</v>
      </c>
      <c r="Q2132">
        <v>0</v>
      </c>
      <c r="R2132">
        <v>0</v>
      </c>
      <c r="S2132">
        <v>0</v>
      </c>
      <c r="T2132">
        <v>0</v>
      </c>
      <c r="U2132">
        <v>0</v>
      </c>
      <c r="V2132">
        <v>0</v>
      </c>
      <c r="W2132">
        <v>0</v>
      </c>
      <c r="X2132">
        <v>0</v>
      </c>
      <c r="Y2132">
        <v>0</v>
      </c>
      <c r="Z2132">
        <v>0</v>
      </c>
      <c r="AA2132">
        <v>0</v>
      </c>
      <c r="AB2132">
        <v>0</v>
      </c>
      <c r="AC2132">
        <v>0</v>
      </c>
    </row>
    <row r="2133" spans="1:29">
      <c r="A2133" t="s">
        <v>12895</v>
      </c>
      <c r="B2133" t="s">
        <v>19</v>
      </c>
      <c r="C2133">
        <v>0</v>
      </c>
      <c r="D2133">
        <v>0</v>
      </c>
      <c r="E2133">
        <v>0</v>
      </c>
      <c r="F2133">
        <v>0</v>
      </c>
      <c r="G2133">
        <v>0</v>
      </c>
      <c r="H2133">
        <v>0</v>
      </c>
      <c r="I2133">
        <v>0</v>
      </c>
      <c r="J2133">
        <v>0</v>
      </c>
      <c r="K2133">
        <v>0</v>
      </c>
      <c r="L2133">
        <v>0</v>
      </c>
      <c r="M2133">
        <v>0</v>
      </c>
      <c r="N2133">
        <v>0</v>
      </c>
      <c r="O2133">
        <v>0</v>
      </c>
      <c r="P2133">
        <v>0</v>
      </c>
      <c r="Q2133">
        <v>0</v>
      </c>
      <c r="R2133">
        <v>0</v>
      </c>
      <c r="S2133">
        <v>0</v>
      </c>
      <c r="T2133">
        <v>0</v>
      </c>
      <c r="U2133">
        <v>0</v>
      </c>
      <c r="V2133">
        <v>0</v>
      </c>
      <c r="W2133">
        <v>0</v>
      </c>
      <c r="X2133">
        <v>0</v>
      </c>
      <c r="Y2133">
        <v>0</v>
      </c>
      <c r="Z2133">
        <v>0</v>
      </c>
      <c r="AA2133">
        <v>0</v>
      </c>
      <c r="AB2133">
        <v>0</v>
      </c>
      <c r="AC2133">
        <v>0</v>
      </c>
    </row>
    <row r="2134" spans="1:29">
      <c r="A2134" t="s">
        <v>12896</v>
      </c>
      <c r="B2134" t="s">
        <v>19</v>
      </c>
      <c r="C2134">
        <v>0</v>
      </c>
      <c r="D2134">
        <v>0</v>
      </c>
      <c r="E2134">
        <v>0</v>
      </c>
      <c r="F2134">
        <v>0</v>
      </c>
      <c r="G2134">
        <v>0</v>
      </c>
      <c r="H2134">
        <v>0</v>
      </c>
      <c r="I2134">
        <v>0</v>
      </c>
      <c r="J2134">
        <v>0</v>
      </c>
      <c r="K2134">
        <v>0</v>
      </c>
      <c r="L2134">
        <v>0</v>
      </c>
      <c r="M2134">
        <v>0</v>
      </c>
      <c r="N2134">
        <v>0</v>
      </c>
      <c r="O2134">
        <v>0</v>
      </c>
      <c r="P2134">
        <v>0</v>
      </c>
      <c r="Q2134">
        <v>0</v>
      </c>
      <c r="R2134">
        <v>0</v>
      </c>
      <c r="S2134">
        <v>0</v>
      </c>
      <c r="T2134">
        <v>0</v>
      </c>
      <c r="U2134">
        <v>0</v>
      </c>
      <c r="V2134">
        <v>0</v>
      </c>
      <c r="W2134">
        <v>0</v>
      </c>
      <c r="X2134">
        <v>0</v>
      </c>
      <c r="Y2134">
        <v>0</v>
      </c>
      <c r="Z2134">
        <v>0</v>
      </c>
      <c r="AA2134">
        <v>0</v>
      </c>
      <c r="AB2134">
        <v>0</v>
      </c>
      <c r="AC2134">
        <v>0</v>
      </c>
    </row>
    <row r="2135" spans="1:29">
      <c r="A2135" t="s">
        <v>12897</v>
      </c>
      <c r="B2135" t="s">
        <v>19</v>
      </c>
      <c r="C2135">
        <v>0</v>
      </c>
      <c r="D2135">
        <v>0</v>
      </c>
      <c r="E2135">
        <v>0</v>
      </c>
      <c r="F2135">
        <v>0</v>
      </c>
      <c r="G2135">
        <v>0</v>
      </c>
      <c r="H2135">
        <v>0</v>
      </c>
      <c r="I2135">
        <v>0</v>
      </c>
      <c r="J2135">
        <v>0</v>
      </c>
      <c r="K2135">
        <v>0</v>
      </c>
      <c r="L2135">
        <v>0</v>
      </c>
      <c r="M2135">
        <v>0</v>
      </c>
      <c r="N2135">
        <v>0</v>
      </c>
      <c r="O2135">
        <v>0</v>
      </c>
      <c r="P2135">
        <v>0</v>
      </c>
      <c r="Q2135">
        <v>0</v>
      </c>
      <c r="R2135">
        <v>0</v>
      </c>
      <c r="S2135">
        <v>0</v>
      </c>
      <c r="T2135">
        <v>0</v>
      </c>
      <c r="U2135">
        <v>0</v>
      </c>
      <c r="V2135">
        <v>0</v>
      </c>
      <c r="W2135">
        <v>0</v>
      </c>
      <c r="X2135">
        <v>0</v>
      </c>
      <c r="Y2135">
        <v>0</v>
      </c>
      <c r="Z2135">
        <v>0</v>
      </c>
      <c r="AA2135">
        <v>0</v>
      </c>
      <c r="AB2135">
        <v>0</v>
      </c>
      <c r="AC2135">
        <v>0</v>
      </c>
    </row>
    <row r="2136" spans="1:29">
      <c r="A2136" t="s">
        <v>12898</v>
      </c>
      <c r="B2136" t="s">
        <v>19</v>
      </c>
      <c r="C2136">
        <v>0</v>
      </c>
      <c r="D2136">
        <v>0</v>
      </c>
      <c r="E2136">
        <v>0</v>
      </c>
      <c r="F2136">
        <v>0</v>
      </c>
      <c r="G2136">
        <v>0</v>
      </c>
      <c r="H2136">
        <v>0</v>
      </c>
      <c r="I2136">
        <v>0</v>
      </c>
      <c r="J2136">
        <v>0</v>
      </c>
      <c r="K2136">
        <v>0</v>
      </c>
      <c r="L2136">
        <v>0</v>
      </c>
      <c r="M2136">
        <v>0</v>
      </c>
      <c r="N2136">
        <v>0</v>
      </c>
      <c r="O2136">
        <v>0</v>
      </c>
      <c r="P2136">
        <v>0</v>
      </c>
      <c r="Q2136">
        <v>0</v>
      </c>
      <c r="R2136">
        <v>0</v>
      </c>
      <c r="S2136">
        <v>0</v>
      </c>
      <c r="T2136">
        <v>0</v>
      </c>
      <c r="U2136">
        <v>0</v>
      </c>
      <c r="V2136">
        <v>0</v>
      </c>
      <c r="W2136">
        <v>0</v>
      </c>
      <c r="X2136">
        <v>0</v>
      </c>
      <c r="Y2136">
        <v>0</v>
      </c>
      <c r="Z2136">
        <v>0</v>
      </c>
      <c r="AA2136">
        <v>0</v>
      </c>
      <c r="AB2136">
        <v>0</v>
      </c>
      <c r="AC2136">
        <v>0</v>
      </c>
    </row>
    <row r="2137" spans="1:29">
      <c r="A2137" t="s">
        <v>12899</v>
      </c>
      <c r="B2137" t="s">
        <v>19</v>
      </c>
      <c r="C2137">
        <v>0</v>
      </c>
      <c r="D2137">
        <v>0</v>
      </c>
      <c r="E2137">
        <v>0</v>
      </c>
      <c r="F2137">
        <v>0</v>
      </c>
      <c r="G2137">
        <v>0</v>
      </c>
      <c r="H2137">
        <v>0</v>
      </c>
      <c r="I2137">
        <v>0</v>
      </c>
      <c r="J2137">
        <v>0</v>
      </c>
      <c r="K2137">
        <v>0</v>
      </c>
      <c r="L2137">
        <v>0</v>
      </c>
      <c r="M2137">
        <v>0</v>
      </c>
      <c r="N2137">
        <v>0</v>
      </c>
      <c r="O2137">
        <v>0</v>
      </c>
      <c r="P2137">
        <v>0</v>
      </c>
      <c r="Q2137">
        <v>0</v>
      </c>
      <c r="R2137">
        <v>0</v>
      </c>
      <c r="S2137">
        <v>0</v>
      </c>
      <c r="T2137">
        <v>0</v>
      </c>
      <c r="U2137">
        <v>0</v>
      </c>
      <c r="V2137">
        <v>0</v>
      </c>
      <c r="W2137">
        <v>0</v>
      </c>
      <c r="X2137">
        <v>0</v>
      </c>
      <c r="Y2137">
        <v>0</v>
      </c>
      <c r="Z2137">
        <v>0</v>
      </c>
      <c r="AA2137">
        <v>0</v>
      </c>
      <c r="AB2137">
        <v>0</v>
      </c>
      <c r="AC2137">
        <v>0</v>
      </c>
    </row>
    <row r="2138" spans="1:29">
      <c r="A2138" t="s">
        <v>12900</v>
      </c>
      <c r="B2138" t="s">
        <v>19</v>
      </c>
      <c r="C2138">
        <v>0</v>
      </c>
      <c r="D2138">
        <v>0</v>
      </c>
      <c r="E2138">
        <v>0</v>
      </c>
      <c r="F2138">
        <v>0</v>
      </c>
      <c r="G2138">
        <v>0</v>
      </c>
      <c r="H2138">
        <v>0</v>
      </c>
      <c r="I2138">
        <v>0</v>
      </c>
      <c r="J2138">
        <v>0</v>
      </c>
      <c r="K2138">
        <v>0</v>
      </c>
      <c r="L2138">
        <v>0</v>
      </c>
      <c r="M2138">
        <v>0</v>
      </c>
      <c r="N2138">
        <v>0</v>
      </c>
      <c r="O2138">
        <v>0</v>
      </c>
      <c r="P2138">
        <v>0</v>
      </c>
      <c r="Q2138">
        <v>0</v>
      </c>
      <c r="R2138">
        <v>0</v>
      </c>
      <c r="S2138">
        <v>0</v>
      </c>
      <c r="T2138">
        <v>0</v>
      </c>
      <c r="U2138">
        <v>0</v>
      </c>
      <c r="V2138">
        <v>0</v>
      </c>
      <c r="W2138">
        <v>0</v>
      </c>
      <c r="X2138">
        <v>0</v>
      </c>
      <c r="Y2138">
        <v>0</v>
      </c>
      <c r="Z2138">
        <v>0</v>
      </c>
      <c r="AA2138">
        <v>0</v>
      </c>
      <c r="AB2138">
        <v>0</v>
      </c>
      <c r="AC2138">
        <v>0</v>
      </c>
    </row>
    <row r="2139" spans="1:29">
      <c r="A2139" t="s">
        <v>12901</v>
      </c>
      <c r="B2139" t="s">
        <v>19</v>
      </c>
      <c r="C2139">
        <v>0</v>
      </c>
      <c r="D2139">
        <v>0</v>
      </c>
      <c r="E2139">
        <v>0</v>
      </c>
      <c r="F2139">
        <v>0</v>
      </c>
      <c r="G2139">
        <v>0</v>
      </c>
      <c r="H2139">
        <v>0</v>
      </c>
      <c r="I2139">
        <v>0</v>
      </c>
      <c r="J2139">
        <v>0</v>
      </c>
      <c r="K2139">
        <v>0</v>
      </c>
      <c r="L2139">
        <v>0</v>
      </c>
      <c r="M2139">
        <v>0</v>
      </c>
      <c r="N2139">
        <v>0</v>
      </c>
      <c r="O2139">
        <v>0</v>
      </c>
      <c r="P2139">
        <v>0</v>
      </c>
      <c r="Q2139">
        <v>0</v>
      </c>
      <c r="R2139">
        <v>0</v>
      </c>
      <c r="S2139">
        <v>0</v>
      </c>
      <c r="T2139">
        <v>0</v>
      </c>
      <c r="U2139">
        <v>0</v>
      </c>
      <c r="V2139">
        <v>0</v>
      </c>
      <c r="W2139">
        <v>0</v>
      </c>
      <c r="X2139">
        <v>0</v>
      </c>
      <c r="Y2139">
        <v>0</v>
      </c>
      <c r="Z2139">
        <v>0</v>
      </c>
      <c r="AA2139">
        <v>0</v>
      </c>
      <c r="AB2139">
        <v>0</v>
      </c>
      <c r="AC2139">
        <v>0</v>
      </c>
    </row>
    <row r="2140" spans="1:29">
      <c r="A2140" t="s">
        <v>12902</v>
      </c>
      <c r="B2140" t="s">
        <v>19</v>
      </c>
      <c r="C2140">
        <v>0</v>
      </c>
      <c r="D2140">
        <v>0</v>
      </c>
      <c r="E2140">
        <v>0</v>
      </c>
      <c r="F2140">
        <v>0</v>
      </c>
      <c r="G2140">
        <v>0</v>
      </c>
      <c r="H2140">
        <v>0</v>
      </c>
      <c r="I2140">
        <v>0</v>
      </c>
      <c r="J2140">
        <v>0</v>
      </c>
      <c r="K2140">
        <v>0</v>
      </c>
      <c r="L2140">
        <v>0</v>
      </c>
      <c r="M2140">
        <v>0</v>
      </c>
      <c r="N2140">
        <v>0</v>
      </c>
      <c r="O2140">
        <v>0</v>
      </c>
      <c r="P2140">
        <v>0</v>
      </c>
      <c r="Q2140">
        <v>0</v>
      </c>
      <c r="R2140">
        <v>0</v>
      </c>
      <c r="S2140">
        <v>0</v>
      </c>
      <c r="T2140">
        <v>0</v>
      </c>
      <c r="U2140">
        <v>0</v>
      </c>
      <c r="V2140">
        <v>0</v>
      </c>
      <c r="W2140">
        <v>0</v>
      </c>
      <c r="X2140">
        <v>0</v>
      </c>
      <c r="Y2140">
        <v>0</v>
      </c>
      <c r="Z2140">
        <v>0</v>
      </c>
      <c r="AA2140">
        <v>0</v>
      </c>
      <c r="AB2140">
        <v>0</v>
      </c>
      <c r="AC2140">
        <v>0</v>
      </c>
    </row>
    <row r="2141" spans="1:29">
      <c r="A2141" t="s">
        <v>12903</v>
      </c>
      <c r="B2141" t="s">
        <v>19</v>
      </c>
      <c r="C2141">
        <v>0</v>
      </c>
      <c r="D2141">
        <v>0</v>
      </c>
      <c r="E2141">
        <v>0</v>
      </c>
      <c r="F2141">
        <v>0</v>
      </c>
      <c r="G2141">
        <v>0</v>
      </c>
      <c r="H2141">
        <v>0</v>
      </c>
      <c r="I2141">
        <v>0</v>
      </c>
      <c r="J2141">
        <v>0</v>
      </c>
      <c r="K2141">
        <v>0</v>
      </c>
      <c r="L2141">
        <v>0</v>
      </c>
      <c r="M2141">
        <v>0</v>
      </c>
      <c r="N2141">
        <v>0</v>
      </c>
      <c r="O2141">
        <v>0</v>
      </c>
      <c r="P2141">
        <v>0</v>
      </c>
      <c r="Q2141">
        <v>0</v>
      </c>
      <c r="R2141">
        <v>0</v>
      </c>
      <c r="S2141">
        <v>0</v>
      </c>
      <c r="T2141">
        <v>0</v>
      </c>
      <c r="U2141">
        <v>0</v>
      </c>
      <c r="V2141">
        <v>0</v>
      </c>
      <c r="W2141">
        <v>0</v>
      </c>
      <c r="X2141">
        <v>0</v>
      </c>
      <c r="Y2141">
        <v>0</v>
      </c>
      <c r="Z2141">
        <v>0</v>
      </c>
      <c r="AA2141">
        <v>0</v>
      </c>
      <c r="AB2141">
        <v>0</v>
      </c>
      <c r="AC2141">
        <v>0</v>
      </c>
    </row>
    <row r="2142" spans="1:29">
      <c r="A2142" t="s">
        <v>12904</v>
      </c>
      <c r="B2142" t="s">
        <v>19</v>
      </c>
      <c r="C2142">
        <v>0</v>
      </c>
      <c r="D2142">
        <v>0</v>
      </c>
      <c r="E2142">
        <v>0</v>
      </c>
      <c r="F2142">
        <v>0</v>
      </c>
      <c r="G2142">
        <v>0</v>
      </c>
      <c r="H2142">
        <v>0</v>
      </c>
      <c r="I2142">
        <v>0</v>
      </c>
      <c r="J2142">
        <v>0</v>
      </c>
      <c r="K2142">
        <v>0</v>
      </c>
      <c r="L2142">
        <v>0</v>
      </c>
      <c r="M2142">
        <v>0</v>
      </c>
      <c r="N2142">
        <v>0</v>
      </c>
      <c r="O2142">
        <v>0</v>
      </c>
      <c r="P2142">
        <v>0</v>
      </c>
      <c r="Q2142">
        <v>0</v>
      </c>
      <c r="R2142">
        <v>0</v>
      </c>
      <c r="S2142">
        <v>0</v>
      </c>
      <c r="T2142">
        <v>0</v>
      </c>
      <c r="U2142">
        <v>0</v>
      </c>
      <c r="V2142">
        <v>0</v>
      </c>
      <c r="W2142">
        <v>0</v>
      </c>
      <c r="X2142">
        <v>0</v>
      </c>
      <c r="Y2142">
        <v>0</v>
      </c>
      <c r="Z2142">
        <v>0</v>
      </c>
      <c r="AA2142">
        <v>0</v>
      </c>
      <c r="AB2142">
        <v>0</v>
      </c>
      <c r="AC2142">
        <v>0</v>
      </c>
    </row>
    <row r="2143" spans="1:29">
      <c r="A2143" t="s">
        <v>12905</v>
      </c>
      <c r="B2143" t="s">
        <v>19</v>
      </c>
      <c r="C2143">
        <v>0</v>
      </c>
      <c r="D2143">
        <v>0</v>
      </c>
      <c r="E2143">
        <v>0</v>
      </c>
      <c r="F2143">
        <v>0</v>
      </c>
      <c r="G2143">
        <v>0</v>
      </c>
      <c r="H2143">
        <v>0</v>
      </c>
      <c r="I2143">
        <v>0</v>
      </c>
      <c r="J2143">
        <v>0</v>
      </c>
      <c r="K2143">
        <v>0</v>
      </c>
      <c r="L2143">
        <v>0</v>
      </c>
      <c r="M2143">
        <v>0</v>
      </c>
      <c r="N2143">
        <v>0</v>
      </c>
      <c r="O2143">
        <v>0</v>
      </c>
      <c r="P2143">
        <v>0</v>
      </c>
      <c r="Q2143">
        <v>0</v>
      </c>
      <c r="R2143">
        <v>0</v>
      </c>
      <c r="S2143">
        <v>0</v>
      </c>
      <c r="T2143">
        <v>0</v>
      </c>
      <c r="U2143">
        <v>0</v>
      </c>
      <c r="V2143">
        <v>0</v>
      </c>
      <c r="W2143">
        <v>0</v>
      </c>
      <c r="X2143">
        <v>0</v>
      </c>
      <c r="Y2143">
        <v>0</v>
      </c>
      <c r="Z2143">
        <v>0</v>
      </c>
      <c r="AA2143">
        <v>0</v>
      </c>
      <c r="AB2143">
        <v>0</v>
      </c>
      <c r="AC2143">
        <v>0</v>
      </c>
    </row>
    <row r="2144" spans="1:29">
      <c r="A2144" t="s">
        <v>12906</v>
      </c>
      <c r="B2144" t="s">
        <v>19</v>
      </c>
      <c r="C2144">
        <v>0</v>
      </c>
      <c r="D2144">
        <v>0</v>
      </c>
      <c r="E2144">
        <v>0</v>
      </c>
      <c r="F2144">
        <v>0</v>
      </c>
      <c r="G2144">
        <v>0</v>
      </c>
      <c r="H2144">
        <v>0</v>
      </c>
      <c r="I2144">
        <v>0</v>
      </c>
      <c r="J2144">
        <v>0</v>
      </c>
      <c r="K2144">
        <v>0</v>
      </c>
      <c r="L2144">
        <v>0</v>
      </c>
      <c r="M2144">
        <v>0</v>
      </c>
      <c r="N2144">
        <v>0</v>
      </c>
      <c r="O2144">
        <v>0</v>
      </c>
      <c r="P2144">
        <v>0</v>
      </c>
      <c r="Q2144">
        <v>0</v>
      </c>
      <c r="R2144">
        <v>0</v>
      </c>
      <c r="S2144">
        <v>0</v>
      </c>
      <c r="T2144">
        <v>0</v>
      </c>
      <c r="U2144">
        <v>0</v>
      </c>
      <c r="V2144">
        <v>0</v>
      </c>
      <c r="W2144">
        <v>0</v>
      </c>
      <c r="X2144">
        <v>0</v>
      </c>
      <c r="Y2144">
        <v>0</v>
      </c>
      <c r="Z2144">
        <v>0</v>
      </c>
      <c r="AA2144">
        <v>0</v>
      </c>
      <c r="AB2144">
        <v>0</v>
      </c>
      <c r="AC2144">
        <v>0</v>
      </c>
    </row>
    <row r="2145" spans="1:29">
      <c r="A2145" t="s">
        <v>12907</v>
      </c>
      <c r="B2145" t="s">
        <v>19</v>
      </c>
      <c r="C2145">
        <v>0</v>
      </c>
      <c r="D2145">
        <v>0</v>
      </c>
      <c r="E2145">
        <v>0</v>
      </c>
      <c r="F2145">
        <v>0</v>
      </c>
      <c r="G2145">
        <v>0</v>
      </c>
      <c r="H2145">
        <v>0</v>
      </c>
      <c r="I2145">
        <v>0</v>
      </c>
      <c r="J2145">
        <v>0</v>
      </c>
      <c r="K2145">
        <v>0</v>
      </c>
      <c r="L2145">
        <v>0</v>
      </c>
      <c r="M2145">
        <v>0</v>
      </c>
      <c r="N2145">
        <v>0</v>
      </c>
      <c r="O2145">
        <v>0</v>
      </c>
      <c r="P2145">
        <v>0</v>
      </c>
      <c r="Q2145">
        <v>0</v>
      </c>
      <c r="R2145">
        <v>0</v>
      </c>
      <c r="S2145">
        <v>0</v>
      </c>
      <c r="T2145">
        <v>0</v>
      </c>
      <c r="U2145">
        <v>0</v>
      </c>
      <c r="V2145">
        <v>0</v>
      </c>
      <c r="W2145">
        <v>0</v>
      </c>
      <c r="X2145">
        <v>0</v>
      </c>
      <c r="Y2145">
        <v>0</v>
      </c>
      <c r="Z2145">
        <v>0</v>
      </c>
      <c r="AA2145">
        <v>0</v>
      </c>
      <c r="AB2145">
        <v>0</v>
      </c>
      <c r="AC2145">
        <v>0</v>
      </c>
    </row>
    <row r="2146" spans="1:29">
      <c r="A2146" t="s">
        <v>12908</v>
      </c>
      <c r="B2146" t="s">
        <v>19</v>
      </c>
      <c r="C2146">
        <v>0</v>
      </c>
      <c r="D2146">
        <v>0</v>
      </c>
      <c r="E2146">
        <v>0</v>
      </c>
      <c r="F2146">
        <v>0</v>
      </c>
      <c r="G2146">
        <v>0</v>
      </c>
      <c r="H2146">
        <v>0</v>
      </c>
      <c r="I2146">
        <v>0</v>
      </c>
      <c r="J2146">
        <v>0</v>
      </c>
      <c r="K2146">
        <v>0</v>
      </c>
      <c r="L2146">
        <v>0</v>
      </c>
      <c r="M2146">
        <v>0</v>
      </c>
      <c r="N2146">
        <v>0</v>
      </c>
      <c r="O2146">
        <v>0</v>
      </c>
      <c r="P2146">
        <v>0</v>
      </c>
      <c r="Q2146">
        <v>0</v>
      </c>
      <c r="R2146">
        <v>0</v>
      </c>
      <c r="S2146">
        <v>0</v>
      </c>
      <c r="T2146">
        <v>0</v>
      </c>
      <c r="U2146">
        <v>0</v>
      </c>
      <c r="V2146">
        <v>0</v>
      </c>
      <c r="W2146">
        <v>0</v>
      </c>
      <c r="X2146">
        <v>0</v>
      </c>
      <c r="Y2146">
        <v>0</v>
      </c>
      <c r="Z2146">
        <v>0</v>
      </c>
      <c r="AA2146">
        <v>0</v>
      </c>
      <c r="AB2146">
        <v>0</v>
      </c>
      <c r="AC2146">
        <v>0</v>
      </c>
    </row>
    <row r="2147" spans="1:29">
      <c r="A2147" t="s">
        <v>12909</v>
      </c>
      <c r="B2147" t="s">
        <v>19</v>
      </c>
      <c r="C2147">
        <v>0</v>
      </c>
      <c r="D2147">
        <v>0</v>
      </c>
      <c r="E2147">
        <v>0</v>
      </c>
      <c r="F2147">
        <v>0</v>
      </c>
      <c r="G2147">
        <v>0</v>
      </c>
      <c r="H2147">
        <v>0</v>
      </c>
      <c r="I2147">
        <v>0</v>
      </c>
      <c r="J2147">
        <v>0</v>
      </c>
      <c r="K2147">
        <v>0</v>
      </c>
      <c r="L2147">
        <v>0</v>
      </c>
      <c r="M2147">
        <v>0</v>
      </c>
      <c r="N2147">
        <v>0</v>
      </c>
      <c r="O2147">
        <v>0</v>
      </c>
      <c r="P2147">
        <v>0</v>
      </c>
      <c r="Q2147">
        <v>0</v>
      </c>
      <c r="R2147">
        <v>0</v>
      </c>
      <c r="S2147">
        <v>0</v>
      </c>
      <c r="T2147">
        <v>0</v>
      </c>
      <c r="U2147">
        <v>0</v>
      </c>
      <c r="V2147">
        <v>0</v>
      </c>
      <c r="W2147">
        <v>0</v>
      </c>
      <c r="X2147">
        <v>0</v>
      </c>
      <c r="Y2147">
        <v>0</v>
      </c>
      <c r="Z2147">
        <v>0</v>
      </c>
      <c r="AA2147">
        <v>0</v>
      </c>
      <c r="AB2147">
        <v>0</v>
      </c>
      <c r="AC2147">
        <v>0</v>
      </c>
    </row>
    <row r="2148" spans="1:29">
      <c r="A2148" t="s">
        <v>12910</v>
      </c>
      <c r="B2148" t="s">
        <v>19</v>
      </c>
      <c r="C2148">
        <v>0</v>
      </c>
      <c r="D2148">
        <v>0</v>
      </c>
      <c r="E2148">
        <v>0</v>
      </c>
      <c r="F2148">
        <v>0</v>
      </c>
      <c r="G2148">
        <v>0</v>
      </c>
      <c r="H2148">
        <v>0</v>
      </c>
      <c r="I2148">
        <v>0</v>
      </c>
      <c r="J2148">
        <v>0</v>
      </c>
      <c r="K2148">
        <v>0</v>
      </c>
      <c r="L2148">
        <v>0</v>
      </c>
      <c r="M2148">
        <v>0</v>
      </c>
      <c r="N2148">
        <v>0</v>
      </c>
      <c r="O2148">
        <v>0</v>
      </c>
      <c r="P2148">
        <v>0</v>
      </c>
      <c r="Q2148">
        <v>0</v>
      </c>
      <c r="R2148">
        <v>0</v>
      </c>
      <c r="S2148">
        <v>0</v>
      </c>
      <c r="T2148">
        <v>0</v>
      </c>
      <c r="U2148">
        <v>0</v>
      </c>
      <c r="V2148">
        <v>0</v>
      </c>
      <c r="W2148">
        <v>0</v>
      </c>
      <c r="X2148">
        <v>0</v>
      </c>
      <c r="Y2148">
        <v>0</v>
      </c>
      <c r="Z2148">
        <v>0</v>
      </c>
      <c r="AA2148">
        <v>0</v>
      </c>
      <c r="AB2148">
        <v>0</v>
      </c>
      <c r="AC2148">
        <v>0</v>
      </c>
    </row>
    <row r="2149" spans="1:29">
      <c r="A2149" t="s">
        <v>12911</v>
      </c>
      <c r="B2149" t="s">
        <v>19</v>
      </c>
      <c r="C2149">
        <v>0</v>
      </c>
      <c r="D2149">
        <v>0</v>
      </c>
      <c r="E2149">
        <v>0</v>
      </c>
      <c r="F2149">
        <v>0</v>
      </c>
      <c r="G2149">
        <v>0</v>
      </c>
      <c r="H2149">
        <v>0</v>
      </c>
      <c r="I2149">
        <v>0</v>
      </c>
      <c r="J2149">
        <v>0</v>
      </c>
      <c r="K2149">
        <v>0</v>
      </c>
      <c r="L2149">
        <v>0</v>
      </c>
      <c r="M2149">
        <v>0</v>
      </c>
      <c r="N2149">
        <v>0</v>
      </c>
      <c r="O2149">
        <v>0</v>
      </c>
      <c r="P2149">
        <v>0</v>
      </c>
      <c r="Q2149">
        <v>0</v>
      </c>
      <c r="R2149">
        <v>0</v>
      </c>
      <c r="S2149">
        <v>0</v>
      </c>
      <c r="T2149">
        <v>0</v>
      </c>
      <c r="U2149">
        <v>0</v>
      </c>
      <c r="V2149">
        <v>0</v>
      </c>
      <c r="W2149">
        <v>0</v>
      </c>
      <c r="X2149">
        <v>0</v>
      </c>
      <c r="Y2149">
        <v>0</v>
      </c>
      <c r="Z2149">
        <v>0</v>
      </c>
      <c r="AA2149">
        <v>0</v>
      </c>
      <c r="AB2149">
        <v>0</v>
      </c>
      <c r="AC2149">
        <v>0</v>
      </c>
    </row>
    <row r="2150" spans="1:29">
      <c r="A2150" t="s">
        <v>12912</v>
      </c>
      <c r="B2150" t="s">
        <v>19</v>
      </c>
      <c r="C2150">
        <v>0</v>
      </c>
      <c r="D2150">
        <v>0</v>
      </c>
      <c r="E2150">
        <v>0</v>
      </c>
      <c r="F2150">
        <v>0</v>
      </c>
      <c r="G2150">
        <v>0</v>
      </c>
      <c r="H2150">
        <v>0</v>
      </c>
      <c r="I2150">
        <v>0</v>
      </c>
      <c r="J2150">
        <v>0</v>
      </c>
      <c r="K2150">
        <v>0</v>
      </c>
      <c r="L2150">
        <v>0</v>
      </c>
      <c r="M2150">
        <v>0</v>
      </c>
      <c r="N2150">
        <v>0</v>
      </c>
      <c r="O2150">
        <v>0</v>
      </c>
      <c r="P2150">
        <v>0</v>
      </c>
      <c r="Q2150">
        <v>0</v>
      </c>
      <c r="R2150">
        <v>0</v>
      </c>
      <c r="S2150">
        <v>0</v>
      </c>
      <c r="T2150">
        <v>0</v>
      </c>
      <c r="U2150">
        <v>0</v>
      </c>
      <c r="V2150">
        <v>0</v>
      </c>
      <c r="W2150">
        <v>0</v>
      </c>
      <c r="X2150">
        <v>0</v>
      </c>
      <c r="Y2150">
        <v>0</v>
      </c>
      <c r="Z2150">
        <v>0</v>
      </c>
      <c r="AA2150">
        <v>0</v>
      </c>
      <c r="AB2150">
        <v>0</v>
      </c>
      <c r="AC2150">
        <v>0</v>
      </c>
    </row>
    <row r="2151" spans="1:29">
      <c r="A2151" t="s">
        <v>12913</v>
      </c>
      <c r="B2151" t="s">
        <v>19</v>
      </c>
      <c r="C2151">
        <v>0</v>
      </c>
      <c r="D2151">
        <v>0</v>
      </c>
      <c r="E2151">
        <v>0</v>
      </c>
      <c r="F2151">
        <v>0</v>
      </c>
      <c r="G2151">
        <v>0</v>
      </c>
      <c r="H2151">
        <v>0</v>
      </c>
      <c r="I2151">
        <v>0</v>
      </c>
      <c r="J2151">
        <v>0</v>
      </c>
      <c r="K2151">
        <v>0</v>
      </c>
      <c r="L2151">
        <v>0</v>
      </c>
      <c r="M2151">
        <v>0</v>
      </c>
      <c r="N2151">
        <v>0</v>
      </c>
      <c r="O2151">
        <v>0</v>
      </c>
      <c r="P2151">
        <v>0</v>
      </c>
      <c r="Q2151">
        <v>0</v>
      </c>
      <c r="R2151">
        <v>0</v>
      </c>
      <c r="S2151">
        <v>0</v>
      </c>
      <c r="T2151">
        <v>0</v>
      </c>
      <c r="U2151">
        <v>0</v>
      </c>
      <c r="V2151">
        <v>0</v>
      </c>
      <c r="W2151">
        <v>0</v>
      </c>
      <c r="X2151">
        <v>0</v>
      </c>
      <c r="Y2151">
        <v>0</v>
      </c>
      <c r="Z2151">
        <v>0</v>
      </c>
      <c r="AA2151">
        <v>0</v>
      </c>
      <c r="AB2151">
        <v>0</v>
      </c>
      <c r="AC2151">
        <v>0</v>
      </c>
    </row>
    <row r="2152" spans="1:29">
      <c r="A2152" t="s">
        <v>12914</v>
      </c>
      <c r="B2152" t="s">
        <v>19</v>
      </c>
      <c r="C2152">
        <v>0</v>
      </c>
      <c r="D2152">
        <v>0</v>
      </c>
      <c r="E2152">
        <v>0</v>
      </c>
      <c r="F2152">
        <v>0</v>
      </c>
      <c r="G2152">
        <v>0</v>
      </c>
      <c r="H2152">
        <v>0</v>
      </c>
      <c r="I2152">
        <v>0</v>
      </c>
      <c r="J2152">
        <v>0</v>
      </c>
      <c r="K2152">
        <v>0</v>
      </c>
      <c r="L2152">
        <v>0</v>
      </c>
      <c r="M2152">
        <v>0</v>
      </c>
      <c r="N2152">
        <v>0</v>
      </c>
      <c r="O2152">
        <v>0</v>
      </c>
      <c r="P2152">
        <v>0</v>
      </c>
      <c r="Q2152">
        <v>0</v>
      </c>
      <c r="R2152">
        <v>0</v>
      </c>
      <c r="S2152">
        <v>0</v>
      </c>
      <c r="T2152">
        <v>0</v>
      </c>
      <c r="U2152">
        <v>0</v>
      </c>
      <c r="V2152">
        <v>0</v>
      </c>
      <c r="W2152">
        <v>0</v>
      </c>
      <c r="X2152">
        <v>0</v>
      </c>
      <c r="Y2152">
        <v>0</v>
      </c>
      <c r="Z2152">
        <v>0</v>
      </c>
      <c r="AA2152">
        <v>0</v>
      </c>
      <c r="AB2152">
        <v>0</v>
      </c>
      <c r="AC2152">
        <v>0</v>
      </c>
    </row>
    <row r="2153" spans="1:29">
      <c r="A2153" t="s">
        <v>12915</v>
      </c>
      <c r="B2153" t="s">
        <v>19</v>
      </c>
      <c r="C2153">
        <v>0</v>
      </c>
      <c r="D2153">
        <v>0</v>
      </c>
      <c r="E2153">
        <v>0</v>
      </c>
      <c r="F2153">
        <v>0</v>
      </c>
      <c r="G2153">
        <v>0</v>
      </c>
      <c r="H2153">
        <v>0</v>
      </c>
      <c r="I2153">
        <v>0</v>
      </c>
      <c r="J2153">
        <v>0</v>
      </c>
      <c r="K2153">
        <v>0</v>
      </c>
      <c r="L2153">
        <v>0</v>
      </c>
      <c r="M2153">
        <v>0</v>
      </c>
      <c r="N2153">
        <v>0</v>
      </c>
      <c r="O2153">
        <v>0</v>
      </c>
      <c r="P2153">
        <v>0</v>
      </c>
      <c r="Q2153">
        <v>0</v>
      </c>
      <c r="R2153">
        <v>0</v>
      </c>
      <c r="S2153">
        <v>0</v>
      </c>
      <c r="T2153">
        <v>0</v>
      </c>
      <c r="U2153">
        <v>0</v>
      </c>
      <c r="V2153">
        <v>0</v>
      </c>
      <c r="W2153">
        <v>0</v>
      </c>
      <c r="X2153">
        <v>0</v>
      </c>
      <c r="Y2153">
        <v>0</v>
      </c>
      <c r="Z2153">
        <v>0</v>
      </c>
      <c r="AA2153">
        <v>0</v>
      </c>
      <c r="AB2153">
        <v>0</v>
      </c>
      <c r="AC2153">
        <v>0</v>
      </c>
    </row>
    <row r="2154" spans="1:29">
      <c r="A2154" t="s">
        <v>12916</v>
      </c>
      <c r="B2154" t="s">
        <v>19</v>
      </c>
      <c r="C2154">
        <v>0</v>
      </c>
      <c r="D2154">
        <v>0</v>
      </c>
      <c r="E2154">
        <v>0</v>
      </c>
      <c r="F2154">
        <v>0</v>
      </c>
      <c r="G2154">
        <v>0</v>
      </c>
      <c r="H2154">
        <v>0</v>
      </c>
      <c r="I2154">
        <v>0</v>
      </c>
      <c r="J2154">
        <v>0</v>
      </c>
      <c r="K2154">
        <v>0</v>
      </c>
      <c r="L2154">
        <v>0</v>
      </c>
      <c r="M2154">
        <v>0</v>
      </c>
      <c r="N2154">
        <v>0</v>
      </c>
      <c r="O2154">
        <v>0</v>
      </c>
      <c r="P2154">
        <v>0</v>
      </c>
      <c r="Q2154">
        <v>0</v>
      </c>
      <c r="R2154">
        <v>0</v>
      </c>
      <c r="S2154">
        <v>0</v>
      </c>
      <c r="T2154">
        <v>0</v>
      </c>
      <c r="U2154">
        <v>0</v>
      </c>
      <c r="V2154">
        <v>0</v>
      </c>
      <c r="W2154">
        <v>0</v>
      </c>
      <c r="X2154">
        <v>0</v>
      </c>
      <c r="Y2154">
        <v>0</v>
      </c>
      <c r="Z2154">
        <v>0</v>
      </c>
      <c r="AA2154">
        <v>0</v>
      </c>
      <c r="AB2154">
        <v>0</v>
      </c>
      <c r="AC2154">
        <v>0</v>
      </c>
    </row>
    <row r="2155" spans="1:29">
      <c r="A2155" t="s">
        <v>12917</v>
      </c>
      <c r="B2155" t="s">
        <v>19</v>
      </c>
      <c r="C2155">
        <v>0</v>
      </c>
      <c r="D2155">
        <v>0</v>
      </c>
      <c r="E2155">
        <v>0</v>
      </c>
      <c r="F2155">
        <v>0</v>
      </c>
      <c r="G2155">
        <v>0</v>
      </c>
      <c r="H2155">
        <v>0</v>
      </c>
      <c r="I2155">
        <v>0</v>
      </c>
      <c r="J2155">
        <v>0</v>
      </c>
      <c r="K2155">
        <v>0</v>
      </c>
      <c r="L2155">
        <v>0</v>
      </c>
      <c r="M2155">
        <v>0</v>
      </c>
      <c r="N2155">
        <v>0</v>
      </c>
      <c r="O2155">
        <v>0</v>
      </c>
      <c r="P2155">
        <v>0</v>
      </c>
      <c r="Q2155">
        <v>0</v>
      </c>
      <c r="R2155">
        <v>0</v>
      </c>
      <c r="S2155">
        <v>0</v>
      </c>
      <c r="T2155">
        <v>0</v>
      </c>
      <c r="U2155">
        <v>0</v>
      </c>
      <c r="V2155">
        <v>0</v>
      </c>
      <c r="W2155">
        <v>0</v>
      </c>
      <c r="X2155">
        <v>0</v>
      </c>
      <c r="Y2155">
        <v>0</v>
      </c>
      <c r="Z2155">
        <v>0</v>
      </c>
      <c r="AA2155">
        <v>0</v>
      </c>
      <c r="AB2155">
        <v>0</v>
      </c>
      <c r="AC2155">
        <v>0</v>
      </c>
    </row>
    <row r="2156" spans="1:29">
      <c r="A2156" t="s">
        <v>12918</v>
      </c>
      <c r="B2156" t="s">
        <v>19</v>
      </c>
      <c r="C2156">
        <v>0</v>
      </c>
      <c r="D2156">
        <v>0</v>
      </c>
      <c r="E2156">
        <v>0</v>
      </c>
      <c r="F2156">
        <v>0</v>
      </c>
      <c r="G2156">
        <v>0</v>
      </c>
      <c r="H2156">
        <v>0</v>
      </c>
      <c r="I2156">
        <v>0</v>
      </c>
      <c r="J2156">
        <v>0</v>
      </c>
      <c r="K2156">
        <v>0</v>
      </c>
      <c r="L2156">
        <v>0</v>
      </c>
      <c r="M2156">
        <v>0</v>
      </c>
      <c r="N2156">
        <v>0</v>
      </c>
      <c r="O2156">
        <v>0</v>
      </c>
      <c r="P2156">
        <v>0</v>
      </c>
      <c r="Q2156">
        <v>0</v>
      </c>
      <c r="R2156">
        <v>0</v>
      </c>
      <c r="S2156">
        <v>0</v>
      </c>
      <c r="T2156">
        <v>0</v>
      </c>
      <c r="U2156">
        <v>0</v>
      </c>
      <c r="V2156">
        <v>0</v>
      </c>
      <c r="W2156">
        <v>0</v>
      </c>
      <c r="X2156">
        <v>0</v>
      </c>
      <c r="Y2156">
        <v>0</v>
      </c>
      <c r="Z2156">
        <v>0</v>
      </c>
      <c r="AA2156">
        <v>0</v>
      </c>
      <c r="AB2156">
        <v>0</v>
      </c>
      <c r="AC2156">
        <v>0</v>
      </c>
    </row>
    <row r="2157" spans="1:29">
      <c r="A2157" t="s">
        <v>12919</v>
      </c>
      <c r="B2157" t="s">
        <v>19</v>
      </c>
      <c r="C2157">
        <v>0</v>
      </c>
      <c r="D2157">
        <v>0</v>
      </c>
      <c r="E2157">
        <v>0</v>
      </c>
      <c r="F2157">
        <v>0</v>
      </c>
      <c r="G2157">
        <v>0</v>
      </c>
      <c r="H2157">
        <v>0</v>
      </c>
      <c r="I2157">
        <v>0</v>
      </c>
      <c r="J2157">
        <v>0</v>
      </c>
      <c r="K2157">
        <v>0</v>
      </c>
      <c r="L2157">
        <v>0</v>
      </c>
      <c r="M2157">
        <v>0</v>
      </c>
      <c r="N2157">
        <v>0</v>
      </c>
      <c r="O2157">
        <v>0</v>
      </c>
      <c r="P2157">
        <v>0</v>
      </c>
      <c r="Q2157">
        <v>0</v>
      </c>
      <c r="R2157">
        <v>0</v>
      </c>
      <c r="S2157">
        <v>0</v>
      </c>
      <c r="T2157">
        <v>0</v>
      </c>
      <c r="U2157">
        <v>0</v>
      </c>
      <c r="V2157">
        <v>0</v>
      </c>
      <c r="W2157">
        <v>0</v>
      </c>
      <c r="X2157">
        <v>0</v>
      </c>
      <c r="Y2157">
        <v>0</v>
      </c>
      <c r="Z2157">
        <v>0</v>
      </c>
      <c r="AA2157">
        <v>0</v>
      </c>
      <c r="AB2157">
        <v>0</v>
      </c>
      <c r="AC2157">
        <v>0</v>
      </c>
    </row>
    <row r="2158" spans="1:29">
      <c r="A2158" t="s">
        <v>12920</v>
      </c>
      <c r="B2158" t="s">
        <v>19</v>
      </c>
      <c r="C2158">
        <v>0</v>
      </c>
      <c r="D2158">
        <v>0</v>
      </c>
      <c r="E2158">
        <v>0</v>
      </c>
      <c r="F2158">
        <v>0</v>
      </c>
      <c r="G2158">
        <v>0</v>
      </c>
      <c r="H2158">
        <v>0</v>
      </c>
      <c r="I2158">
        <v>0</v>
      </c>
      <c r="J2158">
        <v>0</v>
      </c>
      <c r="K2158">
        <v>0</v>
      </c>
      <c r="L2158">
        <v>0</v>
      </c>
      <c r="M2158">
        <v>0</v>
      </c>
      <c r="N2158">
        <v>0</v>
      </c>
      <c r="O2158">
        <v>0</v>
      </c>
      <c r="P2158">
        <v>0</v>
      </c>
      <c r="Q2158">
        <v>0</v>
      </c>
      <c r="R2158">
        <v>0</v>
      </c>
      <c r="S2158">
        <v>0</v>
      </c>
      <c r="T2158">
        <v>0</v>
      </c>
      <c r="U2158">
        <v>0</v>
      </c>
      <c r="V2158">
        <v>0</v>
      </c>
      <c r="W2158">
        <v>0</v>
      </c>
      <c r="X2158">
        <v>0</v>
      </c>
      <c r="Y2158">
        <v>0</v>
      </c>
      <c r="Z2158">
        <v>0</v>
      </c>
      <c r="AA2158">
        <v>0</v>
      </c>
      <c r="AB2158">
        <v>0</v>
      </c>
      <c r="AC2158">
        <v>0</v>
      </c>
    </row>
    <row r="2159" spans="1:29">
      <c r="A2159" t="s">
        <v>12921</v>
      </c>
      <c r="B2159" t="s">
        <v>19</v>
      </c>
      <c r="C2159">
        <v>0</v>
      </c>
      <c r="D2159">
        <v>0</v>
      </c>
      <c r="E2159">
        <v>0</v>
      </c>
      <c r="F2159">
        <v>0</v>
      </c>
      <c r="G2159">
        <v>0</v>
      </c>
      <c r="H2159">
        <v>0</v>
      </c>
      <c r="I2159">
        <v>0</v>
      </c>
      <c r="J2159">
        <v>0</v>
      </c>
      <c r="K2159">
        <v>0</v>
      </c>
      <c r="L2159">
        <v>0</v>
      </c>
      <c r="M2159">
        <v>0</v>
      </c>
      <c r="N2159">
        <v>0</v>
      </c>
      <c r="O2159">
        <v>0</v>
      </c>
      <c r="P2159">
        <v>0</v>
      </c>
      <c r="Q2159">
        <v>0</v>
      </c>
      <c r="R2159">
        <v>0</v>
      </c>
      <c r="S2159">
        <v>0</v>
      </c>
      <c r="T2159">
        <v>0</v>
      </c>
      <c r="U2159">
        <v>0</v>
      </c>
      <c r="V2159">
        <v>0</v>
      </c>
      <c r="W2159">
        <v>0</v>
      </c>
      <c r="X2159">
        <v>0</v>
      </c>
      <c r="Y2159">
        <v>0</v>
      </c>
      <c r="Z2159">
        <v>0</v>
      </c>
      <c r="AA2159">
        <v>0</v>
      </c>
      <c r="AB2159">
        <v>0</v>
      </c>
      <c r="AC2159">
        <v>0</v>
      </c>
    </row>
    <row r="2160" spans="1:29">
      <c r="A2160" t="s">
        <v>12922</v>
      </c>
      <c r="B2160" t="s">
        <v>19</v>
      </c>
      <c r="C2160">
        <v>0</v>
      </c>
      <c r="D2160">
        <v>0</v>
      </c>
      <c r="E2160">
        <v>0</v>
      </c>
      <c r="F2160">
        <v>0</v>
      </c>
      <c r="G2160">
        <v>0</v>
      </c>
      <c r="H2160">
        <v>0</v>
      </c>
      <c r="I2160">
        <v>0</v>
      </c>
      <c r="J2160">
        <v>0</v>
      </c>
      <c r="K2160">
        <v>0</v>
      </c>
      <c r="L2160">
        <v>0</v>
      </c>
      <c r="M2160">
        <v>0</v>
      </c>
      <c r="N2160">
        <v>0</v>
      </c>
      <c r="O2160">
        <v>0</v>
      </c>
      <c r="P2160">
        <v>0</v>
      </c>
      <c r="Q2160">
        <v>0</v>
      </c>
      <c r="R2160">
        <v>0</v>
      </c>
      <c r="S2160">
        <v>0</v>
      </c>
      <c r="T2160">
        <v>0</v>
      </c>
      <c r="U2160">
        <v>0</v>
      </c>
      <c r="V2160">
        <v>0</v>
      </c>
      <c r="W2160">
        <v>0</v>
      </c>
      <c r="X2160">
        <v>0</v>
      </c>
      <c r="Y2160">
        <v>0</v>
      </c>
      <c r="Z2160">
        <v>0</v>
      </c>
      <c r="AA2160">
        <v>0</v>
      </c>
      <c r="AB2160">
        <v>0</v>
      </c>
      <c r="AC2160">
        <v>0</v>
      </c>
    </row>
    <row r="2161" spans="1:29">
      <c r="A2161" t="s">
        <v>12923</v>
      </c>
      <c r="B2161" t="s">
        <v>19</v>
      </c>
      <c r="C2161">
        <v>0</v>
      </c>
      <c r="D2161">
        <v>0</v>
      </c>
      <c r="E2161">
        <v>0</v>
      </c>
      <c r="F2161">
        <v>0</v>
      </c>
      <c r="G2161">
        <v>0</v>
      </c>
      <c r="H2161">
        <v>0</v>
      </c>
      <c r="I2161">
        <v>0</v>
      </c>
      <c r="J2161">
        <v>0</v>
      </c>
      <c r="K2161">
        <v>0</v>
      </c>
      <c r="L2161">
        <v>0</v>
      </c>
      <c r="M2161">
        <v>0</v>
      </c>
      <c r="N2161">
        <v>0</v>
      </c>
      <c r="O2161">
        <v>0</v>
      </c>
      <c r="P2161">
        <v>0</v>
      </c>
      <c r="Q2161">
        <v>0</v>
      </c>
      <c r="R2161">
        <v>0</v>
      </c>
      <c r="S2161">
        <v>0</v>
      </c>
      <c r="T2161">
        <v>0</v>
      </c>
      <c r="U2161">
        <v>0</v>
      </c>
      <c r="V2161">
        <v>0</v>
      </c>
      <c r="W2161">
        <v>0</v>
      </c>
      <c r="X2161">
        <v>0</v>
      </c>
      <c r="Y2161">
        <v>0</v>
      </c>
      <c r="Z2161">
        <v>0</v>
      </c>
      <c r="AA2161">
        <v>0</v>
      </c>
      <c r="AB2161">
        <v>0</v>
      </c>
      <c r="AC2161">
        <v>0</v>
      </c>
    </row>
    <row r="2162" spans="1:29">
      <c r="A2162" t="s">
        <v>12924</v>
      </c>
      <c r="B2162" t="s">
        <v>19</v>
      </c>
      <c r="C2162">
        <v>0</v>
      </c>
      <c r="D2162">
        <v>0</v>
      </c>
      <c r="E2162">
        <v>0</v>
      </c>
      <c r="F2162">
        <v>0</v>
      </c>
      <c r="G2162">
        <v>0</v>
      </c>
      <c r="H2162">
        <v>0</v>
      </c>
      <c r="I2162">
        <v>0</v>
      </c>
      <c r="J2162">
        <v>0</v>
      </c>
      <c r="K2162">
        <v>0</v>
      </c>
      <c r="L2162">
        <v>0</v>
      </c>
      <c r="M2162">
        <v>0</v>
      </c>
      <c r="N2162">
        <v>0</v>
      </c>
      <c r="O2162">
        <v>0</v>
      </c>
      <c r="P2162">
        <v>0</v>
      </c>
      <c r="Q2162">
        <v>0</v>
      </c>
      <c r="R2162">
        <v>0</v>
      </c>
      <c r="S2162">
        <v>0</v>
      </c>
      <c r="T2162">
        <v>0</v>
      </c>
      <c r="U2162">
        <v>0</v>
      </c>
      <c r="V2162">
        <v>0</v>
      </c>
      <c r="W2162">
        <v>0</v>
      </c>
      <c r="X2162">
        <v>0</v>
      </c>
      <c r="Y2162">
        <v>0</v>
      </c>
      <c r="Z2162">
        <v>0</v>
      </c>
      <c r="AA2162">
        <v>0</v>
      </c>
      <c r="AB2162">
        <v>0</v>
      </c>
      <c r="AC2162">
        <v>0</v>
      </c>
    </row>
    <row r="2163" spans="1:29">
      <c r="A2163" t="s">
        <v>12925</v>
      </c>
      <c r="B2163" t="s">
        <v>19</v>
      </c>
      <c r="C2163">
        <v>0</v>
      </c>
      <c r="D2163">
        <v>0</v>
      </c>
      <c r="E2163">
        <v>0</v>
      </c>
      <c r="F2163">
        <v>0</v>
      </c>
      <c r="G2163">
        <v>0</v>
      </c>
      <c r="H2163">
        <v>0</v>
      </c>
      <c r="I2163">
        <v>0</v>
      </c>
      <c r="J2163">
        <v>0</v>
      </c>
      <c r="K2163">
        <v>0</v>
      </c>
      <c r="L2163">
        <v>0</v>
      </c>
      <c r="M2163">
        <v>0</v>
      </c>
      <c r="N2163">
        <v>0</v>
      </c>
      <c r="O2163">
        <v>0</v>
      </c>
      <c r="P2163">
        <v>0</v>
      </c>
      <c r="Q2163">
        <v>0</v>
      </c>
      <c r="R2163">
        <v>0</v>
      </c>
      <c r="S2163">
        <v>0</v>
      </c>
      <c r="T2163">
        <v>0</v>
      </c>
      <c r="U2163">
        <v>0</v>
      </c>
      <c r="V2163">
        <v>0</v>
      </c>
      <c r="W2163">
        <v>0</v>
      </c>
      <c r="X2163">
        <v>0</v>
      </c>
      <c r="Y2163">
        <v>0</v>
      </c>
      <c r="Z2163">
        <v>0</v>
      </c>
      <c r="AA2163">
        <v>0</v>
      </c>
      <c r="AB2163">
        <v>0</v>
      </c>
      <c r="AC2163">
        <v>0</v>
      </c>
    </row>
    <row r="2164" spans="1:29">
      <c r="A2164" t="s">
        <v>12926</v>
      </c>
      <c r="B2164" t="s">
        <v>19</v>
      </c>
      <c r="C2164">
        <v>0</v>
      </c>
      <c r="D2164">
        <v>0</v>
      </c>
      <c r="E2164">
        <v>0</v>
      </c>
      <c r="F2164">
        <v>0</v>
      </c>
      <c r="G2164">
        <v>0</v>
      </c>
      <c r="H2164">
        <v>0</v>
      </c>
      <c r="I2164">
        <v>0</v>
      </c>
      <c r="J2164">
        <v>0</v>
      </c>
      <c r="K2164">
        <v>0</v>
      </c>
      <c r="L2164">
        <v>0</v>
      </c>
      <c r="M2164">
        <v>0</v>
      </c>
      <c r="N2164">
        <v>0</v>
      </c>
      <c r="O2164">
        <v>0</v>
      </c>
      <c r="P2164">
        <v>0</v>
      </c>
      <c r="Q2164">
        <v>0</v>
      </c>
      <c r="R2164">
        <v>0</v>
      </c>
      <c r="S2164">
        <v>0</v>
      </c>
      <c r="T2164">
        <v>0</v>
      </c>
      <c r="U2164">
        <v>0</v>
      </c>
      <c r="V2164">
        <v>0</v>
      </c>
      <c r="W2164">
        <v>0</v>
      </c>
      <c r="X2164">
        <v>0</v>
      </c>
      <c r="Y2164">
        <v>0</v>
      </c>
      <c r="Z2164">
        <v>0</v>
      </c>
      <c r="AA2164">
        <v>0</v>
      </c>
      <c r="AB2164">
        <v>0</v>
      </c>
      <c r="AC2164">
        <v>0</v>
      </c>
    </row>
    <row r="2165" spans="1:29">
      <c r="A2165" t="s">
        <v>12927</v>
      </c>
      <c r="B2165" t="s">
        <v>19</v>
      </c>
      <c r="C2165">
        <v>0</v>
      </c>
      <c r="D2165">
        <v>0</v>
      </c>
      <c r="E2165">
        <v>0</v>
      </c>
      <c r="F2165">
        <v>0</v>
      </c>
      <c r="G2165">
        <v>0</v>
      </c>
      <c r="H2165">
        <v>0</v>
      </c>
      <c r="I2165">
        <v>0</v>
      </c>
      <c r="J2165">
        <v>0</v>
      </c>
      <c r="K2165">
        <v>0</v>
      </c>
      <c r="L2165">
        <v>0</v>
      </c>
      <c r="M2165">
        <v>0</v>
      </c>
      <c r="N2165">
        <v>0</v>
      </c>
      <c r="O2165">
        <v>0</v>
      </c>
      <c r="P2165">
        <v>0</v>
      </c>
      <c r="Q2165">
        <v>0</v>
      </c>
      <c r="R2165">
        <v>0</v>
      </c>
      <c r="S2165">
        <v>0</v>
      </c>
      <c r="T2165">
        <v>0</v>
      </c>
      <c r="U2165">
        <v>0</v>
      </c>
      <c r="V2165">
        <v>0</v>
      </c>
      <c r="W2165">
        <v>0</v>
      </c>
      <c r="X2165">
        <v>0</v>
      </c>
      <c r="Y2165">
        <v>0</v>
      </c>
      <c r="Z2165">
        <v>0</v>
      </c>
      <c r="AA2165">
        <v>0</v>
      </c>
      <c r="AB2165">
        <v>0</v>
      </c>
      <c r="AC2165">
        <v>0</v>
      </c>
    </row>
    <row r="2166" spans="1:29">
      <c r="A2166" t="s">
        <v>12928</v>
      </c>
      <c r="B2166" t="s">
        <v>19</v>
      </c>
      <c r="C2166">
        <v>0</v>
      </c>
      <c r="D2166">
        <v>0</v>
      </c>
      <c r="E2166">
        <v>0</v>
      </c>
      <c r="F2166">
        <v>0</v>
      </c>
      <c r="G2166">
        <v>0</v>
      </c>
      <c r="H2166">
        <v>0</v>
      </c>
      <c r="I2166">
        <v>0</v>
      </c>
      <c r="J2166">
        <v>0</v>
      </c>
      <c r="K2166">
        <v>0</v>
      </c>
      <c r="L2166">
        <v>0</v>
      </c>
      <c r="M2166">
        <v>0</v>
      </c>
      <c r="N2166">
        <v>0</v>
      </c>
      <c r="O2166">
        <v>0</v>
      </c>
      <c r="P2166">
        <v>0</v>
      </c>
      <c r="Q2166">
        <v>0</v>
      </c>
      <c r="R2166">
        <v>0</v>
      </c>
      <c r="S2166">
        <v>0</v>
      </c>
      <c r="T2166">
        <v>0</v>
      </c>
      <c r="U2166">
        <v>0</v>
      </c>
      <c r="V2166">
        <v>0</v>
      </c>
      <c r="W2166">
        <v>0</v>
      </c>
      <c r="X2166">
        <v>0</v>
      </c>
      <c r="Y2166">
        <v>0</v>
      </c>
      <c r="Z2166">
        <v>0</v>
      </c>
      <c r="AA2166">
        <v>0</v>
      </c>
      <c r="AB2166">
        <v>0</v>
      </c>
      <c r="AC2166">
        <v>0</v>
      </c>
    </row>
    <row r="2167" spans="1:29">
      <c r="A2167" t="s">
        <v>12929</v>
      </c>
      <c r="B2167" t="s">
        <v>19</v>
      </c>
      <c r="C2167">
        <v>0</v>
      </c>
      <c r="D2167">
        <v>0</v>
      </c>
      <c r="E2167">
        <v>0</v>
      </c>
      <c r="F2167">
        <v>0</v>
      </c>
      <c r="G2167">
        <v>0</v>
      </c>
      <c r="H2167">
        <v>0</v>
      </c>
      <c r="I2167">
        <v>0</v>
      </c>
      <c r="J2167">
        <v>0</v>
      </c>
      <c r="K2167">
        <v>0</v>
      </c>
      <c r="L2167">
        <v>0</v>
      </c>
      <c r="M2167">
        <v>0</v>
      </c>
      <c r="N2167">
        <v>0</v>
      </c>
      <c r="O2167">
        <v>0</v>
      </c>
      <c r="P2167">
        <v>0</v>
      </c>
      <c r="Q2167">
        <v>0</v>
      </c>
      <c r="R2167">
        <v>0</v>
      </c>
      <c r="S2167">
        <v>0</v>
      </c>
      <c r="T2167">
        <v>0</v>
      </c>
      <c r="U2167">
        <v>0</v>
      </c>
      <c r="V2167">
        <v>0</v>
      </c>
      <c r="W2167">
        <v>0</v>
      </c>
      <c r="X2167">
        <v>0</v>
      </c>
      <c r="Y2167">
        <v>0</v>
      </c>
      <c r="Z2167">
        <v>0</v>
      </c>
      <c r="AA2167">
        <v>0</v>
      </c>
      <c r="AB2167">
        <v>0</v>
      </c>
      <c r="AC2167">
        <v>0</v>
      </c>
    </row>
    <row r="2168" spans="1:29">
      <c r="A2168" t="s">
        <v>12930</v>
      </c>
      <c r="B2168" t="s">
        <v>19</v>
      </c>
      <c r="C2168">
        <v>0</v>
      </c>
      <c r="D2168">
        <v>0</v>
      </c>
      <c r="E2168">
        <v>0</v>
      </c>
      <c r="F2168">
        <v>0</v>
      </c>
      <c r="G2168">
        <v>0</v>
      </c>
      <c r="H2168">
        <v>0</v>
      </c>
      <c r="I2168">
        <v>0</v>
      </c>
      <c r="J2168">
        <v>0</v>
      </c>
      <c r="K2168">
        <v>0</v>
      </c>
      <c r="L2168">
        <v>0</v>
      </c>
      <c r="M2168">
        <v>0</v>
      </c>
      <c r="N2168">
        <v>0</v>
      </c>
      <c r="O2168">
        <v>0</v>
      </c>
      <c r="P2168">
        <v>0</v>
      </c>
      <c r="Q2168">
        <v>0</v>
      </c>
      <c r="R2168">
        <v>0</v>
      </c>
      <c r="S2168">
        <v>0</v>
      </c>
      <c r="T2168">
        <v>0</v>
      </c>
      <c r="U2168">
        <v>0</v>
      </c>
      <c r="V2168">
        <v>0</v>
      </c>
      <c r="W2168">
        <v>0</v>
      </c>
      <c r="X2168">
        <v>0</v>
      </c>
      <c r="Y2168">
        <v>0</v>
      </c>
      <c r="Z2168">
        <v>0</v>
      </c>
      <c r="AA2168">
        <v>0</v>
      </c>
      <c r="AB2168">
        <v>0</v>
      </c>
      <c r="AC2168">
        <v>0</v>
      </c>
    </row>
    <row r="2169" spans="1:29">
      <c r="A2169" t="s">
        <v>12931</v>
      </c>
      <c r="B2169" t="s">
        <v>19</v>
      </c>
      <c r="C2169">
        <v>0</v>
      </c>
      <c r="D2169">
        <v>0</v>
      </c>
      <c r="E2169">
        <v>0</v>
      </c>
      <c r="F2169">
        <v>0</v>
      </c>
      <c r="G2169">
        <v>0</v>
      </c>
      <c r="H2169">
        <v>0</v>
      </c>
      <c r="I2169">
        <v>0</v>
      </c>
      <c r="J2169">
        <v>0</v>
      </c>
      <c r="K2169">
        <v>0</v>
      </c>
      <c r="L2169">
        <v>0</v>
      </c>
      <c r="M2169">
        <v>0</v>
      </c>
      <c r="N2169">
        <v>0</v>
      </c>
      <c r="O2169">
        <v>0</v>
      </c>
      <c r="P2169">
        <v>0</v>
      </c>
      <c r="Q2169">
        <v>0</v>
      </c>
      <c r="R2169">
        <v>0</v>
      </c>
      <c r="S2169">
        <v>0</v>
      </c>
      <c r="T2169">
        <v>0</v>
      </c>
      <c r="U2169">
        <v>0</v>
      </c>
      <c r="V2169">
        <v>0</v>
      </c>
      <c r="W2169">
        <v>0</v>
      </c>
      <c r="X2169">
        <v>0</v>
      </c>
      <c r="Y2169">
        <v>0</v>
      </c>
      <c r="Z2169">
        <v>0</v>
      </c>
      <c r="AA2169">
        <v>0</v>
      </c>
      <c r="AB2169">
        <v>0</v>
      </c>
      <c r="AC2169">
        <v>0</v>
      </c>
    </row>
    <row r="2170" spans="1:29">
      <c r="A2170" t="s">
        <v>12932</v>
      </c>
      <c r="B2170" t="s">
        <v>19</v>
      </c>
      <c r="C2170">
        <v>0</v>
      </c>
      <c r="D2170">
        <v>0</v>
      </c>
      <c r="E2170">
        <v>0</v>
      </c>
      <c r="F2170">
        <v>0</v>
      </c>
      <c r="G2170">
        <v>0</v>
      </c>
      <c r="H2170">
        <v>0</v>
      </c>
      <c r="I2170">
        <v>0</v>
      </c>
      <c r="J2170">
        <v>0</v>
      </c>
      <c r="K2170">
        <v>0</v>
      </c>
      <c r="L2170">
        <v>0</v>
      </c>
      <c r="M2170">
        <v>0</v>
      </c>
      <c r="N2170">
        <v>0</v>
      </c>
      <c r="O2170">
        <v>0</v>
      </c>
      <c r="P2170">
        <v>0</v>
      </c>
      <c r="Q2170">
        <v>0</v>
      </c>
      <c r="R2170">
        <v>0</v>
      </c>
      <c r="S2170">
        <v>0</v>
      </c>
      <c r="T2170">
        <v>0</v>
      </c>
      <c r="U2170">
        <v>0</v>
      </c>
      <c r="V2170">
        <v>0</v>
      </c>
      <c r="W2170">
        <v>0</v>
      </c>
      <c r="X2170">
        <v>0</v>
      </c>
      <c r="Y2170">
        <v>0</v>
      </c>
      <c r="Z2170">
        <v>0</v>
      </c>
      <c r="AA2170">
        <v>0</v>
      </c>
      <c r="AB2170">
        <v>0</v>
      </c>
      <c r="AC2170">
        <v>0</v>
      </c>
    </row>
    <row r="2171" spans="1:29">
      <c r="A2171" t="s">
        <v>12933</v>
      </c>
      <c r="B2171" t="s">
        <v>19</v>
      </c>
      <c r="C2171">
        <v>0</v>
      </c>
      <c r="D2171">
        <v>0</v>
      </c>
      <c r="E2171">
        <v>0</v>
      </c>
      <c r="F2171">
        <v>0</v>
      </c>
      <c r="G2171">
        <v>0</v>
      </c>
      <c r="H2171">
        <v>0</v>
      </c>
      <c r="I2171">
        <v>0</v>
      </c>
      <c r="J2171">
        <v>0</v>
      </c>
      <c r="K2171">
        <v>0</v>
      </c>
      <c r="L2171">
        <v>0</v>
      </c>
      <c r="M2171">
        <v>0</v>
      </c>
      <c r="N2171">
        <v>0</v>
      </c>
      <c r="O2171">
        <v>0</v>
      </c>
      <c r="P2171">
        <v>0</v>
      </c>
      <c r="Q2171">
        <v>0</v>
      </c>
      <c r="R2171">
        <v>0</v>
      </c>
      <c r="S2171">
        <v>0</v>
      </c>
      <c r="T2171">
        <v>0</v>
      </c>
      <c r="U2171">
        <v>0</v>
      </c>
      <c r="V2171">
        <v>0</v>
      </c>
      <c r="W2171">
        <v>0</v>
      </c>
      <c r="X2171">
        <v>0</v>
      </c>
      <c r="Y2171">
        <v>0</v>
      </c>
      <c r="Z2171">
        <v>0</v>
      </c>
      <c r="AA2171">
        <v>0</v>
      </c>
      <c r="AB2171">
        <v>0</v>
      </c>
      <c r="AC2171">
        <v>0</v>
      </c>
    </row>
    <row r="2172" spans="1:29">
      <c r="A2172" t="s">
        <v>12934</v>
      </c>
      <c r="B2172" t="s">
        <v>19</v>
      </c>
      <c r="C2172">
        <v>0</v>
      </c>
      <c r="D2172">
        <v>0</v>
      </c>
      <c r="E2172">
        <v>0</v>
      </c>
      <c r="F2172">
        <v>0</v>
      </c>
      <c r="G2172">
        <v>0</v>
      </c>
      <c r="H2172">
        <v>0</v>
      </c>
      <c r="I2172">
        <v>0</v>
      </c>
      <c r="J2172">
        <v>0</v>
      </c>
      <c r="K2172">
        <v>0</v>
      </c>
      <c r="L2172">
        <v>0</v>
      </c>
      <c r="M2172">
        <v>0</v>
      </c>
      <c r="N2172">
        <v>0</v>
      </c>
      <c r="O2172">
        <v>0</v>
      </c>
      <c r="P2172">
        <v>0</v>
      </c>
      <c r="Q2172">
        <v>0</v>
      </c>
      <c r="R2172">
        <v>0</v>
      </c>
      <c r="S2172">
        <v>0</v>
      </c>
      <c r="T2172">
        <v>0</v>
      </c>
      <c r="U2172">
        <v>0</v>
      </c>
      <c r="V2172">
        <v>0</v>
      </c>
      <c r="W2172">
        <v>0</v>
      </c>
      <c r="X2172">
        <v>0</v>
      </c>
      <c r="Y2172">
        <v>0</v>
      </c>
      <c r="Z2172">
        <v>0</v>
      </c>
      <c r="AA2172">
        <v>0</v>
      </c>
      <c r="AB2172">
        <v>0</v>
      </c>
      <c r="AC2172">
        <v>0</v>
      </c>
    </row>
    <row r="2173" spans="1:29">
      <c r="A2173" t="s">
        <v>12935</v>
      </c>
      <c r="B2173" t="s">
        <v>19</v>
      </c>
      <c r="C2173">
        <v>0</v>
      </c>
      <c r="D2173">
        <v>0</v>
      </c>
      <c r="E2173">
        <v>0</v>
      </c>
      <c r="F2173">
        <v>0</v>
      </c>
      <c r="G2173">
        <v>0</v>
      </c>
      <c r="H2173">
        <v>0</v>
      </c>
      <c r="I2173">
        <v>0</v>
      </c>
      <c r="J2173">
        <v>0</v>
      </c>
      <c r="K2173">
        <v>0</v>
      </c>
      <c r="L2173">
        <v>0</v>
      </c>
      <c r="M2173">
        <v>0</v>
      </c>
      <c r="N2173">
        <v>0</v>
      </c>
      <c r="O2173">
        <v>0</v>
      </c>
      <c r="P2173">
        <v>0</v>
      </c>
      <c r="Q2173">
        <v>0</v>
      </c>
      <c r="R2173">
        <v>0</v>
      </c>
      <c r="S2173">
        <v>0</v>
      </c>
      <c r="T2173">
        <v>0</v>
      </c>
      <c r="U2173">
        <v>0</v>
      </c>
      <c r="V2173">
        <v>0</v>
      </c>
      <c r="W2173">
        <v>0</v>
      </c>
      <c r="X2173">
        <v>0</v>
      </c>
      <c r="Y2173">
        <v>0</v>
      </c>
      <c r="Z2173">
        <v>0</v>
      </c>
      <c r="AA2173">
        <v>0</v>
      </c>
      <c r="AB2173">
        <v>0</v>
      </c>
      <c r="AC2173">
        <v>0</v>
      </c>
    </row>
    <row r="2174" spans="1:29">
      <c r="A2174" t="s">
        <v>12936</v>
      </c>
      <c r="B2174" t="s">
        <v>19</v>
      </c>
      <c r="C2174">
        <v>0</v>
      </c>
      <c r="D2174">
        <v>0</v>
      </c>
      <c r="E2174">
        <v>0</v>
      </c>
      <c r="F2174">
        <v>0</v>
      </c>
      <c r="G2174">
        <v>0</v>
      </c>
      <c r="H2174">
        <v>0</v>
      </c>
      <c r="I2174">
        <v>0</v>
      </c>
      <c r="J2174">
        <v>0</v>
      </c>
      <c r="K2174">
        <v>0</v>
      </c>
      <c r="L2174">
        <v>0</v>
      </c>
      <c r="M2174">
        <v>0</v>
      </c>
      <c r="N2174">
        <v>0</v>
      </c>
      <c r="O2174">
        <v>0</v>
      </c>
      <c r="P2174">
        <v>0</v>
      </c>
      <c r="Q2174">
        <v>0</v>
      </c>
      <c r="R2174">
        <v>0</v>
      </c>
      <c r="S2174">
        <v>0</v>
      </c>
      <c r="T2174">
        <v>0</v>
      </c>
      <c r="U2174">
        <v>0</v>
      </c>
      <c r="V2174">
        <v>0</v>
      </c>
      <c r="W2174">
        <v>0</v>
      </c>
      <c r="X2174">
        <v>0</v>
      </c>
      <c r="Y2174">
        <v>0</v>
      </c>
      <c r="Z2174">
        <v>0</v>
      </c>
      <c r="AA2174">
        <v>0</v>
      </c>
      <c r="AB2174">
        <v>0</v>
      </c>
      <c r="AC2174">
        <v>0</v>
      </c>
    </row>
    <row r="2175" spans="1:29">
      <c r="A2175" t="s">
        <v>12937</v>
      </c>
      <c r="B2175" t="s">
        <v>19</v>
      </c>
      <c r="C2175">
        <v>0</v>
      </c>
      <c r="D2175">
        <v>0</v>
      </c>
      <c r="E2175">
        <v>0</v>
      </c>
      <c r="F2175">
        <v>0</v>
      </c>
      <c r="G2175">
        <v>0</v>
      </c>
      <c r="H2175">
        <v>0</v>
      </c>
      <c r="I2175">
        <v>0</v>
      </c>
      <c r="J2175">
        <v>0</v>
      </c>
      <c r="K2175">
        <v>0</v>
      </c>
      <c r="L2175">
        <v>0</v>
      </c>
      <c r="M2175">
        <v>0</v>
      </c>
      <c r="N2175">
        <v>0</v>
      </c>
      <c r="O2175">
        <v>0</v>
      </c>
      <c r="P2175">
        <v>0</v>
      </c>
      <c r="Q2175">
        <v>0</v>
      </c>
      <c r="R2175">
        <v>0</v>
      </c>
      <c r="S2175">
        <v>0</v>
      </c>
      <c r="T2175">
        <v>0</v>
      </c>
      <c r="U2175">
        <v>0</v>
      </c>
      <c r="V2175">
        <v>0</v>
      </c>
      <c r="W2175">
        <v>0</v>
      </c>
      <c r="X2175">
        <v>0</v>
      </c>
      <c r="Y2175">
        <v>0</v>
      </c>
      <c r="Z2175">
        <v>0</v>
      </c>
      <c r="AA2175">
        <v>0</v>
      </c>
      <c r="AB2175">
        <v>0</v>
      </c>
      <c r="AC2175">
        <v>0</v>
      </c>
    </row>
    <row r="2176" spans="1:29">
      <c r="A2176" t="s">
        <v>12938</v>
      </c>
      <c r="B2176" t="s">
        <v>19</v>
      </c>
      <c r="C2176">
        <v>0</v>
      </c>
      <c r="D2176">
        <v>0</v>
      </c>
      <c r="E2176">
        <v>0</v>
      </c>
      <c r="F2176">
        <v>0</v>
      </c>
      <c r="G2176">
        <v>0</v>
      </c>
      <c r="H2176">
        <v>0</v>
      </c>
      <c r="I2176">
        <v>0</v>
      </c>
      <c r="J2176">
        <v>0</v>
      </c>
      <c r="K2176">
        <v>0</v>
      </c>
      <c r="L2176">
        <v>0</v>
      </c>
      <c r="M2176">
        <v>0</v>
      </c>
      <c r="N2176">
        <v>0</v>
      </c>
      <c r="O2176">
        <v>0</v>
      </c>
      <c r="P2176">
        <v>0</v>
      </c>
      <c r="Q2176">
        <v>0</v>
      </c>
      <c r="R2176">
        <v>0</v>
      </c>
      <c r="S2176">
        <v>0</v>
      </c>
      <c r="T2176">
        <v>0</v>
      </c>
      <c r="U2176">
        <v>0</v>
      </c>
      <c r="V2176">
        <v>0</v>
      </c>
      <c r="W2176">
        <v>0</v>
      </c>
      <c r="X2176">
        <v>0</v>
      </c>
      <c r="Y2176">
        <v>0</v>
      </c>
      <c r="Z2176">
        <v>0</v>
      </c>
      <c r="AA2176">
        <v>0</v>
      </c>
      <c r="AB2176">
        <v>0</v>
      </c>
      <c r="AC2176">
        <v>0</v>
      </c>
    </row>
    <row r="2177" spans="1:29">
      <c r="A2177" t="s">
        <v>12939</v>
      </c>
      <c r="B2177" t="s">
        <v>19</v>
      </c>
      <c r="C2177">
        <v>0</v>
      </c>
      <c r="D2177">
        <v>0</v>
      </c>
      <c r="E2177">
        <v>0</v>
      </c>
      <c r="F2177">
        <v>0</v>
      </c>
      <c r="G2177">
        <v>0</v>
      </c>
      <c r="H2177">
        <v>0</v>
      </c>
      <c r="I2177">
        <v>0</v>
      </c>
      <c r="J2177">
        <v>0</v>
      </c>
      <c r="K2177">
        <v>0</v>
      </c>
      <c r="L2177">
        <v>0</v>
      </c>
      <c r="M2177">
        <v>0</v>
      </c>
      <c r="N2177">
        <v>0</v>
      </c>
      <c r="O2177">
        <v>0</v>
      </c>
      <c r="P2177">
        <v>0</v>
      </c>
      <c r="Q2177">
        <v>0</v>
      </c>
      <c r="R2177">
        <v>0</v>
      </c>
      <c r="S2177">
        <v>0</v>
      </c>
      <c r="T2177">
        <v>0</v>
      </c>
      <c r="U2177">
        <v>0</v>
      </c>
      <c r="V2177">
        <v>0</v>
      </c>
      <c r="W2177">
        <v>0</v>
      </c>
      <c r="X2177">
        <v>0</v>
      </c>
      <c r="Y2177">
        <v>0</v>
      </c>
      <c r="Z2177">
        <v>0</v>
      </c>
      <c r="AA2177">
        <v>0</v>
      </c>
      <c r="AB2177">
        <v>0</v>
      </c>
      <c r="AC2177">
        <v>0</v>
      </c>
    </row>
    <row r="2178" spans="1:29">
      <c r="A2178" t="s">
        <v>12940</v>
      </c>
      <c r="B2178" t="s">
        <v>19</v>
      </c>
      <c r="C2178">
        <v>0</v>
      </c>
      <c r="D2178">
        <v>0</v>
      </c>
      <c r="E2178">
        <v>0</v>
      </c>
      <c r="F2178">
        <v>0</v>
      </c>
      <c r="G2178">
        <v>0</v>
      </c>
      <c r="H2178">
        <v>0</v>
      </c>
      <c r="I2178">
        <v>0</v>
      </c>
      <c r="J2178">
        <v>0</v>
      </c>
      <c r="K2178">
        <v>0</v>
      </c>
      <c r="L2178">
        <v>0</v>
      </c>
      <c r="M2178">
        <v>0</v>
      </c>
      <c r="N2178">
        <v>0</v>
      </c>
      <c r="O2178">
        <v>0</v>
      </c>
      <c r="P2178">
        <v>0</v>
      </c>
      <c r="Q2178">
        <v>0</v>
      </c>
      <c r="R2178">
        <v>0</v>
      </c>
      <c r="S2178">
        <v>0</v>
      </c>
      <c r="T2178">
        <v>0</v>
      </c>
      <c r="U2178">
        <v>0</v>
      </c>
      <c r="V2178">
        <v>0</v>
      </c>
      <c r="W2178">
        <v>0</v>
      </c>
      <c r="X2178">
        <v>0</v>
      </c>
      <c r="Y2178">
        <v>0</v>
      </c>
      <c r="Z2178">
        <v>0</v>
      </c>
      <c r="AA2178">
        <v>0</v>
      </c>
      <c r="AB2178">
        <v>0</v>
      </c>
      <c r="AC2178">
        <v>0</v>
      </c>
    </row>
    <row r="2179" spans="1:29">
      <c r="A2179" t="s">
        <v>12941</v>
      </c>
      <c r="B2179" t="s">
        <v>19</v>
      </c>
      <c r="C2179">
        <v>0</v>
      </c>
      <c r="D2179">
        <v>0</v>
      </c>
      <c r="E2179">
        <v>0</v>
      </c>
      <c r="F2179">
        <v>0</v>
      </c>
      <c r="G2179">
        <v>0</v>
      </c>
      <c r="H2179">
        <v>0</v>
      </c>
      <c r="I2179">
        <v>0</v>
      </c>
      <c r="J2179">
        <v>0</v>
      </c>
      <c r="K2179">
        <v>0</v>
      </c>
      <c r="L2179">
        <v>0</v>
      </c>
      <c r="M2179">
        <v>0</v>
      </c>
      <c r="N2179">
        <v>0</v>
      </c>
      <c r="O2179">
        <v>0</v>
      </c>
      <c r="P2179">
        <v>0</v>
      </c>
      <c r="Q2179">
        <v>0</v>
      </c>
      <c r="R2179">
        <v>0</v>
      </c>
      <c r="S2179">
        <v>0</v>
      </c>
      <c r="T2179">
        <v>0</v>
      </c>
      <c r="U2179">
        <v>0</v>
      </c>
      <c r="V2179">
        <v>0</v>
      </c>
      <c r="W2179">
        <v>0</v>
      </c>
      <c r="X2179">
        <v>0</v>
      </c>
      <c r="Y2179">
        <v>0</v>
      </c>
      <c r="Z2179">
        <v>0</v>
      </c>
      <c r="AA2179">
        <v>0</v>
      </c>
      <c r="AB2179">
        <v>0</v>
      </c>
      <c r="AC2179">
        <v>0</v>
      </c>
    </row>
    <row r="2180" spans="1:29">
      <c r="A2180" t="s">
        <v>12942</v>
      </c>
      <c r="B2180" t="s">
        <v>19</v>
      </c>
      <c r="C2180">
        <v>0</v>
      </c>
      <c r="D2180">
        <v>0</v>
      </c>
      <c r="E2180">
        <v>0</v>
      </c>
      <c r="F2180">
        <v>0</v>
      </c>
      <c r="G2180">
        <v>0</v>
      </c>
      <c r="H2180">
        <v>0</v>
      </c>
      <c r="I2180">
        <v>0</v>
      </c>
      <c r="J2180">
        <v>0</v>
      </c>
      <c r="K2180">
        <v>0</v>
      </c>
      <c r="L2180">
        <v>0</v>
      </c>
      <c r="M2180">
        <v>0</v>
      </c>
      <c r="N2180">
        <v>0</v>
      </c>
      <c r="O2180">
        <v>0</v>
      </c>
      <c r="P2180">
        <v>0</v>
      </c>
      <c r="Q2180">
        <v>0</v>
      </c>
      <c r="R2180">
        <v>0</v>
      </c>
      <c r="S2180">
        <v>0</v>
      </c>
      <c r="T2180">
        <v>0</v>
      </c>
      <c r="U2180">
        <v>0</v>
      </c>
      <c r="V2180">
        <v>0</v>
      </c>
      <c r="W2180">
        <v>0</v>
      </c>
      <c r="X2180">
        <v>0</v>
      </c>
      <c r="Y2180">
        <v>0</v>
      </c>
      <c r="Z2180">
        <v>0</v>
      </c>
      <c r="AA2180">
        <v>0</v>
      </c>
      <c r="AB2180">
        <v>0</v>
      </c>
      <c r="AC2180">
        <v>0</v>
      </c>
    </row>
    <row r="2181" spans="1:29">
      <c r="A2181" t="s">
        <v>12943</v>
      </c>
      <c r="B2181" t="s">
        <v>19</v>
      </c>
      <c r="C2181">
        <v>0</v>
      </c>
      <c r="D2181">
        <v>0</v>
      </c>
      <c r="E2181">
        <v>0</v>
      </c>
      <c r="F2181">
        <v>0</v>
      </c>
      <c r="G2181">
        <v>0</v>
      </c>
      <c r="H2181">
        <v>0</v>
      </c>
      <c r="I2181">
        <v>0</v>
      </c>
      <c r="J2181">
        <v>0</v>
      </c>
      <c r="K2181">
        <v>0</v>
      </c>
      <c r="L2181">
        <v>0</v>
      </c>
      <c r="M2181">
        <v>0</v>
      </c>
      <c r="N2181">
        <v>0</v>
      </c>
      <c r="O2181">
        <v>0</v>
      </c>
      <c r="P2181">
        <v>0</v>
      </c>
      <c r="Q2181">
        <v>0</v>
      </c>
      <c r="R2181">
        <v>0</v>
      </c>
      <c r="S2181">
        <v>0</v>
      </c>
      <c r="T2181">
        <v>0</v>
      </c>
      <c r="U2181">
        <v>0</v>
      </c>
      <c r="V2181">
        <v>0</v>
      </c>
      <c r="W2181">
        <v>0</v>
      </c>
      <c r="X2181">
        <v>0</v>
      </c>
      <c r="Y2181">
        <v>0</v>
      </c>
      <c r="Z2181">
        <v>0</v>
      </c>
      <c r="AA2181">
        <v>0</v>
      </c>
      <c r="AB2181">
        <v>0</v>
      </c>
      <c r="AC2181">
        <v>0</v>
      </c>
    </row>
    <row r="2182" spans="1:29">
      <c r="A2182" t="s">
        <v>12944</v>
      </c>
      <c r="B2182" t="s">
        <v>19</v>
      </c>
      <c r="C2182">
        <v>0</v>
      </c>
      <c r="D2182">
        <v>0</v>
      </c>
      <c r="E2182">
        <v>0</v>
      </c>
      <c r="F2182">
        <v>0</v>
      </c>
      <c r="G2182">
        <v>0</v>
      </c>
      <c r="H2182">
        <v>0</v>
      </c>
      <c r="I2182">
        <v>0</v>
      </c>
      <c r="J2182">
        <v>0</v>
      </c>
      <c r="K2182">
        <v>0</v>
      </c>
      <c r="L2182">
        <v>0</v>
      </c>
      <c r="M2182">
        <v>0</v>
      </c>
      <c r="N2182">
        <v>0</v>
      </c>
      <c r="O2182">
        <v>0</v>
      </c>
      <c r="P2182">
        <v>0</v>
      </c>
      <c r="Q2182">
        <v>0</v>
      </c>
      <c r="R2182">
        <v>0</v>
      </c>
      <c r="S2182">
        <v>0</v>
      </c>
      <c r="T2182">
        <v>0</v>
      </c>
      <c r="U2182">
        <v>0</v>
      </c>
      <c r="V2182">
        <v>0</v>
      </c>
      <c r="W2182">
        <v>0</v>
      </c>
      <c r="X2182">
        <v>0</v>
      </c>
      <c r="Y2182">
        <v>0</v>
      </c>
      <c r="Z2182">
        <v>0</v>
      </c>
      <c r="AA2182">
        <v>0</v>
      </c>
      <c r="AB2182">
        <v>0</v>
      </c>
      <c r="AC2182">
        <v>0</v>
      </c>
    </row>
    <row r="2183" spans="1:29">
      <c r="A2183" t="s">
        <v>12945</v>
      </c>
      <c r="B2183" t="s">
        <v>19</v>
      </c>
      <c r="C2183">
        <v>0</v>
      </c>
      <c r="D2183">
        <v>0</v>
      </c>
      <c r="E2183">
        <v>0</v>
      </c>
      <c r="F2183">
        <v>0</v>
      </c>
      <c r="G2183">
        <v>0</v>
      </c>
      <c r="H2183">
        <v>0</v>
      </c>
      <c r="I2183">
        <v>0</v>
      </c>
      <c r="J2183">
        <v>0</v>
      </c>
      <c r="K2183">
        <v>0</v>
      </c>
      <c r="L2183">
        <v>0</v>
      </c>
      <c r="M2183">
        <v>0</v>
      </c>
      <c r="N2183">
        <v>0</v>
      </c>
      <c r="O2183">
        <v>0</v>
      </c>
      <c r="P2183">
        <v>0</v>
      </c>
      <c r="Q2183">
        <v>0</v>
      </c>
      <c r="R2183">
        <v>0</v>
      </c>
      <c r="S2183">
        <v>0</v>
      </c>
      <c r="T2183">
        <v>0</v>
      </c>
      <c r="U2183">
        <v>0</v>
      </c>
      <c r="V2183">
        <v>0</v>
      </c>
      <c r="W2183">
        <v>0</v>
      </c>
      <c r="X2183">
        <v>0</v>
      </c>
      <c r="Y2183">
        <v>0</v>
      </c>
      <c r="Z2183">
        <v>0</v>
      </c>
      <c r="AA2183">
        <v>0</v>
      </c>
      <c r="AB2183">
        <v>0</v>
      </c>
      <c r="AC2183">
        <v>0</v>
      </c>
    </row>
    <row r="2184" spans="1:29">
      <c r="A2184" t="s">
        <v>12946</v>
      </c>
      <c r="B2184" t="s">
        <v>19</v>
      </c>
      <c r="C2184">
        <v>0</v>
      </c>
      <c r="D2184">
        <v>0</v>
      </c>
      <c r="E2184">
        <v>0</v>
      </c>
      <c r="F2184">
        <v>0</v>
      </c>
      <c r="G2184">
        <v>0</v>
      </c>
      <c r="H2184">
        <v>0</v>
      </c>
      <c r="I2184">
        <v>0</v>
      </c>
      <c r="J2184">
        <v>0</v>
      </c>
      <c r="K2184">
        <v>0</v>
      </c>
      <c r="L2184">
        <v>0</v>
      </c>
      <c r="M2184">
        <v>0</v>
      </c>
      <c r="N2184">
        <v>0</v>
      </c>
      <c r="O2184">
        <v>0</v>
      </c>
      <c r="P2184">
        <v>0</v>
      </c>
      <c r="Q2184">
        <v>0</v>
      </c>
      <c r="R2184">
        <v>0</v>
      </c>
      <c r="S2184">
        <v>0</v>
      </c>
      <c r="T2184">
        <v>0</v>
      </c>
      <c r="U2184">
        <v>0</v>
      </c>
      <c r="V2184">
        <v>0</v>
      </c>
      <c r="W2184">
        <v>0</v>
      </c>
      <c r="X2184">
        <v>0</v>
      </c>
      <c r="Y2184">
        <v>0</v>
      </c>
      <c r="Z2184">
        <v>0</v>
      </c>
      <c r="AA2184">
        <v>0</v>
      </c>
      <c r="AB2184">
        <v>0</v>
      </c>
      <c r="AC2184">
        <v>0</v>
      </c>
    </row>
    <row r="2185" spans="1:29">
      <c r="A2185" t="s">
        <v>12947</v>
      </c>
      <c r="B2185" t="s">
        <v>19</v>
      </c>
      <c r="C2185">
        <v>0</v>
      </c>
      <c r="D2185">
        <v>0</v>
      </c>
      <c r="E2185">
        <v>0</v>
      </c>
      <c r="F2185">
        <v>0</v>
      </c>
      <c r="G2185">
        <v>0</v>
      </c>
      <c r="H2185">
        <v>0</v>
      </c>
      <c r="I2185">
        <v>0</v>
      </c>
      <c r="J2185">
        <v>0</v>
      </c>
      <c r="K2185">
        <v>0</v>
      </c>
      <c r="L2185">
        <v>0</v>
      </c>
      <c r="M2185">
        <v>0</v>
      </c>
      <c r="N2185">
        <v>0</v>
      </c>
      <c r="O2185">
        <v>0</v>
      </c>
      <c r="P2185">
        <v>0</v>
      </c>
      <c r="Q2185">
        <v>0</v>
      </c>
      <c r="R2185">
        <v>0</v>
      </c>
      <c r="S2185">
        <v>0</v>
      </c>
      <c r="T2185">
        <v>0</v>
      </c>
      <c r="U2185">
        <v>0</v>
      </c>
      <c r="V2185">
        <v>0</v>
      </c>
      <c r="W2185">
        <v>0</v>
      </c>
      <c r="X2185">
        <v>0</v>
      </c>
      <c r="Y2185">
        <v>0</v>
      </c>
      <c r="Z2185">
        <v>0</v>
      </c>
      <c r="AA2185">
        <v>0</v>
      </c>
      <c r="AB2185">
        <v>0</v>
      </c>
      <c r="AC2185">
        <v>0</v>
      </c>
    </row>
    <row r="2186" spans="1:29">
      <c r="A2186" t="s">
        <v>12948</v>
      </c>
      <c r="B2186" t="s">
        <v>19</v>
      </c>
      <c r="C2186">
        <v>0</v>
      </c>
      <c r="D2186">
        <v>0</v>
      </c>
      <c r="E2186">
        <v>0</v>
      </c>
      <c r="F2186">
        <v>0</v>
      </c>
      <c r="G2186">
        <v>0</v>
      </c>
      <c r="H2186">
        <v>0</v>
      </c>
      <c r="I2186">
        <v>0</v>
      </c>
      <c r="J2186">
        <v>0</v>
      </c>
      <c r="K2186">
        <v>0</v>
      </c>
      <c r="L2186">
        <v>0</v>
      </c>
      <c r="M2186">
        <v>0</v>
      </c>
      <c r="N2186">
        <v>0</v>
      </c>
      <c r="O2186">
        <v>0</v>
      </c>
      <c r="P2186">
        <v>0</v>
      </c>
      <c r="Q2186">
        <v>0</v>
      </c>
      <c r="R2186">
        <v>0</v>
      </c>
      <c r="S2186">
        <v>0</v>
      </c>
      <c r="T2186">
        <v>0</v>
      </c>
      <c r="U2186">
        <v>0</v>
      </c>
      <c r="V2186">
        <v>0</v>
      </c>
      <c r="W2186">
        <v>0</v>
      </c>
      <c r="X2186">
        <v>0</v>
      </c>
      <c r="Y2186">
        <v>0</v>
      </c>
      <c r="Z2186">
        <v>0</v>
      </c>
      <c r="AA2186">
        <v>0</v>
      </c>
      <c r="AB2186">
        <v>0</v>
      </c>
      <c r="AC2186">
        <v>0</v>
      </c>
    </row>
    <row r="2187" spans="1:29">
      <c r="A2187" t="s">
        <v>12949</v>
      </c>
      <c r="B2187" t="s">
        <v>19</v>
      </c>
      <c r="C2187">
        <v>0</v>
      </c>
      <c r="D2187">
        <v>0</v>
      </c>
      <c r="E2187">
        <v>0</v>
      </c>
      <c r="F2187">
        <v>0</v>
      </c>
      <c r="G2187">
        <v>0</v>
      </c>
      <c r="H2187">
        <v>0</v>
      </c>
      <c r="I2187">
        <v>0</v>
      </c>
      <c r="J2187">
        <v>0</v>
      </c>
      <c r="K2187">
        <v>0</v>
      </c>
      <c r="L2187">
        <v>0</v>
      </c>
      <c r="M2187">
        <v>0</v>
      </c>
      <c r="N2187">
        <v>0</v>
      </c>
      <c r="O2187">
        <v>0</v>
      </c>
      <c r="P2187">
        <v>0</v>
      </c>
      <c r="Q2187">
        <v>0</v>
      </c>
      <c r="R2187">
        <v>0</v>
      </c>
      <c r="S2187">
        <v>0</v>
      </c>
      <c r="T2187">
        <v>0</v>
      </c>
      <c r="U2187">
        <v>0</v>
      </c>
      <c r="V2187">
        <v>0</v>
      </c>
      <c r="W2187">
        <v>0</v>
      </c>
      <c r="X2187">
        <v>0</v>
      </c>
      <c r="Y2187">
        <v>0</v>
      </c>
      <c r="Z2187">
        <v>0</v>
      </c>
      <c r="AA2187">
        <v>0</v>
      </c>
      <c r="AB2187">
        <v>0</v>
      </c>
      <c r="AC2187">
        <v>0</v>
      </c>
    </row>
    <row r="2188" spans="1:29">
      <c r="A2188" t="s">
        <v>12950</v>
      </c>
      <c r="B2188" t="s">
        <v>19</v>
      </c>
      <c r="C2188">
        <v>0</v>
      </c>
      <c r="D2188">
        <v>0</v>
      </c>
      <c r="E2188">
        <v>0</v>
      </c>
      <c r="F2188">
        <v>0</v>
      </c>
      <c r="G2188">
        <v>0</v>
      </c>
      <c r="H2188">
        <v>0</v>
      </c>
      <c r="I2188">
        <v>0</v>
      </c>
      <c r="J2188">
        <v>0</v>
      </c>
      <c r="K2188">
        <v>0</v>
      </c>
      <c r="L2188">
        <v>0</v>
      </c>
      <c r="M2188">
        <v>0</v>
      </c>
      <c r="N2188">
        <v>0</v>
      </c>
      <c r="O2188">
        <v>0</v>
      </c>
      <c r="P2188">
        <v>0</v>
      </c>
      <c r="Q2188">
        <v>0</v>
      </c>
      <c r="R2188">
        <v>0</v>
      </c>
      <c r="S2188">
        <v>0</v>
      </c>
      <c r="T2188">
        <v>0</v>
      </c>
      <c r="U2188">
        <v>0</v>
      </c>
      <c r="V2188">
        <v>0</v>
      </c>
      <c r="W2188">
        <v>0</v>
      </c>
      <c r="X2188">
        <v>0</v>
      </c>
      <c r="Y2188">
        <v>0</v>
      </c>
      <c r="Z2188">
        <v>0</v>
      </c>
      <c r="AA2188">
        <v>0</v>
      </c>
      <c r="AB2188">
        <v>0</v>
      </c>
      <c r="AC2188">
        <v>0</v>
      </c>
    </row>
    <row r="2189" spans="1:29">
      <c r="A2189" t="s">
        <v>12951</v>
      </c>
      <c r="B2189" t="s">
        <v>19</v>
      </c>
      <c r="C2189">
        <v>0</v>
      </c>
      <c r="D2189">
        <v>0</v>
      </c>
      <c r="E2189">
        <v>0</v>
      </c>
      <c r="F2189">
        <v>0</v>
      </c>
      <c r="G2189">
        <v>0</v>
      </c>
      <c r="H2189">
        <v>0</v>
      </c>
      <c r="I2189">
        <v>0</v>
      </c>
      <c r="J2189">
        <v>0</v>
      </c>
      <c r="K2189">
        <v>0</v>
      </c>
      <c r="L2189">
        <v>0</v>
      </c>
      <c r="M2189">
        <v>0</v>
      </c>
      <c r="N2189">
        <v>0</v>
      </c>
      <c r="O2189">
        <v>0</v>
      </c>
      <c r="P2189">
        <v>0</v>
      </c>
      <c r="Q2189">
        <v>0</v>
      </c>
      <c r="R2189">
        <v>0</v>
      </c>
      <c r="S2189">
        <v>0</v>
      </c>
      <c r="T2189">
        <v>0</v>
      </c>
      <c r="U2189">
        <v>0</v>
      </c>
      <c r="V2189">
        <v>0</v>
      </c>
      <c r="W2189">
        <v>0</v>
      </c>
      <c r="X2189">
        <v>0</v>
      </c>
      <c r="Y2189">
        <v>0</v>
      </c>
      <c r="Z2189">
        <v>0</v>
      </c>
      <c r="AA2189">
        <v>0</v>
      </c>
      <c r="AB2189">
        <v>0</v>
      </c>
      <c r="AC2189">
        <v>0</v>
      </c>
    </row>
    <row r="2190" spans="1:29">
      <c r="A2190" t="s">
        <v>12952</v>
      </c>
      <c r="B2190" t="s">
        <v>19</v>
      </c>
      <c r="C2190">
        <v>0</v>
      </c>
      <c r="D2190">
        <v>0</v>
      </c>
      <c r="E2190">
        <v>0</v>
      </c>
      <c r="F2190">
        <v>0</v>
      </c>
      <c r="G2190">
        <v>0</v>
      </c>
      <c r="H2190">
        <v>0</v>
      </c>
      <c r="I2190">
        <v>0</v>
      </c>
      <c r="J2190">
        <v>0</v>
      </c>
      <c r="K2190">
        <v>0</v>
      </c>
      <c r="L2190">
        <v>0</v>
      </c>
      <c r="M2190">
        <v>0</v>
      </c>
      <c r="N2190">
        <v>0</v>
      </c>
      <c r="O2190">
        <v>0</v>
      </c>
      <c r="P2190">
        <v>0</v>
      </c>
      <c r="Q2190">
        <v>0</v>
      </c>
      <c r="R2190">
        <v>0</v>
      </c>
      <c r="S2190">
        <v>0</v>
      </c>
      <c r="T2190">
        <v>0</v>
      </c>
      <c r="U2190">
        <v>0</v>
      </c>
      <c r="V2190">
        <v>0</v>
      </c>
      <c r="W2190">
        <v>0</v>
      </c>
      <c r="X2190">
        <v>0</v>
      </c>
      <c r="Y2190">
        <v>0</v>
      </c>
      <c r="Z2190">
        <v>0</v>
      </c>
      <c r="AA2190">
        <v>0</v>
      </c>
      <c r="AB2190">
        <v>0</v>
      </c>
      <c r="AC2190">
        <v>0</v>
      </c>
    </row>
    <row r="2191" spans="1:29">
      <c r="A2191" t="s">
        <v>12953</v>
      </c>
      <c r="B2191" t="s">
        <v>19</v>
      </c>
      <c r="C2191">
        <v>0</v>
      </c>
      <c r="D2191">
        <v>0</v>
      </c>
      <c r="E2191">
        <v>0</v>
      </c>
      <c r="F2191">
        <v>0</v>
      </c>
      <c r="G2191">
        <v>0</v>
      </c>
      <c r="H2191">
        <v>0</v>
      </c>
      <c r="I2191">
        <v>0</v>
      </c>
      <c r="J2191">
        <v>0</v>
      </c>
      <c r="K2191">
        <v>0</v>
      </c>
      <c r="L2191">
        <v>0</v>
      </c>
      <c r="M2191">
        <v>0</v>
      </c>
      <c r="N2191">
        <v>0</v>
      </c>
      <c r="O2191">
        <v>0</v>
      </c>
      <c r="P2191">
        <v>0</v>
      </c>
      <c r="Q2191">
        <v>0</v>
      </c>
      <c r="R2191">
        <v>0</v>
      </c>
      <c r="S2191">
        <v>0</v>
      </c>
      <c r="T2191">
        <v>0</v>
      </c>
      <c r="U2191">
        <v>0</v>
      </c>
      <c r="V2191">
        <v>0</v>
      </c>
      <c r="W2191">
        <v>0</v>
      </c>
      <c r="X2191">
        <v>0</v>
      </c>
      <c r="Y2191">
        <v>0</v>
      </c>
      <c r="Z2191">
        <v>0</v>
      </c>
      <c r="AA2191">
        <v>0</v>
      </c>
      <c r="AB2191">
        <v>0</v>
      </c>
      <c r="AC2191">
        <v>0</v>
      </c>
    </row>
    <row r="2192" spans="1:29">
      <c r="A2192" t="s">
        <v>12954</v>
      </c>
      <c r="B2192" t="s">
        <v>19</v>
      </c>
      <c r="C2192">
        <v>0</v>
      </c>
      <c r="D2192">
        <v>0</v>
      </c>
      <c r="E2192">
        <v>0</v>
      </c>
      <c r="F2192">
        <v>0</v>
      </c>
      <c r="G2192">
        <v>0</v>
      </c>
      <c r="H2192">
        <v>0</v>
      </c>
      <c r="I2192">
        <v>0</v>
      </c>
      <c r="J2192">
        <v>0</v>
      </c>
      <c r="K2192">
        <v>0</v>
      </c>
      <c r="L2192">
        <v>0</v>
      </c>
      <c r="M2192">
        <v>0</v>
      </c>
      <c r="N2192">
        <v>0</v>
      </c>
      <c r="O2192">
        <v>0</v>
      </c>
      <c r="P2192">
        <v>0</v>
      </c>
      <c r="Q2192">
        <v>0</v>
      </c>
      <c r="R2192">
        <v>0</v>
      </c>
      <c r="S2192">
        <v>0</v>
      </c>
      <c r="T2192">
        <v>0</v>
      </c>
      <c r="U2192">
        <v>0</v>
      </c>
      <c r="V2192">
        <v>0</v>
      </c>
      <c r="W2192">
        <v>0</v>
      </c>
      <c r="X2192">
        <v>0</v>
      </c>
      <c r="Y2192">
        <v>0</v>
      </c>
      <c r="Z2192">
        <v>0</v>
      </c>
      <c r="AA2192">
        <v>0</v>
      </c>
      <c r="AB2192">
        <v>0</v>
      </c>
      <c r="AC2192">
        <v>0</v>
      </c>
    </row>
    <row r="2193" spans="1:29">
      <c r="A2193" t="s">
        <v>12955</v>
      </c>
      <c r="B2193" t="s">
        <v>19</v>
      </c>
      <c r="C2193">
        <v>0</v>
      </c>
      <c r="D2193">
        <v>0</v>
      </c>
      <c r="E2193">
        <v>0</v>
      </c>
      <c r="F2193">
        <v>0</v>
      </c>
      <c r="G2193">
        <v>0</v>
      </c>
      <c r="H2193">
        <v>0</v>
      </c>
      <c r="I2193">
        <v>0</v>
      </c>
      <c r="J2193">
        <v>0</v>
      </c>
      <c r="K2193">
        <v>0</v>
      </c>
      <c r="L2193">
        <v>0</v>
      </c>
      <c r="M2193">
        <v>0</v>
      </c>
      <c r="N2193">
        <v>0</v>
      </c>
      <c r="O2193">
        <v>0</v>
      </c>
      <c r="P2193">
        <v>0</v>
      </c>
      <c r="Q2193">
        <v>0</v>
      </c>
      <c r="R2193">
        <v>0</v>
      </c>
      <c r="S2193">
        <v>0</v>
      </c>
      <c r="T2193">
        <v>0</v>
      </c>
      <c r="U2193">
        <v>0</v>
      </c>
      <c r="V2193">
        <v>0</v>
      </c>
      <c r="W2193">
        <v>0</v>
      </c>
      <c r="X2193">
        <v>0</v>
      </c>
      <c r="Y2193">
        <v>0</v>
      </c>
      <c r="Z2193">
        <v>0</v>
      </c>
      <c r="AA2193">
        <v>0</v>
      </c>
      <c r="AB2193">
        <v>0</v>
      </c>
      <c r="AC2193">
        <v>0</v>
      </c>
    </row>
    <row r="2194" spans="1:29">
      <c r="A2194" t="s">
        <v>12956</v>
      </c>
      <c r="B2194" t="s">
        <v>19</v>
      </c>
      <c r="C2194">
        <v>0</v>
      </c>
      <c r="D2194">
        <v>0</v>
      </c>
      <c r="E2194">
        <v>0</v>
      </c>
      <c r="F2194">
        <v>0</v>
      </c>
      <c r="G2194">
        <v>0</v>
      </c>
      <c r="H2194">
        <v>0</v>
      </c>
      <c r="I2194">
        <v>0</v>
      </c>
      <c r="J2194">
        <v>0</v>
      </c>
      <c r="K2194">
        <v>0</v>
      </c>
      <c r="L2194">
        <v>0</v>
      </c>
      <c r="M2194">
        <v>0</v>
      </c>
      <c r="N2194">
        <v>0</v>
      </c>
      <c r="O2194">
        <v>0</v>
      </c>
      <c r="P2194">
        <v>0</v>
      </c>
      <c r="Q2194">
        <v>0</v>
      </c>
      <c r="R2194">
        <v>0</v>
      </c>
      <c r="S2194">
        <v>0</v>
      </c>
      <c r="T2194">
        <v>0</v>
      </c>
      <c r="U2194">
        <v>0</v>
      </c>
      <c r="V2194">
        <v>0</v>
      </c>
      <c r="W2194">
        <v>0</v>
      </c>
      <c r="X2194">
        <v>0</v>
      </c>
      <c r="Y2194">
        <v>0</v>
      </c>
      <c r="Z2194">
        <v>0</v>
      </c>
      <c r="AA2194">
        <v>0</v>
      </c>
      <c r="AB2194">
        <v>0</v>
      </c>
      <c r="AC2194">
        <v>0</v>
      </c>
    </row>
    <row r="2195" spans="1:29">
      <c r="A2195" t="s">
        <v>12957</v>
      </c>
      <c r="B2195" t="s">
        <v>19</v>
      </c>
      <c r="C2195">
        <v>0</v>
      </c>
      <c r="D2195">
        <v>0</v>
      </c>
      <c r="E2195">
        <v>0</v>
      </c>
      <c r="F2195">
        <v>0</v>
      </c>
      <c r="G2195">
        <v>0</v>
      </c>
      <c r="H2195">
        <v>0</v>
      </c>
      <c r="I2195">
        <v>0</v>
      </c>
      <c r="J2195">
        <v>0</v>
      </c>
      <c r="K2195">
        <v>0</v>
      </c>
      <c r="L2195">
        <v>0</v>
      </c>
      <c r="M2195">
        <v>0</v>
      </c>
      <c r="N2195">
        <v>0</v>
      </c>
      <c r="O2195">
        <v>0</v>
      </c>
      <c r="P2195">
        <v>0</v>
      </c>
      <c r="Q2195">
        <v>0</v>
      </c>
      <c r="R2195">
        <v>0</v>
      </c>
      <c r="S2195">
        <v>0</v>
      </c>
      <c r="T2195">
        <v>0</v>
      </c>
      <c r="U2195">
        <v>0</v>
      </c>
      <c r="V2195">
        <v>0</v>
      </c>
      <c r="W2195">
        <v>0</v>
      </c>
      <c r="X2195">
        <v>0</v>
      </c>
      <c r="Y2195">
        <v>0</v>
      </c>
      <c r="Z2195">
        <v>0</v>
      </c>
      <c r="AA2195">
        <v>0</v>
      </c>
      <c r="AB2195">
        <v>0</v>
      </c>
      <c r="AC2195">
        <v>0</v>
      </c>
    </row>
    <row r="2196" spans="1:29">
      <c r="A2196" t="s">
        <v>12958</v>
      </c>
      <c r="B2196" t="s">
        <v>19</v>
      </c>
      <c r="C2196">
        <v>0</v>
      </c>
      <c r="D2196">
        <v>0</v>
      </c>
      <c r="E2196">
        <v>0</v>
      </c>
      <c r="F2196">
        <v>0</v>
      </c>
      <c r="G2196">
        <v>0</v>
      </c>
      <c r="H2196">
        <v>0</v>
      </c>
      <c r="I2196">
        <v>0</v>
      </c>
      <c r="J2196">
        <v>0</v>
      </c>
      <c r="K2196">
        <v>0</v>
      </c>
      <c r="L2196">
        <v>0</v>
      </c>
      <c r="M2196">
        <v>0</v>
      </c>
      <c r="N2196">
        <v>0</v>
      </c>
      <c r="O2196">
        <v>0</v>
      </c>
      <c r="P2196">
        <v>0</v>
      </c>
      <c r="Q2196">
        <v>0</v>
      </c>
      <c r="R2196">
        <v>0</v>
      </c>
      <c r="S2196">
        <v>0</v>
      </c>
      <c r="T2196">
        <v>0</v>
      </c>
      <c r="U2196">
        <v>0</v>
      </c>
      <c r="V2196">
        <v>0</v>
      </c>
      <c r="W2196">
        <v>0</v>
      </c>
      <c r="X2196">
        <v>0</v>
      </c>
      <c r="Y2196">
        <v>0</v>
      </c>
      <c r="Z2196">
        <v>0</v>
      </c>
      <c r="AA2196">
        <v>0</v>
      </c>
      <c r="AB2196">
        <v>0</v>
      </c>
      <c r="AC2196">
        <v>0</v>
      </c>
    </row>
    <row r="2197" spans="1:29">
      <c r="A2197" t="s">
        <v>12959</v>
      </c>
      <c r="B2197" t="s">
        <v>19</v>
      </c>
      <c r="C2197">
        <v>0</v>
      </c>
      <c r="D2197">
        <v>0</v>
      </c>
      <c r="E2197">
        <v>0</v>
      </c>
      <c r="F2197">
        <v>0</v>
      </c>
      <c r="G2197">
        <v>0</v>
      </c>
      <c r="H2197">
        <v>0</v>
      </c>
      <c r="I2197">
        <v>0</v>
      </c>
      <c r="J2197">
        <v>0</v>
      </c>
      <c r="K2197">
        <v>0</v>
      </c>
      <c r="L2197">
        <v>0</v>
      </c>
      <c r="M2197">
        <v>0</v>
      </c>
      <c r="N2197">
        <v>0</v>
      </c>
      <c r="O2197">
        <v>0</v>
      </c>
      <c r="P2197">
        <v>0</v>
      </c>
      <c r="Q2197">
        <v>0</v>
      </c>
      <c r="R2197">
        <v>0</v>
      </c>
      <c r="S2197">
        <v>0</v>
      </c>
      <c r="T2197">
        <v>0</v>
      </c>
      <c r="U2197">
        <v>0</v>
      </c>
      <c r="V2197">
        <v>0</v>
      </c>
      <c r="W2197">
        <v>0</v>
      </c>
      <c r="X2197">
        <v>0</v>
      </c>
      <c r="Y2197">
        <v>0</v>
      </c>
      <c r="Z2197">
        <v>0</v>
      </c>
      <c r="AA2197">
        <v>0</v>
      </c>
      <c r="AB2197">
        <v>0</v>
      </c>
      <c r="AC2197">
        <v>0</v>
      </c>
    </row>
    <row r="2198" spans="1:29">
      <c r="A2198" t="s">
        <v>12960</v>
      </c>
      <c r="B2198" t="s">
        <v>19</v>
      </c>
      <c r="C2198">
        <v>0</v>
      </c>
      <c r="D2198">
        <v>0</v>
      </c>
      <c r="E2198">
        <v>0</v>
      </c>
      <c r="F2198">
        <v>0</v>
      </c>
      <c r="G2198">
        <v>0</v>
      </c>
      <c r="H2198">
        <v>0</v>
      </c>
      <c r="I2198">
        <v>0</v>
      </c>
      <c r="J2198">
        <v>0</v>
      </c>
      <c r="K2198">
        <v>0</v>
      </c>
      <c r="L2198">
        <v>0</v>
      </c>
      <c r="M2198">
        <v>0</v>
      </c>
      <c r="N2198">
        <v>0</v>
      </c>
      <c r="O2198">
        <v>0</v>
      </c>
      <c r="P2198">
        <v>0</v>
      </c>
      <c r="Q2198">
        <v>0</v>
      </c>
      <c r="R2198">
        <v>0</v>
      </c>
      <c r="S2198">
        <v>0</v>
      </c>
      <c r="T2198">
        <v>0</v>
      </c>
      <c r="U2198">
        <v>0</v>
      </c>
      <c r="V2198">
        <v>0</v>
      </c>
      <c r="W2198">
        <v>0</v>
      </c>
      <c r="X2198">
        <v>0</v>
      </c>
      <c r="Y2198">
        <v>0</v>
      </c>
      <c r="Z2198">
        <v>0</v>
      </c>
      <c r="AA2198">
        <v>0</v>
      </c>
      <c r="AB2198">
        <v>0</v>
      </c>
      <c r="AC2198">
        <v>0</v>
      </c>
    </row>
    <row r="2199" spans="1:29">
      <c r="A2199" t="s">
        <v>12961</v>
      </c>
      <c r="B2199" t="s">
        <v>19</v>
      </c>
      <c r="C2199">
        <v>0</v>
      </c>
      <c r="D2199">
        <v>0</v>
      </c>
      <c r="E2199">
        <v>0</v>
      </c>
      <c r="F2199">
        <v>0</v>
      </c>
      <c r="G2199">
        <v>0</v>
      </c>
      <c r="H2199">
        <v>0</v>
      </c>
      <c r="I2199">
        <v>0</v>
      </c>
      <c r="J2199">
        <v>0</v>
      </c>
      <c r="K2199">
        <v>0</v>
      </c>
      <c r="L2199">
        <v>0</v>
      </c>
      <c r="M2199">
        <v>0</v>
      </c>
      <c r="N2199">
        <v>0</v>
      </c>
      <c r="O2199">
        <v>0</v>
      </c>
      <c r="P2199">
        <v>0</v>
      </c>
      <c r="Q2199">
        <v>0</v>
      </c>
      <c r="R2199">
        <v>0</v>
      </c>
      <c r="S2199">
        <v>0</v>
      </c>
      <c r="T2199">
        <v>0</v>
      </c>
      <c r="U2199">
        <v>0</v>
      </c>
      <c r="V2199">
        <v>0</v>
      </c>
      <c r="W2199">
        <v>0</v>
      </c>
      <c r="X2199">
        <v>0</v>
      </c>
      <c r="Y2199">
        <v>0</v>
      </c>
      <c r="Z2199">
        <v>0</v>
      </c>
      <c r="AA2199">
        <v>0</v>
      </c>
      <c r="AB2199">
        <v>0</v>
      </c>
      <c r="AC2199">
        <v>0</v>
      </c>
    </row>
    <row r="2200" spans="1:29">
      <c r="A2200" t="s">
        <v>12962</v>
      </c>
      <c r="B2200" t="s">
        <v>19</v>
      </c>
      <c r="C2200">
        <v>0</v>
      </c>
      <c r="D2200">
        <v>0</v>
      </c>
      <c r="E2200">
        <v>0</v>
      </c>
      <c r="F2200">
        <v>0</v>
      </c>
      <c r="G2200">
        <v>0</v>
      </c>
      <c r="H2200">
        <v>0</v>
      </c>
      <c r="I2200">
        <v>0</v>
      </c>
      <c r="J2200">
        <v>0</v>
      </c>
      <c r="K2200">
        <v>0</v>
      </c>
      <c r="L2200">
        <v>0</v>
      </c>
      <c r="M2200">
        <v>0</v>
      </c>
      <c r="N2200">
        <v>0</v>
      </c>
      <c r="O2200">
        <v>0</v>
      </c>
      <c r="P2200">
        <v>0</v>
      </c>
      <c r="Q2200">
        <v>0</v>
      </c>
      <c r="R2200">
        <v>0</v>
      </c>
      <c r="S2200">
        <v>0</v>
      </c>
      <c r="T2200">
        <v>0</v>
      </c>
      <c r="U2200">
        <v>0</v>
      </c>
      <c r="V2200">
        <v>0</v>
      </c>
      <c r="W2200">
        <v>0</v>
      </c>
      <c r="X2200">
        <v>0</v>
      </c>
      <c r="Y2200">
        <v>0</v>
      </c>
      <c r="Z2200">
        <v>0</v>
      </c>
      <c r="AA2200">
        <v>0</v>
      </c>
      <c r="AB2200">
        <v>0</v>
      </c>
      <c r="AC2200">
        <v>0</v>
      </c>
    </row>
    <row r="2201" spans="1:29">
      <c r="A2201" t="s">
        <v>12963</v>
      </c>
      <c r="B2201" t="s">
        <v>19</v>
      </c>
      <c r="C2201">
        <v>0</v>
      </c>
      <c r="D2201">
        <v>0</v>
      </c>
      <c r="E2201">
        <v>0</v>
      </c>
      <c r="F2201">
        <v>0</v>
      </c>
      <c r="G2201">
        <v>0</v>
      </c>
      <c r="H2201">
        <v>0</v>
      </c>
      <c r="I2201">
        <v>0</v>
      </c>
      <c r="J2201">
        <v>0</v>
      </c>
      <c r="K2201">
        <v>0</v>
      </c>
      <c r="L2201">
        <v>0</v>
      </c>
      <c r="M2201">
        <v>0</v>
      </c>
      <c r="N2201">
        <v>0</v>
      </c>
      <c r="O2201">
        <v>0</v>
      </c>
      <c r="P2201">
        <v>0</v>
      </c>
      <c r="Q2201">
        <v>0</v>
      </c>
      <c r="R2201">
        <v>0</v>
      </c>
      <c r="S2201">
        <v>0</v>
      </c>
      <c r="T2201">
        <v>0</v>
      </c>
      <c r="U2201">
        <v>0</v>
      </c>
      <c r="V2201">
        <v>0</v>
      </c>
      <c r="W2201">
        <v>0</v>
      </c>
      <c r="X2201">
        <v>0</v>
      </c>
      <c r="Y2201">
        <v>0</v>
      </c>
      <c r="Z2201">
        <v>0</v>
      </c>
      <c r="AA2201">
        <v>0</v>
      </c>
      <c r="AB2201">
        <v>0</v>
      </c>
      <c r="AC2201">
        <v>0</v>
      </c>
    </row>
    <row r="2202" spans="1:29">
      <c r="A2202" t="s">
        <v>12964</v>
      </c>
      <c r="B2202" t="s">
        <v>19</v>
      </c>
      <c r="C2202">
        <v>0</v>
      </c>
      <c r="D2202">
        <v>0</v>
      </c>
      <c r="E2202">
        <v>0</v>
      </c>
      <c r="F2202">
        <v>0</v>
      </c>
      <c r="G2202">
        <v>0</v>
      </c>
      <c r="H2202">
        <v>0</v>
      </c>
      <c r="I2202">
        <v>0</v>
      </c>
      <c r="J2202">
        <v>0</v>
      </c>
      <c r="K2202">
        <v>0</v>
      </c>
      <c r="L2202">
        <v>0</v>
      </c>
      <c r="M2202">
        <v>0</v>
      </c>
      <c r="N2202">
        <v>0</v>
      </c>
      <c r="O2202">
        <v>0</v>
      </c>
      <c r="P2202">
        <v>0</v>
      </c>
      <c r="Q2202">
        <v>0</v>
      </c>
      <c r="R2202">
        <v>0</v>
      </c>
      <c r="S2202">
        <v>0</v>
      </c>
      <c r="T2202">
        <v>0</v>
      </c>
      <c r="U2202">
        <v>0</v>
      </c>
      <c r="V2202">
        <v>0</v>
      </c>
      <c r="W2202">
        <v>0</v>
      </c>
      <c r="X2202">
        <v>0</v>
      </c>
      <c r="Y2202">
        <v>0</v>
      </c>
      <c r="Z2202">
        <v>0</v>
      </c>
      <c r="AA2202">
        <v>0</v>
      </c>
      <c r="AB2202">
        <v>0</v>
      </c>
      <c r="AC2202">
        <v>0</v>
      </c>
    </row>
    <row r="2203" spans="1:29">
      <c r="A2203" t="s">
        <v>12965</v>
      </c>
      <c r="B2203" t="s">
        <v>19</v>
      </c>
      <c r="C2203">
        <v>0</v>
      </c>
      <c r="D2203">
        <v>0</v>
      </c>
      <c r="E2203">
        <v>0</v>
      </c>
      <c r="F2203">
        <v>0</v>
      </c>
      <c r="G2203">
        <v>0</v>
      </c>
      <c r="H2203">
        <v>0</v>
      </c>
      <c r="I2203">
        <v>0</v>
      </c>
      <c r="J2203">
        <v>0</v>
      </c>
      <c r="K2203">
        <v>0</v>
      </c>
      <c r="L2203">
        <v>0</v>
      </c>
      <c r="M2203">
        <v>0</v>
      </c>
      <c r="N2203">
        <v>0</v>
      </c>
      <c r="O2203">
        <v>0</v>
      </c>
      <c r="P2203">
        <v>0</v>
      </c>
      <c r="Q2203">
        <v>0</v>
      </c>
      <c r="R2203">
        <v>0</v>
      </c>
      <c r="S2203">
        <v>0</v>
      </c>
      <c r="T2203">
        <v>0</v>
      </c>
      <c r="U2203">
        <v>0</v>
      </c>
      <c r="V2203">
        <v>0</v>
      </c>
      <c r="W2203">
        <v>0</v>
      </c>
      <c r="X2203">
        <v>0</v>
      </c>
      <c r="Y2203">
        <v>0</v>
      </c>
      <c r="Z2203">
        <v>0</v>
      </c>
      <c r="AA2203">
        <v>0</v>
      </c>
      <c r="AB2203">
        <v>0</v>
      </c>
      <c r="AC2203">
        <v>0</v>
      </c>
    </row>
    <row r="2204" spans="1:29">
      <c r="A2204" t="s">
        <v>12966</v>
      </c>
      <c r="B2204" t="s">
        <v>19</v>
      </c>
      <c r="C2204">
        <v>0</v>
      </c>
      <c r="D2204">
        <v>0</v>
      </c>
      <c r="E2204">
        <v>0</v>
      </c>
      <c r="F2204">
        <v>0</v>
      </c>
      <c r="G2204">
        <v>0</v>
      </c>
      <c r="H2204">
        <v>0</v>
      </c>
      <c r="I2204">
        <v>0</v>
      </c>
      <c r="J2204">
        <v>0</v>
      </c>
      <c r="K2204">
        <v>0</v>
      </c>
      <c r="L2204">
        <v>0</v>
      </c>
      <c r="M2204">
        <v>0</v>
      </c>
      <c r="N2204">
        <v>0</v>
      </c>
      <c r="O2204">
        <v>0</v>
      </c>
      <c r="P2204">
        <v>0</v>
      </c>
      <c r="Q2204">
        <v>0</v>
      </c>
      <c r="R2204">
        <v>0</v>
      </c>
      <c r="S2204">
        <v>0</v>
      </c>
      <c r="T2204">
        <v>0</v>
      </c>
      <c r="U2204">
        <v>0</v>
      </c>
      <c r="V2204">
        <v>0</v>
      </c>
      <c r="W2204">
        <v>0</v>
      </c>
      <c r="X2204">
        <v>0</v>
      </c>
      <c r="Y2204">
        <v>0</v>
      </c>
      <c r="Z2204">
        <v>0</v>
      </c>
      <c r="AA2204">
        <v>0</v>
      </c>
      <c r="AB2204">
        <v>0</v>
      </c>
      <c r="AC2204">
        <v>0</v>
      </c>
    </row>
    <row r="2205" spans="1:29">
      <c r="A2205" t="s">
        <v>12967</v>
      </c>
      <c r="B2205" t="s">
        <v>19</v>
      </c>
      <c r="C2205">
        <v>0</v>
      </c>
      <c r="D2205">
        <v>0</v>
      </c>
      <c r="E2205">
        <v>0</v>
      </c>
      <c r="F2205">
        <v>0</v>
      </c>
      <c r="G2205">
        <v>0</v>
      </c>
      <c r="H2205">
        <v>0</v>
      </c>
      <c r="I2205">
        <v>0</v>
      </c>
      <c r="J2205">
        <v>0</v>
      </c>
      <c r="K2205">
        <v>0</v>
      </c>
      <c r="L2205">
        <v>0</v>
      </c>
      <c r="M2205">
        <v>0</v>
      </c>
      <c r="N2205">
        <v>0</v>
      </c>
      <c r="O2205">
        <v>0</v>
      </c>
      <c r="P2205">
        <v>0</v>
      </c>
      <c r="Q2205">
        <v>0</v>
      </c>
      <c r="R2205">
        <v>0</v>
      </c>
      <c r="S2205">
        <v>0</v>
      </c>
      <c r="T2205">
        <v>0</v>
      </c>
      <c r="U2205">
        <v>0</v>
      </c>
      <c r="V2205">
        <v>0</v>
      </c>
      <c r="W2205">
        <v>0</v>
      </c>
      <c r="X2205">
        <v>0</v>
      </c>
      <c r="Y2205">
        <v>0</v>
      </c>
      <c r="Z2205">
        <v>0</v>
      </c>
      <c r="AA2205">
        <v>0</v>
      </c>
      <c r="AB2205">
        <v>0</v>
      </c>
      <c r="AC2205">
        <v>0</v>
      </c>
    </row>
    <row r="2206" spans="1:29">
      <c r="A2206" t="s">
        <v>12968</v>
      </c>
      <c r="B2206" t="s">
        <v>19</v>
      </c>
      <c r="C2206">
        <v>0</v>
      </c>
      <c r="D2206">
        <v>0</v>
      </c>
      <c r="E2206">
        <v>0</v>
      </c>
      <c r="F2206">
        <v>0</v>
      </c>
      <c r="G2206">
        <v>0</v>
      </c>
      <c r="H2206">
        <v>0</v>
      </c>
      <c r="I2206">
        <v>0</v>
      </c>
      <c r="J2206">
        <v>0</v>
      </c>
      <c r="K2206">
        <v>0</v>
      </c>
      <c r="L2206">
        <v>0</v>
      </c>
      <c r="M2206">
        <v>0</v>
      </c>
      <c r="N2206">
        <v>0</v>
      </c>
      <c r="O2206">
        <v>0</v>
      </c>
      <c r="P2206">
        <v>0</v>
      </c>
      <c r="Q2206">
        <v>0</v>
      </c>
      <c r="R2206">
        <v>0</v>
      </c>
      <c r="S2206">
        <v>0</v>
      </c>
      <c r="T2206">
        <v>0</v>
      </c>
      <c r="U2206">
        <v>0</v>
      </c>
      <c r="V2206">
        <v>0</v>
      </c>
      <c r="W2206">
        <v>0</v>
      </c>
      <c r="X2206">
        <v>0</v>
      </c>
      <c r="Y2206">
        <v>0</v>
      </c>
      <c r="Z2206">
        <v>0</v>
      </c>
      <c r="AA2206">
        <v>0</v>
      </c>
      <c r="AB2206">
        <v>0</v>
      </c>
      <c r="AC2206">
        <v>0</v>
      </c>
    </row>
    <row r="2207" spans="1:29">
      <c r="A2207" t="s">
        <v>12969</v>
      </c>
      <c r="B2207" t="s">
        <v>19</v>
      </c>
      <c r="C2207">
        <v>0</v>
      </c>
      <c r="D2207">
        <v>0</v>
      </c>
      <c r="E2207">
        <v>0</v>
      </c>
      <c r="F2207">
        <v>0</v>
      </c>
      <c r="G2207">
        <v>0</v>
      </c>
      <c r="H2207">
        <v>0</v>
      </c>
      <c r="I2207">
        <v>0</v>
      </c>
      <c r="J2207">
        <v>0</v>
      </c>
      <c r="K2207">
        <v>0</v>
      </c>
      <c r="L2207">
        <v>0</v>
      </c>
      <c r="M2207">
        <v>0</v>
      </c>
      <c r="N2207">
        <v>0</v>
      </c>
      <c r="O2207">
        <v>0</v>
      </c>
      <c r="P2207">
        <v>0</v>
      </c>
      <c r="Q2207">
        <v>0</v>
      </c>
      <c r="R2207">
        <v>0</v>
      </c>
      <c r="S2207">
        <v>0</v>
      </c>
      <c r="T2207">
        <v>0</v>
      </c>
      <c r="U2207">
        <v>0</v>
      </c>
      <c r="V2207">
        <v>0</v>
      </c>
      <c r="W2207">
        <v>0</v>
      </c>
      <c r="X2207">
        <v>0</v>
      </c>
      <c r="Y2207">
        <v>0</v>
      </c>
      <c r="Z2207">
        <v>0</v>
      </c>
      <c r="AA2207">
        <v>0</v>
      </c>
      <c r="AB2207">
        <v>0</v>
      </c>
      <c r="AC2207">
        <v>0</v>
      </c>
    </row>
    <row r="2208" spans="1:29">
      <c r="A2208" t="s">
        <v>12970</v>
      </c>
      <c r="B2208" t="s">
        <v>19</v>
      </c>
      <c r="C2208">
        <v>0</v>
      </c>
      <c r="D2208">
        <v>0</v>
      </c>
      <c r="E2208">
        <v>0</v>
      </c>
      <c r="F2208">
        <v>0</v>
      </c>
      <c r="G2208">
        <v>0</v>
      </c>
      <c r="H2208">
        <v>0</v>
      </c>
      <c r="I2208">
        <v>0</v>
      </c>
      <c r="J2208">
        <v>0</v>
      </c>
      <c r="K2208">
        <v>0</v>
      </c>
      <c r="L2208">
        <v>0</v>
      </c>
      <c r="M2208">
        <v>0</v>
      </c>
      <c r="N2208">
        <v>0</v>
      </c>
      <c r="O2208">
        <v>0</v>
      </c>
      <c r="P2208">
        <v>0</v>
      </c>
      <c r="Q2208">
        <v>0</v>
      </c>
      <c r="R2208">
        <v>0</v>
      </c>
      <c r="S2208">
        <v>0</v>
      </c>
      <c r="T2208">
        <v>0</v>
      </c>
      <c r="U2208">
        <v>0</v>
      </c>
      <c r="V2208">
        <v>0</v>
      </c>
      <c r="W2208">
        <v>0</v>
      </c>
      <c r="X2208">
        <v>0</v>
      </c>
      <c r="Y2208">
        <v>0</v>
      </c>
      <c r="Z2208">
        <v>0</v>
      </c>
      <c r="AA2208">
        <v>0</v>
      </c>
      <c r="AB2208">
        <v>0</v>
      </c>
      <c r="AC2208">
        <v>0</v>
      </c>
    </row>
    <row r="2209" spans="1:29">
      <c r="A2209" t="s">
        <v>12971</v>
      </c>
      <c r="B2209" t="s">
        <v>19</v>
      </c>
      <c r="C2209">
        <v>0</v>
      </c>
      <c r="D2209">
        <v>0</v>
      </c>
      <c r="E2209">
        <v>0</v>
      </c>
      <c r="F2209">
        <v>0</v>
      </c>
      <c r="G2209">
        <v>0</v>
      </c>
      <c r="H2209">
        <v>0</v>
      </c>
      <c r="I2209">
        <v>0</v>
      </c>
      <c r="J2209">
        <v>0</v>
      </c>
      <c r="K2209">
        <v>0</v>
      </c>
      <c r="L2209">
        <v>0</v>
      </c>
      <c r="M2209">
        <v>0</v>
      </c>
      <c r="N2209">
        <v>0</v>
      </c>
      <c r="O2209">
        <v>0</v>
      </c>
      <c r="P2209">
        <v>0</v>
      </c>
      <c r="Q2209">
        <v>0</v>
      </c>
      <c r="R2209">
        <v>0</v>
      </c>
      <c r="S2209">
        <v>0</v>
      </c>
      <c r="T2209">
        <v>0</v>
      </c>
      <c r="U2209">
        <v>0</v>
      </c>
      <c r="V2209">
        <v>0</v>
      </c>
      <c r="W2209">
        <v>0</v>
      </c>
      <c r="X2209">
        <v>0</v>
      </c>
      <c r="Y2209">
        <v>0</v>
      </c>
      <c r="Z2209">
        <v>0</v>
      </c>
      <c r="AA2209">
        <v>0</v>
      </c>
      <c r="AB2209">
        <v>0</v>
      </c>
      <c r="AC2209">
        <v>0</v>
      </c>
    </row>
    <row r="2210" spans="1:29">
      <c r="A2210" t="s">
        <v>12972</v>
      </c>
      <c r="B2210" t="s">
        <v>19</v>
      </c>
      <c r="C2210">
        <v>0</v>
      </c>
      <c r="D2210">
        <v>0</v>
      </c>
      <c r="E2210">
        <v>0</v>
      </c>
      <c r="F2210">
        <v>0</v>
      </c>
      <c r="G2210">
        <v>0</v>
      </c>
      <c r="H2210">
        <v>0</v>
      </c>
      <c r="I2210">
        <v>0</v>
      </c>
      <c r="J2210">
        <v>0</v>
      </c>
      <c r="K2210">
        <v>0</v>
      </c>
      <c r="L2210">
        <v>0</v>
      </c>
      <c r="M2210">
        <v>0</v>
      </c>
      <c r="N2210">
        <v>0</v>
      </c>
      <c r="O2210">
        <v>0</v>
      </c>
      <c r="P2210">
        <v>0</v>
      </c>
      <c r="Q2210">
        <v>0</v>
      </c>
      <c r="R2210">
        <v>0</v>
      </c>
      <c r="S2210">
        <v>0</v>
      </c>
      <c r="T2210">
        <v>0</v>
      </c>
      <c r="U2210">
        <v>0</v>
      </c>
      <c r="V2210">
        <v>0</v>
      </c>
      <c r="W2210">
        <v>0</v>
      </c>
      <c r="X2210">
        <v>0</v>
      </c>
      <c r="Y2210">
        <v>0</v>
      </c>
      <c r="Z2210">
        <v>0</v>
      </c>
      <c r="AA2210">
        <v>0</v>
      </c>
      <c r="AB2210">
        <v>0</v>
      </c>
      <c r="AC2210">
        <v>0</v>
      </c>
    </row>
    <row r="2211" spans="1:29">
      <c r="A2211" t="s">
        <v>12973</v>
      </c>
      <c r="B2211" t="s">
        <v>19</v>
      </c>
      <c r="C2211">
        <v>0</v>
      </c>
      <c r="D2211">
        <v>0</v>
      </c>
      <c r="E2211">
        <v>0</v>
      </c>
      <c r="F2211">
        <v>0</v>
      </c>
      <c r="G2211">
        <v>0</v>
      </c>
      <c r="H2211">
        <v>0</v>
      </c>
      <c r="I2211">
        <v>0</v>
      </c>
      <c r="J2211">
        <v>0</v>
      </c>
      <c r="K2211">
        <v>0</v>
      </c>
      <c r="L2211">
        <v>0</v>
      </c>
      <c r="M2211">
        <v>0</v>
      </c>
      <c r="N2211">
        <v>0</v>
      </c>
      <c r="O2211">
        <v>0</v>
      </c>
      <c r="P2211">
        <v>0</v>
      </c>
      <c r="Q2211">
        <v>0</v>
      </c>
      <c r="R2211">
        <v>0</v>
      </c>
      <c r="S2211">
        <v>0</v>
      </c>
      <c r="T2211">
        <v>0</v>
      </c>
      <c r="U2211">
        <v>0</v>
      </c>
      <c r="V2211">
        <v>0</v>
      </c>
      <c r="W2211">
        <v>0</v>
      </c>
      <c r="X2211">
        <v>0</v>
      </c>
      <c r="Y2211">
        <v>0</v>
      </c>
      <c r="Z2211">
        <v>0</v>
      </c>
      <c r="AA2211">
        <v>0</v>
      </c>
      <c r="AB2211">
        <v>0</v>
      </c>
      <c r="AC2211">
        <v>0</v>
      </c>
    </row>
    <row r="2212" spans="1:29">
      <c r="A2212" t="s">
        <v>12974</v>
      </c>
      <c r="B2212" t="s">
        <v>19</v>
      </c>
      <c r="C2212">
        <v>0</v>
      </c>
      <c r="D2212">
        <v>0</v>
      </c>
      <c r="E2212">
        <v>0</v>
      </c>
      <c r="F2212">
        <v>0</v>
      </c>
      <c r="G2212">
        <v>0</v>
      </c>
      <c r="H2212">
        <v>0</v>
      </c>
      <c r="I2212">
        <v>0</v>
      </c>
      <c r="J2212">
        <v>0</v>
      </c>
      <c r="K2212">
        <v>0</v>
      </c>
      <c r="L2212">
        <v>0</v>
      </c>
      <c r="M2212">
        <v>0</v>
      </c>
      <c r="N2212">
        <v>0</v>
      </c>
      <c r="O2212">
        <v>0</v>
      </c>
      <c r="P2212">
        <v>0</v>
      </c>
      <c r="Q2212">
        <v>0</v>
      </c>
      <c r="R2212">
        <v>0</v>
      </c>
      <c r="S2212">
        <v>0</v>
      </c>
      <c r="T2212">
        <v>0</v>
      </c>
      <c r="U2212">
        <v>0</v>
      </c>
      <c r="V2212">
        <v>0</v>
      </c>
      <c r="W2212">
        <v>0</v>
      </c>
      <c r="X2212">
        <v>0</v>
      </c>
      <c r="Y2212">
        <v>0</v>
      </c>
      <c r="Z2212">
        <v>0</v>
      </c>
      <c r="AA2212">
        <v>0</v>
      </c>
      <c r="AB2212">
        <v>0</v>
      </c>
      <c r="AC2212">
        <v>0</v>
      </c>
    </row>
    <row r="2213" spans="1:29">
      <c r="A2213" t="s">
        <v>12975</v>
      </c>
      <c r="B2213" t="s">
        <v>19</v>
      </c>
      <c r="C2213">
        <v>0</v>
      </c>
      <c r="D2213">
        <v>0</v>
      </c>
      <c r="E2213">
        <v>0</v>
      </c>
      <c r="F2213">
        <v>0</v>
      </c>
      <c r="G2213">
        <v>0</v>
      </c>
      <c r="H2213">
        <v>0</v>
      </c>
      <c r="I2213">
        <v>0</v>
      </c>
      <c r="J2213">
        <v>0</v>
      </c>
      <c r="K2213">
        <v>0</v>
      </c>
      <c r="L2213">
        <v>0</v>
      </c>
      <c r="M2213">
        <v>0</v>
      </c>
      <c r="N2213">
        <v>0</v>
      </c>
      <c r="O2213">
        <v>0</v>
      </c>
      <c r="P2213">
        <v>0</v>
      </c>
      <c r="Q2213">
        <v>0</v>
      </c>
      <c r="R2213">
        <v>0</v>
      </c>
      <c r="S2213">
        <v>0</v>
      </c>
      <c r="T2213">
        <v>0</v>
      </c>
      <c r="U2213">
        <v>0</v>
      </c>
      <c r="V2213">
        <v>0</v>
      </c>
      <c r="W2213">
        <v>0</v>
      </c>
      <c r="X2213">
        <v>0</v>
      </c>
      <c r="Y2213">
        <v>0</v>
      </c>
      <c r="Z2213">
        <v>0</v>
      </c>
      <c r="AA2213">
        <v>0</v>
      </c>
      <c r="AB2213">
        <v>0</v>
      </c>
      <c r="AC2213">
        <v>0</v>
      </c>
    </row>
    <row r="2214" spans="1:29">
      <c r="A2214" t="s">
        <v>12976</v>
      </c>
      <c r="B2214" t="s">
        <v>19</v>
      </c>
      <c r="C2214">
        <v>0</v>
      </c>
      <c r="D2214">
        <v>0</v>
      </c>
      <c r="E2214">
        <v>0</v>
      </c>
      <c r="F2214">
        <v>0</v>
      </c>
      <c r="G2214">
        <v>0</v>
      </c>
      <c r="H2214">
        <v>0</v>
      </c>
      <c r="I2214">
        <v>0</v>
      </c>
      <c r="J2214">
        <v>0</v>
      </c>
      <c r="K2214">
        <v>0</v>
      </c>
      <c r="L2214">
        <v>0</v>
      </c>
      <c r="M2214">
        <v>0</v>
      </c>
      <c r="N2214">
        <v>0</v>
      </c>
      <c r="O2214">
        <v>0</v>
      </c>
      <c r="P2214">
        <v>0</v>
      </c>
      <c r="Q2214">
        <v>0</v>
      </c>
      <c r="R2214">
        <v>0</v>
      </c>
      <c r="S2214">
        <v>0</v>
      </c>
      <c r="T2214">
        <v>0</v>
      </c>
      <c r="U2214">
        <v>0</v>
      </c>
      <c r="V2214">
        <v>0</v>
      </c>
      <c r="W2214">
        <v>0</v>
      </c>
      <c r="X2214">
        <v>0</v>
      </c>
      <c r="Y2214">
        <v>0</v>
      </c>
      <c r="Z2214">
        <v>0</v>
      </c>
      <c r="AA2214">
        <v>0</v>
      </c>
      <c r="AB2214">
        <v>0</v>
      </c>
      <c r="AC2214">
        <v>0</v>
      </c>
    </row>
    <row r="2215" spans="1:29">
      <c r="A2215" t="s">
        <v>12977</v>
      </c>
      <c r="B2215" t="s">
        <v>19</v>
      </c>
      <c r="C2215">
        <v>0</v>
      </c>
      <c r="D2215">
        <v>0</v>
      </c>
      <c r="E2215">
        <v>0</v>
      </c>
      <c r="F2215">
        <v>0</v>
      </c>
      <c r="G2215">
        <v>0</v>
      </c>
      <c r="H2215">
        <v>0</v>
      </c>
      <c r="I2215">
        <v>0</v>
      </c>
      <c r="J2215">
        <v>0</v>
      </c>
      <c r="K2215">
        <v>0</v>
      </c>
      <c r="L2215">
        <v>0</v>
      </c>
      <c r="M2215">
        <v>0</v>
      </c>
      <c r="N2215">
        <v>0</v>
      </c>
      <c r="O2215">
        <v>0</v>
      </c>
      <c r="P2215">
        <v>0</v>
      </c>
      <c r="Q2215">
        <v>0</v>
      </c>
      <c r="R2215">
        <v>0</v>
      </c>
      <c r="S2215">
        <v>0</v>
      </c>
      <c r="T2215">
        <v>0</v>
      </c>
      <c r="U2215">
        <v>0</v>
      </c>
      <c r="V2215">
        <v>0</v>
      </c>
      <c r="W2215">
        <v>0</v>
      </c>
      <c r="X2215">
        <v>0</v>
      </c>
      <c r="Y2215">
        <v>0</v>
      </c>
      <c r="Z2215">
        <v>0</v>
      </c>
      <c r="AA2215">
        <v>0</v>
      </c>
      <c r="AB2215">
        <v>0</v>
      </c>
      <c r="AC2215">
        <v>0</v>
      </c>
    </row>
    <row r="2216" spans="1:29">
      <c r="A2216" t="s">
        <v>12978</v>
      </c>
      <c r="B2216" t="s">
        <v>19</v>
      </c>
      <c r="C2216">
        <v>0</v>
      </c>
      <c r="D2216">
        <v>0</v>
      </c>
      <c r="E2216">
        <v>0</v>
      </c>
      <c r="F2216">
        <v>0</v>
      </c>
      <c r="G2216">
        <v>0</v>
      </c>
      <c r="H2216">
        <v>0</v>
      </c>
      <c r="I2216">
        <v>0</v>
      </c>
      <c r="J2216">
        <v>0</v>
      </c>
      <c r="K2216">
        <v>0</v>
      </c>
      <c r="L2216">
        <v>0</v>
      </c>
      <c r="M2216">
        <v>0</v>
      </c>
      <c r="N2216">
        <v>0</v>
      </c>
      <c r="O2216">
        <v>0</v>
      </c>
      <c r="P2216">
        <v>0</v>
      </c>
      <c r="Q2216">
        <v>0</v>
      </c>
      <c r="R2216">
        <v>0</v>
      </c>
      <c r="S2216">
        <v>0</v>
      </c>
      <c r="T2216">
        <v>0</v>
      </c>
      <c r="U2216">
        <v>0</v>
      </c>
      <c r="V2216">
        <v>0</v>
      </c>
      <c r="W2216">
        <v>0</v>
      </c>
      <c r="X2216">
        <v>0</v>
      </c>
      <c r="Y2216">
        <v>0</v>
      </c>
      <c r="Z2216">
        <v>0</v>
      </c>
      <c r="AA2216">
        <v>0</v>
      </c>
      <c r="AB2216">
        <v>0</v>
      </c>
      <c r="AC2216">
        <v>0</v>
      </c>
    </row>
    <row r="2217" spans="1:29">
      <c r="A2217" t="s">
        <v>12979</v>
      </c>
      <c r="B2217" t="s">
        <v>19</v>
      </c>
      <c r="C2217">
        <v>0</v>
      </c>
      <c r="D2217">
        <v>0</v>
      </c>
      <c r="E2217">
        <v>0</v>
      </c>
      <c r="F2217">
        <v>0</v>
      </c>
      <c r="G2217">
        <v>0</v>
      </c>
      <c r="H2217">
        <v>0</v>
      </c>
      <c r="I2217">
        <v>0</v>
      </c>
      <c r="J2217">
        <v>0</v>
      </c>
      <c r="K2217">
        <v>0</v>
      </c>
      <c r="L2217">
        <v>0</v>
      </c>
      <c r="M2217">
        <v>0</v>
      </c>
      <c r="N2217">
        <v>0</v>
      </c>
      <c r="O2217">
        <v>0</v>
      </c>
      <c r="P2217">
        <v>0</v>
      </c>
      <c r="Q2217">
        <v>0</v>
      </c>
      <c r="R2217">
        <v>0</v>
      </c>
      <c r="S2217">
        <v>0</v>
      </c>
      <c r="T2217">
        <v>0</v>
      </c>
      <c r="U2217">
        <v>0</v>
      </c>
      <c r="V2217">
        <v>0</v>
      </c>
      <c r="W2217">
        <v>0</v>
      </c>
      <c r="X2217">
        <v>0</v>
      </c>
      <c r="Y2217">
        <v>0</v>
      </c>
      <c r="Z2217">
        <v>0</v>
      </c>
      <c r="AA2217">
        <v>0</v>
      </c>
      <c r="AB2217">
        <v>0</v>
      </c>
      <c r="AC2217">
        <v>0</v>
      </c>
    </row>
    <row r="2218" spans="1:29">
      <c r="A2218" t="s">
        <v>12980</v>
      </c>
      <c r="B2218" t="s">
        <v>19</v>
      </c>
      <c r="C2218">
        <v>0</v>
      </c>
      <c r="D2218">
        <v>0</v>
      </c>
      <c r="E2218">
        <v>0</v>
      </c>
      <c r="F2218">
        <v>0</v>
      </c>
      <c r="G2218">
        <v>0</v>
      </c>
      <c r="H2218">
        <v>0</v>
      </c>
      <c r="I2218">
        <v>0</v>
      </c>
      <c r="J2218">
        <v>0</v>
      </c>
      <c r="K2218">
        <v>0</v>
      </c>
      <c r="L2218">
        <v>0</v>
      </c>
      <c r="M2218">
        <v>0</v>
      </c>
      <c r="N2218">
        <v>0</v>
      </c>
      <c r="O2218">
        <v>0</v>
      </c>
      <c r="P2218">
        <v>0</v>
      </c>
      <c r="Q2218">
        <v>0</v>
      </c>
      <c r="R2218">
        <v>0</v>
      </c>
      <c r="S2218">
        <v>0</v>
      </c>
      <c r="T2218">
        <v>0</v>
      </c>
      <c r="U2218">
        <v>0</v>
      </c>
      <c r="V2218">
        <v>0</v>
      </c>
      <c r="W2218">
        <v>0</v>
      </c>
      <c r="X2218">
        <v>0</v>
      </c>
      <c r="Y2218">
        <v>0</v>
      </c>
      <c r="Z2218">
        <v>0</v>
      </c>
      <c r="AA2218">
        <v>0</v>
      </c>
      <c r="AB2218">
        <v>0</v>
      </c>
      <c r="AC2218">
        <v>0</v>
      </c>
    </row>
    <row r="2219" spans="1:29">
      <c r="A2219" t="s">
        <v>12981</v>
      </c>
      <c r="B2219" t="s">
        <v>19</v>
      </c>
      <c r="C2219">
        <v>0</v>
      </c>
      <c r="D2219">
        <v>0</v>
      </c>
      <c r="E2219">
        <v>0</v>
      </c>
      <c r="F2219">
        <v>0</v>
      </c>
      <c r="G2219">
        <v>0</v>
      </c>
      <c r="H2219">
        <v>0</v>
      </c>
      <c r="I2219">
        <v>0</v>
      </c>
      <c r="J2219">
        <v>0</v>
      </c>
      <c r="K2219">
        <v>0</v>
      </c>
      <c r="L2219">
        <v>0</v>
      </c>
      <c r="M2219">
        <v>0</v>
      </c>
      <c r="N2219">
        <v>0</v>
      </c>
      <c r="O2219">
        <v>0</v>
      </c>
      <c r="P2219">
        <v>0</v>
      </c>
      <c r="Q2219">
        <v>0</v>
      </c>
      <c r="R2219">
        <v>0</v>
      </c>
      <c r="S2219">
        <v>0</v>
      </c>
      <c r="T2219">
        <v>0</v>
      </c>
      <c r="U2219">
        <v>0</v>
      </c>
      <c r="V2219">
        <v>0</v>
      </c>
      <c r="W2219">
        <v>0</v>
      </c>
      <c r="X2219">
        <v>0</v>
      </c>
      <c r="Y2219">
        <v>0</v>
      </c>
      <c r="Z2219">
        <v>0</v>
      </c>
      <c r="AA2219">
        <v>0</v>
      </c>
      <c r="AB2219">
        <v>0</v>
      </c>
      <c r="AC2219">
        <v>0</v>
      </c>
    </row>
    <row r="2220" spans="1:29">
      <c r="A2220" t="s">
        <v>12982</v>
      </c>
      <c r="B2220" t="s">
        <v>19</v>
      </c>
      <c r="C2220">
        <v>0</v>
      </c>
      <c r="D2220">
        <v>0</v>
      </c>
      <c r="E2220">
        <v>0</v>
      </c>
      <c r="F2220">
        <v>0</v>
      </c>
      <c r="G2220">
        <v>0</v>
      </c>
      <c r="H2220">
        <v>0</v>
      </c>
      <c r="I2220">
        <v>0</v>
      </c>
      <c r="J2220">
        <v>0</v>
      </c>
      <c r="K2220">
        <v>0</v>
      </c>
      <c r="L2220">
        <v>0</v>
      </c>
      <c r="M2220">
        <v>0</v>
      </c>
      <c r="N2220">
        <v>0</v>
      </c>
      <c r="O2220">
        <v>0</v>
      </c>
      <c r="P2220">
        <v>0</v>
      </c>
      <c r="Q2220">
        <v>0</v>
      </c>
      <c r="R2220">
        <v>0</v>
      </c>
      <c r="S2220">
        <v>0</v>
      </c>
      <c r="T2220">
        <v>0</v>
      </c>
      <c r="U2220">
        <v>0</v>
      </c>
      <c r="V2220">
        <v>0</v>
      </c>
      <c r="W2220">
        <v>0</v>
      </c>
      <c r="X2220">
        <v>0</v>
      </c>
      <c r="Y2220">
        <v>0</v>
      </c>
      <c r="Z2220">
        <v>0</v>
      </c>
      <c r="AA2220">
        <v>0</v>
      </c>
      <c r="AB2220">
        <v>0</v>
      </c>
      <c r="AC2220">
        <v>0</v>
      </c>
    </row>
    <row r="2221" spans="1:29">
      <c r="A2221" t="s">
        <v>12983</v>
      </c>
      <c r="B2221" t="s">
        <v>19</v>
      </c>
      <c r="C2221">
        <v>0</v>
      </c>
      <c r="D2221">
        <v>0</v>
      </c>
      <c r="E2221">
        <v>0</v>
      </c>
      <c r="F2221">
        <v>0</v>
      </c>
      <c r="G2221">
        <v>0</v>
      </c>
      <c r="H2221">
        <v>0</v>
      </c>
      <c r="I2221">
        <v>0</v>
      </c>
      <c r="J2221">
        <v>0</v>
      </c>
      <c r="K2221">
        <v>0</v>
      </c>
      <c r="L2221">
        <v>0</v>
      </c>
      <c r="M2221">
        <v>0</v>
      </c>
      <c r="N2221">
        <v>0</v>
      </c>
      <c r="O2221">
        <v>0</v>
      </c>
      <c r="P2221">
        <v>0</v>
      </c>
      <c r="Q2221">
        <v>0</v>
      </c>
      <c r="R2221">
        <v>0</v>
      </c>
      <c r="S2221">
        <v>0</v>
      </c>
      <c r="T2221">
        <v>0</v>
      </c>
      <c r="U2221">
        <v>0</v>
      </c>
      <c r="V2221">
        <v>0</v>
      </c>
      <c r="W2221">
        <v>0</v>
      </c>
      <c r="X2221">
        <v>0</v>
      </c>
      <c r="Y2221">
        <v>0</v>
      </c>
      <c r="Z2221">
        <v>0</v>
      </c>
      <c r="AA2221">
        <v>0</v>
      </c>
      <c r="AB2221">
        <v>0</v>
      </c>
      <c r="AC2221">
        <v>0</v>
      </c>
    </row>
    <row r="2222" spans="1:29">
      <c r="A2222" t="s">
        <v>12984</v>
      </c>
      <c r="B2222" t="s">
        <v>19</v>
      </c>
      <c r="C2222">
        <v>0</v>
      </c>
      <c r="D2222">
        <v>0</v>
      </c>
      <c r="E2222">
        <v>0</v>
      </c>
      <c r="F2222">
        <v>0</v>
      </c>
      <c r="G2222">
        <v>0</v>
      </c>
      <c r="H2222">
        <v>0</v>
      </c>
      <c r="I2222">
        <v>0</v>
      </c>
      <c r="J2222">
        <v>0</v>
      </c>
      <c r="K2222">
        <v>0</v>
      </c>
      <c r="L2222">
        <v>0</v>
      </c>
      <c r="M2222">
        <v>0</v>
      </c>
      <c r="N2222">
        <v>0</v>
      </c>
      <c r="O2222">
        <v>0</v>
      </c>
      <c r="P2222">
        <v>0</v>
      </c>
      <c r="Q2222">
        <v>0</v>
      </c>
      <c r="R2222">
        <v>0</v>
      </c>
      <c r="S2222">
        <v>0</v>
      </c>
      <c r="T2222">
        <v>0</v>
      </c>
      <c r="U2222">
        <v>0</v>
      </c>
      <c r="V2222">
        <v>0</v>
      </c>
      <c r="W2222">
        <v>0</v>
      </c>
      <c r="X2222">
        <v>0</v>
      </c>
      <c r="Y2222">
        <v>0</v>
      </c>
      <c r="Z2222">
        <v>0</v>
      </c>
      <c r="AA2222">
        <v>0</v>
      </c>
      <c r="AB2222">
        <v>0</v>
      </c>
      <c r="AC2222">
        <v>0</v>
      </c>
    </row>
    <row r="2223" spans="1:29">
      <c r="A2223" t="s">
        <v>12985</v>
      </c>
      <c r="B2223" t="s">
        <v>19</v>
      </c>
      <c r="C2223">
        <v>0</v>
      </c>
      <c r="D2223">
        <v>0</v>
      </c>
      <c r="E2223">
        <v>0</v>
      </c>
      <c r="F2223">
        <v>0</v>
      </c>
      <c r="G2223">
        <v>0</v>
      </c>
      <c r="H2223">
        <v>0</v>
      </c>
      <c r="I2223">
        <v>0</v>
      </c>
      <c r="J2223">
        <v>0</v>
      </c>
      <c r="K2223">
        <v>0</v>
      </c>
      <c r="L2223">
        <v>0</v>
      </c>
      <c r="M2223">
        <v>0</v>
      </c>
      <c r="N2223">
        <v>0</v>
      </c>
      <c r="O2223">
        <v>0</v>
      </c>
      <c r="P2223">
        <v>0</v>
      </c>
      <c r="Q2223">
        <v>0</v>
      </c>
      <c r="R2223">
        <v>0</v>
      </c>
      <c r="S2223">
        <v>0</v>
      </c>
      <c r="T2223">
        <v>0</v>
      </c>
      <c r="U2223">
        <v>0</v>
      </c>
      <c r="V2223">
        <v>0</v>
      </c>
      <c r="W2223">
        <v>0</v>
      </c>
      <c r="X2223">
        <v>0</v>
      </c>
      <c r="Y2223">
        <v>0</v>
      </c>
      <c r="Z2223">
        <v>0</v>
      </c>
      <c r="AA2223">
        <v>0</v>
      </c>
      <c r="AB2223">
        <v>0</v>
      </c>
      <c r="AC2223">
        <v>0</v>
      </c>
    </row>
    <row r="2224" spans="1:29">
      <c r="A2224" t="s">
        <v>12986</v>
      </c>
      <c r="B2224" t="s">
        <v>19</v>
      </c>
      <c r="C2224">
        <v>0</v>
      </c>
      <c r="D2224">
        <v>0</v>
      </c>
      <c r="E2224">
        <v>0</v>
      </c>
      <c r="F2224">
        <v>0</v>
      </c>
      <c r="G2224">
        <v>0</v>
      </c>
      <c r="H2224">
        <v>0</v>
      </c>
      <c r="I2224">
        <v>0</v>
      </c>
      <c r="J2224">
        <v>0</v>
      </c>
      <c r="K2224">
        <v>0</v>
      </c>
      <c r="L2224">
        <v>0</v>
      </c>
      <c r="M2224">
        <v>0</v>
      </c>
      <c r="N2224">
        <v>0</v>
      </c>
      <c r="O2224">
        <v>0</v>
      </c>
      <c r="P2224">
        <v>0</v>
      </c>
      <c r="Q2224">
        <v>0</v>
      </c>
      <c r="R2224">
        <v>0</v>
      </c>
      <c r="S2224">
        <v>0</v>
      </c>
      <c r="T2224">
        <v>0</v>
      </c>
      <c r="U2224">
        <v>0</v>
      </c>
      <c r="V2224">
        <v>0</v>
      </c>
      <c r="W2224">
        <v>0</v>
      </c>
      <c r="X2224">
        <v>0</v>
      </c>
      <c r="Y2224">
        <v>0</v>
      </c>
      <c r="Z2224">
        <v>0</v>
      </c>
      <c r="AA2224">
        <v>0</v>
      </c>
      <c r="AB2224">
        <v>0</v>
      </c>
      <c r="AC2224">
        <v>0</v>
      </c>
    </row>
    <row r="2225" spans="1:29">
      <c r="A2225" t="s">
        <v>12987</v>
      </c>
      <c r="B2225" t="s">
        <v>19</v>
      </c>
      <c r="C2225">
        <v>0</v>
      </c>
      <c r="D2225">
        <v>0</v>
      </c>
      <c r="E2225">
        <v>0</v>
      </c>
      <c r="F2225">
        <v>0</v>
      </c>
      <c r="G2225">
        <v>0</v>
      </c>
      <c r="H2225">
        <v>0</v>
      </c>
      <c r="I2225">
        <v>0</v>
      </c>
      <c r="J2225">
        <v>0</v>
      </c>
      <c r="K2225">
        <v>0</v>
      </c>
      <c r="L2225">
        <v>0</v>
      </c>
      <c r="M2225">
        <v>0</v>
      </c>
      <c r="N2225">
        <v>0</v>
      </c>
      <c r="O2225">
        <v>0</v>
      </c>
      <c r="P2225">
        <v>0</v>
      </c>
      <c r="Q2225">
        <v>0</v>
      </c>
      <c r="R2225">
        <v>0</v>
      </c>
      <c r="S2225">
        <v>0</v>
      </c>
      <c r="T2225">
        <v>0</v>
      </c>
      <c r="U2225">
        <v>0</v>
      </c>
      <c r="V2225">
        <v>0</v>
      </c>
      <c r="W2225">
        <v>0</v>
      </c>
      <c r="X2225">
        <v>0</v>
      </c>
      <c r="Y2225">
        <v>0</v>
      </c>
      <c r="Z2225">
        <v>0</v>
      </c>
      <c r="AA2225">
        <v>0</v>
      </c>
      <c r="AB2225">
        <v>0</v>
      </c>
      <c r="AC2225">
        <v>0</v>
      </c>
    </row>
    <row r="2226" spans="1:29">
      <c r="A2226" t="s">
        <v>12988</v>
      </c>
      <c r="B2226" t="s">
        <v>19</v>
      </c>
      <c r="C2226">
        <v>0</v>
      </c>
      <c r="D2226">
        <v>0</v>
      </c>
      <c r="E2226">
        <v>0</v>
      </c>
      <c r="F2226">
        <v>0</v>
      </c>
      <c r="G2226">
        <v>0</v>
      </c>
      <c r="H2226">
        <v>0</v>
      </c>
      <c r="I2226">
        <v>0</v>
      </c>
      <c r="J2226">
        <v>0</v>
      </c>
      <c r="K2226">
        <v>0</v>
      </c>
      <c r="L2226">
        <v>0</v>
      </c>
      <c r="M2226">
        <v>0</v>
      </c>
      <c r="N2226">
        <v>0</v>
      </c>
      <c r="O2226">
        <v>0</v>
      </c>
      <c r="P2226">
        <v>0</v>
      </c>
      <c r="Q2226">
        <v>0</v>
      </c>
      <c r="R2226">
        <v>0</v>
      </c>
      <c r="S2226">
        <v>0</v>
      </c>
      <c r="T2226">
        <v>0</v>
      </c>
      <c r="U2226">
        <v>0</v>
      </c>
      <c r="V2226">
        <v>0</v>
      </c>
      <c r="W2226">
        <v>0</v>
      </c>
      <c r="X2226">
        <v>0</v>
      </c>
      <c r="Y2226">
        <v>0</v>
      </c>
      <c r="Z2226">
        <v>0</v>
      </c>
      <c r="AA2226">
        <v>0</v>
      </c>
      <c r="AB2226">
        <v>0</v>
      </c>
      <c r="AC2226">
        <v>0</v>
      </c>
    </row>
    <row r="2227" spans="1:29">
      <c r="A2227" t="s">
        <v>12989</v>
      </c>
      <c r="B2227" t="s">
        <v>19</v>
      </c>
      <c r="C2227">
        <v>0</v>
      </c>
      <c r="D2227">
        <v>0</v>
      </c>
      <c r="E2227">
        <v>0</v>
      </c>
      <c r="F2227">
        <v>0</v>
      </c>
      <c r="G2227">
        <v>0</v>
      </c>
      <c r="H2227">
        <v>0</v>
      </c>
      <c r="I2227">
        <v>0</v>
      </c>
      <c r="J2227">
        <v>0</v>
      </c>
      <c r="K2227">
        <v>0</v>
      </c>
      <c r="L2227">
        <v>0</v>
      </c>
      <c r="M2227">
        <v>0</v>
      </c>
      <c r="N2227">
        <v>0</v>
      </c>
      <c r="O2227">
        <v>0</v>
      </c>
      <c r="P2227">
        <v>0</v>
      </c>
      <c r="Q2227">
        <v>0</v>
      </c>
      <c r="R2227">
        <v>0</v>
      </c>
      <c r="S2227">
        <v>0</v>
      </c>
      <c r="T2227">
        <v>0</v>
      </c>
      <c r="U2227">
        <v>0</v>
      </c>
      <c r="V2227">
        <v>0</v>
      </c>
      <c r="W2227">
        <v>0</v>
      </c>
      <c r="X2227">
        <v>0</v>
      </c>
      <c r="Y2227">
        <v>0</v>
      </c>
      <c r="Z2227">
        <v>0</v>
      </c>
      <c r="AA2227">
        <v>0</v>
      </c>
      <c r="AB2227">
        <v>0</v>
      </c>
      <c r="AC2227">
        <v>0</v>
      </c>
    </row>
    <row r="2228" spans="1:29">
      <c r="A2228" t="s">
        <v>12990</v>
      </c>
      <c r="B2228" t="s">
        <v>19</v>
      </c>
      <c r="C2228">
        <v>0</v>
      </c>
      <c r="D2228">
        <v>0</v>
      </c>
      <c r="E2228">
        <v>0</v>
      </c>
      <c r="F2228">
        <v>0</v>
      </c>
      <c r="G2228">
        <v>0</v>
      </c>
      <c r="H2228">
        <v>0</v>
      </c>
      <c r="I2228">
        <v>0</v>
      </c>
      <c r="J2228">
        <v>0</v>
      </c>
      <c r="K2228">
        <v>0</v>
      </c>
      <c r="L2228">
        <v>0</v>
      </c>
      <c r="M2228">
        <v>0</v>
      </c>
      <c r="N2228">
        <v>0</v>
      </c>
      <c r="O2228">
        <v>0</v>
      </c>
      <c r="P2228">
        <v>0</v>
      </c>
      <c r="Q2228">
        <v>0</v>
      </c>
      <c r="R2228">
        <v>0</v>
      </c>
      <c r="S2228">
        <v>0</v>
      </c>
      <c r="T2228">
        <v>0</v>
      </c>
      <c r="U2228">
        <v>0</v>
      </c>
      <c r="V2228">
        <v>0</v>
      </c>
      <c r="W2228">
        <v>0</v>
      </c>
      <c r="X2228">
        <v>0</v>
      </c>
      <c r="Y2228">
        <v>0</v>
      </c>
      <c r="Z2228">
        <v>0</v>
      </c>
      <c r="AA2228">
        <v>0</v>
      </c>
      <c r="AB2228">
        <v>0</v>
      </c>
      <c r="AC2228">
        <v>0</v>
      </c>
    </row>
    <row r="2229" spans="1:29">
      <c r="A2229" t="s">
        <v>12991</v>
      </c>
      <c r="B2229" t="s">
        <v>19</v>
      </c>
      <c r="C2229">
        <v>0</v>
      </c>
      <c r="D2229">
        <v>0</v>
      </c>
      <c r="E2229">
        <v>0</v>
      </c>
      <c r="F2229">
        <v>0</v>
      </c>
      <c r="G2229">
        <v>0</v>
      </c>
      <c r="H2229">
        <v>0</v>
      </c>
      <c r="I2229">
        <v>0</v>
      </c>
      <c r="J2229">
        <v>0</v>
      </c>
      <c r="K2229">
        <v>0</v>
      </c>
      <c r="L2229">
        <v>0</v>
      </c>
      <c r="M2229">
        <v>0</v>
      </c>
      <c r="N2229">
        <v>0</v>
      </c>
      <c r="O2229">
        <v>0</v>
      </c>
      <c r="P2229">
        <v>0</v>
      </c>
      <c r="Q2229">
        <v>0</v>
      </c>
      <c r="R2229">
        <v>0</v>
      </c>
      <c r="S2229">
        <v>0</v>
      </c>
      <c r="T2229">
        <v>0</v>
      </c>
      <c r="U2229">
        <v>0</v>
      </c>
      <c r="V2229">
        <v>0</v>
      </c>
      <c r="W2229">
        <v>0</v>
      </c>
      <c r="X2229">
        <v>0</v>
      </c>
      <c r="Y2229">
        <v>0</v>
      </c>
      <c r="Z2229">
        <v>0</v>
      </c>
      <c r="AA2229">
        <v>0</v>
      </c>
      <c r="AB2229">
        <v>0</v>
      </c>
      <c r="AC2229">
        <v>0</v>
      </c>
    </row>
    <row r="2230" spans="1:29">
      <c r="A2230" t="s">
        <v>12992</v>
      </c>
      <c r="B2230" t="s">
        <v>19</v>
      </c>
      <c r="C2230">
        <v>0</v>
      </c>
      <c r="D2230">
        <v>0</v>
      </c>
      <c r="E2230">
        <v>0</v>
      </c>
      <c r="F2230">
        <v>0</v>
      </c>
      <c r="G2230">
        <v>0</v>
      </c>
      <c r="H2230">
        <v>0</v>
      </c>
      <c r="I2230">
        <v>0</v>
      </c>
      <c r="J2230">
        <v>0</v>
      </c>
      <c r="K2230">
        <v>0</v>
      </c>
      <c r="L2230">
        <v>0</v>
      </c>
      <c r="M2230">
        <v>0</v>
      </c>
      <c r="N2230">
        <v>0</v>
      </c>
      <c r="O2230">
        <v>0</v>
      </c>
      <c r="P2230">
        <v>0</v>
      </c>
      <c r="Q2230">
        <v>0</v>
      </c>
      <c r="R2230">
        <v>0</v>
      </c>
      <c r="S2230">
        <v>0</v>
      </c>
      <c r="T2230">
        <v>0</v>
      </c>
      <c r="U2230">
        <v>0</v>
      </c>
      <c r="V2230">
        <v>0</v>
      </c>
      <c r="W2230">
        <v>0</v>
      </c>
      <c r="X2230">
        <v>0</v>
      </c>
      <c r="Y2230">
        <v>0</v>
      </c>
      <c r="Z2230">
        <v>0</v>
      </c>
      <c r="AA2230">
        <v>0</v>
      </c>
      <c r="AB2230">
        <v>0</v>
      </c>
      <c r="AC2230">
        <v>0</v>
      </c>
    </row>
    <row r="2231" spans="1:29">
      <c r="A2231" t="s">
        <v>12993</v>
      </c>
      <c r="B2231" t="s">
        <v>19</v>
      </c>
      <c r="C2231">
        <v>0</v>
      </c>
      <c r="D2231">
        <v>0</v>
      </c>
      <c r="E2231">
        <v>0</v>
      </c>
      <c r="F2231">
        <v>0</v>
      </c>
      <c r="G2231">
        <v>0</v>
      </c>
      <c r="H2231">
        <v>0</v>
      </c>
      <c r="I2231">
        <v>0</v>
      </c>
      <c r="J2231">
        <v>0</v>
      </c>
      <c r="K2231">
        <v>0</v>
      </c>
      <c r="L2231">
        <v>0</v>
      </c>
      <c r="M2231">
        <v>0</v>
      </c>
      <c r="N2231">
        <v>0</v>
      </c>
      <c r="O2231">
        <v>0</v>
      </c>
      <c r="P2231">
        <v>0</v>
      </c>
      <c r="Q2231">
        <v>0</v>
      </c>
      <c r="R2231">
        <v>0</v>
      </c>
      <c r="S2231">
        <v>0</v>
      </c>
      <c r="T2231">
        <v>0</v>
      </c>
      <c r="U2231">
        <v>0</v>
      </c>
      <c r="V2231">
        <v>0</v>
      </c>
      <c r="W2231">
        <v>0</v>
      </c>
      <c r="X2231">
        <v>0</v>
      </c>
      <c r="Y2231">
        <v>0</v>
      </c>
      <c r="Z2231">
        <v>0</v>
      </c>
      <c r="AA2231">
        <v>0</v>
      </c>
      <c r="AB2231">
        <v>0</v>
      </c>
      <c r="AC2231">
        <v>0</v>
      </c>
    </row>
    <row r="2232" spans="1:29">
      <c r="A2232" t="s">
        <v>12994</v>
      </c>
      <c r="B2232" t="s">
        <v>19</v>
      </c>
      <c r="C2232">
        <v>0</v>
      </c>
      <c r="D2232">
        <v>0</v>
      </c>
      <c r="E2232">
        <v>0</v>
      </c>
      <c r="F2232">
        <v>0</v>
      </c>
      <c r="G2232">
        <v>0</v>
      </c>
      <c r="H2232">
        <v>0</v>
      </c>
      <c r="I2232">
        <v>0</v>
      </c>
      <c r="J2232">
        <v>0</v>
      </c>
      <c r="K2232">
        <v>0</v>
      </c>
      <c r="L2232">
        <v>0</v>
      </c>
      <c r="M2232">
        <v>0</v>
      </c>
      <c r="N2232">
        <v>0</v>
      </c>
      <c r="O2232">
        <v>0</v>
      </c>
      <c r="P2232">
        <v>0</v>
      </c>
      <c r="Q2232">
        <v>0</v>
      </c>
      <c r="R2232">
        <v>0</v>
      </c>
      <c r="S2232">
        <v>0</v>
      </c>
      <c r="T2232">
        <v>0</v>
      </c>
      <c r="U2232">
        <v>0</v>
      </c>
      <c r="V2232">
        <v>0</v>
      </c>
      <c r="W2232">
        <v>0</v>
      </c>
      <c r="X2232">
        <v>0</v>
      </c>
      <c r="Y2232">
        <v>0</v>
      </c>
      <c r="Z2232">
        <v>0</v>
      </c>
      <c r="AA2232">
        <v>0</v>
      </c>
      <c r="AB2232">
        <v>0</v>
      </c>
      <c r="AC2232">
        <v>0</v>
      </c>
    </row>
    <row r="2233" spans="1:29">
      <c r="A2233" t="s">
        <v>12995</v>
      </c>
      <c r="B2233" t="s">
        <v>19</v>
      </c>
      <c r="C2233">
        <v>0</v>
      </c>
      <c r="D2233">
        <v>0</v>
      </c>
      <c r="E2233">
        <v>0</v>
      </c>
      <c r="F2233">
        <v>0</v>
      </c>
      <c r="G2233">
        <v>0</v>
      </c>
      <c r="H2233">
        <v>0</v>
      </c>
      <c r="I2233">
        <v>0</v>
      </c>
      <c r="J2233">
        <v>0</v>
      </c>
      <c r="K2233">
        <v>0</v>
      </c>
      <c r="L2233">
        <v>0</v>
      </c>
      <c r="M2233">
        <v>0</v>
      </c>
      <c r="N2233">
        <v>0</v>
      </c>
      <c r="O2233">
        <v>0</v>
      </c>
      <c r="P2233">
        <v>0</v>
      </c>
      <c r="Q2233">
        <v>0</v>
      </c>
      <c r="R2233">
        <v>0</v>
      </c>
      <c r="S2233">
        <v>0</v>
      </c>
      <c r="T2233">
        <v>0</v>
      </c>
      <c r="U2233">
        <v>0</v>
      </c>
      <c r="V2233">
        <v>0</v>
      </c>
      <c r="W2233">
        <v>0</v>
      </c>
      <c r="X2233">
        <v>0</v>
      </c>
      <c r="Y2233">
        <v>0</v>
      </c>
      <c r="Z2233">
        <v>0</v>
      </c>
      <c r="AA2233">
        <v>0</v>
      </c>
      <c r="AB2233">
        <v>0</v>
      </c>
      <c r="AC2233">
        <v>0</v>
      </c>
    </row>
    <row r="2234" spans="1:29">
      <c r="A2234" t="s">
        <v>12996</v>
      </c>
      <c r="B2234" t="s">
        <v>19</v>
      </c>
      <c r="C2234">
        <v>0</v>
      </c>
      <c r="D2234">
        <v>0</v>
      </c>
      <c r="E2234">
        <v>0</v>
      </c>
      <c r="F2234">
        <v>0</v>
      </c>
      <c r="G2234">
        <v>0</v>
      </c>
      <c r="H2234">
        <v>0</v>
      </c>
      <c r="I2234">
        <v>0</v>
      </c>
      <c r="J2234">
        <v>0</v>
      </c>
      <c r="K2234">
        <v>0</v>
      </c>
      <c r="L2234">
        <v>0</v>
      </c>
      <c r="M2234">
        <v>0</v>
      </c>
      <c r="N2234">
        <v>0</v>
      </c>
      <c r="O2234">
        <v>0</v>
      </c>
      <c r="P2234">
        <v>0</v>
      </c>
      <c r="Q2234">
        <v>0</v>
      </c>
      <c r="R2234">
        <v>0</v>
      </c>
      <c r="S2234">
        <v>0</v>
      </c>
      <c r="T2234">
        <v>0</v>
      </c>
      <c r="U2234">
        <v>0</v>
      </c>
      <c r="V2234">
        <v>0</v>
      </c>
      <c r="W2234">
        <v>0</v>
      </c>
      <c r="X2234">
        <v>0</v>
      </c>
      <c r="Y2234">
        <v>0</v>
      </c>
      <c r="Z2234">
        <v>0</v>
      </c>
      <c r="AA2234">
        <v>0</v>
      </c>
      <c r="AB2234">
        <v>0</v>
      </c>
      <c r="AC2234">
        <v>0</v>
      </c>
    </row>
    <row r="2235" spans="1:29">
      <c r="A2235" t="s">
        <v>12997</v>
      </c>
      <c r="B2235" t="s">
        <v>19</v>
      </c>
      <c r="C2235">
        <v>0</v>
      </c>
      <c r="D2235">
        <v>0</v>
      </c>
      <c r="E2235">
        <v>0</v>
      </c>
      <c r="F2235">
        <v>0</v>
      </c>
      <c r="G2235">
        <v>0</v>
      </c>
      <c r="H2235">
        <v>0</v>
      </c>
      <c r="I2235">
        <v>0</v>
      </c>
      <c r="J2235">
        <v>0</v>
      </c>
      <c r="K2235">
        <v>0</v>
      </c>
      <c r="L2235">
        <v>0</v>
      </c>
      <c r="M2235">
        <v>0</v>
      </c>
      <c r="N2235">
        <v>0</v>
      </c>
      <c r="O2235">
        <v>0</v>
      </c>
      <c r="P2235">
        <v>0</v>
      </c>
      <c r="Q2235">
        <v>0</v>
      </c>
      <c r="R2235">
        <v>0</v>
      </c>
      <c r="S2235">
        <v>0</v>
      </c>
      <c r="T2235">
        <v>0</v>
      </c>
      <c r="U2235">
        <v>0</v>
      </c>
      <c r="V2235">
        <v>0</v>
      </c>
      <c r="W2235">
        <v>0</v>
      </c>
      <c r="X2235">
        <v>0</v>
      </c>
      <c r="Y2235">
        <v>0</v>
      </c>
      <c r="Z2235">
        <v>0</v>
      </c>
      <c r="AA2235">
        <v>0</v>
      </c>
      <c r="AB2235">
        <v>0</v>
      </c>
      <c r="AC2235">
        <v>0</v>
      </c>
    </row>
    <row r="2236" spans="1:29">
      <c r="A2236" t="s">
        <v>12998</v>
      </c>
      <c r="B2236" t="s">
        <v>19</v>
      </c>
      <c r="C2236">
        <v>0</v>
      </c>
      <c r="D2236">
        <v>0</v>
      </c>
      <c r="E2236">
        <v>0</v>
      </c>
      <c r="F2236">
        <v>0</v>
      </c>
      <c r="G2236">
        <v>0</v>
      </c>
      <c r="H2236">
        <v>0</v>
      </c>
      <c r="I2236">
        <v>0</v>
      </c>
      <c r="J2236">
        <v>0</v>
      </c>
      <c r="K2236">
        <v>0</v>
      </c>
      <c r="L2236">
        <v>0</v>
      </c>
      <c r="M2236">
        <v>0</v>
      </c>
      <c r="N2236">
        <v>0</v>
      </c>
      <c r="O2236">
        <v>0</v>
      </c>
      <c r="P2236">
        <v>0</v>
      </c>
      <c r="Q2236">
        <v>0</v>
      </c>
      <c r="R2236">
        <v>0</v>
      </c>
      <c r="S2236">
        <v>0</v>
      </c>
      <c r="T2236">
        <v>0</v>
      </c>
      <c r="U2236">
        <v>0</v>
      </c>
      <c r="V2236">
        <v>0</v>
      </c>
      <c r="W2236">
        <v>0</v>
      </c>
      <c r="X2236">
        <v>0</v>
      </c>
      <c r="Y2236">
        <v>0</v>
      </c>
      <c r="Z2236">
        <v>0</v>
      </c>
      <c r="AA2236">
        <v>0</v>
      </c>
      <c r="AB2236">
        <v>0</v>
      </c>
      <c r="AC2236">
        <v>0</v>
      </c>
    </row>
    <row r="2237" spans="1:29">
      <c r="A2237" t="s">
        <v>12999</v>
      </c>
      <c r="B2237" t="s">
        <v>19</v>
      </c>
      <c r="C2237">
        <v>0</v>
      </c>
      <c r="D2237">
        <v>0</v>
      </c>
      <c r="E2237">
        <v>0</v>
      </c>
      <c r="F2237">
        <v>0</v>
      </c>
      <c r="G2237">
        <v>0</v>
      </c>
      <c r="H2237">
        <v>0</v>
      </c>
      <c r="I2237">
        <v>0</v>
      </c>
      <c r="J2237">
        <v>0</v>
      </c>
      <c r="K2237">
        <v>0</v>
      </c>
      <c r="L2237">
        <v>0</v>
      </c>
      <c r="M2237">
        <v>0</v>
      </c>
      <c r="N2237">
        <v>0</v>
      </c>
      <c r="O2237">
        <v>0</v>
      </c>
      <c r="P2237">
        <v>0</v>
      </c>
      <c r="Q2237">
        <v>0</v>
      </c>
      <c r="R2237">
        <v>0</v>
      </c>
      <c r="S2237">
        <v>0</v>
      </c>
      <c r="T2237">
        <v>0</v>
      </c>
      <c r="U2237">
        <v>0</v>
      </c>
      <c r="V2237">
        <v>0</v>
      </c>
      <c r="W2237">
        <v>0</v>
      </c>
      <c r="X2237">
        <v>0</v>
      </c>
      <c r="Y2237">
        <v>0</v>
      </c>
      <c r="Z2237">
        <v>0</v>
      </c>
      <c r="AA2237">
        <v>0</v>
      </c>
      <c r="AB2237">
        <v>0</v>
      </c>
      <c r="AC2237">
        <v>0</v>
      </c>
    </row>
    <row r="2238" spans="1:29">
      <c r="A2238" t="s">
        <v>13000</v>
      </c>
      <c r="B2238" t="s">
        <v>19</v>
      </c>
      <c r="C2238">
        <v>0</v>
      </c>
      <c r="D2238">
        <v>0</v>
      </c>
      <c r="E2238">
        <v>0</v>
      </c>
      <c r="F2238">
        <v>0</v>
      </c>
      <c r="G2238">
        <v>0</v>
      </c>
      <c r="H2238">
        <v>0</v>
      </c>
      <c r="I2238">
        <v>0</v>
      </c>
      <c r="J2238">
        <v>0</v>
      </c>
      <c r="K2238">
        <v>0</v>
      </c>
      <c r="L2238">
        <v>0</v>
      </c>
      <c r="M2238">
        <v>0</v>
      </c>
      <c r="N2238">
        <v>0</v>
      </c>
      <c r="O2238">
        <v>0</v>
      </c>
      <c r="P2238">
        <v>0</v>
      </c>
      <c r="Q2238">
        <v>0</v>
      </c>
      <c r="R2238">
        <v>0</v>
      </c>
      <c r="S2238">
        <v>0</v>
      </c>
      <c r="T2238">
        <v>0</v>
      </c>
      <c r="U2238">
        <v>0</v>
      </c>
      <c r="V2238">
        <v>0</v>
      </c>
      <c r="W2238">
        <v>0</v>
      </c>
      <c r="X2238">
        <v>0</v>
      </c>
      <c r="Y2238">
        <v>0</v>
      </c>
      <c r="Z2238">
        <v>0</v>
      </c>
      <c r="AA2238">
        <v>0</v>
      </c>
      <c r="AB2238">
        <v>0</v>
      </c>
      <c r="AC2238">
        <v>0</v>
      </c>
    </row>
    <row r="2239" spans="1:29">
      <c r="A2239" t="s">
        <v>13001</v>
      </c>
      <c r="B2239" t="s">
        <v>19</v>
      </c>
      <c r="C2239">
        <v>0</v>
      </c>
      <c r="D2239">
        <v>0</v>
      </c>
      <c r="E2239">
        <v>0</v>
      </c>
      <c r="F2239">
        <v>0</v>
      </c>
      <c r="G2239">
        <v>0</v>
      </c>
      <c r="H2239">
        <v>0</v>
      </c>
      <c r="I2239">
        <v>0</v>
      </c>
      <c r="J2239">
        <v>0</v>
      </c>
      <c r="K2239">
        <v>0</v>
      </c>
      <c r="L2239">
        <v>0</v>
      </c>
      <c r="M2239">
        <v>0</v>
      </c>
      <c r="N2239">
        <v>0</v>
      </c>
      <c r="O2239">
        <v>0</v>
      </c>
      <c r="P2239">
        <v>0</v>
      </c>
      <c r="Q2239">
        <v>0</v>
      </c>
      <c r="R2239">
        <v>0</v>
      </c>
      <c r="S2239">
        <v>0</v>
      </c>
      <c r="T2239">
        <v>0</v>
      </c>
      <c r="U2239">
        <v>0</v>
      </c>
      <c r="V2239">
        <v>0</v>
      </c>
      <c r="W2239">
        <v>0</v>
      </c>
      <c r="X2239">
        <v>0</v>
      </c>
      <c r="Y2239">
        <v>0</v>
      </c>
      <c r="Z2239">
        <v>0</v>
      </c>
      <c r="AA2239">
        <v>0</v>
      </c>
      <c r="AB2239">
        <v>0</v>
      </c>
      <c r="AC2239">
        <v>0</v>
      </c>
    </row>
    <row r="2240" spans="1:29">
      <c r="A2240" t="s">
        <v>13002</v>
      </c>
      <c r="B2240" t="s">
        <v>19</v>
      </c>
      <c r="C2240">
        <v>0</v>
      </c>
      <c r="D2240">
        <v>0</v>
      </c>
      <c r="E2240">
        <v>0</v>
      </c>
      <c r="F2240">
        <v>0</v>
      </c>
      <c r="G2240">
        <v>0</v>
      </c>
      <c r="H2240">
        <v>0</v>
      </c>
      <c r="I2240">
        <v>0</v>
      </c>
      <c r="J2240">
        <v>0</v>
      </c>
      <c r="K2240">
        <v>0</v>
      </c>
      <c r="L2240">
        <v>0</v>
      </c>
      <c r="M2240">
        <v>0</v>
      </c>
      <c r="N2240">
        <v>0</v>
      </c>
      <c r="O2240">
        <v>0</v>
      </c>
      <c r="P2240">
        <v>0</v>
      </c>
      <c r="Q2240">
        <v>0</v>
      </c>
      <c r="R2240">
        <v>0</v>
      </c>
      <c r="S2240">
        <v>0</v>
      </c>
      <c r="T2240">
        <v>0</v>
      </c>
      <c r="U2240">
        <v>0</v>
      </c>
      <c r="V2240">
        <v>0</v>
      </c>
      <c r="W2240">
        <v>0</v>
      </c>
      <c r="X2240">
        <v>0</v>
      </c>
      <c r="Y2240">
        <v>0</v>
      </c>
      <c r="Z2240">
        <v>0</v>
      </c>
      <c r="AA2240">
        <v>0</v>
      </c>
      <c r="AB2240">
        <v>0</v>
      </c>
      <c r="AC2240">
        <v>0</v>
      </c>
    </row>
    <row r="2241" spans="1:29">
      <c r="A2241" t="s">
        <v>13003</v>
      </c>
      <c r="B2241" t="s">
        <v>19</v>
      </c>
      <c r="C2241">
        <v>0</v>
      </c>
      <c r="D2241">
        <v>0</v>
      </c>
      <c r="E2241">
        <v>0</v>
      </c>
      <c r="F2241">
        <v>0</v>
      </c>
      <c r="G2241">
        <v>0</v>
      </c>
      <c r="H2241">
        <v>0</v>
      </c>
      <c r="I2241">
        <v>0</v>
      </c>
      <c r="J2241">
        <v>0</v>
      </c>
      <c r="K2241">
        <v>0</v>
      </c>
      <c r="L2241">
        <v>0</v>
      </c>
      <c r="M2241">
        <v>0</v>
      </c>
      <c r="N2241">
        <v>0</v>
      </c>
      <c r="O2241">
        <v>0</v>
      </c>
      <c r="P2241">
        <v>0</v>
      </c>
      <c r="Q2241">
        <v>0</v>
      </c>
      <c r="R2241">
        <v>0</v>
      </c>
      <c r="S2241">
        <v>0</v>
      </c>
      <c r="T2241">
        <v>0</v>
      </c>
      <c r="U2241">
        <v>0</v>
      </c>
      <c r="V2241">
        <v>0</v>
      </c>
      <c r="W2241">
        <v>0</v>
      </c>
      <c r="X2241">
        <v>0</v>
      </c>
      <c r="Y2241">
        <v>0</v>
      </c>
      <c r="Z2241">
        <v>0</v>
      </c>
      <c r="AA2241">
        <v>0</v>
      </c>
      <c r="AB2241">
        <v>0</v>
      </c>
      <c r="AC2241">
        <v>0</v>
      </c>
    </row>
    <row r="2242" spans="1:29">
      <c r="A2242" t="s">
        <v>13004</v>
      </c>
      <c r="B2242" t="s">
        <v>19</v>
      </c>
      <c r="C2242">
        <v>0</v>
      </c>
      <c r="D2242">
        <v>0</v>
      </c>
      <c r="E2242">
        <v>0</v>
      </c>
      <c r="F2242">
        <v>0</v>
      </c>
      <c r="G2242">
        <v>0</v>
      </c>
      <c r="H2242">
        <v>0</v>
      </c>
      <c r="I2242">
        <v>0</v>
      </c>
      <c r="J2242">
        <v>0</v>
      </c>
      <c r="K2242">
        <v>0</v>
      </c>
      <c r="L2242">
        <v>0</v>
      </c>
      <c r="M2242">
        <v>0</v>
      </c>
      <c r="N2242">
        <v>0</v>
      </c>
      <c r="O2242">
        <v>0</v>
      </c>
      <c r="P2242">
        <v>0</v>
      </c>
      <c r="Q2242">
        <v>0</v>
      </c>
      <c r="R2242">
        <v>0</v>
      </c>
      <c r="S2242">
        <v>0</v>
      </c>
      <c r="T2242">
        <v>0</v>
      </c>
      <c r="U2242">
        <v>0</v>
      </c>
      <c r="V2242">
        <v>0</v>
      </c>
      <c r="W2242">
        <v>0</v>
      </c>
      <c r="X2242">
        <v>0</v>
      </c>
      <c r="Y2242">
        <v>0</v>
      </c>
      <c r="Z2242">
        <v>0</v>
      </c>
      <c r="AA2242">
        <v>0</v>
      </c>
      <c r="AB2242">
        <v>0</v>
      </c>
      <c r="AC2242">
        <v>0</v>
      </c>
    </row>
    <row r="2243" spans="1:29">
      <c r="A2243" t="s">
        <v>13005</v>
      </c>
      <c r="B2243" t="s">
        <v>19</v>
      </c>
      <c r="C2243">
        <v>0</v>
      </c>
      <c r="D2243">
        <v>0</v>
      </c>
      <c r="E2243">
        <v>0</v>
      </c>
      <c r="F2243">
        <v>0</v>
      </c>
      <c r="G2243">
        <v>0</v>
      </c>
      <c r="H2243">
        <v>0</v>
      </c>
      <c r="I2243">
        <v>0</v>
      </c>
      <c r="J2243">
        <v>0</v>
      </c>
      <c r="K2243">
        <v>0</v>
      </c>
      <c r="L2243">
        <v>0</v>
      </c>
      <c r="M2243">
        <v>0</v>
      </c>
      <c r="N2243">
        <v>0</v>
      </c>
      <c r="O2243">
        <v>0</v>
      </c>
      <c r="P2243">
        <v>0</v>
      </c>
      <c r="Q2243">
        <v>0</v>
      </c>
      <c r="R2243">
        <v>0</v>
      </c>
      <c r="S2243">
        <v>0</v>
      </c>
      <c r="T2243">
        <v>0</v>
      </c>
      <c r="U2243">
        <v>0</v>
      </c>
      <c r="V2243">
        <v>0</v>
      </c>
      <c r="W2243">
        <v>0</v>
      </c>
      <c r="X2243">
        <v>0</v>
      </c>
      <c r="Y2243">
        <v>0</v>
      </c>
      <c r="Z2243">
        <v>0</v>
      </c>
      <c r="AA2243">
        <v>0</v>
      </c>
      <c r="AB2243">
        <v>0</v>
      </c>
      <c r="AC2243">
        <v>0</v>
      </c>
    </row>
    <row r="2244" spans="1:29">
      <c r="A2244" t="s">
        <v>13006</v>
      </c>
      <c r="B2244" t="s">
        <v>19</v>
      </c>
      <c r="C2244">
        <v>0</v>
      </c>
      <c r="D2244">
        <v>0</v>
      </c>
      <c r="E2244">
        <v>0</v>
      </c>
      <c r="F2244">
        <v>0</v>
      </c>
      <c r="G2244">
        <v>0</v>
      </c>
      <c r="H2244">
        <v>0</v>
      </c>
      <c r="I2244">
        <v>0</v>
      </c>
      <c r="J2244">
        <v>0</v>
      </c>
      <c r="K2244">
        <v>0</v>
      </c>
      <c r="L2244">
        <v>0</v>
      </c>
      <c r="M2244">
        <v>0</v>
      </c>
      <c r="N2244">
        <v>0</v>
      </c>
      <c r="O2244">
        <v>0</v>
      </c>
      <c r="P2244">
        <v>0</v>
      </c>
      <c r="Q2244">
        <v>0</v>
      </c>
      <c r="R2244">
        <v>0</v>
      </c>
      <c r="S2244">
        <v>0</v>
      </c>
      <c r="T2244">
        <v>0</v>
      </c>
      <c r="U2244">
        <v>0</v>
      </c>
      <c r="V2244">
        <v>0</v>
      </c>
      <c r="W2244">
        <v>0</v>
      </c>
      <c r="X2244">
        <v>0</v>
      </c>
      <c r="Y2244">
        <v>0</v>
      </c>
      <c r="Z2244">
        <v>0</v>
      </c>
      <c r="AA2244">
        <v>0</v>
      </c>
      <c r="AB2244">
        <v>0</v>
      </c>
      <c r="AC2244">
        <v>0</v>
      </c>
    </row>
    <row r="2245" spans="1:29">
      <c r="A2245" t="s">
        <v>13007</v>
      </c>
      <c r="B2245" t="s">
        <v>19</v>
      </c>
      <c r="C2245">
        <v>0</v>
      </c>
      <c r="D2245">
        <v>0</v>
      </c>
      <c r="E2245">
        <v>0</v>
      </c>
      <c r="F2245">
        <v>0</v>
      </c>
      <c r="G2245">
        <v>0</v>
      </c>
      <c r="H2245">
        <v>0</v>
      </c>
      <c r="I2245">
        <v>0</v>
      </c>
      <c r="J2245">
        <v>0</v>
      </c>
      <c r="K2245">
        <v>0</v>
      </c>
      <c r="L2245">
        <v>0</v>
      </c>
      <c r="M2245">
        <v>0</v>
      </c>
      <c r="N2245">
        <v>0</v>
      </c>
      <c r="O2245">
        <v>0</v>
      </c>
      <c r="P2245">
        <v>0</v>
      </c>
      <c r="Q2245">
        <v>0</v>
      </c>
      <c r="R2245">
        <v>0</v>
      </c>
      <c r="S2245">
        <v>0</v>
      </c>
      <c r="T2245">
        <v>0</v>
      </c>
      <c r="U2245">
        <v>0</v>
      </c>
      <c r="V2245">
        <v>0</v>
      </c>
      <c r="W2245">
        <v>0</v>
      </c>
      <c r="X2245">
        <v>0</v>
      </c>
      <c r="Y2245">
        <v>0</v>
      </c>
      <c r="Z2245">
        <v>0</v>
      </c>
      <c r="AA2245">
        <v>0</v>
      </c>
      <c r="AB2245">
        <v>0</v>
      </c>
      <c r="AC2245">
        <v>0</v>
      </c>
    </row>
    <row r="2246" spans="1:29">
      <c r="A2246" t="s">
        <v>13008</v>
      </c>
      <c r="B2246" t="s">
        <v>19</v>
      </c>
      <c r="C2246">
        <v>0</v>
      </c>
      <c r="D2246">
        <v>0</v>
      </c>
      <c r="E2246">
        <v>0</v>
      </c>
      <c r="F2246">
        <v>0</v>
      </c>
      <c r="G2246">
        <v>0</v>
      </c>
      <c r="H2246">
        <v>0</v>
      </c>
      <c r="I2246">
        <v>0</v>
      </c>
      <c r="J2246">
        <v>0</v>
      </c>
      <c r="K2246">
        <v>0</v>
      </c>
      <c r="L2246">
        <v>0</v>
      </c>
      <c r="M2246">
        <v>0</v>
      </c>
      <c r="N2246">
        <v>0</v>
      </c>
      <c r="O2246">
        <v>0</v>
      </c>
      <c r="P2246">
        <v>0</v>
      </c>
      <c r="Q2246">
        <v>0</v>
      </c>
      <c r="R2246">
        <v>0</v>
      </c>
      <c r="S2246">
        <v>0</v>
      </c>
      <c r="T2246">
        <v>0</v>
      </c>
      <c r="U2246">
        <v>0</v>
      </c>
      <c r="V2246">
        <v>0</v>
      </c>
      <c r="W2246">
        <v>0</v>
      </c>
      <c r="X2246">
        <v>0</v>
      </c>
      <c r="Y2246">
        <v>0</v>
      </c>
      <c r="Z2246">
        <v>0</v>
      </c>
      <c r="AA2246">
        <v>0</v>
      </c>
      <c r="AB2246">
        <v>0</v>
      </c>
      <c r="AC2246">
        <v>0</v>
      </c>
    </row>
    <row r="2247" spans="1:29">
      <c r="A2247" t="s">
        <v>13009</v>
      </c>
      <c r="B2247" t="s">
        <v>19</v>
      </c>
      <c r="C2247">
        <v>0</v>
      </c>
      <c r="D2247">
        <v>0</v>
      </c>
      <c r="E2247">
        <v>0</v>
      </c>
      <c r="F2247">
        <v>0</v>
      </c>
      <c r="G2247">
        <v>0</v>
      </c>
      <c r="H2247">
        <v>0</v>
      </c>
      <c r="I2247">
        <v>0</v>
      </c>
      <c r="J2247">
        <v>0</v>
      </c>
      <c r="K2247">
        <v>0</v>
      </c>
      <c r="L2247">
        <v>0</v>
      </c>
      <c r="M2247">
        <v>0</v>
      </c>
      <c r="N2247">
        <v>0</v>
      </c>
      <c r="O2247">
        <v>0</v>
      </c>
      <c r="P2247">
        <v>0</v>
      </c>
      <c r="Q2247">
        <v>0</v>
      </c>
      <c r="R2247">
        <v>0</v>
      </c>
      <c r="S2247">
        <v>0</v>
      </c>
      <c r="T2247">
        <v>0</v>
      </c>
      <c r="U2247">
        <v>0</v>
      </c>
      <c r="V2247">
        <v>0</v>
      </c>
      <c r="W2247">
        <v>0</v>
      </c>
      <c r="X2247">
        <v>0</v>
      </c>
      <c r="Y2247">
        <v>0</v>
      </c>
      <c r="Z2247">
        <v>0</v>
      </c>
      <c r="AA2247">
        <v>0</v>
      </c>
      <c r="AB2247">
        <v>0</v>
      </c>
      <c r="AC2247">
        <v>0</v>
      </c>
    </row>
    <row r="2248" spans="1:29">
      <c r="A2248" t="s">
        <v>13010</v>
      </c>
      <c r="B2248" t="s">
        <v>19</v>
      </c>
      <c r="C2248">
        <v>0</v>
      </c>
      <c r="D2248">
        <v>0</v>
      </c>
      <c r="E2248">
        <v>0</v>
      </c>
      <c r="F2248">
        <v>0</v>
      </c>
      <c r="G2248">
        <v>0</v>
      </c>
      <c r="H2248">
        <v>0</v>
      </c>
      <c r="I2248">
        <v>0</v>
      </c>
      <c r="J2248">
        <v>0</v>
      </c>
      <c r="K2248">
        <v>0</v>
      </c>
      <c r="L2248">
        <v>0</v>
      </c>
      <c r="M2248">
        <v>0</v>
      </c>
      <c r="N2248">
        <v>0</v>
      </c>
      <c r="O2248">
        <v>0</v>
      </c>
      <c r="P2248">
        <v>0</v>
      </c>
      <c r="Q2248">
        <v>0</v>
      </c>
      <c r="R2248">
        <v>0</v>
      </c>
      <c r="S2248">
        <v>0</v>
      </c>
      <c r="T2248">
        <v>0</v>
      </c>
      <c r="U2248">
        <v>0</v>
      </c>
      <c r="V2248">
        <v>0</v>
      </c>
      <c r="W2248">
        <v>0</v>
      </c>
      <c r="X2248">
        <v>0</v>
      </c>
      <c r="Y2248">
        <v>0</v>
      </c>
      <c r="Z2248">
        <v>0</v>
      </c>
      <c r="AA2248">
        <v>0</v>
      </c>
      <c r="AB2248">
        <v>0</v>
      </c>
      <c r="AC2248">
        <v>0</v>
      </c>
    </row>
    <row r="2249" spans="1:29">
      <c r="A2249" t="s">
        <v>13011</v>
      </c>
      <c r="B2249" t="s">
        <v>19</v>
      </c>
      <c r="C2249">
        <v>0</v>
      </c>
      <c r="D2249">
        <v>0</v>
      </c>
      <c r="E2249">
        <v>0</v>
      </c>
      <c r="F2249">
        <v>0</v>
      </c>
      <c r="G2249">
        <v>0</v>
      </c>
      <c r="H2249">
        <v>0</v>
      </c>
      <c r="I2249">
        <v>0</v>
      </c>
      <c r="J2249">
        <v>0</v>
      </c>
      <c r="K2249">
        <v>0</v>
      </c>
      <c r="L2249">
        <v>0</v>
      </c>
      <c r="M2249">
        <v>0</v>
      </c>
      <c r="N2249">
        <v>0</v>
      </c>
      <c r="O2249">
        <v>0</v>
      </c>
      <c r="P2249">
        <v>0</v>
      </c>
      <c r="Q2249">
        <v>0</v>
      </c>
      <c r="R2249">
        <v>0</v>
      </c>
      <c r="S2249">
        <v>0</v>
      </c>
      <c r="T2249">
        <v>0</v>
      </c>
      <c r="U2249">
        <v>0</v>
      </c>
      <c r="V2249">
        <v>0</v>
      </c>
      <c r="W2249">
        <v>0</v>
      </c>
      <c r="X2249">
        <v>0</v>
      </c>
      <c r="Y2249">
        <v>0</v>
      </c>
      <c r="Z2249">
        <v>0</v>
      </c>
      <c r="AA2249">
        <v>0</v>
      </c>
      <c r="AB2249">
        <v>0</v>
      </c>
      <c r="AC2249">
        <v>0</v>
      </c>
    </row>
    <row r="2250" spans="1:29">
      <c r="A2250" t="s">
        <v>13012</v>
      </c>
      <c r="B2250" t="s">
        <v>19</v>
      </c>
      <c r="C2250">
        <v>0</v>
      </c>
      <c r="D2250">
        <v>0</v>
      </c>
      <c r="E2250">
        <v>0</v>
      </c>
      <c r="F2250">
        <v>0</v>
      </c>
      <c r="G2250">
        <v>0</v>
      </c>
      <c r="H2250">
        <v>0</v>
      </c>
      <c r="I2250">
        <v>0</v>
      </c>
      <c r="J2250">
        <v>0</v>
      </c>
      <c r="K2250">
        <v>0</v>
      </c>
      <c r="L2250">
        <v>0</v>
      </c>
      <c r="M2250">
        <v>0</v>
      </c>
      <c r="N2250">
        <v>0</v>
      </c>
      <c r="O2250">
        <v>0</v>
      </c>
      <c r="P2250">
        <v>0</v>
      </c>
      <c r="Q2250">
        <v>0</v>
      </c>
      <c r="R2250">
        <v>0</v>
      </c>
      <c r="S2250">
        <v>0</v>
      </c>
      <c r="T2250">
        <v>0</v>
      </c>
      <c r="U2250">
        <v>0</v>
      </c>
      <c r="V2250">
        <v>0</v>
      </c>
      <c r="W2250">
        <v>0</v>
      </c>
      <c r="X2250">
        <v>0</v>
      </c>
      <c r="Y2250">
        <v>0</v>
      </c>
      <c r="Z2250">
        <v>0</v>
      </c>
      <c r="AA2250">
        <v>0</v>
      </c>
      <c r="AB2250">
        <v>0</v>
      </c>
      <c r="AC2250">
        <v>0</v>
      </c>
    </row>
    <row r="2251" spans="1:29">
      <c r="A2251" t="s">
        <v>13013</v>
      </c>
      <c r="B2251" t="s">
        <v>19</v>
      </c>
      <c r="C2251">
        <v>0</v>
      </c>
      <c r="D2251">
        <v>0</v>
      </c>
      <c r="E2251">
        <v>0</v>
      </c>
      <c r="F2251">
        <v>0</v>
      </c>
      <c r="G2251">
        <v>0</v>
      </c>
      <c r="H2251">
        <v>0</v>
      </c>
      <c r="I2251">
        <v>0</v>
      </c>
      <c r="J2251">
        <v>0</v>
      </c>
      <c r="K2251">
        <v>0</v>
      </c>
      <c r="L2251">
        <v>0</v>
      </c>
      <c r="M2251">
        <v>0</v>
      </c>
      <c r="N2251">
        <v>0</v>
      </c>
      <c r="O2251">
        <v>0</v>
      </c>
      <c r="P2251">
        <v>0</v>
      </c>
      <c r="Q2251">
        <v>0</v>
      </c>
      <c r="R2251">
        <v>0</v>
      </c>
      <c r="S2251">
        <v>0</v>
      </c>
      <c r="T2251">
        <v>0</v>
      </c>
      <c r="U2251">
        <v>0</v>
      </c>
      <c r="V2251">
        <v>0</v>
      </c>
      <c r="W2251">
        <v>0</v>
      </c>
      <c r="X2251">
        <v>0</v>
      </c>
      <c r="Y2251">
        <v>0</v>
      </c>
      <c r="Z2251">
        <v>0</v>
      </c>
      <c r="AA2251">
        <v>0</v>
      </c>
      <c r="AB2251">
        <v>0</v>
      </c>
      <c r="AC2251">
        <v>0</v>
      </c>
    </row>
    <row r="2252" spans="1:29">
      <c r="A2252" t="s">
        <v>13014</v>
      </c>
      <c r="B2252" t="s">
        <v>19</v>
      </c>
      <c r="C2252">
        <v>0</v>
      </c>
      <c r="D2252">
        <v>0</v>
      </c>
      <c r="E2252">
        <v>0</v>
      </c>
      <c r="F2252">
        <v>0</v>
      </c>
      <c r="G2252">
        <v>0</v>
      </c>
      <c r="H2252">
        <v>0</v>
      </c>
      <c r="I2252">
        <v>0</v>
      </c>
      <c r="J2252">
        <v>0</v>
      </c>
      <c r="K2252">
        <v>0</v>
      </c>
      <c r="L2252">
        <v>0</v>
      </c>
      <c r="M2252">
        <v>0</v>
      </c>
      <c r="N2252">
        <v>0</v>
      </c>
      <c r="O2252">
        <v>0</v>
      </c>
      <c r="P2252">
        <v>0</v>
      </c>
      <c r="Q2252">
        <v>0</v>
      </c>
      <c r="R2252">
        <v>0</v>
      </c>
      <c r="S2252">
        <v>0</v>
      </c>
      <c r="T2252">
        <v>0</v>
      </c>
      <c r="U2252">
        <v>0</v>
      </c>
      <c r="V2252">
        <v>0</v>
      </c>
      <c r="W2252">
        <v>0</v>
      </c>
      <c r="X2252">
        <v>0</v>
      </c>
      <c r="Y2252">
        <v>0</v>
      </c>
      <c r="Z2252">
        <v>0</v>
      </c>
      <c r="AA2252">
        <v>0</v>
      </c>
      <c r="AB2252">
        <v>0</v>
      </c>
      <c r="AC2252">
        <v>0</v>
      </c>
    </row>
    <row r="2253" spans="1:29">
      <c r="A2253" t="s">
        <v>13015</v>
      </c>
      <c r="B2253" t="s">
        <v>19</v>
      </c>
      <c r="C2253">
        <v>0</v>
      </c>
      <c r="D2253">
        <v>0</v>
      </c>
      <c r="E2253">
        <v>0</v>
      </c>
      <c r="F2253">
        <v>0</v>
      </c>
      <c r="G2253">
        <v>0</v>
      </c>
      <c r="H2253">
        <v>0</v>
      </c>
      <c r="I2253">
        <v>0</v>
      </c>
      <c r="J2253">
        <v>0</v>
      </c>
      <c r="K2253">
        <v>0</v>
      </c>
      <c r="L2253">
        <v>0</v>
      </c>
      <c r="M2253">
        <v>0</v>
      </c>
      <c r="N2253">
        <v>0</v>
      </c>
      <c r="O2253">
        <v>0</v>
      </c>
      <c r="P2253">
        <v>0</v>
      </c>
      <c r="Q2253">
        <v>0</v>
      </c>
      <c r="R2253">
        <v>0</v>
      </c>
      <c r="S2253">
        <v>0</v>
      </c>
      <c r="T2253">
        <v>0</v>
      </c>
      <c r="U2253">
        <v>0</v>
      </c>
      <c r="V2253">
        <v>0</v>
      </c>
      <c r="W2253">
        <v>0</v>
      </c>
      <c r="X2253">
        <v>0</v>
      </c>
      <c r="Y2253">
        <v>0</v>
      </c>
      <c r="Z2253">
        <v>0</v>
      </c>
      <c r="AA2253">
        <v>0</v>
      </c>
      <c r="AB2253">
        <v>0</v>
      </c>
      <c r="AC2253">
        <v>0</v>
      </c>
    </row>
    <row r="2254" spans="1:29">
      <c r="A2254" t="s">
        <v>13016</v>
      </c>
      <c r="B2254" t="s">
        <v>19</v>
      </c>
      <c r="C2254">
        <v>0</v>
      </c>
      <c r="D2254">
        <v>0</v>
      </c>
      <c r="E2254">
        <v>0</v>
      </c>
      <c r="F2254">
        <v>0</v>
      </c>
      <c r="G2254">
        <v>0</v>
      </c>
      <c r="H2254">
        <v>0</v>
      </c>
      <c r="I2254">
        <v>0</v>
      </c>
      <c r="J2254">
        <v>0</v>
      </c>
      <c r="K2254">
        <v>0</v>
      </c>
      <c r="L2254">
        <v>0</v>
      </c>
      <c r="M2254">
        <v>0</v>
      </c>
      <c r="N2254">
        <v>0</v>
      </c>
      <c r="O2254">
        <v>0</v>
      </c>
      <c r="P2254">
        <v>0</v>
      </c>
      <c r="Q2254">
        <v>0</v>
      </c>
      <c r="R2254">
        <v>0</v>
      </c>
      <c r="S2254">
        <v>0</v>
      </c>
      <c r="T2254">
        <v>0</v>
      </c>
      <c r="U2254">
        <v>0</v>
      </c>
      <c r="V2254">
        <v>0</v>
      </c>
      <c r="W2254">
        <v>0</v>
      </c>
      <c r="X2254">
        <v>0</v>
      </c>
      <c r="Y2254">
        <v>0</v>
      </c>
      <c r="Z2254">
        <v>0</v>
      </c>
      <c r="AA2254">
        <v>0</v>
      </c>
      <c r="AB2254">
        <v>0</v>
      </c>
      <c r="AC2254">
        <v>0</v>
      </c>
    </row>
    <row r="2255" spans="1:29">
      <c r="A2255" t="s">
        <v>13017</v>
      </c>
      <c r="B2255" t="s">
        <v>19</v>
      </c>
      <c r="C2255">
        <v>0</v>
      </c>
      <c r="D2255">
        <v>0</v>
      </c>
      <c r="E2255">
        <v>0</v>
      </c>
      <c r="F2255">
        <v>0</v>
      </c>
      <c r="G2255">
        <v>0</v>
      </c>
      <c r="H2255">
        <v>0</v>
      </c>
      <c r="I2255">
        <v>0</v>
      </c>
      <c r="J2255">
        <v>0</v>
      </c>
      <c r="K2255">
        <v>0</v>
      </c>
      <c r="L2255">
        <v>0</v>
      </c>
      <c r="M2255">
        <v>0</v>
      </c>
      <c r="N2255">
        <v>0</v>
      </c>
      <c r="O2255">
        <v>0</v>
      </c>
      <c r="P2255">
        <v>0</v>
      </c>
      <c r="Q2255">
        <v>0</v>
      </c>
      <c r="R2255">
        <v>0</v>
      </c>
      <c r="S2255">
        <v>0</v>
      </c>
      <c r="T2255">
        <v>0</v>
      </c>
      <c r="U2255">
        <v>0</v>
      </c>
      <c r="V2255">
        <v>0</v>
      </c>
      <c r="W2255">
        <v>0</v>
      </c>
      <c r="X2255">
        <v>0</v>
      </c>
      <c r="Y2255">
        <v>0</v>
      </c>
      <c r="Z2255">
        <v>0</v>
      </c>
      <c r="AA2255">
        <v>0</v>
      </c>
      <c r="AB2255">
        <v>0</v>
      </c>
      <c r="AC2255">
        <v>0</v>
      </c>
    </row>
    <row r="2256" spans="1:29">
      <c r="A2256" t="s">
        <v>13018</v>
      </c>
      <c r="B2256" t="s">
        <v>19</v>
      </c>
      <c r="C2256">
        <v>0</v>
      </c>
      <c r="D2256">
        <v>0</v>
      </c>
      <c r="E2256">
        <v>0</v>
      </c>
      <c r="F2256">
        <v>0</v>
      </c>
      <c r="G2256">
        <v>0</v>
      </c>
      <c r="H2256">
        <v>0</v>
      </c>
      <c r="I2256">
        <v>0</v>
      </c>
      <c r="J2256">
        <v>0</v>
      </c>
      <c r="K2256">
        <v>0</v>
      </c>
      <c r="L2256">
        <v>0</v>
      </c>
      <c r="M2256">
        <v>0</v>
      </c>
      <c r="N2256">
        <v>0</v>
      </c>
      <c r="O2256">
        <v>0</v>
      </c>
      <c r="P2256">
        <v>0</v>
      </c>
      <c r="Q2256">
        <v>0</v>
      </c>
      <c r="R2256">
        <v>0</v>
      </c>
      <c r="S2256">
        <v>0</v>
      </c>
      <c r="T2256">
        <v>0</v>
      </c>
      <c r="U2256">
        <v>0</v>
      </c>
      <c r="V2256">
        <v>0</v>
      </c>
      <c r="W2256">
        <v>0</v>
      </c>
      <c r="X2256">
        <v>0</v>
      </c>
      <c r="Y2256">
        <v>0</v>
      </c>
      <c r="Z2256">
        <v>0</v>
      </c>
      <c r="AA2256">
        <v>0</v>
      </c>
      <c r="AB2256">
        <v>0</v>
      </c>
      <c r="AC2256">
        <v>0</v>
      </c>
    </row>
    <row r="2257" spans="1:29">
      <c r="A2257" t="s">
        <v>13019</v>
      </c>
      <c r="B2257" t="s">
        <v>19</v>
      </c>
      <c r="C2257">
        <v>0</v>
      </c>
      <c r="D2257">
        <v>0</v>
      </c>
      <c r="E2257">
        <v>0</v>
      </c>
      <c r="F2257">
        <v>0</v>
      </c>
      <c r="G2257">
        <v>0</v>
      </c>
      <c r="H2257">
        <v>0</v>
      </c>
      <c r="I2257">
        <v>0</v>
      </c>
      <c r="J2257">
        <v>0</v>
      </c>
      <c r="K2257">
        <v>0</v>
      </c>
      <c r="L2257">
        <v>0</v>
      </c>
      <c r="M2257">
        <v>0</v>
      </c>
      <c r="N2257">
        <v>0</v>
      </c>
      <c r="O2257">
        <v>0</v>
      </c>
      <c r="P2257">
        <v>0</v>
      </c>
      <c r="Q2257">
        <v>0</v>
      </c>
      <c r="R2257">
        <v>0</v>
      </c>
      <c r="S2257">
        <v>0</v>
      </c>
      <c r="T2257">
        <v>0</v>
      </c>
      <c r="U2257">
        <v>0</v>
      </c>
      <c r="V2257">
        <v>0</v>
      </c>
      <c r="W2257">
        <v>0</v>
      </c>
      <c r="X2257">
        <v>0</v>
      </c>
      <c r="Y2257">
        <v>0</v>
      </c>
      <c r="Z2257">
        <v>0</v>
      </c>
      <c r="AA2257">
        <v>0</v>
      </c>
      <c r="AB2257">
        <v>0</v>
      </c>
      <c r="AC2257">
        <v>0</v>
      </c>
    </row>
    <row r="2258" spans="1:29">
      <c r="A2258" t="s">
        <v>13020</v>
      </c>
      <c r="B2258" t="s">
        <v>19</v>
      </c>
      <c r="C2258">
        <v>0</v>
      </c>
      <c r="D2258">
        <v>0</v>
      </c>
      <c r="E2258">
        <v>0</v>
      </c>
      <c r="F2258">
        <v>0</v>
      </c>
      <c r="G2258">
        <v>0</v>
      </c>
      <c r="H2258">
        <v>0</v>
      </c>
      <c r="I2258">
        <v>0</v>
      </c>
      <c r="J2258">
        <v>0</v>
      </c>
      <c r="K2258">
        <v>0</v>
      </c>
      <c r="L2258">
        <v>0</v>
      </c>
      <c r="M2258">
        <v>0</v>
      </c>
      <c r="N2258">
        <v>0</v>
      </c>
      <c r="O2258">
        <v>0</v>
      </c>
      <c r="P2258">
        <v>0</v>
      </c>
      <c r="Q2258">
        <v>0</v>
      </c>
      <c r="R2258">
        <v>0</v>
      </c>
      <c r="S2258">
        <v>0</v>
      </c>
      <c r="T2258">
        <v>0</v>
      </c>
      <c r="U2258">
        <v>0</v>
      </c>
      <c r="V2258">
        <v>0</v>
      </c>
      <c r="W2258">
        <v>0</v>
      </c>
      <c r="X2258">
        <v>0</v>
      </c>
      <c r="Y2258">
        <v>0</v>
      </c>
      <c r="Z2258">
        <v>0</v>
      </c>
      <c r="AA2258">
        <v>0</v>
      </c>
      <c r="AB2258">
        <v>0</v>
      </c>
      <c r="AC2258">
        <v>0</v>
      </c>
    </row>
    <row r="2259" spans="1:29">
      <c r="A2259" t="s">
        <v>13021</v>
      </c>
      <c r="B2259" t="s">
        <v>19</v>
      </c>
      <c r="C2259">
        <v>0</v>
      </c>
      <c r="D2259">
        <v>0</v>
      </c>
      <c r="E2259">
        <v>0</v>
      </c>
      <c r="F2259">
        <v>0</v>
      </c>
      <c r="G2259">
        <v>0</v>
      </c>
      <c r="H2259">
        <v>0</v>
      </c>
      <c r="I2259">
        <v>0</v>
      </c>
      <c r="J2259">
        <v>0</v>
      </c>
      <c r="K2259">
        <v>0</v>
      </c>
      <c r="L2259">
        <v>0</v>
      </c>
      <c r="M2259">
        <v>0</v>
      </c>
      <c r="N2259">
        <v>0</v>
      </c>
      <c r="O2259">
        <v>0</v>
      </c>
      <c r="P2259">
        <v>0</v>
      </c>
      <c r="Q2259">
        <v>0</v>
      </c>
      <c r="R2259">
        <v>0</v>
      </c>
      <c r="S2259">
        <v>0</v>
      </c>
      <c r="T2259">
        <v>0</v>
      </c>
      <c r="U2259">
        <v>0</v>
      </c>
      <c r="V2259">
        <v>0</v>
      </c>
      <c r="W2259">
        <v>0</v>
      </c>
      <c r="X2259">
        <v>0</v>
      </c>
      <c r="Y2259">
        <v>0</v>
      </c>
      <c r="Z2259">
        <v>0</v>
      </c>
      <c r="AA2259">
        <v>0</v>
      </c>
      <c r="AB2259">
        <v>0</v>
      </c>
      <c r="AC2259">
        <v>0</v>
      </c>
    </row>
    <row r="2260" spans="1:29">
      <c r="A2260" t="s">
        <v>13022</v>
      </c>
      <c r="B2260" t="s">
        <v>19</v>
      </c>
      <c r="C2260">
        <v>0</v>
      </c>
      <c r="D2260">
        <v>0</v>
      </c>
      <c r="E2260">
        <v>0</v>
      </c>
      <c r="F2260">
        <v>0</v>
      </c>
      <c r="G2260">
        <v>0</v>
      </c>
      <c r="H2260">
        <v>0</v>
      </c>
      <c r="I2260">
        <v>0</v>
      </c>
      <c r="J2260">
        <v>0</v>
      </c>
      <c r="K2260">
        <v>0</v>
      </c>
      <c r="L2260">
        <v>0</v>
      </c>
      <c r="M2260">
        <v>0</v>
      </c>
      <c r="N2260">
        <v>0</v>
      </c>
      <c r="O2260">
        <v>0</v>
      </c>
      <c r="P2260">
        <v>0</v>
      </c>
      <c r="Q2260">
        <v>0</v>
      </c>
      <c r="R2260">
        <v>0</v>
      </c>
      <c r="S2260">
        <v>0</v>
      </c>
      <c r="T2260">
        <v>0</v>
      </c>
      <c r="U2260">
        <v>0</v>
      </c>
      <c r="V2260">
        <v>0</v>
      </c>
      <c r="W2260">
        <v>0</v>
      </c>
      <c r="X2260">
        <v>0</v>
      </c>
      <c r="Y2260">
        <v>0</v>
      </c>
      <c r="Z2260">
        <v>0</v>
      </c>
      <c r="AA2260">
        <v>0</v>
      </c>
      <c r="AB2260">
        <v>0</v>
      </c>
      <c r="AC2260">
        <v>0</v>
      </c>
    </row>
    <row r="2261" spans="1:29">
      <c r="A2261" t="s">
        <v>13023</v>
      </c>
      <c r="B2261" t="s">
        <v>19</v>
      </c>
      <c r="C2261">
        <v>0</v>
      </c>
      <c r="D2261">
        <v>0</v>
      </c>
      <c r="E2261">
        <v>0</v>
      </c>
      <c r="F2261">
        <v>0</v>
      </c>
      <c r="G2261">
        <v>0</v>
      </c>
      <c r="H2261">
        <v>0</v>
      </c>
      <c r="I2261">
        <v>0</v>
      </c>
      <c r="J2261">
        <v>0</v>
      </c>
      <c r="K2261">
        <v>0</v>
      </c>
      <c r="L2261">
        <v>0</v>
      </c>
      <c r="M2261">
        <v>0</v>
      </c>
      <c r="N2261">
        <v>0</v>
      </c>
      <c r="O2261">
        <v>0</v>
      </c>
      <c r="P2261">
        <v>0</v>
      </c>
      <c r="Q2261">
        <v>0</v>
      </c>
      <c r="R2261">
        <v>0</v>
      </c>
      <c r="S2261">
        <v>0</v>
      </c>
      <c r="T2261">
        <v>0</v>
      </c>
      <c r="U2261">
        <v>0</v>
      </c>
      <c r="V2261">
        <v>0</v>
      </c>
      <c r="W2261">
        <v>0</v>
      </c>
      <c r="X2261">
        <v>0</v>
      </c>
      <c r="Y2261">
        <v>0</v>
      </c>
      <c r="Z2261">
        <v>0</v>
      </c>
      <c r="AA2261">
        <v>0</v>
      </c>
      <c r="AB2261">
        <v>0</v>
      </c>
      <c r="AC2261">
        <v>0</v>
      </c>
    </row>
    <row r="2262" spans="1:29">
      <c r="A2262" t="s">
        <v>13024</v>
      </c>
      <c r="B2262" t="s">
        <v>19</v>
      </c>
      <c r="C2262">
        <v>0</v>
      </c>
      <c r="D2262">
        <v>0</v>
      </c>
      <c r="E2262">
        <v>0</v>
      </c>
      <c r="F2262">
        <v>0</v>
      </c>
      <c r="G2262">
        <v>0</v>
      </c>
      <c r="H2262">
        <v>0</v>
      </c>
      <c r="I2262">
        <v>0</v>
      </c>
      <c r="J2262">
        <v>0</v>
      </c>
      <c r="K2262">
        <v>0</v>
      </c>
      <c r="L2262">
        <v>0</v>
      </c>
      <c r="M2262">
        <v>0</v>
      </c>
      <c r="N2262">
        <v>0</v>
      </c>
      <c r="O2262">
        <v>0</v>
      </c>
      <c r="P2262">
        <v>0</v>
      </c>
      <c r="Q2262">
        <v>0</v>
      </c>
      <c r="R2262">
        <v>0</v>
      </c>
      <c r="S2262">
        <v>0</v>
      </c>
      <c r="T2262">
        <v>0</v>
      </c>
      <c r="U2262">
        <v>0</v>
      </c>
      <c r="V2262">
        <v>0</v>
      </c>
      <c r="W2262">
        <v>0</v>
      </c>
      <c r="X2262">
        <v>0</v>
      </c>
      <c r="Y2262">
        <v>0</v>
      </c>
      <c r="Z2262">
        <v>0</v>
      </c>
      <c r="AA2262">
        <v>0</v>
      </c>
      <c r="AB2262">
        <v>0</v>
      </c>
      <c r="AC2262">
        <v>0</v>
      </c>
    </row>
    <row r="2263" spans="1:29">
      <c r="A2263" t="s">
        <v>13025</v>
      </c>
      <c r="B2263" t="s">
        <v>19</v>
      </c>
      <c r="C2263">
        <v>0</v>
      </c>
      <c r="D2263">
        <v>0</v>
      </c>
      <c r="E2263">
        <v>0</v>
      </c>
      <c r="F2263">
        <v>0</v>
      </c>
      <c r="G2263">
        <v>0</v>
      </c>
      <c r="H2263">
        <v>0</v>
      </c>
      <c r="I2263">
        <v>0</v>
      </c>
      <c r="J2263">
        <v>0</v>
      </c>
      <c r="K2263">
        <v>0</v>
      </c>
      <c r="L2263">
        <v>0</v>
      </c>
      <c r="M2263">
        <v>0</v>
      </c>
      <c r="N2263">
        <v>0</v>
      </c>
      <c r="O2263">
        <v>0</v>
      </c>
      <c r="P2263">
        <v>0</v>
      </c>
      <c r="Q2263">
        <v>0</v>
      </c>
      <c r="R2263">
        <v>0</v>
      </c>
      <c r="S2263">
        <v>0</v>
      </c>
      <c r="T2263">
        <v>0</v>
      </c>
      <c r="U2263">
        <v>0</v>
      </c>
      <c r="V2263">
        <v>0</v>
      </c>
      <c r="W2263">
        <v>0</v>
      </c>
      <c r="X2263">
        <v>0</v>
      </c>
      <c r="Y2263">
        <v>0</v>
      </c>
      <c r="Z2263">
        <v>0</v>
      </c>
      <c r="AA2263">
        <v>0</v>
      </c>
      <c r="AB2263">
        <v>0</v>
      </c>
      <c r="AC2263">
        <v>0</v>
      </c>
    </row>
    <row r="2264" spans="1:29">
      <c r="A2264" t="s">
        <v>13026</v>
      </c>
      <c r="B2264" t="s">
        <v>19</v>
      </c>
      <c r="C2264">
        <v>0</v>
      </c>
      <c r="D2264">
        <v>0</v>
      </c>
      <c r="E2264">
        <v>0</v>
      </c>
      <c r="F2264">
        <v>0</v>
      </c>
      <c r="G2264">
        <v>0</v>
      </c>
      <c r="H2264">
        <v>0</v>
      </c>
      <c r="I2264">
        <v>0</v>
      </c>
      <c r="J2264">
        <v>0</v>
      </c>
      <c r="K2264">
        <v>0</v>
      </c>
      <c r="L2264">
        <v>0</v>
      </c>
      <c r="M2264">
        <v>0</v>
      </c>
      <c r="N2264">
        <v>0</v>
      </c>
      <c r="O2264">
        <v>0</v>
      </c>
      <c r="P2264">
        <v>0</v>
      </c>
      <c r="Q2264">
        <v>0</v>
      </c>
      <c r="R2264">
        <v>0</v>
      </c>
      <c r="S2264">
        <v>0</v>
      </c>
      <c r="T2264">
        <v>0</v>
      </c>
      <c r="U2264">
        <v>0</v>
      </c>
      <c r="V2264">
        <v>0</v>
      </c>
      <c r="W2264">
        <v>0</v>
      </c>
      <c r="X2264">
        <v>0</v>
      </c>
      <c r="Y2264">
        <v>0</v>
      </c>
      <c r="Z2264">
        <v>0</v>
      </c>
      <c r="AA2264">
        <v>0</v>
      </c>
      <c r="AB2264">
        <v>0</v>
      </c>
      <c r="AC2264">
        <v>0</v>
      </c>
    </row>
    <row r="2265" spans="1:29">
      <c r="A2265" t="s">
        <v>13027</v>
      </c>
      <c r="B2265" t="s">
        <v>19</v>
      </c>
      <c r="C2265">
        <v>0</v>
      </c>
      <c r="D2265">
        <v>0</v>
      </c>
      <c r="E2265">
        <v>0</v>
      </c>
      <c r="F2265">
        <v>0</v>
      </c>
      <c r="G2265">
        <v>0</v>
      </c>
      <c r="H2265">
        <v>0</v>
      </c>
      <c r="I2265">
        <v>0</v>
      </c>
      <c r="J2265">
        <v>0</v>
      </c>
      <c r="K2265">
        <v>0</v>
      </c>
      <c r="L2265">
        <v>0</v>
      </c>
      <c r="M2265">
        <v>0</v>
      </c>
      <c r="N2265">
        <v>0</v>
      </c>
      <c r="O2265">
        <v>0</v>
      </c>
      <c r="P2265">
        <v>0</v>
      </c>
      <c r="Q2265">
        <v>0</v>
      </c>
      <c r="R2265">
        <v>0</v>
      </c>
      <c r="S2265">
        <v>0</v>
      </c>
      <c r="T2265">
        <v>0</v>
      </c>
      <c r="U2265">
        <v>0</v>
      </c>
      <c r="V2265">
        <v>0</v>
      </c>
      <c r="W2265">
        <v>0</v>
      </c>
      <c r="X2265">
        <v>0</v>
      </c>
      <c r="Y2265">
        <v>0</v>
      </c>
      <c r="Z2265">
        <v>0</v>
      </c>
      <c r="AA2265">
        <v>0</v>
      </c>
      <c r="AB2265">
        <v>0</v>
      </c>
      <c r="AC2265">
        <v>0</v>
      </c>
    </row>
    <row r="2266" spans="1:29">
      <c r="A2266" t="s">
        <v>13028</v>
      </c>
      <c r="B2266" t="s">
        <v>19</v>
      </c>
      <c r="C2266">
        <v>0</v>
      </c>
      <c r="D2266">
        <v>0</v>
      </c>
      <c r="E2266">
        <v>0</v>
      </c>
      <c r="F2266">
        <v>0</v>
      </c>
      <c r="G2266">
        <v>0</v>
      </c>
      <c r="H2266">
        <v>0</v>
      </c>
      <c r="I2266">
        <v>0</v>
      </c>
      <c r="J2266">
        <v>0</v>
      </c>
      <c r="K2266">
        <v>0</v>
      </c>
      <c r="L2266">
        <v>0</v>
      </c>
      <c r="M2266">
        <v>0</v>
      </c>
      <c r="N2266">
        <v>0</v>
      </c>
      <c r="O2266">
        <v>0</v>
      </c>
      <c r="P2266">
        <v>0</v>
      </c>
      <c r="Q2266">
        <v>0</v>
      </c>
      <c r="R2266">
        <v>0</v>
      </c>
      <c r="S2266">
        <v>0</v>
      </c>
      <c r="T2266">
        <v>0</v>
      </c>
      <c r="U2266">
        <v>0</v>
      </c>
      <c r="V2266">
        <v>0</v>
      </c>
      <c r="W2266">
        <v>0</v>
      </c>
      <c r="X2266">
        <v>0</v>
      </c>
      <c r="Y2266">
        <v>0</v>
      </c>
      <c r="Z2266">
        <v>0</v>
      </c>
      <c r="AA2266">
        <v>0</v>
      </c>
      <c r="AB2266">
        <v>0</v>
      </c>
      <c r="AC2266">
        <v>0</v>
      </c>
    </row>
    <row r="2267" spans="1:29">
      <c r="A2267" t="s">
        <v>13029</v>
      </c>
      <c r="B2267" t="s">
        <v>19</v>
      </c>
      <c r="C2267">
        <v>0</v>
      </c>
      <c r="D2267">
        <v>0</v>
      </c>
      <c r="E2267">
        <v>0</v>
      </c>
      <c r="F2267">
        <v>0</v>
      </c>
      <c r="G2267">
        <v>0</v>
      </c>
      <c r="H2267">
        <v>0</v>
      </c>
      <c r="I2267">
        <v>0</v>
      </c>
      <c r="J2267">
        <v>0</v>
      </c>
      <c r="K2267">
        <v>0</v>
      </c>
      <c r="L2267">
        <v>0</v>
      </c>
      <c r="M2267">
        <v>0</v>
      </c>
      <c r="N2267">
        <v>0</v>
      </c>
      <c r="O2267">
        <v>0</v>
      </c>
      <c r="P2267">
        <v>0</v>
      </c>
      <c r="Q2267">
        <v>0</v>
      </c>
      <c r="R2267">
        <v>0</v>
      </c>
      <c r="S2267">
        <v>0</v>
      </c>
      <c r="T2267">
        <v>0</v>
      </c>
      <c r="U2267">
        <v>0</v>
      </c>
      <c r="V2267">
        <v>0</v>
      </c>
      <c r="W2267">
        <v>0</v>
      </c>
      <c r="X2267">
        <v>0</v>
      </c>
      <c r="Y2267">
        <v>0</v>
      </c>
      <c r="Z2267">
        <v>0</v>
      </c>
      <c r="AA2267">
        <v>0</v>
      </c>
      <c r="AB2267">
        <v>0</v>
      </c>
      <c r="AC2267">
        <v>0</v>
      </c>
    </row>
    <row r="2268" spans="1:29">
      <c r="A2268" t="s">
        <v>13030</v>
      </c>
      <c r="B2268" t="s">
        <v>19</v>
      </c>
      <c r="C2268">
        <v>0</v>
      </c>
      <c r="D2268">
        <v>0</v>
      </c>
      <c r="E2268">
        <v>0</v>
      </c>
      <c r="F2268">
        <v>0</v>
      </c>
      <c r="G2268">
        <v>0</v>
      </c>
      <c r="H2268">
        <v>0</v>
      </c>
      <c r="I2268">
        <v>0</v>
      </c>
      <c r="J2268">
        <v>0</v>
      </c>
      <c r="K2268">
        <v>0</v>
      </c>
      <c r="L2268">
        <v>0</v>
      </c>
      <c r="M2268">
        <v>0</v>
      </c>
      <c r="N2268">
        <v>0</v>
      </c>
      <c r="O2268">
        <v>0</v>
      </c>
      <c r="P2268">
        <v>0</v>
      </c>
      <c r="Q2268">
        <v>0</v>
      </c>
      <c r="R2268">
        <v>0</v>
      </c>
      <c r="S2268">
        <v>0</v>
      </c>
      <c r="T2268">
        <v>0</v>
      </c>
      <c r="U2268">
        <v>0</v>
      </c>
      <c r="V2268">
        <v>0</v>
      </c>
      <c r="W2268">
        <v>0</v>
      </c>
      <c r="X2268">
        <v>0</v>
      </c>
      <c r="Y2268">
        <v>0</v>
      </c>
      <c r="Z2268">
        <v>0</v>
      </c>
      <c r="AA2268">
        <v>0</v>
      </c>
      <c r="AB2268">
        <v>0</v>
      </c>
      <c r="AC2268">
        <v>0</v>
      </c>
    </row>
    <row r="2269" spans="1:29">
      <c r="A2269" t="s">
        <v>13031</v>
      </c>
      <c r="B2269" t="s">
        <v>19</v>
      </c>
      <c r="C2269">
        <v>0</v>
      </c>
      <c r="D2269">
        <v>0</v>
      </c>
      <c r="E2269">
        <v>0</v>
      </c>
      <c r="F2269">
        <v>0</v>
      </c>
      <c r="G2269">
        <v>0</v>
      </c>
      <c r="H2269">
        <v>0</v>
      </c>
      <c r="I2269">
        <v>0</v>
      </c>
      <c r="J2269">
        <v>0</v>
      </c>
      <c r="K2269">
        <v>0</v>
      </c>
      <c r="L2269">
        <v>0</v>
      </c>
      <c r="M2269">
        <v>0</v>
      </c>
      <c r="N2269">
        <v>0</v>
      </c>
      <c r="O2269">
        <v>0</v>
      </c>
      <c r="P2269">
        <v>0</v>
      </c>
      <c r="Q2269">
        <v>0</v>
      </c>
      <c r="R2269">
        <v>0</v>
      </c>
      <c r="S2269">
        <v>0</v>
      </c>
      <c r="T2269">
        <v>0</v>
      </c>
      <c r="U2269">
        <v>0</v>
      </c>
      <c r="V2269">
        <v>0</v>
      </c>
      <c r="W2269">
        <v>0</v>
      </c>
      <c r="X2269">
        <v>0</v>
      </c>
      <c r="Y2269">
        <v>0</v>
      </c>
      <c r="Z2269">
        <v>0</v>
      </c>
      <c r="AA2269">
        <v>0</v>
      </c>
      <c r="AB2269">
        <v>0</v>
      </c>
      <c r="AC2269">
        <v>0</v>
      </c>
    </row>
    <row r="2270" spans="1:29">
      <c r="A2270" t="s">
        <v>13032</v>
      </c>
      <c r="B2270" t="s">
        <v>19</v>
      </c>
      <c r="C2270">
        <v>0</v>
      </c>
      <c r="D2270">
        <v>0</v>
      </c>
      <c r="E2270">
        <v>0</v>
      </c>
      <c r="F2270">
        <v>0</v>
      </c>
      <c r="G2270">
        <v>0</v>
      </c>
      <c r="H2270">
        <v>0</v>
      </c>
      <c r="I2270">
        <v>0</v>
      </c>
      <c r="J2270">
        <v>0</v>
      </c>
      <c r="K2270">
        <v>0</v>
      </c>
      <c r="L2270">
        <v>0</v>
      </c>
      <c r="M2270">
        <v>0</v>
      </c>
      <c r="N2270">
        <v>0</v>
      </c>
      <c r="O2270">
        <v>0</v>
      </c>
      <c r="P2270">
        <v>0</v>
      </c>
      <c r="Q2270">
        <v>0</v>
      </c>
      <c r="R2270">
        <v>0</v>
      </c>
      <c r="S2270">
        <v>0</v>
      </c>
      <c r="T2270">
        <v>0</v>
      </c>
      <c r="U2270">
        <v>0</v>
      </c>
      <c r="V2270">
        <v>0</v>
      </c>
      <c r="W2270">
        <v>0</v>
      </c>
      <c r="X2270">
        <v>0</v>
      </c>
      <c r="Y2270">
        <v>0</v>
      </c>
      <c r="Z2270">
        <v>0</v>
      </c>
      <c r="AA2270">
        <v>0</v>
      </c>
      <c r="AB2270">
        <v>0</v>
      </c>
      <c r="AC2270">
        <v>0</v>
      </c>
    </row>
    <row r="2271" spans="1:29">
      <c r="A2271" t="s">
        <v>13033</v>
      </c>
      <c r="B2271" t="s">
        <v>19</v>
      </c>
      <c r="C2271">
        <v>0</v>
      </c>
      <c r="D2271">
        <v>0</v>
      </c>
      <c r="E2271">
        <v>0</v>
      </c>
      <c r="F2271">
        <v>0</v>
      </c>
      <c r="G2271">
        <v>0</v>
      </c>
      <c r="H2271">
        <v>0</v>
      </c>
      <c r="I2271">
        <v>0</v>
      </c>
      <c r="J2271">
        <v>0</v>
      </c>
      <c r="K2271">
        <v>0</v>
      </c>
      <c r="L2271">
        <v>0</v>
      </c>
      <c r="M2271">
        <v>0</v>
      </c>
      <c r="N2271">
        <v>0</v>
      </c>
      <c r="O2271">
        <v>0</v>
      </c>
      <c r="P2271">
        <v>0</v>
      </c>
      <c r="Q2271">
        <v>0</v>
      </c>
      <c r="R2271">
        <v>0</v>
      </c>
      <c r="S2271">
        <v>0</v>
      </c>
      <c r="T2271">
        <v>0</v>
      </c>
      <c r="U2271">
        <v>0</v>
      </c>
      <c r="V2271">
        <v>0</v>
      </c>
      <c r="W2271">
        <v>0</v>
      </c>
      <c r="X2271">
        <v>0</v>
      </c>
      <c r="Y2271">
        <v>0</v>
      </c>
      <c r="Z2271">
        <v>0</v>
      </c>
      <c r="AA2271">
        <v>0</v>
      </c>
      <c r="AB2271">
        <v>0</v>
      </c>
      <c r="AC2271">
        <v>0</v>
      </c>
    </row>
    <row r="2272" spans="1:29">
      <c r="A2272" t="s">
        <v>13034</v>
      </c>
      <c r="B2272" t="s">
        <v>19</v>
      </c>
      <c r="C2272">
        <v>0</v>
      </c>
      <c r="D2272">
        <v>0</v>
      </c>
      <c r="E2272">
        <v>0</v>
      </c>
      <c r="F2272">
        <v>0</v>
      </c>
      <c r="G2272">
        <v>0</v>
      </c>
      <c r="H2272">
        <v>0</v>
      </c>
      <c r="I2272">
        <v>0</v>
      </c>
      <c r="J2272">
        <v>0</v>
      </c>
      <c r="K2272">
        <v>0</v>
      </c>
      <c r="L2272">
        <v>0</v>
      </c>
      <c r="M2272">
        <v>0</v>
      </c>
      <c r="N2272">
        <v>0</v>
      </c>
      <c r="O2272">
        <v>0</v>
      </c>
      <c r="P2272">
        <v>0</v>
      </c>
      <c r="Q2272">
        <v>0</v>
      </c>
      <c r="R2272">
        <v>0</v>
      </c>
      <c r="S2272">
        <v>0</v>
      </c>
      <c r="T2272">
        <v>0</v>
      </c>
      <c r="U2272">
        <v>0</v>
      </c>
      <c r="V2272">
        <v>0</v>
      </c>
      <c r="W2272">
        <v>0</v>
      </c>
      <c r="X2272">
        <v>0</v>
      </c>
      <c r="Y2272">
        <v>0</v>
      </c>
      <c r="Z2272">
        <v>0</v>
      </c>
      <c r="AA2272">
        <v>0</v>
      </c>
      <c r="AB2272">
        <v>0</v>
      </c>
      <c r="AC2272">
        <v>0</v>
      </c>
    </row>
    <row r="2273" spans="1:29">
      <c r="A2273" t="s">
        <v>13035</v>
      </c>
      <c r="B2273" t="s">
        <v>19</v>
      </c>
      <c r="C2273">
        <v>0</v>
      </c>
      <c r="D2273">
        <v>0</v>
      </c>
      <c r="E2273">
        <v>0</v>
      </c>
      <c r="F2273">
        <v>0</v>
      </c>
      <c r="G2273">
        <v>0</v>
      </c>
      <c r="H2273">
        <v>0</v>
      </c>
      <c r="I2273">
        <v>0</v>
      </c>
      <c r="J2273">
        <v>0</v>
      </c>
      <c r="K2273">
        <v>0</v>
      </c>
      <c r="L2273">
        <v>0</v>
      </c>
      <c r="M2273">
        <v>0</v>
      </c>
      <c r="N2273">
        <v>0</v>
      </c>
      <c r="O2273">
        <v>0</v>
      </c>
      <c r="P2273">
        <v>0</v>
      </c>
      <c r="Q2273">
        <v>0</v>
      </c>
      <c r="R2273">
        <v>0</v>
      </c>
      <c r="S2273">
        <v>0</v>
      </c>
      <c r="T2273">
        <v>0</v>
      </c>
      <c r="U2273">
        <v>0</v>
      </c>
      <c r="V2273">
        <v>0</v>
      </c>
      <c r="W2273">
        <v>0</v>
      </c>
      <c r="X2273">
        <v>0</v>
      </c>
      <c r="Y2273">
        <v>0</v>
      </c>
      <c r="Z2273">
        <v>0</v>
      </c>
      <c r="AA2273">
        <v>0</v>
      </c>
      <c r="AB2273">
        <v>0</v>
      </c>
      <c r="AC2273">
        <v>0</v>
      </c>
    </row>
    <row r="2274" spans="1:29">
      <c r="A2274" t="s">
        <v>13036</v>
      </c>
      <c r="B2274" t="s">
        <v>19</v>
      </c>
      <c r="C2274">
        <v>0</v>
      </c>
      <c r="D2274">
        <v>0</v>
      </c>
      <c r="E2274">
        <v>0</v>
      </c>
      <c r="F2274">
        <v>0</v>
      </c>
      <c r="G2274">
        <v>0</v>
      </c>
      <c r="H2274">
        <v>0</v>
      </c>
      <c r="I2274">
        <v>0</v>
      </c>
      <c r="J2274">
        <v>0</v>
      </c>
      <c r="K2274">
        <v>0</v>
      </c>
      <c r="L2274">
        <v>0</v>
      </c>
      <c r="M2274">
        <v>0</v>
      </c>
      <c r="N2274">
        <v>0</v>
      </c>
      <c r="O2274">
        <v>0</v>
      </c>
      <c r="P2274">
        <v>0</v>
      </c>
      <c r="Q2274">
        <v>0</v>
      </c>
      <c r="R2274">
        <v>0</v>
      </c>
      <c r="S2274">
        <v>0</v>
      </c>
      <c r="T2274">
        <v>0</v>
      </c>
      <c r="U2274">
        <v>0</v>
      </c>
      <c r="V2274">
        <v>0</v>
      </c>
      <c r="W2274">
        <v>0</v>
      </c>
      <c r="X2274">
        <v>0</v>
      </c>
      <c r="Y2274">
        <v>0</v>
      </c>
      <c r="Z2274">
        <v>0</v>
      </c>
      <c r="AA2274">
        <v>0</v>
      </c>
      <c r="AB2274">
        <v>0</v>
      </c>
      <c r="AC2274">
        <v>0</v>
      </c>
    </row>
    <row r="2275" spans="1:29">
      <c r="A2275" t="s">
        <v>13037</v>
      </c>
      <c r="B2275" t="s">
        <v>19</v>
      </c>
      <c r="C2275">
        <v>0</v>
      </c>
      <c r="D2275">
        <v>0</v>
      </c>
      <c r="E2275">
        <v>0</v>
      </c>
      <c r="F2275">
        <v>0</v>
      </c>
      <c r="G2275">
        <v>0</v>
      </c>
      <c r="H2275">
        <v>0</v>
      </c>
      <c r="I2275">
        <v>0</v>
      </c>
      <c r="J2275">
        <v>0</v>
      </c>
      <c r="K2275">
        <v>0</v>
      </c>
      <c r="L2275">
        <v>0</v>
      </c>
      <c r="M2275">
        <v>0</v>
      </c>
      <c r="N2275">
        <v>0</v>
      </c>
      <c r="O2275">
        <v>0</v>
      </c>
      <c r="P2275">
        <v>0</v>
      </c>
      <c r="Q2275">
        <v>0</v>
      </c>
      <c r="R2275">
        <v>0</v>
      </c>
      <c r="S2275">
        <v>0</v>
      </c>
      <c r="T2275">
        <v>0</v>
      </c>
      <c r="U2275">
        <v>0</v>
      </c>
      <c r="V2275">
        <v>0</v>
      </c>
      <c r="W2275">
        <v>0</v>
      </c>
      <c r="X2275">
        <v>0</v>
      </c>
      <c r="Y2275">
        <v>0</v>
      </c>
      <c r="Z2275">
        <v>0</v>
      </c>
      <c r="AA2275">
        <v>0</v>
      </c>
      <c r="AB2275">
        <v>0</v>
      </c>
      <c r="AC2275">
        <v>0</v>
      </c>
    </row>
    <row r="2276" spans="1:29">
      <c r="A2276" t="s">
        <v>13038</v>
      </c>
      <c r="B2276" t="s">
        <v>19</v>
      </c>
      <c r="C2276">
        <v>0</v>
      </c>
      <c r="D2276">
        <v>0</v>
      </c>
      <c r="E2276">
        <v>0</v>
      </c>
      <c r="F2276">
        <v>0</v>
      </c>
      <c r="G2276">
        <v>0</v>
      </c>
      <c r="H2276">
        <v>0</v>
      </c>
      <c r="I2276">
        <v>0</v>
      </c>
      <c r="J2276">
        <v>0</v>
      </c>
      <c r="K2276">
        <v>0</v>
      </c>
      <c r="L2276">
        <v>0</v>
      </c>
      <c r="M2276">
        <v>0</v>
      </c>
      <c r="N2276">
        <v>0</v>
      </c>
      <c r="O2276">
        <v>0</v>
      </c>
      <c r="P2276">
        <v>0</v>
      </c>
      <c r="Q2276">
        <v>0</v>
      </c>
      <c r="R2276">
        <v>0</v>
      </c>
      <c r="S2276">
        <v>0</v>
      </c>
      <c r="T2276">
        <v>0</v>
      </c>
      <c r="U2276">
        <v>0</v>
      </c>
      <c r="V2276">
        <v>0</v>
      </c>
      <c r="W2276">
        <v>0</v>
      </c>
      <c r="X2276">
        <v>0</v>
      </c>
      <c r="Y2276">
        <v>0</v>
      </c>
      <c r="Z2276">
        <v>0</v>
      </c>
      <c r="AA2276">
        <v>0</v>
      </c>
      <c r="AB2276">
        <v>0</v>
      </c>
      <c r="AC2276">
        <v>0</v>
      </c>
    </row>
    <row r="2277" spans="1:29">
      <c r="A2277" t="s">
        <v>13039</v>
      </c>
      <c r="B2277" t="s">
        <v>19</v>
      </c>
      <c r="C2277">
        <v>0</v>
      </c>
      <c r="D2277">
        <v>0</v>
      </c>
      <c r="E2277">
        <v>0</v>
      </c>
      <c r="F2277">
        <v>0</v>
      </c>
      <c r="G2277">
        <v>0</v>
      </c>
      <c r="H2277">
        <v>0</v>
      </c>
      <c r="I2277">
        <v>0</v>
      </c>
      <c r="J2277">
        <v>0</v>
      </c>
      <c r="K2277">
        <v>0</v>
      </c>
      <c r="L2277">
        <v>0</v>
      </c>
      <c r="M2277">
        <v>0</v>
      </c>
      <c r="N2277">
        <v>0</v>
      </c>
      <c r="O2277">
        <v>0</v>
      </c>
      <c r="P2277">
        <v>0</v>
      </c>
      <c r="Q2277">
        <v>0</v>
      </c>
      <c r="R2277">
        <v>0</v>
      </c>
      <c r="S2277">
        <v>0</v>
      </c>
      <c r="T2277">
        <v>0</v>
      </c>
      <c r="U2277">
        <v>0</v>
      </c>
      <c r="V2277">
        <v>0</v>
      </c>
      <c r="W2277">
        <v>0</v>
      </c>
      <c r="X2277">
        <v>0</v>
      </c>
      <c r="Y2277">
        <v>0</v>
      </c>
      <c r="Z2277">
        <v>0</v>
      </c>
      <c r="AA2277">
        <v>0</v>
      </c>
      <c r="AB2277">
        <v>0</v>
      </c>
      <c r="AC2277">
        <v>0</v>
      </c>
    </row>
    <row r="2278" spans="1:29">
      <c r="A2278" t="s">
        <v>13040</v>
      </c>
      <c r="B2278" t="s">
        <v>19</v>
      </c>
      <c r="C2278">
        <v>0</v>
      </c>
      <c r="D2278">
        <v>0</v>
      </c>
      <c r="E2278">
        <v>0</v>
      </c>
      <c r="F2278">
        <v>0</v>
      </c>
      <c r="G2278">
        <v>0</v>
      </c>
      <c r="H2278">
        <v>0</v>
      </c>
      <c r="I2278">
        <v>0</v>
      </c>
      <c r="J2278">
        <v>0</v>
      </c>
      <c r="K2278">
        <v>0</v>
      </c>
      <c r="L2278">
        <v>0</v>
      </c>
      <c r="M2278">
        <v>0</v>
      </c>
      <c r="N2278">
        <v>0</v>
      </c>
      <c r="O2278">
        <v>0</v>
      </c>
      <c r="P2278">
        <v>0</v>
      </c>
      <c r="Q2278">
        <v>0</v>
      </c>
      <c r="R2278">
        <v>0</v>
      </c>
      <c r="S2278">
        <v>0</v>
      </c>
      <c r="T2278">
        <v>0</v>
      </c>
      <c r="U2278">
        <v>0</v>
      </c>
      <c r="V2278">
        <v>0</v>
      </c>
      <c r="W2278">
        <v>0</v>
      </c>
      <c r="X2278">
        <v>0</v>
      </c>
      <c r="Y2278">
        <v>0</v>
      </c>
      <c r="Z2278">
        <v>0</v>
      </c>
      <c r="AA2278">
        <v>0</v>
      </c>
      <c r="AB2278">
        <v>0</v>
      </c>
      <c r="AC2278">
        <v>0</v>
      </c>
    </row>
    <row r="2279" spans="1:29">
      <c r="A2279" t="s">
        <v>13041</v>
      </c>
      <c r="B2279" t="s">
        <v>19</v>
      </c>
      <c r="C2279">
        <v>0</v>
      </c>
      <c r="D2279">
        <v>0</v>
      </c>
      <c r="E2279">
        <v>0</v>
      </c>
      <c r="F2279">
        <v>0</v>
      </c>
      <c r="G2279">
        <v>0</v>
      </c>
      <c r="H2279">
        <v>0</v>
      </c>
      <c r="I2279">
        <v>0</v>
      </c>
      <c r="J2279">
        <v>0</v>
      </c>
      <c r="K2279">
        <v>0</v>
      </c>
      <c r="L2279">
        <v>0</v>
      </c>
      <c r="M2279">
        <v>0</v>
      </c>
      <c r="N2279">
        <v>0</v>
      </c>
      <c r="O2279">
        <v>0</v>
      </c>
      <c r="P2279">
        <v>0</v>
      </c>
      <c r="Q2279">
        <v>0</v>
      </c>
      <c r="R2279">
        <v>0</v>
      </c>
      <c r="S2279">
        <v>0</v>
      </c>
      <c r="T2279">
        <v>0</v>
      </c>
      <c r="U2279">
        <v>0</v>
      </c>
      <c r="V2279">
        <v>0</v>
      </c>
      <c r="W2279">
        <v>0</v>
      </c>
      <c r="X2279">
        <v>0</v>
      </c>
      <c r="Y2279">
        <v>0</v>
      </c>
      <c r="Z2279">
        <v>0</v>
      </c>
      <c r="AA2279">
        <v>0</v>
      </c>
      <c r="AB2279">
        <v>0</v>
      </c>
      <c r="AC2279">
        <v>0</v>
      </c>
    </row>
    <row r="2280" spans="1:29">
      <c r="A2280" t="s">
        <v>13042</v>
      </c>
      <c r="B2280" t="s">
        <v>19</v>
      </c>
      <c r="C2280">
        <v>0</v>
      </c>
      <c r="D2280">
        <v>0</v>
      </c>
      <c r="E2280">
        <v>0</v>
      </c>
      <c r="F2280">
        <v>0</v>
      </c>
      <c r="G2280">
        <v>0</v>
      </c>
      <c r="H2280">
        <v>0</v>
      </c>
      <c r="I2280">
        <v>0</v>
      </c>
      <c r="J2280">
        <v>0</v>
      </c>
      <c r="K2280">
        <v>0</v>
      </c>
      <c r="L2280">
        <v>0</v>
      </c>
      <c r="M2280">
        <v>0</v>
      </c>
      <c r="N2280">
        <v>0</v>
      </c>
      <c r="O2280">
        <v>0</v>
      </c>
      <c r="P2280">
        <v>0</v>
      </c>
      <c r="Q2280">
        <v>0</v>
      </c>
      <c r="R2280">
        <v>0</v>
      </c>
      <c r="S2280">
        <v>0</v>
      </c>
      <c r="T2280">
        <v>0</v>
      </c>
      <c r="U2280">
        <v>0</v>
      </c>
      <c r="V2280">
        <v>0</v>
      </c>
      <c r="W2280">
        <v>0</v>
      </c>
      <c r="X2280">
        <v>0</v>
      </c>
      <c r="Y2280">
        <v>0</v>
      </c>
      <c r="Z2280">
        <v>0</v>
      </c>
      <c r="AA2280">
        <v>0</v>
      </c>
      <c r="AB2280">
        <v>0</v>
      </c>
      <c r="AC2280">
        <v>0</v>
      </c>
    </row>
    <row r="2281" spans="1:29">
      <c r="A2281" t="s">
        <v>13043</v>
      </c>
      <c r="B2281" t="s">
        <v>19</v>
      </c>
      <c r="C2281">
        <v>0</v>
      </c>
      <c r="D2281">
        <v>0</v>
      </c>
      <c r="E2281">
        <v>0</v>
      </c>
      <c r="F2281">
        <v>0</v>
      </c>
      <c r="G2281">
        <v>0</v>
      </c>
      <c r="H2281">
        <v>0</v>
      </c>
      <c r="I2281">
        <v>0</v>
      </c>
      <c r="J2281">
        <v>0</v>
      </c>
      <c r="K2281">
        <v>0</v>
      </c>
      <c r="L2281">
        <v>0</v>
      </c>
      <c r="M2281">
        <v>0</v>
      </c>
      <c r="N2281">
        <v>0</v>
      </c>
      <c r="O2281">
        <v>0</v>
      </c>
      <c r="P2281">
        <v>0</v>
      </c>
      <c r="Q2281">
        <v>0</v>
      </c>
      <c r="R2281">
        <v>0</v>
      </c>
      <c r="S2281">
        <v>0</v>
      </c>
      <c r="T2281">
        <v>0</v>
      </c>
      <c r="U2281">
        <v>0</v>
      </c>
      <c r="V2281">
        <v>0</v>
      </c>
      <c r="W2281">
        <v>0</v>
      </c>
      <c r="X2281">
        <v>0</v>
      </c>
      <c r="Y2281">
        <v>0</v>
      </c>
      <c r="Z2281">
        <v>0</v>
      </c>
      <c r="AA2281">
        <v>0</v>
      </c>
      <c r="AB2281">
        <v>0</v>
      </c>
      <c r="AC2281">
        <v>0</v>
      </c>
    </row>
    <row r="2282" spans="1:29">
      <c r="A2282" t="s">
        <v>13044</v>
      </c>
      <c r="B2282" t="s">
        <v>19</v>
      </c>
      <c r="C2282">
        <v>0</v>
      </c>
      <c r="D2282">
        <v>0</v>
      </c>
      <c r="E2282">
        <v>0</v>
      </c>
      <c r="F2282">
        <v>0</v>
      </c>
      <c r="G2282">
        <v>0</v>
      </c>
      <c r="H2282">
        <v>0</v>
      </c>
      <c r="I2282">
        <v>0</v>
      </c>
      <c r="J2282">
        <v>0</v>
      </c>
      <c r="K2282">
        <v>0</v>
      </c>
      <c r="L2282">
        <v>0</v>
      </c>
      <c r="M2282">
        <v>0</v>
      </c>
      <c r="N2282">
        <v>0</v>
      </c>
      <c r="O2282">
        <v>0</v>
      </c>
      <c r="P2282">
        <v>0</v>
      </c>
      <c r="Q2282">
        <v>0</v>
      </c>
      <c r="R2282">
        <v>0</v>
      </c>
      <c r="S2282">
        <v>0</v>
      </c>
      <c r="T2282">
        <v>0</v>
      </c>
      <c r="U2282">
        <v>0</v>
      </c>
      <c r="V2282">
        <v>0</v>
      </c>
      <c r="W2282">
        <v>0</v>
      </c>
      <c r="X2282">
        <v>0</v>
      </c>
      <c r="Y2282">
        <v>0</v>
      </c>
      <c r="Z2282">
        <v>0</v>
      </c>
      <c r="AA2282">
        <v>0</v>
      </c>
      <c r="AB2282">
        <v>0</v>
      </c>
      <c r="AC2282">
        <v>0</v>
      </c>
    </row>
    <row r="2283" spans="1:29">
      <c r="A2283" t="s">
        <v>13045</v>
      </c>
      <c r="B2283" t="s">
        <v>19</v>
      </c>
      <c r="C2283">
        <v>0</v>
      </c>
      <c r="D2283">
        <v>0</v>
      </c>
      <c r="E2283">
        <v>0</v>
      </c>
      <c r="F2283">
        <v>0</v>
      </c>
      <c r="G2283">
        <v>0</v>
      </c>
      <c r="H2283">
        <v>0</v>
      </c>
      <c r="I2283">
        <v>0</v>
      </c>
      <c r="J2283">
        <v>0</v>
      </c>
      <c r="K2283">
        <v>0</v>
      </c>
      <c r="L2283">
        <v>0</v>
      </c>
      <c r="M2283">
        <v>0</v>
      </c>
      <c r="N2283">
        <v>0</v>
      </c>
      <c r="O2283">
        <v>0</v>
      </c>
      <c r="P2283">
        <v>0</v>
      </c>
      <c r="Q2283">
        <v>0</v>
      </c>
      <c r="R2283">
        <v>0</v>
      </c>
      <c r="S2283">
        <v>0</v>
      </c>
      <c r="T2283">
        <v>0</v>
      </c>
      <c r="U2283">
        <v>0</v>
      </c>
      <c r="V2283">
        <v>0</v>
      </c>
      <c r="W2283">
        <v>0</v>
      </c>
      <c r="X2283">
        <v>0</v>
      </c>
      <c r="Y2283">
        <v>0</v>
      </c>
      <c r="Z2283">
        <v>0</v>
      </c>
      <c r="AA2283">
        <v>0</v>
      </c>
      <c r="AB2283">
        <v>0</v>
      </c>
      <c r="AC2283">
        <v>0</v>
      </c>
    </row>
    <row r="2284" spans="1:29">
      <c r="A2284" t="s">
        <v>13046</v>
      </c>
      <c r="B2284" t="s">
        <v>19</v>
      </c>
      <c r="C2284">
        <v>0</v>
      </c>
      <c r="D2284">
        <v>0</v>
      </c>
      <c r="E2284">
        <v>0</v>
      </c>
      <c r="F2284">
        <v>0</v>
      </c>
      <c r="G2284">
        <v>0</v>
      </c>
      <c r="H2284">
        <v>0</v>
      </c>
      <c r="I2284">
        <v>0</v>
      </c>
      <c r="J2284">
        <v>0</v>
      </c>
      <c r="K2284">
        <v>0</v>
      </c>
      <c r="L2284">
        <v>0</v>
      </c>
      <c r="M2284">
        <v>0</v>
      </c>
      <c r="N2284">
        <v>0</v>
      </c>
      <c r="O2284">
        <v>0</v>
      </c>
      <c r="P2284">
        <v>0</v>
      </c>
      <c r="Q2284">
        <v>0</v>
      </c>
      <c r="R2284">
        <v>0</v>
      </c>
      <c r="S2284">
        <v>0</v>
      </c>
      <c r="T2284">
        <v>0</v>
      </c>
      <c r="U2284">
        <v>0</v>
      </c>
      <c r="V2284">
        <v>0</v>
      </c>
      <c r="W2284">
        <v>0</v>
      </c>
      <c r="X2284">
        <v>0</v>
      </c>
      <c r="Y2284">
        <v>0</v>
      </c>
      <c r="Z2284">
        <v>0</v>
      </c>
      <c r="AA2284">
        <v>0</v>
      </c>
      <c r="AB2284">
        <v>0</v>
      </c>
      <c r="AC2284">
        <v>0</v>
      </c>
    </row>
    <row r="2285" spans="1:29">
      <c r="A2285" t="s">
        <v>13047</v>
      </c>
      <c r="B2285" t="s">
        <v>19</v>
      </c>
      <c r="C2285">
        <v>0</v>
      </c>
      <c r="D2285">
        <v>0</v>
      </c>
      <c r="E2285">
        <v>0</v>
      </c>
      <c r="F2285">
        <v>0</v>
      </c>
      <c r="G2285">
        <v>0</v>
      </c>
      <c r="H2285">
        <v>0</v>
      </c>
      <c r="I2285">
        <v>0</v>
      </c>
      <c r="J2285">
        <v>0</v>
      </c>
      <c r="K2285">
        <v>0</v>
      </c>
      <c r="L2285">
        <v>0</v>
      </c>
      <c r="M2285">
        <v>0</v>
      </c>
      <c r="N2285">
        <v>0</v>
      </c>
      <c r="O2285">
        <v>0</v>
      </c>
      <c r="P2285">
        <v>0</v>
      </c>
      <c r="Q2285">
        <v>0</v>
      </c>
      <c r="R2285">
        <v>0</v>
      </c>
      <c r="S2285">
        <v>0</v>
      </c>
      <c r="T2285">
        <v>0</v>
      </c>
      <c r="U2285">
        <v>0</v>
      </c>
      <c r="V2285">
        <v>0</v>
      </c>
      <c r="W2285">
        <v>0</v>
      </c>
      <c r="X2285">
        <v>0</v>
      </c>
      <c r="Y2285">
        <v>0</v>
      </c>
      <c r="Z2285">
        <v>0</v>
      </c>
      <c r="AA2285">
        <v>0</v>
      </c>
      <c r="AB2285">
        <v>0</v>
      </c>
      <c r="AC2285">
        <v>0</v>
      </c>
    </row>
    <row r="2286" spans="1:29">
      <c r="A2286" t="s">
        <v>13048</v>
      </c>
      <c r="B2286" t="s">
        <v>19</v>
      </c>
      <c r="C2286">
        <v>0</v>
      </c>
      <c r="D2286">
        <v>0</v>
      </c>
      <c r="E2286">
        <v>0</v>
      </c>
      <c r="F2286">
        <v>0</v>
      </c>
      <c r="G2286">
        <v>0</v>
      </c>
      <c r="H2286">
        <v>0</v>
      </c>
      <c r="I2286">
        <v>0</v>
      </c>
      <c r="J2286">
        <v>0</v>
      </c>
      <c r="K2286">
        <v>0</v>
      </c>
      <c r="L2286">
        <v>0</v>
      </c>
      <c r="M2286">
        <v>0</v>
      </c>
      <c r="N2286">
        <v>0</v>
      </c>
      <c r="O2286">
        <v>0</v>
      </c>
      <c r="P2286">
        <v>0</v>
      </c>
      <c r="Q2286">
        <v>0</v>
      </c>
      <c r="R2286">
        <v>0</v>
      </c>
      <c r="S2286">
        <v>0</v>
      </c>
      <c r="T2286">
        <v>0</v>
      </c>
      <c r="U2286">
        <v>0</v>
      </c>
      <c r="V2286">
        <v>0</v>
      </c>
      <c r="W2286">
        <v>0</v>
      </c>
      <c r="X2286">
        <v>0</v>
      </c>
      <c r="Y2286">
        <v>0</v>
      </c>
      <c r="Z2286">
        <v>0</v>
      </c>
      <c r="AA2286">
        <v>0</v>
      </c>
      <c r="AB2286">
        <v>0</v>
      </c>
      <c r="AC2286">
        <v>0</v>
      </c>
    </row>
    <row r="2287" spans="1:29">
      <c r="A2287" t="s">
        <v>13049</v>
      </c>
      <c r="B2287" t="s">
        <v>19</v>
      </c>
      <c r="C2287">
        <v>0</v>
      </c>
      <c r="D2287">
        <v>0</v>
      </c>
      <c r="E2287">
        <v>0</v>
      </c>
      <c r="F2287">
        <v>0</v>
      </c>
      <c r="G2287">
        <v>0</v>
      </c>
      <c r="H2287">
        <v>0</v>
      </c>
      <c r="I2287">
        <v>0</v>
      </c>
      <c r="J2287">
        <v>0</v>
      </c>
      <c r="K2287">
        <v>0</v>
      </c>
      <c r="L2287">
        <v>0</v>
      </c>
      <c r="M2287">
        <v>0</v>
      </c>
      <c r="N2287">
        <v>0</v>
      </c>
      <c r="O2287">
        <v>0</v>
      </c>
      <c r="P2287">
        <v>0</v>
      </c>
      <c r="Q2287">
        <v>0</v>
      </c>
      <c r="R2287">
        <v>0</v>
      </c>
      <c r="S2287">
        <v>0</v>
      </c>
      <c r="T2287">
        <v>0</v>
      </c>
      <c r="U2287">
        <v>0</v>
      </c>
      <c r="V2287">
        <v>0</v>
      </c>
      <c r="W2287">
        <v>0</v>
      </c>
      <c r="X2287">
        <v>0</v>
      </c>
      <c r="Y2287">
        <v>0</v>
      </c>
      <c r="Z2287">
        <v>0</v>
      </c>
      <c r="AA2287">
        <v>0</v>
      </c>
      <c r="AB2287">
        <v>0</v>
      </c>
      <c r="AC2287">
        <v>0</v>
      </c>
    </row>
    <row r="2288" spans="1:29">
      <c r="A2288" t="s">
        <v>13050</v>
      </c>
      <c r="B2288" t="s">
        <v>19</v>
      </c>
      <c r="C2288">
        <v>0</v>
      </c>
      <c r="D2288">
        <v>0</v>
      </c>
      <c r="E2288">
        <v>0</v>
      </c>
      <c r="F2288">
        <v>0</v>
      </c>
      <c r="G2288">
        <v>0</v>
      </c>
      <c r="H2288">
        <v>0</v>
      </c>
      <c r="I2288">
        <v>0</v>
      </c>
      <c r="J2288">
        <v>0</v>
      </c>
      <c r="K2288">
        <v>0</v>
      </c>
      <c r="L2288">
        <v>0</v>
      </c>
      <c r="M2288">
        <v>0</v>
      </c>
      <c r="N2288">
        <v>0</v>
      </c>
      <c r="O2288">
        <v>0</v>
      </c>
      <c r="P2288">
        <v>0</v>
      </c>
      <c r="Q2288">
        <v>0</v>
      </c>
      <c r="R2288">
        <v>0</v>
      </c>
      <c r="S2288">
        <v>0</v>
      </c>
      <c r="T2288">
        <v>0</v>
      </c>
      <c r="U2288">
        <v>0</v>
      </c>
      <c r="V2288">
        <v>0</v>
      </c>
      <c r="W2288">
        <v>0</v>
      </c>
      <c r="X2288">
        <v>0</v>
      </c>
      <c r="Y2288">
        <v>0</v>
      </c>
      <c r="Z2288">
        <v>0</v>
      </c>
      <c r="AA2288">
        <v>0</v>
      </c>
      <c r="AB2288">
        <v>0</v>
      </c>
      <c r="AC2288">
        <v>0</v>
      </c>
    </row>
    <row r="2289" spans="1:29">
      <c r="A2289" t="s">
        <v>13051</v>
      </c>
      <c r="B2289" t="s">
        <v>19</v>
      </c>
      <c r="C2289">
        <v>0</v>
      </c>
      <c r="D2289">
        <v>0</v>
      </c>
      <c r="E2289">
        <v>0</v>
      </c>
      <c r="F2289">
        <v>0</v>
      </c>
      <c r="G2289">
        <v>0</v>
      </c>
      <c r="H2289">
        <v>0</v>
      </c>
      <c r="I2289">
        <v>0</v>
      </c>
      <c r="J2289">
        <v>0</v>
      </c>
      <c r="K2289">
        <v>0</v>
      </c>
      <c r="L2289">
        <v>0</v>
      </c>
      <c r="M2289">
        <v>0</v>
      </c>
      <c r="N2289">
        <v>0</v>
      </c>
      <c r="O2289">
        <v>0</v>
      </c>
      <c r="P2289">
        <v>0</v>
      </c>
      <c r="Q2289">
        <v>0</v>
      </c>
      <c r="R2289">
        <v>0</v>
      </c>
      <c r="S2289">
        <v>0</v>
      </c>
      <c r="T2289">
        <v>0</v>
      </c>
      <c r="U2289">
        <v>0</v>
      </c>
      <c r="V2289">
        <v>0</v>
      </c>
      <c r="W2289">
        <v>0</v>
      </c>
      <c r="X2289">
        <v>0</v>
      </c>
      <c r="Y2289">
        <v>0</v>
      </c>
      <c r="Z2289">
        <v>0</v>
      </c>
      <c r="AA2289">
        <v>0</v>
      </c>
      <c r="AB2289">
        <v>0</v>
      </c>
      <c r="AC2289">
        <v>0</v>
      </c>
    </row>
    <row r="2290" spans="1:29">
      <c r="A2290" t="s">
        <v>13052</v>
      </c>
      <c r="B2290" t="s">
        <v>19</v>
      </c>
      <c r="C2290">
        <v>0</v>
      </c>
      <c r="D2290">
        <v>0</v>
      </c>
      <c r="E2290">
        <v>0</v>
      </c>
      <c r="F2290">
        <v>0</v>
      </c>
      <c r="G2290">
        <v>0</v>
      </c>
      <c r="H2290">
        <v>0</v>
      </c>
      <c r="I2290">
        <v>0</v>
      </c>
      <c r="J2290">
        <v>0</v>
      </c>
      <c r="K2290">
        <v>0</v>
      </c>
      <c r="L2290">
        <v>0</v>
      </c>
      <c r="M2290">
        <v>0</v>
      </c>
      <c r="N2290">
        <v>0</v>
      </c>
      <c r="O2290">
        <v>0</v>
      </c>
      <c r="P2290">
        <v>0</v>
      </c>
      <c r="Q2290">
        <v>0</v>
      </c>
      <c r="R2290">
        <v>0</v>
      </c>
      <c r="S2290">
        <v>0</v>
      </c>
      <c r="T2290">
        <v>0</v>
      </c>
      <c r="U2290">
        <v>0</v>
      </c>
      <c r="V2290">
        <v>0</v>
      </c>
      <c r="W2290">
        <v>0</v>
      </c>
      <c r="X2290">
        <v>0</v>
      </c>
      <c r="Y2290">
        <v>0</v>
      </c>
      <c r="Z2290">
        <v>0</v>
      </c>
      <c r="AA2290">
        <v>0</v>
      </c>
      <c r="AB2290">
        <v>0</v>
      </c>
      <c r="AC2290">
        <v>0</v>
      </c>
    </row>
    <row r="2291" spans="1:29">
      <c r="A2291" t="s">
        <v>13053</v>
      </c>
      <c r="B2291" t="s">
        <v>19</v>
      </c>
      <c r="C2291">
        <v>0</v>
      </c>
      <c r="D2291">
        <v>0</v>
      </c>
      <c r="E2291">
        <v>0</v>
      </c>
      <c r="F2291">
        <v>0</v>
      </c>
      <c r="G2291">
        <v>0</v>
      </c>
      <c r="H2291">
        <v>0</v>
      </c>
      <c r="I2291">
        <v>0</v>
      </c>
      <c r="J2291">
        <v>0</v>
      </c>
      <c r="K2291">
        <v>0</v>
      </c>
      <c r="L2291">
        <v>0</v>
      </c>
      <c r="M2291">
        <v>0</v>
      </c>
      <c r="N2291">
        <v>0</v>
      </c>
      <c r="O2291">
        <v>0</v>
      </c>
      <c r="P2291">
        <v>0</v>
      </c>
      <c r="Q2291">
        <v>0</v>
      </c>
      <c r="R2291">
        <v>0</v>
      </c>
      <c r="S2291">
        <v>0</v>
      </c>
      <c r="T2291">
        <v>0</v>
      </c>
      <c r="U2291">
        <v>0</v>
      </c>
      <c r="V2291">
        <v>0</v>
      </c>
      <c r="W2291">
        <v>0</v>
      </c>
      <c r="X2291">
        <v>0</v>
      </c>
      <c r="Y2291">
        <v>0</v>
      </c>
      <c r="Z2291">
        <v>0</v>
      </c>
      <c r="AA2291">
        <v>0</v>
      </c>
      <c r="AB2291">
        <v>0</v>
      </c>
      <c r="AC2291">
        <v>0</v>
      </c>
    </row>
    <row r="2292" spans="1:29">
      <c r="A2292" t="s">
        <v>13054</v>
      </c>
      <c r="B2292" t="s">
        <v>19</v>
      </c>
      <c r="C2292">
        <v>0</v>
      </c>
      <c r="D2292">
        <v>0</v>
      </c>
      <c r="E2292">
        <v>0</v>
      </c>
      <c r="F2292">
        <v>0</v>
      </c>
      <c r="G2292">
        <v>0</v>
      </c>
      <c r="H2292">
        <v>0</v>
      </c>
      <c r="I2292">
        <v>0</v>
      </c>
      <c r="J2292">
        <v>0</v>
      </c>
      <c r="K2292">
        <v>0</v>
      </c>
      <c r="L2292">
        <v>0</v>
      </c>
      <c r="M2292">
        <v>0</v>
      </c>
      <c r="N2292">
        <v>0</v>
      </c>
      <c r="O2292">
        <v>0</v>
      </c>
      <c r="P2292">
        <v>0</v>
      </c>
      <c r="Q2292">
        <v>0</v>
      </c>
      <c r="R2292">
        <v>0</v>
      </c>
      <c r="S2292">
        <v>0</v>
      </c>
      <c r="T2292">
        <v>0</v>
      </c>
      <c r="U2292">
        <v>0</v>
      </c>
      <c r="V2292">
        <v>0</v>
      </c>
      <c r="W2292">
        <v>0</v>
      </c>
      <c r="X2292">
        <v>0</v>
      </c>
      <c r="Y2292">
        <v>0</v>
      </c>
      <c r="Z2292">
        <v>0</v>
      </c>
      <c r="AA2292">
        <v>0</v>
      </c>
      <c r="AB2292">
        <v>0</v>
      </c>
      <c r="AC2292">
        <v>0</v>
      </c>
    </row>
    <row r="2293" spans="1:29">
      <c r="A2293" t="s">
        <v>13055</v>
      </c>
      <c r="B2293" t="s">
        <v>19</v>
      </c>
      <c r="C2293">
        <v>0</v>
      </c>
      <c r="D2293">
        <v>0</v>
      </c>
      <c r="E2293">
        <v>0</v>
      </c>
      <c r="F2293">
        <v>0</v>
      </c>
      <c r="G2293">
        <v>0</v>
      </c>
      <c r="H2293">
        <v>0</v>
      </c>
      <c r="I2293">
        <v>0</v>
      </c>
      <c r="J2293">
        <v>0</v>
      </c>
      <c r="K2293">
        <v>0</v>
      </c>
      <c r="L2293">
        <v>0</v>
      </c>
      <c r="M2293">
        <v>0</v>
      </c>
      <c r="N2293">
        <v>0</v>
      </c>
      <c r="O2293">
        <v>0</v>
      </c>
      <c r="P2293">
        <v>0</v>
      </c>
      <c r="Q2293">
        <v>0</v>
      </c>
      <c r="R2293">
        <v>0</v>
      </c>
      <c r="S2293">
        <v>0</v>
      </c>
      <c r="T2293">
        <v>0</v>
      </c>
      <c r="U2293">
        <v>0</v>
      </c>
      <c r="V2293">
        <v>0</v>
      </c>
      <c r="W2293">
        <v>0</v>
      </c>
      <c r="X2293">
        <v>0</v>
      </c>
      <c r="Y2293">
        <v>0</v>
      </c>
      <c r="Z2293">
        <v>0</v>
      </c>
      <c r="AA2293">
        <v>0</v>
      </c>
      <c r="AB2293">
        <v>0</v>
      </c>
      <c r="AC2293">
        <v>0</v>
      </c>
    </row>
    <row r="2294" spans="1:29">
      <c r="A2294" t="s">
        <v>13056</v>
      </c>
      <c r="B2294" t="s">
        <v>19</v>
      </c>
      <c r="C2294">
        <v>0</v>
      </c>
      <c r="D2294">
        <v>0</v>
      </c>
      <c r="E2294">
        <v>0</v>
      </c>
      <c r="F2294">
        <v>0</v>
      </c>
      <c r="G2294">
        <v>0</v>
      </c>
      <c r="H2294">
        <v>0</v>
      </c>
      <c r="I2294">
        <v>0</v>
      </c>
      <c r="J2294">
        <v>0</v>
      </c>
      <c r="K2294">
        <v>0</v>
      </c>
      <c r="L2294">
        <v>0</v>
      </c>
      <c r="M2294">
        <v>0</v>
      </c>
      <c r="N2294">
        <v>0</v>
      </c>
      <c r="O2294">
        <v>0</v>
      </c>
      <c r="P2294">
        <v>0</v>
      </c>
      <c r="Q2294">
        <v>0</v>
      </c>
      <c r="R2294">
        <v>0</v>
      </c>
      <c r="S2294">
        <v>0</v>
      </c>
      <c r="T2294">
        <v>0</v>
      </c>
      <c r="U2294">
        <v>0</v>
      </c>
      <c r="V2294">
        <v>0</v>
      </c>
      <c r="W2294">
        <v>0</v>
      </c>
      <c r="X2294">
        <v>0</v>
      </c>
      <c r="Y2294">
        <v>0</v>
      </c>
      <c r="Z2294">
        <v>0</v>
      </c>
      <c r="AA2294">
        <v>0</v>
      </c>
      <c r="AB2294">
        <v>0</v>
      </c>
      <c r="AC2294">
        <v>0</v>
      </c>
    </row>
    <row r="2295" spans="1:29">
      <c r="A2295" t="s">
        <v>13057</v>
      </c>
      <c r="B2295" t="s">
        <v>19</v>
      </c>
      <c r="C2295">
        <v>0</v>
      </c>
      <c r="D2295">
        <v>0</v>
      </c>
      <c r="E2295">
        <v>0</v>
      </c>
      <c r="F2295">
        <v>0</v>
      </c>
      <c r="G2295">
        <v>0</v>
      </c>
      <c r="H2295">
        <v>0</v>
      </c>
      <c r="I2295">
        <v>0</v>
      </c>
      <c r="J2295">
        <v>0</v>
      </c>
      <c r="K2295">
        <v>0</v>
      </c>
      <c r="L2295">
        <v>0</v>
      </c>
      <c r="M2295">
        <v>0</v>
      </c>
      <c r="N2295">
        <v>0</v>
      </c>
      <c r="O2295">
        <v>0</v>
      </c>
      <c r="P2295">
        <v>0</v>
      </c>
      <c r="Q2295">
        <v>0</v>
      </c>
      <c r="R2295">
        <v>0</v>
      </c>
      <c r="S2295">
        <v>0</v>
      </c>
      <c r="T2295">
        <v>0</v>
      </c>
      <c r="U2295">
        <v>0</v>
      </c>
      <c r="V2295">
        <v>0</v>
      </c>
      <c r="W2295">
        <v>0</v>
      </c>
      <c r="X2295">
        <v>0</v>
      </c>
      <c r="Y2295">
        <v>0</v>
      </c>
      <c r="Z2295">
        <v>0</v>
      </c>
      <c r="AA2295">
        <v>0</v>
      </c>
      <c r="AB2295">
        <v>0</v>
      </c>
      <c r="AC2295">
        <v>0</v>
      </c>
    </row>
    <row r="2296" spans="1:29">
      <c r="A2296" t="s">
        <v>13058</v>
      </c>
      <c r="B2296" t="s">
        <v>19</v>
      </c>
      <c r="C2296">
        <v>0</v>
      </c>
      <c r="D2296">
        <v>0</v>
      </c>
      <c r="E2296">
        <v>0</v>
      </c>
      <c r="F2296">
        <v>0</v>
      </c>
      <c r="G2296">
        <v>0</v>
      </c>
      <c r="H2296">
        <v>0</v>
      </c>
      <c r="I2296">
        <v>0</v>
      </c>
      <c r="J2296">
        <v>0</v>
      </c>
      <c r="K2296">
        <v>0</v>
      </c>
      <c r="L2296">
        <v>0</v>
      </c>
      <c r="M2296">
        <v>0</v>
      </c>
      <c r="N2296">
        <v>0</v>
      </c>
      <c r="O2296">
        <v>0</v>
      </c>
      <c r="P2296">
        <v>0</v>
      </c>
      <c r="Q2296">
        <v>0</v>
      </c>
      <c r="R2296">
        <v>0</v>
      </c>
      <c r="S2296">
        <v>0</v>
      </c>
      <c r="T2296">
        <v>0</v>
      </c>
      <c r="U2296">
        <v>0</v>
      </c>
      <c r="V2296">
        <v>0</v>
      </c>
      <c r="W2296">
        <v>0</v>
      </c>
      <c r="X2296">
        <v>0</v>
      </c>
      <c r="Y2296">
        <v>0</v>
      </c>
      <c r="Z2296">
        <v>0</v>
      </c>
      <c r="AA2296">
        <v>0</v>
      </c>
      <c r="AB2296">
        <v>0</v>
      </c>
      <c r="AC2296">
        <v>0</v>
      </c>
    </row>
    <row r="2297" spans="1:29">
      <c r="A2297" t="s">
        <v>13059</v>
      </c>
      <c r="B2297" t="s">
        <v>19</v>
      </c>
      <c r="C2297">
        <v>0</v>
      </c>
      <c r="D2297">
        <v>0</v>
      </c>
      <c r="E2297">
        <v>0</v>
      </c>
      <c r="F2297">
        <v>0</v>
      </c>
      <c r="G2297">
        <v>0</v>
      </c>
      <c r="H2297">
        <v>0</v>
      </c>
      <c r="I2297">
        <v>0</v>
      </c>
      <c r="J2297">
        <v>0</v>
      </c>
      <c r="K2297">
        <v>0</v>
      </c>
      <c r="L2297">
        <v>0</v>
      </c>
      <c r="M2297">
        <v>0</v>
      </c>
      <c r="N2297">
        <v>0</v>
      </c>
      <c r="O2297">
        <v>0</v>
      </c>
      <c r="P2297">
        <v>0</v>
      </c>
      <c r="Q2297">
        <v>0</v>
      </c>
      <c r="R2297">
        <v>0</v>
      </c>
      <c r="S2297">
        <v>0</v>
      </c>
      <c r="T2297">
        <v>0</v>
      </c>
      <c r="U2297">
        <v>0</v>
      </c>
      <c r="V2297">
        <v>0</v>
      </c>
      <c r="W2297">
        <v>0</v>
      </c>
      <c r="X2297">
        <v>0</v>
      </c>
      <c r="Y2297">
        <v>0</v>
      </c>
      <c r="Z2297">
        <v>0</v>
      </c>
      <c r="AA2297">
        <v>0</v>
      </c>
      <c r="AB2297">
        <v>0</v>
      </c>
      <c r="AC2297">
        <v>0</v>
      </c>
    </row>
    <row r="2298" spans="1:29">
      <c r="A2298" t="s">
        <v>13060</v>
      </c>
      <c r="B2298" t="s">
        <v>19</v>
      </c>
      <c r="C2298">
        <v>0</v>
      </c>
      <c r="D2298">
        <v>0</v>
      </c>
      <c r="E2298">
        <v>0</v>
      </c>
      <c r="F2298">
        <v>0</v>
      </c>
      <c r="G2298">
        <v>0</v>
      </c>
      <c r="H2298">
        <v>0</v>
      </c>
      <c r="I2298">
        <v>0</v>
      </c>
      <c r="J2298">
        <v>0</v>
      </c>
      <c r="K2298">
        <v>0</v>
      </c>
      <c r="L2298">
        <v>0</v>
      </c>
      <c r="M2298">
        <v>0</v>
      </c>
      <c r="N2298">
        <v>0</v>
      </c>
      <c r="O2298">
        <v>0</v>
      </c>
      <c r="P2298">
        <v>0</v>
      </c>
      <c r="Q2298">
        <v>0</v>
      </c>
      <c r="R2298">
        <v>0</v>
      </c>
      <c r="S2298">
        <v>0</v>
      </c>
      <c r="T2298">
        <v>0</v>
      </c>
      <c r="U2298">
        <v>0</v>
      </c>
      <c r="V2298">
        <v>0</v>
      </c>
      <c r="W2298">
        <v>0</v>
      </c>
      <c r="X2298">
        <v>0</v>
      </c>
      <c r="Y2298">
        <v>0</v>
      </c>
      <c r="Z2298">
        <v>0</v>
      </c>
      <c r="AA2298">
        <v>0</v>
      </c>
      <c r="AB2298">
        <v>0</v>
      </c>
      <c r="AC2298">
        <v>0</v>
      </c>
    </row>
    <row r="2299" spans="1:29">
      <c r="A2299" t="s">
        <v>13061</v>
      </c>
      <c r="B2299" t="s">
        <v>19</v>
      </c>
      <c r="C2299">
        <v>0</v>
      </c>
      <c r="D2299">
        <v>0</v>
      </c>
      <c r="E2299">
        <v>0</v>
      </c>
      <c r="F2299">
        <v>0</v>
      </c>
      <c r="G2299">
        <v>0</v>
      </c>
      <c r="H2299">
        <v>0</v>
      </c>
      <c r="I2299">
        <v>0</v>
      </c>
      <c r="J2299">
        <v>0</v>
      </c>
      <c r="K2299">
        <v>0</v>
      </c>
      <c r="L2299">
        <v>0</v>
      </c>
      <c r="M2299">
        <v>0</v>
      </c>
      <c r="N2299">
        <v>0</v>
      </c>
      <c r="O2299">
        <v>0</v>
      </c>
      <c r="P2299">
        <v>0</v>
      </c>
      <c r="Q2299">
        <v>0</v>
      </c>
      <c r="R2299">
        <v>0</v>
      </c>
      <c r="S2299">
        <v>0</v>
      </c>
      <c r="T2299">
        <v>0</v>
      </c>
      <c r="U2299">
        <v>0</v>
      </c>
      <c r="V2299">
        <v>0</v>
      </c>
      <c r="W2299">
        <v>0</v>
      </c>
      <c r="X2299">
        <v>0</v>
      </c>
      <c r="Y2299">
        <v>0</v>
      </c>
      <c r="Z2299">
        <v>0</v>
      </c>
      <c r="AA2299">
        <v>0</v>
      </c>
      <c r="AB2299">
        <v>0</v>
      </c>
      <c r="AC2299">
        <v>0</v>
      </c>
    </row>
    <row r="2300" spans="1:29">
      <c r="A2300" t="s">
        <v>13062</v>
      </c>
      <c r="B2300" t="s">
        <v>19</v>
      </c>
      <c r="C2300">
        <v>0</v>
      </c>
      <c r="D2300">
        <v>0</v>
      </c>
      <c r="E2300">
        <v>0</v>
      </c>
      <c r="F2300">
        <v>0</v>
      </c>
      <c r="G2300">
        <v>0</v>
      </c>
      <c r="H2300">
        <v>0</v>
      </c>
      <c r="I2300">
        <v>0</v>
      </c>
      <c r="J2300">
        <v>0</v>
      </c>
      <c r="K2300">
        <v>0</v>
      </c>
      <c r="L2300">
        <v>0</v>
      </c>
      <c r="M2300">
        <v>0</v>
      </c>
      <c r="N2300">
        <v>0</v>
      </c>
      <c r="O2300">
        <v>0</v>
      </c>
      <c r="P2300">
        <v>0</v>
      </c>
      <c r="Q2300">
        <v>0</v>
      </c>
      <c r="R2300">
        <v>0</v>
      </c>
      <c r="S2300">
        <v>0</v>
      </c>
      <c r="T2300">
        <v>0</v>
      </c>
      <c r="U2300">
        <v>0</v>
      </c>
      <c r="V2300">
        <v>0</v>
      </c>
      <c r="W2300">
        <v>0</v>
      </c>
      <c r="X2300">
        <v>0</v>
      </c>
      <c r="Y2300">
        <v>0</v>
      </c>
      <c r="Z2300">
        <v>0</v>
      </c>
      <c r="AA2300">
        <v>0</v>
      </c>
      <c r="AB2300">
        <v>0</v>
      </c>
      <c r="AC2300">
        <v>0</v>
      </c>
    </row>
    <row r="2301" spans="1:29">
      <c r="A2301" t="s">
        <v>13063</v>
      </c>
      <c r="B2301" t="s">
        <v>19</v>
      </c>
      <c r="C2301">
        <v>0</v>
      </c>
      <c r="D2301">
        <v>0</v>
      </c>
      <c r="E2301">
        <v>0</v>
      </c>
      <c r="F2301">
        <v>0</v>
      </c>
      <c r="G2301">
        <v>0</v>
      </c>
      <c r="H2301">
        <v>0</v>
      </c>
      <c r="I2301">
        <v>0</v>
      </c>
      <c r="J2301">
        <v>0</v>
      </c>
      <c r="K2301">
        <v>0</v>
      </c>
      <c r="L2301">
        <v>0</v>
      </c>
      <c r="M2301">
        <v>0</v>
      </c>
      <c r="N2301">
        <v>0</v>
      </c>
      <c r="O2301">
        <v>0</v>
      </c>
      <c r="P2301">
        <v>0</v>
      </c>
      <c r="Q2301">
        <v>0</v>
      </c>
      <c r="R2301">
        <v>0</v>
      </c>
      <c r="S2301">
        <v>0</v>
      </c>
      <c r="T2301">
        <v>0</v>
      </c>
      <c r="U2301">
        <v>0</v>
      </c>
      <c r="V2301">
        <v>0</v>
      </c>
      <c r="W2301">
        <v>0</v>
      </c>
      <c r="X2301">
        <v>0</v>
      </c>
      <c r="Y2301">
        <v>0</v>
      </c>
      <c r="Z2301">
        <v>0</v>
      </c>
      <c r="AA2301">
        <v>0</v>
      </c>
      <c r="AB2301">
        <v>0</v>
      </c>
      <c r="AC2301">
        <v>0</v>
      </c>
    </row>
    <row r="2302" spans="1:29">
      <c r="A2302" t="s">
        <v>13064</v>
      </c>
      <c r="B2302" t="s">
        <v>19</v>
      </c>
      <c r="C2302">
        <v>0</v>
      </c>
      <c r="D2302">
        <v>0</v>
      </c>
      <c r="E2302">
        <v>0</v>
      </c>
      <c r="F2302">
        <v>0</v>
      </c>
      <c r="G2302">
        <v>0</v>
      </c>
      <c r="H2302">
        <v>0</v>
      </c>
      <c r="I2302">
        <v>0</v>
      </c>
      <c r="J2302">
        <v>0</v>
      </c>
      <c r="K2302">
        <v>0</v>
      </c>
      <c r="L2302">
        <v>0</v>
      </c>
      <c r="M2302">
        <v>0</v>
      </c>
      <c r="N2302">
        <v>0</v>
      </c>
      <c r="O2302">
        <v>0</v>
      </c>
      <c r="P2302">
        <v>0</v>
      </c>
      <c r="Q2302">
        <v>0</v>
      </c>
      <c r="R2302">
        <v>0</v>
      </c>
      <c r="S2302">
        <v>0</v>
      </c>
      <c r="T2302">
        <v>0</v>
      </c>
      <c r="U2302">
        <v>0</v>
      </c>
      <c r="V2302">
        <v>0</v>
      </c>
      <c r="W2302">
        <v>0</v>
      </c>
      <c r="X2302">
        <v>0</v>
      </c>
      <c r="Y2302">
        <v>0</v>
      </c>
      <c r="Z2302">
        <v>0</v>
      </c>
      <c r="AA2302">
        <v>0</v>
      </c>
      <c r="AB2302">
        <v>0</v>
      </c>
      <c r="AC2302">
        <v>0</v>
      </c>
    </row>
    <row r="2303" spans="1:29">
      <c r="A2303" t="s">
        <v>13065</v>
      </c>
      <c r="B2303" t="s">
        <v>19</v>
      </c>
      <c r="C2303">
        <v>0</v>
      </c>
      <c r="D2303">
        <v>0</v>
      </c>
      <c r="E2303">
        <v>0</v>
      </c>
      <c r="F2303">
        <v>0</v>
      </c>
      <c r="G2303">
        <v>0</v>
      </c>
      <c r="H2303">
        <v>0</v>
      </c>
      <c r="I2303">
        <v>0</v>
      </c>
      <c r="J2303">
        <v>0</v>
      </c>
      <c r="K2303">
        <v>0</v>
      </c>
      <c r="L2303">
        <v>0</v>
      </c>
      <c r="M2303">
        <v>0</v>
      </c>
      <c r="N2303">
        <v>0</v>
      </c>
      <c r="O2303">
        <v>0</v>
      </c>
      <c r="P2303">
        <v>0</v>
      </c>
      <c r="Q2303">
        <v>0</v>
      </c>
      <c r="R2303">
        <v>0</v>
      </c>
      <c r="S2303">
        <v>0</v>
      </c>
      <c r="T2303">
        <v>0</v>
      </c>
      <c r="U2303">
        <v>0</v>
      </c>
      <c r="V2303">
        <v>0</v>
      </c>
      <c r="W2303">
        <v>0</v>
      </c>
      <c r="X2303">
        <v>0</v>
      </c>
      <c r="Y2303">
        <v>0</v>
      </c>
      <c r="Z2303">
        <v>0</v>
      </c>
      <c r="AA2303">
        <v>0</v>
      </c>
      <c r="AB2303">
        <v>0</v>
      </c>
      <c r="AC2303">
        <v>0</v>
      </c>
    </row>
    <row r="2304" spans="1:29">
      <c r="A2304" t="s">
        <v>13066</v>
      </c>
      <c r="B2304" t="s">
        <v>19</v>
      </c>
      <c r="C2304">
        <v>0</v>
      </c>
      <c r="D2304">
        <v>0</v>
      </c>
      <c r="E2304">
        <v>0</v>
      </c>
      <c r="F2304">
        <v>0</v>
      </c>
      <c r="G2304">
        <v>0</v>
      </c>
      <c r="H2304">
        <v>0</v>
      </c>
      <c r="I2304">
        <v>0</v>
      </c>
      <c r="J2304">
        <v>0</v>
      </c>
      <c r="K2304">
        <v>0</v>
      </c>
      <c r="L2304">
        <v>0</v>
      </c>
      <c r="M2304">
        <v>0</v>
      </c>
      <c r="N2304">
        <v>0</v>
      </c>
      <c r="O2304">
        <v>0</v>
      </c>
      <c r="P2304">
        <v>0</v>
      </c>
      <c r="Q2304">
        <v>0</v>
      </c>
      <c r="R2304">
        <v>0</v>
      </c>
      <c r="S2304">
        <v>0</v>
      </c>
      <c r="T2304">
        <v>0</v>
      </c>
      <c r="U2304">
        <v>0</v>
      </c>
      <c r="V2304">
        <v>0</v>
      </c>
      <c r="W2304">
        <v>0</v>
      </c>
      <c r="X2304">
        <v>0</v>
      </c>
      <c r="Y2304">
        <v>0</v>
      </c>
      <c r="Z2304">
        <v>0</v>
      </c>
      <c r="AA2304">
        <v>0</v>
      </c>
      <c r="AB2304">
        <v>0</v>
      </c>
      <c r="AC2304">
        <v>0</v>
      </c>
    </row>
    <row r="2305" spans="1:29">
      <c r="A2305" t="s">
        <v>13067</v>
      </c>
      <c r="B2305" t="s">
        <v>19</v>
      </c>
      <c r="C2305">
        <v>0</v>
      </c>
      <c r="D2305">
        <v>0</v>
      </c>
      <c r="E2305">
        <v>0</v>
      </c>
      <c r="F2305">
        <v>0</v>
      </c>
      <c r="G2305">
        <v>0</v>
      </c>
      <c r="H2305">
        <v>0</v>
      </c>
      <c r="I2305">
        <v>0</v>
      </c>
      <c r="J2305">
        <v>0</v>
      </c>
      <c r="K2305">
        <v>0</v>
      </c>
      <c r="L2305">
        <v>0</v>
      </c>
      <c r="M2305">
        <v>0</v>
      </c>
      <c r="N2305">
        <v>0</v>
      </c>
      <c r="O2305">
        <v>0</v>
      </c>
      <c r="P2305">
        <v>0</v>
      </c>
      <c r="Q2305">
        <v>0</v>
      </c>
      <c r="R2305">
        <v>0</v>
      </c>
      <c r="S2305">
        <v>0</v>
      </c>
      <c r="T2305">
        <v>0</v>
      </c>
      <c r="U2305">
        <v>0</v>
      </c>
      <c r="V2305">
        <v>0</v>
      </c>
      <c r="W2305">
        <v>0</v>
      </c>
      <c r="X2305">
        <v>0</v>
      </c>
      <c r="Y2305">
        <v>0</v>
      </c>
      <c r="Z2305">
        <v>0</v>
      </c>
      <c r="AA2305">
        <v>0</v>
      </c>
      <c r="AB2305">
        <v>0</v>
      </c>
      <c r="AC2305">
        <v>0</v>
      </c>
    </row>
    <row r="2306" spans="1:29">
      <c r="A2306" t="s">
        <v>13068</v>
      </c>
      <c r="B2306" t="s">
        <v>19</v>
      </c>
      <c r="C2306">
        <v>0</v>
      </c>
      <c r="D2306">
        <v>0</v>
      </c>
      <c r="E2306">
        <v>0</v>
      </c>
      <c r="F2306">
        <v>0</v>
      </c>
      <c r="G2306">
        <v>0</v>
      </c>
      <c r="H2306">
        <v>0</v>
      </c>
      <c r="I2306">
        <v>0</v>
      </c>
      <c r="J2306">
        <v>0</v>
      </c>
      <c r="K2306">
        <v>0</v>
      </c>
      <c r="L2306">
        <v>0</v>
      </c>
      <c r="M2306">
        <v>0</v>
      </c>
      <c r="N2306">
        <v>0</v>
      </c>
      <c r="O2306">
        <v>0</v>
      </c>
      <c r="P2306">
        <v>0</v>
      </c>
      <c r="Q2306">
        <v>0</v>
      </c>
      <c r="R2306">
        <v>0</v>
      </c>
      <c r="S2306">
        <v>0</v>
      </c>
      <c r="T2306">
        <v>0</v>
      </c>
      <c r="U2306">
        <v>0</v>
      </c>
      <c r="V2306">
        <v>0</v>
      </c>
      <c r="W2306">
        <v>0</v>
      </c>
      <c r="X2306">
        <v>0</v>
      </c>
      <c r="Y2306">
        <v>0</v>
      </c>
      <c r="Z2306">
        <v>0</v>
      </c>
      <c r="AA2306">
        <v>0</v>
      </c>
      <c r="AB2306">
        <v>0</v>
      </c>
      <c r="AC2306">
        <v>0</v>
      </c>
    </row>
    <row r="2307" spans="1:29">
      <c r="A2307" t="s">
        <v>13069</v>
      </c>
      <c r="B2307" t="s">
        <v>19</v>
      </c>
      <c r="C2307">
        <v>0</v>
      </c>
      <c r="D2307">
        <v>0</v>
      </c>
      <c r="E2307">
        <v>0</v>
      </c>
      <c r="F2307">
        <v>0</v>
      </c>
      <c r="G2307">
        <v>0</v>
      </c>
      <c r="H2307">
        <v>0</v>
      </c>
      <c r="I2307">
        <v>0</v>
      </c>
      <c r="J2307">
        <v>0</v>
      </c>
      <c r="K2307">
        <v>0</v>
      </c>
      <c r="L2307">
        <v>0</v>
      </c>
      <c r="M2307">
        <v>0</v>
      </c>
      <c r="N2307">
        <v>0</v>
      </c>
      <c r="O2307">
        <v>0</v>
      </c>
      <c r="P2307">
        <v>0</v>
      </c>
      <c r="Q2307">
        <v>0</v>
      </c>
      <c r="R2307">
        <v>0</v>
      </c>
      <c r="S2307">
        <v>0</v>
      </c>
      <c r="T2307">
        <v>0</v>
      </c>
      <c r="U2307">
        <v>0</v>
      </c>
      <c r="V2307">
        <v>0</v>
      </c>
      <c r="W2307">
        <v>0</v>
      </c>
      <c r="X2307">
        <v>0</v>
      </c>
      <c r="Y2307">
        <v>0</v>
      </c>
      <c r="Z2307">
        <v>0</v>
      </c>
      <c r="AA2307">
        <v>0</v>
      </c>
      <c r="AB2307">
        <v>0</v>
      </c>
      <c r="AC2307">
        <v>0</v>
      </c>
    </row>
    <row r="2308" spans="1:29">
      <c r="A2308" t="s">
        <v>13070</v>
      </c>
      <c r="B2308" t="s">
        <v>19</v>
      </c>
      <c r="C2308">
        <v>0</v>
      </c>
      <c r="D2308">
        <v>0</v>
      </c>
      <c r="E2308">
        <v>0</v>
      </c>
      <c r="F2308">
        <v>0</v>
      </c>
      <c r="G2308">
        <v>0</v>
      </c>
      <c r="H2308">
        <v>0</v>
      </c>
      <c r="I2308">
        <v>0</v>
      </c>
      <c r="J2308">
        <v>0</v>
      </c>
      <c r="K2308">
        <v>0</v>
      </c>
      <c r="L2308">
        <v>0</v>
      </c>
      <c r="M2308">
        <v>0</v>
      </c>
      <c r="N2308">
        <v>0</v>
      </c>
      <c r="O2308">
        <v>0</v>
      </c>
      <c r="P2308">
        <v>0</v>
      </c>
      <c r="Q2308">
        <v>0</v>
      </c>
      <c r="R2308">
        <v>0</v>
      </c>
      <c r="S2308">
        <v>0</v>
      </c>
      <c r="T2308">
        <v>0</v>
      </c>
      <c r="U2308">
        <v>0</v>
      </c>
      <c r="V2308">
        <v>0</v>
      </c>
      <c r="W2308">
        <v>0</v>
      </c>
      <c r="X2308">
        <v>0</v>
      </c>
      <c r="Y2308">
        <v>0</v>
      </c>
      <c r="Z2308">
        <v>0</v>
      </c>
      <c r="AA2308">
        <v>0</v>
      </c>
      <c r="AB2308">
        <v>0</v>
      </c>
      <c r="AC2308">
        <v>0</v>
      </c>
    </row>
    <row r="2309" spans="1:29">
      <c r="A2309" t="s">
        <v>13071</v>
      </c>
      <c r="B2309" t="s">
        <v>19</v>
      </c>
      <c r="C2309">
        <v>0</v>
      </c>
      <c r="D2309">
        <v>0</v>
      </c>
      <c r="E2309">
        <v>0</v>
      </c>
      <c r="F2309">
        <v>0</v>
      </c>
      <c r="G2309">
        <v>0</v>
      </c>
      <c r="H2309">
        <v>0</v>
      </c>
      <c r="I2309">
        <v>0</v>
      </c>
      <c r="J2309">
        <v>0</v>
      </c>
      <c r="K2309">
        <v>0</v>
      </c>
      <c r="L2309">
        <v>0</v>
      </c>
      <c r="M2309">
        <v>0</v>
      </c>
      <c r="N2309">
        <v>0</v>
      </c>
      <c r="O2309">
        <v>0</v>
      </c>
      <c r="P2309">
        <v>0</v>
      </c>
      <c r="Q2309">
        <v>0</v>
      </c>
      <c r="R2309">
        <v>0</v>
      </c>
      <c r="S2309">
        <v>0</v>
      </c>
      <c r="T2309">
        <v>0</v>
      </c>
      <c r="U2309">
        <v>0</v>
      </c>
      <c r="V2309">
        <v>0</v>
      </c>
      <c r="W2309">
        <v>0</v>
      </c>
      <c r="X2309">
        <v>0</v>
      </c>
      <c r="Y2309">
        <v>0</v>
      </c>
      <c r="Z2309">
        <v>0</v>
      </c>
      <c r="AA2309">
        <v>0</v>
      </c>
      <c r="AB2309">
        <v>0</v>
      </c>
      <c r="AC2309">
        <v>0</v>
      </c>
    </row>
    <row r="2310" spans="1:29">
      <c r="A2310" t="s">
        <v>13072</v>
      </c>
      <c r="B2310" t="s">
        <v>19</v>
      </c>
      <c r="C2310">
        <v>0</v>
      </c>
      <c r="D2310">
        <v>0</v>
      </c>
      <c r="E2310">
        <v>0</v>
      </c>
      <c r="F2310">
        <v>0</v>
      </c>
      <c r="G2310">
        <v>0</v>
      </c>
      <c r="H2310">
        <v>0</v>
      </c>
      <c r="I2310">
        <v>0</v>
      </c>
      <c r="J2310">
        <v>0</v>
      </c>
      <c r="K2310">
        <v>0</v>
      </c>
      <c r="L2310">
        <v>0</v>
      </c>
      <c r="M2310">
        <v>0</v>
      </c>
      <c r="N2310">
        <v>0</v>
      </c>
      <c r="O2310">
        <v>0</v>
      </c>
      <c r="P2310">
        <v>0</v>
      </c>
      <c r="Q2310">
        <v>0</v>
      </c>
      <c r="R2310">
        <v>0</v>
      </c>
      <c r="S2310">
        <v>0</v>
      </c>
      <c r="T2310">
        <v>0</v>
      </c>
      <c r="U2310">
        <v>0</v>
      </c>
      <c r="V2310">
        <v>0</v>
      </c>
      <c r="W2310">
        <v>0</v>
      </c>
      <c r="X2310">
        <v>0</v>
      </c>
      <c r="Y2310">
        <v>0</v>
      </c>
      <c r="Z2310">
        <v>0</v>
      </c>
      <c r="AA2310">
        <v>0</v>
      </c>
      <c r="AB2310">
        <v>0</v>
      </c>
      <c r="AC2310">
        <v>0</v>
      </c>
    </row>
    <row r="2311" spans="1:29">
      <c r="A2311" t="s">
        <v>13073</v>
      </c>
      <c r="B2311" t="s">
        <v>19</v>
      </c>
      <c r="C2311">
        <v>0</v>
      </c>
      <c r="D2311">
        <v>0</v>
      </c>
      <c r="E2311">
        <v>0</v>
      </c>
      <c r="F2311">
        <v>0</v>
      </c>
      <c r="G2311">
        <v>0</v>
      </c>
      <c r="H2311">
        <v>0</v>
      </c>
      <c r="I2311">
        <v>0</v>
      </c>
      <c r="J2311">
        <v>0</v>
      </c>
      <c r="K2311">
        <v>0</v>
      </c>
      <c r="L2311">
        <v>0</v>
      </c>
      <c r="M2311">
        <v>0</v>
      </c>
      <c r="N2311">
        <v>0</v>
      </c>
      <c r="O2311">
        <v>0</v>
      </c>
      <c r="P2311">
        <v>0</v>
      </c>
      <c r="Q2311">
        <v>0</v>
      </c>
      <c r="R2311">
        <v>0</v>
      </c>
      <c r="S2311">
        <v>0</v>
      </c>
      <c r="T2311">
        <v>0</v>
      </c>
      <c r="U2311">
        <v>0</v>
      </c>
      <c r="V2311">
        <v>0</v>
      </c>
      <c r="W2311">
        <v>0</v>
      </c>
      <c r="X2311">
        <v>0</v>
      </c>
      <c r="Y2311">
        <v>0</v>
      </c>
      <c r="Z2311">
        <v>0</v>
      </c>
      <c r="AA2311">
        <v>0</v>
      </c>
      <c r="AB2311">
        <v>0</v>
      </c>
      <c r="AC2311">
        <v>0</v>
      </c>
    </row>
    <row r="2312" spans="1:29">
      <c r="A2312" t="s">
        <v>13074</v>
      </c>
      <c r="B2312" t="s">
        <v>19</v>
      </c>
      <c r="C2312">
        <v>0</v>
      </c>
      <c r="D2312">
        <v>0</v>
      </c>
      <c r="E2312">
        <v>0</v>
      </c>
      <c r="F2312">
        <v>0</v>
      </c>
      <c r="G2312">
        <v>0</v>
      </c>
      <c r="H2312">
        <v>0</v>
      </c>
      <c r="I2312">
        <v>0</v>
      </c>
      <c r="J2312">
        <v>0</v>
      </c>
      <c r="K2312">
        <v>0</v>
      </c>
      <c r="L2312">
        <v>0</v>
      </c>
      <c r="M2312">
        <v>0</v>
      </c>
      <c r="N2312">
        <v>0</v>
      </c>
      <c r="O2312">
        <v>0</v>
      </c>
      <c r="P2312">
        <v>0</v>
      </c>
      <c r="Q2312">
        <v>0</v>
      </c>
      <c r="R2312">
        <v>0</v>
      </c>
      <c r="S2312">
        <v>0</v>
      </c>
      <c r="T2312">
        <v>0</v>
      </c>
      <c r="U2312">
        <v>0</v>
      </c>
      <c r="V2312">
        <v>0</v>
      </c>
      <c r="W2312">
        <v>0</v>
      </c>
      <c r="X2312">
        <v>0</v>
      </c>
      <c r="Y2312">
        <v>0</v>
      </c>
      <c r="Z2312">
        <v>0</v>
      </c>
      <c r="AA2312">
        <v>0</v>
      </c>
      <c r="AB2312">
        <v>0</v>
      </c>
      <c r="AC2312">
        <v>0</v>
      </c>
    </row>
    <row r="2313" spans="1:29">
      <c r="A2313" t="s">
        <v>13075</v>
      </c>
      <c r="B2313" t="s">
        <v>19</v>
      </c>
      <c r="C2313">
        <v>0</v>
      </c>
      <c r="D2313">
        <v>0</v>
      </c>
      <c r="E2313">
        <v>0</v>
      </c>
      <c r="F2313">
        <v>0</v>
      </c>
      <c r="G2313">
        <v>0</v>
      </c>
      <c r="H2313">
        <v>0</v>
      </c>
      <c r="I2313">
        <v>0</v>
      </c>
      <c r="J2313">
        <v>0</v>
      </c>
      <c r="K2313">
        <v>0</v>
      </c>
      <c r="L2313">
        <v>0</v>
      </c>
      <c r="M2313">
        <v>0</v>
      </c>
      <c r="N2313">
        <v>0</v>
      </c>
      <c r="O2313">
        <v>0</v>
      </c>
      <c r="P2313">
        <v>0</v>
      </c>
      <c r="Q2313">
        <v>0</v>
      </c>
      <c r="R2313">
        <v>0</v>
      </c>
      <c r="S2313">
        <v>0</v>
      </c>
      <c r="T2313">
        <v>0</v>
      </c>
      <c r="U2313">
        <v>0</v>
      </c>
      <c r="V2313">
        <v>0</v>
      </c>
      <c r="W2313">
        <v>0</v>
      </c>
      <c r="X2313">
        <v>0</v>
      </c>
      <c r="Y2313">
        <v>0</v>
      </c>
      <c r="Z2313">
        <v>0</v>
      </c>
      <c r="AA2313">
        <v>0</v>
      </c>
      <c r="AB2313">
        <v>0</v>
      </c>
      <c r="AC2313">
        <v>0</v>
      </c>
    </row>
    <row r="2314" spans="1:29">
      <c r="A2314" t="s">
        <v>13076</v>
      </c>
      <c r="B2314" t="s">
        <v>19</v>
      </c>
      <c r="C2314">
        <v>0</v>
      </c>
      <c r="D2314">
        <v>0</v>
      </c>
      <c r="E2314">
        <v>0</v>
      </c>
      <c r="F2314">
        <v>0</v>
      </c>
      <c r="G2314">
        <v>0</v>
      </c>
      <c r="H2314">
        <v>0</v>
      </c>
      <c r="I2314">
        <v>0</v>
      </c>
      <c r="J2314">
        <v>0</v>
      </c>
      <c r="K2314">
        <v>0</v>
      </c>
      <c r="L2314">
        <v>0</v>
      </c>
      <c r="M2314">
        <v>0</v>
      </c>
      <c r="N2314">
        <v>0</v>
      </c>
      <c r="O2314">
        <v>0</v>
      </c>
      <c r="P2314">
        <v>0</v>
      </c>
      <c r="Q2314">
        <v>0</v>
      </c>
      <c r="R2314">
        <v>0</v>
      </c>
      <c r="S2314">
        <v>0</v>
      </c>
      <c r="T2314">
        <v>0</v>
      </c>
      <c r="U2314">
        <v>0</v>
      </c>
      <c r="V2314">
        <v>0</v>
      </c>
      <c r="W2314">
        <v>0</v>
      </c>
      <c r="X2314">
        <v>0</v>
      </c>
      <c r="Y2314">
        <v>0</v>
      </c>
      <c r="Z2314">
        <v>0</v>
      </c>
      <c r="AA2314">
        <v>0</v>
      </c>
      <c r="AB2314">
        <v>0</v>
      </c>
      <c r="AC2314">
        <v>0</v>
      </c>
    </row>
    <row r="2315" spans="1:29">
      <c r="A2315" t="s">
        <v>13077</v>
      </c>
      <c r="B2315" t="s">
        <v>19</v>
      </c>
      <c r="C2315">
        <v>0</v>
      </c>
      <c r="D2315">
        <v>0</v>
      </c>
      <c r="E2315">
        <v>0</v>
      </c>
      <c r="F2315">
        <v>0</v>
      </c>
      <c r="G2315">
        <v>0</v>
      </c>
      <c r="H2315">
        <v>0</v>
      </c>
      <c r="I2315">
        <v>0</v>
      </c>
      <c r="J2315">
        <v>0</v>
      </c>
      <c r="K2315">
        <v>0</v>
      </c>
      <c r="L2315">
        <v>0</v>
      </c>
      <c r="M2315">
        <v>0</v>
      </c>
      <c r="N2315">
        <v>0</v>
      </c>
      <c r="O2315">
        <v>0</v>
      </c>
      <c r="P2315">
        <v>0</v>
      </c>
      <c r="Q2315">
        <v>0</v>
      </c>
      <c r="R2315">
        <v>0</v>
      </c>
      <c r="S2315">
        <v>0</v>
      </c>
      <c r="T2315">
        <v>0</v>
      </c>
      <c r="U2315">
        <v>0</v>
      </c>
      <c r="V2315">
        <v>0</v>
      </c>
      <c r="W2315">
        <v>0</v>
      </c>
      <c r="X2315">
        <v>0</v>
      </c>
      <c r="Y2315">
        <v>0</v>
      </c>
      <c r="Z2315">
        <v>0</v>
      </c>
      <c r="AA2315">
        <v>0</v>
      </c>
      <c r="AB2315">
        <v>0</v>
      </c>
      <c r="AC2315">
        <v>0</v>
      </c>
    </row>
    <row r="2316" spans="1:29">
      <c r="A2316" t="s">
        <v>13078</v>
      </c>
      <c r="B2316" t="s">
        <v>19</v>
      </c>
      <c r="C2316">
        <v>0</v>
      </c>
      <c r="D2316">
        <v>0</v>
      </c>
      <c r="E2316">
        <v>0</v>
      </c>
      <c r="F2316">
        <v>0</v>
      </c>
      <c r="G2316">
        <v>0</v>
      </c>
      <c r="H2316">
        <v>0</v>
      </c>
      <c r="I2316">
        <v>0</v>
      </c>
      <c r="J2316">
        <v>0</v>
      </c>
      <c r="K2316">
        <v>0</v>
      </c>
      <c r="L2316">
        <v>0</v>
      </c>
      <c r="M2316">
        <v>0</v>
      </c>
      <c r="N2316">
        <v>0</v>
      </c>
      <c r="O2316">
        <v>0</v>
      </c>
      <c r="P2316">
        <v>0</v>
      </c>
      <c r="Q2316">
        <v>0</v>
      </c>
      <c r="R2316">
        <v>0</v>
      </c>
      <c r="S2316">
        <v>0</v>
      </c>
      <c r="T2316">
        <v>0</v>
      </c>
      <c r="U2316">
        <v>0</v>
      </c>
      <c r="V2316">
        <v>0</v>
      </c>
      <c r="W2316">
        <v>0</v>
      </c>
      <c r="X2316">
        <v>0</v>
      </c>
      <c r="Y2316">
        <v>0</v>
      </c>
      <c r="Z2316">
        <v>0</v>
      </c>
      <c r="AA2316">
        <v>0</v>
      </c>
      <c r="AB2316">
        <v>0</v>
      </c>
      <c r="AC2316">
        <v>0</v>
      </c>
    </row>
    <row r="2317" spans="1:29">
      <c r="A2317" t="s">
        <v>13079</v>
      </c>
      <c r="B2317" t="s">
        <v>19</v>
      </c>
      <c r="C2317">
        <v>0</v>
      </c>
      <c r="D2317">
        <v>0</v>
      </c>
      <c r="E2317">
        <v>0</v>
      </c>
      <c r="F2317">
        <v>0</v>
      </c>
      <c r="G2317">
        <v>0</v>
      </c>
      <c r="H2317">
        <v>0</v>
      </c>
      <c r="I2317">
        <v>0</v>
      </c>
      <c r="J2317">
        <v>0</v>
      </c>
      <c r="K2317">
        <v>0</v>
      </c>
      <c r="L2317">
        <v>0</v>
      </c>
      <c r="M2317">
        <v>0</v>
      </c>
      <c r="N2317">
        <v>0</v>
      </c>
      <c r="O2317">
        <v>0</v>
      </c>
      <c r="P2317">
        <v>0</v>
      </c>
      <c r="Q2317">
        <v>0</v>
      </c>
      <c r="R2317">
        <v>0</v>
      </c>
      <c r="S2317">
        <v>0</v>
      </c>
      <c r="T2317">
        <v>0</v>
      </c>
      <c r="U2317">
        <v>0</v>
      </c>
      <c r="V2317">
        <v>0</v>
      </c>
      <c r="W2317">
        <v>0</v>
      </c>
      <c r="X2317">
        <v>0</v>
      </c>
      <c r="Y2317">
        <v>0</v>
      </c>
      <c r="Z2317">
        <v>0</v>
      </c>
      <c r="AA2317">
        <v>0</v>
      </c>
      <c r="AB2317">
        <v>0</v>
      </c>
      <c r="AC2317">
        <v>0</v>
      </c>
    </row>
    <row r="2318" spans="1:29">
      <c r="A2318" t="s">
        <v>13080</v>
      </c>
      <c r="B2318" t="s">
        <v>19</v>
      </c>
      <c r="C2318">
        <v>0</v>
      </c>
      <c r="D2318">
        <v>0</v>
      </c>
      <c r="E2318">
        <v>0</v>
      </c>
      <c r="F2318">
        <v>0</v>
      </c>
      <c r="G2318">
        <v>0</v>
      </c>
      <c r="H2318">
        <v>0</v>
      </c>
      <c r="I2318">
        <v>0</v>
      </c>
      <c r="J2318">
        <v>0</v>
      </c>
      <c r="K2318">
        <v>0</v>
      </c>
      <c r="L2318">
        <v>0</v>
      </c>
      <c r="M2318">
        <v>0</v>
      </c>
      <c r="N2318">
        <v>0</v>
      </c>
      <c r="O2318">
        <v>0</v>
      </c>
      <c r="P2318">
        <v>0</v>
      </c>
      <c r="Q2318">
        <v>0</v>
      </c>
      <c r="R2318">
        <v>0</v>
      </c>
      <c r="S2318">
        <v>0</v>
      </c>
      <c r="T2318">
        <v>0</v>
      </c>
      <c r="U2318">
        <v>0</v>
      </c>
      <c r="V2318">
        <v>0</v>
      </c>
      <c r="W2318">
        <v>0</v>
      </c>
      <c r="X2318">
        <v>0</v>
      </c>
      <c r="Y2318">
        <v>0</v>
      </c>
      <c r="Z2318">
        <v>0</v>
      </c>
      <c r="AA2318">
        <v>0</v>
      </c>
      <c r="AB2318">
        <v>0</v>
      </c>
      <c r="AC2318">
        <v>0</v>
      </c>
    </row>
    <row r="2319" spans="1:29">
      <c r="A2319" t="s">
        <v>13081</v>
      </c>
      <c r="B2319" t="s">
        <v>19</v>
      </c>
      <c r="C2319">
        <v>0</v>
      </c>
      <c r="D2319">
        <v>0</v>
      </c>
      <c r="E2319">
        <v>0</v>
      </c>
      <c r="F2319">
        <v>0</v>
      </c>
      <c r="G2319">
        <v>0</v>
      </c>
      <c r="H2319">
        <v>0</v>
      </c>
      <c r="I2319">
        <v>0</v>
      </c>
      <c r="J2319">
        <v>0</v>
      </c>
      <c r="K2319">
        <v>0</v>
      </c>
      <c r="L2319">
        <v>0</v>
      </c>
      <c r="M2319">
        <v>0</v>
      </c>
      <c r="N2319">
        <v>0</v>
      </c>
      <c r="O2319">
        <v>0</v>
      </c>
      <c r="P2319">
        <v>0</v>
      </c>
      <c r="Q2319">
        <v>0</v>
      </c>
      <c r="R2319">
        <v>0</v>
      </c>
      <c r="S2319">
        <v>0</v>
      </c>
      <c r="T2319">
        <v>0</v>
      </c>
      <c r="U2319">
        <v>0</v>
      </c>
      <c r="V2319">
        <v>0</v>
      </c>
      <c r="W2319">
        <v>0</v>
      </c>
      <c r="X2319">
        <v>0</v>
      </c>
      <c r="Y2319">
        <v>0</v>
      </c>
      <c r="Z2319">
        <v>0</v>
      </c>
      <c r="AA2319">
        <v>0</v>
      </c>
      <c r="AB2319">
        <v>0</v>
      </c>
      <c r="AC2319">
        <v>0</v>
      </c>
    </row>
    <row r="2320" spans="1:29">
      <c r="A2320" t="s">
        <v>13082</v>
      </c>
      <c r="B2320" t="s">
        <v>19</v>
      </c>
      <c r="C2320">
        <v>0</v>
      </c>
      <c r="D2320">
        <v>0</v>
      </c>
      <c r="E2320">
        <v>0</v>
      </c>
      <c r="F2320">
        <v>0</v>
      </c>
      <c r="G2320">
        <v>0</v>
      </c>
      <c r="H2320">
        <v>0</v>
      </c>
      <c r="I2320">
        <v>0</v>
      </c>
      <c r="J2320">
        <v>0</v>
      </c>
      <c r="K2320">
        <v>0</v>
      </c>
      <c r="L2320">
        <v>0</v>
      </c>
      <c r="M2320">
        <v>0</v>
      </c>
      <c r="N2320">
        <v>0</v>
      </c>
      <c r="O2320">
        <v>0</v>
      </c>
      <c r="P2320">
        <v>0</v>
      </c>
      <c r="Q2320">
        <v>0</v>
      </c>
      <c r="R2320">
        <v>0</v>
      </c>
      <c r="S2320">
        <v>0</v>
      </c>
      <c r="T2320">
        <v>0</v>
      </c>
      <c r="U2320">
        <v>0</v>
      </c>
      <c r="V2320">
        <v>0</v>
      </c>
      <c r="W2320">
        <v>0</v>
      </c>
      <c r="X2320">
        <v>0</v>
      </c>
      <c r="Y2320">
        <v>0</v>
      </c>
      <c r="Z2320">
        <v>0</v>
      </c>
      <c r="AA2320">
        <v>0</v>
      </c>
      <c r="AB2320">
        <v>0</v>
      </c>
      <c r="AC2320">
        <v>0</v>
      </c>
    </row>
    <row r="2321" spans="1:29">
      <c r="A2321" t="s">
        <v>13083</v>
      </c>
      <c r="B2321" t="s">
        <v>19</v>
      </c>
      <c r="C2321">
        <v>0</v>
      </c>
      <c r="D2321">
        <v>0</v>
      </c>
      <c r="E2321">
        <v>0</v>
      </c>
      <c r="F2321">
        <v>0</v>
      </c>
      <c r="G2321">
        <v>0</v>
      </c>
      <c r="H2321">
        <v>0</v>
      </c>
      <c r="I2321">
        <v>0</v>
      </c>
      <c r="J2321">
        <v>0</v>
      </c>
      <c r="K2321">
        <v>0</v>
      </c>
      <c r="L2321">
        <v>0</v>
      </c>
      <c r="M2321">
        <v>0</v>
      </c>
      <c r="N2321">
        <v>0</v>
      </c>
      <c r="O2321">
        <v>0</v>
      </c>
      <c r="P2321">
        <v>0</v>
      </c>
      <c r="Q2321">
        <v>0</v>
      </c>
      <c r="R2321">
        <v>0</v>
      </c>
      <c r="S2321">
        <v>0</v>
      </c>
      <c r="T2321">
        <v>0</v>
      </c>
      <c r="U2321">
        <v>0</v>
      </c>
      <c r="V2321">
        <v>0</v>
      </c>
      <c r="W2321">
        <v>0</v>
      </c>
      <c r="X2321">
        <v>0</v>
      </c>
      <c r="Y2321">
        <v>0</v>
      </c>
      <c r="Z2321">
        <v>0</v>
      </c>
      <c r="AA2321">
        <v>0</v>
      </c>
      <c r="AB2321">
        <v>0</v>
      </c>
      <c r="AC2321">
        <v>0</v>
      </c>
    </row>
    <row r="2322" spans="1:29">
      <c r="A2322" t="s">
        <v>13084</v>
      </c>
      <c r="B2322" t="s">
        <v>19</v>
      </c>
      <c r="C2322">
        <v>0</v>
      </c>
      <c r="D2322">
        <v>0</v>
      </c>
      <c r="E2322">
        <v>0</v>
      </c>
      <c r="F2322">
        <v>0</v>
      </c>
      <c r="G2322">
        <v>0</v>
      </c>
      <c r="H2322">
        <v>0</v>
      </c>
      <c r="I2322">
        <v>0</v>
      </c>
      <c r="J2322">
        <v>0</v>
      </c>
      <c r="K2322">
        <v>0</v>
      </c>
      <c r="L2322">
        <v>0</v>
      </c>
      <c r="M2322">
        <v>0</v>
      </c>
      <c r="N2322">
        <v>0</v>
      </c>
      <c r="O2322">
        <v>0</v>
      </c>
      <c r="P2322">
        <v>0</v>
      </c>
      <c r="Q2322">
        <v>0</v>
      </c>
      <c r="R2322">
        <v>0</v>
      </c>
      <c r="S2322">
        <v>0</v>
      </c>
      <c r="T2322">
        <v>0</v>
      </c>
      <c r="U2322">
        <v>0</v>
      </c>
      <c r="V2322">
        <v>0</v>
      </c>
      <c r="W2322">
        <v>0</v>
      </c>
      <c r="X2322">
        <v>0</v>
      </c>
      <c r="Y2322">
        <v>0</v>
      </c>
      <c r="Z2322">
        <v>0</v>
      </c>
      <c r="AA2322">
        <v>0</v>
      </c>
      <c r="AB2322">
        <v>0</v>
      </c>
      <c r="AC2322">
        <v>0</v>
      </c>
    </row>
    <row r="2323" spans="1:29">
      <c r="A2323" t="s">
        <v>13085</v>
      </c>
      <c r="B2323" t="s">
        <v>19</v>
      </c>
      <c r="C2323">
        <v>0</v>
      </c>
      <c r="D2323">
        <v>0</v>
      </c>
      <c r="E2323">
        <v>0</v>
      </c>
      <c r="F2323">
        <v>0</v>
      </c>
      <c r="G2323">
        <v>0</v>
      </c>
      <c r="H2323">
        <v>0</v>
      </c>
      <c r="I2323">
        <v>0</v>
      </c>
      <c r="J2323">
        <v>0</v>
      </c>
      <c r="K2323">
        <v>0</v>
      </c>
      <c r="L2323">
        <v>0</v>
      </c>
      <c r="M2323">
        <v>0</v>
      </c>
      <c r="N2323">
        <v>0</v>
      </c>
      <c r="O2323">
        <v>0</v>
      </c>
      <c r="P2323">
        <v>0</v>
      </c>
      <c r="Q2323">
        <v>0</v>
      </c>
      <c r="R2323">
        <v>0</v>
      </c>
      <c r="S2323">
        <v>0</v>
      </c>
      <c r="T2323">
        <v>0</v>
      </c>
      <c r="U2323">
        <v>0</v>
      </c>
      <c r="V2323">
        <v>0</v>
      </c>
      <c r="W2323">
        <v>0</v>
      </c>
      <c r="X2323">
        <v>0</v>
      </c>
      <c r="Y2323">
        <v>0</v>
      </c>
      <c r="Z2323">
        <v>0</v>
      </c>
      <c r="AA2323">
        <v>0</v>
      </c>
      <c r="AB2323">
        <v>0</v>
      </c>
      <c r="AC2323">
        <v>0</v>
      </c>
    </row>
    <row r="2324" spans="1:29">
      <c r="A2324" t="s">
        <v>13086</v>
      </c>
      <c r="B2324" t="s">
        <v>19</v>
      </c>
      <c r="C2324">
        <v>0</v>
      </c>
      <c r="D2324">
        <v>0</v>
      </c>
      <c r="E2324">
        <v>0</v>
      </c>
      <c r="F2324">
        <v>0</v>
      </c>
      <c r="G2324">
        <v>0</v>
      </c>
      <c r="H2324">
        <v>0</v>
      </c>
      <c r="I2324">
        <v>0</v>
      </c>
      <c r="J2324">
        <v>0</v>
      </c>
      <c r="K2324">
        <v>0</v>
      </c>
      <c r="L2324">
        <v>0</v>
      </c>
      <c r="M2324">
        <v>0</v>
      </c>
      <c r="N2324">
        <v>0</v>
      </c>
      <c r="O2324">
        <v>0</v>
      </c>
      <c r="P2324">
        <v>0</v>
      </c>
      <c r="Q2324">
        <v>0</v>
      </c>
      <c r="R2324">
        <v>0</v>
      </c>
      <c r="S2324">
        <v>0</v>
      </c>
      <c r="T2324">
        <v>0</v>
      </c>
      <c r="U2324">
        <v>0</v>
      </c>
      <c r="V2324">
        <v>0</v>
      </c>
      <c r="W2324">
        <v>0</v>
      </c>
      <c r="X2324">
        <v>0</v>
      </c>
      <c r="Y2324">
        <v>0</v>
      </c>
      <c r="Z2324">
        <v>0</v>
      </c>
      <c r="AA2324">
        <v>0</v>
      </c>
      <c r="AB2324">
        <v>0</v>
      </c>
      <c r="AC2324">
        <v>0</v>
      </c>
    </row>
    <row r="2325" spans="1:29">
      <c r="A2325" t="s">
        <v>13087</v>
      </c>
      <c r="B2325" t="s">
        <v>19</v>
      </c>
      <c r="C2325">
        <v>0</v>
      </c>
      <c r="D2325">
        <v>0</v>
      </c>
      <c r="E2325">
        <v>0</v>
      </c>
      <c r="F2325">
        <v>0</v>
      </c>
      <c r="G2325">
        <v>0</v>
      </c>
      <c r="H2325">
        <v>0</v>
      </c>
      <c r="I2325">
        <v>0</v>
      </c>
      <c r="J2325">
        <v>0</v>
      </c>
      <c r="K2325">
        <v>0</v>
      </c>
      <c r="L2325">
        <v>0</v>
      </c>
      <c r="M2325">
        <v>0</v>
      </c>
      <c r="N2325">
        <v>0</v>
      </c>
      <c r="O2325">
        <v>0</v>
      </c>
      <c r="P2325">
        <v>0</v>
      </c>
      <c r="Q2325">
        <v>0</v>
      </c>
      <c r="R2325">
        <v>0</v>
      </c>
      <c r="S2325">
        <v>0</v>
      </c>
      <c r="T2325">
        <v>0</v>
      </c>
      <c r="U2325">
        <v>0</v>
      </c>
      <c r="V2325">
        <v>0</v>
      </c>
      <c r="W2325">
        <v>0</v>
      </c>
      <c r="X2325">
        <v>0</v>
      </c>
      <c r="Y2325">
        <v>0</v>
      </c>
      <c r="Z2325">
        <v>0</v>
      </c>
      <c r="AA2325">
        <v>0</v>
      </c>
      <c r="AB2325">
        <v>0</v>
      </c>
      <c r="AC2325">
        <v>0</v>
      </c>
    </row>
    <row r="2326" spans="1:29">
      <c r="A2326" t="s">
        <v>13088</v>
      </c>
      <c r="B2326" t="s">
        <v>19</v>
      </c>
      <c r="C2326">
        <v>0</v>
      </c>
      <c r="D2326">
        <v>0</v>
      </c>
      <c r="E2326">
        <v>0</v>
      </c>
      <c r="F2326">
        <v>0</v>
      </c>
      <c r="G2326">
        <v>0</v>
      </c>
      <c r="H2326">
        <v>0</v>
      </c>
      <c r="I2326">
        <v>0</v>
      </c>
      <c r="J2326">
        <v>0</v>
      </c>
      <c r="K2326">
        <v>0</v>
      </c>
      <c r="L2326">
        <v>0</v>
      </c>
      <c r="M2326">
        <v>0</v>
      </c>
      <c r="N2326">
        <v>0</v>
      </c>
      <c r="O2326">
        <v>0</v>
      </c>
      <c r="P2326">
        <v>0</v>
      </c>
      <c r="Q2326">
        <v>0</v>
      </c>
      <c r="R2326">
        <v>0</v>
      </c>
      <c r="S2326">
        <v>0</v>
      </c>
      <c r="T2326">
        <v>0</v>
      </c>
      <c r="U2326">
        <v>0</v>
      </c>
      <c r="V2326">
        <v>0</v>
      </c>
      <c r="W2326">
        <v>0</v>
      </c>
      <c r="X2326">
        <v>0</v>
      </c>
      <c r="Y2326">
        <v>0</v>
      </c>
      <c r="Z2326">
        <v>0</v>
      </c>
      <c r="AA2326">
        <v>0</v>
      </c>
      <c r="AB2326">
        <v>0</v>
      </c>
      <c r="AC2326">
        <v>0</v>
      </c>
    </row>
    <row r="2327" spans="1:29">
      <c r="A2327" t="s">
        <v>13089</v>
      </c>
      <c r="B2327" t="s">
        <v>19</v>
      </c>
      <c r="C2327">
        <v>0</v>
      </c>
      <c r="D2327">
        <v>0</v>
      </c>
      <c r="E2327">
        <v>0</v>
      </c>
      <c r="F2327">
        <v>0</v>
      </c>
      <c r="G2327">
        <v>0</v>
      </c>
      <c r="H2327">
        <v>0</v>
      </c>
      <c r="I2327">
        <v>0</v>
      </c>
      <c r="J2327">
        <v>0</v>
      </c>
      <c r="K2327">
        <v>0</v>
      </c>
      <c r="L2327">
        <v>0</v>
      </c>
      <c r="M2327">
        <v>0</v>
      </c>
      <c r="N2327">
        <v>0</v>
      </c>
      <c r="O2327">
        <v>0</v>
      </c>
      <c r="P2327">
        <v>0</v>
      </c>
      <c r="Q2327">
        <v>0</v>
      </c>
      <c r="R2327">
        <v>0</v>
      </c>
      <c r="S2327">
        <v>0</v>
      </c>
      <c r="T2327">
        <v>0</v>
      </c>
      <c r="U2327">
        <v>0</v>
      </c>
      <c r="V2327">
        <v>0</v>
      </c>
      <c r="W2327">
        <v>0</v>
      </c>
      <c r="X2327">
        <v>0</v>
      </c>
      <c r="Y2327">
        <v>0</v>
      </c>
      <c r="Z2327">
        <v>0</v>
      </c>
      <c r="AA2327">
        <v>0</v>
      </c>
      <c r="AB2327">
        <v>0</v>
      </c>
      <c r="AC2327">
        <v>0</v>
      </c>
    </row>
    <row r="2328" spans="1:29">
      <c r="A2328" t="s">
        <v>13090</v>
      </c>
      <c r="B2328" t="s">
        <v>19</v>
      </c>
      <c r="C2328">
        <v>0</v>
      </c>
      <c r="D2328">
        <v>0</v>
      </c>
      <c r="E2328">
        <v>0</v>
      </c>
      <c r="F2328">
        <v>0</v>
      </c>
      <c r="G2328">
        <v>0</v>
      </c>
      <c r="H2328">
        <v>0</v>
      </c>
      <c r="I2328">
        <v>0</v>
      </c>
      <c r="J2328">
        <v>0</v>
      </c>
      <c r="K2328">
        <v>0</v>
      </c>
      <c r="L2328">
        <v>0</v>
      </c>
      <c r="M2328">
        <v>0</v>
      </c>
      <c r="N2328">
        <v>0</v>
      </c>
      <c r="O2328">
        <v>0</v>
      </c>
      <c r="P2328">
        <v>0</v>
      </c>
      <c r="Q2328">
        <v>0</v>
      </c>
      <c r="R2328">
        <v>0</v>
      </c>
      <c r="S2328">
        <v>0</v>
      </c>
      <c r="T2328">
        <v>0</v>
      </c>
      <c r="U2328">
        <v>0</v>
      </c>
      <c r="V2328">
        <v>0</v>
      </c>
      <c r="W2328">
        <v>0</v>
      </c>
      <c r="X2328">
        <v>0</v>
      </c>
      <c r="Y2328">
        <v>0</v>
      </c>
      <c r="Z2328">
        <v>0</v>
      </c>
      <c r="AA2328">
        <v>0</v>
      </c>
      <c r="AB2328">
        <v>0</v>
      </c>
      <c r="AC2328">
        <v>0</v>
      </c>
    </row>
    <row r="2329" spans="1:29">
      <c r="A2329" t="s">
        <v>13091</v>
      </c>
      <c r="B2329" t="s">
        <v>19</v>
      </c>
      <c r="C2329">
        <v>0</v>
      </c>
      <c r="D2329">
        <v>0</v>
      </c>
      <c r="E2329">
        <v>0</v>
      </c>
      <c r="F2329">
        <v>0</v>
      </c>
      <c r="G2329">
        <v>0</v>
      </c>
      <c r="H2329">
        <v>0</v>
      </c>
      <c r="I2329">
        <v>0</v>
      </c>
      <c r="J2329">
        <v>0</v>
      </c>
      <c r="K2329">
        <v>0</v>
      </c>
      <c r="L2329">
        <v>0</v>
      </c>
      <c r="M2329">
        <v>0</v>
      </c>
      <c r="N2329">
        <v>0</v>
      </c>
      <c r="O2329">
        <v>0</v>
      </c>
      <c r="P2329">
        <v>0</v>
      </c>
      <c r="Q2329">
        <v>0</v>
      </c>
      <c r="R2329">
        <v>0</v>
      </c>
      <c r="S2329">
        <v>0</v>
      </c>
      <c r="T2329">
        <v>0</v>
      </c>
      <c r="U2329">
        <v>0</v>
      </c>
      <c r="V2329">
        <v>0</v>
      </c>
      <c r="W2329">
        <v>0</v>
      </c>
      <c r="X2329">
        <v>0</v>
      </c>
      <c r="Y2329">
        <v>0</v>
      </c>
      <c r="Z2329">
        <v>0</v>
      </c>
      <c r="AA2329">
        <v>0</v>
      </c>
      <c r="AB2329">
        <v>0</v>
      </c>
      <c r="AC2329">
        <v>0</v>
      </c>
    </row>
    <row r="2330" spans="1:29">
      <c r="A2330" t="s">
        <v>13092</v>
      </c>
      <c r="B2330" t="s">
        <v>19</v>
      </c>
      <c r="C2330">
        <v>0</v>
      </c>
      <c r="D2330">
        <v>0</v>
      </c>
      <c r="E2330">
        <v>0</v>
      </c>
      <c r="F2330">
        <v>0</v>
      </c>
      <c r="G2330">
        <v>0</v>
      </c>
      <c r="H2330">
        <v>0</v>
      </c>
      <c r="I2330">
        <v>0</v>
      </c>
      <c r="J2330">
        <v>0</v>
      </c>
      <c r="K2330">
        <v>0</v>
      </c>
      <c r="L2330">
        <v>0</v>
      </c>
      <c r="M2330">
        <v>0</v>
      </c>
      <c r="N2330">
        <v>0</v>
      </c>
      <c r="O2330">
        <v>0</v>
      </c>
      <c r="P2330">
        <v>0</v>
      </c>
      <c r="Q2330">
        <v>0</v>
      </c>
      <c r="R2330">
        <v>0</v>
      </c>
      <c r="S2330">
        <v>0</v>
      </c>
      <c r="T2330">
        <v>0</v>
      </c>
      <c r="U2330">
        <v>0</v>
      </c>
      <c r="V2330">
        <v>0</v>
      </c>
      <c r="W2330">
        <v>0</v>
      </c>
      <c r="X2330">
        <v>0</v>
      </c>
      <c r="Y2330">
        <v>0</v>
      </c>
      <c r="Z2330">
        <v>0</v>
      </c>
      <c r="AA2330">
        <v>0</v>
      </c>
      <c r="AB2330">
        <v>0</v>
      </c>
      <c r="AC2330">
        <v>0</v>
      </c>
    </row>
    <row r="2331" spans="1:29">
      <c r="A2331" t="s">
        <v>13093</v>
      </c>
      <c r="B2331" t="s">
        <v>19</v>
      </c>
      <c r="C2331">
        <v>0</v>
      </c>
      <c r="D2331">
        <v>0</v>
      </c>
      <c r="E2331">
        <v>0</v>
      </c>
      <c r="F2331">
        <v>0</v>
      </c>
      <c r="G2331">
        <v>0</v>
      </c>
      <c r="H2331">
        <v>0</v>
      </c>
      <c r="I2331">
        <v>0</v>
      </c>
      <c r="J2331">
        <v>0</v>
      </c>
      <c r="K2331">
        <v>0</v>
      </c>
      <c r="L2331">
        <v>0</v>
      </c>
      <c r="M2331">
        <v>0</v>
      </c>
      <c r="N2331">
        <v>0</v>
      </c>
      <c r="O2331">
        <v>0</v>
      </c>
      <c r="P2331">
        <v>0</v>
      </c>
      <c r="Q2331">
        <v>0</v>
      </c>
      <c r="R2331">
        <v>0</v>
      </c>
      <c r="S2331">
        <v>0</v>
      </c>
      <c r="T2331">
        <v>0</v>
      </c>
      <c r="U2331">
        <v>0</v>
      </c>
      <c r="V2331">
        <v>0</v>
      </c>
      <c r="W2331">
        <v>0</v>
      </c>
      <c r="X2331">
        <v>0</v>
      </c>
      <c r="Y2331">
        <v>0</v>
      </c>
      <c r="Z2331">
        <v>0</v>
      </c>
      <c r="AA2331">
        <v>0</v>
      </c>
      <c r="AB2331">
        <v>0</v>
      </c>
      <c r="AC2331">
        <v>0</v>
      </c>
    </row>
    <row r="2332" spans="1:29">
      <c r="A2332" t="s">
        <v>13094</v>
      </c>
      <c r="B2332" t="s">
        <v>19</v>
      </c>
      <c r="C2332">
        <v>0</v>
      </c>
      <c r="D2332">
        <v>0</v>
      </c>
      <c r="E2332">
        <v>0</v>
      </c>
      <c r="F2332">
        <v>0</v>
      </c>
      <c r="G2332">
        <v>0</v>
      </c>
      <c r="H2332">
        <v>0</v>
      </c>
      <c r="I2332">
        <v>0</v>
      </c>
      <c r="J2332">
        <v>0</v>
      </c>
      <c r="K2332">
        <v>0</v>
      </c>
      <c r="L2332">
        <v>0</v>
      </c>
      <c r="M2332">
        <v>0</v>
      </c>
      <c r="N2332">
        <v>0</v>
      </c>
      <c r="O2332">
        <v>0</v>
      </c>
      <c r="P2332">
        <v>0</v>
      </c>
      <c r="Q2332">
        <v>0</v>
      </c>
      <c r="R2332">
        <v>0</v>
      </c>
      <c r="S2332">
        <v>0</v>
      </c>
      <c r="T2332">
        <v>0</v>
      </c>
      <c r="U2332">
        <v>0</v>
      </c>
      <c r="V2332">
        <v>0</v>
      </c>
      <c r="W2332">
        <v>0</v>
      </c>
      <c r="X2332">
        <v>0</v>
      </c>
      <c r="Y2332">
        <v>0</v>
      </c>
      <c r="Z2332">
        <v>0</v>
      </c>
      <c r="AA2332">
        <v>0</v>
      </c>
      <c r="AB2332">
        <v>0</v>
      </c>
      <c r="AC2332">
        <v>0</v>
      </c>
    </row>
    <row r="2333" spans="1:29">
      <c r="A2333" t="s">
        <v>13095</v>
      </c>
      <c r="B2333" t="s">
        <v>19</v>
      </c>
      <c r="C2333">
        <v>0</v>
      </c>
      <c r="D2333">
        <v>0</v>
      </c>
      <c r="E2333">
        <v>0</v>
      </c>
      <c r="F2333">
        <v>0</v>
      </c>
      <c r="G2333">
        <v>0</v>
      </c>
      <c r="H2333">
        <v>0</v>
      </c>
      <c r="I2333">
        <v>0</v>
      </c>
      <c r="J2333">
        <v>0</v>
      </c>
      <c r="K2333">
        <v>0</v>
      </c>
      <c r="L2333">
        <v>0</v>
      </c>
      <c r="M2333">
        <v>0</v>
      </c>
      <c r="N2333">
        <v>0</v>
      </c>
      <c r="O2333">
        <v>0</v>
      </c>
      <c r="P2333">
        <v>0</v>
      </c>
      <c r="Q2333">
        <v>0</v>
      </c>
      <c r="R2333">
        <v>0</v>
      </c>
      <c r="S2333">
        <v>0</v>
      </c>
      <c r="T2333">
        <v>0</v>
      </c>
      <c r="U2333">
        <v>0</v>
      </c>
      <c r="V2333">
        <v>0</v>
      </c>
      <c r="W2333">
        <v>0</v>
      </c>
      <c r="X2333">
        <v>0</v>
      </c>
      <c r="Y2333">
        <v>0</v>
      </c>
      <c r="Z2333">
        <v>0</v>
      </c>
      <c r="AA2333">
        <v>0</v>
      </c>
      <c r="AB2333">
        <v>0</v>
      </c>
      <c r="AC2333">
        <v>0</v>
      </c>
    </row>
    <row r="2334" spans="1:29">
      <c r="A2334" t="s">
        <v>13096</v>
      </c>
      <c r="B2334" t="s">
        <v>19</v>
      </c>
      <c r="C2334">
        <v>0</v>
      </c>
      <c r="D2334">
        <v>0</v>
      </c>
      <c r="E2334">
        <v>0</v>
      </c>
      <c r="F2334">
        <v>0</v>
      </c>
      <c r="G2334">
        <v>0</v>
      </c>
      <c r="H2334">
        <v>0</v>
      </c>
      <c r="I2334">
        <v>0</v>
      </c>
      <c r="J2334">
        <v>0</v>
      </c>
      <c r="K2334">
        <v>0</v>
      </c>
      <c r="L2334">
        <v>0</v>
      </c>
      <c r="M2334">
        <v>0</v>
      </c>
      <c r="N2334">
        <v>0</v>
      </c>
      <c r="O2334">
        <v>0</v>
      </c>
      <c r="P2334">
        <v>0</v>
      </c>
      <c r="Q2334">
        <v>0</v>
      </c>
      <c r="R2334">
        <v>0</v>
      </c>
      <c r="S2334">
        <v>0</v>
      </c>
      <c r="T2334">
        <v>0</v>
      </c>
      <c r="U2334">
        <v>0</v>
      </c>
      <c r="V2334">
        <v>0</v>
      </c>
      <c r="W2334">
        <v>0</v>
      </c>
      <c r="X2334">
        <v>0</v>
      </c>
      <c r="Y2334">
        <v>0</v>
      </c>
      <c r="Z2334">
        <v>0</v>
      </c>
      <c r="AA2334">
        <v>0</v>
      </c>
      <c r="AB2334">
        <v>0</v>
      </c>
      <c r="AC2334">
        <v>0</v>
      </c>
    </row>
    <row r="2335" spans="1:29">
      <c r="A2335" t="s">
        <v>13097</v>
      </c>
      <c r="B2335" t="s">
        <v>19</v>
      </c>
      <c r="C2335">
        <v>0</v>
      </c>
      <c r="D2335">
        <v>0</v>
      </c>
      <c r="E2335">
        <v>0</v>
      </c>
      <c r="F2335">
        <v>0</v>
      </c>
      <c r="G2335">
        <v>0</v>
      </c>
      <c r="H2335">
        <v>0</v>
      </c>
      <c r="I2335">
        <v>0</v>
      </c>
      <c r="J2335">
        <v>0</v>
      </c>
      <c r="K2335">
        <v>0</v>
      </c>
      <c r="L2335">
        <v>0</v>
      </c>
      <c r="M2335">
        <v>0</v>
      </c>
      <c r="N2335">
        <v>0</v>
      </c>
      <c r="O2335">
        <v>0</v>
      </c>
      <c r="P2335">
        <v>0</v>
      </c>
      <c r="Q2335">
        <v>0</v>
      </c>
      <c r="R2335">
        <v>0</v>
      </c>
      <c r="S2335">
        <v>0</v>
      </c>
      <c r="T2335">
        <v>0</v>
      </c>
      <c r="U2335">
        <v>0</v>
      </c>
      <c r="V2335">
        <v>0</v>
      </c>
      <c r="W2335">
        <v>0</v>
      </c>
      <c r="X2335">
        <v>0</v>
      </c>
      <c r="Y2335">
        <v>0</v>
      </c>
      <c r="Z2335">
        <v>0</v>
      </c>
      <c r="AA2335">
        <v>0</v>
      </c>
      <c r="AB2335">
        <v>0</v>
      </c>
      <c r="AC2335">
        <v>0</v>
      </c>
    </row>
    <row r="2336" spans="1:29">
      <c r="A2336" t="s">
        <v>13098</v>
      </c>
      <c r="B2336" t="s">
        <v>19</v>
      </c>
      <c r="C2336">
        <v>0</v>
      </c>
      <c r="D2336">
        <v>0</v>
      </c>
      <c r="E2336">
        <v>0</v>
      </c>
      <c r="F2336">
        <v>0</v>
      </c>
      <c r="G2336">
        <v>0</v>
      </c>
      <c r="H2336">
        <v>0</v>
      </c>
      <c r="I2336">
        <v>0</v>
      </c>
      <c r="J2336">
        <v>0</v>
      </c>
      <c r="K2336">
        <v>0</v>
      </c>
      <c r="L2336">
        <v>0</v>
      </c>
      <c r="M2336">
        <v>0</v>
      </c>
      <c r="N2336">
        <v>0</v>
      </c>
      <c r="O2336">
        <v>0</v>
      </c>
      <c r="P2336">
        <v>0</v>
      </c>
      <c r="Q2336">
        <v>0</v>
      </c>
      <c r="R2336">
        <v>0</v>
      </c>
      <c r="S2336">
        <v>0</v>
      </c>
      <c r="T2336">
        <v>0</v>
      </c>
      <c r="U2336">
        <v>0</v>
      </c>
      <c r="V2336">
        <v>0</v>
      </c>
      <c r="W2336">
        <v>0</v>
      </c>
      <c r="X2336">
        <v>0</v>
      </c>
      <c r="Y2336">
        <v>0</v>
      </c>
      <c r="Z2336">
        <v>0</v>
      </c>
      <c r="AA2336">
        <v>0</v>
      </c>
      <c r="AB2336">
        <v>0</v>
      </c>
      <c r="AC2336">
        <v>0</v>
      </c>
    </row>
    <row r="2337" spans="1:29">
      <c r="A2337" t="s">
        <v>13099</v>
      </c>
      <c r="B2337" t="s">
        <v>19</v>
      </c>
      <c r="C2337">
        <v>0</v>
      </c>
      <c r="D2337">
        <v>0</v>
      </c>
      <c r="E2337">
        <v>0</v>
      </c>
      <c r="F2337">
        <v>0</v>
      </c>
      <c r="G2337">
        <v>0</v>
      </c>
      <c r="H2337">
        <v>0</v>
      </c>
      <c r="I2337">
        <v>0</v>
      </c>
      <c r="J2337">
        <v>0</v>
      </c>
      <c r="K2337">
        <v>0</v>
      </c>
      <c r="L2337">
        <v>0</v>
      </c>
      <c r="M2337">
        <v>0</v>
      </c>
      <c r="N2337">
        <v>0</v>
      </c>
      <c r="O2337">
        <v>0</v>
      </c>
      <c r="P2337">
        <v>0</v>
      </c>
      <c r="Q2337">
        <v>0</v>
      </c>
      <c r="R2337">
        <v>0</v>
      </c>
      <c r="S2337">
        <v>0</v>
      </c>
      <c r="T2337">
        <v>0</v>
      </c>
      <c r="U2337">
        <v>0</v>
      </c>
      <c r="V2337">
        <v>0</v>
      </c>
      <c r="W2337">
        <v>0</v>
      </c>
      <c r="X2337">
        <v>0</v>
      </c>
      <c r="Y2337">
        <v>0</v>
      </c>
      <c r="Z2337">
        <v>0</v>
      </c>
      <c r="AA2337">
        <v>0</v>
      </c>
      <c r="AB2337">
        <v>0</v>
      </c>
      <c r="AC2337">
        <v>0</v>
      </c>
    </row>
    <row r="2338" spans="1:29">
      <c r="A2338" t="s">
        <v>13100</v>
      </c>
      <c r="B2338" t="s">
        <v>19</v>
      </c>
      <c r="C2338">
        <v>0</v>
      </c>
      <c r="D2338">
        <v>0</v>
      </c>
      <c r="E2338">
        <v>0</v>
      </c>
      <c r="F2338">
        <v>0</v>
      </c>
      <c r="G2338">
        <v>0</v>
      </c>
      <c r="H2338">
        <v>0</v>
      </c>
      <c r="I2338">
        <v>0</v>
      </c>
      <c r="J2338">
        <v>0</v>
      </c>
      <c r="K2338">
        <v>0</v>
      </c>
      <c r="L2338">
        <v>0</v>
      </c>
      <c r="M2338">
        <v>0</v>
      </c>
      <c r="N2338">
        <v>0</v>
      </c>
      <c r="O2338">
        <v>0</v>
      </c>
      <c r="P2338">
        <v>0</v>
      </c>
      <c r="Q2338">
        <v>0</v>
      </c>
      <c r="R2338">
        <v>0</v>
      </c>
      <c r="S2338">
        <v>0</v>
      </c>
      <c r="T2338">
        <v>0</v>
      </c>
      <c r="U2338">
        <v>0</v>
      </c>
      <c r="V2338">
        <v>0</v>
      </c>
      <c r="W2338">
        <v>0</v>
      </c>
      <c r="X2338">
        <v>0</v>
      </c>
      <c r="Y2338">
        <v>0</v>
      </c>
      <c r="Z2338">
        <v>0</v>
      </c>
      <c r="AA2338">
        <v>0</v>
      </c>
      <c r="AB2338">
        <v>0</v>
      </c>
      <c r="AC2338">
        <v>0</v>
      </c>
    </row>
    <row r="2339" spans="1:29">
      <c r="A2339" t="s">
        <v>13101</v>
      </c>
      <c r="B2339" t="s">
        <v>19</v>
      </c>
      <c r="C2339">
        <v>0</v>
      </c>
      <c r="D2339">
        <v>0</v>
      </c>
      <c r="E2339">
        <v>0</v>
      </c>
      <c r="F2339">
        <v>0</v>
      </c>
      <c r="G2339">
        <v>0</v>
      </c>
      <c r="H2339">
        <v>0</v>
      </c>
      <c r="I2339">
        <v>0</v>
      </c>
      <c r="J2339">
        <v>0</v>
      </c>
      <c r="K2339">
        <v>0</v>
      </c>
      <c r="L2339">
        <v>0</v>
      </c>
      <c r="M2339">
        <v>0</v>
      </c>
      <c r="N2339">
        <v>0</v>
      </c>
      <c r="O2339">
        <v>0</v>
      </c>
      <c r="P2339">
        <v>0</v>
      </c>
      <c r="Q2339">
        <v>0</v>
      </c>
      <c r="R2339">
        <v>0</v>
      </c>
      <c r="S2339">
        <v>0</v>
      </c>
      <c r="T2339">
        <v>0</v>
      </c>
      <c r="U2339">
        <v>0</v>
      </c>
      <c r="V2339">
        <v>0</v>
      </c>
      <c r="W2339">
        <v>0</v>
      </c>
      <c r="X2339">
        <v>0</v>
      </c>
      <c r="Y2339">
        <v>0</v>
      </c>
      <c r="Z2339">
        <v>0</v>
      </c>
      <c r="AA2339">
        <v>0</v>
      </c>
      <c r="AB2339">
        <v>0</v>
      </c>
      <c r="AC2339">
        <v>0</v>
      </c>
    </row>
    <row r="2340" spans="1:29">
      <c r="A2340" t="s">
        <v>13102</v>
      </c>
      <c r="B2340" t="s">
        <v>19</v>
      </c>
      <c r="C2340">
        <v>0</v>
      </c>
      <c r="D2340">
        <v>0</v>
      </c>
      <c r="E2340">
        <v>0</v>
      </c>
      <c r="F2340">
        <v>0</v>
      </c>
      <c r="G2340">
        <v>0</v>
      </c>
      <c r="H2340">
        <v>0</v>
      </c>
      <c r="I2340">
        <v>0</v>
      </c>
      <c r="J2340">
        <v>0</v>
      </c>
      <c r="K2340">
        <v>0</v>
      </c>
      <c r="L2340">
        <v>0</v>
      </c>
      <c r="M2340">
        <v>0</v>
      </c>
      <c r="N2340">
        <v>0</v>
      </c>
      <c r="O2340">
        <v>0</v>
      </c>
      <c r="P2340">
        <v>0</v>
      </c>
      <c r="Q2340">
        <v>0</v>
      </c>
      <c r="R2340">
        <v>0</v>
      </c>
      <c r="S2340">
        <v>0</v>
      </c>
      <c r="T2340">
        <v>0</v>
      </c>
      <c r="U2340">
        <v>0</v>
      </c>
      <c r="V2340">
        <v>0</v>
      </c>
      <c r="W2340">
        <v>0</v>
      </c>
      <c r="X2340">
        <v>0</v>
      </c>
      <c r="Y2340">
        <v>0</v>
      </c>
      <c r="Z2340">
        <v>0</v>
      </c>
      <c r="AA2340">
        <v>0</v>
      </c>
      <c r="AB2340">
        <v>0</v>
      </c>
      <c r="AC2340">
        <v>0</v>
      </c>
    </row>
    <row r="2341" spans="1:29">
      <c r="A2341" t="s">
        <v>13103</v>
      </c>
      <c r="B2341" t="s">
        <v>19</v>
      </c>
      <c r="C2341">
        <v>0</v>
      </c>
      <c r="D2341">
        <v>0</v>
      </c>
      <c r="E2341">
        <v>0</v>
      </c>
      <c r="F2341">
        <v>0</v>
      </c>
      <c r="G2341">
        <v>0</v>
      </c>
      <c r="H2341">
        <v>0</v>
      </c>
      <c r="I2341">
        <v>0</v>
      </c>
      <c r="J2341">
        <v>0</v>
      </c>
      <c r="K2341">
        <v>0</v>
      </c>
      <c r="L2341">
        <v>0</v>
      </c>
      <c r="M2341">
        <v>0</v>
      </c>
      <c r="N2341">
        <v>0</v>
      </c>
      <c r="O2341">
        <v>0</v>
      </c>
      <c r="P2341">
        <v>0</v>
      </c>
      <c r="Q2341">
        <v>0</v>
      </c>
      <c r="R2341">
        <v>0</v>
      </c>
      <c r="S2341">
        <v>0</v>
      </c>
      <c r="T2341">
        <v>0</v>
      </c>
      <c r="U2341">
        <v>0</v>
      </c>
      <c r="V2341">
        <v>0</v>
      </c>
      <c r="W2341">
        <v>0</v>
      </c>
      <c r="X2341">
        <v>0</v>
      </c>
      <c r="Y2341">
        <v>0</v>
      </c>
      <c r="Z2341">
        <v>0</v>
      </c>
      <c r="AA2341">
        <v>0</v>
      </c>
      <c r="AB2341">
        <v>0</v>
      </c>
      <c r="AC2341">
        <v>0</v>
      </c>
    </row>
    <row r="2342" spans="1:29">
      <c r="A2342" t="s">
        <v>13104</v>
      </c>
      <c r="B2342" t="s">
        <v>19</v>
      </c>
      <c r="C2342">
        <v>0</v>
      </c>
      <c r="D2342">
        <v>0</v>
      </c>
      <c r="E2342">
        <v>0</v>
      </c>
      <c r="F2342">
        <v>0</v>
      </c>
      <c r="G2342">
        <v>0</v>
      </c>
      <c r="H2342">
        <v>0</v>
      </c>
      <c r="I2342">
        <v>0</v>
      </c>
      <c r="J2342">
        <v>0</v>
      </c>
      <c r="K2342">
        <v>0</v>
      </c>
      <c r="L2342">
        <v>0</v>
      </c>
      <c r="M2342">
        <v>0</v>
      </c>
      <c r="N2342">
        <v>0</v>
      </c>
      <c r="O2342">
        <v>0</v>
      </c>
      <c r="P2342">
        <v>0</v>
      </c>
      <c r="Q2342">
        <v>0</v>
      </c>
      <c r="R2342">
        <v>0</v>
      </c>
      <c r="S2342">
        <v>0</v>
      </c>
      <c r="T2342">
        <v>0</v>
      </c>
      <c r="U2342">
        <v>0</v>
      </c>
      <c r="V2342">
        <v>0</v>
      </c>
      <c r="W2342">
        <v>0</v>
      </c>
      <c r="X2342">
        <v>0</v>
      </c>
      <c r="Y2342">
        <v>0</v>
      </c>
      <c r="Z2342">
        <v>0</v>
      </c>
      <c r="AA2342">
        <v>0</v>
      </c>
      <c r="AB2342">
        <v>0</v>
      </c>
      <c r="AC2342">
        <v>0</v>
      </c>
    </row>
    <row r="2343" spans="1:29">
      <c r="A2343" t="s">
        <v>13105</v>
      </c>
      <c r="B2343" t="s">
        <v>19</v>
      </c>
      <c r="C2343">
        <v>0</v>
      </c>
      <c r="D2343">
        <v>0</v>
      </c>
      <c r="E2343">
        <v>0</v>
      </c>
      <c r="F2343">
        <v>0</v>
      </c>
      <c r="G2343">
        <v>0</v>
      </c>
      <c r="H2343">
        <v>0</v>
      </c>
      <c r="I2343">
        <v>0</v>
      </c>
      <c r="J2343">
        <v>0</v>
      </c>
      <c r="K2343">
        <v>0</v>
      </c>
      <c r="L2343">
        <v>0</v>
      </c>
      <c r="M2343">
        <v>0</v>
      </c>
      <c r="N2343">
        <v>0</v>
      </c>
      <c r="O2343">
        <v>0</v>
      </c>
      <c r="P2343">
        <v>0</v>
      </c>
      <c r="Q2343">
        <v>0</v>
      </c>
      <c r="R2343">
        <v>0</v>
      </c>
      <c r="S2343">
        <v>0</v>
      </c>
      <c r="T2343">
        <v>0</v>
      </c>
      <c r="U2343">
        <v>0</v>
      </c>
      <c r="V2343">
        <v>0</v>
      </c>
      <c r="W2343">
        <v>0</v>
      </c>
      <c r="X2343">
        <v>0</v>
      </c>
      <c r="Y2343">
        <v>0</v>
      </c>
      <c r="Z2343">
        <v>0</v>
      </c>
      <c r="AA2343">
        <v>0</v>
      </c>
      <c r="AB2343">
        <v>0</v>
      </c>
      <c r="AC2343">
        <v>0</v>
      </c>
    </row>
    <row r="2344" spans="1:29">
      <c r="A2344" t="s">
        <v>13106</v>
      </c>
      <c r="B2344" t="s">
        <v>19</v>
      </c>
      <c r="C2344">
        <v>0</v>
      </c>
      <c r="D2344">
        <v>0</v>
      </c>
      <c r="E2344">
        <v>0</v>
      </c>
      <c r="F2344">
        <v>0</v>
      </c>
      <c r="G2344">
        <v>0</v>
      </c>
      <c r="H2344">
        <v>0</v>
      </c>
      <c r="I2344">
        <v>0</v>
      </c>
      <c r="J2344">
        <v>0</v>
      </c>
      <c r="K2344">
        <v>0</v>
      </c>
      <c r="L2344">
        <v>0</v>
      </c>
      <c r="M2344">
        <v>0</v>
      </c>
      <c r="N2344">
        <v>0</v>
      </c>
      <c r="O2344">
        <v>0</v>
      </c>
      <c r="P2344">
        <v>0</v>
      </c>
      <c r="Q2344">
        <v>0</v>
      </c>
      <c r="R2344">
        <v>0</v>
      </c>
      <c r="S2344">
        <v>0</v>
      </c>
      <c r="T2344">
        <v>0</v>
      </c>
      <c r="U2344">
        <v>0</v>
      </c>
      <c r="V2344">
        <v>0</v>
      </c>
      <c r="W2344">
        <v>0</v>
      </c>
      <c r="X2344">
        <v>0</v>
      </c>
      <c r="Y2344">
        <v>0</v>
      </c>
      <c r="Z2344">
        <v>0</v>
      </c>
      <c r="AA2344">
        <v>0</v>
      </c>
      <c r="AB2344">
        <v>0</v>
      </c>
      <c r="AC2344">
        <v>0</v>
      </c>
    </row>
    <row r="2345" spans="1:29">
      <c r="A2345" t="s">
        <v>13107</v>
      </c>
      <c r="B2345" t="s">
        <v>19</v>
      </c>
      <c r="C2345">
        <v>0</v>
      </c>
      <c r="D2345">
        <v>0</v>
      </c>
      <c r="E2345">
        <v>0</v>
      </c>
      <c r="F2345">
        <v>0</v>
      </c>
      <c r="G2345">
        <v>0</v>
      </c>
      <c r="H2345">
        <v>0</v>
      </c>
      <c r="I2345">
        <v>0</v>
      </c>
      <c r="J2345">
        <v>0</v>
      </c>
      <c r="K2345">
        <v>0</v>
      </c>
      <c r="L2345">
        <v>0</v>
      </c>
      <c r="M2345">
        <v>0</v>
      </c>
      <c r="N2345">
        <v>0</v>
      </c>
      <c r="O2345">
        <v>0</v>
      </c>
      <c r="P2345">
        <v>0</v>
      </c>
      <c r="Q2345">
        <v>0</v>
      </c>
      <c r="R2345">
        <v>0</v>
      </c>
      <c r="S2345">
        <v>0</v>
      </c>
      <c r="T2345">
        <v>0</v>
      </c>
      <c r="U2345">
        <v>0</v>
      </c>
      <c r="V2345">
        <v>0</v>
      </c>
      <c r="W2345">
        <v>0</v>
      </c>
      <c r="X2345">
        <v>0</v>
      </c>
      <c r="Y2345">
        <v>0</v>
      </c>
      <c r="Z2345">
        <v>0</v>
      </c>
      <c r="AA2345">
        <v>0</v>
      </c>
      <c r="AB2345">
        <v>0</v>
      </c>
      <c r="AC2345">
        <v>0</v>
      </c>
    </row>
    <row r="2346" spans="1:29">
      <c r="A2346" t="s">
        <v>13108</v>
      </c>
      <c r="B2346" t="s">
        <v>19</v>
      </c>
      <c r="C2346">
        <v>0</v>
      </c>
      <c r="D2346">
        <v>0</v>
      </c>
      <c r="E2346">
        <v>0</v>
      </c>
      <c r="F2346">
        <v>0</v>
      </c>
      <c r="G2346">
        <v>0</v>
      </c>
      <c r="H2346">
        <v>0</v>
      </c>
      <c r="I2346">
        <v>0</v>
      </c>
      <c r="J2346">
        <v>0</v>
      </c>
      <c r="K2346">
        <v>0</v>
      </c>
      <c r="L2346">
        <v>0</v>
      </c>
      <c r="M2346">
        <v>0</v>
      </c>
      <c r="N2346">
        <v>0</v>
      </c>
      <c r="O2346">
        <v>0</v>
      </c>
      <c r="P2346">
        <v>0</v>
      </c>
      <c r="Q2346">
        <v>0</v>
      </c>
      <c r="R2346">
        <v>0</v>
      </c>
      <c r="S2346">
        <v>0</v>
      </c>
      <c r="T2346">
        <v>0</v>
      </c>
      <c r="U2346">
        <v>0</v>
      </c>
      <c r="V2346">
        <v>0</v>
      </c>
      <c r="W2346">
        <v>0</v>
      </c>
      <c r="X2346">
        <v>0</v>
      </c>
      <c r="Y2346">
        <v>0</v>
      </c>
      <c r="Z2346">
        <v>0</v>
      </c>
      <c r="AA2346">
        <v>0</v>
      </c>
      <c r="AB2346">
        <v>0</v>
      </c>
      <c r="AC2346">
        <v>0</v>
      </c>
    </row>
    <row r="2347" spans="1:29">
      <c r="A2347" t="s">
        <v>13109</v>
      </c>
      <c r="B2347" t="s">
        <v>19</v>
      </c>
      <c r="C2347">
        <v>0</v>
      </c>
      <c r="D2347">
        <v>0</v>
      </c>
      <c r="E2347">
        <v>0</v>
      </c>
      <c r="F2347">
        <v>0</v>
      </c>
      <c r="G2347">
        <v>0</v>
      </c>
      <c r="H2347">
        <v>0</v>
      </c>
      <c r="I2347">
        <v>0</v>
      </c>
      <c r="J2347">
        <v>0</v>
      </c>
      <c r="K2347">
        <v>0</v>
      </c>
      <c r="L2347">
        <v>0</v>
      </c>
      <c r="M2347">
        <v>0</v>
      </c>
      <c r="N2347">
        <v>0</v>
      </c>
      <c r="O2347">
        <v>0</v>
      </c>
      <c r="P2347">
        <v>0</v>
      </c>
      <c r="Q2347">
        <v>0</v>
      </c>
      <c r="R2347">
        <v>0</v>
      </c>
      <c r="S2347">
        <v>0</v>
      </c>
      <c r="T2347">
        <v>0</v>
      </c>
      <c r="U2347">
        <v>0</v>
      </c>
      <c r="V2347">
        <v>0</v>
      </c>
      <c r="W2347">
        <v>0</v>
      </c>
      <c r="X2347">
        <v>0</v>
      </c>
      <c r="Y2347">
        <v>0</v>
      </c>
      <c r="Z2347">
        <v>0</v>
      </c>
      <c r="AA2347">
        <v>0</v>
      </c>
      <c r="AB2347">
        <v>0</v>
      </c>
      <c r="AC2347">
        <v>0</v>
      </c>
    </row>
    <row r="2348" spans="1:29">
      <c r="A2348" t="s">
        <v>13110</v>
      </c>
      <c r="B2348" t="s">
        <v>19</v>
      </c>
      <c r="C2348">
        <v>0</v>
      </c>
      <c r="D2348">
        <v>0</v>
      </c>
      <c r="E2348">
        <v>0</v>
      </c>
      <c r="F2348">
        <v>0</v>
      </c>
      <c r="G2348">
        <v>0</v>
      </c>
      <c r="H2348">
        <v>0</v>
      </c>
      <c r="I2348">
        <v>0</v>
      </c>
      <c r="J2348">
        <v>0</v>
      </c>
      <c r="K2348">
        <v>0</v>
      </c>
      <c r="L2348">
        <v>0</v>
      </c>
      <c r="M2348">
        <v>0</v>
      </c>
      <c r="N2348">
        <v>0</v>
      </c>
      <c r="O2348">
        <v>0</v>
      </c>
      <c r="P2348">
        <v>0</v>
      </c>
      <c r="Q2348">
        <v>0</v>
      </c>
      <c r="R2348">
        <v>0</v>
      </c>
      <c r="S2348">
        <v>0</v>
      </c>
      <c r="T2348">
        <v>0</v>
      </c>
      <c r="U2348">
        <v>0</v>
      </c>
      <c r="V2348">
        <v>0</v>
      </c>
      <c r="W2348">
        <v>0</v>
      </c>
      <c r="X2348">
        <v>0</v>
      </c>
      <c r="Y2348">
        <v>0</v>
      </c>
      <c r="Z2348">
        <v>0</v>
      </c>
      <c r="AA2348">
        <v>0</v>
      </c>
      <c r="AB2348">
        <v>0</v>
      </c>
      <c r="AC2348">
        <v>0</v>
      </c>
    </row>
    <row r="2349" spans="1:29">
      <c r="A2349" t="s">
        <v>13111</v>
      </c>
      <c r="B2349" t="s">
        <v>19</v>
      </c>
      <c r="C2349">
        <v>0</v>
      </c>
      <c r="D2349">
        <v>0</v>
      </c>
      <c r="E2349">
        <v>0</v>
      </c>
      <c r="F2349">
        <v>0</v>
      </c>
      <c r="G2349">
        <v>0</v>
      </c>
      <c r="H2349">
        <v>0</v>
      </c>
      <c r="I2349">
        <v>0</v>
      </c>
      <c r="J2349">
        <v>0</v>
      </c>
      <c r="K2349">
        <v>0</v>
      </c>
      <c r="L2349">
        <v>0</v>
      </c>
      <c r="M2349">
        <v>0</v>
      </c>
      <c r="N2349">
        <v>0</v>
      </c>
      <c r="O2349">
        <v>0</v>
      </c>
      <c r="P2349">
        <v>0</v>
      </c>
      <c r="Q2349">
        <v>0</v>
      </c>
      <c r="R2349">
        <v>0</v>
      </c>
      <c r="S2349">
        <v>0</v>
      </c>
      <c r="T2349">
        <v>0</v>
      </c>
      <c r="U2349">
        <v>0</v>
      </c>
      <c r="V2349">
        <v>0</v>
      </c>
      <c r="W2349">
        <v>0</v>
      </c>
      <c r="X2349">
        <v>0</v>
      </c>
      <c r="Y2349">
        <v>0</v>
      </c>
      <c r="Z2349">
        <v>0</v>
      </c>
      <c r="AA2349">
        <v>0</v>
      </c>
      <c r="AB2349">
        <v>0</v>
      </c>
      <c r="AC2349">
        <v>0</v>
      </c>
    </row>
    <row r="2350" spans="1:29">
      <c r="A2350" t="s">
        <v>13112</v>
      </c>
      <c r="B2350" t="s">
        <v>19</v>
      </c>
      <c r="C2350">
        <v>0</v>
      </c>
      <c r="D2350">
        <v>0</v>
      </c>
      <c r="E2350">
        <v>0</v>
      </c>
      <c r="F2350">
        <v>0</v>
      </c>
      <c r="G2350">
        <v>0</v>
      </c>
      <c r="H2350">
        <v>0</v>
      </c>
      <c r="I2350">
        <v>0</v>
      </c>
      <c r="J2350">
        <v>0</v>
      </c>
      <c r="K2350">
        <v>0</v>
      </c>
      <c r="L2350">
        <v>0</v>
      </c>
      <c r="M2350">
        <v>0</v>
      </c>
      <c r="N2350">
        <v>0</v>
      </c>
      <c r="O2350">
        <v>0</v>
      </c>
      <c r="P2350">
        <v>0</v>
      </c>
      <c r="Q2350">
        <v>0</v>
      </c>
      <c r="R2350">
        <v>0</v>
      </c>
      <c r="S2350">
        <v>0</v>
      </c>
      <c r="T2350">
        <v>0</v>
      </c>
      <c r="U2350">
        <v>0</v>
      </c>
      <c r="V2350">
        <v>0</v>
      </c>
      <c r="W2350">
        <v>0</v>
      </c>
      <c r="X2350">
        <v>0</v>
      </c>
      <c r="Y2350">
        <v>0</v>
      </c>
      <c r="Z2350">
        <v>0</v>
      </c>
      <c r="AA2350">
        <v>0</v>
      </c>
      <c r="AB2350">
        <v>0</v>
      </c>
      <c r="AC2350">
        <v>0</v>
      </c>
    </row>
    <row r="2351" spans="1:29">
      <c r="A2351" t="s">
        <v>13113</v>
      </c>
      <c r="B2351" t="s">
        <v>19</v>
      </c>
      <c r="C2351">
        <v>0</v>
      </c>
      <c r="D2351">
        <v>0</v>
      </c>
      <c r="E2351">
        <v>0</v>
      </c>
      <c r="F2351">
        <v>0</v>
      </c>
      <c r="G2351">
        <v>0</v>
      </c>
      <c r="H2351">
        <v>0</v>
      </c>
      <c r="I2351">
        <v>0</v>
      </c>
      <c r="J2351">
        <v>0</v>
      </c>
      <c r="K2351">
        <v>0</v>
      </c>
      <c r="L2351">
        <v>0</v>
      </c>
      <c r="M2351">
        <v>0</v>
      </c>
      <c r="N2351">
        <v>0</v>
      </c>
      <c r="O2351">
        <v>0</v>
      </c>
      <c r="P2351">
        <v>0</v>
      </c>
      <c r="Q2351">
        <v>0</v>
      </c>
      <c r="R2351">
        <v>0</v>
      </c>
      <c r="S2351">
        <v>0</v>
      </c>
      <c r="T2351">
        <v>0</v>
      </c>
      <c r="U2351">
        <v>0</v>
      </c>
      <c r="V2351">
        <v>0</v>
      </c>
      <c r="W2351">
        <v>0</v>
      </c>
      <c r="X2351">
        <v>0</v>
      </c>
      <c r="Y2351">
        <v>0</v>
      </c>
      <c r="Z2351">
        <v>0</v>
      </c>
      <c r="AA2351">
        <v>0</v>
      </c>
      <c r="AB2351">
        <v>0</v>
      </c>
      <c r="AC2351">
        <v>0</v>
      </c>
    </row>
    <row r="2352" spans="1:29">
      <c r="A2352" t="s">
        <v>13114</v>
      </c>
      <c r="B2352" t="s">
        <v>19</v>
      </c>
      <c r="C2352">
        <v>0</v>
      </c>
      <c r="D2352">
        <v>0</v>
      </c>
      <c r="E2352">
        <v>0</v>
      </c>
      <c r="F2352">
        <v>0</v>
      </c>
      <c r="G2352">
        <v>0</v>
      </c>
      <c r="H2352">
        <v>0</v>
      </c>
      <c r="I2352">
        <v>0</v>
      </c>
      <c r="J2352">
        <v>0</v>
      </c>
      <c r="K2352">
        <v>0</v>
      </c>
      <c r="L2352">
        <v>0</v>
      </c>
      <c r="M2352">
        <v>0</v>
      </c>
      <c r="N2352">
        <v>0</v>
      </c>
      <c r="O2352">
        <v>0</v>
      </c>
      <c r="P2352">
        <v>0</v>
      </c>
      <c r="Q2352">
        <v>0</v>
      </c>
      <c r="R2352">
        <v>0</v>
      </c>
      <c r="S2352">
        <v>0</v>
      </c>
      <c r="T2352">
        <v>0</v>
      </c>
      <c r="U2352">
        <v>0</v>
      </c>
      <c r="V2352">
        <v>0</v>
      </c>
      <c r="W2352">
        <v>0</v>
      </c>
      <c r="X2352">
        <v>0</v>
      </c>
      <c r="Y2352">
        <v>0</v>
      </c>
      <c r="Z2352">
        <v>0</v>
      </c>
      <c r="AA2352">
        <v>0</v>
      </c>
      <c r="AB2352">
        <v>0</v>
      </c>
      <c r="AC2352">
        <v>0</v>
      </c>
    </row>
    <row r="2353" spans="1:29">
      <c r="A2353" t="s">
        <v>13115</v>
      </c>
      <c r="B2353" t="s">
        <v>19</v>
      </c>
      <c r="C2353">
        <v>0</v>
      </c>
      <c r="D2353">
        <v>0</v>
      </c>
      <c r="E2353">
        <v>0</v>
      </c>
      <c r="F2353">
        <v>0</v>
      </c>
      <c r="G2353">
        <v>0</v>
      </c>
      <c r="H2353">
        <v>0</v>
      </c>
      <c r="I2353">
        <v>0</v>
      </c>
      <c r="J2353">
        <v>0</v>
      </c>
      <c r="K2353">
        <v>0</v>
      </c>
      <c r="L2353">
        <v>0</v>
      </c>
      <c r="M2353">
        <v>0</v>
      </c>
      <c r="N2353">
        <v>0</v>
      </c>
      <c r="O2353">
        <v>0</v>
      </c>
      <c r="P2353">
        <v>0</v>
      </c>
      <c r="Q2353">
        <v>0</v>
      </c>
      <c r="R2353">
        <v>0</v>
      </c>
      <c r="S2353">
        <v>0</v>
      </c>
      <c r="T2353">
        <v>0</v>
      </c>
      <c r="U2353">
        <v>0</v>
      </c>
      <c r="V2353">
        <v>0</v>
      </c>
      <c r="W2353">
        <v>0</v>
      </c>
      <c r="X2353">
        <v>0</v>
      </c>
      <c r="Y2353">
        <v>0</v>
      </c>
      <c r="Z2353">
        <v>0</v>
      </c>
      <c r="AA2353">
        <v>0</v>
      </c>
      <c r="AB2353">
        <v>0</v>
      </c>
      <c r="AC2353">
        <v>0</v>
      </c>
    </row>
    <row r="2354" spans="1:29">
      <c r="A2354" t="s">
        <v>13116</v>
      </c>
      <c r="B2354" t="s">
        <v>19</v>
      </c>
      <c r="C2354">
        <v>0</v>
      </c>
      <c r="D2354">
        <v>0</v>
      </c>
      <c r="E2354">
        <v>0</v>
      </c>
      <c r="F2354">
        <v>0</v>
      </c>
      <c r="G2354">
        <v>0</v>
      </c>
      <c r="H2354">
        <v>0</v>
      </c>
      <c r="I2354">
        <v>0</v>
      </c>
      <c r="J2354">
        <v>0</v>
      </c>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row>
    <row r="2355" spans="1:29">
      <c r="A2355" t="s">
        <v>13117</v>
      </c>
      <c r="B2355" t="s">
        <v>19</v>
      </c>
      <c r="C2355">
        <v>0</v>
      </c>
      <c r="D2355">
        <v>0</v>
      </c>
      <c r="E2355">
        <v>0</v>
      </c>
      <c r="F2355">
        <v>0</v>
      </c>
      <c r="G2355">
        <v>0</v>
      </c>
      <c r="H2355">
        <v>0</v>
      </c>
      <c r="I2355">
        <v>0</v>
      </c>
      <c r="J2355">
        <v>0</v>
      </c>
      <c r="K2355">
        <v>0</v>
      </c>
      <c r="L2355">
        <v>0</v>
      </c>
      <c r="M2355">
        <v>0</v>
      </c>
      <c r="N2355">
        <v>0</v>
      </c>
      <c r="O2355">
        <v>0</v>
      </c>
      <c r="P2355">
        <v>0</v>
      </c>
      <c r="Q2355">
        <v>0</v>
      </c>
      <c r="R2355">
        <v>0</v>
      </c>
      <c r="S2355">
        <v>0</v>
      </c>
      <c r="T2355">
        <v>0</v>
      </c>
      <c r="U2355">
        <v>0</v>
      </c>
      <c r="V2355">
        <v>0</v>
      </c>
      <c r="W2355">
        <v>0</v>
      </c>
      <c r="X2355">
        <v>0</v>
      </c>
      <c r="Y2355">
        <v>0</v>
      </c>
      <c r="Z2355">
        <v>0</v>
      </c>
      <c r="AA2355">
        <v>0</v>
      </c>
      <c r="AB2355">
        <v>0</v>
      </c>
      <c r="AC2355">
        <v>0</v>
      </c>
    </row>
    <row r="2356" spans="1:29">
      <c r="A2356" t="s">
        <v>13118</v>
      </c>
      <c r="B2356" t="s">
        <v>19</v>
      </c>
      <c r="C2356">
        <v>0</v>
      </c>
      <c r="D2356">
        <v>0</v>
      </c>
      <c r="E2356">
        <v>0</v>
      </c>
      <c r="F2356">
        <v>0</v>
      </c>
      <c r="G2356">
        <v>0</v>
      </c>
      <c r="H2356">
        <v>0</v>
      </c>
      <c r="I2356">
        <v>0</v>
      </c>
      <c r="J2356">
        <v>0</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row>
    <row r="2357" spans="1:29">
      <c r="A2357" t="s">
        <v>13119</v>
      </c>
      <c r="B2357" t="s">
        <v>19</v>
      </c>
      <c r="C2357">
        <v>0</v>
      </c>
      <c r="D2357">
        <v>0</v>
      </c>
      <c r="E2357">
        <v>0</v>
      </c>
      <c r="F2357">
        <v>0</v>
      </c>
      <c r="G2357">
        <v>0</v>
      </c>
      <c r="H2357">
        <v>0</v>
      </c>
      <c r="I2357">
        <v>0</v>
      </c>
      <c r="J2357">
        <v>0</v>
      </c>
      <c r="K2357">
        <v>0</v>
      </c>
      <c r="L2357">
        <v>0</v>
      </c>
      <c r="M2357">
        <v>0</v>
      </c>
      <c r="N2357">
        <v>0</v>
      </c>
      <c r="O2357">
        <v>0</v>
      </c>
      <c r="P2357">
        <v>0</v>
      </c>
      <c r="Q2357">
        <v>0</v>
      </c>
      <c r="R2357">
        <v>0</v>
      </c>
      <c r="S2357">
        <v>0</v>
      </c>
      <c r="T2357">
        <v>0</v>
      </c>
      <c r="U2357">
        <v>0</v>
      </c>
      <c r="V2357">
        <v>0</v>
      </c>
      <c r="W2357">
        <v>0</v>
      </c>
      <c r="X2357">
        <v>0</v>
      </c>
      <c r="Y2357">
        <v>0</v>
      </c>
      <c r="Z2357">
        <v>0</v>
      </c>
      <c r="AA2357">
        <v>0</v>
      </c>
      <c r="AB2357">
        <v>0</v>
      </c>
      <c r="AC2357">
        <v>0</v>
      </c>
    </row>
    <row r="2358" spans="1:29">
      <c r="A2358" t="s">
        <v>13120</v>
      </c>
      <c r="B2358" t="s">
        <v>19</v>
      </c>
      <c r="C2358">
        <v>0</v>
      </c>
      <c r="D2358">
        <v>0</v>
      </c>
      <c r="E2358">
        <v>0</v>
      </c>
      <c r="F2358">
        <v>0</v>
      </c>
      <c r="G2358">
        <v>0</v>
      </c>
      <c r="H2358">
        <v>0</v>
      </c>
      <c r="I2358">
        <v>0</v>
      </c>
      <c r="J2358">
        <v>0</v>
      </c>
      <c r="K2358">
        <v>0</v>
      </c>
      <c r="L2358">
        <v>0</v>
      </c>
      <c r="M2358">
        <v>0</v>
      </c>
      <c r="N2358">
        <v>0</v>
      </c>
      <c r="O2358">
        <v>0</v>
      </c>
      <c r="P2358">
        <v>0</v>
      </c>
      <c r="Q2358">
        <v>0</v>
      </c>
      <c r="R2358">
        <v>0</v>
      </c>
      <c r="S2358">
        <v>0</v>
      </c>
      <c r="T2358">
        <v>0</v>
      </c>
      <c r="U2358">
        <v>0</v>
      </c>
      <c r="V2358">
        <v>0</v>
      </c>
      <c r="W2358">
        <v>0</v>
      </c>
      <c r="X2358">
        <v>0</v>
      </c>
      <c r="Y2358">
        <v>0</v>
      </c>
      <c r="Z2358">
        <v>0</v>
      </c>
      <c r="AA2358">
        <v>0</v>
      </c>
      <c r="AB2358">
        <v>0</v>
      </c>
      <c r="AC2358">
        <v>0</v>
      </c>
    </row>
    <row r="2359" spans="1:29">
      <c r="A2359" t="s">
        <v>13121</v>
      </c>
      <c r="B2359" t="s">
        <v>19</v>
      </c>
      <c r="C2359">
        <v>0</v>
      </c>
      <c r="D2359">
        <v>0</v>
      </c>
      <c r="E2359">
        <v>0</v>
      </c>
      <c r="F2359">
        <v>0</v>
      </c>
      <c r="G2359">
        <v>0</v>
      </c>
      <c r="H2359">
        <v>0</v>
      </c>
      <c r="I2359">
        <v>0</v>
      </c>
      <c r="J2359">
        <v>0</v>
      </c>
      <c r="K2359">
        <v>0</v>
      </c>
      <c r="L2359">
        <v>0</v>
      </c>
      <c r="M2359">
        <v>0</v>
      </c>
      <c r="N2359">
        <v>0</v>
      </c>
      <c r="O2359">
        <v>0</v>
      </c>
      <c r="P2359">
        <v>0</v>
      </c>
      <c r="Q2359">
        <v>0</v>
      </c>
      <c r="R2359">
        <v>0</v>
      </c>
      <c r="S2359">
        <v>0</v>
      </c>
      <c r="T2359">
        <v>0</v>
      </c>
      <c r="U2359">
        <v>0</v>
      </c>
      <c r="V2359">
        <v>0</v>
      </c>
      <c r="W2359">
        <v>0</v>
      </c>
      <c r="X2359">
        <v>0</v>
      </c>
      <c r="Y2359">
        <v>0</v>
      </c>
      <c r="Z2359">
        <v>0</v>
      </c>
      <c r="AA2359">
        <v>0</v>
      </c>
      <c r="AB2359">
        <v>0</v>
      </c>
      <c r="AC2359">
        <v>0</v>
      </c>
    </row>
    <row r="2360" spans="1:29">
      <c r="A2360" t="s">
        <v>13122</v>
      </c>
      <c r="B2360" t="s">
        <v>19</v>
      </c>
      <c r="C2360">
        <v>0</v>
      </c>
      <c r="D2360">
        <v>0</v>
      </c>
      <c r="E2360">
        <v>0</v>
      </c>
      <c r="F2360">
        <v>0</v>
      </c>
      <c r="G2360">
        <v>0</v>
      </c>
      <c r="H2360">
        <v>0</v>
      </c>
      <c r="I2360">
        <v>0</v>
      </c>
      <c r="J2360">
        <v>0</v>
      </c>
      <c r="K2360">
        <v>0</v>
      </c>
      <c r="L2360">
        <v>0</v>
      </c>
      <c r="M2360">
        <v>0</v>
      </c>
      <c r="N2360">
        <v>0</v>
      </c>
      <c r="O2360">
        <v>0</v>
      </c>
      <c r="P2360">
        <v>0</v>
      </c>
      <c r="Q2360">
        <v>0</v>
      </c>
      <c r="R2360">
        <v>0</v>
      </c>
      <c r="S2360">
        <v>0</v>
      </c>
      <c r="T2360">
        <v>0</v>
      </c>
      <c r="U2360">
        <v>0</v>
      </c>
      <c r="V2360">
        <v>0</v>
      </c>
      <c r="W2360">
        <v>0</v>
      </c>
      <c r="X2360">
        <v>0</v>
      </c>
      <c r="Y2360">
        <v>0</v>
      </c>
      <c r="Z2360">
        <v>0</v>
      </c>
      <c r="AA2360">
        <v>0</v>
      </c>
      <c r="AB2360">
        <v>0</v>
      </c>
      <c r="AC2360">
        <v>0</v>
      </c>
    </row>
    <row r="2361" spans="1:29">
      <c r="A2361" t="s">
        <v>13123</v>
      </c>
      <c r="B2361" t="s">
        <v>19</v>
      </c>
      <c r="C2361">
        <v>0</v>
      </c>
      <c r="D2361">
        <v>0</v>
      </c>
      <c r="E2361">
        <v>0</v>
      </c>
      <c r="F2361">
        <v>0</v>
      </c>
      <c r="G2361">
        <v>0</v>
      </c>
      <c r="H2361">
        <v>0</v>
      </c>
      <c r="I2361">
        <v>0</v>
      </c>
      <c r="J2361">
        <v>0</v>
      </c>
      <c r="K2361">
        <v>0</v>
      </c>
      <c r="L2361">
        <v>0</v>
      </c>
      <c r="M2361">
        <v>0</v>
      </c>
      <c r="N2361">
        <v>0</v>
      </c>
      <c r="O2361">
        <v>0</v>
      </c>
      <c r="P2361">
        <v>0</v>
      </c>
      <c r="Q2361">
        <v>0</v>
      </c>
      <c r="R2361">
        <v>0</v>
      </c>
      <c r="S2361">
        <v>0</v>
      </c>
      <c r="T2361">
        <v>0</v>
      </c>
      <c r="U2361">
        <v>0</v>
      </c>
      <c r="V2361">
        <v>0</v>
      </c>
      <c r="W2361">
        <v>0</v>
      </c>
      <c r="X2361">
        <v>0</v>
      </c>
      <c r="Y2361">
        <v>0</v>
      </c>
      <c r="Z2361">
        <v>0</v>
      </c>
      <c r="AA2361">
        <v>0</v>
      </c>
      <c r="AB2361">
        <v>0</v>
      </c>
      <c r="AC2361">
        <v>0</v>
      </c>
    </row>
    <row r="2362" spans="1:29">
      <c r="A2362" t="s">
        <v>13124</v>
      </c>
      <c r="B2362" t="s">
        <v>19</v>
      </c>
      <c r="C2362">
        <v>0</v>
      </c>
      <c r="D2362">
        <v>0</v>
      </c>
      <c r="E2362">
        <v>0</v>
      </c>
      <c r="F2362">
        <v>0</v>
      </c>
      <c r="G2362">
        <v>0</v>
      </c>
      <c r="H2362">
        <v>0</v>
      </c>
      <c r="I2362">
        <v>0</v>
      </c>
      <c r="J2362">
        <v>0</v>
      </c>
      <c r="K2362">
        <v>0</v>
      </c>
      <c r="L2362">
        <v>0</v>
      </c>
      <c r="M2362">
        <v>0</v>
      </c>
      <c r="N2362">
        <v>0</v>
      </c>
      <c r="O2362">
        <v>0</v>
      </c>
      <c r="P2362">
        <v>0</v>
      </c>
      <c r="Q2362">
        <v>0</v>
      </c>
      <c r="R2362">
        <v>0</v>
      </c>
      <c r="S2362">
        <v>0</v>
      </c>
      <c r="T2362">
        <v>0</v>
      </c>
      <c r="U2362">
        <v>0</v>
      </c>
      <c r="V2362">
        <v>0</v>
      </c>
      <c r="W2362">
        <v>0</v>
      </c>
      <c r="X2362">
        <v>0</v>
      </c>
      <c r="Y2362">
        <v>0</v>
      </c>
      <c r="Z2362">
        <v>0</v>
      </c>
      <c r="AA2362">
        <v>0</v>
      </c>
      <c r="AB2362">
        <v>0</v>
      </c>
      <c r="AC2362">
        <v>0</v>
      </c>
    </row>
    <row r="2363" spans="1:29">
      <c r="A2363" t="s">
        <v>13125</v>
      </c>
      <c r="B2363" t="s">
        <v>19</v>
      </c>
      <c r="C2363">
        <v>0</v>
      </c>
      <c r="D2363">
        <v>0</v>
      </c>
      <c r="E2363">
        <v>0</v>
      </c>
      <c r="F2363">
        <v>0</v>
      </c>
      <c r="G2363">
        <v>0</v>
      </c>
      <c r="H2363">
        <v>0</v>
      </c>
      <c r="I2363">
        <v>0</v>
      </c>
      <c r="J2363">
        <v>0</v>
      </c>
      <c r="K2363">
        <v>0</v>
      </c>
      <c r="L2363">
        <v>0</v>
      </c>
      <c r="M2363">
        <v>0</v>
      </c>
      <c r="N2363">
        <v>0</v>
      </c>
      <c r="O2363">
        <v>0</v>
      </c>
      <c r="P2363">
        <v>0</v>
      </c>
      <c r="Q2363">
        <v>0</v>
      </c>
      <c r="R2363">
        <v>0</v>
      </c>
      <c r="S2363">
        <v>0</v>
      </c>
      <c r="T2363">
        <v>0</v>
      </c>
      <c r="U2363">
        <v>0</v>
      </c>
      <c r="V2363">
        <v>0</v>
      </c>
      <c r="W2363">
        <v>0</v>
      </c>
      <c r="X2363">
        <v>0</v>
      </c>
      <c r="Y2363">
        <v>0</v>
      </c>
      <c r="Z2363">
        <v>0</v>
      </c>
      <c r="AA2363">
        <v>0</v>
      </c>
      <c r="AB2363">
        <v>0</v>
      </c>
      <c r="AC2363">
        <v>0</v>
      </c>
    </row>
    <row r="2364" spans="1:29">
      <c r="A2364" t="s">
        <v>13126</v>
      </c>
      <c r="B2364" t="s">
        <v>19</v>
      </c>
      <c r="C2364">
        <v>0</v>
      </c>
      <c r="D2364">
        <v>0</v>
      </c>
      <c r="E2364">
        <v>0</v>
      </c>
      <c r="F2364">
        <v>0</v>
      </c>
      <c r="G2364">
        <v>0</v>
      </c>
      <c r="H2364">
        <v>0</v>
      </c>
      <c r="I2364">
        <v>0</v>
      </c>
      <c r="J2364">
        <v>0</v>
      </c>
      <c r="K2364">
        <v>0</v>
      </c>
      <c r="L2364">
        <v>0</v>
      </c>
      <c r="M2364">
        <v>0</v>
      </c>
      <c r="N2364">
        <v>0</v>
      </c>
      <c r="O2364">
        <v>0</v>
      </c>
      <c r="P2364">
        <v>0</v>
      </c>
      <c r="Q2364">
        <v>0</v>
      </c>
      <c r="R2364">
        <v>0</v>
      </c>
      <c r="S2364">
        <v>0</v>
      </c>
      <c r="T2364">
        <v>0</v>
      </c>
      <c r="U2364">
        <v>0</v>
      </c>
      <c r="V2364">
        <v>0</v>
      </c>
      <c r="W2364">
        <v>0</v>
      </c>
      <c r="X2364">
        <v>0</v>
      </c>
      <c r="Y2364">
        <v>0</v>
      </c>
      <c r="Z2364">
        <v>0</v>
      </c>
      <c r="AA2364">
        <v>0</v>
      </c>
      <c r="AB2364">
        <v>0</v>
      </c>
      <c r="AC2364">
        <v>0</v>
      </c>
    </row>
    <row r="2365" spans="1:29">
      <c r="A2365" t="s">
        <v>13127</v>
      </c>
      <c r="B2365" t="s">
        <v>19</v>
      </c>
      <c r="C2365">
        <v>0</v>
      </c>
      <c r="D2365">
        <v>0</v>
      </c>
      <c r="E2365">
        <v>0</v>
      </c>
      <c r="F2365">
        <v>0</v>
      </c>
      <c r="G2365">
        <v>0</v>
      </c>
      <c r="H2365">
        <v>0</v>
      </c>
      <c r="I2365">
        <v>0</v>
      </c>
      <c r="J2365">
        <v>0</v>
      </c>
      <c r="K2365">
        <v>0</v>
      </c>
      <c r="L2365">
        <v>0</v>
      </c>
      <c r="M2365">
        <v>0</v>
      </c>
      <c r="N2365">
        <v>0</v>
      </c>
      <c r="O2365">
        <v>0</v>
      </c>
      <c r="P2365">
        <v>0</v>
      </c>
      <c r="Q2365">
        <v>0</v>
      </c>
      <c r="R2365">
        <v>0</v>
      </c>
      <c r="S2365">
        <v>0</v>
      </c>
      <c r="T2365">
        <v>0</v>
      </c>
      <c r="U2365">
        <v>0</v>
      </c>
      <c r="V2365">
        <v>0</v>
      </c>
      <c r="W2365">
        <v>0</v>
      </c>
      <c r="X2365">
        <v>0</v>
      </c>
      <c r="Y2365">
        <v>0</v>
      </c>
      <c r="Z2365">
        <v>0</v>
      </c>
      <c r="AA2365">
        <v>0</v>
      </c>
      <c r="AB2365">
        <v>0</v>
      </c>
      <c r="AC2365">
        <v>0</v>
      </c>
    </row>
    <row r="2366" spans="1:29">
      <c r="A2366" t="s">
        <v>13128</v>
      </c>
      <c r="B2366" t="s">
        <v>19</v>
      </c>
      <c r="C2366">
        <v>0</v>
      </c>
      <c r="D2366">
        <v>0</v>
      </c>
      <c r="E2366">
        <v>0</v>
      </c>
      <c r="F2366">
        <v>0</v>
      </c>
      <c r="G2366">
        <v>0</v>
      </c>
      <c r="H2366">
        <v>0</v>
      </c>
      <c r="I2366">
        <v>0</v>
      </c>
      <c r="J2366">
        <v>0</v>
      </c>
      <c r="K2366">
        <v>0</v>
      </c>
      <c r="L2366">
        <v>0</v>
      </c>
      <c r="M2366">
        <v>0</v>
      </c>
      <c r="N2366">
        <v>0</v>
      </c>
      <c r="O2366">
        <v>0</v>
      </c>
      <c r="P2366">
        <v>0</v>
      </c>
      <c r="Q2366">
        <v>0</v>
      </c>
      <c r="R2366">
        <v>0</v>
      </c>
      <c r="S2366">
        <v>0</v>
      </c>
      <c r="T2366">
        <v>0</v>
      </c>
      <c r="U2366">
        <v>0</v>
      </c>
      <c r="V2366">
        <v>0</v>
      </c>
      <c r="W2366">
        <v>0</v>
      </c>
      <c r="X2366">
        <v>0</v>
      </c>
      <c r="Y2366">
        <v>0</v>
      </c>
      <c r="Z2366">
        <v>0</v>
      </c>
      <c r="AA2366">
        <v>0</v>
      </c>
      <c r="AB2366">
        <v>0</v>
      </c>
      <c r="AC2366">
        <v>0</v>
      </c>
    </row>
    <row r="2367" spans="1:29">
      <c r="A2367" t="s">
        <v>13129</v>
      </c>
      <c r="B2367" t="s">
        <v>19</v>
      </c>
      <c r="C2367">
        <v>0</v>
      </c>
      <c r="D2367">
        <v>0</v>
      </c>
      <c r="E2367">
        <v>0</v>
      </c>
      <c r="F2367">
        <v>0</v>
      </c>
      <c r="G2367">
        <v>0</v>
      </c>
      <c r="H2367">
        <v>0</v>
      </c>
      <c r="I2367">
        <v>0</v>
      </c>
      <c r="J2367">
        <v>0</v>
      </c>
      <c r="K2367">
        <v>0</v>
      </c>
      <c r="L2367">
        <v>0</v>
      </c>
      <c r="M2367">
        <v>0</v>
      </c>
      <c r="N2367">
        <v>0</v>
      </c>
      <c r="O2367">
        <v>0</v>
      </c>
      <c r="P2367">
        <v>0</v>
      </c>
      <c r="Q2367">
        <v>0</v>
      </c>
      <c r="R2367">
        <v>0</v>
      </c>
      <c r="S2367">
        <v>0</v>
      </c>
      <c r="T2367">
        <v>0</v>
      </c>
      <c r="U2367">
        <v>0</v>
      </c>
      <c r="V2367">
        <v>0</v>
      </c>
      <c r="W2367">
        <v>0</v>
      </c>
      <c r="X2367">
        <v>0</v>
      </c>
      <c r="Y2367">
        <v>0</v>
      </c>
      <c r="Z2367">
        <v>0</v>
      </c>
      <c r="AA2367">
        <v>0</v>
      </c>
      <c r="AB2367">
        <v>0</v>
      </c>
      <c r="AC2367">
        <v>0</v>
      </c>
    </row>
    <row r="2368" spans="1:29">
      <c r="A2368" t="s">
        <v>13130</v>
      </c>
      <c r="B2368" t="s">
        <v>19</v>
      </c>
      <c r="C2368">
        <v>0</v>
      </c>
      <c r="D2368">
        <v>0</v>
      </c>
      <c r="E2368">
        <v>0</v>
      </c>
      <c r="F2368">
        <v>0</v>
      </c>
      <c r="G2368">
        <v>0</v>
      </c>
      <c r="H2368">
        <v>0</v>
      </c>
      <c r="I2368">
        <v>0</v>
      </c>
      <c r="J2368">
        <v>0</v>
      </c>
      <c r="K2368">
        <v>0</v>
      </c>
      <c r="L2368">
        <v>0</v>
      </c>
      <c r="M2368">
        <v>0</v>
      </c>
      <c r="N2368">
        <v>0</v>
      </c>
      <c r="O2368">
        <v>0</v>
      </c>
      <c r="P2368">
        <v>0</v>
      </c>
      <c r="Q2368">
        <v>0</v>
      </c>
      <c r="R2368">
        <v>0</v>
      </c>
      <c r="S2368">
        <v>0</v>
      </c>
      <c r="T2368">
        <v>0</v>
      </c>
      <c r="U2368">
        <v>0</v>
      </c>
      <c r="V2368">
        <v>0</v>
      </c>
      <c r="W2368">
        <v>0</v>
      </c>
      <c r="X2368">
        <v>0</v>
      </c>
      <c r="Y2368">
        <v>0</v>
      </c>
      <c r="Z2368">
        <v>0</v>
      </c>
      <c r="AA2368">
        <v>0</v>
      </c>
      <c r="AB2368">
        <v>0</v>
      </c>
      <c r="AC2368">
        <v>0</v>
      </c>
    </row>
    <row r="2369" spans="1:29">
      <c r="A2369" t="s">
        <v>13131</v>
      </c>
      <c r="B2369" t="s">
        <v>19</v>
      </c>
      <c r="C2369">
        <v>0</v>
      </c>
      <c r="D2369">
        <v>0</v>
      </c>
      <c r="E2369">
        <v>0</v>
      </c>
      <c r="F2369">
        <v>0</v>
      </c>
      <c r="G2369">
        <v>0</v>
      </c>
      <c r="H2369">
        <v>0</v>
      </c>
      <c r="I2369">
        <v>0</v>
      </c>
      <c r="J2369">
        <v>0</v>
      </c>
      <c r="K2369">
        <v>0</v>
      </c>
      <c r="L2369">
        <v>0</v>
      </c>
      <c r="M2369">
        <v>0</v>
      </c>
      <c r="N2369">
        <v>0</v>
      </c>
      <c r="O2369">
        <v>0</v>
      </c>
      <c r="P2369">
        <v>0</v>
      </c>
      <c r="Q2369">
        <v>0</v>
      </c>
      <c r="R2369">
        <v>0</v>
      </c>
      <c r="S2369">
        <v>0</v>
      </c>
      <c r="T2369">
        <v>0</v>
      </c>
      <c r="U2369">
        <v>0</v>
      </c>
      <c r="V2369">
        <v>0</v>
      </c>
      <c r="W2369">
        <v>0</v>
      </c>
      <c r="X2369">
        <v>0</v>
      </c>
      <c r="Y2369">
        <v>0</v>
      </c>
      <c r="Z2369">
        <v>0</v>
      </c>
      <c r="AA2369">
        <v>0</v>
      </c>
      <c r="AB2369">
        <v>0</v>
      </c>
      <c r="AC2369">
        <v>0</v>
      </c>
    </row>
    <row r="2370" spans="1:29">
      <c r="A2370" t="s">
        <v>13132</v>
      </c>
      <c r="B2370" t="s">
        <v>19</v>
      </c>
      <c r="C2370">
        <v>0</v>
      </c>
      <c r="D2370">
        <v>0</v>
      </c>
      <c r="E2370">
        <v>0</v>
      </c>
      <c r="F2370">
        <v>0</v>
      </c>
      <c r="G2370">
        <v>0</v>
      </c>
      <c r="H2370">
        <v>0</v>
      </c>
      <c r="I2370">
        <v>0</v>
      </c>
      <c r="J2370">
        <v>0</v>
      </c>
      <c r="K2370">
        <v>0</v>
      </c>
      <c r="L2370">
        <v>0</v>
      </c>
      <c r="M2370">
        <v>0</v>
      </c>
      <c r="N2370">
        <v>0</v>
      </c>
      <c r="O2370">
        <v>0</v>
      </c>
      <c r="P2370">
        <v>0</v>
      </c>
      <c r="Q2370">
        <v>0</v>
      </c>
      <c r="R2370">
        <v>0</v>
      </c>
      <c r="S2370">
        <v>0</v>
      </c>
      <c r="T2370">
        <v>0</v>
      </c>
      <c r="U2370">
        <v>0</v>
      </c>
      <c r="V2370">
        <v>0</v>
      </c>
      <c r="W2370">
        <v>0</v>
      </c>
      <c r="X2370">
        <v>0</v>
      </c>
      <c r="Y2370">
        <v>0</v>
      </c>
      <c r="Z2370">
        <v>0</v>
      </c>
      <c r="AA2370">
        <v>0</v>
      </c>
      <c r="AB2370">
        <v>0</v>
      </c>
      <c r="AC2370">
        <v>0</v>
      </c>
    </row>
    <row r="2371" spans="1:29">
      <c r="A2371" t="s">
        <v>13133</v>
      </c>
      <c r="B2371" t="s">
        <v>19</v>
      </c>
      <c r="C2371">
        <v>0</v>
      </c>
      <c r="D2371">
        <v>0</v>
      </c>
      <c r="E2371">
        <v>0</v>
      </c>
      <c r="F2371">
        <v>0</v>
      </c>
      <c r="G2371">
        <v>0</v>
      </c>
      <c r="H2371">
        <v>0</v>
      </c>
      <c r="I2371">
        <v>0</v>
      </c>
      <c r="J2371">
        <v>0</v>
      </c>
      <c r="K2371">
        <v>0</v>
      </c>
      <c r="L2371">
        <v>0</v>
      </c>
      <c r="M2371">
        <v>0</v>
      </c>
      <c r="N2371">
        <v>0</v>
      </c>
      <c r="O2371">
        <v>0</v>
      </c>
      <c r="P2371">
        <v>0</v>
      </c>
      <c r="Q2371">
        <v>0</v>
      </c>
      <c r="R2371">
        <v>0</v>
      </c>
      <c r="S2371">
        <v>0</v>
      </c>
      <c r="T2371">
        <v>0</v>
      </c>
      <c r="U2371">
        <v>0</v>
      </c>
      <c r="V2371">
        <v>0</v>
      </c>
      <c r="W2371">
        <v>0</v>
      </c>
      <c r="X2371">
        <v>0</v>
      </c>
      <c r="Y2371">
        <v>0</v>
      </c>
      <c r="Z2371">
        <v>0</v>
      </c>
      <c r="AA2371">
        <v>0</v>
      </c>
      <c r="AB2371">
        <v>0</v>
      </c>
      <c r="AC2371">
        <v>0</v>
      </c>
    </row>
    <row r="2372" spans="1:29">
      <c r="A2372" t="s">
        <v>13134</v>
      </c>
      <c r="B2372" t="s">
        <v>19</v>
      </c>
      <c r="C2372">
        <v>0</v>
      </c>
      <c r="D2372">
        <v>0</v>
      </c>
      <c r="E2372">
        <v>0</v>
      </c>
      <c r="F2372">
        <v>0</v>
      </c>
      <c r="G2372">
        <v>0</v>
      </c>
      <c r="H2372">
        <v>0</v>
      </c>
      <c r="I2372">
        <v>0</v>
      </c>
      <c r="J2372">
        <v>0</v>
      </c>
      <c r="K2372">
        <v>0</v>
      </c>
      <c r="L2372">
        <v>0</v>
      </c>
      <c r="M2372">
        <v>0</v>
      </c>
      <c r="N2372">
        <v>0</v>
      </c>
      <c r="O2372">
        <v>0</v>
      </c>
      <c r="P2372">
        <v>0</v>
      </c>
      <c r="Q2372">
        <v>0</v>
      </c>
      <c r="R2372">
        <v>0</v>
      </c>
      <c r="S2372">
        <v>0</v>
      </c>
      <c r="T2372">
        <v>0</v>
      </c>
      <c r="U2372">
        <v>0</v>
      </c>
      <c r="V2372">
        <v>0</v>
      </c>
      <c r="W2372">
        <v>0</v>
      </c>
      <c r="X2372">
        <v>0</v>
      </c>
      <c r="Y2372">
        <v>0</v>
      </c>
      <c r="Z2372">
        <v>0</v>
      </c>
      <c r="AA2372">
        <v>0</v>
      </c>
      <c r="AB2372">
        <v>0</v>
      </c>
      <c r="AC2372">
        <v>0</v>
      </c>
    </row>
    <row r="2373" spans="1:29">
      <c r="A2373" t="s">
        <v>13135</v>
      </c>
      <c r="B2373" t="s">
        <v>19</v>
      </c>
      <c r="C2373">
        <v>0</v>
      </c>
      <c r="D2373">
        <v>0</v>
      </c>
      <c r="E2373">
        <v>0</v>
      </c>
      <c r="F2373">
        <v>0</v>
      </c>
      <c r="G2373">
        <v>0</v>
      </c>
      <c r="H2373">
        <v>0</v>
      </c>
      <c r="I2373">
        <v>0</v>
      </c>
      <c r="J2373">
        <v>0</v>
      </c>
      <c r="K2373">
        <v>0</v>
      </c>
      <c r="L2373">
        <v>0</v>
      </c>
      <c r="M2373">
        <v>0</v>
      </c>
      <c r="N2373">
        <v>0</v>
      </c>
      <c r="O2373">
        <v>0</v>
      </c>
      <c r="P2373">
        <v>0</v>
      </c>
      <c r="Q2373">
        <v>0</v>
      </c>
      <c r="R2373">
        <v>0</v>
      </c>
      <c r="S2373">
        <v>0</v>
      </c>
      <c r="T2373">
        <v>0</v>
      </c>
      <c r="U2373">
        <v>0</v>
      </c>
      <c r="V2373">
        <v>0</v>
      </c>
      <c r="W2373">
        <v>0</v>
      </c>
      <c r="X2373">
        <v>0</v>
      </c>
      <c r="Y2373">
        <v>0</v>
      </c>
      <c r="Z2373">
        <v>0</v>
      </c>
      <c r="AA2373">
        <v>0</v>
      </c>
      <c r="AB2373">
        <v>0</v>
      </c>
      <c r="AC2373">
        <v>0</v>
      </c>
    </row>
    <row r="2374" spans="1:29">
      <c r="A2374" t="s">
        <v>13136</v>
      </c>
      <c r="B2374" t="s">
        <v>19</v>
      </c>
      <c r="C2374">
        <v>0</v>
      </c>
      <c r="D2374">
        <v>0</v>
      </c>
      <c r="E2374">
        <v>0</v>
      </c>
      <c r="F2374">
        <v>0</v>
      </c>
      <c r="G2374">
        <v>0</v>
      </c>
      <c r="H2374">
        <v>0</v>
      </c>
      <c r="I2374">
        <v>0</v>
      </c>
      <c r="J2374">
        <v>0</v>
      </c>
      <c r="K2374">
        <v>0</v>
      </c>
      <c r="L2374">
        <v>0</v>
      </c>
      <c r="M2374">
        <v>0</v>
      </c>
      <c r="N2374">
        <v>0</v>
      </c>
      <c r="O2374">
        <v>0</v>
      </c>
      <c r="P2374">
        <v>0</v>
      </c>
      <c r="Q2374">
        <v>0</v>
      </c>
      <c r="R2374">
        <v>0</v>
      </c>
      <c r="S2374">
        <v>0</v>
      </c>
      <c r="T2374">
        <v>0</v>
      </c>
      <c r="U2374">
        <v>0</v>
      </c>
      <c r="V2374">
        <v>0</v>
      </c>
      <c r="W2374">
        <v>0</v>
      </c>
      <c r="X2374">
        <v>0</v>
      </c>
      <c r="Y2374">
        <v>0</v>
      </c>
      <c r="Z2374">
        <v>0</v>
      </c>
      <c r="AA2374">
        <v>0</v>
      </c>
      <c r="AB2374">
        <v>0</v>
      </c>
      <c r="AC2374">
        <v>0</v>
      </c>
    </row>
    <row r="2375" spans="1:29">
      <c r="A2375" t="s">
        <v>13137</v>
      </c>
      <c r="B2375" t="s">
        <v>19</v>
      </c>
      <c r="C2375">
        <v>0</v>
      </c>
      <c r="D2375">
        <v>0</v>
      </c>
      <c r="E2375">
        <v>0</v>
      </c>
      <c r="F2375">
        <v>0</v>
      </c>
      <c r="G2375">
        <v>0</v>
      </c>
      <c r="H2375">
        <v>0</v>
      </c>
      <c r="I2375">
        <v>0</v>
      </c>
      <c r="J2375">
        <v>0</v>
      </c>
      <c r="K2375">
        <v>0</v>
      </c>
      <c r="L2375">
        <v>0</v>
      </c>
      <c r="M2375">
        <v>0</v>
      </c>
      <c r="N2375">
        <v>0</v>
      </c>
      <c r="O2375">
        <v>0</v>
      </c>
      <c r="P2375">
        <v>0</v>
      </c>
      <c r="Q2375">
        <v>0</v>
      </c>
      <c r="R2375">
        <v>0</v>
      </c>
      <c r="S2375">
        <v>0</v>
      </c>
      <c r="T2375">
        <v>0</v>
      </c>
      <c r="U2375">
        <v>0</v>
      </c>
      <c r="V2375">
        <v>0</v>
      </c>
      <c r="W2375">
        <v>0</v>
      </c>
      <c r="X2375">
        <v>0</v>
      </c>
      <c r="Y2375">
        <v>0</v>
      </c>
      <c r="Z2375">
        <v>0</v>
      </c>
      <c r="AA2375">
        <v>0</v>
      </c>
      <c r="AB2375">
        <v>0</v>
      </c>
      <c r="AC2375">
        <v>0</v>
      </c>
    </row>
    <row r="2376" spans="1:29">
      <c r="A2376" t="s">
        <v>13138</v>
      </c>
      <c r="B2376" t="s">
        <v>19</v>
      </c>
      <c r="C2376">
        <v>0</v>
      </c>
      <c r="D2376">
        <v>0</v>
      </c>
      <c r="E2376">
        <v>0</v>
      </c>
      <c r="F2376">
        <v>0</v>
      </c>
      <c r="G2376">
        <v>0</v>
      </c>
      <c r="H2376">
        <v>0</v>
      </c>
      <c r="I2376">
        <v>0</v>
      </c>
      <c r="J2376">
        <v>0</v>
      </c>
      <c r="K2376">
        <v>0</v>
      </c>
      <c r="L2376">
        <v>0</v>
      </c>
      <c r="M2376">
        <v>0</v>
      </c>
      <c r="N2376">
        <v>0</v>
      </c>
      <c r="O2376">
        <v>0</v>
      </c>
      <c r="P2376">
        <v>0</v>
      </c>
      <c r="Q2376">
        <v>0</v>
      </c>
      <c r="R2376">
        <v>0</v>
      </c>
      <c r="S2376">
        <v>0</v>
      </c>
      <c r="T2376">
        <v>0</v>
      </c>
      <c r="U2376">
        <v>0</v>
      </c>
      <c r="V2376">
        <v>0</v>
      </c>
      <c r="W2376">
        <v>0</v>
      </c>
      <c r="X2376">
        <v>0</v>
      </c>
      <c r="Y2376">
        <v>0</v>
      </c>
      <c r="Z2376">
        <v>0</v>
      </c>
      <c r="AA2376">
        <v>0</v>
      </c>
      <c r="AB2376">
        <v>0</v>
      </c>
      <c r="AC2376">
        <v>0</v>
      </c>
    </row>
    <row r="2377" spans="1:29">
      <c r="A2377" t="s">
        <v>13139</v>
      </c>
      <c r="B2377" t="s">
        <v>19</v>
      </c>
      <c r="C2377">
        <v>0</v>
      </c>
      <c r="D2377">
        <v>0</v>
      </c>
      <c r="E2377">
        <v>0</v>
      </c>
      <c r="F2377">
        <v>0</v>
      </c>
      <c r="G2377">
        <v>0</v>
      </c>
      <c r="H2377">
        <v>0</v>
      </c>
      <c r="I2377">
        <v>0</v>
      </c>
      <c r="J2377">
        <v>0</v>
      </c>
      <c r="K2377">
        <v>0</v>
      </c>
      <c r="L2377">
        <v>0</v>
      </c>
      <c r="M2377">
        <v>0</v>
      </c>
      <c r="N2377">
        <v>0</v>
      </c>
      <c r="O2377">
        <v>0</v>
      </c>
      <c r="P2377">
        <v>0</v>
      </c>
      <c r="Q2377">
        <v>0</v>
      </c>
      <c r="R2377">
        <v>0</v>
      </c>
      <c r="S2377">
        <v>0</v>
      </c>
      <c r="T2377">
        <v>0</v>
      </c>
      <c r="U2377">
        <v>0</v>
      </c>
      <c r="V2377">
        <v>0</v>
      </c>
      <c r="W2377">
        <v>0</v>
      </c>
      <c r="X2377">
        <v>0</v>
      </c>
      <c r="Y2377">
        <v>0</v>
      </c>
      <c r="Z2377">
        <v>0</v>
      </c>
      <c r="AA2377">
        <v>0</v>
      </c>
      <c r="AB2377">
        <v>0</v>
      </c>
      <c r="AC2377">
        <v>0</v>
      </c>
    </row>
    <row r="2378" spans="1:29">
      <c r="A2378" t="s">
        <v>13140</v>
      </c>
      <c r="B2378" t="s">
        <v>19</v>
      </c>
      <c r="C2378">
        <v>0</v>
      </c>
      <c r="D2378">
        <v>0</v>
      </c>
      <c r="E2378">
        <v>0</v>
      </c>
      <c r="F2378">
        <v>0</v>
      </c>
      <c r="G2378">
        <v>0</v>
      </c>
      <c r="H2378">
        <v>0</v>
      </c>
      <c r="I2378">
        <v>0</v>
      </c>
      <c r="J2378">
        <v>0</v>
      </c>
      <c r="K2378">
        <v>0</v>
      </c>
      <c r="L2378">
        <v>0</v>
      </c>
      <c r="M2378">
        <v>0</v>
      </c>
      <c r="N2378">
        <v>0</v>
      </c>
      <c r="O2378">
        <v>0</v>
      </c>
      <c r="P2378">
        <v>0</v>
      </c>
      <c r="Q2378">
        <v>0</v>
      </c>
      <c r="R2378">
        <v>0</v>
      </c>
      <c r="S2378">
        <v>0</v>
      </c>
      <c r="T2378">
        <v>0</v>
      </c>
      <c r="U2378">
        <v>0</v>
      </c>
      <c r="V2378">
        <v>0</v>
      </c>
      <c r="W2378">
        <v>0</v>
      </c>
      <c r="X2378">
        <v>0</v>
      </c>
      <c r="Y2378">
        <v>0</v>
      </c>
      <c r="Z2378">
        <v>0</v>
      </c>
      <c r="AA2378">
        <v>0</v>
      </c>
      <c r="AB2378">
        <v>0</v>
      </c>
      <c r="AC2378">
        <v>0</v>
      </c>
    </row>
    <row r="2379" spans="1:29">
      <c r="A2379" t="s">
        <v>13141</v>
      </c>
      <c r="B2379" t="s">
        <v>19</v>
      </c>
      <c r="C2379">
        <v>0</v>
      </c>
      <c r="D2379">
        <v>0</v>
      </c>
      <c r="E2379">
        <v>0</v>
      </c>
      <c r="F2379">
        <v>0</v>
      </c>
      <c r="G2379">
        <v>0</v>
      </c>
      <c r="H2379">
        <v>0</v>
      </c>
      <c r="I2379">
        <v>0</v>
      </c>
      <c r="J2379">
        <v>0</v>
      </c>
      <c r="K2379">
        <v>0</v>
      </c>
      <c r="L2379">
        <v>0</v>
      </c>
      <c r="M2379">
        <v>0</v>
      </c>
      <c r="N2379">
        <v>0</v>
      </c>
      <c r="O2379">
        <v>0</v>
      </c>
      <c r="P2379">
        <v>0</v>
      </c>
      <c r="Q2379">
        <v>0</v>
      </c>
      <c r="R2379">
        <v>0</v>
      </c>
      <c r="S2379">
        <v>0</v>
      </c>
      <c r="T2379">
        <v>0</v>
      </c>
      <c r="U2379">
        <v>0</v>
      </c>
      <c r="V2379">
        <v>0</v>
      </c>
      <c r="W2379">
        <v>0</v>
      </c>
      <c r="X2379">
        <v>0</v>
      </c>
      <c r="Y2379">
        <v>0</v>
      </c>
      <c r="Z2379">
        <v>0</v>
      </c>
      <c r="AA2379">
        <v>0</v>
      </c>
      <c r="AB2379">
        <v>0</v>
      </c>
      <c r="AC2379">
        <v>0</v>
      </c>
    </row>
    <row r="2380" spans="1:29">
      <c r="A2380" t="s">
        <v>13142</v>
      </c>
      <c r="B2380" t="s">
        <v>19</v>
      </c>
      <c r="C2380">
        <v>0</v>
      </c>
      <c r="D2380">
        <v>0</v>
      </c>
      <c r="E2380">
        <v>0</v>
      </c>
      <c r="F2380">
        <v>0</v>
      </c>
      <c r="G2380">
        <v>0</v>
      </c>
      <c r="H2380">
        <v>0</v>
      </c>
      <c r="I2380">
        <v>0</v>
      </c>
      <c r="J2380">
        <v>0</v>
      </c>
      <c r="K2380">
        <v>0</v>
      </c>
      <c r="L2380">
        <v>0</v>
      </c>
      <c r="M2380">
        <v>0</v>
      </c>
      <c r="N2380">
        <v>0</v>
      </c>
      <c r="O2380">
        <v>0</v>
      </c>
      <c r="P2380">
        <v>0</v>
      </c>
      <c r="Q2380">
        <v>0</v>
      </c>
      <c r="R2380">
        <v>0</v>
      </c>
      <c r="S2380">
        <v>0</v>
      </c>
      <c r="T2380">
        <v>0</v>
      </c>
      <c r="U2380">
        <v>0</v>
      </c>
      <c r="V2380">
        <v>0</v>
      </c>
      <c r="W2380">
        <v>0</v>
      </c>
      <c r="X2380">
        <v>0</v>
      </c>
      <c r="Y2380">
        <v>0</v>
      </c>
      <c r="Z2380">
        <v>0</v>
      </c>
      <c r="AA2380">
        <v>0</v>
      </c>
      <c r="AB2380">
        <v>0</v>
      </c>
      <c r="AC2380">
        <v>0</v>
      </c>
    </row>
    <row r="2381" spans="1:29">
      <c r="A2381" t="s">
        <v>13143</v>
      </c>
      <c r="B2381" t="s">
        <v>19</v>
      </c>
      <c r="C2381">
        <v>0</v>
      </c>
      <c r="D2381">
        <v>0</v>
      </c>
      <c r="E2381">
        <v>0</v>
      </c>
      <c r="F2381">
        <v>0</v>
      </c>
      <c r="G2381">
        <v>0</v>
      </c>
      <c r="H2381">
        <v>0</v>
      </c>
      <c r="I2381">
        <v>0</v>
      </c>
      <c r="J2381">
        <v>0</v>
      </c>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0</v>
      </c>
    </row>
    <row r="2382" spans="1:29">
      <c r="A2382" t="s">
        <v>13144</v>
      </c>
      <c r="B2382" t="s">
        <v>19</v>
      </c>
      <c r="C2382">
        <v>0</v>
      </c>
      <c r="D2382">
        <v>0</v>
      </c>
      <c r="E2382">
        <v>0</v>
      </c>
      <c r="F2382">
        <v>0</v>
      </c>
      <c r="G2382">
        <v>0</v>
      </c>
      <c r="H2382">
        <v>0</v>
      </c>
      <c r="I2382">
        <v>0</v>
      </c>
      <c r="J2382">
        <v>0</v>
      </c>
      <c r="K2382">
        <v>0</v>
      </c>
      <c r="L2382">
        <v>0</v>
      </c>
      <c r="M2382">
        <v>0</v>
      </c>
      <c r="N2382">
        <v>0</v>
      </c>
      <c r="O2382">
        <v>0</v>
      </c>
      <c r="P2382">
        <v>0</v>
      </c>
      <c r="Q2382">
        <v>0</v>
      </c>
      <c r="R2382">
        <v>0</v>
      </c>
      <c r="S2382">
        <v>0</v>
      </c>
      <c r="T2382">
        <v>0</v>
      </c>
      <c r="U2382">
        <v>0</v>
      </c>
      <c r="V2382">
        <v>0</v>
      </c>
      <c r="W2382">
        <v>0</v>
      </c>
      <c r="X2382">
        <v>0</v>
      </c>
      <c r="Y2382">
        <v>0</v>
      </c>
      <c r="Z2382">
        <v>0</v>
      </c>
      <c r="AA2382">
        <v>0</v>
      </c>
      <c r="AB2382">
        <v>0</v>
      </c>
      <c r="AC2382">
        <v>0</v>
      </c>
    </row>
    <row r="2383" spans="1:29">
      <c r="A2383" t="s">
        <v>13145</v>
      </c>
      <c r="B2383" t="s">
        <v>19</v>
      </c>
      <c r="C2383">
        <v>0</v>
      </c>
      <c r="D2383">
        <v>0</v>
      </c>
      <c r="E2383">
        <v>0</v>
      </c>
      <c r="F2383">
        <v>0</v>
      </c>
      <c r="G2383">
        <v>0</v>
      </c>
      <c r="H2383">
        <v>0</v>
      </c>
      <c r="I2383">
        <v>0</v>
      </c>
      <c r="J2383">
        <v>0</v>
      </c>
      <c r="K2383">
        <v>0</v>
      </c>
      <c r="L2383">
        <v>0</v>
      </c>
      <c r="M2383">
        <v>0</v>
      </c>
      <c r="N2383">
        <v>0</v>
      </c>
      <c r="O2383">
        <v>0</v>
      </c>
      <c r="P2383">
        <v>0</v>
      </c>
      <c r="Q2383">
        <v>0</v>
      </c>
      <c r="R2383">
        <v>0</v>
      </c>
      <c r="S2383">
        <v>0</v>
      </c>
      <c r="T2383">
        <v>0</v>
      </c>
      <c r="U2383">
        <v>0</v>
      </c>
      <c r="V2383">
        <v>0</v>
      </c>
      <c r="W2383">
        <v>0</v>
      </c>
      <c r="X2383">
        <v>0</v>
      </c>
      <c r="Y2383">
        <v>0</v>
      </c>
      <c r="Z2383">
        <v>0</v>
      </c>
      <c r="AA2383">
        <v>0</v>
      </c>
      <c r="AB2383">
        <v>0</v>
      </c>
      <c r="AC2383">
        <v>0</v>
      </c>
    </row>
    <row r="2384" spans="1:29">
      <c r="A2384" t="s">
        <v>13146</v>
      </c>
      <c r="B2384" t="s">
        <v>19</v>
      </c>
      <c r="C2384">
        <v>0</v>
      </c>
      <c r="D2384">
        <v>0</v>
      </c>
      <c r="E2384">
        <v>0</v>
      </c>
      <c r="F2384">
        <v>0</v>
      </c>
      <c r="G2384">
        <v>0</v>
      </c>
      <c r="H2384">
        <v>0</v>
      </c>
      <c r="I2384">
        <v>0</v>
      </c>
      <c r="J2384">
        <v>0</v>
      </c>
      <c r="K2384">
        <v>0</v>
      </c>
      <c r="L2384">
        <v>0</v>
      </c>
      <c r="M2384">
        <v>0</v>
      </c>
      <c r="N2384">
        <v>0</v>
      </c>
      <c r="O2384">
        <v>0</v>
      </c>
      <c r="P2384">
        <v>0</v>
      </c>
      <c r="Q2384">
        <v>0</v>
      </c>
      <c r="R2384">
        <v>0</v>
      </c>
      <c r="S2384">
        <v>0</v>
      </c>
      <c r="T2384">
        <v>0</v>
      </c>
      <c r="U2384">
        <v>0</v>
      </c>
      <c r="V2384">
        <v>0</v>
      </c>
      <c r="W2384">
        <v>0</v>
      </c>
      <c r="X2384">
        <v>0</v>
      </c>
      <c r="Y2384">
        <v>0</v>
      </c>
      <c r="Z2384">
        <v>0</v>
      </c>
      <c r="AA2384">
        <v>0</v>
      </c>
      <c r="AB2384">
        <v>0</v>
      </c>
      <c r="AC2384">
        <v>0</v>
      </c>
    </row>
    <row r="2385" spans="1:29">
      <c r="A2385" t="s">
        <v>13147</v>
      </c>
      <c r="B2385" t="s">
        <v>19</v>
      </c>
      <c r="C2385">
        <v>0</v>
      </c>
      <c r="D2385">
        <v>0</v>
      </c>
      <c r="E2385">
        <v>0</v>
      </c>
      <c r="F2385">
        <v>0</v>
      </c>
      <c r="G2385">
        <v>0</v>
      </c>
      <c r="H2385">
        <v>0</v>
      </c>
      <c r="I2385">
        <v>0</v>
      </c>
      <c r="J2385">
        <v>0</v>
      </c>
      <c r="K2385">
        <v>0</v>
      </c>
      <c r="L2385">
        <v>0</v>
      </c>
      <c r="M2385">
        <v>0</v>
      </c>
      <c r="N2385">
        <v>0</v>
      </c>
      <c r="O2385">
        <v>0</v>
      </c>
      <c r="P2385">
        <v>0</v>
      </c>
      <c r="Q2385">
        <v>0</v>
      </c>
      <c r="R2385">
        <v>0</v>
      </c>
      <c r="S2385">
        <v>0</v>
      </c>
      <c r="T2385">
        <v>0</v>
      </c>
      <c r="U2385">
        <v>0</v>
      </c>
      <c r="V2385">
        <v>0</v>
      </c>
      <c r="W2385">
        <v>0</v>
      </c>
      <c r="X2385">
        <v>0</v>
      </c>
      <c r="Y2385">
        <v>0</v>
      </c>
      <c r="Z2385">
        <v>0</v>
      </c>
      <c r="AA2385">
        <v>0</v>
      </c>
      <c r="AB2385">
        <v>0</v>
      </c>
      <c r="AC2385">
        <v>0</v>
      </c>
    </row>
    <row r="2386" spans="1:29">
      <c r="A2386" t="s">
        <v>13148</v>
      </c>
      <c r="B2386" t="s">
        <v>19</v>
      </c>
      <c r="C2386">
        <v>0</v>
      </c>
      <c r="D2386">
        <v>0</v>
      </c>
      <c r="E2386">
        <v>0</v>
      </c>
      <c r="F2386">
        <v>0</v>
      </c>
      <c r="G2386">
        <v>0</v>
      </c>
      <c r="H2386">
        <v>0</v>
      </c>
      <c r="I2386">
        <v>0</v>
      </c>
      <c r="J2386">
        <v>0</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row>
    <row r="2387" spans="1:29">
      <c r="A2387" t="s">
        <v>13149</v>
      </c>
      <c r="B2387" t="s">
        <v>19</v>
      </c>
      <c r="C2387">
        <v>0</v>
      </c>
      <c r="D2387">
        <v>0</v>
      </c>
      <c r="E2387">
        <v>0</v>
      </c>
      <c r="F2387">
        <v>0</v>
      </c>
      <c r="G2387">
        <v>0</v>
      </c>
      <c r="H2387">
        <v>0</v>
      </c>
      <c r="I2387">
        <v>0</v>
      </c>
      <c r="J2387">
        <v>0</v>
      </c>
      <c r="K2387">
        <v>0</v>
      </c>
      <c r="L2387">
        <v>0</v>
      </c>
      <c r="M2387">
        <v>0</v>
      </c>
      <c r="N2387">
        <v>0</v>
      </c>
      <c r="O2387">
        <v>0</v>
      </c>
      <c r="P2387">
        <v>0</v>
      </c>
      <c r="Q2387">
        <v>0</v>
      </c>
      <c r="R2387">
        <v>0</v>
      </c>
      <c r="S2387">
        <v>0</v>
      </c>
      <c r="T2387">
        <v>0</v>
      </c>
      <c r="U2387">
        <v>0</v>
      </c>
      <c r="V2387">
        <v>0</v>
      </c>
      <c r="W2387">
        <v>0</v>
      </c>
      <c r="X2387">
        <v>0</v>
      </c>
      <c r="Y2387">
        <v>0</v>
      </c>
      <c r="Z2387">
        <v>0</v>
      </c>
      <c r="AA2387">
        <v>0</v>
      </c>
      <c r="AB2387">
        <v>0</v>
      </c>
      <c r="AC2387">
        <v>0</v>
      </c>
    </row>
    <row r="2388" spans="1:29">
      <c r="A2388" t="s">
        <v>13150</v>
      </c>
      <c r="B2388" t="s">
        <v>19</v>
      </c>
      <c r="C2388" s="2">
        <v>35592600000000</v>
      </c>
      <c r="D2388" s="2">
        <v>37184400000000</v>
      </c>
      <c r="E2388" s="2">
        <v>38107700000000</v>
      </c>
      <c r="F2388" s="2">
        <v>38675400000000</v>
      </c>
      <c r="G2388" s="2">
        <v>39089300000000</v>
      </c>
      <c r="H2388" s="2">
        <v>39439500000000</v>
      </c>
      <c r="I2388" s="2">
        <v>39720700000000</v>
      </c>
      <c r="J2388" s="2">
        <v>40033800000000</v>
      </c>
      <c r="K2388" s="2">
        <v>40256600000000</v>
      </c>
      <c r="L2388" s="2">
        <v>40458200000000</v>
      </c>
      <c r="M2388" s="2">
        <v>40712900000000</v>
      </c>
      <c r="N2388" s="2">
        <v>41068400000000</v>
      </c>
      <c r="O2388" s="2">
        <v>41535400000000</v>
      </c>
      <c r="P2388" s="2">
        <v>42055400000000</v>
      </c>
      <c r="Q2388" s="2">
        <v>42596600000000</v>
      </c>
      <c r="R2388" s="2">
        <v>43159000000000</v>
      </c>
      <c r="S2388" s="2">
        <v>43684300000000</v>
      </c>
      <c r="T2388" s="2">
        <v>44156500000000</v>
      </c>
      <c r="U2388" s="2">
        <v>44596900000000</v>
      </c>
      <c r="V2388" s="2">
        <v>45010800000000</v>
      </c>
      <c r="W2388" s="2">
        <v>45456500000000</v>
      </c>
      <c r="X2388" s="2">
        <v>45912800000000</v>
      </c>
      <c r="Y2388" s="2">
        <v>46332000000000</v>
      </c>
      <c r="Z2388" s="2">
        <v>46783000000000</v>
      </c>
      <c r="AA2388" s="2">
        <v>47260500000000</v>
      </c>
      <c r="AB2388" s="2">
        <v>47711600000000</v>
      </c>
      <c r="AC2388" s="2">
        <v>48146600000000</v>
      </c>
    </row>
    <row r="2389" spans="1:29">
      <c r="A2389" t="s">
        <v>13151</v>
      </c>
      <c r="B2389" t="s">
        <v>19</v>
      </c>
      <c r="C2389" s="2">
        <v>3741720000</v>
      </c>
      <c r="D2389" s="2">
        <v>3909060000</v>
      </c>
      <c r="E2389" s="2">
        <v>4006120000</v>
      </c>
      <c r="F2389" s="2">
        <v>4065800000</v>
      </c>
      <c r="G2389" s="2">
        <v>4109310000</v>
      </c>
      <c r="H2389" s="2">
        <v>4146130000</v>
      </c>
      <c r="I2389" s="2">
        <v>4175690000</v>
      </c>
      <c r="J2389" s="2">
        <v>4208600000</v>
      </c>
      <c r="K2389" s="2">
        <v>4232030000</v>
      </c>
      <c r="L2389" s="2">
        <v>4253220000</v>
      </c>
      <c r="M2389" s="2">
        <v>4280000000</v>
      </c>
      <c r="N2389" s="2">
        <v>4317370000</v>
      </c>
      <c r="O2389" s="2">
        <v>4366460000</v>
      </c>
      <c r="P2389" s="2">
        <v>4421120000</v>
      </c>
      <c r="Q2389" s="2">
        <v>4478020000</v>
      </c>
      <c r="R2389" s="2">
        <v>4537150000</v>
      </c>
      <c r="S2389" s="2">
        <v>4592370000</v>
      </c>
      <c r="T2389" s="2">
        <v>4642010000</v>
      </c>
      <c r="U2389" s="2">
        <v>4688310000</v>
      </c>
      <c r="V2389" s="2">
        <v>4731820000</v>
      </c>
      <c r="W2389" s="2">
        <v>4778670000</v>
      </c>
      <c r="X2389" s="2">
        <v>4826640000</v>
      </c>
      <c r="Y2389" s="2">
        <v>4870710000</v>
      </c>
      <c r="Z2389" s="2">
        <v>4918120000</v>
      </c>
      <c r="AA2389" s="2">
        <v>4968320000</v>
      </c>
      <c r="AB2389" s="2">
        <v>5015740000</v>
      </c>
      <c r="AC2389" s="2">
        <v>5061480000</v>
      </c>
    </row>
    <row r="2390" spans="1:29">
      <c r="A2390" t="s">
        <v>13152</v>
      </c>
      <c r="B2390" t="s">
        <v>19</v>
      </c>
      <c r="C2390" s="2">
        <v>20810200000</v>
      </c>
      <c r="D2390" s="2">
        <v>21740900000</v>
      </c>
      <c r="E2390" s="2">
        <v>22280700000</v>
      </c>
      <c r="F2390" s="2">
        <v>22612700000</v>
      </c>
      <c r="G2390" s="2">
        <v>22854600000</v>
      </c>
      <c r="H2390" s="2">
        <v>23059400000</v>
      </c>
      <c r="I2390" s="2">
        <v>23223800000</v>
      </c>
      <c r="J2390" s="2">
        <v>23406900000</v>
      </c>
      <c r="K2390" s="2">
        <v>23537200000</v>
      </c>
      <c r="L2390" s="2">
        <v>23655000000</v>
      </c>
      <c r="M2390" s="2">
        <v>23803900000</v>
      </c>
      <c r="N2390" s="2">
        <v>24011800000</v>
      </c>
      <c r="O2390" s="2">
        <v>24284800000</v>
      </c>
      <c r="P2390" s="2">
        <v>24588800000</v>
      </c>
      <c r="Q2390" s="2">
        <v>24905300000</v>
      </c>
      <c r="R2390" s="2">
        <v>25234100000</v>
      </c>
      <c r="S2390" s="2">
        <v>25541200000</v>
      </c>
      <c r="T2390" s="2">
        <v>25817300000</v>
      </c>
      <c r="U2390" s="2">
        <v>26074800000</v>
      </c>
      <c r="V2390" s="2">
        <v>26316800000</v>
      </c>
      <c r="W2390" s="2">
        <v>26577400000</v>
      </c>
      <c r="X2390" s="2">
        <v>26844200000</v>
      </c>
      <c r="Y2390" s="2">
        <v>27089300000</v>
      </c>
      <c r="Z2390" s="2">
        <v>27353000000</v>
      </c>
      <c r="AA2390" s="2">
        <v>27632200000</v>
      </c>
      <c r="AB2390" s="2">
        <v>27895900000</v>
      </c>
      <c r="AC2390" s="2">
        <v>28150300000</v>
      </c>
    </row>
    <row r="2391" spans="1:29">
      <c r="A2391" t="s">
        <v>13153</v>
      </c>
      <c r="B2391" t="s">
        <v>19</v>
      </c>
      <c r="C2391" s="2">
        <v>26147100000</v>
      </c>
      <c r="D2391" s="2">
        <v>27316500000</v>
      </c>
      <c r="E2391" s="2">
        <v>27994700000</v>
      </c>
      <c r="F2391" s="2">
        <v>28411800000</v>
      </c>
      <c r="G2391" s="2">
        <v>28715800000</v>
      </c>
      <c r="H2391" s="2">
        <v>28973100000</v>
      </c>
      <c r="I2391" s="2">
        <v>29179700000</v>
      </c>
      <c r="J2391" s="2">
        <v>29409700000</v>
      </c>
      <c r="K2391" s="2">
        <v>29573400000</v>
      </c>
      <c r="L2391" s="2">
        <v>29721500000</v>
      </c>
      <c r="M2391" s="2">
        <v>29908600000</v>
      </c>
      <c r="N2391" s="2">
        <v>30169700000</v>
      </c>
      <c r="O2391" s="2">
        <v>30512800000</v>
      </c>
      <c r="P2391" s="2">
        <v>30894800000</v>
      </c>
      <c r="Q2391" s="2">
        <v>31292300000</v>
      </c>
      <c r="R2391" s="2">
        <v>31705500000</v>
      </c>
      <c r="S2391" s="2">
        <v>32091400000</v>
      </c>
      <c r="T2391" s="2">
        <v>32438300000</v>
      </c>
      <c r="U2391" s="2">
        <v>32761800000</v>
      </c>
      <c r="V2391" s="2">
        <v>33065900000</v>
      </c>
      <c r="W2391" s="2">
        <v>33393300000</v>
      </c>
      <c r="X2391" s="2">
        <v>33728500000</v>
      </c>
      <c r="Y2391" s="2">
        <v>34036500000</v>
      </c>
      <c r="Z2391" s="2">
        <v>34367800000</v>
      </c>
      <c r="AA2391" s="2">
        <v>34718600000</v>
      </c>
      <c r="AB2391" s="2">
        <v>35049900000</v>
      </c>
      <c r="AC2391" s="2">
        <v>35369500000</v>
      </c>
    </row>
    <row r="2392" spans="1:29">
      <c r="A2392" t="s">
        <v>13154</v>
      </c>
      <c r="B2392" t="s">
        <v>19</v>
      </c>
      <c r="C2392" s="2">
        <v>15328500000</v>
      </c>
      <c r="D2392" s="2">
        <v>16014000000</v>
      </c>
      <c r="E2392" s="2">
        <v>16411600000</v>
      </c>
      <c r="F2392" s="2">
        <v>16656100000</v>
      </c>
      <c r="G2392" s="2">
        <v>16834300000</v>
      </c>
      <c r="H2392" s="2">
        <v>16985100000</v>
      </c>
      <c r="I2392" s="2">
        <v>17106300000</v>
      </c>
      <c r="J2392" s="2">
        <v>17241100000</v>
      </c>
      <c r="K2392" s="2">
        <v>17337100000</v>
      </c>
      <c r="L2392" s="2">
        <v>17423900000</v>
      </c>
      <c r="M2392" s="2">
        <v>17533600000</v>
      </c>
      <c r="N2392" s="2">
        <v>17686700000</v>
      </c>
      <c r="O2392" s="2">
        <v>17887800000</v>
      </c>
      <c r="P2392" s="2">
        <v>18111700000</v>
      </c>
      <c r="Q2392" s="2">
        <v>18344800000</v>
      </c>
      <c r="R2392" s="2">
        <v>18587000000</v>
      </c>
      <c r="S2392" s="2">
        <v>18813200000</v>
      </c>
      <c r="T2392" s="2">
        <v>19016600000</v>
      </c>
      <c r="U2392" s="2">
        <v>19206300000</v>
      </c>
      <c r="V2392" s="2">
        <v>19384500000</v>
      </c>
      <c r="W2392" s="2">
        <v>19576500000</v>
      </c>
      <c r="X2392" s="2">
        <v>19773000000</v>
      </c>
      <c r="Y2392" s="2">
        <v>19953500000</v>
      </c>
      <c r="Z2392" s="2">
        <v>20147700000</v>
      </c>
      <c r="AA2392" s="2">
        <v>20353400000</v>
      </c>
      <c r="AB2392" s="2">
        <v>20547600000</v>
      </c>
      <c r="AC2392" s="2">
        <v>20735000000</v>
      </c>
    </row>
    <row r="2393" spans="1:29">
      <c r="A2393" t="s">
        <v>13155</v>
      </c>
      <c r="B2393" t="s">
        <v>19</v>
      </c>
      <c r="C2393" s="2">
        <v>14286700000</v>
      </c>
      <c r="D2393" s="2">
        <v>14925600000</v>
      </c>
      <c r="E2393" s="2">
        <v>15296200000</v>
      </c>
      <c r="F2393" s="2">
        <v>15524100000</v>
      </c>
      <c r="G2393" s="2">
        <v>15690200000</v>
      </c>
      <c r="H2393" s="2">
        <v>15830800000</v>
      </c>
      <c r="I2393" s="2">
        <v>15943700000</v>
      </c>
      <c r="J2393" s="2">
        <v>16069300000</v>
      </c>
      <c r="K2393" s="2">
        <v>16158800000</v>
      </c>
      <c r="L2393" s="2">
        <v>16239700000</v>
      </c>
      <c r="M2393" s="2">
        <v>16342000000</v>
      </c>
      <c r="N2393" s="2">
        <v>16484700000</v>
      </c>
      <c r="O2393" s="2">
        <v>16672100000</v>
      </c>
      <c r="P2393" s="2">
        <v>16880800000</v>
      </c>
      <c r="Q2393" s="2">
        <v>17098000000</v>
      </c>
      <c r="R2393" s="2">
        <v>17323800000</v>
      </c>
      <c r="S2393" s="2">
        <v>17534600000</v>
      </c>
      <c r="T2393" s="2">
        <v>17724200000</v>
      </c>
      <c r="U2393" s="2">
        <v>17901000000</v>
      </c>
      <c r="V2393" s="2">
        <v>18067100000</v>
      </c>
      <c r="W2393" s="2">
        <v>18246000000</v>
      </c>
      <c r="X2393" s="2">
        <v>18429200000</v>
      </c>
      <c r="Y2393" s="2">
        <v>18597400000</v>
      </c>
      <c r="Z2393" s="2">
        <v>18778400000</v>
      </c>
      <c r="AA2393" s="2">
        <v>18970100000</v>
      </c>
      <c r="AB2393" s="2">
        <v>19151200000</v>
      </c>
      <c r="AC2393" s="2">
        <v>19325800000</v>
      </c>
    </row>
    <row r="2394" spans="1:29">
      <c r="A2394" t="s">
        <v>13156</v>
      </c>
      <c r="B2394" t="s">
        <v>19</v>
      </c>
      <c r="C2394" s="2">
        <v>175750000</v>
      </c>
      <c r="D2394" s="2">
        <v>183610000</v>
      </c>
      <c r="E2394" s="2">
        <v>188168000</v>
      </c>
      <c r="F2394" s="2">
        <v>190972000</v>
      </c>
      <c r="G2394" s="2">
        <v>193015000</v>
      </c>
      <c r="H2394" s="2">
        <v>194745000</v>
      </c>
      <c r="I2394" s="2">
        <v>196133000</v>
      </c>
      <c r="J2394" s="2">
        <v>197679000</v>
      </c>
      <c r="K2394" s="2">
        <v>198779000</v>
      </c>
      <c r="L2394" s="2">
        <v>199775000</v>
      </c>
      <c r="M2394" s="2">
        <v>201033000</v>
      </c>
      <c r="N2394" s="2">
        <v>202788000</v>
      </c>
      <c r="O2394" s="2">
        <v>205094000</v>
      </c>
      <c r="P2394" s="2">
        <v>207661000</v>
      </c>
      <c r="Q2394" s="2">
        <v>210334000</v>
      </c>
      <c r="R2394" s="2">
        <v>213111000</v>
      </c>
      <c r="S2394" s="2">
        <v>215705000</v>
      </c>
      <c r="T2394" s="2">
        <v>218036000</v>
      </c>
      <c r="U2394" s="2">
        <v>220211000</v>
      </c>
      <c r="V2394" s="2">
        <v>222255000</v>
      </c>
      <c r="W2394" s="2">
        <v>224455000</v>
      </c>
      <c r="X2394" s="2">
        <v>226709000</v>
      </c>
      <c r="Y2394" s="2">
        <v>228778000</v>
      </c>
      <c r="Z2394" s="2">
        <v>231005000</v>
      </c>
      <c r="AA2394" s="2">
        <v>233363000</v>
      </c>
      <c r="AB2394" s="2">
        <v>235590000</v>
      </c>
      <c r="AC2394" s="2">
        <v>237739000</v>
      </c>
    </row>
    <row r="2395" spans="1:29">
      <c r="A2395" t="s">
        <v>13157</v>
      </c>
      <c r="B2395" t="s">
        <v>19</v>
      </c>
      <c r="C2395" s="2">
        <v>483647000</v>
      </c>
      <c r="D2395" s="2">
        <v>505277000</v>
      </c>
      <c r="E2395" s="2">
        <v>517822000</v>
      </c>
      <c r="F2395" s="2">
        <v>525537000</v>
      </c>
      <c r="G2395" s="2">
        <v>531161000</v>
      </c>
      <c r="H2395" s="2">
        <v>535919000</v>
      </c>
      <c r="I2395" s="2">
        <v>539741000</v>
      </c>
      <c r="J2395" s="2">
        <v>543994000</v>
      </c>
      <c r="K2395" s="2">
        <v>547023000</v>
      </c>
      <c r="L2395" s="2">
        <v>549762000</v>
      </c>
      <c r="M2395" s="2">
        <v>553223000</v>
      </c>
      <c r="N2395" s="2">
        <v>558054000</v>
      </c>
      <c r="O2395" s="2">
        <v>564399000</v>
      </c>
      <c r="P2395" s="2">
        <v>571465000</v>
      </c>
      <c r="Q2395" s="2">
        <v>578819000</v>
      </c>
      <c r="R2395" s="2">
        <v>586461000</v>
      </c>
      <c r="S2395" s="2">
        <v>593599000</v>
      </c>
      <c r="T2395" s="2">
        <v>600016000</v>
      </c>
      <c r="U2395" s="2">
        <v>606000000</v>
      </c>
      <c r="V2395" s="2">
        <v>611624000</v>
      </c>
      <c r="W2395" s="2">
        <v>617681000</v>
      </c>
      <c r="X2395" s="2">
        <v>623881000</v>
      </c>
      <c r="Y2395" s="2">
        <v>629577000</v>
      </c>
      <c r="Z2395" s="2">
        <v>635706000</v>
      </c>
      <c r="AA2395" s="2">
        <v>642195000</v>
      </c>
      <c r="AB2395" s="2">
        <v>648323000</v>
      </c>
      <c r="AC2395" s="2">
        <v>654235000</v>
      </c>
    </row>
    <row r="2396" spans="1:29">
      <c r="A2396" t="s">
        <v>13158</v>
      </c>
      <c r="B2396" t="s">
        <v>19</v>
      </c>
      <c r="C2396" s="2">
        <v>9263750000</v>
      </c>
      <c r="D2396" s="2">
        <v>9678050000</v>
      </c>
      <c r="E2396" s="2">
        <v>9918340000</v>
      </c>
      <c r="F2396" s="2">
        <v>10066100000</v>
      </c>
      <c r="G2396" s="2">
        <v>10173800000</v>
      </c>
      <c r="H2396" s="2">
        <v>10265000000</v>
      </c>
      <c r="I2396" s="2">
        <v>10338200000</v>
      </c>
      <c r="J2396" s="2">
        <v>10419600000</v>
      </c>
      <c r="K2396" s="2">
        <v>10477600000</v>
      </c>
      <c r="L2396" s="2">
        <v>10530100000</v>
      </c>
      <c r="M2396" s="2">
        <v>10596400000</v>
      </c>
      <c r="N2396" s="2">
        <v>10688900000</v>
      </c>
      <c r="O2396" s="2">
        <v>10810500000</v>
      </c>
      <c r="P2396" s="2">
        <v>10945800000</v>
      </c>
      <c r="Q2396" s="2">
        <v>11086700000</v>
      </c>
      <c r="R2396" s="2">
        <v>11233100000</v>
      </c>
      <c r="S2396" s="2">
        <v>11369800000</v>
      </c>
      <c r="T2396" s="2">
        <v>11492700000</v>
      </c>
      <c r="U2396" s="2">
        <v>11607300000</v>
      </c>
      <c r="V2396" s="2">
        <v>11715000000</v>
      </c>
      <c r="W2396" s="2">
        <v>11831000000</v>
      </c>
      <c r="X2396" s="2">
        <v>11949800000</v>
      </c>
      <c r="Y2396" s="2">
        <v>12058900000</v>
      </c>
      <c r="Z2396" s="2">
        <v>12176300000</v>
      </c>
      <c r="AA2396" s="2">
        <v>12300600000</v>
      </c>
      <c r="AB2396" s="2">
        <v>12418000000</v>
      </c>
      <c r="AC2396" s="2">
        <v>12531200000</v>
      </c>
    </row>
    <row r="2397" spans="1:29">
      <c r="A2397" t="s">
        <v>13159</v>
      </c>
      <c r="B2397" t="s">
        <v>19</v>
      </c>
      <c r="C2397" s="2">
        <v>2940790000</v>
      </c>
      <c r="D2397" s="2">
        <v>3072310000</v>
      </c>
      <c r="E2397" s="2">
        <v>3148590000</v>
      </c>
      <c r="F2397" s="2">
        <v>3195500000</v>
      </c>
      <c r="G2397" s="2">
        <v>3229690000</v>
      </c>
      <c r="H2397" s="2">
        <v>3258630000</v>
      </c>
      <c r="I2397" s="2">
        <v>3281860000</v>
      </c>
      <c r="J2397" s="2">
        <v>3307730000</v>
      </c>
      <c r="K2397" s="2">
        <v>3326140000</v>
      </c>
      <c r="L2397" s="2">
        <v>3342800000</v>
      </c>
      <c r="M2397" s="2">
        <v>3363840000</v>
      </c>
      <c r="N2397" s="2">
        <v>3393220000</v>
      </c>
      <c r="O2397" s="2">
        <v>3431800000</v>
      </c>
      <c r="P2397" s="2">
        <v>3474760000</v>
      </c>
      <c r="Q2397" s="2">
        <v>3519480000</v>
      </c>
      <c r="R2397" s="2">
        <v>3565950000</v>
      </c>
      <c r="S2397" s="2">
        <v>3609350000</v>
      </c>
      <c r="T2397" s="2">
        <v>3648360000</v>
      </c>
      <c r="U2397" s="2">
        <v>3684750000</v>
      </c>
      <c r="V2397" s="2">
        <v>3718950000</v>
      </c>
      <c r="W2397" s="2">
        <v>3755770000</v>
      </c>
      <c r="X2397" s="2">
        <v>3793480000</v>
      </c>
      <c r="Y2397" s="2">
        <v>3828110000</v>
      </c>
      <c r="Z2397" s="2">
        <v>3865370000</v>
      </c>
      <c r="AA2397" s="2">
        <v>3904830000</v>
      </c>
      <c r="AB2397" s="2">
        <v>3942090000</v>
      </c>
      <c r="AC2397" s="2">
        <v>3978040000</v>
      </c>
    </row>
    <row r="2398" spans="1:29">
      <c r="A2398" t="s">
        <v>13160</v>
      </c>
      <c r="B2398" t="s">
        <v>19</v>
      </c>
      <c r="C2398" s="2">
        <v>51651600</v>
      </c>
      <c r="D2398" s="2">
        <v>53961600</v>
      </c>
      <c r="E2398" s="2">
        <v>55301400</v>
      </c>
      <c r="F2398" s="2">
        <v>56125300</v>
      </c>
      <c r="G2398" s="2">
        <v>56725900</v>
      </c>
      <c r="H2398" s="2">
        <v>57234100</v>
      </c>
      <c r="I2398" s="2">
        <v>57642200</v>
      </c>
      <c r="J2398" s="2">
        <v>58096500</v>
      </c>
      <c r="K2398" s="2">
        <v>58419900</v>
      </c>
      <c r="L2398" s="2">
        <v>58712500</v>
      </c>
      <c r="M2398" s="2">
        <v>59082100</v>
      </c>
      <c r="N2398" s="2">
        <v>59598000</v>
      </c>
      <c r="O2398" s="2">
        <v>60275600</v>
      </c>
      <c r="P2398" s="2">
        <v>61030200</v>
      </c>
      <c r="Q2398" s="2">
        <v>61815600</v>
      </c>
      <c r="R2398" s="2">
        <v>62631800</v>
      </c>
      <c r="S2398" s="2">
        <v>63394100</v>
      </c>
      <c r="T2398" s="2">
        <v>64079400</v>
      </c>
      <c r="U2398" s="2">
        <v>64718500</v>
      </c>
      <c r="V2398" s="2">
        <v>65319100</v>
      </c>
      <c r="W2398" s="2">
        <v>65965900</v>
      </c>
      <c r="X2398" s="2">
        <v>66628100</v>
      </c>
      <c r="Y2398" s="2">
        <v>67236400</v>
      </c>
      <c r="Z2398" s="2">
        <v>67890900</v>
      </c>
      <c r="AA2398" s="2">
        <v>68583900</v>
      </c>
      <c r="AB2398" s="2">
        <v>69238400</v>
      </c>
      <c r="AC2398" s="2">
        <v>69869800</v>
      </c>
    </row>
    <row r="2399" spans="1:29">
      <c r="A2399" t="s">
        <v>13161</v>
      </c>
      <c r="B2399" t="s">
        <v>19</v>
      </c>
      <c r="C2399">
        <v>0</v>
      </c>
      <c r="D2399">
        <v>0</v>
      </c>
      <c r="E2399">
        <v>0</v>
      </c>
      <c r="F2399">
        <v>0</v>
      </c>
      <c r="G2399">
        <v>0</v>
      </c>
      <c r="H2399">
        <v>0</v>
      </c>
      <c r="I2399">
        <v>0</v>
      </c>
      <c r="J2399">
        <v>0</v>
      </c>
      <c r="K2399">
        <v>0</v>
      </c>
      <c r="L2399">
        <v>0</v>
      </c>
      <c r="M2399">
        <v>0</v>
      </c>
      <c r="N2399">
        <v>0</v>
      </c>
      <c r="O2399">
        <v>0</v>
      </c>
      <c r="P2399">
        <v>0</v>
      </c>
      <c r="Q2399">
        <v>0</v>
      </c>
      <c r="R2399">
        <v>0</v>
      </c>
      <c r="S2399">
        <v>0</v>
      </c>
      <c r="T2399">
        <v>0</v>
      </c>
      <c r="U2399">
        <v>0</v>
      </c>
      <c r="V2399">
        <v>0</v>
      </c>
      <c r="W2399">
        <v>0</v>
      </c>
      <c r="X2399">
        <v>0</v>
      </c>
      <c r="Y2399">
        <v>0</v>
      </c>
      <c r="Z2399">
        <v>0</v>
      </c>
      <c r="AA2399">
        <v>0</v>
      </c>
      <c r="AB2399">
        <v>0</v>
      </c>
      <c r="AC2399">
        <v>0</v>
      </c>
    </row>
    <row r="2400" spans="1:29">
      <c r="A2400" t="s">
        <v>13162</v>
      </c>
      <c r="B2400" t="s">
        <v>19</v>
      </c>
      <c r="C2400" s="2">
        <v>277054000000</v>
      </c>
      <c r="D2400" s="2">
        <v>281862000000</v>
      </c>
      <c r="E2400" s="2">
        <v>283119000000</v>
      </c>
      <c r="F2400" s="2">
        <v>283489000000</v>
      </c>
      <c r="G2400" s="2">
        <v>283193000000</v>
      </c>
      <c r="H2400" s="2">
        <v>282453000000</v>
      </c>
      <c r="I2400" s="2">
        <v>281788000000</v>
      </c>
      <c r="J2400" s="2">
        <v>280752000000</v>
      </c>
      <c r="K2400" s="2">
        <v>279717000000</v>
      </c>
      <c r="L2400" s="2">
        <v>278459000000</v>
      </c>
      <c r="M2400" s="2">
        <v>277128000000</v>
      </c>
      <c r="N2400" s="2">
        <v>275797000000</v>
      </c>
      <c r="O2400" s="2">
        <v>274687000000</v>
      </c>
      <c r="P2400" s="2">
        <v>273430000000</v>
      </c>
      <c r="Q2400" s="2">
        <v>272247000000</v>
      </c>
      <c r="R2400" s="2">
        <v>271211000000</v>
      </c>
      <c r="S2400" s="2">
        <v>270102000000</v>
      </c>
      <c r="T2400" s="2">
        <v>268993000000</v>
      </c>
      <c r="U2400" s="2">
        <v>267809000000</v>
      </c>
      <c r="V2400" s="2">
        <v>266700000000</v>
      </c>
      <c r="W2400" s="2">
        <v>265073000000</v>
      </c>
      <c r="X2400" s="2">
        <v>264185000000</v>
      </c>
      <c r="Y2400" s="2">
        <v>263372000000</v>
      </c>
      <c r="Z2400" s="2">
        <v>263002000000</v>
      </c>
      <c r="AA2400" s="2">
        <v>262780000000</v>
      </c>
      <c r="AB2400" s="2">
        <v>262410000000</v>
      </c>
      <c r="AC2400" s="2">
        <v>261818000000</v>
      </c>
    </row>
    <row r="2401" spans="1:32">
      <c r="A2401" t="s">
        <v>13163</v>
      </c>
      <c r="B2401" t="s">
        <v>19</v>
      </c>
      <c r="C2401" s="2">
        <v>20138500</v>
      </c>
      <c r="D2401" s="2">
        <v>20487900</v>
      </c>
      <c r="E2401" s="2">
        <v>20579300</v>
      </c>
      <c r="F2401" s="2">
        <v>20606200</v>
      </c>
      <c r="G2401" s="2">
        <v>20584700</v>
      </c>
      <c r="H2401" s="2">
        <v>20530900</v>
      </c>
      <c r="I2401" s="2">
        <v>20482600</v>
      </c>
      <c r="J2401" s="2">
        <v>20407300</v>
      </c>
      <c r="K2401" s="2">
        <v>20332000</v>
      </c>
      <c r="L2401" s="2">
        <v>20240600</v>
      </c>
      <c r="M2401" s="2">
        <v>20143900</v>
      </c>
      <c r="N2401" s="2">
        <v>20047100</v>
      </c>
      <c r="O2401" s="2">
        <v>19966500</v>
      </c>
      <c r="P2401" s="2">
        <v>19875100</v>
      </c>
      <c r="Q2401" s="2">
        <v>19789100</v>
      </c>
      <c r="R2401" s="2">
        <v>19713800</v>
      </c>
      <c r="S2401" s="2">
        <v>19633200</v>
      </c>
      <c r="T2401" s="2">
        <v>19552500</v>
      </c>
      <c r="U2401" s="2">
        <v>19466500</v>
      </c>
      <c r="V2401" s="2">
        <v>19385900</v>
      </c>
      <c r="W2401" s="2">
        <v>19267600</v>
      </c>
      <c r="X2401" s="2">
        <v>19203100</v>
      </c>
      <c r="Y2401" s="2">
        <v>19143900</v>
      </c>
      <c r="Z2401" s="2">
        <v>19117100</v>
      </c>
      <c r="AA2401" s="2">
        <v>19100900</v>
      </c>
      <c r="AB2401" s="2">
        <v>19074000</v>
      </c>
      <c r="AC2401" s="2">
        <v>19031000</v>
      </c>
    </row>
    <row r="2402" spans="1:32">
      <c r="A2402" t="s">
        <v>13164</v>
      </c>
      <c r="B2402" t="s">
        <v>19</v>
      </c>
      <c r="C2402" s="2">
        <v>134598000</v>
      </c>
      <c r="D2402" s="2">
        <v>136933000</v>
      </c>
      <c r="E2402" s="2">
        <v>137544000</v>
      </c>
      <c r="F2402" s="2">
        <v>137724000</v>
      </c>
      <c r="G2402" s="2">
        <v>137580000</v>
      </c>
      <c r="H2402" s="2">
        <v>137220000</v>
      </c>
      <c r="I2402" s="2">
        <v>136897000</v>
      </c>
      <c r="J2402" s="2">
        <v>136394000</v>
      </c>
      <c r="K2402" s="2">
        <v>135891000</v>
      </c>
      <c r="L2402" s="2">
        <v>135280000</v>
      </c>
      <c r="M2402" s="2">
        <v>134633000</v>
      </c>
      <c r="N2402" s="2">
        <v>133987000</v>
      </c>
      <c r="O2402" s="2">
        <v>133448000</v>
      </c>
      <c r="P2402" s="2">
        <v>132837000</v>
      </c>
      <c r="Q2402" s="2">
        <v>132262000</v>
      </c>
      <c r="R2402" s="2">
        <v>131759000</v>
      </c>
      <c r="S2402" s="2">
        <v>131220000</v>
      </c>
      <c r="T2402" s="2">
        <v>130681000</v>
      </c>
      <c r="U2402" s="2">
        <v>130106000</v>
      </c>
      <c r="V2402" s="2">
        <v>129567000</v>
      </c>
      <c r="W2402" s="2">
        <v>128777000</v>
      </c>
      <c r="X2402" s="2">
        <v>128346000</v>
      </c>
      <c r="Y2402" s="2">
        <v>127950000</v>
      </c>
      <c r="Z2402" s="2">
        <v>127771000</v>
      </c>
      <c r="AA2402" s="2">
        <v>127663000</v>
      </c>
      <c r="AB2402" s="2">
        <v>127483000</v>
      </c>
      <c r="AC2402" s="2">
        <v>127196000</v>
      </c>
      <c r="AD2402" s="2"/>
      <c r="AE2402" s="2"/>
      <c r="AF2402" s="2"/>
    </row>
    <row r="2403" spans="1:32">
      <c r="A2403" t="s">
        <v>13165</v>
      </c>
      <c r="B2403" t="s">
        <v>19</v>
      </c>
      <c r="C2403" s="2">
        <v>329472000</v>
      </c>
      <c r="D2403" s="2">
        <v>335189000</v>
      </c>
      <c r="E2403" s="2">
        <v>336684000</v>
      </c>
      <c r="F2403" s="2">
        <v>337124000</v>
      </c>
      <c r="G2403" s="2">
        <v>336772000</v>
      </c>
      <c r="H2403" s="2">
        <v>335893000</v>
      </c>
      <c r="I2403" s="2">
        <v>335101000</v>
      </c>
      <c r="J2403" s="2">
        <v>333870000</v>
      </c>
      <c r="K2403" s="2">
        <v>332638000</v>
      </c>
      <c r="L2403" s="2">
        <v>331143000</v>
      </c>
      <c r="M2403" s="2">
        <v>329560000</v>
      </c>
      <c r="N2403" s="2">
        <v>327977000</v>
      </c>
      <c r="O2403" s="2">
        <v>326657000</v>
      </c>
      <c r="P2403" s="2">
        <v>325162000</v>
      </c>
      <c r="Q2403" s="2">
        <v>323755000</v>
      </c>
      <c r="R2403" s="2">
        <v>322524000</v>
      </c>
      <c r="S2403" s="2">
        <v>321204000</v>
      </c>
      <c r="T2403" s="2">
        <v>319885000</v>
      </c>
      <c r="U2403" s="2">
        <v>318478000</v>
      </c>
      <c r="V2403" s="2">
        <v>317159000</v>
      </c>
      <c r="W2403" s="2">
        <v>315224000</v>
      </c>
      <c r="X2403" s="2">
        <v>314168000</v>
      </c>
      <c r="Y2403" s="2">
        <v>313201000</v>
      </c>
      <c r="Z2403" s="2">
        <v>312761000</v>
      </c>
      <c r="AA2403" s="2">
        <v>312497000</v>
      </c>
      <c r="AB2403" s="2">
        <v>312057000</v>
      </c>
      <c r="AC2403" s="2">
        <v>311354000</v>
      </c>
    </row>
    <row r="2404" spans="1:32">
      <c r="A2404" t="s">
        <v>13166</v>
      </c>
      <c r="B2404" t="s">
        <v>19</v>
      </c>
      <c r="C2404" s="2">
        <v>30110300</v>
      </c>
      <c r="D2404" s="2">
        <v>30632800</v>
      </c>
      <c r="E2404" s="2">
        <v>30769500</v>
      </c>
      <c r="F2404" s="2">
        <v>30809700</v>
      </c>
      <c r="G2404" s="2">
        <v>30777500</v>
      </c>
      <c r="H2404" s="2">
        <v>30697100</v>
      </c>
      <c r="I2404" s="2">
        <v>30624800</v>
      </c>
      <c r="J2404" s="2">
        <v>30512200</v>
      </c>
      <c r="K2404" s="2">
        <v>30399700</v>
      </c>
      <c r="L2404" s="2">
        <v>30263100</v>
      </c>
      <c r="M2404" s="2">
        <v>30118400</v>
      </c>
      <c r="N2404" s="2">
        <v>29973700</v>
      </c>
      <c r="O2404" s="2">
        <v>29853100</v>
      </c>
      <c r="P2404" s="2">
        <v>29716500</v>
      </c>
      <c r="Q2404" s="2">
        <v>29587900</v>
      </c>
      <c r="R2404" s="2">
        <v>29475300</v>
      </c>
      <c r="S2404" s="2">
        <v>29354800</v>
      </c>
      <c r="T2404" s="2">
        <v>29234200</v>
      </c>
      <c r="U2404" s="2">
        <v>29105600</v>
      </c>
      <c r="V2404" s="2">
        <v>28985000</v>
      </c>
      <c r="W2404" s="2">
        <v>28808200</v>
      </c>
      <c r="X2404" s="2">
        <v>28711700</v>
      </c>
      <c r="Y2404" s="2">
        <v>28623300</v>
      </c>
      <c r="Z2404" s="2">
        <v>28583100</v>
      </c>
      <c r="AA2404" s="2">
        <v>28559000</v>
      </c>
      <c r="AB2404" s="2">
        <v>28518800</v>
      </c>
      <c r="AC2404" s="2">
        <v>28454500</v>
      </c>
      <c r="AD2404" s="2"/>
      <c r="AE2404" s="2"/>
      <c r="AF2404" s="2"/>
    </row>
    <row r="2405" spans="1:32">
      <c r="A2405" t="s">
        <v>13167</v>
      </c>
      <c r="B2405" t="s">
        <v>19</v>
      </c>
      <c r="C2405" s="2">
        <v>27225900</v>
      </c>
      <c r="D2405" s="2">
        <v>27698300</v>
      </c>
      <c r="E2405" s="2">
        <v>27821900</v>
      </c>
      <c r="F2405" s="2">
        <v>27858200</v>
      </c>
      <c r="G2405" s="2">
        <v>27829200</v>
      </c>
      <c r="H2405" s="2">
        <v>27756500</v>
      </c>
      <c r="I2405" s="2">
        <v>27691100</v>
      </c>
      <c r="J2405" s="2">
        <v>27589300</v>
      </c>
      <c r="K2405" s="2">
        <v>27487600</v>
      </c>
      <c r="L2405" s="2">
        <v>27364000</v>
      </c>
      <c r="M2405" s="2">
        <v>27233200</v>
      </c>
      <c r="N2405" s="2">
        <v>27102400</v>
      </c>
      <c r="O2405" s="2">
        <v>26993400</v>
      </c>
      <c r="P2405" s="2">
        <v>26869800</v>
      </c>
      <c r="Q2405" s="2">
        <v>26753500</v>
      </c>
      <c r="R2405" s="2">
        <v>26651800</v>
      </c>
      <c r="S2405" s="2">
        <v>26542700</v>
      </c>
      <c r="T2405" s="2">
        <v>26433700</v>
      </c>
      <c r="U2405" s="2">
        <v>26317400</v>
      </c>
      <c r="V2405" s="2">
        <v>26208400</v>
      </c>
      <c r="W2405" s="2">
        <v>26048500</v>
      </c>
      <c r="X2405" s="2">
        <v>25961300</v>
      </c>
      <c r="Y2405" s="2">
        <v>25881300</v>
      </c>
      <c r="Z2405" s="2">
        <v>25845000</v>
      </c>
      <c r="AA2405" s="2">
        <v>25823200</v>
      </c>
      <c r="AB2405" s="2">
        <v>25786900</v>
      </c>
      <c r="AC2405" s="2">
        <v>25728700</v>
      </c>
      <c r="AD2405" s="2"/>
      <c r="AE2405" s="2"/>
      <c r="AF2405" s="2"/>
    </row>
    <row r="2406" spans="1:32">
      <c r="A2406" t="s">
        <v>13168</v>
      </c>
      <c r="B2406" t="s">
        <v>19</v>
      </c>
      <c r="C2406" s="2">
        <v>15557100</v>
      </c>
      <c r="D2406" s="2">
        <v>15827100</v>
      </c>
      <c r="E2406" s="2">
        <v>15897700</v>
      </c>
      <c r="F2406" s="2">
        <v>15918400</v>
      </c>
      <c r="G2406" s="2">
        <v>15901800</v>
      </c>
      <c r="H2406" s="2">
        <v>15860300</v>
      </c>
      <c r="I2406" s="2">
        <v>15822900</v>
      </c>
      <c r="J2406" s="2">
        <v>15764800</v>
      </c>
      <c r="K2406" s="2">
        <v>15706600</v>
      </c>
      <c r="L2406" s="2">
        <v>15636000</v>
      </c>
      <c r="M2406" s="2">
        <v>15561300</v>
      </c>
      <c r="N2406" s="2">
        <v>15486500</v>
      </c>
      <c r="O2406" s="2">
        <v>15424200</v>
      </c>
      <c r="P2406" s="2">
        <v>15353600</v>
      </c>
      <c r="Q2406" s="2">
        <v>15287200</v>
      </c>
      <c r="R2406" s="2">
        <v>15229100</v>
      </c>
      <c r="S2406" s="2">
        <v>15166800</v>
      </c>
      <c r="T2406" s="2">
        <v>15104500</v>
      </c>
      <c r="U2406" s="2">
        <v>15038000</v>
      </c>
      <c r="V2406" s="2">
        <v>14975700</v>
      </c>
      <c r="W2406" s="2">
        <v>14884400</v>
      </c>
      <c r="X2406" s="2">
        <v>14834500</v>
      </c>
      <c r="Y2406" s="2">
        <v>14788800</v>
      </c>
      <c r="Z2406" s="2">
        <v>14768100</v>
      </c>
      <c r="AA2406" s="2">
        <v>14755600</v>
      </c>
      <c r="AB2406" s="2">
        <v>14734800</v>
      </c>
      <c r="AC2406" s="2">
        <v>14701600</v>
      </c>
      <c r="AD2406" s="2"/>
      <c r="AE2406" s="2"/>
      <c r="AF2406" s="2"/>
    </row>
    <row r="2407" spans="1:32">
      <c r="A2407" t="s">
        <v>13169</v>
      </c>
      <c r="B2407" t="s">
        <v>19</v>
      </c>
      <c r="C2407" s="2">
        <v>3180350</v>
      </c>
      <c r="D2407" s="2">
        <v>3235540</v>
      </c>
      <c r="E2407" s="2">
        <v>3249970</v>
      </c>
      <c r="F2407" s="2">
        <v>3254220</v>
      </c>
      <c r="G2407" s="2">
        <v>3250820</v>
      </c>
      <c r="H2407" s="2">
        <v>3242330</v>
      </c>
      <c r="I2407" s="2">
        <v>3234690</v>
      </c>
      <c r="J2407" s="2">
        <v>3222800</v>
      </c>
      <c r="K2407" s="2">
        <v>3210920</v>
      </c>
      <c r="L2407" s="2">
        <v>3196480</v>
      </c>
      <c r="M2407" s="2">
        <v>3181200</v>
      </c>
      <c r="N2407" s="2">
        <v>3165920</v>
      </c>
      <c r="O2407" s="2">
        <v>3153190</v>
      </c>
      <c r="P2407" s="2">
        <v>3138750</v>
      </c>
      <c r="Q2407" s="2">
        <v>3125170</v>
      </c>
      <c r="R2407" s="2">
        <v>3113280</v>
      </c>
      <c r="S2407" s="2">
        <v>3100550</v>
      </c>
      <c r="T2407" s="2">
        <v>3087810</v>
      </c>
      <c r="U2407" s="2">
        <v>3074230</v>
      </c>
      <c r="V2407" s="2">
        <v>3061490</v>
      </c>
      <c r="W2407" s="2">
        <v>3042820</v>
      </c>
      <c r="X2407" s="2">
        <v>3032630</v>
      </c>
      <c r="Y2407" s="2">
        <v>3023290</v>
      </c>
      <c r="Z2407" s="2">
        <v>3019040</v>
      </c>
      <c r="AA2407" s="2">
        <v>3016500</v>
      </c>
      <c r="AB2407" s="2">
        <v>3012250</v>
      </c>
      <c r="AC2407" s="2">
        <v>3005460</v>
      </c>
      <c r="AD2407" s="2"/>
      <c r="AE2407" s="2"/>
      <c r="AF2407" s="2"/>
    </row>
    <row r="2408" spans="1:32">
      <c r="A2408" t="s">
        <v>13170</v>
      </c>
      <c r="B2408" t="s">
        <v>19</v>
      </c>
      <c r="C2408" s="2">
        <v>6195880</v>
      </c>
      <c r="D2408" s="2">
        <v>6303390</v>
      </c>
      <c r="E2408" s="2">
        <v>6331510</v>
      </c>
      <c r="F2408" s="2">
        <v>6339780</v>
      </c>
      <c r="G2408" s="2">
        <v>6333170</v>
      </c>
      <c r="H2408" s="2">
        <v>6316630</v>
      </c>
      <c r="I2408" s="2">
        <v>6301740</v>
      </c>
      <c r="J2408" s="2">
        <v>6278580</v>
      </c>
      <c r="K2408" s="2">
        <v>6255430</v>
      </c>
      <c r="L2408" s="2">
        <v>6227310</v>
      </c>
      <c r="M2408" s="2">
        <v>6197540</v>
      </c>
      <c r="N2408" s="2">
        <v>6167770</v>
      </c>
      <c r="O2408" s="2">
        <v>6142960</v>
      </c>
      <c r="P2408" s="2">
        <v>6114840</v>
      </c>
      <c r="Q2408" s="2">
        <v>6088370</v>
      </c>
      <c r="R2408" s="2">
        <v>6065220</v>
      </c>
      <c r="S2408" s="2">
        <v>6040410</v>
      </c>
      <c r="T2408" s="2">
        <v>6015600</v>
      </c>
      <c r="U2408" s="2">
        <v>5989130</v>
      </c>
      <c r="V2408" s="2">
        <v>5964320</v>
      </c>
      <c r="W2408" s="2">
        <v>5927940</v>
      </c>
      <c r="X2408" s="2">
        <v>5908090</v>
      </c>
      <c r="Y2408" s="2">
        <v>5889890</v>
      </c>
      <c r="Z2408" s="2">
        <v>5881620</v>
      </c>
      <c r="AA2408" s="2">
        <v>5876660</v>
      </c>
      <c r="AB2408" s="2">
        <v>5868390</v>
      </c>
      <c r="AC2408" s="2">
        <v>5855160</v>
      </c>
      <c r="AD2408" s="2"/>
      <c r="AE2408" s="2"/>
      <c r="AF2408" s="2"/>
    </row>
    <row r="2409" spans="1:32">
      <c r="A2409" t="s">
        <v>13171</v>
      </c>
      <c r="B2409" t="s">
        <v>19</v>
      </c>
      <c r="C2409" s="2">
        <v>11238000</v>
      </c>
      <c r="D2409" s="2">
        <v>11433000</v>
      </c>
      <c r="E2409" s="2">
        <v>11484000</v>
      </c>
      <c r="F2409" s="2">
        <v>11499000</v>
      </c>
      <c r="G2409" s="2">
        <v>11487000</v>
      </c>
      <c r="H2409" s="2">
        <v>11457000</v>
      </c>
      <c r="I2409" s="2">
        <v>11430000</v>
      </c>
      <c r="J2409" s="2">
        <v>11388000</v>
      </c>
      <c r="K2409" s="2">
        <v>11346000</v>
      </c>
      <c r="L2409" s="2">
        <v>11295000</v>
      </c>
      <c r="M2409" s="2">
        <v>11241000</v>
      </c>
      <c r="N2409" s="2">
        <v>11187000</v>
      </c>
      <c r="O2409" s="2">
        <v>11142000</v>
      </c>
      <c r="P2409" s="2">
        <v>11091000</v>
      </c>
      <c r="Q2409" s="2">
        <v>11043000</v>
      </c>
      <c r="R2409" s="2">
        <v>11001000</v>
      </c>
      <c r="S2409" s="2">
        <v>10956000</v>
      </c>
      <c r="T2409" s="2">
        <v>10911000</v>
      </c>
      <c r="U2409" s="2">
        <v>10863000</v>
      </c>
      <c r="V2409" s="2">
        <v>10818000</v>
      </c>
      <c r="W2409" s="2">
        <v>10752000</v>
      </c>
      <c r="X2409" s="2">
        <v>10716000</v>
      </c>
      <c r="Y2409" s="2">
        <v>10683000</v>
      </c>
      <c r="Z2409" s="2">
        <v>10668000</v>
      </c>
      <c r="AA2409" s="2">
        <v>10659000</v>
      </c>
      <c r="AB2409" s="2">
        <v>10644000</v>
      </c>
      <c r="AC2409" s="2">
        <v>10620000</v>
      </c>
    </row>
    <row r="2410" spans="1:32">
      <c r="A2410" t="s">
        <v>13172</v>
      </c>
      <c r="B2410" t="s">
        <v>19</v>
      </c>
      <c r="C2410" s="2">
        <v>2247600</v>
      </c>
      <c r="D2410" s="2">
        <v>2286600</v>
      </c>
      <c r="E2410" s="2">
        <v>2296800</v>
      </c>
      <c r="F2410" s="2">
        <v>2299800</v>
      </c>
      <c r="G2410" s="2">
        <v>2297400</v>
      </c>
      <c r="H2410" s="2">
        <v>2291400</v>
      </c>
      <c r="I2410" s="2">
        <v>2286000</v>
      </c>
      <c r="J2410" s="2">
        <v>2277600</v>
      </c>
      <c r="K2410" s="2">
        <v>2269200</v>
      </c>
      <c r="L2410" s="2">
        <v>2259000</v>
      </c>
      <c r="M2410" s="2">
        <v>2248200</v>
      </c>
      <c r="N2410" s="2">
        <v>2237400</v>
      </c>
      <c r="O2410" s="2">
        <v>2228400</v>
      </c>
      <c r="P2410" s="2">
        <v>2218200</v>
      </c>
      <c r="Q2410" s="2">
        <v>2208600</v>
      </c>
      <c r="R2410" s="2">
        <v>2200200</v>
      </c>
      <c r="S2410" s="2">
        <v>2191200</v>
      </c>
      <c r="T2410" s="2">
        <v>2182200</v>
      </c>
      <c r="U2410" s="2">
        <v>2172600</v>
      </c>
      <c r="V2410" s="2">
        <v>2163600</v>
      </c>
      <c r="W2410" s="2">
        <v>2150400</v>
      </c>
      <c r="X2410" s="2">
        <v>2143200</v>
      </c>
      <c r="Y2410" s="2">
        <v>2136600</v>
      </c>
      <c r="Z2410" s="2">
        <v>2133600</v>
      </c>
      <c r="AA2410" s="2">
        <v>2131800</v>
      </c>
      <c r="AB2410" s="2">
        <v>2128800</v>
      </c>
      <c r="AC2410" s="2">
        <v>2124000</v>
      </c>
    </row>
    <row r="2411" spans="1:32">
      <c r="A2411" t="s">
        <v>13173</v>
      </c>
      <c r="B2411" t="s">
        <v>19</v>
      </c>
      <c r="C2411">
        <v>0</v>
      </c>
      <c r="D2411">
        <v>0</v>
      </c>
      <c r="E2411">
        <v>0</v>
      </c>
      <c r="F2411">
        <v>0</v>
      </c>
      <c r="G2411">
        <v>0</v>
      </c>
      <c r="H2411">
        <v>0</v>
      </c>
      <c r="I2411">
        <v>0</v>
      </c>
      <c r="J2411">
        <v>0</v>
      </c>
      <c r="K2411">
        <v>0</v>
      </c>
      <c r="L2411">
        <v>0</v>
      </c>
      <c r="M2411">
        <v>0</v>
      </c>
      <c r="N2411">
        <v>0</v>
      </c>
      <c r="O2411">
        <v>0</v>
      </c>
      <c r="P2411">
        <v>0</v>
      </c>
      <c r="Q2411">
        <v>0</v>
      </c>
      <c r="R2411">
        <v>0</v>
      </c>
      <c r="S2411">
        <v>0</v>
      </c>
      <c r="T2411">
        <v>0</v>
      </c>
      <c r="U2411">
        <v>0</v>
      </c>
      <c r="V2411">
        <v>0</v>
      </c>
      <c r="W2411">
        <v>0</v>
      </c>
      <c r="X2411">
        <v>0</v>
      </c>
      <c r="Y2411">
        <v>0</v>
      </c>
      <c r="Z2411">
        <v>0</v>
      </c>
      <c r="AA2411">
        <v>0</v>
      </c>
      <c r="AB2411">
        <v>0</v>
      </c>
      <c r="AC2411">
        <v>0</v>
      </c>
    </row>
    <row r="2412" spans="1:32">
      <c r="A2412" t="s">
        <v>13174</v>
      </c>
      <c r="B2412" t="s">
        <v>19</v>
      </c>
      <c r="C2412">
        <v>0</v>
      </c>
      <c r="D2412">
        <v>0</v>
      </c>
      <c r="E2412">
        <v>0</v>
      </c>
      <c r="F2412">
        <v>0</v>
      </c>
      <c r="G2412">
        <v>0</v>
      </c>
      <c r="H2412">
        <v>0</v>
      </c>
      <c r="I2412">
        <v>0</v>
      </c>
      <c r="J2412">
        <v>0</v>
      </c>
      <c r="K2412">
        <v>0</v>
      </c>
      <c r="L2412">
        <v>0</v>
      </c>
      <c r="M2412">
        <v>0</v>
      </c>
      <c r="N2412">
        <v>0</v>
      </c>
      <c r="O2412">
        <v>0</v>
      </c>
      <c r="P2412">
        <v>0</v>
      </c>
      <c r="Q2412">
        <v>0</v>
      </c>
      <c r="R2412">
        <v>0</v>
      </c>
      <c r="S2412">
        <v>0</v>
      </c>
      <c r="T2412">
        <v>0</v>
      </c>
      <c r="U2412">
        <v>0</v>
      </c>
      <c r="V2412">
        <v>0</v>
      </c>
      <c r="W2412">
        <v>0</v>
      </c>
      <c r="X2412">
        <v>0</v>
      </c>
      <c r="Y2412">
        <v>0</v>
      </c>
      <c r="Z2412">
        <v>0</v>
      </c>
      <c r="AA2412">
        <v>0</v>
      </c>
      <c r="AB2412">
        <v>0</v>
      </c>
      <c r="AC2412">
        <v>0</v>
      </c>
    </row>
    <row r="2413" spans="1:32">
      <c r="A2413" t="s">
        <v>13175</v>
      </c>
      <c r="B2413" t="s">
        <v>19</v>
      </c>
      <c r="C2413">
        <v>0</v>
      </c>
      <c r="D2413">
        <v>0</v>
      </c>
      <c r="E2413">
        <v>0</v>
      </c>
      <c r="F2413">
        <v>0</v>
      </c>
      <c r="G2413">
        <v>0</v>
      </c>
      <c r="H2413">
        <v>0</v>
      </c>
      <c r="I2413">
        <v>0</v>
      </c>
      <c r="J2413">
        <v>0</v>
      </c>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row>
    <row r="2414" spans="1:32">
      <c r="A2414" t="s">
        <v>13176</v>
      </c>
      <c r="B2414" t="s">
        <v>19</v>
      </c>
      <c r="C2414">
        <v>0</v>
      </c>
      <c r="D2414">
        <v>0</v>
      </c>
      <c r="E2414">
        <v>0</v>
      </c>
      <c r="F2414">
        <v>0</v>
      </c>
      <c r="G2414">
        <v>0</v>
      </c>
      <c r="H2414">
        <v>0</v>
      </c>
      <c r="I2414">
        <v>0</v>
      </c>
      <c r="J2414">
        <v>0</v>
      </c>
      <c r="K2414">
        <v>0</v>
      </c>
      <c r="L2414">
        <v>0</v>
      </c>
      <c r="M2414">
        <v>0</v>
      </c>
      <c r="N2414">
        <v>0</v>
      </c>
      <c r="O2414">
        <v>0</v>
      </c>
      <c r="P2414">
        <v>0</v>
      </c>
      <c r="Q2414">
        <v>0</v>
      </c>
      <c r="R2414">
        <v>0</v>
      </c>
      <c r="S2414">
        <v>0</v>
      </c>
      <c r="T2414">
        <v>0</v>
      </c>
      <c r="U2414">
        <v>0</v>
      </c>
      <c r="V2414">
        <v>0</v>
      </c>
      <c r="W2414">
        <v>0</v>
      </c>
      <c r="X2414">
        <v>0</v>
      </c>
      <c r="Y2414">
        <v>0</v>
      </c>
      <c r="Z2414">
        <v>0</v>
      </c>
      <c r="AA2414">
        <v>0</v>
      </c>
      <c r="AB2414">
        <v>0</v>
      </c>
      <c r="AC2414">
        <v>0</v>
      </c>
      <c r="AD2414" s="2"/>
      <c r="AE2414" s="2"/>
      <c r="AF2414" s="2"/>
    </row>
    <row r="2415" spans="1:32">
      <c r="A2415" t="s">
        <v>13177</v>
      </c>
      <c r="B2415" t="s">
        <v>19</v>
      </c>
      <c r="C2415">
        <v>0</v>
      </c>
      <c r="D2415">
        <v>0</v>
      </c>
      <c r="E2415">
        <v>0</v>
      </c>
      <c r="F2415">
        <v>0</v>
      </c>
      <c r="G2415">
        <v>0</v>
      </c>
      <c r="H2415">
        <v>0</v>
      </c>
      <c r="I2415">
        <v>0</v>
      </c>
      <c r="J2415">
        <v>0</v>
      </c>
      <c r="K2415">
        <v>0</v>
      </c>
      <c r="L2415">
        <v>0</v>
      </c>
      <c r="M2415">
        <v>0</v>
      </c>
      <c r="N2415">
        <v>0</v>
      </c>
      <c r="O2415">
        <v>0</v>
      </c>
      <c r="P2415">
        <v>0</v>
      </c>
      <c r="Q2415">
        <v>0</v>
      </c>
      <c r="R2415">
        <v>0</v>
      </c>
      <c r="S2415">
        <v>0</v>
      </c>
      <c r="T2415">
        <v>0</v>
      </c>
      <c r="U2415">
        <v>0</v>
      </c>
      <c r="V2415">
        <v>0</v>
      </c>
      <c r="W2415">
        <v>0</v>
      </c>
      <c r="X2415">
        <v>0</v>
      </c>
      <c r="Y2415">
        <v>0</v>
      </c>
      <c r="Z2415">
        <v>0</v>
      </c>
      <c r="AA2415">
        <v>0</v>
      </c>
      <c r="AB2415">
        <v>0</v>
      </c>
      <c r="AC2415">
        <v>0</v>
      </c>
      <c r="AD2415" s="2"/>
      <c r="AE2415" s="2"/>
      <c r="AF2415" s="2"/>
    </row>
    <row r="2416" spans="1:32">
      <c r="A2416" t="s">
        <v>13178</v>
      </c>
      <c r="B2416" t="s">
        <v>19</v>
      </c>
      <c r="C2416">
        <v>0</v>
      </c>
      <c r="D2416">
        <v>0</v>
      </c>
      <c r="E2416">
        <v>0</v>
      </c>
      <c r="F2416">
        <v>0</v>
      </c>
      <c r="G2416">
        <v>0</v>
      </c>
      <c r="H2416">
        <v>0</v>
      </c>
      <c r="I2416">
        <v>0</v>
      </c>
      <c r="J2416">
        <v>0</v>
      </c>
      <c r="K2416">
        <v>0</v>
      </c>
      <c r="L2416">
        <v>0</v>
      </c>
      <c r="M2416">
        <v>0</v>
      </c>
      <c r="N2416">
        <v>0</v>
      </c>
      <c r="O2416">
        <v>0</v>
      </c>
      <c r="P2416">
        <v>0</v>
      </c>
      <c r="Q2416">
        <v>0</v>
      </c>
      <c r="R2416">
        <v>0</v>
      </c>
      <c r="S2416">
        <v>0</v>
      </c>
      <c r="T2416">
        <v>0</v>
      </c>
      <c r="U2416">
        <v>0</v>
      </c>
      <c r="V2416">
        <v>0</v>
      </c>
      <c r="W2416">
        <v>0</v>
      </c>
      <c r="X2416">
        <v>0</v>
      </c>
      <c r="Y2416">
        <v>0</v>
      </c>
      <c r="Z2416">
        <v>0</v>
      </c>
      <c r="AA2416">
        <v>0</v>
      </c>
      <c r="AB2416">
        <v>0</v>
      </c>
      <c r="AC2416">
        <v>0</v>
      </c>
      <c r="AD2416" s="2"/>
      <c r="AE2416" s="2"/>
      <c r="AF2416" s="2"/>
    </row>
    <row r="2417" spans="1:32">
      <c r="A2417" t="s">
        <v>13179</v>
      </c>
      <c r="B2417" t="s">
        <v>19</v>
      </c>
      <c r="C2417">
        <v>0</v>
      </c>
      <c r="D2417">
        <v>0</v>
      </c>
      <c r="E2417">
        <v>0</v>
      </c>
      <c r="F2417">
        <v>0</v>
      </c>
      <c r="G2417">
        <v>0</v>
      </c>
      <c r="H2417">
        <v>0</v>
      </c>
      <c r="I2417">
        <v>0</v>
      </c>
      <c r="J2417">
        <v>0</v>
      </c>
      <c r="K2417">
        <v>0</v>
      </c>
      <c r="L2417">
        <v>0</v>
      </c>
      <c r="M2417">
        <v>0</v>
      </c>
      <c r="N2417">
        <v>0</v>
      </c>
      <c r="O2417">
        <v>0</v>
      </c>
      <c r="P2417">
        <v>0</v>
      </c>
      <c r="Q2417">
        <v>0</v>
      </c>
      <c r="R2417">
        <v>0</v>
      </c>
      <c r="S2417">
        <v>0</v>
      </c>
      <c r="T2417">
        <v>0</v>
      </c>
      <c r="U2417">
        <v>0</v>
      </c>
      <c r="V2417">
        <v>0</v>
      </c>
      <c r="W2417">
        <v>0</v>
      </c>
      <c r="X2417">
        <v>0</v>
      </c>
      <c r="Y2417">
        <v>0</v>
      </c>
      <c r="Z2417">
        <v>0</v>
      </c>
      <c r="AA2417">
        <v>0</v>
      </c>
      <c r="AB2417">
        <v>0</v>
      </c>
      <c r="AC2417">
        <v>0</v>
      </c>
      <c r="AD2417" s="2"/>
      <c r="AE2417" s="2"/>
      <c r="AF2417" s="2"/>
    </row>
    <row r="2418" spans="1:32">
      <c r="A2418" t="s">
        <v>13180</v>
      </c>
      <c r="B2418" t="s">
        <v>19</v>
      </c>
      <c r="C2418">
        <v>0</v>
      </c>
      <c r="D2418">
        <v>0</v>
      </c>
      <c r="E2418">
        <v>0</v>
      </c>
      <c r="F2418">
        <v>0</v>
      </c>
      <c r="G2418">
        <v>0</v>
      </c>
      <c r="H2418">
        <v>0</v>
      </c>
      <c r="I2418">
        <v>0</v>
      </c>
      <c r="J2418">
        <v>0</v>
      </c>
      <c r="K2418">
        <v>0</v>
      </c>
      <c r="L2418">
        <v>0</v>
      </c>
      <c r="M2418">
        <v>0</v>
      </c>
      <c r="N2418">
        <v>0</v>
      </c>
      <c r="O2418">
        <v>0</v>
      </c>
      <c r="P2418">
        <v>0</v>
      </c>
      <c r="Q2418">
        <v>0</v>
      </c>
      <c r="R2418">
        <v>0</v>
      </c>
      <c r="S2418">
        <v>0</v>
      </c>
      <c r="T2418">
        <v>0</v>
      </c>
      <c r="U2418">
        <v>0</v>
      </c>
      <c r="V2418">
        <v>0</v>
      </c>
      <c r="W2418">
        <v>0</v>
      </c>
      <c r="X2418">
        <v>0</v>
      </c>
      <c r="Y2418">
        <v>0</v>
      </c>
      <c r="Z2418">
        <v>0</v>
      </c>
      <c r="AA2418">
        <v>0</v>
      </c>
      <c r="AB2418">
        <v>0</v>
      </c>
      <c r="AC2418">
        <v>0</v>
      </c>
      <c r="AD2418" s="2"/>
      <c r="AE2418" s="2"/>
      <c r="AF2418" s="2"/>
    </row>
    <row r="2419" spans="1:32">
      <c r="A2419" t="s">
        <v>13181</v>
      </c>
      <c r="B2419" t="s">
        <v>19</v>
      </c>
      <c r="C2419">
        <v>0</v>
      </c>
      <c r="D2419">
        <v>0</v>
      </c>
      <c r="E2419">
        <v>0</v>
      </c>
      <c r="F2419">
        <v>0</v>
      </c>
      <c r="G2419">
        <v>0</v>
      </c>
      <c r="H2419">
        <v>0</v>
      </c>
      <c r="I2419">
        <v>0</v>
      </c>
      <c r="J2419">
        <v>0</v>
      </c>
      <c r="K2419">
        <v>0</v>
      </c>
      <c r="L2419">
        <v>0</v>
      </c>
      <c r="M2419">
        <v>0</v>
      </c>
      <c r="N2419">
        <v>0</v>
      </c>
      <c r="O2419">
        <v>0</v>
      </c>
      <c r="P2419">
        <v>0</v>
      </c>
      <c r="Q2419">
        <v>0</v>
      </c>
      <c r="R2419">
        <v>0</v>
      </c>
      <c r="S2419">
        <v>0</v>
      </c>
      <c r="T2419">
        <v>0</v>
      </c>
      <c r="U2419">
        <v>0</v>
      </c>
      <c r="V2419">
        <v>0</v>
      </c>
      <c r="W2419">
        <v>0</v>
      </c>
      <c r="X2419">
        <v>0</v>
      </c>
      <c r="Y2419">
        <v>0</v>
      </c>
      <c r="Z2419">
        <v>0</v>
      </c>
      <c r="AA2419">
        <v>0</v>
      </c>
      <c r="AB2419">
        <v>0</v>
      </c>
      <c r="AC2419">
        <v>0</v>
      </c>
      <c r="AD2419" s="2"/>
      <c r="AE2419" s="2"/>
      <c r="AF2419" s="2"/>
    </row>
    <row r="2420" spans="1:32">
      <c r="A2420" t="s">
        <v>13182</v>
      </c>
      <c r="B2420" t="s">
        <v>19</v>
      </c>
      <c r="C2420">
        <v>0</v>
      </c>
      <c r="D2420">
        <v>0</v>
      </c>
      <c r="E2420">
        <v>0</v>
      </c>
      <c r="F2420">
        <v>0</v>
      </c>
      <c r="G2420">
        <v>0</v>
      </c>
      <c r="H2420">
        <v>0</v>
      </c>
      <c r="I2420">
        <v>0</v>
      </c>
      <c r="J2420">
        <v>0</v>
      </c>
      <c r="K2420">
        <v>0</v>
      </c>
      <c r="L2420">
        <v>0</v>
      </c>
      <c r="M2420">
        <v>0</v>
      </c>
      <c r="N2420">
        <v>0</v>
      </c>
      <c r="O2420">
        <v>0</v>
      </c>
      <c r="P2420">
        <v>0</v>
      </c>
      <c r="Q2420">
        <v>0</v>
      </c>
      <c r="R2420">
        <v>0</v>
      </c>
      <c r="S2420">
        <v>0</v>
      </c>
      <c r="T2420">
        <v>0</v>
      </c>
      <c r="U2420">
        <v>0</v>
      </c>
      <c r="V2420">
        <v>0</v>
      </c>
      <c r="W2420">
        <v>0</v>
      </c>
      <c r="X2420">
        <v>0</v>
      </c>
      <c r="Y2420">
        <v>0</v>
      </c>
      <c r="Z2420">
        <v>0</v>
      </c>
      <c r="AA2420">
        <v>0</v>
      </c>
      <c r="AB2420">
        <v>0</v>
      </c>
      <c r="AC2420">
        <v>0</v>
      </c>
      <c r="AD2420" s="2"/>
      <c r="AE2420" s="2"/>
      <c r="AF2420" s="2"/>
    </row>
    <row r="2421" spans="1:32">
      <c r="A2421" t="s">
        <v>13183</v>
      </c>
      <c r="B2421" t="s">
        <v>19</v>
      </c>
      <c r="C2421">
        <v>0</v>
      </c>
      <c r="D2421">
        <v>0</v>
      </c>
      <c r="E2421">
        <v>0</v>
      </c>
      <c r="F2421">
        <v>0</v>
      </c>
      <c r="G2421">
        <v>0</v>
      </c>
      <c r="H2421">
        <v>0</v>
      </c>
      <c r="I2421">
        <v>0</v>
      </c>
      <c r="J2421">
        <v>0</v>
      </c>
      <c r="K2421">
        <v>0</v>
      </c>
      <c r="L2421">
        <v>0</v>
      </c>
      <c r="M2421">
        <v>0</v>
      </c>
      <c r="N2421">
        <v>0</v>
      </c>
      <c r="O2421">
        <v>0</v>
      </c>
      <c r="P2421">
        <v>0</v>
      </c>
      <c r="Q2421">
        <v>0</v>
      </c>
      <c r="R2421">
        <v>0</v>
      </c>
      <c r="S2421">
        <v>0</v>
      </c>
      <c r="T2421">
        <v>0</v>
      </c>
      <c r="U2421">
        <v>0</v>
      </c>
      <c r="V2421">
        <v>0</v>
      </c>
      <c r="W2421">
        <v>0</v>
      </c>
      <c r="X2421">
        <v>0</v>
      </c>
      <c r="Y2421">
        <v>0</v>
      </c>
      <c r="Z2421">
        <v>0</v>
      </c>
      <c r="AA2421">
        <v>0</v>
      </c>
      <c r="AB2421">
        <v>0</v>
      </c>
      <c r="AC2421">
        <v>0</v>
      </c>
      <c r="AD2421" s="2"/>
      <c r="AE2421" s="2"/>
      <c r="AF2421" s="2"/>
    </row>
    <row r="2422" spans="1:32">
      <c r="A2422" t="s">
        <v>13184</v>
      </c>
      <c r="B2422" t="s">
        <v>19</v>
      </c>
      <c r="C2422">
        <v>0</v>
      </c>
      <c r="D2422">
        <v>0</v>
      </c>
      <c r="E2422">
        <v>0</v>
      </c>
      <c r="F2422">
        <v>0</v>
      </c>
      <c r="G2422">
        <v>0</v>
      </c>
      <c r="H2422">
        <v>0</v>
      </c>
      <c r="I2422">
        <v>0</v>
      </c>
      <c r="J2422">
        <v>0</v>
      </c>
      <c r="K2422">
        <v>0</v>
      </c>
      <c r="L2422">
        <v>0</v>
      </c>
      <c r="M2422">
        <v>0</v>
      </c>
      <c r="N2422">
        <v>0</v>
      </c>
      <c r="O2422">
        <v>0</v>
      </c>
      <c r="P2422">
        <v>0</v>
      </c>
      <c r="Q2422">
        <v>0</v>
      </c>
      <c r="R2422">
        <v>0</v>
      </c>
      <c r="S2422">
        <v>0</v>
      </c>
      <c r="T2422">
        <v>0</v>
      </c>
      <c r="U2422">
        <v>0</v>
      </c>
      <c r="V2422">
        <v>0</v>
      </c>
      <c r="W2422">
        <v>0</v>
      </c>
      <c r="X2422">
        <v>0</v>
      </c>
      <c r="Y2422">
        <v>0</v>
      </c>
      <c r="Z2422">
        <v>0</v>
      </c>
      <c r="AA2422">
        <v>0</v>
      </c>
      <c r="AB2422">
        <v>0</v>
      </c>
      <c r="AC2422">
        <v>0</v>
      </c>
      <c r="AD2422" s="2"/>
      <c r="AE2422" s="2"/>
      <c r="AF2422" s="2"/>
    </row>
    <row r="2423" spans="1:32">
      <c r="A2423" t="s">
        <v>13185</v>
      </c>
      <c r="B2423" t="s">
        <v>19</v>
      </c>
      <c r="C2423">
        <v>0</v>
      </c>
      <c r="D2423">
        <v>0</v>
      </c>
      <c r="E2423">
        <v>0</v>
      </c>
      <c r="F2423">
        <v>0</v>
      </c>
      <c r="G2423">
        <v>0</v>
      </c>
      <c r="H2423">
        <v>0</v>
      </c>
      <c r="I2423">
        <v>0</v>
      </c>
      <c r="J2423">
        <v>0</v>
      </c>
      <c r="K2423">
        <v>0</v>
      </c>
      <c r="L2423">
        <v>0</v>
      </c>
      <c r="M2423">
        <v>0</v>
      </c>
      <c r="N2423">
        <v>0</v>
      </c>
      <c r="O2423">
        <v>0</v>
      </c>
      <c r="P2423">
        <v>0</v>
      </c>
      <c r="Q2423">
        <v>0</v>
      </c>
      <c r="R2423">
        <v>0</v>
      </c>
      <c r="S2423">
        <v>0</v>
      </c>
      <c r="T2423">
        <v>0</v>
      </c>
      <c r="U2423">
        <v>0</v>
      </c>
      <c r="V2423">
        <v>0</v>
      </c>
      <c r="W2423">
        <v>0</v>
      </c>
      <c r="X2423">
        <v>0</v>
      </c>
      <c r="Y2423">
        <v>0</v>
      </c>
      <c r="Z2423">
        <v>0</v>
      </c>
      <c r="AA2423">
        <v>0</v>
      </c>
      <c r="AB2423">
        <v>0</v>
      </c>
      <c r="AC2423">
        <v>0</v>
      </c>
      <c r="AD2423" s="2"/>
      <c r="AE2423" s="2"/>
      <c r="AF2423" s="2"/>
    </row>
    <row r="2424" spans="1:32">
      <c r="A2424" t="s">
        <v>13186</v>
      </c>
      <c r="B2424" t="s">
        <v>19</v>
      </c>
      <c r="C2424">
        <v>0</v>
      </c>
      <c r="D2424">
        <v>0</v>
      </c>
      <c r="E2424">
        <v>0</v>
      </c>
      <c r="F2424">
        <v>0</v>
      </c>
      <c r="G2424">
        <v>0</v>
      </c>
      <c r="H2424">
        <v>0</v>
      </c>
      <c r="I2424">
        <v>0</v>
      </c>
      <c r="J2424">
        <v>0</v>
      </c>
      <c r="K2424">
        <v>0</v>
      </c>
      <c r="L2424">
        <v>0</v>
      </c>
      <c r="M2424">
        <v>0</v>
      </c>
      <c r="N2424">
        <v>0</v>
      </c>
      <c r="O2424">
        <v>0</v>
      </c>
      <c r="P2424">
        <v>0</v>
      </c>
      <c r="Q2424">
        <v>0</v>
      </c>
      <c r="R2424">
        <v>0</v>
      </c>
      <c r="S2424">
        <v>0</v>
      </c>
      <c r="T2424">
        <v>0</v>
      </c>
      <c r="U2424">
        <v>0</v>
      </c>
      <c r="V2424">
        <v>0</v>
      </c>
      <c r="W2424">
        <v>0</v>
      </c>
      <c r="X2424">
        <v>0</v>
      </c>
      <c r="Y2424">
        <v>0</v>
      </c>
      <c r="Z2424">
        <v>0</v>
      </c>
      <c r="AA2424">
        <v>0</v>
      </c>
      <c r="AB2424">
        <v>0</v>
      </c>
      <c r="AC2424">
        <v>0</v>
      </c>
      <c r="AD2424" s="2"/>
      <c r="AE2424" s="2"/>
      <c r="AF2424" s="2"/>
    </row>
    <row r="2425" spans="1:32">
      <c r="A2425" t="s">
        <v>13187</v>
      </c>
      <c r="B2425" t="s">
        <v>19</v>
      </c>
      <c r="C2425">
        <v>0</v>
      </c>
      <c r="D2425">
        <v>0</v>
      </c>
      <c r="E2425">
        <v>0</v>
      </c>
      <c r="F2425">
        <v>0</v>
      </c>
      <c r="G2425">
        <v>0</v>
      </c>
      <c r="H2425">
        <v>0</v>
      </c>
      <c r="I2425">
        <v>0</v>
      </c>
      <c r="J2425">
        <v>0</v>
      </c>
      <c r="K2425">
        <v>0</v>
      </c>
      <c r="L2425">
        <v>0</v>
      </c>
      <c r="M2425">
        <v>0</v>
      </c>
      <c r="N2425">
        <v>0</v>
      </c>
      <c r="O2425">
        <v>0</v>
      </c>
      <c r="P2425">
        <v>0</v>
      </c>
      <c r="Q2425">
        <v>0</v>
      </c>
      <c r="R2425">
        <v>0</v>
      </c>
      <c r="S2425">
        <v>0</v>
      </c>
      <c r="T2425">
        <v>0</v>
      </c>
      <c r="U2425">
        <v>0</v>
      </c>
      <c r="V2425">
        <v>0</v>
      </c>
      <c r="W2425">
        <v>0</v>
      </c>
      <c r="X2425">
        <v>0</v>
      </c>
      <c r="Y2425">
        <v>0</v>
      </c>
      <c r="Z2425">
        <v>0</v>
      </c>
      <c r="AA2425">
        <v>0</v>
      </c>
      <c r="AB2425">
        <v>0</v>
      </c>
      <c r="AC2425">
        <v>0</v>
      </c>
    </row>
    <row r="2426" spans="1:32">
      <c r="A2426" t="s">
        <v>13188</v>
      </c>
      <c r="B2426" t="s">
        <v>19</v>
      </c>
      <c r="C2426">
        <v>0</v>
      </c>
      <c r="D2426">
        <v>0</v>
      </c>
      <c r="E2426">
        <v>0</v>
      </c>
      <c r="F2426">
        <v>0</v>
      </c>
      <c r="G2426">
        <v>0</v>
      </c>
      <c r="H2426">
        <v>0</v>
      </c>
      <c r="I2426">
        <v>0</v>
      </c>
      <c r="J2426">
        <v>0</v>
      </c>
      <c r="K2426">
        <v>0</v>
      </c>
      <c r="L2426">
        <v>0</v>
      </c>
      <c r="M2426">
        <v>0</v>
      </c>
      <c r="N2426">
        <v>0</v>
      </c>
      <c r="O2426">
        <v>0</v>
      </c>
      <c r="P2426">
        <v>0</v>
      </c>
      <c r="Q2426">
        <v>0</v>
      </c>
      <c r="R2426">
        <v>0</v>
      </c>
      <c r="S2426">
        <v>0</v>
      </c>
      <c r="T2426">
        <v>0</v>
      </c>
      <c r="U2426">
        <v>0</v>
      </c>
      <c r="V2426">
        <v>0</v>
      </c>
      <c r="W2426">
        <v>0</v>
      </c>
      <c r="X2426">
        <v>0</v>
      </c>
      <c r="Y2426">
        <v>0</v>
      </c>
      <c r="Z2426">
        <v>0</v>
      </c>
      <c r="AA2426">
        <v>0</v>
      </c>
      <c r="AB2426">
        <v>0</v>
      </c>
      <c r="AC2426">
        <v>0</v>
      </c>
      <c r="AD2426" s="2"/>
      <c r="AE2426" s="2"/>
      <c r="AF2426" s="2"/>
    </row>
    <row r="2427" spans="1:32">
      <c r="A2427" t="s">
        <v>13189</v>
      </c>
      <c r="B2427" t="s">
        <v>19</v>
      </c>
      <c r="C2427">
        <v>0</v>
      </c>
      <c r="D2427">
        <v>0</v>
      </c>
      <c r="E2427">
        <v>0</v>
      </c>
      <c r="F2427">
        <v>0</v>
      </c>
      <c r="G2427">
        <v>0</v>
      </c>
      <c r="H2427">
        <v>0</v>
      </c>
      <c r="I2427">
        <v>0</v>
      </c>
      <c r="J2427">
        <v>0</v>
      </c>
      <c r="K2427">
        <v>0</v>
      </c>
      <c r="L2427">
        <v>0</v>
      </c>
      <c r="M2427">
        <v>0</v>
      </c>
      <c r="N2427">
        <v>0</v>
      </c>
      <c r="O2427">
        <v>0</v>
      </c>
      <c r="P2427">
        <v>0</v>
      </c>
      <c r="Q2427">
        <v>0</v>
      </c>
      <c r="R2427">
        <v>0</v>
      </c>
      <c r="S2427">
        <v>0</v>
      </c>
      <c r="T2427">
        <v>0</v>
      </c>
      <c r="U2427">
        <v>0</v>
      </c>
      <c r="V2427">
        <v>0</v>
      </c>
      <c r="W2427">
        <v>0</v>
      </c>
      <c r="X2427">
        <v>0</v>
      </c>
      <c r="Y2427">
        <v>0</v>
      </c>
      <c r="Z2427">
        <v>0</v>
      </c>
      <c r="AA2427">
        <v>0</v>
      </c>
      <c r="AB2427">
        <v>0</v>
      </c>
      <c r="AC2427">
        <v>0</v>
      </c>
      <c r="AD2427" s="2"/>
      <c r="AE2427" s="2"/>
      <c r="AF2427" s="2"/>
    </row>
    <row r="2428" spans="1:32">
      <c r="A2428" t="s">
        <v>13190</v>
      </c>
      <c r="B2428" t="s">
        <v>19</v>
      </c>
      <c r="C2428">
        <v>0</v>
      </c>
      <c r="D2428">
        <v>0</v>
      </c>
      <c r="E2428">
        <v>0</v>
      </c>
      <c r="F2428">
        <v>0</v>
      </c>
      <c r="G2428">
        <v>0</v>
      </c>
      <c r="H2428">
        <v>0</v>
      </c>
      <c r="I2428">
        <v>0</v>
      </c>
      <c r="J2428">
        <v>0</v>
      </c>
      <c r="K2428">
        <v>0</v>
      </c>
      <c r="L2428">
        <v>0</v>
      </c>
      <c r="M2428">
        <v>0</v>
      </c>
      <c r="N2428">
        <v>0</v>
      </c>
      <c r="O2428">
        <v>0</v>
      </c>
      <c r="P2428">
        <v>0</v>
      </c>
      <c r="Q2428">
        <v>0</v>
      </c>
      <c r="R2428">
        <v>0</v>
      </c>
      <c r="S2428">
        <v>0</v>
      </c>
      <c r="T2428">
        <v>0</v>
      </c>
      <c r="U2428">
        <v>0</v>
      </c>
      <c r="V2428">
        <v>0</v>
      </c>
      <c r="W2428">
        <v>0</v>
      </c>
      <c r="X2428">
        <v>0</v>
      </c>
      <c r="Y2428">
        <v>0</v>
      </c>
      <c r="Z2428">
        <v>0</v>
      </c>
      <c r="AA2428">
        <v>0</v>
      </c>
      <c r="AB2428">
        <v>0</v>
      </c>
      <c r="AC2428">
        <v>0</v>
      </c>
      <c r="AD2428" s="2"/>
      <c r="AE2428" s="2"/>
      <c r="AF2428" s="2"/>
    </row>
    <row r="2429" spans="1:32">
      <c r="A2429" t="s">
        <v>13191</v>
      </c>
      <c r="B2429" t="s">
        <v>19</v>
      </c>
      <c r="C2429">
        <v>0</v>
      </c>
      <c r="D2429">
        <v>0</v>
      </c>
      <c r="E2429">
        <v>0</v>
      </c>
      <c r="F2429">
        <v>0</v>
      </c>
      <c r="G2429">
        <v>0</v>
      </c>
      <c r="H2429">
        <v>0</v>
      </c>
      <c r="I2429">
        <v>0</v>
      </c>
      <c r="J2429">
        <v>0</v>
      </c>
      <c r="K2429">
        <v>0</v>
      </c>
      <c r="L2429">
        <v>0</v>
      </c>
      <c r="M2429">
        <v>0</v>
      </c>
      <c r="N2429">
        <v>0</v>
      </c>
      <c r="O2429">
        <v>0</v>
      </c>
      <c r="P2429">
        <v>0</v>
      </c>
      <c r="Q2429">
        <v>0</v>
      </c>
      <c r="R2429">
        <v>0</v>
      </c>
      <c r="S2429">
        <v>0</v>
      </c>
      <c r="T2429">
        <v>0</v>
      </c>
      <c r="U2429">
        <v>0</v>
      </c>
      <c r="V2429">
        <v>0</v>
      </c>
      <c r="W2429">
        <v>0</v>
      </c>
      <c r="X2429">
        <v>0</v>
      </c>
      <c r="Y2429">
        <v>0</v>
      </c>
      <c r="Z2429">
        <v>0</v>
      </c>
      <c r="AA2429">
        <v>0</v>
      </c>
      <c r="AB2429">
        <v>0</v>
      </c>
      <c r="AC2429">
        <v>0</v>
      </c>
      <c r="AD2429" s="2"/>
      <c r="AE2429" s="2"/>
      <c r="AF2429" s="2"/>
    </row>
    <row r="2430" spans="1:32">
      <c r="A2430" t="s">
        <v>13192</v>
      </c>
      <c r="B2430" t="s">
        <v>19</v>
      </c>
      <c r="C2430">
        <v>0</v>
      </c>
      <c r="D2430">
        <v>0</v>
      </c>
      <c r="E2430">
        <v>0</v>
      </c>
      <c r="F2430">
        <v>0</v>
      </c>
      <c r="G2430">
        <v>0</v>
      </c>
      <c r="H2430">
        <v>0</v>
      </c>
      <c r="I2430">
        <v>0</v>
      </c>
      <c r="J2430">
        <v>0</v>
      </c>
      <c r="K2430">
        <v>0</v>
      </c>
      <c r="L2430">
        <v>0</v>
      </c>
      <c r="M2430">
        <v>0</v>
      </c>
      <c r="N2430">
        <v>0</v>
      </c>
      <c r="O2430">
        <v>0</v>
      </c>
      <c r="P2430">
        <v>0</v>
      </c>
      <c r="Q2430">
        <v>0</v>
      </c>
      <c r="R2430">
        <v>0</v>
      </c>
      <c r="S2430">
        <v>0</v>
      </c>
      <c r="T2430">
        <v>0</v>
      </c>
      <c r="U2430">
        <v>0</v>
      </c>
      <c r="V2430">
        <v>0</v>
      </c>
      <c r="W2430">
        <v>0</v>
      </c>
      <c r="X2430">
        <v>0</v>
      </c>
      <c r="Y2430">
        <v>0</v>
      </c>
      <c r="Z2430">
        <v>0</v>
      </c>
      <c r="AA2430">
        <v>0</v>
      </c>
      <c r="AB2430">
        <v>0</v>
      </c>
      <c r="AC2430">
        <v>0</v>
      </c>
      <c r="AD2430" s="2"/>
      <c r="AE2430" s="2"/>
      <c r="AF2430" s="2"/>
    </row>
    <row r="2431" spans="1:32">
      <c r="A2431" t="s">
        <v>13193</v>
      </c>
      <c r="B2431" t="s">
        <v>19</v>
      </c>
      <c r="C2431">
        <v>0</v>
      </c>
      <c r="D2431">
        <v>0</v>
      </c>
      <c r="E2431">
        <v>0</v>
      </c>
      <c r="F2431">
        <v>0</v>
      </c>
      <c r="G2431">
        <v>0</v>
      </c>
      <c r="H2431">
        <v>0</v>
      </c>
      <c r="I2431">
        <v>0</v>
      </c>
      <c r="J2431">
        <v>0</v>
      </c>
      <c r="K2431">
        <v>0</v>
      </c>
      <c r="L2431">
        <v>0</v>
      </c>
      <c r="M2431">
        <v>0</v>
      </c>
      <c r="N2431">
        <v>0</v>
      </c>
      <c r="O2431">
        <v>0</v>
      </c>
      <c r="P2431">
        <v>0</v>
      </c>
      <c r="Q2431">
        <v>0</v>
      </c>
      <c r="R2431">
        <v>0</v>
      </c>
      <c r="S2431">
        <v>0</v>
      </c>
      <c r="T2431">
        <v>0</v>
      </c>
      <c r="U2431">
        <v>0</v>
      </c>
      <c r="V2431">
        <v>0</v>
      </c>
      <c r="W2431">
        <v>0</v>
      </c>
      <c r="X2431">
        <v>0</v>
      </c>
      <c r="Y2431">
        <v>0</v>
      </c>
      <c r="Z2431">
        <v>0</v>
      </c>
      <c r="AA2431">
        <v>0</v>
      </c>
      <c r="AB2431">
        <v>0</v>
      </c>
      <c r="AC2431">
        <v>0</v>
      </c>
      <c r="AD2431" s="2"/>
      <c r="AE2431" s="2"/>
      <c r="AF2431" s="2"/>
    </row>
    <row r="2432" spans="1:32">
      <c r="A2432" t="s">
        <v>13194</v>
      </c>
      <c r="B2432" t="s">
        <v>19</v>
      </c>
      <c r="C2432">
        <v>0</v>
      </c>
      <c r="D2432">
        <v>0</v>
      </c>
      <c r="E2432">
        <v>0</v>
      </c>
      <c r="F2432">
        <v>0</v>
      </c>
      <c r="G2432">
        <v>0</v>
      </c>
      <c r="H2432">
        <v>0</v>
      </c>
      <c r="I2432">
        <v>0</v>
      </c>
      <c r="J2432">
        <v>0</v>
      </c>
      <c r="K2432">
        <v>0</v>
      </c>
      <c r="L2432">
        <v>0</v>
      </c>
      <c r="M2432">
        <v>0</v>
      </c>
      <c r="N2432">
        <v>0</v>
      </c>
      <c r="O2432">
        <v>0</v>
      </c>
      <c r="P2432">
        <v>0</v>
      </c>
      <c r="Q2432">
        <v>0</v>
      </c>
      <c r="R2432">
        <v>0</v>
      </c>
      <c r="S2432">
        <v>0</v>
      </c>
      <c r="T2432">
        <v>0</v>
      </c>
      <c r="U2432">
        <v>0</v>
      </c>
      <c r="V2432">
        <v>0</v>
      </c>
      <c r="W2432">
        <v>0</v>
      </c>
      <c r="X2432">
        <v>0</v>
      </c>
      <c r="Y2432">
        <v>0</v>
      </c>
      <c r="Z2432">
        <v>0</v>
      </c>
      <c r="AA2432">
        <v>0</v>
      </c>
      <c r="AB2432">
        <v>0</v>
      </c>
      <c r="AC2432">
        <v>0</v>
      </c>
      <c r="AD2432" s="2"/>
      <c r="AE2432" s="2"/>
      <c r="AF2432" s="2"/>
    </row>
    <row r="2433" spans="1:32">
      <c r="A2433" t="s">
        <v>13195</v>
      </c>
      <c r="B2433" t="s">
        <v>19</v>
      </c>
      <c r="C2433">
        <v>0</v>
      </c>
      <c r="D2433">
        <v>0</v>
      </c>
      <c r="E2433">
        <v>0</v>
      </c>
      <c r="F2433">
        <v>0</v>
      </c>
      <c r="G2433">
        <v>0</v>
      </c>
      <c r="H2433">
        <v>0</v>
      </c>
      <c r="I2433">
        <v>0</v>
      </c>
      <c r="J2433">
        <v>0</v>
      </c>
      <c r="K2433">
        <v>0</v>
      </c>
      <c r="L2433">
        <v>0</v>
      </c>
      <c r="M2433">
        <v>0</v>
      </c>
      <c r="N2433">
        <v>0</v>
      </c>
      <c r="O2433">
        <v>0</v>
      </c>
      <c r="P2433">
        <v>0</v>
      </c>
      <c r="Q2433">
        <v>0</v>
      </c>
      <c r="R2433">
        <v>0</v>
      </c>
      <c r="S2433">
        <v>0</v>
      </c>
      <c r="T2433">
        <v>0</v>
      </c>
      <c r="U2433">
        <v>0</v>
      </c>
      <c r="V2433">
        <v>0</v>
      </c>
      <c r="W2433">
        <v>0</v>
      </c>
      <c r="X2433">
        <v>0</v>
      </c>
      <c r="Y2433">
        <v>0</v>
      </c>
      <c r="Z2433">
        <v>0</v>
      </c>
      <c r="AA2433">
        <v>0</v>
      </c>
      <c r="AB2433">
        <v>0</v>
      </c>
      <c r="AC2433">
        <v>0</v>
      </c>
      <c r="AD2433" s="2"/>
      <c r="AE2433" s="2"/>
      <c r="AF2433" s="2"/>
    </row>
    <row r="2434" spans="1:32">
      <c r="A2434" t="s">
        <v>13196</v>
      </c>
      <c r="B2434" t="s">
        <v>19</v>
      </c>
      <c r="C2434">
        <v>0</v>
      </c>
      <c r="D2434">
        <v>0</v>
      </c>
      <c r="E2434">
        <v>0</v>
      </c>
      <c r="F2434">
        <v>0</v>
      </c>
      <c r="G2434">
        <v>0</v>
      </c>
      <c r="H2434">
        <v>0</v>
      </c>
      <c r="I2434">
        <v>0</v>
      </c>
      <c r="J2434">
        <v>0</v>
      </c>
      <c r="K2434">
        <v>0</v>
      </c>
      <c r="L2434">
        <v>0</v>
      </c>
      <c r="M2434">
        <v>0</v>
      </c>
      <c r="N2434">
        <v>0</v>
      </c>
      <c r="O2434">
        <v>0</v>
      </c>
      <c r="P2434">
        <v>0</v>
      </c>
      <c r="Q2434">
        <v>0</v>
      </c>
      <c r="R2434">
        <v>0</v>
      </c>
      <c r="S2434">
        <v>0</v>
      </c>
      <c r="T2434">
        <v>0</v>
      </c>
      <c r="U2434">
        <v>0</v>
      </c>
      <c r="V2434">
        <v>0</v>
      </c>
      <c r="W2434">
        <v>0</v>
      </c>
      <c r="X2434">
        <v>0</v>
      </c>
      <c r="Y2434">
        <v>0</v>
      </c>
      <c r="Z2434">
        <v>0</v>
      </c>
      <c r="AA2434">
        <v>0</v>
      </c>
      <c r="AB2434">
        <v>0</v>
      </c>
      <c r="AC2434">
        <v>0</v>
      </c>
      <c r="AD2434" s="2"/>
      <c r="AE2434" s="2"/>
      <c r="AF2434" s="2"/>
    </row>
    <row r="2435" spans="1:32">
      <c r="A2435" t="s">
        <v>13197</v>
      </c>
      <c r="B2435" t="s">
        <v>19</v>
      </c>
      <c r="C2435">
        <v>0</v>
      </c>
      <c r="D2435">
        <v>0</v>
      </c>
      <c r="E2435">
        <v>0</v>
      </c>
      <c r="F2435">
        <v>0</v>
      </c>
      <c r="G2435">
        <v>0</v>
      </c>
      <c r="H2435">
        <v>0</v>
      </c>
      <c r="I2435">
        <v>0</v>
      </c>
      <c r="J2435">
        <v>0</v>
      </c>
      <c r="K2435">
        <v>0</v>
      </c>
      <c r="L2435">
        <v>0</v>
      </c>
      <c r="M2435">
        <v>0</v>
      </c>
      <c r="N2435">
        <v>0</v>
      </c>
      <c r="O2435">
        <v>0</v>
      </c>
      <c r="P2435">
        <v>0</v>
      </c>
      <c r="Q2435">
        <v>0</v>
      </c>
      <c r="R2435">
        <v>0</v>
      </c>
      <c r="S2435">
        <v>0</v>
      </c>
      <c r="T2435">
        <v>0</v>
      </c>
      <c r="U2435">
        <v>0</v>
      </c>
      <c r="V2435">
        <v>0</v>
      </c>
      <c r="W2435">
        <v>0</v>
      </c>
      <c r="X2435">
        <v>0</v>
      </c>
      <c r="Y2435">
        <v>0</v>
      </c>
      <c r="Z2435">
        <v>0</v>
      </c>
      <c r="AA2435">
        <v>0</v>
      </c>
      <c r="AB2435">
        <v>0</v>
      </c>
      <c r="AC2435">
        <v>0</v>
      </c>
      <c r="AD2435" s="2"/>
      <c r="AE2435" s="2"/>
      <c r="AF2435" s="2"/>
    </row>
    <row r="2436" spans="1:32">
      <c r="A2436" t="s">
        <v>13198</v>
      </c>
      <c r="B2436" t="s">
        <v>19</v>
      </c>
      <c r="C2436">
        <v>0</v>
      </c>
      <c r="D2436">
        <v>0</v>
      </c>
      <c r="E2436">
        <v>0</v>
      </c>
      <c r="F2436">
        <v>0</v>
      </c>
      <c r="G2436">
        <v>0</v>
      </c>
      <c r="H2436">
        <v>0</v>
      </c>
      <c r="I2436">
        <v>0</v>
      </c>
      <c r="J2436">
        <v>0</v>
      </c>
      <c r="K2436">
        <v>0</v>
      </c>
      <c r="L2436">
        <v>0</v>
      </c>
      <c r="M2436">
        <v>0</v>
      </c>
      <c r="N2436">
        <v>0</v>
      </c>
      <c r="O2436">
        <v>0</v>
      </c>
      <c r="P2436">
        <v>0</v>
      </c>
      <c r="Q2436">
        <v>0</v>
      </c>
      <c r="R2436">
        <v>0</v>
      </c>
      <c r="S2436">
        <v>0</v>
      </c>
      <c r="T2436">
        <v>0</v>
      </c>
      <c r="U2436">
        <v>0</v>
      </c>
      <c r="V2436">
        <v>0</v>
      </c>
      <c r="W2436">
        <v>0</v>
      </c>
      <c r="X2436">
        <v>0</v>
      </c>
      <c r="Y2436">
        <v>0</v>
      </c>
      <c r="Z2436">
        <v>0</v>
      </c>
      <c r="AA2436">
        <v>0</v>
      </c>
      <c r="AB2436">
        <v>0</v>
      </c>
      <c r="AC2436">
        <v>0</v>
      </c>
      <c r="AD2436" s="2"/>
      <c r="AE2436" s="2"/>
      <c r="AF2436" s="2"/>
    </row>
    <row r="2437" spans="1:32">
      <c r="A2437" t="s">
        <v>13199</v>
      </c>
      <c r="B2437" t="s">
        <v>19</v>
      </c>
      <c r="C2437">
        <v>0</v>
      </c>
      <c r="D2437">
        <v>0</v>
      </c>
      <c r="E2437">
        <v>0</v>
      </c>
      <c r="F2437">
        <v>0</v>
      </c>
      <c r="G2437">
        <v>0</v>
      </c>
      <c r="H2437">
        <v>0</v>
      </c>
      <c r="I2437">
        <v>0</v>
      </c>
      <c r="J2437">
        <v>0</v>
      </c>
      <c r="K2437">
        <v>0</v>
      </c>
      <c r="L2437">
        <v>0</v>
      </c>
      <c r="M2437">
        <v>0</v>
      </c>
      <c r="N2437">
        <v>0</v>
      </c>
      <c r="O2437">
        <v>0</v>
      </c>
      <c r="P2437">
        <v>0</v>
      </c>
      <c r="Q2437">
        <v>0</v>
      </c>
      <c r="R2437">
        <v>0</v>
      </c>
      <c r="S2437">
        <v>0</v>
      </c>
      <c r="T2437">
        <v>0</v>
      </c>
      <c r="U2437">
        <v>0</v>
      </c>
      <c r="V2437">
        <v>0</v>
      </c>
      <c r="W2437">
        <v>0</v>
      </c>
      <c r="X2437">
        <v>0</v>
      </c>
      <c r="Y2437">
        <v>0</v>
      </c>
      <c r="Z2437">
        <v>0</v>
      </c>
      <c r="AA2437">
        <v>0</v>
      </c>
      <c r="AB2437">
        <v>0</v>
      </c>
      <c r="AC2437">
        <v>0</v>
      </c>
    </row>
    <row r="2438" spans="1:32">
      <c r="A2438" t="s">
        <v>13200</v>
      </c>
      <c r="B2438" t="s">
        <v>19</v>
      </c>
      <c r="C2438">
        <v>0</v>
      </c>
      <c r="D2438">
        <v>0</v>
      </c>
      <c r="E2438">
        <v>0</v>
      </c>
      <c r="F2438">
        <v>0</v>
      </c>
      <c r="G2438">
        <v>0</v>
      </c>
      <c r="H2438">
        <v>0</v>
      </c>
      <c r="I2438">
        <v>0</v>
      </c>
      <c r="J2438">
        <v>0</v>
      </c>
      <c r="K2438">
        <v>0</v>
      </c>
      <c r="L2438">
        <v>0</v>
      </c>
      <c r="M2438">
        <v>0</v>
      </c>
      <c r="N2438">
        <v>0</v>
      </c>
      <c r="O2438">
        <v>0</v>
      </c>
      <c r="P2438">
        <v>0</v>
      </c>
      <c r="Q2438">
        <v>0</v>
      </c>
      <c r="R2438">
        <v>0</v>
      </c>
      <c r="S2438">
        <v>0</v>
      </c>
      <c r="T2438">
        <v>0</v>
      </c>
      <c r="U2438">
        <v>0</v>
      </c>
      <c r="V2438">
        <v>0</v>
      </c>
      <c r="W2438">
        <v>0</v>
      </c>
      <c r="X2438">
        <v>0</v>
      </c>
      <c r="Y2438">
        <v>0</v>
      </c>
      <c r="Z2438">
        <v>0</v>
      </c>
      <c r="AA2438">
        <v>0</v>
      </c>
      <c r="AB2438">
        <v>0</v>
      </c>
      <c r="AC2438">
        <v>0</v>
      </c>
      <c r="AD2438" s="2"/>
      <c r="AE2438" s="2"/>
      <c r="AF2438" s="2"/>
    </row>
    <row r="2439" spans="1:32">
      <c r="A2439" t="s">
        <v>13201</v>
      </c>
      <c r="B2439" t="s">
        <v>19</v>
      </c>
      <c r="C2439">
        <v>0</v>
      </c>
      <c r="D2439">
        <v>0</v>
      </c>
      <c r="E2439">
        <v>0</v>
      </c>
      <c r="F2439">
        <v>0</v>
      </c>
      <c r="G2439">
        <v>0</v>
      </c>
      <c r="H2439">
        <v>0</v>
      </c>
      <c r="I2439">
        <v>0</v>
      </c>
      <c r="J2439">
        <v>0</v>
      </c>
      <c r="K2439">
        <v>0</v>
      </c>
      <c r="L2439">
        <v>0</v>
      </c>
      <c r="M2439">
        <v>0</v>
      </c>
      <c r="N2439">
        <v>0</v>
      </c>
      <c r="O2439">
        <v>0</v>
      </c>
      <c r="P2439">
        <v>0</v>
      </c>
      <c r="Q2439">
        <v>0</v>
      </c>
      <c r="R2439">
        <v>0</v>
      </c>
      <c r="S2439">
        <v>0</v>
      </c>
      <c r="T2439">
        <v>0</v>
      </c>
      <c r="U2439">
        <v>0</v>
      </c>
      <c r="V2439">
        <v>0</v>
      </c>
      <c r="W2439">
        <v>0</v>
      </c>
      <c r="X2439">
        <v>0</v>
      </c>
      <c r="Y2439">
        <v>0</v>
      </c>
      <c r="Z2439">
        <v>0</v>
      </c>
      <c r="AA2439">
        <v>0</v>
      </c>
      <c r="AB2439">
        <v>0</v>
      </c>
      <c r="AC2439">
        <v>0</v>
      </c>
      <c r="AD2439" s="2"/>
      <c r="AE2439" s="2"/>
      <c r="AF2439" s="2"/>
    </row>
    <row r="2440" spans="1:32">
      <c r="A2440" t="s">
        <v>13202</v>
      </c>
      <c r="B2440" t="s">
        <v>19</v>
      </c>
      <c r="C2440">
        <v>0</v>
      </c>
      <c r="D2440">
        <v>0</v>
      </c>
      <c r="E2440">
        <v>0</v>
      </c>
      <c r="F2440">
        <v>0</v>
      </c>
      <c r="G2440">
        <v>0</v>
      </c>
      <c r="H2440">
        <v>0</v>
      </c>
      <c r="I2440">
        <v>0</v>
      </c>
      <c r="J2440">
        <v>0</v>
      </c>
      <c r="K2440">
        <v>0</v>
      </c>
      <c r="L2440">
        <v>0</v>
      </c>
      <c r="M2440">
        <v>0</v>
      </c>
      <c r="N2440">
        <v>0</v>
      </c>
      <c r="O2440">
        <v>0</v>
      </c>
      <c r="P2440">
        <v>0</v>
      </c>
      <c r="Q2440">
        <v>0</v>
      </c>
      <c r="R2440">
        <v>0</v>
      </c>
      <c r="S2440">
        <v>0</v>
      </c>
      <c r="T2440">
        <v>0</v>
      </c>
      <c r="U2440">
        <v>0</v>
      </c>
      <c r="V2440">
        <v>0</v>
      </c>
      <c r="W2440">
        <v>0</v>
      </c>
      <c r="X2440">
        <v>0</v>
      </c>
      <c r="Y2440">
        <v>0</v>
      </c>
      <c r="Z2440">
        <v>0</v>
      </c>
      <c r="AA2440">
        <v>0</v>
      </c>
      <c r="AB2440">
        <v>0</v>
      </c>
      <c r="AC2440">
        <v>0</v>
      </c>
      <c r="AD2440" s="2"/>
      <c r="AE2440" s="2"/>
      <c r="AF2440" s="2"/>
    </row>
    <row r="2441" spans="1:32">
      <c r="A2441" t="s">
        <v>13203</v>
      </c>
      <c r="B2441" t="s">
        <v>19</v>
      </c>
      <c r="C2441">
        <v>0</v>
      </c>
      <c r="D2441">
        <v>0</v>
      </c>
      <c r="E2441">
        <v>0</v>
      </c>
      <c r="F2441">
        <v>0</v>
      </c>
      <c r="G2441">
        <v>0</v>
      </c>
      <c r="H2441">
        <v>0</v>
      </c>
      <c r="I2441">
        <v>0</v>
      </c>
      <c r="J2441">
        <v>0</v>
      </c>
      <c r="K2441">
        <v>0</v>
      </c>
      <c r="L2441">
        <v>0</v>
      </c>
      <c r="M2441">
        <v>0</v>
      </c>
      <c r="N2441">
        <v>0</v>
      </c>
      <c r="O2441">
        <v>0</v>
      </c>
      <c r="P2441">
        <v>0</v>
      </c>
      <c r="Q2441">
        <v>0</v>
      </c>
      <c r="R2441">
        <v>0</v>
      </c>
      <c r="S2441">
        <v>0</v>
      </c>
      <c r="T2441">
        <v>0</v>
      </c>
      <c r="U2441">
        <v>0</v>
      </c>
      <c r="V2441">
        <v>0</v>
      </c>
      <c r="W2441">
        <v>0</v>
      </c>
      <c r="X2441">
        <v>0</v>
      </c>
      <c r="Y2441">
        <v>0</v>
      </c>
      <c r="Z2441">
        <v>0</v>
      </c>
      <c r="AA2441">
        <v>0</v>
      </c>
      <c r="AB2441">
        <v>0</v>
      </c>
      <c r="AC2441">
        <v>0</v>
      </c>
      <c r="AD2441" s="2"/>
      <c r="AE2441" s="2"/>
      <c r="AF2441" s="2"/>
    </row>
    <row r="2442" spans="1:32">
      <c r="A2442" t="s">
        <v>13204</v>
      </c>
      <c r="B2442" t="s">
        <v>19</v>
      </c>
      <c r="C2442">
        <v>0</v>
      </c>
      <c r="D2442">
        <v>0</v>
      </c>
      <c r="E2442">
        <v>0</v>
      </c>
      <c r="F2442">
        <v>0</v>
      </c>
      <c r="G2442">
        <v>0</v>
      </c>
      <c r="H2442">
        <v>0</v>
      </c>
      <c r="I2442">
        <v>0</v>
      </c>
      <c r="J2442">
        <v>0</v>
      </c>
      <c r="K2442">
        <v>0</v>
      </c>
      <c r="L2442">
        <v>0</v>
      </c>
      <c r="M2442">
        <v>0</v>
      </c>
      <c r="N2442">
        <v>0</v>
      </c>
      <c r="O2442">
        <v>0</v>
      </c>
      <c r="P2442">
        <v>0</v>
      </c>
      <c r="Q2442">
        <v>0</v>
      </c>
      <c r="R2442">
        <v>0</v>
      </c>
      <c r="S2442">
        <v>0</v>
      </c>
      <c r="T2442">
        <v>0</v>
      </c>
      <c r="U2442">
        <v>0</v>
      </c>
      <c r="V2442">
        <v>0</v>
      </c>
      <c r="W2442">
        <v>0</v>
      </c>
      <c r="X2442">
        <v>0</v>
      </c>
      <c r="Y2442">
        <v>0</v>
      </c>
      <c r="Z2442">
        <v>0</v>
      </c>
      <c r="AA2442">
        <v>0</v>
      </c>
      <c r="AB2442">
        <v>0</v>
      </c>
      <c r="AC2442">
        <v>0</v>
      </c>
      <c r="AD2442" s="2"/>
      <c r="AE2442" s="2"/>
      <c r="AF2442" s="2"/>
    </row>
    <row r="2443" spans="1:32">
      <c r="A2443" t="s">
        <v>13205</v>
      </c>
      <c r="B2443" t="s">
        <v>19</v>
      </c>
      <c r="C2443">
        <v>0</v>
      </c>
      <c r="D2443">
        <v>0</v>
      </c>
      <c r="E2443">
        <v>0</v>
      </c>
      <c r="F2443">
        <v>0</v>
      </c>
      <c r="G2443">
        <v>0</v>
      </c>
      <c r="H2443">
        <v>0</v>
      </c>
      <c r="I2443">
        <v>0</v>
      </c>
      <c r="J2443">
        <v>0</v>
      </c>
      <c r="K2443">
        <v>0</v>
      </c>
      <c r="L2443">
        <v>0</v>
      </c>
      <c r="M2443">
        <v>0</v>
      </c>
      <c r="N2443">
        <v>0</v>
      </c>
      <c r="O2443">
        <v>0</v>
      </c>
      <c r="P2443">
        <v>0</v>
      </c>
      <c r="Q2443">
        <v>0</v>
      </c>
      <c r="R2443">
        <v>0</v>
      </c>
      <c r="S2443">
        <v>0</v>
      </c>
      <c r="T2443">
        <v>0</v>
      </c>
      <c r="U2443">
        <v>0</v>
      </c>
      <c r="V2443">
        <v>0</v>
      </c>
      <c r="W2443">
        <v>0</v>
      </c>
      <c r="X2443">
        <v>0</v>
      </c>
      <c r="Y2443">
        <v>0</v>
      </c>
      <c r="Z2443">
        <v>0</v>
      </c>
      <c r="AA2443">
        <v>0</v>
      </c>
      <c r="AB2443">
        <v>0</v>
      </c>
      <c r="AC2443">
        <v>0</v>
      </c>
      <c r="AD2443" s="2"/>
      <c r="AE2443" s="2"/>
      <c r="AF2443" s="2"/>
    </row>
    <row r="2444" spans="1:32">
      <c r="A2444" t="s">
        <v>13206</v>
      </c>
      <c r="B2444" t="s">
        <v>19</v>
      </c>
      <c r="C2444">
        <v>0</v>
      </c>
      <c r="D2444">
        <v>0</v>
      </c>
      <c r="E2444">
        <v>0</v>
      </c>
      <c r="F2444">
        <v>0</v>
      </c>
      <c r="G2444">
        <v>0</v>
      </c>
      <c r="H2444">
        <v>0</v>
      </c>
      <c r="I2444">
        <v>0</v>
      </c>
      <c r="J2444">
        <v>0</v>
      </c>
      <c r="K2444">
        <v>0</v>
      </c>
      <c r="L2444">
        <v>0</v>
      </c>
      <c r="M2444">
        <v>0</v>
      </c>
      <c r="N2444">
        <v>0</v>
      </c>
      <c r="O2444">
        <v>0</v>
      </c>
      <c r="P2444">
        <v>0</v>
      </c>
      <c r="Q2444">
        <v>0</v>
      </c>
      <c r="R2444">
        <v>0</v>
      </c>
      <c r="S2444">
        <v>0</v>
      </c>
      <c r="T2444">
        <v>0</v>
      </c>
      <c r="U2444">
        <v>0</v>
      </c>
      <c r="V2444">
        <v>0</v>
      </c>
      <c r="W2444">
        <v>0</v>
      </c>
      <c r="X2444">
        <v>0</v>
      </c>
      <c r="Y2444">
        <v>0</v>
      </c>
      <c r="Z2444">
        <v>0</v>
      </c>
      <c r="AA2444">
        <v>0</v>
      </c>
      <c r="AB2444">
        <v>0</v>
      </c>
      <c r="AC2444">
        <v>0</v>
      </c>
      <c r="AD2444" s="2"/>
      <c r="AE2444" s="2"/>
      <c r="AF2444" s="2"/>
    </row>
    <row r="2445" spans="1:32">
      <c r="A2445" t="s">
        <v>13207</v>
      </c>
      <c r="B2445" t="s">
        <v>19</v>
      </c>
      <c r="C2445">
        <v>0</v>
      </c>
      <c r="D2445">
        <v>0</v>
      </c>
      <c r="E2445">
        <v>0</v>
      </c>
      <c r="F2445">
        <v>0</v>
      </c>
      <c r="G2445">
        <v>0</v>
      </c>
      <c r="H2445">
        <v>0</v>
      </c>
      <c r="I2445">
        <v>0</v>
      </c>
      <c r="J2445">
        <v>0</v>
      </c>
      <c r="K2445">
        <v>0</v>
      </c>
      <c r="L2445">
        <v>0</v>
      </c>
      <c r="M2445">
        <v>0</v>
      </c>
      <c r="N2445">
        <v>0</v>
      </c>
      <c r="O2445">
        <v>0</v>
      </c>
      <c r="P2445">
        <v>0</v>
      </c>
      <c r="Q2445">
        <v>0</v>
      </c>
      <c r="R2445">
        <v>0</v>
      </c>
      <c r="S2445">
        <v>0</v>
      </c>
      <c r="T2445">
        <v>0</v>
      </c>
      <c r="U2445">
        <v>0</v>
      </c>
      <c r="V2445">
        <v>0</v>
      </c>
      <c r="W2445">
        <v>0</v>
      </c>
      <c r="X2445">
        <v>0</v>
      </c>
      <c r="Y2445">
        <v>0</v>
      </c>
      <c r="Z2445">
        <v>0</v>
      </c>
      <c r="AA2445">
        <v>0</v>
      </c>
      <c r="AB2445">
        <v>0</v>
      </c>
      <c r="AC2445">
        <v>0</v>
      </c>
      <c r="AD2445" s="2"/>
      <c r="AE2445" s="2"/>
      <c r="AF2445" s="2"/>
    </row>
    <row r="2446" spans="1:32">
      <c r="A2446" t="s">
        <v>13208</v>
      </c>
      <c r="B2446" t="s">
        <v>19</v>
      </c>
      <c r="C2446">
        <v>0</v>
      </c>
      <c r="D2446">
        <v>0</v>
      </c>
      <c r="E2446">
        <v>0</v>
      </c>
      <c r="F2446">
        <v>0</v>
      </c>
      <c r="G2446">
        <v>0</v>
      </c>
      <c r="H2446">
        <v>0</v>
      </c>
      <c r="I2446">
        <v>0</v>
      </c>
      <c r="J2446">
        <v>0</v>
      </c>
      <c r="K2446">
        <v>0</v>
      </c>
      <c r="L2446">
        <v>0</v>
      </c>
      <c r="M2446">
        <v>0</v>
      </c>
      <c r="N2446">
        <v>0</v>
      </c>
      <c r="O2446">
        <v>0</v>
      </c>
      <c r="P2446">
        <v>0</v>
      </c>
      <c r="Q2446">
        <v>0</v>
      </c>
      <c r="R2446">
        <v>0</v>
      </c>
      <c r="S2446">
        <v>0</v>
      </c>
      <c r="T2446">
        <v>0</v>
      </c>
      <c r="U2446">
        <v>0</v>
      </c>
      <c r="V2446">
        <v>0</v>
      </c>
      <c r="W2446">
        <v>0</v>
      </c>
      <c r="X2446">
        <v>0</v>
      </c>
      <c r="Y2446">
        <v>0</v>
      </c>
      <c r="Z2446">
        <v>0</v>
      </c>
      <c r="AA2446">
        <v>0</v>
      </c>
      <c r="AB2446">
        <v>0</v>
      </c>
      <c r="AC2446">
        <v>0</v>
      </c>
      <c r="AD2446" s="2"/>
      <c r="AE2446" s="2"/>
      <c r="AF2446" s="2"/>
    </row>
    <row r="2447" spans="1:32">
      <c r="A2447" t="s">
        <v>13209</v>
      </c>
      <c r="B2447" t="s">
        <v>19</v>
      </c>
      <c r="C2447">
        <v>0</v>
      </c>
      <c r="D2447">
        <v>0</v>
      </c>
      <c r="E2447">
        <v>0</v>
      </c>
      <c r="F2447">
        <v>0</v>
      </c>
      <c r="G2447">
        <v>0</v>
      </c>
      <c r="H2447">
        <v>0</v>
      </c>
      <c r="I2447">
        <v>0</v>
      </c>
      <c r="J2447">
        <v>0</v>
      </c>
      <c r="K2447">
        <v>0</v>
      </c>
      <c r="L2447">
        <v>0</v>
      </c>
      <c r="M2447">
        <v>0</v>
      </c>
      <c r="N2447">
        <v>0</v>
      </c>
      <c r="O2447">
        <v>0</v>
      </c>
      <c r="P2447">
        <v>0</v>
      </c>
      <c r="Q2447">
        <v>0</v>
      </c>
      <c r="R2447">
        <v>0</v>
      </c>
      <c r="S2447">
        <v>0</v>
      </c>
      <c r="T2447">
        <v>0</v>
      </c>
      <c r="U2447">
        <v>0</v>
      </c>
      <c r="V2447">
        <v>0</v>
      </c>
      <c r="W2447">
        <v>0</v>
      </c>
      <c r="X2447">
        <v>0</v>
      </c>
      <c r="Y2447">
        <v>0</v>
      </c>
      <c r="Z2447">
        <v>0</v>
      </c>
      <c r="AA2447">
        <v>0</v>
      </c>
      <c r="AB2447">
        <v>0</v>
      </c>
      <c r="AC2447">
        <v>0</v>
      </c>
      <c r="AD2447" s="2"/>
      <c r="AE2447" s="2"/>
      <c r="AF2447" s="2"/>
    </row>
    <row r="2448" spans="1:32">
      <c r="A2448" t="s">
        <v>13210</v>
      </c>
      <c r="B2448" t="s">
        <v>19</v>
      </c>
      <c r="C2448">
        <v>0</v>
      </c>
      <c r="D2448">
        <v>0</v>
      </c>
      <c r="E2448">
        <v>0</v>
      </c>
      <c r="F2448">
        <v>0</v>
      </c>
      <c r="G2448">
        <v>0</v>
      </c>
      <c r="H2448">
        <v>0</v>
      </c>
      <c r="I2448">
        <v>0</v>
      </c>
      <c r="J2448">
        <v>0</v>
      </c>
      <c r="K2448">
        <v>0</v>
      </c>
      <c r="L2448">
        <v>0</v>
      </c>
      <c r="M2448">
        <v>0</v>
      </c>
      <c r="N2448">
        <v>0</v>
      </c>
      <c r="O2448">
        <v>0</v>
      </c>
      <c r="P2448">
        <v>0</v>
      </c>
      <c r="Q2448">
        <v>0</v>
      </c>
      <c r="R2448">
        <v>0</v>
      </c>
      <c r="S2448">
        <v>0</v>
      </c>
      <c r="T2448">
        <v>0</v>
      </c>
      <c r="U2448">
        <v>0</v>
      </c>
      <c r="V2448">
        <v>0</v>
      </c>
      <c r="W2448">
        <v>0</v>
      </c>
      <c r="X2448">
        <v>0</v>
      </c>
      <c r="Y2448">
        <v>0</v>
      </c>
      <c r="Z2448">
        <v>0</v>
      </c>
      <c r="AA2448">
        <v>0</v>
      </c>
      <c r="AB2448">
        <v>0</v>
      </c>
      <c r="AC2448">
        <v>0</v>
      </c>
      <c r="AD2448" s="2"/>
      <c r="AE2448" s="2"/>
      <c r="AF2448" s="2"/>
    </row>
    <row r="2449" spans="1:32">
      <c r="A2449" t="s">
        <v>13211</v>
      </c>
      <c r="B2449" t="s">
        <v>19</v>
      </c>
      <c r="C2449">
        <v>0</v>
      </c>
      <c r="D2449">
        <v>0</v>
      </c>
      <c r="E2449">
        <v>0</v>
      </c>
      <c r="F2449">
        <v>0</v>
      </c>
      <c r="G2449">
        <v>0</v>
      </c>
      <c r="H2449">
        <v>0</v>
      </c>
      <c r="I2449">
        <v>0</v>
      </c>
      <c r="J2449">
        <v>0</v>
      </c>
      <c r="K2449">
        <v>0</v>
      </c>
      <c r="L2449">
        <v>0</v>
      </c>
      <c r="M2449">
        <v>0</v>
      </c>
      <c r="N2449">
        <v>0</v>
      </c>
      <c r="O2449">
        <v>0</v>
      </c>
      <c r="P2449">
        <v>0</v>
      </c>
      <c r="Q2449">
        <v>0</v>
      </c>
      <c r="R2449">
        <v>0</v>
      </c>
      <c r="S2449">
        <v>0</v>
      </c>
      <c r="T2449">
        <v>0</v>
      </c>
      <c r="U2449">
        <v>0</v>
      </c>
      <c r="V2449">
        <v>0</v>
      </c>
      <c r="W2449">
        <v>0</v>
      </c>
      <c r="X2449">
        <v>0</v>
      </c>
      <c r="Y2449">
        <v>0</v>
      </c>
      <c r="Z2449">
        <v>0</v>
      </c>
      <c r="AA2449">
        <v>0</v>
      </c>
      <c r="AB2449">
        <v>0</v>
      </c>
      <c r="AC2449">
        <v>0</v>
      </c>
    </row>
    <row r="2450" spans="1:32">
      <c r="A2450" t="s">
        <v>13212</v>
      </c>
      <c r="B2450" t="s">
        <v>19</v>
      </c>
      <c r="C2450">
        <v>0</v>
      </c>
      <c r="D2450">
        <v>0</v>
      </c>
      <c r="E2450">
        <v>0</v>
      </c>
      <c r="F2450">
        <v>0</v>
      </c>
      <c r="G2450">
        <v>0</v>
      </c>
      <c r="H2450">
        <v>0</v>
      </c>
      <c r="I2450">
        <v>0</v>
      </c>
      <c r="J2450">
        <v>0</v>
      </c>
      <c r="K2450">
        <v>0</v>
      </c>
      <c r="L2450">
        <v>0</v>
      </c>
      <c r="M2450">
        <v>0</v>
      </c>
      <c r="N2450">
        <v>0</v>
      </c>
      <c r="O2450">
        <v>0</v>
      </c>
      <c r="P2450">
        <v>0</v>
      </c>
      <c r="Q2450">
        <v>0</v>
      </c>
      <c r="R2450">
        <v>0</v>
      </c>
      <c r="S2450">
        <v>0</v>
      </c>
      <c r="T2450">
        <v>0</v>
      </c>
      <c r="U2450">
        <v>0</v>
      </c>
      <c r="V2450">
        <v>0</v>
      </c>
      <c r="W2450">
        <v>0</v>
      </c>
      <c r="X2450">
        <v>0</v>
      </c>
      <c r="Y2450">
        <v>0</v>
      </c>
      <c r="Z2450">
        <v>0</v>
      </c>
      <c r="AA2450">
        <v>0</v>
      </c>
      <c r="AB2450">
        <v>0</v>
      </c>
      <c r="AC2450">
        <v>0</v>
      </c>
    </row>
    <row r="2451" spans="1:32">
      <c r="A2451" t="s">
        <v>13213</v>
      </c>
      <c r="B2451" t="s">
        <v>19</v>
      </c>
      <c r="C2451">
        <v>0</v>
      </c>
      <c r="D2451">
        <v>0</v>
      </c>
      <c r="E2451">
        <v>0</v>
      </c>
      <c r="F2451">
        <v>0</v>
      </c>
      <c r="G2451">
        <v>0</v>
      </c>
      <c r="H2451">
        <v>0</v>
      </c>
      <c r="I2451">
        <v>0</v>
      </c>
      <c r="J2451">
        <v>0</v>
      </c>
      <c r="K2451">
        <v>0</v>
      </c>
      <c r="L2451">
        <v>0</v>
      </c>
      <c r="M2451">
        <v>0</v>
      </c>
      <c r="N2451">
        <v>0</v>
      </c>
      <c r="O2451">
        <v>0</v>
      </c>
      <c r="P2451">
        <v>0</v>
      </c>
      <c r="Q2451">
        <v>0</v>
      </c>
      <c r="R2451">
        <v>0</v>
      </c>
      <c r="S2451">
        <v>0</v>
      </c>
      <c r="T2451">
        <v>0</v>
      </c>
      <c r="U2451">
        <v>0</v>
      </c>
      <c r="V2451">
        <v>0</v>
      </c>
      <c r="W2451">
        <v>0</v>
      </c>
      <c r="X2451">
        <v>0</v>
      </c>
      <c r="Y2451">
        <v>0</v>
      </c>
      <c r="Z2451">
        <v>0</v>
      </c>
      <c r="AA2451">
        <v>0</v>
      </c>
      <c r="AB2451">
        <v>0</v>
      </c>
      <c r="AC2451">
        <v>0</v>
      </c>
    </row>
    <row r="2452" spans="1:32">
      <c r="A2452" t="s">
        <v>13214</v>
      </c>
      <c r="B2452" t="s">
        <v>19</v>
      </c>
      <c r="C2452">
        <v>0</v>
      </c>
      <c r="D2452">
        <v>0</v>
      </c>
      <c r="E2452">
        <v>0</v>
      </c>
      <c r="F2452">
        <v>0</v>
      </c>
      <c r="G2452">
        <v>0</v>
      </c>
      <c r="H2452">
        <v>0</v>
      </c>
      <c r="I2452">
        <v>0</v>
      </c>
      <c r="J2452">
        <v>0</v>
      </c>
      <c r="K2452">
        <v>0</v>
      </c>
      <c r="L2452">
        <v>0</v>
      </c>
      <c r="M2452">
        <v>0</v>
      </c>
      <c r="N2452">
        <v>0</v>
      </c>
      <c r="O2452">
        <v>0</v>
      </c>
      <c r="P2452">
        <v>0</v>
      </c>
      <c r="Q2452">
        <v>0</v>
      </c>
      <c r="R2452">
        <v>0</v>
      </c>
      <c r="S2452">
        <v>0</v>
      </c>
      <c r="T2452">
        <v>0</v>
      </c>
      <c r="U2452">
        <v>0</v>
      </c>
      <c r="V2452">
        <v>0</v>
      </c>
      <c r="W2452">
        <v>0</v>
      </c>
      <c r="X2452">
        <v>0</v>
      </c>
      <c r="Y2452">
        <v>0</v>
      </c>
      <c r="Z2452">
        <v>0</v>
      </c>
      <c r="AA2452">
        <v>0</v>
      </c>
      <c r="AB2452">
        <v>0</v>
      </c>
      <c r="AC2452">
        <v>0</v>
      </c>
    </row>
    <row r="2453" spans="1:32">
      <c r="A2453" t="s">
        <v>13215</v>
      </c>
      <c r="B2453" t="s">
        <v>19</v>
      </c>
      <c r="C2453">
        <v>0</v>
      </c>
      <c r="D2453">
        <v>0</v>
      </c>
      <c r="E2453">
        <v>0</v>
      </c>
      <c r="F2453">
        <v>0</v>
      </c>
      <c r="G2453">
        <v>0</v>
      </c>
      <c r="H2453">
        <v>0</v>
      </c>
      <c r="I2453">
        <v>0</v>
      </c>
      <c r="J2453">
        <v>0</v>
      </c>
      <c r="K2453">
        <v>0</v>
      </c>
      <c r="L2453">
        <v>0</v>
      </c>
      <c r="M2453">
        <v>0</v>
      </c>
      <c r="N2453">
        <v>0</v>
      </c>
      <c r="O2453">
        <v>0</v>
      </c>
      <c r="P2453">
        <v>0</v>
      </c>
      <c r="Q2453">
        <v>0</v>
      </c>
      <c r="R2453">
        <v>0</v>
      </c>
      <c r="S2453">
        <v>0</v>
      </c>
      <c r="T2453">
        <v>0</v>
      </c>
      <c r="U2453">
        <v>0</v>
      </c>
      <c r="V2453">
        <v>0</v>
      </c>
      <c r="W2453">
        <v>0</v>
      </c>
      <c r="X2453">
        <v>0</v>
      </c>
      <c r="Y2453">
        <v>0</v>
      </c>
      <c r="Z2453">
        <v>0</v>
      </c>
      <c r="AA2453">
        <v>0</v>
      </c>
      <c r="AB2453">
        <v>0</v>
      </c>
      <c r="AC2453">
        <v>0</v>
      </c>
    </row>
    <row r="2454" spans="1:32">
      <c r="A2454" t="s">
        <v>13216</v>
      </c>
      <c r="B2454" t="s">
        <v>19</v>
      </c>
      <c r="C2454">
        <v>0</v>
      </c>
      <c r="D2454">
        <v>0</v>
      </c>
      <c r="E2454">
        <v>0</v>
      </c>
      <c r="F2454">
        <v>0</v>
      </c>
      <c r="G2454">
        <v>0</v>
      </c>
      <c r="H2454">
        <v>0</v>
      </c>
      <c r="I2454">
        <v>0</v>
      </c>
      <c r="J2454">
        <v>0</v>
      </c>
      <c r="K2454">
        <v>0</v>
      </c>
      <c r="L2454">
        <v>0</v>
      </c>
      <c r="M2454">
        <v>0</v>
      </c>
      <c r="N2454">
        <v>0</v>
      </c>
      <c r="O2454">
        <v>0</v>
      </c>
      <c r="P2454">
        <v>0</v>
      </c>
      <c r="Q2454">
        <v>0</v>
      </c>
      <c r="R2454">
        <v>0</v>
      </c>
      <c r="S2454">
        <v>0</v>
      </c>
      <c r="T2454">
        <v>0</v>
      </c>
      <c r="U2454">
        <v>0</v>
      </c>
      <c r="V2454">
        <v>0</v>
      </c>
      <c r="W2454">
        <v>0</v>
      </c>
      <c r="X2454">
        <v>0</v>
      </c>
      <c r="Y2454">
        <v>0</v>
      </c>
      <c r="Z2454">
        <v>0</v>
      </c>
      <c r="AA2454">
        <v>0</v>
      </c>
      <c r="AB2454">
        <v>0</v>
      </c>
      <c r="AC2454">
        <v>0</v>
      </c>
    </row>
    <row r="2455" spans="1:32">
      <c r="A2455" t="s">
        <v>13217</v>
      </c>
      <c r="B2455" t="s">
        <v>19</v>
      </c>
      <c r="C2455">
        <v>0</v>
      </c>
      <c r="D2455">
        <v>0</v>
      </c>
      <c r="E2455">
        <v>0</v>
      </c>
      <c r="F2455">
        <v>0</v>
      </c>
      <c r="G2455">
        <v>0</v>
      </c>
      <c r="H2455">
        <v>0</v>
      </c>
      <c r="I2455">
        <v>0</v>
      </c>
      <c r="J2455">
        <v>0</v>
      </c>
      <c r="K2455">
        <v>0</v>
      </c>
      <c r="L2455">
        <v>0</v>
      </c>
      <c r="M2455">
        <v>0</v>
      </c>
      <c r="N2455">
        <v>0</v>
      </c>
      <c r="O2455">
        <v>0</v>
      </c>
      <c r="P2455">
        <v>0</v>
      </c>
      <c r="Q2455">
        <v>0</v>
      </c>
      <c r="R2455">
        <v>0</v>
      </c>
      <c r="S2455">
        <v>0</v>
      </c>
      <c r="T2455">
        <v>0</v>
      </c>
      <c r="U2455">
        <v>0</v>
      </c>
      <c r="V2455">
        <v>0</v>
      </c>
      <c r="W2455">
        <v>0</v>
      </c>
      <c r="X2455">
        <v>0</v>
      </c>
      <c r="Y2455">
        <v>0</v>
      </c>
      <c r="Z2455">
        <v>0</v>
      </c>
      <c r="AA2455">
        <v>0</v>
      </c>
      <c r="AB2455">
        <v>0</v>
      </c>
      <c r="AC2455">
        <v>0</v>
      </c>
    </row>
    <row r="2456" spans="1:32">
      <c r="A2456" t="s">
        <v>13218</v>
      </c>
      <c r="B2456" t="s">
        <v>19</v>
      </c>
      <c r="C2456">
        <v>0</v>
      </c>
      <c r="D2456">
        <v>0</v>
      </c>
      <c r="E2456">
        <v>0</v>
      </c>
      <c r="F2456">
        <v>0</v>
      </c>
      <c r="G2456">
        <v>0</v>
      </c>
      <c r="H2456">
        <v>0</v>
      </c>
      <c r="I2456">
        <v>0</v>
      </c>
      <c r="J2456">
        <v>0</v>
      </c>
      <c r="K2456">
        <v>0</v>
      </c>
      <c r="L2456">
        <v>0</v>
      </c>
      <c r="M2456">
        <v>0</v>
      </c>
      <c r="N2456">
        <v>0</v>
      </c>
      <c r="O2456">
        <v>0</v>
      </c>
      <c r="P2456">
        <v>0</v>
      </c>
      <c r="Q2456">
        <v>0</v>
      </c>
      <c r="R2456">
        <v>0</v>
      </c>
      <c r="S2456">
        <v>0</v>
      </c>
      <c r="T2456">
        <v>0</v>
      </c>
      <c r="U2456">
        <v>0</v>
      </c>
      <c r="V2456">
        <v>0</v>
      </c>
      <c r="W2456">
        <v>0</v>
      </c>
      <c r="X2456">
        <v>0</v>
      </c>
      <c r="Y2456">
        <v>0</v>
      </c>
      <c r="Z2456">
        <v>0</v>
      </c>
      <c r="AA2456">
        <v>0</v>
      </c>
      <c r="AB2456">
        <v>0</v>
      </c>
      <c r="AC2456">
        <v>0</v>
      </c>
    </row>
    <row r="2457" spans="1:32">
      <c r="A2457" t="s">
        <v>13219</v>
      </c>
      <c r="B2457" t="s">
        <v>19</v>
      </c>
      <c r="C2457">
        <v>0</v>
      </c>
      <c r="D2457">
        <v>0</v>
      </c>
      <c r="E2457">
        <v>0</v>
      </c>
      <c r="F2457">
        <v>0</v>
      </c>
      <c r="G2457">
        <v>0</v>
      </c>
      <c r="H2457">
        <v>0</v>
      </c>
      <c r="I2457">
        <v>0</v>
      </c>
      <c r="J2457">
        <v>0</v>
      </c>
      <c r="K2457">
        <v>0</v>
      </c>
      <c r="L2457">
        <v>0</v>
      </c>
      <c r="M2457">
        <v>0</v>
      </c>
      <c r="N2457">
        <v>0</v>
      </c>
      <c r="O2457">
        <v>0</v>
      </c>
      <c r="P2457">
        <v>0</v>
      </c>
      <c r="Q2457">
        <v>0</v>
      </c>
      <c r="R2457">
        <v>0</v>
      </c>
      <c r="S2457">
        <v>0</v>
      </c>
      <c r="T2457">
        <v>0</v>
      </c>
      <c r="U2457">
        <v>0</v>
      </c>
      <c r="V2457">
        <v>0</v>
      </c>
      <c r="W2457">
        <v>0</v>
      </c>
      <c r="X2457">
        <v>0</v>
      </c>
      <c r="Y2457">
        <v>0</v>
      </c>
      <c r="Z2457">
        <v>0</v>
      </c>
      <c r="AA2457">
        <v>0</v>
      </c>
      <c r="AB2457">
        <v>0</v>
      </c>
      <c r="AC2457">
        <v>0</v>
      </c>
    </row>
    <row r="2458" spans="1:32">
      <c r="A2458" t="s">
        <v>13220</v>
      </c>
      <c r="B2458" t="s">
        <v>19</v>
      </c>
      <c r="C2458">
        <v>0</v>
      </c>
      <c r="D2458">
        <v>0</v>
      </c>
      <c r="E2458">
        <v>0</v>
      </c>
      <c r="F2458">
        <v>0</v>
      </c>
      <c r="G2458">
        <v>0</v>
      </c>
      <c r="H2458">
        <v>0</v>
      </c>
      <c r="I2458">
        <v>0</v>
      </c>
      <c r="J2458">
        <v>0</v>
      </c>
      <c r="K2458">
        <v>0</v>
      </c>
      <c r="L2458">
        <v>0</v>
      </c>
      <c r="M2458">
        <v>0</v>
      </c>
      <c r="N2458">
        <v>0</v>
      </c>
      <c r="O2458">
        <v>0</v>
      </c>
      <c r="P2458">
        <v>0</v>
      </c>
      <c r="Q2458">
        <v>0</v>
      </c>
      <c r="R2458">
        <v>0</v>
      </c>
      <c r="S2458">
        <v>0</v>
      </c>
      <c r="T2458">
        <v>0</v>
      </c>
      <c r="U2458">
        <v>0</v>
      </c>
      <c r="V2458">
        <v>0</v>
      </c>
      <c r="W2458">
        <v>0</v>
      </c>
      <c r="X2458">
        <v>0</v>
      </c>
      <c r="Y2458">
        <v>0</v>
      </c>
      <c r="Z2458">
        <v>0</v>
      </c>
      <c r="AA2458">
        <v>0</v>
      </c>
      <c r="AB2458">
        <v>0</v>
      </c>
      <c r="AC2458">
        <v>0</v>
      </c>
    </row>
    <row r="2459" spans="1:32">
      <c r="A2459" t="s">
        <v>13221</v>
      </c>
      <c r="B2459" t="s">
        <v>19</v>
      </c>
      <c r="C2459">
        <v>0</v>
      </c>
      <c r="D2459">
        <v>0</v>
      </c>
      <c r="E2459">
        <v>0</v>
      </c>
      <c r="F2459">
        <v>0</v>
      </c>
      <c r="G2459">
        <v>0</v>
      </c>
      <c r="H2459">
        <v>0</v>
      </c>
      <c r="I2459">
        <v>0</v>
      </c>
      <c r="J2459">
        <v>0</v>
      </c>
      <c r="K2459">
        <v>0</v>
      </c>
      <c r="L2459">
        <v>0</v>
      </c>
      <c r="M2459">
        <v>0</v>
      </c>
      <c r="N2459">
        <v>0</v>
      </c>
      <c r="O2459">
        <v>0</v>
      </c>
      <c r="P2459">
        <v>0</v>
      </c>
      <c r="Q2459">
        <v>0</v>
      </c>
      <c r="R2459">
        <v>0</v>
      </c>
      <c r="S2459">
        <v>0</v>
      </c>
      <c r="T2459">
        <v>0</v>
      </c>
      <c r="U2459">
        <v>0</v>
      </c>
      <c r="V2459">
        <v>0</v>
      </c>
      <c r="W2459">
        <v>0</v>
      </c>
      <c r="X2459">
        <v>0</v>
      </c>
      <c r="Y2459">
        <v>0</v>
      </c>
      <c r="Z2459">
        <v>0</v>
      </c>
      <c r="AA2459">
        <v>0</v>
      </c>
      <c r="AB2459">
        <v>0</v>
      </c>
      <c r="AC2459">
        <v>0</v>
      </c>
    </row>
    <row r="2460" spans="1:32">
      <c r="A2460" t="s">
        <v>13222</v>
      </c>
      <c r="B2460" t="s">
        <v>19</v>
      </c>
      <c r="C2460" s="2">
        <v>468448000000</v>
      </c>
      <c r="D2460" s="2">
        <v>469739000000</v>
      </c>
      <c r="E2460" s="2">
        <v>478282000000</v>
      </c>
      <c r="F2460" s="2">
        <v>485165000000</v>
      </c>
      <c r="G2460" s="2">
        <v>493462000000</v>
      </c>
      <c r="H2460" s="2">
        <v>500039000000</v>
      </c>
      <c r="I2460" s="2">
        <v>507660000000</v>
      </c>
      <c r="J2460" s="2">
        <v>515526000000</v>
      </c>
      <c r="K2460" s="2">
        <v>523701000000</v>
      </c>
      <c r="L2460" s="2">
        <v>531813000000</v>
      </c>
      <c r="M2460" s="2">
        <v>540479000000</v>
      </c>
      <c r="N2460" s="2">
        <v>549207000000</v>
      </c>
      <c r="O2460" s="2">
        <v>557504000000</v>
      </c>
      <c r="P2460" s="2">
        <v>565678000000</v>
      </c>
      <c r="Q2460" s="2">
        <v>573237000000</v>
      </c>
      <c r="R2460" s="2">
        <v>581289000000</v>
      </c>
      <c r="S2460" s="2">
        <v>589156000000</v>
      </c>
      <c r="T2460" s="2">
        <v>596715000000</v>
      </c>
      <c r="U2460" s="2">
        <v>604521000000</v>
      </c>
      <c r="V2460" s="2">
        <v>612387000000</v>
      </c>
      <c r="W2460" s="2">
        <v>620131000000</v>
      </c>
      <c r="X2460" s="2">
        <v>628121000000</v>
      </c>
      <c r="Y2460" s="2">
        <v>635496000000</v>
      </c>
      <c r="Z2460" s="2">
        <v>644101000000</v>
      </c>
      <c r="AA2460" s="2">
        <v>652091000000</v>
      </c>
      <c r="AB2460" s="2">
        <v>660695000000</v>
      </c>
      <c r="AC2460" s="2">
        <v>668685000000</v>
      </c>
    </row>
    <row r="2461" spans="1:32">
      <c r="A2461" t="s">
        <v>13223</v>
      </c>
      <c r="B2461" t="s">
        <v>19</v>
      </c>
      <c r="C2461" s="2">
        <v>184285000</v>
      </c>
      <c r="D2461" s="2">
        <v>184792000</v>
      </c>
      <c r="E2461" s="2">
        <v>188153000</v>
      </c>
      <c r="F2461" s="2">
        <v>190861000</v>
      </c>
      <c r="G2461" s="2">
        <v>194125000</v>
      </c>
      <c r="H2461" s="2">
        <v>196712000</v>
      </c>
      <c r="I2461" s="2">
        <v>199710000</v>
      </c>
      <c r="J2461" s="2">
        <v>202805000</v>
      </c>
      <c r="K2461" s="2">
        <v>206021000</v>
      </c>
      <c r="L2461" s="2">
        <v>209212000</v>
      </c>
      <c r="M2461" s="2">
        <v>212621000</v>
      </c>
      <c r="N2461" s="2">
        <v>216055000</v>
      </c>
      <c r="O2461" s="2">
        <v>219319000</v>
      </c>
      <c r="P2461" s="2">
        <v>222534000</v>
      </c>
      <c r="Q2461" s="2">
        <v>225508000</v>
      </c>
      <c r="R2461" s="2">
        <v>228676000</v>
      </c>
      <c r="S2461" s="2">
        <v>231770000</v>
      </c>
      <c r="T2461" s="2">
        <v>234744000</v>
      </c>
      <c r="U2461" s="2">
        <v>237815000</v>
      </c>
      <c r="V2461" s="2">
        <v>240910000</v>
      </c>
      <c r="W2461" s="2">
        <v>243956000</v>
      </c>
      <c r="X2461" s="2">
        <v>247099000</v>
      </c>
      <c r="Y2461" s="2">
        <v>250001000</v>
      </c>
      <c r="Z2461" s="2">
        <v>253385000</v>
      </c>
      <c r="AA2461" s="2">
        <v>256529000</v>
      </c>
      <c r="AB2461" s="2">
        <v>259914000</v>
      </c>
      <c r="AC2461" s="2">
        <v>263057000</v>
      </c>
    </row>
    <row r="2462" spans="1:32">
      <c r="A2462" t="s">
        <v>13224</v>
      </c>
      <c r="B2462" t="s">
        <v>19</v>
      </c>
      <c r="C2462" s="2">
        <v>162608000</v>
      </c>
      <c r="D2462" s="2">
        <v>163056000</v>
      </c>
      <c r="E2462" s="2">
        <v>166021000</v>
      </c>
      <c r="F2462" s="2">
        <v>168411000</v>
      </c>
      <c r="G2462" s="2">
        <v>171291000</v>
      </c>
      <c r="H2462" s="2">
        <v>173573000</v>
      </c>
      <c r="I2462" s="2">
        <v>176219000</v>
      </c>
      <c r="J2462" s="2">
        <v>178950000</v>
      </c>
      <c r="K2462" s="2">
        <v>181787000</v>
      </c>
      <c r="L2462" s="2">
        <v>184603000</v>
      </c>
      <c r="M2462" s="2">
        <v>187611000</v>
      </c>
      <c r="N2462" s="2">
        <v>190641000</v>
      </c>
      <c r="O2462" s="2">
        <v>193521000</v>
      </c>
      <c r="P2462" s="2">
        <v>196358000</v>
      </c>
      <c r="Q2462" s="2">
        <v>198982000</v>
      </c>
      <c r="R2462" s="2">
        <v>201777000</v>
      </c>
      <c r="S2462" s="2">
        <v>204508000</v>
      </c>
      <c r="T2462" s="2">
        <v>207132000</v>
      </c>
      <c r="U2462" s="2">
        <v>209841000</v>
      </c>
      <c r="V2462" s="2">
        <v>212572000</v>
      </c>
      <c r="W2462" s="2">
        <v>215260000</v>
      </c>
      <c r="X2462" s="2">
        <v>218033000</v>
      </c>
      <c r="Y2462" s="2">
        <v>220594000</v>
      </c>
      <c r="Z2462" s="2">
        <v>223580000</v>
      </c>
      <c r="AA2462" s="2">
        <v>226354000</v>
      </c>
      <c r="AB2462" s="2">
        <v>229340000</v>
      </c>
      <c r="AC2462" s="2">
        <v>232114000</v>
      </c>
      <c r="AD2462" s="2"/>
      <c r="AE2462" s="2"/>
      <c r="AF2462" s="2"/>
    </row>
    <row r="2463" spans="1:32">
      <c r="A2463" t="s">
        <v>13225</v>
      </c>
      <c r="B2463" t="s">
        <v>19</v>
      </c>
      <c r="C2463" s="2">
        <v>384225000</v>
      </c>
      <c r="D2463" s="2">
        <v>385284000</v>
      </c>
      <c r="E2463" s="2">
        <v>392291000</v>
      </c>
      <c r="F2463" s="2">
        <v>397937000</v>
      </c>
      <c r="G2463" s="2">
        <v>404742000</v>
      </c>
      <c r="H2463" s="2">
        <v>410136000</v>
      </c>
      <c r="I2463" s="2">
        <v>416387000</v>
      </c>
      <c r="J2463" s="2">
        <v>422839000</v>
      </c>
      <c r="K2463" s="2">
        <v>429544000</v>
      </c>
      <c r="L2463" s="2">
        <v>436198000</v>
      </c>
      <c r="M2463" s="2">
        <v>443306000</v>
      </c>
      <c r="N2463" s="2">
        <v>450464000</v>
      </c>
      <c r="O2463" s="2">
        <v>457269000</v>
      </c>
      <c r="P2463" s="2">
        <v>463974000</v>
      </c>
      <c r="Q2463" s="2">
        <v>470174000</v>
      </c>
      <c r="R2463" s="2">
        <v>476778000</v>
      </c>
      <c r="S2463" s="2">
        <v>483230000</v>
      </c>
      <c r="T2463" s="2">
        <v>489431000</v>
      </c>
      <c r="U2463" s="2">
        <v>495833000</v>
      </c>
      <c r="V2463" s="2">
        <v>502285000</v>
      </c>
      <c r="W2463" s="2">
        <v>508637000</v>
      </c>
      <c r="X2463" s="2">
        <v>515190000</v>
      </c>
      <c r="Y2463" s="2">
        <v>521239000</v>
      </c>
      <c r="Z2463" s="2">
        <v>528297000</v>
      </c>
      <c r="AA2463" s="2">
        <v>534850000</v>
      </c>
      <c r="AB2463" s="2">
        <v>541908000</v>
      </c>
      <c r="AC2463" s="2">
        <v>548461000</v>
      </c>
      <c r="AD2463" s="2"/>
      <c r="AE2463" s="2"/>
      <c r="AF2463" s="2"/>
    </row>
    <row r="2464" spans="1:32">
      <c r="A2464" t="s">
        <v>13226</v>
      </c>
      <c r="B2464" t="s">
        <v>19</v>
      </c>
      <c r="C2464" s="2">
        <v>5221070</v>
      </c>
      <c r="D2464" s="2">
        <v>5235460</v>
      </c>
      <c r="E2464" s="2">
        <v>5330670</v>
      </c>
      <c r="F2464" s="2">
        <v>5407390</v>
      </c>
      <c r="G2464" s="2">
        <v>5499860</v>
      </c>
      <c r="H2464" s="2">
        <v>5573160</v>
      </c>
      <c r="I2464" s="2">
        <v>5658100</v>
      </c>
      <c r="J2464" s="2">
        <v>5745780</v>
      </c>
      <c r="K2464" s="2">
        <v>5836880</v>
      </c>
      <c r="L2464" s="2">
        <v>5927300</v>
      </c>
      <c r="M2464" s="2">
        <v>6023890</v>
      </c>
      <c r="N2464" s="2">
        <v>6121160</v>
      </c>
      <c r="O2464" s="2">
        <v>6213640</v>
      </c>
      <c r="P2464" s="2">
        <v>6304740</v>
      </c>
      <c r="Q2464" s="2">
        <v>6389000</v>
      </c>
      <c r="R2464" s="2">
        <v>6478730</v>
      </c>
      <c r="S2464" s="2">
        <v>6566410</v>
      </c>
      <c r="T2464" s="2">
        <v>6650660</v>
      </c>
      <c r="U2464" s="2">
        <v>6737660</v>
      </c>
      <c r="V2464" s="2">
        <v>6825340</v>
      </c>
      <c r="W2464" s="2">
        <v>6911650</v>
      </c>
      <c r="X2464" s="2">
        <v>7000700</v>
      </c>
      <c r="Y2464" s="2">
        <v>7082900</v>
      </c>
      <c r="Z2464" s="2">
        <v>7178800</v>
      </c>
      <c r="AA2464" s="2">
        <v>7267850</v>
      </c>
      <c r="AB2464" s="2">
        <v>7363750</v>
      </c>
      <c r="AC2464" s="2">
        <v>7452800</v>
      </c>
      <c r="AD2464" s="2"/>
      <c r="AE2464" s="2"/>
      <c r="AF2464" s="2"/>
    </row>
    <row r="2465" spans="1:32">
      <c r="A2465" t="s">
        <v>13227</v>
      </c>
      <c r="B2465" t="s">
        <v>19</v>
      </c>
      <c r="C2465" s="2">
        <v>4992410</v>
      </c>
      <c r="D2465" s="2">
        <v>5006160</v>
      </c>
      <c r="E2465" s="2">
        <v>5097210</v>
      </c>
      <c r="F2465" s="2">
        <v>5170570</v>
      </c>
      <c r="G2465" s="2">
        <v>5259000</v>
      </c>
      <c r="H2465" s="2">
        <v>5329080</v>
      </c>
      <c r="I2465" s="2">
        <v>5410300</v>
      </c>
      <c r="J2465" s="2">
        <v>5494140</v>
      </c>
      <c r="K2465" s="2">
        <v>5581260</v>
      </c>
      <c r="L2465" s="2">
        <v>5667720</v>
      </c>
      <c r="M2465" s="2">
        <v>5760070</v>
      </c>
      <c r="N2465" s="2">
        <v>5853080</v>
      </c>
      <c r="O2465" s="2">
        <v>5941500</v>
      </c>
      <c r="P2465" s="2">
        <v>6028620</v>
      </c>
      <c r="Q2465" s="2">
        <v>6109180</v>
      </c>
      <c r="R2465" s="2">
        <v>6194990</v>
      </c>
      <c r="S2465" s="2">
        <v>6278830</v>
      </c>
      <c r="T2465" s="2">
        <v>6359400</v>
      </c>
      <c r="U2465" s="2">
        <v>6442580</v>
      </c>
      <c r="V2465" s="2">
        <v>6526420</v>
      </c>
      <c r="W2465" s="2">
        <v>6608950</v>
      </c>
      <c r="X2465" s="2">
        <v>6694100</v>
      </c>
      <c r="Y2465" s="2">
        <v>6772700</v>
      </c>
      <c r="Z2465" s="2">
        <v>6864400</v>
      </c>
      <c r="AA2465" s="2">
        <v>6949550</v>
      </c>
      <c r="AB2465" s="2">
        <v>7041250</v>
      </c>
      <c r="AC2465" s="2">
        <v>7126400</v>
      </c>
      <c r="AD2465" s="2"/>
      <c r="AE2465" s="2"/>
      <c r="AF2465" s="2"/>
    </row>
    <row r="2466" spans="1:32">
      <c r="A2466" t="s">
        <v>13228</v>
      </c>
      <c r="B2466" t="s">
        <v>19</v>
      </c>
      <c r="C2466" s="2">
        <v>7721090</v>
      </c>
      <c r="D2466" s="2">
        <v>7742360</v>
      </c>
      <c r="E2466" s="2">
        <v>7883170</v>
      </c>
      <c r="F2466" s="2">
        <v>7996620</v>
      </c>
      <c r="G2466" s="2">
        <v>8133380</v>
      </c>
      <c r="H2466" s="2">
        <v>8241770</v>
      </c>
      <c r="I2466" s="2">
        <v>8367380</v>
      </c>
      <c r="J2466" s="2">
        <v>8497040</v>
      </c>
      <c r="K2466" s="2">
        <v>8631770</v>
      </c>
      <c r="L2466" s="2">
        <v>8765490</v>
      </c>
      <c r="M2466" s="2">
        <v>8908320</v>
      </c>
      <c r="N2466" s="2">
        <v>9052170</v>
      </c>
      <c r="O2466" s="2">
        <v>9188920</v>
      </c>
      <c r="P2466" s="2">
        <v>9323650</v>
      </c>
      <c r="Q2466" s="2">
        <v>9448250</v>
      </c>
      <c r="R2466" s="2">
        <v>9580950</v>
      </c>
      <c r="S2466" s="2">
        <v>9710620</v>
      </c>
      <c r="T2466" s="2">
        <v>9835220</v>
      </c>
      <c r="U2466" s="2">
        <v>9963870</v>
      </c>
      <c r="V2466" s="2">
        <v>10093500</v>
      </c>
      <c r="W2466" s="2">
        <v>10221200</v>
      </c>
      <c r="X2466" s="2">
        <v>10352900</v>
      </c>
      <c r="Y2466" s="2">
        <v>10474400</v>
      </c>
      <c r="Z2466" s="2">
        <v>10616200</v>
      </c>
      <c r="AA2466" s="2">
        <v>10747900</v>
      </c>
      <c r="AB2466" s="2">
        <v>10889800</v>
      </c>
      <c r="AC2466" s="2">
        <v>11021400</v>
      </c>
      <c r="AD2466" s="2"/>
      <c r="AE2466" s="2"/>
      <c r="AF2466" s="2"/>
    </row>
    <row r="2467" spans="1:32">
      <c r="A2467" t="s">
        <v>13229</v>
      </c>
      <c r="B2467" t="s">
        <v>19</v>
      </c>
      <c r="C2467">
        <v>266770</v>
      </c>
      <c r="D2467">
        <v>267505</v>
      </c>
      <c r="E2467">
        <v>272370</v>
      </c>
      <c r="F2467">
        <v>276290</v>
      </c>
      <c r="G2467">
        <v>281015</v>
      </c>
      <c r="H2467">
        <v>284760</v>
      </c>
      <c r="I2467">
        <v>289100</v>
      </c>
      <c r="J2467">
        <v>293580</v>
      </c>
      <c r="K2467">
        <v>298235</v>
      </c>
      <c r="L2467">
        <v>302855</v>
      </c>
      <c r="M2467">
        <v>307790</v>
      </c>
      <c r="N2467">
        <v>312760</v>
      </c>
      <c r="O2467">
        <v>317485</v>
      </c>
      <c r="P2467">
        <v>322140</v>
      </c>
      <c r="Q2467">
        <v>326445</v>
      </c>
      <c r="R2467">
        <v>331030</v>
      </c>
      <c r="S2467">
        <v>335510</v>
      </c>
      <c r="T2467">
        <v>339815</v>
      </c>
      <c r="U2467">
        <v>344260</v>
      </c>
      <c r="V2467">
        <v>348740</v>
      </c>
      <c r="W2467">
        <v>353150</v>
      </c>
      <c r="X2467">
        <v>357700</v>
      </c>
      <c r="Y2467">
        <v>361900</v>
      </c>
      <c r="Z2467">
        <v>366800</v>
      </c>
      <c r="AA2467">
        <v>371350</v>
      </c>
      <c r="AB2467">
        <v>376250</v>
      </c>
      <c r="AC2467">
        <v>380800</v>
      </c>
      <c r="AD2467" s="2"/>
      <c r="AE2467" s="2"/>
      <c r="AF2467" s="2"/>
    </row>
    <row r="2468" spans="1:32">
      <c r="A2468" t="s">
        <v>13230</v>
      </c>
      <c r="B2468" t="s">
        <v>19</v>
      </c>
      <c r="C2468" s="2">
        <v>2225620</v>
      </c>
      <c r="D2468" s="2">
        <v>2231760</v>
      </c>
      <c r="E2468" s="2">
        <v>2272340</v>
      </c>
      <c r="F2468" s="2">
        <v>2305050</v>
      </c>
      <c r="G2468" s="2">
        <v>2344470</v>
      </c>
      <c r="H2468" s="2">
        <v>2375710</v>
      </c>
      <c r="I2468" s="2">
        <v>2411920</v>
      </c>
      <c r="J2468" s="2">
        <v>2449300</v>
      </c>
      <c r="K2468" s="2">
        <v>2488130</v>
      </c>
      <c r="L2468" s="2">
        <v>2526680</v>
      </c>
      <c r="M2468" s="2">
        <v>2567850</v>
      </c>
      <c r="N2468" s="2">
        <v>2609310</v>
      </c>
      <c r="O2468" s="2">
        <v>2648730</v>
      </c>
      <c r="P2468" s="2">
        <v>2687570</v>
      </c>
      <c r="Q2468" s="2">
        <v>2723480</v>
      </c>
      <c r="R2468" s="2">
        <v>2761740</v>
      </c>
      <c r="S2468" s="2">
        <v>2799110</v>
      </c>
      <c r="T2468" s="2">
        <v>2835030</v>
      </c>
      <c r="U2468" s="2">
        <v>2872110</v>
      </c>
      <c r="V2468" s="2">
        <v>2909490</v>
      </c>
      <c r="W2468" s="2">
        <v>2946280</v>
      </c>
      <c r="X2468" s="2">
        <v>2984240</v>
      </c>
      <c r="Y2468" s="2">
        <v>3019280</v>
      </c>
      <c r="Z2468" s="2">
        <v>3060160</v>
      </c>
      <c r="AA2468" s="2">
        <v>3098120</v>
      </c>
      <c r="AB2468" s="2">
        <v>3139000</v>
      </c>
      <c r="AC2468" s="2">
        <v>3176960</v>
      </c>
      <c r="AD2468" s="2"/>
      <c r="AE2468" s="2"/>
      <c r="AF2468" s="2"/>
    </row>
    <row r="2469" spans="1:32">
      <c r="A2469" t="s">
        <v>13231</v>
      </c>
      <c r="B2469" t="s">
        <v>19</v>
      </c>
      <c r="C2469" s="2">
        <v>22866000</v>
      </c>
      <c r="D2469" s="2">
        <v>22929000</v>
      </c>
      <c r="E2469" s="2">
        <v>23346000</v>
      </c>
      <c r="F2469" s="2">
        <v>23682000</v>
      </c>
      <c r="G2469" s="2">
        <v>24087000</v>
      </c>
      <c r="H2469" s="2">
        <v>24408000</v>
      </c>
      <c r="I2469" s="2">
        <v>24780000</v>
      </c>
      <c r="J2469" s="2">
        <v>25164000</v>
      </c>
      <c r="K2469" s="2">
        <v>25563000</v>
      </c>
      <c r="L2469" s="2">
        <v>25959000</v>
      </c>
      <c r="M2469" s="2">
        <v>26382000</v>
      </c>
      <c r="N2469" s="2">
        <v>26808000</v>
      </c>
      <c r="O2469" s="2">
        <v>27213000</v>
      </c>
      <c r="P2469" s="2">
        <v>27612000</v>
      </c>
      <c r="Q2469" s="2">
        <v>27981000</v>
      </c>
      <c r="R2469" s="2">
        <v>28374000</v>
      </c>
      <c r="S2469" s="2">
        <v>28758000</v>
      </c>
      <c r="T2469" s="2">
        <v>29127000</v>
      </c>
      <c r="U2469" s="2">
        <v>29508000</v>
      </c>
      <c r="V2469" s="2">
        <v>29892000</v>
      </c>
      <c r="W2469" s="2">
        <v>30270000</v>
      </c>
      <c r="X2469" s="2">
        <v>30660000</v>
      </c>
      <c r="Y2469" s="2">
        <v>31020000</v>
      </c>
      <c r="Z2469" s="2">
        <v>31440000</v>
      </c>
      <c r="AA2469" s="2">
        <v>31830000</v>
      </c>
      <c r="AB2469" s="2">
        <v>32250000</v>
      </c>
      <c r="AC2469" s="2">
        <v>32640000</v>
      </c>
      <c r="AD2469" s="2"/>
      <c r="AE2469" s="2"/>
      <c r="AF2469" s="2"/>
    </row>
    <row r="2470" spans="1:32">
      <c r="A2470" t="s">
        <v>13232</v>
      </c>
      <c r="B2470" t="s">
        <v>19</v>
      </c>
      <c r="C2470" s="2">
        <v>4573200</v>
      </c>
      <c r="D2470" s="2">
        <v>4585800</v>
      </c>
      <c r="E2470" s="2">
        <v>4669200</v>
      </c>
      <c r="F2470" s="2">
        <v>4736400</v>
      </c>
      <c r="G2470" s="2">
        <v>4817400</v>
      </c>
      <c r="H2470" s="2">
        <v>4881600</v>
      </c>
      <c r="I2470" s="2">
        <v>4956000</v>
      </c>
      <c r="J2470" s="2">
        <v>5032800</v>
      </c>
      <c r="K2470" s="2">
        <v>5112600</v>
      </c>
      <c r="L2470" s="2">
        <v>5191800</v>
      </c>
      <c r="M2470" s="2">
        <v>5276400</v>
      </c>
      <c r="N2470" s="2">
        <v>5361600</v>
      </c>
      <c r="O2470" s="2">
        <v>5442600</v>
      </c>
      <c r="P2470" s="2">
        <v>5522400</v>
      </c>
      <c r="Q2470" s="2">
        <v>5596200</v>
      </c>
      <c r="R2470" s="2">
        <v>5674800</v>
      </c>
      <c r="S2470" s="2">
        <v>5751600</v>
      </c>
      <c r="T2470" s="2">
        <v>5825400</v>
      </c>
      <c r="U2470" s="2">
        <v>5901600</v>
      </c>
      <c r="V2470" s="2">
        <v>5978400</v>
      </c>
      <c r="W2470" s="2">
        <v>6054000</v>
      </c>
      <c r="X2470" s="2">
        <v>6132000</v>
      </c>
      <c r="Y2470" s="2">
        <v>6204000</v>
      </c>
      <c r="Z2470" s="2">
        <v>6288000</v>
      </c>
      <c r="AA2470" s="2">
        <v>6366000</v>
      </c>
      <c r="AB2470" s="2">
        <v>6450000</v>
      </c>
      <c r="AC2470" s="2">
        <v>6528000</v>
      </c>
      <c r="AD2470" s="2"/>
      <c r="AE2470" s="2"/>
      <c r="AF2470" s="2"/>
    </row>
    <row r="2471" spans="1:32">
      <c r="A2471" t="s">
        <v>13233</v>
      </c>
      <c r="B2471" t="s">
        <v>19</v>
      </c>
      <c r="C2471">
        <v>0</v>
      </c>
      <c r="D2471">
        <v>0</v>
      </c>
      <c r="E2471">
        <v>0</v>
      </c>
      <c r="F2471">
        <v>0</v>
      </c>
      <c r="G2471">
        <v>0</v>
      </c>
      <c r="H2471">
        <v>0</v>
      </c>
      <c r="I2471">
        <v>0</v>
      </c>
      <c r="J2471">
        <v>0</v>
      </c>
      <c r="K2471">
        <v>0</v>
      </c>
      <c r="L2471">
        <v>0</v>
      </c>
      <c r="M2471">
        <v>0</v>
      </c>
      <c r="N2471">
        <v>0</v>
      </c>
      <c r="O2471">
        <v>0</v>
      </c>
      <c r="P2471">
        <v>0</v>
      </c>
      <c r="Q2471">
        <v>0</v>
      </c>
      <c r="R2471">
        <v>0</v>
      </c>
      <c r="S2471">
        <v>0</v>
      </c>
      <c r="T2471">
        <v>0</v>
      </c>
      <c r="U2471">
        <v>0</v>
      </c>
      <c r="V2471">
        <v>0</v>
      </c>
      <c r="W2471">
        <v>0</v>
      </c>
      <c r="X2471">
        <v>0</v>
      </c>
      <c r="Y2471">
        <v>0</v>
      </c>
      <c r="Z2471">
        <v>0</v>
      </c>
      <c r="AA2471">
        <v>0</v>
      </c>
      <c r="AB2471">
        <v>0</v>
      </c>
      <c r="AC2471">
        <v>0</v>
      </c>
      <c r="AD2471" s="2"/>
      <c r="AE2471" s="2"/>
      <c r="AF2471" s="2"/>
    </row>
    <row r="2472" spans="1:32">
      <c r="A2472" t="s">
        <v>13234</v>
      </c>
      <c r="B2472" t="s">
        <v>19</v>
      </c>
      <c r="C2472">
        <v>0</v>
      </c>
      <c r="D2472">
        <v>0</v>
      </c>
      <c r="E2472">
        <v>0</v>
      </c>
      <c r="F2472">
        <v>0</v>
      </c>
      <c r="G2472">
        <v>0</v>
      </c>
      <c r="H2472">
        <v>0</v>
      </c>
      <c r="I2472">
        <v>0</v>
      </c>
      <c r="J2472">
        <v>0</v>
      </c>
      <c r="K2472">
        <v>0</v>
      </c>
      <c r="L2472">
        <v>0</v>
      </c>
      <c r="M2472">
        <v>0</v>
      </c>
      <c r="N2472">
        <v>0</v>
      </c>
      <c r="O2472">
        <v>0</v>
      </c>
      <c r="P2472">
        <v>0</v>
      </c>
      <c r="Q2472">
        <v>0</v>
      </c>
      <c r="R2472">
        <v>0</v>
      </c>
      <c r="S2472">
        <v>0</v>
      </c>
      <c r="T2472">
        <v>0</v>
      </c>
      <c r="U2472">
        <v>0</v>
      </c>
      <c r="V2472">
        <v>0</v>
      </c>
      <c r="W2472">
        <v>0</v>
      </c>
      <c r="X2472">
        <v>0</v>
      </c>
      <c r="Y2472">
        <v>0</v>
      </c>
      <c r="Z2472">
        <v>0</v>
      </c>
      <c r="AA2472">
        <v>0</v>
      </c>
      <c r="AB2472">
        <v>0</v>
      </c>
      <c r="AC2472">
        <v>0</v>
      </c>
      <c r="AD2472" s="2"/>
      <c r="AE2472" s="2"/>
      <c r="AF2472" s="2"/>
    </row>
    <row r="2473" spans="1:32">
      <c r="A2473" t="s">
        <v>13235</v>
      </c>
      <c r="B2473" t="s">
        <v>19</v>
      </c>
      <c r="C2473">
        <v>0</v>
      </c>
      <c r="D2473">
        <v>0</v>
      </c>
      <c r="E2473">
        <v>0</v>
      </c>
      <c r="F2473">
        <v>0</v>
      </c>
      <c r="G2473">
        <v>0</v>
      </c>
      <c r="H2473">
        <v>0</v>
      </c>
      <c r="I2473">
        <v>0</v>
      </c>
      <c r="J2473">
        <v>0</v>
      </c>
      <c r="K2473">
        <v>0</v>
      </c>
      <c r="L2473">
        <v>0</v>
      </c>
      <c r="M2473">
        <v>0</v>
      </c>
      <c r="N2473">
        <v>0</v>
      </c>
      <c r="O2473">
        <v>0</v>
      </c>
      <c r="P2473">
        <v>0</v>
      </c>
      <c r="Q2473">
        <v>0</v>
      </c>
      <c r="R2473">
        <v>0</v>
      </c>
      <c r="S2473">
        <v>0</v>
      </c>
      <c r="T2473">
        <v>0</v>
      </c>
      <c r="U2473">
        <v>0</v>
      </c>
      <c r="V2473">
        <v>0</v>
      </c>
      <c r="W2473">
        <v>0</v>
      </c>
      <c r="X2473">
        <v>0</v>
      </c>
      <c r="Y2473">
        <v>0</v>
      </c>
      <c r="Z2473">
        <v>0</v>
      </c>
      <c r="AA2473">
        <v>0</v>
      </c>
      <c r="AB2473">
        <v>0</v>
      </c>
      <c r="AC2473">
        <v>0</v>
      </c>
    </row>
    <row r="2474" spans="1:32">
      <c r="A2474" t="s">
        <v>13236</v>
      </c>
      <c r="B2474" t="s">
        <v>19</v>
      </c>
      <c r="C2474">
        <v>0</v>
      </c>
      <c r="D2474">
        <v>0</v>
      </c>
      <c r="E2474">
        <v>0</v>
      </c>
      <c r="F2474">
        <v>0</v>
      </c>
      <c r="G2474">
        <v>0</v>
      </c>
      <c r="H2474">
        <v>0</v>
      </c>
      <c r="I2474">
        <v>0</v>
      </c>
      <c r="J2474">
        <v>0</v>
      </c>
      <c r="K2474">
        <v>0</v>
      </c>
      <c r="L2474">
        <v>0</v>
      </c>
      <c r="M2474">
        <v>0</v>
      </c>
      <c r="N2474">
        <v>0</v>
      </c>
      <c r="O2474">
        <v>0</v>
      </c>
      <c r="P2474">
        <v>0</v>
      </c>
      <c r="Q2474">
        <v>0</v>
      </c>
      <c r="R2474">
        <v>0</v>
      </c>
      <c r="S2474">
        <v>0</v>
      </c>
      <c r="T2474">
        <v>0</v>
      </c>
      <c r="U2474">
        <v>0</v>
      </c>
      <c r="V2474">
        <v>0</v>
      </c>
      <c r="W2474">
        <v>0</v>
      </c>
      <c r="X2474">
        <v>0</v>
      </c>
      <c r="Y2474">
        <v>0</v>
      </c>
      <c r="Z2474">
        <v>0</v>
      </c>
      <c r="AA2474">
        <v>0</v>
      </c>
      <c r="AB2474">
        <v>0</v>
      </c>
      <c r="AC2474">
        <v>0</v>
      </c>
      <c r="AD2474" s="2"/>
      <c r="AE2474" s="2"/>
      <c r="AF2474" s="2"/>
    </row>
    <row r="2475" spans="1:32">
      <c r="A2475" t="s">
        <v>13237</v>
      </c>
      <c r="B2475" t="s">
        <v>19</v>
      </c>
      <c r="C2475">
        <v>0</v>
      </c>
      <c r="D2475">
        <v>0</v>
      </c>
      <c r="E2475">
        <v>0</v>
      </c>
      <c r="F2475">
        <v>0</v>
      </c>
      <c r="G2475">
        <v>0</v>
      </c>
      <c r="H2475">
        <v>0</v>
      </c>
      <c r="I2475">
        <v>0</v>
      </c>
      <c r="J2475">
        <v>0</v>
      </c>
      <c r="K2475">
        <v>0</v>
      </c>
      <c r="L2475">
        <v>0</v>
      </c>
      <c r="M2475">
        <v>0</v>
      </c>
      <c r="N2475">
        <v>0</v>
      </c>
      <c r="O2475">
        <v>0</v>
      </c>
      <c r="P2475">
        <v>0</v>
      </c>
      <c r="Q2475">
        <v>0</v>
      </c>
      <c r="R2475">
        <v>0</v>
      </c>
      <c r="S2475">
        <v>0</v>
      </c>
      <c r="T2475">
        <v>0</v>
      </c>
      <c r="U2475">
        <v>0</v>
      </c>
      <c r="V2475">
        <v>0</v>
      </c>
      <c r="W2475">
        <v>0</v>
      </c>
      <c r="X2475">
        <v>0</v>
      </c>
      <c r="Y2475">
        <v>0</v>
      </c>
      <c r="Z2475">
        <v>0</v>
      </c>
      <c r="AA2475">
        <v>0</v>
      </c>
      <c r="AB2475">
        <v>0</v>
      </c>
      <c r="AC2475">
        <v>0</v>
      </c>
      <c r="AD2475" s="2"/>
      <c r="AE2475" s="2"/>
      <c r="AF2475" s="2"/>
    </row>
    <row r="2476" spans="1:32">
      <c r="A2476" t="s">
        <v>13238</v>
      </c>
      <c r="B2476" t="s">
        <v>19</v>
      </c>
      <c r="C2476">
        <v>0</v>
      </c>
      <c r="D2476">
        <v>0</v>
      </c>
      <c r="E2476">
        <v>0</v>
      </c>
      <c r="F2476">
        <v>0</v>
      </c>
      <c r="G2476">
        <v>0</v>
      </c>
      <c r="H2476">
        <v>0</v>
      </c>
      <c r="I2476">
        <v>0</v>
      </c>
      <c r="J2476">
        <v>0</v>
      </c>
      <c r="K2476">
        <v>0</v>
      </c>
      <c r="L2476">
        <v>0</v>
      </c>
      <c r="M2476">
        <v>0</v>
      </c>
      <c r="N2476">
        <v>0</v>
      </c>
      <c r="O2476">
        <v>0</v>
      </c>
      <c r="P2476">
        <v>0</v>
      </c>
      <c r="Q2476">
        <v>0</v>
      </c>
      <c r="R2476">
        <v>0</v>
      </c>
      <c r="S2476">
        <v>0</v>
      </c>
      <c r="T2476">
        <v>0</v>
      </c>
      <c r="U2476">
        <v>0</v>
      </c>
      <c r="V2476">
        <v>0</v>
      </c>
      <c r="W2476">
        <v>0</v>
      </c>
      <c r="X2476">
        <v>0</v>
      </c>
      <c r="Y2476">
        <v>0</v>
      </c>
      <c r="Z2476">
        <v>0</v>
      </c>
      <c r="AA2476">
        <v>0</v>
      </c>
      <c r="AB2476">
        <v>0</v>
      </c>
      <c r="AC2476">
        <v>0</v>
      </c>
      <c r="AD2476" s="2"/>
      <c r="AE2476" s="2"/>
      <c r="AF2476" s="2"/>
    </row>
    <row r="2477" spans="1:32">
      <c r="A2477" t="s">
        <v>13239</v>
      </c>
      <c r="B2477" t="s">
        <v>19</v>
      </c>
      <c r="C2477">
        <v>0</v>
      </c>
      <c r="D2477">
        <v>0</v>
      </c>
      <c r="E2477">
        <v>0</v>
      </c>
      <c r="F2477">
        <v>0</v>
      </c>
      <c r="G2477">
        <v>0</v>
      </c>
      <c r="H2477">
        <v>0</v>
      </c>
      <c r="I2477">
        <v>0</v>
      </c>
      <c r="J2477">
        <v>0</v>
      </c>
      <c r="K2477">
        <v>0</v>
      </c>
      <c r="L2477">
        <v>0</v>
      </c>
      <c r="M2477">
        <v>0</v>
      </c>
      <c r="N2477">
        <v>0</v>
      </c>
      <c r="O2477">
        <v>0</v>
      </c>
      <c r="P2477">
        <v>0</v>
      </c>
      <c r="Q2477">
        <v>0</v>
      </c>
      <c r="R2477">
        <v>0</v>
      </c>
      <c r="S2477">
        <v>0</v>
      </c>
      <c r="T2477">
        <v>0</v>
      </c>
      <c r="U2477">
        <v>0</v>
      </c>
      <c r="V2477">
        <v>0</v>
      </c>
      <c r="W2477">
        <v>0</v>
      </c>
      <c r="X2477">
        <v>0</v>
      </c>
      <c r="Y2477">
        <v>0</v>
      </c>
      <c r="Z2477">
        <v>0</v>
      </c>
      <c r="AA2477">
        <v>0</v>
      </c>
      <c r="AB2477">
        <v>0</v>
      </c>
      <c r="AC2477">
        <v>0</v>
      </c>
      <c r="AD2477" s="2"/>
      <c r="AE2477" s="2"/>
      <c r="AF2477" s="2"/>
    </row>
    <row r="2478" spans="1:32">
      <c r="A2478" t="s">
        <v>13240</v>
      </c>
      <c r="B2478" t="s">
        <v>19</v>
      </c>
      <c r="C2478">
        <v>0</v>
      </c>
      <c r="D2478">
        <v>0</v>
      </c>
      <c r="E2478">
        <v>0</v>
      </c>
      <c r="F2478">
        <v>0</v>
      </c>
      <c r="G2478">
        <v>0</v>
      </c>
      <c r="H2478">
        <v>0</v>
      </c>
      <c r="I2478">
        <v>0</v>
      </c>
      <c r="J2478">
        <v>0</v>
      </c>
      <c r="K2478">
        <v>0</v>
      </c>
      <c r="L2478">
        <v>0</v>
      </c>
      <c r="M2478">
        <v>0</v>
      </c>
      <c r="N2478">
        <v>0</v>
      </c>
      <c r="O2478">
        <v>0</v>
      </c>
      <c r="P2478">
        <v>0</v>
      </c>
      <c r="Q2478">
        <v>0</v>
      </c>
      <c r="R2478">
        <v>0</v>
      </c>
      <c r="S2478">
        <v>0</v>
      </c>
      <c r="T2478">
        <v>0</v>
      </c>
      <c r="U2478">
        <v>0</v>
      </c>
      <c r="V2478">
        <v>0</v>
      </c>
      <c r="W2478">
        <v>0</v>
      </c>
      <c r="X2478">
        <v>0</v>
      </c>
      <c r="Y2478">
        <v>0</v>
      </c>
      <c r="Z2478">
        <v>0</v>
      </c>
      <c r="AA2478">
        <v>0</v>
      </c>
      <c r="AB2478">
        <v>0</v>
      </c>
      <c r="AC2478">
        <v>0</v>
      </c>
      <c r="AD2478" s="2"/>
      <c r="AE2478" s="2"/>
      <c r="AF2478" s="2"/>
    </row>
    <row r="2479" spans="1:32">
      <c r="A2479" t="s">
        <v>13241</v>
      </c>
      <c r="B2479" t="s">
        <v>19</v>
      </c>
      <c r="C2479">
        <v>0</v>
      </c>
      <c r="D2479">
        <v>0</v>
      </c>
      <c r="E2479">
        <v>0</v>
      </c>
      <c r="F2479">
        <v>0</v>
      </c>
      <c r="G2479">
        <v>0</v>
      </c>
      <c r="H2479">
        <v>0</v>
      </c>
      <c r="I2479">
        <v>0</v>
      </c>
      <c r="J2479">
        <v>0</v>
      </c>
      <c r="K2479">
        <v>0</v>
      </c>
      <c r="L2479">
        <v>0</v>
      </c>
      <c r="M2479">
        <v>0</v>
      </c>
      <c r="N2479">
        <v>0</v>
      </c>
      <c r="O2479">
        <v>0</v>
      </c>
      <c r="P2479">
        <v>0</v>
      </c>
      <c r="Q2479">
        <v>0</v>
      </c>
      <c r="R2479">
        <v>0</v>
      </c>
      <c r="S2479">
        <v>0</v>
      </c>
      <c r="T2479">
        <v>0</v>
      </c>
      <c r="U2479">
        <v>0</v>
      </c>
      <c r="V2479">
        <v>0</v>
      </c>
      <c r="W2479">
        <v>0</v>
      </c>
      <c r="X2479">
        <v>0</v>
      </c>
      <c r="Y2479">
        <v>0</v>
      </c>
      <c r="Z2479">
        <v>0</v>
      </c>
      <c r="AA2479">
        <v>0</v>
      </c>
      <c r="AB2479">
        <v>0</v>
      </c>
      <c r="AC2479">
        <v>0</v>
      </c>
      <c r="AD2479" s="2"/>
      <c r="AE2479" s="2"/>
      <c r="AF2479" s="2"/>
    </row>
    <row r="2480" spans="1:32">
      <c r="A2480" t="s">
        <v>13242</v>
      </c>
      <c r="B2480" t="s">
        <v>19</v>
      </c>
      <c r="C2480">
        <v>0</v>
      </c>
      <c r="D2480">
        <v>0</v>
      </c>
      <c r="E2480">
        <v>0</v>
      </c>
      <c r="F2480">
        <v>0</v>
      </c>
      <c r="G2480">
        <v>0</v>
      </c>
      <c r="H2480">
        <v>0</v>
      </c>
      <c r="I2480">
        <v>0</v>
      </c>
      <c r="J2480">
        <v>0</v>
      </c>
      <c r="K2480">
        <v>0</v>
      </c>
      <c r="L2480">
        <v>0</v>
      </c>
      <c r="M2480">
        <v>0</v>
      </c>
      <c r="N2480">
        <v>0</v>
      </c>
      <c r="O2480">
        <v>0</v>
      </c>
      <c r="P2480">
        <v>0</v>
      </c>
      <c r="Q2480">
        <v>0</v>
      </c>
      <c r="R2480">
        <v>0</v>
      </c>
      <c r="S2480">
        <v>0</v>
      </c>
      <c r="T2480">
        <v>0</v>
      </c>
      <c r="U2480">
        <v>0</v>
      </c>
      <c r="V2480">
        <v>0</v>
      </c>
      <c r="W2480">
        <v>0</v>
      </c>
      <c r="X2480">
        <v>0</v>
      </c>
      <c r="Y2480">
        <v>0</v>
      </c>
      <c r="Z2480">
        <v>0</v>
      </c>
      <c r="AA2480">
        <v>0</v>
      </c>
      <c r="AB2480">
        <v>0</v>
      </c>
      <c r="AC2480">
        <v>0</v>
      </c>
      <c r="AD2480" s="2"/>
      <c r="AE2480" s="2"/>
      <c r="AF2480" s="2"/>
    </row>
    <row r="2481" spans="1:32">
      <c r="A2481" t="s">
        <v>13243</v>
      </c>
      <c r="B2481" t="s">
        <v>19</v>
      </c>
      <c r="C2481">
        <v>0</v>
      </c>
      <c r="D2481">
        <v>0</v>
      </c>
      <c r="E2481">
        <v>0</v>
      </c>
      <c r="F2481">
        <v>0</v>
      </c>
      <c r="G2481">
        <v>0</v>
      </c>
      <c r="H2481">
        <v>0</v>
      </c>
      <c r="I2481">
        <v>0</v>
      </c>
      <c r="J2481">
        <v>0</v>
      </c>
      <c r="K2481">
        <v>0</v>
      </c>
      <c r="L2481">
        <v>0</v>
      </c>
      <c r="M2481">
        <v>0</v>
      </c>
      <c r="N2481">
        <v>0</v>
      </c>
      <c r="O2481">
        <v>0</v>
      </c>
      <c r="P2481">
        <v>0</v>
      </c>
      <c r="Q2481">
        <v>0</v>
      </c>
      <c r="R2481">
        <v>0</v>
      </c>
      <c r="S2481">
        <v>0</v>
      </c>
      <c r="T2481">
        <v>0</v>
      </c>
      <c r="U2481">
        <v>0</v>
      </c>
      <c r="V2481">
        <v>0</v>
      </c>
      <c r="W2481">
        <v>0</v>
      </c>
      <c r="X2481">
        <v>0</v>
      </c>
      <c r="Y2481">
        <v>0</v>
      </c>
      <c r="Z2481">
        <v>0</v>
      </c>
      <c r="AA2481">
        <v>0</v>
      </c>
      <c r="AB2481">
        <v>0</v>
      </c>
      <c r="AC2481">
        <v>0</v>
      </c>
      <c r="AD2481" s="2"/>
      <c r="AE2481" s="2"/>
      <c r="AF2481" s="2"/>
    </row>
    <row r="2482" spans="1:32">
      <c r="A2482" t="s">
        <v>13244</v>
      </c>
      <c r="B2482" t="s">
        <v>19</v>
      </c>
      <c r="C2482">
        <v>0</v>
      </c>
      <c r="D2482">
        <v>0</v>
      </c>
      <c r="E2482">
        <v>0</v>
      </c>
      <c r="F2482">
        <v>0</v>
      </c>
      <c r="G2482">
        <v>0</v>
      </c>
      <c r="H2482">
        <v>0</v>
      </c>
      <c r="I2482">
        <v>0</v>
      </c>
      <c r="J2482">
        <v>0</v>
      </c>
      <c r="K2482">
        <v>0</v>
      </c>
      <c r="L2482">
        <v>0</v>
      </c>
      <c r="M2482">
        <v>0</v>
      </c>
      <c r="N2482">
        <v>0</v>
      </c>
      <c r="O2482">
        <v>0</v>
      </c>
      <c r="P2482">
        <v>0</v>
      </c>
      <c r="Q2482">
        <v>0</v>
      </c>
      <c r="R2482">
        <v>0</v>
      </c>
      <c r="S2482">
        <v>0</v>
      </c>
      <c r="T2482">
        <v>0</v>
      </c>
      <c r="U2482">
        <v>0</v>
      </c>
      <c r="V2482">
        <v>0</v>
      </c>
      <c r="W2482">
        <v>0</v>
      </c>
      <c r="X2482">
        <v>0</v>
      </c>
      <c r="Y2482">
        <v>0</v>
      </c>
      <c r="Z2482">
        <v>0</v>
      </c>
      <c r="AA2482">
        <v>0</v>
      </c>
      <c r="AB2482">
        <v>0</v>
      </c>
      <c r="AC2482">
        <v>0</v>
      </c>
      <c r="AD2482" s="2"/>
      <c r="AE2482" s="2"/>
      <c r="AF2482" s="2"/>
    </row>
    <row r="2483" spans="1:32">
      <c r="A2483" t="s">
        <v>13245</v>
      </c>
      <c r="B2483" t="s">
        <v>19</v>
      </c>
      <c r="C2483">
        <v>0</v>
      </c>
      <c r="D2483">
        <v>0</v>
      </c>
      <c r="E2483">
        <v>0</v>
      </c>
      <c r="F2483">
        <v>0</v>
      </c>
      <c r="G2483">
        <v>0</v>
      </c>
      <c r="H2483">
        <v>0</v>
      </c>
      <c r="I2483">
        <v>0</v>
      </c>
      <c r="J2483">
        <v>0</v>
      </c>
      <c r="K2483">
        <v>0</v>
      </c>
      <c r="L2483">
        <v>0</v>
      </c>
      <c r="M2483">
        <v>0</v>
      </c>
      <c r="N2483">
        <v>0</v>
      </c>
      <c r="O2483">
        <v>0</v>
      </c>
      <c r="P2483">
        <v>0</v>
      </c>
      <c r="Q2483">
        <v>0</v>
      </c>
      <c r="R2483">
        <v>0</v>
      </c>
      <c r="S2483">
        <v>0</v>
      </c>
      <c r="T2483">
        <v>0</v>
      </c>
      <c r="U2483">
        <v>0</v>
      </c>
      <c r="V2483">
        <v>0</v>
      </c>
      <c r="W2483">
        <v>0</v>
      </c>
      <c r="X2483">
        <v>0</v>
      </c>
      <c r="Y2483">
        <v>0</v>
      </c>
      <c r="Z2483">
        <v>0</v>
      </c>
      <c r="AA2483">
        <v>0</v>
      </c>
      <c r="AB2483">
        <v>0</v>
      </c>
      <c r="AC2483">
        <v>0</v>
      </c>
      <c r="AD2483" s="2"/>
      <c r="AE2483" s="2"/>
      <c r="AF2483" s="2"/>
    </row>
    <row r="2484" spans="1:32">
      <c r="A2484" t="s">
        <v>13246</v>
      </c>
      <c r="B2484" t="s">
        <v>19</v>
      </c>
      <c r="C2484">
        <v>0</v>
      </c>
      <c r="D2484">
        <v>0</v>
      </c>
      <c r="E2484">
        <v>0</v>
      </c>
      <c r="F2484">
        <v>0</v>
      </c>
      <c r="G2484">
        <v>0</v>
      </c>
      <c r="H2484">
        <v>0</v>
      </c>
      <c r="I2484">
        <v>0</v>
      </c>
      <c r="J2484">
        <v>0</v>
      </c>
      <c r="K2484">
        <v>0</v>
      </c>
      <c r="L2484">
        <v>0</v>
      </c>
      <c r="M2484">
        <v>0</v>
      </c>
      <c r="N2484">
        <v>0</v>
      </c>
      <c r="O2484">
        <v>0</v>
      </c>
      <c r="P2484">
        <v>0</v>
      </c>
      <c r="Q2484">
        <v>0</v>
      </c>
      <c r="R2484">
        <v>0</v>
      </c>
      <c r="S2484">
        <v>0</v>
      </c>
      <c r="T2484">
        <v>0</v>
      </c>
      <c r="U2484">
        <v>0</v>
      </c>
      <c r="V2484">
        <v>0</v>
      </c>
      <c r="W2484">
        <v>0</v>
      </c>
      <c r="X2484">
        <v>0</v>
      </c>
      <c r="Y2484">
        <v>0</v>
      </c>
      <c r="Z2484">
        <v>0</v>
      </c>
      <c r="AA2484">
        <v>0</v>
      </c>
      <c r="AB2484">
        <v>0</v>
      </c>
      <c r="AC2484">
        <v>0</v>
      </c>
      <c r="AD2484" s="2"/>
      <c r="AE2484" s="2"/>
      <c r="AF2484" s="2"/>
    </row>
    <row r="2485" spans="1:32">
      <c r="A2485" t="s">
        <v>13247</v>
      </c>
      <c r="B2485" t="s">
        <v>19</v>
      </c>
      <c r="C2485">
        <v>0</v>
      </c>
      <c r="D2485">
        <v>0</v>
      </c>
      <c r="E2485">
        <v>0</v>
      </c>
      <c r="F2485">
        <v>0</v>
      </c>
      <c r="G2485">
        <v>0</v>
      </c>
      <c r="H2485">
        <v>0</v>
      </c>
      <c r="I2485">
        <v>0</v>
      </c>
      <c r="J2485">
        <v>0</v>
      </c>
      <c r="K2485">
        <v>0</v>
      </c>
      <c r="L2485">
        <v>0</v>
      </c>
      <c r="M2485">
        <v>0</v>
      </c>
      <c r="N2485">
        <v>0</v>
      </c>
      <c r="O2485">
        <v>0</v>
      </c>
      <c r="P2485">
        <v>0</v>
      </c>
      <c r="Q2485">
        <v>0</v>
      </c>
      <c r="R2485">
        <v>0</v>
      </c>
      <c r="S2485">
        <v>0</v>
      </c>
      <c r="T2485">
        <v>0</v>
      </c>
      <c r="U2485">
        <v>0</v>
      </c>
      <c r="V2485">
        <v>0</v>
      </c>
      <c r="W2485">
        <v>0</v>
      </c>
      <c r="X2485">
        <v>0</v>
      </c>
      <c r="Y2485">
        <v>0</v>
      </c>
      <c r="Z2485">
        <v>0</v>
      </c>
      <c r="AA2485">
        <v>0</v>
      </c>
      <c r="AB2485">
        <v>0</v>
      </c>
      <c r="AC2485">
        <v>0</v>
      </c>
    </row>
    <row r="2486" spans="1:32">
      <c r="A2486" t="s">
        <v>13248</v>
      </c>
      <c r="B2486" t="s">
        <v>19</v>
      </c>
      <c r="C2486">
        <v>0</v>
      </c>
      <c r="D2486">
        <v>0</v>
      </c>
      <c r="E2486">
        <v>0</v>
      </c>
      <c r="F2486">
        <v>0</v>
      </c>
      <c r="G2486">
        <v>0</v>
      </c>
      <c r="H2486">
        <v>0</v>
      </c>
      <c r="I2486">
        <v>0</v>
      </c>
      <c r="J2486">
        <v>0</v>
      </c>
      <c r="K2486">
        <v>0</v>
      </c>
      <c r="L2486">
        <v>0</v>
      </c>
      <c r="M2486">
        <v>0</v>
      </c>
      <c r="N2486">
        <v>0</v>
      </c>
      <c r="O2486">
        <v>0</v>
      </c>
      <c r="P2486">
        <v>0</v>
      </c>
      <c r="Q2486">
        <v>0</v>
      </c>
      <c r="R2486">
        <v>0</v>
      </c>
      <c r="S2486">
        <v>0</v>
      </c>
      <c r="T2486">
        <v>0</v>
      </c>
      <c r="U2486">
        <v>0</v>
      </c>
      <c r="V2486">
        <v>0</v>
      </c>
      <c r="W2486">
        <v>0</v>
      </c>
      <c r="X2486">
        <v>0</v>
      </c>
      <c r="Y2486">
        <v>0</v>
      </c>
      <c r="Z2486">
        <v>0</v>
      </c>
      <c r="AA2486">
        <v>0</v>
      </c>
      <c r="AB2486">
        <v>0</v>
      </c>
      <c r="AC2486">
        <v>0</v>
      </c>
      <c r="AD2486" s="2"/>
      <c r="AE2486" s="2"/>
      <c r="AF2486" s="2"/>
    </row>
    <row r="2487" spans="1:32">
      <c r="A2487" t="s">
        <v>13249</v>
      </c>
      <c r="B2487" t="s">
        <v>19</v>
      </c>
      <c r="C2487">
        <v>0</v>
      </c>
      <c r="D2487">
        <v>0</v>
      </c>
      <c r="E2487">
        <v>0</v>
      </c>
      <c r="F2487">
        <v>0</v>
      </c>
      <c r="G2487">
        <v>0</v>
      </c>
      <c r="H2487">
        <v>0</v>
      </c>
      <c r="I2487">
        <v>0</v>
      </c>
      <c r="J2487">
        <v>0</v>
      </c>
      <c r="K2487">
        <v>0</v>
      </c>
      <c r="L2487">
        <v>0</v>
      </c>
      <c r="M2487">
        <v>0</v>
      </c>
      <c r="N2487">
        <v>0</v>
      </c>
      <c r="O2487">
        <v>0</v>
      </c>
      <c r="P2487">
        <v>0</v>
      </c>
      <c r="Q2487">
        <v>0</v>
      </c>
      <c r="R2487">
        <v>0</v>
      </c>
      <c r="S2487">
        <v>0</v>
      </c>
      <c r="T2487">
        <v>0</v>
      </c>
      <c r="U2487">
        <v>0</v>
      </c>
      <c r="V2487">
        <v>0</v>
      </c>
      <c r="W2487">
        <v>0</v>
      </c>
      <c r="X2487">
        <v>0</v>
      </c>
      <c r="Y2487">
        <v>0</v>
      </c>
      <c r="Z2487">
        <v>0</v>
      </c>
      <c r="AA2487">
        <v>0</v>
      </c>
      <c r="AB2487">
        <v>0</v>
      </c>
      <c r="AC2487">
        <v>0</v>
      </c>
      <c r="AD2487" s="2"/>
      <c r="AE2487" s="2"/>
      <c r="AF2487" s="2"/>
    </row>
    <row r="2488" spans="1:32">
      <c r="A2488" t="s">
        <v>13250</v>
      </c>
      <c r="B2488" t="s">
        <v>19</v>
      </c>
      <c r="C2488">
        <v>0</v>
      </c>
      <c r="D2488">
        <v>0</v>
      </c>
      <c r="E2488">
        <v>0</v>
      </c>
      <c r="F2488">
        <v>0</v>
      </c>
      <c r="G2488">
        <v>0</v>
      </c>
      <c r="H2488">
        <v>0</v>
      </c>
      <c r="I2488">
        <v>0</v>
      </c>
      <c r="J2488">
        <v>0</v>
      </c>
      <c r="K2488">
        <v>0</v>
      </c>
      <c r="L2488">
        <v>0</v>
      </c>
      <c r="M2488">
        <v>0</v>
      </c>
      <c r="N2488">
        <v>0</v>
      </c>
      <c r="O2488">
        <v>0</v>
      </c>
      <c r="P2488">
        <v>0</v>
      </c>
      <c r="Q2488">
        <v>0</v>
      </c>
      <c r="R2488">
        <v>0</v>
      </c>
      <c r="S2488">
        <v>0</v>
      </c>
      <c r="T2488">
        <v>0</v>
      </c>
      <c r="U2488">
        <v>0</v>
      </c>
      <c r="V2488">
        <v>0</v>
      </c>
      <c r="W2488">
        <v>0</v>
      </c>
      <c r="X2488">
        <v>0</v>
      </c>
      <c r="Y2488">
        <v>0</v>
      </c>
      <c r="Z2488">
        <v>0</v>
      </c>
      <c r="AA2488">
        <v>0</v>
      </c>
      <c r="AB2488">
        <v>0</v>
      </c>
      <c r="AC2488">
        <v>0</v>
      </c>
      <c r="AD2488" s="2"/>
      <c r="AE2488" s="2"/>
      <c r="AF2488" s="2"/>
    </row>
    <row r="2489" spans="1:32">
      <c r="A2489" t="s">
        <v>13251</v>
      </c>
      <c r="B2489" t="s">
        <v>19</v>
      </c>
      <c r="C2489">
        <v>0</v>
      </c>
      <c r="D2489">
        <v>0</v>
      </c>
      <c r="E2489">
        <v>0</v>
      </c>
      <c r="F2489">
        <v>0</v>
      </c>
      <c r="G2489">
        <v>0</v>
      </c>
      <c r="H2489">
        <v>0</v>
      </c>
      <c r="I2489">
        <v>0</v>
      </c>
      <c r="J2489">
        <v>0</v>
      </c>
      <c r="K2489">
        <v>0</v>
      </c>
      <c r="L2489">
        <v>0</v>
      </c>
      <c r="M2489">
        <v>0</v>
      </c>
      <c r="N2489">
        <v>0</v>
      </c>
      <c r="O2489">
        <v>0</v>
      </c>
      <c r="P2489">
        <v>0</v>
      </c>
      <c r="Q2489">
        <v>0</v>
      </c>
      <c r="R2489">
        <v>0</v>
      </c>
      <c r="S2489">
        <v>0</v>
      </c>
      <c r="T2489">
        <v>0</v>
      </c>
      <c r="U2489">
        <v>0</v>
      </c>
      <c r="V2489">
        <v>0</v>
      </c>
      <c r="W2489">
        <v>0</v>
      </c>
      <c r="X2489">
        <v>0</v>
      </c>
      <c r="Y2489">
        <v>0</v>
      </c>
      <c r="Z2489">
        <v>0</v>
      </c>
      <c r="AA2489">
        <v>0</v>
      </c>
      <c r="AB2489">
        <v>0</v>
      </c>
      <c r="AC2489">
        <v>0</v>
      </c>
      <c r="AD2489" s="2"/>
      <c r="AE2489" s="2"/>
      <c r="AF2489" s="2"/>
    </row>
    <row r="2490" spans="1:32">
      <c r="A2490" t="s">
        <v>13252</v>
      </c>
      <c r="B2490" t="s">
        <v>19</v>
      </c>
      <c r="C2490">
        <v>0</v>
      </c>
      <c r="D2490">
        <v>0</v>
      </c>
      <c r="E2490">
        <v>0</v>
      </c>
      <c r="F2490">
        <v>0</v>
      </c>
      <c r="G2490">
        <v>0</v>
      </c>
      <c r="H2490">
        <v>0</v>
      </c>
      <c r="I2490">
        <v>0</v>
      </c>
      <c r="J2490">
        <v>0</v>
      </c>
      <c r="K2490">
        <v>0</v>
      </c>
      <c r="L2490">
        <v>0</v>
      </c>
      <c r="M2490">
        <v>0</v>
      </c>
      <c r="N2490">
        <v>0</v>
      </c>
      <c r="O2490">
        <v>0</v>
      </c>
      <c r="P2490">
        <v>0</v>
      </c>
      <c r="Q2490">
        <v>0</v>
      </c>
      <c r="R2490">
        <v>0</v>
      </c>
      <c r="S2490">
        <v>0</v>
      </c>
      <c r="T2490">
        <v>0</v>
      </c>
      <c r="U2490">
        <v>0</v>
      </c>
      <c r="V2490">
        <v>0</v>
      </c>
      <c r="W2490">
        <v>0</v>
      </c>
      <c r="X2490">
        <v>0</v>
      </c>
      <c r="Y2490">
        <v>0</v>
      </c>
      <c r="Z2490">
        <v>0</v>
      </c>
      <c r="AA2490">
        <v>0</v>
      </c>
      <c r="AB2490">
        <v>0</v>
      </c>
      <c r="AC2490">
        <v>0</v>
      </c>
      <c r="AD2490" s="2"/>
      <c r="AE2490" s="2"/>
      <c r="AF2490" s="2"/>
    </row>
    <row r="2491" spans="1:32">
      <c r="A2491" t="s">
        <v>13253</v>
      </c>
      <c r="B2491" t="s">
        <v>19</v>
      </c>
      <c r="C2491">
        <v>0</v>
      </c>
      <c r="D2491">
        <v>0</v>
      </c>
      <c r="E2491">
        <v>0</v>
      </c>
      <c r="F2491">
        <v>0</v>
      </c>
      <c r="G2491">
        <v>0</v>
      </c>
      <c r="H2491">
        <v>0</v>
      </c>
      <c r="I2491">
        <v>0</v>
      </c>
      <c r="J2491">
        <v>0</v>
      </c>
      <c r="K2491">
        <v>0</v>
      </c>
      <c r="L2491">
        <v>0</v>
      </c>
      <c r="M2491">
        <v>0</v>
      </c>
      <c r="N2491">
        <v>0</v>
      </c>
      <c r="O2491">
        <v>0</v>
      </c>
      <c r="P2491">
        <v>0</v>
      </c>
      <c r="Q2491">
        <v>0</v>
      </c>
      <c r="R2491">
        <v>0</v>
      </c>
      <c r="S2491">
        <v>0</v>
      </c>
      <c r="T2491">
        <v>0</v>
      </c>
      <c r="U2491">
        <v>0</v>
      </c>
      <c r="V2491">
        <v>0</v>
      </c>
      <c r="W2491">
        <v>0</v>
      </c>
      <c r="X2491">
        <v>0</v>
      </c>
      <c r="Y2491">
        <v>0</v>
      </c>
      <c r="Z2491">
        <v>0</v>
      </c>
      <c r="AA2491">
        <v>0</v>
      </c>
      <c r="AB2491">
        <v>0</v>
      </c>
      <c r="AC2491">
        <v>0</v>
      </c>
      <c r="AD2491" s="2"/>
      <c r="AE2491" s="2"/>
      <c r="AF2491" s="2"/>
    </row>
    <row r="2492" spans="1:32">
      <c r="A2492" t="s">
        <v>13254</v>
      </c>
      <c r="B2492" t="s">
        <v>19</v>
      </c>
      <c r="C2492">
        <v>0</v>
      </c>
      <c r="D2492">
        <v>0</v>
      </c>
      <c r="E2492">
        <v>0</v>
      </c>
      <c r="F2492">
        <v>0</v>
      </c>
      <c r="G2492">
        <v>0</v>
      </c>
      <c r="H2492">
        <v>0</v>
      </c>
      <c r="I2492">
        <v>0</v>
      </c>
      <c r="J2492">
        <v>0</v>
      </c>
      <c r="K2492">
        <v>0</v>
      </c>
      <c r="L2492">
        <v>0</v>
      </c>
      <c r="M2492">
        <v>0</v>
      </c>
      <c r="N2492">
        <v>0</v>
      </c>
      <c r="O2492">
        <v>0</v>
      </c>
      <c r="P2492">
        <v>0</v>
      </c>
      <c r="Q2492">
        <v>0</v>
      </c>
      <c r="R2492">
        <v>0</v>
      </c>
      <c r="S2492">
        <v>0</v>
      </c>
      <c r="T2492">
        <v>0</v>
      </c>
      <c r="U2492">
        <v>0</v>
      </c>
      <c r="V2492">
        <v>0</v>
      </c>
      <c r="W2492">
        <v>0</v>
      </c>
      <c r="X2492">
        <v>0</v>
      </c>
      <c r="Y2492">
        <v>0</v>
      </c>
      <c r="Z2492">
        <v>0</v>
      </c>
      <c r="AA2492">
        <v>0</v>
      </c>
      <c r="AB2492">
        <v>0</v>
      </c>
      <c r="AC2492">
        <v>0</v>
      </c>
      <c r="AD2492" s="2"/>
      <c r="AE2492" s="2"/>
      <c r="AF2492" s="2"/>
    </row>
    <row r="2493" spans="1:32">
      <c r="A2493" t="s">
        <v>13255</v>
      </c>
      <c r="B2493" t="s">
        <v>19</v>
      </c>
      <c r="C2493">
        <v>0</v>
      </c>
      <c r="D2493">
        <v>0</v>
      </c>
      <c r="E2493">
        <v>0</v>
      </c>
      <c r="F2493">
        <v>0</v>
      </c>
      <c r="G2493">
        <v>0</v>
      </c>
      <c r="H2493">
        <v>0</v>
      </c>
      <c r="I2493">
        <v>0</v>
      </c>
      <c r="J2493">
        <v>0</v>
      </c>
      <c r="K2493">
        <v>0</v>
      </c>
      <c r="L2493">
        <v>0</v>
      </c>
      <c r="M2493">
        <v>0</v>
      </c>
      <c r="N2493">
        <v>0</v>
      </c>
      <c r="O2493">
        <v>0</v>
      </c>
      <c r="P2493">
        <v>0</v>
      </c>
      <c r="Q2493">
        <v>0</v>
      </c>
      <c r="R2493">
        <v>0</v>
      </c>
      <c r="S2493">
        <v>0</v>
      </c>
      <c r="T2493">
        <v>0</v>
      </c>
      <c r="U2493">
        <v>0</v>
      </c>
      <c r="V2493">
        <v>0</v>
      </c>
      <c r="W2493">
        <v>0</v>
      </c>
      <c r="X2493">
        <v>0</v>
      </c>
      <c r="Y2493">
        <v>0</v>
      </c>
      <c r="Z2493">
        <v>0</v>
      </c>
      <c r="AA2493">
        <v>0</v>
      </c>
      <c r="AB2493">
        <v>0</v>
      </c>
      <c r="AC2493">
        <v>0</v>
      </c>
      <c r="AD2493" s="2"/>
      <c r="AE2493" s="2"/>
      <c r="AF2493" s="2"/>
    </row>
    <row r="2494" spans="1:32">
      <c r="A2494" t="s">
        <v>13256</v>
      </c>
      <c r="B2494" t="s">
        <v>19</v>
      </c>
      <c r="C2494">
        <v>0</v>
      </c>
      <c r="D2494">
        <v>0</v>
      </c>
      <c r="E2494">
        <v>0</v>
      </c>
      <c r="F2494">
        <v>0</v>
      </c>
      <c r="G2494">
        <v>0</v>
      </c>
      <c r="H2494">
        <v>0</v>
      </c>
      <c r="I2494">
        <v>0</v>
      </c>
      <c r="J2494">
        <v>0</v>
      </c>
      <c r="K2494">
        <v>0</v>
      </c>
      <c r="L2494">
        <v>0</v>
      </c>
      <c r="M2494">
        <v>0</v>
      </c>
      <c r="N2494">
        <v>0</v>
      </c>
      <c r="O2494">
        <v>0</v>
      </c>
      <c r="P2494">
        <v>0</v>
      </c>
      <c r="Q2494">
        <v>0</v>
      </c>
      <c r="R2494">
        <v>0</v>
      </c>
      <c r="S2494">
        <v>0</v>
      </c>
      <c r="T2494">
        <v>0</v>
      </c>
      <c r="U2494">
        <v>0</v>
      </c>
      <c r="V2494">
        <v>0</v>
      </c>
      <c r="W2494">
        <v>0</v>
      </c>
      <c r="X2494">
        <v>0</v>
      </c>
      <c r="Y2494">
        <v>0</v>
      </c>
      <c r="Z2494">
        <v>0</v>
      </c>
      <c r="AA2494">
        <v>0</v>
      </c>
      <c r="AB2494">
        <v>0</v>
      </c>
      <c r="AC2494">
        <v>0</v>
      </c>
      <c r="AD2494" s="2"/>
      <c r="AE2494" s="2"/>
      <c r="AF2494" s="2"/>
    </row>
    <row r="2495" spans="1:32">
      <c r="A2495" t="s">
        <v>13257</v>
      </c>
      <c r="B2495" t="s">
        <v>19</v>
      </c>
      <c r="C2495">
        <v>0</v>
      </c>
      <c r="D2495">
        <v>0</v>
      </c>
      <c r="E2495">
        <v>0</v>
      </c>
      <c r="F2495">
        <v>0</v>
      </c>
      <c r="G2495">
        <v>0</v>
      </c>
      <c r="H2495">
        <v>0</v>
      </c>
      <c r="I2495">
        <v>0</v>
      </c>
      <c r="J2495">
        <v>0</v>
      </c>
      <c r="K2495">
        <v>0</v>
      </c>
      <c r="L2495">
        <v>0</v>
      </c>
      <c r="M2495">
        <v>0</v>
      </c>
      <c r="N2495">
        <v>0</v>
      </c>
      <c r="O2495">
        <v>0</v>
      </c>
      <c r="P2495">
        <v>0</v>
      </c>
      <c r="Q2495">
        <v>0</v>
      </c>
      <c r="R2495">
        <v>0</v>
      </c>
      <c r="S2495">
        <v>0</v>
      </c>
      <c r="T2495">
        <v>0</v>
      </c>
      <c r="U2495">
        <v>0</v>
      </c>
      <c r="V2495">
        <v>0</v>
      </c>
      <c r="W2495">
        <v>0</v>
      </c>
      <c r="X2495">
        <v>0</v>
      </c>
      <c r="Y2495">
        <v>0</v>
      </c>
      <c r="Z2495">
        <v>0</v>
      </c>
      <c r="AA2495">
        <v>0</v>
      </c>
      <c r="AB2495">
        <v>0</v>
      </c>
      <c r="AC2495">
        <v>0</v>
      </c>
      <c r="AD2495" s="2"/>
      <c r="AE2495" s="2"/>
      <c r="AF2495" s="2"/>
    </row>
    <row r="2496" spans="1:32">
      <c r="A2496" t="s">
        <v>13258</v>
      </c>
      <c r="B2496" t="s">
        <v>19</v>
      </c>
      <c r="C2496" s="2">
        <v>2464220000000</v>
      </c>
      <c r="D2496" s="2">
        <v>2493440000000</v>
      </c>
      <c r="E2496" s="2">
        <v>2555660000000</v>
      </c>
      <c r="F2496" s="2">
        <v>2604680000000</v>
      </c>
      <c r="G2496" s="2">
        <v>2658410000000</v>
      </c>
      <c r="H2496" s="2">
        <v>2701780000000</v>
      </c>
      <c r="I2496" s="2">
        <v>2749860000000</v>
      </c>
      <c r="J2496" s="2">
        <v>2796990000000</v>
      </c>
      <c r="K2496" s="2">
        <v>2846950000000</v>
      </c>
      <c r="L2496" s="2">
        <v>2893150000000</v>
      </c>
      <c r="M2496" s="2">
        <v>2942170000000</v>
      </c>
      <c r="N2496" s="2">
        <v>2990240000000</v>
      </c>
      <c r="O2496" s="2">
        <v>3036440000000</v>
      </c>
      <c r="P2496" s="2">
        <v>3080740000000</v>
      </c>
      <c r="Q2496" s="2">
        <v>3123170000000</v>
      </c>
      <c r="R2496" s="2">
        <v>3167470000000</v>
      </c>
      <c r="S2496" s="2">
        <v>3210840000000</v>
      </c>
      <c r="T2496" s="2">
        <v>3251370000000</v>
      </c>
      <c r="U2496" s="2">
        <v>3292850000000</v>
      </c>
      <c r="V2496" s="2">
        <v>3333390000000</v>
      </c>
      <c r="W2496" s="2">
        <v>3373920000000</v>
      </c>
      <c r="X2496" s="2">
        <v>3414460000000</v>
      </c>
      <c r="Y2496" s="2">
        <v>3455000000000</v>
      </c>
      <c r="Z2496" s="2">
        <v>3497420000000</v>
      </c>
      <c r="AA2496" s="2">
        <v>3538900000000</v>
      </c>
      <c r="AB2496" s="2">
        <v>3581320000000</v>
      </c>
      <c r="AC2496" s="2">
        <v>3622800000000</v>
      </c>
      <c r="AD2496" s="2"/>
      <c r="AE2496" s="2"/>
      <c r="AF2496" s="2"/>
    </row>
    <row r="2497" spans="1:29">
      <c r="A2497" t="s">
        <v>13259</v>
      </c>
      <c r="B2497" t="s">
        <v>19</v>
      </c>
      <c r="C2497" s="2">
        <v>181673000</v>
      </c>
      <c r="D2497" s="2">
        <v>183828000</v>
      </c>
      <c r="E2497" s="2">
        <v>188414000</v>
      </c>
      <c r="F2497" s="2">
        <v>192028000</v>
      </c>
      <c r="G2497" s="2">
        <v>195990000</v>
      </c>
      <c r="H2497" s="2">
        <v>199187000</v>
      </c>
      <c r="I2497" s="2">
        <v>202732000</v>
      </c>
      <c r="J2497" s="2">
        <v>206206000</v>
      </c>
      <c r="K2497" s="2">
        <v>209890000</v>
      </c>
      <c r="L2497" s="2">
        <v>213296000</v>
      </c>
      <c r="M2497" s="2">
        <v>216910000</v>
      </c>
      <c r="N2497" s="2">
        <v>220454000</v>
      </c>
      <c r="O2497" s="2">
        <v>223860000</v>
      </c>
      <c r="P2497" s="2">
        <v>227126000</v>
      </c>
      <c r="Q2497" s="2">
        <v>230254000</v>
      </c>
      <c r="R2497" s="2">
        <v>233520000</v>
      </c>
      <c r="S2497" s="2">
        <v>236717000</v>
      </c>
      <c r="T2497" s="2">
        <v>239706000</v>
      </c>
      <c r="U2497" s="2">
        <v>242764000</v>
      </c>
      <c r="V2497" s="2">
        <v>245752000</v>
      </c>
      <c r="W2497" s="2">
        <v>248740000</v>
      </c>
      <c r="X2497" s="2">
        <v>251729000</v>
      </c>
      <c r="Y2497" s="2">
        <v>254718000</v>
      </c>
      <c r="Z2497" s="2">
        <v>257845000</v>
      </c>
      <c r="AA2497" s="2">
        <v>260903000</v>
      </c>
      <c r="AB2497" s="2">
        <v>264030000</v>
      </c>
      <c r="AC2497" s="2">
        <v>267088000</v>
      </c>
    </row>
    <row r="2498" spans="1:29">
      <c r="A2498" t="s">
        <v>13260</v>
      </c>
      <c r="B2498" t="s">
        <v>19</v>
      </c>
      <c r="C2498" s="2">
        <v>1483650000</v>
      </c>
      <c r="D2498" s="2">
        <v>1501250000</v>
      </c>
      <c r="E2498" s="2">
        <v>1538710000</v>
      </c>
      <c r="F2498" s="2">
        <v>1568220000</v>
      </c>
      <c r="G2498" s="2">
        <v>1600580000</v>
      </c>
      <c r="H2498" s="2">
        <v>1626680000</v>
      </c>
      <c r="I2498" s="2">
        <v>1655630000</v>
      </c>
      <c r="J2498" s="2">
        <v>1684010000</v>
      </c>
      <c r="K2498" s="2">
        <v>1714090000</v>
      </c>
      <c r="L2498" s="2">
        <v>1741900000</v>
      </c>
      <c r="M2498" s="2">
        <v>1771420000</v>
      </c>
      <c r="N2498" s="2">
        <v>1800360000</v>
      </c>
      <c r="O2498" s="2">
        <v>1828180000</v>
      </c>
      <c r="P2498" s="2">
        <v>1854850000</v>
      </c>
      <c r="Q2498" s="2">
        <v>1880390000</v>
      </c>
      <c r="R2498" s="2">
        <v>1907070000</v>
      </c>
      <c r="S2498" s="2">
        <v>1933180000</v>
      </c>
      <c r="T2498" s="2">
        <v>1957580000</v>
      </c>
      <c r="U2498" s="2">
        <v>1982560000</v>
      </c>
      <c r="V2498" s="2">
        <v>2006960000</v>
      </c>
      <c r="W2498" s="2">
        <v>2031370000</v>
      </c>
      <c r="X2498" s="2">
        <v>2055770000</v>
      </c>
      <c r="Y2498" s="2">
        <v>2080180000</v>
      </c>
      <c r="Z2498" s="2">
        <v>2105720000</v>
      </c>
      <c r="AA2498" s="2">
        <v>2130700000</v>
      </c>
      <c r="AB2498" s="2">
        <v>2156240000</v>
      </c>
      <c r="AC2498" s="2">
        <v>2181210000</v>
      </c>
    </row>
    <row r="2499" spans="1:29">
      <c r="A2499" t="s">
        <v>13261</v>
      </c>
      <c r="B2499" t="s">
        <v>19</v>
      </c>
      <c r="C2499" s="2">
        <v>2763630000</v>
      </c>
      <c r="D2499" s="2">
        <v>2796400000</v>
      </c>
      <c r="E2499" s="2">
        <v>2866180000</v>
      </c>
      <c r="F2499" s="2">
        <v>2921150000</v>
      </c>
      <c r="G2499" s="2">
        <v>2981420000</v>
      </c>
      <c r="H2499" s="2">
        <v>3030050000</v>
      </c>
      <c r="I2499" s="2">
        <v>3083970000</v>
      </c>
      <c r="J2499" s="2">
        <v>3136830000</v>
      </c>
      <c r="K2499" s="2">
        <v>3192860000</v>
      </c>
      <c r="L2499" s="2">
        <v>3244670000</v>
      </c>
      <c r="M2499" s="2">
        <v>3299650000</v>
      </c>
      <c r="N2499" s="2">
        <v>3353570000</v>
      </c>
      <c r="O2499" s="2">
        <v>3405370000</v>
      </c>
      <c r="P2499" s="2">
        <v>3455060000</v>
      </c>
      <c r="Q2499" s="2">
        <v>3502640000</v>
      </c>
      <c r="R2499" s="2">
        <v>3552330000</v>
      </c>
      <c r="S2499" s="2">
        <v>3600960000</v>
      </c>
      <c r="T2499" s="2">
        <v>3646420000</v>
      </c>
      <c r="U2499" s="2">
        <v>3692940000</v>
      </c>
      <c r="V2499" s="2">
        <v>3738400000</v>
      </c>
      <c r="W2499" s="2">
        <v>3783860000</v>
      </c>
      <c r="X2499" s="2">
        <v>3829320000</v>
      </c>
      <c r="Y2499" s="2">
        <v>3874780000</v>
      </c>
      <c r="Z2499" s="2">
        <v>3922360000</v>
      </c>
      <c r="AA2499" s="2">
        <v>3968880000</v>
      </c>
      <c r="AB2499" s="2">
        <v>4016450000</v>
      </c>
      <c r="AC2499" s="2">
        <v>4062970000</v>
      </c>
    </row>
    <row r="2500" spans="1:29">
      <c r="A2500" t="s">
        <v>13262</v>
      </c>
      <c r="B2500" t="s">
        <v>19</v>
      </c>
      <c r="C2500" s="2">
        <v>1606150000</v>
      </c>
      <c r="D2500" s="2">
        <v>1625190000</v>
      </c>
      <c r="E2500" s="2">
        <v>1665750000</v>
      </c>
      <c r="F2500" s="2">
        <v>1697700000</v>
      </c>
      <c r="G2500" s="2">
        <v>1732720000</v>
      </c>
      <c r="H2500" s="2">
        <v>1760990000</v>
      </c>
      <c r="I2500" s="2">
        <v>1792320000</v>
      </c>
      <c r="J2500" s="2">
        <v>1823040000</v>
      </c>
      <c r="K2500" s="2">
        <v>1855610000</v>
      </c>
      <c r="L2500" s="2">
        <v>1885720000</v>
      </c>
      <c r="M2500" s="2">
        <v>1917670000</v>
      </c>
      <c r="N2500" s="2">
        <v>1949000000</v>
      </c>
      <c r="O2500" s="2">
        <v>1979110000</v>
      </c>
      <c r="P2500" s="2">
        <v>2007990000</v>
      </c>
      <c r="Q2500" s="2">
        <v>2035640000</v>
      </c>
      <c r="R2500" s="2">
        <v>2064520000</v>
      </c>
      <c r="S2500" s="2">
        <v>2092780000</v>
      </c>
      <c r="T2500" s="2">
        <v>2119200000</v>
      </c>
      <c r="U2500" s="2">
        <v>2146240000</v>
      </c>
      <c r="V2500" s="2">
        <v>2172660000</v>
      </c>
      <c r="W2500" s="2">
        <v>2199080000</v>
      </c>
      <c r="X2500" s="2">
        <v>2225500000</v>
      </c>
      <c r="Y2500" s="2">
        <v>2251920000</v>
      </c>
      <c r="Z2500" s="2">
        <v>2279570000</v>
      </c>
      <c r="AA2500" s="2">
        <v>2306610000</v>
      </c>
      <c r="AB2500" s="2">
        <v>2334260000</v>
      </c>
      <c r="AC2500" s="2">
        <v>2361290000</v>
      </c>
    </row>
    <row r="2501" spans="1:29">
      <c r="A2501" t="s">
        <v>13263</v>
      </c>
      <c r="B2501" t="s">
        <v>19</v>
      </c>
      <c r="C2501" s="2">
        <v>491354000</v>
      </c>
      <c r="D2501" s="2">
        <v>497181000</v>
      </c>
      <c r="E2501" s="2">
        <v>509587000</v>
      </c>
      <c r="F2501" s="2">
        <v>519361000</v>
      </c>
      <c r="G2501" s="2">
        <v>530075000</v>
      </c>
      <c r="H2501" s="2">
        <v>538722000</v>
      </c>
      <c r="I2501" s="2">
        <v>548308000</v>
      </c>
      <c r="J2501" s="2">
        <v>557707000</v>
      </c>
      <c r="K2501" s="2">
        <v>567669000</v>
      </c>
      <c r="L2501" s="2">
        <v>576880000</v>
      </c>
      <c r="M2501" s="2">
        <v>586654000</v>
      </c>
      <c r="N2501" s="2">
        <v>596241000</v>
      </c>
      <c r="O2501" s="2">
        <v>605451000</v>
      </c>
      <c r="P2501" s="2">
        <v>614286000</v>
      </c>
      <c r="Q2501" s="2">
        <v>622745000</v>
      </c>
      <c r="R2501" s="2">
        <v>631579000</v>
      </c>
      <c r="S2501" s="2">
        <v>640226000</v>
      </c>
      <c r="T2501" s="2">
        <v>648309000</v>
      </c>
      <c r="U2501" s="2">
        <v>656579000</v>
      </c>
      <c r="V2501" s="2">
        <v>664662000</v>
      </c>
      <c r="W2501" s="2">
        <v>672745000</v>
      </c>
      <c r="X2501" s="2">
        <v>680827000</v>
      </c>
      <c r="Y2501" s="2">
        <v>688910000</v>
      </c>
      <c r="Z2501" s="2">
        <v>697369000</v>
      </c>
      <c r="AA2501" s="2">
        <v>705639000</v>
      </c>
      <c r="AB2501" s="2">
        <v>714098000</v>
      </c>
      <c r="AC2501" s="2">
        <v>722369000</v>
      </c>
    </row>
    <row r="2502" spans="1:29">
      <c r="A2502" t="s">
        <v>13264</v>
      </c>
      <c r="B2502" t="s">
        <v>19</v>
      </c>
      <c r="C2502" s="2">
        <v>10615500000</v>
      </c>
      <c r="D2502" s="2">
        <v>10741400000</v>
      </c>
      <c r="E2502" s="2">
        <v>11009400000</v>
      </c>
      <c r="F2502" s="2">
        <v>11220600000</v>
      </c>
      <c r="G2502" s="2">
        <v>11452000000</v>
      </c>
      <c r="H2502" s="2">
        <v>11638900000</v>
      </c>
      <c r="I2502" s="2">
        <v>11846000000</v>
      </c>
      <c r="J2502" s="2">
        <v>12049000000</v>
      </c>
      <c r="K2502" s="2">
        <v>12264300000</v>
      </c>
      <c r="L2502" s="2">
        <v>12463200000</v>
      </c>
      <c r="M2502" s="2">
        <v>12674400000</v>
      </c>
      <c r="N2502" s="2">
        <v>12881500000</v>
      </c>
      <c r="O2502" s="2">
        <v>13080500000</v>
      </c>
      <c r="P2502" s="2">
        <v>13271400000</v>
      </c>
      <c r="Q2502" s="2">
        <v>13454100000</v>
      </c>
      <c r="R2502" s="2">
        <v>13645000000</v>
      </c>
      <c r="S2502" s="2">
        <v>13831800000</v>
      </c>
      <c r="T2502" s="2">
        <v>14006400000</v>
      </c>
      <c r="U2502" s="2">
        <v>14185100000</v>
      </c>
      <c r="V2502" s="2">
        <v>14359700000</v>
      </c>
      <c r="W2502" s="2">
        <v>14534400000</v>
      </c>
      <c r="X2502" s="2">
        <v>14709000000</v>
      </c>
      <c r="Y2502" s="2">
        <v>14883600000</v>
      </c>
      <c r="Z2502" s="2">
        <v>15066300000</v>
      </c>
      <c r="AA2502" s="2">
        <v>15245000000</v>
      </c>
      <c r="AB2502" s="2">
        <v>15427800000</v>
      </c>
      <c r="AC2502" s="2">
        <v>15606500000</v>
      </c>
    </row>
    <row r="2503" spans="1:29">
      <c r="A2503" t="s">
        <v>13265</v>
      </c>
      <c r="B2503" t="s">
        <v>19</v>
      </c>
      <c r="C2503" s="2">
        <v>11004900</v>
      </c>
      <c r="D2503" s="2">
        <v>11135400</v>
      </c>
      <c r="E2503" s="2">
        <v>11413300</v>
      </c>
      <c r="F2503" s="2">
        <v>11632200</v>
      </c>
      <c r="G2503" s="2">
        <v>11872200</v>
      </c>
      <c r="H2503" s="2">
        <v>12065900</v>
      </c>
      <c r="I2503" s="2">
        <v>12280600</v>
      </c>
      <c r="J2503" s="2">
        <v>12491100</v>
      </c>
      <c r="K2503" s="2">
        <v>12714200</v>
      </c>
      <c r="L2503" s="2">
        <v>12920500</v>
      </c>
      <c r="M2503" s="2">
        <v>13139400</v>
      </c>
      <c r="N2503" s="2">
        <v>13354100</v>
      </c>
      <c r="O2503" s="2">
        <v>13560400</v>
      </c>
      <c r="P2503" s="2">
        <v>13758300</v>
      </c>
      <c r="Q2503" s="2">
        <v>13947700</v>
      </c>
      <c r="R2503" s="2">
        <v>14145600</v>
      </c>
      <c r="S2503" s="2">
        <v>14339300</v>
      </c>
      <c r="T2503" s="2">
        <v>14520300</v>
      </c>
      <c r="U2503" s="2">
        <v>14705500</v>
      </c>
      <c r="V2503" s="2">
        <v>14886600</v>
      </c>
      <c r="W2503" s="2">
        <v>15067600</v>
      </c>
      <c r="X2503" s="2">
        <v>15248600</v>
      </c>
      <c r="Y2503" s="2">
        <v>15429600</v>
      </c>
      <c r="Z2503" s="2">
        <v>15619100</v>
      </c>
      <c r="AA2503" s="2">
        <v>15804300</v>
      </c>
      <c r="AB2503" s="2">
        <v>15993800</v>
      </c>
      <c r="AC2503" s="2">
        <v>16179000</v>
      </c>
    </row>
    <row r="2504" spans="1:29">
      <c r="A2504" t="s">
        <v>13266</v>
      </c>
      <c r="B2504" t="s">
        <v>19</v>
      </c>
      <c r="C2504" s="2">
        <v>8260240</v>
      </c>
      <c r="D2504" s="2">
        <v>8358200</v>
      </c>
      <c r="E2504" s="2">
        <v>8566760</v>
      </c>
      <c r="F2504" s="2">
        <v>8731080</v>
      </c>
      <c r="G2504" s="2">
        <v>8911200</v>
      </c>
      <c r="H2504" s="2">
        <v>9056560</v>
      </c>
      <c r="I2504" s="2">
        <v>9217720</v>
      </c>
      <c r="J2504" s="2">
        <v>9375720</v>
      </c>
      <c r="K2504" s="2">
        <v>9543200</v>
      </c>
      <c r="L2504" s="2">
        <v>9698040</v>
      </c>
      <c r="M2504" s="2">
        <v>9862360</v>
      </c>
      <c r="N2504" s="2">
        <v>10023500</v>
      </c>
      <c r="O2504" s="2">
        <v>10178400</v>
      </c>
      <c r="P2504" s="2">
        <v>10326900</v>
      </c>
      <c r="Q2504" s="2">
        <v>10469100</v>
      </c>
      <c r="R2504" s="2">
        <v>10617600</v>
      </c>
      <c r="S2504" s="2">
        <v>10763000</v>
      </c>
      <c r="T2504" s="2">
        <v>10898800</v>
      </c>
      <c r="U2504" s="2">
        <v>11037900</v>
      </c>
      <c r="V2504" s="2">
        <v>11173800</v>
      </c>
      <c r="W2504" s="2">
        <v>11309600</v>
      </c>
      <c r="X2504" s="2">
        <v>11445500</v>
      </c>
      <c r="Y2504" s="2">
        <v>11581400</v>
      </c>
      <c r="Z2504" s="2">
        <v>11723600</v>
      </c>
      <c r="AA2504" s="2">
        <v>11862600</v>
      </c>
      <c r="AB2504" s="2">
        <v>12004800</v>
      </c>
      <c r="AC2504" s="2">
        <v>12143900</v>
      </c>
    </row>
    <row r="2505" spans="1:29">
      <c r="A2505" t="s">
        <v>13267</v>
      </c>
      <c r="B2505" t="s">
        <v>19</v>
      </c>
      <c r="C2505" s="2">
        <v>287540000</v>
      </c>
      <c r="D2505" s="2">
        <v>290950000</v>
      </c>
      <c r="E2505" s="2">
        <v>298210000</v>
      </c>
      <c r="F2505" s="2">
        <v>303930000</v>
      </c>
      <c r="G2505" s="2">
        <v>310200000</v>
      </c>
      <c r="H2505" s="2">
        <v>315260000</v>
      </c>
      <c r="I2505" s="2">
        <v>320870000</v>
      </c>
      <c r="J2505" s="2">
        <v>326370000</v>
      </c>
      <c r="K2505" s="2">
        <v>332200000</v>
      </c>
      <c r="L2505" s="2">
        <v>337590000</v>
      </c>
      <c r="M2505" s="2">
        <v>343310000</v>
      </c>
      <c r="N2505" s="2">
        <v>348920000</v>
      </c>
      <c r="O2505" s="2">
        <v>354310000</v>
      </c>
      <c r="P2505" s="2">
        <v>359480000</v>
      </c>
      <c r="Q2505" s="2">
        <v>364430000</v>
      </c>
      <c r="R2505" s="2">
        <v>369600000</v>
      </c>
      <c r="S2505" s="2">
        <v>374660000</v>
      </c>
      <c r="T2505" s="2">
        <v>379390000</v>
      </c>
      <c r="U2505" s="2">
        <v>384230000</v>
      </c>
      <c r="V2505" s="2">
        <v>388960000</v>
      </c>
      <c r="W2505" s="2">
        <v>393690000</v>
      </c>
      <c r="X2505" s="2">
        <v>398420000</v>
      </c>
      <c r="Y2505" s="2">
        <v>403150000</v>
      </c>
      <c r="Z2505" s="2">
        <v>408100000</v>
      </c>
      <c r="AA2505" s="2">
        <v>412940000</v>
      </c>
      <c r="AB2505" s="2">
        <v>417890000</v>
      </c>
      <c r="AC2505" s="2">
        <v>422730000</v>
      </c>
    </row>
    <row r="2506" spans="1:29">
      <c r="A2506" t="s">
        <v>13268</v>
      </c>
      <c r="B2506" t="s">
        <v>19</v>
      </c>
      <c r="C2506" s="2">
        <v>41824000</v>
      </c>
      <c r="D2506" s="2">
        <v>42320000</v>
      </c>
      <c r="E2506" s="2">
        <v>43376000</v>
      </c>
      <c r="F2506" s="2">
        <v>44208000</v>
      </c>
      <c r="G2506" s="2">
        <v>45120000</v>
      </c>
      <c r="H2506" s="2">
        <v>45856000</v>
      </c>
      <c r="I2506" s="2">
        <v>46672000</v>
      </c>
      <c r="J2506" s="2">
        <v>47472000</v>
      </c>
      <c r="K2506" s="2">
        <v>48320000</v>
      </c>
      <c r="L2506" s="2">
        <v>49104000</v>
      </c>
      <c r="M2506" s="2">
        <v>49936000</v>
      </c>
      <c r="N2506" s="2">
        <v>50752000</v>
      </c>
      <c r="O2506" s="2">
        <v>51536000</v>
      </c>
      <c r="P2506" s="2">
        <v>52288000</v>
      </c>
      <c r="Q2506" s="2">
        <v>53008000</v>
      </c>
      <c r="R2506" s="2">
        <v>53760000</v>
      </c>
      <c r="S2506" s="2">
        <v>54496000</v>
      </c>
      <c r="T2506" s="2">
        <v>55184000</v>
      </c>
      <c r="U2506" s="2">
        <v>55888000</v>
      </c>
      <c r="V2506" s="2">
        <v>56576000</v>
      </c>
      <c r="W2506" s="2">
        <v>57264000</v>
      </c>
      <c r="X2506" s="2">
        <v>57952000</v>
      </c>
      <c r="Y2506" s="2">
        <v>58640000</v>
      </c>
      <c r="Z2506" s="2">
        <v>59360000</v>
      </c>
      <c r="AA2506" s="2">
        <v>60064000</v>
      </c>
      <c r="AB2506" s="2">
        <v>60784000</v>
      </c>
      <c r="AC2506" s="2">
        <v>61488000</v>
      </c>
    </row>
    <row r="2507" spans="1:29">
      <c r="A2507" t="s">
        <v>13269</v>
      </c>
      <c r="B2507" t="s">
        <v>19</v>
      </c>
      <c r="C2507">
        <v>0</v>
      </c>
      <c r="D2507">
        <v>0</v>
      </c>
      <c r="E2507">
        <v>0</v>
      </c>
      <c r="F2507">
        <v>0</v>
      </c>
      <c r="G2507">
        <v>0</v>
      </c>
      <c r="H2507">
        <v>0</v>
      </c>
      <c r="I2507">
        <v>0</v>
      </c>
      <c r="J2507">
        <v>0</v>
      </c>
      <c r="K2507">
        <v>0</v>
      </c>
      <c r="L2507">
        <v>0</v>
      </c>
      <c r="M2507">
        <v>0</v>
      </c>
      <c r="N2507">
        <v>0</v>
      </c>
      <c r="O2507">
        <v>0</v>
      </c>
      <c r="P2507">
        <v>0</v>
      </c>
      <c r="Q2507">
        <v>0</v>
      </c>
      <c r="R2507">
        <v>0</v>
      </c>
      <c r="S2507">
        <v>0</v>
      </c>
      <c r="T2507">
        <v>0</v>
      </c>
      <c r="U2507">
        <v>0</v>
      </c>
      <c r="V2507">
        <v>0</v>
      </c>
      <c r="W2507">
        <v>0</v>
      </c>
      <c r="X2507">
        <v>0</v>
      </c>
      <c r="Y2507">
        <v>0</v>
      </c>
      <c r="Z2507">
        <v>0</v>
      </c>
      <c r="AA2507">
        <v>0</v>
      </c>
      <c r="AB2507">
        <v>0</v>
      </c>
      <c r="AC2507">
        <v>0</v>
      </c>
    </row>
    <row r="2508" spans="1:29">
      <c r="A2508" t="s">
        <v>13270</v>
      </c>
      <c r="B2508" t="s">
        <v>19</v>
      </c>
      <c r="C2508" s="2">
        <v>63672000000000</v>
      </c>
      <c r="D2508" s="2">
        <v>63406700000000</v>
      </c>
      <c r="E2508" s="2">
        <v>63300600000000</v>
      </c>
      <c r="F2508" s="2">
        <v>62876100000000</v>
      </c>
      <c r="G2508" s="2">
        <v>62186300000000</v>
      </c>
      <c r="H2508" s="2">
        <v>62292400000000</v>
      </c>
      <c r="I2508" s="2">
        <v>62292400000000</v>
      </c>
      <c r="J2508" s="2">
        <v>62292400000000</v>
      </c>
      <c r="K2508" s="2">
        <v>62133300000000</v>
      </c>
      <c r="L2508" s="2">
        <v>61868000000000</v>
      </c>
      <c r="M2508" s="2">
        <v>61708800000000</v>
      </c>
      <c r="N2508" s="2">
        <v>61708800000000</v>
      </c>
      <c r="O2508" s="2">
        <v>61814900000000</v>
      </c>
      <c r="P2508" s="2">
        <v>62027100000000</v>
      </c>
      <c r="Q2508" s="2">
        <v>62292400000000</v>
      </c>
      <c r="R2508" s="2">
        <v>62557700000000</v>
      </c>
      <c r="S2508" s="2">
        <v>62823000000000</v>
      </c>
      <c r="T2508" s="2">
        <v>62982200000000</v>
      </c>
      <c r="U2508" s="2">
        <v>63088300000000</v>
      </c>
      <c r="V2508" s="2">
        <v>63141400000000</v>
      </c>
      <c r="W2508" s="2">
        <v>63300600000000</v>
      </c>
      <c r="X2508" s="2">
        <v>63406700000000</v>
      </c>
      <c r="Y2508" s="2">
        <v>63512800000000</v>
      </c>
      <c r="Z2508" s="2">
        <v>63672000000000</v>
      </c>
      <c r="AA2508" s="2">
        <v>63831200000000</v>
      </c>
      <c r="AB2508" s="2">
        <v>63990400000000</v>
      </c>
      <c r="AC2508" s="2">
        <v>64096500000000</v>
      </c>
    </row>
    <row r="2509" spans="1:29">
      <c r="A2509" t="s">
        <v>13271</v>
      </c>
      <c r="B2509" t="s">
        <v>19</v>
      </c>
      <c r="C2509" s="2">
        <v>6693600000</v>
      </c>
      <c r="D2509" s="2">
        <v>6665710000</v>
      </c>
      <c r="E2509" s="2">
        <v>6654550000</v>
      </c>
      <c r="F2509" s="2">
        <v>6609930000</v>
      </c>
      <c r="G2509" s="2">
        <v>6537420000</v>
      </c>
      <c r="H2509" s="2">
        <v>6548570000</v>
      </c>
      <c r="I2509" s="2">
        <v>6548570000</v>
      </c>
      <c r="J2509" s="2">
        <v>6548570000</v>
      </c>
      <c r="K2509" s="2">
        <v>6531840000</v>
      </c>
      <c r="L2509" s="2">
        <v>6503950000</v>
      </c>
      <c r="M2509" s="2">
        <v>6487210000</v>
      </c>
      <c r="N2509" s="2">
        <v>6487210000</v>
      </c>
      <c r="O2509" s="2">
        <v>6498370000</v>
      </c>
      <c r="P2509" s="2">
        <v>6520680000</v>
      </c>
      <c r="Q2509" s="2">
        <v>6548570000</v>
      </c>
      <c r="R2509" s="2">
        <v>6576460000</v>
      </c>
      <c r="S2509" s="2">
        <v>6604350000</v>
      </c>
      <c r="T2509" s="2">
        <v>6621090000</v>
      </c>
      <c r="U2509" s="2">
        <v>6632240000</v>
      </c>
      <c r="V2509" s="2">
        <v>6637820000</v>
      </c>
      <c r="W2509" s="2">
        <v>6654550000</v>
      </c>
      <c r="X2509" s="2">
        <v>6665710000</v>
      </c>
      <c r="Y2509" s="2">
        <v>6676870000</v>
      </c>
      <c r="Z2509" s="2">
        <v>6693600000</v>
      </c>
      <c r="AA2509" s="2">
        <v>6710330000</v>
      </c>
      <c r="AB2509" s="2">
        <v>6727070000</v>
      </c>
      <c r="AC2509" s="2">
        <v>6738220000</v>
      </c>
    </row>
    <row r="2510" spans="1:29">
      <c r="A2510" t="s">
        <v>13272</v>
      </c>
      <c r="B2510" t="s">
        <v>19</v>
      </c>
      <c r="C2510" s="2">
        <v>37227600000</v>
      </c>
      <c r="D2510" s="2">
        <v>37072500000</v>
      </c>
      <c r="E2510" s="2">
        <v>37010400000</v>
      </c>
      <c r="F2510" s="2">
        <v>36762300000</v>
      </c>
      <c r="G2510" s="2">
        <v>36359000000</v>
      </c>
      <c r="H2510" s="2">
        <v>36421000000</v>
      </c>
      <c r="I2510" s="2">
        <v>36421000000</v>
      </c>
      <c r="J2510" s="2">
        <v>36421000000</v>
      </c>
      <c r="K2510" s="2">
        <v>36327900000</v>
      </c>
      <c r="L2510" s="2">
        <v>36172800000</v>
      </c>
      <c r="M2510" s="2">
        <v>36079700000</v>
      </c>
      <c r="N2510" s="2">
        <v>36079700000</v>
      </c>
      <c r="O2510" s="2">
        <v>36141800000</v>
      </c>
      <c r="P2510" s="2">
        <v>36265900000</v>
      </c>
      <c r="Q2510" s="2">
        <v>36421000000</v>
      </c>
      <c r="R2510" s="2">
        <v>36576100000</v>
      </c>
      <c r="S2510" s="2">
        <v>36731200000</v>
      </c>
      <c r="T2510" s="2">
        <v>36824300000</v>
      </c>
      <c r="U2510" s="2">
        <v>36886300000</v>
      </c>
      <c r="V2510" s="2">
        <v>36917400000</v>
      </c>
      <c r="W2510" s="2">
        <v>37010400000</v>
      </c>
      <c r="X2510" s="2">
        <v>37072500000</v>
      </c>
      <c r="Y2510" s="2">
        <v>37134500000</v>
      </c>
      <c r="Z2510" s="2">
        <v>37227600000</v>
      </c>
      <c r="AA2510" s="2">
        <v>37320700000</v>
      </c>
      <c r="AB2510" s="2">
        <v>37413700000</v>
      </c>
      <c r="AC2510" s="2">
        <v>37475800000</v>
      </c>
    </row>
    <row r="2511" spans="1:29">
      <c r="A2511" t="s">
        <v>13273</v>
      </c>
      <c r="B2511" t="s">
        <v>19</v>
      </c>
      <c r="C2511" s="2">
        <v>46774800000</v>
      </c>
      <c r="D2511" s="2">
        <v>46579900000</v>
      </c>
      <c r="E2511" s="2">
        <v>46501900000</v>
      </c>
      <c r="F2511" s="2">
        <v>46190100000</v>
      </c>
      <c r="G2511" s="2">
        <v>45683400000</v>
      </c>
      <c r="H2511" s="2">
        <v>45761300000</v>
      </c>
      <c r="I2511" s="2">
        <v>45761300000</v>
      </c>
      <c r="J2511" s="2">
        <v>45761300000</v>
      </c>
      <c r="K2511" s="2">
        <v>45644400000</v>
      </c>
      <c r="L2511" s="2">
        <v>45449500000</v>
      </c>
      <c r="M2511" s="2">
        <v>45332600000</v>
      </c>
      <c r="N2511" s="2">
        <v>45332600000</v>
      </c>
      <c r="O2511" s="2">
        <v>45410500000</v>
      </c>
      <c r="P2511" s="2">
        <v>45566500000</v>
      </c>
      <c r="Q2511" s="2">
        <v>45761300000</v>
      </c>
      <c r="R2511" s="2">
        <v>45956200000</v>
      </c>
      <c r="S2511" s="2">
        <v>46151100000</v>
      </c>
      <c r="T2511" s="2">
        <v>46268100000</v>
      </c>
      <c r="U2511" s="2">
        <v>46346000000</v>
      </c>
      <c r="V2511" s="2">
        <v>46385000000</v>
      </c>
      <c r="W2511" s="2">
        <v>46501900000</v>
      </c>
      <c r="X2511" s="2">
        <v>46579900000</v>
      </c>
      <c r="Y2511" s="2">
        <v>46657900000</v>
      </c>
      <c r="Z2511" s="2">
        <v>46774800000</v>
      </c>
      <c r="AA2511" s="2">
        <v>46891700000</v>
      </c>
      <c r="AB2511" s="2">
        <v>47008700000</v>
      </c>
      <c r="AC2511" s="2">
        <v>47086600000</v>
      </c>
    </row>
    <row r="2512" spans="1:29">
      <c r="A2512" t="s">
        <v>13274</v>
      </c>
      <c r="B2512" t="s">
        <v>19</v>
      </c>
      <c r="C2512" s="2">
        <v>27421200000</v>
      </c>
      <c r="D2512" s="2">
        <v>27306900000</v>
      </c>
      <c r="E2512" s="2">
        <v>27261200000</v>
      </c>
      <c r="F2512" s="2">
        <v>27078400000</v>
      </c>
      <c r="G2512" s="2">
        <v>26781400000</v>
      </c>
      <c r="H2512" s="2">
        <v>26827100000</v>
      </c>
      <c r="I2512" s="2">
        <v>26827100000</v>
      </c>
      <c r="J2512" s="2">
        <v>26827100000</v>
      </c>
      <c r="K2512" s="2">
        <v>26758500000</v>
      </c>
      <c r="L2512" s="2">
        <v>26644300000</v>
      </c>
      <c r="M2512" s="2">
        <v>26575700000</v>
      </c>
      <c r="N2512" s="2">
        <v>26575700000</v>
      </c>
      <c r="O2512" s="2">
        <v>26621400000</v>
      </c>
      <c r="P2512" s="2">
        <v>26712800000</v>
      </c>
      <c r="Q2512" s="2">
        <v>26827100000</v>
      </c>
      <c r="R2512" s="2">
        <v>26941300000</v>
      </c>
      <c r="S2512" s="2">
        <v>27055600000</v>
      </c>
      <c r="T2512" s="2">
        <v>27124100000</v>
      </c>
      <c r="U2512" s="2">
        <v>27169800000</v>
      </c>
      <c r="V2512" s="2">
        <v>27192700000</v>
      </c>
      <c r="W2512" s="2">
        <v>27261200000</v>
      </c>
      <c r="X2512" s="2">
        <v>27306900000</v>
      </c>
      <c r="Y2512" s="2">
        <v>27352600000</v>
      </c>
      <c r="Z2512" s="2">
        <v>27421200000</v>
      </c>
      <c r="AA2512" s="2">
        <v>27489800000</v>
      </c>
      <c r="AB2512" s="2">
        <v>27558300000</v>
      </c>
      <c r="AC2512" s="2">
        <v>27604000000</v>
      </c>
    </row>
    <row r="2513" spans="1:32">
      <c r="A2513" t="s">
        <v>13275</v>
      </c>
      <c r="B2513" t="s">
        <v>19</v>
      </c>
      <c r="C2513" s="2">
        <v>25557600000</v>
      </c>
      <c r="D2513" s="2">
        <v>25451100000</v>
      </c>
      <c r="E2513" s="2">
        <v>25408500000</v>
      </c>
      <c r="F2513" s="2">
        <v>25238100000</v>
      </c>
      <c r="G2513" s="2">
        <v>24961300000</v>
      </c>
      <c r="H2513" s="2">
        <v>25003900000</v>
      </c>
      <c r="I2513" s="2">
        <v>25003900000</v>
      </c>
      <c r="J2513" s="2">
        <v>25003900000</v>
      </c>
      <c r="K2513" s="2">
        <v>24940000000</v>
      </c>
      <c r="L2513" s="2">
        <v>24833500000</v>
      </c>
      <c r="M2513" s="2">
        <v>24769600000</v>
      </c>
      <c r="N2513" s="2">
        <v>24769600000</v>
      </c>
      <c r="O2513" s="2">
        <v>24812200000</v>
      </c>
      <c r="P2513" s="2">
        <v>24897400000</v>
      </c>
      <c r="Q2513" s="2">
        <v>25003900000</v>
      </c>
      <c r="R2513" s="2">
        <v>25110300000</v>
      </c>
      <c r="S2513" s="2">
        <v>25216800000</v>
      </c>
      <c r="T2513" s="2">
        <v>25280700000</v>
      </c>
      <c r="U2513" s="2">
        <v>25323300000</v>
      </c>
      <c r="V2513" s="2">
        <v>25344600000</v>
      </c>
      <c r="W2513" s="2">
        <v>25408500000</v>
      </c>
      <c r="X2513" s="2">
        <v>25451100000</v>
      </c>
      <c r="Y2513" s="2">
        <v>25493700000</v>
      </c>
      <c r="Z2513" s="2">
        <v>25557600000</v>
      </c>
      <c r="AA2513" s="2">
        <v>25621500000</v>
      </c>
      <c r="AB2513" s="2">
        <v>25685400000</v>
      </c>
      <c r="AC2513" s="2">
        <v>25728000000</v>
      </c>
    </row>
    <row r="2514" spans="1:32">
      <c r="A2514" t="s">
        <v>13276</v>
      </c>
      <c r="B2514" t="s">
        <v>19</v>
      </c>
      <c r="C2514" s="2">
        <v>314400000</v>
      </c>
      <c r="D2514" s="2">
        <v>313090000</v>
      </c>
      <c r="E2514" s="2">
        <v>312566000</v>
      </c>
      <c r="F2514" s="2">
        <v>310470000</v>
      </c>
      <c r="G2514" s="2">
        <v>307064000</v>
      </c>
      <c r="H2514" s="2">
        <v>307588000</v>
      </c>
      <c r="I2514" s="2">
        <v>307588000</v>
      </c>
      <c r="J2514" s="2">
        <v>307588000</v>
      </c>
      <c r="K2514" s="2">
        <v>306802000</v>
      </c>
      <c r="L2514" s="2">
        <v>305492000</v>
      </c>
      <c r="M2514" s="2">
        <v>304706000</v>
      </c>
      <c r="N2514" s="2">
        <v>304706000</v>
      </c>
      <c r="O2514" s="2">
        <v>305230000</v>
      </c>
      <c r="P2514" s="2">
        <v>306278000</v>
      </c>
      <c r="Q2514" s="2">
        <v>307588000</v>
      </c>
      <c r="R2514" s="2">
        <v>308898000</v>
      </c>
      <c r="S2514" s="2">
        <v>310208000</v>
      </c>
      <c r="T2514" s="2">
        <v>310994000</v>
      </c>
      <c r="U2514" s="2">
        <v>311518000</v>
      </c>
      <c r="V2514" s="2">
        <v>311780000</v>
      </c>
      <c r="W2514" s="2">
        <v>312566000</v>
      </c>
      <c r="X2514" s="2">
        <v>313090000</v>
      </c>
      <c r="Y2514" s="2">
        <v>313614000</v>
      </c>
      <c r="Z2514" s="2">
        <v>314400000</v>
      </c>
      <c r="AA2514" s="2">
        <v>315186000</v>
      </c>
      <c r="AB2514" s="2">
        <v>315972000</v>
      </c>
      <c r="AC2514" s="2">
        <v>316496000</v>
      </c>
    </row>
    <row r="2515" spans="1:32">
      <c r="A2515" t="s">
        <v>13277</v>
      </c>
      <c r="B2515" t="s">
        <v>19</v>
      </c>
      <c r="C2515" s="2">
        <v>865200000</v>
      </c>
      <c r="D2515" s="2">
        <v>861595000</v>
      </c>
      <c r="E2515" s="2">
        <v>860153000</v>
      </c>
      <c r="F2515" s="2">
        <v>854385000</v>
      </c>
      <c r="G2515" s="2">
        <v>845012000</v>
      </c>
      <c r="H2515" s="2">
        <v>846454000</v>
      </c>
      <c r="I2515" s="2">
        <v>846454000</v>
      </c>
      <c r="J2515" s="2">
        <v>846454000</v>
      </c>
      <c r="K2515" s="2">
        <v>844291000</v>
      </c>
      <c r="L2515" s="2">
        <v>840686000</v>
      </c>
      <c r="M2515" s="2">
        <v>838523000</v>
      </c>
      <c r="N2515" s="2">
        <v>838523000</v>
      </c>
      <c r="O2515" s="2">
        <v>839965000</v>
      </c>
      <c r="P2515" s="2">
        <v>842849000</v>
      </c>
      <c r="Q2515" s="2">
        <v>846454000</v>
      </c>
      <c r="R2515" s="2">
        <v>850059000</v>
      </c>
      <c r="S2515" s="2">
        <v>853664000</v>
      </c>
      <c r="T2515" s="2">
        <v>855827000</v>
      </c>
      <c r="U2515" s="2">
        <v>857269000</v>
      </c>
      <c r="V2515" s="2">
        <v>857990000</v>
      </c>
      <c r="W2515" s="2">
        <v>860153000</v>
      </c>
      <c r="X2515" s="2">
        <v>861595000</v>
      </c>
      <c r="Y2515" s="2">
        <v>863037000</v>
      </c>
      <c r="Z2515" s="2">
        <v>865200000</v>
      </c>
      <c r="AA2515" s="2">
        <v>867363000</v>
      </c>
      <c r="AB2515" s="2">
        <v>869526000</v>
      </c>
      <c r="AC2515" s="2">
        <v>870968000</v>
      </c>
    </row>
    <row r="2516" spans="1:32">
      <c r="A2516" t="s">
        <v>13278</v>
      </c>
      <c r="B2516" t="s">
        <v>19</v>
      </c>
      <c r="C2516" s="2">
        <v>16572000000</v>
      </c>
      <c r="D2516" s="2">
        <v>16503000000</v>
      </c>
      <c r="E2516" s="2">
        <v>16475300000</v>
      </c>
      <c r="F2516" s="2">
        <v>16364800000</v>
      </c>
      <c r="G2516" s="2">
        <v>16185300000</v>
      </c>
      <c r="H2516" s="2">
        <v>16212900000</v>
      </c>
      <c r="I2516" s="2">
        <v>16212900000</v>
      </c>
      <c r="J2516" s="2">
        <v>16212900000</v>
      </c>
      <c r="K2516" s="2">
        <v>16171500000</v>
      </c>
      <c r="L2516" s="2">
        <v>16102500000</v>
      </c>
      <c r="M2516" s="2">
        <v>16061000000</v>
      </c>
      <c r="N2516" s="2">
        <v>16061000000</v>
      </c>
      <c r="O2516" s="2">
        <v>16088600000</v>
      </c>
      <c r="P2516" s="2">
        <v>16143900000</v>
      </c>
      <c r="Q2516" s="2">
        <v>16212900000</v>
      </c>
      <c r="R2516" s="2">
        <v>16282000000</v>
      </c>
      <c r="S2516" s="2">
        <v>16351000000</v>
      </c>
      <c r="T2516" s="2">
        <v>16392500000</v>
      </c>
      <c r="U2516" s="2">
        <v>16420100000</v>
      </c>
      <c r="V2516" s="2">
        <v>16433900000</v>
      </c>
      <c r="W2516" s="2">
        <v>16475300000</v>
      </c>
      <c r="X2516" s="2">
        <v>16503000000</v>
      </c>
      <c r="Y2516" s="2">
        <v>16530600000</v>
      </c>
      <c r="Z2516" s="2">
        <v>16572000000</v>
      </c>
      <c r="AA2516" s="2">
        <v>16613400000</v>
      </c>
      <c r="AB2516" s="2">
        <v>16654900000</v>
      </c>
      <c r="AC2516" s="2">
        <v>16682500000</v>
      </c>
    </row>
    <row r="2517" spans="1:32">
      <c r="A2517" t="s">
        <v>13279</v>
      </c>
      <c r="B2517" t="s">
        <v>19</v>
      </c>
      <c r="C2517" s="2">
        <v>5260800000</v>
      </c>
      <c r="D2517" s="2">
        <v>5238880000</v>
      </c>
      <c r="E2517" s="2">
        <v>5230110000</v>
      </c>
      <c r="F2517" s="2">
        <v>5195040000</v>
      </c>
      <c r="G2517" s="2">
        <v>5138050000</v>
      </c>
      <c r="H2517" s="2">
        <v>5146820000</v>
      </c>
      <c r="I2517" s="2">
        <v>5146820000</v>
      </c>
      <c r="J2517" s="2">
        <v>5146820000</v>
      </c>
      <c r="K2517" s="2">
        <v>5133660000</v>
      </c>
      <c r="L2517" s="2">
        <v>5111740000</v>
      </c>
      <c r="M2517" s="2">
        <v>5098590000</v>
      </c>
      <c r="N2517" s="2">
        <v>5098590000</v>
      </c>
      <c r="O2517" s="2">
        <v>5107360000</v>
      </c>
      <c r="P2517" s="2">
        <v>5124900000</v>
      </c>
      <c r="Q2517" s="2">
        <v>5146820000</v>
      </c>
      <c r="R2517" s="2">
        <v>5168740000</v>
      </c>
      <c r="S2517" s="2">
        <v>5190660000</v>
      </c>
      <c r="T2517" s="2">
        <v>5203810000</v>
      </c>
      <c r="U2517" s="2">
        <v>5212580000</v>
      </c>
      <c r="V2517" s="2">
        <v>5216960000</v>
      </c>
      <c r="W2517" s="2">
        <v>5230110000</v>
      </c>
      <c r="X2517" s="2">
        <v>5238880000</v>
      </c>
      <c r="Y2517" s="2">
        <v>5247650000</v>
      </c>
      <c r="Z2517" s="2">
        <v>5260800000</v>
      </c>
      <c r="AA2517" s="2">
        <v>5273950000</v>
      </c>
      <c r="AB2517" s="2">
        <v>5287100000</v>
      </c>
      <c r="AC2517" s="2">
        <v>5295870000</v>
      </c>
    </row>
    <row r="2518" spans="1:32">
      <c r="A2518" t="s">
        <v>13280</v>
      </c>
      <c r="B2518" t="s">
        <v>19</v>
      </c>
      <c r="C2518" s="2">
        <v>92400000</v>
      </c>
      <c r="D2518" s="2">
        <v>92015000</v>
      </c>
      <c r="E2518" s="2">
        <v>91861000</v>
      </c>
      <c r="F2518" s="2">
        <v>91245000</v>
      </c>
      <c r="G2518" s="2">
        <v>90244000</v>
      </c>
      <c r="H2518" s="2">
        <v>90398000</v>
      </c>
      <c r="I2518" s="2">
        <v>90398000</v>
      </c>
      <c r="J2518" s="2">
        <v>90398000</v>
      </c>
      <c r="K2518" s="2">
        <v>90167000</v>
      </c>
      <c r="L2518" s="2">
        <v>89782000</v>
      </c>
      <c r="M2518" s="2">
        <v>89551000</v>
      </c>
      <c r="N2518" s="2">
        <v>89551000</v>
      </c>
      <c r="O2518" s="2">
        <v>89705000</v>
      </c>
      <c r="P2518" s="2">
        <v>90013000</v>
      </c>
      <c r="Q2518" s="2">
        <v>90398000</v>
      </c>
      <c r="R2518" s="2">
        <v>90783000</v>
      </c>
      <c r="S2518" s="2">
        <v>91168000</v>
      </c>
      <c r="T2518" s="2">
        <v>91399000</v>
      </c>
      <c r="U2518" s="2">
        <v>91553000</v>
      </c>
      <c r="V2518" s="2">
        <v>91630000</v>
      </c>
      <c r="W2518" s="2">
        <v>91861000</v>
      </c>
      <c r="X2518" s="2">
        <v>92015000</v>
      </c>
      <c r="Y2518" s="2">
        <v>92169000</v>
      </c>
      <c r="Z2518" s="2">
        <v>92400000</v>
      </c>
      <c r="AA2518" s="2">
        <v>92631000</v>
      </c>
      <c r="AB2518" s="2">
        <v>92862000</v>
      </c>
      <c r="AC2518" s="2">
        <v>93016000</v>
      </c>
    </row>
    <row r="2519" spans="1:32">
      <c r="A2519" t="s">
        <v>13281</v>
      </c>
      <c r="B2519" t="s">
        <v>19</v>
      </c>
      <c r="C2519">
        <v>0</v>
      </c>
      <c r="D2519">
        <v>0</v>
      </c>
      <c r="E2519">
        <v>0</v>
      </c>
      <c r="F2519">
        <v>0</v>
      </c>
      <c r="G2519">
        <v>0</v>
      </c>
      <c r="H2519">
        <v>0</v>
      </c>
      <c r="I2519">
        <v>0</v>
      </c>
      <c r="J2519">
        <v>0</v>
      </c>
      <c r="K2519">
        <v>0</v>
      </c>
      <c r="L2519">
        <v>0</v>
      </c>
      <c r="M2519">
        <v>0</v>
      </c>
      <c r="N2519">
        <v>0</v>
      </c>
      <c r="O2519">
        <v>0</v>
      </c>
      <c r="P2519">
        <v>0</v>
      </c>
      <c r="Q2519">
        <v>0</v>
      </c>
      <c r="R2519">
        <v>0</v>
      </c>
      <c r="S2519">
        <v>0</v>
      </c>
      <c r="T2519">
        <v>0</v>
      </c>
      <c r="U2519">
        <v>0</v>
      </c>
      <c r="V2519">
        <v>0</v>
      </c>
      <c r="W2519">
        <v>0</v>
      </c>
      <c r="X2519">
        <v>0</v>
      </c>
      <c r="Y2519">
        <v>0</v>
      </c>
      <c r="Z2519">
        <v>0</v>
      </c>
      <c r="AA2519">
        <v>0</v>
      </c>
      <c r="AB2519">
        <v>0</v>
      </c>
      <c r="AC2519">
        <v>0</v>
      </c>
    </row>
    <row r="2520" spans="1:32">
      <c r="A2520" t="s">
        <v>13282</v>
      </c>
      <c r="B2520" t="s">
        <v>19</v>
      </c>
      <c r="C2520" s="2">
        <v>17402800000000</v>
      </c>
      <c r="D2520" s="2">
        <v>17646900000000</v>
      </c>
      <c r="E2520" s="2">
        <v>17920500000000</v>
      </c>
      <c r="F2520" s="2">
        <v>18090600000000</v>
      </c>
      <c r="G2520" s="2">
        <v>18194200000000</v>
      </c>
      <c r="H2520" s="2">
        <v>18275500000000</v>
      </c>
      <c r="I2520" s="2">
        <v>18349500000000</v>
      </c>
      <c r="J2520" s="2">
        <v>18379100000000</v>
      </c>
      <c r="K2520" s="2">
        <v>18416000000000</v>
      </c>
      <c r="L2520" s="2">
        <v>18408600000000</v>
      </c>
      <c r="M2520" s="2">
        <v>18401200000000</v>
      </c>
      <c r="N2520" s="2">
        <v>18379100000000</v>
      </c>
      <c r="O2520" s="2">
        <v>18371700000000</v>
      </c>
      <c r="P2520" s="2">
        <v>18349500000000</v>
      </c>
      <c r="Q2520" s="2">
        <v>18334700000000</v>
      </c>
      <c r="R2520" s="2">
        <v>18327300000000</v>
      </c>
      <c r="S2520" s="2">
        <v>18312500000000</v>
      </c>
      <c r="T2520" s="2">
        <v>18290300000000</v>
      </c>
      <c r="U2520" s="2">
        <v>18260700000000</v>
      </c>
      <c r="V2520" s="2">
        <v>18231100000000</v>
      </c>
      <c r="W2520" s="2">
        <v>18164600000000</v>
      </c>
      <c r="X2520" s="2">
        <v>18142400000000</v>
      </c>
      <c r="Y2520" s="2">
        <v>18127600000000</v>
      </c>
      <c r="Z2520" s="2">
        <v>18142400000000</v>
      </c>
      <c r="AA2520" s="2">
        <v>18164600000000</v>
      </c>
      <c r="AB2520" s="2">
        <v>18172000000000</v>
      </c>
      <c r="AC2520" s="2">
        <v>18164600000000</v>
      </c>
    </row>
    <row r="2521" spans="1:32">
      <c r="A2521" t="s">
        <v>13283</v>
      </c>
      <c r="B2521" t="s">
        <v>19</v>
      </c>
      <c r="C2521" s="2">
        <v>1264970000</v>
      </c>
      <c r="D2521" s="2">
        <v>1282710000</v>
      </c>
      <c r="E2521" s="2">
        <v>1302600000</v>
      </c>
      <c r="F2521" s="2">
        <v>1314970000</v>
      </c>
      <c r="G2521" s="2">
        <v>1322500000</v>
      </c>
      <c r="H2521" s="2">
        <v>1328410000</v>
      </c>
      <c r="I2521" s="2">
        <v>1333790000</v>
      </c>
      <c r="J2521" s="2">
        <v>1335940000</v>
      </c>
      <c r="K2521" s="2">
        <v>1338620000</v>
      </c>
      <c r="L2521" s="2">
        <v>1338090000</v>
      </c>
      <c r="M2521" s="2">
        <v>1337550000</v>
      </c>
      <c r="N2521" s="2">
        <v>1335940000</v>
      </c>
      <c r="O2521" s="2">
        <v>1335400000</v>
      </c>
      <c r="P2521" s="2">
        <v>1333790000</v>
      </c>
      <c r="Q2521" s="2">
        <v>1332710000</v>
      </c>
      <c r="R2521" s="2">
        <v>1332170000</v>
      </c>
      <c r="S2521" s="2">
        <v>1331100000</v>
      </c>
      <c r="T2521" s="2">
        <v>1329480000</v>
      </c>
      <c r="U2521" s="2">
        <v>1327330000</v>
      </c>
      <c r="V2521" s="2">
        <v>1325180000</v>
      </c>
      <c r="W2521" s="2">
        <v>1320350000</v>
      </c>
      <c r="X2521" s="2">
        <v>1318730000</v>
      </c>
      <c r="Y2521" s="2">
        <v>1317660000</v>
      </c>
      <c r="Z2521" s="2">
        <v>1318730000</v>
      </c>
      <c r="AA2521" s="2">
        <v>1320350000</v>
      </c>
      <c r="AB2521" s="2">
        <v>1320880000</v>
      </c>
      <c r="AC2521" s="2">
        <v>1320350000</v>
      </c>
    </row>
    <row r="2522" spans="1:32">
      <c r="A2522" t="s">
        <v>13284</v>
      </c>
      <c r="B2522" t="s">
        <v>19</v>
      </c>
      <c r="C2522" s="2">
        <v>8454560000</v>
      </c>
      <c r="D2522" s="2">
        <v>8573140000</v>
      </c>
      <c r="E2522" s="2">
        <v>8706080000</v>
      </c>
      <c r="F2522" s="2">
        <v>8788720000</v>
      </c>
      <c r="G2522" s="2">
        <v>8839030000</v>
      </c>
      <c r="H2522" s="2">
        <v>8878550000</v>
      </c>
      <c r="I2522" s="2">
        <v>8914480000</v>
      </c>
      <c r="J2522" s="2">
        <v>8928850000</v>
      </c>
      <c r="K2522" s="2">
        <v>8946820000</v>
      </c>
      <c r="L2522" s="2">
        <v>8943230000</v>
      </c>
      <c r="M2522" s="2">
        <v>8939630000</v>
      </c>
      <c r="N2522" s="2">
        <v>8928850000</v>
      </c>
      <c r="O2522" s="2">
        <v>8925260000</v>
      </c>
      <c r="P2522" s="2">
        <v>8914480000</v>
      </c>
      <c r="Q2522" s="2">
        <v>8907290000</v>
      </c>
      <c r="R2522" s="2">
        <v>8903700000</v>
      </c>
      <c r="S2522" s="2">
        <v>8896520000</v>
      </c>
      <c r="T2522" s="2">
        <v>8885740000</v>
      </c>
      <c r="U2522" s="2">
        <v>8871360000</v>
      </c>
      <c r="V2522" s="2">
        <v>8856990000</v>
      </c>
      <c r="W2522" s="2">
        <v>8824650000</v>
      </c>
      <c r="X2522" s="2">
        <v>8813870000</v>
      </c>
      <c r="Y2522" s="2">
        <v>8806690000</v>
      </c>
      <c r="Z2522" s="2">
        <v>8813870000</v>
      </c>
      <c r="AA2522" s="2">
        <v>8824650000</v>
      </c>
      <c r="AB2522" s="2">
        <v>8828250000</v>
      </c>
      <c r="AC2522" s="2">
        <v>8824650000</v>
      </c>
      <c r="AD2522" s="2"/>
      <c r="AE2522" s="2"/>
      <c r="AF2522" s="2"/>
    </row>
    <row r="2523" spans="1:32">
      <c r="A2523" t="s">
        <v>13285</v>
      </c>
      <c r="B2523" t="s">
        <v>19</v>
      </c>
      <c r="C2523" s="2">
        <v>20695300000</v>
      </c>
      <c r="D2523" s="2">
        <v>20985600000</v>
      </c>
      <c r="E2523" s="2">
        <v>21311000000</v>
      </c>
      <c r="F2523" s="2">
        <v>21513300000</v>
      </c>
      <c r="G2523" s="2">
        <v>21636400000</v>
      </c>
      <c r="H2523" s="2">
        <v>21733200000</v>
      </c>
      <c r="I2523" s="2">
        <v>21821100000</v>
      </c>
      <c r="J2523" s="2">
        <v>21856300000</v>
      </c>
      <c r="K2523" s="2">
        <v>21900300000</v>
      </c>
      <c r="L2523" s="2">
        <v>21891500000</v>
      </c>
      <c r="M2523" s="2">
        <v>21882700000</v>
      </c>
      <c r="N2523" s="2">
        <v>21856300000</v>
      </c>
      <c r="O2523" s="2">
        <v>21847500000</v>
      </c>
      <c r="P2523" s="2">
        <v>21821100000</v>
      </c>
      <c r="Q2523" s="2">
        <v>21803500000</v>
      </c>
      <c r="R2523" s="2">
        <v>21794800000</v>
      </c>
      <c r="S2523" s="2">
        <v>21777200000</v>
      </c>
      <c r="T2523" s="2">
        <v>21750800000</v>
      </c>
      <c r="U2523" s="2">
        <v>21715600000</v>
      </c>
      <c r="V2523" s="2">
        <v>21680400000</v>
      </c>
      <c r="W2523" s="2">
        <v>21601300000</v>
      </c>
      <c r="X2523" s="2">
        <v>21574900000</v>
      </c>
      <c r="Y2523" s="2">
        <v>21557300000</v>
      </c>
      <c r="Z2523" s="2">
        <v>21574900000</v>
      </c>
      <c r="AA2523" s="2">
        <v>21601300000</v>
      </c>
      <c r="AB2523" s="2">
        <v>21610100000</v>
      </c>
      <c r="AC2523" s="2">
        <v>21601300000</v>
      </c>
      <c r="AD2523" s="2"/>
      <c r="AE2523" s="2"/>
      <c r="AF2523" s="2"/>
    </row>
    <row r="2524" spans="1:32">
      <c r="A2524" t="s">
        <v>13286</v>
      </c>
      <c r="B2524" t="s">
        <v>19</v>
      </c>
      <c r="C2524" s="2">
        <v>1891340000</v>
      </c>
      <c r="D2524" s="2">
        <v>1917870000</v>
      </c>
      <c r="E2524" s="2">
        <v>1947610000</v>
      </c>
      <c r="F2524" s="2">
        <v>1966090000</v>
      </c>
      <c r="G2524" s="2">
        <v>1977350000</v>
      </c>
      <c r="H2524" s="2">
        <v>1986190000</v>
      </c>
      <c r="I2524" s="2">
        <v>1994230000</v>
      </c>
      <c r="J2524" s="2">
        <v>1997440000</v>
      </c>
      <c r="K2524" s="2">
        <v>2001460000</v>
      </c>
      <c r="L2524" s="2">
        <v>2000660000</v>
      </c>
      <c r="M2524" s="2">
        <v>1999850000</v>
      </c>
      <c r="N2524" s="2">
        <v>1997440000</v>
      </c>
      <c r="O2524" s="2">
        <v>1996640000</v>
      </c>
      <c r="P2524" s="2">
        <v>1994230000</v>
      </c>
      <c r="Q2524" s="2">
        <v>1992620000</v>
      </c>
      <c r="R2524" s="2">
        <v>1991820000</v>
      </c>
      <c r="S2524" s="2">
        <v>1990210000</v>
      </c>
      <c r="T2524" s="2">
        <v>1987800000</v>
      </c>
      <c r="U2524" s="2">
        <v>1984580000</v>
      </c>
      <c r="V2524" s="2">
        <v>1981370000</v>
      </c>
      <c r="W2524" s="2">
        <v>1974130000</v>
      </c>
      <c r="X2524" s="2">
        <v>1971720000</v>
      </c>
      <c r="Y2524" s="2">
        <v>1970110000</v>
      </c>
      <c r="Z2524" s="2">
        <v>1971720000</v>
      </c>
      <c r="AA2524" s="2">
        <v>1974130000</v>
      </c>
      <c r="AB2524" s="2">
        <v>1974940000</v>
      </c>
      <c r="AC2524" s="2">
        <v>1974130000</v>
      </c>
      <c r="AD2524" s="2"/>
      <c r="AE2524" s="2"/>
      <c r="AF2524" s="2"/>
    </row>
    <row r="2525" spans="1:32">
      <c r="A2525" t="s">
        <v>13287</v>
      </c>
      <c r="B2525" t="s">
        <v>19</v>
      </c>
      <c r="C2525" s="2">
        <v>1710160000</v>
      </c>
      <c r="D2525" s="2">
        <v>1734140000</v>
      </c>
      <c r="E2525" s="2">
        <v>1761040000</v>
      </c>
      <c r="F2525" s="2">
        <v>1777750000</v>
      </c>
      <c r="G2525" s="2">
        <v>1787930000</v>
      </c>
      <c r="H2525" s="2">
        <v>1795920000</v>
      </c>
      <c r="I2525" s="2">
        <v>1803190000</v>
      </c>
      <c r="J2525" s="2">
        <v>1806100000</v>
      </c>
      <c r="K2525" s="2">
        <v>1809730000</v>
      </c>
      <c r="L2525" s="2">
        <v>1809010000</v>
      </c>
      <c r="M2525" s="2">
        <v>1808280000</v>
      </c>
      <c r="N2525" s="2">
        <v>1806100000</v>
      </c>
      <c r="O2525" s="2">
        <v>1805370000</v>
      </c>
      <c r="P2525" s="2">
        <v>1803190000</v>
      </c>
      <c r="Q2525" s="2">
        <v>1801740000</v>
      </c>
      <c r="R2525" s="2">
        <v>1801010000</v>
      </c>
      <c r="S2525" s="2">
        <v>1799560000</v>
      </c>
      <c r="T2525" s="2">
        <v>1797380000</v>
      </c>
      <c r="U2525" s="2">
        <v>1794470000</v>
      </c>
      <c r="V2525" s="2">
        <v>1791560000</v>
      </c>
      <c r="W2525" s="2">
        <v>1785020000</v>
      </c>
      <c r="X2525" s="2">
        <v>1782840000</v>
      </c>
      <c r="Y2525" s="2">
        <v>1781390000</v>
      </c>
      <c r="Z2525" s="2">
        <v>1782840000</v>
      </c>
      <c r="AA2525" s="2">
        <v>1785020000</v>
      </c>
      <c r="AB2525" s="2">
        <v>1785750000</v>
      </c>
      <c r="AC2525" s="2">
        <v>1785020000</v>
      </c>
      <c r="AD2525" s="2"/>
      <c r="AE2525" s="2"/>
      <c r="AF2525" s="2"/>
    </row>
    <row r="2526" spans="1:32">
      <c r="A2526" t="s">
        <v>13288</v>
      </c>
      <c r="B2526" t="s">
        <v>19</v>
      </c>
      <c r="C2526" s="2">
        <v>977201000</v>
      </c>
      <c r="D2526" s="2">
        <v>990906000</v>
      </c>
      <c r="E2526" s="2">
        <v>1006270000</v>
      </c>
      <c r="F2526" s="2">
        <v>1015820000</v>
      </c>
      <c r="G2526" s="2">
        <v>1021640000</v>
      </c>
      <c r="H2526" s="2">
        <v>1026210000</v>
      </c>
      <c r="I2526" s="2">
        <v>1030360000</v>
      </c>
      <c r="J2526" s="2">
        <v>1032020000</v>
      </c>
      <c r="K2526" s="2">
        <v>1034100000</v>
      </c>
      <c r="L2526" s="2">
        <v>1033680000</v>
      </c>
      <c r="M2526" s="2">
        <v>1033270000</v>
      </c>
      <c r="N2526" s="2">
        <v>1032020000</v>
      </c>
      <c r="O2526" s="2">
        <v>1031610000</v>
      </c>
      <c r="P2526" s="2">
        <v>1030360000</v>
      </c>
      <c r="Q2526" s="2">
        <v>1029530000</v>
      </c>
      <c r="R2526" s="2">
        <v>1029110000</v>
      </c>
      <c r="S2526" s="2">
        <v>1028280000</v>
      </c>
      <c r="T2526" s="2">
        <v>1027040000</v>
      </c>
      <c r="U2526" s="2">
        <v>1025380000</v>
      </c>
      <c r="V2526" s="2">
        <v>1023710000</v>
      </c>
      <c r="W2526" s="2">
        <v>1019980000</v>
      </c>
      <c r="X2526" s="2">
        <v>1018730000</v>
      </c>
      <c r="Y2526" s="2">
        <v>1017900000</v>
      </c>
      <c r="Z2526" s="2">
        <v>1018730000</v>
      </c>
      <c r="AA2526" s="2">
        <v>1019980000</v>
      </c>
      <c r="AB2526" s="2">
        <v>1020390000</v>
      </c>
      <c r="AC2526" s="2">
        <v>1019980000</v>
      </c>
      <c r="AD2526" s="2"/>
      <c r="AE2526" s="2"/>
      <c r="AF2526" s="2"/>
    </row>
    <row r="2527" spans="1:32">
      <c r="A2527" t="s">
        <v>13289</v>
      </c>
      <c r="B2527" t="s">
        <v>19</v>
      </c>
      <c r="C2527" s="2">
        <v>199770000</v>
      </c>
      <c r="D2527" s="2">
        <v>202571000</v>
      </c>
      <c r="E2527" s="2">
        <v>205713000</v>
      </c>
      <c r="F2527" s="2">
        <v>207665000</v>
      </c>
      <c r="G2527" s="2">
        <v>208854000</v>
      </c>
      <c r="H2527" s="2">
        <v>209788000</v>
      </c>
      <c r="I2527" s="2">
        <v>210637000</v>
      </c>
      <c r="J2527" s="2">
        <v>210976000</v>
      </c>
      <c r="K2527" s="2">
        <v>211401000</v>
      </c>
      <c r="L2527" s="2">
        <v>211316000</v>
      </c>
      <c r="M2527" s="2">
        <v>211231000</v>
      </c>
      <c r="N2527" s="2">
        <v>210976000</v>
      </c>
      <c r="O2527" s="2">
        <v>210892000</v>
      </c>
      <c r="P2527" s="2">
        <v>210637000</v>
      </c>
      <c r="Q2527" s="2">
        <v>210467000</v>
      </c>
      <c r="R2527" s="2">
        <v>210382000</v>
      </c>
      <c r="S2527" s="2">
        <v>210212000</v>
      </c>
      <c r="T2527" s="2">
        <v>209958000</v>
      </c>
      <c r="U2527" s="2">
        <v>209618000</v>
      </c>
      <c r="V2527" s="2">
        <v>209278000</v>
      </c>
      <c r="W2527" s="2">
        <v>208514000</v>
      </c>
      <c r="X2527" s="2">
        <v>208260000</v>
      </c>
      <c r="Y2527" s="2">
        <v>208090000</v>
      </c>
      <c r="Z2527" s="2">
        <v>208260000</v>
      </c>
      <c r="AA2527" s="2">
        <v>208514000</v>
      </c>
      <c r="AB2527" s="2">
        <v>208599000</v>
      </c>
      <c r="AC2527" s="2">
        <v>208514000</v>
      </c>
      <c r="AD2527" s="2"/>
      <c r="AE2527" s="2"/>
      <c r="AF2527" s="2"/>
    </row>
    <row r="2528" spans="1:32">
      <c r="A2528" t="s">
        <v>13290</v>
      </c>
      <c r="B2528" t="s">
        <v>19</v>
      </c>
      <c r="C2528" s="2">
        <v>389186000</v>
      </c>
      <c r="D2528" s="2">
        <v>394644000</v>
      </c>
      <c r="E2528" s="2">
        <v>400764000</v>
      </c>
      <c r="F2528" s="2">
        <v>404568000</v>
      </c>
      <c r="G2528" s="2">
        <v>406884000</v>
      </c>
      <c r="H2528" s="2">
        <v>408703000</v>
      </c>
      <c r="I2528" s="2">
        <v>410357000</v>
      </c>
      <c r="J2528" s="2">
        <v>411019000</v>
      </c>
      <c r="K2528" s="2">
        <v>411846000</v>
      </c>
      <c r="L2528" s="2">
        <v>411681000</v>
      </c>
      <c r="M2528" s="2">
        <v>411515000</v>
      </c>
      <c r="N2528" s="2">
        <v>411019000</v>
      </c>
      <c r="O2528" s="2">
        <v>410854000</v>
      </c>
      <c r="P2528" s="2">
        <v>410357000</v>
      </c>
      <c r="Q2528" s="2">
        <v>410027000</v>
      </c>
      <c r="R2528" s="2">
        <v>409861000</v>
      </c>
      <c r="S2528" s="2">
        <v>409530000</v>
      </c>
      <c r="T2528" s="2">
        <v>409034000</v>
      </c>
      <c r="U2528" s="2">
        <v>408373000</v>
      </c>
      <c r="V2528" s="2">
        <v>407711000</v>
      </c>
      <c r="W2528" s="2">
        <v>406222000</v>
      </c>
      <c r="X2528" s="2">
        <v>405726000</v>
      </c>
      <c r="Y2528" s="2">
        <v>405395000</v>
      </c>
      <c r="Z2528" s="2">
        <v>405726000</v>
      </c>
      <c r="AA2528" s="2">
        <v>406222000</v>
      </c>
      <c r="AB2528" s="2">
        <v>406388000</v>
      </c>
      <c r="AC2528" s="2">
        <v>406222000</v>
      </c>
      <c r="AD2528" s="2"/>
      <c r="AE2528" s="2"/>
      <c r="AF2528" s="2"/>
    </row>
    <row r="2529" spans="1:32">
      <c r="A2529" t="s">
        <v>13291</v>
      </c>
      <c r="B2529" t="s">
        <v>19</v>
      </c>
      <c r="C2529" s="2">
        <v>705900000</v>
      </c>
      <c r="D2529" s="2">
        <v>715800000</v>
      </c>
      <c r="E2529" s="2">
        <v>726900000</v>
      </c>
      <c r="F2529" s="2">
        <v>733800000</v>
      </c>
      <c r="G2529" s="2">
        <v>738000000</v>
      </c>
      <c r="H2529" s="2">
        <v>741300000</v>
      </c>
      <c r="I2529" s="2">
        <v>744300000</v>
      </c>
      <c r="J2529" s="2">
        <v>745500000</v>
      </c>
      <c r="K2529" s="2">
        <v>747000000</v>
      </c>
      <c r="L2529" s="2">
        <v>746700000</v>
      </c>
      <c r="M2529" s="2">
        <v>746400000</v>
      </c>
      <c r="N2529" s="2">
        <v>745500000</v>
      </c>
      <c r="O2529" s="2">
        <v>745200000</v>
      </c>
      <c r="P2529" s="2">
        <v>744300000</v>
      </c>
      <c r="Q2529" s="2">
        <v>743700000</v>
      </c>
      <c r="R2529" s="2">
        <v>743400000</v>
      </c>
      <c r="S2529" s="2">
        <v>742800000</v>
      </c>
      <c r="T2529" s="2">
        <v>741900000</v>
      </c>
      <c r="U2529" s="2">
        <v>740700000</v>
      </c>
      <c r="V2529" s="2">
        <v>739500000</v>
      </c>
      <c r="W2529" s="2">
        <v>736800000</v>
      </c>
      <c r="X2529" s="2">
        <v>735900000</v>
      </c>
      <c r="Y2529" s="2">
        <v>735300000</v>
      </c>
      <c r="Z2529" s="2">
        <v>735900000</v>
      </c>
      <c r="AA2529" s="2">
        <v>736800000</v>
      </c>
      <c r="AB2529" s="2">
        <v>737100000</v>
      </c>
      <c r="AC2529" s="2">
        <v>736800000</v>
      </c>
      <c r="AD2529" s="2"/>
      <c r="AE2529" s="2"/>
      <c r="AF2529" s="2"/>
    </row>
    <row r="2530" spans="1:32">
      <c r="A2530" t="s">
        <v>13292</v>
      </c>
      <c r="B2530" t="s">
        <v>19</v>
      </c>
      <c r="C2530" s="2">
        <v>141180000</v>
      </c>
      <c r="D2530" s="2">
        <v>143160000</v>
      </c>
      <c r="E2530" s="2">
        <v>145380000</v>
      </c>
      <c r="F2530" s="2">
        <v>146760000</v>
      </c>
      <c r="G2530" s="2">
        <v>147600000</v>
      </c>
      <c r="H2530" s="2">
        <v>148260000</v>
      </c>
      <c r="I2530" s="2">
        <v>148860000</v>
      </c>
      <c r="J2530" s="2">
        <v>149100000</v>
      </c>
      <c r="K2530" s="2">
        <v>149400000</v>
      </c>
      <c r="L2530" s="2">
        <v>149340000</v>
      </c>
      <c r="M2530" s="2">
        <v>149280000</v>
      </c>
      <c r="N2530" s="2">
        <v>149100000</v>
      </c>
      <c r="O2530" s="2">
        <v>149040000</v>
      </c>
      <c r="P2530" s="2">
        <v>148860000</v>
      </c>
      <c r="Q2530" s="2">
        <v>148740000</v>
      </c>
      <c r="R2530" s="2">
        <v>148680000</v>
      </c>
      <c r="S2530" s="2">
        <v>148560000</v>
      </c>
      <c r="T2530" s="2">
        <v>148380000</v>
      </c>
      <c r="U2530" s="2">
        <v>148140000</v>
      </c>
      <c r="V2530" s="2">
        <v>147900000</v>
      </c>
      <c r="W2530" s="2">
        <v>147360000</v>
      </c>
      <c r="X2530" s="2">
        <v>147180000</v>
      </c>
      <c r="Y2530" s="2">
        <v>147060000</v>
      </c>
      <c r="Z2530" s="2">
        <v>147180000</v>
      </c>
      <c r="AA2530" s="2">
        <v>147360000</v>
      </c>
      <c r="AB2530" s="2">
        <v>147420000</v>
      </c>
      <c r="AC2530" s="2">
        <v>147360000</v>
      </c>
      <c r="AD2530" s="2"/>
      <c r="AE2530" s="2"/>
      <c r="AF2530" s="2"/>
    </row>
    <row r="2531" spans="1:32">
      <c r="A2531" t="s">
        <v>13293</v>
      </c>
      <c r="B2531" t="s">
        <v>19</v>
      </c>
      <c r="C2531">
        <v>0</v>
      </c>
      <c r="D2531">
        <v>0</v>
      </c>
      <c r="E2531">
        <v>0</v>
      </c>
      <c r="F2531">
        <v>0</v>
      </c>
      <c r="G2531">
        <v>0</v>
      </c>
      <c r="H2531">
        <v>0</v>
      </c>
      <c r="I2531">
        <v>0</v>
      </c>
      <c r="J2531">
        <v>0</v>
      </c>
      <c r="K2531">
        <v>0</v>
      </c>
      <c r="L2531">
        <v>0</v>
      </c>
      <c r="M2531">
        <v>0</v>
      </c>
      <c r="N2531">
        <v>0</v>
      </c>
      <c r="O2531">
        <v>0</v>
      </c>
      <c r="P2531">
        <v>0</v>
      </c>
      <c r="Q2531">
        <v>0</v>
      </c>
      <c r="R2531">
        <v>0</v>
      </c>
      <c r="S2531">
        <v>0</v>
      </c>
      <c r="T2531">
        <v>0</v>
      </c>
      <c r="U2531">
        <v>0</v>
      </c>
      <c r="V2531">
        <v>0</v>
      </c>
      <c r="W2531">
        <v>0</v>
      </c>
      <c r="X2531">
        <v>0</v>
      </c>
      <c r="Y2531">
        <v>0</v>
      </c>
      <c r="Z2531">
        <v>0</v>
      </c>
      <c r="AA2531">
        <v>0</v>
      </c>
      <c r="AB2531">
        <v>0</v>
      </c>
      <c r="AC2531">
        <v>0</v>
      </c>
      <c r="AD2531" s="2"/>
      <c r="AE2531" s="2"/>
      <c r="AF2531" s="2"/>
    </row>
    <row r="2532" spans="1:32">
      <c r="A2532" t="s">
        <v>13294</v>
      </c>
      <c r="B2532" t="s">
        <v>19</v>
      </c>
      <c r="C2532">
        <v>0</v>
      </c>
      <c r="D2532">
        <v>0</v>
      </c>
      <c r="E2532">
        <v>0</v>
      </c>
      <c r="F2532">
        <v>0</v>
      </c>
      <c r="G2532">
        <v>0</v>
      </c>
      <c r="H2532">
        <v>0</v>
      </c>
      <c r="I2532">
        <v>0</v>
      </c>
      <c r="J2532">
        <v>0</v>
      </c>
      <c r="K2532">
        <v>0</v>
      </c>
      <c r="L2532">
        <v>0</v>
      </c>
      <c r="M2532">
        <v>0</v>
      </c>
      <c r="N2532">
        <v>0</v>
      </c>
      <c r="O2532">
        <v>0</v>
      </c>
      <c r="P2532">
        <v>0</v>
      </c>
      <c r="Q2532">
        <v>0</v>
      </c>
      <c r="R2532">
        <v>0</v>
      </c>
      <c r="S2532">
        <v>0</v>
      </c>
      <c r="T2532">
        <v>0</v>
      </c>
      <c r="U2532">
        <v>0</v>
      </c>
      <c r="V2532">
        <v>0</v>
      </c>
      <c r="W2532">
        <v>0</v>
      </c>
      <c r="X2532">
        <v>0</v>
      </c>
      <c r="Y2532">
        <v>0</v>
      </c>
      <c r="Z2532">
        <v>0</v>
      </c>
      <c r="AA2532">
        <v>0</v>
      </c>
      <c r="AB2532">
        <v>0</v>
      </c>
      <c r="AC2532">
        <v>0</v>
      </c>
      <c r="AD2532" s="2"/>
      <c r="AE2532" s="2"/>
      <c r="AF2532" s="2"/>
    </row>
    <row r="2533" spans="1:32">
      <c r="A2533" t="s">
        <v>13295</v>
      </c>
      <c r="B2533" t="s">
        <v>19</v>
      </c>
      <c r="C2533">
        <v>0</v>
      </c>
      <c r="D2533">
        <v>0</v>
      </c>
      <c r="E2533">
        <v>0</v>
      </c>
      <c r="F2533">
        <v>0</v>
      </c>
      <c r="G2533">
        <v>0</v>
      </c>
      <c r="H2533">
        <v>0</v>
      </c>
      <c r="I2533">
        <v>0</v>
      </c>
      <c r="J2533">
        <v>0</v>
      </c>
      <c r="K2533">
        <v>0</v>
      </c>
      <c r="L2533">
        <v>0</v>
      </c>
      <c r="M2533">
        <v>0</v>
      </c>
      <c r="N2533">
        <v>0</v>
      </c>
      <c r="O2533">
        <v>0</v>
      </c>
      <c r="P2533">
        <v>0</v>
      </c>
      <c r="Q2533">
        <v>0</v>
      </c>
      <c r="R2533">
        <v>0</v>
      </c>
      <c r="S2533">
        <v>0</v>
      </c>
      <c r="T2533">
        <v>0</v>
      </c>
      <c r="U2533">
        <v>0</v>
      </c>
      <c r="V2533">
        <v>0</v>
      </c>
      <c r="W2533">
        <v>0</v>
      </c>
      <c r="X2533">
        <v>0</v>
      </c>
      <c r="Y2533">
        <v>0</v>
      </c>
      <c r="Z2533">
        <v>0</v>
      </c>
      <c r="AA2533">
        <v>0</v>
      </c>
      <c r="AB2533">
        <v>0</v>
      </c>
      <c r="AC2533">
        <v>0</v>
      </c>
    </row>
    <row r="2534" spans="1:32">
      <c r="A2534" t="s">
        <v>13296</v>
      </c>
      <c r="B2534" t="s">
        <v>19</v>
      </c>
      <c r="C2534">
        <v>0</v>
      </c>
      <c r="D2534">
        <v>0</v>
      </c>
      <c r="E2534">
        <v>0</v>
      </c>
      <c r="F2534">
        <v>0</v>
      </c>
      <c r="G2534">
        <v>0</v>
      </c>
      <c r="H2534">
        <v>0</v>
      </c>
      <c r="I2534">
        <v>0</v>
      </c>
      <c r="J2534">
        <v>0</v>
      </c>
      <c r="K2534">
        <v>0</v>
      </c>
      <c r="L2534">
        <v>0</v>
      </c>
      <c r="M2534">
        <v>0</v>
      </c>
      <c r="N2534">
        <v>0</v>
      </c>
      <c r="O2534">
        <v>0</v>
      </c>
      <c r="P2534">
        <v>0</v>
      </c>
      <c r="Q2534">
        <v>0</v>
      </c>
      <c r="R2534">
        <v>0</v>
      </c>
      <c r="S2534">
        <v>0</v>
      </c>
      <c r="T2534">
        <v>0</v>
      </c>
      <c r="U2534">
        <v>0</v>
      </c>
      <c r="V2534">
        <v>0</v>
      </c>
      <c r="W2534">
        <v>0</v>
      </c>
      <c r="X2534">
        <v>0</v>
      </c>
      <c r="Y2534">
        <v>0</v>
      </c>
      <c r="Z2534">
        <v>0</v>
      </c>
      <c r="AA2534">
        <v>0</v>
      </c>
      <c r="AB2534">
        <v>0</v>
      </c>
      <c r="AC2534">
        <v>0</v>
      </c>
      <c r="AD2534" s="2"/>
      <c r="AE2534" s="2"/>
      <c r="AF2534" s="2"/>
    </row>
    <row r="2535" spans="1:32">
      <c r="A2535" t="s">
        <v>13297</v>
      </c>
      <c r="B2535" t="s">
        <v>19</v>
      </c>
      <c r="C2535">
        <v>0</v>
      </c>
      <c r="D2535">
        <v>0</v>
      </c>
      <c r="E2535">
        <v>0</v>
      </c>
      <c r="F2535">
        <v>0</v>
      </c>
      <c r="G2535">
        <v>0</v>
      </c>
      <c r="H2535">
        <v>0</v>
      </c>
      <c r="I2535">
        <v>0</v>
      </c>
      <c r="J2535">
        <v>0</v>
      </c>
      <c r="K2535">
        <v>0</v>
      </c>
      <c r="L2535">
        <v>0</v>
      </c>
      <c r="M2535">
        <v>0</v>
      </c>
      <c r="N2535">
        <v>0</v>
      </c>
      <c r="O2535">
        <v>0</v>
      </c>
      <c r="P2535">
        <v>0</v>
      </c>
      <c r="Q2535">
        <v>0</v>
      </c>
      <c r="R2535">
        <v>0</v>
      </c>
      <c r="S2535">
        <v>0</v>
      </c>
      <c r="T2535">
        <v>0</v>
      </c>
      <c r="U2535">
        <v>0</v>
      </c>
      <c r="V2535">
        <v>0</v>
      </c>
      <c r="W2535">
        <v>0</v>
      </c>
      <c r="X2535">
        <v>0</v>
      </c>
      <c r="Y2535">
        <v>0</v>
      </c>
      <c r="Z2535">
        <v>0</v>
      </c>
      <c r="AA2535">
        <v>0</v>
      </c>
      <c r="AB2535">
        <v>0</v>
      </c>
      <c r="AC2535">
        <v>0</v>
      </c>
      <c r="AD2535" s="2"/>
      <c r="AE2535" s="2"/>
      <c r="AF2535" s="2"/>
    </row>
    <row r="2536" spans="1:32">
      <c r="A2536" t="s">
        <v>13298</v>
      </c>
      <c r="B2536" t="s">
        <v>19</v>
      </c>
      <c r="C2536">
        <v>0</v>
      </c>
      <c r="D2536">
        <v>0</v>
      </c>
      <c r="E2536">
        <v>0</v>
      </c>
      <c r="F2536">
        <v>0</v>
      </c>
      <c r="G2536">
        <v>0</v>
      </c>
      <c r="H2536">
        <v>0</v>
      </c>
      <c r="I2536">
        <v>0</v>
      </c>
      <c r="J2536">
        <v>0</v>
      </c>
      <c r="K2536">
        <v>0</v>
      </c>
      <c r="L2536">
        <v>0</v>
      </c>
      <c r="M2536">
        <v>0</v>
      </c>
      <c r="N2536">
        <v>0</v>
      </c>
      <c r="O2536">
        <v>0</v>
      </c>
      <c r="P2536">
        <v>0</v>
      </c>
      <c r="Q2536">
        <v>0</v>
      </c>
      <c r="R2536">
        <v>0</v>
      </c>
      <c r="S2536">
        <v>0</v>
      </c>
      <c r="T2536">
        <v>0</v>
      </c>
      <c r="U2536">
        <v>0</v>
      </c>
      <c r="V2536">
        <v>0</v>
      </c>
      <c r="W2536">
        <v>0</v>
      </c>
      <c r="X2536">
        <v>0</v>
      </c>
      <c r="Y2536">
        <v>0</v>
      </c>
      <c r="Z2536">
        <v>0</v>
      </c>
      <c r="AA2536">
        <v>0</v>
      </c>
      <c r="AB2536">
        <v>0</v>
      </c>
      <c r="AC2536">
        <v>0</v>
      </c>
      <c r="AD2536" s="2"/>
      <c r="AE2536" s="2"/>
      <c r="AF2536" s="2"/>
    </row>
    <row r="2537" spans="1:32">
      <c r="A2537" t="s">
        <v>13299</v>
      </c>
      <c r="B2537" t="s">
        <v>19</v>
      </c>
      <c r="C2537">
        <v>0</v>
      </c>
      <c r="D2537">
        <v>0</v>
      </c>
      <c r="E2537">
        <v>0</v>
      </c>
      <c r="F2537">
        <v>0</v>
      </c>
      <c r="G2537">
        <v>0</v>
      </c>
      <c r="H2537">
        <v>0</v>
      </c>
      <c r="I2537">
        <v>0</v>
      </c>
      <c r="J2537">
        <v>0</v>
      </c>
      <c r="K2537">
        <v>0</v>
      </c>
      <c r="L2537">
        <v>0</v>
      </c>
      <c r="M2537">
        <v>0</v>
      </c>
      <c r="N2537">
        <v>0</v>
      </c>
      <c r="O2537">
        <v>0</v>
      </c>
      <c r="P2537">
        <v>0</v>
      </c>
      <c r="Q2537">
        <v>0</v>
      </c>
      <c r="R2537">
        <v>0</v>
      </c>
      <c r="S2537">
        <v>0</v>
      </c>
      <c r="T2537">
        <v>0</v>
      </c>
      <c r="U2537">
        <v>0</v>
      </c>
      <c r="V2537">
        <v>0</v>
      </c>
      <c r="W2537">
        <v>0</v>
      </c>
      <c r="X2537">
        <v>0</v>
      </c>
      <c r="Y2537">
        <v>0</v>
      </c>
      <c r="Z2537">
        <v>0</v>
      </c>
      <c r="AA2537">
        <v>0</v>
      </c>
      <c r="AB2537">
        <v>0</v>
      </c>
      <c r="AC2537">
        <v>0</v>
      </c>
      <c r="AD2537" s="2"/>
      <c r="AE2537" s="2"/>
      <c r="AF2537" s="2"/>
    </row>
    <row r="2538" spans="1:32">
      <c r="A2538" t="s">
        <v>13300</v>
      </c>
      <c r="B2538" t="s">
        <v>19</v>
      </c>
      <c r="C2538">
        <v>0</v>
      </c>
      <c r="D2538">
        <v>0</v>
      </c>
      <c r="E2538">
        <v>0</v>
      </c>
      <c r="F2538">
        <v>0</v>
      </c>
      <c r="G2538">
        <v>0</v>
      </c>
      <c r="H2538">
        <v>0</v>
      </c>
      <c r="I2538">
        <v>0</v>
      </c>
      <c r="J2538">
        <v>0</v>
      </c>
      <c r="K2538">
        <v>0</v>
      </c>
      <c r="L2538">
        <v>0</v>
      </c>
      <c r="M2538">
        <v>0</v>
      </c>
      <c r="N2538">
        <v>0</v>
      </c>
      <c r="O2538">
        <v>0</v>
      </c>
      <c r="P2538">
        <v>0</v>
      </c>
      <c r="Q2538">
        <v>0</v>
      </c>
      <c r="R2538">
        <v>0</v>
      </c>
      <c r="S2538">
        <v>0</v>
      </c>
      <c r="T2538">
        <v>0</v>
      </c>
      <c r="U2538">
        <v>0</v>
      </c>
      <c r="V2538">
        <v>0</v>
      </c>
      <c r="W2538">
        <v>0</v>
      </c>
      <c r="X2538">
        <v>0</v>
      </c>
      <c r="Y2538">
        <v>0</v>
      </c>
      <c r="Z2538">
        <v>0</v>
      </c>
      <c r="AA2538">
        <v>0</v>
      </c>
      <c r="AB2538">
        <v>0</v>
      </c>
      <c r="AC2538">
        <v>0</v>
      </c>
      <c r="AD2538" s="2"/>
      <c r="AE2538" s="2"/>
      <c r="AF2538" s="2"/>
    </row>
    <row r="2539" spans="1:32">
      <c r="A2539" t="s">
        <v>13301</v>
      </c>
      <c r="B2539" t="s">
        <v>19</v>
      </c>
      <c r="C2539">
        <v>0</v>
      </c>
      <c r="D2539">
        <v>0</v>
      </c>
      <c r="E2539">
        <v>0</v>
      </c>
      <c r="F2539">
        <v>0</v>
      </c>
      <c r="G2539">
        <v>0</v>
      </c>
      <c r="H2539">
        <v>0</v>
      </c>
      <c r="I2539">
        <v>0</v>
      </c>
      <c r="J2539">
        <v>0</v>
      </c>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c r="AD2539" s="2"/>
      <c r="AE2539" s="2"/>
      <c r="AF2539" s="2"/>
    </row>
    <row r="2540" spans="1:32">
      <c r="A2540" t="s">
        <v>13302</v>
      </c>
      <c r="B2540" t="s">
        <v>19</v>
      </c>
      <c r="C2540">
        <v>0</v>
      </c>
      <c r="D2540">
        <v>0</v>
      </c>
      <c r="E2540">
        <v>0</v>
      </c>
      <c r="F2540">
        <v>0</v>
      </c>
      <c r="G2540">
        <v>0</v>
      </c>
      <c r="H2540">
        <v>0</v>
      </c>
      <c r="I2540">
        <v>0</v>
      </c>
      <c r="J2540">
        <v>0</v>
      </c>
      <c r="K2540">
        <v>0</v>
      </c>
      <c r="L2540">
        <v>0</v>
      </c>
      <c r="M2540">
        <v>0</v>
      </c>
      <c r="N2540">
        <v>0</v>
      </c>
      <c r="O2540">
        <v>0</v>
      </c>
      <c r="P2540">
        <v>0</v>
      </c>
      <c r="Q2540">
        <v>0</v>
      </c>
      <c r="R2540">
        <v>0</v>
      </c>
      <c r="S2540">
        <v>0</v>
      </c>
      <c r="T2540">
        <v>0</v>
      </c>
      <c r="U2540">
        <v>0</v>
      </c>
      <c r="V2540">
        <v>0</v>
      </c>
      <c r="W2540">
        <v>0</v>
      </c>
      <c r="X2540">
        <v>0</v>
      </c>
      <c r="Y2540">
        <v>0</v>
      </c>
      <c r="Z2540">
        <v>0</v>
      </c>
      <c r="AA2540">
        <v>0</v>
      </c>
      <c r="AB2540">
        <v>0</v>
      </c>
      <c r="AC2540">
        <v>0</v>
      </c>
      <c r="AD2540" s="2"/>
      <c r="AE2540" s="2"/>
      <c r="AF2540" s="2"/>
    </row>
    <row r="2541" spans="1:32">
      <c r="A2541" t="s">
        <v>13303</v>
      </c>
      <c r="B2541" t="s">
        <v>19</v>
      </c>
      <c r="C2541">
        <v>0</v>
      </c>
      <c r="D2541">
        <v>0</v>
      </c>
      <c r="E2541">
        <v>0</v>
      </c>
      <c r="F2541">
        <v>0</v>
      </c>
      <c r="G2541">
        <v>0</v>
      </c>
      <c r="H2541">
        <v>0</v>
      </c>
      <c r="I2541">
        <v>0</v>
      </c>
      <c r="J2541">
        <v>0</v>
      </c>
      <c r="K2541">
        <v>0</v>
      </c>
      <c r="L2541">
        <v>0</v>
      </c>
      <c r="M2541">
        <v>0</v>
      </c>
      <c r="N2541">
        <v>0</v>
      </c>
      <c r="O2541">
        <v>0</v>
      </c>
      <c r="P2541">
        <v>0</v>
      </c>
      <c r="Q2541">
        <v>0</v>
      </c>
      <c r="R2541">
        <v>0</v>
      </c>
      <c r="S2541">
        <v>0</v>
      </c>
      <c r="T2541">
        <v>0</v>
      </c>
      <c r="U2541">
        <v>0</v>
      </c>
      <c r="V2541">
        <v>0</v>
      </c>
      <c r="W2541">
        <v>0</v>
      </c>
      <c r="X2541">
        <v>0</v>
      </c>
      <c r="Y2541">
        <v>0</v>
      </c>
      <c r="Z2541">
        <v>0</v>
      </c>
      <c r="AA2541">
        <v>0</v>
      </c>
      <c r="AB2541">
        <v>0</v>
      </c>
      <c r="AC2541">
        <v>0</v>
      </c>
      <c r="AD2541" s="2"/>
      <c r="AE2541" s="2"/>
      <c r="AF2541" s="2"/>
    </row>
    <row r="2542" spans="1:32">
      <c r="A2542" t="s">
        <v>13304</v>
      </c>
      <c r="B2542" t="s">
        <v>19</v>
      </c>
      <c r="C2542">
        <v>0</v>
      </c>
      <c r="D2542">
        <v>0</v>
      </c>
      <c r="E2542">
        <v>0</v>
      </c>
      <c r="F2542">
        <v>0</v>
      </c>
      <c r="G2542">
        <v>0</v>
      </c>
      <c r="H2542">
        <v>0</v>
      </c>
      <c r="I2542">
        <v>0</v>
      </c>
      <c r="J2542">
        <v>0</v>
      </c>
      <c r="K2542">
        <v>0</v>
      </c>
      <c r="L2542">
        <v>0</v>
      </c>
      <c r="M2542">
        <v>0</v>
      </c>
      <c r="N2542">
        <v>0</v>
      </c>
      <c r="O2542">
        <v>0</v>
      </c>
      <c r="P2542">
        <v>0</v>
      </c>
      <c r="Q2542">
        <v>0</v>
      </c>
      <c r="R2542">
        <v>0</v>
      </c>
      <c r="S2542">
        <v>0</v>
      </c>
      <c r="T2542">
        <v>0</v>
      </c>
      <c r="U2542">
        <v>0</v>
      </c>
      <c r="V2542">
        <v>0</v>
      </c>
      <c r="W2542">
        <v>0</v>
      </c>
      <c r="X2542">
        <v>0</v>
      </c>
      <c r="Y2542">
        <v>0</v>
      </c>
      <c r="Z2542">
        <v>0</v>
      </c>
      <c r="AA2542">
        <v>0</v>
      </c>
      <c r="AB2542">
        <v>0</v>
      </c>
      <c r="AC2542">
        <v>0</v>
      </c>
      <c r="AD2542" s="2"/>
      <c r="AE2542" s="2"/>
      <c r="AF2542" s="2"/>
    </row>
    <row r="2543" spans="1:32">
      <c r="A2543" t="s">
        <v>13305</v>
      </c>
      <c r="B2543" t="s">
        <v>19</v>
      </c>
      <c r="C2543">
        <v>0</v>
      </c>
      <c r="D2543">
        <v>0</v>
      </c>
      <c r="E2543">
        <v>0</v>
      </c>
      <c r="F2543">
        <v>0</v>
      </c>
      <c r="G2543">
        <v>0</v>
      </c>
      <c r="H2543">
        <v>0</v>
      </c>
      <c r="I2543">
        <v>0</v>
      </c>
      <c r="J2543">
        <v>0</v>
      </c>
      <c r="K2543">
        <v>0</v>
      </c>
      <c r="L2543">
        <v>0</v>
      </c>
      <c r="M2543">
        <v>0</v>
      </c>
      <c r="N2543">
        <v>0</v>
      </c>
      <c r="O2543">
        <v>0</v>
      </c>
      <c r="P2543">
        <v>0</v>
      </c>
      <c r="Q2543">
        <v>0</v>
      </c>
      <c r="R2543">
        <v>0</v>
      </c>
      <c r="S2543">
        <v>0</v>
      </c>
      <c r="T2543">
        <v>0</v>
      </c>
      <c r="U2543">
        <v>0</v>
      </c>
      <c r="V2543">
        <v>0</v>
      </c>
      <c r="W2543">
        <v>0</v>
      </c>
      <c r="X2543">
        <v>0</v>
      </c>
      <c r="Y2543">
        <v>0</v>
      </c>
      <c r="Z2543">
        <v>0</v>
      </c>
      <c r="AA2543">
        <v>0</v>
      </c>
      <c r="AB2543">
        <v>0</v>
      </c>
      <c r="AC2543">
        <v>0</v>
      </c>
      <c r="AD2543" s="2"/>
      <c r="AE2543" s="2"/>
      <c r="AF2543" s="2"/>
    </row>
    <row r="2544" spans="1:32">
      <c r="A2544" t="s">
        <v>13306</v>
      </c>
      <c r="B2544" t="s">
        <v>19</v>
      </c>
      <c r="C2544">
        <v>0</v>
      </c>
      <c r="D2544">
        <v>0</v>
      </c>
      <c r="E2544">
        <v>0</v>
      </c>
      <c r="F2544">
        <v>0</v>
      </c>
      <c r="G2544">
        <v>0</v>
      </c>
      <c r="H2544">
        <v>0</v>
      </c>
      <c r="I2544">
        <v>0</v>
      </c>
      <c r="J2544">
        <v>0</v>
      </c>
      <c r="K2544">
        <v>0</v>
      </c>
      <c r="L2544">
        <v>0</v>
      </c>
      <c r="M2544">
        <v>0</v>
      </c>
      <c r="N2544">
        <v>0</v>
      </c>
      <c r="O2544">
        <v>0</v>
      </c>
      <c r="P2544">
        <v>0</v>
      </c>
      <c r="Q2544">
        <v>0</v>
      </c>
      <c r="R2544">
        <v>0</v>
      </c>
      <c r="S2544">
        <v>0</v>
      </c>
      <c r="T2544">
        <v>0</v>
      </c>
      <c r="U2544">
        <v>0</v>
      </c>
      <c r="V2544">
        <v>0</v>
      </c>
      <c r="W2544">
        <v>0</v>
      </c>
      <c r="X2544">
        <v>0</v>
      </c>
      <c r="Y2544">
        <v>0</v>
      </c>
      <c r="Z2544">
        <v>0</v>
      </c>
      <c r="AA2544">
        <v>0</v>
      </c>
      <c r="AB2544">
        <v>0</v>
      </c>
      <c r="AC2544">
        <v>0</v>
      </c>
      <c r="AD2544" s="2"/>
      <c r="AE2544" s="2"/>
      <c r="AF2544" s="2"/>
    </row>
    <row r="2545" spans="1:32">
      <c r="A2545" t="s">
        <v>13307</v>
      </c>
      <c r="B2545" t="s">
        <v>19</v>
      </c>
      <c r="C2545">
        <v>0</v>
      </c>
      <c r="D2545">
        <v>0</v>
      </c>
      <c r="E2545">
        <v>0</v>
      </c>
      <c r="F2545">
        <v>0</v>
      </c>
      <c r="G2545">
        <v>0</v>
      </c>
      <c r="H2545">
        <v>0</v>
      </c>
      <c r="I2545">
        <v>0</v>
      </c>
      <c r="J2545">
        <v>0</v>
      </c>
      <c r="K2545">
        <v>0</v>
      </c>
      <c r="L2545">
        <v>0</v>
      </c>
      <c r="M2545">
        <v>0</v>
      </c>
      <c r="N2545">
        <v>0</v>
      </c>
      <c r="O2545">
        <v>0</v>
      </c>
      <c r="P2545">
        <v>0</v>
      </c>
      <c r="Q2545">
        <v>0</v>
      </c>
      <c r="R2545">
        <v>0</v>
      </c>
      <c r="S2545">
        <v>0</v>
      </c>
      <c r="T2545">
        <v>0</v>
      </c>
      <c r="U2545">
        <v>0</v>
      </c>
      <c r="V2545">
        <v>0</v>
      </c>
      <c r="W2545">
        <v>0</v>
      </c>
      <c r="X2545">
        <v>0</v>
      </c>
      <c r="Y2545">
        <v>0</v>
      </c>
      <c r="Z2545">
        <v>0</v>
      </c>
      <c r="AA2545">
        <v>0</v>
      </c>
      <c r="AB2545">
        <v>0</v>
      </c>
      <c r="AC2545">
        <v>0</v>
      </c>
    </row>
    <row r="2546" spans="1:32">
      <c r="A2546" t="s">
        <v>13308</v>
      </c>
      <c r="B2546" t="s">
        <v>19</v>
      </c>
      <c r="C2546">
        <v>0</v>
      </c>
      <c r="D2546">
        <v>0</v>
      </c>
      <c r="E2546">
        <v>0</v>
      </c>
      <c r="F2546">
        <v>0</v>
      </c>
      <c r="G2546">
        <v>0</v>
      </c>
      <c r="H2546">
        <v>0</v>
      </c>
      <c r="I2546">
        <v>0</v>
      </c>
      <c r="J2546">
        <v>0</v>
      </c>
      <c r="K2546">
        <v>0</v>
      </c>
      <c r="L2546">
        <v>0</v>
      </c>
      <c r="M2546">
        <v>0</v>
      </c>
      <c r="N2546">
        <v>0</v>
      </c>
      <c r="O2546">
        <v>0</v>
      </c>
      <c r="P2546">
        <v>0</v>
      </c>
      <c r="Q2546">
        <v>0</v>
      </c>
      <c r="R2546">
        <v>0</v>
      </c>
      <c r="S2546">
        <v>0</v>
      </c>
      <c r="T2546">
        <v>0</v>
      </c>
      <c r="U2546">
        <v>0</v>
      </c>
      <c r="V2546">
        <v>0</v>
      </c>
      <c r="W2546">
        <v>0</v>
      </c>
      <c r="X2546">
        <v>0</v>
      </c>
      <c r="Y2546">
        <v>0</v>
      </c>
      <c r="Z2546">
        <v>0</v>
      </c>
      <c r="AA2546">
        <v>0</v>
      </c>
      <c r="AB2546">
        <v>0</v>
      </c>
      <c r="AC2546">
        <v>0</v>
      </c>
      <c r="AD2546" s="2"/>
      <c r="AE2546" s="2"/>
      <c r="AF2546" s="2"/>
    </row>
    <row r="2547" spans="1:32">
      <c r="A2547" t="s">
        <v>13309</v>
      </c>
      <c r="B2547" t="s">
        <v>19</v>
      </c>
      <c r="C2547">
        <v>0</v>
      </c>
      <c r="D2547">
        <v>0</v>
      </c>
      <c r="E2547">
        <v>0</v>
      </c>
      <c r="F2547">
        <v>0</v>
      </c>
      <c r="G2547">
        <v>0</v>
      </c>
      <c r="H2547">
        <v>0</v>
      </c>
      <c r="I2547">
        <v>0</v>
      </c>
      <c r="J2547">
        <v>0</v>
      </c>
      <c r="K2547">
        <v>0</v>
      </c>
      <c r="L2547">
        <v>0</v>
      </c>
      <c r="M2547">
        <v>0</v>
      </c>
      <c r="N2547">
        <v>0</v>
      </c>
      <c r="O2547">
        <v>0</v>
      </c>
      <c r="P2547">
        <v>0</v>
      </c>
      <c r="Q2547">
        <v>0</v>
      </c>
      <c r="R2547">
        <v>0</v>
      </c>
      <c r="S2547">
        <v>0</v>
      </c>
      <c r="T2547">
        <v>0</v>
      </c>
      <c r="U2547">
        <v>0</v>
      </c>
      <c r="V2547">
        <v>0</v>
      </c>
      <c r="W2547">
        <v>0</v>
      </c>
      <c r="X2547">
        <v>0</v>
      </c>
      <c r="Y2547">
        <v>0</v>
      </c>
      <c r="Z2547">
        <v>0</v>
      </c>
      <c r="AA2547">
        <v>0</v>
      </c>
      <c r="AB2547">
        <v>0</v>
      </c>
      <c r="AC2547">
        <v>0</v>
      </c>
      <c r="AD2547" s="2"/>
      <c r="AE2547" s="2"/>
      <c r="AF2547" s="2"/>
    </row>
    <row r="2548" spans="1:32">
      <c r="A2548" t="s">
        <v>13310</v>
      </c>
      <c r="B2548" t="s">
        <v>19</v>
      </c>
      <c r="C2548">
        <v>0</v>
      </c>
      <c r="D2548">
        <v>0</v>
      </c>
      <c r="E2548">
        <v>0</v>
      </c>
      <c r="F2548">
        <v>0</v>
      </c>
      <c r="G2548">
        <v>0</v>
      </c>
      <c r="H2548">
        <v>0</v>
      </c>
      <c r="I2548">
        <v>0</v>
      </c>
      <c r="J2548">
        <v>0</v>
      </c>
      <c r="K2548">
        <v>0</v>
      </c>
      <c r="L2548">
        <v>0</v>
      </c>
      <c r="M2548">
        <v>0</v>
      </c>
      <c r="N2548">
        <v>0</v>
      </c>
      <c r="O2548">
        <v>0</v>
      </c>
      <c r="P2548">
        <v>0</v>
      </c>
      <c r="Q2548">
        <v>0</v>
      </c>
      <c r="R2548">
        <v>0</v>
      </c>
      <c r="S2548">
        <v>0</v>
      </c>
      <c r="T2548">
        <v>0</v>
      </c>
      <c r="U2548">
        <v>0</v>
      </c>
      <c r="V2548">
        <v>0</v>
      </c>
      <c r="W2548">
        <v>0</v>
      </c>
      <c r="X2548">
        <v>0</v>
      </c>
      <c r="Y2548">
        <v>0</v>
      </c>
      <c r="Z2548">
        <v>0</v>
      </c>
      <c r="AA2548">
        <v>0</v>
      </c>
      <c r="AB2548">
        <v>0</v>
      </c>
      <c r="AC2548">
        <v>0</v>
      </c>
      <c r="AD2548" s="2"/>
      <c r="AE2548" s="2"/>
      <c r="AF2548" s="2"/>
    </row>
    <row r="2549" spans="1:32">
      <c r="A2549" t="s">
        <v>13311</v>
      </c>
      <c r="B2549" t="s">
        <v>19</v>
      </c>
      <c r="C2549">
        <v>0</v>
      </c>
      <c r="D2549">
        <v>0</v>
      </c>
      <c r="E2549">
        <v>0</v>
      </c>
      <c r="F2549">
        <v>0</v>
      </c>
      <c r="G2549">
        <v>0</v>
      </c>
      <c r="H2549">
        <v>0</v>
      </c>
      <c r="I2549">
        <v>0</v>
      </c>
      <c r="J2549">
        <v>0</v>
      </c>
      <c r="K2549">
        <v>0</v>
      </c>
      <c r="L2549">
        <v>0</v>
      </c>
      <c r="M2549">
        <v>0</v>
      </c>
      <c r="N2549">
        <v>0</v>
      </c>
      <c r="O2549">
        <v>0</v>
      </c>
      <c r="P2549">
        <v>0</v>
      </c>
      <c r="Q2549">
        <v>0</v>
      </c>
      <c r="R2549">
        <v>0</v>
      </c>
      <c r="S2549">
        <v>0</v>
      </c>
      <c r="T2549">
        <v>0</v>
      </c>
      <c r="U2549">
        <v>0</v>
      </c>
      <c r="V2549">
        <v>0</v>
      </c>
      <c r="W2549">
        <v>0</v>
      </c>
      <c r="X2549">
        <v>0</v>
      </c>
      <c r="Y2549">
        <v>0</v>
      </c>
      <c r="Z2549">
        <v>0</v>
      </c>
      <c r="AA2549">
        <v>0</v>
      </c>
      <c r="AB2549">
        <v>0</v>
      </c>
      <c r="AC2549">
        <v>0</v>
      </c>
      <c r="AD2549" s="2"/>
      <c r="AE2549" s="2"/>
      <c r="AF2549" s="2"/>
    </row>
    <row r="2550" spans="1:32">
      <c r="A2550" t="s">
        <v>13312</v>
      </c>
      <c r="B2550" t="s">
        <v>19</v>
      </c>
      <c r="C2550">
        <v>0</v>
      </c>
      <c r="D2550">
        <v>0</v>
      </c>
      <c r="E2550">
        <v>0</v>
      </c>
      <c r="F2550">
        <v>0</v>
      </c>
      <c r="G2550">
        <v>0</v>
      </c>
      <c r="H2550">
        <v>0</v>
      </c>
      <c r="I2550">
        <v>0</v>
      </c>
      <c r="J2550">
        <v>0</v>
      </c>
      <c r="K2550">
        <v>0</v>
      </c>
      <c r="L2550">
        <v>0</v>
      </c>
      <c r="M2550">
        <v>0</v>
      </c>
      <c r="N2550">
        <v>0</v>
      </c>
      <c r="O2550">
        <v>0</v>
      </c>
      <c r="P2550">
        <v>0</v>
      </c>
      <c r="Q2550">
        <v>0</v>
      </c>
      <c r="R2550">
        <v>0</v>
      </c>
      <c r="S2550">
        <v>0</v>
      </c>
      <c r="T2550">
        <v>0</v>
      </c>
      <c r="U2550">
        <v>0</v>
      </c>
      <c r="V2550">
        <v>0</v>
      </c>
      <c r="W2550">
        <v>0</v>
      </c>
      <c r="X2550">
        <v>0</v>
      </c>
      <c r="Y2550">
        <v>0</v>
      </c>
      <c r="Z2550">
        <v>0</v>
      </c>
      <c r="AA2550">
        <v>0</v>
      </c>
      <c r="AB2550">
        <v>0</v>
      </c>
      <c r="AC2550">
        <v>0</v>
      </c>
      <c r="AD2550" s="2"/>
      <c r="AE2550" s="2"/>
      <c r="AF2550" s="2"/>
    </row>
    <row r="2551" spans="1:32">
      <c r="A2551" t="s">
        <v>13313</v>
      </c>
      <c r="B2551" t="s">
        <v>19</v>
      </c>
      <c r="C2551">
        <v>0</v>
      </c>
      <c r="D2551">
        <v>0</v>
      </c>
      <c r="E2551">
        <v>0</v>
      </c>
      <c r="F2551">
        <v>0</v>
      </c>
      <c r="G2551">
        <v>0</v>
      </c>
      <c r="H2551">
        <v>0</v>
      </c>
      <c r="I2551">
        <v>0</v>
      </c>
      <c r="J2551">
        <v>0</v>
      </c>
      <c r="K2551">
        <v>0</v>
      </c>
      <c r="L2551">
        <v>0</v>
      </c>
      <c r="M2551">
        <v>0</v>
      </c>
      <c r="N2551">
        <v>0</v>
      </c>
      <c r="O2551">
        <v>0</v>
      </c>
      <c r="P2551">
        <v>0</v>
      </c>
      <c r="Q2551">
        <v>0</v>
      </c>
      <c r="R2551">
        <v>0</v>
      </c>
      <c r="S2551">
        <v>0</v>
      </c>
      <c r="T2551">
        <v>0</v>
      </c>
      <c r="U2551">
        <v>0</v>
      </c>
      <c r="V2551">
        <v>0</v>
      </c>
      <c r="W2551">
        <v>0</v>
      </c>
      <c r="X2551">
        <v>0</v>
      </c>
      <c r="Y2551">
        <v>0</v>
      </c>
      <c r="Z2551">
        <v>0</v>
      </c>
      <c r="AA2551">
        <v>0</v>
      </c>
      <c r="AB2551">
        <v>0</v>
      </c>
      <c r="AC2551">
        <v>0</v>
      </c>
      <c r="AD2551" s="2"/>
      <c r="AE2551" s="2"/>
      <c r="AF2551" s="2"/>
    </row>
    <row r="2552" spans="1:32">
      <c r="A2552" t="s">
        <v>13314</v>
      </c>
      <c r="B2552" t="s">
        <v>19</v>
      </c>
      <c r="C2552">
        <v>0</v>
      </c>
      <c r="D2552">
        <v>0</v>
      </c>
      <c r="E2552">
        <v>0</v>
      </c>
      <c r="F2552">
        <v>0</v>
      </c>
      <c r="G2552">
        <v>0</v>
      </c>
      <c r="H2552">
        <v>0</v>
      </c>
      <c r="I2552">
        <v>0</v>
      </c>
      <c r="J2552">
        <v>0</v>
      </c>
      <c r="K2552">
        <v>0</v>
      </c>
      <c r="L2552">
        <v>0</v>
      </c>
      <c r="M2552">
        <v>0</v>
      </c>
      <c r="N2552">
        <v>0</v>
      </c>
      <c r="O2552">
        <v>0</v>
      </c>
      <c r="P2552">
        <v>0</v>
      </c>
      <c r="Q2552">
        <v>0</v>
      </c>
      <c r="R2552">
        <v>0</v>
      </c>
      <c r="S2552">
        <v>0</v>
      </c>
      <c r="T2552">
        <v>0</v>
      </c>
      <c r="U2552">
        <v>0</v>
      </c>
      <c r="V2552">
        <v>0</v>
      </c>
      <c r="W2552">
        <v>0</v>
      </c>
      <c r="X2552">
        <v>0</v>
      </c>
      <c r="Y2552">
        <v>0</v>
      </c>
      <c r="Z2552">
        <v>0</v>
      </c>
      <c r="AA2552">
        <v>0</v>
      </c>
      <c r="AB2552">
        <v>0</v>
      </c>
      <c r="AC2552">
        <v>0</v>
      </c>
      <c r="AD2552" s="2"/>
      <c r="AE2552" s="2"/>
      <c r="AF2552" s="2"/>
    </row>
    <row r="2553" spans="1:32">
      <c r="A2553" t="s">
        <v>13315</v>
      </c>
      <c r="B2553" t="s">
        <v>19</v>
      </c>
      <c r="C2553">
        <v>0</v>
      </c>
      <c r="D2553">
        <v>0</v>
      </c>
      <c r="E2553">
        <v>0</v>
      </c>
      <c r="F2553">
        <v>0</v>
      </c>
      <c r="G2553">
        <v>0</v>
      </c>
      <c r="H2553">
        <v>0</v>
      </c>
      <c r="I2553">
        <v>0</v>
      </c>
      <c r="J2553">
        <v>0</v>
      </c>
      <c r="K2553">
        <v>0</v>
      </c>
      <c r="L2553">
        <v>0</v>
      </c>
      <c r="M2553">
        <v>0</v>
      </c>
      <c r="N2553">
        <v>0</v>
      </c>
      <c r="O2553">
        <v>0</v>
      </c>
      <c r="P2553">
        <v>0</v>
      </c>
      <c r="Q2553">
        <v>0</v>
      </c>
      <c r="R2553">
        <v>0</v>
      </c>
      <c r="S2553">
        <v>0</v>
      </c>
      <c r="T2553">
        <v>0</v>
      </c>
      <c r="U2553">
        <v>0</v>
      </c>
      <c r="V2553">
        <v>0</v>
      </c>
      <c r="W2553">
        <v>0</v>
      </c>
      <c r="X2553">
        <v>0</v>
      </c>
      <c r="Y2553">
        <v>0</v>
      </c>
      <c r="Z2553">
        <v>0</v>
      </c>
      <c r="AA2553">
        <v>0</v>
      </c>
      <c r="AB2553">
        <v>0</v>
      </c>
      <c r="AC2553">
        <v>0</v>
      </c>
      <c r="AD2553" s="2"/>
      <c r="AE2553" s="2"/>
      <c r="AF2553" s="2"/>
    </row>
    <row r="2554" spans="1:32">
      <c r="A2554" t="s">
        <v>13316</v>
      </c>
      <c r="B2554" t="s">
        <v>19</v>
      </c>
      <c r="C2554">
        <v>0</v>
      </c>
      <c r="D2554">
        <v>0</v>
      </c>
      <c r="E2554">
        <v>0</v>
      </c>
      <c r="F2554">
        <v>0</v>
      </c>
      <c r="G2554">
        <v>0</v>
      </c>
      <c r="H2554">
        <v>0</v>
      </c>
      <c r="I2554">
        <v>0</v>
      </c>
      <c r="J2554">
        <v>0</v>
      </c>
      <c r="K2554">
        <v>0</v>
      </c>
      <c r="L2554">
        <v>0</v>
      </c>
      <c r="M2554">
        <v>0</v>
      </c>
      <c r="N2554">
        <v>0</v>
      </c>
      <c r="O2554">
        <v>0</v>
      </c>
      <c r="P2554">
        <v>0</v>
      </c>
      <c r="Q2554">
        <v>0</v>
      </c>
      <c r="R2554">
        <v>0</v>
      </c>
      <c r="S2554">
        <v>0</v>
      </c>
      <c r="T2554">
        <v>0</v>
      </c>
      <c r="U2554">
        <v>0</v>
      </c>
      <c r="V2554">
        <v>0</v>
      </c>
      <c r="W2554">
        <v>0</v>
      </c>
      <c r="X2554">
        <v>0</v>
      </c>
      <c r="Y2554">
        <v>0</v>
      </c>
      <c r="Z2554">
        <v>0</v>
      </c>
      <c r="AA2554">
        <v>0</v>
      </c>
      <c r="AB2554">
        <v>0</v>
      </c>
      <c r="AC2554">
        <v>0</v>
      </c>
    </row>
    <row r="2555" spans="1:32">
      <c r="A2555" t="s">
        <v>13317</v>
      </c>
      <c r="B2555" t="s">
        <v>19</v>
      </c>
      <c r="C2555">
        <v>0</v>
      </c>
      <c r="D2555">
        <v>0</v>
      </c>
      <c r="E2555">
        <v>0</v>
      </c>
      <c r="F2555">
        <v>0</v>
      </c>
      <c r="G2555">
        <v>0</v>
      </c>
      <c r="H2555">
        <v>0</v>
      </c>
      <c r="I2555">
        <v>0</v>
      </c>
      <c r="J2555">
        <v>0</v>
      </c>
      <c r="K2555">
        <v>0</v>
      </c>
      <c r="L2555">
        <v>0</v>
      </c>
      <c r="M2555">
        <v>0</v>
      </c>
      <c r="N2555">
        <v>0</v>
      </c>
      <c r="O2555">
        <v>0</v>
      </c>
      <c r="P2555">
        <v>0</v>
      </c>
      <c r="Q2555">
        <v>0</v>
      </c>
      <c r="R2555">
        <v>0</v>
      </c>
      <c r="S2555">
        <v>0</v>
      </c>
      <c r="T2555">
        <v>0</v>
      </c>
      <c r="U2555">
        <v>0</v>
      </c>
      <c r="V2555">
        <v>0</v>
      </c>
      <c r="W2555">
        <v>0</v>
      </c>
      <c r="X2555">
        <v>0</v>
      </c>
      <c r="Y2555">
        <v>0</v>
      </c>
      <c r="Z2555">
        <v>0</v>
      </c>
      <c r="AA2555">
        <v>0</v>
      </c>
      <c r="AB2555">
        <v>0</v>
      </c>
      <c r="AC2555">
        <v>0</v>
      </c>
      <c r="AD2555" s="2"/>
      <c r="AE2555" s="2"/>
      <c r="AF2555" s="2"/>
    </row>
    <row r="2556" spans="1:32">
      <c r="A2556" t="s">
        <v>13318</v>
      </c>
      <c r="B2556" t="s">
        <v>19</v>
      </c>
      <c r="C2556">
        <v>0</v>
      </c>
      <c r="D2556">
        <v>0</v>
      </c>
      <c r="E2556">
        <v>0</v>
      </c>
      <c r="F2556">
        <v>0</v>
      </c>
      <c r="G2556">
        <v>0</v>
      </c>
      <c r="H2556">
        <v>0</v>
      </c>
      <c r="I2556">
        <v>0</v>
      </c>
      <c r="J2556">
        <v>0</v>
      </c>
      <c r="K2556">
        <v>0</v>
      </c>
      <c r="L2556">
        <v>0</v>
      </c>
      <c r="M2556">
        <v>0</v>
      </c>
      <c r="N2556">
        <v>0</v>
      </c>
      <c r="O2556">
        <v>0</v>
      </c>
      <c r="P2556">
        <v>0</v>
      </c>
      <c r="Q2556">
        <v>0</v>
      </c>
      <c r="R2556">
        <v>0</v>
      </c>
      <c r="S2556">
        <v>0</v>
      </c>
      <c r="T2556">
        <v>0</v>
      </c>
      <c r="U2556">
        <v>0</v>
      </c>
      <c r="V2556">
        <v>0</v>
      </c>
      <c r="W2556">
        <v>0</v>
      </c>
      <c r="X2556">
        <v>0</v>
      </c>
      <c r="Y2556">
        <v>0</v>
      </c>
      <c r="Z2556">
        <v>0</v>
      </c>
      <c r="AA2556">
        <v>0</v>
      </c>
      <c r="AB2556">
        <v>0</v>
      </c>
      <c r="AC2556">
        <v>0</v>
      </c>
      <c r="AD2556" s="2"/>
      <c r="AE2556" s="2"/>
      <c r="AF2556" s="2"/>
    </row>
    <row r="2557" spans="1:32">
      <c r="A2557" t="s">
        <v>13319</v>
      </c>
      <c r="B2557" t="s">
        <v>19</v>
      </c>
      <c r="C2557">
        <v>0</v>
      </c>
      <c r="D2557">
        <v>0</v>
      </c>
      <c r="E2557">
        <v>0</v>
      </c>
      <c r="F2557">
        <v>0</v>
      </c>
      <c r="G2557">
        <v>0</v>
      </c>
      <c r="H2557">
        <v>0</v>
      </c>
      <c r="I2557">
        <v>0</v>
      </c>
      <c r="J2557">
        <v>0</v>
      </c>
      <c r="K2557">
        <v>0</v>
      </c>
      <c r="L2557">
        <v>0</v>
      </c>
      <c r="M2557">
        <v>0</v>
      </c>
      <c r="N2557">
        <v>0</v>
      </c>
      <c r="O2557">
        <v>0</v>
      </c>
      <c r="P2557">
        <v>0</v>
      </c>
      <c r="Q2557">
        <v>0</v>
      </c>
      <c r="R2557">
        <v>0</v>
      </c>
      <c r="S2557">
        <v>0</v>
      </c>
      <c r="T2557">
        <v>0</v>
      </c>
      <c r="U2557">
        <v>0</v>
      </c>
      <c r="V2557">
        <v>0</v>
      </c>
      <c r="W2557">
        <v>0</v>
      </c>
      <c r="X2557">
        <v>0</v>
      </c>
      <c r="Y2557">
        <v>0</v>
      </c>
      <c r="Z2557">
        <v>0</v>
      </c>
      <c r="AA2557">
        <v>0</v>
      </c>
      <c r="AB2557">
        <v>0</v>
      </c>
      <c r="AC2557">
        <v>0</v>
      </c>
    </row>
    <row r="2558" spans="1:32">
      <c r="A2558" t="s">
        <v>13320</v>
      </c>
      <c r="B2558" t="s">
        <v>19</v>
      </c>
      <c r="C2558">
        <v>0</v>
      </c>
      <c r="D2558">
        <v>0</v>
      </c>
      <c r="E2558">
        <v>0</v>
      </c>
      <c r="F2558">
        <v>0</v>
      </c>
      <c r="G2558">
        <v>0</v>
      </c>
      <c r="H2558">
        <v>0</v>
      </c>
      <c r="I2558">
        <v>0</v>
      </c>
      <c r="J2558">
        <v>0</v>
      </c>
      <c r="K2558">
        <v>0</v>
      </c>
      <c r="L2558">
        <v>0</v>
      </c>
      <c r="M2558">
        <v>0</v>
      </c>
      <c r="N2558">
        <v>0</v>
      </c>
      <c r="O2558">
        <v>0</v>
      </c>
      <c r="P2558">
        <v>0</v>
      </c>
      <c r="Q2558">
        <v>0</v>
      </c>
      <c r="R2558">
        <v>0</v>
      </c>
      <c r="S2558">
        <v>0</v>
      </c>
      <c r="T2558">
        <v>0</v>
      </c>
      <c r="U2558">
        <v>0</v>
      </c>
      <c r="V2558">
        <v>0</v>
      </c>
      <c r="W2558">
        <v>0</v>
      </c>
      <c r="X2558">
        <v>0</v>
      </c>
      <c r="Y2558">
        <v>0</v>
      </c>
      <c r="Z2558">
        <v>0</v>
      </c>
      <c r="AA2558">
        <v>0</v>
      </c>
      <c r="AB2558">
        <v>0</v>
      </c>
      <c r="AC2558">
        <v>0</v>
      </c>
    </row>
    <row r="2559" spans="1:32">
      <c r="A2559" t="s">
        <v>13321</v>
      </c>
      <c r="B2559" t="s">
        <v>19</v>
      </c>
      <c r="C2559">
        <v>0</v>
      </c>
      <c r="D2559">
        <v>0</v>
      </c>
      <c r="E2559">
        <v>0</v>
      </c>
      <c r="F2559">
        <v>0</v>
      </c>
      <c r="G2559">
        <v>0</v>
      </c>
      <c r="H2559">
        <v>0</v>
      </c>
      <c r="I2559">
        <v>0</v>
      </c>
      <c r="J2559">
        <v>0</v>
      </c>
      <c r="K2559">
        <v>0</v>
      </c>
      <c r="L2559">
        <v>0</v>
      </c>
      <c r="M2559">
        <v>0</v>
      </c>
      <c r="N2559">
        <v>0</v>
      </c>
      <c r="O2559">
        <v>0</v>
      </c>
      <c r="P2559">
        <v>0</v>
      </c>
      <c r="Q2559">
        <v>0</v>
      </c>
      <c r="R2559">
        <v>0</v>
      </c>
      <c r="S2559">
        <v>0</v>
      </c>
      <c r="T2559">
        <v>0</v>
      </c>
      <c r="U2559">
        <v>0</v>
      </c>
      <c r="V2559">
        <v>0</v>
      </c>
      <c r="W2559">
        <v>0</v>
      </c>
      <c r="X2559">
        <v>0</v>
      </c>
      <c r="Y2559">
        <v>0</v>
      </c>
      <c r="Z2559">
        <v>0</v>
      </c>
      <c r="AA2559">
        <v>0</v>
      </c>
      <c r="AB2559">
        <v>0</v>
      </c>
      <c r="AC2559">
        <v>0</v>
      </c>
    </row>
    <row r="2560" spans="1:32">
      <c r="A2560" t="s">
        <v>13322</v>
      </c>
      <c r="B2560" t="s">
        <v>19</v>
      </c>
      <c r="C2560">
        <v>0</v>
      </c>
      <c r="D2560">
        <v>0</v>
      </c>
      <c r="E2560">
        <v>0</v>
      </c>
      <c r="F2560">
        <v>0</v>
      </c>
      <c r="G2560">
        <v>0</v>
      </c>
      <c r="H2560">
        <v>0</v>
      </c>
      <c r="I2560">
        <v>0</v>
      </c>
      <c r="J2560">
        <v>0</v>
      </c>
      <c r="K2560">
        <v>0</v>
      </c>
      <c r="L2560">
        <v>0</v>
      </c>
      <c r="M2560">
        <v>0</v>
      </c>
      <c r="N2560">
        <v>0</v>
      </c>
      <c r="O2560">
        <v>0</v>
      </c>
      <c r="P2560">
        <v>0</v>
      </c>
      <c r="Q2560">
        <v>0</v>
      </c>
      <c r="R2560">
        <v>0</v>
      </c>
      <c r="S2560">
        <v>0</v>
      </c>
      <c r="T2560">
        <v>0</v>
      </c>
      <c r="U2560">
        <v>0</v>
      </c>
      <c r="V2560">
        <v>0</v>
      </c>
      <c r="W2560">
        <v>0</v>
      </c>
      <c r="X2560">
        <v>0</v>
      </c>
      <c r="Y2560">
        <v>0</v>
      </c>
      <c r="Z2560">
        <v>0</v>
      </c>
      <c r="AA2560">
        <v>0</v>
      </c>
      <c r="AB2560">
        <v>0</v>
      </c>
      <c r="AC2560">
        <v>0</v>
      </c>
    </row>
    <row r="2561" spans="1:29">
      <c r="A2561" t="s">
        <v>13323</v>
      </c>
      <c r="B2561" t="s">
        <v>19</v>
      </c>
      <c r="C2561">
        <v>0</v>
      </c>
      <c r="D2561">
        <v>0</v>
      </c>
      <c r="E2561">
        <v>0</v>
      </c>
      <c r="F2561">
        <v>0</v>
      </c>
      <c r="G2561">
        <v>0</v>
      </c>
      <c r="H2561">
        <v>0</v>
      </c>
      <c r="I2561">
        <v>0</v>
      </c>
      <c r="J2561">
        <v>0</v>
      </c>
      <c r="K2561">
        <v>0</v>
      </c>
      <c r="L2561">
        <v>0</v>
      </c>
      <c r="M2561">
        <v>0</v>
      </c>
      <c r="N2561">
        <v>0</v>
      </c>
      <c r="O2561">
        <v>0</v>
      </c>
      <c r="P2561">
        <v>0</v>
      </c>
      <c r="Q2561">
        <v>0</v>
      </c>
      <c r="R2561">
        <v>0</v>
      </c>
      <c r="S2561">
        <v>0</v>
      </c>
      <c r="T2561">
        <v>0</v>
      </c>
      <c r="U2561">
        <v>0</v>
      </c>
      <c r="V2561">
        <v>0</v>
      </c>
      <c r="W2561">
        <v>0</v>
      </c>
      <c r="X2561">
        <v>0</v>
      </c>
      <c r="Y2561">
        <v>0</v>
      </c>
      <c r="Z2561">
        <v>0</v>
      </c>
      <c r="AA2561">
        <v>0</v>
      </c>
      <c r="AB2561">
        <v>0</v>
      </c>
      <c r="AC2561">
        <v>0</v>
      </c>
    </row>
    <row r="2562" spans="1:29">
      <c r="A2562" t="s">
        <v>13324</v>
      </c>
      <c r="B2562" t="s">
        <v>19</v>
      </c>
      <c r="C2562">
        <v>0</v>
      </c>
      <c r="D2562">
        <v>0</v>
      </c>
      <c r="E2562">
        <v>0</v>
      </c>
      <c r="F2562">
        <v>0</v>
      </c>
      <c r="G2562">
        <v>0</v>
      </c>
      <c r="H2562">
        <v>0</v>
      </c>
      <c r="I2562">
        <v>0</v>
      </c>
      <c r="J2562">
        <v>0</v>
      </c>
      <c r="K2562">
        <v>0</v>
      </c>
      <c r="L2562">
        <v>0</v>
      </c>
      <c r="M2562">
        <v>0</v>
      </c>
      <c r="N2562">
        <v>0</v>
      </c>
      <c r="O2562">
        <v>0</v>
      </c>
      <c r="P2562">
        <v>0</v>
      </c>
      <c r="Q2562">
        <v>0</v>
      </c>
      <c r="R2562">
        <v>0</v>
      </c>
      <c r="S2562">
        <v>0</v>
      </c>
      <c r="T2562">
        <v>0</v>
      </c>
      <c r="U2562">
        <v>0</v>
      </c>
      <c r="V2562">
        <v>0</v>
      </c>
      <c r="W2562">
        <v>0</v>
      </c>
      <c r="X2562">
        <v>0</v>
      </c>
      <c r="Y2562">
        <v>0</v>
      </c>
      <c r="Z2562">
        <v>0</v>
      </c>
      <c r="AA2562">
        <v>0</v>
      </c>
      <c r="AB2562">
        <v>0</v>
      </c>
      <c r="AC2562">
        <v>0</v>
      </c>
    </row>
    <row r="2563" spans="1:29">
      <c r="A2563" t="s">
        <v>13325</v>
      </c>
      <c r="B2563" t="s">
        <v>19</v>
      </c>
      <c r="C2563">
        <v>0</v>
      </c>
      <c r="D2563">
        <v>0</v>
      </c>
      <c r="E2563">
        <v>0</v>
      </c>
      <c r="F2563">
        <v>0</v>
      </c>
      <c r="G2563">
        <v>0</v>
      </c>
      <c r="H2563">
        <v>0</v>
      </c>
      <c r="I2563">
        <v>0</v>
      </c>
      <c r="J2563">
        <v>0</v>
      </c>
      <c r="K2563">
        <v>0</v>
      </c>
      <c r="L2563">
        <v>0</v>
      </c>
      <c r="M2563">
        <v>0</v>
      </c>
      <c r="N2563">
        <v>0</v>
      </c>
      <c r="O2563">
        <v>0</v>
      </c>
      <c r="P2563">
        <v>0</v>
      </c>
      <c r="Q2563">
        <v>0</v>
      </c>
      <c r="R2563">
        <v>0</v>
      </c>
      <c r="S2563">
        <v>0</v>
      </c>
      <c r="T2563">
        <v>0</v>
      </c>
      <c r="U2563">
        <v>0</v>
      </c>
      <c r="V2563">
        <v>0</v>
      </c>
      <c r="W2563">
        <v>0</v>
      </c>
      <c r="X2563">
        <v>0</v>
      </c>
      <c r="Y2563">
        <v>0</v>
      </c>
      <c r="Z2563">
        <v>0</v>
      </c>
      <c r="AA2563">
        <v>0</v>
      </c>
      <c r="AB2563">
        <v>0</v>
      </c>
      <c r="AC2563">
        <v>0</v>
      </c>
    </row>
    <row r="2564" spans="1:29">
      <c r="A2564" t="s">
        <v>13326</v>
      </c>
      <c r="B2564" t="s">
        <v>19</v>
      </c>
      <c r="C2564">
        <v>0</v>
      </c>
      <c r="D2564">
        <v>0</v>
      </c>
      <c r="E2564">
        <v>0</v>
      </c>
      <c r="F2564">
        <v>0</v>
      </c>
      <c r="G2564">
        <v>0</v>
      </c>
      <c r="H2564">
        <v>0</v>
      </c>
      <c r="I2564">
        <v>0</v>
      </c>
      <c r="J2564">
        <v>0</v>
      </c>
      <c r="K2564">
        <v>0</v>
      </c>
      <c r="L2564">
        <v>0</v>
      </c>
      <c r="M2564">
        <v>0</v>
      </c>
      <c r="N2564">
        <v>0</v>
      </c>
      <c r="O2564">
        <v>0</v>
      </c>
      <c r="P2564">
        <v>0</v>
      </c>
      <c r="Q2564">
        <v>0</v>
      </c>
      <c r="R2564">
        <v>0</v>
      </c>
      <c r="S2564">
        <v>0</v>
      </c>
      <c r="T2564">
        <v>0</v>
      </c>
      <c r="U2564">
        <v>0</v>
      </c>
      <c r="V2564">
        <v>0</v>
      </c>
      <c r="W2564">
        <v>0</v>
      </c>
      <c r="X2564">
        <v>0</v>
      </c>
      <c r="Y2564">
        <v>0</v>
      </c>
      <c r="Z2564">
        <v>0</v>
      </c>
      <c r="AA2564">
        <v>0</v>
      </c>
      <c r="AB2564">
        <v>0</v>
      </c>
      <c r="AC2564">
        <v>0</v>
      </c>
    </row>
    <row r="2565" spans="1:29">
      <c r="A2565" t="s">
        <v>13327</v>
      </c>
      <c r="B2565" t="s">
        <v>19</v>
      </c>
      <c r="C2565">
        <v>0</v>
      </c>
      <c r="D2565">
        <v>0</v>
      </c>
      <c r="E2565">
        <v>0</v>
      </c>
      <c r="F2565">
        <v>0</v>
      </c>
      <c r="G2565">
        <v>0</v>
      </c>
      <c r="H2565">
        <v>0</v>
      </c>
      <c r="I2565">
        <v>0</v>
      </c>
      <c r="J2565">
        <v>0</v>
      </c>
      <c r="K2565">
        <v>0</v>
      </c>
      <c r="L2565">
        <v>0</v>
      </c>
      <c r="M2565">
        <v>0</v>
      </c>
      <c r="N2565">
        <v>0</v>
      </c>
      <c r="O2565">
        <v>0</v>
      </c>
      <c r="P2565">
        <v>0</v>
      </c>
      <c r="Q2565">
        <v>0</v>
      </c>
      <c r="R2565">
        <v>0</v>
      </c>
      <c r="S2565">
        <v>0</v>
      </c>
      <c r="T2565">
        <v>0</v>
      </c>
      <c r="U2565">
        <v>0</v>
      </c>
      <c r="V2565">
        <v>0</v>
      </c>
      <c r="W2565">
        <v>0</v>
      </c>
      <c r="X2565">
        <v>0</v>
      </c>
      <c r="Y2565">
        <v>0</v>
      </c>
      <c r="Z2565">
        <v>0</v>
      </c>
      <c r="AA2565">
        <v>0</v>
      </c>
      <c r="AB2565">
        <v>0</v>
      </c>
      <c r="AC2565">
        <v>0</v>
      </c>
    </row>
    <row r="2566" spans="1:29">
      <c r="A2566" t="s">
        <v>13328</v>
      </c>
      <c r="B2566" t="s">
        <v>19</v>
      </c>
      <c r="C2566">
        <v>0</v>
      </c>
      <c r="D2566">
        <v>0</v>
      </c>
      <c r="E2566">
        <v>0</v>
      </c>
      <c r="F2566">
        <v>0</v>
      </c>
      <c r="G2566">
        <v>0</v>
      </c>
      <c r="H2566">
        <v>0</v>
      </c>
      <c r="I2566">
        <v>0</v>
      </c>
      <c r="J2566">
        <v>0</v>
      </c>
      <c r="K2566">
        <v>0</v>
      </c>
      <c r="L2566">
        <v>0</v>
      </c>
      <c r="M2566">
        <v>0</v>
      </c>
      <c r="N2566">
        <v>0</v>
      </c>
      <c r="O2566">
        <v>0</v>
      </c>
      <c r="P2566">
        <v>0</v>
      </c>
      <c r="Q2566">
        <v>0</v>
      </c>
      <c r="R2566">
        <v>0</v>
      </c>
      <c r="S2566">
        <v>0</v>
      </c>
      <c r="T2566">
        <v>0</v>
      </c>
      <c r="U2566">
        <v>0</v>
      </c>
      <c r="V2566">
        <v>0</v>
      </c>
      <c r="W2566">
        <v>0</v>
      </c>
      <c r="X2566">
        <v>0</v>
      </c>
      <c r="Y2566">
        <v>0</v>
      </c>
      <c r="Z2566">
        <v>0</v>
      </c>
      <c r="AA2566">
        <v>0</v>
      </c>
      <c r="AB2566">
        <v>0</v>
      </c>
      <c r="AC2566">
        <v>0</v>
      </c>
    </row>
    <row r="2567" spans="1:29">
      <c r="A2567" t="s">
        <v>13329</v>
      </c>
      <c r="B2567" t="s">
        <v>19</v>
      </c>
      <c r="C2567">
        <v>0</v>
      </c>
      <c r="D2567">
        <v>0</v>
      </c>
      <c r="E2567">
        <v>0</v>
      </c>
      <c r="F2567">
        <v>0</v>
      </c>
      <c r="G2567">
        <v>0</v>
      </c>
      <c r="H2567">
        <v>0</v>
      </c>
      <c r="I2567">
        <v>0</v>
      </c>
      <c r="J2567">
        <v>0</v>
      </c>
      <c r="K2567">
        <v>0</v>
      </c>
      <c r="L2567">
        <v>0</v>
      </c>
      <c r="M2567">
        <v>0</v>
      </c>
      <c r="N2567">
        <v>0</v>
      </c>
      <c r="O2567">
        <v>0</v>
      </c>
      <c r="P2567">
        <v>0</v>
      </c>
      <c r="Q2567">
        <v>0</v>
      </c>
      <c r="R2567">
        <v>0</v>
      </c>
      <c r="S2567">
        <v>0</v>
      </c>
      <c r="T2567">
        <v>0</v>
      </c>
      <c r="U2567">
        <v>0</v>
      </c>
      <c r="V2567">
        <v>0</v>
      </c>
      <c r="W2567">
        <v>0</v>
      </c>
      <c r="X2567">
        <v>0</v>
      </c>
      <c r="Y2567">
        <v>0</v>
      </c>
      <c r="Z2567">
        <v>0</v>
      </c>
      <c r="AA2567">
        <v>0</v>
      </c>
      <c r="AB2567">
        <v>0</v>
      </c>
      <c r="AC2567">
        <v>0</v>
      </c>
    </row>
    <row r="2568" spans="1:29">
      <c r="A2568" t="s">
        <v>13330</v>
      </c>
      <c r="B2568" t="s">
        <v>19</v>
      </c>
      <c r="C2568">
        <v>0</v>
      </c>
      <c r="D2568">
        <v>0</v>
      </c>
      <c r="E2568">
        <v>0</v>
      </c>
      <c r="F2568">
        <v>0</v>
      </c>
      <c r="G2568">
        <v>0</v>
      </c>
      <c r="H2568">
        <v>0</v>
      </c>
      <c r="I2568">
        <v>0</v>
      </c>
      <c r="J2568">
        <v>0</v>
      </c>
      <c r="K2568">
        <v>0</v>
      </c>
      <c r="L2568">
        <v>0</v>
      </c>
      <c r="M2568">
        <v>0</v>
      </c>
      <c r="N2568">
        <v>0</v>
      </c>
      <c r="O2568">
        <v>0</v>
      </c>
      <c r="P2568">
        <v>0</v>
      </c>
      <c r="Q2568">
        <v>0</v>
      </c>
      <c r="R2568">
        <v>0</v>
      </c>
      <c r="S2568">
        <v>0</v>
      </c>
      <c r="T2568">
        <v>0</v>
      </c>
      <c r="U2568">
        <v>0</v>
      </c>
      <c r="V2568">
        <v>0</v>
      </c>
      <c r="W2568">
        <v>0</v>
      </c>
      <c r="X2568">
        <v>0</v>
      </c>
      <c r="Y2568">
        <v>0</v>
      </c>
      <c r="Z2568">
        <v>0</v>
      </c>
      <c r="AA2568">
        <v>0</v>
      </c>
      <c r="AB2568">
        <v>0</v>
      </c>
      <c r="AC2568">
        <v>0</v>
      </c>
    </row>
    <row r="2569" spans="1:29">
      <c r="A2569" t="s">
        <v>13331</v>
      </c>
      <c r="B2569" t="s">
        <v>19</v>
      </c>
      <c r="C2569">
        <v>0</v>
      </c>
      <c r="D2569">
        <v>0</v>
      </c>
      <c r="E2569">
        <v>0</v>
      </c>
      <c r="F2569">
        <v>0</v>
      </c>
      <c r="G2569">
        <v>0</v>
      </c>
      <c r="H2569">
        <v>0</v>
      </c>
      <c r="I2569">
        <v>0</v>
      </c>
      <c r="J2569">
        <v>0</v>
      </c>
      <c r="K2569">
        <v>0</v>
      </c>
      <c r="L2569">
        <v>0</v>
      </c>
      <c r="M2569">
        <v>0</v>
      </c>
      <c r="N2569">
        <v>0</v>
      </c>
      <c r="O2569">
        <v>0</v>
      </c>
      <c r="P2569">
        <v>0</v>
      </c>
      <c r="Q2569">
        <v>0</v>
      </c>
      <c r="R2569">
        <v>0</v>
      </c>
      <c r="S2569">
        <v>0</v>
      </c>
      <c r="T2569">
        <v>0</v>
      </c>
      <c r="U2569">
        <v>0</v>
      </c>
      <c r="V2569">
        <v>0</v>
      </c>
      <c r="W2569">
        <v>0</v>
      </c>
      <c r="X2569">
        <v>0</v>
      </c>
      <c r="Y2569">
        <v>0</v>
      </c>
      <c r="Z2569">
        <v>0</v>
      </c>
      <c r="AA2569">
        <v>0</v>
      </c>
      <c r="AB2569">
        <v>0</v>
      </c>
      <c r="AC2569">
        <v>0</v>
      </c>
    </row>
    <row r="2570" spans="1:29">
      <c r="A2570" t="s">
        <v>13332</v>
      </c>
      <c r="B2570" t="s">
        <v>19</v>
      </c>
      <c r="C2570">
        <v>0</v>
      </c>
      <c r="D2570">
        <v>0</v>
      </c>
      <c r="E2570">
        <v>0</v>
      </c>
      <c r="F2570">
        <v>0</v>
      </c>
      <c r="G2570">
        <v>0</v>
      </c>
      <c r="H2570">
        <v>0</v>
      </c>
      <c r="I2570">
        <v>0</v>
      </c>
      <c r="J2570">
        <v>0</v>
      </c>
      <c r="K2570">
        <v>0</v>
      </c>
      <c r="L2570">
        <v>0</v>
      </c>
      <c r="M2570">
        <v>0</v>
      </c>
      <c r="N2570">
        <v>0</v>
      </c>
      <c r="O2570">
        <v>0</v>
      </c>
      <c r="P2570">
        <v>0</v>
      </c>
      <c r="Q2570">
        <v>0</v>
      </c>
      <c r="R2570">
        <v>0</v>
      </c>
      <c r="S2570">
        <v>0</v>
      </c>
      <c r="T2570">
        <v>0</v>
      </c>
      <c r="U2570">
        <v>0</v>
      </c>
      <c r="V2570">
        <v>0</v>
      </c>
      <c r="W2570">
        <v>0</v>
      </c>
      <c r="X2570">
        <v>0</v>
      </c>
      <c r="Y2570">
        <v>0</v>
      </c>
      <c r="Z2570">
        <v>0</v>
      </c>
      <c r="AA2570">
        <v>0</v>
      </c>
      <c r="AB2570">
        <v>0</v>
      </c>
      <c r="AC2570">
        <v>0</v>
      </c>
    </row>
    <row r="2571" spans="1:29">
      <c r="A2571" t="s">
        <v>13333</v>
      </c>
      <c r="B2571" t="s">
        <v>19</v>
      </c>
      <c r="C2571">
        <v>0</v>
      </c>
      <c r="D2571">
        <v>0</v>
      </c>
      <c r="E2571">
        <v>0</v>
      </c>
      <c r="F2571">
        <v>0</v>
      </c>
      <c r="G2571">
        <v>0</v>
      </c>
      <c r="H2571">
        <v>0</v>
      </c>
      <c r="I2571">
        <v>0</v>
      </c>
      <c r="J2571">
        <v>0</v>
      </c>
      <c r="K2571">
        <v>0</v>
      </c>
      <c r="L2571">
        <v>0</v>
      </c>
      <c r="M2571">
        <v>0</v>
      </c>
      <c r="N2571">
        <v>0</v>
      </c>
      <c r="O2571">
        <v>0</v>
      </c>
      <c r="P2571">
        <v>0</v>
      </c>
      <c r="Q2571">
        <v>0</v>
      </c>
      <c r="R2571">
        <v>0</v>
      </c>
      <c r="S2571">
        <v>0</v>
      </c>
      <c r="T2571">
        <v>0</v>
      </c>
      <c r="U2571">
        <v>0</v>
      </c>
      <c r="V2571">
        <v>0</v>
      </c>
      <c r="W2571">
        <v>0</v>
      </c>
      <c r="X2571">
        <v>0</v>
      </c>
      <c r="Y2571">
        <v>0</v>
      </c>
      <c r="Z2571">
        <v>0</v>
      </c>
      <c r="AA2571">
        <v>0</v>
      </c>
      <c r="AB2571">
        <v>0</v>
      </c>
      <c r="AC2571">
        <v>0</v>
      </c>
    </row>
    <row r="2572" spans="1:29">
      <c r="A2572" t="s">
        <v>13334</v>
      </c>
      <c r="B2572" t="s">
        <v>19</v>
      </c>
      <c r="C2572">
        <v>0</v>
      </c>
      <c r="D2572">
        <v>0</v>
      </c>
      <c r="E2572">
        <v>0</v>
      </c>
      <c r="F2572">
        <v>0</v>
      </c>
      <c r="G2572">
        <v>0</v>
      </c>
      <c r="H2572">
        <v>0</v>
      </c>
      <c r="I2572">
        <v>0</v>
      </c>
      <c r="J2572">
        <v>0</v>
      </c>
      <c r="K2572">
        <v>0</v>
      </c>
      <c r="L2572">
        <v>0</v>
      </c>
      <c r="M2572">
        <v>0</v>
      </c>
      <c r="N2572">
        <v>0</v>
      </c>
      <c r="O2572">
        <v>0</v>
      </c>
      <c r="P2572">
        <v>0</v>
      </c>
      <c r="Q2572">
        <v>0</v>
      </c>
      <c r="R2572">
        <v>0</v>
      </c>
      <c r="S2572">
        <v>0</v>
      </c>
      <c r="T2572">
        <v>0</v>
      </c>
      <c r="U2572">
        <v>0</v>
      </c>
      <c r="V2572">
        <v>0</v>
      </c>
      <c r="W2572">
        <v>0</v>
      </c>
      <c r="X2572">
        <v>0</v>
      </c>
      <c r="Y2572">
        <v>0</v>
      </c>
      <c r="Z2572">
        <v>0</v>
      </c>
      <c r="AA2572">
        <v>0</v>
      </c>
      <c r="AB2572">
        <v>0</v>
      </c>
      <c r="AC2572">
        <v>0</v>
      </c>
    </row>
    <row r="2573" spans="1:29">
      <c r="A2573" t="s">
        <v>13335</v>
      </c>
      <c r="B2573" t="s">
        <v>19</v>
      </c>
      <c r="C2573">
        <v>0</v>
      </c>
      <c r="D2573">
        <v>0</v>
      </c>
      <c r="E2573">
        <v>0</v>
      </c>
      <c r="F2573">
        <v>0</v>
      </c>
      <c r="G2573">
        <v>0</v>
      </c>
      <c r="H2573">
        <v>0</v>
      </c>
      <c r="I2573">
        <v>0</v>
      </c>
      <c r="J2573">
        <v>0</v>
      </c>
      <c r="K2573">
        <v>0</v>
      </c>
      <c r="L2573">
        <v>0</v>
      </c>
      <c r="M2573">
        <v>0</v>
      </c>
      <c r="N2573">
        <v>0</v>
      </c>
      <c r="O2573">
        <v>0</v>
      </c>
      <c r="P2573">
        <v>0</v>
      </c>
      <c r="Q2573">
        <v>0</v>
      </c>
      <c r="R2573">
        <v>0</v>
      </c>
      <c r="S2573">
        <v>0</v>
      </c>
      <c r="T2573">
        <v>0</v>
      </c>
      <c r="U2573">
        <v>0</v>
      </c>
      <c r="V2573">
        <v>0</v>
      </c>
      <c r="W2573">
        <v>0</v>
      </c>
      <c r="X2573">
        <v>0</v>
      </c>
      <c r="Y2573">
        <v>0</v>
      </c>
      <c r="Z2573">
        <v>0</v>
      </c>
      <c r="AA2573">
        <v>0</v>
      </c>
      <c r="AB2573">
        <v>0</v>
      </c>
      <c r="AC2573">
        <v>0</v>
      </c>
    </row>
    <row r="2574" spans="1:29">
      <c r="A2574" t="s">
        <v>13336</v>
      </c>
      <c r="B2574" t="s">
        <v>19</v>
      </c>
      <c r="C2574">
        <v>0</v>
      </c>
      <c r="D2574">
        <v>0</v>
      </c>
      <c r="E2574">
        <v>0</v>
      </c>
      <c r="F2574">
        <v>0</v>
      </c>
      <c r="G2574">
        <v>0</v>
      </c>
      <c r="H2574">
        <v>0</v>
      </c>
      <c r="I2574">
        <v>0</v>
      </c>
      <c r="J2574">
        <v>0</v>
      </c>
      <c r="K2574">
        <v>0</v>
      </c>
      <c r="L2574">
        <v>0</v>
      </c>
      <c r="M2574">
        <v>0</v>
      </c>
      <c r="N2574">
        <v>0</v>
      </c>
      <c r="O2574">
        <v>0</v>
      </c>
      <c r="P2574">
        <v>0</v>
      </c>
      <c r="Q2574">
        <v>0</v>
      </c>
      <c r="R2574">
        <v>0</v>
      </c>
      <c r="S2574">
        <v>0</v>
      </c>
      <c r="T2574">
        <v>0</v>
      </c>
      <c r="U2574">
        <v>0</v>
      </c>
      <c r="V2574">
        <v>0</v>
      </c>
      <c r="W2574">
        <v>0</v>
      </c>
      <c r="X2574">
        <v>0</v>
      </c>
      <c r="Y2574">
        <v>0</v>
      </c>
      <c r="Z2574">
        <v>0</v>
      </c>
      <c r="AA2574">
        <v>0</v>
      </c>
      <c r="AB2574">
        <v>0</v>
      </c>
      <c r="AC2574">
        <v>0</v>
      </c>
    </row>
    <row r="2575" spans="1:29">
      <c r="A2575" t="s">
        <v>13337</v>
      </c>
      <c r="B2575" t="s">
        <v>19</v>
      </c>
      <c r="C2575">
        <v>0</v>
      </c>
      <c r="D2575">
        <v>0</v>
      </c>
      <c r="E2575">
        <v>0</v>
      </c>
      <c r="F2575">
        <v>0</v>
      </c>
      <c r="G2575">
        <v>0</v>
      </c>
      <c r="H2575">
        <v>0</v>
      </c>
      <c r="I2575">
        <v>0</v>
      </c>
      <c r="J2575">
        <v>0</v>
      </c>
      <c r="K2575">
        <v>0</v>
      </c>
      <c r="L2575">
        <v>0</v>
      </c>
      <c r="M2575">
        <v>0</v>
      </c>
      <c r="N2575">
        <v>0</v>
      </c>
      <c r="O2575">
        <v>0</v>
      </c>
      <c r="P2575">
        <v>0</v>
      </c>
      <c r="Q2575">
        <v>0</v>
      </c>
      <c r="R2575">
        <v>0</v>
      </c>
      <c r="S2575">
        <v>0</v>
      </c>
      <c r="T2575">
        <v>0</v>
      </c>
      <c r="U2575">
        <v>0</v>
      </c>
      <c r="V2575">
        <v>0</v>
      </c>
      <c r="W2575">
        <v>0</v>
      </c>
      <c r="X2575">
        <v>0</v>
      </c>
      <c r="Y2575">
        <v>0</v>
      </c>
      <c r="Z2575">
        <v>0</v>
      </c>
      <c r="AA2575">
        <v>0</v>
      </c>
      <c r="AB2575">
        <v>0</v>
      </c>
      <c r="AC2575">
        <v>0</v>
      </c>
    </row>
    <row r="2576" spans="1:29">
      <c r="A2576" t="s">
        <v>13338</v>
      </c>
      <c r="B2576" t="s">
        <v>19</v>
      </c>
      <c r="C2576">
        <v>0</v>
      </c>
      <c r="D2576">
        <v>0</v>
      </c>
      <c r="E2576">
        <v>0</v>
      </c>
      <c r="F2576">
        <v>0</v>
      </c>
      <c r="G2576">
        <v>0</v>
      </c>
      <c r="H2576">
        <v>0</v>
      </c>
      <c r="I2576">
        <v>0</v>
      </c>
      <c r="J2576">
        <v>0</v>
      </c>
      <c r="K2576">
        <v>0</v>
      </c>
      <c r="L2576">
        <v>0</v>
      </c>
      <c r="M2576">
        <v>0</v>
      </c>
      <c r="N2576">
        <v>0</v>
      </c>
      <c r="O2576">
        <v>0</v>
      </c>
      <c r="P2576">
        <v>0</v>
      </c>
      <c r="Q2576">
        <v>0</v>
      </c>
      <c r="R2576">
        <v>0</v>
      </c>
      <c r="S2576">
        <v>0</v>
      </c>
      <c r="T2576">
        <v>0</v>
      </c>
      <c r="U2576">
        <v>0</v>
      </c>
      <c r="V2576">
        <v>0</v>
      </c>
      <c r="W2576">
        <v>0</v>
      </c>
      <c r="X2576">
        <v>0</v>
      </c>
      <c r="Y2576">
        <v>0</v>
      </c>
      <c r="Z2576">
        <v>0</v>
      </c>
      <c r="AA2576">
        <v>0</v>
      </c>
      <c r="AB2576">
        <v>0</v>
      </c>
      <c r="AC2576">
        <v>0</v>
      </c>
    </row>
    <row r="2577" spans="1:29">
      <c r="A2577" t="s">
        <v>13339</v>
      </c>
      <c r="B2577" t="s">
        <v>19</v>
      </c>
      <c r="C2577">
        <v>0</v>
      </c>
      <c r="D2577">
        <v>0</v>
      </c>
      <c r="E2577">
        <v>0</v>
      </c>
      <c r="F2577">
        <v>0</v>
      </c>
      <c r="G2577">
        <v>0</v>
      </c>
      <c r="H2577">
        <v>0</v>
      </c>
      <c r="I2577">
        <v>0</v>
      </c>
      <c r="J2577">
        <v>0</v>
      </c>
      <c r="K2577">
        <v>0</v>
      </c>
      <c r="L2577">
        <v>0</v>
      </c>
      <c r="M2577">
        <v>0</v>
      </c>
      <c r="N2577">
        <v>0</v>
      </c>
      <c r="O2577">
        <v>0</v>
      </c>
      <c r="P2577">
        <v>0</v>
      </c>
      <c r="Q2577">
        <v>0</v>
      </c>
      <c r="R2577">
        <v>0</v>
      </c>
      <c r="S2577">
        <v>0</v>
      </c>
      <c r="T2577">
        <v>0</v>
      </c>
      <c r="U2577">
        <v>0</v>
      </c>
      <c r="V2577">
        <v>0</v>
      </c>
      <c r="W2577">
        <v>0</v>
      </c>
      <c r="X2577">
        <v>0</v>
      </c>
      <c r="Y2577">
        <v>0</v>
      </c>
      <c r="Z2577">
        <v>0</v>
      </c>
      <c r="AA2577">
        <v>0</v>
      </c>
      <c r="AB2577">
        <v>0</v>
      </c>
      <c r="AC2577">
        <v>0</v>
      </c>
    </row>
    <row r="2578" spans="1:29">
      <c r="A2578" t="s">
        <v>13340</v>
      </c>
      <c r="B2578" t="s">
        <v>19</v>
      </c>
      <c r="C2578">
        <v>0</v>
      </c>
      <c r="D2578">
        <v>0</v>
      </c>
      <c r="E2578">
        <v>0</v>
      </c>
      <c r="F2578">
        <v>0</v>
      </c>
      <c r="G2578">
        <v>0</v>
      </c>
      <c r="H2578">
        <v>0</v>
      </c>
      <c r="I2578">
        <v>0</v>
      </c>
      <c r="J2578">
        <v>0</v>
      </c>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row>
    <row r="2579" spans="1:29">
      <c r="A2579" t="s">
        <v>13341</v>
      </c>
      <c r="B2579" t="s">
        <v>19</v>
      </c>
      <c r="C2579">
        <v>0</v>
      </c>
      <c r="D2579">
        <v>0</v>
      </c>
      <c r="E2579">
        <v>0</v>
      </c>
      <c r="F2579">
        <v>0</v>
      </c>
      <c r="G2579">
        <v>0</v>
      </c>
      <c r="H2579">
        <v>0</v>
      </c>
      <c r="I2579">
        <v>0</v>
      </c>
      <c r="J2579">
        <v>0</v>
      </c>
      <c r="K2579">
        <v>0</v>
      </c>
      <c r="L2579">
        <v>0</v>
      </c>
      <c r="M2579">
        <v>0</v>
      </c>
      <c r="N2579">
        <v>0</v>
      </c>
      <c r="O2579">
        <v>0</v>
      </c>
      <c r="P2579">
        <v>0</v>
      </c>
      <c r="Q2579">
        <v>0</v>
      </c>
      <c r="R2579">
        <v>0</v>
      </c>
      <c r="S2579">
        <v>0</v>
      </c>
      <c r="T2579">
        <v>0</v>
      </c>
      <c r="U2579">
        <v>0</v>
      </c>
      <c r="V2579">
        <v>0</v>
      </c>
      <c r="W2579">
        <v>0</v>
      </c>
      <c r="X2579">
        <v>0</v>
      </c>
      <c r="Y2579">
        <v>0</v>
      </c>
      <c r="Z2579">
        <v>0</v>
      </c>
      <c r="AA2579">
        <v>0</v>
      </c>
      <c r="AB2579">
        <v>0</v>
      </c>
      <c r="AC2579">
        <v>0</v>
      </c>
    </row>
    <row r="2580" spans="1:29">
      <c r="A2580" t="s">
        <v>13342</v>
      </c>
      <c r="B2580" t="s">
        <v>19</v>
      </c>
      <c r="C2580" s="2">
        <v>29420900000000</v>
      </c>
      <c r="D2580" s="2">
        <v>29414800000000</v>
      </c>
      <c r="E2580" s="2">
        <v>30269000000000</v>
      </c>
      <c r="F2580" s="2">
        <v>30963500000000</v>
      </c>
      <c r="G2580" s="2">
        <v>31707200000000</v>
      </c>
      <c r="H2580" s="2">
        <v>32352500000000</v>
      </c>
      <c r="I2580" s="2">
        <v>33053200000000</v>
      </c>
      <c r="J2580" s="2">
        <v>33753800000000</v>
      </c>
      <c r="K2580" s="2">
        <v>34472900000000</v>
      </c>
      <c r="L2580" s="2">
        <v>35161300000000</v>
      </c>
      <c r="M2580" s="2">
        <v>35886500000000</v>
      </c>
      <c r="N2580" s="2">
        <v>36599400000000</v>
      </c>
      <c r="O2580" s="2">
        <v>37281600000000</v>
      </c>
      <c r="P2580" s="2">
        <v>37957700000000</v>
      </c>
      <c r="Q2580" s="2">
        <v>38603000000000</v>
      </c>
      <c r="R2580" s="2">
        <v>39285200000000</v>
      </c>
      <c r="S2580" s="2">
        <v>39949000000000</v>
      </c>
      <c r="T2580" s="2">
        <v>40582000000000</v>
      </c>
      <c r="U2580" s="2">
        <v>41221200000000</v>
      </c>
      <c r="V2580" s="2">
        <v>41854300000000</v>
      </c>
      <c r="W2580" s="2">
        <v>42487300000000</v>
      </c>
      <c r="X2580" s="2">
        <v>43132600000000</v>
      </c>
      <c r="Y2580" s="2">
        <v>43765700000000</v>
      </c>
      <c r="Z2580" s="2">
        <v>44417100000000</v>
      </c>
      <c r="AA2580" s="2">
        <v>45080900000000</v>
      </c>
      <c r="AB2580" s="2">
        <v>45738500000000</v>
      </c>
      <c r="AC2580" s="2">
        <v>46390000000000</v>
      </c>
    </row>
    <row r="2581" spans="1:29">
      <c r="A2581" t="s">
        <v>13343</v>
      </c>
      <c r="B2581" t="s">
        <v>19</v>
      </c>
      <c r="C2581" s="2">
        <v>11574000000</v>
      </c>
      <c r="D2581" s="2">
        <v>11571600000</v>
      </c>
      <c r="E2581" s="2">
        <v>11907700000</v>
      </c>
      <c r="F2581" s="2">
        <v>12180900000</v>
      </c>
      <c r="G2581" s="2">
        <v>12473400000</v>
      </c>
      <c r="H2581" s="2">
        <v>12727300000</v>
      </c>
      <c r="I2581" s="2">
        <v>13002900000</v>
      </c>
      <c r="J2581" s="2">
        <v>13278600000</v>
      </c>
      <c r="K2581" s="2">
        <v>13561400000</v>
      </c>
      <c r="L2581" s="2">
        <v>13832200000</v>
      </c>
      <c r="M2581" s="2">
        <v>14117500000</v>
      </c>
      <c r="N2581" s="2">
        <v>14398000000</v>
      </c>
      <c r="O2581" s="2">
        <v>14666400000</v>
      </c>
      <c r="P2581" s="2">
        <v>14932300000</v>
      </c>
      <c r="Q2581" s="2">
        <v>15186200000</v>
      </c>
      <c r="R2581" s="2">
        <v>15454600000</v>
      </c>
      <c r="S2581" s="2">
        <v>15715700000</v>
      </c>
      <c r="T2581" s="2">
        <v>15964700000</v>
      </c>
      <c r="U2581" s="2">
        <v>16216200000</v>
      </c>
      <c r="V2581" s="2">
        <v>16465200000</v>
      </c>
      <c r="W2581" s="2">
        <v>16714300000</v>
      </c>
      <c r="X2581" s="2">
        <v>16968100000</v>
      </c>
      <c r="Y2581" s="2">
        <v>17217200000</v>
      </c>
      <c r="Z2581" s="2">
        <v>17473400000</v>
      </c>
      <c r="AA2581" s="2">
        <v>17734600000</v>
      </c>
      <c r="AB2581" s="2">
        <v>17993300000</v>
      </c>
      <c r="AC2581" s="2">
        <v>18249600000</v>
      </c>
    </row>
    <row r="2582" spans="1:29">
      <c r="A2582" t="s">
        <v>13344</v>
      </c>
      <c r="B2582" t="s">
        <v>19</v>
      </c>
      <c r="C2582" s="2">
        <v>10212600000</v>
      </c>
      <c r="D2582" s="2">
        <v>10210500000</v>
      </c>
      <c r="E2582" s="2">
        <v>10507000000</v>
      </c>
      <c r="F2582" s="2">
        <v>10748100000</v>
      </c>
      <c r="G2582" s="2">
        <v>11006200000</v>
      </c>
      <c r="H2582" s="2">
        <v>11230200000</v>
      </c>
      <c r="I2582" s="2">
        <v>11473400000</v>
      </c>
      <c r="J2582" s="2">
        <v>11716600000</v>
      </c>
      <c r="K2582" s="2">
        <v>11966200000</v>
      </c>
      <c r="L2582" s="2">
        <v>12205200000</v>
      </c>
      <c r="M2582" s="2">
        <v>12456900000</v>
      </c>
      <c r="N2582" s="2">
        <v>12704400000</v>
      </c>
      <c r="O2582" s="2">
        <v>12941200000</v>
      </c>
      <c r="P2582" s="2">
        <v>13175900000</v>
      </c>
      <c r="Q2582" s="2">
        <v>13399900000</v>
      </c>
      <c r="R2582" s="2">
        <v>13636700000</v>
      </c>
      <c r="S2582" s="2">
        <v>13867100000</v>
      </c>
      <c r="T2582" s="2">
        <v>14086800000</v>
      </c>
      <c r="U2582" s="2">
        <v>14308700000</v>
      </c>
      <c r="V2582" s="2">
        <v>14528500000</v>
      </c>
      <c r="W2582" s="2">
        <v>14748200000</v>
      </c>
      <c r="X2582" s="2">
        <v>14972200000</v>
      </c>
      <c r="Y2582" s="2">
        <v>15191900000</v>
      </c>
      <c r="Z2582" s="2">
        <v>15418100000</v>
      </c>
      <c r="AA2582" s="2">
        <v>15648500000</v>
      </c>
      <c r="AB2582" s="2">
        <v>15876800000</v>
      </c>
      <c r="AC2582" s="2">
        <v>16102900000</v>
      </c>
    </row>
    <row r="2583" spans="1:29">
      <c r="A2583" t="s">
        <v>13345</v>
      </c>
      <c r="B2583" t="s">
        <v>19</v>
      </c>
      <c r="C2583" s="2">
        <v>24131300000</v>
      </c>
      <c r="D2583" s="2">
        <v>24126200000</v>
      </c>
      <c r="E2583" s="2">
        <v>24826900000</v>
      </c>
      <c r="F2583" s="2">
        <v>25396600000</v>
      </c>
      <c r="G2583" s="2">
        <v>26006500000</v>
      </c>
      <c r="H2583" s="2">
        <v>26535800000</v>
      </c>
      <c r="I2583" s="2">
        <v>27110500000</v>
      </c>
      <c r="J2583" s="2">
        <v>27685200000</v>
      </c>
      <c r="K2583" s="2">
        <v>28275000000</v>
      </c>
      <c r="L2583" s="2">
        <v>28839600000</v>
      </c>
      <c r="M2583" s="2">
        <v>29434400000</v>
      </c>
      <c r="N2583" s="2">
        <v>30019200000</v>
      </c>
      <c r="O2583" s="2">
        <v>30578700000</v>
      </c>
      <c r="P2583" s="2">
        <v>31133200000</v>
      </c>
      <c r="Q2583" s="2">
        <v>31662500000</v>
      </c>
      <c r="R2583" s="2">
        <v>32222100000</v>
      </c>
      <c r="S2583" s="2">
        <v>32766500000</v>
      </c>
      <c r="T2583" s="2">
        <v>33285700000</v>
      </c>
      <c r="U2583" s="2">
        <v>33810000000</v>
      </c>
      <c r="V2583" s="2">
        <v>34329200000</v>
      </c>
      <c r="W2583" s="2">
        <v>34848400000</v>
      </c>
      <c r="X2583" s="2">
        <v>35377700000</v>
      </c>
      <c r="Y2583" s="2">
        <v>35897000000</v>
      </c>
      <c r="Z2583" s="2">
        <v>36431300000</v>
      </c>
      <c r="AA2583" s="2">
        <v>36975700000</v>
      </c>
      <c r="AB2583" s="2">
        <v>37515100000</v>
      </c>
      <c r="AC2583" s="2">
        <v>38049500000</v>
      </c>
    </row>
    <row r="2584" spans="1:29">
      <c r="A2584" t="s">
        <v>13346</v>
      </c>
      <c r="B2584" t="s">
        <v>19</v>
      </c>
      <c r="C2584" s="2">
        <v>327910000</v>
      </c>
      <c r="D2584" s="2">
        <v>327841000</v>
      </c>
      <c r="E2584" s="2">
        <v>337362000</v>
      </c>
      <c r="F2584" s="2">
        <v>345103000</v>
      </c>
      <c r="G2584" s="2">
        <v>353392000</v>
      </c>
      <c r="H2584" s="2">
        <v>360584000</v>
      </c>
      <c r="I2584" s="2">
        <v>368393000</v>
      </c>
      <c r="J2584" s="2">
        <v>376202000</v>
      </c>
      <c r="K2584" s="2">
        <v>384216000</v>
      </c>
      <c r="L2584" s="2">
        <v>391888000</v>
      </c>
      <c r="M2584" s="2">
        <v>399972000</v>
      </c>
      <c r="N2584" s="2">
        <v>407918000</v>
      </c>
      <c r="O2584" s="2">
        <v>415521000</v>
      </c>
      <c r="P2584" s="2">
        <v>423056000</v>
      </c>
      <c r="Q2584" s="2">
        <v>430248000</v>
      </c>
      <c r="R2584" s="2">
        <v>437852000</v>
      </c>
      <c r="S2584" s="2">
        <v>445250000</v>
      </c>
      <c r="T2584" s="2">
        <v>452306000</v>
      </c>
      <c r="U2584" s="2">
        <v>459430000</v>
      </c>
      <c r="V2584" s="2">
        <v>466485000</v>
      </c>
      <c r="W2584" s="2">
        <v>473540000</v>
      </c>
      <c r="X2584" s="2">
        <v>480733000</v>
      </c>
      <c r="Y2584" s="2">
        <v>487788000</v>
      </c>
      <c r="Z2584" s="2">
        <v>495050000</v>
      </c>
      <c r="AA2584" s="2">
        <v>502448000</v>
      </c>
      <c r="AB2584" s="2">
        <v>509777000</v>
      </c>
      <c r="AC2584" s="2">
        <v>517038000</v>
      </c>
    </row>
    <row r="2585" spans="1:29">
      <c r="A2585" t="s">
        <v>13347</v>
      </c>
      <c r="B2585" t="s">
        <v>19</v>
      </c>
      <c r="C2585" s="2">
        <v>313548000</v>
      </c>
      <c r="D2585" s="2">
        <v>313483000</v>
      </c>
      <c r="E2585" s="2">
        <v>322588000</v>
      </c>
      <c r="F2585" s="2">
        <v>329989000</v>
      </c>
      <c r="G2585" s="2">
        <v>337914000</v>
      </c>
      <c r="H2585" s="2">
        <v>344792000</v>
      </c>
      <c r="I2585" s="2">
        <v>352259000</v>
      </c>
      <c r="J2585" s="2">
        <v>359726000</v>
      </c>
      <c r="K2585" s="2">
        <v>367390000</v>
      </c>
      <c r="L2585" s="2">
        <v>374726000</v>
      </c>
      <c r="M2585" s="2">
        <v>382454000</v>
      </c>
      <c r="N2585" s="2">
        <v>390052000</v>
      </c>
      <c r="O2585" s="2">
        <v>397323000</v>
      </c>
      <c r="P2585" s="2">
        <v>404528000</v>
      </c>
      <c r="Q2585" s="2">
        <v>411406000</v>
      </c>
      <c r="R2585" s="2">
        <v>418676000</v>
      </c>
      <c r="S2585" s="2">
        <v>425750000</v>
      </c>
      <c r="T2585" s="2">
        <v>432496000</v>
      </c>
      <c r="U2585" s="2">
        <v>439308000</v>
      </c>
      <c r="V2585" s="2">
        <v>446055000</v>
      </c>
      <c r="W2585" s="2">
        <v>452802000</v>
      </c>
      <c r="X2585" s="2">
        <v>459679000</v>
      </c>
      <c r="Y2585" s="2">
        <v>466426000</v>
      </c>
      <c r="Z2585" s="2">
        <v>473368000</v>
      </c>
      <c r="AA2585" s="2">
        <v>480442000</v>
      </c>
      <c r="AB2585" s="2">
        <v>487451000</v>
      </c>
      <c r="AC2585" s="2">
        <v>494394000</v>
      </c>
    </row>
    <row r="2586" spans="1:29">
      <c r="A2586" t="s">
        <v>13348</v>
      </c>
      <c r="B2586" t="s">
        <v>19</v>
      </c>
      <c r="C2586" s="2">
        <v>484923000</v>
      </c>
      <c r="D2586" s="2">
        <v>484822000</v>
      </c>
      <c r="E2586" s="2">
        <v>498903000</v>
      </c>
      <c r="F2586" s="2">
        <v>510349000</v>
      </c>
      <c r="G2586" s="2">
        <v>522607000</v>
      </c>
      <c r="H2586" s="2">
        <v>533243000</v>
      </c>
      <c r="I2586" s="2">
        <v>544791000</v>
      </c>
      <c r="J2586" s="2">
        <v>556340000</v>
      </c>
      <c r="K2586" s="2">
        <v>568192000</v>
      </c>
      <c r="L2586" s="2">
        <v>579537000</v>
      </c>
      <c r="M2586" s="2">
        <v>591491000</v>
      </c>
      <c r="N2586" s="2">
        <v>603242000</v>
      </c>
      <c r="O2586" s="2">
        <v>614486000</v>
      </c>
      <c r="P2586" s="2">
        <v>625629000</v>
      </c>
      <c r="Q2586" s="2">
        <v>636265000</v>
      </c>
      <c r="R2586" s="2">
        <v>647510000</v>
      </c>
      <c r="S2586" s="2">
        <v>658450000</v>
      </c>
      <c r="T2586" s="2">
        <v>668884000</v>
      </c>
      <c r="U2586" s="2">
        <v>679419000</v>
      </c>
      <c r="V2586" s="2">
        <v>689853000</v>
      </c>
      <c r="W2586" s="2">
        <v>700287000</v>
      </c>
      <c r="X2586" s="2">
        <v>710923000</v>
      </c>
      <c r="Y2586" s="2">
        <v>721357000</v>
      </c>
      <c r="Z2586" s="2">
        <v>732095000</v>
      </c>
      <c r="AA2586" s="2">
        <v>743036000</v>
      </c>
      <c r="AB2586" s="2">
        <v>753875000</v>
      </c>
      <c r="AC2586" s="2">
        <v>764612000</v>
      </c>
    </row>
    <row r="2587" spans="1:29">
      <c r="A2587" t="s">
        <v>13349</v>
      </c>
      <c r="B2587" t="s">
        <v>19</v>
      </c>
      <c r="C2587" s="2">
        <v>16754500</v>
      </c>
      <c r="D2587" s="2">
        <v>16751000</v>
      </c>
      <c r="E2587" s="2">
        <v>17237500</v>
      </c>
      <c r="F2587" s="2">
        <v>17633000</v>
      </c>
      <c r="G2587" s="2">
        <v>18056500</v>
      </c>
      <c r="H2587" s="2">
        <v>18424000</v>
      </c>
      <c r="I2587" s="2">
        <v>18823000</v>
      </c>
      <c r="J2587" s="2">
        <v>19222000</v>
      </c>
      <c r="K2587" s="2">
        <v>19631500</v>
      </c>
      <c r="L2587" s="2">
        <v>20023500</v>
      </c>
      <c r="M2587" s="2">
        <v>20436500</v>
      </c>
      <c r="N2587" s="2">
        <v>20842500</v>
      </c>
      <c r="O2587" s="2">
        <v>21231000</v>
      </c>
      <c r="P2587" s="2">
        <v>21616000</v>
      </c>
      <c r="Q2587" s="2">
        <v>21983500</v>
      </c>
      <c r="R2587" s="2">
        <v>22372000</v>
      </c>
      <c r="S2587" s="2">
        <v>22750000</v>
      </c>
      <c r="T2587" s="2">
        <v>23110500</v>
      </c>
      <c r="U2587" s="2">
        <v>23474500</v>
      </c>
      <c r="V2587" s="2">
        <v>23835000</v>
      </c>
      <c r="W2587" s="2">
        <v>24195500</v>
      </c>
      <c r="X2587" s="2">
        <v>24563000</v>
      </c>
      <c r="Y2587" s="2">
        <v>24923500</v>
      </c>
      <c r="Z2587" s="2">
        <v>25294500</v>
      </c>
      <c r="AA2587" s="2">
        <v>25672500</v>
      </c>
      <c r="AB2587" s="2">
        <v>26047000</v>
      </c>
      <c r="AC2587" s="2">
        <v>26418000</v>
      </c>
    </row>
    <row r="2588" spans="1:29">
      <c r="A2588" t="s">
        <v>13350</v>
      </c>
      <c r="B2588" t="s">
        <v>19</v>
      </c>
      <c r="C2588" s="2">
        <v>139780000</v>
      </c>
      <c r="D2588" s="2">
        <v>139751000</v>
      </c>
      <c r="E2588" s="2">
        <v>143810000</v>
      </c>
      <c r="F2588" s="2">
        <v>147110000</v>
      </c>
      <c r="G2588" s="2">
        <v>150643000</v>
      </c>
      <c r="H2588" s="2">
        <v>153709000</v>
      </c>
      <c r="I2588" s="2">
        <v>157038000</v>
      </c>
      <c r="J2588" s="2">
        <v>160366000</v>
      </c>
      <c r="K2588" s="2">
        <v>163783000</v>
      </c>
      <c r="L2588" s="2">
        <v>167053000</v>
      </c>
      <c r="M2588" s="2">
        <v>170499000</v>
      </c>
      <c r="N2588" s="2">
        <v>173886000</v>
      </c>
      <c r="O2588" s="2">
        <v>177127000</v>
      </c>
      <c r="P2588" s="2">
        <v>180339000</v>
      </c>
      <c r="Q2588" s="2">
        <v>183405000</v>
      </c>
      <c r="R2588" s="2">
        <v>186646000</v>
      </c>
      <c r="S2588" s="2">
        <v>189800000</v>
      </c>
      <c r="T2588" s="2">
        <v>192808000</v>
      </c>
      <c r="U2588" s="2">
        <v>195844000</v>
      </c>
      <c r="V2588" s="2">
        <v>198852000</v>
      </c>
      <c r="W2588" s="2">
        <v>201860000</v>
      </c>
      <c r="X2588" s="2">
        <v>204926000</v>
      </c>
      <c r="Y2588" s="2">
        <v>207933000</v>
      </c>
      <c r="Z2588" s="2">
        <v>211028000</v>
      </c>
      <c r="AA2588" s="2">
        <v>214182000</v>
      </c>
      <c r="AB2588" s="2">
        <v>217306000</v>
      </c>
      <c r="AC2588" s="2">
        <v>220402000</v>
      </c>
    </row>
    <row r="2589" spans="1:29">
      <c r="A2589" t="s">
        <v>13351</v>
      </c>
      <c r="B2589" t="s">
        <v>19</v>
      </c>
      <c r="C2589" s="2">
        <v>1436100000</v>
      </c>
      <c r="D2589" s="2">
        <v>1435800000</v>
      </c>
      <c r="E2589" s="2">
        <v>1477500000</v>
      </c>
      <c r="F2589" s="2">
        <v>1511400000</v>
      </c>
      <c r="G2589" s="2">
        <v>1547700000</v>
      </c>
      <c r="H2589" s="2">
        <v>1579200000</v>
      </c>
      <c r="I2589" s="2">
        <v>1613400000</v>
      </c>
      <c r="J2589" s="2">
        <v>1647600000</v>
      </c>
      <c r="K2589" s="2">
        <v>1682700000</v>
      </c>
      <c r="L2589" s="2">
        <v>1716300000</v>
      </c>
      <c r="M2589" s="2">
        <v>1751700000</v>
      </c>
      <c r="N2589" s="2">
        <v>1786500000</v>
      </c>
      <c r="O2589" s="2">
        <v>1819800000</v>
      </c>
      <c r="P2589" s="2">
        <v>1852800000</v>
      </c>
      <c r="Q2589" s="2">
        <v>1884300000</v>
      </c>
      <c r="R2589" s="2">
        <v>1917600000</v>
      </c>
      <c r="S2589" s="2">
        <v>1950000000</v>
      </c>
      <c r="T2589" s="2">
        <v>1980900000</v>
      </c>
      <c r="U2589" s="2">
        <v>2012100000</v>
      </c>
      <c r="V2589" s="2">
        <v>2043000000</v>
      </c>
      <c r="W2589" s="2">
        <v>2073900000</v>
      </c>
      <c r="X2589" s="2">
        <v>2105400000</v>
      </c>
      <c r="Y2589" s="2">
        <v>2136300000</v>
      </c>
      <c r="Z2589" s="2">
        <v>2168100000</v>
      </c>
      <c r="AA2589" s="2">
        <v>2200500000</v>
      </c>
      <c r="AB2589" s="2">
        <v>2232600000</v>
      </c>
      <c r="AC2589" s="2">
        <v>2264400000</v>
      </c>
    </row>
    <row r="2590" spans="1:29">
      <c r="A2590" t="s">
        <v>13352</v>
      </c>
      <c r="B2590" t="s">
        <v>19</v>
      </c>
      <c r="C2590" s="2">
        <v>287220000</v>
      </c>
      <c r="D2590" s="2">
        <v>287160000</v>
      </c>
      <c r="E2590" s="2">
        <v>295500000</v>
      </c>
      <c r="F2590" s="2">
        <v>302280000</v>
      </c>
      <c r="G2590" s="2">
        <v>309540000</v>
      </c>
      <c r="H2590" s="2">
        <v>315840000</v>
      </c>
      <c r="I2590" s="2">
        <v>322680000</v>
      </c>
      <c r="J2590" s="2">
        <v>329520000</v>
      </c>
      <c r="K2590" s="2">
        <v>336540000</v>
      </c>
      <c r="L2590" s="2">
        <v>343260000</v>
      </c>
      <c r="M2590" s="2">
        <v>350340000</v>
      </c>
      <c r="N2590" s="2">
        <v>357300000</v>
      </c>
      <c r="O2590" s="2">
        <v>363960000</v>
      </c>
      <c r="P2590" s="2">
        <v>370560000</v>
      </c>
      <c r="Q2590" s="2">
        <v>376860000</v>
      </c>
      <c r="R2590" s="2">
        <v>383520000</v>
      </c>
      <c r="S2590" s="2">
        <v>390000000</v>
      </c>
      <c r="T2590" s="2">
        <v>396180000</v>
      </c>
      <c r="U2590" s="2">
        <v>402420000</v>
      </c>
      <c r="V2590" s="2">
        <v>408600000</v>
      </c>
      <c r="W2590" s="2">
        <v>414780000</v>
      </c>
      <c r="X2590" s="2">
        <v>421080000</v>
      </c>
      <c r="Y2590" s="2">
        <v>427260000</v>
      </c>
      <c r="Z2590" s="2">
        <v>433620000</v>
      </c>
      <c r="AA2590" s="2">
        <v>440100000</v>
      </c>
      <c r="AB2590" s="2">
        <v>446520000</v>
      </c>
      <c r="AC2590" s="2">
        <v>452880000</v>
      </c>
    </row>
    <row r="2591" spans="1:29">
      <c r="A2591" t="s">
        <v>13353</v>
      </c>
      <c r="B2591" t="s">
        <v>19</v>
      </c>
      <c r="C2591">
        <v>0</v>
      </c>
      <c r="D2591">
        <v>0</v>
      </c>
      <c r="E2591">
        <v>0</v>
      </c>
      <c r="F2591">
        <v>0</v>
      </c>
      <c r="G2591">
        <v>0</v>
      </c>
      <c r="H2591">
        <v>0</v>
      </c>
      <c r="I2591">
        <v>0</v>
      </c>
      <c r="J2591">
        <v>0</v>
      </c>
      <c r="K2591">
        <v>0</v>
      </c>
      <c r="L2591">
        <v>0</v>
      </c>
      <c r="M2591">
        <v>0</v>
      </c>
      <c r="N2591">
        <v>0</v>
      </c>
      <c r="O2591">
        <v>0</v>
      </c>
      <c r="P2591">
        <v>0</v>
      </c>
      <c r="Q2591">
        <v>0</v>
      </c>
      <c r="R2591">
        <v>0</v>
      </c>
      <c r="S2591">
        <v>0</v>
      </c>
      <c r="T2591">
        <v>0</v>
      </c>
      <c r="U2591">
        <v>0</v>
      </c>
      <c r="V2591">
        <v>0</v>
      </c>
      <c r="W2591">
        <v>0</v>
      </c>
      <c r="X2591">
        <v>0</v>
      </c>
      <c r="Y2591">
        <v>0</v>
      </c>
      <c r="Z2591">
        <v>0</v>
      </c>
      <c r="AA2591">
        <v>0</v>
      </c>
      <c r="AB2591">
        <v>0</v>
      </c>
      <c r="AC2591">
        <v>0</v>
      </c>
    </row>
    <row r="2592" spans="1:29">
      <c r="A2592" t="s">
        <v>13354</v>
      </c>
      <c r="B2592" t="s">
        <v>19</v>
      </c>
      <c r="C2592">
        <v>0</v>
      </c>
      <c r="D2592">
        <v>0</v>
      </c>
      <c r="E2592">
        <v>0</v>
      </c>
      <c r="F2592">
        <v>0</v>
      </c>
      <c r="G2592">
        <v>0</v>
      </c>
      <c r="H2592">
        <v>0</v>
      </c>
      <c r="I2592">
        <v>0</v>
      </c>
      <c r="J2592">
        <v>0</v>
      </c>
      <c r="K2592">
        <v>0</v>
      </c>
      <c r="L2592">
        <v>0</v>
      </c>
      <c r="M2592">
        <v>0</v>
      </c>
      <c r="N2592">
        <v>0</v>
      </c>
      <c r="O2592">
        <v>0</v>
      </c>
      <c r="P2592">
        <v>0</v>
      </c>
      <c r="Q2592">
        <v>0</v>
      </c>
      <c r="R2592">
        <v>0</v>
      </c>
      <c r="S2592">
        <v>0</v>
      </c>
      <c r="T2592">
        <v>0</v>
      </c>
      <c r="U2592">
        <v>0</v>
      </c>
      <c r="V2592">
        <v>0</v>
      </c>
      <c r="W2592">
        <v>0</v>
      </c>
      <c r="X2592">
        <v>0</v>
      </c>
      <c r="Y2592">
        <v>0</v>
      </c>
      <c r="Z2592">
        <v>0</v>
      </c>
      <c r="AA2592">
        <v>0</v>
      </c>
      <c r="AB2592">
        <v>0</v>
      </c>
      <c r="AC2592">
        <v>0</v>
      </c>
    </row>
    <row r="2593" spans="1:29">
      <c r="A2593" t="s">
        <v>13355</v>
      </c>
      <c r="B2593" t="s">
        <v>19</v>
      </c>
      <c r="C2593">
        <v>0</v>
      </c>
      <c r="D2593">
        <v>0</v>
      </c>
      <c r="E2593">
        <v>0</v>
      </c>
      <c r="F2593">
        <v>0</v>
      </c>
      <c r="G2593">
        <v>0</v>
      </c>
      <c r="H2593">
        <v>0</v>
      </c>
      <c r="I2593">
        <v>0</v>
      </c>
      <c r="J2593">
        <v>0</v>
      </c>
      <c r="K2593">
        <v>0</v>
      </c>
      <c r="L2593">
        <v>0</v>
      </c>
      <c r="M2593">
        <v>0</v>
      </c>
      <c r="N2593">
        <v>0</v>
      </c>
      <c r="O2593">
        <v>0</v>
      </c>
      <c r="P2593">
        <v>0</v>
      </c>
      <c r="Q2593">
        <v>0</v>
      </c>
      <c r="R2593">
        <v>0</v>
      </c>
      <c r="S2593">
        <v>0</v>
      </c>
      <c r="T2593">
        <v>0</v>
      </c>
      <c r="U2593">
        <v>0</v>
      </c>
      <c r="V2593">
        <v>0</v>
      </c>
      <c r="W2593">
        <v>0</v>
      </c>
      <c r="X2593">
        <v>0</v>
      </c>
      <c r="Y2593">
        <v>0</v>
      </c>
      <c r="Z2593">
        <v>0</v>
      </c>
      <c r="AA2593">
        <v>0</v>
      </c>
      <c r="AB2593">
        <v>0</v>
      </c>
      <c r="AC2593">
        <v>0</v>
      </c>
    </row>
    <row r="2594" spans="1:29">
      <c r="A2594" t="s">
        <v>13356</v>
      </c>
      <c r="B2594" t="s">
        <v>19</v>
      </c>
      <c r="C2594">
        <v>0</v>
      </c>
      <c r="D2594">
        <v>0</v>
      </c>
      <c r="E2594">
        <v>0</v>
      </c>
      <c r="F2594">
        <v>0</v>
      </c>
      <c r="G2594">
        <v>0</v>
      </c>
      <c r="H2594">
        <v>0</v>
      </c>
      <c r="I2594">
        <v>0</v>
      </c>
      <c r="J2594">
        <v>0</v>
      </c>
      <c r="K2594">
        <v>0</v>
      </c>
      <c r="L2594">
        <v>0</v>
      </c>
      <c r="M2594">
        <v>0</v>
      </c>
      <c r="N2594">
        <v>0</v>
      </c>
      <c r="O2594">
        <v>0</v>
      </c>
      <c r="P2594">
        <v>0</v>
      </c>
      <c r="Q2594">
        <v>0</v>
      </c>
      <c r="R2594">
        <v>0</v>
      </c>
      <c r="S2594">
        <v>0</v>
      </c>
      <c r="T2594">
        <v>0</v>
      </c>
      <c r="U2594">
        <v>0</v>
      </c>
      <c r="V2594">
        <v>0</v>
      </c>
      <c r="W2594">
        <v>0</v>
      </c>
      <c r="X2594">
        <v>0</v>
      </c>
      <c r="Y2594">
        <v>0</v>
      </c>
      <c r="Z2594">
        <v>0</v>
      </c>
      <c r="AA2594">
        <v>0</v>
      </c>
      <c r="AB2594">
        <v>0</v>
      </c>
      <c r="AC2594">
        <v>0</v>
      </c>
    </row>
    <row r="2595" spans="1:29">
      <c r="A2595" t="s">
        <v>13357</v>
      </c>
      <c r="B2595" t="s">
        <v>19</v>
      </c>
      <c r="C2595">
        <v>0</v>
      </c>
      <c r="D2595">
        <v>0</v>
      </c>
      <c r="E2595">
        <v>0</v>
      </c>
      <c r="F2595">
        <v>0</v>
      </c>
      <c r="G2595">
        <v>0</v>
      </c>
      <c r="H2595">
        <v>0</v>
      </c>
      <c r="I2595">
        <v>0</v>
      </c>
      <c r="J2595">
        <v>0</v>
      </c>
      <c r="K2595">
        <v>0</v>
      </c>
      <c r="L2595">
        <v>0</v>
      </c>
      <c r="M2595">
        <v>0</v>
      </c>
      <c r="N2595">
        <v>0</v>
      </c>
      <c r="O2595">
        <v>0</v>
      </c>
      <c r="P2595">
        <v>0</v>
      </c>
      <c r="Q2595">
        <v>0</v>
      </c>
      <c r="R2595">
        <v>0</v>
      </c>
      <c r="S2595">
        <v>0</v>
      </c>
      <c r="T2595">
        <v>0</v>
      </c>
      <c r="U2595">
        <v>0</v>
      </c>
      <c r="V2595">
        <v>0</v>
      </c>
      <c r="W2595">
        <v>0</v>
      </c>
      <c r="X2595">
        <v>0</v>
      </c>
      <c r="Y2595">
        <v>0</v>
      </c>
      <c r="Z2595">
        <v>0</v>
      </c>
      <c r="AA2595">
        <v>0</v>
      </c>
      <c r="AB2595">
        <v>0</v>
      </c>
      <c r="AC2595">
        <v>0</v>
      </c>
    </row>
    <row r="2596" spans="1:29">
      <c r="A2596" t="s">
        <v>13358</v>
      </c>
      <c r="B2596" t="s">
        <v>19</v>
      </c>
      <c r="C2596">
        <v>0</v>
      </c>
      <c r="D2596">
        <v>0</v>
      </c>
      <c r="E2596">
        <v>0</v>
      </c>
      <c r="F2596">
        <v>0</v>
      </c>
      <c r="G2596">
        <v>0</v>
      </c>
      <c r="H2596">
        <v>0</v>
      </c>
      <c r="I2596">
        <v>0</v>
      </c>
      <c r="J2596">
        <v>0</v>
      </c>
      <c r="K2596">
        <v>0</v>
      </c>
      <c r="L2596">
        <v>0</v>
      </c>
      <c r="M2596">
        <v>0</v>
      </c>
      <c r="N2596">
        <v>0</v>
      </c>
      <c r="O2596">
        <v>0</v>
      </c>
      <c r="P2596">
        <v>0</v>
      </c>
      <c r="Q2596">
        <v>0</v>
      </c>
      <c r="R2596">
        <v>0</v>
      </c>
      <c r="S2596">
        <v>0</v>
      </c>
      <c r="T2596">
        <v>0</v>
      </c>
      <c r="U2596">
        <v>0</v>
      </c>
      <c r="V2596">
        <v>0</v>
      </c>
      <c r="W2596">
        <v>0</v>
      </c>
      <c r="X2596">
        <v>0</v>
      </c>
      <c r="Y2596">
        <v>0</v>
      </c>
      <c r="Z2596">
        <v>0</v>
      </c>
      <c r="AA2596">
        <v>0</v>
      </c>
      <c r="AB2596">
        <v>0</v>
      </c>
      <c r="AC2596">
        <v>0</v>
      </c>
    </row>
    <row r="2597" spans="1:29">
      <c r="A2597" t="s">
        <v>13359</v>
      </c>
      <c r="B2597" t="s">
        <v>19</v>
      </c>
      <c r="C2597">
        <v>0</v>
      </c>
      <c r="D2597">
        <v>0</v>
      </c>
      <c r="E2597">
        <v>0</v>
      </c>
      <c r="F2597">
        <v>0</v>
      </c>
      <c r="G2597">
        <v>0</v>
      </c>
      <c r="H2597">
        <v>0</v>
      </c>
      <c r="I2597">
        <v>0</v>
      </c>
      <c r="J2597">
        <v>0</v>
      </c>
      <c r="K2597">
        <v>0</v>
      </c>
      <c r="L2597">
        <v>0</v>
      </c>
      <c r="M2597">
        <v>0</v>
      </c>
      <c r="N2597">
        <v>0</v>
      </c>
      <c r="O2597">
        <v>0</v>
      </c>
      <c r="P2597">
        <v>0</v>
      </c>
      <c r="Q2597">
        <v>0</v>
      </c>
      <c r="R2597">
        <v>0</v>
      </c>
      <c r="S2597">
        <v>0</v>
      </c>
      <c r="T2597">
        <v>0</v>
      </c>
      <c r="U2597">
        <v>0</v>
      </c>
      <c r="V2597">
        <v>0</v>
      </c>
      <c r="W2597">
        <v>0</v>
      </c>
      <c r="X2597">
        <v>0</v>
      </c>
      <c r="Y2597">
        <v>0</v>
      </c>
      <c r="Z2597">
        <v>0</v>
      </c>
      <c r="AA2597">
        <v>0</v>
      </c>
      <c r="AB2597">
        <v>0</v>
      </c>
      <c r="AC2597">
        <v>0</v>
      </c>
    </row>
    <row r="2598" spans="1:29">
      <c r="A2598" t="s">
        <v>13360</v>
      </c>
      <c r="B2598" t="s">
        <v>19</v>
      </c>
      <c r="C2598">
        <v>0</v>
      </c>
      <c r="D2598">
        <v>0</v>
      </c>
      <c r="E2598">
        <v>0</v>
      </c>
      <c r="F2598">
        <v>0</v>
      </c>
      <c r="G2598">
        <v>0</v>
      </c>
      <c r="H2598">
        <v>0</v>
      </c>
      <c r="I2598">
        <v>0</v>
      </c>
      <c r="J2598">
        <v>0</v>
      </c>
      <c r="K2598">
        <v>0</v>
      </c>
      <c r="L2598">
        <v>0</v>
      </c>
      <c r="M2598">
        <v>0</v>
      </c>
      <c r="N2598">
        <v>0</v>
      </c>
      <c r="O2598">
        <v>0</v>
      </c>
      <c r="P2598">
        <v>0</v>
      </c>
      <c r="Q2598">
        <v>0</v>
      </c>
      <c r="R2598">
        <v>0</v>
      </c>
      <c r="S2598">
        <v>0</v>
      </c>
      <c r="T2598">
        <v>0</v>
      </c>
      <c r="U2598">
        <v>0</v>
      </c>
      <c r="V2598">
        <v>0</v>
      </c>
      <c r="W2598">
        <v>0</v>
      </c>
      <c r="X2598">
        <v>0</v>
      </c>
      <c r="Y2598">
        <v>0</v>
      </c>
      <c r="Z2598">
        <v>0</v>
      </c>
      <c r="AA2598">
        <v>0</v>
      </c>
      <c r="AB2598">
        <v>0</v>
      </c>
      <c r="AC2598">
        <v>0</v>
      </c>
    </row>
    <row r="2599" spans="1:29">
      <c r="A2599" t="s">
        <v>13361</v>
      </c>
      <c r="B2599" t="s">
        <v>19</v>
      </c>
      <c r="C2599">
        <v>0</v>
      </c>
      <c r="D2599">
        <v>0</v>
      </c>
      <c r="E2599">
        <v>0</v>
      </c>
      <c r="F2599">
        <v>0</v>
      </c>
      <c r="G2599">
        <v>0</v>
      </c>
      <c r="H2599">
        <v>0</v>
      </c>
      <c r="I2599">
        <v>0</v>
      </c>
      <c r="J2599">
        <v>0</v>
      </c>
      <c r="K2599">
        <v>0</v>
      </c>
      <c r="L2599">
        <v>0</v>
      </c>
      <c r="M2599">
        <v>0</v>
      </c>
      <c r="N2599">
        <v>0</v>
      </c>
      <c r="O2599">
        <v>0</v>
      </c>
      <c r="P2599">
        <v>0</v>
      </c>
      <c r="Q2599">
        <v>0</v>
      </c>
      <c r="R2599">
        <v>0</v>
      </c>
      <c r="S2599">
        <v>0</v>
      </c>
      <c r="T2599">
        <v>0</v>
      </c>
      <c r="U2599">
        <v>0</v>
      </c>
      <c r="V2599">
        <v>0</v>
      </c>
      <c r="W2599">
        <v>0</v>
      </c>
      <c r="X2599">
        <v>0</v>
      </c>
      <c r="Y2599">
        <v>0</v>
      </c>
      <c r="Z2599">
        <v>0</v>
      </c>
      <c r="AA2599">
        <v>0</v>
      </c>
      <c r="AB2599">
        <v>0</v>
      </c>
      <c r="AC2599">
        <v>0</v>
      </c>
    </row>
    <row r="2600" spans="1:29">
      <c r="A2600" t="s">
        <v>13362</v>
      </c>
      <c r="B2600" t="s">
        <v>19</v>
      </c>
      <c r="C2600">
        <v>0</v>
      </c>
      <c r="D2600">
        <v>0</v>
      </c>
      <c r="E2600">
        <v>0</v>
      </c>
      <c r="F2600">
        <v>0</v>
      </c>
      <c r="G2600">
        <v>0</v>
      </c>
      <c r="H2600">
        <v>0</v>
      </c>
      <c r="I2600">
        <v>0</v>
      </c>
      <c r="J2600">
        <v>0</v>
      </c>
      <c r="K2600">
        <v>0</v>
      </c>
      <c r="L2600">
        <v>0</v>
      </c>
      <c r="M2600">
        <v>0</v>
      </c>
      <c r="N2600">
        <v>0</v>
      </c>
      <c r="O2600">
        <v>0</v>
      </c>
      <c r="P2600">
        <v>0</v>
      </c>
      <c r="Q2600">
        <v>0</v>
      </c>
      <c r="R2600">
        <v>0</v>
      </c>
      <c r="S2600">
        <v>0</v>
      </c>
      <c r="T2600">
        <v>0</v>
      </c>
      <c r="U2600">
        <v>0</v>
      </c>
      <c r="V2600">
        <v>0</v>
      </c>
      <c r="W2600">
        <v>0</v>
      </c>
      <c r="X2600">
        <v>0</v>
      </c>
      <c r="Y2600">
        <v>0</v>
      </c>
      <c r="Z2600">
        <v>0</v>
      </c>
      <c r="AA2600">
        <v>0</v>
      </c>
      <c r="AB2600">
        <v>0</v>
      </c>
      <c r="AC2600">
        <v>0</v>
      </c>
    </row>
    <row r="2601" spans="1:29">
      <c r="A2601" t="s">
        <v>13363</v>
      </c>
      <c r="B2601" t="s">
        <v>19</v>
      </c>
      <c r="C2601">
        <v>0</v>
      </c>
      <c r="D2601">
        <v>0</v>
      </c>
      <c r="E2601">
        <v>0</v>
      </c>
      <c r="F2601">
        <v>0</v>
      </c>
      <c r="G2601">
        <v>0</v>
      </c>
      <c r="H2601">
        <v>0</v>
      </c>
      <c r="I2601">
        <v>0</v>
      </c>
      <c r="J2601">
        <v>0</v>
      </c>
      <c r="K2601">
        <v>0</v>
      </c>
      <c r="L2601">
        <v>0</v>
      </c>
      <c r="M2601">
        <v>0</v>
      </c>
      <c r="N2601">
        <v>0</v>
      </c>
      <c r="O2601">
        <v>0</v>
      </c>
      <c r="P2601">
        <v>0</v>
      </c>
      <c r="Q2601">
        <v>0</v>
      </c>
      <c r="R2601">
        <v>0</v>
      </c>
      <c r="S2601">
        <v>0</v>
      </c>
      <c r="T2601">
        <v>0</v>
      </c>
      <c r="U2601">
        <v>0</v>
      </c>
      <c r="V2601">
        <v>0</v>
      </c>
      <c r="W2601">
        <v>0</v>
      </c>
      <c r="X2601">
        <v>0</v>
      </c>
      <c r="Y2601">
        <v>0</v>
      </c>
      <c r="Z2601">
        <v>0</v>
      </c>
      <c r="AA2601">
        <v>0</v>
      </c>
      <c r="AB2601">
        <v>0</v>
      </c>
      <c r="AC2601">
        <v>0</v>
      </c>
    </row>
    <row r="2602" spans="1:29">
      <c r="A2602" t="s">
        <v>13364</v>
      </c>
      <c r="B2602" t="s">
        <v>19</v>
      </c>
      <c r="C2602">
        <v>0</v>
      </c>
      <c r="D2602">
        <v>0</v>
      </c>
      <c r="E2602">
        <v>0</v>
      </c>
      <c r="F2602">
        <v>0</v>
      </c>
      <c r="G2602">
        <v>0</v>
      </c>
      <c r="H2602">
        <v>0</v>
      </c>
      <c r="I2602">
        <v>0</v>
      </c>
      <c r="J2602">
        <v>0</v>
      </c>
      <c r="K2602">
        <v>0</v>
      </c>
      <c r="L2602">
        <v>0</v>
      </c>
      <c r="M2602">
        <v>0</v>
      </c>
      <c r="N2602">
        <v>0</v>
      </c>
      <c r="O2602">
        <v>0</v>
      </c>
      <c r="P2602">
        <v>0</v>
      </c>
      <c r="Q2602">
        <v>0</v>
      </c>
      <c r="R2602">
        <v>0</v>
      </c>
      <c r="S2602">
        <v>0</v>
      </c>
      <c r="T2602">
        <v>0</v>
      </c>
      <c r="U2602">
        <v>0</v>
      </c>
      <c r="V2602">
        <v>0</v>
      </c>
      <c r="W2602">
        <v>0</v>
      </c>
      <c r="X2602">
        <v>0</v>
      </c>
      <c r="Y2602">
        <v>0</v>
      </c>
      <c r="Z2602">
        <v>0</v>
      </c>
      <c r="AA2602">
        <v>0</v>
      </c>
      <c r="AB2602">
        <v>0</v>
      </c>
      <c r="AC2602">
        <v>0</v>
      </c>
    </row>
    <row r="2603" spans="1:29">
      <c r="A2603" t="s">
        <v>13365</v>
      </c>
      <c r="B2603" t="s">
        <v>19</v>
      </c>
      <c r="C2603">
        <v>0</v>
      </c>
      <c r="D2603">
        <v>0</v>
      </c>
      <c r="E2603">
        <v>0</v>
      </c>
      <c r="F2603">
        <v>0</v>
      </c>
      <c r="G2603">
        <v>0</v>
      </c>
      <c r="H2603">
        <v>0</v>
      </c>
      <c r="I2603">
        <v>0</v>
      </c>
      <c r="J2603">
        <v>0</v>
      </c>
      <c r="K2603">
        <v>0</v>
      </c>
      <c r="L2603">
        <v>0</v>
      </c>
      <c r="M2603">
        <v>0</v>
      </c>
      <c r="N2603">
        <v>0</v>
      </c>
      <c r="O2603">
        <v>0</v>
      </c>
      <c r="P2603">
        <v>0</v>
      </c>
      <c r="Q2603">
        <v>0</v>
      </c>
      <c r="R2603">
        <v>0</v>
      </c>
      <c r="S2603">
        <v>0</v>
      </c>
      <c r="T2603">
        <v>0</v>
      </c>
      <c r="U2603">
        <v>0</v>
      </c>
      <c r="V2603">
        <v>0</v>
      </c>
      <c r="W2603">
        <v>0</v>
      </c>
      <c r="X2603">
        <v>0</v>
      </c>
      <c r="Y2603">
        <v>0</v>
      </c>
      <c r="Z2603">
        <v>0</v>
      </c>
      <c r="AA2603">
        <v>0</v>
      </c>
      <c r="AB2603">
        <v>0</v>
      </c>
      <c r="AC2603">
        <v>0</v>
      </c>
    </row>
    <row r="2604" spans="1:29">
      <c r="A2604" t="s">
        <v>1894</v>
      </c>
      <c r="B2604" t="s">
        <v>19</v>
      </c>
      <c r="C2604" s="2">
        <v>756720000</v>
      </c>
      <c r="D2604" s="2">
        <v>720990000</v>
      </c>
      <c r="E2604" s="2">
        <v>714340000</v>
      </c>
      <c r="F2604" s="2">
        <v>685980000</v>
      </c>
      <c r="G2604" s="2">
        <v>627230000</v>
      </c>
      <c r="H2604" s="2">
        <v>540220000</v>
      </c>
      <c r="I2604" s="2">
        <v>445370000</v>
      </c>
      <c r="J2604" s="2">
        <v>454470000</v>
      </c>
      <c r="K2604" s="2">
        <v>518340000</v>
      </c>
      <c r="L2604" s="2">
        <v>506320000</v>
      </c>
      <c r="M2604" s="2">
        <v>496940000</v>
      </c>
      <c r="N2604" s="2">
        <v>487350000</v>
      </c>
      <c r="O2604" s="2">
        <v>464420000</v>
      </c>
      <c r="P2604" s="2">
        <v>456120000</v>
      </c>
      <c r="Q2604" s="2">
        <v>453260000</v>
      </c>
      <c r="R2604" s="2">
        <v>430790000</v>
      </c>
      <c r="S2604" s="2">
        <v>384450000</v>
      </c>
      <c r="T2604" s="2">
        <v>378720000</v>
      </c>
      <c r="U2604" s="2">
        <v>373640000</v>
      </c>
      <c r="V2604" s="2">
        <v>368010000</v>
      </c>
      <c r="W2604" s="2">
        <v>365830000</v>
      </c>
      <c r="X2604" s="2">
        <v>345830000</v>
      </c>
      <c r="Y2604" s="2">
        <v>342220000</v>
      </c>
      <c r="Z2604" s="2">
        <v>346170000</v>
      </c>
      <c r="AA2604" s="2">
        <v>344520000</v>
      </c>
      <c r="AB2604" s="2">
        <v>342790000</v>
      </c>
      <c r="AC2604" s="2">
        <v>343330000</v>
      </c>
    </row>
    <row r="2605" spans="1:29">
      <c r="A2605" t="s">
        <v>7215</v>
      </c>
      <c r="B2605" t="s">
        <v>19</v>
      </c>
      <c r="C2605" s="2">
        <v>79390000</v>
      </c>
      <c r="D2605" s="2">
        <v>90700000</v>
      </c>
      <c r="E2605" s="2">
        <v>39340000</v>
      </c>
      <c r="F2605" s="2">
        <v>27170000</v>
      </c>
      <c r="G2605" s="2">
        <v>29510000</v>
      </c>
      <c r="H2605" s="2">
        <v>30230000</v>
      </c>
      <c r="I2605" s="2">
        <v>29300000</v>
      </c>
      <c r="J2605" s="2">
        <v>26880000</v>
      </c>
      <c r="K2605" s="2">
        <v>23370000</v>
      </c>
      <c r="L2605" s="2">
        <v>21220000</v>
      </c>
      <c r="M2605" s="2">
        <v>19730000</v>
      </c>
      <c r="N2605" s="2">
        <v>18840000</v>
      </c>
      <c r="O2605" s="2">
        <v>18150000</v>
      </c>
      <c r="P2605" s="2">
        <v>17260000</v>
      </c>
      <c r="Q2605" s="2">
        <v>17870000</v>
      </c>
      <c r="R2605" s="2">
        <v>19590000</v>
      </c>
      <c r="S2605" s="2">
        <v>18380000</v>
      </c>
      <c r="T2605" s="2">
        <v>13470000</v>
      </c>
      <c r="U2605" s="2">
        <v>11690000</v>
      </c>
      <c r="V2605" s="2">
        <v>10860000</v>
      </c>
      <c r="W2605" s="2">
        <v>9740000</v>
      </c>
      <c r="X2605" s="2">
        <v>9360000</v>
      </c>
      <c r="Y2605" s="2">
        <v>6790000</v>
      </c>
      <c r="Z2605" s="2">
        <v>5640000</v>
      </c>
      <c r="AA2605" s="2">
        <v>5490000</v>
      </c>
      <c r="AB2605" s="2">
        <v>5190000</v>
      </c>
      <c r="AC2605" s="2">
        <v>4780000</v>
      </c>
    </row>
    <row r="2606" spans="1:29">
      <c r="A2606" t="s">
        <v>7216</v>
      </c>
      <c r="B2606" t="s">
        <v>19</v>
      </c>
      <c r="C2606" s="2">
        <v>1831760000</v>
      </c>
      <c r="D2606" s="2">
        <v>1700480000</v>
      </c>
      <c r="E2606" s="2">
        <v>1700900000</v>
      </c>
      <c r="F2606" s="2">
        <v>1740970000</v>
      </c>
      <c r="G2606" s="2">
        <v>1819910000</v>
      </c>
      <c r="H2606" s="2">
        <v>1941600000</v>
      </c>
      <c r="I2606" s="2">
        <v>2062420000</v>
      </c>
      <c r="J2606" s="2">
        <v>2050630000</v>
      </c>
      <c r="K2606" s="2">
        <v>1976420000</v>
      </c>
      <c r="L2606" s="2">
        <v>1989210000</v>
      </c>
      <c r="M2606" s="2">
        <v>2002250000</v>
      </c>
      <c r="N2606" s="2">
        <v>2021310000</v>
      </c>
      <c r="O2606" s="2">
        <v>2040210000</v>
      </c>
      <c r="P2606" s="2">
        <v>2020940000</v>
      </c>
      <c r="Q2606" s="2">
        <v>1994110000</v>
      </c>
      <c r="R2606" s="2">
        <v>1985120000</v>
      </c>
      <c r="S2606" s="2">
        <v>2009030000</v>
      </c>
      <c r="T2606" s="2">
        <v>2053400000</v>
      </c>
      <c r="U2606" s="2">
        <v>2102420000</v>
      </c>
      <c r="V2606" s="2">
        <v>2150790000</v>
      </c>
      <c r="W2606" s="2">
        <v>2195000000</v>
      </c>
      <c r="X2606" s="2">
        <v>2203760000</v>
      </c>
      <c r="Y2606" s="2">
        <v>2230950000</v>
      </c>
      <c r="Z2606" s="2">
        <v>2296150000</v>
      </c>
      <c r="AA2606" s="2">
        <v>2355910000</v>
      </c>
      <c r="AB2606" s="2">
        <v>2410390000</v>
      </c>
      <c r="AC2606" s="2">
        <v>2465860000</v>
      </c>
    </row>
    <row r="2607" spans="1:29">
      <c r="A2607" t="s">
        <v>1898</v>
      </c>
      <c r="B2607" t="s">
        <v>19</v>
      </c>
      <c r="C2607" s="2">
        <v>788710000</v>
      </c>
      <c r="D2607" s="2">
        <v>793270000</v>
      </c>
      <c r="E2607" s="2">
        <v>783110000</v>
      </c>
      <c r="F2607" s="2">
        <v>783110000</v>
      </c>
      <c r="G2607" s="2">
        <v>783110000</v>
      </c>
      <c r="H2607" s="2">
        <v>783110000</v>
      </c>
      <c r="I2607" s="2">
        <v>773920000</v>
      </c>
      <c r="J2607" s="2">
        <v>764760000</v>
      </c>
      <c r="K2607" s="2">
        <v>764760000</v>
      </c>
      <c r="L2607" s="2">
        <v>764760000</v>
      </c>
      <c r="M2607" s="2">
        <v>764760000</v>
      </c>
      <c r="N2607" s="2">
        <v>764760000</v>
      </c>
      <c r="O2607" s="2">
        <v>764760000</v>
      </c>
      <c r="P2607" s="2">
        <v>764760000</v>
      </c>
      <c r="Q2607" s="2">
        <v>764760000</v>
      </c>
      <c r="R2607" s="2">
        <v>764760000</v>
      </c>
      <c r="S2607" s="2">
        <v>764760000</v>
      </c>
      <c r="T2607" s="2">
        <v>764760000</v>
      </c>
      <c r="U2607" s="2">
        <v>764760000</v>
      </c>
      <c r="V2607" s="2">
        <v>764760000</v>
      </c>
      <c r="W2607" s="2">
        <v>764760000</v>
      </c>
      <c r="X2607" s="2">
        <v>764760000</v>
      </c>
      <c r="Y2607" s="2">
        <v>764760000</v>
      </c>
      <c r="Z2607" s="2">
        <v>764760000</v>
      </c>
      <c r="AA2607" s="2">
        <v>764760000</v>
      </c>
      <c r="AB2607" s="2">
        <v>764760000</v>
      </c>
      <c r="AC2607" s="2">
        <v>764760000</v>
      </c>
    </row>
    <row r="2608" spans="1:29">
      <c r="A2608" t="s">
        <v>1899</v>
      </c>
      <c r="B2608" t="s">
        <v>19</v>
      </c>
      <c r="C2608" s="2">
        <v>210240000</v>
      </c>
      <c r="D2608" s="2">
        <v>210260000</v>
      </c>
      <c r="E2608" s="2">
        <v>210290000</v>
      </c>
      <c r="F2608" s="2">
        <v>210260000</v>
      </c>
      <c r="G2608" s="2">
        <v>210260000</v>
      </c>
      <c r="H2608" s="2">
        <v>210260000</v>
      </c>
      <c r="I2608" s="2">
        <v>210250000</v>
      </c>
      <c r="J2608" s="2">
        <v>210250000</v>
      </c>
      <c r="K2608" s="2">
        <v>210250000</v>
      </c>
      <c r="L2608" s="2">
        <v>210250000</v>
      </c>
      <c r="M2608" s="2">
        <v>210250000</v>
      </c>
      <c r="N2608" s="2">
        <v>210250000</v>
      </c>
      <c r="O2608" s="2">
        <v>210250000</v>
      </c>
      <c r="P2608" s="2">
        <v>210250000</v>
      </c>
      <c r="Q2608" s="2">
        <v>210250000</v>
      </c>
      <c r="R2608" s="2">
        <v>209600000</v>
      </c>
      <c r="S2608" s="2">
        <v>208810000</v>
      </c>
      <c r="T2608" s="2">
        <v>208680000</v>
      </c>
      <c r="U2608" s="2">
        <v>209010000</v>
      </c>
      <c r="V2608" s="2">
        <v>209100000</v>
      </c>
      <c r="W2608" s="2">
        <v>209100000</v>
      </c>
      <c r="X2608" s="2">
        <v>208870000</v>
      </c>
      <c r="Y2608" s="2">
        <v>208830000</v>
      </c>
      <c r="Z2608" s="2">
        <v>209100000</v>
      </c>
      <c r="AA2608" s="2">
        <v>209600000</v>
      </c>
      <c r="AB2608" s="2">
        <v>209600000</v>
      </c>
      <c r="AC2608" s="2">
        <v>209600000</v>
      </c>
    </row>
    <row r="2609" spans="1:29">
      <c r="A2609" t="s">
        <v>1900</v>
      </c>
      <c r="B2609" t="s">
        <v>19</v>
      </c>
      <c r="C2609" s="2">
        <v>450225000</v>
      </c>
      <c r="D2609" s="2">
        <v>500427000</v>
      </c>
      <c r="E2609" s="2">
        <v>551744000</v>
      </c>
      <c r="F2609" s="2">
        <v>567758000</v>
      </c>
      <c r="G2609" s="2">
        <v>570068000</v>
      </c>
      <c r="H2609" s="2">
        <v>578450000</v>
      </c>
      <c r="I2609" s="2">
        <v>590091000</v>
      </c>
      <c r="J2609" s="2">
        <v>597408000</v>
      </c>
      <c r="K2609" s="2">
        <v>600049000</v>
      </c>
      <c r="L2609" s="2">
        <v>600519000</v>
      </c>
      <c r="M2609" s="2">
        <v>601250000</v>
      </c>
      <c r="N2609" s="2">
        <v>602945000</v>
      </c>
      <c r="O2609" s="2">
        <v>606070000</v>
      </c>
      <c r="P2609" s="2">
        <v>609466000</v>
      </c>
      <c r="Q2609" s="2">
        <v>611654000</v>
      </c>
      <c r="R2609" s="2">
        <v>617152000</v>
      </c>
      <c r="S2609" s="2">
        <v>632042000</v>
      </c>
      <c r="T2609" s="2">
        <v>654223000</v>
      </c>
      <c r="U2609" s="2">
        <v>672664000</v>
      </c>
      <c r="V2609" s="2">
        <v>692174000</v>
      </c>
      <c r="W2609" s="2">
        <v>712117000</v>
      </c>
      <c r="X2609" s="2">
        <v>733100000</v>
      </c>
      <c r="Y2609" s="2">
        <v>762953000</v>
      </c>
      <c r="Z2609" s="2">
        <v>790126000</v>
      </c>
      <c r="AA2609" s="2">
        <v>807611000</v>
      </c>
      <c r="AB2609" s="2">
        <v>820925000</v>
      </c>
      <c r="AC2609" s="2">
        <v>832891000</v>
      </c>
    </row>
    <row r="2610" spans="1:29">
      <c r="A2610" t="s">
        <v>1901</v>
      </c>
      <c r="B2610" t="s">
        <v>19</v>
      </c>
      <c r="C2610" s="2">
        <v>282008000</v>
      </c>
      <c r="D2610" s="2">
        <v>376301000</v>
      </c>
      <c r="E2610" s="2">
        <v>472408000</v>
      </c>
      <c r="F2610" s="2">
        <v>541950000</v>
      </c>
      <c r="G2610" s="2">
        <v>589396000</v>
      </c>
      <c r="H2610" s="2">
        <v>641429000</v>
      </c>
      <c r="I2610" s="2">
        <v>708395000</v>
      </c>
      <c r="J2610" s="2">
        <v>789176000</v>
      </c>
      <c r="K2610" s="2">
        <v>878895000</v>
      </c>
      <c r="L2610" s="2">
        <v>980275000</v>
      </c>
      <c r="M2610" s="2">
        <v>1092410000</v>
      </c>
      <c r="N2610" s="2">
        <v>1215340000</v>
      </c>
      <c r="O2610" s="2">
        <v>1353670000</v>
      </c>
      <c r="P2610" s="2">
        <v>1507020000</v>
      </c>
      <c r="Q2610" s="2">
        <v>1651700000</v>
      </c>
      <c r="R2610" s="2">
        <v>1793820000</v>
      </c>
      <c r="S2610" s="2">
        <v>1935100000</v>
      </c>
      <c r="T2610" s="2">
        <v>2011060000</v>
      </c>
      <c r="U2610" s="2">
        <v>2066550000</v>
      </c>
      <c r="V2610" s="2">
        <v>2115500000</v>
      </c>
      <c r="W2610" s="2">
        <v>2168750000</v>
      </c>
      <c r="X2610" s="2">
        <v>2269830000</v>
      </c>
      <c r="Y2610" s="2">
        <v>2339470000</v>
      </c>
      <c r="Z2610" s="2">
        <v>2366760000</v>
      </c>
      <c r="AA2610" s="2">
        <v>2406670000</v>
      </c>
      <c r="AB2610" s="2">
        <v>2454690000</v>
      </c>
      <c r="AC2610" s="2">
        <v>2499120000</v>
      </c>
    </row>
    <row r="2611" spans="1:29">
      <c r="A2611" t="s">
        <v>1902</v>
      </c>
      <c r="B2611" t="s">
        <v>19</v>
      </c>
      <c r="C2611" s="2">
        <v>2600000</v>
      </c>
      <c r="D2611" s="2">
        <v>2600000</v>
      </c>
      <c r="E2611" s="2">
        <v>2600000</v>
      </c>
      <c r="F2611" s="2">
        <v>2600000</v>
      </c>
      <c r="G2611" s="2">
        <v>2600000</v>
      </c>
      <c r="H2611" s="2">
        <v>2600000</v>
      </c>
      <c r="I2611" s="2">
        <v>2600000</v>
      </c>
      <c r="J2611" s="2">
        <v>2600000</v>
      </c>
      <c r="K2611" s="2">
        <v>2600000</v>
      </c>
      <c r="L2611" s="2">
        <v>2600000</v>
      </c>
      <c r="M2611" s="2">
        <v>2600000</v>
      </c>
      <c r="N2611" s="2">
        <v>2600000</v>
      </c>
      <c r="O2611" s="2">
        <v>2600000</v>
      </c>
      <c r="P2611" s="2">
        <v>2600000</v>
      </c>
      <c r="Q2611" s="2">
        <v>2600000</v>
      </c>
      <c r="R2611" s="2">
        <v>2600000</v>
      </c>
      <c r="S2611" s="2">
        <v>2600000</v>
      </c>
      <c r="T2611" s="2">
        <v>2600000</v>
      </c>
      <c r="U2611" s="2">
        <v>2600000</v>
      </c>
      <c r="V2611" s="2">
        <v>2600000</v>
      </c>
      <c r="W2611" s="2">
        <v>2600000</v>
      </c>
      <c r="X2611" s="2">
        <v>2600000</v>
      </c>
      <c r="Y2611" s="2">
        <v>2600000</v>
      </c>
      <c r="Z2611" s="2">
        <v>2600000</v>
      </c>
      <c r="AA2611" s="2">
        <v>2600000</v>
      </c>
      <c r="AB2611" s="2">
        <v>2600000</v>
      </c>
      <c r="AC2611" s="2">
        <v>2600000</v>
      </c>
    </row>
    <row r="2612" spans="1:29">
      <c r="A2612" t="s">
        <v>1903</v>
      </c>
      <c r="B2612" t="s">
        <v>19</v>
      </c>
      <c r="C2612" s="2">
        <v>21410000</v>
      </c>
      <c r="D2612" s="2">
        <v>21390000</v>
      </c>
      <c r="E2612" s="2">
        <v>21510000</v>
      </c>
      <c r="F2612" s="2">
        <v>21590000</v>
      </c>
      <c r="G2612" s="2">
        <v>21600000</v>
      </c>
      <c r="H2612" s="2">
        <v>21600000</v>
      </c>
      <c r="I2612" s="2">
        <v>21510000</v>
      </c>
      <c r="J2612" s="2">
        <v>21510000</v>
      </c>
      <c r="K2612" s="2">
        <v>21510000</v>
      </c>
      <c r="L2612" s="2">
        <v>21510000</v>
      </c>
      <c r="M2612" s="2">
        <v>21510000</v>
      </c>
      <c r="N2612" s="2">
        <v>21510000</v>
      </c>
      <c r="O2612" s="2">
        <v>21510000</v>
      </c>
      <c r="P2612" s="2">
        <v>21510000</v>
      </c>
      <c r="Q2612" s="2">
        <v>21510000</v>
      </c>
      <c r="R2612" s="2">
        <v>21610000</v>
      </c>
      <c r="S2612" s="2">
        <v>21720000</v>
      </c>
      <c r="T2612" s="2">
        <v>21720000</v>
      </c>
      <c r="U2612" s="2">
        <v>21720000</v>
      </c>
      <c r="V2612" s="2">
        <v>21720000</v>
      </c>
      <c r="W2612" s="2">
        <v>21720000</v>
      </c>
      <c r="X2612" s="2">
        <v>21720000</v>
      </c>
      <c r="Y2612" s="2">
        <v>21720000</v>
      </c>
      <c r="Z2612" s="2">
        <v>21720000</v>
      </c>
      <c r="AA2612" s="2">
        <v>21720000</v>
      </c>
      <c r="AB2612" s="2">
        <v>21720000</v>
      </c>
      <c r="AC2612" s="2">
        <v>21720000</v>
      </c>
    </row>
    <row r="2613" spans="1:29">
      <c r="A2613" t="s">
        <v>1904</v>
      </c>
      <c r="B2613" t="s">
        <v>19</v>
      </c>
      <c r="C2613" s="2">
        <v>16390000</v>
      </c>
      <c r="D2613" s="2">
        <v>16450000</v>
      </c>
      <c r="E2613" s="2">
        <v>16560000</v>
      </c>
      <c r="F2613" s="2">
        <v>16870000</v>
      </c>
      <c r="G2613" s="2">
        <v>17050000</v>
      </c>
      <c r="H2613" s="2">
        <v>17060000</v>
      </c>
      <c r="I2613" s="2">
        <v>17060000</v>
      </c>
      <c r="J2613" s="2">
        <v>17060000</v>
      </c>
      <c r="K2613" s="2">
        <v>17060000</v>
      </c>
      <c r="L2613" s="2">
        <v>17060000</v>
      </c>
      <c r="M2613" s="2">
        <v>17060000</v>
      </c>
      <c r="N2613" s="2">
        <v>17060000</v>
      </c>
      <c r="O2613" s="2">
        <v>17060000</v>
      </c>
      <c r="P2613" s="2">
        <v>17060000</v>
      </c>
      <c r="Q2613" s="2">
        <v>17060000</v>
      </c>
      <c r="R2613" s="2">
        <v>17060000</v>
      </c>
      <c r="S2613" s="2">
        <v>17060000</v>
      </c>
      <c r="T2613" s="2">
        <v>17060000</v>
      </c>
      <c r="U2613" s="2">
        <v>17060000</v>
      </c>
      <c r="V2613" s="2">
        <v>17060000</v>
      </c>
      <c r="W2613" s="2">
        <v>17060000</v>
      </c>
      <c r="X2613" s="2">
        <v>17060000</v>
      </c>
      <c r="Y2613" s="2">
        <v>17060000</v>
      </c>
      <c r="Z2613" s="2">
        <v>17060000</v>
      </c>
      <c r="AA2613" s="2">
        <v>17060000</v>
      </c>
      <c r="AB2613" s="2">
        <v>17060000</v>
      </c>
      <c r="AC2613" s="2">
        <v>17060000</v>
      </c>
    </row>
    <row r="2614" spans="1:29">
      <c r="A2614" t="s">
        <v>1905</v>
      </c>
      <c r="B2614" t="s">
        <v>19</v>
      </c>
      <c r="C2614" s="2">
        <v>2177250</v>
      </c>
      <c r="D2614" s="2">
        <v>4107250</v>
      </c>
      <c r="E2614">
        <v>7251.09</v>
      </c>
      <c r="F2614">
        <v>7251.09</v>
      </c>
      <c r="G2614">
        <v>7251.09</v>
      </c>
      <c r="H2614">
        <v>7251.09</v>
      </c>
      <c r="I2614">
        <v>7251.09</v>
      </c>
      <c r="J2614">
        <v>7251.09</v>
      </c>
      <c r="K2614">
        <v>7251.09</v>
      </c>
      <c r="L2614">
        <v>7251.09</v>
      </c>
      <c r="M2614">
        <v>7251.09</v>
      </c>
      <c r="N2614">
        <v>7251.09</v>
      </c>
      <c r="O2614">
        <v>7251.09</v>
      </c>
      <c r="P2614">
        <v>7251.09</v>
      </c>
      <c r="Q2614">
        <v>7251.09</v>
      </c>
      <c r="R2614">
        <v>7251.09</v>
      </c>
      <c r="S2614">
        <v>7251.09</v>
      </c>
      <c r="T2614">
        <v>7251.09</v>
      </c>
      <c r="U2614">
        <v>7251.09</v>
      </c>
      <c r="V2614">
        <v>7251.09</v>
      </c>
      <c r="W2614">
        <v>7251.09</v>
      </c>
      <c r="X2614">
        <v>7251.09</v>
      </c>
      <c r="Y2614">
        <v>7251.09</v>
      </c>
      <c r="Z2614">
        <v>7251.09</v>
      </c>
      <c r="AA2614">
        <v>7251.09</v>
      </c>
      <c r="AB2614">
        <v>7251.09</v>
      </c>
      <c r="AC2614">
        <v>7251.09</v>
      </c>
    </row>
    <row r="2615" spans="1:29">
      <c r="A2615" t="s">
        <v>1906</v>
      </c>
      <c r="B2615" t="s">
        <v>19</v>
      </c>
      <c r="C2615" s="2">
        <v>78400000</v>
      </c>
      <c r="D2615" s="2">
        <v>143070000</v>
      </c>
      <c r="E2615" s="2">
        <v>74660000</v>
      </c>
      <c r="F2615" s="2">
        <v>57100000</v>
      </c>
      <c r="G2615" s="2">
        <v>58890000</v>
      </c>
      <c r="H2615" s="2">
        <v>59250000</v>
      </c>
      <c r="I2615" s="2">
        <v>52870000</v>
      </c>
      <c r="J2615" s="2">
        <v>52140000</v>
      </c>
      <c r="K2615" s="2">
        <v>49890000</v>
      </c>
      <c r="L2615" s="2">
        <v>48520000</v>
      </c>
      <c r="M2615" s="2">
        <v>47270000</v>
      </c>
      <c r="N2615" s="2">
        <v>46440000</v>
      </c>
      <c r="O2615" s="2">
        <v>44810000</v>
      </c>
      <c r="P2615" s="2">
        <v>42310000</v>
      </c>
      <c r="Q2615" s="2">
        <v>43390000</v>
      </c>
      <c r="R2615" s="2">
        <v>47610000</v>
      </c>
      <c r="S2615" s="2">
        <v>45030000</v>
      </c>
      <c r="T2615" s="2">
        <v>32950000</v>
      </c>
      <c r="U2615" s="2">
        <v>28740000</v>
      </c>
      <c r="V2615" s="2">
        <v>27030000</v>
      </c>
      <c r="W2615" s="2">
        <v>24470000</v>
      </c>
      <c r="X2615" s="2">
        <v>24210000</v>
      </c>
      <c r="Y2615" s="2">
        <v>17690000</v>
      </c>
      <c r="Z2615" s="2">
        <v>14700000</v>
      </c>
      <c r="AA2615" s="2">
        <v>14340000</v>
      </c>
      <c r="AB2615" s="2">
        <v>13680000</v>
      </c>
      <c r="AC2615" s="2">
        <v>12750000</v>
      </c>
    </row>
    <row r="2616" spans="1:29">
      <c r="A2616" t="s">
        <v>1907</v>
      </c>
      <c r="B2616" t="s">
        <v>19</v>
      </c>
      <c r="C2616" s="2">
        <v>23830000</v>
      </c>
      <c r="D2616" s="2">
        <v>30060000</v>
      </c>
      <c r="E2616" s="2">
        <v>36040000</v>
      </c>
      <c r="F2616" s="2">
        <v>37510000</v>
      </c>
      <c r="G2616" s="2">
        <v>35200000</v>
      </c>
      <c r="H2616" s="2">
        <v>30220000</v>
      </c>
      <c r="I2616" s="2">
        <v>24340000</v>
      </c>
      <c r="J2616" s="2">
        <v>25900000</v>
      </c>
      <c r="K2616" s="2">
        <v>40430000</v>
      </c>
      <c r="L2616" s="2">
        <v>41030000</v>
      </c>
      <c r="M2616" s="2">
        <v>41270000</v>
      </c>
      <c r="N2616" s="2">
        <v>41330000</v>
      </c>
      <c r="O2616" s="2">
        <v>41330000</v>
      </c>
      <c r="P2616" s="2">
        <v>41300000</v>
      </c>
      <c r="Q2616" s="2">
        <v>41270000</v>
      </c>
      <c r="R2616" s="2">
        <v>40610000</v>
      </c>
      <c r="S2616" s="2">
        <v>39650000</v>
      </c>
      <c r="T2616" s="2">
        <v>39420000</v>
      </c>
      <c r="U2616" s="2">
        <v>39690000</v>
      </c>
      <c r="V2616" s="2">
        <v>39870000</v>
      </c>
      <c r="W2616" s="2">
        <v>40150000</v>
      </c>
      <c r="X2616" s="2">
        <v>39610000</v>
      </c>
      <c r="Y2616" s="2">
        <v>39570000</v>
      </c>
      <c r="Z2616" s="2">
        <v>40140000</v>
      </c>
      <c r="AA2616" s="2">
        <v>40480000</v>
      </c>
      <c r="AB2616" s="2">
        <v>40620000</v>
      </c>
      <c r="AC2616" s="2">
        <v>40820000</v>
      </c>
    </row>
    <row r="2617" spans="1:29">
      <c r="A2617" t="s">
        <v>1908</v>
      </c>
      <c r="B2617" t="s">
        <v>19</v>
      </c>
      <c r="C2617">
        <v>500000</v>
      </c>
      <c r="D2617" s="2">
        <v>2860000</v>
      </c>
      <c r="E2617" s="2">
        <v>6710000</v>
      </c>
      <c r="F2617" s="2">
        <v>19750000</v>
      </c>
      <c r="G2617" s="2">
        <v>30900000</v>
      </c>
      <c r="H2617" s="2">
        <v>30900000</v>
      </c>
      <c r="I2617" s="2">
        <v>30900000</v>
      </c>
      <c r="J2617" s="2">
        <v>30900000</v>
      </c>
      <c r="K2617" s="2">
        <v>30900000</v>
      </c>
      <c r="L2617" s="2">
        <v>30900000</v>
      </c>
      <c r="M2617" s="2">
        <v>30900000</v>
      </c>
      <c r="N2617" s="2">
        <v>30900000</v>
      </c>
      <c r="O2617" s="2">
        <v>30900000</v>
      </c>
      <c r="P2617" s="2">
        <v>30900000</v>
      </c>
      <c r="Q2617" s="2">
        <v>30900000</v>
      </c>
      <c r="R2617" s="2">
        <v>30900000</v>
      </c>
      <c r="S2617" s="2">
        <v>30900000</v>
      </c>
      <c r="T2617" s="2">
        <v>30900000</v>
      </c>
      <c r="U2617" s="2">
        <v>30900000</v>
      </c>
      <c r="V2617" s="2">
        <v>30900000</v>
      </c>
      <c r="W2617" s="2">
        <v>30900000</v>
      </c>
      <c r="X2617" s="2">
        <v>30900000</v>
      </c>
      <c r="Y2617" s="2">
        <v>30900000</v>
      </c>
      <c r="Z2617" s="2">
        <v>30900000</v>
      </c>
      <c r="AA2617" s="2">
        <v>30900000</v>
      </c>
      <c r="AB2617" s="2">
        <v>30900000</v>
      </c>
      <c r="AC2617" s="2">
        <v>30900000</v>
      </c>
    </row>
    <row r="2618" spans="1:29">
      <c r="A2618" t="s">
        <v>1909</v>
      </c>
      <c r="B2618" t="s">
        <v>19</v>
      </c>
      <c r="C2618">
        <v>30000</v>
      </c>
      <c r="D2618">
        <v>30000</v>
      </c>
      <c r="E2618">
        <v>30000</v>
      </c>
      <c r="F2618">
        <v>30000</v>
      </c>
      <c r="G2618">
        <v>30000</v>
      </c>
      <c r="H2618">
        <v>30000</v>
      </c>
      <c r="I2618">
        <v>30000</v>
      </c>
      <c r="J2618">
        <v>30000</v>
      </c>
      <c r="K2618">
        <v>30000</v>
      </c>
      <c r="L2618">
        <v>30000</v>
      </c>
      <c r="M2618">
        <v>30000</v>
      </c>
      <c r="N2618">
        <v>30000</v>
      </c>
      <c r="O2618">
        <v>30000</v>
      </c>
      <c r="P2618">
        <v>30000</v>
      </c>
      <c r="Q2618">
        <v>30000</v>
      </c>
      <c r="R2618">
        <v>30000</v>
      </c>
      <c r="S2618">
        <v>30000</v>
      </c>
      <c r="T2618">
        <v>30000</v>
      </c>
      <c r="U2618">
        <v>30000</v>
      </c>
      <c r="V2618">
        <v>30000</v>
      </c>
      <c r="W2618">
        <v>30000</v>
      </c>
      <c r="X2618">
        <v>30000</v>
      </c>
      <c r="Y2618">
        <v>30000</v>
      </c>
      <c r="Z2618">
        <v>30000</v>
      </c>
      <c r="AA2618">
        <v>30000</v>
      </c>
      <c r="AB2618">
        <v>30000</v>
      </c>
      <c r="AC2618">
        <v>30000</v>
      </c>
    </row>
    <row r="2619" spans="1:29">
      <c r="A2619" t="s">
        <v>1910</v>
      </c>
      <c r="B2619" t="s">
        <v>19</v>
      </c>
      <c r="C2619">
        <v>0</v>
      </c>
      <c r="D2619">
        <v>0</v>
      </c>
      <c r="E2619">
        <v>0</v>
      </c>
      <c r="F2619">
        <v>0</v>
      </c>
      <c r="G2619">
        <v>0</v>
      </c>
      <c r="H2619">
        <v>0</v>
      </c>
      <c r="I2619">
        <v>0</v>
      </c>
      <c r="J2619">
        <v>0</v>
      </c>
      <c r="K2619">
        <v>0</v>
      </c>
      <c r="L2619">
        <v>0</v>
      </c>
      <c r="M2619">
        <v>0</v>
      </c>
      <c r="N2619">
        <v>0</v>
      </c>
      <c r="O2619">
        <v>0</v>
      </c>
      <c r="P2619">
        <v>0</v>
      </c>
      <c r="Q2619">
        <v>0</v>
      </c>
      <c r="R2619">
        <v>0</v>
      </c>
      <c r="S2619">
        <v>0</v>
      </c>
      <c r="T2619">
        <v>0</v>
      </c>
      <c r="U2619">
        <v>0</v>
      </c>
      <c r="V2619">
        <v>0</v>
      </c>
      <c r="W2619">
        <v>0</v>
      </c>
      <c r="X2619">
        <v>0</v>
      </c>
      <c r="Y2619">
        <v>0</v>
      </c>
      <c r="Z2619">
        <v>0</v>
      </c>
      <c r="AA2619">
        <v>0</v>
      </c>
      <c r="AB2619">
        <v>0</v>
      </c>
      <c r="AC2619">
        <v>0</v>
      </c>
    </row>
    <row r="2620" spans="1:29">
      <c r="A2620" t="s">
        <v>1911</v>
      </c>
      <c r="B2620" t="s">
        <v>19</v>
      </c>
      <c r="C2620" s="2">
        <v>4510000</v>
      </c>
      <c r="D2620" s="2">
        <v>4510000</v>
      </c>
      <c r="E2620" s="2">
        <v>4510000</v>
      </c>
      <c r="F2620" s="2">
        <v>4340000</v>
      </c>
      <c r="G2620" s="2">
        <v>4340000</v>
      </c>
      <c r="H2620" s="2">
        <v>4160000</v>
      </c>
      <c r="I2620" s="2">
        <v>4160000</v>
      </c>
      <c r="J2620" s="2">
        <v>4160000</v>
      </c>
      <c r="K2620" s="2">
        <v>4160000</v>
      </c>
      <c r="L2620" s="2">
        <v>4160000</v>
      </c>
      <c r="M2620" s="2">
        <v>4160000</v>
      </c>
      <c r="N2620" s="2">
        <v>4160000</v>
      </c>
      <c r="O2620" s="2">
        <v>4160000</v>
      </c>
      <c r="P2620" s="2">
        <v>4160000</v>
      </c>
      <c r="Q2620" s="2">
        <v>4160000</v>
      </c>
      <c r="R2620" s="2">
        <v>4020000</v>
      </c>
      <c r="S2620" s="2">
        <v>3920000</v>
      </c>
      <c r="T2620" s="2">
        <v>3910000</v>
      </c>
      <c r="U2620" s="2">
        <v>3940000</v>
      </c>
      <c r="V2620" s="2">
        <v>3990000</v>
      </c>
      <c r="W2620" s="2">
        <v>4010000</v>
      </c>
      <c r="X2620" s="2">
        <v>3900000</v>
      </c>
      <c r="Y2620" s="2">
        <v>3850000</v>
      </c>
      <c r="Z2620" s="2">
        <v>3950000</v>
      </c>
      <c r="AA2620" s="2">
        <v>4010000</v>
      </c>
      <c r="AB2620" s="2">
        <v>4010000</v>
      </c>
      <c r="AC2620" s="2">
        <v>4010000</v>
      </c>
    </row>
    <row r="2621" spans="1:29">
      <c r="A2621" t="s">
        <v>7217</v>
      </c>
      <c r="B2621" t="s">
        <v>19</v>
      </c>
      <c r="C2621">
        <v>0</v>
      </c>
      <c r="D2621">
        <v>0</v>
      </c>
      <c r="E2621">
        <v>0</v>
      </c>
      <c r="F2621">
        <v>0</v>
      </c>
      <c r="G2621">
        <v>0</v>
      </c>
      <c r="H2621">
        <v>0</v>
      </c>
      <c r="I2621">
        <v>0</v>
      </c>
      <c r="J2621">
        <v>0</v>
      </c>
      <c r="K2621">
        <v>0</v>
      </c>
      <c r="L2621">
        <v>0</v>
      </c>
      <c r="M2621">
        <v>0</v>
      </c>
      <c r="N2621">
        <v>0</v>
      </c>
      <c r="O2621">
        <v>0</v>
      </c>
      <c r="P2621">
        <v>0</v>
      </c>
      <c r="Q2621">
        <v>0</v>
      </c>
      <c r="R2621">
        <v>0</v>
      </c>
      <c r="S2621">
        <v>0</v>
      </c>
      <c r="T2621">
        <v>0</v>
      </c>
      <c r="U2621">
        <v>0</v>
      </c>
      <c r="V2621">
        <v>0</v>
      </c>
      <c r="W2621">
        <v>0</v>
      </c>
      <c r="X2621">
        <v>0</v>
      </c>
      <c r="Y2621">
        <v>0</v>
      </c>
      <c r="Z2621">
        <v>0</v>
      </c>
      <c r="AA2621">
        <v>0</v>
      </c>
      <c r="AB2621">
        <v>0</v>
      </c>
      <c r="AC2621">
        <v>0</v>
      </c>
    </row>
    <row r="2622" spans="1:29">
      <c r="A2622" t="s">
        <v>7218</v>
      </c>
      <c r="B2622" t="s">
        <v>19</v>
      </c>
      <c r="C2622">
        <v>0</v>
      </c>
      <c r="D2622">
        <v>0</v>
      </c>
      <c r="E2622">
        <v>0</v>
      </c>
      <c r="F2622">
        <v>0</v>
      </c>
      <c r="G2622">
        <v>0</v>
      </c>
      <c r="H2622" s="2">
        <v>1660000</v>
      </c>
      <c r="I2622" s="2">
        <v>3320000</v>
      </c>
      <c r="J2622" s="2">
        <v>3320000</v>
      </c>
      <c r="K2622" s="2">
        <v>3320000</v>
      </c>
      <c r="L2622" s="2">
        <v>3320000</v>
      </c>
      <c r="M2622" s="2">
        <v>4990000</v>
      </c>
      <c r="N2622" s="2">
        <v>9980000</v>
      </c>
      <c r="O2622" s="2">
        <v>13310000</v>
      </c>
      <c r="P2622" s="2">
        <v>13310000</v>
      </c>
      <c r="Q2622" s="2">
        <v>13310000</v>
      </c>
      <c r="R2622" s="2">
        <v>12930000</v>
      </c>
      <c r="S2622" s="2">
        <v>12620000</v>
      </c>
      <c r="T2622" s="2">
        <v>12280000</v>
      </c>
      <c r="U2622" s="2">
        <v>12580000</v>
      </c>
      <c r="V2622" s="2">
        <v>12580000</v>
      </c>
      <c r="W2622" s="2">
        <v>12720000</v>
      </c>
      <c r="X2622" s="2">
        <v>12430000</v>
      </c>
      <c r="Y2622" s="2">
        <v>12280000</v>
      </c>
      <c r="Z2622" s="2">
        <v>6920000</v>
      </c>
      <c r="AA2622" s="2">
        <v>6890000</v>
      </c>
      <c r="AB2622" s="2">
        <v>6810000</v>
      </c>
      <c r="AC2622" s="2">
        <v>6720000</v>
      </c>
    </row>
    <row r="2623" spans="1:29">
      <c r="A2623" t="s">
        <v>7219</v>
      </c>
      <c r="B2623" t="s">
        <v>19</v>
      </c>
      <c r="C2623">
        <v>0</v>
      </c>
      <c r="D2623">
        <v>0</v>
      </c>
      <c r="E2623">
        <v>0</v>
      </c>
      <c r="F2623">
        <v>0</v>
      </c>
      <c r="G2623">
        <v>0</v>
      </c>
      <c r="H2623">
        <v>0</v>
      </c>
      <c r="I2623">
        <v>0</v>
      </c>
      <c r="J2623">
        <v>0</v>
      </c>
      <c r="K2623">
        <v>0</v>
      </c>
      <c r="L2623">
        <v>0</v>
      </c>
      <c r="M2623">
        <v>0</v>
      </c>
      <c r="N2623">
        <v>0</v>
      </c>
      <c r="O2623">
        <v>0</v>
      </c>
      <c r="P2623">
        <v>0</v>
      </c>
      <c r="Q2623">
        <v>0</v>
      </c>
      <c r="R2623">
        <v>0</v>
      </c>
      <c r="S2623">
        <v>0</v>
      </c>
      <c r="T2623">
        <v>0</v>
      </c>
      <c r="U2623">
        <v>0</v>
      </c>
      <c r="V2623">
        <v>0</v>
      </c>
      <c r="W2623">
        <v>0</v>
      </c>
      <c r="X2623">
        <v>0</v>
      </c>
      <c r="Y2623">
        <v>0</v>
      </c>
      <c r="Z2623">
        <v>0</v>
      </c>
      <c r="AA2623">
        <v>0</v>
      </c>
      <c r="AB2623">
        <v>0</v>
      </c>
      <c r="AC2623">
        <v>0</v>
      </c>
    </row>
    <row r="2624" spans="1:29">
      <c r="A2624" t="s">
        <v>7220</v>
      </c>
      <c r="B2624" t="s">
        <v>19</v>
      </c>
      <c r="C2624">
        <v>0</v>
      </c>
      <c r="D2624">
        <v>0</v>
      </c>
      <c r="E2624">
        <v>0</v>
      </c>
      <c r="F2624">
        <v>0</v>
      </c>
      <c r="G2624">
        <v>0</v>
      </c>
      <c r="H2624">
        <v>0</v>
      </c>
      <c r="I2624">
        <v>0</v>
      </c>
      <c r="J2624">
        <v>0</v>
      </c>
      <c r="K2624">
        <v>0</v>
      </c>
      <c r="L2624">
        <v>0</v>
      </c>
      <c r="M2624">
        <v>0</v>
      </c>
      <c r="N2624">
        <v>0</v>
      </c>
      <c r="O2624">
        <v>0</v>
      </c>
      <c r="P2624">
        <v>0</v>
      </c>
      <c r="Q2624">
        <v>0</v>
      </c>
      <c r="R2624">
        <v>0</v>
      </c>
      <c r="S2624">
        <v>0</v>
      </c>
      <c r="T2624">
        <v>0</v>
      </c>
      <c r="U2624">
        <v>0</v>
      </c>
      <c r="V2624">
        <v>0</v>
      </c>
      <c r="W2624">
        <v>0</v>
      </c>
      <c r="X2624">
        <v>0</v>
      </c>
      <c r="Y2624">
        <v>0</v>
      </c>
      <c r="Z2624">
        <v>0</v>
      </c>
      <c r="AA2624">
        <v>0</v>
      </c>
      <c r="AB2624">
        <v>0</v>
      </c>
      <c r="AC2624">
        <v>0</v>
      </c>
    </row>
    <row r="2625" spans="1:32">
      <c r="A2625" t="s">
        <v>7221</v>
      </c>
      <c r="B2625" t="s">
        <v>19</v>
      </c>
      <c r="C2625">
        <v>0</v>
      </c>
      <c r="D2625">
        <v>0</v>
      </c>
      <c r="E2625">
        <v>0</v>
      </c>
      <c r="F2625">
        <v>0</v>
      </c>
      <c r="G2625">
        <v>0</v>
      </c>
      <c r="H2625">
        <v>0</v>
      </c>
      <c r="I2625">
        <v>0</v>
      </c>
      <c r="J2625">
        <v>0</v>
      </c>
      <c r="K2625">
        <v>0</v>
      </c>
      <c r="L2625">
        <v>0</v>
      </c>
      <c r="M2625">
        <v>0</v>
      </c>
      <c r="N2625">
        <v>0</v>
      </c>
      <c r="O2625">
        <v>0</v>
      </c>
      <c r="P2625">
        <v>0</v>
      </c>
      <c r="Q2625">
        <v>0</v>
      </c>
      <c r="R2625">
        <v>0</v>
      </c>
      <c r="S2625">
        <v>0</v>
      </c>
      <c r="T2625">
        <v>0</v>
      </c>
      <c r="U2625">
        <v>0</v>
      </c>
      <c r="V2625">
        <v>0</v>
      </c>
      <c r="W2625">
        <v>0</v>
      </c>
      <c r="X2625">
        <v>0</v>
      </c>
      <c r="Y2625">
        <v>0</v>
      </c>
      <c r="Z2625">
        <v>0</v>
      </c>
      <c r="AA2625">
        <v>0</v>
      </c>
      <c r="AB2625">
        <v>0</v>
      </c>
      <c r="AC2625">
        <v>0</v>
      </c>
    </row>
    <row r="2626" spans="1:32">
      <c r="A2626" t="s">
        <v>7222</v>
      </c>
      <c r="B2626" t="s">
        <v>19</v>
      </c>
      <c r="C2626">
        <v>0</v>
      </c>
      <c r="D2626" s="2">
        <v>1070000</v>
      </c>
      <c r="E2626" s="2">
        <v>1810000</v>
      </c>
      <c r="F2626" s="2">
        <v>1810000</v>
      </c>
      <c r="G2626" s="2">
        <v>1800000</v>
      </c>
      <c r="H2626" s="2">
        <v>1800000</v>
      </c>
      <c r="I2626" s="2">
        <v>1800000</v>
      </c>
      <c r="J2626" s="2">
        <v>1800000</v>
      </c>
      <c r="K2626" s="2">
        <v>1800000</v>
      </c>
      <c r="L2626" s="2">
        <v>1800000</v>
      </c>
      <c r="M2626" s="2">
        <v>1800000</v>
      </c>
      <c r="N2626" s="2">
        <v>1800000</v>
      </c>
      <c r="O2626" s="2">
        <v>1800000</v>
      </c>
      <c r="P2626" s="2">
        <v>1800000</v>
      </c>
      <c r="Q2626" s="2">
        <v>1800000</v>
      </c>
      <c r="R2626" s="2">
        <v>1800000</v>
      </c>
      <c r="S2626" s="2">
        <v>1800000</v>
      </c>
      <c r="T2626" s="2">
        <v>1800000</v>
      </c>
      <c r="U2626" s="2">
        <v>1800000</v>
      </c>
      <c r="V2626" s="2">
        <v>1800000</v>
      </c>
      <c r="W2626" s="2">
        <v>1800000</v>
      </c>
      <c r="X2626" s="2">
        <v>1800000</v>
      </c>
      <c r="Y2626" s="2">
        <v>1800000</v>
      </c>
      <c r="Z2626" s="2">
        <v>1800000</v>
      </c>
      <c r="AA2626" s="2">
        <v>1800000</v>
      </c>
      <c r="AB2626" s="2">
        <v>1800000</v>
      </c>
      <c r="AC2626" s="2">
        <v>1800000</v>
      </c>
    </row>
    <row r="2627" spans="1:32">
      <c r="A2627" t="s">
        <v>7223</v>
      </c>
      <c r="B2627" t="s">
        <v>19</v>
      </c>
      <c r="C2627">
        <v>0</v>
      </c>
      <c r="D2627" s="2">
        <v>5570000</v>
      </c>
      <c r="E2627" s="2">
        <v>10670000</v>
      </c>
      <c r="F2627" s="2">
        <v>10690000</v>
      </c>
      <c r="G2627" s="2">
        <v>10350000</v>
      </c>
      <c r="H2627" s="2">
        <v>9910000</v>
      </c>
      <c r="I2627" s="2">
        <v>9680000</v>
      </c>
      <c r="J2627" s="2">
        <v>9690000</v>
      </c>
      <c r="K2627" s="2">
        <v>9770000</v>
      </c>
      <c r="L2627" s="2">
        <v>9800000</v>
      </c>
      <c r="M2627" s="2">
        <v>9820000</v>
      </c>
      <c r="N2627" s="2">
        <v>9830000</v>
      </c>
      <c r="O2627" s="2">
        <v>9830000</v>
      </c>
      <c r="P2627" s="2">
        <v>9820000</v>
      </c>
      <c r="Q2627" s="2">
        <v>9780000</v>
      </c>
      <c r="R2627" s="2">
        <v>9780000</v>
      </c>
      <c r="S2627" s="2">
        <v>9790000</v>
      </c>
      <c r="T2627" s="2">
        <v>9780000</v>
      </c>
      <c r="U2627" s="2">
        <v>9790000</v>
      </c>
      <c r="V2627" s="2">
        <v>9800000</v>
      </c>
      <c r="W2627" s="2">
        <v>9790000</v>
      </c>
      <c r="X2627" s="2">
        <v>9800000</v>
      </c>
      <c r="Y2627" s="2">
        <v>7330000</v>
      </c>
      <c r="Z2627" s="2">
        <v>4870000</v>
      </c>
      <c r="AA2627" s="2">
        <v>1820000</v>
      </c>
      <c r="AB2627">
        <v>0</v>
      </c>
      <c r="AC2627">
        <v>0</v>
      </c>
    </row>
    <row r="2628" spans="1:32">
      <c r="A2628" t="s">
        <v>13366</v>
      </c>
      <c r="B2628" t="s">
        <v>19</v>
      </c>
      <c r="C2628">
        <v>167184</v>
      </c>
      <c r="D2628">
        <v>165654</v>
      </c>
      <c r="E2628">
        <v>160752</v>
      </c>
      <c r="F2628">
        <v>153832</v>
      </c>
      <c r="G2628">
        <v>141488</v>
      </c>
      <c r="H2628">
        <v>127546</v>
      </c>
      <c r="I2628">
        <v>123480</v>
      </c>
      <c r="J2628">
        <v>118250</v>
      </c>
      <c r="K2628">
        <v>116024</v>
      </c>
      <c r="L2628">
        <v>113334</v>
      </c>
      <c r="M2628">
        <v>111232</v>
      </c>
      <c r="N2628">
        <v>109088</v>
      </c>
      <c r="O2628">
        <v>103954</v>
      </c>
      <c r="P2628">
        <v>102096</v>
      </c>
      <c r="Q2628">
        <v>101456</v>
      </c>
      <c r="R2628">
        <v>97081.5</v>
      </c>
      <c r="S2628">
        <v>88291.5</v>
      </c>
      <c r="T2628">
        <v>87391.5</v>
      </c>
      <c r="U2628">
        <v>85847.5</v>
      </c>
      <c r="V2628">
        <v>84184.5</v>
      </c>
      <c r="W2628">
        <v>83368.5</v>
      </c>
      <c r="X2628">
        <v>79972.5</v>
      </c>
      <c r="Y2628">
        <v>79672.5</v>
      </c>
      <c r="Z2628">
        <v>79372.5</v>
      </c>
      <c r="AA2628">
        <v>78228.5</v>
      </c>
      <c r="AB2628">
        <v>77425.5</v>
      </c>
      <c r="AC2628">
        <v>77125.5</v>
      </c>
    </row>
    <row r="2629" spans="1:32">
      <c r="A2629" t="s">
        <v>13367</v>
      </c>
      <c r="B2629" t="s">
        <v>19</v>
      </c>
      <c r="C2629">
        <v>71978</v>
      </c>
      <c r="D2629">
        <v>70832</v>
      </c>
      <c r="E2629">
        <v>67837</v>
      </c>
      <c r="F2629">
        <v>64342</v>
      </c>
      <c r="G2629">
        <v>63582</v>
      </c>
      <c r="H2629">
        <v>60750</v>
      </c>
      <c r="I2629">
        <v>59949</v>
      </c>
      <c r="J2629">
        <v>57924</v>
      </c>
      <c r="K2629">
        <v>57686</v>
      </c>
      <c r="L2629">
        <v>56800</v>
      </c>
      <c r="M2629">
        <v>56057</v>
      </c>
      <c r="N2629">
        <v>55350</v>
      </c>
      <c r="O2629">
        <v>55350</v>
      </c>
      <c r="P2629">
        <v>55350</v>
      </c>
      <c r="Q2629">
        <v>55350</v>
      </c>
      <c r="R2629">
        <v>55350</v>
      </c>
      <c r="S2629">
        <v>55350</v>
      </c>
      <c r="T2629">
        <v>55350</v>
      </c>
      <c r="U2629">
        <v>55350</v>
      </c>
      <c r="V2629">
        <v>55350</v>
      </c>
      <c r="W2629">
        <v>55350</v>
      </c>
      <c r="X2629">
        <v>55328</v>
      </c>
      <c r="Y2629">
        <v>55328</v>
      </c>
      <c r="Z2629">
        <v>55328</v>
      </c>
      <c r="AA2629">
        <v>55328</v>
      </c>
      <c r="AB2629">
        <v>55328</v>
      </c>
      <c r="AC2629">
        <v>55328</v>
      </c>
    </row>
    <row r="2630" spans="1:32">
      <c r="A2630" t="s">
        <v>13368</v>
      </c>
      <c r="B2630" t="s">
        <v>19</v>
      </c>
      <c r="C2630">
        <v>284996</v>
      </c>
      <c r="D2630">
        <v>321729</v>
      </c>
      <c r="E2630">
        <v>364644</v>
      </c>
      <c r="F2630">
        <v>374553</v>
      </c>
      <c r="G2630">
        <v>388680</v>
      </c>
      <c r="H2630">
        <v>405273</v>
      </c>
      <c r="I2630">
        <v>410310</v>
      </c>
      <c r="J2630">
        <v>415952</v>
      </c>
      <c r="K2630">
        <v>419703</v>
      </c>
      <c r="L2630">
        <v>423134</v>
      </c>
      <c r="M2630">
        <v>426903</v>
      </c>
      <c r="N2630">
        <v>432028</v>
      </c>
      <c r="O2630">
        <v>437369</v>
      </c>
      <c r="P2630">
        <v>438074</v>
      </c>
      <c r="Q2630">
        <v>438100</v>
      </c>
      <c r="R2630">
        <v>441692</v>
      </c>
      <c r="S2630">
        <v>467725</v>
      </c>
      <c r="T2630">
        <v>494439</v>
      </c>
      <c r="U2630">
        <v>499902</v>
      </c>
      <c r="V2630">
        <v>519678</v>
      </c>
      <c r="W2630">
        <v>525652</v>
      </c>
      <c r="X2630">
        <v>540122</v>
      </c>
      <c r="Y2630">
        <v>564794</v>
      </c>
      <c r="Z2630">
        <v>575699</v>
      </c>
      <c r="AA2630">
        <v>586774</v>
      </c>
      <c r="AB2630">
        <v>601079</v>
      </c>
      <c r="AC2630">
        <v>614873</v>
      </c>
      <c r="AD2630" s="2"/>
      <c r="AE2630" s="2"/>
      <c r="AF2630" s="2"/>
    </row>
    <row r="2631" spans="1:32">
      <c r="A2631" t="s">
        <v>13369</v>
      </c>
      <c r="B2631" t="s">
        <v>19</v>
      </c>
      <c r="C2631">
        <v>96826.2</v>
      </c>
      <c r="D2631">
        <v>96826.2</v>
      </c>
      <c r="E2631">
        <v>95586.2</v>
      </c>
      <c r="F2631">
        <v>95586.2</v>
      </c>
      <c r="G2631">
        <v>95586.2</v>
      </c>
      <c r="H2631">
        <v>95586.2</v>
      </c>
      <c r="I2631">
        <v>94464.2</v>
      </c>
      <c r="J2631">
        <v>93346.2</v>
      </c>
      <c r="K2631">
        <v>93346.2</v>
      </c>
      <c r="L2631">
        <v>93346.2</v>
      </c>
      <c r="M2631">
        <v>93346.2</v>
      </c>
      <c r="N2631">
        <v>93346.2</v>
      </c>
      <c r="O2631">
        <v>93346.2</v>
      </c>
      <c r="P2631">
        <v>93346.2</v>
      </c>
      <c r="Q2631">
        <v>93346.2</v>
      </c>
      <c r="R2631">
        <v>93346.2</v>
      </c>
      <c r="S2631">
        <v>93346.2</v>
      </c>
      <c r="T2631">
        <v>93346.2</v>
      </c>
      <c r="U2631">
        <v>93346.2</v>
      </c>
      <c r="V2631">
        <v>93346.2</v>
      </c>
      <c r="W2631">
        <v>93346.2</v>
      </c>
      <c r="X2631">
        <v>93346.2</v>
      </c>
      <c r="Y2631">
        <v>93346.2</v>
      </c>
      <c r="Z2631">
        <v>93346.2</v>
      </c>
      <c r="AA2631">
        <v>93346.2</v>
      </c>
      <c r="AB2631">
        <v>93346.2</v>
      </c>
      <c r="AC2631">
        <v>93346.2</v>
      </c>
      <c r="AD2631" s="2"/>
      <c r="AE2631" s="2"/>
      <c r="AF2631" s="2"/>
    </row>
    <row r="2632" spans="1:32">
      <c r="A2632" t="s">
        <v>13370</v>
      </c>
      <c r="B2632" t="s">
        <v>19</v>
      </c>
      <c r="C2632">
        <v>79615.100000000006</v>
      </c>
      <c r="D2632">
        <v>79629.100000000006</v>
      </c>
      <c r="E2632">
        <v>79639.100000000006</v>
      </c>
      <c r="F2632">
        <v>79625.100000000006</v>
      </c>
      <c r="G2632">
        <v>79622.100000000006</v>
      </c>
      <c r="H2632">
        <v>79622.100000000006</v>
      </c>
      <c r="I2632">
        <v>79618.100000000006</v>
      </c>
      <c r="J2632">
        <v>79617.100000000006</v>
      </c>
      <c r="K2632">
        <v>79617.100000000006</v>
      </c>
      <c r="L2632">
        <v>79617.100000000006</v>
      </c>
      <c r="M2632">
        <v>79617.100000000006</v>
      </c>
      <c r="N2632">
        <v>79617.100000000006</v>
      </c>
      <c r="O2632">
        <v>79617.100000000006</v>
      </c>
      <c r="P2632">
        <v>79617.100000000006</v>
      </c>
      <c r="Q2632">
        <v>79617.100000000006</v>
      </c>
      <c r="R2632">
        <v>79617.100000000006</v>
      </c>
      <c r="S2632">
        <v>79617.100000000006</v>
      </c>
      <c r="T2632">
        <v>79617.100000000006</v>
      </c>
      <c r="U2632">
        <v>79617.100000000006</v>
      </c>
      <c r="V2632">
        <v>79617.100000000006</v>
      </c>
      <c r="W2632">
        <v>79617.100000000006</v>
      </c>
      <c r="X2632">
        <v>79617.100000000006</v>
      </c>
      <c r="Y2632">
        <v>79617.100000000006</v>
      </c>
      <c r="Z2632">
        <v>79617.100000000006</v>
      </c>
      <c r="AA2632">
        <v>79617.100000000006</v>
      </c>
      <c r="AB2632">
        <v>79617.100000000006</v>
      </c>
      <c r="AC2632">
        <v>79617.100000000006</v>
      </c>
      <c r="AD2632" s="2"/>
      <c r="AE2632" s="2"/>
      <c r="AF2632" s="2"/>
    </row>
    <row r="2633" spans="1:32">
      <c r="A2633" t="s">
        <v>13371</v>
      </c>
      <c r="B2633" t="s">
        <v>19</v>
      </c>
      <c r="C2633">
        <v>153175</v>
      </c>
      <c r="D2633">
        <v>174225</v>
      </c>
      <c r="E2633">
        <v>183724</v>
      </c>
      <c r="F2633">
        <v>184564</v>
      </c>
      <c r="G2633">
        <v>185059</v>
      </c>
      <c r="H2633">
        <v>188644</v>
      </c>
      <c r="I2633">
        <v>191505</v>
      </c>
      <c r="J2633">
        <v>192914</v>
      </c>
      <c r="K2633">
        <v>193228</v>
      </c>
      <c r="L2633">
        <v>193394</v>
      </c>
      <c r="M2633">
        <v>193680</v>
      </c>
      <c r="N2633">
        <v>194304</v>
      </c>
      <c r="O2633">
        <v>195314</v>
      </c>
      <c r="P2633">
        <v>196164</v>
      </c>
      <c r="Q2633">
        <v>196566</v>
      </c>
      <c r="R2633">
        <v>198841</v>
      </c>
      <c r="S2633">
        <v>204140</v>
      </c>
      <c r="T2633">
        <v>210640</v>
      </c>
      <c r="U2633">
        <v>214484</v>
      </c>
      <c r="V2633">
        <v>220831</v>
      </c>
      <c r="W2633">
        <v>225404</v>
      </c>
      <c r="X2633">
        <v>231864</v>
      </c>
      <c r="Y2633">
        <v>241092</v>
      </c>
      <c r="Z2633">
        <v>246913</v>
      </c>
      <c r="AA2633">
        <v>250734</v>
      </c>
      <c r="AB2633">
        <v>254106</v>
      </c>
      <c r="AC2633">
        <v>257184</v>
      </c>
      <c r="AD2633" s="2"/>
      <c r="AE2633" s="2"/>
      <c r="AF2633" s="2"/>
    </row>
    <row r="2634" spans="1:32">
      <c r="A2634" t="s">
        <v>13372</v>
      </c>
      <c r="B2634" t="s">
        <v>19</v>
      </c>
      <c r="C2634">
        <v>191411</v>
      </c>
      <c r="D2634">
        <v>250753</v>
      </c>
      <c r="E2634">
        <v>298698</v>
      </c>
      <c r="F2634">
        <v>326795</v>
      </c>
      <c r="G2634">
        <v>350855</v>
      </c>
      <c r="H2634">
        <v>382368</v>
      </c>
      <c r="I2634">
        <v>421500</v>
      </c>
      <c r="J2634">
        <v>466849</v>
      </c>
      <c r="K2634">
        <v>515905</v>
      </c>
      <c r="L2634">
        <v>571428</v>
      </c>
      <c r="M2634">
        <v>631876</v>
      </c>
      <c r="N2634">
        <v>696909</v>
      </c>
      <c r="O2634">
        <v>769171</v>
      </c>
      <c r="P2634">
        <v>848046</v>
      </c>
      <c r="Q2634">
        <v>912315</v>
      </c>
      <c r="R2634">
        <v>988147</v>
      </c>
      <c r="S2634" s="2">
        <v>1051340</v>
      </c>
      <c r="T2634" s="2">
        <v>1067030</v>
      </c>
      <c r="U2634" s="2">
        <v>1107520</v>
      </c>
      <c r="V2634" s="2">
        <v>1120050</v>
      </c>
      <c r="W2634" s="2">
        <v>1161280</v>
      </c>
      <c r="X2634" s="2">
        <v>1218760</v>
      </c>
      <c r="Y2634" s="2">
        <v>1234530</v>
      </c>
      <c r="Z2634" s="2">
        <v>1250120</v>
      </c>
      <c r="AA2634" s="2">
        <v>1277040</v>
      </c>
      <c r="AB2634" s="2">
        <v>1301150</v>
      </c>
      <c r="AC2634" s="2">
        <v>1324550</v>
      </c>
      <c r="AD2634" s="2"/>
      <c r="AE2634" s="2"/>
      <c r="AF2634" s="2"/>
    </row>
    <row r="2635" spans="1:32">
      <c r="A2635" t="s">
        <v>13373</v>
      </c>
      <c r="B2635" t="s">
        <v>19</v>
      </c>
      <c r="C2635">
        <v>1391.9</v>
      </c>
      <c r="D2635">
        <v>1391.9</v>
      </c>
      <c r="E2635">
        <v>1391.9</v>
      </c>
      <c r="F2635">
        <v>1391.9</v>
      </c>
      <c r="G2635">
        <v>1391.9</v>
      </c>
      <c r="H2635">
        <v>1391.9</v>
      </c>
      <c r="I2635">
        <v>1391.9</v>
      </c>
      <c r="J2635">
        <v>1391.9</v>
      </c>
      <c r="K2635">
        <v>1391.9</v>
      </c>
      <c r="L2635">
        <v>1391.9</v>
      </c>
      <c r="M2635">
        <v>1391.9</v>
      </c>
      <c r="N2635">
        <v>1391.9</v>
      </c>
      <c r="O2635">
        <v>1391.9</v>
      </c>
      <c r="P2635">
        <v>1391.9</v>
      </c>
      <c r="Q2635">
        <v>1391.9</v>
      </c>
      <c r="R2635">
        <v>1391.9</v>
      </c>
      <c r="S2635">
        <v>1391.9</v>
      </c>
      <c r="T2635">
        <v>1391.9</v>
      </c>
      <c r="U2635">
        <v>1391.9</v>
      </c>
      <c r="V2635">
        <v>1391.9</v>
      </c>
      <c r="W2635">
        <v>1391.9</v>
      </c>
      <c r="X2635">
        <v>1391.9</v>
      </c>
      <c r="Y2635">
        <v>1391.9</v>
      </c>
      <c r="Z2635">
        <v>1391.9</v>
      </c>
      <c r="AA2635">
        <v>1391.9</v>
      </c>
      <c r="AB2635">
        <v>1391.9</v>
      </c>
      <c r="AC2635">
        <v>1391.9</v>
      </c>
      <c r="AD2635" s="2"/>
      <c r="AE2635" s="2"/>
      <c r="AF2635" s="2"/>
    </row>
    <row r="2636" spans="1:32">
      <c r="A2636" t="s">
        <v>13374</v>
      </c>
      <c r="B2636" t="s">
        <v>19</v>
      </c>
      <c r="C2636">
        <v>3917.2</v>
      </c>
      <c r="D2636">
        <v>3917.2</v>
      </c>
      <c r="E2636">
        <v>3949.2</v>
      </c>
      <c r="F2636">
        <v>3949.2</v>
      </c>
      <c r="G2636">
        <v>3949.2</v>
      </c>
      <c r="H2636">
        <v>3949.2</v>
      </c>
      <c r="I2636">
        <v>3933.2</v>
      </c>
      <c r="J2636">
        <v>3933.2</v>
      </c>
      <c r="K2636">
        <v>3933.2</v>
      </c>
      <c r="L2636">
        <v>3933.2</v>
      </c>
      <c r="M2636">
        <v>3933.2</v>
      </c>
      <c r="N2636">
        <v>3933.2</v>
      </c>
      <c r="O2636">
        <v>3933.2</v>
      </c>
      <c r="P2636">
        <v>3933.2</v>
      </c>
      <c r="Q2636">
        <v>3933.2</v>
      </c>
      <c r="R2636">
        <v>3971.2</v>
      </c>
      <c r="S2636">
        <v>3971.2</v>
      </c>
      <c r="T2636">
        <v>3971.2</v>
      </c>
      <c r="U2636">
        <v>3971.2</v>
      </c>
      <c r="V2636">
        <v>3971.2</v>
      </c>
      <c r="W2636">
        <v>3971.2</v>
      </c>
      <c r="X2636">
        <v>3971.2</v>
      </c>
      <c r="Y2636">
        <v>3971.2</v>
      </c>
      <c r="Z2636">
        <v>3971.2</v>
      </c>
      <c r="AA2636">
        <v>3971.2</v>
      </c>
      <c r="AB2636">
        <v>3971.2</v>
      </c>
      <c r="AC2636">
        <v>3971.2</v>
      </c>
      <c r="AD2636" s="2"/>
      <c r="AE2636" s="2"/>
      <c r="AF2636" s="2"/>
    </row>
    <row r="2637" spans="1:32">
      <c r="A2637" t="s">
        <v>13375</v>
      </c>
      <c r="B2637" t="s">
        <v>19</v>
      </c>
      <c r="C2637">
        <v>2715.8</v>
      </c>
      <c r="D2637">
        <v>2715.8</v>
      </c>
      <c r="E2637">
        <v>2743.8</v>
      </c>
      <c r="F2637">
        <v>2799.8</v>
      </c>
      <c r="G2637">
        <v>2801.8</v>
      </c>
      <c r="H2637">
        <v>2801.8</v>
      </c>
      <c r="I2637">
        <v>2801.8</v>
      </c>
      <c r="J2637">
        <v>2801.8</v>
      </c>
      <c r="K2637">
        <v>2801.8</v>
      </c>
      <c r="L2637">
        <v>2801.8</v>
      </c>
      <c r="M2637">
        <v>2801.8</v>
      </c>
      <c r="N2637">
        <v>2801.8</v>
      </c>
      <c r="O2637">
        <v>2801.8</v>
      </c>
      <c r="P2637">
        <v>2801.8</v>
      </c>
      <c r="Q2637">
        <v>2801.8</v>
      </c>
      <c r="R2637">
        <v>2801.8</v>
      </c>
      <c r="S2637">
        <v>2801.8</v>
      </c>
      <c r="T2637">
        <v>2801.8</v>
      </c>
      <c r="U2637">
        <v>2801.8</v>
      </c>
      <c r="V2637">
        <v>2801.8</v>
      </c>
      <c r="W2637">
        <v>2801.8</v>
      </c>
      <c r="X2637">
        <v>2801.8</v>
      </c>
      <c r="Y2637">
        <v>2801.8</v>
      </c>
      <c r="Z2637">
        <v>2801.8</v>
      </c>
      <c r="AA2637">
        <v>2801.8</v>
      </c>
      <c r="AB2637">
        <v>2801.8</v>
      </c>
      <c r="AC2637">
        <v>2801.8</v>
      </c>
      <c r="AD2637" s="2"/>
      <c r="AE2637" s="2"/>
      <c r="AF2637" s="2"/>
    </row>
    <row r="2638" spans="1:32">
      <c r="A2638" t="s">
        <v>13376</v>
      </c>
      <c r="B2638" t="s">
        <v>19</v>
      </c>
      <c r="C2638">
        <v>27226</v>
      </c>
      <c r="D2638">
        <v>30251</v>
      </c>
      <c r="E2638">
        <v>30947</v>
      </c>
      <c r="F2638">
        <v>30943</v>
      </c>
      <c r="G2638">
        <v>30508</v>
      </c>
      <c r="H2638">
        <v>30492</v>
      </c>
      <c r="I2638">
        <v>30025</v>
      </c>
      <c r="J2638">
        <v>30025</v>
      </c>
      <c r="K2638">
        <v>30025</v>
      </c>
      <c r="L2638">
        <v>29860</v>
      </c>
      <c r="M2638">
        <v>29843</v>
      </c>
      <c r="N2638">
        <v>29843</v>
      </c>
      <c r="O2638">
        <v>29843</v>
      </c>
      <c r="P2638">
        <v>29843</v>
      </c>
      <c r="Q2638">
        <v>29843</v>
      </c>
      <c r="R2638">
        <v>29843</v>
      </c>
      <c r="S2638">
        <v>29843</v>
      </c>
      <c r="T2638">
        <v>29843</v>
      </c>
      <c r="U2638">
        <v>29843</v>
      </c>
      <c r="V2638">
        <v>29843</v>
      </c>
      <c r="W2638">
        <v>29843</v>
      </c>
      <c r="X2638">
        <v>29805</v>
      </c>
      <c r="Y2638">
        <v>29855</v>
      </c>
      <c r="Z2638">
        <v>29855</v>
      </c>
      <c r="AA2638">
        <v>29855</v>
      </c>
      <c r="AB2638">
        <v>29905</v>
      </c>
      <c r="AC2638">
        <v>30055</v>
      </c>
      <c r="AD2638" s="2"/>
      <c r="AE2638" s="2"/>
      <c r="AF2638" s="2"/>
    </row>
    <row r="2639" spans="1:32">
      <c r="A2639" t="s">
        <v>13377</v>
      </c>
      <c r="B2639" t="s">
        <v>19</v>
      </c>
      <c r="C2639">
        <v>132544</v>
      </c>
      <c r="D2639">
        <v>151604</v>
      </c>
      <c r="E2639">
        <v>165586</v>
      </c>
      <c r="F2639">
        <v>165980</v>
      </c>
      <c r="G2639">
        <v>165979</v>
      </c>
      <c r="H2639">
        <v>165979</v>
      </c>
      <c r="I2639">
        <v>165480</v>
      </c>
      <c r="J2639">
        <v>164865</v>
      </c>
      <c r="K2639">
        <v>164745</v>
      </c>
      <c r="L2639">
        <v>164745</v>
      </c>
      <c r="M2639">
        <v>164745</v>
      </c>
      <c r="N2639">
        <v>164522</v>
      </c>
      <c r="O2639">
        <v>164522</v>
      </c>
      <c r="P2639">
        <v>164522</v>
      </c>
      <c r="Q2639">
        <v>164522</v>
      </c>
      <c r="R2639">
        <v>164522</v>
      </c>
      <c r="S2639">
        <v>164130</v>
      </c>
      <c r="T2639">
        <v>164130</v>
      </c>
      <c r="U2639">
        <v>164130</v>
      </c>
      <c r="V2639">
        <v>164130</v>
      </c>
      <c r="W2639">
        <v>164130</v>
      </c>
      <c r="X2639">
        <v>155162</v>
      </c>
      <c r="Y2639">
        <v>155312</v>
      </c>
      <c r="Z2639">
        <v>155310</v>
      </c>
      <c r="AA2639">
        <v>155310</v>
      </c>
      <c r="AB2639">
        <v>155460</v>
      </c>
      <c r="AC2639">
        <v>155750</v>
      </c>
      <c r="AD2639" s="2"/>
      <c r="AE2639" s="2"/>
      <c r="AF2639" s="2"/>
    </row>
    <row r="2640" spans="1:32">
      <c r="A2640" t="s">
        <v>13378</v>
      </c>
      <c r="B2640" t="s">
        <v>19</v>
      </c>
      <c r="C2640">
        <v>5591</v>
      </c>
      <c r="D2640">
        <v>8291</v>
      </c>
      <c r="E2640">
        <v>8291</v>
      </c>
      <c r="F2640">
        <v>8291</v>
      </c>
      <c r="G2640">
        <v>8291</v>
      </c>
      <c r="H2640">
        <v>8291</v>
      </c>
      <c r="I2640">
        <v>8291</v>
      </c>
      <c r="J2640">
        <v>8291</v>
      </c>
      <c r="K2640">
        <v>8291</v>
      </c>
      <c r="L2640">
        <v>8291</v>
      </c>
      <c r="M2640">
        <v>8291</v>
      </c>
      <c r="N2640">
        <v>8291</v>
      </c>
      <c r="O2640">
        <v>8291</v>
      </c>
      <c r="P2640">
        <v>8291</v>
      </c>
      <c r="Q2640">
        <v>8291</v>
      </c>
      <c r="R2640">
        <v>8291</v>
      </c>
      <c r="S2640">
        <v>8291</v>
      </c>
      <c r="T2640">
        <v>8291</v>
      </c>
      <c r="U2640">
        <v>8291</v>
      </c>
      <c r="V2640">
        <v>8291</v>
      </c>
      <c r="W2640">
        <v>8291</v>
      </c>
      <c r="X2640">
        <v>8291</v>
      </c>
      <c r="Y2640">
        <v>8291</v>
      </c>
      <c r="Z2640">
        <v>8291</v>
      </c>
      <c r="AA2640">
        <v>8291</v>
      </c>
      <c r="AB2640">
        <v>8291</v>
      </c>
      <c r="AC2640">
        <v>8291</v>
      </c>
      <c r="AD2640" s="2"/>
      <c r="AE2640" s="2"/>
      <c r="AF2640" s="2"/>
    </row>
    <row r="2641" spans="1:29">
      <c r="A2641" t="s">
        <v>13379</v>
      </c>
      <c r="B2641" t="s">
        <v>19</v>
      </c>
      <c r="C2641">
        <v>171.3</v>
      </c>
      <c r="D2641">
        <v>971.3</v>
      </c>
      <c r="E2641">
        <v>1686.3</v>
      </c>
      <c r="F2641">
        <v>6060.3</v>
      </c>
      <c r="G2641">
        <v>6060.3</v>
      </c>
      <c r="H2641">
        <v>6060.3</v>
      </c>
      <c r="I2641">
        <v>6060.3</v>
      </c>
      <c r="J2641">
        <v>6060.3</v>
      </c>
      <c r="K2641">
        <v>6060.3</v>
      </c>
      <c r="L2641">
        <v>6060.3</v>
      </c>
      <c r="M2641">
        <v>6060.3</v>
      </c>
      <c r="N2641">
        <v>6060.3</v>
      </c>
      <c r="O2641">
        <v>6060.3</v>
      </c>
      <c r="P2641">
        <v>6060.3</v>
      </c>
      <c r="Q2641">
        <v>6060.3</v>
      </c>
      <c r="R2641">
        <v>6060.3</v>
      </c>
      <c r="S2641">
        <v>6060.3</v>
      </c>
      <c r="T2641">
        <v>6060.3</v>
      </c>
      <c r="U2641">
        <v>6060.3</v>
      </c>
      <c r="V2641">
        <v>6060.3</v>
      </c>
      <c r="W2641">
        <v>6060.3</v>
      </c>
      <c r="X2641">
        <v>6060.3</v>
      </c>
      <c r="Y2641">
        <v>6060.3</v>
      </c>
      <c r="Z2641">
        <v>6060.3</v>
      </c>
      <c r="AA2641">
        <v>6060.3</v>
      </c>
      <c r="AB2641">
        <v>6060.3</v>
      </c>
      <c r="AC2641">
        <v>6060.3</v>
      </c>
    </row>
    <row r="2642" spans="1:29">
      <c r="A2642" t="s">
        <v>13380</v>
      </c>
      <c r="B2642" t="s">
        <v>19</v>
      </c>
      <c r="C2642">
        <v>6</v>
      </c>
      <c r="D2642">
        <v>6</v>
      </c>
      <c r="E2642">
        <v>6</v>
      </c>
      <c r="F2642">
        <v>6</v>
      </c>
      <c r="G2642">
        <v>6</v>
      </c>
      <c r="H2642">
        <v>6</v>
      </c>
      <c r="I2642">
        <v>6</v>
      </c>
      <c r="J2642">
        <v>6</v>
      </c>
      <c r="K2642">
        <v>6</v>
      </c>
      <c r="L2642">
        <v>6</v>
      </c>
      <c r="M2642">
        <v>6</v>
      </c>
      <c r="N2642">
        <v>6</v>
      </c>
      <c r="O2642">
        <v>6</v>
      </c>
      <c r="P2642">
        <v>6</v>
      </c>
      <c r="Q2642">
        <v>6</v>
      </c>
      <c r="R2642">
        <v>6</v>
      </c>
      <c r="S2642">
        <v>6</v>
      </c>
      <c r="T2642">
        <v>6</v>
      </c>
      <c r="U2642">
        <v>6</v>
      </c>
      <c r="V2642">
        <v>6</v>
      </c>
      <c r="W2642">
        <v>6</v>
      </c>
      <c r="X2642">
        <v>6</v>
      </c>
      <c r="Y2642">
        <v>6</v>
      </c>
      <c r="Z2642">
        <v>6</v>
      </c>
      <c r="AA2642">
        <v>6</v>
      </c>
      <c r="AB2642">
        <v>6</v>
      </c>
      <c r="AC2642">
        <v>6</v>
      </c>
    </row>
    <row r="2643" spans="1:29">
      <c r="A2643" t="s">
        <v>13381</v>
      </c>
      <c r="B2643" t="s">
        <v>19</v>
      </c>
      <c r="C2643">
        <v>0</v>
      </c>
      <c r="D2643">
        <v>0</v>
      </c>
      <c r="E2643">
        <v>0</v>
      </c>
      <c r="F2643">
        <v>0</v>
      </c>
      <c r="G2643">
        <v>0</v>
      </c>
      <c r="H2643">
        <v>0</v>
      </c>
      <c r="I2643">
        <v>0</v>
      </c>
      <c r="J2643">
        <v>0</v>
      </c>
      <c r="K2643">
        <v>0</v>
      </c>
      <c r="L2643">
        <v>0</v>
      </c>
      <c r="M2643">
        <v>0</v>
      </c>
      <c r="N2643">
        <v>0</v>
      </c>
      <c r="O2643">
        <v>0</v>
      </c>
      <c r="P2643">
        <v>0</v>
      </c>
      <c r="Q2643">
        <v>0</v>
      </c>
      <c r="R2643">
        <v>0</v>
      </c>
      <c r="S2643">
        <v>0</v>
      </c>
      <c r="T2643">
        <v>0</v>
      </c>
      <c r="U2643">
        <v>0</v>
      </c>
      <c r="V2643">
        <v>0</v>
      </c>
      <c r="W2643">
        <v>0</v>
      </c>
      <c r="X2643">
        <v>0</v>
      </c>
      <c r="Y2643">
        <v>0</v>
      </c>
      <c r="Z2643">
        <v>0</v>
      </c>
      <c r="AA2643">
        <v>0</v>
      </c>
      <c r="AB2643">
        <v>0</v>
      </c>
      <c r="AC2643">
        <v>0</v>
      </c>
    </row>
    <row r="2644" spans="1:29">
      <c r="A2644" t="s">
        <v>13382</v>
      </c>
      <c r="B2644" t="s">
        <v>19</v>
      </c>
      <c r="C2644">
        <v>979.1</v>
      </c>
      <c r="D2644">
        <v>979.1</v>
      </c>
      <c r="E2644">
        <v>979.1</v>
      </c>
      <c r="F2644">
        <v>943.1</v>
      </c>
      <c r="G2644">
        <v>943.1</v>
      </c>
      <c r="H2644">
        <v>904.1</v>
      </c>
      <c r="I2644">
        <v>904.1</v>
      </c>
      <c r="J2644">
        <v>904.1</v>
      </c>
      <c r="K2644">
        <v>904.1</v>
      </c>
      <c r="L2644">
        <v>904.1</v>
      </c>
      <c r="M2644">
        <v>904.1</v>
      </c>
      <c r="N2644">
        <v>904.1</v>
      </c>
      <c r="O2644">
        <v>904.1</v>
      </c>
      <c r="P2644">
        <v>904.1</v>
      </c>
      <c r="Q2644">
        <v>904.1</v>
      </c>
      <c r="R2644">
        <v>904.1</v>
      </c>
      <c r="S2644">
        <v>904.1</v>
      </c>
      <c r="T2644">
        <v>904.1</v>
      </c>
      <c r="U2644">
        <v>904.1</v>
      </c>
      <c r="V2644">
        <v>904.1</v>
      </c>
      <c r="W2644">
        <v>904.1</v>
      </c>
      <c r="X2644">
        <v>904.1</v>
      </c>
      <c r="Y2644">
        <v>904.1</v>
      </c>
      <c r="Z2644">
        <v>904.1</v>
      </c>
      <c r="AA2644">
        <v>904.1</v>
      </c>
      <c r="AB2644">
        <v>904.1</v>
      </c>
      <c r="AC2644">
        <v>904.1</v>
      </c>
    </row>
    <row r="2645" spans="1:29">
      <c r="A2645" t="s">
        <v>13383</v>
      </c>
      <c r="B2645" t="s">
        <v>19</v>
      </c>
      <c r="C2645">
        <v>0</v>
      </c>
      <c r="D2645">
        <v>0</v>
      </c>
      <c r="E2645">
        <v>0</v>
      </c>
      <c r="F2645">
        <v>0</v>
      </c>
      <c r="G2645">
        <v>0</v>
      </c>
      <c r="H2645">
        <v>0</v>
      </c>
      <c r="I2645">
        <v>0</v>
      </c>
      <c r="J2645">
        <v>0</v>
      </c>
      <c r="K2645">
        <v>0</v>
      </c>
      <c r="L2645">
        <v>0</v>
      </c>
      <c r="M2645">
        <v>0</v>
      </c>
      <c r="N2645">
        <v>0</v>
      </c>
      <c r="O2645">
        <v>0</v>
      </c>
      <c r="P2645">
        <v>0</v>
      </c>
      <c r="Q2645">
        <v>0</v>
      </c>
      <c r="R2645">
        <v>0</v>
      </c>
      <c r="S2645">
        <v>0</v>
      </c>
      <c r="T2645">
        <v>0</v>
      </c>
      <c r="U2645">
        <v>0</v>
      </c>
      <c r="V2645">
        <v>0</v>
      </c>
      <c r="W2645">
        <v>0</v>
      </c>
      <c r="X2645">
        <v>0</v>
      </c>
      <c r="Y2645">
        <v>0</v>
      </c>
      <c r="Z2645">
        <v>0</v>
      </c>
      <c r="AA2645">
        <v>0</v>
      </c>
      <c r="AB2645">
        <v>0</v>
      </c>
      <c r="AC2645">
        <v>0</v>
      </c>
    </row>
    <row r="2646" spans="1:29">
      <c r="A2646" t="s">
        <v>13384</v>
      </c>
      <c r="B2646" t="s">
        <v>19</v>
      </c>
      <c r="C2646">
        <v>0</v>
      </c>
      <c r="D2646">
        <v>0</v>
      </c>
      <c r="E2646">
        <v>0</v>
      </c>
      <c r="F2646">
        <v>0</v>
      </c>
      <c r="G2646">
        <v>0</v>
      </c>
      <c r="H2646">
        <v>500</v>
      </c>
      <c r="I2646">
        <v>500</v>
      </c>
      <c r="J2646">
        <v>500</v>
      </c>
      <c r="K2646">
        <v>500</v>
      </c>
      <c r="L2646">
        <v>500</v>
      </c>
      <c r="M2646">
        <v>1000</v>
      </c>
      <c r="N2646">
        <v>2000</v>
      </c>
      <c r="O2646">
        <v>2000</v>
      </c>
      <c r="P2646">
        <v>2000</v>
      </c>
      <c r="Q2646">
        <v>2000</v>
      </c>
      <c r="R2646">
        <v>2000</v>
      </c>
      <c r="S2646">
        <v>2000</v>
      </c>
      <c r="T2646">
        <v>2000</v>
      </c>
      <c r="U2646">
        <v>2000</v>
      </c>
      <c r="V2646">
        <v>2000</v>
      </c>
      <c r="W2646">
        <v>2000</v>
      </c>
      <c r="X2646">
        <v>2000</v>
      </c>
      <c r="Y2646">
        <v>2000</v>
      </c>
      <c r="Z2646">
        <v>2000</v>
      </c>
      <c r="AA2646">
        <v>2000</v>
      </c>
      <c r="AB2646">
        <v>2000</v>
      </c>
      <c r="AC2646">
        <v>2000</v>
      </c>
    </row>
    <row r="2647" spans="1:29">
      <c r="A2647" t="s">
        <v>13385</v>
      </c>
      <c r="B2647" t="s">
        <v>19</v>
      </c>
      <c r="C2647">
        <v>0</v>
      </c>
      <c r="D2647">
        <v>0</v>
      </c>
      <c r="E2647">
        <v>0</v>
      </c>
      <c r="F2647">
        <v>0</v>
      </c>
      <c r="G2647">
        <v>0</v>
      </c>
      <c r="H2647">
        <v>0</v>
      </c>
      <c r="I2647">
        <v>0</v>
      </c>
      <c r="J2647">
        <v>0</v>
      </c>
      <c r="K2647">
        <v>0</v>
      </c>
      <c r="L2647">
        <v>0</v>
      </c>
      <c r="M2647">
        <v>0</v>
      </c>
      <c r="N2647">
        <v>0</v>
      </c>
      <c r="O2647">
        <v>0</v>
      </c>
      <c r="P2647">
        <v>0</v>
      </c>
      <c r="Q2647">
        <v>0</v>
      </c>
      <c r="R2647">
        <v>0</v>
      </c>
      <c r="S2647">
        <v>0</v>
      </c>
      <c r="T2647">
        <v>0</v>
      </c>
      <c r="U2647">
        <v>0</v>
      </c>
      <c r="V2647">
        <v>0</v>
      </c>
      <c r="W2647">
        <v>0</v>
      </c>
      <c r="X2647">
        <v>0</v>
      </c>
      <c r="Y2647">
        <v>0</v>
      </c>
      <c r="Z2647">
        <v>0</v>
      </c>
      <c r="AA2647">
        <v>0</v>
      </c>
      <c r="AB2647">
        <v>0</v>
      </c>
      <c r="AC2647">
        <v>0</v>
      </c>
    </row>
    <row r="2648" spans="1:29">
      <c r="A2648" t="s">
        <v>13386</v>
      </c>
      <c r="B2648" t="s">
        <v>19</v>
      </c>
      <c r="C2648">
        <v>0</v>
      </c>
      <c r="D2648">
        <v>0</v>
      </c>
      <c r="E2648">
        <v>0</v>
      </c>
      <c r="F2648">
        <v>0</v>
      </c>
      <c r="G2648">
        <v>0</v>
      </c>
      <c r="H2648">
        <v>0</v>
      </c>
      <c r="I2648">
        <v>0</v>
      </c>
      <c r="J2648">
        <v>0</v>
      </c>
      <c r="K2648">
        <v>0</v>
      </c>
      <c r="L2648">
        <v>0</v>
      </c>
      <c r="M2648">
        <v>0</v>
      </c>
      <c r="N2648">
        <v>0</v>
      </c>
      <c r="O2648">
        <v>0</v>
      </c>
      <c r="P2648">
        <v>0</v>
      </c>
      <c r="Q2648">
        <v>0</v>
      </c>
      <c r="R2648">
        <v>0</v>
      </c>
      <c r="S2648">
        <v>0</v>
      </c>
      <c r="T2648">
        <v>0</v>
      </c>
      <c r="U2648">
        <v>0</v>
      </c>
      <c r="V2648">
        <v>0</v>
      </c>
      <c r="W2648">
        <v>0</v>
      </c>
      <c r="X2648">
        <v>0</v>
      </c>
      <c r="Y2648">
        <v>0</v>
      </c>
      <c r="Z2648">
        <v>0</v>
      </c>
      <c r="AA2648">
        <v>0</v>
      </c>
      <c r="AB2648">
        <v>0</v>
      </c>
      <c r="AC2648">
        <v>0</v>
      </c>
    </row>
    <row r="2649" spans="1:29">
      <c r="A2649" t="s">
        <v>13387</v>
      </c>
      <c r="B2649" t="s">
        <v>19</v>
      </c>
      <c r="C2649">
        <v>0</v>
      </c>
      <c r="D2649">
        <v>0</v>
      </c>
      <c r="E2649">
        <v>0</v>
      </c>
      <c r="F2649">
        <v>0</v>
      </c>
      <c r="G2649">
        <v>0</v>
      </c>
      <c r="H2649">
        <v>0</v>
      </c>
      <c r="I2649">
        <v>0</v>
      </c>
      <c r="J2649">
        <v>0</v>
      </c>
      <c r="K2649">
        <v>0</v>
      </c>
      <c r="L2649">
        <v>0</v>
      </c>
      <c r="M2649">
        <v>0</v>
      </c>
      <c r="N2649">
        <v>0</v>
      </c>
      <c r="O2649">
        <v>0</v>
      </c>
      <c r="P2649">
        <v>0</v>
      </c>
      <c r="Q2649">
        <v>0</v>
      </c>
      <c r="R2649">
        <v>0</v>
      </c>
      <c r="S2649">
        <v>0</v>
      </c>
      <c r="T2649">
        <v>0</v>
      </c>
      <c r="U2649">
        <v>0</v>
      </c>
      <c r="V2649">
        <v>0</v>
      </c>
      <c r="W2649">
        <v>0</v>
      </c>
      <c r="X2649">
        <v>0</v>
      </c>
      <c r="Y2649">
        <v>0</v>
      </c>
      <c r="Z2649">
        <v>0</v>
      </c>
      <c r="AA2649">
        <v>0</v>
      </c>
      <c r="AB2649">
        <v>0</v>
      </c>
      <c r="AC2649">
        <v>0</v>
      </c>
    </row>
    <row r="2650" spans="1:29">
      <c r="A2650" t="s">
        <v>13388</v>
      </c>
      <c r="B2650" t="s">
        <v>19</v>
      </c>
      <c r="C2650">
        <v>0</v>
      </c>
      <c r="D2650">
        <v>2800</v>
      </c>
      <c r="E2650">
        <v>2800</v>
      </c>
      <c r="F2650">
        <v>2800</v>
      </c>
      <c r="G2650">
        <v>2800</v>
      </c>
      <c r="H2650">
        <v>2800</v>
      </c>
      <c r="I2650">
        <v>2800</v>
      </c>
      <c r="J2650">
        <v>2800</v>
      </c>
      <c r="K2650">
        <v>2800</v>
      </c>
      <c r="L2650">
        <v>2800</v>
      </c>
      <c r="M2650">
        <v>2800</v>
      </c>
      <c r="N2650">
        <v>2800</v>
      </c>
      <c r="O2650">
        <v>2800</v>
      </c>
      <c r="P2650">
        <v>2800</v>
      </c>
      <c r="Q2650">
        <v>2800</v>
      </c>
      <c r="R2650">
        <v>2800</v>
      </c>
      <c r="S2650">
        <v>2800</v>
      </c>
      <c r="T2650">
        <v>2800</v>
      </c>
      <c r="U2650">
        <v>2800</v>
      </c>
      <c r="V2650">
        <v>2800</v>
      </c>
      <c r="W2650">
        <v>2800</v>
      </c>
      <c r="X2650">
        <v>2800</v>
      </c>
      <c r="Y2650">
        <v>2800</v>
      </c>
      <c r="Z2650">
        <v>2800</v>
      </c>
      <c r="AA2650">
        <v>2800</v>
      </c>
      <c r="AB2650">
        <v>2800</v>
      </c>
      <c r="AC2650">
        <v>2800</v>
      </c>
    </row>
    <row r="2651" spans="1:29">
      <c r="A2651" t="s">
        <v>13389</v>
      </c>
      <c r="B2651" t="s">
        <v>19</v>
      </c>
      <c r="C2651">
        <v>0</v>
      </c>
      <c r="D2651">
        <v>2720</v>
      </c>
      <c r="E2651">
        <v>2720</v>
      </c>
      <c r="F2651">
        <v>2720</v>
      </c>
      <c r="G2651">
        <v>2720</v>
      </c>
      <c r="H2651">
        <v>2720</v>
      </c>
      <c r="I2651">
        <v>2720</v>
      </c>
      <c r="J2651">
        <v>2720</v>
      </c>
      <c r="K2651">
        <v>2720</v>
      </c>
      <c r="L2651">
        <v>2720</v>
      </c>
      <c r="M2651">
        <v>2720</v>
      </c>
      <c r="N2651">
        <v>2720</v>
      </c>
      <c r="O2651">
        <v>2720</v>
      </c>
      <c r="P2651">
        <v>2720</v>
      </c>
      <c r="Q2651">
        <v>2720</v>
      </c>
      <c r="R2651">
        <v>2720</v>
      </c>
      <c r="S2651">
        <v>2720</v>
      </c>
      <c r="T2651">
        <v>2720</v>
      </c>
      <c r="U2651">
        <v>2720</v>
      </c>
      <c r="V2651">
        <v>2720</v>
      </c>
      <c r="W2651">
        <v>2720</v>
      </c>
      <c r="X2651">
        <v>2720</v>
      </c>
      <c r="Y2651">
        <v>2040</v>
      </c>
      <c r="Z2651">
        <v>1360</v>
      </c>
      <c r="AA2651">
        <v>510</v>
      </c>
      <c r="AB2651">
        <v>0</v>
      </c>
      <c r="AC2651">
        <v>0</v>
      </c>
    </row>
    <row r="2652" spans="1:29">
      <c r="A2652" t="s">
        <v>1472</v>
      </c>
      <c r="B2652" t="s">
        <v>19</v>
      </c>
      <c r="C2652" s="2">
        <v>774520000000000</v>
      </c>
      <c r="D2652" s="2">
        <v>733367000000000</v>
      </c>
      <c r="E2652" s="2">
        <v>726464000000000</v>
      </c>
      <c r="F2652" s="2">
        <v>697421000000000</v>
      </c>
      <c r="G2652" s="2">
        <v>637316000000000</v>
      </c>
      <c r="H2652" s="2">
        <v>548468000000000</v>
      </c>
      <c r="I2652" s="2">
        <v>452049000000000</v>
      </c>
      <c r="J2652" s="2">
        <v>461114000000000</v>
      </c>
      <c r="K2652" s="2">
        <v>525829000000000</v>
      </c>
      <c r="L2652" s="2">
        <v>513526000000000</v>
      </c>
      <c r="M2652" s="2">
        <v>503925000000000</v>
      </c>
      <c r="N2652" s="2">
        <v>494110000000000</v>
      </c>
      <c r="O2652" s="2">
        <v>470641000000000</v>
      </c>
      <c r="P2652" s="2">
        <v>462145000000000</v>
      </c>
      <c r="Q2652" s="2">
        <v>459218000000000</v>
      </c>
      <c r="R2652" s="2">
        <v>436251000000000</v>
      </c>
      <c r="S2652" s="2">
        <v>388909000000000</v>
      </c>
      <c r="T2652" s="2">
        <v>383066000000000</v>
      </c>
      <c r="U2652" s="2">
        <v>377847000000000</v>
      </c>
      <c r="V2652" s="2">
        <v>372064000000000</v>
      </c>
      <c r="W2652" s="2">
        <v>369815000000000</v>
      </c>
      <c r="X2652" s="2">
        <v>349412000000000</v>
      </c>
      <c r="Y2652" s="2">
        <v>345747000000000</v>
      </c>
      <c r="Z2652" s="2">
        <v>349721000000000</v>
      </c>
      <c r="AA2652" s="2">
        <v>347987000000000</v>
      </c>
      <c r="AB2652" s="2">
        <v>346192000000000</v>
      </c>
      <c r="AC2652" s="2">
        <v>346719000000000</v>
      </c>
    </row>
    <row r="2653" spans="1:29">
      <c r="A2653" t="s">
        <v>7107</v>
      </c>
      <c r="B2653" t="s">
        <v>19</v>
      </c>
      <c r="C2653" s="2">
        <v>47581300000000</v>
      </c>
      <c r="D2653" s="2">
        <v>54359800000000</v>
      </c>
      <c r="E2653" s="2">
        <v>23577900000000</v>
      </c>
      <c r="F2653" s="2">
        <v>16284000000000</v>
      </c>
      <c r="G2653" s="2">
        <v>17686400000000</v>
      </c>
      <c r="H2653" s="2">
        <v>18117900000000</v>
      </c>
      <c r="I2653" s="2">
        <v>17560500000000</v>
      </c>
      <c r="J2653" s="2">
        <v>16110100000000</v>
      </c>
      <c r="K2653" s="2">
        <v>14006500000000</v>
      </c>
      <c r="L2653" s="2">
        <v>12717900000000</v>
      </c>
      <c r="M2653" s="2">
        <v>11824900000000</v>
      </c>
      <c r="N2653" s="2">
        <v>11291500000000</v>
      </c>
      <c r="O2653" s="2">
        <v>10877900000000</v>
      </c>
      <c r="P2653" s="2">
        <v>10344500000000</v>
      </c>
      <c r="Q2653" s="2">
        <v>10710100000000</v>
      </c>
      <c r="R2653" s="2">
        <v>11741000000000</v>
      </c>
      <c r="S2653" s="2">
        <v>11015800000000</v>
      </c>
      <c r="T2653" s="2">
        <v>8073050000000</v>
      </c>
      <c r="U2653" s="2">
        <v>7006240000000</v>
      </c>
      <c r="V2653" s="2">
        <v>6508790000000</v>
      </c>
      <c r="W2653" s="2">
        <v>5837530000000</v>
      </c>
      <c r="X2653" s="2">
        <v>5609780000000</v>
      </c>
      <c r="Y2653" s="2">
        <v>4069490000000</v>
      </c>
      <c r="Z2653" s="2">
        <v>3380250000000</v>
      </c>
      <c r="AA2653" s="2">
        <v>3290350000000</v>
      </c>
      <c r="AB2653" s="2">
        <v>3110550000000</v>
      </c>
      <c r="AC2653" s="2">
        <v>2864830000000</v>
      </c>
    </row>
    <row r="2654" spans="1:29">
      <c r="A2654" t="s">
        <v>7108</v>
      </c>
      <c r="B2654" t="s">
        <v>19</v>
      </c>
      <c r="C2654" s="2">
        <v>692135000000000</v>
      </c>
      <c r="D2654" s="2">
        <v>633090000000000</v>
      </c>
      <c r="E2654" s="2">
        <v>624629000000000</v>
      </c>
      <c r="F2654" s="2">
        <v>637488000000000</v>
      </c>
      <c r="G2654" s="2">
        <v>663929000000000</v>
      </c>
      <c r="H2654" s="2">
        <v>705451000000000</v>
      </c>
      <c r="I2654" s="2">
        <v>748491000000000</v>
      </c>
      <c r="J2654" s="2">
        <v>743018000000000</v>
      </c>
      <c r="K2654" s="2">
        <v>715326000000000</v>
      </c>
      <c r="L2654" s="2">
        <v>719335000000000</v>
      </c>
      <c r="M2654" s="2">
        <v>723375000000000</v>
      </c>
      <c r="N2654" s="2">
        <v>729346000000000</v>
      </c>
      <c r="O2654" s="2">
        <v>735109000000000</v>
      </c>
      <c r="P2654" s="2">
        <v>728000000000000</v>
      </c>
      <c r="Q2654" s="2">
        <v>718272000000000</v>
      </c>
      <c r="R2654" s="2">
        <v>714404000000000</v>
      </c>
      <c r="S2654" s="2">
        <v>718929000000000</v>
      </c>
      <c r="T2654" s="2">
        <v>731009000000000</v>
      </c>
      <c r="U2654" s="2">
        <v>747742000000000</v>
      </c>
      <c r="V2654" s="2">
        <v>762228000000000</v>
      </c>
      <c r="W2654" s="2">
        <v>777147000000000</v>
      </c>
      <c r="X2654" s="2">
        <v>777633000000000</v>
      </c>
      <c r="Y2654" s="2">
        <v>784364000000000</v>
      </c>
      <c r="Z2654" s="2">
        <v>806107000000000</v>
      </c>
      <c r="AA2654" s="2">
        <v>825899000000000</v>
      </c>
      <c r="AB2654" s="2">
        <v>843474000000000</v>
      </c>
      <c r="AC2654" s="2">
        <v>861455000000000</v>
      </c>
    </row>
    <row r="2655" spans="1:29">
      <c r="A2655" t="s">
        <v>1474</v>
      </c>
      <c r="B2655" t="s">
        <v>19</v>
      </c>
      <c r="C2655">
        <v>0</v>
      </c>
      <c r="D2655">
        <v>0</v>
      </c>
      <c r="E2655">
        <v>0</v>
      </c>
      <c r="F2655">
        <v>0</v>
      </c>
      <c r="G2655">
        <v>0</v>
      </c>
      <c r="H2655">
        <v>0</v>
      </c>
      <c r="I2655">
        <v>0</v>
      </c>
      <c r="J2655">
        <v>0</v>
      </c>
      <c r="K2655">
        <v>0</v>
      </c>
      <c r="L2655">
        <v>0</v>
      </c>
      <c r="M2655">
        <v>0</v>
      </c>
      <c r="N2655">
        <v>0</v>
      </c>
      <c r="O2655">
        <v>0</v>
      </c>
      <c r="P2655">
        <v>0</v>
      </c>
      <c r="Q2655">
        <v>0</v>
      </c>
      <c r="R2655">
        <v>0</v>
      </c>
      <c r="S2655">
        <v>0</v>
      </c>
      <c r="T2655">
        <v>0</v>
      </c>
      <c r="U2655">
        <v>0</v>
      </c>
      <c r="V2655">
        <v>0</v>
      </c>
      <c r="W2655">
        <v>0</v>
      </c>
      <c r="X2655">
        <v>0</v>
      </c>
      <c r="Y2655">
        <v>0</v>
      </c>
      <c r="Z2655">
        <v>0</v>
      </c>
      <c r="AA2655">
        <v>0</v>
      </c>
      <c r="AB2655">
        <v>0</v>
      </c>
      <c r="AC2655">
        <v>0</v>
      </c>
    </row>
    <row r="2656" spans="1:29">
      <c r="A2656" t="s">
        <v>1475</v>
      </c>
      <c r="B2656" t="s">
        <v>19</v>
      </c>
      <c r="C2656">
        <v>0</v>
      </c>
      <c r="D2656">
        <v>0</v>
      </c>
      <c r="E2656">
        <v>0</v>
      </c>
      <c r="F2656">
        <v>0</v>
      </c>
      <c r="G2656">
        <v>0</v>
      </c>
      <c r="H2656">
        <v>0</v>
      </c>
      <c r="I2656">
        <v>0</v>
      </c>
      <c r="J2656">
        <v>0</v>
      </c>
      <c r="K2656">
        <v>0</v>
      </c>
      <c r="L2656">
        <v>0</v>
      </c>
      <c r="M2656">
        <v>0</v>
      </c>
      <c r="N2656">
        <v>0</v>
      </c>
      <c r="O2656">
        <v>0</v>
      </c>
      <c r="P2656">
        <v>0</v>
      </c>
      <c r="Q2656">
        <v>0</v>
      </c>
      <c r="R2656">
        <v>0</v>
      </c>
      <c r="S2656">
        <v>0</v>
      </c>
      <c r="T2656">
        <v>0</v>
      </c>
      <c r="U2656">
        <v>0</v>
      </c>
      <c r="V2656">
        <v>0</v>
      </c>
      <c r="W2656">
        <v>0</v>
      </c>
      <c r="X2656">
        <v>0</v>
      </c>
      <c r="Y2656">
        <v>0</v>
      </c>
      <c r="Z2656">
        <v>0</v>
      </c>
      <c r="AA2656">
        <v>0</v>
      </c>
      <c r="AB2656">
        <v>0</v>
      </c>
      <c r="AC2656">
        <v>0</v>
      </c>
    </row>
    <row r="2657" spans="1:29">
      <c r="A2657" t="s">
        <v>1476</v>
      </c>
      <c r="B2657" t="s">
        <v>19</v>
      </c>
      <c r="C2657">
        <v>0</v>
      </c>
      <c r="D2657">
        <v>0</v>
      </c>
      <c r="E2657">
        <v>0</v>
      </c>
      <c r="F2657">
        <v>0</v>
      </c>
      <c r="G2657">
        <v>0</v>
      </c>
      <c r="H2657">
        <v>0</v>
      </c>
      <c r="I2657">
        <v>0</v>
      </c>
      <c r="J2657">
        <v>0</v>
      </c>
      <c r="K2657">
        <v>0</v>
      </c>
      <c r="L2657">
        <v>0</v>
      </c>
      <c r="M2657">
        <v>0</v>
      </c>
      <c r="N2657">
        <v>0</v>
      </c>
      <c r="O2657">
        <v>0</v>
      </c>
      <c r="P2657">
        <v>0</v>
      </c>
      <c r="Q2657">
        <v>0</v>
      </c>
      <c r="R2657">
        <v>0</v>
      </c>
      <c r="S2657">
        <v>0</v>
      </c>
      <c r="T2657">
        <v>0</v>
      </c>
      <c r="U2657">
        <v>0</v>
      </c>
      <c r="V2657">
        <v>0</v>
      </c>
      <c r="W2657">
        <v>0</v>
      </c>
      <c r="X2657">
        <v>0</v>
      </c>
      <c r="Y2657">
        <v>0</v>
      </c>
      <c r="Z2657">
        <v>0</v>
      </c>
      <c r="AA2657">
        <v>0</v>
      </c>
      <c r="AB2657">
        <v>0</v>
      </c>
      <c r="AC2657">
        <v>0</v>
      </c>
    </row>
    <row r="2658" spans="1:29">
      <c r="A2658" t="s">
        <v>1477</v>
      </c>
      <c r="B2658" t="s">
        <v>19</v>
      </c>
      <c r="C2658">
        <v>0</v>
      </c>
      <c r="D2658">
        <v>0</v>
      </c>
      <c r="E2658">
        <v>0</v>
      </c>
      <c r="F2658">
        <v>0</v>
      </c>
      <c r="G2658">
        <v>0</v>
      </c>
      <c r="H2658">
        <v>0</v>
      </c>
      <c r="I2658">
        <v>0</v>
      </c>
      <c r="J2658">
        <v>0</v>
      </c>
      <c r="K2658">
        <v>0</v>
      </c>
      <c r="L2658">
        <v>0</v>
      </c>
      <c r="M2658">
        <v>0</v>
      </c>
      <c r="N2658">
        <v>0</v>
      </c>
      <c r="O2658">
        <v>0</v>
      </c>
      <c r="P2658">
        <v>0</v>
      </c>
      <c r="Q2658">
        <v>0</v>
      </c>
      <c r="R2658">
        <v>0</v>
      </c>
      <c r="S2658">
        <v>0</v>
      </c>
      <c r="T2658">
        <v>0</v>
      </c>
      <c r="U2658">
        <v>0</v>
      </c>
      <c r="V2658">
        <v>0</v>
      </c>
      <c r="W2658">
        <v>0</v>
      </c>
      <c r="X2658">
        <v>0</v>
      </c>
      <c r="Y2658">
        <v>0</v>
      </c>
      <c r="Z2658">
        <v>0</v>
      </c>
      <c r="AA2658">
        <v>0</v>
      </c>
      <c r="AB2658">
        <v>0</v>
      </c>
      <c r="AC2658">
        <v>0</v>
      </c>
    </row>
    <row r="2659" spans="1:29">
      <c r="A2659" t="s">
        <v>1478</v>
      </c>
      <c r="B2659" t="s">
        <v>19</v>
      </c>
      <c r="C2659">
        <v>0</v>
      </c>
      <c r="D2659">
        <v>0</v>
      </c>
      <c r="E2659">
        <v>0</v>
      </c>
      <c r="F2659">
        <v>0</v>
      </c>
      <c r="G2659">
        <v>0</v>
      </c>
      <c r="H2659">
        <v>0</v>
      </c>
      <c r="I2659">
        <v>0</v>
      </c>
      <c r="J2659">
        <v>0</v>
      </c>
      <c r="K2659">
        <v>0</v>
      </c>
      <c r="L2659">
        <v>0</v>
      </c>
      <c r="M2659">
        <v>0</v>
      </c>
      <c r="N2659">
        <v>0</v>
      </c>
      <c r="O2659">
        <v>0</v>
      </c>
      <c r="P2659">
        <v>0</v>
      </c>
      <c r="Q2659">
        <v>0</v>
      </c>
      <c r="R2659">
        <v>0</v>
      </c>
      <c r="S2659">
        <v>0</v>
      </c>
      <c r="T2659">
        <v>0</v>
      </c>
      <c r="U2659">
        <v>0</v>
      </c>
      <c r="V2659">
        <v>0</v>
      </c>
      <c r="W2659">
        <v>0</v>
      </c>
      <c r="X2659">
        <v>0</v>
      </c>
      <c r="Y2659">
        <v>0</v>
      </c>
      <c r="Z2659">
        <v>0</v>
      </c>
      <c r="AA2659">
        <v>0</v>
      </c>
      <c r="AB2659">
        <v>0</v>
      </c>
      <c r="AC2659">
        <v>0</v>
      </c>
    </row>
    <row r="2660" spans="1:29">
      <c r="A2660" t="s">
        <v>1479</v>
      </c>
      <c r="B2660" t="s">
        <v>19</v>
      </c>
      <c r="C2660">
        <v>0</v>
      </c>
      <c r="D2660">
        <v>0</v>
      </c>
      <c r="E2660">
        <v>0</v>
      </c>
      <c r="F2660">
        <v>0</v>
      </c>
      <c r="G2660">
        <v>0</v>
      </c>
      <c r="H2660">
        <v>0</v>
      </c>
      <c r="I2660">
        <v>0</v>
      </c>
      <c r="J2660">
        <v>0</v>
      </c>
      <c r="K2660">
        <v>0</v>
      </c>
      <c r="L2660">
        <v>0</v>
      </c>
      <c r="M2660">
        <v>0</v>
      </c>
      <c r="N2660">
        <v>0</v>
      </c>
      <c r="O2660">
        <v>0</v>
      </c>
      <c r="P2660">
        <v>0</v>
      </c>
      <c r="Q2660">
        <v>0</v>
      </c>
      <c r="R2660">
        <v>0</v>
      </c>
      <c r="S2660">
        <v>0</v>
      </c>
      <c r="T2660">
        <v>0</v>
      </c>
      <c r="U2660">
        <v>0</v>
      </c>
      <c r="V2660">
        <v>0</v>
      </c>
      <c r="W2660">
        <v>0</v>
      </c>
      <c r="X2660">
        <v>0</v>
      </c>
      <c r="Y2660">
        <v>0</v>
      </c>
      <c r="Z2660">
        <v>0</v>
      </c>
      <c r="AA2660">
        <v>0</v>
      </c>
      <c r="AB2660">
        <v>0</v>
      </c>
      <c r="AC2660">
        <v>0</v>
      </c>
    </row>
    <row r="2661" spans="1:29">
      <c r="A2661" t="s">
        <v>1480</v>
      </c>
      <c r="B2661" t="s">
        <v>19</v>
      </c>
      <c r="C2661">
        <v>0</v>
      </c>
      <c r="D2661">
        <v>0</v>
      </c>
      <c r="E2661">
        <v>0</v>
      </c>
      <c r="F2661">
        <v>0</v>
      </c>
      <c r="G2661">
        <v>0</v>
      </c>
      <c r="H2661">
        <v>0</v>
      </c>
      <c r="I2661">
        <v>0</v>
      </c>
      <c r="J2661">
        <v>0</v>
      </c>
      <c r="K2661">
        <v>0</v>
      </c>
      <c r="L2661">
        <v>0</v>
      </c>
      <c r="M2661">
        <v>0</v>
      </c>
      <c r="N2661">
        <v>0</v>
      </c>
      <c r="O2661">
        <v>0</v>
      </c>
      <c r="P2661">
        <v>0</v>
      </c>
      <c r="Q2661">
        <v>0</v>
      </c>
      <c r="R2661">
        <v>0</v>
      </c>
      <c r="S2661">
        <v>0</v>
      </c>
      <c r="T2661">
        <v>0</v>
      </c>
      <c r="U2661">
        <v>0</v>
      </c>
      <c r="V2661">
        <v>0</v>
      </c>
      <c r="W2661">
        <v>0</v>
      </c>
      <c r="X2661">
        <v>0</v>
      </c>
      <c r="Y2661">
        <v>0</v>
      </c>
      <c r="Z2661">
        <v>0</v>
      </c>
      <c r="AA2661">
        <v>0</v>
      </c>
      <c r="AB2661">
        <v>0</v>
      </c>
      <c r="AC2661">
        <v>0</v>
      </c>
    </row>
    <row r="2662" spans="1:29">
      <c r="A2662" t="s">
        <v>1481</v>
      </c>
      <c r="B2662" t="s">
        <v>19</v>
      </c>
      <c r="C2662" s="2">
        <v>2014110000000</v>
      </c>
      <c r="D2662" s="2">
        <v>3715930000000</v>
      </c>
      <c r="E2662">
        <v>0</v>
      </c>
      <c r="F2662">
        <v>0</v>
      </c>
      <c r="G2662">
        <v>0</v>
      </c>
      <c r="H2662">
        <v>0</v>
      </c>
      <c r="I2662">
        <v>0</v>
      </c>
      <c r="J2662">
        <v>0</v>
      </c>
      <c r="K2662">
        <v>0</v>
      </c>
      <c r="L2662">
        <v>0</v>
      </c>
      <c r="M2662">
        <v>0</v>
      </c>
      <c r="N2662">
        <v>0</v>
      </c>
      <c r="O2662">
        <v>0</v>
      </c>
      <c r="P2662">
        <v>0</v>
      </c>
      <c r="Q2662">
        <v>0</v>
      </c>
      <c r="R2662">
        <v>0</v>
      </c>
      <c r="S2662">
        <v>0</v>
      </c>
      <c r="T2662">
        <v>0</v>
      </c>
      <c r="U2662">
        <v>0</v>
      </c>
      <c r="V2662">
        <v>0</v>
      </c>
      <c r="W2662">
        <v>0</v>
      </c>
      <c r="X2662">
        <v>0</v>
      </c>
      <c r="Y2662">
        <v>0</v>
      </c>
      <c r="Z2662">
        <v>0</v>
      </c>
      <c r="AA2662">
        <v>0</v>
      </c>
      <c r="AB2662">
        <v>0</v>
      </c>
      <c r="AC2662">
        <v>0</v>
      </c>
    </row>
    <row r="2663" spans="1:29">
      <c r="A2663" t="s">
        <v>1482</v>
      </c>
      <c r="B2663" t="s">
        <v>19</v>
      </c>
      <c r="C2663" s="2">
        <v>45280700000000</v>
      </c>
      <c r="D2663" s="2">
        <v>81734300000000</v>
      </c>
      <c r="E2663" s="2">
        <v>42350700000000</v>
      </c>
      <c r="F2663" s="2">
        <v>32383700000000</v>
      </c>
      <c r="G2663" s="2">
        <v>33398900000000</v>
      </c>
      <c r="H2663" s="2">
        <v>33603100000000</v>
      </c>
      <c r="I2663" s="2">
        <v>29982900000000</v>
      </c>
      <c r="J2663" s="2">
        <v>29566800000000</v>
      </c>
      <c r="K2663" s="2">
        <v>28290500000000</v>
      </c>
      <c r="L2663" s="2">
        <v>27513600000000</v>
      </c>
      <c r="M2663" s="2">
        <v>26804800000000</v>
      </c>
      <c r="N2663" s="2">
        <v>26333400000000</v>
      </c>
      <c r="O2663" s="2">
        <v>25409100000000</v>
      </c>
      <c r="P2663" s="2">
        <v>23991500000000</v>
      </c>
      <c r="Q2663" s="2">
        <v>24603900000000</v>
      </c>
      <c r="R2663" s="2">
        <v>26996900000000</v>
      </c>
      <c r="S2663" s="2">
        <v>25532700000000</v>
      </c>
      <c r="T2663" s="2">
        <v>18683100000000</v>
      </c>
      <c r="U2663" s="2">
        <v>16296000000000</v>
      </c>
      <c r="V2663" s="2">
        <v>15326400000000</v>
      </c>
      <c r="W2663" s="2">
        <v>13874900000000</v>
      </c>
      <c r="X2663" s="2">
        <v>13711700000000</v>
      </c>
      <c r="Y2663" s="2">
        <v>10018300000000</v>
      </c>
      <c r="Z2663" s="2">
        <v>8325020000000</v>
      </c>
      <c r="AA2663" s="2">
        <v>8121140000000</v>
      </c>
      <c r="AB2663" s="2">
        <v>7746870000000</v>
      </c>
      <c r="AC2663" s="2">
        <v>7219300000000</v>
      </c>
    </row>
    <row r="2664" spans="1:29">
      <c r="A2664" t="s">
        <v>1483</v>
      </c>
      <c r="B2664" t="s">
        <v>19</v>
      </c>
      <c r="C2664" s="2">
        <v>26706600000000</v>
      </c>
      <c r="D2664" s="2">
        <v>33688700000000</v>
      </c>
      <c r="E2664" s="2">
        <v>40390500000000</v>
      </c>
      <c r="F2664" s="2">
        <v>42038000000000</v>
      </c>
      <c r="G2664" s="2">
        <v>39449100000000</v>
      </c>
      <c r="H2664" s="2">
        <v>33868000000000</v>
      </c>
      <c r="I2664" s="2">
        <v>27278200000000</v>
      </c>
      <c r="J2664" s="2">
        <v>29026500000000</v>
      </c>
      <c r="K2664" s="2">
        <v>45310500000000</v>
      </c>
      <c r="L2664" s="2">
        <v>45982900000000</v>
      </c>
      <c r="M2664" s="2">
        <v>46251900000000</v>
      </c>
      <c r="N2664" s="2">
        <v>46319100000000</v>
      </c>
      <c r="O2664" s="2">
        <v>46319100000000</v>
      </c>
      <c r="P2664" s="2">
        <v>46285500000000</v>
      </c>
      <c r="Q2664" s="2">
        <v>46251900000000</v>
      </c>
      <c r="R2664" s="2">
        <v>45512200000000</v>
      </c>
      <c r="S2664" s="2">
        <v>44436300000000</v>
      </c>
      <c r="T2664" s="2">
        <v>44178500000000</v>
      </c>
      <c r="U2664" s="2">
        <v>44481100000000</v>
      </c>
      <c r="V2664" s="2">
        <v>44682900000000</v>
      </c>
      <c r="W2664" s="2">
        <v>44996700000000</v>
      </c>
      <c r="X2664" s="2">
        <v>44391500000000</v>
      </c>
      <c r="Y2664" s="2">
        <v>44346600000000</v>
      </c>
      <c r="Z2664" s="2">
        <v>44985400000000</v>
      </c>
      <c r="AA2664" s="2">
        <v>45366500000000</v>
      </c>
      <c r="AB2664" s="2">
        <v>45523400000000</v>
      </c>
      <c r="AC2664" s="2">
        <v>45747500000000</v>
      </c>
    </row>
    <row r="2665" spans="1:29">
      <c r="A2665" t="s">
        <v>1484</v>
      </c>
      <c r="B2665" t="s">
        <v>19</v>
      </c>
      <c r="C2665">
        <v>0</v>
      </c>
      <c r="D2665">
        <v>0</v>
      </c>
      <c r="E2665">
        <v>0</v>
      </c>
      <c r="F2665">
        <v>0</v>
      </c>
      <c r="G2665">
        <v>0</v>
      </c>
      <c r="H2665">
        <v>0</v>
      </c>
      <c r="I2665">
        <v>0</v>
      </c>
      <c r="J2665">
        <v>0</v>
      </c>
      <c r="K2665">
        <v>0</v>
      </c>
      <c r="L2665">
        <v>0</v>
      </c>
      <c r="M2665">
        <v>0</v>
      </c>
      <c r="N2665">
        <v>0</v>
      </c>
      <c r="O2665">
        <v>0</v>
      </c>
      <c r="P2665">
        <v>0</v>
      </c>
      <c r="Q2665">
        <v>0</v>
      </c>
      <c r="R2665">
        <v>0</v>
      </c>
      <c r="S2665">
        <v>0</v>
      </c>
      <c r="T2665">
        <v>0</v>
      </c>
      <c r="U2665">
        <v>0</v>
      </c>
      <c r="V2665">
        <v>0</v>
      </c>
      <c r="W2665">
        <v>0</v>
      </c>
      <c r="X2665">
        <v>0</v>
      </c>
      <c r="Y2665">
        <v>0</v>
      </c>
      <c r="Z2665">
        <v>0</v>
      </c>
      <c r="AA2665">
        <v>0</v>
      </c>
      <c r="AB2665">
        <v>0</v>
      </c>
      <c r="AC2665">
        <v>0</v>
      </c>
    </row>
    <row r="2666" spans="1:29">
      <c r="A2666" t="s">
        <v>1485</v>
      </c>
      <c r="B2666" t="s">
        <v>19</v>
      </c>
      <c r="C2666">
        <v>0</v>
      </c>
      <c r="D2666">
        <v>0</v>
      </c>
      <c r="E2666">
        <v>0</v>
      </c>
      <c r="F2666">
        <v>0</v>
      </c>
      <c r="G2666">
        <v>0</v>
      </c>
      <c r="H2666">
        <v>0</v>
      </c>
      <c r="I2666">
        <v>0</v>
      </c>
      <c r="J2666">
        <v>0</v>
      </c>
      <c r="K2666">
        <v>0</v>
      </c>
      <c r="L2666">
        <v>0</v>
      </c>
      <c r="M2666">
        <v>0</v>
      </c>
      <c r="N2666">
        <v>0</v>
      </c>
      <c r="O2666">
        <v>0</v>
      </c>
      <c r="P2666">
        <v>0</v>
      </c>
      <c r="Q2666">
        <v>0</v>
      </c>
      <c r="R2666">
        <v>0</v>
      </c>
      <c r="S2666">
        <v>0</v>
      </c>
      <c r="T2666">
        <v>0</v>
      </c>
      <c r="U2666">
        <v>0</v>
      </c>
      <c r="V2666">
        <v>0</v>
      </c>
      <c r="W2666">
        <v>0</v>
      </c>
      <c r="X2666">
        <v>0</v>
      </c>
      <c r="Y2666">
        <v>0</v>
      </c>
      <c r="Z2666">
        <v>0</v>
      </c>
      <c r="AA2666">
        <v>0</v>
      </c>
      <c r="AB2666">
        <v>0</v>
      </c>
      <c r="AC2666">
        <v>0</v>
      </c>
    </row>
    <row r="2667" spans="1:29">
      <c r="A2667" t="s">
        <v>1486</v>
      </c>
      <c r="B2667" t="s">
        <v>19</v>
      </c>
      <c r="C2667">
        <v>0</v>
      </c>
      <c r="D2667">
        <v>0</v>
      </c>
      <c r="E2667">
        <v>0</v>
      </c>
      <c r="F2667">
        <v>0</v>
      </c>
      <c r="G2667">
        <v>0</v>
      </c>
      <c r="H2667">
        <v>0</v>
      </c>
      <c r="I2667">
        <v>0</v>
      </c>
      <c r="J2667">
        <v>0</v>
      </c>
      <c r="K2667">
        <v>0</v>
      </c>
      <c r="L2667">
        <v>0</v>
      </c>
      <c r="M2667">
        <v>0</v>
      </c>
      <c r="N2667">
        <v>0</v>
      </c>
      <c r="O2667">
        <v>0</v>
      </c>
      <c r="P2667">
        <v>0</v>
      </c>
      <c r="Q2667">
        <v>0</v>
      </c>
      <c r="R2667">
        <v>0</v>
      </c>
      <c r="S2667">
        <v>0</v>
      </c>
      <c r="T2667">
        <v>0</v>
      </c>
      <c r="U2667">
        <v>0</v>
      </c>
      <c r="V2667">
        <v>0</v>
      </c>
      <c r="W2667">
        <v>0</v>
      </c>
      <c r="X2667">
        <v>0</v>
      </c>
      <c r="Y2667">
        <v>0</v>
      </c>
      <c r="Z2667">
        <v>0</v>
      </c>
      <c r="AA2667">
        <v>0</v>
      </c>
      <c r="AB2667">
        <v>0</v>
      </c>
      <c r="AC2667">
        <v>0</v>
      </c>
    </row>
    <row r="2668" spans="1:29">
      <c r="A2668" t="s">
        <v>1487</v>
      </c>
      <c r="B2668" t="s">
        <v>19</v>
      </c>
      <c r="C2668" s="2">
        <v>4046140000000</v>
      </c>
      <c r="D2668" s="2">
        <v>4046140000000</v>
      </c>
      <c r="E2668" s="2">
        <v>4046140000000</v>
      </c>
      <c r="F2668" s="2">
        <v>3893620000000</v>
      </c>
      <c r="G2668" s="2">
        <v>3893620000000</v>
      </c>
      <c r="H2668" s="2">
        <v>3732140000000</v>
      </c>
      <c r="I2668" s="2">
        <v>3732140000000</v>
      </c>
      <c r="J2668" s="2">
        <v>3732140000000</v>
      </c>
      <c r="K2668" s="2">
        <v>3732140000000</v>
      </c>
      <c r="L2668" s="2">
        <v>3732140000000</v>
      </c>
      <c r="M2668" s="2">
        <v>3732140000000</v>
      </c>
      <c r="N2668" s="2">
        <v>3732140000000</v>
      </c>
      <c r="O2668" s="2">
        <v>3732140000000</v>
      </c>
      <c r="P2668" s="2">
        <v>3732140000000</v>
      </c>
      <c r="Q2668" s="2">
        <v>3732140000000</v>
      </c>
      <c r="R2668" s="2">
        <v>3606540000000</v>
      </c>
      <c r="S2668" s="2">
        <v>3516820000000</v>
      </c>
      <c r="T2668" s="2">
        <v>3507850000000</v>
      </c>
      <c r="U2668" s="2">
        <v>3534770000000</v>
      </c>
      <c r="V2668" s="2">
        <v>3579620000000</v>
      </c>
      <c r="W2668" s="2">
        <v>3597570000000</v>
      </c>
      <c r="X2668" s="2">
        <v>3498880000000</v>
      </c>
      <c r="Y2668" s="2">
        <v>3454020000000</v>
      </c>
      <c r="Z2668" s="2">
        <v>3543740000000</v>
      </c>
      <c r="AA2668" s="2">
        <v>3597570000000</v>
      </c>
      <c r="AB2668" s="2">
        <v>3597570000000</v>
      </c>
      <c r="AC2668" s="2">
        <v>3597570000000</v>
      </c>
    </row>
    <row r="2669" spans="1:29">
      <c r="A2669" t="s">
        <v>7109</v>
      </c>
      <c r="B2669" t="s">
        <v>19</v>
      </c>
      <c r="C2669">
        <v>0</v>
      </c>
      <c r="D2669">
        <v>0</v>
      </c>
      <c r="E2669">
        <v>0</v>
      </c>
      <c r="F2669">
        <v>0</v>
      </c>
      <c r="G2669">
        <v>0</v>
      </c>
      <c r="H2669">
        <v>0</v>
      </c>
      <c r="I2669">
        <v>0</v>
      </c>
      <c r="J2669">
        <v>0</v>
      </c>
      <c r="K2669">
        <v>0</v>
      </c>
      <c r="L2669">
        <v>0</v>
      </c>
      <c r="M2669">
        <v>0</v>
      </c>
      <c r="N2669">
        <v>0</v>
      </c>
      <c r="O2669">
        <v>0</v>
      </c>
      <c r="P2669">
        <v>0</v>
      </c>
      <c r="Q2669">
        <v>0</v>
      </c>
      <c r="R2669">
        <v>0</v>
      </c>
      <c r="S2669">
        <v>0</v>
      </c>
      <c r="T2669">
        <v>0</v>
      </c>
      <c r="U2669">
        <v>0</v>
      </c>
      <c r="V2669">
        <v>0</v>
      </c>
      <c r="W2669">
        <v>0</v>
      </c>
      <c r="X2669">
        <v>0</v>
      </c>
      <c r="Y2669">
        <v>0</v>
      </c>
      <c r="Z2669">
        <v>0</v>
      </c>
      <c r="AA2669">
        <v>0</v>
      </c>
      <c r="AB2669">
        <v>0</v>
      </c>
      <c r="AC2669">
        <v>0</v>
      </c>
    </row>
    <row r="2670" spans="1:29">
      <c r="A2670" t="s">
        <v>7110</v>
      </c>
      <c r="B2670" t="s">
        <v>19</v>
      </c>
      <c r="C2670">
        <v>0</v>
      </c>
      <c r="D2670">
        <v>0</v>
      </c>
      <c r="E2670">
        <v>0</v>
      </c>
      <c r="F2670">
        <v>0</v>
      </c>
      <c r="G2670">
        <v>0</v>
      </c>
      <c r="H2670" s="2">
        <v>30568000000</v>
      </c>
      <c r="I2670" s="2">
        <v>65236200000</v>
      </c>
      <c r="J2670" s="2">
        <v>69419900000</v>
      </c>
      <c r="K2670" s="2">
        <v>73436400000</v>
      </c>
      <c r="L2670" s="2">
        <v>77620100000</v>
      </c>
      <c r="M2670" s="2">
        <v>106543000000</v>
      </c>
      <c r="N2670" s="2">
        <v>202641000000</v>
      </c>
      <c r="O2670" s="2">
        <v>270256000000</v>
      </c>
      <c r="P2670" s="2">
        <v>270256000000</v>
      </c>
      <c r="Q2670" s="2">
        <v>270256000000</v>
      </c>
      <c r="R2670" s="2">
        <v>262540000000</v>
      </c>
      <c r="S2670" s="2">
        <v>256246000000</v>
      </c>
      <c r="T2670" s="2">
        <v>249342000000</v>
      </c>
      <c r="U2670" s="2">
        <v>255434000000</v>
      </c>
      <c r="V2670" s="2">
        <v>255434000000</v>
      </c>
      <c r="W2670" s="2">
        <v>258276000000</v>
      </c>
      <c r="X2670" s="2">
        <v>252388000000</v>
      </c>
      <c r="Y2670" s="2">
        <v>249342000000</v>
      </c>
      <c r="Z2670" s="2">
        <v>140509000000</v>
      </c>
      <c r="AA2670" s="2">
        <v>139900000000</v>
      </c>
      <c r="AB2670" s="2">
        <v>138275000000</v>
      </c>
      <c r="AC2670" s="2">
        <v>136448000000</v>
      </c>
    </row>
    <row r="2671" spans="1:29">
      <c r="A2671" t="s">
        <v>7111</v>
      </c>
      <c r="B2671" t="s">
        <v>19</v>
      </c>
      <c r="C2671">
        <v>0</v>
      </c>
      <c r="D2671">
        <v>0</v>
      </c>
      <c r="E2671">
        <v>0</v>
      </c>
      <c r="F2671">
        <v>0</v>
      </c>
      <c r="G2671">
        <v>0</v>
      </c>
      <c r="H2671">
        <v>0</v>
      </c>
      <c r="I2671">
        <v>0</v>
      </c>
      <c r="J2671">
        <v>0</v>
      </c>
      <c r="K2671">
        <v>0</v>
      </c>
      <c r="L2671">
        <v>0</v>
      </c>
      <c r="M2671">
        <v>0</v>
      </c>
      <c r="N2671">
        <v>0</v>
      </c>
      <c r="O2671">
        <v>0</v>
      </c>
      <c r="P2671">
        <v>0</v>
      </c>
      <c r="Q2671">
        <v>0</v>
      </c>
      <c r="R2671">
        <v>0</v>
      </c>
      <c r="S2671">
        <v>0</v>
      </c>
      <c r="T2671">
        <v>0</v>
      </c>
      <c r="U2671">
        <v>0</v>
      </c>
      <c r="V2671">
        <v>0</v>
      </c>
      <c r="W2671">
        <v>0</v>
      </c>
      <c r="X2671">
        <v>0</v>
      </c>
      <c r="Y2671">
        <v>0</v>
      </c>
      <c r="Z2671">
        <v>0</v>
      </c>
      <c r="AA2671">
        <v>0</v>
      </c>
      <c r="AB2671">
        <v>0</v>
      </c>
      <c r="AC2671">
        <v>0</v>
      </c>
    </row>
    <row r="2672" spans="1:29">
      <c r="A2672" t="s">
        <v>7112</v>
      </c>
      <c r="B2672" t="s">
        <v>19</v>
      </c>
      <c r="C2672">
        <v>0</v>
      </c>
      <c r="D2672">
        <v>0</v>
      </c>
      <c r="E2672">
        <v>0</v>
      </c>
      <c r="F2672">
        <v>0</v>
      </c>
      <c r="G2672">
        <v>0</v>
      </c>
      <c r="H2672">
        <v>0</v>
      </c>
      <c r="I2672">
        <v>0</v>
      </c>
      <c r="J2672">
        <v>0</v>
      </c>
      <c r="K2672">
        <v>0</v>
      </c>
      <c r="L2672">
        <v>0</v>
      </c>
      <c r="M2672">
        <v>0</v>
      </c>
      <c r="N2672">
        <v>0</v>
      </c>
      <c r="O2672">
        <v>0</v>
      </c>
      <c r="P2672">
        <v>0</v>
      </c>
      <c r="Q2672">
        <v>0</v>
      </c>
      <c r="R2672">
        <v>0</v>
      </c>
      <c r="S2672">
        <v>0</v>
      </c>
      <c r="T2672">
        <v>0</v>
      </c>
      <c r="U2672">
        <v>0</v>
      </c>
      <c r="V2672">
        <v>0</v>
      </c>
      <c r="W2672">
        <v>0</v>
      </c>
      <c r="X2672">
        <v>0</v>
      </c>
      <c r="Y2672">
        <v>0</v>
      </c>
      <c r="Z2672">
        <v>0</v>
      </c>
      <c r="AA2672">
        <v>0</v>
      </c>
      <c r="AB2672">
        <v>0</v>
      </c>
      <c r="AC2672">
        <v>0</v>
      </c>
    </row>
    <row r="2673" spans="1:32">
      <c r="A2673" t="s">
        <v>7113</v>
      </c>
      <c r="B2673" t="s">
        <v>19</v>
      </c>
      <c r="C2673">
        <v>0</v>
      </c>
      <c r="D2673">
        <v>0</v>
      </c>
      <c r="E2673">
        <v>0</v>
      </c>
      <c r="F2673">
        <v>0</v>
      </c>
      <c r="G2673">
        <v>0</v>
      </c>
      <c r="H2673">
        <v>0</v>
      </c>
      <c r="I2673">
        <v>0</v>
      </c>
      <c r="J2673">
        <v>0</v>
      </c>
      <c r="K2673">
        <v>0</v>
      </c>
      <c r="L2673">
        <v>0</v>
      </c>
      <c r="M2673">
        <v>0</v>
      </c>
      <c r="N2673">
        <v>0</v>
      </c>
      <c r="O2673">
        <v>0</v>
      </c>
      <c r="P2673">
        <v>0</v>
      </c>
      <c r="Q2673">
        <v>0</v>
      </c>
      <c r="R2673">
        <v>0</v>
      </c>
      <c r="S2673">
        <v>0</v>
      </c>
      <c r="T2673">
        <v>0</v>
      </c>
      <c r="U2673">
        <v>0</v>
      </c>
      <c r="V2673">
        <v>0</v>
      </c>
      <c r="W2673">
        <v>0</v>
      </c>
      <c r="X2673">
        <v>0</v>
      </c>
      <c r="Y2673">
        <v>0</v>
      </c>
      <c r="Z2673">
        <v>0</v>
      </c>
      <c r="AA2673">
        <v>0</v>
      </c>
      <c r="AB2673">
        <v>0</v>
      </c>
      <c r="AC2673">
        <v>0</v>
      </c>
    </row>
    <row r="2674" spans="1:32">
      <c r="A2674" t="s">
        <v>7114</v>
      </c>
      <c r="B2674" t="s">
        <v>19</v>
      </c>
      <c r="C2674">
        <v>0</v>
      </c>
      <c r="D2674">
        <v>0</v>
      </c>
      <c r="E2674">
        <v>0</v>
      </c>
      <c r="F2674">
        <v>0</v>
      </c>
      <c r="G2674">
        <v>0</v>
      </c>
      <c r="H2674">
        <v>0</v>
      </c>
      <c r="I2674">
        <v>0</v>
      </c>
      <c r="J2674">
        <v>0</v>
      </c>
      <c r="K2674">
        <v>0</v>
      </c>
      <c r="L2674">
        <v>0</v>
      </c>
      <c r="M2674">
        <v>0</v>
      </c>
      <c r="N2674">
        <v>0</v>
      </c>
      <c r="O2674">
        <v>0</v>
      </c>
      <c r="P2674">
        <v>0</v>
      </c>
      <c r="Q2674">
        <v>0</v>
      </c>
      <c r="R2674">
        <v>0</v>
      </c>
      <c r="S2674">
        <v>0</v>
      </c>
      <c r="T2674">
        <v>0</v>
      </c>
      <c r="U2674">
        <v>0</v>
      </c>
      <c r="V2674">
        <v>0</v>
      </c>
      <c r="W2674">
        <v>0</v>
      </c>
      <c r="X2674">
        <v>0</v>
      </c>
      <c r="Y2674">
        <v>0</v>
      </c>
      <c r="Z2674">
        <v>0</v>
      </c>
      <c r="AA2674">
        <v>0</v>
      </c>
      <c r="AB2674">
        <v>0</v>
      </c>
      <c r="AC2674">
        <v>0</v>
      </c>
    </row>
    <row r="2675" spans="1:32">
      <c r="A2675" t="s">
        <v>7115</v>
      </c>
      <c r="B2675" t="s">
        <v>19</v>
      </c>
      <c r="C2675">
        <v>0</v>
      </c>
      <c r="D2675">
        <v>0</v>
      </c>
      <c r="E2675">
        <v>0</v>
      </c>
      <c r="F2675">
        <v>0</v>
      </c>
      <c r="G2675">
        <v>0</v>
      </c>
      <c r="H2675">
        <v>0</v>
      </c>
      <c r="I2675">
        <v>0</v>
      </c>
      <c r="J2675">
        <v>0</v>
      </c>
      <c r="K2675">
        <v>0</v>
      </c>
      <c r="L2675">
        <v>0</v>
      </c>
      <c r="M2675">
        <v>0</v>
      </c>
      <c r="N2675">
        <v>0</v>
      </c>
      <c r="O2675">
        <v>0</v>
      </c>
      <c r="P2675">
        <v>0</v>
      </c>
      <c r="Q2675">
        <v>0</v>
      </c>
      <c r="R2675">
        <v>0</v>
      </c>
      <c r="S2675">
        <v>0</v>
      </c>
      <c r="T2675">
        <v>0</v>
      </c>
      <c r="U2675">
        <v>0</v>
      </c>
      <c r="V2675">
        <v>0</v>
      </c>
      <c r="W2675">
        <v>0</v>
      </c>
      <c r="X2675">
        <v>0</v>
      </c>
      <c r="Y2675">
        <v>0</v>
      </c>
      <c r="Z2675">
        <v>0</v>
      </c>
      <c r="AA2675">
        <v>0</v>
      </c>
      <c r="AB2675">
        <v>0</v>
      </c>
      <c r="AC2675">
        <v>0</v>
      </c>
    </row>
    <row r="2676" spans="1:32">
      <c r="A2676" t="s">
        <v>1488</v>
      </c>
      <c r="B2676" t="s">
        <v>19</v>
      </c>
      <c r="C2676" s="2">
        <v>10005800000</v>
      </c>
      <c r="D2676" s="2">
        <v>9474190000</v>
      </c>
      <c r="E2676" s="2">
        <v>9385020000</v>
      </c>
      <c r="F2676" s="2">
        <v>9009810000</v>
      </c>
      <c r="G2676" s="2">
        <v>8233340000</v>
      </c>
      <c r="H2676" s="2">
        <v>7085530000</v>
      </c>
      <c r="I2676" s="2">
        <v>5839910000</v>
      </c>
      <c r="J2676" s="2">
        <v>5957020000</v>
      </c>
      <c r="K2676" s="2">
        <v>6793060000</v>
      </c>
      <c r="L2676" s="2">
        <v>6634120000</v>
      </c>
      <c r="M2676" s="2">
        <v>6510090000</v>
      </c>
      <c r="N2676" s="2">
        <v>6383290000</v>
      </c>
      <c r="O2676" s="2">
        <v>6080090000</v>
      </c>
      <c r="P2676" s="2">
        <v>5970340000</v>
      </c>
      <c r="Q2676" s="2">
        <v>5932530000</v>
      </c>
      <c r="R2676" s="2">
        <v>5635830000</v>
      </c>
      <c r="S2676" s="2">
        <v>5024220000</v>
      </c>
      <c r="T2676" s="2">
        <v>4948730000</v>
      </c>
      <c r="U2676" s="2">
        <v>4881310000</v>
      </c>
      <c r="V2676" s="2">
        <v>4806610000</v>
      </c>
      <c r="W2676" s="2">
        <v>4777550000</v>
      </c>
      <c r="X2676" s="2">
        <v>4513970000</v>
      </c>
      <c r="Y2676" s="2">
        <v>4466630000</v>
      </c>
      <c r="Z2676" s="2">
        <v>4517960000</v>
      </c>
      <c r="AA2676" s="2">
        <v>4495560000</v>
      </c>
      <c r="AB2676" s="2">
        <v>4472370000</v>
      </c>
      <c r="AC2676" s="2">
        <v>4479180000</v>
      </c>
    </row>
    <row r="2677" spans="1:32">
      <c r="A2677" t="s">
        <v>7116</v>
      </c>
      <c r="B2677" t="s">
        <v>19</v>
      </c>
      <c r="C2677" s="2">
        <v>835766000</v>
      </c>
      <c r="D2677" s="2">
        <v>954830000</v>
      </c>
      <c r="E2677" s="2">
        <v>414146000</v>
      </c>
      <c r="F2677" s="2">
        <v>286028000</v>
      </c>
      <c r="G2677" s="2">
        <v>310662000</v>
      </c>
      <c r="H2677" s="2">
        <v>318242000</v>
      </c>
      <c r="I2677" s="2">
        <v>308451000</v>
      </c>
      <c r="J2677" s="2">
        <v>282975000</v>
      </c>
      <c r="K2677" s="2">
        <v>246024000</v>
      </c>
      <c r="L2677" s="2">
        <v>223390000</v>
      </c>
      <c r="M2677" s="2">
        <v>207705000</v>
      </c>
      <c r="N2677" s="2">
        <v>198335000</v>
      </c>
      <c r="O2677" s="2">
        <v>191071000</v>
      </c>
      <c r="P2677" s="2">
        <v>181702000</v>
      </c>
      <c r="Q2677" s="2">
        <v>188124000</v>
      </c>
      <c r="R2677" s="2">
        <v>206231000</v>
      </c>
      <c r="S2677" s="2">
        <v>193493000</v>
      </c>
      <c r="T2677" s="2">
        <v>141803000</v>
      </c>
      <c r="U2677" s="2">
        <v>123065000</v>
      </c>
      <c r="V2677" s="2">
        <v>114327000</v>
      </c>
      <c r="W2677" s="2">
        <v>102536000</v>
      </c>
      <c r="X2677" s="2">
        <v>98536000</v>
      </c>
      <c r="Y2677" s="2">
        <v>71480700</v>
      </c>
      <c r="Z2677" s="2">
        <v>59374200</v>
      </c>
      <c r="AA2677" s="2">
        <v>57795100</v>
      </c>
      <c r="AB2677" s="2">
        <v>54636900</v>
      </c>
      <c r="AC2677" s="2">
        <v>50320700</v>
      </c>
    </row>
    <row r="2678" spans="1:32">
      <c r="A2678" t="s">
        <v>7117</v>
      </c>
      <c r="B2678" t="s">
        <v>19</v>
      </c>
      <c r="C2678" s="2">
        <v>12157400000</v>
      </c>
      <c r="D2678" s="2">
        <v>11120200000</v>
      </c>
      <c r="E2678" s="2">
        <v>10971600000</v>
      </c>
      <c r="F2678" s="2">
        <v>11197500000</v>
      </c>
      <c r="G2678" s="2">
        <v>11661900000</v>
      </c>
      <c r="H2678" s="2">
        <v>12391300000</v>
      </c>
      <c r="I2678" s="2">
        <v>13147300000</v>
      </c>
      <c r="J2678" s="2">
        <v>13051100000</v>
      </c>
      <c r="K2678" s="2">
        <v>12564700000</v>
      </c>
      <c r="L2678" s="2">
        <v>12635100000</v>
      </c>
      <c r="M2678" s="2">
        <v>12706100000</v>
      </c>
      <c r="N2678" s="2">
        <v>12811000000</v>
      </c>
      <c r="O2678" s="2">
        <v>12912200000</v>
      </c>
      <c r="P2678" s="2">
        <v>12787300000</v>
      </c>
      <c r="Q2678" s="2">
        <v>12616500000</v>
      </c>
      <c r="R2678" s="2">
        <v>12548500000</v>
      </c>
      <c r="S2678" s="2">
        <v>12628000000</v>
      </c>
      <c r="T2678" s="2">
        <v>12840200000</v>
      </c>
      <c r="U2678" s="2">
        <v>13134100000</v>
      </c>
      <c r="V2678" s="2">
        <v>13388500000</v>
      </c>
      <c r="W2678" s="2">
        <v>13650600000</v>
      </c>
      <c r="X2678" s="2">
        <v>13659100000</v>
      </c>
      <c r="Y2678" s="2">
        <v>13777400000</v>
      </c>
      <c r="Z2678" s="2">
        <v>14159300000</v>
      </c>
      <c r="AA2678" s="2">
        <v>14506900000</v>
      </c>
      <c r="AB2678" s="2">
        <v>14815600000</v>
      </c>
      <c r="AC2678" s="2">
        <v>15131500000</v>
      </c>
      <c r="AD2678" s="2"/>
      <c r="AE2678" s="2"/>
      <c r="AF2678" s="2"/>
    </row>
    <row r="2679" spans="1:32">
      <c r="A2679" t="s">
        <v>1490</v>
      </c>
      <c r="B2679" t="s">
        <v>19</v>
      </c>
      <c r="C2679">
        <v>0</v>
      </c>
      <c r="D2679">
        <v>0</v>
      </c>
      <c r="E2679">
        <v>0</v>
      </c>
      <c r="F2679">
        <v>0</v>
      </c>
      <c r="G2679">
        <v>0</v>
      </c>
      <c r="H2679">
        <v>0</v>
      </c>
      <c r="I2679">
        <v>0</v>
      </c>
      <c r="J2679">
        <v>0</v>
      </c>
      <c r="K2679">
        <v>0</v>
      </c>
      <c r="L2679">
        <v>0</v>
      </c>
      <c r="M2679">
        <v>0</v>
      </c>
      <c r="N2679">
        <v>0</v>
      </c>
      <c r="O2679">
        <v>0</v>
      </c>
      <c r="P2679">
        <v>0</v>
      </c>
      <c r="Q2679">
        <v>0</v>
      </c>
      <c r="R2679">
        <v>0</v>
      </c>
      <c r="S2679">
        <v>0</v>
      </c>
      <c r="T2679">
        <v>0</v>
      </c>
      <c r="U2679">
        <v>0</v>
      </c>
      <c r="V2679">
        <v>0</v>
      </c>
      <c r="W2679">
        <v>0</v>
      </c>
      <c r="X2679">
        <v>0</v>
      </c>
      <c r="Y2679">
        <v>0</v>
      </c>
      <c r="Z2679">
        <v>0</v>
      </c>
      <c r="AA2679">
        <v>0</v>
      </c>
      <c r="AB2679">
        <v>0</v>
      </c>
      <c r="AC2679">
        <v>0</v>
      </c>
      <c r="AD2679" s="2"/>
      <c r="AE2679" s="2"/>
      <c r="AF2679" s="2"/>
    </row>
    <row r="2680" spans="1:32">
      <c r="A2680" t="s">
        <v>1491</v>
      </c>
      <c r="B2680" t="s">
        <v>19</v>
      </c>
      <c r="C2680">
        <v>0</v>
      </c>
      <c r="D2680">
        <v>0</v>
      </c>
      <c r="E2680">
        <v>0</v>
      </c>
      <c r="F2680">
        <v>0</v>
      </c>
      <c r="G2680">
        <v>0</v>
      </c>
      <c r="H2680">
        <v>0</v>
      </c>
      <c r="I2680">
        <v>0</v>
      </c>
      <c r="J2680">
        <v>0</v>
      </c>
      <c r="K2680">
        <v>0</v>
      </c>
      <c r="L2680">
        <v>0</v>
      </c>
      <c r="M2680">
        <v>0</v>
      </c>
      <c r="N2680">
        <v>0</v>
      </c>
      <c r="O2680">
        <v>0</v>
      </c>
      <c r="P2680">
        <v>0</v>
      </c>
      <c r="Q2680">
        <v>0</v>
      </c>
      <c r="R2680">
        <v>0</v>
      </c>
      <c r="S2680">
        <v>0</v>
      </c>
      <c r="T2680">
        <v>0</v>
      </c>
      <c r="U2680">
        <v>0</v>
      </c>
      <c r="V2680">
        <v>0</v>
      </c>
      <c r="W2680">
        <v>0</v>
      </c>
      <c r="X2680">
        <v>0</v>
      </c>
      <c r="Y2680">
        <v>0</v>
      </c>
      <c r="Z2680">
        <v>0</v>
      </c>
      <c r="AA2680">
        <v>0</v>
      </c>
      <c r="AB2680">
        <v>0</v>
      </c>
      <c r="AC2680">
        <v>0</v>
      </c>
      <c r="AD2680" s="2"/>
      <c r="AE2680" s="2"/>
      <c r="AF2680" s="2"/>
    </row>
    <row r="2681" spans="1:32">
      <c r="A2681" t="s">
        <v>1492</v>
      </c>
      <c r="B2681" t="s">
        <v>19</v>
      </c>
      <c r="C2681">
        <v>0</v>
      </c>
      <c r="D2681">
        <v>0</v>
      </c>
      <c r="E2681">
        <v>0</v>
      </c>
      <c r="F2681">
        <v>0</v>
      </c>
      <c r="G2681">
        <v>0</v>
      </c>
      <c r="H2681">
        <v>0</v>
      </c>
      <c r="I2681">
        <v>0</v>
      </c>
      <c r="J2681">
        <v>0</v>
      </c>
      <c r="K2681">
        <v>0</v>
      </c>
      <c r="L2681">
        <v>0</v>
      </c>
      <c r="M2681">
        <v>0</v>
      </c>
      <c r="N2681">
        <v>0</v>
      </c>
      <c r="O2681">
        <v>0</v>
      </c>
      <c r="P2681">
        <v>0</v>
      </c>
      <c r="Q2681">
        <v>0</v>
      </c>
      <c r="R2681">
        <v>0</v>
      </c>
      <c r="S2681">
        <v>0</v>
      </c>
      <c r="T2681">
        <v>0</v>
      </c>
      <c r="U2681">
        <v>0</v>
      </c>
      <c r="V2681">
        <v>0</v>
      </c>
      <c r="W2681">
        <v>0</v>
      </c>
      <c r="X2681">
        <v>0</v>
      </c>
      <c r="Y2681">
        <v>0</v>
      </c>
      <c r="Z2681">
        <v>0</v>
      </c>
      <c r="AA2681">
        <v>0</v>
      </c>
      <c r="AB2681">
        <v>0</v>
      </c>
      <c r="AC2681">
        <v>0</v>
      </c>
      <c r="AD2681" s="2"/>
      <c r="AE2681" s="2"/>
      <c r="AF2681" s="2"/>
    </row>
    <row r="2682" spans="1:32">
      <c r="A2682" t="s">
        <v>1493</v>
      </c>
      <c r="B2682" t="s">
        <v>19</v>
      </c>
      <c r="C2682">
        <v>0</v>
      </c>
      <c r="D2682">
        <v>0</v>
      </c>
      <c r="E2682">
        <v>0</v>
      </c>
      <c r="F2682">
        <v>0</v>
      </c>
      <c r="G2682">
        <v>0</v>
      </c>
      <c r="H2682">
        <v>0</v>
      </c>
      <c r="I2682">
        <v>0</v>
      </c>
      <c r="J2682">
        <v>0</v>
      </c>
      <c r="K2682">
        <v>0</v>
      </c>
      <c r="L2682">
        <v>0</v>
      </c>
      <c r="M2682">
        <v>0</v>
      </c>
      <c r="N2682">
        <v>0</v>
      </c>
      <c r="O2682">
        <v>0</v>
      </c>
      <c r="P2682">
        <v>0</v>
      </c>
      <c r="Q2682">
        <v>0</v>
      </c>
      <c r="R2682">
        <v>0</v>
      </c>
      <c r="S2682">
        <v>0</v>
      </c>
      <c r="T2682">
        <v>0</v>
      </c>
      <c r="U2682">
        <v>0</v>
      </c>
      <c r="V2682">
        <v>0</v>
      </c>
      <c r="W2682">
        <v>0</v>
      </c>
      <c r="X2682">
        <v>0</v>
      </c>
      <c r="Y2682">
        <v>0</v>
      </c>
      <c r="Z2682">
        <v>0</v>
      </c>
      <c r="AA2682">
        <v>0</v>
      </c>
      <c r="AB2682">
        <v>0</v>
      </c>
      <c r="AC2682">
        <v>0</v>
      </c>
      <c r="AD2682" s="2"/>
      <c r="AE2682" s="2"/>
      <c r="AF2682" s="2"/>
    </row>
    <row r="2683" spans="1:32">
      <c r="A2683" t="s">
        <v>1494</v>
      </c>
      <c r="B2683" t="s">
        <v>19</v>
      </c>
      <c r="C2683">
        <v>0</v>
      </c>
      <c r="D2683">
        <v>0</v>
      </c>
      <c r="E2683">
        <v>0</v>
      </c>
      <c r="F2683">
        <v>0</v>
      </c>
      <c r="G2683">
        <v>0</v>
      </c>
      <c r="H2683">
        <v>0</v>
      </c>
      <c r="I2683">
        <v>0</v>
      </c>
      <c r="J2683">
        <v>0</v>
      </c>
      <c r="K2683">
        <v>0</v>
      </c>
      <c r="L2683">
        <v>0</v>
      </c>
      <c r="M2683">
        <v>0</v>
      </c>
      <c r="N2683">
        <v>0</v>
      </c>
      <c r="O2683">
        <v>0</v>
      </c>
      <c r="P2683">
        <v>0</v>
      </c>
      <c r="Q2683">
        <v>0</v>
      </c>
      <c r="R2683">
        <v>0</v>
      </c>
      <c r="S2683">
        <v>0</v>
      </c>
      <c r="T2683">
        <v>0</v>
      </c>
      <c r="U2683">
        <v>0</v>
      </c>
      <c r="V2683">
        <v>0</v>
      </c>
      <c r="W2683">
        <v>0</v>
      </c>
      <c r="X2683">
        <v>0</v>
      </c>
      <c r="Y2683">
        <v>0</v>
      </c>
      <c r="Z2683">
        <v>0</v>
      </c>
      <c r="AA2683">
        <v>0</v>
      </c>
      <c r="AB2683">
        <v>0</v>
      </c>
      <c r="AC2683">
        <v>0</v>
      </c>
      <c r="AD2683" s="2"/>
      <c r="AE2683" s="2"/>
      <c r="AF2683" s="2"/>
    </row>
    <row r="2684" spans="1:32">
      <c r="A2684" t="s">
        <v>1495</v>
      </c>
      <c r="B2684" t="s">
        <v>19</v>
      </c>
      <c r="C2684" s="2">
        <v>903317000</v>
      </c>
      <c r="D2684" s="2">
        <v>902455000</v>
      </c>
      <c r="E2684" s="2">
        <v>907472000</v>
      </c>
      <c r="F2684" s="2">
        <v>910843000</v>
      </c>
      <c r="G2684" s="2">
        <v>911265000</v>
      </c>
      <c r="H2684" s="2">
        <v>911265000</v>
      </c>
      <c r="I2684" s="2">
        <v>907468000</v>
      </c>
      <c r="J2684" s="2">
        <v>907468000</v>
      </c>
      <c r="K2684" s="2">
        <v>907468000</v>
      </c>
      <c r="L2684" s="2">
        <v>907468000</v>
      </c>
      <c r="M2684" s="2">
        <v>907468000</v>
      </c>
      <c r="N2684" s="2">
        <v>907468000</v>
      </c>
      <c r="O2684" s="2">
        <v>907468000</v>
      </c>
      <c r="P2684" s="2">
        <v>907468000</v>
      </c>
      <c r="Q2684" s="2">
        <v>907468000</v>
      </c>
      <c r="R2684" s="2">
        <v>911634000</v>
      </c>
      <c r="S2684" s="2">
        <v>916274000</v>
      </c>
      <c r="T2684" s="2">
        <v>916274000</v>
      </c>
      <c r="U2684" s="2">
        <v>916274000</v>
      </c>
      <c r="V2684" s="2">
        <v>916274000</v>
      </c>
      <c r="W2684" s="2">
        <v>916274000</v>
      </c>
      <c r="X2684" s="2">
        <v>916274000</v>
      </c>
      <c r="Y2684" s="2">
        <v>916274000</v>
      </c>
      <c r="Z2684" s="2">
        <v>916274000</v>
      </c>
      <c r="AA2684" s="2">
        <v>916274000</v>
      </c>
      <c r="AB2684" s="2">
        <v>916274000</v>
      </c>
      <c r="AC2684" s="2">
        <v>916274000</v>
      </c>
      <c r="AD2684" s="2"/>
      <c r="AE2684" s="2"/>
      <c r="AF2684" s="2"/>
    </row>
    <row r="2685" spans="1:32">
      <c r="A2685" t="s">
        <v>1496</v>
      </c>
      <c r="B2685" t="s">
        <v>19</v>
      </c>
      <c r="C2685">
        <v>0</v>
      </c>
      <c r="D2685">
        <v>0</v>
      </c>
      <c r="E2685">
        <v>0</v>
      </c>
      <c r="F2685">
        <v>0</v>
      </c>
      <c r="G2685">
        <v>0</v>
      </c>
      <c r="H2685">
        <v>0</v>
      </c>
      <c r="I2685">
        <v>0</v>
      </c>
      <c r="J2685">
        <v>0</v>
      </c>
      <c r="K2685">
        <v>0</v>
      </c>
      <c r="L2685">
        <v>0</v>
      </c>
      <c r="M2685">
        <v>0</v>
      </c>
      <c r="N2685">
        <v>0</v>
      </c>
      <c r="O2685">
        <v>0</v>
      </c>
      <c r="P2685">
        <v>0</v>
      </c>
      <c r="Q2685">
        <v>0</v>
      </c>
      <c r="R2685">
        <v>0</v>
      </c>
      <c r="S2685">
        <v>0</v>
      </c>
      <c r="T2685">
        <v>0</v>
      </c>
      <c r="U2685">
        <v>0</v>
      </c>
      <c r="V2685">
        <v>0</v>
      </c>
      <c r="W2685">
        <v>0</v>
      </c>
      <c r="X2685">
        <v>0</v>
      </c>
      <c r="Y2685">
        <v>0</v>
      </c>
      <c r="Z2685">
        <v>0</v>
      </c>
      <c r="AA2685">
        <v>0</v>
      </c>
      <c r="AB2685">
        <v>0</v>
      </c>
      <c r="AC2685">
        <v>0</v>
      </c>
      <c r="AD2685" s="2"/>
      <c r="AE2685" s="2"/>
      <c r="AF2685" s="2"/>
    </row>
    <row r="2686" spans="1:32">
      <c r="A2686" t="s">
        <v>1497</v>
      </c>
      <c r="B2686" t="s">
        <v>19</v>
      </c>
      <c r="C2686" s="2">
        <v>192542000</v>
      </c>
      <c r="D2686" s="2">
        <v>355230000</v>
      </c>
      <c r="E2686">
        <v>0</v>
      </c>
      <c r="F2686">
        <v>0</v>
      </c>
      <c r="G2686">
        <v>0</v>
      </c>
      <c r="H2686">
        <v>0</v>
      </c>
      <c r="I2686">
        <v>0</v>
      </c>
      <c r="J2686">
        <v>0</v>
      </c>
      <c r="K2686">
        <v>0</v>
      </c>
      <c r="L2686">
        <v>0</v>
      </c>
      <c r="M2686">
        <v>0</v>
      </c>
      <c r="N2686">
        <v>0</v>
      </c>
      <c r="O2686">
        <v>0</v>
      </c>
      <c r="P2686">
        <v>0</v>
      </c>
      <c r="Q2686">
        <v>0</v>
      </c>
      <c r="R2686">
        <v>0</v>
      </c>
      <c r="S2686">
        <v>0</v>
      </c>
      <c r="T2686">
        <v>0</v>
      </c>
      <c r="U2686">
        <v>0</v>
      </c>
      <c r="V2686">
        <v>0</v>
      </c>
      <c r="W2686">
        <v>0</v>
      </c>
      <c r="X2686">
        <v>0</v>
      </c>
      <c r="Y2686">
        <v>0</v>
      </c>
      <c r="Z2686">
        <v>0</v>
      </c>
      <c r="AA2686">
        <v>0</v>
      </c>
      <c r="AB2686">
        <v>0</v>
      </c>
      <c r="AC2686">
        <v>0</v>
      </c>
      <c r="AD2686" s="2"/>
      <c r="AE2686" s="2"/>
      <c r="AF2686" s="2"/>
    </row>
    <row r="2687" spans="1:32">
      <c r="A2687" t="s">
        <v>1498</v>
      </c>
      <c r="B2687" t="s">
        <v>19</v>
      </c>
      <c r="C2687" s="2">
        <v>795356000</v>
      </c>
      <c r="D2687" s="2">
        <v>1435660000</v>
      </c>
      <c r="E2687" s="2">
        <v>743890000</v>
      </c>
      <c r="F2687" s="2">
        <v>568821000</v>
      </c>
      <c r="G2687" s="2">
        <v>586652000</v>
      </c>
      <c r="H2687" s="2">
        <v>590239000</v>
      </c>
      <c r="I2687" s="2">
        <v>526651000</v>
      </c>
      <c r="J2687" s="2">
        <v>519341000</v>
      </c>
      <c r="K2687" s="2">
        <v>496923000</v>
      </c>
      <c r="L2687" s="2">
        <v>483277000</v>
      </c>
      <c r="M2687" s="2">
        <v>470827000</v>
      </c>
      <c r="N2687" s="2">
        <v>462547000</v>
      </c>
      <c r="O2687" s="2">
        <v>446312000</v>
      </c>
      <c r="P2687" s="2">
        <v>421412000</v>
      </c>
      <c r="Q2687" s="2">
        <v>432169000</v>
      </c>
      <c r="R2687" s="2">
        <v>474200000</v>
      </c>
      <c r="S2687" s="2">
        <v>448482000</v>
      </c>
      <c r="T2687" s="2">
        <v>328170000</v>
      </c>
      <c r="U2687" s="2">
        <v>286240000</v>
      </c>
      <c r="V2687" s="2">
        <v>269209000</v>
      </c>
      <c r="W2687" s="2">
        <v>243712000</v>
      </c>
      <c r="X2687" s="2">
        <v>240846000</v>
      </c>
      <c r="Y2687" s="2">
        <v>175972000</v>
      </c>
      <c r="Z2687" s="2">
        <v>146229000</v>
      </c>
      <c r="AA2687" s="2">
        <v>142648000</v>
      </c>
      <c r="AB2687" s="2">
        <v>136074000</v>
      </c>
      <c r="AC2687" s="2">
        <v>126807000</v>
      </c>
      <c r="AD2687" s="2"/>
      <c r="AE2687" s="2"/>
      <c r="AF2687" s="2"/>
    </row>
    <row r="2688" spans="1:32">
      <c r="A2688" t="s">
        <v>1499</v>
      </c>
      <c r="B2688" t="s">
        <v>19</v>
      </c>
      <c r="C2688" s="2">
        <v>337249000</v>
      </c>
      <c r="D2688" s="2">
        <v>425417000</v>
      </c>
      <c r="E2688" s="2">
        <v>510048000</v>
      </c>
      <c r="F2688" s="2">
        <v>530852000</v>
      </c>
      <c r="G2688" s="2">
        <v>498160000</v>
      </c>
      <c r="H2688" s="2">
        <v>427682000</v>
      </c>
      <c r="I2688" s="2">
        <v>344466000</v>
      </c>
      <c r="J2688" s="2">
        <v>366544000</v>
      </c>
      <c r="K2688" s="2">
        <v>572177000</v>
      </c>
      <c r="L2688" s="2">
        <v>580668000</v>
      </c>
      <c r="M2688" s="2">
        <v>584065000</v>
      </c>
      <c r="N2688" s="2">
        <v>584914000</v>
      </c>
      <c r="O2688" s="2">
        <v>584914000</v>
      </c>
      <c r="P2688" s="2">
        <v>584489000</v>
      </c>
      <c r="Q2688" s="2">
        <v>584065000</v>
      </c>
      <c r="R2688" s="2">
        <v>574724000</v>
      </c>
      <c r="S2688" s="2">
        <v>561138000</v>
      </c>
      <c r="T2688" s="2">
        <v>557883000</v>
      </c>
      <c r="U2688" s="2">
        <v>561704000</v>
      </c>
      <c r="V2688" s="2">
        <v>564251000</v>
      </c>
      <c r="W2688" s="2">
        <v>568214000</v>
      </c>
      <c r="X2688" s="2">
        <v>560572000</v>
      </c>
      <c r="Y2688" s="2">
        <v>560006000</v>
      </c>
      <c r="Z2688" s="2">
        <v>568072000</v>
      </c>
      <c r="AA2688" s="2">
        <v>572884000</v>
      </c>
      <c r="AB2688" s="2">
        <v>574866000</v>
      </c>
      <c r="AC2688" s="2">
        <v>577696000</v>
      </c>
      <c r="AD2688" s="2"/>
      <c r="AE2688" s="2"/>
      <c r="AF2688" s="2"/>
    </row>
    <row r="2689" spans="1:32">
      <c r="A2689" t="s">
        <v>1500</v>
      </c>
      <c r="B2689" t="s">
        <v>19</v>
      </c>
      <c r="C2689">
        <v>0</v>
      </c>
      <c r="D2689">
        <v>0</v>
      </c>
      <c r="E2689">
        <v>0</v>
      </c>
      <c r="F2689">
        <v>0</v>
      </c>
      <c r="G2689">
        <v>0</v>
      </c>
      <c r="H2689">
        <v>0</v>
      </c>
      <c r="I2689">
        <v>0</v>
      </c>
      <c r="J2689">
        <v>0</v>
      </c>
      <c r="K2689">
        <v>0</v>
      </c>
      <c r="L2689">
        <v>0</v>
      </c>
      <c r="M2689">
        <v>0</v>
      </c>
      <c r="N2689">
        <v>0</v>
      </c>
      <c r="O2689">
        <v>0</v>
      </c>
      <c r="P2689">
        <v>0</v>
      </c>
      <c r="Q2689">
        <v>0</v>
      </c>
      <c r="R2689">
        <v>0</v>
      </c>
      <c r="S2689">
        <v>0</v>
      </c>
      <c r="T2689">
        <v>0</v>
      </c>
      <c r="U2689">
        <v>0</v>
      </c>
      <c r="V2689">
        <v>0</v>
      </c>
      <c r="W2689">
        <v>0</v>
      </c>
      <c r="X2689">
        <v>0</v>
      </c>
      <c r="Y2689">
        <v>0</v>
      </c>
      <c r="Z2689">
        <v>0</v>
      </c>
      <c r="AA2689">
        <v>0</v>
      </c>
      <c r="AB2689">
        <v>0</v>
      </c>
      <c r="AC2689">
        <v>0</v>
      </c>
    </row>
    <row r="2690" spans="1:32">
      <c r="A2690" t="s">
        <v>1501</v>
      </c>
      <c r="B2690" t="s">
        <v>19</v>
      </c>
      <c r="C2690">
        <v>0</v>
      </c>
      <c r="D2690">
        <v>0</v>
      </c>
      <c r="E2690">
        <v>0</v>
      </c>
      <c r="F2690">
        <v>0</v>
      </c>
      <c r="G2690">
        <v>0</v>
      </c>
      <c r="H2690">
        <v>0</v>
      </c>
      <c r="I2690">
        <v>0</v>
      </c>
      <c r="J2690">
        <v>0</v>
      </c>
      <c r="K2690">
        <v>0</v>
      </c>
      <c r="L2690">
        <v>0</v>
      </c>
      <c r="M2690">
        <v>0</v>
      </c>
      <c r="N2690">
        <v>0</v>
      </c>
      <c r="O2690">
        <v>0</v>
      </c>
      <c r="P2690">
        <v>0</v>
      </c>
      <c r="Q2690">
        <v>0</v>
      </c>
      <c r="R2690">
        <v>0</v>
      </c>
      <c r="S2690">
        <v>0</v>
      </c>
      <c r="T2690">
        <v>0</v>
      </c>
      <c r="U2690">
        <v>0</v>
      </c>
      <c r="V2690">
        <v>0</v>
      </c>
      <c r="W2690">
        <v>0</v>
      </c>
      <c r="X2690">
        <v>0</v>
      </c>
      <c r="Y2690">
        <v>0</v>
      </c>
      <c r="Z2690">
        <v>0</v>
      </c>
      <c r="AA2690">
        <v>0</v>
      </c>
      <c r="AB2690">
        <v>0</v>
      </c>
      <c r="AC2690">
        <v>0</v>
      </c>
      <c r="AD2690" s="2"/>
      <c r="AE2690" s="2"/>
      <c r="AF2690" s="2"/>
    </row>
    <row r="2691" spans="1:32">
      <c r="A2691" t="s">
        <v>1502</v>
      </c>
      <c r="B2691" t="s">
        <v>19</v>
      </c>
      <c r="C2691">
        <v>0</v>
      </c>
      <c r="D2691">
        <v>0</v>
      </c>
      <c r="E2691">
        <v>0</v>
      </c>
      <c r="F2691">
        <v>0</v>
      </c>
      <c r="G2691">
        <v>0</v>
      </c>
      <c r="H2691">
        <v>0</v>
      </c>
      <c r="I2691">
        <v>0</v>
      </c>
      <c r="J2691">
        <v>0</v>
      </c>
      <c r="K2691">
        <v>0</v>
      </c>
      <c r="L2691">
        <v>0</v>
      </c>
      <c r="M2691">
        <v>0</v>
      </c>
      <c r="N2691">
        <v>0</v>
      </c>
      <c r="O2691">
        <v>0</v>
      </c>
      <c r="P2691">
        <v>0</v>
      </c>
      <c r="Q2691">
        <v>0</v>
      </c>
      <c r="R2691">
        <v>0</v>
      </c>
      <c r="S2691">
        <v>0</v>
      </c>
      <c r="T2691">
        <v>0</v>
      </c>
      <c r="U2691">
        <v>0</v>
      </c>
      <c r="V2691">
        <v>0</v>
      </c>
      <c r="W2691">
        <v>0</v>
      </c>
      <c r="X2691">
        <v>0</v>
      </c>
      <c r="Y2691">
        <v>0</v>
      </c>
      <c r="Z2691">
        <v>0</v>
      </c>
      <c r="AA2691">
        <v>0</v>
      </c>
      <c r="AB2691">
        <v>0</v>
      </c>
      <c r="AC2691">
        <v>0</v>
      </c>
      <c r="AD2691" s="2"/>
      <c r="AE2691" s="2"/>
      <c r="AF2691" s="2"/>
    </row>
    <row r="2692" spans="1:32">
      <c r="A2692" t="s">
        <v>1503</v>
      </c>
      <c r="B2692" t="s">
        <v>19</v>
      </c>
      <c r="C2692" s="2">
        <v>1961060000</v>
      </c>
      <c r="D2692" s="2">
        <v>1961060000</v>
      </c>
      <c r="E2692" s="2">
        <v>1961060000</v>
      </c>
      <c r="F2692" s="2">
        <v>1887140000</v>
      </c>
      <c r="G2692" s="2">
        <v>1887140000</v>
      </c>
      <c r="H2692" s="2">
        <v>1808870000</v>
      </c>
      <c r="I2692" s="2">
        <v>1808870000</v>
      </c>
      <c r="J2692" s="2">
        <v>1808870000</v>
      </c>
      <c r="K2692" s="2">
        <v>1808870000</v>
      </c>
      <c r="L2692" s="2">
        <v>1808870000</v>
      </c>
      <c r="M2692" s="2">
        <v>1808870000</v>
      </c>
      <c r="N2692" s="2">
        <v>1808870000</v>
      </c>
      <c r="O2692" s="2">
        <v>1808870000</v>
      </c>
      <c r="P2692" s="2">
        <v>1808870000</v>
      </c>
      <c r="Q2692" s="2">
        <v>1808870000</v>
      </c>
      <c r="R2692" s="2">
        <v>1748000000</v>
      </c>
      <c r="S2692" s="2">
        <v>1704510000</v>
      </c>
      <c r="T2692" s="2">
        <v>1700160000</v>
      </c>
      <c r="U2692" s="2">
        <v>1713210000</v>
      </c>
      <c r="V2692" s="2">
        <v>1734950000</v>
      </c>
      <c r="W2692" s="2">
        <v>1743650000</v>
      </c>
      <c r="X2692" s="2">
        <v>1695820000</v>
      </c>
      <c r="Y2692" s="2">
        <v>1674070000</v>
      </c>
      <c r="Z2692" s="2">
        <v>1717560000</v>
      </c>
      <c r="AA2692" s="2">
        <v>1743650000</v>
      </c>
      <c r="AB2692" s="2">
        <v>1743650000</v>
      </c>
      <c r="AC2692" s="2">
        <v>1743650000</v>
      </c>
      <c r="AD2692" s="2"/>
      <c r="AE2692" s="2"/>
      <c r="AF2692" s="2"/>
    </row>
    <row r="2693" spans="1:32">
      <c r="A2693" t="s">
        <v>7118</v>
      </c>
      <c r="B2693" t="s">
        <v>19</v>
      </c>
      <c r="C2693">
        <v>0</v>
      </c>
      <c r="D2693">
        <v>0</v>
      </c>
      <c r="E2693">
        <v>0</v>
      </c>
      <c r="F2693">
        <v>0</v>
      </c>
      <c r="G2693">
        <v>0</v>
      </c>
      <c r="H2693">
        <v>0</v>
      </c>
      <c r="I2693">
        <v>0</v>
      </c>
      <c r="J2693">
        <v>0</v>
      </c>
      <c r="K2693">
        <v>0</v>
      </c>
      <c r="L2693">
        <v>0</v>
      </c>
      <c r="M2693">
        <v>0</v>
      </c>
      <c r="N2693">
        <v>0</v>
      </c>
      <c r="O2693">
        <v>0</v>
      </c>
      <c r="P2693">
        <v>0</v>
      </c>
      <c r="Q2693">
        <v>0</v>
      </c>
      <c r="R2693">
        <v>0</v>
      </c>
      <c r="S2693">
        <v>0</v>
      </c>
      <c r="T2693">
        <v>0</v>
      </c>
      <c r="U2693">
        <v>0</v>
      </c>
      <c r="V2693">
        <v>0</v>
      </c>
      <c r="W2693">
        <v>0</v>
      </c>
      <c r="X2693">
        <v>0</v>
      </c>
      <c r="Y2693">
        <v>0</v>
      </c>
      <c r="Z2693">
        <v>0</v>
      </c>
      <c r="AA2693">
        <v>0</v>
      </c>
      <c r="AB2693">
        <v>0</v>
      </c>
      <c r="AC2693">
        <v>0</v>
      </c>
      <c r="AD2693" s="2"/>
      <c r="AE2693" s="2"/>
      <c r="AF2693" s="2"/>
    </row>
    <row r="2694" spans="1:32">
      <c r="A2694" t="s">
        <v>7119</v>
      </c>
      <c r="B2694" t="s">
        <v>19</v>
      </c>
      <c r="C2694">
        <v>0</v>
      </c>
      <c r="D2694">
        <v>0</v>
      </c>
      <c r="E2694">
        <v>0</v>
      </c>
      <c r="F2694">
        <v>0</v>
      </c>
      <c r="G2694">
        <v>0</v>
      </c>
      <c r="H2694" s="2">
        <v>10738600</v>
      </c>
      <c r="I2694" s="2">
        <v>21477100</v>
      </c>
      <c r="J2694" s="2">
        <v>21477100</v>
      </c>
      <c r="K2694" s="2">
        <v>21477100</v>
      </c>
      <c r="L2694" s="2">
        <v>21477100</v>
      </c>
      <c r="M2694" s="2">
        <v>31994400</v>
      </c>
      <c r="N2694" s="2">
        <v>63588700</v>
      </c>
      <c r="O2694" s="2">
        <v>84806200</v>
      </c>
      <c r="P2694" s="2">
        <v>84806200</v>
      </c>
      <c r="Q2694" s="2">
        <v>84806200</v>
      </c>
      <c r="R2694" s="2">
        <v>82385000</v>
      </c>
      <c r="S2694" s="2">
        <v>80409800</v>
      </c>
      <c r="T2694" s="2">
        <v>78243500</v>
      </c>
      <c r="U2694" s="2">
        <v>80155000</v>
      </c>
      <c r="V2694" s="2">
        <v>80155000</v>
      </c>
      <c r="W2694" s="2">
        <v>81047000</v>
      </c>
      <c r="X2694" s="2">
        <v>79199200</v>
      </c>
      <c r="Y2694" s="2">
        <v>78243500</v>
      </c>
      <c r="Z2694" s="2">
        <v>44091600</v>
      </c>
      <c r="AA2694" s="2">
        <v>43900400</v>
      </c>
      <c r="AB2694" s="2">
        <v>43390700</v>
      </c>
      <c r="AC2694" s="2">
        <v>42817300</v>
      </c>
      <c r="AD2694" s="2"/>
      <c r="AE2694" s="2"/>
      <c r="AF2694" s="2"/>
    </row>
    <row r="2695" spans="1:32">
      <c r="A2695" t="s">
        <v>7120</v>
      </c>
      <c r="B2695" t="s">
        <v>19</v>
      </c>
      <c r="C2695">
        <v>0</v>
      </c>
      <c r="D2695">
        <v>0</v>
      </c>
      <c r="E2695">
        <v>0</v>
      </c>
      <c r="F2695">
        <v>0</v>
      </c>
      <c r="G2695">
        <v>0</v>
      </c>
      <c r="H2695">
        <v>0</v>
      </c>
      <c r="I2695">
        <v>0</v>
      </c>
      <c r="J2695">
        <v>0</v>
      </c>
      <c r="K2695">
        <v>0</v>
      </c>
      <c r="L2695">
        <v>0</v>
      </c>
      <c r="M2695">
        <v>0</v>
      </c>
      <c r="N2695">
        <v>0</v>
      </c>
      <c r="O2695">
        <v>0</v>
      </c>
      <c r="P2695">
        <v>0</v>
      </c>
      <c r="Q2695">
        <v>0</v>
      </c>
      <c r="R2695">
        <v>0</v>
      </c>
      <c r="S2695">
        <v>0</v>
      </c>
      <c r="T2695">
        <v>0</v>
      </c>
      <c r="U2695">
        <v>0</v>
      </c>
      <c r="V2695">
        <v>0</v>
      </c>
      <c r="W2695">
        <v>0</v>
      </c>
      <c r="X2695">
        <v>0</v>
      </c>
      <c r="Y2695">
        <v>0</v>
      </c>
      <c r="Z2695">
        <v>0</v>
      </c>
      <c r="AA2695">
        <v>0</v>
      </c>
      <c r="AB2695">
        <v>0</v>
      </c>
      <c r="AC2695">
        <v>0</v>
      </c>
      <c r="AD2695" s="2"/>
      <c r="AE2695" s="2"/>
      <c r="AF2695" s="2"/>
    </row>
    <row r="2696" spans="1:32">
      <c r="A2696" t="s">
        <v>7121</v>
      </c>
      <c r="B2696" t="s">
        <v>19</v>
      </c>
      <c r="C2696">
        <v>0</v>
      </c>
      <c r="D2696">
        <v>0</v>
      </c>
      <c r="E2696">
        <v>0</v>
      </c>
      <c r="F2696">
        <v>0</v>
      </c>
      <c r="G2696">
        <v>0</v>
      </c>
      <c r="H2696">
        <v>0</v>
      </c>
      <c r="I2696">
        <v>0</v>
      </c>
      <c r="J2696">
        <v>0</v>
      </c>
      <c r="K2696">
        <v>0</v>
      </c>
      <c r="L2696">
        <v>0</v>
      </c>
      <c r="M2696">
        <v>0</v>
      </c>
      <c r="N2696">
        <v>0</v>
      </c>
      <c r="O2696">
        <v>0</v>
      </c>
      <c r="P2696">
        <v>0</v>
      </c>
      <c r="Q2696">
        <v>0</v>
      </c>
      <c r="R2696">
        <v>0</v>
      </c>
      <c r="S2696">
        <v>0</v>
      </c>
      <c r="T2696">
        <v>0</v>
      </c>
      <c r="U2696">
        <v>0</v>
      </c>
      <c r="V2696">
        <v>0</v>
      </c>
      <c r="W2696">
        <v>0</v>
      </c>
      <c r="X2696">
        <v>0</v>
      </c>
      <c r="Y2696">
        <v>0</v>
      </c>
      <c r="Z2696">
        <v>0</v>
      </c>
      <c r="AA2696">
        <v>0</v>
      </c>
      <c r="AB2696">
        <v>0</v>
      </c>
      <c r="AC2696">
        <v>0</v>
      </c>
      <c r="AD2696" s="2"/>
      <c r="AE2696" s="2"/>
      <c r="AF2696" s="2"/>
    </row>
    <row r="2697" spans="1:32">
      <c r="A2697" t="s">
        <v>7122</v>
      </c>
      <c r="B2697" t="s">
        <v>19</v>
      </c>
      <c r="C2697">
        <v>0</v>
      </c>
      <c r="D2697">
        <v>0</v>
      </c>
      <c r="E2697">
        <v>0</v>
      </c>
      <c r="F2697">
        <v>0</v>
      </c>
      <c r="G2697">
        <v>0</v>
      </c>
      <c r="H2697">
        <v>0</v>
      </c>
      <c r="I2697">
        <v>0</v>
      </c>
      <c r="J2697">
        <v>0</v>
      </c>
      <c r="K2697">
        <v>0</v>
      </c>
      <c r="L2697">
        <v>0</v>
      </c>
      <c r="M2697">
        <v>0</v>
      </c>
      <c r="N2697">
        <v>0</v>
      </c>
      <c r="O2697">
        <v>0</v>
      </c>
      <c r="P2697">
        <v>0</v>
      </c>
      <c r="Q2697">
        <v>0</v>
      </c>
      <c r="R2697">
        <v>0</v>
      </c>
      <c r="S2697">
        <v>0</v>
      </c>
      <c r="T2697">
        <v>0</v>
      </c>
      <c r="U2697">
        <v>0</v>
      </c>
      <c r="V2697">
        <v>0</v>
      </c>
      <c r="W2697">
        <v>0</v>
      </c>
      <c r="X2697">
        <v>0</v>
      </c>
      <c r="Y2697">
        <v>0</v>
      </c>
      <c r="Z2697">
        <v>0</v>
      </c>
      <c r="AA2697">
        <v>0</v>
      </c>
      <c r="AB2697">
        <v>0</v>
      </c>
      <c r="AC2697">
        <v>0</v>
      </c>
    </row>
    <row r="2698" spans="1:32">
      <c r="A2698" t="s">
        <v>7123</v>
      </c>
      <c r="B2698" t="s">
        <v>19</v>
      </c>
      <c r="C2698">
        <v>0</v>
      </c>
      <c r="D2698">
        <v>0</v>
      </c>
      <c r="E2698">
        <v>0</v>
      </c>
      <c r="F2698">
        <v>0</v>
      </c>
      <c r="G2698">
        <v>0</v>
      </c>
      <c r="H2698">
        <v>0</v>
      </c>
      <c r="I2698">
        <v>0</v>
      </c>
      <c r="J2698">
        <v>0</v>
      </c>
      <c r="K2698">
        <v>0</v>
      </c>
      <c r="L2698">
        <v>0</v>
      </c>
      <c r="M2698">
        <v>0</v>
      </c>
      <c r="N2698">
        <v>0</v>
      </c>
      <c r="O2698">
        <v>0</v>
      </c>
      <c r="P2698">
        <v>0</v>
      </c>
      <c r="Q2698">
        <v>0</v>
      </c>
      <c r="R2698">
        <v>0</v>
      </c>
      <c r="S2698">
        <v>0</v>
      </c>
      <c r="T2698">
        <v>0</v>
      </c>
      <c r="U2698">
        <v>0</v>
      </c>
      <c r="V2698">
        <v>0</v>
      </c>
      <c r="W2698">
        <v>0</v>
      </c>
      <c r="X2698">
        <v>0</v>
      </c>
      <c r="Y2698">
        <v>0</v>
      </c>
      <c r="Z2698">
        <v>0</v>
      </c>
      <c r="AA2698">
        <v>0</v>
      </c>
      <c r="AB2698">
        <v>0</v>
      </c>
      <c r="AC2698">
        <v>0</v>
      </c>
      <c r="AD2698" s="2"/>
      <c r="AE2698" s="2"/>
      <c r="AF2698" s="2"/>
    </row>
    <row r="2699" spans="1:32">
      <c r="A2699" t="s">
        <v>7124</v>
      </c>
      <c r="B2699" t="s">
        <v>19</v>
      </c>
      <c r="C2699">
        <v>0</v>
      </c>
      <c r="D2699">
        <v>0</v>
      </c>
      <c r="E2699">
        <v>0</v>
      </c>
      <c r="F2699">
        <v>0</v>
      </c>
      <c r="G2699">
        <v>0</v>
      </c>
      <c r="H2699">
        <v>0</v>
      </c>
      <c r="I2699">
        <v>0</v>
      </c>
      <c r="J2699">
        <v>0</v>
      </c>
      <c r="K2699">
        <v>0</v>
      </c>
      <c r="L2699">
        <v>0</v>
      </c>
      <c r="M2699">
        <v>0</v>
      </c>
      <c r="N2699">
        <v>0</v>
      </c>
      <c r="O2699">
        <v>0</v>
      </c>
      <c r="P2699">
        <v>0</v>
      </c>
      <c r="Q2699">
        <v>0</v>
      </c>
      <c r="R2699">
        <v>0</v>
      </c>
      <c r="S2699">
        <v>0</v>
      </c>
      <c r="T2699">
        <v>0</v>
      </c>
      <c r="U2699">
        <v>0</v>
      </c>
      <c r="V2699">
        <v>0</v>
      </c>
      <c r="W2699">
        <v>0</v>
      </c>
      <c r="X2699">
        <v>0</v>
      </c>
      <c r="Y2699">
        <v>0</v>
      </c>
      <c r="Z2699">
        <v>0</v>
      </c>
      <c r="AA2699">
        <v>0</v>
      </c>
      <c r="AB2699">
        <v>0</v>
      </c>
      <c r="AC2699">
        <v>0</v>
      </c>
      <c r="AD2699" s="2"/>
      <c r="AE2699" s="2"/>
      <c r="AF2699" s="2"/>
    </row>
    <row r="2700" spans="1:32">
      <c r="A2700" t="s">
        <v>1504</v>
      </c>
      <c r="B2700" t="s">
        <v>19</v>
      </c>
      <c r="C2700" s="2">
        <v>245483000000</v>
      </c>
      <c r="D2700" s="2">
        <v>232440000000</v>
      </c>
      <c r="E2700" s="2">
        <v>230252000000</v>
      </c>
      <c r="F2700" s="2">
        <v>221047000000</v>
      </c>
      <c r="G2700" s="2">
        <v>201997000000</v>
      </c>
      <c r="H2700" s="2">
        <v>173837000000</v>
      </c>
      <c r="I2700" s="2">
        <v>143277000000</v>
      </c>
      <c r="J2700" s="2">
        <v>146150000000</v>
      </c>
      <c r="K2700" s="2">
        <v>166661000000</v>
      </c>
      <c r="L2700" s="2">
        <v>162762000000</v>
      </c>
      <c r="M2700" s="2">
        <v>159719000000</v>
      </c>
      <c r="N2700" s="2">
        <v>156608000000</v>
      </c>
      <c r="O2700" s="2">
        <v>149169000000</v>
      </c>
      <c r="P2700" s="2">
        <v>146477000000</v>
      </c>
      <c r="Q2700" s="2">
        <v>145549000000</v>
      </c>
      <c r="R2700" s="2">
        <v>138270000000</v>
      </c>
      <c r="S2700" s="2">
        <v>123264000000</v>
      </c>
      <c r="T2700" s="2">
        <v>121412000000</v>
      </c>
      <c r="U2700" s="2">
        <v>119758000000</v>
      </c>
      <c r="V2700" s="2">
        <v>117925000000</v>
      </c>
      <c r="W2700" s="2">
        <v>117213000000</v>
      </c>
      <c r="X2700" s="2">
        <v>110746000000</v>
      </c>
      <c r="Y2700" s="2">
        <v>109584000000</v>
      </c>
      <c r="Z2700" s="2">
        <v>110844000000</v>
      </c>
      <c r="AA2700" s="2">
        <v>110294000000</v>
      </c>
      <c r="AB2700" s="2">
        <v>109725000000</v>
      </c>
      <c r="AC2700" s="2">
        <v>109892000000</v>
      </c>
    </row>
    <row r="2701" spans="1:32">
      <c r="A2701" t="s">
        <v>7125</v>
      </c>
      <c r="B2701" t="s">
        <v>19</v>
      </c>
      <c r="C2701" s="2">
        <v>5601070000</v>
      </c>
      <c r="D2701" s="2">
        <v>6399000000</v>
      </c>
      <c r="E2701" s="2">
        <v>2775490000</v>
      </c>
      <c r="F2701" s="2">
        <v>1916880000</v>
      </c>
      <c r="G2701" s="2">
        <v>2081970000</v>
      </c>
      <c r="H2701" s="2">
        <v>2132770000</v>
      </c>
      <c r="I2701" s="2">
        <v>2067150000</v>
      </c>
      <c r="J2701" s="2">
        <v>1896420000</v>
      </c>
      <c r="K2701" s="2">
        <v>1648780000</v>
      </c>
      <c r="L2701" s="2">
        <v>1497100000</v>
      </c>
      <c r="M2701" s="2">
        <v>1391980000</v>
      </c>
      <c r="N2701" s="2">
        <v>1329190000</v>
      </c>
      <c r="O2701" s="2">
        <v>1280510000</v>
      </c>
      <c r="P2701" s="2">
        <v>1217720000</v>
      </c>
      <c r="Q2701" s="2">
        <v>1260750000</v>
      </c>
      <c r="R2701" s="2">
        <v>1382100000</v>
      </c>
      <c r="S2701" s="2">
        <v>1296730000</v>
      </c>
      <c r="T2701" s="2">
        <v>950326000</v>
      </c>
      <c r="U2701" s="2">
        <v>824745000</v>
      </c>
      <c r="V2701" s="2">
        <v>766187000</v>
      </c>
      <c r="W2701" s="2">
        <v>687170000</v>
      </c>
      <c r="X2701" s="2">
        <v>660360000</v>
      </c>
      <c r="Y2701" s="2">
        <v>479043000</v>
      </c>
      <c r="Z2701" s="2">
        <v>397909000</v>
      </c>
      <c r="AA2701" s="2">
        <v>387327000</v>
      </c>
      <c r="AB2701" s="2">
        <v>366161000</v>
      </c>
      <c r="AC2701" s="2">
        <v>337235000</v>
      </c>
    </row>
    <row r="2702" spans="1:32">
      <c r="A2702" t="s">
        <v>7126</v>
      </c>
      <c r="B2702" t="s">
        <v>19</v>
      </c>
      <c r="C2702" s="2">
        <v>81475300000</v>
      </c>
      <c r="D2702" s="2">
        <v>74524600000</v>
      </c>
      <c r="E2702" s="2">
        <v>73528700000</v>
      </c>
      <c r="F2702" s="2">
        <v>75042400000</v>
      </c>
      <c r="G2702" s="2">
        <v>78154900000</v>
      </c>
      <c r="H2702" s="2">
        <v>83042700000</v>
      </c>
      <c r="I2702" s="2">
        <v>88109200000</v>
      </c>
      <c r="J2702" s="2">
        <v>87465000000</v>
      </c>
      <c r="K2702" s="2">
        <v>84205200000</v>
      </c>
      <c r="L2702" s="2">
        <v>84677100000</v>
      </c>
      <c r="M2702" s="2">
        <v>85152600000</v>
      </c>
      <c r="N2702" s="2">
        <v>85855500000</v>
      </c>
      <c r="O2702" s="2">
        <v>86533900000</v>
      </c>
      <c r="P2702" s="2">
        <v>85697100000</v>
      </c>
      <c r="Q2702" s="2">
        <v>84552000000</v>
      </c>
      <c r="R2702" s="2">
        <v>84096600000</v>
      </c>
      <c r="S2702" s="2">
        <v>84629300000</v>
      </c>
      <c r="T2702" s="2">
        <v>86051300000</v>
      </c>
      <c r="U2702" s="2">
        <v>88021000000</v>
      </c>
      <c r="V2702" s="2">
        <v>89726200000</v>
      </c>
      <c r="W2702" s="2">
        <v>91482500000</v>
      </c>
      <c r="X2702" s="2">
        <v>91539700000</v>
      </c>
      <c r="Y2702" s="2">
        <v>92332100000</v>
      </c>
      <c r="Z2702" s="2">
        <v>94891500000</v>
      </c>
      <c r="AA2702" s="2">
        <v>97221400000</v>
      </c>
      <c r="AB2702" s="2">
        <v>99290200000</v>
      </c>
      <c r="AC2702" s="2">
        <v>101407000000</v>
      </c>
      <c r="AD2702" s="2"/>
      <c r="AE2702" s="2"/>
      <c r="AF2702" s="2"/>
    </row>
    <row r="2703" spans="1:32">
      <c r="A2703" t="s">
        <v>1506</v>
      </c>
      <c r="B2703" t="s">
        <v>19</v>
      </c>
      <c r="C2703">
        <v>0</v>
      </c>
      <c r="D2703">
        <v>0</v>
      </c>
      <c r="E2703">
        <v>0</v>
      </c>
      <c r="F2703">
        <v>0</v>
      </c>
      <c r="G2703">
        <v>0</v>
      </c>
      <c r="H2703">
        <v>0</v>
      </c>
      <c r="I2703">
        <v>0</v>
      </c>
      <c r="J2703">
        <v>0</v>
      </c>
      <c r="K2703">
        <v>0</v>
      </c>
      <c r="L2703">
        <v>0</v>
      </c>
      <c r="M2703">
        <v>0</v>
      </c>
      <c r="N2703">
        <v>0</v>
      </c>
      <c r="O2703">
        <v>0</v>
      </c>
      <c r="P2703">
        <v>0</v>
      </c>
      <c r="Q2703">
        <v>0</v>
      </c>
      <c r="R2703">
        <v>0</v>
      </c>
      <c r="S2703">
        <v>0</v>
      </c>
      <c r="T2703">
        <v>0</v>
      </c>
      <c r="U2703">
        <v>0</v>
      </c>
      <c r="V2703">
        <v>0</v>
      </c>
      <c r="W2703">
        <v>0</v>
      </c>
      <c r="X2703">
        <v>0</v>
      </c>
      <c r="Y2703">
        <v>0</v>
      </c>
      <c r="Z2703">
        <v>0</v>
      </c>
      <c r="AA2703">
        <v>0</v>
      </c>
      <c r="AB2703">
        <v>0</v>
      </c>
      <c r="AC2703">
        <v>0</v>
      </c>
      <c r="AD2703" s="2"/>
      <c r="AE2703" s="2"/>
      <c r="AF2703" s="2"/>
    </row>
    <row r="2704" spans="1:32">
      <c r="A2704" t="s">
        <v>1507</v>
      </c>
      <c r="B2704" t="s">
        <v>19</v>
      </c>
      <c r="C2704">
        <v>0</v>
      </c>
      <c r="D2704">
        <v>0</v>
      </c>
      <c r="E2704">
        <v>0</v>
      </c>
      <c r="F2704">
        <v>0</v>
      </c>
      <c r="G2704">
        <v>0</v>
      </c>
      <c r="H2704">
        <v>0</v>
      </c>
      <c r="I2704">
        <v>0</v>
      </c>
      <c r="J2704">
        <v>0</v>
      </c>
      <c r="K2704">
        <v>0</v>
      </c>
      <c r="L2704">
        <v>0</v>
      </c>
      <c r="M2704">
        <v>0</v>
      </c>
      <c r="N2704">
        <v>0</v>
      </c>
      <c r="O2704">
        <v>0</v>
      </c>
      <c r="P2704">
        <v>0</v>
      </c>
      <c r="Q2704">
        <v>0</v>
      </c>
      <c r="R2704">
        <v>0</v>
      </c>
      <c r="S2704">
        <v>0</v>
      </c>
      <c r="T2704">
        <v>0</v>
      </c>
      <c r="U2704">
        <v>0</v>
      </c>
      <c r="V2704">
        <v>0</v>
      </c>
      <c r="W2704">
        <v>0</v>
      </c>
      <c r="X2704">
        <v>0</v>
      </c>
      <c r="Y2704">
        <v>0</v>
      </c>
      <c r="Z2704">
        <v>0</v>
      </c>
      <c r="AA2704">
        <v>0</v>
      </c>
      <c r="AB2704">
        <v>0</v>
      </c>
      <c r="AC2704">
        <v>0</v>
      </c>
      <c r="AD2704" s="2"/>
      <c r="AE2704" s="2"/>
      <c r="AF2704" s="2"/>
    </row>
    <row r="2705" spans="1:32">
      <c r="A2705" t="s">
        <v>1508</v>
      </c>
      <c r="B2705" t="s">
        <v>19</v>
      </c>
      <c r="C2705">
        <v>0</v>
      </c>
      <c r="D2705">
        <v>0</v>
      </c>
      <c r="E2705">
        <v>0</v>
      </c>
      <c r="F2705">
        <v>0</v>
      </c>
      <c r="G2705">
        <v>0</v>
      </c>
      <c r="H2705">
        <v>0</v>
      </c>
      <c r="I2705">
        <v>0</v>
      </c>
      <c r="J2705">
        <v>0</v>
      </c>
      <c r="K2705">
        <v>0</v>
      </c>
      <c r="L2705">
        <v>0</v>
      </c>
      <c r="M2705">
        <v>0</v>
      </c>
      <c r="N2705">
        <v>0</v>
      </c>
      <c r="O2705">
        <v>0</v>
      </c>
      <c r="P2705">
        <v>0</v>
      </c>
      <c r="Q2705">
        <v>0</v>
      </c>
      <c r="R2705">
        <v>0</v>
      </c>
      <c r="S2705">
        <v>0</v>
      </c>
      <c r="T2705">
        <v>0</v>
      </c>
      <c r="U2705">
        <v>0</v>
      </c>
      <c r="V2705">
        <v>0</v>
      </c>
      <c r="W2705">
        <v>0</v>
      </c>
      <c r="X2705">
        <v>0</v>
      </c>
      <c r="Y2705">
        <v>0</v>
      </c>
      <c r="Z2705">
        <v>0</v>
      </c>
      <c r="AA2705">
        <v>0</v>
      </c>
      <c r="AB2705">
        <v>0</v>
      </c>
      <c r="AC2705">
        <v>0</v>
      </c>
      <c r="AD2705" s="2"/>
      <c r="AE2705" s="2"/>
      <c r="AF2705" s="2"/>
    </row>
    <row r="2706" spans="1:32">
      <c r="A2706" t="s">
        <v>1509</v>
      </c>
      <c r="B2706" t="s">
        <v>19</v>
      </c>
      <c r="C2706">
        <v>0</v>
      </c>
      <c r="D2706">
        <v>0</v>
      </c>
      <c r="E2706">
        <v>0</v>
      </c>
      <c r="F2706">
        <v>0</v>
      </c>
      <c r="G2706">
        <v>0</v>
      </c>
      <c r="H2706">
        <v>0</v>
      </c>
      <c r="I2706">
        <v>0</v>
      </c>
      <c r="J2706">
        <v>0</v>
      </c>
      <c r="K2706">
        <v>0</v>
      </c>
      <c r="L2706">
        <v>0</v>
      </c>
      <c r="M2706">
        <v>0</v>
      </c>
      <c r="N2706">
        <v>0</v>
      </c>
      <c r="O2706">
        <v>0</v>
      </c>
      <c r="P2706">
        <v>0</v>
      </c>
      <c r="Q2706">
        <v>0</v>
      </c>
      <c r="R2706">
        <v>0</v>
      </c>
      <c r="S2706">
        <v>0</v>
      </c>
      <c r="T2706">
        <v>0</v>
      </c>
      <c r="U2706">
        <v>0</v>
      </c>
      <c r="V2706">
        <v>0</v>
      </c>
      <c r="W2706">
        <v>0</v>
      </c>
      <c r="X2706">
        <v>0</v>
      </c>
      <c r="Y2706">
        <v>0</v>
      </c>
      <c r="Z2706">
        <v>0</v>
      </c>
      <c r="AA2706">
        <v>0</v>
      </c>
      <c r="AB2706">
        <v>0</v>
      </c>
      <c r="AC2706">
        <v>0</v>
      </c>
      <c r="AD2706" s="2"/>
      <c r="AE2706" s="2"/>
      <c r="AF2706" s="2"/>
    </row>
    <row r="2707" spans="1:32">
      <c r="A2707" t="s">
        <v>1510</v>
      </c>
      <c r="B2707" t="s">
        <v>19</v>
      </c>
      <c r="C2707">
        <v>0</v>
      </c>
      <c r="D2707">
        <v>0</v>
      </c>
      <c r="E2707">
        <v>0</v>
      </c>
      <c r="F2707">
        <v>0</v>
      </c>
      <c r="G2707">
        <v>0</v>
      </c>
      <c r="H2707">
        <v>0</v>
      </c>
      <c r="I2707">
        <v>0</v>
      </c>
      <c r="J2707">
        <v>0</v>
      </c>
      <c r="K2707">
        <v>0</v>
      </c>
      <c r="L2707">
        <v>0</v>
      </c>
      <c r="M2707">
        <v>0</v>
      </c>
      <c r="N2707">
        <v>0</v>
      </c>
      <c r="O2707">
        <v>0</v>
      </c>
      <c r="P2707">
        <v>0</v>
      </c>
      <c r="Q2707">
        <v>0</v>
      </c>
      <c r="R2707">
        <v>0</v>
      </c>
      <c r="S2707">
        <v>0</v>
      </c>
      <c r="T2707">
        <v>0</v>
      </c>
      <c r="U2707">
        <v>0</v>
      </c>
      <c r="V2707">
        <v>0</v>
      </c>
      <c r="W2707">
        <v>0</v>
      </c>
      <c r="X2707">
        <v>0</v>
      </c>
      <c r="Y2707">
        <v>0</v>
      </c>
      <c r="Z2707">
        <v>0</v>
      </c>
      <c r="AA2707">
        <v>0</v>
      </c>
      <c r="AB2707">
        <v>0</v>
      </c>
      <c r="AC2707">
        <v>0</v>
      </c>
      <c r="AD2707" s="2"/>
      <c r="AE2707" s="2"/>
      <c r="AF2707" s="2"/>
    </row>
    <row r="2708" spans="1:32">
      <c r="A2708" t="s">
        <v>1511</v>
      </c>
      <c r="B2708" t="s">
        <v>19</v>
      </c>
      <c r="C2708" s="2">
        <v>16546500000</v>
      </c>
      <c r="D2708" s="2">
        <v>16530700000</v>
      </c>
      <c r="E2708" s="2">
        <v>16622600000</v>
      </c>
      <c r="F2708" s="2">
        <v>16684300000</v>
      </c>
      <c r="G2708" s="2">
        <v>16692100000</v>
      </c>
      <c r="H2708" s="2">
        <v>16692100000</v>
      </c>
      <c r="I2708" s="2">
        <v>16622500000</v>
      </c>
      <c r="J2708" s="2">
        <v>16622500000</v>
      </c>
      <c r="K2708" s="2">
        <v>16622500000</v>
      </c>
      <c r="L2708" s="2">
        <v>16622500000</v>
      </c>
      <c r="M2708" s="2">
        <v>16622500000</v>
      </c>
      <c r="N2708" s="2">
        <v>16622500000</v>
      </c>
      <c r="O2708" s="2">
        <v>16622500000</v>
      </c>
      <c r="P2708" s="2">
        <v>16622500000</v>
      </c>
      <c r="Q2708" s="2">
        <v>16622500000</v>
      </c>
      <c r="R2708" s="2">
        <v>16698800000</v>
      </c>
      <c r="S2708" s="2">
        <v>16783800000</v>
      </c>
      <c r="T2708" s="2">
        <v>16783800000</v>
      </c>
      <c r="U2708" s="2">
        <v>16783800000</v>
      </c>
      <c r="V2708" s="2">
        <v>16783800000</v>
      </c>
      <c r="W2708" s="2">
        <v>16783800000</v>
      </c>
      <c r="X2708" s="2">
        <v>16783800000</v>
      </c>
      <c r="Y2708" s="2">
        <v>16783800000</v>
      </c>
      <c r="Z2708" s="2">
        <v>16783800000</v>
      </c>
      <c r="AA2708" s="2">
        <v>16783800000</v>
      </c>
      <c r="AB2708" s="2">
        <v>16783800000</v>
      </c>
      <c r="AC2708" s="2">
        <v>16783800000</v>
      </c>
      <c r="AD2708" s="2"/>
      <c r="AE2708" s="2"/>
      <c r="AF2708" s="2"/>
    </row>
    <row r="2709" spans="1:32">
      <c r="A2709" t="s">
        <v>1512</v>
      </c>
      <c r="B2709" t="s">
        <v>19</v>
      </c>
      <c r="C2709">
        <v>0</v>
      </c>
      <c r="D2709">
        <v>0</v>
      </c>
      <c r="E2709">
        <v>0</v>
      </c>
      <c r="F2709">
        <v>0</v>
      </c>
      <c r="G2709">
        <v>0</v>
      </c>
      <c r="H2709">
        <v>0</v>
      </c>
      <c r="I2709">
        <v>0</v>
      </c>
      <c r="J2709">
        <v>0</v>
      </c>
      <c r="K2709">
        <v>0</v>
      </c>
      <c r="L2709">
        <v>0</v>
      </c>
      <c r="M2709">
        <v>0</v>
      </c>
      <c r="N2709">
        <v>0</v>
      </c>
      <c r="O2709">
        <v>0</v>
      </c>
      <c r="P2709">
        <v>0</v>
      </c>
      <c r="Q2709">
        <v>0</v>
      </c>
      <c r="R2709">
        <v>0</v>
      </c>
      <c r="S2709">
        <v>0</v>
      </c>
      <c r="T2709">
        <v>0</v>
      </c>
      <c r="U2709">
        <v>0</v>
      </c>
      <c r="V2709">
        <v>0</v>
      </c>
      <c r="W2709">
        <v>0</v>
      </c>
      <c r="X2709">
        <v>0</v>
      </c>
      <c r="Y2709">
        <v>0</v>
      </c>
      <c r="Z2709">
        <v>0</v>
      </c>
      <c r="AA2709">
        <v>0</v>
      </c>
      <c r="AB2709">
        <v>0</v>
      </c>
      <c r="AC2709">
        <v>0</v>
      </c>
      <c r="AD2709" s="2"/>
      <c r="AE2709" s="2"/>
      <c r="AF2709" s="2"/>
    </row>
    <row r="2710" spans="1:32">
      <c r="A2710" t="s">
        <v>1513</v>
      </c>
      <c r="B2710" t="s">
        <v>19</v>
      </c>
      <c r="C2710" s="2">
        <v>977683000</v>
      </c>
      <c r="D2710" s="2">
        <v>1803770000</v>
      </c>
      <c r="E2710">
        <v>0</v>
      </c>
      <c r="F2710">
        <v>0</v>
      </c>
      <c r="G2710">
        <v>0</v>
      </c>
      <c r="H2710">
        <v>0</v>
      </c>
      <c r="I2710">
        <v>0</v>
      </c>
      <c r="J2710">
        <v>0</v>
      </c>
      <c r="K2710">
        <v>0</v>
      </c>
      <c r="L2710">
        <v>0</v>
      </c>
      <c r="M2710">
        <v>0</v>
      </c>
      <c r="N2710">
        <v>0</v>
      </c>
      <c r="O2710">
        <v>0</v>
      </c>
      <c r="P2710">
        <v>0</v>
      </c>
      <c r="Q2710">
        <v>0</v>
      </c>
      <c r="R2710">
        <v>0</v>
      </c>
      <c r="S2710">
        <v>0</v>
      </c>
      <c r="T2710">
        <v>0</v>
      </c>
      <c r="U2710">
        <v>0</v>
      </c>
      <c r="V2710">
        <v>0</v>
      </c>
      <c r="W2710">
        <v>0</v>
      </c>
      <c r="X2710">
        <v>0</v>
      </c>
      <c r="Y2710">
        <v>0</v>
      </c>
      <c r="Z2710">
        <v>0</v>
      </c>
      <c r="AA2710">
        <v>0</v>
      </c>
      <c r="AB2710">
        <v>0</v>
      </c>
      <c r="AC2710">
        <v>0</v>
      </c>
      <c r="AD2710" s="2"/>
      <c r="AE2710" s="2"/>
      <c r="AF2710" s="2"/>
    </row>
    <row r="2711" spans="1:32">
      <c r="A2711" t="s">
        <v>1514</v>
      </c>
      <c r="B2711" t="s">
        <v>19</v>
      </c>
      <c r="C2711" s="2">
        <v>5330250000</v>
      </c>
      <c r="D2711" s="2">
        <v>9621420000</v>
      </c>
      <c r="E2711" s="2">
        <v>4985340000</v>
      </c>
      <c r="F2711" s="2">
        <v>3812080000</v>
      </c>
      <c r="G2711" s="2">
        <v>3931580000</v>
      </c>
      <c r="H2711" s="2">
        <v>3955610000</v>
      </c>
      <c r="I2711" s="2">
        <v>3529470000</v>
      </c>
      <c r="J2711" s="2">
        <v>3480480000</v>
      </c>
      <c r="K2711" s="2">
        <v>3330240000</v>
      </c>
      <c r="L2711" s="2">
        <v>3238790000</v>
      </c>
      <c r="M2711" s="2">
        <v>3155350000</v>
      </c>
      <c r="N2711" s="2">
        <v>3099860000</v>
      </c>
      <c r="O2711" s="2">
        <v>2991060000</v>
      </c>
      <c r="P2711" s="2">
        <v>2824180000</v>
      </c>
      <c r="Q2711" s="2">
        <v>2896270000</v>
      </c>
      <c r="R2711" s="2">
        <v>3177960000</v>
      </c>
      <c r="S2711" s="2">
        <v>3005600000</v>
      </c>
      <c r="T2711" s="2">
        <v>2199300000</v>
      </c>
      <c r="U2711" s="2">
        <v>1918300000</v>
      </c>
      <c r="V2711" s="2">
        <v>1804160000</v>
      </c>
      <c r="W2711" s="2">
        <v>1633290000</v>
      </c>
      <c r="X2711" s="2">
        <v>1614080000</v>
      </c>
      <c r="Y2711" s="2">
        <v>1179320000</v>
      </c>
      <c r="Z2711" s="2">
        <v>979986000</v>
      </c>
      <c r="AA2711" s="2">
        <v>955986000</v>
      </c>
      <c r="AB2711" s="2">
        <v>911929000</v>
      </c>
      <c r="AC2711" s="2">
        <v>849826000</v>
      </c>
      <c r="AD2711" s="2"/>
      <c r="AE2711" s="2"/>
      <c r="AF2711" s="2"/>
    </row>
    <row r="2712" spans="1:32">
      <c r="A2712" t="s">
        <v>1515</v>
      </c>
      <c r="B2712" t="s">
        <v>19</v>
      </c>
      <c r="C2712" s="2">
        <v>8274070000</v>
      </c>
      <c r="D2712" s="2">
        <v>10437200000</v>
      </c>
      <c r="E2712" s="2">
        <v>12513500000</v>
      </c>
      <c r="F2712" s="2">
        <v>13023900000</v>
      </c>
      <c r="G2712" s="2">
        <v>12221900000</v>
      </c>
      <c r="H2712" s="2">
        <v>10492800000</v>
      </c>
      <c r="I2712" s="2">
        <v>8451150000</v>
      </c>
      <c r="J2712" s="2">
        <v>8992800000</v>
      </c>
      <c r="K2712" s="2">
        <v>14037800000</v>
      </c>
      <c r="L2712" s="2">
        <v>14246100000</v>
      </c>
      <c r="M2712" s="2">
        <v>14329500000</v>
      </c>
      <c r="N2712" s="2">
        <v>14350300000</v>
      </c>
      <c r="O2712" s="2">
        <v>14350300000</v>
      </c>
      <c r="P2712" s="2">
        <v>14339900000</v>
      </c>
      <c r="Q2712" s="2">
        <v>14329500000</v>
      </c>
      <c r="R2712" s="2">
        <v>14100300000</v>
      </c>
      <c r="S2712" s="2">
        <v>13767000000</v>
      </c>
      <c r="T2712" s="2">
        <v>13687100000</v>
      </c>
      <c r="U2712" s="2">
        <v>13780900000</v>
      </c>
      <c r="V2712" s="2">
        <v>13843400000</v>
      </c>
      <c r="W2712" s="2">
        <v>13940600000</v>
      </c>
      <c r="X2712" s="2">
        <v>13753100000</v>
      </c>
      <c r="Y2712" s="2">
        <v>13739200000</v>
      </c>
      <c r="Z2712" s="2">
        <v>13937100000</v>
      </c>
      <c r="AA2712" s="2">
        <v>14055200000</v>
      </c>
      <c r="AB2712" s="2">
        <v>14103800000</v>
      </c>
      <c r="AC2712" s="2">
        <v>14173200000</v>
      </c>
      <c r="AD2712" s="2"/>
      <c r="AE2712" s="2"/>
      <c r="AF2712" s="2"/>
    </row>
    <row r="2713" spans="1:32">
      <c r="A2713" t="s">
        <v>1516</v>
      </c>
      <c r="B2713" t="s">
        <v>19</v>
      </c>
      <c r="C2713">
        <v>0</v>
      </c>
      <c r="D2713">
        <v>0</v>
      </c>
      <c r="E2713">
        <v>0</v>
      </c>
      <c r="F2713">
        <v>0</v>
      </c>
      <c r="G2713">
        <v>0</v>
      </c>
      <c r="H2713">
        <v>0</v>
      </c>
      <c r="I2713">
        <v>0</v>
      </c>
      <c r="J2713">
        <v>0</v>
      </c>
      <c r="K2713">
        <v>0</v>
      </c>
      <c r="L2713">
        <v>0</v>
      </c>
      <c r="M2713">
        <v>0</v>
      </c>
      <c r="N2713">
        <v>0</v>
      </c>
      <c r="O2713">
        <v>0</v>
      </c>
      <c r="P2713">
        <v>0</v>
      </c>
      <c r="Q2713">
        <v>0</v>
      </c>
      <c r="R2713">
        <v>0</v>
      </c>
      <c r="S2713">
        <v>0</v>
      </c>
      <c r="T2713">
        <v>0</v>
      </c>
      <c r="U2713">
        <v>0</v>
      </c>
      <c r="V2713">
        <v>0</v>
      </c>
      <c r="W2713">
        <v>0</v>
      </c>
      <c r="X2713">
        <v>0</v>
      </c>
      <c r="Y2713">
        <v>0</v>
      </c>
      <c r="Z2713">
        <v>0</v>
      </c>
      <c r="AA2713">
        <v>0</v>
      </c>
      <c r="AB2713">
        <v>0</v>
      </c>
      <c r="AC2713">
        <v>0</v>
      </c>
    </row>
    <row r="2714" spans="1:32">
      <c r="A2714" t="s">
        <v>1517</v>
      </c>
      <c r="B2714" t="s">
        <v>19</v>
      </c>
      <c r="C2714">
        <v>0</v>
      </c>
      <c r="D2714">
        <v>0</v>
      </c>
      <c r="E2714">
        <v>0</v>
      </c>
      <c r="F2714">
        <v>0</v>
      </c>
      <c r="G2714">
        <v>0</v>
      </c>
      <c r="H2714">
        <v>0</v>
      </c>
      <c r="I2714">
        <v>0</v>
      </c>
      <c r="J2714">
        <v>0</v>
      </c>
      <c r="K2714">
        <v>0</v>
      </c>
      <c r="L2714">
        <v>0</v>
      </c>
      <c r="M2714">
        <v>0</v>
      </c>
      <c r="N2714">
        <v>0</v>
      </c>
      <c r="O2714">
        <v>0</v>
      </c>
      <c r="P2714">
        <v>0</v>
      </c>
      <c r="Q2714">
        <v>0</v>
      </c>
      <c r="R2714">
        <v>0</v>
      </c>
      <c r="S2714">
        <v>0</v>
      </c>
      <c r="T2714">
        <v>0</v>
      </c>
      <c r="U2714">
        <v>0</v>
      </c>
      <c r="V2714">
        <v>0</v>
      </c>
      <c r="W2714">
        <v>0</v>
      </c>
      <c r="X2714">
        <v>0</v>
      </c>
      <c r="Y2714">
        <v>0</v>
      </c>
      <c r="Z2714">
        <v>0</v>
      </c>
      <c r="AA2714">
        <v>0</v>
      </c>
      <c r="AB2714">
        <v>0</v>
      </c>
      <c r="AC2714">
        <v>0</v>
      </c>
      <c r="AD2714" s="2"/>
      <c r="AE2714" s="2"/>
      <c r="AF2714" s="2"/>
    </row>
    <row r="2715" spans="1:32">
      <c r="A2715" t="s">
        <v>1518</v>
      </c>
      <c r="B2715" t="s">
        <v>19</v>
      </c>
      <c r="C2715">
        <v>0</v>
      </c>
      <c r="D2715">
        <v>0</v>
      </c>
      <c r="E2715">
        <v>0</v>
      </c>
      <c r="F2715">
        <v>0</v>
      </c>
      <c r="G2715">
        <v>0</v>
      </c>
      <c r="H2715">
        <v>0</v>
      </c>
      <c r="I2715">
        <v>0</v>
      </c>
      <c r="J2715">
        <v>0</v>
      </c>
      <c r="K2715">
        <v>0</v>
      </c>
      <c r="L2715">
        <v>0</v>
      </c>
      <c r="M2715">
        <v>0</v>
      </c>
      <c r="N2715">
        <v>0</v>
      </c>
      <c r="O2715">
        <v>0</v>
      </c>
      <c r="P2715">
        <v>0</v>
      </c>
      <c r="Q2715">
        <v>0</v>
      </c>
      <c r="R2715">
        <v>0</v>
      </c>
      <c r="S2715">
        <v>0</v>
      </c>
      <c r="T2715">
        <v>0</v>
      </c>
      <c r="U2715">
        <v>0</v>
      </c>
      <c r="V2715">
        <v>0</v>
      </c>
      <c r="W2715">
        <v>0</v>
      </c>
      <c r="X2715">
        <v>0</v>
      </c>
      <c r="Y2715">
        <v>0</v>
      </c>
      <c r="Z2715">
        <v>0</v>
      </c>
      <c r="AA2715">
        <v>0</v>
      </c>
      <c r="AB2715">
        <v>0</v>
      </c>
      <c r="AC2715">
        <v>0</v>
      </c>
      <c r="AD2715" s="2"/>
      <c r="AE2715" s="2"/>
      <c r="AF2715" s="2"/>
    </row>
    <row r="2716" spans="1:32">
      <c r="A2716" t="s">
        <v>1519</v>
      </c>
      <c r="B2716" t="s">
        <v>19</v>
      </c>
      <c r="C2716" s="2">
        <v>17177200000</v>
      </c>
      <c r="D2716" s="2">
        <v>17177200000</v>
      </c>
      <c r="E2716" s="2">
        <v>17177200000</v>
      </c>
      <c r="F2716" s="2">
        <v>16529700000</v>
      </c>
      <c r="G2716" s="2">
        <v>16529700000</v>
      </c>
      <c r="H2716" s="2">
        <v>15844100000</v>
      </c>
      <c r="I2716" s="2">
        <v>15844100000</v>
      </c>
      <c r="J2716" s="2">
        <v>15844100000</v>
      </c>
      <c r="K2716" s="2">
        <v>15844100000</v>
      </c>
      <c r="L2716" s="2">
        <v>15844100000</v>
      </c>
      <c r="M2716" s="2">
        <v>15844100000</v>
      </c>
      <c r="N2716" s="2">
        <v>15844100000</v>
      </c>
      <c r="O2716" s="2">
        <v>15844100000</v>
      </c>
      <c r="P2716" s="2">
        <v>15844100000</v>
      </c>
      <c r="Q2716" s="2">
        <v>15844100000</v>
      </c>
      <c r="R2716" s="2">
        <v>15310900000</v>
      </c>
      <c r="S2716" s="2">
        <v>14930000000</v>
      </c>
      <c r="T2716" s="2">
        <v>14891900000</v>
      </c>
      <c r="U2716" s="2">
        <v>15006200000</v>
      </c>
      <c r="V2716" s="2">
        <v>15196600000</v>
      </c>
      <c r="W2716" s="2">
        <v>15272800000</v>
      </c>
      <c r="X2716" s="2">
        <v>14853900000</v>
      </c>
      <c r="Y2716" s="2">
        <v>14663400000</v>
      </c>
      <c r="Z2716" s="2">
        <v>15044300000</v>
      </c>
      <c r="AA2716" s="2">
        <v>15272800000</v>
      </c>
      <c r="AB2716" s="2">
        <v>15272800000</v>
      </c>
      <c r="AC2716" s="2">
        <v>15272800000</v>
      </c>
      <c r="AD2716" s="2"/>
      <c r="AE2716" s="2"/>
      <c r="AF2716" s="2"/>
    </row>
    <row r="2717" spans="1:32">
      <c r="A2717" t="s">
        <v>7127</v>
      </c>
      <c r="B2717" t="s">
        <v>19</v>
      </c>
      <c r="C2717">
        <v>0</v>
      </c>
      <c r="D2717">
        <v>0</v>
      </c>
      <c r="E2717">
        <v>0</v>
      </c>
      <c r="F2717">
        <v>0</v>
      </c>
      <c r="G2717">
        <v>0</v>
      </c>
      <c r="H2717">
        <v>0</v>
      </c>
      <c r="I2717">
        <v>0</v>
      </c>
      <c r="J2717">
        <v>0</v>
      </c>
      <c r="K2717">
        <v>0</v>
      </c>
      <c r="L2717">
        <v>0</v>
      </c>
      <c r="M2717">
        <v>0</v>
      </c>
      <c r="N2717">
        <v>0</v>
      </c>
      <c r="O2717">
        <v>0</v>
      </c>
      <c r="P2717">
        <v>0</v>
      </c>
      <c r="Q2717">
        <v>0</v>
      </c>
      <c r="R2717">
        <v>0</v>
      </c>
      <c r="S2717">
        <v>0</v>
      </c>
      <c r="T2717">
        <v>0</v>
      </c>
      <c r="U2717">
        <v>0</v>
      </c>
      <c r="V2717">
        <v>0</v>
      </c>
      <c r="W2717">
        <v>0</v>
      </c>
      <c r="X2717">
        <v>0</v>
      </c>
      <c r="Y2717">
        <v>0</v>
      </c>
      <c r="Z2717">
        <v>0</v>
      </c>
      <c r="AA2717">
        <v>0</v>
      </c>
      <c r="AB2717">
        <v>0</v>
      </c>
      <c r="AC2717">
        <v>0</v>
      </c>
      <c r="AD2717" s="2"/>
      <c r="AE2717" s="2"/>
      <c r="AF2717" s="2"/>
    </row>
    <row r="2718" spans="1:32">
      <c r="A2718" t="s">
        <v>7128</v>
      </c>
      <c r="B2718" t="s">
        <v>19</v>
      </c>
      <c r="C2718">
        <v>0</v>
      </c>
      <c r="D2718">
        <v>0</v>
      </c>
      <c r="E2718">
        <v>0</v>
      </c>
      <c r="F2718">
        <v>0</v>
      </c>
      <c r="G2718">
        <v>0</v>
      </c>
      <c r="H2718" s="2">
        <v>71966800</v>
      </c>
      <c r="I2718" s="2">
        <v>143934000</v>
      </c>
      <c r="J2718" s="2">
        <v>143934000</v>
      </c>
      <c r="K2718" s="2">
        <v>143934000</v>
      </c>
      <c r="L2718" s="2">
        <v>143934000</v>
      </c>
      <c r="M2718" s="2">
        <v>214417000</v>
      </c>
      <c r="N2718" s="2">
        <v>426154000</v>
      </c>
      <c r="O2718" s="2">
        <v>568347000</v>
      </c>
      <c r="P2718" s="2">
        <v>568347000</v>
      </c>
      <c r="Q2718" s="2">
        <v>568347000</v>
      </c>
      <c r="R2718" s="2">
        <v>552121000</v>
      </c>
      <c r="S2718" s="2">
        <v>538884000</v>
      </c>
      <c r="T2718" s="2">
        <v>524366000</v>
      </c>
      <c r="U2718" s="2">
        <v>537176000</v>
      </c>
      <c r="V2718" s="2">
        <v>537176000</v>
      </c>
      <c r="W2718" s="2">
        <v>543154000</v>
      </c>
      <c r="X2718" s="2">
        <v>530771000</v>
      </c>
      <c r="Y2718" s="2">
        <v>524366000</v>
      </c>
      <c r="Z2718" s="2">
        <v>295489000</v>
      </c>
      <c r="AA2718" s="2">
        <v>294208000</v>
      </c>
      <c r="AB2718" s="2">
        <v>290792000</v>
      </c>
      <c r="AC2718" s="2">
        <v>286949000</v>
      </c>
      <c r="AD2718" s="2"/>
      <c r="AE2718" s="2"/>
      <c r="AF2718" s="2"/>
    </row>
    <row r="2719" spans="1:32">
      <c r="A2719" t="s">
        <v>7129</v>
      </c>
      <c r="B2719" t="s">
        <v>19</v>
      </c>
      <c r="C2719">
        <v>0</v>
      </c>
      <c r="D2719">
        <v>0</v>
      </c>
      <c r="E2719">
        <v>0</v>
      </c>
      <c r="F2719">
        <v>0</v>
      </c>
      <c r="G2719">
        <v>0</v>
      </c>
      <c r="H2719">
        <v>0</v>
      </c>
      <c r="I2719">
        <v>0</v>
      </c>
      <c r="J2719">
        <v>0</v>
      </c>
      <c r="K2719">
        <v>0</v>
      </c>
      <c r="L2719">
        <v>0</v>
      </c>
      <c r="M2719">
        <v>0</v>
      </c>
      <c r="N2719">
        <v>0</v>
      </c>
      <c r="O2719">
        <v>0</v>
      </c>
      <c r="P2719">
        <v>0</v>
      </c>
      <c r="Q2719">
        <v>0</v>
      </c>
      <c r="R2719">
        <v>0</v>
      </c>
      <c r="S2719">
        <v>0</v>
      </c>
      <c r="T2719">
        <v>0</v>
      </c>
      <c r="U2719">
        <v>0</v>
      </c>
      <c r="V2719">
        <v>0</v>
      </c>
      <c r="W2719">
        <v>0</v>
      </c>
      <c r="X2719">
        <v>0</v>
      </c>
      <c r="Y2719">
        <v>0</v>
      </c>
      <c r="Z2719">
        <v>0</v>
      </c>
      <c r="AA2719">
        <v>0</v>
      </c>
      <c r="AB2719">
        <v>0</v>
      </c>
      <c r="AC2719">
        <v>0</v>
      </c>
      <c r="AD2719" s="2"/>
      <c r="AE2719" s="2"/>
      <c r="AF2719" s="2"/>
    </row>
    <row r="2720" spans="1:32">
      <c r="A2720" t="s">
        <v>7130</v>
      </c>
      <c r="B2720" t="s">
        <v>19</v>
      </c>
      <c r="C2720">
        <v>0</v>
      </c>
      <c r="D2720">
        <v>0</v>
      </c>
      <c r="E2720">
        <v>0</v>
      </c>
      <c r="F2720">
        <v>0</v>
      </c>
      <c r="G2720">
        <v>0</v>
      </c>
      <c r="H2720">
        <v>0</v>
      </c>
      <c r="I2720">
        <v>0</v>
      </c>
      <c r="J2720">
        <v>0</v>
      </c>
      <c r="K2720">
        <v>0</v>
      </c>
      <c r="L2720">
        <v>0</v>
      </c>
      <c r="M2720">
        <v>0</v>
      </c>
      <c r="N2720">
        <v>0</v>
      </c>
      <c r="O2720">
        <v>0</v>
      </c>
      <c r="P2720">
        <v>0</v>
      </c>
      <c r="Q2720">
        <v>0</v>
      </c>
      <c r="R2720">
        <v>0</v>
      </c>
      <c r="S2720">
        <v>0</v>
      </c>
      <c r="T2720">
        <v>0</v>
      </c>
      <c r="U2720">
        <v>0</v>
      </c>
      <c r="V2720">
        <v>0</v>
      </c>
      <c r="W2720">
        <v>0</v>
      </c>
      <c r="X2720">
        <v>0</v>
      </c>
      <c r="Y2720">
        <v>0</v>
      </c>
      <c r="Z2720">
        <v>0</v>
      </c>
      <c r="AA2720">
        <v>0</v>
      </c>
      <c r="AB2720">
        <v>0</v>
      </c>
      <c r="AC2720">
        <v>0</v>
      </c>
      <c r="AD2720" s="2"/>
      <c r="AE2720" s="2"/>
      <c r="AF2720" s="2"/>
    </row>
    <row r="2721" spans="1:32">
      <c r="A2721" t="s">
        <v>7131</v>
      </c>
      <c r="B2721" t="s">
        <v>19</v>
      </c>
      <c r="C2721">
        <v>0</v>
      </c>
      <c r="D2721">
        <v>0</v>
      </c>
      <c r="E2721">
        <v>0</v>
      </c>
      <c r="F2721">
        <v>0</v>
      </c>
      <c r="G2721">
        <v>0</v>
      </c>
      <c r="H2721">
        <v>0</v>
      </c>
      <c r="I2721">
        <v>0</v>
      </c>
      <c r="J2721">
        <v>0</v>
      </c>
      <c r="K2721">
        <v>0</v>
      </c>
      <c r="L2721">
        <v>0</v>
      </c>
      <c r="M2721">
        <v>0</v>
      </c>
      <c r="N2721">
        <v>0</v>
      </c>
      <c r="O2721">
        <v>0</v>
      </c>
      <c r="P2721">
        <v>0</v>
      </c>
      <c r="Q2721">
        <v>0</v>
      </c>
      <c r="R2721">
        <v>0</v>
      </c>
      <c r="S2721">
        <v>0</v>
      </c>
      <c r="T2721">
        <v>0</v>
      </c>
      <c r="U2721">
        <v>0</v>
      </c>
      <c r="V2721">
        <v>0</v>
      </c>
      <c r="W2721">
        <v>0</v>
      </c>
      <c r="X2721">
        <v>0</v>
      </c>
      <c r="Y2721">
        <v>0</v>
      </c>
      <c r="Z2721">
        <v>0</v>
      </c>
      <c r="AA2721">
        <v>0</v>
      </c>
      <c r="AB2721">
        <v>0</v>
      </c>
      <c r="AC2721">
        <v>0</v>
      </c>
      <c r="AD2721" s="2"/>
      <c r="AE2721" s="2"/>
      <c r="AF2721" s="2"/>
    </row>
    <row r="2722" spans="1:32">
      <c r="A2722" t="s">
        <v>7132</v>
      </c>
      <c r="B2722" t="s">
        <v>19</v>
      </c>
      <c r="C2722">
        <v>0</v>
      </c>
      <c r="D2722">
        <v>0</v>
      </c>
      <c r="E2722">
        <v>0</v>
      </c>
      <c r="F2722">
        <v>0</v>
      </c>
      <c r="G2722">
        <v>0</v>
      </c>
      <c r="H2722">
        <v>0</v>
      </c>
      <c r="I2722">
        <v>0</v>
      </c>
      <c r="J2722">
        <v>0</v>
      </c>
      <c r="K2722">
        <v>0</v>
      </c>
      <c r="L2722">
        <v>0</v>
      </c>
      <c r="M2722">
        <v>0</v>
      </c>
      <c r="N2722">
        <v>0</v>
      </c>
      <c r="O2722">
        <v>0</v>
      </c>
      <c r="P2722">
        <v>0</v>
      </c>
      <c r="Q2722">
        <v>0</v>
      </c>
      <c r="R2722">
        <v>0</v>
      </c>
      <c r="S2722">
        <v>0</v>
      </c>
      <c r="T2722">
        <v>0</v>
      </c>
      <c r="U2722">
        <v>0</v>
      </c>
      <c r="V2722">
        <v>0</v>
      </c>
      <c r="W2722">
        <v>0</v>
      </c>
      <c r="X2722">
        <v>0</v>
      </c>
      <c r="Y2722">
        <v>0</v>
      </c>
      <c r="Z2722">
        <v>0</v>
      </c>
      <c r="AA2722">
        <v>0</v>
      </c>
      <c r="AB2722">
        <v>0</v>
      </c>
      <c r="AC2722">
        <v>0</v>
      </c>
      <c r="AD2722" s="2"/>
      <c r="AE2722" s="2"/>
      <c r="AF2722" s="2"/>
    </row>
    <row r="2723" spans="1:32">
      <c r="A2723" t="s">
        <v>7133</v>
      </c>
      <c r="B2723" t="s">
        <v>19</v>
      </c>
      <c r="C2723">
        <v>0</v>
      </c>
      <c r="D2723">
        <v>0</v>
      </c>
      <c r="E2723">
        <v>0</v>
      </c>
      <c r="F2723">
        <v>0</v>
      </c>
      <c r="G2723">
        <v>0</v>
      </c>
      <c r="H2723">
        <v>0</v>
      </c>
      <c r="I2723">
        <v>0</v>
      </c>
      <c r="J2723">
        <v>0</v>
      </c>
      <c r="K2723">
        <v>0</v>
      </c>
      <c r="L2723">
        <v>0</v>
      </c>
      <c r="M2723">
        <v>0</v>
      </c>
      <c r="N2723">
        <v>0</v>
      </c>
      <c r="O2723">
        <v>0</v>
      </c>
      <c r="P2723">
        <v>0</v>
      </c>
      <c r="Q2723">
        <v>0</v>
      </c>
      <c r="R2723">
        <v>0</v>
      </c>
      <c r="S2723">
        <v>0</v>
      </c>
      <c r="T2723">
        <v>0</v>
      </c>
      <c r="U2723">
        <v>0</v>
      </c>
      <c r="V2723">
        <v>0</v>
      </c>
      <c r="W2723">
        <v>0</v>
      </c>
      <c r="X2723">
        <v>0</v>
      </c>
      <c r="Y2723">
        <v>0</v>
      </c>
      <c r="Z2723">
        <v>0</v>
      </c>
      <c r="AA2723">
        <v>0</v>
      </c>
      <c r="AB2723">
        <v>0</v>
      </c>
      <c r="AC2723">
        <v>0</v>
      </c>
      <c r="AD2723" s="2"/>
      <c r="AE2723" s="2"/>
      <c r="AF2723" s="2"/>
    </row>
    <row r="2724" spans="1:32">
      <c r="A2724" t="s">
        <v>1520</v>
      </c>
      <c r="B2724" t="s">
        <v>19</v>
      </c>
      <c r="C2724" s="2">
        <v>526287000000</v>
      </c>
      <c r="D2724" s="2">
        <v>498324000000</v>
      </c>
      <c r="E2724" s="2">
        <v>493634000000</v>
      </c>
      <c r="F2724" s="2">
        <v>473899000000</v>
      </c>
      <c r="G2724" s="2">
        <v>433058000000</v>
      </c>
      <c r="H2724" s="2">
        <v>372685000000</v>
      </c>
      <c r="I2724" s="2">
        <v>307168000000</v>
      </c>
      <c r="J2724" s="2">
        <v>313328000000</v>
      </c>
      <c r="K2724" s="2">
        <v>357302000000</v>
      </c>
      <c r="L2724" s="2">
        <v>348942000000</v>
      </c>
      <c r="M2724" s="2">
        <v>342418000000</v>
      </c>
      <c r="N2724" s="2">
        <v>335749000000</v>
      </c>
      <c r="O2724" s="2">
        <v>319801000000</v>
      </c>
      <c r="P2724" s="2">
        <v>314029000000</v>
      </c>
      <c r="Q2724" s="2">
        <v>312039000000</v>
      </c>
      <c r="R2724" s="2">
        <v>296433000000</v>
      </c>
      <c r="S2724" s="2">
        <v>264264000000</v>
      </c>
      <c r="T2724" s="2">
        <v>260294000000</v>
      </c>
      <c r="U2724" s="2">
        <v>256747000000</v>
      </c>
      <c r="V2724" s="2">
        <v>252818000000</v>
      </c>
      <c r="W2724" s="2">
        <v>251290000000</v>
      </c>
      <c r="X2724" s="2">
        <v>237426000000</v>
      </c>
      <c r="Y2724" s="2">
        <v>234936000000</v>
      </c>
      <c r="Z2724" s="2">
        <v>237636000000</v>
      </c>
      <c r="AA2724" s="2">
        <v>236458000000</v>
      </c>
      <c r="AB2724" s="2">
        <v>235238000000</v>
      </c>
      <c r="AC2724" s="2">
        <v>235596000000</v>
      </c>
      <c r="AD2724" s="2"/>
      <c r="AE2724" s="2"/>
      <c r="AF2724" s="2"/>
    </row>
    <row r="2725" spans="1:32">
      <c r="A2725" t="s">
        <v>7134</v>
      </c>
      <c r="B2725" t="s">
        <v>19</v>
      </c>
      <c r="C2725" s="2">
        <v>11950900000</v>
      </c>
      <c r="D2725" s="2">
        <v>13653500000</v>
      </c>
      <c r="E2725" s="2">
        <v>5922020000</v>
      </c>
      <c r="F2725" s="2">
        <v>4090020000</v>
      </c>
      <c r="G2725" s="2">
        <v>4442270000</v>
      </c>
      <c r="H2725" s="2">
        <v>4550650000</v>
      </c>
      <c r="I2725" s="2">
        <v>4410650000</v>
      </c>
      <c r="J2725" s="2">
        <v>4046360000</v>
      </c>
      <c r="K2725" s="2">
        <v>3517990000</v>
      </c>
      <c r="L2725" s="2">
        <v>3194340000</v>
      </c>
      <c r="M2725" s="2">
        <v>2970040000</v>
      </c>
      <c r="N2725" s="2">
        <v>2836070000</v>
      </c>
      <c r="O2725" s="2">
        <v>2732200000</v>
      </c>
      <c r="P2725" s="2">
        <v>2598220000</v>
      </c>
      <c r="Q2725" s="2">
        <v>2690050000</v>
      </c>
      <c r="R2725" s="2">
        <v>2948970000</v>
      </c>
      <c r="S2725" s="2">
        <v>2766820000</v>
      </c>
      <c r="T2725" s="2">
        <v>2027700000</v>
      </c>
      <c r="U2725" s="2">
        <v>1759750000</v>
      </c>
      <c r="V2725" s="2">
        <v>1634800000</v>
      </c>
      <c r="W2725" s="2">
        <v>1466200000</v>
      </c>
      <c r="X2725" s="2">
        <v>1409000000</v>
      </c>
      <c r="Y2725" s="2">
        <v>1022130000</v>
      </c>
      <c r="Z2725" s="2">
        <v>849013000</v>
      </c>
      <c r="AA2725" s="2">
        <v>826433000</v>
      </c>
      <c r="AB2725" s="2">
        <v>781273000</v>
      </c>
      <c r="AC2725" s="2">
        <v>719554000</v>
      </c>
    </row>
    <row r="2726" spans="1:32">
      <c r="A2726" t="s">
        <v>7135</v>
      </c>
      <c r="B2726" t="s">
        <v>19</v>
      </c>
      <c r="C2726" s="2">
        <v>173843000000</v>
      </c>
      <c r="D2726" s="2">
        <v>159012000000</v>
      </c>
      <c r="E2726" s="2">
        <v>156887000000</v>
      </c>
      <c r="F2726" s="2">
        <v>160117000000</v>
      </c>
      <c r="G2726" s="2">
        <v>166758000000</v>
      </c>
      <c r="H2726" s="2">
        <v>177187000000</v>
      </c>
      <c r="I2726" s="2">
        <v>187997000000</v>
      </c>
      <c r="J2726" s="2">
        <v>186623000000</v>
      </c>
      <c r="K2726" s="2">
        <v>179667000000</v>
      </c>
      <c r="L2726" s="2">
        <v>180674000000</v>
      </c>
      <c r="M2726" s="2">
        <v>181689000000</v>
      </c>
      <c r="N2726" s="2">
        <v>183189000000</v>
      </c>
      <c r="O2726" s="2">
        <v>184636000000</v>
      </c>
      <c r="P2726" s="2">
        <v>182851000000</v>
      </c>
      <c r="Q2726" s="2">
        <v>180407000000</v>
      </c>
      <c r="R2726" s="2">
        <v>179436000000</v>
      </c>
      <c r="S2726" s="2">
        <v>180572000000</v>
      </c>
      <c r="T2726" s="2">
        <v>183606000000</v>
      </c>
      <c r="U2726" s="2">
        <v>187809000000</v>
      </c>
      <c r="V2726" s="2">
        <v>191448000000</v>
      </c>
      <c r="W2726" s="2">
        <v>195195000000</v>
      </c>
      <c r="X2726" s="2">
        <v>195317000000</v>
      </c>
      <c r="Y2726" s="2">
        <v>197008000000</v>
      </c>
      <c r="Z2726" s="2">
        <v>202469000000</v>
      </c>
      <c r="AA2726" s="2">
        <v>207440000000</v>
      </c>
      <c r="AB2726" s="2">
        <v>211854000000</v>
      </c>
      <c r="AC2726" s="2">
        <v>216370000000</v>
      </c>
      <c r="AD2726" s="2"/>
      <c r="AE2726" s="2"/>
      <c r="AF2726" s="2"/>
    </row>
    <row r="2727" spans="1:32">
      <c r="A2727" t="s">
        <v>1522</v>
      </c>
      <c r="B2727" t="s">
        <v>19</v>
      </c>
      <c r="C2727">
        <v>0</v>
      </c>
      <c r="D2727">
        <v>0</v>
      </c>
      <c r="E2727">
        <v>0</v>
      </c>
      <c r="F2727">
        <v>0</v>
      </c>
      <c r="G2727">
        <v>0</v>
      </c>
      <c r="H2727">
        <v>0</v>
      </c>
      <c r="I2727">
        <v>0</v>
      </c>
      <c r="J2727">
        <v>0</v>
      </c>
      <c r="K2727">
        <v>0</v>
      </c>
      <c r="L2727">
        <v>0</v>
      </c>
      <c r="M2727">
        <v>0</v>
      </c>
      <c r="N2727">
        <v>0</v>
      </c>
      <c r="O2727">
        <v>0</v>
      </c>
      <c r="P2727">
        <v>0</v>
      </c>
      <c r="Q2727">
        <v>0</v>
      </c>
      <c r="R2727">
        <v>0</v>
      </c>
      <c r="S2727">
        <v>0</v>
      </c>
      <c r="T2727">
        <v>0</v>
      </c>
      <c r="U2727">
        <v>0</v>
      </c>
      <c r="V2727">
        <v>0</v>
      </c>
      <c r="W2727">
        <v>0</v>
      </c>
      <c r="X2727">
        <v>0</v>
      </c>
      <c r="Y2727">
        <v>0</v>
      </c>
      <c r="Z2727">
        <v>0</v>
      </c>
      <c r="AA2727">
        <v>0</v>
      </c>
      <c r="AB2727">
        <v>0</v>
      </c>
      <c r="AC2727">
        <v>0</v>
      </c>
      <c r="AD2727" s="2"/>
      <c r="AE2727" s="2"/>
      <c r="AF2727" s="2"/>
    </row>
    <row r="2728" spans="1:32">
      <c r="A2728" t="s">
        <v>1523</v>
      </c>
      <c r="B2728" t="s">
        <v>19</v>
      </c>
      <c r="C2728">
        <v>0</v>
      </c>
      <c r="D2728">
        <v>0</v>
      </c>
      <c r="E2728">
        <v>0</v>
      </c>
      <c r="F2728">
        <v>0</v>
      </c>
      <c r="G2728">
        <v>0</v>
      </c>
      <c r="H2728">
        <v>0</v>
      </c>
      <c r="I2728">
        <v>0</v>
      </c>
      <c r="J2728">
        <v>0</v>
      </c>
      <c r="K2728">
        <v>0</v>
      </c>
      <c r="L2728">
        <v>0</v>
      </c>
      <c r="M2728">
        <v>0</v>
      </c>
      <c r="N2728">
        <v>0</v>
      </c>
      <c r="O2728">
        <v>0</v>
      </c>
      <c r="P2728">
        <v>0</v>
      </c>
      <c r="Q2728">
        <v>0</v>
      </c>
      <c r="R2728">
        <v>0</v>
      </c>
      <c r="S2728">
        <v>0</v>
      </c>
      <c r="T2728">
        <v>0</v>
      </c>
      <c r="U2728">
        <v>0</v>
      </c>
      <c r="V2728">
        <v>0</v>
      </c>
      <c r="W2728">
        <v>0</v>
      </c>
      <c r="X2728">
        <v>0</v>
      </c>
      <c r="Y2728">
        <v>0</v>
      </c>
      <c r="Z2728">
        <v>0</v>
      </c>
      <c r="AA2728">
        <v>0</v>
      </c>
      <c r="AB2728">
        <v>0</v>
      </c>
      <c r="AC2728">
        <v>0</v>
      </c>
      <c r="AD2728" s="2"/>
      <c r="AE2728" s="2"/>
      <c r="AF2728" s="2"/>
    </row>
    <row r="2729" spans="1:32">
      <c r="A2729" t="s">
        <v>1524</v>
      </c>
      <c r="B2729" t="s">
        <v>19</v>
      </c>
      <c r="C2729">
        <v>0</v>
      </c>
      <c r="D2729">
        <v>0</v>
      </c>
      <c r="E2729">
        <v>0</v>
      </c>
      <c r="F2729">
        <v>0</v>
      </c>
      <c r="G2729">
        <v>0</v>
      </c>
      <c r="H2729">
        <v>0</v>
      </c>
      <c r="I2729">
        <v>0</v>
      </c>
      <c r="J2729">
        <v>0</v>
      </c>
      <c r="K2729">
        <v>0</v>
      </c>
      <c r="L2729">
        <v>0</v>
      </c>
      <c r="M2729">
        <v>0</v>
      </c>
      <c r="N2729">
        <v>0</v>
      </c>
      <c r="O2729">
        <v>0</v>
      </c>
      <c r="P2729">
        <v>0</v>
      </c>
      <c r="Q2729">
        <v>0</v>
      </c>
      <c r="R2729">
        <v>0</v>
      </c>
      <c r="S2729">
        <v>0</v>
      </c>
      <c r="T2729">
        <v>0</v>
      </c>
      <c r="U2729">
        <v>0</v>
      </c>
      <c r="V2729">
        <v>0</v>
      </c>
      <c r="W2729">
        <v>0</v>
      </c>
      <c r="X2729">
        <v>0</v>
      </c>
      <c r="Y2729">
        <v>0</v>
      </c>
      <c r="Z2729">
        <v>0</v>
      </c>
      <c r="AA2729">
        <v>0</v>
      </c>
      <c r="AB2729">
        <v>0</v>
      </c>
      <c r="AC2729">
        <v>0</v>
      </c>
      <c r="AD2729" s="2"/>
      <c r="AE2729" s="2"/>
      <c r="AF2729" s="2"/>
    </row>
    <row r="2730" spans="1:32">
      <c r="A2730" t="s">
        <v>1525</v>
      </c>
      <c r="B2730" t="s">
        <v>19</v>
      </c>
      <c r="C2730">
        <v>0</v>
      </c>
      <c r="D2730">
        <v>0</v>
      </c>
      <c r="E2730">
        <v>0</v>
      </c>
      <c r="F2730">
        <v>0</v>
      </c>
      <c r="G2730">
        <v>0</v>
      </c>
      <c r="H2730">
        <v>0</v>
      </c>
      <c r="I2730">
        <v>0</v>
      </c>
      <c r="J2730">
        <v>0</v>
      </c>
      <c r="K2730">
        <v>0</v>
      </c>
      <c r="L2730">
        <v>0</v>
      </c>
      <c r="M2730">
        <v>0</v>
      </c>
      <c r="N2730">
        <v>0</v>
      </c>
      <c r="O2730">
        <v>0</v>
      </c>
      <c r="P2730">
        <v>0</v>
      </c>
      <c r="Q2730">
        <v>0</v>
      </c>
      <c r="R2730">
        <v>0</v>
      </c>
      <c r="S2730">
        <v>0</v>
      </c>
      <c r="T2730">
        <v>0</v>
      </c>
      <c r="U2730">
        <v>0</v>
      </c>
      <c r="V2730">
        <v>0</v>
      </c>
      <c r="W2730">
        <v>0</v>
      </c>
      <c r="X2730">
        <v>0</v>
      </c>
      <c r="Y2730">
        <v>0</v>
      </c>
      <c r="Z2730">
        <v>0</v>
      </c>
      <c r="AA2730">
        <v>0</v>
      </c>
      <c r="AB2730">
        <v>0</v>
      </c>
      <c r="AC2730">
        <v>0</v>
      </c>
      <c r="AD2730" s="2"/>
      <c r="AE2730" s="2"/>
      <c r="AF2730" s="2"/>
    </row>
    <row r="2731" spans="1:32">
      <c r="A2731" t="s">
        <v>1526</v>
      </c>
      <c r="B2731" t="s">
        <v>19</v>
      </c>
      <c r="C2731">
        <v>0</v>
      </c>
      <c r="D2731">
        <v>0</v>
      </c>
      <c r="E2731">
        <v>0</v>
      </c>
      <c r="F2731">
        <v>0</v>
      </c>
      <c r="G2731">
        <v>0</v>
      </c>
      <c r="H2731">
        <v>0</v>
      </c>
      <c r="I2731">
        <v>0</v>
      </c>
      <c r="J2731">
        <v>0</v>
      </c>
      <c r="K2731">
        <v>0</v>
      </c>
      <c r="L2731">
        <v>0</v>
      </c>
      <c r="M2731">
        <v>0</v>
      </c>
      <c r="N2731">
        <v>0</v>
      </c>
      <c r="O2731">
        <v>0</v>
      </c>
      <c r="P2731">
        <v>0</v>
      </c>
      <c r="Q2731">
        <v>0</v>
      </c>
      <c r="R2731">
        <v>0</v>
      </c>
      <c r="S2731">
        <v>0</v>
      </c>
      <c r="T2731">
        <v>0</v>
      </c>
      <c r="U2731">
        <v>0</v>
      </c>
      <c r="V2731">
        <v>0</v>
      </c>
      <c r="W2731">
        <v>0</v>
      </c>
      <c r="X2731">
        <v>0</v>
      </c>
      <c r="Y2731">
        <v>0</v>
      </c>
      <c r="Z2731">
        <v>0</v>
      </c>
      <c r="AA2731">
        <v>0</v>
      </c>
      <c r="AB2731">
        <v>0</v>
      </c>
      <c r="AC2731">
        <v>0</v>
      </c>
      <c r="AD2731" s="2"/>
      <c r="AE2731" s="2"/>
      <c r="AF2731" s="2"/>
    </row>
    <row r="2732" spans="1:32">
      <c r="A2732" t="s">
        <v>1527</v>
      </c>
      <c r="B2732" t="s">
        <v>19</v>
      </c>
      <c r="C2732" s="2">
        <v>11267900000</v>
      </c>
      <c r="D2732" s="2">
        <v>11257200000</v>
      </c>
      <c r="E2732" s="2">
        <v>11319700000</v>
      </c>
      <c r="F2732" s="2">
        <v>11361800000</v>
      </c>
      <c r="G2732" s="2">
        <v>11367000000</v>
      </c>
      <c r="H2732" s="2">
        <v>11367000000</v>
      </c>
      <c r="I2732" s="2">
        <v>11319700000</v>
      </c>
      <c r="J2732" s="2">
        <v>11319700000</v>
      </c>
      <c r="K2732" s="2">
        <v>11319700000</v>
      </c>
      <c r="L2732" s="2">
        <v>11319700000</v>
      </c>
      <c r="M2732" s="2">
        <v>11319700000</v>
      </c>
      <c r="N2732" s="2">
        <v>11319700000</v>
      </c>
      <c r="O2732" s="2">
        <v>11319700000</v>
      </c>
      <c r="P2732" s="2">
        <v>11319700000</v>
      </c>
      <c r="Q2732" s="2">
        <v>11319700000</v>
      </c>
      <c r="R2732" s="2">
        <v>11371600000</v>
      </c>
      <c r="S2732" s="2">
        <v>11429500000</v>
      </c>
      <c r="T2732" s="2">
        <v>11429500000</v>
      </c>
      <c r="U2732" s="2">
        <v>11429500000</v>
      </c>
      <c r="V2732" s="2">
        <v>11429500000</v>
      </c>
      <c r="W2732" s="2">
        <v>11429500000</v>
      </c>
      <c r="X2732" s="2">
        <v>11429500000</v>
      </c>
      <c r="Y2732" s="2">
        <v>11429500000</v>
      </c>
      <c r="Z2732" s="2">
        <v>11429500000</v>
      </c>
      <c r="AA2732" s="2">
        <v>11429500000</v>
      </c>
      <c r="AB2732" s="2">
        <v>11429500000</v>
      </c>
      <c r="AC2732" s="2">
        <v>11429500000</v>
      </c>
      <c r="AD2732" s="2"/>
      <c r="AE2732" s="2"/>
      <c r="AF2732" s="2"/>
    </row>
    <row r="2733" spans="1:32">
      <c r="A2733" t="s">
        <v>1528</v>
      </c>
      <c r="B2733" t="s">
        <v>19</v>
      </c>
      <c r="C2733">
        <v>0</v>
      </c>
      <c r="D2733">
        <v>0</v>
      </c>
      <c r="E2733">
        <v>0</v>
      </c>
      <c r="F2733">
        <v>0</v>
      </c>
      <c r="G2733">
        <v>0</v>
      </c>
      <c r="H2733">
        <v>0</v>
      </c>
      <c r="I2733">
        <v>0</v>
      </c>
      <c r="J2733">
        <v>0</v>
      </c>
      <c r="K2733">
        <v>0</v>
      </c>
      <c r="L2733">
        <v>0</v>
      </c>
      <c r="M2733">
        <v>0</v>
      </c>
      <c r="N2733">
        <v>0</v>
      </c>
      <c r="O2733">
        <v>0</v>
      </c>
      <c r="P2733">
        <v>0</v>
      </c>
      <c r="Q2733">
        <v>0</v>
      </c>
      <c r="R2733">
        <v>0</v>
      </c>
      <c r="S2733">
        <v>0</v>
      </c>
      <c r="T2733">
        <v>0</v>
      </c>
      <c r="U2733">
        <v>0</v>
      </c>
      <c r="V2733">
        <v>0</v>
      </c>
      <c r="W2733">
        <v>0</v>
      </c>
      <c r="X2733">
        <v>0</v>
      </c>
      <c r="Y2733">
        <v>0</v>
      </c>
      <c r="Z2733">
        <v>0</v>
      </c>
      <c r="AA2733">
        <v>0</v>
      </c>
      <c r="AB2733">
        <v>0</v>
      </c>
      <c r="AC2733">
        <v>0</v>
      </c>
      <c r="AD2733" s="2"/>
      <c r="AE2733" s="2"/>
      <c r="AF2733" s="2"/>
    </row>
    <row r="2734" spans="1:32">
      <c r="A2734" t="s">
        <v>1529</v>
      </c>
      <c r="B2734" t="s">
        <v>19</v>
      </c>
      <c r="C2734" s="2">
        <v>7982020000</v>
      </c>
      <c r="D2734" s="2">
        <v>14726400000</v>
      </c>
      <c r="E2734">
        <v>0</v>
      </c>
      <c r="F2734">
        <v>0</v>
      </c>
      <c r="G2734">
        <v>0</v>
      </c>
      <c r="H2734">
        <v>0</v>
      </c>
      <c r="I2734">
        <v>0</v>
      </c>
      <c r="J2734">
        <v>0</v>
      </c>
      <c r="K2734">
        <v>0</v>
      </c>
      <c r="L2734">
        <v>0</v>
      </c>
      <c r="M2734">
        <v>0</v>
      </c>
      <c r="N2734">
        <v>0</v>
      </c>
      <c r="O2734">
        <v>0</v>
      </c>
      <c r="P2734">
        <v>0</v>
      </c>
      <c r="Q2734">
        <v>0</v>
      </c>
      <c r="R2734">
        <v>0</v>
      </c>
      <c r="S2734">
        <v>0</v>
      </c>
      <c r="T2734">
        <v>0</v>
      </c>
      <c r="U2734">
        <v>0</v>
      </c>
      <c r="V2734">
        <v>0</v>
      </c>
      <c r="W2734">
        <v>0</v>
      </c>
      <c r="X2734">
        <v>0</v>
      </c>
      <c r="Y2734">
        <v>0</v>
      </c>
      <c r="Z2734">
        <v>0</v>
      </c>
      <c r="AA2734">
        <v>0</v>
      </c>
      <c r="AB2734">
        <v>0</v>
      </c>
      <c r="AC2734">
        <v>0</v>
      </c>
      <c r="AD2734" s="2"/>
      <c r="AE2734" s="2"/>
      <c r="AF2734" s="2"/>
    </row>
    <row r="2735" spans="1:32">
      <c r="A2735" t="s">
        <v>1530</v>
      </c>
      <c r="B2735" t="s">
        <v>19</v>
      </c>
      <c r="C2735" s="2">
        <v>11373100000</v>
      </c>
      <c r="D2735" s="2">
        <v>20529100000</v>
      </c>
      <c r="E2735" s="2">
        <v>10637100000</v>
      </c>
      <c r="F2735" s="2">
        <v>8133770000</v>
      </c>
      <c r="G2735" s="2">
        <v>8388750000</v>
      </c>
      <c r="H2735" s="2">
        <v>8440030000</v>
      </c>
      <c r="I2735" s="2">
        <v>7530770000</v>
      </c>
      <c r="J2735" s="2">
        <v>7426240000</v>
      </c>
      <c r="K2735" s="2">
        <v>7105680000</v>
      </c>
      <c r="L2735" s="2">
        <v>6910550000</v>
      </c>
      <c r="M2735" s="2">
        <v>6732520000</v>
      </c>
      <c r="N2735" s="2">
        <v>6614130000</v>
      </c>
      <c r="O2735" s="2">
        <v>6381980000</v>
      </c>
      <c r="P2735" s="2">
        <v>6025920000</v>
      </c>
      <c r="Q2735" s="2">
        <v>6179740000</v>
      </c>
      <c r="R2735" s="2">
        <v>6780760000</v>
      </c>
      <c r="S2735" s="2">
        <v>6413010000</v>
      </c>
      <c r="T2735" s="2">
        <v>4692620000</v>
      </c>
      <c r="U2735" s="2">
        <v>4093040000</v>
      </c>
      <c r="V2735" s="2">
        <v>3849510000</v>
      </c>
      <c r="W2735" s="2">
        <v>3484930000</v>
      </c>
      <c r="X2735" s="2">
        <v>3443940000</v>
      </c>
      <c r="Y2735" s="2">
        <v>2516290000</v>
      </c>
      <c r="Z2735" s="2">
        <v>2090980000</v>
      </c>
      <c r="AA2735" s="2">
        <v>2039770000</v>
      </c>
      <c r="AB2735" s="2">
        <v>1945770000</v>
      </c>
      <c r="AC2735" s="2">
        <v>1813260000</v>
      </c>
      <c r="AD2735" s="2"/>
      <c r="AE2735" s="2"/>
      <c r="AF2735" s="2"/>
    </row>
    <row r="2736" spans="1:32">
      <c r="A2736" t="s">
        <v>1531</v>
      </c>
      <c r="B2736" t="s">
        <v>19</v>
      </c>
      <c r="C2736" s="2">
        <v>17738600000</v>
      </c>
      <c r="D2736" s="2">
        <v>22376100000</v>
      </c>
      <c r="E2736" s="2">
        <v>26827500000</v>
      </c>
      <c r="F2736" s="2">
        <v>27921800000</v>
      </c>
      <c r="G2736" s="2">
        <v>26202300000</v>
      </c>
      <c r="H2736" s="2">
        <v>22495200000</v>
      </c>
      <c r="I2736" s="2">
        <v>18118300000</v>
      </c>
      <c r="J2736" s="2">
        <v>19279500000</v>
      </c>
      <c r="K2736" s="2">
        <v>30095400000</v>
      </c>
      <c r="L2736" s="2">
        <v>30542000000</v>
      </c>
      <c r="M2736" s="2">
        <v>30720700000</v>
      </c>
      <c r="N2736" s="2">
        <v>30765300000</v>
      </c>
      <c r="O2736" s="2">
        <v>30765300000</v>
      </c>
      <c r="P2736" s="2">
        <v>30743000000</v>
      </c>
      <c r="Q2736" s="2">
        <v>30720700000</v>
      </c>
      <c r="R2736" s="2">
        <v>30229400000</v>
      </c>
      <c r="S2736" s="2">
        <v>29514800000</v>
      </c>
      <c r="T2736" s="2">
        <v>29343600000</v>
      </c>
      <c r="U2736" s="2">
        <v>29544500000</v>
      </c>
      <c r="V2736" s="2">
        <v>29678500000</v>
      </c>
      <c r="W2736" s="2">
        <v>29886900000</v>
      </c>
      <c r="X2736" s="2">
        <v>29485000000</v>
      </c>
      <c r="Y2736" s="2">
        <v>29455200000</v>
      </c>
      <c r="Z2736" s="2">
        <v>29879500000</v>
      </c>
      <c r="AA2736" s="2">
        <v>30132600000</v>
      </c>
      <c r="AB2736" s="2">
        <v>30236800000</v>
      </c>
      <c r="AC2736" s="2">
        <v>30385700000</v>
      </c>
      <c r="AD2736" s="2"/>
      <c r="AE2736" s="2"/>
      <c r="AF2736" s="2"/>
    </row>
    <row r="2737" spans="1:32">
      <c r="A2737" t="s">
        <v>1532</v>
      </c>
      <c r="B2737" t="s">
        <v>19</v>
      </c>
      <c r="C2737">
        <v>0</v>
      </c>
      <c r="D2737">
        <v>0</v>
      </c>
      <c r="E2737">
        <v>0</v>
      </c>
      <c r="F2737">
        <v>0</v>
      </c>
      <c r="G2737">
        <v>0</v>
      </c>
      <c r="H2737">
        <v>0</v>
      </c>
      <c r="I2737">
        <v>0</v>
      </c>
      <c r="J2737">
        <v>0</v>
      </c>
      <c r="K2737">
        <v>0</v>
      </c>
      <c r="L2737">
        <v>0</v>
      </c>
      <c r="M2737">
        <v>0</v>
      </c>
      <c r="N2737">
        <v>0</v>
      </c>
      <c r="O2737">
        <v>0</v>
      </c>
      <c r="P2737">
        <v>0</v>
      </c>
      <c r="Q2737">
        <v>0</v>
      </c>
      <c r="R2737">
        <v>0</v>
      </c>
      <c r="S2737">
        <v>0</v>
      </c>
      <c r="T2737">
        <v>0</v>
      </c>
      <c r="U2737">
        <v>0</v>
      </c>
      <c r="V2737">
        <v>0</v>
      </c>
      <c r="W2737">
        <v>0</v>
      </c>
      <c r="X2737">
        <v>0</v>
      </c>
      <c r="Y2737">
        <v>0</v>
      </c>
      <c r="Z2737">
        <v>0</v>
      </c>
      <c r="AA2737">
        <v>0</v>
      </c>
      <c r="AB2737">
        <v>0</v>
      </c>
      <c r="AC2737">
        <v>0</v>
      </c>
    </row>
    <row r="2738" spans="1:32">
      <c r="A2738" t="s">
        <v>1533</v>
      </c>
      <c r="B2738" t="s">
        <v>19</v>
      </c>
      <c r="C2738">
        <v>0</v>
      </c>
      <c r="D2738">
        <v>0</v>
      </c>
      <c r="E2738">
        <v>0</v>
      </c>
      <c r="F2738">
        <v>0</v>
      </c>
      <c r="G2738">
        <v>0</v>
      </c>
      <c r="H2738">
        <v>0</v>
      </c>
      <c r="I2738">
        <v>0</v>
      </c>
      <c r="J2738">
        <v>0</v>
      </c>
      <c r="K2738">
        <v>0</v>
      </c>
      <c r="L2738">
        <v>0</v>
      </c>
      <c r="M2738">
        <v>0</v>
      </c>
      <c r="N2738">
        <v>0</v>
      </c>
      <c r="O2738">
        <v>0</v>
      </c>
      <c r="P2738">
        <v>0</v>
      </c>
      <c r="Q2738">
        <v>0</v>
      </c>
      <c r="R2738">
        <v>0</v>
      </c>
      <c r="S2738">
        <v>0</v>
      </c>
      <c r="T2738">
        <v>0</v>
      </c>
      <c r="U2738">
        <v>0</v>
      </c>
      <c r="V2738">
        <v>0</v>
      </c>
      <c r="W2738">
        <v>0</v>
      </c>
      <c r="X2738">
        <v>0</v>
      </c>
      <c r="Y2738">
        <v>0</v>
      </c>
      <c r="Z2738">
        <v>0</v>
      </c>
      <c r="AA2738">
        <v>0</v>
      </c>
      <c r="AB2738">
        <v>0</v>
      </c>
      <c r="AC2738">
        <v>0</v>
      </c>
      <c r="AD2738" s="2"/>
      <c r="AE2738" s="2"/>
      <c r="AF2738" s="2"/>
    </row>
    <row r="2739" spans="1:32">
      <c r="A2739" t="s">
        <v>1534</v>
      </c>
      <c r="B2739" t="s">
        <v>19</v>
      </c>
      <c r="C2739">
        <v>0</v>
      </c>
      <c r="D2739">
        <v>0</v>
      </c>
      <c r="E2739">
        <v>0</v>
      </c>
      <c r="F2739">
        <v>0</v>
      </c>
      <c r="G2739">
        <v>0</v>
      </c>
      <c r="H2739">
        <v>0</v>
      </c>
      <c r="I2739">
        <v>0</v>
      </c>
      <c r="J2739">
        <v>0</v>
      </c>
      <c r="K2739">
        <v>0</v>
      </c>
      <c r="L2739">
        <v>0</v>
      </c>
      <c r="M2739">
        <v>0</v>
      </c>
      <c r="N2739">
        <v>0</v>
      </c>
      <c r="O2739">
        <v>0</v>
      </c>
      <c r="P2739">
        <v>0</v>
      </c>
      <c r="Q2739">
        <v>0</v>
      </c>
      <c r="R2739">
        <v>0</v>
      </c>
      <c r="S2739">
        <v>0</v>
      </c>
      <c r="T2739">
        <v>0</v>
      </c>
      <c r="U2739">
        <v>0</v>
      </c>
      <c r="V2739">
        <v>0</v>
      </c>
      <c r="W2739">
        <v>0</v>
      </c>
      <c r="X2739">
        <v>0</v>
      </c>
      <c r="Y2739">
        <v>0</v>
      </c>
      <c r="Z2739">
        <v>0</v>
      </c>
      <c r="AA2739">
        <v>0</v>
      </c>
      <c r="AB2739">
        <v>0</v>
      </c>
      <c r="AC2739">
        <v>0</v>
      </c>
      <c r="AD2739" s="2"/>
      <c r="AE2739" s="2"/>
      <c r="AF2739" s="2"/>
    </row>
    <row r="2740" spans="1:32">
      <c r="A2740" t="s">
        <v>1535</v>
      </c>
      <c r="B2740" t="s">
        <v>19</v>
      </c>
      <c r="C2740" s="2">
        <v>14314400000</v>
      </c>
      <c r="D2740" s="2">
        <v>14314400000</v>
      </c>
      <c r="E2740" s="2">
        <v>14314400000</v>
      </c>
      <c r="F2740" s="2">
        <v>13774800000</v>
      </c>
      <c r="G2740" s="2">
        <v>13774800000</v>
      </c>
      <c r="H2740" s="2">
        <v>13203500000</v>
      </c>
      <c r="I2740" s="2">
        <v>13203500000</v>
      </c>
      <c r="J2740" s="2">
        <v>13203500000</v>
      </c>
      <c r="K2740" s="2">
        <v>13203500000</v>
      </c>
      <c r="L2740" s="2">
        <v>13203500000</v>
      </c>
      <c r="M2740" s="2">
        <v>13203500000</v>
      </c>
      <c r="N2740" s="2">
        <v>13203500000</v>
      </c>
      <c r="O2740" s="2">
        <v>13203500000</v>
      </c>
      <c r="P2740" s="2">
        <v>13203500000</v>
      </c>
      <c r="Q2740" s="2">
        <v>13203500000</v>
      </c>
      <c r="R2740" s="2">
        <v>12759200000</v>
      </c>
      <c r="S2740" s="2">
        <v>12441800000</v>
      </c>
      <c r="T2740" s="2">
        <v>12410000000</v>
      </c>
      <c r="U2740" s="2">
        <v>12505300000</v>
      </c>
      <c r="V2740" s="2">
        <v>12664000000</v>
      </c>
      <c r="W2740" s="2">
        <v>12727400000</v>
      </c>
      <c r="X2740" s="2">
        <v>12378300000</v>
      </c>
      <c r="Y2740" s="2">
        <v>12219600000</v>
      </c>
      <c r="Z2740" s="2">
        <v>12537000000</v>
      </c>
      <c r="AA2740" s="2">
        <v>12727400000</v>
      </c>
      <c r="AB2740" s="2">
        <v>12727400000</v>
      </c>
      <c r="AC2740" s="2">
        <v>12727400000</v>
      </c>
      <c r="AD2740" s="2"/>
      <c r="AE2740" s="2"/>
      <c r="AF2740" s="2"/>
    </row>
    <row r="2741" spans="1:32">
      <c r="A2741" t="s">
        <v>7136</v>
      </c>
      <c r="B2741" t="s">
        <v>19</v>
      </c>
      <c r="C2741">
        <v>0</v>
      </c>
      <c r="D2741">
        <v>0</v>
      </c>
      <c r="E2741">
        <v>0</v>
      </c>
      <c r="F2741">
        <v>0</v>
      </c>
      <c r="G2741">
        <v>0</v>
      </c>
      <c r="H2741">
        <v>0</v>
      </c>
      <c r="I2741">
        <v>0</v>
      </c>
      <c r="J2741">
        <v>0</v>
      </c>
      <c r="K2741">
        <v>0</v>
      </c>
      <c r="L2741">
        <v>0</v>
      </c>
      <c r="M2741">
        <v>0</v>
      </c>
      <c r="N2741">
        <v>0</v>
      </c>
      <c r="O2741">
        <v>0</v>
      </c>
      <c r="P2741">
        <v>0</v>
      </c>
      <c r="Q2741">
        <v>0</v>
      </c>
      <c r="R2741">
        <v>0</v>
      </c>
      <c r="S2741">
        <v>0</v>
      </c>
      <c r="T2741">
        <v>0</v>
      </c>
      <c r="U2741">
        <v>0</v>
      </c>
      <c r="V2741">
        <v>0</v>
      </c>
      <c r="W2741">
        <v>0</v>
      </c>
      <c r="X2741">
        <v>0</v>
      </c>
      <c r="Y2741">
        <v>0</v>
      </c>
      <c r="Z2741">
        <v>0</v>
      </c>
      <c r="AA2741">
        <v>0</v>
      </c>
      <c r="AB2741">
        <v>0</v>
      </c>
      <c r="AC2741">
        <v>0</v>
      </c>
      <c r="AD2741" s="2"/>
      <c r="AE2741" s="2"/>
      <c r="AF2741" s="2"/>
    </row>
    <row r="2742" spans="1:32">
      <c r="A2742" t="s">
        <v>7137</v>
      </c>
      <c r="B2742" t="s">
        <v>19</v>
      </c>
      <c r="C2742">
        <v>0</v>
      </c>
      <c r="D2742">
        <v>0</v>
      </c>
      <c r="E2742">
        <v>0</v>
      </c>
      <c r="F2742">
        <v>0</v>
      </c>
      <c r="G2742">
        <v>0</v>
      </c>
      <c r="H2742" s="2">
        <v>153554000</v>
      </c>
      <c r="I2742" s="2">
        <v>307109000</v>
      </c>
      <c r="J2742" s="2">
        <v>307109000</v>
      </c>
      <c r="K2742" s="2">
        <v>307109000</v>
      </c>
      <c r="L2742" s="2">
        <v>307109000</v>
      </c>
      <c r="M2742" s="2">
        <v>457499000</v>
      </c>
      <c r="N2742" s="2">
        <v>909278000</v>
      </c>
      <c r="O2742" s="2">
        <v>1212670000</v>
      </c>
      <c r="P2742" s="2">
        <v>1212670000</v>
      </c>
      <c r="Q2742" s="2">
        <v>1212670000</v>
      </c>
      <c r="R2742" s="2">
        <v>1178050000</v>
      </c>
      <c r="S2742" s="2">
        <v>1149810000</v>
      </c>
      <c r="T2742" s="2">
        <v>1118830000</v>
      </c>
      <c r="U2742" s="2">
        <v>1146160000</v>
      </c>
      <c r="V2742" s="2">
        <v>1146160000</v>
      </c>
      <c r="W2742" s="2">
        <v>1158920000</v>
      </c>
      <c r="X2742" s="2">
        <v>1132500000</v>
      </c>
      <c r="Y2742" s="2">
        <v>1118830000</v>
      </c>
      <c r="Z2742" s="2">
        <v>630481000</v>
      </c>
      <c r="AA2742" s="2">
        <v>627748000</v>
      </c>
      <c r="AB2742" s="2">
        <v>620459000</v>
      </c>
      <c r="AC2742" s="2">
        <v>612259000</v>
      </c>
      <c r="AD2742" s="2"/>
      <c r="AE2742" s="2"/>
      <c r="AF2742" s="2"/>
    </row>
    <row r="2743" spans="1:32">
      <c r="A2743" t="s">
        <v>7138</v>
      </c>
      <c r="B2743" t="s">
        <v>19</v>
      </c>
      <c r="C2743">
        <v>0</v>
      </c>
      <c r="D2743">
        <v>0</v>
      </c>
      <c r="E2743">
        <v>0</v>
      </c>
      <c r="F2743">
        <v>0</v>
      </c>
      <c r="G2743">
        <v>0</v>
      </c>
      <c r="H2743">
        <v>0</v>
      </c>
      <c r="I2743">
        <v>0</v>
      </c>
      <c r="J2743">
        <v>0</v>
      </c>
      <c r="K2743">
        <v>0</v>
      </c>
      <c r="L2743">
        <v>0</v>
      </c>
      <c r="M2743">
        <v>0</v>
      </c>
      <c r="N2743">
        <v>0</v>
      </c>
      <c r="O2743">
        <v>0</v>
      </c>
      <c r="P2743">
        <v>0</v>
      </c>
      <c r="Q2743">
        <v>0</v>
      </c>
      <c r="R2743">
        <v>0</v>
      </c>
      <c r="S2743">
        <v>0</v>
      </c>
      <c r="T2743">
        <v>0</v>
      </c>
      <c r="U2743">
        <v>0</v>
      </c>
      <c r="V2743">
        <v>0</v>
      </c>
      <c r="W2743">
        <v>0</v>
      </c>
      <c r="X2743">
        <v>0</v>
      </c>
      <c r="Y2743">
        <v>0</v>
      </c>
      <c r="Z2743">
        <v>0</v>
      </c>
      <c r="AA2743">
        <v>0</v>
      </c>
      <c r="AB2743">
        <v>0</v>
      </c>
      <c r="AC2743">
        <v>0</v>
      </c>
      <c r="AD2743" s="2"/>
      <c r="AE2743" s="2"/>
      <c r="AF2743" s="2"/>
    </row>
    <row r="2744" spans="1:32">
      <c r="A2744" t="s">
        <v>7139</v>
      </c>
      <c r="B2744" t="s">
        <v>19</v>
      </c>
      <c r="C2744">
        <v>0</v>
      </c>
      <c r="D2744">
        <v>0</v>
      </c>
      <c r="E2744">
        <v>0</v>
      </c>
      <c r="F2744">
        <v>0</v>
      </c>
      <c r="G2744">
        <v>0</v>
      </c>
      <c r="H2744">
        <v>0</v>
      </c>
      <c r="I2744">
        <v>0</v>
      </c>
      <c r="J2744">
        <v>0</v>
      </c>
      <c r="K2744">
        <v>0</v>
      </c>
      <c r="L2744">
        <v>0</v>
      </c>
      <c r="M2744">
        <v>0</v>
      </c>
      <c r="N2744">
        <v>0</v>
      </c>
      <c r="O2744">
        <v>0</v>
      </c>
      <c r="P2744">
        <v>0</v>
      </c>
      <c r="Q2744">
        <v>0</v>
      </c>
      <c r="R2744">
        <v>0</v>
      </c>
      <c r="S2744">
        <v>0</v>
      </c>
      <c r="T2744">
        <v>0</v>
      </c>
      <c r="U2744">
        <v>0</v>
      </c>
      <c r="V2744">
        <v>0</v>
      </c>
      <c r="W2744">
        <v>0</v>
      </c>
      <c r="X2744">
        <v>0</v>
      </c>
      <c r="Y2744">
        <v>0</v>
      </c>
      <c r="Z2744">
        <v>0</v>
      </c>
      <c r="AA2744">
        <v>0</v>
      </c>
      <c r="AB2744">
        <v>0</v>
      </c>
      <c r="AC2744">
        <v>0</v>
      </c>
      <c r="AD2744" s="2"/>
      <c r="AE2744" s="2"/>
      <c r="AF2744" s="2"/>
    </row>
    <row r="2745" spans="1:32">
      <c r="A2745" t="s">
        <v>7140</v>
      </c>
      <c r="B2745" t="s">
        <v>19</v>
      </c>
      <c r="C2745">
        <v>0</v>
      </c>
      <c r="D2745">
        <v>0</v>
      </c>
      <c r="E2745">
        <v>0</v>
      </c>
      <c r="F2745">
        <v>0</v>
      </c>
      <c r="G2745">
        <v>0</v>
      </c>
      <c r="H2745">
        <v>0</v>
      </c>
      <c r="I2745">
        <v>0</v>
      </c>
      <c r="J2745">
        <v>0</v>
      </c>
      <c r="K2745">
        <v>0</v>
      </c>
      <c r="L2745">
        <v>0</v>
      </c>
      <c r="M2745">
        <v>0</v>
      </c>
      <c r="N2745">
        <v>0</v>
      </c>
      <c r="O2745">
        <v>0</v>
      </c>
      <c r="P2745">
        <v>0</v>
      </c>
      <c r="Q2745">
        <v>0</v>
      </c>
      <c r="R2745">
        <v>0</v>
      </c>
      <c r="S2745">
        <v>0</v>
      </c>
      <c r="T2745">
        <v>0</v>
      </c>
      <c r="U2745">
        <v>0</v>
      </c>
      <c r="V2745">
        <v>0</v>
      </c>
      <c r="W2745">
        <v>0</v>
      </c>
      <c r="X2745">
        <v>0</v>
      </c>
      <c r="Y2745">
        <v>0</v>
      </c>
      <c r="Z2745">
        <v>0</v>
      </c>
      <c r="AA2745">
        <v>0</v>
      </c>
      <c r="AB2745">
        <v>0</v>
      </c>
      <c r="AC2745">
        <v>0</v>
      </c>
      <c r="AD2745" s="2"/>
      <c r="AE2745" s="2"/>
      <c r="AF2745" s="2"/>
    </row>
    <row r="2746" spans="1:32">
      <c r="A2746" t="s">
        <v>7141</v>
      </c>
      <c r="B2746" t="s">
        <v>19</v>
      </c>
      <c r="C2746">
        <v>0</v>
      </c>
      <c r="D2746" s="2">
        <v>541345000</v>
      </c>
      <c r="E2746" s="2">
        <v>915733000</v>
      </c>
      <c r="F2746" s="2">
        <v>915733000</v>
      </c>
      <c r="G2746" s="2">
        <v>910674000</v>
      </c>
      <c r="H2746" s="2">
        <v>910674000</v>
      </c>
      <c r="I2746" s="2">
        <v>910674000</v>
      </c>
      <c r="J2746" s="2">
        <v>910674000</v>
      </c>
      <c r="K2746" s="2">
        <v>910674000</v>
      </c>
      <c r="L2746" s="2">
        <v>910674000</v>
      </c>
      <c r="M2746" s="2">
        <v>910674000</v>
      </c>
      <c r="N2746" s="2">
        <v>910674000</v>
      </c>
      <c r="O2746" s="2">
        <v>910674000</v>
      </c>
      <c r="P2746" s="2">
        <v>910674000</v>
      </c>
      <c r="Q2746" s="2">
        <v>910674000</v>
      </c>
      <c r="R2746" s="2">
        <v>910674000</v>
      </c>
      <c r="S2746" s="2">
        <v>910674000</v>
      </c>
      <c r="T2746" s="2">
        <v>910674000</v>
      </c>
      <c r="U2746" s="2">
        <v>910674000</v>
      </c>
      <c r="V2746" s="2">
        <v>910674000</v>
      </c>
      <c r="W2746" s="2">
        <v>910674000</v>
      </c>
      <c r="X2746" s="2">
        <v>910674000</v>
      </c>
      <c r="Y2746" s="2">
        <v>910674000</v>
      </c>
      <c r="Z2746" s="2">
        <v>910674000</v>
      </c>
      <c r="AA2746" s="2">
        <v>910674000</v>
      </c>
      <c r="AB2746" s="2">
        <v>910674000</v>
      </c>
      <c r="AC2746" s="2">
        <v>910674000</v>
      </c>
      <c r="AD2746" s="2"/>
      <c r="AE2746" s="2"/>
      <c r="AF2746" s="2"/>
    </row>
    <row r="2747" spans="1:32">
      <c r="A2747" t="s">
        <v>7142</v>
      </c>
      <c r="B2747" t="s">
        <v>19</v>
      </c>
      <c r="C2747">
        <v>0</v>
      </c>
      <c r="D2747" s="2">
        <v>1763740000</v>
      </c>
      <c r="E2747" s="2">
        <v>3378660000</v>
      </c>
      <c r="F2747" s="2">
        <v>3384990000</v>
      </c>
      <c r="G2747" s="2">
        <v>3277330000</v>
      </c>
      <c r="H2747" s="2">
        <v>3138010000</v>
      </c>
      <c r="I2747" s="2">
        <v>3065180000</v>
      </c>
      <c r="J2747" s="2">
        <v>3068340000</v>
      </c>
      <c r="K2747" s="2">
        <v>3093670000</v>
      </c>
      <c r="L2747" s="2">
        <v>3103170000</v>
      </c>
      <c r="M2747" s="2">
        <v>3109510000</v>
      </c>
      <c r="N2747" s="2">
        <v>3112670000</v>
      </c>
      <c r="O2747" s="2">
        <v>3112670000</v>
      </c>
      <c r="P2747" s="2">
        <v>3109510000</v>
      </c>
      <c r="Q2747" s="2">
        <v>3096840000</v>
      </c>
      <c r="R2747" s="2">
        <v>3096840000</v>
      </c>
      <c r="S2747" s="2">
        <v>3100010000</v>
      </c>
      <c r="T2747" s="2">
        <v>3096840000</v>
      </c>
      <c r="U2747" s="2">
        <v>3100010000</v>
      </c>
      <c r="V2747" s="2">
        <v>3103170000</v>
      </c>
      <c r="W2747" s="2">
        <v>3100010000</v>
      </c>
      <c r="X2747" s="2">
        <v>3103170000</v>
      </c>
      <c r="Y2747" s="2">
        <v>2321050000</v>
      </c>
      <c r="Z2747" s="2">
        <v>1542090000</v>
      </c>
      <c r="AA2747" s="2">
        <v>576304000</v>
      </c>
      <c r="AB2747">
        <v>0</v>
      </c>
      <c r="AC2747">
        <v>0</v>
      </c>
      <c r="AD2747" s="2"/>
      <c r="AE2747" s="2"/>
      <c r="AF2747" s="2"/>
    </row>
    <row r="2748" spans="1:32">
      <c r="A2748" t="s">
        <v>1536</v>
      </c>
      <c r="B2748" t="s">
        <v>19</v>
      </c>
      <c r="C2748" s="2">
        <v>56370000000</v>
      </c>
      <c r="D2748" s="2">
        <v>53374900000</v>
      </c>
      <c r="E2748" s="2">
        <v>52872500000</v>
      </c>
      <c r="F2748" s="2">
        <v>50758700000</v>
      </c>
      <c r="G2748" s="2">
        <v>46384300000</v>
      </c>
      <c r="H2748" s="2">
        <v>39917800000</v>
      </c>
      <c r="I2748" s="2">
        <v>32900400000</v>
      </c>
      <c r="J2748" s="2">
        <v>33560100000</v>
      </c>
      <c r="K2748" s="2">
        <v>38270100000</v>
      </c>
      <c r="L2748" s="2">
        <v>37374700000</v>
      </c>
      <c r="M2748" s="2">
        <v>36676000000</v>
      </c>
      <c r="N2748" s="2">
        <v>35961600000</v>
      </c>
      <c r="O2748" s="2">
        <v>34253500000</v>
      </c>
      <c r="P2748" s="2">
        <v>33635200000</v>
      </c>
      <c r="Q2748" s="2">
        <v>33422200000</v>
      </c>
      <c r="R2748" s="2">
        <v>31750600000</v>
      </c>
      <c r="S2748" s="2">
        <v>28305000000</v>
      </c>
      <c r="T2748" s="2">
        <v>27879700000</v>
      </c>
      <c r="U2748" s="2">
        <v>27499900000</v>
      </c>
      <c r="V2748" s="2">
        <v>27079000000</v>
      </c>
      <c r="W2748" s="2">
        <v>26915400000</v>
      </c>
      <c r="X2748" s="2">
        <v>25430400000</v>
      </c>
      <c r="Y2748" s="2">
        <v>25163700000</v>
      </c>
      <c r="Z2748" s="2">
        <v>25452900000</v>
      </c>
      <c r="AA2748" s="2">
        <v>25326700000</v>
      </c>
      <c r="AB2748" s="2">
        <v>25196000000</v>
      </c>
      <c r="AC2748" s="2">
        <v>25234400000</v>
      </c>
      <c r="AD2748" s="2"/>
      <c r="AE2748" s="2"/>
      <c r="AF2748" s="2"/>
    </row>
    <row r="2749" spans="1:32">
      <c r="A2749" t="s">
        <v>7143</v>
      </c>
      <c r="B2749" t="s">
        <v>19</v>
      </c>
      <c r="C2749" s="2">
        <v>2055340000</v>
      </c>
      <c r="D2749" s="2">
        <v>2348140000</v>
      </c>
      <c r="E2749" s="2">
        <v>1018480000</v>
      </c>
      <c r="F2749" s="2">
        <v>703408000</v>
      </c>
      <c r="G2749" s="2">
        <v>763988000</v>
      </c>
      <c r="H2749" s="2">
        <v>782629000</v>
      </c>
      <c r="I2749" s="2">
        <v>758552000</v>
      </c>
      <c r="J2749" s="2">
        <v>695900000</v>
      </c>
      <c r="K2749" s="2">
        <v>605029000</v>
      </c>
      <c r="L2749" s="2">
        <v>549368000</v>
      </c>
      <c r="M2749" s="2">
        <v>510793000</v>
      </c>
      <c r="N2749" s="2">
        <v>487751000</v>
      </c>
      <c r="O2749" s="2">
        <v>469888000</v>
      </c>
      <c r="P2749" s="2">
        <v>446847000</v>
      </c>
      <c r="Q2749" s="2">
        <v>462639000</v>
      </c>
      <c r="R2749" s="2">
        <v>507168000</v>
      </c>
      <c r="S2749" s="2">
        <v>475842000</v>
      </c>
      <c r="T2749" s="2">
        <v>348727000</v>
      </c>
      <c r="U2749" s="2">
        <v>302644000</v>
      </c>
      <c r="V2749" s="2">
        <v>281156000</v>
      </c>
      <c r="W2749" s="2">
        <v>252160000</v>
      </c>
      <c r="X2749" s="2">
        <v>242322000</v>
      </c>
      <c r="Y2749" s="2">
        <v>175787000</v>
      </c>
      <c r="Z2749" s="2">
        <v>146015000</v>
      </c>
      <c r="AA2749" s="2">
        <v>142131000</v>
      </c>
      <c r="AB2749" s="2">
        <v>134365000</v>
      </c>
      <c r="AC2749" s="2">
        <v>123750000</v>
      </c>
    </row>
    <row r="2750" spans="1:32">
      <c r="A2750" t="s">
        <v>7144</v>
      </c>
      <c r="B2750" t="s">
        <v>19</v>
      </c>
      <c r="C2750" s="2">
        <v>29897700000</v>
      </c>
      <c r="D2750" s="2">
        <v>27347200000</v>
      </c>
      <c r="E2750" s="2">
        <v>26981700000</v>
      </c>
      <c r="F2750" s="2">
        <v>27537200000</v>
      </c>
      <c r="G2750" s="2">
        <v>28679300000</v>
      </c>
      <c r="H2750" s="2">
        <v>30472900000</v>
      </c>
      <c r="I2750" s="2">
        <v>32332100000</v>
      </c>
      <c r="J2750" s="2">
        <v>32095700000</v>
      </c>
      <c r="K2750" s="2">
        <v>30899500000</v>
      </c>
      <c r="L2750" s="2">
        <v>31072700000</v>
      </c>
      <c r="M2750" s="2">
        <v>31247200000</v>
      </c>
      <c r="N2750" s="2">
        <v>31505100000</v>
      </c>
      <c r="O2750" s="2">
        <v>31754000000</v>
      </c>
      <c r="P2750" s="2">
        <v>31447000000</v>
      </c>
      <c r="Q2750" s="2">
        <v>31026800000</v>
      </c>
      <c r="R2750" s="2">
        <v>30859700000</v>
      </c>
      <c r="S2750" s="2">
        <v>31055100000</v>
      </c>
      <c r="T2750" s="2">
        <v>31576900000</v>
      </c>
      <c r="U2750" s="2">
        <v>32299700000</v>
      </c>
      <c r="V2750" s="2">
        <v>32925500000</v>
      </c>
      <c r="W2750" s="2">
        <v>33569900000</v>
      </c>
      <c r="X2750" s="2">
        <v>33590900000</v>
      </c>
      <c r="Y2750" s="2">
        <v>33881700000</v>
      </c>
      <c r="Z2750" s="2">
        <v>34820900000</v>
      </c>
      <c r="AA2750" s="2">
        <v>35675900000</v>
      </c>
      <c r="AB2750" s="2">
        <v>36435000000</v>
      </c>
      <c r="AC2750" s="2">
        <v>37211800000</v>
      </c>
      <c r="AD2750" s="2"/>
      <c r="AE2750" s="2"/>
      <c r="AF2750" s="2"/>
    </row>
    <row r="2751" spans="1:32">
      <c r="A2751" t="s">
        <v>1538</v>
      </c>
      <c r="B2751" t="s">
        <v>19</v>
      </c>
      <c r="C2751">
        <v>0</v>
      </c>
      <c r="D2751">
        <v>0</v>
      </c>
      <c r="E2751">
        <v>0</v>
      </c>
      <c r="F2751">
        <v>0</v>
      </c>
      <c r="G2751">
        <v>0</v>
      </c>
      <c r="H2751">
        <v>0</v>
      </c>
      <c r="I2751">
        <v>0</v>
      </c>
      <c r="J2751">
        <v>0</v>
      </c>
      <c r="K2751">
        <v>0</v>
      </c>
      <c r="L2751">
        <v>0</v>
      </c>
      <c r="M2751">
        <v>0</v>
      </c>
      <c r="N2751">
        <v>0</v>
      </c>
      <c r="O2751">
        <v>0</v>
      </c>
      <c r="P2751">
        <v>0</v>
      </c>
      <c r="Q2751">
        <v>0</v>
      </c>
      <c r="R2751">
        <v>0</v>
      </c>
      <c r="S2751">
        <v>0</v>
      </c>
      <c r="T2751">
        <v>0</v>
      </c>
      <c r="U2751">
        <v>0</v>
      </c>
      <c r="V2751">
        <v>0</v>
      </c>
      <c r="W2751">
        <v>0</v>
      </c>
      <c r="X2751">
        <v>0</v>
      </c>
      <c r="Y2751">
        <v>0</v>
      </c>
      <c r="Z2751">
        <v>0</v>
      </c>
      <c r="AA2751">
        <v>0</v>
      </c>
      <c r="AB2751">
        <v>0</v>
      </c>
      <c r="AC2751">
        <v>0</v>
      </c>
      <c r="AD2751" s="2"/>
      <c r="AE2751" s="2"/>
      <c r="AF2751" s="2"/>
    </row>
    <row r="2752" spans="1:32">
      <c r="A2752" t="s">
        <v>1539</v>
      </c>
      <c r="B2752" t="s">
        <v>19</v>
      </c>
      <c r="C2752">
        <v>0</v>
      </c>
      <c r="D2752">
        <v>0</v>
      </c>
      <c r="E2752">
        <v>0</v>
      </c>
      <c r="F2752">
        <v>0</v>
      </c>
      <c r="G2752">
        <v>0</v>
      </c>
      <c r="H2752">
        <v>0</v>
      </c>
      <c r="I2752">
        <v>0</v>
      </c>
      <c r="J2752">
        <v>0</v>
      </c>
      <c r="K2752">
        <v>0</v>
      </c>
      <c r="L2752">
        <v>0</v>
      </c>
      <c r="M2752">
        <v>0</v>
      </c>
      <c r="N2752">
        <v>0</v>
      </c>
      <c r="O2752">
        <v>0</v>
      </c>
      <c r="P2752">
        <v>0</v>
      </c>
      <c r="Q2752">
        <v>0</v>
      </c>
      <c r="R2752">
        <v>0</v>
      </c>
      <c r="S2752">
        <v>0</v>
      </c>
      <c r="T2752">
        <v>0</v>
      </c>
      <c r="U2752">
        <v>0</v>
      </c>
      <c r="V2752">
        <v>0</v>
      </c>
      <c r="W2752">
        <v>0</v>
      </c>
      <c r="X2752">
        <v>0</v>
      </c>
      <c r="Y2752">
        <v>0</v>
      </c>
      <c r="Z2752">
        <v>0</v>
      </c>
      <c r="AA2752">
        <v>0</v>
      </c>
      <c r="AB2752">
        <v>0</v>
      </c>
      <c r="AC2752">
        <v>0</v>
      </c>
      <c r="AD2752" s="2"/>
      <c r="AE2752" s="2"/>
      <c r="AF2752" s="2"/>
    </row>
    <row r="2753" spans="1:32">
      <c r="A2753" t="s">
        <v>1540</v>
      </c>
      <c r="B2753" t="s">
        <v>19</v>
      </c>
      <c r="C2753">
        <v>0</v>
      </c>
      <c r="D2753">
        <v>0</v>
      </c>
      <c r="E2753">
        <v>0</v>
      </c>
      <c r="F2753">
        <v>0</v>
      </c>
      <c r="G2753">
        <v>0</v>
      </c>
      <c r="H2753">
        <v>0</v>
      </c>
      <c r="I2753">
        <v>0</v>
      </c>
      <c r="J2753">
        <v>0</v>
      </c>
      <c r="K2753">
        <v>0</v>
      </c>
      <c r="L2753">
        <v>0</v>
      </c>
      <c r="M2753">
        <v>0</v>
      </c>
      <c r="N2753">
        <v>0</v>
      </c>
      <c r="O2753">
        <v>0</v>
      </c>
      <c r="P2753">
        <v>0</v>
      </c>
      <c r="Q2753">
        <v>0</v>
      </c>
      <c r="R2753">
        <v>0</v>
      </c>
      <c r="S2753">
        <v>0</v>
      </c>
      <c r="T2753">
        <v>0</v>
      </c>
      <c r="U2753">
        <v>0</v>
      </c>
      <c r="V2753">
        <v>0</v>
      </c>
      <c r="W2753">
        <v>0</v>
      </c>
      <c r="X2753">
        <v>0</v>
      </c>
      <c r="Y2753">
        <v>0</v>
      </c>
      <c r="Z2753">
        <v>0</v>
      </c>
      <c r="AA2753">
        <v>0</v>
      </c>
      <c r="AB2753">
        <v>0</v>
      </c>
      <c r="AC2753">
        <v>0</v>
      </c>
      <c r="AD2753" s="2"/>
      <c r="AE2753" s="2"/>
      <c r="AF2753" s="2"/>
    </row>
    <row r="2754" spans="1:32">
      <c r="A2754" t="s">
        <v>1541</v>
      </c>
      <c r="B2754" t="s">
        <v>19</v>
      </c>
      <c r="C2754">
        <v>0</v>
      </c>
      <c r="D2754">
        <v>0</v>
      </c>
      <c r="E2754">
        <v>0</v>
      </c>
      <c r="F2754">
        <v>0</v>
      </c>
      <c r="G2754">
        <v>0</v>
      </c>
      <c r="H2754">
        <v>0</v>
      </c>
      <c r="I2754">
        <v>0</v>
      </c>
      <c r="J2754">
        <v>0</v>
      </c>
      <c r="K2754">
        <v>0</v>
      </c>
      <c r="L2754">
        <v>0</v>
      </c>
      <c r="M2754">
        <v>0</v>
      </c>
      <c r="N2754">
        <v>0</v>
      </c>
      <c r="O2754">
        <v>0</v>
      </c>
      <c r="P2754">
        <v>0</v>
      </c>
      <c r="Q2754">
        <v>0</v>
      </c>
      <c r="R2754">
        <v>0</v>
      </c>
      <c r="S2754">
        <v>0</v>
      </c>
      <c r="T2754">
        <v>0</v>
      </c>
      <c r="U2754">
        <v>0</v>
      </c>
      <c r="V2754">
        <v>0</v>
      </c>
      <c r="W2754">
        <v>0</v>
      </c>
      <c r="X2754">
        <v>0</v>
      </c>
      <c r="Y2754">
        <v>0</v>
      </c>
      <c r="Z2754">
        <v>0</v>
      </c>
      <c r="AA2754">
        <v>0</v>
      </c>
      <c r="AB2754">
        <v>0</v>
      </c>
      <c r="AC2754">
        <v>0</v>
      </c>
      <c r="AD2754" s="2"/>
      <c r="AE2754" s="2"/>
      <c r="AF2754" s="2"/>
    </row>
    <row r="2755" spans="1:32">
      <c r="A2755" t="s">
        <v>1542</v>
      </c>
      <c r="B2755" t="s">
        <v>19</v>
      </c>
      <c r="C2755">
        <v>0</v>
      </c>
      <c r="D2755">
        <v>0</v>
      </c>
      <c r="E2755">
        <v>0</v>
      </c>
      <c r="F2755">
        <v>0</v>
      </c>
      <c r="G2755">
        <v>0</v>
      </c>
      <c r="H2755">
        <v>0</v>
      </c>
      <c r="I2755">
        <v>0</v>
      </c>
      <c r="J2755">
        <v>0</v>
      </c>
      <c r="K2755">
        <v>0</v>
      </c>
      <c r="L2755">
        <v>0</v>
      </c>
      <c r="M2755">
        <v>0</v>
      </c>
      <c r="N2755">
        <v>0</v>
      </c>
      <c r="O2755">
        <v>0</v>
      </c>
      <c r="P2755">
        <v>0</v>
      </c>
      <c r="Q2755">
        <v>0</v>
      </c>
      <c r="R2755">
        <v>0</v>
      </c>
      <c r="S2755">
        <v>0</v>
      </c>
      <c r="T2755">
        <v>0</v>
      </c>
      <c r="U2755">
        <v>0</v>
      </c>
      <c r="V2755">
        <v>0</v>
      </c>
      <c r="W2755">
        <v>0</v>
      </c>
      <c r="X2755">
        <v>0</v>
      </c>
      <c r="Y2755">
        <v>0</v>
      </c>
      <c r="Z2755">
        <v>0</v>
      </c>
      <c r="AA2755">
        <v>0</v>
      </c>
      <c r="AB2755">
        <v>0</v>
      </c>
      <c r="AC2755">
        <v>0</v>
      </c>
      <c r="AD2755" s="2"/>
      <c r="AE2755" s="2"/>
      <c r="AF2755" s="2"/>
    </row>
    <row r="2756" spans="1:32">
      <c r="A2756" t="s">
        <v>1543</v>
      </c>
      <c r="B2756" t="s">
        <v>19</v>
      </c>
      <c r="C2756" s="2">
        <v>1846480000</v>
      </c>
      <c r="D2756" s="2">
        <v>1844720000</v>
      </c>
      <c r="E2756" s="2">
        <v>1854970000</v>
      </c>
      <c r="F2756" s="2">
        <v>1861860000</v>
      </c>
      <c r="G2756" s="2">
        <v>1862720000</v>
      </c>
      <c r="H2756" s="2">
        <v>1862720000</v>
      </c>
      <c r="I2756" s="2">
        <v>1854960000</v>
      </c>
      <c r="J2756" s="2">
        <v>1854960000</v>
      </c>
      <c r="K2756" s="2">
        <v>1854960000</v>
      </c>
      <c r="L2756" s="2">
        <v>1854960000</v>
      </c>
      <c r="M2756" s="2">
        <v>1854960000</v>
      </c>
      <c r="N2756" s="2">
        <v>1854960000</v>
      </c>
      <c r="O2756" s="2">
        <v>1854960000</v>
      </c>
      <c r="P2756" s="2">
        <v>1854960000</v>
      </c>
      <c r="Q2756" s="2">
        <v>1854960000</v>
      </c>
      <c r="R2756" s="2">
        <v>1863480000</v>
      </c>
      <c r="S2756" s="2">
        <v>1872960000</v>
      </c>
      <c r="T2756" s="2">
        <v>1872960000</v>
      </c>
      <c r="U2756" s="2">
        <v>1872960000</v>
      </c>
      <c r="V2756" s="2">
        <v>1872960000</v>
      </c>
      <c r="W2756" s="2">
        <v>1872960000</v>
      </c>
      <c r="X2756" s="2">
        <v>1872960000</v>
      </c>
      <c r="Y2756" s="2">
        <v>1872960000</v>
      </c>
      <c r="Z2756" s="2">
        <v>1872960000</v>
      </c>
      <c r="AA2756" s="2">
        <v>1872960000</v>
      </c>
      <c r="AB2756" s="2">
        <v>1872960000</v>
      </c>
      <c r="AC2756" s="2">
        <v>1872960000</v>
      </c>
      <c r="AD2756" s="2"/>
      <c r="AE2756" s="2"/>
      <c r="AF2756" s="2"/>
    </row>
    <row r="2757" spans="1:32">
      <c r="A2757" t="s">
        <v>1544</v>
      </c>
      <c r="B2757" t="s">
        <v>19</v>
      </c>
      <c r="C2757">
        <v>0</v>
      </c>
      <c r="D2757">
        <v>0</v>
      </c>
      <c r="E2757">
        <v>0</v>
      </c>
      <c r="F2757">
        <v>0</v>
      </c>
      <c r="G2757">
        <v>0</v>
      </c>
      <c r="H2757">
        <v>0</v>
      </c>
      <c r="I2757">
        <v>0</v>
      </c>
      <c r="J2757">
        <v>0</v>
      </c>
      <c r="K2757">
        <v>0</v>
      </c>
      <c r="L2757">
        <v>0</v>
      </c>
      <c r="M2757">
        <v>0</v>
      </c>
      <c r="N2757">
        <v>0</v>
      </c>
      <c r="O2757">
        <v>0</v>
      </c>
      <c r="P2757">
        <v>0</v>
      </c>
      <c r="Q2757">
        <v>0</v>
      </c>
      <c r="R2757">
        <v>0</v>
      </c>
      <c r="S2757">
        <v>0</v>
      </c>
      <c r="T2757">
        <v>0</v>
      </c>
      <c r="U2757">
        <v>0</v>
      </c>
      <c r="V2757">
        <v>0</v>
      </c>
      <c r="W2757">
        <v>0</v>
      </c>
      <c r="X2757">
        <v>0</v>
      </c>
      <c r="Y2757">
        <v>0</v>
      </c>
      <c r="Z2757">
        <v>0</v>
      </c>
      <c r="AA2757">
        <v>0</v>
      </c>
      <c r="AB2757">
        <v>0</v>
      </c>
      <c r="AC2757">
        <v>0</v>
      </c>
      <c r="AD2757" s="2"/>
      <c r="AE2757" s="2"/>
      <c r="AF2757" s="2"/>
    </row>
    <row r="2758" spans="1:32">
      <c r="A2758" t="s">
        <v>1545</v>
      </c>
      <c r="B2758" t="s">
        <v>19</v>
      </c>
      <c r="C2758" s="2">
        <v>604556000</v>
      </c>
      <c r="D2758" s="2">
        <v>1115370000</v>
      </c>
      <c r="E2758">
        <v>0</v>
      </c>
      <c r="F2758">
        <v>0</v>
      </c>
      <c r="G2758">
        <v>0</v>
      </c>
      <c r="H2758">
        <v>0</v>
      </c>
      <c r="I2758">
        <v>0</v>
      </c>
      <c r="J2758">
        <v>0</v>
      </c>
      <c r="K2758">
        <v>0</v>
      </c>
      <c r="L2758">
        <v>0</v>
      </c>
      <c r="M2758">
        <v>0</v>
      </c>
      <c r="N2758">
        <v>0</v>
      </c>
      <c r="O2758">
        <v>0</v>
      </c>
      <c r="P2758">
        <v>0</v>
      </c>
      <c r="Q2758">
        <v>0</v>
      </c>
      <c r="R2758">
        <v>0</v>
      </c>
      <c r="S2758">
        <v>0</v>
      </c>
      <c r="T2758">
        <v>0</v>
      </c>
      <c r="U2758">
        <v>0</v>
      </c>
      <c r="V2758">
        <v>0</v>
      </c>
      <c r="W2758">
        <v>0</v>
      </c>
      <c r="X2758">
        <v>0</v>
      </c>
      <c r="Y2758">
        <v>0</v>
      </c>
      <c r="Z2758">
        <v>0</v>
      </c>
      <c r="AA2758">
        <v>0</v>
      </c>
      <c r="AB2758">
        <v>0</v>
      </c>
      <c r="AC2758">
        <v>0</v>
      </c>
      <c r="AD2758" s="2"/>
      <c r="AE2758" s="2"/>
      <c r="AF2758" s="2"/>
    </row>
    <row r="2759" spans="1:32">
      <c r="A2759" t="s">
        <v>1546</v>
      </c>
      <c r="B2759" t="s">
        <v>19</v>
      </c>
      <c r="C2759" s="2">
        <v>1955960000</v>
      </c>
      <c r="D2759" s="2">
        <v>3530630000</v>
      </c>
      <c r="E2759" s="2">
        <v>1829390000</v>
      </c>
      <c r="F2759" s="2">
        <v>1398860000</v>
      </c>
      <c r="G2759" s="2">
        <v>1442710000</v>
      </c>
      <c r="H2759" s="2">
        <v>1451530000</v>
      </c>
      <c r="I2759" s="2">
        <v>1295150000</v>
      </c>
      <c r="J2759" s="2">
        <v>1277180000</v>
      </c>
      <c r="K2759" s="2">
        <v>1222050000</v>
      </c>
      <c r="L2759" s="2">
        <v>1188490000</v>
      </c>
      <c r="M2759" s="2">
        <v>1157870000</v>
      </c>
      <c r="N2759" s="2">
        <v>1137510000</v>
      </c>
      <c r="O2759" s="2">
        <v>1097580000</v>
      </c>
      <c r="P2759" s="2">
        <v>1036350000</v>
      </c>
      <c r="Q2759" s="2">
        <v>1062800000</v>
      </c>
      <c r="R2759" s="2">
        <v>1166170000</v>
      </c>
      <c r="S2759" s="2">
        <v>1102920000</v>
      </c>
      <c r="T2759" s="2">
        <v>807044000</v>
      </c>
      <c r="U2759" s="2">
        <v>703929000</v>
      </c>
      <c r="V2759" s="2">
        <v>662046000</v>
      </c>
      <c r="W2759" s="2">
        <v>599344000</v>
      </c>
      <c r="X2759" s="2">
        <v>592294000</v>
      </c>
      <c r="Y2759" s="2">
        <v>432756000</v>
      </c>
      <c r="Z2759" s="2">
        <v>359611000</v>
      </c>
      <c r="AA2759" s="2">
        <v>350804000</v>
      </c>
      <c r="AB2759" s="2">
        <v>334637000</v>
      </c>
      <c r="AC2759" s="2">
        <v>311848000</v>
      </c>
      <c r="AD2759" s="2"/>
      <c r="AE2759" s="2"/>
      <c r="AF2759" s="2"/>
    </row>
    <row r="2760" spans="1:32">
      <c r="A2760" t="s">
        <v>1547</v>
      </c>
      <c r="B2760" t="s">
        <v>19</v>
      </c>
      <c r="C2760" s="2">
        <v>1899960000</v>
      </c>
      <c r="D2760" s="2">
        <v>2396680000</v>
      </c>
      <c r="E2760" s="2">
        <v>2873460000</v>
      </c>
      <c r="F2760" s="2">
        <v>2990670000</v>
      </c>
      <c r="G2760" s="2">
        <v>2806490000</v>
      </c>
      <c r="H2760" s="2">
        <v>2409440000</v>
      </c>
      <c r="I2760" s="2">
        <v>1940620000</v>
      </c>
      <c r="J2760" s="2">
        <v>2065000000</v>
      </c>
      <c r="K2760" s="2">
        <v>3223480000</v>
      </c>
      <c r="L2760" s="2">
        <v>3271320000</v>
      </c>
      <c r="M2760" s="2">
        <v>3290450000</v>
      </c>
      <c r="N2760" s="2">
        <v>3295230000</v>
      </c>
      <c r="O2760" s="2">
        <v>3295230000</v>
      </c>
      <c r="P2760" s="2">
        <v>3292840000</v>
      </c>
      <c r="Q2760" s="2">
        <v>3290450000</v>
      </c>
      <c r="R2760" s="2">
        <v>3237830000</v>
      </c>
      <c r="S2760" s="2">
        <v>3161290000</v>
      </c>
      <c r="T2760" s="2">
        <v>3142950000</v>
      </c>
      <c r="U2760" s="2">
        <v>3164480000</v>
      </c>
      <c r="V2760" s="2">
        <v>3178830000</v>
      </c>
      <c r="W2760" s="2">
        <v>3201150000</v>
      </c>
      <c r="X2760" s="2">
        <v>3158100000</v>
      </c>
      <c r="Y2760" s="2">
        <v>3154910000</v>
      </c>
      <c r="Z2760" s="2">
        <v>3200360000</v>
      </c>
      <c r="AA2760" s="2">
        <v>3227460000</v>
      </c>
      <c r="AB2760" s="2">
        <v>3238630000</v>
      </c>
      <c r="AC2760" s="2">
        <v>3254570000</v>
      </c>
      <c r="AD2760" s="2"/>
      <c r="AE2760" s="2"/>
      <c r="AF2760" s="2"/>
    </row>
    <row r="2761" spans="1:32">
      <c r="A2761" t="s">
        <v>1548</v>
      </c>
      <c r="B2761" t="s">
        <v>19</v>
      </c>
      <c r="C2761">
        <v>0</v>
      </c>
      <c r="D2761">
        <v>0</v>
      </c>
      <c r="E2761">
        <v>0</v>
      </c>
      <c r="F2761">
        <v>0</v>
      </c>
      <c r="G2761">
        <v>0</v>
      </c>
      <c r="H2761">
        <v>0</v>
      </c>
      <c r="I2761">
        <v>0</v>
      </c>
      <c r="J2761">
        <v>0</v>
      </c>
      <c r="K2761">
        <v>0</v>
      </c>
      <c r="L2761">
        <v>0</v>
      </c>
      <c r="M2761">
        <v>0</v>
      </c>
      <c r="N2761">
        <v>0</v>
      </c>
      <c r="O2761">
        <v>0</v>
      </c>
      <c r="P2761">
        <v>0</v>
      </c>
      <c r="Q2761">
        <v>0</v>
      </c>
      <c r="R2761">
        <v>0</v>
      </c>
      <c r="S2761">
        <v>0</v>
      </c>
      <c r="T2761">
        <v>0</v>
      </c>
      <c r="U2761">
        <v>0</v>
      </c>
      <c r="V2761">
        <v>0</v>
      </c>
      <c r="W2761">
        <v>0</v>
      </c>
      <c r="X2761">
        <v>0</v>
      </c>
      <c r="Y2761">
        <v>0</v>
      </c>
      <c r="Z2761">
        <v>0</v>
      </c>
      <c r="AA2761">
        <v>0</v>
      </c>
      <c r="AB2761">
        <v>0</v>
      </c>
      <c r="AC2761">
        <v>0</v>
      </c>
    </row>
    <row r="2762" spans="1:32">
      <c r="A2762" t="s">
        <v>1549</v>
      </c>
      <c r="B2762" t="s">
        <v>19</v>
      </c>
      <c r="C2762">
        <v>0</v>
      </c>
      <c r="D2762">
        <v>0</v>
      </c>
      <c r="E2762">
        <v>0</v>
      </c>
      <c r="F2762">
        <v>0</v>
      </c>
      <c r="G2762">
        <v>0</v>
      </c>
      <c r="H2762">
        <v>0</v>
      </c>
      <c r="I2762">
        <v>0</v>
      </c>
      <c r="J2762">
        <v>0</v>
      </c>
      <c r="K2762">
        <v>0</v>
      </c>
      <c r="L2762">
        <v>0</v>
      </c>
      <c r="M2762">
        <v>0</v>
      </c>
      <c r="N2762">
        <v>0</v>
      </c>
      <c r="O2762">
        <v>0</v>
      </c>
      <c r="P2762">
        <v>0</v>
      </c>
      <c r="Q2762">
        <v>0</v>
      </c>
      <c r="R2762">
        <v>0</v>
      </c>
      <c r="S2762">
        <v>0</v>
      </c>
      <c r="T2762">
        <v>0</v>
      </c>
      <c r="U2762">
        <v>0</v>
      </c>
      <c r="V2762">
        <v>0</v>
      </c>
      <c r="W2762">
        <v>0</v>
      </c>
      <c r="X2762">
        <v>0</v>
      </c>
      <c r="Y2762">
        <v>0</v>
      </c>
      <c r="Z2762">
        <v>0</v>
      </c>
      <c r="AA2762">
        <v>0</v>
      </c>
      <c r="AB2762">
        <v>0</v>
      </c>
      <c r="AC2762">
        <v>0</v>
      </c>
      <c r="AD2762" s="2"/>
      <c r="AE2762" s="2"/>
      <c r="AF2762" s="2"/>
    </row>
    <row r="2763" spans="1:32">
      <c r="A2763" t="s">
        <v>1550</v>
      </c>
      <c r="B2763" t="s">
        <v>19</v>
      </c>
      <c r="C2763">
        <v>0</v>
      </c>
      <c r="D2763">
        <v>0</v>
      </c>
      <c r="E2763">
        <v>0</v>
      </c>
      <c r="F2763">
        <v>0</v>
      </c>
      <c r="G2763">
        <v>0</v>
      </c>
      <c r="H2763">
        <v>0</v>
      </c>
      <c r="I2763">
        <v>0</v>
      </c>
      <c r="J2763">
        <v>0</v>
      </c>
      <c r="K2763">
        <v>0</v>
      </c>
      <c r="L2763">
        <v>0</v>
      </c>
      <c r="M2763">
        <v>0</v>
      </c>
      <c r="N2763">
        <v>0</v>
      </c>
      <c r="O2763">
        <v>0</v>
      </c>
      <c r="P2763">
        <v>0</v>
      </c>
      <c r="Q2763">
        <v>0</v>
      </c>
      <c r="R2763">
        <v>0</v>
      </c>
      <c r="S2763">
        <v>0</v>
      </c>
      <c r="T2763">
        <v>0</v>
      </c>
      <c r="U2763">
        <v>0</v>
      </c>
      <c r="V2763">
        <v>0</v>
      </c>
      <c r="W2763">
        <v>0</v>
      </c>
      <c r="X2763">
        <v>0</v>
      </c>
      <c r="Y2763">
        <v>0</v>
      </c>
      <c r="Z2763">
        <v>0</v>
      </c>
      <c r="AA2763">
        <v>0</v>
      </c>
      <c r="AB2763">
        <v>0</v>
      </c>
      <c r="AC2763">
        <v>0</v>
      </c>
      <c r="AD2763" s="2"/>
      <c r="AE2763" s="2"/>
      <c r="AF2763" s="2"/>
    </row>
    <row r="2764" spans="1:32">
      <c r="A2764" t="s">
        <v>1551</v>
      </c>
      <c r="B2764" t="s">
        <v>19</v>
      </c>
      <c r="C2764" s="2">
        <v>1729250000</v>
      </c>
      <c r="D2764" s="2">
        <v>1729250000</v>
      </c>
      <c r="E2764" s="2">
        <v>1729250000</v>
      </c>
      <c r="F2764" s="2">
        <v>1664070000</v>
      </c>
      <c r="G2764" s="2">
        <v>1664070000</v>
      </c>
      <c r="H2764" s="2">
        <v>1595050000</v>
      </c>
      <c r="I2764" s="2">
        <v>1595050000</v>
      </c>
      <c r="J2764" s="2">
        <v>1595050000</v>
      </c>
      <c r="K2764" s="2">
        <v>1595050000</v>
      </c>
      <c r="L2764" s="2">
        <v>1595050000</v>
      </c>
      <c r="M2764" s="2">
        <v>1595050000</v>
      </c>
      <c r="N2764" s="2">
        <v>1595050000</v>
      </c>
      <c r="O2764" s="2">
        <v>1595050000</v>
      </c>
      <c r="P2764" s="2">
        <v>1595050000</v>
      </c>
      <c r="Q2764" s="2">
        <v>1595050000</v>
      </c>
      <c r="R2764" s="2">
        <v>1541370000</v>
      </c>
      <c r="S2764" s="2">
        <v>1503030000</v>
      </c>
      <c r="T2764" s="2">
        <v>1499190000</v>
      </c>
      <c r="U2764" s="2">
        <v>1510700000</v>
      </c>
      <c r="V2764" s="2">
        <v>1529870000</v>
      </c>
      <c r="W2764" s="2">
        <v>1537540000</v>
      </c>
      <c r="X2764" s="2">
        <v>1495360000</v>
      </c>
      <c r="Y2764" s="2">
        <v>1476190000</v>
      </c>
      <c r="Z2764" s="2">
        <v>1514530000</v>
      </c>
      <c r="AA2764" s="2">
        <v>1537540000</v>
      </c>
      <c r="AB2764" s="2">
        <v>1537540000</v>
      </c>
      <c r="AC2764" s="2">
        <v>1537540000</v>
      </c>
      <c r="AD2764" s="2"/>
      <c r="AE2764" s="2"/>
      <c r="AF2764" s="2"/>
    </row>
    <row r="2765" spans="1:32">
      <c r="A2765" t="s">
        <v>7145</v>
      </c>
      <c r="B2765" t="s">
        <v>19</v>
      </c>
      <c r="C2765">
        <v>0</v>
      </c>
      <c r="D2765">
        <v>0</v>
      </c>
      <c r="E2765">
        <v>0</v>
      </c>
      <c r="F2765">
        <v>0</v>
      </c>
      <c r="G2765">
        <v>0</v>
      </c>
      <c r="H2765">
        <v>0</v>
      </c>
      <c r="I2765">
        <v>0</v>
      </c>
      <c r="J2765">
        <v>0</v>
      </c>
      <c r="K2765">
        <v>0</v>
      </c>
      <c r="L2765">
        <v>0</v>
      </c>
      <c r="M2765">
        <v>0</v>
      </c>
      <c r="N2765">
        <v>0</v>
      </c>
      <c r="O2765">
        <v>0</v>
      </c>
      <c r="P2765">
        <v>0</v>
      </c>
      <c r="Q2765">
        <v>0</v>
      </c>
      <c r="R2765">
        <v>0</v>
      </c>
      <c r="S2765">
        <v>0</v>
      </c>
      <c r="T2765">
        <v>0</v>
      </c>
      <c r="U2765">
        <v>0</v>
      </c>
      <c r="V2765">
        <v>0</v>
      </c>
      <c r="W2765">
        <v>0</v>
      </c>
      <c r="X2765">
        <v>0</v>
      </c>
      <c r="Y2765">
        <v>0</v>
      </c>
      <c r="Z2765">
        <v>0</v>
      </c>
      <c r="AA2765">
        <v>0</v>
      </c>
      <c r="AB2765">
        <v>0</v>
      </c>
      <c r="AC2765">
        <v>0</v>
      </c>
      <c r="AD2765" s="2"/>
      <c r="AE2765" s="2"/>
      <c r="AF2765" s="2"/>
    </row>
    <row r="2766" spans="1:32">
      <c r="A2766" t="s">
        <v>7146</v>
      </c>
      <c r="B2766" t="s">
        <v>19</v>
      </c>
      <c r="C2766">
        <v>0</v>
      </c>
      <c r="D2766">
        <v>0</v>
      </c>
      <c r="E2766">
        <v>0</v>
      </c>
      <c r="F2766">
        <v>0</v>
      </c>
      <c r="G2766">
        <v>0</v>
      </c>
      <c r="H2766" s="2">
        <v>26408600</v>
      </c>
      <c r="I2766" s="2">
        <v>52817100</v>
      </c>
      <c r="J2766" s="2">
        <v>52817100</v>
      </c>
      <c r="K2766" s="2">
        <v>52817100</v>
      </c>
      <c r="L2766" s="2">
        <v>52817100</v>
      </c>
      <c r="M2766" s="2">
        <v>78681400</v>
      </c>
      <c r="N2766" s="2">
        <v>156379000</v>
      </c>
      <c r="O2766" s="2">
        <v>208558000</v>
      </c>
      <c r="P2766" s="2">
        <v>208558000</v>
      </c>
      <c r="Q2766" s="2">
        <v>208558000</v>
      </c>
      <c r="R2766" s="2">
        <v>202604000</v>
      </c>
      <c r="S2766" s="2">
        <v>197746000</v>
      </c>
      <c r="T2766" s="2">
        <v>192418000</v>
      </c>
      <c r="U2766" s="2">
        <v>197119000</v>
      </c>
      <c r="V2766" s="2">
        <v>197119000</v>
      </c>
      <c r="W2766" s="2">
        <v>199313000</v>
      </c>
      <c r="X2766" s="2">
        <v>194769000</v>
      </c>
      <c r="Y2766" s="2">
        <v>192418000</v>
      </c>
      <c r="Z2766" s="2">
        <v>108431000</v>
      </c>
      <c r="AA2766" s="2">
        <v>107961000</v>
      </c>
      <c r="AB2766" s="2">
        <v>106708000</v>
      </c>
      <c r="AC2766" s="2">
        <v>105297000</v>
      </c>
      <c r="AD2766" s="2"/>
      <c r="AE2766" s="2"/>
      <c r="AF2766" s="2"/>
    </row>
    <row r="2767" spans="1:32">
      <c r="A2767" t="s">
        <v>7147</v>
      </c>
      <c r="B2767" t="s">
        <v>19</v>
      </c>
      <c r="C2767">
        <v>0</v>
      </c>
      <c r="D2767">
        <v>0</v>
      </c>
      <c r="E2767">
        <v>0</v>
      </c>
      <c r="F2767">
        <v>0</v>
      </c>
      <c r="G2767">
        <v>0</v>
      </c>
      <c r="H2767">
        <v>0</v>
      </c>
      <c r="I2767">
        <v>0</v>
      </c>
      <c r="J2767">
        <v>0</v>
      </c>
      <c r="K2767">
        <v>0</v>
      </c>
      <c r="L2767">
        <v>0</v>
      </c>
      <c r="M2767">
        <v>0</v>
      </c>
      <c r="N2767">
        <v>0</v>
      </c>
      <c r="O2767">
        <v>0</v>
      </c>
      <c r="P2767">
        <v>0</v>
      </c>
      <c r="Q2767">
        <v>0</v>
      </c>
      <c r="R2767">
        <v>0</v>
      </c>
      <c r="S2767">
        <v>0</v>
      </c>
      <c r="T2767">
        <v>0</v>
      </c>
      <c r="U2767">
        <v>0</v>
      </c>
      <c r="V2767">
        <v>0</v>
      </c>
      <c r="W2767">
        <v>0</v>
      </c>
      <c r="X2767">
        <v>0</v>
      </c>
      <c r="Y2767">
        <v>0</v>
      </c>
      <c r="Z2767">
        <v>0</v>
      </c>
      <c r="AA2767">
        <v>0</v>
      </c>
      <c r="AB2767">
        <v>0</v>
      </c>
      <c r="AC2767">
        <v>0</v>
      </c>
      <c r="AD2767" s="2"/>
      <c r="AE2767" s="2"/>
      <c r="AF2767" s="2"/>
    </row>
    <row r="2768" spans="1:32">
      <c r="A2768" t="s">
        <v>7148</v>
      </c>
      <c r="B2768" t="s">
        <v>19</v>
      </c>
      <c r="C2768">
        <v>0</v>
      </c>
      <c r="D2768">
        <v>0</v>
      </c>
      <c r="E2768">
        <v>0</v>
      </c>
      <c r="F2768">
        <v>0</v>
      </c>
      <c r="G2768">
        <v>0</v>
      </c>
      <c r="H2768">
        <v>0</v>
      </c>
      <c r="I2768">
        <v>0</v>
      </c>
      <c r="J2768">
        <v>0</v>
      </c>
      <c r="K2768">
        <v>0</v>
      </c>
      <c r="L2768">
        <v>0</v>
      </c>
      <c r="M2768">
        <v>0</v>
      </c>
      <c r="N2768">
        <v>0</v>
      </c>
      <c r="O2768">
        <v>0</v>
      </c>
      <c r="P2768">
        <v>0</v>
      </c>
      <c r="Q2768">
        <v>0</v>
      </c>
      <c r="R2768">
        <v>0</v>
      </c>
      <c r="S2768">
        <v>0</v>
      </c>
      <c r="T2768">
        <v>0</v>
      </c>
      <c r="U2768">
        <v>0</v>
      </c>
      <c r="V2768">
        <v>0</v>
      </c>
      <c r="W2768">
        <v>0</v>
      </c>
      <c r="X2768">
        <v>0</v>
      </c>
      <c r="Y2768">
        <v>0</v>
      </c>
      <c r="Z2768">
        <v>0</v>
      </c>
      <c r="AA2768">
        <v>0</v>
      </c>
      <c r="AB2768">
        <v>0</v>
      </c>
      <c r="AC2768">
        <v>0</v>
      </c>
      <c r="AD2768" s="2"/>
      <c r="AE2768" s="2"/>
      <c r="AF2768" s="2"/>
    </row>
    <row r="2769" spans="1:32">
      <c r="A2769" t="s">
        <v>7149</v>
      </c>
      <c r="B2769" t="s">
        <v>19</v>
      </c>
      <c r="C2769">
        <v>0</v>
      </c>
      <c r="D2769">
        <v>0</v>
      </c>
      <c r="E2769">
        <v>0</v>
      </c>
      <c r="F2769">
        <v>0</v>
      </c>
      <c r="G2769">
        <v>0</v>
      </c>
      <c r="H2769">
        <v>0</v>
      </c>
      <c r="I2769">
        <v>0</v>
      </c>
      <c r="J2769">
        <v>0</v>
      </c>
      <c r="K2769">
        <v>0</v>
      </c>
      <c r="L2769">
        <v>0</v>
      </c>
      <c r="M2769">
        <v>0</v>
      </c>
      <c r="N2769">
        <v>0</v>
      </c>
      <c r="O2769">
        <v>0</v>
      </c>
      <c r="P2769">
        <v>0</v>
      </c>
      <c r="Q2769">
        <v>0</v>
      </c>
      <c r="R2769">
        <v>0</v>
      </c>
      <c r="S2769">
        <v>0</v>
      </c>
      <c r="T2769">
        <v>0</v>
      </c>
      <c r="U2769">
        <v>0</v>
      </c>
      <c r="V2769">
        <v>0</v>
      </c>
      <c r="W2769">
        <v>0</v>
      </c>
      <c r="X2769">
        <v>0</v>
      </c>
      <c r="Y2769">
        <v>0</v>
      </c>
      <c r="Z2769">
        <v>0</v>
      </c>
      <c r="AA2769">
        <v>0</v>
      </c>
      <c r="AB2769">
        <v>0</v>
      </c>
      <c r="AC2769">
        <v>0</v>
      </c>
      <c r="AD2769" s="2"/>
      <c r="AE2769" s="2"/>
      <c r="AF2769" s="2"/>
    </row>
    <row r="2770" spans="1:32">
      <c r="A2770" t="s">
        <v>7150</v>
      </c>
      <c r="B2770" t="s">
        <v>19</v>
      </c>
      <c r="C2770">
        <v>0</v>
      </c>
      <c r="D2770">
        <v>0</v>
      </c>
      <c r="E2770">
        <v>0</v>
      </c>
      <c r="F2770">
        <v>0</v>
      </c>
      <c r="G2770">
        <v>0</v>
      </c>
      <c r="H2770">
        <v>0</v>
      </c>
      <c r="I2770">
        <v>0</v>
      </c>
      <c r="J2770">
        <v>0</v>
      </c>
      <c r="K2770">
        <v>0</v>
      </c>
      <c r="L2770">
        <v>0</v>
      </c>
      <c r="M2770">
        <v>0</v>
      </c>
      <c r="N2770">
        <v>0</v>
      </c>
      <c r="O2770">
        <v>0</v>
      </c>
      <c r="P2770">
        <v>0</v>
      </c>
      <c r="Q2770">
        <v>0</v>
      </c>
      <c r="R2770">
        <v>0</v>
      </c>
      <c r="S2770">
        <v>0</v>
      </c>
      <c r="T2770">
        <v>0</v>
      </c>
      <c r="U2770">
        <v>0</v>
      </c>
      <c r="V2770">
        <v>0</v>
      </c>
      <c r="W2770">
        <v>0</v>
      </c>
      <c r="X2770">
        <v>0</v>
      </c>
      <c r="Y2770">
        <v>0</v>
      </c>
      <c r="Z2770">
        <v>0</v>
      </c>
      <c r="AA2770">
        <v>0</v>
      </c>
      <c r="AB2770">
        <v>0</v>
      </c>
      <c r="AC2770">
        <v>0</v>
      </c>
      <c r="AD2770" s="2"/>
      <c r="AE2770" s="2"/>
      <c r="AF2770" s="2"/>
    </row>
    <row r="2771" spans="1:32">
      <c r="A2771" t="s">
        <v>7151</v>
      </c>
      <c r="B2771" t="s">
        <v>19</v>
      </c>
      <c r="C2771">
        <v>0</v>
      </c>
      <c r="D2771">
        <v>0</v>
      </c>
      <c r="E2771">
        <v>0</v>
      </c>
      <c r="F2771">
        <v>0</v>
      </c>
      <c r="G2771">
        <v>0</v>
      </c>
      <c r="H2771">
        <v>0</v>
      </c>
      <c r="I2771">
        <v>0</v>
      </c>
      <c r="J2771">
        <v>0</v>
      </c>
      <c r="K2771">
        <v>0</v>
      </c>
      <c r="L2771">
        <v>0</v>
      </c>
      <c r="M2771">
        <v>0</v>
      </c>
      <c r="N2771">
        <v>0</v>
      </c>
      <c r="O2771">
        <v>0</v>
      </c>
      <c r="P2771">
        <v>0</v>
      </c>
      <c r="Q2771">
        <v>0</v>
      </c>
      <c r="R2771">
        <v>0</v>
      </c>
      <c r="S2771">
        <v>0</v>
      </c>
      <c r="T2771">
        <v>0</v>
      </c>
      <c r="U2771">
        <v>0</v>
      </c>
      <c r="V2771">
        <v>0</v>
      </c>
      <c r="W2771">
        <v>0</v>
      </c>
      <c r="X2771">
        <v>0</v>
      </c>
      <c r="Y2771">
        <v>0</v>
      </c>
      <c r="Z2771">
        <v>0</v>
      </c>
      <c r="AA2771">
        <v>0</v>
      </c>
      <c r="AB2771">
        <v>0</v>
      </c>
      <c r="AC2771">
        <v>0</v>
      </c>
      <c r="AD2771" s="2"/>
      <c r="AE2771" s="2"/>
      <c r="AF2771" s="2"/>
    </row>
    <row r="2772" spans="1:32">
      <c r="A2772" t="s">
        <v>1552</v>
      </c>
      <c r="B2772" t="s">
        <v>19</v>
      </c>
      <c r="C2772" s="2">
        <v>44410000000</v>
      </c>
      <c r="D2772" s="2">
        <v>42050400000</v>
      </c>
      <c r="E2772" s="2">
        <v>41654600000</v>
      </c>
      <c r="F2772" s="2">
        <v>39989300000</v>
      </c>
      <c r="G2772" s="2">
        <v>36542900000</v>
      </c>
      <c r="H2772" s="2">
        <v>31448500000</v>
      </c>
      <c r="I2772" s="2">
        <v>25919900000</v>
      </c>
      <c r="J2772" s="2">
        <v>26439700000</v>
      </c>
      <c r="K2772" s="2">
        <v>30150400000</v>
      </c>
      <c r="L2772" s="2">
        <v>29445000000</v>
      </c>
      <c r="M2772" s="2">
        <v>28894500000</v>
      </c>
      <c r="N2772" s="2">
        <v>28331700000</v>
      </c>
      <c r="O2772" s="2">
        <v>26986000000</v>
      </c>
      <c r="P2772" s="2">
        <v>26498800000</v>
      </c>
      <c r="Q2772" s="2">
        <v>26331000000</v>
      </c>
      <c r="R2772" s="2">
        <v>25014100000</v>
      </c>
      <c r="S2772" s="2">
        <v>22299600000</v>
      </c>
      <c r="T2772" s="2">
        <v>21964500000</v>
      </c>
      <c r="U2772" s="2">
        <v>21665300000</v>
      </c>
      <c r="V2772" s="2">
        <v>21333700000</v>
      </c>
      <c r="W2772" s="2">
        <v>21204700000</v>
      </c>
      <c r="X2772" s="2">
        <v>20034800000</v>
      </c>
      <c r="Y2772" s="2">
        <v>19824700000</v>
      </c>
      <c r="Z2772" s="2">
        <v>20052600000</v>
      </c>
      <c r="AA2772" s="2">
        <v>19953200000</v>
      </c>
      <c r="AB2772" s="2">
        <v>19850200000</v>
      </c>
      <c r="AC2772" s="2">
        <v>19880400000</v>
      </c>
      <c r="AD2772" s="2"/>
      <c r="AE2772" s="2"/>
      <c r="AF2772" s="2"/>
    </row>
    <row r="2773" spans="1:32">
      <c r="A2773" t="s">
        <v>7152</v>
      </c>
      <c r="B2773" t="s">
        <v>19</v>
      </c>
      <c r="C2773" s="2">
        <v>1990770000</v>
      </c>
      <c r="D2773" s="2">
        <v>2274380000</v>
      </c>
      <c r="E2773" s="2">
        <v>986485000</v>
      </c>
      <c r="F2773" s="2">
        <v>681311000</v>
      </c>
      <c r="G2773" s="2">
        <v>739989000</v>
      </c>
      <c r="H2773" s="2">
        <v>758043000</v>
      </c>
      <c r="I2773" s="2">
        <v>734723000</v>
      </c>
      <c r="J2773" s="2">
        <v>674039000</v>
      </c>
      <c r="K2773" s="2">
        <v>586023000</v>
      </c>
      <c r="L2773" s="2">
        <v>532110000</v>
      </c>
      <c r="M2773" s="2">
        <v>494747000</v>
      </c>
      <c r="N2773" s="2">
        <v>472429000</v>
      </c>
      <c r="O2773" s="2">
        <v>455127000</v>
      </c>
      <c r="P2773" s="2">
        <v>432809000</v>
      </c>
      <c r="Q2773" s="2">
        <v>448106000</v>
      </c>
      <c r="R2773" s="2">
        <v>491236000</v>
      </c>
      <c r="S2773" s="2">
        <v>460894000</v>
      </c>
      <c r="T2773" s="2">
        <v>337772000</v>
      </c>
      <c r="U2773" s="2">
        <v>293137000</v>
      </c>
      <c r="V2773" s="2">
        <v>272324000</v>
      </c>
      <c r="W2773" s="2">
        <v>244239000</v>
      </c>
      <c r="X2773" s="2">
        <v>234710000</v>
      </c>
      <c r="Y2773" s="2">
        <v>170265000</v>
      </c>
      <c r="Z2773" s="2">
        <v>141428000</v>
      </c>
      <c r="AA2773" s="2">
        <v>137667000</v>
      </c>
      <c r="AB2773" s="2">
        <v>130144000</v>
      </c>
      <c r="AC2773" s="2">
        <v>119863000</v>
      </c>
    </row>
    <row r="2774" spans="1:32">
      <c r="A2774" t="s">
        <v>7153</v>
      </c>
      <c r="B2774" t="s">
        <v>19</v>
      </c>
      <c r="C2774" s="2">
        <v>28958500000</v>
      </c>
      <c r="D2774" s="2">
        <v>26488100000</v>
      </c>
      <c r="E2774" s="2">
        <v>26134100000</v>
      </c>
      <c r="F2774" s="2">
        <v>26672100000</v>
      </c>
      <c r="G2774" s="2">
        <v>27778400000</v>
      </c>
      <c r="H2774" s="2">
        <v>29515700000</v>
      </c>
      <c r="I2774" s="2">
        <v>31316400000</v>
      </c>
      <c r="J2774" s="2">
        <v>31087500000</v>
      </c>
      <c r="K2774" s="2">
        <v>29928800000</v>
      </c>
      <c r="L2774" s="2">
        <v>30096600000</v>
      </c>
      <c r="M2774" s="2">
        <v>30265600000</v>
      </c>
      <c r="N2774" s="2">
        <v>30515400000</v>
      </c>
      <c r="O2774" s="2">
        <v>30756500000</v>
      </c>
      <c r="P2774" s="2">
        <v>30459100000</v>
      </c>
      <c r="Q2774" s="2">
        <v>30052100000</v>
      </c>
      <c r="R2774" s="2">
        <v>29890300000</v>
      </c>
      <c r="S2774" s="2">
        <v>30079600000</v>
      </c>
      <c r="T2774" s="2">
        <v>30585000000</v>
      </c>
      <c r="U2774" s="2">
        <v>31285100000</v>
      </c>
      <c r="V2774" s="2">
        <v>31891200000</v>
      </c>
      <c r="W2774" s="2">
        <v>32515400000</v>
      </c>
      <c r="X2774" s="2">
        <v>32535700000</v>
      </c>
      <c r="Y2774" s="2">
        <v>32817400000</v>
      </c>
      <c r="Z2774" s="2">
        <v>33727100000</v>
      </c>
      <c r="AA2774" s="2">
        <v>34555200000</v>
      </c>
      <c r="AB2774" s="2">
        <v>35290500000</v>
      </c>
      <c r="AC2774" s="2">
        <v>36042800000</v>
      </c>
      <c r="AD2774" s="2"/>
      <c r="AE2774" s="2"/>
      <c r="AF2774" s="2"/>
    </row>
    <row r="2775" spans="1:32">
      <c r="A2775" t="s">
        <v>1554</v>
      </c>
      <c r="B2775" t="s">
        <v>19</v>
      </c>
      <c r="C2775">
        <v>0</v>
      </c>
      <c r="D2775">
        <v>0</v>
      </c>
      <c r="E2775">
        <v>0</v>
      </c>
      <c r="F2775">
        <v>0</v>
      </c>
      <c r="G2775">
        <v>0</v>
      </c>
      <c r="H2775">
        <v>0</v>
      </c>
      <c r="I2775">
        <v>0</v>
      </c>
      <c r="J2775">
        <v>0</v>
      </c>
      <c r="K2775">
        <v>0</v>
      </c>
      <c r="L2775">
        <v>0</v>
      </c>
      <c r="M2775">
        <v>0</v>
      </c>
      <c r="N2775">
        <v>0</v>
      </c>
      <c r="O2775">
        <v>0</v>
      </c>
      <c r="P2775">
        <v>0</v>
      </c>
      <c r="Q2775">
        <v>0</v>
      </c>
      <c r="R2775">
        <v>0</v>
      </c>
      <c r="S2775">
        <v>0</v>
      </c>
      <c r="T2775">
        <v>0</v>
      </c>
      <c r="U2775">
        <v>0</v>
      </c>
      <c r="V2775">
        <v>0</v>
      </c>
      <c r="W2775">
        <v>0</v>
      </c>
      <c r="X2775">
        <v>0</v>
      </c>
      <c r="Y2775">
        <v>0</v>
      </c>
      <c r="Z2775">
        <v>0</v>
      </c>
      <c r="AA2775">
        <v>0</v>
      </c>
      <c r="AB2775">
        <v>0</v>
      </c>
      <c r="AC2775">
        <v>0</v>
      </c>
      <c r="AD2775" s="2"/>
      <c r="AE2775" s="2"/>
      <c r="AF2775" s="2"/>
    </row>
    <row r="2776" spans="1:32">
      <c r="A2776" t="s">
        <v>1555</v>
      </c>
      <c r="B2776" t="s">
        <v>19</v>
      </c>
      <c r="C2776">
        <v>0</v>
      </c>
      <c r="D2776">
        <v>0</v>
      </c>
      <c r="E2776">
        <v>0</v>
      </c>
      <c r="F2776">
        <v>0</v>
      </c>
      <c r="G2776">
        <v>0</v>
      </c>
      <c r="H2776">
        <v>0</v>
      </c>
      <c r="I2776">
        <v>0</v>
      </c>
      <c r="J2776">
        <v>0</v>
      </c>
      <c r="K2776">
        <v>0</v>
      </c>
      <c r="L2776">
        <v>0</v>
      </c>
      <c r="M2776">
        <v>0</v>
      </c>
      <c r="N2776">
        <v>0</v>
      </c>
      <c r="O2776">
        <v>0</v>
      </c>
      <c r="P2776">
        <v>0</v>
      </c>
      <c r="Q2776">
        <v>0</v>
      </c>
      <c r="R2776">
        <v>0</v>
      </c>
      <c r="S2776">
        <v>0</v>
      </c>
      <c r="T2776">
        <v>0</v>
      </c>
      <c r="U2776">
        <v>0</v>
      </c>
      <c r="V2776">
        <v>0</v>
      </c>
      <c r="W2776">
        <v>0</v>
      </c>
      <c r="X2776">
        <v>0</v>
      </c>
      <c r="Y2776">
        <v>0</v>
      </c>
      <c r="Z2776">
        <v>0</v>
      </c>
      <c r="AA2776">
        <v>0</v>
      </c>
      <c r="AB2776">
        <v>0</v>
      </c>
      <c r="AC2776">
        <v>0</v>
      </c>
      <c r="AD2776" s="2"/>
      <c r="AE2776" s="2"/>
      <c r="AF2776" s="2"/>
    </row>
    <row r="2777" spans="1:32">
      <c r="A2777" t="s">
        <v>1556</v>
      </c>
      <c r="B2777" t="s">
        <v>19</v>
      </c>
      <c r="C2777">
        <v>0</v>
      </c>
      <c r="D2777">
        <v>0</v>
      </c>
      <c r="E2777">
        <v>0</v>
      </c>
      <c r="F2777">
        <v>0</v>
      </c>
      <c r="G2777">
        <v>0</v>
      </c>
      <c r="H2777">
        <v>0</v>
      </c>
      <c r="I2777">
        <v>0</v>
      </c>
      <c r="J2777">
        <v>0</v>
      </c>
      <c r="K2777">
        <v>0</v>
      </c>
      <c r="L2777">
        <v>0</v>
      </c>
      <c r="M2777">
        <v>0</v>
      </c>
      <c r="N2777">
        <v>0</v>
      </c>
      <c r="O2777">
        <v>0</v>
      </c>
      <c r="P2777">
        <v>0</v>
      </c>
      <c r="Q2777">
        <v>0</v>
      </c>
      <c r="R2777">
        <v>0</v>
      </c>
      <c r="S2777">
        <v>0</v>
      </c>
      <c r="T2777">
        <v>0</v>
      </c>
      <c r="U2777">
        <v>0</v>
      </c>
      <c r="V2777">
        <v>0</v>
      </c>
      <c r="W2777">
        <v>0</v>
      </c>
      <c r="X2777">
        <v>0</v>
      </c>
      <c r="Y2777">
        <v>0</v>
      </c>
      <c r="Z2777">
        <v>0</v>
      </c>
      <c r="AA2777">
        <v>0</v>
      </c>
      <c r="AB2777">
        <v>0</v>
      </c>
      <c r="AC2777">
        <v>0</v>
      </c>
      <c r="AD2777" s="2"/>
      <c r="AE2777" s="2"/>
      <c r="AF2777" s="2"/>
    </row>
    <row r="2778" spans="1:32">
      <c r="A2778" t="s">
        <v>1557</v>
      </c>
      <c r="B2778" t="s">
        <v>19</v>
      </c>
      <c r="C2778">
        <v>0</v>
      </c>
      <c r="D2778">
        <v>0</v>
      </c>
      <c r="E2778">
        <v>0</v>
      </c>
      <c r="F2778">
        <v>0</v>
      </c>
      <c r="G2778">
        <v>0</v>
      </c>
      <c r="H2778">
        <v>0</v>
      </c>
      <c r="I2778">
        <v>0</v>
      </c>
      <c r="J2778">
        <v>0</v>
      </c>
      <c r="K2778">
        <v>0</v>
      </c>
      <c r="L2778">
        <v>0</v>
      </c>
      <c r="M2778">
        <v>0</v>
      </c>
      <c r="N2778">
        <v>0</v>
      </c>
      <c r="O2778">
        <v>0</v>
      </c>
      <c r="P2778">
        <v>0</v>
      </c>
      <c r="Q2778">
        <v>0</v>
      </c>
      <c r="R2778">
        <v>0</v>
      </c>
      <c r="S2778">
        <v>0</v>
      </c>
      <c r="T2778">
        <v>0</v>
      </c>
      <c r="U2778">
        <v>0</v>
      </c>
      <c r="V2778">
        <v>0</v>
      </c>
      <c r="W2778">
        <v>0</v>
      </c>
      <c r="X2778">
        <v>0</v>
      </c>
      <c r="Y2778">
        <v>0</v>
      </c>
      <c r="Z2778">
        <v>0</v>
      </c>
      <c r="AA2778">
        <v>0</v>
      </c>
      <c r="AB2778">
        <v>0</v>
      </c>
      <c r="AC2778">
        <v>0</v>
      </c>
      <c r="AD2778" s="2"/>
      <c r="AE2778" s="2"/>
      <c r="AF2778" s="2"/>
    </row>
    <row r="2779" spans="1:32">
      <c r="A2779" t="s">
        <v>1558</v>
      </c>
      <c r="B2779" t="s">
        <v>19</v>
      </c>
      <c r="C2779">
        <v>0</v>
      </c>
      <c r="D2779">
        <v>0</v>
      </c>
      <c r="E2779">
        <v>0</v>
      </c>
      <c r="F2779">
        <v>0</v>
      </c>
      <c r="G2779">
        <v>0</v>
      </c>
      <c r="H2779">
        <v>0</v>
      </c>
      <c r="I2779">
        <v>0</v>
      </c>
      <c r="J2779">
        <v>0</v>
      </c>
      <c r="K2779">
        <v>0</v>
      </c>
      <c r="L2779">
        <v>0</v>
      </c>
      <c r="M2779">
        <v>0</v>
      </c>
      <c r="N2779">
        <v>0</v>
      </c>
      <c r="O2779">
        <v>0</v>
      </c>
      <c r="P2779">
        <v>0</v>
      </c>
      <c r="Q2779">
        <v>0</v>
      </c>
      <c r="R2779">
        <v>0</v>
      </c>
      <c r="S2779">
        <v>0</v>
      </c>
      <c r="T2779">
        <v>0</v>
      </c>
      <c r="U2779">
        <v>0</v>
      </c>
      <c r="V2779">
        <v>0</v>
      </c>
      <c r="W2779">
        <v>0</v>
      </c>
      <c r="X2779">
        <v>0</v>
      </c>
      <c r="Y2779">
        <v>0</v>
      </c>
      <c r="Z2779">
        <v>0</v>
      </c>
      <c r="AA2779">
        <v>0</v>
      </c>
      <c r="AB2779">
        <v>0</v>
      </c>
      <c r="AC2779">
        <v>0</v>
      </c>
      <c r="AD2779" s="2"/>
      <c r="AE2779" s="2"/>
      <c r="AF2779" s="2"/>
    </row>
    <row r="2780" spans="1:32">
      <c r="A2780" t="s">
        <v>1559</v>
      </c>
      <c r="B2780" t="s">
        <v>19</v>
      </c>
      <c r="C2780" s="2">
        <v>1647550000</v>
      </c>
      <c r="D2780" s="2">
        <v>1645980000</v>
      </c>
      <c r="E2780" s="2">
        <v>1655130000</v>
      </c>
      <c r="F2780" s="2">
        <v>1661280000</v>
      </c>
      <c r="G2780" s="2">
        <v>1662050000</v>
      </c>
      <c r="H2780" s="2">
        <v>1662050000</v>
      </c>
      <c r="I2780" s="2">
        <v>1655120000</v>
      </c>
      <c r="J2780" s="2">
        <v>1655120000</v>
      </c>
      <c r="K2780" s="2">
        <v>1655120000</v>
      </c>
      <c r="L2780" s="2">
        <v>1655120000</v>
      </c>
      <c r="M2780" s="2">
        <v>1655120000</v>
      </c>
      <c r="N2780" s="2">
        <v>1655120000</v>
      </c>
      <c r="O2780" s="2">
        <v>1655120000</v>
      </c>
      <c r="P2780" s="2">
        <v>1655120000</v>
      </c>
      <c r="Q2780" s="2">
        <v>1655120000</v>
      </c>
      <c r="R2780" s="2">
        <v>1662720000</v>
      </c>
      <c r="S2780" s="2">
        <v>1671180000</v>
      </c>
      <c r="T2780" s="2">
        <v>1671180000</v>
      </c>
      <c r="U2780" s="2">
        <v>1671180000</v>
      </c>
      <c r="V2780" s="2">
        <v>1671180000</v>
      </c>
      <c r="W2780" s="2">
        <v>1671180000</v>
      </c>
      <c r="X2780" s="2">
        <v>1671180000</v>
      </c>
      <c r="Y2780" s="2">
        <v>1671180000</v>
      </c>
      <c r="Z2780" s="2">
        <v>1671180000</v>
      </c>
      <c r="AA2780" s="2">
        <v>1671180000</v>
      </c>
      <c r="AB2780" s="2">
        <v>1671180000</v>
      </c>
      <c r="AC2780" s="2">
        <v>1671180000</v>
      </c>
      <c r="AD2780" s="2"/>
      <c r="AE2780" s="2"/>
      <c r="AF2780" s="2"/>
    </row>
    <row r="2781" spans="1:32">
      <c r="A2781" t="s">
        <v>1560</v>
      </c>
      <c r="B2781" t="s">
        <v>19</v>
      </c>
      <c r="C2781">
        <v>0</v>
      </c>
      <c r="D2781">
        <v>0</v>
      </c>
      <c r="E2781">
        <v>0</v>
      </c>
      <c r="F2781">
        <v>0</v>
      </c>
      <c r="G2781">
        <v>0</v>
      </c>
      <c r="H2781">
        <v>0</v>
      </c>
      <c r="I2781">
        <v>0</v>
      </c>
      <c r="J2781">
        <v>0</v>
      </c>
      <c r="K2781">
        <v>0</v>
      </c>
      <c r="L2781">
        <v>0</v>
      </c>
      <c r="M2781">
        <v>0</v>
      </c>
      <c r="N2781">
        <v>0</v>
      </c>
      <c r="O2781">
        <v>0</v>
      </c>
      <c r="P2781">
        <v>0</v>
      </c>
      <c r="Q2781">
        <v>0</v>
      </c>
      <c r="R2781">
        <v>0</v>
      </c>
      <c r="S2781">
        <v>0</v>
      </c>
      <c r="T2781">
        <v>0</v>
      </c>
      <c r="U2781">
        <v>0</v>
      </c>
      <c r="V2781">
        <v>0</v>
      </c>
      <c r="W2781">
        <v>0</v>
      </c>
      <c r="X2781">
        <v>0</v>
      </c>
      <c r="Y2781">
        <v>0</v>
      </c>
      <c r="Z2781">
        <v>0</v>
      </c>
      <c r="AA2781">
        <v>0</v>
      </c>
      <c r="AB2781">
        <v>0</v>
      </c>
      <c r="AC2781">
        <v>0</v>
      </c>
      <c r="AD2781" s="2"/>
      <c r="AE2781" s="2"/>
      <c r="AF2781" s="2"/>
    </row>
    <row r="2782" spans="1:32">
      <c r="A2782" t="s">
        <v>1561</v>
      </c>
      <c r="B2782" t="s">
        <v>19</v>
      </c>
      <c r="C2782" s="2">
        <v>468328000</v>
      </c>
      <c r="D2782" s="2">
        <v>864041000</v>
      </c>
      <c r="E2782">
        <v>0</v>
      </c>
      <c r="F2782">
        <v>0</v>
      </c>
      <c r="G2782">
        <v>0</v>
      </c>
      <c r="H2782">
        <v>0</v>
      </c>
      <c r="I2782">
        <v>0</v>
      </c>
      <c r="J2782">
        <v>0</v>
      </c>
      <c r="K2782">
        <v>0</v>
      </c>
      <c r="L2782">
        <v>0</v>
      </c>
      <c r="M2782">
        <v>0</v>
      </c>
      <c r="N2782">
        <v>0</v>
      </c>
      <c r="O2782">
        <v>0</v>
      </c>
      <c r="P2782">
        <v>0</v>
      </c>
      <c r="Q2782">
        <v>0</v>
      </c>
      <c r="R2782">
        <v>0</v>
      </c>
      <c r="S2782">
        <v>0</v>
      </c>
      <c r="T2782">
        <v>0</v>
      </c>
      <c r="U2782">
        <v>0</v>
      </c>
      <c r="V2782">
        <v>0</v>
      </c>
      <c r="W2782">
        <v>0</v>
      </c>
      <c r="X2782">
        <v>0</v>
      </c>
      <c r="Y2782">
        <v>0</v>
      </c>
      <c r="Z2782">
        <v>0</v>
      </c>
      <c r="AA2782">
        <v>0</v>
      </c>
      <c r="AB2782">
        <v>0</v>
      </c>
      <c r="AC2782">
        <v>0</v>
      </c>
      <c r="AD2782" s="2"/>
      <c r="AE2782" s="2"/>
      <c r="AF2782" s="2"/>
    </row>
    <row r="2783" spans="1:32">
      <c r="A2783" t="s">
        <v>1562</v>
      </c>
      <c r="B2783" t="s">
        <v>19</v>
      </c>
      <c r="C2783" s="2">
        <v>1894520000</v>
      </c>
      <c r="D2783" s="2">
        <v>3419720000</v>
      </c>
      <c r="E2783" s="2">
        <v>1771930000</v>
      </c>
      <c r="F2783" s="2">
        <v>1354920000</v>
      </c>
      <c r="G2783" s="2">
        <v>1397390000</v>
      </c>
      <c r="H2783" s="2">
        <v>1405930000</v>
      </c>
      <c r="I2783" s="2">
        <v>1254470000</v>
      </c>
      <c r="J2783" s="2">
        <v>1237060000</v>
      </c>
      <c r="K2783" s="2">
        <v>1183660000</v>
      </c>
      <c r="L2783" s="2">
        <v>1151150000</v>
      </c>
      <c r="M2783" s="2">
        <v>1121500000</v>
      </c>
      <c r="N2783" s="2">
        <v>1101780000</v>
      </c>
      <c r="O2783" s="2">
        <v>1063100000</v>
      </c>
      <c r="P2783" s="2">
        <v>1003790000</v>
      </c>
      <c r="Q2783" s="2">
        <v>1029410000</v>
      </c>
      <c r="R2783" s="2">
        <v>1129530000</v>
      </c>
      <c r="S2783" s="2">
        <v>1068270000</v>
      </c>
      <c r="T2783" s="2">
        <v>781692000</v>
      </c>
      <c r="U2783" s="2">
        <v>681816000</v>
      </c>
      <c r="V2783" s="2">
        <v>641248000</v>
      </c>
      <c r="W2783" s="2">
        <v>580516000</v>
      </c>
      <c r="X2783" s="2">
        <v>573688000</v>
      </c>
      <c r="Y2783" s="2">
        <v>419162000</v>
      </c>
      <c r="Z2783" s="2">
        <v>348314000</v>
      </c>
      <c r="AA2783" s="2">
        <v>339784000</v>
      </c>
      <c r="AB2783" s="2">
        <v>324125000</v>
      </c>
      <c r="AC2783" s="2">
        <v>302051000</v>
      </c>
      <c r="AD2783" s="2"/>
      <c r="AE2783" s="2"/>
      <c r="AF2783" s="2"/>
    </row>
    <row r="2784" spans="1:32">
      <c r="A2784" t="s">
        <v>1563</v>
      </c>
      <c r="B2784" t="s">
        <v>19</v>
      </c>
      <c r="C2784" s="2">
        <v>1496850000</v>
      </c>
      <c r="D2784" s="2">
        <v>1888180000</v>
      </c>
      <c r="E2784" s="2">
        <v>2263800000</v>
      </c>
      <c r="F2784" s="2">
        <v>2356140000</v>
      </c>
      <c r="G2784" s="2">
        <v>2211040000</v>
      </c>
      <c r="H2784" s="2">
        <v>1898230000</v>
      </c>
      <c r="I2784" s="2">
        <v>1528880000</v>
      </c>
      <c r="J2784" s="2">
        <v>1626870000</v>
      </c>
      <c r="K2784" s="2">
        <v>2539560000</v>
      </c>
      <c r="L2784" s="2">
        <v>2577240000</v>
      </c>
      <c r="M2784" s="2">
        <v>2592320000</v>
      </c>
      <c r="N2784" s="2">
        <v>2596090000</v>
      </c>
      <c r="O2784" s="2">
        <v>2596090000</v>
      </c>
      <c r="P2784" s="2">
        <v>2594200000</v>
      </c>
      <c r="Q2784" s="2">
        <v>2592320000</v>
      </c>
      <c r="R2784" s="2">
        <v>2550860000</v>
      </c>
      <c r="S2784" s="2">
        <v>2490560000</v>
      </c>
      <c r="T2784" s="2">
        <v>2476110000</v>
      </c>
      <c r="U2784" s="2">
        <v>2493070000</v>
      </c>
      <c r="V2784" s="2">
        <v>2504380000</v>
      </c>
      <c r="W2784" s="2">
        <v>2521970000</v>
      </c>
      <c r="X2784" s="2">
        <v>2488050000</v>
      </c>
      <c r="Y2784" s="2">
        <v>2485540000</v>
      </c>
      <c r="Z2784" s="2">
        <v>2521340000</v>
      </c>
      <c r="AA2784" s="2">
        <v>2542700000</v>
      </c>
      <c r="AB2784" s="2">
        <v>2551490000</v>
      </c>
      <c r="AC2784" s="2">
        <v>2564050000</v>
      </c>
      <c r="AD2784" s="2"/>
      <c r="AE2784" s="2"/>
      <c r="AF2784" s="2"/>
    </row>
    <row r="2785" spans="1:32">
      <c r="A2785" t="s">
        <v>1564</v>
      </c>
      <c r="B2785" t="s">
        <v>19</v>
      </c>
      <c r="C2785">
        <v>0</v>
      </c>
      <c r="D2785">
        <v>0</v>
      </c>
      <c r="E2785">
        <v>0</v>
      </c>
      <c r="F2785">
        <v>0</v>
      </c>
      <c r="G2785">
        <v>0</v>
      </c>
      <c r="H2785">
        <v>0</v>
      </c>
      <c r="I2785">
        <v>0</v>
      </c>
      <c r="J2785">
        <v>0</v>
      </c>
      <c r="K2785">
        <v>0</v>
      </c>
      <c r="L2785">
        <v>0</v>
      </c>
      <c r="M2785">
        <v>0</v>
      </c>
      <c r="N2785">
        <v>0</v>
      </c>
      <c r="O2785">
        <v>0</v>
      </c>
      <c r="P2785">
        <v>0</v>
      </c>
      <c r="Q2785">
        <v>0</v>
      </c>
      <c r="R2785">
        <v>0</v>
      </c>
      <c r="S2785">
        <v>0</v>
      </c>
      <c r="T2785">
        <v>0</v>
      </c>
      <c r="U2785">
        <v>0</v>
      </c>
      <c r="V2785">
        <v>0</v>
      </c>
      <c r="W2785">
        <v>0</v>
      </c>
      <c r="X2785">
        <v>0</v>
      </c>
      <c r="Y2785">
        <v>0</v>
      </c>
      <c r="Z2785">
        <v>0</v>
      </c>
      <c r="AA2785">
        <v>0</v>
      </c>
      <c r="AB2785">
        <v>0</v>
      </c>
      <c r="AC2785">
        <v>0</v>
      </c>
    </row>
    <row r="2786" spans="1:32">
      <c r="A2786" t="s">
        <v>1565</v>
      </c>
      <c r="B2786" t="s">
        <v>19</v>
      </c>
      <c r="C2786">
        <v>0</v>
      </c>
      <c r="D2786">
        <v>0</v>
      </c>
      <c r="E2786">
        <v>0</v>
      </c>
      <c r="F2786">
        <v>0</v>
      </c>
      <c r="G2786">
        <v>0</v>
      </c>
      <c r="H2786">
        <v>0</v>
      </c>
      <c r="I2786">
        <v>0</v>
      </c>
      <c r="J2786">
        <v>0</v>
      </c>
      <c r="K2786">
        <v>0</v>
      </c>
      <c r="L2786">
        <v>0</v>
      </c>
      <c r="M2786">
        <v>0</v>
      </c>
      <c r="N2786">
        <v>0</v>
      </c>
      <c r="O2786">
        <v>0</v>
      </c>
      <c r="P2786">
        <v>0</v>
      </c>
      <c r="Q2786">
        <v>0</v>
      </c>
      <c r="R2786">
        <v>0</v>
      </c>
      <c r="S2786">
        <v>0</v>
      </c>
      <c r="T2786">
        <v>0</v>
      </c>
      <c r="U2786">
        <v>0</v>
      </c>
      <c r="V2786">
        <v>0</v>
      </c>
      <c r="W2786">
        <v>0</v>
      </c>
      <c r="X2786">
        <v>0</v>
      </c>
      <c r="Y2786">
        <v>0</v>
      </c>
      <c r="Z2786">
        <v>0</v>
      </c>
      <c r="AA2786">
        <v>0</v>
      </c>
      <c r="AB2786">
        <v>0</v>
      </c>
      <c r="AC2786">
        <v>0</v>
      </c>
      <c r="AD2786" s="2"/>
      <c r="AE2786" s="2"/>
      <c r="AF2786" s="2"/>
    </row>
    <row r="2787" spans="1:32">
      <c r="A2787" t="s">
        <v>1566</v>
      </c>
      <c r="B2787" t="s">
        <v>19</v>
      </c>
      <c r="C2787">
        <v>0</v>
      </c>
      <c r="D2787">
        <v>0</v>
      </c>
      <c r="E2787">
        <v>0</v>
      </c>
      <c r="F2787">
        <v>0</v>
      </c>
      <c r="G2787">
        <v>0</v>
      </c>
      <c r="H2787">
        <v>0</v>
      </c>
      <c r="I2787">
        <v>0</v>
      </c>
      <c r="J2787">
        <v>0</v>
      </c>
      <c r="K2787">
        <v>0</v>
      </c>
      <c r="L2787">
        <v>0</v>
      </c>
      <c r="M2787">
        <v>0</v>
      </c>
      <c r="N2787">
        <v>0</v>
      </c>
      <c r="O2787">
        <v>0</v>
      </c>
      <c r="P2787">
        <v>0</v>
      </c>
      <c r="Q2787">
        <v>0</v>
      </c>
      <c r="R2787">
        <v>0</v>
      </c>
      <c r="S2787">
        <v>0</v>
      </c>
      <c r="T2787">
        <v>0</v>
      </c>
      <c r="U2787">
        <v>0</v>
      </c>
      <c r="V2787">
        <v>0</v>
      </c>
      <c r="W2787">
        <v>0</v>
      </c>
      <c r="X2787">
        <v>0</v>
      </c>
      <c r="Y2787">
        <v>0</v>
      </c>
      <c r="Z2787">
        <v>0</v>
      </c>
      <c r="AA2787">
        <v>0</v>
      </c>
      <c r="AB2787">
        <v>0</v>
      </c>
      <c r="AC2787">
        <v>0</v>
      </c>
      <c r="AD2787" s="2"/>
      <c r="AE2787" s="2"/>
      <c r="AF2787" s="2"/>
    </row>
    <row r="2788" spans="1:32">
      <c r="A2788" t="s">
        <v>1567</v>
      </c>
      <c r="B2788" t="s">
        <v>19</v>
      </c>
      <c r="C2788" s="2">
        <v>1683100000</v>
      </c>
      <c r="D2788" s="2">
        <v>1683100000</v>
      </c>
      <c r="E2788" s="2">
        <v>1683100000</v>
      </c>
      <c r="F2788" s="2">
        <v>1619660000</v>
      </c>
      <c r="G2788" s="2">
        <v>1619660000</v>
      </c>
      <c r="H2788" s="2">
        <v>1552480000</v>
      </c>
      <c r="I2788" s="2">
        <v>1552480000</v>
      </c>
      <c r="J2788" s="2">
        <v>1552480000</v>
      </c>
      <c r="K2788" s="2">
        <v>1552480000</v>
      </c>
      <c r="L2788" s="2">
        <v>1552480000</v>
      </c>
      <c r="M2788" s="2">
        <v>1552480000</v>
      </c>
      <c r="N2788" s="2">
        <v>1552480000</v>
      </c>
      <c r="O2788" s="2">
        <v>1552480000</v>
      </c>
      <c r="P2788" s="2">
        <v>1552480000</v>
      </c>
      <c r="Q2788" s="2">
        <v>1552480000</v>
      </c>
      <c r="R2788" s="2">
        <v>1500230000</v>
      </c>
      <c r="S2788" s="2">
        <v>1462910000</v>
      </c>
      <c r="T2788" s="2">
        <v>1459180000</v>
      </c>
      <c r="U2788" s="2">
        <v>1470380000</v>
      </c>
      <c r="V2788" s="2">
        <v>1489040000</v>
      </c>
      <c r="W2788" s="2">
        <v>1496500000</v>
      </c>
      <c r="X2788" s="2">
        <v>1455450000</v>
      </c>
      <c r="Y2788" s="2">
        <v>1436790000</v>
      </c>
      <c r="Z2788" s="2">
        <v>1474110000</v>
      </c>
      <c r="AA2788" s="2">
        <v>1496500000</v>
      </c>
      <c r="AB2788" s="2">
        <v>1496500000</v>
      </c>
      <c r="AC2788" s="2">
        <v>1496500000</v>
      </c>
      <c r="AD2788" s="2"/>
      <c r="AE2788" s="2"/>
      <c r="AF2788" s="2"/>
    </row>
    <row r="2789" spans="1:32">
      <c r="A2789" t="s">
        <v>7154</v>
      </c>
      <c r="B2789" t="s">
        <v>19</v>
      </c>
      <c r="C2789">
        <v>0</v>
      </c>
      <c r="D2789">
        <v>0</v>
      </c>
      <c r="E2789">
        <v>0</v>
      </c>
      <c r="F2789">
        <v>0</v>
      </c>
      <c r="G2789">
        <v>0</v>
      </c>
      <c r="H2789">
        <v>0</v>
      </c>
      <c r="I2789">
        <v>0</v>
      </c>
      <c r="J2789">
        <v>0</v>
      </c>
      <c r="K2789">
        <v>0</v>
      </c>
      <c r="L2789">
        <v>0</v>
      </c>
      <c r="M2789">
        <v>0</v>
      </c>
      <c r="N2789">
        <v>0</v>
      </c>
      <c r="O2789">
        <v>0</v>
      </c>
      <c r="P2789">
        <v>0</v>
      </c>
      <c r="Q2789">
        <v>0</v>
      </c>
      <c r="R2789">
        <v>0</v>
      </c>
      <c r="S2789">
        <v>0</v>
      </c>
      <c r="T2789">
        <v>0</v>
      </c>
      <c r="U2789">
        <v>0</v>
      </c>
      <c r="V2789">
        <v>0</v>
      </c>
      <c r="W2789">
        <v>0</v>
      </c>
      <c r="X2789">
        <v>0</v>
      </c>
      <c r="Y2789">
        <v>0</v>
      </c>
      <c r="Z2789">
        <v>0</v>
      </c>
      <c r="AA2789">
        <v>0</v>
      </c>
      <c r="AB2789">
        <v>0</v>
      </c>
      <c r="AC2789">
        <v>0</v>
      </c>
      <c r="AD2789" s="2"/>
      <c r="AE2789" s="2"/>
      <c r="AF2789" s="2"/>
    </row>
    <row r="2790" spans="1:32">
      <c r="A2790" t="s">
        <v>7155</v>
      </c>
      <c r="B2790" t="s">
        <v>19</v>
      </c>
      <c r="C2790">
        <v>0</v>
      </c>
      <c r="D2790">
        <v>0</v>
      </c>
      <c r="E2790">
        <v>0</v>
      </c>
      <c r="F2790">
        <v>0</v>
      </c>
      <c r="G2790">
        <v>0</v>
      </c>
      <c r="H2790" s="2">
        <v>25579000</v>
      </c>
      <c r="I2790" s="2">
        <v>51157900</v>
      </c>
      <c r="J2790" s="2">
        <v>51157900</v>
      </c>
      <c r="K2790" s="2">
        <v>51157900</v>
      </c>
      <c r="L2790" s="2">
        <v>51157900</v>
      </c>
      <c r="M2790" s="2">
        <v>76209700</v>
      </c>
      <c r="N2790" s="2">
        <v>151467000</v>
      </c>
      <c r="O2790" s="2">
        <v>202006000</v>
      </c>
      <c r="P2790" s="2">
        <v>202006000</v>
      </c>
      <c r="Q2790" s="2">
        <v>202006000</v>
      </c>
      <c r="R2790" s="2">
        <v>196239000</v>
      </c>
      <c r="S2790" s="2">
        <v>191534000</v>
      </c>
      <c r="T2790" s="2">
        <v>186374000</v>
      </c>
      <c r="U2790" s="2">
        <v>190927000</v>
      </c>
      <c r="V2790" s="2">
        <v>190927000</v>
      </c>
      <c r="W2790" s="2">
        <v>193052000</v>
      </c>
      <c r="X2790" s="2">
        <v>188650000</v>
      </c>
      <c r="Y2790" s="2">
        <v>186374000</v>
      </c>
      <c r="Z2790" s="2">
        <v>105025000</v>
      </c>
      <c r="AA2790" s="2">
        <v>104570000</v>
      </c>
      <c r="AB2790" s="2">
        <v>103356000</v>
      </c>
      <c r="AC2790" s="2">
        <v>101990000</v>
      </c>
      <c r="AD2790" s="2"/>
      <c r="AE2790" s="2"/>
      <c r="AF2790" s="2"/>
    </row>
    <row r="2791" spans="1:32">
      <c r="A2791" t="s">
        <v>7156</v>
      </c>
      <c r="B2791" t="s">
        <v>19</v>
      </c>
      <c r="C2791">
        <v>0</v>
      </c>
      <c r="D2791">
        <v>0</v>
      </c>
      <c r="E2791">
        <v>0</v>
      </c>
      <c r="F2791">
        <v>0</v>
      </c>
      <c r="G2791">
        <v>0</v>
      </c>
      <c r="H2791">
        <v>0</v>
      </c>
      <c r="I2791">
        <v>0</v>
      </c>
      <c r="J2791">
        <v>0</v>
      </c>
      <c r="K2791">
        <v>0</v>
      </c>
      <c r="L2791">
        <v>0</v>
      </c>
      <c r="M2791">
        <v>0</v>
      </c>
      <c r="N2791">
        <v>0</v>
      </c>
      <c r="O2791">
        <v>0</v>
      </c>
      <c r="P2791">
        <v>0</v>
      </c>
      <c r="Q2791">
        <v>0</v>
      </c>
      <c r="R2791">
        <v>0</v>
      </c>
      <c r="S2791">
        <v>0</v>
      </c>
      <c r="T2791">
        <v>0</v>
      </c>
      <c r="U2791">
        <v>0</v>
      </c>
      <c r="V2791">
        <v>0</v>
      </c>
      <c r="W2791">
        <v>0</v>
      </c>
      <c r="X2791">
        <v>0</v>
      </c>
      <c r="Y2791">
        <v>0</v>
      </c>
      <c r="Z2791">
        <v>0</v>
      </c>
      <c r="AA2791">
        <v>0</v>
      </c>
      <c r="AB2791">
        <v>0</v>
      </c>
      <c r="AC2791">
        <v>0</v>
      </c>
      <c r="AD2791" s="2"/>
      <c r="AE2791" s="2"/>
      <c r="AF2791" s="2"/>
    </row>
    <row r="2792" spans="1:32">
      <c r="A2792" t="s">
        <v>7157</v>
      </c>
      <c r="B2792" t="s">
        <v>19</v>
      </c>
      <c r="C2792">
        <v>0</v>
      </c>
      <c r="D2792">
        <v>0</v>
      </c>
      <c r="E2792">
        <v>0</v>
      </c>
      <c r="F2792">
        <v>0</v>
      </c>
      <c r="G2792">
        <v>0</v>
      </c>
      <c r="H2792">
        <v>0</v>
      </c>
      <c r="I2792">
        <v>0</v>
      </c>
      <c r="J2792">
        <v>0</v>
      </c>
      <c r="K2792">
        <v>0</v>
      </c>
      <c r="L2792">
        <v>0</v>
      </c>
      <c r="M2792">
        <v>0</v>
      </c>
      <c r="N2792">
        <v>0</v>
      </c>
      <c r="O2792">
        <v>0</v>
      </c>
      <c r="P2792">
        <v>0</v>
      </c>
      <c r="Q2792">
        <v>0</v>
      </c>
      <c r="R2792">
        <v>0</v>
      </c>
      <c r="S2792">
        <v>0</v>
      </c>
      <c r="T2792">
        <v>0</v>
      </c>
      <c r="U2792">
        <v>0</v>
      </c>
      <c r="V2792">
        <v>0</v>
      </c>
      <c r="W2792">
        <v>0</v>
      </c>
      <c r="X2792">
        <v>0</v>
      </c>
      <c r="Y2792">
        <v>0</v>
      </c>
      <c r="Z2792">
        <v>0</v>
      </c>
      <c r="AA2792">
        <v>0</v>
      </c>
      <c r="AB2792">
        <v>0</v>
      </c>
      <c r="AC2792">
        <v>0</v>
      </c>
      <c r="AD2792" s="2"/>
      <c r="AE2792" s="2"/>
      <c r="AF2792" s="2"/>
    </row>
    <row r="2793" spans="1:32">
      <c r="A2793" t="s">
        <v>7158</v>
      </c>
      <c r="B2793" t="s">
        <v>19</v>
      </c>
      <c r="C2793">
        <v>0</v>
      </c>
      <c r="D2793">
        <v>0</v>
      </c>
      <c r="E2793">
        <v>0</v>
      </c>
      <c r="F2793">
        <v>0</v>
      </c>
      <c r="G2793">
        <v>0</v>
      </c>
      <c r="H2793">
        <v>0</v>
      </c>
      <c r="I2793">
        <v>0</v>
      </c>
      <c r="J2793">
        <v>0</v>
      </c>
      <c r="K2793">
        <v>0</v>
      </c>
      <c r="L2793">
        <v>0</v>
      </c>
      <c r="M2793">
        <v>0</v>
      </c>
      <c r="N2793">
        <v>0</v>
      </c>
      <c r="O2793">
        <v>0</v>
      </c>
      <c r="P2793">
        <v>0</v>
      </c>
      <c r="Q2793">
        <v>0</v>
      </c>
      <c r="R2793">
        <v>0</v>
      </c>
      <c r="S2793">
        <v>0</v>
      </c>
      <c r="T2793">
        <v>0</v>
      </c>
      <c r="U2793">
        <v>0</v>
      </c>
      <c r="V2793">
        <v>0</v>
      </c>
      <c r="W2793">
        <v>0</v>
      </c>
      <c r="X2793">
        <v>0</v>
      </c>
      <c r="Y2793">
        <v>0</v>
      </c>
      <c r="Z2793">
        <v>0</v>
      </c>
      <c r="AA2793">
        <v>0</v>
      </c>
      <c r="AB2793">
        <v>0</v>
      </c>
      <c r="AC2793">
        <v>0</v>
      </c>
      <c r="AD2793" s="2"/>
      <c r="AE2793" s="2"/>
      <c r="AF2793" s="2"/>
    </row>
    <row r="2794" spans="1:32">
      <c r="A2794" t="s">
        <v>7159</v>
      </c>
      <c r="B2794" t="s">
        <v>19</v>
      </c>
      <c r="C2794">
        <v>0</v>
      </c>
      <c r="D2794">
        <v>0</v>
      </c>
      <c r="E2794">
        <v>0</v>
      </c>
      <c r="F2794">
        <v>0</v>
      </c>
      <c r="G2794">
        <v>0</v>
      </c>
      <c r="H2794">
        <v>0</v>
      </c>
      <c r="I2794">
        <v>0</v>
      </c>
      <c r="J2794">
        <v>0</v>
      </c>
      <c r="K2794">
        <v>0</v>
      </c>
      <c r="L2794">
        <v>0</v>
      </c>
      <c r="M2794">
        <v>0</v>
      </c>
      <c r="N2794">
        <v>0</v>
      </c>
      <c r="O2794">
        <v>0</v>
      </c>
      <c r="P2794">
        <v>0</v>
      </c>
      <c r="Q2794">
        <v>0</v>
      </c>
      <c r="R2794">
        <v>0</v>
      </c>
      <c r="S2794">
        <v>0</v>
      </c>
      <c r="T2794">
        <v>0</v>
      </c>
      <c r="U2794">
        <v>0</v>
      </c>
      <c r="V2794">
        <v>0</v>
      </c>
      <c r="W2794">
        <v>0</v>
      </c>
      <c r="X2794">
        <v>0</v>
      </c>
      <c r="Y2794">
        <v>0</v>
      </c>
      <c r="Z2794">
        <v>0</v>
      </c>
      <c r="AA2794">
        <v>0</v>
      </c>
      <c r="AB2794">
        <v>0</v>
      </c>
      <c r="AC2794">
        <v>0</v>
      </c>
      <c r="AD2794" s="2"/>
      <c r="AE2794" s="2"/>
      <c r="AF2794" s="2"/>
    </row>
    <row r="2795" spans="1:32">
      <c r="A2795" t="s">
        <v>7160</v>
      </c>
      <c r="B2795" t="s">
        <v>19</v>
      </c>
      <c r="C2795">
        <v>0</v>
      </c>
      <c r="D2795">
        <v>0</v>
      </c>
      <c r="E2795">
        <v>0</v>
      </c>
      <c r="F2795">
        <v>0</v>
      </c>
      <c r="G2795">
        <v>0</v>
      </c>
      <c r="H2795">
        <v>0</v>
      </c>
      <c r="I2795">
        <v>0</v>
      </c>
      <c r="J2795">
        <v>0</v>
      </c>
      <c r="K2795">
        <v>0</v>
      </c>
      <c r="L2795">
        <v>0</v>
      </c>
      <c r="M2795">
        <v>0</v>
      </c>
      <c r="N2795">
        <v>0</v>
      </c>
      <c r="O2795">
        <v>0</v>
      </c>
      <c r="P2795">
        <v>0</v>
      </c>
      <c r="Q2795">
        <v>0</v>
      </c>
      <c r="R2795">
        <v>0</v>
      </c>
      <c r="S2795">
        <v>0</v>
      </c>
      <c r="T2795">
        <v>0</v>
      </c>
      <c r="U2795">
        <v>0</v>
      </c>
      <c r="V2795">
        <v>0</v>
      </c>
      <c r="W2795">
        <v>0</v>
      </c>
      <c r="X2795">
        <v>0</v>
      </c>
      <c r="Y2795">
        <v>0</v>
      </c>
      <c r="Z2795">
        <v>0</v>
      </c>
      <c r="AA2795">
        <v>0</v>
      </c>
      <c r="AB2795">
        <v>0</v>
      </c>
      <c r="AC2795">
        <v>0</v>
      </c>
      <c r="AD2795" s="2"/>
      <c r="AE2795" s="2"/>
      <c r="AF2795" s="2"/>
    </row>
    <row r="2796" spans="1:32">
      <c r="A2796" t="s">
        <v>1568</v>
      </c>
      <c r="B2796" t="s">
        <v>19</v>
      </c>
      <c r="C2796" s="2">
        <v>707544000000</v>
      </c>
      <c r="D2796" s="2">
        <v>669950000000</v>
      </c>
      <c r="E2796" s="2">
        <v>663644000000</v>
      </c>
      <c r="F2796" s="2">
        <v>637112000000</v>
      </c>
      <c r="G2796" s="2">
        <v>582205000000</v>
      </c>
      <c r="H2796" s="2">
        <v>501040000000</v>
      </c>
      <c r="I2796" s="2">
        <v>412958000000</v>
      </c>
      <c r="J2796" s="2">
        <v>421239000000</v>
      </c>
      <c r="K2796" s="2">
        <v>480358000000</v>
      </c>
      <c r="L2796" s="2">
        <v>469119000000</v>
      </c>
      <c r="M2796" s="2">
        <v>460349000000</v>
      </c>
      <c r="N2796" s="2">
        <v>451382000000</v>
      </c>
      <c r="O2796" s="2">
        <v>429942000000</v>
      </c>
      <c r="P2796" s="2">
        <v>422182000000</v>
      </c>
      <c r="Q2796" s="2">
        <v>419508000000</v>
      </c>
      <c r="R2796" s="2">
        <v>398527000000</v>
      </c>
      <c r="S2796" s="2">
        <v>355278000000</v>
      </c>
      <c r="T2796" s="2">
        <v>349941000000</v>
      </c>
      <c r="U2796" s="2">
        <v>345173000000</v>
      </c>
      <c r="V2796" s="2">
        <v>339890000000</v>
      </c>
      <c r="W2796" s="2">
        <v>337836000000</v>
      </c>
      <c r="X2796" s="2">
        <v>319197000000</v>
      </c>
      <c r="Y2796" s="2">
        <v>315849000000</v>
      </c>
      <c r="Z2796" s="2">
        <v>319479000000</v>
      </c>
      <c r="AA2796" s="2">
        <v>317895000000</v>
      </c>
      <c r="AB2796" s="2">
        <v>316255000000</v>
      </c>
      <c r="AC2796" s="2">
        <v>316737000000</v>
      </c>
      <c r="AD2796" s="2"/>
      <c r="AE2796" s="2"/>
      <c r="AF2796" s="2"/>
    </row>
    <row r="2797" spans="1:32">
      <c r="A2797" t="s">
        <v>7161</v>
      </c>
      <c r="B2797" t="s">
        <v>19</v>
      </c>
      <c r="C2797" s="2">
        <v>383807000</v>
      </c>
      <c r="D2797" s="2">
        <v>438484000</v>
      </c>
      <c r="E2797" s="2">
        <v>190187000</v>
      </c>
      <c r="F2797" s="2">
        <v>131352000</v>
      </c>
      <c r="G2797" s="2">
        <v>142665000</v>
      </c>
      <c r="H2797" s="2">
        <v>146145000</v>
      </c>
      <c r="I2797" s="2">
        <v>141649000</v>
      </c>
      <c r="J2797" s="2">
        <v>129950000</v>
      </c>
      <c r="K2797" s="2">
        <v>112981000</v>
      </c>
      <c r="L2797" s="2">
        <v>102587000</v>
      </c>
      <c r="M2797" s="2">
        <v>95383600</v>
      </c>
      <c r="N2797" s="2">
        <v>91081000</v>
      </c>
      <c r="O2797" s="2">
        <v>87745200</v>
      </c>
      <c r="P2797" s="2">
        <v>83442500</v>
      </c>
      <c r="Q2797" s="2">
        <v>86391600</v>
      </c>
      <c r="R2797" s="2">
        <v>94706800</v>
      </c>
      <c r="S2797" s="2">
        <v>88857100</v>
      </c>
      <c r="T2797" s="2">
        <v>65120000</v>
      </c>
      <c r="U2797" s="2">
        <v>56514700</v>
      </c>
      <c r="V2797" s="2">
        <v>52502100</v>
      </c>
      <c r="W2797" s="2">
        <v>47087500</v>
      </c>
      <c r="X2797" s="2">
        <v>45250400</v>
      </c>
      <c r="Y2797" s="2">
        <v>32825900</v>
      </c>
      <c r="Z2797" s="2">
        <v>27266300</v>
      </c>
      <c r="AA2797" s="2">
        <v>26541100</v>
      </c>
      <c r="AB2797" s="2">
        <v>25090800</v>
      </c>
      <c r="AC2797" s="2">
        <v>23108700</v>
      </c>
    </row>
    <row r="2798" spans="1:32">
      <c r="A2798" t="s">
        <v>7162</v>
      </c>
      <c r="B2798" t="s">
        <v>19</v>
      </c>
      <c r="C2798" s="2">
        <v>5583000000</v>
      </c>
      <c r="D2798" s="2">
        <v>5106720000</v>
      </c>
      <c r="E2798" s="2">
        <v>5038470000</v>
      </c>
      <c r="F2798" s="2">
        <v>5142190000</v>
      </c>
      <c r="G2798" s="2">
        <v>5355470000</v>
      </c>
      <c r="H2798" s="2">
        <v>5690410000</v>
      </c>
      <c r="I2798" s="2">
        <v>6037580000</v>
      </c>
      <c r="J2798" s="2">
        <v>5993440000</v>
      </c>
      <c r="K2798" s="2">
        <v>5770060000</v>
      </c>
      <c r="L2798" s="2">
        <v>5802400000</v>
      </c>
      <c r="M2798" s="2">
        <v>5834990000</v>
      </c>
      <c r="N2798" s="2">
        <v>5883150000</v>
      </c>
      <c r="O2798" s="2">
        <v>5929640000</v>
      </c>
      <c r="P2798" s="2">
        <v>5872290000</v>
      </c>
      <c r="Q2798" s="2">
        <v>5793830000</v>
      </c>
      <c r="R2798" s="2">
        <v>5762630000</v>
      </c>
      <c r="S2798" s="2">
        <v>5799120000</v>
      </c>
      <c r="T2798" s="2">
        <v>5896570000</v>
      </c>
      <c r="U2798" s="2">
        <v>6031540000</v>
      </c>
      <c r="V2798" s="2">
        <v>6148390000</v>
      </c>
      <c r="W2798" s="2">
        <v>6268730000</v>
      </c>
      <c r="X2798" s="2">
        <v>6272650000</v>
      </c>
      <c r="Y2798" s="2">
        <v>6326950000</v>
      </c>
      <c r="Z2798" s="2">
        <v>6502330000</v>
      </c>
      <c r="AA2798" s="2">
        <v>6661980000</v>
      </c>
      <c r="AB2798" s="2">
        <v>6803750000</v>
      </c>
      <c r="AC2798" s="2">
        <v>6948790000</v>
      </c>
      <c r="AD2798" s="2"/>
      <c r="AE2798" s="2"/>
      <c r="AF2798" s="2"/>
    </row>
    <row r="2799" spans="1:32">
      <c r="A2799" t="s">
        <v>1570</v>
      </c>
      <c r="B2799" t="s">
        <v>19</v>
      </c>
      <c r="C2799">
        <v>0</v>
      </c>
      <c r="D2799">
        <v>0</v>
      </c>
      <c r="E2799">
        <v>0</v>
      </c>
      <c r="F2799">
        <v>0</v>
      </c>
      <c r="G2799">
        <v>0</v>
      </c>
      <c r="H2799">
        <v>0</v>
      </c>
      <c r="I2799">
        <v>0</v>
      </c>
      <c r="J2799">
        <v>0</v>
      </c>
      <c r="K2799">
        <v>0</v>
      </c>
      <c r="L2799">
        <v>0</v>
      </c>
      <c r="M2799">
        <v>0</v>
      </c>
      <c r="N2799">
        <v>0</v>
      </c>
      <c r="O2799">
        <v>0</v>
      </c>
      <c r="P2799">
        <v>0</v>
      </c>
      <c r="Q2799">
        <v>0</v>
      </c>
      <c r="R2799">
        <v>0</v>
      </c>
      <c r="S2799">
        <v>0</v>
      </c>
      <c r="T2799">
        <v>0</v>
      </c>
      <c r="U2799">
        <v>0</v>
      </c>
      <c r="V2799">
        <v>0</v>
      </c>
      <c r="W2799">
        <v>0</v>
      </c>
      <c r="X2799">
        <v>0</v>
      </c>
      <c r="Y2799">
        <v>0</v>
      </c>
      <c r="Z2799">
        <v>0</v>
      </c>
      <c r="AA2799">
        <v>0</v>
      </c>
      <c r="AB2799">
        <v>0</v>
      </c>
      <c r="AC2799">
        <v>0</v>
      </c>
      <c r="AD2799" s="2"/>
      <c r="AE2799" s="2"/>
      <c r="AF2799" s="2"/>
    </row>
    <row r="2800" spans="1:32">
      <c r="A2800" t="s">
        <v>1571</v>
      </c>
      <c r="B2800" t="s">
        <v>19</v>
      </c>
      <c r="C2800">
        <v>0</v>
      </c>
      <c r="D2800">
        <v>0</v>
      </c>
      <c r="E2800">
        <v>0</v>
      </c>
      <c r="F2800">
        <v>0</v>
      </c>
      <c r="G2800">
        <v>0</v>
      </c>
      <c r="H2800">
        <v>0</v>
      </c>
      <c r="I2800">
        <v>0</v>
      </c>
      <c r="J2800">
        <v>0</v>
      </c>
      <c r="K2800">
        <v>0</v>
      </c>
      <c r="L2800">
        <v>0</v>
      </c>
      <c r="M2800">
        <v>0</v>
      </c>
      <c r="N2800">
        <v>0</v>
      </c>
      <c r="O2800">
        <v>0</v>
      </c>
      <c r="P2800">
        <v>0</v>
      </c>
      <c r="Q2800">
        <v>0</v>
      </c>
      <c r="R2800">
        <v>0</v>
      </c>
      <c r="S2800">
        <v>0</v>
      </c>
      <c r="T2800">
        <v>0</v>
      </c>
      <c r="U2800">
        <v>0</v>
      </c>
      <c r="V2800">
        <v>0</v>
      </c>
      <c r="W2800">
        <v>0</v>
      </c>
      <c r="X2800">
        <v>0</v>
      </c>
      <c r="Y2800">
        <v>0</v>
      </c>
      <c r="Z2800">
        <v>0</v>
      </c>
      <c r="AA2800">
        <v>0</v>
      </c>
      <c r="AB2800">
        <v>0</v>
      </c>
      <c r="AC2800">
        <v>0</v>
      </c>
      <c r="AD2800" s="2"/>
      <c r="AE2800" s="2"/>
      <c r="AF2800" s="2"/>
    </row>
    <row r="2801" spans="1:32">
      <c r="A2801" t="s">
        <v>1572</v>
      </c>
      <c r="B2801" t="s">
        <v>19</v>
      </c>
      <c r="C2801">
        <v>0</v>
      </c>
      <c r="D2801">
        <v>0</v>
      </c>
      <c r="E2801">
        <v>0</v>
      </c>
      <c r="F2801">
        <v>0</v>
      </c>
      <c r="G2801">
        <v>0</v>
      </c>
      <c r="H2801">
        <v>0</v>
      </c>
      <c r="I2801">
        <v>0</v>
      </c>
      <c r="J2801">
        <v>0</v>
      </c>
      <c r="K2801">
        <v>0</v>
      </c>
      <c r="L2801">
        <v>0</v>
      </c>
      <c r="M2801">
        <v>0</v>
      </c>
      <c r="N2801">
        <v>0</v>
      </c>
      <c r="O2801">
        <v>0</v>
      </c>
      <c r="P2801">
        <v>0</v>
      </c>
      <c r="Q2801">
        <v>0</v>
      </c>
      <c r="R2801">
        <v>0</v>
      </c>
      <c r="S2801">
        <v>0</v>
      </c>
      <c r="T2801">
        <v>0</v>
      </c>
      <c r="U2801">
        <v>0</v>
      </c>
      <c r="V2801">
        <v>0</v>
      </c>
      <c r="W2801">
        <v>0</v>
      </c>
      <c r="X2801">
        <v>0</v>
      </c>
      <c r="Y2801">
        <v>0</v>
      </c>
      <c r="Z2801">
        <v>0</v>
      </c>
      <c r="AA2801">
        <v>0</v>
      </c>
      <c r="AB2801">
        <v>0</v>
      </c>
      <c r="AC2801">
        <v>0</v>
      </c>
      <c r="AD2801" s="2"/>
      <c r="AE2801" s="2"/>
      <c r="AF2801" s="2"/>
    </row>
    <row r="2802" spans="1:32">
      <c r="A2802" t="s">
        <v>1573</v>
      </c>
      <c r="B2802" t="s">
        <v>19</v>
      </c>
      <c r="C2802">
        <v>0</v>
      </c>
      <c r="D2802">
        <v>0</v>
      </c>
      <c r="E2802">
        <v>0</v>
      </c>
      <c r="F2802">
        <v>0</v>
      </c>
      <c r="G2802">
        <v>0</v>
      </c>
      <c r="H2802">
        <v>0</v>
      </c>
      <c r="I2802">
        <v>0</v>
      </c>
      <c r="J2802">
        <v>0</v>
      </c>
      <c r="K2802">
        <v>0</v>
      </c>
      <c r="L2802">
        <v>0</v>
      </c>
      <c r="M2802">
        <v>0</v>
      </c>
      <c r="N2802">
        <v>0</v>
      </c>
      <c r="O2802">
        <v>0</v>
      </c>
      <c r="P2802">
        <v>0</v>
      </c>
      <c r="Q2802">
        <v>0</v>
      </c>
      <c r="R2802">
        <v>0</v>
      </c>
      <c r="S2802">
        <v>0</v>
      </c>
      <c r="T2802">
        <v>0</v>
      </c>
      <c r="U2802">
        <v>0</v>
      </c>
      <c r="V2802">
        <v>0</v>
      </c>
      <c r="W2802">
        <v>0</v>
      </c>
      <c r="X2802">
        <v>0</v>
      </c>
      <c r="Y2802">
        <v>0</v>
      </c>
      <c r="Z2802">
        <v>0</v>
      </c>
      <c r="AA2802">
        <v>0</v>
      </c>
      <c r="AB2802">
        <v>0</v>
      </c>
      <c r="AC2802">
        <v>0</v>
      </c>
      <c r="AD2802" s="2"/>
      <c r="AE2802" s="2"/>
      <c r="AF2802" s="2"/>
    </row>
    <row r="2803" spans="1:32">
      <c r="A2803" t="s">
        <v>1574</v>
      </c>
      <c r="B2803" t="s">
        <v>19</v>
      </c>
      <c r="C2803">
        <v>0</v>
      </c>
      <c r="D2803">
        <v>0</v>
      </c>
      <c r="E2803">
        <v>0</v>
      </c>
      <c r="F2803">
        <v>0</v>
      </c>
      <c r="G2803">
        <v>0</v>
      </c>
      <c r="H2803">
        <v>0</v>
      </c>
      <c r="I2803">
        <v>0</v>
      </c>
      <c r="J2803">
        <v>0</v>
      </c>
      <c r="K2803">
        <v>0</v>
      </c>
      <c r="L2803">
        <v>0</v>
      </c>
      <c r="M2803">
        <v>0</v>
      </c>
      <c r="N2803">
        <v>0</v>
      </c>
      <c r="O2803">
        <v>0</v>
      </c>
      <c r="P2803">
        <v>0</v>
      </c>
      <c r="Q2803">
        <v>0</v>
      </c>
      <c r="R2803">
        <v>0</v>
      </c>
      <c r="S2803">
        <v>0</v>
      </c>
      <c r="T2803">
        <v>0</v>
      </c>
      <c r="U2803">
        <v>0</v>
      </c>
      <c r="V2803">
        <v>0</v>
      </c>
      <c r="W2803">
        <v>0</v>
      </c>
      <c r="X2803">
        <v>0</v>
      </c>
      <c r="Y2803">
        <v>0</v>
      </c>
      <c r="Z2803">
        <v>0</v>
      </c>
      <c r="AA2803">
        <v>0</v>
      </c>
      <c r="AB2803">
        <v>0</v>
      </c>
      <c r="AC2803">
        <v>0</v>
      </c>
      <c r="AD2803" s="2"/>
      <c r="AE2803" s="2"/>
      <c r="AF2803" s="2"/>
    </row>
    <row r="2804" spans="1:32">
      <c r="A2804" t="s">
        <v>1575</v>
      </c>
      <c r="B2804" t="s">
        <v>19</v>
      </c>
      <c r="C2804" s="2">
        <v>4074520000</v>
      </c>
      <c r="D2804" s="2">
        <v>4070630000</v>
      </c>
      <c r="E2804" s="2">
        <v>4093270000</v>
      </c>
      <c r="F2804" s="2">
        <v>4108470000</v>
      </c>
      <c r="G2804" s="2">
        <v>4110370000</v>
      </c>
      <c r="H2804" s="2">
        <v>4110370000</v>
      </c>
      <c r="I2804" s="2">
        <v>4093250000</v>
      </c>
      <c r="J2804" s="2">
        <v>4093250000</v>
      </c>
      <c r="K2804" s="2">
        <v>4093250000</v>
      </c>
      <c r="L2804" s="2">
        <v>4093250000</v>
      </c>
      <c r="M2804" s="2">
        <v>4093250000</v>
      </c>
      <c r="N2804" s="2">
        <v>4093250000</v>
      </c>
      <c r="O2804" s="2">
        <v>4093250000</v>
      </c>
      <c r="P2804" s="2">
        <v>4093250000</v>
      </c>
      <c r="Q2804" s="2">
        <v>4093250000</v>
      </c>
      <c r="R2804" s="2">
        <v>4112040000</v>
      </c>
      <c r="S2804" s="2">
        <v>4132970000</v>
      </c>
      <c r="T2804" s="2">
        <v>4132970000</v>
      </c>
      <c r="U2804" s="2">
        <v>4132970000</v>
      </c>
      <c r="V2804" s="2">
        <v>4132970000</v>
      </c>
      <c r="W2804" s="2">
        <v>4132970000</v>
      </c>
      <c r="X2804" s="2">
        <v>4132970000</v>
      </c>
      <c r="Y2804" s="2">
        <v>4132970000</v>
      </c>
      <c r="Z2804" s="2">
        <v>4132970000</v>
      </c>
      <c r="AA2804" s="2">
        <v>4132970000</v>
      </c>
      <c r="AB2804" s="2">
        <v>4132970000</v>
      </c>
      <c r="AC2804" s="2">
        <v>4132970000</v>
      </c>
      <c r="AD2804" s="2"/>
      <c r="AE2804" s="2"/>
      <c r="AF2804" s="2"/>
    </row>
    <row r="2805" spans="1:32">
      <c r="A2805" t="s">
        <v>1576</v>
      </c>
      <c r="B2805" t="s">
        <v>19</v>
      </c>
      <c r="C2805">
        <v>0</v>
      </c>
      <c r="D2805">
        <v>0</v>
      </c>
      <c r="E2805">
        <v>0</v>
      </c>
      <c r="F2805">
        <v>0</v>
      </c>
      <c r="G2805">
        <v>0</v>
      </c>
      <c r="H2805">
        <v>0</v>
      </c>
      <c r="I2805">
        <v>0</v>
      </c>
      <c r="J2805">
        <v>0</v>
      </c>
      <c r="K2805">
        <v>0</v>
      </c>
      <c r="L2805">
        <v>0</v>
      </c>
      <c r="M2805">
        <v>0</v>
      </c>
      <c r="N2805">
        <v>0</v>
      </c>
      <c r="O2805">
        <v>0</v>
      </c>
      <c r="P2805">
        <v>0</v>
      </c>
      <c r="Q2805">
        <v>0</v>
      </c>
      <c r="R2805">
        <v>0</v>
      </c>
      <c r="S2805">
        <v>0</v>
      </c>
      <c r="T2805">
        <v>0</v>
      </c>
      <c r="U2805">
        <v>0</v>
      </c>
      <c r="V2805">
        <v>0</v>
      </c>
      <c r="W2805">
        <v>0</v>
      </c>
      <c r="X2805">
        <v>0</v>
      </c>
      <c r="Y2805">
        <v>0</v>
      </c>
      <c r="Z2805">
        <v>0</v>
      </c>
      <c r="AA2805">
        <v>0</v>
      </c>
      <c r="AB2805">
        <v>0</v>
      </c>
      <c r="AC2805">
        <v>0</v>
      </c>
      <c r="AD2805" s="2"/>
      <c r="AE2805" s="2"/>
      <c r="AF2805" s="2"/>
    </row>
    <row r="2806" spans="1:32">
      <c r="A2806" t="s">
        <v>1577</v>
      </c>
      <c r="B2806" t="s">
        <v>19</v>
      </c>
      <c r="C2806" s="2">
        <v>5429750000</v>
      </c>
      <c r="D2806" s="2">
        <v>10017600000</v>
      </c>
      <c r="E2806">
        <v>0</v>
      </c>
      <c r="F2806">
        <v>0</v>
      </c>
      <c r="G2806">
        <v>0</v>
      </c>
      <c r="H2806">
        <v>0</v>
      </c>
      <c r="I2806">
        <v>0</v>
      </c>
      <c r="J2806">
        <v>0</v>
      </c>
      <c r="K2806">
        <v>0</v>
      </c>
      <c r="L2806">
        <v>0</v>
      </c>
      <c r="M2806">
        <v>0</v>
      </c>
      <c r="N2806">
        <v>0</v>
      </c>
      <c r="O2806">
        <v>0</v>
      </c>
      <c r="P2806">
        <v>0</v>
      </c>
      <c r="Q2806">
        <v>0</v>
      </c>
      <c r="R2806">
        <v>0</v>
      </c>
      <c r="S2806">
        <v>0</v>
      </c>
      <c r="T2806">
        <v>0</v>
      </c>
      <c r="U2806">
        <v>0</v>
      </c>
      <c r="V2806">
        <v>0</v>
      </c>
      <c r="W2806">
        <v>0</v>
      </c>
      <c r="X2806">
        <v>0</v>
      </c>
      <c r="Y2806">
        <v>0</v>
      </c>
      <c r="Z2806">
        <v>0</v>
      </c>
      <c r="AA2806">
        <v>0</v>
      </c>
      <c r="AB2806">
        <v>0</v>
      </c>
      <c r="AC2806">
        <v>0</v>
      </c>
      <c r="AD2806" s="2"/>
      <c r="AE2806" s="2"/>
      <c r="AF2806" s="2"/>
    </row>
    <row r="2807" spans="1:32">
      <c r="A2807" t="s">
        <v>1578</v>
      </c>
      <c r="B2807" t="s">
        <v>19</v>
      </c>
      <c r="C2807" s="2">
        <v>365249000</v>
      </c>
      <c r="D2807" s="2">
        <v>659297000</v>
      </c>
      <c r="E2807" s="2">
        <v>341615000</v>
      </c>
      <c r="F2807" s="2">
        <v>261218000</v>
      </c>
      <c r="G2807" s="2">
        <v>269407000</v>
      </c>
      <c r="H2807" s="2">
        <v>271054000</v>
      </c>
      <c r="I2807" s="2">
        <v>241853000</v>
      </c>
      <c r="J2807" s="2">
        <v>238496000</v>
      </c>
      <c r="K2807" s="2">
        <v>228201000</v>
      </c>
      <c r="L2807" s="2">
        <v>221934000</v>
      </c>
      <c r="M2807" s="2">
        <v>216217000</v>
      </c>
      <c r="N2807" s="2">
        <v>212414000</v>
      </c>
      <c r="O2807" s="2">
        <v>204959000</v>
      </c>
      <c r="P2807" s="2">
        <v>193524000</v>
      </c>
      <c r="Q2807" s="2">
        <v>198464000</v>
      </c>
      <c r="R2807" s="2">
        <v>217766000</v>
      </c>
      <c r="S2807" s="2">
        <v>205955000</v>
      </c>
      <c r="T2807" s="2">
        <v>150705000</v>
      </c>
      <c r="U2807" s="2">
        <v>131449000</v>
      </c>
      <c r="V2807" s="2">
        <v>123628000</v>
      </c>
      <c r="W2807" s="2">
        <v>111919000</v>
      </c>
      <c r="X2807" s="2">
        <v>110603000</v>
      </c>
      <c r="Y2807" s="2">
        <v>80811300</v>
      </c>
      <c r="Z2807" s="2">
        <v>67152400</v>
      </c>
      <c r="AA2807" s="2">
        <v>65507900</v>
      </c>
      <c r="AB2807" s="2">
        <v>62488900</v>
      </c>
      <c r="AC2807" s="2">
        <v>58233300</v>
      </c>
      <c r="AD2807" s="2"/>
      <c r="AE2807" s="2"/>
      <c r="AF2807" s="2"/>
    </row>
    <row r="2808" spans="1:32">
      <c r="A2808" t="s">
        <v>1579</v>
      </c>
      <c r="B2808" t="s">
        <v>19</v>
      </c>
      <c r="C2808" s="2">
        <v>23847900000</v>
      </c>
      <c r="D2808" s="2">
        <v>30082600000</v>
      </c>
      <c r="E2808" s="2">
        <v>36067100000</v>
      </c>
      <c r="F2808" s="2">
        <v>37538200000</v>
      </c>
      <c r="G2808" s="2">
        <v>35226500000</v>
      </c>
      <c r="H2808" s="2">
        <v>30242700000</v>
      </c>
      <c r="I2808" s="2">
        <v>24358300000</v>
      </c>
      <c r="J2808" s="2">
        <v>25919500000</v>
      </c>
      <c r="K2808" s="2">
        <v>40460400000</v>
      </c>
      <c r="L2808" s="2">
        <v>41060800000</v>
      </c>
      <c r="M2808" s="2">
        <v>41301000000</v>
      </c>
      <c r="N2808" s="2">
        <v>41361100000</v>
      </c>
      <c r="O2808" s="2">
        <v>41361100000</v>
      </c>
      <c r="P2808" s="2">
        <v>41331100000</v>
      </c>
      <c r="Q2808" s="2">
        <v>41301000000</v>
      </c>
      <c r="R2808" s="2">
        <v>40640500000</v>
      </c>
      <c r="S2808" s="2">
        <v>39679800000</v>
      </c>
      <c r="T2808" s="2">
        <v>39449600000</v>
      </c>
      <c r="U2808" s="2">
        <v>39719800000</v>
      </c>
      <c r="V2808" s="2">
        <v>39900000000</v>
      </c>
      <c r="W2808" s="2">
        <v>40180200000</v>
      </c>
      <c r="X2808" s="2">
        <v>39639800000</v>
      </c>
      <c r="Y2808" s="2">
        <v>39599800000</v>
      </c>
      <c r="Z2808" s="2">
        <v>40170200000</v>
      </c>
      <c r="AA2808" s="2">
        <v>40510400000</v>
      </c>
      <c r="AB2808" s="2">
        <v>40650500000</v>
      </c>
      <c r="AC2808" s="2">
        <v>40850700000</v>
      </c>
      <c r="AD2808" s="2"/>
      <c r="AE2808" s="2"/>
      <c r="AF2808" s="2"/>
    </row>
    <row r="2809" spans="1:32">
      <c r="A2809" t="s">
        <v>1580</v>
      </c>
      <c r="B2809" t="s">
        <v>19</v>
      </c>
      <c r="C2809">
        <v>0</v>
      </c>
      <c r="D2809">
        <v>0</v>
      </c>
      <c r="E2809">
        <v>0</v>
      </c>
      <c r="F2809">
        <v>0</v>
      </c>
      <c r="G2809">
        <v>0</v>
      </c>
      <c r="H2809">
        <v>0</v>
      </c>
      <c r="I2809">
        <v>0</v>
      </c>
      <c r="J2809">
        <v>0</v>
      </c>
      <c r="K2809">
        <v>0</v>
      </c>
      <c r="L2809">
        <v>0</v>
      </c>
      <c r="M2809">
        <v>0</v>
      </c>
      <c r="N2809">
        <v>0</v>
      </c>
      <c r="O2809">
        <v>0</v>
      </c>
      <c r="P2809">
        <v>0</v>
      </c>
      <c r="Q2809">
        <v>0</v>
      </c>
      <c r="R2809">
        <v>0</v>
      </c>
      <c r="S2809">
        <v>0</v>
      </c>
      <c r="T2809">
        <v>0</v>
      </c>
      <c r="U2809">
        <v>0</v>
      </c>
      <c r="V2809">
        <v>0</v>
      </c>
      <c r="W2809">
        <v>0</v>
      </c>
      <c r="X2809">
        <v>0</v>
      </c>
      <c r="Y2809">
        <v>0</v>
      </c>
      <c r="Z2809">
        <v>0</v>
      </c>
      <c r="AA2809">
        <v>0</v>
      </c>
      <c r="AB2809">
        <v>0</v>
      </c>
      <c r="AC2809">
        <v>0</v>
      </c>
    </row>
    <row r="2810" spans="1:32">
      <c r="A2810" t="s">
        <v>1581</v>
      </c>
      <c r="B2810" t="s">
        <v>19</v>
      </c>
      <c r="C2810">
        <v>0</v>
      </c>
      <c r="D2810">
        <v>0</v>
      </c>
      <c r="E2810">
        <v>0</v>
      </c>
      <c r="F2810">
        <v>0</v>
      </c>
      <c r="G2810">
        <v>0</v>
      </c>
      <c r="H2810">
        <v>0</v>
      </c>
      <c r="I2810">
        <v>0</v>
      </c>
      <c r="J2810">
        <v>0</v>
      </c>
      <c r="K2810">
        <v>0</v>
      </c>
      <c r="L2810">
        <v>0</v>
      </c>
      <c r="M2810">
        <v>0</v>
      </c>
      <c r="N2810">
        <v>0</v>
      </c>
      <c r="O2810">
        <v>0</v>
      </c>
      <c r="P2810">
        <v>0</v>
      </c>
      <c r="Q2810">
        <v>0</v>
      </c>
      <c r="R2810">
        <v>0</v>
      </c>
      <c r="S2810">
        <v>0</v>
      </c>
      <c r="T2810">
        <v>0</v>
      </c>
      <c r="U2810">
        <v>0</v>
      </c>
      <c r="V2810">
        <v>0</v>
      </c>
      <c r="W2810">
        <v>0</v>
      </c>
      <c r="X2810">
        <v>0</v>
      </c>
      <c r="Y2810">
        <v>0</v>
      </c>
      <c r="Z2810">
        <v>0</v>
      </c>
      <c r="AA2810">
        <v>0</v>
      </c>
      <c r="AB2810">
        <v>0</v>
      </c>
      <c r="AC2810">
        <v>0</v>
      </c>
      <c r="AD2810" s="2"/>
      <c r="AE2810" s="2"/>
      <c r="AF2810" s="2"/>
    </row>
    <row r="2811" spans="1:32">
      <c r="A2811" t="s">
        <v>1582</v>
      </c>
      <c r="B2811" t="s">
        <v>19</v>
      </c>
      <c r="C2811">
        <v>0</v>
      </c>
      <c r="D2811">
        <v>0</v>
      </c>
      <c r="E2811">
        <v>0</v>
      </c>
      <c r="F2811">
        <v>0</v>
      </c>
      <c r="G2811">
        <v>0</v>
      </c>
      <c r="H2811">
        <v>0</v>
      </c>
      <c r="I2811">
        <v>0</v>
      </c>
      <c r="J2811">
        <v>0</v>
      </c>
      <c r="K2811">
        <v>0</v>
      </c>
      <c r="L2811">
        <v>0</v>
      </c>
      <c r="M2811">
        <v>0</v>
      </c>
      <c r="N2811">
        <v>0</v>
      </c>
      <c r="O2811">
        <v>0</v>
      </c>
      <c r="P2811">
        <v>0</v>
      </c>
      <c r="Q2811">
        <v>0</v>
      </c>
      <c r="R2811">
        <v>0</v>
      </c>
      <c r="S2811">
        <v>0</v>
      </c>
      <c r="T2811">
        <v>0</v>
      </c>
      <c r="U2811">
        <v>0</v>
      </c>
      <c r="V2811">
        <v>0</v>
      </c>
      <c r="W2811">
        <v>0</v>
      </c>
      <c r="X2811">
        <v>0</v>
      </c>
      <c r="Y2811">
        <v>0</v>
      </c>
      <c r="Z2811">
        <v>0</v>
      </c>
      <c r="AA2811">
        <v>0</v>
      </c>
      <c r="AB2811">
        <v>0</v>
      </c>
      <c r="AC2811">
        <v>0</v>
      </c>
      <c r="AD2811" s="2"/>
      <c r="AE2811" s="2"/>
      <c r="AF2811" s="2"/>
    </row>
    <row r="2812" spans="1:32">
      <c r="A2812" t="s">
        <v>1583</v>
      </c>
      <c r="B2812" t="s">
        <v>19</v>
      </c>
      <c r="C2812" s="2">
        <v>9904330000</v>
      </c>
      <c r="D2812" s="2">
        <v>9904330000</v>
      </c>
      <c r="E2812" s="2">
        <v>9904330000</v>
      </c>
      <c r="F2812" s="2">
        <v>9531000000</v>
      </c>
      <c r="G2812" s="2">
        <v>9531000000</v>
      </c>
      <c r="H2812" s="2">
        <v>9135700000</v>
      </c>
      <c r="I2812" s="2">
        <v>9135700000</v>
      </c>
      <c r="J2812" s="2">
        <v>9135700000</v>
      </c>
      <c r="K2812" s="2">
        <v>9135700000</v>
      </c>
      <c r="L2812" s="2">
        <v>9135700000</v>
      </c>
      <c r="M2812" s="2">
        <v>9135700000</v>
      </c>
      <c r="N2812" s="2">
        <v>9135700000</v>
      </c>
      <c r="O2812" s="2">
        <v>9135700000</v>
      </c>
      <c r="P2812" s="2">
        <v>9135700000</v>
      </c>
      <c r="Q2812" s="2">
        <v>9135700000</v>
      </c>
      <c r="R2812" s="2">
        <v>8828250000</v>
      </c>
      <c r="S2812" s="2">
        <v>8608640000</v>
      </c>
      <c r="T2812" s="2">
        <v>8586680000</v>
      </c>
      <c r="U2812" s="2">
        <v>8652560000</v>
      </c>
      <c r="V2812" s="2">
        <v>8762370000</v>
      </c>
      <c r="W2812" s="2">
        <v>8806290000</v>
      </c>
      <c r="X2812" s="2">
        <v>8564720000</v>
      </c>
      <c r="Y2812" s="2">
        <v>8454920000</v>
      </c>
      <c r="Z2812" s="2">
        <v>8674520000</v>
      </c>
      <c r="AA2812" s="2">
        <v>8806290000</v>
      </c>
      <c r="AB2812" s="2">
        <v>8806290000</v>
      </c>
      <c r="AC2812" s="2">
        <v>8806290000</v>
      </c>
      <c r="AD2812" s="2"/>
      <c r="AE2812" s="2"/>
      <c r="AF2812" s="2"/>
    </row>
    <row r="2813" spans="1:32">
      <c r="A2813" t="s">
        <v>7163</v>
      </c>
      <c r="B2813" t="s">
        <v>19</v>
      </c>
      <c r="C2813">
        <v>0</v>
      </c>
      <c r="D2813">
        <v>0</v>
      </c>
      <c r="E2813">
        <v>0</v>
      </c>
      <c r="F2813">
        <v>0</v>
      </c>
      <c r="G2813">
        <v>0</v>
      </c>
      <c r="H2813">
        <v>0</v>
      </c>
      <c r="I2813">
        <v>0</v>
      </c>
      <c r="J2813">
        <v>0</v>
      </c>
      <c r="K2813">
        <v>0</v>
      </c>
      <c r="L2813">
        <v>0</v>
      </c>
      <c r="M2813">
        <v>0</v>
      </c>
      <c r="N2813">
        <v>0</v>
      </c>
      <c r="O2813">
        <v>0</v>
      </c>
      <c r="P2813">
        <v>0</v>
      </c>
      <c r="Q2813">
        <v>0</v>
      </c>
      <c r="R2813">
        <v>0</v>
      </c>
      <c r="S2813">
        <v>0</v>
      </c>
      <c r="T2813">
        <v>0</v>
      </c>
      <c r="U2813">
        <v>0</v>
      </c>
      <c r="V2813">
        <v>0</v>
      </c>
      <c r="W2813">
        <v>0</v>
      </c>
      <c r="X2813">
        <v>0</v>
      </c>
      <c r="Y2813">
        <v>0</v>
      </c>
      <c r="Z2813">
        <v>0</v>
      </c>
      <c r="AA2813">
        <v>0</v>
      </c>
      <c r="AB2813">
        <v>0</v>
      </c>
      <c r="AC2813">
        <v>0</v>
      </c>
      <c r="AD2813" s="2"/>
      <c r="AE2813" s="2"/>
      <c r="AF2813" s="2"/>
    </row>
    <row r="2814" spans="1:32">
      <c r="A2814" t="s">
        <v>7164</v>
      </c>
      <c r="B2814" t="s">
        <v>19</v>
      </c>
      <c r="C2814">
        <v>0</v>
      </c>
      <c r="D2814">
        <v>0</v>
      </c>
      <c r="E2814">
        <v>0</v>
      </c>
      <c r="F2814">
        <v>0</v>
      </c>
      <c r="G2814">
        <v>0</v>
      </c>
      <c r="H2814" s="2">
        <v>4931440</v>
      </c>
      <c r="I2814" s="2">
        <v>9862880</v>
      </c>
      <c r="J2814" s="2">
        <v>9862880</v>
      </c>
      <c r="K2814" s="2">
        <v>9862880</v>
      </c>
      <c r="L2814" s="2">
        <v>9862880</v>
      </c>
      <c r="M2814" s="2">
        <v>14692700</v>
      </c>
      <c r="N2814" s="2">
        <v>29201700</v>
      </c>
      <c r="O2814" s="2">
        <v>38945400</v>
      </c>
      <c r="P2814" s="2">
        <v>38945400</v>
      </c>
      <c r="Q2814" s="2">
        <v>38945400</v>
      </c>
      <c r="R2814" s="2">
        <v>37833500</v>
      </c>
      <c r="S2814" s="2">
        <v>36926400</v>
      </c>
      <c r="T2814" s="2">
        <v>35931600</v>
      </c>
      <c r="U2814" s="2">
        <v>36809400</v>
      </c>
      <c r="V2814" s="2">
        <v>36809400</v>
      </c>
      <c r="W2814" s="2">
        <v>37219000</v>
      </c>
      <c r="X2814" s="2">
        <v>36370500</v>
      </c>
      <c r="Y2814" s="2">
        <v>35931600</v>
      </c>
      <c r="Z2814" s="2">
        <v>20248100</v>
      </c>
      <c r="AA2814" s="2">
        <v>20160300</v>
      </c>
      <c r="AB2814" s="2">
        <v>19926200</v>
      </c>
      <c r="AC2814" s="2">
        <v>19662900</v>
      </c>
      <c r="AD2814" s="2"/>
      <c r="AE2814" s="2"/>
      <c r="AF2814" s="2"/>
    </row>
    <row r="2815" spans="1:32">
      <c r="A2815" t="s">
        <v>7165</v>
      </c>
      <c r="B2815" t="s">
        <v>19</v>
      </c>
      <c r="C2815">
        <v>0</v>
      </c>
      <c r="D2815">
        <v>0</v>
      </c>
      <c r="E2815">
        <v>0</v>
      </c>
      <c r="F2815">
        <v>0</v>
      </c>
      <c r="G2815">
        <v>0</v>
      </c>
      <c r="H2815">
        <v>0</v>
      </c>
      <c r="I2815">
        <v>0</v>
      </c>
      <c r="J2815">
        <v>0</v>
      </c>
      <c r="K2815">
        <v>0</v>
      </c>
      <c r="L2815">
        <v>0</v>
      </c>
      <c r="M2815">
        <v>0</v>
      </c>
      <c r="N2815">
        <v>0</v>
      </c>
      <c r="O2815">
        <v>0</v>
      </c>
      <c r="P2815">
        <v>0</v>
      </c>
      <c r="Q2815">
        <v>0</v>
      </c>
      <c r="R2815">
        <v>0</v>
      </c>
      <c r="S2815">
        <v>0</v>
      </c>
      <c r="T2815">
        <v>0</v>
      </c>
      <c r="U2815">
        <v>0</v>
      </c>
      <c r="V2815">
        <v>0</v>
      </c>
      <c r="W2815">
        <v>0</v>
      </c>
      <c r="X2815">
        <v>0</v>
      </c>
      <c r="Y2815">
        <v>0</v>
      </c>
      <c r="Z2815">
        <v>0</v>
      </c>
      <c r="AA2815">
        <v>0</v>
      </c>
      <c r="AB2815">
        <v>0</v>
      </c>
      <c r="AC2815">
        <v>0</v>
      </c>
      <c r="AD2815" s="2"/>
      <c r="AE2815" s="2"/>
      <c r="AF2815" s="2"/>
    </row>
    <row r="2816" spans="1:32">
      <c r="A2816" t="s">
        <v>7166</v>
      </c>
      <c r="B2816" t="s">
        <v>19</v>
      </c>
      <c r="C2816">
        <v>0</v>
      </c>
      <c r="D2816">
        <v>0</v>
      </c>
      <c r="E2816">
        <v>0</v>
      </c>
      <c r="F2816">
        <v>0</v>
      </c>
      <c r="G2816">
        <v>0</v>
      </c>
      <c r="H2816">
        <v>0</v>
      </c>
      <c r="I2816">
        <v>0</v>
      </c>
      <c r="J2816">
        <v>0</v>
      </c>
      <c r="K2816">
        <v>0</v>
      </c>
      <c r="L2816">
        <v>0</v>
      </c>
      <c r="M2816">
        <v>0</v>
      </c>
      <c r="N2816">
        <v>0</v>
      </c>
      <c r="O2816">
        <v>0</v>
      </c>
      <c r="P2816">
        <v>0</v>
      </c>
      <c r="Q2816">
        <v>0</v>
      </c>
      <c r="R2816">
        <v>0</v>
      </c>
      <c r="S2816">
        <v>0</v>
      </c>
      <c r="T2816">
        <v>0</v>
      </c>
      <c r="U2816">
        <v>0</v>
      </c>
      <c r="V2816">
        <v>0</v>
      </c>
      <c r="W2816">
        <v>0</v>
      </c>
      <c r="X2816">
        <v>0</v>
      </c>
      <c r="Y2816">
        <v>0</v>
      </c>
      <c r="Z2816">
        <v>0</v>
      </c>
      <c r="AA2816">
        <v>0</v>
      </c>
      <c r="AB2816">
        <v>0</v>
      </c>
      <c r="AC2816">
        <v>0</v>
      </c>
      <c r="AD2816" s="2"/>
      <c r="AE2816" s="2"/>
      <c r="AF2816" s="2"/>
    </row>
    <row r="2817" spans="1:32">
      <c r="A2817" t="s">
        <v>7167</v>
      </c>
      <c r="B2817" t="s">
        <v>19</v>
      </c>
      <c r="C2817">
        <v>0</v>
      </c>
      <c r="D2817">
        <v>0</v>
      </c>
      <c r="E2817">
        <v>0</v>
      </c>
      <c r="F2817">
        <v>0</v>
      </c>
      <c r="G2817">
        <v>0</v>
      </c>
      <c r="H2817">
        <v>0</v>
      </c>
      <c r="I2817">
        <v>0</v>
      </c>
      <c r="J2817">
        <v>0</v>
      </c>
      <c r="K2817">
        <v>0</v>
      </c>
      <c r="L2817">
        <v>0</v>
      </c>
      <c r="M2817">
        <v>0</v>
      </c>
      <c r="N2817">
        <v>0</v>
      </c>
      <c r="O2817">
        <v>0</v>
      </c>
      <c r="P2817">
        <v>0</v>
      </c>
      <c r="Q2817">
        <v>0</v>
      </c>
      <c r="R2817">
        <v>0</v>
      </c>
      <c r="S2817">
        <v>0</v>
      </c>
      <c r="T2817">
        <v>0</v>
      </c>
      <c r="U2817">
        <v>0</v>
      </c>
      <c r="V2817">
        <v>0</v>
      </c>
      <c r="W2817">
        <v>0</v>
      </c>
      <c r="X2817">
        <v>0</v>
      </c>
      <c r="Y2817">
        <v>0</v>
      </c>
      <c r="Z2817">
        <v>0</v>
      </c>
      <c r="AA2817">
        <v>0</v>
      </c>
      <c r="AB2817">
        <v>0</v>
      </c>
      <c r="AC2817">
        <v>0</v>
      </c>
      <c r="AD2817" s="2"/>
      <c r="AE2817" s="2"/>
      <c r="AF2817" s="2"/>
    </row>
    <row r="2818" spans="1:32">
      <c r="A2818" t="s">
        <v>7168</v>
      </c>
      <c r="B2818" t="s">
        <v>19</v>
      </c>
      <c r="C2818">
        <v>0</v>
      </c>
      <c r="D2818">
        <v>0</v>
      </c>
      <c r="E2818">
        <v>0</v>
      </c>
      <c r="F2818">
        <v>0</v>
      </c>
      <c r="G2818">
        <v>0</v>
      </c>
      <c r="H2818">
        <v>0</v>
      </c>
      <c r="I2818">
        <v>0</v>
      </c>
      <c r="J2818">
        <v>0</v>
      </c>
      <c r="K2818">
        <v>0</v>
      </c>
      <c r="L2818">
        <v>0</v>
      </c>
      <c r="M2818">
        <v>0</v>
      </c>
      <c r="N2818">
        <v>0</v>
      </c>
      <c r="O2818">
        <v>0</v>
      </c>
      <c r="P2818">
        <v>0</v>
      </c>
      <c r="Q2818">
        <v>0</v>
      </c>
      <c r="R2818">
        <v>0</v>
      </c>
      <c r="S2818">
        <v>0</v>
      </c>
      <c r="T2818">
        <v>0</v>
      </c>
      <c r="U2818">
        <v>0</v>
      </c>
      <c r="V2818">
        <v>0</v>
      </c>
      <c r="W2818">
        <v>0</v>
      </c>
      <c r="X2818">
        <v>0</v>
      </c>
      <c r="Y2818">
        <v>0</v>
      </c>
      <c r="Z2818">
        <v>0</v>
      </c>
      <c r="AA2818">
        <v>0</v>
      </c>
      <c r="AB2818">
        <v>0</v>
      </c>
      <c r="AC2818">
        <v>0</v>
      </c>
      <c r="AD2818" s="2"/>
      <c r="AE2818" s="2"/>
      <c r="AF2818" s="2"/>
    </row>
    <row r="2819" spans="1:32">
      <c r="A2819" t="s">
        <v>7169</v>
      </c>
      <c r="B2819" t="s">
        <v>19</v>
      </c>
      <c r="C2819">
        <v>0</v>
      </c>
      <c r="D2819">
        <v>0</v>
      </c>
      <c r="E2819">
        <v>0</v>
      </c>
      <c r="F2819">
        <v>0</v>
      </c>
      <c r="G2819">
        <v>0</v>
      </c>
      <c r="H2819">
        <v>0</v>
      </c>
      <c r="I2819">
        <v>0</v>
      </c>
      <c r="J2819">
        <v>0</v>
      </c>
      <c r="K2819">
        <v>0</v>
      </c>
      <c r="L2819">
        <v>0</v>
      </c>
      <c r="M2819">
        <v>0</v>
      </c>
      <c r="N2819">
        <v>0</v>
      </c>
      <c r="O2819">
        <v>0</v>
      </c>
      <c r="P2819">
        <v>0</v>
      </c>
      <c r="Q2819">
        <v>0</v>
      </c>
      <c r="R2819">
        <v>0</v>
      </c>
      <c r="S2819">
        <v>0</v>
      </c>
      <c r="T2819">
        <v>0</v>
      </c>
      <c r="U2819">
        <v>0</v>
      </c>
      <c r="V2819">
        <v>0</v>
      </c>
      <c r="W2819">
        <v>0</v>
      </c>
      <c r="X2819">
        <v>0</v>
      </c>
      <c r="Y2819">
        <v>0</v>
      </c>
      <c r="Z2819">
        <v>0</v>
      </c>
      <c r="AA2819">
        <v>0</v>
      </c>
      <c r="AB2819">
        <v>0</v>
      </c>
      <c r="AC2819">
        <v>0</v>
      </c>
      <c r="AD2819" s="2"/>
      <c r="AE2819" s="2"/>
      <c r="AF2819" s="2"/>
    </row>
    <row r="2820" spans="1:32">
      <c r="A2820" t="s">
        <v>1584</v>
      </c>
      <c r="B2820" t="s">
        <v>19</v>
      </c>
      <c r="C2820" s="2">
        <v>1735210000</v>
      </c>
      <c r="D2820" s="2">
        <v>1643010000</v>
      </c>
      <c r="E2820" s="2">
        <v>1627550000</v>
      </c>
      <c r="F2820" s="2">
        <v>1562480000</v>
      </c>
      <c r="G2820" s="2">
        <v>1427820000</v>
      </c>
      <c r="H2820" s="2">
        <v>1228770000</v>
      </c>
      <c r="I2820" s="2">
        <v>1012760000</v>
      </c>
      <c r="J2820" s="2">
        <v>1033060000</v>
      </c>
      <c r="K2820" s="2">
        <v>1178050000</v>
      </c>
      <c r="L2820" s="2">
        <v>1150490000</v>
      </c>
      <c r="M2820" s="2">
        <v>1128980000</v>
      </c>
      <c r="N2820" s="2">
        <v>1106990000</v>
      </c>
      <c r="O2820" s="2">
        <v>1054410000</v>
      </c>
      <c r="P2820" s="2">
        <v>1035380000</v>
      </c>
      <c r="Q2820" s="2">
        <v>1028820000</v>
      </c>
      <c r="R2820" s="2">
        <v>977364000</v>
      </c>
      <c r="S2820" s="2">
        <v>871299000</v>
      </c>
      <c r="T2820" s="2">
        <v>858208000</v>
      </c>
      <c r="U2820" s="2">
        <v>846515000</v>
      </c>
      <c r="V2820" s="2">
        <v>833560000</v>
      </c>
      <c r="W2820" s="2">
        <v>828522000</v>
      </c>
      <c r="X2820" s="2">
        <v>782811000</v>
      </c>
      <c r="Y2820" s="2">
        <v>774602000</v>
      </c>
      <c r="Z2820" s="2">
        <v>783504000</v>
      </c>
      <c r="AA2820" s="2">
        <v>779619000</v>
      </c>
      <c r="AB2820" s="2">
        <v>775597000</v>
      </c>
      <c r="AC2820" s="2">
        <v>776779000</v>
      </c>
      <c r="AD2820" s="2"/>
      <c r="AE2820" s="2"/>
      <c r="AF2820" s="2"/>
    </row>
    <row r="2821" spans="1:32">
      <c r="A2821" t="s">
        <v>7170</v>
      </c>
      <c r="B2821" t="s">
        <v>19</v>
      </c>
      <c r="C2821" s="2">
        <v>135408000</v>
      </c>
      <c r="D2821" s="2">
        <v>154699000</v>
      </c>
      <c r="E2821" s="2">
        <v>67098700</v>
      </c>
      <c r="F2821" s="2">
        <v>46341400</v>
      </c>
      <c r="G2821" s="2">
        <v>50332600</v>
      </c>
      <c r="H2821" s="2">
        <v>51560600</v>
      </c>
      <c r="I2821" s="2">
        <v>49974400</v>
      </c>
      <c r="J2821" s="2">
        <v>45846800</v>
      </c>
      <c r="K2821" s="2">
        <v>39860100</v>
      </c>
      <c r="L2821" s="2">
        <v>36193100</v>
      </c>
      <c r="M2821" s="2">
        <v>33651700</v>
      </c>
      <c r="N2821" s="2">
        <v>32133700</v>
      </c>
      <c r="O2821" s="2">
        <v>30956800</v>
      </c>
      <c r="P2821" s="2">
        <v>29438800</v>
      </c>
      <c r="Q2821" s="2">
        <v>30479300</v>
      </c>
      <c r="R2821" s="2">
        <v>33412900</v>
      </c>
      <c r="S2821" s="2">
        <v>31349100</v>
      </c>
      <c r="T2821" s="2">
        <v>22974600</v>
      </c>
      <c r="U2821" s="2">
        <v>19938600</v>
      </c>
      <c r="V2821" s="2">
        <v>18522900</v>
      </c>
      <c r="W2821" s="2">
        <v>16612600</v>
      </c>
      <c r="X2821" s="2">
        <v>15964500</v>
      </c>
      <c r="Y2821" s="2">
        <v>11581100</v>
      </c>
      <c r="Z2821" s="2">
        <v>9619640</v>
      </c>
      <c r="AA2821" s="2">
        <v>9363800</v>
      </c>
      <c r="AB2821" s="2">
        <v>8852120</v>
      </c>
      <c r="AC2821" s="2">
        <v>8152820</v>
      </c>
    </row>
    <row r="2822" spans="1:32">
      <c r="A2822" t="s">
        <v>7171</v>
      </c>
      <c r="B2822" t="s">
        <v>19</v>
      </c>
      <c r="C2822" s="2">
        <v>1969700000</v>
      </c>
      <c r="D2822" s="2">
        <v>1801670000</v>
      </c>
      <c r="E2822" s="2">
        <v>1777590000</v>
      </c>
      <c r="F2822" s="2">
        <v>1814190000</v>
      </c>
      <c r="G2822" s="2">
        <v>1889430000</v>
      </c>
      <c r="H2822" s="2">
        <v>2007600000</v>
      </c>
      <c r="I2822" s="2">
        <v>2130080000</v>
      </c>
      <c r="J2822" s="2">
        <v>2114510000</v>
      </c>
      <c r="K2822" s="2">
        <v>2035700000</v>
      </c>
      <c r="L2822" s="2">
        <v>2047110000</v>
      </c>
      <c r="M2822" s="2">
        <v>2058600000</v>
      </c>
      <c r="N2822" s="2">
        <v>2075600000</v>
      </c>
      <c r="O2822" s="2">
        <v>2092000000</v>
      </c>
      <c r="P2822" s="2">
        <v>2071770000</v>
      </c>
      <c r="Q2822" s="2">
        <v>2044080000</v>
      </c>
      <c r="R2822" s="2">
        <v>2033080000</v>
      </c>
      <c r="S2822" s="2">
        <v>2045950000</v>
      </c>
      <c r="T2822" s="2">
        <v>2080330000</v>
      </c>
      <c r="U2822" s="2">
        <v>2127950000</v>
      </c>
      <c r="V2822" s="2">
        <v>2169170000</v>
      </c>
      <c r="W2822" s="2">
        <v>2211630000</v>
      </c>
      <c r="X2822" s="2">
        <v>2213020000</v>
      </c>
      <c r="Y2822" s="2">
        <v>2232170000</v>
      </c>
      <c r="Z2822" s="2">
        <v>2294050000</v>
      </c>
      <c r="AA2822" s="2">
        <v>2350370000</v>
      </c>
      <c r="AB2822" s="2">
        <v>2400390000</v>
      </c>
      <c r="AC2822" s="2">
        <v>2451560000</v>
      </c>
      <c r="AD2822" s="2"/>
      <c r="AE2822" s="2"/>
      <c r="AF2822" s="2"/>
    </row>
    <row r="2823" spans="1:32">
      <c r="A2823" t="s">
        <v>1586</v>
      </c>
      <c r="B2823" t="s">
        <v>19</v>
      </c>
      <c r="C2823">
        <v>0</v>
      </c>
      <c r="D2823">
        <v>0</v>
      </c>
      <c r="E2823">
        <v>0</v>
      </c>
      <c r="F2823">
        <v>0</v>
      </c>
      <c r="G2823">
        <v>0</v>
      </c>
      <c r="H2823">
        <v>0</v>
      </c>
      <c r="I2823">
        <v>0</v>
      </c>
      <c r="J2823">
        <v>0</v>
      </c>
      <c r="K2823">
        <v>0</v>
      </c>
      <c r="L2823">
        <v>0</v>
      </c>
      <c r="M2823">
        <v>0</v>
      </c>
      <c r="N2823">
        <v>0</v>
      </c>
      <c r="O2823">
        <v>0</v>
      </c>
      <c r="P2823">
        <v>0</v>
      </c>
      <c r="Q2823">
        <v>0</v>
      </c>
      <c r="R2823">
        <v>0</v>
      </c>
      <c r="S2823">
        <v>0</v>
      </c>
      <c r="T2823">
        <v>0</v>
      </c>
      <c r="U2823">
        <v>0</v>
      </c>
      <c r="V2823">
        <v>0</v>
      </c>
      <c r="W2823">
        <v>0</v>
      </c>
      <c r="X2823">
        <v>0</v>
      </c>
      <c r="Y2823">
        <v>0</v>
      </c>
      <c r="Z2823">
        <v>0</v>
      </c>
      <c r="AA2823">
        <v>0</v>
      </c>
      <c r="AB2823">
        <v>0</v>
      </c>
      <c r="AC2823">
        <v>0</v>
      </c>
      <c r="AD2823" s="2"/>
      <c r="AE2823" s="2"/>
      <c r="AF2823" s="2"/>
    </row>
    <row r="2824" spans="1:32">
      <c r="A2824" t="s">
        <v>1587</v>
      </c>
      <c r="B2824" t="s">
        <v>19</v>
      </c>
      <c r="C2824">
        <v>0</v>
      </c>
      <c r="D2824">
        <v>0</v>
      </c>
      <c r="E2824">
        <v>0</v>
      </c>
      <c r="F2824">
        <v>0</v>
      </c>
      <c r="G2824">
        <v>0</v>
      </c>
      <c r="H2824">
        <v>0</v>
      </c>
      <c r="I2824">
        <v>0</v>
      </c>
      <c r="J2824">
        <v>0</v>
      </c>
      <c r="K2824">
        <v>0</v>
      </c>
      <c r="L2824">
        <v>0</v>
      </c>
      <c r="M2824">
        <v>0</v>
      </c>
      <c r="N2824">
        <v>0</v>
      </c>
      <c r="O2824">
        <v>0</v>
      </c>
      <c r="P2824">
        <v>0</v>
      </c>
      <c r="Q2824">
        <v>0</v>
      </c>
      <c r="R2824">
        <v>0</v>
      </c>
      <c r="S2824">
        <v>0</v>
      </c>
      <c r="T2824">
        <v>0</v>
      </c>
      <c r="U2824">
        <v>0</v>
      </c>
      <c r="V2824">
        <v>0</v>
      </c>
      <c r="W2824">
        <v>0</v>
      </c>
      <c r="X2824">
        <v>0</v>
      </c>
      <c r="Y2824">
        <v>0</v>
      </c>
      <c r="Z2824">
        <v>0</v>
      </c>
      <c r="AA2824">
        <v>0</v>
      </c>
      <c r="AB2824">
        <v>0</v>
      </c>
      <c r="AC2824">
        <v>0</v>
      </c>
      <c r="AD2824" s="2"/>
      <c r="AE2824" s="2"/>
      <c r="AF2824" s="2"/>
    </row>
    <row r="2825" spans="1:32">
      <c r="A2825" t="s">
        <v>1588</v>
      </c>
      <c r="B2825" t="s">
        <v>19</v>
      </c>
      <c r="C2825">
        <v>0</v>
      </c>
      <c r="D2825">
        <v>0</v>
      </c>
      <c r="E2825">
        <v>0</v>
      </c>
      <c r="F2825">
        <v>0</v>
      </c>
      <c r="G2825">
        <v>0</v>
      </c>
      <c r="H2825">
        <v>0</v>
      </c>
      <c r="I2825">
        <v>0</v>
      </c>
      <c r="J2825">
        <v>0</v>
      </c>
      <c r="K2825">
        <v>0</v>
      </c>
      <c r="L2825">
        <v>0</v>
      </c>
      <c r="M2825">
        <v>0</v>
      </c>
      <c r="N2825">
        <v>0</v>
      </c>
      <c r="O2825">
        <v>0</v>
      </c>
      <c r="P2825">
        <v>0</v>
      </c>
      <c r="Q2825">
        <v>0</v>
      </c>
      <c r="R2825">
        <v>0</v>
      </c>
      <c r="S2825">
        <v>0</v>
      </c>
      <c r="T2825">
        <v>0</v>
      </c>
      <c r="U2825">
        <v>0</v>
      </c>
      <c r="V2825">
        <v>0</v>
      </c>
      <c r="W2825">
        <v>0</v>
      </c>
      <c r="X2825">
        <v>0</v>
      </c>
      <c r="Y2825">
        <v>0</v>
      </c>
      <c r="Z2825">
        <v>0</v>
      </c>
      <c r="AA2825">
        <v>0</v>
      </c>
      <c r="AB2825">
        <v>0</v>
      </c>
      <c r="AC2825">
        <v>0</v>
      </c>
      <c r="AD2825" s="2"/>
      <c r="AE2825" s="2"/>
      <c r="AF2825" s="2"/>
    </row>
    <row r="2826" spans="1:32">
      <c r="A2826" t="s">
        <v>1589</v>
      </c>
      <c r="B2826" t="s">
        <v>19</v>
      </c>
      <c r="C2826">
        <v>0</v>
      </c>
      <c r="D2826">
        <v>0</v>
      </c>
      <c r="E2826">
        <v>0</v>
      </c>
      <c r="F2826">
        <v>0</v>
      </c>
      <c r="G2826">
        <v>0</v>
      </c>
      <c r="H2826">
        <v>0</v>
      </c>
      <c r="I2826">
        <v>0</v>
      </c>
      <c r="J2826">
        <v>0</v>
      </c>
      <c r="K2826">
        <v>0</v>
      </c>
      <c r="L2826">
        <v>0</v>
      </c>
      <c r="M2826">
        <v>0</v>
      </c>
      <c r="N2826">
        <v>0</v>
      </c>
      <c r="O2826">
        <v>0</v>
      </c>
      <c r="P2826">
        <v>0</v>
      </c>
      <c r="Q2826">
        <v>0</v>
      </c>
      <c r="R2826">
        <v>0</v>
      </c>
      <c r="S2826">
        <v>0</v>
      </c>
      <c r="T2826">
        <v>0</v>
      </c>
      <c r="U2826">
        <v>0</v>
      </c>
      <c r="V2826">
        <v>0</v>
      </c>
      <c r="W2826">
        <v>0</v>
      </c>
      <c r="X2826">
        <v>0</v>
      </c>
      <c r="Y2826">
        <v>0</v>
      </c>
      <c r="Z2826">
        <v>0</v>
      </c>
      <c r="AA2826">
        <v>0</v>
      </c>
      <c r="AB2826">
        <v>0</v>
      </c>
      <c r="AC2826">
        <v>0</v>
      </c>
      <c r="AD2826" s="2"/>
      <c r="AE2826" s="2"/>
      <c r="AF2826" s="2"/>
    </row>
    <row r="2827" spans="1:32">
      <c r="A2827" t="s">
        <v>1590</v>
      </c>
      <c r="B2827" t="s">
        <v>19</v>
      </c>
      <c r="C2827">
        <v>0</v>
      </c>
      <c r="D2827">
        <v>0</v>
      </c>
      <c r="E2827">
        <v>0</v>
      </c>
      <c r="F2827">
        <v>0</v>
      </c>
      <c r="G2827">
        <v>0</v>
      </c>
      <c r="H2827">
        <v>0</v>
      </c>
      <c r="I2827">
        <v>0</v>
      </c>
      <c r="J2827">
        <v>0</v>
      </c>
      <c r="K2827">
        <v>0</v>
      </c>
      <c r="L2827">
        <v>0</v>
      </c>
      <c r="M2827">
        <v>0</v>
      </c>
      <c r="N2827">
        <v>0</v>
      </c>
      <c r="O2827">
        <v>0</v>
      </c>
      <c r="P2827">
        <v>0</v>
      </c>
      <c r="Q2827">
        <v>0</v>
      </c>
      <c r="R2827">
        <v>0</v>
      </c>
      <c r="S2827">
        <v>0</v>
      </c>
      <c r="T2827">
        <v>0</v>
      </c>
      <c r="U2827">
        <v>0</v>
      </c>
      <c r="V2827">
        <v>0</v>
      </c>
      <c r="W2827">
        <v>0</v>
      </c>
      <c r="X2827">
        <v>0</v>
      </c>
      <c r="Y2827">
        <v>0</v>
      </c>
      <c r="Z2827">
        <v>0</v>
      </c>
      <c r="AA2827">
        <v>0</v>
      </c>
      <c r="AB2827">
        <v>0</v>
      </c>
      <c r="AC2827">
        <v>0</v>
      </c>
      <c r="AD2827" s="2"/>
      <c r="AE2827" s="2"/>
      <c r="AF2827" s="2"/>
    </row>
    <row r="2828" spans="1:32">
      <c r="A2828" t="s">
        <v>1591</v>
      </c>
      <c r="B2828" t="s">
        <v>19</v>
      </c>
      <c r="C2828" s="2">
        <v>58165900</v>
      </c>
      <c r="D2828" s="2">
        <v>58110400</v>
      </c>
      <c r="E2828" s="2">
        <v>58433500</v>
      </c>
      <c r="F2828" s="2">
        <v>58650600</v>
      </c>
      <c r="G2828" s="2">
        <v>58677700</v>
      </c>
      <c r="H2828" s="2">
        <v>58677700</v>
      </c>
      <c r="I2828" s="2">
        <v>58433200</v>
      </c>
      <c r="J2828" s="2">
        <v>58433200</v>
      </c>
      <c r="K2828" s="2">
        <v>58433200</v>
      </c>
      <c r="L2828" s="2">
        <v>58433200</v>
      </c>
      <c r="M2828" s="2">
        <v>58433200</v>
      </c>
      <c r="N2828" s="2">
        <v>58433200</v>
      </c>
      <c r="O2828" s="2">
        <v>58433200</v>
      </c>
      <c r="P2828" s="2">
        <v>58433200</v>
      </c>
      <c r="Q2828" s="2">
        <v>58433200</v>
      </c>
      <c r="R2828" s="2">
        <v>58701500</v>
      </c>
      <c r="S2828" s="2">
        <v>59000300</v>
      </c>
      <c r="T2828" s="2">
        <v>59000300</v>
      </c>
      <c r="U2828" s="2">
        <v>59000300</v>
      </c>
      <c r="V2828" s="2">
        <v>59000300</v>
      </c>
      <c r="W2828" s="2">
        <v>59000300</v>
      </c>
      <c r="X2828" s="2">
        <v>59000300</v>
      </c>
      <c r="Y2828" s="2">
        <v>59000300</v>
      </c>
      <c r="Z2828" s="2">
        <v>59000300</v>
      </c>
      <c r="AA2828" s="2">
        <v>59000300</v>
      </c>
      <c r="AB2828" s="2">
        <v>59000300</v>
      </c>
      <c r="AC2828" s="2">
        <v>59000300</v>
      </c>
      <c r="AD2828" s="2"/>
      <c r="AE2828" s="2"/>
      <c r="AF2828" s="2"/>
    </row>
    <row r="2829" spans="1:32">
      <c r="A2829" t="s">
        <v>1592</v>
      </c>
      <c r="B2829" t="s">
        <v>19</v>
      </c>
      <c r="C2829">
        <v>0</v>
      </c>
      <c r="D2829">
        <v>0</v>
      </c>
      <c r="E2829">
        <v>0</v>
      </c>
      <c r="F2829">
        <v>0</v>
      </c>
      <c r="G2829">
        <v>0</v>
      </c>
      <c r="H2829">
        <v>0</v>
      </c>
      <c r="I2829">
        <v>0</v>
      </c>
      <c r="J2829">
        <v>0</v>
      </c>
      <c r="K2829">
        <v>0</v>
      </c>
      <c r="L2829">
        <v>0</v>
      </c>
      <c r="M2829">
        <v>0</v>
      </c>
      <c r="N2829">
        <v>0</v>
      </c>
      <c r="O2829">
        <v>0</v>
      </c>
      <c r="P2829">
        <v>0</v>
      </c>
      <c r="Q2829">
        <v>0</v>
      </c>
      <c r="R2829">
        <v>0</v>
      </c>
      <c r="S2829">
        <v>0</v>
      </c>
      <c r="T2829">
        <v>0</v>
      </c>
      <c r="U2829">
        <v>0</v>
      </c>
      <c r="V2829">
        <v>0</v>
      </c>
      <c r="W2829">
        <v>0</v>
      </c>
      <c r="X2829">
        <v>0</v>
      </c>
      <c r="Y2829">
        <v>0</v>
      </c>
      <c r="Z2829">
        <v>0</v>
      </c>
      <c r="AA2829">
        <v>0</v>
      </c>
      <c r="AB2829">
        <v>0</v>
      </c>
      <c r="AC2829">
        <v>0</v>
      </c>
      <c r="AD2829" s="2"/>
      <c r="AE2829" s="2"/>
      <c r="AF2829" s="2"/>
    </row>
    <row r="2830" spans="1:32">
      <c r="A2830" t="s">
        <v>1593</v>
      </c>
      <c r="B2830" t="s">
        <v>19</v>
      </c>
      <c r="C2830" s="2">
        <v>151346000</v>
      </c>
      <c r="D2830" s="2">
        <v>279225000</v>
      </c>
      <c r="E2830">
        <v>0</v>
      </c>
      <c r="F2830">
        <v>0</v>
      </c>
      <c r="G2830">
        <v>0</v>
      </c>
      <c r="H2830">
        <v>0</v>
      </c>
      <c r="I2830">
        <v>0</v>
      </c>
      <c r="J2830">
        <v>0</v>
      </c>
      <c r="K2830">
        <v>0</v>
      </c>
      <c r="L2830">
        <v>0</v>
      </c>
      <c r="M2830">
        <v>0</v>
      </c>
      <c r="N2830">
        <v>0</v>
      </c>
      <c r="O2830">
        <v>0</v>
      </c>
      <c r="P2830">
        <v>0</v>
      </c>
      <c r="Q2830">
        <v>0</v>
      </c>
      <c r="R2830">
        <v>0</v>
      </c>
      <c r="S2830">
        <v>0</v>
      </c>
      <c r="T2830">
        <v>0</v>
      </c>
      <c r="U2830">
        <v>0</v>
      </c>
      <c r="V2830">
        <v>0</v>
      </c>
      <c r="W2830">
        <v>0</v>
      </c>
      <c r="X2830">
        <v>0</v>
      </c>
      <c r="Y2830">
        <v>0</v>
      </c>
      <c r="Z2830">
        <v>0</v>
      </c>
      <c r="AA2830">
        <v>0</v>
      </c>
      <c r="AB2830">
        <v>0</v>
      </c>
      <c r="AC2830">
        <v>0</v>
      </c>
      <c r="AD2830" s="2"/>
      <c r="AE2830" s="2"/>
      <c r="AF2830" s="2"/>
    </row>
    <row r="2831" spans="1:32">
      <c r="A2831" t="s">
        <v>1594</v>
      </c>
      <c r="B2831" t="s">
        <v>19</v>
      </c>
      <c r="C2831" s="2">
        <v>128861000</v>
      </c>
      <c r="D2831" s="2">
        <v>232602000</v>
      </c>
      <c r="E2831" s="2">
        <v>120523000</v>
      </c>
      <c r="F2831" s="2">
        <v>92158700</v>
      </c>
      <c r="G2831" s="2">
        <v>95047800</v>
      </c>
      <c r="H2831" s="2">
        <v>95628800</v>
      </c>
      <c r="I2831" s="2">
        <v>85326500</v>
      </c>
      <c r="J2831" s="2">
        <v>84142200</v>
      </c>
      <c r="K2831" s="2">
        <v>80510000</v>
      </c>
      <c r="L2831" s="2">
        <v>78299200</v>
      </c>
      <c r="M2831" s="2">
        <v>76282000</v>
      </c>
      <c r="N2831" s="2">
        <v>74940600</v>
      </c>
      <c r="O2831" s="2">
        <v>72310200</v>
      </c>
      <c r="P2831" s="2">
        <v>68276000</v>
      </c>
      <c r="Q2831" s="2">
        <v>70018800</v>
      </c>
      <c r="R2831" s="2">
        <v>76828600</v>
      </c>
      <c r="S2831" s="2">
        <v>72661800</v>
      </c>
      <c r="T2831" s="2">
        <v>53169100</v>
      </c>
      <c r="U2831" s="2">
        <v>46375800</v>
      </c>
      <c r="V2831" s="2">
        <v>43616400</v>
      </c>
      <c r="W2831" s="2">
        <v>39485600</v>
      </c>
      <c r="X2831" s="2">
        <v>39021100</v>
      </c>
      <c r="Y2831" s="2">
        <v>28510500</v>
      </c>
      <c r="Z2831" s="2">
        <v>23691600</v>
      </c>
      <c r="AA2831" s="2">
        <v>23111400</v>
      </c>
      <c r="AB2831" s="2">
        <v>22046300</v>
      </c>
      <c r="AC2831" s="2">
        <v>20544900</v>
      </c>
      <c r="AD2831" s="2"/>
      <c r="AE2831" s="2"/>
      <c r="AF2831" s="2"/>
    </row>
    <row r="2832" spans="1:32">
      <c r="A2832" t="s">
        <v>1595</v>
      </c>
      <c r="B2832" t="s">
        <v>19</v>
      </c>
      <c r="C2832" s="2">
        <v>58485600</v>
      </c>
      <c r="D2832" s="2">
        <v>73775800</v>
      </c>
      <c r="E2832" s="2">
        <v>88452400</v>
      </c>
      <c r="F2832" s="2">
        <v>92060200</v>
      </c>
      <c r="G2832" s="2">
        <v>86390800</v>
      </c>
      <c r="H2832" s="2">
        <v>74168500</v>
      </c>
      <c r="I2832" s="2">
        <v>59737300</v>
      </c>
      <c r="J2832" s="2">
        <v>63566000</v>
      </c>
      <c r="K2832" s="2">
        <v>99226700</v>
      </c>
      <c r="L2832" s="2">
        <v>100699000</v>
      </c>
      <c r="M2832" s="2">
        <v>101288000</v>
      </c>
      <c r="N2832" s="2">
        <v>101436000</v>
      </c>
      <c r="O2832" s="2">
        <v>101436000</v>
      </c>
      <c r="P2832" s="2">
        <v>101362000</v>
      </c>
      <c r="Q2832" s="2">
        <v>101288000</v>
      </c>
      <c r="R2832" s="2">
        <v>99668500</v>
      </c>
      <c r="S2832" s="2">
        <v>97312400</v>
      </c>
      <c r="T2832" s="2">
        <v>96747900</v>
      </c>
      <c r="U2832" s="2">
        <v>97410600</v>
      </c>
      <c r="V2832" s="2">
        <v>97852300</v>
      </c>
      <c r="W2832" s="2">
        <v>98539500</v>
      </c>
      <c r="X2832" s="2">
        <v>97214200</v>
      </c>
      <c r="Y2832" s="2">
        <v>97116100</v>
      </c>
      <c r="Z2832" s="2">
        <v>98515000</v>
      </c>
      <c r="AA2832" s="2">
        <v>99349500</v>
      </c>
      <c r="AB2832" s="2">
        <v>99693100</v>
      </c>
      <c r="AC2832" s="2">
        <v>100184000</v>
      </c>
      <c r="AD2832" s="2"/>
      <c r="AE2832" s="2"/>
      <c r="AF2832" s="2"/>
    </row>
    <row r="2833" spans="1:32">
      <c r="A2833" t="s">
        <v>1596</v>
      </c>
      <c r="B2833" t="s">
        <v>19</v>
      </c>
      <c r="C2833">
        <v>0</v>
      </c>
      <c r="D2833">
        <v>0</v>
      </c>
      <c r="E2833">
        <v>0</v>
      </c>
      <c r="F2833">
        <v>0</v>
      </c>
      <c r="G2833">
        <v>0</v>
      </c>
      <c r="H2833">
        <v>0</v>
      </c>
      <c r="I2833">
        <v>0</v>
      </c>
      <c r="J2833">
        <v>0</v>
      </c>
      <c r="K2833">
        <v>0</v>
      </c>
      <c r="L2833">
        <v>0</v>
      </c>
      <c r="M2833">
        <v>0</v>
      </c>
      <c r="N2833">
        <v>0</v>
      </c>
      <c r="O2833">
        <v>0</v>
      </c>
      <c r="P2833">
        <v>0</v>
      </c>
      <c r="Q2833">
        <v>0</v>
      </c>
      <c r="R2833">
        <v>0</v>
      </c>
      <c r="S2833">
        <v>0</v>
      </c>
      <c r="T2833">
        <v>0</v>
      </c>
      <c r="U2833">
        <v>0</v>
      </c>
      <c r="V2833">
        <v>0</v>
      </c>
      <c r="W2833">
        <v>0</v>
      </c>
      <c r="X2833">
        <v>0</v>
      </c>
      <c r="Y2833">
        <v>0</v>
      </c>
      <c r="Z2833">
        <v>0</v>
      </c>
      <c r="AA2833">
        <v>0</v>
      </c>
      <c r="AB2833">
        <v>0</v>
      </c>
      <c r="AC2833">
        <v>0</v>
      </c>
    </row>
    <row r="2834" spans="1:32">
      <c r="A2834" t="s">
        <v>1597</v>
      </c>
      <c r="B2834" t="s">
        <v>19</v>
      </c>
      <c r="C2834">
        <v>0</v>
      </c>
      <c r="D2834">
        <v>0</v>
      </c>
      <c r="E2834">
        <v>0</v>
      </c>
      <c r="F2834">
        <v>0</v>
      </c>
      <c r="G2834">
        <v>0</v>
      </c>
      <c r="H2834">
        <v>0</v>
      </c>
      <c r="I2834">
        <v>0</v>
      </c>
      <c r="J2834">
        <v>0</v>
      </c>
      <c r="K2834">
        <v>0</v>
      </c>
      <c r="L2834">
        <v>0</v>
      </c>
      <c r="M2834">
        <v>0</v>
      </c>
      <c r="N2834">
        <v>0</v>
      </c>
      <c r="O2834">
        <v>0</v>
      </c>
      <c r="P2834">
        <v>0</v>
      </c>
      <c r="Q2834">
        <v>0</v>
      </c>
      <c r="R2834">
        <v>0</v>
      </c>
      <c r="S2834">
        <v>0</v>
      </c>
      <c r="T2834">
        <v>0</v>
      </c>
      <c r="U2834">
        <v>0</v>
      </c>
      <c r="V2834">
        <v>0</v>
      </c>
      <c r="W2834">
        <v>0</v>
      </c>
      <c r="X2834">
        <v>0</v>
      </c>
      <c r="Y2834">
        <v>0</v>
      </c>
      <c r="Z2834">
        <v>0</v>
      </c>
      <c r="AA2834">
        <v>0</v>
      </c>
      <c r="AB2834">
        <v>0</v>
      </c>
      <c r="AC2834">
        <v>0</v>
      </c>
      <c r="AD2834" s="2"/>
      <c r="AE2834" s="2"/>
      <c r="AF2834" s="2"/>
    </row>
    <row r="2835" spans="1:32">
      <c r="A2835" t="s">
        <v>1598</v>
      </c>
      <c r="B2835" t="s">
        <v>19</v>
      </c>
      <c r="C2835">
        <v>0</v>
      </c>
      <c r="D2835">
        <v>0</v>
      </c>
      <c r="E2835">
        <v>0</v>
      </c>
      <c r="F2835">
        <v>0</v>
      </c>
      <c r="G2835">
        <v>0</v>
      </c>
      <c r="H2835">
        <v>0</v>
      </c>
      <c r="I2835">
        <v>0</v>
      </c>
      <c r="J2835">
        <v>0</v>
      </c>
      <c r="K2835">
        <v>0</v>
      </c>
      <c r="L2835">
        <v>0</v>
      </c>
      <c r="M2835">
        <v>0</v>
      </c>
      <c r="N2835">
        <v>0</v>
      </c>
      <c r="O2835">
        <v>0</v>
      </c>
      <c r="P2835">
        <v>0</v>
      </c>
      <c r="Q2835">
        <v>0</v>
      </c>
      <c r="R2835">
        <v>0</v>
      </c>
      <c r="S2835">
        <v>0</v>
      </c>
      <c r="T2835">
        <v>0</v>
      </c>
      <c r="U2835">
        <v>0</v>
      </c>
      <c r="V2835">
        <v>0</v>
      </c>
      <c r="W2835">
        <v>0</v>
      </c>
      <c r="X2835">
        <v>0</v>
      </c>
      <c r="Y2835">
        <v>0</v>
      </c>
      <c r="Z2835">
        <v>0</v>
      </c>
      <c r="AA2835">
        <v>0</v>
      </c>
      <c r="AB2835">
        <v>0</v>
      </c>
      <c r="AC2835">
        <v>0</v>
      </c>
      <c r="AD2835" s="2"/>
      <c r="AE2835" s="2"/>
      <c r="AF2835" s="2"/>
    </row>
    <row r="2836" spans="1:32">
      <c r="A2836" t="s">
        <v>1599</v>
      </c>
      <c r="B2836" t="s">
        <v>19</v>
      </c>
      <c r="C2836" s="2">
        <v>83542500</v>
      </c>
      <c r="D2836" s="2">
        <v>83542500</v>
      </c>
      <c r="E2836" s="2">
        <v>83542500</v>
      </c>
      <c r="F2836" s="2">
        <v>80393500</v>
      </c>
      <c r="G2836" s="2">
        <v>80393500</v>
      </c>
      <c r="H2836" s="2">
        <v>77059200</v>
      </c>
      <c r="I2836" s="2">
        <v>77059200</v>
      </c>
      <c r="J2836" s="2">
        <v>77059200</v>
      </c>
      <c r="K2836" s="2">
        <v>77059200</v>
      </c>
      <c r="L2836" s="2">
        <v>77059200</v>
      </c>
      <c r="M2836" s="2">
        <v>77059200</v>
      </c>
      <c r="N2836" s="2">
        <v>77059200</v>
      </c>
      <c r="O2836" s="2">
        <v>77059200</v>
      </c>
      <c r="P2836" s="2">
        <v>77059200</v>
      </c>
      <c r="Q2836" s="2">
        <v>77059200</v>
      </c>
      <c r="R2836" s="2">
        <v>74465800</v>
      </c>
      <c r="S2836" s="2">
        <v>72613500</v>
      </c>
      <c r="T2836" s="2">
        <v>72428200</v>
      </c>
      <c r="U2836" s="2">
        <v>72983900</v>
      </c>
      <c r="V2836" s="2">
        <v>73910100</v>
      </c>
      <c r="W2836" s="2">
        <v>74280600</v>
      </c>
      <c r="X2836" s="2">
        <v>72243000</v>
      </c>
      <c r="Y2836" s="2">
        <v>71316800</v>
      </c>
      <c r="Z2836" s="2">
        <v>73169200</v>
      </c>
      <c r="AA2836" s="2">
        <v>74280600</v>
      </c>
      <c r="AB2836" s="2">
        <v>74280600</v>
      </c>
      <c r="AC2836" s="2">
        <v>74280600</v>
      </c>
      <c r="AD2836" s="2"/>
      <c r="AE2836" s="2"/>
      <c r="AF2836" s="2"/>
    </row>
    <row r="2837" spans="1:32">
      <c r="A2837" t="s">
        <v>7172</v>
      </c>
      <c r="B2837" t="s">
        <v>19</v>
      </c>
      <c r="C2837">
        <v>0</v>
      </c>
      <c r="D2837">
        <v>0</v>
      </c>
      <c r="E2837">
        <v>0</v>
      </c>
      <c r="F2837">
        <v>0</v>
      </c>
      <c r="G2837">
        <v>0</v>
      </c>
      <c r="H2837">
        <v>0</v>
      </c>
      <c r="I2837">
        <v>0</v>
      </c>
      <c r="J2837">
        <v>0</v>
      </c>
      <c r="K2837">
        <v>0</v>
      </c>
      <c r="L2837">
        <v>0</v>
      </c>
      <c r="M2837">
        <v>0</v>
      </c>
      <c r="N2837">
        <v>0</v>
      </c>
      <c r="O2837">
        <v>0</v>
      </c>
      <c r="P2837">
        <v>0</v>
      </c>
      <c r="Q2837">
        <v>0</v>
      </c>
      <c r="R2837">
        <v>0</v>
      </c>
      <c r="S2837">
        <v>0</v>
      </c>
      <c r="T2837">
        <v>0</v>
      </c>
      <c r="U2837">
        <v>0</v>
      </c>
      <c r="V2837">
        <v>0</v>
      </c>
      <c r="W2837">
        <v>0</v>
      </c>
      <c r="X2837">
        <v>0</v>
      </c>
      <c r="Y2837">
        <v>0</v>
      </c>
      <c r="Z2837">
        <v>0</v>
      </c>
      <c r="AA2837">
        <v>0</v>
      </c>
      <c r="AB2837">
        <v>0</v>
      </c>
      <c r="AC2837">
        <v>0</v>
      </c>
      <c r="AD2837" s="2"/>
      <c r="AE2837" s="2"/>
      <c r="AF2837" s="2"/>
    </row>
    <row r="2838" spans="1:32">
      <c r="A2838" t="s">
        <v>7173</v>
      </c>
      <c r="B2838" t="s">
        <v>19</v>
      </c>
      <c r="C2838">
        <v>0</v>
      </c>
      <c r="D2838">
        <v>0</v>
      </c>
      <c r="E2838">
        <v>0</v>
      </c>
      <c r="F2838">
        <v>0</v>
      </c>
      <c r="G2838">
        <v>0</v>
      </c>
      <c r="H2838" s="2">
        <v>1739830</v>
      </c>
      <c r="I2838" s="2">
        <v>3479660</v>
      </c>
      <c r="J2838" s="2">
        <v>3479660</v>
      </c>
      <c r="K2838" s="2">
        <v>3479660</v>
      </c>
      <c r="L2838" s="2">
        <v>3479660</v>
      </c>
      <c r="M2838" s="2">
        <v>5183630</v>
      </c>
      <c r="N2838" s="2">
        <v>10302500</v>
      </c>
      <c r="O2838" s="2">
        <v>13740100</v>
      </c>
      <c r="P2838" s="2">
        <v>13740100</v>
      </c>
      <c r="Q2838" s="2">
        <v>13740100</v>
      </c>
      <c r="R2838" s="2">
        <v>13347800</v>
      </c>
      <c r="S2838" s="2">
        <v>13027800</v>
      </c>
      <c r="T2838" s="2">
        <v>12676800</v>
      </c>
      <c r="U2838" s="2">
        <v>12986500</v>
      </c>
      <c r="V2838" s="2">
        <v>12986500</v>
      </c>
      <c r="W2838" s="2">
        <v>13131000</v>
      </c>
      <c r="X2838" s="2">
        <v>12831600</v>
      </c>
      <c r="Y2838" s="2">
        <v>12676800</v>
      </c>
      <c r="Z2838" s="2">
        <v>7143600</v>
      </c>
      <c r="AA2838" s="2">
        <v>7112630</v>
      </c>
      <c r="AB2838" s="2">
        <v>7030040</v>
      </c>
      <c r="AC2838" s="2">
        <v>6937130</v>
      </c>
      <c r="AD2838" s="2"/>
      <c r="AE2838" s="2"/>
      <c r="AF2838" s="2"/>
    </row>
    <row r="2839" spans="1:32">
      <c r="A2839" t="s">
        <v>7174</v>
      </c>
      <c r="B2839" t="s">
        <v>19</v>
      </c>
      <c r="C2839">
        <v>0</v>
      </c>
      <c r="D2839">
        <v>0</v>
      </c>
      <c r="E2839">
        <v>0</v>
      </c>
      <c r="F2839">
        <v>0</v>
      </c>
      <c r="G2839">
        <v>0</v>
      </c>
      <c r="H2839">
        <v>0</v>
      </c>
      <c r="I2839">
        <v>0</v>
      </c>
      <c r="J2839">
        <v>0</v>
      </c>
      <c r="K2839">
        <v>0</v>
      </c>
      <c r="L2839">
        <v>0</v>
      </c>
      <c r="M2839">
        <v>0</v>
      </c>
      <c r="N2839">
        <v>0</v>
      </c>
      <c r="O2839">
        <v>0</v>
      </c>
      <c r="P2839">
        <v>0</v>
      </c>
      <c r="Q2839">
        <v>0</v>
      </c>
      <c r="R2839">
        <v>0</v>
      </c>
      <c r="S2839">
        <v>0</v>
      </c>
      <c r="T2839">
        <v>0</v>
      </c>
      <c r="U2839">
        <v>0</v>
      </c>
      <c r="V2839">
        <v>0</v>
      </c>
      <c r="W2839">
        <v>0</v>
      </c>
      <c r="X2839">
        <v>0</v>
      </c>
      <c r="Y2839">
        <v>0</v>
      </c>
      <c r="Z2839">
        <v>0</v>
      </c>
      <c r="AA2839">
        <v>0</v>
      </c>
      <c r="AB2839">
        <v>0</v>
      </c>
      <c r="AC2839">
        <v>0</v>
      </c>
      <c r="AD2839" s="2"/>
      <c r="AE2839" s="2"/>
      <c r="AF2839" s="2"/>
    </row>
    <row r="2840" spans="1:32">
      <c r="A2840" t="s">
        <v>7175</v>
      </c>
      <c r="B2840" t="s">
        <v>19</v>
      </c>
      <c r="C2840">
        <v>0</v>
      </c>
      <c r="D2840">
        <v>0</v>
      </c>
      <c r="E2840">
        <v>0</v>
      </c>
      <c r="F2840">
        <v>0</v>
      </c>
      <c r="G2840">
        <v>0</v>
      </c>
      <c r="H2840">
        <v>0</v>
      </c>
      <c r="I2840">
        <v>0</v>
      </c>
      <c r="J2840">
        <v>0</v>
      </c>
      <c r="K2840">
        <v>0</v>
      </c>
      <c r="L2840">
        <v>0</v>
      </c>
      <c r="M2840">
        <v>0</v>
      </c>
      <c r="N2840">
        <v>0</v>
      </c>
      <c r="O2840">
        <v>0</v>
      </c>
      <c r="P2840">
        <v>0</v>
      </c>
      <c r="Q2840">
        <v>0</v>
      </c>
      <c r="R2840">
        <v>0</v>
      </c>
      <c r="S2840">
        <v>0</v>
      </c>
      <c r="T2840">
        <v>0</v>
      </c>
      <c r="U2840">
        <v>0</v>
      </c>
      <c r="V2840">
        <v>0</v>
      </c>
      <c r="W2840">
        <v>0</v>
      </c>
      <c r="X2840">
        <v>0</v>
      </c>
      <c r="Y2840">
        <v>0</v>
      </c>
      <c r="Z2840">
        <v>0</v>
      </c>
      <c r="AA2840">
        <v>0</v>
      </c>
      <c r="AB2840">
        <v>0</v>
      </c>
      <c r="AC2840">
        <v>0</v>
      </c>
      <c r="AD2840" s="2"/>
      <c r="AE2840" s="2"/>
      <c r="AF2840" s="2"/>
    </row>
    <row r="2841" spans="1:32">
      <c r="A2841" t="s">
        <v>7176</v>
      </c>
      <c r="B2841" t="s">
        <v>19</v>
      </c>
      <c r="C2841">
        <v>0</v>
      </c>
      <c r="D2841">
        <v>0</v>
      </c>
      <c r="E2841">
        <v>0</v>
      </c>
      <c r="F2841">
        <v>0</v>
      </c>
      <c r="G2841">
        <v>0</v>
      </c>
      <c r="H2841">
        <v>0</v>
      </c>
      <c r="I2841">
        <v>0</v>
      </c>
      <c r="J2841">
        <v>0</v>
      </c>
      <c r="K2841">
        <v>0</v>
      </c>
      <c r="L2841">
        <v>0</v>
      </c>
      <c r="M2841">
        <v>0</v>
      </c>
      <c r="N2841">
        <v>0</v>
      </c>
      <c r="O2841">
        <v>0</v>
      </c>
      <c r="P2841">
        <v>0</v>
      </c>
      <c r="Q2841">
        <v>0</v>
      </c>
      <c r="R2841">
        <v>0</v>
      </c>
      <c r="S2841">
        <v>0</v>
      </c>
      <c r="T2841">
        <v>0</v>
      </c>
      <c r="U2841">
        <v>0</v>
      </c>
      <c r="V2841">
        <v>0</v>
      </c>
      <c r="W2841">
        <v>0</v>
      </c>
      <c r="X2841">
        <v>0</v>
      </c>
      <c r="Y2841">
        <v>0</v>
      </c>
      <c r="Z2841">
        <v>0</v>
      </c>
      <c r="AA2841">
        <v>0</v>
      </c>
      <c r="AB2841">
        <v>0</v>
      </c>
      <c r="AC2841">
        <v>0</v>
      </c>
      <c r="AD2841" s="2"/>
      <c r="AE2841" s="2"/>
      <c r="AF2841" s="2"/>
    </row>
    <row r="2842" spans="1:32">
      <c r="A2842" t="s">
        <v>7177</v>
      </c>
      <c r="B2842" t="s">
        <v>19</v>
      </c>
      <c r="C2842">
        <v>0</v>
      </c>
      <c r="D2842">
        <v>0</v>
      </c>
      <c r="E2842">
        <v>0</v>
      </c>
      <c r="F2842">
        <v>0</v>
      </c>
      <c r="G2842">
        <v>0</v>
      </c>
      <c r="H2842">
        <v>0</v>
      </c>
      <c r="I2842">
        <v>0</v>
      </c>
      <c r="J2842">
        <v>0</v>
      </c>
      <c r="K2842">
        <v>0</v>
      </c>
      <c r="L2842">
        <v>0</v>
      </c>
      <c r="M2842">
        <v>0</v>
      </c>
      <c r="N2842">
        <v>0</v>
      </c>
      <c r="O2842">
        <v>0</v>
      </c>
      <c r="P2842">
        <v>0</v>
      </c>
      <c r="Q2842">
        <v>0</v>
      </c>
      <c r="R2842">
        <v>0</v>
      </c>
      <c r="S2842">
        <v>0</v>
      </c>
      <c r="T2842">
        <v>0</v>
      </c>
      <c r="U2842">
        <v>0</v>
      </c>
      <c r="V2842">
        <v>0</v>
      </c>
      <c r="W2842">
        <v>0</v>
      </c>
      <c r="X2842">
        <v>0</v>
      </c>
      <c r="Y2842">
        <v>0</v>
      </c>
      <c r="Z2842">
        <v>0</v>
      </c>
      <c r="AA2842">
        <v>0</v>
      </c>
      <c r="AB2842">
        <v>0</v>
      </c>
      <c r="AC2842">
        <v>0</v>
      </c>
      <c r="AD2842" s="2"/>
      <c r="AE2842" s="2"/>
      <c r="AF2842" s="2"/>
    </row>
    <row r="2843" spans="1:32">
      <c r="A2843" t="s">
        <v>7178</v>
      </c>
      <c r="B2843" t="s">
        <v>19</v>
      </c>
      <c r="C2843">
        <v>0</v>
      </c>
      <c r="D2843">
        <v>0</v>
      </c>
      <c r="E2843">
        <v>0</v>
      </c>
      <c r="F2843">
        <v>0</v>
      </c>
      <c r="G2843">
        <v>0</v>
      </c>
      <c r="H2843">
        <v>0</v>
      </c>
      <c r="I2843">
        <v>0</v>
      </c>
      <c r="J2843">
        <v>0</v>
      </c>
      <c r="K2843">
        <v>0</v>
      </c>
      <c r="L2843">
        <v>0</v>
      </c>
      <c r="M2843">
        <v>0</v>
      </c>
      <c r="N2843">
        <v>0</v>
      </c>
      <c r="O2843">
        <v>0</v>
      </c>
      <c r="P2843">
        <v>0</v>
      </c>
      <c r="Q2843">
        <v>0</v>
      </c>
      <c r="R2843">
        <v>0</v>
      </c>
      <c r="S2843">
        <v>0</v>
      </c>
      <c r="T2843">
        <v>0</v>
      </c>
      <c r="U2843">
        <v>0</v>
      </c>
      <c r="V2843">
        <v>0</v>
      </c>
      <c r="W2843">
        <v>0</v>
      </c>
      <c r="X2843">
        <v>0</v>
      </c>
      <c r="Y2843">
        <v>0</v>
      </c>
      <c r="Z2843">
        <v>0</v>
      </c>
      <c r="AA2843">
        <v>0</v>
      </c>
      <c r="AB2843">
        <v>0</v>
      </c>
      <c r="AC2843">
        <v>0</v>
      </c>
      <c r="AD2843" s="2"/>
      <c r="AE2843" s="2"/>
      <c r="AF2843" s="2"/>
    </row>
    <row r="2844" spans="1:32">
      <c r="A2844" t="s">
        <v>1600</v>
      </c>
      <c r="B2844" t="s">
        <v>19</v>
      </c>
      <c r="C2844" s="2">
        <v>2505510000</v>
      </c>
      <c r="D2844" s="2">
        <v>2372390000</v>
      </c>
      <c r="E2844" s="2">
        <v>2350060000</v>
      </c>
      <c r="F2844" s="2">
        <v>2256100000</v>
      </c>
      <c r="G2844" s="2">
        <v>2061670000</v>
      </c>
      <c r="H2844" s="2">
        <v>1774250000</v>
      </c>
      <c r="I2844" s="2">
        <v>1462340000</v>
      </c>
      <c r="J2844" s="2">
        <v>1491670000</v>
      </c>
      <c r="K2844" s="2">
        <v>1701020000</v>
      </c>
      <c r="L2844" s="2">
        <v>1661220000</v>
      </c>
      <c r="M2844" s="2">
        <v>1630160000</v>
      </c>
      <c r="N2844" s="2">
        <v>1598410000</v>
      </c>
      <c r="O2844" s="2">
        <v>1522490000</v>
      </c>
      <c r="P2844" s="2">
        <v>1495010000</v>
      </c>
      <c r="Q2844" s="2">
        <v>1485540000</v>
      </c>
      <c r="R2844" s="2">
        <v>1411240000</v>
      </c>
      <c r="S2844" s="2">
        <v>1258090000</v>
      </c>
      <c r="T2844" s="2">
        <v>1239190000</v>
      </c>
      <c r="U2844" s="2">
        <v>1222300000</v>
      </c>
      <c r="V2844" s="2">
        <v>1203600000</v>
      </c>
      <c r="W2844" s="2">
        <v>1196320000</v>
      </c>
      <c r="X2844" s="2">
        <v>1130320000</v>
      </c>
      <c r="Y2844" s="2">
        <v>1118470000</v>
      </c>
      <c r="Z2844" s="2">
        <v>1131320000</v>
      </c>
      <c r="AA2844" s="2">
        <v>1125710000</v>
      </c>
      <c r="AB2844" s="2">
        <v>1119900000</v>
      </c>
      <c r="AC2844" s="2">
        <v>1121610000</v>
      </c>
      <c r="AD2844" s="2"/>
      <c r="AE2844" s="2"/>
      <c r="AF2844" s="2"/>
    </row>
    <row r="2845" spans="1:32">
      <c r="A2845" t="s">
        <v>7179</v>
      </c>
      <c r="B2845" t="s">
        <v>19</v>
      </c>
      <c r="C2845" s="2">
        <v>911989000</v>
      </c>
      <c r="D2845" s="2">
        <v>1041910000</v>
      </c>
      <c r="E2845" s="2">
        <v>451917000</v>
      </c>
      <c r="F2845" s="2">
        <v>312114000</v>
      </c>
      <c r="G2845" s="2">
        <v>338995000</v>
      </c>
      <c r="H2845" s="2">
        <v>347266000</v>
      </c>
      <c r="I2845" s="2">
        <v>336583000</v>
      </c>
      <c r="J2845" s="2">
        <v>308783000</v>
      </c>
      <c r="K2845" s="2">
        <v>268462000</v>
      </c>
      <c r="L2845" s="2">
        <v>243764000</v>
      </c>
      <c r="M2845" s="2">
        <v>226648000</v>
      </c>
      <c r="N2845" s="2">
        <v>216424000</v>
      </c>
      <c r="O2845" s="2">
        <v>208497000</v>
      </c>
      <c r="P2845" s="2">
        <v>198274000</v>
      </c>
      <c r="Q2845" s="2">
        <v>205281000</v>
      </c>
      <c r="R2845" s="2">
        <v>225039000</v>
      </c>
      <c r="S2845" s="2">
        <v>211139000</v>
      </c>
      <c r="T2845" s="2">
        <v>154736000</v>
      </c>
      <c r="U2845" s="2">
        <v>134288000</v>
      </c>
      <c r="V2845" s="2">
        <v>124754000</v>
      </c>
      <c r="W2845" s="2">
        <v>111888000</v>
      </c>
      <c r="X2845" s="2">
        <v>107523000</v>
      </c>
      <c r="Y2845" s="2">
        <v>77999800</v>
      </c>
      <c r="Z2845" s="2">
        <v>64789300</v>
      </c>
      <c r="AA2845" s="2">
        <v>63066100</v>
      </c>
      <c r="AB2845" s="2">
        <v>59619900</v>
      </c>
      <c r="AC2845" s="2">
        <v>54910000</v>
      </c>
    </row>
    <row r="2846" spans="1:32">
      <c r="A2846" t="s">
        <v>7180</v>
      </c>
      <c r="B2846" t="s">
        <v>19</v>
      </c>
      <c r="C2846" s="2">
        <v>13266100000</v>
      </c>
      <c r="D2846" s="2">
        <v>12134400000</v>
      </c>
      <c r="E2846" s="2">
        <v>11972200000</v>
      </c>
      <c r="F2846" s="2">
        <v>12218700000</v>
      </c>
      <c r="G2846" s="2">
        <v>12725500000</v>
      </c>
      <c r="H2846" s="2">
        <v>13521400000</v>
      </c>
      <c r="I2846" s="2">
        <v>14346300000</v>
      </c>
      <c r="J2846" s="2">
        <v>14241400000</v>
      </c>
      <c r="K2846" s="2">
        <v>13710600000</v>
      </c>
      <c r="L2846" s="2">
        <v>13787500000</v>
      </c>
      <c r="M2846" s="2">
        <v>13864900000</v>
      </c>
      <c r="N2846" s="2">
        <v>13979400000</v>
      </c>
      <c r="O2846" s="2">
        <v>14089800000</v>
      </c>
      <c r="P2846" s="2">
        <v>13953600000</v>
      </c>
      <c r="Q2846" s="2">
        <v>13767100000</v>
      </c>
      <c r="R2846" s="2">
        <v>13693000000</v>
      </c>
      <c r="S2846" s="2">
        <v>13779700000</v>
      </c>
      <c r="T2846" s="2">
        <v>14011200000</v>
      </c>
      <c r="U2846" s="2">
        <v>14331900000</v>
      </c>
      <c r="V2846" s="2">
        <v>14609600000</v>
      </c>
      <c r="W2846" s="2">
        <v>14895600000</v>
      </c>
      <c r="X2846" s="2">
        <v>14904900000</v>
      </c>
      <c r="Y2846" s="2">
        <v>15033900000</v>
      </c>
      <c r="Z2846" s="2">
        <v>15450600000</v>
      </c>
      <c r="AA2846" s="2">
        <v>15830000000</v>
      </c>
      <c r="AB2846" s="2">
        <v>16166800000</v>
      </c>
      <c r="AC2846" s="2">
        <v>16511500000</v>
      </c>
      <c r="AD2846" s="2"/>
      <c r="AE2846" s="2"/>
      <c r="AF2846" s="2"/>
    </row>
    <row r="2847" spans="1:32">
      <c r="A2847" t="s">
        <v>1602</v>
      </c>
      <c r="B2847" t="s">
        <v>19</v>
      </c>
      <c r="C2847">
        <v>0</v>
      </c>
      <c r="D2847">
        <v>0</v>
      </c>
      <c r="E2847">
        <v>0</v>
      </c>
      <c r="F2847">
        <v>0</v>
      </c>
      <c r="G2847">
        <v>0</v>
      </c>
      <c r="H2847">
        <v>0</v>
      </c>
      <c r="I2847">
        <v>0</v>
      </c>
      <c r="J2847">
        <v>0</v>
      </c>
      <c r="K2847">
        <v>0</v>
      </c>
      <c r="L2847">
        <v>0</v>
      </c>
      <c r="M2847">
        <v>0</v>
      </c>
      <c r="N2847">
        <v>0</v>
      </c>
      <c r="O2847">
        <v>0</v>
      </c>
      <c r="P2847">
        <v>0</v>
      </c>
      <c r="Q2847">
        <v>0</v>
      </c>
      <c r="R2847">
        <v>0</v>
      </c>
      <c r="S2847">
        <v>0</v>
      </c>
      <c r="T2847">
        <v>0</v>
      </c>
      <c r="U2847">
        <v>0</v>
      </c>
      <c r="V2847">
        <v>0</v>
      </c>
      <c r="W2847">
        <v>0</v>
      </c>
      <c r="X2847">
        <v>0</v>
      </c>
      <c r="Y2847">
        <v>0</v>
      </c>
      <c r="Z2847">
        <v>0</v>
      </c>
      <c r="AA2847">
        <v>0</v>
      </c>
      <c r="AB2847">
        <v>0</v>
      </c>
      <c r="AC2847">
        <v>0</v>
      </c>
      <c r="AD2847" s="2"/>
      <c r="AE2847" s="2"/>
      <c r="AF2847" s="2"/>
    </row>
    <row r="2848" spans="1:32">
      <c r="A2848" t="s">
        <v>1603</v>
      </c>
      <c r="B2848" t="s">
        <v>19</v>
      </c>
      <c r="C2848">
        <v>0</v>
      </c>
      <c r="D2848">
        <v>0</v>
      </c>
      <c r="E2848">
        <v>0</v>
      </c>
      <c r="F2848">
        <v>0</v>
      </c>
      <c r="G2848">
        <v>0</v>
      </c>
      <c r="H2848">
        <v>0</v>
      </c>
      <c r="I2848">
        <v>0</v>
      </c>
      <c r="J2848">
        <v>0</v>
      </c>
      <c r="K2848">
        <v>0</v>
      </c>
      <c r="L2848">
        <v>0</v>
      </c>
      <c r="M2848">
        <v>0</v>
      </c>
      <c r="N2848">
        <v>0</v>
      </c>
      <c r="O2848">
        <v>0</v>
      </c>
      <c r="P2848">
        <v>0</v>
      </c>
      <c r="Q2848">
        <v>0</v>
      </c>
      <c r="R2848">
        <v>0</v>
      </c>
      <c r="S2848">
        <v>0</v>
      </c>
      <c r="T2848">
        <v>0</v>
      </c>
      <c r="U2848">
        <v>0</v>
      </c>
      <c r="V2848">
        <v>0</v>
      </c>
      <c r="W2848">
        <v>0</v>
      </c>
      <c r="X2848">
        <v>0</v>
      </c>
      <c r="Y2848">
        <v>0</v>
      </c>
      <c r="Z2848">
        <v>0</v>
      </c>
      <c r="AA2848">
        <v>0</v>
      </c>
      <c r="AB2848">
        <v>0</v>
      </c>
      <c r="AC2848">
        <v>0</v>
      </c>
      <c r="AD2848" s="2"/>
      <c r="AE2848" s="2"/>
      <c r="AF2848" s="2"/>
    </row>
    <row r="2849" spans="1:32">
      <c r="A2849" t="s">
        <v>1604</v>
      </c>
      <c r="B2849" t="s">
        <v>19</v>
      </c>
      <c r="C2849">
        <v>0</v>
      </c>
      <c r="D2849">
        <v>0</v>
      </c>
      <c r="E2849">
        <v>0</v>
      </c>
      <c r="F2849">
        <v>0</v>
      </c>
      <c r="G2849">
        <v>0</v>
      </c>
      <c r="H2849">
        <v>0</v>
      </c>
      <c r="I2849">
        <v>0</v>
      </c>
      <c r="J2849">
        <v>0</v>
      </c>
      <c r="K2849">
        <v>0</v>
      </c>
      <c r="L2849">
        <v>0</v>
      </c>
      <c r="M2849">
        <v>0</v>
      </c>
      <c r="N2849">
        <v>0</v>
      </c>
      <c r="O2849">
        <v>0</v>
      </c>
      <c r="P2849">
        <v>0</v>
      </c>
      <c r="Q2849">
        <v>0</v>
      </c>
      <c r="R2849">
        <v>0</v>
      </c>
      <c r="S2849">
        <v>0</v>
      </c>
      <c r="T2849">
        <v>0</v>
      </c>
      <c r="U2849">
        <v>0</v>
      </c>
      <c r="V2849">
        <v>0</v>
      </c>
      <c r="W2849">
        <v>0</v>
      </c>
      <c r="X2849">
        <v>0</v>
      </c>
      <c r="Y2849">
        <v>0</v>
      </c>
      <c r="Z2849">
        <v>0</v>
      </c>
      <c r="AA2849">
        <v>0</v>
      </c>
      <c r="AB2849">
        <v>0</v>
      </c>
      <c r="AC2849">
        <v>0</v>
      </c>
      <c r="AD2849" s="2"/>
      <c r="AE2849" s="2"/>
      <c r="AF2849" s="2"/>
    </row>
    <row r="2850" spans="1:32">
      <c r="A2850" t="s">
        <v>1605</v>
      </c>
      <c r="B2850" t="s">
        <v>19</v>
      </c>
      <c r="C2850">
        <v>0</v>
      </c>
      <c r="D2850">
        <v>0</v>
      </c>
      <c r="E2850">
        <v>0</v>
      </c>
      <c r="F2850">
        <v>0</v>
      </c>
      <c r="G2850">
        <v>0</v>
      </c>
      <c r="H2850">
        <v>0</v>
      </c>
      <c r="I2850">
        <v>0</v>
      </c>
      <c r="J2850">
        <v>0</v>
      </c>
      <c r="K2850">
        <v>0</v>
      </c>
      <c r="L2850">
        <v>0</v>
      </c>
      <c r="M2850">
        <v>0</v>
      </c>
      <c r="N2850">
        <v>0</v>
      </c>
      <c r="O2850">
        <v>0</v>
      </c>
      <c r="P2850">
        <v>0</v>
      </c>
      <c r="Q2850">
        <v>0</v>
      </c>
      <c r="R2850">
        <v>0</v>
      </c>
      <c r="S2850">
        <v>0</v>
      </c>
      <c r="T2850">
        <v>0</v>
      </c>
      <c r="U2850">
        <v>0</v>
      </c>
      <c r="V2850">
        <v>0</v>
      </c>
      <c r="W2850">
        <v>0</v>
      </c>
      <c r="X2850">
        <v>0</v>
      </c>
      <c r="Y2850">
        <v>0</v>
      </c>
      <c r="Z2850">
        <v>0</v>
      </c>
      <c r="AA2850">
        <v>0</v>
      </c>
      <c r="AB2850">
        <v>0</v>
      </c>
      <c r="AC2850">
        <v>0</v>
      </c>
      <c r="AD2850" s="2"/>
      <c r="AE2850" s="2"/>
      <c r="AF2850" s="2"/>
    </row>
    <row r="2851" spans="1:32">
      <c r="A2851" t="s">
        <v>1606</v>
      </c>
      <c r="B2851" t="s">
        <v>19</v>
      </c>
      <c r="C2851">
        <v>0</v>
      </c>
      <c r="D2851">
        <v>0</v>
      </c>
      <c r="E2851">
        <v>0</v>
      </c>
      <c r="F2851">
        <v>0</v>
      </c>
      <c r="G2851">
        <v>0</v>
      </c>
      <c r="H2851">
        <v>0</v>
      </c>
      <c r="I2851">
        <v>0</v>
      </c>
      <c r="J2851">
        <v>0</v>
      </c>
      <c r="K2851">
        <v>0</v>
      </c>
      <c r="L2851">
        <v>0</v>
      </c>
      <c r="M2851">
        <v>0</v>
      </c>
      <c r="N2851">
        <v>0</v>
      </c>
      <c r="O2851">
        <v>0</v>
      </c>
      <c r="P2851">
        <v>0</v>
      </c>
      <c r="Q2851">
        <v>0</v>
      </c>
      <c r="R2851">
        <v>0</v>
      </c>
      <c r="S2851">
        <v>0</v>
      </c>
      <c r="T2851">
        <v>0</v>
      </c>
      <c r="U2851">
        <v>0</v>
      </c>
      <c r="V2851">
        <v>0</v>
      </c>
      <c r="W2851">
        <v>0</v>
      </c>
      <c r="X2851">
        <v>0</v>
      </c>
      <c r="Y2851">
        <v>0</v>
      </c>
      <c r="Z2851">
        <v>0</v>
      </c>
      <c r="AA2851">
        <v>0</v>
      </c>
      <c r="AB2851">
        <v>0</v>
      </c>
      <c r="AC2851">
        <v>0</v>
      </c>
      <c r="AD2851" s="2"/>
      <c r="AE2851" s="2"/>
      <c r="AF2851" s="2"/>
    </row>
    <row r="2852" spans="1:32">
      <c r="A2852" t="s">
        <v>1607</v>
      </c>
      <c r="B2852" t="s">
        <v>19</v>
      </c>
      <c r="C2852" s="2">
        <v>505753000</v>
      </c>
      <c r="D2852" s="2">
        <v>505270000</v>
      </c>
      <c r="E2852" s="2">
        <v>508079000</v>
      </c>
      <c r="F2852" s="2">
        <v>509967000</v>
      </c>
      <c r="G2852" s="2">
        <v>510203000</v>
      </c>
      <c r="H2852" s="2">
        <v>510203000</v>
      </c>
      <c r="I2852" s="2">
        <v>508077000</v>
      </c>
      <c r="J2852" s="2">
        <v>508077000</v>
      </c>
      <c r="K2852" s="2">
        <v>508077000</v>
      </c>
      <c r="L2852" s="2">
        <v>508077000</v>
      </c>
      <c r="M2852" s="2">
        <v>508077000</v>
      </c>
      <c r="N2852" s="2">
        <v>508077000</v>
      </c>
      <c r="O2852" s="2">
        <v>508077000</v>
      </c>
      <c r="P2852" s="2">
        <v>508077000</v>
      </c>
      <c r="Q2852" s="2">
        <v>508077000</v>
      </c>
      <c r="R2852" s="2">
        <v>510409000</v>
      </c>
      <c r="S2852" s="2">
        <v>513007000</v>
      </c>
      <c r="T2852" s="2">
        <v>513007000</v>
      </c>
      <c r="U2852" s="2">
        <v>513007000</v>
      </c>
      <c r="V2852" s="2">
        <v>513007000</v>
      </c>
      <c r="W2852" s="2">
        <v>513007000</v>
      </c>
      <c r="X2852" s="2">
        <v>513007000</v>
      </c>
      <c r="Y2852" s="2">
        <v>513007000</v>
      </c>
      <c r="Z2852" s="2">
        <v>513007000</v>
      </c>
      <c r="AA2852" s="2">
        <v>513007000</v>
      </c>
      <c r="AB2852" s="2">
        <v>513007000</v>
      </c>
      <c r="AC2852" s="2">
        <v>513007000</v>
      </c>
      <c r="AD2852" s="2"/>
      <c r="AE2852" s="2"/>
      <c r="AF2852" s="2"/>
    </row>
    <row r="2853" spans="1:32">
      <c r="A2853" t="s">
        <v>1608</v>
      </c>
      <c r="B2853" t="s">
        <v>19</v>
      </c>
      <c r="C2853">
        <v>0</v>
      </c>
      <c r="D2853">
        <v>0</v>
      </c>
      <c r="E2853">
        <v>0</v>
      </c>
      <c r="F2853">
        <v>0</v>
      </c>
      <c r="G2853">
        <v>0</v>
      </c>
      <c r="H2853">
        <v>0</v>
      </c>
      <c r="I2853">
        <v>0</v>
      </c>
      <c r="J2853">
        <v>0</v>
      </c>
      <c r="K2853">
        <v>0</v>
      </c>
      <c r="L2853">
        <v>0</v>
      </c>
      <c r="M2853">
        <v>0</v>
      </c>
      <c r="N2853">
        <v>0</v>
      </c>
      <c r="O2853">
        <v>0</v>
      </c>
      <c r="P2853">
        <v>0</v>
      </c>
      <c r="Q2853">
        <v>0</v>
      </c>
      <c r="R2853">
        <v>0</v>
      </c>
      <c r="S2853">
        <v>0</v>
      </c>
      <c r="T2853">
        <v>0</v>
      </c>
      <c r="U2853">
        <v>0</v>
      </c>
      <c r="V2853">
        <v>0</v>
      </c>
      <c r="W2853">
        <v>0</v>
      </c>
      <c r="X2853">
        <v>0</v>
      </c>
      <c r="Y2853">
        <v>0</v>
      </c>
      <c r="Z2853">
        <v>0</v>
      </c>
      <c r="AA2853">
        <v>0</v>
      </c>
      <c r="AB2853">
        <v>0</v>
      </c>
      <c r="AC2853">
        <v>0</v>
      </c>
      <c r="AD2853" s="2"/>
      <c r="AE2853" s="2"/>
      <c r="AF2853" s="2"/>
    </row>
    <row r="2854" spans="1:32">
      <c r="A2854" t="s">
        <v>1609</v>
      </c>
      <c r="B2854" t="s">
        <v>19</v>
      </c>
      <c r="C2854" s="2">
        <v>43627000</v>
      </c>
      <c r="D2854" s="2">
        <v>80489500</v>
      </c>
      <c r="E2854">
        <v>0</v>
      </c>
      <c r="F2854">
        <v>0</v>
      </c>
      <c r="G2854">
        <v>0</v>
      </c>
      <c r="H2854">
        <v>0</v>
      </c>
      <c r="I2854">
        <v>0</v>
      </c>
      <c r="J2854">
        <v>0</v>
      </c>
      <c r="K2854">
        <v>0</v>
      </c>
      <c r="L2854">
        <v>0</v>
      </c>
      <c r="M2854">
        <v>0</v>
      </c>
      <c r="N2854">
        <v>0</v>
      </c>
      <c r="O2854">
        <v>0</v>
      </c>
      <c r="P2854">
        <v>0</v>
      </c>
      <c r="Q2854">
        <v>0</v>
      </c>
      <c r="R2854">
        <v>0</v>
      </c>
      <c r="S2854">
        <v>0</v>
      </c>
      <c r="T2854">
        <v>0</v>
      </c>
      <c r="U2854">
        <v>0</v>
      </c>
      <c r="V2854">
        <v>0</v>
      </c>
      <c r="W2854">
        <v>0</v>
      </c>
      <c r="X2854">
        <v>0</v>
      </c>
      <c r="Y2854">
        <v>0</v>
      </c>
      <c r="Z2854">
        <v>0</v>
      </c>
      <c r="AA2854">
        <v>0</v>
      </c>
      <c r="AB2854">
        <v>0</v>
      </c>
      <c r="AC2854">
        <v>0</v>
      </c>
      <c r="AD2854" s="2"/>
      <c r="AE2854" s="2"/>
      <c r="AF2854" s="2"/>
    </row>
    <row r="2855" spans="1:32">
      <c r="A2855" t="s">
        <v>1610</v>
      </c>
      <c r="B2855" t="s">
        <v>19</v>
      </c>
      <c r="C2855" s="2">
        <v>867894000</v>
      </c>
      <c r="D2855" s="2">
        <v>1566600000</v>
      </c>
      <c r="E2855" s="2">
        <v>811734000</v>
      </c>
      <c r="F2855" s="2">
        <v>620698000</v>
      </c>
      <c r="G2855" s="2">
        <v>640156000</v>
      </c>
      <c r="H2855" s="2">
        <v>644069000</v>
      </c>
      <c r="I2855" s="2">
        <v>574682000</v>
      </c>
      <c r="J2855" s="2">
        <v>566706000</v>
      </c>
      <c r="K2855" s="2">
        <v>542243000</v>
      </c>
      <c r="L2855" s="2">
        <v>527353000</v>
      </c>
      <c r="M2855" s="2">
        <v>513767000</v>
      </c>
      <c r="N2855" s="2">
        <v>504732000</v>
      </c>
      <c r="O2855" s="2">
        <v>487017000</v>
      </c>
      <c r="P2855" s="2">
        <v>459845000</v>
      </c>
      <c r="Q2855" s="2">
        <v>471583000</v>
      </c>
      <c r="R2855" s="2">
        <v>517448000</v>
      </c>
      <c r="S2855" s="2">
        <v>489384000</v>
      </c>
      <c r="T2855" s="2">
        <v>358099000</v>
      </c>
      <c r="U2855" s="2">
        <v>312345000</v>
      </c>
      <c r="V2855" s="2">
        <v>293761000</v>
      </c>
      <c r="W2855" s="2">
        <v>265939000</v>
      </c>
      <c r="X2855" s="2">
        <v>262811000</v>
      </c>
      <c r="Y2855" s="2">
        <v>192021000</v>
      </c>
      <c r="Z2855" s="2">
        <v>159565000</v>
      </c>
      <c r="AA2855" s="2">
        <v>155658000</v>
      </c>
      <c r="AB2855" s="2">
        <v>148484000</v>
      </c>
      <c r="AC2855" s="2">
        <v>138372000</v>
      </c>
      <c r="AD2855" s="2"/>
      <c r="AE2855" s="2"/>
      <c r="AF2855" s="2"/>
    </row>
    <row r="2856" spans="1:32">
      <c r="A2856" t="s">
        <v>1611</v>
      </c>
      <c r="B2856" t="s">
        <v>19</v>
      </c>
      <c r="C2856" s="2">
        <v>84448800</v>
      </c>
      <c r="D2856" s="2">
        <v>106527000</v>
      </c>
      <c r="E2856" s="2">
        <v>127719000</v>
      </c>
      <c r="F2856" s="2">
        <v>132928000</v>
      </c>
      <c r="G2856" s="2">
        <v>124742000</v>
      </c>
      <c r="H2856" s="2">
        <v>107094000</v>
      </c>
      <c r="I2856" s="2">
        <v>86256200</v>
      </c>
      <c r="J2856" s="2">
        <v>91784500</v>
      </c>
      <c r="K2856" s="2">
        <v>143276000</v>
      </c>
      <c r="L2856" s="2">
        <v>145402000</v>
      </c>
      <c r="M2856" s="2">
        <v>146253000</v>
      </c>
      <c r="N2856" s="2">
        <v>146465000</v>
      </c>
      <c r="O2856" s="2">
        <v>146465000</v>
      </c>
      <c r="P2856" s="2">
        <v>146359000</v>
      </c>
      <c r="Q2856" s="2">
        <v>146253000</v>
      </c>
      <c r="R2856" s="2">
        <v>143914000</v>
      </c>
      <c r="S2856" s="2">
        <v>140512000</v>
      </c>
      <c r="T2856" s="2">
        <v>139697000</v>
      </c>
      <c r="U2856" s="2">
        <v>140654000</v>
      </c>
      <c r="V2856" s="2">
        <v>141291000</v>
      </c>
      <c r="W2856" s="2">
        <v>142284000</v>
      </c>
      <c r="X2856" s="2">
        <v>140370000</v>
      </c>
      <c r="Y2856" s="2">
        <v>140228000</v>
      </c>
      <c r="Z2856" s="2">
        <v>142248000</v>
      </c>
      <c r="AA2856" s="2">
        <v>143453000</v>
      </c>
      <c r="AB2856" s="2">
        <v>143949000</v>
      </c>
      <c r="AC2856" s="2">
        <v>144658000</v>
      </c>
      <c r="AD2856" s="2"/>
      <c r="AE2856" s="2"/>
      <c r="AF2856" s="2"/>
    </row>
    <row r="2857" spans="1:32">
      <c r="A2857" t="s">
        <v>1612</v>
      </c>
      <c r="B2857" t="s">
        <v>19</v>
      </c>
      <c r="C2857">
        <v>0</v>
      </c>
      <c r="D2857">
        <v>0</v>
      </c>
      <c r="E2857">
        <v>0</v>
      </c>
      <c r="F2857">
        <v>0</v>
      </c>
      <c r="G2857">
        <v>0</v>
      </c>
      <c r="H2857">
        <v>0</v>
      </c>
      <c r="I2857">
        <v>0</v>
      </c>
      <c r="J2857">
        <v>0</v>
      </c>
      <c r="K2857">
        <v>0</v>
      </c>
      <c r="L2857">
        <v>0</v>
      </c>
      <c r="M2857">
        <v>0</v>
      </c>
      <c r="N2857">
        <v>0</v>
      </c>
      <c r="O2857">
        <v>0</v>
      </c>
      <c r="P2857">
        <v>0</v>
      </c>
      <c r="Q2857">
        <v>0</v>
      </c>
      <c r="R2857">
        <v>0</v>
      </c>
      <c r="S2857">
        <v>0</v>
      </c>
      <c r="T2857">
        <v>0</v>
      </c>
      <c r="U2857">
        <v>0</v>
      </c>
      <c r="V2857">
        <v>0</v>
      </c>
      <c r="W2857">
        <v>0</v>
      </c>
      <c r="X2857">
        <v>0</v>
      </c>
      <c r="Y2857">
        <v>0</v>
      </c>
      <c r="Z2857">
        <v>0</v>
      </c>
      <c r="AA2857">
        <v>0</v>
      </c>
      <c r="AB2857">
        <v>0</v>
      </c>
      <c r="AC2857">
        <v>0</v>
      </c>
    </row>
    <row r="2858" spans="1:32">
      <c r="A2858" t="s">
        <v>1613</v>
      </c>
      <c r="B2858" t="s">
        <v>19</v>
      </c>
      <c r="C2858">
        <v>0</v>
      </c>
      <c r="D2858">
        <v>0</v>
      </c>
      <c r="E2858">
        <v>0</v>
      </c>
      <c r="F2858">
        <v>0</v>
      </c>
      <c r="G2858">
        <v>0</v>
      </c>
      <c r="H2858">
        <v>0</v>
      </c>
      <c r="I2858">
        <v>0</v>
      </c>
      <c r="J2858">
        <v>0</v>
      </c>
      <c r="K2858">
        <v>0</v>
      </c>
      <c r="L2858">
        <v>0</v>
      </c>
      <c r="M2858">
        <v>0</v>
      </c>
      <c r="N2858">
        <v>0</v>
      </c>
      <c r="O2858">
        <v>0</v>
      </c>
      <c r="P2858">
        <v>0</v>
      </c>
      <c r="Q2858">
        <v>0</v>
      </c>
      <c r="R2858">
        <v>0</v>
      </c>
      <c r="S2858">
        <v>0</v>
      </c>
      <c r="T2858">
        <v>0</v>
      </c>
      <c r="U2858">
        <v>0</v>
      </c>
      <c r="V2858">
        <v>0</v>
      </c>
      <c r="W2858">
        <v>0</v>
      </c>
      <c r="X2858">
        <v>0</v>
      </c>
      <c r="Y2858">
        <v>0</v>
      </c>
      <c r="Z2858">
        <v>0</v>
      </c>
      <c r="AA2858">
        <v>0</v>
      </c>
      <c r="AB2858">
        <v>0</v>
      </c>
      <c r="AC2858">
        <v>0</v>
      </c>
      <c r="AD2858" s="2"/>
      <c r="AE2858" s="2"/>
      <c r="AF2858" s="2"/>
    </row>
    <row r="2859" spans="1:32">
      <c r="A2859" t="s">
        <v>1614</v>
      </c>
      <c r="B2859" t="s">
        <v>19</v>
      </c>
      <c r="C2859">
        <v>0</v>
      </c>
      <c r="D2859">
        <v>0</v>
      </c>
      <c r="E2859">
        <v>0</v>
      </c>
      <c r="F2859">
        <v>0</v>
      </c>
      <c r="G2859">
        <v>0</v>
      </c>
      <c r="H2859">
        <v>0</v>
      </c>
      <c r="I2859">
        <v>0</v>
      </c>
      <c r="J2859">
        <v>0</v>
      </c>
      <c r="K2859">
        <v>0</v>
      </c>
      <c r="L2859">
        <v>0</v>
      </c>
      <c r="M2859">
        <v>0</v>
      </c>
      <c r="N2859">
        <v>0</v>
      </c>
      <c r="O2859">
        <v>0</v>
      </c>
      <c r="P2859">
        <v>0</v>
      </c>
      <c r="Q2859">
        <v>0</v>
      </c>
      <c r="R2859">
        <v>0</v>
      </c>
      <c r="S2859">
        <v>0</v>
      </c>
      <c r="T2859">
        <v>0</v>
      </c>
      <c r="U2859">
        <v>0</v>
      </c>
      <c r="V2859">
        <v>0</v>
      </c>
      <c r="W2859">
        <v>0</v>
      </c>
      <c r="X2859">
        <v>0</v>
      </c>
      <c r="Y2859">
        <v>0</v>
      </c>
      <c r="Z2859">
        <v>0</v>
      </c>
      <c r="AA2859">
        <v>0</v>
      </c>
      <c r="AB2859">
        <v>0</v>
      </c>
      <c r="AC2859">
        <v>0</v>
      </c>
      <c r="AD2859" s="2"/>
      <c r="AE2859" s="2"/>
      <c r="AF2859" s="2"/>
    </row>
    <row r="2860" spans="1:32">
      <c r="A2860" t="s">
        <v>1615</v>
      </c>
      <c r="B2860" t="s">
        <v>19</v>
      </c>
      <c r="C2860" s="2">
        <v>541485000</v>
      </c>
      <c r="D2860" s="2">
        <v>541485000</v>
      </c>
      <c r="E2860" s="2">
        <v>541485000</v>
      </c>
      <c r="F2860" s="2">
        <v>521075000</v>
      </c>
      <c r="G2860" s="2">
        <v>521075000</v>
      </c>
      <c r="H2860" s="2">
        <v>499463000</v>
      </c>
      <c r="I2860" s="2">
        <v>499463000</v>
      </c>
      <c r="J2860" s="2">
        <v>499463000</v>
      </c>
      <c r="K2860" s="2">
        <v>499463000</v>
      </c>
      <c r="L2860" s="2">
        <v>499463000</v>
      </c>
      <c r="M2860" s="2">
        <v>499463000</v>
      </c>
      <c r="N2860" s="2">
        <v>499463000</v>
      </c>
      <c r="O2860" s="2">
        <v>499463000</v>
      </c>
      <c r="P2860" s="2">
        <v>499463000</v>
      </c>
      <c r="Q2860" s="2">
        <v>499463000</v>
      </c>
      <c r="R2860" s="2">
        <v>482654000</v>
      </c>
      <c r="S2860" s="2">
        <v>470648000</v>
      </c>
      <c r="T2860" s="2">
        <v>469447000</v>
      </c>
      <c r="U2860" s="2">
        <v>473049000</v>
      </c>
      <c r="V2860" s="2">
        <v>479052000</v>
      </c>
      <c r="W2860" s="2">
        <v>481454000</v>
      </c>
      <c r="X2860" s="2">
        <v>468247000</v>
      </c>
      <c r="Y2860" s="2">
        <v>462244000</v>
      </c>
      <c r="Z2860" s="2">
        <v>474250000</v>
      </c>
      <c r="AA2860" s="2">
        <v>481454000</v>
      </c>
      <c r="AB2860" s="2">
        <v>481454000</v>
      </c>
      <c r="AC2860" s="2">
        <v>481454000</v>
      </c>
      <c r="AD2860" s="2"/>
      <c r="AE2860" s="2"/>
      <c r="AF2860" s="2"/>
    </row>
    <row r="2861" spans="1:32">
      <c r="A2861" t="s">
        <v>7181</v>
      </c>
      <c r="B2861" t="s">
        <v>19</v>
      </c>
      <c r="C2861">
        <v>0</v>
      </c>
      <c r="D2861">
        <v>0</v>
      </c>
      <c r="E2861">
        <v>0</v>
      </c>
      <c r="F2861">
        <v>0</v>
      </c>
      <c r="G2861">
        <v>0</v>
      </c>
      <c r="H2861">
        <v>0</v>
      </c>
      <c r="I2861">
        <v>0</v>
      </c>
      <c r="J2861">
        <v>0</v>
      </c>
      <c r="K2861">
        <v>0</v>
      </c>
      <c r="L2861">
        <v>0</v>
      </c>
      <c r="M2861">
        <v>0</v>
      </c>
      <c r="N2861">
        <v>0</v>
      </c>
      <c r="O2861">
        <v>0</v>
      </c>
      <c r="P2861">
        <v>0</v>
      </c>
      <c r="Q2861">
        <v>0</v>
      </c>
      <c r="R2861">
        <v>0</v>
      </c>
      <c r="S2861">
        <v>0</v>
      </c>
      <c r="T2861">
        <v>0</v>
      </c>
      <c r="U2861">
        <v>0</v>
      </c>
      <c r="V2861">
        <v>0</v>
      </c>
      <c r="W2861">
        <v>0</v>
      </c>
      <c r="X2861">
        <v>0</v>
      </c>
      <c r="Y2861">
        <v>0</v>
      </c>
      <c r="Z2861">
        <v>0</v>
      </c>
      <c r="AA2861">
        <v>0</v>
      </c>
      <c r="AB2861">
        <v>0</v>
      </c>
      <c r="AC2861">
        <v>0</v>
      </c>
      <c r="AD2861" s="2"/>
      <c r="AE2861" s="2"/>
      <c r="AF2861" s="2"/>
    </row>
    <row r="2862" spans="1:32">
      <c r="A2862" t="s">
        <v>7182</v>
      </c>
      <c r="B2862" t="s">
        <v>19</v>
      </c>
      <c r="C2862">
        <v>0</v>
      </c>
      <c r="D2862">
        <v>0</v>
      </c>
      <c r="E2862">
        <v>0</v>
      </c>
      <c r="F2862">
        <v>0</v>
      </c>
      <c r="G2862">
        <v>0</v>
      </c>
      <c r="H2862" s="2">
        <v>11717900</v>
      </c>
      <c r="I2862" s="2">
        <v>23435900</v>
      </c>
      <c r="J2862" s="2">
        <v>23435900</v>
      </c>
      <c r="K2862" s="2">
        <v>23435900</v>
      </c>
      <c r="L2862" s="2">
        <v>23435900</v>
      </c>
      <c r="M2862" s="2">
        <v>34912300</v>
      </c>
      <c r="N2862" s="2">
        <v>69388200</v>
      </c>
      <c r="O2862" s="2">
        <v>92540700</v>
      </c>
      <c r="P2862" s="2">
        <v>92540700</v>
      </c>
      <c r="Q2862" s="2">
        <v>92540700</v>
      </c>
      <c r="R2862" s="2">
        <v>89898700</v>
      </c>
      <c r="S2862" s="2">
        <v>87743300</v>
      </c>
      <c r="T2862" s="2">
        <v>85379400</v>
      </c>
      <c r="U2862" s="2">
        <v>87465200</v>
      </c>
      <c r="V2862" s="2">
        <v>87465200</v>
      </c>
      <c r="W2862" s="2">
        <v>88438600</v>
      </c>
      <c r="X2862" s="2">
        <v>86422300</v>
      </c>
      <c r="Y2862" s="2">
        <v>85379400</v>
      </c>
      <c r="Z2862" s="2">
        <v>48112800</v>
      </c>
      <c r="AA2862" s="2">
        <v>47904200</v>
      </c>
      <c r="AB2862" s="2">
        <v>47348000</v>
      </c>
      <c r="AC2862" s="2">
        <v>46722300</v>
      </c>
      <c r="AD2862" s="2"/>
      <c r="AE2862" s="2"/>
      <c r="AF2862" s="2"/>
    </row>
    <row r="2863" spans="1:32">
      <c r="A2863" t="s">
        <v>7183</v>
      </c>
      <c r="B2863" t="s">
        <v>19</v>
      </c>
      <c r="C2863">
        <v>0</v>
      </c>
      <c r="D2863">
        <v>0</v>
      </c>
      <c r="E2863">
        <v>0</v>
      </c>
      <c r="F2863">
        <v>0</v>
      </c>
      <c r="G2863">
        <v>0</v>
      </c>
      <c r="H2863">
        <v>0</v>
      </c>
      <c r="I2863">
        <v>0</v>
      </c>
      <c r="J2863">
        <v>0</v>
      </c>
      <c r="K2863">
        <v>0</v>
      </c>
      <c r="L2863">
        <v>0</v>
      </c>
      <c r="M2863">
        <v>0</v>
      </c>
      <c r="N2863">
        <v>0</v>
      </c>
      <c r="O2863">
        <v>0</v>
      </c>
      <c r="P2863">
        <v>0</v>
      </c>
      <c r="Q2863">
        <v>0</v>
      </c>
      <c r="R2863">
        <v>0</v>
      </c>
      <c r="S2863">
        <v>0</v>
      </c>
      <c r="T2863">
        <v>0</v>
      </c>
      <c r="U2863">
        <v>0</v>
      </c>
      <c r="V2863">
        <v>0</v>
      </c>
      <c r="W2863">
        <v>0</v>
      </c>
      <c r="X2863">
        <v>0</v>
      </c>
      <c r="Y2863">
        <v>0</v>
      </c>
      <c r="Z2863">
        <v>0</v>
      </c>
      <c r="AA2863">
        <v>0</v>
      </c>
      <c r="AB2863">
        <v>0</v>
      </c>
      <c r="AC2863">
        <v>0</v>
      </c>
      <c r="AD2863" s="2"/>
      <c r="AE2863" s="2"/>
      <c r="AF2863" s="2"/>
    </row>
    <row r="2864" spans="1:32">
      <c r="A2864" t="s">
        <v>7184</v>
      </c>
      <c r="B2864" t="s">
        <v>19</v>
      </c>
      <c r="C2864">
        <v>0</v>
      </c>
      <c r="D2864">
        <v>0</v>
      </c>
      <c r="E2864">
        <v>0</v>
      </c>
      <c r="F2864">
        <v>0</v>
      </c>
      <c r="G2864">
        <v>0</v>
      </c>
      <c r="H2864">
        <v>0</v>
      </c>
      <c r="I2864">
        <v>0</v>
      </c>
      <c r="J2864">
        <v>0</v>
      </c>
      <c r="K2864">
        <v>0</v>
      </c>
      <c r="L2864">
        <v>0</v>
      </c>
      <c r="M2864">
        <v>0</v>
      </c>
      <c r="N2864">
        <v>0</v>
      </c>
      <c r="O2864">
        <v>0</v>
      </c>
      <c r="P2864">
        <v>0</v>
      </c>
      <c r="Q2864">
        <v>0</v>
      </c>
      <c r="R2864">
        <v>0</v>
      </c>
      <c r="S2864">
        <v>0</v>
      </c>
      <c r="T2864">
        <v>0</v>
      </c>
      <c r="U2864">
        <v>0</v>
      </c>
      <c r="V2864">
        <v>0</v>
      </c>
      <c r="W2864">
        <v>0</v>
      </c>
      <c r="X2864">
        <v>0</v>
      </c>
      <c r="Y2864">
        <v>0</v>
      </c>
      <c r="Z2864">
        <v>0</v>
      </c>
      <c r="AA2864">
        <v>0</v>
      </c>
      <c r="AB2864">
        <v>0</v>
      </c>
      <c r="AC2864">
        <v>0</v>
      </c>
      <c r="AD2864" s="2"/>
      <c r="AE2864" s="2"/>
      <c r="AF2864" s="2"/>
    </row>
    <row r="2865" spans="1:32">
      <c r="A2865" t="s">
        <v>7185</v>
      </c>
      <c r="B2865" t="s">
        <v>19</v>
      </c>
      <c r="C2865">
        <v>0</v>
      </c>
      <c r="D2865">
        <v>0</v>
      </c>
      <c r="E2865">
        <v>0</v>
      </c>
      <c r="F2865">
        <v>0</v>
      </c>
      <c r="G2865">
        <v>0</v>
      </c>
      <c r="H2865">
        <v>0</v>
      </c>
      <c r="I2865">
        <v>0</v>
      </c>
      <c r="J2865">
        <v>0</v>
      </c>
      <c r="K2865">
        <v>0</v>
      </c>
      <c r="L2865">
        <v>0</v>
      </c>
      <c r="M2865">
        <v>0</v>
      </c>
      <c r="N2865">
        <v>0</v>
      </c>
      <c r="O2865">
        <v>0</v>
      </c>
      <c r="P2865">
        <v>0</v>
      </c>
      <c r="Q2865">
        <v>0</v>
      </c>
      <c r="R2865">
        <v>0</v>
      </c>
      <c r="S2865">
        <v>0</v>
      </c>
      <c r="T2865">
        <v>0</v>
      </c>
      <c r="U2865">
        <v>0</v>
      </c>
      <c r="V2865">
        <v>0</v>
      </c>
      <c r="W2865">
        <v>0</v>
      </c>
      <c r="X2865">
        <v>0</v>
      </c>
      <c r="Y2865">
        <v>0</v>
      </c>
      <c r="Z2865">
        <v>0</v>
      </c>
      <c r="AA2865">
        <v>0</v>
      </c>
      <c r="AB2865">
        <v>0</v>
      </c>
      <c r="AC2865">
        <v>0</v>
      </c>
      <c r="AD2865" s="2"/>
      <c r="AE2865" s="2"/>
      <c r="AF2865" s="2"/>
    </row>
    <row r="2866" spans="1:32">
      <c r="A2866" t="s">
        <v>7186</v>
      </c>
      <c r="B2866" t="s">
        <v>19</v>
      </c>
      <c r="C2866">
        <v>0</v>
      </c>
      <c r="D2866">
        <v>0</v>
      </c>
      <c r="E2866">
        <v>0</v>
      </c>
      <c r="F2866">
        <v>0</v>
      </c>
      <c r="G2866">
        <v>0</v>
      </c>
      <c r="H2866">
        <v>0</v>
      </c>
      <c r="I2866">
        <v>0</v>
      </c>
      <c r="J2866">
        <v>0</v>
      </c>
      <c r="K2866">
        <v>0</v>
      </c>
      <c r="L2866">
        <v>0</v>
      </c>
      <c r="M2866">
        <v>0</v>
      </c>
      <c r="N2866">
        <v>0</v>
      </c>
      <c r="O2866">
        <v>0</v>
      </c>
      <c r="P2866">
        <v>0</v>
      </c>
      <c r="Q2866">
        <v>0</v>
      </c>
      <c r="R2866">
        <v>0</v>
      </c>
      <c r="S2866">
        <v>0</v>
      </c>
      <c r="T2866">
        <v>0</v>
      </c>
      <c r="U2866">
        <v>0</v>
      </c>
      <c r="V2866">
        <v>0</v>
      </c>
      <c r="W2866">
        <v>0</v>
      </c>
      <c r="X2866">
        <v>0</v>
      </c>
      <c r="Y2866">
        <v>0</v>
      </c>
      <c r="Z2866">
        <v>0</v>
      </c>
      <c r="AA2866">
        <v>0</v>
      </c>
      <c r="AB2866">
        <v>0</v>
      </c>
      <c r="AC2866">
        <v>0</v>
      </c>
      <c r="AD2866" s="2"/>
      <c r="AE2866" s="2"/>
      <c r="AF2866" s="2"/>
    </row>
    <row r="2867" spans="1:32">
      <c r="A2867" t="s">
        <v>7187</v>
      </c>
      <c r="B2867" t="s">
        <v>19</v>
      </c>
      <c r="C2867">
        <v>0</v>
      </c>
      <c r="D2867">
        <v>0</v>
      </c>
      <c r="E2867">
        <v>0</v>
      </c>
      <c r="F2867">
        <v>0</v>
      </c>
      <c r="G2867">
        <v>0</v>
      </c>
      <c r="H2867">
        <v>0</v>
      </c>
      <c r="I2867">
        <v>0</v>
      </c>
      <c r="J2867">
        <v>0</v>
      </c>
      <c r="K2867">
        <v>0</v>
      </c>
      <c r="L2867">
        <v>0</v>
      </c>
      <c r="M2867">
        <v>0</v>
      </c>
      <c r="N2867">
        <v>0</v>
      </c>
      <c r="O2867">
        <v>0</v>
      </c>
      <c r="P2867">
        <v>0</v>
      </c>
      <c r="Q2867">
        <v>0</v>
      </c>
      <c r="R2867">
        <v>0</v>
      </c>
      <c r="S2867">
        <v>0</v>
      </c>
      <c r="T2867">
        <v>0</v>
      </c>
      <c r="U2867">
        <v>0</v>
      </c>
      <c r="V2867">
        <v>0</v>
      </c>
      <c r="W2867">
        <v>0</v>
      </c>
      <c r="X2867">
        <v>0</v>
      </c>
      <c r="Y2867">
        <v>0</v>
      </c>
      <c r="Z2867">
        <v>0</v>
      </c>
      <c r="AA2867">
        <v>0</v>
      </c>
      <c r="AB2867">
        <v>0</v>
      </c>
      <c r="AC2867">
        <v>0</v>
      </c>
      <c r="AD2867" s="2"/>
      <c r="AE2867" s="2"/>
      <c r="AF2867" s="2"/>
    </row>
    <row r="2868" spans="1:32">
      <c r="A2868" t="s">
        <v>1616</v>
      </c>
      <c r="B2868" t="s">
        <v>19</v>
      </c>
      <c r="C2868" s="2">
        <v>5846200000</v>
      </c>
      <c r="D2868" s="2">
        <v>5535570000</v>
      </c>
      <c r="E2868" s="2">
        <v>5483470000</v>
      </c>
      <c r="F2868" s="2">
        <v>5264240000</v>
      </c>
      <c r="G2868" s="2">
        <v>4810570000</v>
      </c>
      <c r="H2868" s="2">
        <v>4139920000</v>
      </c>
      <c r="I2868" s="2">
        <v>3412130000</v>
      </c>
      <c r="J2868" s="2">
        <v>3480560000</v>
      </c>
      <c r="K2868" s="2">
        <v>3969040000</v>
      </c>
      <c r="L2868" s="2">
        <v>3876180000</v>
      </c>
      <c r="M2868" s="2">
        <v>3803710000</v>
      </c>
      <c r="N2868" s="2">
        <v>3729620000</v>
      </c>
      <c r="O2868" s="2">
        <v>3552470000</v>
      </c>
      <c r="P2868" s="2">
        <v>3488350000</v>
      </c>
      <c r="Q2868" s="2">
        <v>3466250000</v>
      </c>
      <c r="R2868" s="2">
        <v>3292890000</v>
      </c>
      <c r="S2868" s="2">
        <v>2935540000</v>
      </c>
      <c r="T2868" s="2">
        <v>2891440000</v>
      </c>
      <c r="U2868" s="2">
        <v>2852040000</v>
      </c>
      <c r="V2868" s="2">
        <v>2808400000</v>
      </c>
      <c r="W2868" s="2">
        <v>2791420000</v>
      </c>
      <c r="X2868" s="2">
        <v>2637420000</v>
      </c>
      <c r="Y2868" s="2">
        <v>2609760000</v>
      </c>
      <c r="Z2868" s="2">
        <v>2639750000</v>
      </c>
      <c r="AA2868" s="2">
        <v>2626660000</v>
      </c>
      <c r="AB2868" s="2">
        <v>2613110000</v>
      </c>
      <c r="AC2868" s="2">
        <v>2617090000</v>
      </c>
      <c r="AD2868" s="2"/>
      <c r="AE2868" s="2"/>
      <c r="AF2868" s="2"/>
    </row>
    <row r="2869" spans="1:32">
      <c r="A2869" t="s">
        <v>7188</v>
      </c>
      <c r="B2869" t="s">
        <v>19</v>
      </c>
      <c r="C2869" s="2">
        <v>3346650000</v>
      </c>
      <c r="D2869" s="2">
        <v>3823420000</v>
      </c>
      <c r="E2869" s="2">
        <v>1658360000</v>
      </c>
      <c r="F2869" s="2">
        <v>1145340000</v>
      </c>
      <c r="G2869" s="2">
        <v>1243980000</v>
      </c>
      <c r="H2869" s="2">
        <v>1274330000</v>
      </c>
      <c r="I2869" s="2">
        <v>1235130000</v>
      </c>
      <c r="J2869" s="2">
        <v>1133110000</v>
      </c>
      <c r="K2869" s="2">
        <v>985152000</v>
      </c>
      <c r="L2869" s="2">
        <v>894520000</v>
      </c>
      <c r="M2869" s="2">
        <v>831710000</v>
      </c>
      <c r="N2869" s="2">
        <v>794192000</v>
      </c>
      <c r="O2869" s="2">
        <v>765105000</v>
      </c>
      <c r="P2869" s="2">
        <v>727588000</v>
      </c>
      <c r="Q2869" s="2">
        <v>753302000</v>
      </c>
      <c r="R2869" s="2">
        <v>825808000</v>
      </c>
      <c r="S2869" s="2">
        <v>774801000</v>
      </c>
      <c r="T2869" s="2">
        <v>567822000</v>
      </c>
      <c r="U2869" s="2">
        <v>492787000</v>
      </c>
      <c r="V2869" s="2">
        <v>457799000</v>
      </c>
      <c r="W2869" s="2">
        <v>410585000</v>
      </c>
      <c r="X2869" s="2">
        <v>394567000</v>
      </c>
      <c r="Y2869" s="2">
        <v>286229000</v>
      </c>
      <c r="Z2869" s="2">
        <v>237752000</v>
      </c>
      <c r="AA2869" s="2">
        <v>231429000</v>
      </c>
      <c r="AB2869" s="2">
        <v>218782000</v>
      </c>
      <c r="AC2869" s="2">
        <v>201499000</v>
      </c>
    </row>
    <row r="2870" spans="1:32">
      <c r="A2870" t="s">
        <v>7189</v>
      </c>
      <c r="B2870" t="s">
        <v>19</v>
      </c>
      <c r="C2870" s="2">
        <v>48681700000</v>
      </c>
      <c r="D2870" s="2">
        <v>44528700000</v>
      </c>
      <c r="E2870" s="2">
        <v>43933600000</v>
      </c>
      <c r="F2870" s="2">
        <v>44838000000</v>
      </c>
      <c r="G2870" s="2">
        <v>46697700000</v>
      </c>
      <c r="H2870" s="2">
        <v>49618200000</v>
      </c>
      <c r="I2870" s="2">
        <v>52645500000</v>
      </c>
      <c r="J2870" s="2">
        <v>52260500000</v>
      </c>
      <c r="K2870" s="2">
        <v>50312800000</v>
      </c>
      <c r="L2870" s="2">
        <v>50594800000</v>
      </c>
      <c r="M2870" s="2">
        <v>50878900000</v>
      </c>
      <c r="N2870" s="2">
        <v>51298900000</v>
      </c>
      <c r="O2870" s="2">
        <v>51704200000</v>
      </c>
      <c r="P2870" s="2">
        <v>51204200000</v>
      </c>
      <c r="Q2870" s="2">
        <v>50520000000</v>
      </c>
      <c r="R2870" s="2">
        <v>50247900000</v>
      </c>
      <c r="S2870" s="2">
        <v>50566200000</v>
      </c>
      <c r="T2870" s="2">
        <v>51415800000</v>
      </c>
      <c r="U2870" s="2">
        <v>52592800000</v>
      </c>
      <c r="V2870" s="2">
        <v>53611600000</v>
      </c>
      <c r="W2870" s="2">
        <v>54661000000</v>
      </c>
      <c r="X2870" s="2">
        <v>54695200000</v>
      </c>
      <c r="Y2870" s="2">
        <v>55168600000</v>
      </c>
      <c r="Z2870" s="2">
        <v>56697900000</v>
      </c>
      <c r="AA2870" s="2">
        <v>58090000000</v>
      </c>
      <c r="AB2870" s="2">
        <v>59326100000</v>
      </c>
      <c r="AC2870" s="2">
        <v>60590900000</v>
      </c>
      <c r="AD2870" s="2"/>
      <c r="AE2870" s="2"/>
      <c r="AF2870" s="2"/>
    </row>
    <row r="2871" spans="1:32">
      <c r="A2871" t="s">
        <v>1618</v>
      </c>
      <c r="B2871" t="s">
        <v>19</v>
      </c>
      <c r="C2871">
        <v>0</v>
      </c>
      <c r="D2871">
        <v>0</v>
      </c>
      <c r="E2871">
        <v>0</v>
      </c>
      <c r="F2871">
        <v>0</v>
      </c>
      <c r="G2871">
        <v>0</v>
      </c>
      <c r="H2871">
        <v>0</v>
      </c>
      <c r="I2871">
        <v>0</v>
      </c>
      <c r="J2871">
        <v>0</v>
      </c>
      <c r="K2871">
        <v>0</v>
      </c>
      <c r="L2871">
        <v>0</v>
      </c>
      <c r="M2871">
        <v>0</v>
      </c>
      <c r="N2871">
        <v>0</v>
      </c>
      <c r="O2871">
        <v>0</v>
      </c>
      <c r="P2871">
        <v>0</v>
      </c>
      <c r="Q2871">
        <v>0</v>
      </c>
      <c r="R2871">
        <v>0</v>
      </c>
      <c r="S2871">
        <v>0</v>
      </c>
      <c r="T2871">
        <v>0</v>
      </c>
      <c r="U2871">
        <v>0</v>
      </c>
      <c r="V2871">
        <v>0</v>
      </c>
      <c r="W2871">
        <v>0</v>
      </c>
      <c r="X2871">
        <v>0</v>
      </c>
      <c r="Y2871">
        <v>0</v>
      </c>
      <c r="Z2871">
        <v>0</v>
      </c>
      <c r="AA2871">
        <v>0</v>
      </c>
      <c r="AB2871">
        <v>0</v>
      </c>
      <c r="AC2871">
        <v>0</v>
      </c>
      <c r="AD2871" s="2"/>
      <c r="AE2871" s="2"/>
      <c r="AF2871" s="2"/>
    </row>
    <row r="2872" spans="1:32">
      <c r="A2872" t="s">
        <v>1619</v>
      </c>
      <c r="B2872" t="s">
        <v>19</v>
      </c>
      <c r="C2872">
        <v>0</v>
      </c>
      <c r="D2872">
        <v>0</v>
      </c>
      <c r="E2872">
        <v>0</v>
      </c>
      <c r="F2872">
        <v>0</v>
      </c>
      <c r="G2872">
        <v>0</v>
      </c>
      <c r="H2872">
        <v>0</v>
      </c>
      <c r="I2872">
        <v>0</v>
      </c>
      <c r="J2872">
        <v>0</v>
      </c>
      <c r="K2872">
        <v>0</v>
      </c>
      <c r="L2872">
        <v>0</v>
      </c>
      <c r="M2872">
        <v>0</v>
      </c>
      <c r="N2872">
        <v>0</v>
      </c>
      <c r="O2872">
        <v>0</v>
      </c>
      <c r="P2872">
        <v>0</v>
      </c>
      <c r="Q2872">
        <v>0</v>
      </c>
      <c r="R2872">
        <v>0</v>
      </c>
      <c r="S2872">
        <v>0</v>
      </c>
      <c r="T2872">
        <v>0</v>
      </c>
      <c r="U2872">
        <v>0</v>
      </c>
      <c r="V2872">
        <v>0</v>
      </c>
      <c r="W2872">
        <v>0</v>
      </c>
      <c r="X2872">
        <v>0</v>
      </c>
      <c r="Y2872">
        <v>0</v>
      </c>
      <c r="Z2872">
        <v>0</v>
      </c>
      <c r="AA2872">
        <v>0</v>
      </c>
      <c r="AB2872">
        <v>0</v>
      </c>
      <c r="AC2872">
        <v>0</v>
      </c>
      <c r="AD2872" s="2"/>
      <c r="AE2872" s="2"/>
      <c r="AF2872" s="2"/>
    </row>
    <row r="2873" spans="1:32">
      <c r="A2873" t="s">
        <v>1620</v>
      </c>
      <c r="B2873" t="s">
        <v>19</v>
      </c>
      <c r="C2873">
        <v>0</v>
      </c>
      <c r="D2873">
        <v>0</v>
      </c>
      <c r="E2873">
        <v>0</v>
      </c>
      <c r="F2873">
        <v>0</v>
      </c>
      <c r="G2873">
        <v>0</v>
      </c>
      <c r="H2873">
        <v>0</v>
      </c>
      <c r="I2873">
        <v>0</v>
      </c>
      <c r="J2873">
        <v>0</v>
      </c>
      <c r="K2873">
        <v>0</v>
      </c>
      <c r="L2873">
        <v>0</v>
      </c>
      <c r="M2873">
        <v>0</v>
      </c>
      <c r="N2873">
        <v>0</v>
      </c>
      <c r="O2873">
        <v>0</v>
      </c>
      <c r="P2873">
        <v>0</v>
      </c>
      <c r="Q2873">
        <v>0</v>
      </c>
      <c r="R2873">
        <v>0</v>
      </c>
      <c r="S2873">
        <v>0</v>
      </c>
      <c r="T2873">
        <v>0</v>
      </c>
      <c r="U2873">
        <v>0</v>
      </c>
      <c r="V2873">
        <v>0</v>
      </c>
      <c r="W2873">
        <v>0</v>
      </c>
      <c r="X2873">
        <v>0</v>
      </c>
      <c r="Y2873">
        <v>0</v>
      </c>
      <c r="Z2873">
        <v>0</v>
      </c>
      <c r="AA2873">
        <v>0</v>
      </c>
      <c r="AB2873">
        <v>0</v>
      </c>
      <c r="AC2873">
        <v>0</v>
      </c>
      <c r="AD2873" s="2"/>
      <c r="AE2873" s="2"/>
      <c r="AF2873" s="2"/>
    </row>
    <row r="2874" spans="1:32">
      <c r="A2874" t="s">
        <v>1621</v>
      </c>
      <c r="B2874" t="s">
        <v>19</v>
      </c>
      <c r="C2874">
        <v>0</v>
      </c>
      <c r="D2874">
        <v>0</v>
      </c>
      <c r="E2874">
        <v>0</v>
      </c>
      <c r="F2874">
        <v>0</v>
      </c>
      <c r="G2874">
        <v>0</v>
      </c>
      <c r="H2874">
        <v>0</v>
      </c>
      <c r="I2874">
        <v>0</v>
      </c>
      <c r="J2874">
        <v>0</v>
      </c>
      <c r="K2874">
        <v>0</v>
      </c>
      <c r="L2874">
        <v>0</v>
      </c>
      <c r="M2874">
        <v>0</v>
      </c>
      <c r="N2874">
        <v>0</v>
      </c>
      <c r="O2874">
        <v>0</v>
      </c>
      <c r="P2874">
        <v>0</v>
      </c>
      <c r="Q2874">
        <v>0</v>
      </c>
      <c r="R2874">
        <v>0</v>
      </c>
      <c r="S2874">
        <v>0</v>
      </c>
      <c r="T2874">
        <v>0</v>
      </c>
      <c r="U2874">
        <v>0</v>
      </c>
      <c r="V2874">
        <v>0</v>
      </c>
      <c r="W2874">
        <v>0</v>
      </c>
      <c r="X2874">
        <v>0</v>
      </c>
      <c r="Y2874">
        <v>0</v>
      </c>
      <c r="Z2874">
        <v>0</v>
      </c>
      <c r="AA2874">
        <v>0</v>
      </c>
      <c r="AB2874">
        <v>0</v>
      </c>
      <c r="AC2874">
        <v>0</v>
      </c>
      <c r="AD2874" s="2"/>
      <c r="AE2874" s="2"/>
      <c r="AF2874" s="2"/>
    </row>
    <row r="2875" spans="1:32">
      <c r="A2875" t="s">
        <v>1622</v>
      </c>
      <c r="B2875" t="s">
        <v>19</v>
      </c>
      <c r="C2875">
        <v>0</v>
      </c>
      <c r="D2875">
        <v>0</v>
      </c>
      <c r="E2875">
        <v>0</v>
      </c>
      <c r="F2875">
        <v>0</v>
      </c>
      <c r="G2875">
        <v>0</v>
      </c>
      <c r="H2875">
        <v>0</v>
      </c>
      <c r="I2875">
        <v>0</v>
      </c>
      <c r="J2875">
        <v>0</v>
      </c>
      <c r="K2875">
        <v>0</v>
      </c>
      <c r="L2875">
        <v>0</v>
      </c>
      <c r="M2875">
        <v>0</v>
      </c>
      <c r="N2875">
        <v>0</v>
      </c>
      <c r="O2875">
        <v>0</v>
      </c>
      <c r="P2875">
        <v>0</v>
      </c>
      <c r="Q2875">
        <v>0</v>
      </c>
      <c r="R2875">
        <v>0</v>
      </c>
      <c r="S2875">
        <v>0</v>
      </c>
      <c r="T2875">
        <v>0</v>
      </c>
      <c r="U2875">
        <v>0</v>
      </c>
      <c r="V2875">
        <v>0</v>
      </c>
      <c r="W2875">
        <v>0</v>
      </c>
      <c r="X2875">
        <v>0</v>
      </c>
      <c r="Y2875">
        <v>0</v>
      </c>
      <c r="Z2875">
        <v>0</v>
      </c>
      <c r="AA2875">
        <v>0</v>
      </c>
      <c r="AB2875">
        <v>0</v>
      </c>
      <c r="AC2875">
        <v>0</v>
      </c>
      <c r="AD2875" s="2"/>
      <c r="AE2875" s="2"/>
      <c r="AF2875" s="2"/>
    </row>
    <row r="2876" spans="1:32">
      <c r="A2876" t="s">
        <v>1623</v>
      </c>
      <c r="B2876" t="s">
        <v>19</v>
      </c>
      <c r="C2876">
        <v>0</v>
      </c>
      <c r="D2876">
        <v>0</v>
      </c>
      <c r="E2876">
        <v>0</v>
      </c>
      <c r="F2876">
        <v>0</v>
      </c>
      <c r="G2876">
        <v>0</v>
      </c>
      <c r="H2876">
        <v>0</v>
      </c>
      <c r="I2876">
        <v>0</v>
      </c>
      <c r="J2876">
        <v>0</v>
      </c>
      <c r="K2876">
        <v>0</v>
      </c>
      <c r="L2876">
        <v>0</v>
      </c>
      <c r="M2876">
        <v>0</v>
      </c>
      <c r="N2876">
        <v>0</v>
      </c>
      <c r="O2876">
        <v>0</v>
      </c>
      <c r="P2876">
        <v>0</v>
      </c>
      <c r="Q2876">
        <v>0</v>
      </c>
      <c r="R2876">
        <v>0</v>
      </c>
      <c r="S2876">
        <v>0</v>
      </c>
      <c r="T2876">
        <v>0</v>
      </c>
      <c r="U2876">
        <v>0</v>
      </c>
      <c r="V2876">
        <v>0</v>
      </c>
      <c r="W2876">
        <v>0</v>
      </c>
      <c r="X2876">
        <v>0</v>
      </c>
      <c r="Y2876">
        <v>0</v>
      </c>
      <c r="Z2876">
        <v>0</v>
      </c>
      <c r="AA2876">
        <v>0</v>
      </c>
      <c r="AB2876">
        <v>0</v>
      </c>
      <c r="AC2876">
        <v>0</v>
      </c>
      <c r="AD2876" s="2"/>
      <c r="AE2876" s="2"/>
      <c r="AF2876" s="2"/>
    </row>
    <row r="2877" spans="1:32">
      <c r="A2877" t="s">
        <v>1624</v>
      </c>
      <c r="B2877" t="s">
        <v>19</v>
      </c>
      <c r="C2877">
        <v>0</v>
      </c>
      <c r="D2877">
        <v>0</v>
      </c>
      <c r="E2877">
        <v>0</v>
      </c>
      <c r="F2877">
        <v>0</v>
      </c>
      <c r="G2877">
        <v>0</v>
      </c>
      <c r="H2877">
        <v>0</v>
      </c>
      <c r="I2877">
        <v>0</v>
      </c>
      <c r="J2877">
        <v>0</v>
      </c>
      <c r="K2877">
        <v>0</v>
      </c>
      <c r="L2877">
        <v>0</v>
      </c>
      <c r="M2877">
        <v>0</v>
      </c>
      <c r="N2877">
        <v>0</v>
      </c>
      <c r="O2877">
        <v>0</v>
      </c>
      <c r="P2877">
        <v>0</v>
      </c>
      <c r="Q2877">
        <v>0</v>
      </c>
      <c r="R2877">
        <v>0</v>
      </c>
      <c r="S2877">
        <v>0</v>
      </c>
      <c r="T2877">
        <v>0</v>
      </c>
      <c r="U2877">
        <v>0</v>
      </c>
      <c r="V2877">
        <v>0</v>
      </c>
      <c r="W2877">
        <v>0</v>
      </c>
      <c r="X2877">
        <v>0</v>
      </c>
      <c r="Y2877">
        <v>0</v>
      </c>
      <c r="Z2877">
        <v>0</v>
      </c>
      <c r="AA2877">
        <v>0</v>
      </c>
      <c r="AB2877">
        <v>0</v>
      </c>
      <c r="AC2877">
        <v>0</v>
      </c>
      <c r="AD2877" s="2"/>
      <c r="AE2877" s="2"/>
      <c r="AF2877" s="2"/>
    </row>
    <row r="2878" spans="1:32">
      <c r="A2878" t="s">
        <v>1625</v>
      </c>
      <c r="B2878" t="s">
        <v>19</v>
      </c>
      <c r="C2878" s="2">
        <v>72914300</v>
      </c>
      <c r="D2878" s="2">
        <v>134523000</v>
      </c>
      <c r="E2878">
        <v>0</v>
      </c>
      <c r="F2878">
        <v>0</v>
      </c>
      <c r="G2878">
        <v>0</v>
      </c>
      <c r="H2878">
        <v>0</v>
      </c>
      <c r="I2878">
        <v>0</v>
      </c>
      <c r="J2878">
        <v>0</v>
      </c>
      <c r="K2878">
        <v>0</v>
      </c>
      <c r="L2878">
        <v>0</v>
      </c>
      <c r="M2878">
        <v>0</v>
      </c>
      <c r="N2878">
        <v>0</v>
      </c>
      <c r="O2878">
        <v>0</v>
      </c>
      <c r="P2878">
        <v>0</v>
      </c>
      <c r="Q2878">
        <v>0</v>
      </c>
      <c r="R2878">
        <v>0</v>
      </c>
      <c r="S2878">
        <v>0</v>
      </c>
      <c r="T2878">
        <v>0</v>
      </c>
      <c r="U2878">
        <v>0</v>
      </c>
      <c r="V2878">
        <v>0</v>
      </c>
      <c r="W2878">
        <v>0</v>
      </c>
      <c r="X2878">
        <v>0</v>
      </c>
      <c r="Y2878">
        <v>0</v>
      </c>
      <c r="Z2878">
        <v>0</v>
      </c>
      <c r="AA2878">
        <v>0</v>
      </c>
      <c r="AB2878">
        <v>0</v>
      </c>
      <c r="AC2878">
        <v>0</v>
      </c>
      <c r="AD2878" s="2"/>
      <c r="AE2878" s="2"/>
      <c r="AF2878" s="2"/>
    </row>
    <row r="2879" spans="1:32">
      <c r="A2879" t="s">
        <v>1626</v>
      </c>
      <c r="B2879" t="s">
        <v>19</v>
      </c>
      <c r="C2879" s="2">
        <v>3184840000</v>
      </c>
      <c r="D2879" s="2">
        <v>5748820000</v>
      </c>
      <c r="E2879" s="2">
        <v>2978750000</v>
      </c>
      <c r="F2879" s="2">
        <v>2277720000</v>
      </c>
      <c r="G2879" s="2">
        <v>2349130000</v>
      </c>
      <c r="H2879" s="2">
        <v>2363490000</v>
      </c>
      <c r="I2879" s="2">
        <v>2108860000</v>
      </c>
      <c r="J2879" s="2">
        <v>2079590000</v>
      </c>
      <c r="K2879" s="2">
        <v>1989820000</v>
      </c>
      <c r="L2879" s="2">
        <v>1935180000</v>
      </c>
      <c r="M2879" s="2">
        <v>1885330000</v>
      </c>
      <c r="N2879" s="2">
        <v>1852170000</v>
      </c>
      <c r="O2879" s="2">
        <v>1787160000</v>
      </c>
      <c r="P2879" s="2">
        <v>1687460000</v>
      </c>
      <c r="Q2879" s="2">
        <v>1730530000</v>
      </c>
      <c r="R2879" s="2">
        <v>1898840000</v>
      </c>
      <c r="S2879" s="2">
        <v>1795850000</v>
      </c>
      <c r="T2879" s="2">
        <v>1314090000</v>
      </c>
      <c r="U2879" s="2">
        <v>1146190000</v>
      </c>
      <c r="V2879" s="2">
        <v>1077990000</v>
      </c>
      <c r="W2879" s="2">
        <v>975895000</v>
      </c>
      <c r="X2879" s="2">
        <v>964417000</v>
      </c>
      <c r="Y2879" s="2">
        <v>704645000</v>
      </c>
      <c r="Z2879" s="2">
        <v>585544000</v>
      </c>
      <c r="AA2879" s="2">
        <v>571204000</v>
      </c>
      <c r="AB2879" s="2">
        <v>544880000</v>
      </c>
      <c r="AC2879" s="2">
        <v>507773000</v>
      </c>
      <c r="AD2879" s="2"/>
      <c r="AE2879" s="2"/>
      <c r="AF2879" s="2"/>
    </row>
    <row r="2880" spans="1:32">
      <c r="A2880" t="s">
        <v>1627</v>
      </c>
      <c r="B2880" t="s">
        <v>19</v>
      </c>
      <c r="C2880" s="2">
        <v>3006270000</v>
      </c>
      <c r="D2880" s="2">
        <v>3792210000</v>
      </c>
      <c r="E2880" s="2">
        <v>4546620000</v>
      </c>
      <c r="F2880" s="2">
        <v>4732070000</v>
      </c>
      <c r="G2880" s="2">
        <v>4440650000</v>
      </c>
      <c r="H2880" s="2">
        <v>3812400000</v>
      </c>
      <c r="I2880" s="2">
        <v>3070610000</v>
      </c>
      <c r="J2880" s="2">
        <v>3267410000</v>
      </c>
      <c r="K2880" s="2">
        <v>5100440000</v>
      </c>
      <c r="L2880" s="2">
        <v>5176130000</v>
      </c>
      <c r="M2880" s="2">
        <v>5206410000</v>
      </c>
      <c r="N2880" s="2">
        <v>5213980000</v>
      </c>
      <c r="O2880" s="2">
        <v>5213980000</v>
      </c>
      <c r="P2880" s="2">
        <v>5210190000</v>
      </c>
      <c r="Q2880" s="2">
        <v>5206410000</v>
      </c>
      <c r="R2880" s="2">
        <v>5123150000</v>
      </c>
      <c r="S2880" s="2">
        <v>5002040000</v>
      </c>
      <c r="T2880" s="2">
        <v>4973020000</v>
      </c>
      <c r="U2880" s="2">
        <v>5007090000</v>
      </c>
      <c r="V2880" s="2">
        <v>5029790000</v>
      </c>
      <c r="W2880" s="2">
        <v>5065120000</v>
      </c>
      <c r="X2880" s="2">
        <v>4996990000</v>
      </c>
      <c r="Y2880" s="2">
        <v>4991950000</v>
      </c>
      <c r="Z2880" s="2">
        <v>5063850000</v>
      </c>
      <c r="AA2880" s="2">
        <v>5106750000</v>
      </c>
      <c r="AB2880" s="2">
        <v>5124410000</v>
      </c>
      <c r="AC2880" s="2">
        <v>5149640000</v>
      </c>
      <c r="AD2880" s="2"/>
      <c r="AE2880" s="2"/>
      <c r="AF2880" s="2"/>
    </row>
    <row r="2881" spans="1:32">
      <c r="A2881" t="s">
        <v>1628</v>
      </c>
      <c r="B2881" t="s">
        <v>19</v>
      </c>
      <c r="C2881">
        <v>0</v>
      </c>
      <c r="D2881">
        <v>0</v>
      </c>
      <c r="E2881">
        <v>0</v>
      </c>
      <c r="F2881">
        <v>0</v>
      </c>
      <c r="G2881">
        <v>0</v>
      </c>
      <c r="H2881">
        <v>0</v>
      </c>
      <c r="I2881">
        <v>0</v>
      </c>
      <c r="J2881">
        <v>0</v>
      </c>
      <c r="K2881">
        <v>0</v>
      </c>
      <c r="L2881">
        <v>0</v>
      </c>
      <c r="M2881">
        <v>0</v>
      </c>
      <c r="N2881">
        <v>0</v>
      </c>
      <c r="O2881">
        <v>0</v>
      </c>
      <c r="P2881">
        <v>0</v>
      </c>
      <c r="Q2881">
        <v>0</v>
      </c>
      <c r="R2881">
        <v>0</v>
      </c>
      <c r="S2881">
        <v>0</v>
      </c>
      <c r="T2881">
        <v>0</v>
      </c>
      <c r="U2881">
        <v>0</v>
      </c>
      <c r="V2881">
        <v>0</v>
      </c>
      <c r="W2881">
        <v>0</v>
      </c>
      <c r="X2881">
        <v>0</v>
      </c>
      <c r="Y2881">
        <v>0</v>
      </c>
      <c r="Z2881">
        <v>0</v>
      </c>
      <c r="AA2881">
        <v>0</v>
      </c>
      <c r="AB2881">
        <v>0</v>
      </c>
      <c r="AC2881">
        <v>0</v>
      </c>
    </row>
    <row r="2882" spans="1:32">
      <c r="A2882" t="s">
        <v>1629</v>
      </c>
      <c r="B2882" t="s">
        <v>19</v>
      </c>
      <c r="C2882">
        <v>0</v>
      </c>
      <c r="D2882">
        <v>0</v>
      </c>
      <c r="E2882">
        <v>0</v>
      </c>
      <c r="F2882">
        <v>0</v>
      </c>
      <c r="G2882">
        <v>0</v>
      </c>
      <c r="H2882">
        <v>0</v>
      </c>
      <c r="I2882">
        <v>0</v>
      </c>
      <c r="J2882">
        <v>0</v>
      </c>
      <c r="K2882">
        <v>0</v>
      </c>
      <c r="L2882">
        <v>0</v>
      </c>
      <c r="M2882">
        <v>0</v>
      </c>
      <c r="N2882">
        <v>0</v>
      </c>
      <c r="O2882">
        <v>0</v>
      </c>
      <c r="P2882">
        <v>0</v>
      </c>
      <c r="Q2882">
        <v>0</v>
      </c>
      <c r="R2882">
        <v>0</v>
      </c>
      <c r="S2882">
        <v>0</v>
      </c>
      <c r="T2882">
        <v>0</v>
      </c>
      <c r="U2882">
        <v>0</v>
      </c>
      <c r="V2882">
        <v>0</v>
      </c>
      <c r="W2882">
        <v>0</v>
      </c>
      <c r="X2882">
        <v>0</v>
      </c>
      <c r="Y2882">
        <v>0</v>
      </c>
      <c r="Z2882">
        <v>0</v>
      </c>
      <c r="AA2882">
        <v>0</v>
      </c>
      <c r="AB2882">
        <v>0</v>
      </c>
      <c r="AC2882">
        <v>0</v>
      </c>
      <c r="AD2882" s="2"/>
      <c r="AE2882" s="2"/>
      <c r="AF2882" s="2"/>
    </row>
    <row r="2883" spans="1:32">
      <c r="A2883" t="s">
        <v>1630</v>
      </c>
      <c r="B2883" t="s">
        <v>19</v>
      </c>
      <c r="C2883">
        <v>0</v>
      </c>
      <c r="D2883">
        <v>0</v>
      </c>
      <c r="E2883">
        <v>0</v>
      </c>
      <c r="F2883">
        <v>0</v>
      </c>
      <c r="G2883">
        <v>0</v>
      </c>
      <c r="H2883">
        <v>0</v>
      </c>
      <c r="I2883">
        <v>0</v>
      </c>
      <c r="J2883">
        <v>0</v>
      </c>
      <c r="K2883">
        <v>0</v>
      </c>
      <c r="L2883">
        <v>0</v>
      </c>
      <c r="M2883">
        <v>0</v>
      </c>
      <c r="N2883">
        <v>0</v>
      </c>
      <c r="O2883">
        <v>0</v>
      </c>
      <c r="P2883">
        <v>0</v>
      </c>
      <c r="Q2883">
        <v>0</v>
      </c>
      <c r="R2883">
        <v>0</v>
      </c>
      <c r="S2883">
        <v>0</v>
      </c>
      <c r="T2883">
        <v>0</v>
      </c>
      <c r="U2883">
        <v>0</v>
      </c>
      <c r="V2883">
        <v>0</v>
      </c>
      <c r="W2883">
        <v>0</v>
      </c>
      <c r="X2883">
        <v>0</v>
      </c>
      <c r="Y2883">
        <v>0</v>
      </c>
      <c r="Z2883">
        <v>0</v>
      </c>
      <c r="AA2883">
        <v>0</v>
      </c>
      <c r="AB2883">
        <v>0</v>
      </c>
      <c r="AC2883">
        <v>0</v>
      </c>
      <c r="AD2883" s="2"/>
      <c r="AE2883" s="2"/>
      <c r="AF2883" s="2"/>
    </row>
    <row r="2884" spans="1:32">
      <c r="A2884" t="s">
        <v>1631</v>
      </c>
      <c r="B2884" t="s">
        <v>19</v>
      </c>
      <c r="C2884" s="2">
        <v>2595500000</v>
      </c>
      <c r="D2884" s="2">
        <v>2595500000</v>
      </c>
      <c r="E2884" s="2">
        <v>2595500000</v>
      </c>
      <c r="F2884" s="2">
        <v>2497660000</v>
      </c>
      <c r="G2884" s="2">
        <v>2497660000</v>
      </c>
      <c r="H2884" s="2">
        <v>2394070000</v>
      </c>
      <c r="I2884" s="2">
        <v>2394070000</v>
      </c>
      <c r="J2884" s="2">
        <v>2394070000</v>
      </c>
      <c r="K2884" s="2">
        <v>2394070000</v>
      </c>
      <c r="L2884" s="2">
        <v>2394070000</v>
      </c>
      <c r="M2884" s="2">
        <v>2394070000</v>
      </c>
      <c r="N2884" s="2">
        <v>2394070000</v>
      </c>
      <c r="O2884" s="2">
        <v>2394070000</v>
      </c>
      <c r="P2884" s="2">
        <v>2394070000</v>
      </c>
      <c r="Q2884" s="2">
        <v>2394070000</v>
      </c>
      <c r="R2884" s="2">
        <v>2313500000</v>
      </c>
      <c r="S2884" s="2">
        <v>2255950000</v>
      </c>
      <c r="T2884" s="2">
        <v>2250200000</v>
      </c>
      <c r="U2884" s="2">
        <v>2267460000</v>
      </c>
      <c r="V2884" s="2">
        <v>2296240000</v>
      </c>
      <c r="W2884" s="2">
        <v>2307750000</v>
      </c>
      <c r="X2884" s="2">
        <v>2244440000</v>
      </c>
      <c r="Y2884" s="2">
        <v>2215670000</v>
      </c>
      <c r="Z2884" s="2">
        <v>2273220000</v>
      </c>
      <c r="AA2884" s="2">
        <v>2307750000</v>
      </c>
      <c r="AB2884" s="2">
        <v>2307750000</v>
      </c>
      <c r="AC2884" s="2">
        <v>2307750000</v>
      </c>
      <c r="AD2884" s="2"/>
      <c r="AE2884" s="2"/>
      <c r="AF2884" s="2"/>
    </row>
    <row r="2885" spans="1:32">
      <c r="A2885" t="s">
        <v>7190</v>
      </c>
      <c r="B2885" t="s">
        <v>19</v>
      </c>
      <c r="C2885">
        <v>0</v>
      </c>
      <c r="D2885">
        <v>0</v>
      </c>
      <c r="E2885">
        <v>0</v>
      </c>
      <c r="F2885">
        <v>0</v>
      </c>
      <c r="G2885">
        <v>0</v>
      </c>
      <c r="H2885">
        <v>0</v>
      </c>
      <c r="I2885">
        <v>0</v>
      </c>
      <c r="J2885">
        <v>0</v>
      </c>
      <c r="K2885">
        <v>0</v>
      </c>
      <c r="L2885">
        <v>0</v>
      </c>
      <c r="M2885">
        <v>0</v>
      </c>
      <c r="N2885">
        <v>0</v>
      </c>
      <c r="O2885">
        <v>0</v>
      </c>
      <c r="P2885">
        <v>0</v>
      </c>
      <c r="Q2885">
        <v>0</v>
      </c>
      <c r="R2885">
        <v>0</v>
      </c>
      <c r="S2885">
        <v>0</v>
      </c>
      <c r="T2885">
        <v>0</v>
      </c>
      <c r="U2885">
        <v>0</v>
      </c>
      <c r="V2885">
        <v>0</v>
      </c>
      <c r="W2885">
        <v>0</v>
      </c>
      <c r="X2885">
        <v>0</v>
      </c>
      <c r="Y2885">
        <v>0</v>
      </c>
      <c r="Z2885">
        <v>0</v>
      </c>
      <c r="AA2885">
        <v>0</v>
      </c>
      <c r="AB2885">
        <v>0</v>
      </c>
      <c r="AC2885">
        <v>0</v>
      </c>
      <c r="AD2885" s="2"/>
      <c r="AE2885" s="2"/>
      <c r="AF2885" s="2"/>
    </row>
    <row r="2886" spans="1:32">
      <c r="A2886" t="s">
        <v>7191</v>
      </c>
      <c r="B2886" t="s">
        <v>19</v>
      </c>
      <c r="C2886">
        <v>0</v>
      </c>
      <c r="D2886">
        <v>0</v>
      </c>
      <c r="E2886">
        <v>0</v>
      </c>
      <c r="F2886">
        <v>0</v>
      </c>
      <c r="G2886">
        <v>0</v>
      </c>
      <c r="H2886" s="2">
        <v>43000300</v>
      </c>
      <c r="I2886" s="2">
        <v>86000700</v>
      </c>
      <c r="J2886" s="2">
        <v>86000700</v>
      </c>
      <c r="K2886" s="2">
        <v>86000700</v>
      </c>
      <c r="L2886" s="2">
        <v>86000700</v>
      </c>
      <c r="M2886" s="2">
        <v>128115000</v>
      </c>
      <c r="N2886" s="2">
        <v>254628000</v>
      </c>
      <c r="O2886" s="2">
        <v>339589000</v>
      </c>
      <c r="P2886" s="2">
        <v>339589000</v>
      </c>
      <c r="Q2886" s="2">
        <v>339589000</v>
      </c>
      <c r="R2886" s="2">
        <v>329894000</v>
      </c>
      <c r="S2886" s="2">
        <v>321984000</v>
      </c>
      <c r="T2886" s="2">
        <v>313310000</v>
      </c>
      <c r="U2886" s="2">
        <v>320964000</v>
      </c>
      <c r="V2886" s="2">
        <v>320964000</v>
      </c>
      <c r="W2886" s="2">
        <v>324536000</v>
      </c>
      <c r="X2886" s="2">
        <v>317137000</v>
      </c>
      <c r="Y2886" s="2">
        <v>313310000</v>
      </c>
      <c r="Z2886" s="2">
        <v>176556000</v>
      </c>
      <c r="AA2886" s="2">
        <v>175790000</v>
      </c>
      <c r="AB2886" s="2">
        <v>173749000</v>
      </c>
      <c r="AC2886" s="2">
        <v>171453000</v>
      </c>
      <c r="AD2886" s="2"/>
      <c r="AE2886" s="2"/>
      <c r="AF2886" s="2"/>
    </row>
    <row r="2887" spans="1:32">
      <c r="A2887" t="s">
        <v>7192</v>
      </c>
      <c r="B2887" t="s">
        <v>19</v>
      </c>
      <c r="C2887">
        <v>0</v>
      </c>
      <c r="D2887">
        <v>0</v>
      </c>
      <c r="E2887">
        <v>0</v>
      </c>
      <c r="F2887">
        <v>0</v>
      </c>
      <c r="G2887">
        <v>0</v>
      </c>
      <c r="H2887">
        <v>0</v>
      </c>
      <c r="I2887">
        <v>0</v>
      </c>
      <c r="J2887">
        <v>0</v>
      </c>
      <c r="K2887">
        <v>0</v>
      </c>
      <c r="L2887">
        <v>0</v>
      </c>
      <c r="M2887">
        <v>0</v>
      </c>
      <c r="N2887">
        <v>0</v>
      </c>
      <c r="O2887">
        <v>0</v>
      </c>
      <c r="P2887">
        <v>0</v>
      </c>
      <c r="Q2887">
        <v>0</v>
      </c>
      <c r="R2887">
        <v>0</v>
      </c>
      <c r="S2887">
        <v>0</v>
      </c>
      <c r="T2887">
        <v>0</v>
      </c>
      <c r="U2887">
        <v>0</v>
      </c>
      <c r="V2887">
        <v>0</v>
      </c>
      <c r="W2887">
        <v>0</v>
      </c>
      <c r="X2887">
        <v>0</v>
      </c>
      <c r="Y2887">
        <v>0</v>
      </c>
      <c r="Z2887">
        <v>0</v>
      </c>
      <c r="AA2887">
        <v>0</v>
      </c>
      <c r="AB2887">
        <v>0</v>
      </c>
      <c r="AC2887">
        <v>0</v>
      </c>
      <c r="AD2887" s="2"/>
      <c r="AE2887" s="2"/>
      <c r="AF2887" s="2"/>
    </row>
    <row r="2888" spans="1:32">
      <c r="A2888" t="s">
        <v>7193</v>
      </c>
      <c r="B2888" t="s">
        <v>19</v>
      </c>
      <c r="C2888">
        <v>0</v>
      </c>
      <c r="D2888">
        <v>0</v>
      </c>
      <c r="E2888">
        <v>0</v>
      </c>
      <c r="F2888">
        <v>0</v>
      </c>
      <c r="G2888">
        <v>0</v>
      </c>
      <c r="H2888">
        <v>0</v>
      </c>
      <c r="I2888">
        <v>0</v>
      </c>
      <c r="J2888">
        <v>0</v>
      </c>
      <c r="K2888">
        <v>0</v>
      </c>
      <c r="L2888">
        <v>0</v>
      </c>
      <c r="M2888">
        <v>0</v>
      </c>
      <c r="N2888">
        <v>0</v>
      </c>
      <c r="O2888">
        <v>0</v>
      </c>
      <c r="P2888">
        <v>0</v>
      </c>
      <c r="Q2888">
        <v>0</v>
      </c>
      <c r="R2888">
        <v>0</v>
      </c>
      <c r="S2888">
        <v>0</v>
      </c>
      <c r="T2888">
        <v>0</v>
      </c>
      <c r="U2888">
        <v>0</v>
      </c>
      <c r="V2888">
        <v>0</v>
      </c>
      <c r="W2888">
        <v>0</v>
      </c>
      <c r="X2888">
        <v>0</v>
      </c>
      <c r="Y2888">
        <v>0</v>
      </c>
      <c r="Z2888">
        <v>0</v>
      </c>
      <c r="AA2888">
        <v>0</v>
      </c>
      <c r="AB2888">
        <v>0</v>
      </c>
      <c r="AC2888">
        <v>0</v>
      </c>
      <c r="AD2888" s="2"/>
      <c r="AE2888" s="2"/>
      <c r="AF2888" s="2"/>
    </row>
    <row r="2889" spans="1:32">
      <c r="A2889" t="s">
        <v>7194</v>
      </c>
      <c r="B2889" t="s">
        <v>19</v>
      </c>
      <c r="C2889">
        <v>0</v>
      </c>
      <c r="D2889">
        <v>0</v>
      </c>
      <c r="E2889">
        <v>0</v>
      </c>
      <c r="F2889">
        <v>0</v>
      </c>
      <c r="G2889">
        <v>0</v>
      </c>
      <c r="H2889">
        <v>0</v>
      </c>
      <c r="I2889">
        <v>0</v>
      </c>
      <c r="J2889">
        <v>0</v>
      </c>
      <c r="K2889">
        <v>0</v>
      </c>
      <c r="L2889">
        <v>0</v>
      </c>
      <c r="M2889">
        <v>0</v>
      </c>
      <c r="N2889">
        <v>0</v>
      </c>
      <c r="O2889">
        <v>0</v>
      </c>
      <c r="P2889">
        <v>0</v>
      </c>
      <c r="Q2889">
        <v>0</v>
      </c>
      <c r="R2889">
        <v>0</v>
      </c>
      <c r="S2889">
        <v>0</v>
      </c>
      <c r="T2889">
        <v>0</v>
      </c>
      <c r="U2889">
        <v>0</v>
      </c>
      <c r="V2889">
        <v>0</v>
      </c>
      <c r="W2889">
        <v>0</v>
      </c>
      <c r="X2889">
        <v>0</v>
      </c>
      <c r="Y2889">
        <v>0</v>
      </c>
      <c r="Z2889">
        <v>0</v>
      </c>
      <c r="AA2889">
        <v>0</v>
      </c>
      <c r="AB2889">
        <v>0</v>
      </c>
      <c r="AC2889">
        <v>0</v>
      </c>
      <c r="AD2889" s="2"/>
      <c r="AE2889" s="2"/>
      <c r="AF2889" s="2"/>
    </row>
    <row r="2890" spans="1:32">
      <c r="A2890" t="s">
        <v>7195</v>
      </c>
      <c r="B2890" t="s">
        <v>19</v>
      </c>
      <c r="C2890">
        <v>0</v>
      </c>
      <c r="D2890">
        <v>0</v>
      </c>
      <c r="E2890">
        <v>0</v>
      </c>
      <c r="F2890">
        <v>0</v>
      </c>
      <c r="G2890">
        <v>0</v>
      </c>
      <c r="H2890">
        <v>0</v>
      </c>
      <c r="I2890">
        <v>0</v>
      </c>
      <c r="J2890">
        <v>0</v>
      </c>
      <c r="K2890">
        <v>0</v>
      </c>
      <c r="L2890">
        <v>0</v>
      </c>
      <c r="M2890">
        <v>0</v>
      </c>
      <c r="N2890">
        <v>0</v>
      </c>
      <c r="O2890">
        <v>0</v>
      </c>
      <c r="P2890">
        <v>0</v>
      </c>
      <c r="Q2890">
        <v>0</v>
      </c>
      <c r="R2890">
        <v>0</v>
      </c>
      <c r="S2890">
        <v>0</v>
      </c>
      <c r="T2890">
        <v>0</v>
      </c>
      <c r="U2890">
        <v>0</v>
      </c>
      <c r="V2890">
        <v>0</v>
      </c>
      <c r="W2890">
        <v>0</v>
      </c>
      <c r="X2890">
        <v>0</v>
      </c>
      <c r="Y2890">
        <v>0</v>
      </c>
      <c r="Z2890">
        <v>0</v>
      </c>
      <c r="AA2890">
        <v>0</v>
      </c>
      <c r="AB2890">
        <v>0</v>
      </c>
      <c r="AC2890">
        <v>0</v>
      </c>
      <c r="AD2890" s="2"/>
      <c r="AE2890" s="2"/>
      <c r="AF2890" s="2"/>
    </row>
    <row r="2891" spans="1:32">
      <c r="A2891" t="s">
        <v>7196</v>
      </c>
      <c r="B2891" t="s">
        <v>19</v>
      </c>
      <c r="C2891">
        <v>0</v>
      </c>
      <c r="D2891">
        <v>0</v>
      </c>
      <c r="E2891">
        <v>0</v>
      </c>
      <c r="F2891">
        <v>0</v>
      </c>
      <c r="G2891">
        <v>0</v>
      </c>
      <c r="H2891">
        <v>0</v>
      </c>
      <c r="I2891">
        <v>0</v>
      </c>
      <c r="J2891">
        <v>0</v>
      </c>
      <c r="K2891">
        <v>0</v>
      </c>
      <c r="L2891">
        <v>0</v>
      </c>
      <c r="M2891">
        <v>0</v>
      </c>
      <c r="N2891">
        <v>0</v>
      </c>
      <c r="O2891">
        <v>0</v>
      </c>
      <c r="P2891">
        <v>0</v>
      </c>
      <c r="Q2891">
        <v>0</v>
      </c>
      <c r="R2891">
        <v>0</v>
      </c>
      <c r="S2891">
        <v>0</v>
      </c>
      <c r="T2891">
        <v>0</v>
      </c>
      <c r="U2891">
        <v>0</v>
      </c>
      <c r="V2891">
        <v>0</v>
      </c>
      <c r="W2891">
        <v>0</v>
      </c>
      <c r="X2891">
        <v>0</v>
      </c>
      <c r="Y2891">
        <v>0</v>
      </c>
      <c r="Z2891">
        <v>0</v>
      </c>
      <c r="AA2891">
        <v>0</v>
      </c>
      <c r="AB2891">
        <v>0</v>
      </c>
      <c r="AC2891">
        <v>0</v>
      </c>
      <c r="AD2891" s="2"/>
      <c r="AE2891" s="2"/>
      <c r="AF2891" s="2"/>
    </row>
    <row r="2892" spans="1:32">
      <c r="A2892" t="s">
        <v>1632</v>
      </c>
      <c r="B2892" t="s">
        <v>19</v>
      </c>
      <c r="C2892" s="2">
        <v>46631700000</v>
      </c>
      <c r="D2892" s="2">
        <v>44154000000</v>
      </c>
      <c r="E2892" s="2">
        <v>43738400000</v>
      </c>
      <c r="F2892" s="2">
        <v>41989800000</v>
      </c>
      <c r="G2892" s="2">
        <v>38371100000</v>
      </c>
      <c r="H2892" s="2">
        <v>33021800000</v>
      </c>
      <c r="I2892" s="2">
        <v>27216600000</v>
      </c>
      <c r="J2892" s="2">
        <v>27762400000</v>
      </c>
      <c r="K2892" s="2">
        <v>31658700000</v>
      </c>
      <c r="L2892" s="2">
        <v>30918000000</v>
      </c>
      <c r="M2892" s="2">
        <v>30340000000</v>
      </c>
      <c r="N2892" s="2">
        <v>29749000000</v>
      </c>
      <c r="O2892" s="2">
        <v>28336000000</v>
      </c>
      <c r="P2892" s="2">
        <v>27824500000</v>
      </c>
      <c r="Q2892" s="2">
        <v>27648300000</v>
      </c>
      <c r="R2892" s="2">
        <v>26265500000</v>
      </c>
      <c r="S2892" s="2">
        <v>23415100000</v>
      </c>
      <c r="T2892" s="2">
        <v>23063300000</v>
      </c>
      <c r="U2892" s="2">
        <v>22749100000</v>
      </c>
      <c r="V2892" s="2">
        <v>22401000000</v>
      </c>
      <c r="W2892" s="2">
        <v>22265600000</v>
      </c>
      <c r="X2892" s="2">
        <v>21037100000</v>
      </c>
      <c r="Y2892" s="2">
        <v>20816500000</v>
      </c>
      <c r="Z2892" s="2">
        <v>21055700000</v>
      </c>
      <c r="AA2892" s="2">
        <v>20951400000</v>
      </c>
      <c r="AB2892" s="2">
        <v>20843300000</v>
      </c>
      <c r="AC2892" s="2">
        <v>20875000000</v>
      </c>
      <c r="AD2892" s="2"/>
      <c r="AE2892" s="2"/>
      <c r="AF2892" s="2"/>
    </row>
    <row r="2893" spans="1:32">
      <c r="A2893" t="s">
        <v>7197</v>
      </c>
      <c r="B2893" t="s">
        <v>19</v>
      </c>
      <c r="C2893" s="2">
        <v>1149630000</v>
      </c>
      <c r="D2893" s="2">
        <v>1313400000</v>
      </c>
      <c r="E2893" s="2">
        <v>569673000</v>
      </c>
      <c r="F2893" s="2">
        <v>393442000</v>
      </c>
      <c r="G2893" s="2">
        <v>427327000</v>
      </c>
      <c r="H2893" s="2">
        <v>437753000</v>
      </c>
      <c r="I2893" s="2">
        <v>424286000</v>
      </c>
      <c r="J2893" s="2">
        <v>389243000</v>
      </c>
      <c r="K2893" s="2">
        <v>338415000</v>
      </c>
      <c r="L2893" s="2">
        <v>307281000</v>
      </c>
      <c r="M2893" s="2">
        <v>285705000</v>
      </c>
      <c r="N2893" s="2">
        <v>272817000</v>
      </c>
      <c r="O2893" s="2">
        <v>262826000</v>
      </c>
      <c r="P2893" s="2">
        <v>249938000</v>
      </c>
      <c r="Q2893" s="2">
        <v>258771000</v>
      </c>
      <c r="R2893" s="2">
        <v>283678000</v>
      </c>
      <c r="S2893" s="2">
        <v>266156000</v>
      </c>
      <c r="T2893" s="2">
        <v>195056000</v>
      </c>
      <c r="U2893" s="2">
        <v>169280000</v>
      </c>
      <c r="V2893" s="2">
        <v>157261000</v>
      </c>
      <c r="W2893" s="2">
        <v>141042000</v>
      </c>
      <c r="X2893" s="2">
        <v>135540000</v>
      </c>
      <c r="Y2893" s="2">
        <v>98324300</v>
      </c>
      <c r="Z2893" s="2">
        <v>81671400</v>
      </c>
      <c r="AA2893" s="2">
        <v>79499300</v>
      </c>
      <c r="AB2893" s="2">
        <v>75155100</v>
      </c>
      <c r="AC2893" s="2">
        <v>69218000</v>
      </c>
    </row>
    <row r="2894" spans="1:32">
      <c r="A2894" t="s">
        <v>7198</v>
      </c>
      <c r="B2894" t="s">
        <v>19</v>
      </c>
      <c r="C2894" s="2">
        <v>16722900000</v>
      </c>
      <c r="D2894" s="2">
        <v>15296300000</v>
      </c>
      <c r="E2894" s="2">
        <v>15091900000</v>
      </c>
      <c r="F2894" s="2">
        <v>15402600000</v>
      </c>
      <c r="G2894" s="2">
        <v>16041400000</v>
      </c>
      <c r="H2894" s="2">
        <v>17044600000</v>
      </c>
      <c r="I2894" s="2">
        <v>18084500000</v>
      </c>
      <c r="J2894" s="2">
        <v>17952300000</v>
      </c>
      <c r="K2894" s="2">
        <v>17283200000</v>
      </c>
      <c r="L2894" s="2">
        <v>17380100000</v>
      </c>
      <c r="M2894" s="2">
        <v>17477700000</v>
      </c>
      <c r="N2894" s="2">
        <v>17622000000</v>
      </c>
      <c r="O2894" s="2">
        <v>17761200000</v>
      </c>
      <c r="P2894" s="2">
        <v>17589400000</v>
      </c>
      <c r="Q2894" s="2">
        <v>17354400000</v>
      </c>
      <c r="R2894" s="2">
        <v>17260900000</v>
      </c>
      <c r="S2894" s="2">
        <v>17370300000</v>
      </c>
      <c r="T2894" s="2">
        <v>17662100000</v>
      </c>
      <c r="U2894" s="2">
        <v>18066400000</v>
      </c>
      <c r="V2894" s="2">
        <v>18416400000</v>
      </c>
      <c r="W2894" s="2">
        <v>18776900000</v>
      </c>
      <c r="X2894" s="2">
        <v>18788600000</v>
      </c>
      <c r="Y2894" s="2">
        <v>18951300000</v>
      </c>
      <c r="Z2894" s="2">
        <v>19476600000</v>
      </c>
      <c r="AA2894" s="2">
        <v>19954800000</v>
      </c>
      <c r="AB2894" s="2">
        <v>20379400000</v>
      </c>
      <c r="AC2894" s="2">
        <v>20813900000</v>
      </c>
      <c r="AD2894" s="2"/>
      <c r="AE2894" s="2"/>
      <c r="AF2894" s="2"/>
    </row>
    <row r="2895" spans="1:32">
      <c r="A2895" t="s">
        <v>1634</v>
      </c>
      <c r="B2895" t="s">
        <v>19</v>
      </c>
      <c r="C2895">
        <v>0</v>
      </c>
      <c r="D2895">
        <v>0</v>
      </c>
      <c r="E2895">
        <v>0</v>
      </c>
      <c r="F2895">
        <v>0</v>
      </c>
      <c r="G2895">
        <v>0</v>
      </c>
      <c r="H2895">
        <v>0</v>
      </c>
      <c r="I2895">
        <v>0</v>
      </c>
      <c r="J2895">
        <v>0</v>
      </c>
      <c r="K2895">
        <v>0</v>
      </c>
      <c r="L2895">
        <v>0</v>
      </c>
      <c r="M2895">
        <v>0</v>
      </c>
      <c r="N2895">
        <v>0</v>
      </c>
      <c r="O2895">
        <v>0</v>
      </c>
      <c r="P2895">
        <v>0</v>
      </c>
      <c r="Q2895">
        <v>0</v>
      </c>
      <c r="R2895">
        <v>0</v>
      </c>
      <c r="S2895">
        <v>0</v>
      </c>
      <c r="T2895">
        <v>0</v>
      </c>
      <c r="U2895">
        <v>0</v>
      </c>
      <c r="V2895">
        <v>0</v>
      </c>
      <c r="W2895">
        <v>0</v>
      </c>
      <c r="X2895">
        <v>0</v>
      </c>
      <c r="Y2895">
        <v>0</v>
      </c>
      <c r="Z2895">
        <v>0</v>
      </c>
      <c r="AA2895">
        <v>0</v>
      </c>
      <c r="AB2895">
        <v>0</v>
      </c>
      <c r="AC2895">
        <v>0</v>
      </c>
      <c r="AD2895" s="2"/>
      <c r="AE2895" s="2"/>
      <c r="AF2895" s="2"/>
    </row>
    <row r="2896" spans="1:32">
      <c r="A2896" t="s">
        <v>1635</v>
      </c>
      <c r="B2896" t="s">
        <v>19</v>
      </c>
      <c r="C2896">
        <v>0</v>
      </c>
      <c r="D2896">
        <v>0</v>
      </c>
      <c r="E2896">
        <v>0</v>
      </c>
      <c r="F2896">
        <v>0</v>
      </c>
      <c r="G2896">
        <v>0</v>
      </c>
      <c r="H2896">
        <v>0</v>
      </c>
      <c r="I2896">
        <v>0</v>
      </c>
      <c r="J2896">
        <v>0</v>
      </c>
      <c r="K2896">
        <v>0</v>
      </c>
      <c r="L2896">
        <v>0</v>
      </c>
      <c r="M2896">
        <v>0</v>
      </c>
      <c r="N2896">
        <v>0</v>
      </c>
      <c r="O2896">
        <v>0</v>
      </c>
      <c r="P2896">
        <v>0</v>
      </c>
      <c r="Q2896">
        <v>0</v>
      </c>
      <c r="R2896">
        <v>0</v>
      </c>
      <c r="S2896">
        <v>0</v>
      </c>
      <c r="T2896">
        <v>0</v>
      </c>
      <c r="U2896">
        <v>0</v>
      </c>
      <c r="V2896">
        <v>0</v>
      </c>
      <c r="W2896">
        <v>0</v>
      </c>
      <c r="X2896">
        <v>0</v>
      </c>
      <c r="Y2896">
        <v>0</v>
      </c>
      <c r="Z2896">
        <v>0</v>
      </c>
      <c r="AA2896">
        <v>0</v>
      </c>
      <c r="AB2896">
        <v>0</v>
      </c>
      <c r="AC2896">
        <v>0</v>
      </c>
      <c r="AD2896" s="2"/>
      <c r="AE2896" s="2"/>
      <c r="AF2896" s="2"/>
    </row>
    <row r="2897" spans="1:32">
      <c r="A2897" t="s">
        <v>1636</v>
      </c>
      <c r="B2897" t="s">
        <v>19</v>
      </c>
      <c r="C2897">
        <v>0</v>
      </c>
      <c r="D2897">
        <v>0</v>
      </c>
      <c r="E2897">
        <v>0</v>
      </c>
      <c r="F2897">
        <v>0</v>
      </c>
      <c r="G2897">
        <v>0</v>
      </c>
      <c r="H2897">
        <v>0</v>
      </c>
      <c r="I2897">
        <v>0</v>
      </c>
      <c r="J2897">
        <v>0</v>
      </c>
      <c r="K2897">
        <v>0</v>
      </c>
      <c r="L2897">
        <v>0</v>
      </c>
      <c r="M2897">
        <v>0</v>
      </c>
      <c r="N2897">
        <v>0</v>
      </c>
      <c r="O2897">
        <v>0</v>
      </c>
      <c r="P2897">
        <v>0</v>
      </c>
      <c r="Q2897">
        <v>0</v>
      </c>
      <c r="R2897">
        <v>0</v>
      </c>
      <c r="S2897">
        <v>0</v>
      </c>
      <c r="T2897">
        <v>0</v>
      </c>
      <c r="U2897">
        <v>0</v>
      </c>
      <c r="V2897">
        <v>0</v>
      </c>
      <c r="W2897">
        <v>0</v>
      </c>
      <c r="X2897">
        <v>0</v>
      </c>
      <c r="Y2897">
        <v>0</v>
      </c>
      <c r="Z2897">
        <v>0</v>
      </c>
      <c r="AA2897">
        <v>0</v>
      </c>
      <c r="AB2897">
        <v>0</v>
      </c>
      <c r="AC2897">
        <v>0</v>
      </c>
      <c r="AD2897" s="2"/>
      <c r="AE2897" s="2"/>
      <c r="AF2897" s="2"/>
    </row>
    <row r="2898" spans="1:32">
      <c r="A2898" t="s">
        <v>1637</v>
      </c>
      <c r="B2898" t="s">
        <v>19</v>
      </c>
      <c r="C2898">
        <v>0</v>
      </c>
      <c r="D2898">
        <v>0</v>
      </c>
      <c r="E2898">
        <v>0</v>
      </c>
      <c r="F2898">
        <v>0</v>
      </c>
      <c r="G2898">
        <v>0</v>
      </c>
      <c r="H2898">
        <v>0</v>
      </c>
      <c r="I2898">
        <v>0</v>
      </c>
      <c r="J2898">
        <v>0</v>
      </c>
      <c r="K2898">
        <v>0</v>
      </c>
      <c r="L2898">
        <v>0</v>
      </c>
      <c r="M2898">
        <v>0</v>
      </c>
      <c r="N2898">
        <v>0</v>
      </c>
      <c r="O2898">
        <v>0</v>
      </c>
      <c r="P2898">
        <v>0</v>
      </c>
      <c r="Q2898">
        <v>0</v>
      </c>
      <c r="R2898">
        <v>0</v>
      </c>
      <c r="S2898">
        <v>0</v>
      </c>
      <c r="T2898">
        <v>0</v>
      </c>
      <c r="U2898">
        <v>0</v>
      </c>
      <c r="V2898">
        <v>0</v>
      </c>
      <c r="W2898">
        <v>0</v>
      </c>
      <c r="X2898">
        <v>0</v>
      </c>
      <c r="Y2898">
        <v>0</v>
      </c>
      <c r="Z2898">
        <v>0</v>
      </c>
      <c r="AA2898">
        <v>0</v>
      </c>
      <c r="AB2898">
        <v>0</v>
      </c>
      <c r="AC2898">
        <v>0</v>
      </c>
      <c r="AD2898" s="2"/>
      <c r="AE2898" s="2"/>
      <c r="AF2898" s="2"/>
    </row>
    <row r="2899" spans="1:32">
      <c r="A2899" t="s">
        <v>1638</v>
      </c>
      <c r="B2899" t="s">
        <v>19</v>
      </c>
      <c r="C2899">
        <v>0</v>
      </c>
      <c r="D2899">
        <v>0</v>
      </c>
      <c r="E2899">
        <v>0</v>
      </c>
      <c r="F2899">
        <v>0</v>
      </c>
      <c r="G2899">
        <v>0</v>
      </c>
      <c r="H2899">
        <v>0</v>
      </c>
      <c r="I2899">
        <v>0</v>
      </c>
      <c r="J2899">
        <v>0</v>
      </c>
      <c r="K2899">
        <v>0</v>
      </c>
      <c r="L2899">
        <v>0</v>
      </c>
      <c r="M2899">
        <v>0</v>
      </c>
      <c r="N2899">
        <v>0</v>
      </c>
      <c r="O2899">
        <v>0</v>
      </c>
      <c r="P2899">
        <v>0</v>
      </c>
      <c r="Q2899">
        <v>0</v>
      </c>
      <c r="R2899">
        <v>0</v>
      </c>
      <c r="S2899">
        <v>0</v>
      </c>
      <c r="T2899">
        <v>0</v>
      </c>
      <c r="U2899">
        <v>0</v>
      </c>
      <c r="V2899">
        <v>0</v>
      </c>
      <c r="W2899">
        <v>0</v>
      </c>
      <c r="X2899">
        <v>0</v>
      </c>
      <c r="Y2899">
        <v>0</v>
      </c>
      <c r="Z2899">
        <v>0</v>
      </c>
      <c r="AA2899">
        <v>0</v>
      </c>
      <c r="AB2899">
        <v>0</v>
      </c>
      <c r="AC2899">
        <v>0</v>
      </c>
      <c r="AD2899" s="2"/>
      <c r="AE2899" s="2"/>
      <c r="AF2899" s="2"/>
    </row>
    <row r="2900" spans="1:32">
      <c r="A2900" t="s">
        <v>1639</v>
      </c>
      <c r="B2900" t="s">
        <v>19</v>
      </c>
      <c r="C2900">
        <v>0</v>
      </c>
      <c r="D2900">
        <v>0</v>
      </c>
      <c r="E2900">
        <v>0</v>
      </c>
      <c r="F2900">
        <v>0</v>
      </c>
      <c r="G2900">
        <v>0</v>
      </c>
      <c r="H2900">
        <v>0</v>
      </c>
      <c r="I2900">
        <v>0</v>
      </c>
      <c r="J2900">
        <v>0</v>
      </c>
      <c r="K2900">
        <v>0</v>
      </c>
      <c r="L2900">
        <v>0</v>
      </c>
      <c r="M2900">
        <v>0</v>
      </c>
      <c r="N2900">
        <v>0</v>
      </c>
      <c r="O2900">
        <v>0</v>
      </c>
      <c r="P2900">
        <v>0</v>
      </c>
      <c r="Q2900">
        <v>0</v>
      </c>
      <c r="R2900">
        <v>0</v>
      </c>
      <c r="S2900">
        <v>0</v>
      </c>
      <c r="T2900">
        <v>0</v>
      </c>
      <c r="U2900">
        <v>0</v>
      </c>
      <c r="V2900">
        <v>0</v>
      </c>
      <c r="W2900">
        <v>0</v>
      </c>
      <c r="X2900">
        <v>0</v>
      </c>
      <c r="Y2900">
        <v>0</v>
      </c>
      <c r="Z2900">
        <v>0</v>
      </c>
      <c r="AA2900">
        <v>0</v>
      </c>
      <c r="AB2900">
        <v>0</v>
      </c>
      <c r="AC2900">
        <v>0</v>
      </c>
      <c r="AD2900" s="2"/>
      <c r="AE2900" s="2"/>
      <c r="AF2900" s="2"/>
    </row>
    <row r="2901" spans="1:32">
      <c r="A2901" t="s">
        <v>1640</v>
      </c>
      <c r="B2901" t="s">
        <v>19</v>
      </c>
      <c r="C2901">
        <v>0</v>
      </c>
      <c r="D2901">
        <v>0</v>
      </c>
      <c r="E2901">
        <v>0</v>
      </c>
      <c r="F2901">
        <v>0</v>
      </c>
      <c r="G2901">
        <v>0</v>
      </c>
      <c r="H2901">
        <v>0</v>
      </c>
      <c r="I2901">
        <v>0</v>
      </c>
      <c r="J2901">
        <v>0</v>
      </c>
      <c r="K2901">
        <v>0</v>
      </c>
      <c r="L2901">
        <v>0</v>
      </c>
      <c r="M2901">
        <v>0</v>
      </c>
      <c r="N2901">
        <v>0</v>
      </c>
      <c r="O2901">
        <v>0</v>
      </c>
      <c r="P2901">
        <v>0</v>
      </c>
      <c r="Q2901">
        <v>0</v>
      </c>
      <c r="R2901">
        <v>0</v>
      </c>
      <c r="S2901">
        <v>0</v>
      </c>
      <c r="T2901">
        <v>0</v>
      </c>
      <c r="U2901">
        <v>0</v>
      </c>
      <c r="V2901">
        <v>0</v>
      </c>
      <c r="W2901">
        <v>0</v>
      </c>
      <c r="X2901">
        <v>0</v>
      </c>
      <c r="Y2901">
        <v>0</v>
      </c>
      <c r="Z2901">
        <v>0</v>
      </c>
      <c r="AA2901">
        <v>0</v>
      </c>
      <c r="AB2901">
        <v>0</v>
      </c>
      <c r="AC2901">
        <v>0</v>
      </c>
      <c r="AD2901" s="2"/>
      <c r="AE2901" s="2"/>
      <c r="AF2901" s="2"/>
    </row>
    <row r="2902" spans="1:32">
      <c r="A2902" t="s">
        <v>1641</v>
      </c>
      <c r="B2902" t="s">
        <v>19</v>
      </c>
      <c r="C2902" s="2">
        <v>14582900</v>
      </c>
      <c r="D2902" s="2">
        <v>26904600</v>
      </c>
      <c r="E2902">
        <v>0</v>
      </c>
      <c r="F2902">
        <v>0</v>
      </c>
      <c r="G2902">
        <v>0</v>
      </c>
      <c r="H2902">
        <v>0</v>
      </c>
      <c r="I2902">
        <v>0</v>
      </c>
      <c r="J2902">
        <v>0</v>
      </c>
      <c r="K2902">
        <v>0</v>
      </c>
      <c r="L2902">
        <v>0</v>
      </c>
      <c r="M2902">
        <v>0</v>
      </c>
      <c r="N2902">
        <v>0</v>
      </c>
      <c r="O2902">
        <v>0</v>
      </c>
      <c r="P2902">
        <v>0</v>
      </c>
      <c r="Q2902">
        <v>0</v>
      </c>
      <c r="R2902">
        <v>0</v>
      </c>
      <c r="S2902">
        <v>0</v>
      </c>
      <c r="T2902">
        <v>0</v>
      </c>
      <c r="U2902">
        <v>0</v>
      </c>
      <c r="V2902">
        <v>0</v>
      </c>
      <c r="W2902">
        <v>0</v>
      </c>
      <c r="X2902">
        <v>0</v>
      </c>
      <c r="Y2902">
        <v>0</v>
      </c>
      <c r="Z2902">
        <v>0</v>
      </c>
      <c r="AA2902">
        <v>0</v>
      </c>
      <c r="AB2902">
        <v>0</v>
      </c>
      <c r="AC2902">
        <v>0</v>
      </c>
      <c r="AD2902" s="2"/>
      <c r="AE2902" s="2"/>
      <c r="AF2902" s="2"/>
    </row>
    <row r="2903" spans="1:32">
      <c r="A2903" t="s">
        <v>1642</v>
      </c>
      <c r="B2903" t="s">
        <v>19</v>
      </c>
      <c r="C2903" s="2">
        <v>1094040000</v>
      </c>
      <c r="D2903" s="2">
        <v>1974810000</v>
      </c>
      <c r="E2903" s="2">
        <v>1023250000</v>
      </c>
      <c r="F2903" s="2">
        <v>782434000</v>
      </c>
      <c r="G2903" s="2">
        <v>806962000</v>
      </c>
      <c r="H2903" s="2">
        <v>811895000</v>
      </c>
      <c r="I2903" s="2">
        <v>724428000</v>
      </c>
      <c r="J2903" s="2">
        <v>714373000</v>
      </c>
      <c r="K2903" s="2">
        <v>683535000</v>
      </c>
      <c r="L2903" s="2">
        <v>664765000</v>
      </c>
      <c r="M2903" s="2">
        <v>647639000</v>
      </c>
      <c r="N2903" s="2">
        <v>636250000</v>
      </c>
      <c r="O2903" s="2">
        <v>613919000</v>
      </c>
      <c r="P2903" s="2">
        <v>579667000</v>
      </c>
      <c r="Q2903" s="2">
        <v>594464000</v>
      </c>
      <c r="R2903" s="2">
        <v>652280000</v>
      </c>
      <c r="S2903" s="2">
        <v>616904000</v>
      </c>
      <c r="T2903" s="2">
        <v>451410000</v>
      </c>
      <c r="U2903" s="2">
        <v>393733000</v>
      </c>
      <c r="V2903" s="2">
        <v>370307000</v>
      </c>
      <c r="W2903" s="2">
        <v>335235000</v>
      </c>
      <c r="X2903" s="2">
        <v>331292000</v>
      </c>
      <c r="Y2903" s="2">
        <v>242056000</v>
      </c>
      <c r="Z2903" s="2">
        <v>201143000</v>
      </c>
      <c r="AA2903" s="2">
        <v>196218000</v>
      </c>
      <c r="AB2903" s="2">
        <v>187175000</v>
      </c>
      <c r="AC2903" s="2">
        <v>174428000</v>
      </c>
      <c r="AD2903" s="2"/>
      <c r="AE2903" s="2"/>
      <c r="AF2903" s="2"/>
    </row>
    <row r="2904" spans="1:32">
      <c r="A2904" t="s">
        <v>1643</v>
      </c>
      <c r="B2904" t="s">
        <v>19</v>
      </c>
      <c r="C2904" s="2">
        <v>437276000</v>
      </c>
      <c r="D2904" s="2">
        <v>551595000</v>
      </c>
      <c r="E2904" s="2">
        <v>661327000</v>
      </c>
      <c r="F2904" s="2">
        <v>688301000</v>
      </c>
      <c r="G2904" s="2">
        <v>645913000</v>
      </c>
      <c r="H2904" s="2">
        <v>554531000</v>
      </c>
      <c r="I2904" s="2">
        <v>446634000</v>
      </c>
      <c r="J2904" s="2">
        <v>475260000</v>
      </c>
      <c r="K2904" s="2">
        <v>741882000</v>
      </c>
      <c r="L2904" s="2">
        <v>752892000</v>
      </c>
      <c r="M2904" s="2">
        <v>757296000</v>
      </c>
      <c r="N2904" s="2">
        <v>758397000</v>
      </c>
      <c r="O2904" s="2">
        <v>758397000</v>
      </c>
      <c r="P2904" s="2">
        <v>757846000</v>
      </c>
      <c r="Q2904" s="2">
        <v>757296000</v>
      </c>
      <c r="R2904" s="2">
        <v>745185000</v>
      </c>
      <c r="S2904" s="2">
        <v>727569000</v>
      </c>
      <c r="T2904" s="2">
        <v>723349000</v>
      </c>
      <c r="U2904" s="2">
        <v>728303000</v>
      </c>
      <c r="V2904" s="2">
        <v>731606000</v>
      </c>
      <c r="W2904" s="2">
        <v>736744000</v>
      </c>
      <c r="X2904" s="2">
        <v>726835000</v>
      </c>
      <c r="Y2904" s="2">
        <v>726101000</v>
      </c>
      <c r="Z2904" s="2">
        <v>736561000</v>
      </c>
      <c r="AA2904" s="2">
        <v>742800000</v>
      </c>
      <c r="AB2904" s="2">
        <v>745369000</v>
      </c>
      <c r="AC2904" s="2">
        <v>749039000</v>
      </c>
      <c r="AD2904" s="2"/>
      <c r="AE2904" s="2"/>
      <c r="AF2904" s="2"/>
    </row>
    <row r="2905" spans="1:32">
      <c r="A2905" t="s">
        <v>1644</v>
      </c>
      <c r="B2905" t="s">
        <v>19</v>
      </c>
      <c r="C2905">
        <v>0</v>
      </c>
      <c r="D2905">
        <v>0</v>
      </c>
      <c r="E2905">
        <v>0</v>
      </c>
      <c r="F2905">
        <v>0</v>
      </c>
      <c r="G2905">
        <v>0</v>
      </c>
      <c r="H2905">
        <v>0</v>
      </c>
      <c r="I2905">
        <v>0</v>
      </c>
      <c r="J2905">
        <v>0</v>
      </c>
      <c r="K2905">
        <v>0</v>
      </c>
      <c r="L2905">
        <v>0</v>
      </c>
      <c r="M2905">
        <v>0</v>
      </c>
      <c r="N2905">
        <v>0</v>
      </c>
      <c r="O2905">
        <v>0</v>
      </c>
      <c r="P2905">
        <v>0</v>
      </c>
      <c r="Q2905">
        <v>0</v>
      </c>
      <c r="R2905">
        <v>0</v>
      </c>
      <c r="S2905">
        <v>0</v>
      </c>
      <c r="T2905">
        <v>0</v>
      </c>
      <c r="U2905">
        <v>0</v>
      </c>
      <c r="V2905">
        <v>0</v>
      </c>
      <c r="W2905">
        <v>0</v>
      </c>
      <c r="X2905">
        <v>0</v>
      </c>
      <c r="Y2905">
        <v>0</v>
      </c>
      <c r="Z2905">
        <v>0</v>
      </c>
      <c r="AA2905">
        <v>0</v>
      </c>
      <c r="AB2905">
        <v>0</v>
      </c>
      <c r="AC2905">
        <v>0</v>
      </c>
    </row>
    <row r="2906" spans="1:32">
      <c r="A2906" t="s">
        <v>1645</v>
      </c>
      <c r="B2906" t="s">
        <v>19</v>
      </c>
      <c r="C2906">
        <v>0</v>
      </c>
      <c r="D2906">
        <v>0</v>
      </c>
      <c r="E2906">
        <v>0</v>
      </c>
      <c r="F2906">
        <v>0</v>
      </c>
      <c r="G2906">
        <v>0</v>
      </c>
      <c r="H2906">
        <v>0</v>
      </c>
      <c r="I2906">
        <v>0</v>
      </c>
      <c r="J2906">
        <v>0</v>
      </c>
      <c r="K2906">
        <v>0</v>
      </c>
      <c r="L2906">
        <v>0</v>
      </c>
      <c r="M2906">
        <v>0</v>
      </c>
      <c r="N2906">
        <v>0</v>
      </c>
      <c r="O2906">
        <v>0</v>
      </c>
      <c r="P2906">
        <v>0</v>
      </c>
      <c r="Q2906">
        <v>0</v>
      </c>
      <c r="R2906">
        <v>0</v>
      </c>
      <c r="S2906">
        <v>0</v>
      </c>
      <c r="T2906">
        <v>0</v>
      </c>
      <c r="U2906">
        <v>0</v>
      </c>
      <c r="V2906">
        <v>0</v>
      </c>
      <c r="W2906">
        <v>0</v>
      </c>
      <c r="X2906">
        <v>0</v>
      </c>
      <c r="Y2906">
        <v>0</v>
      </c>
      <c r="Z2906">
        <v>0</v>
      </c>
      <c r="AA2906">
        <v>0</v>
      </c>
      <c r="AB2906">
        <v>0</v>
      </c>
      <c r="AC2906">
        <v>0</v>
      </c>
      <c r="AD2906" s="2"/>
      <c r="AE2906" s="2"/>
      <c r="AF2906" s="2"/>
    </row>
    <row r="2907" spans="1:32">
      <c r="A2907" t="s">
        <v>1646</v>
      </c>
      <c r="B2907" t="s">
        <v>19</v>
      </c>
      <c r="C2907">
        <v>0</v>
      </c>
      <c r="D2907">
        <v>0</v>
      </c>
      <c r="E2907">
        <v>0</v>
      </c>
      <c r="F2907">
        <v>0</v>
      </c>
      <c r="G2907">
        <v>0</v>
      </c>
      <c r="H2907">
        <v>0</v>
      </c>
      <c r="I2907">
        <v>0</v>
      </c>
      <c r="J2907">
        <v>0</v>
      </c>
      <c r="K2907">
        <v>0</v>
      </c>
      <c r="L2907">
        <v>0</v>
      </c>
      <c r="M2907">
        <v>0</v>
      </c>
      <c r="N2907">
        <v>0</v>
      </c>
      <c r="O2907">
        <v>0</v>
      </c>
      <c r="P2907">
        <v>0</v>
      </c>
      <c r="Q2907">
        <v>0</v>
      </c>
      <c r="R2907">
        <v>0</v>
      </c>
      <c r="S2907">
        <v>0</v>
      </c>
      <c r="T2907">
        <v>0</v>
      </c>
      <c r="U2907">
        <v>0</v>
      </c>
      <c r="V2907">
        <v>0</v>
      </c>
      <c r="W2907">
        <v>0</v>
      </c>
      <c r="X2907">
        <v>0</v>
      </c>
      <c r="Y2907">
        <v>0</v>
      </c>
      <c r="Z2907">
        <v>0</v>
      </c>
      <c r="AA2907">
        <v>0</v>
      </c>
      <c r="AB2907">
        <v>0</v>
      </c>
      <c r="AC2907">
        <v>0</v>
      </c>
      <c r="AD2907" s="2"/>
      <c r="AE2907" s="2"/>
      <c r="AF2907" s="2"/>
    </row>
    <row r="2908" spans="1:32">
      <c r="A2908" t="s">
        <v>1647</v>
      </c>
      <c r="B2908" t="s">
        <v>19</v>
      </c>
      <c r="C2908" s="2">
        <v>340659000</v>
      </c>
      <c r="D2908" s="2">
        <v>340659000</v>
      </c>
      <c r="E2908" s="2">
        <v>340659000</v>
      </c>
      <c r="F2908" s="2">
        <v>327818000</v>
      </c>
      <c r="G2908" s="2">
        <v>327818000</v>
      </c>
      <c r="H2908" s="2">
        <v>314222000</v>
      </c>
      <c r="I2908" s="2">
        <v>314222000</v>
      </c>
      <c r="J2908" s="2">
        <v>314222000</v>
      </c>
      <c r="K2908" s="2">
        <v>314222000</v>
      </c>
      <c r="L2908" s="2">
        <v>314222000</v>
      </c>
      <c r="M2908" s="2">
        <v>314222000</v>
      </c>
      <c r="N2908" s="2">
        <v>314222000</v>
      </c>
      <c r="O2908" s="2">
        <v>314222000</v>
      </c>
      <c r="P2908" s="2">
        <v>314222000</v>
      </c>
      <c r="Q2908" s="2">
        <v>314222000</v>
      </c>
      <c r="R2908" s="2">
        <v>303647000</v>
      </c>
      <c r="S2908" s="2">
        <v>296094000</v>
      </c>
      <c r="T2908" s="2">
        <v>295338000</v>
      </c>
      <c r="U2908" s="2">
        <v>297604000</v>
      </c>
      <c r="V2908" s="2">
        <v>301381000</v>
      </c>
      <c r="W2908" s="2">
        <v>302892000</v>
      </c>
      <c r="X2908" s="2">
        <v>294583000</v>
      </c>
      <c r="Y2908" s="2">
        <v>290806000</v>
      </c>
      <c r="Z2908" s="2">
        <v>298360000</v>
      </c>
      <c r="AA2908" s="2">
        <v>302892000</v>
      </c>
      <c r="AB2908" s="2">
        <v>302892000</v>
      </c>
      <c r="AC2908" s="2">
        <v>302892000</v>
      </c>
      <c r="AD2908" s="2"/>
      <c r="AE2908" s="2"/>
      <c r="AF2908" s="2"/>
    </row>
    <row r="2909" spans="1:32">
      <c r="A2909" t="s">
        <v>7199</v>
      </c>
      <c r="B2909" t="s">
        <v>19</v>
      </c>
      <c r="C2909">
        <v>0</v>
      </c>
      <c r="D2909">
        <v>0</v>
      </c>
      <c r="E2909">
        <v>0</v>
      </c>
      <c r="F2909">
        <v>0</v>
      </c>
      <c r="G2909">
        <v>0</v>
      </c>
      <c r="H2909">
        <v>0</v>
      </c>
      <c r="I2909">
        <v>0</v>
      </c>
      <c r="J2909">
        <v>0</v>
      </c>
      <c r="K2909">
        <v>0</v>
      </c>
      <c r="L2909">
        <v>0</v>
      </c>
      <c r="M2909">
        <v>0</v>
      </c>
      <c r="N2909">
        <v>0</v>
      </c>
      <c r="O2909">
        <v>0</v>
      </c>
      <c r="P2909">
        <v>0</v>
      </c>
      <c r="Q2909">
        <v>0</v>
      </c>
      <c r="R2909">
        <v>0</v>
      </c>
      <c r="S2909">
        <v>0</v>
      </c>
      <c r="T2909">
        <v>0</v>
      </c>
      <c r="U2909">
        <v>0</v>
      </c>
      <c r="V2909">
        <v>0</v>
      </c>
      <c r="W2909">
        <v>0</v>
      </c>
      <c r="X2909">
        <v>0</v>
      </c>
      <c r="Y2909">
        <v>0</v>
      </c>
      <c r="Z2909">
        <v>0</v>
      </c>
      <c r="AA2909">
        <v>0</v>
      </c>
      <c r="AB2909">
        <v>0</v>
      </c>
      <c r="AC2909">
        <v>0</v>
      </c>
      <c r="AD2909" s="2"/>
      <c r="AE2909" s="2"/>
      <c r="AF2909" s="2"/>
    </row>
    <row r="2910" spans="1:32">
      <c r="A2910" t="s">
        <v>7200</v>
      </c>
      <c r="B2910" t="s">
        <v>19</v>
      </c>
      <c r="C2910">
        <v>0</v>
      </c>
      <c r="D2910">
        <v>0</v>
      </c>
      <c r="E2910">
        <v>0</v>
      </c>
      <c r="F2910">
        <v>0</v>
      </c>
      <c r="G2910">
        <v>0</v>
      </c>
      <c r="H2910" s="2">
        <v>14771300</v>
      </c>
      <c r="I2910" s="2">
        <v>29542600</v>
      </c>
      <c r="J2910" s="2">
        <v>29542600</v>
      </c>
      <c r="K2910" s="2">
        <v>29542600</v>
      </c>
      <c r="L2910" s="2">
        <v>29542600</v>
      </c>
      <c r="M2910" s="2">
        <v>44009400</v>
      </c>
      <c r="N2910" s="2">
        <v>87468600</v>
      </c>
      <c r="O2910" s="2">
        <v>116654000</v>
      </c>
      <c r="P2910" s="2">
        <v>116654000</v>
      </c>
      <c r="Q2910" s="2">
        <v>116654000</v>
      </c>
      <c r="R2910" s="2">
        <v>113324000</v>
      </c>
      <c r="S2910" s="2">
        <v>110607000</v>
      </c>
      <c r="T2910" s="2">
        <v>107627000</v>
      </c>
      <c r="U2910" s="2">
        <v>110256000</v>
      </c>
      <c r="V2910" s="2">
        <v>110256000</v>
      </c>
      <c r="W2910" s="2">
        <v>111483000</v>
      </c>
      <c r="X2910" s="2">
        <v>108941000</v>
      </c>
      <c r="Y2910" s="2">
        <v>107627000</v>
      </c>
      <c r="Z2910" s="2">
        <v>60649600</v>
      </c>
      <c r="AA2910" s="2">
        <v>60386700</v>
      </c>
      <c r="AB2910" s="2">
        <v>59685500</v>
      </c>
      <c r="AC2910" s="2">
        <v>58896700</v>
      </c>
      <c r="AD2910" s="2"/>
      <c r="AE2910" s="2"/>
      <c r="AF2910" s="2"/>
    </row>
    <row r="2911" spans="1:32">
      <c r="A2911" t="s">
        <v>7201</v>
      </c>
      <c r="B2911" t="s">
        <v>19</v>
      </c>
      <c r="C2911">
        <v>0</v>
      </c>
      <c r="D2911">
        <v>0</v>
      </c>
      <c r="E2911">
        <v>0</v>
      </c>
      <c r="F2911">
        <v>0</v>
      </c>
      <c r="G2911">
        <v>0</v>
      </c>
      <c r="H2911">
        <v>0</v>
      </c>
      <c r="I2911">
        <v>0</v>
      </c>
      <c r="J2911">
        <v>0</v>
      </c>
      <c r="K2911">
        <v>0</v>
      </c>
      <c r="L2911">
        <v>0</v>
      </c>
      <c r="M2911">
        <v>0</v>
      </c>
      <c r="N2911">
        <v>0</v>
      </c>
      <c r="O2911">
        <v>0</v>
      </c>
      <c r="P2911">
        <v>0</v>
      </c>
      <c r="Q2911">
        <v>0</v>
      </c>
      <c r="R2911">
        <v>0</v>
      </c>
      <c r="S2911">
        <v>0</v>
      </c>
      <c r="T2911">
        <v>0</v>
      </c>
      <c r="U2911">
        <v>0</v>
      </c>
      <c r="V2911">
        <v>0</v>
      </c>
      <c r="W2911">
        <v>0</v>
      </c>
      <c r="X2911">
        <v>0</v>
      </c>
      <c r="Y2911">
        <v>0</v>
      </c>
      <c r="Z2911">
        <v>0</v>
      </c>
      <c r="AA2911">
        <v>0</v>
      </c>
      <c r="AB2911">
        <v>0</v>
      </c>
      <c r="AC2911">
        <v>0</v>
      </c>
      <c r="AD2911" s="2"/>
      <c r="AE2911" s="2"/>
      <c r="AF2911" s="2"/>
    </row>
    <row r="2912" spans="1:32">
      <c r="A2912" t="s">
        <v>7202</v>
      </c>
      <c r="B2912" t="s">
        <v>19</v>
      </c>
      <c r="C2912">
        <v>0</v>
      </c>
      <c r="D2912">
        <v>0</v>
      </c>
      <c r="E2912">
        <v>0</v>
      </c>
      <c r="F2912">
        <v>0</v>
      </c>
      <c r="G2912">
        <v>0</v>
      </c>
      <c r="H2912">
        <v>0</v>
      </c>
      <c r="I2912">
        <v>0</v>
      </c>
      <c r="J2912">
        <v>0</v>
      </c>
      <c r="K2912">
        <v>0</v>
      </c>
      <c r="L2912">
        <v>0</v>
      </c>
      <c r="M2912">
        <v>0</v>
      </c>
      <c r="N2912">
        <v>0</v>
      </c>
      <c r="O2912">
        <v>0</v>
      </c>
      <c r="P2912">
        <v>0</v>
      </c>
      <c r="Q2912">
        <v>0</v>
      </c>
      <c r="R2912">
        <v>0</v>
      </c>
      <c r="S2912">
        <v>0</v>
      </c>
      <c r="T2912">
        <v>0</v>
      </c>
      <c r="U2912">
        <v>0</v>
      </c>
      <c r="V2912">
        <v>0</v>
      </c>
      <c r="W2912">
        <v>0</v>
      </c>
      <c r="X2912">
        <v>0</v>
      </c>
      <c r="Y2912">
        <v>0</v>
      </c>
      <c r="Z2912">
        <v>0</v>
      </c>
      <c r="AA2912">
        <v>0</v>
      </c>
      <c r="AB2912">
        <v>0</v>
      </c>
      <c r="AC2912">
        <v>0</v>
      </c>
      <c r="AD2912" s="2"/>
      <c r="AE2912" s="2"/>
      <c r="AF2912" s="2"/>
    </row>
    <row r="2913" spans="1:32">
      <c r="A2913" t="s">
        <v>7203</v>
      </c>
      <c r="B2913" t="s">
        <v>19</v>
      </c>
      <c r="C2913">
        <v>0</v>
      </c>
      <c r="D2913">
        <v>0</v>
      </c>
      <c r="E2913">
        <v>0</v>
      </c>
      <c r="F2913">
        <v>0</v>
      </c>
      <c r="G2913">
        <v>0</v>
      </c>
      <c r="H2913">
        <v>0</v>
      </c>
      <c r="I2913">
        <v>0</v>
      </c>
      <c r="J2913">
        <v>0</v>
      </c>
      <c r="K2913">
        <v>0</v>
      </c>
      <c r="L2913">
        <v>0</v>
      </c>
      <c r="M2913">
        <v>0</v>
      </c>
      <c r="N2913">
        <v>0</v>
      </c>
      <c r="O2913">
        <v>0</v>
      </c>
      <c r="P2913">
        <v>0</v>
      </c>
      <c r="Q2913">
        <v>0</v>
      </c>
      <c r="R2913">
        <v>0</v>
      </c>
      <c r="S2913">
        <v>0</v>
      </c>
      <c r="T2913">
        <v>0</v>
      </c>
      <c r="U2913">
        <v>0</v>
      </c>
      <c r="V2913">
        <v>0</v>
      </c>
      <c r="W2913">
        <v>0</v>
      </c>
      <c r="X2913">
        <v>0</v>
      </c>
      <c r="Y2913">
        <v>0</v>
      </c>
      <c r="Z2913">
        <v>0</v>
      </c>
      <c r="AA2913">
        <v>0</v>
      </c>
      <c r="AB2913">
        <v>0</v>
      </c>
      <c r="AC2913">
        <v>0</v>
      </c>
      <c r="AD2913" s="2"/>
      <c r="AE2913" s="2"/>
      <c r="AF2913" s="2"/>
    </row>
    <row r="2914" spans="1:32">
      <c r="A2914" t="s">
        <v>7204</v>
      </c>
      <c r="B2914" t="s">
        <v>19</v>
      </c>
      <c r="C2914">
        <v>0</v>
      </c>
      <c r="D2914">
        <v>0</v>
      </c>
      <c r="E2914">
        <v>0</v>
      </c>
      <c r="F2914">
        <v>0</v>
      </c>
      <c r="G2914">
        <v>0</v>
      </c>
      <c r="H2914">
        <v>0</v>
      </c>
      <c r="I2914">
        <v>0</v>
      </c>
      <c r="J2914">
        <v>0</v>
      </c>
      <c r="K2914">
        <v>0</v>
      </c>
      <c r="L2914">
        <v>0</v>
      </c>
      <c r="M2914">
        <v>0</v>
      </c>
      <c r="N2914">
        <v>0</v>
      </c>
      <c r="O2914">
        <v>0</v>
      </c>
      <c r="P2914">
        <v>0</v>
      </c>
      <c r="Q2914">
        <v>0</v>
      </c>
      <c r="R2914">
        <v>0</v>
      </c>
      <c r="S2914">
        <v>0</v>
      </c>
      <c r="T2914">
        <v>0</v>
      </c>
      <c r="U2914">
        <v>0</v>
      </c>
      <c r="V2914">
        <v>0</v>
      </c>
      <c r="W2914">
        <v>0</v>
      </c>
      <c r="X2914">
        <v>0</v>
      </c>
      <c r="Y2914">
        <v>0</v>
      </c>
      <c r="Z2914">
        <v>0</v>
      </c>
      <c r="AA2914">
        <v>0</v>
      </c>
      <c r="AB2914">
        <v>0</v>
      </c>
      <c r="AC2914">
        <v>0</v>
      </c>
      <c r="AD2914" s="2"/>
      <c r="AE2914" s="2"/>
      <c r="AF2914" s="2"/>
    </row>
    <row r="2915" spans="1:32">
      <c r="A2915" t="s">
        <v>7205</v>
      </c>
      <c r="B2915" t="s">
        <v>19</v>
      </c>
      <c r="C2915">
        <v>0</v>
      </c>
      <c r="D2915">
        <v>0</v>
      </c>
      <c r="E2915">
        <v>0</v>
      </c>
      <c r="F2915">
        <v>0</v>
      </c>
      <c r="G2915">
        <v>0</v>
      </c>
      <c r="H2915">
        <v>0</v>
      </c>
      <c r="I2915">
        <v>0</v>
      </c>
      <c r="J2915">
        <v>0</v>
      </c>
      <c r="K2915">
        <v>0</v>
      </c>
      <c r="L2915">
        <v>0</v>
      </c>
      <c r="M2915">
        <v>0</v>
      </c>
      <c r="N2915">
        <v>0</v>
      </c>
      <c r="O2915">
        <v>0</v>
      </c>
      <c r="P2915">
        <v>0</v>
      </c>
      <c r="Q2915">
        <v>0</v>
      </c>
      <c r="R2915">
        <v>0</v>
      </c>
      <c r="S2915">
        <v>0</v>
      </c>
      <c r="T2915">
        <v>0</v>
      </c>
      <c r="U2915">
        <v>0</v>
      </c>
      <c r="V2915">
        <v>0</v>
      </c>
      <c r="W2915">
        <v>0</v>
      </c>
      <c r="X2915">
        <v>0</v>
      </c>
      <c r="Y2915">
        <v>0</v>
      </c>
      <c r="Z2915">
        <v>0</v>
      </c>
      <c r="AA2915">
        <v>0</v>
      </c>
      <c r="AB2915">
        <v>0</v>
      </c>
      <c r="AC2915">
        <v>0</v>
      </c>
      <c r="AD2915" s="2"/>
      <c r="AE2915" s="2"/>
      <c r="AF2915" s="2"/>
    </row>
    <row r="2916" spans="1:32">
      <c r="A2916" t="s">
        <v>1648</v>
      </c>
      <c r="B2916" t="s">
        <v>19</v>
      </c>
      <c r="C2916">
        <v>0</v>
      </c>
      <c r="D2916">
        <v>0</v>
      </c>
      <c r="E2916">
        <v>0</v>
      </c>
      <c r="F2916">
        <v>0</v>
      </c>
      <c r="G2916">
        <v>0</v>
      </c>
      <c r="H2916">
        <v>0</v>
      </c>
      <c r="I2916">
        <v>0</v>
      </c>
      <c r="J2916">
        <v>0</v>
      </c>
      <c r="K2916">
        <v>0</v>
      </c>
      <c r="L2916">
        <v>0</v>
      </c>
      <c r="M2916">
        <v>0</v>
      </c>
      <c r="N2916">
        <v>0</v>
      </c>
      <c r="O2916">
        <v>0</v>
      </c>
      <c r="P2916">
        <v>0</v>
      </c>
      <c r="Q2916">
        <v>0</v>
      </c>
      <c r="R2916">
        <v>0</v>
      </c>
      <c r="S2916">
        <v>0</v>
      </c>
      <c r="T2916">
        <v>0</v>
      </c>
      <c r="U2916">
        <v>0</v>
      </c>
      <c r="V2916">
        <v>0</v>
      </c>
      <c r="W2916">
        <v>0</v>
      </c>
      <c r="X2916">
        <v>0</v>
      </c>
      <c r="Y2916">
        <v>0</v>
      </c>
      <c r="Z2916">
        <v>0</v>
      </c>
      <c r="AA2916">
        <v>0</v>
      </c>
      <c r="AB2916">
        <v>0</v>
      </c>
      <c r="AC2916">
        <v>0</v>
      </c>
      <c r="AD2916" s="2"/>
      <c r="AE2916" s="2"/>
      <c r="AF2916" s="2"/>
    </row>
    <row r="2917" spans="1:32">
      <c r="A2917" t="s">
        <v>7206</v>
      </c>
      <c r="B2917" t="s">
        <v>19</v>
      </c>
      <c r="C2917">
        <v>0</v>
      </c>
      <c r="D2917">
        <v>0</v>
      </c>
      <c r="E2917">
        <v>0</v>
      </c>
      <c r="F2917">
        <v>0</v>
      </c>
      <c r="G2917">
        <v>0</v>
      </c>
      <c r="H2917">
        <v>0</v>
      </c>
      <c r="I2917">
        <v>0</v>
      </c>
      <c r="J2917">
        <v>0</v>
      </c>
      <c r="K2917">
        <v>0</v>
      </c>
      <c r="L2917">
        <v>0</v>
      </c>
      <c r="M2917">
        <v>0</v>
      </c>
      <c r="N2917">
        <v>0</v>
      </c>
      <c r="O2917">
        <v>0</v>
      </c>
      <c r="P2917">
        <v>0</v>
      </c>
      <c r="Q2917">
        <v>0</v>
      </c>
      <c r="R2917">
        <v>0</v>
      </c>
      <c r="S2917">
        <v>0</v>
      </c>
      <c r="T2917">
        <v>0</v>
      </c>
      <c r="U2917">
        <v>0</v>
      </c>
      <c r="V2917">
        <v>0</v>
      </c>
      <c r="W2917">
        <v>0</v>
      </c>
      <c r="X2917">
        <v>0</v>
      </c>
      <c r="Y2917">
        <v>0</v>
      </c>
      <c r="Z2917">
        <v>0</v>
      </c>
      <c r="AA2917">
        <v>0</v>
      </c>
      <c r="AB2917">
        <v>0</v>
      </c>
      <c r="AC2917">
        <v>0</v>
      </c>
    </row>
    <row r="2918" spans="1:32">
      <c r="A2918" t="s">
        <v>7207</v>
      </c>
      <c r="B2918" t="s">
        <v>19</v>
      </c>
      <c r="C2918">
        <v>0</v>
      </c>
      <c r="D2918">
        <v>0</v>
      </c>
      <c r="E2918">
        <v>0</v>
      </c>
      <c r="F2918">
        <v>0</v>
      </c>
      <c r="G2918">
        <v>0</v>
      </c>
      <c r="H2918">
        <v>0</v>
      </c>
      <c r="I2918">
        <v>0</v>
      </c>
      <c r="J2918">
        <v>0</v>
      </c>
      <c r="K2918">
        <v>0</v>
      </c>
      <c r="L2918">
        <v>0</v>
      </c>
      <c r="M2918">
        <v>0</v>
      </c>
      <c r="N2918">
        <v>0</v>
      </c>
      <c r="O2918">
        <v>0</v>
      </c>
      <c r="P2918">
        <v>0</v>
      </c>
      <c r="Q2918">
        <v>0</v>
      </c>
      <c r="R2918">
        <v>0</v>
      </c>
      <c r="S2918">
        <v>0</v>
      </c>
      <c r="T2918">
        <v>0</v>
      </c>
      <c r="U2918">
        <v>0</v>
      </c>
      <c r="V2918">
        <v>0</v>
      </c>
      <c r="W2918">
        <v>0</v>
      </c>
      <c r="X2918">
        <v>0</v>
      </c>
      <c r="Y2918">
        <v>0</v>
      </c>
      <c r="Z2918">
        <v>0</v>
      </c>
      <c r="AA2918">
        <v>0</v>
      </c>
      <c r="AB2918">
        <v>0</v>
      </c>
      <c r="AC2918">
        <v>0</v>
      </c>
      <c r="AD2918" s="2"/>
      <c r="AE2918" s="2"/>
      <c r="AF2918" s="2"/>
    </row>
    <row r="2919" spans="1:32">
      <c r="A2919" t="s">
        <v>1650</v>
      </c>
      <c r="B2919" t="s">
        <v>19</v>
      </c>
      <c r="C2919">
        <v>0</v>
      </c>
      <c r="D2919">
        <v>0</v>
      </c>
      <c r="E2919">
        <v>0</v>
      </c>
      <c r="F2919">
        <v>0</v>
      </c>
      <c r="G2919">
        <v>0</v>
      </c>
      <c r="H2919">
        <v>0</v>
      </c>
      <c r="I2919">
        <v>0</v>
      </c>
      <c r="J2919">
        <v>0</v>
      </c>
      <c r="K2919">
        <v>0</v>
      </c>
      <c r="L2919">
        <v>0</v>
      </c>
      <c r="M2919">
        <v>0</v>
      </c>
      <c r="N2919">
        <v>0</v>
      </c>
      <c r="O2919">
        <v>0</v>
      </c>
      <c r="P2919">
        <v>0</v>
      </c>
      <c r="Q2919">
        <v>0</v>
      </c>
      <c r="R2919">
        <v>0</v>
      </c>
      <c r="S2919">
        <v>0</v>
      </c>
      <c r="T2919">
        <v>0</v>
      </c>
      <c r="U2919">
        <v>0</v>
      </c>
      <c r="V2919">
        <v>0</v>
      </c>
      <c r="W2919">
        <v>0</v>
      </c>
      <c r="X2919">
        <v>0</v>
      </c>
      <c r="Y2919">
        <v>0</v>
      </c>
      <c r="Z2919">
        <v>0</v>
      </c>
      <c r="AA2919">
        <v>0</v>
      </c>
      <c r="AB2919">
        <v>0</v>
      </c>
      <c r="AC2919">
        <v>0</v>
      </c>
      <c r="AD2919" s="2"/>
      <c r="AE2919" s="2"/>
      <c r="AF2919" s="2"/>
    </row>
    <row r="2920" spans="1:32">
      <c r="A2920" t="s">
        <v>1651</v>
      </c>
      <c r="B2920" t="s">
        <v>19</v>
      </c>
      <c r="C2920">
        <v>0</v>
      </c>
      <c r="D2920">
        <v>0</v>
      </c>
      <c r="E2920">
        <v>0</v>
      </c>
      <c r="F2920">
        <v>0</v>
      </c>
      <c r="G2920">
        <v>0</v>
      </c>
      <c r="H2920">
        <v>0</v>
      </c>
      <c r="I2920">
        <v>0</v>
      </c>
      <c r="J2920">
        <v>0</v>
      </c>
      <c r="K2920">
        <v>0</v>
      </c>
      <c r="L2920">
        <v>0</v>
      </c>
      <c r="M2920">
        <v>0</v>
      </c>
      <c r="N2920">
        <v>0</v>
      </c>
      <c r="O2920">
        <v>0</v>
      </c>
      <c r="P2920">
        <v>0</v>
      </c>
      <c r="Q2920">
        <v>0</v>
      </c>
      <c r="R2920">
        <v>0</v>
      </c>
      <c r="S2920">
        <v>0</v>
      </c>
      <c r="T2920">
        <v>0</v>
      </c>
      <c r="U2920">
        <v>0</v>
      </c>
      <c r="V2920">
        <v>0</v>
      </c>
      <c r="W2920">
        <v>0</v>
      </c>
      <c r="X2920">
        <v>0</v>
      </c>
      <c r="Y2920">
        <v>0</v>
      </c>
      <c r="Z2920">
        <v>0</v>
      </c>
      <c r="AA2920">
        <v>0</v>
      </c>
      <c r="AB2920">
        <v>0</v>
      </c>
      <c r="AC2920">
        <v>0</v>
      </c>
      <c r="AD2920" s="2"/>
      <c r="AE2920" s="2"/>
      <c r="AF2920" s="2"/>
    </row>
    <row r="2921" spans="1:32">
      <c r="A2921" t="s">
        <v>1652</v>
      </c>
      <c r="B2921" t="s">
        <v>19</v>
      </c>
      <c r="C2921">
        <v>0</v>
      </c>
      <c r="D2921">
        <v>0</v>
      </c>
      <c r="E2921">
        <v>0</v>
      </c>
      <c r="F2921">
        <v>0</v>
      </c>
      <c r="G2921">
        <v>0</v>
      </c>
      <c r="H2921">
        <v>0</v>
      </c>
      <c r="I2921">
        <v>0</v>
      </c>
      <c r="J2921">
        <v>0</v>
      </c>
      <c r="K2921">
        <v>0</v>
      </c>
      <c r="L2921">
        <v>0</v>
      </c>
      <c r="M2921">
        <v>0</v>
      </c>
      <c r="N2921">
        <v>0</v>
      </c>
      <c r="O2921">
        <v>0</v>
      </c>
      <c r="P2921">
        <v>0</v>
      </c>
      <c r="Q2921">
        <v>0</v>
      </c>
      <c r="R2921">
        <v>0</v>
      </c>
      <c r="S2921">
        <v>0</v>
      </c>
      <c r="T2921">
        <v>0</v>
      </c>
      <c r="U2921">
        <v>0</v>
      </c>
      <c r="V2921">
        <v>0</v>
      </c>
      <c r="W2921">
        <v>0</v>
      </c>
      <c r="X2921">
        <v>0</v>
      </c>
      <c r="Y2921">
        <v>0</v>
      </c>
      <c r="Z2921">
        <v>0</v>
      </c>
      <c r="AA2921">
        <v>0</v>
      </c>
      <c r="AB2921">
        <v>0</v>
      </c>
      <c r="AC2921">
        <v>0</v>
      </c>
      <c r="AD2921" s="2"/>
      <c r="AE2921" s="2"/>
      <c r="AF2921" s="2"/>
    </row>
    <row r="2922" spans="1:32">
      <c r="A2922" t="s">
        <v>1653</v>
      </c>
      <c r="B2922" t="s">
        <v>19</v>
      </c>
      <c r="C2922">
        <v>0</v>
      </c>
      <c r="D2922">
        <v>0</v>
      </c>
      <c r="E2922">
        <v>0</v>
      </c>
      <c r="F2922">
        <v>0</v>
      </c>
      <c r="G2922">
        <v>0</v>
      </c>
      <c r="H2922">
        <v>0</v>
      </c>
      <c r="I2922">
        <v>0</v>
      </c>
      <c r="J2922">
        <v>0</v>
      </c>
      <c r="K2922">
        <v>0</v>
      </c>
      <c r="L2922">
        <v>0</v>
      </c>
      <c r="M2922">
        <v>0</v>
      </c>
      <c r="N2922">
        <v>0</v>
      </c>
      <c r="O2922">
        <v>0</v>
      </c>
      <c r="P2922">
        <v>0</v>
      </c>
      <c r="Q2922">
        <v>0</v>
      </c>
      <c r="R2922">
        <v>0</v>
      </c>
      <c r="S2922">
        <v>0</v>
      </c>
      <c r="T2922">
        <v>0</v>
      </c>
      <c r="U2922">
        <v>0</v>
      </c>
      <c r="V2922">
        <v>0</v>
      </c>
      <c r="W2922">
        <v>0</v>
      </c>
      <c r="X2922">
        <v>0</v>
      </c>
      <c r="Y2922">
        <v>0</v>
      </c>
      <c r="Z2922">
        <v>0</v>
      </c>
      <c r="AA2922">
        <v>0</v>
      </c>
      <c r="AB2922">
        <v>0</v>
      </c>
      <c r="AC2922">
        <v>0</v>
      </c>
      <c r="AD2922" s="2"/>
      <c r="AE2922" s="2"/>
      <c r="AF2922" s="2"/>
    </row>
    <row r="2923" spans="1:32">
      <c r="A2923" t="s">
        <v>1654</v>
      </c>
      <c r="B2923" t="s">
        <v>19</v>
      </c>
      <c r="C2923">
        <v>0</v>
      </c>
      <c r="D2923">
        <v>0</v>
      </c>
      <c r="E2923">
        <v>0</v>
      </c>
      <c r="F2923">
        <v>0</v>
      </c>
      <c r="G2923">
        <v>0</v>
      </c>
      <c r="H2923">
        <v>0</v>
      </c>
      <c r="I2923">
        <v>0</v>
      </c>
      <c r="J2923">
        <v>0</v>
      </c>
      <c r="K2923">
        <v>0</v>
      </c>
      <c r="L2923">
        <v>0</v>
      </c>
      <c r="M2923">
        <v>0</v>
      </c>
      <c r="N2923">
        <v>0</v>
      </c>
      <c r="O2923">
        <v>0</v>
      </c>
      <c r="P2923">
        <v>0</v>
      </c>
      <c r="Q2923">
        <v>0</v>
      </c>
      <c r="R2923">
        <v>0</v>
      </c>
      <c r="S2923">
        <v>0</v>
      </c>
      <c r="T2923">
        <v>0</v>
      </c>
      <c r="U2923">
        <v>0</v>
      </c>
      <c r="V2923">
        <v>0</v>
      </c>
      <c r="W2923">
        <v>0</v>
      </c>
      <c r="X2923">
        <v>0</v>
      </c>
      <c r="Y2923">
        <v>0</v>
      </c>
      <c r="Z2923">
        <v>0</v>
      </c>
      <c r="AA2923">
        <v>0</v>
      </c>
      <c r="AB2923">
        <v>0</v>
      </c>
      <c r="AC2923">
        <v>0</v>
      </c>
      <c r="AD2923" s="2"/>
      <c r="AE2923" s="2"/>
      <c r="AF2923" s="2"/>
    </row>
    <row r="2924" spans="1:32">
      <c r="A2924" t="s">
        <v>1655</v>
      </c>
      <c r="B2924" t="s">
        <v>19</v>
      </c>
      <c r="C2924">
        <v>0</v>
      </c>
      <c r="D2924">
        <v>0</v>
      </c>
      <c r="E2924">
        <v>0</v>
      </c>
      <c r="F2924">
        <v>0</v>
      </c>
      <c r="G2924">
        <v>0</v>
      </c>
      <c r="H2924">
        <v>0</v>
      </c>
      <c r="I2924">
        <v>0</v>
      </c>
      <c r="J2924">
        <v>0</v>
      </c>
      <c r="K2924">
        <v>0</v>
      </c>
      <c r="L2924">
        <v>0</v>
      </c>
      <c r="M2924">
        <v>0</v>
      </c>
      <c r="N2924">
        <v>0</v>
      </c>
      <c r="O2924">
        <v>0</v>
      </c>
      <c r="P2924">
        <v>0</v>
      </c>
      <c r="Q2924">
        <v>0</v>
      </c>
      <c r="R2924">
        <v>0</v>
      </c>
      <c r="S2924">
        <v>0</v>
      </c>
      <c r="T2924">
        <v>0</v>
      </c>
      <c r="U2924">
        <v>0</v>
      </c>
      <c r="V2924">
        <v>0</v>
      </c>
      <c r="W2924">
        <v>0</v>
      </c>
      <c r="X2924">
        <v>0</v>
      </c>
      <c r="Y2924">
        <v>0</v>
      </c>
      <c r="Z2924">
        <v>0</v>
      </c>
      <c r="AA2924">
        <v>0</v>
      </c>
      <c r="AB2924">
        <v>0</v>
      </c>
      <c r="AC2924">
        <v>0</v>
      </c>
      <c r="AD2924" s="2"/>
      <c r="AE2924" s="2"/>
      <c r="AF2924" s="2"/>
    </row>
    <row r="2925" spans="1:32">
      <c r="A2925" t="s">
        <v>1656</v>
      </c>
      <c r="B2925" t="s">
        <v>19</v>
      </c>
      <c r="C2925">
        <v>0</v>
      </c>
      <c r="D2925">
        <v>0</v>
      </c>
      <c r="E2925">
        <v>0</v>
      </c>
      <c r="F2925">
        <v>0</v>
      </c>
      <c r="G2925">
        <v>0</v>
      </c>
      <c r="H2925">
        <v>0</v>
      </c>
      <c r="I2925">
        <v>0</v>
      </c>
      <c r="J2925">
        <v>0</v>
      </c>
      <c r="K2925">
        <v>0</v>
      </c>
      <c r="L2925">
        <v>0</v>
      </c>
      <c r="M2925">
        <v>0</v>
      </c>
      <c r="N2925">
        <v>0</v>
      </c>
      <c r="O2925">
        <v>0</v>
      </c>
      <c r="P2925">
        <v>0</v>
      </c>
      <c r="Q2925">
        <v>0</v>
      </c>
      <c r="R2925">
        <v>0</v>
      </c>
      <c r="S2925">
        <v>0</v>
      </c>
      <c r="T2925">
        <v>0</v>
      </c>
      <c r="U2925">
        <v>0</v>
      </c>
      <c r="V2925">
        <v>0</v>
      </c>
      <c r="W2925">
        <v>0</v>
      </c>
      <c r="X2925">
        <v>0</v>
      </c>
      <c r="Y2925">
        <v>0</v>
      </c>
      <c r="Z2925">
        <v>0</v>
      </c>
      <c r="AA2925">
        <v>0</v>
      </c>
      <c r="AB2925">
        <v>0</v>
      </c>
      <c r="AC2925">
        <v>0</v>
      </c>
      <c r="AD2925" s="2"/>
      <c r="AE2925" s="2"/>
      <c r="AF2925" s="2"/>
    </row>
    <row r="2926" spans="1:32">
      <c r="A2926" t="s">
        <v>1657</v>
      </c>
      <c r="B2926" t="s">
        <v>19</v>
      </c>
      <c r="C2926">
        <v>0</v>
      </c>
      <c r="D2926">
        <v>0</v>
      </c>
      <c r="E2926">
        <v>0</v>
      </c>
      <c r="F2926">
        <v>0</v>
      </c>
      <c r="G2926">
        <v>0</v>
      </c>
      <c r="H2926">
        <v>0</v>
      </c>
      <c r="I2926">
        <v>0</v>
      </c>
      <c r="J2926">
        <v>0</v>
      </c>
      <c r="K2926">
        <v>0</v>
      </c>
      <c r="L2926">
        <v>0</v>
      </c>
      <c r="M2926">
        <v>0</v>
      </c>
      <c r="N2926">
        <v>0</v>
      </c>
      <c r="O2926">
        <v>0</v>
      </c>
      <c r="P2926">
        <v>0</v>
      </c>
      <c r="Q2926">
        <v>0</v>
      </c>
      <c r="R2926">
        <v>0</v>
      </c>
      <c r="S2926">
        <v>0</v>
      </c>
      <c r="T2926">
        <v>0</v>
      </c>
      <c r="U2926">
        <v>0</v>
      </c>
      <c r="V2926">
        <v>0</v>
      </c>
      <c r="W2926">
        <v>0</v>
      </c>
      <c r="X2926">
        <v>0</v>
      </c>
      <c r="Y2926">
        <v>0</v>
      </c>
      <c r="Z2926">
        <v>0</v>
      </c>
      <c r="AA2926">
        <v>0</v>
      </c>
      <c r="AB2926">
        <v>0</v>
      </c>
      <c r="AC2926">
        <v>0</v>
      </c>
      <c r="AD2926" s="2"/>
      <c r="AE2926" s="2"/>
      <c r="AF2926" s="2"/>
    </row>
    <row r="2927" spans="1:32">
      <c r="A2927" t="s">
        <v>1658</v>
      </c>
      <c r="B2927" t="s">
        <v>19</v>
      </c>
      <c r="C2927">
        <v>0</v>
      </c>
      <c r="D2927">
        <v>0</v>
      </c>
      <c r="E2927">
        <v>0</v>
      </c>
      <c r="F2927">
        <v>0</v>
      </c>
      <c r="G2927">
        <v>0</v>
      </c>
      <c r="H2927">
        <v>0</v>
      </c>
      <c r="I2927">
        <v>0</v>
      </c>
      <c r="J2927">
        <v>0</v>
      </c>
      <c r="K2927">
        <v>0</v>
      </c>
      <c r="L2927">
        <v>0</v>
      </c>
      <c r="M2927">
        <v>0</v>
      </c>
      <c r="N2927">
        <v>0</v>
      </c>
      <c r="O2927">
        <v>0</v>
      </c>
      <c r="P2927">
        <v>0</v>
      </c>
      <c r="Q2927">
        <v>0</v>
      </c>
      <c r="R2927">
        <v>0</v>
      </c>
      <c r="S2927">
        <v>0</v>
      </c>
      <c r="T2927">
        <v>0</v>
      </c>
      <c r="U2927">
        <v>0</v>
      </c>
      <c r="V2927">
        <v>0</v>
      </c>
      <c r="W2927">
        <v>0</v>
      </c>
      <c r="X2927">
        <v>0</v>
      </c>
      <c r="Y2927">
        <v>0</v>
      </c>
      <c r="Z2927">
        <v>0</v>
      </c>
      <c r="AA2927">
        <v>0</v>
      </c>
      <c r="AB2927">
        <v>0</v>
      </c>
      <c r="AC2927">
        <v>0</v>
      </c>
      <c r="AD2927" s="2"/>
      <c r="AE2927" s="2"/>
      <c r="AF2927" s="2"/>
    </row>
    <row r="2928" spans="1:32">
      <c r="A2928" t="s">
        <v>1659</v>
      </c>
      <c r="B2928" t="s">
        <v>19</v>
      </c>
      <c r="C2928">
        <v>0</v>
      </c>
      <c r="D2928">
        <v>0</v>
      </c>
      <c r="E2928">
        <v>0</v>
      </c>
      <c r="F2928">
        <v>0</v>
      </c>
      <c r="G2928">
        <v>0</v>
      </c>
      <c r="H2928">
        <v>0</v>
      </c>
      <c r="I2928">
        <v>0</v>
      </c>
      <c r="J2928">
        <v>0</v>
      </c>
      <c r="K2928">
        <v>0</v>
      </c>
      <c r="L2928">
        <v>0</v>
      </c>
      <c r="M2928">
        <v>0</v>
      </c>
      <c r="N2928">
        <v>0</v>
      </c>
      <c r="O2928">
        <v>0</v>
      </c>
      <c r="P2928">
        <v>0</v>
      </c>
      <c r="Q2928">
        <v>0</v>
      </c>
      <c r="R2928">
        <v>0</v>
      </c>
      <c r="S2928">
        <v>0</v>
      </c>
      <c r="T2928">
        <v>0</v>
      </c>
      <c r="U2928">
        <v>0</v>
      </c>
      <c r="V2928">
        <v>0</v>
      </c>
      <c r="W2928">
        <v>0</v>
      </c>
      <c r="X2928">
        <v>0</v>
      </c>
      <c r="Y2928">
        <v>0</v>
      </c>
      <c r="Z2928">
        <v>0</v>
      </c>
      <c r="AA2928">
        <v>0</v>
      </c>
      <c r="AB2928">
        <v>0</v>
      </c>
      <c r="AC2928">
        <v>0</v>
      </c>
      <c r="AD2928" s="2"/>
      <c r="AE2928" s="2"/>
      <c r="AF2928" s="2"/>
    </row>
    <row r="2929" spans="1:32">
      <c r="A2929" t="s">
        <v>1660</v>
      </c>
      <c r="B2929" t="s">
        <v>19</v>
      </c>
      <c r="C2929">
        <v>0</v>
      </c>
      <c r="D2929">
        <v>0</v>
      </c>
      <c r="E2929">
        <v>0</v>
      </c>
      <c r="F2929">
        <v>0</v>
      </c>
      <c r="G2929">
        <v>0</v>
      </c>
      <c r="H2929">
        <v>0</v>
      </c>
      <c r="I2929">
        <v>0</v>
      </c>
      <c r="J2929">
        <v>0</v>
      </c>
      <c r="K2929">
        <v>0</v>
      </c>
      <c r="L2929">
        <v>0</v>
      </c>
      <c r="M2929">
        <v>0</v>
      </c>
      <c r="N2929">
        <v>0</v>
      </c>
      <c r="O2929">
        <v>0</v>
      </c>
      <c r="P2929">
        <v>0</v>
      </c>
      <c r="Q2929">
        <v>0</v>
      </c>
      <c r="R2929">
        <v>0</v>
      </c>
      <c r="S2929">
        <v>0</v>
      </c>
      <c r="T2929">
        <v>0</v>
      </c>
      <c r="U2929">
        <v>0</v>
      </c>
      <c r="V2929">
        <v>0</v>
      </c>
      <c r="W2929">
        <v>0</v>
      </c>
      <c r="X2929">
        <v>0</v>
      </c>
      <c r="Y2929">
        <v>0</v>
      </c>
      <c r="Z2929">
        <v>0</v>
      </c>
      <c r="AA2929">
        <v>0</v>
      </c>
      <c r="AB2929">
        <v>0</v>
      </c>
      <c r="AC2929">
        <v>0</v>
      </c>
    </row>
    <row r="2930" spans="1:32">
      <c r="A2930" t="s">
        <v>1661</v>
      </c>
      <c r="B2930" t="s">
        <v>19</v>
      </c>
      <c r="C2930">
        <v>0</v>
      </c>
      <c r="D2930">
        <v>0</v>
      </c>
      <c r="E2930">
        <v>0</v>
      </c>
      <c r="F2930">
        <v>0</v>
      </c>
      <c r="G2930">
        <v>0</v>
      </c>
      <c r="H2930">
        <v>0</v>
      </c>
      <c r="I2930">
        <v>0</v>
      </c>
      <c r="J2930">
        <v>0</v>
      </c>
      <c r="K2930">
        <v>0</v>
      </c>
      <c r="L2930">
        <v>0</v>
      </c>
      <c r="M2930">
        <v>0</v>
      </c>
      <c r="N2930">
        <v>0</v>
      </c>
      <c r="O2930">
        <v>0</v>
      </c>
      <c r="P2930">
        <v>0</v>
      </c>
      <c r="Q2930">
        <v>0</v>
      </c>
      <c r="R2930">
        <v>0</v>
      </c>
      <c r="S2930">
        <v>0</v>
      </c>
      <c r="T2930">
        <v>0</v>
      </c>
      <c r="U2930">
        <v>0</v>
      </c>
      <c r="V2930">
        <v>0</v>
      </c>
      <c r="W2930">
        <v>0</v>
      </c>
      <c r="X2930">
        <v>0</v>
      </c>
      <c r="Y2930">
        <v>0</v>
      </c>
      <c r="Z2930">
        <v>0</v>
      </c>
      <c r="AA2930">
        <v>0</v>
      </c>
      <c r="AB2930">
        <v>0</v>
      </c>
      <c r="AC2930">
        <v>0</v>
      </c>
      <c r="AD2930" s="2"/>
      <c r="AE2930" s="2"/>
      <c r="AF2930" s="2"/>
    </row>
    <row r="2931" spans="1:32">
      <c r="A2931" t="s">
        <v>1662</v>
      </c>
      <c r="B2931" t="s">
        <v>19</v>
      </c>
      <c r="C2931">
        <v>0</v>
      </c>
      <c r="D2931">
        <v>0</v>
      </c>
      <c r="E2931">
        <v>0</v>
      </c>
      <c r="F2931">
        <v>0</v>
      </c>
      <c r="G2931">
        <v>0</v>
      </c>
      <c r="H2931">
        <v>0</v>
      </c>
      <c r="I2931">
        <v>0</v>
      </c>
      <c r="J2931">
        <v>0</v>
      </c>
      <c r="K2931">
        <v>0</v>
      </c>
      <c r="L2931">
        <v>0</v>
      </c>
      <c r="M2931">
        <v>0</v>
      </c>
      <c r="N2931">
        <v>0</v>
      </c>
      <c r="O2931">
        <v>0</v>
      </c>
      <c r="P2931">
        <v>0</v>
      </c>
      <c r="Q2931">
        <v>0</v>
      </c>
      <c r="R2931">
        <v>0</v>
      </c>
      <c r="S2931">
        <v>0</v>
      </c>
      <c r="T2931">
        <v>0</v>
      </c>
      <c r="U2931">
        <v>0</v>
      </c>
      <c r="V2931">
        <v>0</v>
      </c>
      <c r="W2931">
        <v>0</v>
      </c>
      <c r="X2931">
        <v>0</v>
      </c>
      <c r="Y2931">
        <v>0</v>
      </c>
      <c r="Z2931">
        <v>0</v>
      </c>
      <c r="AA2931">
        <v>0</v>
      </c>
      <c r="AB2931">
        <v>0</v>
      </c>
      <c r="AC2931">
        <v>0</v>
      </c>
      <c r="AD2931" s="2"/>
      <c r="AE2931" s="2"/>
      <c r="AF2931" s="2"/>
    </row>
    <row r="2932" spans="1:32">
      <c r="A2932" t="s">
        <v>1663</v>
      </c>
      <c r="B2932" t="s">
        <v>19</v>
      </c>
      <c r="C2932">
        <v>0</v>
      </c>
      <c r="D2932">
        <v>0</v>
      </c>
      <c r="E2932">
        <v>0</v>
      </c>
      <c r="F2932">
        <v>0</v>
      </c>
      <c r="G2932">
        <v>0</v>
      </c>
      <c r="H2932">
        <v>0</v>
      </c>
      <c r="I2932">
        <v>0</v>
      </c>
      <c r="J2932">
        <v>0</v>
      </c>
      <c r="K2932">
        <v>0</v>
      </c>
      <c r="L2932">
        <v>0</v>
      </c>
      <c r="M2932">
        <v>0</v>
      </c>
      <c r="N2932">
        <v>0</v>
      </c>
      <c r="O2932">
        <v>0</v>
      </c>
      <c r="P2932">
        <v>0</v>
      </c>
      <c r="Q2932">
        <v>0</v>
      </c>
      <c r="R2932">
        <v>0</v>
      </c>
      <c r="S2932">
        <v>0</v>
      </c>
      <c r="T2932">
        <v>0</v>
      </c>
      <c r="U2932">
        <v>0</v>
      </c>
      <c r="V2932">
        <v>0</v>
      </c>
      <c r="W2932">
        <v>0</v>
      </c>
      <c r="X2932">
        <v>0</v>
      </c>
      <c r="Y2932">
        <v>0</v>
      </c>
      <c r="Z2932">
        <v>0</v>
      </c>
      <c r="AA2932">
        <v>0</v>
      </c>
      <c r="AB2932">
        <v>0</v>
      </c>
      <c r="AC2932">
        <v>0</v>
      </c>
      <c r="AD2932" s="2"/>
      <c r="AE2932" s="2"/>
      <c r="AF2932" s="2"/>
    </row>
    <row r="2933" spans="1:32">
      <c r="A2933" t="s">
        <v>7208</v>
      </c>
      <c r="B2933" t="s">
        <v>19</v>
      </c>
      <c r="C2933">
        <v>0</v>
      </c>
      <c r="D2933">
        <v>0</v>
      </c>
      <c r="E2933">
        <v>0</v>
      </c>
      <c r="F2933">
        <v>0</v>
      </c>
      <c r="G2933">
        <v>0</v>
      </c>
      <c r="H2933">
        <v>0</v>
      </c>
      <c r="I2933">
        <v>0</v>
      </c>
      <c r="J2933">
        <v>0</v>
      </c>
      <c r="K2933">
        <v>0</v>
      </c>
      <c r="L2933">
        <v>0</v>
      </c>
      <c r="M2933">
        <v>0</v>
      </c>
      <c r="N2933">
        <v>0</v>
      </c>
      <c r="O2933">
        <v>0</v>
      </c>
      <c r="P2933">
        <v>0</v>
      </c>
      <c r="Q2933">
        <v>0</v>
      </c>
      <c r="R2933">
        <v>0</v>
      </c>
      <c r="S2933">
        <v>0</v>
      </c>
      <c r="T2933">
        <v>0</v>
      </c>
      <c r="U2933">
        <v>0</v>
      </c>
      <c r="V2933">
        <v>0</v>
      </c>
      <c r="W2933">
        <v>0</v>
      </c>
      <c r="X2933">
        <v>0</v>
      </c>
      <c r="Y2933">
        <v>0</v>
      </c>
      <c r="Z2933">
        <v>0</v>
      </c>
      <c r="AA2933">
        <v>0</v>
      </c>
      <c r="AB2933">
        <v>0</v>
      </c>
      <c r="AC2933">
        <v>0</v>
      </c>
      <c r="AD2933" s="2"/>
      <c r="AE2933" s="2"/>
      <c r="AF2933" s="2"/>
    </row>
    <row r="2934" spans="1:32">
      <c r="A2934" t="s">
        <v>7209</v>
      </c>
      <c r="B2934" t="s">
        <v>19</v>
      </c>
      <c r="C2934">
        <v>0</v>
      </c>
      <c r="D2934">
        <v>0</v>
      </c>
      <c r="E2934">
        <v>0</v>
      </c>
      <c r="F2934">
        <v>0</v>
      </c>
      <c r="G2934">
        <v>0</v>
      </c>
      <c r="H2934">
        <v>0</v>
      </c>
      <c r="I2934">
        <v>0</v>
      </c>
      <c r="J2934">
        <v>0</v>
      </c>
      <c r="K2934">
        <v>0</v>
      </c>
      <c r="L2934">
        <v>0</v>
      </c>
      <c r="M2934">
        <v>0</v>
      </c>
      <c r="N2934">
        <v>0</v>
      </c>
      <c r="O2934">
        <v>0</v>
      </c>
      <c r="P2934">
        <v>0</v>
      </c>
      <c r="Q2934">
        <v>0</v>
      </c>
      <c r="R2934">
        <v>0</v>
      </c>
      <c r="S2934">
        <v>0</v>
      </c>
      <c r="T2934">
        <v>0</v>
      </c>
      <c r="U2934">
        <v>0</v>
      </c>
      <c r="V2934">
        <v>0</v>
      </c>
      <c r="W2934">
        <v>0</v>
      </c>
      <c r="X2934">
        <v>0</v>
      </c>
      <c r="Y2934">
        <v>0</v>
      </c>
      <c r="Z2934">
        <v>0</v>
      </c>
      <c r="AA2934">
        <v>0</v>
      </c>
      <c r="AB2934">
        <v>0</v>
      </c>
      <c r="AC2934">
        <v>0</v>
      </c>
      <c r="AD2934" s="2"/>
      <c r="AE2934" s="2"/>
      <c r="AF2934" s="2"/>
    </row>
    <row r="2935" spans="1:32">
      <c r="A2935" t="s">
        <v>7210</v>
      </c>
      <c r="B2935" t="s">
        <v>19</v>
      </c>
      <c r="C2935">
        <v>0</v>
      </c>
      <c r="D2935">
        <v>0</v>
      </c>
      <c r="E2935">
        <v>0</v>
      </c>
      <c r="F2935">
        <v>0</v>
      </c>
      <c r="G2935">
        <v>0</v>
      </c>
      <c r="H2935">
        <v>0</v>
      </c>
      <c r="I2935">
        <v>0</v>
      </c>
      <c r="J2935">
        <v>0</v>
      </c>
      <c r="K2935">
        <v>0</v>
      </c>
      <c r="L2935">
        <v>0</v>
      </c>
      <c r="M2935">
        <v>0</v>
      </c>
      <c r="N2935">
        <v>0</v>
      </c>
      <c r="O2935">
        <v>0</v>
      </c>
      <c r="P2935">
        <v>0</v>
      </c>
      <c r="Q2935">
        <v>0</v>
      </c>
      <c r="R2935">
        <v>0</v>
      </c>
      <c r="S2935">
        <v>0</v>
      </c>
      <c r="T2935">
        <v>0</v>
      </c>
      <c r="U2935">
        <v>0</v>
      </c>
      <c r="V2935">
        <v>0</v>
      </c>
      <c r="W2935">
        <v>0</v>
      </c>
      <c r="X2935">
        <v>0</v>
      </c>
      <c r="Y2935">
        <v>0</v>
      </c>
      <c r="Z2935">
        <v>0</v>
      </c>
      <c r="AA2935">
        <v>0</v>
      </c>
      <c r="AB2935">
        <v>0</v>
      </c>
      <c r="AC2935">
        <v>0</v>
      </c>
      <c r="AD2935" s="2"/>
      <c r="AE2935" s="2"/>
      <c r="AF2935" s="2"/>
    </row>
    <row r="2936" spans="1:32">
      <c r="A2936" t="s">
        <v>7211</v>
      </c>
      <c r="B2936" t="s">
        <v>19</v>
      </c>
      <c r="C2936">
        <v>0</v>
      </c>
      <c r="D2936">
        <v>0</v>
      </c>
      <c r="E2936">
        <v>0</v>
      </c>
      <c r="F2936">
        <v>0</v>
      </c>
      <c r="G2936">
        <v>0</v>
      </c>
      <c r="H2936">
        <v>0</v>
      </c>
      <c r="I2936">
        <v>0</v>
      </c>
      <c r="J2936">
        <v>0</v>
      </c>
      <c r="K2936">
        <v>0</v>
      </c>
      <c r="L2936">
        <v>0</v>
      </c>
      <c r="M2936">
        <v>0</v>
      </c>
      <c r="N2936">
        <v>0</v>
      </c>
      <c r="O2936">
        <v>0</v>
      </c>
      <c r="P2936">
        <v>0</v>
      </c>
      <c r="Q2936">
        <v>0</v>
      </c>
      <c r="R2936">
        <v>0</v>
      </c>
      <c r="S2936">
        <v>0</v>
      </c>
      <c r="T2936">
        <v>0</v>
      </c>
      <c r="U2936">
        <v>0</v>
      </c>
      <c r="V2936">
        <v>0</v>
      </c>
      <c r="W2936">
        <v>0</v>
      </c>
      <c r="X2936">
        <v>0</v>
      </c>
      <c r="Y2936">
        <v>0</v>
      </c>
      <c r="Z2936">
        <v>0</v>
      </c>
      <c r="AA2936">
        <v>0</v>
      </c>
      <c r="AB2936">
        <v>0</v>
      </c>
      <c r="AC2936">
        <v>0</v>
      </c>
      <c r="AD2936" s="2"/>
      <c r="AE2936" s="2"/>
      <c r="AF2936" s="2"/>
    </row>
    <row r="2937" spans="1:32">
      <c r="A2937" t="s">
        <v>7212</v>
      </c>
      <c r="B2937" t="s">
        <v>19</v>
      </c>
      <c r="C2937">
        <v>0</v>
      </c>
      <c r="D2937">
        <v>0</v>
      </c>
      <c r="E2937">
        <v>0</v>
      </c>
      <c r="F2937">
        <v>0</v>
      </c>
      <c r="G2937">
        <v>0</v>
      </c>
      <c r="H2937">
        <v>0</v>
      </c>
      <c r="I2937">
        <v>0</v>
      </c>
      <c r="J2937">
        <v>0</v>
      </c>
      <c r="K2937">
        <v>0</v>
      </c>
      <c r="L2937">
        <v>0</v>
      </c>
      <c r="M2937">
        <v>0</v>
      </c>
      <c r="N2937">
        <v>0</v>
      </c>
      <c r="O2937">
        <v>0</v>
      </c>
      <c r="P2937">
        <v>0</v>
      </c>
      <c r="Q2937">
        <v>0</v>
      </c>
      <c r="R2937">
        <v>0</v>
      </c>
      <c r="S2937">
        <v>0</v>
      </c>
      <c r="T2937">
        <v>0</v>
      </c>
      <c r="U2937">
        <v>0</v>
      </c>
      <c r="V2937">
        <v>0</v>
      </c>
      <c r="W2937">
        <v>0</v>
      </c>
      <c r="X2937">
        <v>0</v>
      </c>
      <c r="Y2937">
        <v>0</v>
      </c>
      <c r="Z2937">
        <v>0</v>
      </c>
      <c r="AA2937">
        <v>0</v>
      </c>
      <c r="AB2937">
        <v>0</v>
      </c>
      <c r="AC2937">
        <v>0</v>
      </c>
      <c r="AD2937" s="2"/>
      <c r="AE2937" s="2"/>
      <c r="AF2937" s="2"/>
    </row>
    <row r="2938" spans="1:32">
      <c r="A2938" t="s">
        <v>7213</v>
      </c>
      <c r="B2938" t="s">
        <v>19</v>
      </c>
      <c r="C2938">
        <v>0</v>
      </c>
      <c r="D2938">
        <v>0</v>
      </c>
      <c r="E2938">
        <v>0</v>
      </c>
      <c r="F2938">
        <v>0</v>
      </c>
      <c r="G2938">
        <v>0</v>
      </c>
      <c r="H2938">
        <v>0</v>
      </c>
      <c r="I2938">
        <v>0</v>
      </c>
      <c r="J2938">
        <v>0</v>
      </c>
      <c r="K2938">
        <v>0</v>
      </c>
      <c r="L2938">
        <v>0</v>
      </c>
      <c r="M2938">
        <v>0</v>
      </c>
      <c r="N2938">
        <v>0</v>
      </c>
      <c r="O2938">
        <v>0</v>
      </c>
      <c r="P2938">
        <v>0</v>
      </c>
      <c r="Q2938">
        <v>0</v>
      </c>
      <c r="R2938">
        <v>0</v>
      </c>
      <c r="S2938">
        <v>0</v>
      </c>
      <c r="T2938">
        <v>0</v>
      </c>
      <c r="U2938">
        <v>0</v>
      </c>
      <c r="V2938">
        <v>0</v>
      </c>
      <c r="W2938">
        <v>0</v>
      </c>
      <c r="X2938">
        <v>0</v>
      </c>
      <c r="Y2938">
        <v>0</v>
      </c>
      <c r="Z2938">
        <v>0</v>
      </c>
      <c r="AA2938">
        <v>0</v>
      </c>
      <c r="AB2938">
        <v>0</v>
      </c>
      <c r="AC2938">
        <v>0</v>
      </c>
      <c r="AD2938" s="2"/>
      <c r="AE2938" s="2"/>
      <c r="AF2938" s="2"/>
    </row>
    <row r="2939" spans="1:32">
      <c r="A2939" t="s">
        <v>7214</v>
      </c>
      <c r="B2939" t="s">
        <v>19</v>
      </c>
      <c r="C2939">
        <v>0</v>
      </c>
      <c r="D2939">
        <v>0</v>
      </c>
      <c r="E2939">
        <v>0</v>
      </c>
      <c r="F2939">
        <v>0</v>
      </c>
      <c r="G2939">
        <v>0</v>
      </c>
      <c r="H2939">
        <v>0</v>
      </c>
      <c r="I2939">
        <v>0</v>
      </c>
      <c r="J2939">
        <v>0</v>
      </c>
      <c r="K2939">
        <v>0</v>
      </c>
      <c r="L2939">
        <v>0</v>
      </c>
      <c r="M2939">
        <v>0</v>
      </c>
      <c r="N2939">
        <v>0</v>
      </c>
      <c r="O2939">
        <v>0</v>
      </c>
      <c r="P2939">
        <v>0</v>
      </c>
      <c r="Q2939">
        <v>0</v>
      </c>
      <c r="R2939">
        <v>0</v>
      </c>
      <c r="S2939">
        <v>0</v>
      </c>
      <c r="T2939">
        <v>0</v>
      </c>
      <c r="U2939">
        <v>0</v>
      </c>
      <c r="V2939">
        <v>0</v>
      </c>
      <c r="W2939">
        <v>0</v>
      </c>
      <c r="X2939">
        <v>0</v>
      </c>
      <c r="Y2939">
        <v>0</v>
      </c>
      <c r="Z2939">
        <v>0</v>
      </c>
      <c r="AA2939">
        <v>0</v>
      </c>
      <c r="AB2939">
        <v>0</v>
      </c>
      <c r="AC2939">
        <v>0</v>
      </c>
      <c r="AD2939" s="2"/>
      <c r="AE2939" s="2"/>
      <c r="AF2939" s="2"/>
    </row>
    <row r="2940" spans="1:32">
      <c r="A2940" t="s">
        <v>13390</v>
      </c>
      <c r="B2940" t="s">
        <v>19</v>
      </c>
      <c r="C2940" s="2">
        <v>262100000000000</v>
      </c>
      <c r="D2940" s="2">
        <v>263600000000000</v>
      </c>
      <c r="E2940" s="2">
        <v>266100000000000</v>
      </c>
      <c r="F2940" s="2">
        <v>268600000000000</v>
      </c>
      <c r="G2940" s="2">
        <v>270300000000000</v>
      </c>
      <c r="H2940" s="2">
        <v>273200000000000</v>
      </c>
      <c r="I2940" s="2">
        <v>275800000000000</v>
      </c>
      <c r="J2940" s="2">
        <v>277600000000000</v>
      </c>
      <c r="K2940" s="2">
        <v>280000000000000</v>
      </c>
      <c r="L2940" s="2">
        <v>281800000000000</v>
      </c>
      <c r="M2940" s="2">
        <v>284300000000000</v>
      </c>
      <c r="N2940" s="2">
        <v>287200000000000</v>
      </c>
      <c r="O2940" s="2">
        <v>290700000000000</v>
      </c>
      <c r="P2940" s="2">
        <v>293700000000000</v>
      </c>
      <c r="Q2940" s="2">
        <v>296500000000000</v>
      </c>
      <c r="R2940" s="2">
        <v>299300000000000</v>
      </c>
      <c r="S2940" s="2">
        <v>301900000000000</v>
      </c>
      <c r="T2940" s="2">
        <v>303800000000000</v>
      </c>
      <c r="U2940" s="2">
        <v>306100000000000</v>
      </c>
      <c r="V2940" s="2">
        <v>308400000000000</v>
      </c>
      <c r="W2940" s="2">
        <v>310900000000000</v>
      </c>
      <c r="X2940" s="2">
        <v>314000000000000</v>
      </c>
      <c r="Y2940" s="2">
        <v>317100000000000</v>
      </c>
      <c r="Z2940" s="2">
        <v>320100000000000</v>
      </c>
      <c r="AA2940" s="2">
        <v>323200000000000</v>
      </c>
      <c r="AB2940" s="2">
        <v>326400000000000</v>
      </c>
      <c r="AC2940" s="2">
        <v>329400000000000</v>
      </c>
      <c r="AD2940" s="2"/>
      <c r="AE2940" s="2"/>
      <c r="AF2940" s="2"/>
    </row>
    <row r="2941" spans="1:32">
      <c r="A2941" t="s">
        <v>13391</v>
      </c>
      <c r="B2941" t="s">
        <v>19</v>
      </c>
      <c r="C2941" s="2">
        <v>27220000000000</v>
      </c>
      <c r="D2941" s="2">
        <v>27595900000000</v>
      </c>
      <c r="E2941" s="2">
        <v>24555300000000</v>
      </c>
      <c r="F2941" s="2">
        <v>23958500000000</v>
      </c>
      <c r="G2941" s="2">
        <v>26055300000000</v>
      </c>
      <c r="H2941" s="2">
        <v>23631800000000</v>
      </c>
      <c r="I2941" s="2">
        <v>19664200000000</v>
      </c>
      <c r="J2941" s="2">
        <v>18453900000000</v>
      </c>
      <c r="K2941" s="2">
        <v>12576800000000</v>
      </c>
      <c r="L2941" s="2">
        <v>21926000000000</v>
      </c>
      <c r="M2941" s="2">
        <v>21365400000000</v>
      </c>
      <c r="N2941" s="2">
        <v>21455900000000</v>
      </c>
      <c r="O2941" s="2">
        <v>20841000000000</v>
      </c>
      <c r="P2941" s="2">
        <v>20500700000000</v>
      </c>
      <c r="Q2941" s="2">
        <v>19962100000000</v>
      </c>
      <c r="R2941" s="2">
        <v>18704800000000</v>
      </c>
      <c r="S2941" s="2">
        <v>19857900000000</v>
      </c>
      <c r="T2941" s="2">
        <v>18275400000000</v>
      </c>
      <c r="U2941" s="2">
        <v>18255800000000</v>
      </c>
      <c r="V2941" s="2">
        <v>18167500000000</v>
      </c>
      <c r="W2941" s="2">
        <v>17852000000000</v>
      </c>
      <c r="X2941" s="2">
        <v>18057900000000</v>
      </c>
      <c r="Y2941" s="2">
        <v>17162200000000</v>
      </c>
      <c r="Z2941" s="2">
        <v>17483800000000</v>
      </c>
      <c r="AA2941" s="2">
        <v>17564600000000</v>
      </c>
      <c r="AB2941" s="2">
        <v>17530100000000</v>
      </c>
      <c r="AC2941" s="2">
        <v>17239700000000</v>
      </c>
    </row>
    <row r="2942" spans="1:32">
      <c r="A2942" t="s">
        <v>13392</v>
      </c>
      <c r="B2942" t="s">
        <v>19</v>
      </c>
      <c r="C2942" s="2">
        <v>134300000000000</v>
      </c>
      <c r="D2942" s="2">
        <v>146992000000000</v>
      </c>
      <c r="E2942" s="2">
        <v>150254000000000</v>
      </c>
      <c r="F2942" s="2">
        <v>149300000000000</v>
      </c>
      <c r="G2942" s="2">
        <v>149038000000000</v>
      </c>
      <c r="H2942" s="2">
        <v>150514000000000</v>
      </c>
      <c r="I2942" s="2">
        <v>152664000000000</v>
      </c>
      <c r="J2942" s="2">
        <v>152000000000000</v>
      </c>
      <c r="K2942" s="2">
        <v>153844000000000</v>
      </c>
      <c r="L2942" s="2">
        <v>148430000000000</v>
      </c>
      <c r="M2942" s="2">
        <v>147940000000000</v>
      </c>
      <c r="N2942" s="2">
        <v>147060000000000</v>
      </c>
      <c r="O2942" s="2">
        <v>146401000000000</v>
      </c>
      <c r="P2942" s="2">
        <v>145333000000000</v>
      </c>
      <c r="Q2942" s="2">
        <v>145052000000000</v>
      </c>
      <c r="R2942" s="2">
        <v>143938000000000</v>
      </c>
      <c r="S2942" s="2">
        <v>144722000000000</v>
      </c>
      <c r="T2942" s="2">
        <v>144842000000000</v>
      </c>
      <c r="U2942" s="2">
        <v>144354000000000</v>
      </c>
      <c r="V2942" s="2">
        <v>143762000000000</v>
      </c>
      <c r="W2942" s="2">
        <v>143471000000000</v>
      </c>
      <c r="X2942" s="2">
        <v>143401000000000</v>
      </c>
      <c r="Y2942" s="2">
        <v>143595000000000</v>
      </c>
      <c r="Z2942" s="2">
        <v>142933000000000</v>
      </c>
      <c r="AA2942" s="2">
        <v>142546000000000</v>
      </c>
      <c r="AB2942" s="2">
        <v>142799000000000</v>
      </c>
      <c r="AC2942" s="2">
        <v>142858000000000</v>
      </c>
      <c r="AD2942" s="2"/>
      <c r="AE2942" s="2"/>
      <c r="AF2942" s="2"/>
    </row>
    <row r="2943" spans="1:32">
      <c r="A2943" t="s">
        <v>13393</v>
      </c>
      <c r="B2943" t="s">
        <v>19</v>
      </c>
      <c r="C2943" s="2">
        <v>120700000000000</v>
      </c>
      <c r="D2943" s="2">
        <v>119400000000000</v>
      </c>
      <c r="E2943" s="2">
        <v>120500000000000</v>
      </c>
      <c r="F2943" s="2">
        <v>120000000000000</v>
      </c>
      <c r="G2943" s="2">
        <v>119200000000000</v>
      </c>
      <c r="H2943" s="2">
        <v>119200000000000</v>
      </c>
      <c r="I2943" s="2">
        <v>119700000000000</v>
      </c>
      <c r="J2943" s="2">
        <v>120500000000000</v>
      </c>
      <c r="K2943" s="2">
        <v>122700000000000</v>
      </c>
      <c r="L2943" s="2">
        <v>124300000000000</v>
      </c>
      <c r="M2943" s="2">
        <v>127000000000000</v>
      </c>
      <c r="N2943" s="2">
        <v>128900000000000</v>
      </c>
      <c r="O2943" s="2">
        <v>130400000000000</v>
      </c>
      <c r="P2943" s="2">
        <v>132400000000000</v>
      </c>
      <c r="Q2943" s="2">
        <v>134600000000000</v>
      </c>
      <c r="R2943" s="2">
        <v>136400000000000</v>
      </c>
      <c r="S2943" s="2">
        <v>137900000000000</v>
      </c>
      <c r="T2943" s="2">
        <v>139400000000000</v>
      </c>
      <c r="U2943" s="2">
        <v>140600000000000</v>
      </c>
      <c r="V2943" s="2">
        <v>142300000000000</v>
      </c>
      <c r="W2943" s="2">
        <v>144200000000000</v>
      </c>
      <c r="X2943" s="2">
        <v>145700000000000</v>
      </c>
      <c r="Y2943" s="2">
        <v>147100000000000</v>
      </c>
      <c r="Z2943" s="2">
        <v>148300000000000</v>
      </c>
      <c r="AA2943" s="2">
        <v>149200000000000</v>
      </c>
      <c r="AB2943" s="2">
        <v>150200000000000</v>
      </c>
      <c r="AC2943" s="2">
        <v>151300000000000</v>
      </c>
      <c r="AD2943" s="2"/>
      <c r="AE2943" s="2"/>
      <c r="AF2943" s="2"/>
    </row>
    <row r="2944" spans="1:32">
      <c r="A2944" t="s">
        <v>13394</v>
      </c>
      <c r="B2944" t="s">
        <v>19</v>
      </c>
      <c r="C2944" s="2">
        <v>317100000000000</v>
      </c>
      <c r="D2944" s="2">
        <v>318200000000000</v>
      </c>
      <c r="E2944" s="2">
        <v>318800000000000</v>
      </c>
      <c r="F2944" s="2">
        <v>321000000000000</v>
      </c>
      <c r="G2944" s="2">
        <v>323300000000000</v>
      </c>
      <c r="H2944" s="2">
        <v>327200000000000</v>
      </c>
      <c r="I2944" s="2">
        <v>333100000000000</v>
      </c>
      <c r="J2944" s="2">
        <v>340400000000000</v>
      </c>
      <c r="K2944" s="2">
        <v>353400000000000</v>
      </c>
      <c r="L2944" s="2">
        <v>367500000000000</v>
      </c>
      <c r="M2944" s="2">
        <v>383100000000000</v>
      </c>
      <c r="N2944" s="2">
        <v>398100000000000</v>
      </c>
      <c r="O2944" s="2">
        <v>411400000000000</v>
      </c>
      <c r="P2944" s="2">
        <v>419200000000000</v>
      </c>
      <c r="Q2944" s="2">
        <v>424100000000000</v>
      </c>
      <c r="R2944" s="2">
        <v>427500000000000</v>
      </c>
      <c r="S2944" s="2">
        <v>431700000000000</v>
      </c>
      <c r="T2944" s="2">
        <v>437100000000000</v>
      </c>
      <c r="U2944" s="2">
        <v>444600000000000</v>
      </c>
      <c r="V2944" s="2">
        <v>452800000000000</v>
      </c>
      <c r="W2944" s="2">
        <v>457500000000000</v>
      </c>
      <c r="X2944" s="2">
        <v>460800000000000</v>
      </c>
      <c r="Y2944" s="2">
        <v>464900000000000</v>
      </c>
      <c r="Z2944" s="2">
        <v>467300000000000</v>
      </c>
      <c r="AA2944" s="2">
        <v>469900000000000</v>
      </c>
      <c r="AB2944" s="2">
        <v>473500000000000</v>
      </c>
      <c r="AC2944" s="2">
        <v>475700000000000</v>
      </c>
      <c r="AD2944" s="2"/>
      <c r="AE2944" s="2"/>
      <c r="AF2944" s="2"/>
    </row>
    <row r="2945" spans="1:32">
      <c r="A2945" t="s">
        <v>13395</v>
      </c>
      <c r="B2945" t="s">
        <v>19</v>
      </c>
      <c r="C2945" s="2">
        <v>10080000000000</v>
      </c>
      <c r="D2945" s="2">
        <v>10010000000000</v>
      </c>
      <c r="E2945" s="2">
        <v>10020000000000</v>
      </c>
      <c r="F2945" s="2">
        <v>10070000000000</v>
      </c>
      <c r="G2945" s="2">
        <v>10050000000000</v>
      </c>
      <c r="H2945" s="2">
        <v>10020000000000</v>
      </c>
      <c r="I2945" s="2">
        <v>10020000000000</v>
      </c>
      <c r="J2945" s="2">
        <v>10000000000000</v>
      </c>
      <c r="K2945" s="2">
        <v>9994000000000</v>
      </c>
      <c r="L2945" s="2">
        <v>9951000000000</v>
      </c>
      <c r="M2945" s="2">
        <v>9935000000000</v>
      </c>
      <c r="N2945" s="2">
        <v>9916000000000</v>
      </c>
      <c r="O2945" s="2">
        <v>9914000000000</v>
      </c>
      <c r="P2945" s="2">
        <v>9941000000000</v>
      </c>
      <c r="Q2945" s="2">
        <v>9944000000000</v>
      </c>
      <c r="R2945" s="2">
        <v>9955000000000</v>
      </c>
      <c r="S2945" s="2">
        <v>9989000000000</v>
      </c>
      <c r="T2945" s="2">
        <v>10010000000000</v>
      </c>
      <c r="U2945" s="2">
        <v>10030000000000</v>
      </c>
      <c r="V2945" s="2">
        <v>10050000000000</v>
      </c>
      <c r="W2945" s="2">
        <v>10070000000000</v>
      </c>
      <c r="X2945" s="2">
        <v>10080000000000</v>
      </c>
      <c r="Y2945" s="2">
        <v>10100000000000</v>
      </c>
      <c r="Z2945" s="2">
        <v>10130000000000</v>
      </c>
      <c r="AA2945" s="2">
        <v>10140000000000</v>
      </c>
      <c r="AB2945" s="2">
        <v>10180000000000</v>
      </c>
      <c r="AC2945" s="2">
        <v>10170000000000</v>
      </c>
      <c r="AD2945" s="2"/>
      <c r="AE2945" s="2"/>
      <c r="AF2945" s="2"/>
    </row>
    <row r="2946" spans="1:32">
      <c r="A2946" t="s">
        <v>13396</v>
      </c>
      <c r="B2946" t="s">
        <v>19</v>
      </c>
      <c r="C2946" s="2">
        <v>73490000000000</v>
      </c>
      <c r="D2946" s="2">
        <v>73190000000000</v>
      </c>
      <c r="E2946" s="2">
        <v>74500000000000</v>
      </c>
      <c r="F2946" s="2">
        <v>75200000000000</v>
      </c>
      <c r="G2946" s="2">
        <v>76340000000000</v>
      </c>
      <c r="H2946" s="2">
        <v>78650000000000</v>
      </c>
      <c r="I2946" s="2">
        <v>80400000000000</v>
      </c>
      <c r="J2946" s="2">
        <v>81540000000000</v>
      </c>
      <c r="K2946" s="2">
        <v>82340000000000</v>
      </c>
      <c r="L2946" s="2">
        <v>82180000000000</v>
      </c>
      <c r="M2946" s="2">
        <v>83070000000000</v>
      </c>
      <c r="N2946" s="2">
        <v>84140000000000</v>
      </c>
      <c r="O2946" s="2">
        <v>86430000000000</v>
      </c>
      <c r="P2946" s="2">
        <v>87920000000000</v>
      </c>
      <c r="Q2946" s="2">
        <v>88380000000000</v>
      </c>
      <c r="R2946" s="2">
        <v>88930000000000</v>
      </c>
      <c r="S2946" s="2">
        <v>88760000000000</v>
      </c>
      <c r="T2946" s="2">
        <v>87070000000000</v>
      </c>
      <c r="U2946" s="2">
        <v>85900000000000</v>
      </c>
      <c r="V2946" s="2">
        <v>83760000000000</v>
      </c>
      <c r="W2946" s="2">
        <v>82240000000000</v>
      </c>
      <c r="X2946" s="2">
        <v>82110000000000</v>
      </c>
      <c r="Y2946" s="2">
        <v>82340000000000</v>
      </c>
      <c r="Z2946" s="2">
        <v>83160000000000</v>
      </c>
      <c r="AA2946" s="2">
        <v>83900000000000</v>
      </c>
      <c r="AB2946" s="2">
        <v>84840000000000</v>
      </c>
      <c r="AC2946" s="2">
        <v>85390000000000</v>
      </c>
      <c r="AD2946" s="2"/>
      <c r="AE2946" s="2"/>
      <c r="AF2946" s="2"/>
    </row>
    <row r="2947" spans="1:32">
      <c r="A2947" t="s">
        <v>13397</v>
      </c>
      <c r="B2947" t="s">
        <v>19</v>
      </c>
      <c r="C2947" s="2">
        <v>186700000000000</v>
      </c>
      <c r="D2947" s="2">
        <v>185900000000000</v>
      </c>
      <c r="E2947" s="2">
        <v>184800000000000</v>
      </c>
      <c r="F2947" s="2">
        <v>181100000000000</v>
      </c>
      <c r="G2947" s="2">
        <v>178000000000000</v>
      </c>
      <c r="H2947" s="2">
        <v>176000000000000</v>
      </c>
      <c r="I2947" s="2">
        <v>174600000000000</v>
      </c>
      <c r="J2947" s="2">
        <v>174200000000000</v>
      </c>
      <c r="K2947" s="2">
        <v>173600000000000</v>
      </c>
      <c r="L2947" s="2">
        <v>172600000000000</v>
      </c>
      <c r="M2947" s="2">
        <v>172400000000000</v>
      </c>
      <c r="N2947" s="2">
        <v>172200000000000</v>
      </c>
      <c r="O2947" s="2">
        <v>172300000000000</v>
      </c>
      <c r="P2947" s="2">
        <v>172300000000000</v>
      </c>
      <c r="Q2947" s="2">
        <v>172500000000000</v>
      </c>
      <c r="R2947" s="2">
        <v>173100000000000</v>
      </c>
      <c r="S2947" s="2">
        <v>174000000000000</v>
      </c>
      <c r="T2947" s="2">
        <v>174500000000000</v>
      </c>
      <c r="U2947" s="2">
        <v>175000000000000</v>
      </c>
      <c r="V2947" s="2">
        <v>175400000000000</v>
      </c>
      <c r="W2947" s="2">
        <v>176200000000000</v>
      </c>
      <c r="X2947" s="2">
        <v>176700000000000</v>
      </c>
      <c r="Y2947" s="2">
        <v>177300000000000</v>
      </c>
      <c r="Z2947" s="2">
        <v>178100000000000</v>
      </c>
      <c r="AA2947" s="2">
        <v>178700000000000</v>
      </c>
      <c r="AB2947" s="2">
        <v>179200000000000</v>
      </c>
      <c r="AC2947" s="2">
        <v>179600000000000</v>
      </c>
      <c r="AD2947" s="2"/>
      <c r="AE2947" s="2"/>
      <c r="AF2947" s="2"/>
    </row>
    <row r="2948" spans="1:32">
      <c r="A2948" t="s">
        <v>13398</v>
      </c>
      <c r="B2948" t="s">
        <v>19</v>
      </c>
      <c r="C2948" s="2">
        <v>178500000000000</v>
      </c>
      <c r="D2948" s="2">
        <v>175300000000000</v>
      </c>
      <c r="E2948" s="2">
        <v>169265000000000</v>
      </c>
      <c r="F2948" s="2">
        <v>167786000000000</v>
      </c>
      <c r="G2948" s="2">
        <v>165352000000000</v>
      </c>
      <c r="H2948" s="2">
        <v>167293000000000</v>
      </c>
      <c r="I2948" s="2">
        <v>168301000000000</v>
      </c>
      <c r="J2948" s="2">
        <v>169061000000000</v>
      </c>
      <c r="K2948" s="2">
        <v>170997000000000</v>
      </c>
      <c r="L2948" s="2">
        <v>172235000000000</v>
      </c>
      <c r="M2948" s="2">
        <v>173086000000000</v>
      </c>
      <c r="N2948" s="2">
        <v>172430000000000</v>
      </c>
      <c r="O2948" s="2">
        <v>172688000000000</v>
      </c>
      <c r="P2948" s="2">
        <v>172756000000000</v>
      </c>
      <c r="Q2948" s="2">
        <v>171321000000000</v>
      </c>
      <c r="R2948" s="2">
        <v>171822000000000</v>
      </c>
      <c r="S2948" s="2">
        <v>172336000000000</v>
      </c>
      <c r="T2948" s="2">
        <v>171572000000000</v>
      </c>
      <c r="U2948" s="2">
        <v>168923000000000</v>
      </c>
      <c r="V2948" s="2">
        <v>167528000000000</v>
      </c>
      <c r="W2948" s="2">
        <v>166607000000000</v>
      </c>
      <c r="X2948" s="2">
        <v>167506000000000</v>
      </c>
      <c r="Y2948" s="2">
        <v>166919000000000</v>
      </c>
      <c r="Z2948" s="2">
        <v>165680000000000</v>
      </c>
      <c r="AA2948" s="2">
        <v>163489000000000</v>
      </c>
      <c r="AB2948" s="2">
        <v>162488000000000</v>
      </c>
      <c r="AC2948" s="2">
        <v>164402000000000</v>
      </c>
      <c r="AD2948" s="2"/>
      <c r="AE2948" s="2"/>
      <c r="AF2948" s="2"/>
    </row>
    <row r="2949" spans="1:32">
      <c r="A2949" t="s">
        <v>13399</v>
      </c>
      <c r="B2949" t="s">
        <v>19</v>
      </c>
      <c r="C2949" s="2">
        <v>500500000000000</v>
      </c>
      <c r="D2949" s="2">
        <v>509300000000000</v>
      </c>
      <c r="E2949" s="2">
        <v>504200000000000</v>
      </c>
      <c r="F2949" s="2">
        <v>503200000000000</v>
      </c>
      <c r="G2949" s="2">
        <v>498900000000000</v>
      </c>
      <c r="H2949" s="2">
        <v>498300000000000</v>
      </c>
      <c r="I2949" s="2">
        <v>514800000000000</v>
      </c>
      <c r="J2949" s="2">
        <v>540200000000000</v>
      </c>
      <c r="K2949" s="2">
        <v>578400000000000</v>
      </c>
      <c r="L2949" s="2">
        <v>628400000000000</v>
      </c>
      <c r="M2949" s="2">
        <v>688100000000000</v>
      </c>
      <c r="N2949" s="2">
        <v>783200000000000</v>
      </c>
      <c r="O2949" s="2">
        <v>840800000000000</v>
      </c>
      <c r="P2949" s="2">
        <v>881900000000000</v>
      </c>
      <c r="Q2949" s="2">
        <v>917700000000000</v>
      </c>
      <c r="R2949" s="2">
        <v>939600000000000</v>
      </c>
      <c r="S2949" s="2">
        <v>979300000000000</v>
      </c>
      <c r="T2949" s="2">
        <v>1006000000000000</v>
      </c>
      <c r="U2949" s="2">
        <v>1030000000000000</v>
      </c>
      <c r="V2949" s="2">
        <v>1048000000000000</v>
      </c>
      <c r="W2949" s="2">
        <v>1059000000000000</v>
      </c>
      <c r="X2949" s="2">
        <v>1067000000000000</v>
      </c>
      <c r="Y2949" s="2">
        <v>1071000000000000</v>
      </c>
      <c r="Z2949" s="2">
        <v>1079000000000000</v>
      </c>
      <c r="AA2949" s="2">
        <v>1101000000000000</v>
      </c>
      <c r="AB2949" s="2">
        <v>1118000000000000</v>
      </c>
      <c r="AC2949" s="2">
        <v>1146000000000000</v>
      </c>
      <c r="AD2949" s="2"/>
      <c r="AE2949" s="2"/>
      <c r="AF2949" s="2"/>
    </row>
    <row r="2950" spans="1:32">
      <c r="A2950" t="s">
        <v>13400</v>
      </c>
      <c r="B2950" t="s">
        <v>19</v>
      </c>
      <c r="C2950" s="2">
        <v>181000000000000</v>
      </c>
      <c r="D2950" s="2">
        <v>185100000000000</v>
      </c>
      <c r="E2950" s="2">
        <v>190600000000000</v>
      </c>
      <c r="F2950" s="2">
        <v>193900000000000</v>
      </c>
      <c r="G2950" s="2">
        <v>195400000000000</v>
      </c>
      <c r="H2950" s="2">
        <v>197900000000000</v>
      </c>
      <c r="I2950" s="2">
        <v>201400000000000</v>
      </c>
      <c r="J2950" s="2">
        <v>205300000000000</v>
      </c>
      <c r="K2950" s="2">
        <v>210000000000000</v>
      </c>
      <c r="L2950" s="2">
        <v>214600000000000</v>
      </c>
      <c r="M2950" s="2">
        <v>220500000000000</v>
      </c>
      <c r="N2950" s="2">
        <v>225500000000000</v>
      </c>
      <c r="O2950" s="2">
        <v>229400000000000</v>
      </c>
      <c r="P2950" s="2">
        <v>233400000000000</v>
      </c>
      <c r="Q2950" s="2">
        <v>236400000000000</v>
      </c>
      <c r="R2950" s="2">
        <v>239200000000000</v>
      </c>
      <c r="S2950" s="2">
        <v>242500000000000</v>
      </c>
      <c r="T2950" s="2">
        <v>245400000000000</v>
      </c>
      <c r="U2950" s="2">
        <v>248600000000000</v>
      </c>
      <c r="V2950" s="2">
        <v>251000000000000</v>
      </c>
      <c r="W2950" s="2">
        <v>253200000000000</v>
      </c>
      <c r="X2950" s="2">
        <v>254800000000000</v>
      </c>
      <c r="Y2950" s="2">
        <v>256700000000000</v>
      </c>
      <c r="Z2950" s="2">
        <v>258600000000000</v>
      </c>
      <c r="AA2950" s="2">
        <v>260400000000000</v>
      </c>
      <c r="AB2950" s="2">
        <v>262400000000000</v>
      </c>
      <c r="AC2950" s="2">
        <v>264100000000000</v>
      </c>
      <c r="AD2950" s="2"/>
      <c r="AE2950" s="2"/>
      <c r="AF2950" s="2"/>
    </row>
    <row r="2951" spans="1:32">
      <c r="A2951" t="s">
        <v>13401</v>
      </c>
      <c r="B2951" t="s">
        <v>19</v>
      </c>
      <c r="C2951" s="2">
        <v>56860000000000</v>
      </c>
      <c r="D2951" s="2">
        <v>55410000000000</v>
      </c>
      <c r="E2951" s="2">
        <v>53990000000000</v>
      </c>
      <c r="F2951" s="2">
        <v>52890000000000</v>
      </c>
      <c r="G2951" s="2">
        <v>52060000000000</v>
      </c>
      <c r="H2951" s="2">
        <v>51240000000000</v>
      </c>
      <c r="I2951" s="2">
        <v>50470000000000</v>
      </c>
      <c r="J2951" s="2">
        <v>49860000000000</v>
      </c>
      <c r="K2951" s="2">
        <v>49340000000000</v>
      </c>
      <c r="L2951" s="2">
        <v>48870000000000</v>
      </c>
      <c r="M2951" s="2">
        <v>48470000000000</v>
      </c>
      <c r="N2951" s="2">
        <v>48190000000000</v>
      </c>
      <c r="O2951" s="2">
        <v>47990000000000</v>
      </c>
      <c r="P2951" s="2">
        <v>47870000000000</v>
      </c>
      <c r="Q2951" s="2">
        <v>47770000000000</v>
      </c>
      <c r="R2951" s="2">
        <v>47720000000000</v>
      </c>
      <c r="S2951" s="2">
        <v>47640000000000</v>
      </c>
      <c r="T2951" s="2">
        <v>47570000000000</v>
      </c>
      <c r="U2951" s="2">
        <v>47460000000000</v>
      </c>
      <c r="V2951" s="2">
        <v>47360000000000</v>
      </c>
      <c r="W2951" s="2">
        <v>47210000000000</v>
      </c>
      <c r="X2951" s="2">
        <v>47040000000000</v>
      </c>
      <c r="Y2951" s="2">
        <v>46850000000000</v>
      </c>
      <c r="Z2951" s="2">
        <v>46680000000000</v>
      </c>
      <c r="AA2951" s="2">
        <v>46530000000000</v>
      </c>
      <c r="AB2951" s="2">
        <v>46390000000000</v>
      </c>
      <c r="AC2951" s="2">
        <v>46250000000000</v>
      </c>
      <c r="AD2951" s="2"/>
      <c r="AE2951" s="2"/>
      <c r="AF2951" s="2"/>
    </row>
    <row r="2952" spans="1:32">
      <c r="A2952" t="s">
        <v>13402</v>
      </c>
      <c r="B2952" t="s">
        <v>19</v>
      </c>
      <c r="C2952" s="2">
        <v>72830000000000</v>
      </c>
      <c r="D2952" s="2">
        <v>72960000000000</v>
      </c>
      <c r="E2952" s="2">
        <v>73060000000000</v>
      </c>
      <c r="F2952" s="2">
        <v>73540000000000</v>
      </c>
      <c r="G2952" s="2">
        <v>74150000000000</v>
      </c>
      <c r="H2952" s="2">
        <v>73870000000000</v>
      </c>
      <c r="I2952" s="2">
        <v>73990000000000</v>
      </c>
      <c r="J2952" s="2">
        <v>74440000000000</v>
      </c>
      <c r="K2952" s="2">
        <v>75040000000000</v>
      </c>
      <c r="L2952" s="2">
        <v>75540000000000</v>
      </c>
      <c r="M2952" s="2">
        <v>76050000000000</v>
      </c>
      <c r="N2952" s="2">
        <v>76620000000000</v>
      </c>
      <c r="O2952" s="2">
        <v>77180000000000</v>
      </c>
      <c r="P2952" s="2">
        <v>77700000000000</v>
      </c>
      <c r="Q2952" s="2">
        <v>78160000000000</v>
      </c>
      <c r="R2952" s="2">
        <v>78530000000000</v>
      </c>
      <c r="S2952" s="2">
        <v>78610000000000</v>
      </c>
      <c r="T2952" s="2">
        <v>78540000000000</v>
      </c>
      <c r="U2952" s="2">
        <v>78340000000000</v>
      </c>
      <c r="V2952" s="2">
        <v>77880000000000</v>
      </c>
      <c r="W2952" s="2">
        <v>77120000000000</v>
      </c>
      <c r="X2952" s="2">
        <v>76720000000000</v>
      </c>
      <c r="Y2952" s="2">
        <v>76610000000000</v>
      </c>
      <c r="Z2952" s="2">
        <v>76580000000000</v>
      </c>
      <c r="AA2952" s="2">
        <v>76680000000000</v>
      </c>
      <c r="AB2952" s="2">
        <v>76890000000000</v>
      </c>
      <c r="AC2952" s="2">
        <v>77200000000000</v>
      </c>
      <c r="AD2952" s="2"/>
      <c r="AE2952" s="2"/>
      <c r="AF2952" s="2"/>
    </row>
    <row r="2953" spans="1:32">
      <c r="A2953" t="s">
        <v>13403</v>
      </c>
      <c r="B2953" t="s">
        <v>19</v>
      </c>
      <c r="C2953" s="2">
        <v>224100000000000</v>
      </c>
      <c r="D2953" s="2">
        <v>229200000000000</v>
      </c>
      <c r="E2953" s="2">
        <v>238400000000000</v>
      </c>
      <c r="F2953" s="2">
        <v>239600000000000</v>
      </c>
      <c r="G2953" s="2">
        <v>237600000000000</v>
      </c>
      <c r="H2953" s="2">
        <v>236700000000000</v>
      </c>
      <c r="I2953" s="2">
        <v>238900000000000</v>
      </c>
      <c r="J2953" s="2">
        <v>242200000000000</v>
      </c>
      <c r="K2953" s="2">
        <v>245900000000000</v>
      </c>
      <c r="L2953" s="2">
        <v>245900000000000</v>
      </c>
      <c r="M2953" s="2">
        <v>248800000000000</v>
      </c>
      <c r="N2953" s="2">
        <v>251500000000000</v>
      </c>
      <c r="O2953" s="2">
        <v>253700000000000</v>
      </c>
      <c r="P2953" s="2">
        <v>258200000000000</v>
      </c>
      <c r="Q2953" s="2">
        <v>261900000000000</v>
      </c>
      <c r="R2953" s="2">
        <v>265500000000000</v>
      </c>
      <c r="S2953" s="2">
        <v>271100000000000</v>
      </c>
      <c r="T2953" s="2">
        <v>274800000000000</v>
      </c>
      <c r="U2953" s="2">
        <v>277600000000000</v>
      </c>
      <c r="V2953" s="2">
        <v>282100000000000</v>
      </c>
      <c r="W2953" s="2">
        <v>285700000000000</v>
      </c>
      <c r="X2953" s="2">
        <v>288000000000000</v>
      </c>
      <c r="Y2953" s="2">
        <v>289700000000000</v>
      </c>
      <c r="Z2953" s="2">
        <v>292700000000000</v>
      </c>
      <c r="AA2953" s="2">
        <v>294100000000000</v>
      </c>
      <c r="AB2953" s="2">
        <v>294900000000000</v>
      </c>
      <c r="AC2953" s="2">
        <v>295800000000000</v>
      </c>
    </row>
    <row r="2954" spans="1:32">
      <c r="A2954" t="s">
        <v>13404</v>
      </c>
      <c r="B2954" t="s">
        <v>19</v>
      </c>
      <c r="C2954" s="2">
        <v>122900000000000</v>
      </c>
      <c r="D2954" s="2">
        <v>121800000000000</v>
      </c>
      <c r="E2954" s="2">
        <v>120400000000000</v>
      </c>
      <c r="F2954" s="2">
        <v>120800000000000</v>
      </c>
      <c r="G2954" s="2">
        <v>121500000000000</v>
      </c>
      <c r="H2954" s="2">
        <v>122400000000000</v>
      </c>
      <c r="I2954" s="2">
        <v>123300000000000</v>
      </c>
      <c r="J2954" s="2">
        <v>124400000000000</v>
      </c>
      <c r="K2954" s="2">
        <v>125700000000000</v>
      </c>
      <c r="L2954" s="2">
        <v>127000000000000</v>
      </c>
      <c r="M2954" s="2">
        <v>128300000000000</v>
      </c>
      <c r="N2954" s="2">
        <v>129700000000000</v>
      </c>
      <c r="O2954" s="2">
        <v>131200000000000</v>
      </c>
      <c r="P2954" s="2">
        <v>132200000000000</v>
      </c>
      <c r="Q2954" s="2">
        <v>132800000000000</v>
      </c>
      <c r="R2954" s="2">
        <v>133200000000000</v>
      </c>
      <c r="S2954" s="2">
        <v>133700000000000</v>
      </c>
      <c r="T2954" s="2">
        <v>134100000000000</v>
      </c>
      <c r="U2954" s="2">
        <v>134500000000000</v>
      </c>
      <c r="V2954" s="2">
        <v>134900000000000</v>
      </c>
      <c r="W2954" s="2">
        <v>135200000000000</v>
      </c>
      <c r="X2954" s="2">
        <v>135400000000000</v>
      </c>
      <c r="Y2954" s="2">
        <v>135500000000000</v>
      </c>
      <c r="Z2954" s="2">
        <v>135500000000000</v>
      </c>
      <c r="AA2954" s="2">
        <v>135500000000000</v>
      </c>
      <c r="AB2954" s="2">
        <v>135400000000000</v>
      </c>
      <c r="AC2954" s="2">
        <v>135200000000000</v>
      </c>
    </row>
    <row r="2955" spans="1:32">
      <c r="A2955" t="s">
        <v>13405</v>
      </c>
      <c r="B2955" t="s">
        <v>19</v>
      </c>
      <c r="C2955" s="2">
        <v>136700000000000</v>
      </c>
      <c r="D2955" s="2">
        <v>139300000000000</v>
      </c>
      <c r="E2955" s="2">
        <v>144700000000000</v>
      </c>
      <c r="F2955" s="2">
        <v>147900000000000</v>
      </c>
      <c r="G2955" s="2">
        <v>148000000000000</v>
      </c>
      <c r="H2955" s="2">
        <v>148200000000000</v>
      </c>
      <c r="I2955" s="2">
        <v>149400000000000</v>
      </c>
      <c r="J2955" s="2">
        <v>150800000000000</v>
      </c>
      <c r="K2955" s="2">
        <v>153000000000000</v>
      </c>
      <c r="L2955" s="2">
        <v>154000000000000</v>
      </c>
      <c r="M2955" s="2">
        <v>156400000000000</v>
      </c>
      <c r="N2955" s="2">
        <v>158000000000000</v>
      </c>
      <c r="O2955" s="2">
        <v>159900000000000</v>
      </c>
      <c r="P2955" s="2">
        <v>162200000000000</v>
      </c>
      <c r="Q2955" s="2">
        <v>163900000000000</v>
      </c>
      <c r="R2955" s="2">
        <v>165500000000000</v>
      </c>
      <c r="S2955" s="2">
        <v>167500000000000</v>
      </c>
      <c r="T2955" s="2">
        <v>169100000000000</v>
      </c>
      <c r="U2955" s="2">
        <v>170600000000000</v>
      </c>
      <c r="V2955" s="2">
        <v>171600000000000</v>
      </c>
      <c r="W2955" s="2">
        <v>173000000000000</v>
      </c>
      <c r="X2955" s="2">
        <v>173700000000000</v>
      </c>
      <c r="Y2955" s="2">
        <v>174700000000000</v>
      </c>
      <c r="Z2955" s="2">
        <v>175600000000000</v>
      </c>
      <c r="AA2955" s="2">
        <v>176200000000000</v>
      </c>
      <c r="AB2955" s="2">
        <v>177300000000000</v>
      </c>
      <c r="AC2955" s="2">
        <v>177300000000000</v>
      </c>
    </row>
    <row r="2956" spans="1:32">
      <c r="A2956" t="s">
        <v>13406</v>
      </c>
      <c r="B2956" t="s">
        <v>19</v>
      </c>
      <c r="C2956" s="2">
        <v>180600000000000</v>
      </c>
      <c r="D2956" s="2">
        <v>187900000000000</v>
      </c>
      <c r="E2956" s="2">
        <v>191400000000000</v>
      </c>
      <c r="F2956" s="2">
        <v>198300000000000</v>
      </c>
      <c r="G2956" s="2">
        <v>205800000000000</v>
      </c>
      <c r="H2956" s="2">
        <v>212000000000000</v>
      </c>
      <c r="I2956" s="2">
        <v>218100000000000</v>
      </c>
      <c r="J2956" s="2">
        <v>224300000000000</v>
      </c>
      <c r="K2956" s="2">
        <v>232000000000000</v>
      </c>
      <c r="L2956" s="2">
        <v>238300000000000</v>
      </c>
      <c r="M2956" s="2">
        <v>245600000000000</v>
      </c>
      <c r="N2956" s="2">
        <v>253400000000000</v>
      </c>
      <c r="O2956" s="2">
        <v>261700000000000</v>
      </c>
      <c r="P2956" s="2">
        <v>269600000000000</v>
      </c>
      <c r="Q2956" s="2">
        <v>277100000000000</v>
      </c>
      <c r="R2956" s="2">
        <v>284600000000000</v>
      </c>
      <c r="S2956" s="2">
        <v>293000000000000</v>
      </c>
      <c r="T2956" s="2">
        <v>301600000000000</v>
      </c>
      <c r="U2956" s="2">
        <v>310500000000000</v>
      </c>
      <c r="V2956" s="2">
        <v>313900000000000</v>
      </c>
      <c r="W2956" s="2">
        <v>328500000000000</v>
      </c>
      <c r="X2956" s="2">
        <v>337200000000000</v>
      </c>
      <c r="Y2956" s="2">
        <v>346800000000000</v>
      </c>
      <c r="Z2956" s="2">
        <v>356400000000000</v>
      </c>
      <c r="AA2956" s="2">
        <v>366300000000000</v>
      </c>
      <c r="AB2956" s="2">
        <v>376500000000000</v>
      </c>
      <c r="AC2956" s="2">
        <v>386600000000000</v>
      </c>
    </row>
    <row r="2957" spans="1:32">
      <c r="A2957" t="s">
        <v>13407</v>
      </c>
      <c r="B2957" t="s">
        <v>19</v>
      </c>
      <c r="C2957" s="2">
        <v>33460000000000</v>
      </c>
      <c r="D2957" s="2">
        <v>33580000000000</v>
      </c>
      <c r="E2957" s="2">
        <v>33290000000000</v>
      </c>
      <c r="F2957" s="2">
        <v>33700000000000</v>
      </c>
      <c r="G2957" s="2">
        <v>34390000000000</v>
      </c>
      <c r="H2957" s="2">
        <v>34920000000000</v>
      </c>
      <c r="I2957" s="2">
        <v>35450000000000</v>
      </c>
      <c r="J2957" s="2">
        <v>35860000000000</v>
      </c>
      <c r="K2957" s="2">
        <v>36440000000000</v>
      </c>
      <c r="L2957" s="2">
        <v>36750000000000</v>
      </c>
      <c r="M2957" s="2">
        <v>37170000000000</v>
      </c>
      <c r="N2957" s="2">
        <v>37670000000000</v>
      </c>
      <c r="O2957" s="2">
        <v>38150000000000</v>
      </c>
      <c r="P2957" s="2">
        <v>38590000000000</v>
      </c>
      <c r="Q2957" s="2">
        <v>38890000000000</v>
      </c>
      <c r="R2957" s="2">
        <v>39190000000000</v>
      </c>
      <c r="S2957" s="2">
        <v>39560000000000</v>
      </c>
      <c r="T2957" s="2">
        <v>39900000000000</v>
      </c>
      <c r="U2957" s="2">
        <v>40220000000000</v>
      </c>
      <c r="V2957" s="2">
        <v>40490000000000</v>
      </c>
      <c r="W2957" s="2">
        <v>40750000000000</v>
      </c>
      <c r="X2957" s="2">
        <v>40920000000000</v>
      </c>
      <c r="Y2957" s="2">
        <v>41150000000000</v>
      </c>
      <c r="Z2957" s="2">
        <v>41390000000000</v>
      </c>
      <c r="AA2957" s="2">
        <v>41550000000000</v>
      </c>
      <c r="AB2957" s="2">
        <v>41730000000000</v>
      </c>
      <c r="AC2957" s="2">
        <v>41850000000000</v>
      </c>
    </row>
    <row r="2958" spans="1:32">
      <c r="A2958" t="s">
        <v>13408</v>
      </c>
      <c r="B2958" t="s">
        <v>19</v>
      </c>
      <c r="C2958" s="2">
        <v>80730000000000</v>
      </c>
      <c r="D2958" s="2">
        <v>81820000000000</v>
      </c>
      <c r="E2958" s="2">
        <v>83460000000000</v>
      </c>
      <c r="F2958" s="2">
        <v>86570000000000</v>
      </c>
      <c r="G2958" s="2">
        <v>88350000000000</v>
      </c>
      <c r="H2958" s="2">
        <v>89890000000000</v>
      </c>
      <c r="I2958" s="2">
        <v>91780000000000</v>
      </c>
      <c r="J2958" s="2">
        <v>93300000000000</v>
      </c>
      <c r="K2958" s="2">
        <v>95000000000000</v>
      </c>
      <c r="L2958" s="2">
        <v>95780000000000</v>
      </c>
      <c r="M2958" s="2">
        <v>97190000000000</v>
      </c>
      <c r="N2958" s="2">
        <v>98430000000000</v>
      </c>
      <c r="O2958" s="2">
        <v>99700000000000</v>
      </c>
      <c r="P2958" s="2">
        <v>100900000000000</v>
      </c>
      <c r="Q2958" s="2">
        <v>101500000000000</v>
      </c>
      <c r="R2958" s="2">
        <v>101900000000000</v>
      </c>
      <c r="S2958" s="2">
        <v>102600000000000</v>
      </c>
      <c r="T2958" s="2">
        <v>103100000000000</v>
      </c>
      <c r="U2958" s="2">
        <v>103600000000000</v>
      </c>
      <c r="V2958" s="2">
        <v>104000000000000</v>
      </c>
      <c r="W2958" s="2">
        <v>104400000000000</v>
      </c>
      <c r="X2958" s="2">
        <v>104600000000000</v>
      </c>
      <c r="Y2958" s="2">
        <v>105100000000000</v>
      </c>
      <c r="Z2958" s="2">
        <v>105600000000000</v>
      </c>
      <c r="AA2958" s="2">
        <v>105800000000000</v>
      </c>
      <c r="AB2958" s="2">
        <v>106300000000000</v>
      </c>
      <c r="AC2958" s="2">
        <v>106500000000000</v>
      </c>
    </row>
    <row r="2959" spans="1:32">
      <c r="A2959" t="s">
        <v>13409</v>
      </c>
      <c r="B2959" t="s">
        <v>19</v>
      </c>
      <c r="C2959" s="2">
        <v>138500000000000</v>
      </c>
      <c r="D2959" s="2">
        <v>147200000000000</v>
      </c>
      <c r="E2959" s="2">
        <v>157000000000000</v>
      </c>
      <c r="F2959" s="2">
        <v>159900000000000</v>
      </c>
      <c r="G2959" s="2">
        <v>163300000000000</v>
      </c>
      <c r="H2959" s="2">
        <v>166500000000000</v>
      </c>
      <c r="I2959" s="2">
        <v>168700000000000</v>
      </c>
      <c r="J2959" s="2">
        <v>169400000000000</v>
      </c>
      <c r="K2959" s="2">
        <v>171900000000000</v>
      </c>
      <c r="L2959" s="2">
        <v>174800000000000</v>
      </c>
      <c r="M2959" s="2">
        <v>180000000000000</v>
      </c>
      <c r="N2959" s="2">
        <v>183900000000000</v>
      </c>
      <c r="O2959" s="2">
        <v>186700000000000</v>
      </c>
      <c r="P2959" s="2">
        <v>189500000000000</v>
      </c>
      <c r="Q2959" s="2">
        <v>192300000000000</v>
      </c>
      <c r="R2959" s="2">
        <v>195100000000000</v>
      </c>
      <c r="S2959" s="2">
        <v>197800000000000</v>
      </c>
      <c r="T2959" s="2">
        <v>200200000000000</v>
      </c>
      <c r="U2959" s="2">
        <v>202700000000000</v>
      </c>
      <c r="V2959" s="2">
        <v>204800000000000</v>
      </c>
      <c r="W2959" s="2">
        <v>206900000000000</v>
      </c>
      <c r="X2959" s="2">
        <v>209100000000000</v>
      </c>
      <c r="Y2959" s="2">
        <v>211300000000000</v>
      </c>
      <c r="Z2959" s="2">
        <v>213300000000000</v>
      </c>
      <c r="AA2959" s="2">
        <v>215300000000000</v>
      </c>
      <c r="AB2959" s="2">
        <v>217100000000000</v>
      </c>
      <c r="AC2959" s="2">
        <v>218300000000000</v>
      </c>
    </row>
    <row r="2960" spans="1:32">
      <c r="A2960" t="s">
        <v>13410</v>
      </c>
      <c r="B2960" t="s">
        <v>19</v>
      </c>
      <c r="C2960" s="2">
        <v>75170000000000</v>
      </c>
      <c r="D2960" s="2">
        <v>79880000000000</v>
      </c>
      <c r="E2960" s="2">
        <v>85210000000000</v>
      </c>
      <c r="F2960" s="2">
        <v>86790000000000</v>
      </c>
      <c r="G2960" s="2">
        <v>88620000000000</v>
      </c>
      <c r="H2960" s="2">
        <v>90350000000000</v>
      </c>
      <c r="I2960" s="2">
        <v>91560000000000</v>
      </c>
      <c r="J2960" s="2">
        <v>91950000000000</v>
      </c>
      <c r="K2960" s="2">
        <v>93300000000000</v>
      </c>
      <c r="L2960" s="2">
        <v>94850000000000</v>
      </c>
      <c r="M2960" s="2">
        <v>97700000000000</v>
      </c>
      <c r="N2960" s="2">
        <v>99810000000000</v>
      </c>
      <c r="O2960" s="2">
        <v>101300000000000</v>
      </c>
      <c r="P2960" s="2">
        <v>102800000000000</v>
      </c>
      <c r="Q2960" s="2">
        <v>104300000000000</v>
      </c>
      <c r="R2960" s="2">
        <v>105800000000000</v>
      </c>
      <c r="S2960" s="2">
        <v>107400000000000</v>
      </c>
      <c r="T2960" s="2">
        <v>108700000000000</v>
      </c>
      <c r="U2960" s="2">
        <v>110000000000000</v>
      </c>
      <c r="V2960" s="2">
        <v>111100000000000</v>
      </c>
      <c r="W2960" s="2">
        <v>112300000000000</v>
      </c>
      <c r="X2960" s="2">
        <v>113500000000000</v>
      </c>
      <c r="Y2960" s="2">
        <v>114600000000000</v>
      </c>
      <c r="Z2960" s="2">
        <v>115700000000000</v>
      </c>
      <c r="AA2960" s="2">
        <v>116800000000000</v>
      </c>
      <c r="AB2960" s="2">
        <v>117800000000000</v>
      </c>
      <c r="AC2960" s="2">
        <v>118400000000000</v>
      </c>
    </row>
    <row r="2961" spans="1:32">
      <c r="A2961" t="s">
        <v>13411</v>
      </c>
      <c r="B2961" t="s">
        <v>19</v>
      </c>
      <c r="C2961" s="2">
        <v>101600000000000</v>
      </c>
      <c r="D2961" s="2">
        <v>100900000000000</v>
      </c>
      <c r="E2961" s="2">
        <v>101100000000000</v>
      </c>
      <c r="F2961" s="2">
        <v>101500000000000</v>
      </c>
      <c r="G2961" s="2">
        <v>101400000000000</v>
      </c>
      <c r="H2961" s="2">
        <v>101000000000000</v>
      </c>
      <c r="I2961" s="2">
        <v>101100000000000</v>
      </c>
      <c r="J2961" s="2">
        <v>100900000000000</v>
      </c>
      <c r="K2961" s="2">
        <v>100800000000000</v>
      </c>
      <c r="L2961" s="2">
        <v>100300000000000</v>
      </c>
      <c r="M2961" s="2">
        <v>100200000000000</v>
      </c>
      <c r="N2961" s="2">
        <v>99990000000000</v>
      </c>
      <c r="O2961" s="2">
        <v>99960000000000</v>
      </c>
      <c r="P2961" s="2">
        <v>100200000000000</v>
      </c>
      <c r="Q2961" s="2">
        <v>100300000000000</v>
      </c>
      <c r="R2961" s="2">
        <v>100400000000000</v>
      </c>
      <c r="S2961" s="2">
        <v>100700000000000</v>
      </c>
      <c r="T2961" s="2">
        <v>101000000000000</v>
      </c>
      <c r="U2961" s="2">
        <v>101200000000000</v>
      </c>
      <c r="V2961" s="2">
        <v>101300000000000</v>
      </c>
      <c r="W2961" s="2">
        <v>101600000000000</v>
      </c>
      <c r="X2961" s="2">
        <v>101600000000000</v>
      </c>
      <c r="Y2961" s="2">
        <v>101800000000000</v>
      </c>
      <c r="Z2961" s="2">
        <v>102200000000000</v>
      </c>
      <c r="AA2961" s="2">
        <v>102200000000000</v>
      </c>
      <c r="AB2961" s="2">
        <v>102700000000000</v>
      </c>
      <c r="AC2961" s="2">
        <v>102500000000000</v>
      </c>
    </row>
    <row r="2962" spans="1:32">
      <c r="A2962" t="s">
        <v>13412</v>
      </c>
      <c r="B2962" t="s">
        <v>19</v>
      </c>
      <c r="C2962">
        <v>0</v>
      </c>
      <c r="D2962">
        <v>0</v>
      </c>
      <c r="E2962">
        <v>0</v>
      </c>
      <c r="F2962">
        <v>0</v>
      </c>
      <c r="G2962">
        <v>0</v>
      </c>
      <c r="H2962">
        <v>0</v>
      </c>
      <c r="I2962">
        <v>0</v>
      </c>
      <c r="J2962">
        <v>0</v>
      </c>
      <c r="K2962">
        <v>0</v>
      </c>
      <c r="L2962">
        <v>0</v>
      </c>
      <c r="M2962">
        <v>0</v>
      </c>
      <c r="N2962">
        <v>0</v>
      </c>
      <c r="O2962">
        <v>0</v>
      </c>
      <c r="P2962">
        <v>0</v>
      </c>
      <c r="Q2962">
        <v>0</v>
      </c>
      <c r="R2962">
        <v>0</v>
      </c>
      <c r="S2962">
        <v>0</v>
      </c>
      <c r="T2962">
        <v>0</v>
      </c>
      <c r="U2962">
        <v>0</v>
      </c>
      <c r="V2962">
        <v>0</v>
      </c>
      <c r="W2962">
        <v>0</v>
      </c>
      <c r="X2962">
        <v>0</v>
      </c>
      <c r="Y2962">
        <v>0</v>
      </c>
      <c r="Z2962">
        <v>0</v>
      </c>
      <c r="AA2962">
        <v>0</v>
      </c>
      <c r="AB2962">
        <v>0</v>
      </c>
      <c r="AC2962">
        <v>0</v>
      </c>
    </row>
    <row r="2963" spans="1:32">
      <c r="A2963" t="s">
        <v>13413</v>
      </c>
      <c r="B2963" t="s">
        <v>19</v>
      </c>
      <c r="C2963" s="2">
        <v>207000000000000</v>
      </c>
      <c r="D2963" s="2">
        <v>208000000000000</v>
      </c>
      <c r="E2963" s="2">
        <v>209000000000000</v>
      </c>
      <c r="F2963" s="2">
        <v>209000000000000</v>
      </c>
      <c r="G2963" s="2">
        <v>210000000000000</v>
      </c>
      <c r="H2963" s="2">
        <v>211000000000000</v>
      </c>
      <c r="I2963" s="2">
        <v>212000000000000</v>
      </c>
      <c r="J2963" s="2">
        <v>212000000000000</v>
      </c>
      <c r="K2963" s="2">
        <v>213000000000000</v>
      </c>
      <c r="L2963" s="2">
        <v>214000000000000</v>
      </c>
      <c r="M2963" s="2">
        <v>214000000000000</v>
      </c>
      <c r="N2963" s="2">
        <v>215000000000000</v>
      </c>
      <c r="O2963" s="2">
        <v>216000000000000</v>
      </c>
      <c r="P2963" s="2">
        <v>216000000000000</v>
      </c>
      <c r="Q2963" s="2">
        <v>217000000000000</v>
      </c>
      <c r="R2963" s="2">
        <v>218000000000000</v>
      </c>
      <c r="S2963" s="2">
        <v>218000000000000</v>
      </c>
      <c r="T2963" s="2">
        <v>219000000000000</v>
      </c>
      <c r="U2963" s="2">
        <v>220000000000000</v>
      </c>
      <c r="V2963" s="2">
        <v>220000000000000</v>
      </c>
      <c r="W2963" s="2">
        <v>221000000000000</v>
      </c>
      <c r="X2963" s="2">
        <v>222000000000000</v>
      </c>
      <c r="Y2963" s="2">
        <v>222000000000000</v>
      </c>
      <c r="Z2963" s="2">
        <v>223000000000000</v>
      </c>
      <c r="AA2963" s="2">
        <v>224000000000000</v>
      </c>
      <c r="AB2963" s="2">
        <v>225000000000000</v>
      </c>
      <c r="AC2963" s="2">
        <v>225000000000000</v>
      </c>
    </row>
    <row r="2964" spans="1:32">
      <c r="A2964" t="s">
        <v>13414</v>
      </c>
      <c r="B2964" t="s">
        <v>19</v>
      </c>
      <c r="C2964" s="2">
        <v>282800000000000</v>
      </c>
      <c r="D2964" s="2">
        <v>280700000000000</v>
      </c>
      <c r="E2964" s="2">
        <v>282300000000000</v>
      </c>
      <c r="F2964" s="2">
        <v>286000000000000</v>
      </c>
      <c r="G2964" s="2">
        <v>291900000000000</v>
      </c>
      <c r="H2964" s="2">
        <v>298800000000000</v>
      </c>
      <c r="I2964" s="2">
        <v>303800000000000</v>
      </c>
      <c r="J2964" s="2">
        <v>308200000000000</v>
      </c>
      <c r="K2964" s="2">
        <v>311600000000000</v>
      </c>
      <c r="L2964" s="2">
        <v>312900000000000</v>
      </c>
      <c r="M2964" s="2">
        <v>313000000000000</v>
      </c>
      <c r="N2964" s="2">
        <v>315900000000000</v>
      </c>
      <c r="O2964" s="2">
        <v>319900000000000</v>
      </c>
      <c r="P2964" s="2">
        <v>322700000000000</v>
      </c>
      <c r="Q2964" s="2">
        <v>325700000000000</v>
      </c>
      <c r="R2964" s="2">
        <v>328300000000000</v>
      </c>
      <c r="S2964" s="2">
        <v>330300000000000</v>
      </c>
      <c r="T2964" s="2">
        <v>331800000000000</v>
      </c>
      <c r="U2964" s="2">
        <v>334200000000000</v>
      </c>
      <c r="V2964" s="2">
        <v>336100000000000</v>
      </c>
      <c r="W2964" s="2">
        <v>337900000000000</v>
      </c>
      <c r="X2964" s="2">
        <v>341300000000000</v>
      </c>
      <c r="Y2964" s="2">
        <v>345100000000000</v>
      </c>
      <c r="Z2964" s="2">
        <v>349500000000000</v>
      </c>
      <c r="AA2964" s="2">
        <v>354100000000000</v>
      </c>
      <c r="AB2964" s="2">
        <v>359000000000000</v>
      </c>
      <c r="AC2964" s="2">
        <v>363300000000000</v>
      </c>
    </row>
    <row r="2965" spans="1:32">
      <c r="A2965" t="s">
        <v>13415</v>
      </c>
      <c r="B2965" t="s">
        <v>19</v>
      </c>
      <c r="C2965">
        <v>0</v>
      </c>
      <c r="D2965">
        <v>0</v>
      </c>
      <c r="E2965">
        <v>0</v>
      </c>
      <c r="F2965">
        <v>0</v>
      </c>
      <c r="G2965">
        <v>0</v>
      </c>
      <c r="H2965">
        <v>0</v>
      </c>
      <c r="I2965">
        <v>0</v>
      </c>
      <c r="J2965">
        <v>0</v>
      </c>
      <c r="K2965">
        <v>0</v>
      </c>
      <c r="L2965">
        <v>0</v>
      </c>
      <c r="M2965">
        <v>0</v>
      </c>
      <c r="N2965">
        <v>0</v>
      </c>
      <c r="O2965">
        <v>0</v>
      </c>
      <c r="P2965">
        <v>0</v>
      </c>
      <c r="Q2965">
        <v>0</v>
      </c>
      <c r="R2965">
        <v>0</v>
      </c>
      <c r="S2965">
        <v>0</v>
      </c>
      <c r="T2965">
        <v>0</v>
      </c>
      <c r="U2965">
        <v>0</v>
      </c>
      <c r="V2965">
        <v>0</v>
      </c>
      <c r="W2965">
        <v>0</v>
      </c>
      <c r="X2965">
        <v>0</v>
      </c>
      <c r="Y2965">
        <v>0</v>
      </c>
      <c r="Z2965">
        <v>0</v>
      </c>
      <c r="AA2965">
        <v>0</v>
      </c>
      <c r="AB2965">
        <v>0</v>
      </c>
      <c r="AC2965">
        <v>0</v>
      </c>
    </row>
    <row r="2966" spans="1:32">
      <c r="A2966" t="s">
        <v>13416</v>
      </c>
      <c r="B2966" t="s">
        <v>19</v>
      </c>
      <c r="C2966">
        <v>0</v>
      </c>
      <c r="D2966">
        <v>0</v>
      </c>
      <c r="E2966">
        <v>0</v>
      </c>
      <c r="F2966">
        <v>0</v>
      </c>
      <c r="G2966">
        <v>0</v>
      </c>
      <c r="H2966">
        <v>0</v>
      </c>
      <c r="I2966">
        <v>0</v>
      </c>
      <c r="J2966">
        <v>0</v>
      </c>
      <c r="K2966">
        <v>0</v>
      </c>
      <c r="L2966">
        <v>0</v>
      </c>
      <c r="M2966">
        <v>0</v>
      </c>
      <c r="N2966">
        <v>0</v>
      </c>
      <c r="O2966">
        <v>0</v>
      </c>
      <c r="P2966">
        <v>0</v>
      </c>
      <c r="Q2966">
        <v>0</v>
      </c>
      <c r="R2966">
        <v>0</v>
      </c>
      <c r="S2966">
        <v>0</v>
      </c>
      <c r="T2966">
        <v>0</v>
      </c>
      <c r="U2966">
        <v>0</v>
      </c>
      <c r="V2966">
        <v>0</v>
      </c>
      <c r="W2966">
        <v>0</v>
      </c>
      <c r="X2966">
        <v>0</v>
      </c>
      <c r="Y2966">
        <v>0</v>
      </c>
      <c r="Z2966">
        <v>0</v>
      </c>
      <c r="AA2966">
        <v>0</v>
      </c>
      <c r="AB2966">
        <v>0</v>
      </c>
      <c r="AC2966">
        <v>0</v>
      </c>
      <c r="AD2966" s="2"/>
      <c r="AE2966" s="2"/>
      <c r="AF2966" s="2"/>
    </row>
    <row r="2967" spans="1:32">
      <c r="A2967" t="s">
        <v>13417</v>
      </c>
      <c r="B2967" t="s">
        <v>19</v>
      </c>
      <c r="C2967">
        <v>0</v>
      </c>
      <c r="D2967">
        <v>0</v>
      </c>
      <c r="E2967">
        <v>0</v>
      </c>
      <c r="F2967">
        <v>0</v>
      </c>
      <c r="G2967">
        <v>0</v>
      </c>
      <c r="H2967">
        <v>0</v>
      </c>
      <c r="I2967">
        <v>0</v>
      </c>
      <c r="J2967">
        <v>0</v>
      </c>
      <c r="K2967">
        <v>0</v>
      </c>
      <c r="L2967">
        <v>0</v>
      </c>
      <c r="M2967">
        <v>0</v>
      </c>
      <c r="N2967">
        <v>0</v>
      </c>
      <c r="O2967">
        <v>0</v>
      </c>
      <c r="P2967">
        <v>0</v>
      </c>
      <c r="Q2967">
        <v>0</v>
      </c>
      <c r="R2967">
        <v>0</v>
      </c>
      <c r="S2967">
        <v>0</v>
      </c>
      <c r="T2967">
        <v>0</v>
      </c>
      <c r="U2967">
        <v>0</v>
      </c>
      <c r="V2967">
        <v>0</v>
      </c>
      <c r="W2967">
        <v>0</v>
      </c>
      <c r="X2967">
        <v>0</v>
      </c>
      <c r="Y2967">
        <v>0</v>
      </c>
      <c r="Z2967">
        <v>0</v>
      </c>
      <c r="AA2967">
        <v>0</v>
      </c>
      <c r="AB2967">
        <v>0</v>
      </c>
      <c r="AC2967">
        <v>0</v>
      </c>
      <c r="AD2967" s="2"/>
      <c r="AE2967" s="2"/>
      <c r="AF2967" s="2"/>
    </row>
    <row r="2968" spans="1:32">
      <c r="A2968" t="s">
        <v>13418</v>
      </c>
      <c r="B2968" t="s">
        <v>19</v>
      </c>
      <c r="C2968">
        <v>0</v>
      </c>
      <c r="D2968">
        <v>0</v>
      </c>
      <c r="E2968">
        <v>0</v>
      </c>
      <c r="F2968">
        <v>0</v>
      </c>
      <c r="G2968">
        <v>0</v>
      </c>
      <c r="H2968">
        <v>0</v>
      </c>
      <c r="I2968">
        <v>0</v>
      </c>
      <c r="J2968">
        <v>0</v>
      </c>
      <c r="K2968">
        <v>0</v>
      </c>
      <c r="L2968">
        <v>0</v>
      </c>
      <c r="M2968">
        <v>0</v>
      </c>
      <c r="N2968">
        <v>0</v>
      </c>
      <c r="O2968">
        <v>0</v>
      </c>
      <c r="P2968">
        <v>0</v>
      </c>
      <c r="Q2968">
        <v>0</v>
      </c>
      <c r="R2968">
        <v>0</v>
      </c>
      <c r="S2968">
        <v>0</v>
      </c>
      <c r="T2968">
        <v>0</v>
      </c>
      <c r="U2968">
        <v>0</v>
      </c>
      <c r="V2968">
        <v>0</v>
      </c>
      <c r="W2968">
        <v>0</v>
      </c>
      <c r="X2968">
        <v>0</v>
      </c>
      <c r="Y2968">
        <v>0</v>
      </c>
      <c r="Z2968">
        <v>0</v>
      </c>
      <c r="AA2968">
        <v>0</v>
      </c>
      <c r="AB2968">
        <v>0</v>
      </c>
      <c r="AC2968">
        <v>0</v>
      </c>
      <c r="AD2968" s="2"/>
      <c r="AE2968" s="2"/>
      <c r="AF2968" s="2"/>
    </row>
    <row r="2969" spans="1:32">
      <c r="A2969" t="s">
        <v>13419</v>
      </c>
      <c r="B2969" t="s">
        <v>19</v>
      </c>
      <c r="C2969" s="2">
        <v>58500000000000</v>
      </c>
      <c r="D2969" s="2">
        <v>64950000000000</v>
      </c>
      <c r="E2969" s="2">
        <v>66280000000000</v>
      </c>
      <c r="F2969" s="2">
        <v>67350000000000</v>
      </c>
      <c r="G2969" s="2">
        <v>69810000000000</v>
      </c>
      <c r="H2969" s="2">
        <v>72460000000000</v>
      </c>
      <c r="I2969" s="2">
        <v>75140000000000</v>
      </c>
      <c r="J2969" s="2">
        <v>77340000000000</v>
      </c>
      <c r="K2969" s="2">
        <v>81720000000000</v>
      </c>
      <c r="L2969" s="2">
        <v>83970000000000</v>
      </c>
      <c r="M2969" s="2">
        <v>84780000000000</v>
      </c>
      <c r="N2969" s="2">
        <v>83960000000000</v>
      </c>
      <c r="O2969" s="2">
        <v>82150000000000</v>
      </c>
      <c r="P2969" s="2">
        <v>80260000000000</v>
      </c>
      <c r="Q2969" s="2">
        <v>78400000000000</v>
      </c>
      <c r="R2969" s="2">
        <v>76660000000000</v>
      </c>
      <c r="S2969" s="2">
        <v>75620000000000</v>
      </c>
      <c r="T2969" s="2">
        <v>74910000000000</v>
      </c>
      <c r="U2969" s="2">
        <v>73770000000000</v>
      </c>
      <c r="V2969" s="2">
        <v>72540000000000</v>
      </c>
      <c r="W2969" s="2">
        <v>71400000000000</v>
      </c>
      <c r="X2969" s="2">
        <v>70150000000000</v>
      </c>
      <c r="Y2969" s="2">
        <v>68910000000000</v>
      </c>
      <c r="Z2969" s="2">
        <v>67500000000000</v>
      </c>
      <c r="AA2969" s="2">
        <v>66160000000000</v>
      </c>
      <c r="AB2969" s="2">
        <v>64870000000000</v>
      </c>
      <c r="AC2969" s="2">
        <v>63990000000000</v>
      </c>
      <c r="AD2969" s="2"/>
      <c r="AE2969" s="2"/>
      <c r="AF2969" s="2"/>
    </row>
    <row r="2970" spans="1:32">
      <c r="A2970" t="s">
        <v>13420</v>
      </c>
      <c r="B2970" t="s">
        <v>19</v>
      </c>
      <c r="C2970" s="2">
        <v>957100000000</v>
      </c>
      <c r="D2970" s="2">
        <v>986600000000</v>
      </c>
      <c r="E2970" s="2">
        <v>1022000000000</v>
      </c>
      <c r="F2970" s="2">
        <v>1059000000000</v>
      </c>
      <c r="G2970" s="2">
        <v>1089000000000</v>
      </c>
      <c r="H2970" s="2">
        <v>1114000000000</v>
      </c>
      <c r="I2970" s="2">
        <v>1141000000000</v>
      </c>
      <c r="J2970" s="2">
        <v>1162000000000</v>
      </c>
      <c r="K2970" s="2">
        <v>1181000000000</v>
      </c>
      <c r="L2970" s="2">
        <v>1192000000000</v>
      </c>
      <c r="M2970" s="2">
        <v>1201000000000</v>
      </c>
      <c r="N2970" s="2">
        <v>1206000000000</v>
      </c>
      <c r="O2970" s="2">
        <v>1208000000000</v>
      </c>
      <c r="P2970" s="2">
        <v>1211000000000</v>
      </c>
      <c r="Q2970" s="2">
        <v>1212000000000</v>
      </c>
      <c r="R2970" s="2">
        <v>1213000000000</v>
      </c>
      <c r="S2970" s="2">
        <v>1217000000000</v>
      </c>
      <c r="T2970" s="2">
        <v>1219000000000</v>
      </c>
      <c r="U2970" s="2">
        <v>1221000000000</v>
      </c>
      <c r="V2970" s="2">
        <v>1223000000000</v>
      </c>
      <c r="W2970" s="2">
        <v>1226000000000</v>
      </c>
      <c r="X2970" s="2">
        <v>1226000000000</v>
      </c>
      <c r="Y2970" s="2">
        <v>1229000000000</v>
      </c>
      <c r="Z2970" s="2">
        <v>1233000000000</v>
      </c>
      <c r="AA2970" s="2">
        <v>1234000000000</v>
      </c>
      <c r="AB2970" s="2">
        <v>1239000000000</v>
      </c>
      <c r="AC2970" s="2">
        <v>1238000000000</v>
      </c>
      <c r="AD2970" s="2"/>
      <c r="AE2970" s="2"/>
      <c r="AF2970" s="2"/>
    </row>
    <row r="2971" spans="1:32">
      <c r="A2971" t="s">
        <v>13421</v>
      </c>
      <c r="B2971" t="s">
        <v>19</v>
      </c>
      <c r="C2971">
        <v>0</v>
      </c>
      <c r="D2971">
        <v>0</v>
      </c>
      <c r="E2971">
        <v>0</v>
      </c>
      <c r="F2971">
        <v>0</v>
      </c>
      <c r="G2971">
        <v>0</v>
      </c>
      <c r="H2971">
        <v>0</v>
      </c>
      <c r="I2971">
        <v>0</v>
      </c>
      <c r="J2971">
        <v>0</v>
      </c>
      <c r="K2971">
        <v>0</v>
      </c>
      <c r="L2971">
        <v>0</v>
      </c>
      <c r="M2971">
        <v>0</v>
      </c>
      <c r="N2971">
        <v>0</v>
      </c>
      <c r="O2971">
        <v>0</v>
      </c>
      <c r="P2971">
        <v>0</v>
      </c>
      <c r="Q2971">
        <v>0</v>
      </c>
      <c r="R2971">
        <v>0</v>
      </c>
      <c r="S2971">
        <v>0</v>
      </c>
      <c r="T2971">
        <v>0</v>
      </c>
      <c r="U2971">
        <v>0</v>
      </c>
      <c r="V2971">
        <v>0</v>
      </c>
      <c r="W2971">
        <v>0</v>
      </c>
      <c r="X2971">
        <v>0</v>
      </c>
      <c r="Y2971">
        <v>0</v>
      </c>
      <c r="Z2971">
        <v>0</v>
      </c>
      <c r="AA2971">
        <v>0</v>
      </c>
      <c r="AB2971">
        <v>0</v>
      </c>
      <c r="AC2971">
        <v>0</v>
      </c>
      <c r="AD2971" s="2"/>
      <c r="AE2971" s="2"/>
      <c r="AF2971" s="2"/>
    </row>
    <row r="2972" spans="1:32">
      <c r="A2972" t="s">
        <v>13422</v>
      </c>
      <c r="B2972" t="s">
        <v>19</v>
      </c>
      <c r="C2972" s="2">
        <v>14830000000000</v>
      </c>
      <c r="D2972" s="2">
        <v>15220000000000</v>
      </c>
      <c r="E2972" s="2">
        <v>15570000000000</v>
      </c>
      <c r="F2972" s="2">
        <v>15630000000000</v>
      </c>
      <c r="G2972" s="2">
        <v>15740000000000</v>
      </c>
      <c r="H2972" s="2">
        <v>15930000000000</v>
      </c>
      <c r="I2972" s="2">
        <v>16150000000000</v>
      </c>
      <c r="J2972" s="2">
        <v>16410000000000</v>
      </c>
      <c r="K2972" s="2">
        <v>16750000000000</v>
      </c>
      <c r="L2972" s="2">
        <v>16970000000000</v>
      </c>
      <c r="M2972" s="2">
        <v>17200000000000</v>
      </c>
      <c r="N2972" s="2">
        <v>17290000000000</v>
      </c>
      <c r="O2972" s="2">
        <v>17290000000000</v>
      </c>
      <c r="P2972" s="2">
        <v>17220000000000</v>
      </c>
      <c r="Q2972" s="2">
        <v>17150000000000</v>
      </c>
      <c r="R2972" s="2">
        <v>17130000000000</v>
      </c>
      <c r="S2972" s="2">
        <v>17160000000000</v>
      </c>
      <c r="T2972" s="2">
        <v>17170000000000</v>
      </c>
      <c r="U2972" s="2">
        <v>17160000000000</v>
      </c>
      <c r="V2972" s="2">
        <v>17140000000000</v>
      </c>
      <c r="W2972" s="2">
        <v>17130000000000</v>
      </c>
      <c r="X2972" s="2">
        <v>17070000000000</v>
      </c>
      <c r="Y2972" s="2">
        <v>17070000000000</v>
      </c>
      <c r="Z2972" s="2">
        <v>17020000000000</v>
      </c>
      <c r="AA2972" s="2">
        <v>16950000000000</v>
      </c>
      <c r="AB2972" s="2">
        <v>16900000000000</v>
      </c>
      <c r="AC2972" s="2">
        <v>16860000000000</v>
      </c>
      <c r="AD2972" s="2"/>
      <c r="AE2972" s="2"/>
      <c r="AF2972" s="2"/>
    </row>
    <row r="2973" spans="1:32">
      <c r="A2973" t="s">
        <v>13423</v>
      </c>
      <c r="B2973" t="s">
        <v>19</v>
      </c>
      <c r="C2973" s="2">
        <v>124700000000000</v>
      </c>
      <c r="D2973" s="2">
        <v>122464000000000</v>
      </c>
      <c r="E2973" s="2">
        <v>119724000000000</v>
      </c>
      <c r="F2973" s="2">
        <v>118409000000000</v>
      </c>
      <c r="G2973" s="2">
        <v>116100000000000</v>
      </c>
      <c r="H2973" s="2">
        <v>116284000000000</v>
      </c>
      <c r="I2973" s="2">
        <v>116079000000000</v>
      </c>
      <c r="J2973" s="2">
        <v>116090000000000</v>
      </c>
      <c r="K2973" s="2">
        <v>117033000000000</v>
      </c>
      <c r="L2973" s="2">
        <v>117880000000000</v>
      </c>
      <c r="M2973" s="2">
        <v>117623000000000</v>
      </c>
      <c r="N2973" s="2">
        <v>117626000000000</v>
      </c>
      <c r="O2973" s="2">
        <v>117417000000000</v>
      </c>
      <c r="P2973" s="2">
        <v>117527000000000</v>
      </c>
      <c r="Q2973" s="2">
        <v>116487000000000</v>
      </c>
      <c r="R2973" s="2">
        <v>115692000000000</v>
      </c>
      <c r="S2973" s="2">
        <v>115788000000000</v>
      </c>
      <c r="T2973" s="2">
        <v>115461000000000</v>
      </c>
      <c r="U2973" s="2">
        <v>114110000000000</v>
      </c>
      <c r="V2973" s="2">
        <v>112376000000000</v>
      </c>
      <c r="W2973" s="2">
        <v>111699000000000</v>
      </c>
      <c r="X2973" s="2">
        <v>111343000000000</v>
      </c>
      <c r="Y2973" s="2">
        <v>110835000000000</v>
      </c>
      <c r="Z2973" s="2">
        <v>109314000000000</v>
      </c>
      <c r="AA2973" s="2">
        <v>107357000000000</v>
      </c>
      <c r="AB2973" s="2">
        <v>106812000000000</v>
      </c>
      <c r="AC2973" s="2">
        <v>107111000000000</v>
      </c>
      <c r="AD2973" s="2"/>
      <c r="AE2973" s="2"/>
      <c r="AF2973" s="2"/>
    </row>
    <row r="2974" spans="1:32">
      <c r="A2974" t="s">
        <v>13424</v>
      </c>
      <c r="B2974" t="s">
        <v>19</v>
      </c>
      <c r="C2974" s="2">
        <v>65000000000</v>
      </c>
      <c r="D2974" s="2">
        <v>67000000000</v>
      </c>
      <c r="E2974" s="2">
        <v>69000000000</v>
      </c>
      <c r="F2974" s="2">
        <v>71000000000</v>
      </c>
      <c r="G2974" s="2">
        <v>73000000000</v>
      </c>
      <c r="H2974" s="2">
        <v>75000000000</v>
      </c>
      <c r="I2974" s="2">
        <v>77000000000</v>
      </c>
      <c r="J2974" s="2">
        <v>79000000000</v>
      </c>
      <c r="K2974" s="2">
        <v>82000000000</v>
      </c>
      <c r="L2974" s="2">
        <v>84000000000</v>
      </c>
      <c r="M2974" s="2">
        <v>86000000000</v>
      </c>
      <c r="N2974" s="2">
        <v>87000000000</v>
      </c>
      <c r="O2974" s="2">
        <v>87000000000</v>
      </c>
      <c r="P2974" s="2">
        <v>87000000000</v>
      </c>
      <c r="Q2974" s="2">
        <v>88000000000</v>
      </c>
      <c r="R2974" s="2">
        <v>89000000000</v>
      </c>
      <c r="S2974" s="2">
        <v>90000000000</v>
      </c>
      <c r="T2974" s="2">
        <v>91000000000</v>
      </c>
      <c r="U2974" s="2">
        <v>93000000000</v>
      </c>
      <c r="V2974" s="2">
        <v>94000000000</v>
      </c>
      <c r="W2974" s="2">
        <v>95000000000</v>
      </c>
      <c r="X2974" s="2">
        <v>96000000000</v>
      </c>
      <c r="Y2974" s="2">
        <v>97000000000</v>
      </c>
      <c r="Z2974" s="2">
        <v>97000000000</v>
      </c>
      <c r="AA2974" s="2">
        <v>99000000000</v>
      </c>
      <c r="AB2974" s="2">
        <v>100000000000</v>
      </c>
      <c r="AC2974" s="2">
        <v>101000000000</v>
      </c>
      <c r="AD2974" s="2"/>
      <c r="AE2974" s="2"/>
      <c r="AF2974" s="2"/>
    </row>
    <row r="2975" spans="1:32">
      <c r="A2975" t="s">
        <v>13425</v>
      </c>
      <c r="B2975" t="s">
        <v>19</v>
      </c>
      <c r="C2975">
        <v>0</v>
      </c>
      <c r="D2975">
        <v>0</v>
      </c>
      <c r="E2975">
        <v>0</v>
      </c>
      <c r="F2975">
        <v>0</v>
      </c>
      <c r="G2975">
        <v>0</v>
      </c>
      <c r="H2975">
        <v>0</v>
      </c>
      <c r="I2975">
        <v>0</v>
      </c>
      <c r="J2975">
        <v>0</v>
      </c>
      <c r="K2975">
        <v>0</v>
      </c>
      <c r="L2975">
        <v>0</v>
      </c>
      <c r="M2975">
        <v>0</v>
      </c>
      <c r="N2975">
        <v>0</v>
      </c>
      <c r="O2975">
        <v>0</v>
      </c>
      <c r="P2975">
        <v>0</v>
      </c>
      <c r="Q2975">
        <v>0</v>
      </c>
      <c r="R2975">
        <v>0</v>
      </c>
      <c r="S2975">
        <v>0</v>
      </c>
      <c r="T2975">
        <v>0</v>
      </c>
      <c r="U2975">
        <v>0</v>
      </c>
      <c r="V2975">
        <v>0</v>
      </c>
      <c r="W2975">
        <v>0</v>
      </c>
      <c r="X2975">
        <v>0</v>
      </c>
      <c r="Y2975">
        <v>0</v>
      </c>
      <c r="Z2975">
        <v>0</v>
      </c>
      <c r="AA2975">
        <v>0</v>
      </c>
      <c r="AB2975">
        <v>0</v>
      </c>
      <c r="AC2975">
        <v>0</v>
      </c>
      <c r="AD2975" s="2"/>
      <c r="AE2975" s="2"/>
      <c r="AF2975" s="2"/>
    </row>
    <row r="2976" spans="1:32">
      <c r="A2976" t="s">
        <v>13426</v>
      </c>
      <c r="B2976" t="s">
        <v>19</v>
      </c>
      <c r="C2976">
        <v>0</v>
      </c>
      <c r="D2976">
        <v>0</v>
      </c>
      <c r="E2976">
        <v>0</v>
      </c>
      <c r="F2976">
        <v>0</v>
      </c>
      <c r="G2976">
        <v>0</v>
      </c>
      <c r="H2976">
        <v>0</v>
      </c>
      <c r="I2976">
        <v>0</v>
      </c>
      <c r="J2976">
        <v>0</v>
      </c>
      <c r="K2976">
        <v>0</v>
      </c>
      <c r="L2976">
        <v>0</v>
      </c>
      <c r="M2976">
        <v>0</v>
      </c>
      <c r="N2976">
        <v>0</v>
      </c>
      <c r="O2976">
        <v>0</v>
      </c>
      <c r="P2976">
        <v>0</v>
      </c>
      <c r="Q2976">
        <v>0</v>
      </c>
      <c r="R2976">
        <v>0</v>
      </c>
      <c r="S2976">
        <v>0</v>
      </c>
      <c r="T2976">
        <v>0</v>
      </c>
      <c r="U2976">
        <v>0</v>
      </c>
      <c r="V2976">
        <v>0</v>
      </c>
      <c r="W2976">
        <v>0</v>
      </c>
      <c r="X2976">
        <v>0</v>
      </c>
      <c r="Y2976">
        <v>0</v>
      </c>
      <c r="Z2976">
        <v>0</v>
      </c>
      <c r="AA2976">
        <v>0</v>
      </c>
      <c r="AB2976">
        <v>0</v>
      </c>
      <c r="AC2976">
        <v>0</v>
      </c>
      <c r="AD2976" s="2"/>
      <c r="AE2976" s="2"/>
      <c r="AF2976" s="2"/>
    </row>
    <row r="2977" spans="1:32">
      <c r="A2977" t="s">
        <v>13427</v>
      </c>
      <c r="B2977" t="s">
        <v>19</v>
      </c>
      <c r="C2977" s="2">
        <v>100300000000000</v>
      </c>
      <c r="D2977" s="2">
        <v>105200000000000</v>
      </c>
      <c r="E2977" s="2">
        <v>109200000000000</v>
      </c>
      <c r="F2977" s="2">
        <v>113800000000000</v>
      </c>
      <c r="G2977" s="2">
        <v>117600000000000</v>
      </c>
      <c r="H2977" s="2">
        <v>117800000000000</v>
      </c>
      <c r="I2977" s="2">
        <v>117800000000000</v>
      </c>
      <c r="J2977" s="2">
        <v>117500000000000</v>
      </c>
      <c r="K2977" s="2">
        <v>116800000000000</v>
      </c>
      <c r="L2977" s="2">
        <v>115500000000000</v>
      </c>
      <c r="M2977" s="2">
        <v>113600000000000</v>
      </c>
      <c r="N2977" s="2">
        <v>111200000000000</v>
      </c>
      <c r="O2977" s="2">
        <v>108100000000000</v>
      </c>
      <c r="P2977" s="2">
        <v>104800000000000</v>
      </c>
      <c r="Q2977" s="2">
        <v>101700000000000</v>
      </c>
      <c r="R2977" s="2">
        <v>99080000000000</v>
      </c>
      <c r="S2977" s="2">
        <v>96410000000000</v>
      </c>
      <c r="T2977" s="2">
        <v>93710000000000</v>
      </c>
      <c r="U2977" s="2">
        <v>90980000000000</v>
      </c>
      <c r="V2977" s="2">
        <v>88160000000000</v>
      </c>
      <c r="W2977" s="2">
        <v>85310000000000</v>
      </c>
      <c r="X2977" s="2">
        <v>82710000000000</v>
      </c>
      <c r="Y2977" s="2">
        <v>80360000000000</v>
      </c>
      <c r="Z2977" s="2">
        <v>78230000000000</v>
      </c>
      <c r="AA2977" s="2">
        <v>76270000000000</v>
      </c>
      <c r="AB2977" s="2">
        <v>74240000000000</v>
      </c>
      <c r="AC2977" s="2">
        <v>71670000000000</v>
      </c>
    </row>
    <row r="2978" spans="1:32">
      <c r="A2978" t="s">
        <v>13428</v>
      </c>
      <c r="B2978" t="s">
        <v>19</v>
      </c>
      <c r="C2978" s="2">
        <v>37476000000000</v>
      </c>
      <c r="D2978" s="2">
        <v>37663300000000</v>
      </c>
      <c r="E2978" s="2">
        <v>38553700000000</v>
      </c>
      <c r="F2978" s="2">
        <v>37974200000000</v>
      </c>
      <c r="G2978" s="2">
        <v>36731700000000</v>
      </c>
      <c r="H2978" s="2">
        <v>35613100000000</v>
      </c>
      <c r="I2978" s="2">
        <v>34982400000000</v>
      </c>
      <c r="J2978" s="2">
        <v>34443100000000</v>
      </c>
      <c r="K2978" s="2">
        <v>33801900000000</v>
      </c>
      <c r="L2978" s="2">
        <v>32401400000000</v>
      </c>
      <c r="M2978" s="2">
        <v>31342500000000</v>
      </c>
      <c r="N2978" s="2">
        <v>30185200000000</v>
      </c>
      <c r="O2978" s="2">
        <v>28907900000000</v>
      </c>
      <c r="P2978" s="2">
        <v>27904700000000</v>
      </c>
      <c r="Q2978" s="2">
        <v>26804700000000</v>
      </c>
      <c r="R2978" s="2">
        <v>25718600000000</v>
      </c>
      <c r="S2978" s="2">
        <v>24883800000000</v>
      </c>
      <c r="T2978" s="2">
        <v>23894200000000</v>
      </c>
      <c r="U2978" s="2">
        <v>22858000000000</v>
      </c>
      <c r="V2978" s="2">
        <v>22010100000000</v>
      </c>
      <c r="W2978" s="2">
        <v>21094900000000</v>
      </c>
      <c r="X2978" s="2">
        <v>20122400000000</v>
      </c>
      <c r="Y2978" s="2">
        <v>19125600000000</v>
      </c>
      <c r="Z2978" s="2">
        <v>18278300000000</v>
      </c>
      <c r="AA2978" s="2">
        <v>17365100000000</v>
      </c>
      <c r="AB2978" s="2">
        <v>16445800000000</v>
      </c>
      <c r="AC2978" s="2">
        <v>15573600000000</v>
      </c>
    </row>
    <row r="2979" spans="1:32">
      <c r="A2979" t="s">
        <v>13429</v>
      </c>
      <c r="B2979" t="s">
        <v>19</v>
      </c>
      <c r="C2979" s="2">
        <v>203500000000</v>
      </c>
      <c r="D2979" s="2">
        <v>212000000000</v>
      </c>
      <c r="E2979" s="2">
        <v>219000000000</v>
      </c>
      <c r="F2979" s="2">
        <v>228300000000</v>
      </c>
      <c r="G2979" s="2">
        <v>236000000000</v>
      </c>
      <c r="H2979" s="2">
        <v>243700000000</v>
      </c>
      <c r="I2979" s="2">
        <v>251500000000</v>
      </c>
      <c r="J2979" s="2">
        <v>257700000000</v>
      </c>
      <c r="K2979" s="2">
        <v>264600000000</v>
      </c>
      <c r="L2979" s="2">
        <v>270000000000</v>
      </c>
      <c r="M2979" s="2">
        <v>274700000000</v>
      </c>
      <c r="N2979" s="2">
        <v>278500000000</v>
      </c>
      <c r="O2979" s="2">
        <v>281600000000</v>
      </c>
      <c r="P2979" s="2">
        <v>284700000000</v>
      </c>
      <c r="Q2979" s="2">
        <v>287100000000</v>
      </c>
      <c r="R2979" s="2">
        <v>290200000000</v>
      </c>
      <c r="S2979" s="2">
        <v>292500000000</v>
      </c>
      <c r="T2979" s="2">
        <v>295600000000</v>
      </c>
      <c r="U2979" s="2">
        <v>298700000000</v>
      </c>
      <c r="V2979" s="2">
        <v>301000000000</v>
      </c>
      <c r="W2979" s="2">
        <v>304100000000</v>
      </c>
      <c r="X2979" s="2">
        <v>307200000000</v>
      </c>
      <c r="Y2979" s="2">
        <v>310300000000</v>
      </c>
      <c r="Z2979" s="2">
        <v>313400000000</v>
      </c>
      <c r="AA2979" s="2">
        <v>316500000000</v>
      </c>
      <c r="AB2979" s="2">
        <v>319600000000</v>
      </c>
      <c r="AC2979" s="2">
        <v>322600000000</v>
      </c>
      <c r="AD2979" s="2"/>
      <c r="AE2979" s="2"/>
      <c r="AF2979" s="2"/>
    </row>
    <row r="2980" spans="1:32">
      <c r="A2980" t="s">
        <v>13430</v>
      </c>
      <c r="B2980" t="s">
        <v>19</v>
      </c>
      <c r="C2980">
        <v>0</v>
      </c>
      <c r="D2980">
        <v>0</v>
      </c>
      <c r="E2980">
        <v>0</v>
      </c>
      <c r="F2980">
        <v>0</v>
      </c>
      <c r="G2980">
        <v>0</v>
      </c>
      <c r="H2980">
        <v>0</v>
      </c>
      <c r="I2980">
        <v>0</v>
      </c>
      <c r="J2980">
        <v>0</v>
      </c>
      <c r="K2980">
        <v>0</v>
      </c>
      <c r="L2980">
        <v>0</v>
      </c>
      <c r="M2980">
        <v>0</v>
      </c>
      <c r="N2980">
        <v>0</v>
      </c>
      <c r="O2980">
        <v>0</v>
      </c>
      <c r="P2980">
        <v>0</v>
      </c>
      <c r="Q2980">
        <v>0</v>
      </c>
      <c r="R2980">
        <v>0</v>
      </c>
      <c r="S2980">
        <v>0</v>
      </c>
      <c r="T2980">
        <v>0</v>
      </c>
      <c r="U2980">
        <v>0</v>
      </c>
      <c r="V2980">
        <v>0</v>
      </c>
      <c r="W2980">
        <v>0</v>
      </c>
      <c r="X2980">
        <v>0</v>
      </c>
      <c r="Y2980">
        <v>0</v>
      </c>
      <c r="Z2980">
        <v>0</v>
      </c>
      <c r="AA2980">
        <v>0</v>
      </c>
      <c r="AB2980">
        <v>0</v>
      </c>
      <c r="AC2980">
        <v>0</v>
      </c>
      <c r="AD2980" s="2"/>
      <c r="AE2980" s="2"/>
      <c r="AF2980" s="2"/>
    </row>
    <row r="2981" spans="1:32">
      <c r="A2981" t="s">
        <v>13431</v>
      </c>
      <c r="B2981" t="s">
        <v>19</v>
      </c>
      <c r="C2981">
        <v>0</v>
      </c>
      <c r="D2981">
        <v>0</v>
      </c>
      <c r="E2981">
        <v>0</v>
      </c>
      <c r="F2981">
        <v>0</v>
      </c>
      <c r="G2981">
        <v>0</v>
      </c>
      <c r="H2981">
        <v>0</v>
      </c>
      <c r="I2981">
        <v>0</v>
      </c>
      <c r="J2981">
        <v>0</v>
      </c>
      <c r="K2981">
        <v>0</v>
      </c>
      <c r="L2981">
        <v>0</v>
      </c>
      <c r="M2981">
        <v>0</v>
      </c>
      <c r="N2981">
        <v>0</v>
      </c>
      <c r="O2981">
        <v>0</v>
      </c>
      <c r="P2981">
        <v>0</v>
      </c>
      <c r="Q2981">
        <v>0</v>
      </c>
      <c r="R2981">
        <v>0</v>
      </c>
      <c r="S2981">
        <v>0</v>
      </c>
      <c r="T2981">
        <v>0</v>
      </c>
      <c r="U2981">
        <v>0</v>
      </c>
      <c r="V2981">
        <v>0</v>
      </c>
      <c r="W2981">
        <v>0</v>
      </c>
      <c r="X2981">
        <v>0</v>
      </c>
      <c r="Y2981">
        <v>0</v>
      </c>
      <c r="Z2981">
        <v>0</v>
      </c>
      <c r="AA2981">
        <v>0</v>
      </c>
      <c r="AB2981">
        <v>0</v>
      </c>
      <c r="AC2981">
        <v>0</v>
      </c>
      <c r="AD2981" s="2"/>
      <c r="AE2981" s="2"/>
      <c r="AF2981" s="2"/>
    </row>
    <row r="2982" spans="1:32">
      <c r="A2982" t="s">
        <v>13432</v>
      </c>
      <c r="B2982" t="s">
        <v>19</v>
      </c>
      <c r="C2982">
        <v>0</v>
      </c>
      <c r="D2982">
        <v>0</v>
      </c>
      <c r="E2982">
        <v>0</v>
      </c>
      <c r="F2982">
        <v>0</v>
      </c>
      <c r="G2982">
        <v>0</v>
      </c>
      <c r="H2982">
        <v>0</v>
      </c>
      <c r="I2982">
        <v>0</v>
      </c>
      <c r="J2982">
        <v>0</v>
      </c>
      <c r="K2982">
        <v>0</v>
      </c>
      <c r="L2982">
        <v>0</v>
      </c>
      <c r="M2982">
        <v>0</v>
      </c>
      <c r="N2982">
        <v>0</v>
      </c>
      <c r="O2982">
        <v>0</v>
      </c>
      <c r="P2982">
        <v>0</v>
      </c>
      <c r="Q2982">
        <v>0</v>
      </c>
      <c r="R2982">
        <v>0</v>
      </c>
      <c r="S2982">
        <v>0</v>
      </c>
      <c r="T2982">
        <v>0</v>
      </c>
      <c r="U2982">
        <v>0</v>
      </c>
      <c r="V2982">
        <v>0</v>
      </c>
      <c r="W2982">
        <v>0</v>
      </c>
      <c r="X2982">
        <v>0</v>
      </c>
      <c r="Y2982">
        <v>0</v>
      </c>
      <c r="Z2982">
        <v>0</v>
      </c>
      <c r="AA2982">
        <v>0</v>
      </c>
      <c r="AB2982">
        <v>0</v>
      </c>
      <c r="AC2982">
        <v>0</v>
      </c>
      <c r="AD2982" s="2"/>
      <c r="AE2982" s="2"/>
      <c r="AF2982" s="2"/>
    </row>
    <row r="2983" spans="1:32">
      <c r="A2983" t="s">
        <v>13433</v>
      </c>
      <c r="B2983" t="s">
        <v>19</v>
      </c>
      <c r="C2983">
        <v>0</v>
      </c>
      <c r="D2983">
        <v>0</v>
      </c>
      <c r="E2983">
        <v>0</v>
      </c>
      <c r="F2983">
        <v>0</v>
      </c>
      <c r="G2983">
        <v>0</v>
      </c>
      <c r="H2983">
        <v>0</v>
      </c>
      <c r="I2983">
        <v>0</v>
      </c>
      <c r="J2983">
        <v>0</v>
      </c>
      <c r="K2983">
        <v>0</v>
      </c>
      <c r="L2983">
        <v>0</v>
      </c>
      <c r="M2983">
        <v>0</v>
      </c>
      <c r="N2983">
        <v>0</v>
      </c>
      <c r="O2983">
        <v>0</v>
      </c>
      <c r="P2983">
        <v>0</v>
      </c>
      <c r="Q2983">
        <v>0</v>
      </c>
      <c r="R2983">
        <v>0</v>
      </c>
      <c r="S2983">
        <v>0</v>
      </c>
      <c r="T2983">
        <v>0</v>
      </c>
      <c r="U2983">
        <v>0</v>
      </c>
      <c r="V2983">
        <v>0</v>
      </c>
      <c r="W2983">
        <v>0</v>
      </c>
      <c r="X2983">
        <v>0</v>
      </c>
      <c r="Y2983">
        <v>0</v>
      </c>
      <c r="Z2983">
        <v>0</v>
      </c>
      <c r="AA2983">
        <v>0</v>
      </c>
      <c r="AB2983">
        <v>0</v>
      </c>
      <c r="AC2983">
        <v>0</v>
      </c>
      <c r="AD2983" s="2"/>
      <c r="AE2983" s="2"/>
      <c r="AF2983" s="2"/>
    </row>
    <row r="2984" spans="1:32">
      <c r="A2984" t="s">
        <v>13434</v>
      </c>
      <c r="B2984" t="s">
        <v>19</v>
      </c>
      <c r="C2984">
        <v>0</v>
      </c>
      <c r="D2984">
        <v>0</v>
      </c>
      <c r="E2984">
        <v>0</v>
      </c>
      <c r="F2984">
        <v>0</v>
      </c>
      <c r="G2984">
        <v>0</v>
      </c>
      <c r="H2984">
        <v>0</v>
      </c>
      <c r="I2984">
        <v>0</v>
      </c>
      <c r="J2984">
        <v>0</v>
      </c>
      <c r="K2984">
        <v>0</v>
      </c>
      <c r="L2984">
        <v>0</v>
      </c>
      <c r="M2984">
        <v>0</v>
      </c>
      <c r="N2984">
        <v>0</v>
      </c>
      <c r="O2984">
        <v>0</v>
      </c>
      <c r="P2984">
        <v>0</v>
      </c>
      <c r="Q2984">
        <v>0</v>
      </c>
      <c r="R2984">
        <v>0</v>
      </c>
      <c r="S2984">
        <v>0</v>
      </c>
      <c r="T2984">
        <v>0</v>
      </c>
      <c r="U2984">
        <v>0</v>
      </c>
      <c r="V2984">
        <v>0</v>
      </c>
      <c r="W2984">
        <v>0</v>
      </c>
      <c r="X2984">
        <v>0</v>
      </c>
      <c r="Y2984">
        <v>0</v>
      </c>
      <c r="Z2984">
        <v>0</v>
      </c>
      <c r="AA2984">
        <v>0</v>
      </c>
      <c r="AB2984">
        <v>0</v>
      </c>
      <c r="AC2984">
        <v>0</v>
      </c>
      <c r="AD2984" s="2"/>
      <c r="AE2984" s="2"/>
      <c r="AF2984" s="2"/>
    </row>
    <row r="2985" spans="1:32">
      <c r="A2985" t="s">
        <v>13435</v>
      </c>
      <c r="B2985" t="s">
        <v>19</v>
      </c>
      <c r="C2985">
        <v>0</v>
      </c>
      <c r="D2985">
        <v>0</v>
      </c>
      <c r="E2985">
        <v>0</v>
      </c>
      <c r="F2985">
        <v>0</v>
      </c>
      <c r="G2985">
        <v>0</v>
      </c>
      <c r="H2985">
        <v>0</v>
      </c>
      <c r="I2985">
        <v>0</v>
      </c>
      <c r="J2985">
        <v>0</v>
      </c>
      <c r="K2985">
        <v>0</v>
      </c>
      <c r="L2985">
        <v>0</v>
      </c>
      <c r="M2985">
        <v>0</v>
      </c>
      <c r="N2985">
        <v>0</v>
      </c>
      <c r="O2985">
        <v>0</v>
      </c>
      <c r="P2985">
        <v>0</v>
      </c>
      <c r="Q2985">
        <v>0</v>
      </c>
      <c r="R2985">
        <v>0</v>
      </c>
      <c r="S2985">
        <v>0</v>
      </c>
      <c r="T2985">
        <v>0</v>
      </c>
      <c r="U2985">
        <v>0</v>
      </c>
      <c r="V2985">
        <v>0</v>
      </c>
      <c r="W2985">
        <v>0</v>
      </c>
      <c r="X2985">
        <v>0</v>
      </c>
      <c r="Y2985">
        <v>0</v>
      </c>
      <c r="Z2985">
        <v>0</v>
      </c>
      <c r="AA2985">
        <v>0</v>
      </c>
      <c r="AB2985">
        <v>0</v>
      </c>
      <c r="AC2985">
        <v>0</v>
      </c>
      <c r="AD2985" s="2"/>
      <c r="AE2985" s="2"/>
      <c r="AF2985" s="2"/>
    </row>
    <row r="2986" spans="1:32">
      <c r="A2986" t="s">
        <v>13436</v>
      </c>
      <c r="B2986" t="s">
        <v>19</v>
      </c>
      <c r="C2986" s="2">
        <v>9650000000000</v>
      </c>
      <c r="D2986" s="2">
        <v>9948000000000</v>
      </c>
      <c r="E2986" s="2">
        <v>10310000000000</v>
      </c>
      <c r="F2986" s="2">
        <v>10680000000000</v>
      </c>
      <c r="G2986" s="2">
        <v>10980000000000</v>
      </c>
      <c r="H2986" s="2">
        <v>11240000000000</v>
      </c>
      <c r="I2986" s="2">
        <v>11500000000000</v>
      </c>
      <c r="J2986" s="2">
        <v>11720000000000</v>
      </c>
      <c r="K2986" s="2">
        <v>11910000000000</v>
      </c>
      <c r="L2986" s="2">
        <v>12020000000000</v>
      </c>
      <c r="M2986" s="2">
        <v>12110000000000</v>
      </c>
      <c r="N2986" s="2">
        <v>12160000000000</v>
      </c>
      <c r="O2986" s="2">
        <v>12180000000000</v>
      </c>
      <c r="P2986" s="2">
        <v>12210000000000</v>
      </c>
      <c r="Q2986" s="2">
        <v>12220000000000</v>
      </c>
      <c r="R2986" s="2">
        <v>12230000000000</v>
      </c>
      <c r="S2986" s="2">
        <v>12270000000000</v>
      </c>
      <c r="T2986" s="2">
        <v>12290000000000</v>
      </c>
      <c r="U2986" s="2">
        <v>12320000000000</v>
      </c>
      <c r="V2986" s="2">
        <v>12330000000000</v>
      </c>
      <c r="W2986" s="2">
        <v>12360000000000</v>
      </c>
      <c r="X2986" s="2">
        <v>12370000000000</v>
      </c>
      <c r="Y2986" s="2">
        <v>12390000000000</v>
      </c>
      <c r="Z2986" s="2">
        <v>12430000000000</v>
      </c>
      <c r="AA2986" s="2">
        <v>12440000000000</v>
      </c>
      <c r="AB2986" s="2">
        <v>12490000000000</v>
      </c>
      <c r="AC2986" s="2">
        <v>12480000000000</v>
      </c>
      <c r="AD2986" s="2"/>
      <c r="AE2986" s="2"/>
      <c r="AF2986" s="2"/>
    </row>
    <row r="2987" spans="1:32">
      <c r="A2987" t="s">
        <v>13437</v>
      </c>
      <c r="B2987" t="s">
        <v>19</v>
      </c>
      <c r="C2987">
        <v>0</v>
      </c>
      <c r="D2987">
        <v>0</v>
      </c>
      <c r="E2987">
        <v>0</v>
      </c>
      <c r="F2987">
        <v>0</v>
      </c>
      <c r="G2987">
        <v>0</v>
      </c>
      <c r="H2987">
        <v>0</v>
      </c>
      <c r="I2987">
        <v>0</v>
      </c>
      <c r="J2987">
        <v>0</v>
      </c>
      <c r="K2987">
        <v>0</v>
      </c>
      <c r="L2987">
        <v>0</v>
      </c>
      <c r="M2987">
        <v>0</v>
      </c>
      <c r="N2987">
        <v>0</v>
      </c>
      <c r="O2987">
        <v>0</v>
      </c>
      <c r="P2987">
        <v>0</v>
      </c>
      <c r="Q2987">
        <v>0</v>
      </c>
      <c r="R2987">
        <v>0</v>
      </c>
      <c r="S2987">
        <v>0</v>
      </c>
      <c r="T2987">
        <v>0</v>
      </c>
      <c r="U2987">
        <v>0</v>
      </c>
      <c r="V2987">
        <v>0</v>
      </c>
      <c r="W2987">
        <v>0</v>
      </c>
      <c r="X2987">
        <v>0</v>
      </c>
      <c r="Y2987">
        <v>0</v>
      </c>
      <c r="Z2987">
        <v>0</v>
      </c>
      <c r="AA2987">
        <v>0</v>
      </c>
      <c r="AB2987">
        <v>0</v>
      </c>
      <c r="AC2987">
        <v>0</v>
      </c>
    </row>
    <row r="2988" spans="1:32">
      <c r="A2988" t="s">
        <v>13438</v>
      </c>
      <c r="B2988" t="s">
        <v>19</v>
      </c>
      <c r="C2988">
        <v>0</v>
      </c>
      <c r="D2988">
        <v>0</v>
      </c>
      <c r="E2988">
        <v>0</v>
      </c>
      <c r="F2988">
        <v>0</v>
      </c>
      <c r="G2988">
        <v>0</v>
      </c>
      <c r="H2988">
        <v>0</v>
      </c>
      <c r="I2988">
        <v>0</v>
      </c>
      <c r="J2988">
        <v>0</v>
      </c>
      <c r="K2988">
        <v>0</v>
      </c>
      <c r="L2988">
        <v>0</v>
      </c>
      <c r="M2988">
        <v>0</v>
      </c>
      <c r="N2988">
        <v>0</v>
      </c>
      <c r="O2988">
        <v>0</v>
      </c>
      <c r="P2988">
        <v>0</v>
      </c>
      <c r="Q2988">
        <v>0</v>
      </c>
      <c r="R2988">
        <v>0</v>
      </c>
      <c r="S2988">
        <v>0</v>
      </c>
      <c r="T2988">
        <v>0</v>
      </c>
      <c r="U2988">
        <v>0</v>
      </c>
      <c r="V2988">
        <v>0</v>
      </c>
      <c r="W2988">
        <v>0</v>
      </c>
      <c r="X2988">
        <v>0</v>
      </c>
      <c r="Y2988">
        <v>0</v>
      </c>
      <c r="Z2988">
        <v>0</v>
      </c>
      <c r="AA2988">
        <v>0</v>
      </c>
      <c r="AB2988">
        <v>0</v>
      </c>
      <c r="AC2988">
        <v>0</v>
      </c>
    </row>
    <row r="2989" spans="1:32">
      <c r="A2989" t="s">
        <v>13439</v>
      </c>
      <c r="B2989" t="s">
        <v>19</v>
      </c>
      <c r="C2989">
        <v>0</v>
      </c>
      <c r="D2989">
        <v>0</v>
      </c>
      <c r="E2989">
        <v>0</v>
      </c>
      <c r="F2989">
        <v>0</v>
      </c>
      <c r="G2989">
        <v>0</v>
      </c>
      <c r="H2989">
        <v>0</v>
      </c>
      <c r="I2989">
        <v>0</v>
      </c>
      <c r="J2989">
        <v>0</v>
      </c>
      <c r="K2989">
        <v>0</v>
      </c>
      <c r="L2989">
        <v>0</v>
      </c>
      <c r="M2989">
        <v>0</v>
      </c>
      <c r="N2989">
        <v>0</v>
      </c>
      <c r="O2989">
        <v>0</v>
      </c>
      <c r="P2989">
        <v>0</v>
      </c>
      <c r="Q2989">
        <v>0</v>
      </c>
      <c r="R2989">
        <v>0</v>
      </c>
      <c r="S2989">
        <v>0</v>
      </c>
      <c r="T2989">
        <v>0</v>
      </c>
      <c r="U2989">
        <v>0</v>
      </c>
      <c r="V2989">
        <v>0</v>
      </c>
      <c r="W2989">
        <v>0</v>
      </c>
      <c r="X2989">
        <v>0</v>
      </c>
      <c r="Y2989">
        <v>0</v>
      </c>
      <c r="Z2989">
        <v>0</v>
      </c>
      <c r="AA2989">
        <v>0</v>
      </c>
      <c r="AB2989">
        <v>0</v>
      </c>
      <c r="AC2989">
        <v>0</v>
      </c>
    </row>
    <row r="2990" spans="1:32">
      <c r="A2990" t="s">
        <v>13440</v>
      </c>
      <c r="B2990" t="s">
        <v>19</v>
      </c>
      <c r="C2990" s="2">
        <v>122400000000000</v>
      </c>
      <c r="D2990" s="2">
        <v>124200000000000</v>
      </c>
      <c r="E2990" s="2">
        <v>126400000000000</v>
      </c>
      <c r="F2990" s="2">
        <v>128500000000000</v>
      </c>
      <c r="G2990" s="2">
        <v>130200000000000</v>
      </c>
      <c r="H2990" s="2">
        <v>132500000000000</v>
      </c>
      <c r="I2990" s="2">
        <v>134500000000000</v>
      </c>
      <c r="J2990" s="2">
        <v>136000000000000</v>
      </c>
      <c r="K2990" s="2">
        <v>138500000000000</v>
      </c>
      <c r="L2990" s="2">
        <v>139100000000000</v>
      </c>
      <c r="M2990" s="2">
        <v>139800000000000</v>
      </c>
      <c r="N2990" s="2">
        <v>140400000000000</v>
      </c>
      <c r="O2990" s="2">
        <v>141200000000000</v>
      </c>
      <c r="P2990" s="2">
        <v>142200000000000</v>
      </c>
      <c r="Q2990" s="2">
        <v>143100000000000</v>
      </c>
      <c r="R2990" s="2">
        <v>144100000000000</v>
      </c>
      <c r="S2990" s="2">
        <v>144900000000000</v>
      </c>
      <c r="T2990" s="2">
        <v>145100000000000</v>
      </c>
      <c r="U2990" s="2">
        <v>145400000000000</v>
      </c>
      <c r="V2990" s="2">
        <v>145600000000000</v>
      </c>
      <c r="W2990" s="2">
        <v>145800000000000</v>
      </c>
      <c r="X2990" s="2">
        <v>146200000000000</v>
      </c>
      <c r="Y2990" s="2">
        <v>146700000000000</v>
      </c>
      <c r="Z2990" s="2">
        <v>147100000000000</v>
      </c>
      <c r="AA2990" s="2">
        <v>147500000000000</v>
      </c>
      <c r="AB2990" s="2">
        <v>148000000000000</v>
      </c>
      <c r="AC2990" s="2">
        <v>148300000000000</v>
      </c>
    </row>
    <row r="2991" spans="1:32">
      <c r="A2991" t="s">
        <v>13441</v>
      </c>
      <c r="B2991" t="s">
        <v>19</v>
      </c>
      <c r="C2991" s="2">
        <v>13370000000000</v>
      </c>
      <c r="D2991" s="2">
        <v>13654600000000</v>
      </c>
      <c r="E2991" s="2">
        <v>12233000000000</v>
      </c>
      <c r="F2991" s="2">
        <v>12009800000000</v>
      </c>
      <c r="G2991" s="2">
        <v>13159400000000</v>
      </c>
      <c r="H2991" s="2">
        <v>12008800000000</v>
      </c>
      <c r="I2991" s="2">
        <v>10033800000000</v>
      </c>
      <c r="J2991" s="2">
        <v>9456760000000</v>
      </c>
      <c r="K2991" s="2">
        <v>6419540000000</v>
      </c>
      <c r="L2991" s="2">
        <v>11219400000000</v>
      </c>
      <c r="M2991" s="2">
        <v>10939200000000</v>
      </c>
      <c r="N2991" s="2">
        <v>10966800000000</v>
      </c>
      <c r="O2991" s="2">
        <v>10623100000000</v>
      </c>
      <c r="P2991" s="2">
        <v>10415100000000</v>
      </c>
      <c r="Q2991" s="2">
        <v>10112100000000</v>
      </c>
      <c r="R2991" s="2">
        <v>9432920000000</v>
      </c>
      <c r="S2991" s="2">
        <v>9990120000000</v>
      </c>
      <c r="T2991" s="2">
        <v>9165640000000</v>
      </c>
      <c r="U2991" s="2">
        <v>9129900000000</v>
      </c>
      <c r="V2991" s="2">
        <v>9056100000000</v>
      </c>
      <c r="W2991" s="2">
        <v>8870240000000</v>
      </c>
      <c r="X2991" s="2">
        <v>8949040000000</v>
      </c>
      <c r="Y2991" s="2">
        <v>8479490000000</v>
      </c>
      <c r="Z2991" s="2">
        <v>8616690000000</v>
      </c>
      <c r="AA2991" s="2">
        <v>8635450000000</v>
      </c>
      <c r="AB2991" s="2">
        <v>8599360000000</v>
      </c>
      <c r="AC2991" s="2">
        <v>8437580000000</v>
      </c>
    </row>
    <row r="2992" spans="1:32">
      <c r="A2992" t="s">
        <v>13442</v>
      </c>
      <c r="B2992" t="s">
        <v>19</v>
      </c>
      <c r="C2992" s="2">
        <v>2440000000000000</v>
      </c>
      <c r="D2992" s="2">
        <v>2474550000000000</v>
      </c>
      <c r="E2992" s="2">
        <v>2619790000000000</v>
      </c>
      <c r="F2992" s="2">
        <v>2600450000000000</v>
      </c>
      <c r="G2992" s="2">
        <v>2624830000000000</v>
      </c>
      <c r="H2992" s="2">
        <v>2662470000000000</v>
      </c>
      <c r="I2992" s="2">
        <v>2699580000000000</v>
      </c>
      <c r="J2992" s="2">
        <v>2710460000000000</v>
      </c>
      <c r="K2992" s="2">
        <v>2767770000000000</v>
      </c>
      <c r="L2992" s="2">
        <v>2697300000000000</v>
      </c>
      <c r="M2992" s="2">
        <v>2716500000000000</v>
      </c>
      <c r="N2992" s="2">
        <v>2717540000000000</v>
      </c>
      <c r="O2992" s="2">
        <v>2724710000000000</v>
      </c>
      <c r="P2992" s="2">
        <v>2718700000000000</v>
      </c>
      <c r="Q2992" s="2">
        <v>2732780000000000</v>
      </c>
      <c r="R2992" s="2">
        <v>2716240000000000</v>
      </c>
      <c r="S2992" s="2">
        <v>2737050000000000</v>
      </c>
      <c r="T2992" s="2">
        <v>2749640000000000</v>
      </c>
      <c r="U2992" s="2">
        <v>2747700000000000</v>
      </c>
      <c r="V2992" s="2">
        <v>2751110000000000</v>
      </c>
      <c r="W2992" s="2">
        <v>2752480000000000</v>
      </c>
      <c r="X2992" s="2">
        <v>2756150000000000</v>
      </c>
      <c r="Y2992" s="2">
        <v>2759340000000000</v>
      </c>
      <c r="Z2992" s="2">
        <v>2761540000000000</v>
      </c>
      <c r="AA2992" s="2">
        <v>2768870000000000</v>
      </c>
      <c r="AB2992" s="2">
        <v>2781830000000000</v>
      </c>
      <c r="AC2992" s="2">
        <v>2790090000000000</v>
      </c>
    </row>
    <row r="2993" spans="1:32">
      <c r="A2993" t="s">
        <v>13443</v>
      </c>
      <c r="B2993" t="s">
        <v>19</v>
      </c>
      <c r="C2993" s="2">
        <v>235900000000000</v>
      </c>
      <c r="D2993" s="2">
        <v>235400000000000</v>
      </c>
      <c r="E2993" s="2">
        <v>238600000000000</v>
      </c>
      <c r="F2993" s="2">
        <v>239200000000000</v>
      </c>
      <c r="G2993" s="2">
        <v>239400000000000</v>
      </c>
      <c r="H2993" s="2">
        <v>240600000000000</v>
      </c>
      <c r="I2993" s="2">
        <v>242300000000000</v>
      </c>
      <c r="J2993" s="2">
        <v>244100000000000</v>
      </c>
      <c r="K2993" s="2">
        <v>247800000000000</v>
      </c>
      <c r="L2993" s="2">
        <v>250100000000000</v>
      </c>
      <c r="M2993" s="2">
        <v>253800000000000</v>
      </c>
      <c r="N2993" s="2">
        <v>255800000000000</v>
      </c>
      <c r="O2993" s="2">
        <v>256900000000000</v>
      </c>
      <c r="P2993" s="2">
        <v>258700000000000</v>
      </c>
      <c r="Q2993" s="2">
        <v>260700000000000</v>
      </c>
      <c r="R2993" s="2">
        <v>262200000000000</v>
      </c>
      <c r="S2993" s="2">
        <v>263400000000000</v>
      </c>
      <c r="T2993" s="2">
        <v>264400000000000</v>
      </c>
      <c r="U2993" s="2">
        <v>265100000000000</v>
      </c>
      <c r="V2993" s="2">
        <v>266300000000000</v>
      </c>
      <c r="W2993" s="2">
        <v>267800000000000</v>
      </c>
      <c r="X2993" s="2">
        <v>268700000000000</v>
      </c>
      <c r="Y2993" s="2">
        <v>269600000000000</v>
      </c>
      <c r="Z2993" s="2">
        <v>270300000000000</v>
      </c>
      <c r="AA2993" s="2">
        <v>270600000000000</v>
      </c>
      <c r="AB2993" s="2">
        <v>271000000000000</v>
      </c>
      <c r="AC2993" s="2">
        <v>271500000000000</v>
      </c>
    </row>
    <row r="2994" spans="1:32">
      <c r="A2994" t="s">
        <v>13444</v>
      </c>
      <c r="B2994" t="s">
        <v>19</v>
      </c>
      <c r="C2994" s="2">
        <v>738400000000000</v>
      </c>
      <c r="D2994" s="2">
        <v>726900000000000</v>
      </c>
      <c r="E2994" s="2">
        <v>729600000000000</v>
      </c>
      <c r="F2994" s="2">
        <v>736900000000000</v>
      </c>
      <c r="G2994" s="2">
        <v>736500000000000</v>
      </c>
      <c r="H2994" s="2">
        <v>732700000000000</v>
      </c>
      <c r="I2994" s="2">
        <v>724300000000000</v>
      </c>
      <c r="J2994" s="2">
        <v>714600000000000</v>
      </c>
      <c r="K2994" s="2">
        <v>693400000000000</v>
      </c>
      <c r="L2994" s="2">
        <v>672500000000000</v>
      </c>
      <c r="M2994" s="2">
        <v>651300000000000</v>
      </c>
      <c r="N2994" s="2">
        <v>631600000000000</v>
      </c>
      <c r="O2994" s="2">
        <v>617500000000000</v>
      </c>
      <c r="P2994" s="2">
        <v>608000000000000</v>
      </c>
      <c r="Q2994" s="2">
        <v>601200000000000</v>
      </c>
      <c r="R2994" s="2">
        <v>596200000000000</v>
      </c>
      <c r="S2994" s="2">
        <v>589000000000000</v>
      </c>
      <c r="T2994" s="2">
        <v>579700000000000</v>
      </c>
      <c r="U2994" s="2">
        <v>568400000000000</v>
      </c>
      <c r="V2994" s="2">
        <v>556200000000000</v>
      </c>
      <c r="W2994" s="2">
        <v>548000000000000</v>
      </c>
      <c r="X2994" s="2">
        <v>540800000000000</v>
      </c>
      <c r="Y2994" s="2">
        <v>531900000000000</v>
      </c>
      <c r="Z2994" s="2">
        <v>525200000000000</v>
      </c>
      <c r="AA2994" s="2">
        <v>517900000000000</v>
      </c>
      <c r="AB2994" s="2">
        <v>509100000000000</v>
      </c>
      <c r="AC2994" s="2">
        <v>502300000000000</v>
      </c>
    </row>
    <row r="2995" spans="1:32">
      <c r="A2995" t="s">
        <v>13445</v>
      </c>
      <c r="B2995" t="s">
        <v>19</v>
      </c>
      <c r="C2995" s="2">
        <v>7766000000000</v>
      </c>
      <c r="D2995" s="2">
        <v>7780000000000</v>
      </c>
      <c r="E2995" s="2">
        <v>7856000000000</v>
      </c>
      <c r="F2995" s="2">
        <v>7950000000000</v>
      </c>
      <c r="G2995" s="2">
        <v>7989000000000</v>
      </c>
      <c r="H2995" s="2">
        <v>8015000000000</v>
      </c>
      <c r="I2995" s="2">
        <v>8063000000000</v>
      </c>
      <c r="J2995" s="2">
        <v>8083000000000</v>
      </c>
      <c r="K2995" s="2">
        <v>8095000000000</v>
      </c>
      <c r="L2995" s="2">
        <v>8064000000000</v>
      </c>
      <c r="M2995" s="2">
        <v>8037000000000</v>
      </c>
      <c r="N2995" s="2">
        <v>7995000000000</v>
      </c>
      <c r="O2995" s="2">
        <v>7956000000000</v>
      </c>
      <c r="P2995" s="2">
        <v>7940000000000</v>
      </c>
      <c r="Q2995" s="2">
        <v>7908000000000</v>
      </c>
      <c r="R2995" s="2">
        <v>7885000000000</v>
      </c>
      <c r="S2995" s="2">
        <v>7878000000000</v>
      </c>
      <c r="T2995" s="2">
        <v>7860000000000</v>
      </c>
      <c r="U2995" s="2">
        <v>7834000000000</v>
      </c>
      <c r="V2995" s="2">
        <v>7800000000000</v>
      </c>
      <c r="W2995" s="2">
        <v>7772000000000</v>
      </c>
      <c r="X2995" s="2">
        <v>7728000000000</v>
      </c>
      <c r="Y2995" s="2">
        <v>7694000000000</v>
      </c>
      <c r="Z2995" s="2">
        <v>7667000000000</v>
      </c>
      <c r="AA2995" s="2">
        <v>7621000000000</v>
      </c>
      <c r="AB2995" s="2">
        <v>7598000000000</v>
      </c>
      <c r="AC2995" s="2">
        <v>7536000000000</v>
      </c>
    </row>
    <row r="2996" spans="1:32">
      <c r="A2996" t="s">
        <v>13446</v>
      </c>
      <c r="B2996" t="s">
        <v>19</v>
      </c>
      <c r="C2996" s="2">
        <v>48620000000000</v>
      </c>
      <c r="D2996" s="2">
        <v>49090000000000</v>
      </c>
      <c r="E2996" s="2">
        <v>50060000000000</v>
      </c>
      <c r="F2996" s="2">
        <v>50680000000000</v>
      </c>
      <c r="G2996" s="2">
        <v>51360000000000</v>
      </c>
      <c r="H2996" s="2">
        <v>52450000000000</v>
      </c>
      <c r="I2996" s="2">
        <v>53240000000000</v>
      </c>
      <c r="J2996" s="2">
        <v>53790000000000</v>
      </c>
      <c r="K2996" s="2">
        <v>54040000000000</v>
      </c>
      <c r="L2996" s="2">
        <v>53800000000000</v>
      </c>
      <c r="M2996" s="2">
        <v>53810000000000</v>
      </c>
      <c r="N2996" s="2">
        <v>53930000000000</v>
      </c>
      <c r="O2996" s="2">
        <v>54580000000000</v>
      </c>
      <c r="P2996" s="2">
        <v>54970000000000</v>
      </c>
      <c r="Q2996" s="2">
        <v>55020000000000</v>
      </c>
      <c r="R2996" s="2">
        <v>55160000000000</v>
      </c>
      <c r="S2996" s="2">
        <v>54990000000000</v>
      </c>
      <c r="T2996" s="2">
        <v>54140000000000</v>
      </c>
      <c r="U2996" s="2">
        <v>53510000000000</v>
      </c>
      <c r="V2996" s="2">
        <v>52370000000000</v>
      </c>
      <c r="W2996" s="2">
        <v>51520000000000</v>
      </c>
      <c r="X2996" s="2">
        <v>51340000000000</v>
      </c>
      <c r="Y2996" s="2">
        <v>51300000000000</v>
      </c>
      <c r="Z2996" s="2">
        <v>51560000000000</v>
      </c>
      <c r="AA2996" s="2">
        <v>51780000000000</v>
      </c>
      <c r="AB2996" s="2">
        <v>52060000000000</v>
      </c>
      <c r="AC2996" s="2">
        <v>52150000000000</v>
      </c>
    </row>
    <row r="2997" spans="1:32">
      <c r="A2997" t="s">
        <v>13447</v>
      </c>
      <c r="B2997" t="s">
        <v>19</v>
      </c>
      <c r="C2997" s="2">
        <v>602300000000000</v>
      </c>
      <c r="D2997" s="2">
        <v>600900000000000</v>
      </c>
      <c r="E2997" s="2">
        <v>603400000000000</v>
      </c>
      <c r="F2997" s="2">
        <v>594700000000000</v>
      </c>
      <c r="G2997" s="2">
        <v>588700000000000</v>
      </c>
      <c r="H2997" s="2">
        <v>586000000000000</v>
      </c>
      <c r="I2997" s="2">
        <v>584400000000000</v>
      </c>
      <c r="J2997" s="2">
        <v>586300000000000</v>
      </c>
      <c r="K2997" s="2">
        <v>586300000000000</v>
      </c>
      <c r="L2997" s="2">
        <v>584800000000000</v>
      </c>
      <c r="M2997" s="2">
        <v>586000000000000</v>
      </c>
      <c r="N2997" s="2">
        <v>586900000000000</v>
      </c>
      <c r="O2997" s="2">
        <v>587900000000000</v>
      </c>
      <c r="P2997" s="2">
        <v>588200000000000</v>
      </c>
      <c r="Q2997" s="2">
        <v>589300000000000</v>
      </c>
      <c r="R2997" s="2">
        <v>592300000000000</v>
      </c>
      <c r="S2997" s="2">
        <v>595500000000000</v>
      </c>
      <c r="T2997" s="2">
        <v>597100000000000</v>
      </c>
      <c r="U2997" s="2">
        <v>598200000000000</v>
      </c>
      <c r="V2997" s="2">
        <v>598800000000000</v>
      </c>
      <c r="W2997" s="2">
        <v>601600000000000</v>
      </c>
      <c r="X2997" s="2">
        <v>602600000000000</v>
      </c>
      <c r="Y2997" s="2">
        <v>603900000000000</v>
      </c>
      <c r="Z2997" s="2">
        <v>605600000000000</v>
      </c>
      <c r="AA2997" s="2">
        <v>606900000000000</v>
      </c>
      <c r="AB2997" s="2">
        <v>607400000000000</v>
      </c>
      <c r="AC2997" s="2">
        <v>607600000000000</v>
      </c>
    </row>
    <row r="2998" spans="1:32">
      <c r="A2998" t="s">
        <v>13448</v>
      </c>
      <c r="B2998" t="s">
        <v>19</v>
      </c>
      <c r="C2998" s="2">
        <v>1324000000000000</v>
      </c>
      <c r="D2998" s="2">
        <v>1300260000000000</v>
      </c>
      <c r="E2998" s="2">
        <v>1020580000000000</v>
      </c>
      <c r="F2998" s="2">
        <v>1019820000000000</v>
      </c>
      <c r="G2998" s="2">
        <v>974792000000000</v>
      </c>
      <c r="H2998" s="2">
        <v>989397000000000</v>
      </c>
      <c r="I2998" s="2">
        <v>997888000000000</v>
      </c>
      <c r="J2998" s="2">
        <v>996120000000000</v>
      </c>
      <c r="K2998" s="2">
        <v>1001390000000000</v>
      </c>
      <c r="L2998" s="2">
        <v>1012420000000000</v>
      </c>
      <c r="M2998" s="2">
        <v>1001730000000000</v>
      </c>
      <c r="N2998" s="2">
        <v>999865000000000</v>
      </c>
      <c r="O2998" s="2">
        <v>987731000000000</v>
      </c>
      <c r="P2998" s="2">
        <v>979232000000000</v>
      </c>
      <c r="Q2998" s="2">
        <v>976174000000000</v>
      </c>
      <c r="R2998" s="2">
        <v>974154000000000</v>
      </c>
      <c r="S2998" s="2">
        <v>973105000000000</v>
      </c>
      <c r="T2998" s="2">
        <v>973134000000000</v>
      </c>
      <c r="U2998" s="2">
        <v>968151000000000</v>
      </c>
      <c r="V2998" s="2">
        <v>955241000000000</v>
      </c>
      <c r="W2998" s="2">
        <v>953961000000000</v>
      </c>
      <c r="X2998" s="2">
        <v>958067000000000</v>
      </c>
      <c r="Y2998" s="2">
        <v>959030000000000</v>
      </c>
      <c r="Z2998" s="2">
        <v>956384000000000</v>
      </c>
      <c r="AA2998" s="2">
        <v>948737000000000</v>
      </c>
      <c r="AB2998" s="2">
        <v>947346000000000</v>
      </c>
      <c r="AC2998" s="2">
        <v>960302000000000</v>
      </c>
    </row>
    <row r="2999" spans="1:32">
      <c r="A2999" t="s">
        <v>13449</v>
      </c>
      <c r="B2999" t="s">
        <v>19</v>
      </c>
      <c r="C2999" s="2">
        <v>2324220000000000</v>
      </c>
      <c r="D2999" s="2">
        <v>2356800000000000</v>
      </c>
      <c r="E2999" s="2">
        <v>2337640000000000</v>
      </c>
      <c r="F2999" s="2">
        <v>2338940000000000</v>
      </c>
      <c r="G2999" s="2">
        <v>2329270000000000</v>
      </c>
      <c r="H2999" s="2">
        <v>2325970000000000</v>
      </c>
      <c r="I2999" s="2">
        <v>2346510000000000</v>
      </c>
      <c r="J2999" s="2">
        <v>2362330000000000</v>
      </c>
      <c r="K2999" s="2">
        <v>2359870000000000</v>
      </c>
      <c r="L2999" s="2">
        <v>2356850000000000</v>
      </c>
      <c r="M2999" s="2">
        <v>2348740000000000</v>
      </c>
      <c r="N2999" s="2">
        <v>2304450000000000</v>
      </c>
      <c r="O2999" s="2">
        <v>2293650000000000</v>
      </c>
      <c r="P2999" s="2">
        <v>2293080000000000</v>
      </c>
      <c r="Q2999" s="2">
        <v>2296860000000000</v>
      </c>
      <c r="R2999" s="2">
        <v>2298120000000000</v>
      </c>
      <c r="S2999" s="2">
        <v>2320270000000000</v>
      </c>
      <c r="T2999" s="2">
        <v>2330920000000000</v>
      </c>
      <c r="U2999" s="2">
        <v>2346260000000000</v>
      </c>
      <c r="V2999" s="2">
        <v>2357770000000000</v>
      </c>
      <c r="W2999" s="2">
        <v>2371760000000000</v>
      </c>
      <c r="X2999" s="2">
        <v>2387780000000000</v>
      </c>
      <c r="Y2999" s="2">
        <v>2397640000000000</v>
      </c>
      <c r="Z2999" s="2">
        <v>2419720000000000</v>
      </c>
      <c r="AA2999" s="2">
        <v>2448800000000000</v>
      </c>
      <c r="AB2999" s="2">
        <v>2471640000000000</v>
      </c>
      <c r="AC2999" s="2">
        <v>2482180000000000</v>
      </c>
    </row>
    <row r="3000" spans="1:32">
      <c r="A3000" t="s">
        <v>13450</v>
      </c>
      <c r="B3000" t="s">
        <v>19</v>
      </c>
      <c r="C3000" s="2">
        <v>62380000000000</v>
      </c>
      <c r="D3000" s="2">
        <v>63750000000000</v>
      </c>
      <c r="E3000" s="2">
        <v>65700000000000</v>
      </c>
      <c r="F3000" s="2">
        <v>66820000000000</v>
      </c>
      <c r="G3000" s="2">
        <v>67210000000000</v>
      </c>
      <c r="H3000" s="2">
        <v>67620000000000</v>
      </c>
      <c r="I3000" s="2">
        <v>67950000000000</v>
      </c>
      <c r="J3000" s="2">
        <v>68140000000000</v>
      </c>
      <c r="K3000" s="2">
        <v>67380000000000</v>
      </c>
      <c r="L3000" s="2">
        <v>66110000000000</v>
      </c>
      <c r="M3000" s="2">
        <v>64680000000000</v>
      </c>
      <c r="N3000" s="2">
        <v>63090000000000</v>
      </c>
      <c r="O3000" s="2">
        <v>61630000000000</v>
      </c>
      <c r="P3000" s="2">
        <v>60880000000000</v>
      </c>
      <c r="Q3000" s="2">
        <v>60560000000000</v>
      </c>
      <c r="R3000" s="2">
        <v>60660000000000</v>
      </c>
      <c r="S3000" s="2">
        <v>60660000000000</v>
      </c>
      <c r="T3000" s="2">
        <v>60510000000000</v>
      </c>
      <c r="U3000" s="2">
        <v>60380000000000</v>
      </c>
      <c r="V3000" s="2">
        <v>60000000000000</v>
      </c>
      <c r="W3000" s="2">
        <v>59980000000000</v>
      </c>
      <c r="X3000" s="2">
        <v>60030000000000</v>
      </c>
      <c r="Y3000" s="2">
        <v>59960000000000</v>
      </c>
      <c r="Z3000" s="2">
        <v>60230000000000</v>
      </c>
      <c r="AA3000" s="2">
        <v>60410000000000</v>
      </c>
      <c r="AB3000" s="2">
        <v>60440000000000</v>
      </c>
      <c r="AC3000" s="2">
        <v>60370000000000</v>
      </c>
    </row>
    <row r="3001" spans="1:32">
      <c r="A3001" t="s">
        <v>13451</v>
      </c>
      <c r="B3001" t="s">
        <v>19</v>
      </c>
      <c r="C3001" s="2">
        <v>107300000000000</v>
      </c>
      <c r="D3001" s="2">
        <v>104600000000000</v>
      </c>
      <c r="E3001" s="2">
        <v>102100000000000</v>
      </c>
      <c r="F3001" s="2">
        <v>100200000000000</v>
      </c>
      <c r="G3001" s="2">
        <v>98670000000000</v>
      </c>
      <c r="H3001" s="2">
        <v>97160000000000</v>
      </c>
      <c r="I3001" s="2">
        <v>95650000000000</v>
      </c>
      <c r="J3001" s="2">
        <v>94330000000000</v>
      </c>
      <c r="K3001" s="2">
        <v>93070000000000</v>
      </c>
      <c r="L3001" s="2">
        <v>91830000000000</v>
      </c>
      <c r="M3001" s="2">
        <v>90570000000000</v>
      </c>
      <c r="N3001" s="2">
        <v>89430000000000</v>
      </c>
      <c r="O3001" s="2">
        <v>88410000000000</v>
      </c>
      <c r="P3001" s="2">
        <v>87470000000000</v>
      </c>
      <c r="Q3001" s="2">
        <v>86640000000000</v>
      </c>
      <c r="R3001" s="2">
        <v>85920000000000</v>
      </c>
      <c r="S3001" s="2">
        <v>85290000000000</v>
      </c>
      <c r="T3001" s="2">
        <v>84710000000000</v>
      </c>
      <c r="U3001" s="2">
        <v>84100000000000</v>
      </c>
      <c r="V3001" s="2">
        <v>83530000000000</v>
      </c>
      <c r="W3001" s="2">
        <v>82910000000000</v>
      </c>
      <c r="X3001" s="2">
        <v>82270000000000</v>
      </c>
      <c r="Y3001" s="2">
        <v>81600000000000</v>
      </c>
      <c r="Z3001" s="2">
        <v>81000000000000</v>
      </c>
      <c r="AA3001" s="2">
        <v>80450000000000</v>
      </c>
      <c r="AB3001" s="2">
        <v>79930000000000</v>
      </c>
      <c r="AC3001" s="2">
        <v>79430000000000</v>
      </c>
    </row>
    <row r="3002" spans="1:32">
      <c r="A3002" t="s">
        <v>13452</v>
      </c>
      <c r="B3002" t="s">
        <v>19</v>
      </c>
      <c r="C3002" s="2">
        <v>290800000000000</v>
      </c>
      <c r="D3002" s="2">
        <v>302700000000000</v>
      </c>
      <c r="E3002" s="2">
        <v>313900000000000</v>
      </c>
      <c r="F3002" s="2">
        <v>327500000000000</v>
      </c>
      <c r="G3002" s="2">
        <v>340900000000000</v>
      </c>
      <c r="H3002" s="2">
        <v>345600000000000</v>
      </c>
      <c r="I3002" s="2">
        <v>351700000000000</v>
      </c>
      <c r="J3002" s="2">
        <v>358500000000000</v>
      </c>
      <c r="K3002" s="2">
        <v>364000000000000</v>
      </c>
      <c r="L3002" s="2">
        <v>367600000000000</v>
      </c>
      <c r="M3002" s="2">
        <v>370400000000000</v>
      </c>
      <c r="N3002" s="2">
        <v>373400000000000</v>
      </c>
      <c r="O3002" s="2">
        <v>376800000000000</v>
      </c>
      <c r="P3002" s="2">
        <v>380900000000000</v>
      </c>
      <c r="Q3002" s="2">
        <v>385500000000000</v>
      </c>
      <c r="R3002" s="2">
        <v>387400000000000</v>
      </c>
      <c r="S3002" s="2">
        <v>386400000000000</v>
      </c>
      <c r="T3002" s="2">
        <v>384500000000000</v>
      </c>
      <c r="U3002" s="2">
        <v>382200000000000</v>
      </c>
      <c r="V3002" s="2">
        <v>378400000000000</v>
      </c>
      <c r="W3002" s="2">
        <v>373600000000000</v>
      </c>
      <c r="X3002" s="2">
        <v>371000000000000</v>
      </c>
      <c r="Y3002" s="2">
        <v>369300000000000</v>
      </c>
      <c r="Z3002" s="2">
        <v>368100000000000</v>
      </c>
      <c r="AA3002" s="2">
        <v>367200000000000</v>
      </c>
      <c r="AB3002" s="2">
        <v>365600000000000</v>
      </c>
      <c r="AC3002" s="2">
        <v>362000000000000</v>
      </c>
    </row>
    <row r="3003" spans="1:32">
      <c r="A3003" t="s">
        <v>13453</v>
      </c>
      <c r="B3003" t="s">
        <v>19</v>
      </c>
      <c r="C3003" s="2">
        <v>488200000000000</v>
      </c>
      <c r="D3003" s="2">
        <v>499900000000000</v>
      </c>
      <c r="E3003" s="2">
        <v>520000000000000</v>
      </c>
      <c r="F3003" s="2">
        <v>523900000000000</v>
      </c>
      <c r="G3003" s="2">
        <v>521200000000000</v>
      </c>
      <c r="H3003" s="2">
        <v>520600000000000</v>
      </c>
      <c r="I3003" s="2">
        <v>526100000000000</v>
      </c>
      <c r="J3003" s="2">
        <v>533700000000000</v>
      </c>
      <c r="K3003" s="2">
        <v>541300000000000</v>
      </c>
      <c r="L3003" s="2">
        <v>541000000000000</v>
      </c>
      <c r="M3003" s="2">
        <v>546200000000000</v>
      </c>
      <c r="N3003" s="2">
        <v>550500000000000</v>
      </c>
      <c r="O3003" s="2">
        <v>553500000000000</v>
      </c>
      <c r="P3003" s="2">
        <v>560900000000000</v>
      </c>
      <c r="Q3003" s="2">
        <v>566800000000000</v>
      </c>
      <c r="R3003" s="2">
        <v>572800000000000</v>
      </c>
      <c r="S3003" s="2">
        <v>582900000000000</v>
      </c>
      <c r="T3003" s="2">
        <v>589600000000000</v>
      </c>
      <c r="U3003" s="2">
        <v>594800000000000</v>
      </c>
      <c r="V3003" s="2">
        <v>603300000000000</v>
      </c>
      <c r="W3003" s="2">
        <v>610000000000000</v>
      </c>
      <c r="X3003" s="2">
        <v>614500000000000</v>
      </c>
      <c r="Y3003" s="2">
        <v>617600000000000</v>
      </c>
      <c r="Z3003" s="2">
        <v>623400000000000</v>
      </c>
      <c r="AA3003" s="2">
        <v>626300000000000</v>
      </c>
      <c r="AB3003" s="2">
        <v>627900000000000</v>
      </c>
      <c r="AC3003" s="2">
        <v>629700000000000</v>
      </c>
      <c r="AD3003" s="2"/>
      <c r="AE3003" s="2"/>
      <c r="AF3003" s="2"/>
    </row>
    <row r="3004" spans="1:32">
      <c r="A3004" t="s">
        <v>13454</v>
      </c>
      <c r="B3004" t="s">
        <v>19</v>
      </c>
      <c r="C3004" s="2">
        <v>157200000000000</v>
      </c>
      <c r="D3004" s="2">
        <v>155900000000000</v>
      </c>
      <c r="E3004" s="2">
        <v>157000000000000</v>
      </c>
      <c r="F3004" s="2">
        <v>159200000000000</v>
      </c>
      <c r="G3004" s="2">
        <v>161200000000000</v>
      </c>
      <c r="H3004" s="2">
        <v>163300000000000</v>
      </c>
      <c r="I3004" s="2">
        <v>165400000000000</v>
      </c>
      <c r="J3004" s="2">
        <v>167500000000000</v>
      </c>
      <c r="K3004" s="2">
        <v>169900000000000</v>
      </c>
      <c r="L3004" s="2">
        <v>172000000000000</v>
      </c>
      <c r="M3004" s="2">
        <v>174000000000000</v>
      </c>
      <c r="N3004" s="2">
        <v>176200000000000</v>
      </c>
      <c r="O3004" s="2">
        <v>178300000000000</v>
      </c>
      <c r="P3004" s="2">
        <v>180400000000000</v>
      </c>
      <c r="Q3004" s="2">
        <v>182700000000000</v>
      </c>
      <c r="R3004" s="2">
        <v>184800000000000</v>
      </c>
      <c r="S3004" s="2">
        <v>187100000000000</v>
      </c>
      <c r="T3004" s="2">
        <v>189400000000000</v>
      </c>
      <c r="U3004" s="2">
        <v>191500000000000</v>
      </c>
      <c r="V3004" s="2">
        <v>193500000000000</v>
      </c>
      <c r="W3004" s="2">
        <v>195300000000000</v>
      </c>
      <c r="X3004" s="2">
        <v>196800000000000</v>
      </c>
      <c r="Y3004" s="2">
        <v>198100000000000</v>
      </c>
      <c r="Z3004" s="2">
        <v>199200000000000</v>
      </c>
      <c r="AA3004" s="2">
        <v>200200000000000</v>
      </c>
      <c r="AB3004" s="2">
        <v>201100000000000</v>
      </c>
      <c r="AC3004" s="2">
        <v>201800000000000</v>
      </c>
      <c r="AD3004" s="2"/>
      <c r="AE3004" s="2"/>
      <c r="AF3004" s="2"/>
    </row>
    <row r="3005" spans="1:32">
      <c r="A3005" t="s">
        <v>13455</v>
      </c>
      <c r="B3005" t="s">
        <v>19</v>
      </c>
      <c r="C3005" s="2">
        <v>83060000000000</v>
      </c>
      <c r="D3005" s="2">
        <v>84100000000000</v>
      </c>
      <c r="E3005" s="2">
        <v>87230000000000</v>
      </c>
      <c r="F3005" s="2">
        <v>89210000000000</v>
      </c>
      <c r="G3005" s="2">
        <v>89330000000000</v>
      </c>
      <c r="H3005" s="2">
        <v>89410000000000</v>
      </c>
      <c r="I3005" s="2">
        <v>89890000000000</v>
      </c>
      <c r="J3005" s="2">
        <v>90710000000000</v>
      </c>
      <c r="K3005" s="2">
        <v>91110000000000</v>
      </c>
      <c r="L3005" s="2">
        <v>90650000000000</v>
      </c>
      <c r="M3005" s="2">
        <v>90700000000000</v>
      </c>
      <c r="N3005" s="2">
        <v>90330000000000</v>
      </c>
      <c r="O3005" s="2">
        <v>90270000000000</v>
      </c>
      <c r="P3005" s="2">
        <v>90740000000000</v>
      </c>
      <c r="Q3005" s="2">
        <v>91160000000000</v>
      </c>
      <c r="R3005" s="2">
        <v>91710000000000</v>
      </c>
      <c r="S3005" s="2">
        <v>92380000000000</v>
      </c>
      <c r="T3005" s="2">
        <v>92710000000000</v>
      </c>
      <c r="U3005" s="2">
        <v>92990000000000</v>
      </c>
      <c r="V3005" s="2">
        <v>92930000000000</v>
      </c>
      <c r="W3005" s="2">
        <v>93250000000000</v>
      </c>
      <c r="X3005" s="2">
        <v>93250000000000</v>
      </c>
      <c r="Y3005" s="2">
        <v>93340000000000</v>
      </c>
      <c r="Z3005" s="2">
        <v>93510000000000</v>
      </c>
      <c r="AA3005" s="2">
        <v>93560000000000</v>
      </c>
      <c r="AB3005" s="2">
        <v>93670000000000</v>
      </c>
      <c r="AC3005" s="2">
        <v>93250000000000</v>
      </c>
      <c r="AD3005" s="2"/>
      <c r="AE3005" s="2"/>
      <c r="AF3005" s="2"/>
    </row>
    <row r="3006" spans="1:32">
      <c r="A3006" t="s">
        <v>13456</v>
      </c>
      <c r="B3006" t="s">
        <v>19</v>
      </c>
      <c r="C3006" s="2">
        <v>15960000000000</v>
      </c>
      <c r="D3006" s="2">
        <v>15470000000000</v>
      </c>
      <c r="E3006" s="2">
        <v>15420000000000</v>
      </c>
      <c r="F3006" s="2">
        <v>15470000000000</v>
      </c>
      <c r="G3006" s="2">
        <v>15450000000000</v>
      </c>
      <c r="H3006" s="2">
        <v>15240000000000</v>
      </c>
      <c r="I3006" s="2">
        <v>14940000000000</v>
      </c>
      <c r="J3006" s="2">
        <v>14850000000000</v>
      </c>
      <c r="K3006" s="2">
        <v>14320000000000</v>
      </c>
      <c r="L3006" s="2">
        <v>13700000000000</v>
      </c>
      <c r="M3006" s="2">
        <v>13040000000000</v>
      </c>
      <c r="N3006" s="2">
        <v>12470000000000</v>
      </c>
      <c r="O3006" s="2">
        <v>12070000000000</v>
      </c>
      <c r="P3006" s="2">
        <v>11880000000000</v>
      </c>
      <c r="Q3006" s="2">
        <v>11880000000000</v>
      </c>
      <c r="R3006" s="2">
        <v>12030000000000</v>
      </c>
      <c r="S3006" s="2">
        <v>12110000000000</v>
      </c>
      <c r="T3006" s="2">
        <v>12150000000000</v>
      </c>
      <c r="U3006" s="2">
        <v>12200000000000</v>
      </c>
      <c r="V3006" s="2">
        <v>10470000000000</v>
      </c>
      <c r="W3006" s="2">
        <v>12420000000000</v>
      </c>
      <c r="X3006" s="2">
        <v>12660000000000</v>
      </c>
      <c r="Y3006" s="2">
        <v>12810000000000</v>
      </c>
      <c r="Z3006" s="2">
        <v>13150000000000</v>
      </c>
      <c r="AA3006" s="2">
        <v>13470000000000</v>
      </c>
      <c r="AB3006" s="2">
        <v>13690000000000</v>
      </c>
      <c r="AC3006" s="2">
        <v>13880000000000</v>
      </c>
      <c r="AD3006" s="2"/>
      <c r="AE3006" s="2"/>
      <c r="AF3006" s="2"/>
    </row>
    <row r="3007" spans="1:32">
      <c r="A3007" t="s">
        <v>13457</v>
      </c>
      <c r="B3007" t="s">
        <v>19</v>
      </c>
      <c r="C3007" s="2">
        <v>26820000000000</v>
      </c>
      <c r="D3007" s="2">
        <v>26600000000000</v>
      </c>
      <c r="E3007" s="2">
        <v>26370000000000</v>
      </c>
      <c r="F3007" s="2">
        <v>26630000000000</v>
      </c>
      <c r="G3007" s="2">
        <v>27080000000000</v>
      </c>
      <c r="H3007" s="2">
        <v>27320000000000</v>
      </c>
      <c r="I3007" s="2">
        <v>27490000000000</v>
      </c>
      <c r="J3007" s="2">
        <v>27600000000000</v>
      </c>
      <c r="K3007" s="2">
        <v>27530000000000</v>
      </c>
      <c r="L3007" s="2">
        <v>27140000000000</v>
      </c>
      <c r="M3007" s="2">
        <v>26730000000000</v>
      </c>
      <c r="N3007" s="2">
        <v>26410000000000</v>
      </c>
      <c r="O3007" s="2">
        <v>26170000000000</v>
      </c>
      <c r="P3007" s="2">
        <v>26070000000000</v>
      </c>
      <c r="Q3007" s="2">
        <v>26020000000000</v>
      </c>
      <c r="R3007" s="2">
        <v>26080000000000</v>
      </c>
      <c r="S3007" s="2">
        <v>26150000000000</v>
      </c>
      <c r="T3007" s="2">
        <v>26170000000000</v>
      </c>
      <c r="U3007" s="2">
        <v>26160000000000</v>
      </c>
      <c r="V3007" s="2">
        <v>26120000000000</v>
      </c>
      <c r="W3007" s="2">
        <v>26140000000000</v>
      </c>
      <c r="X3007" s="2">
        <v>26150000000000</v>
      </c>
      <c r="Y3007" s="2">
        <v>26140000000000</v>
      </c>
      <c r="Z3007" s="2">
        <v>26220000000000</v>
      </c>
      <c r="AA3007" s="2">
        <v>26240000000000</v>
      </c>
      <c r="AB3007" s="2">
        <v>26230000000000</v>
      </c>
      <c r="AC3007" s="2">
        <v>26160000000000</v>
      </c>
      <c r="AD3007" s="2"/>
      <c r="AE3007" s="2"/>
      <c r="AF3007" s="2"/>
    </row>
    <row r="3008" spans="1:32">
      <c r="A3008" t="s">
        <v>13458</v>
      </c>
      <c r="B3008" t="s">
        <v>19</v>
      </c>
      <c r="C3008" s="2">
        <v>31130000000000</v>
      </c>
      <c r="D3008" s="2">
        <v>30870000000000</v>
      </c>
      <c r="E3008" s="2">
        <v>31240000000000</v>
      </c>
      <c r="F3008" s="2">
        <v>32250000000000</v>
      </c>
      <c r="G3008" s="2">
        <v>32770000000000</v>
      </c>
      <c r="H3008" s="2">
        <v>33150000000000</v>
      </c>
      <c r="I3008" s="2">
        <v>33600000000000</v>
      </c>
      <c r="J3008" s="2">
        <v>34030000000000</v>
      </c>
      <c r="K3008" s="2">
        <v>34130000000000</v>
      </c>
      <c r="L3008" s="2">
        <v>33900000000000</v>
      </c>
      <c r="M3008" s="2">
        <v>33770000000000</v>
      </c>
      <c r="N3008" s="2">
        <v>33630000000000</v>
      </c>
      <c r="O3008" s="2">
        <v>33580000000000</v>
      </c>
      <c r="P3008" s="2">
        <v>33620000000000</v>
      </c>
      <c r="Q3008" s="2">
        <v>33620000000000</v>
      </c>
      <c r="R3008" s="2">
        <v>33670000000000</v>
      </c>
      <c r="S3008" s="2">
        <v>33710000000000</v>
      </c>
      <c r="T3008" s="2">
        <v>33680000000000</v>
      </c>
      <c r="U3008" s="2">
        <v>33620000000000</v>
      </c>
      <c r="V3008" s="2">
        <v>33500000000000</v>
      </c>
      <c r="W3008" s="2">
        <v>33480000000000</v>
      </c>
      <c r="X3008" s="2">
        <v>33430000000000</v>
      </c>
      <c r="Y3008" s="2">
        <v>33390000000000</v>
      </c>
      <c r="Z3008" s="2">
        <v>33470000000000</v>
      </c>
      <c r="AA3008" s="2">
        <v>33430000000000</v>
      </c>
      <c r="AB3008" s="2">
        <v>33400000000000</v>
      </c>
      <c r="AC3008" s="2">
        <v>33300000000000</v>
      </c>
      <c r="AD3008" s="2"/>
      <c r="AE3008" s="2"/>
      <c r="AF3008" s="2"/>
    </row>
    <row r="3009" spans="1:32">
      <c r="A3009" t="s">
        <v>13459</v>
      </c>
      <c r="B3009" t="s">
        <v>19</v>
      </c>
      <c r="C3009" s="2">
        <v>72480000000000</v>
      </c>
      <c r="D3009" s="2">
        <v>75520000000000</v>
      </c>
      <c r="E3009" s="2">
        <v>79990000000000</v>
      </c>
      <c r="F3009" s="2">
        <v>81120000000000</v>
      </c>
      <c r="G3009" s="2">
        <v>82410000000000</v>
      </c>
      <c r="H3009" s="2">
        <v>83490000000000</v>
      </c>
      <c r="I3009" s="2">
        <v>83900000000000</v>
      </c>
      <c r="J3009" s="2">
        <v>83760000000000</v>
      </c>
      <c r="K3009" s="2">
        <v>83490000000000</v>
      </c>
      <c r="L3009" s="2">
        <v>83150000000000</v>
      </c>
      <c r="M3009" s="2">
        <v>83620000000000</v>
      </c>
      <c r="N3009" s="2">
        <v>83590000000000</v>
      </c>
      <c r="O3009" s="2">
        <v>83360000000000</v>
      </c>
      <c r="P3009" s="2">
        <v>83510000000000</v>
      </c>
      <c r="Q3009" s="2">
        <v>84080000000000</v>
      </c>
      <c r="R3009" s="2">
        <v>84950000000000</v>
      </c>
      <c r="S3009" s="2">
        <v>85660000000000</v>
      </c>
      <c r="T3009" s="2">
        <v>86140000000000</v>
      </c>
      <c r="U3009" s="2">
        <v>86610000000000</v>
      </c>
      <c r="V3009" s="2">
        <v>86880000000000</v>
      </c>
      <c r="W3009" s="2">
        <v>87420000000000</v>
      </c>
      <c r="X3009" s="2">
        <v>88120000000000</v>
      </c>
      <c r="Y3009" s="2">
        <v>88660000000000</v>
      </c>
      <c r="Z3009" s="2">
        <v>89380000000000</v>
      </c>
      <c r="AA3009" s="2">
        <v>90060000000000</v>
      </c>
      <c r="AB3009" s="2">
        <v>90530000000000</v>
      </c>
      <c r="AC3009" s="2">
        <v>90700000000000</v>
      </c>
      <c r="AD3009" s="2"/>
      <c r="AE3009" s="2"/>
      <c r="AF3009" s="2"/>
    </row>
    <row r="3010" spans="1:32">
      <c r="A3010" t="s">
        <v>13460</v>
      </c>
      <c r="B3010" t="s">
        <v>19</v>
      </c>
      <c r="C3010" s="2">
        <v>39330000000000</v>
      </c>
      <c r="D3010" s="2">
        <v>40980000000000</v>
      </c>
      <c r="E3010" s="2">
        <v>43410000000000</v>
      </c>
      <c r="F3010" s="2">
        <v>44020000000000</v>
      </c>
      <c r="G3010" s="2">
        <v>44720000000000</v>
      </c>
      <c r="H3010" s="2">
        <v>45310000000000</v>
      </c>
      <c r="I3010" s="2">
        <v>45530000000000</v>
      </c>
      <c r="J3010" s="2">
        <v>45450000000000</v>
      </c>
      <c r="K3010" s="2">
        <v>45310000000000</v>
      </c>
      <c r="L3010" s="2">
        <v>45120000000000</v>
      </c>
      <c r="M3010" s="2">
        <v>45380000000000</v>
      </c>
      <c r="N3010" s="2">
        <v>45360000000000</v>
      </c>
      <c r="O3010" s="2">
        <v>45230000000000</v>
      </c>
      <c r="P3010" s="2">
        <v>45320000000000</v>
      </c>
      <c r="Q3010" s="2">
        <v>45630000000000</v>
      </c>
      <c r="R3010" s="2">
        <v>46100000000000</v>
      </c>
      <c r="S3010" s="2">
        <v>46490000000000</v>
      </c>
      <c r="T3010" s="2">
        <v>46750000000000</v>
      </c>
      <c r="U3010" s="2">
        <v>47000000000000</v>
      </c>
      <c r="V3010" s="2">
        <v>47150000000000</v>
      </c>
      <c r="W3010" s="2">
        <v>47440000000000</v>
      </c>
      <c r="X3010" s="2">
        <v>47820000000000</v>
      </c>
      <c r="Y3010" s="2">
        <v>48120000000000</v>
      </c>
      <c r="Z3010" s="2">
        <v>48500000000000</v>
      </c>
      <c r="AA3010" s="2">
        <v>48870000000000</v>
      </c>
      <c r="AB3010" s="2">
        <v>49130000000000</v>
      </c>
      <c r="AC3010" s="2">
        <v>49220000000000</v>
      </c>
      <c r="AD3010" s="2"/>
      <c r="AE3010" s="2"/>
      <c r="AF3010" s="2"/>
    </row>
    <row r="3011" spans="1:32">
      <c r="A3011" t="s">
        <v>13461</v>
      </c>
      <c r="B3011" t="s">
        <v>19</v>
      </c>
      <c r="C3011" s="2">
        <v>78300000000000</v>
      </c>
      <c r="D3011" s="2">
        <v>78450000000000</v>
      </c>
      <c r="E3011" s="2">
        <v>79210000000000</v>
      </c>
      <c r="F3011" s="2">
        <v>80160000000000</v>
      </c>
      <c r="G3011" s="2">
        <v>80560000000000</v>
      </c>
      <c r="H3011" s="2">
        <v>80820000000000</v>
      </c>
      <c r="I3011" s="2">
        <v>81300000000000</v>
      </c>
      <c r="J3011" s="2">
        <v>81510000000000</v>
      </c>
      <c r="K3011" s="2">
        <v>81630000000000</v>
      </c>
      <c r="L3011" s="2">
        <v>81310000000000</v>
      </c>
      <c r="M3011" s="2">
        <v>81040000000000</v>
      </c>
      <c r="N3011" s="2">
        <v>80610000000000</v>
      </c>
      <c r="O3011" s="2">
        <v>80230000000000</v>
      </c>
      <c r="P3011" s="2">
        <v>80060000000000</v>
      </c>
      <c r="Q3011" s="2">
        <v>79730000000000</v>
      </c>
      <c r="R3011" s="2">
        <v>79500000000000</v>
      </c>
      <c r="S3011" s="2">
        <v>79430000000000</v>
      </c>
      <c r="T3011" s="2">
        <v>79250000000000</v>
      </c>
      <c r="U3011" s="2">
        <v>78990000000000</v>
      </c>
      <c r="V3011" s="2">
        <v>78650000000000</v>
      </c>
      <c r="W3011" s="2">
        <v>78370000000000</v>
      </c>
      <c r="X3011" s="2">
        <v>77930000000000</v>
      </c>
      <c r="Y3011" s="2">
        <v>77580000000000</v>
      </c>
      <c r="Z3011" s="2">
        <v>77310000000000</v>
      </c>
      <c r="AA3011" s="2">
        <v>76850000000000</v>
      </c>
      <c r="AB3011" s="2">
        <v>76610000000000</v>
      </c>
      <c r="AC3011" s="2">
        <v>75990000000000</v>
      </c>
    </row>
    <row r="3012" spans="1:32">
      <c r="A3012" t="s">
        <v>13462</v>
      </c>
      <c r="B3012" t="s">
        <v>19</v>
      </c>
      <c r="C3012" s="2">
        <v>1292000000000000</v>
      </c>
      <c r="D3012" s="2">
        <v>1292550000000000</v>
      </c>
      <c r="E3012" s="2">
        <v>1355410000000000</v>
      </c>
      <c r="F3012" s="2">
        <v>1295620000000000</v>
      </c>
      <c r="G3012" s="2">
        <v>1316440000000000</v>
      </c>
      <c r="H3012" s="2">
        <v>1360400000000000</v>
      </c>
      <c r="I3012" s="2">
        <v>1409030000000000</v>
      </c>
      <c r="J3012" s="2">
        <v>1431320000000000</v>
      </c>
      <c r="K3012" s="2">
        <v>1457510000000000</v>
      </c>
      <c r="L3012" s="2">
        <v>1377970000000000</v>
      </c>
      <c r="M3012" s="2">
        <v>1398830000000000</v>
      </c>
      <c r="N3012" s="2">
        <v>1421100000000000</v>
      </c>
      <c r="O3012" s="2">
        <v>1453740000000000</v>
      </c>
      <c r="P3012" s="2">
        <v>1484400000000000</v>
      </c>
      <c r="Q3012" s="2">
        <v>1512940000000000</v>
      </c>
      <c r="R3012" s="2">
        <v>1522730000000000</v>
      </c>
      <c r="S3012" s="2">
        <v>1552640000000000</v>
      </c>
      <c r="T3012" s="2">
        <v>1560030000000000</v>
      </c>
      <c r="U3012" s="2">
        <v>1556040000000000</v>
      </c>
      <c r="V3012" s="2">
        <v>1566750000000000</v>
      </c>
      <c r="W3012" s="2">
        <v>1578880000000000</v>
      </c>
      <c r="X3012" s="2">
        <v>1593620000000000</v>
      </c>
      <c r="Y3012" s="2">
        <v>1592320000000000</v>
      </c>
      <c r="Z3012" s="2">
        <v>1597570000000000</v>
      </c>
      <c r="AA3012" s="2">
        <v>1615940000000000</v>
      </c>
      <c r="AB3012" s="2">
        <v>1637130000000000</v>
      </c>
      <c r="AC3012" s="2">
        <v>1659670000000000</v>
      </c>
    </row>
    <row r="3013" spans="1:32">
      <c r="A3013" t="s">
        <v>13463</v>
      </c>
      <c r="B3013" t="s">
        <v>19</v>
      </c>
      <c r="C3013">
        <v>0</v>
      </c>
      <c r="D3013">
        <v>0</v>
      </c>
      <c r="E3013">
        <v>0</v>
      </c>
      <c r="F3013">
        <v>0</v>
      </c>
      <c r="G3013">
        <v>0</v>
      </c>
      <c r="H3013">
        <v>0</v>
      </c>
      <c r="I3013">
        <v>0</v>
      </c>
      <c r="J3013">
        <v>0</v>
      </c>
      <c r="K3013">
        <v>0</v>
      </c>
      <c r="L3013">
        <v>0</v>
      </c>
      <c r="M3013">
        <v>0</v>
      </c>
      <c r="N3013">
        <v>0</v>
      </c>
      <c r="O3013">
        <v>0</v>
      </c>
      <c r="P3013">
        <v>0</v>
      </c>
      <c r="Q3013">
        <v>0</v>
      </c>
      <c r="R3013">
        <v>0</v>
      </c>
      <c r="S3013">
        <v>0</v>
      </c>
      <c r="T3013">
        <v>0</v>
      </c>
      <c r="U3013">
        <v>0</v>
      </c>
      <c r="V3013">
        <v>0</v>
      </c>
      <c r="W3013">
        <v>0</v>
      </c>
      <c r="X3013">
        <v>0</v>
      </c>
      <c r="Y3013">
        <v>0</v>
      </c>
      <c r="Z3013">
        <v>0</v>
      </c>
      <c r="AA3013">
        <v>0</v>
      </c>
      <c r="AB3013">
        <v>0</v>
      </c>
      <c r="AC3013">
        <v>0</v>
      </c>
    </row>
    <row r="3014" spans="1:32">
      <c r="A3014" t="s">
        <v>13464</v>
      </c>
      <c r="B3014" t="s">
        <v>19</v>
      </c>
      <c r="C3014" s="2">
        <v>245100000000000</v>
      </c>
      <c r="D3014" s="2">
        <v>245200000000000</v>
      </c>
      <c r="E3014" s="2">
        <v>247700000000000</v>
      </c>
      <c r="F3014" s="2">
        <v>251500000000000</v>
      </c>
      <c r="G3014" s="2">
        <v>256800000000000</v>
      </c>
      <c r="H3014" s="2">
        <v>262600000000000</v>
      </c>
      <c r="I3014" s="2">
        <v>267000000000000</v>
      </c>
      <c r="J3014" s="2">
        <v>270800000000000</v>
      </c>
      <c r="K3014" s="2">
        <v>273300000000000</v>
      </c>
      <c r="L3014" s="2">
        <v>273300000000000</v>
      </c>
      <c r="M3014" s="2">
        <v>271500000000000</v>
      </c>
      <c r="N3014" s="2">
        <v>271000000000000</v>
      </c>
      <c r="O3014" s="2">
        <v>271000000000000</v>
      </c>
      <c r="P3014" s="2">
        <v>270300000000000</v>
      </c>
      <c r="Q3014" s="2">
        <v>269800000000000</v>
      </c>
      <c r="R3014" s="2">
        <v>269300000000000</v>
      </c>
      <c r="S3014" s="2">
        <v>268400000000000</v>
      </c>
      <c r="T3014" s="2">
        <v>267000000000000</v>
      </c>
      <c r="U3014" s="2">
        <v>265900000000000</v>
      </c>
      <c r="V3014" s="2">
        <v>264100000000000</v>
      </c>
      <c r="W3014" s="2">
        <v>262100000000000</v>
      </c>
      <c r="X3014" s="2">
        <v>261000000000000</v>
      </c>
      <c r="Y3014" s="2">
        <v>260000000000000</v>
      </c>
      <c r="Z3014" s="2">
        <v>259300000000000</v>
      </c>
      <c r="AA3014" s="2">
        <v>258700000000000</v>
      </c>
      <c r="AB3014" s="2">
        <v>258100000000000</v>
      </c>
      <c r="AC3014" s="2">
        <v>257000000000000</v>
      </c>
    </row>
    <row r="3015" spans="1:32">
      <c r="A3015" t="s">
        <v>13465</v>
      </c>
      <c r="B3015" t="s">
        <v>19</v>
      </c>
      <c r="C3015" s="2">
        <v>154000000000000</v>
      </c>
      <c r="D3015" s="2">
        <v>158000000000000</v>
      </c>
      <c r="E3015" s="2">
        <v>162500000000000</v>
      </c>
      <c r="F3015" s="2">
        <v>167100000000000</v>
      </c>
      <c r="G3015" s="2">
        <v>171200000000000</v>
      </c>
      <c r="H3015" s="2">
        <v>175500000000000</v>
      </c>
      <c r="I3015" s="2">
        <v>179600000000000</v>
      </c>
      <c r="J3015" s="2">
        <v>183100000000000</v>
      </c>
      <c r="K3015" s="2">
        <v>186400000000000</v>
      </c>
      <c r="L3015" s="2">
        <v>189300000000000</v>
      </c>
      <c r="M3015" s="2">
        <v>192100000000000</v>
      </c>
      <c r="N3015" s="2">
        <v>194600000000000</v>
      </c>
      <c r="O3015" s="2">
        <v>196700000000000</v>
      </c>
      <c r="P3015" s="2">
        <v>198500000000000</v>
      </c>
      <c r="Q3015" s="2">
        <v>200200000000000</v>
      </c>
      <c r="R3015" s="2">
        <v>202100000000000</v>
      </c>
      <c r="S3015" s="2">
        <v>203800000000000</v>
      </c>
      <c r="T3015" s="2">
        <v>205500000000000</v>
      </c>
      <c r="U3015" s="2">
        <v>207300000000000</v>
      </c>
      <c r="V3015" s="2">
        <v>209000000000000</v>
      </c>
      <c r="W3015" s="2">
        <v>210700000000000</v>
      </c>
      <c r="X3015" s="2">
        <v>212400000000000</v>
      </c>
      <c r="Y3015" s="2">
        <v>214100000000000</v>
      </c>
      <c r="Z3015" s="2">
        <v>215800000000000</v>
      </c>
      <c r="AA3015" s="2">
        <v>217600000000000</v>
      </c>
      <c r="AB3015" s="2">
        <v>219400000000000</v>
      </c>
      <c r="AC3015" s="2">
        <v>221200000000000</v>
      </c>
    </row>
    <row r="3016" spans="1:32">
      <c r="A3016" t="s">
        <v>13466</v>
      </c>
      <c r="B3016" t="s">
        <v>19</v>
      </c>
      <c r="C3016">
        <v>0</v>
      </c>
      <c r="D3016">
        <v>0</v>
      </c>
      <c r="E3016">
        <v>0</v>
      </c>
      <c r="F3016">
        <v>0</v>
      </c>
      <c r="G3016">
        <v>0</v>
      </c>
      <c r="H3016">
        <v>0</v>
      </c>
      <c r="I3016">
        <v>0</v>
      </c>
      <c r="J3016">
        <v>0</v>
      </c>
      <c r="K3016">
        <v>0</v>
      </c>
      <c r="L3016">
        <v>0</v>
      </c>
      <c r="M3016">
        <v>0</v>
      </c>
      <c r="N3016">
        <v>0</v>
      </c>
      <c r="O3016">
        <v>0</v>
      </c>
      <c r="P3016">
        <v>0</v>
      </c>
      <c r="Q3016">
        <v>0</v>
      </c>
      <c r="R3016">
        <v>0</v>
      </c>
      <c r="S3016">
        <v>0</v>
      </c>
      <c r="T3016">
        <v>0</v>
      </c>
      <c r="U3016">
        <v>0</v>
      </c>
      <c r="V3016">
        <v>0</v>
      </c>
      <c r="W3016">
        <v>0</v>
      </c>
      <c r="X3016">
        <v>0</v>
      </c>
      <c r="Y3016">
        <v>0</v>
      </c>
      <c r="Z3016">
        <v>0</v>
      </c>
      <c r="AA3016">
        <v>0</v>
      </c>
      <c r="AB3016">
        <v>0</v>
      </c>
      <c r="AC3016">
        <v>0</v>
      </c>
    </row>
    <row r="3017" spans="1:32">
      <c r="A3017" t="s">
        <v>13467</v>
      </c>
      <c r="B3017" t="s">
        <v>19</v>
      </c>
      <c r="C3017">
        <v>0</v>
      </c>
      <c r="D3017">
        <v>0</v>
      </c>
      <c r="E3017">
        <v>0</v>
      </c>
      <c r="F3017">
        <v>0</v>
      </c>
      <c r="G3017">
        <v>0</v>
      </c>
      <c r="H3017">
        <v>0</v>
      </c>
      <c r="I3017">
        <v>0</v>
      </c>
      <c r="J3017">
        <v>0</v>
      </c>
      <c r="K3017">
        <v>0</v>
      </c>
      <c r="L3017">
        <v>0</v>
      </c>
      <c r="M3017">
        <v>0</v>
      </c>
      <c r="N3017">
        <v>0</v>
      </c>
      <c r="O3017">
        <v>0</v>
      </c>
      <c r="P3017">
        <v>0</v>
      </c>
      <c r="Q3017">
        <v>0</v>
      </c>
      <c r="R3017">
        <v>0</v>
      </c>
      <c r="S3017">
        <v>0</v>
      </c>
      <c r="T3017">
        <v>0</v>
      </c>
      <c r="U3017">
        <v>0</v>
      </c>
      <c r="V3017">
        <v>0</v>
      </c>
      <c r="W3017">
        <v>0</v>
      </c>
      <c r="X3017">
        <v>0</v>
      </c>
      <c r="Y3017">
        <v>0</v>
      </c>
      <c r="Z3017">
        <v>0</v>
      </c>
      <c r="AA3017">
        <v>0</v>
      </c>
      <c r="AB3017">
        <v>0</v>
      </c>
      <c r="AC3017">
        <v>0</v>
      </c>
    </row>
    <row r="3018" spans="1:32">
      <c r="A3018" t="s">
        <v>13468</v>
      </c>
      <c r="B3018" t="s">
        <v>19</v>
      </c>
      <c r="C3018">
        <v>0</v>
      </c>
      <c r="D3018">
        <v>0</v>
      </c>
      <c r="E3018">
        <v>0</v>
      </c>
      <c r="F3018">
        <v>0</v>
      </c>
      <c r="G3018">
        <v>0</v>
      </c>
      <c r="H3018">
        <v>0</v>
      </c>
      <c r="I3018">
        <v>0</v>
      </c>
      <c r="J3018">
        <v>0</v>
      </c>
      <c r="K3018">
        <v>0</v>
      </c>
      <c r="L3018">
        <v>0</v>
      </c>
      <c r="M3018">
        <v>0</v>
      </c>
      <c r="N3018">
        <v>0</v>
      </c>
      <c r="O3018">
        <v>0</v>
      </c>
      <c r="P3018">
        <v>0</v>
      </c>
      <c r="Q3018">
        <v>0</v>
      </c>
      <c r="R3018">
        <v>0</v>
      </c>
      <c r="S3018">
        <v>0</v>
      </c>
      <c r="T3018">
        <v>0</v>
      </c>
      <c r="U3018">
        <v>0</v>
      </c>
      <c r="V3018">
        <v>0</v>
      </c>
      <c r="W3018">
        <v>0</v>
      </c>
      <c r="X3018">
        <v>0</v>
      </c>
      <c r="Y3018">
        <v>0</v>
      </c>
      <c r="Z3018">
        <v>0</v>
      </c>
      <c r="AA3018">
        <v>0</v>
      </c>
      <c r="AB3018">
        <v>0</v>
      </c>
      <c r="AC3018">
        <v>0</v>
      </c>
    </row>
    <row r="3019" spans="1:32">
      <c r="A3019" t="s">
        <v>13469</v>
      </c>
      <c r="B3019" t="s">
        <v>19</v>
      </c>
      <c r="C3019" s="2">
        <v>45620000000000</v>
      </c>
      <c r="D3019" s="2">
        <v>47230000000000</v>
      </c>
      <c r="E3019" s="2">
        <v>48260000000000</v>
      </c>
      <c r="F3019" s="2">
        <v>50720000000000</v>
      </c>
      <c r="G3019" s="2">
        <v>52840000000000</v>
      </c>
      <c r="H3019" s="2">
        <v>55620000000000</v>
      </c>
      <c r="I3019" s="2">
        <v>58530000000000</v>
      </c>
      <c r="J3019" s="2">
        <v>61440000000000</v>
      </c>
      <c r="K3019" s="2">
        <v>64660000000000</v>
      </c>
      <c r="L3019" s="2">
        <v>67790000000000</v>
      </c>
      <c r="M3019" s="2">
        <v>71160000000000</v>
      </c>
      <c r="N3019" s="2">
        <v>74320000000000</v>
      </c>
      <c r="O3019" s="2">
        <v>78550000000000</v>
      </c>
      <c r="P3019" s="2">
        <v>82460000000000</v>
      </c>
      <c r="Q3019" s="2">
        <v>86420000000000</v>
      </c>
      <c r="R3019" s="2">
        <v>90840000000000</v>
      </c>
      <c r="S3019" s="2">
        <v>95360000000000</v>
      </c>
      <c r="T3019" s="2">
        <v>100100000000000</v>
      </c>
      <c r="U3019" s="2">
        <v>105100000000000</v>
      </c>
      <c r="V3019" s="2">
        <v>110200000000000</v>
      </c>
      <c r="W3019" s="2">
        <v>115500000000000</v>
      </c>
      <c r="X3019" s="2">
        <v>120900000000000</v>
      </c>
      <c r="Y3019" s="2">
        <v>126600000000000</v>
      </c>
      <c r="Z3019" s="2">
        <v>132600000000000</v>
      </c>
      <c r="AA3019" s="2">
        <v>138900000000000</v>
      </c>
      <c r="AB3019" s="2">
        <v>145700000000000</v>
      </c>
      <c r="AC3019" s="2">
        <v>152600000000000</v>
      </c>
    </row>
    <row r="3020" spans="1:32">
      <c r="A3020" t="s">
        <v>13470</v>
      </c>
      <c r="B3020" t="s">
        <v>19</v>
      </c>
      <c r="C3020">
        <v>0</v>
      </c>
      <c r="D3020">
        <v>0</v>
      </c>
      <c r="E3020">
        <v>0</v>
      </c>
      <c r="F3020">
        <v>0</v>
      </c>
      <c r="G3020">
        <v>0</v>
      </c>
      <c r="H3020">
        <v>0</v>
      </c>
      <c r="I3020">
        <v>0</v>
      </c>
      <c r="J3020">
        <v>0</v>
      </c>
      <c r="K3020">
        <v>0</v>
      </c>
      <c r="L3020">
        <v>0</v>
      </c>
      <c r="M3020">
        <v>0</v>
      </c>
      <c r="N3020">
        <v>0</v>
      </c>
      <c r="O3020">
        <v>0</v>
      </c>
      <c r="P3020">
        <v>0</v>
      </c>
      <c r="Q3020">
        <v>0</v>
      </c>
      <c r="R3020">
        <v>0</v>
      </c>
      <c r="S3020">
        <v>0</v>
      </c>
      <c r="T3020">
        <v>0</v>
      </c>
      <c r="U3020">
        <v>0</v>
      </c>
      <c r="V3020">
        <v>0</v>
      </c>
      <c r="W3020">
        <v>0</v>
      </c>
      <c r="X3020">
        <v>0</v>
      </c>
      <c r="Y3020">
        <v>0</v>
      </c>
      <c r="Z3020">
        <v>0</v>
      </c>
      <c r="AA3020">
        <v>0</v>
      </c>
      <c r="AB3020">
        <v>0</v>
      </c>
      <c r="AC3020">
        <v>0</v>
      </c>
    </row>
    <row r="3021" spans="1:32">
      <c r="A3021" t="s">
        <v>13471</v>
      </c>
      <c r="B3021" t="s">
        <v>19</v>
      </c>
      <c r="C3021" s="2">
        <v>138700000000000</v>
      </c>
      <c r="D3021" s="2">
        <v>143500000000000</v>
      </c>
      <c r="E3021" s="2">
        <v>158900000000000</v>
      </c>
      <c r="F3021" s="2">
        <v>168700000000000</v>
      </c>
      <c r="G3021" s="2">
        <v>183800000000000</v>
      </c>
      <c r="H3021" s="2">
        <v>214700000000000</v>
      </c>
      <c r="I3021" s="2">
        <v>241000000000000</v>
      </c>
      <c r="J3021" s="2">
        <v>260400000000000</v>
      </c>
      <c r="K3021" s="2">
        <v>275200000000000</v>
      </c>
      <c r="L3021" s="2">
        <v>274100000000000</v>
      </c>
      <c r="M3021" s="2">
        <v>289400000000000</v>
      </c>
      <c r="N3021" s="2">
        <v>309500000000000</v>
      </c>
      <c r="O3021" s="2">
        <v>356500000000000</v>
      </c>
      <c r="P3021" s="2">
        <v>391200000000000</v>
      </c>
      <c r="Q3021" s="2">
        <v>404600000000000</v>
      </c>
      <c r="R3021" s="2">
        <v>420800000000000</v>
      </c>
      <c r="S3021" s="2">
        <v>418900000000000</v>
      </c>
      <c r="T3021" s="2">
        <v>380400000000000</v>
      </c>
      <c r="U3021" s="2">
        <v>356800000000000</v>
      </c>
      <c r="V3021" s="2">
        <v>315200000000000</v>
      </c>
      <c r="W3021" s="2">
        <v>289000000000000</v>
      </c>
      <c r="X3021" s="2">
        <v>288200000000000</v>
      </c>
      <c r="Y3021" s="2">
        <v>293900000000000</v>
      </c>
      <c r="Z3021" s="2">
        <v>311000000000000</v>
      </c>
      <c r="AA3021" s="2">
        <v>327500000000000</v>
      </c>
      <c r="AB3021" s="2">
        <v>349400000000000</v>
      </c>
      <c r="AC3021" s="2">
        <v>363900000000000</v>
      </c>
    </row>
    <row r="3022" spans="1:32">
      <c r="A3022" t="s">
        <v>13472</v>
      </c>
      <c r="B3022" t="s">
        <v>19</v>
      </c>
      <c r="C3022" s="2">
        <v>1052000000000000</v>
      </c>
      <c r="D3022" s="2">
        <v>1062000000000000</v>
      </c>
      <c r="E3022" s="2">
        <v>1070000000000000</v>
      </c>
      <c r="F3022" s="2">
        <v>1055000000000000</v>
      </c>
      <c r="G3022" s="2">
        <v>1047000000000000</v>
      </c>
      <c r="H3022" s="2">
        <v>1047000000000000</v>
      </c>
      <c r="I3022" s="2">
        <v>1048000000000000</v>
      </c>
      <c r="J3022" s="2">
        <v>1056000000000000</v>
      </c>
      <c r="K3022" s="2">
        <v>1062000000000000</v>
      </c>
      <c r="L3022" s="2">
        <v>1064000000000000</v>
      </c>
      <c r="M3022" s="2">
        <v>1071000000000000</v>
      </c>
      <c r="N3022" s="2">
        <v>1078000000000000</v>
      </c>
      <c r="O3022" s="2">
        <v>1086000000000000</v>
      </c>
      <c r="P3022" s="2">
        <v>1092000000000000</v>
      </c>
      <c r="Q3022" s="2">
        <v>1100000000000000</v>
      </c>
      <c r="R3022" s="2">
        <v>1112000000000000</v>
      </c>
      <c r="S3022" s="2">
        <v>1124000000000000</v>
      </c>
      <c r="T3022" s="2">
        <v>1134000000000000</v>
      </c>
      <c r="U3022" s="2">
        <v>1144000000000000</v>
      </c>
      <c r="V3022" s="2">
        <v>1153000000000000</v>
      </c>
      <c r="W3022" s="2">
        <v>1166000000000000</v>
      </c>
      <c r="X3022" s="2">
        <v>1176000000000000</v>
      </c>
      <c r="Y3022" s="2">
        <v>1187000000000000</v>
      </c>
      <c r="Z3022" s="2">
        <v>1198000000000000</v>
      </c>
      <c r="AA3022" s="2">
        <v>1209000000000000</v>
      </c>
      <c r="AB3022" s="2">
        <v>1218000000000000</v>
      </c>
      <c r="AC3022" s="2">
        <v>1227000000000000</v>
      </c>
    </row>
    <row r="3023" spans="1:32">
      <c r="A3023" t="s">
        <v>13473</v>
      </c>
      <c r="B3023" t="s">
        <v>19</v>
      </c>
      <c r="C3023" s="2">
        <v>893900000000000</v>
      </c>
      <c r="D3023" s="2">
        <v>899282000000000</v>
      </c>
      <c r="E3023" s="2">
        <v>879353000000000</v>
      </c>
      <c r="F3023" s="2">
        <v>870833000000000</v>
      </c>
      <c r="G3023" s="2">
        <v>853106000000000</v>
      </c>
      <c r="H3023" s="2">
        <v>855488000000000</v>
      </c>
      <c r="I3023" s="2">
        <v>853604000000000</v>
      </c>
      <c r="J3023" s="2">
        <v>853498000000000</v>
      </c>
      <c r="K3023" s="2">
        <v>860522000000000</v>
      </c>
      <c r="L3023" s="2">
        <v>867412000000000</v>
      </c>
      <c r="M3023" s="2">
        <v>865997000000000</v>
      </c>
      <c r="N3023" s="2">
        <v>865732000000000</v>
      </c>
      <c r="O3023" s="2">
        <v>865889000000000</v>
      </c>
      <c r="P3023" s="2">
        <v>868868000000000</v>
      </c>
      <c r="Q3023" s="2">
        <v>861649000000000</v>
      </c>
      <c r="R3023" s="2">
        <v>859204000000000</v>
      </c>
      <c r="S3023" s="2">
        <v>864837000000000</v>
      </c>
      <c r="T3023" s="2">
        <v>864617000000000</v>
      </c>
      <c r="U3023" s="2">
        <v>855963000000000</v>
      </c>
      <c r="V3023" s="2">
        <v>852868000000000</v>
      </c>
      <c r="W3023" s="2">
        <v>851220000000000</v>
      </c>
      <c r="X3023" s="2">
        <v>852439000000000</v>
      </c>
      <c r="Y3023" s="2">
        <v>851662000000000</v>
      </c>
      <c r="Z3023" s="2">
        <v>844703000000000</v>
      </c>
      <c r="AA3023" s="2">
        <v>833029000000000</v>
      </c>
      <c r="AB3023" s="2">
        <v>832911000000000</v>
      </c>
      <c r="AC3023" s="2">
        <v>835583000000000</v>
      </c>
    </row>
    <row r="3024" spans="1:32">
      <c r="A3024" t="s">
        <v>13474</v>
      </c>
      <c r="B3024" t="s">
        <v>19</v>
      </c>
      <c r="C3024" s="2">
        <v>192000000000</v>
      </c>
      <c r="D3024" s="2">
        <v>188000000000</v>
      </c>
      <c r="E3024" s="2">
        <v>191000000000</v>
      </c>
      <c r="F3024" s="2">
        <v>199000000000</v>
      </c>
      <c r="G3024" s="2">
        <v>209000000000</v>
      </c>
      <c r="H3024" s="2">
        <v>219000000000</v>
      </c>
      <c r="I3024" s="2">
        <v>231000000000</v>
      </c>
      <c r="J3024" s="2">
        <v>243000000000</v>
      </c>
      <c r="K3024" s="2">
        <v>259000000000</v>
      </c>
      <c r="L3024" s="2">
        <v>277000000000</v>
      </c>
      <c r="M3024" s="2">
        <v>292000000000</v>
      </c>
      <c r="N3024" s="2">
        <v>301000000000</v>
      </c>
      <c r="O3024" s="2">
        <v>313000000000</v>
      </c>
      <c r="P3024" s="2">
        <v>334000000000</v>
      </c>
      <c r="Q3024" s="2">
        <v>356000000000</v>
      </c>
      <c r="R3024" s="2">
        <v>378000000000</v>
      </c>
      <c r="S3024" s="2">
        <v>403000000000</v>
      </c>
      <c r="T3024" s="2">
        <v>433000000000</v>
      </c>
      <c r="U3024" s="2">
        <v>469000000000</v>
      </c>
      <c r="V3024" s="2">
        <v>507000000000</v>
      </c>
      <c r="W3024" s="2">
        <v>538000000000</v>
      </c>
      <c r="X3024" s="2">
        <v>562000000000</v>
      </c>
      <c r="Y3024" s="2">
        <v>584000000000</v>
      </c>
      <c r="Z3024" s="2">
        <v>619000000000</v>
      </c>
      <c r="AA3024" s="2">
        <v>664000000000</v>
      </c>
      <c r="AB3024" s="2">
        <v>708000000000</v>
      </c>
      <c r="AC3024" s="2">
        <v>744000000000</v>
      </c>
    </row>
    <row r="3025" spans="1:32">
      <c r="A3025" t="s">
        <v>13475</v>
      </c>
      <c r="B3025" t="s">
        <v>19</v>
      </c>
      <c r="C3025">
        <v>0</v>
      </c>
      <c r="D3025">
        <v>0</v>
      </c>
      <c r="E3025">
        <v>0</v>
      </c>
      <c r="F3025">
        <v>0</v>
      </c>
      <c r="G3025">
        <v>0</v>
      </c>
      <c r="H3025">
        <v>0</v>
      </c>
      <c r="I3025">
        <v>0</v>
      </c>
      <c r="J3025">
        <v>0</v>
      </c>
      <c r="K3025">
        <v>0</v>
      </c>
      <c r="L3025">
        <v>0</v>
      </c>
      <c r="M3025">
        <v>0</v>
      </c>
      <c r="N3025">
        <v>0</v>
      </c>
      <c r="O3025">
        <v>0</v>
      </c>
      <c r="P3025">
        <v>0</v>
      </c>
      <c r="Q3025">
        <v>0</v>
      </c>
      <c r="R3025">
        <v>0</v>
      </c>
      <c r="S3025">
        <v>0</v>
      </c>
      <c r="T3025">
        <v>0</v>
      </c>
      <c r="U3025">
        <v>0</v>
      </c>
      <c r="V3025">
        <v>0</v>
      </c>
      <c r="W3025">
        <v>0</v>
      </c>
      <c r="X3025">
        <v>0</v>
      </c>
      <c r="Y3025">
        <v>0</v>
      </c>
      <c r="Z3025">
        <v>0</v>
      </c>
      <c r="AA3025">
        <v>0</v>
      </c>
      <c r="AB3025">
        <v>0</v>
      </c>
      <c r="AC3025">
        <v>0</v>
      </c>
    </row>
    <row r="3026" spans="1:32">
      <c r="A3026" t="s">
        <v>13476</v>
      </c>
      <c r="B3026" t="s">
        <v>19</v>
      </c>
      <c r="C3026">
        <v>0</v>
      </c>
      <c r="D3026">
        <v>0</v>
      </c>
      <c r="E3026">
        <v>0</v>
      </c>
      <c r="F3026">
        <v>0</v>
      </c>
      <c r="G3026">
        <v>0</v>
      </c>
      <c r="H3026">
        <v>0</v>
      </c>
      <c r="I3026">
        <v>0</v>
      </c>
      <c r="J3026">
        <v>0</v>
      </c>
      <c r="K3026">
        <v>0</v>
      </c>
      <c r="L3026">
        <v>0</v>
      </c>
      <c r="M3026">
        <v>0</v>
      </c>
      <c r="N3026">
        <v>0</v>
      </c>
      <c r="O3026">
        <v>0</v>
      </c>
      <c r="P3026">
        <v>0</v>
      </c>
      <c r="Q3026">
        <v>0</v>
      </c>
      <c r="R3026">
        <v>0</v>
      </c>
      <c r="S3026">
        <v>0</v>
      </c>
      <c r="T3026">
        <v>0</v>
      </c>
      <c r="U3026">
        <v>0</v>
      </c>
      <c r="V3026">
        <v>0</v>
      </c>
      <c r="W3026">
        <v>0</v>
      </c>
      <c r="X3026">
        <v>0</v>
      </c>
      <c r="Y3026">
        <v>0</v>
      </c>
      <c r="Z3026">
        <v>0</v>
      </c>
      <c r="AA3026">
        <v>0</v>
      </c>
      <c r="AB3026">
        <v>0</v>
      </c>
      <c r="AC3026">
        <v>0</v>
      </c>
    </row>
    <row r="3027" spans="1:32">
      <c r="A3027" t="s">
        <v>13477</v>
      </c>
      <c r="B3027" t="s">
        <v>19</v>
      </c>
      <c r="C3027">
        <v>0</v>
      </c>
      <c r="D3027">
        <v>0</v>
      </c>
      <c r="E3027">
        <v>0</v>
      </c>
      <c r="F3027">
        <v>0</v>
      </c>
      <c r="G3027">
        <v>0</v>
      </c>
      <c r="H3027">
        <v>0</v>
      </c>
      <c r="I3027">
        <v>0</v>
      </c>
      <c r="J3027">
        <v>0</v>
      </c>
      <c r="K3027">
        <v>0</v>
      </c>
      <c r="L3027">
        <v>0</v>
      </c>
      <c r="M3027">
        <v>0</v>
      </c>
      <c r="N3027">
        <v>0</v>
      </c>
      <c r="O3027">
        <v>0</v>
      </c>
      <c r="P3027">
        <v>0</v>
      </c>
      <c r="Q3027">
        <v>0</v>
      </c>
      <c r="R3027">
        <v>0</v>
      </c>
      <c r="S3027">
        <v>0</v>
      </c>
      <c r="T3027">
        <v>0</v>
      </c>
      <c r="U3027">
        <v>0</v>
      </c>
      <c r="V3027">
        <v>0</v>
      </c>
      <c r="W3027">
        <v>0</v>
      </c>
      <c r="X3027">
        <v>0</v>
      </c>
      <c r="Y3027">
        <v>0</v>
      </c>
      <c r="Z3027">
        <v>0</v>
      </c>
      <c r="AA3027">
        <v>0</v>
      </c>
      <c r="AB3027">
        <v>0</v>
      </c>
      <c r="AC3027">
        <v>0</v>
      </c>
      <c r="AD3027" s="2"/>
      <c r="AE3027" s="2"/>
      <c r="AF3027" s="2"/>
    </row>
    <row r="3028" spans="1:32">
      <c r="A3028" t="s">
        <v>13478</v>
      </c>
      <c r="B3028" t="s">
        <v>19</v>
      </c>
      <c r="C3028">
        <v>0</v>
      </c>
      <c r="D3028">
        <v>0</v>
      </c>
      <c r="E3028">
        <v>0</v>
      </c>
      <c r="F3028">
        <v>0</v>
      </c>
      <c r="G3028">
        <v>0</v>
      </c>
      <c r="H3028">
        <v>0</v>
      </c>
      <c r="I3028">
        <v>0</v>
      </c>
      <c r="J3028">
        <v>0</v>
      </c>
      <c r="K3028">
        <v>0</v>
      </c>
      <c r="L3028">
        <v>0</v>
      </c>
      <c r="M3028">
        <v>0</v>
      </c>
      <c r="N3028">
        <v>0</v>
      </c>
      <c r="O3028">
        <v>0</v>
      </c>
      <c r="P3028">
        <v>0</v>
      </c>
      <c r="Q3028">
        <v>0</v>
      </c>
      <c r="R3028">
        <v>0</v>
      </c>
      <c r="S3028">
        <v>0</v>
      </c>
      <c r="T3028">
        <v>0</v>
      </c>
      <c r="U3028">
        <v>0</v>
      </c>
      <c r="V3028">
        <v>0</v>
      </c>
      <c r="W3028">
        <v>0</v>
      </c>
      <c r="X3028">
        <v>0</v>
      </c>
      <c r="Y3028">
        <v>0</v>
      </c>
      <c r="Z3028">
        <v>0</v>
      </c>
      <c r="AA3028">
        <v>0</v>
      </c>
      <c r="AB3028">
        <v>0</v>
      </c>
      <c r="AC3028">
        <v>0</v>
      </c>
      <c r="AD3028" s="2"/>
      <c r="AE3028" s="2"/>
      <c r="AF3028" s="2"/>
    </row>
    <row r="3029" spans="1:32">
      <c r="A3029" t="s">
        <v>13479</v>
      </c>
      <c r="B3029" t="s">
        <v>19</v>
      </c>
      <c r="C3029">
        <v>0</v>
      </c>
      <c r="D3029">
        <v>0</v>
      </c>
      <c r="E3029">
        <v>0</v>
      </c>
      <c r="F3029">
        <v>0</v>
      </c>
      <c r="G3029">
        <v>0</v>
      </c>
      <c r="H3029">
        <v>0</v>
      </c>
      <c r="I3029">
        <v>0</v>
      </c>
      <c r="J3029">
        <v>0</v>
      </c>
      <c r="K3029">
        <v>0</v>
      </c>
      <c r="L3029">
        <v>0</v>
      </c>
      <c r="M3029">
        <v>0</v>
      </c>
      <c r="N3029">
        <v>0</v>
      </c>
      <c r="O3029">
        <v>0</v>
      </c>
      <c r="P3029">
        <v>0</v>
      </c>
      <c r="Q3029">
        <v>0</v>
      </c>
      <c r="R3029">
        <v>0</v>
      </c>
      <c r="S3029">
        <v>0</v>
      </c>
      <c r="T3029">
        <v>0</v>
      </c>
      <c r="U3029">
        <v>0</v>
      </c>
      <c r="V3029">
        <v>0</v>
      </c>
      <c r="W3029">
        <v>0</v>
      </c>
      <c r="X3029">
        <v>0</v>
      </c>
      <c r="Y3029">
        <v>0</v>
      </c>
      <c r="Z3029">
        <v>0</v>
      </c>
      <c r="AA3029">
        <v>0</v>
      </c>
      <c r="AB3029">
        <v>0</v>
      </c>
      <c r="AC3029">
        <v>0</v>
      </c>
      <c r="AD3029" s="2"/>
      <c r="AE3029" s="2"/>
      <c r="AF3029" s="2"/>
    </row>
    <row r="3030" spans="1:32">
      <c r="A3030" t="s">
        <v>13480</v>
      </c>
      <c r="B3030" t="s">
        <v>19</v>
      </c>
      <c r="C3030">
        <v>0</v>
      </c>
      <c r="D3030">
        <v>0</v>
      </c>
      <c r="E3030">
        <v>0</v>
      </c>
      <c r="F3030">
        <v>0</v>
      </c>
      <c r="G3030">
        <v>0</v>
      </c>
      <c r="H3030">
        <v>0</v>
      </c>
      <c r="I3030">
        <v>0</v>
      </c>
      <c r="J3030">
        <v>0</v>
      </c>
      <c r="K3030">
        <v>0</v>
      </c>
      <c r="L3030">
        <v>0</v>
      </c>
      <c r="M3030">
        <v>0</v>
      </c>
      <c r="N3030">
        <v>0</v>
      </c>
      <c r="O3030">
        <v>0</v>
      </c>
      <c r="P3030">
        <v>0</v>
      </c>
      <c r="Q3030">
        <v>0</v>
      </c>
      <c r="R3030">
        <v>0</v>
      </c>
      <c r="S3030">
        <v>0</v>
      </c>
      <c r="T3030">
        <v>0</v>
      </c>
      <c r="U3030">
        <v>0</v>
      </c>
      <c r="V3030">
        <v>0</v>
      </c>
      <c r="W3030">
        <v>0</v>
      </c>
      <c r="X3030">
        <v>0</v>
      </c>
      <c r="Y3030">
        <v>0</v>
      </c>
      <c r="Z3030">
        <v>0</v>
      </c>
      <c r="AA3030">
        <v>0</v>
      </c>
      <c r="AB3030">
        <v>0</v>
      </c>
      <c r="AC3030">
        <v>0</v>
      </c>
      <c r="AD3030" s="2"/>
      <c r="AE3030" s="2"/>
      <c r="AF3030" s="2"/>
    </row>
    <row r="3031" spans="1:32">
      <c r="A3031" t="s">
        <v>13481</v>
      </c>
      <c r="B3031" t="s">
        <v>19</v>
      </c>
      <c r="C3031">
        <v>0</v>
      </c>
      <c r="D3031">
        <v>0</v>
      </c>
      <c r="E3031">
        <v>0</v>
      </c>
      <c r="F3031">
        <v>0</v>
      </c>
      <c r="G3031">
        <v>0</v>
      </c>
      <c r="H3031">
        <v>0</v>
      </c>
      <c r="I3031">
        <v>0</v>
      </c>
      <c r="J3031">
        <v>0</v>
      </c>
      <c r="K3031">
        <v>0</v>
      </c>
      <c r="L3031">
        <v>0</v>
      </c>
      <c r="M3031">
        <v>0</v>
      </c>
      <c r="N3031">
        <v>0</v>
      </c>
      <c r="O3031">
        <v>0</v>
      </c>
      <c r="P3031">
        <v>0</v>
      </c>
      <c r="Q3031">
        <v>0</v>
      </c>
      <c r="R3031">
        <v>0</v>
      </c>
      <c r="S3031">
        <v>0</v>
      </c>
      <c r="T3031">
        <v>0</v>
      </c>
      <c r="U3031">
        <v>0</v>
      </c>
      <c r="V3031">
        <v>0</v>
      </c>
      <c r="W3031">
        <v>0</v>
      </c>
      <c r="X3031">
        <v>0</v>
      </c>
      <c r="Y3031">
        <v>0</v>
      </c>
      <c r="Z3031">
        <v>0</v>
      </c>
      <c r="AA3031">
        <v>0</v>
      </c>
      <c r="AB3031">
        <v>0</v>
      </c>
      <c r="AC3031">
        <v>0</v>
      </c>
      <c r="AD3031" s="2"/>
      <c r="AE3031" s="2"/>
      <c r="AF3031" s="2"/>
    </row>
    <row r="3032" spans="1:32">
      <c r="A3032" t="s">
        <v>13482</v>
      </c>
      <c r="B3032" t="s">
        <v>19</v>
      </c>
      <c r="C3032">
        <v>0</v>
      </c>
      <c r="D3032">
        <v>0</v>
      </c>
      <c r="E3032">
        <v>0</v>
      </c>
      <c r="F3032">
        <v>0</v>
      </c>
      <c r="G3032">
        <v>0</v>
      </c>
      <c r="H3032">
        <v>0</v>
      </c>
      <c r="I3032">
        <v>0</v>
      </c>
      <c r="J3032">
        <v>0</v>
      </c>
      <c r="K3032">
        <v>0</v>
      </c>
      <c r="L3032">
        <v>0</v>
      </c>
      <c r="M3032">
        <v>0</v>
      </c>
      <c r="N3032">
        <v>0</v>
      </c>
      <c r="O3032">
        <v>0</v>
      </c>
      <c r="P3032">
        <v>0</v>
      </c>
      <c r="Q3032">
        <v>0</v>
      </c>
      <c r="R3032">
        <v>0</v>
      </c>
      <c r="S3032">
        <v>0</v>
      </c>
      <c r="T3032">
        <v>0</v>
      </c>
      <c r="U3032">
        <v>0</v>
      </c>
      <c r="V3032">
        <v>0</v>
      </c>
      <c r="W3032">
        <v>0</v>
      </c>
      <c r="X3032">
        <v>0</v>
      </c>
      <c r="Y3032">
        <v>0</v>
      </c>
      <c r="Z3032">
        <v>0</v>
      </c>
      <c r="AA3032">
        <v>0</v>
      </c>
      <c r="AB3032">
        <v>0</v>
      </c>
      <c r="AC3032">
        <v>0</v>
      </c>
      <c r="AD3032" s="2"/>
      <c r="AE3032" s="2"/>
      <c r="AF3032" s="2"/>
    </row>
    <row r="3033" spans="1:32">
      <c r="A3033" t="s">
        <v>13483</v>
      </c>
      <c r="B3033" t="s">
        <v>19</v>
      </c>
      <c r="C3033">
        <v>0</v>
      </c>
      <c r="D3033">
        <v>0</v>
      </c>
      <c r="E3033">
        <v>0</v>
      </c>
      <c r="F3033">
        <v>0</v>
      </c>
      <c r="G3033">
        <v>0</v>
      </c>
      <c r="H3033">
        <v>0</v>
      </c>
      <c r="I3033">
        <v>0</v>
      </c>
      <c r="J3033">
        <v>0</v>
      </c>
      <c r="K3033">
        <v>0</v>
      </c>
      <c r="L3033">
        <v>0</v>
      </c>
      <c r="M3033">
        <v>0</v>
      </c>
      <c r="N3033">
        <v>0</v>
      </c>
      <c r="O3033">
        <v>0</v>
      </c>
      <c r="P3033">
        <v>0</v>
      </c>
      <c r="Q3033">
        <v>0</v>
      </c>
      <c r="R3033">
        <v>0</v>
      </c>
      <c r="S3033">
        <v>0</v>
      </c>
      <c r="T3033">
        <v>0</v>
      </c>
      <c r="U3033">
        <v>0</v>
      </c>
      <c r="V3033">
        <v>0</v>
      </c>
      <c r="W3033">
        <v>0</v>
      </c>
      <c r="X3033">
        <v>0</v>
      </c>
      <c r="Y3033">
        <v>0</v>
      </c>
      <c r="Z3033">
        <v>0</v>
      </c>
      <c r="AA3033">
        <v>0</v>
      </c>
      <c r="AB3033">
        <v>0</v>
      </c>
      <c r="AC3033">
        <v>0</v>
      </c>
      <c r="AD3033" s="2"/>
      <c r="AE3033" s="2"/>
      <c r="AF3033" s="2"/>
    </row>
    <row r="3034" spans="1:32">
      <c r="A3034" t="s">
        <v>13484</v>
      </c>
      <c r="B3034" t="s">
        <v>19</v>
      </c>
      <c r="C3034">
        <v>0</v>
      </c>
      <c r="D3034">
        <v>0</v>
      </c>
      <c r="E3034">
        <v>0</v>
      </c>
      <c r="F3034">
        <v>0</v>
      </c>
      <c r="G3034">
        <v>0</v>
      </c>
      <c r="H3034">
        <v>0</v>
      </c>
      <c r="I3034">
        <v>0</v>
      </c>
      <c r="J3034">
        <v>0</v>
      </c>
      <c r="K3034">
        <v>0</v>
      </c>
      <c r="L3034">
        <v>0</v>
      </c>
      <c r="M3034">
        <v>0</v>
      </c>
      <c r="N3034">
        <v>0</v>
      </c>
      <c r="O3034">
        <v>0</v>
      </c>
      <c r="P3034">
        <v>0</v>
      </c>
      <c r="Q3034">
        <v>0</v>
      </c>
      <c r="R3034">
        <v>0</v>
      </c>
      <c r="S3034">
        <v>0</v>
      </c>
      <c r="T3034">
        <v>0</v>
      </c>
      <c r="U3034">
        <v>0</v>
      </c>
      <c r="V3034">
        <v>0</v>
      </c>
      <c r="W3034">
        <v>0</v>
      </c>
      <c r="X3034">
        <v>0</v>
      </c>
      <c r="Y3034">
        <v>0</v>
      </c>
      <c r="Z3034">
        <v>0</v>
      </c>
      <c r="AA3034">
        <v>0</v>
      </c>
      <c r="AB3034">
        <v>0</v>
      </c>
      <c r="AC3034">
        <v>0</v>
      </c>
      <c r="AD3034" s="2"/>
      <c r="AE3034" s="2"/>
      <c r="AF3034" s="2"/>
    </row>
    <row r="3035" spans="1:32">
      <c r="A3035" t="s">
        <v>13485</v>
      </c>
      <c r="B3035" t="s">
        <v>19</v>
      </c>
      <c r="C3035">
        <v>0</v>
      </c>
      <c r="D3035">
        <v>0</v>
      </c>
      <c r="E3035">
        <v>0</v>
      </c>
      <c r="F3035">
        <v>0</v>
      </c>
      <c r="G3035">
        <v>0</v>
      </c>
      <c r="H3035">
        <v>0</v>
      </c>
      <c r="I3035">
        <v>0</v>
      </c>
      <c r="J3035">
        <v>0</v>
      </c>
      <c r="K3035">
        <v>0</v>
      </c>
      <c r="L3035">
        <v>0</v>
      </c>
      <c r="M3035">
        <v>0</v>
      </c>
      <c r="N3035">
        <v>0</v>
      </c>
      <c r="O3035">
        <v>0</v>
      </c>
      <c r="P3035">
        <v>0</v>
      </c>
      <c r="Q3035">
        <v>0</v>
      </c>
      <c r="R3035">
        <v>0</v>
      </c>
      <c r="S3035">
        <v>0</v>
      </c>
      <c r="T3035">
        <v>0</v>
      </c>
      <c r="U3035">
        <v>0</v>
      </c>
      <c r="V3035">
        <v>0</v>
      </c>
      <c r="W3035">
        <v>0</v>
      </c>
      <c r="X3035">
        <v>0</v>
      </c>
      <c r="Y3035">
        <v>0</v>
      </c>
      <c r="Z3035">
        <v>0</v>
      </c>
      <c r="AA3035">
        <v>0</v>
      </c>
      <c r="AB3035">
        <v>0</v>
      </c>
      <c r="AC3035">
        <v>0</v>
      </c>
    </row>
    <row r="3036" spans="1:32">
      <c r="A3036" t="s">
        <v>13486</v>
      </c>
      <c r="B3036" t="s">
        <v>19</v>
      </c>
      <c r="C3036">
        <v>0</v>
      </c>
      <c r="D3036">
        <v>0</v>
      </c>
      <c r="E3036">
        <v>0</v>
      </c>
      <c r="F3036">
        <v>0</v>
      </c>
      <c r="G3036">
        <v>0</v>
      </c>
      <c r="H3036">
        <v>0</v>
      </c>
      <c r="I3036">
        <v>0</v>
      </c>
      <c r="J3036">
        <v>0</v>
      </c>
      <c r="K3036">
        <v>0</v>
      </c>
      <c r="L3036">
        <v>0</v>
      </c>
      <c r="M3036">
        <v>0</v>
      </c>
      <c r="N3036">
        <v>0</v>
      </c>
      <c r="O3036">
        <v>0</v>
      </c>
      <c r="P3036">
        <v>0</v>
      </c>
      <c r="Q3036">
        <v>0</v>
      </c>
      <c r="R3036">
        <v>0</v>
      </c>
      <c r="S3036">
        <v>0</v>
      </c>
      <c r="T3036">
        <v>0</v>
      </c>
      <c r="U3036">
        <v>0</v>
      </c>
      <c r="V3036">
        <v>0</v>
      </c>
      <c r="W3036">
        <v>0</v>
      </c>
      <c r="X3036">
        <v>0</v>
      </c>
      <c r="Y3036">
        <v>0</v>
      </c>
      <c r="Z3036">
        <v>0</v>
      </c>
      <c r="AA3036">
        <v>0</v>
      </c>
      <c r="AB3036">
        <v>0</v>
      </c>
      <c r="AC3036">
        <v>0</v>
      </c>
    </row>
    <row r="3037" spans="1:32">
      <c r="A3037" t="s">
        <v>13487</v>
      </c>
      <c r="B3037" t="s">
        <v>19</v>
      </c>
      <c r="C3037">
        <v>0</v>
      </c>
      <c r="D3037">
        <v>0</v>
      </c>
      <c r="E3037">
        <v>0</v>
      </c>
      <c r="F3037">
        <v>0</v>
      </c>
      <c r="G3037">
        <v>0</v>
      </c>
      <c r="H3037">
        <v>0</v>
      </c>
      <c r="I3037">
        <v>0</v>
      </c>
      <c r="J3037">
        <v>0</v>
      </c>
      <c r="K3037">
        <v>0</v>
      </c>
      <c r="L3037">
        <v>0</v>
      </c>
      <c r="M3037">
        <v>0</v>
      </c>
      <c r="N3037">
        <v>0</v>
      </c>
      <c r="O3037">
        <v>0</v>
      </c>
      <c r="P3037">
        <v>0</v>
      </c>
      <c r="Q3037">
        <v>0</v>
      </c>
      <c r="R3037">
        <v>0</v>
      </c>
      <c r="S3037">
        <v>0</v>
      </c>
      <c r="T3037">
        <v>0</v>
      </c>
      <c r="U3037">
        <v>0</v>
      </c>
      <c r="V3037">
        <v>0</v>
      </c>
      <c r="W3037">
        <v>0</v>
      </c>
      <c r="X3037">
        <v>0</v>
      </c>
      <c r="Y3037">
        <v>0</v>
      </c>
      <c r="Z3037">
        <v>0</v>
      </c>
      <c r="AA3037">
        <v>0</v>
      </c>
      <c r="AB3037">
        <v>0</v>
      </c>
      <c r="AC3037">
        <v>0</v>
      </c>
    </row>
    <row r="3038" spans="1:32">
      <c r="A3038" t="s">
        <v>13488</v>
      </c>
      <c r="B3038" t="s">
        <v>19</v>
      </c>
      <c r="C3038">
        <v>0</v>
      </c>
      <c r="D3038">
        <v>0</v>
      </c>
      <c r="E3038">
        <v>0</v>
      </c>
      <c r="F3038">
        <v>0</v>
      </c>
      <c r="G3038">
        <v>0</v>
      </c>
      <c r="H3038">
        <v>0</v>
      </c>
      <c r="I3038">
        <v>0</v>
      </c>
      <c r="J3038">
        <v>0</v>
      </c>
      <c r="K3038">
        <v>0</v>
      </c>
      <c r="L3038">
        <v>0</v>
      </c>
      <c r="M3038">
        <v>0</v>
      </c>
      <c r="N3038">
        <v>0</v>
      </c>
      <c r="O3038">
        <v>0</v>
      </c>
      <c r="P3038">
        <v>0</v>
      </c>
      <c r="Q3038">
        <v>0</v>
      </c>
      <c r="R3038">
        <v>0</v>
      </c>
      <c r="S3038">
        <v>0</v>
      </c>
      <c r="T3038">
        <v>0</v>
      </c>
      <c r="U3038">
        <v>0</v>
      </c>
      <c r="V3038">
        <v>0</v>
      </c>
      <c r="W3038">
        <v>0</v>
      </c>
      <c r="X3038">
        <v>0</v>
      </c>
      <c r="Y3038">
        <v>0</v>
      </c>
      <c r="Z3038">
        <v>0</v>
      </c>
      <c r="AA3038">
        <v>0</v>
      </c>
      <c r="AB3038">
        <v>0</v>
      </c>
      <c r="AC3038">
        <v>0</v>
      </c>
    </row>
    <row r="3039" spans="1:32">
      <c r="A3039" t="s">
        <v>13489</v>
      </c>
      <c r="B3039" t="s">
        <v>19</v>
      </c>
      <c r="C3039">
        <v>0</v>
      </c>
      <c r="D3039">
        <v>0</v>
      </c>
      <c r="E3039">
        <v>0</v>
      </c>
      <c r="F3039">
        <v>0</v>
      </c>
      <c r="G3039">
        <v>0</v>
      </c>
      <c r="H3039">
        <v>0</v>
      </c>
      <c r="I3039">
        <v>0</v>
      </c>
      <c r="J3039">
        <v>0</v>
      </c>
      <c r="K3039">
        <v>0</v>
      </c>
      <c r="L3039">
        <v>0</v>
      </c>
      <c r="M3039">
        <v>0</v>
      </c>
      <c r="N3039">
        <v>0</v>
      </c>
      <c r="O3039">
        <v>0</v>
      </c>
      <c r="P3039">
        <v>0</v>
      </c>
      <c r="Q3039">
        <v>0</v>
      </c>
      <c r="R3039">
        <v>0</v>
      </c>
      <c r="S3039">
        <v>0</v>
      </c>
      <c r="T3039">
        <v>0</v>
      </c>
      <c r="U3039">
        <v>0</v>
      </c>
      <c r="V3039">
        <v>0</v>
      </c>
      <c r="W3039">
        <v>0</v>
      </c>
      <c r="X3039">
        <v>0</v>
      </c>
      <c r="Y3039">
        <v>0</v>
      </c>
      <c r="Z3039">
        <v>0</v>
      </c>
      <c r="AA3039">
        <v>0</v>
      </c>
      <c r="AB3039">
        <v>0</v>
      </c>
      <c r="AC3039">
        <v>0</v>
      </c>
      <c r="AD3039" s="2"/>
      <c r="AE3039" s="2"/>
      <c r="AF3039" s="2"/>
    </row>
    <row r="3040" spans="1:32">
      <c r="A3040" t="s">
        <v>13490</v>
      </c>
      <c r="B3040" t="s">
        <v>19</v>
      </c>
      <c r="C3040" s="2">
        <v>565000000000000</v>
      </c>
      <c r="D3040" s="2">
        <v>571700000000000</v>
      </c>
      <c r="E3040" s="2">
        <v>580300000000000</v>
      </c>
      <c r="F3040" s="2">
        <v>588700000000000</v>
      </c>
      <c r="G3040" s="2">
        <v>596000000000000</v>
      </c>
      <c r="H3040" s="2">
        <v>605300000000000</v>
      </c>
      <c r="I3040" s="2">
        <v>613600000000000</v>
      </c>
      <c r="J3040" s="2">
        <v>620500000000000</v>
      </c>
      <c r="K3040" s="2">
        <v>629600000000000</v>
      </c>
      <c r="L3040" s="2">
        <v>634900000000000</v>
      </c>
      <c r="M3040" s="2">
        <v>641800000000000</v>
      </c>
      <c r="N3040" s="2">
        <v>648700000000000</v>
      </c>
      <c r="O3040" s="2">
        <v>656300000000000</v>
      </c>
      <c r="P3040" s="2">
        <v>663300000000000</v>
      </c>
      <c r="Q3040" s="2">
        <v>669500000000000</v>
      </c>
      <c r="R3040" s="2">
        <v>675800000000000</v>
      </c>
      <c r="S3040" s="2">
        <v>681400000000000</v>
      </c>
      <c r="T3040" s="2">
        <v>685100000000000</v>
      </c>
      <c r="U3040" s="2">
        <v>689300000000000</v>
      </c>
      <c r="V3040" s="2">
        <v>693800000000000</v>
      </c>
      <c r="W3040" s="2">
        <v>698600000000000</v>
      </c>
      <c r="X3040" s="2">
        <v>704300000000000</v>
      </c>
      <c r="Y3040" s="2">
        <v>710500000000000</v>
      </c>
      <c r="Z3040" s="2">
        <v>716700000000000</v>
      </c>
      <c r="AA3040" s="2">
        <v>722400000000000</v>
      </c>
      <c r="AB3040" s="2">
        <v>728900000000000</v>
      </c>
      <c r="AC3040" s="2">
        <v>735100000000000</v>
      </c>
      <c r="AD3040" s="2"/>
      <c r="AE3040" s="2"/>
      <c r="AF3040" s="2"/>
    </row>
    <row r="3041" spans="1:32">
      <c r="A3041" t="s">
        <v>13491</v>
      </c>
      <c r="B3041" t="s">
        <v>19</v>
      </c>
      <c r="C3041" s="2">
        <v>25530000000000</v>
      </c>
      <c r="D3041" s="2">
        <v>26162800000000</v>
      </c>
      <c r="E3041" s="2">
        <v>23518200000000</v>
      </c>
      <c r="F3041" s="2">
        <v>23162700000000</v>
      </c>
      <c r="G3041" s="2">
        <v>25396500000000</v>
      </c>
      <c r="H3041" s="2">
        <v>23248600000000</v>
      </c>
      <c r="I3041" s="2">
        <v>19509100000000</v>
      </c>
      <c r="J3041" s="2">
        <v>18442300000000</v>
      </c>
      <c r="K3041" s="2">
        <v>12883200000000</v>
      </c>
      <c r="L3041" s="2">
        <v>22567100000000</v>
      </c>
      <c r="M3041" s="2">
        <v>22038300000000</v>
      </c>
      <c r="N3041" s="2">
        <v>22168300000000</v>
      </c>
      <c r="O3041" s="2">
        <v>21564700000000</v>
      </c>
      <c r="P3041" s="2">
        <v>21192200000000</v>
      </c>
      <c r="Q3041" s="2">
        <v>20672000000000</v>
      </c>
      <c r="R3041" s="2">
        <v>19448900000000</v>
      </c>
      <c r="S3041" s="2">
        <v>20619600000000</v>
      </c>
      <c r="T3041" s="2">
        <v>18968100000000</v>
      </c>
      <c r="U3041" s="2">
        <v>18940800000000</v>
      </c>
      <c r="V3041" s="2">
        <v>18841000000000</v>
      </c>
      <c r="W3041" s="2">
        <v>18515500000000</v>
      </c>
      <c r="X3041" s="2">
        <v>18703000000000</v>
      </c>
      <c r="Y3041" s="2">
        <v>17785100000000</v>
      </c>
      <c r="Z3041" s="2">
        <v>18122600000000</v>
      </c>
      <c r="AA3041" s="2">
        <v>18190800000000</v>
      </c>
      <c r="AB3041" s="2">
        <v>18144300000000</v>
      </c>
      <c r="AC3041" s="2">
        <v>17845200000000</v>
      </c>
      <c r="AD3041" s="2"/>
      <c r="AE3041" s="2"/>
      <c r="AF3041" s="2"/>
    </row>
    <row r="3042" spans="1:32">
      <c r="A3042" t="s">
        <v>13492</v>
      </c>
      <c r="B3042" t="s">
        <v>19</v>
      </c>
      <c r="C3042" s="2">
        <v>136100000000000</v>
      </c>
      <c r="D3042" s="2">
        <v>149794000000000</v>
      </c>
      <c r="E3042" s="2">
        <v>154321000000000</v>
      </c>
      <c r="F3042" s="2">
        <v>154521000000000</v>
      </c>
      <c r="G3042" s="2">
        <v>155402000000000</v>
      </c>
      <c r="H3042" s="2">
        <v>158009000000000</v>
      </c>
      <c r="I3042" s="2">
        <v>161330000000000</v>
      </c>
      <c r="J3042" s="2">
        <v>161735000000000</v>
      </c>
      <c r="K3042" s="2">
        <v>164384000000000</v>
      </c>
      <c r="L3042" s="2">
        <v>159341000000000</v>
      </c>
      <c r="M3042" s="2">
        <v>159267000000000</v>
      </c>
      <c r="N3042" s="2">
        <v>158738000000000</v>
      </c>
      <c r="O3042" s="2">
        <v>158161000000000</v>
      </c>
      <c r="P3042" s="2">
        <v>157092000000000</v>
      </c>
      <c r="Q3042" s="2">
        <v>156912000000000</v>
      </c>
      <c r="R3042" s="2">
        <v>155721000000000</v>
      </c>
      <c r="S3042" s="2">
        <v>156680000000000</v>
      </c>
      <c r="T3042" s="2">
        <v>157006000000000</v>
      </c>
      <c r="U3042" s="2">
        <v>156561000000000</v>
      </c>
      <c r="V3042" s="2">
        <v>156072000000000</v>
      </c>
      <c r="W3042" s="2">
        <v>155774000000000</v>
      </c>
      <c r="X3042" s="2">
        <v>155809000000000</v>
      </c>
      <c r="Y3042" s="2">
        <v>156170000000000</v>
      </c>
      <c r="Z3042" s="2">
        <v>155577000000000</v>
      </c>
      <c r="AA3042" s="2">
        <v>155312000000000</v>
      </c>
      <c r="AB3042" s="2">
        <v>155697000000000</v>
      </c>
      <c r="AC3042" s="2">
        <v>155863000000000</v>
      </c>
      <c r="AD3042" s="2"/>
      <c r="AE3042" s="2"/>
      <c r="AF3042" s="2"/>
    </row>
    <row r="3043" spans="1:32">
      <c r="A3043" t="s">
        <v>13493</v>
      </c>
      <c r="B3043" t="s">
        <v>19</v>
      </c>
      <c r="C3043" s="2">
        <v>123800000000000</v>
      </c>
      <c r="D3043" s="2">
        <v>122900000000000</v>
      </c>
      <c r="E3043" s="2">
        <v>125000000000000</v>
      </c>
      <c r="F3043" s="2">
        <v>124900000000000</v>
      </c>
      <c r="G3043" s="2">
        <v>124800000000000</v>
      </c>
      <c r="H3043" s="2">
        <v>125400000000000</v>
      </c>
      <c r="I3043" s="2">
        <v>126400000000000</v>
      </c>
      <c r="J3043" s="2">
        <v>127800000000000</v>
      </c>
      <c r="K3043" s="2">
        <v>130400000000000</v>
      </c>
      <c r="L3043" s="2">
        <v>132000000000000</v>
      </c>
      <c r="M3043" s="2">
        <v>134900000000000</v>
      </c>
      <c r="N3043" s="2">
        <v>136800000000000</v>
      </c>
      <c r="O3043" s="2">
        <v>138000000000000</v>
      </c>
      <c r="P3043" s="2">
        <v>139700000000000</v>
      </c>
      <c r="Q3043" s="2">
        <v>141600000000000</v>
      </c>
      <c r="R3043" s="2">
        <v>142900000000000</v>
      </c>
      <c r="S3043" s="2">
        <v>144200000000000</v>
      </c>
      <c r="T3043" s="2">
        <v>145400000000000</v>
      </c>
      <c r="U3043" s="2">
        <v>145900000000000</v>
      </c>
      <c r="V3043" s="2">
        <v>147300000000000</v>
      </c>
      <c r="W3043" s="2">
        <v>149000000000000</v>
      </c>
      <c r="X3043" s="2">
        <v>149500000000000</v>
      </c>
      <c r="Y3043" s="2">
        <v>150700000000000</v>
      </c>
      <c r="Z3043" s="2">
        <v>151600000000000</v>
      </c>
      <c r="AA3043" s="2">
        <v>151600000000000</v>
      </c>
      <c r="AB3043" s="2">
        <v>152400000000000</v>
      </c>
      <c r="AC3043" s="2">
        <v>153100000000000</v>
      </c>
      <c r="AD3043" s="2"/>
      <c r="AE3043" s="2"/>
      <c r="AF3043" s="2"/>
    </row>
    <row r="3044" spans="1:32">
      <c r="A3044" t="s">
        <v>13494</v>
      </c>
      <c r="B3044" t="s">
        <v>19</v>
      </c>
      <c r="C3044" s="2">
        <v>137100000000000</v>
      </c>
      <c r="D3044" s="2">
        <v>137300000000000</v>
      </c>
      <c r="E3044" s="2">
        <v>138300000000000</v>
      </c>
      <c r="F3044" s="2">
        <v>140400000000000</v>
      </c>
      <c r="G3044" s="2">
        <v>140100000000000</v>
      </c>
      <c r="H3044" s="2">
        <v>140400000000000</v>
      </c>
      <c r="I3044" s="2">
        <v>141100000000000</v>
      </c>
      <c r="J3044" s="2">
        <v>141700000000000</v>
      </c>
      <c r="K3044" s="2">
        <v>141100000000000</v>
      </c>
      <c r="L3044" s="2">
        <v>141300000000000</v>
      </c>
      <c r="M3044" s="2">
        <v>141500000000000</v>
      </c>
      <c r="N3044" s="2">
        <v>141900000000000</v>
      </c>
      <c r="O3044" s="2">
        <v>142200000000000</v>
      </c>
      <c r="P3044" s="2">
        <v>142500000000000</v>
      </c>
      <c r="Q3044" s="2">
        <v>142700000000000</v>
      </c>
      <c r="R3044" s="2">
        <v>143000000000000</v>
      </c>
      <c r="S3044" s="2">
        <v>143400000000000</v>
      </c>
      <c r="T3044" s="2">
        <v>143700000000000</v>
      </c>
      <c r="U3044" s="2">
        <v>143600000000000</v>
      </c>
      <c r="V3044" s="2">
        <v>143800000000000</v>
      </c>
      <c r="W3044" s="2">
        <v>143900000000000</v>
      </c>
      <c r="X3044" s="2">
        <v>144000000000000</v>
      </c>
      <c r="Y3044" s="2">
        <v>144400000000000</v>
      </c>
      <c r="Z3044" s="2">
        <v>144300000000000</v>
      </c>
      <c r="AA3044" s="2">
        <v>144100000000000</v>
      </c>
      <c r="AB3044" s="2">
        <v>144000000000000</v>
      </c>
      <c r="AC3044" s="2">
        <v>143600000000000</v>
      </c>
      <c r="AD3044" s="2"/>
      <c r="AE3044" s="2"/>
      <c r="AF3044" s="2"/>
    </row>
    <row r="3045" spans="1:32">
      <c r="A3045" t="s">
        <v>13495</v>
      </c>
      <c r="B3045" t="s">
        <v>19</v>
      </c>
      <c r="C3045" s="2">
        <v>50670000000000</v>
      </c>
      <c r="D3045" s="2">
        <v>50710000000000</v>
      </c>
      <c r="E3045" s="2">
        <v>51140000000000</v>
      </c>
      <c r="F3045" s="2">
        <v>52030000000000</v>
      </c>
      <c r="G3045" s="2">
        <v>52000000000000</v>
      </c>
      <c r="H3045" s="2">
        <v>52150000000000</v>
      </c>
      <c r="I3045" s="2">
        <v>52440000000000</v>
      </c>
      <c r="J3045" s="2">
        <v>52650000000000</v>
      </c>
      <c r="K3045" s="2">
        <v>52380000000000</v>
      </c>
      <c r="L3045" s="2">
        <v>52430000000000</v>
      </c>
      <c r="M3045" s="2">
        <v>52520000000000</v>
      </c>
      <c r="N3045" s="2">
        <v>52650000000000</v>
      </c>
      <c r="O3045" s="2">
        <v>52780000000000</v>
      </c>
      <c r="P3045" s="2">
        <v>52890000000000</v>
      </c>
      <c r="Q3045" s="2">
        <v>52990000000000</v>
      </c>
      <c r="R3045" s="2">
        <v>53120000000000</v>
      </c>
      <c r="S3045" s="2">
        <v>53280000000000</v>
      </c>
      <c r="T3045" s="2">
        <v>53380000000000</v>
      </c>
      <c r="U3045" s="2">
        <v>53380000000000</v>
      </c>
      <c r="V3045" s="2">
        <v>53460000000000</v>
      </c>
      <c r="W3045" s="2">
        <v>53500000000000</v>
      </c>
      <c r="X3045" s="2">
        <v>53550000000000</v>
      </c>
      <c r="Y3045" s="2">
        <v>53700000000000</v>
      </c>
      <c r="Z3045" s="2">
        <v>53680000000000</v>
      </c>
      <c r="AA3045" s="2">
        <v>53610000000000</v>
      </c>
      <c r="AB3045" s="2">
        <v>53570000000000</v>
      </c>
      <c r="AC3045" s="2">
        <v>53440000000000</v>
      </c>
      <c r="AD3045" s="2"/>
      <c r="AE3045" s="2"/>
      <c r="AF3045" s="2"/>
    </row>
    <row r="3046" spans="1:32">
      <c r="A3046" t="s">
        <v>13496</v>
      </c>
      <c r="B3046" t="s">
        <v>19</v>
      </c>
      <c r="C3046" s="2">
        <v>1056000000000</v>
      </c>
      <c r="D3046" s="2">
        <v>1067000000000</v>
      </c>
      <c r="E3046" s="2">
        <v>1091000000000</v>
      </c>
      <c r="F3046" s="2">
        <v>1106000000000</v>
      </c>
      <c r="G3046" s="2">
        <v>1127000000000</v>
      </c>
      <c r="H3046" s="2">
        <v>1163000000000</v>
      </c>
      <c r="I3046" s="2">
        <v>1192000000000</v>
      </c>
      <c r="J3046" s="2">
        <v>1211000000000</v>
      </c>
      <c r="K3046" s="2">
        <v>1224000000000</v>
      </c>
      <c r="L3046" s="2">
        <v>1222000000000</v>
      </c>
      <c r="M3046" s="2">
        <v>1234000000000</v>
      </c>
      <c r="N3046" s="2">
        <v>1248000000000</v>
      </c>
      <c r="O3046" s="2">
        <v>1280000000000</v>
      </c>
      <c r="P3046" s="2">
        <v>1300000000000</v>
      </c>
      <c r="Q3046" s="2">
        <v>1305000000000</v>
      </c>
      <c r="R3046" s="2">
        <v>1312000000000</v>
      </c>
      <c r="S3046" s="2">
        <v>1308000000000</v>
      </c>
      <c r="T3046" s="2">
        <v>1280000000000</v>
      </c>
      <c r="U3046" s="2">
        <v>1261000000000</v>
      </c>
      <c r="V3046" s="2">
        <v>1227000000000</v>
      </c>
      <c r="W3046" s="2">
        <v>1203000000000</v>
      </c>
      <c r="X3046" s="2">
        <v>1200000000000</v>
      </c>
      <c r="Y3046" s="2">
        <v>1202000000000</v>
      </c>
      <c r="Z3046" s="2">
        <v>1213000000000</v>
      </c>
      <c r="AA3046" s="2">
        <v>1221000000000</v>
      </c>
      <c r="AB3046" s="2">
        <v>1233000000000</v>
      </c>
      <c r="AC3046" s="2">
        <v>1238000000000</v>
      </c>
      <c r="AD3046" s="2"/>
      <c r="AE3046" s="2"/>
      <c r="AF3046" s="2"/>
    </row>
    <row r="3047" spans="1:32">
      <c r="A3047" t="s">
        <v>13497</v>
      </c>
      <c r="B3047" t="s">
        <v>19</v>
      </c>
      <c r="C3047" s="2">
        <v>78550000000000</v>
      </c>
      <c r="D3047" s="2">
        <v>78570000000000</v>
      </c>
      <c r="E3047" s="2">
        <v>79010000000000</v>
      </c>
      <c r="F3047" s="2">
        <v>79780000000000</v>
      </c>
      <c r="G3047" s="2">
        <v>79460000000000</v>
      </c>
      <c r="H3047" s="2">
        <v>79490000000000</v>
      </c>
      <c r="I3047" s="2">
        <v>79730000000000</v>
      </c>
      <c r="J3047" s="2">
        <v>80080000000000</v>
      </c>
      <c r="K3047" s="2">
        <v>80040000000000</v>
      </c>
      <c r="L3047" s="2">
        <v>80360000000000</v>
      </c>
      <c r="M3047" s="2">
        <v>80760000000000</v>
      </c>
      <c r="N3047" s="2">
        <v>81100000000000</v>
      </c>
      <c r="O3047" s="2">
        <v>81400000000000</v>
      </c>
      <c r="P3047" s="2">
        <v>81610000000000</v>
      </c>
      <c r="Q3047" s="2">
        <v>81800000000000</v>
      </c>
      <c r="R3047" s="2">
        <v>82060000000000</v>
      </c>
      <c r="S3047" s="2">
        <v>82440000000000</v>
      </c>
      <c r="T3047" s="2">
        <v>82780000000000</v>
      </c>
      <c r="U3047" s="2">
        <v>82930000000000</v>
      </c>
      <c r="V3047" s="2">
        <v>83210000000000</v>
      </c>
      <c r="W3047" s="2">
        <v>83560000000000</v>
      </c>
      <c r="X3047" s="2">
        <v>83810000000000</v>
      </c>
      <c r="Y3047" s="2">
        <v>84120000000000</v>
      </c>
      <c r="Z3047" s="2">
        <v>84230000000000</v>
      </c>
      <c r="AA3047" s="2">
        <v>84290000000000</v>
      </c>
      <c r="AB3047" s="2">
        <v>84360000000000</v>
      </c>
      <c r="AC3047" s="2">
        <v>84190000000000</v>
      </c>
    </row>
    <row r="3048" spans="1:32">
      <c r="A3048" t="s">
        <v>13498</v>
      </c>
      <c r="B3048" t="s">
        <v>19</v>
      </c>
      <c r="C3048" s="2">
        <v>542400000000000</v>
      </c>
      <c r="D3048" s="2">
        <v>484848000000000</v>
      </c>
      <c r="E3048" s="2">
        <v>466799000000000</v>
      </c>
      <c r="F3048" s="2">
        <v>459298000000000</v>
      </c>
      <c r="G3048" s="2">
        <v>456579000000000</v>
      </c>
      <c r="H3048" s="2">
        <v>459076000000000</v>
      </c>
      <c r="I3048" s="2">
        <v>458545000000000</v>
      </c>
      <c r="J3048" s="2">
        <v>460729000000000</v>
      </c>
      <c r="K3048" s="2">
        <v>460716000000000</v>
      </c>
      <c r="L3048" s="2">
        <v>462727000000000</v>
      </c>
      <c r="M3048" s="2">
        <v>467946000000000</v>
      </c>
      <c r="N3048" s="2">
        <v>463145000000000</v>
      </c>
      <c r="O3048" s="2">
        <v>464582000000000</v>
      </c>
      <c r="P3048" s="2">
        <v>465017000000000</v>
      </c>
      <c r="Q3048" s="2">
        <v>459783000000000</v>
      </c>
      <c r="R3048" s="2">
        <v>457481000000000</v>
      </c>
      <c r="S3048" s="2">
        <v>456468000000000</v>
      </c>
      <c r="T3048" s="2">
        <v>455271000000000</v>
      </c>
      <c r="U3048" s="2">
        <v>447838000000000</v>
      </c>
      <c r="V3048" s="2">
        <v>441484000000000</v>
      </c>
      <c r="W3048" s="2">
        <v>437568000000000</v>
      </c>
      <c r="X3048" s="2">
        <v>437336000000000</v>
      </c>
      <c r="Y3048" s="2">
        <v>436230000000000</v>
      </c>
      <c r="Z3048" s="2">
        <v>431819000000000</v>
      </c>
      <c r="AA3048" s="2">
        <v>425984000000000</v>
      </c>
      <c r="AB3048" s="2">
        <v>419881000000000</v>
      </c>
      <c r="AC3048" s="2">
        <v>423804000000000</v>
      </c>
    </row>
    <row r="3049" spans="1:32">
      <c r="A3049" t="s">
        <v>13499</v>
      </c>
      <c r="B3049" t="s">
        <v>19</v>
      </c>
      <c r="C3049" s="2">
        <v>265000000000</v>
      </c>
      <c r="D3049" s="2">
        <v>270000000000</v>
      </c>
      <c r="E3049" s="2">
        <v>267000000000</v>
      </c>
      <c r="F3049" s="2">
        <v>266000000000</v>
      </c>
      <c r="G3049" s="2">
        <v>264000000000</v>
      </c>
      <c r="H3049" s="2">
        <v>264000000000</v>
      </c>
      <c r="I3049" s="2">
        <v>268000000000</v>
      </c>
      <c r="J3049" s="2">
        <v>271000000000</v>
      </c>
      <c r="K3049" s="2">
        <v>275000000000</v>
      </c>
      <c r="L3049" s="2">
        <v>278000000000</v>
      </c>
      <c r="M3049" s="2">
        <v>282000000000</v>
      </c>
      <c r="N3049" s="2">
        <v>285000000000</v>
      </c>
      <c r="O3049" s="2">
        <v>287000000000</v>
      </c>
      <c r="P3049" s="2">
        <v>290000000000</v>
      </c>
      <c r="Q3049" s="2">
        <v>293000000000</v>
      </c>
      <c r="R3049" s="2">
        <v>297000000000</v>
      </c>
      <c r="S3049" s="2">
        <v>300000000000</v>
      </c>
      <c r="T3049" s="2">
        <v>304000000000</v>
      </c>
      <c r="U3049" s="2">
        <v>307000000000</v>
      </c>
      <c r="V3049" s="2">
        <v>309000000000</v>
      </c>
      <c r="W3049" s="2">
        <v>311000000000</v>
      </c>
      <c r="X3049" s="2">
        <v>313000000000</v>
      </c>
      <c r="Y3049" s="2">
        <v>314000000000</v>
      </c>
      <c r="Z3049" s="2">
        <v>318000000000</v>
      </c>
      <c r="AA3049" s="2">
        <v>323000000000</v>
      </c>
      <c r="AB3049" s="2">
        <v>327000000000</v>
      </c>
      <c r="AC3049" s="2">
        <v>330000000000</v>
      </c>
    </row>
    <row r="3050" spans="1:32">
      <c r="A3050" t="s">
        <v>13500</v>
      </c>
      <c r="B3050" t="s">
        <v>19</v>
      </c>
      <c r="C3050">
        <v>0</v>
      </c>
      <c r="D3050">
        <v>0</v>
      </c>
      <c r="E3050">
        <v>0</v>
      </c>
      <c r="F3050">
        <v>0</v>
      </c>
      <c r="G3050">
        <v>0</v>
      </c>
      <c r="H3050">
        <v>0</v>
      </c>
      <c r="I3050">
        <v>0</v>
      </c>
      <c r="J3050">
        <v>0</v>
      </c>
      <c r="K3050">
        <v>0</v>
      </c>
      <c r="L3050">
        <v>0</v>
      </c>
      <c r="M3050">
        <v>0</v>
      </c>
      <c r="N3050">
        <v>0</v>
      </c>
      <c r="O3050">
        <v>0</v>
      </c>
      <c r="P3050">
        <v>0</v>
      </c>
      <c r="Q3050">
        <v>0</v>
      </c>
      <c r="R3050">
        <v>0</v>
      </c>
      <c r="S3050">
        <v>0</v>
      </c>
      <c r="T3050">
        <v>0</v>
      </c>
      <c r="U3050">
        <v>0</v>
      </c>
      <c r="V3050">
        <v>0</v>
      </c>
      <c r="W3050">
        <v>0</v>
      </c>
      <c r="X3050">
        <v>0</v>
      </c>
      <c r="Y3050">
        <v>0</v>
      </c>
      <c r="Z3050">
        <v>0</v>
      </c>
      <c r="AA3050">
        <v>0</v>
      </c>
      <c r="AB3050">
        <v>0</v>
      </c>
      <c r="AC3050">
        <v>0</v>
      </c>
    </row>
    <row r="3051" spans="1:32">
      <c r="A3051" t="s">
        <v>13501</v>
      </c>
      <c r="B3051" t="s">
        <v>19</v>
      </c>
      <c r="C3051">
        <v>0</v>
      </c>
      <c r="D3051">
        <v>0</v>
      </c>
      <c r="E3051">
        <v>0</v>
      </c>
      <c r="F3051">
        <v>0</v>
      </c>
      <c r="G3051">
        <v>0</v>
      </c>
      <c r="H3051">
        <v>0</v>
      </c>
      <c r="I3051">
        <v>0</v>
      </c>
      <c r="J3051">
        <v>0</v>
      </c>
      <c r="K3051">
        <v>0</v>
      </c>
      <c r="L3051">
        <v>0</v>
      </c>
      <c r="M3051">
        <v>0</v>
      </c>
      <c r="N3051">
        <v>0</v>
      </c>
      <c r="O3051">
        <v>0</v>
      </c>
      <c r="P3051">
        <v>0</v>
      </c>
      <c r="Q3051">
        <v>0</v>
      </c>
      <c r="R3051">
        <v>0</v>
      </c>
      <c r="S3051">
        <v>0</v>
      </c>
      <c r="T3051">
        <v>0</v>
      </c>
      <c r="U3051">
        <v>0</v>
      </c>
      <c r="V3051">
        <v>0</v>
      </c>
      <c r="W3051">
        <v>0</v>
      </c>
      <c r="X3051">
        <v>0</v>
      </c>
      <c r="Y3051">
        <v>0</v>
      </c>
      <c r="Z3051">
        <v>0</v>
      </c>
      <c r="AA3051">
        <v>0</v>
      </c>
      <c r="AB3051">
        <v>0</v>
      </c>
      <c r="AC3051">
        <v>0</v>
      </c>
      <c r="AD3051" s="2"/>
      <c r="AE3051" s="2"/>
      <c r="AF3051" s="2"/>
    </row>
    <row r="3052" spans="1:32">
      <c r="A3052" t="s">
        <v>13502</v>
      </c>
      <c r="B3052" t="s">
        <v>19</v>
      </c>
      <c r="C3052" s="2">
        <v>38270000000000</v>
      </c>
      <c r="D3052" s="2">
        <v>35770000000000</v>
      </c>
      <c r="E3052" s="2">
        <v>33430000000000</v>
      </c>
      <c r="F3052" s="2">
        <v>31210000000000</v>
      </c>
      <c r="G3052" s="2">
        <v>29050000000000</v>
      </c>
      <c r="H3052" s="2">
        <v>26950000000000</v>
      </c>
      <c r="I3052" s="2">
        <v>25000000000000</v>
      </c>
      <c r="J3052" s="2">
        <v>23200000000000</v>
      </c>
      <c r="K3052" s="2">
        <v>21440000000000</v>
      </c>
      <c r="L3052" s="2">
        <v>19710000000000</v>
      </c>
      <c r="M3052" s="2">
        <v>18020000000000</v>
      </c>
      <c r="N3052" s="2">
        <v>16380000000000</v>
      </c>
      <c r="O3052" s="2">
        <v>14780000000000</v>
      </c>
      <c r="P3052" s="2">
        <v>13190000000000</v>
      </c>
      <c r="Q3052" s="2">
        <v>11620000000000</v>
      </c>
      <c r="R3052" s="2">
        <v>11670000000000</v>
      </c>
      <c r="S3052" s="2">
        <v>11670000000000</v>
      </c>
      <c r="T3052" s="2">
        <v>11650000000000</v>
      </c>
      <c r="U3052" s="2">
        <v>11610000000000</v>
      </c>
      <c r="V3052" s="2">
        <v>11530000000000</v>
      </c>
      <c r="W3052" s="2">
        <v>11410000000000</v>
      </c>
      <c r="X3052" s="2">
        <v>11380000000000</v>
      </c>
      <c r="Y3052" s="2">
        <v>11400000000000</v>
      </c>
      <c r="Z3052" s="2">
        <v>11420000000000</v>
      </c>
      <c r="AA3052" s="2">
        <v>11450000000000</v>
      </c>
      <c r="AB3052" s="2">
        <v>11490000000000</v>
      </c>
      <c r="AC3052" s="2">
        <v>11530000000000</v>
      </c>
      <c r="AD3052" s="2"/>
      <c r="AE3052" s="2"/>
      <c r="AF3052" s="2"/>
    </row>
    <row r="3053" spans="1:32">
      <c r="A3053" t="s">
        <v>13503</v>
      </c>
      <c r="B3053" t="s">
        <v>19</v>
      </c>
      <c r="C3053">
        <v>0</v>
      </c>
      <c r="D3053">
        <v>0</v>
      </c>
      <c r="E3053">
        <v>0</v>
      </c>
      <c r="F3053">
        <v>0</v>
      </c>
      <c r="G3053">
        <v>0</v>
      </c>
      <c r="H3053">
        <v>0</v>
      </c>
      <c r="I3053">
        <v>0</v>
      </c>
      <c r="J3053">
        <v>0</v>
      </c>
      <c r="K3053">
        <v>0</v>
      </c>
      <c r="L3053">
        <v>0</v>
      </c>
      <c r="M3053">
        <v>0</v>
      </c>
      <c r="N3053">
        <v>0</v>
      </c>
      <c r="O3053">
        <v>0</v>
      </c>
      <c r="P3053">
        <v>0</v>
      </c>
      <c r="Q3053">
        <v>0</v>
      </c>
      <c r="R3053">
        <v>0</v>
      </c>
      <c r="S3053">
        <v>0</v>
      </c>
      <c r="T3053">
        <v>0</v>
      </c>
      <c r="U3053">
        <v>0</v>
      </c>
      <c r="V3053">
        <v>0</v>
      </c>
      <c r="W3053">
        <v>0</v>
      </c>
      <c r="X3053">
        <v>0</v>
      </c>
      <c r="Y3053">
        <v>0</v>
      </c>
      <c r="Z3053">
        <v>0</v>
      </c>
      <c r="AA3053">
        <v>0</v>
      </c>
      <c r="AB3053">
        <v>0</v>
      </c>
      <c r="AC3053">
        <v>0</v>
      </c>
      <c r="AD3053" s="2"/>
      <c r="AE3053" s="2"/>
      <c r="AF3053" s="2"/>
    </row>
    <row r="3054" spans="1:32">
      <c r="A3054" t="s">
        <v>13504</v>
      </c>
      <c r="B3054" t="s">
        <v>19</v>
      </c>
      <c r="C3054" s="2">
        <v>4517000000000</v>
      </c>
      <c r="D3054" s="2">
        <v>4341000000000</v>
      </c>
      <c r="E3054" s="2">
        <v>3648000000000</v>
      </c>
      <c r="F3054" s="2">
        <v>3324000000000</v>
      </c>
      <c r="G3054" s="2">
        <v>3203000000000</v>
      </c>
      <c r="H3054" s="2">
        <v>3183000000000</v>
      </c>
      <c r="I3054" s="2">
        <v>3169000000000</v>
      </c>
      <c r="J3054" s="2">
        <v>3195000000000</v>
      </c>
      <c r="K3054" s="2">
        <v>3258000000000</v>
      </c>
      <c r="L3054" s="2">
        <v>3306000000000</v>
      </c>
      <c r="M3054" s="2">
        <v>3341000000000</v>
      </c>
      <c r="N3054" s="2">
        <v>3354000000000</v>
      </c>
      <c r="O3054" s="2">
        <v>3391000000000</v>
      </c>
      <c r="P3054" s="2">
        <v>3458000000000</v>
      </c>
      <c r="Q3054" s="2">
        <v>3503000000000</v>
      </c>
      <c r="R3054" s="2">
        <v>3546000000000</v>
      </c>
      <c r="S3054" s="2">
        <v>3581000000000</v>
      </c>
      <c r="T3054" s="2">
        <v>3624000000000</v>
      </c>
      <c r="U3054" s="2">
        <v>3674000000000</v>
      </c>
      <c r="V3054" s="2">
        <v>3730000000000</v>
      </c>
      <c r="W3054" s="2">
        <v>3793000000000</v>
      </c>
      <c r="X3054" s="2">
        <v>3852000000000</v>
      </c>
      <c r="Y3054" s="2">
        <v>3888000000000</v>
      </c>
      <c r="Z3054" s="2">
        <v>3920000000000</v>
      </c>
      <c r="AA3054" s="2">
        <v>3966000000000</v>
      </c>
      <c r="AB3054" s="2">
        <v>4010000000000</v>
      </c>
      <c r="AC3054" s="2">
        <v>4049000000000</v>
      </c>
      <c r="AD3054" s="2"/>
      <c r="AE3054" s="2"/>
      <c r="AF3054" s="2"/>
    </row>
    <row r="3055" spans="1:32">
      <c r="A3055" t="s">
        <v>13505</v>
      </c>
      <c r="B3055" t="s">
        <v>19</v>
      </c>
      <c r="C3055">
        <v>0</v>
      </c>
      <c r="D3055">
        <v>0</v>
      </c>
      <c r="E3055">
        <v>0</v>
      </c>
      <c r="F3055">
        <v>0</v>
      </c>
      <c r="G3055">
        <v>0</v>
      </c>
      <c r="H3055">
        <v>0</v>
      </c>
      <c r="I3055">
        <v>0</v>
      </c>
      <c r="J3055">
        <v>0</v>
      </c>
      <c r="K3055">
        <v>0</v>
      </c>
      <c r="L3055">
        <v>0</v>
      </c>
      <c r="M3055">
        <v>0</v>
      </c>
      <c r="N3055">
        <v>0</v>
      </c>
      <c r="O3055">
        <v>0</v>
      </c>
      <c r="P3055">
        <v>0</v>
      </c>
      <c r="Q3055">
        <v>0</v>
      </c>
      <c r="R3055">
        <v>0</v>
      </c>
      <c r="S3055">
        <v>0</v>
      </c>
      <c r="T3055">
        <v>0</v>
      </c>
      <c r="U3055">
        <v>0</v>
      </c>
      <c r="V3055">
        <v>0</v>
      </c>
      <c r="W3055">
        <v>0</v>
      </c>
      <c r="X3055">
        <v>0</v>
      </c>
      <c r="Y3055">
        <v>0</v>
      </c>
      <c r="Z3055">
        <v>0</v>
      </c>
      <c r="AA3055">
        <v>0</v>
      </c>
      <c r="AB3055">
        <v>0</v>
      </c>
      <c r="AC3055">
        <v>0</v>
      </c>
      <c r="AD3055" s="2"/>
      <c r="AE3055" s="2"/>
      <c r="AF3055" s="2"/>
    </row>
    <row r="3056" spans="1:32">
      <c r="A3056" t="s">
        <v>13506</v>
      </c>
      <c r="B3056" t="s">
        <v>19</v>
      </c>
      <c r="C3056">
        <v>0</v>
      </c>
      <c r="D3056">
        <v>0</v>
      </c>
      <c r="E3056">
        <v>0</v>
      </c>
      <c r="F3056">
        <v>0</v>
      </c>
      <c r="G3056">
        <v>0</v>
      </c>
      <c r="H3056">
        <v>0</v>
      </c>
      <c r="I3056">
        <v>0</v>
      </c>
      <c r="J3056">
        <v>0</v>
      </c>
      <c r="K3056">
        <v>0</v>
      </c>
      <c r="L3056">
        <v>0</v>
      </c>
      <c r="M3056">
        <v>0</v>
      </c>
      <c r="N3056">
        <v>0</v>
      </c>
      <c r="O3056">
        <v>0</v>
      </c>
      <c r="P3056">
        <v>0</v>
      </c>
      <c r="Q3056">
        <v>0</v>
      </c>
      <c r="R3056">
        <v>0</v>
      </c>
      <c r="S3056">
        <v>0</v>
      </c>
      <c r="T3056">
        <v>0</v>
      </c>
      <c r="U3056">
        <v>0</v>
      </c>
      <c r="V3056">
        <v>0</v>
      </c>
      <c r="W3056">
        <v>0</v>
      </c>
      <c r="X3056">
        <v>0</v>
      </c>
      <c r="Y3056">
        <v>0</v>
      </c>
      <c r="Z3056">
        <v>0</v>
      </c>
      <c r="AA3056">
        <v>0</v>
      </c>
      <c r="AB3056">
        <v>0</v>
      </c>
      <c r="AC3056">
        <v>0</v>
      </c>
      <c r="AD3056" s="2"/>
      <c r="AE3056" s="2"/>
      <c r="AF3056" s="2"/>
    </row>
    <row r="3057" spans="1:32">
      <c r="A3057" t="s">
        <v>13507</v>
      </c>
      <c r="B3057" t="s">
        <v>19</v>
      </c>
      <c r="C3057">
        <v>0</v>
      </c>
      <c r="D3057">
        <v>0</v>
      </c>
      <c r="E3057">
        <v>0</v>
      </c>
      <c r="F3057">
        <v>0</v>
      </c>
      <c r="G3057">
        <v>0</v>
      </c>
      <c r="H3057">
        <v>0</v>
      </c>
      <c r="I3057">
        <v>0</v>
      </c>
      <c r="J3057">
        <v>0</v>
      </c>
      <c r="K3057">
        <v>0</v>
      </c>
      <c r="L3057">
        <v>0</v>
      </c>
      <c r="M3057">
        <v>0</v>
      </c>
      <c r="N3057">
        <v>0</v>
      </c>
      <c r="O3057">
        <v>0</v>
      </c>
      <c r="P3057">
        <v>0</v>
      </c>
      <c r="Q3057">
        <v>0</v>
      </c>
      <c r="R3057">
        <v>0</v>
      </c>
      <c r="S3057">
        <v>0</v>
      </c>
      <c r="T3057">
        <v>0</v>
      </c>
      <c r="U3057">
        <v>0</v>
      </c>
      <c r="V3057">
        <v>0</v>
      </c>
      <c r="W3057">
        <v>0</v>
      </c>
      <c r="X3057">
        <v>0</v>
      </c>
      <c r="Y3057">
        <v>0</v>
      </c>
      <c r="Z3057">
        <v>0</v>
      </c>
      <c r="AA3057">
        <v>0</v>
      </c>
      <c r="AB3057">
        <v>0</v>
      </c>
      <c r="AC3057">
        <v>0</v>
      </c>
      <c r="AD3057" s="2"/>
      <c r="AE3057" s="2"/>
      <c r="AF3057" s="2"/>
    </row>
    <row r="3058" spans="1:32">
      <c r="A3058" t="s">
        <v>13508</v>
      </c>
      <c r="B3058" t="s">
        <v>19</v>
      </c>
      <c r="C3058" s="2">
        <v>864000000000</v>
      </c>
      <c r="D3058" s="2">
        <v>875000000000</v>
      </c>
      <c r="E3058" s="2">
        <v>895000000000</v>
      </c>
      <c r="F3058" s="2">
        <v>932000000000</v>
      </c>
      <c r="G3058" s="2">
        <v>955000000000</v>
      </c>
      <c r="H3058" s="2">
        <v>974000000000</v>
      </c>
      <c r="I3058" s="2">
        <v>997000000000</v>
      </c>
      <c r="J3058" s="2">
        <v>1014000000000</v>
      </c>
      <c r="K3058" s="2">
        <v>1030000000000</v>
      </c>
      <c r="L3058" s="2">
        <v>1036000000000</v>
      </c>
      <c r="M3058" s="2">
        <v>1047000000000</v>
      </c>
      <c r="N3058" s="2">
        <v>1055000000000</v>
      </c>
      <c r="O3058" s="2">
        <v>1062000000000</v>
      </c>
      <c r="P3058" s="2">
        <v>1070000000000</v>
      </c>
      <c r="Q3058" s="2">
        <v>1072000000000</v>
      </c>
      <c r="R3058" s="2">
        <v>1073000000000</v>
      </c>
      <c r="S3058" s="2">
        <v>1076000000000</v>
      </c>
      <c r="T3058" s="2">
        <v>1077000000000</v>
      </c>
      <c r="U3058" s="2">
        <v>1078000000000</v>
      </c>
      <c r="V3058" s="2">
        <v>1077000000000</v>
      </c>
      <c r="W3058" s="2">
        <v>1076000000000</v>
      </c>
      <c r="X3058" s="2">
        <v>1074000000000</v>
      </c>
      <c r="Y3058" s="2">
        <v>1074000000000</v>
      </c>
      <c r="Z3058" s="2">
        <v>1075000000000</v>
      </c>
      <c r="AA3058" s="2">
        <v>1074000000000</v>
      </c>
      <c r="AB3058" s="2">
        <v>1074000000000</v>
      </c>
      <c r="AC3058" s="2">
        <v>1072000000000</v>
      </c>
      <c r="AD3058" s="2"/>
      <c r="AE3058" s="2"/>
      <c r="AF3058" s="2"/>
    </row>
    <row r="3059" spans="1:32">
      <c r="A3059" t="s">
        <v>13509</v>
      </c>
      <c r="B3059" t="s">
        <v>19</v>
      </c>
      <c r="C3059" s="2">
        <v>1432000000000</v>
      </c>
      <c r="D3059" s="2">
        <v>1521000000000</v>
      </c>
      <c r="E3059" s="2">
        <v>1624000000000</v>
      </c>
      <c r="F3059" s="2">
        <v>1661000000000</v>
      </c>
      <c r="G3059" s="2">
        <v>1702000000000</v>
      </c>
      <c r="H3059" s="2">
        <v>1739000000000</v>
      </c>
      <c r="I3059" s="2">
        <v>1764000000000</v>
      </c>
      <c r="J3059" s="2">
        <v>1772000000000</v>
      </c>
      <c r="K3059" s="2">
        <v>1790000000000</v>
      </c>
      <c r="L3059" s="2">
        <v>1810000000000</v>
      </c>
      <c r="M3059" s="2">
        <v>1851000000000</v>
      </c>
      <c r="N3059" s="2">
        <v>1877000000000</v>
      </c>
      <c r="O3059" s="2">
        <v>1893000000000</v>
      </c>
      <c r="P3059" s="2">
        <v>1910000000000</v>
      </c>
      <c r="Q3059" s="2">
        <v>1932000000000</v>
      </c>
      <c r="R3059" s="2">
        <v>1954000000000</v>
      </c>
      <c r="S3059" s="2">
        <v>1976000000000</v>
      </c>
      <c r="T3059" s="2">
        <v>1994000000000</v>
      </c>
      <c r="U3059" s="2">
        <v>2012000000000</v>
      </c>
      <c r="V3059" s="2">
        <v>2026000000000</v>
      </c>
      <c r="W3059" s="2">
        <v>2042000000000</v>
      </c>
      <c r="X3059" s="2">
        <v>2060000000000</v>
      </c>
      <c r="Y3059" s="2">
        <v>2077000000000</v>
      </c>
      <c r="Z3059" s="2">
        <v>2094000000000</v>
      </c>
      <c r="AA3059" s="2">
        <v>2110000000000</v>
      </c>
      <c r="AB3059" s="2">
        <v>2124000000000</v>
      </c>
      <c r="AC3059" s="2">
        <v>2131000000000</v>
      </c>
    </row>
    <row r="3060" spans="1:32">
      <c r="A3060" t="s">
        <v>13510</v>
      </c>
      <c r="B3060" t="s">
        <v>19</v>
      </c>
      <c r="C3060" s="2">
        <v>777100000000</v>
      </c>
      <c r="D3060" s="2">
        <v>825600000000</v>
      </c>
      <c r="E3060" s="2">
        <v>881500000000</v>
      </c>
      <c r="F3060" s="2">
        <v>901600000000</v>
      </c>
      <c r="G3060" s="2">
        <v>923400000000</v>
      </c>
      <c r="H3060" s="2">
        <v>943500000000</v>
      </c>
      <c r="I3060" s="2">
        <v>957200000000</v>
      </c>
      <c r="J3060" s="2">
        <v>961400000000</v>
      </c>
      <c r="K3060" s="2">
        <v>971200000000</v>
      </c>
      <c r="L3060" s="2">
        <v>982200000000</v>
      </c>
      <c r="M3060" s="2">
        <v>1004000000000</v>
      </c>
      <c r="N3060" s="2">
        <v>1018000000000</v>
      </c>
      <c r="O3060" s="2">
        <v>1027000000000</v>
      </c>
      <c r="P3060" s="2">
        <v>1037000000000</v>
      </c>
      <c r="Q3060" s="2">
        <v>1048000000000</v>
      </c>
      <c r="R3060" s="2">
        <v>1061000000000</v>
      </c>
      <c r="S3060" s="2">
        <v>1073000000000</v>
      </c>
      <c r="T3060" s="2">
        <v>1082000000000</v>
      </c>
      <c r="U3060" s="2">
        <v>1092000000000</v>
      </c>
      <c r="V3060" s="2">
        <v>1100000000000</v>
      </c>
      <c r="W3060" s="2">
        <v>1108000000000</v>
      </c>
      <c r="X3060" s="2">
        <v>1118000000000</v>
      </c>
      <c r="Y3060" s="2">
        <v>1127000000000</v>
      </c>
      <c r="Z3060" s="2">
        <v>1136000000000</v>
      </c>
      <c r="AA3060" s="2">
        <v>1145000000000</v>
      </c>
      <c r="AB3060" s="2">
        <v>1153000000000</v>
      </c>
      <c r="AC3060" s="2">
        <v>1157000000000</v>
      </c>
    </row>
    <row r="3061" spans="1:32">
      <c r="A3061" t="s">
        <v>13511</v>
      </c>
      <c r="B3061" t="s">
        <v>19</v>
      </c>
      <c r="C3061" s="2">
        <v>510900000000000</v>
      </c>
      <c r="D3061" s="2">
        <v>511300000000000</v>
      </c>
      <c r="E3061" s="2">
        <v>515700000000000</v>
      </c>
      <c r="F3061" s="2">
        <v>524700000000000</v>
      </c>
      <c r="G3061" s="2">
        <v>524300000000000</v>
      </c>
      <c r="H3061" s="2">
        <v>525800000000000</v>
      </c>
      <c r="I3061" s="2">
        <v>528700000000000</v>
      </c>
      <c r="J3061" s="2">
        <v>530900000000000</v>
      </c>
      <c r="K3061" s="2">
        <v>528200000000000</v>
      </c>
      <c r="L3061" s="2">
        <v>528700000000000</v>
      </c>
      <c r="M3061" s="2">
        <v>529500000000000</v>
      </c>
      <c r="N3061" s="2">
        <v>530900000000000</v>
      </c>
      <c r="O3061" s="2">
        <v>532200000000000</v>
      </c>
      <c r="P3061" s="2">
        <v>533300000000000</v>
      </c>
      <c r="Q3061" s="2">
        <v>534300000000000</v>
      </c>
      <c r="R3061" s="2">
        <v>535600000000000</v>
      </c>
      <c r="S3061" s="2">
        <v>537200000000000</v>
      </c>
      <c r="T3061" s="2">
        <v>538200000000000</v>
      </c>
      <c r="U3061" s="2">
        <v>538200000000000</v>
      </c>
      <c r="V3061" s="2">
        <v>539000000000000</v>
      </c>
      <c r="W3061" s="2">
        <v>539400000000000</v>
      </c>
      <c r="X3061" s="2">
        <v>539900000000000</v>
      </c>
      <c r="Y3061" s="2">
        <v>541500000000000</v>
      </c>
      <c r="Z3061" s="2">
        <v>541300000000000</v>
      </c>
      <c r="AA3061" s="2">
        <v>540500000000000</v>
      </c>
      <c r="AB3061" s="2">
        <v>540200000000000</v>
      </c>
      <c r="AC3061" s="2">
        <v>538800000000000</v>
      </c>
    </row>
    <row r="3062" spans="1:32">
      <c r="A3062" t="s">
        <v>13512</v>
      </c>
      <c r="B3062" t="s">
        <v>19</v>
      </c>
      <c r="C3062">
        <v>0</v>
      </c>
      <c r="D3062">
        <v>0</v>
      </c>
      <c r="E3062">
        <v>0</v>
      </c>
      <c r="F3062">
        <v>0</v>
      </c>
      <c r="G3062">
        <v>0</v>
      </c>
      <c r="H3062">
        <v>0</v>
      </c>
      <c r="I3062">
        <v>0</v>
      </c>
      <c r="J3062">
        <v>0</v>
      </c>
      <c r="K3062">
        <v>0</v>
      </c>
      <c r="L3062">
        <v>0</v>
      </c>
      <c r="M3062">
        <v>0</v>
      </c>
      <c r="N3062">
        <v>0</v>
      </c>
      <c r="O3062">
        <v>0</v>
      </c>
      <c r="P3062">
        <v>0</v>
      </c>
      <c r="Q3062">
        <v>0</v>
      </c>
      <c r="R3062">
        <v>0</v>
      </c>
      <c r="S3062">
        <v>0</v>
      </c>
      <c r="T3062">
        <v>0</v>
      </c>
      <c r="U3062">
        <v>0</v>
      </c>
      <c r="V3062">
        <v>0</v>
      </c>
      <c r="W3062">
        <v>0</v>
      </c>
      <c r="X3062">
        <v>0</v>
      </c>
      <c r="Y3062">
        <v>0</v>
      </c>
      <c r="Z3062">
        <v>0</v>
      </c>
      <c r="AA3062">
        <v>0</v>
      </c>
      <c r="AB3062">
        <v>0</v>
      </c>
      <c r="AC3062">
        <v>0</v>
      </c>
    </row>
    <row r="3063" spans="1:32">
      <c r="A3063" t="s">
        <v>13513</v>
      </c>
      <c r="B3063" t="s">
        <v>19</v>
      </c>
      <c r="C3063">
        <v>0</v>
      </c>
      <c r="D3063">
        <v>0</v>
      </c>
      <c r="E3063">
        <v>0</v>
      </c>
      <c r="F3063">
        <v>0</v>
      </c>
      <c r="G3063">
        <v>0</v>
      </c>
      <c r="H3063">
        <v>0</v>
      </c>
      <c r="I3063">
        <v>0</v>
      </c>
      <c r="J3063">
        <v>0</v>
      </c>
      <c r="K3063">
        <v>0</v>
      </c>
      <c r="L3063">
        <v>0</v>
      </c>
      <c r="M3063">
        <v>0</v>
      </c>
      <c r="N3063">
        <v>0</v>
      </c>
      <c r="O3063">
        <v>0</v>
      </c>
      <c r="P3063">
        <v>0</v>
      </c>
      <c r="Q3063">
        <v>0</v>
      </c>
      <c r="R3063">
        <v>0</v>
      </c>
      <c r="S3063">
        <v>0</v>
      </c>
      <c r="T3063">
        <v>0</v>
      </c>
      <c r="U3063">
        <v>0</v>
      </c>
      <c r="V3063">
        <v>0</v>
      </c>
      <c r="W3063">
        <v>0</v>
      </c>
      <c r="X3063">
        <v>0</v>
      </c>
      <c r="Y3063">
        <v>0</v>
      </c>
      <c r="Z3063">
        <v>0</v>
      </c>
      <c r="AA3063">
        <v>0</v>
      </c>
      <c r="AB3063">
        <v>0</v>
      </c>
      <c r="AC3063">
        <v>0</v>
      </c>
      <c r="AD3063" s="2"/>
      <c r="AE3063" s="2"/>
      <c r="AF3063" s="2"/>
    </row>
    <row r="3064" spans="1:32">
      <c r="A3064" t="s">
        <v>13514</v>
      </c>
      <c r="B3064" t="s">
        <v>19</v>
      </c>
      <c r="C3064" s="2">
        <v>541356000000000</v>
      </c>
      <c r="D3064" s="2">
        <v>540351000000000</v>
      </c>
      <c r="E3064" s="2">
        <v>545867000000000</v>
      </c>
      <c r="F3064" s="2">
        <v>555332000000000</v>
      </c>
      <c r="G3064" s="2">
        <v>568983000000000</v>
      </c>
      <c r="H3064" s="2">
        <v>584492000000000</v>
      </c>
      <c r="I3064" s="2">
        <v>595934000000000</v>
      </c>
      <c r="J3064" s="2">
        <v>606043000000000</v>
      </c>
      <c r="K3064" s="2">
        <v>613683000000000</v>
      </c>
      <c r="L3064" s="2">
        <v>617051000000000</v>
      </c>
      <c r="M3064" s="2">
        <v>617841000000000</v>
      </c>
      <c r="N3064" s="2">
        <v>623204000000000</v>
      </c>
      <c r="O3064" s="2">
        <v>630102000000000</v>
      </c>
      <c r="P3064" s="2">
        <v>634121000000000</v>
      </c>
      <c r="Q3064" s="2">
        <v>638518000000000</v>
      </c>
      <c r="R3064" s="2">
        <v>642362000000000</v>
      </c>
      <c r="S3064" s="2">
        <v>645051000000000</v>
      </c>
      <c r="T3064" s="2">
        <v>646796000000000</v>
      </c>
      <c r="U3064" s="2">
        <v>650038000000000</v>
      </c>
      <c r="V3064" s="2">
        <v>652159000000000</v>
      </c>
      <c r="W3064" s="2">
        <v>654009000000000</v>
      </c>
      <c r="X3064" s="2">
        <v>658935000000000</v>
      </c>
      <c r="Y3064" s="2">
        <v>664476000000000</v>
      </c>
      <c r="Z3064" s="2">
        <v>670969000000000</v>
      </c>
      <c r="AA3064" s="2">
        <v>677870000000000</v>
      </c>
      <c r="AB3064" s="2">
        <v>685258000000000</v>
      </c>
      <c r="AC3064" s="2">
        <v>691529000000000</v>
      </c>
      <c r="AD3064" s="2"/>
      <c r="AE3064" s="2"/>
      <c r="AF3064" s="2"/>
    </row>
    <row r="3065" spans="1:32">
      <c r="A3065" t="s">
        <v>13515</v>
      </c>
      <c r="B3065" t="s">
        <v>19</v>
      </c>
      <c r="C3065">
        <v>0</v>
      </c>
      <c r="D3065">
        <v>0</v>
      </c>
      <c r="E3065">
        <v>0</v>
      </c>
      <c r="F3065">
        <v>0</v>
      </c>
      <c r="G3065">
        <v>0</v>
      </c>
      <c r="H3065">
        <v>0</v>
      </c>
      <c r="I3065">
        <v>0</v>
      </c>
      <c r="J3065">
        <v>0</v>
      </c>
      <c r="K3065">
        <v>0</v>
      </c>
      <c r="L3065">
        <v>0</v>
      </c>
      <c r="M3065">
        <v>0</v>
      </c>
      <c r="N3065">
        <v>0</v>
      </c>
      <c r="O3065">
        <v>0</v>
      </c>
      <c r="P3065">
        <v>0</v>
      </c>
      <c r="Q3065">
        <v>0</v>
      </c>
      <c r="R3065">
        <v>0</v>
      </c>
      <c r="S3065">
        <v>0</v>
      </c>
      <c r="T3065">
        <v>0</v>
      </c>
      <c r="U3065">
        <v>0</v>
      </c>
      <c r="V3065">
        <v>0</v>
      </c>
      <c r="W3065">
        <v>0</v>
      </c>
      <c r="X3065">
        <v>0</v>
      </c>
      <c r="Y3065">
        <v>0</v>
      </c>
      <c r="Z3065">
        <v>0</v>
      </c>
      <c r="AA3065">
        <v>0</v>
      </c>
      <c r="AB3065">
        <v>0</v>
      </c>
      <c r="AC3065">
        <v>0</v>
      </c>
      <c r="AD3065" s="2"/>
      <c r="AE3065" s="2"/>
      <c r="AF3065" s="2"/>
    </row>
    <row r="3066" spans="1:32">
      <c r="A3066" t="s">
        <v>13516</v>
      </c>
      <c r="B3066" t="s">
        <v>19</v>
      </c>
      <c r="C3066">
        <v>0</v>
      </c>
      <c r="D3066">
        <v>0</v>
      </c>
      <c r="E3066">
        <v>0</v>
      </c>
      <c r="F3066">
        <v>0</v>
      </c>
      <c r="G3066">
        <v>0</v>
      </c>
      <c r="H3066">
        <v>0</v>
      </c>
      <c r="I3066">
        <v>0</v>
      </c>
      <c r="J3066">
        <v>0</v>
      </c>
      <c r="K3066">
        <v>0</v>
      </c>
      <c r="L3066">
        <v>0</v>
      </c>
      <c r="M3066">
        <v>0</v>
      </c>
      <c r="N3066">
        <v>0</v>
      </c>
      <c r="O3066">
        <v>0</v>
      </c>
      <c r="P3066">
        <v>0</v>
      </c>
      <c r="Q3066">
        <v>0</v>
      </c>
      <c r="R3066">
        <v>0</v>
      </c>
      <c r="S3066">
        <v>0</v>
      </c>
      <c r="T3066">
        <v>0</v>
      </c>
      <c r="U3066">
        <v>0</v>
      </c>
      <c r="V3066">
        <v>0</v>
      </c>
      <c r="W3066">
        <v>0</v>
      </c>
      <c r="X3066">
        <v>0</v>
      </c>
      <c r="Y3066">
        <v>0</v>
      </c>
      <c r="Z3066">
        <v>0</v>
      </c>
      <c r="AA3066">
        <v>0</v>
      </c>
      <c r="AB3066">
        <v>0</v>
      </c>
      <c r="AC3066">
        <v>0</v>
      </c>
      <c r="AD3066" s="2"/>
      <c r="AE3066" s="2"/>
      <c r="AF3066" s="2"/>
    </row>
    <row r="3067" spans="1:32">
      <c r="A3067" t="s">
        <v>13517</v>
      </c>
      <c r="B3067" t="s">
        <v>19</v>
      </c>
      <c r="C3067">
        <v>0</v>
      </c>
      <c r="D3067">
        <v>0</v>
      </c>
      <c r="E3067">
        <v>0</v>
      </c>
      <c r="F3067">
        <v>0</v>
      </c>
      <c r="G3067">
        <v>0</v>
      </c>
      <c r="H3067">
        <v>0</v>
      </c>
      <c r="I3067">
        <v>0</v>
      </c>
      <c r="J3067">
        <v>0</v>
      </c>
      <c r="K3067">
        <v>0</v>
      </c>
      <c r="L3067">
        <v>0</v>
      </c>
      <c r="M3067">
        <v>0</v>
      </c>
      <c r="N3067">
        <v>0</v>
      </c>
      <c r="O3067">
        <v>0</v>
      </c>
      <c r="P3067">
        <v>0</v>
      </c>
      <c r="Q3067">
        <v>0</v>
      </c>
      <c r="R3067">
        <v>0</v>
      </c>
      <c r="S3067">
        <v>0</v>
      </c>
      <c r="T3067">
        <v>0</v>
      </c>
      <c r="U3067">
        <v>0</v>
      </c>
      <c r="V3067">
        <v>0</v>
      </c>
      <c r="W3067">
        <v>0</v>
      </c>
      <c r="X3067">
        <v>0</v>
      </c>
      <c r="Y3067">
        <v>0</v>
      </c>
      <c r="Z3067">
        <v>0</v>
      </c>
      <c r="AA3067">
        <v>0</v>
      </c>
      <c r="AB3067">
        <v>0</v>
      </c>
      <c r="AC3067">
        <v>0</v>
      </c>
      <c r="AD3067" s="2"/>
      <c r="AE3067" s="2"/>
      <c r="AF3067" s="2"/>
    </row>
    <row r="3068" spans="1:32">
      <c r="A3068" t="s">
        <v>13518</v>
      </c>
      <c r="B3068" t="s">
        <v>19</v>
      </c>
      <c r="C3068">
        <v>0</v>
      </c>
      <c r="D3068">
        <v>0</v>
      </c>
      <c r="E3068">
        <v>0</v>
      </c>
      <c r="F3068">
        <v>0</v>
      </c>
      <c r="G3068">
        <v>0</v>
      </c>
      <c r="H3068">
        <v>0</v>
      </c>
      <c r="I3068">
        <v>0</v>
      </c>
      <c r="J3068">
        <v>0</v>
      </c>
      <c r="K3068">
        <v>0</v>
      </c>
      <c r="L3068">
        <v>0</v>
      </c>
      <c r="M3068">
        <v>0</v>
      </c>
      <c r="N3068">
        <v>0</v>
      </c>
      <c r="O3068">
        <v>0</v>
      </c>
      <c r="P3068">
        <v>0</v>
      </c>
      <c r="Q3068">
        <v>0</v>
      </c>
      <c r="R3068">
        <v>0</v>
      </c>
      <c r="S3068">
        <v>0</v>
      </c>
      <c r="T3068">
        <v>0</v>
      </c>
      <c r="U3068">
        <v>0</v>
      </c>
      <c r="V3068">
        <v>0</v>
      </c>
      <c r="W3068">
        <v>0</v>
      </c>
      <c r="X3068">
        <v>0</v>
      </c>
      <c r="Y3068">
        <v>0</v>
      </c>
      <c r="Z3068">
        <v>0</v>
      </c>
      <c r="AA3068">
        <v>0</v>
      </c>
      <c r="AB3068">
        <v>0</v>
      </c>
      <c r="AC3068">
        <v>0</v>
      </c>
      <c r="AD3068" s="2"/>
      <c r="AE3068" s="2"/>
      <c r="AF3068" s="2"/>
    </row>
    <row r="3069" spans="1:32">
      <c r="A3069" t="s">
        <v>13519</v>
      </c>
      <c r="B3069" t="s">
        <v>19</v>
      </c>
      <c r="C3069">
        <v>0</v>
      </c>
      <c r="D3069">
        <v>0</v>
      </c>
      <c r="E3069">
        <v>0</v>
      </c>
      <c r="F3069">
        <v>0</v>
      </c>
      <c r="G3069">
        <v>0</v>
      </c>
      <c r="H3069">
        <v>0</v>
      </c>
      <c r="I3069">
        <v>0</v>
      </c>
      <c r="J3069">
        <v>0</v>
      </c>
      <c r="K3069">
        <v>0</v>
      </c>
      <c r="L3069">
        <v>0</v>
      </c>
      <c r="M3069">
        <v>0</v>
      </c>
      <c r="N3069">
        <v>0</v>
      </c>
      <c r="O3069">
        <v>0</v>
      </c>
      <c r="P3069">
        <v>0</v>
      </c>
      <c r="Q3069">
        <v>0</v>
      </c>
      <c r="R3069">
        <v>0</v>
      </c>
      <c r="S3069">
        <v>0</v>
      </c>
      <c r="T3069">
        <v>0</v>
      </c>
      <c r="U3069">
        <v>0</v>
      </c>
      <c r="V3069">
        <v>0</v>
      </c>
      <c r="W3069">
        <v>0</v>
      </c>
      <c r="X3069">
        <v>0</v>
      </c>
      <c r="Y3069">
        <v>0</v>
      </c>
      <c r="Z3069">
        <v>0</v>
      </c>
      <c r="AA3069">
        <v>0</v>
      </c>
      <c r="AB3069">
        <v>0</v>
      </c>
      <c r="AC3069">
        <v>0</v>
      </c>
      <c r="AD3069" s="2"/>
      <c r="AE3069" s="2"/>
      <c r="AF3069" s="2"/>
    </row>
    <row r="3070" spans="1:32">
      <c r="A3070" t="s">
        <v>13520</v>
      </c>
      <c r="B3070" t="s">
        <v>19</v>
      </c>
      <c r="C3070">
        <v>0</v>
      </c>
      <c r="D3070">
        <v>0</v>
      </c>
      <c r="E3070">
        <v>0</v>
      </c>
      <c r="F3070">
        <v>0</v>
      </c>
      <c r="G3070">
        <v>0</v>
      </c>
      <c r="H3070">
        <v>0</v>
      </c>
      <c r="I3070">
        <v>0</v>
      </c>
      <c r="J3070">
        <v>0</v>
      </c>
      <c r="K3070">
        <v>0</v>
      </c>
      <c r="L3070">
        <v>0</v>
      </c>
      <c r="M3070">
        <v>0</v>
      </c>
      <c r="N3070">
        <v>0</v>
      </c>
      <c r="O3070">
        <v>0</v>
      </c>
      <c r="P3070">
        <v>0</v>
      </c>
      <c r="Q3070">
        <v>0</v>
      </c>
      <c r="R3070">
        <v>0</v>
      </c>
      <c r="S3070">
        <v>0</v>
      </c>
      <c r="T3070">
        <v>0</v>
      </c>
      <c r="U3070">
        <v>0</v>
      </c>
      <c r="V3070">
        <v>0</v>
      </c>
      <c r="W3070">
        <v>0</v>
      </c>
      <c r="X3070">
        <v>0</v>
      </c>
      <c r="Y3070">
        <v>0</v>
      </c>
      <c r="Z3070">
        <v>0</v>
      </c>
      <c r="AA3070">
        <v>0</v>
      </c>
      <c r="AB3070">
        <v>0</v>
      </c>
      <c r="AC3070">
        <v>0</v>
      </c>
      <c r="AD3070" s="2"/>
      <c r="AE3070" s="2"/>
      <c r="AF3070" s="2"/>
    </row>
    <row r="3071" spans="1:32">
      <c r="A3071" t="s">
        <v>13521</v>
      </c>
      <c r="B3071" t="s">
        <v>19</v>
      </c>
      <c r="C3071">
        <v>0</v>
      </c>
      <c r="D3071">
        <v>0</v>
      </c>
      <c r="E3071">
        <v>0</v>
      </c>
      <c r="F3071">
        <v>0</v>
      </c>
      <c r="G3071">
        <v>0</v>
      </c>
      <c r="H3071">
        <v>0</v>
      </c>
      <c r="I3071">
        <v>0</v>
      </c>
      <c r="J3071">
        <v>0</v>
      </c>
      <c r="K3071">
        <v>0</v>
      </c>
      <c r="L3071">
        <v>0</v>
      </c>
      <c r="M3071">
        <v>0</v>
      </c>
      <c r="N3071">
        <v>0</v>
      </c>
      <c r="O3071">
        <v>0</v>
      </c>
      <c r="P3071">
        <v>0</v>
      </c>
      <c r="Q3071">
        <v>0</v>
      </c>
      <c r="R3071">
        <v>0</v>
      </c>
      <c r="S3071">
        <v>0</v>
      </c>
      <c r="T3071">
        <v>0</v>
      </c>
      <c r="U3071">
        <v>0</v>
      </c>
      <c r="V3071">
        <v>0</v>
      </c>
      <c r="W3071">
        <v>0</v>
      </c>
      <c r="X3071">
        <v>0</v>
      </c>
      <c r="Y3071">
        <v>0</v>
      </c>
      <c r="Z3071">
        <v>0</v>
      </c>
      <c r="AA3071">
        <v>0</v>
      </c>
      <c r="AB3071">
        <v>0</v>
      </c>
      <c r="AC3071">
        <v>0</v>
      </c>
    </row>
    <row r="3072" spans="1:32">
      <c r="A3072" t="s">
        <v>13522</v>
      </c>
      <c r="B3072" t="s">
        <v>19</v>
      </c>
      <c r="C3072">
        <v>0</v>
      </c>
      <c r="D3072">
        <v>0</v>
      </c>
      <c r="E3072">
        <v>0</v>
      </c>
      <c r="F3072">
        <v>0</v>
      </c>
      <c r="G3072">
        <v>0</v>
      </c>
      <c r="H3072">
        <v>0</v>
      </c>
      <c r="I3072">
        <v>0</v>
      </c>
      <c r="J3072">
        <v>0</v>
      </c>
      <c r="K3072">
        <v>0</v>
      </c>
      <c r="L3072">
        <v>0</v>
      </c>
      <c r="M3072">
        <v>0</v>
      </c>
      <c r="N3072">
        <v>0</v>
      </c>
      <c r="O3072">
        <v>0</v>
      </c>
      <c r="P3072">
        <v>0</v>
      </c>
      <c r="Q3072">
        <v>0</v>
      </c>
      <c r="R3072">
        <v>0</v>
      </c>
      <c r="S3072">
        <v>0</v>
      </c>
      <c r="T3072">
        <v>0</v>
      </c>
      <c r="U3072">
        <v>0</v>
      </c>
      <c r="V3072">
        <v>0</v>
      </c>
      <c r="W3072">
        <v>0</v>
      </c>
      <c r="X3072">
        <v>0</v>
      </c>
      <c r="Y3072">
        <v>0</v>
      </c>
      <c r="Z3072">
        <v>0</v>
      </c>
      <c r="AA3072">
        <v>0</v>
      </c>
      <c r="AB3072">
        <v>0</v>
      </c>
      <c r="AC3072">
        <v>0</v>
      </c>
    </row>
    <row r="3073" spans="1:32">
      <c r="A3073" t="s">
        <v>13523</v>
      </c>
      <c r="B3073" t="s">
        <v>19</v>
      </c>
      <c r="C3073">
        <v>0</v>
      </c>
      <c r="D3073">
        <v>0</v>
      </c>
      <c r="E3073">
        <v>0</v>
      </c>
      <c r="F3073">
        <v>0</v>
      </c>
      <c r="G3073">
        <v>0</v>
      </c>
      <c r="H3073">
        <v>0</v>
      </c>
      <c r="I3073">
        <v>0</v>
      </c>
      <c r="J3073">
        <v>0</v>
      </c>
      <c r="K3073">
        <v>0</v>
      </c>
      <c r="L3073">
        <v>0</v>
      </c>
      <c r="M3073">
        <v>0</v>
      </c>
      <c r="N3073">
        <v>0</v>
      </c>
      <c r="O3073">
        <v>0</v>
      </c>
      <c r="P3073">
        <v>0</v>
      </c>
      <c r="Q3073">
        <v>0</v>
      </c>
      <c r="R3073">
        <v>0</v>
      </c>
      <c r="S3073">
        <v>0</v>
      </c>
      <c r="T3073">
        <v>0</v>
      </c>
      <c r="U3073">
        <v>0</v>
      </c>
      <c r="V3073">
        <v>0</v>
      </c>
      <c r="W3073">
        <v>0</v>
      </c>
      <c r="X3073">
        <v>0</v>
      </c>
      <c r="Y3073">
        <v>0</v>
      </c>
      <c r="Z3073">
        <v>0</v>
      </c>
      <c r="AA3073">
        <v>0</v>
      </c>
      <c r="AB3073">
        <v>0</v>
      </c>
      <c r="AC3073">
        <v>0</v>
      </c>
    </row>
    <row r="3074" spans="1:32">
      <c r="A3074" t="s">
        <v>13524</v>
      </c>
      <c r="B3074" t="s">
        <v>19</v>
      </c>
      <c r="C3074">
        <v>0</v>
      </c>
      <c r="D3074">
        <v>0</v>
      </c>
      <c r="E3074">
        <v>0</v>
      </c>
      <c r="F3074">
        <v>0</v>
      </c>
      <c r="G3074">
        <v>0</v>
      </c>
      <c r="H3074">
        <v>0</v>
      </c>
      <c r="I3074">
        <v>0</v>
      </c>
      <c r="J3074">
        <v>0</v>
      </c>
      <c r="K3074">
        <v>0</v>
      </c>
      <c r="L3074">
        <v>0</v>
      </c>
      <c r="M3074">
        <v>0</v>
      </c>
      <c r="N3074">
        <v>0</v>
      </c>
      <c r="O3074">
        <v>0</v>
      </c>
      <c r="P3074">
        <v>0</v>
      </c>
      <c r="Q3074">
        <v>0</v>
      </c>
      <c r="R3074">
        <v>0</v>
      </c>
      <c r="S3074">
        <v>0</v>
      </c>
      <c r="T3074">
        <v>0</v>
      </c>
      <c r="U3074">
        <v>0</v>
      </c>
      <c r="V3074">
        <v>0</v>
      </c>
      <c r="W3074">
        <v>0</v>
      </c>
      <c r="X3074">
        <v>0</v>
      </c>
      <c r="Y3074">
        <v>0</v>
      </c>
      <c r="Z3074">
        <v>0</v>
      </c>
      <c r="AA3074">
        <v>0</v>
      </c>
      <c r="AB3074">
        <v>0</v>
      </c>
      <c r="AC3074">
        <v>0</v>
      </c>
    </row>
    <row r="3075" spans="1:32">
      <c r="A3075" t="s">
        <v>13525</v>
      </c>
      <c r="B3075" t="s">
        <v>19</v>
      </c>
      <c r="C3075">
        <v>0</v>
      </c>
      <c r="D3075">
        <v>0</v>
      </c>
      <c r="E3075">
        <v>0</v>
      </c>
      <c r="F3075">
        <v>0</v>
      </c>
      <c r="G3075">
        <v>0</v>
      </c>
      <c r="H3075">
        <v>0</v>
      </c>
      <c r="I3075">
        <v>0</v>
      </c>
      <c r="J3075">
        <v>0</v>
      </c>
      <c r="K3075">
        <v>0</v>
      </c>
      <c r="L3075">
        <v>0</v>
      </c>
      <c r="M3075">
        <v>0</v>
      </c>
      <c r="N3075">
        <v>0</v>
      </c>
      <c r="O3075">
        <v>0</v>
      </c>
      <c r="P3075">
        <v>0</v>
      </c>
      <c r="Q3075">
        <v>0</v>
      </c>
      <c r="R3075">
        <v>0</v>
      </c>
      <c r="S3075">
        <v>0</v>
      </c>
      <c r="T3075">
        <v>0</v>
      </c>
      <c r="U3075">
        <v>0</v>
      </c>
      <c r="V3075">
        <v>0</v>
      </c>
      <c r="W3075">
        <v>0</v>
      </c>
      <c r="X3075">
        <v>0</v>
      </c>
      <c r="Y3075">
        <v>0</v>
      </c>
      <c r="Z3075">
        <v>0</v>
      </c>
      <c r="AA3075">
        <v>0</v>
      </c>
      <c r="AB3075">
        <v>0</v>
      </c>
      <c r="AC3075">
        <v>0</v>
      </c>
      <c r="AD3075" s="2"/>
      <c r="AE3075" s="2"/>
      <c r="AF3075" s="2"/>
    </row>
    <row r="3076" spans="1:32">
      <c r="A3076" t="s">
        <v>13526</v>
      </c>
      <c r="B3076" t="s">
        <v>19</v>
      </c>
      <c r="C3076">
        <v>0</v>
      </c>
      <c r="D3076">
        <v>0</v>
      </c>
      <c r="E3076">
        <v>0</v>
      </c>
      <c r="F3076">
        <v>0</v>
      </c>
      <c r="G3076">
        <v>0</v>
      </c>
      <c r="H3076">
        <v>0</v>
      </c>
      <c r="I3076">
        <v>0</v>
      </c>
      <c r="J3076">
        <v>0</v>
      </c>
      <c r="K3076">
        <v>0</v>
      </c>
      <c r="L3076">
        <v>0</v>
      </c>
      <c r="M3076">
        <v>0</v>
      </c>
      <c r="N3076">
        <v>0</v>
      </c>
      <c r="O3076">
        <v>0</v>
      </c>
      <c r="P3076">
        <v>0</v>
      </c>
      <c r="Q3076">
        <v>0</v>
      </c>
      <c r="R3076">
        <v>0</v>
      </c>
      <c r="S3076">
        <v>0</v>
      </c>
      <c r="T3076">
        <v>0</v>
      </c>
      <c r="U3076">
        <v>0</v>
      </c>
      <c r="V3076">
        <v>0</v>
      </c>
      <c r="W3076">
        <v>0</v>
      </c>
      <c r="X3076">
        <v>0</v>
      </c>
      <c r="Y3076">
        <v>0</v>
      </c>
      <c r="Z3076">
        <v>0</v>
      </c>
      <c r="AA3076">
        <v>0</v>
      </c>
      <c r="AB3076">
        <v>0</v>
      </c>
      <c r="AC3076">
        <v>0</v>
      </c>
      <c r="AD3076" s="2"/>
      <c r="AE3076" s="2"/>
      <c r="AF3076" s="2"/>
    </row>
    <row r="3077" spans="1:32">
      <c r="A3077" t="s">
        <v>13527</v>
      </c>
      <c r="B3077" t="s">
        <v>19</v>
      </c>
      <c r="C3077">
        <v>0</v>
      </c>
      <c r="D3077">
        <v>0</v>
      </c>
      <c r="E3077">
        <v>0</v>
      </c>
      <c r="F3077">
        <v>0</v>
      </c>
      <c r="G3077">
        <v>0</v>
      </c>
      <c r="H3077">
        <v>0</v>
      </c>
      <c r="I3077">
        <v>0</v>
      </c>
      <c r="J3077">
        <v>0</v>
      </c>
      <c r="K3077">
        <v>0</v>
      </c>
      <c r="L3077">
        <v>0</v>
      </c>
      <c r="M3077">
        <v>0</v>
      </c>
      <c r="N3077">
        <v>0</v>
      </c>
      <c r="O3077">
        <v>0</v>
      </c>
      <c r="P3077">
        <v>0</v>
      </c>
      <c r="Q3077">
        <v>0</v>
      </c>
      <c r="R3077">
        <v>0</v>
      </c>
      <c r="S3077">
        <v>0</v>
      </c>
      <c r="T3077">
        <v>0</v>
      </c>
      <c r="U3077">
        <v>0</v>
      </c>
      <c r="V3077">
        <v>0</v>
      </c>
      <c r="W3077">
        <v>0</v>
      </c>
      <c r="X3077">
        <v>0</v>
      </c>
      <c r="Y3077">
        <v>0</v>
      </c>
      <c r="Z3077">
        <v>0</v>
      </c>
      <c r="AA3077">
        <v>0</v>
      </c>
      <c r="AB3077">
        <v>0</v>
      </c>
      <c r="AC3077">
        <v>0</v>
      </c>
      <c r="AD3077" s="2"/>
      <c r="AE3077" s="2"/>
      <c r="AF3077" s="2"/>
    </row>
    <row r="3078" spans="1:32">
      <c r="A3078" t="s">
        <v>13528</v>
      </c>
      <c r="B3078" t="s">
        <v>19</v>
      </c>
      <c r="C3078">
        <v>0</v>
      </c>
      <c r="D3078">
        <v>0</v>
      </c>
      <c r="E3078">
        <v>0</v>
      </c>
      <c r="F3078">
        <v>0</v>
      </c>
      <c r="G3078">
        <v>0</v>
      </c>
      <c r="H3078">
        <v>0</v>
      </c>
      <c r="I3078">
        <v>0</v>
      </c>
      <c r="J3078">
        <v>0</v>
      </c>
      <c r="K3078">
        <v>0</v>
      </c>
      <c r="L3078">
        <v>0</v>
      </c>
      <c r="M3078">
        <v>0</v>
      </c>
      <c r="N3078">
        <v>0</v>
      </c>
      <c r="O3078">
        <v>0</v>
      </c>
      <c r="P3078">
        <v>0</v>
      </c>
      <c r="Q3078">
        <v>0</v>
      </c>
      <c r="R3078">
        <v>0</v>
      </c>
      <c r="S3078">
        <v>0</v>
      </c>
      <c r="T3078">
        <v>0</v>
      </c>
      <c r="U3078">
        <v>0</v>
      </c>
      <c r="V3078">
        <v>0</v>
      </c>
      <c r="W3078">
        <v>0</v>
      </c>
      <c r="X3078">
        <v>0</v>
      </c>
      <c r="Y3078">
        <v>0</v>
      </c>
      <c r="Z3078">
        <v>0</v>
      </c>
      <c r="AA3078">
        <v>0</v>
      </c>
      <c r="AB3078">
        <v>0</v>
      </c>
      <c r="AC3078">
        <v>0</v>
      </c>
      <c r="AD3078" s="2"/>
      <c r="AE3078" s="2"/>
      <c r="AF3078" s="2"/>
    </row>
    <row r="3079" spans="1:32">
      <c r="A3079" t="s">
        <v>13529</v>
      </c>
      <c r="B3079" t="s">
        <v>19</v>
      </c>
      <c r="C3079">
        <v>0</v>
      </c>
      <c r="D3079">
        <v>0</v>
      </c>
      <c r="E3079">
        <v>0</v>
      </c>
      <c r="F3079">
        <v>0</v>
      </c>
      <c r="G3079">
        <v>0</v>
      </c>
      <c r="H3079">
        <v>0</v>
      </c>
      <c r="I3079">
        <v>0</v>
      </c>
      <c r="J3079">
        <v>0</v>
      </c>
      <c r="K3079">
        <v>0</v>
      </c>
      <c r="L3079">
        <v>0</v>
      </c>
      <c r="M3079">
        <v>0</v>
      </c>
      <c r="N3079">
        <v>0</v>
      </c>
      <c r="O3079">
        <v>0</v>
      </c>
      <c r="P3079">
        <v>0</v>
      </c>
      <c r="Q3079">
        <v>0</v>
      </c>
      <c r="R3079">
        <v>0</v>
      </c>
      <c r="S3079">
        <v>0</v>
      </c>
      <c r="T3079">
        <v>0</v>
      </c>
      <c r="U3079">
        <v>0</v>
      </c>
      <c r="V3079">
        <v>0</v>
      </c>
      <c r="W3079">
        <v>0</v>
      </c>
      <c r="X3079">
        <v>0</v>
      </c>
      <c r="Y3079">
        <v>0</v>
      </c>
      <c r="Z3079">
        <v>0</v>
      </c>
      <c r="AA3079">
        <v>0</v>
      </c>
      <c r="AB3079">
        <v>0</v>
      </c>
      <c r="AC3079">
        <v>0</v>
      </c>
      <c r="AD3079" s="2"/>
      <c r="AE3079" s="2"/>
      <c r="AF3079" s="2"/>
    </row>
    <row r="3080" spans="1:32">
      <c r="A3080" t="s">
        <v>13530</v>
      </c>
      <c r="B3080" t="s">
        <v>19</v>
      </c>
      <c r="C3080">
        <v>0</v>
      </c>
      <c r="D3080">
        <v>0</v>
      </c>
      <c r="E3080">
        <v>0</v>
      </c>
      <c r="F3080">
        <v>0</v>
      </c>
      <c r="G3080">
        <v>0</v>
      </c>
      <c r="H3080">
        <v>0</v>
      </c>
      <c r="I3080">
        <v>0</v>
      </c>
      <c r="J3080">
        <v>0</v>
      </c>
      <c r="K3080">
        <v>0</v>
      </c>
      <c r="L3080">
        <v>0</v>
      </c>
      <c r="M3080">
        <v>0</v>
      </c>
      <c r="N3080">
        <v>0</v>
      </c>
      <c r="O3080">
        <v>0</v>
      </c>
      <c r="P3080">
        <v>0</v>
      </c>
      <c r="Q3080">
        <v>0</v>
      </c>
      <c r="R3080">
        <v>0</v>
      </c>
      <c r="S3080">
        <v>0</v>
      </c>
      <c r="T3080">
        <v>0</v>
      </c>
      <c r="U3080">
        <v>0</v>
      </c>
      <c r="V3080">
        <v>0</v>
      </c>
      <c r="W3080">
        <v>0</v>
      </c>
      <c r="X3080">
        <v>0</v>
      </c>
      <c r="Y3080">
        <v>0</v>
      </c>
      <c r="Z3080">
        <v>0</v>
      </c>
      <c r="AA3080">
        <v>0</v>
      </c>
      <c r="AB3080">
        <v>0</v>
      </c>
      <c r="AC3080">
        <v>0</v>
      </c>
      <c r="AD3080" s="2"/>
      <c r="AE3080" s="2"/>
      <c r="AF3080" s="2"/>
    </row>
    <row r="3081" spans="1:32">
      <c r="A3081" t="s">
        <v>13531</v>
      </c>
      <c r="B3081" t="s">
        <v>19</v>
      </c>
      <c r="C3081">
        <v>0</v>
      </c>
      <c r="D3081">
        <v>0</v>
      </c>
      <c r="E3081">
        <v>0</v>
      </c>
      <c r="F3081">
        <v>0</v>
      </c>
      <c r="G3081">
        <v>0</v>
      </c>
      <c r="H3081">
        <v>0</v>
      </c>
      <c r="I3081">
        <v>0</v>
      </c>
      <c r="J3081">
        <v>0</v>
      </c>
      <c r="K3081">
        <v>0</v>
      </c>
      <c r="L3081">
        <v>0</v>
      </c>
      <c r="M3081">
        <v>0</v>
      </c>
      <c r="N3081">
        <v>0</v>
      </c>
      <c r="O3081">
        <v>0</v>
      </c>
      <c r="P3081">
        <v>0</v>
      </c>
      <c r="Q3081">
        <v>0</v>
      </c>
      <c r="R3081">
        <v>0</v>
      </c>
      <c r="S3081">
        <v>0</v>
      </c>
      <c r="T3081">
        <v>0</v>
      </c>
      <c r="U3081">
        <v>0</v>
      </c>
      <c r="V3081">
        <v>0</v>
      </c>
      <c r="W3081">
        <v>0</v>
      </c>
      <c r="X3081">
        <v>0</v>
      </c>
      <c r="Y3081">
        <v>0</v>
      </c>
      <c r="Z3081">
        <v>0</v>
      </c>
      <c r="AA3081">
        <v>0</v>
      </c>
      <c r="AB3081">
        <v>0</v>
      </c>
      <c r="AC3081">
        <v>0</v>
      </c>
      <c r="AD3081" s="2"/>
      <c r="AE3081" s="2"/>
      <c r="AF3081" s="2"/>
    </row>
    <row r="3082" spans="1:32">
      <c r="A3082" t="s">
        <v>13532</v>
      </c>
      <c r="B3082" t="s">
        <v>19</v>
      </c>
      <c r="C3082">
        <v>0</v>
      </c>
      <c r="D3082">
        <v>0</v>
      </c>
      <c r="E3082">
        <v>0</v>
      </c>
      <c r="F3082">
        <v>0</v>
      </c>
      <c r="G3082">
        <v>0</v>
      </c>
      <c r="H3082">
        <v>0</v>
      </c>
      <c r="I3082">
        <v>0</v>
      </c>
      <c r="J3082">
        <v>0</v>
      </c>
      <c r="K3082">
        <v>0</v>
      </c>
      <c r="L3082">
        <v>0</v>
      </c>
      <c r="M3082">
        <v>0</v>
      </c>
      <c r="N3082">
        <v>0</v>
      </c>
      <c r="O3082">
        <v>0</v>
      </c>
      <c r="P3082">
        <v>0</v>
      </c>
      <c r="Q3082">
        <v>0</v>
      </c>
      <c r="R3082">
        <v>0</v>
      </c>
      <c r="S3082">
        <v>0</v>
      </c>
      <c r="T3082">
        <v>0</v>
      </c>
      <c r="U3082">
        <v>0</v>
      </c>
      <c r="V3082">
        <v>0</v>
      </c>
      <c r="W3082">
        <v>0</v>
      </c>
      <c r="X3082">
        <v>0</v>
      </c>
      <c r="Y3082">
        <v>0</v>
      </c>
      <c r="Z3082">
        <v>0</v>
      </c>
      <c r="AA3082">
        <v>0</v>
      </c>
      <c r="AB3082">
        <v>0</v>
      </c>
      <c r="AC3082">
        <v>0</v>
      </c>
      <c r="AD3082" s="2"/>
      <c r="AE3082" s="2"/>
      <c r="AF3082" s="2"/>
    </row>
    <row r="3083" spans="1:32">
      <c r="A3083" t="s">
        <v>13533</v>
      </c>
      <c r="B3083" t="s">
        <v>19</v>
      </c>
      <c r="C3083">
        <v>0</v>
      </c>
      <c r="D3083">
        <v>0</v>
      </c>
      <c r="E3083">
        <v>0</v>
      </c>
      <c r="F3083">
        <v>0</v>
      </c>
      <c r="G3083">
        <v>0</v>
      </c>
      <c r="H3083">
        <v>0</v>
      </c>
      <c r="I3083">
        <v>0</v>
      </c>
      <c r="J3083">
        <v>0</v>
      </c>
      <c r="K3083">
        <v>0</v>
      </c>
      <c r="L3083">
        <v>0</v>
      </c>
      <c r="M3083">
        <v>0</v>
      </c>
      <c r="N3083">
        <v>0</v>
      </c>
      <c r="O3083">
        <v>0</v>
      </c>
      <c r="P3083">
        <v>0</v>
      </c>
      <c r="Q3083">
        <v>0</v>
      </c>
      <c r="R3083">
        <v>0</v>
      </c>
      <c r="S3083">
        <v>0</v>
      </c>
      <c r="T3083">
        <v>0</v>
      </c>
      <c r="U3083">
        <v>0</v>
      </c>
      <c r="V3083">
        <v>0</v>
      </c>
      <c r="W3083">
        <v>0</v>
      </c>
      <c r="X3083">
        <v>0</v>
      </c>
      <c r="Y3083">
        <v>0</v>
      </c>
      <c r="Z3083">
        <v>0</v>
      </c>
      <c r="AA3083">
        <v>0</v>
      </c>
      <c r="AB3083">
        <v>0</v>
      </c>
      <c r="AC3083">
        <v>0</v>
      </c>
    </row>
    <row r="3084" spans="1:32">
      <c r="A3084" t="s">
        <v>13534</v>
      </c>
      <c r="B3084" t="s">
        <v>19</v>
      </c>
      <c r="C3084">
        <v>0</v>
      </c>
      <c r="D3084">
        <v>0</v>
      </c>
      <c r="E3084">
        <v>0</v>
      </c>
      <c r="F3084">
        <v>0</v>
      </c>
      <c r="G3084">
        <v>0</v>
      </c>
      <c r="H3084">
        <v>0</v>
      </c>
      <c r="I3084">
        <v>0</v>
      </c>
      <c r="J3084">
        <v>0</v>
      </c>
      <c r="K3084">
        <v>0</v>
      </c>
      <c r="L3084">
        <v>0</v>
      </c>
      <c r="M3084">
        <v>0</v>
      </c>
      <c r="N3084">
        <v>0</v>
      </c>
      <c r="O3084">
        <v>0</v>
      </c>
      <c r="P3084">
        <v>0</v>
      </c>
      <c r="Q3084">
        <v>0</v>
      </c>
      <c r="R3084">
        <v>0</v>
      </c>
      <c r="S3084">
        <v>0</v>
      </c>
      <c r="T3084">
        <v>0</v>
      </c>
      <c r="U3084">
        <v>0</v>
      </c>
      <c r="V3084">
        <v>0</v>
      </c>
      <c r="W3084">
        <v>0</v>
      </c>
      <c r="X3084">
        <v>0</v>
      </c>
      <c r="Y3084">
        <v>0</v>
      </c>
      <c r="Z3084">
        <v>0</v>
      </c>
      <c r="AA3084">
        <v>0</v>
      </c>
      <c r="AB3084">
        <v>0</v>
      </c>
      <c r="AC3084">
        <v>0</v>
      </c>
    </row>
    <row r="3085" spans="1:32">
      <c r="A3085" t="s">
        <v>13535</v>
      </c>
      <c r="B3085" t="s">
        <v>19</v>
      </c>
      <c r="C3085">
        <v>0</v>
      </c>
      <c r="D3085">
        <v>0</v>
      </c>
      <c r="E3085">
        <v>0</v>
      </c>
      <c r="F3085">
        <v>0</v>
      </c>
      <c r="G3085">
        <v>0</v>
      </c>
      <c r="H3085">
        <v>0</v>
      </c>
      <c r="I3085">
        <v>0</v>
      </c>
      <c r="J3085">
        <v>0</v>
      </c>
      <c r="K3085">
        <v>0</v>
      </c>
      <c r="L3085">
        <v>0</v>
      </c>
      <c r="M3085">
        <v>0</v>
      </c>
      <c r="N3085">
        <v>0</v>
      </c>
      <c r="O3085">
        <v>0</v>
      </c>
      <c r="P3085">
        <v>0</v>
      </c>
      <c r="Q3085">
        <v>0</v>
      </c>
      <c r="R3085">
        <v>0</v>
      </c>
      <c r="S3085">
        <v>0</v>
      </c>
      <c r="T3085">
        <v>0</v>
      </c>
      <c r="U3085">
        <v>0</v>
      </c>
      <c r="V3085">
        <v>0</v>
      </c>
      <c r="W3085">
        <v>0</v>
      </c>
      <c r="X3085">
        <v>0</v>
      </c>
      <c r="Y3085">
        <v>0</v>
      </c>
      <c r="Z3085">
        <v>0</v>
      </c>
      <c r="AA3085">
        <v>0</v>
      </c>
      <c r="AB3085">
        <v>0</v>
      </c>
      <c r="AC3085">
        <v>0</v>
      </c>
    </row>
    <row r="3086" spans="1:32">
      <c r="A3086" t="s">
        <v>13536</v>
      </c>
      <c r="B3086" t="s">
        <v>19</v>
      </c>
      <c r="C3086">
        <v>0</v>
      </c>
      <c r="D3086">
        <v>0</v>
      </c>
      <c r="E3086">
        <v>0</v>
      </c>
      <c r="F3086">
        <v>0</v>
      </c>
      <c r="G3086">
        <v>0</v>
      </c>
      <c r="H3086">
        <v>0</v>
      </c>
      <c r="I3086">
        <v>0</v>
      </c>
      <c r="J3086">
        <v>0</v>
      </c>
      <c r="K3086">
        <v>0</v>
      </c>
      <c r="L3086">
        <v>0</v>
      </c>
      <c r="M3086">
        <v>0</v>
      </c>
      <c r="N3086">
        <v>0</v>
      </c>
      <c r="O3086">
        <v>0</v>
      </c>
      <c r="P3086">
        <v>0</v>
      </c>
      <c r="Q3086">
        <v>0</v>
      </c>
      <c r="R3086">
        <v>0</v>
      </c>
      <c r="S3086">
        <v>0</v>
      </c>
      <c r="T3086">
        <v>0</v>
      </c>
      <c r="U3086">
        <v>0</v>
      </c>
      <c r="V3086">
        <v>0</v>
      </c>
      <c r="W3086">
        <v>0</v>
      </c>
      <c r="X3086">
        <v>0</v>
      </c>
      <c r="Y3086">
        <v>0</v>
      </c>
      <c r="Z3086">
        <v>0</v>
      </c>
      <c r="AA3086">
        <v>0</v>
      </c>
      <c r="AB3086">
        <v>0</v>
      </c>
      <c r="AC3086">
        <v>0</v>
      </c>
    </row>
    <row r="3087" spans="1:32">
      <c r="A3087" t="s">
        <v>13537</v>
      </c>
      <c r="B3087" t="s">
        <v>19</v>
      </c>
      <c r="C3087">
        <v>0</v>
      </c>
      <c r="D3087">
        <v>0</v>
      </c>
      <c r="E3087">
        <v>0</v>
      </c>
      <c r="F3087">
        <v>0</v>
      </c>
      <c r="G3087">
        <v>0</v>
      </c>
      <c r="H3087">
        <v>0</v>
      </c>
      <c r="I3087">
        <v>0</v>
      </c>
      <c r="J3087">
        <v>0</v>
      </c>
      <c r="K3087">
        <v>0</v>
      </c>
      <c r="L3087">
        <v>0</v>
      </c>
      <c r="M3087">
        <v>0</v>
      </c>
      <c r="N3087">
        <v>0</v>
      </c>
      <c r="O3087">
        <v>0</v>
      </c>
      <c r="P3087">
        <v>0</v>
      </c>
      <c r="Q3087">
        <v>0</v>
      </c>
      <c r="R3087">
        <v>0</v>
      </c>
      <c r="S3087">
        <v>0</v>
      </c>
      <c r="T3087">
        <v>0</v>
      </c>
      <c r="U3087">
        <v>0</v>
      </c>
      <c r="V3087">
        <v>0</v>
      </c>
      <c r="W3087">
        <v>0</v>
      </c>
      <c r="X3087">
        <v>0</v>
      </c>
      <c r="Y3087">
        <v>0</v>
      </c>
      <c r="Z3087">
        <v>0</v>
      </c>
      <c r="AA3087">
        <v>0</v>
      </c>
      <c r="AB3087">
        <v>0</v>
      </c>
      <c r="AC3087">
        <v>0</v>
      </c>
    </row>
    <row r="3088" spans="1:32">
      <c r="A3088" t="s">
        <v>13538</v>
      </c>
      <c r="B3088" t="s">
        <v>19</v>
      </c>
      <c r="C3088">
        <v>0</v>
      </c>
      <c r="D3088">
        <v>0</v>
      </c>
      <c r="E3088">
        <v>0</v>
      </c>
      <c r="F3088">
        <v>0</v>
      </c>
      <c r="G3088">
        <v>0</v>
      </c>
      <c r="H3088">
        <v>0</v>
      </c>
      <c r="I3088">
        <v>0</v>
      </c>
      <c r="J3088">
        <v>0</v>
      </c>
      <c r="K3088">
        <v>0</v>
      </c>
      <c r="L3088">
        <v>0</v>
      </c>
      <c r="M3088">
        <v>0</v>
      </c>
      <c r="N3088">
        <v>0</v>
      </c>
      <c r="O3088">
        <v>0</v>
      </c>
      <c r="P3088">
        <v>0</v>
      </c>
      <c r="Q3088">
        <v>0</v>
      </c>
      <c r="R3088">
        <v>0</v>
      </c>
      <c r="S3088">
        <v>0</v>
      </c>
      <c r="T3088">
        <v>0</v>
      </c>
      <c r="U3088">
        <v>0</v>
      </c>
      <c r="V3088">
        <v>0</v>
      </c>
      <c r="W3088">
        <v>0</v>
      </c>
      <c r="X3088">
        <v>0</v>
      </c>
      <c r="Y3088">
        <v>0</v>
      </c>
      <c r="Z3088">
        <v>0</v>
      </c>
      <c r="AA3088">
        <v>0</v>
      </c>
      <c r="AB3088">
        <v>0</v>
      </c>
      <c r="AC3088">
        <v>0</v>
      </c>
    </row>
    <row r="3089" spans="1:29">
      <c r="A3089" t="s">
        <v>13539</v>
      </c>
      <c r="B3089" t="s">
        <v>19</v>
      </c>
      <c r="C3089">
        <v>0</v>
      </c>
      <c r="D3089">
        <v>0</v>
      </c>
      <c r="E3089">
        <v>0</v>
      </c>
      <c r="F3089">
        <v>0</v>
      </c>
      <c r="G3089">
        <v>0</v>
      </c>
      <c r="H3089">
        <v>0</v>
      </c>
      <c r="I3089">
        <v>0</v>
      </c>
      <c r="J3089">
        <v>0</v>
      </c>
      <c r="K3089">
        <v>0</v>
      </c>
      <c r="L3089">
        <v>0</v>
      </c>
      <c r="M3089">
        <v>0</v>
      </c>
      <c r="N3089">
        <v>0</v>
      </c>
      <c r="O3089">
        <v>0</v>
      </c>
      <c r="P3089">
        <v>0</v>
      </c>
      <c r="Q3089">
        <v>0</v>
      </c>
      <c r="R3089">
        <v>0</v>
      </c>
      <c r="S3089">
        <v>0</v>
      </c>
      <c r="T3089">
        <v>0</v>
      </c>
      <c r="U3089">
        <v>0</v>
      </c>
      <c r="V3089">
        <v>0</v>
      </c>
      <c r="W3089">
        <v>0</v>
      </c>
      <c r="X3089">
        <v>0</v>
      </c>
      <c r="Y3089">
        <v>0</v>
      </c>
      <c r="Z3089">
        <v>0</v>
      </c>
      <c r="AA3089">
        <v>0</v>
      </c>
      <c r="AB3089">
        <v>0</v>
      </c>
      <c r="AC3089">
        <v>0</v>
      </c>
    </row>
    <row r="3090" spans="1:29">
      <c r="A3090" t="s">
        <v>13540</v>
      </c>
      <c r="B3090" t="s">
        <v>19</v>
      </c>
      <c r="C3090">
        <v>0</v>
      </c>
      <c r="D3090">
        <v>0</v>
      </c>
      <c r="E3090">
        <v>0</v>
      </c>
      <c r="F3090">
        <v>0</v>
      </c>
      <c r="G3090">
        <v>0</v>
      </c>
      <c r="H3090">
        <v>0</v>
      </c>
      <c r="I3090">
        <v>0</v>
      </c>
      <c r="J3090">
        <v>0</v>
      </c>
      <c r="K3090">
        <v>0</v>
      </c>
      <c r="L3090">
        <v>0</v>
      </c>
      <c r="M3090">
        <v>0</v>
      </c>
      <c r="N3090">
        <v>0</v>
      </c>
      <c r="O3090">
        <v>0</v>
      </c>
      <c r="P3090">
        <v>0</v>
      </c>
      <c r="Q3090">
        <v>0</v>
      </c>
      <c r="R3090">
        <v>0</v>
      </c>
      <c r="S3090">
        <v>0</v>
      </c>
      <c r="T3090">
        <v>0</v>
      </c>
      <c r="U3090">
        <v>0</v>
      </c>
      <c r="V3090">
        <v>0</v>
      </c>
      <c r="W3090">
        <v>0</v>
      </c>
      <c r="X3090">
        <v>0</v>
      </c>
      <c r="Y3090">
        <v>0</v>
      </c>
      <c r="Z3090">
        <v>0</v>
      </c>
      <c r="AA3090">
        <v>0</v>
      </c>
      <c r="AB3090">
        <v>0</v>
      </c>
      <c r="AC3090">
        <v>0</v>
      </c>
    </row>
    <row r="3091" spans="1:29">
      <c r="A3091" t="s">
        <v>13541</v>
      </c>
      <c r="B3091" t="s">
        <v>19</v>
      </c>
      <c r="C3091">
        <v>0</v>
      </c>
      <c r="D3091">
        <v>0</v>
      </c>
      <c r="E3091">
        <v>0</v>
      </c>
      <c r="F3091">
        <v>0</v>
      </c>
      <c r="G3091">
        <v>0</v>
      </c>
      <c r="H3091">
        <v>0</v>
      </c>
      <c r="I3091">
        <v>0</v>
      </c>
      <c r="J3091">
        <v>0</v>
      </c>
      <c r="K3091">
        <v>0</v>
      </c>
      <c r="L3091">
        <v>0</v>
      </c>
      <c r="M3091">
        <v>0</v>
      </c>
      <c r="N3091">
        <v>0</v>
      </c>
      <c r="O3091">
        <v>0</v>
      </c>
      <c r="P3091">
        <v>0</v>
      </c>
      <c r="Q3091">
        <v>0</v>
      </c>
      <c r="R3091">
        <v>0</v>
      </c>
      <c r="S3091">
        <v>0</v>
      </c>
      <c r="T3091">
        <v>0</v>
      </c>
      <c r="U3091">
        <v>0</v>
      </c>
      <c r="V3091">
        <v>0</v>
      </c>
      <c r="W3091">
        <v>0</v>
      </c>
      <c r="X3091">
        <v>0</v>
      </c>
      <c r="Y3091">
        <v>0</v>
      </c>
      <c r="Z3091">
        <v>0</v>
      </c>
      <c r="AA3091">
        <v>0</v>
      </c>
      <c r="AB3091">
        <v>0</v>
      </c>
      <c r="AC3091">
        <v>0</v>
      </c>
    </row>
    <row r="3092" spans="1:29">
      <c r="A3092" t="s">
        <v>13542</v>
      </c>
      <c r="B3092" t="s">
        <v>19</v>
      </c>
      <c r="C3092">
        <v>0</v>
      </c>
      <c r="D3092">
        <v>0</v>
      </c>
      <c r="E3092">
        <v>0</v>
      </c>
      <c r="F3092">
        <v>0</v>
      </c>
      <c r="G3092">
        <v>0</v>
      </c>
      <c r="H3092">
        <v>0</v>
      </c>
      <c r="I3092">
        <v>0</v>
      </c>
      <c r="J3092">
        <v>0</v>
      </c>
      <c r="K3092">
        <v>0</v>
      </c>
      <c r="L3092">
        <v>0</v>
      </c>
      <c r="M3092">
        <v>0</v>
      </c>
      <c r="N3092">
        <v>0</v>
      </c>
      <c r="O3092">
        <v>0</v>
      </c>
      <c r="P3092">
        <v>0</v>
      </c>
      <c r="Q3092">
        <v>0</v>
      </c>
      <c r="R3092">
        <v>0</v>
      </c>
      <c r="S3092">
        <v>0</v>
      </c>
      <c r="T3092">
        <v>0</v>
      </c>
      <c r="U3092">
        <v>0</v>
      </c>
      <c r="V3092">
        <v>0</v>
      </c>
      <c r="W3092">
        <v>0</v>
      </c>
      <c r="X3092">
        <v>0</v>
      </c>
      <c r="Y3092">
        <v>0</v>
      </c>
      <c r="Z3092">
        <v>0</v>
      </c>
      <c r="AA3092">
        <v>0</v>
      </c>
      <c r="AB3092">
        <v>0</v>
      </c>
      <c r="AC3092">
        <v>0</v>
      </c>
    </row>
    <row r="3093" spans="1:29">
      <c r="A3093" t="s">
        <v>13543</v>
      </c>
      <c r="B3093" t="s">
        <v>19</v>
      </c>
      <c r="C3093">
        <v>0</v>
      </c>
      <c r="D3093">
        <v>0</v>
      </c>
      <c r="E3093">
        <v>0</v>
      </c>
      <c r="F3093">
        <v>0</v>
      </c>
      <c r="G3093">
        <v>0</v>
      </c>
      <c r="H3093">
        <v>0</v>
      </c>
      <c r="I3093">
        <v>0</v>
      </c>
      <c r="J3093">
        <v>0</v>
      </c>
      <c r="K3093">
        <v>0</v>
      </c>
      <c r="L3093">
        <v>0</v>
      </c>
      <c r="M3093">
        <v>0</v>
      </c>
      <c r="N3093">
        <v>0</v>
      </c>
      <c r="O3093">
        <v>0</v>
      </c>
      <c r="P3093">
        <v>0</v>
      </c>
      <c r="Q3093">
        <v>0</v>
      </c>
      <c r="R3093">
        <v>0</v>
      </c>
      <c r="S3093">
        <v>0</v>
      </c>
      <c r="T3093">
        <v>0</v>
      </c>
      <c r="U3093">
        <v>0</v>
      </c>
      <c r="V3093">
        <v>0</v>
      </c>
      <c r="W3093">
        <v>0</v>
      </c>
      <c r="X3093">
        <v>0</v>
      </c>
      <c r="Y3093">
        <v>0</v>
      </c>
      <c r="Z3093">
        <v>0</v>
      </c>
      <c r="AA3093">
        <v>0</v>
      </c>
      <c r="AB3093">
        <v>0</v>
      </c>
      <c r="AC3093">
        <v>0</v>
      </c>
    </row>
    <row r="3094" spans="1:29">
      <c r="A3094" t="s">
        <v>13544</v>
      </c>
      <c r="B3094" t="s">
        <v>19</v>
      </c>
      <c r="C3094">
        <v>0</v>
      </c>
      <c r="D3094">
        <v>0</v>
      </c>
      <c r="E3094">
        <v>0</v>
      </c>
      <c r="F3094">
        <v>0</v>
      </c>
      <c r="G3094">
        <v>0</v>
      </c>
      <c r="H3094">
        <v>0</v>
      </c>
      <c r="I3094">
        <v>0</v>
      </c>
      <c r="J3094">
        <v>0</v>
      </c>
      <c r="K3094">
        <v>0</v>
      </c>
      <c r="L3094">
        <v>0</v>
      </c>
      <c r="M3094">
        <v>0</v>
      </c>
      <c r="N3094">
        <v>0</v>
      </c>
      <c r="O3094">
        <v>0</v>
      </c>
      <c r="P3094">
        <v>0</v>
      </c>
      <c r="Q3094">
        <v>0</v>
      </c>
      <c r="R3094">
        <v>0</v>
      </c>
      <c r="S3094">
        <v>0</v>
      </c>
      <c r="T3094">
        <v>0</v>
      </c>
      <c r="U3094">
        <v>0</v>
      </c>
      <c r="V3094">
        <v>0</v>
      </c>
      <c r="W3094">
        <v>0</v>
      </c>
      <c r="X3094">
        <v>0</v>
      </c>
      <c r="Y3094">
        <v>0</v>
      </c>
      <c r="Z3094">
        <v>0</v>
      </c>
      <c r="AA3094">
        <v>0</v>
      </c>
      <c r="AB3094">
        <v>0</v>
      </c>
      <c r="AC3094">
        <v>0</v>
      </c>
    </row>
    <row r="3095" spans="1:29">
      <c r="A3095" t="s">
        <v>13545</v>
      </c>
      <c r="B3095" t="s">
        <v>19</v>
      </c>
      <c r="C3095">
        <v>0</v>
      </c>
      <c r="D3095">
        <v>0</v>
      </c>
      <c r="E3095">
        <v>0</v>
      </c>
      <c r="F3095">
        <v>0</v>
      </c>
      <c r="G3095">
        <v>0</v>
      </c>
      <c r="H3095">
        <v>0</v>
      </c>
      <c r="I3095">
        <v>0</v>
      </c>
      <c r="J3095">
        <v>0</v>
      </c>
      <c r="K3095">
        <v>0</v>
      </c>
      <c r="L3095">
        <v>0</v>
      </c>
      <c r="M3095">
        <v>0</v>
      </c>
      <c r="N3095">
        <v>0</v>
      </c>
      <c r="O3095">
        <v>0</v>
      </c>
      <c r="P3095">
        <v>0</v>
      </c>
      <c r="Q3095">
        <v>0</v>
      </c>
      <c r="R3095">
        <v>0</v>
      </c>
      <c r="S3095">
        <v>0</v>
      </c>
      <c r="T3095">
        <v>0</v>
      </c>
      <c r="U3095">
        <v>0</v>
      </c>
      <c r="V3095">
        <v>0</v>
      </c>
      <c r="W3095">
        <v>0</v>
      </c>
      <c r="X3095">
        <v>0</v>
      </c>
      <c r="Y3095">
        <v>0</v>
      </c>
      <c r="Z3095">
        <v>0</v>
      </c>
      <c r="AA3095">
        <v>0</v>
      </c>
      <c r="AB3095">
        <v>0</v>
      </c>
      <c r="AC3095">
        <v>0</v>
      </c>
    </row>
    <row r="3096" spans="1:29">
      <c r="A3096" t="s">
        <v>13546</v>
      </c>
      <c r="B3096" t="s">
        <v>19</v>
      </c>
      <c r="C3096">
        <v>0</v>
      </c>
      <c r="D3096">
        <v>0</v>
      </c>
      <c r="E3096">
        <v>0</v>
      </c>
      <c r="F3096">
        <v>0</v>
      </c>
      <c r="G3096">
        <v>0</v>
      </c>
      <c r="H3096">
        <v>0</v>
      </c>
      <c r="I3096">
        <v>0</v>
      </c>
      <c r="J3096">
        <v>0</v>
      </c>
      <c r="K3096">
        <v>0</v>
      </c>
      <c r="L3096">
        <v>0</v>
      </c>
      <c r="M3096">
        <v>0</v>
      </c>
      <c r="N3096">
        <v>0</v>
      </c>
      <c r="O3096">
        <v>0</v>
      </c>
      <c r="P3096">
        <v>0</v>
      </c>
      <c r="Q3096">
        <v>0</v>
      </c>
      <c r="R3096">
        <v>0</v>
      </c>
      <c r="S3096">
        <v>0</v>
      </c>
      <c r="T3096">
        <v>0</v>
      </c>
      <c r="U3096">
        <v>0</v>
      </c>
      <c r="V3096">
        <v>0</v>
      </c>
      <c r="W3096">
        <v>0</v>
      </c>
      <c r="X3096">
        <v>0</v>
      </c>
      <c r="Y3096">
        <v>0</v>
      </c>
      <c r="Z3096">
        <v>0</v>
      </c>
      <c r="AA3096">
        <v>0</v>
      </c>
      <c r="AB3096">
        <v>0</v>
      </c>
      <c r="AC3096">
        <v>0</v>
      </c>
    </row>
    <row r="3097" spans="1:29">
      <c r="A3097" t="s">
        <v>13547</v>
      </c>
      <c r="B3097" t="s">
        <v>19</v>
      </c>
      <c r="C3097">
        <v>0</v>
      </c>
      <c r="D3097">
        <v>0</v>
      </c>
      <c r="E3097">
        <v>0</v>
      </c>
      <c r="F3097">
        <v>0</v>
      </c>
      <c r="G3097">
        <v>0</v>
      </c>
      <c r="H3097">
        <v>0</v>
      </c>
      <c r="I3097">
        <v>0</v>
      </c>
      <c r="J3097">
        <v>0</v>
      </c>
      <c r="K3097">
        <v>0</v>
      </c>
      <c r="L3097">
        <v>0</v>
      </c>
      <c r="M3097">
        <v>0</v>
      </c>
      <c r="N3097">
        <v>0</v>
      </c>
      <c r="O3097">
        <v>0</v>
      </c>
      <c r="P3097">
        <v>0</v>
      </c>
      <c r="Q3097">
        <v>0</v>
      </c>
      <c r="R3097">
        <v>0</v>
      </c>
      <c r="S3097">
        <v>0</v>
      </c>
      <c r="T3097">
        <v>0</v>
      </c>
      <c r="U3097">
        <v>0</v>
      </c>
      <c r="V3097">
        <v>0</v>
      </c>
      <c r="W3097">
        <v>0</v>
      </c>
      <c r="X3097">
        <v>0</v>
      </c>
      <c r="Y3097">
        <v>0</v>
      </c>
      <c r="Z3097">
        <v>0</v>
      </c>
      <c r="AA3097">
        <v>0</v>
      </c>
      <c r="AB3097">
        <v>0</v>
      </c>
      <c r="AC3097">
        <v>0</v>
      </c>
    </row>
    <row r="3098" spans="1:29">
      <c r="A3098" t="s">
        <v>13548</v>
      </c>
      <c r="B3098" t="s">
        <v>19</v>
      </c>
      <c r="C3098" s="2">
        <v>1852690000000000</v>
      </c>
      <c r="D3098" s="2">
        <v>1845880000000000</v>
      </c>
      <c r="E3098" s="2">
        <v>1742210000000000</v>
      </c>
      <c r="F3098" s="2">
        <v>1711400000000000</v>
      </c>
      <c r="G3098" s="2">
        <v>1734700000000000</v>
      </c>
      <c r="H3098" s="2">
        <v>1744400000000000</v>
      </c>
      <c r="I3098" s="2">
        <v>1743440000000000</v>
      </c>
      <c r="J3098" s="2">
        <v>1757740000000000</v>
      </c>
      <c r="K3098" s="2">
        <v>1789150000000000</v>
      </c>
      <c r="L3098" s="2">
        <v>1791670000000000</v>
      </c>
      <c r="M3098" s="2">
        <v>1806470000000000</v>
      </c>
      <c r="N3098" s="2">
        <v>1802430000000000</v>
      </c>
      <c r="O3098" s="2">
        <v>1810790000000000</v>
      </c>
      <c r="P3098" s="2">
        <v>1820990000000000</v>
      </c>
      <c r="Q3098" s="2">
        <v>1801800000000000</v>
      </c>
      <c r="R3098" s="2">
        <v>1800760000000000</v>
      </c>
      <c r="S3098" s="2">
        <v>1803830000000000</v>
      </c>
      <c r="T3098" s="2">
        <v>1793980000000000</v>
      </c>
      <c r="U3098" s="2">
        <v>1755100000000000</v>
      </c>
      <c r="V3098" s="2">
        <v>1738370000000000</v>
      </c>
      <c r="W3098" s="2">
        <v>1723960000000000</v>
      </c>
      <c r="X3098" s="2">
        <v>1726700000000000</v>
      </c>
      <c r="Y3098" s="2">
        <v>1716480000000000</v>
      </c>
      <c r="Z3098" s="2">
        <v>1670820000000000</v>
      </c>
      <c r="AA3098" s="2">
        <v>1653010000000000</v>
      </c>
      <c r="AB3098" s="2">
        <v>1637820000000000</v>
      </c>
      <c r="AC3098" s="2">
        <v>1647220000000000</v>
      </c>
    </row>
    <row r="3099" spans="1:29">
      <c r="A3099" t="s">
        <v>13549</v>
      </c>
      <c r="B3099" t="s">
        <v>19</v>
      </c>
      <c r="C3099">
        <v>0</v>
      </c>
      <c r="D3099">
        <v>0</v>
      </c>
      <c r="E3099">
        <v>0</v>
      </c>
      <c r="F3099">
        <v>0</v>
      </c>
      <c r="G3099">
        <v>0</v>
      </c>
      <c r="H3099">
        <v>0</v>
      </c>
      <c r="I3099">
        <v>0</v>
      </c>
      <c r="J3099">
        <v>0</v>
      </c>
      <c r="K3099">
        <v>0</v>
      </c>
      <c r="L3099">
        <v>0</v>
      </c>
      <c r="M3099">
        <v>0</v>
      </c>
      <c r="N3099">
        <v>0</v>
      </c>
      <c r="O3099">
        <v>0</v>
      </c>
      <c r="P3099">
        <v>0</v>
      </c>
      <c r="Q3099">
        <v>0</v>
      </c>
      <c r="R3099">
        <v>0</v>
      </c>
      <c r="S3099">
        <v>0</v>
      </c>
      <c r="T3099">
        <v>0</v>
      </c>
      <c r="U3099">
        <v>0</v>
      </c>
      <c r="V3099">
        <v>0</v>
      </c>
      <c r="W3099">
        <v>0</v>
      </c>
      <c r="X3099">
        <v>0</v>
      </c>
      <c r="Y3099">
        <v>0</v>
      </c>
      <c r="Z3099">
        <v>0</v>
      </c>
      <c r="AA3099">
        <v>0</v>
      </c>
      <c r="AB3099">
        <v>0</v>
      </c>
      <c r="AC3099">
        <v>0</v>
      </c>
    </row>
    <row r="3100" spans="1:29">
      <c r="A3100" t="s">
        <v>13550</v>
      </c>
      <c r="B3100" t="s">
        <v>19</v>
      </c>
      <c r="C3100">
        <v>0</v>
      </c>
      <c r="D3100">
        <v>0</v>
      </c>
      <c r="E3100">
        <v>0</v>
      </c>
      <c r="F3100">
        <v>0</v>
      </c>
      <c r="G3100">
        <v>0</v>
      </c>
      <c r="H3100">
        <v>0</v>
      </c>
      <c r="I3100">
        <v>0</v>
      </c>
      <c r="J3100">
        <v>0</v>
      </c>
      <c r="K3100">
        <v>0</v>
      </c>
      <c r="L3100">
        <v>0</v>
      </c>
      <c r="M3100">
        <v>0</v>
      </c>
      <c r="N3100">
        <v>0</v>
      </c>
      <c r="O3100">
        <v>0</v>
      </c>
      <c r="P3100">
        <v>0</v>
      </c>
      <c r="Q3100">
        <v>0</v>
      </c>
      <c r="R3100">
        <v>0</v>
      </c>
      <c r="S3100">
        <v>0</v>
      </c>
      <c r="T3100">
        <v>0</v>
      </c>
      <c r="U3100">
        <v>0</v>
      </c>
      <c r="V3100">
        <v>0</v>
      </c>
      <c r="W3100">
        <v>0</v>
      </c>
      <c r="X3100">
        <v>0</v>
      </c>
      <c r="Y3100">
        <v>0</v>
      </c>
      <c r="Z3100">
        <v>0</v>
      </c>
      <c r="AA3100">
        <v>0</v>
      </c>
      <c r="AB3100">
        <v>0</v>
      </c>
      <c r="AC3100">
        <v>0</v>
      </c>
    </row>
    <row r="3101" spans="1:29">
      <c r="A3101" t="s">
        <v>13551</v>
      </c>
      <c r="B3101" t="s">
        <v>19</v>
      </c>
      <c r="C3101">
        <v>0</v>
      </c>
      <c r="D3101">
        <v>0</v>
      </c>
      <c r="E3101">
        <v>0</v>
      </c>
      <c r="F3101">
        <v>0</v>
      </c>
      <c r="G3101">
        <v>0</v>
      </c>
      <c r="H3101">
        <v>0</v>
      </c>
      <c r="I3101">
        <v>0</v>
      </c>
      <c r="J3101">
        <v>0</v>
      </c>
      <c r="K3101">
        <v>0</v>
      </c>
      <c r="L3101">
        <v>0</v>
      </c>
      <c r="M3101">
        <v>0</v>
      </c>
      <c r="N3101">
        <v>0</v>
      </c>
      <c r="O3101">
        <v>0</v>
      </c>
      <c r="P3101">
        <v>0</v>
      </c>
      <c r="Q3101">
        <v>0</v>
      </c>
      <c r="R3101">
        <v>0</v>
      </c>
      <c r="S3101">
        <v>0</v>
      </c>
      <c r="T3101">
        <v>0</v>
      </c>
      <c r="U3101">
        <v>0</v>
      </c>
      <c r="V3101">
        <v>0</v>
      </c>
      <c r="W3101">
        <v>0</v>
      </c>
      <c r="X3101">
        <v>0</v>
      </c>
      <c r="Y3101">
        <v>0</v>
      </c>
      <c r="Z3101">
        <v>0</v>
      </c>
      <c r="AA3101">
        <v>0</v>
      </c>
      <c r="AB3101">
        <v>0</v>
      </c>
      <c r="AC3101">
        <v>0</v>
      </c>
    </row>
    <row r="3102" spans="1:29">
      <c r="A3102" t="s">
        <v>13552</v>
      </c>
      <c r="B3102" t="s">
        <v>19</v>
      </c>
      <c r="C3102">
        <v>0</v>
      </c>
      <c r="D3102">
        <v>0</v>
      </c>
      <c r="E3102">
        <v>0</v>
      </c>
      <c r="F3102">
        <v>0</v>
      </c>
      <c r="G3102">
        <v>0</v>
      </c>
      <c r="H3102">
        <v>0</v>
      </c>
      <c r="I3102">
        <v>0</v>
      </c>
      <c r="J3102">
        <v>0</v>
      </c>
      <c r="K3102">
        <v>0</v>
      </c>
      <c r="L3102">
        <v>0</v>
      </c>
      <c r="M3102">
        <v>0</v>
      </c>
      <c r="N3102">
        <v>0</v>
      </c>
      <c r="O3102">
        <v>0</v>
      </c>
      <c r="P3102">
        <v>0</v>
      </c>
      <c r="Q3102">
        <v>0</v>
      </c>
      <c r="R3102">
        <v>0</v>
      </c>
      <c r="S3102">
        <v>0</v>
      </c>
      <c r="T3102">
        <v>0</v>
      </c>
      <c r="U3102">
        <v>0</v>
      </c>
      <c r="V3102">
        <v>0</v>
      </c>
      <c r="W3102">
        <v>0</v>
      </c>
      <c r="X3102">
        <v>0</v>
      </c>
      <c r="Y3102">
        <v>0</v>
      </c>
      <c r="Z3102">
        <v>0</v>
      </c>
      <c r="AA3102">
        <v>0</v>
      </c>
      <c r="AB3102">
        <v>0</v>
      </c>
      <c r="AC3102">
        <v>0</v>
      </c>
    </row>
    <row r="3103" spans="1:29">
      <c r="A3103" t="s">
        <v>13553</v>
      </c>
      <c r="B3103" t="s">
        <v>19</v>
      </c>
      <c r="C3103">
        <v>0</v>
      </c>
      <c r="D3103">
        <v>0</v>
      </c>
      <c r="E3103">
        <v>0</v>
      </c>
      <c r="F3103">
        <v>0</v>
      </c>
      <c r="G3103">
        <v>0</v>
      </c>
      <c r="H3103">
        <v>0</v>
      </c>
      <c r="I3103">
        <v>0</v>
      </c>
      <c r="J3103">
        <v>0</v>
      </c>
      <c r="K3103">
        <v>0</v>
      </c>
      <c r="L3103">
        <v>0</v>
      </c>
      <c r="M3103">
        <v>0</v>
      </c>
      <c r="N3103">
        <v>0</v>
      </c>
      <c r="O3103">
        <v>0</v>
      </c>
      <c r="P3103">
        <v>0</v>
      </c>
      <c r="Q3103">
        <v>0</v>
      </c>
      <c r="R3103">
        <v>0</v>
      </c>
      <c r="S3103">
        <v>0</v>
      </c>
      <c r="T3103">
        <v>0</v>
      </c>
      <c r="U3103">
        <v>0</v>
      </c>
      <c r="V3103">
        <v>0</v>
      </c>
      <c r="W3103">
        <v>0</v>
      </c>
      <c r="X3103">
        <v>0</v>
      </c>
      <c r="Y3103">
        <v>0</v>
      </c>
      <c r="Z3103">
        <v>0</v>
      </c>
      <c r="AA3103">
        <v>0</v>
      </c>
      <c r="AB3103">
        <v>0</v>
      </c>
      <c r="AC3103">
        <v>0</v>
      </c>
    </row>
    <row r="3104" spans="1:29">
      <c r="A3104" t="s">
        <v>13554</v>
      </c>
      <c r="B3104" t="s">
        <v>19</v>
      </c>
      <c r="C3104">
        <v>0</v>
      </c>
      <c r="D3104">
        <v>0</v>
      </c>
      <c r="E3104">
        <v>0</v>
      </c>
      <c r="F3104">
        <v>0</v>
      </c>
      <c r="G3104">
        <v>0</v>
      </c>
      <c r="H3104">
        <v>0</v>
      </c>
      <c r="I3104">
        <v>0</v>
      </c>
      <c r="J3104">
        <v>0</v>
      </c>
      <c r="K3104">
        <v>0</v>
      </c>
      <c r="L3104">
        <v>0</v>
      </c>
      <c r="M3104">
        <v>0</v>
      </c>
      <c r="N3104">
        <v>0</v>
      </c>
      <c r="O3104">
        <v>0</v>
      </c>
      <c r="P3104">
        <v>0</v>
      </c>
      <c r="Q3104">
        <v>0</v>
      </c>
      <c r="R3104">
        <v>0</v>
      </c>
      <c r="S3104">
        <v>0</v>
      </c>
      <c r="T3104">
        <v>0</v>
      </c>
      <c r="U3104">
        <v>0</v>
      </c>
      <c r="V3104">
        <v>0</v>
      </c>
      <c r="W3104">
        <v>0</v>
      </c>
      <c r="X3104">
        <v>0</v>
      </c>
      <c r="Y3104">
        <v>0</v>
      </c>
      <c r="Z3104">
        <v>0</v>
      </c>
      <c r="AA3104">
        <v>0</v>
      </c>
      <c r="AB3104">
        <v>0</v>
      </c>
      <c r="AC3104">
        <v>0</v>
      </c>
    </row>
    <row r="3105" spans="1:29">
      <c r="A3105" t="s">
        <v>13555</v>
      </c>
      <c r="B3105" t="s">
        <v>19</v>
      </c>
      <c r="C3105">
        <v>0</v>
      </c>
      <c r="D3105">
        <v>0</v>
      </c>
      <c r="E3105">
        <v>0</v>
      </c>
      <c r="F3105">
        <v>0</v>
      </c>
      <c r="G3105">
        <v>0</v>
      </c>
      <c r="H3105">
        <v>0</v>
      </c>
      <c r="I3105">
        <v>0</v>
      </c>
      <c r="J3105">
        <v>0</v>
      </c>
      <c r="K3105">
        <v>0</v>
      </c>
      <c r="L3105">
        <v>0</v>
      </c>
      <c r="M3105">
        <v>0</v>
      </c>
      <c r="N3105">
        <v>0</v>
      </c>
      <c r="O3105">
        <v>0</v>
      </c>
      <c r="P3105">
        <v>0</v>
      </c>
      <c r="Q3105">
        <v>0</v>
      </c>
      <c r="R3105">
        <v>0</v>
      </c>
      <c r="S3105">
        <v>0</v>
      </c>
      <c r="T3105">
        <v>0</v>
      </c>
      <c r="U3105">
        <v>0</v>
      </c>
      <c r="V3105">
        <v>0</v>
      </c>
      <c r="W3105">
        <v>0</v>
      </c>
      <c r="X3105">
        <v>0</v>
      </c>
      <c r="Y3105">
        <v>0</v>
      </c>
      <c r="Z3105">
        <v>0</v>
      </c>
      <c r="AA3105">
        <v>0</v>
      </c>
      <c r="AB3105">
        <v>0</v>
      </c>
      <c r="AC3105">
        <v>0</v>
      </c>
    </row>
    <row r="3106" spans="1:29">
      <c r="A3106" t="s">
        <v>13556</v>
      </c>
      <c r="B3106" t="s">
        <v>19</v>
      </c>
      <c r="C3106">
        <v>0</v>
      </c>
      <c r="D3106">
        <v>0</v>
      </c>
      <c r="E3106">
        <v>0</v>
      </c>
      <c r="F3106">
        <v>0</v>
      </c>
      <c r="G3106">
        <v>0</v>
      </c>
      <c r="H3106">
        <v>0</v>
      </c>
      <c r="I3106">
        <v>0</v>
      </c>
      <c r="J3106">
        <v>0</v>
      </c>
      <c r="K3106">
        <v>0</v>
      </c>
      <c r="L3106">
        <v>0</v>
      </c>
      <c r="M3106">
        <v>0</v>
      </c>
      <c r="N3106">
        <v>0</v>
      </c>
      <c r="O3106">
        <v>0</v>
      </c>
      <c r="P3106">
        <v>0</v>
      </c>
      <c r="Q3106">
        <v>0</v>
      </c>
      <c r="R3106">
        <v>0</v>
      </c>
      <c r="S3106">
        <v>0</v>
      </c>
      <c r="T3106">
        <v>0</v>
      </c>
      <c r="U3106">
        <v>0</v>
      </c>
      <c r="V3106">
        <v>0</v>
      </c>
      <c r="W3106">
        <v>0</v>
      </c>
      <c r="X3106">
        <v>0</v>
      </c>
      <c r="Y3106">
        <v>0</v>
      </c>
      <c r="Z3106">
        <v>0</v>
      </c>
      <c r="AA3106">
        <v>0</v>
      </c>
      <c r="AB3106">
        <v>0</v>
      </c>
      <c r="AC3106">
        <v>0</v>
      </c>
    </row>
    <row r="3107" spans="1:29">
      <c r="A3107" t="s">
        <v>13557</v>
      </c>
      <c r="B3107" t="s">
        <v>19</v>
      </c>
      <c r="C3107">
        <v>0</v>
      </c>
      <c r="D3107">
        <v>0</v>
      </c>
      <c r="E3107">
        <v>0</v>
      </c>
      <c r="F3107">
        <v>0</v>
      </c>
      <c r="G3107">
        <v>0</v>
      </c>
      <c r="H3107">
        <v>0</v>
      </c>
      <c r="I3107">
        <v>0</v>
      </c>
      <c r="J3107">
        <v>0</v>
      </c>
      <c r="K3107">
        <v>0</v>
      </c>
      <c r="L3107">
        <v>0</v>
      </c>
      <c r="M3107">
        <v>0</v>
      </c>
      <c r="N3107">
        <v>0</v>
      </c>
      <c r="O3107">
        <v>0</v>
      </c>
      <c r="P3107">
        <v>0</v>
      </c>
      <c r="Q3107">
        <v>0</v>
      </c>
      <c r="R3107">
        <v>0</v>
      </c>
      <c r="S3107">
        <v>0</v>
      </c>
      <c r="T3107">
        <v>0</v>
      </c>
      <c r="U3107">
        <v>0</v>
      </c>
      <c r="V3107">
        <v>0</v>
      </c>
      <c r="W3107">
        <v>0</v>
      </c>
      <c r="X3107">
        <v>0</v>
      </c>
      <c r="Y3107">
        <v>0</v>
      </c>
      <c r="Z3107">
        <v>0</v>
      </c>
      <c r="AA3107">
        <v>0</v>
      </c>
      <c r="AB3107">
        <v>0</v>
      </c>
      <c r="AC3107">
        <v>0</v>
      </c>
    </row>
    <row r="3108" spans="1:29">
      <c r="A3108" t="s">
        <v>13558</v>
      </c>
      <c r="B3108" t="s">
        <v>19</v>
      </c>
      <c r="C3108">
        <v>0</v>
      </c>
      <c r="D3108">
        <v>0</v>
      </c>
      <c r="E3108">
        <v>0</v>
      </c>
      <c r="F3108">
        <v>0</v>
      </c>
      <c r="G3108">
        <v>0</v>
      </c>
      <c r="H3108">
        <v>0</v>
      </c>
      <c r="I3108">
        <v>0</v>
      </c>
      <c r="J3108">
        <v>0</v>
      </c>
      <c r="K3108">
        <v>0</v>
      </c>
      <c r="L3108">
        <v>0</v>
      </c>
      <c r="M3108">
        <v>0</v>
      </c>
      <c r="N3108">
        <v>0</v>
      </c>
      <c r="O3108">
        <v>0</v>
      </c>
      <c r="P3108">
        <v>0</v>
      </c>
      <c r="Q3108">
        <v>0</v>
      </c>
      <c r="R3108">
        <v>0</v>
      </c>
      <c r="S3108">
        <v>0</v>
      </c>
      <c r="T3108">
        <v>0</v>
      </c>
      <c r="U3108">
        <v>0</v>
      </c>
      <c r="V3108">
        <v>0</v>
      </c>
      <c r="W3108">
        <v>0</v>
      </c>
      <c r="X3108">
        <v>0</v>
      </c>
      <c r="Y3108">
        <v>0</v>
      </c>
      <c r="Z3108">
        <v>0</v>
      </c>
      <c r="AA3108">
        <v>0</v>
      </c>
      <c r="AB3108">
        <v>0</v>
      </c>
      <c r="AC3108">
        <v>0</v>
      </c>
    </row>
    <row r="3109" spans="1:29">
      <c r="A3109" t="s">
        <v>13559</v>
      </c>
      <c r="B3109" t="s">
        <v>19</v>
      </c>
      <c r="C3109">
        <v>0</v>
      </c>
      <c r="D3109">
        <v>0</v>
      </c>
      <c r="E3109">
        <v>0</v>
      </c>
      <c r="F3109">
        <v>0</v>
      </c>
      <c r="G3109">
        <v>0</v>
      </c>
      <c r="H3109">
        <v>0</v>
      </c>
      <c r="I3109">
        <v>0</v>
      </c>
      <c r="J3109">
        <v>0</v>
      </c>
      <c r="K3109">
        <v>0</v>
      </c>
      <c r="L3109">
        <v>0</v>
      </c>
      <c r="M3109">
        <v>0</v>
      </c>
      <c r="N3109">
        <v>0</v>
      </c>
      <c r="O3109">
        <v>0</v>
      </c>
      <c r="P3109">
        <v>0</v>
      </c>
      <c r="Q3109">
        <v>0</v>
      </c>
      <c r="R3109">
        <v>0</v>
      </c>
      <c r="S3109">
        <v>0</v>
      </c>
      <c r="T3109">
        <v>0</v>
      </c>
      <c r="U3109">
        <v>0</v>
      </c>
      <c r="V3109">
        <v>0</v>
      </c>
      <c r="W3109">
        <v>0</v>
      </c>
      <c r="X3109">
        <v>0</v>
      </c>
      <c r="Y3109">
        <v>0</v>
      </c>
      <c r="Z3109">
        <v>0</v>
      </c>
      <c r="AA3109">
        <v>0</v>
      </c>
      <c r="AB3109">
        <v>0</v>
      </c>
      <c r="AC3109">
        <v>0</v>
      </c>
    </row>
    <row r="3110" spans="1:29">
      <c r="A3110" t="s">
        <v>13560</v>
      </c>
      <c r="B3110" t="s">
        <v>19</v>
      </c>
      <c r="C3110">
        <v>0</v>
      </c>
      <c r="D3110">
        <v>0</v>
      </c>
      <c r="E3110">
        <v>0</v>
      </c>
      <c r="F3110">
        <v>0</v>
      </c>
      <c r="G3110">
        <v>0</v>
      </c>
      <c r="H3110">
        <v>0</v>
      </c>
      <c r="I3110">
        <v>0</v>
      </c>
      <c r="J3110">
        <v>0</v>
      </c>
      <c r="K3110">
        <v>0</v>
      </c>
      <c r="L3110">
        <v>0</v>
      </c>
      <c r="M3110">
        <v>0</v>
      </c>
      <c r="N3110">
        <v>0</v>
      </c>
      <c r="O3110">
        <v>0</v>
      </c>
      <c r="P3110">
        <v>0</v>
      </c>
      <c r="Q3110">
        <v>0</v>
      </c>
      <c r="R3110">
        <v>0</v>
      </c>
      <c r="S3110">
        <v>0</v>
      </c>
      <c r="T3110">
        <v>0</v>
      </c>
      <c r="U3110">
        <v>0</v>
      </c>
      <c r="V3110">
        <v>0</v>
      </c>
      <c r="W3110">
        <v>0</v>
      </c>
      <c r="X3110">
        <v>0</v>
      </c>
      <c r="Y3110">
        <v>0</v>
      </c>
      <c r="Z3110">
        <v>0</v>
      </c>
      <c r="AA3110">
        <v>0</v>
      </c>
      <c r="AB3110">
        <v>0</v>
      </c>
      <c r="AC3110">
        <v>0</v>
      </c>
    </row>
    <row r="3111" spans="1:29">
      <c r="A3111" t="s">
        <v>13561</v>
      </c>
      <c r="B3111" t="s">
        <v>19</v>
      </c>
      <c r="C3111">
        <v>0</v>
      </c>
      <c r="D3111">
        <v>0</v>
      </c>
      <c r="E3111">
        <v>0</v>
      </c>
      <c r="F3111">
        <v>0</v>
      </c>
      <c r="G3111">
        <v>0</v>
      </c>
      <c r="H3111">
        <v>0</v>
      </c>
      <c r="I3111">
        <v>0</v>
      </c>
      <c r="J3111">
        <v>0</v>
      </c>
      <c r="K3111">
        <v>0</v>
      </c>
      <c r="L3111">
        <v>0</v>
      </c>
      <c r="M3111">
        <v>0</v>
      </c>
      <c r="N3111">
        <v>0</v>
      </c>
      <c r="O3111">
        <v>0</v>
      </c>
      <c r="P3111">
        <v>0</v>
      </c>
      <c r="Q3111">
        <v>0</v>
      </c>
      <c r="R3111">
        <v>0</v>
      </c>
      <c r="S3111">
        <v>0</v>
      </c>
      <c r="T3111">
        <v>0</v>
      </c>
      <c r="U3111">
        <v>0</v>
      </c>
      <c r="V3111">
        <v>0</v>
      </c>
      <c r="W3111">
        <v>0</v>
      </c>
      <c r="X3111">
        <v>0</v>
      </c>
      <c r="Y3111">
        <v>0</v>
      </c>
      <c r="Z3111">
        <v>0</v>
      </c>
      <c r="AA3111">
        <v>0</v>
      </c>
      <c r="AB3111">
        <v>0</v>
      </c>
      <c r="AC3111">
        <v>0</v>
      </c>
    </row>
    <row r="3112" spans="1:29">
      <c r="A3112" t="s">
        <v>13562</v>
      </c>
      <c r="B3112" t="s">
        <v>19</v>
      </c>
      <c r="C3112">
        <v>0</v>
      </c>
      <c r="D3112">
        <v>0</v>
      </c>
      <c r="E3112">
        <v>0</v>
      </c>
      <c r="F3112">
        <v>0</v>
      </c>
      <c r="G3112">
        <v>0</v>
      </c>
      <c r="H3112">
        <v>0</v>
      </c>
      <c r="I3112">
        <v>0</v>
      </c>
      <c r="J3112">
        <v>0</v>
      </c>
      <c r="K3112">
        <v>0</v>
      </c>
      <c r="L3112">
        <v>0</v>
      </c>
      <c r="M3112">
        <v>0</v>
      </c>
      <c r="N3112">
        <v>0</v>
      </c>
      <c r="O3112">
        <v>0</v>
      </c>
      <c r="P3112">
        <v>0</v>
      </c>
      <c r="Q3112">
        <v>0</v>
      </c>
      <c r="R3112">
        <v>0</v>
      </c>
      <c r="S3112">
        <v>0</v>
      </c>
      <c r="T3112">
        <v>0</v>
      </c>
      <c r="U3112">
        <v>0</v>
      </c>
      <c r="V3112">
        <v>0</v>
      </c>
      <c r="W3112">
        <v>0</v>
      </c>
      <c r="X3112">
        <v>0</v>
      </c>
      <c r="Y3112">
        <v>0</v>
      </c>
      <c r="Z3112">
        <v>0</v>
      </c>
      <c r="AA3112">
        <v>0</v>
      </c>
      <c r="AB3112">
        <v>0</v>
      </c>
      <c r="AC3112">
        <v>0</v>
      </c>
    </row>
    <row r="3113" spans="1:29">
      <c r="A3113" t="s">
        <v>13563</v>
      </c>
      <c r="B3113" t="s">
        <v>19</v>
      </c>
      <c r="C3113">
        <v>0</v>
      </c>
      <c r="D3113">
        <v>0</v>
      </c>
      <c r="E3113">
        <v>0</v>
      </c>
      <c r="F3113">
        <v>0</v>
      </c>
      <c r="G3113">
        <v>0</v>
      </c>
      <c r="H3113">
        <v>0</v>
      </c>
      <c r="I3113">
        <v>0</v>
      </c>
      <c r="J3113">
        <v>0</v>
      </c>
      <c r="K3113">
        <v>0</v>
      </c>
      <c r="L3113">
        <v>0</v>
      </c>
      <c r="M3113">
        <v>0</v>
      </c>
      <c r="N3113">
        <v>0</v>
      </c>
      <c r="O3113">
        <v>0</v>
      </c>
      <c r="P3113">
        <v>0</v>
      </c>
      <c r="Q3113">
        <v>0</v>
      </c>
      <c r="R3113">
        <v>0</v>
      </c>
      <c r="S3113">
        <v>0</v>
      </c>
      <c r="T3113">
        <v>0</v>
      </c>
      <c r="U3113">
        <v>0</v>
      </c>
      <c r="V3113">
        <v>0</v>
      </c>
      <c r="W3113">
        <v>0</v>
      </c>
      <c r="X3113">
        <v>0</v>
      </c>
      <c r="Y3113">
        <v>0</v>
      </c>
      <c r="Z3113">
        <v>0</v>
      </c>
      <c r="AA3113">
        <v>0</v>
      </c>
      <c r="AB3113">
        <v>0</v>
      </c>
      <c r="AC3113">
        <v>0</v>
      </c>
    </row>
    <row r="3114" spans="1:29">
      <c r="A3114" t="s">
        <v>13564</v>
      </c>
      <c r="B3114" t="s">
        <v>19</v>
      </c>
      <c r="C3114">
        <v>0</v>
      </c>
      <c r="D3114">
        <v>0</v>
      </c>
      <c r="E3114">
        <v>0</v>
      </c>
      <c r="F3114">
        <v>0</v>
      </c>
      <c r="G3114">
        <v>0</v>
      </c>
      <c r="H3114">
        <v>0</v>
      </c>
      <c r="I3114">
        <v>0</v>
      </c>
      <c r="J3114">
        <v>0</v>
      </c>
      <c r="K3114">
        <v>0</v>
      </c>
      <c r="L3114">
        <v>0</v>
      </c>
      <c r="M3114">
        <v>0</v>
      </c>
      <c r="N3114">
        <v>0</v>
      </c>
      <c r="O3114">
        <v>0</v>
      </c>
      <c r="P3114">
        <v>0</v>
      </c>
      <c r="Q3114">
        <v>0</v>
      </c>
      <c r="R3114">
        <v>0</v>
      </c>
      <c r="S3114">
        <v>0</v>
      </c>
      <c r="T3114">
        <v>0</v>
      </c>
      <c r="U3114">
        <v>0</v>
      </c>
      <c r="V3114">
        <v>0</v>
      </c>
      <c r="W3114">
        <v>0</v>
      </c>
      <c r="X3114">
        <v>0</v>
      </c>
      <c r="Y3114">
        <v>0</v>
      </c>
      <c r="Z3114">
        <v>0</v>
      </c>
      <c r="AA3114">
        <v>0</v>
      </c>
      <c r="AB3114">
        <v>0</v>
      </c>
      <c r="AC3114">
        <v>0</v>
      </c>
    </row>
    <row r="3115" spans="1:29">
      <c r="A3115" t="s">
        <v>13565</v>
      </c>
      <c r="B3115" t="s">
        <v>19</v>
      </c>
      <c r="C3115" s="2">
        <v>7402400000</v>
      </c>
      <c r="D3115" s="2">
        <v>7795200000</v>
      </c>
      <c r="E3115" s="2">
        <v>8216000000</v>
      </c>
      <c r="F3115" s="2">
        <v>8632000000</v>
      </c>
      <c r="G3115" s="2">
        <v>9008000000</v>
      </c>
      <c r="H3115" s="2">
        <v>9416000000</v>
      </c>
      <c r="I3115" s="2">
        <v>9792000000</v>
      </c>
      <c r="J3115" s="2">
        <v>10104000000</v>
      </c>
      <c r="K3115" s="2">
        <v>10400000000</v>
      </c>
      <c r="L3115" s="2">
        <v>10648000000</v>
      </c>
      <c r="M3115" s="2">
        <v>10880000000</v>
      </c>
      <c r="N3115" s="2">
        <v>11080000000</v>
      </c>
      <c r="O3115" s="2">
        <v>11256000000</v>
      </c>
      <c r="P3115" s="2">
        <v>11384000000</v>
      </c>
      <c r="Q3115" s="2">
        <v>11496000000</v>
      </c>
      <c r="R3115" s="2">
        <v>11616000000</v>
      </c>
      <c r="S3115" s="2">
        <v>11728000000</v>
      </c>
      <c r="T3115" s="2">
        <v>11816000000</v>
      </c>
      <c r="U3115" s="2">
        <v>11920000000</v>
      </c>
      <c r="V3115" s="2">
        <v>12024000000</v>
      </c>
      <c r="W3115" s="2">
        <v>12136000000</v>
      </c>
      <c r="X3115" s="2">
        <v>12264000000</v>
      </c>
      <c r="Y3115" s="2">
        <v>12400000000</v>
      </c>
      <c r="Z3115" s="2">
        <v>12536000000</v>
      </c>
      <c r="AA3115" s="2">
        <v>12664000000</v>
      </c>
      <c r="AB3115" s="2">
        <v>12808000000</v>
      </c>
      <c r="AC3115" s="2">
        <v>12936000000</v>
      </c>
    </row>
    <row r="3116" spans="1:29">
      <c r="A3116" t="s">
        <v>13566</v>
      </c>
      <c r="B3116" t="s">
        <v>19</v>
      </c>
      <c r="C3116">
        <v>0</v>
      </c>
      <c r="D3116">
        <v>0</v>
      </c>
      <c r="E3116">
        <v>0</v>
      </c>
      <c r="F3116">
        <v>0</v>
      </c>
      <c r="G3116">
        <v>0</v>
      </c>
      <c r="H3116">
        <v>0</v>
      </c>
      <c r="I3116">
        <v>0</v>
      </c>
      <c r="J3116">
        <v>0</v>
      </c>
      <c r="K3116">
        <v>0</v>
      </c>
      <c r="L3116">
        <v>0</v>
      </c>
      <c r="M3116">
        <v>0</v>
      </c>
      <c r="N3116">
        <v>0</v>
      </c>
      <c r="O3116">
        <v>0</v>
      </c>
      <c r="P3116">
        <v>0</v>
      </c>
      <c r="Q3116">
        <v>0</v>
      </c>
      <c r="R3116">
        <v>0</v>
      </c>
      <c r="S3116">
        <v>0</v>
      </c>
      <c r="T3116">
        <v>0</v>
      </c>
      <c r="U3116">
        <v>0</v>
      </c>
      <c r="V3116">
        <v>0</v>
      </c>
      <c r="W3116">
        <v>0</v>
      </c>
      <c r="X3116">
        <v>0</v>
      </c>
      <c r="Y3116">
        <v>0</v>
      </c>
      <c r="Z3116">
        <v>0</v>
      </c>
      <c r="AA3116">
        <v>0</v>
      </c>
      <c r="AB3116">
        <v>0</v>
      </c>
      <c r="AC3116">
        <v>0</v>
      </c>
    </row>
    <row r="3117" spans="1:29">
      <c r="A3117" t="s">
        <v>13567</v>
      </c>
      <c r="B3117" t="s">
        <v>19</v>
      </c>
      <c r="C3117" s="2">
        <v>2334390000000</v>
      </c>
      <c r="D3117" s="2">
        <v>2655390000000</v>
      </c>
      <c r="E3117" s="2">
        <v>2810520000000</v>
      </c>
      <c r="F3117" s="2">
        <v>2887090000000</v>
      </c>
      <c r="G3117" s="2">
        <v>2974100000000</v>
      </c>
      <c r="H3117" s="2">
        <v>3090550000000</v>
      </c>
      <c r="I3117" s="2">
        <v>3215400000000</v>
      </c>
      <c r="J3117" s="2">
        <v>3273070000000</v>
      </c>
      <c r="K3117" s="2">
        <v>3373690000000</v>
      </c>
      <c r="L3117" s="2">
        <v>3301270000000</v>
      </c>
      <c r="M3117" s="2">
        <v>3327310000000</v>
      </c>
      <c r="N3117" s="2">
        <v>3330940000000</v>
      </c>
      <c r="O3117" s="2">
        <v>3324920000000</v>
      </c>
      <c r="P3117" s="2">
        <v>3303630000000</v>
      </c>
      <c r="Q3117" s="2">
        <v>3304340000000</v>
      </c>
      <c r="R3117" s="2">
        <v>3281330000000</v>
      </c>
      <c r="S3117" s="2">
        <v>3304050000000</v>
      </c>
      <c r="T3117" s="2">
        <v>3309480000000</v>
      </c>
      <c r="U3117" s="2">
        <v>3303700000000</v>
      </c>
      <c r="V3117" s="2">
        <v>3294100000000</v>
      </c>
      <c r="W3117" s="2">
        <v>3292100000000</v>
      </c>
      <c r="X3117" s="2">
        <v>3295340000000</v>
      </c>
      <c r="Y3117" s="2">
        <v>3305800000000</v>
      </c>
      <c r="Z3117" s="2">
        <v>3295050000000</v>
      </c>
      <c r="AA3117" s="2">
        <v>3290170000000</v>
      </c>
      <c r="AB3117" s="2">
        <v>3300840000000</v>
      </c>
      <c r="AC3117" s="2">
        <v>3309710000000</v>
      </c>
    </row>
    <row r="3118" spans="1:29">
      <c r="A3118" t="s">
        <v>13568</v>
      </c>
      <c r="B3118" t="s">
        <v>19</v>
      </c>
      <c r="C3118">
        <v>0</v>
      </c>
      <c r="D3118">
        <v>0</v>
      </c>
      <c r="E3118">
        <v>0</v>
      </c>
      <c r="F3118">
        <v>0</v>
      </c>
      <c r="G3118">
        <v>0</v>
      </c>
      <c r="H3118">
        <v>0</v>
      </c>
      <c r="I3118">
        <v>0</v>
      </c>
      <c r="J3118">
        <v>0</v>
      </c>
      <c r="K3118">
        <v>0</v>
      </c>
      <c r="L3118">
        <v>0</v>
      </c>
      <c r="M3118">
        <v>0</v>
      </c>
      <c r="N3118">
        <v>0</v>
      </c>
      <c r="O3118">
        <v>0</v>
      </c>
      <c r="P3118">
        <v>0</v>
      </c>
      <c r="Q3118">
        <v>0</v>
      </c>
      <c r="R3118">
        <v>0</v>
      </c>
      <c r="S3118">
        <v>0</v>
      </c>
      <c r="T3118">
        <v>0</v>
      </c>
      <c r="U3118">
        <v>0</v>
      </c>
      <c r="V3118">
        <v>0</v>
      </c>
      <c r="W3118">
        <v>0</v>
      </c>
      <c r="X3118">
        <v>0</v>
      </c>
      <c r="Y3118">
        <v>0</v>
      </c>
      <c r="Z3118">
        <v>0</v>
      </c>
      <c r="AA3118">
        <v>0</v>
      </c>
      <c r="AB3118">
        <v>0</v>
      </c>
      <c r="AC3118">
        <v>0</v>
      </c>
    </row>
    <row r="3119" spans="1:29">
      <c r="A3119" t="s">
        <v>13569</v>
      </c>
      <c r="B3119" t="s">
        <v>19</v>
      </c>
      <c r="C3119" s="2">
        <v>51612000000</v>
      </c>
      <c r="D3119" s="2">
        <v>53988000000</v>
      </c>
      <c r="E3119" s="2">
        <v>56265000000</v>
      </c>
      <c r="F3119" s="2">
        <v>58828000000</v>
      </c>
      <c r="G3119" s="2">
        <v>61204000000</v>
      </c>
      <c r="H3119" s="2">
        <v>63569000000</v>
      </c>
      <c r="I3119" s="2">
        <v>65791000000</v>
      </c>
      <c r="J3119" s="2">
        <v>67826000000</v>
      </c>
      <c r="K3119" s="2">
        <v>69674000000</v>
      </c>
      <c r="L3119" s="2">
        <v>71236000000</v>
      </c>
      <c r="M3119" s="2">
        <v>72567000000</v>
      </c>
      <c r="N3119" s="2">
        <v>73546000000</v>
      </c>
      <c r="O3119" s="2">
        <v>74415000000</v>
      </c>
      <c r="P3119" s="2">
        <v>75042000000</v>
      </c>
      <c r="Q3119" s="2">
        <v>75625000000</v>
      </c>
      <c r="R3119" s="2">
        <v>76230000000</v>
      </c>
      <c r="S3119" s="2">
        <v>76824000000</v>
      </c>
      <c r="T3119" s="2">
        <v>77418000000</v>
      </c>
      <c r="U3119" s="2">
        <v>78045000000</v>
      </c>
      <c r="V3119" s="2">
        <v>78639000000</v>
      </c>
      <c r="W3119" s="2">
        <v>79222000000</v>
      </c>
      <c r="X3119" s="2">
        <v>79794000000</v>
      </c>
      <c r="Y3119" s="2">
        <v>80377000000</v>
      </c>
      <c r="Z3119" s="2">
        <v>80960000000</v>
      </c>
      <c r="AA3119" s="2">
        <v>81543000000</v>
      </c>
      <c r="AB3119" s="2">
        <v>82148000000</v>
      </c>
      <c r="AC3119" s="2">
        <v>82742000000</v>
      </c>
    </row>
    <row r="3120" spans="1:29">
      <c r="A3120" t="s">
        <v>13570</v>
      </c>
      <c r="B3120" t="s">
        <v>19</v>
      </c>
      <c r="C3120" s="2">
        <v>25620000000</v>
      </c>
      <c r="D3120" s="2">
        <v>25490000000</v>
      </c>
      <c r="E3120" s="2">
        <v>25420000000</v>
      </c>
      <c r="F3120" s="2">
        <v>25220000000</v>
      </c>
      <c r="G3120" s="2">
        <v>24630000000</v>
      </c>
      <c r="H3120" s="2">
        <v>23900000000</v>
      </c>
      <c r="I3120" s="2">
        <v>23170000000</v>
      </c>
      <c r="J3120" s="2">
        <v>22580000000</v>
      </c>
      <c r="K3120" s="2">
        <v>22050000000</v>
      </c>
      <c r="L3120" s="2">
        <v>21580000000</v>
      </c>
      <c r="M3120" s="2">
        <v>21250000000</v>
      </c>
      <c r="N3120" s="2">
        <v>20860000000</v>
      </c>
      <c r="O3120" s="2">
        <v>20590000000</v>
      </c>
      <c r="P3120" s="2">
        <v>20330000000</v>
      </c>
      <c r="Q3120" s="2">
        <v>20060000000</v>
      </c>
      <c r="R3120" s="2">
        <v>19860000000</v>
      </c>
      <c r="S3120" s="2">
        <v>19730000000</v>
      </c>
      <c r="T3120" s="2">
        <v>19600000000</v>
      </c>
      <c r="U3120" s="2">
        <v>19400000000</v>
      </c>
      <c r="V3120" s="2">
        <v>19270000000</v>
      </c>
      <c r="W3120" s="2">
        <v>19130000000</v>
      </c>
      <c r="X3120" s="2">
        <v>19000000000</v>
      </c>
      <c r="Y3120" s="2">
        <v>18870000000</v>
      </c>
      <c r="Z3120" s="2">
        <v>18800000000</v>
      </c>
      <c r="AA3120" s="2">
        <v>18670000000</v>
      </c>
      <c r="AB3120" s="2">
        <v>18540000000</v>
      </c>
      <c r="AC3120" s="2">
        <v>18410000000</v>
      </c>
    </row>
    <row r="3121" spans="1:32">
      <c r="A3121" t="s">
        <v>13571</v>
      </c>
      <c r="B3121" t="s">
        <v>19</v>
      </c>
      <c r="C3121">
        <v>0</v>
      </c>
      <c r="D3121">
        <v>0</v>
      </c>
      <c r="E3121">
        <v>0</v>
      </c>
      <c r="F3121">
        <v>0</v>
      </c>
      <c r="G3121">
        <v>0</v>
      </c>
      <c r="H3121">
        <v>0</v>
      </c>
      <c r="I3121">
        <v>0</v>
      </c>
      <c r="J3121">
        <v>0</v>
      </c>
      <c r="K3121">
        <v>0</v>
      </c>
      <c r="L3121">
        <v>0</v>
      </c>
      <c r="M3121">
        <v>0</v>
      </c>
      <c r="N3121">
        <v>0</v>
      </c>
      <c r="O3121">
        <v>0</v>
      </c>
      <c r="P3121">
        <v>0</v>
      </c>
      <c r="Q3121">
        <v>0</v>
      </c>
      <c r="R3121">
        <v>0</v>
      </c>
      <c r="S3121">
        <v>0</v>
      </c>
      <c r="T3121">
        <v>0</v>
      </c>
      <c r="U3121">
        <v>0</v>
      </c>
      <c r="V3121">
        <v>0</v>
      </c>
      <c r="W3121">
        <v>0</v>
      </c>
      <c r="X3121">
        <v>0</v>
      </c>
      <c r="Y3121">
        <v>0</v>
      </c>
      <c r="Z3121">
        <v>0</v>
      </c>
      <c r="AA3121">
        <v>0</v>
      </c>
      <c r="AB3121">
        <v>0</v>
      </c>
      <c r="AC3121">
        <v>0</v>
      </c>
    </row>
    <row r="3122" spans="1:32">
      <c r="A3122" t="s">
        <v>13572</v>
      </c>
      <c r="B3122" t="s">
        <v>19</v>
      </c>
      <c r="C3122" s="2">
        <v>9229000000000</v>
      </c>
      <c r="D3122" s="2">
        <v>9285000000000</v>
      </c>
      <c r="E3122" s="2">
        <v>9273000000000</v>
      </c>
      <c r="F3122" s="2">
        <v>9034000000000</v>
      </c>
      <c r="G3122" s="2">
        <v>8893000000000</v>
      </c>
      <c r="H3122" s="2">
        <v>8832000000000</v>
      </c>
      <c r="I3122" s="2">
        <v>8779000000000</v>
      </c>
      <c r="J3122" s="2">
        <v>8882000000000</v>
      </c>
      <c r="K3122" s="2">
        <v>9173000000000</v>
      </c>
      <c r="L3122" s="2">
        <v>9400000000000</v>
      </c>
      <c r="M3122" s="2">
        <v>9650000000000</v>
      </c>
      <c r="N3122" s="2">
        <v>9776000000000</v>
      </c>
      <c r="O3122" s="2">
        <v>9862000000000</v>
      </c>
      <c r="P3122" s="2">
        <v>9879000000000</v>
      </c>
      <c r="Q3122" s="2">
        <v>9908000000000</v>
      </c>
      <c r="R3122" s="2">
        <v>9955000000000</v>
      </c>
      <c r="S3122" s="2">
        <v>10060000000000</v>
      </c>
      <c r="T3122" s="2">
        <v>10200000000000</v>
      </c>
      <c r="U3122" s="2">
        <v>10290000000000</v>
      </c>
      <c r="V3122" s="2">
        <v>10400000000000</v>
      </c>
      <c r="W3122" s="2">
        <v>10610000000000</v>
      </c>
      <c r="X3122" s="2">
        <v>10730000000000</v>
      </c>
      <c r="Y3122" s="2">
        <v>10780000000000</v>
      </c>
      <c r="Z3122" s="2">
        <v>10860000000000</v>
      </c>
      <c r="AA3122" s="2">
        <v>10960000000000</v>
      </c>
      <c r="AB3122" s="2">
        <v>11030000000000</v>
      </c>
      <c r="AC3122" s="2">
        <v>11010000000000</v>
      </c>
    </row>
    <row r="3123" spans="1:32">
      <c r="A3123" t="s">
        <v>13573</v>
      </c>
      <c r="B3123" t="s">
        <v>19</v>
      </c>
      <c r="C3123" s="2">
        <v>288045000000</v>
      </c>
      <c r="D3123" s="2">
        <v>282881000000</v>
      </c>
      <c r="E3123" s="2">
        <v>252054000000</v>
      </c>
      <c r="F3123" s="2">
        <v>251123000000</v>
      </c>
      <c r="G3123" s="2">
        <v>238056000000</v>
      </c>
      <c r="H3123" s="2">
        <v>177462000000</v>
      </c>
      <c r="I3123" s="2">
        <v>141417000000</v>
      </c>
      <c r="J3123" s="2">
        <v>122495000000</v>
      </c>
      <c r="K3123" s="2">
        <v>109215000000</v>
      </c>
      <c r="L3123" s="2">
        <v>100179000000</v>
      </c>
      <c r="M3123" s="2">
        <v>93848500000</v>
      </c>
      <c r="N3123" s="2">
        <v>198610000000</v>
      </c>
      <c r="O3123" s="2">
        <v>217197000000</v>
      </c>
      <c r="P3123" s="2">
        <v>183005000000</v>
      </c>
      <c r="Q3123" s="2">
        <v>180377000000</v>
      </c>
      <c r="R3123" s="2">
        <v>201107000000</v>
      </c>
      <c r="S3123" s="2">
        <v>272557000000</v>
      </c>
      <c r="T3123" s="2">
        <v>262413000000</v>
      </c>
      <c r="U3123" s="2">
        <v>270707000000</v>
      </c>
      <c r="V3123" s="2">
        <v>273893000000</v>
      </c>
      <c r="W3123" s="2">
        <v>220002000000</v>
      </c>
      <c r="X3123" s="2">
        <v>235816000000</v>
      </c>
      <c r="Y3123" s="2">
        <v>275377000000</v>
      </c>
      <c r="Z3123" s="2">
        <v>292780000000</v>
      </c>
      <c r="AA3123" s="2">
        <v>313380000000</v>
      </c>
      <c r="AB3123" s="2">
        <v>325742000000</v>
      </c>
      <c r="AC3123" s="2">
        <v>315057000000</v>
      </c>
      <c r="AD3123" s="2"/>
      <c r="AE3123" s="2"/>
      <c r="AF3123" s="2"/>
    </row>
    <row r="3124" spans="1:32">
      <c r="A3124" t="s">
        <v>13574</v>
      </c>
      <c r="B3124" t="s">
        <v>19</v>
      </c>
      <c r="C3124" s="2">
        <v>28776500000000</v>
      </c>
      <c r="D3124" s="2">
        <v>30217000000000</v>
      </c>
      <c r="E3124" s="2">
        <v>30602200000000</v>
      </c>
      <c r="F3124" s="2">
        <v>31121500000000</v>
      </c>
      <c r="G3124" s="2">
        <v>31456500000000</v>
      </c>
      <c r="H3124" s="2">
        <v>31892000000000</v>
      </c>
      <c r="I3124" s="2">
        <v>32662500000000</v>
      </c>
      <c r="J3124" s="2">
        <v>33466500000000</v>
      </c>
      <c r="K3124" s="2">
        <v>34220200000000</v>
      </c>
      <c r="L3124" s="2">
        <v>34890200000000</v>
      </c>
      <c r="M3124" s="2">
        <v>35476500000000</v>
      </c>
      <c r="N3124" s="2">
        <v>35845000000000</v>
      </c>
      <c r="O3124" s="2">
        <v>36196800000000</v>
      </c>
      <c r="P3124" s="2">
        <v>36464800000000</v>
      </c>
      <c r="Q3124" s="2">
        <v>36749500000000</v>
      </c>
      <c r="R3124" s="2">
        <v>37151500000000</v>
      </c>
      <c r="S3124" s="2">
        <v>37469800000000</v>
      </c>
      <c r="T3124" s="2">
        <v>37804800000000</v>
      </c>
      <c r="U3124" s="2">
        <v>38190000000000</v>
      </c>
      <c r="V3124" s="2">
        <v>38441200000000</v>
      </c>
      <c r="W3124" s="2">
        <v>38675800000000</v>
      </c>
      <c r="X3124" s="2">
        <v>38893500000000</v>
      </c>
      <c r="Y3124" s="2">
        <v>38977200000000</v>
      </c>
      <c r="Z3124" s="2">
        <v>39278800000000</v>
      </c>
      <c r="AA3124" s="2">
        <v>39814800000000</v>
      </c>
      <c r="AB3124" s="2">
        <v>40200000000000</v>
      </c>
      <c r="AC3124" s="2">
        <v>40501500000000</v>
      </c>
      <c r="AD3124" s="2"/>
      <c r="AE3124" s="2"/>
      <c r="AF3124" s="2"/>
    </row>
    <row r="3125" spans="1:32">
      <c r="A3125" t="s">
        <v>13575</v>
      </c>
      <c r="B3125" t="s">
        <v>19</v>
      </c>
      <c r="C3125">
        <v>0</v>
      </c>
      <c r="D3125">
        <v>0</v>
      </c>
      <c r="E3125">
        <v>0</v>
      </c>
      <c r="F3125">
        <v>0</v>
      </c>
      <c r="G3125">
        <v>0</v>
      </c>
      <c r="H3125">
        <v>0</v>
      </c>
      <c r="I3125">
        <v>0</v>
      </c>
      <c r="J3125">
        <v>0</v>
      </c>
      <c r="K3125">
        <v>0</v>
      </c>
      <c r="L3125">
        <v>0</v>
      </c>
      <c r="M3125">
        <v>0</v>
      </c>
      <c r="N3125">
        <v>0</v>
      </c>
      <c r="O3125">
        <v>0</v>
      </c>
      <c r="P3125">
        <v>0</v>
      </c>
      <c r="Q3125">
        <v>0</v>
      </c>
      <c r="R3125">
        <v>0</v>
      </c>
      <c r="S3125">
        <v>0</v>
      </c>
      <c r="T3125">
        <v>0</v>
      </c>
      <c r="U3125">
        <v>0</v>
      </c>
      <c r="V3125">
        <v>0</v>
      </c>
      <c r="W3125">
        <v>0</v>
      </c>
      <c r="X3125">
        <v>0</v>
      </c>
      <c r="Y3125">
        <v>0</v>
      </c>
      <c r="Z3125">
        <v>0</v>
      </c>
      <c r="AA3125">
        <v>0</v>
      </c>
      <c r="AB3125">
        <v>0</v>
      </c>
      <c r="AC3125">
        <v>0</v>
      </c>
      <c r="AD3125" s="2"/>
      <c r="AE3125" s="2"/>
      <c r="AF3125" s="2"/>
    </row>
    <row r="3126" spans="1:32">
      <c r="A3126" t="s">
        <v>13576</v>
      </c>
      <c r="B3126" t="s">
        <v>19</v>
      </c>
      <c r="C3126">
        <v>0</v>
      </c>
      <c r="D3126">
        <v>0</v>
      </c>
      <c r="E3126">
        <v>0</v>
      </c>
      <c r="F3126">
        <v>0</v>
      </c>
      <c r="G3126">
        <v>0</v>
      </c>
      <c r="H3126">
        <v>0</v>
      </c>
      <c r="I3126">
        <v>0</v>
      </c>
      <c r="J3126">
        <v>0</v>
      </c>
      <c r="K3126">
        <v>0</v>
      </c>
      <c r="L3126">
        <v>0</v>
      </c>
      <c r="M3126">
        <v>0</v>
      </c>
      <c r="N3126">
        <v>0</v>
      </c>
      <c r="O3126">
        <v>0</v>
      </c>
      <c r="P3126">
        <v>0</v>
      </c>
      <c r="Q3126">
        <v>0</v>
      </c>
      <c r="R3126">
        <v>0</v>
      </c>
      <c r="S3126">
        <v>0</v>
      </c>
      <c r="T3126">
        <v>0</v>
      </c>
      <c r="U3126">
        <v>0</v>
      </c>
      <c r="V3126">
        <v>0</v>
      </c>
      <c r="W3126">
        <v>0</v>
      </c>
      <c r="X3126">
        <v>0</v>
      </c>
      <c r="Y3126">
        <v>0</v>
      </c>
      <c r="Z3126">
        <v>0</v>
      </c>
      <c r="AA3126">
        <v>0</v>
      </c>
      <c r="AB3126">
        <v>0</v>
      </c>
      <c r="AC3126">
        <v>0</v>
      </c>
      <c r="AD3126" s="2"/>
      <c r="AE3126" s="2"/>
      <c r="AF3126" s="2"/>
    </row>
    <row r="3127" spans="1:32">
      <c r="A3127" t="s">
        <v>13577</v>
      </c>
      <c r="B3127" t="s">
        <v>19</v>
      </c>
      <c r="C3127" s="2">
        <v>116694000000</v>
      </c>
      <c r="D3127" s="2">
        <v>127629000000</v>
      </c>
      <c r="E3127" s="2">
        <v>137781000000</v>
      </c>
      <c r="F3127" s="2">
        <v>148392000000</v>
      </c>
      <c r="G3127" s="2">
        <v>158139000000</v>
      </c>
      <c r="H3127" s="2">
        <v>162729000000</v>
      </c>
      <c r="I3127" s="2">
        <v>167346000000</v>
      </c>
      <c r="J3127" s="2">
        <v>171936000000</v>
      </c>
      <c r="K3127" s="2">
        <v>176040000000</v>
      </c>
      <c r="L3127" s="2">
        <v>179280000000</v>
      </c>
      <c r="M3127" s="2">
        <v>181710000000</v>
      </c>
      <c r="N3127" s="2">
        <v>183330000000</v>
      </c>
      <c r="O3127" s="2">
        <v>184167000000</v>
      </c>
      <c r="P3127" s="2">
        <v>184707000000</v>
      </c>
      <c r="Q3127" s="2">
        <v>185463000000</v>
      </c>
      <c r="R3127" s="2">
        <v>185004000000</v>
      </c>
      <c r="S3127" s="2">
        <v>184275000000</v>
      </c>
      <c r="T3127" s="2">
        <v>183249000000</v>
      </c>
      <c r="U3127" s="2">
        <v>181791000000</v>
      </c>
      <c r="V3127" s="2">
        <v>179793000000</v>
      </c>
      <c r="W3127" s="2">
        <v>177390000000</v>
      </c>
      <c r="X3127" s="2">
        <v>175419000000</v>
      </c>
      <c r="Y3127" s="2">
        <v>173826000000</v>
      </c>
      <c r="Z3127" s="2">
        <v>172476000000</v>
      </c>
      <c r="AA3127" s="2">
        <v>171288000000</v>
      </c>
      <c r="AB3127" s="2">
        <v>169776000000</v>
      </c>
      <c r="AC3127" s="2">
        <v>166995000000</v>
      </c>
      <c r="AD3127" s="2"/>
      <c r="AE3127" s="2"/>
      <c r="AF3127" s="2"/>
    </row>
    <row r="3128" spans="1:32">
      <c r="A3128" t="s">
        <v>13578</v>
      </c>
      <c r="B3128" t="s">
        <v>19</v>
      </c>
      <c r="C3128" s="2">
        <v>1201000000000</v>
      </c>
      <c r="D3128" s="2">
        <v>1258000000000</v>
      </c>
      <c r="E3128" s="2">
        <v>1306000000000</v>
      </c>
      <c r="F3128" s="2">
        <v>1366000000000</v>
      </c>
      <c r="G3128" s="2">
        <v>1422000000000</v>
      </c>
      <c r="H3128" s="2">
        <v>1473000000000</v>
      </c>
      <c r="I3128" s="2">
        <v>1520000000000</v>
      </c>
      <c r="J3128" s="2">
        <v>1562000000000</v>
      </c>
      <c r="K3128" s="2">
        <v>1601000000000</v>
      </c>
      <c r="L3128" s="2">
        <v>1634000000000</v>
      </c>
      <c r="M3128" s="2">
        <v>1661000000000</v>
      </c>
      <c r="N3128" s="2">
        <v>1682000000000</v>
      </c>
      <c r="O3128" s="2">
        <v>1696000000000</v>
      </c>
      <c r="P3128" s="2">
        <v>1706000000000</v>
      </c>
      <c r="Q3128" s="2">
        <v>1717000000000</v>
      </c>
      <c r="R3128" s="2">
        <v>1728000000000</v>
      </c>
      <c r="S3128" s="2">
        <v>1740000000000</v>
      </c>
      <c r="T3128" s="2">
        <v>1752000000000</v>
      </c>
      <c r="U3128" s="2">
        <v>1762000000000</v>
      </c>
      <c r="V3128" s="2">
        <v>1772000000000</v>
      </c>
      <c r="W3128" s="2">
        <v>1783000000000</v>
      </c>
      <c r="X3128" s="2">
        <v>1794000000000</v>
      </c>
      <c r="Y3128" s="2">
        <v>1805000000000</v>
      </c>
      <c r="Z3128" s="2">
        <v>1816000000000</v>
      </c>
      <c r="AA3128" s="2">
        <v>1826000000000</v>
      </c>
      <c r="AB3128" s="2">
        <v>1836000000000</v>
      </c>
      <c r="AC3128" s="2">
        <v>1845000000000</v>
      </c>
      <c r="AD3128" s="2"/>
      <c r="AE3128" s="2"/>
      <c r="AF3128" s="2"/>
    </row>
    <row r="3129" spans="1:32">
      <c r="A3129" t="s">
        <v>13579</v>
      </c>
      <c r="B3129" t="s">
        <v>19</v>
      </c>
      <c r="C3129">
        <v>0</v>
      </c>
      <c r="D3129">
        <v>0</v>
      </c>
      <c r="E3129">
        <v>0</v>
      </c>
      <c r="F3129">
        <v>0</v>
      </c>
      <c r="G3129">
        <v>0</v>
      </c>
      <c r="H3129">
        <v>0</v>
      </c>
      <c r="I3129">
        <v>0</v>
      </c>
      <c r="J3129">
        <v>0</v>
      </c>
      <c r="K3129">
        <v>0</v>
      </c>
      <c r="L3129">
        <v>0</v>
      </c>
      <c r="M3129">
        <v>0</v>
      </c>
      <c r="N3129">
        <v>0</v>
      </c>
      <c r="O3129">
        <v>0</v>
      </c>
      <c r="P3129">
        <v>0</v>
      </c>
      <c r="Q3129">
        <v>0</v>
      </c>
      <c r="R3129">
        <v>0</v>
      </c>
      <c r="S3129">
        <v>0</v>
      </c>
      <c r="T3129">
        <v>0</v>
      </c>
      <c r="U3129">
        <v>0</v>
      </c>
      <c r="V3129">
        <v>0</v>
      </c>
      <c r="W3129">
        <v>0</v>
      </c>
      <c r="X3129">
        <v>0</v>
      </c>
      <c r="Y3129">
        <v>0</v>
      </c>
      <c r="Z3129">
        <v>0</v>
      </c>
      <c r="AA3129">
        <v>0</v>
      </c>
      <c r="AB3129">
        <v>0</v>
      </c>
      <c r="AC3129">
        <v>0</v>
      </c>
      <c r="AD3129" s="2"/>
      <c r="AE3129" s="2"/>
      <c r="AF3129" s="2"/>
    </row>
    <row r="3130" spans="1:32">
      <c r="A3130" t="s">
        <v>13580</v>
      </c>
      <c r="B3130" t="s">
        <v>19</v>
      </c>
      <c r="C3130" s="2">
        <v>722500000</v>
      </c>
      <c r="D3130" s="2">
        <v>767500000</v>
      </c>
      <c r="E3130" s="2">
        <v>829900000</v>
      </c>
      <c r="F3130" s="2">
        <v>881200000</v>
      </c>
      <c r="G3130" s="2">
        <v>912800000</v>
      </c>
      <c r="H3130" s="2">
        <v>942800000</v>
      </c>
      <c r="I3130" s="2">
        <v>975200000</v>
      </c>
      <c r="J3130" s="2">
        <v>1007000000</v>
      </c>
      <c r="K3130" s="2">
        <v>1036000000</v>
      </c>
      <c r="L3130" s="2">
        <v>1054000000</v>
      </c>
      <c r="M3130" s="2">
        <v>1077000000</v>
      </c>
      <c r="N3130" s="2">
        <v>1090000000</v>
      </c>
      <c r="O3130" s="2">
        <v>1102000000</v>
      </c>
      <c r="P3130" s="2">
        <v>1115000000</v>
      </c>
      <c r="Q3130" s="2">
        <v>1126000000</v>
      </c>
      <c r="R3130" s="2">
        <v>1136000000</v>
      </c>
      <c r="S3130" s="2">
        <v>1150000000</v>
      </c>
      <c r="T3130" s="2">
        <v>1159000000</v>
      </c>
      <c r="U3130" s="2">
        <v>1169000000</v>
      </c>
      <c r="V3130" s="2">
        <v>1176000000</v>
      </c>
      <c r="W3130" s="2">
        <v>1186000000</v>
      </c>
      <c r="X3130" s="2">
        <v>1191000000</v>
      </c>
      <c r="Y3130" s="2">
        <v>1199000000</v>
      </c>
      <c r="Z3130" s="2">
        <v>1206000000</v>
      </c>
      <c r="AA3130" s="2">
        <v>1211000000</v>
      </c>
      <c r="AB3130" s="2">
        <v>1219000000</v>
      </c>
      <c r="AC3130" s="2">
        <v>1221000000</v>
      </c>
      <c r="AD3130" s="2"/>
      <c r="AE3130" s="2"/>
      <c r="AF3130" s="2"/>
    </row>
    <row r="3131" spans="1:32">
      <c r="A3131" t="s">
        <v>13581</v>
      </c>
      <c r="B3131" t="s">
        <v>19</v>
      </c>
      <c r="C3131">
        <v>0</v>
      </c>
      <c r="D3131">
        <v>0</v>
      </c>
      <c r="E3131">
        <v>0</v>
      </c>
      <c r="F3131">
        <v>0</v>
      </c>
      <c r="G3131">
        <v>0</v>
      </c>
      <c r="H3131">
        <v>0</v>
      </c>
      <c r="I3131">
        <v>0</v>
      </c>
      <c r="J3131">
        <v>0</v>
      </c>
      <c r="K3131">
        <v>0</v>
      </c>
      <c r="L3131">
        <v>0</v>
      </c>
      <c r="M3131">
        <v>0</v>
      </c>
      <c r="N3131">
        <v>0</v>
      </c>
      <c r="O3131">
        <v>0</v>
      </c>
      <c r="P3131">
        <v>0</v>
      </c>
      <c r="Q3131">
        <v>0</v>
      </c>
      <c r="R3131">
        <v>0</v>
      </c>
      <c r="S3131">
        <v>0</v>
      </c>
      <c r="T3131">
        <v>0</v>
      </c>
      <c r="U3131">
        <v>0</v>
      </c>
      <c r="V3131">
        <v>0</v>
      </c>
      <c r="W3131">
        <v>0</v>
      </c>
      <c r="X3131">
        <v>0</v>
      </c>
      <c r="Y3131">
        <v>0</v>
      </c>
      <c r="Z3131">
        <v>0</v>
      </c>
      <c r="AA3131">
        <v>0</v>
      </c>
      <c r="AB3131">
        <v>0</v>
      </c>
      <c r="AC3131">
        <v>0</v>
      </c>
    </row>
    <row r="3132" spans="1:32">
      <c r="A3132" t="s">
        <v>13582</v>
      </c>
      <c r="B3132" t="s">
        <v>19</v>
      </c>
      <c r="C3132">
        <v>0</v>
      </c>
      <c r="D3132">
        <v>0</v>
      </c>
      <c r="E3132">
        <v>0</v>
      </c>
      <c r="F3132">
        <v>0</v>
      </c>
      <c r="G3132">
        <v>0</v>
      </c>
      <c r="H3132">
        <v>0</v>
      </c>
      <c r="I3132">
        <v>0</v>
      </c>
      <c r="J3132">
        <v>0</v>
      </c>
      <c r="K3132">
        <v>0</v>
      </c>
      <c r="L3132">
        <v>0</v>
      </c>
      <c r="M3132">
        <v>0</v>
      </c>
      <c r="N3132">
        <v>0</v>
      </c>
      <c r="O3132">
        <v>0</v>
      </c>
      <c r="P3132">
        <v>0</v>
      </c>
      <c r="Q3132">
        <v>0</v>
      </c>
      <c r="R3132">
        <v>0</v>
      </c>
      <c r="S3132">
        <v>0</v>
      </c>
      <c r="T3132">
        <v>0</v>
      </c>
      <c r="U3132">
        <v>0</v>
      </c>
      <c r="V3132">
        <v>0</v>
      </c>
      <c r="W3132">
        <v>0</v>
      </c>
      <c r="X3132">
        <v>0</v>
      </c>
      <c r="Y3132">
        <v>0</v>
      </c>
      <c r="Z3132">
        <v>0</v>
      </c>
      <c r="AA3132">
        <v>0</v>
      </c>
      <c r="AB3132">
        <v>0</v>
      </c>
      <c r="AC3132">
        <v>0</v>
      </c>
    </row>
    <row r="3133" spans="1:32">
      <c r="A3133" t="s">
        <v>13583</v>
      </c>
      <c r="B3133" t="s">
        <v>19</v>
      </c>
      <c r="C3133">
        <v>0</v>
      </c>
      <c r="D3133">
        <v>0</v>
      </c>
      <c r="E3133">
        <v>0</v>
      </c>
      <c r="F3133">
        <v>0</v>
      </c>
      <c r="G3133">
        <v>0</v>
      </c>
      <c r="H3133">
        <v>0</v>
      </c>
      <c r="I3133">
        <v>0</v>
      </c>
      <c r="J3133">
        <v>0</v>
      </c>
      <c r="K3133">
        <v>0</v>
      </c>
      <c r="L3133">
        <v>0</v>
      </c>
      <c r="M3133">
        <v>0</v>
      </c>
      <c r="N3133">
        <v>0</v>
      </c>
      <c r="O3133">
        <v>0</v>
      </c>
      <c r="P3133">
        <v>0</v>
      </c>
      <c r="Q3133">
        <v>0</v>
      </c>
      <c r="R3133">
        <v>0</v>
      </c>
      <c r="S3133">
        <v>0</v>
      </c>
      <c r="T3133">
        <v>0</v>
      </c>
      <c r="U3133">
        <v>0</v>
      </c>
      <c r="V3133">
        <v>0</v>
      </c>
      <c r="W3133">
        <v>0</v>
      </c>
      <c r="X3133">
        <v>0</v>
      </c>
      <c r="Y3133">
        <v>0</v>
      </c>
      <c r="Z3133">
        <v>0</v>
      </c>
      <c r="AA3133">
        <v>0</v>
      </c>
      <c r="AB3133">
        <v>0</v>
      </c>
      <c r="AC3133">
        <v>0</v>
      </c>
    </row>
    <row r="3134" spans="1:32">
      <c r="A3134" t="s">
        <v>13584</v>
      </c>
      <c r="B3134" t="s">
        <v>19</v>
      </c>
      <c r="C3134" s="2">
        <v>10196200000</v>
      </c>
      <c r="D3134" s="2">
        <v>11306400000</v>
      </c>
      <c r="E3134" s="2">
        <v>12566400000</v>
      </c>
      <c r="F3134" s="2">
        <v>13298600000</v>
      </c>
      <c r="G3134" s="2">
        <v>14056000000</v>
      </c>
      <c r="H3134" s="2">
        <v>14784000000</v>
      </c>
      <c r="I3134" s="2">
        <v>15372000000</v>
      </c>
      <c r="J3134" s="2">
        <v>15778000000</v>
      </c>
      <c r="K3134" s="2">
        <v>16226000000</v>
      </c>
      <c r="L3134" s="2">
        <v>16646000000</v>
      </c>
      <c r="M3134" s="2">
        <v>17234000000</v>
      </c>
      <c r="N3134" s="2">
        <v>17612000000</v>
      </c>
      <c r="O3134" s="2">
        <v>17836000000</v>
      </c>
      <c r="P3134" s="2">
        <v>18060000000</v>
      </c>
      <c r="Q3134" s="2">
        <v>18312000000</v>
      </c>
      <c r="R3134" s="2">
        <v>18578000000</v>
      </c>
      <c r="S3134" s="2">
        <v>18844000000</v>
      </c>
      <c r="T3134" s="2">
        <v>19082000000</v>
      </c>
      <c r="U3134" s="2">
        <v>19320000000</v>
      </c>
      <c r="V3134" s="2">
        <v>19516000000</v>
      </c>
      <c r="W3134" s="2">
        <v>19726000000</v>
      </c>
      <c r="X3134" s="2">
        <v>19964000000</v>
      </c>
      <c r="Y3134" s="2">
        <v>20202000000</v>
      </c>
      <c r="Z3134" s="2">
        <v>20440000000</v>
      </c>
      <c r="AA3134" s="2">
        <v>20664000000</v>
      </c>
      <c r="AB3134" s="2">
        <v>20874000000</v>
      </c>
      <c r="AC3134" s="2">
        <v>21014000000</v>
      </c>
    </row>
    <row r="3135" spans="1:32">
      <c r="A3135" t="s">
        <v>13585</v>
      </c>
      <c r="B3135" t="s">
        <v>19</v>
      </c>
      <c r="C3135" s="2">
        <v>3952000000000</v>
      </c>
      <c r="D3135" s="2">
        <v>4382000000000</v>
      </c>
      <c r="E3135" s="2">
        <v>4871000000000</v>
      </c>
      <c r="F3135" s="2">
        <v>5155000000000</v>
      </c>
      <c r="G3135" s="2">
        <v>5450000000000</v>
      </c>
      <c r="H3135" s="2">
        <v>5731000000000</v>
      </c>
      <c r="I3135" s="2">
        <v>5960000000000</v>
      </c>
      <c r="J3135" s="2">
        <v>6115000000000</v>
      </c>
      <c r="K3135" s="2">
        <v>6290000000000</v>
      </c>
      <c r="L3135" s="2">
        <v>6454000000000</v>
      </c>
      <c r="M3135" s="2">
        <v>6679000000000</v>
      </c>
      <c r="N3135" s="2">
        <v>6827000000000</v>
      </c>
      <c r="O3135" s="2">
        <v>6913000000000</v>
      </c>
      <c r="P3135" s="2">
        <v>6998000000000</v>
      </c>
      <c r="Q3135" s="2">
        <v>7096000000000</v>
      </c>
      <c r="R3135" s="2">
        <v>7202000000000</v>
      </c>
      <c r="S3135" s="2">
        <v>7306000000000</v>
      </c>
      <c r="T3135" s="2">
        <v>7395000000000</v>
      </c>
      <c r="U3135" s="2">
        <v>7487000000000</v>
      </c>
      <c r="V3135" s="2">
        <v>7563000000000</v>
      </c>
      <c r="W3135" s="2">
        <v>7648000000000</v>
      </c>
      <c r="X3135" s="2">
        <v>7740000000000</v>
      </c>
      <c r="Y3135" s="2">
        <v>7832000000000</v>
      </c>
      <c r="Z3135" s="2">
        <v>7921000000000</v>
      </c>
      <c r="AA3135" s="2">
        <v>8010000000000</v>
      </c>
      <c r="AB3135" s="2">
        <v>8089000000000</v>
      </c>
      <c r="AC3135" s="2">
        <v>8144000000000</v>
      </c>
    </row>
    <row r="3136" spans="1:32">
      <c r="A3136" t="s">
        <v>13586</v>
      </c>
      <c r="B3136" t="s">
        <v>19</v>
      </c>
      <c r="C3136" s="2">
        <v>258400000000</v>
      </c>
      <c r="D3136" s="2">
        <v>257000000000</v>
      </c>
      <c r="E3136" s="2">
        <v>256300000000</v>
      </c>
      <c r="F3136" s="2">
        <v>254300000000</v>
      </c>
      <c r="G3136" s="2">
        <v>248300000000</v>
      </c>
      <c r="H3136" s="2">
        <v>241000000000</v>
      </c>
      <c r="I3136" s="2">
        <v>233700000000</v>
      </c>
      <c r="J3136" s="2">
        <v>227600000000</v>
      </c>
      <c r="K3136" s="2">
        <v>222300000000</v>
      </c>
      <c r="L3136" s="2">
        <v>217600000000</v>
      </c>
      <c r="M3136" s="2">
        <v>214300000000</v>
      </c>
      <c r="N3136" s="2">
        <v>210300000000</v>
      </c>
      <c r="O3136" s="2">
        <v>207600000000</v>
      </c>
      <c r="P3136" s="2">
        <v>204900000000</v>
      </c>
      <c r="Q3136" s="2">
        <v>202300000000</v>
      </c>
      <c r="R3136" s="2">
        <v>200300000000</v>
      </c>
      <c r="S3136" s="2">
        <v>198900000000</v>
      </c>
      <c r="T3136" s="2">
        <v>197600000000</v>
      </c>
      <c r="U3136" s="2">
        <v>195600000000</v>
      </c>
      <c r="V3136" s="2">
        <v>194300000000</v>
      </c>
      <c r="W3136" s="2">
        <v>192900000000</v>
      </c>
      <c r="X3136" s="2">
        <v>191600000000</v>
      </c>
      <c r="Y3136" s="2">
        <v>190300000000</v>
      </c>
      <c r="Z3136" s="2">
        <v>189600000000</v>
      </c>
      <c r="AA3136" s="2">
        <v>188300000000</v>
      </c>
      <c r="AB3136" s="2">
        <v>186900000000</v>
      </c>
      <c r="AC3136" s="2">
        <v>185600000000</v>
      </c>
    </row>
    <row r="3137" spans="1:32">
      <c r="A3137" t="s">
        <v>13587</v>
      </c>
      <c r="B3137" t="s">
        <v>19</v>
      </c>
      <c r="C3137">
        <v>0</v>
      </c>
      <c r="D3137">
        <v>0</v>
      </c>
      <c r="E3137">
        <v>0</v>
      </c>
      <c r="F3137">
        <v>0</v>
      </c>
      <c r="G3137">
        <v>0</v>
      </c>
      <c r="H3137">
        <v>0</v>
      </c>
      <c r="I3137">
        <v>0</v>
      </c>
      <c r="J3137">
        <v>0</v>
      </c>
      <c r="K3137">
        <v>0</v>
      </c>
      <c r="L3137">
        <v>0</v>
      </c>
      <c r="M3137">
        <v>0</v>
      </c>
      <c r="N3137">
        <v>0</v>
      </c>
      <c r="O3137">
        <v>0</v>
      </c>
      <c r="P3137">
        <v>0</v>
      </c>
      <c r="Q3137">
        <v>0</v>
      </c>
      <c r="R3137">
        <v>0</v>
      </c>
      <c r="S3137">
        <v>0</v>
      </c>
      <c r="T3137">
        <v>0</v>
      </c>
      <c r="U3137">
        <v>0</v>
      </c>
      <c r="V3137">
        <v>0</v>
      </c>
      <c r="W3137">
        <v>0</v>
      </c>
      <c r="X3137">
        <v>0</v>
      </c>
      <c r="Y3137">
        <v>0</v>
      </c>
      <c r="Z3137">
        <v>0</v>
      </c>
      <c r="AA3137">
        <v>0</v>
      </c>
      <c r="AB3137">
        <v>0</v>
      </c>
      <c r="AC3137">
        <v>0</v>
      </c>
    </row>
    <row r="3138" spans="1:32">
      <c r="A3138" t="s">
        <v>13588</v>
      </c>
      <c r="B3138" t="s">
        <v>19</v>
      </c>
      <c r="C3138">
        <v>0</v>
      </c>
      <c r="D3138">
        <v>0</v>
      </c>
      <c r="E3138">
        <v>0</v>
      </c>
      <c r="F3138">
        <v>0</v>
      </c>
      <c r="G3138">
        <v>0</v>
      </c>
      <c r="H3138">
        <v>0</v>
      </c>
      <c r="I3138">
        <v>0</v>
      </c>
      <c r="J3138">
        <v>0</v>
      </c>
      <c r="K3138">
        <v>0</v>
      </c>
      <c r="L3138">
        <v>0</v>
      </c>
      <c r="M3138">
        <v>0</v>
      </c>
      <c r="N3138">
        <v>0</v>
      </c>
      <c r="O3138">
        <v>0</v>
      </c>
      <c r="P3138">
        <v>0</v>
      </c>
      <c r="Q3138">
        <v>0</v>
      </c>
      <c r="R3138">
        <v>0</v>
      </c>
      <c r="S3138">
        <v>0</v>
      </c>
      <c r="T3138">
        <v>0</v>
      </c>
      <c r="U3138">
        <v>0</v>
      </c>
      <c r="V3138">
        <v>0</v>
      </c>
      <c r="W3138">
        <v>0</v>
      </c>
      <c r="X3138">
        <v>0</v>
      </c>
      <c r="Y3138">
        <v>0</v>
      </c>
      <c r="Z3138">
        <v>0</v>
      </c>
      <c r="AA3138">
        <v>0</v>
      </c>
      <c r="AB3138">
        <v>0</v>
      </c>
      <c r="AC3138">
        <v>0</v>
      </c>
    </row>
    <row r="3139" spans="1:32">
      <c r="A3139" t="s">
        <v>13589</v>
      </c>
      <c r="B3139" t="s">
        <v>19</v>
      </c>
      <c r="C3139">
        <v>0</v>
      </c>
      <c r="D3139">
        <v>0</v>
      </c>
      <c r="E3139">
        <v>0</v>
      </c>
      <c r="F3139">
        <v>0</v>
      </c>
      <c r="G3139">
        <v>0</v>
      </c>
      <c r="H3139">
        <v>0</v>
      </c>
      <c r="I3139">
        <v>0</v>
      </c>
      <c r="J3139">
        <v>0</v>
      </c>
      <c r="K3139">
        <v>0</v>
      </c>
      <c r="L3139">
        <v>0</v>
      </c>
      <c r="M3139">
        <v>0</v>
      </c>
      <c r="N3139">
        <v>0</v>
      </c>
      <c r="O3139">
        <v>0</v>
      </c>
      <c r="P3139">
        <v>0</v>
      </c>
      <c r="Q3139">
        <v>0</v>
      </c>
      <c r="R3139">
        <v>0</v>
      </c>
      <c r="S3139">
        <v>0</v>
      </c>
      <c r="T3139">
        <v>0</v>
      </c>
      <c r="U3139">
        <v>0</v>
      </c>
      <c r="V3139">
        <v>0</v>
      </c>
      <c r="W3139">
        <v>0</v>
      </c>
      <c r="X3139">
        <v>0</v>
      </c>
      <c r="Y3139">
        <v>0</v>
      </c>
      <c r="Z3139">
        <v>0</v>
      </c>
      <c r="AA3139">
        <v>0</v>
      </c>
      <c r="AB3139">
        <v>0</v>
      </c>
      <c r="AC3139">
        <v>0</v>
      </c>
    </row>
    <row r="3140" spans="1:32">
      <c r="A3140" t="s">
        <v>13590</v>
      </c>
      <c r="B3140" t="s">
        <v>19</v>
      </c>
      <c r="C3140" s="2">
        <v>41410000000000</v>
      </c>
      <c r="D3140" s="2">
        <v>80860000000000</v>
      </c>
      <c r="E3140" s="2">
        <v>81780000000000</v>
      </c>
      <c r="F3140" s="2">
        <v>82710000000000</v>
      </c>
      <c r="G3140" s="2">
        <v>83310000000000</v>
      </c>
      <c r="H3140" s="2">
        <v>84380000000000</v>
      </c>
      <c r="I3140" s="2">
        <v>85220000000000</v>
      </c>
      <c r="J3140" s="2">
        <v>85810000000000</v>
      </c>
      <c r="K3140" s="2">
        <v>87630000000000</v>
      </c>
      <c r="L3140" s="2">
        <v>87950000000000</v>
      </c>
      <c r="M3140" s="2">
        <v>88660000000000</v>
      </c>
      <c r="N3140" s="2">
        <v>89410000000000</v>
      </c>
      <c r="O3140" s="2">
        <v>90320000000000</v>
      </c>
      <c r="P3140" s="2">
        <v>91490000000000</v>
      </c>
      <c r="Q3140" s="2">
        <v>92580000000000</v>
      </c>
      <c r="R3140" s="2">
        <v>93570000000000</v>
      </c>
      <c r="S3140" s="2">
        <v>94380000000000</v>
      </c>
      <c r="T3140" s="2">
        <v>94770000000000</v>
      </c>
      <c r="U3140" s="2">
        <v>95250000000000</v>
      </c>
      <c r="V3140" s="2">
        <v>95740000000000</v>
      </c>
      <c r="W3140" s="2">
        <v>96280000000000</v>
      </c>
      <c r="X3140" s="2">
        <v>96910000000000</v>
      </c>
      <c r="Y3140" s="2">
        <v>97590000000000</v>
      </c>
      <c r="Z3140" s="2">
        <v>98260000000000</v>
      </c>
      <c r="AA3140" s="2">
        <v>98900000000000</v>
      </c>
      <c r="AB3140" s="2">
        <v>99580000000000</v>
      </c>
      <c r="AC3140" s="2">
        <v>100200000000000</v>
      </c>
    </row>
    <row r="3141" spans="1:32">
      <c r="A3141" t="s">
        <v>13591</v>
      </c>
      <c r="B3141" t="s">
        <v>19</v>
      </c>
      <c r="C3141">
        <v>0</v>
      </c>
      <c r="D3141">
        <v>0</v>
      </c>
      <c r="E3141">
        <v>0</v>
      </c>
      <c r="F3141">
        <v>0</v>
      </c>
      <c r="G3141">
        <v>0</v>
      </c>
      <c r="H3141">
        <v>0</v>
      </c>
      <c r="I3141">
        <v>0</v>
      </c>
      <c r="J3141">
        <v>0</v>
      </c>
      <c r="K3141">
        <v>0</v>
      </c>
      <c r="L3141">
        <v>0</v>
      </c>
      <c r="M3141">
        <v>0</v>
      </c>
      <c r="N3141">
        <v>0</v>
      </c>
      <c r="O3141">
        <v>0</v>
      </c>
      <c r="P3141">
        <v>0</v>
      </c>
      <c r="Q3141">
        <v>0</v>
      </c>
      <c r="R3141">
        <v>0</v>
      </c>
      <c r="S3141">
        <v>0</v>
      </c>
      <c r="T3141">
        <v>0</v>
      </c>
      <c r="U3141">
        <v>0</v>
      </c>
      <c r="V3141">
        <v>0</v>
      </c>
      <c r="W3141">
        <v>0</v>
      </c>
      <c r="X3141">
        <v>0</v>
      </c>
      <c r="Y3141">
        <v>0</v>
      </c>
      <c r="Z3141">
        <v>0</v>
      </c>
      <c r="AA3141">
        <v>0</v>
      </c>
      <c r="AB3141">
        <v>0</v>
      </c>
      <c r="AC3141">
        <v>0</v>
      </c>
    </row>
    <row r="3142" spans="1:32">
      <c r="A3142" t="s">
        <v>13592</v>
      </c>
      <c r="B3142" t="s">
        <v>19</v>
      </c>
      <c r="C3142">
        <v>0</v>
      </c>
      <c r="D3142">
        <v>0</v>
      </c>
      <c r="E3142">
        <v>0</v>
      </c>
      <c r="F3142">
        <v>0</v>
      </c>
      <c r="G3142">
        <v>0</v>
      </c>
      <c r="H3142">
        <v>0</v>
      </c>
      <c r="I3142">
        <v>0</v>
      </c>
      <c r="J3142">
        <v>0</v>
      </c>
      <c r="K3142">
        <v>0</v>
      </c>
      <c r="L3142">
        <v>0</v>
      </c>
      <c r="M3142">
        <v>0</v>
      </c>
      <c r="N3142">
        <v>0</v>
      </c>
      <c r="O3142">
        <v>0</v>
      </c>
      <c r="P3142">
        <v>0</v>
      </c>
      <c r="Q3142">
        <v>0</v>
      </c>
      <c r="R3142">
        <v>0</v>
      </c>
      <c r="S3142">
        <v>0</v>
      </c>
      <c r="T3142">
        <v>0</v>
      </c>
      <c r="U3142">
        <v>0</v>
      </c>
      <c r="V3142">
        <v>0</v>
      </c>
      <c r="W3142">
        <v>0</v>
      </c>
      <c r="X3142">
        <v>0</v>
      </c>
      <c r="Y3142">
        <v>0</v>
      </c>
      <c r="Z3142">
        <v>0</v>
      </c>
      <c r="AA3142">
        <v>0</v>
      </c>
      <c r="AB3142">
        <v>0</v>
      </c>
      <c r="AC3142">
        <v>0</v>
      </c>
    </row>
    <row r="3143" spans="1:32">
      <c r="A3143" t="s">
        <v>13593</v>
      </c>
      <c r="B3143" t="s">
        <v>19</v>
      </c>
      <c r="C3143">
        <v>0</v>
      </c>
      <c r="D3143">
        <v>0</v>
      </c>
      <c r="E3143">
        <v>0</v>
      </c>
      <c r="F3143">
        <v>0</v>
      </c>
      <c r="G3143">
        <v>0</v>
      </c>
      <c r="H3143">
        <v>0</v>
      </c>
      <c r="I3143">
        <v>0</v>
      </c>
      <c r="J3143">
        <v>0</v>
      </c>
      <c r="K3143">
        <v>0</v>
      </c>
      <c r="L3143">
        <v>0</v>
      </c>
      <c r="M3143">
        <v>0</v>
      </c>
      <c r="N3143">
        <v>0</v>
      </c>
      <c r="O3143">
        <v>0</v>
      </c>
      <c r="P3143">
        <v>0</v>
      </c>
      <c r="Q3143">
        <v>0</v>
      </c>
      <c r="R3143">
        <v>0</v>
      </c>
      <c r="S3143">
        <v>0</v>
      </c>
      <c r="T3143">
        <v>0</v>
      </c>
      <c r="U3143">
        <v>0</v>
      </c>
      <c r="V3143">
        <v>0</v>
      </c>
      <c r="W3143">
        <v>0</v>
      </c>
      <c r="X3143">
        <v>0</v>
      </c>
      <c r="Y3143">
        <v>0</v>
      </c>
      <c r="Z3143">
        <v>0</v>
      </c>
      <c r="AA3143">
        <v>0</v>
      </c>
      <c r="AB3143">
        <v>0</v>
      </c>
      <c r="AC3143">
        <v>0</v>
      </c>
    </row>
    <row r="3144" spans="1:32">
      <c r="A3144" t="s">
        <v>13594</v>
      </c>
      <c r="B3144" t="s">
        <v>19</v>
      </c>
      <c r="C3144" s="2">
        <v>2129000000000</v>
      </c>
      <c r="D3144" s="2">
        <v>3614000000000</v>
      </c>
      <c r="E3144" s="2">
        <v>3451000000000</v>
      </c>
      <c r="F3144" s="2">
        <v>3292000000000</v>
      </c>
      <c r="G3144" s="2">
        <v>3215000000000</v>
      </c>
      <c r="H3144" s="2">
        <v>3170000000000</v>
      </c>
      <c r="I3144" s="2">
        <v>3141000000000</v>
      </c>
      <c r="J3144" s="2">
        <v>3170000000000</v>
      </c>
      <c r="K3144" s="2">
        <v>3253000000000</v>
      </c>
      <c r="L3144" s="2">
        <v>3298000000000</v>
      </c>
      <c r="M3144" s="2">
        <v>3326000000000</v>
      </c>
      <c r="N3144" s="2">
        <v>3311000000000</v>
      </c>
      <c r="O3144" s="2">
        <v>3302000000000</v>
      </c>
      <c r="P3144" s="2">
        <v>3289000000000</v>
      </c>
      <c r="Q3144" s="2">
        <v>3279000000000</v>
      </c>
      <c r="R3144" s="2">
        <v>3273000000000</v>
      </c>
      <c r="S3144" s="2">
        <v>3273000000000</v>
      </c>
      <c r="T3144" s="2">
        <v>3281000000000</v>
      </c>
      <c r="U3144" s="2">
        <v>3279000000000</v>
      </c>
      <c r="V3144" s="2">
        <v>3278000000000</v>
      </c>
      <c r="W3144" s="2">
        <v>3298000000000</v>
      </c>
      <c r="X3144" s="2">
        <v>3302000000000</v>
      </c>
      <c r="Y3144" s="2">
        <v>3294000000000</v>
      </c>
      <c r="Z3144" s="2">
        <v>3299000000000</v>
      </c>
      <c r="AA3144" s="2">
        <v>3304000000000</v>
      </c>
      <c r="AB3144" s="2">
        <v>3307000000000</v>
      </c>
      <c r="AC3144" s="2">
        <v>3299000000000</v>
      </c>
    </row>
    <row r="3145" spans="1:32">
      <c r="A3145" t="s">
        <v>13595</v>
      </c>
      <c r="B3145" t="s">
        <v>19</v>
      </c>
      <c r="C3145" s="2">
        <v>122200000000</v>
      </c>
      <c r="D3145" s="2">
        <v>252800000000</v>
      </c>
      <c r="E3145" s="2">
        <v>253000000000</v>
      </c>
      <c r="F3145" s="2">
        <v>254000000000</v>
      </c>
      <c r="G3145" s="2">
        <v>253000000000</v>
      </c>
      <c r="H3145" s="2">
        <v>252000000000</v>
      </c>
      <c r="I3145" s="2">
        <v>251900000000</v>
      </c>
      <c r="J3145" s="2">
        <v>251100000000</v>
      </c>
      <c r="K3145" s="2">
        <v>250300000000</v>
      </c>
      <c r="L3145" s="2">
        <v>248800000000</v>
      </c>
      <c r="M3145" s="2">
        <v>248000000000</v>
      </c>
      <c r="N3145" s="2">
        <v>246900000000</v>
      </c>
      <c r="O3145" s="2">
        <v>246000000000</v>
      </c>
      <c r="P3145" s="2">
        <v>246000000000</v>
      </c>
      <c r="Q3145" s="2">
        <v>245400000000</v>
      </c>
      <c r="R3145" s="2">
        <v>245200000000</v>
      </c>
      <c r="S3145" s="2">
        <v>245500000000</v>
      </c>
      <c r="T3145" s="2">
        <v>245600000000</v>
      </c>
      <c r="U3145" s="2">
        <v>245400000000</v>
      </c>
      <c r="V3145" s="2">
        <v>245000000000</v>
      </c>
      <c r="W3145" s="2">
        <v>245000000000</v>
      </c>
      <c r="X3145" s="2">
        <v>244400000000</v>
      </c>
      <c r="Y3145" s="2">
        <v>244300000000</v>
      </c>
      <c r="Z3145" s="2">
        <v>244600000000</v>
      </c>
      <c r="AA3145" s="2">
        <v>244000000000</v>
      </c>
      <c r="AB3145" s="2">
        <v>244400000000</v>
      </c>
      <c r="AC3145" s="2">
        <v>243500000000</v>
      </c>
    </row>
    <row r="3146" spans="1:32">
      <c r="A3146" t="s">
        <v>13596</v>
      </c>
      <c r="B3146" t="s">
        <v>19</v>
      </c>
      <c r="C3146" s="2">
        <v>45000000000</v>
      </c>
      <c r="D3146" s="2">
        <v>97000000000</v>
      </c>
      <c r="E3146" s="2">
        <v>98000000000</v>
      </c>
      <c r="F3146" s="2">
        <v>99000000000</v>
      </c>
      <c r="G3146" s="2">
        <v>101000000000</v>
      </c>
      <c r="H3146" s="2">
        <v>103000000000</v>
      </c>
      <c r="I3146" s="2">
        <v>105000000000</v>
      </c>
      <c r="J3146" s="2">
        <v>107000000000</v>
      </c>
      <c r="K3146" s="2">
        <v>108000000000</v>
      </c>
      <c r="L3146" s="2">
        <v>108000000000</v>
      </c>
      <c r="M3146" s="2">
        <v>109000000000</v>
      </c>
      <c r="N3146" s="2">
        <v>110000000000</v>
      </c>
      <c r="O3146" s="2">
        <v>112000000000</v>
      </c>
      <c r="P3146" s="2">
        <v>114000000000</v>
      </c>
      <c r="Q3146" s="2">
        <v>115000000000</v>
      </c>
      <c r="R3146" s="2">
        <v>115000000000</v>
      </c>
      <c r="S3146" s="2">
        <v>115000000000</v>
      </c>
      <c r="T3146" s="2">
        <v>113000000000</v>
      </c>
      <c r="U3146" s="2">
        <v>111000000000</v>
      </c>
      <c r="V3146" s="2">
        <v>108000000000</v>
      </c>
      <c r="W3146" s="2">
        <v>106000000000</v>
      </c>
      <c r="X3146" s="2">
        <v>106000000000</v>
      </c>
      <c r="Y3146" s="2">
        <v>106000000000</v>
      </c>
      <c r="Z3146" s="2">
        <v>108000000000</v>
      </c>
      <c r="AA3146" s="2">
        <v>109000000000</v>
      </c>
      <c r="AB3146" s="2">
        <v>110000000000</v>
      </c>
      <c r="AC3146" s="2">
        <v>110000000000</v>
      </c>
    </row>
    <row r="3147" spans="1:32">
      <c r="A3147" t="s">
        <v>13597</v>
      </c>
      <c r="B3147" t="s">
        <v>19</v>
      </c>
      <c r="C3147" s="2">
        <v>164200000000</v>
      </c>
      <c r="D3147" s="2">
        <v>339700000000</v>
      </c>
      <c r="E3147" s="2">
        <v>340000000000</v>
      </c>
      <c r="F3147" s="2">
        <v>341200000000</v>
      </c>
      <c r="G3147" s="2">
        <v>340000000000</v>
      </c>
      <c r="H3147" s="2">
        <v>338700000000</v>
      </c>
      <c r="I3147" s="2">
        <v>338500000000</v>
      </c>
      <c r="J3147" s="2">
        <v>337400000000</v>
      </c>
      <c r="K3147" s="2">
        <v>336400000000</v>
      </c>
      <c r="L3147" s="2">
        <v>334300000000</v>
      </c>
      <c r="M3147" s="2">
        <v>333200000000</v>
      </c>
      <c r="N3147" s="2">
        <v>331700000000</v>
      </c>
      <c r="O3147" s="2">
        <v>330600000000</v>
      </c>
      <c r="P3147" s="2">
        <v>330600000000</v>
      </c>
      <c r="Q3147" s="2">
        <v>329800000000</v>
      </c>
      <c r="R3147" s="2">
        <v>329400000000</v>
      </c>
      <c r="S3147" s="2">
        <v>329900000000</v>
      </c>
      <c r="T3147" s="2">
        <v>329900000000</v>
      </c>
      <c r="U3147" s="2">
        <v>329700000000</v>
      </c>
      <c r="V3147" s="2">
        <v>329200000000</v>
      </c>
      <c r="W3147" s="2">
        <v>329100000000</v>
      </c>
      <c r="X3147" s="2">
        <v>328400000000</v>
      </c>
      <c r="Y3147" s="2">
        <v>328300000000</v>
      </c>
      <c r="Z3147" s="2">
        <v>328600000000</v>
      </c>
      <c r="AA3147" s="2">
        <v>327900000000</v>
      </c>
      <c r="AB3147" s="2">
        <v>328400000000</v>
      </c>
      <c r="AC3147" s="2">
        <v>327200000000</v>
      </c>
      <c r="AD3147" s="2"/>
      <c r="AE3147" s="2"/>
      <c r="AF3147" s="2"/>
    </row>
    <row r="3148" spans="1:32">
      <c r="A3148" t="s">
        <v>13598</v>
      </c>
      <c r="B3148" t="s">
        <v>19</v>
      </c>
      <c r="C3148" s="2">
        <v>6789000000000</v>
      </c>
      <c r="D3148" s="2">
        <v>6667280000000</v>
      </c>
      <c r="E3148">
        <v>0</v>
      </c>
      <c r="F3148">
        <v>0</v>
      </c>
      <c r="G3148">
        <v>0</v>
      </c>
      <c r="H3148">
        <v>0</v>
      </c>
      <c r="I3148">
        <v>0</v>
      </c>
      <c r="J3148">
        <v>0</v>
      </c>
      <c r="K3148">
        <v>0</v>
      </c>
      <c r="L3148">
        <v>0</v>
      </c>
      <c r="M3148">
        <v>0</v>
      </c>
      <c r="N3148">
        <v>0</v>
      </c>
      <c r="O3148">
        <v>0</v>
      </c>
      <c r="P3148">
        <v>0</v>
      </c>
      <c r="Q3148">
        <v>0</v>
      </c>
      <c r="R3148">
        <v>0</v>
      </c>
      <c r="S3148">
        <v>0</v>
      </c>
      <c r="T3148">
        <v>0</v>
      </c>
      <c r="U3148">
        <v>0</v>
      </c>
      <c r="V3148">
        <v>0</v>
      </c>
      <c r="W3148">
        <v>0</v>
      </c>
      <c r="X3148">
        <v>0</v>
      </c>
      <c r="Y3148">
        <v>0</v>
      </c>
      <c r="Z3148">
        <v>0</v>
      </c>
      <c r="AA3148">
        <v>0</v>
      </c>
      <c r="AB3148">
        <v>0</v>
      </c>
      <c r="AC3148">
        <v>0</v>
      </c>
      <c r="AD3148" s="2"/>
      <c r="AE3148" s="2"/>
      <c r="AF3148" s="2"/>
    </row>
    <row r="3149" spans="1:32">
      <c r="A3149" t="s">
        <v>13599</v>
      </c>
      <c r="B3149" t="s">
        <v>19</v>
      </c>
      <c r="C3149" s="2">
        <v>58125000000</v>
      </c>
      <c r="D3149" s="2">
        <v>130730000000</v>
      </c>
      <c r="E3149" s="2">
        <v>123456000000</v>
      </c>
      <c r="F3149" s="2">
        <v>117583000000</v>
      </c>
      <c r="G3149" s="2">
        <v>115010000000</v>
      </c>
      <c r="H3149" s="2">
        <v>114390000000</v>
      </c>
      <c r="I3149" s="2">
        <v>115041000000</v>
      </c>
      <c r="J3149" s="2">
        <v>116157000000</v>
      </c>
      <c r="K3149" s="2">
        <v>117180000000</v>
      </c>
      <c r="L3149" s="2">
        <v>122048000000</v>
      </c>
      <c r="M3149" s="2">
        <v>123424000000</v>
      </c>
      <c r="N3149" s="2">
        <v>124128000000</v>
      </c>
      <c r="O3149" s="2">
        <v>129129000000</v>
      </c>
      <c r="P3149" s="2">
        <v>130350000000</v>
      </c>
      <c r="Q3149" s="2">
        <v>131406000000</v>
      </c>
      <c r="R3149" s="2">
        <v>137224000000</v>
      </c>
      <c r="S3149" s="2">
        <v>138584000000</v>
      </c>
      <c r="T3149" s="2">
        <v>139876000000</v>
      </c>
      <c r="U3149" s="2">
        <v>137214000000</v>
      </c>
      <c r="V3149" s="2">
        <v>137907000000</v>
      </c>
      <c r="W3149" s="2">
        <v>142834000000</v>
      </c>
      <c r="X3149" s="2">
        <v>143480000000</v>
      </c>
      <c r="Y3149" s="2">
        <v>143378000000</v>
      </c>
      <c r="Z3149" s="2">
        <v>144772000000</v>
      </c>
      <c r="AA3149" s="2">
        <v>142626000000</v>
      </c>
      <c r="AB3149" s="2">
        <v>144111000000</v>
      </c>
      <c r="AC3149" s="2">
        <v>145233000000</v>
      </c>
      <c r="AD3149" s="2"/>
      <c r="AE3149" s="2"/>
      <c r="AF3149" s="2"/>
    </row>
    <row r="3150" spans="1:32">
      <c r="A3150" t="s">
        <v>13600</v>
      </c>
      <c r="B3150" t="s">
        <v>19</v>
      </c>
      <c r="C3150">
        <v>0</v>
      </c>
      <c r="D3150">
        <v>0</v>
      </c>
      <c r="E3150">
        <v>0</v>
      </c>
      <c r="F3150">
        <v>0</v>
      </c>
      <c r="G3150">
        <v>0</v>
      </c>
      <c r="H3150">
        <v>0</v>
      </c>
      <c r="I3150">
        <v>0</v>
      </c>
      <c r="J3150">
        <v>0</v>
      </c>
      <c r="K3150">
        <v>0</v>
      </c>
      <c r="L3150">
        <v>0</v>
      </c>
      <c r="M3150">
        <v>0</v>
      </c>
      <c r="N3150">
        <v>0</v>
      </c>
      <c r="O3150">
        <v>0</v>
      </c>
      <c r="P3150">
        <v>0</v>
      </c>
      <c r="Q3150">
        <v>0</v>
      </c>
      <c r="R3150">
        <v>0</v>
      </c>
      <c r="S3150">
        <v>0</v>
      </c>
      <c r="T3150">
        <v>0</v>
      </c>
      <c r="U3150">
        <v>0</v>
      </c>
      <c r="V3150">
        <v>0</v>
      </c>
      <c r="W3150">
        <v>0</v>
      </c>
      <c r="X3150">
        <v>0</v>
      </c>
      <c r="Y3150">
        <v>0</v>
      </c>
      <c r="Z3150">
        <v>0</v>
      </c>
      <c r="AA3150">
        <v>0</v>
      </c>
      <c r="AB3150">
        <v>0</v>
      </c>
      <c r="AC3150">
        <v>0</v>
      </c>
      <c r="AD3150" s="2"/>
      <c r="AE3150" s="2"/>
      <c r="AF3150" s="2"/>
    </row>
    <row r="3151" spans="1:32">
      <c r="A3151" t="s">
        <v>13601</v>
      </c>
      <c r="B3151" t="s">
        <v>19</v>
      </c>
      <c r="C3151">
        <v>0</v>
      </c>
      <c r="D3151">
        <v>0</v>
      </c>
      <c r="E3151">
        <v>0</v>
      </c>
      <c r="F3151">
        <v>0</v>
      </c>
      <c r="G3151">
        <v>0</v>
      </c>
      <c r="H3151">
        <v>0</v>
      </c>
      <c r="I3151">
        <v>0</v>
      </c>
      <c r="J3151">
        <v>0</v>
      </c>
      <c r="K3151">
        <v>0</v>
      </c>
      <c r="L3151">
        <v>0</v>
      </c>
      <c r="M3151">
        <v>0</v>
      </c>
      <c r="N3151">
        <v>0</v>
      </c>
      <c r="O3151">
        <v>0</v>
      </c>
      <c r="P3151">
        <v>0</v>
      </c>
      <c r="Q3151">
        <v>0</v>
      </c>
      <c r="R3151">
        <v>0</v>
      </c>
      <c r="S3151">
        <v>0</v>
      </c>
      <c r="T3151">
        <v>0</v>
      </c>
      <c r="U3151">
        <v>0</v>
      </c>
      <c r="V3151">
        <v>0</v>
      </c>
      <c r="W3151">
        <v>0</v>
      </c>
      <c r="X3151">
        <v>0</v>
      </c>
      <c r="Y3151">
        <v>0</v>
      </c>
      <c r="Z3151">
        <v>0</v>
      </c>
      <c r="AA3151">
        <v>0</v>
      </c>
      <c r="AB3151">
        <v>0</v>
      </c>
      <c r="AC3151">
        <v>0</v>
      </c>
      <c r="AD3151" s="2"/>
      <c r="AE3151" s="2"/>
      <c r="AF3151" s="2"/>
    </row>
    <row r="3152" spans="1:32">
      <c r="A3152" t="s">
        <v>13602</v>
      </c>
      <c r="B3152" t="s">
        <v>19</v>
      </c>
      <c r="C3152">
        <v>0</v>
      </c>
      <c r="D3152">
        <v>0</v>
      </c>
      <c r="E3152">
        <v>0</v>
      </c>
      <c r="F3152">
        <v>0</v>
      </c>
      <c r="G3152">
        <v>0</v>
      </c>
      <c r="H3152">
        <v>0</v>
      </c>
      <c r="I3152">
        <v>0</v>
      </c>
      <c r="J3152">
        <v>0</v>
      </c>
      <c r="K3152">
        <v>0</v>
      </c>
      <c r="L3152">
        <v>0</v>
      </c>
      <c r="M3152">
        <v>0</v>
      </c>
      <c r="N3152">
        <v>0</v>
      </c>
      <c r="O3152">
        <v>0</v>
      </c>
      <c r="P3152">
        <v>0</v>
      </c>
      <c r="Q3152">
        <v>0</v>
      </c>
      <c r="R3152">
        <v>0</v>
      </c>
      <c r="S3152">
        <v>0</v>
      </c>
      <c r="T3152">
        <v>0</v>
      </c>
      <c r="U3152">
        <v>0</v>
      </c>
      <c r="V3152">
        <v>0</v>
      </c>
      <c r="W3152">
        <v>0</v>
      </c>
      <c r="X3152">
        <v>0</v>
      </c>
      <c r="Y3152">
        <v>0</v>
      </c>
      <c r="Z3152">
        <v>0</v>
      </c>
      <c r="AA3152">
        <v>0</v>
      </c>
      <c r="AB3152">
        <v>0</v>
      </c>
      <c r="AC3152">
        <v>0</v>
      </c>
      <c r="AD3152" s="2"/>
      <c r="AE3152" s="2"/>
      <c r="AF3152" s="2"/>
    </row>
    <row r="3153" spans="1:32">
      <c r="A3153" t="s">
        <v>13603</v>
      </c>
      <c r="B3153" t="s">
        <v>19</v>
      </c>
      <c r="C3153">
        <v>0</v>
      </c>
      <c r="D3153">
        <v>0</v>
      </c>
      <c r="E3153">
        <v>0</v>
      </c>
      <c r="F3153">
        <v>0</v>
      </c>
      <c r="G3153">
        <v>0</v>
      </c>
      <c r="H3153">
        <v>0</v>
      </c>
      <c r="I3153">
        <v>0</v>
      </c>
      <c r="J3153">
        <v>0</v>
      </c>
      <c r="K3153">
        <v>0</v>
      </c>
      <c r="L3153">
        <v>0</v>
      </c>
      <c r="M3153">
        <v>0</v>
      </c>
      <c r="N3153">
        <v>0</v>
      </c>
      <c r="O3153">
        <v>0</v>
      </c>
      <c r="P3153">
        <v>0</v>
      </c>
      <c r="Q3153">
        <v>0</v>
      </c>
      <c r="R3153">
        <v>0</v>
      </c>
      <c r="S3153">
        <v>0</v>
      </c>
      <c r="T3153">
        <v>0</v>
      </c>
      <c r="U3153">
        <v>0</v>
      </c>
      <c r="V3153">
        <v>0</v>
      </c>
      <c r="W3153">
        <v>0</v>
      </c>
      <c r="X3153">
        <v>0</v>
      </c>
      <c r="Y3153">
        <v>0</v>
      </c>
      <c r="Z3153">
        <v>0</v>
      </c>
      <c r="AA3153">
        <v>0</v>
      </c>
      <c r="AB3153">
        <v>0</v>
      </c>
      <c r="AC3153">
        <v>0</v>
      </c>
      <c r="AD3153" s="2"/>
      <c r="AE3153" s="2"/>
      <c r="AF3153" s="2"/>
    </row>
    <row r="3154" spans="1:32">
      <c r="A3154" t="s">
        <v>13604</v>
      </c>
      <c r="B3154" t="s">
        <v>19</v>
      </c>
      <c r="C3154">
        <v>0</v>
      </c>
      <c r="D3154">
        <v>0</v>
      </c>
      <c r="E3154">
        <v>0</v>
      </c>
      <c r="F3154">
        <v>0</v>
      </c>
      <c r="G3154">
        <v>0</v>
      </c>
      <c r="H3154">
        <v>0</v>
      </c>
      <c r="I3154">
        <v>0</v>
      </c>
      <c r="J3154">
        <v>0</v>
      </c>
      <c r="K3154">
        <v>0</v>
      </c>
      <c r="L3154">
        <v>0</v>
      </c>
      <c r="M3154">
        <v>0</v>
      </c>
      <c r="N3154">
        <v>0</v>
      </c>
      <c r="O3154">
        <v>0</v>
      </c>
      <c r="P3154">
        <v>0</v>
      </c>
      <c r="Q3154">
        <v>0</v>
      </c>
      <c r="R3154">
        <v>0</v>
      </c>
      <c r="S3154">
        <v>0</v>
      </c>
      <c r="T3154">
        <v>0</v>
      </c>
      <c r="U3154">
        <v>0</v>
      </c>
      <c r="V3154">
        <v>0</v>
      </c>
      <c r="W3154">
        <v>0</v>
      </c>
      <c r="X3154">
        <v>0</v>
      </c>
      <c r="Y3154">
        <v>0</v>
      </c>
      <c r="Z3154">
        <v>0</v>
      </c>
      <c r="AA3154">
        <v>0</v>
      </c>
      <c r="AB3154">
        <v>0</v>
      </c>
      <c r="AC3154">
        <v>0</v>
      </c>
      <c r="AD3154" s="2"/>
      <c r="AE3154" s="2"/>
      <c r="AF3154" s="2"/>
    </row>
    <row r="3155" spans="1:32">
      <c r="A3155" t="s">
        <v>13605</v>
      </c>
      <c r="B3155" t="s">
        <v>19</v>
      </c>
      <c r="C3155" s="2">
        <v>43000000000</v>
      </c>
      <c r="D3155" s="2">
        <v>90000000000</v>
      </c>
      <c r="E3155" s="2">
        <v>93000000000</v>
      </c>
      <c r="F3155" s="2">
        <v>95000000000</v>
      </c>
      <c r="G3155" s="2">
        <v>96000000000</v>
      </c>
      <c r="H3155" s="2">
        <v>96000000000</v>
      </c>
      <c r="I3155" s="2">
        <v>97000000000</v>
      </c>
      <c r="J3155" s="2">
        <v>98000000000</v>
      </c>
      <c r="K3155" s="2">
        <v>99000000000</v>
      </c>
      <c r="L3155" s="2">
        <v>99000000000</v>
      </c>
      <c r="M3155" s="2">
        <v>100000000000</v>
      </c>
      <c r="N3155" s="2">
        <v>100000000000</v>
      </c>
      <c r="O3155" s="2">
        <v>101000000000</v>
      </c>
      <c r="P3155" s="2">
        <v>102000000000</v>
      </c>
      <c r="Q3155" s="2">
        <v>103000000000</v>
      </c>
      <c r="R3155" s="2">
        <v>104000000000</v>
      </c>
      <c r="S3155" s="2">
        <v>105000000000</v>
      </c>
      <c r="T3155" s="2">
        <v>106000000000</v>
      </c>
      <c r="U3155" s="2">
        <v>107000000000</v>
      </c>
      <c r="V3155" s="2">
        <v>108000000000</v>
      </c>
      <c r="W3155" s="2">
        <v>109000000000</v>
      </c>
      <c r="X3155" s="2">
        <v>109000000000</v>
      </c>
      <c r="Y3155" s="2">
        <v>110000000000</v>
      </c>
      <c r="Z3155" s="2">
        <v>111000000000</v>
      </c>
      <c r="AA3155" s="2">
        <v>111000000000</v>
      </c>
      <c r="AB3155" s="2">
        <v>112000000000</v>
      </c>
      <c r="AC3155" s="2">
        <v>112000000000</v>
      </c>
    </row>
    <row r="3156" spans="1:32">
      <c r="A3156" t="s">
        <v>13606</v>
      </c>
      <c r="B3156" t="s">
        <v>19</v>
      </c>
      <c r="C3156">
        <v>0</v>
      </c>
      <c r="D3156">
        <v>0</v>
      </c>
      <c r="E3156">
        <v>0</v>
      </c>
      <c r="F3156">
        <v>0</v>
      </c>
      <c r="G3156">
        <v>0</v>
      </c>
      <c r="H3156">
        <v>0</v>
      </c>
      <c r="I3156">
        <v>0</v>
      </c>
      <c r="J3156">
        <v>0</v>
      </c>
      <c r="K3156">
        <v>0</v>
      </c>
      <c r="L3156">
        <v>0</v>
      </c>
      <c r="M3156">
        <v>0</v>
      </c>
      <c r="N3156">
        <v>0</v>
      </c>
      <c r="O3156">
        <v>0</v>
      </c>
      <c r="P3156">
        <v>0</v>
      </c>
      <c r="Q3156">
        <v>0</v>
      </c>
      <c r="R3156">
        <v>0</v>
      </c>
      <c r="S3156">
        <v>0</v>
      </c>
      <c r="T3156">
        <v>0</v>
      </c>
      <c r="U3156">
        <v>0</v>
      </c>
      <c r="V3156">
        <v>0</v>
      </c>
      <c r="W3156">
        <v>0</v>
      </c>
      <c r="X3156">
        <v>0</v>
      </c>
      <c r="Y3156">
        <v>0</v>
      </c>
      <c r="Z3156">
        <v>0</v>
      </c>
      <c r="AA3156">
        <v>0</v>
      </c>
      <c r="AB3156">
        <v>0</v>
      </c>
      <c r="AC3156">
        <v>0</v>
      </c>
    </row>
    <row r="3157" spans="1:32">
      <c r="A3157" t="s">
        <v>13607</v>
      </c>
      <c r="B3157" t="s">
        <v>19</v>
      </c>
      <c r="C3157" s="2">
        <v>45000000000</v>
      </c>
      <c r="D3157" s="2">
        <v>98000000000</v>
      </c>
      <c r="E3157" s="2">
        <v>98000000000</v>
      </c>
      <c r="F3157" s="2">
        <v>99000000000</v>
      </c>
      <c r="G3157" s="2">
        <v>101000000000</v>
      </c>
      <c r="H3157" s="2">
        <v>102000000000</v>
      </c>
      <c r="I3157" s="2">
        <v>104000000000</v>
      </c>
      <c r="J3157" s="2">
        <v>104000000000</v>
      </c>
      <c r="K3157" s="2">
        <v>105000000000</v>
      </c>
      <c r="L3157" s="2">
        <v>105000000000</v>
      </c>
      <c r="M3157" s="2">
        <v>106000000000</v>
      </c>
      <c r="N3157" s="2">
        <v>106000000000</v>
      </c>
      <c r="O3157" s="2">
        <v>107000000000</v>
      </c>
      <c r="P3157" s="2">
        <v>107000000000</v>
      </c>
      <c r="Q3157" s="2">
        <v>108000000000</v>
      </c>
      <c r="R3157" s="2">
        <v>108000000000</v>
      </c>
      <c r="S3157" s="2">
        <v>109000000000</v>
      </c>
      <c r="T3157" s="2">
        <v>110000000000</v>
      </c>
      <c r="U3157" s="2">
        <v>111000000000</v>
      </c>
      <c r="V3157" s="2">
        <v>111000000000</v>
      </c>
      <c r="W3157" s="2">
        <v>112000000000</v>
      </c>
      <c r="X3157" s="2">
        <v>112000000000</v>
      </c>
      <c r="Y3157" s="2">
        <v>113000000000</v>
      </c>
      <c r="Z3157" s="2">
        <v>114000000000</v>
      </c>
      <c r="AA3157" s="2">
        <v>114000000000</v>
      </c>
      <c r="AB3157" s="2">
        <v>115000000000</v>
      </c>
      <c r="AC3157" s="2">
        <v>115000000000</v>
      </c>
    </row>
    <row r="3158" spans="1:32">
      <c r="A3158" t="s">
        <v>13608</v>
      </c>
      <c r="B3158" t="s">
        <v>19</v>
      </c>
      <c r="C3158" s="2">
        <v>38000000000</v>
      </c>
      <c r="D3158" s="2">
        <v>91000000000</v>
      </c>
      <c r="E3158" s="2">
        <v>93000000000</v>
      </c>
      <c r="F3158" s="2">
        <v>97000000000</v>
      </c>
      <c r="G3158" s="2">
        <v>99000000000</v>
      </c>
      <c r="H3158" s="2">
        <v>101000000000</v>
      </c>
      <c r="I3158" s="2">
        <v>103000000000</v>
      </c>
      <c r="J3158" s="2">
        <v>105000000000</v>
      </c>
      <c r="K3158" s="2">
        <v>107000000000</v>
      </c>
      <c r="L3158" s="2">
        <v>108000000000</v>
      </c>
      <c r="M3158" s="2">
        <v>109000000000</v>
      </c>
      <c r="N3158" s="2">
        <v>110000000000</v>
      </c>
      <c r="O3158" s="2">
        <v>112000000000</v>
      </c>
      <c r="P3158" s="2">
        <v>113000000000</v>
      </c>
      <c r="Q3158" s="2">
        <v>114000000000</v>
      </c>
      <c r="R3158" s="2">
        <v>114000000000</v>
      </c>
      <c r="S3158" s="2">
        <v>115000000000</v>
      </c>
      <c r="T3158" s="2">
        <v>116000000000</v>
      </c>
      <c r="U3158" s="2">
        <v>117000000000</v>
      </c>
      <c r="V3158" s="2">
        <v>117000000000</v>
      </c>
      <c r="W3158" s="2">
        <v>118000000000</v>
      </c>
      <c r="X3158" s="2">
        <v>118000000000</v>
      </c>
      <c r="Y3158" s="2">
        <v>119000000000</v>
      </c>
      <c r="Z3158" s="2">
        <v>120000000000</v>
      </c>
      <c r="AA3158" s="2">
        <v>121000000000</v>
      </c>
      <c r="AB3158" s="2">
        <v>122000000000</v>
      </c>
      <c r="AC3158" s="2">
        <v>122000000000</v>
      </c>
    </row>
    <row r="3159" spans="1:32">
      <c r="A3159" t="s">
        <v>13609</v>
      </c>
      <c r="B3159" t="s">
        <v>19</v>
      </c>
      <c r="C3159">
        <v>0</v>
      </c>
      <c r="D3159">
        <v>0</v>
      </c>
      <c r="E3159">
        <v>0</v>
      </c>
      <c r="F3159">
        <v>0</v>
      </c>
      <c r="G3159">
        <v>0</v>
      </c>
      <c r="H3159">
        <v>0</v>
      </c>
      <c r="I3159">
        <v>0</v>
      </c>
      <c r="J3159">
        <v>0</v>
      </c>
      <c r="K3159">
        <v>0</v>
      </c>
      <c r="L3159">
        <v>0</v>
      </c>
      <c r="M3159">
        <v>0</v>
      </c>
      <c r="N3159">
        <v>0</v>
      </c>
      <c r="O3159">
        <v>0</v>
      </c>
      <c r="P3159">
        <v>0</v>
      </c>
      <c r="Q3159">
        <v>0</v>
      </c>
      <c r="R3159">
        <v>0</v>
      </c>
      <c r="S3159">
        <v>0</v>
      </c>
      <c r="T3159">
        <v>0</v>
      </c>
      <c r="U3159">
        <v>0</v>
      </c>
      <c r="V3159">
        <v>0</v>
      </c>
      <c r="W3159">
        <v>0</v>
      </c>
      <c r="X3159">
        <v>0</v>
      </c>
      <c r="Y3159">
        <v>0</v>
      </c>
      <c r="Z3159">
        <v>0</v>
      </c>
      <c r="AA3159">
        <v>0</v>
      </c>
      <c r="AB3159">
        <v>0</v>
      </c>
      <c r="AC3159">
        <v>0</v>
      </c>
    </row>
    <row r="3160" spans="1:32">
      <c r="A3160" t="s">
        <v>13610</v>
      </c>
      <c r="B3160" t="s">
        <v>19</v>
      </c>
      <c r="C3160">
        <v>0</v>
      </c>
      <c r="D3160">
        <v>0</v>
      </c>
      <c r="E3160">
        <v>0</v>
      </c>
      <c r="F3160">
        <v>0</v>
      </c>
      <c r="G3160">
        <v>0</v>
      </c>
      <c r="H3160">
        <v>0</v>
      </c>
      <c r="I3160">
        <v>0</v>
      </c>
      <c r="J3160">
        <v>0</v>
      </c>
      <c r="K3160">
        <v>0</v>
      </c>
      <c r="L3160">
        <v>0</v>
      </c>
      <c r="M3160">
        <v>0</v>
      </c>
      <c r="N3160">
        <v>0</v>
      </c>
      <c r="O3160">
        <v>0</v>
      </c>
      <c r="P3160">
        <v>0</v>
      </c>
      <c r="Q3160">
        <v>0</v>
      </c>
      <c r="R3160">
        <v>0</v>
      </c>
      <c r="S3160">
        <v>0</v>
      </c>
      <c r="T3160">
        <v>0</v>
      </c>
      <c r="U3160">
        <v>0</v>
      </c>
      <c r="V3160">
        <v>0</v>
      </c>
      <c r="W3160">
        <v>0</v>
      </c>
      <c r="X3160">
        <v>0</v>
      </c>
      <c r="Y3160">
        <v>0</v>
      </c>
      <c r="Z3160">
        <v>0</v>
      </c>
      <c r="AA3160">
        <v>0</v>
      </c>
      <c r="AB3160">
        <v>0</v>
      </c>
      <c r="AC3160">
        <v>0</v>
      </c>
    </row>
    <row r="3161" spans="1:32">
      <c r="A3161" t="s">
        <v>13611</v>
      </c>
      <c r="B3161" t="s">
        <v>19</v>
      </c>
      <c r="C3161" s="2">
        <v>1232000000000</v>
      </c>
      <c r="D3161" s="2">
        <v>2549000000000</v>
      </c>
      <c r="E3161" s="2">
        <v>2551000000000</v>
      </c>
      <c r="F3161" s="2">
        <v>2561000000000</v>
      </c>
      <c r="G3161" s="2">
        <v>2551000000000</v>
      </c>
      <c r="H3161" s="2">
        <v>2541000000000</v>
      </c>
      <c r="I3161" s="2">
        <v>2540000000000</v>
      </c>
      <c r="J3161" s="2">
        <v>2532000000000</v>
      </c>
      <c r="K3161" s="2">
        <v>2524000000000</v>
      </c>
      <c r="L3161" s="2">
        <v>2509000000000</v>
      </c>
      <c r="M3161" s="2">
        <v>2501000000000</v>
      </c>
      <c r="N3161" s="2">
        <v>2489000000000</v>
      </c>
      <c r="O3161" s="2">
        <v>2481000000000</v>
      </c>
      <c r="P3161" s="2">
        <v>2481000000000</v>
      </c>
      <c r="Q3161" s="2">
        <v>2475000000000</v>
      </c>
      <c r="R3161" s="2">
        <v>2472000000000</v>
      </c>
      <c r="S3161" s="2">
        <v>2475000000000</v>
      </c>
      <c r="T3161" s="2">
        <v>2476000000000</v>
      </c>
      <c r="U3161" s="2">
        <v>2474000000000</v>
      </c>
      <c r="V3161" s="2">
        <v>2471000000000</v>
      </c>
      <c r="W3161" s="2">
        <v>2470000000000</v>
      </c>
      <c r="X3161" s="2">
        <v>2465000000000</v>
      </c>
      <c r="Y3161" s="2">
        <v>2463000000000</v>
      </c>
      <c r="Z3161" s="2">
        <v>2466000000000</v>
      </c>
      <c r="AA3161" s="2">
        <v>2461000000000</v>
      </c>
      <c r="AB3161" s="2">
        <v>2465000000000</v>
      </c>
      <c r="AC3161" s="2">
        <v>2455000000000</v>
      </c>
    </row>
    <row r="3162" spans="1:32">
      <c r="A3162" t="s">
        <v>13612</v>
      </c>
      <c r="B3162" t="s">
        <v>19</v>
      </c>
      <c r="C3162">
        <v>0</v>
      </c>
      <c r="D3162">
        <v>0</v>
      </c>
      <c r="E3162">
        <v>0</v>
      </c>
      <c r="F3162">
        <v>0</v>
      </c>
      <c r="G3162">
        <v>0</v>
      </c>
      <c r="H3162">
        <v>0</v>
      </c>
      <c r="I3162">
        <v>0</v>
      </c>
      <c r="J3162">
        <v>0</v>
      </c>
      <c r="K3162">
        <v>0</v>
      </c>
      <c r="L3162">
        <v>0</v>
      </c>
      <c r="M3162">
        <v>0</v>
      </c>
      <c r="N3162">
        <v>0</v>
      </c>
      <c r="O3162">
        <v>0</v>
      </c>
      <c r="P3162">
        <v>0</v>
      </c>
      <c r="Q3162">
        <v>0</v>
      </c>
      <c r="R3162">
        <v>0</v>
      </c>
      <c r="S3162">
        <v>0</v>
      </c>
      <c r="T3162">
        <v>0</v>
      </c>
      <c r="U3162">
        <v>0</v>
      </c>
      <c r="V3162">
        <v>0</v>
      </c>
      <c r="W3162">
        <v>0</v>
      </c>
      <c r="X3162">
        <v>0</v>
      </c>
      <c r="Y3162">
        <v>0</v>
      </c>
      <c r="Z3162">
        <v>0</v>
      </c>
      <c r="AA3162">
        <v>0</v>
      </c>
      <c r="AB3162">
        <v>0</v>
      </c>
      <c r="AC3162">
        <v>0</v>
      </c>
    </row>
    <row r="3163" spans="1:32">
      <c r="A3163" t="s">
        <v>13613</v>
      </c>
      <c r="B3163" t="s">
        <v>19</v>
      </c>
      <c r="C3163">
        <v>0</v>
      </c>
      <c r="D3163">
        <v>0</v>
      </c>
      <c r="E3163">
        <v>0</v>
      </c>
      <c r="F3163">
        <v>0</v>
      </c>
      <c r="G3163">
        <v>0</v>
      </c>
      <c r="H3163">
        <v>0</v>
      </c>
      <c r="I3163">
        <v>0</v>
      </c>
      <c r="J3163">
        <v>0</v>
      </c>
      <c r="K3163">
        <v>0</v>
      </c>
      <c r="L3163">
        <v>0</v>
      </c>
      <c r="M3163">
        <v>0</v>
      </c>
      <c r="N3163">
        <v>0</v>
      </c>
      <c r="O3163">
        <v>0</v>
      </c>
      <c r="P3163">
        <v>0</v>
      </c>
      <c r="Q3163">
        <v>0</v>
      </c>
      <c r="R3163">
        <v>0</v>
      </c>
      <c r="S3163">
        <v>0</v>
      </c>
      <c r="T3163">
        <v>0</v>
      </c>
      <c r="U3163">
        <v>0</v>
      </c>
      <c r="V3163">
        <v>0</v>
      </c>
      <c r="W3163">
        <v>0</v>
      </c>
      <c r="X3163">
        <v>0</v>
      </c>
      <c r="Y3163">
        <v>0</v>
      </c>
      <c r="Z3163">
        <v>0</v>
      </c>
      <c r="AA3163">
        <v>0</v>
      </c>
      <c r="AB3163">
        <v>0</v>
      </c>
      <c r="AC3163">
        <v>0</v>
      </c>
    </row>
    <row r="3164" spans="1:32">
      <c r="A3164" t="s">
        <v>13614</v>
      </c>
      <c r="B3164" t="s">
        <v>19</v>
      </c>
      <c r="C3164" s="2">
        <v>12310000000000</v>
      </c>
      <c r="D3164" s="2">
        <v>27320000000000</v>
      </c>
      <c r="E3164" s="2">
        <v>27600000000000</v>
      </c>
      <c r="F3164" s="2">
        <v>28080000000000</v>
      </c>
      <c r="G3164" s="2">
        <v>28780000000000</v>
      </c>
      <c r="H3164" s="2">
        <v>29590000000000</v>
      </c>
      <c r="I3164" s="2">
        <v>30190000000000</v>
      </c>
      <c r="J3164" s="2">
        <v>30760000000000</v>
      </c>
      <c r="K3164" s="2">
        <v>31210000000000</v>
      </c>
      <c r="L3164" s="2">
        <v>31440000000000</v>
      </c>
      <c r="M3164" s="2">
        <v>31530000000000</v>
      </c>
      <c r="N3164" s="2">
        <v>31880000000000</v>
      </c>
      <c r="O3164" s="2">
        <v>32340000000000</v>
      </c>
      <c r="P3164" s="2">
        <v>32680000000000</v>
      </c>
      <c r="Q3164" s="2">
        <v>33030000000000</v>
      </c>
      <c r="R3164" s="2">
        <v>33350000000000</v>
      </c>
      <c r="S3164" s="2">
        <v>33600000000000</v>
      </c>
      <c r="T3164" s="2">
        <v>33800000000000</v>
      </c>
      <c r="U3164" s="2">
        <v>34100000000000</v>
      </c>
      <c r="V3164" s="2">
        <v>34350000000000</v>
      </c>
      <c r="W3164" s="2">
        <v>34580000000000</v>
      </c>
      <c r="X3164" s="2">
        <v>34990000000000</v>
      </c>
      <c r="Y3164" s="2">
        <v>35440000000000</v>
      </c>
      <c r="Z3164" s="2">
        <v>35940000000000</v>
      </c>
      <c r="AA3164" s="2">
        <v>36470000000000</v>
      </c>
      <c r="AB3164" s="2">
        <v>37040000000000</v>
      </c>
      <c r="AC3164" s="2">
        <v>37540000000000</v>
      </c>
    </row>
    <row r="3165" spans="1:32">
      <c r="A3165" t="s">
        <v>13615</v>
      </c>
      <c r="B3165" t="s">
        <v>19</v>
      </c>
      <c r="C3165">
        <v>0</v>
      </c>
      <c r="D3165">
        <v>0</v>
      </c>
      <c r="E3165">
        <v>0</v>
      </c>
      <c r="F3165">
        <v>0</v>
      </c>
      <c r="G3165">
        <v>0</v>
      </c>
      <c r="H3165">
        <v>0</v>
      </c>
      <c r="I3165">
        <v>0</v>
      </c>
      <c r="J3165">
        <v>0</v>
      </c>
      <c r="K3165">
        <v>0</v>
      </c>
      <c r="L3165">
        <v>0</v>
      </c>
      <c r="M3165">
        <v>0</v>
      </c>
      <c r="N3165">
        <v>0</v>
      </c>
      <c r="O3165">
        <v>0</v>
      </c>
      <c r="P3165">
        <v>0</v>
      </c>
      <c r="Q3165">
        <v>0</v>
      </c>
      <c r="R3165">
        <v>0</v>
      </c>
      <c r="S3165">
        <v>0</v>
      </c>
      <c r="T3165">
        <v>0</v>
      </c>
      <c r="U3165">
        <v>0</v>
      </c>
      <c r="V3165">
        <v>0</v>
      </c>
      <c r="W3165">
        <v>0</v>
      </c>
      <c r="X3165">
        <v>0</v>
      </c>
      <c r="Y3165">
        <v>0</v>
      </c>
      <c r="Z3165">
        <v>0</v>
      </c>
      <c r="AA3165">
        <v>0</v>
      </c>
      <c r="AB3165">
        <v>0</v>
      </c>
      <c r="AC3165">
        <v>0</v>
      </c>
    </row>
    <row r="3166" spans="1:32">
      <c r="A3166" t="s">
        <v>13616</v>
      </c>
      <c r="B3166" t="s">
        <v>19</v>
      </c>
      <c r="C3166">
        <v>0</v>
      </c>
      <c r="D3166">
        <v>0</v>
      </c>
      <c r="E3166">
        <v>0</v>
      </c>
      <c r="F3166">
        <v>0</v>
      </c>
      <c r="G3166">
        <v>0</v>
      </c>
      <c r="H3166">
        <v>0</v>
      </c>
      <c r="I3166">
        <v>0</v>
      </c>
      <c r="J3166">
        <v>0</v>
      </c>
      <c r="K3166">
        <v>0</v>
      </c>
      <c r="L3166">
        <v>0</v>
      </c>
      <c r="M3166">
        <v>0</v>
      </c>
      <c r="N3166">
        <v>0</v>
      </c>
      <c r="O3166">
        <v>0</v>
      </c>
      <c r="P3166">
        <v>0</v>
      </c>
      <c r="Q3166">
        <v>0</v>
      </c>
      <c r="R3166">
        <v>0</v>
      </c>
      <c r="S3166">
        <v>0</v>
      </c>
      <c r="T3166">
        <v>0</v>
      </c>
      <c r="U3166">
        <v>0</v>
      </c>
      <c r="V3166">
        <v>0</v>
      </c>
      <c r="W3166">
        <v>0</v>
      </c>
      <c r="X3166">
        <v>0</v>
      </c>
      <c r="Y3166">
        <v>0</v>
      </c>
      <c r="Z3166">
        <v>0</v>
      </c>
      <c r="AA3166">
        <v>0</v>
      </c>
      <c r="AB3166">
        <v>0</v>
      </c>
      <c r="AC3166">
        <v>0</v>
      </c>
    </row>
    <row r="3167" spans="1:32">
      <c r="A3167" t="s">
        <v>13617</v>
      </c>
      <c r="B3167" t="s">
        <v>19</v>
      </c>
      <c r="C3167">
        <v>0</v>
      </c>
      <c r="D3167">
        <v>0</v>
      </c>
      <c r="E3167">
        <v>0</v>
      </c>
      <c r="F3167">
        <v>0</v>
      </c>
      <c r="G3167">
        <v>0</v>
      </c>
      <c r="H3167">
        <v>0</v>
      </c>
      <c r="I3167">
        <v>0</v>
      </c>
      <c r="J3167">
        <v>0</v>
      </c>
      <c r="K3167">
        <v>0</v>
      </c>
      <c r="L3167">
        <v>0</v>
      </c>
      <c r="M3167">
        <v>0</v>
      </c>
      <c r="N3167">
        <v>0</v>
      </c>
      <c r="O3167">
        <v>0</v>
      </c>
      <c r="P3167">
        <v>0</v>
      </c>
      <c r="Q3167">
        <v>0</v>
      </c>
      <c r="R3167">
        <v>0</v>
      </c>
      <c r="S3167">
        <v>0</v>
      </c>
      <c r="T3167">
        <v>0</v>
      </c>
      <c r="U3167">
        <v>0</v>
      </c>
      <c r="V3167">
        <v>0</v>
      </c>
      <c r="W3167">
        <v>0</v>
      </c>
      <c r="X3167">
        <v>0</v>
      </c>
      <c r="Y3167">
        <v>0</v>
      </c>
      <c r="Z3167">
        <v>0</v>
      </c>
      <c r="AA3167">
        <v>0</v>
      </c>
      <c r="AB3167">
        <v>0</v>
      </c>
      <c r="AC3167">
        <v>0</v>
      </c>
    </row>
    <row r="3168" spans="1:32">
      <c r="A3168" t="s">
        <v>13618</v>
      </c>
      <c r="B3168" t="s">
        <v>19</v>
      </c>
      <c r="C3168">
        <v>0</v>
      </c>
      <c r="D3168">
        <v>0</v>
      </c>
      <c r="E3168">
        <v>0</v>
      </c>
      <c r="F3168">
        <v>0</v>
      </c>
      <c r="G3168">
        <v>0</v>
      </c>
      <c r="H3168">
        <v>0</v>
      </c>
      <c r="I3168">
        <v>0</v>
      </c>
      <c r="J3168">
        <v>0</v>
      </c>
      <c r="K3168">
        <v>0</v>
      </c>
      <c r="L3168">
        <v>0</v>
      </c>
      <c r="M3168">
        <v>0</v>
      </c>
      <c r="N3168">
        <v>0</v>
      </c>
      <c r="O3168">
        <v>0</v>
      </c>
      <c r="P3168">
        <v>0</v>
      </c>
      <c r="Q3168">
        <v>0</v>
      </c>
      <c r="R3168">
        <v>0</v>
      </c>
      <c r="S3168">
        <v>0</v>
      </c>
      <c r="T3168">
        <v>0</v>
      </c>
      <c r="U3168">
        <v>0</v>
      </c>
      <c r="V3168">
        <v>0</v>
      </c>
      <c r="W3168">
        <v>0</v>
      </c>
      <c r="X3168">
        <v>0</v>
      </c>
      <c r="Y3168">
        <v>0</v>
      </c>
      <c r="Z3168">
        <v>0</v>
      </c>
      <c r="AA3168">
        <v>0</v>
      </c>
      <c r="AB3168">
        <v>0</v>
      </c>
      <c r="AC3168">
        <v>0</v>
      </c>
    </row>
    <row r="3169" spans="1:29">
      <c r="A3169" t="s">
        <v>13619</v>
      </c>
      <c r="B3169" t="s">
        <v>19</v>
      </c>
      <c r="C3169">
        <v>0</v>
      </c>
      <c r="D3169">
        <v>0</v>
      </c>
      <c r="E3169">
        <v>0</v>
      </c>
      <c r="F3169">
        <v>0</v>
      </c>
      <c r="G3169">
        <v>0</v>
      </c>
      <c r="H3169">
        <v>0</v>
      </c>
      <c r="I3169">
        <v>0</v>
      </c>
      <c r="J3169">
        <v>0</v>
      </c>
      <c r="K3169">
        <v>0</v>
      </c>
      <c r="L3169">
        <v>0</v>
      </c>
      <c r="M3169">
        <v>0</v>
      </c>
      <c r="N3169">
        <v>0</v>
      </c>
      <c r="O3169">
        <v>0</v>
      </c>
      <c r="P3169">
        <v>0</v>
      </c>
      <c r="Q3169">
        <v>0</v>
      </c>
      <c r="R3169">
        <v>0</v>
      </c>
      <c r="S3169">
        <v>0</v>
      </c>
      <c r="T3169">
        <v>0</v>
      </c>
      <c r="U3169">
        <v>0</v>
      </c>
      <c r="V3169">
        <v>0</v>
      </c>
      <c r="W3169">
        <v>0</v>
      </c>
      <c r="X3169">
        <v>0</v>
      </c>
      <c r="Y3169">
        <v>0</v>
      </c>
      <c r="Z3169">
        <v>0</v>
      </c>
      <c r="AA3169">
        <v>0</v>
      </c>
      <c r="AB3169">
        <v>0</v>
      </c>
      <c r="AC3169">
        <v>0</v>
      </c>
    </row>
    <row r="3170" spans="1:29">
      <c r="A3170" t="s">
        <v>13620</v>
      </c>
      <c r="B3170" t="s">
        <v>19</v>
      </c>
      <c r="C3170">
        <v>0</v>
      </c>
      <c r="D3170">
        <v>0</v>
      </c>
      <c r="E3170">
        <v>0</v>
      </c>
      <c r="F3170">
        <v>0</v>
      </c>
      <c r="G3170">
        <v>0</v>
      </c>
      <c r="H3170">
        <v>0</v>
      </c>
      <c r="I3170">
        <v>0</v>
      </c>
      <c r="J3170">
        <v>0</v>
      </c>
      <c r="K3170">
        <v>0</v>
      </c>
      <c r="L3170">
        <v>0</v>
      </c>
      <c r="M3170">
        <v>0</v>
      </c>
      <c r="N3170">
        <v>0</v>
      </c>
      <c r="O3170">
        <v>0</v>
      </c>
      <c r="P3170">
        <v>0</v>
      </c>
      <c r="Q3170">
        <v>0</v>
      </c>
      <c r="R3170">
        <v>0</v>
      </c>
      <c r="S3170">
        <v>0</v>
      </c>
      <c r="T3170">
        <v>0</v>
      </c>
      <c r="U3170">
        <v>0</v>
      </c>
      <c r="V3170">
        <v>0</v>
      </c>
      <c r="W3170">
        <v>0</v>
      </c>
      <c r="X3170">
        <v>0</v>
      </c>
      <c r="Y3170">
        <v>0</v>
      </c>
      <c r="Z3170">
        <v>0</v>
      </c>
      <c r="AA3170">
        <v>0</v>
      </c>
      <c r="AB3170">
        <v>0</v>
      </c>
      <c r="AC3170">
        <v>0</v>
      </c>
    </row>
    <row r="3171" spans="1:29">
      <c r="A3171" t="s">
        <v>13621</v>
      </c>
      <c r="B3171" t="s">
        <v>19</v>
      </c>
      <c r="C3171">
        <v>0</v>
      </c>
      <c r="D3171">
        <v>0</v>
      </c>
      <c r="E3171">
        <v>0</v>
      </c>
      <c r="F3171">
        <v>0</v>
      </c>
      <c r="G3171">
        <v>0</v>
      </c>
      <c r="H3171">
        <v>0</v>
      </c>
      <c r="I3171">
        <v>0</v>
      </c>
      <c r="J3171">
        <v>0</v>
      </c>
      <c r="K3171">
        <v>0</v>
      </c>
      <c r="L3171">
        <v>0</v>
      </c>
      <c r="M3171">
        <v>0</v>
      </c>
      <c r="N3171">
        <v>0</v>
      </c>
      <c r="O3171">
        <v>0</v>
      </c>
      <c r="P3171">
        <v>0</v>
      </c>
      <c r="Q3171">
        <v>0</v>
      </c>
      <c r="R3171">
        <v>0</v>
      </c>
      <c r="S3171">
        <v>0</v>
      </c>
      <c r="T3171">
        <v>0</v>
      </c>
      <c r="U3171">
        <v>0</v>
      </c>
      <c r="V3171">
        <v>0</v>
      </c>
      <c r="W3171">
        <v>0</v>
      </c>
      <c r="X3171">
        <v>0</v>
      </c>
      <c r="Y3171">
        <v>0</v>
      </c>
      <c r="Z3171">
        <v>0</v>
      </c>
      <c r="AA3171">
        <v>0</v>
      </c>
      <c r="AB3171">
        <v>0</v>
      </c>
      <c r="AC3171">
        <v>0</v>
      </c>
    </row>
    <row r="3172" spans="1:29">
      <c r="A3172" t="s">
        <v>13622</v>
      </c>
      <c r="B3172" t="s">
        <v>19</v>
      </c>
      <c r="C3172">
        <v>0</v>
      </c>
      <c r="D3172">
        <v>0</v>
      </c>
      <c r="E3172">
        <v>0</v>
      </c>
      <c r="F3172">
        <v>0</v>
      </c>
      <c r="G3172">
        <v>0</v>
      </c>
      <c r="H3172">
        <v>0</v>
      </c>
      <c r="I3172">
        <v>0</v>
      </c>
      <c r="J3172">
        <v>0</v>
      </c>
      <c r="K3172">
        <v>0</v>
      </c>
      <c r="L3172">
        <v>0</v>
      </c>
      <c r="M3172">
        <v>0</v>
      </c>
      <c r="N3172">
        <v>0</v>
      </c>
      <c r="O3172">
        <v>0</v>
      </c>
      <c r="P3172">
        <v>0</v>
      </c>
      <c r="Q3172">
        <v>0</v>
      </c>
      <c r="R3172">
        <v>0</v>
      </c>
      <c r="S3172">
        <v>0</v>
      </c>
      <c r="T3172">
        <v>0</v>
      </c>
      <c r="U3172">
        <v>0</v>
      </c>
      <c r="V3172">
        <v>0</v>
      </c>
      <c r="W3172">
        <v>0</v>
      </c>
      <c r="X3172">
        <v>0</v>
      </c>
      <c r="Y3172">
        <v>0</v>
      </c>
      <c r="Z3172">
        <v>0</v>
      </c>
      <c r="AA3172">
        <v>0</v>
      </c>
      <c r="AB3172">
        <v>0</v>
      </c>
      <c r="AC3172">
        <v>0</v>
      </c>
    </row>
    <row r="3173" spans="1:29">
      <c r="A3173" t="s">
        <v>13623</v>
      </c>
      <c r="B3173" t="s">
        <v>19</v>
      </c>
      <c r="C3173">
        <v>0</v>
      </c>
      <c r="D3173">
        <v>0</v>
      </c>
      <c r="E3173">
        <v>0</v>
      </c>
      <c r="F3173">
        <v>0</v>
      </c>
      <c r="G3173">
        <v>0</v>
      </c>
      <c r="H3173">
        <v>0</v>
      </c>
      <c r="I3173">
        <v>0</v>
      </c>
      <c r="J3173">
        <v>0</v>
      </c>
      <c r="K3173">
        <v>0</v>
      </c>
      <c r="L3173">
        <v>0</v>
      </c>
      <c r="M3173">
        <v>0</v>
      </c>
      <c r="N3173">
        <v>0</v>
      </c>
      <c r="O3173">
        <v>0</v>
      </c>
      <c r="P3173">
        <v>0</v>
      </c>
      <c r="Q3173">
        <v>0</v>
      </c>
      <c r="R3173">
        <v>0</v>
      </c>
      <c r="S3173">
        <v>0</v>
      </c>
      <c r="T3173">
        <v>0</v>
      </c>
      <c r="U3173">
        <v>0</v>
      </c>
      <c r="V3173">
        <v>0</v>
      </c>
      <c r="W3173">
        <v>0</v>
      </c>
      <c r="X3173">
        <v>0</v>
      </c>
      <c r="Y3173">
        <v>0</v>
      </c>
      <c r="Z3173">
        <v>0</v>
      </c>
      <c r="AA3173">
        <v>0</v>
      </c>
      <c r="AB3173">
        <v>0</v>
      </c>
      <c r="AC3173">
        <v>0</v>
      </c>
    </row>
    <row r="3174" spans="1:29">
      <c r="A3174" t="s">
        <v>13624</v>
      </c>
      <c r="B3174" t="s">
        <v>19</v>
      </c>
      <c r="C3174">
        <v>0</v>
      </c>
      <c r="D3174">
        <v>0</v>
      </c>
      <c r="E3174">
        <v>0</v>
      </c>
      <c r="F3174">
        <v>0</v>
      </c>
      <c r="G3174">
        <v>0</v>
      </c>
      <c r="H3174">
        <v>0</v>
      </c>
      <c r="I3174">
        <v>0</v>
      </c>
      <c r="J3174">
        <v>0</v>
      </c>
      <c r="K3174">
        <v>0</v>
      </c>
      <c r="L3174">
        <v>0</v>
      </c>
      <c r="M3174">
        <v>0</v>
      </c>
      <c r="N3174">
        <v>0</v>
      </c>
      <c r="O3174">
        <v>0</v>
      </c>
      <c r="P3174">
        <v>0</v>
      </c>
      <c r="Q3174">
        <v>0</v>
      </c>
      <c r="R3174">
        <v>0</v>
      </c>
      <c r="S3174">
        <v>0</v>
      </c>
      <c r="T3174">
        <v>0</v>
      </c>
      <c r="U3174">
        <v>0</v>
      </c>
      <c r="V3174">
        <v>0</v>
      </c>
      <c r="W3174">
        <v>0</v>
      </c>
      <c r="X3174">
        <v>0</v>
      </c>
      <c r="Y3174">
        <v>0</v>
      </c>
      <c r="Z3174">
        <v>0</v>
      </c>
      <c r="AA3174">
        <v>0</v>
      </c>
      <c r="AB3174">
        <v>0</v>
      </c>
      <c r="AC3174">
        <v>0</v>
      </c>
    </row>
    <row r="3175" spans="1:29">
      <c r="A3175" t="s">
        <v>13625</v>
      </c>
      <c r="B3175" t="s">
        <v>19</v>
      </c>
      <c r="C3175">
        <v>0</v>
      </c>
      <c r="D3175">
        <v>0</v>
      </c>
      <c r="E3175">
        <v>0</v>
      </c>
      <c r="F3175">
        <v>0</v>
      </c>
      <c r="G3175">
        <v>0</v>
      </c>
      <c r="H3175">
        <v>0</v>
      </c>
      <c r="I3175">
        <v>0</v>
      </c>
      <c r="J3175">
        <v>0</v>
      </c>
      <c r="K3175">
        <v>0</v>
      </c>
      <c r="L3175">
        <v>0</v>
      </c>
      <c r="M3175">
        <v>0</v>
      </c>
      <c r="N3175">
        <v>0</v>
      </c>
      <c r="O3175">
        <v>0</v>
      </c>
      <c r="P3175">
        <v>0</v>
      </c>
      <c r="Q3175">
        <v>0</v>
      </c>
      <c r="R3175">
        <v>0</v>
      </c>
      <c r="S3175">
        <v>0</v>
      </c>
      <c r="T3175">
        <v>0</v>
      </c>
      <c r="U3175">
        <v>0</v>
      </c>
      <c r="V3175">
        <v>0</v>
      </c>
      <c r="W3175">
        <v>0</v>
      </c>
      <c r="X3175">
        <v>0</v>
      </c>
      <c r="Y3175">
        <v>0</v>
      </c>
      <c r="Z3175">
        <v>0</v>
      </c>
      <c r="AA3175">
        <v>0</v>
      </c>
      <c r="AB3175">
        <v>0</v>
      </c>
      <c r="AC3175">
        <v>0</v>
      </c>
    </row>
    <row r="3176" spans="1:29">
      <c r="A3176" t="s">
        <v>13626</v>
      </c>
      <c r="B3176" t="s">
        <v>19</v>
      </c>
      <c r="C3176">
        <v>0</v>
      </c>
      <c r="D3176">
        <v>0</v>
      </c>
      <c r="E3176">
        <v>0</v>
      </c>
      <c r="F3176">
        <v>0</v>
      </c>
      <c r="G3176">
        <v>0</v>
      </c>
      <c r="H3176">
        <v>0</v>
      </c>
      <c r="I3176">
        <v>0</v>
      </c>
      <c r="J3176">
        <v>0</v>
      </c>
      <c r="K3176">
        <v>0</v>
      </c>
      <c r="L3176">
        <v>0</v>
      </c>
      <c r="M3176">
        <v>0</v>
      </c>
      <c r="N3176">
        <v>0</v>
      </c>
      <c r="O3176">
        <v>0</v>
      </c>
      <c r="P3176">
        <v>0</v>
      </c>
      <c r="Q3176">
        <v>0</v>
      </c>
      <c r="R3176">
        <v>0</v>
      </c>
      <c r="S3176">
        <v>0</v>
      </c>
      <c r="T3176">
        <v>0</v>
      </c>
      <c r="U3176">
        <v>0</v>
      </c>
      <c r="V3176">
        <v>0</v>
      </c>
      <c r="W3176">
        <v>0</v>
      </c>
      <c r="X3176">
        <v>0</v>
      </c>
      <c r="Y3176">
        <v>0</v>
      </c>
      <c r="Z3176">
        <v>0</v>
      </c>
      <c r="AA3176">
        <v>0</v>
      </c>
      <c r="AB3176">
        <v>0</v>
      </c>
      <c r="AC3176">
        <v>0</v>
      </c>
    </row>
    <row r="3177" spans="1:29">
      <c r="A3177" t="s">
        <v>13627</v>
      </c>
      <c r="B3177" t="s">
        <v>19</v>
      </c>
      <c r="C3177">
        <v>0</v>
      </c>
      <c r="D3177">
        <v>0</v>
      </c>
      <c r="E3177">
        <v>0</v>
      </c>
      <c r="F3177">
        <v>0</v>
      </c>
      <c r="G3177">
        <v>0</v>
      </c>
      <c r="H3177">
        <v>0</v>
      </c>
      <c r="I3177">
        <v>0</v>
      </c>
      <c r="J3177">
        <v>0</v>
      </c>
      <c r="K3177">
        <v>0</v>
      </c>
      <c r="L3177">
        <v>0</v>
      </c>
      <c r="M3177">
        <v>0</v>
      </c>
      <c r="N3177">
        <v>0</v>
      </c>
      <c r="O3177">
        <v>0</v>
      </c>
      <c r="P3177">
        <v>0</v>
      </c>
      <c r="Q3177">
        <v>0</v>
      </c>
      <c r="R3177">
        <v>0</v>
      </c>
      <c r="S3177">
        <v>0</v>
      </c>
      <c r="T3177">
        <v>0</v>
      </c>
      <c r="U3177">
        <v>0</v>
      </c>
      <c r="V3177">
        <v>0</v>
      </c>
      <c r="W3177">
        <v>0</v>
      </c>
      <c r="X3177">
        <v>0</v>
      </c>
      <c r="Y3177">
        <v>0</v>
      </c>
      <c r="Z3177">
        <v>0</v>
      </c>
      <c r="AA3177">
        <v>0</v>
      </c>
      <c r="AB3177">
        <v>0</v>
      </c>
      <c r="AC3177">
        <v>0</v>
      </c>
    </row>
    <row r="3178" spans="1:29">
      <c r="A3178" t="s">
        <v>13628</v>
      </c>
      <c r="B3178" t="s">
        <v>19</v>
      </c>
      <c r="C3178">
        <v>0</v>
      </c>
      <c r="D3178">
        <v>0</v>
      </c>
      <c r="E3178">
        <v>0</v>
      </c>
      <c r="F3178">
        <v>0</v>
      </c>
      <c r="G3178">
        <v>0</v>
      </c>
      <c r="H3178">
        <v>0</v>
      </c>
      <c r="I3178">
        <v>0</v>
      </c>
      <c r="J3178">
        <v>0</v>
      </c>
      <c r="K3178">
        <v>0</v>
      </c>
      <c r="L3178">
        <v>0</v>
      </c>
      <c r="M3178">
        <v>0</v>
      </c>
      <c r="N3178">
        <v>0</v>
      </c>
      <c r="O3178">
        <v>0</v>
      </c>
      <c r="P3178">
        <v>0</v>
      </c>
      <c r="Q3178">
        <v>0</v>
      </c>
      <c r="R3178">
        <v>0</v>
      </c>
      <c r="S3178">
        <v>0</v>
      </c>
      <c r="T3178">
        <v>0</v>
      </c>
      <c r="U3178">
        <v>0</v>
      </c>
      <c r="V3178">
        <v>0</v>
      </c>
      <c r="W3178">
        <v>0</v>
      </c>
      <c r="X3178">
        <v>0</v>
      </c>
      <c r="Y3178">
        <v>0</v>
      </c>
      <c r="Z3178">
        <v>0</v>
      </c>
      <c r="AA3178">
        <v>0</v>
      </c>
      <c r="AB3178">
        <v>0</v>
      </c>
      <c r="AC3178">
        <v>0</v>
      </c>
    </row>
    <row r="3179" spans="1:29">
      <c r="A3179" t="s">
        <v>13629</v>
      </c>
      <c r="B3179" t="s">
        <v>19</v>
      </c>
      <c r="C3179">
        <v>0</v>
      </c>
      <c r="D3179">
        <v>0</v>
      </c>
      <c r="E3179">
        <v>0</v>
      </c>
      <c r="F3179">
        <v>0</v>
      </c>
      <c r="G3179">
        <v>0</v>
      </c>
      <c r="H3179">
        <v>0</v>
      </c>
      <c r="I3179">
        <v>0</v>
      </c>
      <c r="J3179">
        <v>0</v>
      </c>
      <c r="K3179">
        <v>0</v>
      </c>
      <c r="L3179">
        <v>0</v>
      </c>
      <c r="M3179">
        <v>0</v>
      </c>
      <c r="N3179">
        <v>0</v>
      </c>
      <c r="O3179">
        <v>0</v>
      </c>
      <c r="P3179">
        <v>0</v>
      </c>
      <c r="Q3179">
        <v>0</v>
      </c>
      <c r="R3179">
        <v>0</v>
      </c>
      <c r="S3179">
        <v>0</v>
      </c>
      <c r="T3179">
        <v>0</v>
      </c>
      <c r="U3179">
        <v>0</v>
      </c>
      <c r="V3179">
        <v>0</v>
      </c>
      <c r="W3179">
        <v>0</v>
      </c>
      <c r="X3179">
        <v>0</v>
      </c>
      <c r="Y3179">
        <v>0</v>
      </c>
      <c r="Z3179">
        <v>0</v>
      </c>
      <c r="AA3179">
        <v>0</v>
      </c>
      <c r="AB3179">
        <v>0</v>
      </c>
      <c r="AC3179">
        <v>0</v>
      </c>
    </row>
    <row r="3180" spans="1:29">
      <c r="A3180" t="s">
        <v>13630</v>
      </c>
      <c r="B3180" t="s">
        <v>19</v>
      </c>
      <c r="C3180">
        <v>0</v>
      </c>
      <c r="D3180">
        <v>0</v>
      </c>
      <c r="E3180">
        <v>0</v>
      </c>
      <c r="F3180">
        <v>0</v>
      </c>
      <c r="G3180">
        <v>0</v>
      </c>
      <c r="H3180">
        <v>0</v>
      </c>
      <c r="I3180">
        <v>0</v>
      </c>
      <c r="J3180">
        <v>0</v>
      </c>
      <c r="K3180">
        <v>0</v>
      </c>
      <c r="L3180">
        <v>0</v>
      </c>
      <c r="M3180">
        <v>0</v>
      </c>
      <c r="N3180">
        <v>0</v>
      </c>
      <c r="O3180">
        <v>0</v>
      </c>
      <c r="P3180">
        <v>0</v>
      </c>
      <c r="Q3180">
        <v>0</v>
      </c>
      <c r="R3180">
        <v>0</v>
      </c>
      <c r="S3180">
        <v>0</v>
      </c>
      <c r="T3180">
        <v>0</v>
      </c>
      <c r="U3180">
        <v>0</v>
      </c>
      <c r="V3180">
        <v>0</v>
      </c>
      <c r="W3180">
        <v>0</v>
      </c>
      <c r="X3180">
        <v>0</v>
      </c>
      <c r="Y3180">
        <v>0</v>
      </c>
      <c r="Z3180">
        <v>0</v>
      </c>
      <c r="AA3180">
        <v>0</v>
      </c>
      <c r="AB3180">
        <v>0</v>
      </c>
      <c r="AC3180">
        <v>0</v>
      </c>
    </row>
    <row r="3181" spans="1:29">
      <c r="A3181" t="s">
        <v>13631</v>
      </c>
      <c r="B3181" t="s">
        <v>19</v>
      </c>
      <c r="C3181">
        <v>0</v>
      </c>
      <c r="D3181">
        <v>0</v>
      </c>
      <c r="E3181">
        <v>0</v>
      </c>
      <c r="F3181">
        <v>0</v>
      </c>
      <c r="G3181">
        <v>0</v>
      </c>
      <c r="H3181">
        <v>0</v>
      </c>
      <c r="I3181">
        <v>0</v>
      </c>
      <c r="J3181">
        <v>0</v>
      </c>
      <c r="K3181">
        <v>0</v>
      </c>
      <c r="L3181">
        <v>0</v>
      </c>
      <c r="M3181">
        <v>0</v>
      </c>
      <c r="N3181">
        <v>0</v>
      </c>
      <c r="O3181">
        <v>0</v>
      </c>
      <c r="P3181">
        <v>0</v>
      </c>
      <c r="Q3181">
        <v>0</v>
      </c>
      <c r="R3181">
        <v>0</v>
      </c>
      <c r="S3181">
        <v>0</v>
      </c>
      <c r="T3181">
        <v>0</v>
      </c>
      <c r="U3181">
        <v>0</v>
      </c>
      <c r="V3181">
        <v>0</v>
      </c>
      <c r="W3181">
        <v>0</v>
      </c>
      <c r="X3181">
        <v>0</v>
      </c>
      <c r="Y3181">
        <v>0</v>
      </c>
      <c r="Z3181">
        <v>0</v>
      </c>
      <c r="AA3181">
        <v>0</v>
      </c>
      <c r="AB3181">
        <v>0</v>
      </c>
      <c r="AC3181">
        <v>0</v>
      </c>
    </row>
    <row r="3182" spans="1:29">
      <c r="A3182" t="s">
        <v>13632</v>
      </c>
      <c r="B3182" t="s">
        <v>19</v>
      </c>
      <c r="C3182">
        <v>0</v>
      </c>
      <c r="D3182">
        <v>0</v>
      </c>
      <c r="E3182">
        <v>0</v>
      </c>
      <c r="F3182">
        <v>0</v>
      </c>
      <c r="G3182">
        <v>0</v>
      </c>
      <c r="H3182">
        <v>0</v>
      </c>
      <c r="I3182">
        <v>0</v>
      </c>
      <c r="J3182">
        <v>0</v>
      </c>
      <c r="K3182">
        <v>0</v>
      </c>
      <c r="L3182">
        <v>0</v>
      </c>
      <c r="M3182">
        <v>0</v>
      </c>
      <c r="N3182">
        <v>0</v>
      </c>
      <c r="O3182">
        <v>0</v>
      </c>
      <c r="P3182">
        <v>0</v>
      </c>
      <c r="Q3182">
        <v>0</v>
      </c>
      <c r="R3182">
        <v>0</v>
      </c>
      <c r="S3182">
        <v>0</v>
      </c>
      <c r="T3182">
        <v>0</v>
      </c>
      <c r="U3182">
        <v>0</v>
      </c>
      <c r="V3182">
        <v>0</v>
      </c>
      <c r="W3182">
        <v>0</v>
      </c>
      <c r="X3182">
        <v>0</v>
      </c>
      <c r="Y3182">
        <v>0</v>
      </c>
      <c r="Z3182">
        <v>0</v>
      </c>
      <c r="AA3182">
        <v>0</v>
      </c>
      <c r="AB3182">
        <v>0</v>
      </c>
      <c r="AC3182">
        <v>0</v>
      </c>
    </row>
    <row r="3183" spans="1:29">
      <c r="A3183" t="s">
        <v>13633</v>
      </c>
      <c r="B3183" t="s">
        <v>19</v>
      </c>
      <c r="C3183">
        <v>0</v>
      </c>
      <c r="D3183">
        <v>0</v>
      </c>
      <c r="E3183">
        <v>0</v>
      </c>
      <c r="F3183">
        <v>0</v>
      </c>
      <c r="G3183">
        <v>0</v>
      </c>
      <c r="H3183">
        <v>0</v>
      </c>
      <c r="I3183">
        <v>0</v>
      </c>
      <c r="J3183">
        <v>0</v>
      </c>
      <c r="K3183">
        <v>0</v>
      </c>
      <c r="L3183">
        <v>0</v>
      </c>
      <c r="M3183">
        <v>0</v>
      </c>
      <c r="N3183">
        <v>0</v>
      </c>
      <c r="O3183">
        <v>0</v>
      </c>
      <c r="P3183">
        <v>0</v>
      </c>
      <c r="Q3183">
        <v>0</v>
      </c>
      <c r="R3183">
        <v>0</v>
      </c>
      <c r="S3183">
        <v>0</v>
      </c>
      <c r="T3183">
        <v>0</v>
      </c>
      <c r="U3183">
        <v>0</v>
      </c>
      <c r="V3183">
        <v>0</v>
      </c>
      <c r="W3183">
        <v>0</v>
      </c>
      <c r="X3183">
        <v>0</v>
      </c>
      <c r="Y3183">
        <v>0</v>
      </c>
      <c r="Z3183">
        <v>0</v>
      </c>
      <c r="AA3183">
        <v>0</v>
      </c>
      <c r="AB3183">
        <v>0</v>
      </c>
      <c r="AC3183">
        <v>0</v>
      </c>
    </row>
    <row r="3184" spans="1:29">
      <c r="A3184" t="s">
        <v>13634</v>
      </c>
      <c r="B3184" t="s">
        <v>19</v>
      </c>
      <c r="C3184">
        <v>0</v>
      </c>
      <c r="D3184">
        <v>0</v>
      </c>
      <c r="E3184">
        <v>0</v>
      </c>
      <c r="F3184">
        <v>0</v>
      </c>
      <c r="G3184">
        <v>0</v>
      </c>
      <c r="H3184">
        <v>0</v>
      </c>
      <c r="I3184">
        <v>0</v>
      </c>
      <c r="J3184">
        <v>0</v>
      </c>
      <c r="K3184">
        <v>0</v>
      </c>
      <c r="L3184">
        <v>0</v>
      </c>
      <c r="M3184">
        <v>0</v>
      </c>
      <c r="N3184">
        <v>0</v>
      </c>
      <c r="O3184">
        <v>0</v>
      </c>
      <c r="P3184">
        <v>0</v>
      </c>
      <c r="Q3184">
        <v>0</v>
      </c>
      <c r="R3184">
        <v>0</v>
      </c>
      <c r="S3184">
        <v>0</v>
      </c>
      <c r="T3184">
        <v>0</v>
      </c>
      <c r="U3184">
        <v>0</v>
      </c>
      <c r="V3184">
        <v>0</v>
      </c>
      <c r="W3184">
        <v>0</v>
      </c>
      <c r="X3184">
        <v>0</v>
      </c>
      <c r="Y3184">
        <v>0</v>
      </c>
      <c r="Z3184">
        <v>0</v>
      </c>
      <c r="AA3184">
        <v>0</v>
      </c>
      <c r="AB3184">
        <v>0</v>
      </c>
      <c r="AC3184">
        <v>0</v>
      </c>
    </row>
    <row r="3185" spans="1:29">
      <c r="A3185" t="s">
        <v>13635</v>
      </c>
      <c r="B3185" t="s">
        <v>19</v>
      </c>
      <c r="C3185">
        <v>0</v>
      </c>
      <c r="D3185">
        <v>0</v>
      </c>
      <c r="E3185">
        <v>0</v>
      </c>
      <c r="F3185">
        <v>0</v>
      </c>
      <c r="G3185">
        <v>0</v>
      </c>
      <c r="H3185">
        <v>0</v>
      </c>
      <c r="I3185">
        <v>0</v>
      </c>
      <c r="J3185">
        <v>0</v>
      </c>
      <c r="K3185">
        <v>0</v>
      </c>
      <c r="L3185">
        <v>0</v>
      </c>
      <c r="M3185">
        <v>0</v>
      </c>
      <c r="N3185">
        <v>0</v>
      </c>
      <c r="O3185">
        <v>0</v>
      </c>
      <c r="P3185">
        <v>0</v>
      </c>
      <c r="Q3185">
        <v>0</v>
      </c>
      <c r="R3185">
        <v>0</v>
      </c>
      <c r="S3185">
        <v>0</v>
      </c>
      <c r="T3185">
        <v>0</v>
      </c>
      <c r="U3185">
        <v>0</v>
      </c>
      <c r="V3185">
        <v>0</v>
      </c>
      <c r="W3185">
        <v>0</v>
      </c>
      <c r="X3185">
        <v>0</v>
      </c>
      <c r="Y3185">
        <v>0</v>
      </c>
      <c r="Z3185">
        <v>0</v>
      </c>
      <c r="AA3185">
        <v>0</v>
      </c>
      <c r="AB3185">
        <v>0</v>
      </c>
      <c r="AC3185">
        <v>0</v>
      </c>
    </row>
    <row r="3186" spans="1:29">
      <c r="A3186" t="s">
        <v>13636</v>
      </c>
      <c r="B3186" t="s">
        <v>19</v>
      </c>
      <c r="C3186">
        <v>0</v>
      </c>
      <c r="D3186">
        <v>0</v>
      </c>
      <c r="E3186">
        <v>0</v>
      </c>
      <c r="F3186">
        <v>0</v>
      </c>
      <c r="G3186">
        <v>0</v>
      </c>
      <c r="H3186">
        <v>0</v>
      </c>
      <c r="I3186">
        <v>0</v>
      </c>
      <c r="J3186">
        <v>0</v>
      </c>
      <c r="K3186">
        <v>0</v>
      </c>
      <c r="L3186">
        <v>0</v>
      </c>
      <c r="M3186">
        <v>0</v>
      </c>
      <c r="N3186">
        <v>0</v>
      </c>
      <c r="O3186">
        <v>0</v>
      </c>
      <c r="P3186">
        <v>0</v>
      </c>
      <c r="Q3186">
        <v>0</v>
      </c>
      <c r="R3186">
        <v>0</v>
      </c>
      <c r="S3186">
        <v>0</v>
      </c>
      <c r="T3186">
        <v>0</v>
      </c>
      <c r="U3186">
        <v>0</v>
      </c>
      <c r="V3186">
        <v>0</v>
      </c>
      <c r="W3186">
        <v>0</v>
      </c>
      <c r="X3186">
        <v>0</v>
      </c>
      <c r="Y3186">
        <v>0</v>
      </c>
      <c r="Z3186">
        <v>0</v>
      </c>
      <c r="AA3186">
        <v>0</v>
      </c>
      <c r="AB3186">
        <v>0</v>
      </c>
      <c r="AC3186">
        <v>0</v>
      </c>
    </row>
    <row r="3187" spans="1:29">
      <c r="A3187" t="s">
        <v>13637</v>
      </c>
      <c r="B3187" t="s">
        <v>19</v>
      </c>
      <c r="C3187">
        <v>0</v>
      </c>
      <c r="D3187">
        <v>0</v>
      </c>
      <c r="E3187">
        <v>0</v>
      </c>
      <c r="F3187">
        <v>0</v>
      </c>
      <c r="G3187">
        <v>0</v>
      </c>
      <c r="H3187">
        <v>0</v>
      </c>
      <c r="I3187">
        <v>0</v>
      </c>
      <c r="J3187">
        <v>0</v>
      </c>
      <c r="K3187">
        <v>0</v>
      </c>
      <c r="L3187">
        <v>0</v>
      </c>
      <c r="M3187">
        <v>0</v>
      </c>
      <c r="N3187">
        <v>0</v>
      </c>
      <c r="O3187">
        <v>0</v>
      </c>
      <c r="P3187">
        <v>0</v>
      </c>
      <c r="Q3187">
        <v>0</v>
      </c>
      <c r="R3187">
        <v>0</v>
      </c>
      <c r="S3187">
        <v>0</v>
      </c>
      <c r="T3187">
        <v>0</v>
      </c>
      <c r="U3187">
        <v>0</v>
      </c>
      <c r="V3187">
        <v>0</v>
      </c>
      <c r="W3187">
        <v>0</v>
      </c>
      <c r="X3187">
        <v>0</v>
      </c>
      <c r="Y3187">
        <v>0</v>
      </c>
      <c r="Z3187">
        <v>0</v>
      </c>
      <c r="AA3187">
        <v>0</v>
      </c>
      <c r="AB3187">
        <v>0</v>
      </c>
      <c r="AC3187">
        <v>0</v>
      </c>
    </row>
    <row r="3188" spans="1:29">
      <c r="A3188" t="s">
        <v>13638</v>
      </c>
      <c r="B3188" t="s">
        <v>19</v>
      </c>
      <c r="C3188">
        <v>0</v>
      </c>
      <c r="D3188">
        <v>0</v>
      </c>
      <c r="E3188">
        <v>0</v>
      </c>
      <c r="F3188">
        <v>0</v>
      </c>
      <c r="G3188">
        <v>0</v>
      </c>
      <c r="H3188">
        <v>0</v>
      </c>
      <c r="I3188">
        <v>0</v>
      </c>
      <c r="J3188">
        <v>0</v>
      </c>
      <c r="K3188">
        <v>0</v>
      </c>
      <c r="L3188">
        <v>0</v>
      </c>
      <c r="M3188">
        <v>0</v>
      </c>
      <c r="N3188">
        <v>0</v>
      </c>
      <c r="O3188">
        <v>0</v>
      </c>
      <c r="P3188">
        <v>0</v>
      </c>
      <c r="Q3188">
        <v>0</v>
      </c>
      <c r="R3188">
        <v>0</v>
      </c>
      <c r="S3188">
        <v>0</v>
      </c>
      <c r="T3188">
        <v>0</v>
      </c>
      <c r="U3188">
        <v>0</v>
      </c>
      <c r="V3188">
        <v>0</v>
      </c>
      <c r="W3188">
        <v>0</v>
      </c>
      <c r="X3188">
        <v>0</v>
      </c>
      <c r="Y3188">
        <v>0</v>
      </c>
      <c r="Z3188">
        <v>0</v>
      </c>
      <c r="AA3188">
        <v>0</v>
      </c>
      <c r="AB3188">
        <v>0</v>
      </c>
      <c r="AC3188">
        <v>0</v>
      </c>
    </row>
    <row r="3189" spans="1:29">
      <c r="A3189" t="s">
        <v>13639</v>
      </c>
      <c r="B3189" t="s">
        <v>19</v>
      </c>
      <c r="C3189">
        <v>0</v>
      </c>
      <c r="D3189">
        <v>0</v>
      </c>
      <c r="E3189">
        <v>0</v>
      </c>
      <c r="F3189">
        <v>0</v>
      </c>
      <c r="G3189">
        <v>0</v>
      </c>
      <c r="H3189">
        <v>0</v>
      </c>
      <c r="I3189">
        <v>0</v>
      </c>
      <c r="J3189">
        <v>0</v>
      </c>
      <c r="K3189">
        <v>0</v>
      </c>
      <c r="L3189">
        <v>0</v>
      </c>
      <c r="M3189">
        <v>0</v>
      </c>
      <c r="N3189">
        <v>0</v>
      </c>
      <c r="O3189">
        <v>0</v>
      </c>
      <c r="P3189">
        <v>0</v>
      </c>
      <c r="Q3189">
        <v>0</v>
      </c>
      <c r="R3189">
        <v>0</v>
      </c>
      <c r="S3189">
        <v>0</v>
      </c>
      <c r="T3189">
        <v>0</v>
      </c>
      <c r="U3189">
        <v>0</v>
      </c>
      <c r="V3189">
        <v>0</v>
      </c>
      <c r="W3189">
        <v>0</v>
      </c>
      <c r="X3189">
        <v>0</v>
      </c>
      <c r="Y3189">
        <v>0</v>
      </c>
      <c r="Z3189">
        <v>0</v>
      </c>
      <c r="AA3189">
        <v>0</v>
      </c>
      <c r="AB3189">
        <v>0</v>
      </c>
      <c r="AC3189">
        <v>0</v>
      </c>
    </row>
    <row r="3190" spans="1:29">
      <c r="A3190" t="s">
        <v>13640</v>
      </c>
      <c r="B3190" t="s">
        <v>19</v>
      </c>
      <c r="C3190">
        <v>0</v>
      </c>
      <c r="D3190">
        <v>0</v>
      </c>
      <c r="E3190">
        <v>0</v>
      </c>
      <c r="F3190">
        <v>0</v>
      </c>
      <c r="G3190">
        <v>0</v>
      </c>
      <c r="H3190">
        <v>0</v>
      </c>
      <c r="I3190">
        <v>0</v>
      </c>
      <c r="J3190">
        <v>0</v>
      </c>
      <c r="K3190">
        <v>0</v>
      </c>
      <c r="L3190">
        <v>0</v>
      </c>
      <c r="M3190">
        <v>0</v>
      </c>
      <c r="N3190">
        <v>0</v>
      </c>
      <c r="O3190">
        <v>0</v>
      </c>
      <c r="P3190">
        <v>0</v>
      </c>
      <c r="Q3190">
        <v>0</v>
      </c>
      <c r="R3190">
        <v>0</v>
      </c>
      <c r="S3190">
        <v>0</v>
      </c>
      <c r="T3190">
        <v>0</v>
      </c>
      <c r="U3190">
        <v>0</v>
      </c>
      <c r="V3190">
        <v>0</v>
      </c>
      <c r="W3190">
        <v>0</v>
      </c>
      <c r="X3190">
        <v>0</v>
      </c>
      <c r="Y3190">
        <v>0</v>
      </c>
      <c r="Z3190">
        <v>0</v>
      </c>
      <c r="AA3190">
        <v>0</v>
      </c>
      <c r="AB3190">
        <v>0</v>
      </c>
      <c r="AC3190">
        <v>0</v>
      </c>
    </row>
    <row r="3191" spans="1:29">
      <c r="A3191" t="s">
        <v>13641</v>
      </c>
      <c r="B3191" t="s">
        <v>19</v>
      </c>
      <c r="C3191">
        <v>0</v>
      </c>
      <c r="D3191">
        <v>0</v>
      </c>
      <c r="E3191">
        <v>0</v>
      </c>
      <c r="F3191">
        <v>0</v>
      </c>
      <c r="G3191">
        <v>0</v>
      </c>
      <c r="H3191">
        <v>0</v>
      </c>
      <c r="I3191">
        <v>0</v>
      </c>
      <c r="J3191">
        <v>0</v>
      </c>
      <c r="K3191">
        <v>0</v>
      </c>
      <c r="L3191">
        <v>0</v>
      </c>
      <c r="M3191">
        <v>0</v>
      </c>
      <c r="N3191">
        <v>0</v>
      </c>
      <c r="O3191">
        <v>0</v>
      </c>
      <c r="P3191">
        <v>0</v>
      </c>
      <c r="Q3191">
        <v>0</v>
      </c>
      <c r="R3191">
        <v>0</v>
      </c>
      <c r="S3191">
        <v>0</v>
      </c>
      <c r="T3191">
        <v>0</v>
      </c>
      <c r="U3191">
        <v>0</v>
      </c>
      <c r="V3191">
        <v>0</v>
      </c>
      <c r="W3191">
        <v>0</v>
      </c>
      <c r="X3191">
        <v>0</v>
      </c>
      <c r="Y3191">
        <v>0</v>
      </c>
      <c r="Z3191">
        <v>0</v>
      </c>
      <c r="AA3191">
        <v>0</v>
      </c>
      <c r="AB3191">
        <v>0</v>
      </c>
      <c r="AC3191">
        <v>0</v>
      </c>
    </row>
    <row r="3192" spans="1:29">
      <c r="A3192" t="s">
        <v>13642</v>
      </c>
      <c r="B3192" t="s">
        <v>19</v>
      </c>
      <c r="C3192">
        <v>0</v>
      </c>
      <c r="D3192">
        <v>0</v>
      </c>
      <c r="E3192">
        <v>0</v>
      </c>
      <c r="F3192">
        <v>0</v>
      </c>
      <c r="G3192">
        <v>0</v>
      </c>
      <c r="H3192">
        <v>0</v>
      </c>
      <c r="I3192">
        <v>0</v>
      </c>
      <c r="J3192">
        <v>0</v>
      </c>
      <c r="K3192">
        <v>0</v>
      </c>
      <c r="L3192">
        <v>0</v>
      </c>
      <c r="M3192">
        <v>0</v>
      </c>
      <c r="N3192">
        <v>0</v>
      </c>
      <c r="O3192">
        <v>0</v>
      </c>
      <c r="P3192">
        <v>0</v>
      </c>
      <c r="Q3192">
        <v>0</v>
      </c>
      <c r="R3192">
        <v>0</v>
      </c>
      <c r="S3192">
        <v>0</v>
      </c>
      <c r="T3192">
        <v>0</v>
      </c>
      <c r="U3192">
        <v>0</v>
      </c>
      <c r="V3192">
        <v>0</v>
      </c>
      <c r="W3192">
        <v>0</v>
      </c>
      <c r="X3192">
        <v>0</v>
      </c>
      <c r="Y3192">
        <v>0</v>
      </c>
      <c r="Z3192">
        <v>0</v>
      </c>
      <c r="AA3192">
        <v>0</v>
      </c>
      <c r="AB3192">
        <v>0</v>
      </c>
      <c r="AC3192">
        <v>0</v>
      </c>
    </row>
    <row r="3193" spans="1:29">
      <c r="A3193" t="s">
        <v>13643</v>
      </c>
      <c r="B3193" t="s">
        <v>19</v>
      </c>
      <c r="C3193">
        <v>0</v>
      </c>
      <c r="D3193">
        <v>0</v>
      </c>
      <c r="E3193">
        <v>0</v>
      </c>
      <c r="F3193">
        <v>0</v>
      </c>
      <c r="G3193">
        <v>0</v>
      </c>
      <c r="H3193">
        <v>0</v>
      </c>
      <c r="I3193">
        <v>0</v>
      </c>
      <c r="J3193">
        <v>0</v>
      </c>
      <c r="K3193">
        <v>0</v>
      </c>
      <c r="L3193">
        <v>0</v>
      </c>
      <c r="M3193">
        <v>0</v>
      </c>
      <c r="N3193">
        <v>0</v>
      </c>
      <c r="O3193">
        <v>0</v>
      </c>
      <c r="P3193">
        <v>0</v>
      </c>
      <c r="Q3193">
        <v>0</v>
      </c>
      <c r="R3193">
        <v>0</v>
      </c>
      <c r="S3193">
        <v>0</v>
      </c>
      <c r="T3193">
        <v>0</v>
      </c>
      <c r="U3193">
        <v>0</v>
      </c>
      <c r="V3193">
        <v>0</v>
      </c>
      <c r="W3193">
        <v>0</v>
      </c>
      <c r="X3193">
        <v>0</v>
      </c>
      <c r="Y3193">
        <v>0</v>
      </c>
      <c r="Z3193">
        <v>0</v>
      </c>
      <c r="AA3193">
        <v>0</v>
      </c>
      <c r="AB3193">
        <v>0</v>
      </c>
      <c r="AC3193">
        <v>0</v>
      </c>
    </row>
    <row r="3194" spans="1:29">
      <c r="A3194" t="s">
        <v>13644</v>
      </c>
      <c r="B3194" t="s">
        <v>19</v>
      </c>
      <c r="C3194">
        <v>0</v>
      </c>
      <c r="D3194">
        <v>0</v>
      </c>
      <c r="E3194">
        <v>0</v>
      </c>
      <c r="F3194">
        <v>0</v>
      </c>
      <c r="G3194">
        <v>0</v>
      </c>
      <c r="H3194">
        <v>0</v>
      </c>
      <c r="I3194">
        <v>0</v>
      </c>
      <c r="J3194">
        <v>0</v>
      </c>
      <c r="K3194">
        <v>0</v>
      </c>
      <c r="L3194">
        <v>0</v>
      </c>
      <c r="M3194">
        <v>0</v>
      </c>
      <c r="N3194">
        <v>0</v>
      </c>
      <c r="O3194">
        <v>0</v>
      </c>
      <c r="P3194">
        <v>0</v>
      </c>
      <c r="Q3194">
        <v>0</v>
      </c>
      <c r="R3194">
        <v>0</v>
      </c>
      <c r="S3194">
        <v>0</v>
      </c>
      <c r="T3194">
        <v>0</v>
      </c>
      <c r="U3194">
        <v>0</v>
      </c>
      <c r="V3194">
        <v>0</v>
      </c>
      <c r="W3194">
        <v>0</v>
      </c>
      <c r="X3194">
        <v>0</v>
      </c>
      <c r="Y3194">
        <v>0</v>
      </c>
      <c r="Z3194">
        <v>0</v>
      </c>
      <c r="AA3194">
        <v>0</v>
      </c>
      <c r="AB3194">
        <v>0</v>
      </c>
      <c r="AC3194">
        <v>0</v>
      </c>
    </row>
    <row r="3195" spans="1:29">
      <c r="A3195" t="s">
        <v>13645</v>
      </c>
      <c r="B3195" t="s">
        <v>19</v>
      </c>
      <c r="C3195">
        <v>0</v>
      </c>
      <c r="D3195">
        <v>0</v>
      </c>
      <c r="E3195">
        <v>0</v>
      </c>
      <c r="F3195">
        <v>0</v>
      </c>
      <c r="G3195">
        <v>0</v>
      </c>
      <c r="H3195">
        <v>0</v>
      </c>
      <c r="I3195">
        <v>0</v>
      </c>
      <c r="J3195">
        <v>0</v>
      </c>
      <c r="K3195">
        <v>0</v>
      </c>
      <c r="L3195">
        <v>0</v>
      </c>
      <c r="M3195">
        <v>0</v>
      </c>
      <c r="N3195">
        <v>0</v>
      </c>
      <c r="O3195">
        <v>0</v>
      </c>
      <c r="P3195">
        <v>0</v>
      </c>
      <c r="Q3195">
        <v>0</v>
      </c>
      <c r="R3195">
        <v>0</v>
      </c>
      <c r="S3195">
        <v>0</v>
      </c>
      <c r="T3195">
        <v>0</v>
      </c>
      <c r="U3195">
        <v>0</v>
      </c>
      <c r="V3195">
        <v>0</v>
      </c>
      <c r="W3195">
        <v>0</v>
      </c>
      <c r="X3195">
        <v>0</v>
      </c>
      <c r="Y3195">
        <v>0</v>
      </c>
      <c r="Z3195">
        <v>0</v>
      </c>
      <c r="AA3195">
        <v>0</v>
      </c>
      <c r="AB3195">
        <v>0</v>
      </c>
      <c r="AC3195">
        <v>0</v>
      </c>
    </row>
    <row r="3196" spans="1:29">
      <c r="A3196" t="s">
        <v>13646</v>
      </c>
      <c r="B3196" t="s">
        <v>19</v>
      </c>
      <c r="C3196">
        <v>0</v>
      </c>
      <c r="D3196">
        <v>0</v>
      </c>
      <c r="E3196">
        <v>0</v>
      </c>
      <c r="F3196">
        <v>0</v>
      </c>
      <c r="G3196">
        <v>0</v>
      </c>
      <c r="H3196">
        <v>0</v>
      </c>
      <c r="I3196">
        <v>0</v>
      </c>
      <c r="J3196">
        <v>0</v>
      </c>
      <c r="K3196">
        <v>0</v>
      </c>
      <c r="L3196">
        <v>0</v>
      </c>
      <c r="M3196">
        <v>0</v>
      </c>
      <c r="N3196">
        <v>0</v>
      </c>
      <c r="O3196">
        <v>0</v>
      </c>
      <c r="P3196">
        <v>0</v>
      </c>
      <c r="Q3196">
        <v>0</v>
      </c>
      <c r="R3196">
        <v>0</v>
      </c>
      <c r="S3196">
        <v>0</v>
      </c>
      <c r="T3196">
        <v>0</v>
      </c>
      <c r="U3196">
        <v>0</v>
      </c>
      <c r="V3196">
        <v>0</v>
      </c>
      <c r="W3196">
        <v>0</v>
      </c>
      <c r="X3196">
        <v>0</v>
      </c>
      <c r="Y3196">
        <v>0</v>
      </c>
      <c r="Z3196">
        <v>0</v>
      </c>
      <c r="AA3196">
        <v>0</v>
      </c>
      <c r="AB3196">
        <v>0</v>
      </c>
      <c r="AC3196">
        <v>0</v>
      </c>
    </row>
    <row r="3197" spans="1:29">
      <c r="A3197" t="s">
        <v>13647</v>
      </c>
      <c r="B3197" t="s">
        <v>19</v>
      </c>
      <c r="C3197">
        <v>0</v>
      </c>
      <c r="D3197">
        <v>0</v>
      </c>
      <c r="E3197">
        <v>0</v>
      </c>
      <c r="F3197">
        <v>0</v>
      </c>
      <c r="G3197">
        <v>0</v>
      </c>
      <c r="H3197">
        <v>0</v>
      </c>
      <c r="I3197">
        <v>0</v>
      </c>
      <c r="J3197">
        <v>0</v>
      </c>
      <c r="K3197">
        <v>0</v>
      </c>
      <c r="L3197">
        <v>0</v>
      </c>
      <c r="M3197">
        <v>0</v>
      </c>
      <c r="N3197">
        <v>0</v>
      </c>
      <c r="O3197">
        <v>0</v>
      </c>
      <c r="P3197">
        <v>0</v>
      </c>
      <c r="Q3197">
        <v>0</v>
      </c>
      <c r="R3197">
        <v>0</v>
      </c>
      <c r="S3197">
        <v>0</v>
      </c>
      <c r="T3197">
        <v>0</v>
      </c>
      <c r="U3197">
        <v>0</v>
      </c>
      <c r="V3197">
        <v>0</v>
      </c>
      <c r="W3197">
        <v>0</v>
      </c>
      <c r="X3197">
        <v>0</v>
      </c>
      <c r="Y3197">
        <v>0</v>
      </c>
      <c r="Z3197">
        <v>0</v>
      </c>
      <c r="AA3197">
        <v>0</v>
      </c>
      <c r="AB3197">
        <v>0</v>
      </c>
      <c r="AC3197">
        <v>0</v>
      </c>
    </row>
    <row r="3198" spans="1:29">
      <c r="A3198" t="s">
        <v>13648</v>
      </c>
      <c r="B3198" t="s">
        <v>19</v>
      </c>
      <c r="C3198">
        <v>0</v>
      </c>
      <c r="D3198">
        <v>0</v>
      </c>
      <c r="E3198">
        <v>0</v>
      </c>
      <c r="F3198">
        <v>0</v>
      </c>
      <c r="G3198">
        <v>0</v>
      </c>
      <c r="H3198">
        <v>0</v>
      </c>
      <c r="I3198">
        <v>0</v>
      </c>
      <c r="J3198">
        <v>0</v>
      </c>
      <c r="K3198">
        <v>0</v>
      </c>
      <c r="L3198">
        <v>0</v>
      </c>
      <c r="M3198">
        <v>0</v>
      </c>
      <c r="N3198">
        <v>0</v>
      </c>
      <c r="O3198">
        <v>0</v>
      </c>
      <c r="P3198">
        <v>0</v>
      </c>
      <c r="Q3198">
        <v>0</v>
      </c>
      <c r="R3198">
        <v>0</v>
      </c>
      <c r="S3198">
        <v>0</v>
      </c>
      <c r="T3198">
        <v>0</v>
      </c>
      <c r="U3198">
        <v>0</v>
      </c>
      <c r="V3198">
        <v>0</v>
      </c>
      <c r="W3198">
        <v>0</v>
      </c>
      <c r="X3198">
        <v>0</v>
      </c>
      <c r="Y3198">
        <v>0</v>
      </c>
      <c r="Z3198">
        <v>0</v>
      </c>
      <c r="AA3198">
        <v>0</v>
      </c>
      <c r="AB3198">
        <v>0</v>
      </c>
      <c r="AC3198">
        <v>0</v>
      </c>
    </row>
    <row r="3199" spans="1:29">
      <c r="A3199" t="s">
        <v>13649</v>
      </c>
      <c r="B3199" t="s">
        <v>19</v>
      </c>
      <c r="C3199">
        <v>0</v>
      </c>
      <c r="D3199">
        <v>0</v>
      </c>
      <c r="E3199">
        <v>0</v>
      </c>
      <c r="F3199">
        <v>0</v>
      </c>
      <c r="G3199">
        <v>0</v>
      </c>
      <c r="H3199">
        <v>0</v>
      </c>
      <c r="I3199">
        <v>0</v>
      </c>
      <c r="J3199">
        <v>0</v>
      </c>
      <c r="K3199">
        <v>0</v>
      </c>
      <c r="L3199">
        <v>0</v>
      </c>
      <c r="M3199">
        <v>0</v>
      </c>
      <c r="N3199">
        <v>0</v>
      </c>
      <c r="O3199">
        <v>0</v>
      </c>
      <c r="P3199">
        <v>0</v>
      </c>
      <c r="Q3199">
        <v>0</v>
      </c>
      <c r="R3199">
        <v>0</v>
      </c>
      <c r="S3199">
        <v>0</v>
      </c>
      <c r="T3199">
        <v>0</v>
      </c>
      <c r="U3199">
        <v>0</v>
      </c>
      <c r="V3199">
        <v>0</v>
      </c>
      <c r="W3199">
        <v>0</v>
      </c>
      <c r="X3199">
        <v>0</v>
      </c>
      <c r="Y3199">
        <v>0</v>
      </c>
      <c r="Z3199">
        <v>0</v>
      </c>
      <c r="AA3199">
        <v>0</v>
      </c>
      <c r="AB3199">
        <v>0</v>
      </c>
      <c r="AC3199">
        <v>0</v>
      </c>
    </row>
    <row r="3200" spans="1:29">
      <c r="A3200" t="s">
        <v>13650</v>
      </c>
      <c r="B3200" t="s">
        <v>19</v>
      </c>
      <c r="C3200">
        <v>0</v>
      </c>
      <c r="D3200">
        <v>0</v>
      </c>
      <c r="E3200">
        <v>0</v>
      </c>
      <c r="F3200">
        <v>0</v>
      </c>
      <c r="G3200">
        <v>0</v>
      </c>
      <c r="H3200">
        <v>0</v>
      </c>
      <c r="I3200">
        <v>0</v>
      </c>
      <c r="J3200">
        <v>0</v>
      </c>
      <c r="K3200">
        <v>0</v>
      </c>
      <c r="L3200">
        <v>0</v>
      </c>
      <c r="M3200">
        <v>0</v>
      </c>
      <c r="N3200">
        <v>0</v>
      </c>
      <c r="O3200">
        <v>0</v>
      </c>
      <c r="P3200">
        <v>0</v>
      </c>
      <c r="Q3200">
        <v>0</v>
      </c>
      <c r="R3200">
        <v>0</v>
      </c>
      <c r="S3200">
        <v>0</v>
      </c>
      <c r="T3200">
        <v>0</v>
      </c>
      <c r="U3200">
        <v>0</v>
      </c>
      <c r="V3200">
        <v>0</v>
      </c>
      <c r="W3200">
        <v>0</v>
      </c>
      <c r="X3200">
        <v>0</v>
      </c>
      <c r="Y3200">
        <v>0</v>
      </c>
      <c r="Z3200">
        <v>0</v>
      </c>
      <c r="AA3200">
        <v>0</v>
      </c>
      <c r="AB3200">
        <v>0</v>
      </c>
      <c r="AC3200">
        <v>0</v>
      </c>
    </row>
    <row r="3201" spans="1:29">
      <c r="A3201" t="s">
        <v>13651</v>
      </c>
      <c r="B3201" t="s">
        <v>19</v>
      </c>
      <c r="C3201">
        <v>0</v>
      </c>
      <c r="D3201">
        <v>0</v>
      </c>
      <c r="E3201">
        <v>0</v>
      </c>
      <c r="F3201">
        <v>0</v>
      </c>
      <c r="G3201">
        <v>0</v>
      </c>
      <c r="H3201">
        <v>0</v>
      </c>
      <c r="I3201">
        <v>0</v>
      </c>
      <c r="J3201">
        <v>0</v>
      </c>
      <c r="K3201">
        <v>0</v>
      </c>
      <c r="L3201">
        <v>0</v>
      </c>
      <c r="M3201">
        <v>0</v>
      </c>
      <c r="N3201">
        <v>0</v>
      </c>
      <c r="O3201">
        <v>0</v>
      </c>
      <c r="P3201">
        <v>0</v>
      </c>
      <c r="Q3201">
        <v>0</v>
      </c>
      <c r="R3201">
        <v>0</v>
      </c>
      <c r="S3201">
        <v>0</v>
      </c>
      <c r="T3201">
        <v>0</v>
      </c>
      <c r="U3201">
        <v>0</v>
      </c>
      <c r="V3201">
        <v>0</v>
      </c>
      <c r="W3201">
        <v>0</v>
      </c>
      <c r="X3201">
        <v>0</v>
      </c>
      <c r="Y3201">
        <v>0</v>
      </c>
      <c r="Z3201">
        <v>0</v>
      </c>
      <c r="AA3201">
        <v>0</v>
      </c>
      <c r="AB3201">
        <v>0</v>
      </c>
      <c r="AC3201">
        <v>0</v>
      </c>
    </row>
    <row r="3202" spans="1:29">
      <c r="A3202" t="s">
        <v>13652</v>
      </c>
      <c r="B3202" t="s">
        <v>19</v>
      </c>
      <c r="C3202">
        <v>0</v>
      </c>
      <c r="D3202">
        <v>0</v>
      </c>
      <c r="E3202">
        <v>0</v>
      </c>
      <c r="F3202">
        <v>0</v>
      </c>
      <c r="G3202">
        <v>0</v>
      </c>
      <c r="H3202">
        <v>0</v>
      </c>
      <c r="I3202">
        <v>0</v>
      </c>
      <c r="J3202">
        <v>0</v>
      </c>
      <c r="K3202">
        <v>0</v>
      </c>
      <c r="L3202">
        <v>0</v>
      </c>
      <c r="M3202">
        <v>0</v>
      </c>
      <c r="N3202">
        <v>0</v>
      </c>
      <c r="O3202">
        <v>0</v>
      </c>
      <c r="P3202">
        <v>0</v>
      </c>
      <c r="Q3202">
        <v>0</v>
      </c>
      <c r="R3202">
        <v>0</v>
      </c>
      <c r="S3202">
        <v>0</v>
      </c>
      <c r="T3202">
        <v>0</v>
      </c>
      <c r="U3202">
        <v>0</v>
      </c>
      <c r="V3202">
        <v>0</v>
      </c>
      <c r="W3202">
        <v>0</v>
      </c>
      <c r="X3202">
        <v>0</v>
      </c>
      <c r="Y3202">
        <v>0</v>
      </c>
      <c r="Z3202">
        <v>0</v>
      </c>
      <c r="AA3202">
        <v>0</v>
      </c>
      <c r="AB3202">
        <v>0</v>
      </c>
      <c r="AC3202">
        <v>0</v>
      </c>
    </row>
    <row r="3203" spans="1:29">
      <c r="A3203" t="s">
        <v>13653</v>
      </c>
      <c r="B3203" t="s">
        <v>19</v>
      </c>
      <c r="C3203">
        <v>0</v>
      </c>
      <c r="D3203">
        <v>0</v>
      </c>
      <c r="E3203">
        <v>0</v>
      </c>
      <c r="F3203">
        <v>0</v>
      </c>
      <c r="G3203">
        <v>0</v>
      </c>
      <c r="H3203">
        <v>0</v>
      </c>
      <c r="I3203">
        <v>0</v>
      </c>
      <c r="J3203">
        <v>0</v>
      </c>
      <c r="K3203">
        <v>0</v>
      </c>
      <c r="L3203">
        <v>0</v>
      </c>
      <c r="M3203">
        <v>0</v>
      </c>
      <c r="N3203">
        <v>0</v>
      </c>
      <c r="O3203">
        <v>0</v>
      </c>
      <c r="P3203">
        <v>0</v>
      </c>
      <c r="Q3203">
        <v>0</v>
      </c>
      <c r="R3203">
        <v>0</v>
      </c>
      <c r="S3203">
        <v>0</v>
      </c>
      <c r="T3203">
        <v>0</v>
      </c>
      <c r="U3203">
        <v>0</v>
      </c>
      <c r="V3203">
        <v>0</v>
      </c>
      <c r="W3203">
        <v>0</v>
      </c>
      <c r="X3203">
        <v>0</v>
      </c>
      <c r="Y3203">
        <v>0</v>
      </c>
      <c r="Z3203">
        <v>0</v>
      </c>
      <c r="AA3203">
        <v>0</v>
      </c>
      <c r="AB3203">
        <v>0</v>
      </c>
      <c r="AC3203">
        <v>0</v>
      </c>
    </row>
    <row r="3204" spans="1:29">
      <c r="A3204" t="s">
        <v>13654</v>
      </c>
      <c r="B3204" t="s">
        <v>19</v>
      </c>
      <c r="C3204">
        <v>0</v>
      </c>
      <c r="D3204">
        <v>0</v>
      </c>
      <c r="E3204">
        <v>0</v>
      </c>
      <c r="F3204">
        <v>0</v>
      </c>
      <c r="G3204">
        <v>0</v>
      </c>
      <c r="H3204">
        <v>0</v>
      </c>
      <c r="I3204">
        <v>0</v>
      </c>
      <c r="J3204">
        <v>0</v>
      </c>
      <c r="K3204">
        <v>0</v>
      </c>
      <c r="L3204">
        <v>0</v>
      </c>
      <c r="M3204">
        <v>0</v>
      </c>
      <c r="N3204">
        <v>0</v>
      </c>
      <c r="O3204">
        <v>0</v>
      </c>
      <c r="P3204">
        <v>0</v>
      </c>
      <c r="Q3204">
        <v>0</v>
      </c>
      <c r="R3204">
        <v>0</v>
      </c>
      <c r="S3204">
        <v>0</v>
      </c>
      <c r="T3204">
        <v>0</v>
      </c>
      <c r="U3204">
        <v>0</v>
      </c>
      <c r="V3204">
        <v>0</v>
      </c>
      <c r="W3204">
        <v>0</v>
      </c>
      <c r="X3204">
        <v>0</v>
      </c>
      <c r="Y3204">
        <v>0</v>
      </c>
      <c r="Z3204">
        <v>0</v>
      </c>
      <c r="AA3204">
        <v>0</v>
      </c>
      <c r="AB3204">
        <v>0</v>
      </c>
      <c r="AC3204">
        <v>0</v>
      </c>
    </row>
    <row r="3205" spans="1:29">
      <c r="A3205" t="s">
        <v>13655</v>
      </c>
      <c r="B3205" t="s">
        <v>19</v>
      </c>
      <c r="C3205">
        <v>0</v>
      </c>
      <c r="D3205">
        <v>0</v>
      </c>
      <c r="E3205">
        <v>0</v>
      </c>
      <c r="F3205">
        <v>0</v>
      </c>
      <c r="G3205">
        <v>0</v>
      </c>
      <c r="H3205">
        <v>0</v>
      </c>
      <c r="I3205">
        <v>0</v>
      </c>
      <c r="J3205">
        <v>0</v>
      </c>
      <c r="K3205">
        <v>0</v>
      </c>
      <c r="L3205">
        <v>0</v>
      </c>
      <c r="M3205">
        <v>0</v>
      </c>
      <c r="N3205">
        <v>0</v>
      </c>
      <c r="O3205">
        <v>0</v>
      </c>
      <c r="P3205">
        <v>0</v>
      </c>
      <c r="Q3205">
        <v>0</v>
      </c>
      <c r="R3205">
        <v>0</v>
      </c>
      <c r="S3205">
        <v>0</v>
      </c>
      <c r="T3205">
        <v>0</v>
      </c>
      <c r="U3205">
        <v>0</v>
      </c>
      <c r="V3205">
        <v>0</v>
      </c>
      <c r="W3205">
        <v>0</v>
      </c>
      <c r="X3205">
        <v>0</v>
      </c>
      <c r="Y3205">
        <v>0</v>
      </c>
      <c r="Z3205">
        <v>0</v>
      </c>
      <c r="AA3205">
        <v>0</v>
      </c>
      <c r="AB3205">
        <v>0</v>
      </c>
      <c r="AC3205">
        <v>0</v>
      </c>
    </row>
    <row r="3206" spans="1:29">
      <c r="A3206" t="s">
        <v>13656</v>
      </c>
      <c r="B3206" t="s">
        <v>19</v>
      </c>
      <c r="C3206">
        <v>0</v>
      </c>
      <c r="D3206">
        <v>0</v>
      </c>
      <c r="E3206">
        <v>0</v>
      </c>
      <c r="F3206">
        <v>0</v>
      </c>
      <c r="G3206">
        <v>0</v>
      </c>
      <c r="H3206">
        <v>0</v>
      </c>
      <c r="I3206">
        <v>0</v>
      </c>
      <c r="J3206">
        <v>0</v>
      </c>
      <c r="K3206">
        <v>0</v>
      </c>
      <c r="L3206">
        <v>0</v>
      </c>
      <c r="M3206">
        <v>0</v>
      </c>
      <c r="N3206">
        <v>0</v>
      </c>
      <c r="O3206">
        <v>0</v>
      </c>
      <c r="P3206">
        <v>0</v>
      </c>
      <c r="Q3206">
        <v>0</v>
      </c>
      <c r="R3206">
        <v>0</v>
      </c>
      <c r="S3206">
        <v>0</v>
      </c>
      <c r="T3206">
        <v>0</v>
      </c>
      <c r="U3206">
        <v>0</v>
      </c>
      <c r="V3206">
        <v>0</v>
      </c>
      <c r="W3206">
        <v>0</v>
      </c>
      <c r="X3206">
        <v>0</v>
      </c>
      <c r="Y3206">
        <v>0</v>
      </c>
      <c r="Z3206">
        <v>0</v>
      </c>
      <c r="AA3206">
        <v>0</v>
      </c>
      <c r="AB3206">
        <v>0</v>
      </c>
      <c r="AC3206">
        <v>0</v>
      </c>
    </row>
    <row r="3207" spans="1:29">
      <c r="A3207" t="s">
        <v>13657</v>
      </c>
      <c r="B3207" t="s">
        <v>19</v>
      </c>
      <c r="C3207">
        <v>0</v>
      </c>
      <c r="D3207">
        <v>0</v>
      </c>
      <c r="E3207">
        <v>0</v>
      </c>
      <c r="F3207">
        <v>0</v>
      </c>
      <c r="G3207">
        <v>0</v>
      </c>
      <c r="H3207">
        <v>0</v>
      </c>
      <c r="I3207">
        <v>0</v>
      </c>
      <c r="J3207">
        <v>0</v>
      </c>
      <c r="K3207">
        <v>0</v>
      </c>
      <c r="L3207">
        <v>0</v>
      </c>
      <c r="M3207">
        <v>0</v>
      </c>
      <c r="N3207">
        <v>0</v>
      </c>
      <c r="O3207">
        <v>0</v>
      </c>
      <c r="P3207">
        <v>0</v>
      </c>
      <c r="Q3207">
        <v>0</v>
      </c>
      <c r="R3207">
        <v>0</v>
      </c>
      <c r="S3207">
        <v>0</v>
      </c>
      <c r="T3207">
        <v>0</v>
      </c>
      <c r="U3207">
        <v>0</v>
      </c>
      <c r="V3207">
        <v>0</v>
      </c>
      <c r="W3207">
        <v>0</v>
      </c>
      <c r="X3207">
        <v>0</v>
      </c>
      <c r="Y3207">
        <v>0</v>
      </c>
      <c r="Z3207">
        <v>0</v>
      </c>
      <c r="AA3207">
        <v>0</v>
      </c>
      <c r="AB3207">
        <v>0</v>
      </c>
      <c r="AC3207">
        <v>0</v>
      </c>
    </row>
    <row r="3208" spans="1:29">
      <c r="A3208" t="s">
        <v>13658</v>
      </c>
      <c r="B3208" t="s">
        <v>19</v>
      </c>
      <c r="C3208">
        <v>0</v>
      </c>
      <c r="D3208">
        <v>0</v>
      </c>
      <c r="E3208">
        <v>0</v>
      </c>
      <c r="F3208">
        <v>0</v>
      </c>
      <c r="G3208">
        <v>0</v>
      </c>
      <c r="H3208">
        <v>0</v>
      </c>
      <c r="I3208">
        <v>0</v>
      </c>
      <c r="J3208">
        <v>0</v>
      </c>
      <c r="K3208">
        <v>0</v>
      </c>
      <c r="L3208">
        <v>0</v>
      </c>
      <c r="M3208">
        <v>0</v>
      </c>
      <c r="N3208">
        <v>0</v>
      </c>
      <c r="O3208">
        <v>0</v>
      </c>
      <c r="P3208">
        <v>0</v>
      </c>
      <c r="Q3208">
        <v>0</v>
      </c>
      <c r="R3208">
        <v>0</v>
      </c>
      <c r="S3208">
        <v>0</v>
      </c>
      <c r="T3208">
        <v>0</v>
      </c>
      <c r="U3208">
        <v>0</v>
      </c>
      <c r="V3208">
        <v>0</v>
      </c>
      <c r="W3208">
        <v>0</v>
      </c>
      <c r="X3208">
        <v>0</v>
      </c>
      <c r="Y3208">
        <v>0</v>
      </c>
      <c r="Z3208">
        <v>0</v>
      </c>
      <c r="AA3208">
        <v>0</v>
      </c>
      <c r="AB3208">
        <v>0</v>
      </c>
      <c r="AC3208">
        <v>0</v>
      </c>
    </row>
    <row r="3209" spans="1:29">
      <c r="A3209" t="s">
        <v>13659</v>
      </c>
      <c r="B3209" t="s">
        <v>19</v>
      </c>
      <c r="C3209">
        <v>0</v>
      </c>
      <c r="D3209">
        <v>0</v>
      </c>
      <c r="E3209">
        <v>0</v>
      </c>
      <c r="F3209">
        <v>0</v>
      </c>
      <c r="G3209">
        <v>0</v>
      </c>
      <c r="H3209">
        <v>0</v>
      </c>
      <c r="I3209">
        <v>0</v>
      </c>
      <c r="J3209">
        <v>0</v>
      </c>
      <c r="K3209">
        <v>0</v>
      </c>
      <c r="L3209">
        <v>0</v>
      </c>
      <c r="M3209">
        <v>0</v>
      </c>
      <c r="N3209">
        <v>0</v>
      </c>
      <c r="O3209">
        <v>0</v>
      </c>
      <c r="P3209">
        <v>0</v>
      </c>
      <c r="Q3209">
        <v>0</v>
      </c>
      <c r="R3209">
        <v>0</v>
      </c>
      <c r="S3209">
        <v>0</v>
      </c>
      <c r="T3209">
        <v>0</v>
      </c>
      <c r="U3209">
        <v>0</v>
      </c>
      <c r="V3209">
        <v>0</v>
      </c>
      <c r="W3209">
        <v>0</v>
      </c>
      <c r="X3209">
        <v>0</v>
      </c>
      <c r="Y3209">
        <v>0</v>
      </c>
      <c r="Z3209">
        <v>0</v>
      </c>
      <c r="AA3209">
        <v>0</v>
      </c>
      <c r="AB3209">
        <v>0</v>
      </c>
      <c r="AC3209">
        <v>0</v>
      </c>
    </row>
    <row r="3210" spans="1:29">
      <c r="A3210" t="s">
        <v>13660</v>
      </c>
      <c r="B3210" t="s">
        <v>19</v>
      </c>
      <c r="C3210">
        <v>0</v>
      </c>
      <c r="D3210">
        <v>0</v>
      </c>
      <c r="E3210">
        <v>0</v>
      </c>
      <c r="F3210">
        <v>0</v>
      </c>
      <c r="G3210">
        <v>0</v>
      </c>
      <c r="H3210">
        <v>0</v>
      </c>
      <c r="I3210">
        <v>0</v>
      </c>
      <c r="J3210">
        <v>0</v>
      </c>
      <c r="K3210">
        <v>0</v>
      </c>
      <c r="L3210">
        <v>0</v>
      </c>
      <c r="M3210">
        <v>0</v>
      </c>
      <c r="N3210">
        <v>0</v>
      </c>
      <c r="O3210">
        <v>0</v>
      </c>
      <c r="P3210">
        <v>0</v>
      </c>
      <c r="Q3210">
        <v>0</v>
      </c>
      <c r="R3210">
        <v>0</v>
      </c>
      <c r="S3210">
        <v>0</v>
      </c>
      <c r="T3210">
        <v>0</v>
      </c>
      <c r="U3210">
        <v>0</v>
      </c>
      <c r="V3210">
        <v>0</v>
      </c>
      <c r="W3210">
        <v>0</v>
      </c>
      <c r="X3210">
        <v>0</v>
      </c>
      <c r="Y3210">
        <v>0</v>
      </c>
      <c r="Z3210">
        <v>0</v>
      </c>
      <c r="AA3210">
        <v>0</v>
      </c>
      <c r="AB3210">
        <v>0</v>
      </c>
      <c r="AC3210">
        <v>0</v>
      </c>
    </row>
    <row r="3211" spans="1:29">
      <c r="A3211" t="s">
        <v>13661</v>
      </c>
      <c r="B3211" t="s">
        <v>19</v>
      </c>
      <c r="C3211">
        <v>0</v>
      </c>
      <c r="D3211">
        <v>0</v>
      </c>
      <c r="E3211">
        <v>0</v>
      </c>
      <c r="F3211">
        <v>0</v>
      </c>
      <c r="G3211">
        <v>0</v>
      </c>
      <c r="H3211">
        <v>0</v>
      </c>
      <c r="I3211">
        <v>0</v>
      </c>
      <c r="J3211">
        <v>0</v>
      </c>
      <c r="K3211">
        <v>0</v>
      </c>
      <c r="L3211">
        <v>0</v>
      </c>
      <c r="M3211">
        <v>0</v>
      </c>
      <c r="N3211">
        <v>0</v>
      </c>
      <c r="O3211">
        <v>0</v>
      </c>
      <c r="P3211">
        <v>0</v>
      </c>
      <c r="Q3211">
        <v>0</v>
      </c>
      <c r="R3211">
        <v>0</v>
      </c>
      <c r="S3211">
        <v>0</v>
      </c>
      <c r="T3211">
        <v>0</v>
      </c>
      <c r="U3211">
        <v>0</v>
      </c>
      <c r="V3211">
        <v>0</v>
      </c>
      <c r="W3211">
        <v>0</v>
      </c>
      <c r="X3211">
        <v>0</v>
      </c>
      <c r="Y3211">
        <v>0</v>
      </c>
      <c r="Z3211">
        <v>0</v>
      </c>
      <c r="AA3211">
        <v>0</v>
      </c>
      <c r="AB3211">
        <v>0</v>
      </c>
      <c r="AC3211">
        <v>0</v>
      </c>
    </row>
    <row r="3212" spans="1:29">
      <c r="A3212" t="s">
        <v>13662</v>
      </c>
      <c r="B3212" t="s">
        <v>19</v>
      </c>
      <c r="C3212">
        <v>0</v>
      </c>
      <c r="D3212">
        <v>0</v>
      </c>
      <c r="E3212">
        <v>0</v>
      </c>
      <c r="F3212">
        <v>0</v>
      </c>
      <c r="G3212">
        <v>0</v>
      </c>
      <c r="H3212">
        <v>0</v>
      </c>
      <c r="I3212">
        <v>0</v>
      </c>
      <c r="J3212">
        <v>0</v>
      </c>
      <c r="K3212">
        <v>0</v>
      </c>
      <c r="L3212">
        <v>0</v>
      </c>
      <c r="M3212">
        <v>0</v>
      </c>
      <c r="N3212">
        <v>0</v>
      </c>
      <c r="O3212">
        <v>0</v>
      </c>
      <c r="P3212">
        <v>0</v>
      </c>
      <c r="Q3212">
        <v>0</v>
      </c>
      <c r="R3212">
        <v>0</v>
      </c>
      <c r="S3212">
        <v>0</v>
      </c>
      <c r="T3212">
        <v>0</v>
      </c>
      <c r="U3212">
        <v>0</v>
      </c>
      <c r="V3212">
        <v>0</v>
      </c>
      <c r="W3212">
        <v>0</v>
      </c>
      <c r="X3212">
        <v>0</v>
      </c>
      <c r="Y3212">
        <v>0</v>
      </c>
      <c r="Z3212">
        <v>0</v>
      </c>
      <c r="AA3212">
        <v>0</v>
      </c>
      <c r="AB3212">
        <v>0</v>
      </c>
      <c r="AC3212">
        <v>0</v>
      </c>
    </row>
    <row r="3213" spans="1:29">
      <c r="A3213" t="s">
        <v>13663</v>
      </c>
      <c r="B3213" t="s">
        <v>19</v>
      </c>
      <c r="C3213">
        <v>0</v>
      </c>
      <c r="D3213">
        <v>0</v>
      </c>
      <c r="E3213">
        <v>0</v>
      </c>
      <c r="F3213">
        <v>0</v>
      </c>
      <c r="G3213">
        <v>0</v>
      </c>
      <c r="H3213">
        <v>0</v>
      </c>
      <c r="I3213">
        <v>0</v>
      </c>
      <c r="J3213">
        <v>0</v>
      </c>
      <c r="K3213">
        <v>0</v>
      </c>
      <c r="L3213">
        <v>0</v>
      </c>
      <c r="M3213">
        <v>0</v>
      </c>
      <c r="N3213">
        <v>0</v>
      </c>
      <c r="O3213">
        <v>0</v>
      </c>
      <c r="P3213">
        <v>0</v>
      </c>
      <c r="Q3213">
        <v>0</v>
      </c>
      <c r="R3213">
        <v>0</v>
      </c>
      <c r="S3213">
        <v>0</v>
      </c>
      <c r="T3213">
        <v>0</v>
      </c>
      <c r="U3213">
        <v>0</v>
      </c>
      <c r="V3213">
        <v>0</v>
      </c>
      <c r="W3213">
        <v>0</v>
      </c>
      <c r="X3213">
        <v>0</v>
      </c>
      <c r="Y3213">
        <v>0</v>
      </c>
      <c r="Z3213">
        <v>0</v>
      </c>
      <c r="AA3213">
        <v>0</v>
      </c>
      <c r="AB3213">
        <v>0</v>
      </c>
      <c r="AC3213">
        <v>0</v>
      </c>
    </row>
    <row r="3214" spans="1:29">
      <c r="A3214" t="s">
        <v>13664</v>
      </c>
      <c r="B3214" t="s">
        <v>19</v>
      </c>
      <c r="C3214">
        <v>0</v>
      </c>
      <c r="D3214">
        <v>0</v>
      </c>
      <c r="E3214">
        <v>0</v>
      </c>
      <c r="F3214">
        <v>0</v>
      </c>
      <c r="G3214">
        <v>0</v>
      </c>
      <c r="H3214">
        <v>0</v>
      </c>
      <c r="I3214">
        <v>0</v>
      </c>
      <c r="J3214">
        <v>0</v>
      </c>
      <c r="K3214">
        <v>0</v>
      </c>
      <c r="L3214">
        <v>0</v>
      </c>
      <c r="M3214">
        <v>0</v>
      </c>
      <c r="N3214">
        <v>0</v>
      </c>
      <c r="O3214">
        <v>0</v>
      </c>
      <c r="P3214">
        <v>0</v>
      </c>
      <c r="Q3214">
        <v>0</v>
      </c>
      <c r="R3214">
        <v>0</v>
      </c>
      <c r="S3214">
        <v>0</v>
      </c>
      <c r="T3214">
        <v>0</v>
      </c>
      <c r="U3214">
        <v>0</v>
      </c>
      <c r="V3214">
        <v>0</v>
      </c>
      <c r="W3214">
        <v>0</v>
      </c>
      <c r="X3214">
        <v>0</v>
      </c>
      <c r="Y3214">
        <v>0</v>
      </c>
      <c r="Z3214">
        <v>0</v>
      </c>
      <c r="AA3214">
        <v>0</v>
      </c>
      <c r="AB3214">
        <v>0</v>
      </c>
      <c r="AC3214">
        <v>0</v>
      </c>
    </row>
    <row r="3215" spans="1:29">
      <c r="A3215" t="s">
        <v>13665</v>
      </c>
      <c r="B3215" t="s">
        <v>19</v>
      </c>
      <c r="C3215">
        <v>0</v>
      </c>
      <c r="D3215">
        <v>0</v>
      </c>
      <c r="E3215">
        <v>0</v>
      </c>
      <c r="F3215">
        <v>0</v>
      </c>
      <c r="G3215">
        <v>0</v>
      </c>
      <c r="H3215">
        <v>0</v>
      </c>
      <c r="I3215">
        <v>0</v>
      </c>
      <c r="J3215">
        <v>0</v>
      </c>
      <c r="K3215">
        <v>0</v>
      </c>
      <c r="L3215">
        <v>0</v>
      </c>
      <c r="M3215">
        <v>0</v>
      </c>
      <c r="N3215">
        <v>0</v>
      </c>
      <c r="O3215">
        <v>0</v>
      </c>
      <c r="P3215">
        <v>0</v>
      </c>
      <c r="Q3215">
        <v>0</v>
      </c>
      <c r="R3215">
        <v>0</v>
      </c>
      <c r="S3215">
        <v>0</v>
      </c>
      <c r="T3215">
        <v>0</v>
      </c>
      <c r="U3215">
        <v>0</v>
      </c>
      <c r="V3215">
        <v>0</v>
      </c>
      <c r="W3215">
        <v>0</v>
      </c>
      <c r="X3215">
        <v>0</v>
      </c>
      <c r="Y3215">
        <v>0</v>
      </c>
      <c r="Z3215">
        <v>0</v>
      </c>
      <c r="AA3215">
        <v>0</v>
      </c>
      <c r="AB3215">
        <v>0</v>
      </c>
      <c r="AC3215">
        <v>0</v>
      </c>
    </row>
    <row r="3216" spans="1:29">
      <c r="A3216" t="s">
        <v>13666</v>
      </c>
      <c r="B3216" t="s">
        <v>19</v>
      </c>
      <c r="C3216">
        <v>0</v>
      </c>
      <c r="D3216">
        <v>0</v>
      </c>
      <c r="E3216">
        <v>0</v>
      </c>
      <c r="F3216">
        <v>0</v>
      </c>
      <c r="G3216">
        <v>0</v>
      </c>
      <c r="H3216">
        <v>0</v>
      </c>
      <c r="I3216">
        <v>0</v>
      </c>
      <c r="J3216">
        <v>0</v>
      </c>
      <c r="K3216">
        <v>0</v>
      </c>
      <c r="L3216">
        <v>0</v>
      </c>
      <c r="M3216">
        <v>0</v>
      </c>
      <c r="N3216">
        <v>0</v>
      </c>
      <c r="O3216">
        <v>0</v>
      </c>
      <c r="P3216">
        <v>0</v>
      </c>
      <c r="Q3216">
        <v>0</v>
      </c>
      <c r="R3216">
        <v>0</v>
      </c>
      <c r="S3216">
        <v>0</v>
      </c>
      <c r="T3216">
        <v>0</v>
      </c>
      <c r="U3216">
        <v>0</v>
      </c>
      <c r="V3216">
        <v>0</v>
      </c>
      <c r="W3216">
        <v>0</v>
      </c>
      <c r="X3216">
        <v>0</v>
      </c>
      <c r="Y3216">
        <v>0</v>
      </c>
      <c r="Z3216">
        <v>0</v>
      </c>
      <c r="AA3216">
        <v>0</v>
      </c>
      <c r="AB3216">
        <v>0</v>
      </c>
      <c r="AC3216">
        <v>0</v>
      </c>
    </row>
    <row r="3217" spans="1:32">
      <c r="A3217" t="s">
        <v>13667</v>
      </c>
      <c r="B3217" t="s">
        <v>19</v>
      </c>
      <c r="C3217">
        <v>0</v>
      </c>
      <c r="D3217">
        <v>0</v>
      </c>
      <c r="E3217">
        <v>0</v>
      </c>
      <c r="F3217">
        <v>0</v>
      </c>
      <c r="G3217">
        <v>0</v>
      </c>
      <c r="H3217">
        <v>0</v>
      </c>
      <c r="I3217">
        <v>0</v>
      </c>
      <c r="J3217">
        <v>0</v>
      </c>
      <c r="K3217">
        <v>0</v>
      </c>
      <c r="L3217">
        <v>0</v>
      </c>
      <c r="M3217">
        <v>0</v>
      </c>
      <c r="N3217">
        <v>0</v>
      </c>
      <c r="O3217">
        <v>0</v>
      </c>
      <c r="P3217">
        <v>0</v>
      </c>
      <c r="Q3217">
        <v>0</v>
      </c>
      <c r="R3217">
        <v>0</v>
      </c>
      <c r="S3217">
        <v>0</v>
      </c>
      <c r="T3217">
        <v>0</v>
      </c>
      <c r="U3217">
        <v>0</v>
      </c>
      <c r="V3217">
        <v>0</v>
      </c>
      <c r="W3217">
        <v>0</v>
      </c>
      <c r="X3217">
        <v>0</v>
      </c>
      <c r="Y3217">
        <v>0</v>
      </c>
      <c r="Z3217">
        <v>0</v>
      </c>
      <c r="AA3217">
        <v>0</v>
      </c>
      <c r="AB3217">
        <v>0</v>
      </c>
      <c r="AC3217">
        <v>0</v>
      </c>
    </row>
    <row r="3218" spans="1:32">
      <c r="A3218" t="s">
        <v>13668</v>
      </c>
      <c r="B3218" t="s">
        <v>19</v>
      </c>
      <c r="C3218">
        <v>0</v>
      </c>
      <c r="D3218">
        <v>0</v>
      </c>
      <c r="E3218">
        <v>0</v>
      </c>
      <c r="F3218">
        <v>0</v>
      </c>
      <c r="G3218">
        <v>0</v>
      </c>
      <c r="H3218">
        <v>0</v>
      </c>
      <c r="I3218">
        <v>0</v>
      </c>
      <c r="J3218">
        <v>0</v>
      </c>
      <c r="K3218">
        <v>0</v>
      </c>
      <c r="L3218">
        <v>0</v>
      </c>
      <c r="M3218">
        <v>0</v>
      </c>
      <c r="N3218">
        <v>0</v>
      </c>
      <c r="O3218">
        <v>0</v>
      </c>
      <c r="P3218">
        <v>0</v>
      </c>
      <c r="Q3218">
        <v>0</v>
      </c>
      <c r="R3218">
        <v>0</v>
      </c>
      <c r="S3218">
        <v>0</v>
      </c>
      <c r="T3218">
        <v>0</v>
      </c>
      <c r="U3218">
        <v>0</v>
      </c>
      <c r="V3218">
        <v>0</v>
      </c>
      <c r="W3218">
        <v>0</v>
      </c>
      <c r="X3218">
        <v>0</v>
      </c>
      <c r="Y3218">
        <v>0</v>
      </c>
      <c r="Z3218">
        <v>0</v>
      </c>
      <c r="AA3218">
        <v>0</v>
      </c>
      <c r="AB3218">
        <v>0</v>
      </c>
      <c r="AC3218">
        <v>0</v>
      </c>
    </row>
    <row r="3219" spans="1:32">
      <c r="A3219" t="s">
        <v>13669</v>
      </c>
      <c r="B3219" t="s">
        <v>19</v>
      </c>
      <c r="C3219">
        <v>0</v>
      </c>
      <c r="D3219">
        <v>0</v>
      </c>
      <c r="E3219">
        <v>0</v>
      </c>
      <c r="F3219">
        <v>0</v>
      </c>
      <c r="G3219">
        <v>0</v>
      </c>
      <c r="H3219">
        <v>0</v>
      </c>
      <c r="I3219">
        <v>0</v>
      </c>
      <c r="J3219">
        <v>0</v>
      </c>
      <c r="K3219">
        <v>0</v>
      </c>
      <c r="L3219">
        <v>0</v>
      </c>
      <c r="M3219">
        <v>0</v>
      </c>
      <c r="N3219">
        <v>0</v>
      </c>
      <c r="O3219">
        <v>0</v>
      </c>
      <c r="P3219">
        <v>0</v>
      </c>
      <c r="Q3219">
        <v>0</v>
      </c>
      <c r="R3219">
        <v>0</v>
      </c>
      <c r="S3219">
        <v>0</v>
      </c>
      <c r="T3219">
        <v>0</v>
      </c>
      <c r="U3219">
        <v>0</v>
      </c>
      <c r="V3219">
        <v>0</v>
      </c>
      <c r="W3219">
        <v>0</v>
      </c>
      <c r="X3219">
        <v>0</v>
      </c>
      <c r="Y3219">
        <v>0</v>
      </c>
      <c r="Z3219">
        <v>0</v>
      </c>
      <c r="AA3219">
        <v>0</v>
      </c>
      <c r="AB3219">
        <v>0</v>
      </c>
      <c r="AC3219">
        <v>0</v>
      </c>
    </row>
    <row r="3220" spans="1:32">
      <c r="A3220" t="s">
        <v>13670</v>
      </c>
      <c r="B3220" t="s">
        <v>19</v>
      </c>
      <c r="C3220">
        <v>0</v>
      </c>
      <c r="D3220">
        <v>0</v>
      </c>
      <c r="E3220">
        <v>0</v>
      </c>
      <c r="F3220">
        <v>0</v>
      </c>
      <c r="G3220">
        <v>0</v>
      </c>
      <c r="H3220">
        <v>0</v>
      </c>
      <c r="I3220">
        <v>0</v>
      </c>
      <c r="J3220">
        <v>0</v>
      </c>
      <c r="K3220">
        <v>0</v>
      </c>
      <c r="L3220">
        <v>0</v>
      </c>
      <c r="M3220">
        <v>0</v>
      </c>
      <c r="N3220">
        <v>0</v>
      </c>
      <c r="O3220">
        <v>0</v>
      </c>
      <c r="P3220">
        <v>0</v>
      </c>
      <c r="Q3220">
        <v>0</v>
      </c>
      <c r="R3220">
        <v>0</v>
      </c>
      <c r="S3220">
        <v>0</v>
      </c>
      <c r="T3220">
        <v>0</v>
      </c>
      <c r="U3220">
        <v>0</v>
      </c>
      <c r="V3220">
        <v>0</v>
      </c>
      <c r="W3220">
        <v>0</v>
      </c>
      <c r="X3220">
        <v>0</v>
      </c>
      <c r="Y3220">
        <v>0</v>
      </c>
      <c r="Z3220">
        <v>0</v>
      </c>
      <c r="AA3220">
        <v>0</v>
      </c>
      <c r="AB3220">
        <v>0</v>
      </c>
      <c r="AC3220">
        <v>0</v>
      </c>
    </row>
    <row r="3221" spans="1:32">
      <c r="A3221" t="s">
        <v>13671</v>
      </c>
      <c r="B3221" t="s">
        <v>19</v>
      </c>
      <c r="C3221">
        <v>0</v>
      </c>
      <c r="D3221">
        <v>0</v>
      </c>
      <c r="E3221">
        <v>0</v>
      </c>
      <c r="F3221">
        <v>0</v>
      </c>
      <c r="G3221">
        <v>0</v>
      </c>
      <c r="H3221">
        <v>0</v>
      </c>
      <c r="I3221">
        <v>0</v>
      </c>
      <c r="J3221">
        <v>0</v>
      </c>
      <c r="K3221">
        <v>0</v>
      </c>
      <c r="L3221">
        <v>0</v>
      </c>
      <c r="M3221">
        <v>0</v>
      </c>
      <c r="N3221">
        <v>0</v>
      </c>
      <c r="O3221">
        <v>0</v>
      </c>
      <c r="P3221">
        <v>0</v>
      </c>
      <c r="Q3221">
        <v>0</v>
      </c>
      <c r="R3221">
        <v>0</v>
      </c>
      <c r="S3221">
        <v>0</v>
      </c>
      <c r="T3221">
        <v>0</v>
      </c>
      <c r="U3221">
        <v>0</v>
      </c>
      <c r="V3221">
        <v>0</v>
      </c>
      <c r="W3221">
        <v>0</v>
      </c>
      <c r="X3221">
        <v>0</v>
      </c>
      <c r="Y3221">
        <v>0</v>
      </c>
      <c r="Z3221">
        <v>0</v>
      </c>
      <c r="AA3221">
        <v>0</v>
      </c>
      <c r="AB3221">
        <v>0</v>
      </c>
      <c r="AC3221">
        <v>0</v>
      </c>
    </row>
    <row r="3222" spans="1:32">
      <c r="A3222" t="s">
        <v>13672</v>
      </c>
      <c r="B3222" t="s">
        <v>19</v>
      </c>
      <c r="C3222">
        <v>0</v>
      </c>
      <c r="D3222">
        <v>0</v>
      </c>
      <c r="E3222">
        <v>0</v>
      </c>
      <c r="F3222">
        <v>0</v>
      </c>
      <c r="G3222">
        <v>0</v>
      </c>
      <c r="H3222">
        <v>0</v>
      </c>
      <c r="I3222">
        <v>0</v>
      </c>
      <c r="J3222">
        <v>0</v>
      </c>
      <c r="K3222">
        <v>0</v>
      </c>
      <c r="L3222">
        <v>0</v>
      </c>
      <c r="M3222">
        <v>0</v>
      </c>
      <c r="N3222">
        <v>0</v>
      </c>
      <c r="O3222">
        <v>0</v>
      </c>
      <c r="P3222">
        <v>0</v>
      </c>
      <c r="Q3222">
        <v>0</v>
      </c>
      <c r="R3222">
        <v>0</v>
      </c>
      <c r="S3222">
        <v>0</v>
      </c>
      <c r="T3222">
        <v>0</v>
      </c>
      <c r="U3222">
        <v>0</v>
      </c>
      <c r="V3222">
        <v>0</v>
      </c>
      <c r="W3222">
        <v>0</v>
      </c>
      <c r="X3222">
        <v>0</v>
      </c>
      <c r="Y3222">
        <v>0</v>
      </c>
      <c r="Z3222">
        <v>0</v>
      </c>
      <c r="AA3222">
        <v>0</v>
      </c>
      <c r="AB3222">
        <v>0</v>
      </c>
      <c r="AC3222">
        <v>0</v>
      </c>
    </row>
    <row r="3223" spans="1:32">
      <c r="A3223" t="s">
        <v>13673</v>
      </c>
      <c r="B3223" t="s">
        <v>19</v>
      </c>
      <c r="C3223">
        <v>0</v>
      </c>
      <c r="D3223">
        <v>0</v>
      </c>
      <c r="E3223">
        <v>0</v>
      </c>
      <c r="F3223">
        <v>0</v>
      </c>
      <c r="G3223">
        <v>0</v>
      </c>
      <c r="H3223">
        <v>0</v>
      </c>
      <c r="I3223">
        <v>0</v>
      </c>
      <c r="J3223">
        <v>0</v>
      </c>
      <c r="K3223">
        <v>0</v>
      </c>
      <c r="L3223">
        <v>0</v>
      </c>
      <c r="M3223">
        <v>0</v>
      </c>
      <c r="N3223">
        <v>0</v>
      </c>
      <c r="O3223">
        <v>0</v>
      </c>
      <c r="P3223">
        <v>0</v>
      </c>
      <c r="Q3223">
        <v>0</v>
      </c>
      <c r="R3223">
        <v>0</v>
      </c>
      <c r="S3223">
        <v>0</v>
      </c>
      <c r="T3223">
        <v>0</v>
      </c>
      <c r="U3223">
        <v>0</v>
      </c>
      <c r="V3223">
        <v>0</v>
      </c>
      <c r="W3223">
        <v>0</v>
      </c>
      <c r="X3223">
        <v>0</v>
      </c>
      <c r="Y3223">
        <v>0</v>
      </c>
      <c r="Z3223">
        <v>0</v>
      </c>
      <c r="AA3223">
        <v>0</v>
      </c>
      <c r="AB3223">
        <v>0</v>
      </c>
      <c r="AC3223">
        <v>0</v>
      </c>
    </row>
    <row r="3224" spans="1:32">
      <c r="A3224" t="s">
        <v>13674</v>
      </c>
      <c r="B3224" t="s">
        <v>19</v>
      </c>
      <c r="C3224">
        <v>0</v>
      </c>
      <c r="D3224">
        <v>0</v>
      </c>
      <c r="E3224">
        <v>0</v>
      </c>
      <c r="F3224">
        <v>0</v>
      </c>
      <c r="G3224">
        <v>0</v>
      </c>
      <c r="H3224">
        <v>0</v>
      </c>
      <c r="I3224">
        <v>0</v>
      </c>
      <c r="J3224">
        <v>0</v>
      </c>
      <c r="K3224">
        <v>0</v>
      </c>
      <c r="L3224">
        <v>0</v>
      </c>
      <c r="M3224">
        <v>0</v>
      </c>
      <c r="N3224">
        <v>0</v>
      </c>
      <c r="O3224">
        <v>0</v>
      </c>
      <c r="P3224">
        <v>0</v>
      </c>
      <c r="Q3224">
        <v>0</v>
      </c>
      <c r="R3224">
        <v>0</v>
      </c>
      <c r="S3224">
        <v>0</v>
      </c>
      <c r="T3224">
        <v>0</v>
      </c>
      <c r="U3224">
        <v>0</v>
      </c>
      <c r="V3224">
        <v>0</v>
      </c>
      <c r="W3224">
        <v>0</v>
      </c>
      <c r="X3224">
        <v>0</v>
      </c>
      <c r="Y3224">
        <v>0</v>
      </c>
      <c r="Z3224">
        <v>0</v>
      </c>
      <c r="AA3224">
        <v>0</v>
      </c>
      <c r="AB3224">
        <v>0</v>
      </c>
      <c r="AC3224">
        <v>0</v>
      </c>
    </row>
    <row r="3225" spans="1:32">
      <c r="A3225" t="s">
        <v>13675</v>
      </c>
      <c r="B3225" t="s">
        <v>19</v>
      </c>
      <c r="C3225">
        <v>0</v>
      </c>
      <c r="D3225">
        <v>0</v>
      </c>
      <c r="E3225">
        <v>0</v>
      </c>
      <c r="F3225">
        <v>0</v>
      </c>
      <c r="G3225">
        <v>0</v>
      </c>
      <c r="H3225">
        <v>0</v>
      </c>
      <c r="I3225">
        <v>0</v>
      </c>
      <c r="J3225">
        <v>0</v>
      </c>
      <c r="K3225">
        <v>0</v>
      </c>
      <c r="L3225">
        <v>0</v>
      </c>
      <c r="M3225">
        <v>0</v>
      </c>
      <c r="N3225">
        <v>0</v>
      </c>
      <c r="O3225">
        <v>0</v>
      </c>
      <c r="P3225">
        <v>0</v>
      </c>
      <c r="Q3225">
        <v>0</v>
      </c>
      <c r="R3225">
        <v>0</v>
      </c>
      <c r="S3225">
        <v>0</v>
      </c>
      <c r="T3225">
        <v>0</v>
      </c>
      <c r="U3225">
        <v>0</v>
      </c>
      <c r="V3225">
        <v>0</v>
      </c>
      <c r="W3225">
        <v>0</v>
      </c>
      <c r="X3225">
        <v>0</v>
      </c>
      <c r="Y3225">
        <v>0</v>
      </c>
      <c r="Z3225">
        <v>0</v>
      </c>
      <c r="AA3225">
        <v>0</v>
      </c>
      <c r="AB3225">
        <v>0</v>
      </c>
      <c r="AC3225">
        <v>0</v>
      </c>
    </row>
    <row r="3226" spans="1:32">
      <c r="A3226" t="s">
        <v>13676</v>
      </c>
      <c r="B3226" t="s">
        <v>19</v>
      </c>
      <c r="C3226">
        <v>0</v>
      </c>
      <c r="D3226">
        <v>0</v>
      </c>
      <c r="E3226">
        <v>0</v>
      </c>
      <c r="F3226">
        <v>0</v>
      </c>
      <c r="G3226">
        <v>0</v>
      </c>
      <c r="H3226">
        <v>0</v>
      </c>
      <c r="I3226">
        <v>0</v>
      </c>
      <c r="J3226">
        <v>0</v>
      </c>
      <c r="K3226">
        <v>0</v>
      </c>
      <c r="L3226">
        <v>0</v>
      </c>
      <c r="M3226">
        <v>0</v>
      </c>
      <c r="N3226">
        <v>0</v>
      </c>
      <c r="O3226">
        <v>0</v>
      </c>
      <c r="P3226">
        <v>0</v>
      </c>
      <c r="Q3226">
        <v>0</v>
      </c>
      <c r="R3226">
        <v>0</v>
      </c>
      <c r="S3226">
        <v>0</v>
      </c>
      <c r="T3226">
        <v>0</v>
      </c>
      <c r="U3226">
        <v>0</v>
      </c>
      <c r="V3226">
        <v>0</v>
      </c>
      <c r="W3226">
        <v>0</v>
      </c>
      <c r="X3226">
        <v>0</v>
      </c>
      <c r="Y3226">
        <v>0</v>
      </c>
      <c r="Z3226">
        <v>0</v>
      </c>
      <c r="AA3226">
        <v>0</v>
      </c>
      <c r="AB3226">
        <v>0</v>
      </c>
      <c r="AC3226">
        <v>0</v>
      </c>
    </row>
    <row r="3227" spans="1:32">
      <c r="A3227" t="s">
        <v>13677</v>
      </c>
      <c r="B3227" t="s">
        <v>19</v>
      </c>
      <c r="C3227">
        <v>0</v>
      </c>
      <c r="D3227">
        <v>0</v>
      </c>
      <c r="E3227">
        <v>0</v>
      </c>
      <c r="F3227">
        <v>0</v>
      </c>
      <c r="G3227">
        <v>0</v>
      </c>
      <c r="H3227">
        <v>0</v>
      </c>
      <c r="I3227">
        <v>0</v>
      </c>
      <c r="J3227">
        <v>0</v>
      </c>
      <c r="K3227">
        <v>0</v>
      </c>
      <c r="L3227">
        <v>0</v>
      </c>
      <c r="M3227">
        <v>0</v>
      </c>
      <c r="N3227">
        <v>0</v>
      </c>
      <c r="O3227">
        <v>0</v>
      </c>
      <c r="P3227">
        <v>0</v>
      </c>
      <c r="Q3227">
        <v>0</v>
      </c>
      <c r="R3227">
        <v>0</v>
      </c>
      <c r="S3227">
        <v>0</v>
      </c>
      <c r="T3227">
        <v>0</v>
      </c>
      <c r="U3227">
        <v>0</v>
      </c>
      <c r="V3227">
        <v>0</v>
      </c>
      <c r="W3227">
        <v>0</v>
      </c>
      <c r="X3227">
        <v>0</v>
      </c>
      <c r="Y3227">
        <v>0</v>
      </c>
      <c r="Z3227">
        <v>0</v>
      </c>
      <c r="AA3227">
        <v>0</v>
      </c>
      <c r="AB3227">
        <v>0</v>
      </c>
      <c r="AC3227">
        <v>0</v>
      </c>
    </row>
    <row r="3228" spans="1:32">
      <c r="A3228" t="s">
        <v>13678</v>
      </c>
      <c r="B3228" t="s">
        <v>19</v>
      </c>
      <c r="C3228">
        <v>0</v>
      </c>
      <c r="D3228">
        <v>0</v>
      </c>
      <c r="E3228">
        <v>0</v>
      </c>
      <c r="F3228">
        <v>0</v>
      </c>
      <c r="G3228">
        <v>0</v>
      </c>
      <c r="H3228">
        <v>0</v>
      </c>
      <c r="I3228">
        <v>0</v>
      </c>
      <c r="J3228">
        <v>0</v>
      </c>
      <c r="K3228">
        <v>0</v>
      </c>
      <c r="L3228">
        <v>0</v>
      </c>
      <c r="M3228">
        <v>0</v>
      </c>
      <c r="N3228">
        <v>0</v>
      </c>
      <c r="O3228">
        <v>0</v>
      </c>
      <c r="P3228">
        <v>0</v>
      </c>
      <c r="Q3228">
        <v>0</v>
      </c>
      <c r="R3228">
        <v>0</v>
      </c>
      <c r="S3228">
        <v>0</v>
      </c>
      <c r="T3228">
        <v>0</v>
      </c>
      <c r="U3228">
        <v>0</v>
      </c>
      <c r="V3228">
        <v>0</v>
      </c>
      <c r="W3228">
        <v>0</v>
      </c>
      <c r="X3228">
        <v>0</v>
      </c>
      <c r="Y3228">
        <v>0</v>
      </c>
      <c r="Z3228">
        <v>0</v>
      </c>
      <c r="AA3228">
        <v>0</v>
      </c>
      <c r="AB3228">
        <v>0</v>
      </c>
      <c r="AC3228">
        <v>0</v>
      </c>
    </row>
    <row r="3229" spans="1:32">
      <c r="A3229" t="s">
        <v>13679</v>
      </c>
      <c r="B3229" t="s">
        <v>19</v>
      </c>
      <c r="C3229">
        <v>0</v>
      </c>
      <c r="D3229">
        <v>0</v>
      </c>
      <c r="E3229">
        <v>0</v>
      </c>
      <c r="F3229">
        <v>0</v>
      </c>
      <c r="G3229">
        <v>0</v>
      </c>
      <c r="H3229">
        <v>0</v>
      </c>
      <c r="I3229">
        <v>0</v>
      </c>
      <c r="J3229">
        <v>0</v>
      </c>
      <c r="K3229">
        <v>0</v>
      </c>
      <c r="L3229">
        <v>0</v>
      </c>
      <c r="M3229">
        <v>0</v>
      </c>
      <c r="N3229">
        <v>0</v>
      </c>
      <c r="O3229">
        <v>0</v>
      </c>
      <c r="P3229">
        <v>0</v>
      </c>
      <c r="Q3229">
        <v>0</v>
      </c>
      <c r="R3229">
        <v>0</v>
      </c>
      <c r="S3229">
        <v>0</v>
      </c>
      <c r="T3229">
        <v>0</v>
      </c>
      <c r="U3229">
        <v>0</v>
      </c>
      <c r="V3229">
        <v>0</v>
      </c>
      <c r="W3229">
        <v>0</v>
      </c>
      <c r="X3229">
        <v>0</v>
      </c>
      <c r="Y3229">
        <v>0</v>
      </c>
      <c r="Z3229">
        <v>0</v>
      </c>
      <c r="AA3229">
        <v>0</v>
      </c>
      <c r="AB3229">
        <v>0</v>
      </c>
      <c r="AC3229">
        <v>0</v>
      </c>
    </row>
    <row r="3230" spans="1:32">
      <c r="A3230" t="s">
        <v>13680</v>
      </c>
      <c r="B3230" t="s">
        <v>19</v>
      </c>
      <c r="C3230">
        <v>0</v>
      </c>
      <c r="D3230">
        <v>0</v>
      </c>
      <c r="E3230">
        <v>0</v>
      </c>
      <c r="F3230">
        <v>0</v>
      </c>
      <c r="G3230">
        <v>0</v>
      </c>
      <c r="H3230">
        <v>0</v>
      </c>
      <c r="I3230">
        <v>0</v>
      </c>
      <c r="J3230">
        <v>0</v>
      </c>
      <c r="K3230">
        <v>0</v>
      </c>
      <c r="L3230">
        <v>0</v>
      </c>
      <c r="M3230">
        <v>0</v>
      </c>
      <c r="N3230">
        <v>0</v>
      </c>
      <c r="O3230">
        <v>0</v>
      </c>
      <c r="P3230">
        <v>0</v>
      </c>
      <c r="Q3230">
        <v>0</v>
      </c>
      <c r="R3230">
        <v>0</v>
      </c>
      <c r="S3230">
        <v>0</v>
      </c>
      <c r="T3230">
        <v>0</v>
      </c>
      <c r="U3230">
        <v>0</v>
      </c>
      <c r="V3230">
        <v>0</v>
      </c>
      <c r="W3230">
        <v>0</v>
      </c>
      <c r="X3230">
        <v>0</v>
      </c>
      <c r="Y3230">
        <v>0</v>
      </c>
      <c r="Z3230">
        <v>0</v>
      </c>
      <c r="AA3230">
        <v>0</v>
      </c>
      <c r="AB3230">
        <v>0</v>
      </c>
      <c r="AC3230">
        <v>0</v>
      </c>
    </row>
    <row r="3231" spans="1:32">
      <c r="A3231" t="s">
        <v>13681</v>
      </c>
      <c r="B3231" t="s">
        <v>19</v>
      </c>
      <c r="C3231">
        <v>0</v>
      </c>
      <c r="D3231">
        <v>0</v>
      </c>
      <c r="E3231">
        <v>0</v>
      </c>
      <c r="F3231">
        <v>0</v>
      </c>
      <c r="G3231">
        <v>0</v>
      </c>
      <c r="H3231">
        <v>0</v>
      </c>
      <c r="I3231">
        <v>0</v>
      </c>
      <c r="J3231">
        <v>0</v>
      </c>
      <c r="K3231">
        <v>0</v>
      </c>
      <c r="L3231">
        <v>0</v>
      </c>
      <c r="M3231">
        <v>0</v>
      </c>
      <c r="N3231">
        <v>0</v>
      </c>
      <c r="O3231">
        <v>0</v>
      </c>
      <c r="P3231">
        <v>0</v>
      </c>
      <c r="Q3231">
        <v>0</v>
      </c>
      <c r="R3231">
        <v>0</v>
      </c>
      <c r="S3231">
        <v>0</v>
      </c>
      <c r="T3231">
        <v>0</v>
      </c>
      <c r="U3231">
        <v>0</v>
      </c>
      <c r="V3231">
        <v>0</v>
      </c>
      <c r="W3231">
        <v>0</v>
      </c>
      <c r="X3231">
        <v>0</v>
      </c>
      <c r="Y3231">
        <v>0</v>
      </c>
      <c r="Z3231">
        <v>0</v>
      </c>
      <c r="AA3231">
        <v>0</v>
      </c>
      <c r="AB3231">
        <v>0</v>
      </c>
      <c r="AC3231">
        <v>0</v>
      </c>
      <c r="AD3231" s="2"/>
      <c r="AE3231" s="2"/>
      <c r="AF3231" s="2"/>
    </row>
    <row r="3232" spans="1:32">
      <c r="A3232" t="s">
        <v>13682</v>
      </c>
      <c r="B3232" t="s">
        <v>19</v>
      </c>
      <c r="C3232">
        <v>0</v>
      </c>
      <c r="D3232">
        <v>0</v>
      </c>
      <c r="E3232">
        <v>0</v>
      </c>
      <c r="F3232">
        <v>0</v>
      </c>
      <c r="G3232">
        <v>0</v>
      </c>
      <c r="H3232">
        <v>0</v>
      </c>
      <c r="I3232">
        <v>0</v>
      </c>
      <c r="J3232">
        <v>0</v>
      </c>
      <c r="K3232">
        <v>0</v>
      </c>
      <c r="L3232">
        <v>0</v>
      </c>
      <c r="M3232">
        <v>0</v>
      </c>
      <c r="N3232">
        <v>0</v>
      </c>
      <c r="O3232">
        <v>0</v>
      </c>
      <c r="P3232">
        <v>0</v>
      </c>
      <c r="Q3232">
        <v>0</v>
      </c>
      <c r="R3232">
        <v>0</v>
      </c>
      <c r="S3232">
        <v>0</v>
      </c>
      <c r="T3232">
        <v>0</v>
      </c>
      <c r="U3232">
        <v>0</v>
      </c>
      <c r="V3232">
        <v>0</v>
      </c>
      <c r="W3232">
        <v>0</v>
      </c>
      <c r="X3232">
        <v>0</v>
      </c>
      <c r="Y3232">
        <v>0</v>
      </c>
      <c r="Z3232">
        <v>0</v>
      </c>
      <c r="AA3232">
        <v>0</v>
      </c>
      <c r="AB3232">
        <v>0</v>
      </c>
      <c r="AC3232">
        <v>0</v>
      </c>
      <c r="AD3232" s="2"/>
      <c r="AE3232" s="2"/>
      <c r="AF3232" s="2"/>
    </row>
    <row r="3233" spans="1:32">
      <c r="A3233" t="s">
        <v>13683</v>
      </c>
      <c r="B3233" t="s">
        <v>19</v>
      </c>
      <c r="C3233">
        <v>0</v>
      </c>
      <c r="D3233">
        <v>0</v>
      </c>
      <c r="E3233">
        <v>0</v>
      </c>
      <c r="F3233">
        <v>0</v>
      </c>
      <c r="G3233">
        <v>0</v>
      </c>
      <c r="H3233">
        <v>0</v>
      </c>
      <c r="I3233">
        <v>0</v>
      </c>
      <c r="J3233">
        <v>0</v>
      </c>
      <c r="K3233">
        <v>0</v>
      </c>
      <c r="L3233">
        <v>0</v>
      </c>
      <c r="M3233">
        <v>0</v>
      </c>
      <c r="N3233">
        <v>0</v>
      </c>
      <c r="O3233">
        <v>0</v>
      </c>
      <c r="P3233">
        <v>0</v>
      </c>
      <c r="Q3233">
        <v>0</v>
      </c>
      <c r="R3233">
        <v>0</v>
      </c>
      <c r="S3233">
        <v>0</v>
      </c>
      <c r="T3233">
        <v>0</v>
      </c>
      <c r="U3233">
        <v>0</v>
      </c>
      <c r="V3233">
        <v>0</v>
      </c>
      <c r="W3233">
        <v>0</v>
      </c>
      <c r="X3233">
        <v>0</v>
      </c>
      <c r="Y3233">
        <v>0</v>
      </c>
      <c r="Z3233">
        <v>0</v>
      </c>
      <c r="AA3233">
        <v>0</v>
      </c>
      <c r="AB3233">
        <v>0</v>
      </c>
      <c r="AC3233">
        <v>0</v>
      </c>
      <c r="AD3233" s="2"/>
      <c r="AE3233" s="2"/>
      <c r="AF3233" s="2"/>
    </row>
    <row r="3234" spans="1:32">
      <c r="A3234" t="s">
        <v>13684</v>
      </c>
      <c r="B3234" t="s">
        <v>19</v>
      </c>
      <c r="C3234">
        <v>0</v>
      </c>
      <c r="D3234">
        <v>0</v>
      </c>
      <c r="E3234">
        <v>0</v>
      </c>
      <c r="F3234">
        <v>0</v>
      </c>
      <c r="G3234">
        <v>0</v>
      </c>
      <c r="H3234">
        <v>0</v>
      </c>
      <c r="I3234">
        <v>0</v>
      </c>
      <c r="J3234">
        <v>0</v>
      </c>
      <c r="K3234">
        <v>0</v>
      </c>
      <c r="L3234">
        <v>0</v>
      </c>
      <c r="M3234">
        <v>0</v>
      </c>
      <c r="N3234">
        <v>0</v>
      </c>
      <c r="O3234">
        <v>0</v>
      </c>
      <c r="P3234">
        <v>0</v>
      </c>
      <c r="Q3234">
        <v>0</v>
      </c>
      <c r="R3234">
        <v>0</v>
      </c>
      <c r="S3234">
        <v>0</v>
      </c>
      <c r="T3234">
        <v>0</v>
      </c>
      <c r="U3234">
        <v>0</v>
      </c>
      <c r="V3234">
        <v>0</v>
      </c>
      <c r="W3234">
        <v>0</v>
      </c>
      <c r="X3234">
        <v>0</v>
      </c>
      <c r="Y3234">
        <v>0</v>
      </c>
      <c r="Z3234">
        <v>0</v>
      </c>
      <c r="AA3234">
        <v>0</v>
      </c>
      <c r="AB3234">
        <v>0</v>
      </c>
      <c r="AC3234">
        <v>0</v>
      </c>
      <c r="AD3234" s="2"/>
      <c r="AE3234" s="2"/>
      <c r="AF3234" s="2"/>
    </row>
    <row r="3235" spans="1:32">
      <c r="A3235" t="s">
        <v>13685</v>
      </c>
      <c r="B3235" t="s">
        <v>19</v>
      </c>
      <c r="C3235">
        <v>0</v>
      </c>
      <c r="D3235">
        <v>0</v>
      </c>
      <c r="E3235">
        <v>0</v>
      </c>
      <c r="F3235">
        <v>0</v>
      </c>
      <c r="G3235">
        <v>0</v>
      </c>
      <c r="H3235">
        <v>0</v>
      </c>
      <c r="I3235">
        <v>0</v>
      </c>
      <c r="J3235">
        <v>0</v>
      </c>
      <c r="K3235">
        <v>0</v>
      </c>
      <c r="L3235">
        <v>0</v>
      </c>
      <c r="M3235">
        <v>0</v>
      </c>
      <c r="N3235">
        <v>0</v>
      </c>
      <c r="O3235">
        <v>0</v>
      </c>
      <c r="P3235">
        <v>0</v>
      </c>
      <c r="Q3235">
        <v>0</v>
      </c>
      <c r="R3235">
        <v>0</v>
      </c>
      <c r="S3235">
        <v>0</v>
      </c>
      <c r="T3235">
        <v>0</v>
      </c>
      <c r="U3235">
        <v>0</v>
      </c>
      <c r="V3235">
        <v>0</v>
      </c>
      <c r="W3235">
        <v>0</v>
      </c>
      <c r="X3235">
        <v>0</v>
      </c>
      <c r="Y3235">
        <v>0</v>
      </c>
      <c r="Z3235">
        <v>0</v>
      </c>
      <c r="AA3235">
        <v>0</v>
      </c>
      <c r="AB3235">
        <v>0</v>
      </c>
      <c r="AC3235">
        <v>0</v>
      </c>
      <c r="AD3235" s="2"/>
      <c r="AE3235" s="2"/>
      <c r="AF3235" s="2"/>
    </row>
    <row r="3236" spans="1:32">
      <c r="A3236" t="s">
        <v>13686</v>
      </c>
      <c r="B3236" t="s">
        <v>19</v>
      </c>
      <c r="C3236">
        <v>0</v>
      </c>
      <c r="D3236">
        <v>0</v>
      </c>
      <c r="E3236">
        <v>0</v>
      </c>
      <c r="F3236">
        <v>0</v>
      </c>
      <c r="G3236">
        <v>0</v>
      </c>
      <c r="H3236">
        <v>0</v>
      </c>
      <c r="I3236">
        <v>0</v>
      </c>
      <c r="J3236">
        <v>0</v>
      </c>
      <c r="K3236">
        <v>0</v>
      </c>
      <c r="L3236">
        <v>0</v>
      </c>
      <c r="M3236">
        <v>0</v>
      </c>
      <c r="N3236">
        <v>0</v>
      </c>
      <c r="O3236">
        <v>0</v>
      </c>
      <c r="P3236">
        <v>0</v>
      </c>
      <c r="Q3236">
        <v>0</v>
      </c>
      <c r="R3236">
        <v>0</v>
      </c>
      <c r="S3236">
        <v>0</v>
      </c>
      <c r="T3236">
        <v>0</v>
      </c>
      <c r="U3236">
        <v>0</v>
      </c>
      <c r="V3236">
        <v>0</v>
      </c>
      <c r="W3236">
        <v>0</v>
      </c>
      <c r="X3236">
        <v>0</v>
      </c>
      <c r="Y3236">
        <v>0</v>
      </c>
      <c r="Z3236">
        <v>0</v>
      </c>
      <c r="AA3236">
        <v>0</v>
      </c>
      <c r="AB3236">
        <v>0</v>
      </c>
      <c r="AC3236">
        <v>0</v>
      </c>
      <c r="AD3236" s="2"/>
      <c r="AE3236" s="2"/>
      <c r="AF3236" s="2"/>
    </row>
    <row r="3237" spans="1:32">
      <c r="A3237" t="s">
        <v>13687</v>
      </c>
      <c r="B3237" t="s">
        <v>19</v>
      </c>
      <c r="C3237">
        <v>0</v>
      </c>
      <c r="D3237">
        <v>0</v>
      </c>
      <c r="E3237">
        <v>0</v>
      </c>
      <c r="F3237">
        <v>0</v>
      </c>
      <c r="G3237">
        <v>0</v>
      </c>
      <c r="H3237">
        <v>0</v>
      </c>
      <c r="I3237">
        <v>0</v>
      </c>
      <c r="J3237">
        <v>0</v>
      </c>
      <c r="K3237">
        <v>0</v>
      </c>
      <c r="L3237">
        <v>0</v>
      </c>
      <c r="M3237">
        <v>0</v>
      </c>
      <c r="N3237">
        <v>0</v>
      </c>
      <c r="O3237">
        <v>0</v>
      </c>
      <c r="P3237">
        <v>0</v>
      </c>
      <c r="Q3237">
        <v>0</v>
      </c>
      <c r="R3237">
        <v>0</v>
      </c>
      <c r="S3237">
        <v>0</v>
      </c>
      <c r="T3237">
        <v>0</v>
      </c>
      <c r="U3237">
        <v>0</v>
      </c>
      <c r="V3237">
        <v>0</v>
      </c>
      <c r="W3237">
        <v>0</v>
      </c>
      <c r="X3237">
        <v>0</v>
      </c>
      <c r="Y3237">
        <v>0</v>
      </c>
      <c r="Z3237">
        <v>0</v>
      </c>
      <c r="AA3237">
        <v>0</v>
      </c>
      <c r="AB3237">
        <v>0</v>
      </c>
      <c r="AC3237">
        <v>0</v>
      </c>
      <c r="AD3237" s="2"/>
      <c r="AE3237" s="2"/>
      <c r="AF3237" s="2"/>
    </row>
    <row r="3238" spans="1:32">
      <c r="A3238" t="s">
        <v>13688</v>
      </c>
      <c r="B3238" t="s">
        <v>19</v>
      </c>
      <c r="C3238">
        <v>0</v>
      </c>
      <c r="D3238">
        <v>0</v>
      </c>
      <c r="E3238">
        <v>0</v>
      </c>
      <c r="F3238">
        <v>0</v>
      </c>
      <c r="G3238">
        <v>0</v>
      </c>
      <c r="H3238">
        <v>0</v>
      </c>
      <c r="I3238">
        <v>0</v>
      </c>
      <c r="J3238">
        <v>0</v>
      </c>
      <c r="K3238">
        <v>0</v>
      </c>
      <c r="L3238">
        <v>0</v>
      </c>
      <c r="M3238">
        <v>0</v>
      </c>
      <c r="N3238">
        <v>0</v>
      </c>
      <c r="O3238">
        <v>0</v>
      </c>
      <c r="P3238">
        <v>0</v>
      </c>
      <c r="Q3238">
        <v>0</v>
      </c>
      <c r="R3238">
        <v>0</v>
      </c>
      <c r="S3238">
        <v>0</v>
      </c>
      <c r="T3238">
        <v>0</v>
      </c>
      <c r="U3238">
        <v>0</v>
      </c>
      <c r="V3238">
        <v>0</v>
      </c>
      <c r="W3238">
        <v>0</v>
      </c>
      <c r="X3238">
        <v>0</v>
      </c>
      <c r="Y3238">
        <v>0</v>
      </c>
      <c r="Z3238">
        <v>0</v>
      </c>
      <c r="AA3238">
        <v>0</v>
      </c>
      <c r="AB3238">
        <v>0</v>
      </c>
      <c r="AC3238">
        <v>0</v>
      </c>
      <c r="AD3238" s="2"/>
      <c r="AE3238" s="2"/>
      <c r="AF3238" s="2"/>
    </row>
    <row r="3239" spans="1:32">
      <c r="A3239" t="s">
        <v>13689</v>
      </c>
      <c r="B3239" t="s">
        <v>19</v>
      </c>
      <c r="C3239">
        <v>0</v>
      </c>
      <c r="D3239">
        <v>0</v>
      </c>
      <c r="E3239">
        <v>0</v>
      </c>
      <c r="F3239">
        <v>0</v>
      </c>
      <c r="G3239">
        <v>0</v>
      </c>
      <c r="H3239">
        <v>0</v>
      </c>
      <c r="I3239">
        <v>0</v>
      </c>
      <c r="J3239">
        <v>0</v>
      </c>
      <c r="K3239">
        <v>0</v>
      </c>
      <c r="L3239">
        <v>0</v>
      </c>
      <c r="M3239">
        <v>0</v>
      </c>
      <c r="N3239">
        <v>0</v>
      </c>
      <c r="O3239">
        <v>0</v>
      </c>
      <c r="P3239">
        <v>0</v>
      </c>
      <c r="Q3239">
        <v>0</v>
      </c>
      <c r="R3239">
        <v>0</v>
      </c>
      <c r="S3239">
        <v>0</v>
      </c>
      <c r="T3239">
        <v>0</v>
      </c>
      <c r="U3239">
        <v>0</v>
      </c>
      <c r="V3239">
        <v>0</v>
      </c>
      <c r="W3239">
        <v>0</v>
      </c>
      <c r="X3239">
        <v>0</v>
      </c>
      <c r="Y3239">
        <v>0</v>
      </c>
      <c r="Z3239">
        <v>0</v>
      </c>
      <c r="AA3239">
        <v>0</v>
      </c>
      <c r="AB3239">
        <v>0</v>
      </c>
      <c r="AC3239">
        <v>0</v>
      </c>
    </row>
    <row r="3240" spans="1:32">
      <c r="A3240" t="s">
        <v>13690</v>
      </c>
      <c r="B3240" t="s">
        <v>19</v>
      </c>
      <c r="C3240">
        <v>0</v>
      </c>
      <c r="D3240">
        <v>0</v>
      </c>
      <c r="E3240">
        <v>0</v>
      </c>
      <c r="F3240">
        <v>0</v>
      </c>
      <c r="G3240">
        <v>0</v>
      </c>
      <c r="H3240">
        <v>0</v>
      </c>
      <c r="I3240">
        <v>0</v>
      </c>
      <c r="J3240">
        <v>0</v>
      </c>
      <c r="K3240">
        <v>0</v>
      </c>
      <c r="L3240">
        <v>0</v>
      </c>
      <c r="M3240">
        <v>0</v>
      </c>
      <c r="N3240">
        <v>0</v>
      </c>
      <c r="O3240">
        <v>0</v>
      </c>
      <c r="P3240">
        <v>0</v>
      </c>
      <c r="Q3240">
        <v>0</v>
      </c>
      <c r="R3240">
        <v>0</v>
      </c>
      <c r="S3240">
        <v>0</v>
      </c>
      <c r="T3240">
        <v>0</v>
      </c>
      <c r="U3240">
        <v>0</v>
      </c>
      <c r="V3240">
        <v>0</v>
      </c>
      <c r="W3240">
        <v>0</v>
      </c>
      <c r="X3240">
        <v>0</v>
      </c>
      <c r="Y3240">
        <v>0</v>
      </c>
      <c r="Z3240">
        <v>0</v>
      </c>
      <c r="AA3240">
        <v>0</v>
      </c>
      <c r="AB3240">
        <v>0</v>
      </c>
      <c r="AC3240">
        <v>0</v>
      </c>
    </row>
    <row r="3241" spans="1:32">
      <c r="A3241" t="s">
        <v>13691</v>
      </c>
      <c r="B3241" t="s">
        <v>19</v>
      </c>
      <c r="C3241">
        <v>0</v>
      </c>
      <c r="D3241">
        <v>0</v>
      </c>
      <c r="E3241">
        <v>0</v>
      </c>
      <c r="F3241">
        <v>0</v>
      </c>
      <c r="G3241">
        <v>0</v>
      </c>
      <c r="H3241">
        <v>0</v>
      </c>
      <c r="I3241">
        <v>0</v>
      </c>
      <c r="J3241">
        <v>0</v>
      </c>
      <c r="K3241">
        <v>0</v>
      </c>
      <c r="L3241">
        <v>0</v>
      </c>
      <c r="M3241">
        <v>0</v>
      </c>
      <c r="N3241">
        <v>0</v>
      </c>
      <c r="O3241">
        <v>0</v>
      </c>
      <c r="P3241">
        <v>0</v>
      </c>
      <c r="Q3241">
        <v>0</v>
      </c>
      <c r="R3241">
        <v>0</v>
      </c>
      <c r="S3241">
        <v>0</v>
      </c>
      <c r="T3241">
        <v>0</v>
      </c>
      <c r="U3241">
        <v>0</v>
      </c>
      <c r="V3241">
        <v>0</v>
      </c>
      <c r="W3241">
        <v>0</v>
      </c>
      <c r="X3241">
        <v>0</v>
      </c>
      <c r="Y3241">
        <v>0</v>
      </c>
      <c r="Z3241">
        <v>0</v>
      </c>
      <c r="AA3241">
        <v>0</v>
      </c>
      <c r="AB3241">
        <v>0</v>
      </c>
      <c r="AC3241">
        <v>0</v>
      </c>
    </row>
    <row r="3242" spans="1:32">
      <c r="A3242" t="s">
        <v>13692</v>
      </c>
      <c r="B3242" t="s">
        <v>19</v>
      </c>
      <c r="C3242">
        <v>0</v>
      </c>
      <c r="D3242">
        <v>0</v>
      </c>
      <c r="E3242">
        <v>0</v>
      </c>
      <c r="F3242">
        <v>0</v>
      </c>
      <c r="G3242">
        <v>0</v>
      </c>
      <c r="H3242">
        <v>0</v>
      </c>
      <c r="I3242">
        <v>0</v>
      </c>
      <c r="J3242">
        <v>0</v>
      </c>
      <c r="K3242">
        <v>0</v>
      </c>
      <c r="L3242">
        <v>0</v>
      </c>
      <c r="M3242">
        <v>0</v>
      </c>
      <c r="N3242">
        <v>0</v>
      </c>
      <c r="O3242">
        <v>0</v>
      </c>
      <c r="P3242">
        <v>0</v>
      </c>
      <c r="Q3242">
        <v>0</v>
      </c>
      <c r="R3242">
        <v>0</v>
      </c>
      <c r="S3242">
        <v>0</v>
      </c>
      <c r="T3242">
        <v>0</v>
      </c>
      <c r="U3242">
        <v>0</v>
      </c>
      <c r="V3242">
        <v>0</v>
      </c>
      <c r="W3242">
        <v>0</v>
      </c>
      <c r="X3242">
        <v>0</v>
      </c>
      <c r="Y3242">
        <v>0</v>
      </c>
      <c r="Z3242">
        <v>0</v>
      </c>
      <c r="AA3242">
        <v>0</v>
      </c>
      <c r="AB3242">
        <v>0</v>
      </c>
      <c r="AC3242">
        <v>0</v>
      </c>
    </row>
    <row r="3243" spans="1:32">
      <c r="A3243" t="s">
        <v>13693</v>
      </c>
      <c r="B3243" t="s">
        <v>19</v>
      </c>
      <c r="C3243">
        <v>0</v>
      </c>
      <c r="D3243">
        <v>0</v>
      </c>
      <c r="E3243">
        <v>0</v>
      </c>
      <c r="F3243">
        <v>0</v>
      </c>
      <c r="G3243">
        <v>0</v>
      </c>
      <c r="H3243">
        <v>0</v>
      </c>
      <c r="I3243">
        <v>0</v>
      </c>
      <c r="J3243">
        <v>0</v>
      </c>
      <c r="K3243">
        <v>0</v>
      </c>
      <c r="L3243">
        <v>0</v>
      </c>
      <c r="M3243">
        <v>0</v>
      </c>
      <c r="N3243">
        <v>0</v>
      </c>
      <c r="O3243">
        <v>0</v>
      </c>
      <c r="P3243">
        <v>0</v>
      </c>
      <c r="Q3243">
        <v>0</v>
      </c>
      <c r="R3243">
        <v>0</v>
      </c>
      <c r="S3243">
        <v>0</v>
      </c>
      <c r="T3243">
        <v>0</v>
      </c>
      <c r="U3243">
        <v>0</v>
      </c>
      <c r="V3243">
        <v>0</v>
      </c>
      <c r="W3243">
        <v>0</v>
      </c>
      <c r="X3243">
        <v>0</v>
      </c>
      <c r="Y3243">
        <v>0</v>
      </c>
      <c r="Z3243">
        <v>0</v>
      </c>
      <c r="AA3243">
        <v>0</v>
      </c>
      <c r="AB3243">
        <v>0</v>
      </c>
      <c r="AC3243">
        <v>0</v>
      </c>
    </row>
    <row r="3244" spans="1:32">
      <c r="A3244" t="s">
        <v>13694</v>
      </c>
      <c r="B3244" t="s">
        <v>19</v>
      </c>
      <c r="C3244">
        <v>0</v>
      </c>
      <c r="D3244">
        <v>0</v>
      </c>
      <c r="E3244">
        <v>0</v>
      </c>
      <c r="F3244">
        <v>0</v>
      </c>
      <c r="G3244">
        <v>0</v>
      </c>
      <c r="H3244">
        <v>0</v>
      </c>
      <c r="I3244">
        <v>0</v>
      </c>
      <c r="J3244">
        <v>0</v>
      </c>
      <c r="K3244">
        <v>0</v>
      </c>
      <c r="L3244">
        <v>0</v>
      </c>
      <c r="M3244">
        <v>0</v>
      </c>
      <c r="N3244">
        <v>0</v>
      </c>
      <c r="O3244">
        <v>0</v>
      </c>
      <c r="P3244">
        <v>0</v>
      </c>
      <c r="Q3244">
        <v>0</v>
      </c>
      <c r="R3244">
        <v>0</v>
      </c>
      <c r="S3244">
        <v>0</v>
      </c>
      <c r="T3244">
        <v>0</v>
      </c>
      <c r="U3244">
        <v>0</v>
      </c>
      <c r="V3244">
        <v>0</v>
      </c>
      <c r="W3244">
        <v>0</v>
      </c>
      <c r="X3244">
        <v>0</v>
      </c>
      <c r="Y3244">
        <v>0</v>
      </c>
      <c r="Z3244">
        <v>0</v>
      </c>
      <c r="AA3244">
        <v>0</v>
      </c>
      <c r="AB3244">
        <v>0</v>
      </c>
      <c r="AC3244">
        <v>0</v>
      </c>
    </row>
    <row r="3245" spans="1:32">
      <c r="A3245" t="s">
        <v>13695</v>
      </c>
      <c r="B3245" t="s">
        <v>19</v>
      </c>
      <c r="C3245">
        <v>0</v>
      </c>
      <c r="D3245">
        <v>0</v>
      </c>
      <c r="E3245">
        <v>0</v>
      </c>
      <c r="F3245">
        <v>0</v>
      </c>
      <c r="G3245">
        <v>0</v>
      </c>
      <c r="H3245">
        <v>0</v>
      </c>
      <c r="I3245">
        <v>0</v>
      </c>
      <c r="J3245">
        <v>0</v>
      </c>
      <c r="K3245">
        <v>0</v>
      </c>
      <c r="L3245">
        <v>0</v>
      </c>
      <c r="M3245">
        <v>0</v>
      </c>
      <c r="N3245">
        <v>0</v>
      </c>
      <c r="O3245">
        <v>0</v>
      </c>
      <c r="P3245">
        <v>0</v>
      </c>
      <c r="Q3245">
        <v>0</v>
      </c>
      <c r="R3245">
        <v>0</v>
      </c>
      <c r="S3245">
        <v>0</v>
      </c>
      <c r="T3245">
        <v>0</v>
      </c>
      <c r="U3245">
        <v>0</v>
      </c>
      <c r="V3245">
        <v>0</v>
      </c>
      <c r="W3245">
        <v>0</v>
      </c>
      <c r="X3245">
        <v>0</v>
      </c>
      <c r="Y3245">
        <v>0</v>
      </c>
      <c r="Z3245">
        <v>0</v>
      </c>
      <c r="AA3245">
        <v>0</v>
      </c>
      <c r="AB3245">
        <v>0</v>
      </c>
      <c r="AC3245">
        <v>0</v>
      </c>
    </row>
    <row r="3246" spans="1:32">
      <c r="A3246" t="s">
        <v>13696</v>
      </c>
      <c r="B3246" t="s">
        <v>19</v>
      </c>
      <c r="C3246">
        <v>0</v>
      </c>
      <c r="D3246">
        <v>0</v>
      </c>
      <c r="E3246">
        <v>0</v>
      </c>
      <c r="F3246">
        <v>0</v>
      </c>
      <c r="G3246">
        <v>0</v>
      </c>
      <c r="H3246">
        <v>0</v>
      </c>
      <c r="I3246">
        <v>0</v>
      </c>
      <c r="J3246">
        <v>0</v>
      </c>
      <c r="K3246">
        <v>0</v>
      </c>
      <c r="L3246">
        <v>0</v>
      </c>
      <c r="M3246">
        <v>0</v>
      </c>
      <c r="N3246">
        <v>0</v>
      </c>
      <c r="O3246">
        <v>0</v>
      </c>
      <c r="P3246">
        <v>0</v>
      </c>
      <c r="Q3246">
        <v>0</v>
      </c>
      <c r="R3246">
        <v>0</v>
      </c>
      <c r="S3246">
        <v>0</v>
      </c>
      <c r="T3246">
        <v>0</v>
      </c>
      <c r="U3246">
        <v>0</v>
      </c>
      <c r="V3246">
        <v>0</v>
      </c>
      <c r="W3246">
        <v>0</v>
      </c>
      <c r="X3246">
        <v>0</v>
      </c>
      <c r="Y3246">
        <v>0</v>
      </c>
      <c r="Z3246">
        <v>0</v>
      </c>
      <c r="AA3246">
        <v>0</v>
      </c>
      <c r="AB3246">
        <v>0</v>
      </c>
      <c r="AC3246">
        <v>0</v>
      </c>
    </row>
    <row r="3247" spans="1:32">
      <c r="A3247" t="s">
        <v>13697</v>
      </c>
      <c r="B3247" t="s">
        <v>19</v>
      </c>
      <c r="C3247">
        <v>0</v>
      </c>
      <c r="D3247">
        <v>0</v>
      </c>
      <c r="E3247">
        <v>0</v>
      </c>
      <c r="F3247">
        <v>0</v>
      </c>
      <c r="G3247">
        <v>0</v>
      </c>
      <c r="H3247">
        <v>0</v>
      </c>
      <c r="I3247">
        <v>0</v>
      </c>
      <c r="J3247">
        <v>0</v>
      </c>
      <c r="K3247">
        <v>0</v>
      </c>
      <c r="L3247">
        <v>0</v>
      </c>
      <c r="M3247">
        <v>0</v>
      </c>
      <c r="N3247">
        <v>0</v>
      </c>
      <c r="O3247">
        <v>0</v>
      </c>
      <c r="P3247">
        <v>0</v>
      </c>
      <c r="Q3247">
        <v>0</v>
      </c>
      <c r="R3247">
        <v>0</v>
      </c>
      <c r="S3247">
        <v>0</v>
      </c>
      <c r="T3247">
        <v>0</v>
      </c>
      <c r="U3247">
        <v>0</v>
      </c>
      <c r="V3247">
        <v>0</v>
      </c>
      <c r="W3247">
        <v>0</v>
      </c>
      <c r="X3247">
        <v>0</v>
      </c>
      <c r="Y3247">
        <v>0</v>
      </c>
      <c r="Z3247">
        <v>0</v>
      </c>
      <c r="AA3247">
        <v>0</v>
      </c>
      <c r="AB3247">
        <v>0</v>
      </c>
      <c r="AC3247">
        <v>0</v>
      </c>
    </row>
    <row r="3248" spans="1:32">
      <c r="A3248" t="s">
        <v>13698</v>
      </c>
      <c r="B3248" t="s">
        <v>19</v>
      </c>
      <c r="C3248">
        <v>0</v>
      </c>
      <c r="D3248">
        <v>0</v>
      </c>
      <c r="E3248">
        <v>0</v>
      </c>
      <c r="F3248">
        <v>0</v>
      </c>
      <c r="G3248">
        <v>0</v>
      </c>
      <c r="H3248">
        <v>0</v>
      </c>
      <c r="I3248">
        <v>0</v>
      </c>
      <c r="J3248">
        <v>0</v>
      </c>
      <c r="K3248">
        <v>0</v>
      </c>
      <c r="L3248">
        <v>0</v>
      </c>
      <c r="M3248">
        <v>0</v>
      </c>
      <c r="N3248">
        <v>0</v>
      </c>
      <c r="O3248">
        <v>0</v>
      </c>
      <c r="P3248">
        <v>0</v>
      </c>
      <c r="Q3248">
        <v>0</v>
      </c>
      <c r="R3248">
        <v>0</v>
      </c>
      <c r="S3248">
        <v>0</v>
      </c>
      <c r="T3248">
        <v>0</v>
      </c>
      <c r="U3248">
        <v>0</v>
      </c>
      <c r="V3248">
        <v>0</v>
      </c>
      <c r="W3248">
        <v>0</v>
      </c>
      <c r="X3248">
        <v>0</v>
      </c>
      <c r="Y3248">
        <v>0</v>
      </c>
      <c r="Z3248">
        <v>0</v>
      </c>
      <c r="AA3248">
        <v>0</v>
      </c>
      <c r="AB3248">
        <v>0</v>
      </c>
      <c r="AC3248">
        <v>0</v>
      </c>
    </row>
    <row r="3249" spans="1:29">
      <c r="A3249" t="s">
        <v>13699</v>
      </c>
      <c r="B3249" t="s">
        <v>19</v>
      </c>
      <c r="C3249">
        <v>0</v>
      </c>
      <c r="D3249">
        <v>0</v>
      </c>
      <c r="E3249">
        <v>0</v>
      </c>
      <c r="F3249">
        <v>0</v>
      </c>
      <c r="G3249">
        <v>0</v>
      </c>
      <c r="H3249">
        <v>0</v>
      </c>
      <c r="I3249">
        <v>0</v>
      </c>
      <c r="J3249">
        <v>0</v>
      </c>
      <c r="K3249">
        <v>0</v>
      </c>
      <c r="L3249">
        <v>0</v>
      </c>
      <c r="M3249">
        <v>0</v>
      </c>
      <c r="N3249">
        <v>0</v>
      </c>
      <c r="O3249">
        <v>0</v>
      </c>
      <c r="P3249">
        <v>0</v>
      </c>
      <c r="Q3249">
        <v>0</v>
      </c>
      <c r="R3249">
        <v>0</v>
      </c>
      <c r="S3249">
        <v>0</v>
      </c>
      <c r="T3249">
        <v>0</v>
      </c>
      <c r="U3249">
        <v>0</v>
      </c>
      <c r="V3249">
        <v>0</v>
      </c>
      <c r="W3249">
        <v>0</v>
      </c>
      <c r="X3249">
        <v>0</v>
      </c>
      <c r="Y3249">
        <v>0</v>
      </c>
      <c r="Z3249">
        <v>0</v>
      </c>
      <c r="AA3249">
        <v>0</v>
      </c>
      <c r="AB3249">
        <v>0</v>
      </c>
      <c r="AC3249">
        <v>0</v>
      </c>
    </row>
    <row r="3250" spans="1:29">
      <c r="A3250" t="s">
        <v>13700</v>
      </c>
      <c r="B3250" t="s">
        <v>19</v>
      </c>
      <c r="C3250">
        <v>0</v>
      </c>
      <c r="D3250">
        <v>0</v>
      </c>
      <c r="E3250">
        <v>0</v>
      </c>
      <c r="F3250">
        <v>0</v>
      </c>
      <c r="G3250">
        <v>0</v>
      </c>
      <c r="H3250">
        <v>0</v>
      </c>
      <c r="I3250">
        <v>0</v>
      </c>
      <c r="J3250">
        <v>0</v>
      </c>
      <c r="K3250">
        <v>0</v>
      </c>
      <c r="L3250">
        <v>0</v>
      </c>
      <c r="M3250">
        <v>0</v>
      </c>
      <c r="N3250">
        <v>0</v>
      </c>
      <c r="O3250">
        <v>0</v>
      </c>
      <c r="P3250">
        <v>0</v>
      </c>
      <c r="Q3250">
        <v>0</v>
      </c>
      <c r="R3250">
        <v>0</v>
      </c>
      <c r="S3250">
        <v>0</v>
      </c>
      <c r="T3250">
        <v>0</v>
      </c>
      <c r="U3250">
        <v>0</v>
      </c>
      <c r="V3250">
        <v>0</v>
      </c>
      <c r="W3250">
        <v>0</v>
      </c>
      <c r="X3250">
        <v>0</v>
      </c>
      <c r="Y3250">
        <v>0</v>
      </c>
      <c r="Z3250">
        <v>0</v>
      </c>
      <c r="AA3250">
        <v>0</v>
      </c>
      <c r="AB3250">
        <v>0</v>
      </c>
      <c r="AC3250">
        <v>0</v>
      </c>
    </row>
    <row r="3251" spans="1:29">
      <c r="A3251" t="s">
        <v>13701</v>
      </c>
      <c r="B3251" t="s">
        <v>19</v>
      </c>
      <c r="C3251">
        <v>0</v>
      </c>
      <c r="D3251">
        <v>0</v>
      </c>
      <c r="E3251">
        <v>0</v>
      </c>
      <c r="F3251">
        <v>0</v>
      </c>
      <c r="G3251">
        <v>0</v>
      </c>
      <c r="H3251">
        <v>0</v>
      </c>
      <c r="I3251">
        <v>0</v>
      </c>
      <c r="J3251">
        <v>0</v>
      </c>
      <c r="K3251">
        <v>0</v>
      </c>
      <c r="L3251">
        <v>0</v>
      </c>
      <c r="M3251">
        <v>0</v>
      </c>
      <c r="N3251">
        <v>0</v>
      </c>
      <c r="O3251">
        <v>0</v>
      </c>
      <c r="P3251">
        <v>0</v>
      </c>
      <c r="Q3251">
        <v>0</v>
      </c>
      <c r="R3251">
        <v>0</v>
      </c>
      <c r="S3251">
        <v>0</v>
      </c>
      <c r="T3251">
        <v>0</v>
      </c>
      <c r="U3251">
        <v>0</v>
      </c>
      <c r="V3251">
        <v>0</v>
      </c>
      <c r="W3251">
        <v>0</v>
      </c>
      <c r="X3251">
        <v>0</v>
      </c>
      <c r="Y3251">
        <v>0</v>
      </c>
      <c r="Z3251">
        <v>0</v>
      </c>
      <c r="AA3251">
        <v>0</v>
      </c>
      <c r="AB3251">
        <v>0</v>
      </c>
      <c r="AC3251">
        <v>0</v>
      </c>
    </row>
    <row r="3252" spans="1:29">
      <c r="A3252" t="s">
        <v>13702</v>
      </c>
      <c r="B3252" t="s">
        <v>19</v>
      </c>
      <c r="C3252">
        <v>0</v>
      </c>
      <c r="D3252">
        <v>0</v>
      </c>
      <c r="E3252">
        <v>0</v>
      </c>
      <c r="F3252">
        <v>0</v>
      </c>
      <c r="G3252">
        <v>0</v>
      </c>
      <c r="H3252">
        <v>0</v>
      </c>
      <c r="I3252">
        <v>0</v>
      </c>
      <c r="J3252">
        <v>0</v>
      </c>
      <c r="K3252">
        <v>0</v>
      </c>
      <c r="L3252">
        <v>0</v>
      </c>
      <c r="M3252">
        <v>0</v>
      </c>
      <c r="N3252">
        <v>0</v>
      </c>
      <c r="O3252">
        <v>0</v>
      </c>
      <c r="P3252">
        <v>0</v>
      </c>
      <c r="Q3252">
        <v>0</v>
      </c>
      <c r="R3252">
        <v>0</v>
      </c>
      <c r="S3252">
        <v>0</v>
      </c>
      <c r="T3252">
        <v>0</v>
      </c>
      <c r="U3252">
        <v>0</v>
      </c>
      <c r="V3252">
        <v>0</v>
      </c>
      <c r="W3252">
        <v>0</v>
      </c>
      <c r="X3252">
        <v>0</v>
      </c>
      <c r="Y3252">
        <v>0</v>
      </c>
      <c r="Z3252">
        <v>0</v>
      </c>
      <c r="AA3252">
        <v>0</v>
      </c>
      <c r="AB3252">
        <v>0</v>
      </c>
      <c r="AC3252">
        <v>0</v>
      </c>
    </row>
    <row r="3253" spans="1:29">
      <c r="A3253" t="s">
        <v>13703</v>
      </c>
      <c r="B3253" t="s">
        <v>19</v>
      </c>
      <c r="C3253">
        <v>0</v>
      </c>
      <c r="D3253">
        <v>0</v>
      </c>
      <c r="E3253">
        <v>0</v>
      </c>
      <c r="F3253">
        <v>0</v>
      </c>
      <c r="G3253">
        <v>0</v>
      </c>
      <c r="H3253">
        <v>0</v>
      </c>
      <c r="I3253">
        <v>0</v>
      </c>
      <c r="J3253">
        <v>0</v>
      </c>
      <c r="K3253">
        <v>0</v>
      </c>
      <c r="L3253">
        <v>0</v>
      </c>
      <c r="M3253">
        <v>0</v>
      </c>
      <c r="N3253">
        <v>0</v>
      </c>
      <c r="O3253">
        <v>0</v>
      </c>
      <c r="P3253">
        <v>0</v>
      </c>
      <c r="Q3253">
        <v>0</v>
      </c>
      <c r="R3253">
        <v>0</v>
      </c>
      <c r="S3253">
        <v>0</v>
      </c>
      <c r="T3253">
        <v>0</v>
      </c>
      <c r="U3253">
        <v>0</v>
      </c>
      <c r="V3253">
        <v>0</v>
      </c>
      <c r="W3253">
        <v>0</v>
      </c>
      <c r="X3253">
        <v>0</v>
      </c>
      <c r="Y3253">
        <v>0</v>
      </c>
      <c r="Z3253">
        <v>0</v>
      </c>
      <c r="AA3253">
        <v>0</v>
      </c>
      <c r="AB3253">
        <v>0</v>
      </c>
      <c r="AC3253">
        <v>0</v>
      </c>
    </row>
    <row r="3254" spans="1:29">
      <c r="A3254" t="s">
        <v>13704</v>
      </c>
      <c r="B3254" t="s">
        <v>19</v>
      </c>
      <c r="C3254">
        <v>0</v>
      </c>
      <c r="D3254">
        <v>0</v>
      </c>
      <c r="E3254">
        <v>0</v>
      </c>
      <c r="F3254">
        <v>0</v>
      </c>
      <c r="G3254">
        <v>0</v>
      </c>
      <c r="H3254">
        <v>0</v>
      </c>
      <c r="I3254">
        <v>0</v>
      </c>
      <c r="J3254">
        <v>0</v>
      </c>
      <c r="K3254">
        <v>0</v>
      </c>
      <c r="L3254">
        <v>0</v>
      </c>
      <c r="M3254">
        <v>0</v>
      </c>
      <c r="N3254">
        <v>0</v>
      </c>
      <c r="O3254">
        <v>0</v>
      </c>
      <c r="P3254">
        <v>0</v>
      </c>
      <c r="Q3254">
        <v>0</v>
      </c>
      <c r="R3254">
        <v>0</v>
      </c>
      <c r="S3254">
        <v>0</v>
      </c>
      <c r="T3254">
        <v>0</v>
      </c>
      <c r="U3254">
        <v>0</v>
      </c>
      <c r="V3254">
        <v>0</v>
      </c>
      <c r="W3254">
        <v>0</v>
      </c>
      <c r="X3254">
        <v>0</v>
      </c>
      <c r="Y3254">
        <v>0</v>
      </c>
      <c r="Z3254">
        <v>0</v>
      </c>
      <c r="AA3254">
        <v>0</v>
      </c>
      <c r="AB3254">
        <v>0</v>
      </c>
      <c r="AC3254">
        <v>0</v>
      </c>
    </row>
    <row r="3255" spans="1:29">
      <c r="A3255" t="s">
        <v>13705</v>
      </c>
      <c r="B3255" t="s">
        <v>19</v>
      </c>
      <c r="C3255">
        <v>0</v>
      </c>
      <c r="D3255">
        <v>0</v>
      </c>
      <c r="E3255">
        <v>0</v>
      </c>
      <c r="F3255">
        <v>0</v>
      </c>
      <c r="G3255">
        <v>0</v>
      </c>
      <c r="H3255">
        <v>0</v>
      </c>
      <c r="I3255">
        <v>0</v>
      </c>
      <c r="J3255">
        <v>0</v>
      </c>
      <c r="K3255">
        <v>0</v>
      </c>
      <c r="L3255">
        <v>0</v>
      </c>
      <c r="M3255">
        <v>0</v>
      </c>
      <c r="N3255">
        <v>0</v>
      </c>
      <c r="O3255">
        <v>0</v>
      </c>
      <c r="P3255">
        <v>0</v>
      </c>
      <c r="Q3255">
        <v>0</v>
      </c>
      <c r="R3255">
        <v>0</v>
      </c>
      <c r="S3255">
        <v>0</v>
      </c>
      <c r="T3255">
        <v>0</v>
      </c>
      <c r="U3255">
        <v>0</v>
      </c>
      <c r="V3255">
        <v>0</v>
      </c>
      <c r="W3255">
        <v>0</v>
      </c>
      <c r="X3255">
        <v>0</v>
      </c>
      <c r="Y3255">
        <v>0</v>
      </c>
      <c r="Z3255">
        <v>0</v>
      </c>
      <c r="AA3255">
        <v>0</v>
      </c>
      <c r="AB3255">
        <v>0</v>
      </c>
      <c r="AC3255">
        <v>0</v>
      </c>
    </row>
    <row r="3256" spans="1:29">
      <c r="A3256" t="s">
        <v>13706</v>
      </c>
      <c r="B3256" t="s">
        <v>19</v>
      </c>
      <c r="C3256">
        <v>0</v>
      </c>
      <c r="D3256">
        <v>0</v>
      </c>
      <c r="E3256">
        <v>0</v>
      </c>
      <c r="F3256">
        <v>0</v>
      </c>
      <c r="G3256">
        <v>0</v>
      </c>
      <c r="H3256">
        <v>0</v>
      </c>
      <c r="I3256">
        <v>0</v>
      </c>
      <c r="J3256">
        <v>0</v>
      </c>
      <c r="K3256">
        <v>0</v>
      </c>
      <c r="L3256">
        <v>0</v>
      </c>
      <c r="M3256">
        <v>0</v>
      </c>
      <c r="N3256">
        <v>0</v>
      </c>
      <c r="O3256">
        <v>0</v>
      </c>
      <c r="P3256">
        <v>0</v>
      </c>
      <c r="Q3256">
        <v>0</v>
      </c>
      <c r="R3256">
        <v>0</v>
      </c>
      <c r="S3256">
        <v>0</v>
      </c>
      <c r="T3256">
        <v>0</v>
      </c>
      <c r="U3256">
        <v>0</v>
      </c>
      <c r="V3256">
        <v>0</v>
      </c>
      <c r="W3256">
        <v>0</v>
      </c>
      <c r="X3256">
        <v>0</v>
      </c>
      <c r="Y3256">
        <v>0</v>
      </c>
      <c r="Z3256">
        <v>0</v>
      </c>
      <c r="AA3256">
        <v>0</v>
      </c>
      <c r="AB3256">
        <v>0</v>
      </c>
      <c r="AC3256">
        <v>0</v>
      </c>
    </row>
    <row r="3257" spans="1:29">
      <c r="A3257" t="s">
        <v>13707</v>
      </c>
      <c r="B3257" t="s">
        <v>19</v>
      </c>
      <c r="C3257">
        <v>0</v>
      </c>
      <c r="D3257">
        <v>0</v>
      </c>
      <c r="E3257">
        <v>0</v>
      </c>
      <c r="F3257">
        <v>0</v>
      </c>
      <c r="G3257">
        <v>0</v>
      </c>
      <c r="H3257">
        <v>0</v>
      </c>
      <c r="I3257">
        <v>0</v>
      </c>
      <c r="J3257">
        <v>0</v>
      </c>
      <c r="K3257">
        <v>0</v>
      </c>
      <c r="L3257">
        <v>0</v>
      </c>
      <c r="M3257">
        <v>0</v>
      </c>
      <c r="N3257">
        <v>0</v>
      </c>
      <c r="O3257">
        <v>0</v>
      </c>
      <c r="P3257">
        <v>0</v>
      </c>
      <c r="Q3257">
        <v>0</v>
      </c>
      <c r="R3257">
        <v>0</v>
      </c>
      <c r="S3257">
        <v>0</v>
      </c>
      <c r="T3257">
        <v>0</v>
      </c>
      <c r="U3257">
        <v>0</v>
      </c>
      <c r="V3257">
        <v>0</v>
      </c>
      <c r="W3257">
        <v>0</v>
      </c>
      <c r="X3257">
        <v>0</v>
      </c>
      <c r="Y3257">
        <v>0</v>
      </c>
      <c r="Z3257">
        <v>0</v>
      </c>
      <c r="AA3257">
        <v>0</v>
      </c>
      <c r="AB3257">
        <v>0</v>
      </c>
      <c r="AC3257">
        <v>0</v>
      </c>
    </row>
    <row r="3258" spans="1:29">
      <c r="A3258" t="s">
        <v>13708</v>
      </c>
      <c r="B3258" t="s">
        <v>19</v>
      </c>
      <c r="C3258">
        <v>0</v>
      </c>
      <c r="D3258">
        <v>0</v>
      </c>
      <c r="E3258">
        <v>0</v>
      </c>
      <c r="F3258">
        <v>0</v>
      </c>
      <c r="G3258">
        <v>0</v>
      </c>
      <c r="H3258">
        <v>0</v>
      </c>
      <c r="I3258">
        <v>0</v>
      </c>
      <c r="J3258">
        <v>0</v>
      </c>
      <c r="K3258">
        <v>0</v>
      </c>
      <c r="L3258">
        <v>0</v>
      </c>
      <c r="M3258">
        <v>0</v>
      </c>
      <c r="N3258">
        <v>0</v>
      </c>
      <c r="O3258">
        <v>0</v>
      </c>
      <c r="P3258">
        <v>0</v>
      </c>
      <c r="Q3258">
        <v>0</v>
      </c>
      <c r="R3258">
        <v>0</v>
      </c>
      <c r="S3258">
        <v>0</v>
      </c>
      <c r="T3258">
        <v>0</v>
      </c>
      <c r="U3258">
        <v>0</v>
      </c>
      <c r="V3258">
        <v>0</v>
      </c>
      <c r="W3258">
        <v>0</v>
      </c>
      <c r="X3258">
        <v>0</v>
      </c>
      <c r="Y3258">
        <v>0</v>
      </c>
      <c r="Z3258">
        <v>0</v>
      </c>
      <c r="AA3258">
        <v>0</v>
      </c>
      <c r="AB3258">
        <v>0</v>
      </c>
      <c r="AC3258">
        <v>0</v>
      </c>
    </row>
    <row r="3259" spans="1:29">
      <c r="A3259" t="s">
        <v>13709</v>
      </c>
      <c r="B3259" t="s">
        <v>19</v>
      </c>
      <c r="C3259">
        <v>0</v>
      </c>
      <c r="D3259">
        <v>0</v>
      </c>
      <c r="E3259">
        <v>0</v>
      </c>
      <c r="F3259">
        <v>0</v>
      </c>
      <c r="G3259">
        <v>0</v>
      </c>
      <c r="H3259">
        <v>0</v>
      </c>
      <c r="I3259">
        <v>0</v>
      </c>
      <c r="J3259">
        <v>0</v>
      </c>
      <c r="K3259">
        <v>0</v>
      </c>
      <c r="L3259">
        <v>0</v>
      </c>
      <c r="M3259">
        <v>0</v>
      </c>
      <c r="N3259">
        <v>0</v>
      </c>
      <c r="O3259">
        <v>0</v>
      </c>
      <c r="P3259">
        <v>0</v>
      </c>
      <c r="Q3259">
        <v>0</v>
      </c>
      <c r="R3259">
        <v>0</v>
      </c>
      <c r="S3259">
        <v>0</v>
      </c>
      <c r="T3259">
        <v>0</v>
      </c>
      <c r="U3259">
        <v>0</v>
      </c>
      <c r="V3259">
        <v>0</v>
      </c>
      <c r="W3259">
        <v>0</v>
      </c>
      <c r="X3259">
        <v>0</v>
      </c>
      <c r="Y3259">
        <v>0</v>
      </c>
      <c r="Z3259">
        <v>0</v>
      </c>
      <c r="AA3259">
        <v>0</v>
      </c>
      <c r="AB3259">
        <v>0</v>
      </c>
      <c r="AC3259">
        <v>0</v>
      </c>
    </row>
    <row r="3260" spans="1:29">
      <c r="A3260" t="s">
        <v>13710</v>
      </c>
      <c r="B3260" t="s">
        <v>19</v>
      </c>
      <c r="C3260">
        <v>0</v>
      </c>
      <c r="D3260">
        <v>0</v>
      </c>
      <c r="E3260">
        <v>0</v>
      </c>
      <c r="F3260">
        <v>0</v>
      </c>
      <c r="G3260">
        <v>0</v>
      </c>
      <c r="H3260">
        <v>0</v>
      </c>
      <c r="I3260">
        <v>0</v>
      </c>
      <c r="J3260">
        <v>0</v>
      </c>
      <c r="K3260">
        <v>0</v>
      </c>
      <c r="L3260">
        <v>0</v>
      </c>
      <c r="M3260">
        <v>0</v>
      </c>
      <c r="N3260">
        <v>0</v>
      </c>
      <c r="O3260">
        <v>0</v>
      </c>
      <c r="P3260">
        <v>0</v>
      </c>
      <c r="Q3260">
        <v>0</v>
      </c>
      <c r="R3260">
        <v>0</v>
      </c>
      <c r="S3260">
        <v>0</v>
      </c>
      <c r="T3260">
        <v>0</v>
      </c>
      <c r="U3260">
        <v>0</v>
      </c>
      <c r="V3260">
        <v>0</v>
      </c>
      <c r="W3260">
        <v>0</v>
      </c>
      <c r="X3260">
        <v>0</v>
      </c>
      <c r="Y3260">
        <v>0</v>
      </c>
      <c r="Z3260">
        <v>0</v>
      </c>
      <c r="AA3260">
        <v>0</v>
      </c>
      <c r="AB3260">
        <v>0</v>
      </c>
      <c r="AC3260">
        <v>0</v>
      </c>
    </row>
    <row r="3261" spans="1:29">
      <c r="A3261" t="s">
        <v>13711</v>
      </c>
      <c r="B3261" t="s">
        <v>19</v>
      </c>
      <c r="C3261">
        <v>0</v>
      </c>
      <c r="D3261">
        <v>0</v>
      </c>
      <c r="E3261">
        <v>0</v>
      </c>
      <c r="F3261">
        <v>0</v>
      </c>
      <c r="G3261">
        <v>0</v>
      </c>
      <c r="H3261">
        <v>0</v>
      </c>
      <c r="I3261">
        <v>0</v>
      </c>
      <c r="J3261">
        <v>0</v>
      </c>
      <c r="K3261">
        <v>0</v>
      </c>
      <c r="L3261">
        <v>0</v>
      </c>
      <c r="M3261">
        <v>0</v>
      </c>
      <c r="N3261">
        <v>0</v>
      </c>
      <c r="O3261">
        <v>0</v>
      </c>
      <c r="P3261">
        <v>0</v>
      </c>
      <c r="Q3261">
        <v>0</v>
      </c>
      <c r="R3261">
        <v>0</v>
      </c>
      <c r="S3261">
        <v>0</v>
      </c>
      <c r="T3261">
        <v>0</v>
      </c>
      <c r="U3261">
        <v>0</v>
      </c>
      <c r="V3261">
        <v>0</v>
      </c>
      <c r="W3261">
        <v>0</v>
      </c>
      <c r="X3261">
        <v>0</v>
      </c>
      <c r="Y3261">
        <v>0</v>
      </c>
      <c r="Z3261">
        <v>0</v>
      </c>
      <c r="AA3261">
        <v>0</v>
      </c>
      <c r="AB3261">
        <v>0</v>
      </c>
      <c r="AC3261">
        <v>0</v>
      </c>
    </row>
    <row r="3262" spans="1:29">
      <c r="A3262" t="s">
        <v>13712</v>
      </c>
      <c r="B3262" t="s">
        <v>19</v>
      </c>
      <c r="C3262">
        <v>0</v>
      </c>
      <c r="D3262">
        <v>0</v>
      </c>
      <c r="E3262">
        <v>0</v>
      </c>
      <c r="F3262">
        <v>0</v>
      </c>
      <c r="G3262">
        <v>0</v>
      </c>
      <c r="H3262">
        <v>0</v>
      </c>
      <c r="I3262">
        <v>0</v>
      </c>
      <c r="J3262">
        <v>0</v>
      </c>
      <c r="K3262">
        <v>0</v>
      </c>
      <c r="L3262">
        <v>0</v>
      </c>
      <c r="M3262">
        <v>0</v>
      </c>
      <c r="N3262">
        <v>0</v>
      </c>
      <c r="O3262">
        <v>0</v>
      </c>
      <c r="P3262">
        <v>0</v>
      </c>
      <c r="Q3262">
        <v>0</v>
      </c>
      <c r="R3262">
        <v>0</v>
      </c>
      <c r="S3262">
        <v>0</v>
      </c>
      <c r="T3262">
        <v>0</v>
      </c>
      <c r="U3262">
        <v>0</v>
      </c>
      <c r="V3262">
        <v>0</v>
      </c>
      <c r="W3262">
        <v>0</v>
      </c>
      <c r="X3262">
        <v>0</v>
      </c>
      <c r="Y3262">
        <v>0</v>
      </c>
      <c r="Z3262">
        <v>0</v>
      </c>
      <c r="AA3262">
        <v>0</v>
      </c>
      <c r="AB3262">
        <v>0</v>
      </c>
      <c r="AC3262">
        <v>0</v>
      </c>
    </row>
    <row r="3263" spans="1:29">
      <c r="A3263" t="s">
        <v>13713</v>
      </c>
      <c r="B3263" t="s">
        <v>19</v>
      </c>
      <c r="C3263">
        <v>0</v>
      </c>
      <c r="D3263">
        <v>0</v>
      </c>
      <c r="E3263">
        <v>0</v>
      </c>
      <c r="F3263">
        <v>0</v>
      </c>
      <c r="G3263">
        <v>0</v>
      </c>
      <c r="H3263">
        <v>0</v>
      </c>
      <c r="I3263">
        <v>0</v>
      </c>
      <c r="J3263">
        <v>0</v>
      </c>
      <c r="K3263">
        <v>0</v>
      </c>
      <c r="L3263">
        <v>0</v>
      </c>
      <c r="M3263">
        <v>0</v>
      </c>
      <c r="N3263">
        <v>0</v>
      </c>
      <c r="O3263">
        <v>0</v>
      </c>
      <c r="P3263">
        <v>0</v>
      </c>
      <c r="Q3263">
        <v>0</v>
      </c>
      <c r="R3263">
        <v>0</v>
      </c>
      <c r="S3263">
        <v>0</v>
      </c>
      <c r="T3263">
        <v>0</v>
      </c>
      <c r="U3263">
        <v>0</v>
      </c>
      <c r="V3263">
        <v>0</v>
      </c>
      <c r="W3263">
        <v>0</v>
      </c>
      <c r="X3263">
        <v>0</v>
      </c>
      <c r="Y3263">
        <v>0</v>
      </c>
      <c r="Z3263">
        <v>0</v>
      </c>
      <c r="AA3263">
        <v>0</v>
      </c>
      <c r="AB3263">
        <v>0</v>
      </c>
      <c r="AC3263">
        <v>0</v>
      </c>
    </row>
    <row r="3264" spans="1:29">
      <c r="A3264" t="s">
        <v>13714</v>
      </c>
      <c r="B3264" t="s">
        <v>19</v>
      </c>
      <c r="C3264">
        <v>0</v>
      </c>
      <c r="D3264">
        <v>0</v>
      </c>
      <c r="E3264">
        <v>0</v>
      </c>
      <c r="F3264">
        <v>0</v>
      </c>
      <c r="G3264">
        <v>0</v>
      </c>
      <c r="H3264">
        <v>0</v>
      </c>
      <c r="I3264">
        <v>0</v>
      </c>
      <c r="J3264">
        <v>0</v>
      </c>
      <c r="K3264">
        <v>0</v>
      </c>
      <c r="L3264">
        <v>0</v>
      </c>
      <c r="M3264">
        <v>0</v>
      </c>
      <c r="N3264">
        <v>0</v>
      </c>
      <c r="O3264">
        <v>0</v>
      </c>
      <c r="P3264">
        <v>0</v>
      </c>
      <c r="Q3264">
        <v>0</v>
      </c>
      <c r="R3264">
        <v>0</v>
      </c>
      <c r="S3264">
        <v>0</v>
      </c>
      <c r="T3264">
        <v>0</v>
      </c>
      <c r="U3264">
        <v>0</v>
      </c>
      <c r="V3264">
        <v>0</v>
      </c>
      <c r="W3264">
        <v>0</v>
      </c>
      <c r="X3264">
        <v>0</v>
      </c>
      <c r="Y3264">
        <v>0</v>
      </c>
      <c r="Z3264">
        <v>0</v>
      </c>
      <c r="AA3264">
        <v>0</v>
      </c>
      <c r="AB3264">
        <v>0</v>
      </c>
      <c r="AC3264">
        <v>0</v>
      </c>
    </row>
    <row r="3265" spans="1:32">
      <c r="A3265" t="s">
        <v>13715</v>
      </c>
      <c r="B3265" t="s">
        <v>19</v>
      </c>
      <c r="C3265">
        <v>0</v>
      </c>
      <c r="D3265">
        <v>0</v>
      </c>
      <c r="E3265">
        <v>0</v>
      </c>
      <c r="F3265">
        <v>0</v>
      </c>
      <c r="G3265">
        <v>0</v>
      </c>
      <c r="H3265">
        <v>0</v>
      </c>
      <c r="I3265">
        <v>0</v>
      </c>
      <c r="J3265">
        <v>0</v>
      </c>
      <c r="K3265">
        <v>0</v>
      </c>
      <c r="L3265">
        <v>0</v>
      </c>
      <c r="M3265">
        <v>0</v>
      </c>
      <c r="N3265">
        <v>0</v>
      </c>
      <c r="O3265">
        <v>0</v>
      </c>
      <c r="P3265">
        <v>0</v>
      </c>
      <c r="Q3265">
        <v>0</v>
      </c>
      <c r="R3265">
        <v>0</v>
      </c>
      <c r="S3265">
        <v>0</v>
      </c>
      <c r="T3265">
        <v>0</v>
      </c>
      <c r="U3265">
        <v>0</v>
      </c>
      <c r="V3265">
        <v>0</v>
      </c>
      <c r="W3265">
        <v>0</v>
      </c>
      <c r="X3265">
        <v>0</v>
      </c>
      <c r="Y3265">
        <v>0</v>
      </c>
      <c r="Z3265">
        <v>0</v>
      </c>
      <c r="AA3265">
        <v>0</v>
      </c>
      <c r="AB3265">
        <v>0</v>
      </c>
      <c r="AC3265">
        <v>0</v>
      </c>
    </row>
    <row r="3266" spans="1:32">
      <c r="A3266" t="s">
        <v>13716</v>
      </c>
      <c r="B3266" t="s">
        <v>19</v>
      </c>
      <c r="C3266">
        <v>0</v>
      </c>
      <c r="D3266">
        <v>0</v>
      </c>
      <c r="E3266">
        <v>0</v>
      </c>
      <c r="F3266">
        <v>0</v>
      </c>
      <c r="G3266">
        <v>0</v>
      </c>
      <c r="H3266">
        <v>0</v>
      </c>
      <c r="I3266">
        <v>0</v>
      </c>
      <c r="J3266">
        <v>0</v>
      </c>
      <c r="K3266">
        <v>0</v>
      </c>
      <c r="L3266">
        <v>0</v>
      </c>
      <c r="M3266">
        <v>0</v>
      </c>
      <c r="N3266">
        <v>0</v>
      </c>
      <c r="O3266">
        <v>0</v>
      </c>
      <c r="P3266">
        <v>0</v>
      </c>
      <c r="Q3266">
        <v>0</v>
      </c>
      <c r="R3266">
        <v>0</v>
      </c>
      <c r="S3266">
        <v>0</v>
      </c>
      <c r="T3266">
        <v>0</v>
      </c>
      <c r="U3266">
        <v>0</v>
      </c>
      <c r="V3266">
        <v>0</v>
      </c>
      <c r="W3266">
        <v>0</v>
      </c>
      <c r="X3266">
        <v>0</v>
      </c>
      <c r="Y3266">
        <v>0</v>
      </c>
      <c r="Z3266">
        <v>0</v>
      </c>
      <c r="AA3266">
        <v>0</v>
      </c>
      <c r="AB3266">
        <v>0</v>
      </c>
      <c r="AC3266">
        <v>0</v>
      </c>
    </row>
    <row r="3267" spans="1:32">
      <c r="A3267" t="s">
        <v>13717</v>
      </c>
      <c r="B3267" t="s">
        <v>19</v>
      </c>
      <c r="C3267">
        <v>0</v>
      </c>
      <c r="D3267">
        <v>0</v>
      </c>
      <c r="E3267">
        <v>0</v>
      </c>
      <c r="F3267">
        <v>0</v>
      </c>
      <c r="G3267">
        <v>0</v>
      </c>
      <c r="H3267">
        <v>0</v>
      </c>
      <c r="I3267">
        <v>0</v>
      </c>
      <c r="J3267">
        <v>0</v>
      </c>
      <c r="K3267">
        <v>0</v>
      </c>
      <c r="L3267">
        <v>0</v>
      </c>
      <c r="M3267">
        <v>0</v>
      </c>
      <c r="N3267">
        <v>0</v>
      </c>
      <c r="O3267">
        <v>0</v>
      </c>
      <c r="P3267">
        <v>0</v>
      </c>
      <c r="Q3267">
        <v>0</v>
      </c>
      <c r="R3267">
        <v>0</v>
      </c>
      <c r="S3267">
        <v>0</v>
      </c>
      <c r="T3267">
        <v>0</v>
      </c>
      <c r="U3267">
        <v>0</v>
      </c>
      <c r="V3267">
        <v>0</v>
      </c>
      <c r="W3267">
        <v>0</v>
      </c>
      <c r="X3267">
        <v>0</v>
      </c>
      <c r="Y3267">
        <v>0</v>
      </c>
      <c r="Z3267">
        <v>0</v>
      </c>
      <c r="AA3267">
        <v>0</v>
      </c>
      <c r="AB3267">
        <v>0</v>
      </c>
      <c r="AC3267">
        <v>0</v>
      </c>
    </row>
    <row r="3268" spans="1:32">
      <c r="A3268" t="s">
        <v>13718</v>
      </c>
      <c r="B3268" t="s">
        <v>19</v>
      </c>
      <c r="C3268">
        <v>0</v>
      </c>
      <c r="D3268">
        <v>0</v>
      </c>
      <c r="E3268">
        <v>0</v>
      </c>
      <c r="F3268">
        <v>0</v>
      </c>
      <c r="G3268">
        <v>0</v>
      </c>
      <c r="H3268">
        <v>0</v>
      </c>
      <c r="I3268">
        <v>0</v>
      </c>
      <c r="J3268">
        <v>0</v>
      </c>
      <c r="K3268">
        <v>0</v>
      </c>
      <c r="L3268">
        <v>0</v>
      </c>
      <c r="M3268">
        <v>0</v>
      </c>
      <c r="N3268">
        <v>0</v>
      </c>
      <c r="O3268">
        <v>0</v>
      </c>
      <c r="P3268">
        <v>0</v>
      </c>
      <c r="Q3268">
        <v>0</v>
      </c>
      <c r="R3268">
        <v>0</v>
      </c>
      <c r="S3268">
        <v>0</v>
      </c>
      <c r="T3268">
        <v>0</v>
      </c>
      <c r="U3268">
        <v>0</v>
      </c>
      <c r="V3268">
        <v>0</v>
      </c>
      <c r="W3268">
        <v>0</v>
      </c>
      <c r="X3268">
        <v>0</v>
      </c>
      <c r="Y3268">
        <v>0</v>
      </c>
      <c r="Z3268">
        <v>0</v>
      </c>
      <c r="AA3268">
        <v>0</v>
      </c>
      <c r="AB3268">
        <v>0</v>
      </c>
      <c r="AC3268">
        <v>0</v>
      </c>
    </row>
    <row r="3269" spans="1:32">
      <c r="A3269" t="s">
        <v>13719</v>
      </c>
      <c r="B3269" t="s">
        <v>19</v>
      </c>
      <c r="C3269">
        <v>0</v>
      </c>
      <c r="D3269">
        <v>0</v>
      </c>
      <c r="E3269">
        <v>0</v>
      </c>
      <c r="F3269">
        <v>0</v>
      </c>
      <c r="G3269">
        <v>0</v>
      </c>
      <c r="H3269">
        <v>0</v>
      </c>
      <c r="I3269">
        <v>0</v>
      </c>
      <c r="J3269">
        <v>0</v>
      </c>
      <c r="K3269">
        <v>0</v>
      </c>
      <c r="L3269">
        <v>0</v>
      </c>
      <c r="M3269">
        <v>0</v>
      </c>
      <c r="N3269">
        <v>0</v>
      </c>
      <c r="O3269">
        <v>0</v>
      </c>
      <c r="P3269">
        <v>0</v>
      </c>
      <c r="Q3269">
        <v>0</v>
      </c>
      <c r="R3269">
        <v>0</v>
      </c>
      <c r="S3269">
        <v>0</v>
      </c>
      <c r="T3269">
        <v>0</v>
      </c>
      <c r="U3269">
        <v>0</v>
      </c>
      <c r="V3269">
        <v>0</v>
      </c>
      <c r="W3269">
        <v>0</v>
      </c>
      <c r="X3269">
        <v>0</v>
      </c>
      <c r="Y3269">
        <v>0</v>
      </c>
      <c r="Z3269">
        <v>0</v>
      </c>
      <c r="AA3269">
        <v>0</v>
      </c>
      <c r="AB3269">
        <v>0</v>
      </c>
      <c r="AC3269">
        <v>0</v>
      </c>
    </row>
    <row r="3270" spans="1:32">
      <c r="A3270" t="s">
        <v>13720</v>
      </c>
      <c r="B3270" t="s">
        <v>19</v>
      </c>
      <c r="C3270">
        <v>0</v>
      </c>
      <c r="D3270">
        <v>0</v>
      </c>
      <c r="E3270">
        <v>0</v>
      </c>
      <c r="F3270">
        <v>0</v>
      </c>
      <c r="G3270">
        <v>0</v>
      </c>
      <c r="H3270">
        <v>0</v>
      </c>
      <c r="I3270">
        <v>0</v>
      </c>
      <c r="J3270">
        <v>0</v>
      </c>
      <c r="K3270">
        <v>0</v>
      </c>
      <c r="L3270">
        <v>0</v>
      </c>
      <c r="M3270">
        <v>0</v>
      </c>
      <c r="N3270">
        <v>0</v>
      </c>
      <c r="O3270">
        <v>0</v>
      </c>
      <c r="P3270">
        <v>0</v>
      </c>
      <c r="Q3270">
        <v>0</v>
      </c>
      <c r="R3270">
        <v>0</v>
      </c>
      <c r="S3270">
        <v>0</v>
      </c>
      <c r="T3270">
        <v>0</v>
      </c>
      <c r="U3270">
        <v>0</v>
      </c>
      <c r="V3270">
        <v>0</v>
      </c>
      <c r="W3270">
        <v>0</v>
      </c>
      <c r="X3270">
        <v>0</v>
      </c>
      <c r="Y3270">
        <v>0</v>
      </c>
      <c r="Z3270">
        <v>0</v>
      </c>
      <c r="AA3270">
        <v>0</v>
      </c>
      <c r="AB3270">
        <v>0</v>
      </c>
      <c r="AC3270">
        <v>0</v>
      </c>
    </row>
    <row r="3271" spans="1:32">
      <c r="A3271" t="s">
        <v>13721</v>
      </c>
      <c r="B3271" t="s">
        <v>19</v>
      </c>
      <c r="C3271">
        <v>0</v>
      </c>
      <c r="D3271">
        <v>0</v>
      </c>
      <c r="E3271">
        <v>0</v>
      </c>
      <c r="F3271">
        <v>0</v>
      </c>
      <c r="G3271">
        <v>0</v>
      </c>
      <c r="H3271">
        <v>0</v>
      </c>
      <c r="I3271">
        <v>0</v>
      </c>
      <c r="J3271">
        <v>0</v>
      </c>
      <c r="K3271">
        <v>0</v>
      </c>
      <c r="L3271">
        <v>0</v>
      </c>
      <c r="M3271">
        <v>0</v>
      </c>
      <c r="N3271">
        <v>0</v>
      </c>
      <c r="O3271">
        <v>0</v>
      </c>
      <c r="P3271">
        <v>0</v>
      </c>
      <c r="Q3271">
        <v>0</v>
      </c>
      <c r="R3271">
        <v>0</v>
      </c>
      <c r="S3271">
        <v>0</v>
      </c>
      <c r="T3271">
        <v>0</v>
      </c>
      <c r="U3271">
        <v>0</v>
      </c>
      <c r="V3271">
        <v>0</v>
      </c>
      <c r="W3271">
        <v>0</v>
      </c>
      <c r="X3271">
        <v>0</v>
      </c>
      <c r="Y3271">
        <v>0</v>
      </c>
      <c r="Z3271">
        <v>0</v>
      </c>
      <c r="AA3271">
        <v>0</v>
      </c>
      <c r="AB3271">
        <v>0</v>
      </c>
      <c r="AC3271">
        <v>0</v>
      </c>
    </row>
    <row r="3272" spans="1:32">
      <c r="A3272" t="s">
        <v>13722</v>
      </c>
      <c r="B3272" t="s">
        <v>19</v>
      </c>
      <c r="C3272">
        <v>0</v>
      </c>
      <c r="D3272">
        <v>0</v>
      </c>
      <c r="E3272">
        <v>0</v>
      </c>
      <c r="F3272">
        <v>0</v>
      </c>
      <c r="G3272">
        <v>0</v>
      </c>
      <c r="H3272">
        <v>0</v>
      </c>
      <c r="I3272">
        <v>0</v>
      </c>
      <c r="J3272">
        <v>0</v>
      </c>
      <c r="K3272">
        <v>0</v>
      </c>
      <c r="L3272">
        <v>0</v>
      </c>
      <c r="M3272">
        <v>0</v>
      </c>
      <c r="N3272">
        <v>0</v>
      </c>
      <c r="O3272">
        <v>0</v>
      </c>
      <c r="P3272">
        <v>0</v>
      </c>
      <c r="Q3272">
        <v>0</v>
      </c>
      <c r="R3272">
        <v>0</v>
      </c>
      <c r="S3272">
        <v>0</v>
      </c>
      <c r="T3272">
        <v>0</v>
      </c>
      <c r="U3272">
        <v>0</v>
      </c>
      <c r="V3272">
        <v>0</v>
      </c>
      <c r="W3272">
        <v>0</v>
      </c>
      <c r="X3272">
        <v>0</v>
      </c>
      <c r="Y3272">
        <v>0</v>
      </c>
      <c r="Z3272">
        <v>0</v>
      </c>
      <c r="AA3272">
        <v>0</v>
      </c>
      <c r="AB3272">
        <v>0</v>
      </c>
      <c r="AC3272">
        <v>0</v>
      </c>
    </row>
    <row r="3273" spans="1:32">
      <c r="A3273" t="s">
        <v>13723</v>
      </c>
      <c r="B3273" t="s">
        <v>19</v>
      </c>
      <c r="C3273">
        <v>0</v>
      </c>
      <c r="D3273">
        <v>0</v>
      </c>
      <c r="E3273">
        <v>0</v>
      </c>
      <c r="F3273">
        <v>0</v>
      </c>
      <c r="G3273">
        <v>0</v>
      </c>
      <c r="H3273">
        <v>0</v>
      </c>
      <c r="I3273">
        <v>0</v>
      </c>
      <c r="J3273">
        <v>0</v>
      </c>
      <c r="K3273">
        <v>0</v>
      </c>
      <c r="L3273">
        <v>0</v>
      </c>
      <c r="M3273">
        <v>0</v>
      </c>
      <c r="N3273">
        <v>0</v>
      </c>
      <c r="O3273">
        <v>0</v>
      </c>
      <c r="P3273">
        <v>0</v>
      </c>
      <c r="Q3273">
        <v>0</v>
      </c>
      <c r="R3273">
        <v>0</v>
      </c>
      <c r="S3273">
        <v>0</v>
      </c>
      <c r="T3273">
        <v>0</v>
      </c>
      <c r="U3273">
        <v>0</v>
      </c>
      <c r="V3273">
        <v>0</v>
      </c>
      <c r="W3273">
        <v>0</v>
      </c>
      <c r="X3273">
        <v>0</v>
      </c>
      <c r="Y3273">
        <v>0</v>
      </c>
      <c r="Z3273">
        <v>0</v>
      </c>
      <c r="AA3273">
        <v>0</v>
      </c>
      <c r="AB3273">
        <v>0</v>
      </c>
      <c r="AC3273">
        <v>0</v>
      </c>
    </row>
    <row r="3274" spans="1:32">
      <c r="A3274" t="s">
        <v>13724</v>
      </c>
      <c r="B3274" t="s">
        <v>19</v>
      </c>
      <c r="C3274">
        <v>0</v>
      </c>
      <c r="D3274">
        <v>0</v>
      </c>
      <c r="E3274">
        <v>0</v>
      </c>
      <c r="F3274">
        <v>0</v>
      </c>
      <c r="G3274">
        <v>0</v>
      </c>
      <c r="H3274">
        <v>0</v>
      </c>
      <c r="I3274">
        <v>0</v>
      </c>
      <c r="J3274">
        <v>0</v>
      </c>
      <c r="K3274">
        <v>0</v>
      </c>
      <c r="L3274">
        <v>0</v>
      </c>
      <c r="M3274">
        <v>0</v>
      </c>
      <c r="N3274">
        <v>0</v>
      </c>
      <c r="O3274">
        <v>0</v>
      </c>
      <c r="P3274">
        <v>0</v>
      </c>
      <c r="Q3274">
        <v>0</v>
      </c>
      <c r="R3274">
        <v>0</v>
      </c>
      <c r="S3274">
        <v>0</v>
      </c>
      <c r="T3274">
        <v>0</v>
      </c>
      <c r="U3274">
        <v>0</v>
      </c>
      <c r="V3274">
        <v>0</v>
      </c>
      <c r="W3274">
        <v>0</v>
      </c>
      <c r="X3274">
        <v>0</v>
      </c>
      <c r="Y3274">
        <v>0</v>
      </c>
      <c r="Z3274">
        <v>0</v>
      </c>
      <c r="AA3274">
        <v>0</v>
      </c>
      <c r="AB3274">
        <v>0</v>
      </c>
      <c r="AC3274">
        <v>0</v>
      </c>
    </row>
    <row r="3275" spans="1:32">
      <c r="A3275" t="s">
        <v>13725</v>
      </c>
      <c r="B3275" t="s">
        <v>19</v>
      </c>
      <c r="C3275">
        <v>0</v>
      </c>
      <c r="D3275">
        <v>0</v>
      </c>
      <c r="E3275">
        <v>0</v>
      </c>
      <c r="F3275">
        <v>0</v>
      </c>
      <c r="G3275">
        <v>0</v>
      </c>
      <c r="H3275">
        <v>0</v>
      </c>
      <c r="I3275">
        <v>0</v>
      </c>
      <c r="J3275">
        <v>0</v>
      </c>
      <c r="K3275">
        <v>0</v>
      </c>
      <c r="L3275">
        <v>0</v>
      </c>
      <c r="M3275">
        <v>0</v>
      </c>
      <c r="N3275">
        <v>0</v>
      </c>
      <c r="O3275">
        <v>0</v>
      </c>
      <c r="P3275">
        <v>0</v>
      </c>
      <c r="Q3275">
        <v>0</v>
      </c>
      <c r="R3275">
        <v>0</v>
      </c>
      <c r="S3275">
        <v>0</v>
      </c>
      <c r="T3275">
        <v>0</v>
      </c>
      <c r="U3275">
        <v>0</v>
      </c>
      <c r="V3275">
        <v>0</v>
      </c>
      <c r="W3275">
        <v>0</v>
      </c>
      <c r="X3275">
        <v>0</v>
      </c>
      <c r="Y3275">
        <v>0</v>
      </c>
      <c r="Z3275">
        <v>0</v>
      </c>
      <c r="AA3275">
        <v>0</v>
      </c>
      <c r="AB3275">
        <v>0</v>
      </c>
      <c r="AC3275">
        <v>0</v>
      </c>
    </row>
    <row r="3276" spans="1:32">
      <c r="A3276" t="s">
        <v>13726</v>
      </c>
      <c r="B3276" t="s">
        <v>19</v>
      </c>
      <c r="C3276">
        <v>0</v>
      </c>
      <c r="D3276">
        <v>0</v>
      </c>
      <c r="E3276">
        <v>0</v>
      </c>
      <c r="F3276">
        <v>0</v>
      </c>
      <c r="G3276">
        <v>0</v>
      </c>
      <c r="H3276">
        <v>0</v>
      </c>
      <c r="I3276">
        <v>0</v>
      </c>
      <c r="J3276">
        <v>0</v>
      </c>
      <c r="K3276">
        <v>0</v>
      </c>
      <c r="L3276">
        <v>0</v>
      </c>
      <c r="M3276">
        <v>0</v>
      </c>
      <c r="N3276">
        <v>0</v>
      </c>
      <c r="O3276">
        <v>0</v>
      </c>
      <c r="P3276">
        <v>0</v>
      </c>
      <c r="Q3276">
        <v>0</v>
      </c>
      <c r="R3276">
        <v>0</v>
      </c>
      <c r="S3276">
        <v>0</v>
      </c>
      <c r="T3276">
        <v>0</v>
      </c>
      <c r="U3276">
        <v>0</v>
      </c>
      <c r="V3276">
        <v>0</v>
      </c>
      <c r="W3276">
        <v>0</v>
      </c>
      <c r="X3276">
        <v>0</v>
      </c>
      <c r="Y3276">
        <v>0</v>
      </c>
      <c r="Z3276">
        <v>0</v>
      </c>
      <c r="AA3276">
        <v>0</v>
      </c>
      <c r="AB3276">
        <v>0</v>
      </c>
      <c r="AC3276">
        <v>0</v>
      </c>
    </row>
    <row r="3277" spans="1:32">
      <c r="A3277" t="s">
        <v>13727</v>
      </c>
      <c r="B3277" t="s">
        <v>19</v>
      </c>
      <c r="C3277">
        <v>0</v>
      </c>
      <c r="D3277">
        <v>0</v>
      </c>
      <c r="E3277">
        <v>0</v>
      </c>
      <c r="F3277">
        <v>0</v>
      </c>
      <c r="G3277">
        <v>0</v>
      </c>
      <c r="H3277">
        <v>0</v>
      </c>
      <c r="I3277">
        <v>0</v>
      </c>
      <c r="J3277">
        <v>0</v>
      </c>
      <c r="K3277">
        <v>0</v>
      </c>
      <c r="L3277">
        <v>0</v>
      </c>
      <c r="M3277">
        <v>0</v>
      </c>
      <c r="N3277">
        <v>0</v>
      </c>
      <c r="O3277">
        <v>0</v>
      </c>
      <c r="P3277">
        <v>0</v>
      </c>
      <c r="Q3277">
        <v>0</v>
      </c>
      <c r="R3277">
        <v>0</v>
      </c>
      <c r="S3277">
        <v>0</v>
      </c>
      <c r="T3277">
        <v>0</v>
      </c>
      <c r="U3277">
        <v>0</v>
      </c>
      <c r="V3277">
        <v>0</v>
      </c>
      <c r="W3277">
        <v>0</v>
      </c>
      <c r="X3277">
        <v>0</v>
      </c>
      <c r="Y3277">
        <v>0</v>
      </c>
      <c r="Z3277">
        <v>0</v>
      </c>
      <c r="AA3277">
        <v>0</v>
      </c>
      <c r="AB3277">
        <v>0</v>
      </c>
      <c r="AC3277">
        <v>0</v>
      </c>
    </row>
    <row r="3278" spans="1:32">
      <c r="A3278" t="s">
        <v>13728</v>
      </c>
      <c r="B3278" t="s">
        <v>19</v>
      </c>
      <c r="C3278">
        <v>0</v>
      </c>
      <c r="D3278">
        <v>0</v>
      </c>
      <c r="E3278">
        <v>0</v>
      </c>
      <c r="F3278">
        <v>0</v>
      </c>
      <c r="G3278">
        <v>0</v>
      </c>
      <c r="H3278">
        <v>0</v>
      </c>
      <c r="I3278">
        <v>0</v>
      </c>
      <c r="J3278">
        <v>0</v>
      </c>
      <c r="K3278">
        <v>0</v>
      </c>
      <c r="L3278">
        <v>0</v>
      </c>
      <c r="M3278">
        <v>0</v>
      </c>
      <c r="N3278">
        <v>0</v>
      </c>
      <c r="O3278">
        <v>0</v>
      </c>
      <c r="P3278">
        <v>0</v>
      </c>
      <c r="Q3278">
        <v>0</v>
      </c>
      <c r="R3278">
        <v>0</v>
      </c>
      <c r="S3278">
        <v>0</v>
      </c>
      <c r="T3278">
        <v>0</v>
      </c>
      <c r="U3278">
        <v>0</v>
      </c>
      <c r="V3278">
        <v>0</v>
      </c>
      <c r="W3278">
        <v>0</v>
      </c>
      <c r="X3278">
        <v>0</v>
      </c>
      <c r="Y3278">
        <v>0</v>
      </c>
      <c r="Z3278">
        <v>0</v>
      </c>
      <c r="AA3278">
        <v>0</v>
      </c>
      <c r="AB3278">
        <v>0</v>
      </c>
      <c r="AC3278">
        <v>0</v>
      </c>
      <c r="AD3278" s="2"/>
      <c r="AE3278" s="2"/>
      <c r="AF3278" s="2"/>
    </row>
    <row r="3279" spans="1:32">
      <c r="A3279" t="s">
        <v>13729</v>
      </c>
      <c r="B3279" t="s">
        <v>19</v>
      </c>
      <c r="C3279">
        <v>0</v>
      </c>
      <c r="D3279">
        <v>0</v>
      </c>
      <c r="E3279">
        <v>0</v>
      </c>
      <c r="F3279">
        <v>0</v>
      </c>
      <c r="G3279">
        <v>0</v>
      </c>
      <c r="H3279">
        <v>0</v>
      </c>
      <c r="I3279">
        <v>0</v>
      </c>
      <c r="J3279">
        <v>0</v>
      </c>
      <c r="K3279">
        <v>0</v>
      </c>
      <c r="L3279">
        <v>0</v>
      </c>
      <c r="M3279">
        <v>0</v>
      </c>
      <c r="N3279">
        <v>0</v>
      </c>
      <c r="O3279">
        <v>0</v>
      </c>
      <c r="P3279">
        <v>0</v>
      </c>
      <c r="Q3279">
        <v>0</v>
      </c>
      <c r="R3279">
        <v>0</v>
      </c>
      <c r="S3279">
        <v>0</v>
      </c>
      <c r="T3279">
        <v>0</v>
      </c>
      <c r="U3279">
        <v>0</v>
      </c>
      <c r="V3279">
        <v>0</v>
      </c>
      <c r="W3279">
        <v>0</v>
      </c>
      <c r="X3279">
        <v>0</v>
      </c>
      <c r="Y3279">
        <v>0</v>
      </c>
      <c r="Z3279">
        <v>0</v>
      </c>
      <c r="AA3279">
        <v>0</v>
      </c>
      <c r="AB3279">
        <v>0</v>
      </c>
      <c r="AC3279">
        <v>0</v>
      </c>
      <c r="AD3279" s="2"/>
      <c r="AE3279" s="2"/>
      <c r="AF3279" s="2"/>
    </row>
    <row r="3280" spans="1:32">
      <c r="A3280" t="s">
        <v>13730</v>
      </c>
      <c r="B3280" t="s">
        <v>19</v>
      </c>
      <c r="C3280">
        <v>0</v>
      </c>
      <c r="D3280">
        <v>0</v>
      </c>
      <c r="E3280">
        <v>0</v>
      </c>
      <c r="F3280">
        <v>0</v>
      </c>
      <c r="G3280">
        <v>0</v>
      </c>
      <c r="H3280">
        <v>0</v>
      </c>
      <c r="I3280">
        <v>0</v>
      </c>
      <c r="J3280">
        <v>0</v>
      </c>
      <c r="K3280">
        <v>0</v>
      </c>
      <c r="L3280">
        <v>0</v>
      </c>
      <c r="M3280">
        <v>0</v>
      </c>
      <c r="N3280">
        <v>0</v>
      </c>
      <c r="O3280">
        <v>0</v>
      </c>
      <c r="P3280">
        <v>0</v>
      </c>
      <c r="Q3280">
        <v>0</v>
      </c>
      <c r="R3280">
        <v>0</v>
      </c>
      <c r="S3280">
        <v>0</v>
      </c>
      <c r="T3280">
        <v>0</v>
      </c>
      <c r="U3280">
        <v>0</v>
      </c>
      <c r="V3280">
        <v>0</v>
      </c>
      <c r="W3280">
        <v>0</v>
      </c>
      <c r="X3280">
        <v>0</v>
      </c>
      <c r="Y3280">
        <v>0</v>
      </c>
      <c r="Z3280">
        <v>0</v>
      </c>
      <c r="AA3280">
        <v>0</v>
      </c>
      <c r="AB3280">
        <v>0</v>
      </c>
      <c r="AC3280">
        <v>0</v>
      </c>
      <c r="AD3280" s="2"/>
      <c r="AE3280" s="2"/>
      <c r="AF3280" s="2"/>
    </row>
    <row r="3281" spans="1:32">
      <c r="A3281" t="s">
        <v>13731</v>
      </c>
      <c r="B3281" t="s">
        <v>19</v>
      </c>
      <c r="C3281">
        <v>0</v>
      </c>
      <c r="D3281">
        <v>0</v>
      </c>
      <c r="E3281">
        <v>0</v>
      </c>
      <c r="F3281">
        <v>0</v>
      </c>
      <c r="G3281">
        <v>0</v>
      </c>
      <c r="H3281">
        <v>0</v>
      </c>
      <c r="I3281">
        <v>0</v>
      </c>
      <c r="J3281">
        <v>0</v>
      </c>
      <c r="K3281">
        <v>0</v>
      </c>
      <c r="L3281">
        <v>0</v>
      </c>
      <c r="M3281">
        <v>0</v>
      </c>
      <c r="N3281">
        <v>0</v>
      </c>
      <c r="O3281">
        <v>0</v>
      </c>
      <c r="P3281">
        <v>0</v>
      </c>
      <c r="Q3281">
        <v>0</v>
      </c>
      <c r="R3281">
        <v>0</v>
      </c>
      <c r="S3281">
        <v>0</v>
      </c>
      <c r="T3281">
        <v>0</v>
      </c>
      <c r="U3281">
        <v>0</v>
      </c>
      <c r="V3281">
        <v>0</v>
      </c>
      <c r="W3281">
        <v>0</v>
      </c>
      <c r="X3281">
        <v>0</v>
      </c>
      <c r="Y3281">
        <v>0</v>
      </c>
      <c r="Z3281">
        <v>0</v>
      </c>
      <c r="AA3281">
        <v>0</v>
      </c>
      <c r="AB3281">
        <v>0</v>
      </c>
      <c r="AC3281">
        <v>0</v>
      </c>
      <c r="AD3281" s="2"/>
      <c r="AE3281" s="2"/>
      <c r="AF3281" s="2"/>
    </row>
    <row r="3282" spans="1:32">
      <c r="A3282" t="s">
        <v>13732</v>
      </c>
      <c r="B3282" t="s">
        <v>19</v>
      </c>
      <c r="C3282">
        <v>0</v>
      </c>
      <c r="D3282">
        <v>0</v>
      </c>
      <c r="E3282">
        <v>0</v>
      </c>
      <c r="F3282">
        <v>0</v>
      </c>
      <c r="G3282">
        <v>0</v>
      </c>
      <c r="H3282">
        <v>0</v>
      </c>
      <c r="I3282">
        <v>0</v>
      </c>
      <c r="J3282">
        <v>0</v>
      </c>
      <c r="K3282">
        <v>0</v>
      </c>
      <c r="L3282">
        <v>0</v>
      </c>
      <c r="M3282">
        <v>0</v>
      </c>
      <c r="N3282">
        <v>0</v>
      </c>
      <c r="O3282">
        <v>0</v>
      </c>
      <c r="P3282">
        <v>0</v>
      </c>
      <c r="Q3282">
        <v>0</v>
      </c>
      <c r="R3282">
        <v>0</v>
      </c>
      <c r="S3282">
        <v>0</v>
      </c>
      <c r="T3282">
        <v>0</v>
      </c>
      <c r="U3282">
        <v>0</v>
      </c>
      <c r="V3282">
        <v>0</v>
      </c>
      <c r="W3282">
        <v>0</v>
      </c>
      <c r="X3282">
        <v>0</v>
      </c>
      <c r="Y3282">
        <v>0</v>
      </c>
      <c r="Z3282">
        <v>0</v>
      </c>
      <c r="AA3282">
        <v>0</v>
      </c>
      <c r="AB3282">
        <v>0</v>
      </c>
      <c r="AC3282">
        <v>0</v>
      </c>
      <c r="AD3282" s="2"/>
      <c r="AE3282" s="2"/>
      <c r="AF3282" s="2"/>
    </row>
    <row r="3283" spans="1:32">
      <c r="A3283" t="s">
        <v>13733</v>
      </c>
      <c r="B3283" t="s">
        <v>19</v>
      </c>
      <c r="C3283">
        <v>0</v>
      </c>
      <c r="D3283">
        <v>0</v>
      </c>
      <c r="E3283">
        <v>0</v>
      </c>
      <c r="F3283">
        <v>0</v>
      </c>
      <c r="G3283">
        <v>0</v>
      </c>
      <c r="H3283">
        <v>0</v>
      </c>
      <c r="I3283">
        <v>0</v>
      </c>
      <c r="J3283">
        <v>0</v>
      </c>
      <c r="K3283">
        <v>0</v>
      </c>
      <c r="L3283">
        <v>0</v>
      </c>
      <c r="M3283">
        <v>0</v>
      </c>
      <c r="N3283">
        <v>0</v>
      </c>
      <c r="O3283">
        <v>0</v>
      </c>
      <c r="P3283">
        <v>0</v>
      </c>
      <c r="Q3283">
        <v>0</v>
      </c>
      <c r="R3283">
        <v>0</v>
      </c>
      <c r="S3283">
        <v>0</v>
      </c>
      <c r="T3283">
        <v>0</v>
      </c>
      <c r="U3283">
        <v>0</v>
      </c>
      <c r="V3283">
        <v>0</v>
      </c>
      <c r="W3283">
        <v>0</v>
      </c>
      <c r="X3283">
        <v>0</v>
      </c>
      <c r="Y3283">
        <v>0</v>
      </c>
      <c r="Z3283">
        <v>0</v>
      </c>
      <c r="AA3283">
        <v>0</v>
      </c>
      <c r="AB3283">
        <v>0</v>
      </c>
      <c r="AC3283">
        <v>0</v>
      </c>
      <c r="AD3283" s="2"/>
      <c r="AE3283" s="2"/>
      <c r="AF3283" s="2"/>
    </row>
    <row r="3284" spans="1:32">
      <c r="A3284" t="s">
        <v>13734</v>
      </c>
      <c r="B3284" t="s">
        <v>19</v>
      </c>
      <c r="C3284">
        <v>0</v>
      </c>
      <c r="D3284">
        <v>0</v>
      </c>
      <c r="E3284">
        <v>0</v>
      </c>
      <c r="F3284">
        <v>0</v>
      </c>
      <c r="G3284">
        <v>0</v>
      </c>
      <c r="H3284">
        <v>0</v>
      </c>
      <c r="I3284">
        <v>0</v>
      </c>
      <c r="J3284">
        <v>0</v>
      </c>
      <c r="K3284">
        <v>0</v>
      </c>
      <c r="L3284">
        <v>0</v>
      </c>
      <c r="M3284">
        <v>0</v>
      </c>
      <c r="N3284">
        <v>0</v>
      </c>
      <c r="O3284">
        <v>0</v>
      </c>
      <c r="P3284">
        <v>0</v>
      </c>
      <c r="Q3284">
        <v>0</v>
      </c>
      <c r="R3284">
        <v>0</v>
      </c>
      <c r="S3284">
        <v>0</v>
      </c>
      <c r="T3284">
        <v>0</v>
      </c>
      <c r="U3284">
        <v>0</v>
      </c>
      <c r="V3284">
        <v>0</v>
      </c>
      <c r="W3284">
        <v>0</v>
      </c>
      <c r="X3284">
        <v>0</v>
      </c>
      <c r="Y3284">
        <v>0</v>
      </c>
      <c r="Z3284">
        <v>0</v>
      </c>
      <c r="AA3284">
        <v>0</v>
      </c>
      <c r="AB3284">
        <v>0</v>
      </c>
      <c r="AC3284">
        <v>0</v>
      </c>
      <c r="AD3284" s="2"/>
      <c r="AE3284" s="2"/>
      <c r="AF3284" s="2"/>
    </row>
    <row r="3285" spans="1:32">
      <c r="A3285" t="s">
        <v>13735</v>
      </c>
      <c r="B3285" t="s">
        <v>19</v>
      </c>
      <c r="C3285">
        <v>0</v>
      </c>
      <c r="D3285">
        <v>0</v>
      </c>
      <c r="E3285">
        <v>0</v>
      </c>
      <c r="F3285">
        <v>0</v>
      </c>
      <c r="G3285">
        <v>0</v>
      </c>
      <c r="H3285">
        <v>0</v>
      </c>
      <c r="I3285">
        <v>0</v>
      </c>
      <c r="J3285">
        <v>0</v>
      </c>
      <c r="K3285">
        <v>0</v>
      </c>
      <c r="L3285">
        <v>0</v>
      </c>
      <c r="M3285">
        <v>0</v>
      </c>
      <c r="N3285">
        <v>0</v>
      </c>
      <c r="O3285">
        <v>0</v>
      </c>
      <c r="P3285">
        <v>0</v>
      </c>
      <c r="Q3285">
        <v>0</v>
      </c>
      <c r="R3285">
        <v>0</v>
      </c>
      <c r="S3285">
        <v>0</v>
      </c>
      <c r="T3285">
        <v>0</v>
      </c>
      <c r="U3285">
        <v>0</v>
      </c>
      <c r="V3285">
        <v>0</v>
      </c>
      <c r="W3285">
        <v>0</v>
      </c>
      <c r="X3285">
        <v>0</v>
      </c>
      <c r="Y3285">
        <v>0</v>
      </c>
      <c r="Z3285">
        <v>0</v>
      </c>
      <c r="AA3285">
        <v>0</v>
      </c>
      <c r="AB3285">
        <v>0</v>
      </c>
      <c r="AC3285">
        <v>0</v>
      </c>
      <c r="AD3285" s="2"/>
      <c r="AE3285" s="2"/>
      <c r="AF3285" s="2"/>
    </row>
    <row r="3286" spans="1:32">
      <c r="A3286" t="s">
        <v>13736</v>
      </c>
      <c r="B3286" t="s">
        <v>19</v>
      </c>
      <c r="C3286">
        <v>0</v>
      </c>
      <c r="D3286">
        <v>0</v>
      </c>
      <c r="E3286">
        <v>0</v>
      </c>
      <c r="F3286">
        <v>0</v>
      </c>
      <c r="G3286">
        <v>0</v>
      </c>
      <c r="H3286">
        <v>0</v>
      </c>
      <c r="I3286">
        <v>0</v>
      </c>
      <c r="J3286">
        <v>0</v>
      </c>
      <c r="K3286">
        <v>0</v>
      </c>
      <c r="L3286">
        <v>0</v>
      </c>
      <c r="M3286">
        <v>0</v>
      </c>
      <c r="N3286">
        <v>0</v>
      </c>
      <c r="O3286">
        <v>0</v>
      </c>
      <c r="P3286">
        <v>0</v>
      </c>
      <c r="Q3286">
        <v>0</v>
      </c>
      <c r="R3286">
        <v>0</v>
      </c>
      <c r="S3286">
        <v>0</v>
      </c>
      <c r="T3286">
        <v>0</v>
      </c>
      <c r="U3286">
        <v>0</v>
      </c>
      <c r="V3286">
        <v>0</v>
      </c>
      <c r="W3286">
        <v>0</v>
      </c>
      <c r="X3286">
        <v>0</v>
      </c>
      <c r="Y3286">
        <v>0</v>
      </c>
      <c r="Z3286">
        <v>0</v>
      </c>
      <c r="AA3286">
        <v>0</v>
      </c>
      <c r="AB3286">
        <v>0</v>
      </c>
      <c r="AC3286">
        <v>0</v>
      </c>
      <c r="AD3286" s="2"/>
      <c r="AE3286" s="2"/>
      <c r="AF3286" s="2"/>
    </row>
    <row r="3287" spans="1:32">
      <c r="A3287" t="s">
        <v>13737</v>
      </c>
      <c r="B3287" t="s">
        <v>19</v>
      </c>
      <c r="C3287">
        <v>0</v>
      </c>
      <c r="D3287">
        <v>0</v>
      </c>
      <c r="E3287">
        <v>0</v>
      </c>
      <c r="F3287">
        <v>0</v>
      </c>
      <c r="G3287">
        <v>0</v>
      </c>
      <c r="H3287">
        <v>0</v>
      </c>
      <c r="I3287">
        <v>0</v>
      </c>
      <c r="J3287">
        <v>0</v>
      </c>
      <c r="K3287">
        <v>0</v>
      </c>
      <c r="L3287">
        <v>0</v>
      </c>
      <c r="M3287">
        <v>0</v>
      </c>
      <c r="N3287">
        <v>0</v>
      </c>
      <c r="O3287">
        <v>0</v>
      </c>
      <c r="P3287">
        <v>0</v>
      </c>
      <c r="Q3287">
        <v>0</v>
      </c>
      <c r="R3287">
        <v>0</v>
      </c>
      <c r="S3287">
        <v>0</v>
      </c>
      <c r="T3287">
        <v>0</v>
      </c>
      <c r="U3287">
        <v>0</v>
      </c>
      <c r="V3287">
        <v>0</v>
      </c>
      <c r="W3287">
        <v>0</v>
      </c>
      <c r="X3287">
        <v>0</v>
      </c>
      <c r="Y3287">
        <v>0</v>
      </c>
      <c r="Z3287">
        <v>0</v>
      </c>
      <c r="AA3287">
        <v>0</v>
      </c>
      <c r="AB3287">
        <v>0</v>
      </c>
      <c r="AC3287">
        <v>0</v>
      </c>
      <c r="AD3287" s="2"/>
      <c r="AE3287" s="2"/>
      <c r="AF3287" s="2"/>
    </row>
    <row r="3288" spans="1:32">
      <c r="A3288" t="s">
        <v>13738</v>
      </c>
      <c r="B3288" t="s">
        <v>19</v>
      </c>
      <c r="C3288">
        <v>0</v>
      </c>
      <c r="D3288">
        <v>0</v>
      </c>
      <c r="E3288">
        <v>0</v>
      </c>
      <c r="F3288">
        <v>0</v>
      </c>
      <c r="G3288">
        <v>0</v>
      </c>
      <c r="H3288">
        <v>0</v>
      </c>
      <c r="I3288">
        <v>0</v>
      </c>
      <c r="J3288">
        <v>0</v>
      </c>
      <c r="K3288">
        <v>0</v>
      </c>
      <c r="L3288">
        <v>0</v>
      </c>
      <c r="M3288">
        <v>0</v>
      </c>
      <c r="N3288">
        <v>0</v>
      </c>
      <c r="O3288">
        <v>0</v>
      </c>
      <c r="P3288">
        <v>0</v>
      </c>
      <c r="Q3288">
        <v>0</v>
      </c>
      <c r="R3288">
        <v>0</v>
      </c>
      <c r="S3288">
        <v>0</v>
      </c>
      <c r="T3288">
        <v>0</v>
      </c>
      <c r="U3288">
        <v>0</v>
      </c>
      <c r="V3288">
        <v>0</v>
      </c>
      <c r="W3288">
        <v>0</v>
      </c>
      <c r="X3288">
        <v>0</v>
      </c>
      <c r="Y3288">
        <v>0</v>
      </c>
      <c r="Z3288">
        <v>0</v>
      </c>
      <c r="AA3288">
        <v>0</v>
      </c>
      <c r="AB3288">
        <v>0</v>
      </c>
      <c r="AC3288">
        <v>0</v>
      </c>
      <c r="AD3288" s="2"/>
      <c r="AE3288" s="2"/>
      <c r="AF3288" s="2"/>
    </row>
    <row r="3289" spans="1:32">
      <c r="A3289" t="s">
        <v>13739</v>
      </c>
      <c r="B3289" t="s">
        <v>19</v>
      </c>
      <c r="C3289">
        <v>0</v>
      </c>
      <c r="D3289">
        <v>0</v>
      </c>
      <c r="E3289">
        <v>0</v>
      </c>
      <c r="F3289">
        <v>0</v>
      </c>
      <c r="G3289">
        <v>0</v>
      </c>
      <c r="H3289">
        <v>0</v>
      </c>
      <c r="I3289">
        <v>0</v>
      </c>
      <c r="J3289">
        <v>0</v>
      </c>
      <c r="K3289">
        <v>0</v>
      </c>
      <c r="L3289">
        <v>0</v>
      </c>
      <c r="M3289">
        <v>0</v>
      </c>
      <c r="N3289">
        <v>0</v>
      </c>
      <c r="O3289">
        <v>0</v>
      </c>
      <c r="P3289">
        <v>0</v>
      </c>
      <c r="Q3289">
        <v>0</v>
      </c>
      <c r="R3289">
        <v>0</v>
      </c>
      <c r="S3289">
        <v>0</v>
      </c>
      <c r="T3289">
        <v>0</v>
      </c>
      <c r="U3289">
        <v>0</v>
      </c>
      <c r="V3289">
        <v>0</v>
      </c>
      <c r="W3289">
        <v>0</v>
      </c>
      <c r="X3289">
        <v>0</v>
      </c>
      <c r="Y3289">
        <v>0</v>
      </c>
      <c r="Z3289">
        <v>0</v>
      </c>
      <c r="AA3289">
        <v>0</v>
      </c>
      <c r="AB3289">
        <v>0</v>
      </c>
      <c r="AC3289">
        <v>0</v>
      </c>
    </row>
    <row r="3290" spans="1:32">
      <c r="A3290" t="s">
        <v>13740</v>
      </c>
      <c r="B3290" t="s">
        <v>19</v>
      </c>
      <c r="C3290">
        <v>0</v>
      </c>
      <c r="D3290">
        <v>0</v>
      </c>
      <c r="E3290">
        <v>0</v>
      </c>
      <c r="F3290">
        <v>0</v>
      </c>
      <c r="G3290">
        <v>0</v>
      </c>
      <c r="H3290">
        <v>0</v>
      </c>
      <c r="I3290">
        <v>0</v>
      </c>
      <c r="J3290">
        <v>0</v>
      </c>
      <c r="K3290">
        <v>0</v>
      </c>
      <c r="L3290">
        <v>0</v>
      </c>
      <c r="M3290">
        <v>0</v>
      </c>
      <c r="N3290">
        <v>0</v>
      </c>
      <c r="O3290">
        <v>0</v>
      </c>
      <c r="P3290">
        <v>0</v>
      </c>
      <c r="Q3290">
        <v>0</v>
      </c>
      <c r="R3290">
        <v>0</v>
      </c>
      <c r="S3290">
        <v>0</v>
      </c>
      <c r="T3290">
        <v>0</v>
      </c>
      <c r="U3290">
        <v>0</v>
      </c>
      <c r="V3290">
        <v>0</v>
      </c>
      <c r="W3290">
        <v>0</v>
      </c>
      <c r="X3290">
        <v>0</v>
      </c>
      <c r="Y3290">
        <v>0</v>
      </c>
      <c r="Z3290">
        <v>0</v>
      </c>
      <c r="AA3290">
        <v>0</v>
      </c>
      <c r="AB3290">
        <v>0</v>
      </c>
      <c r="AC3290">
        <v>0</v>
      </c>
      <c r="AD3290" s="2"/>
      <c r="AE3290" s="2"/>
      <c r="AF3290" s="2"/>
    </row>
    <row r="3291" spans="1:32">
      <c r="A3291" t="s">
        <v>13741</v>
      </c>
      <c r="B3291" t="s">
        <v>19</v>
      </c>
      <c r="C3291">
        <v>0</v>
      </c>
      <c r="D3291">
        <v>0</v>
      </c>
      <c r="E3291">
        <v>0</v>
      </c>
      <c r="F3291">
        <v>0</v>
      </c>
      <c r="G3291">
        <v>0</v>
      </c>
      <c r="H3291">
        <v>0</v>
      </c>
      <c r="I3291">
        <v>0</v>
      </c>
      <c r="J3291">
        <v>0</v>
      </c>
      <c r="K3291">
        <v>0</v>
      </c>
      <c r="L3291">
        <v>0</v>
      </c>
      <c r="M3291">
        <v>0</v>
      </c>
      <c r="N3291">
        <v>0</v>
      </c>
      <c r="O3291">
        <v>0</v>
      </c>
      <c r="P3291">
        <v>0</v>
      </c>
      <c r="Q3291">
        <v>0</v>
      </c>
      <c r="R3291">
        <v>0</v>
      </c>
      <c r="S3291">
        <v>0</v>
      </c>
      <c r="T3291">
        <v>0</v>
      </c>
      <c r="U3291">
        <v>0</v>
      </c>
      <c r="V3291">
        <v>0</v>
      </c>
      <c r="W3291">
        <v>0</v>
      </c>
      <c r="X3291">
        <v>0</v>
      </c>
      <c r="Y3291">
        <v>0</v>
      </c>
      <c r="Z3291">
        <v>0</v>
      </c>
      <c r="AA3291">
        <v>0</v>
      </c>
      <c r="AB3291">
        <v>0</v>
      </c>
      <c r="AC3291">
        <v>0</v>
      </c>
      <c r="AD3291" s="2"/>
      <c r="AE3291" s="2"/>
      <c r="AF3291" s="2"/>
    </row>
    <row r="3292" spans="1:32">
      <c r="A3292" t="s">
        <v>13742</v>
      </c>
      <c r="B3292" t="s">
        <v>19</v>
      </c>
      <c r="C3292">
        <v>0</v>
      </c>
      <c r="D3292">
        <v>0</v>
      </c>
      <c r="E3292">
        <v>0</v>
      </c>
      <c r="F3292">
        <v>0</v>
      </c>
      <c r="G3292">
        <v>0</v>
      </c>
      <c r="H3292">
        <v>0</v>
      </c>
      <c r="I3292">
        <v>0</v>
      </c>
      <c r="J3292">
        <v>0</v>
      </c>
      <c r="K3292">
        <v>0</v>
      </c>
      <c r="L3292">
        <v>0</v>
      </c>
      <c r="M3292">
        <v>0</v>
      </c>
      <c r="N3292">
        <v>0</v>
      </c>
      <c r="O3292">
        <v>0</v>
      </c>
      <c r="P3292">
        <v>0</v>
      </c>
      <c r="Q3292">
        <v>0</v>
      </c>
      <c r="R3292">
        <v>0</v>
      </c>
      <c r="S3292">
        <v>0</v>
      </c>
      <c r="T3292">
        <v>0</v>
      </c>
      <c r="U3292">
        <v>0</v>
      </c>
      <c r="V3292">
        <v>0</v>
      </c>
      <c r="W3292">
        <v>0</v>
      </c>
      <c r="X3292">
        <v>0</v>
      </c>
      <c r="Y3292">
        <v>0</v>
      </c>
      <c r="Z3292">
        <v>0</v>
      </c>
      <c r="AA3292">
        <v>0</v>
      </c>
      <c r="AB3292">
        <v>0</v>
      </c>
      <c r="AC3292">
        <v>0</v>
      </c>
      <c r="AD3292" s="2"/>
      <c r="AE3292" s="2"/>
      <c r="AF3292" s="2"/>
    </row>
    <row r="3293" spans="1:32">
      <c r="A3293" t="s">
        <v>13743</v>
      </c>
      <c r="B3293" t="s">
        <v>19</v>
      </c>
      <c r="C3293">
        <v>0</v>
      </c>
      <c r="D3293">
        <v>0</v>
      </c>
      <c r="E3293">
        <v>0</v>
      </c>
      <c r="F3293">
        <v>0</v>
      </c>
      <c r="G3293">
        <v>0</v>
      </c>
      <c r="H3293">
        <v>0</v>
      </c>
      <c r="I3293">
        <v>0</v>
      </c>
      <c r="J3293">
        <v>0</v>
      </c>
      <c r="K3293">
        <v>0</v>
      </c>
      <c r="L3293">
        <v>0</v>
      </c>
      <c r="M3293">
        <v>0</v>
      </c>
      <c r="N3293">
        <v>0</v>
      </c>
      <c r="O3293">
        <v>0</v>
      </c>
      <c r="P3293">
        <v>0</v>
      </c>
      <c r="Q3293">
        <v>0</v>
      </c>
      <c r="R3293">
        <v>0</v>
      </c>
      <c r="S3293">
        <v>0</v>
      </c>
      <c r="T3293">
        <v>0</v>
      </c>
      <c r="U3293">
        <v>0</v>
      </c>
      <c r="V3293">
        <v>0</v>
      </c>
      <c r="W3293">
        <v>0</v>
      </c>
      <c r="X3293">
        <v>0</v>
      </c>
      <c r="Y3293">
        <v>0</v>
      </c>
      <c r="Z3293">
        <v>0</v>
      </c>
      <c r="AA3293">
        <v>0</v>
      </c>
      <c r="AB3293">
        <v>0</v>
      </c>
      <c r="AC3293">
        <v>0</v>
      </c>
      <c r="AD3293" s="2"/>
      <c r="AE3293" s="2"/>
      <c r="AF3293" s="2"/>
    </row>
    <row r="3294" spans="1:32">
      <c r="A3294" t="s">
        <v>13744</v>
      </c>
      <c r="B3294" t="s">
        <v>19</v>
      </c>
      <c r="C3294">
        <v>0</v>
      </c>
      <c r="D3294">
        <v>0</v>
      </c>
      <c r="E3294">
        <v>0</v>
      </c>
      <c r="F3294">
        <v>0</v>
      </c>
      <c r="G3294">
        <v>0</v>
      </c>
      <c r="H3294">
        <v>0</v>
      </c>
      <c r="I3294">
        <v>0</v>
      </c>
      <c r="J3294">
        <v>0</v>
      </c>
      <c r="K3294">
        <v>0</v>
      </c>
      <c r="L3294">
        <v>0</v>
      </c>
      <c r="M3294">
        <v>0</v>
      </c>
      <c r="N3294">
        <v>0</v>
      </c>
      <c r="O3294">
        <v>0</v>
      </c>
      <c r="P3294">
        <v>0</v>
      </c>
      <c r="Q3294">
        <v>0</v>
      </c>
      <c r="R3294">
        <v>0</v>
      </c>
      <c r="S3294">
        <v>0</v>
      </c>
      <c r="T3294">
        <v>0</v>
      </c>
      <c r="U3294">
        <v>0</v>
      </c>
      <c r="V3294">
        <v>0</v>
      </c>
      <c r="W3294">
        <v>0</v>
      </c>
      <c r="X3294">
        <v>0</v>
      </c>
      <c r="Y3294">
        <v>0</v>
      </c>
      <c r="Z3294">
        <v>0</v>
      </c>
      <c r="AA3294">
        <v>0</v>
      </c>
      <c r="AB3294">
        <v>0</v>
      </c>
      <c r="AC3294">
        <v>0</v>
      </c>
      <c r="AD3294" s="2"/>
      <c r="AE3294" s="2"/>
      <c r="AF3294" s="2"/>
    </row>
    <row r="3295" spans="1:32">
      <c r="A3295" t="s">
        <v>13745</v>
      </c>
      <c r="B3295" t="s">
        <v>19</v>
      </c>
      <c r="C3295">
        <v>0</v>
      </c>
      <c r="D3295">
        <v>0</v>
      </c>
      <c r="E3295">
        <v>0</v>
      </c>
      <c r="F3295">
        <v>0</v>
      </c>
      <c r="G3295">
        <v>0</v>
      </c>
      <c r="H3295">
        <v>0</v>
      </c>
      <c r="I3295">
        <v>0</v>
      </c>
      <c r="J3295">
        <v>0</v>
      </c>
      <c r="K3295">
        <v>0</v>
      </c>
      <c r="L3295">
        <v>0</v>
      </c>
      <c r="M3295">
        <v>0</v>
      </c>
      <c r="N3295">
        <v>0</v>
      </c>
      <c r="O3295">
        <v>0</v>
      </c>
      <c r="P3295">
        <v>0</v>
      </c>
      <c r="Q3295">
        <v>0</v>
      </c>
      <c r="R3295">
        <v>0</v>
      </c>
      <c r="S3295">
        <v>0</v>
      </c>
      <c r="T3295">
        <v>0</v>
      </c>
      <c r="U3295">
        <v>0</v>
      </c>
      <c r="V3295">
        <v>0</v>
      </c>
      <c r="W3295">
        <v>0</v>
      </c>
      <c r="X3295">
        <v>0</v>
      </c>
      <c r="Y3295">
        <v>0</v>
      </c>
      <c r="Z3295">
        <v>0</v>
      </c>
      <c r="AA3295">
        <v>0</v>
      </c>
      <c r="AB3295">
        <v>0</v>
      </c>
      <c r="AC3295">
        <v>0</v>
      </c>
      <c r="AD3295" s="2"/>
      <c r="AE3295" s="2"/>
      <c r="AF3295" s="2"/>
    </row>
    <row r="3296" spans="1:32">
      <c r="A3296" t="s">
        <v>13746</v>
      </c>
      <c r="B3296" t="s">
        <v>19</v>
      </c>
      <c r="C3296">
        <v>0</v>
      </c>
      <c r="D3296">
        <v>0</v>
      </c>
      <c r="E3296">
        <v>0</v>
      </c>
      <c r="F3296">
        <v>0</v>
      </c>
      <c r="G3296">
        <v>0</v>
      </c>
      <c r="H3296">
        <v>0</v>
      </c>
      <c r="I3296">
        <v>0</v>
      </c>
      <c r="J3296">
        <v>0</v>
      </c>
      <c r="K3296">
        <v>0</v>
      </c>
      <c r="L3296">
        <v>0</v>
      </c>
      <c r="M3296">
        <v>0</v>
      </c>
      <c r="N3296">
        <v>0</v>
      </c>
      <c r="O3296">
        <v>0</v>
      </c>
      <c r="P3296">
        <v>0</v>
      </c>
      <c r="Q3296">
        <v>0</v>
      </c>
      <c r="R3296">
        <v>0</v>
      </c>
      <c r="S3296">
        <v>0</v>
      </c>
      <c r="T3296">
        <v>0</v>
      </c>
      <c r="U3296">
        <v>0</v>
      </c>
      <c r="V3296">
        <v>0</v>
      </c>
      <c r="W3296">
        <v>0</v>
      </c>
      <c r="X3296">
        <v>0</v>
      </c>
      <c r="Y3296">
        <v>0</v>
      </c>
      <c r="Z3296">
        <v>0</v>
      </c>
      <c r="AA3296">
        <v>0</v>
      </c>
      <c r="AB3296">
        <v>0</v>
      </c>
      <c r="AC3296">
        <v>0</v>
      </c>
      <c r="AD3296" s="2"/>
      <c r="AE3296" s="2"/>
      <c r="AF3296" s="2"/>
    </row>
    <row r="3297" spans="1:32">
      <c r="A3297" t="s">
        <v>13747</v>
      </c>
      <c r="B3297" t="s">
        <v>19</v>
      </c>
      <c r="C3297">
        <v>0</v>
      </c>
      <c r="D3297">
        <v>0</v>
      </c>
      <c r="E3297">
        <v>0</v>
      </c>
      <c r="F3297">
        <v>0</v>
      </c>
      <c r="G3297">
        <v>0</v>
      </c>
      <c r="H3297">
        <v>0</v>
      </c>
      <c r="I3297">
        <v>0</v>
      </c>
      <c r="J3297">
        <v>0</v>
      </c>
      <c r="K3297">
        <v>0</v>
      </c>
      <c r="L3297">
        <v>0</v>
      </c>
      <c r="M3297">
        <v>0</v>
      </c>
      <c r="N3297">
        <v>0</v>
      </c>
      <c r="O3297">
        <v>0</v>
      </c>
      <c r="P3297">
        <v>0</v>
      </c>
      <c r="Q3297">
        <v>0</v>
      </c>
      <c r="R3297">
        <v>0</v>
      </c>
      <c r="S3297">
        <v>0</v>
      </c>
      <c r="T3297">
        <v>0</v>
      </c>
      <c r="U3297">
        <v>0</v>
      </c>
      <c r="V3297">
        <v>0</v>
      </c>
      <c r="W3297">
        <v>0</v>
      </c>
      <c r="X3297">
        <v>0</v>
      </c>
      <c r="Y3297">
        <v>0</v>
      </c>
      <c r="Z3297">
        <v>0</v>
      </c>
      <c r="AA3297">
        <v>0</v>
      </c>
      <c r="AB3297">
        <v>0</v>
      </c>
      <c r="AC3297">
        <v>0</v>
      </c>
      <c r="AD3297" s="2"/>
      <c r="AE3297" s="2"/>
      <c r="AF3297" s="2"/>
    </row>
    <row r="3298" spans="1:32">
      <c r="A3298" t="s">
        <v>13748</v>
      </c>
      <c r="B3298" t="s">
        <v>19</v>
      </c>
      <c r="C3298">
        <v>0</v>
      </c>
      <c r="D3298">
        <v>0</v>
      </c>
      <c r="E3298">
        <v>0</v>
      </c>
      <c r="F3298">
        <v>0</v>
      </c>
      <c r="G3298">
        <v>0</v>
      </c>
      <c r="H3298">
        <v>0</v>
      </c>
      <c r="I3298">
        <v>0</v>
      </c>
      <c r="J3298">
        <v>0</v>
      </c>
      <c r="K3298">
        <v>0</v>
      </c>
      <c r="L3298">
        <v>0</v>
      </c>
      <c r="M3298">
        <v>0</v>
      </c>
      <c r="N3298">
        <v>0</v>
      </c>
      <c r="O3298">
        <v>0</v>
      </c>
      <c r="P3298">
        <v>0</v>
      </c>
      <c r="Q3298">
        <v>0</v>
      </c>
      <c r="R3298">
        <v>0</v>
      </c>
      <c r="S3298">
        <v>0</v>
      </c>
      <c r="T3298">
        <v>0</v>
      </c>
      <c r="U3298">
        <v>0</v>
      </c>
      <c r="V3298">
        <v>0</v>
      </c>
      <c r="W3298">
        <v>0</v>
      </c>
      <c r="X3298">
        <v>0</v>
      </c>
      <c r="Y3298">
        <v>0</v>
      </c>
      <c r="Z3298">
        <v>0</v>
      </c>
      <c r="AA3298">
        <v>0</v>
      </c>
      <c r="AB3298">
        <v>0</v>
      </c>
      <c r="AC3298">
        <v>0</v>
      </c>
      <c r="AD3298" s="2"/>
      <c r="AE3298" s="2"/>
      <c r="AF3298" s="2"/>
    </row>
    <row r="3299" spans="1:32">
      <c r="A3299" t="s">
        <v>13749</v>
      </c>
      <c r="B3299" t="s">
        <v>19</v>
      </c>
      <c r="C3299">
        <v>0</v>
      </c>
      <c r="D3299">
        <v>0</v>
      </c>
      <c r="E3299">
        <v>0</v>
      </c>
      <c r="F3299">
        <v>0</v>
      </c>
      <c r="G3299">
        <v>0</v>
      </c>
      <c r="H3299">
        <v>0</v>
      </c>
      <c r="I3299">
        <v>0</v>
      </c>
      <c r="J3299">
        <v>0</v>
      </c>
      <c r="K3299">
        <v>0</v>
      </c>
      <c r="L3299">
        <v>0</v>
      </c>
      <c r="M3299">
        <v>0</v>
      </c>
      <c r="N3299">
        <v>0</v>
      </c>
      <c r="O3299">
        <v>0</v>
      </c>
      <c r="P3299">
        <v>0</v>
      </c>
      <c r="Q3299">
        <v>0</v>
      </c>
      <c r="R3299">
        <v>0</v>
      </c>
      <c r="S3299">
        <v>0</v>
      </c>
      <c r="T3299">
        <v>0</v>
      </c>
      <c r="U3299">
        <v>0</v>
      </c>
      <c r="V3299">
        <v>0</v>
      </c>
      <c r="W3299">
        <v>0</v>
      </c>
      <c r="X3299">
        <v>0</v>
      </c>
      <c r="Y3299">
        <v>0</v>
      </c>
      <c r="Z3299">
        <v>0</v>
      </c>
      <c r="AA3299">
        <v>0</v>
      </c>
      <c r="AB3299">
        <v>0</v>
      </c>
      <c r="AC3299">
        <v>0</v>
      </c>
      <c r="AD3299" s="2"/>
      <c r="AE3299" s="2"/>
      <c r="AF3299" s="2"/>
    </row>
    <row r="3300" spans="1:32">
      <c r="A3300" t="s">
        <v>13750</v>
      </c>
      <c r="B3300" t="s">
        <v>19</v>
      </c>
      <c r="C3300">
        <v>0</v>
      </c>
      <c r="D3300">
        <v>0</v>
      </c>
      <c r="E3300">
        <v>0</v>
      </c>
      <c r="F3300">
        <v>0</v>
      </c>
      <c r="G3300">
        <v>0</v>
      </c>
      <c r="H3300">
        <v>0</v>
      </c>
      <c r="I3300">
        <v>0</v>
      </c>
      <c r="J3300">
        <v>0</v>
      </c>
      <c r="K3300">
        <v>0</v>
      </c>
      <c r="L3300">
        <v>0</v>
      </c>
      <c r="M3300">
        <v>0</v>
      </c>
      <c r="N3300">
        <v>0</v>
      </c>
      <c r="O3300">
        <v>0</v>
      </c>
      <c r="P3300">
        <v>0</v>
      </c>
      <c r="Q3300">
        <v>0</v>
      </c>
      <c r="R3300">
        <v>0</v>
      </c>
      <c r="S3300">
        <v>0</v>
      </c>
      <c r="T3300">
        <v>0</v>
      </c>
      <c r="U3300">
        <v>0</v>
      </c>
      <c r="V3300">
        <v>0</v>
      </c>
      <c r="W3300">
        <v>0</v>
      </c>
      <c r="X3300">
        <v>0</v>
      </c>
      <c r="Y3300">
        <v>0</v>
      </c>
      <c r="Z3300">
        <v>0</v>
      </c>
      <c r="AA3300">
        <v>0</v>
      </c>
      <c r="AB3300">
        <v>0</v>
      </c>
      <c r="AC3300">
        <v>0</v>
      </c>
      <c r="AD3300" s="2"/>
      <c r="AE3300" s="2"/>
      <c r="AF3300" s="2"/>
    </row>
    <row r="3301" spans="1:32">
      <c r="A3301" t="s">
        <v>13751</v>
      </c>
      <c r="B3301" t="s">
        <v>19</v>
      </c>
      <c r="C3301">
        <v>0</v>
      </c>
      <c r="D3301">
        <v>0</v>
      </c>
      <c r="E3301">
        <v>0</v>
      </c>
      <c r="F3301">
        <v>0</v>
      </c>
      <c r="G3301">
        <v>0</v>
      </c>
      <c r="H3301">
        <v>0</v>
      </c>
      <c r="I3301">
        <v>0</v>
      </c>
      <c r="J3301">
        <v>0</v>
      </c>
      <c r="K3301">
        <v>0</v>
      </c>
      <c r="L3301">
        <v>0</v>
      </c>
      <c r="M3301">
        <v>0</v>
      </c>
      <c r="N3301">
        <v>0</v>
      </c>
      <c r="O3301">
        <v>0</v>
      </c>
      <c r="P3301">
        <v>0</v>
      </c>
      <c r="Q3301">
        <v>0</v>
      </c>
      <c r="R3301">
        <v>0</v>
      </c>
      <c r="S3301">
        <v>0</v>
      </c>
      <c r="T3301">
        <v>0</v>
      </c>
      <c r="U3301">
        <v>0</v>
      </c>
      <c r="V3301">
        <v>0</v>
      </c>
      <c r="W3301">
        <v>0</v>
      </c>
      <c r="X3301">
        <v>0</v>
      </c>
      <c r="Y3301">
        <v>0</v>
      </c>
      <c r="Z3301">
        <v>0</v>
      </c>
      <c r="AA3301">
        <v>0</v>
      </c>
      <c r="AB3301">
        <v>0</v>
      </c>
      <c r="AC3301">
        <v>0</v>
      </c>
    </row>
    <row r="3302" spans="1:32">
      <c r="A3302" t="s">
        <v>13752</v>
      </c>
      <c r="B3302" t="s">
        <v>19</v>
      </c>
      <c r="C3302">
        <v>0</v>
      </c>
      <c r="D3302">
        <v>0</v>
      </c>
      <c r="E3302">
        <v>0</v>
      </c>
      <c r="F3302">
        <v>0</v>
      </c>
      <c r="G3302">
        <v>0</v>
      </c>
      <c r="H3302">
        <v>0</v>
      </c>
      <c r="I3302">
        <v>0</v>
      </c>
      <c r="J3302">
        <v>0</v>
      </c>
      <c r="K3302">
        <v>0</v>
      </c>
      <c r="L3302">
        <v>0</v>
      </c>
      <c r="M3302">
        <v>0</v>
      </c>
      <c r="N3302">
        <v>0</v>
      </c>
      <c r="O3302">
        <v>0</v>
      </c>
      <c r="P3302">
        <v>0</v>
      </c>
      <c r="Q3302">
        <v>0</v>
      </c>
      <c r="R3302">
        <v>0</v>
      </c>
      <c r="S3302">
        <v>0</v>
      </c>
      <c r="T3302">
        <v>0</v>
      </c>
      <c r="U3302">
        <v>0</v>
      </c>
      <c r="V3302">
        <v>0</v>
      </c>
      <c r="W3302">
        <v>0</v>
      </c>
      <c r="X3302">
        <v>0</v>
      </c>
      <c r="Y3302">
        <v>0</v>
      </c>
      <c r="Z3302">
        <v>0</v>
      </c>
      <c r="AA3302">
        <v>0</v>
      </c>
      <c r="AB3302">
        <v>0</v>
      </c>
      <c r="AC3302">
        <v>0</v>
      </c>
      <c r="AD3302" s="2"/>
      <c r="AE3302" s="2"/>
      <c r="AF3302" s="2"/>
    </row>
    <row r="3303" spans="1:32">
      <c r="A3303" t="s">
        <v>13753</v>
      </c>
      <c r="B3303" t="s">
        <v>19</v>
      </c>
      <c r="C3303">
        <v>0</v>
      </c>
      <c r="D3303">
        <v>0</v>
      </c>
      <c r="E3303">
        <v>0</v>
      </c>
      <c r="F3303">
        <v>0</v>
      </c>
      <c r="G3303">
        <v>0</v>
      </c>
      <c r="H3303">
        <v>0</v>
      </c>
      <c r="I3303">
        <v>0</v>
      </c>
      <c r="J3303">
        <v>0</v>
      </c>
      <c r="K3303">
        <v>0</v>
      </c>
      <c r="L3303">
        <v>0</v>
      </c>
      <c r="M3303">
        <v>0</v>
      </c>
      <c r="N3303">
        <v>0</v>
      </c>
      <c r="O3303">
        <v>0</v>
      </c>
      <c r="P3303">
        <v>0</v>
      </c>
      <c r="Q3303">
        <v>0</v>
      </c>
      <c r="R3303">
        <v>0</v>
      </c>
      <c r="S3303">
        <v>0</v>
      </c>
      <c r="T3303">
        <v>0</v>
      </c>
      <c r="U3303">
        <v>0</v>
      </c>
      <c r="V3303">
        <v>0</v>
      </c>
      <c r="W3303">
        <v>0</v>
      </c>
      <c r="X3303">
        <v>0</v>
      </c>
      <c r="Y3303">
        <v>0</v>
      </c>
      <c r="Z3303">
        <v>0</v>
      </c>
      <c r="AA3303">
        <v>0</v>
      </c>
      <c r="AB3303">
        <v>0</v>
      </c>
      <c r="AC3303">
        <v>0</v>
      </c>
      <c r="AD3303" s="2"/>
      <c r="AE3303" s="2"/>
      <c r="AF3303" s="2"/>
    </row>
    <row r="3304" spans="1:32">
      <c r="A3304" t="s">
        <v>13754</v>
      </c>
      <c r="B3304" t="s">
        <v>19</v>
      </c>
      <c r="C3304">
        <v>0</v>
      </c>
      <c r="D3304">
        <v>0</v>
      </c>
      <c r="E3304">
        <v>0</v>
      </c>
      <c r="F3304">
        <v>0</v>
      </c>
      <c r="G3304">
        <v>0</v>
      </c>
      <c r="H3304">
        <v>0</v>
      </c>
      <c r="I3304">
        <v>0</v>
      </c>
      <c r="J3304">
        <v>0</v>
      </c>
      <c r="K3304">
        <v>0</v>
      </c>
      <c r="L3304">
        <v>0</v>
      </c>
      <c r="M3304">
        <v>0</v>
      </c>
      <c r="N3304">
        <v>0</v>
      </c>
      <c r="O3304">
        <v>0</v>
      </c>
      <c r="P3304">
        <v>0</v>
      </c>
      <c r="Q3304">
        <v>0</v>
      </c>
      <c r="R3304">
        <v>0</v>
      </c>
      <c r="S3304">
        <v>0</v>
      </c>
      <c r="T3304">
        <v>0</v>
      </c>
      <c r="U3304">
        <v>0</v>
      </c>
      <c r="V3304">
        <v>0</v>
      </c>
      <c r="W3304">
        <v>0</v>
      </c>
      <c r="X3304">
        <v>0</v>
      </c>
      <c r="Y3304">
        <v>0</v>
      </c>
      <c r="Z3304">
        <v>0</v>
      </c>
      <c r="AA3304">
        <v>0</v>
      </c>
      <c r="AB3304">
        <v>0</v>
      </c>
      <c r="AC3304">
        <v>0</v>
      </c>
      <c r="AD3304" s="2"/>
      <c r="AE3304" s="2"/>
      <c r="AF3304" s="2"/>
    </row>
    <row r="3305" spans="1:32">
      <c r="A3305" t="s">
        <v>13755</v>
      </c>
      <c r="B3305" t="s">
        <v>19</v>
      </c>
      <c r="C3305">
        <v>0</v>
      </c>
      <c r="D3305">
        <v>0</v>
      </c>
      <c r="E3305">
        <v>0</v>
      </c>
      <c r="F3305">
        <v>0</v>
      </c>
      <c r="G3305">
        <v>0</v>
      </c>
      <c r="H3305">
        <v>0</v>
      </c>
      <c r="I3305">
        <v>0</v>
      </c>
      <c r="J3305">
        <v>0</v>
      </c>
      <c r="K3305">
        <v>0</v>
      </c>
      <c r="L3305">
        <v>0</v>
      </c>
      <c r="M3305">
        <v>0</v>
      </c>
      <c r="N3305">
        <v>0</v>
      </c>
      <c r="O3305">
        <v>0</v>
      </c>
      <c r="P3305">
        <v>0</v>
      </c>
      <c r="Q3305">
        <v>0</v>
      </c>
      <c r="R3305">
        <v>0</v>
      </c>
      <c r="S3305">
        <v>0</v>
      </c>
      <c r="T3305">
        <v>0</v>
      </c>
      <c r="U3305">
        <v>0</v>
      </c>
      <c r="V3305">
        <v>0</v>
      </c>
      <c r="W3305">
        <v>0</v>
      </c>
      <c r="X3305">
        <v>0</v>
      </c>
      <c r="Y3305">
        <v>0</v>
      </c>
      <c r="Z3305">
        <v>0</v>
      </c>
      <c r="AA3305">
        <v>0</v>
      </c>
      <c r="AB3305">
        <v>0</v>
      </c>
      <c r="AC3305">
        <v>0</v>
      </c>
      <c r="AD3305" s="2"/>
      <c r="AE3305" s="2"/>
      <c r="AF3305" s="2"/>
    </row>
    <row r="3306" spans="1:32">
      <c r="A3306" t="s">
        <v>13756</v>
      </c>
      <c r="B3306" t="s">
        <v>19</v>
      </c>
      <c r="C3306">
        <v>0</v>
      </c>
      <c r="D3306">
        <v>0</v>
      </c>
      <c r="E3306">
        <v>0</v>
      </c>
      <c r="F3306">
        <v>0</v>
      </c>
      <c r="G3306">
        <v>0</v>
      </c>
      <c r="H3306">
        <v>0</v>
      </c>
      <c r="I3306">
        <v>0</v>
      </c>
      <c r="J3306">
        <v>0</v>
      </c>
      <c r="K3306">
        <v>0</v>
      </c>
      <c r="L3306">
        <v>0</v>
      </c>
      <c r="M3306">
        <v>0</v>
      </c>
      <c r="N3306">
        <v>0</v>
      </c>
      <c r="O3306">
        <v>0</v>
      </c>
      <c r="P3306">
        <v>0</v>
      </c>
      <c r="Q3306">
        <v>0</v>
      </c>
      <c r="R3306">
        <v>0</v>
      </c>
      <c r="S3306">
        <v>0</v>
      </c>
      <c r="T3306">
        <v>0</v>
      </c>
      <c r="U3306">
        <v>0</v>
      </c>
      <c r="V3306">
        <v>0</v>
      </c>
      <c r="W3306">
        <v>0</v>
      </c>
      <c r="X3306">
        <v>0</v>
      </c>
      <c r="Y3306">
        <v>0</v>
      </c>
      <c r="Z3306">
        <v>0</v>
      </c>
      <c r="AA3306">
        <v>0</v>
      </c>
      <c r="AB3306">
        <v>0</v>
      </c>
      <c r="AC3306">
        <v>0</v>
      </c>
      <c r="AD3306" s="2"/>
      <c r="AE3306" s="2"/>
      <c r="AF3306" s="2"/>
    </row>
    <row r="3307" spans="1:32">
      <c r="A3307" t="s">
        <v>13757</v>
      </c>
      <c r="B3307" t="s">
        <v>19</v>
      </c>
      <c r="C3307">
        <v>0</v>
      </c>
      <c r="D3307">
        <v>0</v>
      </c>
      <c r="E3307">
        <v>0</v>
      </c>
      <c r="F3307">
        <v>0</v>
      </c>
      <c r="G3307">
        <v>0</v>
      </c>
      <c r="H3307">
        <v>0</v>
      </c>
      <c r="I3307">
        <v>0</v>
      </c>
      <c r="J3307">
        <v>0</v>
      </c>
      <c r="K3307">
        <v>0</v>
      </c>
      <c r="L3307">
        <v>0</v>
      </c>
      <c r="M3307">
        <v>0</v>
      </c>
      <c r="N3307">
        <v>0</v>
      </c>
      <c r="O3307">
        <v>0</v>
      </c>
      <c r="P3307">
        <v>0</v>
      </c>
      <c r="Q3307">
        <v>0</v>
      </c>
      <c r="R3307">
        <v>0</v>
      </c>
      <c r="S3307">
        <v>0</v>
      </c>
      <c r="T3307">
        <v>0</v>
      </c>
      <c r="U3307">
        <v>0</v>
      </c>
      <c r="V3307">
        <v>0</v>
      </c>
      <c r="W3307">
        <v>0</v>
      </c>
      <c r="X3307">
        <v>0</v>
      </c>
      <c r="Y3307">
        <v>0</v>
      </c>
      <c r="Z3307">
        <v>0</v>
      </c>
      <c r="AA3307">
        <v>0</v>
      </c>
      <c r="AB3307">
        <v>0</v>
      </c>
      <c r="AC3307">
        <v>0</v>
      </c>
      <c r="AD3307" s="2"/>
      <c r="AE3307" s="2"/>
      <c r="AF3307" s="2"/>
    </row>
    <row r="3308" spans="1:32">
      <c r="A3308" t="s">
        <v>13758</v>
      </c>
      <c r="B3308" t="s">
        <v>19</v>
      </c>
      <c r="C3308">
        <v>0</v>
      </c>
      <c r="D3308">
        <v>0</v>
      </c>
      <c r="E3308">
        <v>0</v>
      </c>
      <c r="F3308">
        <v>0</v>
      </c>
      <c r="G3308">
        <v>0</v>
      </c>
      <c r="H3308">
        <v>0</v>
      </c>
      <c r="I3308">
        <v>0</v>
      </c>
      <c r="J3308">
        <v>0</v>
      </c>
      <c r="K3308">
        <v>0</v>
      </c>
      <c r="L3308">
        <v>0</v>
      </c>
      <c r="M3308">
        <v>0</v>
      </c>
      <c r="N3308">
        <v>0</v>
      </c>
      <c r="O3308">
        <v>0</v>
      </c>
      <c r="P3308">
        <v>0</v>
      </c>
      <c r="Q3308">
        <v>0</v>
      </c>
      <c r="R3308">
        <v>0</v>
      </c>
      <c r="S3308">
        <v>0</v>
      </c>
      <c r="T3308">
        <v>0</v>
      </c>
      <c r="U3308">
        <v>0</v>
      </c>
      <c r="V3308">
        <v>0</v>
      </c>
      <c r="W3308">
        <v>0</v>
      </c>
      <c r="X3308">
        <v>0</v>
      </c>
      <c r="Y3308">
        <v>0</v>
      </c>
      <c r="Z3308">
        <v>0</v>
      </c>
      <c r="AA3308">
        <v>0</v>
      </c>
      <c r="AB3308">
        <v>0</v>
      </c>
      <c r="AC3308">
        <v>0</v>
      </c>
      <c r="AD3308" s="2"/>
      <c r="AE3308" s="2"/>
      <c r="AF3308" s="2"/>
    </row>
    <row r="3309" spans="1:32">
      <c r="A3309" t="s">
        <v>13759</v>
      </c>
      <c r="B3309" t="s">
        <v>19</v>
      </c>
      <c r="C3309">
        <v>0</v>
      </c>
      <c r="D3309">
        <v>0</v>
      </c>
      <c r="E3309">
        <v>0</v>
      </c>
      <c r="F3309">
        <v>0</v>
      </c>
      <c r="G3309">
        <v>0</v>
      </c>
      <c r="H3309">
        <v>0</v>
      </c>
      <c r="I3309">
        <v>0</v>
      </c>
      <c r="J3309">
        <v>0</v>
      </c>
      <c r="K3309">
        <v>0</v>
      </c>
      <c r="L3309">
        <v>0</v>
      </c>
      <c r="M3309">
        <v>0</v>
      </c>
      <c r="N3309">
        <v>0</v>
      </c>
      <c r="O3309">
        <v>0</v>
      </c>
      <c r="P3309">
        <v>0</v>
      </c>
      <c r="Q3309">
        <v>0</v>
      </c>
      <c r="R3309">
        <v>0</v>
      </c>
      <c r="S3309">
        <v>0</v>
      </c>
      <c r="T3309">
        <v>0</v>
      </c>
      <c r="U3309">
        <v>0</v>
      </c>
      <c r="V3309">
        <v>0</v>
      </c>
      <c r="W3309">
        <v>0</v>
      </c>
      <c r="X3309">
        <v>0</v>
      </c>
      <c r="Y3309">
        <v>0</v>
      </c>
      <c r="Z3309">
        <v>0</v>
      </c>
      <c r="AA3309">
        <v>0</v>
      </c>
      <c r="AB3309">
        <v>0</v>
      </c>
      <c r="AC3309">
        <v>0</v>
      </c>
      <c r="AD3309" s="2"/>
      <c r="AE3309" s="2"/>
      <c r="AF3309" s="2"/>
    </row>
    <row r="3310" spans="1:32">
      <c r="A3310" t="s">
        <v>13760</v>
      </c>
      <c r="B3310" t="s">
        <v>19</v>
      </c>
      <c r="C3310">
        <v>0</v>
      </c>
      <c r="D3310">
        <v>0</v>
      </c>
      <c r="E3310">
        <v>0</v>
      </c>
      <c r="F3310">
        <v>0</v>
      </c>
      <c r="G3310">
        <v>0</v>
      </c>
      <c r="H3310">
        <v>0</v>
      </c>
      <c r="I3310">
        <v>0</v>
      </c>
      <c r="J3310">
        <v>0</v>
      </c>
      <c r="K3310">
        <v>0</v>
      </c>
      <c r="L3310">
        <v>0</v>
      </c>
      <c r="M3310">
        <v>0</v>
      </c>
      <c r="N3310">
        <v>0</v>
      </c>
      <c r="O3310">
        <v>0</v>
      </c>
      <c r="P3310">
        <v>0</v>
      </c>
      <c r="Q3310">
        <v>0</v>
      </c>
      <c r="R3310">
        <v>0</v>
      </c>
      <c r="S3310">
        <v>0</v>
      </c>
      <c r="T3310">
        <v>0</v>
      </c>
      <c r="U3310">
        <v>0</v>
      </c>
      <c r="V3310">
        <v>0</v>
      </c>
      <c r="W3310">
        <v>0</v>
      </c>
      <c r="X3310">
        <v>0</v>
      </c>
      <c r="Y3310">
        <v>0</v>
      </c>
      <c r="Z3310">
        <v>0</v>
      </c>
      <c r="AA3310">
        <v>0</v>
      </c>
      <c r="AB3310">
        <v>0</v>
      </c>
      <c r="AC3310">
        <v>0</v>
      </c>
      <c r="AD3310" s="2"/>
      <c r="AE3310" s="2"/>
      <c r="AF3310" s="2"/>
    </row>
    <row r="3311" spans="1:32">
      <c r="A3311" t="s">
        <v>13761</v>
      </c>
      <c r="B3311" t="s">
        <v>19</v>
      </c>
      <c r="C3311">
        <v>0</v>
      </c>
      <c r="D3311">
        <v>0</v>
      </c>
      <c r="E3311">
        <v>0</v>
      </c>
      <c r="F3311">
        <v>0</v>
      </c>
      <c r="G3311">
        <v>0</v>
      </c>
      <c r="H3311">
        <v>0</v>
      </c>
      <c r="I3311">
        <v>0</v>
      </c>
      <c r="J3311">
        <v>0</v>
      </c>
      <c r="K3311">
        <v>0</v>
      </c>
      <c r="L3311">
        <v>0</v>
      </c>
      <c r="M3311">
        <v>0</v>
      </c>
      <c r="N3311">
        <v>0</v>
      </c>
      <c r="O3311">
        <v>0</v>
      </c>
      <c r="P3311">
        <v>0</v>
      </c>
      <c r="Q3311">
        <v>0</v>
      </c>
      <c r="R3311">
        <v>0</v>
      </c>
      <c r="S3311">
        <v>0</v>
      </c>
      <c r="T3311">
        <v>0</v>
      </c>
      <c r="U3311">
        <v>0</v>
      </c>
      <c r="V3311">
        <v>0</v>
      </c>
      <c r="W3311">
        <v>0</v>
      </c>
      <c r="X3311">
        <v>0</v>
      </c>
      <c r="Y3311">
        <v>0</v>
      </c>
      <c r="Z3311">
        <v>0</v>
      </c>
      <c r="AA3311">
        <v>0</v>
      </c>
      <c r="AB3311">
        <v>0</v>
      </c>
      <c r="AC3311">
        <v>0</v>
      </c>
      <c r="AD3311" s="2"/>
      <c r="AE3311" s="2"/>
      <c r="AF3311" s="2"/>
    </row>
    <row r="3312" spans="1:32">
      <c r="A3312" t="s">
        <v>13762</v>
      </c>
      <c r="B3312" t="s">
        <v>19</v>
      </c>
      <c r="C3312">
        <v>0</v>
      </c>
      <c r="D3312">
        <v>0</v>
      </c>
      <c r="E3312">
        <v>0</v>
      </c>
      <c r="F3312">
        <v>0</v>
      </c>
      <c r="G3312">
        <v>0</v>
      </c>
      <c r="H3312">
        <v>0</v>
      </c>
      <c r="I3312">
        <v>0</v>
      </c>
      <c r="J3312">
        <v>0</v>
      </c>
      <c r="K3312">
        <v>0</v>
      </c>
      <c r="L3312">
        <v>0</v>
      </c>
      <c r="M3312">
        <v>0</v>
      </c>
      <c r="N3312">
        <v>0</v>
      </c>
      <c r="O3312">
        <v>0</v>
      </c>
      <c r="P3312">
        <v>0</v>
      </c>
      <c r="Q3312">
        <v>0</v>
      </c>
      <c r="R3312">
        <v>0</v>
      </c>
      <c r="S3312">
        <v>0</v>
      </c>
      <c r="T3312">
        <v>0</v>
      </c>
      <c r="U3312">
        <v>0</v>
      </c>
      <c r="V3312">
        <v>0</v>
      </c>
      <c r="W3312">
        <v>0</v>
      </c>
      <c r="X3312">
        <v>0</v>
      </c>
      <c r="Y3312">
        <v>0</v>
      </c>
      <c r="Z3312">
        <v>0</v>
      </c>
      <c r="AA3312">
        <v>0</v>
      </c>
      <c r="AB3312">
        <v>0</v>
      </c>
      <c r="AC3312">
        <v>0</v>
      </c>
      <c r="AD3312" s="2"/>
      <c r="AE3312" s="2"/>
      <c r="AF3312" s="2"/>
    </row>
    <row r="3313" spans="1:32">
      <c r="A3313" t="s">
        <v>13763</v>
      </c>
      <c r="B3313" t="s">
        <v>19</v>
      </c>
      <c r="C3313">
        <v>0</v>
      </c>
      <c r="D3313">
        <v>0</v>
      </c>
      <c r="E3313">
        <v>0</v>
      </c>
      <c r="F3313">
        <v>0</v>
      </c>
      <c r="G3313">
        <v>0</v>
      </c>
      <c r="H3313">
        <v>0</v>
      </c>
      <c r="I3313">
        <v>0</v>
      </c>
      <c r="J3313">
        <v>0</v>
      </c>
      <c r="K3313">
        <v>0</v>
      </c>
      <c r="L3313">
        <v>0</v>
      </c>
      <c r="M3313">
        <v>0</v>
      </c>
      <c r="N3313">
        <v>0</v>
      </c>
      <c r="O3313">
        <v>0</v>
      </c>
      <c r="P3313">
        <v>0</v>
      </c>
      <c r="Q3313">
        <v>0</v>
      </c>
      <c r="R3313">
        <v>0</v>
      </c>
      <c r="S3313">
        <v>0</v>
      </c>
      <c r="T3313">
        <v>0</v>
      </c>
      <c r="U3313">
        <v>0</v>
      </c>
      <c r="V3313">
        <v>0</v>
      </c>
      <c r="W3313">
        <v>0</v>
      </c>
      <c r="X3313">
        <v>0</v>
      </c>
      <c r="Y3313">
        <v>0</v>
      </c>
      <c r="Z3313">
        <v>0</v>
      </c>
      <c r="AA3313">
        <v>0</v>
      </c>
      <c r="AB3313">
        <v>0</v>
      </c>
      <c r="AC3313">
        <v>0</v>
      </c>
    </row>
    <row r="3314" spans="1:32">
      <c r="A3314" t="s">
        <v>13764</v>
      </c>
      <c r="B3314" t="s">
        <v>19</v>
      </c>
      <c r="C3314">
        <v>0</v>
      </c>
      <c r="D3314">
        <v>0</v>
      </c>
      <c r="E3314">
        <v>0</v>
      </c>
      <c r="F3314">
        <v>0</v>
      </c>
      <c r="G3314">
        <v>0</v>
      </c>
      <c r="H3314">
        <v>0</v>
      </c>
      <c r="I3314">
        <v>0</v>
      </c>
      <c r="J3314">
        <v>0</v>
      </c>
      <c r="K3314">
        <v>0</v>
      </c>
      <c r="L3314">
        <v>0</v>
      </c>
      <c r="M3314">
        <v>0</v>
      </c>
      <c r="N3314">
        <v>0</v>
      </c>
      <c r="O3314">
        <v>0</v>
      </c>
      <c r="P3314">
        <v>0</v>
      </c>
      <c r="Q3314">
        <v>0</v>
      </c>
      <c r="R3314">
        <v>0</v>
      </c>
      <c r="S3314">
        <v>0</v>
      </c>
      <c r="T3314">
        <v>0</v>
      </c>
      <c r="U3314">
        <v>0</v>
      </c>
      <c r="V3314">
        <v>0</v>
      </c>
      <c r="W3314">
        <v>0</v>
      </c>
      <c r="X3314">
        <v>0</v>
      </c>
      <c r="Y3314">
        <v>0</v>
      </c>
      <c r="Z3314">
        <v>0</v>
      </c>
      <c r="AA3314">
        <v>0</v>
      </c>
      <c r="AB3314">
        <v>0</v>
      </c>
      <c r="AC3314">
        <v>0</v>
      </c>
      <c r="AD3314" s="2"/>
      <c r="AE3314" s="2"/>
      <c r="AF3314" s="2"/>
    </row>
    <row r="3315" spans="1:32">
      <c r="A3315" t="s">
        <v>13765</v>
      </c>
      <c r="B3315" t="s">
        <v>19</v>
      </c>
      <c r="C3315">
        <v>0</v>
      </c>
      <c r="D3315">
        <v>0</v>
      </c>
      <c r="E3315">
        <v>0</v>
      </c>
      <c r="F3315">
        <v>0</v>
      </c>
      <c r="G3315">
        <v>0</v>
      </c>
      <c r="H3315">
        <v>0</v>
      </c>
      <c r="I3315">
        <v>0</v>
      </c>
      <c r="J3315">
        <v>0</v>
      </c>
      <c r="K3315">
        <v>0</v>
      </c>
      <c r="L3315">
        <v>0</v>
      </c>
      <c r="M3315">
        <v>0</v>
      </c>
      <c r="N3315">
        <v>0</v>
      </c>
      <c r="O3315">
        <v>0</v>
      </c>
      <c r="P3315">
        <v>0</v>
      </c>
      <c r="Q3315">
        <v>0</v>
      </c>
      <c r="R3315">
        <v>0</v>
      </c>
      <c r="S3315">
        <v>0</v>
      </c>
      <c r="T3315">
        <v>0</v>
      </c>
      <c r="U3315">
        <v>0</v>
      </c>
      <c r="V3315">
        <v>0</v>
      </c>
      <c r="W3315">
        <v>0</v>
      </c>
      <c r="X3315">
        <v>0</v>
      </c>
      <c r="Y3315">
        <v>0</v>
      </c>
      <c r="Z3315">
        <v>0</v>
      </c>
      <c r="AA3315">
        <v>0</v>
      </c>
      <c r="AB3315">
        <v>0</v>
      </c>
      <c r="AC3315">
        <v>0</v>
      </c>
      <c r="AD3315" s="2"/>
      <c r="AE3315" s="2"/>
      <c r="AF3315" s="2"/>
    </row>
    <row r="3316" spans="1:32">
      <c r="A3316" t="s">
        <v>13766</v>
      </c>
      <c r="B3316" t="s">
        <v>19</v>
      </c>
      <c r="C3316">
        <v>0</v>
      </c>
      <c r="D3316">
        <v>0</v>
      </c>
      <c r="E3316">
        <v>0</v>
      </c>
      <c r="F3316">
        <v>0</v>
      </c>
      <c r="G3316">
        <v>0</v>
      </c>
      <c r="H3316">
        <v>0</v>
      </c>
      <c r="I3316">
        <v>0</v>
      </c>
      <c r="J3316">
        <v>0</v>
      </c>
      <c r="K3316">
        <v>0</v>
      </c>
      <c r="L3316">
        <v>0</v>
      </c>
      <c r="M3316">
        <v>0</v>
      </c>
      <c r="N3316">
        <v>0</v>
      </c>
      <c r="O3316">
        <v>0</v>
      </c>
      <c r="P3316">
        <v>0</v>
      </c>
      <c r="Q3316">
        <v>0</v>
      </c>
      <c r="R3316">
        <v>0</v>
      </c>
      <c r="S3316">
        <v>0</v>
      </c>
      <c r="T3316">
        <v>0</v>
      </c>
      <c r="U3316">
        <v>0</v>
      </c>
      <c r="V3316">
        <v>0</v>
      </c>
      <c r="W3316">
        <v>0</v>
      </c>
      <c r="X3316">
        <v>0</v>
      </c>
      <c r="Y3316">
        <v>0</v>
      </c>
      <c r="Z3316">
        <v>0</v>
      </c>
      <c r="AA3316">
        <v>0</v>
      </c>
      <c r="AB3316">
        <v>0</v>
      </c>
      <c r="AC3316">
        <v>0</v>
      </c>
      <c r="AD3316" s="2"/>
      <c r="AE3316" s="2"/>
      <c r="AF3316" s="2"/>
    </row>
    <row r="3317" spans="1:32">
      <c r="A3317" t="s">
        <v>13767</v>
      </c>
      <c r="B3317" t="s">
        <v>19</v>
      </c>
      <c r="C3317">
        <v>0</v>
      </c>
      <c r="D3317">
        <v>0</v>
      </c>
      <c r="E3317">
        <v>0</v>
      </c>
      <c r="F3317">
        <v>0</v>
      </c>
      <c r="G3317">
        <v>0</v>
      </c>
      <c r="H3317">
        <v>0</v>
      </c>
      <c r="I3317">
        <v>0</v>
      </c>
      <c r="J3317">
        <v>0</v>
      </c>
      <c r="K3317">
        <v>0</v>
      </c>
      <c r="L3317">
        <v>0</v>
      </c>
      <c r="M3317">
        <v>0</v>
      </c>
      <c r="N3317">
        <v>0</v>
      </c>
      <c r="O3317">
        <v>0</v>
      </c>
      <c r="P3317">
        <v>0</v>
      </c>
      <c r="Q3317">
        <v>0</v>
      </c>
      <c r="R3317">
        <v>0</v>
      </c>
      <c r="S3317">
        <v>0</v>
      </c>
      <c r="T3317">
        <v>0</v>
      </c>
      <c r="U3317">
        <v>0</v>
      </c>
      <c r="V3317">
        <v>0</v>
      </c>
      <c r="W3317">
        <v>0</v>
      </c>
      <c r="X3317">
        <v>0</v>
      </c>
      <c r="Y3317">
        <v>0</v>
      </c>
      <c r="Z3317">
        <v>0</v>
      </c>
      <c r="AA3317">
        <v>0</v>
      </c>
      <c r="AB3317">
        <v>0</v>
      </c>
      <c r="AC3317">
        <v>0</v>
      </c>
      <c r="AD3317" s="2"/>
      <c r="AE3317" s="2"/>
      <c r="AF3317" s="2"/>
    </row>
    <row r="3318" spans="1:32">
      <c r="A3318" t="s">
        <v>13768</v>
      </c>
      <c r="B3318" t="s">
        <v>19</v>
      </c>
      <c r="C3318">
        <v>0</v>
      </c>
      <c r="D3318">
        <v>0</v>
      </c>
      <c r="E3318">
        <v>0</v>
      </c>
      <c r="F3318">
        <v>0</v>
      </c>
      <c r="G3318">
        <v>0</v>
      </c>
      <c r="H3318">
        <v>0</v>
      </c>
      <c r="I3318">
        <v>0</v>
      </c>
      <c r="J3318">
        <v>0</v>
      </c>
      <c r="K3318">
        <v>0</v>
      </c>
      <c r="L3318">
        <v>0</v>
      </c>
      <c r="M3318">
        <v>0</v>
      </c>
      <c r="N3318">
        <v>0</v>
      </c>
      <c r="O3318">
        <v>0</v>
      </c>
      <c r="P3318">
        <v>0</v>
      </c>
      <c r="Q3318">
        <v>0</v>
      </c>
      <c r="R3318">
        <v>0</v>
      </c>
      <c r="S3318">
        <v>0</v>
      </c>
      <c r="T3318">
        <v>0</v>
      </c>
      <c r="U3318">
        <v>0</v>
      </c>
      <c r="V3318">
        <v>0</v>
      </c>
      <c r="W3318">
        <v>0</v>
      </c>
      <c r="X3318">
        <v>0</v>
      </c>
      <c r="Y3318">
        <v>0</v>
      </c>
      <c r="Z3318">
        <v>0</v>
      </c>
      <c r="AA3318">
        <v>0</v>
      </c>
      <c r="AB3318">
        <v>0</v>
      </c>
      <c r="AC3318">
        <v>0</v>
      </c>
      <c r="AD3318" s="2"/>
      <c r="AE3318" s="2"/>
      <c r="AF3318" s="2"/>
    </row>
    <row r="3319" spans="1:32">
      <c r="A3319" t="s">
        <v>13769</v>
      </c>
      <c r="B3319" t="s">
        <v>19</v>
      </c>
      <c r="C3319">
        <v>0</v>
      </c>
      <c r="D3319">
        <v>0</v>
      </c>
      <c r="E3319">
        <v>0</v>
      </c>
      <c r="F3319">
        <v>0</v>
      </c>
      <c r="G3319">
        <v>0</v>
      </c>
      <c r="H3319">
        <v>0</v>
      </c>
      <c r="I3319">
        <v>0</v>
      </c>
      <c r="J3319">
        <v>0</v>
      </c>
      <c r="K3319">
        <v>0</v>
      </c>
      <c r="L3319">
        <v>0</v>
      </c>
      <c r="M3319">
        <v>0</v>
      </c>
      <c r="N3319">
        <v>0</v>
      </c>
      <c r="O3319">
        <v>0</v>
      </c>
      <c r="P3319">
        <v>0</v>
      </c>
      <c r="Q3319">
        <v>0</v>
      </c>
      <c r="R3319">
        <v>0</v>
      </c>
      <c r="S3319">
        <v>0</v>
      </c>
      <c r="T3319">
        <v>0</v>
      </c>
      <c r="U3319">
        <v>0</v>
      </c>
      <c r="V3319">
        <v>0</v>
      </c>
      <c r="W3319">
        <v>0</v>
      </c>
      <c r="X3319">
        <v>0</v>
      </c>
      <c r="Y3319">
        <v>0</v>
      </c>
      <c r="Z3319">
        <v>0</v>
      </c>
      <c r="AA3319">
        <v>0</v>
      </c>
      <c r="AB3319">
        <v>0</v>
      </c>
      <c r="AC3319">
        <v>0</v>
      </c>
      <c r="AD3319" s="2"/>
      <c r="AE3319" s="2"/>
      <c r="AF3319" s="2"/>
    </row>
    <row r="3320" spans="1:32">
      <c r="A3320" t="s">
        <v>13770</v>
      </c>
      <c r="B3320" t="s">
        <v>19</v>
      </c>
      <c r="C3320">
        <v>0</v>
      </c>
      <c r="D3320">
        <v>0</v>
      </c>
      <c r="E3320">
        <v>0</v>
      </c>
      <c r="F3320">
        <v>0</v>
      </c>
      <c r="G3320">
        <v>0</v>
      </c>
      <c r="H3320">
        <v>0</v>
      </c>
      <c r="I3320">
        <v>0</v>
      </c>
      <c r="J3320">
        <v>0</v>
      </c>
      <c r="K3320">
        <v>0</v>
      </c>
      <c r="L3320">
        <v>0</v>
      </c>
      <c r="M3320">
        <v>0</v>
      </c>
      <c r="N3320">
        <v>0</v>
      </c>
      <c r="O3320">
        <v>0</v>
      </c>
      <c r="P3320">
        <v>0</v>
      </c>
      <c r="Q3320">
        <v>0</v>
      </c>
      <c r="R3320">
        <v>0</v>
      </c>
      <c r="S3320">
        <v>0</v>
      </c>
      <c r="T3320">
        <v>0</v>
      </c>
      <c r="U3320">
        <v>0</v>
      </c>
      <c r="V3320">
        <v>0</v>
      </c>
      <c r="W3320">
        <v>0</v>
      </c>
      <c r="X3320">
        <v>0</v>
      </c>
      <c r="Y3320">
        <v>0</v>
      </c>
      <c r="Z3320">
        <v>0</v>
      </c>
      <c r="AA3320">
        <v>0</v>
      </c>
      <c r="AB3320">
        <v>0</v>
      </c>
      <c r="AC3320">
        <v>0</v>
      </c>
      <c r="AD3320" s="2"/>
      <c r="AE3320" s="2"/>
      <c r="AF3320" s="2"/>
    </row>
    <row r="3321" spans="1:32">
      <c r="A3321" t="s">
        <v>13771</v>
      </c>
      <c r="B3321" t="s">
        <v>19</v>
      </c>
      <c r="C3321">
        <v>0</v>
      </c>
      <c r="D3321">
        <v>0</v>
      </c>
      <c r="E3321">
        <v>0</v>
      </c>
      <c r="F3321">
        <v>0</v>
      </c>
      <c r="G3321">
        <v>0</v>
      </c>
      <c r="H3321">
        <v>0</v>
      </c>
      <c r="I3321">
        <v>0</v>
      </c>
      <c r="J3321">
        <v>0</v>
      </c>
      <c r="K3321">
        <v>0</v>
      </c>
      <c r="L3321">
        <v>0</v>
      </c>
      <c r="M3321">
        <v>0</v>
      </c>
      <c r="N3321">
        <v>0</v>
      </c>
      <c r="O3321">
        <v>0</v>
      </c>
      <c r="P3321">
        <v>0</v>
      </c>
      <c r="Q3321">
        <v>0</v>
      </c>
      <c r="R3321">
        <v>0</v>
      </c>
      <c r="S3321">
        <v>0</v>
      </c>
      <c r="T3321">
        <v>0</v>
      </c>
      <c r="U3321">
        <v>0</v>
      </c>
      <c r="V3321">
        <v>0</v>
      </c>
      <c r="W3321">
        <v>0</v>
      </c>
      <c r="X3321">
        <v>0</v>
      </c>
      <c r="Y3321">
        <v>0</v>
      </c>
      <c r="Z3321">
        <v>0</v>
      </c>
      <c r="AA3321">
        <v>0</v>
      </c>
      <c r="AB3321">
        <v>0</v>
      </c>
      <c r="AC3321">
        <v>0</v>
      </c>
      <c r="AD3321" s="2"/>
      <c r="AE3321" s="2"/>
      <c r="AF3321" s="2"/>
    </row>
    <row r="3322" spans="1:32">
      <c r="A3322" t="s">
        <v>13772</v>
      </c>
      <c r="B3322" t="s">
        <v>19</v>
      </c>
      <c r="C3322">
        <v>0</v>
      </c>
      <c r="D3322">
        <v>0</v>
      </c>
      <c r="E3322">
        <v>0</v>
      </c>
      <c r="F3322">
        <v>0</v>
      </c>
      <c r="G3322">
        <v>0</v>
      </c>
      <c r="H3322">
        <v>0</v>
      </c>
      <c r="I3322">
        <v>0</v>
      </c>
      <c r="J3322">
        <v>0</v>
      </c>
      <c r="K3322">
        <v>0</v>
      </c>
      <c r="L3322">
        <v>0</v>
      </c>
      <c r="M3322">
        <v>0</v>
      </c>
      <c r="N3322">
        <v>0</v>
      </c>
      <c r="O3322">
        <v>0</v>
      </c>
      <c r="P3322">
        <v>0</v>
      </c>
      <c r="Q3322">
        <v>0</v>
      </c>
      <c r="R3322">
        <v>0</v>
      </c>
      <c r="S3322">
        <v>0</v>
      </c>
      <c r="T3322">
        <v>0</v>
      </c>
      <c r="U3322">
        <v>0</v>
      </c>
      <c r="V3322">
        <v>0</v>
      </c>
      <c r="W3322">
        <v>0</v>
      </c>
      <c r="X3322">
        <v>0</v>
      </c>
      <c r="Y3322">
        <v>0</v>
      </c>
      <c r="Z3322">
        <v>0</v>
      </c>
      <c r="AA3322">
        <v>0</v>
      </c>
      <c r="AB3322">
        <v>0</v>
      </c>
      <c r="AC3322">
        <v>0</v>
      </c>
      <c r="AD3322" s="2"/>
      <c r="AE3322" s="2"/>
      <c r="AF3322" s="2"/>
    </row>
    <row r="3323" spans="1:32">
      <c r="A3323" t="s">
        <v>13773</v>
      </c>
      <c r="B3323" t="s">
        <v>19</v>
      </c>
      <c r="C3323">
        <v>0</v>
      </c>
      <c r="D3323">
        <v>0</v>
      </c>
      <c r="E3323">
        <v>0</v>
      </c>
      <c r="F3323">
        <v>0</v>
      </c>
      <c r="G3323">
        <v>0</v>
      </c>
      <c r="H3323">
        <v>0</v>
      </c>
      <c r="I3323">
        <v>0</v>
      </c>
      <c r="J3323">
        <v>0</v>
      </c>
      <c r="K3323">
        <v>0</v>
      </c>
      <c r="L3323">
        <v>0</v>
      </c>
      <c r="M3323">
        <v>0</v>
      </c>
      <c r="N3323">
        <v>0</v>
      </c>
      <c r="O3323">
        <v>0</v>
      </c>
      <c r="P3323">
        <v>0</v>
      </c>
      <c r="Q3323">
        <v>0</v>
      </c>
      <c r="R3323">
        <v>0</v>
      </c>
      <c r="S3323">
        <v>0</v>
      </c>
      <c r="T3323">
        <v>0</v>
      </c>
      <c r="U3323">
        <v>0</v>
      </c>
      <c r="V3323">
        <v>0</v>
      </c>
      <c r="W3323">
        <v>0</v>
      </c>
      <c r="X3323">
        <v>0</v>
      </c>
      <c r="Y3323">
        <v>0</v>
      </c>
      <c r="Z3323">
        <v>0</v>
      </c>
      <c r="AA3323">
        <v>0</v>
      </c>
      <c r="AB3323">
        <v>0</v>
      </c>
      <c r="AC3323">
        <v>0</v>
      </c>
      <c r="AD3323" s="2"/>
      <c r="AE3323" s="2"/>
      <c r="AF3323" s="2"/>
    </row>
    <row r="3324" spans="1:32">
      <c r="A3324" t="s">
        <v>13774</v>
      </c>
      <c r="B3324" t="s">
        <v>19</v>
      </c>
      <c r="C3324">
        <v>0</v>
      </c>
      <c r="D3324">
        <v>0</v>
      </c>
      <c r="E3324">
        <v>0</v>
      </c>
      <c r="F3324">
        <v>0</v>
      </c>
      <c r="G3324">
        <v>0</v>
      </c>
      <c r="H3324">
        <v>0</v>
      </c>
      <c r="I3324">
        <v>0</v>
      </c>
      <c r="J3324">
        <v>0</v>
      </c>
      <c r="K3324">
        <v>0</v>
      </c>
      <c r="L3324">
        <v>0</v>
      </c>
      <c r="M3324">
        <v>0</v>
      </c>
      <c r="N3324">
        <v>0</v>
      </c>
      <c r="O3324">
        <v>0</v>
      </c>
      <c r="P3324">
        <v>0</v>
      </c>
      <c r="Q3324">
        <v>0</v>
      </c>
      <c r="R3324">
        <v>0</v>
      </c>
      <c r="S3324">
        <v>0</v>
      </c>
      <c r="T3324">
        <v>0</v>
      </c>
      <c r="U3324">
        <v>0</v>
      </c>
      <c r="V3324">
        <v>0</v>
      </c>
      <c r="W3324">
        <v>0</v>
      </c>
      <c r="X3324">
        <v>0</v>
      </c>
      <c r="Y3324">
        <v>0</v>
      </c>
      <c r="Z3324">
        <v>0</v>
      </c>
      <c r="AA3324">
        <v>0</v>
      </c>
      <c r="AB3324">
        <v>0</v>
      </c>
      <c r="AC3324">
        <v>0</v>
      </c>
      <c r="AD3324" s="2"/>
      <c r="AE3324" s="2"/>
      <c r="AF3324" s="2"/>
    </row>
    <row r="3325" spans="1:32">
      <c r="A3325" t="s">
        <v>13775</v>
      </c>
      <c r="B3325" t="s">
        <v>19</v>
      </c>
      <c r="C3325">
        <v>0</v>
      </c>
      <c r="D3325">
        <v>0</v>
      </c>
      <c r="E3325">
        <v>0</v>
      </c>
      <c r="F3325">
        <v>0</v>
      </c>
      <c r="G3325">
        <v>0</v>
      </c>
      <c r="H3325">
        <v>0</v>
      </c>
      <c r="I3325">
        <v>0</v>
      </c>
      <c r="J3325">
        <v>0</v>
      </c>
      <c r="K3325">
        <v>0</v>
      </c>
      <c r="L3325">
        <v>0</v>
      </c>
      <c r="M3325">
        <v>0</v>
      </c>
      <c r="N3325">
        <v>0</v>
      </c>
      <c r="O3325">
        <v>0</v>
      </c>
      <c r="P3325">
        <v>0</v>
      </c>
      <c r="Q3325">
        <v>0</v>
      </c>
      <c r="R3325">
        <v>0</v>
      </c>
      <c r="S3325">
        <v>0</v>
      </c>
      <c r="T3325">
        <v>0</v>
      </c>
      <c r="U3325">
        <v>0</v>
      </c>
      <c r="V3325">
        <v>0</v>
      </c>
      <c r="W3325">
        <v>0</v>
      </c>
      <c r="X3325">
        <v>0</v>
      </c>
      <c r="Y3325">
        <v>0</v>
      </c>
      <c r="Z3325">
        <v>0</v>
      </c>
      <c r="AA3325">
        <v>0</v>
      </c>
      <c r="AB3325">
        <v>0</v>
      </c>
      <c r="AC3325">
        <v>0</v>
      </c>
    </row>
    <row r="3326" spans="1:32">
      <c r="A3326" t="s">
        <v>13776</v>
      </c>
      <c r="B3326" t="s">
        <v>19</v>
      </c>
      <c r="C3326">
        <v>0</v>
      </c>
      <c r="D3326">
        <v>0</v>
      </c>
      <c r="E3326">
        <v>0</v>
      </c>
      <c r="F3326">
        <v>0</v>
      </c>
      <c r="G3326">
        <v>0</v>
      </c>
      <c r="H3326">
        <v>0</v>
      </c>
      <c r="I3326">
        <v>0</v>
      </c>
      <c r="J3326">
        <v>0</v>
      </c>
      <c r="K3326">
        <v>0</v>
      </c>
      <c r="L3326">
        <v>0</v>
      </c>
      <c r="M3326">
        <v>0</v>
      </c>
      <c r="N3326">
        <v>0</v>
      </c>
      <c r="O3326">
        <v>0</v>
      </c>
      <c r="P3326">
        <v>0</v>
      </c>
      <c r="Q3326">
        <v>0</v>
      </c>
      <c r="R3326">
        <v>0</v>
      </c>
      <c r="S3326">
        <v>0</v>
      </c>
      <c r="T3326">
        <v>0</v>
      </c>
      <c r="U3326">
        <v>0</v>
      </c>
      <c r="V3326">
        <v>0</v>
      </c>
      <c r="W3326">
        <v>0</v>
      </c>
      <c r="X3326">
        <v>0</v>
      </c>
      <c r="Y3326">
        <v>0</v>
      </c>
      <c r="Z3326">
        <v>0</v>
      </c>
      <c r="AA3326">
        <v>0</v>
      </c>
      <c r="AB3326">
        <v>0</v>
      </c>
      <c r="AC3326">
        <v>0</v>
      </c>
      <c r="AD3326" s="2"/>
      <c r="AE3326" s="2"/>
      <c r="AF3326" s="2"/>
    </row>
    <row r="3327" spans="1:32">
      <c r="A3327" t="s">
        <v>13777</v>
      </c>
      <c r="B3327" t="s">
        <v>19</v>
      </c>
      <c r="C3327">
        <v>0</v>
      </c>
      <c r="D3327">
        <v>0</v>
      </c>
      <c r="E3327">
        <v>0</v>
      </c>
      <c r="F3327">
        <v>0</v>
      </c>
      <c r="G3327">
        <v>0</v>
      </c>
      <c r="H3327">
        <v>0</v>
      </c>
      <c r="I3327">
        <v>0</v>
      </c>
      <c r="J3327">
        <v>0</v>
      </c>
      <c r="K3327">
        <v>0</v>
      </c>
      <c r="L3327">
        <v>0</v>
      </c>
      <c r="M3327">
        <v>0</v>
      </c>
      <c r="N3327">
        <v>0</v>
      </c>
      <c r="O3327">
        <v>0</v>
      </c>
      <c r="P3327">
        <v>0</v>
      </c>
      <c r="Q3327">
        <v>0</v>
      </c>
      <c r="R3327">
        <v>0</v>
      </c>
      <c r="S3327">
        <v>0</v>
      </c>
      <c r="T3327">
        <v>0</v>
      </c>
      <c r="U3327">
        <v>0</v>
      </c>
      <c r="V3327">
        <v>0</v>
      </c>
      <c r="W3327">
        <v>0</v>
      </c>
      <c r="X3327">
        <v>0</v>
      </c>
      <c r="Y3327">
        <v>0</v>
      </c>
      <c r="Z3327">
        <v>0</v>
      </c>
      <c r="AA3327">
        <v>0</v>
      </c>
      <c r="AB3327">
        <v>0</v>
      </c>
      <c r="AC3327">
        <v>0</v>
      </c>
      <c r="AD3327" s="2"/>
      <c r="AE3327" s="2"/>
      <c r="AF3327" s="2"/>
    </row>
    <row r="3328" spans="1:32">
      <c r="A3328" t="s">
        <v>13778</v>
      </c>
      <c r="B3328" t="s">
        <v>19</v>
      </c>
      <c r="C3328">
        <v>0</v>
      </c>
      <c r="D3328">
        <v>0</v>
      </c>
      <c r="E3328">
        <v>0</v>
      </c>
      <c r="F3328">
        <v>0</v>
      </c>
      <c r="G3328">
        <v>0</v>
      </c>
      <c r="H3328">
        <v>0</v>
      </c>
      <c r="I3328">
        <v>0</v>
      </c>
      <c r="J3328">
        <v>0</v>
      </c>
      <c r="K3328">
        <v>0</v>
      </c>
      <c r="L3328">
        <v>0</v>
      </c>
      <c r="M3328">
        <v>0</v>
      </c>
      <c r="N3328">
        <v>0</v>
      </c>
      <c r="O3328">
        <v>0</v>
      </c>
      <c r="P3328">
        <v>0</v>
      </c>
      <c r="Q3328">
        <v>0</v>
      </c>
      <c r="R3328">
        <v>0</v>
      </c>
      <c r="S3328">
        <v>0</v>
      </c>
      <c r="T3328">
        <v>0</v>
      </c>
      <c r="U3328">
        <v>0</v>
      </c>
      <c r="V3328">
        <v>0</v>
      </c>
      <c r="W3328">
        <v>0</v>
      </c>
      <c r="X3328">
        <v>0</v>
      </c>
      <c r="Y3328">
        <v>0</v>
      </c>
      <c r="Z3328">
        <v>0</v>
      </c>
      <c r="AA3328">
        <v>0</v>
      </c>
      <c r="AB3328">
        <v>0</v>
      </c>
      <c r="AC3328">
        <v>0</v>
      </c>
      <c r="AD3328" s="2"/>
      <c r="AE3328" s="2"/>
      <c r="AF3328" s="2"/>
    </row>
    <row r="3329" spans="1:32">
      <c r="A3329" t="s">
        <v>13779</v>
      </c>
      <c r="B3329" t="s">
        <v>19</v>
      </c>
      <c r="C3329">
        <v>0</v>
      </c>
      <c r="D3329">
        <v>0</v>
      </c>
      <c r="E3329">
        <v>0</v>
      </c>
      <c r="F3329">
        <v>0</v>
      </c>
      <c r="G3329">
        <v>0</v>
      </c>
      <c r="H3329">
        <v>0</v>
      </c>
      <c r="I3329">
        <v>0</v>
      </c>
      <c r="J3329">
        <v>0</v>
      </c>
      <c r="K3329">
        <v>0</v>
      </c>
      <c r="L3329">
        <v>0</v>
      </c>
      <c r="M3329">
        <v>0</v>
      </c>
      <c r="N3329">
        <v>0</v>
      </c>
      <c r="O3329">
        <v>0</v>
      </c>
      <c r="P3329">
        <v>0</v>
      </c>
      <c r="Q3329">
        <v>0</v>
      </c>
      <c r="R3329">
        <v>0</v>
      </c>
      <c r="S3329">
        <v>0</v>
      </c>
      <c r="T3329">
        <v>0</v>
      </c>
      <c r="U3329">
        <v>0</v>
      </c>
      <c r="V3329">
        <v>0</v>
      </c>
      <c r="W3329">
        <v>0</v>
      </c>
      <c r="X3329">
        <v>0</v>
      </c>
      <c r="Y3329">
        <v>0</v>
      </c>
      <c r="Z3329">
        <v>0</v>
      </c>
      <c r="AA3329">
        <v>0</v>
      </c>
      <c r="AB3329">
        <v>0</v>
      </c>
      <c r="AC3329">
        <v>0</v>
      </c>
      <c r="AD3329" s="2"/>
      <c r="AE3329" s="2"/>
      <c r="AF3329" s="2"/>
    </row>
    <row r="3330" spans="1:32">
      <c r="A3330" t="s">
        <v>13780</v>
      </c>
      <c r="B3330" t="s">
        <v>19</v>
      </c>
      <c r="C3330">
        <v>0</v>
      </c>
      <c r="D3330">
        <v>0</v>
      </c>
      <c r="E3330">
        <v>0</v>
      </c>
      <c r="F3330">
        <v>0</v>
      </c>
      <c r="G3330">
        <v>0</v>
      </c>
      <c r="H3330">
        <v>0</v>
      </c>
      <c r="I3330">
        <v>0</v>
      </c>
      <c r="J3330">
        <v>0</v>
      </c>
      <c r="K3330">
        <v>0</v>
      </c>
      <c r="L3330">
        <v>0</v>
      </c>
      <c r="M3330">
        <v>0</v>
      </c>
      <c r="N3330">
        <v>0</v>
      </c>
      <c r="O3330">
        <v>0</v>
      </c>
      <c r="P3330">
        <v>0</v>
      </c>
      <c r="Q3330">
        <v>0</v>
      </c>
      <c r="R3330">
        <v>0</v>
      </c>
      <c r="S3330">
        <v>0</v>
      </c>
      <c r="T3330">
        <v>0</v>
      </c>
      <c r="U3330">
        <v>0</v>
      </c>
      <c r="V3330">
        <v>0</v>
      </c>
      <c r="W3330">
        <v>0</v>
      </c>
      <c r="X3330">
        <v>0</v>
      </c>
      <c r="Y3330">
        <v>0</v>
      </c>
      <c r="Z3330">
        <v>0</v>
      </c>
      <c r="AA3330">
        <v>0</v>
      </c>
      <c r="AB3330">
        <v>0</v>
      </c>
      <c r="AC3330">
        <v>0</v>
      </c>
      <c r="AD3330" s="2"/>
      <c r="AE3330" s="2"/>
      <c r="AF3330" s="2"/>
    </row>
    <row r="3331" spans="1:32">
      <c r="A3331" t="s">
        <v>13781</v>
      </c>
      <c r="B3331" t="s">
        <v>19</v>
      </c>
      <c r="C3331">
        <v>0</v>
      </c>
      <c r="D3331">
        <v>0</v>
      </c>
      <c r="E3331">
        <v>0</v>
      </c>
      <c r="F3331">
        <v>0</v>
      </c>
      <c r="G3331">
        <v>0</v>
      </c>
      <c r="H3331">
        <v>0</v>
      </c>
      <c r="I3331">
        <v>0</v>
      </c>
      <c r="J3331">
        <v>0</v>
      </c>
      <c r="K3331">
        <v>0</v>
      </c>
      <c r="L3331">
        <v>0</v>
      </c>
      <c r="M3331">
        <v>0</v>
      </c>
      <c r="N3331">
        <v>0</v>
      </c>
      <c r="O3331">
        <v>0</v>
      </c>
      <c r="P3331">
        <v>0</v>
      </c>
      <c r="Q3331">
        <v>0</v>
      </c>
      <c r="R3331">
        <v>0</v>
      </c>
      <c r="S3331">
        <v>0</v>
      </c>
      <c r="T3331">
        <v>0</v>
      </c>
      <c r="U3331">
        <v>0</v>
      </c>
      <c r="V3331">
        <v>0</v>
      </c>
      <c r="W3331">
        <v>0</v>
      </c>
      <c r="X3331">
        <v>0</v>
      </c>
      <c r="Y3331">
        <v>0</v>
      </c>
      <c r="Z3331">
        <v>0</v>
      </c>
      <c r="AA3331">
        <v>0</v>
      </c>
      <c r="AB3331">
        <v>0</v>
      </c>
      <c r="AC3331">
        <v>0</v>
      </c>
      <c r="AD3331" s="2"/>
      <c r="AE3331" s="2"/>
      <c r="AF3331" s="2"/>
    </row>
    <row r="3332" spans="1:32">
      <c r="A3332" t="s">
        <v>13782</v>
      </c>
      <c r="B3332" t="s">
        <v>19</v>
      </c>
      <c r="C3332">
        <v>0</v>
      </c>
      <c r="D3332">
        <v>0</v>
      </c>
      <c r="E3332">
        <v>0</v>
      </c>
      <c r="F3332">
        <v>0</v>
      </c>
      <c r="G3332">
        <v>0</v>
      </c>
      <c r="H3332">
        <v>0</v>
      </c>
      <c r="I3332">
        <v>0</v>
      </c>
      <c r="J3332">
        <v>0</v>
      </c>
      <c r="K3332">
        <v>0</v>
      </c>
      <c r="L3332">
        <v>0</v>
      </c>
      <c r="M3332">
        <v>0</v>
      </c>
      <c r="N3332">
        <v>0</v>
      </c>
      <c r="O3332">
        <v>0</v>
      </c>
      <c r="P3332">
        <v>0</v>
      </c>
      <c r="Q3332">
        <v>0</v>
      </c>
      <c r="R3332">
        <v>0</v>
      </c>
      <c r="S3332">
        <v>0</v>
      </c>
      <c r="T3332">
        <v>0</v>
      </c>
      <c r="U3332">
        <v>0</v>
      </c>
      <c r="V3332">
        <v>0</v>
      </c>
      <c r="W3332">
        <v>0</v>
      </c>
      <c r="X3332">
        <v>0</v>
      </c>
      <c r="Y3332">
        <v>0</v>
      </c>
      <c r="Z3332">
        <v>0</v>
      </c>
      <c r="AA3332">
        <v>0</v>
      </c>
      <c r="AB3332">
        <v>0</v>
      </c>
      <c r="AC3332">
        <v>0</v>
      </c>
      <c r="AD3332" s="2"/>
      <c r="AE3332" s="2"/>
      <c r="AF3332" s="2"/>
    </row>
    <row r="3333" spans="1:32">
      <c r="A3333" t="s">
        <v>13783</v>
      </c>
      <c r="B3333" t="s">
        <v>19</v>
      </c>
      <c r="C3333">
        <v>0</v>
      </c>
      <c r="D3333">
        <v>0</v>
      </c>
      <c r="E3333">
        <v>0</v>
      </c>
      <c r="F3333">
        <v>0</v>
      </c>
      <c r="G3333">
        <v>0</v>
      </c>
      <c r="H3333">
        <v>0</v>
      </c>
      <c r="I3333">
        <v>0</v>
      </c>
      <c r="J3333">
        <v>0</v>
      </c>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c r="AD3333" s="2"/>
      <c r="AE3333" s="2"/>
      <c r="AF3333" s="2"/>
    </row>
    <row r="3334" spans="1:32">
      <c r="A3334" t="s">
        <v>13784</v>
      </c>
      <c r="B3334" t="s">
        <v>19</v>
      </c>
      <c r="C3334">
        <v>0</v>
      </c>
      <c r="D3334">
        <v>0</v>
      </c>
      <c r="E3334">
        <v>0</v>
      </c>
      <c r="F3334">
        <v>0</v>
      </c>
      <c r="G3334">
        <v>0</v>
      </c>
      <c r="H3334">
        <v>0</v>
      </c>
      <c r="I3334">
        <v>0</v>
      </c>
      <c r="J3334">
        <v>0</v>
      </c>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s="2"/>
      <c r="AE3334" s="2"/>
      <c r="AF3334" s="2"/>
    </row>
    <row r="3335" spans="1:32">
      <c r="A3335" t="s">
        <v>13785</v>
      </c>
      <c r="B3335" t="s">
        <v>19</v>
      </c>
      <c r="C3335">
        <v>0</v>
      </c>
      <c r="D3335">
        <v>0</v>
      </c>
      <c r="E3335">
        <v>0</v>
      </c>
      <c r="F3335">
        <v>0</v>
      </c>
      <c r="G3335">
        <v>0</v>
      </c>
      <c r="H3335">
        <v>0</v>
      </c>
      <c r="I3335">
        <v>0</v>
      </c>
      <c r="J3335">
        <v>0</v>
      </c>
      <c r="K3335">
        <v>0</v>
      </c>
      <c r="L3335">
        <v>0</v>
      </c>
      <c r="M3335">
        <v>0</v>
      </c>
      <c r="N3335">
        <v>0</v>
      </c>
      <c r="O3335">
        <v>0</v>
      </c>
      <c r="P3335">
        <v>0</v>
      </c>
      <c r="Q3335">
        <v>0</v>
      </c>
      <c r="R3335">
        <v>0</v>
      </c>
      <c r="S3335">
        <v>0</v>
      </c>
      <c r="T3335">
        <v>0</v>
      </c>
      <c r="U3335">
        <v>0</v>
      </c>
      <c r="V3335">
        <v>0</v>
      </c>
      <c r="W3335">
        <v>0</v>
      </c>
      <c r="X3335">
        <v>0</v>
      </c>
      <c r="Y3335">
        <v>0</v>
      </c>
      <c r="Z3335">
        <v>0</v>
      </c>
      <c r="AA3335">
        <v>0</v>
      </c>
      <c r="AB3335">
        <v>0</v>
      </c>
      <c r="AC3335">
        <v>0</v>
      </c>
      <c r="AD3335" s="2"/>
      <c r="AE3335" s="2"/>
      <c r="AF3335" s="2"/>
    </row>
    <row r="3336" spans="1:32">
      <c r="A3336" t="s">
        <v>13786</v>
      </c>
      <c r="B3336" t="s">
        <v>19</v>
      </c>
      <c r="C3336">
        <v>0</v>
      </c>
      <c r="D3336">
        <v>0</v>
      </c>
      <c r="E3336">
        <v>0</v>
      </c>
      <c r="F3336">
        <v>0</v>
      </c>
      <c r="G3336">
        <v>0</v>
      </c>
      <c r="H3336">
        <v>0</v>
      </c>
      <c r="I3336">
        <v>0</v>
      </c>
      <c r="J3336">
        <v>0</v>
      </c>
      <c r="K3336">
        <v>0</v>
      </c>
      <c r="L3336">
        <v>0</v>
      </c>
      <c r="M3336">
        <v>0</v>
      </c>
      <c r="N3336">
        <v>0</v>
      </c>
      <c r="O3336">
        <v>0</v>
      </c>
      <c r="P3336">
        <v>0</v>
      </c>
      <c r="Q3336">
        <v>0</v>
      </c>
      <c r="R3336">
        <v>0</v>
      </c>
      <c r="S3336">
        <v>0</v>
      </c>
      <c r="T3336">
        <v>0</v>
      </c>
      <c r="U3336">
        <v>0</v>
      </c>
      <c r="V3336">
        <v>0</v>
      </c>
      <c r="W3336">
        <v>0</v>
      </c>
      <c r="X3336">
        <v>0</v>
      </c>
      <c r="Y3336">
        <v>0</v>
      </c>
      <c r="Z3336">
        <v>0</v>
      </c>
      <c r="AA3336">
        <v>0</v>
      </c>
      <c r="AB3336">
        <v>0</v>
      </c>
      <c r="AC3336">
        <v>0</v>
      </c>
      <c r="AD3336" s="2"/>
      <c r="AE3336" s="2"/>
      <c r="AF3336" s="2"/>
    </row>
    <row r="3337" spans="1:32">
      <c r="A3337" t="s">
        <v>13787</v>
      </c>
      <c r="B3337" t="s">
        <v>19</v>
      </c>
      <c r="C3337">
        <v>0</v>
      </c>
      <c r="D3337">
        <v>0</v>
      </c>
      <c r="E3337">
        <v>0</v>
      </c>
      <c r="F3337">
        <v>0</v>
      </c>
      <c r="G3337">
        <v>0</v>
      </c>
      <c r="H3337">
        <v>0</v>
      </c>
      <c r="I3337">
        <v>0</v>
      </c>
      <c r="J3337">
        <v>0</v>
      </c>
      <c r="K3337">
        <v>0</v>
      </c>
      <c r="L3337">
        <v>0</v>
      </c>
      <c r="M3337">
        <v>0</v>
      </c>
      <c r="N3337">
        <v>0</v>
      </c>
      <c r="O3337">
        <v>0</v>
      </c>
      <c r="P3337">
        <v>0</v>
      </c>
      <c r="Q3337">
        <v>0</v>
      </c>
      <c r="R3337">
        <v>0</v>
      </c>
      <c r="S3337">
        <v>0</v>
      </c>
      <c r="T3337">
        <v>0</v>
      </c>
      <c r="U3337">
        <v>0</v>
      </c>
      <c r="V3337">
        <v>0</v>
      </c>
      <c r="W3337">
        <v>0</v>
      </c>
      <c r="X3337">
        <v>0</v>
      </c>
      <c r="Y3337">
        <v>0</v>
      </c>
      <c r="Z3337">
        <v>0</v>
      </c>
      <c r="AA3337">
        <v>0</v>
      </c>
      <c r="AB3337">
        <v>0</v>
      </c>
      <c r="AC3337">
        <v>0</v>
      </c>
    </row>
    <row r="3338" spans="1:32">
      <c r="A3338" t="s">
        <v>13788</v>
      </c>
      <c r="B3338" t="s">
        <v>19</v>
      </c>
      <c r="C3338">
        <v>0</v>
      </c>
      <c r="D3338">
        <v>0</v>
      </c>
      <c r="E3338">
        <v>0</v>
      </c>
      <c r="F3338">
        <v>0</v>
      </c>
      <c r="G3338">
        <v>0</v>
      </c>
      <c r="H3338">
        <v>0</v>
      </c>
      <c r="I3338">
        <v>0</v>
      </c>
      <c r="J3338">
        <v>0</v>
      </c>
      <c r="K3338">
        <v>0</v>
      </c>
      <c r="L3338">
        <v>0</v>
      </c>
      <c r="M3338">
        <v>0</v>
      </c>
      <c r="N3338">
        <v>0</v>
      </c>
      <c r="O3338">
        <v>0</v>
      </c>
      <c r="P3338">
        <v>0</v>
      </c>
      <c r="Q3338">
        <v>0</v>
      </c>
      <c r="R3338">
        <v>0</v>
      </c>
      <c r="S3338">
        <v>0</v>
      </c>
      <c r="T3338">
        <v>0</v>
      </c>
      <c r="U3338">
        <v>0</v>
      </c>
      <c r="V3338">
        <v>0</v>
      </c>
      <c r="W3338">
        <v>0</v>
      </c>
      <c r="X3338">
        <v>0</v>
      </c>
      <c r="Y3338">
        <v>0</v>
      </c>
      <c r="Z3338">
        <v>0</v>
      </c>
      <c r="AA3338">
        <v>0</v>
      </c>
      <c r="AB3338">
        <v>0</v>
      </c>
      <c r="AC3338">
        <v>0</v>
      </c>
      <c r="AD3338" s="2"/>
      <c r="AE3338" s="2"/>
      <c r="AF3338" s="2"/>
    </row>
    <row r="3339" spans="1:32">
      <c r="A3339" t="s">
        <v>13789</v>
      </c>
      <c r="B3339" t="s">
        <v>19</v>
      </c>
      <c r="C3339">
        <v>0</v>
      </c>
      <c r="D3339">
        <v>0</v>
      </c>
      <c r="E3339">
        <v>0</v>
      </c>
      <c r="F3339">
        <v>0</v>
      </c>
      <c r="G3339">
        <v>0</v>
      </c>
      <c r="H3339">
        <v>0</v>
      </c>
      <c r="I3339">
        <v>0</v>
      </c>
      <c r="J3339">
        <v>0</v>
      </c>
      <c r="K3339">
        <v>0</v>
      </c>
      <c r="L3339">
        <v>0</v>
      </c>
      <c r="M3339">
        <v>0</v>
      </c>
      <c r="N3339">
        <v>0</v>
      </c>
      <c r="O3339">
        <v>0</v>
      </c>
      <c r="P3339">
        <v>0</v>
      </c>
      <c r="Q3339">
        <v>0</v>
      </c>
      <c r="R3339">
        <v>0</v>
      </c>
      <c r="S3339">
        <v>0</v>
      </c>
      <c r="T3339">
        <v>0</v>
      </c>
      <c r="U3339">
        <v>0</v>
      </c>
      <c r="V3339">
        <v>0</v>
      </c>
      <c r="W3339">
        <v>0</v>
      </c>
      <c r="X3339">
        <v>0</v>
      </c>
      <c r="Y3339">
        <v>0</v>
      </c>
      <c r="Z3339">
        <v>0</v>
      </c>
      <c r="AA3339">
        <v>0</v>
      </c>
      <c r="AB3339">
        <v>0</v>
      </c>
      <c r="AC3339">
        <v>0</v>
      </c>
      <c r="AD3339" s="2"/>
      <c r="AE3339" s="2"/>
      <c r="AF3339" s="2"/>
    </row>
    <row r="3340" spans="1:32">
      <c r="A3340" t="s">
        <v>13790</v>
      </c>
      <c r="B3340" t="s">
        <v>19</v>
      </c>
      <c r="C3340">
        <v>0</v>
      </c>
      <c r="D3340">
        <v>0</v>
      </c>
      <c r="E3340">
        <v>0</v>
      </c>
      <c r="F3340">
        <v>0</v>
      </c>
      <c r="G3340">
        <v>0</v>
      </c>
      <c r="H3340">
        <v>0</v>
      </c>
      <c r="I3340">
        <v>0</v>
      </c>
      <c r="J3340">
        <v>0</v>
      </c>
      <c r="K3340">
        <v>0</v>
      </c>
      <c r="L3340">
        <v>0</v>
      </c>
      <c r="M3340">
        <v>0</v>
      </c>
      <c r="N3340">
        <v>0</v>
      </c>
      <c r="O3340">
        <v>0</v>
      </c>
      <c r="P3340">
        <v>0</v>
      </c>
      <c r="Q3340">
        <v>0</v>
      </c>
      <c r="R3340">
        <v>0</v>
      </c>
      <c r="S3340">
        <v>0</v>
      </c>
      <c r="T3340">
        <v>0</v>
      </c>
      <c r="U3340">
        <v>0</v>
      </c>
      <c r="V3340">
        <v>0</v>
      </c>
      <c r="W3340">
        <v>0</v>
      </c>
      <c r="X3340">
        <v>0</v>
      </c>
      <c r="Y3340">
        <v>0</v>
      </c>
      <c r="Z3340">
        <v>0</v>
      </c>
      <c r="AA3340">
        <v>0</v>
      </c>
      <c r="AB3340">
        <v>0</v>
      </c>
      <c r="AC3340">
        <v>0</v>
      </c>
      <c r="AD3340" s="2"/>
      <c r="AE3340" s="2"/>
      <c r="AF3340" s="2"/>
    </row>
    <row r="3341" spans="1:32">
      <c r="A3341" t="s">
        <v>13791</v>
      </c>
      <c r="B3341" t="s">
        <v>19</v>
      </c>
      <c r="C3341">
        <v>0</v>
      </c>
      <c r="D3341">
        <v>0</v>
      </c>
      <c r="E3341">
        <v>0</v>
      </c>
      <c r="F3341">
        <v>0</v>
      </c>
      <c r="G3341">
        <v>0</v>
      </c>
      <c r="H3341">
        <v>0</v>
      </c>
      <c r="I3341">
        <v>0</v>
      </c>
      <c r="J3341">
        <v>0</v>
      </c>
      <c r="K3341">
        <v>0</v>
      </c>
      <c r="L3341">
        <v>0</v>
      </c>
      <c r="M3341">
        <v>0</v>
      </c>
      <c r="N3341">
        <v>0</v>
      </c>
      <c r="O3341">
        <v>0</v>
      </c>
      <c r="P3341">
        <v>0</v>
      </c>
      <c r="Q3341">
        <v>0</v>
      </c>
      <c r="R3341">
        <v>0</v>
      </c>
      <c r="S3341">
        <v>0</v>
      </c>
      <c r="T3341">
        <v>0</v>
      </c>
      <c r="U3341">
        <v>0</v>
      </c>
      <c r="V3341">
        <v>0</v>
      </c>
      <c r="W3341">
        <v>0</v>
      </c>
      <c r="X3341">
        <v>0</v>
      </c>
      <c r="Y3341">
        <v>0</v>
      </c>
      <c r="Z3341">
        <v>0</v>
      </c>
      <c r="AA3341">
        <v>0</v>
      </c>
      <c r="AB3341">
        <v>0</v>
      </c>
      <c r="AC3341">
        <v>0</v>
      </c>
      <c r="AD3341" s="2"/>
      <c r="AE3341" s="2"/>
      <c r="AF3341" s="2"/>
    </row>
    <row r="3342" spans="1:32">
      <c r="A3342" t="s">
        <v>13792</v>
      </c>
      <c r="B3342" t="s">
        <v>19</v>
      </c>
      <c r="C3342">
        <v>0</v>
      </c>
      <c r="D3342">
        <v>0</v>
      </c>
      <c r="E3342">
        <v>0</v>
      </c>
      <c r="F3342">
        <v>0</v>
      </c>
      <c r="G3342">
        <v>0</v>
      </c>
      <c r="H3342">
        <v>0</v>
      </c>
      <c r="I3342">
        <v>0</v>
      </c>
      <c r="J3342">
        <v>0</v>
      </c>
      <c r="K3342">
        <v>0</v>
      </c>
      <c r="L3342">
        <v>0</v>
      </c>
      <c r="M3342">
        <v>0</v>
      </c>
      <c r="N3342">
        <v>0</v>
      </c>
      <c r="O3342">
        <v>0</v>
      </c>
      <c r="P3342">
        <v>0</v>
      </c>
      <c r="Q3342">
        <v>0</v>
      </c>
      <c r="R3342">
        <v>0</v>
      </c>
      <c r="S3342">
        <v>0</v>
      </c>
      <c r="T3342">
        <v>0</v>
      </c>
      <c r="U3342">
        <v>0</v>
      </c>
      <c r="V3342">
        <v>0</v>
      </c>
      <c r="W3342">
        <v>0</v>
      </c>
      <c r="X3342">
        <v>0</v>
      </c>
      <c r="Y3342">
        <v>0</v>
      </c>
      <c r="Z3342">
        <v>0</v>
      </c>
      <c r="AA3342">
        <v>0</v>
      </c>
      <c r="AB3342">
        <v>0</v>
      </c>
      <c r="AC3342">
        <v>0</v>
      </c>
      <c r="AD3342" s="2"/>
      <c r="AE3342" s="2"/>
      <c r="AF3342" s="2"/>
    </row>
    <row r="3343" spans="1:32">
      <c r="A3343" t="s">
        <v>13793</v>
      </c>
      <c r="B3343" t="s">
        <v>19</v>
      </c>
      <c r="C3343">
        <v>0</v>
      </c>
      <c r="D3343">
        <v>0</v>
      </c>
      <c r="E3343">
        <v>0</v>
      </c>
      <c r="F3343">
        <v>0</v>
      </c>
      <c r="G3343">
        <v>0</v>
      </c>
      <c r="H3343">
        <v>0</v>
      </c>
      <c r="I3343">
        <v>0</v>
      </c>
      <c r="J3343">
        <v>0</v>
      </c>
      <c r="K3343">
        <v>0</v>
      </c>
      <c r="L3343">
        <v>0</v>
      </c>
      <c r="M3343">
        <v>0</v>
      </c>
      <c r="N3343">
        <v>0</v>
      </c>
      <c r="O3343">
        <v>0</v>
      </c>
      <c r="P3343">
        <v>0</v>
      </c>
      <c r="Q3343">
        <v>0</v>
      </c>
      <c r="R3343">
        <v>0</v>
      </c>
      <c r="S3343">
        <v>0</v>
      </c>
      <c r="T3343">
        <v>0</v>
      </c>
      <c r="U3343">
        <v>0</v>
      </c>
      <c r="V3343">
        <v>0</v>
      </c>
      <c r="W3343">
        <v>0</v>
      </c>
      <c r="X3343">
        <v>0</v>
      </c>
      <c r="Y3343">
        <v>0</v>
      </c>
      <c r="Z3343">
        <v>0</v>
      </c>
      <c r="AA3343">
        <v>0</v>
      </c>
      <c r="AB3343">
        <v>0</v>
      </c>
      <c r="AC3343">
        <v>0</v>
      </c>
      <c r="AD3343" s="2"/>
      <c r="AE3343" s="2"/>
      <c r="AF3343" s="2"/>
    </row>
    <row r="3344" spans="1:32">
      <c r="A3344" t="s">
        <v>13794</v>
      </c>
      <c r="B3344" t="s">
        <v>19</v>
      </c>
      <c r="C3344">
        <v>0</v>
      </c>
      <c r="D3344">
        <v>0</v>
      </c>
      <c r="E3344">
        <v>0</v>
      </c>
      <c r="F3344">
        <v>0</v>
      </c>
      <c r="G3344">
        <v>0</v>
      </c>
      <c r="H3344">
        <v>0</v>
      </c>
      <c r="I3344">
        <v>0</v>
      </c>
      <c r="J3344">
        <v>0</v>
      </c>
      <c r="K3344">
        <v>0</v>
      </c>
      <c r="L3344">
        <v>0</v>
      </c>
      <c r="M3344">
        <v>0</v>
      </c>
      <c r="N3344">
        <v>0</v>
      </c>
      <c r="O3344">
        <v>0</v>
      </c>
      <c r="P3344">
        <v>0</v>
      </c>
      <c r="Q3344">
        <v>0</v>
      </c>
      <c r="R3344">
        <v>0</v>
      </c>
      <c r="S3344">
        <v>0</v>
      </c>
      <c r="T3344">
        <v>0</v>
      </c>
      <c r="U3344">
        <v>0</v>
      </c>
      <c r="V3344">
        <v>0</v>
      </c>
      <c r="W3344">
        <v>0</v>
      </c>
      <c r="X3344">
        <v>0</v>
      </c>
      <c r="Y3344">
        <v>0</v>
      </c>
      <c r="Z3344">
        <v>0</v>
      </c>
      <c r="AA3344">
        <v>0</v>
      </c>
      <c r="AB3344">
        <v>0</v>
      </c>
      <c r="AC3344">
        <v>0</v>
      </c>
      <c r="AD3344" s="2"/>
      <c r="AE3344" s="2"/>
      <c r="AF3344" s="2"/>
    </row>
    <row r="3345" spans="1:32">
      <c r="A3345" t="s">
        <v>13795</v>
      </c>
      <c r="B3345" t="s">
        <v>19</v>
      </c>
      <c r="C3345">
        <v>0</v>
      </c>
      <c r="D3345">
        <v>0</v>
      </c>
      <c r="E3345">
        <v>0</v>
      </c>
      <c r="F3345">
        <v>0</v>
      </c>
      <c r="G3345">
        <v>0</v>
      </c>
      <c r="H3345">
        <v>0</v>
      </c>
      <c r="I3345">
        <v>0</v>
      </c>
      <c r="J3345">
        <v>0</v>
      </c>
      <c r="K3345">
        <v>0</v>
      </c>
      <c r="L3345">
        <v>0</v>
      </c>
      <c r="M3345">
        <v>0</v>
      </c>
      <c r="N3345">
        <v>0</v>
      </c>
      <c r="O3345">
        <v>0</v>
      </c>
      <c r="P3345">
        <v>0</v>
      </c>
      <c r="Q3345">
        <v>0</v>
      </c>
      <c r="R3345">
        <v>0</v>
      </c>
      <c r="S3345">
        <v>0</v>
      </c>
      <c r="T3345">
        <v>0</v>
      </c>
      <c r="U3345">
        <v>0</v>
      </c>
      <c r="V3345">
        <v>0</v>
      </c>
      <c r="W3345">
        <v>0</v>
      </c>
      <c r="X3345">
        <v>0</v>
      </c>
      <c r="Y3345">
        <v>0</v>
      </c>
      <c r="Z3345">
        <v>0</v>
      </c>
      <c r="AA3345">
        <v>0</v>
      </c>
      <c r="AB3345">
        <v>0</v>
      </c>
      <c r="AC3345">
        <v>0</v>
      </c>
      <c r="AD3345" s="2"/>
      <c r="AE3345" s="2"/>
      <c r="AF3345" s="2"/>
    </row>
    <row r="3346" spans="1:32">
      <c r="A3346" t="s">
        <v>13796</v>
      </c>
      <c r="B3346" t="s">
        <v>19</v>
      </c>
      <c r="C3346">
        <v>0</v>
      </c>
      <c r="D3346">
        <v>0</v>
      </c>
      <c r="E3346">
        <v>0</v>
      </c>
      <c r="F3346">
        <v>0</v>
      </c>
      <c r="G3346">
        <v>0</v>
      </c>
      <c r="H3346">
        <v>0</v>
      </c>
      <c r="I3346">
        <v>0</v>
      </c>
      <c r="J3346">
        <v>0</v>
      </c>
      <c r="K3346">
        <v>0</v>
      </c>
      <c r="L3346">
        <v>0</v>
      </c>
      <c r="M3346">
        <v>0</v>
      </c>
      <c r="N3346">
        <v>0</v>
      </c>
      <c r="O3346">
        <v>0</v>
      </c>
      <c r="P3346">
        <v>0</v>
      </c>
      <c r="Q3346">
        <v>0</v>
      </c>
      <c r="R3346">
        <v>0</v>
      </c>
      <c r="S3346">
        <v>0</v>
      </c>
      <c r="T3346">
        <v>0</v>
      </c>
      <c r="U3346">
        <v>0</v>
      </c>
      <c r="V3346">
        <v>0</v>
      </c>
      <c r="W3346">
        <v>0</v>
      </c>
      <c r="X3346">
        <v>0</v>
      </c>
      <c r="Y3346">
        <v>0</v>
      </c>
      <c r="Z3346">
        <v>0</v>
      </c>
      <c r="AA3346">
        <v>0</v>
      </c>
      <c r="AB3346">
        <v>0</v>
      </c>
      <c r="AC3346">
        <v>0</v>
      </c>
      <c r="AD3346" s="2"/>
      <c r="AE3346" s="2"/>
      <c r="AF3346" s="2"/>
    </row>
    <row r="3347" spans="1:32">
      <c r="A3347" t="s">
        <v>13797</v>
      </c>
      <c r="B3347" t="s">
        <v>19</v>
      </c>
      <c r="C3347">
        <v>0</v>
      </c>
      <c r="D3347">
        <v>0</v>
      </c>
      <c r="E3347">
        <v>0</v>
      </c>
      <c r="F3347">
        <v>0</v>
      </c>
      <c r="G3347">
        <v>0</v>
      </c>
      <c r="H3347">
        <v>0</v>
      </c>
      <c r="I3347">
        <v>0</v>
      </c>
      <c r="J3347">
        <v>0</v>
      </c>
      <c r="K3347">
        <v>0</v>
      </c>
      <c r="L3347">
        <v>0</v>
      </c>
      <c r="M3347">
        <v>0</v>
      </c>
      <c r="N3347">
        <v>0</v>
      </c>
      <c r="O3347">
        <v>0</v>
      </c>
      <c r="P3347">
        <v>0</v>
      </c>
      <c r="Q3347">
        <v>0</v>
      </c>
      <c r="R3347">
        <v>0</v>
      </c>
      <c r="S3347">
        <v>0</v>
      </c>
      <c r="T3347">
        <v>0</v>
      </c>
      <c r="U3347">
        <v>0</v>
      </c>
      <c r="V3347">
        <v>0</v>
      </c>
      <c r="W3347">
        <v>0</v>
      </c>
      <c r="X3347">
        <v>0</v>
      </c>
      <c r="Y3347">
        <v>0</v>
      </c>
      <c r="Z3347">
        <v>0</v>
      </c>
      <c r="AA3347">
        <v>0</v>
      </c>
      <c r="AB3347">
        <v>0</v>
      </c>
      <c r="AC3347">
        <v>0</v>
      </c>
      <c r="AD3347" s="2"/>
      <c r="AE3347" s="2"/>
      <c r="AF3347" s="2"/>
    </row>
    <row r="3348" spans="1:32">
      <c r="A3348" t="s">
        <v>13798</v>
      </c>
      <c r="B3348" t="s">
        <v>19</v>
      </c>
      <c r="C3348">
        <v>0</v>
      </c>
      <c r="D3348">
        <v>0</v>
      </c>
      <c r="E3348">
        <v>0</v>
      </c>
      <c r="F3348">
        <v>0</v>
      </c>
      <c r="G3348">
        <v>0</v>
      </c>
      <c r="H3348">
        <v>0</v>
      </c>
      <c r="I3348">
        <v>0</v>
      </c>
      <c r="J3348">
        <v>0</v>
      </c>
      <c r="K3348">
        <v>0</v>
      </c>
      <c r="L3348">
        <v>0</v>
      </c>
      <c r="M3348">
        <v>0</v>
      </c>
      <c r="N3348">
        <v>0</v>
      </c>
      <c r="O3348">
        <v>0</v>
      </c>
      <c r="P3348">
        <v>0</v>
      </c>
      <c r="Q3348">
        <v>0</v>
      </c>
      <c r="R3348">
        <v>0</v>
      </c>
      <c r="S3348">
        <v>0</v>
      </c>
      <c r="T3348">
        <v>0</v>
      </c>
      <c r="U3348">
        <v>0</v>
      </c>
      <c r="V3348">
        <v>0</v>
      </c>
      <c r="W3348">
        <v>0</v>
      </c>
      <c r="X3348">
        <v>0</v>
      </c>
      <c r="Y3348">
        <v>0</v>
      </c>
      <c r="Z3348">
        <v>0</v>
      </c>
      <c r="AA3348">
        <v>0</v>
      </c>
      <c r="AB3348">
        <v>0</v>
      </c>
      <c r="AC3348">
        <v>0</v>
      </c>
      <c r="AD3348" s="2"/>
      <c r="AE3348" s="2"/>
      <c r="AF3348" s="2"/>
    </row>
    <row r="3349" spans="1:32">
      <c r="A3349" t="s">
        <v>13799</v>
      </c>
      <c r="B3349" t="s">
        <v>19</v>
      </c>
      <c r="C3349">
        <v>0</v>
      </c>
      <c r="D3349">
        <v>0</v>
      </c>
      <c r="E3349">
        <v>0</v>
      </c>
      <c r="F3349">
        <v>0</v>
      </c>
      <c r="G3349">
        <v>0</v>
      </c>
      <c r="H3349">
        <v>0</v>
      </c>
      <c r="I3349">
        <v>0</v>
      </c>
      <c r="J3349">
        <v>0</v>
      </c>
      <c r="K3349">
        <v>0</v>
      </c>
      <c r="L3349">
        <v>0</v>
      </c>
      <c r="M3349">
        <v>0</v>
      </c>
      <c r="N3349">
        <v>0</v>
      </c>
      <c r="O3349">
        <v>0</v>
      </c>
      <c r="P3349">
        <v>0</v>
      </c>
      <c r="Q3349">
        <v>0</v>
      </c>
      <c r="R3349">
        <v>0</v>
      </c>
      <c r="S3349">
        <v>0</v>
      </c>
      <c r="T3349">
        <v>0</v>
      </c>
      <c r="U3349">
        <v>0</v>
      </c>
      <c r="V3349">
        <v>0</v>
      </c>
      <c r="W3349">
        <v>0</v>
      </c>
      <c r="X3349">
        <v>0</v>
      </c>
      <c r="Y3349">
        <v>0</v>
      </c>
      <c r="Z3349">
        <v>0</v>
      </c>
      <c r="AA3349">
        <v>0</v>
      </c>
      <c r="AB3349">
        <v>0</v>
      </c>
      <c r="AC3349">
        <v>0</v>
      </c>
    </row>
    <row r="3350" spans="1:32">
      <c r="A3350" t="s">
        <v>13800</v>
      </c>
      <c r="B3350" t="s">
        <v>19</v>
      </c>
      <c r="C3350">
        <v>0</v>
      </c>
      <c r="D3350">
        <v>0</v>
      </c>
      <c r="E3350">
        <v>0</v>
      </c>
      <c r="F3350">
        <v>0</v>
      </c>
      <c r="G3350">
        <v>0</v>
      </c>
      <c r="H3350">
        <v>0</v>
      </c>
      <c r="I3350">
        <v>0</v>
      </c>
      <c r="J3350">
        <v>0</v>
      </c>
      <c r="K3350">
        <v>0</v>
      </c>
      <c r="L3350">
        <v>0</v>
      </c>
      <c r="M3350">
        <v>0</v>
      </c>
      <c r="N3350">
        <v>0</v>
      </c>
      <c r="O3350">
        <v>0</v>
      </c>
      <c r="P3350">
        <v>0</v>
      </c>
      <c r="Q3350">
        <v>0</v>
      </c>
      <c r="R3350">
        <v>0</v>
      </c>
      <c r="S3350">
        <v>0</v>
      </c>
      <c r="T3350">
        <v>0</v>
      </c>
      <c r="U3350">
        <v>0</v>
      </c>
      <c r="V3350">
        <v>0</v>
      </c>
      <c r="W3350">
        <v>0</v>
      </c>
      <c r="X3350">
        <v>0</v>
      </c>
      <c r="Y3350">
        <v>0</v>
      </c>
      <c r="Z3350">
        <v>0</v>
      </c>
      <c r="AA3350">
        <v>0</v>
      </c>
      <c r="AB3350">
        <v>0</v>
      </c>
      <c r="AC3350">
        <v>0</v>
      </c>
      <c r="AD3350" s="2"/>
      <c r="AE3350" s="2"/>
      <c r="AF3350" s="2"/>
    </row>
    <row r="3351" spans="1:32">
      <c r="A3351" t="s">
        <v>13801</v>
      </c>
      <c r="B3351" t="s">
        <v>19</v>
      </c>
      <c r="C3351">
        <v>0</v>
      </c>
      <c r="D3351">
        <v>0</v>
      </c>
      <c r="E3351">
        <v>0</v>
      </c>
      <c r="F3351">
        <v>0</v>
      </c>
      <c r="G3351">
        <v>0</v>
      </c>
      <c r="H3351">
        <v>0</v>
      </c>
      <c r="I3351">
        <v>0</v>
      </c>
      <c r="J3351">
        <v>0</v>
      </c>
      <c r="K3351">
        <v>0</v>
      </c>
      <c r="L3351">
        <v>0</v>
      </c>
      <c r="M3351">
        <v>0</v>
      </c>
      <c r="N3351">
        <v>0</v>
      </c>
      <c r="O3351">
        <v>0</v>
      </c>
      <c r="P3351">
        <v>0</v>
      </c>
      <c r="Q3351">
        <v>0</v>
      </c>
      <c r="R3351">
        <v>0</v>
      </c>
      <c r="S3351">
        <v>0</v>
      </c>
      <c r="T3351">
        <v>0</v>
      </c>
      <c r="U3351">
        <v>0</v>
      </c>
      <c r="V3351">
        <v>0</v>
      </c>
      <c r="W3351">
        <v>0</v>
      </c>
      <c r="X3351">
        <v>0</v>
      </c>
      <c r="Y3351">
        <v>0</v>
      </c>
      <c r="Z3351">
        <v>0</v>
      </c>
      <c r="AA3351">
        <v>0</v>
      </c>
      <c r="AB3351">
        <v>0</v>
      </c>
      <c r="AC3351">
        <v>0</v>
      </c>
      <c r="AD3351" s="2"/>
      <c r="AE3351" s="2"/>
      <c r="AF3351" s="2"/>
    </row>
    <row r="3352" spans="1:32">
      <c r="A3352" t="s">
        <v>13802</v>
      </c>
      <c r="B3352" t="s">
        <v>19</v>
      </c>
      <c r="C3352">
        <v>0</v>
      </c>
      <c r="D3352">
        <v>0</v>
      </c>
      <c r="E3352">
        <v>0</v>
      </c>
      <c r="F3352">
        <v>0</v>
      </c>
      <c r="G3352">
        <v>0</v>
      </c>
      <c r="H3352">
        <v>0</v>
      </c>
      <c r="I3352">
        <v>0</v>
      </c>
      <c r="J3352">
        <v>0</v>
      </c>
      <c r="K3352">
        <v>0</v>
      </c>
      <c r="L3352">
        <v>0</v>
      </c>
      <c r="M3352">
        <v>0</v>
      </c>
      <c r="N3352">
        <v>0</v>
      </c>
      <c r="O3352">
        <v>0</v>
      </c>
      <c r="P3352">
        <v>0</v>
      </c>
      <c r="Q3352">
        <v>0</v>
      </c>
      <c r="R3352">
        <v>0</v>
      </c>
      <c r="S3352">
        <v>0</v>
      </c>
      <c r="T3352">
        <v>0</v>
      </c>
      <c r="U3352">
        <v>0</v>
      </c>
      <c r="V3352">
        <v>0</v>
      </c>
      <c r="W3352">
        <v>0</v>
      </c>
      <c r="X3352">
        <v>0</v>
      </c>
      <c r="Y3352">
        <v>0</v>
      </c>
      <c r="Z3352">
        <v>0</v>
      </c>
      <c r="AA3352">
        <v>0</v>
      </c>
      <c r="AB3352">
        <v>0</v>
      </c>
      <c r="AC3352">
        <v>0</v>
      </c>
      <c r="AD3352" s="2"/>
      <c r="AE3352" s="2"/>
      <c r="AF3352" s="2"/>
    </row>
    <row r="3353" spans="1:32">
      <c r="A3353" t="s">
        <v>13803</v>
      </c>
      <c r="B3353" t="s">
        <v>19</v>
      </c>
      <c r="C3353">
        <v>0</v>
      </c>
      <c r="D3353">
        <v>0</v>
      </c>
      <c r="E3353">
        <v>0</v>
      </c>
      <c r="F3353">
        <v>0</v>
      </c>
      <c r="G3353">
        <v>0</v>
      </c>
      <c r="H3353">
        <v>0</v>
      </c>
      <c r="I3353">
        <v>0</v>
      </c>
      <c r="J3353">
        <v>0</v>
      </c>
      <c r="K3353">
        <v>0</v>
      </c>
      <c r="L3353">
        <v>0</v>
      </c>
      <c r="M3353">
        <v>0</v>
      </c>
      <c r="N3353">
        <v>0</v>
      </c>
      <c r="O3353">
        <v>0</v>
      </c>
      <c r="P3353">
        <v>0</v>
      </c>
      <c r="Q3353">
        <v>0</v>
      </c>
      <c r="R3353">
        <v>0</v>
      </c>
      <c r="S3353">
        <v>0</v>
      </c>
      <c r="T3353">
        <v>0</v>
      </c>
      <c r="U3353">
        <v>0</v>
      </c>
      <c r="V3353">
        <v>0</v>
      </c>
      <c r="W3353">
        <v>0</v>
      </c>
      <c r="X3353">
        <v>0</v>
      </c>
      <c r="Y3353">
        <v>0</v>
      </c>
      <c r="Z3353">
        <v>0</v>
      </c>
      <c r="AA3353">
        <v>0</v>
      </c>
      <c r="AB3353">
        <v>0</v>
      </c>
      <c r="AC3353">
        <v>0</v>
      </c>
      <c r="AD3353" s="2"/>
      <c r="AE3353" s="2"/>
      <c r="AF3353" s="2"/>
    </row>
    <row r="3354" spans="1:32">
      <c r="A3354" t="s">
        <v>13804</v>
      </c>
      <c r="B3354" t="s">
        <v>19</v>
      </c>
      <c r="C3354">
        <v>0</v>
      </c>
      <c r="D3354">
        <v>0</v>
      </c>
      <c r="E3354">
        <v>0</v>
      </c>
      <c r="F3354">
        <v>0</v>
      </c>
      <c r="G3354">
        <v>0</v>
      </c>
      <c r="H3354">
        <v>0</v>
      </c>
      <c r="I3354">
        <v>0</v>
      </c>
      <c r="J3354">
        <v>0</v>
      </c>
      <c r="K3354">
        <v>0</v>
      </c>
      <c r="L3354">
        <v>0</v>
      </c>
      <c r="M3354">
        <v>0</v>
      </c>
      <c r="N3354">
        <v>0</v>
      </c>
      <c r="O3354">
        <v>0</v>
      </c>
      <c r="P3354">
        <v>0</v>
      </c>
      <c r="Q3354">
        <v>0</v>
      </c>
      <c r="R3354">
        <v>0</v>
      </c>
      <c r="S3354">
        <v>0</v>
      </c>
      <c r="T3354">
        <v>0</v>
      </c>
      <c r="U3354">
        <v>0</v>
      </c>
      <c r="V3354">
        <v>0</v>
      </c>
      <c r="W3354">
        <v>0</v>
      </c>
      <c r="X3354">
        <v>0</v>
      </c>
      <c r="Y3354">
        <v>0</v>
      </c>
      <c r="Z3354">
        <v>0</v>
      </c>
      <c r="AA3354">
        <v>0</v>
      </c>
      <c r="AB3354">
        <v>0</v>
      </c>
      <c r="AC3354">
        <v>0</v>
      </c>
      <c r="AD3354" s="2"/>
      <c r="AE3354" s="2"/>
      <c r="AF3354" s="2"/>
    </row>
    <row r="3355" spans="1:32">
      <c r="A3355" t="s">
        <v>13805</v>
      </c>
      <c r="B3355" t="s">
        <v>19</v>
      </c>
      <c r="C3355">
        <v>0</v>
      </c>
      <c r="D3355">
        <v>0</v>
      </c>
      <c r="E3355">
        <v>0</v>
      </c>
      <c r="F3355">
        <v>0</v>
      </c>
      <c r="G3355">
        <v>0</v>
      </c>
      <c r="H3355">
        <v>0</v>
      </c>
      <c r="I3355">
        <v>0</v>
      </c>
      <c r="J3355">
        <v>0</v>
      </c>
      <c r="K3355">
        <v>0</v>
      </c>
      <c r="L3355">
        <v>0</v>
      </c>
      <c r="M3355">
        <v>0</v>
      </c>
      <c r="N3355">
        <v>0</v>
      </c>
      <c r="O3355">
        <v>0</v>
      </c>
      <c r="P3355">
        <v>0</v>
      </c>
      <c r="Q3355">
        <v>0</v>
      </c>
      <c r="R3355">
        <v>0</v>
      </c>
      <c r="S3355">
        <v>0</v>
      </c>
      <c r="T3355">
        <v>0</v>
      </c>
      <c r="U3355">
        <v>0</v>
      </c>
      <c r="V3355">
        <v>0</v>
      </c>
      <c r="W3355">
        <v>0</v>
      </c>
      <c r="X3355">
        <v>0</v>
      </c>
      <c r="Y3355">
        <v>0</v>
      </c>
      <c r="Z3355">
        <v>0</v>
      </c>
      <c r="AA3355">
        <v>0</v>
      </c>
      <c r="AB3355">
        <v>0</v>
      </c>
      <c r="AC3355">
        <v>0</v>
      </c>
      <c r="AD3355" s="2"/>
      <c r="AE3355" s="2"/>
      <c r="AF3355" s="2"/>
    </row>
    <row r="3356" spans="1:32">
      <c r="A3356" t="s">
        <v>13806</v>
      </c>
      <c r="B3356" t="s">
        <v>19</v>
      </c>
      <c r="C3356">
        <v>0</v>
      </c>
      <c r="D3356">
        <v>0</v>
      </c>
      <c r="E3356">
        <v>0</v>
      </c>
      <c r="F3356">
        <v>0</v>
      </c>
      <c r="G3356">
        <v>0</v>
      </c>
      <c r="H3356">
        <v>0</v>
      </c>
      <c r="I3356">
        <v>0</v>
      </c>
      <c r="J3356">
        <v>0</v>
      </c>
      <c r="K3356">
        <v>0</v>
      </c>
      <c r="L3356">
        <v>0</v>
      </c>
      <c r="M3356">
        <v>0</v>
      </c>
      <c r="N3356">
        <v>0</v>
      </c>
      <c r="O3356">
        <v>0</v>
      </c>
      <c r="P3356">
        <v>0</v>
      </c>
      <c r="Q3356">
        <v>0</v>
      </c>
      <c r="R3356">
        <v>0</v>
      </c>
      <c r="S3356">
        <v>0</v>
      </c>
      <c r="T3356">
        <v>0</v>
      </c>
      <c r="U3356">
        <v>0</v>
      </c>
      <c r="V3356">
        <v>0</v>
      </c>
      <c r="W3356">
        <v>0</v>
      </c>
      <c r="X3356">
        <v>0</v>
      </c>
      <c r="Y3356">
        <v>0</v>
      </c>
      <c r="Z3356">
        <v>0</v>
      </c>
      <c r="AA3356">
        <v>0</v>
      </c>
      <c r="AB3356">
        <v>0</v>
      </c>
      <c r="AC3356">
        <v>0</v>
      </c>
      <c r="AD3356" s="2"/>
      <c r="AE3356" s="2"/>
      <c r="AF3356" s="2"/>
    </row>
    <row r="3357" spans="1:32">
      <c r="A3357" t="s">
        <v>13807</v>
      </c>
      <c r="B3357" t="s">
        <v>19</v>
      </c>
      <c r="C3357">
        <v>0</v>
      </c>
      <c r="D3357">
        <v>0</v>
      </c>
      <c r="E3357">
        <v>0</v>
      </c>
      <c r="F3357">
        <v>0</v>
      </c>
      <c r="G3357">
        <v>0</v>
      </c>
      <c r="H3357">
        <v>0</v>
      </c>
      <c r="I3357">
        <v>0</v>
      </c>
      <c r="J3357">
        <v>0</v>
      </c>
      <c r="K3357">
        <v>0</v>
      </c>
      <c r="L3357">
        <v>0</v>
      </c>
      <c r="M3357">
        <v>0</v>
      </c>
      <c r="N3357">
        <v>0</v>
      </c>
      <c r="O3357">
        <v>0</v>
      </c>
      <c r="P3357">
        <v>0</v>
      </c>
      <c r="Q3357">
        <v>0</v>
      </c>
      <c r="R3357">
        <v>0</v>
      </c>
      <c r="S3357">
        <v>0</v>
      </c>
      <c r="T3357">
        <v>0</v>
      </c>
      <c r="U3357">
        <v>0</v>
      </c>
      <c r="V3357">
        <v>0</v>
      </c>
      <c r="W3357">
        <v>0</v>
      </c>
      <c r="X3357">
        <v>0</v>
      </c>
      <c r="Y3357">
        <v>0</v>
      </c>
      <c r="Z3357">
        <v>0</v>
      </c>
      <c r="AA3357">
        <v>0</v>
      </c>
      <c r="AB3357">
        <v>0</v>
      </c>
      <c r="AC3357">
        <v>0</v>
      </c>
      <c r="AD3357" s="2"/>
      <c r="AE3357" s="2"/>
      <c r="AF3357" s="2"/>
    </row>
    <row r="3358" spans="1:32">
      <c r="A3358" t="s">
        <v>13808</v>
      </c>
      <c r="B3358" t="s">
        <v>19</v>
      </c>
      <c r="C3358">
        <v>0</v>
      </c>
      <c r="D3358">
        <v>0</v>
      </c>
      <c r="E3358">
        <v>0</v>
      </c>
      <c r="F3358">
        <v>0</v>
      </c>
      <c r="G3358">
        <v>0</v>
      </c>
      <c r="H3358">
        <v>0</v>
      </c>
      <c r="I3358">
        <v>0</v>
      </c>
      <c r="J3358">
        <v>0</v>
      </c>
      <c r="K3358">
        <v>0</v>
      </c>
      <c r="L3358">
        <v>0</v>
      </c>
      <c r="M3358">
        <v>0</v>
      </c>
      <c r="N3358">
        <v>0</v>
      </c>
      <c r="O3358">
        <v>0</v>
      </c>
      <c r="P3358">
        <v>0</v>
      </c>
      <c r="Q3358">
        <v>0</v>
      </c>
      <c r="R3358">
        <v>0</v>
      </c>
      <c r="S3358">
        <v>0</v>
      </c>
      <c r="T3358">
        <v>0</v>
      </c>
      <c r="U3358">
        <v>0</v>
      </c>
      <c r="V3358">
        <v>0</v>
      </c>
      <c r="W3358">
        <v>0</v>
      </c>
      <c r="X3358">
        <v>0</v>
      </c>
      <c r="Y3358">
        <v>0</v>
      </c>
      <c r="Z3358">
        <v>0</v>
      </c>
      <c r="AA3358">
        <v>0</v>
      </c>
      <c r="AB3358">
        <v>0</v>
      </c>
      <c r="AC3358">
        <v>0</v>
      </c>
      <c r="AD3358" s="2"/>
      <c r="AE3358" s="2"/>
      <c r="AF3358" s="2"/>
    </row>
    <row r="3359" spans="1:32">
      <c r="A3359" t="s">
        <v>13809</v>
      </c>
      <c r="B3359" t="s">
        <v>19</v>
      </c>
      <c r="C3359">
        <v>0</v>
      </c>
      <c r="D3359">
        <v>0</v>
      </c>
      <c r="E3359">
        <v>0</v>
      </c>
      <c r="F3359">
        <v>0</v>
      </c>
      <c r="G3359">
        <v>0</v>
      </c>
      <c r="H3359">
        <v>0</v>
      </c>
      <c r="I3359">
        <v>0</v>
      </c>
      <c r="J3359">
        <v>0</v>
      </c>
      <c r="K3359">
        <v>0</v>
      </c>
      <c r="L3359">
        <v>0</v>
      </c>
      <c r="M3359">
        <v>0</v>
      </c>
      <c r="N3359">
        <v>0</v>
      </c>
      <c r="O3359">
        <v>0</v>
      </c>
      <c r="P3359">
        <v>0</v>
      </c>
      <c r="Q3359">
        <v>0</v>
      </c>
      <c r="R3359">
        <v>0</v>
      </c>
      <c r="S3359">
        <v>0</v>
      </c>
      <c r="T3359">
        <v>0</v>
      </c>
      <c r="U3359">
        <v>0</v>
      </c>
      <c r="V3359">
        <v>0</v>
      </c>
      <c r="W3359">
        <v>0</v>
      </c>
      <c r="X3359">
        <v>0</v>
      </c>
      <c r="Y3359">
        <v>0</v>
      </c>
      <c r="Z3359">
        <v>0</v>
      </c>
      <c r="AA3359">
        <v>0</v>
      </c>
      <c r="AB3359">
        <v>0</v>
      </c>
      <c r="AC3359">
        <v>0</v>
      </c>
      <c r="AD3359" s="2"/>
      <c r="AE3359" s="2"/>
      <c r="AF3359" s="2"/>
    </row>
    <row r="3360" spans="1:32">
      <c r="A3360" t="s">
        <v>13810</v>
      </c>
      <c r="B3360" t="s">
        <v>19</v>
      </c>
      <c r="C3360">
        <v>0</v>
      </c>
      <c r="D3360">
        <v>0</v>
      </c>
      <c r="E3360">
        <v>0</v>
      </c>
      <c r="F3360">
        <v>0</v>
      </c>
      <c r="G3360">
        <v>0</v>
      </c>
      <c r="H3360">
        <v>0</v>
      </c>
      <c r="I3360">
        <v>0</v>
      </c>
      <c r="J3360">
        <v>0</v>
      </c>
      <c r="K3360">
        <v>0</v>
      </c>
      <c r="L3360">
        <v>0</v>
      </c>
      <c r="M3360">
        <v>0</v>
      </c>
      <c r="N3360">
        <v>0</v>
      </c>
      <c r="O3360">
        <v>0</v>
      </c>
      <c r="P3360">
        <v>0</v>
      </c>
      <c r="Q3360">
        <v>0</v>
      </c>
      <c r="R3360">
        <v>0</v>
      </c>
      <c r="S3360">
        <v>0</v>
      </c>
      <c r="T3360">
        <v>0</v>
      </c>
      <c r="U3360">
        <v>0</v>
      </c>
      <c r="V3360">
        <v>0</v>
      </c>
      <c r="W3360">
        <v>0</v>
      </c>
      <c r="X3360">
        <v>0</v>
      </c>
      <c r="Y3360">
        <v>0</v>
      </c>
      <c r="Z3360">
        <v>0</v>
      </c>
      <c r="AA3360">
        <v>0</v>
      </c>
      <c r="AB3360">
        <v>0</v>
      </c>
      <c r="AC3360">
        <v>0</v>
      </c>
      <c r="AD3360" s="2"/>
      <c r="AE3360" s="2"/>
      <c r="AF3360" s="2"/>
    </row>
    <row r="3361" spans="1:32">
      <c r="A3361" t="s">
        <v>13811</v>
      </c>
      <c r="B3361" t="s">
        <v>19</v>
      </c>
      <c r="C3361">
        <v>0</v>
      </c>
      <c r="D3361">
        <v>0</v>
      </c>
      <c r="E3361">
        <v>0</v>
      </c>
      <c r="F3361">
        <v>0</v>
      </c>
      <c r="G3361">
        <v>0</v>
      </c>
      <c r="H3361">
        <v>0</v>
      </c>
      <c r="I3361">
        <v>0</v>
      </c>
      <c r="J3361">
        <v>0</v>
      </c>
      <c r="K3361">
        <v>0</v>
      </c>
      <c r="L3361">
        <v>0</v>
      </c>
      <c r="M3361">
        <v>0</v>
      </c>
      <c r="N3361">
        <v>0</v>
      </c>
      <c r="O3361">
        <v>0</v>
      </c>
      <c r="P3361">
        <v>0</v>
      </c>
      <c r="Q3361">
        <v>0</v>
      </c>
      <c r="R3361">
        <v>0</v>
      </c>
      <c r="S3361">
        <v>0</v>
      </c>
      <c r="T3361">
        <v>0</v>
      </c>
      <c r="U3361">
        <v>0</v>
      </c>
      <c r="V3361">
        <v>0</v>
      </c>
      <c r="W3361">
        <v>0</v>
      </c>
      <c r="X3361">
        <v>0</v>
      </c>
      <c r="Y3361">
        <v>0</v>
      </c>
      <c r="Z3361">
        <v>0</v>
      </c>
      <c r="AA3361">
        <v>0</v>
      </c>
      <c r="AB3361">
        <v>0</v>
      </c>
      <c r="AC3361">
        <v>0</v>
      </c>
    </row>
    <row r="3362" spans="1:32">
      <c r="A3362" t="s">
        <v>13812</v>
      </c>
      <c r="B3362" t="s">
        <v>19</v>
      </c>
      <c r="C3362">
        <v>0</v>
      </c>
      <c r="D3362">
        <v>0</v>
      </c>
      <c r="E3362">
        <v>0</v>
      </c>
      <c r="F3362">
        <v>0</v>
      </c>
      <c r="G3362">
        <v>0</v>
      </c>
      <c r="H3362">
        <v>0</v>
      </c>
      <c r="I3362">
        <v>0</v>
      </c>
      <c r="J3362">
        <v>0</v>
      </c>
      <c r="K3362">
        <v>0</v>
      </c>
      <c r="L3362">
        <v>0</v>
      </c>
      <c r="M3362">
        <v>0</v>
      </c>
      <c r="N3362">
        <v>0</v>
      </c>
      <c r="O3362">
        <v>0</v>
      </c>
      <c r="P3362">
        <v>0</v>
      </c>
      <c r="Q3362">
        <v>0</v>
      </c>
      <c r="R3362">
        <v>0</v>
      </c>
      <c r="S3362">
        <v>0</v>
      </c>
      <c r="T3362">
        <v>0</v>
      </c>
      <c r="U3362">
        <v>0</v>
      </c>
      <c r="V3362">
        <v>0</v>
      </c>
      <c r="W3362">
        <v>0</v>
      </c>
      <c r="X3362">
        <v>0</v>
      </c>
      <c r="Y3362">
        <v>0</v>
      </c>
      <c r="Z3362">
        <v>0</v>
      </c>
      <c r="AA3362">
        <v>0</v>
      </c>
      <c r="AB3362">
        <v>0</v>
      </c>
      <c r="AC3362">
        <v>0</v>
      </c>
      <c r="AD3362" s="2"/>
      <c r="AE3362" s="2"/>
      <c r="AF3362" s="2"/>
    </row>
    <row r="3363" spans="1:32">
      <c r="A3363" t="s">
        <v>13813</v>
      </c>
      <c r="B3363" t="s">
        <v>19</v>
      </c>
      <c r="C3363">
        <v>0</v>
      </c>
      <c r="D3363">
        <v>0</v>
      </c>
      <c r="E3363">
        <v>0</v>
      </c>
      <c r="F3363">
        <v>0</v>
      </c>
      <c r="G3363">
        <v>0</v>
      </c>
      <c r="H3363">
        <v>0</v>
      </c>
      <c r="I3363">
        <v>0</v>
      </c>
      <c r="J3363">
        <v>0</v>
      </c>
      <c r="K3363">
        <v>0</v>
      </c>
      <c r="L3363">
        <v>0</v>
      </c>
      <c r="M3363">
        <v>0</v>
      </c>
      <c r="N3363">
        <v>0</v>
      </c>
      <c r="O3363">
        <v>0</v>
      </c>
      <c r="P3363">
        <v>0</v>
      </c>
      <c r="Q3363">
        <v>0</v>
      </c>
      <c r="R3363">
        <v>0</v>
      </c>
      <c r="S3363">
        <v>0</v>
      </c>
      <c r="T3363">
        <v>0</v>
      </c>
      <c r="U3363">
        <v>0</v>
      </c>
      <c r="V3363">
        <v>0</v>
      </c>
      <c r="W3363">
        <v>0</v>
      </c>
      <c r="X3363">
        <v>0</v>
      </c>
      <c r="Y3363">
        <v>0</v>
      </c>
      <c r="Z3363">
        <v>0</v>
      </c>
      <c r="AA3363">
        <v>0</v>
      </c>
      <c r="AB3363">
        <v>0</v>
      </c>
      <c r="AC3363">
        <v>0</v>
      </c>
      <c r="AD3363" s="2"/>
      <c r="AE3363" s="2"/>
      <c r="AF3363" s="2"/>
    </row>
    <row r="3364" spans="1:32">
      <c r="A3364" t="s">
        <v>13814</v>
      </c>
      <c r="B3364" t="s">
        <v>19</v>
      </c>
      <c r="C3364">
        <v>0</v>
      </c>
      <c r="D3364">
        <v>0</v>
      </c>
      <c r="E3364">
        <v>0</v>
      </c>
      <c r="F3364">
        <v>0</v>
      </c>
      <c r="G3364">
        <v>0</v>
      </c>
      <c r="H3364">
        <v>0</v>
      </c>
      <c r="I3364">
        <v>0</v>
      </c>
      <c r="J3364">
        <v>0</v>
      </c>
      <c r="K3364">
        <v>0</v>
      </c>
      <c r="L3364">
        <v>0</v>
      </c>
      <c r="M3364">
        <v>0</v>
      </c>
      <c r="N3364">
        <v>0</v>
      </c>
      <c r="O3364">
        <v>0</v>
      </c>
      <c r="P3364">
        <v>0</v>
      </c>
      <c r="Q3364">
        <v>0</v>
      </c>
      <c r="R3364">
        <v>0</v>
      </c>
      <c r="S3364">
        <v>0</v>
      </c>
      <c r="T3364">
        <v>0</v>
      </c>
      <c r="U3364">
        <v>0</v>
      </c>
      <c r="V3364">
        <v>0</v>
      </c>
      <c r="W3364">
        <v>0</v>
      </c>
      <c r="X3364">
        <v>0</v>
      </c>
      <c r="Y3364">
        <v>0</v>
      </c>
      <c r="Z3364">
        <v>0</v>
      </c>
      <c r="AA3364">
        <v>0</v>
      </c>
      <c r="AB3364">
        <v>0</v>
      </c>
      <c r="AC3364">
        <v>0</v>
      </c>
      <c r="AD3364" s="2"/>
      <c r="AE3364" s="2"/>
      <c r="AF3364" s="2"/>
    </row>
    <row r="3365" spans="1:32">
      <c r="A3365" t="s">
        <v>13815</v>
      </c>
      <c r="B3365" t="s">
        <v>19</v>
      </c>
      <c r="C3365">
        <v>0</v>
      </c>
      <c r="D3365">
        <v>0</v>
      </c>
      <c r="E3365">
        <v>0</v>
      </c>
      <c r="F3365">
        <v>0</v>
      </c>
      <c r="G3365">
        <v>0</v>
      </c>
      <c r="H3365">
        <v>0</v>
      </c>
      <c r="I3365">
        <v>0</v>
      </c>
      <c r="J3365">
        <v>0</v>
      </c>
      <c r="K3365">
        <v>0</v>
      </c>
      <c r="L3365">
        <v>0</v>
      </c>
      <c r="M3365">
        <v>0</v>
      </c>
      <c r="N3365">
        <v>0</v>
      </c>
      <c r="O3365">
        <v>0</v>
      </c>
      <c r="P3365">
        <v>0</v>
      </c>
      <c r="Q3365">
        <v>0</v>
      </c>
      <c r="R3365">
        <v>0</v>
      </c>
      <c r="S3365">
        <v>0</v>
      </c>
      <c r="T3365">
        <v>0</v>
      </c>
      <c r="U3365">
        <v>0</v>
      </c>
      <c r="V3365">
        <v>0</v>
      </c>
      <c r="W3365">
        <v>0</v>
      </c>
      <c r="X3365">
        <v>0</v>
      </c>
      <c r="Y3365">
        <v>0</v>
      </c>
      <c r="Z3365">
        <v>0</v>
      </c>
      <c r="AA3365">
        <v>0</v>
      </c>
      <c r="AB3365">
        <v>0</v>
      </c>
      <c r="AC3365">
        <v>0</v>
      </c>
      <c r="AD3365" s="2"/>
      <c r="AE3365" s="2"/>
      <c r="AF3365" s="2"/>
    </row>
    <row r="3366" spans="1:32">
      <c r="A3366" t="s">
        <v>13816</v>
      </c>
      <c r="B3366" t="s">
        <v>19</v>
      </c>
      <c r="C3366">
        <v>0</v>
      </c>
      <c r="D3366">
        <v>0</v>
      </c>
      <c r="E3366">
        <v>0</v>
      </c>
      <c r="F3366">
        <v>0</v>
      </c>
      <c r="G3366">
        <v>0</v>
      </c>
      <c r="H3366">
        <v>0</v>
      </c>
      <c r="I3366">
        <v>0</v>
      </c>
      <c r="J3366">
        <v>0</v>
      </c>
      <c r="K3366">
        <v>0</v>
      </c>
      <c r="L3366">
        <v>0</v>
      </c>
      <c r="M3366">
        <v>0</v>
      </c>
      <c r="N3366">
        <v>0</v>
      </c>
      <c r="O3366">
        <v>0</v>
      </c>
      <c r="P3366">
        <v>0</v>
      </c>
      <c r="Q3366">
        <v>0</v>
      </c>
      <c r="R3366">
        <v>0</v>
      </c>
      <c r="S3366">
        <v>0</v>
      </c>
      <c r="T3366">
        <v>0</v>
      </c>
      <c r="U3366">
        <v>0</v>
      </c>
      <c r="V3366">
        <v>0</v>
      </c>
      <c r="W3366">
        <v>0</v>
      </c>
      <c r="X3366">
        <v>0</v>
      </c>
      <c r="Y3366">
        <v>0</v>
      </c>
      <c r="Z3366">
        <v>0</v>
      </c>
      <c r="AA3366">
        <v>0</v>
      </c>
      <c r="AB3366">
        <v>0</v>
      </c>
      <c r="AC3366">
        <v>0</v>
      </c>
      <c r="AD3366" s="2"/>
      <c r="AE3366" s="2"/>
      <c r="AF3366" s="2"/>
    </row>
    <row r="3367" spans="1:32">
      <c r="A3367" t="s">
        <v>13817</v>
      </c>
      <c r="B3367" t="s">
        <v>19</v>
      </c>
      <c r="C3367">
        <v>0</v>
      </c>
      <c r="D3367">
        <v>0</v>
      </c>
      <c r="E3367">
        <v>0</v>
      </c>
      <c r="F3367">
        <v>0</v>
      </c>
      <c r="G3367">
        <v>0</v>
      </c>
      <c r="H3367">
        <v>0</v>
      </c>
      <c r="I3367">
        <v>0</v>
      </c>
      <c r="J3367">
        <v>0</v>
      </c>
      <c r="K3367">
        <v>0</v>
      </c>
      <c r="L3367">
        <v>0</v>
      </c>
      <c r="M3367">
        <v>0</v>
      </c>
      <c r="N3367">
        <v>0</v>
      </c>
      <c r="O3367">
        <v>0</v>
      </c>
      <c r="P3367">
        <v>0</v>
      </c>
      <c r="Q3367">
        <v>0</v>
      </c>
      <c r="R3367">
        <v>0</v>
      </c>
      <c r="S3367">
        <v>0</v>
      </c>
      <c r="T3367">
        <v>0</v>
      </c>
      <c r="U3367">
        <v>0</v>
      </c>
      <c r="V3367">
        <v>0</v>
      </c>
      <c r="W3367">
        <v>0</v>
      </c>
      <c r="X3367">
        <v>0</v>
      </c>
      <c r="Y3367">
        <v>0</v>
      </c>
      <c r="Z3367">
        <v>0</v>
      </c>
      <c r="AA3367">
        <v>0</v>
      </c>
      <c r="AB3367">
        <v>0</v>
      </c>
      <c r="AC3367">
        <v>0</v>
      </c>
      <c r="AD3367" s="2"/>
      <c r="AE3367" s="2"/>
      <c r="AF3367" s="2"/>
    </row>
    <row r="3368" spans="1:32">
      <c r="A3368" t="s">
        <v>13818</v>
      </c>
      <c r="B3368" t="s">
        <v>19</v>
      </c>
      <c r="C3368">
        <v>0</v>
      </c>
      <c r="D3368">
        <v>0</v>
      </c>
      <c r="E3368">
        <v>0</v>
      </c>
      <c r="F3368">
        <v>0</v>
      </c>
      <c r="G3368">
        <v>0</v>
      </c>
      <c r="H3368">
        <v>0</v>
      </c>
      <c r="I3368">
        <v>0</v>
      </c>
      <c r="J3368">
        <v>0</v>
      </c>
      <c r="K3368">
        <v>0</v>
      </c>
      <c r="L3368">
        <v>0</v>
      </c>
      <c r="M3368">
        <v>0</v>
      </c>
      <c r="N3368">
        <v>0</v>
      </c>
      <c r="O3368">
        <v>0</v>
      </c>
      <c r="P3368">
        <v>0</v>
      </c>
      <c r="Q3368">
        <v>0</v>
      </c>
      <c r="R3368">
        <v>0</v>
      </c>
      <c r="S3368">
        <v>0</v>
      </c>
      <c r="T3368">
        <v>0</v>
      </c>
      <c r="U3368">
        <v>0</v>
      </c>
      <c r="V3368">
        <v>0</v>
      </c>
      <c r="W3368">
        <v>0</v>
      </c>
      <c r="X3368">
        <v>0</v>
      </c>
      <c r="Y3368">
        <v>0</v>
      </c>
      <c r="Z3368">
        <v>0</v>
      </c>
      <c r="AA3368">
        <v>0</v>
      </c>
      <c r="AB3368">
        <v>0</v>
      </c>
      <c r="AC3368">
        <v>0</v>
      </c>
      <c r="AD3368" s="2"/>
      <c r="AE3368" s="2"/>
      <c r="AF3368" s="2"/>
    </row>
    <row r="3369" spans="1:32">
      <c r="A3369" t="s">
        <v>13819</v>
      </c>
      <c r="B3369" t="s">
        <v>19</v>
      </c>
      <c r="C3369">
        <v>0</v>
      </c>
      <c r="D3369">
        <v>0</v>
      </c>
      <c r="E3369">
        <v>0</v>
      </c>
      <c r="F3369">
        <v>0</v>
      </c>
      <c r="G3369">
        <v>0</v>
      </c>
      <c r="H3369">
        <v>0</v>
      </c>
      <c r="I3369">
        <v>0</v>
      </c>
      <c r="J3369">
        <v>0</v>
      </c>
      <c r="K3369">
        <v>0</v>
      </c>
      <c r="L3369">
        <v>0</v>
      </c>
      <c r="M3369">
        <v>0</v>
      </c>
      <c r="N3369">
        <v>0</v>
      </c>
      <c r="O3369">
        <v>0</v>
      </c>
      <c r="P3369">
        <v>0</v>
      </c>
      <c r="Q3369">
        <v>0</v>
      </c>
      <c r="R3369">
        <v>0</v>
      </c>
      <c r="S3369">
        <v>0</v>
      </c>
      <c r="T3369">
        <v>0</v>
      </c>
      <c r="U3369">
        <v>0</v>
      </c>
      <c r="V3369">
        <v>0</v>
      </c>
      <c r="W3369">
        <v>0</v>
      </c>
      <c r="X3369">
        <v>0</v>
      </c>
      <c r="Y3369">
        <v>0</v>
      </c>
      <c r="Z3369">
        <v>0</v>
      </c>
      <c r="AA3369">
        <v>0</v>
      </c>
      <c r="AB3369">
        <v>0</v>
      </c>
      <c r="AC3369">
        <v>0</v>
      </c>
      <c r="AD3369" s="2"/>
      <c r="AE3369" s="2"/>
      <c r="AF3369" s="2"/>
    </row>
    <row r="3370" spans="1:32">
      <c r="A3370" t="s">
        <v>13820</v>
      </c>
      <c r="B3370" t="s">
        <v>19</v>
      </c>
      <c r="C3370">
        <v>0</v>
      </c>
      <c r="D3370">
        <v>0</v>
      </c>
      <c r="E3370">
        <v>0</v>
      </c>
      <c r="F3370">
        <v>0</v>
      </c>
      <c r="G3370">
        <v>0</v>
      </c>
      <c r="H3370">
        <v>0</v>
      </c>
      <c r="I3370">
        <v>0</v>
      </c>
      <c r="J3370">
        <v>0</v>
      </c>
      <c r="K3370">
        <v>0</v>
      </c>
      <c r="L3370">
        <v>0</v>
      </c>
      <c r="M3370">
        <v>0</v>
      </c>
      <c r="N3370">
        <v>0</v>
      </c>
      <c r="O3370">
        <v>0</v>
      </c>
      <c r="P3370">
        <v>0</v>
      </c>
      <c r="Q3370">
        <v>0</v>
      </c>
      <c r="R3370">
        <v>0</v>
      </c>
      <c r="S3370">
        <v>0</v>
      </c>
      <c r="T3370">
        <v>0</v>
      </c>
      <c r="U3370">
        <v>0</v>
      </c>
      <c r="V3370">
        <v>0</v>
      </c>
      <c r="W3370">
        <v>0</v>
      </c>
      <c r="X3370">
        <v>0</v>
      </c>
      <c r="Y3370">
        <v>0</v>
      </c>
      <c r="Z3370">
        <v>0</v>
      </c>
      <c r="AA3370">
        <v>0</v>
      </c>
      <c r="AB3370">
        <v>0</v>
      </c>
      <c r="AC3370">
        <v>0</v>
      </c>
      <c r="AD3370" s="2"/>
      <c r="AE3370" s="2"/>
      <c r="AF3370" s="2"/>
    </row>
    <row r="3371" spans="1:32">
      <c r="A3371" t="s">
        <v>13821</v>
      </c>
      <c r="B3371" t="s">
        <v>19</v>
      </c>
      <c r="C3371">
        <v>0</v>
      </c>
      <c r="D3371">
        <v>0</v>
      </c>
      <c r="E3371">
        <v>0</v>
      </c>
      <c r="F3371">
        <v>0</v>
      </c>
      <c r="G3371">
        <v>0</v>
      </c>
      <c r="H3371">
        <v>0</v>
      </c>
      <c r="I3371">
        <v>0</v>
      </c>
      <c r="J3371">
        <v>0</v>
      </c>
      <c r="K3371">
        <v>0</v>
      </c>
      <c r="L3371">
        <v>0</v>
      </c>
      <c r="M3371">
        <v>0</v>
      </c>
      <c r="N3371">
        <v>0</v>
      </c>
      <c r="O3371">
        <v>0</v>
      </c>
      <c r="P3371">
        <v>0</v>
      </c>
      <c r="Q3371">
        <v>0</v>
      </c>
      <c r="R3371">
        <v>0</v>
      </c>
      <c r="S3371">
        <v>0</v>
      </c>
      <c r="T3371">
        <v>0</v>
      </c>
      <c r="U3371">
        <v>0</v>
      </c>
      <c r="V3371">
        <v>0</v>
      </c>
      <c r="W3371">
        <v>0</v>
      </c>
      <c r="X3371">
        <v>0</v>
      </c>
      <c r="Y3371">
        <v>0</v>
      </c>
      <c r="Z3371">
        <v>0</v>
      </c>
      <c r="AA3371">
        <v>0</v>
      </c>
      <c r="AB3371">
        <v>0</v>
      </c>
      <c r="AC3371">
        <v>0</v>
      </c>
      <c r="AD3371" s="2"/>
      <c r="AE3371" s="2"/>
      <c r="AF3371" s="2"/>
    </row>
    <row r="3372" spans="1:32">
      <c r="A3372" t="s">
        <v>13822</v>
      </c>
      <c r="B3372" t="s">
        <v>19</v>
      </c>
      <c r="C3372">
        <v>0</v>
      </c>
      <c r="D3372">
        <v>0</v>
      </c>
      <c r="E3372">
        <v>0</v>
      </c>
      <c r="F3372">
        <v>0</v>
      </c>
      <c r="G3372">
        <v>0</v>
      </c>
      <c r="H3372">
        <v>0</v>
      </c>
      <c r="I3372">
        <v>0</v>
      </c>
      <c r="J3372">
        <v>0</v>
      </c>
      <c r="K3372">
        <v>0</v>
      </c>
      <c r="L3372">
        <v>0</v>
      </c>
      <c r="M3372">
        <v>0</v>
      </c>
      <c r="N3372">
        <v>0</v>
      </c>
      <c r="O3372">
        <v>0</v>
      </c>
      <c r="P3372">
        <v>0</v>
      </c>
      <c r="Q3372">
        <v>0</v>
      </c>
      <c r="R3372">
        <v>0</v>
      </c>
      <c r="S3372">
        <v>0</v>
      </c>
      <c r="T3372">
        <v>0</v>
      </c>
      <c r="U3372">
        <v>0</v>
      </c>
      <c r="V3372">
        <v>0</v>
      </c>
      <c r="W3372">
        <v>0</v>
      </c>
      <c r="X3372">
        <v>0</v>
      </c>
      <c r="Y3372">
        <v>0</v>
      </c>
      <c r="Z3372">
        <v>0</v>
      </c>
      <c r="AA3372">
        <v>0</v>
      </c>
      <c r="AB3372">
        <v>0</v>
      </c>
      <c r="AC3372">
        <v>0</v>
      </c>
      <c r="AD3372" s="2"/>
      <c r="AE3372" s="2"/>
      <c r="AF3372" s="2"/>
    </row>
    <row r="3373" spans="1:32">
      <c r="A3373" t="s">
        <v>13823</v>
      </c>
      <c r="B3373" t="s">
        <v>19</v>
      </c>
      <c r="C3373">
        <v>0</v>
      </c>
      <c r="D3373">
        <v>0</v>
      </c>
      <c r="E3373">
        <v>0</v>
      </c>
      <c r="F3373">
        <v>0</v>
      </c>
      <c r="G3373">
        <v>0</v>
      </c>
      <c r="H3373">
        <v>0</v>
      </c>
      <c r="I3373">
        <v>0</v>
      </c>
      <c r="J3373">
        <v>0</v>
      </c>
      <c r="K3373">
        <v>0</v>
      </c>
      <c r="L3373">
        <v>0</v>
      </c>
      <c r="M3373">
        <v>0</v>
      </c>
      <c r="N3373">
        <v>0</v>
      </c>
      <c r="O3373">
        <v>0</v>
      </c>
      <c r="P3373">
        <v>0</v>
      </c>
      <c r="Q3373">
        <v>0</v>
      </c>
      <c r="R3373">
        <v>0</v>
      </c>
      <c r="S3373">
        <v>0</v>
      </c>
      <c r="T3373">
        <v>0</v>
      </c>
      <c r="U3373">
        <v>0</v>
      </c>
      <c r="V3373">
        <v>0</v>
      </c>
      <c r="W3373">
        <v>0</v>
      </c>
      <c r="X3373">
        <v>0</v>
      </c>
      <c r="Y3373">
        <v>0</v>
      </c>
      <c r="Z3373">
        <v>0</v>
      </c>
      <c r="AA3373">
        <v>0</v>
      </c>
      <c r="AB3373">
        <v>0</v>
      </c>
      <c r="AC3373">
        <v>0</v>
      </c>
    </row>
    <row r="3374" spans="1:32">
      <c r="A3374" t="s">
        <v>13824</v>
      </c>
      <c r="B3374" t="s">
        <v>19</v>
      </c>
      <c r="C3374">
        <v>0</v>
      </c>
      <c r="D3374">
        <v>0</v>
      </c>
      <c r="E3374">
        <v>0</v>
      </c>
      <c r="F3374">
        <v>0</v>
      </c>
      <c r="G3374">
        <v>0</v>
      </c>
      <c r="H3374">
        <v>0</v>
      </c>
      <c r="I3374">
        <v>0</v>
      </c>
      <c r="J3374">
        <v>0</v>
      </c>
      <c r="K3374">
        <v>0</v>
      </c>
      <c r="L3374">
        <v>0</v>
      </c>
      <c r="M3374">
        <v>0</v>
      </c>
      <c r="N3374">
        <v>0</v>
      </c>
      <c r="O3374">
        <v>0</v>
      </c>
      <c r="P3374">
        <v>0</v>
      </c>
      <c r="Q3374">
        <v>0</v>
      </c>
      <c r="R3374">
        <v>0</v>
      </c>
      <c r="S3374">
        <v>0</v>
      </c>
      <c r="T3374">
        <v>0</v>
      </c>
      <c r="U3374">
        <v>0</v>
      </c>
      <c r="V3374">
        <v>0</v>
      </c>
      <c r="W3374">
        <v>0</v>
      </c>
      <c r="X3374">
        <v>0</v>
      </c>
      <c r="Y3374">
        <v>0</v>
      </c>
      <c r="Z3374">
        <v>0</v>
      </c>
      <c r="AA3374">
        <v>0</v>
      </c>
      <c r="AB3374">
        <v>0</v>
      </c>
      <c r="AC3374">
        <v>0</v>
      </c>
    </row>
    <row r="3375" spans="1:32">
      <c r="A3375" t="s">
        <v>13825</v>
      </c>
      <c r="B3375" t="s">
        <v>19</v>
      </c>
      <c r="C3375">
        <v>0</v>
      </c>
      <c r="D3375">
        <v>0</v>
      </c>
      <c r="E3375">
        <v>0</v>
      </c>
      <c r="F3375">
        <v>0</v>
      </c>
      <c r="G3375">
        <v>0</v>
      </c>
      <c r="H3375">
        <v>0</v>
      </c>
      <c r="I3375">
        <v>0</v>
      </c>
      <c r="J3375">
        <v>0</v>
      </c>
      <c r="K3375">
        <v>0</v>
      </c>
      <c r="L3375">
        <v>0</v>
      </c>
      <c r="M3375">
        <v>0</v>
      </c>
      <c r="N3375">
        <v>0</v>
      </c>
      <c r="O3375">
        <v>0</v>
      </c>
      <c r="P3375">
        <v>0</v>
      </c>
      <c r="Q3375">
        <v>0</v>
      </c>
      <c r="R3375">
        <v>0</v>
      </c>
      <c r="S3375">
        <v>0</v>
      </c>
      <c r="T3375">
        <v>0</v>
      </c>
      <c r="U3375">
        <v>0</v>
      </c>
      <c r="V3375">
        <v>0</v>
      </c>
      <c r="W3375">
        <v>0</v>
      </c>
      <c r="X3375">
        <v>0</v>
      </c>
      <c r="Y3375">
        <v>0</v>
      </c>
      <c r="Z3375">
        <v>0</v>
      </c>
      <c r="AA3375">
        <v>0</v>
      </c>
      <c r="AB3375">
        <v>0</v>
      </c>
      <c r="AC3375">
        <v>0</v>
      </c>
    </row>
    <row r="3376" spans="1:32">
      <c r="A3376" t="s">
        <v>13826</v>
      </c>
      <c r="B3376" t="s">
        <v>19</v>
      </c>
      <c r="C3376">
        <v>0</v>
      </c>
      <c r="D3376">
        <v>0</v>
      </c>
      <c r="E3376">
        <v>0</v>
      </c>
      <c r="F3376">
        <v>0</v>
      </c>
      <c r="G3376">
        <v>0</v>
      </c>
      <c r="H3376">
        <v>0</v>
      </c>
      <c r="I3376">
        <v>0</v>
      </c>
      <c r="J3376">
        <v>0</v>
      </c>
      <c r="K3376">
        <v>0</v>
      </c>
      <c r="L3376">
        <v>0</v>
      </c>
      <c r="M3376">
        <v>0</v>
      </c>
      <c r="N3376">
        <v>0</v>
      </c>
      <c r="O3376">
        <v>0</v>
      </c>
      <c r="P3376">
        <v>0</v>
      </c>
      <c r="Q3376">
        <v>0</v>
      </c>
      <c r="R3376">
        <v>0</v>
      </c>
      <c r="S3376">
        <v>0</v>
      </c>
      <c r="T3376">
        <v>0</v>
      </c>
      <c r="U3376">
        <v>0</v>
      </c>
      <c r="V3376">
        <v>0</v>
      </c>
      <c r="W3376">
        <v>0</v>
      </c>
      <c r="X3376">
        <v>0</v>
      </c>
      <c r="Y3376">
        <v>0</v>
      </c>
      <c r="Z3376">
        <v>0</v>
      </c>
      <c r="AA3376">
        <v>0</v>
      </c>
      <c r="AB3376">
        <v>0</v>
      </c>
      <c r="AC3376">
        <v>0</v>
      </c>
    </row>
    <row r="3377" spans="1:32">
      <c r="A3377" t="s">
        <v>13827</v>
      </c>
      <c r="B3377" t="s">
        <v>19</v>
      </c>
      <c r="C3377">
        <v>0</v>
      </c>
      <c r="D3377">
        <v>0</v>
      </c>
      <c r="E3377">
        <v>0</v>
      </c>
      <c r="F3377">
        <v>0</v>
      </c>
      <c r="G3377">
        <v>0</v>
      </c>
      <c r="H3377">
        <v>0</v>
      </c>
      <c r="I3377">
        <v>0</v>
      </c>
      <c r="J3377">
        <v>0</v>
      </c>
      <c r="K3377">
        <v>0</v>
      </c>
      <c r="L3377">
        <v>0</v>
      </c>
      <c r="M3377">
        <v>0</v>
      </c>
      <c r="N3377">
        <v>0</v>
      </c>
      <c r="O3377">
        <v>0</v>
      </c>
      <c r="P3377">
        <v>0</v>
      </c>
      <c r="Q3377">
        <v>0</v>
      </c>
      <c r="R3377">
        <v>0</v>
      </c>
      <c r="S3377">
        <v>0</v>
      </c>
      <c r="T3377">
        <v>0</v>
      </c>
      <c r="U3377">
        <v>0</v>
      </c>
      <c r="V3377">
        <v>0</v>
      </c>
      <c r="W3377">
        <v>0</v>
      </c>
      <c r="X3377">
        <v>0</v>
      </c>
      <c r="Y3377">
        <v>0</v>
      </c>
      <c r="Z3377">
        <v>0</v>
      </c>
      <c r="AA3377">
        <v>0</v>
      </c>
      <c r="AB3377">
        <v>0</v>
      </c>
      <c r="AC3377">
        <v>0</v>
      </c>
    </row>
    <row r="3378" spans="1:32">
      <c r="A3378" t="s">
        <v>13828</v>
      </c>
      <c r="B3378" t="s">
        <v>19</v>
      </c>
      <c r="C3378">
        <v>0</v>
      </c>
      <c r="D3378">
        <v>0</v>
      </c>
      <c r="E3378">
        <v>0</v>
      </c>
      <c r="F3378">
        <v>0</v>
      </c>
      <c r="G3378">
        <v>0</v>
      </c>
      <c r="H3378">
        <v>0</v>
      </c>
      <c r="I3378">
        <v>0</v>
      </c>
      <c r="J3378">
        <v>0</v>
      </c>
      <c r="K3378">
        <v>0</v>
      </c>
      <c r="L3378">
        <v>0</v>
      </c>
      <c r="M3378">
        <v>0</v>
      </c>
      <c r="N3378">
        <v>0</v>
      </c>
      <c r="O3378">
        <v>0</v>
      </c>
      <c r="P3378">
        <v>0</v>
      </c>
      <c r="Q3378">
        <v>0</v>
      </c>
      <c r="R3378">
        <v>0</v>
      </c>
      <c r="S3378">
        <v>0</v>
      </c>
      <c r="T3378">
        <v>0</v>
      </c>
      <c r="U3378">
        <v>0</v>
      </c>
      <c r="V3378">
        <v>0</v>
      </c>
      <c r="W3378">
        <v>0</v>
      </c>
      <c r="X3378">
        <v>0</v>
      </c>
      <c r="Y3378">
        <v>0</v>
      </c>
      <c r="Z3378">
        <v>0</v>
      </c>
      <c r="AA3378">
        <v>0</v>
      </c>
      <c r="AB3378">
        <v>0</v>
      </c>
      <c r="AC3378">
        <v>0</v>
      </c>
    </row>
    <row r="3379" spans="1:32">
      <c r="A3379" t="s">
        <v>13829</v>
      </c>
      <c r="B3379" t="s">
        <v>19</v>
      </c>
      <c r="C3379">
        <v>0</v>
      </c>
      <c r="D3379">
        <v>0</v>
      </c>
      <c r="E3379">
        <v>0</v>
      </c>
      <c r="F3379">
        <v>0</v>
      </c>
      <c r="G3379">
        <v>0</v>
      </c>
      <c r="H3379">
        <v>0</v>
      </c>
      <c r="I3379">
        <v>0</v>
      </c>
      <c r="J3379">
        <v>0</v>
      </c>
      <c r="K3379">
        <v>0</v>
      </c>
      <c r="L3379">
        <v>0</v>
      </c>
      <c r="M3379">
        <v>0</v>
      </c>
      <c r="N3379">
        <v>0</v>
      </c>
      <c r="O3379">
        <v>0</v>
      </c>
      <c r="P3379">
        <v>0</v>
      </c>
      <c r="Q3379">
        <v>0</v>
      </c>
      <c r="R3379">
        <v>0</v>
      </c>
      <c r="S3379">
        <v>0</v>
      </c>
      <c r="T3379">
        <v>0</v>
      </c>
      <c r="U3379">
        <v>0</v>
      </c>
      <c r="V3379">
        <v>0</v>
      </c>
      <c r="W3379">
        <v>0</v>
      </c>
      <c r="X3379">
        <v>0</v>
      </c>
      <c r="Y3379">
        <v>0</v>
      </c>
      <c r="Z3379">
        <v>0</v>
      </c>
      <c r="AA3379">
        <v>0</v>
      </c>
      <c r="AB3379">
        <v>0</v>
      </c>
      <c r="AC3379">
        <v>0</v>
      </c>
    </row>
    <row r="3380" spans="1:32">
      <c r="A3380" t="s">
        <v>13830</v>
      </c>
      <c r="B3380" t="s">
        <v>19</v>
      </c>
      <c r="C3380">
        <v>0</v>
      </c>
      <c r="D3380">
        <v>0</v>
      </c>
      <c r="E3380">
        <v>0</v>
      </c>
      <c r="F3380">
        <v>0</v>
      </c>
      <c r="G3380">
        <v>0</v>
      </c>
      <c r="H3380">
        <v>0</v>
      </c>
      <c r="I3380">
        <v>0</v>
      </c>
      <c r="J3380">
        <v>0</v>
      </c>
      <c r="K3380">
        <v>0</v>
      </c>
      <c r="L3380">
        <v>0</v>
      </c>
      <c r="M3380">
        <v>0</v>
      </c>
      <c r="N3380">
        <v>0</v>
      </c>
      <c r="O3380">
        <v>0</v>
      </c>
      <c r="P3380">
        <v>0</v>
      </c>
      <c r="Q3380">
        <v>0</v>
      </c>
      <c r="R3380">
        <v>0</v>
      </c>
      <c r="S3380">
        <v>0</v>
      </c>
      <c r="T3380">
        <v>0</v>
      </c>
      <c r="U3380">
        <v>0</v>
      </c>
      <c r="V3380">
        <v>0</v>
      </c>
      <c r="W3380">
        <v>0</v>
      </c>
      <c r="X3380">
        <v>0</v>
      </c>
      <c r="Y3380">
        <v>0</v>
      </c>
      <c r="Z3380">
        <v>0</v>
      </c>
      <c r="AA3380">
        <v>0</v>
      </c>
      <c r="AB3380">
        <v>0</v>
      </c>
      <c r="AC3380">
        <v>0</v>
      </c>
    </row>
    <row r="3381" spans="1:32">
      <c r="A3381" t="s">
        <v>13831</v>
      </c>
      <c r="B3381" t="s">
        <v>19</v>
      </c>
      <c r="C3381">
        <v>0</v>
      </c>
      <c r="D3381">
        <v>0</v>
      </c>
      <c r="E3381">
        <v>0</v>
      </c>
      <c r="F3381">
        <v>0</v>
      </c>
      <c r="G3381">
        <v>0</v>
      </c>
      <c r="H3381">
        <v>0</v>
      </c>
      <c r="I3381">
        <v>0</v>
      </c>
      <c r="J3381">
        <v>0</v>
      </c>
      <c r="K3381">
        <v>0</v>
      </c>
      <c r="L3381">
        <v>0</v>
      </c>
      <c r="M3381">
        <v>0</v>
      </c>
      <c r="N3381">
        <v>0</v>
      </c>
      <c r="O3381">
        <v>0</v>
      </c>
      <c r="P3381">
        <v>0</v>
      </c>
      <c r="Q3381">
        <v>0</v>
      </c>
      <c r="R3381">
        <v>0</v>
      </c>
      <c r="S3381">
        <v>0</v>
      </c>
      <c r="T3381">
        <v>0</v>
      </c>
      <c r="U3381">
        <v>0</v>
      </c>
      <c r="V3381">
        <v>0</v>
      </c>
      <c r="W3381">
        <v>0</v>
      </c>
      <c r="X3381">
        <v>0</v>
      </c>
      <c r="Y3381">
        <v>0</v>
      </c>
      <c r="Z3381">
        <v>0</v>
      </c>
      <c r="AA3381">
        <v>0</v>
      </c>
      <c r="AB3381">
        <v>0</v>
      </c>
      <c r="AC3381">
        <v>0</v>
      </c>
    </row>
    <row r="3382" spans="1:32">
      <c r="A3382" t="s">
        <v>13832</v>
      </c>
      <c r="B3382" t="s">
        <v>19</v>
      </c>
      <c r="C3382">
        <v>0</v>
      </c>
      <c r="D3382">
        <v>0</v>
      </c>
      <c r="E3382">
        <v>0</v>
      </c>
      <c r="F3382">
        <v>0</v>
      </c>
      <c r="G3382">
        <v>0</v>
      </c>
      <c r="H3382">
        <v>0</v>
      </c>
      <c r="I3382">
        <v>0</v>
      </c>
      <c r="J3382">
        <v>0</v>
      </c>
      <c r="K3382">
        <v>0</v>
      </c>
      <c r="L3382">
        <v>0</v>
      </c>
      <c r="M3382">
        <v>0</v>
      </c>
      <c r="N3382">
        <v>0</v>
      </c>
      <c r="O3382">
        <v>0</v>
      </c>
      <c r="P3382">
        <v>0</v>
      </c>
      <c r="Q3382">
        <v>0</v>
      </c>
      <c r="R3382">
        <v>0</v>
      </c>
      <c r="S3382">
        <v>0</v>
      </c>
      <c r="T3382">
        <v>0</v>
      </c>
      <c r="U3382">
        <v>0</v>
      </c>
      <c r="V3382">
        <v>0</v>
      </c>
      <c r="W3382">
        <v>0</v>
      </c>
      <c r="X3382">
        <v>0</v>
      </c>
      <c r="Y3382">
        <v>0</v>
      </c>
      <c r="Z3382">
        <v>0</v>
      </c>
      <c r="AA3382">
        <v>0</v>
      </c>
      <c r="AB3382">
        <v>0</v>
      </c>
      <c r="AC3382">
        <v>0</v>
      </c>
    </row>
    <row r="3383" spans="1:32">
      <c r="A3383" t="s">
        <v>13833</v>
      </c>
      <c r="B3383" t="s">
        <v>19</v>
      </c>
      <c r="C3383">
        <v>0</v>
      </c>
      <c r="D3383">
        <v>0</v>
      </c>
      <c r="E3383">
        <v>0</v>
      </c>
      <c r="F3383">
        <v>0</v>
      </c>
      <c r="G3383">
        <v>0</v>
      </c>
      <c r="H3383">
        <v>0</v>
      </c>
      <c r="I3383">
        <v>0</v>
      </c>
      <c r="J3383">
        <v>0</v>
      </c>
      <c r="K3383">
        <v>0</v>
      </c>
      <c r="L3383">
        <v>0</v>
      </c>
      <c r="M3383">
        <v>0</v>
      </c>
      <c r="N3383">
        <v>0</v>
      </c>
      <c r="O3383">
        <v>0</v>
      </c>
      <c r="P3383">
        <v>0</v>
      </c>
      <c r="Q3383">
        <v>0</v>
      </c>
      <c r="R3383">
        <v>0</v>
      </c>
      <c r="S3383">
        <v>0</v>
      </c>
      <c r="T3383">
        <v>0</v>
      </c>
      <c r="U3383">
        <v>0</v>
      </c>
      <c r="V3383">
        <v>0</v>
      </c>
      <c r="W3383">
        <v>0</v>
      </c>
      <c r="X3383">
        <v>0</v>
      </c>
      <c r="Y3383">
        <v>0</v>
      </c>
      <c r="Z3383">
        <v>0</v>
      </c>
      <c r="AA3383">
        <v>0</v>
      </c>
      <c r="AB3383">
        <v>0</v>
      </c>
      <c r="AC3383">
        <v>0</v>
      </c>
    </row>
    <row r="3384" spans="1:32">
      <c r="A3384" t="s">
        <v>13834</v>
      </c>
      <c r="B3384" t="s">
        <v>19</v>
      </c>
      <c r="C3384">
        <v>0</v>
      </c>
      <c r="D3384">
        <v>0</v>
      </c>
      <c r="E3384">
        <v>0</v>
      </c>
      <c r="F3384">
        <v>0</v>
      </c>
      <c r="G3384">
        <v>0</v>
      </c>
      <c r="H3384">
        <v>0</v>
      </c>
      <c r="I3384">
        <v>0</v>
      </c>
      <c r="J3384">
        <v>0</v>
      </c>
      <c r="K3384">
        <v>0</v>
      </c>
      <c r="L3384">
        <v>0</v>
      </c>
      <c r="M3384">
        <v>0</v>
      </c>
      <c r="N3384">
        <v>0</v>
      </c>
      <c r="O3384">
        <v>0</v>
      </c>
      <c r="P3384">
        <v>0</v>
      </c>
      <c r="Q3384">
        <v>0</v>
      </c>
      <c r="R3384">
        <v>0</v>
      </c>
      <c r="S3384">
        <v>0</v>
      </c>
      <c r="T3384">
        <v>0</v>
      </c>
      <c r="U3384">
        <v>0</v>
      </c>
      <c r="V3384">
        <v>0</v>
      </c>
      <c r="W3384">
        <v>0</v>
      </c>
      <c r="X3384">
        <v>0</v>
      </c>
      <c r="Y3384">
        <v>0</v>
      </c>
      <c r="Z3384">
        <v>0</v>
      </c>
      <c r="AA3384">
        <v>0</v>
      </c>
      <c r="AB3384">
        <v>0</v>
      </c>
      <c r="AC3384">
        <v>0</v>
      </c>
    </row>
    <row r="3385" spans="1:32">
      <c r="A3385" t="s">
        <v>13835</v>
      </c>
      <c r="B3385" t="s">
        <v>19</v>
      </c>
      <c r="C3385">
        <v>0</v>
      </c>
      <c r="D3385">
        <v>0</v>
      </c>
      <c r="E3385">
        <v>0</v>
      </c>
      <c r="F3385">
        <v>0</v>
      </c>
      <c r="G3385">
        <v>0</v>
      </c>
      <c r="H3385">
        <v>0</v>
      </c>
      <c r="I3385">
        <v>0</v>
      </c>
      <c r="J3385">
        <v>0</v>
      </c>
      <c r="K3385">
        <v>0</v>
      </c>
      <c r="L3385">
        <v>0</v>
      </c>
      <c r="M3385">
        <v>0</v>
      </c>
      <c r="N3385">
        <v>0</v>
      </c>
      <c r="O3385">
        <v>0</v>
      </c>
      <c r="P3385">
        <v>0</v>
      </c>
      <c r="Q3385">
        <v>0</v>
      </c>
      <c r="R3385">
        <v>0</v>
      </c>
      <c r="S3385">
        <v>0</v>
      </c>
      <c r="T3385">
        <v>0</v>
      </c>
      <c r="U3385">
        <v>0</v>
      </c>
      <c r="V3385">
        <v>0</v>
      </c>
      <c r="W3385">
        <v>0</v>
      </c>
      <c r="X3385">
        <v>0</v>
      </c>
      <c r="Y3385">
        <v>0</v>
      </c>
      <c r="Z3385">
        <v>0</v>
      </c>
      <c r="AA3385">
        <v>0</v>
      </c>
      <c r="AB3385">
        <v>0</v>
      </c>
      <c r="AC3385">
        <v>0</v>
      </c>
    </row>
    <row r="3386" spans="1:32">
      <c r="A3386" t="s">
        <v>13836</v>
      </c>
      <c r="B3386" t="s">
        <v>19</v>
      </c>
      <c r="C3386">
        <v>0</v>
      </c>
      <c r="D3386">
        <v>0</v>
      </c>
      <c r="E3386">
        <v>0</v>
      </c>
      <c r="F3386">
        <v>0</v>
      </c>
      <c r="G3386">
        <v>0</v>
      </c>
      <c r="H3386">
        <v>0</v>
      </c>
      <c r="I3386">
        <v>0</v>
      </c>
      <c r="J3386">
        <v>0</v>
      </c>
      <c r="K3386">
        <v>0</v>
      </c>
      <c r="L3386">
        <v>0</v>
      </c>
      <c r="M3386">
        <v>0</v>
      </c>
      <c r="N3386">
        <v>0</v>
      </c>
      <c r="O3386">
        <v>0</v>
      </c>
      <c r="P3386">
        <v>0</v>
      </c>
      <c r="Q3386">
        <v>0</v>
      </c>
      <c r="R3386">
        <v>0</v>
      </c>
      <c r="S3386">
        <v>0</v>
      </c>
      <c r="T3386">
        <v>0</v>
      </c>
      <c r="U3386">
        <v>0</v>
      </c>
      <c r="V3386">
        <v>0</v>
      </c>
      <c r="W3386">
        <v>0</v>
      </c>
      <c r="X3386">
        <v>0</v>
      </c>
      <c r="Y3386">
        <v>0</v>
      </c>
      <c r="Z3386">
        <v>0</v>
      </c>
      <c r="AA3386">
        <v>0</v>
      </c>
      <c r="AB3386">
        <v>0</v>
      </c>
      <c r="AC3386">
        <v>0</v>
      </c>
      <c r="AD3386" s="2"/>
      <c r="AE3386" s="2"/>
      <c r="AF3386" s="2"/>
    </row>
    <row r="3387" spans="1:32">
      <c r="A3387" t="s">
        <v>13837</v>
      </c>
      <c r="B3387" t="s">
        <v>19</v>
      </c>
      <c r="C3387">
        <v>0</v>
      </c>
      <c r="D3387">
        <v>0</v>
      </c>
      <c r="E3387">
        <v>0</v>
      </c>
      <c r="F3387">
        <v>0</v>
      </c>
      <c r="G3387">
        <v>0</v>
      </c>
      <c r="H3387">
        <v>0</v>
      </c>
      <c r="I3387">
        <v>0</v>
      </c>
      <c r="J3387">
        <v>0</v>
      </c>
      <c r="K3387">
        <v>0</v>
      </c>
      <c r="L3387">
        <v>0</v>
      </c>
      <c r="M3387">
        <v>0</v>
      </c>
      <c r="N3387">
        <v>0</v>
      </c>
      <c r="O3387">
        <v>0</v>
      </c>
      <c r="P3387">
        <v>0</v>
      </c>
      <c r="Q3387">
        <v>0</v>
      </c>
      <c r="R3387">
        <v>0</v>
      </c>
      <c r="S3387">
        <v>0</v>
      </c>
      <c r="T3387">
        <v>0</v>
      </c>
      <c r="U3387">
        <v>0</v>
      </c>
      <c r="V3387">
        <v>0</v>
      </c>
      <c r="W3387">
        <v>0</v>
      </c>
      <c r="X3387">
        <v>0</v>
      </c>
      <c r="Y3387">
        <v>0</v>
      </c>
      <c r="Z3387">
        <v>0</v>
      </c>
      <c r="AA3387">
        <v>0</v>
      </c>
      <c r="AB3387">
        <v>0</v>
      </c>
      <c r="AC3387">
        <v>0</v>
      </c>
      <c r="AD3387" s="2"/>
      <c r="AE3387" s="2"/>
      <c r="AF3387" s="2"/>
    </row>
    <row r="3388" spans="1:32">
      <c r="A3388" t="s">
        <v>13838</v>
      </c>
      <c r="B3388" t="s">
        <v>19</v>
      </c>
      <c r="C3388">
        <v>0</v>
      </c>
      <c r="D3388">
        <v>0</v>
      </c>
      <c r="E3388">
        <v>0</v>
      </c>
      <c r="F3388">
        <v>0</v>
      </c>
      <c r="G3388">
        <v>0</v>
      </c>
      <c r="H3388">
        <v>0</v>
      </c>
      <c r="I3388">
        <v>0</v>
      </c>
      <c r="J3388">
        <v>0</v>
      </c>
      <c r="K3388">
        <v>0</v>
      </c>
      <c r="L3388">
        <v>0</v>
      </c>
      <c r="M3388">
        <v>0</v>
      </c>
      <c r="N3388">
        <v>0</v>
      </c>
      <c r="O3388">
        <v>0</v>
      </c>
      <c r="P3388">
        <v>0</v>
      </c>
      <c r="Q3388">
        <v>0</v>
      </c>
      <c r="R3388">
        <v>0</v>
      </c>
      <c r="S3388">
        <v>0</v>
      </c>
      <c r="T3388">
        <v>0</v>
      </c>
      <c r="U3388">
        <v>0</v>
      </c>
      <c r="V3388">
        <v>0</v>
      </c>
      <c r="W3388">
        <v>0</v>
      </c>
      <c r="X3388">
        <v>0</v>
      </c>
      <c r="Y3388">
        <v>0</v>
      </c>
      <c r="Z3388">
        <v>0</v>
      </c>
      <c r="AA3388">
        <v>0</v>
      </c>
      <c r="AB3388">
        <v>0</v>
      </c>
      <c r="AC3388">
        <v>0</v>
      </c>
      <c r="AD3388" s="2"/>
      <c r="AE3388" s="2"/>
      <c r="AF3388" s="2"/>
    </row>
    <row r="3389" spans="1:32">
      <c r="A3389" t="s">
        <v>13839</v>
      </c>
      <c r="B3389" t="s">
        <v>19</v>
      </c>
      <c r="C3389">
        <v>0</v>
      </c>
      <c r="D3389">
        <v>0</v>
      </c>
      <c r="E3389">
        <v>0</v>
      </c>
      <c r="F3389">
        <v>0</v>
      </c>
      <c r="G3389">
        <v>0</v>
      </c>
      <c r="H3389">
        <v>0</v>
      </c>
      <c r="I3389">
        <v>0</v>
      </c>
      <c r="J3389">
        <v>0</v>
      </c>
      <c r="K3389">
        <v>0</v>
      </c>
      <c r="L3389">
        <v>0</v>
      </c>
      <c r="M3389">
        <v>0</v>
      </c>
      <c r="N3389">
        <v>0</v>
      </c>
      <c r="O3389">
        <v>0</v>
      </c>
      <c r="P3389">
        <v>0</v>
      </c>
      <c r="Q3389">
        <v>0</v>
      </c>
      <c r="R3389">
        <v>0</v>
      </c>
      <c r="S3389">
        <v>0</v>
      </c>
      <c r="T3389">
        <v>0</v>
      </c>
      <c r="U3389">
        <v>0</v>
      </c>
      <c r="V3389">
        <v>0</v>
      </c>
      <c r="W3389">
        <v>0</v>
      </c>
      <c r="X3389">
        <v>0</v>
      </c>
      <c r="Y3389">
        <v>0</v>
      </c>
      <c r="Z3389">
        <v>0</v>
      </c>
      <c r="AA3389">
        <v>0</v>
      </c>
      <c r="AB3389">
        <v>0</v>
      </c>
      <c r="AC3389">
        <v>0</v>
      </c>
      <c r="AD3389" s="2"/>
      <c r="AE3389" s="2"/>
      <c r="AF3389" s="2"/>
    </row>
    <row r="3390" spans="1:32">
      <c r="A3390" t="s">
        <v>13840</v>
      </c>
      <c r="B3390" t="s">
        <v>19</v>
      </c>
      <c r="C3390">
        <v>0</v>
      </c>
      <c r="D3390">
        <v>0</v>
      </c>
      <c r="E3390">
        <v>0</v>
      </c>
      <c r="F3390">
        <v>0</v>
      </c>
      <c r="G3390">
        <v>0</v>
      </c>
      <c r="H3390">
        <v>0</v>
      </c>
      <c r="I3390">
        <v>0</v>
      </c>
      <c r="J3390">
        <v>0</v>
      </c>
      <c r="K3390">
        <v>0</v>
      </c>
      <c r="L3390">
        <v>0</v>
      </c>
      <c r="M3390">
        <v>0</v>
      </c>
      <c r="N3390">
        <v>0</v>
      </c>
      <c r="O3390">
        <v>0</v>
      </c>
      <c r="P3390">
        <v>0</v>
      </c>
      <c r="Q3390">
        <v>0</v>
      </c>
      <c r="R3390">
        <v>0</v>
      </c>
      <c r="S3390">
        <v>0</v>
      </c>
      <c r="T3390">
        <v>0</v>
      </c>
      <c r="U3390">
        <v>0</v>
      </c>
      <c r="V3390">
        <v>0</v>
      </c>
      <c r="W3390">
        <v>0</v>
      </c>
      <c r="X3390">
        <v>0</v>
      </c>
      <c r="Y3390">
        <v>0</v>
      </c>
      <c r="Z3390">
        <v>0</v>
      </c>
      <c r="AA3390">
        <v>0</v>
      </c>
      <c r="AB3390">
        <v>0</v>
      </c>
      <c r="AC3390">
        <v>0</v>
      </c>
      <c r="AD3390" s="2"/>
      <c r="AE3390" s="2"/>
      <c r="AF3390" s="2"/>
    </row>
    <row r="3391" spans="1:32">
      <c r="A3391" t="s">
        <v>13841</v>
      </c>
      <c r="B3391" t="s">
        <v>19</v>
      </c>
      <c r="C3391">
        <v>0</v>
      </c>
      <c r="D3391">
        <v>0</v>
      </c>
      <c r="E3391">
        <v>0</v>
      </c>
      <c r="F3391">
        <v>0</v>
      </c>
      <c r="G3391">
        <v>0</v>
      </c>
      <c r="H3391">
        <v>0</v>
      </c>
      <c r="I3391">
        <v>0</v>
      </c>
      <c r="J3391">
        <v>0</v>
      </c>
      <c r="K3391">
        <v>0</v>
      </c>
      <c r="L3391">
        <v>0</v>
      </c>
      <c r="M3391">
        <v>0</v>
      </c>
      <c r="N3391">
        <v>0</v>
      </c>
      <c r="O3391">
        <v>0</v>
      </c>
      <c r="P3391">
        <v>0</v>
      </c>
      <c r="Q3391">
        <v>0</v>
      </c>
      <c r="R3391">
        <v>0</v>
      </c>
      <c r="S3391">
        <v>0</v>
      </c>
      <c r="T3391">
        <v>0</v>
      </c>
      <c r="U3391">
        <v>0</v>
      </c>
      <c r="V3391">
        <v>0</v>
      </c>
      <c r="W3391">
        <v>0</v>
      </c>
      <c r="X3391">
        <v>0</v>
      </c>
      <c r="Y3391">
        <v>0</v>
      </c>
      <c r="Z3391">
        <v>0</v>
      </c>
      <c r="AA3391">
        <v>0</v>
      </c>
      <c r="AB3391">
        <v>0</v>
      </c>
      <c r="AC3391">
        <v>0</v>
      </c>
      <c r="AD3391" s="2"/>
      <c r="AE3391" s="2"/>
      <c r="AF3391" s="2"/>
    </row>
    <row r="3392" spans="1:32">
      <c r="A3392" t="s">
        <v>13842</v>
      </c>
      <c r="B3392" t="s">
        <v>19</v>
      </c>
      <c r="C3392">
        <v>0</v>
      </c>
      <c r="D3392">
        <v>0</v>
      </c>
      <c r="E3392">
        <v>0</v>
      </c>
      <c r="F3392">
        <v>0</v>
      </c>
      <c r="G3392">
        <v>0</v>
      </c>
      <c r="H3392">
        <v>0</v>
      </c>
      <c r="I3392">
        <v>0</v>
      </c>
      <c r="J3392">
        <v>0</v>
      </c>
      <c r="K3392">
        <v>0</v>
      </c>
      <c r="L3392">
        <v>0</v>
      </c>
      <c r="M3392">
        <v>0</v>
      </c>
      <c r="N3392">
        <v>0</v>
      </c>
      <c r="O3392">
        <v>0</v>
      </c>
      <c r="P3392">
        <v>0</v>
      </c>
      <c r="Q3392">
        <v>0</v>
      </c>
      <c r="R3392">
        <v>0</v>
      </c>
      <c r="S3392">
        <v>0</v>
      </c>
      <c r="T3392">
        <v>0</v>
      </c>
      <c r="U3392">
        <v>0</v>
      </c>
      <c r="V3392">
        <v>0</v>
      </c>
      <c r="W3392">
        <v>0</v>
      </c>
      <c r="X3392">
        <v>0</v>
      </c>
      <c r="Y3392">
        <v>0</v>
      </c>
      <c r="Z3392">
        <v>0</v>
      </c>
      <c r="AA3392">
        <v>0</v>
      </c>
      <c r="AB3392">
        <v>0</v>
      </c>
      <c r="AC3392">
        <v>0</v>
      </c>
      <c r="AD3392" s="2"/>
      <c r="AE3392" s="2"/>
      <c r="AF3392" s="2"/>
    </row>
    <row r="3393" spans="1:32">
      <c r="A3393" t="s">
        <v>13843</v>
      </c>
      <c r="B3393" t="s">
        <v>19</v>
      </c>
      <c r="C3393">
        <v>0</v>
      </c>
      <c r="D3393">
        <v>0</v>
      </c>
      <c r="E3393">
        <v>0</v>
      </c>
      <c r="F3393">
        <v>0</v>
      </c>
      <c r="G3393">
        <v>0</v>
      </c>
      <c r="H3393">
        <v>0</v>
      </c>
      <c r="I3393">
        <v>0</v>
      </c>
      <c r="J3393">
        <v>0</v>
      </c>
      <c r="K3393">
        <v>0</v>
      </c>
      <c r="L3393">
        <v>0</v>
      </c>
      <c r="M3393">
        <v>0</v>
      </c>
      <c r="N3393">
        <v>0</v>
      </c>
      <c r="O3393">
        <v>0</v>
      </c>
      <c r="P3393">
        <v>0</v>
      </c>
      <c r="Q3393">
        <v>0</v>
      </c>
      <c r="R3393">
        <v>0</v>
      </c>
      <c r="S3393">
        <v>0</v>
      </c>
      <c r="T3393">
        <v>0</v>
      </c>
      <c r="U3393">
        <v>0</v>
      </c>
      <c r="V3393">
        <v>0</v>
      </c>
      <c r="W3393">
        <v>0</v>
      </c>
      <c r="X3393">
        <v>0</v>
      </c>
      <c r="Y3393">
        <v>0</v>
      </c>
      <c r="Z3393">
        <v>0</v>
      </c>
      <c r="AA3393">
        <v>0</v>
      </c>
      <c r="AB3393">
        <v>0</v>
      </c>
      <c r="AC3393">
        <v>0</v>
      </c>
    </row>
    <row r="3394" spans="1:32">
      <c r="A3394" t="s">
        <v>13844</v>
      </c>
      <c r="B3394" t="s">
        <v>19</v>
      </c>
      <c r="C3394">
        <v>0</v>
      </c>
      <c r="D3394">
        <v>0</v>
      </c>
      <c r="E3394">
        <v>0</v>
      </c>
      <c r="F3394">
        <v>0</v>
      </c>
      <c r="G3394">
        <v>0</v>
      </c>
      <c r="H3394">
        <v>0</v>
      </c>
      <c r="I3394">
        <v>0</v>
      </c>
      <c r="J3394">
        <v>0</v>
      </c>
      <c r="K3394">
        <v>0</v>
      </c>
      <c r="L3394">
        <v>0</v>
      </c>
      <c r="M3394">
        <v>0</v>
      </c>
      <c r="N3394">
        <v>0</v>
      </c>
      <c r="O3394">
        <v>0</v>
      </c>
      <c r="P3394">
        <v>0</v>
      </c>
      <c r="Q3394">
        <v>0</v>
      </c>
      <c r="R3394">
        <v>0</v>
      </c>
      <c r="S3394">
        <v>0</v>
      </c>
      <c r="T3394">
        <v>0</v>
      </c>
      <c r="U3394">
        <v>0</v>
      </c>
      <c r="V3394">
        <v>0</v>
      </c>
      <c r="W3394">
        <v>0</v>
      </c>
      <c r="X3394">
        <v>0</v>
      </c>
      <c r="Y3394">
        <v>0</v>
      </c>
      <c r="Z3394">
        <v>0</v>
      </c>
      <c r="AA3394">
        <v>0</v>
      </c>
      <c r="AB3394">
        <v>0</v>
      </c>
      <c r="AC3394">
        <v>0</v>
      </c>
    </row>
    <row r="3395" spans="1:32">
      <c r="A3395" t="s">
        <v>13845</v>
      </c>
      <c r="B3395" t="s">
        <v>19</v>
      </c>
      <c r="C3395">
        <v>0</v>
      </c>
      <c r="D3395">
        <v>0</v>
      </c>
      <c r="E3395">
        <v>0</v>
      </c>
      <c r="F3395">
        <v>0</v>
      </c>
      <c r="G3395">
        <v>0</v>
      </c>
      <c r="H3395">
        <v>0</v>
      </c>
      <c r="I3395">
        <v>0</v>
      </c>
      <c r="J3395">
        <v>0</v>
      </c>
      <c r="K3395">
        <v>0</v>
      </c>
      <c r="L3395">
        <v>0</v>
      </c>
      <c r="M3395">
        <v>0</v>
      </c>
      <c r="N3395">
        <v>0</v>
      </c>
      <c r="O3395">
        <v>0</v>
      </c>
      <c r="P3395">
        <v>0</v>
      </c>
      <c r="Q3395">
        <v>0</v>
      </c>
      <c r="R3395">
        <v>0</v>
      </c>
      <c r="S3395">
        <v>0</v>
      </c>
      <c r="T3395">
        <v>0</v>
      </c>
      <c r="U3395">
        <v>0</v>
      </c>
      <c r="V3395">
        <v>0</v>
      </c>
      <c r="W3395">
        <v>0</v>
      </c>
      <c r="X3395">
        <v>0</v>
      </c>
      <c r="Y3395">
        <v>0</v>
      </c>
      <c r="Z3395">
        <v>0</v>
      </c>
      <c r="AA3395">
        <v>0</v>
      </c>
      <c r="AB3395">
        <v>0</v>
      </c>
      <c r="AC3395">
        <v>0</v>
      </c>
      <c r="AD3395" s="2"/>
      <c r="AE3395" s="2"/>
      <c r="AF3395" s="2"/>
    </row>
    <row r="3396" spans="1:32">
      <c r="A3396" t="s">
        <v>13846</v>
      </c>
      <c r="B3396" t="s">
        <v>19</v>
      </c>
      <c r="C3396">
        <v>0</v>
      </c>
      <c r="D3396">
        <v>0</v>
      </c>
      <c r="E3396">
        <v>0</v>
      </c>
      <c r="F3396">
        <v>0</v>
      </c>
      <c r="G3396">
        <v>0</v>
      </c>
      <c r="H3396">
        <v>0</v>
      </c>
      <c r="I3396">
        <v>0</v>
      </c>
      <c r="J3396">
        <v>0</v>
      </c>
      <c r="K3396">
        <v>0</v>
      </c>
      <c r="L3396">
        <v>0</v>
      </c>
      <c r="M3396">
        <v>0</v>
      </c>
      <c r="N3396">
        <v>0</v>
      </c>
      <c r="O3396">
        <v>0</v>
      </c>
      <c r="P3396">
        <v>0</v>
      </c>
      <c r="Q3396">
        <v>0</v>
      </c>
      <c r="R3396">
        <v>0</v>
      </c>
      <c r="S3396">
        <v>0</v>
      </c>
      <c r="T3396">
        <v>0</v>
      </c>
      <c r="U3396">
        <v>0</v>
      </c>
      <c r="V3396">
        <v>0</v>
      </c>
      <c r="W3396">
        <v>0</v>
      </c>
      <c r="X3396">
        <v>0</v>
      </c>
      <c r="Y3396">
        <v>0</v>
      </c>
      <c r="Z3396">
        <v>0</v>
      </c>
      <c r="AA3396">
        <v>0</v>
      </c>
      <c r="AB3396">
        <v>0</v>
      </c>
      <c r="AC3396">
        <v>0</v>
      </c>
    </row>
    <row r="3397" spans="1:32">
      <c r="A3397" t="s">
        <v>13847</v>
      </c>
      <c r="B3397" t="s">
        <v>19</v>
      </c>
      <c r="C3397">
        <v>0</v>
      </c>
      <c r="D3397">
        <v>0</v>
      </c>
      <c r="E3397">
        <v>0</v>
      </c>
      <c r="F3397">
        <v>0</v>
      </c>
      <c r="G3397">
        <v>0</v>
      </c>
      <c r="H3397">
        <v>0</v>
      </c>
      <c r="I3397">
        <v>0</v>
      </c>
      <c r="J3397">
        <v>0</v>
      </c>
      <c r="K3397">
        <v>0</v>
      </c>
      <c r="L3397">
        <v>0</v>
      </c>
      <c r="M3397">
        <v>0</v>
      </c>
      <c r="N3397">
        <v>0</v>
      </c>
      <c r="O3397">
        <v>0</v>
      </c>
      <c r="P3397">
        <v>0</v>
      </c>
      <c r="Q3397">
        <v>0</v>
      </c>
      <c r="R3397">
        <v>0</v>
      </c>
      <c r="S3397">
        <v>0</v>
      </c>
      <c r="T3397">
        <v>0</v>
      </c>
      <c r="U3397">
        <v>0</v>
      </c>
      <c r="V3397">
        <v>0</v>
      </c>
      <c r="W3397">
        <v>0</v>
      </c>
      <c r="X3397">
        <v>0</v>
      </c>
      <c r="Y3397">
        <v>0</v>
      </c>
      <c r="Z3397">
        <v>0</v>
      </c>
      <c r="AA3397">
        <v>0</v>
      </c>
      <c r="AB3397">
        <v>0</v>
      </c>
      <c r="AC3397">
        <v>0</v>
      </c>
    </row>
    <row r="3398" spans="1:32">
      <c r="A3398" t="s">
        <v>13848</v>
      </c>
      <c r="B3398" t="s">
        <v>19</v>
      </c>
      <c r="C3398">
        <v>0</v>
      </c>
      <c r="D3398">
        <v>0</v>
      </c>
      <c r="E3398">
        <v>0</v>
      </c>
      <c r="F3398">
        <v>0</v>
      </c>
      <c r="G3398">
        <v>0</v>
      </c>
      <c r="H3398">
        <v>0</v>
      </c>
      <c r="I3398">
        <v>0</v>
      </c>
      <c r="J3398">
        <v>0</v>
      </c>
      <c r="K3398">
        <v>0</v>
      </c>
      <c r="L3398">
        <v>0</v>
      </c>
      <c r="M3398">
        <v>0</v>
      </c>
      <c r="N3398">
        <v>0</v>
      </c>
      <c r="O3398">
        <v>0</v>
      </c>
      <c r="P3398">
        <v>0</v>
      </c>
      <c r="Q3398">
        <v>0</v>
      </c>
      <c r="R3398">
        <v>0</v>
      </c>
      <c r="S3398">
        <v>0</v>
      </c>
      <c r="T3398">
        <v>0</v>
      </c>
      <c r="U3398">
        <v>0</v>
      </c>
      <c r="V3398">
        <v>0</v>
      </c>
      <c r="W3398">
        <v>0</v>
      </c>
      <c r="X3398">
        <v>0</v>
      </c>
      <c r="Y3398">
        <v>0</v>
      </c>
      <c r="Z3398">
        <v>0</v>
      </c>
      <c r="AA3398">
        <v>0</v>
      </c>
      <c r="AB3398">
        <v>0</v>
      </c>
      <c r="AC3398">
        <v>0</v>
      </c>
    </row>
    <row r="3399" spans="1:32">
      <c r="A3399" t="s">
        <v>13849</v>
      </c>
      <c r="B3399" t="s">
        <v>19</v>
      </c>
      <c r="C3399">
        <v>0</v>
      </c>
      <c r="D3399">
        <v>0</v>
      </c>
      <c r="E3399">
        <v>0</v>
      </c>
      <c r="F3399">
        <v>0</v>
      </c>
      <c r="G3399">
        <v>0</v>
      </c>
      <c r="H3399">
        <v>0</v>
      </c>
      <c r="I3399">
        <v>0</v>
      </c>
      <c r="J3399">
        <v>0</v>
      </c>
      <c r="K3399">
        <v>0</v>
      </c>
      <c r="L3399">
        <v>0</v>
      </c>
      <c r="M3399">
        <v>0</v>
      </c>
      <c r="N3399">
        <v>0</v>
      </c>
      <c r="O3399">
        <v>0</v>
      </c>
      <c r="P3399">
        <v>0</v>
      </c>
      <c r="Q3399">
        <v>0</v>
      </c>
      <c r="R3399">
        <v>0</v>
      </c>
      <c r="S3399">
        <v>0</v>
      </c>
      <c r="T3399">
        <v>0</v>
      </c>
      <c r="U3399">
        <v>0</v>
      </c>
      <c r="V3399">
        <v>0</v>
      </c>
      <c r="W3399">
        <v>0</v>
      </c>
      <c r="X3399">
        <v>0</v>
      </c>
      <c r="Y3399">
        <v>0</v>
      </c>
      <c r="Z3399">
        <v>0</v>
      </c>
      <c r="AA3399">
        <v>0</v>
      </c>
      <c r="AB3399">
        <v>0</v>
      </c>
      <c r="AC3399">
        <v>0</v>
      </c>
    </row>
    <row r="3400" spans="1:32">
      <c r="A3400" t="s">
        <v>13850</v>
      </c>
      <c r="B3400" t="s">
        <v>19</v>
      </c>
      <c r="C3400">
        <v>0</v>
      </c>
      <c r="D3400">
        <v>0</v>
      </c>
      <c r="E3400">
        <v>0</v>
      </c>
      <c r="F3400">
        <v>0</v>
      </c>
      <c r="G3400">
        <v>0</v>
      </c>
      <c r="H3400">
        <v>0</v>
      </c>
      <c r="I3400">
        <v>0</v>
      </c>
      <c r="J3400">
        <v>0</v>
      </c>
      <c r="K3400">
        <v>0</v>
      </c>
      <c r="L3400">
        <v>0</v>
      </c>
      <c r="M3400">
        <v>0</v>
      </c>
      <c r="N3400">
        <v>0</v>
      </c>
      <c r="O3400">
        <v>0</v>
      </c>
      <c r="P3400">
        <v>0</v>
      </c>
      <c r="Q3400">
        <v>0</v>
      </c>
      <c r="R3400">
        <v>0</v>
      </c>
      <c r="S3400">
        <v>0</v>
      </c>
      <c r="T3400">
        <v>0</v>
      </c>
      <c r="U3400">
        <v>0</v>
      </c>
      <c r="V3400">
        <v>0</v>
      </c>
      <c r="W3400">
        <v>0</v>
      </c>
      <c r="X3400">
        <v>0</v>
      </c>
      <c r="Y3400">
        <v>0</v>
      </c>
      <c r="Z3400">
        <v>0</v>
      </c>
      <c r="AA3400">
        <v>0</v>
      </c>
      <c r="AB3400">
        <v>0</v>
      </c>
      <c r="AC3400">
        <v>0</v>
      </c>
    </row>
    <row r="3401" spans="1:32">
      <c r="A3401" t="s">
        <v>13851</v>
      </c>
      <c r="B3401" t="s">
        <v>19</v>
      </c>
      <c r="C3401">
        <v>0</v>
      </c>
      <c r="D3401">
        <v>0</v>
      </c>
      <c r="E3401">
        <v>0</v>
      </c>
      <c r="F3401">
        <v>0</v>
      </c>
      <c r="G3401">
        <v>0</v>
      </c>
      <c r="H3401">
        <v>0</v>
      </c>
      <c r="I3401">
        <v>0</v>
      </c>
      <c r="J3401">
        <v>0</v>
      </c>
      <c r="K3401">
        <v>0</v>
      </c>
      <c r="L3401">
        <v>0</v>
      </c>
      <c r="M3401">
        <v>0</v>
      </c>
      <c r="N3401">
        <v>0</v>
      </c>
      <c r="O3401">
        <v>0</v>
      </c>
      <c r="P3401">
        <v>0</v>
      </c>
      <c r="Q3401">
        <v>0</v>
      </c>
      <c r="R3401">
        <v>0</v>
      </c>
      <c r="S3401">
        <v>0</v>
      </c>
      <c r="T3401">
        <v>0</v>
      </c>
      <c r="U3401">
        <v>0</v>
      </c>
      <c r="V3401">
        <v>0</v>
      </c>
      <c r="W3401">
        <v>0</v>
      </c>
      <c r="X3401">
        <v>0</v>
      </c>
      <c r="Y3401">
        <v>0</v>
      </c>
      <c r="Z3401">
        <v>0</v>
      </c>
      <c r="AA3401">
        <v>0</v>
      </c>
      <c r="AB3401">
        <v>0</v>
      </c>
      <c r="AC3401">
        <v>0</v>
      </c>
    </row>
    <row r="3402" spans="1:32">
      <c r="A3402" t="s">
        <v>13852</v>
      </c>
      <c r="B3402" t="s">
        <v>19</v>
      </c>
      <c r="C3402">
        <v>0</v>
      </c>
      <c r="D3402">
        <v>0</v>
      </c>
      <c r="E3402">
        <v>0</v>
      </c>
      <c r="F3402">
        <v>0</v>
      </c>
      <c r="G3402">
        <v>0</v>
      </c>
      <c r="H3402">
        <v>0</v>
      </c>
      <c r="I3402">
        <v>0</v>
      </c>
      <c r="J3402">
        <v>0</v>
      </c>
      <c r="K3402">
        <v>0</v>
      </c>
      <c r="L3402">
        <v>0</v>
      </c>
      <c r="M3402">
        <v>0</v>
      </c>
      <c r="N3402">
        <v>0</v>
      </c>
      <c r="O3402">
        <v>0</v>
      </c>
      <c r="P3402">
        <v>0</v>
      </c>
      <c r="Q3402">
        <v>0</v>
      </c>
      <c r="R3402">
        <v>0</v>
      </c>
      <c r="S3402">
        <v>0</v>
      </c>
      <c r="T3402">
        <v>0</v>
      </c>
      <c r="U3402">
        <v>0</v>
      </c>
      <c r="V3402">
        <v>0</v>
      </c>
      <c r="W3402">
        <v>0</v>
      </c>
      <c r="X3402">
        <v>0</v>
      </c>
      <c r="Y3402">
        <v>0</v>
      </c>
      <c r="Z3402">
        <v>0</v>
      </c>
      <c r="AA3402">
        <v>0</v>
      </c>
      <c r="AB3402">
        <v>0</v>
      </c>
      <c r="AC3402">
        <v>0</v>
      </c>
    </row>
    <row r="3403" spans="1:32">
      <c r="A3403" t="s">
        <v>13853</v>
      </c>
      <c r="B3403" t="s">
        <v>19</v>
      </c>
      <c r="C3403">
        <v>0</v>
      </c>
      <c r="D3403">
        <v>0</v>
      </c>
      <c r="E3403">
        <v>0</v>
      </c>
      <c r="F3403">
        <v>0</v>
      </c>
      <c r="G3403">
        <v>0</v>
      </c>
      <c r="H3403">
        <v>0</v>
      </c>
      <c r="I3403">
        <v>0</v>
      </c>
      <c r="J3403">
        <v>0</v>
      </c>
      <c r="K3403">
        <v>0</v>
      </c>
      <c r="L3403">
        <v>0</v>
      </c>
      <c r="M3403">
        <v>0</v>
      </c>
      <c r="N3403">
        <v>0</v>
      </c>
      <c r="O3403">
        <v>0</v>
      </c>
      <c r="P3403">
        <v>0</v>
      </c>
      <c r="Q3403">
        <v>0</v>
      </c>
      <c r="R3403">
        <v>0</v>
      </c>
      <c r="S3403">
        <v>0</v>
      </c>
      <c r="T3403">
        <v>0</v>
      </c>
      <c r="U3403">
        <v>0</v>
      </c>
      <c r="V3403">
        <v>0</v>
      </c>
      <c r="W3403">
        <v>0</v>
      </c>
      <c r="X3403">
        <v>0</v>
      </c>
      <c r="Y3403">
        <v>0</v>
      </c>
      <c r="Z3403">
        <v>0</v>
      </c>
      <c r="AA3403">
        <v>0</v>
      </c>
      <c r="AB3403">
        <v>0</v>
      </c>
      <c r="AC3403">
        <v>0</v>
      </c>
    </row>
    <row r="3404" spans="1:32">
      <c r="A3404" t="s">
        <v>13854</v>
      </c>
      <c r="B3404" t="s">
        <v>19</v>
      </c>
      <c r="C3404">
        <v>0</v>
      </c>
      <c r="D3404">
        <v>0</v>
      </c>
      <c r="E3404">
        <v>0</v>
      </c>
      <c r="F3404">
        <v>0</v>
      </c>
      <c r="G3404">
        <v>0</v>
      </c>
      <c r="H3404">
        <v>0</v>
      </c>
      <c r="I3404">
        <v>0</v>
      </c>
      <c r="J3404">
        <v>0</v>
      </c>
      <c r="K3404">
        <v>0</v>
      </c>
      <c r="L3404">
        <v>0</v>
      </c>
      <c r="M3404">
        <v>0</v>
      </c>
      <c r="N3404">
        <v>0</v>
      </c>
      <c r="O3404">
        <v>0</v>
      </c>
      <c r="P3404">
        <v>0</v>
      </c>
      <c r="Q3404">
        <v>0</v>
      </c>
      <c r="R3404">
        <v>0</v>
      </c>
      <c r="S3404">
        <v>0</v>
      </c>
      <c r="T3404">
        <v>0</v>
      </c>
      <c r="U3404">
        <v>0</v>
      </c>
      <c r="V3404">
        <v>0</v>
      </c>
      <c r="W3404">
        <v>0</v>
      </c>
      <c r="X3404">
        <v>0</v>
      </c>
      <c r="Y3404">
        <v>0</v>
      </c>
      <c r="Z3404">
        <v>0</v>
      </c>
      <c r="AA3404">
        <v>0</v>
      </c>
      <c r="AB3404">
        <v>0</v>
      </c>
      <c r="AC3404">
        <v>0</v>
      </c>
    </row>
    <row r="3405" spans="1:32">
      <c r="A3405" t="s">
        <v>13855</v>
      </c>
      <c r="B3405" t="s">
        <v>19</v>
      </c>
      <c r="C3405">
        <v>0</v>
      </c>
      <c r="D3405">
        <v>0</v>
      </c>
      <c r="E3405">
        <v>0</v>
      </c>
      <c r="F3405">
        <v>0</v>
      </c>
      <c r="G3405">
        <v>0</v>
      </c>
      <c r="H3405">
        <v>0</v>
      </c>
      <c r="I3405">
        <v>0</v>
      </c>
      <c r="J3405">
        <v>0</v>
      </c>
      <c r="K3405">
        <v>0</v>
      </c>
      <c r="L3405">
        <v>0</v>
      </c>
      <c r="M3405">
        <v>0</v>
      </c>
      <c r="N3405">
        <v>0</v>
      </c>
      <c r="O3405">
        <v>0</v>
      </c>
      <c r="P3405">
        <v>0</v>
      </c>
      <c r="Q3405">
        <v>0</v>
      </c>
      <c r="R3405">
        <v>0</v>
      </c>
      <c r="S3405">
        <v>0</v>
      </c>
      <c r="T3405">
        <v>0</v>
      </c>
      <c r="U3405">
        <v>0</v>
      </c>
      <c r="V3405">
        <v>0</v>
      </c>
      <c r="W3405">
        <v>0</v>
      </c>
      <c r="X3405">
        <v>0</v>
      </c>
      <c r="Y3405">
        <v>0</v>
      </c>
      <c r="Z3405">
        <v>0</v>
      </c>
      <c r="AA3405">
        <v>0</v>
      </c>
      <c r="AB3405">
        <v>0</v>
      </c>
      <c r="AC3405">
        <v>0</v>
      </c>
    </row>
    <row r="3406" spans="1:32">
      <c r="A3406" t="s">
        <v>13856</v>
      </c>
      <c r="B3406" t="s">
        <v>19</v>
      </c>
      <c r="C3406">
        <v>0</v>
      </c>
      <c r="D3406">
        <v>0</v>
      </c>
      <c r="E3406">
        <v>0</v>
      </c>
      <c r="F3406">
        <v>0</v>
      </c>
      <c r="G3406">
        <v>0</v>
      </c>
      <c r="H3406">
        <v>0</v>
      </c>
      <c r="I3406">
        <v>0</v>
      </c>
      <c r="J3406">
        <v>0</v>
      </c>
      <c r="K3406">
        <v>0</v>
      </c>
      <c r="L3406">
        <v>0</v>
      </c>
      <c r="M3406">
        <v>0</v>
      </c>
      <c r="N3406">
        <v>0</v>
      </c>
      <c r="O3406">
        <v>0</v>
      </c>
      <c r="P3406">
        <v>0</v>
      </c>
      <c r="Q3406">
        <v>0</v>
      </c>
      <c r="R3406">
        <v>0</v>
      </c>
      <c r="S3406">
        <v>0</v>
      </c>
      <c r="T3406">
        <v>0</v>
      </c>
      <c r="U3406">
        <v>0</v>
      </c>
      <c r="V3406">
        <v>0</v>
      </c>
      <c r="W3406">
        <v>0</v>
      </c>
      <c r="X3406">
        <v>0</v>
      </c>
      <c r="Y3406">
        <v>0</v>
      </c>
      <c r="Z3406">
        <v>0</v>
      </c>
      <c r="AA3406">
        <v>0</v>
      </c>
      <c r="AB3406">
        <v>0</v>
      </c>
      <c r="AC3406">
        <v>0</v>
      </c>
    </row>
    <row r="3407" spans="1:32">
      <c r="A3407" t="s">
        <v>13857</v>
      </c>
      <c r="B3407" t="s">
        <v>19</v>
      </c>
      <c r="C3407">
        <v>0</v>
      </c>
      <c r="D3407">
        <v>0</v>
      </c>
      <c r="E3407">
        <v>0</v>
      </c>
      <c r="F3407">
        <v>0</v>
      </c>
      <c r="G3407">
        <v>0</v>
      </c>
      <c r="H3407">
        <v>0</v>
      </c>
      <c r="I3407">
        <v>0</v>
      </c>
      <c r="J3407">
        <v>0</v>
      </c>
      <c r="K3407">
        <v>0</v>
      </c>
      <c r="L3407">
        <v>0</v>
      </c>
      <c r="M3407">
        <v>0</v>
      </c>
      <c r="N3407">
        <v>0</v>
      </c>
      <c r="O3407">
        <v>0</v>
      </c>
      <c r="P3407">
        <v>0</v>
      </c>
      <c r="Q3407">
        <v>0</v>
      </c>
      <c r="R3407">
        <v>0</v>
      </c>
      <c r="S3407">
        <v>0</v>
      </c>
      <c r="T3407">
        <v>0</v>
      </c>
      <c r="U3407">
        <v>0</v>
      </c>
      <c r="V3407">
        <v>0</v>
      </c>
      <c r="W3407">
        <v>0</v>
      </c>
      <c r="X3407">
        <v>0</v>
      </c>
      <c r="Y3407">
        <v>0</v>
      </c>
      <c r="Z3407">
        <v>0</v>
      </c>
      <c r="AA3407">
        <v>0</v>
      </c>
      <c r="AB3407">
        <v>0</v>
      </c>
      <c r="AC3407">
        <v>0</v>
      </c>
    </row>
    <row r="3408" spans="1:32">
      <c r="A3408" t="s">
        <v>13858</v>
      </c>
      <c r="B3408" t="s">
        <v>19</v>
      </c>
      <c r="C3408">
        <v>0</v>
      </c>
      <c r="D3408">
        <v>0</v>
      </c>
      <c r="E3408">
        <v>0</v>
      </c>
      <c r="F3408">
        <v>0</v>
      </c>
      <c r="G3408">
        <v>0</v>
      </c>
      <c r="H3408">
        <v>0</v>
      </c>
      <c r="I3408">
        <v>0</v>
      </c>
      <c r="J3408">
        <v>0</v>
      </c>
      <c r="K3408">
        <v>0</v>
      </c>
      <c r="L3408">
        <v>0</v>
      </c>
      <c r="M3408">
        <v>0</v>
      </c>
      <c r="N3408">
        <v>0</v>
      </c>
      <c r="O3408">
        <v>0</v>
      </c>
      <c r="P3408">
        <v>0</v>
      </c>
      <c r="Q3408">
        <v>0</v>
      </c>
      <c r="R3408">
        <v>0</v>
      </c>
      <c r="S3408">
        <v>0</v>
      </c>
      <c r="T3408">
        <v>0</v>
      </c>
      <c r="U3408">
        <v>0</v>
      </c>
      <c r="V3408">
        <v>0</v>
      </c>
      <c r="W3408">
        <v>0</v>
      </c>
      <c r="X3408">
        <v>0</v>
      </c>
      <c r="Y3408">
        <v>0</v>
      </c>
      <c r="Z3408">
        <v>0</v>
      </c>
      <c r="AA3408">
        <v>0</v>
      </c>
      <c r="AB3408">
        <v>0</v>
      </c>
      <c r="AC3408">
        <v>0</v>
      </c>
    </row>
    <row r="3409" spans="1:32">
      <c r="A3409" t="s">
        <v>13859</v>
      </c>
      <c r="B3409" t="s">
        <v>19</v>
      </c>
      <c r="C3409">
        <v>0</v>
      </c>
      <c r="D3409">
        <v>0</v>
      </c>
      <c r="E3409">
        <v>0</v>
      </c>
      <c r="F3409">
        <v>0</v>
      </c>
      <c r="G3409">
        <v>0</v>
      </c>
      <c r="H3409">
        <v>0</v>
      </c>
      <c r="I3409">
        <v>0</v>
      </c>
      <c r="J3409">
        <v>0</v>
      </c>
      <c r="K3409">
        <v>0</v>
      </c>
      <c r="L3409">
        <v>0</v>
      </c>
      <c r="M3409">
        <v>0</v>
      </c>
      <c r="N3409">
        <v>0</v>
      </c>
      <c r="O3409">
        <v>0</v>
      </c>
      <c r="P3409">
        <v>0</v>
      </c>
      <c r="Q3409">
        <v>0</v>
      </c>
      <c r="R3409">
        <v>0</v>
      </c>
      <c r="S3409">
        <v>0</v>
      </c>
      <c r="T3409">
        <v>0</v>
      </c>
      <c r="U3409">
        <v>0</v>
      </c>
      <c r="V3409">
        <v>0</v>
      </c>
      <c r="W3409">
        <v>0</v>
      </c>
      <c r="X3409">
        <v>0</v>
      </c>
      <c r="Y3409">
        <v>0</v>
      </c>
      <c r="Z3409">
        <v>0</v>
      </c>
      <c r="AA3409">
        <v>0</v>
      </c>
      <c r="AB3409">
        <v>0</v>
      </c>
      <c r="AC3409">
        <v>0</v>
      </c>
    </row>
    <row r="3410" spans="1:32">
      <c r="A3410" t="s">
        <v>13860</v>
      </c>
      <c r="B3410" t="s">
        <v>19</v>
      </c>
      <c r="C3410">
        <v>0</v>
      </c>
      <c r="D3410">
        <v>0</v>
      </c>
      <c r="E3410">
        <v>0</v>
      </c>
      <c r="F3410">
        <v>0</v>
      </c>
      <c r="G3410">
        <v>0</v>
      </c>
      <c r="H3410">
        <v>0</v>
      </c>
      <c r="I3410">
        <v>0</v>
      </c>
      <c r="J3410">
        <v>0</v>
      </c>
      <c r="K3410">
        <v>0</v>
      </c>
      <c r="L3410">
        <v>0</v>
      </c>
      <c r="M3410">
        <v>0</v>
      </c>
      <c r="N3410">
        <v>0</v>
      </c>
      <c r="O3410">
        <v>0</v>
      </c>
      <c r="P3410">
        <v>0</v>
      </c>
      <c r="Q3410">
        <v>0</v>
      </c>
      <c r="R3410">
        <v>0</v>
      </c>
      <c r="S3410">
        <v>0</v>
      </c>
      <c r="T3410">
        <v>0</v>
      </c>
      <c r="U3410">
        <v>0</v>
      </c>
      <c r="V3410">
        <v>0</v>
      </c>
      <c r="W3410">
        <v>0</v>
      </c>
      <c r="X3410">
        <v>0</v>
      </c>
      <c r="Y3410">
        <v>0</v>
      </c>
      <c r="Z3410">
        <v>0</v>
      </c>
      <c r="AA3410">
        <v>0</v>
      </c>
      <c r="AB3410">
        <v>0</v>
      </c>
      <c r="AC3410">
        <v>0</v>
      </c>
    </row>
    <row r="3411" spans="1:32">
      <c r="A3411" t="s">
        <v>13861</v>
      </c>
      <c r="B3411" t="s">
        <v>19</v>
      </c>
      <c r="C3411">
        <v>0</v>
      </c>
      <c r="D3411">
        <v>0</v>
      </c>
      <c r="E3411">
        <v>0</v>
      </c>
      <c r="F3411">
        <v>0</v>
      </c>
      <c r="G3411">
        <v>0</v>
      </c>
      <c r="H3411">
        <v>0</v>
      </c>
      <c r="I3411">
        <v>0</v>
      </c>
      <c r="J3411">
        <v>0</v>
      </c>
      <c r="K3411">
        <v>0</v>
      </c>
      <c r="L3411">
        <v>0</v>
      </c>
      <c r="M3411">
        <v>0</v>
      </c>
      <c r="N3411">
        <v>0</v>
      </c>
      <c r="O3411">
        <v>0</v>
      </c>
      <c r="P3411">
        <v>0</v>
      </c>
      <c r="Q3411">
        <v>0</v>
      </c>
      <c r="R3411">
        <v>0</v>
      </c>
      <c r="S3411">
        <v>0</v>
      </c>
      <c r="T3411">
        <v>0</v>
      </c>
      <c r="U3411">
        <v>0</v>
      </c>
      <c r="V3411">
        <v>0</v>
      </c>
      <c r="W3411">
        <v>0</v>
      </c>
      <c r="X3411">
        <v>0</v>
      </c>
      <c r="Y3411">
        <v>0</v>
      </c>
      <c r="Z3411">
        <v>0</v>
      </c>
      <c r="AA3411">
        <v>0</v>
      </c>
      <c r="AB3411">
        <v>0</v>
      </c>
      <c r="AC3411">
        <v>0</v>
      </c>
    </row>
    <row r="3412" spans="1:32">
      <c r="A3412" t="s">
        <v>13862</v>
      </c>
      <c r="B3412" t="s">
        <v>19</v>
      </c>
      <c r="C3412">
        <v>0</v>
      </c>
      <c r="D3412">
        <v>0</v>
      </c>
      <c r="E3412">
        <v>0</v>
      </c>
      <c r="F3412">
        <v>0</v>
      </c>
      <c r="G3412">
        <v>0</v>
      </c>
      <c r="H3412">
        <v>0</v>
      </c>
      <c r="I3412">
        <v>0</v>
      </c>
      <c r="J3412">
        <v>0</v>
      </c>
      <c r="K3412">
        <v>0</v>
      </c>
      <c r="L3412">
        <v>0</v>
      </c>
      <c r="M3412">
        <v>0</v>
      </c>
      <c r="N3412">
        <v>0</v>
      </c>
      <c r="O3412">
        <v>0</v>
      </c>
      <c r="P3412">
        <v>0</v>
      </c>
      <c r="Q3412">
        <v>0</v>
      </c>
      <c r="R3412">
        <v>0</v>
      </c>
      <c r="S3412">
        <v>0</v>
      </c>
      <c r="T3412">
        <v>0</v>
      </c>
      <c r="U3412">
        <v>0</v>
      </c>
      <c r="V3412">
        <v>0</v>
      </c>
      <c r="W3412">
        <v>0</v>
      </c>
      <c r="X3412">
        <v>0</v>
      </c>
      <c r="Y3412">
        <v>0</v>
      </c>
      <c r="Z3412">
        <v>0</v>
      </c>
      <c r="AA3412">
        <v>0</v>
      </c>
      <c r="AB3412">
        <v>0</v>
      </c>
      <c r="AC3412">
        <v>0</v>
      </c>
    </row>
    <row r="3413" spans="1:32">
      <c r="A3413" t="s">
        <v>13863</v>
      </c>
      <c r="B3413" t="s">
        <v>19</v>
      </c>
      <c r="C3413">
        <v>0</v>
      </c>
      <c r="D3413">
        <v>0</v>
      </c>
      <c r="E3413">
        <v>0</v>
      </c>
      <c r="F3413">
        <v>0</v>
      </c>
      <c r="G3413">
        <v>0</v>
      </c>
      <c r="H3413">
        <v>0</v>
      </c>
      <c r="I3413">
        <v>0</v>
      </c>
      <c r="J3413">
        <v>0</v>
      </c>
      <c r="K3413">
        <v>0</v>
      </c>
      <c r="L3413">
        <v>0</v>
      </c>
      <c r="M3413">
        <v>0</v>
      </c>
      <c r="N3413">
        <v>0</v>
      </c>
      <c r="O3413">
        <v>0</v>
      </c>
      <c r="P3413">
        <v>0</v>
      </c>
      <c r="Q3413">
        <v>0</v>
      </c>
      <c r="R3413">
        <v>0</v>
      </c>
      <c r="S3413">
        <v>0</v>
      </c>
      <c r="T3413">
        <v>0</v>
      </c>
      <c r="U3413">
        <v>0</v>
      </c>
      <c r="V3413">
        <v>0</v>
      </c>
      <c r="W3413">
        <v>0</v>
      </c>
      <c r="X3413">
        <v>0</v>
      </c>
      <c r="Y3413">
        <v>0</v>
      </c>
      <c r="Z3413">
        <v>0</v>
      </c>
      <c r="AA3413">
        <v>0</v>
      </c>
      <c r="AB3413">
        <v>0</v>
      </c>
      <c r="AC3413">
        <v>0</v>
      </c>
    </row>
    <row r="3414" spans="1:32">
      <c r="A3414" t="s">
        <v>13864</v>
      </c>
      <c r="B3414" t="s">
        <v>19</v>
      </c>
      <c r="C3414">
        <v>0</v>
      </c>
      <c r="D3414">
        <v>0</v>
      </c>
      <c r="E3414">
        <v>0</v>
      </c>
      <c r="F3414">
        <v>0</v>
      </c>
      <c r="G3414">
        <v>0</v>
      </c>
      <c r="H3414">
        <v>0</v>
      </c>
      <c r="I3414">
        <v>0</v>
      </c>
      <c r="J3414">
        <v>0</v>
      </c>
      <c r="K3414">
        <v>0</v>
      </c>
      <c r="L3414">
        <v>0</v>
      </c>
      <c r="M3414">
        <v>0</v>
      </c>
      <c r="N3414">
        <v>0</v>
      </c>
      <c r="O3414">
        <v>0</v>
      </c>
      <c r="P3414">
        <v>0</v>
      </c>
      <c r="Q3414">
        <v>0</v>
      </c>
      <c r="R3414">
        <v>0</v>
      </c>
      <c r="S3414">
        <v>0</v>
      </c>
      <c r="T3414">
        <v>0</v>
      </c>
      <c r="U3414">
        <v>0</v>
      </c>
      <c r="V3414">
        <v>0</v>
      </c>
      <c r="W3414">
        <v>0</v>
      </c>
      <c r="X3414">
        <v>0</v>
      </c>
      <c r="Y3414">
        <v>0</v>
      </c>
      <c r="Z3414">
        <v>0</v>
      </c>
      <c r="AA3414">
        <v>0</v>
      </c>
      <c r="AB3414">
        <v>0</v>
      </c>
      <c r="AC3414">
        <v>0</v>
      </c>
    </row>
    <row r="3415" spans="1:32">
      <c r="A3415" t="s">
        <v>13865</v>
      </c>
      <c r="B3415" t="s">
        <v>19</v>
      </c>
      <c r="C3415">
        <v>0</v>
      </c>
      <c r="D3415">
        <v>0</v>
      </c>
      <c r="E3415">
        <v>0</v>
      </c>
      <c r="F3415">
        <v>0</v>
      </c>
      <c r="G3415">
        <v>0</v>
      </c>
      <c r="H3415">
        <v>0</v>
      </c>
      <c r="I3415">
        <v>0</v>
      </c>
      <c r="J3415">
        <v>0</v>
      </c>
      <c r="K3415">
        <v>0</v>
      </c>
      <c r="L3415">
        <v>0</v>
      </c>
      <c r="M3415">
        <v>0</v>
      </c>
      <c r="N3415">
        <v>0</v>
      </c>
      <c r="O3415">
        <v>0</v>
      </c>
      <c r="P3415">
        <v>0</v>
      </c>
      <c r="Q3415">
        <v>0</v>
      </c>
      <c r="R3415">
        <v>0</v>
      </c>
      <c r="S3415">
        <v>0</v>
      </c>
      <c r="T3415">
        <v>0</v>
      </c>
      <c r="U3415">
        <v>0</v>
      </c>
      <c r="V3415">
        <v>0</v>
      </c>
      <c r="W3415">
        <v>0</v>
      </c>
      <c r="X3415">
        <v>0</v>
      </c>
      <c r="Y3415">
        <v>0</v>
      </c>
      <c r="Z3415">
        <v>0</v>
      </c>
      <c r="AA3415">
        <v>0</v>
      </c>
      <c r="AB3415">
        <v>0</v>
      </c>
      <c r="AC3415">
        <v>0</v>
      </c>
    </row>
    <row r="3416" spans="1:32">
      <c r="A3416" t="s">
        <v>13866</v>
      </c>
      <c r="B3416" t="s">
        <v>19</v>
      </c>
      <c r="C3416">
        <v>0</v>
      </c>
      <c r="D3416">
        <v>0</v>
      </c>
      <c r="E3416">
        <v>0</v>
      </c>
      <c r="F3416">
        <v>0</v>
      </c>
      <c r="G3416">
        <v>0</v>
      </c>
      <c r="H3416">
        <v>0</v>
      </c>
      <c r="I3416">
        <v>0</v>
      </c>
      <c r="J3416">
        <v>0</v>
      </c>
      <c r="K3416">
        <v>0</v>
      </c>
      <c r="L3416">
        <v>0</v>
      </c>
      <c r="M3416">
        <v>0</v>
      </c>
      <c r="N3416">
        <v>0</v>
      </c>
      <c r="O3416">
        <v>0</v>
      </c>
      <c r="P3416">
        <v>0</v>
      </c>
      <c r="Q3416">
        <v>0</v>
      </c>
      <c r="R3416">
        <v>0</v>
      </c>
      <c r="S3416">
        <v>0</v>
      </c>
      <c r="T3416">
        <v>0</v>
      </c>
      <c r="U3416">
        <v>0</v>
      </c>
      <c r="V3416">
        <v>0</v>
      </c>
      <c r="W3416">
        <v>0</v>
      </c>
      <c r="X3416">
        <v>0</v>
      </c>
      <c r="Y3416">
        <v>0</v>
      </c>
      <c r="Z3416">
        <v>0</v>
      </c>
      <c r="AA3416">
        <v>0</v>
      </c>
      <c r="AB3416">
        <v>0</v>
      </c>
      <c r="AC3416">
        <v>0</v>
      </c>
    </row>
    <row r="3417" spans="1:32">
      <c r="A3417" t="s">
        <v>13867</v>
      </c>
      <c r="B3417" t="s">
        <v>19</v>
      </c>
      <c r="C3417">
        <v>0</v>
      </c>
      <c r="D3417">
        <v>0</v>
      </c>
      <c r="E3417">
        <v>0</v>
      </c>
      <c r="F3417">
        <v>0</v>
      </c>
      <c r="G3417">
        <v>0</v>
      </c>
      <c r="H3417">
        <v>0</v>
      </c>
      <c r="I3417">
        <v>0</v>
      </c>
      <c r="J3417">
        <v>0</v>
      </c>
      <c r="K3417">
        <v>0</v>
      </c>
      <c r="L3417">
        <v>0</v>
      </c>
      <c r="M3417">
        <v>0</v>
      </c>
      <c r="N3417">
        <v>0</v>
      </c>
      <c r="O3417">
        <v>0</v>
      </c>
      <c r="P3417">
        <v>0</v>
      </c>
      <c r="Q3417">
        <v>0</v>
      </c>
      <c r="R3417">
        <v>0</v>
      </c>
      <c r="S3417">
        <v>0</v>
      </c>
      <c r="T3417">
        <v>0</v>
      </c>
      <c r="U3417">
        <v>0</v>
      </c>
      <c r="V3417">
        <v>0</v>
      </c>
      <c r="W3417">
        <v>0</v>
      </c>
      <c r="X3417">
        <v>0</v>
      </c>
      <c r="Y3417">
        <v>0</v>
      </c>
      <c r="Z3417">
        <v>0</v>
      </c>
      <c r="AA3417">
        <v>0</v>
      </c>
      <c r="AB3417">
        <v>0</v>
      </c>
      <c r="AC3417">
        <v>0</v>
      </c>
    </row>
    <row r="3418" spans="1:32">
      <c r="A3418" t="s">
        <v>13868</v>
      </c>
      <c r="B3418" t="s">
        <v>19</v>
      </c>
      <c r="C3418">
        <v>0</v>
      </c>
      <c r="D3418">
        <v>0</v>
      </c>
      <c r="E3418">
        <v>0</v>
      </c>
      <c r="F3418">
        <v>0</v>
      </c>
      <c r="G3418">
        <v>0</v>
      </c>
      <c r="H3418">
        <v>0</v>
      </c>
      <c r="I3418">
        <v>0</v>
      </c>
      <c r="J3418">
        <v>0</v>
      </c>
      <c r="K3418">
        <v>0</v>
      </c>
      <c r="L3418">
        <v>0</v>
      </c>
      <c r="M3418">
        <v>0</v>
      </c>
      <c r="N3418">
        <v>0</v>
      </c>
      <c r="O3418">
        <v>0</v>
      </c>
      <c r="P3418">
        <v>0</v>
      </c>
      <c r="Q3418">
        <v>0</v>
      </c>
      <c r="R3418">
        <v>0</v>
      </c>
      <c r="S3418">
        <v>0</v>
      </c>
      <c r="T3418">
        <v>0</v>
      </c>
      <c r="U3418">
        <v>0</v>
      </c>
      <c r="V3418">
        <v>0</v>
      </c>
      <c r="W3418">
        <v>0</v>
      </c>
      <c r="X3418">
        <v>0</v>
      </c>
      <c r="Y3418">
        <v>0</v>
      </c>
      <c r="Z3418">
        <v>0</v>
      </c>
      <c r="AA3418">
        <v>0</v>
      </c>
      <c r="AB3418">
        <v>0</v>
      </c>
      <c r="AC3418">
        <v>0</v>
      </c>
    </row>
    <row r="3419" spans="1:32">
      <c r="A3419" t="s">
        <v>13869</v>
      </c>
      <c r="B3419" t="s">
        <v>19</v>
      </c>
      <c r="C3419">
        <v>0</v>
      </c>
      <c r="D3419">
        <v>0</v>
      </c>
      <c r="E3419">
        <v>0</v>
      </c>
      <c r="F3419">
        <v>0</v>
      </c>
      <c r="G3419">
        <v>0</v>
      </c>
      <c r="H3419">
        <v>0</v>
      </c>
      <c r="I3419">
        <v>0</v>
      </c>
      <c r="J3419">
        <v>0</v>
      </c>
      <c r="K3419">
        <v>0</v>
      </c>
      <c r="L3419">
        <v>0</v>
      </c>
      <c r="M3419">
        <v>0</v>
      </c>
      <c r="N3419">
        <v>0</v>
      </c>
      <c r="O3419">
        <v>0</v>
      </c>
      <c r="P3419">
        <v>0</v>
      </c>
      <c r="Q3419">
        <v>0</v>
      </c>
      <c r="R3419">
        <v>0</v>
      </c>
      <c r="S3419">
        <v>0</v>
      </c>
      <c r="T3419">
        <v>0</v>
      </c>
      <c r="U3419">
        <v>0</v>
      </c>
      <c r="V3419">
        <v>0</v>
      </c>
      <c r="W3419">
        <v>0</v>
      </c>
      <c r="X3419">
        <v>0</v>
      </c>
      <c r="Y3419">
        <v>0</v>
      </c>
      <c r="Z3419">
        <v>0</v>
      </c>
      <c r="AA3419">
        <v>0</v>
      </c>
      <c r="AB3419">
        <v>0</v>
      </c>
      <c r="AC3419">
        <v>0</v>
      </c>
    </row>
    <row r="3420" spans="1:32">
      <c r="A3420" t="s">
        <v>13870</v>
      </c>
      <c r="B3420" t="s">
        <v>19</v>
      </c>
      <c r="C3420">
        <v>0</v>
      </c>
      <c r="D3420">
        <v>0</v>
      </c>
      <c r="E3420">
        <v>0</v>
      </c>
      <c r="F3420">
        <v>0</v>
      </c>
      <c r="G3420">
        <v>0</v>
      </c>
      <c r="H3420">
        <v>0</v>
      </c>
      <c r="I3420">
        <v>0</v>
      </c>
      <c r="J3420">
        <v>0</v>
      </c>
      <c r="K3420">
        <v>0</v>
      </c>
      <c r="L3420">
        <v>0</v>
      </c>
      <c r="M3420">
        <v>0</v>
      </c>
      <c r="N3420">
        <v>0</v>
      </c>
      <c r="O3420">
        <v>0</v>
      </c>
      <c r="P3420">
        <v>0</v>
      </c>
      <c r="Q3420">
        <v>0</v>
      </c>
      <c r="R3420">
        <v>0</v>
      </c>
      <c r="S3420">
        <v>0</v>
      </c>
      <c r="T3420">
        <v>0</v>
      </c>
      <c r="U3420">
        <v>0</v>
      </c>
      <c r="V3420">
        <v>0</v>
      </c>
      <c r="W3420">
        <v>0</v>
      </c>
      <c r="X3420">
        <v>0</v>
      </c>
      <c r="Y3420">
        <v>0</v>
      </c>
      <c r="Z3420">
        <v>0</v>
      </c>
      <c r="AA3420">
        <v>0</v>
      </c>
      <c r="AB3420">
        <v>0</v>
      </c>
      <c r="AC3420">
        <v>0</v>
      </c>
    </row>
    <row r="3421" spans="1:32">
      <c r="A3421" t="s">
        <v>13871</v>
      </c>
      <c r="B3421" t="s">
        <v>19</v>
      </c>
      <c r="C3421">
        <v>0</v>
      </c>
      <c r="D3421">
        <v>0</v>
      </c>
      <c r="E3421">
        <v>0</v>
      </c>
      <c r="F3421">
        <v>0</v>
      </c>
      <c r="G3421">
        <v>0</v>
      </c>
      <c r="H3421">
        <v>0</v>
      </c>
      <c r="I3421">
        <v>0</v>
      </c>
      <c r="J3421">
        <v>0</v>
      </c>
      <c r="K3421">
        <v>0</v>
      </c>
      <c r="L3421">
        <v>0</v>
      </c>
      <c r="M3421">
        <v>0</v>
      </c>
      <c r="N3421">
        <v>0</v>
      </c>
      <c r="O3421">
        <v>0</v>
      </c>
      <c r="P3421">
        <v>0</v>
      </c>
      <c r="Q3421">
        <v>0</v>
      </c>
      <c r="R3421">
        <v>0</v>
      </c>
      <c r="S3421">
        <v>0</v>
      </c>
      <c r="T3421">
        <v>0</v>
      </c>
      <c r="U3421">
        <v>0</v>
      </c>
      <c r="V3421">
        <v>0</v>
      </c>
      <c r="W3421">
        <v>0</v>
      </c>
      <c r="X3421">
        <v>0</v>
      </c>
      <c r="Y3421">
        <v>0</v>
      </c>
      <c r="Z3421">
        <v>0</v>
      </c>
      <c r="AA3421">
        <v>0</v>
      </c>
      <c r="AB3421">
        <v>0</v>
      </c>
      <c r="AC3421">
        <v>0</v>
      </c>
    </row>
    <row r="3422" spans="1:32">
      <c r="A3422" t="s">
        <v>13872</v>
      </c>
      <c r="B3422" t="s">
        <v>19</v>
      </c>
      <c r="C3422">
        <v>0</v>
      </c>
      <c r="D3422">
        <v>0</v>
      </c>
      <c r="E3422">
        <v>0</v>
      </c>
      <c r="F3422">
        <v>0</v>
      </c>
      <c r="G3422">
        <v>0</v>
      </c>
      <c r="H3422">
        <v>0</v>
      </c>
      <c r="I3422">
        <v>0</v>
      </c>
      <c r="J3422">
        <v>0</v>
      </c>
      <c r="K3422">
        <v>0</v>
      </c>
      <c r="L3422">
        <v>0</v>
      </c>
      <c r="M3422">
        <v>0</v>
      </c>
      <c r="N3422">
        <v>0</v>
      </c>
      <c r="O3422">
        <v>0</v>
      </c>
      <c r="P3422">
        <v>0</v>
      </c>
      <c r="Q3422">
        <v>0</v>
      </c>
      <c r="R3422">
        <v>0</v>
      </c>
      <c r="S3422">
        <v>0</v>
      </c>
      <c r="T3422">
        <v>0</v>
      </c>
      <c r="U3422">
        <v>0</v>
      </c>
      <c r="V3422">
        <v>0</v>
      </c>
      <c r="W3422">
        <v>0</v>
      </c>
      <c r="X3422">
        <v>0</v>
      </c>
      <c r="Y3422">
        <v>0</v>
      </c>
      <c r="Z3422">
        <v>0</v>
      </c>
      <c r="AA3422">
        <v>0</v>
      </c>
      <c r="AB3422">
        <v>0</v>
      </c>
      <c r="AC3422">
        <v>0</v>
      </c>
      <c r="AD3422" s="2"/>
      <c r="AE3422" s="2"/>
      <c r="AF3422" s="2"/>
    </row>
    <row r="3423" spans="1:32">
      <c r="A3423" t="s">
        <v>13873</v>
      </c>
      <c r="B3423" t="s">
        <v>19</v>
      </c>
      <c r="C3423">
        <v>0</v>
      </c>
      <c r="D3423">
        <v>0</v>
      </c>
      <c r="E3423">
        <v>0</v>
      </c>
      <c r="F3423">
        <v>0</v>
      </c>
      <c r="G3423">
        <v>0</v>
      </c>
      <c r="H3423">
        <v>0</v>
      </c>
      <c r="I3423">
        <v>0</v>
      </c>
      <c r="J3423">
        <v>0</v>
      </c>
      <c r="K3423">
        <v>0</v>
      </c>
      <c r="L3423">
        <v>0</v>
      </c>
      <c r="M3423">
        <v>0</v>
      </c>
      <c r="N3423">
        <v>0</v>
      </c>
      <c r="O3423">
        <v>0</v>
      </c>
      <c r="P3423">
        <v>0</v>
      </c>
      <c r="Q3423">
        <v>0</v>
      </c>
      <c r="R3423">
        <v>0</v>
      </c>
      <c r="S3423">
        <v>0</v>
      </c>
      <c r="T3423">
        <v>0</v>
      </c>
      <c r="U3423">
        <v>0</v>
      </c>
      <c r="V3423">
        <v>0</v>
      </c>
      <c r="W3423">
        <v>0</v>
      </c>
      <c r="X3423">
        <v>0</v>
      </c>
      <c r="Y3423">
        <v>0</v>
      </c>
      <c r="Z3423">
        <v>0</v>
      </c>
      <c r="AA3423">
        <v>0</v>
      </c>
      <c r="AB3423">
        <v>0</v>
      </c>
      <c r="AC3423">
        <v>0</v>
      </c>
      <c r="AD3423" s="2"/>
      <c r="AE3423" s="2"/>
      <c r="AF3423" s="2"/>
    </row>
    <row r="3424" spans="1:32">
      <c r="A3424" t="s">
        <v>13874</v>
      </c>
      <c r="B3424" t="s">
        <v>19</v>
      </c>
      <c r="C3424">
        <v>0</v>
      </c>
      <c r="D3424">
        <v>0</v>
      </c>
      <c r="E3424">
        <v>0</v>
      </c>
      <c r="F3424">
        <v>0</v>
      </c>
      <c r="G3424">
        <v>0</v>
      </c>
      <c r="H3424">
        <v>0</v>
      </c>
      <c r="I3424">
        <v>0</v>
      </c>
      <c r="J3424">
        <v>0</v>
      </c>
      <c r="K3424">
        <v>0</v>
      </c>
      <c r="L3424">
        <v>0</v>
      </c>
      <c r="M3424">
        <v>0</v>
      </c>
      <c r="N3424">
        <v>0</v>
      </c>
      <c r="O3424">
        <v>0</v>
      </c>
      <c r="P3424">
        <v>0</v>
      </c>
      <c r="Q3424">
        <v>0</v>
      </c>
      <c r="R3424">
        <v>0</v>
      </c>
      <c r="S3424">
        <v>0</v>
      </c>
      <c r="T3424">
        <v>0</v>
      </c>
      <c r="U3424">
        <v>0</v>
      </c>
      <c r="V3424">
        <v>0</v>
      </c>
      <c r="W3424">
        <v>0</v>
      </c>
      <c r="X3424">
        <v>0</v>
      </c>
      <c r="Y3424">
        <v>0</v>
      </c>
      <c r="Z3424">
        <v>0</v>
      </c>
      <c r="AA3424">
        <v>0</v>
      </c>
      <c r="AB3424">
        <v>0</v>
      </c>
      <c r="AC3424">
        <v>0</v>
      </c>
      <c r="AD3424" s="2"/>
      <c r="AE3424" s="2"/>
      <c r="AF3424" s="2"/>
    </row>
    <row r="3425" spans="1:32">
      <c r="A3425" t="s">
        <v>13875</v>
      </c>
      <c r="B3425" t="s">
        <v>19</v>
      </c>
      <c r="C3425">
        <v>0</v>
      </c>
      <c r="D3425">
        <v>0</v>
      </c>
      <c r="E3425">
        <v>0</v>
      </c>
      <c r="F3425">
        <v>0</v>
      </c>
      <c r="G3425">
        <v>0</v>
      </c>
      <c r="H3425">
        <v>0</v>
      </c>
      <c r="I3425">
        <v>0</v>
      </c>
      <c r="J3425">
        <v>0</v>
      </c>
      <c r="K3425">
        <v>0</v>
      </c>
      <c r="L3425">
        <v>0</v>
      </c>
      <c r="M3425">
        <v>0</v>
      </c>
      <c r="N3425">
        <v>0</v>
      </c>
      <c r="O3425">
        <v>0</v>
      </c>
      <c r="P3425">
        <v>0</v>
      </c>
      <c r="Q3425">
        <v>0</v>
      </c>
      <c r="R3425">
        <v>0</v>
      </c>
      <c r="S3425">
        <v>0</v>
      </c>
      <c r="T3425">
        <v>0</v>
      </c>
      <c r="U3425">
        <v>0</v>
      </c>
      <c r="V3425">
        <v>0</v>
      </c>
      <c r="W3425">
        <v>0</v>
      </c>
      <c r="X3425">
        <v>0</v>
      </c>
      <c r="Y3425">
        <v>0</v>
      </c>
      <c r="Z3425">
        <v>0</v>
      </c>
      <c r="AA3425">
        <v>0</v>
      </c>
      <c r="AB3425">
        <v>0</v>
      </c>
      <c r="AC3425">
        <v>0</v>
      </c>
      <c r="AD3425" s="2"/>
      <c r="AE3425" s="2"/>
      <c r="AF3425" s="2"/>
    </row>
    <row r="3426" spans="1:32">
      <c r="A3426" t="s">
        <v>13876</v>
      </c>
      <c r="B3426" t="s">
        <v>19</v>
      </c>
      <c r="C3426">
        <v>0</v>
      </c>
      <c r="D3426">
        <v>0</v>
      </c>
      <c r="E3426">
        <v>0</v>
      </c>
      <c r="F3426">
        <v>0</v>
      </c>
      <c r="G3426">
        <v>0</v>
      </c>
      <c r="H3426">
        <v>0</v>
      </c>
      <c r="I3426">
        <v>0</v>
      </c>
      <c r="J3426">
        <v>0</v>
      </c>
      <c r="K3426">
        <v>0</v>
      </c>
      <c r="L3426">
        <v>0</v>
      </c>
      <c r="M3426">
        <v>0</v>
      </c>
      <c r="N3426">
        <v>0</v>
      </c>
      <c r="O3426">
        <v>0</v>
      </c>
      <c r="P3426">
        <v>0</v>
      </c>
      <c r="Q3426">
        <v>0</v>
      </c>
      <c r="R3426">
        <v>0</v>
      </c>
      <c r="S3426">
        <v>0</v>
      </c>
      <c r="T3426">
        <v>0</v>
      </c>
      <c r="U3426">
        <v>0</v>
      </c>
      <c r="V3426">
        <v>0</v>
      </c>
      <c r="W3426">
        <v>0</v>
      </c>
      <c r="X3426">
        <v>0</v>
      </c>
      <c r="Y3426">
        <v>0</v>
      </c>
      <c r="Z3426">
        <v>0</v>
      </c>
      <c r="AA3426">
        <v>0</v>
      </c>
      <c r="AB3426">
        <v>0</v>
      </c>
      <c r="AC3426">
        <v>0</v>
      </c>
      <c r="AD3426" s="2"/>
      <c r="AE3426" s="2"/>
      <c r="AF3426" s="2"/>
    </row>
    <row r="3427" spans="1:32">
      <c r="A3427" t="s">
        <v>13877</v>
      </c>
      <c r="B3427" t="s">
        <v>19</v>
      </c>
      <c r="C3427">
        <v>0</v>
      </c>
      <c r="D3427">
        <v>0</v>
      </c>
      <c r="E3427">
        <v>0</v>
      </c>
      <c r="F3427">
        <v>0</v>
      </c>
      <c r="G3427">
        <v>0</v>
      </c>
      <c r="H3427">
        <v>0</v>
      </c>
      <c r="I3427">
        <v>0</v>
      </c>
      <c r="J3427">
        <v>0</v>
      </c>
      <c r="K3427">
        <v>0</v>
      </c>
      <c r="L3427">
        <v>0</v>
      </c>
      <c r="M3427">
        <v>0</v>
      </c>
      <c r="N3427">
        <v>0</v>
      </c>
      <c r="O3427">
        <v>0</v>
      </c>
      <c r="P3427">
        <v>0</v>
      </c>
      <c r="Q3427">
        <v>0</v>
      </c>
      <c r="R3427">
        <v>0</v>
      </c>
      <c r="S3427">
        <v>0</v>
      </c>
      <c r="T3427">
        <v>0</v>
      </c>
      <c r="U3427">
        <v>0</v>
      </c>
      <c r="V3427">
        <v>0</v>
      </c>
      <c r="W3427">
        <v>0</v>
      </c>
      <c r="X3427">
        <v>0</v>
      </c>
      <c r="Y3427">
        <v>0</v>
      </c>
      <c r="Z3427">
        <v>0</v>
      </c>
      <c r="AA3427">
        <v>0</v>
      </c>
      <c r="AB3427">
        <v>0</v>
      </c>
      <c r="AC3427">
        <v>0</v>
      </c>
      <c r="AD3427" s="2"/>
      <c r="AE3427" s="2"/>
      <c r="AF3427" s="2"/>
    </row>
    <row r="3428" spans="1:32">
      <c r="A3428" t="s">
        <v>13878</v>
      </c>
      <c r="B3428" t="s">
        <v>19</v>
      </c>
      <c r="C3428">
        <v>0</v>
      </c>
      <c r="D3428">
        <v>0</v>
      </c>
      <c r="E3428">
        <v>0</v>
      </c>
      <c r="F3428">
        <v>0</v>
      </c>
      <c r="G3428">
        <v>0</v>
      </c>
      <c r="H3428">
        <v>0</v>
      </c>
      <c r="I3428">
        <v>0</v>
      </c>
      <c r="J3428">
        <v>0</v>
      </c>
      <c r="K3428">
        <v>0</v>
      </c>
      <c r="L3428">
        <v>0</v>
      </c>
      <c r="M3428">
        <v>0</v>
      </c>
      <c r="N3428">
        <v>0</v>
      </c>
      <c r="O3428">
        <v>0</v>
      </c>
      <c r="P3428">
        <v>0</v>
      </c>
      <c r="Q3428">
        <v>0</v>
      </c>
      <c r="R3428">
        <v>0</v>
      </c>
      <c r="S3428">
        <v>0</v>
      </c>
      <c r="T3428">
        <v>0</v>
      </c>
      <c r="U3428">
        <v>0</v>
      </c>
      <c r="V3428">
        <v>0</v>
      </c>
      <c r="W3428">
        <v>0</v>
      </c>
      <c r="X3428">
        <v>0</v>
      </c>
      <c r="Y3428">
        <v>0</v>
      </c>
      <c r="Z3428">
        <v>0</v>
      </c>
      <c r="AA3428">
        <v>0</v>
      </c>
      <c r="AB3428">
        <v>0</v>
      </c>
      <c r="AC3428">
        <v>0</v>
      </c>
      <c r="AD3428" s="2"/>
      <c r="AE3428" s="2"/>
      <c r="AF3428" s="2"/>
    </row>
    <row r="3429" spans="1:32">
      <c r="A3429" t="s">
        <v>13879</v>
      </c>
      <c r="B3429" t="s">
        <v>19</v>
      </c>
      <c r="C3429">
        <v>0</v>
      </c>
      <c r="D3429">
        <v>0</v>
      </c>
      <c r="E3429">
        <v>0</v>
      </c>
      <c r="F3429">
        <v>0</v>
      </c>
      <c r="G3429">
        <v>0</v>
      </c>
      <c r="H3429">
        <v>0</v>
      </c>
      <c r="I3429">
        <v>0</v>
      </c>
      <c r="J3429">
        <v>0</v>
      </c>
      <c r="K3429">
        <v>0</v>
      </c>
      <c r="L3429">
        <v>0</v>
      </c>
      <c r="M3429">
        <v>0</v>
      </c>
      <c r="N3429">
        <v>0</v>
      </c>
      <c r="O3429">
        <v>0</v>
      </c>
      <c r="P3429">
        <v>0</v>
      </c>
      <c r="Q3429">
        <v>0</v>
      </c>
      <c r="R3429">
        <v>0</v>
      </c>
      <c r="S3429">
        <v>0</v>
      </c>
      <c r="T3429">
        <v>0</v>
      </c>
      <c r="U3429">
        <v>0</v>
      </c>
      <c r="V3429">
        <v>0</v>
      </c>
      <c r="W3429">
        <v>0</v>
      </c>
      <c r="X3429">
        <v>0</v>
      </c>
      <c r="Y3429">
        <v>0</v>
      </c>
      <c r="Z3429">
        <v>0</v>
      </c>
      <c r="AA3429">
        <v>0</v>
      </c>
      <c r="AB3429">
        <v>0</v>
      </c>
      <c r="AC3429">
        <v>0</v>
      </c>
      <c r="AD3429" s="2"/>
      <c r="AE3429" s="2"/>
      <c r="AF3429" s="2"/>
    </row>
    <row r="3430" spans="1:32">
      <c r="A3430" t="s">
        <v>13880</v>
      </c>
      <c r="B3430" t="s">
        <v>19</v>
      </c>
      <c r="C3430">
        <v>0</v>
      </c>
      <c r="D3430">
        <v>0</v>
      </c>
      <c r="E3430">
        <v>0</v>
      </c>
      <c r="F3430">
        <v>0</v>
      </c>
      <c r="G3430">
        <v>0</v>
      </c>
      <c r="H3430">
        <v>0</v>
      </c>
      <c r="I3430">
        <v>0</v>
      </c>
      <c r="J3430">
        <v>0</v>
      </c>
      <c r="K3430">
        <v>0</v>
      </c>
      <c r="L3430">
        <v>0</v>
      </c>
      <c r="M3430">
        <v>0</v>
      </c>
      <c r="N3430">
        <v>0</v>
      </c>
      <c r="O3430">
        <v>0</v>
      </c>
      <c r="P3430">
        <v>0</v>
      </c>
      <c r="Q3430">
        <v>0</v>
      </c>
      <c r="R3430">
        <v>0</v>
      </c>
      <c r="S3430">
        <v>0</v>
      </c>
      <c r="T3430">
        <v>0</v>
      </c>
      <c r="U3430">
        <v>0</v>
      </c>
      <c r="V3430">
        <v>0</v>
      </c>
      <c r="W3430">
        <v>0</v>
      </c>
      <c r="X3430">
        <v>0</v>
      </c>
      <c r="Y3430">
        <v>0</v>
      </c>
      <c r="Z3430">
        <v>0</v>
      </c>
      <c r="AA3430">
        <v>0</v>
      </c>
      <c r="AB3430">
        <v>0</v>
      </c>
      <c r="AC3430">
        <v>0</v>
      </c>
      <c r="AD3430" s="2"/>
      <c r="AE3430" s="2"/>
      <c r="AF3430" s="2"/>
    </row>
    <row r="3431" spans="1:32">
      <c r="A3431" t="s">
        <v>13881</v>
      </c>
      <c r="B3431" t="s">
        <v>19</v>
      </c>
      <c r="C3431">
        <v>0</v>
      </c>
      <c r="D3431">
        <v>0</v>
      </c>
      <c r="E3431">
        <v>0</v>
      </c>
      <c r="F3431">
        <v>0</v>
      </c>
      <c r="G3431">
        <v>0</v>
      </c>
      <c r="H3431">
        <v>0</v>
      </c>
      <c r="I3431">
        <v>0</v>
      </c>
      <c r="J3431">
        <v>0</v>
      </c>
      <c r="K3431">
        <v>0</v>
      </c>
      <c r="L3431">
        <v>0</v>
      </c>
      <c r="M3431">
        <v>0</v>
      </c>
      <c r="N3431">
        <v>0</v>
      </c>
      <c r="O3431">
        <v>0</v>
      </c>
      <c r="P3431">
        <v>0</v>
      </c>
      <c r="Q3431">
        <v>0</v>
      </c>
      <c r="R3431">
        <v>0</v>
      </c>
      <c r="S3431">
        <v>0</v>
      </c>
      <c r="T3431">
        <v>0</v>
      </c>
      <c r="U3431">
        <v>0</v>
      </c>
      <c r="V3431">
        <v>0</v>
      </c>
      <c r="W3431">
        <v>0</v>
      </c>
      <c r="X3431">
        <v>0</v>
      </c>
      <c r="Y3431">
        <v>0</v>
      </c>
      <c r="Z3431">
        <v>0</v>
      </c>
      <c r="AA3431">
        <v>0</v>
      </c>
      <c r="AB3431">
        <v>0</v>
      </c>
      <c r="AC3431">
        <v>0</v>
      </c>
      <c r="AD3431" s="2"/>
      <c r="AE3431" s="2"/>
      <c r="AF3431" s="2"/>
    </row>
    <row r="3432" spans="1:32">
      <c r="A3432" t="s">
        <v>13882</v>
      </c>
      <c r="B3432" t="s">
        <v>19</v>
      </c>
      <c r="C3432">
        <v>0</v>
      </c>
      <c r="D3432">
        <v>0</v>
      </c>
      <c r="E3432">
        <v>0</v>
      </c>
      <c r="F3432">
        <v>0</v>
      </c>
      <c r="G3432">
        <v>0</v>
      </c>
      <c r="H3432">
        <v>0</v>
      </c>
      <c r="I3432">
        <v>0</v>
      </c>
      <c r="J3432">
        <v>0</v>
      </c>
      <c r="K3432">
        <v>0</v>
      </c>
      <c r="L3432">
        <v>0</v>
      </c>
      <c r="M3432">
        <v>0</v>
      </c>
      <c r="N3432">
        <v>0</v>
      </c>
      <c r="O3432">
        <v>0</v>
      </c>
      <c r="P3432">
        <v>0</v>
      </c>
      <c r="Q3432">
        <v>0</v>
      </c>
      <c r="R3432">
        <v>0</v>
      </c>
      <c r="S3432">
        <v>0</v>
      </c>
      <c r="T3432">
        <v>0</v>
      </c>
      <c r="U3432">
        <v>0</v>
      </c>
      <c r="V3432">
        <v>0</v>
      </c>
      <c r="W3432">
        <v>0</v>
      </c>
      <c r="X3432">
        <v>0</v>
      </c>
      <c r="Y3432">
        <v>0</v>
      </c>
      <c r="Z3432">
        <v>0</v>
      </c>
      <c r="AA3432">
        <v>0</v>
      </c>
      <c r="AB3432">
        <v>0</v>
      </c>
      <c r="AC3432">
        <v>0</v>
      </c>
      <c r="AD3432" s="2"/>
      <c r="AE3432" s="2"/>
      <c r="AF3432" s="2"/>
    </row>
    <row r="3433" spans="1:32">
      <c r="A3433" t="s">
        <v>13883</v>
      </c>
      <c r="B3433" t="s">
        <v>19</v>
      </c>
      <c r="C3433">
        <v>0</v>
      </c>
      <c r="D3433">
        <v>0</v>
      </c>
      <c r="E3433">
        <v>0</v>
      </c>
      <c r="F3433">
        <v>0</v>
      </c>
      <c r="G3433">
        <v>0</v>
      </c>
      <c r="H3433">
        <v>0</v>
      </c>
      <c r="I3433">
        <v>0</v>
      </c>
      <c r="J3433">
        <v>0</v>
      </c>
      <c r="K3433">
        <v>0</v>
      </c>
      <c r="L3433">
        <v>0</v>
      </c>
      <c r="M3433">
        <v>0</v>
      </c>
      <c r="N3433">
        <v>0</v>
      </c>
      <c r="O3433">
        <v>0</v>
      </c>
      <c r="P3433">
        <v>0</v>
      </c>
      <c r="Q3433">
        <v>0</v>
      </c>
      <c r="R3433">
        <v>0</v>
      </c>
      <c r="S3433">
        <v>0</v>
      </c>
      <c r="T3433">
        <v>0</v>
      </c>
      <c r="U3433">
        <v>0</v>
      </c>
      <c r="V3433">
        <v>0</v>
      </c>
      <c r="W3433">
        <v>0</v>
      </c>
      <c r="X3433">
        <v>0</v>
      </c>
      <c r="Y3433">
        <v>0</v>
      </c>
      <c r="Z3433">
        <v>0</v>
      </c>
      <c r="AA3433">
        <v>0</v>
      </c>
      <c r="AB3433">
        <v>0</v>
      </c>
      <c r="AC3433">
        <v>0</v>
      </c>
    </row>
    <row r="3434" spans="1:32">
      <c r="A3434" t="s">
        <v>13884</v>
      </c>
      <c r="B3434" t="s">
        <v>19</v>
      </c>
      <c r="C3434">
        <v>0</v>
      </c>
      <c r="D3434">
        <v>0</v>
      </c>
      <c r="E3434">
        <v>0</v>
      </c>
      <c r="F3434">
        <v>0</v>
      </c>
      <c r="G3434">
        <v>0</v>
      </c>
      <c r="H3434">
        <v>0</v>
      </c>
      <c r="I3434">
        <v>0</v>
      </c>
      <c r="J3434">
        <v>0</v>
      </c>
      <c r="K3434">
        <v>0</v>
      </c>
      <c r="L3434">
        <v>0</v>
      </c>
      <c r="M3434">
        <v>0</v>
      </c>
      <c r="N3434">
        <v>0</v>
      </c>
      <c r="O3434">
        <v>0</v>
      </c>
      <c r="P3434">
        <v>0</v>
      </c>
      <c r="Q3434">
        <v>0</v>
      </c>
      <c r="R3434">
        <v>0</v>
      </c>
      <c r="S3434">
        <v>0</v>
      </c>
      <c r="T3434">
        <v>0</v>
      </c>
      <c r="U3434">
        <v>0</v>
      </c>
      <c r="V3434">
        <v>0</v>
      </c>
      <c r="W3434">
        <v>0</v>
      </c>
      <c r="X3434">
        <v>0</v>
      </c>
      <c r="Y3434">
        <v>0</v>
      </c>
      <c r="Z3434">
        <v>0</v>
      </c>
      <c r="AA3434">
        <v>0</v>
      </c>
      <c r="AB3434">
        <v>0</v>
      </c>
      <c r="AC3434">
        <v>0</v>
      </c>
      <c r="AD3434" s="2"/>
      <c r="AE3434" s="2"/>
      <c r="AF3434" s="2"/>
    </row>
    <row r="3435" spans="1:32">
      <c r="A3435" t="s">
        <v>13885</v>
      </c>
      <c r="B3435" t="s">
        <v>19</v>
      </c>
      <c r="C3435">
        <v>0</v>
      </c>
      <c r="D3435">
        <v>0</v>
      </c>
      <c r="E3435">
        <v>0</v>
      </c>
      <c r="F3435">
        <v>0</v>
      </c>
      <c r="G3435">
        <v>0</v>
      </c>
      <c r="H3435">
        <v>0</v>
      </c>
      <c r="I3435">
        <v>0</v>
      </c>
      <c r="J3435">
        <v>0</v>
      </c>
      <c r="K3435">
        <v>0</v>
      </c>
      <c r="L3435">
        <v>0</v>
      </c>
      <c r="M3435">
        <v>0</v>
      </c>
      <c r="N3435">
        <v>0</v>
      </c>
      <c r="O3435">
        <v>0</v>
      </c>
      <c r="P3435">
        <v>0</v>
      </c>
      <c r="Q3435">
        <v>0</v>
      </c>
      <c r="R3435">
        <v>0</v>
      </c>
      <c r="S3435">
        <v>0</v>
      </c>
      <c r="T3435">
        <v>0</v>
      </c>
      <c r="U3435">
        <v>0</v>
      </c>
      <c r="V3435">
        <v>0</v>
      </c>
      <c r="W3435">
        <v>0</v>
      </c>
      <c r="X3435">
        <v>0</v>
      </c>
      <c r="Y3435">
        <v>0</v>
      </c>
      <c r="Z3435">
        <v>0</v>
      </c>
      <c r="AA3435">
        <v>0</v>
      </c>
      <c r="AB3435">
        <v>0</v>
      </c>
      <c r="AC3435">
        <v>0</v>
      </c>
      <c r="AD3435" s="2"/>
      <c r="AE3435" s="2"/>
      <c r="AF3435" s="2"/>
    </row>
    <row r="3436" spans="1:32">
      <c r="A3436" t="s">
        <v>13886</v>
      </c>
      <c r="B3436" t="s">
        <v>19</v>
      </c>
      <c r="C3436">
        <v>0</v>
      </c>
      <c r="D3436">
        <v>0</v>
      </c>
      <c r="E3436">
        <v>0</v>
      </c>
      <c r="F3436">
        <v>0</v>
      </c>
      <c r="G3436">
        <v>0</v>
      </c>
      <c r="H3436">
        <v>0</v>
      </c>
      <c r="I3436">
        <v>0</v>
      </c>
      <c r="J3436">
        <v>0</v>
      </c>
      <c r="K3436">
        <v>0</v>
      </c>
      <c r="L3436">
        <v>0</v>
      </c>
      <c r="M3436">
        <v>0</v>
      </c>
      <c r="N3436">
        <v>0</v>
      </c>
      <c r="O3436">
        <v>0</v>
      </c>
      <c r="P3436">
        <v>0</v>
      </c>
      <c r="Q3436">
        <v>0</v>
      </c>
      <c r="R3436">
        <v>0</v>
      </c>
      <c r="S3436">
        <v>0</v>
      </c>
      <c r="T3436">
        <v>0</v>
      </c>
      <c r="U3436">
        <v>0</v>
      </c>
      <c r="V3436">
        <v>0</v>
      </c>
      <c r="W3436">
        <v>0</v>
      </c>
      <c r="X3436">
        <v>0</v>
      </c>
      <c r="Y3436">
        <v>0</v>
      </c>
      <c r="Z3436">
        <v>0</v>
      </c>
      <c r="AA3436">
        <v>0</v>
      </c>
      <c r="AB3436">
        <v>0</v>
      </c>
      <c r="AC3436">
        <v>0</v>
      </c>
      <c r="AD3436" s="2"/>
      <c r="AE3436" s="2"/>
      <c r="AF3436" s="2"/>
    </row>
    <row r="3437" spans="1:32">
      <c r="A3437" t="s">
        <v>13887</v>
      </c>
      <c r="B3437" t="s">
        <v>19</v>
      </c>
      <c r="C3437">
        <v>0</v>
      </c>
      <c r="D3437">
        <v>0</v>
      </c>
      <c r="E3437">
        <v>0</v>
      </c>
      <c r="F3437">
        <v>0</v>
      </c>
      <c r="G3437">
        <v>0</v>
      </c>
      <c r="H3437">
        <v>0</v>
      </c>
      <c r="I3437">
        <v>0</v>
      </c>
      <c r="J3437">
        <v>0</v>
      </c>
      <c r="K3437">
        <v>0</v>
      </c>
      <c r="L3437">
        <v>0</v>
      </c>
      <c r="M3437">
        <v>0</v>
      </c>
      <c r="N3437">
        <v>0</v>
      </c>
      <c r="O3437">
        <v>0</v>
      </c>
      <c r="P3437">
        <v>0</v>
      </c>
      <c r="Q3437">
        <v>0</v>
      </c>
      <c r="R3437">
        <v>0</v>
      </c>
      <c r="S3437">
        <v>0</v>
      </c>
      <c r="T3437">
        <v>0</v>
      </c>
      <c r="U3437">
        <v>0</v>
      </c>
      <c r="V3437">
        <v>0</v>
      </c>
      <c r="W3437">
        <v>0</v>
      </c>
      <c r="X3437">
        <v>0</v>
      </c>
      <c r="Y3437">
        <v>0</v>
      </c>
      <c r="Z3437">
        <v>0</v>
      </c>
      <c r="AA3437">
        <v>0</v>
      </c>
      <c r="AB3437">
        <v>0</v>
      </c>
      <c r="AC3437">
        <v>0</v>
      </c>
      <c r="AD3437" s="2"/>
      <c r="AE3437" s="2"/>
      <c r="AF3437" s="2"/>
    </row>
    <row r="3438" spans="1:32">
      <c r="A3438" t="s">
        <v>13888</v>
      </c>
      <c r="B3438" t="s">
        <v>19</v>
      </c>
      <c r="C3438">
        <v>0</v>
      </c>
      <c r="D3438">
        <v>0</v>
      </c>
      <c r="E3438">
        <v>0</v>
      </c>
      <c r="F3438">
        <v>0</v>
      </c>
      <c r="G3438">
        <v>0</v>
      </c>
      <c r="H3438">
        <v>0</v>
      </c>
      <c r="I3438">
        <v>0</v>
      </c>
      <c r="J3438">
        <v>0</v>
      </c>
      <c r="K3438">
        <v>0</v>
      </c>
      <c r="L3438">
        <v>0</v>
      </c>
      <c r="M3438">
        <v>0</v>
      </c>
      <c r="N3438">
        <v>0</v>
      </c>
      <c r="O3438">
        <v>0</v>
      </c>
      <c r="P3438">
        <v>0</v>
      </c>
      <c r="Q3438">
        <v>0</v>
      </c>
      <c r="R3438">
        <v>0</v>
      </c>
      <c r="S3438">
        <v>0</v>
      </c>
      <c r="T3438">
        <v>0</v>
      </c>
      <c r="U3438">
        <v>0</v>
      </c>
      <c r="V3438">
        <v>0</v>
      </c>
      <c r="W3438">
        <v>0</v>
      </c>
      <c r="X3438">
        <v>0</v>
      </c>
      <c r="Y3438">
        <v>0</v>
      </c>
      <c r="Z3438">
        <v>0</v>
      </c>
      <c r="AA3438">
        <v>0</v>
      </c>
      <c r="AB3438">
        <v>0</v>
      </c>
      <c r="AC3438">
        <v>0</v>
      </c>
      <c r="AD3438" s="2"/>
      <c r="AE3438" s="2"/>
      <c r="AF3438" s="2"/>
    </row>
    <row r="3439" spans="1:32">
      <c r="A3439" t="s">
        <v>13889</v>
      </c>
      <c r="B3439" t="s">
        <v>19</v>
      </c>
      <c r="C3439">
        <v>0</v>
      </c>
      <c r="D3439">
        <v>0</v>
      </c>
      <c r="E3439">
        <v>0</v>
      </c>
      <c r="F3439">
        <v>0</v>
      </c>
      <c r="G3439">
        <v>0</v>
      </c>
      <c r="H3439">
        <v>0</v>
      </c>
      <c r="I3439">
        <v>0</v>
      </c>
      <c r="J3439">
        <v>0</v>
      </c>
      <c r="K3439">
        <v>0</v>
      </c>
      <c r="L3439">
        <v>0</v>
      </c>
      <c r="M3439">
        <v>0</v>
      </c>
      <c r="N3439">
        <v>0</v>
      </c>
      <c r="O3439">
        <v>0</v>
      </c>
      <c r="P3439">
        <v>0</v>
      </c>
      <c r="Q3439">
        <v>0</v>
      </c>
      <c r="R3439">
        <v>0</v>
      </c>
      <c r="S3439">
        <v>0</v>
      </c>
      <c r="T3439">
        <v>0</v>
      </c>
      <c r="U3439">
        <v>0</v>
      </c>
      <c r="V3439">
        <v>0</v>
      </c>
      <c r="W3439">
        <v>0</v>
      </c>
      <c r="X3439">
        <v>0</v>
      </c>
      <c r="Y3439">
        <v>0</v>
      </c>
      <c r="Z3439">
        <v>0</v>
      </c>
      <c r="AA3439">
        <v>0</v>
      </c>
      <c r="AB3439">
        <v>0</v>
      </c>
      <c r="AC3439">
        <v>0</v>
      </c>
      <c r="AD3439" s="2"/>
      <c r="AE3439" s="2"/>
      <c r="AF3439" s="2"/>
    </row>
    <row r="3440" spans="1:32">
      <c r="A3440" t="s">
        <v>13890</v>
      </c>
      <c r="B3440" t="s">
        <v>19</v>
      </c>
      <c r="C3440">
        <v>0</v>
      </c>
      <c r="D3440">
        <v>0</v>
      </c>
      <c r="E3440">
        <v>0</v>
      </c>
      <c r="F3440">
        <v>0</v>
      </c>
      <c r="G3440">
        <v>0</v>
      </c>
      <c r="H3440">
        <v>0</v>
      </c>
      <c r="I3440">
        <v>0</v>
      </c>
      <c r="J3440">
        <v>0</v>
      </c>
      <c r="K3440">
        <v>0</v>
      </c>
      <c r="L3440">
        <v>0</v>
      </c>
      <c r="M3440">
        <v>0</v>
      </c>
      <c r="N3440">
        <v>0</v>
      </c>
      <c r="O3440">
        <v>0</v>
      </c>
      <c r="P3440">
        <v>0</v>
      </c>
      <c r="Q3440">
        <v>0</v>
      </c>
      <c r="R3440">
        <v>0</v>
      </c>
      <c r="S3440">
        <v>0</v>
      </c>
      <c r="T3440">
        <v>0</v>
      </c>
      <c r="U3440">
        <v>0</v>
      </c>
      <c r="V3440">
        <v>0</v>
      </c>
      <c r="W3440">
        <v>0</v>
      </c>
      <c r="X3440">
        <v>0</v>
      </c>
      <c r="Y3440">
        <v>0</v>
      </c>
      <c r="Z3440">
        <v>0</v>
      </c>
      <c r="AA3440">
        <v>0</v>
      </c>
      <c r="AB3440">
        <v>0</v>
      </c>
      <c r="AC3440">
        <v>0</v>
      </c>
      <c r="AD3440" s="2"/>
      <c r="AE3440" s="2"/>
      <c r="AF3440" s="2"/>
    </row>
    <row r="3441" spans="1:32">
      <c r="A3441" t="s">
        <v>13891</v>
      </c>
      <c r="B3441" t="s">
        <v>19</v>
      </c>
      <c r="C3441">
        <v>0</v>
      </c>
      <c r="D3441">
        <v>0</v>
      </c>
      <c r="E3441">
        <v>0</v>
      </c>
      <c r="F3441">
        <v>0</v>
      </c>
      <c r="G3441">
        <v>0</v>
      </c>
      <c r="H3441">
        <v>0</v>
      </c>
      <c r="I3441">
        <v>0</v>
      </c>
      <c r="J3441">
        <v>0</v>
      </c>
      <c r="K3441">
        <v>0</v>
      </c>
      <c r="L3441">
        <v>0</v>
      </c>
      <c r="M3441">
        <v>0</v>
      </c>
      <c r="N3441">
        <v>0</v>
      </c>
      <c r="O3441">
        <v>0</v>
      </c>
      <c r="P3441">
        <v>0</v>
      </c>
      <c r="Q3441">
        <v>0</v>
      </c>
      <c r="R3441">
        <v>0</v>
      </c>
      <c r="S3441">
        <v>0</v>
      </c>
      <c r="T3441">
        <v>0</v>
      </c>
      <c r="U3441">
        <v>0</v>
      </c>
      <c r="V3441">
        <v>0</v>
      </c>
      <c r="W3441">
        <v>0</v>
      </c>
      <c r="X3441">
        <v>0</v>
      </c>
      <c r="Y3441">
        <v>0</v>
      </c>
      <c r="Z3441">
        <v>0</v>
      </c>
      <c r="AA3441">
        <v>0</v>
      </c>
      <c r="AB3441">
        <v>0</v>
      </c>
      <c r="AC3441">
        <v>0</v>
      </c>
    </row>
    <row r="3442" spans="1:32">
      <c r="A3442" t="s">
        <v>13892</v>
      </c>
      <c r="B3442" t="s">
        <v>19</v>
      </c>
      <c r="C3442">
        <v>0</v>
      </c>
      <c r="D3442">
        <v>0</v>
      </c>
      <c r="E3442">
        <v>0</v>
      </c>
      <c r="F3442">
        <v>0</v>
      </c>
      <c r="G3442">
        <v>0</v>
      </c>
      <c r="H3442">
        <v>0</v>
      </c>
      <c r="I3442">
        <v>0</v>
      </c>
      <c r="J3442">
        <v>0</v>
      </c>
      <c r="K3442">
        <v>0</v>
      </c>
      <c r="L3442">
        <v>0</v>
      </c>
      <c r="M3442">
        <v>0</v>
      </c>
      <c r="N3442">
        <v>0</v>
      </c>
      <c r="O3442">
        <v>0</v>
      </c>
      <c r="P3442">
        <v>0</v>
      </c>
      <c r="Q3442">
        <v>0</v>
      </c>
      <c r="R3442">
        <v>0</v>
      </c>
      <c r="S3442">
        <v>0</v>
      </c>
      <c r="T3442">
        <v>0</v>
      </c>
      <c r="U3442">
        <v>0</v>
      </c>
      <c r="V3442">
        <v>0</v>
      </c>
      <c r="W3442">
        <v>0</v>
      </c>
      <c r="X3442">
        <v>0</v>
      </c>
      <c r="Y3442">
        <v>0</v>
      </c>
      <c r="Z3442">
        <v>0</v>
      </c>
      <c r="AA3442">
        <v>0</v>
      </c>
      <c r="AB3442">
        <v>0</v>
      </c>
      <c r="AC3442">
        <v>0</v>
      </c>
    </row>
    <row r="3443" spans="1:32">
      <c r="A3443" t="s">
        <v>13893</v>
      </c>
      <c r="B3443" t="s">
        <v>19</v>
      </c>
      <c r="C3443">
        <v>0</v>
      </c>
      <c r="D3443">
        <v>0</v>
      </c>
      <c r="E3443">
        <v>0</v>
      </c>
      <c r="F3443">
        <v>0</v>
      </c>
      <c r="G3443">
        <v>0</v>
      </c>
      <c r="H3443">
        <v>0</v>
      </c>
      <c r="I3443">
        <v>0</v>
      </c>
      <c r="J3443">
        <v>0</v>
      </c>
      <c r="K3443">
        <v>0</v>
      </c>
      <c r="L3443">
        <v>0</v>
      </c>
      <c r="M3443">
        <v>0</v>
      </c>
      <c r="N3443">
        <v>0</v>
      </c>
      <c r="O3443">
        <v>0</v>
      </c>
      <c r="P3443">
        <v>0</v>
      </c>
      <c r="Q3443">
        <v>0</v>
      </c>
      <c r="R3443">
        <v>0</v>
      </c>
      <c r="S3443">
        <v>0</v>
      </c>
      <c r="T3443">
        <v>0</v>
      </c>
      <c r="U3443">
        <v>0</v>
      </c>
      <c r="V3443">
        <v>0</v>
      </c>
      <c r="W3443">
        <v>0</v>
      </c>
      <c r="X3443">
        <v>0</v>
      </c>
      <c r="Y3443">
        <v>0</v>
      </c>
      <c r="Z3443">
        <v>0</v>
      </c>
      <c r="AA3443">
        <v>0</v>
      </c>
      <c r="AB3443">
        <v>0</v>
      </c>
      <c r="AC3443">
        <v>0</v>
      </c>
      <c r="AD3443" s="2"/>
      <c r="AE3443" s="2"/>
      <c r="AF3443" s="2"/>
    </row>
    <row r="3444" spans="1:32">
      <c r="A3444" t="s">
        <v>13894</v>
      </c>
      <c r="B3444" t="s">
        <v>19</v>
      </c>
      <c r="C3444">
        <v>0</v>
      </c>
      <c r="D3444">
        <v>0</v>
      </c>
      <c r="E3444">
        <v>0</v>
      </c>
      <c r="F3444">
        <v>0</v>
      </c>
      <c r="G3444">
        <v>0</v>
      </c>
      <c r="H3444">
        <v>0</v>
      </c>
      <c r="I3444">
        <v>0</v>
      </c>
      <c r="J3444">
        <v>0</v>
      </c>
      <c r="K3444">
        <v>0</v>
      </c>
      <c r="L3444">
        <v>0</v>
      </c>
      <c r="M3444">
        <v>0</v>
      </c>
      <c r="N3444">
        <v>0</v>
      </c>
      <c r="O3444">
        <v>0</v>
      </c>
      <c r="P3444">
        <v>0</v>
      </c>
      <c r="Q3444">
        <v>0</v>
      </c>
      <c r="R3444">
        <v>0</v>
      </c>
      <c r="S3444">
        <v>0</v>
      </c>
      <c r="T3444">
        <v>0</v>
      </c>
      <c r="U3444">
        <v>0</v>
      </c>
      <c r="V3444">
        <v>0</v>
      </c>
      <c r="W3444">
        <v>0</v>
      </c>
      <c r="X3444">
        <v>0</v>
      </c>
      <c r="Y3444">
        <v>0</v>
      </c>
      <c r="Z3444">
        <v>0</v>
      </c>
      <c r="AA3444">
        <v>0</v>
      </c>
      <c r="AB3444">
        <v>0</v>
      </c>
      <c r="AC3444">
        <v>0</v>
      </c>
      <c r="AD3444" s="2"/>
      <c r="AE3444" s="2"/>
      <c r="AF3444" s="2"/>
    </row>
    <row r="3445" spans="1:32">
      <c r="A3445" t="s">
        <v>13895</v>
      </c>
      <c r="B3445" t="s">
        <v>19</v>
      </c>
      <c r="C3445">
        <v>0</v>
      </c>
      <c r="D3445">
        <v>0</v>
      </c>
      <c r="E3445">
        <v>0</v>
      </c>
      <c r="F3445">
        <v>0</v>
      </c>
      <c r="G3445">
        <v>0</v>
      </c>
      <c r="H3445">
        <v>0</v>
      </c>
      <c r="I3445">
        <v>0</v>
      </c>
      <c r="J3445">
        <v>0</v>
      </c>
      <c r="K3445">
        <v>0</v>
      </c>
      <c r="L3445">
        <v>0</v>
      </c>
      <c r="M3445">
        <v>0</v>
      </c>
      <c r="N3445">
        <v>0</v>
      </c>
      <c r="O3445">
        <v>0</v>
      </c>
      <c r="P3445">
        <v>0</v>
      </c>
      <c r="Q3445">
        <v>0</v>
      </c>
      <c r="R3445">
        <v>0</v>
      </c>
      <c r="S3445">
        <v>0</v>
      </c>
      <c r="T3445">
        <v>0</v>
      </c>
      <c r="U3445">
        <v>0</v>
      </c>
      <c r="V3445">
        <v>0</v>
      </c>
      <c r="W3445">
        <v>0</v>
      </c>
      <c r="X3445">
        <v>0</v>
      </c>
      <c r="Y3445">
        <v>0</v>
      </c>
      <c r="Z3445">
        <v>0</v>
      </c>
      <c r="AA3445">
        <v>0</v>
      </c>
      <c r="AB3445">
        <v>0</v>
      </c>
      <c r="AC3445">
        <v>0</v>
      </c>
    </row>
    <row r="3446" spans="1:32">
      <c r="A3446" t="s">
        <v>13896</v>
      </c>
      <c r="B3446" t="s">
        <v>19</v>
      </c>
      <c r="C3446">
        <v>0</v>
      </c>
      <c r="D3446">
        <v>0</v>
      </c>
      <c r="E3446">
        <v>0</v>
      </c>
      <c r="F3446">
        <v>0</v>
      </c>
      <c r="G3446">
        <v>0</v>
      </c>
      <c r="H3446">
        <v>0</v>
      </c>
      <c r="I3446">
        <v>0</v>
      </c>
      <c r="J3446">
        <v>0</v>
      </c>
      <c r="K3446">
        <v>0</v>
      </c>
      <c r="L3446">
        <v>0</v>
      </c>
      <c r="M3446">
        <v>0</v>
      </c>
      <c r="N3446">
        <v>0</v>
      </c>
      <c r="O3446">
        <v>0</v>
      </c>
      <c r="P3446">
        <v>0</v>
      </c>
      <c r="Q3446">
        <v>0</v>
      </c>
      <c r="R3446">
        <v>0</v>
      </c>
      <c r="S3446">
        <v>0</v>
      </c>
      <c r="T3446">
        <v>0</v>
      </c>
      <c r="U3446">
        <v>0</v>
      </c>
      <c r="V3446">
        <v>0</v>
      </c>
      <c r="W3446">
        <v>0</v>
      </c>
      <c r="X3446">
        <v>0</v>
      </c>
      <c r="Y3446">
        <v>0</v>
      </c>
      <c r="Z3446">
        <v>0</v>
      </c>
      <c r="AA3446">
        <v>0</v>
      </c>
      <c r="AB3446">
        <v>0</v>
      </c>
      <c r="AC3446">
        <v>0</v>
      </c>
      <c r="AD3446" s="2"/>
      <c r="AE3446" s="2"/>
      <c r="AF3446" s="2"/>
    </row>
    <row r="3447" spans="1:32">
      <c r="A3447" t="s">
        <v>13897</v>
      </c>
      <c r="B3447" t="s">
        <v>19</v>
      </c>
      <c r="C3447">
        <v>0</v>
      </c>
      <c r="D3447">
        <v>0</v>
      </c>
      <c r="E3447">
        <v>0</v>
      </c>
      <c r="F3447">
        <v>0</v>
      </c>
      <c r="G3447">
        <v>0</v>
      </c>
      <c r="H3447">
        <v>0</v>
      </c>
      <c r="I3447">
        <v>0</v>
      </c>
      <c r="J3447">
        <v>0</v>
      </c>
      <c r="K3447">
        <v>0</v>
      </c>
      <c r="L3447">
        <v>0</v>
      </c>
      <c r="M3447">
        <v>0</v>
      </c>
      <c r="N3447">
        <v>0</v>
      </c>
      <c r="O3447">
        <v>0</v>
      </c>
      <c r="P3447">
        <v>0</v>
      </c>
      <c r="Q3447">
        <v>0</v>
      </c>
      <c r="R3447">
        <v>0</v>
      </c>
      <c r="S3447">
        <v>0</v>
      </c>
      <c r="T3447">
        <v>0</v>
      </c>
      <c r="U3447">
        <v>0</v>
      </c>
      <c r="V3447">
        <v>0</v>
      </c>
      <c r="W3447">
        <v>0</v>
      </c>
      <c r="X3447">
        <v>0</v>
      </c>
      <c r="Y3447">
        <v>0</v>
      </c>
      <c r="Z3447">
        <v>0</v>
      </c>
      <c r="AA3447">
        <v>0</v>
      </c>
      <c r="AB3447">
        <v>0</v>
      </c>
      <c r="AC3447">
        <v>0</v>
      </c>
      <c r="AD3447" s="2"/>
      <c r="AE3447" s="2"/>
      <c r="AF3447" s="2"/>
    </row>
    <row r="3448" spans="1:32">
      <c r="A3448" t="s">
        <v>13898</v>
      </c>
      <c r="B3448" t="s">
        <v>19</v>
      </c>
      <c r="C3448">
        <v>0</v>
      </c>
      <c r="D3448">
        <v>0</v>
      </c>
      <c r="E3448">
        <v>0</v>
      </c>
      <c r="F3448">
        <v>0</v>
      </c>
      <c r="G3448">
        <v>0</v>
      </c>
      <c r="H3448">
        <v>0</v>
      </c>
      <c r="I3448">
        <v>0</v>
      </c>
      <c r="J3448">
        <v>0</v>
      </c>
      <c r="K3448">
        <v>0</v>
      </c>
      <c r="L3448">
        <v>0</v>
      </c>
      <c r="M3448">
        <v>0</v>
      </c>
      <c r="N3448">
        <v>0</v>
      </c>
      <c r="O3448">
        <v>0</v>
      </c>
      <c r="P3448">
        <v>0</v>
      </c>
      <c r="Q3448">
        <v>0</v>
      </c>
      <c r="R3448">
        <v>0</v>
      </c>
      <c r="S3448">
        <v>0</v>
      </c>
      <c r="T3448">
        <v>0</v>
      </c>
      <c r="U3448">
        <v>0</v>
      </c>
      <c r="V3448">
        <v>0</v>
      </c>
      <c r="W3448">
        <v>0</v>
      </c>
      <c r="X3448">
        <v>0</v>
      </c>
      <c r="Y3448">
        <v>0</v>
      </c>
      <c r="Z3448">
        <v>0</v>
      </c>
      <c r="AA3448">
        <v>0</v>
      </c>
      <c r="AB3448">
        <v>0</v>
      </c>
      <c r="AC3448">
        <v>0</v>
      </c>
      <c r="AD3448" s="2"/>
      <c r="AE3448" s="2"/>
      <c r="AF3448" s="2"/>
    </row>
    <row r="3449" spans="1:32">
      <c r="A3449" t="s">
        <v>13899</v>
      </c>
      <c r="B3449" t="s">
        <v>19</v>
      </c>
      <c r="C3449">
        <v>0</v>
      </c>
      <c r="D3449">
        <v>0</v>
      </c>
      <c r="E3449">
        <v>0</v>
      </c>
      <c r="F3449">
        <v>0</v>
      </c>
      <c r="G3449">
        <v>0</v>
      </c>
      <c r="H3449">
        <v>0</v>
      </c>
      <c r="I3449">
        <v>0</v>
      </c>
      <c r="J3449">
        <v>0</v>
      </c>
      <c r="K3449">
        <v>0</v>
      </c>
      <c r="L3449">
        <v>0</v>
      </c>
      <c r="M3449">
        <v>0</v>
      </c>
      <c r="N3449">
        <v>0</v>
      </c>
      <c r="O3449">
        <v>0</v>
      </c>
      <c r="P3449">
        <v>0</v>
      </c>
      <c r="Q3449">
        <v>0</v>
      </c>
      <c r="R3449">
        <v>0</v>
      </c>
      <c r="S3449">
        <v>0</v>
      </c>
      <c r="T3449">
        <v>0</v>
      </c>
      <c r="U3449">
        <v>0</v>
      </c>
      <c r="V3449">
        <v>0</v>
      </c>
      <c r="W3449">
        <v>0</v>
      </c>
      <c r="X3449">
        <v>0</v>
      </c>
      <c r="Y3449">
        <v>0</v>
      </c>
      <c r="Z3449">
        <v>0</v>
      </c>
      <c r="AA3449">
        <v>0</v>
      </c>
      <c r="AB3449">
        <v>0</v>
      </c>
      <c r="AC3449">
        <v>0</v>
      </c>
      <c r="AD3449" s="2"/>
      <c r="AE3449" s="2"/>
      <c r="AF3449" s="2"/>
    </row>
    <row r="3450" spans="1:32">
      <c r="A3450" t="s">
        <v>13900</v>
      </c>
      <c r="B3450" t="s">
        <v>19</v>
      </c>
      <c r="C3450">
        <v>0</v>
      </c>
      <c r="D3450">
        <v>0</v>
      </c>
      <c r="E3450">
        <v>0</v>
      </c>
      <c r="F3450">
        <v>0</v>
      </c>
      <c r="G3450">
        <v>0</v>
      </c>
      <c r="H3450">
        <v>0</v>
      </c>
      <c r="I3450">
        <v>0</v>
      </c>
      <c r="J3450">
        <v>0</v>
      </c>
      <c r="K3450">
        <v>0</v>
      </c>
      <c r="L3450">
        <v>0</v>
      </c>
      <c r="M3450">
        <v>0</v>
      </c>
      <c r="N3450">
        <v>0</v>
      </c>
      <c r="O3450">
        <v>0</v>
      </c>
      <c r="P3450">
        <v>0</v>
      </c>
      <c r="Q3450">
        <v>0</v>
      </c>
      <c r="R3450">
        <v>0</v>
      </c>
      <c r="S3450">
        <v>0</v>
      </c>
      <c r="T3450">
        <v>0</v>
      </c>
      <c r="U3450">
        <v>0</v>
      </c>
      <c r="V3450">
        <v>0</v>
      </c>
      <c r="W3450">
        <v>0</v>
      </c>
      <c r="X3450">
        <v>0</v>
      </c>
      <c r="Y3450">
        <v>0</v>
      </c>
      <c r="Z3450">
        <v>0</v>
      </c>
      <c r="AA3450">
        <v>0</v>
      </c>
      <c r="AB3450">
        <v>0</v>
      </c>
      <c r="AC3450">
        <v>0</v>
      </c>
      <c r="AD3450" s="2"/>
      <c r="AE3450" s="2"/>
      <c r="AF3450" s="2"/>
    </row>
    <row r="3451" spans="1:32">
      <c r="A3451" t="s">
        <v>13901</v>
      </c>
      <c r="B3451" t="s">
        <v>19</v>
      </c>
      <c r="C3451">
        <v>0</v>
      </c>
      <c r="D3451">
        <v>0</v>
      </c>
      <c r="E3451">
        <v>0</v>
      </c>
      <c r="F3451">
        <v>0</v>
      </c>
      <c r="G3451">
        <v>0</v>
      </c>
      <c r="H3451">
        <v>0</v>
      </c>
      <c r="I3451">
        <v>0</v>
      </c>
      <c r="J3451">
        <v>0</v>
      </c>
      <c r="K3451">
        <v>0</v>
      </c>
      <c r="L3451">
        <v>0</v>
      </c>
      <c r="M3451">
        <v>0</v>
      </c>
      <c r="N3451">
        <v>0</v>
      </c>
      <c r="O3451">
        <v>0</v>
      </c>
      <c r="P3451">
        <v>0</v>
      </c>
      <c r="Q3451">
        <v>0</v>
      </c>
      <c r="R3451">
        <v>0</v>
      </c>
      <c r="S3451">
        <v>0</v>
      </c>
      <c r="T3451">
        <v>0</v>
      </c>
      <c r="U3451">
        <v>0</v>
      </c>
      <c r="V3451">
        <v>0</v>
      </c>
      <c r="W3451">
        <v>0</v>
      </c>
      <c r="X3451">
        <v>0</v>
      </c>
      <c r="Y3451">
        <v>0</v>
      </c>
      <c r="Z3451">
        <v>0</v>
      </c>
      <c r="AA3451">
        <v>0</v>
      </c>
      <c r="AB3451">
        <v>0</v>
      </c>
      <c r="AC3451">
        <v>0</v>
      </c>
      <c r="AD3451" s="2"/>
      <c r="AE3451" s="2"/>
      <c r="AF3451" s="2"/>
    </row>
    <row r="3452" spans="1:32">
      <c r="A3452" t="s">
        <v>13902</v>
      </c>
      <c r="B3452" t="s">
        <v>19</v>
      </c>
      <c r="C3452">
        <v>0</v>
      </c>
      <c r="D3452">
        <v>0</v>
      </c>
      <c r="E3452">
        <v>0</v>
      </c>
      <c r="F3452">
        <v>0</v>
      </c>
      <c r="G3452">
        <v>0</v>
      </c>
      <c r="H3452">
        <v>0</v>
      </c>
      <c r="I3452">
        <v>0</v>
      </c>
      <c r="J3452">
        <v>0</v>
      </c>
      <c r="K3452">
        <v>0</v>
      </c>
      <c r="L3452">
        <v>0</v>
      </c>
      <c r="M3452">
        <v>0</v>
      </c>
      <c r="N3452">
        <v>0</v>
      </c>
      <c r="O3452">
        <v>0</v>
      </c>
      <c r="P3452">
        <v>0</v>
      </c>
      <c r="Q3452">
        <v>0</v>
      </c>
      <c r="R3452">
        <v>0</v>
      </c>
      <c r="S3452">
        <v>0</v>
      </c>
      <c r="T3452">
        <v>0</v>
      </c>
      <c r="U3452">
        <v>0</v>
      </c>
      <c r="V3452">
        <v>0</v>
      </c>
      <c r="W3452">
        <v>0</v>
      </c>
      <c r="X3452">
        <v>0</v>
      </c>
      <c r="Y3452">
        <v>0</v>
      </c>
      <c r="Z3452">
        <v>0</v>
      </c>
      <c r="AA3452">
        <v>0</v>
      </c>
      <c r="AB3452">
        <v>0</v>
      </c>
      <c r="AC3452">
        <v>0</v>
      </c>
      <c r="AD3452" s="2"/>
      <c r="AE3452" s="2"/>
      <c r="AF3452" s="2"/>
    </row>
    <row r="3453" spans="1:32">
      <c r="A3453" t="s">
        <v>13903</v>
      </c>
      <c r="B3453" t="s">
        <v>19</v>
      </c>
      <c r="C3453">
        <v>0</v>
      </c>
      <c r="D3453">
        <v>0</v>
      </c>
      <c r="E3453">
        <v>0</v>
      </c>
      <c r="F3453">
        <v>0</v>
      </c>
      <c r="G3453">
        <v>0</v>
      </c>
      <c r="H3453">
        <v>0</v>
      </c>
      <c r="I3453">
        <v>0</v>
      </c>
      <c r="J3453">
        <v>0</v>
      </c>
      <c r="K3453">
        <v>0</v>
      </c>
      <c r="L3453">
        <v>0</v>
      </c>
      <c r="M3453">
        <v>0</v>
      </c>
      <c r="N3453">
        <v>0</v>
      </c>
      <c r="O3453">
        <v>0</v>
      </c>
      <c r="P3453">
        <v>0</v>
      </c>
      <c r="Q3453">
        <v>0</v>
      </c>
      <c r="R3453">
        <v>0</v>
      </c>
      <c r="S3453">
        <v>0</v>
      </c>
      <c r="T3453">
        <v>0</v>
      </c>
      <c r="U3453">
        <v>0</v>
      </c>
      <c r="V3453">
        <v>0</v>
      </c>
      <c r="W3453">
        <v>0</v>
      </c>
      <c r="X3453">
        <v>0</v>
      </c>
      <c r="Y3453">
        <v>0</v>
      </c>
      <c r="Z3453">
        <v>0</v>
      </c>
      <c r="AA3453">
        <v>0</v>
      </c>
      <c r="AB3453">
        <v>0</v>
      </c>
      <c r="AC3453">
        <v>0</v>
      </c>
      <c r="AD3453" s="2"/>
      <c r="AE3453" s="2"/>
      <c r="AF3453" s="2"/>
    </row>
    <row r="3454" spans="1:32">
      <c r="A3454" t="s">
        <v>13904</v>
      </c>
      <c r="B3454" t="s">
        <v>19</v>
      </c>
      <c r="C3454">
        <v>0</v>
      </c>
      <c r="D3454">
        <v>0</v>
      </c>
      <c r="E3454">
        <v>0</v>
      </c>
      <c r="F3454">
        <v>0</v>
      </c>
      <c r="G3454">
        <v>0</v>
      </c>
      <c r="H3454">
        <v>0</v>
      </c>
      <c r="I3454">
        <v>0</v>
      </c>
      <c r="J3454">
        <v>0</v>
      </c>
      <c r="K3454">
        <v>0</v>
      </c>
      <c r="L3454">
        <v>0</v>
      </c>
      <c r="M3454">
        <v>0</v>
      </c>
      <c r="N3454">
        <v>0</v>
      </c>
      <c r="O3454">
        <v>0</v>
      </c>
      <c r="P3454">
        <v>0</v>
      </c>
      <c r="Q3454">
        <v>0</v>
      </c>
      <c r="R3454">
        <v>0</v>
      </c>
      <c r="S3454">
        <v>0</v>
      </c>
      <c r="T3454">
        <v>0</v>
      </c>
      <c r="U3454">
        <v>0</v>
      </c>
      <c r="V3454">
        <v>0</v>
      </c>
      <c r="W3454">
        <v>0</v>
      </c>
      <c r="X3454">
        <v>0</v>
      </c>
      <c r="Y3454">
        <v>0</v>
      </c>
      <c r="Z3454">
        <v>0</v>
      </c>
      <c r="AA3454">
        <v>0</v>
      </c>
      <c r="AB3454">
        <v>0</v>
      </c>
      <c r="AC3454">
        <v>0</v>
      </c>
      <c r="AD3454" s="2"/>
      <c r="AE3454" s="2"/>
      <c r="AF3454" s="2"/>
    </row>
    <row r="3455" spans="1:32">
      <c r="A3455" t="s">
        <v>13905</v>
      </c>
      <c r="B3455" t="s">
        <v>19</v>
      </c>
      <c r="C3455">
        <v>0</v>
      </c>
      <c r="D3455">
        <v>0</v>
      </c>
      <c r="E3455">
        <v>0</v>
      </c>
      <c r="F3455">
        <v>0</v>
      </c>
      <c r="G3455">
        <v>0</v>
      </c>
      <c r="H3455">
        <v>0</v>
      </c>
      <c r="I3455">
        <v>0</v>
      </c>
      <c r="J3455">
        <v>0</v>
      </c>
      <c r="K3455">
        <v>0</v>
      </c>
      <c r="L3455">
        <v>0</v>
      </c>
      <c r="M3455">
        <v>0</v>
      </c>
      <c r="N3455">
        <v>0</v>
      </c>
      <c r="O3455">
        <v>0</v>
      </c>
      <c r="P3455">
        <v>0</v>
      </c>
      <c r="Q3455">
        <v>0</v>
      </c>
      <c r="R3455">
        <v>0</v>
      </c>
      <c r="S3455">
        <v>0</v>
      </c>
      <c r="T3455">
        <v>0</v>
      </c>
      <c r="U3455">
        <v>0</v>
      </c>
      <c r="V3455">
        <v>0</v>
      </c>
      <c r="W3455">
        <v>0</v>
      </c>
      <c r="X3455">
        <v>0</v>
      </c>
      <c r="Y3455">
        <v>0</v>
      </c>
      <c r="Z3455">
        <v>0</v>
      </c>
      <c r="AA3455">
        <v>0</v>
      </c>
      <c r="AB3455">
        <v>0</v>
      </c>
      <c r="AC3455">
        <v>0</v>
      </c>
      <c r="AD3455" s="2"/>
      <c r="AE3455" s="2"/>
      <c r="AF3455" s="2"/>
    </row>
    <row r="3456" spans="1:32">
      <c r="A3456" t="s">
        <v>13906</v>
      </c>
      <c r="B3456" t="s">
        <v>19</v>
      </c>
      <c r="C3456">
        <v>0</v>
      </c>
      <c r="D3456">
        <v>0</v>
      </c>
      <c r="E3456">
        <v>0</v>
      </c>
      <c r="F3456">
        <v>0</v>
      </c>
      <c r="G3456">
        <v>0</v>
      </c>
      <c r="H3456">
        <v>0</v>
      </c>
      <c r="I3456">
        <v>0</v>
      </c>
      <c r="J3456">
        <v>0</v>
      </c>
      <c r="K3456">
        <v>0</v>
      </c>
      <c r="L3456">
        <v>0</v>
      </c>
      <c r="M3456">
        <v>0</v>
      </c>
      <c r="N3456">
        <v>0</v>
      </c>
      <c r="O3456">
        <v>0</v>
      </c>
      <c r="P3456">
        <v>0</v>
      </c>
      <c r="Q3456">
        <v>0</v>
      </c>
      <c r="R3456">
        <v>0</v>
      </c>
      <c r="S3456">
        <v>0</v>
      </c>
      <c r="T3456">
        <v>0</v>
      </c>
      <c r="U3456">
        <v>0</v>
      </c>
      <c r="V3456">
        <v>0</v>
      </c>
      <c r="W3456">
        <v>0</v>
      </c>
      <c r="X3456">
        <v>0</v>
      </c>
      <c r="Y3456">
        <v>0</v>
      </c>
      <c r="Z3456">
        <v>0</v>
      </c>
      <c r="AA3456">
        <v>0</v>
      </c>
      <c r="AB3456">
        <v>0</v>
      </c>
      <c r="AC3456">
        <v>0</v>
      </c>
      <c r="AD3456" s="2"/>
      <c r="AE3456" s="2"/>
      <c r="AF3456" s="2"/>
    </row>
    <row r="3457" spans="1:29">
      <c r="A3457" t="s">
        <v>13907</v>
      </c>
      <c r="B3457" t="s">
        <v>19</v>
      </c>
      <c r="C3457">
        <v>0</v>
      </c>
      <c r="D3457">
        <v>0</v>
      </c>
      <c r="E3457">
        <v>0</v>
      </c>
      <c r="F3457">
        <v>0</v>
      </c>
      <c r="G3457">
        <v>0</v>
      </c>
      <c r="H3457">
        <v>0</v>
      </c>
      <c r="I3457">
        <v>0</v>
      </c>
      <c r="J3457">
        <v>0</v>
      </c>
      <c r="K3457">
        <v>0</v>
      </c>
      <c r="L3457">
        <v>0</v>
      </c>
      <c r="M3457">
        <v>0</v>
      </c>
      <c r="N3457">
        <v>0</v>
      </c>
      <c r="O3457">
        <v>0</v>
      </c>
      <c r="P3457">
        <v>0</v>
      </c>
      <c r="Q3457">
        <v>0</v>
      </c>
      <c r="R3457">
        <v>0</v>
      </c>
      <c r="S3457">
        <v>0</v>
      </c>
      <c r="T3457">
        <v>0</v>
      </c>
      <c r="U3457">
        <v>0</v>
      </c>
      <c r="V3457">
        <v>0</v>
      </c>
      <c r="W3457">
        <v>0</v>
      </c>
      <c r="X3457">
        <v>0</v>
      </c>
      <c r="Y3457">
        <v>0</v>
      </c>
      <c r="Z3457">
        <v>0</v>
      </c>
      <c r="AA3457">
        <v>0</v>
      </c>
      <c r="AB3457">
        <v>0</v>
      </c>
      <c r="AC3457">
        <v>0</v>
      </c>
    </row>
    <row r="3458" spans="1:29">
      <c r="A3458" t="s">
        <v>13908</v>
      </c>
      <c r="B3458" t="s">
        <v>19</v>
      </c>
      <c r="C3458">
        <v>0</v>
      </c>
      <c r="D3458">
        <v>0</v>
      </c>
      <c r="E3458">
        <v>0</v>
      </c>
      <c r="F3458">
        <v>0</v>
      </c>
      <c r="G3458">
        <v>0</v>
      </c>
      <c r="H3458">
        <v>0</v>
      </c>
      <c r="I3458">
        <v>0</v>
      </c>
      <c r="J3458">
        <v>0</v>
      </c>
      <c r="K3458">
        <v>0</v>
      </c>
      <c r="L3458">
        <v>0</v>
      </c>
      <c r="M3458">
        <v>0</v>
      </c>
      <c r="N3458">
        <v>0</v>
      </c>
      <c r="O3458">
        <v>0</v>
      </c>
      <c r="P3458">
        <v>0</v>
      </c>
      <c r="Q3458">
        <v>0</v>
      </c>
      <c r="R3458">
        <v>0</v>
      </c>
      <c r="S3458">
        <v>0</v>
      </c>
      <c r="T3458">
        <v>0</v>
      </c>
      <c r="U3458">
        <v>0</v>
      </c>
      <c r="V3458">
        <v>0</v>
      </c>
      <c r="W3458">
        <v>0</v>
      </c>
      <c r="X3458">
        <v>0</v>
      </c>
      <c r="Y3458">
        <v>0</v>
      </c>
      <c r="Z3458">
        <v>0</v>
      </c>
      <c r="AA3458">
        <v>0</v>
      </c>
      <c r="AB3458">
        <v>0</v>
      </c>
      <c r="AC3458">
        <v>0</v>
      </c>
    </row>
    <row r="3459" spans="1:29">
      <c r="A3459" t="s">
        <v>13909</v>
      </c>
      <c r="B3459" t="s">
        <v>19</v>
      </c>
      <c r="C3459">
        <v>0</v>
      </c>
      <c r="D3459">
        <v>0</v>
      </c>
      <c r="E3459">
        <v>0</v>
      </c>
      <c r="F3459">
        <v>0</v>
      </c>
      <c r="G3459">
        <v>0</v>
      </c>
      <c r="H3459">
        <v>0</v>
      </c>
      <c r="I3459">
        <v>0</v>
      </c>
      <c r="J3459">
        <v>0</v>
      </c>
      <c r="K3459">
        <v>0</v>
      </c>
      <c r="L3459">
        <v>0</v>
      </c>
      <c r="M3459">
        <v>0</v>
      </c>
      <c r="N3459">
        <v>0</v>
      </c>
      <c r="O3459">
        <v>0</v>
      </c>
      <c r="P3459">
        <v>0</v>
      </c>
      <c r="Q3459">
        <v>0</v>
      </c>
      <c r="R3459">
        <v>0</v>
      </c>
      <c r="S3459">
        <v>0</v>
      </c>
      <c r="T3459">
        <v>0</v>
      </c>
      <c r="U3459">
        <v>0</v>
      </c>
      <c r="V3459">
        <v>0</v>
      </c>
      <c r="W3459">
        <v>0</v>
      </c>
      <c r="X3459">
        <v>0</v>
      </c>
      <c r="Y3459">
        <v>0</v>
      </c>
      <c r="Z3459">
        <v>0</v>
      </c>
      <c r="AA3459">
        <v>0</v>
      </c>
      <c r="AB3459">
        <v>0</v>
      </c>
      <c r="AC3459">
        <v>0</v>
      </c>
    </row>
    <row r="3460" spans="1:29">
      <c r="A3460" t="s">
        <v>13910</v>
      </c>
      <c r="B3460" t="s">
        <v>19</v>
      </c>
      <c r="C3460">
        <v>0</v>
      </c>
      <c r="D3460">
        <v>0</v>
      </c>
      <c r="E3460">
        <v>0</v>
      </c>
      <c r="F3460">
        <v>0</v>
      </c>
      <c r="G3460">
        <v>0</v>
      </c>
      <c r="H3460">
        <v>0</v>
      </c>
      <c r="I3460">
        <v>0</v>
      </c>
      <c r="J3460">
        <v>0</v>
      </c>
      <c r="K3460">
        <v>0</v>
      </c>
      <c r="L3460">
        <v>0</v>
      </c>
      <c r="M3460">
        <v>0</v>
      </c>
      <c r="N3460">
        <v>0</v>
      </c>
      <c r="O3460">
        <v>0</v>
      </c>
      <c r="P3460">
        <v>0</v>
      </c>
      <c r="Q3460">
        <v>0</v>
      </c>
      <c r="R3460">
        <v>0</v>
      </c>
      <c r="S3460">
        <v>0</v>
      </c>
      <c r="T3460">
        <v>0</v>
      </c>
      <c r="U3460">
        <v>0</v>
      </c>
      <c r="V3460">
        <v>0</v>
      </c>
      <c r="W3460">
        <v>0</v>
      </c>
      <c r="X3460">
        <v>0</v>
      </c>
      <c r="Y3460">
        <v>0</v>
      </c>
      <c r="Z3460">
        <v>0</v>
      </c>
      <c r="AA3460">
        <v>0</v>
      </c>
      <c r="AB3460">
        <v>0</v>
      </c>
      <c r="AC3460">
        <v>0</v>
      </c>
    </row>
    <row r="3461" spans="1:29">
      <c r="A3461" t="s">
        <v>13911</v>
      </c>
      <c r="B3461" t="s">
        <v>19</v>
      </c>
      <c r="C3461">
        <v>0</v>
      </c>
      <c r="D3461">
        <v>0</v>
      </c>
      <c r="E3461">
        <v>0</v>
      </c>
      <c r="F3461">
        <v>0</v>
      </c>
      <c r="G3461">
        <v>0</v>
      </c>
      <c r="H3461">
        <v>0</v>
      </c>
      <c r="I3461">
        <v>0</v>
      </c>
      <c r="J3461">
        <v>0</v>
      </c>
      <c r="K3461">
        <v>0</v>
      </c>
      <c r="L3461">
        <v>0</v>
      </c>
      <c r="M3461">
        <v>0</v>
      </c>
      <c r="N3461">
        <v>0</v>
      </c>
      <c r="O3461">
        <v>0</v>
      </c>
      <c r="P3461">
        <v>0</v>
      </c>
      <c r="Q3461">
        <v>0</v>
      </c>
      <c r="R3461">
        <v>0</v>
      </c>
      <c r="S3461">
        <v>0</v>
      </c>
      <c r="T3461">
        <v>0</v>
      </c>
      <c r="U3461">
        <v>0</v>
      </c>
      <c r="V3461">
        <v>0</v>
      </c>
      <c r="W3461">
        <v>0</v>
      </c>
      <c r="X3461">
        <v>0</v>
      </c>
      <c r="Y3461">
        <v>0</v>
      </c>
      <c r="Z3461">
        <v>0</v>
      </c>
      <c r="AA3461">
        <v>0</v>
      </c>
      <c r="AB3461">
        <v>0</v>
      </c>
      <c r="AC3461">
        <v>0</v>
      </c>
    </row>
    <row r="3462" spans="1:29">
      <c r="A3462" t="s">
        <v>13912</v>
      </c>
      <c r="B3462" t="s">
        <v>19</v>
      </c>
      <c r="C3462">
        <v>0</v>
      </c>
      <c r="D3462">
        <v>0</v>
      </c>
      <c r="E3462">
        <v>0</v>
      </c>
      <c r="F3462">
        <v>0</v>
      </c>
      <c r="G3462">
        <v>0</v>
      </c>
      <c r="H3462">
        <v>0</v>
      </c>
      <c r="I3462">
        <v>0</v>
      </c>
      <c r="J3462">
        <v>0</v>
      </c>
      <c r="K3462">
        <v>0</v>
      </c>
      <c r="L3462">
        <v>0</v>
      </c>
      <c r="M3462">
        <v>0</v>
      </c>
      <c r="N3462">
        <v>0</v>
      </c>
      <c r="O3462">
        <v>0</v>
      </c>
      <c r="P3462">
        <v>0</v>
      </c>
      <c r="Q3462">
        <v>0</v>
      </c>
      <c r="R3462">
        <v>0</v>
      </c>
      <c r="S3462">
        <v>0</v>
      </c>
      <c r="T3462">
        <v>0</v>
      </c>
      <c r="U3462">
        <v>0</v>
      </c>
      <c r="V3462">
        <v>0</v>
      </c>
      <c r="W3462">
        <v>0</v>
      </c>
      <c r="X3462">
        <v>0</v>
      </c>
      <c r="Y3462">
        <v>0</v>
      </c>
      <c r="Z3462">
        <v>0</v>
      </c>
      <c r="AA3462">
        <v>0</v>
      </c>
      <c r="AB3462">
        <v>0</v>
      </c>
      <c r="AC3462">
        <v>0</v>
      </c>
    </row>
    <row r="3463" spans="1:29">
      <c r="A3463" t="s">
        <v>13913</v>
      </c>
      <c r="B3463" t="s">
        <v>19</v>
      </c>
      <c r="C3463">
        <v>0</v>
      </c>
      <c r="D3463">
        <v>0</v>
      </c>
      <c r="E3463">
        <v>0</v>
      </c>
      <c r="F3463">
        <v>0</v>
      </c>
      <c r="G3463">
        <v>0</v>
      </c>
      <c r="H3463">
        <v>0</v>
      </c>
      <c r="I3463">
        <v>0</v>
      </c>
      <c r="J3463">
        <v>0</v>
      </c>
      <c r="K3463">
        <v>0</v>
      </c>
      <c r="L3463">
        <v>0</v>
      </c>
      <c r="M3463">
        <v>0</v>
      </c>
      <c r="N3463">
        <v>0</v>
      </c>
      <c r="O3463">
        <v>0</v>
      </c>
      <c r="P3463">
        <v>0</v>
      </c>
      <c r="Q3463">
        <v>0</v>
      </c>
      <c r="R3463">
        <v>0</v>
      </c>
      <c r="S3463">
        <v>0</v>
      </c>
      <c r="T3463">
        <v>0</v>
      </c>
      <c r="U3463">
        <v>0</v>
      </c>
      <c r="V3463">
        <v>0</v>
      </c>
      <c r="W3463">
        <v>0</v>
      </c>
      <c r="X3463">
        <v>0</v>
      </c>
      <c r="Y3463">
        <v>0</v>
      </c>
      <c r="Z3463">
        <v>0</v>
      </c>
      <c r="AA3463">
        <v>0</v>
      </c>
      <c r="AB3463">
        <v>0</v>
      </c>
      <c r="AC3463">
        <v>0</v>
      </c>
    </row>
    <row r="3464" spans="1:29">
      <c r="A3464" t="s">
        <v>13914</v>
      </c>
      <c r="B3464" t="s">
        <v>19</v>
      </c>
      <c r="C3464">
        <v>0</v>
      </c>
      <c r="D3464">
        <v>0</v>
      </c>
      <c r="E3464">
        <v>0</v>
      </c>
      <c r="F3464">
        <v>0</v>
      </c>
      <c r="G3464">
        <v>0</v>
      </c>
      <c r="H3464">
        <v>0</v>
      </c>
      <c r="I3464">
        <v>0</v>
      </c>
      <c r="J3464">
        <v>0</v>
      </c>
      <c r="K3464">
        <v>0</v>
      </c>
      <c r="L3464">
        <v>0</v>
      </c>
      <c r="M3464">
        <v>0</v>
      </c>
      <c r="N3464">
        <v>0</v>
      </c>
      <c r="O3464">
        <v>0</v>
      </c>
      <c r="P3464">
        <v>0</v>
      </c>
      <c r="Q3464">
        <v>0</v>
      </c>
      <c r="R3464">
        <v>0</v>
      </c>
      <c r="S3464">
        <v>0</v>
      </c>
      <c r="T3464">
        <v>0</v>
      </c>
      <c r="U3464">
        <v>0</v>
      </c>
      <c r="V3464">
        <v>0</v>
      </c>
      <c r="W3464">
        <v>0</v>
      </c>
      <c r="X3464">
        <v>0</v>
      </c>
      <c r="Y3464">
        <v>0</v>
      </c>
      <c r="Z3464">
        <v>0</v>
      </c>
      <c r="AA3464">
        <v>0</v>
      </c>
      <c r="AB3464">
        <v>0</v>
      </c>
      <c r="AC3464">
        <v>0</v>
      </c>
    </row>
    <row r="3465" spans="1:29">
      <c r="A3465" t="s">
        <v>13915</v>
      </c>
      <c r="B3465" t="s">
        <v>19</v>
      </c>
      <c r="C3465">
        <v>0</v>
      </c>
      <c r="D3465">
        <v>0</v>
      </c>
      <c r="E3465">
        <v>0</v>
      </c>
      <c r="F3465">
        <v>0</v>
      </c>
      <c r="G3465">
        <v>0</v>
      </c>
      <c r="H3465">
        <v>0</v>
      </c>
      <c r="I3465">
        <v>0</v>
      </c>
      <c r="J3465">
        <v>0</v>
      </c>
      <c r="K3465">
        <v>0</v>
      </c>
      <c r="L3465">
        <v>0</v>
      </c>
      <c r="M3465">
        <v>0</v>
      </c>
      <c r="N3465">
        <v>0</v>
      </c>
      <c r="O3465">
        <v>0</v>
      </c>
      <c r="P3465">
        <v>0</v>
      </c>
      <c r="Q3465">
        <v>0</v>
      </c>
      <c r="R3465">
        <v>0</v>
      </c>
      <c r="S3465">
        <v>0</v>
      </c>
      <c r="T3465">
        <v>0</v>
      </c>
      <c r="U3465">
        <v>0</v>
      </c>
      <c r="V3465">
        <v>0</v>
      </c>
      <c r="W3465">
        <v>0</v>
      </c>
      <c r="X3465">
        <v>0</v>
      </c>
      <c r="Y3465">
        <v>0</v>
      </c>
      <c r="Z3465">
        <v>0</v>
      </c>
      <c r="AA3465">
        <v>0</v>
      </c>
      <c r="AB3465">
        <v>0</v>
      </c>
      <c r="AC3465">
        <v>0</v>
      </c>
    </row>
    <row r="3466" spans="1:29">
      <c r="A3466" t="s">
        <v>13916</v>
      </c>
      <c r="B3466" t="s">
        <v>19</v>
      </c>
      <c r="C3466">
        <v>0</v>
      </c>
      <c r="D3466">
        <v>0</v>
      </c>
      <c r="E3466">
        <v>0</v>
      </c>
      <c r="F3466">
        <v>0</v>
      </c>
      <c r="G3466">
        <v>0</v>
      </c>
      <c r="H3466">
        <v>0</v>
      </c>
      <c r="I3466">
        <v>0</v>
      </c>
      <c r="J3466">
        <v>0</v>
      </c>
      <c r="K3466">
        <v>0</v>
      </c>
      <c r="L3466">
        <v>0</v>
      </c>
      <c r="M3466">
        <v>0</v>
      </c>
      <c r="N3466">
        <v>0</v>
      </c>
      <c r="O3466">
        <v>0</v>
      </c>
      <c r="P3466">
        <v>0</v>
      </c>
      <c r="Q3466">
        <v>0</v>
      </c>
      <c r="R3466">
        <v>0</v>
      </c>
      <c r="S3466">
        <v>0</v>
      </c>
      <c r="T3466">
        <v>0</v>
      </c>
      <c r="U3466">
        <v>0</v>
      </c>
      <c r="V3466">
        <v>0</v>
      </c>
      <c r="W3466">
        <v>0</v>
      </c>
      <c r="X3466">
        <v>0</v>
      </c>
      <c r="Y3466">
        <v>0</v>
      </c>
      <c r="Z3466">
        <v>0</v>
      </c>
      <c r="AA3466">
        <v>0</v>
      </c>
      <c r="AB3466">
        <v>0</v>
      </c>
      <c r="AC3466">
        <v>0</v>
      </c>
    </row>
    <row r="3467" spans="1:29">
      <c r="A3467" t="s">
        <v>13917</v>
      </c>
      <c r="B3467" t="s">
        <v>19</v>
      </c>
      <c r="C3467">
        <v>0</v>
      </c>
      <c r="D3467">
        <v>0</v>
      </c>
      <c r="E3467">
        <v>0</v>
      </c>
      <c r="F3467">
        <v>0</v>
      </c>
      <c r="G3467">
        <v>0</v>
      </c>
      <c r="H3467">
        <v>0</v>
      </c>
      <c r="I3467">
        <v>0</v>
      </c>
      <c r="J3467">
        <v>0</v>
      </c>
      <c r="K3467">
        <v>0</v>
      </c>
      <c r="L3467">
        <v>0</v>
      </c>
      <c r="M3467">
        <v>0</v>
      </c>
      <c r="N3467">
        <v>0</v>
      </c>
      <c r="O3467">
        <v>0</v>
      </c>
      <c r="P3467">
        <v>0</v>
      </c>
      <c r="Q3467">
        <v>0</v>
      </c>
      <c r="R3467">
        <v>0</v>
      </c>
      <c r="S3467">
        <v>0</v>
      </c>
      <c r="T3467">
        <v>0</v>
      </c>
      <c r="U3467">
        <v>0</v>
      </c>
      <c r="V3467">
        <v>0</v>
      </c>
      <c r="W3467">
        <v>0</v>
      </c>
      <c r="X3467">
        <v>0</v>
      </c>
      <c r="Y3467">
        <v>0</v>
      </c>
      <c r="Z3467">
        <v>0</v>
      </c>
      <c r="AA3467">
        <v>0</v>
      </c>
      <c r="AB3467">
        <v>0</v>
      </c>
      <c r="AC3467">
        <v>0</v>
      </c>
    </row>
    <row r="3468" spans="1:29">
      <c r="A3468" t="s">
        <v>13918</v>
      </c>
      <c r="B3468" t="s">
        <v>19</v>
      </c>
      <c r="C3468">
        <v>0</v>
      </c>
      <c r="D3468">
        <v>0</v>
      </c>
      <c r="E3468">
        <v>0</v>
      </c>
      <c r="F3468">
        <v>0</v>
      </c>
      <c r="G3468">
        <v>0</v>
      </c>
      <c r="H3468">
        <v>0</v>
      </c>
      <c r="I3468">
        <v>0</v>
      </c>
      <c r="J3468">
        <v>0</v>
      </c>
      <c r="K3468">
        <v>0</v>
      </c>
      <c r="L3468">
        <v>0</v>
      </c>
      <c r="M3468">
        <v>0</v>
      </c>
      <c r="N3468">
        <v>0</v>
      </c>
      <c r="O3468">
        <v>0</v>
      </c>
      <c r="P3468">
        <v>0</v>
      </c>
      <c r="Q3468">
        <v>0</v>
      </c>
      <c r="R3468">
        <v>0</v>
      </c>
      <c r="S3468">
        <v>0</v>
      </c>
      <c r="T3468">
        <v>0</v>
      </c>
      <c r="U3468">
        <v>0</v>
      </c>
      <c r="V3468">
        <v>0</v>
      </c>
      <c r="W3468">
        <v>0</v>
      </c>
      <c r="X3468">
        <v>0</v>
      </c>
      <c r="Y3468">
        <v>0</v>
      </c>
      <c r="Z3468">
        <v>0</v>
      </c>
      <c r="AA3468">
        <v>0</v>
      </c>
      <c r="AB3468">
        <v>0</v>
      </c>
      <c r="AC3468">
        <v>0</v>
      </c>
    </row>
    <row r="3469" spans="1:29">
      <c r="A3469" t="s">
        <v>13919</v>
      </c>
      <c r="B3469" t="s">
        <v>19</v>
      </c>
      <c r="C3469">
        <v>0</v>
      </c>
      <c r="D3469">
        <v>0</v>
      </c>
      <c r="E3469">
        <v>0</v>
      </c>
      <c r="F3469">
        <v>0</v>
      </c>
      <c r="G3469">
        <v>0</v>
      </c>
      <c r="H3469">
        <v>0</v>
      </c>
      <c r="I3469">
        <v>0</v>
      </c>
      <c r="J3469">
        <v>0</v>
      </c>
      <c r="K3469">
        <v>0</v>
      </c>
      <c r="L3469">
        <v>0</v>
      </c>
      <c r="M3469">
        <v>0</v>
      </c>
      <c r="N3469">
        <v>0</v>
      </c>
      <c r="O3469">
        <v>0</v>
      </c>
      <c r="P3469">
        <v>0</v>
      </c>
      <c r="Q3469">
        <v>0</v>
      </c>
      <c r="R3469">
        <v>0</v>
      </c>
      <c r="S3469">
        <v>0</v>
      </c>
      <c r="T3469">
        <v>0</v>
      </c>
      <c r="U3469">
        <v>0</v>
      </c>
      <c r="V3469">
        <v>0</v>
      </c>
      <c r="W3469">
        <v>0</v>
      </c>
      <c r="X3469">
        <v>0</v>
      </c>
      <c r="Y3469">
        <v>0</v>
      </c>
      <c r="Z3469">
        <v>0</v>
      </c>
      <c r="AA3469">
        <v>0</v>
      </c>
      <c r="AB3469">
        <v>0</v>
      </c>
      <c r="AC3469">
        <v>0</v>
      </c>
    </row>
    <row r="3470" spans="1:29">
      <c r="A3470" t="s">
        <v>13920</v>
      </c>
      <c r="B3470" t="s">
        <v>19</v>
      </c>
      <c r="C3470">
        <v>0</v>
      </c>
      <c r="D3470">
        <v>0</v>
      </c>
      <c r="E3470">
        <v>0</v>
      </c>
      <c r="F3470">
        <v>0</v>
      </c>
      <c r="G3470">
        <v>0</v>
      </c>
      <c r="H3470">
        <v>0</v>
      </c>
      <c r="I3470">
        <v>0</v>
      </c>
      <c r="J3470">
        <v>0</v>
      </c>
      <c r="K3470">
        <v>0</v>
      </c>
      <c r="L3470">
        <v>0</v>
      </c>
      <c r="M3470">
        <v>0</v>
      </c>
      <c r="N3470">
        <v>0</v>
      </c>
      <c r="O3470">
        <v>0</v>
      </c>
      <c r="P3470">
        <v>0</v>
      </c>
      <c r="Q3470">
        <v>0</v>
      </c>
      <c r="R3470">
        <v>0</v>
      </c>
      <c r="S3470">
        <v>0</v>
      </c>
      <c r="T3470">
        <v>0</v>
      </c>
      <c r="U3470">
        <v>0</v>
      </c>
      <c r="V3470">
        <v>0</v>
      </c>
      <c r="W3470">
        <v>0</v>
      </c>
      <c r="X3470">
        <v>0</v>
      </c>
      <c r="Y3470">
        <v>0</v>
      </c>
      <c r="Z3470">
        <v>0</v>
      </c>
      <c r="AA3470">
        <v>0</v>
      </c>
      <c r="AB3470">
        <v>0</v>
      </c>
      <c r="AC3470">
        <v>0</v>
      </c>
    </row>
    <row r="3471" spans="1:29">
      <c r="A3471" t="s">
        <v>13921</v>
      </c>
      <c r="B3471" t="s">
        <v>19</v>
      </c>
      <c r="C3471">
        <v>0</v>
      </c>
      <c r="D3471">
        <v>0</v>
      </c>
      <c r="E3471">
        <v>0</v>
      </c>
      <c r="F3471">
        <v>0</v>
      </c>
      <c r="G3471">
        <v>0</v>
      </c>
      <c r="H3471">
        <v>0</v>
      </c>
      <c r="I3471">
        <v>0</v>
      </c>
      <c r="J3471">
        <v>0</v>
      </c>
      <c r="K3471">
        <v>0</v>
      </c>
      <c r="L3471">
        <v>0</v>
      </c>
      <c r="M3471">
        <v>0</v>
      </c>
      <c r="N3471">
        <v>0</v>
      </c>
      <c r="O3471">
        <v>0</v>
      </c>
      <c r="P3471">
        <v>0</v>
      </c>
      <c r="Q3471">
        <v>0</v>
      </c>
      <c r="R3471">
        <v>0</v>
      </c>
      <c r="S3471">
        <v>0</v>
      </c>
      <c r="T3471">
        <v>0</v>
      </c>
      <c r="U3471">
        <v>0</v>
      </c>
      <c r="V3471">
        <v>0</v>
      </c>
      <c r="W3471">
        <v>0</v>
      </c>
      <c r="X3471">
        <v>0</v>
      </c>
      <c r="Y3471">
        <v>0</v>
      </c>
      <c r="Z3471">
        <v>0</v>
      </c>
      <c r="AA3471">
        <v>0</v>
      </c>
      <c r="AB3471">
        <v>0</v>
      </c>
      <c r="AC3471">
        <v>0</v>
      </c>
    </row>
    <row r="3472" spans="1:29">
      <c r="A3472" t="s">
        <v>13922</v>
      </c>
      <c r="B3472" t="s">
        <v>19</v>
      </c>
      <c r="C3472">
        <v>0</v>
      </c>
      <c r="D3472">
        <v>0</v>
      </c>
      <c r="E3472">
        <v>0</v>
      </c>
      <c r="F3472">
        <v>0</v>
      </c>
      <c r="G3472">
        <v>0</v>
      </c>
      <c r="H3472">
        <v>0</v>
      </c>
      <c r="I3472">
        <v>0</v>
      </c>
      <c r="J3472">
        <v>0</v>
      </c>
      <c r="K3472">
        <v>0</v>
      </c>
      <c r="L3472">
        <v>0</v>
      </c>
      <c r="M3472">
        <v>0</v>
      </c>
      <c r="N3472">
        <v>0</v>
      </c>
      <c r="O3472">
        <v>0</v>
      </c>
      <c r="P3472">
        <v>0</v>
      </c>
      <c r="Q3472">
        <v>0</v>
      </c>
      <c r="R3472">
        <v>0</v>
      </c>
      <c r="S3472">
        <v>0</v>
      </c>
      <c r="T3472">
        <v>0</v>
      </c>
      <c r="U3472">
        <v>0</v>
      </c>
      <c r="V3472">
        <v>0</v>
      </c>
      <c r="W3472">
        <v>0</v>
      </c>
      <c r="X3472">
        <v>0</v>
      </c>
      <c r="Y3472">
        <v>0</v>
      </c>
      <c r="Z3472">
        <v>0</v>
      </c>
      <c r="AA3472">
        <v>0</v>
      </c>
      <c r="AB3472">
        <v>0</v>
      </c>
      <c r="AC3472">
        <v>0</v>
      </c>
    </row>
    <row r="3473" spans="1:29">
      <c r="A3473" t="s">
        <v>13923</v>
      </c>
      <c r="B3473" t="s">
        <v>19</v>
      </c>
      <c r="C3473">
        <v>0</v>
      </c>
      <c r="D3473">
        <v>0</v>
      </c>
      <c r="E3473">
        <v>0</v>
      </c>
      <c r="F3473">
        <v>0</v>
      </c>
      <c r="G3473">
        <v>0</v>
      </c>
      <c r="H3473">
        <v>0</v>
      </c>
      <c r="I3473">
        <v>0</v>
      </c>
      <c r="J3473">
        <v>0</v>
      </c>
      <c r="K3473">
        <v>0</v>
      </c>
      <c r="L3473">
        <v>0</v>
      </c>
      <c r="M3473">
        <v>0</v>
      </c>
      <c r="N3473">
        <v>0</v>
      </c>
      <c r="O3473">
        <v>0</v>
      </c>
      <c r="P3473">
        <v>0</v>
      </c>
      <c r="Q3473">
        <v>0</v>
      </c>
      <c r="R3473">
        <v>0</v>
      </c>
      <c r="S3473">
        <v>0</v>
      </c>
      <c r="T3473">
        <v>0</v>
      </c>
      <c r="U3473">
        <v>0</v>
      </c>
      <c r="V3473">
        <v>0</v>
      </c>
      <c r="W3473">
        <v>0</v>
      </c>
      <c r="X3473">
        <v>0</v>
      </c>
      <c r="Y3473">
        <v>0</v>
      </c>
      <c r="Z3473">
        <v>0</v>
      </c>
      <c r="AA3473">
        <v>0</v>
      </c>
      <c r="AB3473">
        <v>0</v>
      </c>
      <c r="AC3473">
        <v>0</v>
      </c>
    </row>
    <row r="3474" spans="1:29">
      <c r="A3474" t="s">
        <v>13924</v>
      </c>
      <c r="B3474" t="s">
        <v>19</v>
      </c>
      <c r="C3474">
        <v>0</v>
      </c>
      <c r="D3474">
        <v>0</v>
      </c>
      <c r="E3474">
        <v>0</v>
      </c>
      <c r="F3474">
        <v>0</v>
      </c>
      <c r="G3474">
        <v>0</v>
      </c>
      <c r="H3474">
        <v>0</v>
      </c>
      <c r="I3474">
        <v>0</v>
      </c>
      <c r="J3474">
        <v>0</v>
      </c>
      <c r="K3474">
        <v>0</v>
      </c>
      <c r="L3474">
        <v>0</v>
      </c>
      <c r="M3474">
        <v>0</v>
      </c>
      <c r="N3474">
        <v>0</v>
      </c>
      <c r="O3474">
        <v>0</v>
      </c>
      <c r="P3474">
        <v>0</v>
      </c>
      <c r="Q3474">
        <v>0</v>
      </c>
      <c r="R3474">
        <v>0</v>
      </c>
      <c r="S3474">
        <v>0</v>
      </c>
      <c r="T3474">
        <v>0</v>
      </c>
      <c r="U3474">
        <v>0</v>
      </c>
      <c r="V3474">
        <v>0</v>
      </c>
      <c r="W3474">
        <v>0</v>
      </c>
      <c r="X3474">
        <v>0</v>
      </c>
      <c r="Y3474">
        <v>0</v>
      </c>
      <c r="Z3474">
        <v>0</v>
      </c>
      <c r="AA3474">
        <v>0</v>
      </c>
      <c r="AB3474">
        <v>0</v>
      </c>
      <c r="AC3474">
        <v>0</v>
      </c>
    </row>
    <row r="3475" spans="1:29">
      <c r="A3475" t="s">
        <v>13925</v>
      </c>
      <c r="B3475" t="s">
        <v>19</v>
      </c>
      <c r="C3475">
        <v>0</v>
      </c>
      <c r="D3475">
        <v>0</v>
      </c>
      <c r="E3475">
        <v>0</v>
      </c>
      <c r="F3475">
        <v>0</v>
      </c>
      <c r="G3475">
        <v>0</v>
      </c>
      <c r="H3475">
        <v>0</v>
      </c>
      <c r="I3475">
        <v>0</v>
      </c>
      <c r="J3475">
        <v>0</v>
      </c>
      <c r="K3475">
        <v>0</v>
      </c>
      <c r="L3475">
        <v>0</v>
      </c>
      <c r="M3475">
        <v>0</v>
      </c>
      <c r="N3475">
        <v>0</v>
      </c>
      <c r="O3475">
        <v>0</v>
      </c>
      <c r="P3475">
        <v>0</v>
      </c>
      <c r="Q3475">
        <v>0</v>
      </c>
      <c r="R3475">
        <v>0</v>
      </c>
      <c r="S3475">
        <v>0</v>
      </c>
      <c r="T3475">
        <v>0</v>
      </c>
      <c r="U3475">
        <v>0</v>
      </c>
      <c r="V3475">
        <v>0</v>
      </c>
      <c r="W3475">
        <v>0</v>
      </c>
      <c r="X3475">
        <v>0</v>
      </c>
      <c r="Y3475">
        <v>0</v>
      </c>
      <c r="Z3475">
        <v>0</v>
      </c>
      <c r="AA3475">
        <v>0</v>
      </c>
      <c r="AB3475">
        <v>0</v>
      </c>
      <c r="AC3475">
        <v>0</v>
      </c>
    </row>
    <row r="3476" spans="1:29">
      <c r="A3476" t="s">
        <v>13926</v>
      </c>
      <c r="B3476" t="s">
        <v>19</v>
      </c>
      <c r="C3476">
        <v>0</v>
      </c>
      <c r="D3476">
        <v>0</v>
      </c>
      <c r="E3476">
        <v>0</v>
      </c>
      <c r="F3476">
        <v>0</v>
      </c>
      <c r="G3476">
        <v>0</v>
      </c>
      <c r="H3476">
        <v>0</v>
      </c>
      <c r="I3476">
        <v>0</v>
      </c>
      <c r="J3476">
        <v>0</v>
      </c>
      <c r="K3476">
        <v>0</v>
      </c>
      <c r="L3476">
        <v>0</v>
      </c>
      <c r="M3476">
        <v>0</v>
      </c>
      <c r="N3476">
        <v>0</v>
      </c>
      <c r="O3476">
        <v>0</v>
      </c>
      <c r="P3476">
        <v>0</v>
      </c>
      <c r="Q3476">
        <v>0</v>
      </c>
      <c r="R3476">
        <v>0</v>
      </c>
      <c r="S3476">
        <v>0</v>
      </c>
      <c r="T3476">
        <v>0</v>
      </c>
      <c r="U3476">
        <v>0</v>
      </c>
      <c r="V3476">
        <v>0</v>
      </c>
      <c r="W3476">
        <v>0</v>
      </c>
      <c r="X3476">
        <v>0</v>
      </c>
      <c r="Y3476">
        <v>0</v>
      </c>
      <c r="Z3476">
        <v>0</v>
      </c>
      <c r="AA3476">
        <v>0</v>
      </c>
      <c r="AB3476">
        <v>0</v>
      </c>
      <c r="AC3476">
        <v>0</v>
      </c>
    </row>
    <row r="3477" spans="1:29">
      <c r="A3477" t="s">
        <v>13927</v>
      </c>
      <c r="B3477" t="s">
        <v>19</v>
      </c>
      <c r="C3477">
        <v>0</v>
      </c>
      <c r="D3477">
        <v>0</v>
      </c>
      <c r="E3477">
        <v>0</v>
      </c>
      <c r="F3477">
        <v>0</v>
      </c>
      <c r="G3477">
        <v>0</v>
      </c>
      <c r="H3477">
        <v>0</v>
      </c>
      <c r="I3477">
        <v>0</v>
      </c>
      <c r="J3477">
        <v>0</v>
      </c>
      <c r="K3477">
        <v>0</v>
      </c>
      <c r="L3477">
        <v>0</v>
      </c>
      <c r="M3477">
        <v>0</v>
      </c>
      <c r="N3477">
        <v>0</v>
      </c>
      <c r="O3477">
        <v>0</v>
      </c>
      <c r="P3477">
        <v>0</v>
      </c>
      <c r="Q3477">
        <v>0</v>
      </c>
      <c r="R3477">
        <v>0</v>
      </c>
      <c r="S3477">
        <v>0</v>
      </c>
      <c r="T3477">
        <v>0</v>
      </c>
      <c r="U3477">
        <v>0</v>
      </c>
      <c r="V3477">
        <v>0</v>
      </c>
      <c r="W3477">
        <v>0</v>
      </c>
      <c r="X3477">
        <v>0</v>
      </c>
      <c r="Y3477">
        <v>0</v>
      </c>
      <c r="Z3477">
        <v>0</v>
      </c>
      <c r="AA3477">
        <v>0</v>
      </c>
      <c r="AB3477">
        <v>0</v>
      </c>
      <c r="AC3477">
        <v>0</v>
      </c>
    </row>
    <row r="3478" spans="1:29">
      <c r="A3478" t="s">
        <v>13928</v>
      </c>
      <c r="B3478" t="s">
        <v>19</v>
      </c>
      <c r="C3478">
        <v>0</v>
      </c>
      <c r="D3478">
        <v>0</v>
      </c>
      <c r="E3478">
        <v>0</v>
      </c>
      <c r="F3478">
        <v>0</v>
      </c>
      <c r="G3478">
        <v>0</v>
      </c>
      <c r="H3478">
        <v>0</v>
      </c>
      <c r="I3478">
        <v>0</v>
      </c>
      <c r="J3478">
        <v>0</v>
      </c>
      <c r="K3478">
        <v>0</v>
      </c>
      <c r="L3478">
        <v>0</v>
      </c>
      <c r="M3478">
        <v>0</v>
      </c>
      <c r="N3478">
        <v>0</v>
      </c>
      <c r="O3478">
        <v>0</v>
      </c>
      <c r="P3478">
        <v>0</v>
      </c>
      <c r="Q3478">
        <v>0</v>
      </c>
      <c r="R3478">
        <v>0</v>
      </c>
      <c r="S3478">
        <v>0</v>
      </c>
      <c r="T3478">
        <v>0</v>
      </c>
      <c r="U3478">
        <v>0</v>
      </c>
      <c r="V3478">
        <v>0</v>
      </c>
      <c r="W3478">
        <v>0</v>
      </c>
      <c r="X3478">
        <v>0</v>
      </c>
      <c r="Y3478">
        <v>0</v>
      </c>
      <c r="Z3478">
        <v>0</v>
      </c>
      <c r="AA3478">
        <v>0</v>
      </c>
      <c r="AB3478">
        <v>0</v>
      </c>
      <c r="AC3478">
        <v>0</v>
      </c>
    </row>
    <row r="3479" spans="1:29">
      <c r="A3479" t="s">
        <v>13929</v>
      </c>
      <c r="B3479" t="s">
        <v>19</v>
      </c>
      <c r="C3479">
        <v>0</v>
      </c>
      <c r="D3479">
        <v>0</v>
      </c>
      <c r="E3479">
        <v>0</v>
      </c>
      <c r="F3479">
        <v>0</v>
      </c>
      <c r="G3479">
        <v>0</v>
      </c>
      <c r="H3479">
        <v>0</v>
      </c>
      <c r="I3479">
        <v>0</v>
      </c>
      <c r="J3479">
        <v>0</v>
      </c>
      <c r="K3479">
        <v>0</v>
      </c>
      <c r="L3479">
        <v>0</v>
      </c>
      <c r="M3479">
        <v>0</v>
      </c>
      <c r="N3479">
        <v>0</v>
      </c>
      <c r="O3479">
        <v>0</v>
      </c>
      <c r="P3479">
        <v>0</v>
      </c>
      <c r="Q3479">
        <v>0</v>
      </c>
      <c r="R3479">
        <v>0</v>
      </c>
      <c r="S3479">
        <v>0</v>
      </c>
      <c r="T3479">
        <v>0</v>
      </c>
      <c r="U3479">
        <v>0</v>
      </c>
      <c r="V3479">
        <v>0</v>
      </c>
      <c r="W3479">
        <v>0</v>
      </c>
      <c r="X3479">
        <v>0</v>
      </c>
      <c r="Y3479">
        <v>0</v>
      </c>
      <c r="Z3479">
        <v>0</v>
      </c>
      <c r="AA3479">
        <v>0</v>
      </c>
      <c r="AB3479">
        <v>0</v>
      </c>
      <c r="AC3479">
        <v>0</v>
      </c>
    </row>
    <row r="3480" spans="1:29">
      <c r="A3480" t="s">
        <v>13930</v>
      </c>
      <c r="B3480" t="s">
        <v>19</v>
      </c>
      <c r="C3480">
        <v>0</v>
      </c>
      <c r="D3480">
        <v>0</v>
      </c>
      <c r="E3480">
        <v>0</v>
      </c>
      <c r="F3480">
        <v>0</v>
      </c>
      <c r="G3480">
        <v>0</v>
      </c>
      <c r="H3480">
        <v>0</v>
      </c>
      <c r="I3480">
        <v>0</v>
      </c>
      <c r="J3480">
        <v>0</v>
      </c>
      <c r="K3480">
        <v>0</v>
      </c>
      <c r="L3480">
        <v>0</v>
      </c>
      <c r="M3480">
        <v>0</v>
      </c>
      <c r="N3480">
        <v>0</v>
      </c>
      <c r="O3480">
        <v>0</v>
      </c>
      <c r="P3480">
        <v>0</v>
      </c>
      <c r="Q3480">
        <v>0</v>
      </c>
      <c r="R3480">
        <v>0</v>
      </c>
      <c r="S3480">
        <v>0</v>
      </c>
      <c r="T3480">
        <v>0</v>
      </c>
      <c r="U3480">
        <v>0</v>
      </c>
      <c r="V3480">
        <v>0</v>
      </c>
      <c r="W3480">
        <v>0</v>
      </c>
      <c r="X3480">
        <v>0</v>
      </c>
      <c r="Y3480">
        <v>0</v>
      </c>
      <c r="Z3480">
        <v>0</v>
      </c>
      <c r="AA3480">
        <v>0</v>
      </c>
      <c r="AB3480">
        <v>0</v>
      </c>
      <c r="AC3480">
        <v>0</v>
      </c>
    </row>
    <row r="3481" spans="1:29">
      <c r="A3481" t="s">
        <v>13931</v>
      </c>
      <c r="B3481" t="s">
        <v>19</v>
      </c>
      <c r="C3481">
        <v>0</v>
      </c>
      <c r="D3481">
        <v>0</v>
      </c>
      <c r="E3481">
        <v>0</v>
      </c>
      <c r="F3481">
        <v>0</v>
      </c>
      <c r="G3481">
        <v>0</v>
      </c>
      <c r="H3481">
        <v>0</v>
      </c>
      <c r="I3481">
        <v>0</v>
      </c>
      <c r="J3481">
        <v>0</v>
      </c>
      <c r="K3481">
        <v>0</v>
      </c>
      <c r="L3481">
        <v>0</v>
      </c>
      <c r="M3481">
        <v>0</v>
      </c>
      <c r="N3481">
        <v>0</v>
      </c>
      <c r="O3481">
        <v>0</v>
      </c>
      <c r="P3481">
        <v>0</v>
      </c>
      <c r="Q3481">
        <v>0</v>
      </c>
      <c r="R3481">
        <v>0</v>
      </c>
      <c r="S3481">
        <v>0</v>
      </c>
      <c r="T3481">
        <v>0</v>
      </c>
      <c r="U3481">
        <v>0</v>
      </c>
      <c r="V3481">
        <v>0</v>
      </c>
      <c r="W3481">
        <v>0</v>
      </c>
      <c r="X3481">
        <v>0</v>
      </c>
      <c r="Y3481">
        <v>0</v>
      </c>
      <c r="Z3481">
        <v>0</v>
      </c>
      <c r="AA3481">
        <v>0</v>
      </c>
      <c r="AB3481">
        <v>0</v>
      </c>
      <c r="AC3481">
        <v>0</v>
      </c>
    </row>
    <row r="3482" spans="1:29">
      <c r="A3482" t="s">
        <v>13932</v>
      </c>
      <c r="B3482" t="s">
        <v>19</v>
      </c>
      <c r="C3482">
        <v>0</v>
      </c>
      <c r="D3482">
        <v>0</v>
      </c>
      <c r="E3482">
        <v>0</v>
      </c>
      <c r="F3482">
        <v>0</v>
      </c>
      <c r="G3482">
        <v>0</v>
      </c>
      <c r="H3482">
        <v>0</v>
      </c>
      <c r="I3482">
        <v>0</v>
      </c>
      <c r="J3482">
        <v>0</v>
      </c>
      <c r="K3482">
        <v>0</v>
      </c>
      <c r="L3482">
        <v>0</v>
      </c>
      <c r="M3482">
        <v>0</v>
      </c>
      <c r="N3482">
        <v>0</v>
      </c>
      <c r="O3482">
        <v>0</v>
      </c>
      <c r="P3482">
        <v>0</v>
      </c>
      <c r="Q3482">
        <v>0</v>
      </c>
      <c r="R3482">
        <v>0</v>
      </c>
      <c r="S3482">
        <v>0</v>
      </c>
      <c r="T3482">
        <v>0</v>
      </c>
      <c r="U3482">
        <v>0</v>
      </c>
      <c r="V3482">
        <v>0</v>
      </c>
      <c r="W3482">
        <v>0</v>
      </c>
      <c r="X3482">
        <v>0</v>
      </c>
      <c r="Y3482">
        <v>0</v>
      </c>
      <c r="Z3482">
        <v>0</v>
      </c>
      <c r="AA3482">
        <v>0</v>
      </c>
      <c r="AB3482">
        <v>0</v>
      </c>
      <c r="AC3482">
        <v>0</v>
      </c>
    </row>
    <row r="3483" spans="1:29">
      <c r="A3483" t="s">
        <v>13933</v>
      </c>
      <c r="B3483" t="s">
        <v>19</v>
      </c>
      <c r="C3483">
        <v>0</v>
      </c>
      <c r="D3483">
        <v>0</v>
      </c>
      <c r="E3483">
        <v>0</v>
      </c>
      <c r="F3483">
        <v>0</v>
      </c>
      <c r="G3483">
        <v>0</v>
      </c>
      <c r="H3483">
        <v>0</v>
      </c>
      <c r="I3483">
        <v>0</v>
      </c>
      <c r="J3483">
        <v>0</v>
      </c>
      <c r="K3483">
        <v>0</v>
      </c>
      <c r="L3483">
        <v>0</v>
      </c>
      <c r="M3483">
        <v>0</v>
      </c>
      <c r="N3483">
        <v>0</v>
      </c>
      <c r="O3483">
        <v>0</v>
      </c>
      <c r="P3483">
        <v>0</v>
      </c>
      <c r="Q3483">
        <v>0</v>
      </c>
      <c r="R3483">
        <v>0</v>
      </c>
      <c r="S3483">
        <v>0</v>
      </c>
      <c r="T3483">
        <v>0</v>
      </c>
      <c r="U3483">
        <v>0</v>
      </c>
      <c r="V3483">
        <v>0</v>
      </c>
      <c r="W3483">
        <v>0</v>
      </c>
      <c r="X3483">
        <v>0</v>
      </c>
      <c r="Y3483">
        <v>0</v>
      </c>
      <c r="Z3483">
        <v>0</v>
      </c>
      <c r="AA3483">
        <v>0</v>
      </c>
      <c r="AB3483">
        <v>0</v>
      </c>
      <c r="AC3483">
        <v>0</v>
      </c>
    </row>
    <row r="3484" spans="1:29">
      <c r="A3484" t="s">
        <v>13934</v>
      </c>
      <c r="B3484" t="s">
        <v>19</v>
      </c>
      <c r="C3484">
        <v>0</v>
      </c>
      <c r="D3484">
        <v>0</v>
      </c>
      <c r="E3484">
        <v>0</v>
      </c>
      <c r="F3484">
        <v>0</v>
      </c>
      <c r="G3484">
        <v>0</v>
      </c>
      <c r="H3484">
        <v>0</v>
      </c>
      <c r="I3484">
        <v>0</v>
      </c>
      <c r="J3484">
        <v>0</v>
      </c>
      <c r="K3484">
        <v>0</v>
      </c>
      <c r="L3484">
        <v>0</v>
      </c>
      <c r="M3484">
        <v>0</v>
      </c>
      <c r="N3484">
        <v>0</v>
      </c>
      <c r="O3484">
        <v>0</v>
      </c>
      <c r="P3484">
        <v>0</v>
      </c>
      <c r="Q3484">
        <v>0</v>
      </c>
      <c r="R3484">
        <v>0</v>
      </c>
      <c r="S3484">
        <v>0</v>
      </c>
      <c r="T3484">
        <v>0</v>
      </c>
      <c r="U3484">
        <v>0</v>
      </c>
      <c r="V3484">
        <v>0</v>
      </c>
      <c r="W3484">
        <v>0</v>
      </c>
      <c r="X3484">
        <v>0</v>
      </c>
      <c r="Y3484">
        <v>0</v>
      </c>
      <c r="Z3484">
        <v>0</v>
      </c>
      <c r="AA3484">
        <v>0</v>
      </c>
      <c r="AB3484">
        <v>0</v>
      </c>
      <c r="AC3484">
        <v>0</v>
      </c>
    </row>
    <row r="3485" spans="1:29">
      <c r="A3485" t="s">
        <v>13935</v>
      </c>
      <c r="B3485" t="s">
        <v>19</v>
      </c>
      <c r="C3485">
        <v>0</v>
      </c>
      <c r="D3485">
        <v>0</v>
      </c>
      <c r="E3485">
        <v>0</v>
      </c>
      <c r="F3485">
        <v>0</v>
      </c>
      <c r="G3485">
        <v>0</v>
      </c>
      <c r="H3485">
        <v>0</v>
      </c>
      <c r="I3485">
        <v>0</v>
      </c>
      <c r="J3485">
        <v>0</v>
      </c>
      <c r="K3485">
        <v>0</v>
      </c>
      <c r="L3485">
        <v>0</v>
      </c>
      <c r="M3485">
        <v>0</v>
      </c>
      <c r="N3485">
        <v>0</v>
      </c>
      <c r="O3485">
        <v>0</v>
      </c>
      <c r="P3485">
        <v>0</v>
      </c>
      <c r="Q3485">
        <v>0</v>
      </c>
      <c r="R3485">
        <v>0</v>
      </c>
      <c r="S3485">
        <v>0</v>
      </c>
      <c r="T3485">
        <v>0</v>
      </c>
      <c r="U3485">
        <v>0</v>
      </c>
      <c r="V3485">
        <v>0</v>
      </c>
      <c r="W3485">
        <v>0</v>
      </c>
      <c r="X3485">
        <v>0</v>
      </c>
      <c r="Y3485">
        <v>0</v>
      </c>
      <c r="Z3485">
        <v>0</v>
      </c>
      <c r="AA3485">
        <v>0</v>
      </c>
      <c r="AB3485">
        <v>0</v>
      </c>
      <c r="AC3485">
        <v>0</v>
      </c>
    </row>
    <row r="3486" spans="1:29">
      <c r="A3486" t="s">
        <v>13936</v>
      </c>
      <c r="B3486" t="s">
        <v>19</v>
      </c>
      <c r="C3486">
        <v>0</v>
      </c>
      <c r="D3486">
        <v>0</v>
      </c>
      <c r="E3486">
        <v>0</v>
      </c>
      <c r="F3486">
        <v>0</v>
      </c>
      <c r="G3486">
        <v>0</v>
      </c>
      <c r="H3486">
        <v>0</v>
      </c>
      <c r="I3486">
        <v>0</v>
      </c>
      <c r="J3486">
        <v>0</v>
      </c>
      <c r="K3486">
        <v>0</v>
      </c>
      <c r="L3486">
        <v>0</v>
      </c>
      <c r="M3486">
        <v>0</v>
      </c>
      <c r="N3486">
        <v>0</v>
      </c>
      <c r="O3486">
        <v>0</v>
      </c>
      <c r="P3486">
        <v>0</v>
      </c>
      <c r="Q3486">
        <v>0</v>
      </c>
      <c r="R3486">
        <v>0</v>
      </c>
      <c r="S3486">
        <v>0</v>
      </c>
      <c r="T3486">
        <v>0</v>
      </c>
      <c r="U3486">
        <v>0</v>
      </c>
      <c r="V3486">
        <v>0</v>
      </c>
      <c r="W3486">
        <v>0</v>
      </c>
      <c r="X3486">
        <v>0</v>
      </c>
      <c r="Y3486">
        <v>0</v>
      </c>
      <c r="Z3486">
        <v>0</v>
      </c>
      <c r="AA3486">
        <v>0</v>
      </c>
      <c r="AB3486">
        <v>0</v>
      </c>
      <c r="AC3486">
        <v>0</v>
      </c>
    </row>
    <row r="3487" spans="1:29">
      <c r="A3487" t="s">
        <v>13937</v>
      </c>
      <c r="B3487" t="s">
        <v>19</v>
      </c>
      <c r="C3487">
        <v>0</v>
      </c>
      <c r="D3487">
        <v>0</v>
      </c>
      <c r="E3487">
        <v>0</v>
      </c>
      <c r="F3487">
        <v>0</v>
      </c>
      <c r="G3487">
        <v>0</v>
      </c>
      <c r="H3487">
        <v>0</v>
      </c>
      <c r="I3487">
        <v>0</v>
      </c>
      <c r="J3487">
        <v>0</v>
      </c>
      <c r="K3487">
        <v>0</v>
      </c>
      <c r="L3487">
        <v>0</v>
      </c>
      <c r="M3487">
        <v>0</v>
      </c>
      <c r="N3487">
        <v>0</v>
      </c>
      <c r="O3487">
        <v>0</v>
      </c>
      <c r="P3487">
        <v>0</v>
      </c>
      <c r="Q3487">
        <v>0</v>
      </c>
      <c r="R3487">
        <v>0</v>
      </c>
      <c r="S3487">
        <v>0</v>
      </c>
      <c r="T3487">
        <v>0</v>
      </c>
      <c r="U3487">
        <v>0</v>
      </c>
      <c r="V3487">
        <v>0</v>
      </c>
      <c r="W3487">
        <v>0</v>
      </c>
      <c r="X3487">
        <v>0</v>
      </c>
      <c r="Y3487">
        <v>0</v>
      </c>
      <c r="Z3487">
        <v>0</v>
      </c>
      <c r="AA3487">
        <v>0</v>
      </c>
      <c r="AB3487">
        <v>0</v>
      </c>
      <c r="AC3487">
        <v>0</v>
      </c>
    </row>
    <row r="3488" spans="1:29">
      <c r="A3488" t="s">
        <v>13938</v>
      </c>
      <c r="B3488" t="s">
        <v>19</v>
      </c>
      <c r="C3488">
        <v>0</v>
      </c>
      <c r="D3488">
        <v>0</v>
      </c>
      <c r="E3488">
        <v>0</v>
      </c>
      <c r="F3488">
        <v>0</v>
      </c>
      <c r="G3488">
        <v>0</v>
      </c>
      <c r="H3488">
        <v>0</v>
      </c>
      <c r="I3488">
        <v>0</v>
      </c>
      <c r="J3488">
        <v>0</v>
      </c>
      <c r="K3488">
        <v>0</v>
      </c>
      <c r="L3488">
        <v>0</v>
      </c>
      <c r="M3488">
        <v>0</v>
      </c>
      <c r="N3488">
        <v>0</v>
      </c>
      <c r="O3488">
        <v>0</v>
      </c>
      <c r="P3488">
        <v>0</v>
      </c>
      <c r="Q3488">
        <v>0</v>
      </c>
      <c r="R3488">
        <v>0</v>
      </c>
      <c r="S3488">
        <v>0</v>
      </c>
      <c r="T3488">
        <v>0</v>
      </c>
      <c r="U3488">
        <v>0</v>
      </c>
      <c r="V3488">
        <v>0</v>
      </c>
      <c r="W3488">
        <v>0</v>
      </c>
      <c r="X3488">
        <v>0</v>
      </c>
      <c r="Y3488">
        <v>0</v>
      </c>
      <c r="Z3488">
        <v>0</v>
      </c>
      <c r="AA3488">
        <v>0</v>
      </c>
      <c r="AB3488">
        <v>0</v>
      </c>
      <c r="AC3488">
        <v>0</v>
      </c>
    </row>
    <row r="3489" spans="1:32">
      <c r="A3489" t="s">
        <v>13939</v>
      </c>
      <c r="B3489" t="s">
        <v>19</v>
      </c>
      <c r="C3489">
        <v>0</v>
      </c>
      <c r="D3489">
        <v>0</v>
      </c>
      <c r="E3489">
        <v>0</v>
      </c>
      <c r="F3489">
        <v>0</v>
      </c>
      <c r="G3489">
        <v>0</v>
      </c>
      <c r="H3489">
        <v>0</v>
      </c>
      <c r="I3489">
        <v>0</v>
      </c>
      <c r="J3489">
        <v>0</v>
      </c>
      <c r="K3489">
        <v>0</v>
      </c>
      <c r="L3489">
        <v>0</v>
      </c>
      <c r="M3489">
        <v>0</v>
      </c>
      <c r="N3489">
        <v>0</v>
      </c>
      <c r="O3489">
        <v>0</v>
      </c>
      <c r="P3489">
        <v>0</v>
      </c>
      <c r="Q3489">
        <v>0</v>
      </c>
      <c r="R3489">
        <v>0</v>
      </c>
      <c r="S3489">
        <v>0</v>
      </c>
      <c r="T3489">
        <v>0</v>
      </c>
      <c r="U3489">
        <v>0</v>
      </c>
      <c r="V3489">
        <v>0</v>
      </c>
      <c r="W3489">
        <v>0</v>
      </c>
      <c r="X3489">
        <v>0</v>
      </c>
      <c r="Y3489">
        <v>0</v>
      </c>
      <c r="Z3489">
        <v>0</v>
      </c>
      <c r="AA3489">
        <v>0</v>
      </c>
      <c r="AB3489">
        <v>0</v>
      </c>
      <c r="AC3489">
        <v>0</v>
      </c>
    </row>
    <row r="3490" spans="1:32">
      <c r="A3490" t="s">
        <v>13940</v>
      </c>
      <c r="B3490" t="s">
        <v>19</v>
      </c>
      <c r="C3490">
        <v>0</v>
      </c>
      <c r="D3490">
        <v>0</v>
      </c>
      <c r="E3490">
        <v>0</v>
      </c>
      <c r="F3490">
        <v>0</v>
      </c>
      <c r="G3490">
        <v>0</v>
      </c>
      <c r="H3490">
        <v>0</v>
      </c>
      <c r="I3490">
        <v>0</v>
      </c>
      <c r="J3490">
        <v>0</v>
      </c>
      <c r="K3490">
        <v>0</v>
      </c>
      <c r="L3490">
        <v>0</v>
      </c>
      <c r="M3490">
        <v>0</v>
      </c>
      <c r="N3490">
        <v>0</v>
      </c>
      <c r="O3490">
        <v>0</v>
      </c>
      <c r="P3490">
        <v>0</v>
      </c>
      <c r="Q3490">
        <v>0</v>
      </c>
      <c r="R3490">
        <v>0</v>
      </c>
      <c r="S3490">
        <v>0</v>
      </c>
      <c r="T3490">
        <v>0</v>
      </c>
      <c r="U3490">
        <v>0</v>
      </c>
      <c r="V3490">
        <v>0</v>
      </c>
      <c r="W3490">
        <v>0</v>
      </c>
      <c r="X3490">
        <v>0</v>
      </c>
      <c r="Y3490">
        <v>0</v>
      </c>
      <c r="Z3490">
        <v>0</v>
      </c>
      <c r="AA3490">
        <v>0</v>
      </c>
      <c r="AB3490">
        <v>0</v>
      </c>
      <c r="AC3490">
        <v>0</v>
      </c>
    </row>
    <row r="3491" spans="1:32">
      <c r="A3491" t="s">
        <v>13941</v>
      </c>
      <c r="B3491" t="s">
        <v>19</v>
      </c>
      <c r="C3491">
        <v>0</v>
      </c>
      <c r="D3491">
        <v>0</v>
      </c>
      <c r="E3491">
        <v>0</v>
      </c>
      <c r="F3491">
        <v>0</v>
      </c>
      <c r="G3491">
        <v>0</v>
      </c>
      <c r="H3491">
        <v>0</v>
      </c>
      <c r="I3491">
        <v>0</v>
      </c>
      <c r="J3491">
        <v>0</v>
      </c>
      <c r="K3491">
        <v>0</v>
      </c>
      <c r="L3491">
        <v>0</v>
      </c>
      <c r="M3491">
        <v>0</v>
      </c>
      <c r="N3491">
        <v>0</v>
      </c>
      <c r="O3491">
        <v>0</v>
      </c>
      <c r="P3491">
        <v>0</v>
      </c>
      <c r="Q3491">
        <v>0</v>
      </c>
      <c r="R3491">
        <v>0</v>
      </c>
      <c r="S3491">
        <v>0</v>
      </c>
      <c r="T3491">
        <v>0</v>
      </c>
      <c r="U3491">
        <v>0</v>
      </c>
      <c r="V3491">
        <v>0</v>
      </c>
      <c r="W3491">
        <v>0</v>
      </c>
      <c r="X3491">
        <v>0</v>
      </c>
      <c r="Y3491">
        <v>0</v>
      </c>
      <c r="Z3491">
        <v>0</v>
      </c>
      <c r="AA3491">
        <v>0</v>
      </c>
      <c r="AB3491">
        <v>0</v>
      </c>
      <c r="AC3491">
        <v>0</v>
      </c>
    </row>
    <row r="3492" spans="1:32">
      <c r="A3492" t="s">
        <v>13942</v>
      </c>
      <c r="B3492" t="s">
        <v>19</v>
      </c>
      <c r="C3492">
        <v>0</v>
      </c>
      <c r="D3492">
        <v>0</v>
      </c>
      <c r="E3492">
        <v>0</v>
      </c>
      <c r="F3492">
        <v>0</v>
      </c>
      <c r="G3492">
        <v>0</v>
      </c>
      <c r="H3492">
        <v>0</v>
      </c>
      <c r="I3492">
        <v>0</v>
      </c>
      <c r="J3492">
        <v>0</v>
      </c>
      <c r="K3492">
        <v>0</v>
      </c>
      <c r="L3492">
        <v>0</v>
      </c>
      <c r="M3492">
        <v>0</v>
      </c>
      <c r="N3492">
        <v>0</v>
      </c>
      <c r="O3492">
        <v>0</v>
      </c>
      <c r="P3492">
        <v>0</v>
      </c>
      <c r="Q3492">
        <v>0</v>
      </c>
      <c r="R3492">
        <v>0</v>
      </c>
      <c r="S3492">
        <v>0</v>
      </c>
      <c r="T3492">
        <v>0</v>
      </c>
      <c r="U3492">
        <v>0</v>
      </c>
      <c r="V3492">
        <v>0</v>
      </c>
      <c r="W3492">
        <v>0</v>
      </c>
      <c r="X3492">
        <v>0</v>
      </c>
      <c r="Y3492">
        <v>0</v>
      </c>
      <c r="Z3492">
        <v>0</v>
      </c>
      <c r="AA3492">
        <v>0</v>
      </c>
      <c r="AB3492">
        <v>0</v>
      </c>
      <c r="AC3492">
        <v>0</v>
      </c>
    </row>
    <row r="3493" spans="1:32">
      <c r="A3493" t="s">
        <v>13943</v>
      </c>
      <c r="B3493" t="s">
        <v>19</v>
      </c>
      <c r="C3493">
        <v>0</v>
      </c>
      <c r="D3493">
        <v>0</v>
      </c>
      <c r="E3493">
        <v>0</v>
      </c>
      <c r="F3493">
        <v>0</v>
      </c>
      <c r="G3493">
        <v>0</v>
      </c>
      <c r="H3493">
        <v>0</v>
      </c>
      <c r="I3493">
        <v>0</v>
      </c>
      <c r="J3493">
        <v>0</v>
      </c>
      <c r="K3493">
        <v>0</v>
      </c>
      <c r="L3493">
        <v>0</v>
      </c>
      <c r="M3493">
        <v>0</v>
      </c>
      <c r="N3493">
        <v>0</v>
      </c>
      <c r="O3493">
        <v>0</v>
      </c>
      <c r="P3493">
        <v>0</v>
      </c>
      <c r="Q3493">
        <v>0</v>
      </c>
      <c r="R3493">
        <v>0</v>
      </c>
      <c r="S3493">
        <v>0</v>
      </c>
      <c r="T3493">
        <v>0</v>
      </c>
      <c r="U3493">
        <v>0</v>
      </c>
      <c r="V3493">
        <v>0</v>
      </c>
      <c r="W3493">
        <v>0</v>
      </c>
      <c r="X3493">
        <v>0</v>
      </c>
      <c r="Y3493">
        <v>0</v>
      </c>
      <c r="Z3493">
        <v>0</v>
      </c>
      <c r="AA3493">
        <v>0</v>
      </c>
      <c r="AB3493">
        <v>0</v>
      </c>
      <c r="AC3493">
        <v>0</v>
      </c>
    </row>
    <row r="3494" spans="1:32">
      <c r="A3494" t="s">
        <v>13944</v>
      </c>
      <c r="B3494" t="s">
        <v>19</v>
      </c>
      <c r="C3494">
        <v>0</v>
      </c>
      <c r="D3494">
        <v>0</v>
      </c>
      <c r="E3494">
        <v>0</v>
      </c>
      <c r="F3494">
        <v>0</v>
      </c>
      <c r="G3494">
        <v>0</v>
      </c>
      <c r="H3494">
        <v>0</v>
      </c>
      <c r="I3494">
        <v>0</v>
      </c>
      <c r="J3494">
        <v>0</v>
      </c>
      <c r="K3494">
        <v>0</v>
      </c>
      <c r="L3494">
        <v>0</v>
      </c>
      <c r="M3494">
        <v>0</v>
      </c>
      <c r="N3494">
        <v>0</v>
      </c>
      <c r="O3494">
        <v>0</v>
      </c>
      <c r="P3494">
        <v>0</v>
      </c>
      <c r="Q3494">
        <v>0</v>
      </c>
      <c r="R3494">
        <v>0</v>
      </c>
      <c r="S3494">
        <v>0</v>
      </c>
      <c r="T3494">
        <v>0</v>
      </c>
      <c r="U3494">
        <v>0</v>
      </c>
      <c r="V3494">
        <v>0</v>
      </c>
      <c r="W3494">
        <v>0</v>
      </c>
      <c r="X3494">
        <v>0</v>
      </c>
      <c r="Y3494">
        <v>0</v>
      </c>
      <c r="Z3494">
        <v>0</v>
      </c>
      <c r="AA3494">
        <v>0</v>
      </c>
      <c r="AB3494">
        <v>0</v>
      </c>
      <c r="AC3494">
        <v>0</v>
      </c>
      <c r="AD3494" s="2"/>
      <c r="AE3494" s="2"/>
      <c r="AF3494" s="2"/>
    </row>
    <row r="3495" spans="1:32">
      <c r="A3495" t="s">
        <v>13945</v>
      </c>
      <c r="B3495" t="s">
        <v>19</v>
      </c>
      <c r="C3495">
        <v>0</v>
      </c>
      <c r="D3495">
        <v>0</v>
      </c>
      <c r="E3495">
        <v>0</v>
      </c>
      <c r="F3495">
        <v>0</v>
      </c>
      <c r="G3495">
        <v>0</v>
      </c>
      <c r="H3495">
        <v>0</v>
      </c>
      <c r="I3495">
        <v>0</v>
      </c>
      <c r="J3495">
        <v>0</v>
      </c>
      <c r="K3495">
        <v>0</v>
      </c>
      <c r="L3495">
        <v>0</v>
      </c>
      <c r="M3495">
        <v>0</v>
      </c>
      <c r="N3495">
        <v>0</v>
      </c>
      <c r="O3495">
        <v>0</v>
      </c>
      <c r="P3495">
        <v>0</v>
      </c>
      <c r="Q3495">
        <v>0</v>
      </c>
      <c r="R3495">
        <v>0</v>
      </c>
      <c r="S3495">
        <v>0</v>
      </c>
      <c r="T3495">
        <v>0</v>
      </c>
      <c r="U3495">
        <v>0</v>
      </c>
      <c r="V3495">
        <v>0</v>
      </c>
      <c r="W3495">
        <v>0</v>
      </c>
      <c r="X3495">
        <v>0</v>
      </c>
      <c r="Y3495">
        <v>0</v>
      </c>
      <c r="Z3495">
        <v>0</v>
      </c>
      <c r="AA3495">
        <v>0</v>
      </c>
      <c r="AB3495">
        <v>0</v>
      </c>
      <c r="AC3495">
        <v>0</v>
      </c>
      <c r="AD3495" s="2"/>
      <c r="AE3495" s="2"/>
      <c r="AF3495" s="2"/>
    </row>
    <row r="3496" spans="1:32">
      <c r="A3496" t="s">
        <v>13946</v>
      </c>
      <c r="B3496" t="s">
        <v>19</v>
      </c>
      <c r="C3496">
        <v>0</v>
      </c>
      <c r="D3496">
        <v>0</v>
      </c>
      <c r="E3496">
        <v>0</v>
      </c>
      <c r="F3496">
        <v>0</v>
      </c>
      <c r="G3496">
        <v>0</v>
      </c>
      <c r="H3496">
        <v>0</v>
      </c>
      <c r="I3496">
        <v>0</v>
      </c>
      <c r="J3496">
        <v>0</v>
      </c>
      <c r="K3496">
        <v>0</v>
      </c>
      <c r="L3496">
        <v>0</v>
      </c>
      <c r="M3496">
        <v>0</v>
      </c>
      <c r="N3496">
        <v>0</v>
      </c>
      <c r="O3496">
        <v>0</v>
      </c>
      <c r="P3496">
        <v>0</v>
      </c>
      <c r="Q3496">
        <v>0</v>
      </c>
      <c r="R3496">
        <v>0</v>
      </c>
      <c r="S3496">
        <v>0</v>
      </c>
      <c r="T3496">
        <v>0</v>
      </c>
      <c r="U3496">
        <v>0</v>
      </c>
      <c r="V3496">
        <v>0</v>
      </c>
      <c r="W3496">
        <v>0</v>
      </c>
      <c r="X3496">
        <v>0</v>
      </c>
      <c r="Y3496">
        <v>0</v>
      </c>
      <c r="Z3496">
        <v>0</v>
      </c>
      <c r="AA3496">
        <v>0</v>
      </c>
      <c r="AB3496">
        <v>0</v>
      </c>
      <c r="AC3496">
        <v>0</v>
      </c>
      <c r="AD3496" s="2"/>
      <c r="AE3496" s="2"/>
      <c r="AF3496" s="2"/>
    </row>
    <row r="3497" spans="1:32">
      <c r="A3497" t="s">
        <v>13947</v>
      </c>
      <c r="B3497" t="s">
        <v>19</v>
      </c>
      <c r="C3497">
        <v>0</v>
      </c>
      <c r="D3497">
        <v>0</v>
      </c>
      <c r="E3497">
        <v>0</v>
      </c>
      <c r="F3497">
        <v>0</v>
      </c>
      <c r="G3497">
        <v>0</v>
      </c>
      <c r="H3497">
        <v>0</v>
      </c>
      <c r="I3497">
        <v>0</v>
      </c>
      <c r="J3497">
        <v>0</v>
      </c>
      <c r="K3497">
        <v>0</v>
      </c>
      <c r="L3497">
        <v>0</v>
      </c>
      <c r="M3497">
        <v>0</v>
      </c>
      <c r="N3497">
        <v>0</v>
      </c>
      <c r="O3497">
        <v>0</v>
      </c>
      <c r="P3497">
        <v>0</v>
      </c>
      <c r="Q3497">
        <v>0</v>
      </c>
      <c r="R3497">
        <v>0</v>
      </c>
      <c r="S3497">
        <v>0</v>
      </c>
      <c r="T3497">
        <v>0</v>
      </c>
      <c r="U3497">
        <v>0</v>
      </c>
      <c r="V3497">
        <v>0</v>
      </c>
      <c r="W3497">
        <v>0</v>
      </c>
      <c r="X3497">
        <v>0</v>
      </c>
      <c r="Y3497">
        <v>0</v>
      </c>
      <c r="Z3497">
        <v>0</v>
      </c>
      <c r="AA3497">
        <v>0</v>
      </c>
      <c r="AB3497">
        <v>0</v>
      </c>
      <c r="AC3497">
        <v>0</v>
      </c>
      <c r="AD3497" s="2"/>
      <c r="AE3497" s="2"/>
      <c r="AF3497" s="2"/>
    </row>
    <row r="3498" spans="1:32">
      <c r="A3498" t="s">
        <v>13948</v>
      </c>
      <c r="B3498" t="s">
        <v>19</v>
      </c>
      <c r="C3498">
        <v>0</v>
      </c>
      <c r="D3498">
        <v>0</v>
      </c>
      <c r="E3498">
        <v>0</v>
      </c>
      <c r="F3498">
        <v>0</v>
      </c>
      <c r="G3498">
        <v>0</v>
      </c>
      <c r="H3498">
        <v>0</v>
      </c>
      <c r="I3498">
        <v>0</v>
      </c>
      <c r="J3498">
        <v>0</v>
      </c>
      <c r="K3498">
        <v>0</v>
      </c>
      <c r="L3498">
        <v>0</v>
      </c>
      <c r="M3498">
        <v>0</v>
      </c>
      <c r="N3498">
        <v>0</v>
      </c>
      <c r="O3498">
        <v>0</v>
      </c>
      <c r="P3498">
        <v>0</v>
      </c>
      <c r="Q3498">
        <v>0</v>
      </c>
      <c r="R3498">
        <v>0</v>
      </c>
      <c r="S3498">
        <v>0</v>
      </c>
      <c r="T3498">
        <v>0</v>
      </c>
      <c r="U3498">
        <v>0</v>
      </c>
      <c r="V3498">
        <v>0</v>
      </c>
      <c r="W3498">
        <v>0</v>
      </c>
      <c r="X3498">
        <v>0</v>
      </c>
      <c r="Y3498">
        <v>0</v>
      </c>
      <c r="Z3498">
        <v>0</v>
      </c>
      <c r="AA3498">
        <v>0</v>
      </c>
      <c r="AB3498">
        <v>0</v>
      </c>
      <c r="AC3498">
        <v>0</v>
      </c>
      <c r="AD3498" s="2"/>
      <c r="AE3498" s="2"/>
      <c r="AF3498" s="2"/>
    </row>
    <row r="3499" spans="1:32">
      <c r="A3499" t="s">
        <v>13949</v>
      </c>
      <c r="B3499" t="s">
        <v>19</v>
      </c>
      <c r="C3499">
        <v>0</v>
      </c>
      <c r="D3499">
        <v>0</v>
      </c>
      <c r="E3499">
        <v>0</v>
      </c>
      <c r="F3499">
        <v>0</v>
      </c>
      <c r="G3499">
        <v>0</v>
      </c>
      <c r="H3499">
        <v>0</v>
      </c>
      <c r="I3499">
        <v>0</v>
      </c>
      <c r="J3499">
        <v>0</v>
      </c>
      <c r="K3499">
        <v>0</v>
      </c>
      <c r="L3499">
        <v>0</v>
      </c>
      <c r="M3499">
        <v>0</v>
      </c>
      <c r="N3499">
        <v>0</v>
      </c>
      <c r="O3499">
        <v>0</v>
      </c>
      <c r="P3499">
        <v>0</v>
      </c>
      <c r="Q3499">
        <v>0</v>
      </c>
      <c r="R3499">
        <v>0</v>
      </c>
      <c r="S3499">
        <v>0</v>
      </c>
      <c r="T3499">
        <v>0</v>
      </c>
      <c r="U3499">
        <v>0</v>
      </c>
      <c r="V3499">
        <v>0</v>
      </c>
      <c r="W3499">
        <v>0</v>
      </c>
      <c r="X3499">
        <v>0</v>
      </c>
      <c r="Y3499">
        <v>0</v>
      </c>
      <c r="Z3499">
        <v>0</v>
      </c>
      <c r="AA3499">
        <v>0</v>
      </c>
      <c r="AB3499">
        <v>0</v>
      </c>
      <c r="AC3499">
        <v>0</v>
      </c>
      <c r="AD3499" s="2"/>
      <c r="AE3499" s="2"/>
      <c r="AF3499" s="2"/>
    </row>
    <row r="3500" spans="1:32">
      <c r="A3500" t="s">
        <v>13950</v>
      </c>
      <c r="B3500" t="s">
        <v>19</v>
      </c>
      <c r="C3500">
        <v>0</v>
      </c>
      <c r="D3500">
        <v>0</v>
      </c>
      <c r="E3500">
        <v>0</v>
      </c>
      <c r="F3500">
        <v>0</v>
      </c>
      <c r="G3500">
        <v>0</v>
      </c>
      <c r="H3500">
        <v>0</v>
      </c>
      <c r="I3500">
        <v>0</v>
      </c>
      <c r="J3500">
        <v>0</v>
      </c>
      <c r="K3500">
        <v>0</v>
      </c>
      <c r="L3500">
        <v>0</v>
      </c>
      <c r="M3500">
        <v>0</v>
      </c>
      <c r="N3500">
        <v>0</v>
      </c>
      <c r="O3500">
        <v>0</v>
      </c>
      <c r="P3500">
        <v>0</v>
      </c>
      <c r="Q3500">
        <v>0</v>
      </c>
      <c r="R3500">
        <v>0</v>
      </c>
      <c r="S3500">
        <v>0</v>
      </c>
      <c r="T3500">
        <v>0</v>
      </c>
      <c r="U3500">
        <v>0</v>
      </c>
      <c r="V3500">
        <v>0</v>
      </c>
      <c r="W3500">
        <v>0</v>
      </c>
      <c r="X3500">
        <v>0</v>
      </c>
      <c r="Y3500">
        <v>0</v>
      </c>
      <c r="Z3500">
        <v>0</v>
      </c>
      <c r="AA3500">
        <v>0</v>
      </c>
      <c r="AB3500">
        <v>0</v>
      </c>
      <c r="AC3500">
        <v>0</v>
      </c>
      <c r="AD3500" s="2"/>
      <c r="AE3500" s="2"/>
      <c r="AF3500" s="2"/>
    </row>
    <row r="3501" spans="1:32">
      <c r="A3501" t="s">
        <v>13951</v>
      </c>
      <c r="B3501" t="s">
        <v>19</v>
      </c>
      <c r="C3501">
        <v>0</v>
      </c>
      <c r="D3501">
        <v>0</v>
      </c>
      <c r="E3501">
        <v>0</v>
      </c>
      <c r="F3501">
        <v>0</v>
      </c>
      <c r="G3501">
        <v>0</v>
      </c>
      <c r="H3501">
        <v>0</v>
      </c>
      <c r="I3501">
        <v>0</v>
      </c>
      <c r="J3501">
        <v>0</v>
      </c>
      <c r="K3501">
        <v>0</v>
      </c>
      <c r="L3501">
        <v>0</v>
      </c>
      <c r="M3501">
        <v>0</v>
      </c>
      <c r="N3501">
        <v>0</v>
      </c>
      <c r="O3501">
        <v>0</v>
      </c>
      <c r="P3501">
        <v>0</v>
      </c>
      <c r="Q3501">
        <v>0</v>
      </c>
      <c r="R3501">
        <v>0</v>
      </c>
      <c r="S3501">
        <v>0</v>
      </c>
      <c r="T3501">
        <v>0</v>
      </c>
      <c r="U3501">
        <v>0</v>
      </c>
      <c r="V3501">
        <v>0</v>
      </c>
      <c r="W3501">
        <v>0</v>
      </c>
      <c r="X3501">
        <v>0</v>
      </c>
      <c r="Y3501">
        <v>0</v>
      </c>
      <c r="Z3501">
        <v>0</v>
      </c>
      <c r="AA3501">
        <v>0</v>
      </c>
      <c r="AB3501">
        <v>0</v>
      </c>
      <c r="AC3501">
        <v>0</v>
      </c>
    </row>
    <row r="3502" spans="1:32">
      <c r="A3502" t="s">
        <v>13952</v>
      </c>
      <c r="B3502" t="s">
        <v>19</v>
      </c>
      <c r="C3502">
        <v>0</v>
      </c>
      <c r="D3502">
        <v>0</v>
      </c>
      <c r="E3502">
        <v>0</v>
      </c>
      <c r="F3502">
        <v>0</v>
      </c>
      <c r="G3502">
        <v>0</v>
      </c>
      <c r="H3502">
        <v>0</v>
      </c>
      <c r="I3502">
        <v>0</v>
      </c>
      <c r="J3502">
        <v>0</v>
      </c>
      <c r="K3502">
        <v>0</v>
      </c>
      <c r="L3502">
        <v>0</v>
      </c>
      <c r="M3502">
        <v>0</v>
      </c>
      <c r="N3502">
        <v>0</v>
      </c>
      <c r="O3502">
        <v>0</v>
      </c>
      <c r="P3502">
        <v>0</v>
      </c>
      <c r="Q3502">
        <v>0</v>
      </c>
      <c r="R3502">
        <v>0</v>
      </c>
      <c r="S3502">
        <v>0</v>
      </c>
      <c r="T3502">
        <v>0</v>
      </c>
      <c r="U3502">
        <v>0</v>
      </c>
      <c r="V3502">
        <v>0</v>
      </c>
      <c r="W3502">
        <v>0</v>
      </c>
      <c r="X3502">
        <v>0</v>
      </c>
      <c r="Y3502">
        <v>0</v>
      </c>
      <c r="Z3502">
        <v>0</v>
      </c>
      <c r="AA3502">
        <v>0</v>
      </c>
      <c r="AB3502">
        <v>0</v>
      </c>
      <c r="AC3502">
        <v>0</v>
      </c>
    </row>
    <row r="3503" spans="1:32">
      <c r="A3503" t="s">
        <v>13953</v>
      </c>
      <c r="B3503" t="s">
        <v>19</v>
      </c>
      <c r="C3503">
        <v>0</v>
      </c>
      <c r="D3503">
        <v>0</v>
      </c>
      <c r="E3503">
        <v>0</v>
      </c>
      <c r="F3503">
        <v>0</v>
      </c>
      <c r="G3503">
        <v>0</v>
      </c>
      <c r="H3503">
        <v>0</v>
      </c>
      <c r="I3503">
        <v>0</v>
      </c>
      <c r="J3503">
        <v>0</v>
      </c>
      <c r="K3503">
        <v>0</v>
      </c>
      <c r="L3503">
        <v>0</v>
      </c>
      <c r="M3503">
        <v>0</v>
      </c>
      <c r="N3503">
        <v>0</v>
      </c>
      <c r="O3503">
        <v>0</v>
      </c>
      <c r="P3503">
        <v>0</v>
      </c>
      <c r="Q3503">
        <v>0</v>
      </c>
      <c r="R3503">
        <v>0</v>
      </c>
      <c r="S3503">
        <v>0</v>
      </c>
      <c r="T3503">
        <v>0</v>
      </c>
      <c r="U3503">
        <v>0</v>
      </c>
      <c r="V3503">
        <v>0</v>
      </c>
      <c r="W3503">
        <v>0</v>
      </c>
      <c r="X3503">
        <v>0</v>
      </c>
      <c r="Y3503">
        <v>0</v>
      </c>
      <c r="Z3503">
        <v>0</v>
      </c>
      <c r="AA3503">
        <v>0</v>
      </c>
      <c r="AB3503">
        <v>0</v>
      </c>
      <c r="AC3503">
        <v>0</v>
      </c>
      <c r="AD3503" s="2"/>
      <c r="AE3503" s="2"/>
      <c r="AF3503" s="2"/>
    </row>
    <row r="3504" spans="1:32">
      <c r="A3504" t="s">
        <v>13954</v>
      </c>
      <c r="B3504" t="s">
        <v>19</v>
      </c>
      <c r="C3504">
        <v>0</v>
      </c>
      <c r="D3504">
        <v>0</v>
      </c>
      <c r="E3504">
        <v>0</v>
      </c>
      <c r="F3504">
        <v>0</v>
      </c>
      <c r="G3504">
        <v>0</v>
      </c>
      <c r="H3504">
        <v>0</v>
      </c>
      <c r="I3504">
        <v>0</v>
      </c>
      <c r="J3504">
        <v>0</v>
      </c>
      <c r="K3504">
        <v>0</v>
      </c>
      <c r="L3504">
        <v>0</v>
      </c>
      <c r="M3504">
        <v>0</v>
      </c>
      <c r="N3504">
        <v>0</v>
      </c>
      <c r="O3504">
        <v>0</v>
      </c>
      <c r="P3504">
        <v>0</v>
      </c>
      <c r="Q3504">
        <v>0</v>
      </c>
      <c r="R3504">
        <v>0</v>
      </c>
      <c r="S3504">
        <v>0</v>
      </c>
      <c r="T3504">
        <v>0</v>
      </c>
      <c r="U3504">
        <v>0</v>
      </c>
      <c r="V3504">
        <v>0</v>
      </c>
      <c r="W3504">
        <v>0</v>
      </c>
      <c r="X3504">
        <v>0</v>
      </c>
      <c r="Y3504">
        <v>0</v>
      </c>
      <c r="Z3504">
        <v>0</v>
      </c>
      <c r="AA3504">
        <v>0</v>
      </c>
      <c r="AB3504">
        <v>0</v>
      </c>
      <c r="AC3504">
        <v>0</v>
      </c>
    </row>
    <row r="3505" spans="1:32">
      <c r="A3505" t="s">
        <v>13955</v>
      </c>
      <c r="B3505" t="s">
        <v>19</v>
      </c>
      <c r="C3505">
        <v>0</v>
      </c>
      <c r="D3505">
        <v>0</v>
      </c>
      <c r="E3505">
        <v>0</v>
      </c>
      <c r="F3505">
        <v>0</v>
      </c>
      <c r="G3505">
        <v>0</v>
      </c>
      <c r="H3505">
        <v>0</v>
      </c>
      <c r="I3505">
        <v>0</v>
      </c>
      <c r="J3505">
        <v>0</v>
      </c>
      <c r="K3505">
        <v>0</v>
      </c>
      <c r="L3505">
        <v>0</v>
      </c>
      <c r="M3505">
        <v>0</v>
      </c>
      <c r="N3505">
        <v>0</v>
      </c>
      <c r="O3505">
        <v>0</v>
      </c>
      <c r="P3505">
        <v>0</v>
      </c>
      <c r="Q3505">
        <v>0</v>
      </c>
      <c r="R3505">
        <v>0</v>
      </c>
      <c r="S3505">
        <v>0</v>
      </c>
      <c r="T3505">
        <v>0</v>
      </c>
      <c r="U3505">
        <v>0</v>
      </c>
      <c r="V3505">
        <v>0</v>
      </c>
      <c r="W3505">
        <v>0</v>
      </c>
      <c r="X3505">
        <v>0</v>
      </c>
      <c r="Y3505">
        <v>0</v>
      </c>
      <c r="Z3505">
        <v>0</v>
      </c>
      <c r="AA3505">
        <v>0</v>
      </c>
      <c r="AB3505">
        <v>0</v>
      </c>
      <c r="AC3505">
        <v>0</v>
      </c>
    </row>
    <row r="3506" spans="1:32">
      <c r="A3506" t="s">
        <v>13956</v>
      </c>
      <c r="B3506" t="s">
        <v>19</v>
      </c>
      <c r="C3506">
        <v>0</v>
      </c>
      <c r="D3506">
        <v>0</v>
      </c>
      <c r="E3506">
        <v>0</v>
      </c>
      <c r="F3506">
        <v>0</v>
      </c>
      <c r="G3506">
        <v>0</v>
      </c>
      <c r="H3506">
        <v>0</v>
      </c>
      <c r="I3506">
        <v>0</v>
      </c>
      <c r="J3506">
        <v>0</v>
      </c>
      <c r="K3506">
        <v>0</v>
      </c>
      <c r="L3506">
        <v>0</v>
      </c>
      <c r="M3506">
        <v>0</v>
      </c>
      <c r="N3506">
        <v>0</v>
      </c>
      <c r="O3506">
        <v>0</v>
      </c>
      <c r="P3506">
        <v>0</v>
      </c>
      <c r="Q3506">
        <v>0</v>
      </c>
      <c r="R3506">
        <v>0</v>
      </c>
      <c r="S3506">
        <v>0</v>
      </c>
      <c r="T3506">
        <v>0</v>
      </c>
      <c r="U3506">
        <v>0</v>
      </c>
      <c r="V3506">
        <v>0</v>
      </c>
      <c r="W3506">
        <v>0</v>
      </c>
      <c r="X3506">
        <v>0</v>
      </c>
      <c r="Y3506">
        <v>0</v>
      </c>
      <c r="Z3506">
        <v>0</v>
      </c>
      <c r="AA3506">
        <v>0</v>
      </c>
      <c r="AB3506">
        <v>0</v>
      </c>
      <c r="AC3506">
        <v>0</v>
      </c>
      <c r="AD3506" s="2"/>
      <c r="AE3506" s="2"/>
      <c r="AF3506" s="2"/>
    </row>
    <row r="3507" spans="1:32">
      <c r="A3507" t="s">
        <v>13957</v>
      </c>
      <c r="B3507" t="s">
        <v>19</v>
      </c>
      <c r="C3507">
        <v>0</v>
      </c>
      <c r="D3507">
        <v>0</v>
      </c>
      <c r="E3507">
        <v>0</v>
      </c>
      <c r="F3507">
        <v>0</v>
      </c>
      <c r="G3507">
        <v>0</v>
      </c>
      <c r="H3507">
        <v>0</v>
      </c>
      <c r="I3507">
        <v>0</v>
      </c>
      <c r="J3507">
        <v>0</v>
      </c>
      <c r="K3507">
        <v>0</v>
      </c>
      <c r="L3507">
        <v>0</v>
      </c>
      <c r="M3507">
        <v>0</v>
      </c>
      <c r="N3507">
        <v>0</v>
      </c>
      <c r="O3507">
        <v>0</v>
      </c>
      <c r="P3507">
        <v>0</v>
      </c>
      <c r="Q3507">
        <v>0</v>
      </c>
      <c r="R3507">
        <v>0</v>
      </c>
      <c r="S3507">
        <v>0</v>
      </c>
      <c r="T3507">
        <v>0</v>
      </c>
      <c r="U3507">
        <v>0</v>
      </c>
      <c r="V3507">
        <v>0</v>
      </c>
      <c r="W3507">
        <v>0</v>
      </c>
      <c r="X3507">
        <v>0</v>
      </c>
      <c r="Y3507">
        <v>0</v>
      </c>
      <c r="Z3507">
        <v>0</v>
      </c>
      <c r="AA3507">
        <v>0</v>
      </c>
      <c r="AB3507">
        <v>0</v>
      </c>
      <c r="AC3507">
        <v>0</v>
      </c>
      <c r="AD3507" s="2"/>
      <c r="AE3507" s="2"/>
      <c r="AF3507" s="2"/>
    </row>
    <row r="3508" spans="1:32">
      <c r="A3508" t="s">
        <v>13958</v>
      </c>
      <c r="B3508" t="s">
        <v>19</v>
      </c>
      <c r="C3508">
        <v>0</v>
      </c>
      <c r="D3508">
        <v>0</v>
      </c>
      <c r="E3508">
        <v>0</v>
      </c>
      <c r="F3508">
        <v>0</v>
      </c>
      <c r="G3508">
        <v>0</v>
      </c>
      <c r="H3508">
        <v>0</v>
      </c>
      <c r="I3508">
        <v>0</v>
      </c>
      <c r="J3508">
        <v>0</v>
      </c>
      <c r="K3508">
        <v>0</v>
      </c>
      <c r="L3508">
        <v>0</v>
      </c>
      <c r="M3508">
        <v>0</v>
      </c>
      <c r="N3508">
        <v>0</v>
      </c>
      <c r="O3508">
        <v>0</v>
      </c>
      <c r="P3508">
        <v>0</v>
      </c>
      <c r="Q3508">
        <v>0</v>
      </c>
      <c r="R3508">
        <v>0</v>
      </c>
      <c r="S3508">
        <v>0</v>
      </c>
      <c r="T3508">
        <v>0</v>
      </c>
      <c r="U3508">
        <v>0</v>
      </c>
      <c r="V3508">
        <v>0</v>
      </c>
      <c r="W3508">
        <v>0</v>
      </c>
      <c r="X3508">
        <v>0</v>
      </c>
      <c r="Y3508">
        <v>0</v>
      </c>
      <c r="Z3508">
        <v>0</v>
      </c>
      <c r="AA3508">
        <v>0</v>
      </c>
      <c r="AB3508">
        <v>0</v>
      </c>
      <c r="AC3508">
        <v>0</v>
      </c>
      <c r="AD3508" s="2"/>
      <c r="AE3508" s="2"/>
      <c r="AF3508" s="2"/>
    </row>
    <row r="3509" spans="1:32">
      <c r="A3509" t="s">
        <v>13959</v>
      </c>
      <c r="B3509" t="s">
        <v>19</v>
      </c>
      <c r="C3509">
        <v>0</v>
      </c>
      <c r="D3509">
        <v>0</v>
      </c>
      <c r="E3509">
        <v>0</v>
      </c>
      <c r="F3509">
        <v>0</v>
      </c>
      <c r="G3509">
        <v>0</v>
      </c>
      <c r="H3509">
        <v>0</v>
      </c>
      <c r="I3509">
        <v>0</v>
      </c>
      <c r="J3509">
        <v>0</v>
      </c>
      <c r="K3509">
        <v>0</v>
      </c>
      <c r="L3509">
        <v>0</v>
      </c>
      <c r="M3509">
        <v>0</v>
      </c>
      <c r="N3509">
        <v>0</v>
      </c>
      <c r="O3509">
        <v>0</v>
      </c>
      <c r="P3509">
        <v>0</v>
      </c>
      <c r="Q3509">
        <v>0</v>
      </c>
      <c r="R3509">
        <v>0</v>
      </c>
      <c r="S3509">
        <v>0</v>
      </c>
      <c r="T3509">
        <v>0</v>
      </c>
      <c r="U3509">
        <v>0</v>
      </c>
      <c r="V3509">
        <v>0</v>
      </c>
      <c r="W3509">
        <v>0</v>
      </c>
      <c r="X3509">
        <v>0</v>
      </c>
      <c r="Y3509">
        <v>0</v>
      </c>
      <c r="Z3509">
        <v>0</v>
      </c>
      <c r="AA3509">
        <v>0</v>
      </c>
      <c r="AB3509">
        <v>0</v>
      </c>
      <c r="AC3509">
        <v>0</v>
      </c>
      <c r="AD3509" s="2"/>
      <c r="AE3509" s="2"/>
      <c r="AF3509" s="2"/>
    </row>
    <row r="3510" spans="1:32">
      <c r="A3510" t="s">
        <v>13960</v>
      </c>
      <c r="B3510" t="s">
        <v>19</v>
      </c>
      <c r="C3510">
        <v>0</v>
      </c>
      <c r="D3510">
        <v>0</v>
      </c>
      <c r="E3510">
        <v>0</v>
      </c>
      <c r="F3510">
        <v>0</v>
      </c>
      <c r="G3510">
        <v>0</v>
      </c>
      <c r="H3510">
        <v>0</v>
      </c>
      <c r="I3510">
        <v>0</v>
      </c>
      <c r="J3510">
        <v>0</v>
      </c>
      <c r="K3510">
        <v>0</v>
      </c>
      <c r="L3510">
        <v>0</v>
      </c>
      <c r="M3510">
        <v>0</v>
      </c>
      <c r="N3510">
        <v>0</v>
      </c>
      <c r="O3510">
        <v>0</v>
      </c>
      <c r="P3510">
        <v>0</v>
      </c>
      <c r="Q3510">
        <v>0</v>
      </c>
      <c r="R3510">
        <v>0</v>
      </c>
      <c r="S3510">
        <v>0</v>
      </c>
      <c r="T3510">
        <v>0</v>
      </c>
      <c r="U3510">
        <v>0</v>
      </c>
      <c r="V3510">
        <v>0</v>
      </c>
      <c r="W3510">
        <v>0</v>
      </c>
      <c r="X3510">
        <v>0</v>
      </c>
      <c r="Y3510">
        <v>0</v>
      </c>
      <c r="Z3510">
        <v>0</v>
      </c>
      <c r="AA3510">
        <v>0</v>
      </c>
      <c r="AB3510">
        <v>0</v>
      </c>
      <c r="AC3510">
        <v>0</v>
      </c>
      <c r="AD3510" s="2"/>
      <c r="AE3510" s="2"/>
      <c r="AF3510" s="2"/>
    </row>
    <row r="3511" spans="1:32">
      <c r="A3511" t="s">
        <v>13961</v>
      </c>
      <c r="B3511" t="s">
        <v>19</v>
      </c>
      <c r="C3511">
        <v>0</v>
      </c>
      <c r="D3511">
        <v>0</v>
      </c>
      <c r="E3511">
        <v>0</v>
      </c>
      <c r="F3511">
        <v>0</v>
      </c>
      <c r="G3511">
        <v>0</v>
      </c>
      <c r="H3511">
        <v>0</v>
      </c>
      <c r="I3511">
        <v>0</v>
      </c>
      <c r="J3511">
        <v>0</v>
      </c>
      <c r="K3511">
        <v>0</v>
      </c>
      <c r="L3511">
        <v>0</v>
      </c>
      <c r="M3511">
        <v>0</v>
      </c>
      <c r="N3511">
        <v>0</v>
      </c>
      <c r="O3511">
        <v>0</v>
      </c>
      <c r="P3511">
        <v>0</v>
      </c>
      <c r="Q3511">
        <v>0</v>
      </c>
      <c r="R3511">
        <v>0</v>
      </c>
      <c r="S3511">
        <v>0</v>
      </c>
      <c r="T3511">
        <v>0</v>
      </c>
      <c r="U3511">
        <v>0</v>
      </c>
      <c r="V3511">
        <v>0</v>
      </c>
      <c r="W3511">
        <v>0</v>
      </c>
      <c r="X3511">
        <v>0</v>
      </c>
      <c r="Y3511">
        <v>0</v>
      </c>
      <c r="Z3511">
        <v>0</v>
      </c>
      <c r="AA3511">
        <v>0</v>
      </c>
      <c r="AB3511">
        <v>0</v>
      </c>
      <c r="AC3511">
        <v>0</v>
      </c>
      <c r="AD3511" s="2"/>
      <c r="AE3511" s="2"/>
      <c r="AF3511" s="2"/>
    </row>
    <row r="3512" spans="1:32">
      <c r="A3512" t="s">
        <v>13962</v>
      </c>
      <c r="B3512" t="s">
        <v>19</v>
      </c>
      <c r="C3512">
        <v>0</v>
      </c>
      <c r="D3512">
        <v>0</v>
      </c>
      <c r="E3512">
        <v>0</v>
      </c>
      <c r="F3512">
        <v>0</v>
      </c>
      <c r="G3512">
        <v>0</v>
      </c>
      <c r="H3512">
        <v>0</v>
      </c>
      <c r="I3512">
        <v>0</v>
      </c>
      <c r="J3512">
        <v>0</v>
      </c>
      <c r="K3512">
        <v>0</v>
      </c>
      <c r="L3512">
        <v>0</v>
      </c>
      <c r="M3512">
        <v>0</v>
      </c>
      <c r="N3512">
        <v>0</v>
      </c>
      <c r="O3512">
        <v>0</v>
      </c>
      <c r="P3512">
        <v>0</v>
      </c>
      <c r="Q3512">
        <v>0</v>
      </c>
      <c r="R3512">
        <v>0</v>
      </c>
      <c r="S3512">
        <v>0</v>
      </c>
      <c r="T3512">
        <v>0</v>
      </c>
      <c r="U3512">
        <v>0</v>
      </c>
      <c r="V3512">
        <v>0</v>
      </c>
      <c r="W3512">
        <v>0</v>
      </c>
      <c r="X3512">
        <v>0</v>
      </c>
      <c r="Y3512">
        <v>0</v>
      </c>
      <c r="Z3512">
        <v>0</v>
      </c>
      <c r="AA3512">
        <v>0</v>
      </c>
      <c r="AB3512">
        <v>0</v>
      </c>
      <c r="AC3512">
        <v>0</v>
      </c>
      <c r="AD3512" s="2"/>
      <c r="AE3512" s="2"/>
      <c r="AF3512" s="2"/>
    </row>
    <row r="3513" spans="1:32">
      <c r="A3513" t="s">
        <v>13963</v>
      </c>
      <c r="B3513" t="s">
        <v>19</v>
      </c>
      <c r="C3513">
        <v>0</v>
      </c>
      <c r="D3513">
        <v>0</v>
      </c>
      <c r="E3513">
        <v>0</v>
      </c>
      <c r="F3513">
        <v>0</v>
      </c>
      <c r="G3513">
        <v>0</v>
      </c>
      <c r="H3513">
        <v>0</v>
      </c>
      <c r="I3513">
        <v>0</v>
      </c>
      <c r="J3513">
        <v>0</v>
      </c>
      <c r="K3513">
        <v>0</v>
      </c>
      <c r="L3513">
        <v>0</v>
      </c>
      <c r="M3513">
        <v>0</v>
      </c>
      <c r="N3513">
        <v>0</v>
      </c>
      <c r="O3513">
        <v>0</v>
      </c>
      <c r="P3513">
        <v>0</v>
      </c>
      <c r="Q3513">
        <v>0</v>
      </c>
      <c r="R3513">
        <v>0</v>
      </c>
      <c r="S3513">
        <v>0</v>
      </c>
      <c r="T3513">
        <v>0</v>
      </c>
      <c r="U3513">
        <v>0</v>
      </c>
      <c r="V3513">
        <v>0</v>
      </c>
      <c r="W3513">
        <v>0</v>
      </c>
      <c r="X3513">
        <v>0</v>
      </c>
      <c r="Y3513">
        <v>0</v>
      </c>
      <c r="Z3513">
        <v>0</v>
      </c>
      <c r="AA3513">
        <v>0</v>
      </c>
      <c r="AB3513">
        <v>0</v>
      </c>
      <c r="AC3513">
        <v>0</v>
      </c>
    </row>
    <row r="3514" spans="1:32">
      <c r="A3514" t="s">
        <v>13964</v>
      </c>
      <c r="B3514" t="s">
        <v>19</v>
      </c>
      <c r="C3514">
        <v>0</v>
      </c>
      <c r="D3514">
        <v>0</v>
      </c>
      <c r="E3514">
        <v>0</v>
      </c>
      <c r="F3514">
        <v>0</v>
      </c>
      <c r="G3514">
        <v>0</v>
      </c>
      <c r="H3514">
        <v>0</v>
      </c>
      <c r="I3514">
        <v>0</v>
      </c>
      <c r="J3514">
        <v>0</v>
      </c>
      <c r="K3514">
        <v>0</v>
      </c>
      <c r="L3514">
        <v>0</v>
      </c>
      <c r="M3514">
        <v>0</v>
      </c>
      <c r="N3514">
        <v>0</v>
      </c>
      <c r="O3514">
        <v>0</v>
      </c>
      <c r="P3514">
        <v>0</v>
      </c>
      <c r="Q3514">
        <v>0</v>
      </c>
      <c r="R3514">
        <v>0</v>
      </c>
      <c r="S3514">
        <v>0</v>
      </c>
      <c r="T3514">
        <v>0</v>
      </c>
      <c r="U3514">
        <v>0</v>
      </c>
      <c r="V3514">
        <v>0</v>
      </c>
      <c r="W3514">
        <v>0</v>
      </c>
      <c r="X3514">
        <v>0</v>
      </c>
      <c r="Y3514">
        <v>0</v>
      </c>
      <c r="Z3514">
        <v>0</v>
      </c>
      <c r="AA3514">
        <v>0</v>
      </c>
      <c r="AB3514">
        <v>0</v>
      </c>
      <c r="AC3514">
        <v>0</v>
      </c>
    </row>
    <row r="3515" spans="1:32">
      <c r="A3515" t="s">
        <v>13965</v>
      </c>
      <c r="B3515" t="s">
        <v>19</v>
      </c>
      <c r="C3515">
        <v>0</v>
      </c>
      <c r="D3515">
        <v>0</v>
      </c>
      <c r="E3515">
        <v>0</v>
      </c>
      <c r="F3515">
        <v>0</v>
      </c>
      <c r="G3515">
        <v>0</v>
      </c>
      <c r="H3515">
        <v>0</v>
      </c>
      <c r="I3515">
        <v>0</v>
      </c>
      <c r="J3515">
        <v>0</v>
      </c>
      <c r="K3515">
        <v>0</v>
      </c>
      <c r="L3515">
        <v>0</v>
      </c>
      <c r="M3515">
        <v>0</v>
      </c>
      <c r="N3515">
        <v>0</v>
      </c>
      <c r="O3515">
        <v>0</v>
      </c>
      <c r="P3515">
        <v>0</v>
      </c>
      <c r="Q3515">
        <v>0</v>
      </c>
      <c r="R3515">
        <v>0</v>
      </c>
      <c r="S3515">
        <v>0</v>
      </c>
      <c r="T3515">
        <v>0</v>
      </c>
      <c r="U3515">
        <v>0</v>
      </c>
      <c r="V3515">
        <v>0</v>
      </c>
      <c r="W3515">
        <v>0</v>
      </c>
      <c r="X3515">
        <v>0</v>
      </c>
      <c r="Y3515">
        <v>0</v>
      </c>
      <c r="Z3515">
        <v>0</v>
      </c>
      <c r="AA3515">
        <v>0</v>
      </c>
      <c r="AB3515">
        <v>0</v>
      </c>
      <c r="AC3515">
        <v>0</v>
      </c>
      <c r="AD3515" s="2"/>
      <c r="AE3515" s="2"/>
      <c r="AF3515" s="2"/>
    </row>
    <row r="3516" spans="1:32">
      <c r="A3516" t="s">
        <v>13966</v>
      </c>
      <c r="B3516" t="s">
        <v>19</v>
      </c>
      <c r="C3516">
        <v>0</v>
      </c>
      <c r="D3516">
        <v>0</v>
      </c>
      <c r="E3516">
        <v>0</v>
      </c>
      <c r="F3516">
        <v>0</v>
      </c>
      <c r="G3516">
        <v>0</v>
      </c>
      <c r="H3516">
        <v>0</v>
      </c>
      <c r="I3516">
        <v>0</v>
      </c>
      <c r="J3516">
        <v>0</v>
      </c>
      <c r="K3516">
        <v>0</v>
      </c>
      <c r="L3516">
        <v>0</v>
      </c>
      <c r="M3516">
        <v>0</v>
      </c>
      <c r="N3516">
        <v>0</v>
      </c>
      <c r="O3516">
        <v>0</v>
      </c>
      <c r="P3516">
        <v>0</v>
      </c>
      <c r="Q3516">
        <v>0</v>
      </c>
      <c r="R3516">
        <v>0</v>
      </c>
      <c r="S3516">
        <v>0</v>
      </c>
      <c r="T3516">
        <v>0</v>
      </c>
      <c r="U3516">
        <v>0</v>
      </c>
      <c r="V3516">
        <v>0</v>
      </c>
      <c r="W3516">
        <v>0</v>
      </c>
      <c r="X3516">
        <v>0</v>
      </c>
      <c r="Y3516">
        <v>0</v>
      </c>
      <c r="Z3516">
        <v>0</v>
      </c>
      <c r="AA3516">
        <v>0</v>
      </c>
      <c r="AB3516">
        <v>0</v>
      </c>
      <c r="AC3516">
        <v>0</v>
      </c>
      <c r="AD3516" s="2"/>
      <c r="AE3516" s="2"/>
      <c r="AF3516" s="2"/>
    </row>
    <row r="3517" spans="1:32">
      <c r="A3517" t="s">
        <v>13967</v>
      </c>
      <c r="B3517" t="s">
        <v>19</v>
      </c>
      <c r="C3517">
        <v>0</v>
      </c>
      <c r="D3517">
        <v>0</v>
      </c>
      <c r="E3517">
        <v>0</v>
      </c>
      <c r="F3517">
        <v>0</v>
      </c>
      <c r="G3517">
        <v>0</v>
      </c>
      <c r="H3517">
        <v>0</v>
      </c>
      <c r="I3517">
        <v>0</v>
      </c>
      <c r="J3517">
        <v>0</v>
      </c>
      <c r="K3517">
        <v>0</v>
      </c>
      <c r="L3517">
        <v>0</v>
      </c>
      <c r="M3517">
        <v>0</v>
      </c>
      <c r="N3517">
        <v>0</v>
      </c>
      <c r="O3517">
        <v>0</v>
      </c>
      <c r="P3517">
        <v>0</v>
      </c>
      <c r="Q3517">
        <v>0</v>
      </c>
      <c r="R3517">
        <v>0</v>
      </c>
      <c r="S3517">
        <v>0</v>
      </c>
      <c r="T3517">
        <v>0</v>
      </c>
      <c r="U3517">
        <v>0</v>
      </c>
      <c r="V3517">
        <v>0</v>
      </c>
      <c r="W3517">
        <v>0</v>
      </c>
      <c r="X3517">
        <v>0</v>
      </c>
      <c r="Y3517">
        <v>0</v>
      </c>
      <c r="Z3517">
        <v>0</v>
      </c>
      <c r="AA3517">
        <v>0</v>
      </c>
      <c r="AB3517">
        <v>0</v>
      </c>
      <c r="AC3517">
        <v>0</v>
      </c>
    </row>
    <row r="3518" spans="1:32">
      <c r="A3518" t="s">
        <v>13968</v>
      </c>
      <c r="B3518" t="s">
        <v>19</v>
      </c>
      <c r="C3518">
        <v>0</v>
      </c>
      <c r="D3518">
        <v>0</v>
      </c>
      <c r="E3518">
        <v>0</v>
      </c>
      <c r="F3518">
        <v>0</v>
      </c>
      <c r="G3518">
        <v>0</v>
      </c>
      <c r="H3518">
        <v>0</v>
      </c>
      <c r="I3518">
        <v>0</v>
      </c>
      <c r="J3518">
        <v>0</v>
      </c>
      <c r="K3518">
        <v>0</v>
      </c>
      <c r="L3518">
        <v>0</v>
      </c>
      <c r="M3518">
        <v>0</v>
      </c>
      <c r="N3518">
        <v>0</v>
      </c>
      <c r="O3518">
        <v>0</v>
      </c>
      <c r="P3518">
        <v>0</v>
      </c>
      <c r="Q3518">
        <v>0</v>
      </c>
      <c r="R3518">
        <v>0</v>
      </c>
      <c r="S3518">
        <v>0</v>
      </c>
      <c r="T3518">
        <v>0</v>
      </c>
      <c r="U3518">
        <v>0</v>
      </c>
      <c r="V3518">
        <v>0</v>
      </c>
      <c r="W3518">
        <v>0</v>
      </c>
      <c r="X3518">
        <v>0</v>
      </c>
      <c r="Y3518">
        <v>0</v>
      </c>
      <c r="Z3518">
        <v>0</v>
      </c>
      <c r="AA3518">
        <v>0</v>
      </c>
      <c r="AB3518">
        <v>0</v>
      </c>
      <c r="AC3518">
        <v>0</v>
      </c>
      <c r="AD3518" s="2"/>
      <c r="AE3518" s="2"/>
      <c r="AF3518" s="2"/>
    </row>
    <row r="3519" spans="1:32">
      <c r="A3519" t="s">
        <v>13969</v>
      </c>
      <c r="B3519" t="s">
        <v>19</v>
      </c>
      <c r="C3519">
        <v>0</v>
      </c>
      <c r="D3519">
        <v>0</v>
      </c>
      <c r="E3519">
        <v>0</v>
      </c>
      <c r="F3519">
        <v>0</v>
      </c>
      <c r="G3519">
        <v>0</v>
      </c>
      <c r="H3519">
        <v>0</v>
      </c>
      <c r="I3519">
        <v>0</v>
      </c>
      <c r="J3519">
        <v>0</v>
      </c>
      <c r="K3519">
        <v>0</v>
      </c>
      <c r="L3519">
        <v>0</v>
      </c>
      <c r="M3519">
        <v>0</v>
      </c>
      <c r="N3519">
        <v>0</v>
      </c>
      <c r="O3519">
        <v>0</v>
      </c>
      <c r="P3519">
        <v>0</v>
      </c>
      <c r="Q3519">
        <v>0</v>
      </c>
      <c r="R3519">
        <v>0</v>
      </c>
      <c r="S3519">
        <v>0</v>
      </c>
      <c r="T3519">
        <v>0</v>
      </c>
      <c r="U3519">
        <v>0</v>
      </c>
      <c r="V3519">
        <v>0</v>
      </c>
      <c r="W3519">
        <v>0</v>
      </c>
      <c r="X3519">
        <v>0</v>
      </c>
      <c r="Y3519">
        <v>0</v>
      </c>
      <c r="Z3519">
        <v>0</v>
      </c>
      <c r="AA3519">
        <v>0</v>
      </c>
      <c r="AB3519">
        <v>0</v>
      </c>
      <c r="AC3519">
        <v>0</v>
      </c>
      <c r="AD3519" s="2"/>
      <c r="AE3519" s="2"/>
      <c r="AF3519" s="2"/>
    </row>
    <row r="3520" spans="1:32">
      <c r="A3520" t="s">
        <v>13970</v>
      </c>
      <c r="B3520" t="s">
        <v>19</v>
      </c>
      <c r="C3520">
        <v>0</v>
      </c>
      <c r="D3520">
        <v>0</v>
      </c>
      <c r="E3520">
        <v>0</v>
      </c>
      <c r="F3520">
        <v>0</v>
      </c>
      <c r="G3520">
        <v>0</v>
      </c>
      <c r="H3520">
        <v>0</v>
      </c>
      <c r="I3520">
        <v>0</v>
      </c>
      <c r="J3520">
        <v>0</v>
      </c>
      <c r="K3520">
        <v>0</v>
      </c>
      <c r="L3520">
        <v>0</v>
      </c>
      <c r="M3520">
        <v>0</v>
      </c>
      <c r="N3520">
        <v>0</v>
      </c>
      <c r="O3520">
        <v>0</v>
      </c>
      <c r="P3520">
        <v>0</v>
      </c>
      <c r="Q3520">
        <v>0</v>
      </c>
      <c r="R3520">
        <v>0</v>
      </c>
      <c r="S3520">
        <v>0</v>
      </c>
      <c r="T3520">
        <v>0</v>
      </c>
      <c r="U3520">
        <v>0</v>
      </c>
      <c r="V3520">
        <v>0</v>
      </c>
      <c r="W3520">
        <v>0</v>
      </c>
      <c r="X3520">
        <v>0</v>
      </c>
      <c r="Y3520">
        <v>0</v>
      </c>
      <c r="Z3520">
        <v>0</v>
      </c>
      <c r="AA3520">
        <v>0</v>
      </c>
      <c r="AB3520">
        <v>0</v>
      </c>
      <c r="AC3520">
        <v>0</v>
      </c>
      <c r="AD3520" s="2"/>
      <c r="AE3520" s="2"/>
      <c r="AF3520" s="2"/>
    </row>
    <row r="3521" spans="1:32">
      <c r="A3521" t="s">
        <v>13971</v>
      </c>
      <c r="B3521" t="s">
        <v>19</v>
      </c>
      <c r="C3521">
        <v>0</v>
      </c>
      <c r="D3521">
        <v>0</v>
      </c>
      <c r="E3521">
        <v>0</v>
      </c>
      <c r="F3521">
        <v>0</v>
      </c>
      <c r="G3521">
        <v>0</v>
      </c>
      <c r="H3521">
        <v>0</v>
      </c>
      <c r="I3521">
        <v>0</v>
      </c>
      <c r="J3521">
        <v>0</v>
      </c>
      <c r="K3521">
        <v>0</v>
      </c>
      <c r="L3521">
        <v>0</v>
      </c>
      <c r="M3521">
        <v>0</v>
      </c>
      <c r="N3521">
        <v>0</v>
      </c>
      <c r="O3521">
        <v>0</v>
      </c>
      <c r="P3521">
        <v>0</v>
      </c>
      <c r="Q3521">
        <v>0</v>
      </c>
      <c r="R3521">
        <v>0</v>
      </c>
      <c r="S3521">
        <v>0</v>
      </c>
      <c r="T3521">
        <v>0</v>
      </c>
      <c r="U3521">
        <v>0</v>
      </c>
      <c r="V3521">
        <v>0</v>
      </c>
      <c r="W3521">
        <v>0</v>
      </c>
      <c r="X3521">
        <v>0</v>
      </c>
      <c r="Y3521">
        <v>0</v>
      </c>
      <c r="Z3521">
        <v>0</v>
      </c>
      <c r="AA3521">
        <v>0</v>
      </c>
      <c r="AB3521">
        <v>0</v>
      </c>
      <c r="AC3521">
        <v>0</v>
      </c>
      <c r="AD3521" s="2"/>
      <c r="AE3521" s="2"/>
      <c r="AF3521" s="2"/>
    </row>
    <row r="3522" spans="1:32">
      <c r="A3522" t="s">
        <v>13972</v>
      </c>
      <c r="B3522" t="s">
        <v>19</v>
      </c>
      <c r="C3522">
        <v>0</v>
      </c>
      <c r="D3522">
        <v>0</v>
      </c>
      <c r="E3522">
        <v>0</v>
      </c>
      <c r="F3522">
        <v>0</v>
      </c>
      <c r="G3522">
        <v>0</v>
      </c>
      <c r="H3522">
        <v>0</v>
      </c>
      <c r="I3522">
        <v>0</v>
      </c>
      <c r="J3522">
        <v>0</v>
      </c>
      <c r="K3522">
        <v>0</v>
      </c>
      <c r="L3522">
        <v>0</v>
      </c>
      <c r="M3522">
        <v>0</v>
      </c>
      <c r="N3522">
        <v>0</v>
      </c>
      <c r="O3522">
        <v>0</v>
      </c>
      <c r="P3522">
        <v>0</v>
      </c>
      <c r="Q3522">
        <v>0</v>
      </c>
      <c r="R3522">
        <v>0</v>
      </c>
      <c r="S3522">
        <v>0</v>
      </c>
      <c r="T3522">
        <v>0</v>
      </c>
      <c r="U3522">
        <v>0</v>
      </c>
      <c r="V3522">
        <v>0</v>
      </c>
      <c r="W3522">
        <v>0</v>
      </c>
      <c r="X3522">
        <v>0</v>
      </c>
      <c r="Y3522">
        <v>0</v>
      </c>
      <c r="Z3522">
        <v>0</v>
      </c>
      <c r="AA3522">
        <v>0</v>
      </c>
      <c r="AB3522">
        <v>0</v>
      </c>
      <c r="AC3522">
        <v>0</v>
      </c>
      <c r="AD3522" s="2"/>
      <c r="AE3522" s="2"/>
      <c r="AF3522" s="2"/>
    </row>
    <row r="3523" spans="1:32">
      <c r="A3523" t="s">
        <v>13973</v>
      </c>
      <c r="B3523" t="s">
        <v>19</v>
      </c>
      <c r="C3523">
        <v>0</v>
      </c>
      <c r="D3523">
        <v>0</v>
      </c>
      <c r="E3523">
        <v>0</v>
      </c>
      <c r="F3523">
        <v>0</v>
      </c>
      <c r="G3523">
        <v>0</v>
      </c>
      <c r="H3523">
        <v>0</v>
      </c>
      <c r="I3523">
        <v>0</v>
      </c>
      <c r="J3523">
        <v>0</v>
      </c>
      <c r="K3523">
        <v>0</v>
      </c>
      <c r="L3523">
        <v>0</v>
      </c>
      <c r="M3523">
        <v>0</v>
      </c>
      <c r="N3523">
        <v>0</v>
      </c>
      <c r="O3523">
        <v>0</v>
      </c>
      <c r="P3523">
        <v>0</v>
      </c>
      <c r="Q3523">
        <v>0</v>
      </c>
      <c r="R3523">
        <v>0</v>
      </c>
      <c r="S3523">
        <v>0</v>
      </c>
      <c r="T3523">
        <v>0</v>
      </c>
      <c r="U3523">
        <v>0</v>
      </c>
      <c r="V3523">
        <v>0</v>
      </c>
      <c r="W3523">
        <v>0</v>
      </c>
      <c r="X3523">
        <v>0</v>
      </c>
      <c r="Y3523">
        <v>0</v>
      </c>
      <c r="Z3523">
        <v>0</v>
      </c>
      <c r="AA3523">
        <v>0</v>
      </c>
      <c r="AB3523">
        <v>0</v>
      </c>
      <c r="AC3523">
        <v>0</v>
      </c>
      <c r="AD3523" s="2"/>
      <c r="AE3523" s="2"/>
      <c r="AF3523" s="2"/>
    </row>
    <row r="3524" spans="1:32">
      <c r="A3524" t="s">
        <v>13974</v>
      </c>
      <c r="B3524" t="s">
        <v>19</v>
      </c>
      <c r="C3524">
        <v>0</v>
      </c>
      <c r="D3524">
        <v>0</v>
      </c>
      <c r="E3524">
        <v>0</v>
      </c>
      <c r="F3524">
        <v>0</v>
      </c>
      <c r="G3524">
        <v>0</v>
      </c>
      <c r="H3524">
        <v>0</v>
      </c>
      <c r="I3524">
        <v>0</v>
      </c>
      <c r="J3524">
        <v>0</v>
      </c>
      <c r="K3524">
        <v>0</v>
      </c>
      <c r="L3524">
        <v>0</v>
      </c>
      <c r="M3524">
        <v>0</v>
      </c>
      <c r="N3524">
        <v>0</v>
      </c>
      <c r="O3524">
        <v>0</v>
      </c>
      <c r="P3524">
        <v>0</v>
      </c>
      <c r="Q3524">
        <v>0</v>
      </c>
      <c r="R3524">
        <v>0</v>
      </c>
      <c r="S3524">
        <v>0</v>
      </c>
      <c r="T3524">
        <v>0</v>
      </c>
      <c r="U3524">
        <v>0</v>
      </c>
      <c r="V3524">
        <v>0</v>
      </c>
      <c r="W3524">
        <v>0</v>
      </c>
      <c r="X3524">
        <v>0</v>
      </c>
      <c r="Y3524">
        <v>0</v>
      </c>
      <c r="Z3524">
        <v>0</v>
      </c>
      <c r="AA3524">
        <v>0</v>
      </c>
      <c r="AB3524">
        <v>0</v>
      </c>
      <c r="AC3524">
        <v>0</v>
      </c>
      <c r="AD3524" s="2"/>
      <c r="AE3524" s="2"/>
      <c r="AF3524" s="2"/>
    </row>
    <row r="3525" spans="1:32">
      <c r="A3525" t="s">
        <v>13975</v>
      </c>
      <c r="B3525" t="s">
        <v>19</v>
      </c>
      <c r="C3525">
        <v>0</v>
      </c>
      <c r="D3525">
        <v>0</v>
      </c>
      <c r="E3525">
        <v>0</v>
      </c>
      <c r="F3525">
        <v>0</v>
      </c>
      <c r="G3525">
        <v>0</v>
      </c>
      <c r="H3525">
        <v>0</v>
      </c>
      <c r="I3525">
        <v>0</v>
      </c>
      <c r="J3525">
        <v>0</v>
      </c>
      <c r="K3525">
        <v>0</v>
      </c>
      <c r="L3525">
        <v>0</v>
      </c>
      <c r="M3525">
        <v>0</v>
      </c>
      <c r="N3525">
        <v>0</v>
      </c>
      <c r="O3525">
        <v>0</v>
      </c>
      <c r="P3525">
        <v>0</v>
      </c>
      <c r="Q3525">
        <v>0</v>
      </c>
      <c r="R3525">
        <v>0</v>
      </c>
      <c r="S3525">
        <v>0</v>
      </c>
      <c r="T3525">
        <v>0</v>
      </c>
      <c r="U3525">
        <v>0</v>
      </c>
      <c r="V3525">
        <v>0</v>
      </c>
      <c r="W3525">
        <v>0</v>
      </c>
      <c r="X3525">
        <v>0</v>
      </c>
      <c r="Y3525">
        <v>0</v>
      </c>
      <c r="Z3525">
        <v>0</v>
      </c>
      <c r="AA3525">
        <v>0</v>
      </c>
      <c r="AB3525">
        <v>0</v>
      </c>
      <c r="AC3525">
        <v>0</v>
      </c>
    </row>
    <row r="3526" spans="1:32">
      <c r="A3526" t="s">
        <v>13976</v>
      </c>
      <c r="B3526" t="s">
        <v>19</v>
      </c>
      <c r="C3526">
        <v>0</v>
      </c>
      <c r="D3526">
        <v>0</v>
      </c>
      <c r="E3526">
        <v>0</v>
      </c>
      <c r="F3526">
        <v>0</v>
      </c>
      <c r="G3526">
        <v>0</v>
      </c>
      <c r="H3526">
        <v>0</v>
      </c>
      <c r="I3526">
        <v>0</v>
      </c>
      <c r="J3526">
        <v>0</v>
      </c>
      <c r="K3526">
        <v>0</v>
      </c>
      <c r="L3526">
        <v>0</v>
      </c>
      <c r="M3526">
        <v>0</v>
      </c>
      <c r="N3526">
        <v>0</v>
      </c>
      <c r="O3526">
        <v>0</v>
      </c>
      <c r="P3526">
        <v>0</v>
      </c>
      <c r="Q3526">
        <v>0</v>
      </c>
      <c r="R3526">
        <v>0</v>
      </c>
      <c r="S3526">
        <v>0</v>
      </c>
      <c r="T3526">
        <v>0</v>
      </c>
      <c r="U3526">
        <v>0</v>
      </c>
      <c r="V3526">
        <v>0</v>
      </c>
      <c r="W3526">
        <v>0</v>
      </c>
      <c r="X3526">
        <v>0</v>
      </c>
      <c r="Y3526">
        <v>0</v>
      </c>
      <c r="Z3526">
        <v>0</v>
      </c>
      <c r="AA3526">
        <v>0</v>
      </c>
      <c r="AB3526">
        <v>0</v>
      </c>
      <c r="AC3526">
        <v>0</v>
      </c>
    </row>
    <row r="3527" spans="1:32">
      <c r="A3527" t="s">
        <v>13977</v>
      </c>
      <c r="B3527" t="s">
        <v>19</v>
      </c>
      <c r="C3527">
        <v>0</v>
      </c>
      <c r="D3527">
        <v>0</v>
      </c>
      <c r="E3527">
        <v>0</v>
      </c>
      <c r="F3527">
        <v>0</v>
      </c>
      <c r="G3527">
        <v>0</v>
      </c>
      <c r="H3527">
        <v>0</v>
      </c>
      <c r="I3527">
        <v>0</v>
      </c>
      <c r="J3527">
        <v>0</v>
      </c>
      <c r="K3527">
        <v>0</v>
      </c>
      <c r="L3527">
        <v>0</v>
      </c>
      <c r="M3527">
        <v>0</v>
      </c>
      <c r="N3527">
        <v>0</v>
      </c>
      <c r="O3527">
        <v>0</v>
      </c>
      <c r="P3527">
        <v>0</v>
      </c>
      <c r="Q3527">
        <v>0</v>
      </c>
      <c r="R3527">
        <v>0</v>
      </c>
      <c r="S3527">
        <v>0</v>
      </c>
      <c r="T3527">
        <v>0</v>
      </c>
      <c r="U3527">
        <v>0</v>
      </c>
      <c r="V3527">
        <v>0</v>
      </c>
      <c r="W3527">
        <v>0</v>
      </c>
      <c r="X3527">
        <v>0</v>
      </c>
      <c r="Y3527">
        <v>0</v>
      </c>
      <c r="Z3527">
        <v>0</v>
      </c>
      <c r="AA3527">
        <v>0</v>
      </c>
      <c r="AB3527">
        <v>0</v>
      </c>
      <c r="AC3527">
        <v>0</v>
      </c>
      <c r="AD3527" s="2"/>
      <c r="AE3527" s="2"/>
      <c r="AF3527" s="2"/>
    </row>
    <row r="3528" spans="1:32">
      <c r="A3528" t="s">
        <v>13978</v>
      </c>
      <c r="B3528" t="s">
        <v>19</v>
      </c>
      <c r="C3528">
        <v>0</v>
      </c>
      <c r="D3528">
        <v>0</v>
      </c>
      <c r="E3528">
        <v>0</v>
      </c>
      <c r="F3528">
        <v>0</v>
      </c>
      <c r="G3528">
        <v>0</v>
      </c>
      <c r="H3528">
        <v>0</v>
      </c>
      <c r="I3528">
        <v>0</v>
      </c>
      <c r="J3528">
        <v>0</v>
      </c>
      <c r="K3528">
        <v>0</v>
      </c>
      <c r="L3528">
        <v>0</v>
      </c>
      <c r="M3528">
        <v>0</v>
      </c>
      <c r="N3528">
        <v>0</v>
      </c>
      <c r="O3528">
        <v>0</v>
      </c>
      <c r="P3528">
        <v>0</v>
      </c>
      <c r="Q3528">
        <v>0</v>
      </c>
      <c r="R3528">
        <v>0</v>
      </c>
      <c r="S3528">
        <v>0</v>
      </c>
      <c r="T3528">
        <v>0</v>
      </c>
      <c r="U3528">
        <v>0</v>
      </c>
      <c r="V3528">
        <v>0</v>
      </c>
      <c r="W3528">
        <v>0</v>
      </c>
      <c r="X3528">
        <v>0</v>
      </c>
      <c r="Y3528">
        <v>0</v>
      </c>
      <c r="Z3528">
        <v>0</v>
      </c>
      <c r="AA3528">
        <v>0</v>
      </c>
      <c r="AB3528">
        <v>0</v>
      </c>
      <c r="AC3528">
        <v>0</v>
      </c>
    </row>
    <row r="3529" spans="1:32">
      <c r="A3529" t="s">
        <v>13979</v>
      </c>
      <c r="B3529" t="s">
        <v>19</v>
      </c>
      <c r="C3529">
        <v>0</v>
      </c>
      <c r="D3529">
        <v>0</v>
      </c>
      <c r="E3529">
        <v>0</v>
      </c>
      <c r="F3529">
        <v>0</v>
      </c>
      <c r="G3529">
        <v>0</v>
      </c>
      <c r="H3529">
        <v>0</v>
      </c>
      <c r="I3529">
        <v>0</v>
      </c>
      <c r="J3529">
        <v>0</v>
      </c>
      <c r="K3529">
        <v>0</v>
      </c>
      <c r="L3529">
        <v>0</v>
      </c>
      <c r="M3529">
        <v>0</v>
      </c>
      <c r="N3529">
        <v>0</v>
      </c>
      <c r="O3529">
        <v>0</v>
      </c>
      <c r="P3529">
        <v>0</v>
      </c>
      <c r="Q3529">
        <v>0</v>
      </c>
      <c r="R3529">
        <v>0</v>
      </c>
      <c r="S3529">
        <v>0</v>
      </c>
      <c r="T3529">
        <v>0</v>
      </c>
      <c r="U3529">
        <v>0</v>
      </c>
      <c r="V3529">
        <v>0</v>
      </c>
      <c r="W3529">
        <v>0</v>
      </c>
      <c r="X3529">
        <v>0</v>
      </c>
      <c r="Y3529">
        <v>0</v>
      </c>
      <c r="Z3529">
        <v>0</v>
      </c>
      <c r="AA3529">
        <v>0</v>
      </c>
      <c r="AB3529">
        <v>0</v>
      </c>
      <c r="AC3529">
        <v>0</v>
      </c>
    </row>
    <row r="3530" spans="1:32">
      <c r="A3530" t="s">
        <v>13980</v>
      </c>
      <c r="B3530" t="s">
        <v>19</v>
      </c>
      <c r="C3530">
        <v>0</v>
      </c>
      <c r="D3530">
        <v>0</v>
      </c>
      <c r="E3530">
        <v>0</v>
      </c>
      <c r="F3530">
        <v>0</v>
      </c>
      <c r="G3530">
        <v>0</v>
      </c>
      <c r="H3530">
        <v>0</v>
      </c>
      <c r="I3530">
        <v>0</v>
      </c>
      <c r="J3530">
        <v>0</v>
      </c>
      <c r="K3530">
        <v>0</v>
      </c>
      <c r="L3530">
        <v>0</v>
      </c>
      <c r="M3530">
        <v>0</v>
      </c>
      <c r="N3530">
        <v>0</v>
      </c>
      <c r="O3530">
        <v>0</v>
      </c>
      <c r="P3530">
        <v>0</v>
      </c>
      <c r="Q3530">
        <v>0</v>
      </c>
      <c r="R3530">
        <v>0</v>
      </c>
      <c r="S3530">
        <v>0</v>
      </c>
      <c r="T3530">
        <v>0</v>
      </c>
      <c r="U3530">
        <v>0</v>
      </c>
      <c r="V3530">
        <v>0</v>
      </c>
      <c r="W3530">
        <v>0</v>
      </c>
      <c r="X3530">
        <v>0</v>
      </c>
      <c r="Y3530">
        <v>0</v>
      </c>
      <c r="Z3530">
        <v>0</v>
      </c>
      <c r="AA3530">
        <v>0</v>
      </c>
      <c r="AB3530">
        <v>0</v>
      </c>
      <c r="AC3530">
        <v>0</v>
      </c>
      <c r="AD3530" s="2"/>
      <c r="AE3530" s="2"/>
      <c r="AF3530" s="2"/>
    </row>
    <row r="3531" spans="1:32">
      <c r="A3531" t="s">
        <v>13981</v>
      </c>
      <c r="B3531" t="s">
        <v>19</v>
      </c>
      <c r="C3531">
        <v>0</v>
      </c>
      <c r="D3531">
        <v>0</v>
      </c>
      <c r="E3531">
        <v>0</v>
      </c>
      <c r="F3531">
        <v>0</v>
      </c>
      <c r="G3531">
        <v>0</v>
      </c>
      <c r="H3531">
        <v>0</v>
      </c>
      <c r="I3531">
        <v>0</v>
      </c>
      <c r="J3531">
        <v>0</v>
      </c>
      <c r="K3531">
        <v>0</v>
      </c>
      <c r="L3531">
        <v>0</v>
      </c>
      <c r="M3531">
        <v>0</v>
      </c>
      <c r="N3531">
        <v>0</v>
      </c>
      <c r="O3531">
        <v>0</v>
      </c>
      <c r="P3531">
        <v>0</v>
      </c>
      <c r="Q3531">
        <v>0</v>
      </c>
      <c r="R3531">
        <v>0</v>
      </c>
      <c r="S3531">
        <v>0</v>
      </c>
      <c r="T3531">
        <v>0</v>
      </c>
      <c r="U3531">
        <v>0</v>
      </c>
      <c r="V3531">
        <v>0</v>
      </c>
      <c r="W3531">
        <v>0</v>
      </c>
      <c r="X3531">
        <v>0</v>
      </c>
      <c r="Y3531">
        <v>0</v>
      </c>
      <c r="Z3531">
        <v>0</v>
      </c>
      <c r="AA3531">
        <v>0</v>
      </c>
      <c r="AB3531">
        <v>0</v>
      </c>
      <c r="AC3531">
        <v>0</v>
      </c>
      <c r="AD3531" s="2"/>
      <c r="AE3531" s="2"/>
      <c r="AF3531" s="2"/>
    </row>
    <row r="3532" spans="1:32">
      <c r="A3532" t="s">
        <v>13982</v>
      </c>
      <c r="B3532" t="s">
        <v>19</v>
      </c>
      <c r="C3532">
        <v>0</v>
      </c>
      <c r="D3532">
        <v>0</v>
      </c>
      <c r="E3532">
        <v>0</v>
      </c>
      <c r="F3532">
        <v>0</v>
      </c>
      <c r="G3532">
        <v>0</v>
      </c>
      <c r="H3532">
        <v>0</v>
      </c>
      <c r="I3532">
        <v>0</v>
      </c>
      <c r="J3532">
        <v>0</v>
      </c>
      <c r="K3532">
        <v>0</v>
      </c>
      <c r="L3532">
        <v>0</v>
      </c>
      <c r="M3532">
        <v>0</v>
      </c>
      <c r="N3532">
        <v>0</v>
      </c>
      <c r="O3532">
        <v>0</v>
      </c>
      <c r="P3532">
        <v>0</v>
      </c>
      <c r="Q3532">
        <v>0</v>
      </c>
      <c r="R3532">
        <v>0</v>
      </c>
      <c r="S3532">
        <v>0</v>
      </c>
      <c r="T3532">
        <v>0</v>
      </c>
      <c r="U3532">
        <v>0</v>
      </c>
      <c r="V3532">
        <v>0</v>
      </c>
      <c r="W3532">
        <v>0</v>
      </c>
      <c r="X3532">
        <v>0</v>
      </c>
      <c r="Y3532">
        <v>0</v>
      </c>
      <c r="Z3532">
        <v>0</v>
      </c>
      <c r="AA3532">
        <v>0</v>
      </c>
      <c r="AB3532">
        <v>0</v>
      </c>
      <c r="AC3532">
        <v>0</v>
      </c>
      <c r="AD3532" s="2"/>
      <c r="AE3532" s="2"/>
      <c r="AF3532" s="2"/>
    </row>
    <row r="3533" spans="1:32">
      <c r="A3533" t="s">
        <v>13983</v>
      </c>
      <c r="B3533" t="s">
        <v>19</v>
      </c>
      <c r="C3533">
        <v>0</v>
      </c>
      <c r="D3533">
        <v>0</v>
      </c>
      <c r="E3533">
        <v>0</v>
      </c>
      <c r="F3533">
        <v>0</v>
      </c>
      <c r="G3533">
        <v>0</v>
      </c>
      <c r="H3533">
        <v>0</v>
      </c>
      <c r="I3533">
        <v>0</v>
      </c>
      <c r="J3533">
        <v>0</v>
      </c>
      <c r="K3533">
        <v>0</v>
      </c>
      <c r="L3533">
        <v>0</v>
      </c>
      <c r="M3533">
        <v>0</v>
      </c>
      <c r="N3533">
        <v>0</v>
      </c>
      <c r="O3533">
        <v>0</v>
      </c>
      <c r="P3533">
        <v>0</v>
      </c>
      <c r="Q3533">
        <v>0</v>
      </c>
      <c r="R3533">
        <v>0</v>
      </c>
      <c r="S3533">
        <v>0</v>
      </c>
      <c r="T3533">
        <v>0</v>
      </c>
      <c r="U3533">
        <v>0</v>
      </c>
      <c r="V3533">
        <v>0</v>
      </c>
      <c r="W3533">
        <v>0</v>
      </c>
      <c r="X3533">
        <v>0</v>
      </c>
      <c r="Y3533">
        <v>0</v>
      </c>
      <c r="Z3533">
        <v>0</v>
      </c>
      <c r="AA3533">
        <v>0</v>
      </c>
      <c r="AB3533">
        <v>0</v>
      </c>
      <c r="AC3533">
        <v>0</v>
      </c>
      <c r="AD3533" s="2"/>
      <c r="AE3533" s="2"/>
      <c r="AF3533" s="2"/>
    </row>
    <row r="3534" spans="1:32">
      <c r="A3534" t="s">
        <v>13984</v>
      </c>
      <c r="B3534" t="s">
        <v>19</v>
      </c>
      <c r="C3534">
        <v>0</v>
      </c>
      <c r="D3534">
        <v>0</v>
      </c>
      <c r="E3534">
        <v>0</v>
      </c>
      <c r="F3534">
        <v>0</v>
      </c>
      <c r="G3534">
        <v>0</v>
      </c>
      <c r="H3534">
        <v>0</v>
      </c>
      <c r="I3534">
        <v>0</v>
      </c>
      <c r="J3534">
        <v>0</v>
      </c>
      <c r="K3534">
        <v>0</v>
      </c>
      <c r="L3534">
        <v>0</v>
      </c>
      <c r="M3534">
        <v>0</v>
      </c>
      <c r="N3534">
        <v>0</v>
      </c>
      <c r="O3534">
        <v>0</v>
      </c>
      <c r="P3534">
        <v>0</v>
      </c>
      <c r="Q3534">
        <v>0</v>
      </c>
      <c r="R3534">
        <v>0</v>
      </c>
      <c r="S3534">
        <v>0</v>
      </c>
      <c r="T3534">
        <v>0</v>
      </c>
      <c r="U3534">
        <v>0</v>
      </c>
      <c r="V3534">
        <v>0</v>
      </c>
      <c r="W3534">
        <v>0</v>
      </c>
      <c r="X3534">
        <v>0</v>
      </c>
      <c r="Y3534">
        <v>0</v>
      </c>
      <c r="Z3534">
        <v>0</v>
      </c>
      <c r="AA3534">
        <v>0</v>
      </c>
      <c r="AB3534">
        <v>0</v>
      </c>
      <c r="AC3534">
        <v>0</v>
      </c>
      <c r="AD3534" s="2"/>
      <c r="AE3534" s="2"/>
      <c r="AF3534" s="2"/>
    </row>
    <row r="3535" spans="1:32">
      <c r="A3535" t="s">
        <v>13985</v>
      </c>
      <c r="B3535" t="s">
        <v>19</v>
      </c>
      <c r="C3535">
        <v>0</v>
      </c>
      <c r="D3535">
        <v>0</v>
      </c>
      <c r="E3535">
        <v>0</v>
      </c>
      <c r="F3535">
        <v>0</v>
      </c>
      <c r="G3535">
        <v>0</v>
      </c>
      <c r="H3535">
        <v>0</v>
      </c>
      <c r="I3535">
        <v>0</v>
      </c>
      <c r="J3535">
        <v>0</v>
      </c>
      <c r="K3535">
        <v>0</v>
      </c>
      <c r="L3535">
        <v>0</v>
      </c>
      <c r="M3535">
        <v>0</v>
      </c>
      <c r="N3535">
        <v>0</v>
      </c>
      <c r="O3535">
        <v>0</v>
      </c>
      <c r="P3535">
        <v>0</v>
      </c>
      <c r="Q3535">
        <v>0</v>
      </c>
      <c r="R3535">
        <v>0</v>
      </c>
      <c r="S3535">
        <v>0</v>
      </c>
      <c r="T3535">
        <v>0</v>
      </c>
      <c r="U3535">
        <v>0</v>
      </c>
      <c r="V3535">
        <v>0</v>
      </c>
      <c r="W3535">
        <v>0</v>
      </c>
      <c r="X3535">
        <v>0</v>
      </c>
      <c r="Y3535">
        <v>0</v>
      </c>
      <c r="Z3535">
        <v>0</v>
      </c>
      <c r="AA3535">
        <v>0</v>
      </c>
      <c r="AB3535">
        <v>0</v>
      </c>
      <c r="AC3535">
        <v>0</v>
      </c>
      <c r="AD3535" s="2"/>
      <c r="AE3535" s="2"/>
      <c r="AF3535" s="2"/>
    </row>
    <row r="3536" spans="1:32">
      <c r="A3536" t="s">
        <v>13986</v>
      </c>
      <c r="B3536" t="s">
        <v>19</v>
      </c>
      <c r="C3536">
        <v>0</v>
      </c>
      <c r="D3536">
        <v>0</v>
      </c>
      <c r="E3536">
        <v>0</v>
      </c>
      <c r="F3536">
        <v>0</v>
      </c>
      <c r="G3536">
        <v>0</v>
      </c>
      <c r="H3536">
        <v>0</v>
      </c>
      <c r="I3536">
        <v>0</v>
      </c>
      <c r="J3536">
        <v>0</v>
      </c>
      <c r="K3536">
        <v>0</v>
      </c>
      <c r="L3536">
        <v>0</v>
      </c>
      <c r="M3536">
        <v>0</v>
      </c>
      <c r="N3536">
        <v>0</v>
      </c>
      <c r="O3536">
        <v>0</v>
      </c>
      <c r="P3536">
        <v>0</v>
      </c>
      <c r="Q3536">
        <v>0</v>
      </c>
      <c r="R3536">
        <v>0</v>
      </c>
      <c r="S3536">
        <v>0</v>
      </c>
      <c r="T3536">
        <v>0</v>
      </c>
      <c r="U3536">
        <v>0</v>
      </c>
      <c r="V3536">
        <v>0</v>
      </c>
      <c r="W3536">
        <v>0</v>
      </c>
      <c r="X3536">
        <v>0</v>
      </c>
      <c r="Y3536">
        <v>0</v>
      </c>
      <c r="Z3536">
        <v>0</v>
      </c>
      <c r="AA3536">
        <v>0</v>
      </c>
      <c r="AB3536">
        <v>0</v>
      </c>
      <c r="AC3536">
        <v>0</v>
      </c>
      <c r="AD3536" s="2"/>
      <c r="AE3536" s="2"/>
      <c r="AF3536" s="2"/>
    </row>
    <row r="3537" spans="1:32">
      <c r="A3537" t="s">
        <v>13987</v>
      </c>
      <c r="B3537" t="s">
        <v>19</v>
      </c>
      <c r="C3537">
        <v>0</v>
      </c>
      <c r="D3537">
        <v>0</v>
      </c>
      <c r="E3537">
        <v>0</v>
      </c>
      <c r="F3537">
        <v>0</v>
      </c>
      <c r="G3537">
        <v>0</v>
      </c>
      <c r="H3537">
        <v>0</v>
      </c>
      <c r="I3537">
        <v>0</v>
      </c>
      <c r="J3537">
        <v>0</v>
      </c>
      <c r="K3537">
        <v>0</v>
      </c>
      <c r="L3537">
        <v>0</v>
      </c>
      <c r="M3537">
        <v>0</v>
      </c>
      <c r="N3537">
        <v>0</v>
      </c>
      <c r="O3537">
        <v>0</v>
      </c>
      <c r="P3537">
        <v>0</v>
      </c>
      <c r="Q3537">
        <v>0</v>
      </c>
      <c r="R3537">
        <v>0</v>
      </c>
      <c r="S3537">
        <v>0</v>
      </c>
      <c r="T3537">
        <v>0</v>
      </c>
      <c r="U3537">
        <v>0</v>
      </c>
      <c r="V3537">
        <v>0</v>
      </c>
      <c r="W3537">
        <v>0</v>
      </c>
      <c r="X3537">
        <v>0</v>
      </c>
      <c r="Y3537">
        <v>0</v>
      </c>
      <c r="Z3537">
        <v>0</v>
      </c>
      <c r="AA3537">
        <v>0</v>
      </c>
      <c r="AB3537">
        <v>0</v>
      </c>
      <c r="AC3537">
        <v>0</v>
      </c>
      <c r="AD3537" s="2"/>
      <c r="AE3537" s="2"/>
      <c r="AF3537" s="2"/>
    </row>
    <row r="3538" spans="1:32">
      <c r="A3538" t="s">
        <v>13988</v>
      </c>
      <c r="B3538" t="s">
        <v>19</v>
      </c>
      <c r="C3538" s="2">
        <v>5538200000000</v>
      </c>
      <c r="D3538" s="2">
        <v>6148820000000</v>
      </c>
      <c r="E3538" s="2">
        <v>6274730000000</v>
      </c>
      <c r="F3538" s="2">
        <v>6376020000000</v>
      </c>
      <c r="G3538" s="2">
        <v>6608910000000</v>
      </c>
      <c r="H3538" s="2">
        <v>6859790000000</v>
      </c>
      <c r="I3538" s="2">
        <v>7113500000000</v>
      </c>
      <c r="J3538" s="2">
        <v>7321780000000</v>
      </c>
      <c r="K3538" s="2">
        <v>7736430000000</v>
      </c>
      <c r="L3538" s="2">
        <v>7949440000000</v>
      </c>
      <c r="M3538" s="2">
        <v>8026120000000</v>
      </c>
      <c r="N3538" s="2">
        <v>7948490000000</v>
      </c>
      <c r="O3538" s="2">
        <v>7777140000000</v>
      </c>
      <c r="P3538" s="2">
        <v>7598210000000</v>
      </c>
      <c r="Q3538" s="2">
        <v>7422130000000</v>
      </c>
      <c r="R3538" s="2">
        <v>7257400000000</v>
      </c>
      <c r="S3538" s="2">
        <v>7158950000000</v>
      </c>
      <c r="T3538" s="2">
        <v>7091730000000</v>
      </c>
      <c r="U3538" s="2">
        <v>6983810000000</v>
      </c>
      <c r="V3538" s="2">
        <v>6867360000000</v>
      </c>
      <c r="W3538" s="2">
        <v>6759440000000</v>
      </c>
      <c r="X3538" s="2">
        <v>6641100000000</v>
      </c>
      <c r="Y3538" s="2">
        <v>6523710000000</v>
      </c>
      <c r="Z3538" s="2">
        <v>6390220000000</v>
      </c>
      <c r="AA3538" s="2">
        <v>6263370000000</v>
      </c>
      <c r="AB3538" s="2">
        <v>6141240000000</v>
      </c>
      <c r="AC3538" s="2">
        <v>6057930000000</v>
      </c>
      <c r="AD3538" s="2"/>
      <c r="AE3538" s="2"/>
      <c r="AF3538" s="2"/>
    </row>
    <row r="3539" spans="1:32">
      <c r="A3539" t="s">
        <v>13989</v>
      </c>
      <c r="B3539" t="s">
        <v>19</v>
      </c>
      <c r="C3539" s="2">
        <v>51421500</v>
      </c>
      <c r="D3539" s="2">
        <v>57091000</v>
      </c>
      <c r="E3539" s="2">
        <v>58260100</v>
      </c>
      <c r="F3539" s="2">
        <v>59200600</v>
      </c>
      <c r="G3539" s="2">
        <v>61363000</v>
      </c>
      <c r="H3539" s="2">
        <v>63692300</v>
      </c>
      <c r="I3539" s="2">
        <v>66048100</v>
      </c>
      <c r="J3539" s="2">
        <v>67981900</v>
      </c>
      <c r="K3539" s="2">
        <v>71831900</v>
      </c>
      <c r="L3539" s="2">
        <v>73809600</v>
      </c>
      <c r="M3539" s="2">
        <v>74521600</v>
      </c>
      <c r="N3539" s="2">
        <v>73800800</v>
      </c>
      <c r="O3539" s="2">
        <v>72209800</v>
      </c>
      <c r="P3539" s="2">
        <v>70548500</v>
      </c>
      <c r="Q3539" s="2">
        <v>68913600</v>
      </c>
      <c r="R3539" s="2">
        <v>67384100</v>
      </c>
      <c r="S3539" s="2">
        <v>66470000</v>
      </c>
      <c r="T3539" s="2">
        <v>65845900</v>
      </c>
      <c r="U3539" s="2">
        <v>64843800</v>
      </c>
      <c r="V3539" s="2">
        <v>63762700</v>
      </c>
      <c r="W3539" s="2">
        <v>62760600</v>
      </c>
      <c r="X3539" s="2">
        <v>61661800</v>
      </c>
      <c r="Y3539" s="2">
        <v>60571900</v>
      </c>
      <c r="Z3539" s="2">
        <v>59332500</v>
      </c>
      <c r="AA3539" s="2">
        <v>58154600</v>
      </c>
      <c r="AB3539" s="2">
        <v>57020700</v>
      </c>
      <c r="AC3539" s="2">
        <v>56247200</v>
      </c>
      <c r="AD3539" s="2"/>
      <c r="AE3539" s="2"/>
      <c r="AF3539" s="2"/>
    </row>
    <row r="3540" spans="1:32">
      <c r="A3540" t="s">
        <v>13990</v>
      </c>
      <c r="B3540" t="s">
        <v>19</v>
      </c>
      <c r="C3540" s="2">
        <v>1743120000</v>
      </c>
      <c r="D3540" s="2">
        <v>1935320000</v>
      </c>
      <c r="E3540" s="2">
        <v>1974950000</v>
      </c>
      <c r="F3540" s="2">
        <v>2006830000</v>
      </c>
      <c r="G3540" s="2">
        <v>2080130000</v>
      </c>
      <c r="H3540" s="2">
        <v>2159090000</v>
      </c>
      <c r="I3540" s="2">
        <v>2238950000</v>
      </c>
      <c r="J3540" s="2">
        <v>2304500000</v>
      </c>
      <c r="K3540" s="2">
        <v>2435010000</v>
      </c>
      <c r="L3540" s="2">
        <v>2502050000</v>
      </c>
      <c r="M3540" s="2">
        <v>2526190000</v>
      </c>
      <c r="N3540" s="2">
        <v>2501760000</v>
      </c>
      <c r="O3540" s="2">
        <v>2447820000</v>
      </c>
      <c r="P3540" s="2">
        <v>2391510000</v>
      </c>
      <c r="Q3540" s="2">
        <v>2336080000</v>
      </c>
      <c r="R3540" s="2">
        <v>2284240000</v>
      </c>
      <c r="S3540" s="2">
        <v>2253250000</v>
      </c>
      <c r="T3540" s="2">
        <v>2232090000</v>
      </c>
      <c r="U3540" s="2">
        <v>2198120000</v>
      </c>
      <c r="V3540" s="2">
        <v>2161470000</v>
      </c>
      <c r="W3540" s="2">
        <v>2127510000</v>
      </c>
      <c r="X3540" s="2">
        <v>2090260000</v>
      </c>
      <c r="Y3540" s="2">
        <v>2053310000</v>
      </c>
      <c r="Z3540" s="2">
        <v>2011300000</v>
      </c>
      <c r="AA3540" s="2">
        <v>1971370000</v>
      </c>
      <c r="AB3540" s="2">
        <v>1932930000</v>
      </c>
      <c r="AC3540" s="2">
        <v>1906710000</v>
      </c>
      <c r="AD3540" s="2"/>
      <c r="AE3540" s="2"/>
      <c r="AF3540" s="2"/>
    </row>
    <row r="3541" spans="1:32">
      <c r="A3541" t="s">
        <v>13991</v>
      </c>
      <c r="B3541" t="s">
        <v>19</v>
      </c>
      <c r="C3541" s="2">
        <v>5040300000</v>
      </c>
      <c r="D3541" s="2">
        <v>5596030000</v>
      </c>
      <c r="E3541" s="2">
        <v>5710620000</v>
      </c>
      <c r="F3541" s="2">
        <v>5802810000</v>
      </c>
      <c r="G3541" s="2">
        <v>6014760000</v>
      </c>
      <c r="H3541" s="2">
        <v>6243080000</v>
      </c>
      <c r="I3541" s="2">
        <v>6473990000</v>
      </c>
      <c r="J3541" s="2">
        <v>6663540000</v>
      </c>
      <c r="K3541" s="2">
        <v>7040910000</v>
      </c>
      <c r="L3541" s="2">
        <v>7234770000</v>
      </c>
      <c r="M3541" s="2">
        <v>7304560000</v>
      </c>
      <c r="N3541" s="2">
        <v>7233910000</v>
      </c>
      <c r="O3541" s="2">
        <v>7077960000</v>
      </c>
      <c r="P3541" s="2">
        <v>6915120000</v>
      </c>
      <c r="Q3541" s="2">
        <v>6754870000</v>
      </c>
      <c r="R3541" s="2">
        <v>6604950000</v>
      </c>
      <c r="S3541" s="2">
        <v>6515340000</v>
      </c>
      <c r="T3541" s="2">
        <v>6454170000</v>
      </c>
      <c r="U3541" s="2">
        <v>6355950000</v>
      </c>
      <c r="V3541" s="2">
        <v>6249970000</v>
      </c>
      <c r="W3541" s="2">
        <v>6151750000</v>
      </c>
      <c r="X3541" s="2">
        <v>6044050000</v>
      </c>
      <c r="Y3541" s="2">
        <v>5937220000</v>
      </c>
      <c r="Z3541" s="2">
        <v>5815730000</v>
      </c>
      <c r="AA3541" s="2">
        <v>5700280000</v>
      </c>
      <c r="AB3541" s="2">
        <v>5589130000</v>
      </c>
      <c r="AC3541" s="2">
        <v>5513310000</v>
      </c>
    </row>
    <row r="3542" spans="1:32">
      <c r="A3542" t="s">
        <v>13992</v>
      </c>
      <c r="B3542" t="s">
        <v>19</v>
      </c>
      <c r="C3542" s="2">
        <v>1798410000</v>
      </c>
      <c r="D3542" s="2">
        <v>1996690000</v>
      </c>
      <c r="E3542" s="2">
        <v>2037580000</v>
      </c>
      <c r="F3542" s="2">
        <v>2070470000</v>
      </c>
      <c r="G3542" s="2">
        <v>2146100000</v>
      </c>
      <c r="H3542" s="2">
        <v>2227570000</v>
      </c>
      <c r="I3542" s="2">
        <v>2309950000</v>
      </c>
      <c r="J3542" s="2">
        <v>2377590000</v>
      </c>
      <c r="K3542" s="2">
        <v>2512240000</v>
      </c>
      <c r="L3542" s="2">
        <v>2581410000</v>
      </c>
      <c r="M3542" s="2">
        <v>2606310000</v>
      </c>
      <c r="N3542" s="2">
        <v>2581100000</v>
      </c>
      <c r="O3542" s="2">
        <v>2525460000</v>
      </c>
      <c r="P3542" s="2">
        <v>2467350000</v>
      </c>
      <c r="Q3542" s="2">
        <v>2410170000</v>
      </c>
      <c r="R3542" s="2">
        <v>2356680000</v>
      </c>
      <c r="S3542" s="2">
        <v>2324710000</v>
      </c>
      <c r="T3542" s="2">
        <v>2302880000</v>
      </c>
      <c r="U3542" s="2">
        <v>2267840000</v>
      </c>
      <c r="V3542" s="2">
        <v>2230020000</v>
      </c>
      <c r="W3542" s="2">
        <v>2194980000</v>
      </c>
      <c r="X3542" s="2">
        <v>2156550000</v>
      </c>
      <c r="Y3542" s="2">
        <v>2118430000</v>
      </c>
      <c r="Z3542" s="2">
        <v>2075080000</v>
      </c>
      <c r="AA3542" s="2">
        <v>2033890000</v>
      </c>
      <c r="AB3542" s="2">
        <v>1994230000</v>
      </c>
      <c r="AC3542" s="2">
        <v>1967180000</v>
      </c>
    </row>
    <row r="3543" spans="1:32">
      <c r="A3543" t="s">
        <v>13993</v>
      </c>
      <c r="B3543" t="s">
        <v>19</v>
      </c>
      <c r="C3543" s="2">
        <v>540891000</v>
      </c>
      <c r="D3543" s="2">
        <v>600528000</v>
      </c>
      <c r="E3543" s="2">
        <v>612825000</v>
      </c>
      <c r="F3543" s="2">
        <v>622718000</v>
      </c>
      <c r="G3543" s="2">
        <v>645463000</v>
      </c>
      <c r="H3543" s="2">
        <v>669965000</v>
      </c>
      <c r="I3543" s="2">
        <v>694744000</v>
      </c>
      <c r="J3543" s="2">
        <v>715086000</v>
      </c>
      <c r="K3543" s="2">
        <v>755583000</v>
      </c>
      <c r="L3543" s="2">
        <v>776387000</v>
      </c>
      <c r="M3543" s="2">
        <v>783876000</v>
      </c>
      <c r="N3543" s="2">
        <v>776294000</v>
      </c>
      <c r="O3543" s="2">
        <v>759559000</v>
      </c>
      <c r="P3543" s="2">
        <v>742084000</v>
      </c>
      <c r="Q3543" s="2">
        <v>724886000</v>
      </c>
      <c r="R3543" s="2">
        <v>708798000</v>
      </c>
      <c r="S3543" s="2">
        <v>699183000</v>
      </c>
      <c r="T3543" s="2">
        <v>692618000</v>
      </c>
      <c r="U3543" s="2">
        <v>682077000</v>
      </c>
      <c r="V3543" s="2">
        <v>670705000</v>
      </c>
      <c r="W3543" s="2">
        <v>660164000</v>
      </c>
      <c r="X3543" s="2">
        <v>648607000</v>
      </c>
      <c r="Y3543" s="2">
        <v>637142000</v>
      </c>
      <c r="Z3543" s="2">
        <v>624105000</v>
      </c>
      <c r="AA3543" s="2">
        <v>611715000</v>
      </c>
      <c r="AB3543" s="2">
        <v>599788000</v>
      </c>
      <c r="AC3543" s="2">
        <v>591652000</v>
      </c>
    </row>
    <row r="3544" spans="1:32">
      <c r="A3544" t="s">
        <v>13994</v>
      </c>
      <c r="B3544" t="s">
        <v>19</v>
      </c>
      <c r="C3544" s="2">
        <v>13492700000</v>
      </c>
      <c r="D3544" s="2">
        <v>14980300000</v>
      </c>
      <c r="E3544" s="2">
        <v>15287100000</v>
      </c>
      <c r="F3544" s="2">
        <v>15533900000</v>
      </c>
      <c r="G3544" s="2">
        <v>16101300000</v>
      </c>
      <c r="H3544" s="2">
        <v>16712500000</v>
      </c>
      <c r="I3544" s="2">
        <v>17330600000</v>
      </c>
      <c r="J3544" s="2">
        <v>17838000000</v>
      </c>
      <c r="K3544" s="2">
        <v>18848200000</v>
      </c>
      <c r="L3544" s="2">
        <v>19367200000</v>
      </c>
      <c r="M3544" s="2">
        <v>19554000000</v>
      </c>
      <c r="N3544" s="2">
        <v>19364900000</v>
      </c>
      <c r="O3544" s="2">
        <v>18947400000</v>
      </c>
      <c r="P3544" s="2">
        <v>18511500000</v>
      </c>
      <c r="Q3544" s="2">
        <v>18082500000</v>
      </c>
      <c r="R3544" s="2">
        <v>17681200000</v>
      </c>
      <c r="S3544" s="2">
        <v>17441300000</v>
      </c>
      <c r="T3544" s="2">
        <v>17277500000</v>
      </c>
      <c r="U3544" s="2">
        <v>17014600000</v>
      </c>
      <c r="V3544" s="2">
        <v>16730900000</v>
      </c>
      <c r="W3544" s="2">
        <v>16468000000</v>
      </c>
      <c r="X3544" s="2">
        <v>16179700000</v>
      </c>
      <c r="Y3544" s="2">
        <v>15893700000</v>
      </c>
      <c r="Z3544" s="2">
        <v>15568500000</v>
      </c>
      <c r="AA3544" s="2">
        <v>15259400000</v>
      </c>
      <c r="AB3544" s="2">
        <v>14961900000</v>
      </c>
      <c r="AC3544" s="2">
        <v>14758900000</v>
      </c>
    </row>
    <row r="3545" spans="1:32">
      <c r="A3545" t="s">
        <v>13995</v>
      </c>
      <c r="B3545" t="s">
        <v>19</v>
      </c>
      <c r="C3545" s="2">
        <v>18895500</v>
      </c>
      <c r="D3545" s="2">
        <v>20978800</v>
      </c>
      <c r="E3545" s="2">
        <v>21408400</v>
      </c>
      <c r="F3545" s="2">
        <v>21754000</v>
      </c>
      <c r="G3545" s="2">
        <v>22548600</v>
      </c>
      <c r="H3545" s="2">
        <v>23404600</v>
      </c>
      <c r="I3545" s="2">
        <v>24270200</v>
      </c>
      <c r="J3545" s="2">
        <v>24980800</v>
      </c>
      <c r="K3545" s="2">
        <v>26395600</v>
      </c>
      <c r="L3545" s="2">
        <v>27122300</v>
      </c>
      <c r="M3545" s="2">
        <v>27383900</v>
      </c>
      <c r="N3545" s="2">
        <v>27119100</v>
      </c>
      <c r="O3545" s="2">
        <v>26534400</v>
      </c>
      <c r="P3545" s="2">
        <v>25924000</v>
      </c>
      <c r="Q3545" s="2">
        <v>25323200</v>
      </c>
      <c r="R3545" s="2">
        <v>24761200</v>
      </c>
      <c r="S3545" s="2">
        <v>24425300</v>
      </c>
      <c r="T3545" s="2">
        <v>24195900</v>
      </c>
      <c r="U3545" s="2">
        <v>23827700</v>
      </c>
      <c r="V3545" s="2">
        <v>23430400</v>
      </c>
      <c r="W3545" s="2">
        <v>23062200</v>
      </c>
      <c r="X3545" s="2">
        <v>22658400</v>
      </c>
      <c r="Y3545" s="2">
        <v>22257900</v>
      </c>
      <c r="Z3545" s="2">
        <v>21802500</v>
      </c>
      <c r="AA3545" s="2">
        <v>21369700</v>
      </c>
      <c r="AB3545" s="2">
        <v>20953000</v>
      </c>
      <c r="AC3545" s="2">
        <v>20668800</v>
      </c>
    </row>
    <row r="3546" spans="1:32">
      <c r="A3546" t="s">
        <v>13996</v>
      </c>
      <c r="B3546" t="s">
        <v>19</v>
      </c>
      <c r="C3546" s="2">
        <v>12870000</v>
      </c>
      <c r="D3546" s="2">
        <v>14289000</v>
      </c>
      <c r="E3546" s="2">
        <v>14581600</v>
      </c>
      <c r="F3546" s="2">
        <v>14817000</v>
      </c>
      <c r="G3546" s="2">
        <v>15358200</v>
      </c>
      <c r="H3546" s="2">
        <v>15941200</v>
      </c>
      <c r="I3546" s="2">
        <v>16530800</v>
      </c>
      <c r="J3546" s="2">
        <v>17014800</v>
      </c>
      <c r="K3546" s="2">
        <v>17978400</v>
      </c>
      <c r="L3546" s="2">
        <v>18473400</v>
      </c>
      <c r="M3546" s="2">
        <v>18651600</v>
      </c>
      <c r="N3546" s="2">
        <v>18471200</v>
      </c>
      <c r="O3546" s="2">
        <v>18073000</v>
      </c>
      <c r="P3546" s="2">
        <v>17657200</v>
      </c>
      <c r="Q3546" s="2">
        <v>17248000</v>
      </c>
      <c r="R3546" s="2">
        <v>16865200</v>
      </c>
      <c r="S3546" s="2">
        <v>16636400</v>
      </c>
      <c r="T3546" s="2">
        <v>16480200</v>
      </c>
      <c r="U3546" s="2">
        <v>16229400</v>
      </c>
      <c r="V3546" s="2">
        <v>15958800</v>
      </c>
      <c r="W3546" s="2">
        <v>15708000</v>
      </c>
      <c r="X3546" s="2">
        <v>15433000</v>
      </c>
      <c r="Y3546" s="2">
        <v>15160200</v>
      </c>
      <c r="Z3546" s="2">
        <v>14850000</v>
      </c>
      <c r="AA3546" s="2">
        <v>14555200</v>
      </c>
      <c r="AB3546" s="2">
        <v>14271400</v>
      </c>
      <c r="AC3546" s="2">
        <v>14077800</v>
      </c>
    </row>
    <row r="3547" spans="1:32">
      <c r="A3547" t="s">
        <v>13997</v>
      </c>
      <c r="B3547" t="s">
        <v>19</v>
      </c>
      <c r="C3547" s="2">
        <v>464314000</v>
      </c>
      <c r="D3547" s="2">
        <v>515508000</v>
      </c>
      <c r="E3547" s="2">
        <v>526064000</v>
      </c>
      <c r="F3547" s="2">
        <v>534557000</v>
      </c>
      <c r="G3547" s="2">
        <v>554082000</v>
      </c>
      <c r="H3547" s="2">
        <v>575115000</v>
      </c>
      <c r="I3547" s="2">
        <v>596386000</v>
      </c>
      <c r="J3547" s="2">
        <v>613848000</v>
      </c>
      <c r="K3547" s="2">
        <v>648612000</v>
      </c>
      <c r="L3547" s="2">
        <v>666470000</v>
      </c>
      <c r="M3547" s="2">
        <v>672899000</v>
      </c>
      <c r="N3547" s="2">
        <v>666391000</v>
      </c>
      <c r="O3547" s="2">
        <v>652025000</v>
      </c>
      <c r="P3547" s="2">
        <v>637024000</v>
      </c>
      <c r="Q3547" s="2">
        <v>622261000</v>
      </c>
      <c r="R3547" s="2">
        <v>608450000</v>
      </c>
      <c r="S3547" s="2">
        <v>600196000</v>
      </c>
      <c r="T3547" s="2">
        <v>594561000</v>
      </c>
      <c r="U3547" s="2">
        <v>585512000</v>
      </c>
      <c r="V3547" s="2">
        <v>575750000</v>
      </c>
      <c r="W3547" s="2">
        <v>566702000</v>
      </c>
      <c r="X3547" s="2">
        <v>556781000</v>
      </c>
      <c r="Y3547" s="2">
        <v>546939000</v>
      </c>
      <c r="Z3547" s="2">
        <v>535748000</v>
      </c>
      <c r="AA3547" s="2">
        <v>525112000</v>
      </c>
      <c r="AB3547" s="2">
        <v>514873000</v>
      </c>
      <c r="AC3547" s="2">
        <v>507889000</v>
      </c>
    </row>
    <row r="3548" spans="1:32">
      <c r="A3548" t="s">
        <v>13998</v>
      </c>
      <c r="B3548" t="s">
        <v>19</v>
      </c>
      <c r="C3548" s="2">
        <v>98104500</v>
      </c>
      <c r="D3548" s="2">
        <v>108921000</v>
      </c>
      <c r="E3548" s="2">
        <v>111152000</v>
      </c>
      <c r="F3548" s="2">
        <v>112946000</v>
      </c>
      <c r="G3548" s="2">
        <v>117071000</v>
      </c>
      <c r="H3548" s="2">
        <v>121515000</v>
      </c>
      <c r="I3548" s="2">
        <v>126010000</v>
      </c>
      <c r="J3548" s="2">
        <v>129699000</v>
      </c>
      <c r="K3548" s="2">
        <v>137044000</v>
      </c>
      <c r="L3548" s="2">
        <v>140818000</v>
      </c>
      <c r="M3548" s="2">
        <v>142176000</v>
      </c>
      <c r="N3548" s="2">
        <v>140801000</v>
      </c>
      <c r="O3548" s="2">
        <v>137766000</v>
      </c>
      <c r="P3548" s="2">
        <v>134596000</v>
      </c>
      <c r="Q3548" s="2">
        <v>131477000</v>
      </c>
      <c r="R3548" s="2">
        <v>128559000</v>
      </c>
      <c r="S3548" s="2">
        <v>126815000</v>
      </c>
      <c r="T3548" s="2">
        <v>125624000</v>
      </c>
      <c r="U3548" s="2">
        <v>123712000</v>
      </c>
      <c r="V3548" s="2">
        <v>121650000</v>
      </c>
      <c r="W3548" s="2">
        <v>119738000</v>
      </c>
      <c r="X3548" s="2">
        <v>117642000</v>
      </c>
      <c r="Y3548" s="2">
        <v>115562000</v>
      </c>
      <c r="Z3548" s="2">
        <v>113198000</v>
      </c>
      <c r="AA3548" s="2">
        <v>110950000</v>
      </c>
      <c r="AB3548" s="2">
        <v>108787000</v>
      </c>
      <c r="AC3548" s="2">
        <v>107311000</v>
      </c>
    </row>
    <row r="3549" spans="1:32">
      <c r="A3549" t="s">
        <v>13999</v>
      </c>
      <c r="B3549" t="s">
        <v>19</v>
      </c>
      <c r="C3549">
        <v>0</v>
      </c>
      <c r="D3549">
        <v>0</v>
      </c>
      <c r="E3549">
        <v>0</v>
      </c>
      <c r="F3549">
        <v>0</v>
      </c>
      <c r="G3549">
        <v>0</v>
      </c>
      <c r="H3549">
        <v>0</v>
      </c>
      <c r="I3549">
        <v>0</v>
      </c>
      <c r="J3549">
        <v>0</v>
      </c>
      <c r="K3549">
        <v>0</v>
      </c>
      <c r="L3549">
        <v>0</v>
      </c>
      <c r="M3549">
        <v>0</v>
      </c>
      <c r="N3549">
        <v>0</v>
      </c>
      <c r="O3549">
        <v>0</v>
      </c>
      <c r="P3549">
        <v>0</v>
      </c>
      <c r="Q3549">
        <v>0</v>
      </c>
      <c r="R3549">
        <v>0</v>
      </c>
      <c r="S3549">
        <v>0</v>
      </c>
      <c r="T3549">
        <v>0</v>
      </c>
      <c r="U3549">
        <v>0</v>
      </c>
      <c r="V3549">
        <v>0</v>
      </c>
      <c r="W3549">
        <v>0</v>
      </c>
      <c r="X3549">
        <v>0</v>
      </c>
      <c r="Y3549">
        <v>0</v>
      </c>
      <c r="Z3549">
        <v>0</v>
      </c>
      <c r="AA3549">
        <v>0</v>
      </c>
      <c r="AB3549">
        <v>0</v>
      </c>
      <c r="AC3549">
        <v>0</v>
      </c>
    </row>
    <row r="3550" spans="1:32">
      <c r="A3550" t="s">
        <v>14000</v>
      </c>
      <c r="B3550" t="s">
        <v>19</v>
      </c>
      <c r="C3550" s="2">
        <v>90608700000</v>
      </c>
      <c r="D3550" s="2">
        <v>93401400000</v>
      </c>
      <c r="E3550" s="2">
        <v>96752700000</v>
      </c>
      <c r="F3550" s="2">
        <v>100256000000</v>
      </c>
      <c r="G3550" s="2">
        <v>103096000000</v>
      </c>
      <c r="H3550" s="2">
        <v>105462000000</v>
      </c>
      <c r="I3550" s="2">
        <v>108018000000</v>
      </c>
      <c r="J3550" s="2">
        <v>110007000000</v>
      </c>
      <c r="K3550" s="2">
        <v>111805000000</v>
      </c>
      <c r="L3550" s="2">
        <v>112847000000</v>
      </c>
      <c r="M3550" s="2">
        <v>113699000000</v>
      </c>
      <c r="N3550" s="2">
        <v>114172000000</v>
      </c>
      <c r="O3550" s="2">
        <v>114361000000</v>
      </c>
      <c r="P3550" s="2">
        <v>114645000000</v>
      </c>
      <c r="Q3550" s="2">
        <v>114740000000</v>
      </c>
      <c r="R3550" s="2">
        <v>114835000000</v>
      </c>
      <c r="S3550" s="2">
        <v>115213000000</v>
      </c>
      <c r="T3550" s="2">
        <v>115403000000</v>
      </c>
      <c r="U3550" s="2">
        <v>115592000000</v>
      </c>
      <c r="V3550" s="2">
        <v>115781000000</v>
      </c>
      <c r="W3550" s="2">
        <v>116065000000</v>
      </c>
      <c r="X3550" s="2">
        <v>116065000000</v>
      </c>
      <c r="Y3550" s="2">
        <v>116349000000</v>
      </c>
      <c r="Z3550" s="2">
        <v>116728000000</v>
      </c>
      <c r="AA3550" s="2">
        <v>116823000000</v>
      </c>
      <c r="AB3550" s="2">
        <v>117296000000</v>
      </c>
      <c r="AC3550" s="2">
        <v>117201000000</v>
      </c>
    </row>
    <row r="3551" spans="1:32">
      <c r="A3551" t="s">
        <v>14001</v>
      </c>
      <c r="B3551" t="s">
        <v>19</v>
      </c>
      <c r="C3551">
        <v>841291</v>
      </c>
      <c r="D3551">
        <v>867221</v>
      </c>
      <c r="E3551">
        <v>898338</v>
      </c>
      <c r="F3551">
        <v>930861</v>
      </c>
      <c r="G3551">
        <v>957231</v>
      </c>
      <c r="H3551">
        <v>979206</v>
      </c>
      <c r="I3551" s="2">
        <v>1002940</v>
      </c>
      <c r="J3551" s="2">
        <v>1021400</v>
      </c>
      <c r="K3551" s="2">
        <v>1038100</v>
      </c>
      <c r="L3551" s="2">
        <v>1047770</v>
      </c>
      <c r="M3551" s="2">
        <v>1055680</v>
      </c>
      <c r="N3551" s="2">
        <v>1060070</v>
      </c>
      <c r="O3551" s="2">
        <v>1061830</v>
      </c>
      <c r="P3551" s="2">
        <v>1064470</v>
      </c>
      <c r="Q3551" s="2">
        <v>1065350</v>
      </c>
      <c r="R3551" s="2">
        <v>1066230</v>
      </c>
      <c r="S3551" s="2">
        <v>1069740</v>
      </c>
      <c r="T3551" s="2">
        <v>1071500</v>
      </c>
      <c r="U3551" s="2">
        <v>1073260</v>
      </c>
      <c r="V3551" s="2">
        <v>1075020</v>
      </c>
      <c r="W3551" s="2">
        <v>1077650</v>
      </c>
      <c r="X3551" s="2">
        <v>1077650</v>
      </c>
      <c r="Y3551" s="2">
        <v>1080290</v>
      </c>
      <c r="Z3551" s="2">
        <v>1083810</v>
      </c>
      <c r="AA3551" s="2">
        <v>1084690</v>
      </c>
      <c r="AB3551" s="2">
        <v>1089080</v>
      </c>
      <c r="AC3551" s="2">
        <v>1088200</v>
      </c>
    </row>
    <row r="3552" spans="1:32">
      <c r="A3552" t="s">
        <v>14002</v>
      </c>
      <c r="B3552" t="s">
        <v>19</v>
      </c>
      <c r="C3552" s="2">
        <v>28518700</v>
      </c>
      <c r="D3552" s="2">
        <v>29397700</v>
      </c>
      <c r="E3552" s="2">
        <v>30452500</v>
      </c>
      <c r="F3552" s="2">
        <v>31555000</v>
      </c>
      <c r="G3552" s="2">
        <v>32448900</v>
      </c>
      <c r="H3552" s="2">
        <v>33193900</v>
      </c>
      <c r="I3552" s="2">
        <v>33998400</v>
      </c>
      <c r="J3552" s="2">
        <v>34624100</v>
      </c>
      <c r="K3552" s="2">
        <v>35190300</v>
      </c>
      <c r="L3552" s="2">
        <v>35518000</v>
      </c>
      <c r="M3552" s="2">
        <v>35786200</v>
      </c>
      <c r="N3552" s="2">
        <v>35935200</v>
      </c>
      <c r="O3552" s="2">
        <v>35994800</v>
      </c>
      <c r="P3552" s="2">
        <v>36084200</v>
      </c>
      <c r="Q3552" s="2">
        <v>36114000</v>
      </c>
      <c r="R3552" s="2">
        <v>36143800</v>
      </c>
      <c r="S3552" s="2">
        <v>36262900</v>
      </c>
      <c r="T3552" s="2">
        <v>36322500</v>
      </c>
      <c r="U3552" s="2">
        <v>36382100</v>
      </c>
      <c r="V3552" s="2">
        <v>36441700</v>
      </c>
      <c r="W3552" s="2">
        <v>36531100</v>
      </c>
      <c r="X3552" s="2">
        <v>36531100</v>
      </c>
      <c r="Y3552" s="2">
        <v>36620500</v>
      </c>
      <c r="Z3552" s="2">
        <v>36739700</v>
      </c>
      <c r="AA3552" s="2">
        <v>36769500</v>
      </c>
      <c r="AB3552" s="2">
        <v>36918500</v>
      </c>
      <c r="AC3552" s="2">
        <v>36888700</v>
      </c>
    </row>
    <row r="3553" spans="1:32">
      <c r="A3553" t="s">
        <v>14003</v>
      </c>
      <c r="B3553" t="s">
        <v>19</v>
      </c>
      <c r="C3553" s="2">
        <v>82462800</v>
      </c>
      <c r="D3553" s="2">
        <v>85004500</v>
      </c>
      <c r="E3553" s="2">
        <v>88054500</v>
      </c>
      <c r="F3553" s="2">
        <v>91242400</v>
      </c>
      <c r="G3553" s="2">
        <v>93827200</v>
      </c>
      <c r="H3553" s="2">
        <v>95981100</v>
      </c>
      <c r="I3553" s="2">
        <v>98307400</v>
      </c>
      <c r="J3553" s="2">
        <v>100117000</v>
      </c>
      <c r="K3553" s="2">
        <v>101754000</v>
      </c>
      <c r="L3553" s="2">
        <v>102702000</v>
      </c>
      <c r="M3553" s="2">
        <v>103477000</v>
      </c>
      <c r="N3553" s="2">
        <v>103908000</v>
      </c>
      <c r="O3553" s="2">
        <v>104080000</v>
      </c>
      <c r="P3553" s="2">
        <v>104339000</v>
      </c>
      <c r="Q3553" s="2">
        <v>104425000</v>
      </c>
      <c r="R3553" s="2">
        <v>104511000</v>
      </c>
      <c r="S3553" s="2">
        <v>104856000</v>
      </c>
      <c r="T3553" s="2">
        <v>105028000</v>
      </c>
      <c r="U3553" s="2">
        <v>105200000</v>
      </c>
      <c r="V3553" s="2">
        <v>105372000</v>
      </c>
      <c r="W3553" s="2">
        <v>105631000</v>
      </c>
      <c r="X3553" s="2">
        <v>105631000</v>
      </c>
      <c r="Y3553" s="2">
        <v>105889000</v>
      </c>
      <c r="Z3553" s="2">
        <v>106234000</v>
      </c>
      <c r="AA3553" s="2">
        <v>106320000</v>
      </c>
      <c r="AB3553" s="2">
        <v>106751000</v>
      </c>
      <c r="AC3553" s="2">
        <v>106665000</v>
      </c>
    </row>
    <row r="3554" spans="1:32">
      <c r="A3554" t="s">
        <v>14004</v>
      </c>
      <c r="B3554" t="s">
        <v>19</v>
      </c>
      <c r="C3554" s="2">
        <v>29423200</v>
      </c>
      <c r="D3554" s="2">
        <v>30330100</v>
      </c>
      <c r="E3554" s="2">
        <v>31418300</v>
      </c>
      <c r="F3554" s="2">
        <v>32555800</v>
      </c>
      <c r="G3554" s="2">
        <v>33478000</v>
      </c>
      <c r="H3554" s="2">
        <v>34246600</v>
      </c>
      <c r="I3554" s="2">
        <v>35076600</v>
      </c>
      <c r="J3554" s="2">
        <v>35722200</v>
      </c>
      <c r="K3554" s="2">
        <v>36306300</v>
      </c>
      <c r="L3554" s="2">
        <v>36644500</v>
      </c>
      <c r="M3554" s="2">
        <v>36921100</v>
      </c>
      <c r="N3554" s="2">
        <v>37074900</v>
      </c>
      <c r="O3554" s="2">
        <v>37136300</v>
      </c>
      <c r="P3554" s="2">
        <v>37228600</v>
      </c>
      <c r="Q3554" s="2">
        <v>37259300</v>
      </c>
      <c r="R3554" s="2">
        <v>37290000</v>
      </c>
      <c r="S3554" s="2">
        <v>37413000</v>
      </c>
      <c r="T3554" s="2">
        <v>37474500</v>
      </c>
      <c r="U3554" s="2">
        <v>37536000</v>
      </c>
      <c r="V3554" s="2">
        <v>37597500</v>
      </c>
      <c r="W3554" s="2">
        <v>37689700</v>
      </c>
      <c r="X3554" s="2">
        <v>37689700</v>
      </c>
      <c r="Y3554" s="2">
        <v>37781900</v>
      </c>
      <c r="Z3554" s="2">
        <v>37904900</v>
      </c>
      <c r="AA3554" s="2">
        <v>37935600</v>
      </c>
      <c r="AB3554" s="2">
        <v>38089300</v>
      </c>
      <c r="AC3554" s="2">
        <v>38058600</v>
      </c>
    </row>
    <row r="3555" spans="1:32">
      <c r="A3555" t="s">
        <v>14005</v>
      </c>
      <c r="B3555" t="s">
        <v>19</v>
      </c>
      <c r="C3555" s="2">
        <v>8849350</v>
      </c>
      <c r="D3555" s="2">
        <v>9122100</v>
      </c>
      <c r="E3555" s="2">
        <v>9449410</v>
      </c>
      <c r="F3555" s="2">
        <v>9791510</v>
      </c>
      <c r="G3555" s="2">
        <v>10068900</v>
      </c>
      <c r="H3555" s="2">
        <v>10300000</v>
      </c>
      <c r="I3555" s="2">
        <v>10549700</v>
      </c>
      <c r="J3555" s="2">
        <v>10743900</v>
      </c>
      <c r="K3555" s="2">
        <v>10919500</v>
      </c>
      <c r="L3555" s="2">
        <v>11021200</v>
      </c>
      <c r="M3555" s="2">
        <v>11104400</v>
      </c>
      <c r="N3555" s="2">
        <v>11150700</v>
      </c>
      <c r="O3555" s="2">
        <v>11169200</v>
      </c>
      <c r="P3555" s="2">
        <v>11196900</v>
      </c>
      <c r="Q3555" s="2">
        <v>11206200</v>
      </c>
      <c r="R3555" s="2">
        <v>11215400</v>
      </c>
      <c r="S3555" s="2">
        <v>11252400</v>
      </c>
      <c r="T3555" s="2">
        <v>11270900</v>
      </c>
      <c r="U3555" s="2">
        <v>11289400</v>
      </c>
      <c r="V3555" s="2">
        <v>11307900</v>
      </c>
      <c r="W3555" s="2">
        <v>11335600</v>
      </c>
      <c r="X3555" s="2">
        <v>11335600</v>
      </c>
      <c r="Y3555" s="2">
        <v>11363300</v>
      </c>
      <c r="Z3555" s="2">
        <v>11400300</v>
      </c>
      <c r="AA3555" s="2">
        <v>11409600</v>
      </c>
      <c r="AB3555" s="2">
        <v>11455800</v>
      </c>
      <c r="AC3555" s="2">
        <v>11446500</v>
      </c>
    </row>
    <row r="3556" spans="1:32">
      <c r="A3556" t="s">
        <v>14006</v>
      </c>
      <c r="B3556" t="s">
        <v>19</v>
      </c>
      <c r="C3556" s="2">
        <v>220749000</v>
      </c>
      <c r="D3556" s="2">
        <v>227553000</v>
      </c>
      <c r="E3556" s="2">
        <v>235718000</v>
      </c>
      <c r="F3556" s="2">
        <v>244252000</v>
      </c>
      <c r="G3556" s="2">
        <v>251171000</v>
      </c>
      <c r="H3556" s="2">
        <v>256937000</v>
      </c>
      <c r="I3556" s="2">
        <v>263165000</v>
      </c>
      <c r="J3556" s="2">
        <v>268008000</v>
      </c>
      <c r="K3556" s="2">
        <v>272391000</v>
      </c>
      <c r="L3556" s="2">
        <v>274928000</v>
      </c>
      <c r="M3556" s="2">
        <v>277003000</v>
      </c>
      <c r="N3556" s="2">
        <v>278157000</v>
      </c>
      <c r="O3556" s="2">
        <v>278618000</v>
      </c>
      <c r="P3556" s="2">
        <v>279310000</v>
      </c>
      <c r="Q3556" s="2">
        <v>279541000</v>
      </c>
      <c r="R3556" s="2">
        <v>279771000</v>
      </c>
      <c r="S3556" s="2">
        <v>280694000</v>
      </c>
      <c r="T3556" s="2">
        <v>281155000</v>
      </c>
      <c r="U3556" s="2">
        <v>281616000</v>
      </c>
      <c r="V3556" s="2">
        <v>282078000</v>
      </c>
      <c r="W3556" s="2">
        <v>282770000</v>
      </c>
      <c r="X3556" s="2">
        <v>282770000</v>
      </c>
      <c r="Y3556" s="2">
        <v>283461000</v>
      </c>
      <c r="Z3556" s="2">
        <v>284384000</v>
      </c>
      <c r="AA3556" s="2">
        <v>284615000</v>
      </c>
      <c r="AB3556" s="2">
        <v>285768000</v>
      </c>
      <c r="AC3556" s="2">
        <v>285537000</v>
      </c>
    </row>
    <row r="3557" spans="1:32">
      <c r="A3557" t="s">
        <v>14007</v>
      </c>
      <c r="B3557" t="s">
        <v>19</v>
      </c>
      <c r="C3557">
        <v>309143</v>
      </c>
      <c r="D3557">
        <v>318672</v>
      </c>
      <c r="E3557">
        <v>330106</v>
      </c>
      <c r="F3557">
        <v>342057</v>
      </c>
      <c r="G3557">
        <v>351747</v>
      </c>
      <c r="H3557">
        <v>359822</v>
      </c>
      <c r="I3557">
        <v>368543</v>
      </c>
      <c r="J3557">
        <v>375326</v>
      </c>
      <c r="K3557">
        <v>381463</v>
      </c>
      <c r="L3557">
        <v>385016</v>
      </c>
      <c r="M3557">
        <v>387923</v>
      </c>
      <c r="N3557">
        <v>389538</v>
      </c>
      <c r="O3557">
        <v>390184</v>
      </c>
      <c r="P3557">
        <v>391153</v>
      </c>
      <c r="Q3557">
        <v>391476</v>
      </c>
      <c r="R3557">
        <v>391799</v>
      </c>
      <c r="S3557">
        <v>393091</v>
      </c>
      <c r="T3557">
        <v>393737</v>
      </c>
      <c r="U3557">
        <v>394383</v>
      </c>
      <c r="V3557">
        <v>395029</v>
      </c>
      <c r="W3557">
        <v>395998</v>
      </c>
      <c r="X3557">
        <v>395998</v>
      </c>
      <c r="Y3557">
        <v>396967</v>
      </c>
      <c r="Z3557">
        <v>398259</v>
      </c>
      <c r="AA3557">
        <v>398582</v>
      </c>
      <c r="AB3557">
        <v>400197</v>
      </c>
      <c r="AC3557">
        <v>399874</v>
      </c>
    </row>
    <row r="3558" spans="1:32">
      <c r="A3558" t="s">
        <v>14008</v>
      </c>
      <c r="B3558" t="s">
        <v>19</v>
      </c>
      <c r="C3558">
        <v>210562</v>
      </c>
      <c r="D3558">
        <v>217052</v>
      </c>
      <c r="E3558">
        <v>224840</v>
      </c>
      <c r="F3558">
        <v>232980</v>
      </c>
      <c r="G3558">
        <v>239580</v>
      </c>
      <c r="H3558">
        <v>245080</v>
      </c>
      <c r="I3558">
        <v>251020</v>
      </c>
      <c r="J3558">
        <v>255640</v>
      </c>
      <c r="K3558">
        <v>259820</v>
      </c>
      <c r="L3558">
        <v>262240</v>
      </c>
      <c r="M3558">
        <v>264220</v>
      </c>
      <c r="N3558">
        <v>265320</v>
      </c>
      <c r="O3558">
        <v>265760</v>
      </c>
      <c r="P3558">
        <v>266420</v>
      </c>
      <c r="Q3558">
        <v>266640</v>
      </c>
      <c r="R3558">
        <v>266860</v>
      </c>
      <c r="S3558">
        <v>267740</v>
      </c>
      <c r="T3558">
        <v>268180</v>
      </c>
      <c r="U3558">
        <v>268620</v>
      </c>
      <c r="V3558">
        <v>269060</v>
      </c>
      <c r="W3558">
        <v>269720</v>
      </c>
      <c r="X3558">
        <v>269720</v>
      </c>
      <c r="Y3558">
        <v>270380</v>
      </c>
      <c r="Z3558">
        <v>271260</v>
      </c>
      <c r="AA3558">
        <v>271480</v>
      </c>
      <c r="AB3558">
        <v>272580</v>
      </c>
      <c r="AC3558">
        <v>272360</v>
      </c>
    </row>
    <row r="3559" spans="1:32">
      <c r="A3559" t="s">
        <v>14009</v>
      </c>
      <c r="B3559" t="s">
        <v>19</v>
      </c>
      <c r="C3559" s="2">
        <v>7596500</v>
      </c>
      <c r="D3559" s="2">
        <v>7830640</v>
      </c>
      <c r="E3559" s="2">
        <v>8111610</v>
      </c>
      <c r="F3559" s="2">
        <v>8405280</v>
      </c>
      <c r="G3559" s="2">
        <v>8643390</v>
      </c>
      <c r="H3559" s="2">
        <v>8841820</v>
      </c>
      <c r="I3559" s="2">
        <v>9056120</v>
      </c>
      <c r="J3559" s="2">
        <v>9222790</v>
      </c>
      <c r="K3559" s="2">
        <v>9373600</v>
      </c>
      <c r="L3559" s="2">
        <v>9460900</v>
      </c>
      <c r="M3559" s="2">
        <v>9532340</v>
      </c>
      <c r="N3559" s="2">
        <v>9572020</v>
      </c>
      <c r="O3559" s="2">
        <v>9587900</v>
      </c>
      <c r="P3559" s="2">
        <v>9611710</v>
      </c>
      <c r="Q3559" s="2">
        <v>9619640</v>
      </c>
      <c r="R3559" s="2">
        <v>9627580</v>
      </c>
      <c r="S3559" s="2">
        <v>9659330</v>
      </c>
      <c r="T3559" s="2">
        <v>9675200</v>
      </c>
      <c r="U3559" s="2">
        <v>9691080</v>
      </c>
      <c r="V3559" s="2">
        <v>9706950</v>
      </c>
      <c r="W3559" s="2">
        <v>9730760</v>
      </c>
      <c r="X3559" s="2">
        <v>9730760</v>
      </c>
      <c r="Y3559" s="2">
        <v>9754570</v>
      </c>
      <c r="Z3559" s="2">
        <v>9786320</v>
      </c>
      <c r="AA3559" s="2">
        <v>9794260</v>
      </c>
      <c r="AB3559" s="2">
        <v>9833940</v>
      </c>
      <c r="AC3559" s="2">
        <v>9826010</v>
      </c>
    </row>
    <row r="3560" spans="1:32">
      <c r="A3560" t="s">
        <v>14010</v>
      </c>
      <c r="B3560" t="s">
        <v>19</v>
      </c>
      <c r="C3560" s="2">
        <v>1605060</v>
      </c>
      <c r="D3560" s="2">
        <v>1654530</v>
      </c>
      <c r="E3560" s="2">
        <v>1713890</v>
      </c>
      <c r="F3560" s="2">
        <v>1775940</v>
      </c>
      <c r="G3560" s="2">
        <v>1826250</v>
      </c>
      <c r="H3560" s="2">
        <v>1868180</v>
      </c>
      <c r="I3560" s="2">
        <v>1913460</v>
      </c>
      <c r="J3560" s="2">
        <v>1948670</v>
      </c>
      <c r="K3560" s="2">
        <v>1980540</v>
      </c>
      <c r="L3560" s="2">
        <v>1998980</v>
      </c>
      <c r="M3560" s="2">
        <v>2014080</v>
      </c>
      <c r="N3560" s="2">
        <v>2022460</v>
      </c>
      <c r="O3560" s="2">
        <v>2025820</v>
      </c>
      <c r="P3560" s="2">
        <v>2030850</v>
      </c>
      <c r="Q3560" s="2">
        <v>2032520</v>
      </c>
      <c r="R3560" s="2">
        <v>2034200</v>
      </c>
      <c r="S3560" s="2">
        <v>2040910</v>
      </c>
      <c r="T3560" s="2">
        <v>2044260</v>
      </c>
      <c r="U3560" s="2">
        <v>2047620</v>
      </c>
      <c r="V3560" s="2">
        <v>2050970</v>
      </c>
      <c r="W3560" s="2">
        <v>2056000</v>
      </c>
      <c r="X3560" s="2">
        <v>2056000</v>
      </c>
      <c r="Y3560" s="2">
        <v>2061030</v>
      </c>
      <c r="Z3560" s="2">
        <v>2067740</v>
      </c>
      <c r="AA3560" s="2">
        <v>2069420</v>
      </c>
      <c r="AB3560" s="2">
        <v>2077800</v>
      </c>
      <c r="AC3560" s="2">
        <v>2076130</v>
      </c>
    </row>
    <row r="3561" spans="1:32">
      <c r="A3561" t="s">
        <v>14011</v>
      </c>
      <c r="B3561" t="s">
        <v>19</v>
      </c>
      <c r="C3561">
        <v>0</v>
      </c>
      <c r="D3561">
        <v>0</v>
      </c>
      <c r="E3561">
        <v>0</v>
      </c>
      <c r="F3561">
        <v>0</v>
      </c>
      <c r="G3561">
        <v>0</v>
      </c>
      <c r="H3561">
        <v>0</v>
      </c>
      <c r="I3561">
        <v>0</v>
      </c>
      <c r="J3561">
        <v>0</v>
      </c>
      <c r="K3561">
        <v>0</v>
      </c>
      <c r="L3561">
        <v>0</v>
      </c>
      <c r="M3561">
        <v>0</v>
      </c>
      <c r="N3561">
        <v>0</v>
      </c>
      <c r="O3561">
        <v>0</v>
      </c>
      <c r="P3561">
        <v>0</v>
      </c>
      <c r="Q3561">
        <v>0</v>
      </c>
      <c r="R3561">
        <v>0</v>
      </c>
      <c r="S3561">
        <v>0</v>
      </c>
      <c r="T3561">
        <v>0</v>
      </c>
      <c r="U3561">
        <v>0</v>
      </c>
      <c r="V3561">
        <v>0</v>
      </c>
      <c r="W3561">
        <v>0</v>
      </c>
      <c r="X3561">
        <v>0</v>
      </c>
      <c r="Y3561">
        <v>0</v>
      </c>
      <c r="Z3561">
        <v>0</v>
      </c>
      <c r="AA3561">
        <v>0</v>
      </c>
      <c r="AB3561">
        <v>0</v>
      </c>
      <c r="AC3561">
        <v>0</v>
      </c>
    </row>
    <row r="3562" spans="1:32">
      <c r="A3562" t="s">
        <v>14012</v>
      </c>
      <c r="B3562" t="s">
        <v>19</v>
      </c>
      <c r="C3562">
        <v>0</v>
      </c>
      <c r="D3562">
        <v>0</v>
      </c>
      <c r="E3562">
        <v>0</v>
      </c>
      <c r="F3562">
        <v>0</v>
      </c>
      <c r="G3562">
        <v>0</v>
      </c>
      <c r="H3562">
        <v>0</v>
      </c>
      <c r="I3562">
        <v>0</v>
      </c>
      <c r="J3562">
        <v>0</v>
      </c>
      <c r="K3562">
        <v>0</v>
      </c>
      <c r="L3562">
        <v>0</v>
      </c>
      <c r="M3562">
        <v>0</v>
      </c>
      <c r="N3562">
        <v>0</v>
      </c>
      <c r="O3562">
        <v>0</v>
      </c>
      <c r="P3562">
        <v>0</v>
      </c>
      <c r="Q3562">
        <v>0</v>
      </c>
      <c r="R3562">
        <v>0</v>
      </c>
      <c r="S3562">
        <v>0</v>
      </c>
      <c r="T3562">
        <v>0</v>
      </c>
      <c r="U3562">
        <v>0</v>
      </c>
      <c r="V3562">
        <v>0</v>
      </c>
      <c r="W3562">
        <v>0</v>
      </c>
      <c r="X3562">
        <v>0</v>
      </c>
      <c r="Y3562">
        <v>0</v>
      </c>
      <c r="Z3562">
        <v>0</v>
      </c>
      <c r="AA3562">
        <v>0</v>
      </c>
      <c r="AB3562">
        <v>0</v>
      </c>
      <c r="AC3562">
        <v>0</v>
      </c>
    </row>
    <row r="3563" spans="1:32">
      <c r="A3563" t="s">
        <v>14013</v>
      </c>
      <c r="B3563" t="s">
        <v>19</v>
      </c>
      <c r="C3563">
        <v>0</v>
      </c>
      <c r="D3563">
        <v>0</v>
      </c>
      <c r="E3563">
        <v>0</v>
      </c>
      <c r="F3563">
        <v>0</v>
      </c>
      <c r="G3563">
        <v>0</v>
      </c>
      <c r="H3563">
        <v>0</v>
      </c>
      <c r="I3563">
        <v>0</v>
      </c>
      <c r="J3563">
        <v>0</v>
      </c>
      <c r="K3563">
        <v>0</v>
      </c>
      <c r="L3563">
        <v>0</v>
      </c>
      <c r="M3563">
        <v>0</v>
      </c>
      <c r="N3563">
        <v>0</v>
      </c>
      <c r="O3563">
        <v>0</v>
      </c>
      <c r="P3563">
        <v>0</v>
      </c>
      <c r="Q3563">
        <v>0</v>
      </c>
      <c r="R3563">
        <v>0</v>
      </c>
      <c r="S3563">
        <v>0</v>
      </c>
      <c r="T3563">
        <v>0</v>
      </c>
      <c r="U3563">
        <v>0</v>
      </c>
      <c r="V3563">
        <v>0</v>
      </c>
      <c r="W3563">
        <v>0</v>
      </c>
      <c r="X3563">
        <v>0</v>
      </c>
      <c r="Y3563">
        <v>0</v>
      </c>
      <c r="Z3563">
        <v>0</v>
      </c>
      <c r="AA3563">
        <v>0</v>
      </c>
      <c r="AB3563">
        <v>0</v>
      </c>
      <c r="AC3563">
        <v>0</v>
      </c>
    </row>
    <row r="3564" spans="1:32">
      <c r="A3564" t="s">
        <v>14014</v>
      </c>
      <c r="B3564" t="s">
        <v>19</v>
      </c>
      <c r="C3564">
        <v>0</v>
      </c>
      <c r="D3564">
        <v>0</v>
      </c>
      <c r="E3564">
        <v>0</v>
      </c>
      <c r="F3564">
        <v>0</v>
      </c>
      <c r="G3564">
        <v>0</v>
      </c>
      <c r="H3564">
        <v>0</v>
      </c>
      <c r="I3564">
        <v>0</v>
      </c>
      <c r="J3564">
        <v>0</v>
      </c>
      <c r="K3564">
        <v>0</v>
      </c>
      <c r="L3564">
        <v>0</v>
      </c>
      <c r="M3564">
        <v>0</v>
      </c>
      <c r="N3564">
        <v>0</v>
      </c>
      <c r="O3564">
        <v>0</v>
      </c>
      <c r="P3564">
        <v>0</v>
      </c>
      <c r="Q3564">
        <v>0</v>
      </c>
      <c r="R3564">
        <v>0</v>
      </c>
      <c r="S3564">
        <v>0</v>
      </c>
      <c r="T3564">
        <v>0</v>
      </c>
      <c r="U3564">
        <v>0</v>
      </c>
      <c r="V3564">
        <v>0</v>
      </c>
      <c r="W3564">
        <v>0</v>
      </c>
      <c r="X3564">
        <v>0</v>
      </c>
      <c r="Y3564">
        <v>0</v>
      </c>
      <c r="Z3564">
        <v>0</v>
      </c>
      <c r="AA3564">
        <v>0</v>
      </c>
      <c r="AB3564">
        <v>0</v>
      </c>
      <c r="AC3564">
        <v>0</v>
      </c>
    </row>
    <row r="3565" spans="1:32">
      <c r="A3565" t="s">
        <v>14015</v>
      </c>
      <c r="B3565" t="s">
        <v>19</v>
      </c>
      <c r="C3565">
        <v>0</v>
      </c>
      <c r="D3565">
        <v>0</v>
      </c>
      <c r="E3565">
        <v>0</v>
      </c>
      <c r="F3565">
        <v>0</v>
      </c>
      <c r="G3565">
        <v>0</v>
      </c>
      <c r="H3565">
        <v>0</v>
      </c>
      <c r="I3565">
        <v>0</v>
      </c>
      <c r="J3565">
        <v>0</v>
      </c>
      <c r="K3565">
        <v>0</v>
      </c>
      <c r="L3565">
        <v>0</v>
      </c>
      <c r="M3565">
        <v>0</v>
      </c>
      <c r="N3565">
        <v>0</v>
      </c>
      <c r="O3565">
        <v>0</v>
      </c>
      <c r="P3565">
        <v>0</v>
      </c>
      <c r="Q3565">
        <v>0</v>
      </c>
      <c r="R3565">
        <v>0</v>
      </c>
      <c r="S3565">
        <v>0</v>
      </c>
      <c r="T3565">
        <v>0</v>
      </c>
      <c r="U3565">
        <v>0</v>
      </c>
      <c r="V3565">
        <v>0</v>
      </c>
      <c r="W3565">
        <v>0</v>
      </c>
      <c r="X3565">
        <v>0</v>
      </c>
      <c r="Y3565">
        <v>0</v>
      </c>
      <c r="Z3565">
        <v>0</v>
      </c>
      <c r="AA3565">
        <v>0</v>
      </c>
      <c r="AB3565">
        <v>0</v>
      </c>
      <c r="AC3565">
        <v>0</v>
      </c>
    </row>
    <row r="3566" spans="1:32">
      <c r="A3566" t="s">
        <v>14016</v>
      </c>
      <c r="B3566" t="s">
        <v>19</v>
      </c>
      <c r="C3566">
        <v>0</v>
      </c>
      <c r="D3566">
        <v>0</v>
      </c>
      <c r="E3566">
        <v>0</v>
      </c>
      <c r="F3566">
        <v>0</v>
      </c>
      <c r="G3566">
        <v>0</v>
      </c>
      <c r="H3566">
        <v>0</v>
      </c>
      <c r="I3566">
        <v>0</v>
      </c>
      <c r="J3566">
        <v>0</v>
      </c>
      <c r="K3566">
        <v>0</v>
      </c>
      <c r="L3566">
        <v>0</v>
      </c>
      <c r="M3566">
        <v>0</v>
      </c>
      <c r="N3566">
        <v>0</v>
      </c>
      <c r="O3566">
        <v>0</v>
      </c>
      <c r="P3566">
        <v>0</v>
      </c>
      <c r="Q3566">
        <v>0</v>
      </c>
      <c r="R3566">
        <v>0</v>
      </c>
      <c r="S3566">
        <v>0</v>
      </c>
      <c r="T3566">
        <v>0</v>
      </c>
      <c r="U3566">
        <v>0</v>
      </c>
      <c r="V3566">
        <v>0</v>
      </c>
      <c r="W3566">
        <v>0</v>
      </c>
      <c r="X3566">
        <v>0</v>
      </c>
      <c r="Y3566">
        <v>0</v>
      </c>
      <c r="Z3566">
        <v>0</v>
      </c>
      <c r="AA3566">
        <v>0</v>
      </c>
      <c r="AB3566">
        <v>0</v>
      </c>
      <c r="AC3566">
        <v>0</v>
      </c>
      <c r="AD3566" s="2"/>
      <c r="AE3566" s="2"/>
      <c r="AF3566" s="2"/>
    </row>
    <row r="3567" spans="1:32">
      <c r="A3567" t="s">
        <v>14017</v>
      </c>
      <c r="B3567" t="s">
        <v>19</v>
      </c>
      <c r="C3567">
        <v>0</v>
      </c>
      <c r="D3567">
        <v>0</v>
      </c>
      <c r="E3567">
        <v>0</v>
      </c>
      <c r="F3567">
        <v>0</v>
      </c>
      <c r="G3567">
        <v>0</v>
      </c>
      <c r="H3567">
        <v>0</v>
      </c>
      <c r="I3567">
        <v>0</v>
      </c>
      <c r="J3567">
        <v>0</v>
      </c>
      <c r="K3567">
        <v>0</v>
      </c>
      <c r="L3567">
        <v>0</v>
      </c>
      <c r="M3567">
        <v>0</v>
      </c>
      <c r="N3567">
        <v>0</v>
      </c>
      <c r="O3567">
        <v>0</v>
      </c>
      <c r="P3567">
        <v>0</v>
      </c>
      <c r="Q3567">
        <v>0</v>
      </c>
      <c r="R3567">
        <v>0</v>
      </c>
      <c r="S3567">
        <v>0</v>
      </c>
      <c r="T3567">
        <v>0</v>
      </c>
      <c r="U3567">
        <v>0</v>
      </c>
      <c r="V3567">
        <v>0</v>
      </c>
      <c r="W3567">
        <v>0</v>
      </c>
      <c r="X3567">
        <v>0</v>
      </c>
      <c r="Y3567">
        <v>0</v>
      </c>
      <c r="Z3567">
        <v>0</v>
      </c>
      <c r="AA3567">
        <v>0</v>
      </c>
      <c r="AB3567">
        <v>0</v>
      </c>
      <c r="AC3567">
        <v>0</v>
      </c>
      <c r="AD3567" s="2"/>
      <c r="AE3567" s="2"/>
      <c r="AF3567" s="2"/>
    </row>
    <row r="3568" spans="1:32">
      <c r="A3568" t="s">
        <v>14018</v>
      </c>
      <c r="B3568" t="s">
        <v>19</v>
      </c>
      <c r="C3568">
        <v>0</v>
      </c>
      <c r="D3568">
        <v>0</v>
      </c>
      <c r="E3568">
        <v>0</v>
      </c>
      <c r="F3568">
        <v>0</v>
      </c>
      <c r="G3568">
        <v>0</v>
      </c>
      <c r="H3568">
        <v>0</v>
      </c>
      <c r="I3568">
        <v>0</v>
      </c>
      <c r="J3568">
        <v>0</v>
      </c>
      <c r="K3568">
        <v>0</v>
      </c>
      <c r="L3568">
        <v>0</v>
      </c>
      <c r="M3568">
        <v>0</v>
      </c>
      <c r="N3568">
        <v>0</v>
      </c>
      <c r="O3568">
        <v>0</v>
      </c>
      <c r="P3568">
        <v>0</v>
      </c>
      <c r="Q3568">
        <v>0</v>
      </c>
      <c r="R3568">
        <v>0</v>
      </c>
      <c r="S3568">
        <v>0</v>
      </c>
      <c r="T3568">
        <v>0</v>
      </c>
      <c r="U3568">
        <v>0</v>
      </c>
      <c r="V3568">
        <v>0</v>
      </c>
      <c r="W3568">
        <v>0</v>
      </c>
      <c r="X3568">
        <v>0</v>
      </c>
      <c r="Y3568">
        <v>0</v>
      </c>
      <c r="Z3568">
        <v>0</v>
      </c>
      <c r="AA3568">
        <v>0</v>
      </c>
      <c r="AB3568">
        <v>0</v>
      </c>
      <c r="AC3568">
        <v>0</v>
      </c>
      <c r="AD3568" s="2"/>
      <c r="AE3568" s="2"/>
      <c r="AF3568" s="2"/>
    </row>
    <row r="3569" spans="1:32">
      <c r="A3569" t="s">
        <v>14019</v>
      </c>
      <c r="B3569" t="s">
        <v>19</v>
      </c>
      <c r="C3569">
        <v>0</v>
      </c>
      <c r="D3569">
        <v>0</v>
      </c>
      <c r="E3569">
        <v>0</v>
      </c>
      <c r="F3569">
        <v>0</v>
      </c>
      <c r="G3569">
        <v>0</v>
      </c>
      <c r="H3569">
        <v>0</v>
      </c>
      <c r="I3569">
        <v>0</v>
      </c>
      <c r="J3569">
        <v>0</v>
      </c>
      <c r="K3569">
        <v>0</v>
      </c>
      <c r="L3569">
        <v>0</v>
      </c>
      <c r="M3569">
        <v>0</v>
      </c>
      <c r="N3569">
        <v>0</v>
      </c>
      <c r="O3569">
        <v>0</v>
      </c>
      <c r="P3569">
        <v>0</v>
      </c>
      <c r="Q3569">
        <v>0</v>
      </c>
      <c r="R3569">
        <v>0</v>
      </c>
      <c r="S3569">
        <v>0</v>
      </c>
      <c r="T3569">
        <v>0</v>
      </c>
      <c r="U3569">
        <v>0</v>
      </c>
      <c r="V3569">
        <v>0</v>
      </c>
      <c r="W3569">
        <v>0</v>
      </c>
      <c r="X3569">
        <v>0</v>
      </c>
      <c r="Y3569">
        <v>0</v>
      </c>
      <c r="Z3569">
        <v>0</v>
      </c>
      <c r="AA3569">
        <v>0</v>
      </c>
      <c r="AB3569">
        <v>0</v>
      </c>
      <c r="AC3569">
        <v>0</v>
      </c>
      <c r="AD3569" s="2"/>
      <c r="AE3569" s="2"/>
      <c r="AF3569" s="2"/>
    </row>
    <row r="3570" spans="1:32">
      <c r="A3570" t="s">
        <v>14020</v>
      </c>
      <c r="B3570" t="s">
        <v>19</v>
      </c>
      <c r="C3570">
        <v>0</v>
      </c>
      <c r="D3570">
        <v>0</v>
      </c>
      <c r="E3570">
        <v>0</v>
      </c>
      <c r="F3570">
        <v>0</v>
      </c>
      <c r="G3570">
        <v>0</v>
      </c>
      <c r="H3570">
        <v>0</v>
      </c>
      <c r="I3570">
        <v>0</v>
      </c>
      <c r="J3570">
        <v>0</v>
      </c>
      <c r="K3570">
        <v>0</v>
      </c>
      <c r="L3570">
        <v>0</v>
      </c>
      <c r="M3570">
        <v>0</v>
      </c>
      <c r="N3570">
        <v>0</v>
      </c>
      <c r="O3570">
        <v>0</v>
      </c>
      <c r="P3570">
        <v>0</v>
      </c>
      <c r="Q3570">
        <v>0</v>
      </c>
      <c r="R3570">
        <v>0</v>
      </c>
      <c r="S3570">
        <v>0</v>
      </c>
      <c r="T3570">
        <v>0</v>
      </c>
      <c r="U3570">
        <v>0</v>
      </c>
      <c r="V3570">
        <v>0</v>
      </c>
      <c r="W3570">
        <v>0</v>
      </c>
      <c r="X3570">
        <v>0</v>
      </c>
      <c r="Y3570">
        <v>0</v>
      </c>
      <c r="Z3570">
        <v>0</v>
      </c>
      <c r="AA3570">
        <v>0</v>
      </c>
      <c r="AB3570">
        <v>0</v>
      </c>
      <c r="AC3570">
        <v>0</v>
      </c>
      <c r="AD3570" s="2"/>
      <c r="AE3570" s="2"/>
      <c r="AF3570" s="2"/>
    </row>
    <row r="3571" spans="1:32">
      <c r="A3571" t="s">
        <v>14021</v>
      </c>
      <c r="B3571" t="s">
        <v>19</v>
      </c>
      <c r="C3571">
        <v>0</v>
      </c>
      <c r="D3571">
        <v>0</v>
      </c>
      <c r="E3571">
        <v>0</v>
      </c>
      <c r="F3571">
        <v>0</v>
      </c>
      <c r="G3571">
        <v>0</v>
      </c>
      <c r="H3571">
        <v>0</v>
      </c>
      <c r="I3571">
        <v>0</v>
      </c>
      <c r="J3571">
        <v>0</v>
      </c>
      <c r="K3571">
        <v>0</v>
      </c>
      <c r="L3571">
        <v>0</v>
      </c>
      <c r="M3571">
        <v>0</v>
      </c>
      <c r="N3571">
        <v>0</v>
      </c>
      <c r="O3571">
        <v>0</v>
      </c>
      <c r="P3571">
        <v>0</v>
      </c>
      <c r="Q3571">
        <v>0</v>
      </c>
      <c r="R3571">
        <v>0</v>
      </c>
      <c r="S3571">
        <v>0</v>
      </c>
      <c r="T3571">
        <v>0</v>
      </c>
      <c r="U3571">
        <v>0</v>
      </c>
      <c r="V3571">
        <v>0</v>
      </c>
      <c r="W3571">
        <v>0</v>
      </c>
      <c r="X3571">
        <v>0</v>
      </c>
      <c r="Y3571">
        <v>0</v>
      </c>
      <c r="Z3571">
        <v>0</v>
      </c>
      <c r="AA3571">
        <v>0</v>
      </c>
      <c r="AB3571">
        <v>0</v>
      </c>
      <c r="AC3571">
        <v>0</v>
      </c>
      <c r="AD3571" s="2"/>
      <c r="AE3571" s="2"/>
      <c r="AF3571" s="2"/>
    </row>
    <row r="3572" spans="1:32">
      <c r="A3572" t="s">
        <v>14022</v>
      </c>
      <c r="B3572" t="s">
        <v>19</v>
      </c>
      <c r="C3572">
        <v>0</v>
      </c>
      <c r="D3572">
        <v>0</v>
      </c>
      <c r="E3572">
        <v>0</v>
      </c>
      <c r="F3572">
        <v>0</v>
      </c>
      <c r="G3572">
        <v>0</v>
      </c>
      <c r="H3572">
        <v>0</v>
      </c>
      <c r="I3572">
        <v>0</v>
      </c>
      <c r="J3572">
        <v>0</v>
      </c>
      <c r="K3572">
        <v>0</v>
      </c>
      <c r="L3572">
        <v>0</v>
      </c>
      <c r="M3572">
        <v>0</v>
      </c>
      <c r="N3572">
        <v>0</v>
      </c>
      <c r="O3572">
        <v>0</v>
      </c>
      <c r="P3572">
        <v>0</v>
      </c>
      <c r="Q3572">
        <v>0</v>
      </c>
      <c r="R3572">
        <v>0</v>
      </c>
      <c r="S3572">
        <v>0</v>
      </c>
      <c r="T3572">
        <v>0</v>
      </c>
      <c r="U3572">
        <v>0</v>
      </c>
      <c r="V3572">
        <v>0</v>
      </c>
      <c r="W3572">
        <v>0</v>
      </c>
      <c r="X3572">
        <v>0</v>
      </c>
      <c r="Y3572">
        <v>0</v>
      </c>
      <c r="Z3572">
        <v>0</v>
      </c>
      <c r="AA3572">
        <v>0</v>
      </c>
      <c r="AB3572">
        <v>0</v>
      </c>
      <c r="AC3572">
        <v>0</v>
      </c>
      <c r="AD3572" s="2"/>
      <c r="AE3572" s="2"/>
      <c r="AF3572" s="2"/>
    </row>
    <row r="3573" spans="1:32">
      <c r="A3573" t="s">
        <v>14023</v>
      </c>
      <c r="B3573" t="s">
        <v>19</v>
      </c>
      <c r="C3573">
        <v>0</v>
      </c>
      <c r="D3573">
        <v>0</v>
      </c>
      <c r="E3573">
        <v>0</v>
      </c>
      <c r="F3573">
        <v>0</v>
      </c>
      <c r="G3573">
        <v>0</v>
      </c>
      <c r="H3573">
        <v>0</v>
      </c>
      <c r="I3573">
        <v>0</v>
      </c>
      <c r="J3573">
        <v>0</v>
      </c>
      <c r="K3573">
        <v>0</v>
      </c>
      <c r="L3573">
        <v>0</v>
      </c>
      <c r="M3573">
        <v>0</v>
      </c>
      <c r="N3573">
        <v>0</v>
      </c>
      <c r="O3573">
        <v>0</v>
      </c>
      <c r="P3573">
        <v>0</v>
      </c>
      <c r="Q3573">
        <v>0</v>
      </c>
      <c r="R3573">
        <v>0</v>
      </c>
      <c r="S3573">
        <v>0</v>
      </c>
      <c r="T3573">
        <v>0</v>
      </c>
      <c r="U3573">
        <v>0</v>
      </c>
      <c r="V3573">
        <v>0</v>
      </c>
      <c r="W3573">
        <v>0</v>
      </c>
      <c r="X3573">
        <v>0</v>
      </c>
      <c r="Y3573">
        <v>0</v>
      </c>
      <c r="Z3573">
        <v>0</v>
      </c>
      <c r="AA3573">
        <v>0</v>
      </c>
      <c r="AB3573">
        <v>0</v>
      </c>
      <c r="AC3573">
        <v>0</v>
      </c>
      <c r="AD3573" s="2"/>
      <c r="AE3573" s="2"/>
      <c r="AF3573" s="2"/>
    </row>
    <row r="3574" spans="1:32">
      <c r="A3574" t="s">
        <v>14024</v>
      </c>
      <c r="B3574" t="s">
        <v>19</v>
      </c>
      <c r="C3574" s="2">
        <v>1403960000000</v>
      </c>
      <c r="D3574" s="2">
        <v>1440880000000</v>
      </c>
      <c r="E3574" s="2">
        <v>1474010000000</v>
      </c>
      <c r="F3574" s="2">
        <v>1479690000000</v>
      </c>
      <c r="G3574" s="2">
        <v>1490110000000</v>
      </c>
      <c r="H3574" s="2">
        <v>1508090000000</v>
      </c>
      <c r="I3574" s="2">
        <v>1528920000000</v>
      </c>
      <c r="J3574" s="2">
        <v>1553530000000</v>
      </c>
      <c r="K3574" s="2">
        <v>1585720000000</v>
      </c>
      <c r="L3574" s="2">
        <v>1606550000000</v>
      </c>
      <c r="M3574" s="2">
        <v>1628320000000</v>
      </c>
      <c r="N3574" s="2">
        <v>1636840000000</v>
      </c>
      <c r="O3574" s="2">
        <v>1636840000000</v>
      </c>
      <c r="P3574" s="2">
        <v>1630220000000</v>
      </c>
      <c r="Q3574" s="2">
        <v>1623590000000</v>
      </c>
      <c r="R3574" s="2">
        <v>1621700000000</v>
      </c>
      <c r="S3574" s="2">
        <v>1624540000000</v>
      </c>
      <c r="T3574" s="2">
        <v>1625480000000</v>
      </c>
      <c r="U3574" s="2">
        <v>1624540000000</v>
      </c>
      <c r="V3574" s="2">
        <v>1622640000000</v>
      </c>
      <c r="W3574" s="2">
        <v>1621700000000</v>
      </c>
      <c r="X3574" s="2">
        <v>1616020000000</v>
      </c>
      <c r="Y3574" s="2">
        <v>1616020000000</v>
      </c>
      <c r="Z3574" s="2">
        <v>1611280000000</v>
      </c>
      <c r="AA3574" s="2">
        <v>1604660000000</v>
      </c>
      <c r="AB3574" s="2">
        <v>1599920000000</v>
      </c>
      <c r="AC3574" s="2">
        <v>1596140000000</v>
      </c>
      <c r="AD3574" s="2"/>
      <c r="AE3574" s="2"/>
      <c r="AF3574" s="2"/>
    </row>
    <row r="3575" spans="1:32">
      <c r="A3575" t="s">
        <v>14025</v>
      </c>
      <c r="B3575" t="s">
        <v>19</v>
      </c>
      <c r="C3575" s="2">
        <v>13035600</v>
      </c>
      <c r="D3575" s="2">
        <v>13378400</v>
      </c>
      <c r="E3575" s="2">
        <v>13686000</v>
      </c>
      <c r="F3575" s="2">
        <v>13738800</v>
      </c>
      <c r="G3575" s="2">
        <v>13835500</v>
      </c>
      <c r="H3575" s="2">
        <v>14002500</v>
      </c>
      <c r="I3575" s="2">
        <v>14195800</v>
      </c>
      <c r="J3575" s="2">
        <v>14424400</v>
      </c>
      <c r="K3575" s="2">
        <v>14723200</v>
      </c>
      <c r="L3575" s="2">
        <v>14916600</v>
      </c>
      <c r="M3575" s="2">
        <v>15118800</v>
      </c>
      <c r="N3575" s="2">
        <v>15197900</v>
      </c>
      <c r="O3575" s="2">
        <v>15197900</v>
      </c>
      <c r="P3575" s="2">
        <v>15136400</v>
      </c>
      <c r="Q3575" s="2">
        <v>15074800</v>
      </c>
      <c r="R3575" s="2">
        <v>15057300</v>
      </c>
      <c r="S3575" s="2">
        <v>15083600</v>
      </c>
      <c r="T3575" s="2">
        <v>15092400</v>
      </c>
      <c r="U3575" s="2">
        <v>15083600</v>
      </c>
      <c r="V3575" s="2">
        <v>15066100</v>
      </c>
      <c r="W3575" s="2">
        <v>15057300</v>
      </c>
      <c r="X3575" s="2">
        <v>15004500</v>
      </c>
      <c r="Y3575" s="2">
        <v>15004500</v>
      </c>
      <c r="Z3575" s="2">
        <v>14960600</v>
      </c>
      <c r="AA3575" s="2">
        <v>14899000</v>
      </c>
      <c r="AB3575" s="2">
        <v>14855100</v>
      </c>
      <c r="AC3575" s="2">
        <v>14819900</v>
      </c>
      <c r="AD3575" s="2"/>
      <c r="AE3575" s="2"/>
      <c r="AF3575" s="2"/>
    </row>
    <row r="3576" spans="1:32">
      <c r="A3576" t="s">
        <v>14026</v>
      </c>
      <c r="B3576" t="s">
        <v>19</v>
      </c>
      <c r="C3576" s="2">
        <v>441890000</v>
      </c>
      <c r="D3576" s="2">
        <v>453510000</v>
      </c>
      <c r="E3576" s="2">
        <v>463939000</v>
      </c>
      <c r="F3576" s="2">
        <v>465727000</v>
      </c>
      <c r="G3576" s="2">
        <v>469005000</v>
      </c>
      <c r="H3576" s="2">
        <v>474666000</v>
      </c>
      <c r="I3576" s="2">
        <v>481222000</v>
      </c>
      <c r="J3576" s="2">
        <v>488969000</v>
      </c>
      <c r="K3576" s="2">
        <v>499100000</v>
      </c>
      <c r="L3576" s="2">
        <v>505655000</v>
      </c>
      <c r="M3576" s="2">
        <v>512508000</v>
      </c>
      <c r="N3576" s="2">
        <v>515190000</v>
      </c>
      <c r="O3576" s="2">
        <v>515190000</v>
      </c>
      <c r="P3576" s="2">
        <v>513104000</v>
      </c>
      <c r="Q3576" s="2">
        <v>511019000</v>
      </c>
      <c r="R3576" s="2">
        <v>510423000</v>
      </c>
      <c r="S3576" s="2">
        <v>511317000</v>
      </c>
      <c r="T3576" s="2">
        <v>511614000</v>
      </c>
      <c r="U3576" s="2">
        <v>511317000</v>
      </c>
      <c r="V3576" s="2">
        <v>510721000</v>
      </c>
      <c r="W3576" s="2">
        <v>510423000</v>
      </c>
      <c r="X3576" s="2">
        <v>508635000</v>
      </c>
      <c r="Y3576" s="2">
        <v>508635000</v>
      </c>
      <c r="Z3576" s="2">
        <v>507145000</v>
      </c>
      <c r="AA3576" s="2">
        <v>505059000</v>
      </c>
      <c r="AB3576" s="2">
        <v>503569000</v>
      </c>
      <c r="AC3576" s="2">
        <v>502377000</v>
      </c>
      <c r="AD3576" s="2"/>
      <c r="AE3576" s="2"/>
      <c r="AF3576" s="2"/>
    </row>
    <row r="3577" spans="1:32">
      <c r="A3577" t="s">
        <v>14027</v>
      </c>
      <c r="B3577" t="s">
        <v>19</v>
      </c>
      <c r="C3577" s="2">
        <v>1277740000</v>
      </c>
      <c r="D3577" s="2">
        <v>1311340000</v>
      </c>
      <c r="E3577" s="2">
        <v>1341500000</v>
      </c>
      <c r="F3577" s="2">
        <v>1346670000</v>
      </c>
      <c r="G3577" s="2">
        <v>1356140000</v>
      </c>
      <c r="H3577" s="2">
        <v>1372510000</v>
      </c>
      <c r="I3577" s="2">
        <v>1391470000</v>
      </c>
      <c r="J3577" s="2">
        <v>1413870000</v>
      </c>
      <c r="K3577" s="2">
        <v>1443160000</v>
      </c>
      <c r="L3577" s="2">
        <v>1462120000</v>
      </c>
      <c r="M3577" s="2">
        <v>1481930000</v>
      </c>
      <c r="N3577" s="2">
        <v>1489690000</v>
      </c>
      <c r="O3577" s="2">
        <v>1489690000</v>
      </c>
      <c r="P3577" s="2">
        <v>1483660000</v>
      </c>
      <c r="Q3577" s="2">
        <v>1477630000</v>
      </c>
      <c r="R3577" s="2">
        <v>1475900000</v>
      </c>
      <c r="S3577" s="2">
        <v>1478490000</v>
      </c>
      <c r="T3577" s="2">
        <v>1479350000</v>
      </c>
      <c r="U3577" s="2">
        <v>1478490000</v>
      </c>
      <c r="V3577" s="2">
        <v>1476770000</v>
      </c>
      <c r="W3577" s="2">
        <v>1475900000</v>
      </c>
      <c r="X3577" s="2">
        <v>1470730000</v>
      </c>
      <c r="Y3577" s="2">
        <v>1470730000</v>
      </c>
      <c r="Z3577" s="2">
        <v>1466430000</v>
      </c>
      <c r="AA3577" s="2">
        <v>1460400000</v>
      </c>
      <c r="AB3577" s="2">
        <v>1456090000</v>
      </c>
      <c r="AC3577" s="2">
        <v>1452640000</v>
      </c>
    </row>
    <row r="3578" spans="1:32">
      <c r="A3578" t="s">
        <v>14028</v>
      </c>
      <c r="B3578" t="s">
        <v>19</v>
      </c>
      <c r="C3578" s="2">
        <v>455904000</v>
      </c>
      <c r="D3578" s="2">
        <v>467893000</v>
      </c>
      <c r="E3578" s="2">
        <v>478653000</v>
      </c>
      <c r="F3578" s="2">
        <v>480497000</v>
      </c>
      <c r="G3578" s="2">
        <v>483879000</v>
      </c>
      <c r="H3578" s="2">
        <v>489720000</v>
      </c>
      <c r="I3578" s="2">
        <v>496483000</v>
      </c>
      <c r="J3578" s="2">
        <v>504476000</v>
      </c>
      <c r="K3578" s="2">
        <v>514928000</v>
      </c>
      <c r="L3578" s="2">
        <v>521692000</v>
      </c>
      <c r="M3578" s="2">
        <v>528762000</v>
      </c>
      <c r="N3578" s="2">
        <v>531529000</v>
      </c>
      <c r="O3578" s="2">
        <v>531529000</v>
      </c>
      <c r="P3578" s="2">
        <v>529377000</v>
      </c>
      <c r="Q3578" s="2">
        <v>527225000</v>
      </c>
      <c r="R3578" s="2">
        <v>526610000</v>
      </c>
      <c r="S3578" s="2">
        <v>527533000</v>
      </c>
      <c r="T3578" s="2">
        <v>527840000</v>
      </c>
      <c r="U3578" s="2">
        <v>527533000</v>
      </c>
      <c r="V3578" s="2">
        <v>526918000</v>
      </c>
      <c r="W3578" s="2">
        <v>526610000</v>
      </c>
      <c r="X3578" s="2">
        <v>524766000</v>
      </c>
      <c r="Y3578" s="2">
        <v>524766000</v>
      </c>
      <c r="Z3578" s="2">
        <v>523229000</v>
      </c>
      <c r="AA3578" s="2">
        <v>521077000</v>
      </c>
      <c r="AB3578" s="2">
        <v>519540000</v>
      </c>
      <c r="AC3578" s="2">
        <v>518310000</v>
      </c>
    </row>
    <row r="3579" spans="1:32">
      <c r="A3579" t="s">
        <v>14029</v>
      </c>
      <c r="B3579" t="s">
        <v>19</v>
      </c>
      <c r="C3579" s="2">
        <v>137118000</v>
      </c>
      <c r="D3579" s="2">
        <v>140724000</v>
      </c>
      <c r="E3579" s="2">
        <v>143960000</v>
      </c>
      <c r="F3579" s="2">
        <v>144515000</v>
      </c>
      <c r="G3579" s="2">
        <v>145532000</v>
      </c>
      <c r="H3579" s="2">
        <v>147289000</v>
      </c>
      <c r="I3579" s="2">
        <v>149323000</v>
      </c>
      <c r="J3579" s="2">
        <v>151727000</v>
      </c>
      <c r="K3579" s="2">
        <v>154870000</v>
      </c>
      <c r="L3579" s="2">
        <v>156905000</v>
      </c>
      <c r="M3579" s="2">
        <v>159031000</v>
      </c>
      <c r="N3579" s="2">
        <v>159863000</v>
      </c>
      <c r="O3579" s="2">
        <v>159863000</v>
      </c>
      <c r="P3579" s="2">
        <v>159216000</v>
      </c>
      <c r="Q3579" s="2">
        <v>158569000</v>
      </c>
      <c r="R3579" s="2">
        <v>158384000</v>
      </c>
      <c r="S3579" s="2">
        <v>158661000</v>
      </c>
      <c r="T3579" s="2">
        <v>158754000</v>
      </c>
      <c r="U3579" s="2">
        <v>158661000</v>
      </c>
      <c r="V3579" s="2">
        <v>158476000</v>
      </c>
      <c r="W3579" s="2">
        <v>158384000</v>
      </c>
      <c r="X3579" s="2">
        <v>157829000</v>
      </c>
      <c r="Y3579" s="2">
        <v>157829000</v>
      </c>
      <c r="Z3579" s="2">
        <v>157367000</v>
      </c>
      <c r="AA3579" s="2">
        <v>156720000</v>
      </c>
      <c r="AB3579" s="2">
        <v>156257000</v>
      </c>
      <c r="AC3579" s="2">
        <v>155888000</v>
      </c>
    </row>
    <row r="3580" spans="1:32">
      <c r="A3580" t="s">
        <v>14030</v>
      </c>
      <c r="B3580" t="s">
        <v>19</v>
      </c>
      <c r="C3580" s="2">
        <v>3420450000</v>
      </c>
      <c r="D3580" s="2">
        <v>3510400000</v>
      </c>
      <c r="E3580" s="2">
        <v>3591130000</v>
      </c>
      <c r="F3580" s="2">
        <v>3604970000</v>
      </c>
      <c r="G3580" s="2">
        <v>3630340000</v>
      </c>
      <c r="H3580" s="2">
        <v>3674160000</v>
      </c>
      <c r="I3580" s="2">
        <v>3724900000</v>
      </c>
      <c r="J3580" s="2">
        <v>3784870000</v>
      </c>
      <c r="K3580" s="2">
        <v>3863290000</v>
      </c>
      <c r="L3580" s="2">
        <v>3914030000</v>
      </c>
      <c r="M3580" s="2">
        <v>3967080000</v>
      </c>
      <c r="N3580" s="2">
        <v>3987830000</v>
      </c>
      <c r="O3580" s="2">
        <v>3987830000</v>
      </c>
      <c r="P3580" s="2">
        <v>3971690000</v>
      </c>
      <c r="Q3580" s="2">
        <v>3955540000</v>
      </c>
      <c r="R3580" s="2">
        <v>3950930000</v>
      </c>
      <c r="S3580" s="2">
        <v>3957850000</v>
      </c>
      <c r="T3580" s="2">
        <v>3960160000</v>
      </c>
      <c r="U3580" s="2">
        <v>3957850000</v>
      </c>
      <c r="V3580" s="2">
        <v>3953240000</v>
      </c>
      <c r="W3580" s="2">
        <v>3950930000</v>
      </c>
      <c r="X3580" s="2">
        <v>3937090000</v>
      </c>
      <c r="Y3580" s="2">
        <v>3937090000</v>
      </c>
      <c r="Z3580" s="2">
        <v>3925560000</v>
      </c>
      <c r="AA3580" s="2">
        <v>3909420000</v>
      </c>
      <c r="AB3580" s="2">
        <v>3897880000</v>
      </c>
      <c r="AC3580" s="2">
        <v>3888660000</v>
      </c>
    </row>
    <row r="3581" spans="1:32">
      <c r="A3581" t="s">
        <v>14031</v>
      </c>
      <c r="B3581" t="s">
        <v>19</v>
      </c>
      <c r="C3581" s="2">
        <v>4790090</v>
      </c>
      <c r="D3581" s="2">
        <v>4916060</v>
      </c>
      <c r="E3581" s="2">
        <v>5029110</v>
      </c>
      <c r="F3581" s="2">
        <v>5048490</v>
      </c>
      <c r="G3581" s="2">
        <v>5084020</v>
      </c>
      <c r="H3581" s="2">
        <v>5145390</v>
      </c>
      <c r="I3581" s="2">
        <v>5216450</v>
      </c>
      <c r="J3581" s="2">
        <v>5300430</v>
      </c>
      <c r="K3581" s="2">
        <v>5410250</v>
      </c>
      <c r="L3581" s="2">
        <v>5481310</v>
      </c>
      <c r="M3581" s="2">
        <v>5555600</v>
      </c>
      <c r="N3581" s="2">
        <v>5584670</v>
      </c>
      <c r="O3581" s="2">
        <v>5584670</v>
      </c>
      <c r="P3581" s="2">
        <v>5562060</v>
      </c>
      <c r="Q3581" s="2">
        <v>5539450</v>
      </c>
      <c r="R3581" s="2">
        <v>5532990</v>
      </c>
      <c r="S3581" s="2">
        <v>5542680</v>
      </c>
      <c r="T3581" s="2">
        <v>5545910</v>
      </c>
      <c r="U3581" s="2">
        <v>5542680</v>
      </c>
      <c r="V3581" s="2">
        <v>5536220</v>
      </c>
      <c r="W3581" s="2">
        <v>5532990</v>
      </c>
      <c r="X3581" s="2">
        <v>5513610</v>
      </c>
      <c r="Y3581" s="2">
        <v>5513610</v>
      </c>
      <c r="Z3581" s="2">
        <v>5497460</v>
      </c>
      <c r="AA3581" s="2">
        <v>5474850</v>
      </c>
      <c r="AB3581" s="2">
        <v>5458700</v>
      </c>
      <c r="AC3581" s="2">
        <v>5445780</v>
      </c>
    </row>
    <row r="3582" spans="1:32">
      <c r="A3582" t="s">
        <v>14032</v>
      </c>
      <c r="B3582" t="s">
        <v>19</v>
      </c>
      <c r="C3582" s="2">
        <v>3262600</v>
      </c>
      <c r="D3582" s="2">
        <v>3348400</v>
      </c>
      <c r="E3582" s="2">
        <v>3425400</v>
      </c>
      <c r="F3582" s="2">
        <v>3438600</v>
      </c>
      <c r="G3582" s="2">
        <v>3462800</v>
      </c>
      <c r="H3582" s="2">
        <v>3504600</v>
      </c>
      <c r="I3582" s="2">
        <v>3553000</v>
      </c>
      <c r="J3582" s="2">
        <v>3610200</v>
      </c>
      <c r="K3582" s="2">
        <v>3685000</v>
      </c>
      <c r="L3582" s="2">
        <v>3733400</v>
      </c>
      <c r="M3582" s="2">
        <v>3784000</v>
      </c>
      <c r="N3582" s="2">
        <v>3803800</v>
      </c>
      <c r="O3582" s="2">
        <v>3803800</v>
      </c>
      <c r="P3582" s="2">
        <v>3788400</v>
      </c>
      <c r="Q3582" s="2">
        <v>3773000</v>
      </c>
      <c r="R3582" s="2">
        <v>3768600</v>
      </c>
      <c r="S3582" s="2">
        <v>3775200</v>
      </c>
      <c r="T3582" s="2">
        <v>3777400</v>
      </c>
      <c r="U3582" s="2">
        <v>3775200</v>
      </c>
      <c r="V3582" s="2">
        <v>3770800</v>
      </c>
      <c r="W3582" s="2">
        <v>3768600</v>
      </c>
      <c r="X3582" s="2">
        <v>3755400</v>
      </c>
      <c r="Y3582" s="2">
        <v>3755400</v>
      </c>
      <c r="Z3582" s="2">
        <v>3744400</v>
      </c>
      <c r="AA3582" s="2">
        <v>3729000</v>
      </c>
      <c r="AB3582" s="2">
        <v>3718000</v>
      </c>
      <c r="AC3582" s="2">
        <v>3709200</v>
      </c>
    </row>
    <row r="3583" spans="1:32">
      <c r="A3583" t="s">
        <v>14033</v>
      </c>
      <c r="B3583" t="s">
        <v>19</v>
      </c>
      <c r="C3583" s="2">
        <v>117706000</v>
      </c>
      <c r="D3583" s="2">
        <v>120801000</v>
      </c>
      <c r="E3583" s="2">
        <v>123579000</v>
      </c>
      <c r="F3583" s="2">
        <v>124055000</v>
      </c>
      <c r="G3583" s="2">
        <v>124928000</v>
      </c>
      <c r="H3583" s="2">
        <v>126436000</v>
      </c>
      <c r="I3583" s="2">
        <v>128183000</v>
      </c>
      <c r="J3583" s="2">
        <v>130246000</v>
      </c>
      <c r="K3583" s="2">
        <v>132945000</v>
      </c>
      <c r="L3583" s="2">
        <v>134691000</v>
      </c>
      <c r="M3583" s="2">
        <v>136516000</v>
      </c>
      <c r="N3583" s="2">
        <v>137231000</v>
      </c>
      <c r="O3583" s="2">
        <v>137231000</v>
      </c>
      <c r="P3583" s="2">
        <v>136675000</v>
      </c>
      <c r="Q3583" s="2">
        <v>136120000</v>
      </c>
      <c r="R3583" s="2">
        <v>135961000</v>
      </c>
      <c r="S3583" s="2">
        <v>136199000</v>
      </c>
      <c r="T3583" s="2">
        <v>136278000</v>
      </c>
      <c r="U3583" s="2">
        <v>136199000</v>
      </c>
      <c r="V3583" s="2">
        <v>136040000</v>
      </c>
      <c r="W3583" s="2">
        <v>135961000</v>
      </c>
      <c r="X3583" s="2">
        <v>135485000</v>
      </c>
      <c r="Y3583" s="2">
        <v>135485000</v>
      </c>
      <c r="Z3583" s="2">
        <v>135088000</v>
      </c>
      <c r="AA3583" s="2">
        <v>134532000</v>
      </c>
      <c r="AB3583" s="2">
        <v>134135000</v>
      </c>
      <c r="AC3583" s="2">
        <v>133818000</v>
      </c>
    </row>
    <row r="3584" spans="1:32">
      <c r="A3584" t="s">
        <v>14034</v>
      </c>
      <c r="B3584" t="s">
        <v>19</v>
      </c>
      <c r="C3584" s="2">
        <v>24869900</v>
      </c>
      <c r="D3584" s="2">
        <v>25523900</v>
      </c>
      <c r="E3584" s="2">
        <v>26110900</v>
      </c>
      <c r="F3584" s="2">
        <v>26211500</v>
      </c>
      <c r="G3584" s="2">
        <v>26396000</v>
      </c>
      <c r="H3584" s="2">
        <v>26714600</v>
      </c>
      <c r="I3584" s="2">
        <v>27083600</v>
      </c>
      <c r="J3584" s="2">
        <v>27519600</v>
      </c>
      <c r="K3584" s="2">
        <v>28089800</v>
      </c>
      <c r="L3584" s="2">
        <v>28458700</v>
      </c>
      <c r="M3584" s="2">
        <v>28844400</v>
      </c>
      <c r="N3584" s="2">
        <v>28995300</v>
      </c>
      <c r="O3584" s="2">
        <v>28995300</v>
      </c>
      <c r="P3584" s="2">
        <v>28877900</v>
      </c>
      <c r="Q3584" s="2">
        <v>28760600</v>
      </c>
      <c r="R3584" s="2">
        <v>28727000</v>
      </c>
      <c r="S3584" s="2">
        <v>28777300</v>
      </c>
      <c r="T3584" s="2">
        <v>28794100</v>
      </c>
      <c r="U3584" s="2">
        <v>28777300</v>
      </c>
      <c r="V3584" s="2">
        <v>28743800</v>
      </c>
      <c r="W3584" s="2">
        <v>28727000</v>
      </c>
      <c r="X3584" s="2">
        <v>28626400</v>
      </c>
      <c r="Y3584" s="2">
        <v>28626400</v>
      </c>
      <c r="Z3584" s="2">
        <v>28542500</v>
      </c>
      <c r="AA3584" s="2">
        <v>28425200</v>
      </c>
      <c r="AB3584" s="2">
        <v>28341300</v>
      </c>
      <c r="AC3584" s="2">
        <v>28274200</v>
      </c>
    </row>
    <row r="3585" spans="1:29">
      <c r="A3585" t="s">
        <v>14035</v>
      </c>
      <c r="B3585" t="s">
        <v>19</v>
      </c>
      <c r="C3585">
        <v>0</v>
      </c>
      <c r="D3585">
        <v>0</v>
      </c>
      <c r="E3585">
        <v>0</v>
      </c>
      <c r="F3585">
        <v>0</v>
      </c>
      <c r="G3585">
        <v>0</v>
      </c>
      <c r="H3585">
        <v>0</v>
      </c>
      <c r="I3585">
        <v>0</v>
      </c>
      <c r="J3585">
        <v>0</v>
      </c>
      <c r="K3585">
        <v>0</v>
      </c>
      <c r="L3585">
        <v>0</v>
      </c>
      <c r="M3585">
        <v>0</v>
      </c>
      <c r="N3585">
        <v>0</v>
      </c>
      <c r="O3585">
        <v>0</v>
      </c>
      <c r="P3585">
        <v>0</v>
      </c>
      <c r="Q3585">
        <v>0</v>
      </c>
      <c r="R3585">
        <v>0</v>
      </c>
      <c r="S3585">
        <v>0</v>
      </c>
      <c r="T3585">
        <v>0</v>
      </c>
      <c r="U3585">
        <v>0</v>
      </c>
      <c r="V3585">
        <v>0</v>
      </c>
      <c r="W3585">
        <v>0</v>
      </c>
      <c r="X3585">
        <v>0</v>
      </c>
      <c r="Y3585">
        <v>0</v>
      </c>
      <c r="Z3585">
        <v>0</v>
      </c>
      <c r="AA3585">
        <v>0</v>
      </c>
      <c r="AB3585">
        <v>0</v>
      </c>
      <c r="AC3585">
        <v>0</v>
      </c>
    </row>
    <row r="3586" spans="1:29">
      <c r="A3586" t="s">
        <v>14036</v>
      </c>
      <c r="B3586" t="s">
        <v>19</v>
      </c>
      <c r="C3586" s="2">
        <v>11805300000000</v>
      </c>
      <c r="D3586" s="2">
        <v>11593700000000</v>
      </c>
      <c r="E3586" s="2">
        <v>11334300000000</v>
      </c>
      <c r="F3586" s="2">
        <v>11209800000000</v>
      </c>
      <c r="G3586" s="2">
        <v>10991200000000</v>
      </c>
      <c r="H3586" s="2">
        <v>11008600000000</v>
      </c>
      <c r="I3586" s="2">
        <v>10989200000000</v>
      </c>
      <c r="J3586" s="2">
        <v>10990200000000</v>
      </c>
      <c r="K3586" s="2">
        <v>11079500000000</v>
      </c>
      <c r="L3586" s="2">
        <v>11159700000000</v>
      </c>
      <c r="M3586" s="2">
        <v>11135400000000</v>
      </c>
      <c r="N3586" s="2">
        <v>11135600000000</v>
      </c>
      <c r="O3586" s="2">
        <v>11115800000000</v>
      </c>
      <c r="P3586" s="2">
        <v>11126300000000</v>
      </c>
      <c r="Q3586" s="2">
        <v>11027800000000</v>
      </c>
      <c r="R3586" s="2">
        <v>10952600000000</v>
      </c>
      <c r="S3586" s="2">
        <v>10961700000000</v>
      </c>
      <c r="T3586" s="2">
        <v>10930700000000</v>
      </c>
      <c r="U3586" s="2">
        <v>10802800000000</v>
      </c>
      <c r="V3586" s="2">
        <v>10638600000000</v>
      </c>
      <c r="W3586" s="2">
        <v>10574500000000</v>
      </c>
      <c r="X3586" s="2">
        <v>10540800000000</v>
      </c>
      <c r="Y3586" s="2">
        <v>10492800000000</v>
      </c>
      <c r="Z3586" s="2">
        <v>10348700000000</v>
      </c>
      <c r="AA3586" s="2">
        <v>10163500000000</v>
      </c>
      <c r="AB3586" s="2">
        <v>10111900000000</v>
      </c>
      <c r="AC3586" s="2">
        <v>10140200000000</v>
      </c>
    </row>
    <row r="3587" spans="1:29">
      <c r="A3587" t="s">
        <v>14037</v>
      </c>
      <c r="B3587" t="s">
        <v>19</v>
      </c>
      <c r="C3587" s="2">
        <v>109611000</v>
      </c>
      <c r="D3587" s="2">
        <v>107646000</v>
      </c>
      <c r="E3587" s="2">
        <v>105238000</v>
      </c>
      <c r="F3587" s="2">
        <v>104082000</v>
      </c>
      <c r="G3587" s="2">
        <v>102052000</v>
      </c>
      <c r="H3587" s="2">
        <v>102214000</v>
      </c>
      <c r="I3587" s="2">
        <v>102033000</v>
      </c>
      <c r="J3587" s="2">
        <v>102043000</v>
      </c>
      <c r="K3587" s="2">
        <v>102872000</v>
      </c>
      <c r="L3587" s="2">
        <v>103616000</v>
      </c>
      <c r="M3587" s="2">
        <v>103391000</v>
      </c>
      <c r="N3587" s="2">
        <v>103393000</v>
      </c>
      <c r="O3587" s="2">
        <v>103209000</v>
      </c>
      <c r="P3587" s="2">
        <v>103306000</v>
      </c>
      <c r="Q3587" s="2">
        <v>102392000</v>
      </c>
      <c r="R3587" s="2">
        <v>101694000</v>
      </c>
      <c r="S3587" s="2">
        <v>101778000</v>
      </c>
      <c r="T3587" s="2">
        <v>101491000</v>
      </c>
      <c r="U3587" s="2">
        <v>100303000</v>
      </c>
      <c r="V3587" s="2">
        <v>98778500</v>
      </c>
      <c r="W3587" s="2">
        <v>98183000</v>
      </c>
      <c r="X3587" s="2">
        <v>97870500</v>
      </c>
      <c r="Y3587" s="2">
        <v>97424100</v>
      </c>
      <c r="Z3587" s="2">
        <v>96086600</v>
      </c>
      <c r="AA3587" s="2">
        <v>94366800</v>
      </c>
      <c r="AB3587" s="2">
        <v>93887700</v>
      </c>
      <c r="AC3587" s="2">
        <v>94150200</v>
      </c>
    </row>
    <row r="3588" spans="1:29">
      <c r="A3588" t="s">
        <v>14038</v>
      </c>
      <c r="B3588" t="s">
        <v>19</v>
      </c>
      <c r="C3588" s="2">
        <v>3715690000</v>
      </c>
      <c r="D3588" s="2">
        <v>3649070000</v>
      </c>
      <c r="E3588" s="2">
        <v>3567420000</v>
      </c>
      <c r="F3588" s="2">
        <v>3528230000</v>
      </c>
      <c r="G3588" s="2">
        <v>3459430000</v>
      </c>
      <c r="H3588" s="2">
        <v>3464930000</v>
      </c>
      <c r="I3588" s="2">
        <v>3458810000</v>
      </c>
      <c r="J3588" s="2">
        <v>3459130000</v>
      </c>
      <c r="K3588" s="2">
        <v>3487220000</v>
      </c>
      <c r="L3588" s="2">
        <v>3512460000</v>
      </c>
      <c r="M3588" s="2">
        <v>3504820000</v>
      </c>
      <c r="N3588" s="2">
        <v>3504890000</v>
      </c>
      <c r="O3588" s="2">
        <v>3498660000</v>
      </c>
      <c r="P3588" s="2">
        <v>3501940000</v>
      </c>
      <c r="Q3588" s="2">
        <v>3470960000</v>
      </c>
      <c r="R3588" s="2">
        <v>3447290000</v>
      </c>
      <c r="S3588" s="2">
        <v>3450140000</v>
      </c>
      <c r="T3588" s="2">
        <v>3440400000</v>
      </c>
      <c r="U3588" s="2">
        <v>3400140000</v>
      </c>
      <c r="V3588" s="2">
        <v>3348470000</v>
      </c>
      <c r="W3588" s="2">
        <v>3328280000</v>
      </c>
      <c r="X3588" s="2">
        <v>3317690000</v>
      </c>
      <c r="Y3588" s="2">
        <v>3302550000</v>
      </c>
      <c r="Z3588" s="2">
        <v>3257210000</v>
      </c>
      <c r="AA3588" s="2">
        <v>3198920000</v>
      </c>
      <c r="AB3588" s="2">
        <v>3182680000</v>
      </c>
      <c r="AC3588" s="2">
        <v>3191570000</v>
      </c>
    </row>
    <row r="3589" spans="1:29">
      <c r="A3589" t="s">
        <v>14039</v>
      </c>
      <c r="B3589" t="s">
        <v>19</v>
      </c>
      <c r="C3589" s="2">
        <v>10744000000</v>
      </c>
      <c r="D3589" s="2">
        <v>10551400000</v>
      </c>
      <c r="E3589" s="2">
        <v>10315300000</v>
      </c>
      <c r="F3589" s="2">
        <v>10202000000</v>
      </c>
      <c r="G3589" s="2">
        <v>10003100000</v>
      </c>
      <c r="H3589" s="2">
        <v>10019000000</v>
      </c>
      <c r="I3589" s="2">
        <v>10001300000</v>
      </c>
      <c r="J3589" s="2">
        <v>10002200000</v>
      </c>
      <c r="K3589" s="2">
        <v>10083400000</v>
      </c>
      <c r="L3589" s="2">
        <v>10156400000</v>
      </c>
      <c r="M3589" s="2">
        <v>10134300000</v>
      </c>
      <c r="N3589" s="2">
        <v>10134500000</v>
      </c>
      <c r="O3589" s="2">
        <v>10116500000</v>
      </c>
      <c r="P3589" s="2">
        <v>10126000000</v>
      </c>
      <c r="Q3589" s="2">
        <v>10036400000</v>
      </c>
      <c r="R3589" s="2">
        <v>9967940000</v>
      </c>
      <c r="S3589" s="2">
        <v>9976200000</v>
      </c>
      <c r="T3589" s="2">
        <v>9948030000</v>
      </c>
      <c r="U3589" s="2">
        <v>9831610000</v>
      </c>
      <c r="V3589" s="2">
        <v>9682200000</v>
      </c>
      <c r="W3589" s="2">
        <v>9623840000</v>
      </c>
      <c r="X3589" s="2">
        <v>9593200000</v>
      </c>
      <c r="Y3589" s="2">
        <v>9549440000</v>
      </c>
      <c r="Z3589" s="2">
        <v>9418340000</v>
      </c>
      <c r="AA3589" s="2">
        <v>9249770000</v>
      </c>
      <c r="AB3589" s="2">
        <v>9202810000</v>
      </c>
      <c r="AC3589" s="2">
        <v>9228540000</v>
      </c>
    </row>
    <row r="3590" spans="1:29">
      <c r="A3590" t="s">
        <v>14040</v>
      </c>
      <c r="B3590" t="s">
        <v>19</v>
      </c>
      <c r="C3590" s="2">
        <v>3833530000</v>
      </c>
      <c r="D3590" s="2">
        <v>3764790000</v>
      </c>
      <c r="E3590" s="2">
        <v>3680560000</v>
      </c>
      <c r="F3590" s="2">
        <v>3640130000</v>
      </c>
      <c r="G3590" s="2">
        <v>3569140000</v>
      </c>
      <c r="H3590" s="2">
        <v>3574820000</v>
      </c>
      <c r="I3590" s="2">
        <v>3568500000</v>
      </c>
      <c r="J3590" s="2">
        <v>3568830000</v>
      </c>
      <c r="K3590" s="2">
        <v>3597810000</v>
      </c>
      <c r="L3590" s="2">
        <v>3623850000</v>
      </c>
      <c r="M3590" s="2">
        <v>3615970000</v>
      </c>
      <c r="N3590" s="2">
        <v>3616050000</v>
      </c>
      <c r="O3590" s="2">
        <v>3609620000</v>
      </c>
      <c r="P3590" s="2">
        <v>3613010000</v>
      </c>
      <c r="Q3590" s="2">
        <v>3581040000</v>
      </c>
      <c r="R3590" s="2">
        <v>3556620000</v>
      </c>
      <c r="S3590" s="2">
        <v>3559560000</v>
      </c>
      <c r="T3590" s="2">
        <v>3549510000</v>
      </c>
      <c r="U3590" s="2">
        <v>3507970000</v>
      </c>
      <c r="V3590" s="2">
        <v>3454660000</v>
      </c>
      <c r="W3590" s="2">
        <v>3433840000</v>
      </c>
      <c r="X3590" s="2">
        <v>3422910000</v>
      </c>
      <c r="Y3590" s="2">
        <v>3407290000</v>
      </c>
      <c r="Z3590" s="2">
        <v>3360520000</v>
      </c>
      <c r="AA3590" s="2">
        <v>3300370000</v>
      </c>
      <c r="AB3590" s="2">
        <v>3283610000</v>
      </c>
      <c r="AC3590" s="2">
        <v>3292790000</v>
      </c>
    </row>
    <row r="3591" spans="1:29">
      <c r="A3591" t="s">
        <v>14041</v>
      </c>
      <c r="B3591" t="s">
        <v>19</v>
      </c>
      <c r="C3591" s="2">
        <v>1152980000</v>
      </c>
      <c r="D3591" s="2">
        <v>1132300000</v>
      </c>
      <c r="E3591" s="2">
        <v>1106970000</v>
      </c>
      <c r="F3591" s="2">
        <v>1094810000</v>
      </c>
      <c r="G3591" s="2">
        <v>1073460000</v>
      </c>
      <c r="H3591" s="2">
        <v>1075170000</v>
      </c>
      <c r="I3591" s="2">
        <v>1073270000</v>
      </c>
      <c r="J3591" s="2">
        <v>1073370000</v>
      </c>
      <c r="K3591" s="2">
        <v>1082080000</v>
      </c>
      <c r="L3591" s="2">
        <v>1089910000</v>
      </c>
      <c r="M3591" s="2">
        <v>1087540000</v>
      </c>
      <c r="N3591" s="2">
        <v>1087570000</v>
      </c>
      <c r="O3591" s="2">
        <v>1085630000</v>
      </c>
      <c r="P3591" s="2">
        <v>1086650000</v>
      </c>
      <c r="Q3591" s="2">
        <v>1077040000</v>
      </c>
      <c r="R3591" s="2">
        <v>1069690000</v>
      </c>
      <c r="S3591" s="2">
        <v>1070580000</v>
      </c>
      <c r="T3591" s="2">
        <v>1067560000</v>
      </c>
      <c r="U3591" s="2">
        <v>1055060000</v>
      </c>
      <c r="V3591" s="2">
        <v>1039030000</v>
      </c>
      <c r="W3591" s="2">
        <v>1032760000</v>
      </c>
      <c r="X3591" s="2">
        <v>1029480000</v>
      </c>
      <c r="Y3591" s="2">
        <v>1024780000</v>
      </c>
      <c r="Z3591" s="2">
        <v>1010710000</v>
      </c>
      <c r="AA3591" s="2">
        <v>992623000</v>
      </c>
      <c r="AB3591" s="2">
        <v>987583000</v>
      </c>
      <c r="AC3591" s="2">
        <v>990345000</v>
      </c>
    </row>
    <row r="3592" spans="1:29">
      <c r="A3592" t="s">
        <v>14042</v>
      </c>
      <c r="B3592" t="s">
        <v>19</v>
      </c>
      <c r="C3592" s="2">
        <v>28761300000</v>
      </c>
      <c r="D3592" s="2">
        <v>28245600000</v>
      </c>
      <c r="E3592" s="2">
        <v>27613700000</v>
      </c>
      <c r="F3592" s="2">
        <v>27310300000</v>
      </c>
      <c r="G3592" s="2">
        <v>26777700000</v>
      </c>
      <c r="H3592" s="2">
        <v>26820300000</v>
      </c>
      <c r="I3592" s="2">
        <v>26772900000</v>
      </c>
      <c r="J3592" s="2">
        <v>26775400000</v>
      </c>
      <c r="K3592" s="2">
        <v>26992800000</v>
      </c>
      <c r="L3592" s="2">
        <v>27188200000</v>
      </c>
      <c r="M3592" s="2">
        <v>27129100000</v>
      </c>
      <c r="N3592" s="2">
        <v>27129700000</v>
      </c>
      <c r="O3592" s="2">
        <v>27081400000</v>
      </c>
      <c r="P3592" s="2">
        <v>27106800000</v>
      </c>
      <c r="Q3592" s="2">
        <v>26867000000</v>
      </c>
      <c r="R3592" s="2">
        <v>26683800000</v>
      </c>
      <c r="S3592" s="2">
        <v>26705900000</v>
      </c>
      <c r="T3592" s="2">
        <v>26630500000</v>
      </c>
      <c r="U3592" s="2">
        <v>26318800000</v>
      </c>
      <c r="V3592" s="2">
        <v>25918800000</v>
      </c>
      <c r="W3592" s="2">
        <v>25762600000</v>
      </c>
      <c r="X3592" s="2">
        <v>25680600000</v>
      </c>
      <c r="Y3592" s="2">
        <v>25563500000</v>
      </c>
      <c r="Z3592" s="2">
        <v>25212500000</v>
      </c>
      <c r="AA3592" s="2">
        <v>24761300000</v>
      </c>
      <c r="AB3592" s="2">
        <v>24635500000</v>
      </c>
      <c r="AC3592" s="2">
        <v>24704400000</v>
      </c>
    </row>
    <row r="3593" spans="1:29">
      <c r="A3593" t="s">
        <v>14043</v>
      </c>
      <c r="B3593" t="s">
        <v>19</v>
      </c>
      <c r="C3593" s="2">
        <v>40278100</v>
      </c>
      <c r="D3593" s="2">
        <v>39555900</v>
      </c>
      <c r="E3593" s="2">
        <v>38670900</v>
      </c>
      <c r="F3593" s="2">
        <v>38246100</v>
      </c>
      <c r="G3593" s="2">
        <v>37500300</v>
      </c>
      <c r="H3593" s="2">
        <v>37559900</v>
      </c>
      <c r="I3593" s="2">
        <v>37493500</v>
      </c>
      <c r="J3593" s="2">
        <v>37497000</v>
      </c>
      <c r="K3593" s="2">
        <v>37801500</v>
      </c>
      <c r="L3593" s="2">
        <v>38075100</v>
      </c>
      <c r="M3593" s="2">
        <v>37992300</v>
      </c>
      <c r="N3593" s="2">
        <v>37993100</v>
      </c>
      <c r="O3593" s="2">
        <v>37925600</v>
      </c>
      <c r="P3593" s="2">
        <v>37961100</v>
      </c>
      <c r="Q3593" s="2">
        <v>37625300</v>
      </c>
      <c r="R3593" s="2">
        <v>37368700</v>
      </c>
      <c r="S3593" s="2">
        <v>37399600</v>
      </c>
      <c r="T3593" s="2">
        <v>37294000</v>
      </c>
      <c r="U3593" s="2">
        <v>36857500</v>
      </c>
      <c r="V3593" s="2">
        <v>36297400</v>
      </c>
      <c r="W3593" s="2">
        <v>36078600</v>
      </c>
      <c r="X3593" s="2">
        <v>35963800</v>
      </c>
      <c r="Y3593" s="2">
        <v>35799700</v>
      </c>
      <c r="Z3593" s="2">
        <v>35308300</v>
      </c>
      <c r="AA3593" s="2">
        <v>34676300</v>
      </c>
      <c r="AB3593" s="2">
        <v>34500300</v>
      </c>
      <c r="AC3593" s="2">
        <v>34596700</v>
      </c>
    </row>
    <row r="3594" spans="1:29">
      <c r="A3594" t="s">
        <v>14044</v>
      </c>
      <c r="B3594" t="s">
        <v>19</v>
      </c>
      <c r="C3594" s="2">
        <v>27434000</v>
      </c>
      <c r="D3594" s="2">
        <v>26942100</v>
      </c>
      <c r="E3594" s="2">
        <v>26339300</v>
      </c>
      <c r="F3594" s="2">
        <v>26050000</v>
      </c>
      <c r="G3594" s="2">
        <v>25542000</v>
      </c>
      <c r="H3594" s="2">
        <v>25582600</v>
      </c>
      <c r="I3594" s="2">
        <v>25537400</v>
      </c>
      <c r="J3594" s="2">
        <v>25539800</v>
      </c>
      <c r="K3594" s="2">
        <v>25747200</v>
      </c>
      <c r="L3594" s="2">
        <v>25933500</v>
      </c>
      <c r="M3594" s="2">
        <v>25877100</v>
      </c>
      <c r="N3594" s="2">
        <v>25877600</v>
      </c>
      <c r="O3594" s="2">
        <v>25831700</v>
      </c>
      <c r="P3594" s="2">
        <v>25855900</v>
      </c>
      <c r="Q3594" s="2">
        <v>25627100</v>
      </c>
      <c r="R3594" s="2">
        <v>25452300</v>
      </c>
      <c r="S3594" s="2">
        <v>25473400</v>
      </c>
      <c r="T3594" s="2">
        <v>25401500</v>
      </c>
      <c r="U3594" s="2">
        <v>25104200</v>
      </c>
      <c r="V3594" s="2">
        <v>24722700</v>
      </c>
      <c r="W3594" s="2">
        <v>24573700</v>
      </c>
      <c r="X3594" s="2">
        <v>24495500</v>
      </c>
      <c r="Y3594" s="2">
        <v>24383700</v>
      </c>
      <c r="Z3594" s="2">
        <v>24049000</v>
      </c>
      <c r="AA3594" s="2">
        <v>23618500</v>
      </c>
      <c r="AB3594" s="2">
        <v>23498600</v>
      </c>
      <c r="AC3594" s="2">
        <v>23564300</v>
      </c>
    </row>
    <row r="3595" spans="1:29">
      <c r="A3595" t="s">
        <v>14045</v>
      </c>
      <c r="B3595" t="s">
        <v>19</v>
      </c>
      <c r="C3595" s="2">
        <v>989744000</v>
      </c>
      <c r="D3595" s="2">
        <v>971998000</v>
      </c>
      <c r="E3595" s="2">
        <v>950251000</v>
      </c>
      <c r="F3595" s="2">
        <v>939813000</v>
      </c>
      <c r="G3595" s="2">
        <v>921485000</v>
      </c>
      <c r="H3595" s="2">
        <v>922950000</v>
      </c>
      <c r="I3595" s="2">
        <v>921319000</v>
      </c>
      <c r="J3595" s="2">
        <v>921405000</v>
      </c>
      <c r="K3595" s="2">
        <v>928887000</v>
      </c>
      <c r="L3595" s="2">
        <v>935610000</v>
      </c>
      <c r="M3595" s="2">
        <v>933575000</v>
      </c>
      <c r="N3595" s="2">
        <v>933595000</v>
      </c>
      <c r="O3595" s="2">
        <v>931936000</v>
      </c>
      <c r="P3595" s="2">
        <v>932809000</v>
      </c>
      <c r="Q3595" s="2">
        <v>924557000</v>
      </c>
      <c r="R3595" s="2">
        <v>918251000</v>
      </c>
      <c r="S3595" s="2">
        <v>919012000</v>
      </c>
      <c r="T3595" s="2">
        <v>916417000</v>
      </c>
      <c r="U3595" s="2">
        <v>905691000</v>
      </c>
      <c r="V3595" s="2">
        <v>891928000</v>
      </c>
      <c r="W3595" s="2">
        <v>886551000</v>
      </c>
      <c r="X3595" s="2">
        <v>883729000</v>
      </c>
      <c r="Y3595" s="2">
        <v>879698000</v>
      </c>
      <c r="Z3595" s="2">
        <v>867621000</v>
      </c>
      <c r="AA3595" s="2">
        <v>852093000</v>
      </c>
      <c r="AB3595" s="2">
        <v>847767000</v>
      </c>
      <c r="AC3595" s="2">
        <v>850137000</v>
      </c>
    </row>
    <row r="3596" spans="1:29">
      <c r="A3596" t="s">
        <v>14046</v>
      </c>
      <c r="B3596" t="s">
        <v>19</v>
      </c>
      <c r="C3596" s="2">
        <v>209122000</v>
      </c>
      <c r="D3596" s="2">
        <v>205372000</v>
      </c>
      <c r="E3596" s="2">
        <v>200777000</v>
      </c>
      <c r="F3596" s="2">
        <v>198572000</v>
      </c>
      <c r="G3596" s="2">
        <v>194700000</v>
      </c>
      <c r="H3596" s="2">
        <v>195009000</v>
      </c>
      <c r="I3596" s="2">
        <v>194664000</v>
      </c>
      <c r="J3596" s="2">
        <v>194683000</v>
      </c>
      <c r="K3596" s="2">
        <v>196264000</v>
      </c>
      <c r="L3596" s="2">
        <v>197684000</v>
      </c>
      <c r="M3596" s="2">
        <v>197254000</v>
      </c>
      <c r="N3596" s="2">
        <v>197258000</v>
      </c>
      <c r="O3596" s="2">
        <v>196908000</v>
      </c>
      <c r="P3596" s="2">
        <v>197092000</v>
      </c>
      <c r="Q3596" s="2">
        <v>195349000</v>
      </c>
      <c r="R3596" s="2">
        <v>194016000</v>
      </c>
      <c r="S3596" s="2">
        <v>194177000</v>
      </c>
      <c r="T3596" s="2">
        <v>193629000</v>
      </c>
      <c r="U3596" s="2">
        <v>191363000</v>
      </c>
      <c r="V3596" s="2">
        <v>188455000</v>
      </c>
      <c r="W3596" s="2">
        <v>187318000</v>
      </c>
      <c r="X3596" s="2">
        <v>186722000</v>
      </c>
      <c r="Y3596" s="2">
        <v>185871000</v>
      </c>
      <c r="Z3596" s="2">
        <v>183319000</v>
      </c>
      <c r="AA3596" s="2">
        <v>180038000</v>
      </c>
      <c r="AB3596" s="2">
        <v>179124000</v>
      </c>
      <c r="AC3596" s="2">
        <v>179624000</v>
      </c>
    </row>
    <row r="3597" spans="1:29">
      <c r="A3597" t="s">
        <v>14047</v>
      </c>
      <c r="B3597" t="s">
        <v>19</v>
      </c>
      <c r="C3597">
        <v>0</v>
      </c>
      <c r="D3597">
        <v>0</v>
      </c>
      <c r="E3597">
        <v>0</v>
      </c>
      <c r="F3597">
        <v>0</v>
      </c>
      <c r="G3597">
        <v>0</v>
      </c>
      <c r="H3597">
        <v>0</v>
      </c>
      <c r="I3597">
        <v>0</v>
      </c>
      <c r="J3597">
        <v>0</v>
      </c>
      <c r="K3597">
        <v>0</v>
      </c>
      <c r="L3597">
        <v>0</v>
      </c>
      <c r="M3597">
        <v>0</v>
      </c>
      <c r="N3597">
        <v>0</v>
      </c>
      <c r="O3597">
        <v>0</v>
      </c>
      <c r="P3597">
        <v>0</v>
      </c>
      <c r="Q3597">
        <v>0</v>
      </c>
      <c r="R3597">
        <v>0</v>
      </c>
      <c r="S3597">
        <v>0</v>
      </c>
      <c r="T3597">
        <v>0</v>
      </c>
      <c r="U3597">
        <v>0</v>
      </c>
      <c r="V3597">
        <v>0</v>
      </c>
      <c r="W3597">
        <v>0</v>
      </c>
      <c r="X3597">
        <v>0</v>
      </c>
      <c r="Y3597">
        <v>0</v>
      </c>
      <c r="Z3597">
        <v>0</v>
      </c>
      <c r="AA3597">
        <v>0</v>
      </c>
      <c r="AB3597">
        <v>0</v>
      </c>
      <c r="AC3597">
        <v>0</v>
      </c>
    </row>
    <row r="3598" spans="1:29">
      <c r="A3598" t="s">
        <v>14048</v>
      </c>
      <c r="B3598" t="s">
        <v>19</v>
      </c>
      <c r="C3598" s="2">
        <v>6153550000</v>
      </c>
      <c r="D3598" s="2">
        <v>6342890000</v>
      </c>
      <c r="E3598" s="2">
        <v>6532230000</v>
      </c>
      <c r="F3598" s="2">
        <v>6721570000</v>
      </c>
      <c r="G3598" s="2">
        <v>6910910000</v>
      </c>
      <c r="H3598" s="2">
        <v>7100250000</v>
      </c>
      <c r="I3598" s="2">
        <v>7289590000</v>
      </c>
      <c r="J3598" s="2">
        <v>7478930000</v>
      </c>
      <c r="K3598" s="2">
        <v>7762940000</v>
      </c>
      <c r="L3598" s="2">
        <v>7952280000</v>
      </c>
      <c r="M3598" s="2">
        <v>8141620000</v>
      </c>
      <c r="N3598" s="2">
        <v>8236290000</v>
      </c>
      <c r="O3598" s="2">
        <v>8236290000</v>
      </c>
      <c r="P3598" s="2">
        <v>8236290000</v>
      </c>
      <c r="Q3598" s="2">
        <v>8330960000</v>
      </c>
      <c r="R3598" s="2">
        <v>8425630000</v>
      </c>
      <c r="S3598" s="2">
        <v>8520300000</v>
      </c>
      <c r="T3598" s="2">
        <v>8614970000</v>
      </c>
      <c r="U3598" s="2">
        <v>8804310000</v>
      </c>
      <c r="V3598" s="2">
        <v>8898980000</v>
      </c>
      <c r="W3598" s="2">
        <v>8993650000</v>
      </c>
      <c r="X3598" s="2">
        <v>9088320000</v>
      </c>
      <c r="Y3598" s="2">
        <v>9182990000</v>
      </c>
      <c r="Z3598" s="2">
        <v>9182990000</v>
      </c>
      <c r="AA3598" s="2">
        <v>9372330000</v>
      </c>
      <c r="AB3598" s="2">
        <v>9467000000</v>
      </c>
      <c r="AC3598" s="2">
        <v>9561670000</v>
      </c>
    </row>
    <row r="3599" spans="1:29">
      <c r="A3599" t="s">
        <v>14049</v>
      </c>
      <c r="B3599" t="s">
        <v>19</v>
      </c>
      <c r="C3599">
        <v>57135</v>
      </c>
      <c r="D3599">
        <v>58893</v>
      </c>
      <c r="E3599">
        <v>60651</v>
      </c>
      <c r="F3599">
        <v>62409</v>
      </c>
      <c r="G3599">
        <v>64167</v>
      </c>
      <c r="H3599">
        <v>65925</v>
      </c>
      <c r="I3599">
        <v>67683</v>
      </c>
      <c r="J3599">
        <v>69441</v>
      </c>
      <c r="K3599">
        <v>72078</v>
      </c>
      <c r="L3599">
        <v>73836</v>
      </c>
      <c r="M3599">
        <v>75594</v>
      </c>
      <c r="N3599">
        <v>76473</v>
      </c>
      <c r="O3599">
        <v>76473</v>
      </c>
      <c r="P3599">
        <v>76473</v>
      </c>
      <c r="Q3599">
        <v>77352</v>
      </c>
      <c r="R3599">
        <v>78231</v>
      </c>
      <c r="S3599">
        <v>79110</v>
      </c>
      <c r="T3599">
        <v>79989</v>
      </c>
      <c r="U3599">
        <v>81747</v>
      </c>
      <c r="V3599">
        <v>82626</v>
      </c>
      <c r="W3599">
        <v>83505</v>
      </c>
      <c r="X3599">
        <v>84384</v>
      </c>
      <c r="Y3599">
        <v>85263</v>
      </c>
      <c r="Z3599">
        <v>85263</v>
      </c>
      <c r="AA3599">
        <v>87021</v>
      </c>
      <c r="AB3599">
        <v>87900</v>
      </c>
      <c r="AC3599">
        <v>88779</v>
      </c>
    </row>
    <row r="3600" spans="1:29">
      <c r="A3600" t="s">
        <v>14050</v>
      </c>
      <c r="B3600" t="s">
        <v>19</v>
      </c>
      <c r="C3600" s="2">
        <v>1936800</v>
      </c>
      <c r="D3600" s="2">
        <v>1996400</v>
      </c>
      <c r="E3600" s="2">
        <v>2055990</v>
      </c>
      <c r="F3600" s="2">
        <v>2115590</v>
      </c>
      <c r="G3600" s="2">
        <v>2175180</v>
      </c>
      <c r="H3600" s="2">
        <v>2234780</v>
      </c>
      <c r="I3600" s="2">
        <v>2294370</v>
      </c>
      <c r="J3600" s="2">
        <v>2353960</v>
      </c>
      <c r="K3600" s="2">
        <v>2443350</v>
      </c>
      <c r="L3600" s="2">
        <v>2502950</v>
      </c>
      <c r="M3600" s="2">
        <v>2562540</v>
      </c>
      <c r="N3600" s="2">
        <v>2592340</v>
      </c>
      <c r="O3600" s="2">
        <v>2592340</v>
      </c>
      <c r="P3600" s="2">
        <v>2592340</v>
      </c>
      <c r="Q3600" s="2">
        <v>2622140</v>
      </c>
      <c r="R3600" s="2">
        <v>2651930</v>
      </c>
      <c r="S3600" s="2">
        <v>2681730</v>
      </c>
      <c r="T3600" s="2">
        <v>2711530</v>
      </c>
      <c r="U3600" s="2">
        <v>2771120</v>
      </c>
      <c r="V3600" s="2">
        <v>2800920</v>
      </c>
      <c r="W3600" s="2">
        <v>2830720</v>
      </c>
      <c r="X3600" s="2">
        <v>2860510</v>
      </c>
      <c r="Y3600" s="2">
        <v>2890310</v>
      </c>
      <c r="Z3600" s="2">
        <v>2890310</v>
      </c>
      <c r="AA3600" s="2">
        <v>2949900</v>
      </c>
      <c r="AB3600" s="2">
        <v>2979700</v>
      </c>
      <c r="AC3600" s="2">
        <v>3009500</v>
      </c>
    </row>
    <row r="3601" spans="1:29">
      <c r="A3601" t="s">
        <v>14051</v>
      </c>
      <c r="B3601" t="s">
        <v>19</v>
      </c>
      <c r="C3601" s="2">
        <v>5600340</v>
      </c>
      <c r="D3601" s="2">
        <v>5772650</v>
      </c>
      <c r="E3601" s="2">
        <v>5944970</v>
      </c>
      <c r="F3601" s="2">
        <v>6117290</v>
      </c>
      <c r="G3601" s="2">
        <v>6289610</v>
      </c>
      <c r="H3601" s="2">
        <v>6461920</v>
      </c>
      <c r="I3601" s="2">
        <v>6634240</v>
      </c>
      <c r="J3601" s="2">
        <v>6806560</v>
      </c>
      <c r="K3601" s="2">
        <v>7065040</v>
      </c>
      <c r="L3601" s="2">
        <v>7237360</v>
      </c>
      <c r="M3601" s="2">
        <v>7409670</v>
      </c>
      <c r="N3601" s="2">
        <v>7495830</v>
      </c>
      <c r="O3601" s="2">
        <v>7495830</v>
      </c>
      <c r="P3601" s="2">
        <v>7495830</v>
      </c>
      <c r="Q3601" s="2">
        <v>7581990</v>
      </c>
      <c r="R3601" s="2">
        <v>7668150</v>
      </c>
      <c r="S3601" s="2">
        <v>7754310</v>
      </c>
      <c r="T3601" s="2">
        <v>7840470</v>
      </c>
      <c r="U3601" s="2">
        <v>8012790</v>
      </c>
      <c r="V3601" s="2">
        <v>8098950</v>
      </c>
      <c r="W3601" s="2">
        <v>8185100</v>
      </c>
      <c r="X3601" s="2">
        <v>8271260</v>
      </c>
      <c r="Y3601" s="2">
        <v>8357420</v>
      </c>
      <c r="Z3601" s="2">
        <v>8357420</v>
      </c>
      <c r="AA3601" s="2">
        <v>8529740</v>
      </c>
      <c r="AB3601" s="2">
        <v>8615900</v>
      </c>
      <c r="AC3601" s="2">
        <v>8702060</v>
      </c>
    </row>
    <row r="3602" spans="1:29">
      <c r="A3602" t="s">
        <v>14052</v>
      </c>
      <c r="B3602" t="s">
        <v>19</v>
      </c>
      <c r="C3602" s="2">
        <v>1998230</v>
      </c>
      <c r="D3602" s="2">
        <v>2059710</v>
      </c>
      <c r="E3602" s="2">
        <v>2121200</v>
      </c>
      <c r="F3602" s="2">
        <v>2182680</v>
      </c>
      <c r="G3602" s="2">
        <v>2244170</v>
      </c>
      <c r="H3602" s="2">
        <v>2305650</v>
      </c>
      <c r="I3602" s="2">
        <v>2367130</v>
      </c>
      <c r="J3602" s="2">
        <v>2428620</v>
      </c>
      <c r="K3602" s="2">
        <v>2520840</v>
      </c>
      <c r="L3602" s="2">
        <v>2582330</v>
      </c>
      <c r="M3602" s="2">
        <v>2643810</v>
      </c>
      <c r="N3602" s="2">
        <v>2674550</v>
      </c>
      <c r="O3602" s="2">
        <v>2674550</v>
      </c>
      <c r="P3602" s="2">
        <v>2674550</v>
      </c>
      <c r="Q3602" s="2">
        <v>2705300</v>
      </c>
      <c r="R3602" s="2">
        <v>2736040</v>
      </c>
      <c r="S3602" s="2">
        <v>2766780</v>
      </c>
      <c r="T3602" s="2">
        <v>2797520</v>
      </c>
      <c r="U3602" s="2">
        <v>2859010</v>
      </c>
      <c r="V3602" s="2">
        <v>2889750</v>
      </c>
      <c r="W3602" s="2">
        <v>2920490</v>
      </c>
      <c r="X3602" s="2">
        <v>2951230</v>
      </c>
      <c r="Y3602" s="2">
        <v>2981970</v>
      </c>
      <c r="Z3602" s="2">
        <v>2981970</v>
      </c>
      <c r="AA3602" s="2">
        <v>3043460</v>
      </c>
      <c r="AB3602" s="2">
        <v>3074200</v>
      </c>
      <c r="AC3602" s="2">
        <v>3104940</v>
      </c>
    </row>
    <row r="3603" spans="1:29">
      <c r="A3603" t="s">
        <v>14053</v>
      </c>
      <c r="B3603" t="s">
        <v>19</v>
      </c>
      <c r="C3603">
        <v>600990</v>
      </c>
      <c r="D3603">
        <v>619482</v>
      </c>
      <c r="E3603">
        <v>637974</v>
      </c>
      <c r="F3603">
        <v>656466</v>
      </c>
      <c r="G3603">
        <v>674958</v>
      </c>
      <c r="H3603">
        <v>693450</v>
      </c>
      <c r="I3603">
        <v>711942</v>
      </c>
      <c r="J3603">
        <v>730434</v>
      </c>
      <c r="K3603">
        <v>758172</v>
      </c>
      <c r="L3603">
        <v>776664</v>
      </c>
      <c r="M3603">
        <v>795156</v>
      </c>
      <c r="N3603">
        <v>804402</v>
      </c>
      <c r="O3603">
        <v>804402</v>
      </c>
      <c r="P3603">
        <v>804402</v>
      </c>
      <c r="Q3603">
        <v>813648</v>
      </c>
      <c r="R3603">
        <v>822894</v>
      </c>
      <c r="S3603">
        <v>832140</v>
      </c>
      <c r="T3603">
        <v>841386</v>
      </c>
      <c r="U3603">
        <v>859878</v>
      </c>
      <c r="V3603">
        <v>869124</v>
      </c>
      <c r="W3603">
        <v>878370</v>
      </c>
      <c r="X3603">
        <v>887616</v>
      </c>
      <c r="Y3603">
        <v>896862</v>
      </c>
      <c r="Z3603">
        <v>896862</v>
      </c>
      <c r="AA3603">
        <v>915354</v>
      </c>
      <c r="AB3603">
        <v>924600</v>
      </c>
      <c r="AC3603">
        <v>933846</v>
      </c>
    </row>
    <row r="3604" spans="1:29">
      <c r="A3604" t="s">
        <v>14054</v>
      </c>
      <c r="B3604" t="s">
        <v>19</v>
      </c>
      <c r="C3604" s="2">
        <v>14991900</v>
      </c>
      <c r="D3604" s="2">
        <v>15453100</v>
      </c>
      <c r="E3604" s="2">
        <v>15914400</v>
      </c>
      <c r="F3604" s="2">
        <v>16375700</v>
      </c>
      <c r="G3604" s="2">
        <v>16837000</v>
      </c>
      <c r="H3604" s="2">
        <v>17298300</v>
      </c>
      <c r="I3604" s="2">
        <v>17759600</v>
      </c>
      <c r="J3604" s="2">
        <v>18220900</v>
      </c>
      <c r="K3604" s="2">
        <v>18912800</v>
      </c>
      <c r="L3604" s="2">
        <v>19374100</v>
      </c>
      <c r="M3604" s="2">
        <v>19835400</v>
      </c>
      <c r="N3604" s="2">
        <v>20066000</v>
      </c>
      <c r="O3604" s="2">
        <v>20066000</v>
      </c>
      <c r="P3604" s="2">
        <v>20066000</v>
      </c>
      <c r="Q3604" s="2">
        <v>20296700</v>
      </c>
      <c r="R3604" s="2">
        <v>20527300</v>
      </c>
      <c r="S3604" s="2">
        <v>20758000</v>
      </c>
      <c r="T3604" s="2">
        <v>20988600</v>
      </c>
      <c r="U3604" s="2">
        <v>21449900</v>
      </c>
      <c r="V3604" s="2">
        <v>21680500</v>
      </c>
      <c r="W3604" s="2">
        <v>21911200</v>
      </c>
      <c r="X3604" s="2">
        <v>22141800</v>
      </c>
      <c r="Y3604" s="2">
        <v>22372500</v>
      </c>
      <c r="Z3604" s="2">
        <v>22372500</v>
      </c>
      <c r="AA3604" s="2">
        <v>22833800</v>
      </c>
      <c r="AB3604" s="2">
        <v>23064400</v>
      </c>
      <c r="AC3604" s="2">
        <v>23295000</v>
      </c>
    </row>
    <row r="3605" spans="1:29">
      <c r="A3605" t="s">
        <v>14055</v>
      </c>
      <c r="B3605" t="s">
        <v>19</v>
      </c>
      <c r="C3605">
        <v>20995</v>
      </c>
      <c r="D3605">
        <v>21641</v>
      </c>
      <c r="E3605">
        <v>22287</v>
      </c>
      <c r="F3605">
        <v>22933</v>
      </c>
      <c r="G3605">
        <v>23579</v>
      </c>
      <c r="H3605">
        <v>24225</v>
      </c>
      <c r="I3605">
        <v>24871</v>
      </c>
      <c r="J3605">
        <v>25517</v>
      </c>
      <c r="K3605">
        <v>26486</v>
      </c>
      <c r="L3605">
        <v>27132</v>
      </c>
      <c r="M3605">
        <v>27778</v>
      </c>
      <c r="N3605">
        <v>28101</v>
      </c>
      <c r="O3605">
        <v>28101</v>
      </c>
      <c r="P3605">
        <v>28101</v>
      </c>
      <c r="Q3605">
        <v>28424</v>
      </c>
      <c r="R3605">
        <v>28747</v>
      </c>
      <c r="S3605">
        <v>29070</v>
      </c>
      <c r="T3605">
        <v>29393</v>
      </c>
      <c r="U3605">
        <v>30039</v>
      </c>
      <c r="V3605">
        <v>30362</v>
      </c>
      <c r="W3605">
        <v>30685</v>
      </c>
      <c r="X3605">
        <v>31008</v>
      </c>
      <c r="Y3605">
        <v>31331</v>
      </c>
      <c r="Z3605">
        <v>31331</v>
      </c>
      <c r="AA3605">
        <v>31977</v>
      </c>
      <c r="AB3605">
        <v>32300</v>
      </c>
      <c r="AC3605">
        <v>32623</v>
      </c>
    </row>
    <row r="3606" spans="1:29">
      <c r="A3606" t="s">
        <v>14056</v>
      </c>
      <c r="B3606" t="s">
        <v>19</v>
      </c>
      <c r="C3606">
        <v>14300</v>
      </c>
      <c r="D3606">
        <v>14740</v>
      </c>
      <c r="E3606">
        <v>15180</v>
      </c>
      <c r="F3606">
        <v>15620</v>
      </c>
      <c r="G3606">
        <v>16060</v>
      </c>
      <c r="H3606">
        <v>16500</v>
      </c>
      <c r="I3606">
        <v>16940</v>
      </c>
      <c r="J3606">
        <v>17380</v>
      </c>
      <c r="K3606">
        <v>18040</v>
      </c>
      <c r="L3606">
        <v>18480</v>
      </c>
      <c r="M3606">
        <v>18920</v>
      </c>
      <c r="N3606">
        <v>19140</v>
      </c>
      <c r="O3606">
        <v>19140</v>
      </c>
      <c r="P3606">
        <v>19140</v>
      </c>
      <c r="Q3606">
        <v>19360</v>
      </c>
      <c r="R3606">
        <v>19580</v>
      </c>
      <c r="S3606">
        <v>19800</v>
      </c>
      <c r="T3606">
        <v>20020</v>
      </c>
      <c r="U3606">
        <v>20460</v>
      </c>
      <c r="V3606">
        <v>20680</v>
      </c>
      <c r="W3606">
        <v>20900</v>
      </c>
      <c r="X3606">
        <v>21120</v>
      </c>
      <c r="Y3606">
        <v>21340</v>
      </c>
      <c r="Z3606">
        <v>21340</v>
      </c>
      <c r="AA3606">
        <v>21780</v>
      </c>
      <c r="AB3606">
        <v>22000</v>
      </c>
      <c r="AC3606">
        <v>22220</v>
      </c>
    </row>
    <row r="3607" spans="1:29">
      <c r="A3607" t="s">
        <v>14057</v>
      </c>
      <c r="B3607" t="s">
        <v>19</v>
      </c>
      <c r="C3607">
        <v>515905</v>
      </c>
      <c r="D3607">
        <v>531779</v>
      </c>
      <c r="E3607">
        <v>547653</v>
      </c>
      <c r="F3607">
        <v>563527</v>
      </c>
      <c r="G3607">
        <v>579401</v>
      </c>
      <c r="H3607">
        <v>595275</v>
      </c>
      <c r="I3607">
        <v>611149</v>
      </c>
      <c r="J3607">
        <v>627023</v>
      </c>
      <c r="K3607">
        <v>650834</v>
      </c>
      <c r="L3607">
        <v>666708</v>
      </c>
      <c r="M3607">
        <v>682582</v>
      </c>
      <c r="N3607">
        <v>690519</v>
      </c>
      <c r="O3607">
        <v>690519</v>
      </c>
      <c r="P3607">
        <v>690519</v>
      </c>
      <c r="Q3607">
        <v>698456</v>
      </c>
      <c r="R3607">
        <v>706393</v>
      </c>
      <c r="S3607">
        <v>714330</v>
      </c>
      <c r="T3607">
        <v>722267</v>
      </c>
      <c r="U3607">
        <v>738141</v>
      </c>
      <c r="V3607">
        <v>746078</v>
      </c>
      <c r="W3607">
        <v>754015</v>
      </c>
      <c r="X3607">
        <v>761952</v>
      </c>
      <c r="Y3607">
        <v>769889</v>
      </c>
      <c r="Z3607">
        <v>769889</v>
      </c>
      <c r="AA3607">
        <v>785763</v>
      </c>
      <c r="AB3607">
        <v>793700</v>
      </c>
      <c r="AC3607">
        <v>801637</v>
      </c>
    </row>
    <row r="3608" spans="1:29">
      <c r="A3608" t="s">
        <v>14058</v>
      </c>
      <c r="B3608" t="s">
        <v>19</v>
      </c>
      <c r="C3608">
        <v>109005</v>
      </c>
      <c r="D3608">
        <v>112359</v>
      </c>
      <c r="E3608">
        <v>115713</v>
      </c>
      <c r="F3608">
        <v>119067</v>
      </c>
      <c r="G3608">
        <v>122421</v>
      </c>
      <c r="H3608">
        <v>125775</v>
      </c>
      <c r="I3608">
        <v>129129</v>
      </c>
      <c r="J3608">
        <v>132483</v>
      </c>
      <c r="K3608">
        <v>137514</v>
      </c>
      <c r="L3608">
        <v>140868</v>
      </c>
      <c r="M3608">
        <v>144222</v>
      </c>
      <c r="N3608">
        <v>145899</v>
      </c>
      <c r="O3608">
        <v>145899</v>
      </c>
      <c r="P3608">
        <v>145899</v>
      </c>
      <c r="Q3608">
        <v>147576</v>
      </c>
      <c r="R3608">
        <v>149253</v>
      </c>
      <c r="S3608">
        <v>150930</v>
      </c>
      <c r="T3608">
        <v>152607</v>
      </c>
      <c r="U3608">
        <v>155961</v>
      </c>
      <c r="V3608">
        <v>157638</v>
      </c>
      <c r="W3608">
        <v>159315</v>
      </c>
      <c r="X3608">
        <v>160992</v>
      </c>
      <c r="Y3608">
        <v>162669</v>
      </c>
      <c r="Z3608">
        <v>162669</v>
      </c>
      <c r="AA3608">
        <v>166023</v>
      </c>
      <c r="AB3608">
        <v>167700</v>
      </c>
      <c r="AC3608">
        <v>169377</v>
      </c>
    </row>
    <row r="3609" spans="1:29">
      <c r="A3609" t="s">
        <v>14059</v>
      </c>
      <c r="B3609" t="s">
        <v>19</v>
      </c>
      <c r="C3609">
        <v>0</v>
      </c>
      <c r="D3609">
        <v>0</v>
      </c>
      <c r="E3609">
        <v>0</v>
      </c>
      <c r="F3609">
        <v>0</v>
      </c>
      <c r="G3609">
        <v>0</v>
      </c>
      <c r="H3609">
        <v>0</v>
      </c>
      <c r="I3609">
        <v>0</v>
      </c>
      <c r="J3609">
        <v>0</v>
      </c>
      <c r="K3609">
        <v>0</v>
      </c>
      <c r="L3609">
        <v>0</v>
      </c>
      <c r="M3609">
        <v>0</v>
      </c>
      <c r="N3609">
        <v>0</v>
      </c>
      <c r="O3609">
        <v>0</v>
      </c>
      <c r="P3609">
        <v>0</v>
      </c>
      <c r="Q3609">
        <v>0</v>
      </c>
      <c r="R3609">
        <v>0</v>
      </c>
      <c r="S3609">
        <v>0</v>
      </c>
      <c r="T3609">
        <v>0</v>
      </c>
      <c r="U3609">
        <v>0</v>
      </c>
      <c r="V3609">
        <v>0</v>
      </c>
      <c r="W3609">
        <v>0</v>
      </c>
      <c r="X3609">
        <v>0</v>
      </c>
      <c r="Y3609">
        <v>0</v>
      </c>
      <c r="Z3609">
        <v>0</v>
      </c>
      <c r="AA3609">
        <v>0</v>
      </c>
      <c r="AB3609">
        <v>0</v>
      </c>
      <c r="AC3609">
        <v>0</v>
      </c>
    </row>
    <row r="3610" spans="1:29">
      <c r="A3610" t="s">
        <v>14060</v>
      </c>
      <c r="B3610" t="s">
        <v>19</v>
      </c>
      <c r="C3610">
        <v>0</v>
      </c>
      <c r="D3610">
        <v>0</v>
      </c>
      <c r="E3610">
        <v>0</v>
      </c>
      <c r="F3610">
        <v>0</v>
      </c>
      <c r="G3610">
        <v>0</v>
      </c>
      <c r="H3610">
        <v>0</v>
      </c>
      <c r="I3610">
        <v>0</v>
      </c>
      <c r="J3610">
        <v>0</v>
      </c>
      <c r="K3610">
        <v>0</v>
      </c>
      <c r="L3610">
        <v>0</v>
      </c>
      <c r="M3610">
        <v>0</v>
      </c>
      <c r="N3610">
        <v>0</v>
      </c>
      <c r="O3610">
        <v>0</v>
      </c>
      <c r="P3610">
        <v>0</v>
      </c>
      <c r="Q3610">
        <v>0</v>
      </c>
      <c r="R3610">
        <v>0</v>
      </c>
      <c r="S3610">
        <v>0</v>
      </c>
      <c r="T3610">
        <v>0</v>
      </c>
      <c r="U3610">
        <v>0</v>
      </c>
      <c r="V3610">
        <v>0</v>
      </c>
      <c r="W3610">
        <v>0</v>
      </c>
      <c r="X3610">
        <v>0</v>
      </c>
      <c r="Y3610">
        <v>0</v>
      </c>
      <c r="Z3610">
        <v>0</v>
      </c>
      <c r="AA3610">
        <v>0</v>
      </c>
      <c r="AB3610">
        <v>0</v>
      </c>
      <c r="AC3610">
        <v>0</v>
      </c>
    </row>
    <row r="3611" spans="1:29">
      <c r="A3611" t="s">
        <v>14061</v>
      </c>
      <c r="B3611" t="s">
        <v>19</v>
      </c>
      <c r="C3611">
        <v>0</v>
      </c>
      <c r="D3611">
        <v>0</v>
      </c>
      <c r="E3611">
        <v>0</v>
      </c>
      <c r="F3611">
        <v>0</v>
      </c>
      <c r="G3611">
        <v>0</v>
      </c>
      <c r="H3611">
        <v>0</v>
      </c>
      <c r="I3611">
        <v>0</v>
      </c>
      <c r="J3611">
        <v>0</v>
      </c>
      <c r="K3611">
        <v>0</v>
      </c>
      <c r="L3611">
        <v>0</v>
      </c>
      <c r="M3611">
        <v>0</v>
      </c>
      <c r="N3611">
        <v>0</v>
      </c>
      <c r="O3611">
        <v>0</v>
      </c>
      <c r="P3611">
        <v>0</v>
      </c>
      <c r="Q3611">
        <v>0</v>
      </c>
      <c r="R3611">
        <v>0</v>
      </c>
      <c r="S3611">
        <v>0</v>
      </c>
      <c r="T3611">
        <v>0</v>
      </c>
      <c r="U3611">
        <v>0</v>
      </c>
      <c r="V3611">
        <v>0</v>
      </c>
      <c r="W3611">
        <v>0</v>
      </c>
      <c r="X3611">
        <v>0</v>
      </c>
      <c r="Y3611">
        <v>0</v>
      </c>
      <c r="Z3611">
        <v>0</v>
      </c>
      <c r="AA3611">
        <v>0</v>
      </c>
      <c r="AB3611">
        <v>0</v>
      </c>
      <c r="AC3611">
        <v>0</v>
      </c>
    </row>
    <row r="3612" spans="1:29">
      <c r="A3612" t="s">
        <v>14062</v>
      </c>
      <c r="B3612" t="s">
        <v>19</v>
      </c>
      <c r="C3612">
        <v>0</v>
      </c>
      <c r="D3612">
        <v>0</v>
      </c>
      <c r="E3612">
        <v>0</v>
      </c>
      <c r="F3612">
        <v>0</v>
      </c>
      <c r="G3612">
        <v>0</v>
      </c>
      <c r="H3612">
        <v>0</v>
      </c>
      <c r="I3612">
        <v>0</v>
      </c>
      <c r="J3612">
        <v>0</v>
      </c>
      <c r="K3612">
        <v>0</v>
      </c>
      <c r="L3612">
        <v>0</v>
      </c>
      <c r="M3612">
        <v>0</v>
      </c>
      <c r="N3612">
        <v>0</v>
      </c>
      <c r="O3612">
        <v>0</v>
      </c>
      <c r="P3612">
        <v>0</v>
      </c>
      <c r="Q3612">
        <v>0</v>
      </c>
      <c r="R3612">
        <v>0</v>
      </c>
      <c r="S3612">
        <v>0</v>
      </c>
      <c r="T3612">
        <v>0</v>
      </c>
      <c r="U3612">
        <v>0</v>
      </c>
      <c r="V3612">
        <v>0</v>
      </c>
      <c r="W3612">
        <v>0</v>
      </c>
      <c r="X3612">
        <v>0</v>
      </c>
      <c r="Y3612">
        <v>0</v>
      </c>
      <c r="Z3612">
        <v>0</v>
      </c>
      <c r="AA3612">
        <v>0</v>
      </c>
      <c r="AB3612">
        <v>0</v>
      </c>
      <c r="AC3612">
        <v>0</v>
      </c>
    </row>
    <row r="3613" spans="1:29">
      <c r="A3613" t="s">
        <v>14063</v>
      </c>
      <c r="B3613" t="s">
        <v>19</v>
      </c>
      <c r="C3613">
        <v>0</v>
      </c>
      <c r="D3613">
        <v>0</v>
      </c>
      <c r="E3613">
        <v>0</v>
      </c>
      <c r="F3613">
        <v>0</v>
      </c>
      <c r="G3613">
        <v>0</v>
      </c>
      <c r="H3613">
        <v>0</v>
      </c>
      <c r="I3613">
        <v>0</v>
      </c>
      <c r="J3613">
        <v>0</v>
      </c>
      <c r="K3613">
        <v>0</v>
      </c>
      <c r="L3613">
        <v>0</v>
      </c>
      <c r="M3613">
        <v>0</v>
      </c>
      <c r="N3613">
        <v>0</v>
      </c>
      <c r="O3613">
        <v>0</v>
      </c>
      <c r="P3613">
        <v>0</v>
      </c>
      <c r="Q3613">
        <v>0</v>
      </c>
      <c r="R3613">
        <v>0</v>
      </c>
      <c r="S3613">
        <v>0</v>
      </c>
      <c r="T3613">
        <v>0</v>
      </c>
      <c r="U3613">
        <v>0</v>
      </c>
      <c r="V3613">
        <v>0</v>
      </c>
      <c r="W3613">
        <v>0</v>
      </c>
      <c r="X3613">
        <v>0</v>
      </c>
      <c r="Y3613">
        <v>0</v>
      </c>
      <c r="Z3613">
        <v>0</v>
      </c>
      <c r="AA3613">
        <v>0</v>
      </c>
      <c r="AB3613">
        <v>0</v>
      </c>
      <c r="AC3613">
        <v>0</v>
      </c>
    </row>
    <row r="3614" spans="1:29">
      <c r="A3614" t="s">
        <v>14064</v>
      </c>
      <c r="B3614" t="s">
        <v>19</v>
      </c>
      <c r="C3614">
        <v>0</v>
      </c>
      <c r="D3614">
        <v>0</v>
      </c>
      <c r="E3614">
        <v>0</v>
      </c>
      <c r="F3614">
        <v>0</v>
      </c>
      <c r="G3614">
        <v>0</v>
      </c>
      <c r="H3614">
        <v>0</v>
      </c>
      <c r="I3614">
        <v>0</v>
      </c>
      <c r="J3614">
        <v>0</v>
      </c>
      <c r="K3614">
        <v>0</v>
      </c>
      <c r="L3614">
        <v>0</v>
      </c>
      <c r="M3614">
        <v>0</v>
      </c>
      <c r="N3614">
        <v>0</v>
      </c>
      <c r="O3614">
        <v>0</v>
      </c>
      <c r="P3614">
        <v>0</v>
      </c>
      <c r="Q3614">
        <v>0</v>
      </c>
      <c r="R3614">
        <v>0</v>
      </c>
      <c r="S3614">
        <v>0</v>
      </c>
      <c r="T3614">
        <v>0</v>
      </c>
      <c r="U3614">
        <v>0</v>
      </c>
      <c r="V3614">
        <v>0</v>
      </c>
      <c r="W3614">
        <v>0</v>
      </c>
      <c r="X3614">
        <v>0</v>
      </c>
      <c r="Y3614">
        <v>0</v>
      </c>
      <c r="Z3614">
        <v>0</v>
      </c>
      <c r="AA3614">
        <v>0</v>
      </c>
      <c r="AB3614">
        <v>0</v>
      </c>
      <c r="AC3614">
        <v>0</v>
      </c>
    </row>
    <row r="3615" spans="1:29">
      <c r="A3615" t="s">
        <v>14065</v>
      </c>
      <c r="B3615" t="s">
        <v>19</v>
      </c>
      <c r="C3615">
        <v>0</v>
      </c>
      <c r="D3615">
        <v>0</v>
      </c>
      <c r="E3615">
        <v>0</v>
      </c>
      <c r="F3615">
        <v>0</v>
      </c>
      <c r="G3615">
        <v>0</v>
      </c>
      <c r="H3615">
        <v>0</v>
      </c>
      <c r="I3615">
        <v>0</v>
      </c>
      <c r="J3615">
        <v>0</v>
      </c>
      <c r="K3615">
        <v>0</v>
      </c>
      <c r="L3615">
        <v>0</v>
      </c>
      <c r="M3615">
        <v>0</v>
      </c>
      <c r="N3615">
        <v>0</v>
      </c>
      <c r="O3615">
        <v>0</v>
      </c>
      <c r="P3615">
        <v>0</v>
      </c>
      <c r="Q3615">
        <v>0</v>
      </c>
      <c r="R3615">
        <v>0</v>
      </c>
      <c r="S3615">
        <v>0</v>
      </c>
      <c r="T3615">
        <v>0</v>
      </c>
      <c r="U3615">
        <v>0</v>
      </c>
      <c r="V3615">
        <v>0</v>
      </c>
      <c r="W3615">
        <v>0</v>
      </c>
      <c r="X3615">
        <v>0</v>
      </c>
      <c r="Y3615">
        <v>0</v>
      </c>
      <c r="Z3615">
        <v>0</v>
      </c>
      <c r="AA3615">
        <v>0</v>
      </c>
      <c r="AB3615">
        <v>0</v>
      </c>
      <c r="AC3615">
        <v>0</v>
      </c>
    </row>
    <row r="3616" spans="1:29">
      <c r="A3616" t="s">
        <v>14066</v>
      </c>
      <c r="B3616" t="s">
        <v>19</v>
      </c>
      <c r="C3616">
        <v>0</v>
      </c>
      <c r="D3616">
        <v>0</v>
      </c>
      <c r="E3616">
        <v>0</v>
      </c>
      <c r="F3616">
        <v>0</v>
      </c>
      <c r="G3616">
        <v>0</v>
      </c>
      <c r="H3616">
        <v>0</v>
      </c>
      <c r="I3616">
        <v>0</v>
      </c>
      <c r="J3616">
        <v>0</v>
      </c>
      <c r="K3616">
        <v>0</v>
      </c>
      <c r="L3616">
        <v>0</v>
      </c>
      <c r="M3616">
        <v>0</v>
      </c>
      <c r="N3616">
        <v>0</v>
      </c>
      <c r="O3616">
        <v>0</v>
      </c>
      <c r="P3616">
        <v>0</v>
      </c>
      <c r="Q3616">
        <v>0</v>
      </c>
      <c r="R3616">
        <v>0</v>
      </c>
      <c r="S3616">
        <v>0</v>
      </c>
      <c r="T3616">
        <v>0</v>
      </c>
      <c r="U3616">
        <v>0</v>
      </c>
      <c r="V3616">
        <v>0</v>
      </c>
      <c r="W3616">
        <v>0</v>
      </c>
      <c r="X3616">
        <v>0</v>
      </c>
      <c r="Y3616">
        <v>0</v>
      </c>
      <c r="Z3616">
        <v>0</v>
      </c>
      <c r="AA3616">
        <v>0</v>
      </c>
      <c r="AB3616">
        <v>0</v>
      </c>
      <c r="AC3616">
        <v>0</v>
      </c>
    </row>
    <row r="3617" spans="1:29">
      <c r="A3617" t="s">
        <v>14067</v>
      </c>
      <c r="B3617" t="s">
        <v>19</v>
      </c>
      <c r="C3617">
        <v>0</v>
      </c>
      <c r="D3617">
        <v>0</v>
      </c>
      <c r="E3617">
        <v>0</v>
      </c>
      <c r="F3617">
        <v>0</v>
      </c>
      <c r="G3617">
        <v>0</v>
      </c>
      <c r="H3617">
        <v>0</v>
      </c>
      <c r="I3617">
        <v>0</v>
      </c>
      <c r="J3617">
        <v>0</v>
      </c>
      <c r="K3617">
        <v>0</v>
      </c>
      <c r="L3617">
        <v>0</v>
      </c>
      <c r="M3617">
        <v>0</v>
      </c>
      <c r="N3617">
        <v>0</v>
      </c>
      <c r="O3617">
        <v>0</v>
      </c>
      <c r="P3617">
        <v>0</v>
      </c>
      <c r="Q3617">
        <v>0</v>
      </c>
      <c r="R3617">
        <v>0</v>
      </c>
      <c r="S3617">
        <v>0</v>
      </c>
      <c r="T3617">
        <v>0</v>
      </c>
      <c r="U3617">
        <v>0</v>
      </c>
      <c r="V3617">
        <v>0</v>
      </c>
      <c r="W3617">
        <v>0</v>
      </c>
      <c r="X3617">
        <v>0</v>
      </c>
      <c r="Y3617">
        <v>0</v>
      </c>
      <c r="Z3617">
        <v>0</v>
      </c>
      <c r="AA3617">
        <v>0</v>
      </c>
      <c r="AB3617">
        <v>0</v>
      </c>
      <c r="AC3617">
        <v>0</v>
      </c>
    </row>
    <row r="3618" spans="1:29">
      <c r="A3618" t="s">
        <v>14068</v>
      </c>
      <c r="B3618" t="s">
        <v>19</v>
      </c>
      <c r="C3618">
        <v>0</v>
      </c>
      <c r="D3618">
        <v>0</v>
      </c>
      <c r="E3618">
        <v>0</v>
      </c>
      <c r="F3618">
        <v>0</v>
      </c>
      <c r="G3618">
        <v>0</v>
      </c>
      <c r="H3618">
        <v>0</v>
      </c>
      <c r="I3618">
        <v>0</v>
      </c>
      <c r="J3618">
        <v>0</v>
      </c>
      <c r="K3618">
        <v>0</v>
      </c>
      <c r="L3618">
        <v>0</v>
      </c>
      <c r="M3618">
        <v>0</v>
      </c>
      <c r="N3618">
        <v>0</v>
      </c>
      <c r="O3618">
        <v>0</v>
      </c>
      <c r="P3618">
        <v>0</v>
      </c>
      <c r="Q3618">
        <v>0</v>
      </c>
      <c r="R3618">
        <v>0</v>
      </c>
      <c r="S3618">
        <v>0</v>
      </c>
      <c r="T3618">
        <v>0</v>
      </c>
      <c r="U3618">
        <v>0</v>
      </c>
      <c r="V3618">
        <v>0</v>
      </c>
      <c r="W3618">
        <v>0</v>
      </c>
      <c r="X3618">
        <v>0</v>
      </c>
      <c r="Y3618">
        <v>0</v>
      </c>
      <c r="Z3618">
        <v>0</v>
      </c>
      <c r="AA3618">
        <v>0</v>
      </c>
      <c r="AB3618">
        <v>0</v>
      </c>
      <c r="AC3618">
        <v>0</v>
      </c>
    </row>
    <row r="3619" spans="1:29">
      <c r="A3619" t="s">
        <v>14069</v>
      </c>
      <c r="B3619" t="s">
        <v>19</v>
      </c>
      <c r="C3619">
        <v>0</v>
      </c>
      <c r="D3619">
        <v>0</v>
      </c>
      <c r="E3619">
        <v>0</v>
      </c>
      <c r="F3619">
        <v>0</v>
      </c>
      <c r="G3619">
        <v>0</v>
      </c>
      <c r="H3619">
        <v>0</v>
      </c>
      <c r="I3619">
        <v>0</v>
      </c>
      <c r="J3619">
        <v>0</v>
      </c>
      <c r="K3619">
        <v>0</v>
      </c>
      <c r="L3619">
        <v>0</v>
      </c>
      <c r="M3619">
        <v>0</v>
      </c>
      <c r="N3619">
        <v>0</v>
      </c>
      <c r="O3619">
        <v>0</v>
      </c>
      <c r="P3619">
        <v>0</v>
      </c>
      <c r="Q3619">
        <v>0</v>
      </c>
      <c r="R3619">
        <v>0</v>
      </c>
      <c r="S3619">
        <v>0</v>
      </c>
      <c r="T3619">
        <v>0</v>
      </c>
      <c r="U3619">
        <v>0</v>
      </c>
      <c r="V3619">
        <v>0</v>
      </c>
      <c r="W3619">
        <v>0</v>
      </c>
      <c r="X3619">
        <v>0</v>
      </c>
      <c r="Y3619">
        <v>0</v>
      </c>
      <c r="Z3619">
        <v>0</v>
      </c>
      <c r="AA3619">
        <v>0</v>
      </c>
      <c r="AB3619">
        <v>0</v>
      </c>
      <c r="AC3619">
        <v>0</v>
      </c>
    </row>
    <row r="3620" spans="1:29">
      <c r="A3620" t="s">
        <v>14070</v>
      </c>
      <c r="B3620" t="s">
        <v>19</v>
      </c>
      <c r="C3620">
        <v>0</v>
      </c>
      <c r="D3620">
        <v>0</v>
      </c>
      <c r="E3620">
        <v>0</v>
      </c>
      <c r="F3620">
        <v>0</v>
      </c>
      <c r="G3620">
        <v>0</v>
      </c>
      <c r="H3620">
        <v>0</v>
      </c>
      <c r="I3620">
        <v>0</v>
      </c>
      <c r="J3620">
        <v>0</v>
      </c>
      <c r="K3620">
        <v>0</v>
      </c>
      <c r="L3620">
        <v>0</v>
      </c>
      <c r="M3620">
        <v>0</v>
      </c>
      <c r="N3620">
        <v>0</v>
      </c>
      <c r="O3620">
        <v>0</v>
      </c>
      <c r="P3620">
        <v>0</v>
      </c>
      <c r="Q3620">
        <v>0</v>
      </c>
      <c r="R3620">
        <v>0</v>
      </c>
      <c r="S3620">
        <v>0</v>
      </c>
      <c r="T3620">
        <v>0</v>
      </c>
      <c r="U3620">
        <v>0</v>
      </c>
      <c r="V3620">
        <v>0</v>
      </c>
      <c r="W3620">
        <v>0</v>
      </c>
      <c r="X3620">
        <v>0</v>
      </c>
      <c r="Y3620">
        <v>0</v>
      </c>
      <c r="Z3620">
        <v>0</v>
      </c>
      <c r="AA3620">
        <v>0</v>
      </c>
      <c r="AB3620">
        <v>0</v>
      </c>
      <c r="AC3620">
        <v>0</v>
      </c>
    </row>
    <row r="3621" spans="1:29">
      <c r="A3621" t="s">
        <v>14071</v>
      </c>
      <c r="B3621" t="s">
        <v>19</v>
      </c>
      <c r="C3621">
        <v>0</v>
      </c>
      <c r="D3621">
        <v>0</v>
      </c>
      <c r="E3621">
        <v>0</v>
      </c>
      <c r="F3621">
        <v>0</v>
      </c>
      <c r="G3621">
        <v>0</v>
      </c>
      <c r="H3621">
        <v>0</v>
      </c>
      <c r="I3621">
        <v>0</v>
      </c>
      <c r="J3621">
        <v>0</v>
      </c>
      <c r="K3621">
        <v>0</v>
      </c>
      <c r="L3621">
        <v>0</v>
      </c>
      <c r="M3621">
        <v>0</v>
      </c>
      <c r="N3621">
        <v>0</v>
      </c>
      <c r="O3621">
        <v>0</v>
      </c>
      <c r="P3621">
        <v>0</v>
      </c>
      <c r="Q3621">
        <v>0</v>
      </c>
      <c r="R3621">
        <v>0</v>
      </c>
      <c r="S3621">
        <v>0</v>
      </c>
      <c r="T3621">
        <v>0</v>
      </c>
      <c r="U3621">
        <v>0</v>
      </c>
      <c r="V3621">
        <v>0</v>
      </c>
      <c r="W3621">
        <v>0</v>
      </c>
      <c r="X3621">
        <v>0</v>
      </c>
      <c r="Y3621">
        <v>0</v>
      </c>
      <c r="Z3621">
        <v>0</v>
      </c>
      <c r="AA3621">
        <v>0</v>
      </c>
      <c r="AB3621">
        <v>0</v>
      </c>
      <c r="AC3621">
        <v>0</v>
      </c>
    </row>
    <row r="3622" spans="1:29">
      <c r="A3622" t="s">
        <v>14072</v>
      </c>
      <c r="B3622" t="s">
        <v>19</v>
      </c>
      <c r="C3622">
        <v>0</v>
      </c>
      <c r="D3622">
        <v>0</v>
      </c>
      <c r="E3622">
        <v>0</v>
      </c>
      <c r="F3622">
        <v>0</v>
      </c>
      <c r="G3622">
        <v>0</v>
      </c>
      <c r="H3622">
        <v>0</v>
      </c>
      <c r="I3622">
        <v>0</v>
      </c>
      <c r="J3622">
        <v>0</v>
      </c>
      <c r="K3622">
        <v>0</v>
      </c>
      <c r="L3622">
        <v>0</v>
      </c>
      <c r="M3622">
        <v>0</v>
      </c>
      <c r="N3622">
        <v>0</v>
      </c>
      <c r="O3622">
        <v>0</v>
      </c>
      <c r="P3622">
        <v>0</v>
      </c>
      <c r="Q3622">
        <v>0</v>
      </c>
      <c r="R3622">
        <v>0</v>
      </c>
      <c r="S3622">
        <v>0</v>
      </c>
      <c r="T3622">
        <v>0</v>
      </c>
      <c r="U3622">
        <v>0</v>
      </c>
      <c r="V3622">
        <v>0</v>
      </c>
      <c r="W3622">
        <v>0</v>
      </c>
      <c r="X3622">
        <v>0</v>
      </c>
      <c r="Y3622">
        <v>0</v>
      </c>
      <c r="Z3622">
        <v>0</v>
      </c>
      <c r="AA3622">
        <v>0</v>
      </c>
      <c r="AB3622">
        <v>0</v>
      </c>
      <c r="AC3622">
        <v>0</v>
      </c>
    </row>
    <row r="3623" spans="1:29">
      <c r="A3623" t="s">
        <v>14073</v>
      </c>
      <c r="B3623" t="s">
        <v>19</v>
      </c>
      <c r="C3623">
        <v>0</v>
      </c>
      <c r="D3623">
        <v>0</v>
      </c>
      <c r="E3623">
        <v>0</v>
      </c>
      <c r="F3623">
        <v>0</v>
      </c>
      <c r="G3623">
        <v>0</v>
      </c>
      <c r="H3623">
        <v>0</v>
      </c>
      <c r="I3623">
        <v>0</v>
      </c>
      <c r="J3623">
        <v>0</v>
      </c>
      <c r="K3623">
        <v>0</v>
      </c>
      <c r="L3623">
        <v>0</v>
      </c>
      <c r="M3623">
        <v>0</v>
      </c>
      <c r="N3623">
        <v>0</v>
      </c>
      <c r="O3623">
        <v>0</v>
      </c>
      <c r="P3623">
        <v>0</v>
      </c>
      <c r="Q3623">
        <v>0</v>
      </c>
      <c r="R3623">
        <v>0</v>
      </c>
      <c r="S3623">
        <v>0</v>
      </c>
      <c r="T3623">
        <v>0</v>
      </c>
      <c r="U3623">
        <v>0</v>
      </c>
      <c r="V3623">
        <v>0</v>
      </c>
      <c r="W3623">
        <v>0</v>
      </c>
      <c r="X3623">
        <v>0</v>
      </c>
      <c r="Y3623">
        <v>0</v>
      </c>
      <c r="Z3623">
        <v>0</v>
      </c>
      <c r="AA3623">
        <v>0</v>
      </c>
      <c r="AB3623">
        <v>0</v>
      </c>
      <c r="AC3623">
        <v>0</v>
      </c>
    </row>
    <row r="3624" spans="1:29">
      <c r="A3624" t="s">
        <v>14074</v>
      </c>
      <c r="B3624" t="s">
        <v>19</v>
      </c>
      <c r="C3624">
        <v>0</v>
      </c>
      <c r="D3624">
        <v>0</v>
      </c>
      <c r="E3624">
        <v>0</v>
      </c>
      <c r="F3624">
        <v>0</v>
      </c>
      <c r="G3624">
        <v>0</v>
      </c>
      <c r="H3624">
        <v>0</v>
      </c>
      <c r="I3624">
        <v>0</v>
      </c>
      <c r="J3624">
        <v>0</v>
      </c>
      <c r="K3624">
        <v>0</v>
      </c>
      <c r="L3624">
        <v>0</v>
      </c>
      <c r="M3624">
        <v>0</v>
      </c>
      <c r="N3624">
        <v>0</v>
      </c>
      <c r="O3624">
        <v>0</v>
      </c>
      <c r="P3624">
        <v>0</v>
      </c>
      <c r="Q3624">
        <v>0</v>
      </c>
      <c r="R3624">
        <v>0</v>
      </c>
      <c r="S3624">
        <v>0</v>
      </c>
      <c r="T3624">
        <v>0</v>
      </c>
      <c r="U3624">
        <v>0</v>
      </c>
      <c r="V3624">
        <v>0</v>
      </c>
      <c r="W3624">
        <v>0</v>
      </c>
      <c r="X3624">
        <v>0</v>
      </c>
      <c r="Y3624">
        <v>0</v>
      </c>
      <c r="Z3624">
        <v>0</v>
      </c>
      <c r="AA3624">
        <v>0</v>
      </c>
      <c r="AB3624">
        <v>0</v>
      </c>
      <c r="AC3624">
        <v>0</v>
      </c>
    </row>
    <row r="3625" spans="1:29">
      <c r="A3625" t="s">
        <v>14075</v>
      </c>
      <c r="B3625" t="s">
        <v>19</v>
      </c>
      <c r="C3625">
        <v>0</v>
      </c>
      <c r="D3625">
        <v>0</v>
      </c>
      <c r="E3625">
        <v>0</v>
      </c>
      <c r="F3625">
        <v>0</v>
      </c>
      <c r="G3625">
        <v>0</v>
      </c>
      <c r="H3625">
        <v>0</v>
      </c>
      <c r="I3625">
        <v>0</v>
      </c>
      <c r="J3625">
        <v>0</v>
      </c>
      <c r="K3625">
        <v>0</v>
      </c>
      <c r="L3625">
        <v>0</v>
      </c>
      <c r="M3625">
        <v>0</v>
      </c>
      <c r="N3625">
        <v>0</v>
      </c>
      <c r="O3625">
        <v>0</v>
      </c>
      <c r="P3625">
        <v>0</v>
      </c>
      <c r="Q3625">
        <v>0</v>
      </c>
      <c r="R3625">
        <v>0</v>
      </c>
      <c r="S3625">
        <v>0</v>
      </c>
      <c r="T3625">
        <v>0</v>
      </c>
      <c r="U3625">
        <v>0</v>
      </c>
      <c r="V3625">
        <v>0</v>
      </c>
      <c r="W3625">
        <v>0</v>
      </c>
      <c r="X3625">
        <v>0</v>
      </c>
      <c r="Y3625">
        <v>0</v>
      </c>
      <c r="Z3625">
        <v>0</v>
      </c>
      <c r="AA3625">
        <v>0</v>
      </c>
      <c r="AB3625">
        <v>0</v>
      </c>
      <c r="AC3625">
        <v>0</v>
      </c>
    </row>
    <row r="3626" spans="1:29">
      <c r="A3626" t="s">
        <v>14076</v>
      </c>
      <c r="B3626" t="s">
        <v>19</v>
      </c>
      <c r="C3626">
        <v>0</v>
      </c>
      <c r="D3626">
        <v>0</v>
      </c>
      <c r="E3626">
        <v>0</v>
      </c>
      <c r="F3626">
        <v>0</v>
      </c>
      <c r="G3626">
        <v>0</v>
      </c>
      <c r="H3626">
        <v>0</v>
      </c>
      <c r="I3626">
        <v>0</v>
      </c>
      <c r="J3626">
        <v>0</v>
      </c>
      <c r="K3626">
        <v>0</v>
      </c>
      <c r="L3626">
        <v>0</v>
      </c>
      <c r="M3626">
        <v>0</v>
      </c>
      <c r="N3626">
        <v>0</v>
      </c>
      <c r="O3626">
        <v>0</v>
      </c>
      <c r="P3626">
        <v>0</v>
      </c>
      <c r="Q3626">
        <v>0</v>
      </c>
      <c r="R3626">
        <v>0</v>
      </c>
      <c r="S3626">
        <v>0</v>
      </c>
      <c r="T3626">
        <v>0</v>
      </c>
      <c r="U3626">
        <v>0</v>
      </c>
      <c r="V3626">
        <v>0</v>
      </c>
      <c r="W3626">
        <v>0</v>
      </c>
      <c r="X3626">
        <v>0</v>
      </c>
      <c r="Y3626">
        <v>0</v>
      </c>
      <c r="Z3626">
        <v>0</v>
      </c>
      <c r="AA3626">
        <v>0</v>
      </c>
      <c r="AB3626">
        <v>0</v>
      </c>
      <c r="AC3626">
        <v>0</v>
      </c>
    </row>
    <row r="3627" spans="1:29">
      <c r="A3627" t="s">
        <v>14077</v>
      </c>
      <c r="B3627" t="s">
        <v>19</v>
      </c>
      <c r="C3627">
        <v>0</v>
      </c>
      <c r="D3627">
        <v>0</v>
      </c>
      <c r="E3627">
        <v>0</v>
      </c>
      <c r="F3627">
        <v>0</v>
      </c>
      <c r="G3627">
        <v>0</v>
      </c>
      <c r="H3627">
        <v>0</v>
      </c>
      <c r="I3627">
        <v>0</v>
      </c>
      <c r="J3627">
        <v>0</v>
      </c>
      <c r="K3627">
        <v>0</v>
      </c>
      <c r="L3627">
        <v>0</v>
      </c>
      <c r="M3627">
        <v>0</v>
      </c>
      <c r="N3627">
        <v>0</v>
      </c>
      <c r="O3627">
        <v>0</v>
      </c>
      <c r="P3627">
        <v>0</v>
      </c>
      <c r="Q3627">
        <v>0</v>
      </c>
      <c r="R3627">
        <v>0</v>
      </c>
      <c r="S3627">
        <v>0</v>
      </c>
      <c r="T3627">
        <v>0</v>
      </c>
      <c r="U3627">
        <v>0</v>
      </c>
      <c r="V3627">
        <v>0</v>
      </c>
      <c r="W3627">
        <v>0</v>
      </c>
      <c r="X3627">
        <v>0</v>
      </c>
      <c r="Y3627">
        <v>0</v>
      </c>
      <c r="Z3627">
        <v>0</v>
      </c>
      <c r="AA3627">
        <v>0</v>
      </c>
      <c r="AB3627">
        <v>0</v>
      </c>
      <c r="AC3627">
        <v>0</v>
      </c>
    </row>
    <row r="3628" spans="1:29">
      <c r="A3628" t="s">
        <v>14078</v>
      </c>
      <c r="B3628" t="s">
        <v>19</v>
      </c>
      <c r="C3628">
        <v>0</v>
      </c>
      <c r="D3628">
        <v>0</v>
      </c>
      <c r="E3628">
        <v>0</v>
      </c>
      <c r="F3628">
        <v>0</v>
      </c>
      <c r="G3628">
        <v>0</v>
      </c>
      <c r="H3628">
        <v>0</v>
      </c>
      <c r="I3628">
        <v>0</v>
      </c>
      <c r="J3628">
        <v>0</v>
      </c>
      <c r="K3628">
        <v>0</v>
      </c>
      <c r="L3628">
        <v>0</v>
      </c>
      <c r="M3628">
        <v>0</v>
      </c>
      <c r="N3628">
        <v>0</v>
      </c>
      <c r="O3628">
        <v>0</v>
      </c>
      <c r="P3628">
        <v>0</v>
      </c>
      <c r="Q3628">
        <v>0</v>
      </c>
      <c r="R3628">
        <v>0</v>
      </c>
      <c r="S3628">
        <v>0</v>
      </c>
      <c r="T3628">
        <v>0</v>
      </c>
      <c r="U3628">
        <v>0</v>
      </c>
      <c r="V3628">
        <v>0</v>
      </c>
      <c r="W3628">
        <v>0</v>
      </c>
      <c r="X3628">
        <v>0</v>
      </c>
      <c r="Y3628">
        <v>0</v>
      </c>
      <c r="Z3628">
        <v>0</v>
      </c>
      <c r="AA3628">
        <v>0</v>
      </c>
      <c r="AB3628">
        <v>0</v>
      </c>
      <c r="AC3628">
        <v>0</v>
      </c>
    </row>
    <row r="3629" spans="1:29">
      <c r="A3629" t="s">
        <v>14079</v>
      </c>
      <c r="B3629" t="s">
        <v>19</v>
      </c>
      <c r="C3629">
        <v>0</v>
      </c>
      <c r="D3629">
        <v>0</v>
      </c>
      <c r="E3629">
        <v>0</v>
      </c>
      <c r="F3629">
        <v>0</v>
      </c>
      <c r="G3629">
        <v>0</v>
      </c>
      <c r="H3629">
        <v>0</v>
      </c>
      <c r="I3629">
        <v>0</v>
      </c>
      <c r="J3629">
        <v>0</v>
      </c>
      <c r="K3629">
        <v>0</v>
      </c>
      <c r="L3629">
        <v>0</v>
      </c>
      <c r="M3629">
        <v>0</v>
      </c>
      <c r="N3629">
        <v>0</v>
      </c>
      <c r="O3629">
        <v>0</v>
      </c>
      <c r="P3629">
        <v>0</v>
      </c>
      <c r="Q3629">
        <v>0</v>
      </c>
      <c r="R3629">
        <v>0</v>
      </c>
      <c r="S3629">
        <v>0</v>
      </c>
      <c r="T3629">
        <v>0</v>
      </c>
      <c r="U3629">
        <v>0</v>
      </c>
      <c r="V3629">
        <v>0</v>
      </c>
      <c r="W3629">
        <v>0</v>
      </c>
      <c r="X3629">
        <v>0</v>
      </c>
      <c r="Y3629">
        <v>0</v>
      </c>
      <c r="Z3629">
        <v>0</v>
      </c>
      <c r="AA3629">
        <v>0</v>
      </c>
      <c r="AB3629">
        <v>0</v>
      </c>
      <c r="AC3629">
        <v>0</v>
      </c>
    </row>
    <row r="3630" spans="1:29">
      <c r="A3630" t="s">
        <v>14080</v>
      </c>
      <c r="B3630" t="s">
        <v>19</v>
      </c>
      <c r="C3630">
        <v>0</v>
      </c>
      <c r="D3630">
        <v>0</v>
      </c>
      <c r="E3630">
        <v>0</v>
      </c>
      <c r="F3630">
        <v>0</v>
      </c>
      <c r="G3630">
        <v>0</v>
      </c>
      <c r="H3630">
        <v>0</v>
      </c>
      <c r="I3630">
        <v>0</v>
      </c>
      <c r="J3630">
        <v>0</v>
      </c>
      <c r="K3630">
        <v>0</v>
      </c>
      <c r="L3630">
        <v>0</v>
      </c>
      <c r="M3630">
        <v>0</v>
      </c>
      <c r="N3630">
        <v>0</v>
      </c>
      <c r="O3630">
        <v>0</v>
      </c>
      <c r="P3630">
        <v>0</v>
      </c>
      <c r="Q3630">
        <v>0</v>
      </c>
      <c r="R3630">
        <v>0</v>
      </c>
      <c r="S3630">
        <v>0</v>
      </c>
      <c r="T3630">
        <v>0</v>
      </c>
      <c r="U3630">
        <v>0</v>
      </c>
      <c r="V3630">
        <v>0</v>
      </c>
      <c r="W3630">
        <v>0</v>
      </c>
      <c r="X3630">
        <v>0</v>
      </c>
      <c r="Y3630">
        <v>0</v>
      </c>
      <c r="Z3630">
        <v>0</v>
      </c>
      <c r="AA3630">
        <v>0</v>
      </c>
      <c r="AB3630">
        <v>0</v>
      </c>
      <c r="AC3630">
        <v>0</v>
      </c>
    </row>
    <row r="3631" spans="1:29">
      <c r="A3631" t="s">
        <v>14081</v>
      </c>
      <c r="B3631" t="s">
        <v>19</v>
      </c>
      <c r="C3631">
        <v>0</v>
      </c>
      <c r="D3631">
        <v>0</v>
      </c>
      <c r="E3631">
        <v>0</v>
      </c>
      <c r="F3631">
        <v>0</v>
      </c>
      <c r="G3631">
        <v>0</v>
      </c>
      <c r="H3631">
        <v>0</v>
      </c>
      <c r="I3631">
        <v>0</v>
      </c>
      <c r="J3631">
        <v>0</v>
      </c>
      <c r="K3631">
        <v>0</v>
      </c>
      <c r="L3631">
        <v>0</v>
      </c>
      <c r="M3631">
        <v>0</v>
      </c>
      <c r="N3631">
        <v>0</v>
      </c>
      <c r="O3631">
        <v>0</v>
      </c>
      <c r="P3631">
        <v>0</v>
      </c>
      <c r="Q3631">
        <v>0</v>
      </c>
      <c r="R3631">
        <v>0</v>
      </c>
      <c r="S3631">
        <v>0</v>
      </c>
      <c r="T3631">
        <v>0</v>
      </c>
      <c r="U3631">
        <v>0</v>
      </c>
      <c r="V3631">
        <v>0</v>
      </c>
      <c r="W3631">
        <v>0</v>
      </c>
      <c r="X3631">
        <v>0</v>
      </c>
      <c r="Y3631">
        <v>0</v>
      </c>
      <c r="Z3631">
        <v>0</v>
      </c>
      <c r="AA3631">
        <v>0</v>
      </c>
      <c r="AB3631">
        <v>0</v>
      </c>
      <c r="AC3631">
        <v>0</v>
      </c>
    </row>
    <row r="3632" spans="1:29">
      <c r="A3632" t="s">
        <v>14082</v>
      </c>
      <c r="B3632" t="s">
        <v>19</v>
      </c>
      <c r="C3632">
        <v>0</v>
      </c>
      <c r="D3632">
        <v>0</v>
      </c>
      <c r="E3632">
        <v>0</v>
      </c>
      <c r="F3632">
        <v>0</v>
      </c>
      <c r="G3632">
        <v>0</v>
      </c>
      <c r="H3632">
        <v>0</v>
      </c>
      <c r="I3632">
        <v>0</v>
      </c>
      <c r="J3632">
        <v>0</v>
      </c>
      <c r="K3632">
        <v>0</v>
      </c>
      <c r="L3632">
        <v>0</v>
      </c>
      <c r="M3632">
        <v>0</v>
      </c>
      <c r="N3632">
        <v>0</v>
      </c>
      <c r="O3632">
        <v>0</v>
      </c>
      <c r="P3632">
        <v>0</v>
      </c>
      <c r="Q3632">
        <v>0</v>
      </c>
      <c r="R3632">
        <v>0</v>
      </c>
      <c r="S3632">
        <v>0</v>
      </c>
      <c r="T3632">
        <v>0</v>
      </c>
      <c r="U3632">
        <v>0</v>
      </c>
      <c r="V3632">
        <v>0</v>
      </c>
      <c r="W3632">
        <v>0</v>
      </c>
      <c r="X3632">
        <v>0</v>
      </c>
      <c r="Y3632">
        <v>0</v>
      </c>
      <c r="Z3632">
        <v>0</v>
      </c>
      <c r="AA3632">
        <v>0</v>
      </c>
      <c r="AB3632">
        <v>0</v>
      </c>
      <c r="AC3632">
        <v>0</v>
      </c>
    </row>
    <row r="3633" spans="1:29">
      <c r="A3633" t="s">
        <v>14083</v>
      </c>
      <c r="B3633" t="s">
        <v>19</v>
      </c>
      <c r="C3633">
        <v>0</v>
      </c>
      <c r="D3633">
        <v>0</v>
      </c>
      <c r="E3633">
        <v>0</v>
      </c>
      <c r="F3633">
        <v>0</v>
      </c>
      <c r="G3633">
        <v>0</v>
      </c>
      <c r="H3633">
        <v>0</v>
      </c>
      <c r="I3633">
        <v>0</v>
      </c>
      <c r="J3633">
        <v>0</v>
      </c>
      <c r="K3633">
        <v>0</v>
      </c>
      <c r="L3633">
        <v>0</v>
      </c>
      <c r="M3633">
        <v>0</v>
      </c>
      <c r="N3633">
        <v>0</v>
      </c>
      <c r="O3633">
        <v>0</v>
      </c>
      <c r="P3633">
        <v>0</v>
      </c>
      <c r="Q3633">
        <v>0</v>
      </c>
      <c r="R3633">
        <v>0</v>
      </c>
      <c r="S3633">
        <v>0</v>
      </c>
      <c r="T3633">
        <v>0</v>
      </c>
      <c r="U3633">
        <v>0</v>
      </c>
      <c r="V3633">
        <v>0</v>
      </c>
      <c r="W3633">
        <v>0</v>
      </c>
      <c r="X3633">
        <v>0</v>
      </c>
      <c r="Y3633">
        <v>0</v>
      </c>
      <c r="Z3633">
        <v>0</v>
      </c>
      <c r="AA3633">
        <v>0</v>
      </c>
      <c r="AB3633">
        <v>0</v>
      </c>
      <c r="AC3633">
        <v>0</v>
      </c>
    </row>
    <row r="3634" spans="1:29">
      <c r="A3634" t="s">
        <v>14084</v>
      </c>
      <c r="B3634" t="s">
        <v>19</v>
      </c>
      <c r="C3634" s="2">
        <v>9495400000000</v>
      </c>
      <c r="D3634" s="2">
        <v>9959280000000</v>
      </c>
      <c r="E3634" s="2">
        <v>10338000000000</v>
      </c>
      <c r="F3634" s="2">
        <v>10773400000000</v>
      </c>
      <c r="G3634" s="2">
        <v>11133200000000</v>
      </c>
      <c r="H3634" s="2">
        <v>11152100000000</v>
      </c>
      <c r="I3634" s="2">
        <v>11152100000000</v>
      </c>
      <c r="J3634" s="2">
        <v>11123700000000</v>
      </c>
      <c r="K3634" s="2">
        <v>11057500000000</v>
      </c>
      <c r="L3634" s="2">
        <v>10934400000000</v>
      </c>
      <c r="M3634" s="2">
        <v>10754500000000</v>
      </c>
      <c r="N3634" s="2">
        <v>10527300000000</v>
      </c>
      <c r="O3634" s="2">
        <v>10233800000000</v>
      </c>
      <c r="P3634" s="2">
        <v>9921420000000</v>
      </c>
      <c r="Q3634" s="2">
        <v>9627940000000</v>
      </c>
      <c r="R3634" s="2">
        <v>9379900000000</v>
      </c>
      <c r="S3634" s="2">
        <v>9127130000000</v>
      </c>
      <c r="T3634" s="2">
        <v>8871530000000</v>
      </c>
      <c r="U3634" s="2">
        <v>8613080000000</v>
      </c>
      <c r="V3634" s="2">
        <v>8346110000000</v>
      </c>
      <c r="W3634" s="2">
        <v>8076300000000</v>
      </c>
      <c r="X3634" s="2">
        <v>7830160000000</v>
      </c>
      <c r="Y3634" s="2">
        <v>7607680000000</v>
      </c>
      <c r="Z3634" s="2">
        <v>7406030000000</v>
      </c>
      <c r="AA3634" s="2">
        <v>7220480000000</v>
      </c>
      <c r="AB3634" s="2">
        <v>7028300000000</v>
      </c>
      <c r="AC3634" s="2">
        <v>6785000000000</v>
      </c>
    </row>
    <row r="3635" spans="1:29">
      <c r="A3635" t="s">
        <v>14085</v>
      </c>
      <c r="B3635" t="s">
        <v>19</v>
      </c>
      <c r="C3635" s="2">
        <v>88163700</v>
      </c>
      <c r="D3635" s="2">
        <v>92470800</v>
      </c>
      <c r="E3635" s="2">
        <v>95986800</v>
      </c>
      <c r="F3635" s="2">
        <v>100030000</v>
      </c>
      <c r="G3635" s="2">
        <v>103370000</v>
      </c>
      <c r="H3635" s="2">
        <v>103546000</v>
      </c>
      <c r="I3635" s="2">
        <v>103546000</v>
      </c>
      <c r="J3635" s="2">
        <v>103282000</v>
      </c>
      <c r="K3635" s="2">
        <v>102667000</v>
      </c>
      <c r="L3635" s="2">
        <v>101524000</v>
      </c>
      <c r="M3635" s="2">
        <v>99854400</v>
      </c>
      <c r="N3635" s="2">
        <v>97744800</v>
      </c>
      <c r="O3635" s="2">
        <v>95019900</v>
      </c>
      <c r="P3635" s="2">
        <v>92119200</v>
      </c>
      <c r="Q3635" s="2">
        <v>89394300</v>
      </c>
      <c r="R3635" s="2">
        <v>87091300</v>
      </c>
      <c r="S3635" s="2">
        <v>84744400</v>
      </c>
      <c r="T3635" s="2">
        <v>82371100</v>
      </c>
      <c r="U3635" s="2">
        <v>79971400</v>
      </c>
      <c r="V3635" s="2">
        <v>77492600</v>
      </c>
      <c r="W3635" s="2">
        <v>74987500</v>
      </c>
      <c r="X3635" s="2">
        <v>72702100</v>
      </c>
      <c r="Y3635" s="2">
        <v>70636400</v>
      </c>
      <c r="Z3635" s="2">
        <v>68764200</v>
      </c>
      <c r="AA3635" s="2">
        <v>67041300</v>
      </c>
      <c r="AB3635" s="2">
        <v>65257000</v>
      </c>
      <c r="AC3635" s="2">
        <v>62997900</v>
      </c>
    </row>
    <row r="3636" spans="1:29">
      <c r="A3636" t="s">
        <v>14086</v>
      </c>
      <c r="B3636" t="s">
        <v>19</v>
      </c>
      <c r="C3636" s="2">
        <v>2988640000</v>
      </c>
      <c r="D3636" s="2">
        <v>3134640000</v>
      </c>
      <c r="E3636" s="2">
        <v>3253830000</v>
      </c>
      <c r="F3636" s="2">
        <v>3390900000</v>
      </c>
      <c r="G3636" s="2">
        <v>3504130000</v>
      </c>
      <c r="H3636" s="2">
        <v>3510090000</v>
      </c>
      <c r="I3636" s="2">
        <v>3510090000</v>
      </c>
      <c r="J3636" s="2">
        <v>3501150000</v>
      </c>
      <c r="K3636" s="2">
        <v>3480290000</v>
      </c>
      <c r="L3636" s="2">
        <v>3441550000</v>
      </c>
      <c r="M3636" s="2">
        <v>3384940000</v>
      </c>
      <c r="N3636" s="2">
        <v>3313430000</v>
      </c>
      <c r="O3636" s="2">
        <v>3221060000</v>
      </c>
      <c r="P3636" s="2">
        <v>3122730000</v>
      </c>
      <c r="Q3636" s="2">
        <v>3030350000</v>
      </c>
      <c r="R3636" s="2">
        <v>2952290000</v>
      </c>
      <c r="S3636" s="2">
        <v>2872730000</v>
      </c>
      <c r="T3636" s="2">
        <v>2792280000</v>
      </c>
      <c r="U3636" s="2">
        <v>2710930000</v>
      </c>
      <c r="V3636" s="2">
        <v>2626900000</v>
      </c>
      <c r="W3636" s="2">
        <v>2541980000</v>
      </c>
      <c r="X3636" s="2">
        <v>2464510000</v>
      </c>
      <c r="Y3636" s="2">
        <v>2394490000</v>
      </c>
      <c r="Z3636" s="2">
        <v>2331020000</v>
      </c>
      <c r="AA3636" s="2">
        <v>2272620000</v>
      </c>
      <c r="AB3636" s="2">
        <v>2212130000</v>
      </c>
      <c r="AC3636" s="2">
        <v>2135550000</v>
      </c>
    </row>
    <row r="3637" spans="1:29">
      <c r="A3637" t="s">
        <v>14087</v>
      </c>
      <c r="B3637" t="s">
        <v>19</v>
      </c>
      <c r="C3637" s="2">
        <v>8641750000</v>
      </c>
      <c r="D3637" s="2">
        <v>9063930000</v>
      </c>
      <c r="E3637" s="2">
        <v>9408560000</v>
      </c>
      <c r="F3637" s="2">
        <v>9804890000</v>
      </c>
      <c r="G3637" s="2">
        <v>10132300000</v>
      </c>
      <c r="H3637" s="2">
        <v>10149500000</v>
      </c>
      <c r="I3637" s="2">
        <v>10149500000</v>
      </c>
      <c r="J3637" s="2">
        <v>10123700000</v>
      </c>
      <c r="K3637" s="2">
        <v>10063400000</v>
      </c>
      <c r="L3637" s="2">
        <v>9951360000</v>
      </c>
      <c r="M3637" s="2">
        <v>9787660000</v>
      </c>
      <c r="N3637" s="2">
        <v>9580880000</v>
      </c>
      <c r="O3637" s="2">
        <v>9313790000</v>
      </c>
      <c r="P3637" s="2">
        <v>9029460000</v>
      </c>
      <c r="Q3637" s="2">
        <v>8762370000</v>
      </c>
      <c r="R3637" s="2">
        <v>8536630000</v>
      </c>
      <c r="S3637" s="2">
        <v>8306590000</v>
      </c>
      <c r="T3637" s="2">
        <v>8073960000</v>
      </c>
      <c r="U3637" s="2">
        <v>7838750000</v>
      </c>
      <c r="V3637" s="2">
        <v>7595780000</v>
      </c>
      <c r="W3637" s="2">
        <v>7350220000</v>
      </c>
      <c r="X3637" s="2">
        <v>7126210000</v>
      </c>
      <c r="Y3637" s="2">
        <v>6923740000</v>
      </c>
      <c r="Z3637" s="2">
        <v>6740220000</v>
      </c>
      <c r="AA3637" s="2">
        <v>6571350000</v>
      </c>
      <c r="AB3637" s="2">
        <v>6396440000</v>
      </c>
      <c r="AC3637" s="2">
        <v>6175020000</v>
      </c>
    </row>
    <row r="3638" spans="1:29">
      <c r="A3638" t="s">
        <v>14088</v>
      </c>
      <c r="B3638" t="s">
        <v>19</v>
      </c>
      <c r="C3638" s="2">
        <v>3083420000</v>
      </c>
      <c r="D3638" s="2">
        <v>3234060000</v>
      </c>
      <c r="E3638" s="2">
        <v>3357030000</v>
      </c>
      <c r="F3638" s="2">
        <v>3498440000</v>
      </c>
      <c r="G3638" s="2">
        <v>3615260000</v>
      </c>
      <c r="H3638" s="2">
        <v>3621410000</v>
      </c>
      <c r="I3638" s="2">
        <v>3621410000</v>
      </c>
      <c r="J3638" s="2">
        <v>3612180000</v>
      </c>
      <c r="K3638" s="2">
        <v>3590670000</v>
      </c>
      <c r="L3638" s="2">
        <v>3550700000</v>
      </c>
      <c r="M3638" s="2">
        <v>3492290000</v>
      </c>
      <c r="N3638" s="2">
        <v>3418510000</v>
      </c>
      <c r="O3638" s="2">
        <v>3323210000</v>
      </c>
      <c r="P3638" s="2">
        <v>3221760000</v>
      </c>
      <c r="Q3638" s="2">
        <v>3126460000</v>
      </c>
      <c r="R3638" s="2">
        <v>3045920000</v>
      </c>
      <c r="S3638" s="2">
        <v>2963840000</v>
      </c>
      <c r="T3638" s="2">
        <v>2880830000</v>
      </c>
      <c r="U3638" s="2">
        <v>2796910000</v>
      </c>
      <c r="V3638" s="2">
        <v>2710210000</v>
      </c>
      <c r="W3638" s="2">
        <v>2622600000</v>
      </c>
      <c r="X3638" s="2">
        <v>2542670000</v>
      </c>
      <c r="Y3638" s="2">
        <v>2470430000</v>
      </c>
      <c r="Z3638" s="2">
        <v>2404950000</v>
      </c>
      <c r="AA3638" s="2">
        <v>2344690000</v>
      </c>
      <c r="AB3638" s="2">
        <v>2282290000</v>
      </c>
      <c r="AC3638" s="2">
        <v>2203280000</v>
      </c>
    </row>
    <row r="3639" spans="1:29">
      <c r="A3639" t="s">
        <v>14089</v>
      </c>
      <c r="B3639" t="s">
        <v>19</v>
      </c>
      <c r="C3639" s="2">
        <v>927374000</v>
      </c>
      <c r="D3639" s="2">
        <v>972679000</v>
      </c>
      <c r="E3639" s="2">
        <v>1009660000</v>
      </c>
      <c r="F3639" s="2">
        <v>1052190000</v>
      </c>
      <c r="G3639" s="2">
        <v>1087330000</v>
      </c>
      <c r="H3639" s="2">
        <v>1089180000</v>
      </c>
      <c r="I3639" s="2">
        <v>1089180000</v>
      </c>
      <c r="J3639" s="2">
        <v>1086400000</v>
      </c>
      <c r="K3639" s="2">
        <v>1079930000</v>
      </c>
      <c r="L3639" s="2">
        <v>1067910000</v>
      </c>
      <c r="M3639" s="2">
        <v>1050350000</v>
      </c>
      <c r="N3639" s="2">
        <v>1028160000</v>
      </c>
      <c r="O3639" s="2">
        <v>999493000</v>
      </c>
      <c r="P3639" s="2">
        <v>968981000</v>
      </c>
      <c r="Q3639" s="2">
        <v>940318000</v>
      </c>
      <c r="R3639" s="2">
        <v>916094000</v>
      </c>
      <c r="S3639" s="2">
        <v>891407000</v>
      </c>
      <c r="T3639" s="2">
        <v>866443000</v>
      </c>
      <c r="U3639" s="2">
        <v>841201000</v>
      </c>
      <c r="V3639" s="2">
        <v>815127000</v>
      </c>
      <c r="W3639" s="2">
        <v>788776000</v>
      </c>
      <c r="X3639" s="2">
        <v>764737000</v>
      </c>
      <c r="Y3639" s="2">
        <v>743009000</v>
      </c>
      <c r="Z3639" s="2">
        <v>723315000</v>
      </c>
      <c r="AA3639" s="2">
        <v>705192000</v>
      </c>
      <c r="AB3639" s="2">
        <v>686423000</v>
      </c>
      <c r="AC3639" s="2">
        <v>662661000</v>
      </c>
    </row>
    <row r="3640" spans="1:29">
      <c r="A3640" t="s">
        <v>14090</v>
      </c>
      <c r="B3640" t="s">
        <v>19</v>
      </c>
      <c r="C3640" s="2">
        <v>23133600000</v>
      </c>
      <c r="D3640" s="2">
        <v>24263700000</v>
      </c>
      <c r="E3640" s="2">
        <v>25186300000</v>
      </c>
      <c r="F3640" s="2">
        <v>26247300000</v>
      </c>
      <c r="G3640" s="2">
        <v>27123700000</v>
      </c>
      <c r="H3640" s="2">
        <v>27169900000</v>
      </c>
      <c r="I3640" s="2">
        <v>27169900000</v>
      </c>
      <c r="J3640" s="2">
        <v>27100700000</v>
      </c>
      <c r="K3640" s="2">
        <v>26939200000</v>
      </c>
      <c r="L3640" s="2">
        <v>26639400000</v>
      </c>
      <c r="M3640" s="2">
        <v>26201200000</v>
      </c>
      <c r="N3640" s="2">
        <v>25647600000</v>
      </c>
      <c r="O3640" s="2">
        <v>24932600000</v>
      </c>
      <c r="P3640" s="2">
        <v>24171500000</v>
      </c>
      <c r="Q3640" s="2">
        <v>23456500000</v>
      </c>
      <c r="R3640" s="2">
        <v>22852200000</v>
      </c>
      <c r="S3640" s="2">
        <v>22236400000</v>
      </c>
      <c r="T3640" s="2">
        <v>21613600000</v>
      </c>
      <c r="U3640" s="2">
        <v>20984000000</v>
      </c>
      <c r="V3640" s="2">
        <v>20333600000</v>
      </c>
      <c r="W3640" s="2">
        <v>19676200000</v>
      </c>
      <c r="X3640" s="2">
        <v>19076600000</v>
      </c>
      <c r="Y3640" s="2">
        <v>18534600000</v>
      </c>
      <c r="Z3640" s="2">
        <v>18043300000</v>
      </c>
      <c r="AA3640" s="2">
        <v>17591200000</v>
      </c>
      <c r="AB3640" s="2">
        <v>17123000000</v>
      </c>
      <c r="AC3640" s="2">
        <v>16530300000</v>
      </c>
    </row>
    <row r="3641" spans="1:29">
      <c r="A3641" t="s">
        <v>14091</v>
      </c>
      <c r="B3641" t="s">
        <v>19</v>
      </c>
      <c r="C3641" s="2">
        <v>32396900</v>
      </c>
      <c r="D3641" s="2">
        <v>33979600</v>
      </c>
      <c r="E3641" s="2">
        <v>35271600</v>
      </c>
      <c r="F3641" s="2">
        <v>36757400</v>
      </c>
      <c r="G3641" s="2">
        <v>37984800</v>
      </c>
      <c r="H3641" s="2">
        <v>38049400</v>
      </c>
      <c r="I3641" s="2">
        <v>38049400</v>
      </c>
      <c r="J3641" s="2">
        <v>37952500</v>
      </c>
      <c r="K3641" s="2">
        <v>37726400</v>
      </c>
      <c r="L3641" s="2">
        <v>37306500</v>
      </c>
      <c r="M3641" s="2">
        <v>36692800</v>
      </c>
      <c r="N3641" s="2">
        <v>35917600</v>
      </c>
      <c r="O3641" s="2">
        <v>34916300</v>
      </c>
      <c r="P3641" s="2">
        <v>33850400</v>
      </c>
      <c r="Q3641" s="2">
        <v>32849100</v>
      </c>
      <c r="R3641" s="2">
        <v>32002800</v>
      </c>
      <c r="S3641" s="2">
        <v>31140400</v>
      </c>
      <c r="T3641" s="2">
        <v>30268300</v>
      </c>
      <c r="U3641" s="2">
        <v>29386500</v>
      </c>
      <c r="V3641" s="2">
        <v>28475700</v>
      </c>
      <c r="W3641" s="2">
        <v>27555100</v>
      </c>
      <c r="X3641" s="2">
        <v>26715300</v>
      </c>
      <c r="Y3641" s="2">
        <v>25956300</v>
      </c>
      <c r="Z3641" s="2">
        <v>25268300</v>
      </c>
      <c r="AA3641" s="2">
        <v>24635200</v>
      </c>
      <c r="AB3641" s="2">
        <v>23979500</v>
      </c>
      <c r="AC3641" s="2">
        <v>23149400</v>
      </c>
    </row>
    <row r="3642" spans="1:29">
      <c r="A3642" t="s">
        <v>14092</v>
      </c>
      <c r="B3642" t="s">
        <v>19</v>
      </c>
      <c r="C3642" s="2">
        <v>22066000</v>
      </c>
      <c r="D3642" s="2">
        <v>23144000</v>
      </c>
      <c r="E3642" s="2">
        <v>24024000</v>
      </c>
      <c r="F3642" s="2">
        <v>25036000</v>
      </c>
      <c r="G3642" s="2">
        <v>25872000</v>
      </c>
      <c r="H3642" s="2">
        <v>25916000</v>
      </c>
      <c r="I3642" s="2">
        <v>25916000</v>
      </c>
      <c r="J3642" s="2">
        <v>25850000</v>
      </c>
      <c r="K3642" s="2">
        <v>25696000</v>
      </c>
      <c r="L3642" s="2">
        <v>25410000</v>
      </c>
      <c r="M3642" s="2">
        <v>24992000</v>
      </c>
      <c r="N3642" s="2">
        <v>24464000</v>
      </c>
      <c r="O3642" s="2">
        <v>23782000</v>
      </c>
      <c r="P3642" s="2">
        <v>23056000</v>
      </c>
      <c r="Q3642" s="2">
        <v>22374000</v>
      </c>
      <c r="R3642" s="2">
        <v>21797600</v>
      </c>
      <c r="S3642" s="2">
        <v>21210200</v>
      </c>
      <c r="T3642" s="2">
        <v>20616200</v>
      </c>
      <c r="U3642" s="2">
        <v>20015600</v>
      </c>
      <c r="V3642" s="2">
        <v>19395200</v>
      </c>
      <c r="W3642" s="2">
        <v>18768200</v>
      </c>
      <c r="X3642" s="2">
        <v>18196200</v>
      </c>
      <c r="Y3642" s="2">
        <v>17679200</v>
      </c>
      <c r="Z3642" s="2">
        <v>17210600</v>
      </c>
      <c r="AA3642" s="2">
        <v>16779400</v>
      </c>
      <c r="AB3642" s="2">
        <v>16332800</v>
      </c>
      <c r="AC3642" s="2">
        <v>15767400</v>
      </c>
    </row>
    <row r="3643" spans="1:29">
      <c r="A3643" t="s">
        <v>14093</v>
      </c>
      <c r="B3643" t="s">
        <v>19</v>
      </c>
      <c r="C3643" s="2">
        <v>796081000</v>
      </c>
      <c r="D3643" s="2">
        <v>834972000</v>
      </c>
      <c r="E3643" s="2">
        <v>866720000</v>
      </c>
      <c r="F3643" s="2">
        <v>903231000</v>
      </c>
      <c r="G3643" s="2">
        <v>933391000</v>
      </c>
      <c r="H3643" s="2">
        <v>934979000</v>
      </c>
      <c r="I3643" s="2">
        <v>934979000</v>
      </c>
      <c r="J3643" s="2">
        <v>932598000</v>
      </c>
      <c r="K3643" s="2">
        <v>927042000</v>
      </c>
      <c r="L3643" s="2">
        <v>916724000</v>
      </c>
      <c r="M3643" s="2">
        <v>901643000</v>
      </c>
      <c r="N3643" s="2">
        <v>882594000</v>
      </c>
      <c r="O3643" s="2">
        <v>857990000</v>
      </c>
      <c r="P3643" s="2">
        <v>831798000</v>
      </c>
      <c r="Q3643" s="2">
        <v>807193000</v>
      </c>
      <c r="R3643" s="2">
        <v>786398000</v>
      </c>
      <c r="S3643" s="2">
        <v>765206000</v>
      </c>
      <c r="T3643" s="2">
        <v>743776000</v>
      </c>
      <c r="U3643" s="2">
        <v>722108000</v>
      </c>
      <c r="V3643" s="2">
        <v>699726000</v>
      </c>
      <c r="W3643" s="2">
        <v>677105000</v>
      </c>
      <c r="X3643" s="2">
        <v>656469000</v>
      </c>
      <c r="Y3643" s="2">
        <v>637817000</v>
      </c>
      <c r="Z3643" s="2">
        <v>620912000</v>
      </c>
      <c r="AA3643" s="2">
        <v>605355000</v>
      </c>
      <c r="AB3643" s="2">
        <v>589243000</v>
      </c>
      <c r="AC3643" s="2">
        <v>568845000</v>
      </c>
    </row>
    <row r="3644" spans="1:29">
      <c r="A3644" t="s">
        <v>14094</v>
      </c>
      <c r="B3644" t="s">
        <v>19</v>
      </c>
      <c r="C3644" s="2">
        <v>168203000</v>
      </c>
      <c r="D3644" s="2">
        <v>176420000</v>
      </c>
      <c r="E3644" s="2">
        <v>183128000</v>
      </c>
      <c r="F3644" s="2">
        <v>190843000</v>
      </c>
      <c r="G3644" s="2">
        <v>197215000</v>
      </c>
      <c r="H3644" s="2">
        <v>197551000</v>
      </c>
      <c r="I3644" s="2">
        <v>197551000</v>
      </c>
      <c r="J3644" s="2">
        <v>197048000</v>
      </c>
      <c r="K3644" s="2">
        <v>195874000</v>
      </c>
      <c r="L3644" s="2">
        <v>193694000</v>
      </c>
      <c r="M3644" s="2">
        <v>190507000</v>
      </c>
      <c r="N3644" s="2">
        <v>186482000</v>
      </c>
      <c r="O3644" s="2">
        <v>181284000</v>
      </c>
      <c r="P3644" s="2">
        <v>175750000</v>
      </c>
      <c r="Q3644" s="2">
        <v>170551000</v>
      </c>
      <c r="R3644" s="2">
        <v>166157000</v>
      </c>
      <c r="S3644" s="2">
        <v>161680000</v>
      </c>
      <c r="T3644" s="2">
        <v>157152000</v>
      </c>
      <c r="U3644" s="2">
        <v>152573000</v>
      </c>
      <c r="V3644" s="2">
        <v>147844000</v>
      </c>
      <c r="W3644" s="2">
        <v>143065000</v>
      </c>
      <c r="X3644" s="2">
        <v>138705000</v>
      </c>
      <c r="Y3644" s="2">
        <v>134764000</v>
      </c>
      <c r="Z3644" s="2">
        <v>131192000</v>
      </c>
      <c r="AA3644" s="2">
        <v>127905000</v>
      </c>
      <c r="AB3644" s="2">
        <v>124500000</v>
      </c>
      <c r="AC3644" s="2">
        <v>120191000</v>
      </c>
    </row>
    <row r="3645" spans="1:29">
      <c r="A3645" t="s">
        <v>14095</v>
      </c>
      <c r="B3645" t="s">
        <v>19</v>
      </c>
      <c r="C3645">
        <v>0</v>
      </c>
      <c r="D3645">
        <v>0</v>
      </c>
      <c r="E3645">
        <v>0</v>
      </c>
      <c r="F3645">
        <v>0</v>
      </c>
      <c r="G3645">
        <v>0</v>
      </c>
      <c r="H3645">
        <v>0</v>
      </c>
      <c r="I3645">
        <v>0</v>
      </c>
      <c r="J3645">
        <v>0</v>
      </c>
      <c r="K3645">
        <v>0</v>
      </c>
      <c r="L3645">
        <v>0</v>
      </c>
      <c r="M3645">
        <v>0</v>
      </c>
      <c r="N3645">
        <v>0</v>
      </c>
      <c r="O3645">
        <v>0</v>
      </c>
      <c r="P3645">
        <v>0</v>
      </c>
      <c r="Q3645">
        <v>0</v>
      </c>
      <c r="R3645">
        <v>0</v>
      </c>
      <c r="S3645">
        <v>0</v>
      </c>
      <c r="T3645">
        <v>0</v>
      </c>
      <c r="U3645">
        <v>0</v>
      </c>
      <c r="V3645">
        <v>0</v>
      </c>
      <c r="W3645">
        <v>0</v>
      </c>
      <c r="X3645">
        <v>0</v>
      </c>
      <c r="Y3645">
        <v>0</v>
      </c>
      <c r="Z3645">
        <v>0</v>
      </c>
      <c r="AA3645">
        <v>0</v>
      </c>
      <c r="AB3645">
        <v>0</v>
      </c>
      <c r="AC3645">
        <v>0</v>
      </c>
    </row>
    <row r="3646" spans="1:29">
      <c r="A3646" t="s">
        <v>14096</v>
      </c>
      <c r="B3646" t="s">
        <v>19</v>
      </c>
      <c r="C3646" s="2">
        <v>3547850000000</v>
      </c>
      <c r="D3646" s="2">
        <v>3565580000000</v>
      </c>
      <c r="E3646" s="2">
        <v>3649880000000</v>
      </c>
      <c r="F3646" s="2">
        <v>3595010000000</v>
      </c>
      <c r="G3646" s="2">
        <v>3477390000000</v>
      </c>
      <c r="H3646" s="2">
        <v>3371490000000</v>
      </c>
      <c r="I3646" s="2">
        <v>3311780000000</v>
      </c>
      <c r="J3646" s="2">
        <v>3260730000000</v>
      </c>
      <c r="K3646" s="2">
        <v>3200020000000</v>
      </c>
      <c r="L3646" s="2">
        <v>3067440000000</v>
      </c>
      <c r="M3646" s="2">
        <v>2967190000000</v>
      </c>
      <c r="N3646" s="2">
        <v>2857630000000</v>
      </c>
      <c r="O3646" s="2">
        <v>2736720000000</v>
      </c>
      <c r="P3646" s="2">
        <v>2641740000000</v>
      </c>
      <c r="Q3646" s="2">
        <v>2537600000000</v>
      </c>
      <c r="R3646" s="2">
        <v>2434780000000</v>
      </c>
      <c r="S3646" s="2">
        <v>2355750000000</v>
      </c>
      <c r="T3646" s="2">
        <v>2262060000000</v>
      </c>
      <c r="U3646" s="2">
        <v>2163970000000</v>
      </c>
      <c r="V3646" s="2">
        <v>2083700000000</v>
      </c>
      <c r="W3646" s="2">
        <v>1997050000000</v>
      </c>
      <c r="X3646" s="2">
        <v>1904990000000</v>
      </c>
      <c r="Y3646" s="2">
        <v>1810620000000</v>
      </c>
      <c r="Z3646" s="2">
        <v>1730410000000</v>
      </c>
      <c r="AA3646" s="2">
        <v>1643950000000</v>
      </c>
      <c r="AB3646" s="2">
        <v>1556930000000</v>
      </c>
      <c r="AC3646" s="2">
        <v>1474350000000</v>
      </c>
    </row>
    <row r="3647" spans="1:29">
      <c r="A3647" t="s">
        <v>14097</v>
      </c>
      <c r="B3647" t="s">
        <v>19</v>
      </c>
      <c r="C3647" s="2">
        <v>32941400</v>
      </c>
      <c r="D3647" s="2">
        <v>33106000</v>
      </c>
      <c r="E3647" s="2">
        <v>33888700</v>
      </c>
      <c r="F3647" s="2">
        <v>33379300</v>
      </c>
      <c r="G3647" s="2">
        <v>32287100</v>
      </c>
      <c r="H3647" s="2">
        <v>31303900</v>
      </c>
      <c r="I3647" s="2">
        <v>30749500</v>
      </c>
      <c r="J3647" s="2">
        <v>30275500</v>
      </c>
      <c r="K3647" s="2">
        <v>29711900</v>
      </c>
      <c r="L3647" s="2">
        <v>28480800</v>
      </c>
      <c r="M3647" s="2">
        <v>27550000</v>
      </c>
      <c r="N3647" s="2">
        <v>26532800</v>
      </c>
      <c r="O3647" s="2">
        <v>25410100</v>
      </c>
      <c r="P3647" s="2">
        <v>24528200</v>
      </c>
      <c r="Q3647" s="2">
        <v>23561300</v>
      </c>
      <c r="R3647" s="2">
        <v>22606700</v>
      </c>
      <c r="S3647" s="2">
        <v>21872900</v>
      </c>
      <c r="T3647" s="2">
        <v>21003000</v>
      </c>
      <c r="U3647" s="2">
        <v>20092200</v>
      </c>
      <c r="V3647" s="2">
        <v>19346900</v>
      </c>
      <c r="W3647" s="2">
        <v>18542400</v>
      </c>
      <c r="X3647" s="2">
        <v>17687600</v>
      </c>
      <c r="Y3647" s="2">
        <v>16811400</v>
      </c>
      <c r="Z3647" s="2">
        <v>16066600</v>
      </c>
      <c r="AA3647" s="2">
        <v>15263900</v>
      </c>
      <c r="AB3647" s="2">
        <v>14455900</v>
      </c>
      <c r="AC3647" s="2">
        <v>13689200</v>
      </c>
    </row>
    <row r="3648" spans="1:29">
      <c r="A3648" t="s">
        <v>14098</v>
      </c>
      <c r="B3648" t="s">
        <v>19</v>
      </c>
      <c r="C3648" s="2">
        <v>1116670000</v>
      </c>
      <c r="D3648" s="2">
        <v>1122250000</v>
      </c>
      <c r="E3648" s="2">
        <v>1148780000</v>
      </c>
      <c r="F3648" s="2">
        <v>1131520000</v>
      </c>
      <c r="G3648" s="2">
        <v>1094490000</v>
      </c>
      <c r="H3648" s="2">
        <v>1061160000</v>
      </c>
      <c r="I3648" s="2">
        <v>1042370000</v>
      </c>
      <c r="J3648" s="2">
        <v>1026300000</v>
      </c>
      <c r="K3648" s="2">
        <v>1007190000</v>
      </c>
      <c r="L3648" s="2">
        <v>965465000</v>
      </c>
      <c r="M3648" s="2">
        <v>933911000</v>
      </c>
      <c r="N3648" s="2">
        <v>899428000</v>
      </c>
      <c r="O3648" s="2">
        <v>861370000</v>
      </c>
      <c r="P3648" s="2">
        <v>831477000</v>
      </c>
      <c r="Q3648" s="2">
        <v>798699000</v>
      </c>
      <c r="R3648" s="2">
        <v>766337000</v>
      </c>
      <c r="S3648" s="2">
        <v>741463000</v>
      </c>
      <c r="T3648" s="2">
        <v>711974000</v>
      </c>
      <c r="U3648" s="2">
        <v>681100000</v>
      </c>
      <c r="V3648" s="2">
        <v>655836000</v>
      </c>
      <c r="W3648" s="2">
        <v>628565000</v>
      </c>
      <c r="X3648" s="2">
        <v>599587000</v>
      </c>
      <c r="Y3648" s="2">
        <v>569887000</v>
      </c>
      <c r="Z3648" s="2">
        <v>544639000</v>
      </c>
      <c r="AA3648" s="2">
        <v>517428000</v>
      </c>
      <c r="AB3648" s="2">
        <v>490036000</v>
      </c>
      <c r="AC3648" s="2">
        <v>464046000</v>
      </c>
    </row>
    <row r="3649" spans="1:29">
      <c r="A3649" t="s">
        <v>14099</v>
      </c>
      <c r="B3649" t="s">
        <v>19</v>
      </c>
      <c r="C3649" s="2">
        <v>3228890000</v>
      </c>
      <c r="D3649" s="2">
        <v>3245030000</v>
      </c>
      <c r="E3649" s="2">
        <v>3321750000</v>
      </c>
      <c r="F3649" s="2">
        <v>3271820000</v>
      </c>
      <c r="G3649" s="2">
        <v>3164760000</v>
      </c>
      <c r="H3649" s="2">
        <v>3068390000</v>
      </c>
      <c r="I3649" s="2">
        <v>3014050000</v>
      </c>
      <c r="J3649" s="2">
        <v>2967590000</v>
      </c>
      <c r="K3649" s="2">
        <v>2912340000</v>
      </c>
      <c r="L3649" s="2">
        <v>2791670000</v>
      </c>
      <c r="M3649" s="2">
        <v>2700430000</v>
      </c>
      <c r="N3649" s="2">
        <v>2600730000</v>
      </c>
      <c r="O3649" s="2">
        <v>2490680000</v>
      </c>
      <c r="P3649" s="2">
        <v>2404240000</v>
      </c>
      <c r="Q3649" s="2">
        <v>2309460000</v>
      </c>
      <c r="R3649" s="2">
        <v>2215890000</v>
      </c>
      <c r="S3649" s="2">
        <v>2143960000</v>
      </c>
      <c r="T3649" s="2">
        <v>2058700000</v>
      </c>
      <c r="U3649" s="2">
        <v>1969420000</v>
      </c>
      <c r="V3649" s="2">
        <v>1896370000</v>
      </c>
      <c r="W3649" s="2">
        <v>1817520000</v>
      </c>
      <c r="X3649" s="2">
        <v>1733730000</v>
      </c>
      <c r="Y3649" s="2">
        <v>1647850000</v>
      </c>
      <c r="Z3649" s="2">
        <v>1574840000</v>
      </c>
      <c r="AA3649" s="2">
        <v>1496160000</v>
      </c>
      <c r="AB3649" s="2">
        <v>1416960000</v>
      </c>
      <c r="AC3649" s="2">
        <v>1341800000</v>
      </c>
    </row>
    <row r="3650" spans="1:29">
      <c r="A3650" t="s">
        <v>14100</v>
      </c>
      <c r="B3650" t="s">
        <v>19</v>
      </c>
      <c r="C3650" s="2">
        <v>1152090000</v>
      </c>
      <c r="D3650" s="2">
        <v>1157840000</v>
      </c>
      <c r="E3650" s="2">
        <v>1185220000</v>
      </c>
      <c r="F3650" s="2">
        <v>1167400000</v>
      </c>
      <c r="G3650" s="2">
        <v>1129210000</v>
      </c>
      <c r="H3650" s="2">
        <v>1094820000</v>
      </c>
      <c r="I3650" s="2">
        <v>1075430000</v>
      </c>
      <c r="J3650" s="2">
        <v>1058850000</v>
      </c>
      <c r="K3650" s="2">
        <v>1039140000</v>
      </c>
      <c r="L3650" s="2">
        <v>996084000</v>
      </c>
      <c r="M3650" s="2">
        <v>963530000</v>
      </c>
      <c r="N3650" s="2">
        <v>927953000</v>
      </c>
      <c r="O3650" s="2">
        <v>888688000</v>
      </c>
      <c r="P3650" s="2">
        <v>857847000</v>
      </c>
      <c r="Q3650" s="2">
        <v>824029000</v>
      </c>
      <c r="R3650" s="2">
        <v>790641000</v>
      </c>
      <c r="S3650" s="2">
        <v>764978000</v>
      </c>
      <c r="T3650" s="2">
        <v>734554000</v>
      </c>
      <c r="U3650" s="2">
        <v>702701000</v>
      </c>
      <c r="V3650" s="2">
        <v>676636000</v>
      </c>
      <c r="W3650" s="2">
        <v>648500000</v>
      </c>
      <c r="X3650" s="2">
        <v>618603000</v>
      </c>
      <c r="Y3650" s="2">
        <v>587961000</v>
      </c>
      <c r="Z3650" s="2">
        <v>561912000</v>
      </c>
      <c r="AA3650" s="2">
        <v>533838000</v>
      </c>
      <c r="AB3650" s="2">
        <v>505577000</v>
      </c>
      <c r="AC3650" s="2">
        <v>478763000</v>
      </c>
    </row>
    <row r="3651" spans="1:29">
      <c r="A3651" t="s">
        <v>14101</v>
      </c>
      <c r="B3651" t="s">
        <v>19</v>
      </c>
      <c r="C3651" s="2">
        <v>346503000</v>
      </c>
      <c r="D3651" s="2">
        <v>348234000</v>
      </c>
      <c r="E3651" s="2">
        <v>356468000</v>
      </c>
      <c r="F3651" s="2">
        <v>351109000</v>
      </c>
      <c r="G3651" s="2">
        <v>339621000</v>
      </c>
      <c r="H3651" s="2">
        <v>329279000</v>
      </c>
      <c r="I3651" s="2">
        <v>323447000</v>
      </c>
      <c r="J3651" s="2">
        <v>318461000</v>
      </c>
      <c r="K3651" s="2">
        <v>312532000</v>
      </c>
      <c r="L3651" s="2">
        <v>299583000</v>
      </c>
      <c r="M3651" s="2">
        <v>289792000</v>
      </c>
      <c r="N3651" s="2">
        <v>279092000</v>
      </c>
      <c r="O3651" s="2">
        <v>267283000</v>
      </c>
      <c r="P3651" s="2">
        <v>258007000</v>
      </c>
      <c r="Q3651" s="2">
        <v>247836000</v>
      </c>
      <c r="R3651" s="2">
        <v>237794000</v>
      </c>
      <c r="S3651" s="2">
        <v>230076000</v>
      </c>
      <c r="T3651" s="2">
        <v>220925000</v>
      </c>
      <c r="U3651" s="2">
        <v>211345000</v>
      </c>
      <c r="V3651" s="2">
        <v>203506000</v>
      </c>
      <c r="W3651" s="2">
        <v>195044000</v>
      </c>
      <c r="X3651" s="2">
        <v>186052000</v>
      </c>
      <c r="Y3651" s="2">
        <v>176836000</v>
      </c>
      <c r="Z3651" s="2">
        <v>169001000</v>
      </c>
      <c r="AA3651" s="2">
        <v>160558000</v>
      </c>
      <c r="AB3651" s="2">
        <v>152058000</v>
      </c>
      <c r="AC3651" s="2">
        <v>143993000</v>
      </c>
    </row>
    <row r="3652" spans="1:29">
      <c r="A3652" t="s">
        <v>14102</v>
      </c>
      <c r="B3652" t="s">
        <v>19</v>
      </c>
      <c r="C3652" s="2">
        <v>8643610000</v>
      </c>
      <c r="D3652" s="2">
        <v>8686800000</v>
      </c>
      <c r="E3652" s="2">
        <v>8892180000</v>
      </c>
      <c r="F3652" s="2">
        <v>8758510000</v>
      </c>
      <c r="G3652" s="2">
        <v>8471940000</v>
      </c>
      <c r="H3652" s="2">
        <v>8213950000</v>
      </c>
      <c r="I3652" s="2">
        <v>8068470000</v>
      </c>
      <c r="J3652" s="2">
        <v>7944100000</v>
      </c>
      <c r="K3652" s="2">
        <v>7796200000</v>
      </c>
      <c r="L3652" s="2">
        <v>7473190000</v>
      </c>
      <c r="M3652" s="2">
        <v>7228950000</v>
      </c>
      <c r="N3652" s="2">
        <v>6962030000</v>
      </c>
      <c r="O3652" s="2">
        <v>6667440000</v>
      </c>
      <c r="P3652" s="2">
        <v>6436050000</v>
      </c>
      <c r="Q3652" s="2">
        <v>6182330000</v>
      </c>
      <c r="R3652" s="2">
        <v>5931840000</v>
      </c>
      <c r="S3652" s="2">
        <v>5739300000</v>
      </c>
      <c r="T3652" s="2">
        <v>5511040000</v>
      </c>
      <c r="U3652" s="2">
        <v>5272060000</v>
      </c>
      <c r="V3652" s="2">
        <v>5076510000</v>
      </c>
      <c r="W3652" s="2">
        <v>4865410000</v>
      </c>
      <c r="X3652" s="2">
        <v>4641110000</v>
      </c>
      <c r="Y3652" s="2">
        <v>4411220000</v>
      </c>
      <c r="Z3652" s="2">
        <v>4215780000</v>
      </c>
      <c r="AA3652" s="2">
        <v>4005160000</v>
      </c>
      <c r="AB3652" s="2">
        <v>3793130000</v>
      </c>
      <c r="AC3652" s="2">
        <v>3591950000</v>
      </c>
    </row>
    <row r="3653" spans="1:29">
      <c r="A3653" t="s">
        <v>14103</v>
      </c>
      <c r="B3653" t="s">
        <v>19</v>
      </c>
      <c r="C3653" s="2">
        <v>12104700</v>
      </c>
      <c r="D3653" s="2">
        <v>12165200</v>
      </c>
      <c r="E3653" s="2">
        <v>12452800</v>
      </c>
      <c r="F3653" s="2">
        <v>12265700</v>
      </c>
      <c r="G3653" s="2">
        <v>11864300</v>
      </c>
      <c r="H3653" s="2">
        <v>11503000</v>
      </c>
      <c r="I3653" s="2">
        <v>11299300</v>
      </c>
      <c r="J3653" s="2">
        <v>11125100</v>
      </c>
      <c r="K3653" s="2">
        <v>10918000</v>
      </c>
      <c r="L3653" s="2">
        <v>10465700</v>
      </c>
      <c r="M3653" s="2">
        <v>10123600</v>
      </c>
      <c r="N3653" s="2">
        <v>9749820</v>
      </c>
      <c r="O3653" s="2">
        <v>9337270</v>
      </c>
      <c r="P3653" s="2">
        <v>9013220</v>
      </c>
      <c r="Q3653" s="2">
        <v>8657910</v>
      </c>
      <c r="R3653" s="2">
        <v>8307110</v>
      </c>
      <c r="S3653" s="2">
        <v>8037470</v>
      </c>
      <c r="T3653" s="2">
        <v>7717810</v>
      </c>
      <c r="U3653" s="2">
        <v>7383140</v>
      </c>
      <c r="V3653" s="2">
        <v>7109280</v>
      </c>
      <c r="W3653" s="2">
        <v>6813650</v>
      </c>
      <c r="X3653" s="2">
        <v>6499540</v>
      </c>
      <c r="Y3653" s="2">
        <v>6177580</v>
      </c>
      <c r="Z3653" s="2">
        <v>5903900</v>
      </c>
      <c r="AA3653" s="2">
        <v>5608930</v>
      </c>
      <c r="AB3653" s="2">
        <v>5312000</v>
      </c>
      <c r="AC3653" s="2">
        <v>5030270</v>
      </c>
    </row>
    <row r="3654" spans="1:29">
      <c r="A3654" t="s">
        <v>14104</v>
      </c>
      <c r="B3654" t="s">
        <v>19</v>
      </c>
      <c r="C3654" s="2">
        <v>8244710</v>
      </c>
      <c r="D3654" s="2">
        <v>8285920</v>
      </c>
      <c r="E3654" s="2">
        <v>8481820</v>
      </c>
      <c r="F3654" s="2">
        <v>8354310</v>
      </c>
      <c r="G3654" s="2">
        <v>8080970</v>
      </c>
      <c r="H3654" s="2">
        <v>7834880</v>
      </c>
      <c r="I3654" s="2">
        <v>7696120</v>
      </c>
      <c r="J3654" s="2">
        <v>7577490</v>
      </c>
      <c r="K3654" s="2">
        <v>7436420</v>
      </c>
      <c r="L3654" s="2">
        <v>7128310</v>
      </c>
      <c r="M3654" s="2">
        <v>6895340</v>
      </c>
      <c r="N3654" s="2">
        <v>6640740</v>
      </c>
      <c r="O3654" s="2">
        <v>6359750</v>
      </c>
      <c r="P3654" s="2">
        <v>6139040</v>
      </c>
      <c r="Q3654" s="2">
        <v>5897030</v>
      </c>
      <c r="R3654" s="2">
        <v>5658090</v>
      </c>
      <c r="S3654" s="2">
        <v>5474440</v>
      </c>
      <c r="T3654" s="2">
        <v>5256720</v>
      </c>
      <c r="U3654" s="2">
        <v>5028760</v>
      </c>
      <c r="V3654" s="2">
        <v>4842230</v>
      </c>
      <c r="W3654" s="2">
        <v>4640880</v>
      </c>
      <c r="X3654" s="2">
        <v>4426930</v>
      </c>
      <c r="Y3654" s="2">
        <v>4207640</v>
      </c>
      <c r="Z3654" s="2">
        <v>4021230</v>
      </c>
      <c r="AA3654" s="2">
        <v>3820320</v>
      </c>
      <c r="AB3654" s="2">
        <v>3618080</v>
      </c>
      <c r="AC3654" s="2">
        <v>3426190</v>
      </c>
    </row>
    <row r="3655" spans="1:29">
      <c r="A3655" t="s">
        <v>14105</v>
      </c>
      <c r="B3655" t="s">
        <v>19</v>
      </c>
      <c r="C3655" s="2">
        <v>297447000</v>
      </c>
      <c r="D3655" s="2">
        <v>298933000</v>
      </c>
      <c r="E3655" s="2">
        <v>306001000</v>
      </c>
      <c r="F3655" s="2">
        <v>301401000</v>
      </c>
      <c r="G3655" s="2">
        <v>291539000</v>
      </c>
      <c r="H3655" s="2">
        <v>282661000</v>
      </c>
      <c r="I3655" s="2">
        <v>277655000</v>
      </c>
      <c r="J3655" s="2">
        <v>273375000</v>
      </c>
      <c r="K3655" s="2">
        <v>268286000</v>
      </c>
      <c r="L3655" s="2">
        <v>257170000</v>
      </c>
      <c r="M3655" s="2">
        <v>248765000</v>
      </c>
      <c r="N3655" s="2">
        <v>239580000</v>
      </c>
      <c r="O3655" s="2">
        <v>229442000</v>
      </c>
      <c r="P3655" s="2">
        <v>221480000</v>
      </c>
      <c r="Q3655" s="2">
        <v>212749000</v>
      </c>
      <c r="R3655" s="2">
        <v>204129000</v>
      </c>
      <c r="S3655" s="2">
        <v>197503000</v>
      </c>
      <c r="T3655" s="2">
        <v>189648000</v>
      </c>
      <c r="U3655" s="2">
        <v>181424000</v>
      </c>
      <c r="V3655" s="2">
        <v>174695000</v>
      </c>
      <c r="W3655" s="2">
        <v>167430000</v>
      </c>
      <c r="X3655" s="2">
        <v>159712000</v>
      </c>
      <c r="Y3655" s="2">
        <v>151800000</v>
      </c>
      <c r="Z3655" s="2">
        <v>145075000</v>
      </c>
      <c r="AA3655" s="2">
        <v>137827000</v>
      </c>
      <c r="AB3655" s="2">
        <v>130530000</v>
      </c>
      <c r="AC3655" s="2">
        <v>123608000</v>
      </c>
    </row>
    <row r="3656" spans="1:29">
      <c r="A3656" t="s">
        <v>14106</v>
      </c>
      <c r="B3656" t="s">
        <v>19</v>
      </c>
      <c r="C3656" s="2">
        <v>62847200</v>
      </c>
      <c r="D3656" s="2">
        <v>63161300</v>
      </c>
      <c r="E3656" s="2">
        <v>64654600</v>
      </c>
      <c r="F3656" s="2">
        <v>63682700</v>
      </c>
      <c r="G3656" s="2">
        <v>61599000</v>
      </c>
      <c r="H3656" s="2">
        <v>59723200</v>
      </c>
      <c r="I3656" s="2">
        <v>58665400</v>
      </c>
      <c r="J3656" s="2">
        <v>57761100</v>
      </c>
      <c r="K3656" s="2">
        <v>56685800</v>
      </c>
      <c r="L3656" s="2">
        <v>54337100</v>
      </c>
      <c r="M3656" s="2">
        <v>52561300</v>
      </c>
      <c r="N3656" s="2">
        <v>50620600</v>
      </c>
      <c r="O3656" s="2">
        <v>48478600</v>
      </c>
      <c r="P3656" s="2">
        <v>46796200</v>
      </c>
      <c r="Q3656" s="2">
        <v>44951400</v>
      </c>
      <c r="R3656" s="2">
        <v>43130100</v>
      </c>
      <c r="S3656" s="2">
        <v>41730100</v>
      </c>
      <c r="T3656" s="2">
        <v>40070500</v>
      </c>
      <c r="U3656" s="2">
        <v>38332900</v>
      </c>
      <c r="V3656" s="2">
        <v>36911000</v>
      </c>
      <c r="W3656" s="2">
        <v>35376200</v>
      </c>
      <c r="X3656" s="2">
        <v>33745300</v>
      </c>
      <c r="Y3656" s="2">
        <v>32073700</v>
      </c>
      <c r="Z3656" s="2">
        <v>30652700</v>
      </c>
      <c r="AA3656" s="2">
        <v>29121300</v>
      </c>
      <c r="AB3656" s="2">
        <v>27579600</v>
      </c>
      <c r="AC3656" s="2">
        <v>26116900</v>
      </c>
    </row>
    <row r="3657" spans="1:29">
      <c r="A3657" t="s">
        <v>14107</v>
      </c>
      <c r="B3657" t="s">
        <v>19</v>
      </c>
      <c r="C3657">
        <v>0</v>
      </c>
      <c r="D3657">
        <v>0</v>
      </c>
      <c r="E3657">
        <v>0</v>
      </c>
      <c r="F3657">
        <v>0</v>
      </c>
      <c r="G3657">
        <v>0</v>
      </c>
      <c r="H3657">
        <v>0</v>
      </c>
      <c r="I3657">
        <v>0</v>
      </c>
      <c r="J3657">
        <v>0</v>
      </c>
      <c r="K3657">
        <v>0</v>
      </c>
      <c r="L3657">
        <v>0</v>
      </c>
      <c r="M3657">
        <v>0</v>
      </c>
      <c r="N3657">
        <v>0</v>
      </c>
      <c r="O3657">
        <v>0</v>
      </c>
      <c r="P3657">
        <v>0</v>
      </c>
      <c r="Q3657">
        <v>0</v>
      </c>
      <c r="R3657">
        <v>0</v>
      </c>
      <c r="S3657">
        <v>0</v>
      </c>
      <c r="T3657">
        <v>0</v>
      </c>
      <c r="U3657">
        <v>0</v>
      </c>
      <c r="V3657">
        <v>0</v>
      </c>
      <c r="W3657">
        <v>0</v>
      </c>
      <c r="X3657">
        <v>0</v>
      </c>
      <c r="Y3657">
        <v>0</v>
      </c>
      <c r="Z3657">
        <v>0</v>
      </c>
      <c r="AA3657">
        <v>0</v>
      </c>
      <c r="AB3657">
        <v>0</v>
      </c>
      <c r="AC3657">
        <v>0</v>
      </c>
    </row>
    <row r="3658" spans="1:29">
      <c r="A3658" t="s">
        <v>14108</v>
      </c>
      <c r="B3658" t="s">
        <v>19</v>
      </c>
      <c r="C3658" s="2">
        <v>19265300000</v>
      </c>
      <c r="D3658" s="2">
        <v>20070000000</v>
      </c>
      <c r="E3658" s="2">
        <v>20732700000</v>
      </c>
      <c r="F3658" s="2">
        <v>21613200000</v>
      </c>
      <c r="G3658" s="2">
        <v>22342100000</v>
      </c>
      <c r="H3658" s="2">
        <v>23071100000</v>
      </c>
      <c r="I3658" s="2">
        <v>23809500000</v>
      </c>
      <c r="J3658" s="2">
        <v>24396500000</v>
      </c>
      <c r="K3658" s="2">
        <v>25049700000</v>
      </c>
      <c r="L3658" s="2">
        <v>25560900000</v>
      </c>
      <c r="M3658" s="2">
        <v>26005800000</v>
      </c>
      <c r="N3658" s="2">
        <v>26365600000</v>
      </c>
      <c r="O3658" s="2">
        <v>26659100000</v>
      </c>
      <c r="P3658" s="2">
        <v>26952500000</v>
      </c>
      <c r="Q3658" s="2">
        <v>27179800000</v>
      </c>
      <c r="R3658" s="2">
        <v>27473200000</v>
      </c>
      <c r="S3658" s="2">
        <v>27691000000</v>
      </c>
      <c r="T3658" s="2">
        <v>27984500000</v>
      </c>
      <c r="U3658" s="2">
        <v>28277900000</v>
      </c>
      <c r="V3658" s="2">
        <v>28495700000</v>
      </c>
      <c r="W3658" s="2">
        <v>28789100000</v>
      </c>
      <c r="X3658" s="2">
        <v>29082600000</v>
      </c>
      <c r="Y3658" s="2">
        <v>29376100000</v>
      </c>
      <c r="Z3658" s="2">
        <v>29669600000</v>
      </c>
      <c r="AA3658" s="2">
        <v>29963100000</v>
      </c>
      <c r="AB3658" s="2">
        <v>30256500000</v>
      </c>
      <c r="AC3658" s="2">
        <v>30540500000</v>
      </c>
    </row>
    <row r="3659" spans="1:29">
      <c r="A3659" t="s">
        <v>14109</v>
      </c>
      <c r="B3659" t="s">
        <v>19</v>
      </c>
      <c r="C3659">
        <v>178876</v>
      </c>
      <c r="D3659">
        <v>186348</v>
      </c>
      <c r="E3659">
        <v>192501</v>
      </c>
      <c r="F3659">
        <v>200676</v>
      </c>
      <c r="G3659">
        <v>207444</v>
      </c>
      <c r="H3659">
        <v>214212</v>
      </c>
      <c r="I3659">
        <v>221068</v>
      </c>
      <c r="J3659">
        <v>226518</v>
      </c>
      <c r="K3659">
        <v>232583</v>
      </c>
      <c r="L3659">
        <v>237330</v>
      </c>
      <c r="M3659">
        <v>241461</v>
      </c>
      <c r="N3659">
        <v>244801</v>
      </c>
      <c r="O3659">
        <v>247526</v>
      </c>
      <c r="P3659">
        <v>250251</v>
      </c>
      <c r="Q3659">
        <v>252361</v>
      </c>
      <c r="R3659">
        <v>255086</v>
      </c>
      <c r="S3659">
        <v>257107</v>
      </c>
      <c r="T3659">
        <v>259832</v>
      </c>
      <c r="U3659">
        <v>262557</v>
      </c>
      <c r="V3659">
        <v>264579</v>
      </c>
      <c r="W3659">
        <v>267304</v>
      </c>
      <c r="X3659">
        <v>270029</v>
      </c>
      <c r="Y3659">
        <v>272754</v>
      </c>
      <c r="Z3659">
        <v>275479</v>
      </c>
      <c r="AA3659">
        <v>278203</v>
      </c>
      <c r="AB3659">
        <v>280928</v>
      </c>
      <c r="AC3659">
        <v>283565</v>
      </c>
    </row>
    <row r="3660" spans="1:29">
      <c r="A3660" t="s">
        <v>14110</v>
      </c>
      <c r="B3660" t="s">
        <v>19</v>
      </c>
      <c r="C3660" s="2">
        <v>6063690</v>
      </c>
      <c r="D3660" s="2">
        <v>6316960</v>
      </c>
      <c r="E3660" s="2">
        <v>6525540</v>
      </c>
      <c r="F3660" s="2">
        <v>6802660</v>
      </c>
      <c r="G3660" s="2">
        <v>7032090</v>
      </c>
      <c r="H3660" s="2">
        <v>7261530</v>
      </c>
      <c r="I3660" s="2">
        <v>7493950</v>
      </c>
      <c r="J3660" s="2">
        <v>7678690</v>
      </c>
      <c r="K3660" s="2">
        <v>7884290</v>
      </c>
      <c r="L3660" s="2">
        <v>8045190</v>
      </c>
      <c r="M3660" s="2">
        <v>8185240</v>
      </c>
      <c r="N3660" s="2">
        <v>8298460</v>
      </c>
      <c r="O3660" s="2">
        <v>8390840</v>
      </c>
      <c r="P3660" s="2">
        <v>8483210</v>
      </c>
      <c r="Q3660" s="2">
        <v>8554720</v>
      </c>
      <c r="R3660" s="2">
        <v>8647090</v>
      </c>
      <c r="S3660" s="2">
        <v>8715620</v>
      </c>
      <c r="T3660" s="2">
        <v>8807990</v>
      </c>
      <c r="U3660" s="2">
        <v>8900360</v>
      </c>
      <c r="V3660" s="2">
        <v>8968900</v>
      </c>
      <c r="W3660" s="2">
        <v>9061270</v>
      </c>
      <c r="X3660" s="2">
        <v>9153640</v>
      </c>
      <c r="Y3660" s="2">
        <v>9246010</v>
      </c>
      <c r="Z3660" s="2">
        <v>9338380</v>
      </c>
      <c r="AA3660" s="2">
        <v>9430750</v>
      </c>
      <c r="AB3660" s="2">
        <v>9523120</v>
      </c>
      <c r="AC3660" s="2">
        <v>9612510</v>
      </c>
    </row>
    <row r="3661" spans="1:29">
      <c r="A3661" t="s">
        <v>14111</v>
      </c>
      <c r="B3661" t="s">
        <v>19</v>
      </c>
      <c r="C3661" s="2">
        <v>17533400</v>
      </c>
      <c r="D3661" s="2">
        <v>18265700</v>
      </c>
      <c r="E3661" s="2">
        <v>18868800</v>
      </c>
      <c r="F3661" s="2">
        <v>19670100</v>
      </c>
      <c r="G3661" s="2">
        <v>20333500</v>
      </c>
      <c r="H3661" s="2">
        <v>20996900</v>
      </c>
      <c r="I3661" s="2">
        <v>21669000</v>
      </c>
      <c r="J3661" s="2">
        <v>22203200</v>
      </c>
      <c r="K3661" s="2">
        <v>22797700</v>
      </c>
      <c r="L3661" s="2">
        <v>23262900</v>
      </c>
      <c r="M3661" s="2">
        <v>23667900</v>
      </c>
      <c r="N3661" s="2">
        <v>23995300</v>
      </c>
      <c r="O3661" s="2">
        <v>24262400</v>
      </c>
      <c r="P3661" s="2">
        <v>24529500</v>
      </c>
      <c r="Q3661" s="2">
        <v>24736200</v>
      </c>
      <c r="R3661" s="2">
        <v>25003300</v>
      </c>
      <c r="S3661" s="2">
        <v>25201500</v>
      </c>
      <c r="T3661" s="2">
        <v>25468600</v>
      </c>
      <c r="U3661" s="2">
        <v>25735700</v>
      </c>
      <c r="V3661" s="2">
        <v>25933900</v>
      </c>
      <c r="W3661" s="2">
        <v>26201000</v>
      </c>
      <c r="X3661" s="2">
        <v>26468000</v>
      </c>
      <c r="Y3661" s="2">
        <v>26735100</v>
      </c>
      <c r="Z3661" s="2">
        <v>27002200</v>
      </c>
      <c r="AA3661" s="2">
        <v>27269300</v>
      </c>
      <c r="AB3661" s="2">
        <v>27536400</v>
      </c>
      <c r="AC3661" s="2">
        <v>27794900</v>
      </c>
    </row>
    <row r="3662" spans="1:29">
      <c r="A3662" t="s">
        <v>14112</v>
      </c>
      <c r="B3662" t="s">
        <v>19</v>
      </c>
      <c r="C3662" s="2">
        <v>6256000</v>
      </c>
      <c r="D3662" s="2">
        <v>6517300</v>
      </c>
      <c r="E3662" s="2">
        <v>6732500</v>
      </c>
      <c r="F3662" s="2">
        <v>7018400</v>
      </c>
      <c r="G3662" s="2">
        <v>7255110</v>
      </c>
      <c r="H3662" s="2">
        <v>7491830</v>
      </c>
      <c r="I3662" s="2">
        <v>7731610</v>
      </c>
      <c r="J3662" s="2">
        <v>7922210</v>
      </c>
      <c r="K3662" s="2">
        <v>8134330</v>
      </c>
      <c r="L3662" s="2">
        <v>8300340</v>
      </c>
      <c r="M3662" s="2">
        <v>8444830</v>
      </c>
      <c r="N3662" s="2">
        <v>8561650</v>
      </c>
      <c r="O3662" s="2">
        <v>8656950</v>
      </c>
      <c r="P3662" s="2">
        <v>8752250</v>
      </c>
      <c r="Q3662" s="2">
        <v>8826030</v>
      </c>
      <c r="R3662" s="2">
        <v>8921330</v>
      </c>
      <c r="S3662" s="2">
        <v>8992030</v>
      </c>
      <c r="T3662" s="2">
        <v>9087340</v>
      </c>
      <c r="U3662" s="2">
        <v>9182640</v>
      </c>
      <c r="V3662" s="2">
        <v>9253340</v>
      </c>
      <c r="W3662" s="2">
        <v>9348640</v>
      </c>
      <c r="X3662" s="2">
        <v>9443940</v>
      </c>
      <c r="Y3662" s="2">
        <v>9539240</v>
      </c>
      <c r="Z3662" s="2">
        <v>9634540</v>
      </c>
      <c r="AA3662" s="2">
        <v>9729840</v>
      </c>
      <c r="AB3662" s="2">
        <v>9825140</v>
      </c>
      <c r="AC3662" s="2">
        <v>9917370</v>
      </c>
    </row>
    <row r="3663" spans="1:29">
      <c r="A3663" t="s">
        <v>14113</v>
      </c>
      <c r="B3663" t="s">
        <v>19</v>
      </c>
      <c r="C3663" s="2">
        <v>1881560</v>
      </c>
      <c r="D3663" s="2">
        <v>1960150</v>
      </c>
      <c r="E3663" s="2">
        <v>2024870</v>
      </c>
      <c r="F3663" s="2">
        <v>2110860</v>
      </c>
      <c r="G3663" s="2">
        <v>2182060</v>
      </c>
      <c r="H3663" s="2">
        <v>2253250</v>
      </c>
      <c r="I3663" s="2">
        <v>2325370</v>
      </c>
      <c r="J3663" s="2">
        <v>2382690</v>
      </c>
      <c r="K3663" s="2">
        <v>2446490</v>
      </c>
      <c r="L3663" s="2">
        <v>2496420</v>
      </c>
      <c r="M3663" s="2">
        <v>2539880</v>
      </c>
      <c r="N3663" s="2">
        <v>2575010</v>
      </c>
      <c r="O3663" s="2">
        <v>2603670</v>
      </c>
      <c r="P3663" s="2">
        <v>2632340</v>
      </c>
      <c r="Q3663" s="2">
        <v>2654530</v>
      </c>
      <c r="R3663" s="2">
        <v>2683190</v>
      </c>
      <c r="S3663" s="2">
        <v>2704450</v>
      </c>
      <c r="T3663" s="2">
        <v>2733120</v>
      </c>
      <c r="U3663" s="2">
        <v>2761780</v>
      </c>
      <c r="V3663" s="2">
        <v>2783050</v>
      </c>
      <c r="W3663" s="2">
        <v>2811710</v>
      </c>
      <c r="X3663" s="2">
        <v>2840370</v>
      </c>
      <c r="Y3663" s="2">
        <v>2869030</v>
      </c>
      <c r="Z3663" s="2">
        <v>2897700</v>
      </c>
      <c r="AA3663" s="2">
        <v>2926360</v>
      </c>
      <c r="AB3663" s="2">
        <v>2955020</v>
      </c>
      <c r="AC3663" s="2">
        <v>2982760</v>
      </c>
    </row>
    <row r="3664" spans="1:29">
      <c r="A3664" t="s">
        <v>14114</v>
      </c>
      <c r="B3664" t="s">
        <v>19</v>
      </c>
      <c r="C3664" s="2">
        <v>46936100</v>
      </c>
      <c r="D3664" s="2">
        <v>48896500</v>
      </c>
      <c r="E3664" s="2">
        <v>50511000</v>
      </c>
      <c r="F3664" s="2">
        <v>52656000</v>
      </c>
      <c r="G3664" s="2">
        <v>54432000</v>
      </c>
      <c r="H3664" s="2">
        <v>56207900</v>
      </c>
      <c r="I3664" s="2">
        <v>58007000</v>
      </c>
      <c r="J3664" s="2">
        <v>59437000</v>
      </c>
      <c r="K3664" s="2">
        <v>61028400</v>
      </c>
      <c r="L3664" s="2">
        <v>62273900</v>
      </c>
      <c r="M3664" s="2">
        <v>63357900</v>
      </c>
      <c r="N3664" s="2">
        <v>64234400</v>
      </c>
      <c r="O3664" s="2">
        <v>64949400</v>
      </c>
      <c r="P3664" s="2">
        <v>65664300</v>
      </c>
      <c r="Q3664" s="2">
        <v>66217900</v>
      </c>
      <c r="R3664" s="2">
        <v>66932900</v>
      </c>
      <c r="S3664" s="2">
        <v>67463400</v>
      </c>
      <c r="T3664" s="2">
        <v>68178400</v>
      </c>
      <c r="U3664" s="2">
        <v>68893400</v>
      </c>
      <c r="V3664" s="2">
        <v>69423800</v>
      </c>
      <c r="W3664" s="2">
        <v>70138800</v>
      </c>
      <c r="X3664" s="2">
        <v>70853800</v>
      </c>
      <c r="Y3664" s="2">
        <v>71568800</v>
      </c>
      <c r="Z3664" s="2">
        <v>72283800</v>
      </c>
      <c r="AA3664" s="2">
        <v>72998800</v>
      </c>
      <c r="AB3664" s="2">
        <v>73713800</v>
      </c>
      <c r="AC3664" s="2">
        <v>74405800</v>
      </c>
    </row>
    <row r="3665" spans="1:29">
      <c r="A3665" t="s">
        <v>14115</v>
      </c>
      <c r="B3665" t="s">
        <v>19</v>
      </c>
      <c r="C3665">
        <v>65730.5</v>
      </c>
      <c r="D3665">
        <v>68476</v>
      </c>
      <c r="E3665">
        <v>70737</v>
      </c>
      <c r="F3665">
        <v>73740.899999999994</v>
      </c>
      <c r="G3665">
        <v>76228</v>
      </c>
      <c r="H3665">
        <v>78715.100000000006</v>
      </c>
      <c r="I3665">
        <v>81234.5</v>
      </c>
      <c r="J3665">
        <v>83237.100000000006</v>
      </c>
      <c r="K3665">
        <v>85465.8</v>
      </c>
      <c r="L3665">
        <v>87210</v>
      </c>
      <c r="M3665">
        <v>88728.1</v>
      </c>
      <c r="N3665">
        <v>89955.5</v>
      </c>
      <c r="O3665">
        <v>90956.800000000003</v>
      </c>
      <c r="P3665">
        <v>91958.1</v>
      </c>
      <c r="Q3665">
        <v>92733.3</v>
      </c>
      <c r="R3665">
        <v>93734.6</v>
      </c>
      <c r="S3665">
        <v>94477.5</v>
      </c>
      <c r="T3665">
        <v>95478.8</v>
      </c>
      <c r="U3665">
        <v>96480.1</v>
      </c>
      <c r="V3665">
        <v>97223</v>
      </c>
      <c r="W3665">
        <v>98224.3</v>
      </c>
      <c r="X3665">
        <v>99225.600000000006</v>
      </c>
      <c r="Y3665">
        <v>100227</v>
      </c>
      <c r="Z3665">
        <v>101228</v>
      </c>
      <c r="AA3665">
        <v>102229</v>
      </c>
      <c r="AB3665">
        <v>103231</v>
      </c>
      <c r="AC3665">
        <v>104200</v>
      </c>
    </row>
    <row r="3666" spans="1:29">
      <c r="A3666" t="s">
        <v>14116</v>
      </c>
      <c r="B3666" t="s">
        <v>19</v>
      </c>
      <c r="C3666">
        <v>44770</v>
      </c>
      <c r="D3666">
        <v>46640</v>
      </c>
      <c r="E3666">
        <v>48180</v>
      </c>
      <c r="F3666">
        <v>50226</v>
      </c>
      <c r="G3666">
        <v>51920</v>
      </c>
      <c r="H3666">
        <v>53614</v>
      </c>
      <c r="I3666">
        <v>55330</v>
      </c>
      <c r="J3666">
        <v>56694</v>
      </c>
      <c r="K3666">
        <v>58212</v>
      </c>
      <c r="L3666">
        <v>59400</v>
      </c>
      <c r="M3666">
        <v>60434</v>
      </c>
      <c r="N3666">
        <v>61270</v>
      </c>
      <c r="O3666">
        <v>61952</v>
      </c>
      <c r="P3666">
        <v>62634</v>
      </c>
      <c r="Q3666">
        <v>63162</v>
      </c>
      <c r="R3666">
        <v>63844</v>
      </c>
      <c r="S3666">
        <v>64350</v>
      </c>
      <c r="T3666">
        <v>65032</v>
      </c>
      <c r="U3666">
        <v>65714</v>
      </c>
      <c r="V3666">
        <v>66220</v>
      </c>
      <c r="W3666">
        <v>66902</v>
      </c>
      <c r="X3666">
        <v>67584</v>
      </c>
      <c r="Y3666">
        <v>68266</v>
      </c>
      <c r="Z3666">
        <v>68948</v>
      </c>
      <c r="AA3666">
        <v>69630</v>
      </c>
      <c r="AB3666">
        <v>70312</v>
      </c>
      <c r="AC3666">
        <v>70972</v>
      </c>
    </row>
    <row r="3667" spans="1:29">
      <c r="A3667" t="s">
        <v>14117</v>
      </c>
      <c r="B3667" t="s">
        <v>19</v>
      </c>
      <c r="C3667" s="2">
        <v>1615180</v>
      </c>
      <c r="D3667" s="2">
        <v>1682640</v>
      </c>
      <c r="E3667" s="2">
        <v>1738200</v>
      </c>
      <c r="F3667" s="2">
        <v>1812020</v>
      </c>
      <c r="G3667" s="2">
        <v>1873130</v>
      </c>
      <c r="H3667" s="2">
        <v>1934250</v>
      </c>
      <c r="I3667" s="2">
        <v>1996160</v>
      </c>
      <c r="J3667" s="2">
        <v>2045360</v>
      </c>
      <c r="K3667" s="2">
        <v>2100130</v>
      </c>
      <c r="L3667" s="2">
        <v>2142990</v>
      </c>
      <c r="M3667" s="2">
        <v>2180290</v>
      </c>
      <c r="N3667" s="2">
        <v>2210450</v>
      </c>
      <c r="O3667" s="2">
        <v>2235060</v>
      </c>
      <c r="P3667" s="2">
        <v>2259660</v>
      </c>
      <c r="Q3667" s="2">
        <v>2278710</v>
      </c>
      <c r="R3667" s="2">
        <v>2303320</v>
      </c>
      <c r="S3667" s="2">
        <v>2321570</v>
      </c>
      <c r="T3667" s="2">
        <v>2346180</v>
      </c>
      <c r="U3667" s="2">
        <v>2370780</v>
      </c>
      <c r="V3667" s="2">
        <v>2389040</v>
      </c>
      <c r="W3667" s="2">
        <v>2413640</v>
      </c>
      <c r="X3667" s="2">
        <v>2438250</v>
      </c>
      <c r="Y3667" s="2">
        <v>2462850</v>
      </c>
      <c r="Z3667" s="2">
        <v>2487460</v>
      </c>
      <c r="AA3667" s="2">
        <v>2512060</v>
      </c>
      <c r="AB3667" s="2">
        <v>2536670</v>
      </c>
      <c r="AC3667" s="2">
        <v>2560480</v>
      </c>
    </row>
    <row r="3668" spans="1:29">
      <c r="A3668" t="s">
        <v>14118</v>
      </c>
      <c r="B3668" t="s">
        <v>19</v>
      </c>
      <c r="C3668">
        <v>341269</v>
      </c>
      <c r="D3668">
        <v>355524</v>
      </c>
      <c r="E3668">
        <v>367263</v>
      </c>
      <c r="F3668">
        <v>382859</v>
      </c>
      <c r="G3668">
        <v>395772</v>
      </c>
      <c r="H3668">
        <v>408685</v>
      </c>
      <c r="I3668">
        <v>421765</v>
      </c>
      <c r="J3668">
        <v>432163</v>
      </c>
      <c r="K3668">
        <v>443734</v>
      </c>
      <c r="L3668">
        <v>452790</v>
      </c>
      <c r="M3668">
        <v>460672</v>
      </c>
      <c r="N3668">
        <v>467044</v>
      </c>
      <c r="O3668">
        <v>472243</v>
      </c>
      <c r="P3668">
        <v>477442</v>
      </c>
      <c r="Q3668">
        <v>481467</v>
      </c>
      <c r="R3668">
        <v>486665</v>
      </c>
      <c r="S3668">
        <v>490522</v>
      </c>
      <c r="T3668">
        <v>495721</v>
      </c>
      <c r="U3668">
        <v>500920</v>
      </c>
      <c r="V3668">
        <v>504777</v>
      </c>
      <c r="W3668">
        <v>509976</v>
      </c>
      <c r="X3668">
        <v>515174</v>
      </c>
      <c r="Y3668">
        <v>520373</v>
      </c>
      <c r="Z3668">
        <v>525572</v>
      </c>
      <c r="AA3668">
        <v>530770</v>
      </c>
      <c r="AB3668">
        <v>535969</v>
      </c>
      <c r="AC3668">
        <v>541000</v>
      </c>
    </row>
    <row r="3669" spans="1:29">
      <c r="A3669" t="s">
        <v>14119</v>
      </c>
      <c r="B3669" t="s">
        <v>19</v>
      </c>
      <c r="C3669">
        <v>0</v>
      </c>
      <c r="D3669">
        <v>0</v>
      </c>
      <c r="E3669">
        <v>0</v>
      </c>
      <c r="F3669">
        <v>0</v>
      </c>
      <c r="G3669">
        <v>0</v>
      </c>
      <c r="H3669">
        <v>0</v>
      </c>
      <c r="I3669">
        <v>0</v>
      </c>
      <c r="J3669">
        <v>0</v>
      </c>
      <c r="K3669">
        <v>0</v>
      </c>
      <c r="L3669">
        <v>0</v>
      </c>
      <c r="M3669">
        <v>0</v>
      </c>
      <c r="N3669">
        <v>0</v>
      </c>
      <c r="O3669">
        <v>0</v>
      </c>
      <c r="P3669">
        <v>0</v>
      </c>
      <c r="Q3669">
        <v>0</v>
      </c>
      <c r="R3669">
        <v>0</v>
      </c>
      <c r="S3669">
        <v>0</v>
      </c>
      <c r="T3669">
        <v>0</v>
      </c>
      <c r="U3669">
        <v>0</v>
      </c>
      <c r="V3669">
        <v>0</v>
      </c>
      <c r="W3669">
        <v>0</v>
      </c>
      <c r="X3669">
        <v>0</v>
      </c>
      <c r="Y3669">
        <v>0</v>
      </c>
      <c r="Z3669">
        <v>0</v>
      </c>
      <c r="AA3669">
        <v>0</v>
      </c>
      <c r="AB3669">
        <v>0</v>
      </c>
      <c r="AC3669">
        <v>0</v>
      </c>
    </row>
    <row r="3670" spans="1:29">
      <c r="A3670" t="s">
        <v>14120</v>
      </c>
      <c r="B3670" t="s">
        <v>19</v>
      </c>
      <c r="C3670">
        <v>0</v>
      </c>
      <c r="D3670">
        <v>0</v>
      </c>
      <c r="E3670">
        <v>0</v>
      </c>
      <c r="F3670">
        <v>0</v>
      </c>
      <c r="G3670">
        <v>0</v>
      </c>
      <c r="H3670">
        <v>0</v>
      </c>
      <c r="I3670">
        <v>0</v>
      </c>
      <c r="J3670">
        <v>0</v>
      </c>
      <c r="K3670">
        <v>0</v>
      </c>
      <c r="L3670">
        <v>0</v>
      </c>
      <c r="M3670">
        <v>0</v>
      </c>
      <c r="N3670">
        <v>0</v>
      </c>
      <c r="O3670">
        <v>0</v>
      </c>
      <c r="P3670">
        <v>0</v>
      </c>
      <c r="Q3670">
        <v>0</v>
      </c>
      <c r="R3670">
        <v>0</v>
      </c>
      <c r="S3670">
        <v>0</v>
      </c>
      <c r="T3670">
        <v>0</v>
      </c>
      <c r="U3670">
        <v>0</v>
      </c>
      <c r="V3670">
        <v>0</v>
      </c>
      <c r="W3670">
        <v>0</v>
      </c>
      <c r="X3670">
        <v>0</v>
      </c>
      <c r="Y3670">
        <v>0</v>
      </c>
      <c r="Z3670">
        <v>0</v>
      </c>
      <c r="AA3670">
        <v>0</v>
      </c>
      <c r="AB3670">
        <v>0</v>
      </c>
      <c r="AC3670">
        <v>0</v>
      </c>
    </row>
    <row r="3671" spans="1:29">
      <c r="A3671" t="s">
        <v>14121</v>
      </c>
      <c r="B3671" t="s">
        <v>19</v>
      </c>
      <c r="C3671">
        <v>0</v>
      </c>
      <c r="D3671">
        <v>0</v>
      </c>
      <c r="E3671">
        <v>0</v>
      </c>
      <c r="F3671">
        <v>0</v>
      </c>
      <c r="G3671">
        <v>0</v>
      </c>
      <c r="H3671">
        <v>0</v>
      </c>
      <c r="I3671">
        <v>0</v>
      </c>
      <c r="J3671">
        <v>0</v>
      </c>
      <c r="K3671">
        <v>0</v>
      </c>
      <c r="L3671">
        <v>0</v>
      </c>
      <c r="M3671">
        <v>0</v>
      </c>
      <c r="N3671">
        <v>0</v>
      </c>
      <c r="O3671">
        <v>0</v>
      </c>
      <c r="P3671">
        <v>0</v>
      </c>
      <c r="Q3671">
        <v>0</v>
      </c>
      <c r="R3671">
        <v>0</v>
      </c>
      <c r="S3671">
        <v>0</v>
      </c>
      <c r="T3671">
        <v>0</v>
      </c>
      <c r="U3671">
        <v>0</v>
      </c>
      <c r="V3671">
        <v>0</v>
      </c>
      <c r="W3671">
        <v>0</v>
      </c>
      <c r="X3671">
        <v>0</v>
      </c>
      <c r="Y3671">
        <v>0</v>
      </c>
      <c r="Z3671">
        <v>0</v>
      </c>
      <c r="AA3671">
        <v>0</v>
      </c>
      <c r="AB3671">
        <v>0</v>
      </c>
      <c r="AC3671">
        <v>0</v>
      </c>
    </row>
    <row r="3672" spans="1:29">
      <c r="A3672" t="s">
        <v>14122</v>
      </c>
      <c r="B3672" t="s">
        <v>19</v>
      </c>
      <c r="C3672">
        <v>0</v>
      </c>
      <c r="D3672">
        <v>0</v>
      </c>
      <c r="E3672">
        <v>0</v>
      </c>
      <c r="F3672">
        <v>0</v>
      </c>
      <c r="G3672">
        <v>0</v>
      </c>
      <c r="H3672">
        <v>0</v>
      </c>
      <c r="I3672">
        <v>0</v>
      </c>
      <c r="J3672">
        <v>0</v>
      </c>
      <c r="K3672">
        <v>0</v>
      </c>
      <c r="L3672">
        <v>0</v>
      </c>
      <c r="M3672">
        <v>0</v>
      </c>
      <c r="N3672">
        <v>0</v>
      </c>
      <c r="O3672">
        <v>0</v>
      </c>
      <c r="P3672">
        <v>0</v>
      </c>
      <c r="Q3672">
        <v>0</v>
      </c>
      <c r="R3672">
        <v>0</v>
      </c>
      <c r="S3672">
        <v>0</v>
      </c>
      <c r="T3672">
        <v>0</v>
      </c>
      <c r="U3672">
        <v>0</v>
      </c>
      <c r="V3672">
        <v>0</v>
      </c>
      <c r="W3672">
        <v>0</v>
      </c>
      <c r="X3672">
        <v>0</v>
      </c>
      <c r="Y3672">
        <v>0</v>
      </c>
      <c r="Z3672">
        <v>0</v>
      </c>
      <c r="AA3672">
        <v>0</v>
      </c>
      <c r="AB3672">
        <v>0</v>
      </c>
      <c r="AC3672">
        <v>0</v>
      </c>
    </row>
    <row r="3673" spans="1:29">
      <c r="A3673" t="s">
        <v>14123</v>
      </c>
      <c r="B3673" t="s">
        <v>19</v>
      </c>
      <c r="C3673">
        <v>0</v>
      </c>
      <c r="D3673">
        <v>0</v>
      </c>
      <c r="E3673">
        <v>0</v>
      </c>
      <c r="F3673">
        <v>0</v>
      </c>
      <c r="G3673">
        <v>0</v>
      </c>
      <c r="H3673">
        <v>0</v>
      </c>
      <c r="I3673">
        <v>0</v>
      </c>
      <c r="J3673">
        <v>0</v>
      </c>
      <c r="K3673">
        <v>0</v>
      </c>
      <c r="L3673">
        <v>0</v>
      </c>
      <c r="M3673">
        <v>0</v>
      </c>
      <c r="N3673">
        <v>0</v>
      </c>
      <c r="O3673">
        <v>0</v>
      </c>
      <c r="P3673">
        <v>0</v>
      </c>
      <c r="Q3673">
        <v>0</v>
      </c>
      <c r="R3673">
        <v>0</v>
      </c>
      <c r="S3673">
        <v>0</v>
      </c>
      <c r="T3673">
        <v>0</v>
      </c>
      <c r="U3673">
        <v>0</v>
      </c>
      <c r="V3673">
        <v>0</v>
      </c>
      <c r="W3673">
        <v>0</v>
      </c>
      <c r="X3673">
        <v>0</v>
      </c>
      <c r="Y3673">
        <v>0</v>
      </c>
      <c r="Z3673">
        <v>0</v>
      </c>
      <c r="AA3673">
        <v>0</v>
      </c>
      <c r="AB3673">
        <v>0</v>
      </c>
      <c r="AC3673">
        <v>0</v>
      </c>
    </row>
    <row r="3674" spans="1:29">
      <c r="A3674" t="s">
        <v>14124</v>
      </c>
      <c r="B3674" t="s">
        <v>19</v>
      </c>
      <c r="C3674">
        <v>0</v>
      </c>
      <c r="D3674">
        <v>0</v>
      </c>
      <c r="E3674">
        <v>0</v>
      </c>
      <c r="F3674">
        <v>0</v>
      </c>
      <c r="G3674">
        <v>0</v>
      </c>
      <c r="H3674">
        <v>0</v>
      </c>
      <c r="I3674">
        <v>0</v>
      </c>
      <c r="J3674">
        <v>0</v>
      </c>
      <c r="K3674">
        <v>0</v>
      </c>
      <c r="L3674">
        <v>0</v>
      </c>
      <c r="M3674">
        <v>0</v>
      </c>
      <c r="N3674">
        <v>0</v>
      </c>
      <c r="O3674">
        <v>0</v>
      </c>
      <c r="P3674">
        <v>0</v>
      </c>
      <c r="Q3674">
        <v>0</v>
      </c>
      <c r="R3674">
        <v>0</v>
      </c>
      <c r="S3674">
        <v>0</v>
      </c>
      <c r="T3674">
        <v>0</v>
      </c>
      <c r="U3674">
        <v>0</v>
      </c>
      <c r="V3674">
        <v>0</v>
      </c>
      <c r="W3674">
        <v>0</v>
      </c>
      <c r="X3674">
        <v>0</v>
      </c>
      <c r="Y3674">
        <v>0</v>
      </c>
      <c r="Z3674">
        <v>0</v>
      </c>
      <c r="AA3674">
        <v>0</v>
      </c>
      <c r="AB3674">
        <v>0</v>
      </c>
      <c r="AC3674">
        <v>0</v>
      </c>
    </row>
    <row r="3675" spans="1:29">
      <c r="A3675" t="s">
        <v>14125</v>
      </c>
      <c r="B3675" t="s">
        <v>19</v>
      </c>
      <c r="C3675">
        <v>0</v>
      </c>
      <c r="D3675">
        <v>0</v>
      </c>
      <c r="E3675">
        <v>0</v>
      </c>
      <c r="F3675">
        <v>0</v>
      </c>
      <c r="G3675">
        <v>0</v>
      </c>
      <c r="H3675">
        <v>0</v>
      </c>
      <c r="I3675">
        <v>0</v>
      </c>
      <c r="J3675">
        <v>0</v>
      </c>
      <c r="K3675">
        <v>0</v>
      </c>
      <c r="L3675">
        <v>0</v>
      </c>
      <c r="M3675">
        <v>0</v>
      </c>
      <c r="N3675">
        <v>0</v>
      </c>
      <c r="O3675">
        <v>0</v>
      </c>
      <c r="P3675">
        <v>0</v>
      </c>
      <c r="Q3675">
        <v>0</v>
      </c>
      <c r="R3675">
        <v>0</v>
      </c>
      <c r="S3675">
        <v>0</v>
      </c>
      <c r="T3675">
        <v>0</v>
      </c>
      <c r="U3675">
        <v>0</v>
      </c>
      <c r="V3675">
        <v>0</v>
      </c>
      <c r="W3675">
        <v>0</v>
      </c>
      <c r="X3675">
        <v>0</v>
      </c>
      <c r="Y3675">
        <v>0</v>
      </c>
      <c r="Z3675">
        <v>0</v>
      </c>
      <c r="AA3675">
        <v>0</v>
      </c>
      <c r="AB3675">
        <v>0</v>
      </c>
      <c r="AC3675">
        <v>0</v>
      </c>
    </row>
    <row r="3676" spans="1:29">
      <c r="A3676" t="s">
        <v>14126</v>
      </c>
      <c r="B3676" t="s">
        <v>19</v>
      </c>
      <c r="C3676">
        <v>0</v>
      </c>
      <c r="D3676">
        <v>0</v>
      </c>
      <c r="E3676">
        <v>0</v>
      </c>
      <c r="F3676">
        <v>0</v>
      </c>
      <c r="G3676">
        <v>0</v>
      </c>
      <c r="H3676">
        <v>0</v>
      </c>
      <c r="I3676">
        <v>0</v>
      </c>
      <c r="J3676">
        <v>0</v>
      </c>
      <c r="K3676">
        <v>0</v>
      </c>
      <c r="L3676">
        <v>0</v>
      </c>
      <c r="M3676">
        <v>0</v>
      </c>
      <c r="N3676">
        <v>0</v>
      </c>
      <c r="O3676">
        <v>0</v>
      </c>
      <c r="P3676">
        <v>0</v>
      </c>
      <c r="Q3676">
        <v>0</v>
      </c>
      <c r="R3676">
        <v>0</v>
      </c>
      <c r="S3676">
        <v>0</v>
      </c>
      <c r="T3676">
        <v>0</v>
      </c>
      <c r="U3676">
        <v>0</v>
      </c>
      <c r="V3676">
        <v>0</v>
      </c>
      <c r="W3676">
        <v>0</v>
      </c>
      <c r="X3676">
        <v>0</v>
      </c>
      <c r="Y3676">
        <v>0</v>
      </c>
      <c r="Z3676">
        <v>0</v>
      </c>
      <c r="AA3676">
        <v>0</v>
      </c>
      <c r="AB3676">
        <v>0</v>
      </c>
      <c r="AC3676">
        <v>0</v>
      </c>
    </row>
    <row r="3677" spans="1:29">
      <c r="A3677" t="s">
        <v>14127</v>
      </c>
      <c r="B3677" t="s">
        <v>19</v>
      </c>
      <c r="C3677">
        <v>0</v>
      </c>
      <c r="D3677">
        <v>0</v>
      </c>
      <c r="E3677">
        <v>0</v>
      </c>
      <c r="F3677">
        <v>0</v>
      </c>
      <c r="G3677">
        <v>0</v>
      </c>
      <c r="H3677">
        <v>0</v>
      </c>
      <c r="I3677">
        <v>0</v>
      </c>
      <c r="J3677">
        <v>0</v>
      </c>
      <c r="K3677">
        <v>0</v>
      </c>
      <c r="L3677">
        <v>0</v>
      </c>
      <c r="M3677">
        <v>0</v>
      </c>
      <c r="N3677">
        <v>0</v>
      </c>
      <c r="O3677">
        <v>0</v>
      </c>
      <c r="P3677">
        <v>0</v>
      </c>
      <c r="Q3677">
        <v>0</v>
      </c>
      <c r="R3677">
        <v>0</v>
      </c>
      <c r="S3677">
        <v>0</v>
      </c>
      <c r="T3677">
        <v>0</v>
      </c>
      <c r="U3677">
        <v>0</v>
      </c>
      <c r="V3677">
        <v>0</v>
      </c>
      <c r="W3677">
        <v>0</v>
      </c>
      <c r="X3677">
        <v>0</v>
      </c>
      <c r="Y3677">
        <v>0</v>
      </c>
      <c r="Z3677">
        <v>0</v>
      </c>
      <c r="AA3677">
        <v>0</v>
      </c>
      <c r="AB3677">
        <v>0</v>
      </c>
      <c r="AC3677">
        <v>0</v>
      </c>
    </row>
    <row r="3678" spans="1:29">
      <c r="A3678" t="s">
        <v>14128</v>
      </c>
      <c r="B3678" t="s">
        <v>19</v>
      </c>
      <c r="C3678">
        <v>0</v>
      </c>
      <c r="D3678">
        <v>0</v>
      </c>
      <c r="E3678">
        <v>0</v>
      </c>
      <c r="F3678">
        <v>0</v>
      </c>
      <c r="G3678">
        <v>0</v>
      </c>
      <c r="H3678">
        <v>0</v>
      </c>
      <c r="I3678">
        <v>0</v>
      </c>
      <c r="J3678">
        <v>0</v>
      </c>
      <c r="K3678">
        <v>0</v>
      </c>
      <c r="L3678">
        <v>0</v>
      </c>
      <c r="M3678">
        <v>0</v>
      </c>
      <c r="N3678">
        <v>0</v>
      </c>
      <c r="O3678">
        <v>0</v>
      </c>
      <c r="P3678">
        <v>0</v>
      </c>
      <c r="Q3678">
        <v>0</v>
      </c>
      <c r="R3678">
        <v>0</v>
      </c>
      <c r="S3678">
        <v>0</v>
      </c>
      <c r="T3678">
        <v>0</v>
      </c>
      <c r="U3678">
        <v>0</v>
      </c>
      <c r="V3678">
        <v>0</v>
      </c>
      <c r="W3678">
        <v>0</v>
      </c>
      <c r="X3678">
        <v>0</v>
      </c>
      <c r="Y3678">
        <v>0</v>
      </c>
      <c r="Z3678">
        <v>0</v>
      </c>
      <c r="AA3678">
        <v>0</v>
      </c>
      <c r="AB3678">
        <v>0</v>
      </c>
      <c r="AC3678">
        <v>0</v>
      </c>
    </row>
    <row r="3679" spans="1:29">
      <c r="A3679" t="s">
        <v>14129</v>
      </c>
      <c r="B3679" t="s">
        <v>19</v>
      </c>
      <c r="C3679">
        <v>0</v>
      </c>
      <c r="D3679">
        <v>0</v>
      </c>
      <c r="E3679">
        <v>0</v>
      </c>
      <c r="F3679">
        <v>0</v>
      </c>
      <c r="G3679">
        <v>0</v>
      </c>
      <c r="H3679">
        <v>0</v>
      </c>
      <c r="I3679">
        <v>0</v>
      </c>
      <c r="J3679">
        <v>0</v>
      </c>
      <c r="K3679">
        <v>0</v>
      </c>
      <c r="L3679">
        <v>0</v>
      </c>
      <c r="M3679">
        <v>0</v>
      </c>
      <c r="N3679">
        <v>0</v>
      </c>
      <c r="O3679">
        <v>0</v>
      </c>
      <c r="P3679">
        <v>0</v>
      </c>
      <c r="Q3679">
        <v>0</v>
      </c>
      <c r="R3679">
        <v>0</v>
      </c>
      <c r="S3679">
        <v>0</v>
      </c>
      <c r="T3679">
        <v>0</v>
      </c>
      <c r="U3679">
        <v>0</v>
      </c>
      <c r="V3679">
        <v>0</v>
      </c>
      <c r="W3679">
        <v>0</v>
      </c>
      <c r="X3679">
        <v>0</v>
      </c>
      <c r="Y3679">
        <v>0</v>
      </c>
      <c r="Z3679">
        <v>0</v>
      </c>
      <c r="AA3679">
        <v>0</v>
      </c>
      <c r="AB3679">
        <v>0</v>
      </c>
      <c r="AC3679">
        <v>0</v>
      </c>
    </row>
    <row r="3680" spans="1:29">
      <c r="A3680" t="s">
        <v>14130</v>
      </c>
      <c r="B3680" t="s">
        <v>19</v>
      </c>
      <c r="C3680">
        <v>0</v>
      </c>
      <c r="D3680">
        <v>0</v>
      </c>
      <c r="E3680">
        <v>0</v>
      </c>
      <c r="F3680">
        <v>0</v>
      </c>
      <c r="G3680">
        <v>0</v>
      </c>
      <c r="H3680">
        <v>0</v>
      </c>
      <c r="I3680">
        <v>0</v>
      </c>
      <c r="J3680">
        <v>0</v>
      </c>
      <c r="K3680">
        <v>0</v>
      </c>
      <c r="L3680">
        <v>0</v>
      </c>
      <c r="M3680">
        <v>0</v>
      </c>
      <c r="N3680">
        <v>0</v>
      </c>
      <c r="O3680">
        <v>0</v>
      </c>
      <c r="P3680">
        <v>0</v>
      </c>
      <c r="Q3680">
        <v>0</v>
      </c>
      <c r="R3680">
        <v>0</v>
      </c>
      <c r="S3680">
        <v>0</v>
      </c>
      <c r="T3680">
        <v>0</v>
      </c>
      <c r="U3680">
        <v>0</v>
      </c>
      <c r="V3680">
        <v>0</v>
      </c>
      <c r="W3680">
        <v>0</v>
      </c>
      <c r="X3680">
        <v>0</v>
      </c>
      <c r="Y3680">
        <v>0</v>
      </c>
      <c r="Z3680">
        <v>0</v>
      </c>
      <c r="AA3680">
        <v>0</v>
      </c>
      <c r="AB3680">
        <v>0</v>
      </c>
      <c r="AC3680">
        <v>0</v>
      </c>
    </row>
    <row r="3681" spans="1:29">
      <c r="A3681" t="s">
        <v>14131</v>
      </c>
      <c r="B3681" t="s">
        <v>19</v>
      </c>
      <c r="C3681">
        <v>0</v>
      </c>
      <c r="D3681">
        <v>0</v>
      </c>
      <c r="E3681">
        <v>0</v>
      </c>
      <c r="F3681">
        <v>0</v>
      </c>
      <c r="G3681">
        <v>0</v>
      </c>
      <c r="H3681">
        <v>0</v>
      </c>
      <c r="I3681">
        <v>0</v>
      </c>
      <c r="J3681">
        <v>0</v>
      </c>
      <c r="K3681">
        <v>0</v>
      </c>
      <c r="L3681">
        <v>0</v>
      </c>
      <c r="M3681">
        <v>0</v>
      </c>
      <c r="N3681">
        <v>0</v>
      </c>
      <c r="O3681">
        <v>0</v>
      </c>
      <c r="P3681">
        <v>0</v>
      </c>
      <c r="Q3681">
        <v>0</v>
      </c>
      <c r="R3681">
        <v>0</v>
      </c>
      <c r="S3681">
        <v>0</v>
      </c>
      <c r="T3681">
        <v>0</v>
      </c>
      <c r="U3681">
        <v>0</v>
      </c>
      <c r="V3681">
        <v>0</v>
      </c>
      <c r="W3681">
        <v>0</v>
      </c>
      <c r="X3681">
        <v>0</v>
      </c>
      <c r="Y3681">
        <v>0</v>
      </c>
      <c r="Z3681">
        <v>0</v>
      </c>
      <c r="AA3681">
        <v>0</v>
      </c>
      <c r="AB3681">
        <v>0</v>
      </c>
      <c r="AC3681">
        <v>0</v>
      </c>
    </row>
    <row r="3682" spans="1:29">
      <c r="A3682" t="s">
        <v>14132</v>
      </c>
      <c r="B3682" t="s">
        <v>19</v>
      </c>
      <c r="C3682">
        <v>0</v>
      </c>
      <c r="D3682">
        <v>0</v>
      </c>
      <c r="E3682">
        <v>0</v>
      </c>
      <c r="F3682">
        <v>0</v>
      </c>
      <c r="G3682">
        <v>0</v>
      </c>
      <c r="H3682">
        <v>0</v>
      </c>
      <c r="I3682">
        <v>0</v>
      </c>
      <c r="J3682">
        <v>0</v>
      </c>
      <c r="K3682">
        <v>0</v>
      </c>
      <c r="L3682">
        <v>0</v>
      </c>
      <c r="M3682">
        <v>0</v>
      </c>
      <c r="N3682">
        <v>0</v>
      </c>
      <c r="O3682">
        <v>0</v>
      </c>
      <c r="P3682">
        <v>0</v>
      </c>
      <c r="Q3682">
        <v>0</v>
      </c>
      <c r="R3682">
        <v>0</v>
      </c>
      <c r="S3682">
        <v>0</v>
      </c>
      <c r="T3682">
        <v>0</v>
      </c>
      <c r="U3682">
        <v>0</v>
      </c>
      <c r="V3682">
        <v>0</v>
      </c>
      <c r="W3682">
        <v>0</v>
      </c>
      <c r="X3682">
        <v>0</v>
      </c>
      <c r="Y3682">
        <v>0</v>
      </c>
      <c r="Z3682">
        <v>0</v>
      </c>
      <c r="AA3682">
        <v>0</v>
      </c>
      <c r="AB3682">
        <v>0</v>
      </c>
      <c r="AC3682">
        <v>0</v>
      </c>
    </row>
    <row r="3683" spans="1:29">
      <c r="A3683" t="s">
        <v>14133</v>
      </c>
      <c r="B3683" t="s">
        <v>19</v>
      </c>
      <c r="C3683">
        <v>0</v>
      </c>
      <c r="D3683">
        <v>0</v>
      </c>
      <c r="E3683">
        <v>0</v>
      </c>
      <c r="F3683">
        <v>0</v>
      </c>
      <c r="G3683">
        <v>0</v>
      </c>
      <c r="H3683">
        <v>0</v>
      </c>
      <c r="I3683">
        <v>0</v>
      </c>
      <c r="J3683">
        <v>0</v>
      </c>
      <c r="K3683">
        <v>0</v>
      </c>
      <c r="L3683">
        <v>0</v>
      </c>
      <c r="M3683">
        <v>0</v>
      </c>
      <c r="N3683">
        <v>0</v>
      </c>
      <c r="O3683">
        <v>0</v>
      </c>
      <c r="P3683">
        <v>0</v>
      </c>
      <c r="Q3683">
        <v>0</v>
      </c>
      <c r="R3683">
        <v>0</v>
      </c>
      <c r="S3683">
        <v>0</v>
      </c>
      <c r="T3683">
        <v>0</v>
      </c>
      <c r="U3683">
        <v>0</v>
      </c>
      <c r="V3683">
        <v>0</v>
      </c>
      <c r="W3683">
        <v>0</v>
      </c>
      <c r="X3683">
        <v>0</v>
      </c>
      <c r="Y3683">
        <v>0</v>
      </c>
      <c r="Z3683">
        <v>0</v>
      </c>
      <c r="AA3683">
        <v>0</v>
      </c>
      <c r="AB3683">
        <v>0</v>
      </c>
      <c r="AC3683">
        <v>0</v>
      </c>
    </row>
    <row r="3684" spans="1:29">
      <c r="A3684" t="s">
        <v>14134</v>
      </c>
      <c r="B3684" t="s">
        <v>19</v>
      </c>
      <c r="C3684">
        <v>0</v>
      </c>
      <c r="D3684">
        <v>0</v>
      </c>
      <c r="E3684">
        <v>0</v>
      </c>
      <c r="F3684">
        <v>0</v>
      </c>
      <c r="G3684">
        <v>0</v>
      </c>
      <c r="H3684">
        <v>0</v>
      </c>
      <c r="I3684">
        <v>0</v>
      </c>
      <c r="J3684">
        <v>0</v>
      </c>
      <c r="K3684">
        <v>0</v>
      </c>
      <c r="L3684">
        <v>0</v>
      </c>
      <c r="M3684">
        <v>0</v>
      </c>
      <c r="N3684">
        <v>0</v>
      </c>
      <c r="O3684">
        <v>0</v>
      </c>
      <c r="P3684">
        <v>0</v>
      </c>
      <c r="Q3684">
        <v>0</v>
      </c>
      <c r="R3684">
        <v>0</v>
      </c>
      <c r="S3684">
        <v>0</v>
      </c>
      <c r="T3684">
        <v>0</v>
      </c>
      <c r="U3684">
        <v>0</v>
      </c>
      <c r="V3684">
        <v>0</v>
      </c>
      <c r="W3684">
        <v>0</v>
      </c>
      <c r="X3684">
        <v>0</v>
      </c>
      <c r="Y3684">
        <v>0</v>
      </c>
      <c r="Z3684">
        <v>0</v>
      </c>
      <c r="AA3684">
        <v>0</v>
      </c>
      <c r="AB3684">
        <v>0</v>
      </c>
      <c r="AC3684">
        <v>0</v>
      </c>
    </row>
    <row r="3685" spans="1:29">
      <c r="A3685" t="s">
        <v>14135</v>
      </c>
      <c r="B3685" t="s">
        <v>19</v>
      </c>
      <c r="C3685">
        <v>0</v>
      </c>
      <c r="D3685">
        <v>0</v>
      </c>
      <c r="E3685">
        <v>0</v>
      </c>
      <c r="F3685">
        <v>0</v>
      </c>
      <c r="G3685">
        <v>0</v>
      </c>
      <c r="H3685">
        <v>0</v>
      </c>
      <c r="I3685">
        <v>0</v>
      </c>
      <c r="J3685">
        <v>0</v>
      </c>
      <c r="K3685">
        <v>0</v>
      </c>
      <c r="L3685">
        <v>0</v>
      </c>
      <c r="M3685">
        <v>0</v>
      </c>
      <c r="N3685">
        <v>0</v>
      </c>
      <c r="O3685">
        <v>0</v>
      </c>
      <c r="P3685">
        <v>0</v>
      </c>
      <c r="Q3685">
        <v>0</v>
      </c>
      <c r="R3685">
        <v>0</v>
      </c>
      <c r="S3685">
        <v>0</v>
      </c>
      <c r="T3685">
        <v>0</v>
      </c>
      <c r="U3685">
        <v>0</v>
      </c>
      <c r="V3685">
        <v>0</v>
      </c>
      <c r="W3685">
        <v>0</v>
      </c>
      <c r="X3685">
        <v>0</v>
      </c>
      <c r="Y3685">
        <v>0</v>
      </c>
      <c r="Z3685">
        <v>0</v>
      </c>
      <c r="AA3685">
        <v>0</v>
      </c>
      <c r="AB3685">
        <v>0</v>
      </c>
      <c r="AC3685">
        <v>0</v>
      </c>
    </row>
    <row r="3686" spans="1:29">
      <c r="A3686" t="s">
        <v>14136</v>
      </c>
      <c r="B3686" t="s">
        <v>19</v>
      </c>
      <c r="C3686">
        <v>0</v>
      </c>
      <c r="D3686">
        <v>0</v>
      </c>
      <c r="E3686">
        <v>0</v>
      </c>
      <c r="F3686">
        <v>0</v>
      </c>
      <c r="G3686">
        <v>0</v>
      </c>
      <c r="H3686">
        <v>0</v>
      </c>
      <c r="I3686">
        <v>0</v>
      </c>
      <c r="J3686">
        <v>0</v>
      </c>
      <c r="K3686">
        <v>0</v>
      </c>
      <c r="L3686">
        <v>0</v>
      </c>
      <c r="M3686">
        <v>0</v>
      </c>
      <c r="N3686">
        <v>0</v>
      </c>
      <c r="O3686">
        <v>0</v>
      </c>
      <c r="P3686">
        <v>0</v>
      </c>
      <c r="Q3686">
        <v>0</v>
      </c>
      <c r="R3686">
        <v>0</v>
      </c>
      <c r="S3686">
        <v>0</v>
      </c>
      <c r="T3686">
        <v>0</v>
      </c>
      <c r="U3686">
        <v>0</v>
      </c>
      <c r="V3686">
        <v>0</v>
      </c>
      <c r="W3686">
        <v>0</v>
      </c>
      <c r="X3686">
        <v>0</v>
      </c>
      <c r="Y3686">
        <v>0</v>
      </c>
      <c r="Z3686">
        <v>0</v>
      </c>
      <c r="AA3686">
        <v>0</v>
      </c>
      <c r="AB3686">
        <v>0</v>
      </c>
      <c r="AC3686">
        <v>0</v>
      </c>
    </row>
    <row r="3687" spans="1:29">
      <c r="A3687" t="s">
        <v>14137</v>
      </c>
      <c r="B3687" t="s">
        <v>19</v>
      </c>
      <c r="C3687">
        <v>0</v>
      </c>
      <c r="D3687">
        <v>0</v>
      </c>
      <c r="E3687">
        <v>0</v>
      </c>
      <c r="F3687">
        <v>0</v>
      </c>
      <c r="G3687">
        <v>0</v>
      </c>
      <c r="H3687">
        <v>0</v>
      </c>
      <c r="I3687">
        <v>0</v>
      </c>
      <c r="J3687">
        <v>0</v>
      </c>
      <c r="K3687">
        <v>0</v>
      </c>
      <c r="L3687">
        <v>0</v>
      </c>
      <c r="M3687">
        <v>0</v>
      </c>
      <c r="N3687">
        <v>0</v>
      </c>
      <c r="O3687">
        <v>0</v>
      </c>
      <c r="P3687">
        <v>0</v>
      </c>
      <c r="Q3687">
        <v>0</v>
      </c>
      <c r="R3687">
        <v>0</v>
      </c>
      <c r="S3687">
        <v>0</v>
      </c>
      <c r="T3687">
        <v>0</v>
      </c>
      <c r="U3687">
        <v>0</v>
      </c>
      <c r="V3687">
        <v>0</v>
      </c>
      <c r="W3687">
        <v>0</v>
      </c>
      <c r="X3687">
        <v>0</v>
      </c>
      <c r="Y3687">
        <v>0</v>
      </c>
      <c r="Z3687">
        <v>0</v>
      </c>
      <c r="AA3687">
        <v>0</v>
      </c>
      <c r="AB3687">
        <v>0</v>
      </c>
      <c r="AC3687">
        <v>0</v>
      </c>
    </row>
    <row r="3688" spans="1:29">
      <c r="A3688" t="s">
        <v>14138</v>
      </c>
      <c r="B3688" t="s">
        <v>19</v>
      </c>
      <c r="C3688">
        <v>0</v>
      </c>
      <c r="D3688">
        <v>0</v>
      </c>
      <c r="E3688">
        <v>0</v>
      </c>
      <c r="F3688">
        <v>0</v>
      </c>
      <c r="G3688">
        <v>0</v>
      </c>
      <c r="H3688">
        <v>0</v>
      </c>
      <c r="I3688">
        <v>0</v>
      </c>
      <c r="J3688">
        <v>0</v>
      </c>
      <c r="K3688">
        <v>0</v>
      </c>
      <c r="L3688">
        <v>0</v>
      </c>
      <c r="M3688">
        <v>0</v>
      </c>
      <c r="N3688">
        <v>0</v>
      </c>
      <c r="O3688">
        <v>0</v>
      </c>
      <c r="P3688">
        <v>0</v>
      </c>
      <c r="Q3688">
        <v>0</v>
      </c>
      <c r="R3688">
        <v>0</v>
      </c>
      <c r="S3688">
        <v>0</v>
      </c>
      <c r="T3688">
        <v>0</v>
      </c>
      <c r="U3688">
        <v>0</v>
      </c>
      <c r="V3688">
        <v>0</v>
      </c>
      <c r="W3688">
        <v>0</v>
      </c>
      <c r="X3688">
        <v>0</v>
      </c>
      <c r="Y3688">
        <v>0</v>
      </c>
      <c r="Z3688">
        <v>0</v>
      </c>
      <c r="AA3688">
        <v>0</v>
      </c>
      <c r="AB3688">
        <v>0</v>
      </c>
      <c r="AC3688">
        <v>0</v>
      </c>
    </row>
    <row r="3689" spans="1:29">
      <c r="A3689" t="s">
        <v>14139</v>
      </c>
      <c r="B3689" t="s">
        <v>19</v>
      </c>
      <c r="C3689">
        <v>0</v>
      </c>
      <c r="D3689">
        <v>0</v>
      </c>
      <c r="E3689">
        <v>0</v>
      </c>
      <c r="F3689">
        <v>0</v>
      </c>
      <c r="G3689">
        <v>0</v>
      </c>
      <c r="H3689">
        <v>0</v>
      </c>
      <c r="I3689">
        <v>0</v>
      </c>
      <c r="J3689">
        <v>0</v>
      </c>
      <c r="K3689">
        <v>0</v>
      </c>
      <c r="L3689">
        <v>0</v>
      </c>
      <c r="M3689">
        <v>0</v>
      </c>
      <c r="N3689">
        <v>0</v>
      </c>
      <c r="O3689">
        <v>0</v>
      </c>
      <c r="P3689">
        <v>0</v>
      </c>
      <c r="Q3689">
        <v>0</v>
      </c>
      <c r="R3689">
        <v>0</v>
      </c>
      <c r="S3689">
        <v>0</v>
      </c>
      <c r="T3689">
        <v>0</v>
      </c>
      <c r="U3689">
        <v>0</v>
      </c>
      <c r="V3689">
        <v>0</v>
      </c>
      <c r="W3689">
        <v>0</v>
      </c>
      <c r="X3689">
        <v>0</v>
      </c>
      <c r="Y3689">
        <v>0</v>
      </c>
      <c r="Z3689">
        <v>0</v>
      </c>
      <c r="AA3689">
        <v>0</v>
      </c>
      <c r="AB3689">
        <v>0</v>
      </c>
      <c r="AC3689">
        <v>0</v>
      </c>
    </row>
    <row r="3690" spans="1:29">
      <c r="A3690" t="s">
        <v>14140</v>
      </c>
      <c r="B3690" t="s">
        <v>19</v>
      </c>
      <c r="C3690">
        <v>0</v>
      </c>
      <c r="D3690">
        <v>0</v>
      </c>
      <c r="E3690">
        <v>0</v>
      </c>
      <c r="F3690">
        <v>0</v>
      </c>
      <c r="G3690">
        <v>0</v>
      </c>
      <c r="H3690">
        <v>0</v>
      </c>
      <c r="I3690">
        <v>0</v>
      </c>
      <c r="J3690">
        <v>0</v>
      </c>
      <c r="K3690">
        <v>0</v>
      </c>
      <c r="L3690">
        <v>0</v>
      </c>
      <c r="M3690">
        <v>0</v>
      </c>
      <c r="N3690">
        <v>0</v>
      </c>
      <c r="O3690">
        <v>0</v>
      </c>
      <c r="P3690">
        <v>0</v>
      </c>
      <c r="Q3690">
        <v>0</v>
      </c>
      <c r="R3690">
        <v>0</v>
      </c>
      <c r="S3690">
        <v>0</v>
      </c>
      <c r="T3690">
        <v>0</v>
      </c>
      <c r="U3690">
        <v>0</v>
      </c>
      <c r="V3690">
        <v>0</v>
      </c>
      <c r="W3690">
        <v>0</v>
      </c>
      <c r="X3690">
        <v>0</v>
      </c>
      <c r="Y3690">
        <v>0</v>
      </c>
      <c r="Z3690">
        <v>0</v>
      </c>
      <c r="AA3690">
        <v>0</v>
      </c>
      <c r="AB3690">
        <v>0</v>
      </c>
      <c r="AC3690">
        <v>0</v>
      </c>
    </row>
    <row r="3691" spans="1:29">
      <c r="A3691" t="s">
        <v>14141</v>
      </c>
      <c r="B3691" t="s">
        <v>19</v>
      </c>
      <c r="C3691">
        <v>0</v>
      </c>
      <c r="D3691">
        <v>0</v>
      </c>
      <c r="E3691">
        <v>0</v>
      </c>
      <c r="F3691">
        <v>0</v>
      </c>
      <c r="G3691">
        <v>0</v>
      </c>
      <c r="H3691">
        <v>0</v>
      </c>
      <c r="I3691">
        <v>0</v>
      </c>
      <c r="J3691">
        <v>0</v>
      </c>
      <c r="K3691">
        <v>0</v>
      </c>
      <c r="L3691">
        <v>0</v>
      </c>
      <c r="M3691">
        <v>0</v>
      </c>
      <c r="N3691">
        <v>0</v>
      </c>
      <c r="O3691">
        <v>0</v>
      </c>
      <c r="P3691">
        <v>0</v>
      </c>
      <c r="Q3691">
        <v>0</v>
      </c>
      <c r="R3691">
        <v>0</v>
      </c>
      <c r="S3691">
        <v>0</v>
      </c>
      <c r="T3691">
        <v>0</v>
      </c>
      <c r="U3691">
        <v>0</v>
      </c>
      <c r="V3691">
        <v>0</v>
      </c>
      <c r="W3691">
        <v>0</v>
      </c>
      <c r="X3691">
        <v>0</v>
      </c>
      <c r="Y3691">
        <v>0</v>
      </c>
      <c r="Z3691">
        <v>0</v>
      </c>
      <c r="AA3691">
        <v>0</v>
      </c>
      <c r="AB3691">
        <v>0</v>
      </c>
      <c r="AC3691">
        <v>0</v>
      </c>
    </row>
    <row r="3692" spans="1:29">
      <c r="A3692" t="s">
        <v>14142</v>
      </c>
      <c r="B3692" t="s">
        <v>19</v>
      </c>
      <c r="C3692">
        <v>0</v>
      </c>
      <c r="D3692">
        <v>0</v>
      </c>
      <c r="E3692">
        <v>0</v>
      </c>
      <c r="F3692">
        <v>0</v>
      </c>
      <c r="G3692">
        <v>0</v>
      </c>
      <c r="H3692">
        <v>0</v>
      </c>
      <c r="I3692">
        <v>0</v>
      </c>
      <c r="J3692">
        <v>0</v>
      </c>
      <c r="K3692">
        <v>0</v>
      </c>
      <c r="L3692">
        <v>0</v>
      </c>
      <c r="M3692">
        <v>0</v>
      </c>
      <c r="N3692">
        <v>0</v>
      </c>
      <c r="O3692">
        <v>0</v>
      </c>
      <c r="P3692">
        <v>0</v>
      </c>
      <c r="Q3692">
        <v>0</v>
      </c>
      <c r="R3692">
        <v>0</v>
      </c>
      <c r="S3692">
        <v>0</v>
      </c>
      <c r="T3692">
        <v>0</v>
      </c>
      <c r="U3692">
        <v>0</v>
      </c>
      <c r="V3692">
        <v>0</v>
      </c>
      <c r="W3692">
        <v>0</v>
      </c>
      <c r="X3692">
        <v>0</v>
      </c>
      <c r="Y3692">
        <v>0</v>
      </c>
      <c r="Z3692">
        <v>0</v>
      </c>
      <c r="AA3692">
        <v>0</v>
      </c>
      <c r="AB3692">
        <v>0</v>
      </c>
      <c r="AC3692">
        <v>0</v>
      </c>
    </row>
    <row r="3693" spans="1:29">
      <c r="A3693" t="s">
        <v>14143</v>
      </c>
      <c r="B3693" t="s">
        <v>19</v>
      </c>
      <c r="C3693">
        <v>0</v>
      </c>
      <c r="D3693">
        <v>0</v>
      </c>
      <c r="E3693">
        <v>0</v>
      </c>
      <c r="F3693">
        <v>0</v>
      </c>
      <c r="G3693">
        <v>0</v>
      </c>
      <c r="H3693">
        <v>0</v>
      </c>
      <c r="I3693">
        <v>0</v>
      </c>
      <c r="J3693">
        <v>0</v>
      </c>
      <c r="K3693">
        <v>0</v>
      </c>
      <c r="L3693">
        <v>0</v>
      </c>
      <c r="M3693">
        <v>0</v>
      </c>
      <c r="N3693">
        <v>0</v>
      </c>
      <c r="O3693">
        <v>0</v>
      </c>
      <c r="P3693">
        <v>0</v>
      </c>
      <c r="Q3693">
        <v>0</v>
      </c>
      <c r="R3693">
        <v>0</v>
      </c>
      <c r="S3693">
        <v>0</v>
      </c>
      <c r="T3693">
        <v>0</v>
      </c>
      <c r="U3693">
        <v>0</v>
      </c>
      <c r="V3693">
        <v>0</v>
      </c>
      <c r="W3693">
        <v>0</v>
      </c>
      <c r="X3693">
        <v>0</v>
      </c>
      <c r="Y3693">
        <v>0</v>
      </c>
      <c r="Z3693">
        <v>0</v>
      </c>
      <c r="AA3693">
        <v>0</v>
      </c>
      <c r="AB3693">
        <v>0</v>
      </c>
      <c r="AC3693">
        <v>0</v>
      </c>
    </row>
    <row r="3694" spans="1:29">
      <c r="A3694" t="s">
        <v>14144</v>
      </c>
      <c r="B3694" t="s">
        <v>19</v>
      </c>
      <c r="C3694">
        <v>0</v>
      </c>
      <c r="D3694">
        <v>0</v>
      </c>
      <c r="E3694">
        <v>0</v>
      </c>
      <c r="F3694">
        <v>0</v>
      </c>
      <c r="G3694">
        <v>0</v>
      </c>
      <c r="H3694">
        <v>0</v>
      </c>
      <c r="I3694">
        <v>0</v>
      </c>
      <c r="J3694">
        <v>0</v>
      </c>
      <c r="K3694">
        <v>0</v>
      </c>
      <c r="L3694">
        <v>0</v>
      </c>
      <c r="M3694">
        <v>0</v>
      </c>
      <c r="N3694">
        <v>0</v>
      </c>
      <c r="O3694">
        <v>0</v>
      </c>
      <c r="P3694">
        <v>0</v>
      </c>
      <c r="Q3694">
        <v>0</v>
      </c>
      <c r="R3694">
        <v>0</v>
      </c>
      <c r="S3694">
        <v>0</v>
      </c>
      <c r="T3694">
        <v>0</v>
      </c>
      <c r="U3694">
        <v>0</v>
      </c>
      <c r="V3694">
        <v>0</v>
      </c>
      <c r="W3694">
        <v>0</v>
      </c>
      <c r="X3694">
        <v>0</v>
      </c>
      <c r="Y3694">
        <v>0</v>
      </c>
      <c r="Z3694">
        <v>0</v>
      </c>
      <c r="AA3694">
        <v>0</v>
      </c>
      <c r="AB3694">
        <v>0</v>
      </c>
      <c r="AC3694">
        <v>0</v>
      </c>
    </row>
    <row r="3695" spans="1:29">
      <c r="A3695" t="s">
        <v>14145</v>
      </c>
      <c r="B3695" t="s">
        <v>19</v>
      </c>
      <c r="C3695">
        <v>0</v>
      </c>
      <c r="D3695">
        <v>0</v>
      </c>
      <c r="E3695">
        <v>0</v>
      </c>
      <c r="F3695">
        <v>0</v>
      </c>
      <c r="G3695">
        <v>0</v>
      </c>
      <c r="H3695">
        <v>0</v>
      </c>
      <c r="I3695">
        <v>0</v>
      </c>
      <c r="J3695">
        <v>0</v>
      </c>
      <c r="K3695">
        <v>0</v>
      </c>
      <c r="L3695">
        <v>0</v>
      </c>
      <c r="M3695">
        <v>0</v>
      </c>
      <c r="N3695">
        <v>0</v>
      </c>
      <c r="O3695">
        <v>0</v>
      </c>
      <c r="P3695">
        <v>0</v>
      </c>
      <c r="Q3695">
        <v>0</v>
      </c>
      <c r="R3695">
        <v>0</v>
      </c>
      <c r="S3695">
        <v>0</v>
      </c>
      <c r="T3695">
        <v>0</v>
      </c>
      <c r="U3695">
        <v>0</v>
      </c>
      <c r="V3695">
        <v>0</v>
      </c>
      <c r="W3695">
        <v>0</v>
      </c>
      <c r="X3695">
        <v>0</v>
      </c>
      <c r="Y3695">
        <v>0</v>
      </c>
      <c r="Z3695">
        <v>0</v>
      </c>
      <c r="AA3695">
        <v>0</v>
      </c>
      <c r="AB3695">
        <v>0</v>
      </c>
      <c r="AC3695">
        <v>0</v>
      </c>
    </row>
    <row r="3696" spans="1:29">
      <c r="A3696" t="s">
        <v>14146</v>
      </c>
      <c r="B3696" t="s">
        <v>19</v>
      </c>
      <c r="C3696">
        <v>0</v>
      </c>
      <c r="D3696">
        <v>0</v>
      </c>
      <c r="E3696">
        <v>0</v>
      </c>
      <c r="F3696">
        <v>0</v>
      </c>
      <c r="G3696">
        <v>0</v>
      </c>
      <c r="H3696">
        <v>0</v>
      </c>
      <c r="I3696">
        <v>0</v>
      </c>
      <c r="J3696">
        <v>0</v>
      </c>
      <c r="K3696">
        <v>0</v>
      </c>
      <c r="L3696">
        <v>0</v>
      </c>
      <c r="M3696">
        <v>0</v>
      </c>
      <c r="N3696">
        <v>0</v>
      </c>
      <c r="O3696">
        <v>0</v>
      </c>
      <c r="P3696">
        <v>0</v>
      </c>
      <c r="Q3696">
        <v>0</v>
      </c>
      <c r="R3696">
        <v>0</v>
      </c>
      <c r="S3696">
        <v>0</v>
      </c>
      <c r="T3696">
        <v>0</v>
      </c>
      <c r="U3696">
        <v>0</v>
      </c>
      <c r="V3696">
        <v>0</v>
      </c>
      <c r="W3696">
        <v>0</v>
      </c>
      <c r="X3696">
        <v>0</v>
      </c>
      <c r="Y3696">
        <v>0</v>
      </c>
      <c r="Z3696">
        <v>0</v>
      </c>
      <c r="AA3696">
        <v>0</v>
      </c>
      <c r="AB3696">
        <v>0</v>
      </c>
      <c r="AC3696">
        <v>0</v>
      </c>
    </row>
    <row r="3697" spans="1:29">
      <c r="A3697" t="s">
        <v>14147</v>
      </c>
      <c r="B3697" t="s">
        <v>19</v>
      </c>
      <c r="C3697">
        <v>0</v>
      </c>
      <c r="D3697">
        <v>0</v>
      </c>
      <c r="E3697">
        <v>0</v>
      </c>
      <c r="F3697">
        <v>0</v>
      </c>
      <c r="G3697">
        <v>0</v>
      </c>
      <c r="H3697">
        <v>0</v>
      </c>
      <c r="I3697">
        <v>0</v>
      </c>
      <c r="J3697">
        <v>0</v>
      </c>
      <c r="K3697">
        <v>0</v>
      </c>
      <c r="L3697">
        <v>0</v>
      </c>
      <c r="M3697">
        <v>0</v>
      </c>
      <c r="N3697">
        <v>0</v>
      </c>
      <c r="O3697">
        <v>0</v>
      </c>
      <c r="P3697">
        <v>0</v>
      </c>
      <c r="Q3697">
        <v>0</v>
      </c>
      <c r="R3697">
        <v>0</v>
      </c>
      <c r="S3697">
        <v>0</v>
      </c>
      <c r="T3697">
        <v>0</v>
      </c>
      <c r="U3697">
        <v>0</v>
      </c>
      <c r="V3697">
        <v>0</v>
      </c>
      <c r="W3697">
        <v>0</v>
      </c>
      <c r="X3697">
        <v>0</v>
      </c>
      <c r="Y3697">
        <v>0</v>
      </c>
      <c r="Z3697">
        <v>0</v>
      </c>
      <c r="AA3697">
        <v>0</v>
      </c>
      <c r="AB3697">
        <v>0</v>
      </c>
      <c r="AC3697">
        <v>0</v>
      </c>
    </row>
    <row r="3698" spans="1:29">
      <c r="A3698" t="s">
        <v>14148</v>
      </c>
      <c r="B3698" t="s">
        <v>19</v>
      </c>
      <c r="C3698">
        <v>0</v>
      </c>
      <c r="D3698">
        <v>0</v>
      </c>
      <c r="E3698">
        <v>0</v>
      </c>
      <c r="F3698">
        <v>0</v>
      </c>
      <c r="G3698">
        <v>0</v>
      </c>
      <c r="H3698">
        <v>0</v>
      </c>
      <c r="I3698">
        <v>0</v>
      </c>
      <c r="J3698">
        <v>0</v>
      </c>
      <c r="K3698">
        <v>0</v>
      </c>
      <c r="L3698">
        <v>0</v>
      </c>
      <c r="M3698">
        <v>0</v>
      </c>
      <c r="N3698">
        <v>0</v>
      </c>
      <c r="O3698">
        <v>0</v>
      </c>
      <c r="P3698">
        <v>0</v>
      </c>
      <c r="Q3698">
        <v>0</v>
      </c>
      <c r="R3698">
        <v>0</v>
      </c>
      <c r="S3698">
        <v>0</v>
      </c>
      <c r="T3698">
        <v>0</v>
      </c>
      <c r="U3698">
        <v>0</v>
      </c>
      <c r="V3698">
        <v>0</v>
      </c>
      <c r="W3698">
        <v>0</v>
      </c>
      <c r="X3698">
        <v>0</v>
      </c>
      <c r="Y3698">
        <v>0</v>
      </c>
      <c r="Z3698">
        <v>0</v>
      </c>
      <c r="AA3698">
        <v>0</v>
      </c>
      <c r="AB3698">
        <v>0</v>
      </c>
      <c r="AC3698">
        <v>0</v>
      </c>
    </row>
    <row r="3699" spans="1:29">
      <c r="A3699" t="s">
        <v>14149</v>
      </c>
      <c r="B3699" t="s">
        <v>19</v>
      </c>
      <c r="C3699">
        <v>0</v>
      </c>
      <c r="D3699">
        <v>0</v>
      </c>
      <c r="E3699">
        <v>0</v>
      </c>
      <c r="F3699">
        <v>0</v>
      </c>
      <c r="G3699">
        <v>0</v>
      </c>
      <c r="H3699">
        <v>0</v>
      </c>
      <c r="I3699">
        <v>0</v>
      </c>
      <c r="J3699">
        <v>0</v>
      </c>
      <c r="K3699">
        <v>0</v>
      </c>
      <c r="L3699">
        <v>0</v>
      </c>
      <c r="M3699">
        <v>0</v>
      </c>
      <c r="N3699">
        <v>0</v>
      </c>
      <c r="O3699">
        <v>0</v>
      </c>
      <c r="P3699">
        <v>0</v>
      </c>
      <c r="Q3699">
        <v>0</v>
      </c>
      <c r="R3699">
        <v>0</v>
      </c>
      <c r="S3699">
        <v>0</v>
      </c>
      <c r="T3699">
        <v>0</v>
      </c>
      <c r="U3699">
        <v>0</v>
      </c>
      <c r="V3699">
        <v>0</v>
      </c>
      <c r="W3699">
        <v>0</v>
      </c>
      <c r="X3699">
        <v>0</v>
      </c>
      <c r="Y3699">
        <v>0</v>
      </c>
      <c r="Z3699">
        <v>0</v>
      </c>
      <c r="AA3699">
        <v>0</v>
      </c>
      <c r="AB3699">
        <v>0</v>
      </c>
      <c r="AC3699">
        <v>0</v>
      </c>
    </row>
    <row r="3700" spans="1:29">
      <c r="A3700" t="s">
        <v>14150</v>
      </c>
      <c r="B3700" t="s">
        <v>19</v>
      </c>
      <c r="C3700">
        <v>0</v>
      </c>
      <c r="D3700">
        <v>0</v>
      </c>
      <c r="E3700">
        <v>0</v>
      </c>
      <c r="F3700">
        <v>0</v>
      </c>
      <c r="G3700">
        <v>0</v>
      </c>
      <c r="H3700">
        <v>0</v>
      </c>
      <c r="I3700">
        <v>0</v>
      </c>
      <c r="J3700">
        <v>0</v>
      </c>
      <c r="K3700">
        <v>0</v>
      </c>
      <c r="L3700">
        <v>0</v>
      </c>
      <c r="M3700">
        <v>0</v>
      </c>
      <c r="N3700">
        <v>0</v>
      </c>
      <c r="O3700">
        <v>0</v>
      </c>
      <c r="P3700">
        <v>0</v>
      </c>
      <c r="Q3700">
        <v>0</v>
      </c>
      <c r="R3700">
        <v>0</v>
      </c>
      <c r="S3700">
        <v>0</v>
      </c>
      <c r="T3700">
        <v>0</v>
      </c>
      <c r="U3700">
        <v>0</v>
      </c>
      <c r="V3700">
        <v>0</v>
      </c>
      <c r="W3700">
        <v>0</v>
      </c>
      <c r="X3700">
        <v>0</v>
      </c>
      <c r="Y3700">
        <v>0</v>
      </c>
      <c r="Z3700">
        <v>0</v>
      </c>
      <c r="AA3700">
        <v>0</v>
      </c>
      <c r="AB3700">
        <v>0</v>
      </c>
      <c r="AC3700">
        <v>0</v>
      </c>
    </row>
    <row r="3701" spans="1:29">
      <c r="A3701" t="s">
        <v>14151</v>
      </c>
      <c r="B3701" t="s">
        <v>19</v>
      </c>
      <c r="C3701">
        <v>0</v>
      </c>
      <c r="D3701">
        <v>0</v>
      </c>
      <c r="E3701">
        <v>0</v>
      </c>
      <c r="F3701">
        <v>0</v>
      </c>
      <c r="G3701">
        <v>0</v>
      </c>
      <c r="H3701">
        <v>0</v>
      </c>
      <c r="I3701">
        <v>0</v>
      </c>
      <c r="J3701">
        <v>0</v>
      </c>
      <c r="K3701">
        <v>0</v>
      </c>
      <c r="L3701">
        <v>0</v>
      </c>
      <c r="M3701">
        <v>0</v>
      </c>
      <c r="N3701">
        <v>0</v>
      </c>
      <c r="O3701">
        <v>0</v>
      </c>
      <c r="P3701">
        <v>0</v>
      </c>
      <c r="Q3701">
        <v>0</v>
      </c>
      <c r="R3701">
        <v>0</v>
      </c>
      <c r="S3701">
        <v>0</v>
      </c>
      <c r="T3701">
        <v>0</v>
      </c>
      <c r="U3701">
        <v>0</v>
      </c>
      <c r="V3701">
        <v>0</v>
      </c>
      <c r="W3701">
        <v>0</v>
      </c>
      <c r="X3701">
        <v>0</v>
      </c>
      <c r="Y3701">
        <v>0</v>
      </c>
      <c r="Z3701">
        <v>0</v>
      </c>
      <c r="AA3701">
        <v>0</v>
      </c>
      <c r="AB3701">
        <v>0</v>
      </c>
      <c r="AC3701">
        <v>0</v>
      </c>
    </row>
    <row r="3702" spans="1:29">
      <c r="A3702" t="s">
        <v>14152</v>
      </c>
      <c r="B3702" t="s">
        <v>19</v>
      </c>
      <c r="C3702">
        <v>0</v>
      </c>
      <c r="D3702">
        <v>0</v>
      </c>
      <c r="E3702">
        <v>0</v>
      </c>
      <c r="F3702">
        <v>0</v>
      </c>
      <c r="G3702">
        <v>0</v>
      </c>
      <c r="H3702">
        <v>0</v>
      </c>
      <c r="I3702">
        <v>0</v>
      </c>
      <c r="J3702">
        <v>0</v>
      </c>
      <c r="K3702">
        <v>0</v>
      </c>
      <c r="L3702">
        <v>0</v>
      </c>
      <c r="M3702">
        <v>0</v>
      </c>
      <c r="N3702">
        <v>0</v>
      </c>
      <c r="O3702">
        <v>0</v>
      </c>
      <c r="P3702">
        <v>0</v>
      </c>
      <c r="Q3702">
        <v>0</v>
      </c>
      <c r="R3702">
        <v>0</v>
      </c>
      <c r="S3702">
        <v>0</v>
      </c>
      <c r="T3702">
        <v>0</v>
      </c>
      <c r="U3702">
        <v>0</v>
      </c>
      <c r="V3702">
        <v>0</v>
      </c>
      <c r="W3702">
        <v>0</v>
      </c>
      <c r="X3702">
        <v>0</v>
      </c>
      <c r="Y3702">
        <v>0</v>
      </c>
      <c r="Z3702">
        <v>0</v>
      </c>
      <c r="AA3702">
        <v>0</v>
      </c>
      <c r="AB3702">
        <v>0</v>
      </c>
      <c r="AC3702">
        <v>0</v>
      </c>
    </row>
    <row r="3703" spans="1:29">
      <c r="A3703" t="s">
        <v>14153</v>
      </c>
      <c r="B3703" t="s">
        <v>19</v>
      </c>
      <c r="C3703">
        <v>0</v>
      </c>
      <c r="D3703">
        <v>0</v>
      </c>
      <c r="E3703">
        <v>0</v>
      </c>
      <c r="F3703">
        <v>0</v>
      </c>
      <c r="G3703">
        <v>0</v>
      </c>
      <c r="H3703">
        <v>0</v>
      </c>
      <c r="I3703">
        <v>0</v>
      </c>
      <c r="J3703">
        <v>0</v>
      </c>
      <c r="K3703">
        <v>0</v>
      </c>
      <c r="L3703">
        <v>0</v>
      </c>
      <c r="M3703">
        <v>0</v>
      </c>
      <c r="N3703">
        <v>0</v>
      </c>
      <c r="O3703">
        <v>0</v>
      </c>
      <c r="P3703">
        <v>0</v>
      </c>
      <c r="Q3703">
        <v>0</v>
      </c>
      <c r="R3703">
        <v>0</v>
      </c>
      <c r="S3703">
        <v>0</v>
      </c>
      <c r="T3703">
        <v>0</v>
      </c>
      <c r="U3703">
        <v>0</v>
      </c>
      <c r="V3703">
        <v>0</v>
      </c>
      <c r="W3703">
        <v>0</v>
      </c>
      <c r="X3703">
        <v>0</v>
      </c>
      <c r="Y3703">
        <v>0</v>
      </c>
      <c r="Z3703">
        <v>0</v>
      </c>
      <c r="AA3703">
        <v>0</v>
      </c>
      <c r="AB3703">
        <v>0</v>
      </c>
      <c r="AC3703">
        <v>0</v>
      </c>
    </row>
    <row r="3704" spans="1:29">
      <c r="A3704" t="s">
        <v>14154</v>
      </c>
      <c r="B3704" t="s">
        <v>19</v>
      </c>
      <c r="C3704">
        <v>0</v>
      </c>
      <c r="D3704">
        <v>0</v>
      </c>
      <c r="E3704">
        <v>0</v>
      </c>
      <c r="F3704">
        <v>0</v>
      </c>
      <c r="G3704">
        <v>0</v>
      </c>
      <c r="H3704">
        <v>0</v>
      </c>
      <c r="I3704">
        <v>0</v>
      </c>
      <c r="J3704">
        <v>0</v>
      </c>
      <c r="K3704">
        <v>0</v>
      </c>
      <c r="L3704">
        <v>0</v>
      </c>
      <c r="M3704">
        <v>0</v>
      </c>
      <c r="N3704">
        <v>0</v>
      </c>
      <c r="O3704">
        <v>0</v>
      </c>
      <c r="P3704">
        <v>0</v>
      </c>
      <c r="Q3704">
        <v>0</v>
      </c>
      <c r="R3704">
        <v>0</v>
      </c>
      <c r="S3704">
        <v>0</v>
      </c>
      <c r="T3704">
        <v>0</v>
      </c>
      <c r="U3704">
        <v>0</v>
      </c>
      <c r="V3704">
        <v>0</v>
      </c>
      <c r="W3704">
        <v>0</v>
      </c>
      <c r="X3704">
        <v>0</v>
      </c>
      <c r="Y3704">
        <v>0</v>
      </c>
      <c r="Z3704">
        <v>0</v>
      </c>
      <c r="AA3704">
        <v>0</v>
      </c>
      <c r="AB3704">
        <v>0</v>
      </c>
      <c r="AC3704">
        <v>0</v>
      </c>
    </row>
    <row r="3705" spans="1:29">
      <c r="A3705" t="s">
        <v>14155</v>
      </c>
      <c r="B3705" t="s">
        <v>19</v>
      </c>
      <c r="C3705">
        <v>0</v>
      </c>
      <c r="D3705">
        <v>0</v>
      </c>
      <c r="E3705">
        <v>0</v>
      </c>
      <c r="F3705">
        <v>0</v>
      </c>
      <c r="G3705">
        <v>0</v>
      </c>
      <c r="H3705">
        <v>0</v>
      </c>
      <c r="I3705">
        <v>0</v>
      </c>
      <c r="J3705">
        <v>0</v>
      </c>
      <c r="K3705">
        <v>0</v>
      </c>
      <c r="L3705">
        <v>0</v>
      </c>
      <c r="M3705">
        <v>0</v>
      </c>
      <c r="N3705">
        <v>0</v>
      </c>
      <c r="O3705">
        <v>0</v>
      </c>
      <c r="P3705">
        <v>0</v>
      </c>
      <c r="Q3705">
        <v>0</v>
      </c>
      <c r="R3705">
        <v>0</v>
      </c>
      <c r="S3705">
        <v>0</v>
      </c>
      <c r="T3705">
        <v>0</v>
      </c>
      <c r="U3705">
        <v>0</v>
      </c>
      <c r="V3705">
        <v>0</v>
      </c>
      <c r="W3705">
        <v>0</v>
      </c>
      <c r="X3705">
        <v>0</v>
      </c>
      <c r="Y3705">
        <v>0</v>
      </c>
      <c r="Z3705">
        <v>0</v>
      </c>
      <c r="AA3705">
        <v>0</v>
      </c>
      <c r="AB3705">
        <v>0</v>
      </c>
      <c r="AC3705">
        <v>0</v>
      </c>
    </row>
    <row r="3706" spans="1:29">
      <c r="A3706" t="s">
        <v>14156</v>
      </c>
      <c r="B3706" t="s">
        <v>19</v>
      </c>
      <c r="C3706">
        <v>0</v>
      </c>
      <c r="D3706">
        <v>0</v>
      </c>
      <c r="E3706">
        <v>0</v>
      </c>
      <c r="F3706">
        <v>0</v>
      </c>
      <c r="G3706">
        <v>0</v>
      </c>
      <c r="H3706">
        <v>0</v>
      </c>
      <c r="I3706">
        <v>0</v>
      </c>
      <c r="J3706">
        <v>0</v>
      </c>
      <c r="K3706">
        <v>0</v>
      </c>
      <c r="L3706">
        <v>0</v>
      </c>
      <c r="M3706">
        <v>0</v>
      </c>
      <c r="N3706">
        <v>0</v>
      </c>
      <c r="O3706">
        <v>0</v>
      </c>
      <c r="P3706">
        <v>0</v>
      </c>
      <c r="Q3706">
        <v>0</v>
      </c>
      <c r="R3706">
        <v>0</v>
      </c>
      <c r="S3706">
        <v>0</v>
      </c>
      <c r="T3706">
        <v>0</v>
      </c>
      <c r="U3706">
        <v>0</v>
      </c>
      <c r="V3706">
        <v>0</v>
      </c>
      <c r="W3706">
        <v>0</v>
      </c>
      <c r="X3706">
        <v>0</v>
      </c>
      <c r="Y3706">
        <v>0</v>
      </c>
      <c r="Z3706">
        <v>0</v>
      </c>
      <c r="AA3706">
        <v>0</v>
      </c>
      <c r="AB3706">
        <v>0</v>
      </c>
      <c r="AC3706">
        <v>0</v>
      </c>
    </row>
    <row r="3707" spans="1:29">
      <c r="A3707" t="s">
        <v>14157</v>
      </c>
      <c r="B3707" t="s">
        <v>19</v>
      </c>
      <c r="C3707">
        <v>0</v>
      </c>
      <c r="D3707">
        <v>0</v>
      </c>
      <c r="E3707">
        <v>0</v>
      </c>
      <c r="F3707">
        <v>0</v>
      </c>
      <c r="G3707">
        <v>0</v>
      </c>
      <c r="H3707">
        <v>0</v>
      </c>
      <c r="I3707">
        <v>0</v>
      </c>
      <c r="J3707">
        <v>0</v>
      </c>
      <c r="K3707">
        <v>0</v>
      </c>
      <c r="L3707">
        <v>0</v>
      </c>
      <c r="M3707">
        <v>0</v>
      </c>
      <c r="N3707">
        <v>0</v>
      </c>
      <c r="O3707">
        <v>0</v>
      </c>
      <c r="P3707">
        <v>0</v>
      </c>
      <c r="Q3707">
        <v>0</v>
      </c>
      <c r="R3707">
        <v>0</v>
      </c>
      <c r="S3707">
        <v>0</v>
      </c>
      <c r="T3707">
        <v>0</v>
      </c>
      <c r="U3707">
        <v>0</v>
      </c>
      <c r="V3707">
        <v>0</v>
      </c>
      <c r="W3707">
        <v>0</v>
      </c>
      <c r="X3707">
        <v>0</v>
      </c>
      <c r="Y3707">
        <v>0</v>
      </c>
      <c r="Z3707">
        <v>0</v>
      </c>
      <c r="AA3707">
        <v>0</v>
      </c>
      <c r="AB3707">
        <v>0</v>
      </c>
      <c r="AC3707">
        <v>0</v>
      </c>
    </row>
    <row r="3708" spans="1:29">
      <c r="A3708" t="s">
        <v>14158</v>
      </c>
      <c r="B3708" t="s">
        <v>19</v>
      </c>
      <c r="C3708">
        <v>0</v>
      </c>
      <c r="D3708">
        <v>0</v>
      </c>
      <c r="E3708">
        <v>0</v>
      </c>
      <c r="F3708">
        <v>0</v>
      </c>
      <c r="G3708">
        <v>0</v>
      </c>
      <c r="H3708">
        <v>0</v>
      </c>
      <c r="I3708">
        <v>0</v>
      </c>
      <c r="J3708">
        <v>0</v>
      </c>
      <c r="K3708">
        <v>0</v>
      </c>
      <c r="L3708">
        <v>0</v>
      </c>
      <c r="M3708">
        <v>0</v>
      </c>
      <c r="N3708">
        <v>0</v>
      </c>
      <c r="O3708">
        <v>0</v>
      </c>
      <c r="P3708">
        <v>0</v>
      </c>
      <c r="Q3708">
        <v>0</v>
      </c>
      <c r="R3708">
        <v>0</v>
      </c>
      <c r="S3708">
        <v>0</v>
      </c>
      <c r="T3708">
        <v>0</v>
      </c>
      <c r="U3708">
        <v>0</v>
      </c>
      <c r="V3708">
        <v>0</v>
      </c>
      <c r="W3708">
        <v>0</v>
      </c>
      <c r="X3708">
        <v>0</v>
      </c>
      <c r="Y3708">
        <v>0</v>
      </c>
      <c r="Z3708">
        <v>0</v>
      </c>
      <c r="AA3708">
        <v>0</v>
      </c>
      <c r="AB3708">
        <v>0</v>
      </c>
      <c r="AC3708">
        <v>0</v>
      </c>
    </row>
    <row r="3709" spans="1:29">
      <c r="A3709" t="s">
        <v>14159</v>
      </c>
      <c r="B3709" t="s">
        <v>19</v>
      </c>
      <c r="C3709">
        <v>0</v>
      </c>
      <c r="D3709">
        <v>0</v>
      </c>
      <c r="E3709">
        <v>0</v>
      </c>
      <c r="F3709">
        <v>0</v>
      </c>
      <c r="G3709">
        <v>0</v>
      </c>
      <c r="H3709">
        <v>0</v>
      </c>
      <c r="I3709">
        <v>0</v>
      </c>
      <c r="J3709">
        <v>0</v>
      </c>
      <c r="K3709">
        <v>0</v>
      </c>
      <c r="L3709">
        <v>0</v>
      </c>
      <c r="M3709">
        <v>0</v>
      </c>
      <c r="N3709">
        <v>0</v>
      </c>
      <c r="O3709">
        <v>0</v>
      </c>
      <c r="P3709">
        <v>0</v>
      </c>
      <c r="Q3709">
        <v>0</v>
      </c>
      <c r="R3709">
        <v>0</v>
      </c>
      <c r="S3709">
        <v>0</v>
      </c>
      <c r="T3709">
        <v>0</v>
      </c>
      <c r="U3709">
        <v>0</v>
      </c>
      <c r="V3709">
        <v>0</v>
      </c>
      <c r="W3709">
        <v>0</v>
      </c>
      <c r="X3709">
        <v>0</v>
      </c>
      <c r="Y3709">
        <v>0</v>
      </c>
      <c r="Z3709">
        <v>0</v>
      </c>
      <c r="AA3709">
        <v>0</v>
      </c>
      <c r="AB3709">
        <v>0</v>
      </c>
      <c r="AC3709">
        <v>0</v>
      </c>
    </row>
    <row r="3710" spans="1:29">
      <c r="A3710" t="s">
        <v>14160</v>
      </c>
      <c r="B3710" t="s">
        <v>19</v>
      </c>
      <c r="C3710">
        <v>0</v>
      </c>
      <c r="D3710">
        <v>0</v>
      </c>
      <c r="E3710">
        <v>0</v>
      </c>
      <c r="F3710">
        <v>0</v>
      </c>
      <c r="G3710">
        <v>0</v>
      </c>
      <c r="H3710">
        <v>0</v>
      </c>
      <c r="I3710">
        <v>0</v>
      </c>
      <c r="J3710">
        <v>0</v>
      </c>
      <c r="K3710">
        <v>0</v>
      </c>
      <c r="L3710">
        <v>0</v>
      </c>
      <c r="M3710">
        <v>0</v>
      </c>
      <c r="N3710">
        <v>0</v>
      </c>
      <c r="O3710">
        <v>0</v>
      </c>
      <c r="P3710">
        <v>0</v>
      </c>
      <c r="Q3710">
        <v>0</v>
      </c>
      <c r="R3710">
        <v>0</v>
      </c>
      <c r="S3710">
        <v>0</v>
      </c>
      <c r="T3710">
        <v>0</v>
      </c>
      <c r="U3710">
        <v>0</v>
      </c>
      <c r="V3710">
        <v>0</v>
      </c>
      <c r="W3710">
        <v>0</v>
      </c>
      <c r="X3710">
        <v>0</v>
      </c>
      <c r="Y3710">
        <v>0</v>
      </c>
      <c r="Z3710">
        <v>0</v>
      </c>
      <c r="AA3710">
        <v>0</v>
      </c>
      <c r="AB3710">
        <v>0</v>
      </c>
      <c r="AC3710">
        <v>0</v>
      </c>
    </row>
    <row r="3711" spans="1:29">
      <c r="A3711" t="s">
        <v>14161</v>
      </c>
      <c r="B3711" t="s">
        <v>19</v>
      </c>
      <c r="C3711">
        <v>0</v>
      </c>
      <c r="D3711">
        <v>0</v>
      </c>
      <c r="E3711">
        <v>0</v>
      </c>
      <c r="F3711">
        <v>0</v>
      </c>
      <c r="G3711">
        <v>0</v>
      </c>
      <c r="H3711">
        <v>0</v>
      </c>
      <c r="I3711">
        <v>0</v>
      </c>
      <c r="J3711">
        <v>0</v>
      </c>
      <c r="K3711">
        <v>0</v>
      </c>
      <c r="L3711">
        <v>0</v>
      </c>
      <c r="M3711">
        <v>0</v>
      </c>
      <c r="N3711">
        <v>0</v>
      </c>
      <c r="O3711">
        <v>0</v>
      </c>
      <c r="P3711">
        <v>0</v>
      </c>
      <c r="Q3711">
        <v>0</v>
      </c>
      <c r="R3711">
        <v>0</v>
      </c>
      <c r="S3711">
        <v>0</v>
      </c>
      <c r="T3711">
        <v>0</v>
      </c>
      <c r="U3711">
        <v>0</v>
      </c>
      <c r="V3711">
        <v>0</v>
      </c>
      <c r="W3711">
        <v>0</v>
      </c>
      <c r="X3711">
        <v>0</v>
      </c>
      <c r="Y3711">
        <v>0</v>
      </c>
      <c r="Z3711">
        <v>0</v>
      </c>
      <c r="AA3711">
        <v>0</v>
      </c>
      <c r="AB3711">
        <v>0</v>
      </c>
      <c r="AC3711">
        <v>0</v>
      </c>
    </row>
    <row r="3712" spans="1:29">
      <c r="A3712" t="s">
        <v>14162</v>
      </c>
      <c r="B3712" t="s">
        <v>19</v>
      </c>
      <c r="C3712">
        <v>0</v>
      </c>
      <c r="D3712">
        <v>0</v>
      </c>
      <c r="E3712">
        <v>0</v>
      </c>
      <c r="F3712">
        <v>0</v>
      </c>
      <c r="G3712">
        <v>0</v>
      </c>
      <c r="H3712">
        <v>0</v>
      </c>
      <c r="I3712">
        <v>0</v>
      </c>
      <c r="J3712">
        <v>0</v>
      </c>
      <c r="K3712">
        <v>0</v>
      </c>
      <c r="L3712">
        <v>0</v>
      </c>
      <c r="M3712">
        <v>0</v>
      </c>
      <c r="N3712">
        <v>0</v>
      </c>
      <c r="O3712">
        <v>0</v>
      </c>
      <c r="P3712">
        <v>0</v>
      </c>
      <c r="Q3712">
        <v>0</v>
      </c>
      <c r="R3712">
        <v>0</v>
      </c>
      <c r="S3712">
        <v>0</v>
      </c>
      <c r="T3712">
        <v>0</v>
      </c>
      <c r="U3712">
        <v>0</v>
      </c>
      <c r="V3712">
        <v>0</v>
      </c>
      <c r="W3712">
        <v>0</v>
      </c>
      <c r="X3712">
        <v>0</v>
      </c>
      <c r="Y3712">
        <v>0</v>
      </c>
      <c r="Z3712">
        <v>0</v>
      </c>
      <c r="AA3712">
        <v>0</v>
      </c>
      <c r="AB3712">
        <v>0</v>
      </c>
      <c r="AC3712">
        <v>0</v>
      </c>
    </row>
    <row r="3713" spans="1:29">
      <c r="A3713" t="s">
        <v>14163</v>
      </c>
      <c r="B3713" t="s">
        <v>19</v>
      </c>
      <c r="C3713">
        <v>0</v>
      </c>
      <c r="D3713">
        <v>0</v>
      </c>
      <c r="E3713">
        <v>0</v>
      </c>
      <c r="F3713">
        <v>0</v>
      </c>
      <c r="G3713">
        <v>0</v>
      </c>
      <c r="H3713">
        <v>0</v>
      </c>
      <c r="I3713">
        <v>0</v>
      </c>
      <c r="J3713">
        <v>0</v>
      </c>
      <c r="K3713">
        <v>0</v>
      </c>
      <c r="L3713">
        <v>0</v>
      </c>
      <c r="M3713">
        <v>0</v>
      </c>
      <c r="N3713">
        <v>0</v>
      </c>
      <c r="O3713">
        <v>0</v>
      </c>
      <c r="P3713">
        <v>0</v>
      </c>
      <c r="Q3713">
        <v>0</v>
      </c>
      <c r="R3713">
        <v>0</v>
      </c>
      <c r="S3713">
        <v>0</v>
      </c>
      <c r="T3713">
        <v>0</v>
      </c>
      <c r="U3713">
        <v>0</v>
      </c>
      <c r="V3713">
        <v>0</v>
      </c>
      <c r="W3713">
        <v>0</v>
      </c>
      <c r="X3713">
        <v>0</v>
      </c>
      <c r="Y3713">
        <v>0</v>
      </c>
      <c r="Z3713">
        <v>0</v>
      </c>
      <c r="AA3713">
        <v>0</v>
      </c>
      <c r="AB3713">
        <v>0</v>
      </c>
      <c r="AC3713">
        <v>0</v>
      </c>
    </row>
    <row r="3714" spans="1:29">
      <c r="A3714" t="s">
        <v>14164</v>
      </c>
      <c r="B3714" t="s">
        <v>19</v>
      </c>
      <c r="C3714">
        <v>0</v>
      </c>
      <c r="D3714">
        <v>0</v>
      </c>
      <c r="E3714">
        <v>0</v>
      </c>
      <c r="F3714">
        <v>0</v>
      </c>
      <c r="G3714">
        <v>0</v>
      </c>
      <c r="H3714">
        <v>0</v>
      </c>
      <c r="I3714">
        <v>0</v>
      </c>
      <c r="J3714">
        <v>0</v>
      </c>
      <c r="K3714">
        <v>0</v>
      </c>
      <c r="L3714">
        <v>0</v>
      </c>
      <c r="M3714">
        <v>0</v>
      </c>
      <c r="N3714">
        <v>0</v>
      </c>
      <c r="O3714">
        <v>0</v>
      </c>
      <c r="P3714">
        <v>0</v>
      </c>
      <c r="Q3714">
        <v>0</v>
      </c>
      <c r="R3714">
        <v>0</v>
      </c>
      <c r="S3714">
        <v>0</v>
      </c>
      <c r="T3714">
        <v>0</v>
      </c>
      <c r="U3714">
        <v>0</v>
      </c>
      <c r="V3714">
        <v>0</v>
      </c>
      <c r="W3714">
        <v>0</v>
      </c>
      <c r="X3714">
        <v>0</v>
      </c>
      <c r="Y3714">
        <v>0</v>
      </c>
      <c r="Z3714">
        <v>0</v>
      </c>
      <c r="AA3714">
        <v>0</v>
      </c>
      <c r="AB3714">
        <v>0</v>
      </c>
      <c r="AC3714">
        <v>0</v>
      </c>
    </row>
    <row r="3715" spans="1:29">
      <c r="A3715" t="s">
        <v>14165</v>
      </c>
      <c r="B3715" t="s">
        <v>19</v>
      </c>
      <c r="C3715">
        <v>0</v>
      </c>
      <c r="D3715">
        <v>0</v>
      </c>
      <c r="E3715">
        <v>0</v>
      </c>
      <c r="F3715">
        <v>0</v>
      </c>
      <c r="G3715">
        <v>0</v>
      </c>
      <c r="H3715">
        <v>0</v>
      </c>
      <c r="I3715">
        <v>0</v>
      </c>
      <c r="J3715">
        <v>0</v>
      </c>
      <c r="K3715">
        <v>0</v>
      </c>
      <c r="L3715">
        <v>0</v>
      </c>
      <c r="M3715">
        <v>0</v>
      </c>
      <c r="N3715">
        <v>0</v>
      </c>
      <c r="O3715">
        <v>0</v>
      </c>
      <c r="P3715">
        <v>0</v>
      </c>
      <c r="Q3715">
        <v>0</v>
      </c>
      <c r="R3715">
        <v>0</v>
      </c>
      <c r="S3715">
        <v>0</v>
      </c>
      <c r="T3715">
        <v>0</v>
      </c>
      <c r="U3715">
        <v>0</v>
      </c>
      <c r="V3715">
        <v>0</v>
      </c>
      <c r="W3715">
        <v>0</v>
      </c>
      <c r="X3715">
        <v>0</v>
      </c>
      <c r="Y3715">
        <v>0</v>
      </c>
      <c r="Z3715">
        <v>0</v>
      </c>
      <c r="AA3715">
        <v>0</v>
      </c>
      <c r="AB3715">
        <v>0</v>
      </c>
      <c r="AC3715">
        <v>0</v>
      </c>
    </row>
    <row r="3716" spans="1:29">
      <c r="A3716" t="s">
        <v>14166</v>
      </c>
      <c r="B3716" t="s">
        <v>19</v>
      </c>
      <c r="C3716">
        <v>0</v>
      </c>
      <c r="D3716">
        <v>0</v>
      </c>
      <c r="E3716">
        <v>0</v>
      </c>
      <c r="F3716">
        <v>0</v>
      </c>
      <c r="G3716">
        <v>0</v>
      </c>
      <c r="H3716">
        <v>0</v>
      </c>
      <c r="I3716">
        <v>0</v>
      </c>
      <c r="J3716">
        <v>0</v>
      </c>
      <c r="K3716">
        <v>0</v>
      </c>
      <c r="L3716">
        <v>0</v>
      </c>
      <c r="M3716">
        <v>0</v>
      </c>
      <c r="N3716">
        <v>0</v>
      </c>
      <c r="O3716">
        <v>0</v>
      </c>
      <c r="P3716">
        <v>0</v>
      </c>
      <c r="Q3716">
        <v>0</v>
      </c>
      <c r="R3716">
        <v>0</v>
      </c>
      <c r="S3716">
        <v>0</v>
      </c>
      <c r="T3716">
        <v>0</v>
      </c>
      <c r="U3716">
        <v>0</v>
      </c>
      <c r="V3716">
        <v>0</v>
      </c>
      <c r="W3716">
        <v>0</v>
      </c>
      <c r="X3716">
        <v>0</v>
      </c>
      <c r="Y3716">
        <v>0</v>
      </c>
      <c r="Z3716">
        <v>0</v>
      </c>
      <c r="AA3716">
        <v>0</v>
      </c>
      <c r="AB3716">
        <v>0</v>
      </c>
      <c r="AC3716">
        <v>0</v>
      </c>
    </row>
    <row r="3717" spans="1:29">
      <c r="A3717" t="s">
        <v>14167</v>
      </c>
      <c r="B3717" t="s">
        <v>19</v>
      </c>
      <c r="C3717">
        <v>0</v>
      </c>
      <c r="D3717">
        <v>0</v>
      </c>
      <c r="E3717">
        <v>0</v>
      </c>
      <c r="F3717">
        <v>0</v>
      </c>
      <c r="G3717">
        <v>0</v>
      </c>
      <c r="H3717">
        <v>0</v>
      </c>
      <c r="I3717">
        <v>0</v>
      </c>
      <c r="J3717">
        <v>0</v>
      </c>
      <c r="K3717">
        <v>0</v>
      </c>
      <c r="L3717">
        <v>0</v>
      </c>
      <c r="M3717">
        <v>0</v>
      </c>
      <c r="N3717">
        <v>0</v>
      </c>
      <c r="O3717">
        <v>0</v>
      </c>
      <c r="P3717">
        <v>0</v>
      </c>
      <c r="Q3717">
        <v>0</v>
      </c>
      <c r="R3717">
        <v>0</v>
      </c>
      <c r="S3717">
        <v>0</v>
      </c>
      <c r="T3717">
        <v>0</v>
      </c>
      <c r="U3717">
        <v>0</v>
      </c>
      <c r="V3717">
        <v>0</v>
      </c>
      <c r="W3717">
        <v>0</v>
      </c>
      <c r="X3717">
        <v>0</v>
      </c>
      <c r="Y3717">
        <v>0</v>
      </c>
      <c r="Z3717">
        <v>0</v>
      </c>
      <c r="AA3717">
        <v>0</v>
      </c>
      <c r="AB3717">
        <v>0</v>
      </c>
      <c r="AC3717">
        <v>0</v>
      </c>
    </row>
    <row r="3718" spans="1:29">
      <c r="A3718" t="s">
        <v>14168</v>
      </c>
      <c r="B3718" t="s">
        <v>19</v>
      </c>
      <c r="C3718">
        <v>0</v>
      </c>
      <c r="D3718">
        <v>0</v>
      </c>
      <c r="E3718">
        <v>0</v>
      </c>
      <c r="F3718">
        <v>0</v>
      </c>
      <c r="G3718">
        <v>0</v>
      </c>
      <c r="H3718">
        <v>0</v>
      </c>
      <c r="I3718">
        <v>0</v>
      </c>
      <c r="J3718">
        <v>0</v>
      </c>
      <c r="K3718">
        <v>0</v>
      </c>
      <c r="L3718">
        <v>0</v>
      </c>
      <c r="M3718">
        <v>0</v>
      </c>
      <c r="N3718">
        <v>0</v>
      </c>
      <c r="O3718">
        <v>0</v>
      </c>
      <c r="P3718">
        <v>0</v>
      </c>
      <c r="Q3718">
        <v>0</v>
      </c>
      <c r="R3718">
        <v>0</v>
      </c>
      <c r="S3718">
        <v>0</v>
      </c>
      <c r="T3718">
        <v>0</v>
      </c>
      <c r="U3718">
        <v>0</v>
      </c>
      <c r="V3718">
        <v>0</v>
      </c>
      <c r="W3718">
        <v>0</v>
      </c>
      <c r="X3718">
        <v>0</v>
      </c>
      <c r="Y3718">
        <v>0</v>
      </c>
      <c r="Z3718">
        <v>0</v>
      </c>
      <c r="AA3718">
        <v>0</v>
      </c>
      <c r="AB3718">
        <v>0</v>
      </c>
      <c r="AC3718">
        <v>0</v>
      </c>
    </row>
    <row r="3719" spans="1:29">
      <c r="A3719" t="s">
        <v>14169</v>
      </c>
      <c r="B3719" t="s">
        <v>19</v>
      </c>
      <c r="C3719">
        <v>0</v>
      </c>
      <c r="D3719">
        <v>0</v>
      </c>
      <c r="E3719">
        <v>0</v>
      </c>
      <c r="F3719">
        <v>0</v>
      </c>
      <c r="G3719">
        <v>0</v>
      </c>
      <c r="H3719">
        <v>0</v>
      </c>
      <c r="I3719">
        <v>0</v>
      </c>
      <c r="J3719">
        <v>0</v>
      </c>
      <c r="K3719">
        <v>0</v>
      </c>
      <c r="L3719">
        <v>0</v>
      </c>
      <c r="M3719">
        <v>0</v>
      </c>
      <c r="N3719">
        <v>0</v>
      </c>
      <c r="O3719">
        <v>0</v>
      </c>
      <c r="P3719">
        <v>0</v>
      </c>
      <c r="Q3719">
        <v>0</v>
      </c>
      <c r="R3719">
        <v>0</v>
      </c>
      <c r="S3719">
        <v>0</v>
      </c>
      <c r="T3719">
        <v>0</v>
      </c>
      <c r="U3719">
        <v>0</v>
      </c>
      <c r="V3719">
        <v>0</v>
      </c>
      <c r="W3719">
        <v>0</v>
      </c>
      <c r="X3719">
        <v>0</v>
      </c>
      <c r="Y3719">
        <v>0</v>
      </c>
      <c r="Z3719">
        <v>0</v>
      </c>
      <c r="AA3719">
        <v>0</v>
      </c>
      <c r="AB3719">
        <v>0</v>
      </c>
      <c r="AC3719">
        <v>0</v>
      </c>
    </row>
    <row r="3720" spans="1:29">
      <c r="A3720" t="s">
        <v>14170</v>
      </c>
      <c r="B3720" t="s">
        <v>19</v>
      </c>
      <c r="C3720">
        <v>0</v>
      </c>
      <c r="D3720">
        <v>0</v>
      </c>
      <c r="E3720">
        <v>0</v>
      </c>
      <c r="F3720">
        <v>0</v>
      </c>
      <c r="G3720">
        <v>0</v>
      </c>
      <c r="H3720">
        <v>0</v>
      </c>
      <c r="I3720">
        <v>0</v>
      </c>
      <c r="J3720">
        <v>0</v>
      </c>
      <c r="K3720">
        <v>0</v>
      </c>
      <c r="L3720">
        <v>0</v>
      </c>
      <c r="M3720">
        <v>0</v>
      </c>
      <c r="N3720">
        <v>0</v>
      </c>
      <c r="O3720">
        <v>0</v>
      </c>
      <c r="P3720">
        <v>0</v>
      </c>
      <c r="Q3720">
        <v>0</v>
      </c>
      <c r="R3720">
        <v>0</v>
      </c>
      <c r="S3720">
        <v>0</v>
      </c>
      <c r="T3720">
        <v>0</v>
      </c>
      <c r="U3720">
        <v>0</v>
      </c>
      <c r="V3720">
        <v>0</v>
      </c>
      <c r="W3720">
        <v>0</v>
      </c>
      <c r="X3720">
        <v>0</v>
      </c>
      <c r="Y3720">
        <v>0</v>
      </c>
      <c r="Z3720">
        <v>0</v>
      </c>
      <c r="AA3720">
        <v>0</v>
      </c>
      <c r="AB3720">
        <v>0</v>
      </c>
      <c r="AC3720">
        <v>0</v>
      </c>
    </row>
    <row r="3721" spans="1:29">
      <c r="A3721" t="s">
        <v>14171</v>
      </c>
      <c r="B3721" t="s">
        <v>19</v>
      </c>
      <c r="C3721">
        <v>0</v>
      </c>
      <c r="D3721">
        <v>0</v>
      </c>
      <c r="E3721">
        <v>0</v>
      </c>
      <c r="F3721">
        <v>0</v>
      </c>
      <c r="G3721">
        <v>0</v>
      </c>
      <c r="H3721">
        <v>0</v>
      </c>
      <c r="I3721">
        <v>0</v>
      </c>
      <c r="J3721">
        <v>0</v>
      </c>
      <c r="K3721">
        <v>0</v>
      </c>
      <c r="L3721">
        <v>0</v>
      </c>
      <c r="M3721">
        <v>0</v>
      </c>
      <c r="N3721">
        <v>0</v>
      </c>
      <c r="O3721">
        <v>0</v>
      </c>
      <c r="P3721">
        <v>0</v>
      </c>
      <c r="Q3721">
        <v>0</v>
      </c>
      <c r="R3721">
        <v>0</v>
      </c>
      <c r="S3721">
        <v>0</v>
      </c>
      <c r="T3721">
        <v>0</v>
      </c>
      <c r="U3721">
        <v>0</v>
      </c>
      <c r="V3721">
        <v>0</v>
      </c>
      <c r="W3721">
        <v>0</v>
      </c>
      <c r="X3721">
        <v>0</v>
      </c>
      <c r="Y3721">
        <v>0</v>
      </c>
      <c r="Z3721">
        <v>0</v>
      </c>
      <c r="AA3721">
        <v>0</v>
      </c>
      <c r="AB3721">
        <v>0</v>
      </c>
      <c r="AC3721">
        <v>0</v>
      </c>
    </row>
    <row r="3722" spans="1:29">
      <c r="A3722" t="s">
        <v>14172</v>
      </c>
      <c r="B3722" t="s">
        <v>19</v>
      </c>
      <c r="C3722">
        <v>0</v>
      </c>
      <c r="D3722">
        <v>0</v>
      </c>
      <c r="E3722">
        <v>0</v>
      </c>
      <c r="F3722">
        <v>0</v>
      </c>
      <c r="G3722">
        <v>0</v>
      </c>
      <c r="H3722">
        <v>0</v>
      </c>
      <c r="I3722">
        <v>0</v>
      </c>
      <c r="J3722">
        <v>0</v>
      </c>
      <c r="K3722">
        <v>0</v>
      </c>
      <c r="L3722">
        <v>0</v>
      </c>
      <c r="M3722">
        <v>0</v>
      </c>
      <c r="N3722">
        <v>0</v>
      </c>
      <c r="O3722">
        <v>0</v>
      </c>
      <c r="P3722">
        <v>0</v>
      </c>
      <c r="Q3722">
        <v>0</v>
      </c>
      <c r="R3722">
        <v>0</v>
      </c>
      <c r="S3722">
        <v>0</v>
      </c>
      <c r="T3722">
        <v>0</v>
      </c>
      <c r="U3722">
        <v>0</v>
      </c>
      <c r="V3722">
        <v>0</v>
      </c>
      <c r="W3722">
        <v>0</v>
      </c>
      <c r="X3722">
        <v>0</v>
      </c>
      <c r="Y3722">
        <v>0</v>
      </c>
      <c r="Z3722">
        <v>0</v>
      </c>
      <c r="AA3722">
        <v>0</v>
      </c>
      <c r="AB3722">
        <v>0</v>
      </c>
      <c r="AC3722">
        <v>0</v>
      </c>
    </row>
    <row r="3723" spans="1:29">
      <c r="A3723" t="s">
        <v>14173</v>
      </c>
      <c r="B3723" t="s">
        <v>19</v>
      </c>
      <c r="C3723">
        <v>0</v>
      </c>
      <c r="D3723">
        <v>0</v>
      </c>
      <c r="E3723">
        <v>0</v>
      </c>
      <c r="F3723">
        <v>0</v>
      </c>
      <c r="G3723">
        <v>0</v>
      </c>
      <c r="H3723">
        <v>0</v>
      </c>
      <c r="I3723">
        <v>0</v>
      </c>
      <c r="J3723">
        <v>0</v>
      </c>
      <c r="K3723">
        <v>0</v>
      </c>
      <c r="L3723">
        <v>0</v>
      </c>
      <c r="M3723">
        <v>0</v>
      </c>
      <c r="N3723">
        <v>0</v>
      </c>
      <c r="O3723">
        <v>0</v>
      </c>
      <c r="P3723">
        <v>0</v>
      </c>
      <c r="Q3723">
        <v>0</v>
      </c>
      <c r="R3723">
        <v>0</v>
      </c>
      <c r="S3723">
        <v>0</v>
      </c>
      <c r="T3723">
        <v>0</v>
      </c>
      <c r="U3723">
        <v>0</v>
      </c>
      <c r="V3723">
        <v>0</v>
      </c>
      <c r="W3723">
        <v>0</v>
      </c>
      <c r="X3723">
        <v>0</v>
      </c>
      <c r="Y3723">
        <v>0</v>
      </c>
      <c r="Z3723">
        <v>0</v>
      </c>
      <c r="AA3723">
        <v>0</v>
      </c>
      <c r="AB3723">
        <v>0</v>
      </c>
      <c r="AC3723">
        <v>0</v>
      </c>
    </row>
    <row r="3724" spans="1:29">
      <c r="A3724" t="s">
        <v>14174</v>
      </c>
      <c r="B3724" t="s">
        <v>19</v>
      </c>
      <c r="C3724">
        <v>0</v>
      </c>
      <c r="D3724">
        <v>0</v>
      </c>
      <c r="E3724">
        <v>0</v>
      </c>
      <c r="F3724">
        <v>0</v>
      </c>
      <c r="G3724">
        <v>0</v>
      </c>
      <c r="H3724">
        <v>0</v>
      </c>
      <c r="I3724">
        <v>0</v>
      </c>
      <c r="J3724">
        <v>0</v>
      </c>
      <c r="K3724">
        <v>0</v>
      </c>
      <c r="L3724">
        <v>0</v>
      </c>
      <c r="M3724">
        <v>0</v>
      </c>
      <c r="N3724">
        <v>0</v>
      </c>
      <c r="O3724">
        <v>0</v>
      </c>
      <c r="P3724">
        <v>0</v>
      </c>
      <c r="Q3724">
        <v>0</v>
      </c>
      <c r="R3724">
        <v>0</v>
      </c>
      <c r="S3724">
        <v>0</v>
      </c>
      <c r="T3724">
        <v>0</v>
      </c>
      <c r="U3724">
        <v>0</v>
      </c>
      <c r="V3724">
        <v>0</v>
      </c>
      <c r="W3724">
        <v>0</v>
      </c>
      <c r="X3724">
        <v>0</v>
      </c>
      <c r="Y3724">
        <v>0</v>
      </c>
      <c r="Z3724">
        <v>0</v>
      </c>
      <c r="AA3724">
        <v>0</v>
      </c>
      <c r="AB3724">
        <v>0</v>
      </c>
      <c r="AC3724">
        <v>0</v>
      </c>
    </row>
    <row r="3725" spans="1:29">
      <c r="A3725" t="s">
        <v>14175</v>
      </c>
      <c r="B3725" t="s">
        <v>19</v>
      </c>
      <c r="C3725">
        <v>0</v>
      </c>
      <c r="D3725">
        <v>0</v>
      </c>
      <c r="E3725">
        <v>0</v>
      </c>
      <c r="F3725">
        <v>0</v>
      </c>
      <c r="G3725">
        <v>0</v>
      </c>
      <c r="H3725">
        <v>0</v>
      </c>
      <c r="I3725">
        <v>0</v>
      </c>
      <c r="J3725">
        <v>0</v>
      </c>
      <c r="K3725">
        <v>0</v>
      </c>
      <c r="L3725">
        <v>0</v>
      </c>
      <c r="M3725">
        <v>0</v>
      </c>
      <c r="N3725">
        <v>0</v>
      </c>
      <c r="O3725">
        <v>0</v>
      </c>
      <c r="P3725">
        <v>0</v>
      </c>
      <c r="Q3725">
        <v>0</v>
      </c>
      <c r="R3725">
        <v>0</v>
      </c>
      <c r="S3725">
        <v>0</v>
      </c>
      <c r="T3725">
        <v>0</v>
      </c>
      <c r="U3725">
        <v>0</v>
      </c>
      <c r="V3725">
        <v>0</v>
      </c>
      <c r="W3725">
        <v>0</v>
      </c>
      <c r="X3725">
        <v>0</v>
      </c>
      <c r="Y3725">
        <v>0</v>
      </c>
      <c r="Z3725">
        <v>0</v>
      </c>
      <c r="AA3725">
        <v>0</v>
      </c>
      <c r="AB3725">
        <v>0</v>
      </c>
      <c r="AC3725">
        <v>0</v>
      </c>
    </row>
    <row r="3726" spans="1:29">
      <c r="A3726" t="s">
        <v>14176</v>
      </c>
      <c r="B3726" t="s">
        <v>19</v>
      </c>
      <c r="C3726">
        <v>0</v>
      </c>
      <c r="D3726">
        <v>0</v>
      </c>
      <c r="E3726">
        <v>0</v>
      </c>
      <c r="F3726">
        <v>0</v>
      </c>
      <c r="G3726">
        <v>0</v>
      </c>
      <c r="H3726">
        <v>0</v>
      </c>
      <c r="I3726">
        <v>0</v>
      </c>
      <c r="J3726">
        <v>0</v>
      </c>
      <c r="K3726">
        <v>0</v>
      </c>
      <c r="L3726">
        <v>0</v>
      </c>
      <c r="M3726">
        <v>0</v>
      </c>
      <c r="N3726">
        <v>0</v>
      </c>
      <c r="O3726">
        <v>0</v>
      </c>
      <c r="P3726">
        <v>0</v>
      </c>
      <c r="Q3726">
        <v>0</v>
      </c>
      <c r="R3726">
        <v>0</v>
      </c>
      <c r="S3726">
        <v>0</v>
      </c>
      <c r="T3726">
        <v>0</v>
      </c>
      <c r="U3726">
        <v>0</v>
      </c>
      <c r="V3726">
        <v>0</v>
      </c>
      <c r="W3726">
        <v>0</v>
      </c>
      <c r="X3726">
        <v>0</v>
      </c>
      <c r="Y3726">
        <v>0</v>
      </c>
      <c r="Z3726">
        <v>0</v>
      </c>
      <c r="AA3726">
        <v>0</v>
      </c>
      <c r="AB3726">
        <v>0</v>
      </c>
      <c r="AC3726">
        <v>0</v>
      </c>
    </row>
    <row r="3727" spans="1:29">
      <c r="A3727" t="s">
        <v>14177</v>
      </c>
      <c r="B3727" t="s">
        <v>19</v>
      </c>
      <c r="C3727">
        <v>0</v>
      </c>
      <c r="D3727">
        <v>0</v>
      </c>
      <c r="E3727">
        <v>0</v>
      </c>
      <c r="F3727">
        <v>0</v>
      </c>
      <c r="G3727">
        <v>0</v>
      </c>
      <c r="H3727">
        <v>0</v>
      </c>
      <c r="I3727">
        <v>0</v>
      </c>
      <c r="J3727">
        <v>0</v>
      </c>
      <c r="K3727">
        <v>0</v>
      </c>
      <c r="L3727">
        <v>0</v>
      </c>
      <c r="M3727">
        <v>0</v>
      </c>
      <c r="N3727">
        <v>0</v>
      </c>
      <c r="O3727">
        <v>0</v>
      </c>
      <c r="P3727">
        <v>0</v>
      </c>
      <c r="Q3727">
        <v>0</v>
      </c>
      <c r="R3727">
        <v>0</v>
      </c>
      <c r="S3727">
        <v>0</v>
      </c>
      <c r="T3727">
        <v>0</v>
      </c>
      <c r="U3727">
        <v>0</v>
      </c>
      <c r="V3727">
        <v>0</v>
      </c>
      <c r="W3727">
        <v>0</v>
      </c>
      <c r="X3727">
        <v>0</v>
      </c>
      <c r="Y3727">
        <v>0</v>
      </c>
      <c r="Z3727">
        <v>0</v>
      </c>
      <c r="AA3727">
        <v>0</v>
      </c>
      <c r="AB3727">
        <v>0</v>
      </c>
      <c r="AC3727">
        <v>0</v>
      </c>
    </row>
    <row r="3728" spans="1:29">
      <c r="A3728" t="s">
        <v>14178</v>
      </c>
      <c r="B3728" t="s">
        <v>19</v>
      </c>
      <c r="C3728">
        <v>0</v>
      </c>
      <c r="D3728">
        <v>0</v>
      </c>
      <c r="E3728">
        <v>0</v>
      </c>
      <c r="F3728">
        <v>0</v>
      </c>
      <c r="G3728">
        <v>0</v>
      </c>
      <c r="H3728">
        <v>0</v>
      </c>
      <c r="I3728">
        <v>0</v>
      </c>
      <c r="J3728">
        <v>0</v>
      </c>
      <c r="K3728">
        <v>0</v>
      </c>
      <c r="L3728">
        <v>0</v>
      </c>
      <c r="M3728">
        <v>0</v>
      </c>
      <c r="N3728">
        <v>0</v>
      </c>
      <c r="O3728">
        <v>0</v>
      </c>
      <c r="P3728">
        <v>0</v>
      </c>
      <c r="Q3728">
        <v>0</v>
      </c>
      <c r="R3728">
        <v>0</v>
      </c>
      <c r="S3728">
        <v>0</v>
      </c>
      <c r="T3728">
        <v>0</v>
      </c>
      <c r="U3728">
        <v>0</v>
      </c>
      <c r="V3728">
        <v>0</v>
      </c>
      <c r="W3728">
        <v>0</v>
      </c>
      <c r="X3728">
        <v>0</v>
      </c>
      <c r="Y3728">
        <v>0</v>
      </c>
      <c r="Z3728">
        <v>0</v>
      </c>
      <c r="AA3728">
        <v>0</v>
      </c>
      <c r="AB3728">
        <v>0</v>
      </c>
      <c r="AC3728">
        <v>0</v>
      </c>
    </row>
    <row r="3729" spans="1:29">
      <c r="A3729" t="s">
        <v>14179</v>
      </c>
      <c r="B3729" t="s">
        <v>19</v>
      </c>
      <c r="C3729">
        <v>0</v>
      </c>
      <c r="D3729">
        <v>0</v>
      </c>
      <c r="E3729">
        <v>0</v>
      </c>
      <c r="F3729">
        <v>0</v>
      </c>
      <c r="G3729">
        <v>0</v>
      </c>
      <c r="H3729">
        <v>0</v>
      </c>
      <c r="I3729">
        <v>0</v>
      </c>
      <c r="J3729">
        <v>0</v>
      </c>
      <c r="K3729">
        <v>0</v>
      </c>
      <c r="L3729">
        <v>0</v>
      </c>
      <c r="M3729">
        <v>0</v>
      </c>
      <c r="N3729">
        <v>0</v>
      </c>
      <c r="O3729">
        <v>0</v>
      </c>
      <c r="P3729">
        <v>0</v>
      </c>
      <c r="Q3729">
        <v>0</v>
      </c>
      <c r="R3729">
        <v>0</v>
      </c>
      <c r="S3729">
        <v>0</v>
      </c>
      <c r="T3729">
        <v>0</v>
      </c>
      <c r="U3729">
        <v>0</v>
      </c>
      <c r="V3729">
        <v>0</v>
      </c>
      <c r="W3729">
        <v>0</v>
      </c>
      <c r="X3729">
        <v>0</v>
      </c>
      <c r="Y3729">
        <v>0</v>
      </c>
      <c r="Z3729">
        <v>0</v>
      </c>
      <c r="AA3729">
        <v>0</v>
      </c>
      <c r="AB3729">
        <v>0</v>
      </c>
      <c r="AC3729">
        <v>0</v>
      </c>
    </row>
    <row r="3730" spans="1:29">
      <c r="A3730" t="s">
        <v>14180</v>
      </c>
      <c r="B3730" t="s">
        <v>19</v>
      </c>
      <c r="C3730">
        <v>0</v>
      </c>
      <c r="D3730">
        <v>0</v>
      </c>
      <c r="E3730">
        <v>0</v>
      </c>
      <c r="F3730">
        <v>0</v>
      </c>
      <c r="G3730">
        <v>0</v>
      </c>
      <c r="H3730">
        <v>0</v>
      </c>
      <c r="I3730">
        <v>0</v>
      </c>
      <c r="J3730">
        <v>0</v>
      </c>
      <c r="K3730">
        <v>0</v>
      </c>
      <c r="L3730">
        <v>0</v>
      </c>
      <c r="M3730">
        <v>0</v>
      </c>
      <c r="N3730">
        <v>0</v>
      </c>
      <c r="O3730">
        <v>0</v>
      </c>
      <c r="P3730">
        <v>0</v>
      </c>
      <c r="Q3730">
        <v>0</v>
      </c>
      <c r="R3730">
        <v>0</v>
      </c>
      <c r="S3730">
        <v>0</v>
      </c>
      <c r="T3730">
        <v>0</v>
      </c>
      <c r="U3730">
        <v>0</v>
      </c>
      <c r="V3730">
        <v>0</v>
      </c>
      <c r="W3730">
        <v>0</v>
      </c>
      <c r="X3730">
        <v>0</v>
      </c>
      <c r="Y3730">
        <v>0</v>
      </c>
      <c r="Z3730">
        <v>0</v>
      </c>
      <c r="AA3730">
        <v>0</v>
      </c>
      <c r="AB3730">
        <v>0</v>
      </c>
      <c r="AC3730">
        <v>0</v>
      </c>
    </row>
    <row r="3731" spans="1:29">
      <c r="A3731" t="s">
        <v>14181</v>
      </c>
      <c r="B3731" t="s">
        <v>19</v>
      </c>
      <c r="C3731">
        <v>0</v>
      </c>
      <c r="D3731">
        <v>0</v>
      </c>
      <c r="E3731">
        <v>0</v>
      </c>
      <c r="F3731">
        <v>0</v>
      </c>
      <c r="G3731">
        <v>0</v>
      </c>
      <c r="H3731">
        <v>0</v>
      </c>
      <c r="I3731">
        <v>0</v>
      </c>
      <c r="J3731">
        <v>0</v>
      </c>
      <c r="K3731">
        <v>0</v>
      </c>
      <c r="L3731">
        <v>0</v>
      </c>
      <c r="M3731">
        <v>0</v>
      </c>
      <c r="N3731">
        <v>0</v>
      </c>
      <c r="O3731">
        <v>0</v>
      </c>
      <c r="P3731">
        <v>0</v>
      </c>
      <c r="Q3731">
        <v>0</v>
      </c>
      <c r="R3731">
        <v>0</v>
      </c>
      <c r="S3731">
        <v>0</v>
      </c>
      <c r="T3731">
        <v>0</v>
      </c>
      <c r="U3731">
        <v>0</v>
      </c>
      <c r="V3731">
        <v>0</v>
      </c>
      <c r="W3731">
        <v>0</v>
      </c>
      <c r="X3731">
        <v>0</v>
      </c>
      <c r="Y3731">
        <v>0</v>
      </c>
      <c r="Z3731">
        <v>0</v>
      </c>
      <c r="AA3731">
        <v>0</v>
      </c>
      <c r="AB3731">
        <v>0</v>
      </c>
      <c r="AC3731">
        <v>0</v>
      </c>
    </row>
    <row r="3732" spans="1:29">
      <c r="A3732" t="s">
        <v>14182</v>
      </c>
      <c r="B3732" t="s">
        <v>19</v>
      </c>
      <c r="C3732">
        <v>0</v>
      </c>
      <c r="D3732">
        <v>0</v>
      </c>
      <c r="E3732">
        <v>0</v>
      </c>
      <c r="F3732">
        <v>0</v>
      </c>
      <c r="G3732">
        <v>0</v>
      </c>
      <c r="H3732">
        <v>0</v>
      </c>
      <c r="I3732">
        <v>0</v>
      </c>
      <c r="J3732">
        <v>0</v>
      </c>
      <c r="K3732">
        <v>0</v>
      </c>
      <c r="L3732">
        <v>0</v>
      </c>
      <c r="M3732">
        <v>0</v>
      </c>
      <c r="N3732">
        <v>0</v>
      </c>
      <c r="O3732">
        <v>0</v>
      </c>
      <c r="P3732">
        <v>0</v>
      </c>
      <c r="Q3732">
        <v>0</v>
      </c>
      <c r="R3732">
        <v>0</v>
      </c>
      <c r="S3732">
        <v>0</v>
      </c>
      <c r="T3732">
        <v>0</v>
      </c>
      <c r="U3732">
        <v>0</v>
      </c>
      <c r="V3732">
        <v>0</v>
      </c>
      <c r="W3732">
        <v>0</v>
      </c>
      <c r="X3732">
        <v>0</v>
      </c>
      <c r="Y3732">
        <v>0</v>
      </c>
      <c r="Z3732">
        <v>0</v>
      </c>
      <c r="AA3732">
        <v>0</v>
      </c>
      <c r="AB3732">
        <v>0</v>
      </c>
      <c r="AC3732">
        <v>0</v>
      </c>
    </row>
    <row r="3733" spans="1:29">
      <c r="A3733" t="s">
        <v>14183</v>
      </c>
      <c r="B3733" t="s">
        <v>19</v>
      </c>
      <c r="C3733">
        <v>0</v>
      </c>
      <c r="D3733">
        <v>0</v>
      </c>
      <c r="E3733">
        <v>0</v>
      </c>
      <c r="F3733">
        <v>0</v>
      </c>
      <c r="G3733">
        <v>0</v>
      </c>
      <c r="H3733">
        <v>0</v>
      </c>
      <c r="I3733">
        <v>0</v>
      </c>
      <c r="J3733">
        <v>0</v>
      </c>
      <c r="K3733">
        <v>0</v>
      </c>
      <c r="L3733">
        <v>0</v>
      </c>
      <c r="M3733">
        <v>0</v>
      </c>
      <c r="N3733">
        <v>0</v>
      </c>
      <c r="O3733">
        <v>0</v>
      </c>
      <c r="P3733">
        <v>0</v>
      </c>
      <c r="Q3733">
        <v>0</v>
      </c>
      <c r="R3733">
        <v>0</v>
      </c>
      <c r="S3733">
        <v>0</v>
      </c>
      <c r="T3733">
        <v>0</v>
      </c>
      <c r="U3733">
        <v>0</v>
      </c>
      <c r="V3733">
        <v>0</v>
      </c>
      <c r="W3733">
        <v>0</v>
      </c>
      <c r="X3733">
        <v>0</v>
      </c>
      <c r="Y3733">
        <v>0</v>
      </c>
      <c r="Z3733">
        <v>0</v>
      </c>
      <c r="AA3733">
        <v>0</v>
      </c>
      <c r="AB3733">
        <v>0</v>
      </c>
      <c r="AC3733">
        <v>0</v>
      </c>
    </row>
    <row r="3734" spans="1:29">
      <c r="A3734" t="s">
        <v>14184</v>
      </c>
      <c r="B3734" t="s">
        <v>19</v>
      </c>
      <c r="C3734">
        <v>0</v>
      </c>
      <c r="D3734">
        <v>0</v>
      </c>
      <c r="E3734">
        <v>0</v>
      </c>
      <c r="F3734">
        <v>0</v>
      </c>
      <c r="G3734">
        <v>0</v>
      </c>
      <c r="H3734">
        <v>0</v>
      </c>
      <c r="I3734">
        <v>0</v>
      </c>
      <c r="J3734">
        <v>0</v>
      </c>
      <c r="K3734">
        <v>0</v>
      </c>
      <c r="L3734">
        <v>0</v>
      </c>
      <c r="M3734">
        <v>0</v>
      </c>
      <c r="N3734">
        <v>0</v>
      </c>
      <c r="O3734">
        <v>0</v>
      </c>
      <c r="P3734">
        <v>0</v>
      </c>
      <c r="Q3734">
        <v>0</v>
      </c>
      <c r="R3734">
        <v>0</v>
      </c>
      <c r="S3734">
        <v>0</v>
      </c>
      <c r="T3734">
        <v>0</v>
      </c>
      <c r="U3734">
        <v>0</v>
      </c>
      <c r="V3734">
        <v>0</v>
      </c>
      <c r="W3734">
        <v>0</v>
      </c>
      <c r="X3734">
        <v>0</v>
      </c>
      <c r="Y3734">
        <v>0</v>
      </c>
      <c r="Z3734">
        <v>0</v>
      </c>
      <c r="AA3734">
        <v>0</v>
      </c>
      <c r="AB3734">
        <v>0</v>
      </c>
      <c r="AC3734">
        <v>0</v>
      </c>
    </row>
    <row r="3735" spans="1:29">
      <c r="A3735" t="s">
        <v>14185</v>
      </c>
      <c r="B3735" t="s">
        <v>19</v>
      </c>
      <c r="C3735">
        <v>0</v>
      </c>
      <c r="D3735">
        <v>0</v>
      </c>
      <c r="E3735">
        <v>0</v>
      </c>
      <c r="F3735">
        <v>0</v>
      </c>
      <c r="G3735">
        <v>0</v>
      </c>
      <c r="H3735">
        <v>0</v>
      </c>
      <c r="I3735">
        <v>0</v>
      </c>
      <c r="J3735">
        <v>0</v>
      </c>
      <c r="K3735">
        <v>0</v>
      </c>
      <c r="L3735">
        <v>0</v>
      </c>
      <c r="M3735">
        <v>0</v>
      </c>
      <c r="N3735">
        <v>0</v>
      </c>
      <c r="O3735">
        <v>0</v>
      </c>
      <c r="P3735">
        <v>0</v>
      </c>
      <c r="Q3735">
        <v>0</v>
      </c>
      <c r="R3735">
        <v>0</v>
      </c>
      <c r="S3735">
        <v>0</v>
      </c>
      <c r="T3735">
        <v>0</v>
      </c>
      <c r="U3735">
        <v>0</v>
      </c>
      <c r="V3735">
        <v>0</v>
      </c>
      <c r="W3735">
        <v>0</v>
      </c>
      <c r="X3735">
        <v>0</v>
      </c>
      <c r="Y3735">
        <v>0</v>
      </c>
      <c r="Z3735">
        <v>0</v>
      </c>
      <c r="AA3735">
        <v>0</v>
      </c>
      <c r="AB3735">
        <v>0</v>
      </c>
      <c r="AC3735">
        <v>0</v>
      </c>
    </row>
    <row r="3736" spans="1:29">
      <c r="A3736" t="s">
        <v>14186</v>
      </c>
      <c r="B3736" t="s">
        <v>19</v>
      </c>
      <c r="C3736">
        <v>0</v>
      </c>
      <c r="D3736">
        <v>0</v>
      </c>
      <c r="E3736">
        <v>0</v>
      </c>
      <c r="F3736">
        <v>0</v>
      </c>
      <c r="G3736">
        <v>0</v>
      </c>
      <c r="H3736">
        <v>0</v>
      </c>
      <c r="I3736">
        <v>0</v>
      </c>
      <c r="J3736">
        <v>0</v>
      </c>
      <c r="K3736">
        <v>0</v>
      </c>
      <c r="L3736">
        <v>0</v>
      </c>
      <c r="M3736">
        <v>0</v>
      </c>
      <c r="N3736">
        <v>0</v>
      </c>
      <c r="O3736">
        <v>0</v>
      </c>
      <c r="P3736">
        <v>0</v>
      </c>
      <c r="Q3736">
        <v>0</v>
      </c>
      <c r="R3736">
        <v>0</v>
      </c>
      <c r="S3736">
        <v>0</v>
      </c>
      <c r="T3736">
        <v>0</v>
      </c>
      <c r="U3736">
        <v>0</v>
      </c>
      <c r="V3736">
        <v>0</v>
      </c>
      <c r="W3736">
        <v>0</v>
      </c>
      <c r="X3736">
        <v>0</v>
      </c>
      <c r="Y3736">
        <v>0</v>
      </c>
      <c r="Z3736">
        <v>0</v>
      </c>
      <c r="AA3736">
        <v>0</v>
      </c>
      <c r="AB3736">
        <v>0</v>
      </c>
      <c r="AC3736">
        <v>0</v>
      </c>
    </row>
    <row r="3737" spans="1:29">
      <c r="A3737" t="s">
        <v>14187</v>
      </c>
      <c r="B3737" t="s">
        <v>19</v>
      </c>
      <c r="C3737">
        <v>0</v>
      </c>
      <c r="D3737">
        <v>0</v>
      </c>
      <c r="E3737">
        <v>0</v>
      </c>
      <c r="F3737">
        <v>0</v>
      </c>
      <c r="G3737">
        <v>0</v>
      </c>
      <c r="H3737">
        <v>0</v>
      </c>
      <c r="I3737">
        <v>0</v>
      </c>
      <c r="J3737">
        <v>0</v>
      </c>
      <c r="K3737">
        <v>0</v>
      </c>
      <c r="L3737">
        <v>0</v>
      </c>
      <c r="M3737">
        <v>0</v>
      </c>
      <c r="N3737">
        <v>0</v>
      </c>
      <c r="O3737">
        <v>0</v>
      </c>
      <c r="P3737">
        <v>0</v>
      </c>
      <c r="Q3737">
        <v>0</v>
      </c>
      <c r="R3737">
        <v>0</v>
      </c>
      <c r="S3737">
        <v>0</v>
      </c>
      <c r="T3737">
        <v>0</v>
      </c>
      <c r="U3737">
        <v>0</v>
      </c>
      <c r="V3737">
        <v>0</v>
      </c>
      <c r="W3737">
        <v>0</v>
      </c>
      <c r="X3737">
        <v>0</v>
      </c>
      <c r="Y3737">
        <v>0</v>
      </c>
      <c r="Z3737">
        <v>0</v>
      </c>
      <c r="AA3737">
        <v>0</v>
      </c>
      <c r="AB3737">
        <v>0</v>
      </c>
      <c r="AC3737">
        <v>0</v>
      </c>
    </row>
    <row r="3738" spans="1:29">
      <c r="A3738" t="s">
        <v>14188</v>
      </c>
      <c r="B3738" t="s">
        <v>19</v>
      </c>
      <c r="C3738">
        <v>0</v>
      </c>
      <c r="D3738">
        <v>0</v>
      </c>
      <c r="E3738">
        <v>0</v>
      </c>
      <c r="F3738">
        <v>0</v>
      </c>
      <c r="G3738">
        <v>0</v>
      </c>
      <c r="H3738">
        <v>0</v>
      </c>
      <c r="I3738">
        <v>0</v>
      </c>
      <c r="J3738">
        <v>0</v>
      </c>
      <c r="K3738">
        <v>0</v>
      </c>
      <c r="L3738">
        <v>0</v>
      </c>
      <c r="M3738">
        <v>0</v>
      </c>
      <c r="N3738">
        <v>0</v>
      </c>
      <c r="O3738">
        <v>0</v>
      </c>
      <c r="P3738">
        <v>0</v>
      </c>
      <c r="Q3738">
        <v>0</v>
      </c>
      <c r="R3738">
        <v>0</v>
      </c>
      <c r="S3738">
        <v>0</v>
      </c>
      <c r="T3738">
        <v>0</v>
      </c>
      <c r="U3738">
        <v>0</v>
      </c>
      <c r="V3738">
        <v>0</v>
      </c>
      <c r="W3738">
        <v>0</v>
      </c>
      <c r="X3738">
        <v>0</v>
      </c>
      <c r="Y3738">
        <v>0</v>
      </c>
      <c r="Z3738">
        <v>0</v>
      </c>
      <c r="AA3738">
        <v>0</v>
      </c>
      <c r="AB3738">
        <v>0</v>
      </c>
      <c r="AC3738">
        <v>0</v>
      </c>
    </row>
    <row r="3739" spans="1:29">
      <c r="A3739" t="s">
        <v>14189</v>
      </c>
      <c r="B3739" t="s">
        <v>19</v>
      </c>
      <c r="C3739">
        <v>0</v>
      </c>
      <c r="D3739">
        <v>0</v>
      </c>
      <c r="E3739">
        <v>0</v>
      </c>
      <c r="F3739">
        <v>0</v>
      </c>
      <c r="G3739">
        <v>0</v>
      </c>
      <c r="H3739">
        <v>0</v>
      </c>
      <c r="I3739">
        <v>0</v>
      </c>
      <c r="J3739">
        <v>0</v>
      </c>
      <c r="K3739">
        <v>0</v>
      </c>
      <c r="L3739">
        <v>0</v>
      </c>
      <c r="M3739">
        <v>0</v>
      </c>
      <c r="N3739">
        <v>0</v>
      </c>
      <c r="O3739">
        <v>0</v>
      </c>
      <c r="P3739">
        <v>0</v>
      </c>
      <c r="Q3739">
        <v>0</v>
      </c>
      <c r="R3739">
        <v>0</v>
      </c>
      <c r="S3739">
        <v>0</v>
      </c>
      <c r="T3739">
        <v>0</v>
      </c>
      <c r="U3739">
        <v>0</v>
      </c>
      <c r="V3739">
        <v>0</v>
      </c>
      <c r="W3739">
        <v>0</v>
      </c>
      <c r="X3739">
        <v>0</v>
      </c>
      <c r="Y3739">
        <v>0</v>
      </c>
      <c r="Z3739">
        <v>0</v>
      </c>
      <c r="AA3739">
        <v>0</v>
      </c>
      <c r="AB3739">
        <v>0</v>
      </c>
      <c r="AC3739">
        <v>0</v>
      </c>
    </row>
    <row r="3740" spans="1:29">
      <c r="A3740" t="s">
        <v>14190</v>
      </c>
      <c r="B3740" t="s">
        <v>19</v>
      </c>
      <c r="C3740">
        <v>0</v>
      </c>
      <c r="D3740">
        <v>0</v>
      </c>
      <c r="E3740">
        <v>0</v>
      </c>
      <c r="F3740">
        <v>0</v>
      </c>
      <c r="G3740">
        <v>0</v>
      </c>
      <c r="H3740">
        <v>0</v>
      </c>
      <c r="I3740">
        <v>0</v>
      </c>
      <c r="J3740">
        <v>0</v>
      </c>
      <c r="K3740">
        <v>0</v>
      </c>
      <c r="L3740">
        <v>0</v>
      </c>
      <c r="M3740">
        <v>0</v>
      </c>
      <c r="N3740">
        <v>0</v>
      </c>
      <c r="O3740">
        <v>0</v>
      </c>
      <c r="P3740">
        <v>0</v>
      </c>
      <c r="Q3740">
        <v>0</v>
      </c>
      <c r="R3740">
        <v>0</v>
      </c>
      <c r="S3740">
        <v>0</v>
      </c>
      <c r="T3740">
        <v>0</v>
      </c>
      <c r="U3740">
        <v>0</v>
      </c>
      <c r="V3740">
        <v>0</v>
      </c>
      <c r="W3740">
        <v>0</v>
      </c>
      <c r="X3740">
        <v>0</v>
      </c>
      <c r="Y3740">
        <v>0</v>
      </c>
      <c r="Z3740">
        <v>0</v>
      </c>
      <c r="AA3740">
        <v>0</v>
      </c>
      <c r="AB3740">
        <v>0</v>
      </c>
      <c r="AC3740">
        <v>0</v>
      </c>
    </row>
    <row r="3741" spans="1:29">
      <c r="A3741" t="s">
        <v>14191</v>
      </c>
      <c r="B3741" t="s">
        <v>19</v>
      </c>
      <c r="C3741">
        <v>0</v>
      </c>
      <c r="D3741">
        <v>0</v>
      </c>
      <c r="E3741">
        <v>0</v>
      </c>
      <c r="F3741">
        <v>0</v>
      </c>
      <c r="G3741">
        <v>0</v>
      </c>
      <c r="H3741">
        <v>0</v>
      </c>
      <c r="I3741">
        <v>0</v>
      </c>
      <c r="J3741">
        <v>0</v>
      </c>
      <c r="K3741">
        <v>0</v>
      </c>
      <c r="L3741">
        <v>0</v>
      </c>
      <c r="M3741">
        <v>0</v>
      </c>
      <c r="N3741">
        <v>0</v>
      </c>
      <c r="O3741">
        <v>0</v>
      </c>
      <c r="P3741">
        <v>0</v>
      </c>
      <c r="Q3741">
        <v>0</v>
      </c>
      <c r="R3741">
        <v>0</v>
      </c>
      <c r="S3741">
        <v>0</v>
      </c>
      <c r="T3741">
        <v>0</v>
      </c>
      <c r="U3741">
        <v>0</v>
      </c>
      <c r="V3741">
        <v>0</v>
      </c>
      <c r="W3741">
        <v>0</v>
      </c>
      <c r="X3741">
        <v>0</v>
      </c>
      <c r="Y3741">
        <v>0</v>
      </c>
      <c r="Z3741">
        <v>0</v>
      </c>
      <c r="AA3741">
        <v>0</v>
      </c>
      <c r="AB3741">
        <v>0</v>
      </c>
      <c r="AC3741">
        <v>0</v>
      </c>
    </row>
    <row r="3742" spans="1:29">
      <c r="A3742" t="s">
        <v>14192</v>
      </c>
      <c r="B3742" t="s">
        <v>19</v>
      </c>
      <c r="C3742" s="2">
        <v>913566000000</v>
      </c>
      <c r="D3742" s="2">
        <v>941777000000</v>
      </c>
      <c r="E3742" s="2">
        <v>976048000000</v>
      </c>
      <c r="F3742" s="2">
        <v>1011080000000</v>
      </c>
      <c r="G3742" s="2">
        <v>1039480000000</v>
      </c>
      <c r="H3742" s="2">
        <v>1064090000000</v>
      </c>
      <c r="I3742" s="2">
        <v>1088700000000</v>
      </c>
      <c r="J3742" s="2">
        <v>1109530000000</v>
      </c>
      <c r="K3742" s="2">
        <v>1127520000000</v>
      </c>
      <c r="L3742" s="2">
        <v>1137930000000</v>
      </c>
      <c r="M3742" s="2">
        <v>1146450000000</v>
      </c>
      <c r="N3742" s="2">
        <v>1151190000000</v>
      </c>
      <c r="O3742" s="2">
        <v>1153080000000</v>
      </c>
      <c r="P3742" s="2">
        <v>1155920000000</v>
      </c>
      <c r="Q3742" s="2">
        <v>1156870000000</v>
      </c>
      <c r="R3742" s="2">
        <v>1157810000000</v>
      </c>
      <c r="S3742" s="2">
        <v>1161600000000</v>
      </c>
      <c r="T3742" s="2">
        <v>1163490000000</v>
      </c>
      <c r="U3742" s="2">
        <v>1166330000000</v>
      </c>
      <c r="V3742" s="2">
        <v>1167280000000</v>
      </c>
      <c r="W3742" s="2">
        <v>1170120000000</v>
      </c>
      <c r="X3742" s="2">
        <v>1171070000000</v>
      </c>
      <c r="Y3742" s="2">
        <v>1172960000000</v>
      </c>
      <c r="Z3742" s="2">
        <v>1176750000000</v>
      </c>
      <c r="AA3742" s="2">
        <v>1177690000000</v>
      </c>
      <c r="AB3742" s="2">
        <v>1182430000000</v>
      </c>
      <c r="AC3742" s="2">
        <v>1181480000000</v>
      </c>
    </row>
    <row r="3743" spans="1:29">
      <c r="A3743" t="s">
        <v>14193</v>
      </c>
      <c r="B3743" t="s">
        <v>19</v>
      </c>
      <c r="C3743" s="2">
        <v>8482350</v>
      </c>
      <c r="D3743" s="2">
        <v>8744290</v>
      </c>
      <c r="E3743" s="2">
        <v>9062490</v>
      </c>
      <c r="F3743" s="2">
        <v>9387720</v>
      </c>
      <c r="G3743" s="2">
        <v>9651420</v>
      </c>
      <c r="H3743" s="2">
        <v>9879960</v>
      </c>
      <c r="I3743" s="2">
        <v>10108500</v>
      </c>
      <c r="J3743" s="2">
        <v>10301900</v>
      </c>
      <c r="K3743" s="2">
        <v>10468900</v>
      </c>
      <c r="L3743" s="2">
        <v>10565600</v>
      </c>
      <c r="M3743" s="2">
        <v>10644700</v>
      </c>
      <c r="N3743" s="2">
        <v>10688600</v>
      </c>
      <c r="O3743" s="2">
        <v>10706200</v>
      </c>
      <c r="P3743" s="2">
        <v>10732600</v>
      </c>
      <c r="Q3743" s="2">
        <v>10741400</v>
      </c>
      <c r="R3743" s="2">
        <v>10750200</v>
      </c>
      <c r="S3743" s="2">
        <v>10785300</v>
      </c>
      <c r="T3743" s="2">
        <v>10802900</v>
      </c>
      <c r="U3743" s="2">
        <v>10829300</v>
      </c>
      <c r="V3743" s="2">
        <v>10838100</v>
      </c>
      <c r="W3743" s="2">
        <v>10864400</v>
      </c>
      <c r="X3743" s="2">
        <v>10873200</v>
      </c>
      <c r="Y3743" s="2">
        <v>10890800</v>
      </c>
      <c r="Z3743" s="2">
        <v>10926000</v>
      </c>
      <c r="AA3743" s="2">
        <v>10934800</v>
      </c>
      <c r="AB3743" s="2">
        <v>10978700</v>
      </c>
      <c r="AC3743" s="2">
        <v>10969900</v>
      </c>
    </row>
    <row r="3744" spans="1:29">
      <c r="A3744" t="s">
        <v>14194</v>
      </c>
      <c r="B3744" t="s">
        <v>19</v>
      </c>
      <c r="C3744" s="2">
        <v>287541000</v>
      </c>
      <c r="D3744" s="2">
        <v>296421000</v>
      </c>
      <c r="E3744" s="2">
        <v>307207000</v>
      </c>
      <c r="F3744" s="2">
        <v>318232000</v>
      </c>
      <c r="G3744" s="2">
        <v>327171000</v>
      </c>
      <c r="H3744" s="2">
        <v>334918000</v>
      </c>
      <c r="I3744" s="2">
        <v>342666000</v>
      </c>
      <c r="J3744" s="2">
        <v>349221000</v>
      </c>
      <c r="K3744" s="2">
        <v>354882000</v>
      </c>
      <c r="L3744" s="2">
        <v>358160000</v>
      </c>
      <c r="M3744" s="2">
        <v>360842000</v>
      </c>
      <c r="N3744" s="2">
        <v>362332000</v>
      </c>
      <c r="O3744" s="2">
        <v>362927000</v>
      </c>
      <c r="P3744" s="2">
        <v>363821000</v>
      </c>
      <c r="Q3744" s="2">
        <v>364119000</v>
      </c>
      <c r="R3744" s="2">
        <v>364417000</v>
      </c>
      <c r="S3744" s="2">
        <v>365609000</v>
      </c>
      <c r="T3744" s="2">
        <v>366205000</v>
      </c>
      <c r="U3744" s="2">
        <v>367099000</v>
      </c>
      <c r="V3744" s="2">
        <v>367397000</v>
      </c>
      <c r="W3744" s="2">
        <v>368291000</v>
      </c>
      <c r="X3744" s="2">
        <v>368589000</v>
      </c>
      <c r="Y3744" s="2">
        <v>369185000</v>
      </c>
      <c r="Z3744" s="2">
        <v>370377000</v>
      </c>
      <c r="AA3744" s="2">
        <v>370675000</v>
      </c>
      <c r="AB3744" s="2">
        <v>372165000</v>
      </c>
      <c r="AC3744" s="2">
        <v>371867000</v>
      </c>
    </row>
    <row r="3745" spans="1:29">
      <c r="A3745" t="s">
        <v>14195</v>
      </c>
      <c r="B3745" t="s">
        <v>19</v>
      </c>
      <c r="C3745" s="2">
        <v>831434000</v>
      </c>
      <c r="D3745" s="2">
        <v>857110000</v>
      </c>
      <c r="E3745" s="2">
        <v>888299000</v>
      </c>
      <c r="F3745" s="2">
        <v>920178000</v>
      </c>
      <c r="G3745" s="2">
        <v>946026000</v>
      </c>
      <c r="H3745" s="2">
        <v>968427000</v>
      </c>
      <c r="I3745" s="2">
        <v>990828000</v>
      </c>
      <c r="J3745" s="2">
        <v>1009780000</v>
      </c>
      <c r="K3745" s="2">
        <v>1026150000</v>
      </c>
      <c r="L3745" s="2">
        <v>1035630000</v>
      </c>
      <c r="M3745" s="2">
        <v>1043390000</v>
      </c>
      <c r="N3745" s="2">
        <v>1047690000</v>
      </c>
      <c r="O3745" s="2">
        <v>1049420000</v>
      </c>
      <c r="P3745" s="2">
        <v>1052000000</v>
      </c>
      <c r="Q3745" s="2">
        <v>1052860000</v>
      </c>
      <c r="R3745" s="2">
        <v>1053720000</v>
      </c>
      <c r="S3745" s="2">
        <v>1057170000</v>
      </c>
      <c r="T3745" s="2">
        <v>1058890000</v>
      </c>
      <c r="U3745" s="2">
        <v>1061480000</v>
      </c>
      <c r="V3745" s="2">
        <v>1062340000</v>
      </c>
      <c r="W3745" s="2">
        <v>1064930000</v>
      </c>
      <c r="X3745" s="2">
        <v>1065790000</v>
      </c>
      <c r="Y3745" s="2">
        <v>1067510000</v>
      </c>
      <c r="Z3745" s="2">
        <v>1070960000</v>
      </c>
      <c r="AA3745" s="2">
        <v>1071820000</v>
      </c>
      <c r="AB3745" s="2">
        <v>1076130000</v>
      </c>
      <c r="AC3745" s="2">
        <v>1075260000</v>
      </c>
    </row>
    <row r="3746" spans="1:29">
      <c r="A3746" t="s">
        <v>14196</v>
      </c>
      <c r="B3746" t="s">
        <v>19</v>
      </c>
      <c r="C3746" s="2">
        <v>296660000</v>
      </c>
      <c r="D3746" s="2">
        <v>305821000</v>
      </c>
      <c r="E3746" s="2">
        <v>316950000</v>
      </c>
      <c r="F3746" s="2">
        <v>328325000</v>
      </c>
      <c r="G3746" s="2">
        <v>337547000</v>
      </c>
      <c r="H3746" s="2">
        <v>345540000</v>
      </c>
      <c r="I3746" s="2">
        <v>353533000</v>
      </c>
      <c r="J3746" s="2">
        <v>360296000</v>
      </c>
      <c r="K3746" s="2">
        <v>366137000</v>
      </c>
      <c r="L3746" s="2">
        <v>369519000</v>
      </c>
      <c r="M3746" s="2">
        <v>372286000</v>
      </c>
      <c r="N3746" s="2">
        <v>373823000</v>
      </c>
      <c r="O3746" s="2">
        <v>374438000</v>
      </c>
      <c r="P3746" s="2">
        <v>375360000</v>
      </c>
      <c r="Q3746" s="2">
        <v>375667000</v>
      </c>
      <c r="R3746" s="2">
        <v>375975000</v>
      </c>
      <c r="S3746" s="2">
        <v>377204000</v>
      </c>
      <c r="T3746" s="2">
        <v>377819000</v>
      </c>
      <c r="U3746" s="2">
        <v>378741000</v>
      </c>
      <c r="V3746" s="2">
        <v>379049000</v>
      </c>
      <c r="W3746" s="2">
        <v>379971000</v>
      </c>
      <c r="X3746" s="2">
        <v>380279000</v>
      </c>
      <c r="Y3746" s="2">
        <v>380893000</v>
      </c>
      <c r="Z3746" s="2">
        <v>382123000</v>
      </c>
      <c r="AA3746" s="2">
        <v>382430000</v>
      </c>
      <c r="AB3746" s="2">
        <v>383968000</v>
      </c>
      <c r="AC3746" s="2">
        <v>383660000</v>
      </c>
    </row>
    <row r="3747" spans="1:29">
      <c r="A3747" t="s">
        <v>14197</v>
      </c>
      <c r="B3747" t="s">
        <v>19</v>
      </c>
      <c r="C3747" s="2">
        <v>89223900</v>
      </c>
      <c r="D3747" s="2">
        <v>91979200</v>
      </c>
      <c r="E3747" s="2">
        <v>95326300</v>
      </c>
      <c r="F3747" s="2">
        <v>98747300</v>
      </c>
      <c r="G3747" s="2">
        <v>101521000</v>
      </c>
      <c r="H3747" s="2">
        <v>103925000</v>
      </c>
      <c r="I3747" s="2">
        <v>106329000</v>
      </c>
      <c r="J3747" s="2">
        <v>108363000</v>
      </c>
      <c r="K3747" s="2">
        <v>110120000</v>
      </c>
      <c r="L3747" s="2">
        <v>111137000</v>
      </c>
      <c r="M3747" s="2">
        <v>111969000</v>
      </c>
      <c r="N3747" s="2">
        <v>112431000</v>
      </c>
      <c r="O3747" s="2">
        <v>112616000</v>
      </c>
      <c r="P3747" s="2">
        <v>112894000</v>
      </c>
      <c r="Q3747" s="2">
        <v>112986000</v>
      </c>
      <c r="R3747" s="2">
        <v>113079000</v>
      </c>
      <c r="S3747" s="2">
        <v>113448000</v>
      </c>
      <c r="T3747" s="2">
        <v>113633000</v>
      </c>
      <c r="U3747" s="2">
        <v>113911000</v>
      </c>
      <c r="V3747" s="2">
        <v>114003000</v>
      </c>
      <c r="W3747" s="2">
        <v>114281000</v>
      </c>
      <c r="X3747" s="2">
        <v>114373000</v>
      </c>
      <c r="Y3747" s="2">
        <v>114558000</v>
      </c>
      <c r="Z3747" s="2">
        <v>114928000</v>
      </c>
      <c r="AA3747" s="2">
        <v>115020000</v>
      </c>
      <c r="AB3747" s="2">
        <v>115483000</v>
      </c>
      <c r="AC3747" s="2">
        <v>115390000</v>
      </c>
    </row>
    <row r="3748" spans="1:29">
      <c r="A3748" t="s">
        <v>14198</v>
      </c>
      <c r="B3748" t="s">
        <v>19</v>
      </c>
      <c r="C3748" s="2">
        <v>2225710000</v>
      </c>
      <c r="D3748" s="2">
        <v>2294450000</v>
      </c>
      <c r="E3748" s="2">
        <v>2377940000</v>
      </c>
      <c r="F3748" s="2">
        <v>2463280000</v>
      </c>
      <c r="G3748" s="2">
        <v>2532470000</v>
      </c>
      <c r="H3748" s="2">
        <v>2592440000</v>
      </c>
      <c r="I3748" s="2">
        <v>2652410000</v>
      </c>
      <c r="J3748" s="2">
        <v>2703150000</v>
      </c>
      <c r="K3748" s="2">
        <v>2746970000</v>
      </c>
      <c r="L3748" s="2">
        <v>2772340000</v>
      </c>
      <c r="M3748" s="2">
        <v>2793100000</v>
      </c>
      <c r="N3748" s="2">
        <v>2804630000</v>
      </c>
      <c r="O3748" s="2">
        <v>2809240000</v>
      </c>
      <c r="P3748" s="2">
        <v>2816160000</v>
      </c>
      <c r="Q3748" s="2">
        <v>2818470000</v>
      </c>
      <c r="R3748" s="2">
        <v>2820780000</v>
      </c>
      <c r="S3748" s="2">
        <v>2830000000</v>
      </c>
      <c r="T3748" s="2">
        <v>2834610000</v>
      </c>
      <c r="U3748" s="2">
        <v>2841530000</v>
      </c>
      <c r="V3748" s="2">
        <v>2843840000</v>
      </c>
      <c r="W3748" s="2">
        <v>2850760000</v>
      </c>
      <c r="X3748" s="2">
        <v>2853070000</v>
      </c>
      <c r="Y3748" s="2">
        <v>2857680000</v>
      </c>
      <c r="Z3748" s="2">
        <v>2866900000</v>
      </c>
      <c r="AA3748" s="2">
        <v>2869210000</v>
      </c>
      <c r="AB3748" s="2">
        <v>2880740000</v>
      </c>
      <c r="AC3748" s="2">
        <v>2878440000</v>
      </c>
    </row>
    <row r="3749" spans="1:29">
      <c r="A3749" t="s">
        <v>14199</v>
      </c>
      <c r="B3749" t="s">
        <v>19</v>
      </c>
      <c r="C3749" s="2">
        <v>3116950</v>
      </c>
      <c r="D3749" s="2">
        <v>3213200</v>
      </c>
      <c r="E3749" s="2">
        <v>3330130</v>
      </c>
      <c r="F3749" s="2">
        <v>3449640</v>
      </c>
      <c r="G3749" s="2">
        <v>3546540</v>
      </c>
      <c r="H3749" s="2">
        <v>3630520</v>
      </c>
      <c r="I3749" s="2">
        <v>3714500</v>
      </c>
      <c r="J3749" s="2">
        <v>3785560</v>
      </c>
      <c r="K3749" s="2">
        <v>3846930</v>
      </c>
      <c r="L3749" s="2">
        <v>3882460</v>
      </c>
      <c r="M3749" s="2">
        <v>3911530</v>
      </c>
      <c r="N3749" s="2">
        <v>3927680</v>
      </c>
      <c r="O3749" s="2">
        <v>3934140</v>
      </c>
      <c r="P3749" s="2">
        <v>3943830</v>
      </c>
      <c r="Q3749" s="2">
        <v>3947060</v>
      </c>
      <c r="R3749" s="2">
        <v>3950290</v>
      </c>
      <c r="S3749" s="2">
        <v>3963210</v>
      </c>
      <c r="T3749" s="2">
        <v>3969670</v>
      </c>
      <c r="U3749" s="2">
        <v>3979360</v>
      </c>
      <c r="V3749" s="2">
        <v>3982590</v>
      </c>
      <c r="W3749" s="2">
        <v>3992280</v>
      </c>
      <c r="X3749" s="2">
        <v>3995510</v>
      </c>
      <c r="Y3749" s="2">
        <v>4001970</v>
      </c>
      <c r="Z3749" s="2">
        <v>4014890</v>
      </c>
      <c r="AA3749" s="2">
        <v>4018120</v>
      </c>
      <c r="AB3749" s="2">
        <v>4034270</v>
      </c>
      <c r="AC3749" s="2">
        <v>4031040</v>
      </c>
    </row>
    <row r="3750" spans="1:29">
      <c r="A3750" t="s">
        <v>14200</v>
      </c>
      <c r="B3750" t="s">
        <v>19</v>
      </c>
      <c r="C3750" s="2">
        <v>2123000</v>
      </c>
      <c r="D3750" s="2">
        <v>2188560</v>
      </c>
      <c r="E3750" s="2">
        <v>2268200</v>
      </c>
      <c r="F3750" s="2">
        <v>2349600</v>
      </c>
      <c r="G3750" s="2">
        <v>2415600</v>
      </c>
      <c r="H3750" s="2">
        <v>2472800</v>
      </c>
      <c r="I3750" s="2">
        <v>2530000</v>
      </c>
      <c r="J3750" s="2">
        <v>2578400</v>
      </c>
      <c r="K3750" s="2">
        <v>2620200</v>
      </c>
      <c r="L3750" s="2">
        <v>2644400</v>
      </c>
      <c r="M3750" s="2">
        <v>2664200</v>
      </c>
      <c r="N3750" s="2">
        <v>2675200</v>
      </c>
      <c r="O3750" s="2">
        <v>2679600</v>
      </c>
      <c r="P3750" s="2">
        <v>2686200</v>
      </c>
      <c r="Q3750" s="2">
        <v>2688400</v>
      </c>
      <c r="R3750" s="2">
        <v>2690600</v>
      </c>
      <c r="S3750" s="2">
        <v>2699400</v>
      </c>
      <c r="T3750" s="2">
        <v>2703800</v>
      </c>
      <c r="U3750" s="2">
        <v>2710400</v>
      </c>
      <c r="V3750" s="2">
        <v>2712600</v>
      </c>
      <c r="W3750" s="2">
        <v>2719200</v>
      </c>
      <c r="X3750" s="2">
        <v>2721400</v>
      </c>
      <c r="Y3750" s="2">
        <v>2725800</v>
      </c>
      <c r="Z3750" s="2">
        <v>2734600</v>
      </c>
      <c r="AA3750" s="2">
        <v>2736800</v>
      </c>
      <c r="AB3750" s="2">
        <v>2747800</v>
      </c>
      <c r="AC3750" s="2">
        <v>2745600</v>
      </c>
    </row>
    <row r="3751" spans="1:29">
      <c r="A3751" t="s">
        <v>14201</v>
      </c>
      <c r="B3751" t="s">
        <v>19</v>
      </c>
      <c r="C3751" s="2">
        <v>76592000</v>
      </c>
      <c r="D3751" s="2">
        <v>78957300</v>
      </c>
      <c r="E3751" s="2">
        <v>81830500</v>
      </c>
      <c r="F3751" s="2">
        <v>84767200</v>
      </c>
      <c r="G3751" s="2">
        <v>87148300</v>
      </c>
      <c r="H3751" s="2">
        <v>89211900</v>
      </c>
      <c r="I3751" s="2">
        <v>91275500</v>
      </c>
      <c r="J3751" s="2">
        <v>93021600</v>
      </c>
      <c r="K3751" s="2">
        <v>94529700</v>
      </c>
      <c r="L3751" s="2">
        <v>95402700</v>
      </c>
      <c r="M3751" s="2">
        <v>96117100</v>
      </c>
      <c r="N3751" s="2">
        <v>96513900</v>
      </c>
      <c r="O3751" s="2">
        <v>96672700</v>
      </c>
      <c r="P3751" s="2">
        <v>96910800</v>
      </c>
      <c r="Q3751" s="2">
        <v>96990100</v>
      </c>
      <c r="R3751" s="2">
        <v>97069500</v>
      </c>
      <c r="S3751" s="2">
        <v>97387000</v>
      </c>
      <c r="T3751" s="2">
        <v>97545700</v>
      </c>
      <c r="U3751" s="2">
        <v>97783800</v>
      </c>
      <c r="V3751" s="2">
        <v>97863200</v>
      </c>
      <c r="W3751" s="2">
        <v>98101300</v>
      </c>
      <c r="X3751" s="2">
        <v>98180700</v>
      </c>
      <c r="Y3751" s="2">
        <v>98339400</v>
      </c>
      <c r="Z3751" s="2">
        <v>98656900</v>
      </c>
      <c r="AA3751" s="2">
        <v>98736300</v>
      </c>
      <c r="AB3751" s="2">
        <v>99133100</v>
      </c>
      <c r="AC3751" s="2">
        <v>99053800</v>
      </c>
    </row>
    <row r="3752" spans="1:29">
      <c r="A3752" t="s">
        <v>14202</v>
      </c>
      <c r="B3752" t="s">
        <v>19</v>
      </c>
      <c r="C3752" s="2">
        <v>16183000</v>
      </c>
      <c r="D3752" s="2">
        <v>16682800</v>
      </c>
      <c r="E3752" s="2">
        <v>17289900</v>
      </c>
      <c r="F3752" s="2">
        <v>17910400</v>
      </c>
      <c r="G3752" s="2">
        <v>18413500</v>
      </c>
      <c r="H3752" s="2">
        <v>18849500</v>
      </c>
      <c r="I3752" s="2">
        <v>19285500</v>
      </c>
      <c r="J3752" s="2">
        <v>19654400</v>
      </c>
      <c r="K3752" s="2">
        <v>19973100</v>
      </c>
      <c r="L3752" s="2">
        <v>20157500</v>
      </c>
      <c r="M3752" s="2">
        <v>20308500</v>
      </c>
      <c r="N3752" s="2">
        <v>20392300</v>
      </c>
      <c r="O3752" s="2">
        <v>20425900</v>
      </c>
      <c r="P3752" s="2">
        <v>20476200</v>
      </c>
      <c r="Q3752" s="2">
        <v>20492900</v>
      </c>
      <c r="R3752" s="2">
        <v>20509700</v>
      </c>
      <c r="S3752" s="2">
        <v>20576800</v>
      </c>
      <c r="T3752" s="2">
        <v>20610300</v>
      </c>
      <c r="U3752" s="2">
        <v>20660600</v>
      </c>
      <c r="V3752" s="2">
        <v>20677400</v>
      </c>
      <c r="W3752" s="2">
        <v>20727700</v>
      </c>
      <c r="X3752" s="2">
        <v>20744500</v>
      </c>
      <c r="Y3752" s="2">
        <v>20778000</v>
      </c>
      <c r="Z3752" s="2">
        <v>20845100</v>
      </c>
      <c r="AA3752" s="2">
        <v>20861900</v>
      </c>
      <c r="AB3752" s="2">
        <v>20945700</v>
      </c>
      <c r="AC3752" s="2">
        <v>20929000</v>
      </c>
    </row>
    <row r="3753" spans="1:29">
      <c r="A3753" t="s">
        <v>14203</v>
      </c>
      <c r="B3753" t="s">
        <v>19</v>
      </c>
      <c r="C3753">
        <v>0</v>
      </c>
      <c r="D3753">
        <v>0</v>
      </c>
      <c r="E3753">
        <v>0</v>
      </c>
      <c r="F3753">
        <v>0</v>
      </c>
      <c r="G3753">
        <v>0</v>
      </c>
      <c r="H3753">
        <v>0</v>
      </c>
      <c r="I3753">
        <v>0</v>
      </c>
      <c r="J3753">
        <v>0</v>
      </c>
      <c r="K3753">
        <v>0</v>
      </c>
      <c r="L3753">
        <v>0</v>
      </c>
      <c r="M3753">
        <v>0</v>
      </c>
      <c r="N3753">
        <v>0</v>
      </c>
      <c r="O3753">
        <v>0</v>
      </c>
      <c r="P3753">
        <v>0</v>
      </c>
      <c r="Q3753">
        <v>0</v>
      </c>
      <c r="R3753">
        <v>0</v>
      </c>
      <c r="S3753">
        <v>0</v>
      </c>
      <c r="T3753">
        <v>0</v>
      </c>
      <c r="U3753">
        <v>0</v>
      </c>
      <c r="V3753">
        <v>0</v>
      </c>
      <c r="W3753">
        <v>0</v>
      </c>
      <c r="X3753">
        <v>0</v>
      </c>
      <c r="Y3753">
        <v>0</v>
      </c>
      <c r="Z3753">
        <v>0</v>
      </c>
      <c r="AA3753">
        <v>0</v>
      </c>
      <c r="AB3753">
        <v>0</v>
      </c>
      <c r="AC3753">
        <v>0</v>
      </c>
    </row>
    <row r="3754" spans="1:29">
      <c r="A3754" t="s">
        <v>14204</v>
      </c>
      <c r="B3754" t="s">
        <v>19</v>
      </c>
      <c r="C3754">
        <v>0</v>
      </c>
      <c r="D3754">
        <v>0</v>
      </c>
      <c r="E3754">
        <v>0</v>
      </c>
      <c r="F3754">
        <v>0</v>
      </c>
      <c r="G3754">
        <v>0</v>
      </c>
      <c r="H3754">
        <v>0</v>
      </c>
      <c r="I3754">
        <v>0</v>
      </c>
      <c r="J3754">
        <v>0</v>
      </c>
      <c r="K3754">
        <v>0</v>
      </c>
      <c r="L3754">
        <v>0</v>
      </c>
      <c r="M3754">
        <v>0</v>
      </c>
      <c r="N3754">
        <v>0</v>
      </c>
      <c r="O3754">
        <v>0</v>
      </c>
      <c r="P3754">
        <v>0</v>
      </c>
      <c r="Q3754">
        <v>0</v>
      </c>
      <c r="R3754">
        <v>0</v>
      </c>
      <c r="S3754">
        <v>0</v>
      </c>
      <c r="T3754">
        <v>0</v>
      </c>
      <c r="U3754">
        <v>0</v>
      </c>
      <c r="V3754">
        <v>0</v>
      </c>
      <c r="W3754">
        <v>0</v>
      </c>
      <c r="X3754">
        <v>0</v>
      </c>
      <c r="Y3754">
        <v>0</v>
      </c>
      <c r="Z3754">
        <v>0</v>
      </c>
      <c r="AA3754">
        <v>0</v>
      </c>
      <c r="AB3754">
        <v>0</v>
      </c>
      <c r="AC3754">
        <v>0</v>
      </c>
    </row>
    <row r="3755" spans="1:29">
      <c r="A3755" t="s">
        <v>14205</v>
      </c>
      <c r="B3755" t="s">
        <v>19</v>
      </c>
      <c r="C3755">
        <v>0</v>
      </c>
      <c r="D3755">
        <v>0</v>
      </c>
      <c r="E3755">
        <v>0</v>
      </c>
      <c r="F3755">
        <v>0</v>
      </c>
      <c r="G3755">
        <v>0</v>
      </c>
      <c r="H3755">
        <v>0</v>
      </c>
      <c r="I3755">
        <v>0</v>
      </c>
      <c r="J3755">
        <v>0</v>
      </c>
      <c r="K3755">
        <v>0</v>
      </c>
      <c r="L3755">
        <v>0</v>
      </c>
      <c r="M3755">
        <v>0</v>
      </c>
      <c r="N3755">
        <v>0</v>
      </c>
      <c r="O3755">
        <v>0</v>
      </c>
      <c r="P3755">
        <v>0</v>
      </c>
      <c r="Q3755">
        <v>0</v>
      </c>
      <c r="R3755">
        <v>0</v>
      </c>
      <c r="S3755">
        <v>0</v>
      </c>
      <c r="T3755">
        <v>0</v>
      </c>
      <c r="U3755">
        <v>0</v>
      </c>
      <c r="V3755">
        <v>0</v>
      </c>
      <c r="W3755">
        <v>0</v>
      </c>
      <c r="X3755">
        <v>0</v>
      </c>
      <c r="Y3755">
        <v>0</v>
      </c>
      <c r="Z3755">
        <v>0</v>
      </c>
      <c r="AA3755">
        <v>0</v>
      </c>
      <c r="AB3755">
        <v>0</v>
      </c>
      <c r="AC3755">
        <v>0</v>
      </c>
    </row>
    <row r="3756" spans="1:29">
      <c r="A3756" t="s">
        <v>14206</v>
      </c>
      <c r="B3756" t="s">
        <v>19</v>
      </c>
      <c r="C3756">
        <v>0</v>
      </c>
      <c r="D3756">
        <v>0</v>
      </c>
      <c r="E3756">
        <v>0</v>
      </c>
      <c r="F3756">
        <v>0</v>
      </c>
      <c r="G3756">
        <v>0</v>
      </c>
      <c r="H3756">
        <v>0</v>
      </c>
      <c r="I3756">
        <v>0</v>
      </c>
      <c r="J3756">
        <v>0</v>
      </c>
      <c r="K3756">
        <v>0</v>
      </c>
      <c r="L3756">
        <v>0</v>
      </c>
      <c r="M3756">
        <v>0</v>
      </c>
      <c r="N3756">
        <v>0</v>
      </c>
      <c r="O3756">
        <v>0</v>
      </c>
      <c r="P3756">
        <v>0</v>
      </c>
      <c r="Q3756">
        <v>0</v>
      </c>
      <c r="R3756">
        <v>0</v>
      </c>
      <c r="S3756">
        <v>0</v>
      </c>
      <c r="T3756">
        <v>0</v>
      </c>
      <c r="U3756">
        <v>0</v>
      </c>
      <c r="V3756">
        <v>0</v>
      </c>
      <c r="W3756">
        <v>0</v>
      </c>
      <c r="X3756">
        <v>0</v>
      </c>
      <c r="Y3756">
        <v>0</v>
      </c>
      <c r="Z3756">
        <v>0</v>
      </c>
      <c r="AA3756">
        <v>0</v>
      </c>
      <c r="AB3756">
        <v>0</v>
      </c>
      <c r="AC3756">
        <v>0</v>
      </c>
    </row>
    <row r="3757" spans="1:29">
      <c r="A3757" t="s">
        <v>14207</v>
      </c>
      <c r="B3757" t="s">
        <v>19</v>
      </c>
      <c r="C3757">
        <v>0</v>
      </c>
      <c r="D3757">
        <v>0</v>
      </c>
      <c r="E3757">
        <v>0</v>
      </c>
      <c r="F3757">
        <v>0</v>
      </c>
      <c r="G3757">
        <v>0</v>
      </c>
      <c r="H3757">
        <v>0</v>
      </c>
      <c r="I3757">
        <v>0</v>
      </c>
      <c r="J3757">
        <v>0</v>
      </c>
      <c r="K3757">
        <v>0</v>
      </c>
      <c r="L3757">
        <v>0</v>
      </c>
      <c r="M3757">
        <v>0</v>
      </c>
      <c r="N3757">
        <v>0</v>
      </c>
      <c r="O3757">
        <v>0</v>
      </c>
      <c r="P3757">
        <v>0</v>
      </c>
      <c r="Q3757">
        <v>0</v>
      </c>
      <c r="R3757">
        <v>0</v>
      </c>
      <c r="S3757">
        <v>0</v>
      </c>
      <c r="T3757">
        <v>0</v>
      </c>
      <c r="U3757">
        <v>0</v>
      </c>
      <c r="V3757">
        <v>0</v>
      </c>
      <c r="W3757">
        <v>0</v>
      </c>
      <c r="X3757">
        <v>0</v>
      </c>
      <c r="Y3757">
        <v>0</v>
      </c>
      <c r="Z3757">
        <v>0</v>
      </c>
      <c r="AA3757">
        <v>0</v>
      </c>
      <c r="AB3757">
        <v>0</v>
      </c>
      <c r="AC3757">
        <v>0</v>
      </c>
    </row>
    <row r="3758" spans="1:29">
      <c r="A3758" t="s">
        <v>14208</v>
      </c>
      <c r="B3758" t="s">
        <v>19</v>
      </c>
      <c r="C3758">
        <v>0</v>
      </c>
      <c r="D3758">
        <v>0</v>
      </c>
      <c r="E3758">
        <v>0</v>
      </c>
      <c r="F3758">
        <v>0</v>
      </c>
      <c r="G3758">
        <v>0</v>
      </c>
      <c r="H3758">
        <v>0</v>
      </c>
      <c r="I3758">
        <v>0</v>
      </c>
      <c r="J3758">
        <v>0</v>
      </c>
      <c r="K3758">
        <v>0</v>
      </c>
      <c r="L3758">
        <v>0</v>
      </c>
      <c r="M3758">
        <v>0</v>
      </c>
      <c r="N3758">
        <v>0</v>
      </c>
      <c r="O3758">
        <v>0</v>
      </c>
      <c r="P3758">
        <v>0</v>
      </c>
      <c r="Q3758">
        <v>0</v>
      </c>
      <c r="R3758">
        <v>0</v>
      </c>
      <c r="S3758">
        <v>0</v>
      </c>
      <c r="T3758">
        <v>0</v>
      </c>
      <c r="U3758">
        <v>0</v>
      </c>
      <c r="V3758">
        <v>0</v>
      </c>
      <c r="W3758">
        <v>0</v>
      </c>
      <c r="X3758">
        <v>0</v>
      </c>
      <c r="Y3758">
        <v>0</v>
      </c>
      <c r="Z3758">
        <v>0</v>
      </c>
      <c r="AA3758">
        <v>0</v>
      </c>
      <c r="AB3758">
        <v>0</v>
      </c>
      <c r="AC3758">
        <v>0</v>
      </c>
    </row>
    <row r="3759" spans="1:29">
      <c r="A3759" t="s">
        <v>14209</v>
      </c>
      <c r="B3759" t="s">
        <v>19</v>
      </c>
      <c r="C3759">
        <v>0</v>
      </c>
      <c r="D3759">
        <v>0</v>
      </c>
      <c r="E3759">
        <v>0</v>
      </c>
      <c r="F3759">
        <v>0</v>
      </c>
      <c r="G3759">
        <v>0</v>
      </c>
      <c r="H3759">
        <v>0</v>
      </c>
      <c r="I3759">
        <v>0</v>
      </c>
      <c r="J3759">
        <v>0</v>
      </c>
      <c r="K3759">
        <v>0</v>
      </c>
      <c r="L3759">
        <v>0</v>
      </c>
      <c r="M3759">
        <v>0</v>
      </c>
      <c r="N3759">
        <v>0</v>
      </c>
      <c r="O3759">
        <v>0</v>
      </c>
      <c r="P3759">
        <v>0</v>
      </c>
      <c r="Q3759">
        <v>0</v>
      </c>
      <c r="R3759">
        <v>0</v>
      </c>
      <c r="S3759">
        <v>0</v>
      </c>
      <c r="T3759">
        <v>0</v>
      </c>
      <c r="U3759">
        <v>0</v>
      </c>
      <c r="V3759">
        <v>0</v>
      </c>
      <c r="W3759">
        <v>0</v>
      </c>
      <c r="X3759">
        <v>0</v>
      </c>
      <c r="Y3759">
        <v>0</v>
      </c>
      <c r="Z3759">
        <v>0</v>
      </c>
      <c r="AA3759">
        <v>0</v>
      </c>
      <c r="AB3759">
        <v>0</v>
      </c>
      <c r="AC3759">
        <v>0</v>
      </c>
    </row>
    <row r="3760" spans="1:29">
      <c r="A3760" t="s">
        <v>14210</v>
      </c>
      <c r="B3760" t="s">
        <v>19</v>
      </c>
      <c r="C3760">
        <v>0</v>
      </c>
      <c r="D3760">
        <v>0</v>
      </c>
      <c r="E3760">
        <v>0</v>
      </c>
      <c r="F3760">
        <v>0</v>
      </c>
      <c r="G3760">
        <v>0</v>
      </c>
      <c r="H3760">
        <v>0</v>
      </c>
      <c r="I3760">
        <v>0</v>
      </c>
      <c r="J3760">
        <v>0</v>
      </c>
      <c r="K3760">
        <v>0</v>
      </c>
      <c r="L3760">
        <v>0</v>
      </c>
      <c r="M3760">
        <v>0</v>
      </c>
      <c r="N3760">
        <v>0</v>
      </c>
      <c r="O3760">
        <v>0</v>
      </c>
      <c r="P3760">
        <v>0</v>
      </c>
      <c r="Q3760">
        <v>0</v>
      </c>
      <c r="R3760">
        <v>0</v>
      </c>
      <c r="S3760">
        <v>0</v>
      </c>
      <c r="T3760">
        <v>0</v>
      </c>
      <c r="U3760">
        <v>0</v>
      </c>
      <c r="V3760">
        <v>0</v>
      </c>
      <c r="W3760">
        <v>0</v>
      </c>
      <c r="X3760">
        <v>0</v>
      </c>
      <c r="Y3760">
        <v>0</v>
      </c>
      <c r="Z3760">
        <v>0</v>
      </c>
      <c r="AA3760">
        <v>0</v>
      </c>
      <c r="AB3760">
        <v>0</v>
      </c>
      <c r="AC3760">
        <v>0</v>
      </c>
    </row>
    <row r="3761" spans="1:29">
      <c r="A3761" t="s">
        <v>14211</v>
      </c>
      <c r="B3761" t="s">
        <v>19</v>
      </c>
      <c r="C3761">
        <v>0</v>
      </c>
      <c r="D3761">
        <v>0</v>
      </c>
      <c r="E3761">
        <v>0</v>
      </c>
      <c r="F3761">
        <v>0</v>
      </c>
      <c r="G3761">
        <v>0</v>
      </c>
      <c r="H3761">
        <v>0</v>
      </c>
      <c r="I3761">
        <v>0</v>
      </c>
      <c r="J3761">
        <v>0</v>
      </c>
      <c r="K3761">
        <v>0</v>
      </c>
      <c r="L3761">
        <v>0</v>
      </c>
      <c r="M3761">
        <v>0</v>
      </c>
      <c r="N3761">
        <v>0</v>
      </c>
      <c r="O3761">
        <v>0</v>
      </c>
      <c r="P3761">
        <v>0</v>
      </c>
      <c r="Q3761">
        <v>0</v>
      </c>
      <c r="R3761">
        <v>0</v>
      </c>
      <c r="S3761">
        <v>0</v>
      </c>
      <c r="T3761">
        <v>0</v>
      </c>
      <c r="U3761">
        <v>0</v>
      </c>
      <c r="V3761">
        <v>0</v>
      </c>
      <c r="W3761">
        <v>0</v>
      </c>
      <c r="X3761">
        <v>0</v>
      </c>
      <c r="Y3761">
        <v>0</v>
      </c>
      <c r="Z3761">
        <v>0</v>
      </c>
      <c r="AA3761">
        <v>0</v>
      </c>
      <c r="AB3761">
        <v>0</v>
      </c>
      <c r="AC3761">
        <v>0</v>
      </c>
    </row>
    <row r="3762" spans="1:29">
      <c r="A3762" t="s">
        <v>14212</v>
      </c>
      <c r="B3762" t="s">
        <v>19</v>
      </c>
      <c r="C3762">
        <v>0</v>
      </c>
      <c r="D3762">
        <v>0</v>
      </c>
      <c r="E3762">
        <v>0</v>
      </c>
      <c r="F3762">
        <v>0</v>
      </c>
      <c r="G3762">
        <v>0</v>
      </c>
      <c r="H3762">
        <v>0</v>
      </c>
      <c r="I3762">
        <v>0</v>
      </c>
      <c r="J3762">
        <v>0</v>
      </c>
      <c r="K3762">
        <v>0</v>
      </c>
      <c r="L3762">
        <v>0</v>
      </c>
      <c r="M3762">
        <v>0</v>
      </c>
      <c r="N3762">
        <v>0</v>
      </c>
      <c r="O3762">
        <v>0</v>
      </c>
      <c r="P3762">
        <v>0</v>
      </c>
      <c r="Q3762">
        <v>0</v>
      </c>
      <c r="R3762">
        <v>0</v>
      </c>
      <c r="S3762">
        <v>0</v>
      </c>
      <c r="T3762">
        <v>0</v>
      </c>
      <c r="U3762">
        <v>0</v>
      </c>
      <c r="V3762">
        <v>0</v>
      </c>
      <c r="W3762">
        <v>0</v>
      </c>
      <c r="X3762">
        <v>0</v>
      </c>
      <c r="Y3762">
        <v>0</v>
      </c>
      <c r="Z3762">
        <v>0</v>
      </c>
      <c r="AA3762">
        <v>0</v>
      </c>
      <c r="AB3762">
        <v>0</v>
      </c>
      <c r="AC3762">
        <v>0</v>
      </c>
    </row>
    <row r="3763" spans="1:29">
      <c r="A3763" t="s">
        <v>14213</v>
      </c>
      <c r="B3763" t="s">
        <v>19</v>
      </c>
      <c r="C3763">
        <v>0</v>
      </c>
      <c r="D3763">
        <v>0</v>
      </c>
      <c r="E3763">
        <v>0</v>
      </c>
      <c r="F3763">
        <v>0</v>
      </c>
      <c r="G3763">
        <v>0</v>
      </c>
      <c r="H3763">
        <v>0</v>
      </c>
      <c r="I3763">
        <v>0</v>
      </c>
      <c r="J3763">
        <v>0</v>
      </c>
      <c r="K3763">
        <v>0</v>
      </c>
      <c r="L3763">
        <v>0</v>
      </c>
      <c r="M3763">
        <v>0</v>
      </c>
      <c r="N3763">
        <v>0</v>
      </c>
      <c r="O3763">
        <v>0</v>
      </c>
      <c r="P3763">
        <v>0</v>
      </c>
      <c r="Q3763">
        <v>0</v>
      </c>
      <c r="R3763">
        <v>0</v>
      </c>
      <c r="S3763">
        <v>0</v>
      </c>
      <c r="T3763">
        <v>0</v>
      </c>
      <c r="U3763">
        <v>0</v>
      </c>
      <c r="V3763">
        <v>0</v>
      </c>
      <c r="W3763">
        <v>0</v>
      </c>
      <c r="X3763">
        <v>0</v>
      </c>
      <c r="Y3763">
        <v>0</v>
      </c>
      <c r="Z3763">
        <v>0</v>
      </c>
      <c r="AA3763">
        <v>0</v>
      </c>
      <c r="AB3763">
        <v>0</v>
      </c>
      <c r="AC3763">
        <v>0</v>
      </c>
    </row>
    <row r="3764" spans="1:29">
      <c r="A3764" t="s">
        <v>14214</v>
      </c>
      <c r="B3764" t="s">
        <v>19</v>
      </c>
      <c r="C3764">
        <v>0</v>
      </c>
      <c r="D3764">
        <v>0</v>
      </c>
      <c r="E3764">
        <v>0</v>
      </c>
      <c r="F3764">
        <v>0</v>
      </c>
      <c r="G3764">
        <v>0</v>
      </c>
      <c r="H3764">
        <v>0</v>
      </c>
      <c r="I3764">
        <v>0</v>
      </c>
      <c r="J3764">
        <v>0</v>
      </c>
      <c r="K3764">
        <v>0</v>
      </c>
      <c r="L3764">
        <v>0</v>
      </c>
      <c r="M3764">
        <v>0</v>
      </c>
      <c r="N3764">
        <v>0</v>
      </c>
      <c r="O3764">
        <v>0</v>
      </c>
      <c r="P3764">
        <v>0</v>
      </c>
      <c r="Q3764">
        <v>0</v>
      </c>
      <c r="R3764">
        <v>0</v>
      </c>
      <c r="S3764">
        <v>0</v>
      </c>
      <c r="T3764">
        <v>0</v>
      </c>
      <c r="U3764">
        <v>0</v>
      </c>
      <c r="V3764">
        <v>0</v>
      </c>
      <c r="W3764">
        <v>0</v>
      </c>
      <c r="X3764">
        <v>0</v>
      </c>
      <c r="Y3764">
        <v>0</v>
      </c>
      <c r="Z3764">
        <v>0</v>
      </c>
      <c r="AA3764">
        <v>0</v>
      </c>
      <c r="AB3764">
        <v>0</v>
      </c>
      <c r="AC3764">
        <v>0</v>
      </c>
    </row>
    <row r="3765" spans="1:29">
      <c r="A3765" t="s">
        <v>14215</v>
      </c>
      <c r="B3765" t="s">
        <v>19</v>
      </c>
      <c r="C3765">
        <v>0</v>
      </c>
      <c r="D3765">
        <v>0</v>
      </c>
      <c r="E3765">
        <v>0</v>
      </c>
      <c r="F3765">
        <v>0</v>
      </c>
      <c r="G3765">
        <v>0</v>
      </c>
      <c r="H3765">
        <v>0</v>
      </c>
      <c r="I3765">
        <v>0</v>
      </c>
      <c r="J3765">
        <v>0</v>
      </c>
      <c r="K3765">
        <v>0</v>
      </c>
      <c r="L3765">
        <v>0</v>
      </c>
      <c r="M3765">
        <v>0</v>
      </c>
      <c r="N3765">
        <v>0</v>
      </c>
      <c r="O3765">
        <v>0</v>
      </c>
      <c r="P3765">
        <v>0</v>
      </c>
      <c r="Q3765">
        <v>0</v>
      </c>
      <c r="R3765">
        <v>0</v>
      </c>
      <c r="S3765">
        <v>0</v>
      </c>
      <c r="T3765">
        <v>0</v>
      </c>
      <c r="U3765">
        <v>0</v>
      </c>
      <c r="V3765">
        <v>0</v>
      </c>
      <c r="W3765">
        <v>0</v>
      </c>
      <c r="X3765">
        <v>0</v>
      </c>
      <c r="Y3765">
        <v>0</v>
      </c>
      <c r="Z3765">
        <v>0</v>
      </c>
      <c r="AA3765">
        <v>0</v>
      </c>
      <c r="AB3765">
        <v>0</v>
      </c>
      <c r="AC3765">
        <v>0</v>
      </c>
    </row>
    <row r="3766" spans="1:29">
      <c r="A3766" t="s">
        <v>14216</v>
      </c>
      <c r="B3766" t="s">
        <v>19</v>
      </c>
      <c r="C3766">
        <v>0</v>
      </c>
      <c r="D3766">
        <v>0</v>
      </c>
      <c r="E3766">
        <v>0</v>
      </c>
      <c r="F3766">
        <v>0</v>
      </c>
      <c r="G3766">
        <v>0</v>
      </c>
      <c r="H3766">
        <v>0</v>
      </c>
      <c r="I3766">
        <v>0</v>
      </c>
      <c r="J3766">
        <v>0</v>
      </c>
      <c r="K3766">
        <v>0</v>
      </c>
      <c r="L3766">
        <v>0</v>
      </c>
      <c r="M3766">
        <v>0</v>
      </c>
      <c r="N3766">
        <v>0</v>
      </c>
      <c r="O3766">
        <v>0</v>
      </c>
      <c r="P3766">
        <v>0</v>
      </c>
      <c r="Q3766">
        <v>0</v>
      </c>
      <c r="R3766">
        <v>0</v>
      </c>
      <c r="S3766">
        <v>0</v>
      </c>
      <c r="T3766">
        <v>0</v>
      </c>
      <c r="U3766">
        <v>0</v>
      </c>
      <c r="V3766">
        <v>0</v>
      </c>
      <c r="W3766">
        <v>0</v>
      </c>
      <c r="X3766">
        <v>0</v>
      </c>
      <c r="Y3766">
        <v>0</v>
      </c>
      <c r="Z3766">
        <v>0</v>
      </c>
      <c r="AA3766">
        <v>0</v>
      </c>
      <c r="AB3766">
        <v>0</v>
      </c>
      <c r="AC3766">
        <v>0</v>
      </c>
    </row>
    <row r="3767" spans="1:29">
      <c r="A3767" t="s">
        <v>14217</v>
      </c>
      <c r="B3767" t="s">
        <v>19</v>
      </c>
      <c r="C3767">
        <v>0</v>
      </c>
      <c r="D3767">
        <v>0</v>
      </c>
      <c r="E3767">
        <v>0</v>
      </c>
      <c r="F3767">
        <v>0</v>
      </c>
      <c r="G3767">
        <v>0</v>
      </c>
      <c r="H3767">
        <v>0</v>
      </c>
      <c r="I3767">
        <v>0</v>
      </c>
      <c r="J3767">
        <v>0</v>
      </c>
      <c r="K3767">
        <v>0</v>
      </c>
      <c r="L3767">
        <v>0</v>
      </c>
      <c r="M3767">
        <v>0</v>
      </c>
      <c r="N3767">
        <v>0</v>
      </c>
      <c r="O3767">
        <v>0</v>
      </c>
      <c r="P3767">
        <v>0</v>
      </c>
      <c r="Q3767">
        <v>0</v>
      </c>
      <c r="R3767">
        <v>0</v>
      </c>
      <c r="S3767">
        <v>0</v>
      </c>
      <c r="T3767">
        <v>0</v>
      </c>
      <c r="U3767">
        <v>0</v>
      </c>
      <c r="V3767">
        <v>0</v>
      </c>
      <c r="W3767">
        <v>0</v>
      </c>
      <c r="X3767">
        <v>0</v>
      </c>
      <c r="Y3767">
        <v>0</v>
      </c>
      <c r="Z3767">
        <v>0</v>
      </c>
      <c r="AA3767">
        <v>0</v>
      </c>
      <c r="AB3767">
        <v>0</v>
      </c>
      <c r="AC3767">
        <v>0</v>
      </c>
    </row>
    <row r="3768" spans="1:29">
      <c r="A3768" t="s">
        <v>14218</v>
      </c>
      <c r="B3768" t="s">
        <v>19</v>
      </c>
      <c r="C3768">
        <v>0</v>
      </c>
      <c r="D3768">
        <v>0</v>
      </c>
      <c r="E3768">
        <v>0</v>
      </c>
      <c r="F3768">
        <v>0</v>
      </c>
      <c r="G3768">
        <v>0</v>
      </c>
      <c r="H3768">
        <v>0</v>
      </c>
      <c r="I3768">
        <v>0</v>
      </c>
      <c r="J3768">
        <v>0</v>
      </c>
      <c r="K3768">
        <v>0</v>
      </c>
      <c r="L3768">
        <v>0</v>
      </c>
      <c r="M3768">
        <v>0</v>
      </c>
      <c r="N3768">
        <v>0</v>
      </c>
      <c r="O3768">
        <v>0</v>
      </c>
      <c r="P3768">
        <v>0</v>
      </c>
      <c r="Q3768">
        <v>0</v>
      </c>
      <c r="R3768">
        <v>0</v>
      </c>
      <c r="S3768">
        <v>0</v>
      </c>
      <c r="T3768">
        <v>0</v>
      </c>
      <c r="U3768">
        <v>0</v>
      </c>
      <c r="V3768">
        <v>0</v>
      </c>
      <c r="W3768">
        <v>0</v>
      </c>
      <c r="X3768">
        <v>0</v>
      </c>
      <c r="Y3768">
        <v>0</v>
      </c>
      <c r="Z3768">
        <v>0</v>
      </c>
      <c r="AA3768">
        <v>0</v>
      </c>
      <c r="AB3768">
        <v>0</v>
      </c>
      <c r="AC3768">
        <v>0</v>
      </c>
    </row>
    <row r="3769" spans="1:29">
      <c r="A3769" t="s">
        <v>14219</v>
      </c>
      <c r="B3769" t="s">
        <v>19</v>
      </c>
      <c r="C3769">
        <v>0</v>
      </c>
      <c r="D3769">
        <v>0</v>
      </c>
      <c r="E3769">
        <v>0</v>
      </c>
      <c r="F3769">
        <v>0</v>
      </c>
      <c r="G3769">
        <v>0</v>
      </c>
      <c r="H3769">
        <v>0</v>
      </c>
      <c r="I3769">
        <v>0</v>
      </c>
      <c r="J3769">
        <v>0</v>
      </c>
      <c r="K3769">
        <v>0</v>
      </c>
      <c r="L3769">
        <v>0</v>
      </c>
      <c r="M3769">
        <v>0</v>
      </c>
      <c r="N3769">
        <v>0</v>
      </c>
      <c r="O3769">
        <v>0</v>
      </c>
      <c r="P3769">
        <v>0</v>
      </c>
      <c r="Q3769">
        <v>0</v>
      </c>
      <c r="R3769">
        <v>0</v>
      </c>
      <c r="S3769">
        <v>0</v>
      </c>
      <c r="T3769">
        <v>0</v>
      </c>
      <c r="U3769">
        <v>0</v>
      </c>
      <c r="V3769">
        <v>0</v>
      </c>
      <c r="W3769">
        <v>0</v>
      </c>
      <c r="X3769">
        <v>0</v>
      </c>
      <c r="Y3769">
        <v>0</v>
      </c>
      <c r="Z3769">
        <v>0</v>
      </c>
      <c r="AA3769">
        <v>0</v>
      </c>
      <c r="AB3769">
        <v>0</v>
      </c>
      <c r="AC3769">
        <v>0</v>
      </c>
    </row>
    <row r="3770" spans="1:29">
      <c r="A3770" t="s">
        <v>14220</v>
      </c>
      <c r="B3770" t="s">
        <v>19</v>
      </c>
      <c r="C3770">
        <v>0</v>
      </c>
      <c r="D3770">
        <v>0</v>
      </c>
      <c r="E3770">
        <v>0</v>
      </c>
      <c r="F3770">
        <v>0</v>
      </c>
      <c r="G3770">
        <v>0</v>
      </c>
      <c r="H3770">
        <v>0</v>
      </c>
      <c r="I3770">
        <v>0</v>
      </c>
      <c r="J3770">
        <v>0</v>
      </c>
      <c r="K3770">
        <v>0</v>
      </c>
      <c r="L3770">
        <v>0</v>
      </c>
      <c r="M3770">
        <v>0</v>
      </c>
      <c r="N3770">
        <v>0</v>
      </c>
      <c r="O3770">
        <v>0</v>
      </c>
      <c r="P3770">
        <v>0</v>
      </c>
      <c r="Q3770">
        <v>0</v>
      </c>
      <c r="R3770">
        <v>0</v>
      </c>
      <c r="S3770">
        <v>0</v>
      </c>
      <c r="T3770">
        <v>0</v>
      </c>
      <c r="U3770">
        <v>0</v>
      </c>
      <c r="V3770">
        <v>0</v>
      </c>
      <c r="W3770">
        <v>0</v>
      </c>
      <c r="X3770">
        <v>0</v>
      </c>
      <c r="Y3770">
        <v>0</v>
      </c>
      <c r="Z3770">
        <v>0</v>
      </c>
      <c r="AA3770">
        <v>0</v>
      </c>
      <c r="AB3770">
        <v>0</v>
      </c>
      <c r="AC3770">
        <v>0</v>
      </c>
    </row>
    <row r="3771" spans="1:29">
      <c r="A3771" t="s">
        <v>14221</v>
      </c>
      <c r="B3771" t="s">
        <v>19</v>
      </c>
      <c r="C3771">
        <v>0</v>
      </c>
      <c r="D3771">
        <v>0</v>
      </c>
      <c r="E3771">
        <v>0</v>
      </c>
      <c r="F3771">
        <v>0</v>
      </c>
      <c r="G3771">
        <v>0</v>
      </c>
      <c r="H3771">
        <v>0</v>
      </c>
      <c r="I3771">
        <v>0</v>
      </c>
      <c r="J3771">
        <v>0</v>
      </c>
      <c r="K3771">
        <v>0</v>
      </c>
      <c r="L3771">
        <v>0</v>
      </c>
      <c r="M3771">
        <v>0</v>
      </c>
      <c r="N3771">
        <v>0</v>
      </c>
      <c r="O3771">
        <v>0</v>
      </c>
      <c r="P3771">
        <v>0</v>
      </c>
      <c r="Q3771">
        <v>0</v>
      </c>
      <c r="R3771">
        <v>0</v>
      </c>
      <c r="S3771">
        <v>0</v>
      </c>
      <c r="T3771">
        <v>0</v>
      </c>
      <c r="U3771">
        <v>0</v>
      </c>
      <c r="V3771">
        <v>0</v>
      </c>
      <c r="W3771">
        <v>0</v>
      </c>
      <c r="X3771">
        <v>0</v>
      </c>
      <c r="Y3771">
        <v>0</v>
      </c>
      <c r="Z3771">
        <v>0</v>
      </c>
      <c r="AA3771">
        <v>0</v>
      </c>
      <c r="AB3771">
        <v>0</v>
      </c>
      <c r="AC3771">
        <v>0</v>
      </c>
    </row>
    <row r="3772" spans="1:29">
      <c r="A3772" t="s">
        <v>14222</v>
      </c>
      <c r="B3772" t="s">
        <v>19</v>
      </c>
      <c r="C3772">
        <v>0</v>
      </c>
      <c r="D3772">
        <v>0</v>
      </c>
      <c r="E3772">
        <v>0</v>
      </c>
      <c r="F3772">
        <v>0</v>
      </c>
      <c r="G3772">
        <v>0</v>
      </c>
      <c r="H3772">
        <v>0</v>
      </c>
      <c r="I3772">
        <v>0</v>
      </c>
      <c r="J3772">
        <v>0</v>
      </c>
      <c r="K3772">
        <v>0</v>
      </c>
      <c r="L3772">
        <v>0</v>
      </c>
      <c r="M3772">
        <v>0</v>
      </c>
      <c r="N3772">
        <v>0</v>
      </c>
      <c r="O3772">
        <v>0</v>
      </c>
      <c r="P3772">
        <v>0</v>
      </c>
      <c r="Q3772">
        <v>0</v>
      </c>
      <c r="R3772">
        <v>0</v>
      </c>
      <c r="S3772">
        <v>0</v>
      </c>
      <c r="T3772">
        <v>0</v>
      </c>
      <c r="U3772">
        <v>0</v>
      </c>
      <c r="V3772">
        <v>0</v>
      </c>
      <c r="W3772">
        <v>0</v>
      </c>
      <c r="X3772">
        <v>0</v>
      </c>
      <c r="Y3772">
        <v>0</v>
      </c>
      <c r="Z3772">
        <v>0</v>
      </c>
      <c r="AA3772">
        <v>0</v>
      </c>
      <c r="AB3772">
        <v>0</v>
      </c>
      <c r="AC3772">
        <v>0</v>
      </c>
    </row>
    <row r="3773" spans="1:29">
      <c r="A3773" t="s">
        <v>14223</v>
      </c>
      <c r="B3773" t="s">
        <v>19</v>
      </c>
      <c r="C3773">
        <v>0</v>
      </c>
      <c r="D3773">
        <v>0</v>
      </c>
      <c r="E3773">
        <v>0</v>
      </c>
      <c r="F3773">
        <v>0</v>
      </c>
      <c r="G3773">
        <v>0</v>
      </c>
      <c r="H3773">
        <v>0</v>
      </c>
      <c r="I3773">
        <v>0</v>
      </c>
      <c r="J3773">
        <v>0</v>
      </c>
      <c r="K3773">
        <v>0</v>
      </c>
      <c r="L3773">
        <v>0</v>
      </c>
      <c r="M3773">
        <v>0</v>
      </c>
      <c r="N3773">
        <v>0</v>
      </c>
      <c r="O3773">
        <v>0</v>
      </c>
      <c r="P3773">
        <v>0</v>
      </c>
      <c r="Q3773">
        <v>0</v>
      </c>
      <c r="R3773">
        <v>0</v>
      </c>
      <c r="S3773">
        <v>0</v>
      </c>
      <c r="T3773">
        <v>0</v>
      </c>
      <c r="U3773">
        <v>0</v>
      </c>
      <c r="V3773">
        <v>0</v>
      </c>
      <c r="W3773">
        <v>0</v>
      </c>
      <c r="X3773">
        <v>0</v>
      </c>
      <c r="Y3773">
        <v>0</v>
      </c>
      <c r="Z3773">
        <v>0</v>
      </c>
      <c r="AA3773">
        <v>0</v>
      </c>
      <c r="AB3773">
        <v>0</v>
      </c>
      <c r="AC3773">
        <v>0</v>
      </c>
    </row>
    <row r="3774" spans="1:29">
      <c r="A3774" t="s">
        <v>14224</v>
      </c>
      <c r="B3774" t="s">
        <v>19</v>
      </c>
      <c r="C3774">
        <v>0</v>
      </c>
      <c r="D3774">
        <v>0</v>
      </c>
      <c r="E3774">
        <v>0</v>
      </c>
      <c r="F3774">
        <v>0</v>
      </c>
      <c r="G3774">
        <v>0</v>
      </c>
      <c r="H3774">
        <v>0</v>
      </c>
      <c r="I3774">
        <v>0</v>
      </c>
      <c r="J3774">
        <v>0</v>
      </c>
      <c r="K3774">
        <v>0</v>
      </c>
      <c r="L3774">
        <v>0</v>
      </c>
      <c r="M3774">
        <v>0</v>
      </c>
      <c r="N3774">
        <v>0</v>
      </c>
      <c r="O3774">
        <v>0</v>
      </c>
      <c r="P3774">
        <v>0</v>
      </c>
      <c r="Q3774">
        <v>0</v>
      </c>
      <c r="R3774">
        <v>0</v>
      </c>
      <c r="S3774">
        <v>0</v>
      </c>
      <c r="T3774">
        <v>0</v>
      </c>
      <c r="U3774">
        <v>0</v>
      </c>
      <c r="V3774">
        <v>0</v>
      </c>
      <c r="W3774">
        <v>0</v>
      </c>
      <c r="X3774">
        <v>0</v>
      </c>
      <c r="Y3774">
        <v>0</v>
      </c>
      <c r="Z3774">
        <v>0</v>
      </c>
      <c r="AA3774">
        <v>0</v>
      </c>
      <c r="AB3774">
        <v>0</v>
      </c>
      <c r="AC3774">
        <v>0</v>
      </c>
    </row>
    <row r="3775" spans="1:29">
      <c r="A3775" t="s">
        <v>14225</v>
      </c>
      <c r="B3775" t="s">
        <v>19</v>
      </c>
      <c r="C3775">
        <v>0</v>
      </c>
      <c r="D3775">
        <v>0</v>
      </c>
      <c r="E3775">
        <v>0</v>
      </c>
      <c r="F3775">
        <v>0</v>
      </c>
      <c r="G3775">
        <v>0</v>
      </c>
      <c r="H3775">
        <v>0</v>
      </c>
      <c r="I3775">
        <v>0</v>
      </c>
      <c r="J3775">
        <v>0</v>
      </c>
      <c r="K3775">
        <v>0</v>
      </c>
      <c r="L3775">
        <v>0</v>
      </c>
      <c r="M3775">
        <v>0</v>
      </c>
      <c r="N3775">
        <v>0</v>
      </c>
      <c r="O3775">
        <v>0</v>
      </c>
      <c r="P3775">
        <v>0</v>
      </c>
      <c r="Q3775">
        <v>0</v>
      </c>
      <c r="R3775">
        <v>0</v>
      </c>
      <c r="S3775">
        <v>0</v>
      </c>
      <c r="T3775">
        <v>0</v>
      </c>
      <c r="U3775">
        <v>0</v>
      </c>
      <c r="V3775">
        <v>0</v>
      </c>
      <c r="W3775">
        <v>0</v>
      </c>
      <c r="X3775">
        <v>0</v>
      </c>
      <c r="Y3775">
        <v>0</v>
      </c>
      <c r="Z3775">
        <v>0</v>
      </c>
      <c r="AA3775">
        <v>0</v>
      </c>
      <c r="AB3775">
        <v>0</v>
      </c>
      <c r="AC3775">
        <v>0</v>
      </c>
    </row>
    <row r="3776" spans="1:29">
      <c r="A3776" t="s">
        <v>14226</v>
      </c>
      <c r="B3776" t="s">
        <v>19</v>
      </c>
      <c r="C3776">
        <v>0</v>
      </c>
      <c r="D3776">
        <v>0</v>
      </c>
      <c r="E3776">
        <v>0</v>
      </c>
      <c r="F3776">
        <v>0</v>
      </c>
      <c r="G3776">
        <v>0</v>
      </c>
      <c r="H3776">
        <v>0</v>
      </c>
      <c r="I3776">
        <v>0</v>
      </c>
      <c r="J3776">
        <v>0</v>
      </c>
      <c r="K3776">
        <v>0</v>
      </c>
      <c r="L3776">
        <v>0</v>
      </c>
      <c r="M3776">
        <v>0</v>
      </c>
      <c r="N3776">
        <v>0</v>
      </c>
      <c r="O3776">
        <v>0</v>
      </c>
      <c r="P3776">
        <v>0</v>
      </c>
      <c r="Q3776">
        <v>0</v>
      </c>
      <c r="R3776">
        <v>0</v>
      </c>
      <c r="S3776">
        <v>0</v>
      </c>
      <c r="T3776">
        <v>0</v>
      </c>
      <c r="U3776">
        <v>0</v>
      </c>
      <c r="V3776">
        <v>0</v>
      </c>
      <c r="W3776">
        <v>0</v>
      </c>
      <c r="X3776">
        <v>0</v>
      </c>
      <c r="Y3776">
        <v>0</v>
      </c>
      <c r="Z3776">
        <v>0</v>
      </c>
      <c r="AA3776">
        <v>0</v>
      </c>
      <c r="AB3776">
        <v>0</v>
      </c>
      <c r="AC3776">
        <v>0</v>
      </c>
    </row>
    <row r="3777" spans="1:29">
      <c r="A3777" t="s">
        <v>14227</v>
      </c>
      <c r="B3777" t="s">
        <v>19</v>
      </c>
      <c r="C3777">
        <v>0</v>
      </c>
      <c r="D3777">
        <v>0</v>
      </c>
      <c r="E3777">
        <v>0</v>
      </c>
      <c r="F3777">
        <v>0</v>
      </c>
      <c r="G3777">
        <v>0</v>
      </c>
      <c r="H3777">
        <v>0</v>
      </c>
      <c r="I3777">
        <v>0</v>
      </c>
      <c r="J3777">
        <v>0</v>
      </c>
      <c r="K3777">
        <v>0</v>
      </c>
      <c r="L3777">
        <v>0</v>
      </c>
      <c r="M3777">
        <v>0</v>
      </c>
      <c r="N3777">
        <v>0</v>
      </c>
      <c r="O3777">
        <v>0</v>
      </c>
      <c r="P3777">
        <v>0</v>
      </c>
      <c r="Q3777">
        <v>0</v>
      </c>
      <c r="R3777">
        <v>0</v>
      </c>
      <c r="S3777">
        <v>0</v>
      </c>
      <c r="T3777">
        <v>0</v>
      </c>
      <c r="U3777">
        <v>0</v>
      </c>
      <c r="V3777">
        <v>0</v>
      </c>
      <c r="W3777">
        <v>0</v>
      </c>
      <c r="X3777">
        <v>0</v>
      </c>
      <c r="Y3777">
        <v>0</v>
      </c>
      <c r="Z3777">
        <v>0</v>
      </c>
      <c r="AA3777">
        <v>0</v>
      </c>
      <c r="AB3777">
        <v>0</v>
      </c>
      <c r="AC3777">
        <v>0</v>
      </c>
    </row>
    <row r="3778" spans="1:29">
      <c r="A3778" t="s">
        <v>14228</v>
      </c>
      <c r="B3778" t="s">
        <v>19</v>
      </c>
      <c r="C3778">
        <v>0</v>
      </c>
      <c r="D3778">
        <v>0</v>
      </c>
      <c r="E3778">
        <v>0</v>
      </c>
      <c r="F3778">
        <v>0</v>
      </c>
      <c r="G3778">
        <v>0</v>
      </c>
      <c r="H3778">
        <v>0</v>
      </c>
      <c r="I3778">
        <v>0</v>
      </c>
      <c r="J3778">
        <v>0</v>
      </c>
      <c r="K3778">
        <v>0</v>
      </c>
      <c r="L3778">
        <v>0</v>
      </c>
      <c r="M3778">
        <v>0</v>
      </c>
      <c r="N3778">
        <v>0</v>
      </c>
      <c r="O3778">
        <v>0</v>
      </c>
      <c r="P3778">
        <v>0</v>
      </c>
      <c r="Q3778">
        <v>0</v>
      </c>
      <c r="R3778">
        <v>0</v>
      </c>
      <c r="S3778">
        <v>0</v>
      </c>
      <c r="T3778">
        <v>0</v>
      </c>
      <c r="U3778">
        <v>0</v>
      </c>
      <c r="V3778">
        <v>0</v>
      </c>
      <c r="W3778">
        <v>0</v>
      </c>
      <c r="X3778">
        <v>0</v>
      </c>
      <c r="Y3778">
        <v>0</v>
      </c>
      <c r="Z3778">
        <v>0</v>
      </c>
      <c r="AA3778">
        <v>0</v>
      </c>
      <c r="AB3778">
        <v>0</v>
      </c>
      <c r="AC3778">
        <v>0</v>
      </c>
    </row>
    <row r="3779" spans="1:29">
      <c r="A3779" t="s">
        <v>14229</v>
      </c>
      <c r="B3779" t="s">
        <v>19</v>
      </c>
      <c r="C3779">
        <v>0</v>
      </c>
      <c r="D3779">
        <v>0</v>
      </c>
      <c r="E3779">
        <v>0</v>
      </c>
      <c r="F3779">
        <v>0</v>
      </c>
      <c r="G3779">
        <v>0</v>
      </c>
      <c r="H3779">
        <v>0</v>
      </c>
      <c r="I3779">
        <v>0</v>
      </c>
      <c r="J3779">
        <v>0</v>
      </c>
      <c r="K3779">
        <v>0</v>
      </c>
      <c r="L3779">
        <v>0</v>
      </c>
      <c r="M3779">
        <v>0</v>
      </c>
      <c r="N3779">
        <v>0</v>
      </c>
      <c r="O3779">
        <v>0</v>
      </c>
      <c r="P3779">
        <v>0</v>
      </c>
      <c r="Q3779">
        <v>0</v>
      </c>
      <c r="R3779">
        <v>0</v>
      </c>
      <c r="S3779">
        <v>0</v>
      </c>
      <c r="T3779">
        <v>0</v>
      </c>
      <c r="U3779">
        <v>0</v>
      </c>
      <c r="V3779">
        <v>0</v>
      </c>
      <c r="W3779">
        <v>0</v>
      </c>
      <c r="X3779">
        <v>0</v>
      </c>
      <c r="Y3779">
        <v>0</v>
      </c>
      <c r="Z3779">
        <v>0</v>
      </c>
      <c r="AA3779">
        <v>0</v>
      </c>
      <c r="AB3779">
        <v>0</v>
      </c>
      <c r="AC3779">
        <v>0</v>
      </c>
    </row>
    <row r="3780" spans="1:29">
      <c r="A3780" t="s">
        <v>14230</v>
      </c>
      <c r="B3780" t="s">
        <v>19</v>
      </c>
      <c r="C3780">
        <v>0</v>
      </c>
      <c r="D3780">
        <v>0</v>
      </c>
      <c r="E3780">
        <v>0</v>
      </c>
      <c r="F3780">
        <v>0</v>
      </c>
      <c r="G3780">
        <v>0</v>
      </c>
      <c r="H3780">
        <v>0</v>
      </c>
      <c r="I3780">
        <v>0</v>
      </c>
      <c r="J3780">
        <v>0</v>
      </c>
      <c r="K3780">
        <v>0</v>
      </c>
      <c r="L3780">
        <v>0</v>
      </c>
      <c r="M3780">
        <v>0</v>
      </c>
      <c r="N3780">
        <v>0</v>
      </c>
      <c r="O3780">
        <v>0</v>
      </c>
      <c r="P3780">
        <v>0</v>
      </c>
      <c r="Q3780">
        <v>0</v>
      </c>
      <c r="R3780">
        <v>0</v>
      </c>
      <c r="S3780">
        <v>0</v>
      </c>
      <c r="T3780">
        <v>0</v>
      </c>
      <c r="U3780">
        <v>0</v>
      </c>
      <c r="V3780">
        <v>0</v>
      </c>
      <c r="W3780">
        <v>0</v>
      </c>
      <c r="X3780">
        <v>0</v>
      </c>
      <c r="Y3780">
        <v>0</v>
      </c>
      <c r="Z3780">
        <v>0</v>
      </c>
      <c r="AA3780">
        <v>0</v>
      </c>
      <c r="AB3780">
        <v>0</v>
      </c>
      <c r="AC3780">
        <v>0</v>
      </c>
    </row>
    <row r="3781" spans="1:29">
      <c r="A3781" t="s">
        <v>14231</v>
      </c>
      <c r="B3781" t="s">
        <v>19</v>
      </c>
      <c r="C3781">
        <v>0</v>
      </c>
      <c r="D3781">
        <v>0</v>
      </c>
      <c r="E3781">
        <v>0</v>
      </c>
      <c r="F3781">
        <v>0</v>
      </c>
      <c r="G3781">
        <v>0</v>
      </c>
      <c r="H3781">
        <v>0</v>
      </c>
      <c r="I3781">
        <v>0</v>
      </c>
      <c r="J3781">
        <v>0</v>
      </c>
      <c r="K3781">
        <v>0</v>
      </c>
      <c r="L3781">
        <v>0</v>
      </c>
      <c r="M3781">
        <v>0</v>
      </c>
      <c r="N3781">
        <v>0</v>
      </c>
      <c r="O3781">
        <v>0</v>
      </c>
      <c r="P3781">
        <v>0</v>
      </c>
      <c r="Q3781">
        <v>0</v>
      </c>
      <c r="R3781">
        <v>0</v>
      </c>
      <c r="S3781">
        <v>0</v>
      </c>
      <c r="T3781">
        <v>0</v>
      </c>
      <c r="U3781">
        <v>0</v>
      </c>
      <c r="V3781">
        <v>0</v>
      </c>
      <c r="W3781">
        <v>0</v>
      </c>
      <c r="X3781">
        <v>0</v>
      </c>
      <c r="Y3781">
        <v>0</v>
      </c>
      <c r="Z3781">
        <v>0</v>
      </c>
      <c r="AA3781">
        <v>0</v>
      </c>
      <c r="AB3781">
        <v>0</v>
      </c>
      <c r="AC3781">
        <v>0</v>
      </c>
    </row>
    <row r="3782" spans="1:29">
      <c r="A3782" t="s">
        <v>14232</v>
      </c>
      <c r="B3782" t="s">
        <v>19</v>
      </c>
      <c r="C3782">
        <v>0</v>
      </c>
      <c r="D3782">
        <v>0</v>
      </c>
      <c r="E3782">
        <v>0</v>
      </c>
      <c r="F3782">
        <v>0</v>
      </c>
      <c r="G3782">
        <v>0</v>
      </c>
      <c r="H3782">
        <v>0</v>
      </c>
      <c r="I3782">
        <v>0</v>
      </c>
      <c r="J3782">
        <v>0</v>
      </c>
      <c r="K3782">
        <v>0</v>
      </c>
      <c r="L3782">
        <v>0</v>
      </c>
      <c r="M3782">
        <v>0</v>
      </c>
      <c r="N3782">
        <v>0</v>
      </c>
      <c r="O3782">
        <v>0</v>
      </c>
      <c r="P3782">
        <v>0</v>
      </c>
      <c r="Q3782">
        <v>0</v>
      </c>
      <c r="R3782">
        <v>0</v>
      </c>
      <c r="S3782">
        <v>0</v>
      </c>
      <c r="T3782">
        <v>0</v>
      </c>
      <c r="U3782">
        <v>0</v>
      </c>
      <c r="V3782">
        <v>0</v>
      </c>
      <c r="W3782">
        <v>0</v>
      </c>
      <c r="X3782">
        <v>0</v>
      </c>
      <c r="Y3782">
        <v>0</v>
      </c>
      <c r="Z3782">
        <v>0</v>
      </c>
      <c r="AA3782">
        <v>0</v>
      </c>
      <c r="AB3782">
        <v>0</v>
      </c>
      <c r="AC3782">
        <v>0</v>
      </c>
    </row>
    <row r="3783" spans="1:29">
      <c r="A3783" t="s">
        <v>14233</v>
      </c>
      <c r="B3783" t="s">
        <v>19</v>
      </c>
      <c r="C3783">
        <v>0</v>
      </c>
      <c r="D3783">
        <v>0</v>
      </c>
      <c r="E3783">
        <v>0</v>
      </c>
      <c r="F3783">
        <v>0</v>
      </c>
      <c r="G3783">
        <v>0</v>
      </c>
      <c r="H3783">
        <v>0</v>
      </c>
      <c r="I3783">
        <v>0</v>
      </c>
      <c r="J3783">
        <v>0</v>
      </c>
      <c r="K3783">
        <v>0</v>
      </c>
      <c r="L3783">
        <v>0</v>
      </c>
      <c r="M3783">
        <v>0</v>
      </c>
      <c r="N3783">
        <v>0</v>
      </c>
      <c r="O3783">
        <v>0</v>
      </c>
      <c r="P3783">
        <v>0</v>
      </c>
      <c r="Q3783">
        <v>0</v>
      </c>
      <c r="R3783">
        <v>0</v>
      </c>
      <c r="S3783">
        <v>0</v>
      </c>
      <c r="T3783">
        <v>0</v>
      </c>
      <c r="U3783">
        <v>0</v>
      </c>
      <c r="V3783">
        <v>0</v>
      </c>
      <c r="W3783">
        <v>0</v>
      </c>
      <c r="X3783">
        <v>0</v>
      </c>
      <c r="Y3783">
        <v>0</v>
      </c>
      <c r="Z3783">
        <v>0</v>
      </c>
      <c r="AA3783">
        <v>0</v>
      </c>
      <c r="AB3783">
        <v>0</v>
      </c>
      <c r="AC3783">
        <v>0</v>
      </c>
    </row>
    <row r="3784" spans="1:29">
      <c r="A3784" t="s">
        <v>14234</v>
      </c>
      <c r="B3784" t="s">
        <v>19</v>
      </c>
      <c r="C3784">
        <v>0</v>
      </c>
      <c r="D3784">
        <v>0</v>
      </c>
      <c r="E3784">
        <v>0</v>
      </c>
      <c r="F3784">
        <v>0</v>
      </c>
      <c r="G3784">
        <v>0</v>
      </c>
      <c r="H3784">
        <v>0</v>
      </c>
      <c r="I3784">
        <v>0</v>
      </c>
      <c r="J3784">
        <v>0</v>
      </c>
      <c r="K3784">
        <v>0</v>
      </c>
      <c r="L3784">
        <v>0</v>
      </c>
      <c r="M3784">
        <v>0</v>
      </c>
      <c r="N3784">
        <v>0</v>
      </c>
      <c r="O3784">
        <v>0</v>
      </c>
      <c r="P3784">
        <v>0</v>
      </c>
      <c r="Q3784">
        <v>0</v>
      </c>
      <c r="R3784">
        <v>0</v>
      </c>
      <c r="S3784">
        <v>0</v>
      </c>
      <c r="T3784">
        <v>0</v>
      </c>
      <c r="U3784">
        <v>0</v>
      </c>
      <c r="V3784">
        <v>0</v>
      </c>
      <c r="W3784">
        <v>0</v>
      </c>
      <c r="X3784">
        <v>0</v>
      </c>
      <c r="Y3784">
        <v>0</v>
      </c>
      <c r="Z3784">
        <v>0</v>
      </c>
      <c r="AA3784">
        <v>0</v>
      </c>
      <c r="AB3784">
        <v>0</v>
      </c>
      <c r="AC3784">
        <v>0</v>
      </c>
    </row>
    <row r="3785" spans="1:29">
      <c r="A3785" t="s">
        <v>14235</v>
      </c>
      <c r="B3785" t="s">
        <v>19</v>
      </c>
      <c r="C3785">
        <v>0</v>
      </c>
      <c r="D3785">
        <v>0</v>
      </c>
      <c r="E3785">
        <v>0</v>
      </c>
      <c r="F3785">
        <v>0</v>
      </c>
      <c r="G3785">
        <v>0</v>
      </c>
      <c r="H3785">
        <v>0</v>
      </c>
      <c r="I3785">
        <v>0</v>
      </c>
      <c r="J3785">
        <v>0</v>
      </c>
      <c r="K3785">
        <v>0</v>
      </c>
      <c r="L3785">
        <v>0</v>
      </c>
      <c r="M3785">
        <v>0</v>
      </c>
      <c r="N3785">
        <v>0</v>
      </c>
      <c r="O3785">
        <v>0</v>
      </c>
      <c r="P3785">
        <v>0</v>
      </c>
      <c r="Q3785">
        <v>0</v>
      </c>
      <c r="R3785">
        <v>0</v>
      </c>
      <c r="S3785">
        <v>0</v>
      </c>
      <c r="T3785">
        <v>0</v>
      </c>
      <c r="U3785">
        <v>0</v>
      </c>
      <c r="V3785">
        <v>0</v>
      </c>
      <c r="W3785">
        <v>0</v>
      </c>
      <c r="X3785">
        <v>0</v>
      </c>
      <c r="Y3785">
        <v>0</v>
      </c>
      <c r="Z3785">
        <v>0</v>
      </c>
      <c r="AA3785">
        <v>0</v>
      </c>
      <c r="AB3785">
        <v>0</v>
      </c>
      <c r="AC3785">
        <v>0</v>
      </c>
    </row>
    <row r="3786" spans="1:29">
      <c r="A3786" t="s">
        <v>14236</v>
      </c>
      <c r="B3786" t="s">
        <v>19</v>
      </c>
      <c r="C3786">
        <v>0</v>
      </c>
      <c r="D3786">
        <v>0</v>
      </c>
      <c r="E3786">
        <v>0</v>
      </c>
      <c r="F3786">
        <v>0</v>
      </c>
      <c r="G3786">
        <v>0</v>
      </c>
      <c r="H3786">
        <v>0</v>
      </c>
      <c r="I3786">
        <v>0</v>
      </c>
      <c r="J3786">
        <v>0</v>
      </c>
      <c r="K3786">
        <v>0</v>
      </c>
      <c r="L3786">
        <v>0</v>
      </c>
      <c r="M3786">
        <v>0</v>
      </c>
      <c r="N3786">
        <v>0</v>
      </c>
      <c r="O3786">
        <v>0</v>
      </c>
      <c r="P3786">
        <v>0</v>
      </c>
      <c r="Q3786">
        <v>0</v>
      </c>
      <c r="R3786">
        <v>0</v>
      </c>
      <c r="S3786">
        <v>0</v>
      </c>
      <c r="T3786">
        <v>0</v>
      </c>
      <c r="U3786">
        <v>0</v>
      </c>
      <c r="V3786">
        <v>0</v>
      </c>
      <c r="W3786">
        <v>0</v>
      </c>
      <c r="X3786">
        <v>0</v>
      </c>
      <c r="Y3786">
        <v>0</v>
      </c>
      <c r="Z3786">
        <v>0</v>
      </c>
      <c r="AA3786">
        <v>0</v>
      </c>
      <c r="AB3786">
        <v>0</v>
      </c>
      <c r="AC3786">
        <v>0</v>
      </c>
    </row>
    <row r="3787" spans="1:29">
      <c r="A3787" t="s">
        <v>14237</v>
      </c>
      <c r="B3787" t="s">
        <v>19</v>
      </c>
      <c r="C3787">
        <v>0</v>
      </c>
      <c r="D3787">
        <v>0</v>
      </c>
      <c r="E3787">
        <v>0</v>
      </c>
      <c r="F3787">
        <v>0</v>
      </c>
      <c r="G3787">
        <v>0</v>
      </c>
      <c r="H3787">
        <v>0</v>
      </c>
      <c r="I3787">
        <v>0</v>
      </c>
      <c r="J3787">
        <v>0</v>
      </c>
      <c r="K3787">
        <v>0</v>
      </c>
      <c r="L3787">
        <v>0</v>
      </c>
      <c r="M3787">
        <v>0</v>
      </c>
      <c r="N3787">
        <v>0</v>
      </c>
      <c r="O3787">
        <v>0</v>
      </c>
      <c r="P3787">
        <v>0</v>
      </c>
      <c r="Q3787">
        <v>0</v>
      </c>
      <c r="R3787">
        <v>0</v>
      </c>
      <c r="S3787">
        <v>0</v>
      </c>
      <c r="T3787">
        <v>0</v>
      </c>
      <c r="U3787">
        <v>0</v>
      </c>
      <c r="V3787">
        <v>0</v>
      </c>
      <c r="W3787">
        <v>0</v>
      </c>
      <c r="X3787">
        <v>0</v>
      </c>
      <c r="Y3787">
        <v>0</v>
      </c>
      <c r="Z3787">
        <v>0</v>
      </c>
      <c r="AA3787">
        <v>0</v>
      </c>
      <c r="AB3787">
        <v>0</v>
      </c>
      <c r="AC3787">
        <v>0</v>
      </c>
    </row>
    <row r="3788" spans="1:29">
      <c r="A3788" t="s">
        <v>14238</v>
      </c>
      <c r="B3788" t="s">
        <v>19</v>
      </c>
      <c r="C3788">
        <v>0</v>
      </c>
      <c r="D3788">
        <v>0</v>
      </c>
      <c r="E3788">
        <v>0</v>
      </c>
      <c r="F3788">
        <v>0</v>
      </c>
      <c r="G3788">
        <v>0</v>
      </c>
      <c r="H3788">
        <v>0</v>
      </c>
      <c r="I3788">
        <v>0</v>
      </c>
      <c r="J3788">
        <v>0</v>
      </c>
      <c r="K3788">
        <v>0</v>
      </c>
      <c r="L3788">
        <v>0</v>
      </c>
      <c r="M3788">
        <v>0</v>
      </c>
      <c r="N3788">
        <v>0</v>
      </c>
      <c r="O3788">
        <v>0</v>
      </c>
      <c r="P3788">
        <v>0</v>
      </c>
      <c r="Q3788">
        <v>0</v>
      </c>
      <c r="R3788">
        <v>0</v>
      </c>
      <c r="S3788">
        <v>0</v>
      </c>
      <c r="T3788">
        <v>0</v>
      </c>
      <c r="U3788">
        <v>0</v>
      </c>
      <c r="V3788">
        <v>0</v>
      </c>
      <c r="W3788">
        <v>0</v>
      </c>
      <c r="X3788">
        <v>0</v>
      </c>
      <c r="Y3788">
        <v>0</v>
      </c>
      <c r="Z3788">
        <v>0</v>
      </c>
      <c r="AA3788">
        <v>0</v>
      </c>
      <c r="AB3788">
        <v>0</v>
      </c>
      <c r="AC3788">
        <v>0</v>
      </c>
    </row>
    <row r="3789" spans="1:29">
      <c r="A3789" t="s">
        <v>14239</v>
      </c>
      <c r="B3789" t="s">
        <v>19</v>
      </c>
      <c r="C3789">
        <v>0</v>
      </c>
      <c r="D3789">
        <v>0</v>
      </c>
      <c r="E3789">
        <v>0</v>
      </c>
      <c r="F3789">
        <v>0</v>
      </c>
      <c r="G3789">
        <v>0</v>
      </c>
      <c r="H3789">
        <v>0</v>
      </c>
      <c r="I3789">
        <v>0</v>
      </c>
      <c r="J3789">
        <v>0</v>
      </c>
      <c r="K3789">
        <v>0</v>
      </c>
      <c r="L3789">
        <v>0</v>
      </c>
      <c r="M3789">
        <v>0</v>
      </c>
      <c r="N3789">
        <v>0</v>
      </c>
      <c r="O3789">
        <v>0</v>
      </c>
      <c r="P3789">
        <v>0</v>
      </c>
      <c r="Q3789">
        <v>0</v>
      </c>
      <c r="R3789">
        <v>0</v>
      </c>
      <c r="S3789">
        <v>0</v>
      </c>
      <c r="T3789">
        <v>0</v>
      </c>
      <c r="U3789">
        <v>0</v>
      </c>
      <c r="V3789">
        <v>0</v>
      </c>
      <c r="W3789">
        <v>0</v>
      </c>
      <c r="X3789">
        <v>0</v>
      </c>
      <c r="Y3789">
        <v>0</v>
      </c>
      <c r="Z3789">
        <v>0</v>
      </c>
      <c r="AA3789">
        <v>0</v>
      </c>
      <c r="AB3789">
        <v>0</v>
      </c>
      <c r="AC3789">
        <v>0</v>
      </c>
    </row>
    <row r="3790" spans="1:29">
      <c r="A3790" t="s">
        <v>14240</v>
      </c>
      <c r="B3790" t="s">
        <v>19</v>
      </c>
      <c r="C3790" s="2">
        <v>6494540000000</v>
      </c>
      <c r="D3790" s="2">
        <v>6590050000000</v>
      </c>
      <c r="E3790" s="2">
        <v>6706780000000</v>
      </c>
      <c r="F3790" s="2">
        <v>6818210000000</v>
      </c>
      <c r="G3790" s="2">
        <v>6908410000000</v>
      </c>
      <c r="H3790" s="2">
        <v>7030450000000</v>
      </c>
      <c r="I3790" s="2">
        <v>7136570000000</v>
      </c>
      <c r="J3790" s="2">
        <v>7216160000000</v>
      </c>
      <c r="K3790" s="2">
        <v>7348810000000</v>
      </c>
      <c r="L3790" s="2">
        <v>7380650000000</v>
      </c>
      <c r="M3790" s="2">
        <v>7417790000000</v>
      </c>
      <c r="N3790" s="2">
        <v>7449620000000</v>
      </c>
      <c r="O3790" s="2">
        <v>7492070000000</v>
      </c>
      <c r="P3790" s="2">
        <v>7545130000000</v>
      </c>
      <c r="Q3790" s="2">
        <v>7592890000000</v>
      </c>
      <c r="R3790" s="2">
        <v>7645950000000</v>
      </c>
      <c r="S3790" s="2">
        <v>7688390000000</v>
      </c>
      <c r="T3790" s="2">
        <v>7699010000000</v>
      </c>
      <c r="U3790" s="2">
        <v>7714920000000</v>
      </c>
      <c r="V3790" s="2">
        <v>7725540000000</v>
      </c>
      <c r="W3790" s="2">
        <v>7736150000000</v>
      </c>
      <c r="X3790" s="2">
        <v>7757370000000</v>
      </c>
      <c r="Y3790" s="2">
        <v>7783900000000</v>
      </c>
      <c r="Z3790" s="2">
        <v>7805130000000</v>
      </c>
      <c r="AA3790" s="2">
        <v>7826350000000</v>
      </c>
      <c r="AB3790" s="2">
        <v>7852880000000</v>
      </c>
      <c r="AC3790" s="2">
        <v>7868800000000</v>
      </c>
    </row>
    <row r="3791" spans="1:29">
      <c r="A3791" t="s">
        <v>14241</v>
      </c>
      <c r="B3791" t="s">
        <v>19</v>
      </c>
      <c r="C3791" s="2">
        <v>700985000</v>
      </c>
      <c r="D3791" s="2">
        <v>711293000</v>
      </c>
      <c r="E3791" s="2">
        <v>723893000</v>
      </c>
      <c r="F3791" s="2">
        <v>735920000</v>
      </c>
      <c r="G3791" s="2">
        <v>745655000</v>
      </c>
      <c r="H3791" s="2">
        <v>758828000</v>
      </c>
      <c r="I3791" s="2">
        <v>770282000</v>
      </c>
      <c r="J3791" s="2">
        <v>778872000</v>
      </c>
      <c r="K3791" s="2">
        <v>793190000</v>
      </c>
      <c r="L3791" s="2">
        <v>796626000</v>
      </c>
      <c r="M3791" s="2">
        <v>800635000</v>
      </c>
      <c r="N3791" s="2">
        <v>804071000</v>
      </c>
      <c r="O3791" s="2">
        <v>808652000</v>
      </c>
      <c r="P3791" s="2">
        <v>814379000</v>
      </c>
      <c r="Q3791" s="2">
        <v>819534000</v>
      </c>
      <c r="R3791" s="2">
        <v>825261000</v>
      </c>
      <c r="S3791" s="2">
        <v>829842000</v>
      </c>
      <c r="T3791" s="2">
        <v>830988000</v>
      </c>
      <c r="U3791" s="2">
        <v>832706000</v>
      </c>
      <c r="V3791" s="2">
        <v>833851000</v>
      </c>
      <c r="W3791" s="2">
        <v>834997000</v>
      </c>
      <c r="X3791" s="2">
        <v>837287000</v>
      </c>
      <c r="Y3791" s="2">
        <v>840151000</v>
      </c>
      <c r="Z3791" s="2">
        <v>842442000</v>
      </c>
      <c r="AA3791" s="2">
        <v>844732000</v>
      </c>
      <c r="AB3791" s="2">
        <v>847596000</v>
      </c>
      <c r="AC3791" s="2">
        <v>849314000</v>
      </c>
    </row>
    <row r="3792" spans="1:29">
      <c r="A3792" t="s">
        <v>14242</v>
      </c>
      <c r="B3792" t="s">
        <v>19</v>
      </c>
      <c r="C3792" s="2">
        <v>3907620000</v>
      </c>
      <c r="D3792" s="2">
        <v>3965080000</v>
      </c>
      <c r="E3792" s="2">
        <v>4035320000</v>
      </c>
      <c r="F3792" s="2">
        <v>4102360000</v>
      </c>
      <c r="G3792" s="2">
        <v>4156630000</v>
      </c>
      <c r="H3792" s="2">
        <v>4230060000</v>
      </c>
      <c r="I3792" s="2">
        <v>4293910000</v>
      </c>
      <c r="J3792" s="2">
        <v>4341800000</v>
      </c>
      <c r="K3792" s="2">
        <v>4421610000</v>
      </c>
      <c r="L3792" s="2">
        <v>4440770000</v>
      </c>
      <c r="M3792" s="2">
        <v>4463120000</v>
      </c>
      <c r="N3792" s="2">
        <v>4482270000</v>
      </c>
      <c r="O3792" s="2">
        <v>4507810000</v>
      </c>
      <c r="P3792" s="2">
        <v>4539740000</v>
      </c>
      <c r="Q3792" s="2">
        <v>4568470000</v>
      </c>
      <c r="R3792" s="2">
        <v>4600390000</v>
      </c>
      <c r="S3792" s="2">
        <v>4625930000</v>
      </c>
      <c r="T3792" s="2">
        <v>4632320000</v>
      </c>
      <c r="U3792" s="2">
        <v>4641900000</v>
      </c>
      <c r="V3792" s="2">
        <v>4648280000</v>
      </c>
      <c r="W3792" s="2">
        <v>4654660000</v>
      </c>
      <c r="X3792" s="2">
        <v>4667430000</v>
      </c>
      <c r="Y3792" s="2">
        <v>4683400000</v>
      </c>
      <c r="Z3792" s="2">
        <v>4696170000</v>
      </c>
      <c r="AA3792" s="2">
        <v>4708940000</v>
      </c>
      <c r="AB3792" s="2">
        <v>4724900000</v>
      </c>
      <c r="AC3792" s="2">
        <v>4734480000</v>
      </c>
    </row>
    <row r="3793" spans="1:29">
      <c r="A3793" t="s">
        <v>14243</v>
      </c>
      <c r="B3793" t="s">
        <v>19</v>
      </c>
      <c r="C3793" s="2">
        <v>6537260000</v>
      </c>
      <c r="D3793" s="2">
        <v>6633400000</v>
      </c>
      <c r="E3793" s="2">
        <v>6750900000</v>
      </c>
      <c r="F3793" s="2">
        <v>6863060000</v>
      </c>
      <c r="G3793" s="2">
        <v>6953850000</v>
      </c>
      <c r="H3793" s="2">
        <v>7076690000</v>
      </c>
      <c r="I3793" s="2">
        <v>7183510000</v>
      </c>
      <c r="J3793" s="2">
        <v>7263620000</v>
      </c>
      <c r="K3793" s="2">
        <v>7397150000</v>
      </c>
      <c r="L3793" s="2">
        <v>7429190000</v>
      </c>
      <c r="M3793" s="2">
        <v>7466580000</v>
      </c>
      <c r="N3793" s="2">
        <v>7498620000</v>
      </c>
      <c r="O3793" s="2">
        <v>7541350000</v>
      </c>
      <c r="P3793" s="2">
        <v>7594760000</v>
      </c>
      <c r="Q3793" s="2">
        <v>7642830000</v>
      </c>
      <c r="R3793" s="2">
        <v>7696240000</v>
      </c>
      <c r="S3793" s="2">
        <v>7738960000</v>
      </c>
      <c r="T3793" s="2">
        <v>7749650000</v>
      </c>
      <c r="U3793" s="2">
        <v>7765670000</v>
      </c>
      <c r="V3793" s="2">
        <v>7776350000</v>
      </c>
      <c r="W3793" s="2">
        <v>7787030000</v>
      </c>
      <c r="X3793" s="2">
        <v>7808400000</v>
      </c>
      <c r="Y3793" s="2">
        <v>7835100000</v>
      </c>
      <c r="Z3793" s="2">
        <v>7856460000</v>
      </c>
      <c r="AA3793" s="2">
        <v>7877830000</v>
      </c>
      <c r="AB3793" s="2">
        <v>7904530000</v>
      </c>
      <c r="AC3793" s="2">
        <v>7920550000</v>
      </c>
    </row>
    <row r="3794" spans="1:29">
      <c r="A3794" t="s">
        <v>14244</v>
      </c>
      <c r="B3794" t="s">
        <v>19</v>
      </c>
      <c r="C3794" s="2">
        <v>262181000</v>
      </c>
      <c r="D3794" s="2">
        <v>266036000</v>
      </c>
      <c r="E3794" s="2">
        <v>270749000</v>
      </c>
      <c r="F3794" s="2">
        <v>275247000</v>
      </c>
      <c r="G3794" s="2">
        <v>278888000</v>
      </c>
      <c r="H3794" s="2">
        <v>283815000</v>
      </c>
      <c r="I3794" s="2">
        <v>288099000</v>
      </c>
      <c r="J3794" s="2">
        <v>291312000</v>
      </c>
      <c r="K3794" s="2">
        <v>296667000</v>
      </c>
      <c r="L3794" s="2">
        <v>297952000</v>
      </c>
      <c r="M3794" s="2">
        <v>299452000</v>
      </c>
      <c r="N3794" s="2">
        <v>300737000</v>
      </c>
      <c r="O3794" s="2">
        <v>302450000</v>
      </c>
      <c r="P3794" s="2">
        <v>304592000</v>
      </c>
      <c r="Q3794" s="2">
        <v>306520000</v>
      </c>
      <c r="R3794" s="2">
        <v>308662000</v>
      </c>
      <c r="S3794" s="2">
        <v>310376000</v>
      </c>
      <c r="T3794" s="2">
        <v>310804000</v>
      </c>
      <c r="U3794" s="2">
        <v>311447000</v>
      </c>
      <c r="V3794" s="2">
        <v>311875000</v>
      </c>
      <c r="W3794" s="2">
        <v>312304000</v>
      </c>
      <c r="X3794" s="2">
        <v>313160000</v>
      </c>
      <c r="Y3794" s="2">
        <v>314231000</v>
      </c>
      <c r="Z3794" s="2">
        <v>315088000</v>
      </c>
      <c r="AA3794" s="2">
        <v>315945000</v>
      </c>
      <c r="AB3794" s="2">
        <v>317016000</v>
      </c>
      <c r="AC3794" s="2">
        <v>317659000</v>
      </c>
    </row>
    <row r="3795" spans="1:29">
      <c r="A3795" t="s">
        <v>14245</v>
      </c>
      <c r="B3795" t="s">
        <v>19</v>
      </c>
      <c r="C3795" s="2">
        <v>246391000</v>
      </c>
      <c r="D3795" s="2">
        <v>250015000</v>
      </c>
      <c r="E3795" s="2">
        <v>254443000</v>
      </c>
      <c r="F3795" s="2">
        <v>258670000</v>
      </c>
      <c r="G3795" s="2">
        <v>262093000</v>
      </c>
      <c r="H3795" s="2">
        <v>266722000</v>
      </c>
      <c r="I3795" s="2">
        <v>270748000</v>
      </c>
      <c r="J3795" s="2">
        <v>273768000</v>
      </c>
      <c r="K3795" s="2">
        <v>278800000</v>
      </c>
      <c r="L3795" s="2">
        <v>280008000</v>
      </c>
      <c r="M3795" s="2">
        <v>281417000</v>
      </c>
      <c r="N3795" s="2">
        <v>282625000</v>
      </c>
      <c r="O3795" s="2">
        <v>284236000</v>
      </c>
      <c r="P3795" s="2">
        <v>286249000</v>
      </c>
      <c r="Q3795" s="2">
        <v>288060000</v>
      </c>
      <c r="R3795" s="2">
        <v>290073000</v>
      </c>
      <c r="S3795" s="2">
        <v>291684000</v>
      </c>
      <c r="T3795" s="2">
        <v>292086000</v>
      </c>
      <c r="U3795" s="2">
        <v>292690000</v>
      </c>
      <c r="V3795" s="2">
        <v>293093000</v>
      </c>
      <c r="W3795" s="2">
        <v>293495000</v>
      </c>
      <c r="X3795" s="2">
        <v>294301000</v>
      </c>
      <c r="Y3795" s="2">
        <v>295307000</v>
      </c>
      <c r="Z3795" s="2">
        <v>296112000</v>
      </c>
      <c r="AA3795" s="2">
        <v>296918000</v>
      </c>
      <c r="AB3795" s="2">
        <v>297924000</v>
      </c>
      <c r="AC3795" s="2">
        <v>298528000</v>
      </c>
    </row>
    <row r="3796" spans="1:29">
      <c r="A3796" t="s">
        <v>14246</v>
      </c>
      <c r="B3796" t="s">
        <v>19</v>
      </c>
      <c r="C3796" s="2">
        <v>152143000</v>
      </c>
      <c r="D3796" s="2">
        <v>154381000</v>
      </c>
      <c r="E3796" s="2">
        <v>157115000</v>
      </c>
      <c r="F3796" s="2">
        <v>159726000</v>
      </c>
      <c r="G3796" s="2">
        <v>161839000</v>
      </c>
      <c r="H3796" s="2">
        <v>164698000</v>
      </c>
      <c r="I3796" s="2">
        <v>167184000</v>
      </c>
      <c r="J3796" s="2">
        <v>169048000</v>
      </c>
      <c r="K3796" s="2">
        <v>172156000</v>
      </c>
      <c r="L3796" s="2">
        <v>172901000</v>
      </c>
      <c r="M3796" s="2">
        <v>173771000</v>
      </c>
      <c r="N3796" s="2">
        <v>174517000</v>
      </c>
      <c r="O3796" s="2">
        <v>175512000</v>
      </c>
      <c r="P3796" s="2">
        <v>176755000</v>
      </c>
      <c r="Q3796" s="2">
        <v>177873000</v>
      </c>
      <c r="R3796" s="2">
        <v>179116000</v>
      </c>
      <c r="S3796" s="2">
        <v>180111000</v>
      </c>
      <c r="T3796" s="2">
        <v>180359000</v>
      </c>
      <c r="U3796" s="2">
        <v>180732000</v>
      </c>
      <c r="V3796" s="2">
        <v>180981000</v>
      </c>
      <c r="W3796" s="2">
        <v>181229000</v>
      </c>
      <c r="X3796" s="2">
        <v>181727000</v>
      </c>
      <c r="Y3796" s="2">
        <v>182348000</v>
      </c>
      <c r="Z3796" s="2">
        <v>182845000</v>
      </c>
      <c r="AA3796" s="2">
        <v>183342000</v>
      </c>
      <c r="AB3796" s="2">
        <v>183964000</v>
      </c>
      <c r="AC3796" s="2">
        <v>184337000</v>
      </c>
    </row>
    <row r="3797" spans="1:29">
      <c r="A3797" t="s">
        <v>14247</v>
      </c>
      <c r="B3797" t="s">
        <v>19</v>
      </c>
      <c r="C3797" s="2">
        <v>15422400</v>
      </c>
      <c r="D3797" s="2">
        <v>15649200</v>
      </c>
      <c r="E3797" s="2">
        <v>15926400</v>
      </c>
      <c r="F3797" s="2">
        <v>16191000</v>
      </c>
      <c r="G3797" s="2">
        <v>16405200</v>
      </c>
      <c r="H3797" s="2">
        <v>16695000</v>
      </c>
      <c r="I3797" s="2">
        <v>16947000</v>
      </c>
      <c r="J3797" s="2">
        <v>17136000</v>
      </c>
      <c r="K3797" s="2">
        <v>17451000</v>
      </c>
      <c r="L3797" s="2">
        <v>17526600</v>
      </c>
      <c r="M3797" s="2">
        <v>17614800</v>
      </c>
      <c r="N3797" s="2">
        <v>17690400</v>
      </c>
      <c r="O3797" s="2">
        <v>17791200</v>
      </c>
      <c r="P3797" s="2">
        <v>17917200</v>
      </c>
      <c r="Q3797" s="2">
        <v>18030600</v>
      </c>
      <c r="R3797" s="2">
        <v>18156600</v>
      </c>
      <c r="S3797" s="2">
        <v>18257400</v>
      </c>
      <c r="T3797" s="2">
        <v>18282600</v>
      </c>
      <c r="U3797" s="2">
        <v>18320400</v>
      </c>
      <c r="V3797" s="2">
        <v>18345600</v>
      </c>
      <c r="W3797" s="2">
        <v>18370800</v>
      </c>
      <c r="X3797" s="2">
        <v>18421200</v>
      </c>
      <c r="Y3797" s="2">
        <v>18484200</v>
      </c>
      <c r="Z3797" s="2">
        <v>18534600</v>
      </c>
      <c r="AA3797" s="2">
        <v>18585000</v>
      </c>
      <c r="AB3797" s="2">
        <v>18648000</v>
      </c>
      <c r="AC3797" s="2">
        <v>18685800</v>
      </c>
    </row>
    <row r="3798" spans="1:29">
      <c r="A3798" t="s">
        <v>14248</v>
      </c>
      <c r="B3798" t="s">
        <v>19</v>
      </c>
      <c r="C3798" s="2">
        <v>112608000</v>
      </c>
      <c r="D3798" s="2">
        <v>114264000</v>
      </c>
      <c r="E3798" s="2">
        <v>116288000</v>
      </c>
      <c r="F3798" s="2">
        <v>118220000</v>
      </c>
      <c r="G3798" s="2">
        <v>119784000</v>
      </c>
      <c r="H3798" s="2">
        <v>121900000</v>
      </c>
      <c r="I3798" s="2">
        <v>123740000</v>
      </c>
      <c r="J3798" s="2">
        <v>125120000</v>
      </c>
      <c r="K3798" s="2">
        <v>127420000</v>
      </c>
      <c r="L3798" s="2">
        <v>127972000</v>
      </c>
      <c r="M3798" s="2">
        <v>128616000</v>
      </c>
      <c r="N3798" s="2">
        <v>129168000</v>
      </c>
      <c r="O3798" s="2">
        <v>129904000</v>
      </c>
      <c r="P3798" s="2">
        <v>130824000</v>
      </c>
      <c r="Q3798" s="2">
        <v>131652000</v>
      </c>
      <c r="R3798" s="2">
        <v>132572000</v>
      </c>
      <c r="S3798" s="2">
        <v>133308000</v>
      </c>
      <c r="T3798" s="2">
        <v>133492000</v>
      </c>
      <c r="U3798" s="2">
        <v>133768000</v>
      </c>
      <c r="V3798" s="2">
        <v>133952000</v>
      </c>
      <c r="W3798" s="2">
        <v>134136000</v>
      </c>
      <c r="X3798" s="2">
        <v>134504000</v>
      </c>
      <c r="Y3798" s="2">
        <v>134964000</v>
      </c>
      <c r="Z3798" s="2">
        <v>135332000</v>
      </c>
      <c r="AA3798" s="2">
        <v>135700000</v>
      </c>
      <c r="AB3798" s="2">
        <v>136160000</v>
      </c>
      <c r="AC3798" s="2">
        <v>136436000</v>
      </c>
    </row>
    <row r="3799" spans="1:29">
      <c r="A3799" t="s">
        <v>14249</v>
      </c>
      <c r="B3799" t="s">
        <v>19</v>
      </c>
      <c r="C3799" s="2">
        <v>138924000</v>
      </c>
      <c r="D3799" s="2">
        <v>140967000</v>
      </c>
      <c r="E3799" s="2">
        <v>143464000</v>
      </c>
      <c r="F3799" s="2">
        <v>145848000</v>
      </c>
      <c r="G3799" s="2">
        <v>147777000</v>
      </c>
      <c r="H3799" s="2">
        <v>150388000</v>
      </c>
      <c r="I3799" s="2">
        <v>152658000</v>
      </c>
      <c r="J3799" s="2">
        <v>154360000</v>
      </c>
      <c r="K3799" s="2">
        <v>157198000</v>
      </c>
      <c r="L3799" s="2">
        <v>157878000</v>
      </c>
      <c r="M3799" s="2">
        <v>158673000</v>
      </c>
      <c r="N3799" s="2">
        <v>159354000</v>
      </c>
      <c r="O3799" s="2">
        <v>160262000</v>
      </c>
      <c r="P3799" s="2">
        <v>161397000</v>
      </c>
      <c r="Q3799" s="2">
        <v>162418000</v>
      </c>
      <c r="R3799" s="2">
        <v>163554000</v>
      </c>
      <c r="S3799" s="2">
        <v>164462000</v>
      </c>
      <c r="T3799" s="2">
        <v>164688000</v>
      </c>
      <c r="U3799" s="2">
        <v>165029000</v>
      </c>
      <c r="V3799" s="2">
        <v>165256000</v>
      </c>
      <c r="W3799" s="2">
        <v>165483000</v>
      </c>
      <c r="X3799" s="2">
        <v>165937000</v>
      </c>
      <c r="Y3799" s="2">
        <v>166504000</v>
      </c>
      <c r="Z3799" s="2">
        <v>166958000</v>
      </c>
      <c r="AA3799" s="2">
        <v>167412000</v>
      </c>
      <c r="AB3799" s="2">
        <v>167980000</v>
      </c>
      <c r="AC3799" s="2">
        <v>168320000</v>
      </c>
    </row>
    <row r="3800" spans="1:29">
      <c r="A3800" t="s">
        <v>14250</v>
      </c>
      <c r="B3800" t="s">
        <v>19</v>
      </c>
      <c r="C3800" s="2">
        <v>9792000</v>
      </c>
      <c r="D3800" s="2">
        <v>9936000</v>
      </c>
      <c r="E3800" s="2">
        <v>10112000</v>
      </c>
      <c r="F3800" s="2">
        <v>10280000</v>
      </c>
      <c r="G3800" s="2">
        <v>10416000</v>
      </c>
      <c r="H3800" s="2">
        <v>10600000</v>
      </c>
      <c r="I3800" s="2">
        <v>10760000</v>
      </c>
      <c r="J3800" s="2">
        <v>10880000</v>
      </c>
      <c r="K3800" s="2">
        <v>11080000</v>
      </c>
      <c r="L3800" s="2">
        <v>11128000</v>
      </c>
      <c r="M3800" s="2">
        <v>11184000</v>
      </c>
      <c r="N3800" s="2">
        <v>11232000</v>
      </c>
      <c r="O3800" s="2">
        <v>11296000</v>
      </c>
      <c r="P3800" s="2">
        <v>11376000</v>
      </c>
      <c r="Q3800" s="2">
        <v>11448000</v>
      </c>
      <c r="R3800" s="2">
        <v>11528000</v>
      </c>
      <c r="S3800" s="2">
        <v>11592000</v>
      </c>
      <c r="T3800" s="2">
        <v>11608000</v>
      </c>
      <c r="U3800" s="2">
        <v>11632000</v>
      </c>
      <c r="V3800" s="2">
        <v>11648000</v>
      </c>
      <c r="W3800" s="2">
        <v>11664000</v>
      </c>
      <c r="X3800" s="2">
        <v>11696000</v>
      </c>
      <c r="Y3800" s="2">
        <v>11736000</v>
      </c>
      <c r="Z3800" s="2">
        <v>11768000</v>
      </c>
      <c r="AA3800" s="2">
        <v>11800000</v>
      </c>
      <c r="AB3800" s="2">
        <v>11840000</v>
      </c>
      <c r="AC3800" s="2">
        <v>11864000</v>
      </c>
    </row>
    <row r="3801" spans="1:29">
      <c r="A3801" t="s">
        <v>14251</v>
      </c>
      <c r="B3801" t="s">
        <v>19</v>
      </c>
      <c r="C3801">
        <v>0</v>
      </c>
      <c r="D3801">
        <v>0</v>
      </c>
      <c r="E3801">
        <v>0</v>
      </c>
      <c r="F3801">
        <v>0</v>
      </c>
      <c r="G3801">
        <v>0</v>
      </c>
      <c r="H3801">
        <v>0</v>
      </c>
      <c r="I3801">
        <v>0</v>
      </c>
      <c r="J3801">
        <v>0</v>
      </c>
      <c r="K3801">
        <v>0</v>
      </c>
      <c r="L3801">
        <v>0</v>
      </c>
      <c r="M3801">
        <v>0</v>
      </c>
      <c r="N3801">
        <v>0</v>
      </c>
      <c r="O3801">
        <v>0</v>
      </c>
      <c r="P3801">
        <v>0</v>
      </c>
      <c r="Q3801">
        <v>0</v>
      </c>
      <c r="R3801">
        <v>0</v>
      </c>
      <c r="S3801">
        <v>0</v>
      </c>
      <c r="T3801">
        <v>0</v>
      </c>
      <c r="U3801">
        <v>0</v>
      </c>
      <c r="V3801">
        <v>0</v>
      </c>
      <c r="W3801">
        <v>0</v>
      </c>
      <c r="X3801">
        <v>0</v>
      </c>
      <c r="Y3801">
        <v>0</v>
      </c>
      <c r="Z3801">
        <v>0</v>
      </c>
      <c r="AA3801">
        <v>0</v>
      </c>
      <c r="AB3801">
        <v>0</v>
      </c>
      <c r="AC3801">
        <v>0</v>
      </c>
    </row>
    <row r="3802" spans="1:29">
      <c r="A3802" t="s">
        <v>14252</v>
      </c>
      <c r="B3802" t="s">
        <v>19</v>
      </c>
      <c r="C3802" s="2">
        <v>709412000000</v>
      </c>
      <c r="D3802" s="2">
        <v>724515000000</v>
      </c>
      <c r="E3802" s="2">
        <v>649085000000</v>
      </c>
      <c r="F3802" s="2">
        <v>637242000000</v>
      </c>
      <c r="G3802" s="2">
        <v>698239000000</v>
      </c>
      <c r="H3802" s="2">
        <v>637186000000</v>
      </c>
      <c r="I3802" s="2">
        <v>532392000000</v>
      </c>
      <c r="J3802" s="2">
        <v>501775000000</v>
      </c>
      <c r="K3802" s="2">
        <v>340621000000</v>
      </c>
      <c r="L3802" s="2">
        <v>595304000000</v>
      </c>
      <c r="M3802" s="2">
        <v>580436000000</v>
      </c>
      <c r="N3802" s="2">
        <v>581900000000</v>
      </c>
      <c r="O3802" s="2">
        <v>563663000000</v>
      </c>
      <c r="P3802" s="2">
        <v>552624000000</v>
      </c>
      <c r="Q3802" s="2">
        <v>536549000000</v>
      </c>
      <c r="R3802" s="2">
        <v>500511000000</v>
      </c>
      <c r="S3802" s="2">
        <v>530076000000</v>
      </c>
      <c r="T3802" s="2">
        <v>486329000000</v>
      </c>
      <c r="U3802" s="2">
        <v>484432000000</v>
      </c>
      <c r="V3802" s="2">
        <v>480517000000</v>
      </c>
      <c r="W3802" s="2">
        <v>470655000000</v>
      </c>
      <c r="X3802" s="2">
        <v>474836000000</v>
      </c>
      <c r="Y3802" s="2">
        <v>449922000000</v>
      </c>
      <c r="Z3802" s="2">
        <v>457201000000</v>
      </c>
      <c r="AA3802" s="2">
        <v>458197000000</v>
      </c>
      <c r="AB3802" s="2">
        <v>456282000000</v>
      </c>
      <c r="AC3802" s="2">
        <v>447698000000</v>
      </c>
    </row>
    <row r="3803" spans="1:29">
      <c r="A3803" t="s">
        <v>14253</v>
      </c>
      <c r="B3803" t="s">
        <v>19</v>
      </c>
      <c r="C3803" s="2">
        <v>76570000</v>
      </c>
      <c r="D3803" s="2">
        <v>78200100</v>
      </c>
      <c r="E3803" s="2">
        <v>70058600</v>
      </c>
      <c r="F3803" s="2">
        <v>68780300</v>
      </c>
      <c r="G3803" s="2">
        <v>75364000</v>
      </c>
      <c r="H3803" s="2">
        <v>68774300</v>
      </c>
      <c r="I3803" s="2">
        <v>57463400</v>
      </c>
      <c r="J3803" s="2">
        <v>54158800</v>
      </c>
      <c r="K3803" s="2">
        <v>36764700</v>
      </c>
      <c r="L3803" s="2">
        <v>64253800</v>
      </c>
      <c r="M3803" s="2">
        <v>62649000</v>
      </c>
      <c r="N3803" s="2">
        <v>62807100</v>
      </c>
      <c r="O3803" s="2">
        <v>60838600</v>
      </c>
      <c r="P3803" s="2">
        <v>59647200</v>
      </c>
      <c r="Q3803" s="2">
        <v>57912100</v>
      </c>
      <c r="R3803" s="2">
        <v>54022300</v>
      </c>
      <c r="S3803" s="2">
        <v>57213400</v>
      </c>
      <c r="T3803" s="2">
        <v>52491600</v>
      </c>
      <c r="U3803" s="2">
        <v>52286900</v>
      </c>
      <c r="V3803" s="2">
        <v>51864300</v>
      </c>
      <c r="W3803" s="2">
        <v>50799900</v>
      </c>
      <c r="X3803" s="2">
        <v>51251200</v>
      </c>
      <c r="Y3803" s="2">
        <v>48562000</v>
      </c>
      <c r="Z3803" s="2">
        <v>49347800</v>
      </c>
      <c r="AA3803" s="2">
        <v>49455200</v>
      </c>
      <c r="AB3803" s="2">
        <v>49248500</v>
      </c>
      <c r="AC3803" s="2">
        <v>48322000</v>
      </c>
    </row>
    <row r="3804" spans="1:29">
      <c r="A3804" t="s">
        <v>14254</v>
      </c>
      <c r="B3804" t="s">
        <v>19</v>
      </c>
      <c r="C3804" s="2">
        <v>426837000</v>
      </c>
      <c r="D3804" s="2">
        <v>435924000</v>
      </c>
      <c r="E3804" s="2">
        <v>390540000</v>
      </c>
      <c r="F3804" s="2">
        <v>383414000</v>
      </c>
      <c r="G3804" s="2">
        <v>420114000</v>
      </c>
      <c r="H3804" s="2">
        <v>383380000</v>
      </c>
      <c r="I3804" s="2">
        <v>320328000</v>
      </c>
      <c r="J3804" s="2">
        <v>301907000</v>
      </c>
      <c r="K3804" s="2">
        <v>204944000</v>
      </c>
      <c r="L3804" s="2">
        <v>358181000</v>
      </c>
      <c r="M3804" s="2">
        <v>349235000</v>
      </c>
      <c r="N3804" s="2">
        <v>350116000</v>
      </c>
      <c r="O3804" s="2">
        <v>339143000</v>
      </c>
      <c r="P3804" s="2">
        <v>332501000</v>
      </c>
      <c r="Q3804" s="2">
        <v>322830000</v>
      </c>
      <c r="R3804" s="2">
        <v>301146000</v>
      </c>
      <c r="S3804" s="2">
        <v>318935000</v>
      </c>
      <c r="T3804" s="2">
        <v>292613000</v>
      </c>
      <c r="U3804" s="2">
        <v>291472000</v>
      </c>
      <c r="V3804" s="2">
        <v>289116000</v>
      </c>
      <c r="W3804" s="2">
        <v>283182000</v>
      </c>
      <c r="X3804" s="2">
        <v>285698000</v>
      </c>
      <c r="Y3804" s="2">
        <v>270708000</v>
      </c>
      <c r="Z3804" s="2">
        <v>275088000</v>
      </c>
      <c r="AA3804" s="2">
        <v>275687000</v>
      </c>
      <c r="AB3804" s="2">
        <v>274535000</v>
      </c>
      <c r="AC3804" s="2">
        <v>269370000</v>
      </c>
    </row>
    <row r="3805" spans="1:29">
      <c r="A3805" t="s">
        <v>14255</v>
      </c>
      <c r="B3805" t="s">
        <v>19</v>
      </c>
      <c r="C3805" s="2">
        <v>714078000</v>
      </c>
      <c r="D3805" s="2">
        <v>729281000</v>
      </c>
      <c r="E3805" s="2">
        <v>653355000</v>
      </c>
      <c r="F3805" s="2">
        <v>641433000</v>
      </c>
      <c r="G3805" s="2">
        <v>702831000</v>
      </c>
      <c r="H3805" s="2">
        <v>641377000</v>
      </c>
      <c r="I3805" s="2">
        <v>535894000</v>
      </c>
      <c r="J3805" s="2">
        <v>505076000</v>
      </c>
      <c r="K3805" s="2">
        <v>342861000</v>
      </c>
      <c r="L3805" s="2">
        <v>599220000</v>
      </c>
      <c r="M3805" s="2">
        <v>584253000</v>
      </c>
      <c r="N3805" s="2">
        <v>585728000</v>
      </c>
      <c r="O3805" s="2">
        <v>567370000</v>
      </c>
      <c r="P3805" s="2">
        <v>556259000</v>
      </c>
      <c r="Q3805" s="2">
        <v>540078000</v>
      </c>
      <c r="R3805" s="2">
        <v>503803000</v>
      </c>
      <c r="S3805" s="2">
        <v>533562000</v>
      </c>
      <c r="T3805" s="2">
        <v>489528000</v>
      </c>
      <c r="U3805" s="2">
        <v>487619000</v>
      </c>
      <c r="V3805" s="2">
        <v>483677000</v>
      </c>
      <c r="W3805" s="2">
        <v>473751000</v>
      </c>
      <c r="X3805" s="2">
        <v>477959000</v>
      </c>
      <c r="Y3805" s="2">
        <v>452881000</v>
      </c>
      <c r="Z3805" s="2">
        <v>460209000</v>
      </c>
      <c r="AA3805" s="2">
        <v>461211000</v>
      </c>
      <c r="AB3805" s="2">
        <v>459283000</v>
      </c>
      <c r="AC3805" s="2">
        <v>450643000</v>
      </c>
    </row>
    <row r="3806" spans="1:29">
      <c r="A3806" t="s">
        <v>14256</v>
      </c>
      <c r="B3806" t="s">
        <v>19</v>
      </c>
      <c r="C3806" s="2">
        <v>28638500</v>
      </c>
      <c r="D3806" s="2">
        <v>29248200</v>
      </c>
      <c r="E3806" s="2">
        <v>26203200</v>
      </c>
      <c r="F3806" s="2">
        <v>25725100</v>
      </c>
      <c r="G3806" s="2">
        <v>28187500</v>
      </c>
      <c r="H3806" s="2">
        <v>25722800</v>
      </c>
      <c r="I3806" s="2">
        <v>21492300</v>
      </c>
      <c r="J3806" s="2">
        <v>20256400</v>
      </c>
      <c r="K3806" s="2">
        <v>13750700</v>
      </c>
      <c r="L3806" s="2">
        <v>24032100</v>
      </c>
      <c r="M3806" s="2">
        <v>23431800</v>
      </c>
      <c r="N3806" s="2">
        <v>23491000</v>
      </c>
      <c r="O3806" s="2">
        <v>22754700</v>
      </c>
      <c r="P3806" s="2">
        <v>22309100</v>
      </c>
      <c r="Q3806" s="2">
        <v>21660200</v>
      </c>
      <c r="R3806" s="2">
        <v>20205300</v>
      </c>
      <c r="S3806" s="2">
        <v>21398800</v>
      </c>
      <c r="T3806" s="2">
        <v>19632800</v>
      </c>
      <c r="U3806" s="2">
        <v>19556200</v>
      </c>
      <c r="V3806" s="2">
        <v>19398200</v>
      </c>
      <c r="W3806" s="2">
        <v>19000100</v>
      </c>
      <c r="X3806" s="2">
        <v>19168800</v>
      </c>
      <c r="Y3806" s="2">
        <v>18163100</v>
      </c>
      <c r="Z3806" s="2">
        <v>18456900</v>
      </c>
      <c r="AA3806" s="2">
        <v>18497100</v>
      </c>
      <c r="AB3806" s="2">
        <v>18419800</v>
      </c>
      <c r="AC3806" s="2">
        <v>18073300</v>
      </c>
    </row>
    <row r="3807" spans="1:29">
      <c r="A3807" t="s">
        <v>14257</v>
      </c>
      <c r="B3807" t="s">
        <v>19</v>
      </c>
      <c r="C3807" s="2">
        <v>26913800</v>
      </c>
      <c r="D3807" s="2">
        <v>27486800</v>
      </c>
      <c r="E3807" s="2">
        <v>24625100</v>
      </c>
      <c r="F3807" s="2">
        <v>24175800</v>
      </c>
      <c r="G3807" s="2">
        <v>26489900</v>
      </c>
      <c r="H3807" s="2">
        <v>24173700</v>
      </c>
      <c r="I3807" s="2">
        <v>20198000</v>
      </c>
      <c r="J3807" s="2">
        <v>19036400</v>
      </c>
      <c r="K3807" s="2">
        <v>12922500</v>
      </c>
      <c r="L3807" s="2">
        <v>22584800</v>
      </c>
      <c r="M3807" s="2">
        <v>22020700</v>
      </c>
      <c r="N3807" s="2">
        <v>22076200</v>
      </c>
      <c r="O3807" s="2">
        <v>21384300</v>
      </c>
      <c r="P3807" s="2">
        <v>20965600</v>
      </c>
      <c r="Q3807" s="2">
        <v>20355700</v>
      </c>
      <c r="R3807" s="2">
        <v>18988500</v>
      </c>
      <c r="S3807" s="2">
        <v>20110100</v>
      </c>
      <c r="T3807" s="2">
        <v>18450400</v>
      </c>
      <c r="U3807" s="2">
        <v>18378500</v>
      </c>
      <c r="V3807" s="2">
        <v>18229900</v>
      </c>
      <c r="W3807" s="2">
        <v>17855800</v>
      </c>
      <c r="X3807" s="2">
        <v>18014400</v>
      </c>
      <c r="Y3807" s="2">
        <v>17069200</v>
      </c>
      <c r="Z3807" s="2">
        <v>17345400</v>
      </c>
      <c r="AA3807" s="2">
        <v>17383200</v>
      </c>
      <c r="AB3807" s="2">
        <v>17310500</v>
      </c>
      <c r="AC3807" s="2">
        <v>16984900</v>
      </c>
    </row>
    <row r="3808" spans="1:29">
      <c r="A3808" t="s">
        <v>14258</v>
      </c>
      <c r="B3808" t="s">
        <v>19</v>
      </c>
      <c r="C3808" s="2">
        <v>16618900</v>
      </c>
      <c r="D3808" s="2">
        <v>16972700</v>
      </c>
      <c r="E3808" s="2">
        <v>15205700</v>
      </c>
      <c r="F3808" s="2">
        <v>14928200</v>
      </c>
      <c r="G3808" s="2">
        <v>16357200</v>
      </c>
      <c r="H3808" s="2">
        <v>14926900</v>
      </c>
      <c r="I3808" s="2">
        <v>12472000</v>
      </c>
      <c r="J3808" s="2">
        <v>11754700</v>
      </c>
      <c r="K3808" s="2">
        <v>7979490</v>
      </c>
      <c r="L3808" s="2">
        <v>13945800</v>
      </c>
      <c r="M3808" s="2">
        <v>13597500</v>
      </c>
      <c r="N3808" s="2">
        <v>13631800</v>
      </c>
      <c r="O3808" s="2">
        <v>13204500</v>
      </c>
      <c r="P3808" s="2">
        <v>12945900</v>
      </c>
      <c r="Q3808" s="2">
        <v>12569400</v>
      </c>
      <c r="R3808" s="2">
        <v>11725100</v>
      </c>
      <c r="S3808" s="2">
        <v>12417700</v>
      </c>
      <c r="T3808" s="2">
        <v>11392900</v>
      </c>
      <c r="U3808" s="2">
        <v>11348500</v>
      </c>
      <c r="V3808" s="2">
        <v>11256700</v>
      </c>
      <c r="W3808" s="2">
        <v>11025700</v>
      </c>
      <c r="X3808" s="2">
        <v>11123700</v>
      </c>
      <c r="Y3808" s="2">
        <v>10540000</v>
      </c>
      <c r="Z3808" s="2">
        <v>10710500</v>
      </c>
      <c r="AA3808" s="2">
        <v>10733900</v>
      </c>
      <c r="AB3808" s="2">
        <v>10689000</v>
      </c>
      <c r="AC3808" s="2">
        <v>10487900</v>
      </c>
    </row>
    <row r="3809" spans="1:29">
      <c r="A3809" t="s">
        <v>14259</v>
      </c>
      <c r="B3809" t="s">
        <v>19</v>
      </c>
      <c r="C3809" s="2">
        <v>1684620</v>
      </c>
      <c r="D3809" s="2">
        <v>1720490</v>
      </c>
      <c r="E3809" s="2">
        <v>1541360</v>
      </c>
      <c r="F3809" s="2">
        <v>1513240</v>
      </c>
      <c r="G3809" s="2">
        <v>1658090</v>
      </c>
      <c r="H3809" s="2">
        <v>1513110</v>
      </c>
      <c r="I3809" s="2">
        <v>1264260</v>
      </c>
      <c r="J3809" s="2">
        <v>1191550</v>
      </c>
      <c r="K3809">
        <v>808863</v>
      </c>
      <c r="L3809" s="2">
        <v>1413650</v>
      </c>
      <c r="M3809" s="2">
        <v>1378340</v>
      </c>
      <c r="N3809" s="2">
        <v>1381820</v>
      </c>
      <c r="O3809" s="2">
        <v>1338510</v>
      </c>
      <c r="P3809" s="2">
        <v>1312300</v>
      </c>
      <c r="Q3809" s="2">
        <v>1274130</v>
      </c>
      <c r="R3809" s="2">
        <v>1188550</v>
      </c>
      <c r="S3809" s="2">
        <v>1258760</v>
      </c>
      <c r="T3809" s="2">
        <v>1154870</v>
      </c>
      <c r="U3809" s="2">
        <v>1150370</v>
      </c>
      <c r="V3809" s="2">
        <v>1141070</v>
      </c>
      <c r="W3809" s="2">
        <v>1117650</v>
      </c>
      <c r="X3809" s="2">
        <v>1127580</v>
      </c>
      <c r="Y3809" s="2">
        <v>1068420</v>
      </c>
      <c r="Z3809" s="2">
        <v>1085700</v>
      </c>
      <c r="AA3809" s="2">
        <v>1088070</v>
      </c>
      <c r="AB3809" s="2">
        <v>1083520</v>
      </c>
      <c r="AC3809" s="2">
        <v>1063140</v>
      </c>
    </row>
    <row r="3810" spans="1:29">
      <c r="A3810" t="s">
        <v>14260</v>
      </c>
      <c r="B3810" t="s">
        <v>19</v>
      </c>
      <c r="C3810" s="2">
        <v>12300400</v>
      </c>
      <c r="D3810" s="2">
        <v>12562300</v>
      </c>
      <c r="E3810" s="2">
        <v>11254400</v>
      </c>
      <c r="F3810" s="2">
        <v>11049000</v>
      </c>
      <c r="G3810" s="2">
        <v>12106700</v>
      </c>
      <c r="H3810" s="2">
        <v>11048100</v>
      </c>
      <c r="I3810" s="2">
        <v>9231070</v>
      </c>
      <c r="J3810" s="2">
        <v>8700220</v>
      </c>
      <c r="K3810" s="2">
        <v>5905980</v>
      </c>
      <c r="L3810" s="2">
        <v>10321900</v>
      </c>
      <c r="M3810" s="2">
        <v>10064100</v>
      </c>
      <c r="N3810" s="2">
        <v>10089500</v>
      </c>
      <c r="O3810" s="2">
        <v>9773270</v>
      </c>
      <c r="P3810" s="2">
        <v>9581870</v>
      </c>
      <c r="Q3810" s="2">
        <v>9303150</v>
      </c>
      <c r="R3810" s="2">
        <v>8678280</v>
      </c>
      <c r="S3810" s="2">
        <v>9190910</v>
      </c>
      <c r="T3810" s="2">
        <v>8432390</v>
      </c>
      <c r="U3810" s="2">
        <v>8399510</v>
      </c>
      <c r="V3810" s="2">
        <v>8331610</v>
      </c>
      <c r="W3810" s="2">
        <v>8160620</v>
      </c>
      <c r="X3810" s="2">
        <v>8233120</v>
      </c>
      <c r="Y3810" s="2">
        <v>7801130</v>
      </c>
      <c r="Z3810" s="2">
        <v>7927350</v>
      </c>
      <c r="AA3810" s="2">
        <v>7944610</v>
      </c>
      <c r="AB3810" s="2">
        <v>7911410</v>
      </c>
      <c r="AC3810" s="2">
        <v>7762580</v>
      </c>
    </row>
    <row r="3811" spans="1:29">
      <c r="A3811" t="s">
        <v>14261</v>
      </c>
      <c r="B3811" t="s">
        <v>19</v>
      </c>
      <c r="C3811" s="2">
        <v>15175000</v>
      </c>
      <c r="D3811" s="2">
        <v>15498000</v>
      </c>
      <c r="E3811" s="2">
        <v>13884500</v>
      </c>
      <c r="F3811" s="2">
        <v>13631200</v>
      </c>
      <c r="G3811" s="2">
        <v>14935900</v>
      </c>
      <c r="H3811" s="2">
        <v>13630000</v>
      </c>
      <c r="I3811" s="2">
        <v>11388300</v>
      </c>
      <c r="J3811" s="2">
        <v>10733400</v>
      </c>
      <c r="K3811" s="2">
        <v>7286180</v>
      </c>
      <c r="L3811" s="2">
        <v>12734100</v>
      </c>
      <c r="M3811" s="2">
        <v>12416000</v>
      </c>
      <c r="N3811" s="2">
        <v>12447400</v>
      </c>
      <c r="O3811" s="2">
        <v>12057200</v>
      </c>
      <c r="P3811" s="2">
        <v>11821100</v>
      </c>
      <c r="Q3811" s="2">
        <v>11477300</v>
      </c>
      <c r="R3811" s="2">
        <v>10706400</v>
      </c>
      <c r="S3811" s="2">
        <v>11338800</v>
      </c>
      <c r="T3811" s="2">
        <v>10403000</v>
      </c>
      <c r="U3811" s="2">
        <v>10362400</v>
      </c>
      <c r="V3811" s="2">
        <v>10278700</v>
      </c>
      <c r="W3811" s="2">
        <v>10067700</v>
      </c>
      <c r="X3811" s="2">
        <v>10157200</v>
      </c>
      <c r="Y3811" s="2">
        <v>9624220</v>
      </c>
      <c r="Z3811" s="2">
        <v>9779940</v>
      </c>
      <c r="AA3811" s="2">
        <v>9801230</v>
      </c>
      <c r="AB3811" s="2">
        <v>9760270</v>
      </c>
      <c r="AC3811" s="2">
        <v>9576660</v>
      </c>
    </row>
    <row r="3812" spans="1:29">
      <c r="A3812" t="s">
        <v>14262</v>
      </c>
      <c r="B3812" t="s">
        <v>19</v>
      </c>
      <c r="C3812" s="2">
        <v>1069600</v>
      </c>
      <c r="D3812" s="2">
        <v>1092370</v>
      </c>
      <c r="E3812">
        <v>978643</v>
      </c>
      <c r="F3812">
        <v>960787</v>
      </c>
      <c r="G3812" s="2">
        <v>1052750</v>
      </c>
      <c r="H3812">
        <v>960703</v>
      </c>
      <c r="I3812">
        <v>802702</v>
      </c>
      <c r="J3812">
        <v>756540</v>
      </c>
      <c r="K3812">
        <v>513564</v>
      </c>
      <c r="L3812">
        <v>897556</v>
      </c>
      <c r="M3812">
        <v>875138</v>
      </c>
      <c r="N3812">
        <v>877347</v>
      </c>
      <c r="O3812">
        <v>849850</v>
      </c>
      <c r="P3812">
        <v>833206</v>
      </c>
      <c r="Q3812">
        <v>808970</v>
      </c>
      <c r="R3812">
        <v>754633</v>
      </c>
      <c r="S3812">
        <v>799210</v>
      </c>
      <c r="T3812">
        <v>733251</v>
      </c>
      <c r="U3812">
        <v>730392</v>
      </c>
      <c r="V3812">
        <v>724488</v>
      </c>
      <c r="W3812">
        <v>709619</v>
      </c>
      <c r="X3812">
        <v>715923</v>
      </c>
      <c r="Y3812">
        <v>678359</v>
      </c>
      <c r="Z3812">
        <v>689335</v>
      </c>
      <c r="AA3812">
        <v>690836</v>
      </c>
      <c r="AB3812">
        <v>687949</v>
      </c>
      <c r="AC3812">
        <v>675007</v>
      </c>
    </row>
    <row r="3813" spans="1:29">
      <c r="A3813" t="s">
        <v>14263</v>
      </c>
      <c r="B3813" t="s">
        <v>19</v>
      </c>
      <c r="C3813">
        <v>0</v>
      </c>
      <c r="D3813">
        <v>0</v>
      </c>
      <c r="E3813">
        <v>0</v>
      </c>
      <c r="F3813">
        <v>0</v>
      </c>
      <c r="G3813">
        <v>0</v>
      </c>
      <c r="H3813">
        <v>0</v>
      </c>
      <c r="I3813">
        <v>0</v>
      </c>
      <c r="J3813">
        <v>0</v>
      </c>
      <c r="K3813">
        <v>0</v>
      </c>
      <c r="L3813">
        <v>0</v>
      </c>
      <c r="M3813">
        <v>0</v>
      </c>
      <c r="N3813">
        <v>0</v>
      </c>
      <c r="O3813">
        <v>0</v>
      </c>
      <c r="P3813">
        <v>0</v>
      </c>
      <c r="Q3813">
        <v>0</v>
      </c>
      <c r="R3813">
        <v>0</v>
      </c>
      <c r="S3813">
        <v>0</v>
      </c>
      <c r="T3813">
        <v>0</v>
      </c>
      <c r="U3813">
        <v>0</v>
      </c>
      <c r="V3813">
        <v>0</v>
      </c>
      <c r="W3813">
        <v>0</v>
      </c>
      <c r="X3813">
        <v>0</v>
      </c>
      <c r="Y3813">
        <v>0</v>
      </c>
      <c r="Z3813">
        <v>0</v>
      </c>
      <c r="AA3813">
        <v>0</v>
      </c>
      <c r="AB3813">
        <v>0</v>
      </c>
      <c r="AC3813">
        <v>0</v>
      </c>
    </row>
    <row r="3814" spans="1:29">
      <c r="A3814" t="s">
        <v>14264</v>
      </c>
      <c r="B3814" t="s">
        <v>19</v>
      </c>
      <c r="C3814" s="2">
        <v>129466000000000</v>
      </c>
      <c r="D3814" s="2">
        <v>131299000000000</v>
      </c>
      <c r="E3814" s="2">
        <v>139006000000000</v>
      </c>
      <c r="F3814" s="2">
        <v>137980000000000</v>
      </c>
      <c r="G3814" s="2">
        <v>139273000000000</v>
      </c>
      <c r="H3814" s="2">
        <v>141271000000000</v>
      </c>
      <c r="I3814" s="2">
        <v>143240000000000</v>
      </c>
      <c r="J3814" s="2">
        <v>143817000000000</v>
      </c>
      <c r="K3814" s="2">
        <v>146858000000000</v>
      </c>
      <c r="L3814" s="2">
        <v>143119000000000</v>
      </c>
      <c r="M3814" s="2">
        <v>144137000000000</v>
      </c>
      <c r="N3814" s="2">
        <v>144193000000000</v>
      </c>
      <c r="O3814" s="2">
        <v>144573000000000</v>
      </c>
      <c r="P3814" s="2">
        <v>144254000000000</v>
      </c>
      <c r="Q3814" s="2">
        <v>145001000000000</v>
      </c>
      <c r="R3814" s="2">
        <v>144124000000000</v>
      </c>
      <c r="S3814" s="2">
        <v>145228000000000</v>
      </c>
      <c r="T3814" s="2">
        <v>145896000000000</v>
      </c>
      <c r="U3814" s="2">
        <v>145793000000000</v>
      </c>
      <c r="V3814" s="2">
        <v>145974000000000</v>
      </c>
      <c r="W3814" s="2">
        <v>146047000000000</v>
      </c>
      <c r="X3814" s="2">
        <v>146241000000000</v>
      </c>
      <c r="Y3814" s="2">
        <v>146410000000000</v>
      </c>
      <c r="Z3814" s="2">
        <v>146528000000000</v>
      </c>
      <c r="AA3814" s="2">
        <v>146916000000000</v>
      </c>
      <c r="AB3814" s="2">
        <v>147604000000000</v>
      </c>
      <c r="AC3814" s="2">
        <v>148042000000000</v>
      </c>
    </row>
    <row r="3815" spans="1:29">
      <c r="A3815" t="s">
        <v>14265</v>
      </c>
      <c r="B3815" t="s">
        <v>19</v>
      </c>
      <c r="C3815" s="2">
        <v>13973900000</v>
      </c>
      <c r="D3815" s="2">
        <v>14171700000</v>
      </c>
      <c r="E3815" s="2">
        <v>15003600000</v>
      </c>
      <c r="F3815" s="2">
        <v>14892800000</v>
      </c>
      <c r="G3815" s="2">
        <v>15032400000</v>
      </c>
      <c r="H3815" s="2">
        <v>15248000000</v>
      </c>
      <c r="I3815" s="2">
        <v>15460500000</v>
      </c>
      <c r="J3815" s="2">
        <v>15522800000</v>
      </c>
      <c r="K3815" s="2">
        <v>15851000000</v>
      </c>
      <c r="L3815" s="2">
        <v>15447400000</v>
      </c>
      <c r="M3815" s="2">
        <v>15557400000</v>
      </c>
      <c r="N3815" s="2">
        <v>15563300000</v>
      </c>
      <c r="O3815" s="2">
        <v>15604400000</v>
      </c>
      <c r="P3815" s="2">
        <v>15570000000</v>
      </c>
      <c r="Q3815" s="2">
        <v>15650600000</v>
      </c>
      <c r="R3815" s="2">
        <v>15555900000</v>
      </c>
      <c r="S3815" s="2">
        <v>15675100000</v>
      </c>
      <c r="T3815" s="2">
        <v>15747200000</v>
      </c>
      <c r="U3815" s="2">
        <v>15736100000</v>
      </c>
      <c r="V3815" s="2">
        <v>15755600000</v>
      </c>
      <c r="W3815" s="2">
        <v>15763500000</v>
      </c>
      <c r="X3815" s="2">
        <v>15784500000</v>
      </c>
      <c r="Y3815" s="2">
        <v>15802700000</v>
      </c>
      <c r="Z3815" s="2">
        <v>15815400000</v>
      </c>
      <c r="AA3815" s="2">
        <v>15857300000</v>
      </c>
      <c r="AB3815" s="2">
        <v>15931600000</v>
      </c>
      <c r="AC3815" s="2">
        <v>15978900000</v>
      </c>
    </row>
    <row r="3816" spans="1:29">
      <c r="A3816" t="s">
        <v>14266</v>
      </c>
      <c r="B3816" t="s">
        <v>19</v>
      </c>
      <c r="C3816" s="2">
        <v>77897000000</v>
      </c>
      <c r="D3816" s="2">
        <v>78999900000</v>
      </c>
      <c r="E3816" s="2">
        <v>83636900000</v>
      </c>
      <c r="F3816" s="2">
        <v>83019300000</v>
      </c>
      <c r="G3816" s="2">
        <v>83797600000</v>
      </c>
      <c r="H3816" s="2">
        <v>84999500000</v>
      </c>
      <c r="I3816" s="2">
        <v>86184200000</v>
      </c>
      <c r="J3816" s="2">
        <v>86531300000</v>
      </c>
      <c r="K3816" s="2">
        <v>88361100000</v>
      </c>
      <c r="L3816" s="2">
        <v>86111300000</v>
      </c>
      <c r="M3816" s="2">
        <v>86724200000</v>
      </c>
      <c r="N3816" s="2">
        <v>86757400000</v>
      </c>
      <c r="O3816" s="2">
        <v>86986300000</v>
      </c>
      <c r="P3816" s="2">
        <v>86794700000</v>
      </c>
      <c r="Q3816" s="2">
        <v>87244000000</v>
      </c>
      <c r="R3816" s="2">
        <v>86715800000</v>
      </c>
      <c r="S3816" s="2">
        <v>87380400000</v>
      </c>
      <c r="T3816" s="2">
        <v>87782400000</v>
      </c>
      <c r="U3816" s="2">
        <v>87720400000</v>
      </c>
      <c r="V3816" s="2">
        <v>87829000000</v>
      </c>
      <c r="W3816" s="2">
        <v>87873000000</v>
      </c>
      <c r="X3816" s="2">
        <v>87990100000</v>
      </c>
      <c r="Y3816" s="2">
        <v>88091800000</v>
      </c>
      <c r="Z3816" s="2">
        <v>88162300000</v>
      </c>
      <c r="AA3816" s="2">
        <v>88396000000</v>
      </c>
      <c r="AB3816" s="2">
        <v>88810000000</v>
      </c>
      <c r="AC3816" s="2">
        <v>89073800000</v>
      </c>
    </row>
    <row r="3817" spans="1:29">
      <c r="A3817" t="s">
        <v>14267</v>
      </c>
      <c r="B3817" t="s">
        <v>19</v>
      </c>
      <c r="C3817" s="2">
        <v>130318000000</v>
      </c>
      <c r="D3817" s="2">
        <v>132163000000</v>
      </c>
      <c r="E3817" s="2">
        <v>139920000000</v>
      </c>
      <c r="F3817" s="2">
        <v>138887000000</v>
      </c>
      <c r="G3817" s="2">
        <v>140189000000</v>
      </c>
      <c r="H3817" s="2">
        <v>142200000000</v>
      </c>
      <c r="I3817" s="2">
        <v>144182000000</v>
      </c>
      <c r="J3817" s="2">
        <v>144763000000</v>
      </c>
      <c r="K3817" s="2">
        <v>147824000000</v>
      </c>
      <c r="L3817" s="2">
        <v>144060000000</v>
      </c>
      <c r="M3817" s="2">
        <v>145085000000</v>
      </c>
      <c r="N3817" s="2">
        <v>145141000000</v>
      </c>
      <c r="O3817" s="2">
        <v>145524000000</v>
      </c>
      <c r="P3817" s="2">
        <v>145203000000</v>
      </c>
      <c r="Q3817" s="2">
        <v>145955000000</v>
      </c>
      <c r="R3817" s="2">
        <v>145071000000</v>
      </c>
      <c r="S3817" s="2">
        <v>146183000000</v>
      </c>
      <c r="T3817" s="2">
        <v>146856000000</v>
      </c>
      <c r="U3817" s="2">
        <v>146752000000</v>
      </c>
      <c r="V3817" s="2">
        <v>146934000000</v>
      </c>
      <c r="W3817" s="2">
        <v>147007000000</v>
      </c>
      <c r="X3817" s="2">
        <v>147203000000</v>
      </c>
      <c r="Y3817" s="2">
        <v>147373000000</v>
      </c>
      <c r="Z3817" s="2">
        <v>147491000000</v>
      </c>
      <c r="AA3817" s="2">
        <v>147882000000</v>
      </c>
      <c r="AB3817" s="2">
        <v>148575000000</v>
      </c>
      <c r="AC3817" s="2">
        <v>149016000000</v>
      </c>
    </row>
    <row r="3818" spans="1:29">
      <c r="A3818" t="s">
        <v>14268</v>
      </c>
      <c r="B3818" t="s">
        <v>19</v>
      </c>
      <c r="C3818" s="2">
        <v>5226480000</v>
      </c>
      <c r="D3818" s="2">
        <v>5300480000</v>
      </c>
      <c r="E3818" s="2">
        <v>5611600000</v>
      </c>
      <c r="F3818" s="2">
        <v>5570160000</v>
      </c>
      <c r="G3818" s="2">
        <v>5622380000</v>
      </c>
      <c r="H3818" s="2">
        <v>5703020000</v>
      </c>
      <c r="I3818" s="2">
        <v>5782510000</v>
      </c>
      <c r="J3818" s="2">
        <v>5805800000</v>
      </c>
      <c r="K3818" s="2">
        <v>5928570000</v>
      </c>
      <c r="L3818" s="2">
        <v>5777610000</v>
      </c>
      <c r="M3818" s="2">
        <v>5818740000</v>
      </c>
      <c r="N3818" s="2">
        <v>5820970000</v>
      </c>
      <c r="O3818" s="2">
        <v>5836320000</v>
      </c>
      <c r="P3818" s="2">
        <v>5823470000</v>
      </c>
      <c r="Q3818" s="2">
        <v>5853620000</v>
      </c>
      <c r="R3818" s="2">
        <v>5818180000</v>
      </c>
      <c r="S3818" s="2">
        <v>5862770000</v>
      </c>
      <c r="T3818" s="2">
        <v>5889740000</v>
      </c>
      <c r="U3818" s="2">
        <v>5885580000</v>
      </c>
      <c r="V3818" s="2">
        <v>5892870000</v>
      </c>
      <c r="W3818" s="2">
        <v>5895820000</v>
      </c>
      <c r="X3818" s="2">
        <v>5903670000</v>
      </c>
      <c r="Y3818" s="2">
        <v>5910500000</v>
      </c>
      <c r="Z3818" s="2">
        <v>5915230000</v>
      </c>
      <c r="AA3818" s="2">
        <v>5930910000</v>
      </c>
      <c r="AB3818" s="2">
        <v>5958680000</v>
      </c>
      <c r="AC3818" s="2">
        <v>5976380000</v>
      </c>
    </row>
    <row r="3819" spans="1:29">
      <c r="A3819" t="s">
        <v>14269</v>
      </c>
      <c r="B3819" t="s">
        <v>19</v>
      </c>
      <c r="C3819" s="2">
        <v>4911720000</v>
      </c>
      <c r="D3819" s="2">
        <v>4981260000</v>
      </c>
      <c r="E3819" s="2">
        <v>5273640000</v>
      </c>
      <c r="F3819" s="2">
        <v>5234700000</v>
      </c>
      <c r="G3819" s="2">
        <v>5283780000</v>
      </c>
      <c r="H3819" s="2">
        <v>5359560000</v>
      </c>
      <c r="I3819" s="2">
        <v>5434260000</v>
      </c>
      <c r="J3819" s="2">
        <v>5456150000</v>
      </c>
      <c r="K3819" s="2">
        <v>5571530000</v>
      </c>
      <c r="L3819" s="2">
        <v>5429660000</v>
      </c>
      <c r="M3819" s="2">
        <v>5468310000</v>
      </c>
      <c r="N3819" s="2">
        <v>5470410000</v>
      </c>
      <c r="O3819" s="2">
        <v>5484840000</v>
      </c>
      <c r="P3819" s="2">
        <v>5472750000</v>
      </c>
      <c r="Q3819" s="2">
        <v>5501090000</v>
      </c>
      <c r="R3819" s="2">
        <v>5467780000</v>
      </c>
      <c r="S3819" s="2">
        <v>5509690000</v>
      </c>
      <c r="T3819" s="2">
        <v>5535040000</v>
      </c>
      <c r="U3819" s="2">
        <v>5531120000</v>
      </c>
      <c r="V3819" s="2">
        <v>5537980000</v>
      </c>
      <c r="W3819" s="2">
        <v>5540750000</v>
      </c>
      <c r="X3819" s="2">
        <v>5548130000</v>
      </c>
      <c r="Y3819" s="2">
        <v>5554540000</v>
      </c>
      <c r="Z3819" s="2">
        <v>5558990000</v>
      </c>
      <c r="AA3819" s="2">
        <v>5573730000</v>
      </c>
      <c r="AB3819" s="2">
        <v>5599830000</v>
      </c>
      <c r="AC3819" s="2">
        <v>5616460000</v>
      </c>
    </row>
    <row r="3820" spans="1:29">
      <c r="A3820" t="s">
        <v>14270</v>
      </c>
      <c r="B3820" t="s">
        <v>19</v>
      </c>
      <c r="C3820" s="2">
        <v>3032920000</v>
      </c>
      <c r="D3820" s="2">
        <v>3075860000</v>
      </c>
      <c r="E3820" s="2">
        <v>3256400000</v>
      </c>
      <c r="F3820" s="2">
        <v>3232360000</v>
      </c>
      <c r="G3820" s="2">
        <v>3262660000</v>
      </c>
      <c r="H3820" s="2">
        <v>3309460000</v>
      </c>
      <c r="I3820" s="2">
        <v>3355580000</v>
      </c>
      <c r="J3820" s="2">
        <v>3369100000</v>
      </c>
      <c r="K3820" s="2">
        <v>3440340000</v>
      </c>
      <c r="L3820" s="2">
        <v>3352740000</v>
      </c>
      <c r="M3820" s="2">
        <v>3376610000</v>
      </c>
      <c r="N3820" s="2">
        <v>3377900000</v>
      </c>
      <c r="O3820" s="2">
        <v>3386810000</v>
      </c>
      <c r="P3820" s="2">
        <v>3379350000</v>
      </c>
      <c r="Q3820" s="2">
        <v>3396850000</v>
      </c>
      <c r="R3820" s="2">
        <v>3376280000</v>
      </c>
      <c r="S3820" s="2">
        <v>3402160000</v>
      </c>
      <c r="T3820" s="2">
        <v>3417810000</v>
      </c>
      <c r="U3820" s="2">
        <v>3415390000</v>
      </c>
      <c r="V3820" s="2">
        <v>3419620000</v>
      </c>
      <c r="W3820" s="2">
        <v>3421340000</v>
      </c>
      <c r="X3820" s="2">
        <v>3425890000</v>
      </c>
      <c r="Y3820" s="2">
        <v>3429860000</v>
      </c>
      <c r="Z3820" s="2">
        <v>3432600000</v>
      </c>
      <c r="AA3820" s="2">
        <v>3441700000</v>
      </c>
      <c r="AB3820" s="2">
        <v>3457820000</v>
      </c>
      <c r="AC3820" s="2">
        <v>3468090000</v>
      </c>
    </row>
    <row r="3821" spans="1:29">
      <c r="A3821" t="s">
        <v>14271</v>
      </c>
      <c r="B3821" t="s">
        <v>19</v>
      </c>
      <c r="C3821" s="2">
        <v>307440000</v>
      </c>
      <c r="D3821" s="2">
        <v>311793000</v>
      </c>
      <c r="E3821" s="2">
        <v>330094000</v>
      </c>
      <c r="F3821" s="2">
        <v>327656000</v>
      </c>
      <c r="G3821" s="2">
        <v>330728000</v>
      </c>
      <c r="H3821" s="2">
        <v>335472000</v>
      </c>
      <c r="I3821" s="2">
        <v>340148000</v>
      </c>
      <c r="J3821" s="2">
        <v>341517000</v>
      </c>
      <c r="K3821" s="2">
        <v>348739000</v>
      </c>
      <c r="L3821" s="2">
        <v>339860000</v>
      </c>
      <c r="M3821" s="2">
        <v>342279000</v>
      </c>
      <c r="N3821" s="2">
        <v>342410000</v>
      </c>
      <c r="O3821" s="2">
        <v>343313000</v>
      </c>
      <c r="P3821" s="2">
        <v>342557000</v>
      </c>
      <c r="Q3821" s="2">
        <v>344330000</v>
      </c>
      <c r="R3821" s="2">
        <v>342246000</v>
      </c>
      <c r="S3821" s="2">
        <v>344869000</v>
      </c>
      <c r="T3821" s="2">
        <v>346455000</v>
      </c>
      <c r="U3821" s="2">
        <v>346210000</v>
      </c>
      <c r="V3821" s="2">
        <v>346639000</v>
      </c>
      <c r="W3821" s="2">
        <v>346813000</v>
      </c>
      <c r="X3821" s="2">
        <v>347275000</v>
      </c>
      <c r="Y3821" s="2">
        <v>347676000</v>
      </c>
      <c r="Z3821" s="2">
        <v>347955000</v>
      </c>
      <c r="AA3821" s="2">
        <v>348877000</v>
      </c>
      <c r="AB3821" s="2">
        <v>350511000</v>
      </c>
      <c r="AC3821" s="2">
        <v>351552000</v>
      </c>
    </row>
    <row r="3822" spans="1:29">
      <c r="A3822" t="s">
        <v>14272</v>
      </c>
      <c r="B3822" t="s">
        <v>19</v>
      </c>
      <c r="C3822" s="2">
        <v>2244800000</v>
      </c>
      <c r="D3822" s="2">
        <v>2276580000</v>
      </c>
      <c r="E3822" s="2">
        <v>2410210000</v>
      </c>
      <c r="F3822" s="2">
        <v>2392410000</v>
      </c>
      <c r="G3822" s="2">
        <v>2414840000</v>
      </c>
      <c r="H3822" s="2">
        <v>2449480000</v>
      </c>
      <c r="I3822" s="2">
        <v>2483620000</v>
      </c>
      <c r="J3822" s="2">
        <v>2493620000</v>
      </c>
      <c r="K3822" s="2">
        <v>2546350000</v>
      </c>
      <c r="L3822" s="2">
        <v>2481520000</v>
      </c>
      <c r="M3822" s="2">
        <v>2499180000</v>
      </c>
      <c r="N3822" s="2">
        <v>2500140000</v>
      </c>
      <c r="O3822" s="2">
        <v>2506730000</v>
      </c>
      <c r="P3822" s="2">
        <v>2501210000</v>
      </c>
      <c r="Q3822" s="2">
        <v>2514160000</v>
      </c>
      <c r="R3822" s="2">
        <v>2498940000</v>
      </c>
      <c r="S3822" s="2">
        <v>2518090000</v>
      </c>
      <c r="T3822" s="2">
        <v>2529670000</v>
      </c>
      <c r="U3822" s="2">
        <v>2527890000</v>
      </c>
      <c r="V3822" s="2">
        <v>2531020000</v>
      </c>
      <c r="W3822" s="2">
        <v>2532280000</v>
      </c>
      <c r="X3822" s="2">
        <v>2535660000</v>
      </c>
      <c r="Y3822" s="2">
        <v>2538590000</v>
      </c>
      <c r="Z3822" s="2">
        <v>2540620000</v>
      </c>
      <c r="AA3822" s="2">
        <v>2547360000</v>
      </c>
      <c r="AB3822" s="2">
        <v>2559290000</v>
      </c>
      <c r="AC3822" s="2">
        <v>2566890000</v>
      </c>
    </row>
    <row r="3823" spans="1:29">
      <c r="A3823" t="s">
        <v>14273</v>
      </c>
      <c r="B3823" t="s">
        <v>19</v>
      </c>
      <c r="C3823" s="2">
        <v>2769400000</v>
      </c>
      <c r="D3823" s="2">
        <v>2808610000</v>
      </c>
      <c r="E3823" s="2">
        <v>2973460000</v>
      </c>
      <c r="F3823" s="2">
        <v>2951510000</v>
      </c>
      <c r="G3823" s="2">
        <v>2979180000</v>
      </c>
      <c r="H3823" s="2">
        <v>3021910000</v>
      </c>
      <c r="I3823" s="2">
        <v>3064030000</v>
      </c>
      <c r="J3823" s="2">
        <v>3076370000</v>
      </c>
      <c r="K3823" s="2">
        <v>3141420000</v>
      </c>
      <c r="L3823" s="2">
        <v>3061430000</v>
      </c>
      <c r="M3823" s="2">
        <v>3083220000</v>
      </c>
      <c r="N3823" s="2">
        <v>3084410000</v>
      </c>
      <c r="O3823" s="2">
        <v>3092540000</v>
      </c>
      <c r="P3823" s="2">
        <v>3085730000</v>
      </c>
      <c r="Q3823" s="2">
        <v>3101710000</v>
      </c>
      <c r="R3823" s="2">
        <v>3082930000</v>
      </c>
      <c r="S3823" s="2">
        <v>3106560000</v>
      </c>
      <c r="T3823" s="2">
        <v>3120850000</v>
      </c>
      <c r="U3823" s="2">
        <v>3118640000</v>
      </c>
      <c r="V3823" s="2">
        <v>3122500000</v>
      </c>
      <c r="W3823" s="2">
        <v>3124070000</v>
      </c>
      <c r="X3823" s="2">
        <v>3128230000</v>
      </c>
      <c r="Y3823" s="2">
        <v>3131850000</v>
      </c>
      <c r="Z3823" s="2">
        <v>3134350000</v>
      </c>
      <c r="AA3823" s="2">
        <v>3142660000</v>
      </c>
      <c r="AB3823" s="2">
        <v>3157380000</v>
      </c>
      <c r="AC3823" s="2">
        <v>3166760000</v>
      </c>
    </row>
    <row r="3824" spans="1:29">
      <c r="A3824" t="s">
        <v>14274</v>
      </c>
      <c r="B3824" t="s">
        <v>19</v>
      </c>
      <c r="C3824" s="2">
        <v>195200000</v>
      </c>
      <c r="D3824" s="2">
        <v>197964000</v>
      </c>
      <c r="E3824" s="2">
        <v>209583000</v>
      </c>
      <c r="F3824" s="2">
        <v>208036000</v>
      </c>
      <c r="G3824" s="2">
        <v>209986000</v>
      </c>
      <c r="H3824" s="2">
        <v>212998000</v>
      </c>
      <c r="I3824" s="2">
        <v>215967000</v>
      </c>
      <c r="J3824" s="2">
        <v>216836000</v>
      </c>
      <c r="K3824" s="2">
        <v>221422000</v>
      </c>
      <c r="L3824" s="2">
        <v>215784000</v>
      </c>
      <c r="M3824" s="2">
        <v>217320000</v>
      </c>
      <c r="N3824" s="2">
        <v>217403000</v>
      </c>
      <c r="O3824" s="2">
        <v>217977000</v>
      </c>
      <c r="P3824" s="2">
        <v>217496000</v>
      </c>
      <c r="Q3824" s="2">
        <v>218622000</v>
      </c>
      <c r="R3824" s="2">
        <v>217299000</v>
      </c>
      <c r="S3824" s="2">
        <v>218964000</v>
      </c>
      <c r="T3824" s="2">
        <v>219972000</v>
      </c>
      <c r="U3824" s="2">
        <v>219816000</v>
      </c>
      <c r="V3824" s="2">
        <v>220088000</v>
      </c>
      <c r="W3824" s="2">
        <v>220199000</v>
      </c>
      <c r="X3824" s="2">
        <v>220492000</v>
      </c>
      <c r="Y3824" s="2">
        <v>220747000</v>
      </c>
      <c r="Z3824" s="2">
        <v>220924000</v>
      </c>
      <c r="AA3824" s="2">
        <v>221509000</v>
      </c>
      <c r="AB3824" s="2">
        <v>222547000</v>
      </c>
      <c r="AC3824" s="2">
        <v>223208000</v>
      </c>
    </row>
    <row r="3825" spans="1:29">
      <c r="A3825" t="s">
        <v>14275</v>
      </c>
      <c r="B3825" t="s">
        <v>19</v>
      </c>
      <c r="C3825">
        <v>0</v>
      </c>
      <c r="D3825">
        <v>0</v>
      </c>
      <c r="E3825">
        <v>0</v>
      </c>
      <c r="F3825">
        <v>0</v>
      </c>
      <c r="G3825">
        <v>0</v>
      </c>
      <c r="H3825">
        <v>0</v>
      </c>
      <c r="I3825">
        <v>0</v>
      </c>
      <c r="J3825">
        <v>0</v>
      </c>
      <c r="K3825">
        <v>0</v>
      </c>
      <c r="L3825">
        <v>0</v>
      </c>
      <c r="M3825">
        <v>0</v>
      </c>
      <c r="N3825">
        <v>0</v>
      </c>
      <c r="O3825">
        <v>0</v>
      </c>
      <c r="P3825">
        <v>0</v>
      </c>
      <c r="Q3825">
        <v>0</v>
      </c>
      <c r="R3825">
        <v>0</v>
      </c>
      <c r="S3825">
        <v>0</v>
      </c>
      <c r="T3825">
        <v>0</v>
      </c>
      <c r="U3825">
        <v>0</v>
      </c>
      <c r="V3825">
        <v>0</v>
      </c>
      <c r="W3825">
        <v>0</v>
      </c>
      <c r="X3825">
        <v>0</v>
      </c>
      <c r="Y3825">
        <v>0</v>
      </c>
      <c r="Z3825">
        <v>0</v>
      </c>
      <c r="AA3825">
        <v>0</v>
      </c>
      <c r="AB3825">
        <v>0</v>
      </c>
      <c r="AC3825">
        <v>0</v>
      </c>
    </row>
    <row r="3826" spans="1:29">
      <c r="A3826" t="s">
        <v>14276</v>
      </c>
      <c r="B3826" t="s">
        <v>19</v>
      </c>
      <c r="C3826" s="2">
        <v>12516900000000</v>
      </c>
      <c r="D3826" s="2">
        <v>12490300000000</v>
      </c>
      <c r="E3826" s="2">
        <v>12660100000000</v>
      </c>
      <c r="F3826" s="2">
        <v>12692000000000</v>
      </c>
      <c r="G3826" s="2">
        <v>12702600000000</v>
      </c>
      <c r="H3826" s="2">
        <v>12766200000000</v>
      </c>
      <c r="I3826" s="2">
        <v>12856400000000</v>
      </c>
      <c r="J3826" s="2">
        <v>12951900000000</v>
      </c>
      <c r="K3826" s="2">
        <v>13148300000000</v>
      </c>
      <c r="L3826" s="2">
        <v>13270300000000</v>
      </c>
      <c r="M3826" s="2">
        <v>13466600000000</v>
      </c>
      <c r="N3826" s="2">
        <v>13572700000000</v>
      </c>
      <c r="O3826" s="2">
        <v>13631100000000</v>
      </c>
      <c r="P3826" s="2">
        <v>13726600000000</v>
      </c>
      <c r="Q3826" s="2">
        <v>13832700000000</v>
      </c>
      <c r="R3826" s="2">
        <v>13912300000000</v>
      </c>
      <c r="S3826" s="2">
        <v>13976000000000</v>
      </c>
      <c r="T3826" s="2">
        <v>14029100000000</v>
      </c>
      <c r="U3826" s="2">
        <v>14066200000000</v>
      </c>
      <c r="V3826" s="2">
        <v>14129900000000</v>
      </c>
      <c r="W3826" s="2">
        <v>14209500000000</v>
      </c>
      <c r="X3826" s="2">
        <v>14257200000000</v>
      </c>
      <c r="Y3826" s="2">
        <v>14305000000000</v>
      </c>
      <c r="Z3826" s="2">
        <v>14342100000000</v>
      </c>
      <c r="AA3826" s="2">
        <v>14358000000000</v>
      </c>
      <c r="AB3826" s="2">
        <v>14379300000000</v>
      </c>
      <c r="AC3826" s="2">
        <v>14405800000000</v>
      </c>
    </row>
    <row r="3827" spans="1:29">
      <c r="A3827" t="s">
        <v>14277</v>
      </c>
      <c r="B3827" t="s">
        <v>19</v>
      </c>
      <c r="C3827" s="2">
        <v>1351000000</v>
      </c>
      <c r="D3827" s="2">
        <v>1348140000</v>
      </c>
      <c r="E3827" s="2">
        <v>1366460000</v>
      </c>
      <c r="F3827" s="2">
        <v>1369900000</v>
      </c>
      <c r="G3827" s="2">
        <v>1371040000</v>
      </c>
      <c r="H3827" s="2">
        <v>1377920000</v>
      </c>
      <c r="I3827" s="2">
        <v>1387650000</v>
      </c>
      <c r="J3827" s="2">
        <v>1397960000</v>
      </c>
      <c r="K3827" s="2">
        <v>1419150000</v>
      </c>
      <c r="L3827" s="2">
        <v>1432320000</v>
      </c>
      <c r="M3827" s="2">
        <v>1453510000</v>
      </c>
      <c r="N3827" s="2">
        <v>1464970000</v>
      </c>
      <c r="O3827" s="2">
        <v>1471270000</v>
      </c>
      <c r="P3827" s="2">
        <v>1481570000</v>
      </c>
      <c r="Q3827" s="2">
        <v>1493030000</v>
      </c>
      <c r="R3827" s="2">
        <v>1501620000</v>
      </c>
      <c r="S3827" s="2">
        <v>1508490000</v>
      </c>
      <c r="T3827" s="2">
        <v>1514220000</v>
      </c>
      <c r="U3827" s="2">
        <v>1518230000</v>
      </c>
      <c r="V3827" s="2">
        <v>1525100000</v>
      </c>
      <c r="W3827" s="2">
        <v>1533690000</v>
      </c>
      <c r="X3827" s="2">
        <v>1538840000</v>
      </c>
      <c r="Y3827" s="2">
        <v>1544000000</v>
      </c>
      <c r="Z3827" s="2">
        <v>1548010000</v>
      </c>
      <c r="AA3827" s="2">
        <v>1549730000</v>
      </c>
      <c r="AB3827" s="2">
        <v>1552020000</v>
      </c>
      <c r="AC3827" s="2">
        <v>1554880000</v>
      </c>
    </row>
    <row r="3828" spans="1:29">
      <c r="A3828" t="s">
        <v>14278</v>
      </c>
      <c r="B3828" t="s">
        <v>19</v>
      </c>
      <c r="C3828" s="2">
        <v>7531110000</v>
      </c>
      <c r="D3828" s="2">
        <v>7515140000</v>
      </c>
      <c r="E3828" s="2">
        <v>7617300000</v>
      </c>
      <c r="F3828" s="2">
        <v>7636460000</v>
      </c>
      <c r="G3828" s="2">
        <v>7642840000</v>
      </c>
      <c r="H3828" s="2">
        <v>7681150000</v>
      </c>
      <c r="I3828" s="2">
        <v>7735430000</v>
      </c>
      <c r="J3828" s="2">
        <v>7792890000</v>
      </c>
      <c r="K3828" s="2">
        <v>7911010000</v>
      </c>
      <c r="L3828" s="2">
        <v>7984440000</v>
      </c>
      <c r="M3828" s="2">
        <v>8102560000</v>
      </c>
      <c r="N3828" s="2">
        <v>8166410000</v>
      </c>
      <c r="O3828" s="2">
        <v>8201530000</v>
      </c>
      <c r="P3828" s="2">
        <v>8259000000</v>
      </c>
      <c r="Q3828" s="2">
        <v>8322850000</v>
      </c>
      <c r="R3828" s="2">
        <v>8370730000</v>
      </c>
      <c r="S3828" s="2">
        <v>8409040000</v>
      </c>
      <c r="T3828" s="2">
        <v>8440970000</v>
      </c>
      <c r="U3828" s="2">
        <v>8463320000</v>
      </c>
      <c r="V3828" s="2">
        <v>8501630000</v>
      </c>
      <c r="W3828" s="2">
        <v>8549510000</v>
      </c>
      <c r="X3828" s="2">
        <v>8578250000</v>
      </c>
      <c r="Y3828" s="2">
        <v>8606980000</v>
      </c>
      <c r="Z3828" s="2">
        <v>8629330000</v>
      </c>
      <c r="AA3828" s="2">
        <v>8638900000</v>
      </c>
      <c r="AB3828" s="2">
        <v>8651680000</v>
      </c>
      <c r="AC3828" s="2">
        <v>8667640000</v>
      </c>
    </row>
    <row r="3829" spans="1:29">
      <c r="A3829" t="s">
        <v>14279</v>
      </c>
      <c r="B3829" t="s">
        <v>19</v>
      </c>
      <c r="C3829" s="2">
        <v>12599200000</v>
      </c>
      <c r="D3829" s="2">
        <v>12572500000</v>
      </c>
      <c r="E3829" s="2">
        <v>12743400000</v>
      </c>
      <c r="F3829" s="2">
        <v>12775400000</v>
      </c>
      <c r="G3829" s="2">
        <v>12786100000</v>
      </c>
      <c r="H3829" s="2">
        <v>12850200000</v>
      </c>
      <c r="I3829" s="2">
        <v>12941000000</v>
      </c>
      <c r="J3829" s="2">
        <v>13037100000</v>
      </c>
      <c r="K3829" s="2">
        <v>13234800000</v>
      </c>
      <c r="L3829" s="2">
        <v>13357600000</v>
      </c>
      <c r="M3829" s="2">
        <v>13555200000</v>
      </c>
      <c r="N3829" s="2">
        <v>13662000000</v>
      </c>
      <c r="O3829" s="2">
        <v>13720800000</v>
      </c>
      <c r="P3829" s="2">
        <v>13816900000</v>
      </c>
      <c r="Q3829" s="2">
        <v>13923700000</v>
      </c>
      <c r="R3829" s="2">
        <v>14003800000</v>
      </c>
      <c r="S3829" s="2">
        <v>14067900000</v>
      </c>
      <c r="T3829" s="2">
        <v>14121300000</v>
      </c>
      <c r="U3829" s="2">
        <v>14158700000</v>
      </c>
      <c r="V3829" s="2">
        <v>14222800000</v>
      </c>
      <c r="W3829" s="2">
        <v>14302900000</v>
      </c>
      <c r="X3829" s="2">
        <v>14351000000</v>
      </c>
      <c r="Y3829" s="2">
        <v>14399100000</v>
      </c>
      <c r="Z3829" s="2">
        <v>14436500000</v>
      </c>
      <c r="AA3829" s="2">
        <v>14452500000</v>
      </c>
      <c r="AB3829" s="2">
        <v>14473800000</v>
      </c>
      <c r="AC3829" s="2">
        <v>14500500000</v>
      </c>
    </row>
    <row r="3830" spans="1:29">
      <c r="A3830" t="s">
        <v>14280</v>
      </c>
      <c r="B3830" t="s">
        <v>19</v>
      </c>
      <c r="C3830" s="2">
        <v>505298000</v>
      </c>
      <c r="D3830" s="2">
        <v>504227000</v>
      </c>
      <c r="E3830" s="2">
        <v>511081000</v>
      </c>
      <c r="F3830" s="2">
        <v>512366000</v>
      </c>
      <c r="G3830" s="2">
        <v>512795000</v>
      </c>
      <c r="H3830" s="2">
        <v>515365000</v>
      </c>
      <c r="I3830" s="2">
        <v>519007000</v>
      </c>
      <c r="J3830" s="2">
        <v>522862000</v>
      </c>
      <c r="K3830" s="2">
        <v>530788000</v>
      </c>
      <c r="L3830" s="2">
        <v>535714000</v>
      </c>
      <c r="M3830" s="2">
        <v>543640000</v>
      </c>
      <c r="N3830" s="2">
        <v>547924000</v>
      </c>
      <c r="O3830" s="2">
        <v>550280000</v>
      </c>
      <c r="P3830" s="2">
        <v>554135000</v>
      </c>
      <c r="Q3830" s="2">
        <v>558419000</v>
      </c>
      <c r="R3830" s="2">
        <v>561632000</v>
      </c>
      <c r="S3830" s="2">
        <v>564203000</v>
      </c>
      <c r="T3830" s="2">
        <v>566345000</v>
      </c>
      <c r="U3830" s="2">
        <v>567844000</v>
      </c>
      <c r="V3830" s="2">
        <v>570415000</v>
      </c>
      <c r="W3830" s="2">
        <v>573628000</v>
      </c>
      <c r="X3830" s="2">
        <v>575555000</v>
      </c>
      <c r="Y3830" s="2">
        <v>577483000</v>
      </c>
      <c r="Z3830" s="2">
        <v>578983000</v>
      </c>
      <c r="AA3830" s="2">
        <v>579625000</v>
      </c>
      <c r="AB3830" s="2">
        <v>580482000</v>
      </c>
      <c r="AC3830" s="2">
        <v>581553000</v>
      </c>
    </row>
    <row r="3831" spans="1:29">
      <c r="A3831" t="s">
        <v>14281</v>
      </c>
      <c r="B3831" t="s">
        <v>19</v>
      </c>
      <c r="C3831" s="2">
        <v>474867000</v>
      </c>
      <c r="D3831" s="2">
        <v>473860000</v>
      </c>
      <c r="E3831" s="2">
        <v>480302000</v>
      </c>
      <c r="F3831" s="2">
        <v>481510000</v>
      </c>
      <c r="G3831" s="2">
        <v>481912000</v>
      </c>
      <c r="H3831" s="2">
        <v>484328000</v>
      </c>
      <c r="I3831" s="2">
        <v>487750000</v>
      </c>
      <c r="J3831" s="2">
        <v>491373000</v>
      </c>
      <c r="K3831" s="2">
        <v>498821000</v>
      </c>
      <c r="L3831" s="2">
        <v>503451000</v>
      </c>
      <c r="M3831" s="2">
        <v>510899000</v>
      </c>
      <c r="N3831" s="2">
        <v>514925000</v>
      </c>
      <c r="O3831" s="2">
        <v>517140000</v>
      </c>
      <c r="P3831" s="2">
        <v>520763000</v>
      </c>
      <c r="Q3831" s="2">
        <v>524789000</v>
      </c>
      <c r="R3831" s="2">
        <v>527809000</v>
      </c>
      <c r="S3831" s="2">
        <v>530224000</v>
      </c>
      <c r="T3831" s="2">
        <v>532237000</v>
      </c>
      <c r="U3831" s="2">
        <v>533646000</v>
      </c>
      <c r="V3831" s="2">
        <v>536062000</v>
      </c>
      <c r="W3831" s="2">
        <v>539081000</v>
      </c>
      <c r="X3831" s="2">
        <v>540893000</v>
      </c>
      <c r="Y3831" s="2">
        <v>542705000</v>
      </c>
      <c r="Z3831" s="2">
        <v>544114000</v>
      </c>
      <c r="AA3831" s="2">
        <v>544718000</v>
      </c>
      <c r="AB3831" s="2">
        <v>545523000</v>
      </c>
      <c r="AC3831" s="2">
        <v>546530000</v>
      </c>
    </row>
    <row r="3832" spans="1:29">
      <c r="A3832" t="s">
        <v>14282</v>
      </c>
      <c r="B3832" t="s">
        <v>19</v>
      </c>
      <c r="C3832" s="2">
        <v>293224000</v>
      </c>
      <c r="D3832" s="2">
        <v>292602000</v>
      </c>
      <c r="E3832" s="2">
        <v>296580000</v>
      </c>
      <c r="F3832" s="2">
        <v>297326000</v>
      </c>
      <c r="G3832" s="2">
        <v>297574000</v>
      </c>
      <c r="H3832" s="2">
        <v>299066000</v>
      </c>
      <c r="I3832" s="2">
        <v>301179000</v>
      </c>
      <c r="J3832" s="2">
        <v>303416000</v>
      </c>
      <c r="K3832" s="2">
        <v>308015000</v>
      </c>
      <c r="L3832" s="2">
        <v>310874000</v>
      </c>
      <c r="M3832" s="2">
        <v>315473000</v>
      </c>
      <c r="N3832" s="2">
        <v>317959000</v>
      </c>
      <c r="O3832" s="2">
        <v>319327000</v>
      </c>
      <c r="P3832" s="2">
        <v>321564000</v>
      </c>
      <c r="Q3832" s="2">
        <v>324050000</v>
      </c>
      <c r="R3832" s="2">
        <v>325915000</v>
      </c>
      <c r="S3832" s="2">
        <v>327406000</v>
      </c>
      <c r="T3832" s="2">
        <v>328649000</v>
      </c>
      <c r="U3832" s="2">
        <v>329519000</v>
      </c>
      <c r="V3832" s="2">
        <v>331011000</v>
      </c>
      <c r="W3832" s="2">
        <v>332875000</v>
      </c>
      <c r="X3832" s="2">
        <v>333994000</v>
      </c>
      <c r="Y3832" s="2">
        <v>335113000</v>
      </c>
      <c r="Z3832" s="2">
        <v>335983000</v>
      </c>
      <c r="AA3832" s="2">
        <v>336356000</v>
      </c>
      <c r="AB3832" s="2">
        <v>336853000</v>
      </c>
      <c r="AC3832" s="2">
        <v>337474000</v>
      </c>
    </row>
    <row r="3833" spans="1:29">
      <c r="A3833" t="s">
        <v>14283</v>
      </c>
      <c r="B3833" t="s">
        <v>19</v>
      </c>
      <c r="C3833" s="2">
        <v>29723400</v>
      </c>
      <c r="D3833" s="2">
        <v>29660400</v>
      </c>
      <c r="E3833" s="2">
        <v>30063600</v>
      </c>
      <c r="F3833" s="2">
        <v>30139200</v>
      </c>
      <c r="G3833" s="2">
        <v>30164400</v>
      </c>
      <c r="H3833" s="2">
        <v>30315600</v>
      </c>
      <c r="I3833" s="2">
        <v>30529800</v>
      </c>
      <c r="J3833" s="2">
        <v>30756600</v>
      </c>
      <c r="K3833" s="2">
        <v>31222800</v>
      </c>
      <c r="L3833" s="2">
        <v>31512600</v>
      </c>
      <c r="M3833" s="2">
        <v>31978800</v>
      </c>
      <c r="N3833" s="2">
        <v>32230800</v>
      </c>
      <c r="O3833" s="2">
        <v>32369400</v>
      </c>
      <c r="P3833" s="2">
        <v>32596200</v>
      </c>
      <c r="Q3833" s="2">
        <v>32848200</v>
      </c>
      <c r="R3833" s="2">
        <v>33037200</v>
      </c>
      <c r="S3833" s="2">
        <v>33188400</v>
      </c>
      <c r="T3833" s="2">
        <v>33314400</v>
      </c>
      <c r="U3833" s="2">
        <v>33402600</v>
      </c>
      <c r="V3833" s="2">
        <v>33553800</v>
      </c>
      <c r="W3833" s="2">
        <v>33742800</v>
      </c>
      <c r="X3833" s="2">
        <v>33856200</v>
      </c>
      <c r="Y3833" s="2">
        <v>33969600</v>
      </c>
      <c r="Z3833" s="2">
        <v>34057800</v>
      </c>
      <c r="AA3833" s="2">
        <v>34095600</v>
      </c>
      <c r="AB3833" s="2">
        <v>34146000</v>
      </c>
      <c r="AC3833" s="2">
        <v>34209000</v>
      </c>
    </row>
    <row r="3834" spans="1:29">
      <c r="A3834" t="s">
        <v>14284</v>
      </c>
      <c r="B3834" t="s">
        <v>19</v>
      </c>
      <c r="C3834" s="2">
        <v>217028000</v>
      </c>
      <c r="D3834" s="2">
        <v>216568000</v>
      </c>
      <c r="E3834" s="2">
        <v>219512000</v>
      </c>
      <c r="F3834" s="2">
        <v>220064000</v>
      </c>
      <c r="G3834" s="2">
        <v>220248000</v>
      </c>
      <c r="H3834" s="2">
        <v>221352000</v>
      </c>
      <c r="I3834" s="2">
        <v>222916000</v>
      </c>
      <c r="J3834" s="2">
        <v>224572000</v>
      </c>
      <c r="K3834" s="2">
        <v>227976000</v>
      </c>
      <c r="L3834" s="2">
        <v>230092000</v>
      </c>
      <c r="M3834" s="2">
        <v>233496000</v>
      </c>
      <c r="N3834" s="2">
        <v>235336000</v>
      </c>
      <c r="O3834" s="2">
        <v>236348000</v>
      </c>
      <c r="P3834" s="2">
        <v>238004000</v>
      </c>
      <c r="Q3834" s="2">
        <v>239844000</v>
      </c>
      <c r="R3834" s="2">
        <v>241224000</v>
      </c>
      <c r="S3834" s="2">
        <v>242328000</v>
      </c>
      <c r="T3834" s="2">
        <v>243248000</v>
      </c>
      <c r="U3834" s="2">
        <v>243892000</v>
      </c>
      <c r="V3834" s="2">
        <v>244996000</v>
      </c>
      <c r="W3834" s="2">
        <v>246376000</v>
      </c>
      <c r="X3834" s="2">
        <v>247204000</v>
      </c>
      <c r="Y3834" s="2">
        <v>248032000</v>
      </c>
      <c r="Z3834" s="2">
        <v>248676000</v>
      </c>
      <c r="AA3834" s="2">
        <v>248952000</v>
      </c>
      <c r="AB3834" s="2">
        <v>249320000</v>
      </c>
      <c r="AC3834" s="2">
        <v>249780000</v>
      </c>
    </row>
    <row r="3835" spans="1:29">
      <c r="A3835" t="s">
        <v>14285</v>
      </c>
      <c r="B3835" t="s">
        <v>19</v>
      </c>
      <c r="C3835" s="2">
        <v>267746000</v>
      </c>
      <c r="D3835" s="2">
        <v>267179000</v>
      </c>
      <c r="E3835" s="2">
        <v>270811000</v>
      </c>
      <c r="F3835" s="2">
        <v>271492000</v>
      </c>
      <c r="G3835" s="2">
        <v>271719000</v>
      </c>
      <c r="H3835" s="2">
        <v>273081000</v>
      </c>
      <c r="I3835" s="2">
        <v>275010000</v>
      </c>
      <c r="J3835" s="2">
        <v>277054000</v>
      </c>
      <c r="K3835" s="2">
        <v>281253000</v>
      </c>
      <c r="L3835" s="2">
        <v>283864000</v>
      </c>
      <c r="M3835" s="2">
        <v>288063000</v>
      </c>
      <c r="N3835" s="2">
        <v>290333000</v>
      </c>
      <c r="O3835" s="2">
        <v>291582000</v>
      </c>
      <c r="P3835" s="2">
        <v>293624000</v>
      </c>
      <c r="Q3835" s="2">
        <v>295894000</v>
      </c>
      <c r="R3835" s="2">
        <v>297597000</v>
      </c>
      <c r="S3835" s="2">
        <v>298959000</v>
      </c>
      <c r="T3835" s="2">
        <v>300094000</v>
      </c>
      <c r="U3835" s="2">
        <v>300888000</v>
      </c>
      <c r="V3835" s="2">
        <v>302250000</v>
      </c>
      <c r="W3835" s="2">
        <v>303953000</v>
      </c>
      <c r="X3835" s="2">
        <v>304974000</v>
      </c>
      <c r="Y3835" s="2">
        <v>305996000</v>
      </c>
      <c r="Z3835" s="2">
        <v>306790000</v>
      </c>
      <c r="AA3835" s="2">
        <v>307131000</v>
      </c>
      <c r="AB3835" s="2">
        <v>307585000</v>
      </c>
      <c r="AC3835" s="2">
        <v>308152000</v>
      </c>
    </row>
    <row r="3836" spans="1:29">
      <c r="A3836" t="s">
        <v>14286</v>
      </c>
      <c r="B3836" t="s">
        <v>19</v>
      </c>
      <c r="C3836" s="2">
        <v>18872000</v>
      </c>
      <c r="D3836" s="2">
        <v>18832000</v>
      </c>
      <c r="E3836" s="2">
        <v>19088000</v>
      </c>
      <c r="F3836" s="2">
        <v>19136000</v>
      </c>
      <c r="G3836" s="2">
        <v>19152000</v>
      </c>
      <c r="H3836" s="2">
        <v>19248000</v>
      </c>
      <c r="I3836" s="2">
        <v>19384000</v>
      </c>
      <c r="J3836" s="2">
        <v>19528000</v>
      </c>
      <c r="K3836" s="2">
        <v>19824000</v>
      </c>
      <c r="L3836" s="2">
        <v>20008000</v>
      </c>
      <c r="M3836" s="2">
        <v>20304000</v>
      </c>
      <c r="N3836" s="2">
        <v>20464000</v>
      </c>
      <c r="O3836" s="2">
        <v>20552000</v>
      </c>
      <c r="P3836" s="2">
        <v>20696000</v>
      </c>
      <c r="Q3836" s="2">
        <v>20856000</v>
      </c>
      <c r="R3836" s="2">
        <v>20976000</v>
      </c>
      <c r="S3836" s="2">
        <v>21072000</v>
      </c>
      <c r="T3836" s="2">
        <v>21152000</v>
      </c>
      <c r="U3836" s="2">
        <v>21208000</v>
      </c>
      <c r="V3836" s="2">
        <v>21304000</v>
      </c>
      <c r="W3836" s="2">
        <v>21424000</v>
      </c>
      <c r="X3836" s="2">
        <v>21496000</v>
      </c>
      <c r="Y3836" s="2">
        <v>21568000</v>
      </c>
      <c r="Z3836" s="2">
        <v>21624000</v>
      </c>
      <c r="AA3836" s="2">
        <v>21648000</v>
      </c>
      <c r="AB3836" s="2">
        <v>21680000</v>
      </c>
      <c r="AC3836" s="2">
        <v>21720000</v>
      </c>
    </row>
    <row r="3837" spans="1:29">
      <c r="A3837" t="s">
        <v>14287</v>
      </c>
      <c r="B3837" t="s">
        <v>19</v>
      </c>
      <c r="C3837">
        <v>0</v>
      </c>
      <c r="D3837">
        <v>0</v>
      </c>
      <c r="E3837">
        <v>0</v>
      </c>
      <c r="F3837">
        <v>0</v>
      </c>
      <c r="G3837">
        <v>0</v>
      </c>
      <c r="H3837">
        <v>0</v>
      </c>
      <c r="I3837">
        <v>0</v>
      </c>
      <c r="J3837">
        <v>0</v>
      </c>
      <c r="K3837">
        <v>0</v>
      </c>
      <c r="L3837">
        <v>0</v>
      </c>
      <c r="M3837">
        <v>0</v>
      </c>
      <c r="N3837">
        <v>0</v>
      </c>
      <c r="O3837">
        <v>0</v>
      </c>
      <c r="P3837">
        <v>0</v>
      </c>
      <c r="Q3837">
        <v>0</v>
      </c>
      <c r="R3837">
        <v>0</v>
      </c>
      <c r="S3837">
        <v>0</v>
      </c>
      <c r="T3837">
        <v>0</v>
      </c>
      <c r="U3837">
        <v>0</v>
      </c>
      <c r="V3837">
        <v>0</v>
      </c>
      <c r="W3837">
        <v>0</v>
      </c>
      <c r="X3837">
        <v>0</v>
      </c>
      <c r="Y3837">
        <v>0</v>
      </c>
      <c r="Z3837">
        <v>0</v>
      </c>
      <c r="AA3837">
        <v>0</v>
      </c>
      <c r="AB3837">
        <v>0</v>
      </c>
      <c r="AC3837">
        <v>0</v>
      </c>
    </row>
    <row r="3838" spans="1:29">
      <c r="A3838" t="s">
        <v>14288</v>
      </c>
      <c r="B3838" t="s">
        <v>19</v>
      </c>
      <c r="C3838" s="2">
        <v>39179500000000</v>
      </c>
      <c r="D3838" s="2">
        <v>38569300000000</v>
      </c>
      <c r="E3838" s="2">
        <v>38712600000000</v>
      </c>
      <c r="F3838" s="2">
        <v>39099900000000</v>
      </c>
      <c r="G3838" s="2">
        <v>39078700000000</v>
      </c>
      <c r="H3838" s="2">
        <v>38877100000000</v>
      </c>
      <c r="I3838" s="2">
        <v>38431400000000</v>
      </c>
      <c r="J3838" s="2">
        <v>37916700000000</v>
      </c>
      <c r="K3838" s="2">
        <v>36791800000000</v>
      </c>
      <c r="L3838" s="2">
        <v>35682800000000</v>
      </c>
      <c r="M3838" s="2">
        <v>34558000000000</v>
      </c>
      <c r="N3838" s="2">
        <v>33512700000000</v>
      </c>
      <c r="O3838" s="2">
        <v>32764600000000</v>
      </c>
      <c r="P3838" s="2">
        <v>32260500000000</v>
      </c>
      <c r="Q3838" s="2">
        <v>31899700000000</v>
      </c>
      <c r="R3838" s="2">
        <v>31634400000000</v>
      </c>
      <c r="S3838" s="2">
        <v>31252300000000</v>
      </c>
      <c r="T3838" s="2">
        <v>30758900000000</v>
      </c>
      <c r="U3838" s="2">
        <v>30159300000000</v>
      </c>
      <c r="V3838" s="2">
        <v>29512000000000</v>
      </c>
      <c r="W3838" s="2">
        <v>29076900000000</v>
      </c>
      <c r="X3838" s="2">
        <v>28694800000000</v>
      </c>
      <c r="Y3838" s="2">
        <v>28222600000000</v>
      </c>
      <c r="Z3838" s="2">
        <v>27867100000000</v>
      </c>
      <c r="AA3838" s="2">
        <v>27479800000000</v>
      </c>
      <c r="AB3838" s="2">
        <v>27012800000000</v>
      </c>
      <c r="AC3838" s="2">
        <v>26652000000000</v>
      </c>
    </row>
    <row r="3839" spans="1:29">
      <c r="A3839" t="s">
        <v>14289</v>
      </c>
      <c r="B3839" t="s">
        <v>19</v>
      </c>
      <c r="C3839" s="2">
        <v>4228820000</v>
      </c>
      <c r="D3839" s="2">
        <v>4162960000</v>
      </c>
      <c r="E3839" s="2">
        <v>4178420000</v>
      </c>
      <c r="F3839" s="2">
        <v>4220230000</v>
      </c>
      <c r="G3839" s="2">
        <v>4217940000</v>
      </c>
      <c r="H3839" s="2">
        <v>4196170000</v>
      </c>
      <c r="I3839" s="2">
        <v>4148070000</v>
      </c>
      <c r="J3839" s="2">
        <v>4092510000</v>
      </c>
      <c r="K3839" s="2">
        <v>3971100000</v>
      </c>
      <c r="L3839" s="2">
        <v>3851410000</v>
      </c>
      <c r="M3839" s="2">
        <v>3730000000</v>
      </c>
      <c r="N3839" s="2">
        <v>3617170000</v>
      </c>
      <c r="O3839" s="2">
        <v>3536420000</v>
      </c>
      <c r="P3839" s="2">
        <v>3482020000</v>
      </c>
      <c r="Q3839" s="2">
        <v>3443070000</v>
      </c>
      <c r="R3839" s="2">
        <v>3414440000</v>
      </c>
      <c r="S3839" s="2">
        <v>3373200000</v>
      </c>
      <c r="T3839" s="2">
        <v>3319940000</v>
      </c>
      <c r="U3839" s="2">
        <v>3255230000</v>
      </c>
      <c r="V3839" s="2">
        <v>3185360000</v>
      </c>
      <c r="W3839" s="2">
        <v>3138400000</v>
      </c>
      <c r="X3839" s="2">
        <v>3097160000</v>
      </c>
      <c r="Y3839" s="2">
        <v>3046190000</v>
      </c>
      <c r="Z3839" s="2">
        <v>3007820000</v>
      </c>
      <c r="AA3839" s="2">
        <v>2966010000</v>
      </c>
      <c r="AB3839" s="2">
        <v>2915620000</v>
      </c>
      <c r="AC3839" s="2">
        <v>2876670000</v>
      </c>
    </row>
    <row r="3840" spans="1:29">
      <c r="A3840" t="s">
        <v>14290</v>
      </c>
      <c r="B3840" t="s">
        <v>19</v>
      </c>
      <c r="C3840" s="2">
        <v>23573400000</v>
      </c>
      <c r="D3840" s="2">
        <v>23206300000</v>
      </c>
      <c r="E3840" s="2">
        <v>23292500000</v>
      </c>
      <c r="F3840" s="2">
        <v>23525500000</v>
      </c>
      <c r="G3840" s="2">
        <v>23512800000</v>
      </c>
      <c r="H3840" s="2">
        <v>23391400000</v>
      </c>
      <c r="I3840" s="2">
        <v>23123300000</v>
      </c>
      <c r="J3840" s="2">
        <v>22813600000</v>
      </c>
      <c r="K3840" s="2">
        <v>22136800000</v>
      </c>
      <c r="L3840" s="2">
        <v>21469600000</v>
      </c>
      <c r="M3840" s="2">
        <v>20792800000</v>
      </c>
      <c r="N3840" s="2">
        <v>20163800000</v>
      </c>
      <c r="O3840" s="2">
        <v>19713700000</v>
      </c>
      <c r="P3840" s="2">
        <v>19410400000</v>
      </c>
      <c r="Q3840" s="2">
        <v>19193300000</v>
      </c>
      <c r="R3840" s="2">
        <v>19033700000</v>
      </c>
      <c r="S3840" s="2">
        <v>18803800000</v>
      </c>
      <c r="T3840" s="2">
        <v>18506900000</v>
      </c>
      <c r="U3840" s="2">
        <v>18146200000</v>
      </c>
      <c r="V3840" s="2">
        <v>17756700000</v>
      </c>
      <c r="W3840" s="2">
        <v>17494900000</v>
      </c>
      <c r="X3840" s="2">
        <v>17265000000</v>
      </c>
      <c r="Y3840" s="2">
        <v>16980900000</v>
      </c>
      <c r="Z3840" s="2">
        <v>16767000000</v>
      </c>
      <c r="AA3840" s="2">
        <v>16534000000</v>
      </c>
      <c r="AB3840" s="2">
        <v>16253000000</v>
      </c>
      <c r="AC3840" s="2">
        <v>16035900000</v>
      </c>
    </row>
    <row r="3841" spans="1:29">
      <c r="A3841" t="s">
        <v>14291</v>
      </c>
      <c r="B3841" t="s">
        <v>19</v>
      </c>
      <c r="C3841" s="2">
        <v>39437200000</v>
      </c>
      <c r="D3841" s="2">
        <v>38823000000</v>
      </c>
      <c r="E3841" s="2">
        <v>38967200000</v>
      </c>
      <c r="F3841" s="2">
        <v>39357100000</v>
      </c>
      <c r="G3841" s="2">
        <v>39335700000</v>
      </c>
      <c r="H3841" s="2">
        <v>39132800000</v>
      </c>
      <c r="I3841" s="2">
        <v>38684100000</v>
      </c>
      <c r="J3841" s="2">
        <v>38166100000</v>
      </c>
      <c r="K3841" s="2">
        <v>37033800000</v>
      </c>
      <c r="L3841" s="2">
        <v>35917600000</v>
      </c>
      <c r="M3841" s="2">
        <v>34785300000</v>
      </c>
      <c r="N3841" s="2">
        <v>33733100000</v>
      </c>
      <c r="O3841" s="2">
        <v>32980100000</v>
      </c>
      <c r="P3841" s="2">
        <v>32472700000</v>
      </c>
      <c r="Q3841" s="2">
        <v>32109500000</v>
      </c>
      <c r="R3841" s="2">
        <v>31842400000</v>
      </c>
      <c r="S3841" s="2">
        <v>31457900000</v>
      </c>
      <c r="T3841" s="2">
        <v>30961200000</v>
      </c>
      <c r="U3841" s="2">
        <v>30357700000</v>
      </c>
      <c r="V3841" s="2">
        <v>29706100000</v>
      </c>
      <c r="W3841" s="2">
        <v>29268100000</v>
      </c>
      <c r="X3841" s="2">
        <v>28883600000</v>
      </c>
      <c r="Y3841" s="2">
        <v>28408200000</v>
      </c>
      <c r="Z3841" s="2">
        <v>28050400000</v>
      </c>
      <c r="AA3841" s="2">
        <v>27660500000</v>
      </c>
      <c r="AB3841" s="2">
        <v>27190500000</v>
      </c>
      <c r="AC3841" s="2">
        <v>26827300000</v>
      </c>
    </row>
    <row r="3842" spans="1:29">
      <c r="A3842" t="s">
        <v>14292</v>
      </c>
      <c r="B3842" t="s">
        <v>19</v>
      </c>
      <c r="C3842" s="2">
        <v>1581650000</v>
      </c>
      <c r="D3842" s="2">
        <v>1557020000</v>
      </c>
      <c r="E3842" s="2">
        <v>1562800000</v>
      </c>
      <c r="F3842" s="2">
        <v>1578440000</v>
      </c>
      <c r="G3842" s="2">
        <v>1577580000</v>
      </c>
      <c r="H3842" s="2">
        <v>1569440000</v>
      </c>
      <c r="I3842" s="2">
        <v>1551450000</v>
      </c>
      <c r="J3842" s="2">
        <v>1530670000</v>
      </c>
      <c r="K3842" s="2">
        <v>1485260000</v>
      </c>
      <c r="L3842" s="2">
        <v>1440500000</v>
      </c>
      <c r="M3842" s="2">
        <v>1395080000</v>
      </c>
      <c r="N3842" s="2">
        <v>1352890000</v>
      </c>
      <c r="O3842" s="2">
        <v>1322680000</v>
      </c>
      <c r="P3842" s="2">
        <v>1302340000</v>
      </c>
      <c r="Q3842" s="2">
        <v>1287770000</v>
      </c>
      <c r="R3842" s="2">
        <v>1277060000</v>
      </c>
      <c r="S3842" s="2">
        <v>1261640000</v>
      </c>
      <c r="T3842" s="2">
        <v>1241720000</v>
      </c>
      <c r="U3842" s="2">
        <v>1217510000</v>
      </c>
      <c r="V3842" s="2">
        <v>1191380000</v>
      </c>
      <c r="W3842" s="2">
        <v>1173820000</v>
      </c>
      <c r="X3842" s="2">
        <v>1158390000</v>
      </c>
      <c r="Y3842" s="2">
        <v>1139330000</v>
      </c>
      <c r="Z3842" s="2">
        <v>1124980000</v>
      </c>
      <c r="AA3842" s="2">
        <v>1109340000</v>
      </c>
      <c r="AB3842" s="2">
        <v>1090490000</v>
      </c>
      <c r="AC3842" s="2">
        <v>1075930000</v>
      </c>
    </row>
    <row r="3843" spans="1:29">
      <c r="A3843" t="s">
        <v>14293</v>
      </c>
      <c r="B3843" t="s">
        <v>19</v>
      </c>
      <c r="C3843" s="2">
        <v>1486400000</v>
      </c>
      <c r="D3843" s="2">
        <v>1463250000</v>
      </c>
      <c r="E3843" s="2">
        <v>1468680000</v>
      </c>
      <c r="F3843" s="2">
        <v>1483380000</v>
      </c>
      <c r="G3843" s="2">
        <v>1482570000</v>
      </c>
      <c r="H3843" s="2">
        <v>1474930000</v>
      </c>
      <c r="I3843" s="2">
        <v>1458020000</v>
      </c>
      <c r="J3843" s="2">
        <v>1438490000</v>
      </c>
      <c r="K3843" s="2">
        <v>1395810000</v>
      </c>
      <c r="L3843" s="2">
        <v>1353740000</v>
      </c>
      <c r="M3843" s="2">
        <v>1311070000</v>
      </c>
      <c r="N3843" s="2">
        <v>1271410000</v>
      </c>
      <c r="O3843" s="2">
        <v>1243030000</v>
      </c>
      <c r="P3843" s="2">
        <v>1223900000</v>
      </c>
      <c r="Q3843" s="2">
        <v>1210220000</v>
      </c>
      <c r="R3843" s="2">
        <v>1200150000</v>
      </c>
      <c r="S3843" s="2">
        <v>1185660000</v>
      </c>
      <c r="T3843" s="2">
        <v>1166940000</v>
      </c>
      <c r="U3843" s="2">
        <v>1144190000</v>
      </c>
      <c r="V3843" s="2">
        <v>1119630000</v>
      </c>
      <c r="W3843" s="2">
        <v>1103120000</v>
      </c>
      <c r="X3843" s="2">
        <v>1088630000</v>
      </c>
      <c r="Y3843" s="2">
        <v>1070710000</v>
      </c>
      <c r="Z3843" s="2">
        <v>1057230000</v>
      </c>
      <c r="AA3843" s="2">
        <v>1042530000</v>
      </c>
      <c r="AB3843" s="2">
        <v>1024820000</v>
      </c>
      <c r="AC3843" s="2">
        <v>1011130000</v>
      </c>
    </row>
    <row r="3844" spans="1:29">
      <c r="A3844" t="s">
        <v>14294</v>
      </c>
      <c r="B3844" t="s">
        <v>19</v>
      </c>
      <c r="C3844" s="2">
        <v>917831000</v>
      </c>
      <c r="D3844" s="2">
        <v>903537000</v>
      </c>
      <c r="E3844" s="2">
        <v>906893000</v>
      </c>
      <c r="F3844" s="2">
        <v>915967000</v>
      </c>
      <c r="G3844" s="2">
        <v>915470000</v>
      </c>
      <c r="H3844" s="2">
        <v>910746000</v>
      </c>
      <c r="I3844" s="2">
        <v>900305000</v>
      </c>
      <c r="J3844" s="2">
        <v>888248000</v>
      </c>
      <c r="K3844" s="2">
        <v>861896000</v>
      </c>
      <c r="L3844" s="2">
        <v>835918000</v>
      </c>
      <c r="M3844" s="2">
        <v>809566000</v>
      </c>
      <c r="N3844" s="2">
        <v>785079000</v>
      </c>
      <c r="O3844" s="2">
        <v>767552000</v>
      </c>
      <c r="P3844" s="2">
        <v>755744000</v>
      </c>
      <c r="Q3844" s="2">
        <v>747292000</v>
      </c>
      <c r="R3844" s="2">
        <v>741077000</v>
      </c>
      <c r="S3844" s="2">
        <v>732127000</v>
      </c>
      <c r="T3844" s="2">
        <v>720567000</v>
      </c>
      <c r="U3844" s="2">
        <v>706521000</v>
      </c>
      <c r="V3844" s="2">
        <v>691357000</v>
      </c>
      <c r="W3844" s="2">
        <v>681164000</v>
      </c>
      <c r="X3844" s="2">
        <v>672214000</v>
      </c>
      <c r="Y3844" s="2">
        <v>661152000</v>
      </c>
      <c r="Z3844" s="2">
        <v>652824000</v>
      </c>
      <c r="AA3844" s="2">
        <v>643750000</v>
      </c>
      <c r="AB3844" s="2">
        <v>632811000</v>
      </c>
      <c r="AC3844" s="2">
        <v>624359000</v>
      </c>
    </row>
    <row r="3845" spans="1:29">
      <c r="A3845" t="s">
        <v>14295</v>
      </c>
      <c r="B3845" t="s">
        <v>19</v>
      </c>
      <c r="C3845" s="2">
        <v>93038400</v>
      </c>
      <c r="D3845" s="2">
        <v>91589400</v>
      </c>
      <c r="E3845" s="2">
        <v>91929600</v>
      </c>
      <c r="F3845" s="2">
        <v>92849400</v>
      </c>
      <c r="G3845" s="2">
        <v>92799000</v>
      </c>
      <c r="H3845" s="2">
        <v>92320200</v>
      </c>
      <c r="I3845" s="2">
        <v>91261800</v>
      </c>
      <c r="J3845" s="2">
        <v>90039600</v>
      </c>
      <c r="K3845" s="2">
        <v>87368400</v>
      </c>
      <c r="L3845" s="2">
        <v>84735000</v>
      </c>
      <c r="M3845" s="2">
        <v>82063800</v>
      </c>
      <c r="N3845" s="2">
        <v>79581600</v>
      </c>
      <c r="O3845" s="2">
        <v>77805000</v>
      </c>
      <c r="P3845" s="2">
        <v>76608000</v>
      </c>
      <c r="Q3845" s="2">
        <v>75751200</v>
      </c>
      <c r="R3845" s="2">
        <v>75121200</v>
      </c>
      <c r="S3845" s="2">
        <v>74214000</v>
      </c>
      <c r="T3845" s="2">
        <v>73042200</v>
      </c>
      <c r="U3845" s="2">
        <v>71618400</v>
      </c>
      <c r="V3845" s="2">
        <v>70081200</v>
      </c>
      <c r="W3845" s="2">
        <v>69048000</v>
      </c>
      <c r="X3845" s="2">
        <v>68140800</v>
      </c>
      <c r="Y3845" s="2">
        <v>67019400</v>
      </c>
      <c r="Z3845" s="2">
        <v>66175200</v>
      </c>
      <c r="AA3845" s="2">
        <v>65255400</v>
      </c>
      <c r="AB3845" s="2">
        <v>64146600</v>
      </c>
      <c r="AC3845" s="2">
        <v>63289800</v>
      </c>
    </row>
    <row r="3846" spans="1:29">
      <c r="A3846" t="s">
        <v>14296</v>
      </c>
      <c r="B3846" t="s">
        <v>19</v>
      </c>
      <c r="C3846" s="2">
        <v>679328000</v>
      </c>
      <c r="D3846" s="2">
        <v>668748000</v>
      </c>
      <c r="E3846" s="2">
        <v>671232000</v>
      </c>
      <c r="F3846" s="2">
        <v>677948000</v>
      </c>
      <c r="G3846" s="2">
        <v>677580000</v>
      </c>
      <c r="H3846" s="2">
        <v>674084000</v>
      </c>
      <c r="I3846" s="2">
        <v>666356000</v>
      </c>
      <c r="J3846" s="2">
        <v>657432000</v>
      </c>
      <c r="K3846" s="2">
        <v>637928000</v>
      </c>
      <c r="L3846" s="2">
        <v>618700000</v>
      </c>
      <c r="M3846" s="2">
        <v>599196000</v>
      </c>
      <c r="N3846" s="2">
        <v>581072000</v>
      </c>
      <c r="O3846" s="2">
        <v>568100000</v>
      </c>
      <c r="P3846" s="2">
        <v>559360000</v>
      </c>
      <c r="Q3846" s="2">
        <v>553104000</v>
      </c>
      <c r="R3846" s="2">
        <v>548504000</v>
      </c>
      <c r="S3846" s="2">
        <v>541880000</v>
      </c>
      <c r="T3846" s="2">
        <v>533324000</v>
      </c>
      <c r="U3846" s="2">
        <v>522928000</v>
      </c>
      <c r="V3846" s="2">
        <v>511704000</v>
      </c>
      <c r="W3846" s="2">
        <v>504160000</v>
      </c>
      <c r="X3846" s="2">
        <v>497536000</v>
      </c>
      <c r="Y3846" s="2">
        <v>489348000</v>
      </c>
      <c r="Z3846" s="2">
        <v>483184000</v>
      </c>
      <c r="AA3846" s="2">
        <v>476468000</v>
      </c>
      <c r="AB3846" s="2">
        <v>468372000</v>
      </c>
      <c r="AC3846" s="2">
        <v>462116000</v>
      </c>
    </row>
    <row r="3847" spans="1:29">
      <c r="A3847" t="s">
        <v>14297</v>
      </c>
      <c r="B3847" t="s">
        <v>19</v>
      </c>
      <c r="C3847" s="2">
        <v>838084000</v>
      </c>
      <c r="D3847" s="2">
        <v>825032000</v>
      </c>
      <c r="E3847" s="2">
        <v>828096000</v>
      </c>
      <c r="F3847" s="2">
        <v>836382000</v>
      </c>
      <c r="G3847" s="2">
        <v>835928000</v>
      </c>
      <c r="H3847" s="2">
        <v>831614000</v>
      </c>
      <c r="I3847" s="2">
        <v>822080000</v>
      </c>
      <c r="J3847" s="2">
        <v>811071000</v>
      </c>
      <c r="K3847" s="2">
        <v>787009000</v>
      </c>
      <c r="L3847" s="2">
        <v>763288000</v>
      </c>
      <c r="M3847" s="2">
        <v>739226000</v>
      </c>
      <c r="N3847" s="2">
        <v>716866000</v>
      </c>
      <c r="O3847" s="2">
        <v>700862000</v>
      </c>
      <c r="P3847" s="2">
        <v>690080000</v>
      </c>
      <c r="Q3847" s="2">
        <v>682362000</v>
      </c>
      <c r="R3847" s="2">
        <v>676687000</v>
      </c>
      <c r="S3847" s="2">
        <v>668515000</v>
      </c>
      <c r="T3847" s="2">
        <v>657960000</v>
      </c>
      <c r="U3847" s="2">
        <v>645134000</v>
      </c>
      <c r="V3847" s="2">
        <v>631287000</v>
      </c>
      <c r="W3847" s="2">
        <v>621980000</v>
      </c>
      <c r="X3847" s="2">
        <v>613808000</v>
      </c>
      <c r="Y3847" s="2">
        <v>603706000</v>
      </c>
      <c r="Z3847" s="2">
        <v>596102000</v>
      </c>
      <c r="AA3847" s="2">
        <v>587816000</v>
      </c>
      <c r="AB3847" s="2">
        <v>577828000</v>
      </c>
      <c r="AC3847" s="2">
        <v>570110000</v>
      </c>
    </row>
    <row r="3848" spans="1:29">
      <c r="A3848" t="s">
        <v>14298</v>
      </c>
      <c r="B3848" t="s">
        <v>19</v>
      </c>
      <c r="C3848" s="2">
        <v>59072000</v>
      </c>
      <c r="D3848" s="2">
        <v>58152000</v>
      </c>
      <c r="E3848" s="2">
        <v>58368000</v>
      </c>
      <c r="F3848" s="2">
        <v>58952000</v>
      </c>
      <c r="G3848" s="2">
        <v>58920000</v>
      </c>
      <c r="H3848" s="2">
        <v>58616000</v>
      </c>
      <c r="I3848" s="2">
        <v>57944000</v>
      </c>
      <c r="J3848" s="2">
        <v>57168000</v>
      </c>
      <c r="K3848" s="2">
        <v>55472000</v>
      </c>
      <c r="L3848" s="2">
        <v>53800000</v>
      </c>
      <c r="M3848" s="2">
        <v>52104000</v>
      </c>
      <c r="N3848" s="2">
        <v>50528000</v>
      </c>
      <c r="O3848" s="2">
        <v>49400000</v>
      </c>
      <c r="P3848" s="2">
        <v>48640000</v>
      </c>
      <c r="Q3848" s="2">
        <v>48096000</v>
      </c>
      <c r="R3848" s="2">
        <v>47696000</v>
      </c>
      <c r="S3848" s="2">
        <v>47120000</v>
      </c>
      <c r="T3848" s="2">
        <v>46376000</v>
      </c>
      <c r="U3848" s="2">
        <v>45472000</v>
      </c>
      <c r="V3848" s="2">
        <v>44496000</v>
      </c>
      <c r="W3848" s="2">
        <v>43840000</v>
      </c>
      <c r="X3848" s="2">
        <v>43264000</v>
      </c>
      <c r="Y3848" s="2">
        <v>42552000</v>
      </c>
      <c r="Z3848" s="2">
        <v>42016000</v>
      </c>
      <c r="AA3848" s="2">
        <v>41432000</v>
      </c>
      <c r="AB3848" s="2">
        <v>40728000</v>
      </c>
      <c r="AC3848" s="2">
        <v>40184000</v>
      </c>
    </row>
    <row r="3849" spans="1:29">
      <c r="A3849" t="s">
        <v>14299</v>
      </c>
      <c r="B3849" t="s">
        <v>19</v>
      </c>
      <c r="C3849">
        <v>0</v>
      </c>
      <c r="D3849">
        <v>0</v>
      </c>
      <c r="E3849">
        <v>0</v>
      </c>
      <c r="F3849">
        <v>0</v>
      </c>
      <c r="G3849">
        <v>0</v>
      </c>
      <c r="H3849">
        <v>0</v>
      </c>
      <c r="I3849">
        <v>0</v>
      </c>
      <c r="J3849">
        <v>0</v>
      </c>
      <c r="K3849">
        <v>0</v>
      </c>
      <c r="L3849">
        <v>0</v>
      </c>
      <c r="M3849">
        <v>0</v>
      </c>
      <c r="N3849">
        <v>0</v>
      </c>
      <c r="O3849">
        <v>0</v>
      </c>
      <c r="P3849">
        <v>0</v>
      </c>
      <c r="Q3849">
        <v>0</v>
      </c>
      <c r="R3849">
        <v>0</v>
      </c>
      <c r="S3849">
        <v>0</v>
      </c>
      <c r="T3849">
        <v>0</v>
      </c>
      <c r="U3849">
        <v>0</v>
      </c>
      <c r="V3849">
        <v>0</v>
      </c>
      <c r="W3849">
        <v>0</v>
      </c>
      <c r="X3849">
        <v>0</v>
      </c>
      <c r="Y3849">
        <v>0</v>
      </c>
      <c r="Z3849">
        <v>0</v>
      </c>
      <c r="AA3849">
        <v>0</v>
      </c>
      <c r="AB3849">
        <v>0</v>
      </c>
      <c r="AC3849">
        <v>0</v>
      </c>
    </row>
    <row r="3850" spans="1:29">
      <c r="A3850" t="s">
        <v>14300</v>
      </c>
      <c r="B3850" t="s">
        <v>19</v>
      </c>
      <c r="C3850" s="2">
        <v>412064000000</v>
      </c>
      <c r="D3850" s="2">
        <v>412807000000</v>
      </c>
      <c r="E3850" s="2">
        <v>416839000000</v>
      </c>
      <c r="F3850" s="2">
        <v>421827000000</v>
      </c>
      <c r="G3850" s="2">
        <v>423896000000</v>
      </c>
      <c r="H3850" s="2">
        <v>425276000000</v>
      </c>
      <c r="I3850" s="2">
        <v>427823000000</v>
      </c>
      <c r="J3850" s="2">
        <v>428884000000</v>
      </c>
      <c r="K3850" s="2">
        <v>429521000000</v>
      </c>
      <c r="L3850" s="2">
        <v>427876000000</v>
      </c>
      <c r="M3850" s="2">
        <v>426443000000</v>
      </c>
      <c r="N3850" s="2">
        <v>424215000000</v>
      </c>
      <c r="O3850" s="2">
        <v>422145000000</v>
      </c>
      <c r="P3850" s="2">
        <v>421296000000</v>
      </c>
      <c r="Q3850" s="2">
        <v>419598000000</v>
      </c>
      <c r="R3850" s="2">
        <v>418378000000</v>
      </c>
      <c r="S3850" s="2">
        <v>418007000000</v>
      </c>
      <c r="T3850" s="2">
        <v>417052000000</v>
      </c>
      <c r="U3850" s="2">
        <v>415672000000</v>
      </c>
      <c r="V3850" s="2">
        <v>413868000000</v>
      </c>
      <c r="W3850" s="2">
        <v>412382000000</v>
      </c>
      <c r="X3850" s="2">
        <v>410048000000</v>
      </c>
      <c r="Y3850" s="2">
        <v>408244000000</v>
      </c>
      <c r="Z3850" s="2">
        <v>406811000000</v>
      </c>
      <c r="AA3850" s="2">
        <v>404370000000</v>
      </c>
      <c r="AB3850" s="2">
        <v>403150000000</v>
      </c>
      <c r="AC3850" s="2">
        <v>399860000000</v>
      </c>
    </row>
    <row r="3851" spans="1:29">
      <c r="A3851" t="s">
        <v>14301</v>
      </c>
      <c r="B3851" t="s">
        <v>19</v>
      </c>
      <c r="C3851" s="2">
        <v>44475900</v>
      </c>
      <c r="D3851" s="2">
        <v>44556100</v>
      </c>
      <c r="E3851" s="2">
        <v>44991300</v>
      </c>
      <c r="F3851" s="2">
        <v>45529600</v>
      </c>
      <c r="G3851" s="2">
        <v>45753000</v>
      </c>
      <c r="H3851" s="2">
        <v>45901900</v>
      </c>
      <c r="I3851" s="2">
        <v>46176800</v>
      </c>
      <c r="J3851" s="2">
        <v>46291300</v>
      </c>
      <c r="K3851" s="2">
        <v>46360100</v>
      </c>
      <c r="L3851" s="2">
        <v>46182500</v>
      </c>
      <c r="M3851" s="2">
        <v>46027900</v>
      </c>
      <c r="N3851" s="2">
        <v>45787400</v>
      </c>
      <c r="O3851" s="2">
        <v>45564000</v>
      </c>
      <c r="P3851" s="2">
        <v>45472400</v>
      </c>
      <c r="Q3851" s="2">
        <v>45289100</v>
      </c>
      <c r="R3851" s="2">
        <v>45157400</v>
      </c>
      <c r="S3851" s="2">
        <v>45117300</v>
      </c>
      <c r="T3851" s="2">
        <v>45014200</v>
      </c>
      <c r="U3851" s="2">
        <v>44865300</v>
      </c>
      <c r="V3851" s="2">
        <v>44670600</v>
      </c>
      <c r="W3851" s="2">
        <v>44510200</v>
      </c>
      <c r="X3851" s="2">
        <v>44258300</v>
      </c>
      <c r="Y3851" s="2">
        <v>44063500</v>
      </c>
      <c r="Z3851" s="2">
        <v>43908900</v>
      </c>
      <c r="AA3851" s="2">
        <v>43645500</v>
      </c>
      <c r="AB3851" s="2">
        <v>43513700</v>
      </c>
      <c r="AC3851" s="2">
        <v>43158700</v>
      </c>
    </row>
    <row r="3852" spans="1:29">
      <c r="A3852" t="s">
        <v>14302</v>
      </c>
      <c r="B3852" t="s">
        <v>19</v>
      </c>
      <c r="C3852" s="2">
        <v>247930000</v>
      </c>
      <c r="D3852" s="2">
        <v>248376000</v>
      </c>
      <c r="E3852" s="2">
        <v>250803000</v>
      </c>
      <c r="F3852" s="2">
        <v>253804000</v>
      </c>
      <c r="G3852" s="2">
        <v>255049000</v>
      </c>
      <c r="H3852" s="2">
        <v>255879000</v>
      </c>
      <c r="I3852" s="2">
        <v>257411000</v>
      </c>
      <c r="J3852" s="2">
        <v>258050000</v>
      </c>
      <c r="K3852" s="2">
        <v>258433000</v>
      </c>
      <c r="L3852" s="2">
        <v>257443000</v>
      </c>
      <c r="M3852" s="2">
        <v>256581000</v>
      </c>
      <c r="N3852" s="2">
        <v>255240000</v>
      </c>
      <c r="O3852" s="2">
        <v>253995000</v>
      </c>
      <c r="P3852" s="2">
        <v>253484000</v>
      </c>
      <c r="Q3852" s="2">
        <v>252463000</v>
      </c>
      <c r="R3852" s="2">
        <v>251729000</v>
      </c>
      <c r="S3852" s="2">
        <v>251505000</v>
      </c>
      <c r="T3852" s="2">
        <v>250930000</v>
      </c>
      <c r="U3852" s="2">
        <v>250100000</v>
      </c>
      <c r="V3852" s="2">
        <v>249015000</v>
      </c>
      <c r="W3852" s="2">
        <v>248121000</v>
      </c>
      <c r="X3852" s="2">
        <v>246716000</v>
      </c>
      <c r="Y3852" s="2">
        <v>245631000</v>
      </c>
      <c r="Z3852" s="2">
        <v>244769000</v>
      </c>
      <c r="AA3852" s="2">
        <v>243300000</v>
      </c>
      <c r="AB3852" s="2">
        <v>242566000</v>
      </c>
      <c r="AC3852" s="2">
        <v>240587000</v>
      </c>
    </row>
    <row r="3853" spans="1:29">
      <c r="A3853" t="s">
        <v>14303</v>
      </c>
      <c r="B3853" t="s">
        <v>19</v>
      </c>
      <c r="C3853" s="2">
        <v>414774000</v>
      </c>
      <c r="D3853" s="2">
        <v>415522000</v>
      </c>
      <c r="E3853" s="2">
        <v>419581000</v>
      </c>
      <c r="F3853" s="2">
        <v>424602000</v>
      </c>
      <c r="G3853" s="2">
        <v>426685000</v>
      </c>
      <c r="H3853" s="2">
        <v>428073000</v>
      </c>
      <c r="I3853" s="2">
        <v>430637000</v>
      </c>
      <c r="J3853" s="2">
        <v>431705000</v>
      </c>
      <c r="K3853" s="2">
        <v>432346000</v>
      </c>
      <c r="L3853" s="2">
        <v>430690000</v>
      </c>
      <c r="M3853" s="2">
        <v>429248000</v>
      </c>
      <c r="N3853" s="2">
        <v>427005000</v>
      </c>
      <c r="O3853" s="2">
        <v>424922000</v>
      </c>
      <c r="P3853" s="2">
        <v>424067000</v>
      </c>
      <c r="Q3853" s="2">
        <v>422358000</v>
      </c>
      <c r="R3853" s="2">
        <v>421130000</v>
      </c>
      <c r="S3853" s="2">
        <v>420756000</v>
      </c>
      <c r="T3853" s="2">
        <v>419795000</v>
      </c>
      <c r="U3853" s="2">
        <v>418406000</v>
      </c>
      <c r="V3853" s="2">
        <v>416590000</v>
      </c>
      <c r="W3853" s="2">
        <v>415095000</v>
      </c>
      <c r="X3853" s="2">
        <v>412745000</v>
      </c>
      <c r="Y3853" s="2">
        <v>410929000</v>
      </c>
      <c r="Z3853" s="2">
        <v>409487000</v>
      </c>
      <c r="AA3853" s="2">
        <v>407030000</v>
      </c>
      <c r="AB3853" s="2">
        <v>405802000</v>
      </c>
      <c r="AC3853" s="2">
        <v>402490000</v>
      </c>
    </row>
    <row r="3854" spans="1:29">
      <c r="A3854" t="s">
        <v>14304</v>
      </c>
      <c r="B3854" t="s">
        <v>19</v>
      </c>
      <c r="C3854" s="2">
        <v>16634800</v>
      </c>
      <c r="D3854" s="2">
        <v>16664800</v>
      </c>
      <c r="E3854" s="2">
        <v>16827600</v>
      </c>
      <c r="F3854" s="2">
        <v>17028900</v>
      </c>
      <c r="G3854" s="2">
        <v>17112400</v>
      </c>
      <c r="H3854" s="2">
        <v>17168100</v>
      </c>
      <c r="I3854" s="2">
        <v>17270900</v>
      </c>
      <c r="J3854" s="2">
        <v>17313800</v>
      </c>
      <c r="K3854" s="2">
        <v>17339500</v>
      </c>
      <c r="L3854" s="2">
        <v>17273100</v>
      </c>
      <c r="M3854" s="2">
        <v>17215300</v>
      </c>
      <c r="N3854" s="2">
        <v>17125300</v>
      </c>
      <c r="O3854" s="2">
        <v>17041800</v>
      </c>
      <c r="P3854" s="2">
        <v>17007500</v>
      </c>
      <c r="Q3854" s="2">
        <v>16938900</v>
      </c>
      <c r="R3854" s="2">
        <v>16889700</v>
      </c>
      <c r="S3854" s="2">
        <v>16874700</v>
      </c>
      <c r="T3854" s="2">
        <v>16836100</v>
      </c>
      <c r="U3854" s="2">
        <v>16780400</v>
      </c>
      <c r="V3854" s="2">
        <v>16707600</v>
      </c>
      <c r="W3854" s="2">
        <v>16647600</v>
      </c>
      <c r="X3854" s="2">
        <v>16553400</v>
      </c>
      <c r="Y3854" s="2">
        <v>16480500</v>
      </c>
      <c r="Z3854" s="2">
        <v>16422700</v>
      </c>
      <c r="AA3854" s="2">
        <v>16324200</v>
      </c>
      <c r="AB3854" s="2">
        <v>16274900</v>
      </c>
      <c r="AC3854" s="2">
        <v>16142100</v>
      </c>
    </row>
    <row r="3855" spans="1:29">
      <c r="A3855" t="s">
        <v>14305</v>
      </c>
      <c r="B3855" t="s">
        <v>19</v>
      </c>
      <c r="C3855" s="2">
        <v>15633000</v>
      </c>
      <c r="D3855" s="2">
        <v>15661100</v>
      </c>
      <c r="E3855" s="2">
        <v>15814100</v>
      </c>
      <c r="F3855" s="2">
        <v>16003300</v>
      </c>
      <c r="G3855" s="2">
        <v>16081900</v>
      </c>
      <c r="H3855" s="2">
        <v>16134200</v>
      </c>
      <c r="I3855" s="2">
        <v>16230800</v>
      </c>
      <c r="J3855" s="2">
        <v>16271100</v>
      </c>
      <c r="K3855" s="2">
        <v>16295200</v>
      </c>
      <c r="L3855" s="2">
        <v>16232800</v>
      </c>
      <c r="M3855" s="2">
        <v>16178500</v>
      </c>
      <c r="N3855" s="2">
        <v>16093900</v>
      </c>
      <c r="O3855" s="2">
        <v>16015400</v>
      </c>
      <c r="P3855" s="2">
        <v>15983200</v>
      </c>
      <c r="Q3855" s="2">
        <v>15918800</v>
      </c>
      <c r="R3855" s="2">
        <v>15872500</v>
      </c>
      <c r="S3855" s="2">
        <v>15858400</v>
      </c>
      <c r="T3855" s="2">
        <v>15822200</v>
      </c>
      <c r="U3855" s="2">
        <v>15769800</v>
      </c>
      <c r="V3855" s="2">
        <v>15701400</v>
      </c>
      <c r="W3855" s="2">
        <v>15645000</v>
      </c>
      <c r="X3855" s="2">
        <v>15556500</v>
      </c>
      <c r="Y3855" s="2">
        <v>15488000</v>
      </c>
      <c r="Z3855" s="2">
        <v>15433700</v>
      </c>
      <c r="AA3855" s="2">
        <v>15341100</v>
      </c>
      <c r="AB3855" s="2">
        <v>15294800</v>
      </c>
      <c r="AC3855" s="2">
        <v>15170000</v>
      </c>
    </row>
    <row r="3856" spans="1:29">
      <c r="A3856" t="s">
        <v>14306</v>
      </c>
      <c r="B3856" t="s">
        <v>19</v>
      </c>
      <c r="C3856" s="2">
        <v>9653140</v>
      </c>
      <c r="D3856" s="2">
        <v>9670540</v>
      </c>
      <c r="E3856" s="2">
        <v>9765010</v>
      </c>
      <c r="F3856" s="2">
        <v>9881850</v>
      </c>
      <c r="G3856" s="2">
        <v>9930330</v>
      </c>
      <c r="H3856" s="2">
        <v>9962640</v>
      </c>
      <c r="I3856" s="2">
        <v>10022300</v>
      </c>
      <c r="J3856" s="2">
        <v>10047200</v>
      </c>
      <c r="K3856" s="2">
        <v>10062100</v>
      </c>
      <c r="L3856" s="2">
        <v>10023600</v>
      </c>
      <c r="M3856" s="2">
        <v>9989990</v>
      </c>
      <c r="N3856" s="2">
        <v>9937780</v>
      </c>
      <c r="O3856" s="2">
        <v>9889310</v>
      </c>
      <c r="P3856" s="2">
        <v>9869420</v>
      </c>
      <c r="Q3856" s="2">
        <v>9829640</v>
      </c>
      <c r="R3856" s="2">
        <v>9801050</v>
      </c>
      <c r="S3856" s="2">
        <v>9792350</v>
      </c>
      <c r="T3856" s="2">
        <v>9769980</v>
      </c>
      <c r="U3856" s="2">
        <v>9737660</v>
      </c>
      <c r="V3856" s="2">
        <v>9695400</v>
      </c>
      <c r="W3856" s="2">
        <v>9660600</v>
      </c>
      <c r="X3856" s="2">
        <v>9605900</v>
      </c>
      <c r="Y3856" s="2">
        <v>9563640</v>
      </c>
      <c r="Z3856" s="2">
        <v>9530080</v>
      </c>
      <c r="AA3856" s="2">
        <v>9472900</v>
      </c>
      <c r="AB3856" s="2">
        <v>9444310</v>
      </c>
      <c r="AC3856" s="2">
        <v>9367250</v>
      </c>
    </row>
    <row r="3857" spans="1:29">
      <c r="A3857" t="s">
        <v>14307</v>
      </c>
      <c r="B3857" t="s">
        <v>19</v>
      </c>
      <c r="C3857">
        <v>978516</v>
      </c>
      <c r="D3857">
        <v>980280</v>
      </c>
      <c r="E3857">
        <v>989856</v>
      </c>
      <c r="F3857" s="2">
        <v>1001700</v>
      </c>
      <c r="G3857" s="2">
        <v>1006610</v>
      </c>
      <c r="H3857" s="2">
        <v>1009890</v>
      </c>
      <c r="I3857" s="2">
        <v>1015940</v>
      </c>
      <c r="J3857" s="2">
        <v>1018460</v>
      </c>
      <c r="K3857" s="2">
        <v>1019970</v>
      </c>
      <c r="L3857" s="2">
        <v>1016060</v>
      </c>
      <c r="M3857" s="2">
        <v>1012660</v>
      </c>
      <c r="N3857" s="2">
        <v>1007370</v>
      </c>
      <c r="O3857" s="2">
        <v>1002460</v>
      </c>
      <c r="P3857" s="2">
        <v>1000440</v>
      </c>
      <c r="Q3857">
        <v>996408</v>
      </c>
      <c r="R3857">
        <v>993510</v>
      </c>
      <c r="S3857">
        <v>992628</v>
      </c>
      <c r="T3857">
        <v>990360</v>
      </c>
      <c r="U3857">
        <v>987084</v>
      </c>
      <c r="V3857">
        <v>982800</v>
      </c>
      <c r="W3857">
        <v>979272</v>
      </c>
      <c r="X3857">
        <v>973728</v>
      </c>
      <c r="Y3857">
        <v>969444</v>
      </c>
      <c r="Z3857">
        <v>966042</v>
      </c>
      <c r="AA3857">
        <v>960246</v>
      </c>
      <c r="AB3857">
        <v>957348</v>
      </c>
      <c r="AC3857">
        <v>949536</v>
      </c>
    </row>
    <row r="3858" spans="1:29">
      <c r="A3858" t="s">
        <v>14308</v>
      </c>
      <c r="B3858" t="s">
        <v>19</v>
      </c>
      <c r="C3858" s="2">
        <v>7144720</v>
      </c>
      <c r="D3858" s="2">
        <v>7157600</v>
      </c>
      <c r="E3858" s="2">
        <v>7227520</v>
      </c>
      <c r="F3858" s="2">
        <v>7314000</v>
      </c>
      <c r="G3858" s="2">
        <v>7349880</v>
      </c>
      <c r="H3858" s="2">
        <v>7373800</v>
      </c>
      <c r="I3858" s="2">
        <v>7417960</v>
      </c>
      <c r="J3858" s="2">
        <v>7436360</v>
      </c>
      <c r="K3858" s="2">
        <v>7447400</v>
      </c>
      <c r="L3858" s="2">
        <v>7418880</v>
      </c>
      <c r="M3858" s="2">
        <v>7394040</v>
      </c>
      <c r="N3858" s="2">
        <v>7355400</v>
      </c>
      <c r="O3858" s="2">
        <v>7319520</v>
      </c>
      <c r="P3858" s="2">
        <v>7304800</v>
      </c>
      <c r="Q3858" s="2">
        <v>7275360</v>
      </c>
      <c r="R3858" s="2">
        <v>7254200</v>
      </c>
      <c r="S3858" s="2">
        <v>7247760</v>
      </c>
      <c r="T3858" s="2">
        <v>7231200</v>
      </c>
      <c r="U3858" s="2">
        <v>7207280</v>
      </c>
      <c r="V3858" s="2">
        <v>7176000</v>
      </c>
      <c r="W3858" s="2">
        <v>7150240</v>
      </c>
      <c r="X3858" s="2">
        <v>7109760</v>
      </c>
      <c r="Y3858" s="2">
        <v>7078480</v>
      </c>
      <c r="Z3858" s="2">
        <v>7053640</v>
      </c>
      <c r="AA3858" s="2">
        <v>7011320</v>
      </c>
      <c r="AB3858" s="2">
        <v>6990160</v>
      </c>
      <c r="AC3858" s="2">
        <v>6933120</v>
      </c>
    </row>
    <row r="3859" spans="1:29">
      <c r="A3859" t="s">
        <v>14309</v>
      </c>
      <c r="B3859" t="s">
        <v>19</v>
      </c>
      <c r="C3859" s="2">
        <v>8814410</v>
      </c>
      <c r="D3859" s="2">
        <v>8830300</v>
      </c>
      <c r="E3859" s="2">
        <v>8916560</v>
      </c>
      <c r="F3859" s="2">
        <v>9023250</v>
      </c>
      <c r="G3859" s="2">
        <v>9067510</v>
      </c>
      <c r="H3859" s="2">
        <v>9097020</v>
      </c>
      <c r="I3859" s="2">
        <v>9151500</v>
      </c>
      <c r="J3859" s="2">
        <v>9174200</v>
      </c>
      <c r="K3859" s="2">
        <v>9187820</v>
      </c>
      <c r="L3859" s="2">
        <v>9152640</v>
      </c>
      <c r="M3859" s="2">
        <v>9121990</v>
      </c>
      <c r="N3859" s="2">
        <v>9074320</v>
      </c>
      <c r="O3859" s="2">
        <v>9030060</v>
      </c>
      <c r="P3859" s="2">
        <v>9011900</v>
      </c>
      <c r="Q3859" s="2">
        <v>8975580</v>
      </c>
      <c r="R3859" s="2">
        <v>8949470</v>
      </c>
      <c r="S3859" s="2">
        <v>8941530</v>
      </c>
      <c r="T3859" s="2">
        <v>8921100</v>
      </c>
      <c r="U3859" s="2">
        <v>8891590</v>
      </c>
      <c r="V3859" s="2">
        <v>8853000</v>
      </c>
      <c r="W3859" s="2">
        <v>8821220</v>
      </c>
      <c r="X3859" s="2">
        <v>8771280</v>
      </c>
      <c r="Y3859" s="2">
        <v>8732690</v>
      </c>
      <c r="Z3859" s="2">
        <v>8702040</v>
      </c>
      <c r="AA3859" s="2">
        <v>8649830</v>
      </c>
      <c r="AB3859" s="2">
        <v>8623730</v>
      </c>
      <c r="AC3859" s="2">
        <v>8553360</v>
      </c>
    </row>
    <row r="3860" spans="1:29">
      <c r="A3860" t="s">
        <v>14310</v>
      </c>
      <c r="B3860" t="s">
        <v>19</v>
      </c>
      <c r="C3860">
        <v>621280</v>
      </c>
      <c r="D3860">
        <v>622400</v>
      </c>
      <c r="E3860">
        <v>628480</v>
      </c>
      <c r="F3860">
        <v>636000</v>
      </c>
      <c r="G3860">
        <v>639120</v>
      </c>
      <c r="H3860">
        <v>641200</v>
      </c>
      <c r="I3860">
        <v>645040</v>
      </c>
      <c r="J3860">
        <v>646640</v>
      </c>
      <c r="K3860">
        <v>647600</v>
      </c>
      <c r="L3860">
        <v>645120</v>
      </c>
      <c r="M3860">
        <v>642960</v>
      </c>
      <c r="N3860">
        <v>639600</v>
      </c>
      <c r="O3860">
        <v>636480</v>
      </c>
      <c r="P3860">
        <v>635200</v>
      </c>
      <c r="Q3860">
        <v>632640</v>
      </c>
      <c r="R3860">
        <v>630800</v>
      </c>
      <c r="S3860">
        <v>630240</v>
      </c>
      <c r="T3860">
        <v>628800</v>
      </c>
      <c r="U3860">
        <v>626720</v>
      </c>
      <c r="V3860">
        <v>624000</v>
      </c>
      <c r="W3860">
        <v>621760</v>
      </c>
      <c r="X3860">
        <v>618240</v>
      </c>
      <c r="Y3860">
        <v>615520</v>
      </c>
      <c r="Z3860">
        <v>613360</v>
      </c>
      <c r="AA3860">
        <v>609680</v>
      </c>
      <c r="AB3860">
        <v>607840</v>
      </c>
      <c r="AC3860">
        <v>602880</v>
      </c>
    </row>
    <row r="3861" spans="1:29">
      <c r="A3861" t="s">
        <v>14311</v>
      </c>
      <c r="B3861" t="s">
        <v>19</v>
      </c>
      <c r="C3861">
        <v>0</v>
      </c>
      <c r="D3861">
        <v>0</v>
      </c>
      <c r="E3861">
        <v>0</v>
      </c>
      <c r="F3861">
        <v>0</v>
      </c>
      <c r="G3861">
        <v>0</v>
      </c>
      <c r="H3861">
        <v>0</v>
      </c>
      <c r="I3861">
        <v>0</v>
      </c>
      <c r="J3861">
        <v>0</v>
      </c>
      <c r="K3861">
        <v>0</v>
      </c>
      <c r="L3861">
        <v>0</v>
      </c>
      <c r="M3861">
        <v>0</v>
      </c>
      <c r="N3861">
        <v>0</v>
      </c>
      <c r="O3861">
        <v>0</v>
      </c>
      <c r="P3861">
        <v>0</v>
      </c>
      <c r="Q3861">
        <v>0</v>
      </c>
      <c r="R3861">
        <v>0</v>
      </c>
      <c r="S3861">
        <v>0</v>
      </c>
      <c r="T3861">
        <v>0</v>
      </c>
      <c r="U3861">
        <v>0</v>
      </c>
      <c r="V3861">
        <v>0</v>
      </c>
      <c r="W3861">
        <v>0</v>
      </c>
      <c r="X3861">
        <v>0</v>
      </c>
      <c r="Y3861">
        <v>0</v>
      </c>
      <c r="Z3861">
        <v>0</v>
      </c>
      <c r="AA3861">
        <v>0</v>
      </c>
      <c r="AB3861">
        <v>0</v>
      </c>
      <c r="AC3861">
        <v>0</v>
      </c>
    </row>
    <row r="3862" spans="1:29">
      <c r="A3862" t="s">
        <v>14312</v>
      </c>
      <c r="B3862" t="s">
        <v>19</v>
      </c>
      <c r="C3862" s="2">
        <v>2579780000000</v>
      </c>
      <c r="D3862" s="2">
        <v>2604720000000</v>
      </c>
      <c r="E3862" s="2">
        <v>2656180000000</v>
      </c>
      <c r="F3862" s="2">
        <v>2689080000000</v>
      </c>
      <c r="G3862" s="2">
        <v>2725160000000</v>
      </c>
      <c r="H3862" s="2">
        <v>2783000000000</v>
      </c>
      <c r="I3862" s="2">
        <v>2824910000000</v>
      </c>
      <c r="J3862" s="2">
        <v>2854100000000</v>
      </c>
      <c r="K3862" s="2">
        <v>2867360000000</v>
      </c>
      <c r="L3862" s="2">
        <v>2854630000000</v>
      </c>
      <c r="M3862" s="2">
        <v>2855160000000</v>
      </c>
      <c r="N3862" s="2">
        <v>2861530000000</v>
      </c>
      <c r="O3862" s="2">
        <v>2896010000000</v>
      </c>
      <c r="P3862" s="2">
        <v>2916710000000</v>
      </c>
      <c r="Q3862" s="2">
        <v>2919360000000</v>
      </c>
      <c r="R3862" s="2">
        <v>2926790000000</v>
      </c>
      <c r="S3862" s="2">
        <v>2917770000000</v>
      </c>
      <c r="T3862" s="2">
        <v>2872670000000</v>
      </c>
      <c r="U3862" s="2">
        <v>2839240000000</v>
      </c>
      <c r="V3862" s="2">
        <v>2778750000000</v>
      </c>
      <c r="W3862" s="2">
        <v>2733650000000</v>
      </c>
      <c r="X3862" s="2">
        <v>2724100000000</v>
      </c>
      <c r="Y3862" s="2">
        <v>2721980000000</v>
      </c>
      <c r="Z3862" s="2">
        <v>2735770000000</v>
      </c>
      <c r="AA3862" s="2">
        <v>2747450000000</v>
      </c>
      <c r="AB3862" s="2">
        <v>2762300000000</v>
      </c>
      <c r="AC3862" s="2">
        <v>2767080000000</v>
      </c>
    </row>
    <row r="3863" spans="1:29">
      <c r="A3863" t="s">
        <v>14313</v>
      </c>
      <c r="B3863" t="s">
        <v>19</v>
      </c>
      <c r="C3863" s="2">
        <v>278447000</v>
      </c>
      <c r="D3863" s="2">
        <v>281138000</v>
      </c>
      <c r="E3863" s="2">
        <v>286694000</v>
      </c>
      <c r="F3863" s="2">
        <v>290244000</v>
      </c>
      <c r="G3863" s="2">
        <v>294139000</v>
      </c>
      <c r="H3863" s="2">
        <v>300381000</v>
      </c>
      <c r="I3863" s="2">
        <v>304905000</v>
      </c>
      <c r="J3863" s="2">
        <v>308055000</v>
      </c>
      <c r="K3863" s="2">
        <v>309487000</v>
      </c>
      <c r="L3863" s="2">
        <v>308113000</v>
      </c>
      <c r="M3863" s="2">
        <v>308170000</v>
      </c>
      <c r="N3863" s="2">
        <v>308857000</v>
      </c>
      <c r="O3863" s="2">
        <v>312580000</v>
      </c>
      <c r="P3863" s="2">
        <v>314813000</v>
      </c>
      <c r="Q3863" s="2">
        <v>315100000</v>
      </c>
      <c r="R3863" s="2">
        <v>315901000</v>
      </c>
      <c r="S3863" s="2">
        <v>314928000</v>
      </c>
      <c r="T3863" s="2">
        <v>310060000</v>
      </c>
      <c r="U3863" s="2">
        <v>306452000</v>
      </c>
      <c r="V3863" s="2">
        <v>299923000</v>
      </c>
      <c r="W3863" s="2">
        <v>295055000</v>
      </c>
      <c r="X3863" s="2">
        <v>294024000</v>
      </c>
      <c r="Y3863" s="2">
        <v>293795000</v>
      </c>
      <c r="Z3863" s="2">
        <v>295284000</v>
      </c>
      <c r="AA3863" s="2">
        <v>296544000</v>
      </c>
      <c r="AB3863" s="2">
        <v>298148000</v>
      </c>
      <c r="AC3863" s="2">
        <v>298663000</v>
      </c>
    </row>
    <row r="3864" spans="1:29">
      <c r="A3864" t="s">
        <v>14314</v>
      </c>
      <c r="B3864" t="s">
        <v>19</v>
      </c>
      <c r="C3864" s="2">
        <v>1552190000</v>
      </c>
      <c r="D3864" s="2">
        <v>1567200000</v>
      </c>
      <c r="E3864" s="2">
        <v>1598170000</v>
      </c>
      <c r="F3864" s="2">
        <v>1617960000</v>
      </c>
      <c r="G3864" s="2">
        <v>1639670000</v>
      </c>
      <c r="H3864" s="2">
        <v>1674470000</v>
      </c>
      <c r="I3864" s="2">
        <v>1699690000</v>
      </c>
      <c r="J3864" s="2">
        <v>1717250000</v>
      </c>
      <c r="K3864" s="2">
        <v>1725230000</v>
      </c>
      <c r="L3864" s="2">
        <v>1717570000</v>
      </c>
      <c r="M3864" s="2">
        <v>1717880000</v>
      </c>
      <c r="N3864" s="2">
        <v>1721720000</v>
      </c>
      <c r="O3864" s="2">
        <v>1742470000</v>
      </c>
      <c r="P3864" s="2">
        <v>1754920000</v>
      </c>
      <c r="Q3864" s="2">
        <v>1756510000</v>
      </c>
      <c r="R3864" s="2">
        <v>1760980000</v>
      </c>
      <c r="S3864" s="2">
        <v>1755560000</v>
      </c>
      <c r="T3864" s="2">
        <v>1728420000</v>
      </c>
      <c r="U3864" s="2">
        <v>1708310000</v>
      </c>
      <c r="V3864" s="2">
        <v>1671910000</v>
      </c>
      <c r="W3864" s="2">
        <v>1644780000</v>
      </c>
      <c r="X3864" s="2">
        <v>1639030000</v>
      </c>
      <c r="Y3864" s="2">
        <v>1637750000</v>
      </c>
      <c r="Z3864" s="2">
        <v>1646050000</v>
      </c>
      <c r="AA3864" s="2">
        <v>1653080000</v>
      </c>
      <c r="AB3864" s="2">
        <v>1662020000</v>
      </c>
      <c r="AC3864" s="2">
        <v>1664890000</v>
      </c>
    </row>
    <row r="3865" spans="1:29">
      <c r="A3865" t="s">
        <v>14315</v>
      </c>
      <c r="B3865" t="s">
        <v>19</v>
      </c>
      <c r="C3865" s="2">
        <v>2596750000</v>
      </c>
      <c r="D3865" s="2">
        <v>2621850000</v>
      </c>
      <c r="E3865" s="2">
        <v>2673650000</v>
      </c>
      <c r="F3865" s="2">
        <v>2706770000</v>
      </c>
      <c r="G3865" s="2">
        <v>2743090000</v>
      </c>
      <c r="H3865" s="2">
        <v>2801300000</v>
      </c>
      <c r="I3865" s="2">
        <v>2843500000</v>
      </c>
      <c r="J3865" s="2">
        <v>2872870000</v>
      </c>
      <c r="K3865" s="2">
        <v>2886220000</v>
      </c>
      <c r="L3865" s="2">
        <v>2873400000</v>
      </c>
      <c r="M3865" s="2">
        <v>2873940000</v>
      </c>
      <c r="N3865" s="2">
        <v>2880350000</v>
      </c>
      <c r="O3865" s="2">
        <v>2915060000</v>
      </c>
      <c r="P3865" s="2">
        <v>2935890000</v>
      </c>
      <c r="Q3865" s="2">
        <v>2938560000</v>
      </c>
      <c r="R3865" s="2">
        <v>2946040000</v>
      </c>
      <c r="S3865" s="2">
        <v>2936960000</v>
      </c>
      <c r="T3865" s="2">
        <v>2891560000</v>
      </c>
      <c r="U3865" s="2">
        <v>2857920000</v>
      </c>
      <c r="V3865" s="2">
        <v>2797030000</v>
      </c>
      <c r="W3865" s="2">
        <v>2751630000</v>
      </c>
      <c r="X3865" s="2">
        <v>2742020000</v>
      </c>
      <c r="Y3865" s="2">
        <v>2739880000</v>
      </c>
      <c r="Z3865" s="2">
        <v>2753770000</v>
      </c>
      <c r="AA3865" s="2">
        <v>2765520000</v>
      </c>
      <c r="AB3865" s="2">
        <v>2780470000</v>
      </c>
      <c r="AC3865" s="2">
        <v>2785280000</v>
      </c>
    </row>
    <row r="3866" spans="1:29">
      <c r="A3866" t="s">
        <v>14316</v>
      </c>
      <c r="B3866" t="s">
        <v>19</v>
      </c>
      <c r="C3866" s="2">
        <v>104144000</v>
      </c>
      <c r="D3866" s="2">
        <v>105151000</v>
      </c>
      <c r="E3866" s="2">
        <v>107229000</v>
      </c>
      <c r="F3866" s="2">
        <v>108557000</v>
      </c>
      <c r="G3866" s="2">
        <v>110013000</v>
      </c>
      <c r="H3866" s="2">
        <v>112348000</v>
      </c>
      <c r="I3866" s="2">
        <v>114040000</v>
      </c>
      <c r="J3866" s="2">
        <v>115218000</v>
      </c>
      <c r="K3866" s="2">
        <v>115754000</v>
      </c>
      <c r="L3866" s="2">
        <v>115240000</v>
      </c>
      <c r="M3866" s="2">
        <v>115261000</v>
      </c>
      <c r="N3866" s="2">
        <v>115518000</v>
      </c>
      <c r="O3866" s="2">
        <v>116910000</v>
      </c>
      <c r="P3866" s="2">
        <v>117746000</v>
      </c>
      <c r="Q3866" s="2">
        <v>117853000</v>
      </c>
      <c r="R3866" s="2">
        <v>118153000</v>
      </c>
      <c r="S3866" s="2">
        <v>117789000</v>
      </c>
      <c r="T3866" s="2">
        <v>115968000</v>
      </c>
      <c r="U3866" s="2">
        <v>114618000</v>
      </c>
      <c r="V3866" s="2">
        <v>112177000</v>
      </c>
      <c r="W3866" s="2">
        <v>110356000</v>
      </c>
      <c r="X3866" s="2">
        <v>109970000</v>
      </c>
      <c r="Y3866" s="2">
        <v>109885000</v>
      </c>
      <c r="Z3866" s="2">
        <v>110442000</v>
      </c>
      <c r="AA3866" s="2">
        <v>110913000</v>
      </c>
      <c r="AB3866" s="2">
        <v>111513000</v>
      </c>
      <c r="AC3866" s="2">
        <v>111705000</v>
      </c>
    </row>
    <row r="3867" spans="1:29">
      <c r="A3867" t="s">
        <v>14317</v>
      </c>
      <c r="B3867" t="s">
        <v>19</v>
      </c>
      <c r="C3867" s="2">
        <v>97872100</v>
      </c>
      <c r="D3867" s="2">
        <v>98818200</v>
      </c>
      <c r="E3867" s="2">
        <v>100771000</v>
      </c>
      <c r="F3867" s="2">
        <v>102019000</v>
      </c>
      <c r="G3867" s="2">
        <v>103388000</v>
      </c>
      <c r="H3867" s="2">
        <v>105582000</v>
      </c>
      <c r="I3867" s="2">
        <v>107172000</v>
      </c>
      <c r="J3867" s="2">
        <v>108279000</v>
      </c>
      <c r="K3867" s="2">
        <v>108783000</v>
      </c>
      <c r="L3867" s="2">
        <v>108299000</v>
      </c>
      <c r="M3867" s="2">
        <v>108320000</v>
      </c>
      <c r="N3867" s="2">
        <v>108561000</v>
      </c>
      <c r="O3867" s="2">
        <v>109870000</v>
      </c>
      <c r="P3867" s="2">
        <v>110655000</v>
      </c>
      <c r="Q3867" s="2">
        <v>110755000</v>
      </c>
      <c r="R3867" s="2">
        <v>111037000</v>
      </c>
      <c r="S3867" s="2">
        <v>110695000</v>
      </c>
      <c r="T3867" s="2">
        <v>108984000</v>
      </c>
      <c r="U3867" s="2">
        <v>107716000</v>
      </c>
      <c r="V3867" s="2">
        <v>105421000</v>
      </c>
      <c r="W3867" s="2">
        <v>103710000</v>
      </c>
      <c r="X3867" s="2">
        <v>103347000</v>
      </c>
      <c r="Y3867" s="2">
        <v>103267000</v>
      </c>
      <c r="Z3867" s="2">
        <v>103790000</v>
      </c>
      <c r="AA3867" s="2">
        <v>104233000</v>
      </c>
      <c r="AB3867" s="2">
        <v>104797000</v>
      </c>
      <c r="AC3867" s="2">
        <v>104978000</v>
      </c>
    </row>
    <row r="3868" spans="1:29">
      <c r="A3868" t="s">
        <v>14318</v>
      </c>
      <c r="B3868" t="s">
        <v>19</v>
      </c>
      <c r="C3868" s="2">
        <v>60434700</v>
      </c>
      <c r="D3868" s="2">
        <v>61018900</v>
      </c>
      <c r="E3868" s="2">
        <v>62224600</v>
      </c>
      <c r="F3868" s="2">
        <v>62995200</v>
      </c>
      <c r="G3868" s="2">
        <v>63840500</v>
      </c>
      <c r="H3868" s="2">
        <v>65195400</v>
      </c>
      <c r="I3868" s="2">
        <v>66177300</v>
      </c>
      <c r="J3868" s="2">
        <v>66861000</v>
      </c>
      <c r="K3868" s="2">
        <v>67171700</v>
      </c>
      <c r="L3868" s="2">
        <v>66873400</v>
      </c>
      <c r="M3868" s="2">
        <v>66885800</v>
      </c>
      <c r="N3868" s="2">
        <v>67035000</v>
      </c>
      <c r="O3868" s="2">
        <v>67842900</v>
      </c>
      <c r="P3868" s="2">
        <v>68327700</v>
      </c>
      <c r="Q3868" s="2">
        <v>68389900</v>
      </c>
      <c r="R3868" s="2">
        <v>68563900</v>
      </c>
      <c r="S3868" s="2">
        <v>68352600</v>
      </c>
      <c r="T3868" s="2">
        <v>67296000</v>
      </c>
      <c r="U3868" s="2">
        <v>66512900</v>
      </c>
      <c r="V3868" s="2">
        <v>65095900</v>
      </c>
      <c r="W3868" s="2">
        <v>64039400</v>
      </c>
      <c r="X3868" s="2">
        <v>63815600</v>
      </c>
      <c r="Y3868" s="2">
        <v>63765900</v>
      </c>
      <c r="Z3868" s="2">
        <v>64089100</v>
      </c>
      <c r="AA3868" s="2">
        <v>64362500</v>
      </c>
      <c r="AB3868" s="2">
        <v>64710600</v>
      </c>
      <c r="AC3868" s="2">
        <v>64822500</v>
      </c>
    </row>
    <row r="3869" spans="1:29">
      <c r="A3869" t="s">
        <v>14319</v>
      </c>
      <c r="B3869" t="s">
        <v>19</v>
      </c>
      <c r="C3869" s="2">
        <v>6126120</v>
      </c>
      <c r="D3869" s="2">
        <v>6185340</v>
      </c>
      <c r="E3869" s="2">
        <v>6307560</v>
      </c>
      <c r="F3869" s="2">
        <v>6385680</v>
      </c>
      <c r="G3869" s="2">
        <v>6471360</v>
      </c>
      <c r="H3869" s="2">
        <v>6608700</v>
      </c>
      <c r="I3869" s="2">
        <v>6708240</v>
      </c>
      <c r="J3869" s="2">
        <v>6777540</v>
      </c>
      <c r="K3869" s="2">
        <v>6809040</v>
      </c>
      <c r="L3869" s="2">
        <v>6778800</v>
      </c>
      <c r="M3869" s="2">
        <v>6780060</v>
      </c>
      <c r="N3869" s="2">
        <v>6795180</v>
      </c>
      <c r="O3869" s="2">
        <v>6877080</v>
      </c>
      <c r="P3869" s="2">
        <v>6926220</v>
      </c>
      <c r="Q3869" s="2">
        <v>6932520</v>
      </c>
      <c r="R3869" s="2">
        <v>6950160</v>
      </c>
      <c r="S3869" s="2">
        <v>6928740</v>
      </c>
      <c r="T3869" s="2">
        <v>6821640</v>
      </c>
      <c r="U3869" s="2">
        <v>6742260</v>
      </c>
      <c r="V3869" s="2">
        <v>6598620</v>
      </c>
      <c r="W3869" s="2">
        <v>6491520</v>
      </c>
      <c r="X3869" s="2">
        <v>6468840</v>
      </c>
      <c r="Y3869" s="2">
        <v>6463800</v>
      </c>
      <c r="Z3869" s="2">
        <v>6496560</v>
      </c>
      <c r="AA3869" s="2">
        <v>6524280</v>
      </c>
      <c r="AB3869" s="2">
        <v>6559560</v>
      </c>
      <c r="AC3869" s="2">
        <v>6570900</v>
      </c>
    </row>
    <row r="3870" spans="1:29">
      <c r="A3870" t="s">
        <v>14320</v>
      </c>
      <c r="B3870" t="s">
        <v>19</v>
      </c>
      <c r="C3870" s="2">
        <v>44730400</v>
      </c>
      <c r="D3870" s="2">
        <v>45162800</v>
      </c>
      <c r="E3870" s="2">
        <v>46055200</v>
      </c>
      <c r="F3870" s="2">
        <v>46625600</v>
      </c>
      <c r="G3870" s="2">
        <v>47251200</v>
      </c>
      <c r="H3870" s="2">
        <v>48254000</v>
      </c>
      <c r="I3870" s="2">
        <v>48980800</v>
      </c>
      <c r="J3870" s="2">
        <v>49486800</v>
      </c>
      <c r="K3870" s="2">
        <v>49716800</v>
      </c>
      <c r="L3870" s="2">
        <v>49496000</v>
      </c>
      <c r="M3870" s="2">
        <v>49505200</v>
      </c>
      <c r="N3870" s="2">
        <v>49615600</v>
      </c>
      <c r="O3870" s="2">
        <v>50213600</v>
      </c>
      <c r="P3870" s="2">
        <v>50572400</v>
      </c>
      <c r="Q3870" s="2">
        <v>50618400</v>
      </c>
      <c r="R3870" s="2">
        <v>50747200</v>
      </c>
      <c r="S3870" s="2">
        <v>50590800</v>
      </c>
      <c r="T3870" s="2">
        <v>49808800</v>
      </c>
      <c r="U3870" s="2">
        <v>49229200</v>
      </c>
      <c r="V3870" s="2">
        <v>48180400</v>
      </c>
      <c r="W3870" s="2">
        <v>47398400</v>
      </c>
      <c r="X3870" s="2">
        <v>47232800</v>
      </c>
      <c r="Y3870" s="2">
        <v>47196000</v>
      </c>
      <c r="Z3870" s="2">
        <v>47435200</v>
      </c>
      <c r="AA3870" s="2">
        <v>47637600</v>
      </c>
      <c r="AB3870" s="2">
        <v>47895200</v>
      </c>
      <c r="AC3870" s="2">
        <v>47978000</v>
      </c>
    </row>
    <row r="3871" spans="1:29">
      <c r="A3871" t="s">
        <v>14321</v>
      </c>
      <c r="B3871" t="s">
        <v>19</v>
      </c>
      <c r="C3871" s="2">
        <v>55183700</v>
      </c>
      <c r="D3871" s="2">
        <v>55717200</v>
      </c>
      <c r="E3871" s="2">
        <v>56818100</v>
      </c>
      <c r="F3871" s="2">
        <v>57521800</v>
      </c>
      <c r="G3871" s="2">
        <v>58293600</v>
      </c>
      <c r="H3871" s="2">
        <v>59530800</v>
      </c>
      <c r="I3871" s="2">
        <v>60427400</v>
      </c>
      <c r="J3871" s="2">
        <v>61051700</v>
      </c>
      <c r="K3871" s="2">
        <v>61335400</v>
      </c>
      <c r="L3871" s="2">
        <v>61063000</v>
      </c>
      <c r="M3871" s="2">
        <v>61074400</v>
      </c>
      <c r="N3871" s="2">
        <v>61210600</v>
      </c>
      <c r="O3871" s="2">
        <v>61948300</v>
      </c>
      <c r="P3871" s="2">
        <v>62391000</v>
      </c>
      <c r="Q3871" s="2">
        <v>62447700</v>
      </c>
      <c r="R3871" s="2">
        <v>62606600</v>
      </c>
      <c r="S3871" s="2">
        <v>62413700</v>
      </c>
      <c r="T3871" s="2">
        <v>61448900</v>
      </c>
      <c r="U3871" s="2">
        <v>60733900</v>
      </c>
      <c r="V3871" s="2">
        <v>59440000</v>
      </c>
      <c r="W3871" s="2">
        <v>58475200</v>
      </c>
      <c r="X3871" s="2">
        <v>58270900</v>
      </c>
      <c r="Y3871" s="2">
        <v>58225500</v>
      </c>
      <c r="Z3871" s="2">
        <v>58520600</v>
      </c>
      <c r="AA3871" s="2">
        <v>58770300</v>
      </c>
      <c r="AB3871" s="2">
        <v>59088100</v>
      </c>
      <c r="AC3871" s="2">
        <v>59190300</v>
      </c>
    </row>
    <row r="3872" spans="1:29">
      <c r="A3872" t="s">
        <v>14322</v>
      </c>
      <c r="B3872" t="s">
        <v>19</v>
      </c>
      <c r="C3872" s="2">
        <v>3889600</v>
      </c>
      <c r="D3872" s="2">
        <v>3927200</v>
      </c>
      <c r="E3872" s="2">
        <v>4004800</v>
      </c>
      <c r="F3872" s="2">
        <v>4054400</v>
      </c>
      <c r="G3872" s="2">
        <v>4108800</v>
      </c>
      <c r="H3872" s="2">
        <v>4196000</v>
      </c>
      <c r="I3872" s="2">
        <v>4259200</v>
      </c>
      <c r="J3872" s="2">
        <v>4303200</v>
      </c>
      <c r="K3872" s="2">
        <v>4323200</v>
      </c>
      <c r="L3872" s="2">
        <v>4304000</v>
      </c>
      <c r="M3872" s="2">
        <v>4304800</v>
      </c>
      <c r="N3872" s="2">
        <v>4314400</v>
      </c>
      <c r="O3872" s="2">
        <v>4366400</v>
      </c>
      <c r="P3872" s="2">
        <v>4397600</v>
      </c>
      <c r="Q3872" s="2">
        <v>4401600</v>
      </c>
      <c r="R3872" s="2">
        <v>4412800</v>
      </c>
      <c r="S3872" s="2">
        <v>4399200</v>
      </c>
      <c r="T3872" s="2">
        <v>4331200</v>
      </c>
      <c r="U3872" s="2">
        <v>4280800</v>
      </c>
      <c r="V3872" s="2">
        <v>4189600</v>
      </c>
      <c r="W3872" s="2">
        <v>4121600</v>
      </c>
      <c r="X3872" s="2">
        <v>4107200</v>
      </c>
      <c r="Y3872" s="2">
        <v>4104000</v>
      </c>
      <c r="Z3872" s="2">
        <v>4124800</v>
      </c>
      <c r="AA3872" s="2">
        <v>4142400</v>
      </c>
      <c r="AB3872" s="2">
        <v>4164800</v>
      </c>
      <c r="AC3872" s="2">
        <v>4172000</v>
      </c>
    </row>
    <row r="3873" spans="1:29">
      <c r="A3873" t="s">
        <v>14323</v>
      </c>
      <c r="B3873" t="s">
        <v>19</v>
      </c>
      <c r="C3873">
        <v>0</v>
      </c>
      <c r="D3873">
        <v>0</v>
      </c>
      <c r="E3873">
        <v>0</v>
      </c>
      <c r="F3873">
        <v>0</v>
      </c>
      <c r="G3873">
        <v>0</v>
      </c>
      <c r="H3873">
        <v>0</v>
      </c>
      <c r="I3873">
        <v>0</v>
      </c>
      <c r="J3873">
        <v>0</v>
      </c>
      <c r="K3873">
        <v>0</v>
      </c>
      <c r="L3873">
        <v>0</v>
      </c>
      <c r="M3873">
        <v>0</v>
      </c>
      <c r="N3873">
        <v>0</v>
      </c>
      <c r="O3873">
        <v>0</v>
      </c>
      <c r="P3873">
        <v>0</v>
      </c>
      <c r="Q3873">
        <v>0</v>
      </c>
      <c r="R3873">
        <v>0</v>
      </c>
      <c r="S3873">
        <v>0</v>
      </c>
      <c r="T3873">
        <v>0</v>
      </c>
      <c r="U3873">
        <v>0</v>
      </c>
      <c r="V3873">
        <v>0</v>
      </c>
      <c r="W3873">
        <v>0</v>
      </c>
      <c r="X3873">
        <v>0</v>
      </c>
      <c r="Y3873">
        <v>0</v>
      </c>
      <c r="Z3873">
        <v>0</v>
      </c>
      <c r="AA3873">
        <v>0</v>
      </c>
      <c r="AB3873">
        <v>0</v>
      </c>
      <c r="AC3873">
        <v>0</v>
      </c>
    </row>
    <row r="3874" spans="1:29">
      <c r="A3874" t="s">
        <v>14324</v>
      </c>
      <c r="B3874" t="s">
        <v>19</v>
      </c>
      <c r="C3874" s="2">
        <v>31958000000000</v>
      </c>
      <c r="D3874" s="2">
        <v>31883800000000</v>
      </c>
      <c r="E3874" s="2">
        <v>32016400000000</v>
      </c>
      <c r="F3874" s="2">
        <v>31554800000000</v>
      </c>
      <c r="G3874" s="2">
        <v>31236400000000</v>
      </c>
      <c r="H3874" s="2">
        <v>31093200000000</v>
      </c>
      <c r="I3874" s="2">
        <v>31008300000000</v>
      </c>
      <c r="J3874" s="2">
        <v>31109100000000</v>
      </c>
      <c r="K3874" s="2">
        <v>31109100000000</v>
      </c>
      <c r="L3874" s="2">
        <v>31029500000000</v>
      </c>
      <c r="M3874" s="2">
        <v>31093200000000</v>
      </c>
      <c r="N3874" s="2">
        <v>31140900000000</v>
      </c>
      <c r="O3874" s="2">
        <v>31194000000000</v>
      </c>
      <c r="P3874" s="2">
        <v>31209900000000</v>
      </c>
      <c r="Q3874" s="2">
        <v>31268300000000</v>
      </c>
      <c r="R3874" s="2">
        <v>31427400000000</v>
      </c>
      <c r="S3874" s="2">
        <v>31597200000000</v>
      </c>
      <c r="T3874" s="2">
        <v>31682100000000</v>
      </c>
      <c r="U3874" s="2">
        <v>31740500000000</v>
      </c>
      <c r="V3874" s="2">
        <v>31772300000000</v>
      </c>
      <c r="W3874" s="2">
        <v>31920900000000</v>
      </c>
      <c r="X3874" s="2">
        <v>31974000000000</v>
      </c>
      <c r="Y3874" s="2">
        <v>32042900000000</v>
      </c>
      <c r="Z3874" s="2">
        <v>32133100000000</v>
      </c>
      <c r="AA3874" s="2">
        <v>32202100000000</v>
      </c>
      <c r="AB3874" s="2">
        <v>32228600000000</v>
      </c>
      <c r="AC3874" s="2">
        <v>32239300000000</v>
      </c>
    </row>
    <row r="3875" spans="1:29">
      <c r="A3875" t="s">
        <v>14325</v>
      </c>
      <c r="B3875" t="s">
        <v>19</v>
      </c>
      <c r="C3875" s="2">
        <v>3449370000</v>
      </c>
      <c r="D3875" s="2">
        <v>3441350000</v>
      </c>
      <c r="E3875" s="2">
        <v>3455670000</v>
      </c>
      <c r="F3875" s="2">
        <v>3405850000</v>
      </c>
      <c r="G3875" s="2">
        <v>3371480000</v>
      </c>
      <c r="H3875" s="2">
        <v>3356020000</v>
      </c>
      <c r="I3875" s="2">
        <v>3346860000</v>
      </c>
      <c r="J3875" s="2">
        <v>3357740000</v>
      </c>
      <c r="K3875" s="2">
        <v>3357740000</v>
      </c>
      <c r="L3875" s="2">
        <v>3349150000</v>
      </c>
      <c r="M3875" s="2">
        <v>3356020000</v>
      </c>
      <c r="N3875" s="2">
        <v>3361180000</v>
      </c>
      <c r="O3875" s="2">
        <v>3366900000</v>
      </c>
      <c r="P3875" s="2">
        <v>3368620000</v>
      </c>
      <c r="Q3875" s="2">
        <v>3374920000</v>
      </c>
      <c r="R3875" s="2">
        <v>3392100000</v>
      </c>
      <c r="S3875" s="2">
        <v>3410430000</v>
      </c>
      <c r="T3875" s="2">
        <v>3419590000</v>
      </c>
      <c r="U3875" s="2">
        <v>3425890000</v>
      </c>
      <c r="V3875" s="2">
        <v>3429330000</v>
      </c>
      <c r="W3875" s="2">
        <v>3445360000</v>
      </c>
      <c r="X3875" s="2">
        <v>3451090000</v>
      </c>
      <c r="Y3875" s="2">
        <v>3458540000</v>
      </c>
      <c r="Z3875" s="2">
        <v>3468270000</v>
      </c>
      <c r="AA3875" s="2">
        <v>3475720000</v>
      </c>
      <c r="AB3875" s="2">
        <v>3478580000</v>
      </c>
      <c r="AC3875" s="2">
        <v>3479730000</v>
      </c>
    </row>
    <row r="3876" spans="1:29">
      <c r="A3876" t="s">
        <v>14326</v>
      </c>
      <c r="B3876" t="s">
        <v>19</v>
      </c>
      <c r="C3876" s="2">
        <v>19228400000</v>
      </c>
      <c r="D3876" s="2">
        <v>19183700000</v>
      </c>
      <c r="E3876" s="2">
        <v>19263500000</v>
      </c>
      <c r="F3876" s="2">
        <v>18985800000</v>
      </c>
      <c r="G3876" s="2">
        <v>18794200000</v>
      </c>
      <c r="H3876" s="2">
        <v>18708000000</v>
      </c>
      <c r="I3876" s="2">
        <v>18657000000</v>
      </c>
      <c r="J3876" s="2">
        <v>18717600000</v>
      </c>
      <c r="K3876" s="2">
        <v>18717600000</v>
      </c>
      <c r="L3876" s="2">
        <v>18669700000</v>
      </c>
      <c r="M3876" s="2">
        <v>18708000000</v>
      </c>
      <c r="N3876" s="2">
        <v>18736800000</v>
      </c>
      <c r="O3876" s="2">
        <v>18768700000</v>
      </c>
      <c r="P3876" s="2">
        <v>18778300000</v>
      </c>
      <c r="Q3876" s="2">
        <v>18813400000</v>
      </c>
      <c r="R3876" s="2">
        <v>18909200000</v>
      </c>
      <c r="S3876" s="2">
        <v>19011300000</v>
      </c>
      <c r="T3876" s="2">
        <v>19062400000</v>
      </c>
      <c r="U3876" s="2">
        <v>19097500000</v>
      </c>
      <c r="V3876" s="2">
        <v>19116700000</v>
      </c>
      <c r="W3876" s="2">
        <v>19206100000</v>
      </c>
      <c r="X3876" s="2">
        <v>19238000000</v>
      </c>
      <c r="Y3876" s="2">
        <v>19279500000</v>
      </c>
      <c r="Z3876" s="2">
        <v>19333800000</v>
      </c>
      <c r="AA3876" s="2">
        <v>19375300000</v>
      </c>
      <c r="AB3876" s="2">
        <v>19391200000</v>
      </c>
      <c r="AC3876" s="2">
        <v>19397600000</v>
      </c>
    </row>
    <row r="3877" spans="1:29">
      <c r="A3877" t="s">
        <v>14327</v>
      </c>
      <c r="B3877" t="s">
        <v>19</v>
      </c>
      <c r="C3877" s="2">
        <v>32168200000</v>
      </c>
      <c r="D3877" s="2">
        <v>32093500000</v>
      </c>
      <c r="E3877" s="2">
        <v>32227000000</v>
      </c>
      <c r="F3877" s="2">
        <v>31762300000</v>
      </c>
      <c r="G3877" s="2">
        <v>31441900000</v>
      </c>
      <c r="H3877" s="2">
        <v>31297700000</v>
      </c>
      <c r="I3877" s="2">
        <v>31212200000</v>
      </c>
      <c r="J3877" s="2">
        <v>31313700000</v>
      </c>
      <c r="K3877" s="2">
        <v>31313700000</v>
      </c>
      <c r="L3877" s="2">
        <v>31233600000</v>
      </c>
      <c r="M3877" s="2">
        <v>31297700000</v>
      </c>
      <c r="N3877" s="2">
        <v>31345700000</v>
      </c>
      <c r="O3877" s="2">
        <v>31399200000</v>
      </c>
      <c r="P3877" s="2">
        <v>31415200000</v>
      </c>
      <c r="Q3877" s="2">
        <v>31473900000</v>
      </c>
      <c r="R3877" s="2">
        <v>31634200000</v>
      </c>
      <c r="S3877" s="2">
        <v>31805100000</v>
      </c>
      <c r="T3877" s="2">
        <v>31890500000</v>
      </c>
      <c r="U3877" s="2">
        <v>31949300000</v>
      </c>
      <c r="V3877" s="2">
        <v>31981300000</v>
      </c>
      <c r="W3877" s="2">
        <v>32130900000</v>
      </c>
      <c r="X3877" s="2">
        <v>32184300000</v>
      </c>
      <c r="Y3877" s="2">
        <v>32253700000</v>
      </c>
      <c r="Z3877" s="2">
        <v>32344500000</v>
      </c>
      <c r="AA3877" s="2">
        <v>32413900000</v>
      </c>
      <c r="AB3877" s="2">
        <v>32440600000</v>
      </c>
      <c r="AC3877" s="2">
        <v>32451300000</v>
      </c>
    </row>
    <row r="3878" spans="1:29">
      <c r="A3878" t="s">
        <v>14328</v>
      </c>
      <c r="B3878" t="s">
        <v>19</v>
      </c>
      <c r="C3878" s="2">
        <v>1290130000</v>
      </c>
      <c r="D3878" s="2">
        <v>1287130000</v>
      </c>
      <c r="E3878" s="2">
        <v>1292480000</v>
      </c>
      <c r="F3878" s="2">
        <v>1273850000</v>
      </c>
      <c r="G3878" s="2">
        <v>1261000000</v>
      </c>
      <c r="H3878" s="2">
        <v>1255210000</v>
      </c>
      <c r="I3878" s="2">
        <v>1251780000</v>
      </c>
      <c r="J3878" s="2">
        <v>1255850000</v>
      </c>
      <c r="K3878" s="2">
        <v>1255850000</v>
      </c>
      <c r="L3878" s="2">
        <v>1252640000</v>
      </c>
      <c r="M3878" s="2">
        <v>1255210000</v>
      </c>
      <c r="N3878" s="2">
        <v>1257140000</v>
      </c>
      <c r="O3878" s="2">
        <v>1259280000</v>
      </c>
      <c r="P3878" s="2">
        <v>1259920000</v>
      </c>
      <c r="Q3878" s="2">
        <v>1262280000</v>
      </c>
      <c r="R3878" s="2">
        <v>1268710000</v>
      </c>
      <c r="S3878" s="2">
        <v>1275560000</v>
      </c>
      <c r="T3878" s="2">
        <v>1278990000</v>
      </c>
      <c r="U3878" s="2">
        <v>1281340000</v>
      </c>
      <c r="V3878" s="2">
        <v>1282630000</v>
      </c>
      <c r="W3878" s="2">
        <v>1288630000</v>
      </c>
      <c r="X3878" s="2">
        <v>1290770000</v>
      </c>
      <c r="Y3878" s="2">
        <v>1293550000</v>
      </c>
      <c r="Z3878" s="2">
        <v>1297200000</v>
      </c>
      <c r="AA3878" s="2">
        <v>1299980000</v>
      </c>
      <c r="AB3878" s="2">
        <v>1301050000</v>
      </c>
      <c r="AC3878" s="2">
        <v>1301480000</v>
      </c>
    </row>
    <row r="3879" spans="1:29">
      <c r="A3879" t="s">
        <v>14329</v>
      </c>
      <c r="B3879" t="s">
        <v>19</v>
      </c>
      <c r="C3879" s="2">
        <v>1212430000</v>
      </c>
      <c r="D3879" s="2">
        <v>1209610000</v>
      </c>
      <c r="E3879" s="2">
        <v>1214640000</v>
      </c>
      <c r="F3879" s="2">
        <v>1197130000</v>
      </c>
      <c r="G3879" s="2">
        <v>1185050000</v>
      </c>
      <c r="H3879" s="2">
        <v>1179620000</v>
      </c>
      <c r="I3879" s="2">
        <v>1176400000</v>
      </c>
      <c r="J3879" s="2">
        <v>1180220000</v>
      </c>
      <c r="K3879" s="2">
        <v>1180220000</v>
      </c>
      <c r="L3879" s="2">
        <v>1177200000</v>
      </c>
      <c r="M3879" s="2">
        <v>1179620000</v>
      </c>
      <c r="N3879" s="2">
        <v>1181430000</v>
      </c>
      <c r="O3879" s="2">
        <v>1183440000</v>
      </c>
      <c r="P3879" s="2">
        <v>1184050000</v>
      </c>
      <c r="Q3879" s="2">
        <v>1186260000</v>
      </c>
      <c r="R3879" s="2">
        <v>1192300000</v>
      </c>
      <c r="S3879" s="2">
        <v>1198740000</v>
      </c>
      <c r="T3879" s="2">
        <v>1201960000</v>
      </c>
      <c r="U3879" s="2">
        <v>1204180000</v>
      </c>
      <c r="V3879" s="2">
        <v>1205380000</v>
      </c>
      <c r="W3879" s="2">
        <v>1211020000</v>
      </c>
      <c r="X3879" s="2">
        <v>1213030000</v>
      </c>
      <c r="Y3879" s="2">
        <v>1215650000</v>
      </c>
      <c r="Z3879" s="2">
        <v>1219070000</v>
      </c>
      <c r="AA3879" s="2">
        <v>1221690000</v>
      </c>
      <c r="AB3879" s="2">
        <v>1222700000</v>
      </c>
      <c r="AC3879" s="2">
        <v>1223100000</v>
      </c>
    </row>
    <row r="3880" spans="1:29">
      <c r="A3880" t="s">
        <v>14330</v>
      </c>
      <c r="B3880" t="s">
        <v>19</v>
      </c>
      <c r="C3880" s="2">
        <v>748659000</v>
      </c>
      <c r="D3880" s="2">
        <v>746919000</v>
      </c>
      <c r="E3880" s="2">
        <v>750026000</v>
      </c>
      <c r="F3880" s="2">
        <v>739212000</v>
      </c>
      <c r="G3880" s="2">
        <v>731754000</v>
      </c>
      <c r="H3880" s="2">
        <v>728398000</v>
      </c>
      <c r="I3880" s="2">
        <v>726409000</v>
      </c>
      <c r="J3880" s="2">
        <v>728771000</v>
      </c>
      <c r="K3880" s="2">
        <v>728771000</v>
      </c>
      <c r="L3880" s="2">
        <v>726906000</v>
      </c>
      <c r="M3880" s="2">
        <v>728398000</v>
      </c>
      <c r="N3880" s="2">
        <v>729517000</v>
      </c>
      <c r="O3880" s="2">
        <v>730760000</v>
      </c>
      <c r="P3880" s="2">
        <v>731133000</v>
      </c>
      <c r="Q3880" s="2">
        <v>732500000</v>
      </c>
      <c r="R3880" s="2">
        <v>736229000</v>
      </c>
      <c r="S3880" s="2">
        <v>740206000</v>
      </c>
      <c r="T3880" s="2">
        <v>742195000</v>
      </c>
      <c r="U3880" s="2">
        <v>743563000</v>
      </c>
      <c r="V3880" s="2">
        <v>744308000</v>
      </c>
      <c r="W3880" s="2">
        <v>747789000</v>
      </c>
      <c r="X3880" s="2">
        <v>749032000</v>
      </c>
      <c r="Y3880" s="2">
        <v>750648000</v>
      </c>
      <c r="Z3880" s="2">
        <v>752761000</v>
      </c>
      <c r="AA3880" s="2">
        <v>754377000</v>
      </c>
      <c r="AB3880" s="2">
        <v>754998000</v>
      </c>
      <c r="AC3880" s="2">
        <v>755247000</v>
      </c>
    </row>
    <row r="3881" spans="1:29">
      <c r="A3881" t="s">
        <v>14331</v>
      </c>
      <c r="B3881" t="s">
        <v>19</v>
      </c>
      <c r="C3881" s="2">
        <v>75889800</v>
      </c>
      <c r="D3881" s="2">
        <v>75713400</v>
      </c>
      <c r="E3881" s="2">
        <v>76028400</v>
      </c>
      <c r="F3881" s="2">
        <v>74932200</v>
      </c>
      <c r="G3881" s="2">
        <v>74176200</v>
      </c>
      <c r="H3881" s="2">
        <v>73836000</v>
      </c>
      <c r="I3881" s="2">
        <v>73634400</v>
      </c>
      <c r="J3881" s="2">
        <v>73873800</v>
      </c>
      <c r="K3881" s="2">
        <v>73873800</v>
      </c>
      <c r="L3881" s="2">
        <v>73684800</v>
      </c>
      <c r="M3881" s="2">
        <v>73836000</v>
      </c>
      <c r="N3881" s="2">
        <v>73949400</v>
      </c>
      <c r="O3881" s="2">
        <v>74075400</v>
      </c>
      <c r="P3881" s="2">
        <v>74113200</v>
      </c>
      <c r="Q3881" s="2">
        <v>74251800</v>
      </c>
      <c r="R3881" s="2">
        <v>74629800</v>
      </c>
      <c r="S3881" s="2">
        <v>75033000</v>
      </c>
      <c r="T3881" s="2">
        <v>75234600</v>
      </c>
      <c r="U3881" s="2">
        <v>75373200</v>
      </c>
      <c r="V3881" s="2">
        <v>75448800</v>
      </c>
      <c r="W3881" s="2">
        <v>75801600</v>
      </c>
      <c r="X3881" s="2">
        <v>75927600</v>
      </c>
      <c r="Y3881" s="2">
        <v>76091400</v>
      </c>
      <c r="Z3881" s="2">
        <v>76305600</v>
      </c>
      <c r="AA3881" s="2">
        <v>76469400</v>
      </c>
      <c r="AB3881" s="2">
        <v>76532400</v>
      </c>
      <c r="AC3881" s="2">
        <v>76557600</v>
      </c>
    </row>
    <row r="3882" spans="1:29">
      <c r="A3882" t="s">
        <v>14332</v>
      </c>
      <c r="B3882" t="s">
        <v>19</v>
      </c>
      <c r="C3882" s="2">
        <v>554116000</v>
      </c>
      <c r="D3882" s="2">
        <v>552828000</v>
      </c>
      <c r="E3882" s="2">
        <v>555128000</v>
      </c>
      <c r="F3882" s="2">
        <v>547124000</v>
      </c>
      <c r="G3882" s="2">
        <v>541604000</v>
      </c>
      <c r="H3882" s="2">
        <v>539120000</v>
      </c>
      <c r="I3882" s="2">
        <v>537648000</v>
      </c>
      <c r="J3882" s="2">
        <v>539396000</v>
      </c>
      <c r="K3882" s="2">
        <v>539396000</v>
      </c>
      <c r="L3882" s="2">
        <v>538016000</v>
      </c>
      <c r="M3882" s="2">
        <v>539120000</v>
      </c>
      <c r="N3882" s="2">
        <v>539948000</v>
      </c>
      <c r="O3882" s="2">
        <v>540868000</v>
      </c>
      <c r="P3882" s="2">
        <v>541144000</v>
      </c>
      <c r="Q3882" s="2">
        <v>542156000</v>
      </c>
      <c r="R3882" s="2">
        <v>544916000</v>
      </c>
      <c r="S3882" s="2">
        <v>547860000</v>
      </c>
      <c r="T3882" s="2">
        <v>549332000</v>
      </c>
      <c r="U3882" s="2">
        <v>550344000</v>
      </c>
      <c r="V3882" s="2">
        <v>550896000</v>
      </c>
      <c r="W3882" s="2">
        <v>553472000</v>
      </c>
      <c r="X3882" s="2">
        <v>554392000</v>
      </c>
      <c r="Y3882" s="2">
        <v>555588000</v>
      </c>
      <c r="Z3882" s="2">
        <v>557152000</v>
      </c>
      <c r="AA3882" s="2">
        <v>558348000</v>
      </c>
      <c r="AB3882" s="2">
        <v>558808000</v>
      </c>
      <c r="AC3882" s="2">
        <v>558992000</v>
      </c>
    </row>
    <row r="3883" spans="1:29">
      <c r="A3883" t="s">
        <v>14333</v>
      </c>
      <c r="B3883" t="s">
        <v>19</v>
      </c>
      <c r="C3883" s="2">
        <v>683610000</v>
      </c>
      <c r="D3883" s="2">
        <v>682022000</v>
      </c>
      <c r="E3883" s="2">
        <v>684859000</v>
      </c>
      <c r="F3883" s="2">
        <v>674984000</v>
      </c>
      <c r="G3883" s="2">
        <v>668174000</v>
      </c>
      <c r="H3883" s="2">
        <v>665110000</v>
      </c>
      <c r="I3883" s="2">
        <v>663294000</v>
      </c>
      <c r="J3883" s="2">
        <v>665450000</v>
      </c>
      <c r="K3883" s="2">
        <v>665450000</v>
      </c>
      <c r="L3883" s="2">
        <v>663748000</v>
      </c>
      <c r="M3883" s="2">
        <v>665110000</v>
      </c>
      <c r="N3883" s="2">
        <v>666132000</v>
      </c>
      <c r="O3883" s="2">
        <v>667266000</v>
      </c>
      <c r="P3883" s="2">
        <v>667607000</v>
      </c>
      <c r="Q3883" s="2">
        <v>668856000</v>
      </c>
      <c r="R3883" s="2">
        <v>672260000</v>
      </c>
      <c r="S3883" s="2">
        <v>675892000</v>
      </c>
      <c r="T3883" s="2">
        <v>677708000</v>
      </c>
      <c r="U3883" s="2">
        <v>678957000</v>
      </c>
      <c r="V3883" s="2">
        <v>679638000</v>
      </c>
      <c r="W3883" s="2">
        <v>682816000</v>
      </c>
      <c r="X3883" s="2">
        <v>683951000</v>
      </c>
      <c r="Y3883" s="2">
        <v>685426000</v>
      </c>
      <c r="Z3883" s="2">
        <v>687356000</v>
      </c>
      <c r="AA3883" s="2">
        <v>688832000</v>
      </c>
      <c r="AB3883" s="2">
        <v>689399000</v>
      </c>
      <c r="AC3883" s="2">
        <v>689626000</v>
      </c>
    </row>
    <row r="3884" spans="1:29">
      <c r="A3884" t="s">
        <v>14334</v>
      </c>
      <c r="B3884" t="s">
        <v>19</v>
      </c>
      <c r="C3884" s="2">
        <v>48184000</v>
      </c>
      <c r="D3884" s="2">
        <v>48072000</v>
      </c>
      <c r="E3884" s="2">
        <v>48272000</v>
      </c>
      <c r="F3884" s="2">
        <v>47576000</v>
      </c>
      <c r="G3884" s="2">
        <v>47096000</v>
      </c>
      <c r="H3884" s="2">
        <v>46880000</v>
      </c>
      <c r="I3884" s="2">
        <v>46752000</v>
      </c>
      <c r="J3884" s="2">
        <v>46904000</v>
      </c>
      <c r="K3884" s="2">
        <v>46904000</v>
      </c>
      <c r="L3884" s="2">
        <v>46784000</v>
      </c>
      <c r="M3884" s="2">
        <v>46880000</v>
      </c>
      <c r="N3884" s="2">
        <v>46952000</v>
      </c>
      <c r="O3884" s="2">
        <v>47032000</v>
      </c>
      <c r="P3884" s="2">
        <v>47056000</v>
      </c>
      <c r="Q3884" s="2">
        <v>47144000</v>
      </c>
      <c r="R3884" s="2">
        <v>47384000</v>
      </c>
      <c r="S3884" s="2">
        <v>47640000</v>
      </c>
      <c r="T3884" s="2">
        <v>47768000</v>
      </c>
      <c r="U3884" s="2">
        <v>47856000</v>
      </c>
      <c r="V3884" s="2">
        <v>47904000</v>
      </c>
      <c r="W3884" s="2">
        <v>48128000</v>
      </c>
      <c r="X3884" s="2">
        <v>48208000</v>
      </c>
      <c r="Y3884" s="2">
        <v>48312000</v>
      </c>
      <c r="Z3884" s="2">
        <v>48448000</v>
      </c>
      <c r="AA3884" s="2">
        <v>48552000</v>
      </c>
      <c r="AB3884" s="2">
        <v>48592000</v>
      </c>
      <c r="AC3884" s="2">
        <v>48608000</v>
      </c>
    </row>
    <row r="3885" spans="1:29">
      <c r="A3885" t="s">
        <v>14335</v>
      </c>
      <c r="B3885" t="s">
        <v>19</v>
      </c>
      <c r="C3885">
        <v>0</v>
      </c>
      <c r="D3885">
        <v>0</v>
      </c>
      <c r="E3885">
        <v>0</v>
      </c>
      <c r="F3885">
        <v>0</v>
      </c>
      <c r="G3885">
        <v>0</v>
      </c>
      <c r="H3885">
        <v>0</v>
      </c>
      <c r="I3885">
        <v>0</v>
      </c>
      <c r="J3885">
        <v>0</v>
      </c>
      <c r="K3885">
        <v>0</v>
      </c>
      <c r="L3885">
        <v>0</v>
      </c>
      <c r="M3885">
        <v>0</v>
      </c>
      <c r="N3885">
        <v>0</v>
      </c>
      <c r="O3885">
        <v>0</v>
      </c>
      <c r="P3885">
        <v>0</v>
      </c>
      <c r="Q3885">
        <v>0</v>
      </c>
      <c r="R3885">
        <v>0</v>
      </c>
      <c r="S3885">
        <v>0</v>
      </c>
      <c r="T3885">
        <v>0</v>
      </c>
      <c r="U3885">
        <v>0</v>
      </c>
      <c r="V3885">
        <v>0</v>
      </c>
      <c r="W3885">
        <v>0</v>
      </c>
      <c r="X3885">
        <v>0</v>
      </c>
      <c r="Y3885">
        <v>0</v>
      </c>
      <c r="Z3885">
        <v>0</v>
      </c>
      <c r="AA3885">
        <v>0</v>
      </c>
      <c r="AB3885">
        <v>0</v>
      </c>
      <c r="AC3885">
        <v>0</v>
      </c>
    </row>
    <row r="3886" spans="1:29">
      <c r="A3886" t="s">
        <v>14336</v>
      </c>
      <c r="B3886" t="s">
        <v>19</v>
      </c>
      <c r="C3886" s="2">
        <v>70251400000000</v>
      </c>
      <c r="D3886" s="2">
        <v>68991900000000</v>
      </c>
      <c r="E3886" s="2">
        <v>54152200000000</v>
      </c>
      <c r="F3886" s="2">
        <v>54111500000000</v>
      </c>
      <c r="G3886" s="2">
        <v>51722500000000</v>
      </c>
      <c r="H3886" s="2">
        <v>52497400000000</v>
      </c>
      <c r="I3886" s="2">
        <v>52948000000000</v>
      </c>
      <c r="J3886" s="2">
        <v>52854100000000</v>
      </c>
      <c r="K3886" s="2">
        <v>53133900000000</v>
      </c>
      <c r="L3886" s="2">
        <v>53719100000000</v>
      </c>
      <c r="M3886" s="2">
        <v>53151800000000</v>
      </c>
      <c r="N3886" s="2">
        <v>53052900000000</v>
      </c>
      <c r="O3886" s="2">
        <v>52409000000000</v>
      </c>
      <c r="P3886" s="2">
        <v>51958100000000</v>
      </c>
      <c r="Q3886" s="2">
        <v>51795800000000</v>
      </c>
      <c r="R3886" s="2">
        <v>51688600000000</v>
      </c>
      <c r="S3886" s="2">
        <v>51632900000000</v>
      </c>
      <c r="T3886" s="2">
        <v>51634500000000</v>
      </c>
      <c r="U3886" s="2">
        <v>51370100000000</v>
      </c>
      <c r="V3886" s="2">
        <v>50685100000000</v>
      </c>
      <c r="W3886" s="2">
        <v>50617200000000</v>
      </c>
      <c r="X3886" s="2">
        <v>50835100000000</v>
      </c>
      <c r="Y3886" s="2">
        <v>50886200000000</v>
      </c>
      <c r="Z3886" s="2">
        <v>50745700000000</v>
      </c>
      <c r="AA3886" s="2">
        <v>50340000000000</v>
      </c>
      <c r="AB3886" s="2">
        <v>50266200000000</v>
      </c>
      <c r="AC3886" s="2">
        <v>50953600000000</v>
      </c>
    </row>
    <row r="3887" spans="1:29">
      <c r="A3887" t="s">
        <v>14337</v>
      </c>
      <c r="B3887" t="s">
        <v>19</v>
      </c>
      <c r="C3887" s="2">
        <v>7582550000</v>
      </c>
      <c r="D3887" s="2">
        <v>7446600000</v>
      </c>
      <c r="E3887" s="2">
        <v>5844880000</v>
      </c>
      <c r="F3887" s="2">
        <v>5840500000</v>
      </c>
      <c r="G3887" s="2">
        <v>5582640000</v>
      </c>
      <c r="H3887" s="2">
        <v>5666280000</v>
      </c>
      <c r="I3887" s="2">
        <v>5714910000</v>
      </c>
      <c r="J3887" s="2">
        <v>5704780000</v>
      </c>
      <c r="K3887" s="2">
        <v>5734980000</v>
      </c>
      <c r="L3887" s="2">
        <v>5798140000</v>
      </c>
      <c r="M3887" s="2">
        <v>5736910000</v>
      </c>
      <c r="N3887" s="2">
        <v>5726230000</v>
      </c>
      <c r="O3887" s="2">
        <v>5656730000</v>
      </c>
      <c r="P3887" s="2">
        <v>5608060000</v>
      </c>
      <c r="Q3887" s="2">
        <v>5590550000</v>
      </c>
      <c r="R3887" s="2">
        <v>5578980000</v>
      </c>
      <c r="S3887" s="2">
        <v>5572970000</v>
      </c>
      <c r="T3887" s="2">
        <v>5573140000</v>
      </c>
      <c r="U3887" s="2">
        <v>5544600000</v>
      </c>
      <c r="V3887" s="2">
        <v>5470670000</v>
      </c>
      <c r="W3887" s="2">
        <v>5463340000</v>
      </c>
      <c r="X3887" s="2">
        <v>5486850000</v>
      </c>
      <c r="Y3887" s="2">
        <v>5492370000</v>
      </c>
      <c r="Z3887" s="2">
        <v>5477210000</v>
      </c>
      <c r="AA3887" s="2">
        <v>5433410000</v>
      </c>
      <c r="AB3887" s="2">
        <v>5425450000</v>
      </c>
      <c r="AC3887" s="2">
        <v>5499650000</v>
      </c>
    </row>
    <row r="3888" spans="1:29">
      <c r="A3888" t="s">
        <v>14338</v>
      </c>
      <c r="B3888" t="s">
        <v>19</v>
      </c>
      <c r="C3888" s="2">
        <v>42268700000</v>
      </c>
      <c r="D3888" s="2">
        <v>41510800000</v>
      </c>
      <c r="E3888" s="2">
        <v>32582100000</v>
      </c>
      <c r="F3888" s="2">
        <v>32557700000</v>
      </c>
      <c r="G3888" s="2">
        <v>31120200000</v>
      </c>
      <c r="H3888" s="2">
        <v>31586500000</v>
      </c>
      <c r="I3888" s="2">
        <v>31857600000</v>
      </c>
      <c r="J3888" s="2">
        <v>31801100000</v>
      </c>
      <c r="K3888" s="2">
        <v>31969500000</v>
      </c>
      <c r="L3888" s="2">
        <v>32321600000</v>
      </c>
      <c r="M3888" s="2">
        <v>31980200000</v>
      </c>
      <c r="N3888" s="2">
        <v>31920700000</v>
      </c>
      <c r="O3888" s="2">
        <v>31533300000</v>
      </c>
      <c r="P3888" s="2">
        <v>31262000000</v>
      </c>
      <c r="Q3888" s="2">
        <v>31164400000</v>
      </c>
      <c r="R3888" s="2">
        <v>31099900000</v>
      </c>
      <c r="S3888" s="2">
        <v>31066400000</v>
      </c>
      <c r="T3888" s="2">
        <v>31067300000</v>
      </c>
      <c r="U3888" s="2">
        <v>30908200000</v>
      </c>
      <c r="V3888" s="2">
        <v>30496100000</v>
      </c>
      <c r="W3888" s="2">
        <v>30455200000</v>
      </c>
      <c r="X3888" s="2">
        <v>30586300000</v>
      </c>
      <c r="Y3888" s="2">
        <v>30617000000</v>
      </c>
      <c r="Z3888" s="2">
        <v>30532600000</v>
      </c>
      <c r="AA3888" s="2">
        <v>30288400000</v>
      </c>
      <c r="AB3888" s="2">
        <v>30244000000</v>
      </c>
      <c r="AC3888" s="2">
        <v>30657600000</v>
      </c>
    </row>
    <row r="3889" spans="1:29">
      <c r="A3889" t="s">
        <v>14339</v>
      </c>
      <c r="B3889" t="s">
        <v>19</v>
      </c>
      <c r="C3889" s="2">
        <v>70713500000</v>
      </c>
      <c r="D3889" s="2">
        <v>69445700000</v>
      </c>
      <c r="E3889" s="2">
        <v>54508400000</v>
      </c>
      <c r="F3889" s="2">
        <v>54467500000</v>
      </c>
      <c r="G3889" s="2">
        <v>52062700000</v>
      </c>
      <c r="H3889" s="2">
        <v>52842700000</v>
      </c>
      <c r="I3889" s="2">
        <v>53296200000</v>
      </c>
      <c r="J3889" s="2">
        <v>53201700000</v>
      </c>
      <c r="K3889" s="2">
        <v>53483400000</v>
      </c>
      <c r="L3889" s="2">
        <v>54072400000</v>
      </c>
      <c r="M3889" s="2">
        <v>53501400000</v>
      </c>
      <c r="N3889" s="2">
        <v>53401800000</v>
      </c>
      <c r="O3889" s="2">
        <v>52753700000</v>
      </c>
      <c r="P3889" s="2">
        <v>52299800000</v>
      </c>
      <c r="Q3889" s="2">
        <v>52136500000</v>
      </c>
      <c r="R3889" s="2">
        <v>52028600000</v>
      </c>
      <c r="S3889" s="2">
        <v>51972500000</v>
      </c>
      <c r="T3889" s="2">
        <v>51974100000</v>
      </c>
      <c r="U3889" s="2">
        <v>51708000000</v>
      </c>
      <c r="V3889" s="2">
        <v>51018500000</v>
      </c>
      <c r="W3889" s="2">
        <v>50950100000</v>
      </c>
      <c r="X3889" s="2">
        <v>51169400000</v>
      </c>
      <c r="Y3889" s="2">
        <v>51220900000</v>
      </c>
      <c r="Z3889" s="2">
        <v>51079500000</v>
      </c>
      <c r="AA3889" s="2">
        <v>50671100000</v>
      </c>
      <c r="AB3889" s="2">
        <v>50596800000</v>
      </c>
      <c r="AC3889" s="2">
        <v>51288800000</v>
      </c>
    </row>
    <row r="3890" spans="1:29">
      <c r="A3890" t="s">
        <v>14340</v>
      </c>
      <c r="B3890" t="s">
        <v>19</v>
      </c>
      <c r="C3890" s="2">
        <v>2836010000</v>
      </c>
      <c r="D3890" s="2">
        <v>2785160000</v>
      </c>
      <c r="E3890" s="2">
        <v>2186090000</v>
      </c>
      <c r="F3890" s="2">
        <v>2184450000</v>
      </c>
      <c r="G3890" s="2">
        <v>2088010000</v>
      </c>
      <c r="H3890" s="2">
        <v>2119290000</v>
      </c>
      <c r="I3890" s="2">
        <v>2137480000</v>
      </c>
      <c r="J3890" s="2">
        <v>2133690000</v>
      </c>
      <c r="K3890" s="2">
        <v>2144980000</v>
      </c>
      <c r="L3890" s="2">
        <v>2168610000</v>
      </c>
      <c r="M3890" s="2">
        <v>2145710000</v>
      </c>
      <c r="N3890" s="2">
        <v>2141710000</v>
      </c>
      <c r="O3890" s="2">
        <v>2115720000</v>
      </c>
      <c r="P3890" s="2">
        <v>2097520000</v>
      </c>
      <c r="Q3890" s="2">
        <v>2090960000</v>
      </c>
      <c r="R3890" s="2">
        <v>2086640000</v>
      </c>
      <c r="S3890" s="2">
        <v>2084390000</v>
      </c>
      <c r="T3890" s="2">
        <v>2084450000</v>
      </c>
      <c r="U3890" s="2">
        <v>2073780000</v>
      </c>
      <c r="V3890" s="2">
        <v>2046130000</v>
      </c>
      <c r="W3890" s="2">
        <v>2043380000</v>
      </c>
      <c r="X3890" s="2">
        <v>2052180000</v>
      </c>
      <c r="Y3890" s="2">
        <v>2054240000</v>
      </c>
      <c r="Z3890" s="2">
        <v>2048570000</v>
      </c>
      <c r="AA3890" s="2">
        <v>2032190000</v>
      </c>
      <c r="AB3890" s="2">
        <v>2029210000</v>
      </c>
      <c r="AC3890" s="2">
        <v>2056970000</v>
      </c>
    </row>
    <row r="3891" spans="1:29">
      <c r="A3891" t="s">
        <v>14341</v>
      </c>
      <c r="B3891" t="s">
        <v>19</v>
      </c>
      <c r="C3891" s="2">
        <v>2665210000</v>
      </c>
      <c r="D3891" s="2">
        <v>2617430000</v>
      </c>
      <c r="E3891" s="2">
        <v>2054440000</v>
      </c>
      <c r="F3891" s="2">
        <v>2052890000</v>
      </c>
      <c r="G3891" s="2">
        <v>1962260000</v>
      </c>
      <c r="H3891" s="2">
        <v>1991660000</v>
      </c>
      <c r="I3891" s="2">
        <v>2008750000</v>
      </c>
      <c r="J3891" s="2">
        <v>2005190000</v>
      </c>
      <c r="K3891" s="2">
        <v>2015800000</v>
      </c>
      <c r="L3891" s="2">
        <v>2038010000</v>
      </c>
      <c r="M3891" s="2">
        <v>2016480000</v>
      </c>
      <c r="N3891" s="2">
        <v>2012730000</v>
      </c>
      <c r="O3891" s="2">
        <v>1988300000</v>
      </c>
      <c r="P3891" s="2">
        <v>1971190000</v>
      </c>
      <c r="Q3891" s="2">
        <v>1965040000</v>
      </c>
      <c r="R3891" s="2">
        <v>1960970000</v>
      </c>
      <c r="S3891" s="2">
        <v>1958860000</v>
      </c>
      <c r="T3891" s="2">
        <v>1958920000</v>
      </c>
      <c r="U3891" s="2">
        <v>1948890000</v>
      </c>
      <c r="V3891" s="2">
        <v>1922900000</v>
      </c>
      <c r="W3891" s="2">
        <v>1920320000</v>
      </c>
      <c r="X3891" s="2">
        <v>1928590000</v>
      </c>
      <c r="Y3891" s="2">
        <v>1930530000</v>
      </c>
      <c r="Z3891" s="2">
        <v>1925200000</v>
      </c>
      <c r="AA3891" s="2">
        <v>1909810000</v>
      </c>
      <c r="AB3891" s="2">
        <v>1907010000</v>
      </c>
      <c r="AC3891" s="2">
        <v>1933090000</v>
      </c>
    </row>
    <row r="3892" spans="1:29">
      <c r="A3892" t="s">
        <v>14342</v>
      </c>
      <c r="B3892" t="s">
        <v>19</v>
      </c>
      <c r="C3892" s="2">
        <v>1645730000</v>
      </c>
      <c r="D3892" s="2">
        <v>1616220000</v>
      </c>
      <c r="E3892" s="2">
        <v>1268590000</v>
      </c>
      <c r="F3892" s="2">
        <v>1267630000</v>
      </c>
      <c r="G3892" s="2">
        <v>1211670000</v>
      </c>
      <c r="H3892" s="2">
        <v>1229820000</v>
      </c>
      <c r="I3892" s="2">
        <v>1240380000</v>
      </c>
      <c r="J3892" s="2">
        <v>1238180000</v>
      </c>
      <c r="K3892" s="2">
        <v>1244730000</v>
      </c>
      <c r="L3892" s="2">
        <v>1258440000</v>
      </c>
      <c r="M3892" s="2">
        <v>1245150000</v>
      </c>
      <c r="N3892" s="2">
        <v>1242830000</v>
      </c>
      <c r="O3892" s="2">
        <v>1227750000</v>
      </c>
      <c r="P3892" s="2">
        <v>1217190000</v>
      </c>
      <c r="Q3892" s="2">
        <v>1213380000</v>
      </c>
      <c r="R3892" s="2">
        <v>1210870000</v>
      </c>
      <c r="S3892" s="2">
        <v>1209570000</v>
      </c>
      <c r="T3892" s="2">
        <v>1209610000</v>
      </c>
      <c r="U3892" s="2">
        <v>1203410000</v>
      </c>
      <c r="V3892" s="2">
        <v>1187360000</v>
      </c>
      <c r="W3892" s="2">
        <v>1185770000</v>
      </c>
      <c r="X3892" s="2">
        <v>1190880000</v>
      </c>
      <c r="Y3892" s="2">
        <v>1192070000</v>
      </c>
      <c r="Z3892" s="2">
        <v>1188780000</v>
      </c>
      <c r="AA3892" s="2">
        <v>1179280000</v>
      </c>
      <c r="AB3892" s="2">
        <v>1177550000</v>
      </c>
      <c r="AC3892" s="2">
        <v>1193660000</v>
      </c>
    </row>
    <row r="3893" spans="1:29">
      <c r="A3893" t="s">
        <v>14343</v>
      </c>
      <c r="B3893" t="s">
        <v>19</v>
      </c>
      <c r="C3893" s="2">
        <v>166824000</v>
      </c>
      <c r="D3893" s="2">
        <v>163833000</v>
      </c>
      <c r="E3893" s="2">
        <v>128594000</v>
      </c>
      <c r="F3893" s="2">
        <v>128497000</v>
      </c>
      <c r="G3893" s="2">
        <v>122824000</v>
      </c>
      <c r="H3893" s="2">
        <v>124664000</v>
      </c>
      <c r="I3893" s="2">
        <v>125734000</v>
      </c>
      <c r="J3893" s="2">
        <v>125511000</v>
      </c>
      <c r="K3893" s="2">
        <v>126176000</v>
      </c>
      <c r="L3893" s="2">
        <v>127565000</v>
      </c>
      <c r="M3893" s="2">
        <v>126218000</v>
      </c>
      <c r="N3893" s="2">
        <v>125983000</v>
      </c>
      <c r="O3893" s="2">
        <v>124454000</v>
      </c>
      <c r="P3893" s="2">
        <v>123383000</v>
      </c>
      <c r="Q3893" s="2">
        <v>122998000</v>
      </c>
      <c r="R3893" s="2">
        <v>122743000</v>
      </c>
      <c r="S3893" s="2">
        <v>122611000</v>
      </c>
      <c r="T3893" s="2">
        <v>122615000</v>
      </c>
      <c r="U3893" s="2">
        <v>121987000</v>
      </c>
      <c r="V3893" s="2">
        <v>120360000</v>
      </c>
      <c r="W3893" s="2">
        <v>120199000</v>
      </c>
      <c r="X3893" s="2">
        <v>120716000</v>
      </c>
      <c r="Y3893" s="2">
        <v>120838000</v>
      </c>
      <c r="Z3893" s="2">
        <v>120504000</v>
      </c>
      <c r="AA3893" s="2">
        <v>119541000</v>
      </c>
      <c r="AB3893" s="2">
        <v>119366000</v>
      </c>
      <c r="AC3893" s="2">
        <v>120998000</v>
      </c>
    </row>
    <row r="3894" spans="1:29">
      <c r="A3894" t="s">
        <v>14344</v>
      </c>
      <c r="B3894" t="s">
        <v>19</v>
      </c>
      <c r="C3894" s="2">
        <v>1218080000</v>
      </c>
      <c r="D3894" s="2">
        <v>1196240000</v>
      </c>
      <c r="E3894" s="2">
        <v>938937000</v>
      </c>
      <c r="F3894" s="2">
        <v>938233000</v>
      </c>
      <c r="G3894" s="2">
        <v>896809000</v>
      </c>
      <c r="H3894" s="2">
        <v>910245000</v>
      </c>
      <c r="I3894" s="2">
        <v>918057000</v>
      </c>
      <c r="J3894" s="2">
        <v>916430000</v>
      </c>
      <c r="K3894" s="2">
        <v>921282000</v>
      </c>
      <c r="L3894" s="2">
        <v>931428000</v>
      </c>
      <c r="M3894" s="2">
        <v>921592000</v>
      </c>
      <c r="N3894" s="2">
        <v>919876000</v>
      </c>
      <c r="O3894" s="2">
        <v>908712000</v>
      </c>
      <c r="P3894" s="2">
        <v>900893000</v>
      </c>
      <c r="Q3894" s="2">
        <v>898080000</v>
      </c>
      <c r="R3894" s="2">
        <v>896222000</v>
      </c>
      <c r="S3894" s="2">
        <v>895256000</v>
      </c>
      <c r="T3894" s="2">
        <v>895284000</v>
      </c>
      <c r="U3894" s="2">
        <v>890699000</v>
      </c>
      <c r="V3894" s="2">
        <v>878822000</v>
      </c>
      <c r="W3894" s="2">
        <v>877644000</v>
      </c>
      <c r="X3894" s="2">
        <v>881422000</v>
      </c>
      <c r="Y3894" s="2">
        <v>882308000</v>
      </c>
      <c r="Z3894" s="2">
        <v>879873000</v>
      </c>
      <c r="AA3894" s="2">
        <v>872838000</v>
      </c>
      <c r="AB3894" s="2">
        <v>871558000</v>
      </c>
      <c r="AC3894" s="2">
        <v>883478000</v>
      </c>
    </row>
    <row r="3895" spans="1:29">
      <c r="A3895" t="s">
        <v>14345</v>
      </c>
      <c r="B3895" t="s">
        <v>19</v>
      </c>
      <c r="C3895" s="2">
        <v>1502740000</v>
      </c>
      <c r="D3895" s="2">
        <v>1475800000</v>
      </c>
      <c r="E3895" s="2">
        <v>1158360000</v>
      </c>
      <c r="F3895" s="2">
        <v>1157490000</v>
      </c>
      <c r="G3895" s="2">
        <v>1106390000</v>
      </c>
      <c r="H3895" s="2">
        <v>1122970000</v>
      </c>
      <c r="I3895" s="2">
        <v>1132600000</v>
      </c>
      <c r="J3895" s="2">
        <v>1130600000</v>
      </c>
      <c r="K3895" s="2">
        <v>1136580000</v>
      </c>
      <c r="L3895" s="2">
        <v>1149100000</v>
      </c>
      <c r="M3895" s="2">
        <v>1136960000</v>
      </c>
      <c r="N3895" s="2">
        <v>1134850000</v>
      </c>
      <c r="O3895" s="2">
        <v>1121070000</v>
      </c>
      <c r="P3895" s="2">
        <v>1111430000</v>
      </c>
      <c r="Q3895" s="2">
        <v>1107960000</v>
      </c>
      <c r="R3895" s="2">
        <v>1105670000</v>
      </c>
      <c r="S3895" s="2">
        <v>1104470000</v>
      </c>
      <c r="T3895" s="2">
        <v>1104510000</v>
      </c>
      <c r="U3895" s="2">
        <v>1098850000</v>
      </c>
      <c r="V3895" s="2">
        <v>1084200000</v>
      </c>
      <c r="W3895" s="2">
        <v>1082750000</v>
      </c>
      <c r="X3895" s="2">
        <v>1087410000</v>
      </c>
      <c r="Y3895" s="2">
        <v>1088500000</v>
      </c>
      <c r="Z3895" s="2">
        <v>1085500000</v>
      </c>
      <c r="AA3895" s="2">
        <v>1076820000</v>
      </c>
      <c r="AB3895" s="2">
        <v>1075240000</v>
      </c>
      <c r="AC3895" s="2">
        <v>1089940000</v>
      </c>
    </row>
    <row r="3896" spans="1:29">
      <c r="A3896" t="s">
        <v>14346</v>
      </c>
      <c r="B3896" t="s">
        <v>19</v>
      </c>
      <c r="C3896" s="2">
        <v>105920000</v>
      </c>
      <c r="D3896" s="2">
        <v>104021000</v>
      </c>
      <c r="E3896" s="2">
        <v>81646700</v>
      </c>
      <c r="F3896" s="2">
        <v>81585400</v>
      </c>
      <c r="G3896" s="2">
        <v>77983400</v>
      </c>
      <c r="H3896" s="2">
        <v>79151800</v>
      </c>
      <c r="I3896" s="2">
        <v>79831100</v>
      </c>
      <c r="J3896" s="2">
        <v>79689600</v>
      </c>
      <c r="K3896" s="2">
        <v>80111400</v>
      </c>
      <c r="L3896" s="2">
        <v>80993700</v>
      </c>
      <c r="M3896" s="2">
        <v>80138400</v>
      </c>
      <c r="N3896" s="2">
        <v>79989200</v>
      </c>
      <c r="O3896" s="2">
        <v>79018500</v>
      </c>
      <c r="P3896" s="2">
        <v>78338600</v>
      </c>
      <c r="Q3896" s="2">
        <v>78093900</v>
      </c>
      <c r="R3896" s="2">
        <v>77932400</v>
      </c>
      <c r="S3896" s="2">
        <v>77848400</v>
      </c>
      <c r="T3896" s="2">
        <v>77850700</v>
      </c>
      <c r="U3896" s="2">
        <v>77452100</v>
      </c>
      <c r="V3896" s="2">
        <v>76419300</v>
      </c>
      <c r="W3896" s="2">
        <v>76316900</v>
      </c>
      <c r="X3896" s="2">
        <v>76645400</v>
      </c>
      <c r="Y3896" s="2">
        <v>76722400</v>
      </c>
      <c r="Z3896" s="2">
        <v>76510700</v>
      </c>
      <c r="AA3896" s="2">
        <v>75898900</v>
      </c>
      <c r="AB3896" s="2">
        <v>75787700</v>
      </c>
      <c r="AC3896" s="2">
        <v>76824200</v>
      </c>
    </row>
    <row r="3897" spans="1:29">
      <c r="A3897" t="s">
        <v>14347</v>
      </c>
      <c r="B3897" t="s">
        <v>19</v>
      </c>
      <c r="C3897">
        <v>0</v>
      </c>
      <c r="D3897">
        <v>0</v>
      </c>
      <c r="E3897">
        <v>0</v>
      </c>
      <c r="F3897">
        <v>0</v>
      </c>
      <c r="G3897">
        <v>0</v>
      </c>
      <c r="H3897">
        <v>0</v>
      </c>
      <c r="I3897">
        <v>0</v>
      </c>
      <c r="J3897">
        <v>0</v>
      </c>
      <c r="K3897">
        <v>0</v>
      </c>
      <c r="L3897">
        <v>0</v>
      </c>
      <c r="M3897">
        <v>0</v>
      </c>
      <c r="N3897">
        <v>0</v>
      </c>
      <c r="O3897">
        <v>0</v>
      </c>
      <c r="P3897">
        <v>0</v>
      </c>
      <c r="Q3897">
        <v>0</v>
      </c>
      <c r="R3897">
        <v>0</v>
      </c>
      <c r="S3897">
        <v>0</v>
      </c>
      <c r="T3897">
        <v>0</v>
      </c>
      <c r="U3897">
        <v>0</v>
      </c>
      <c r="V3897">
        <v>0</v>
      </c>
      <c r="W3897">
        <v>0</v>
      </c>
      <c r="X3897">
        <v>0</v>
      </c>
      <c r="Y3897">
        <v>0</v>
      </c>
      <c r="Z3897">
        <v>0</v>
      </c>
      <c r="AA3897">
        <v>0</v>
      </c>
      <c r="AB3897">
        <v>0</v>
      </c>
      <c r="AC3897">
        <v>0</v>
      </c>
    </row>
    <row r="3898" spans="1:29">
      <c r="A3898" t="s">
        <v>14348</v>
      </c>
      <c r="B3898" t="s">
        <v>19</v>
      </c>
      <c r="C3898" s="2">
        <v>123323000000000</v>
      </c>
      <c r="D3898" s="2">
        <v>125052000000000</v>
      </c>
      <c r="E3898" s="2">
        <v>124035000000000</v>
      </c>
      <c r="F3898" s="2">
        <v>124104000000000</v>
      </c>
      <c r="G3898" s="2">
        <v>123591000000000</v>
      </c>
      <c r="H3898" s="2">
        <v>123416000000000</v>
      </c>
      <c r="I3898" s="2">
        <v>124506000000000</v>
      </c>
      <c r="J3898" s="2">
        <v>125345000000000</v>
      </c>
      <c r="K3898" s="2">
        <v>125215000000000</v>
      </c>
      <c r="L3898" s="2">
        <v>125054000000000</v>
      </c>
      <c r="M3898" s="2">
        <v>124624000000000</v>
      </c>
      <c r="N3898" s="2">
        <v>122274000000000</v>
      </c>
      <c r="O3898" s="2">
        <v>121701000000000</v>
      </c>
      <c r="P3898" s="2">
        <v>121671000000000</v>
      </c>
      <c r="Q3898" s="2">
        <v>121872000000000</v>
      </c>
      <c r="R3898" s="2">
        <v>121938000000000</v>
      </c>
      <c r="S3898" s="2">
        <v>123114000000000</v>
      </c>
      <c r="T3898" s="2">
        <v>123679000000000</v>
      </c>
      <c r="U3898" s="2">
        <v>124492000000000</v>
      </c>
      <c r="V3898" s="2">
        <v>125103000000000</v>
      </c>
      <c r="W3898" s="2">
        <v>125845000000000</v>
      </c>
      <c r="X3898" s="2">
        <v>126695000000000</v>
      </c>
      <c r="Y3898" s="2">
        <v>127219000000000</v>
      </c>
      <c r="Z3898" s="2">
        <v>128390000000000</v>
      </c>
      <c r="AA3898" s="2">
        <v>129933000000000</v>
      </c>
      <c r="AB3898" s="2">
        <v>131145000000000</v>
      </c>
      <c r="AC3898" s="2">
        <v>131705000000000</v>
      </c>
    </row>
    <row r="3899" spans="1:29">
      <c r="A3899" t="s">
        <v>14349</v>
      </c>
      <c r="B3899" t="s">
        <v>19</v>
      </c>
      <c r="C3899" s="2">
        <v>13310800000</v>
      </c>
      <c r="D3899" s="2">
        <v>13497400000</v>
      </c>
      <c r="E3899" s="2">
        <v>13387700000</v>
      </c>
      <c r="F3899" s="2">
        <v>13395100000</v>
      </c>
      <c r="G3899" s="2">
        <v>13339700000</v>
      </c>
      <c r="H3899" s="2">
        <v>13320800000</v>
      </c>
      <c r="I3899" s="2">
        <v>13438400000</v>
      </c>
      <c r="J3899" s="2">
        <v>13529100000</v>
      </c>
      <c r="K3899" s="2">
        <v>13515000000</v>
      </c>
      <c r="L3899" s="2">
        <v>13497700000</v>
      </c>
      <c r="M3899" s="2">
        <v>13451200000</v>
      </c>
      <c r="N3899" s="2">
        <v>13197600000</v>
      </c>
      <c r="O3899" s="2">
        <v>13135700000</v>
      </c>
      <c r="P3899" s="2">
        <v>13132500000</v>
      </c>
      <c r="Q3899" s="2">
        <v>13154100000</v>
      </c>
      <c r="R3899" s="2">
        <v>13161300000</v>
      </c>
      <c r="S3899" s="2">
        <v>13288200000</v>
      </c>
      <c r="T3899" s="2">
        <v>13349200000</v>
      </c>
      <c r="U3899" s="2">
        <v>13437000000</v>
      </c>
      <c r="V3899" s="2">
        <v>13502900000</v>
      </c>
      <c r="W3899" s="2">
        <v>13583100000</v>
      </c>
      <c r="X3899" s="2">
        <v>13674800000</v>
      </c>
      <c r="Y3899" s="2">
        <v>13731300000</v>
      </c>
      <c r="Z3899" s="2">
        <v>13857700000</v>
      </c>
      <c r="AA3899" s="2">
        <v>14024300000</v>
      </c>
      <c r="AB3899" s="2">
        <v>14155100000</v>
      </c>
      <c r="AC3899" s="2">
        <v>14215400000</v>
      </c>
    </row>
    <row r="3900" spans="1:29">
      <c r="A3900" t="s">
        <v>14350</v>
      </c>
      <c r="B3900" t="s">
        <v>19</v>
      </c>
      <c r="C3900" s="2">
        <v>74200600000</v>
      </c>
      <c r="D3900" s="2">
        <v>75240700000</v>
      </c>
      <c r="E3900" s="2">
        <v>74629100000</v>
      </c>
      <c r="F3900" s="2">
        <v>74670800000</v>
      </c>
      <c r="G3900" s="2">
        <v>74361900000</v>
      </c>
      <c r="H3900" s="2">
        <v>74256500000</v>
      </c>
      <c r="I3900" s="2">
        <v>74912200000</v>
      </c>
      <c r="J3900" s="2">
        <v>75417500000</v>
      </c>
      <c r="K3900" s="2">
        <v>75338900000</v>
      </c>
      <c r="L3900" s="2">
        <v>75242300000</v>
      </c>
      <c r="M3900" s="2">
        <v>74983600000</v>
      </c>
      <c r="N3900" s="2">
        <v>73569700000</v>
      </c>
      <c r="O3900" s="2">
        <v>73224600000</v>
      </c>
      <c r="P3900" s="2">
        <v>73206500000</v>
      </c>
      <c r="Q3900" s="2">
        <v>73327300000</v>
      </c>
      <c r="R3900" s="2">
        <v>73367400000</v>
      </c>
      <c r="S3900" s="2">
        <v>74074700000</v>
      </c>
      <c r="T3900" s="2">
        <v>74414600000</v>
      </c>
      <c r="U3900" s="2">
        <v>74904200000</v>
      </c>
      <c r="V3900" s="2">
        <v>75271700000</v>
      </c>
      <c r="W3900" s="2">
        <v>75718400000</v>
      </c>
      <c r="X3900" s="2">
        <v>76229800000</v>
      </c>
      <c r="Y3900" s="2">
        <v>76544500000</v>
      </c>
      <c r="Z3900" s="2">
        <v>77249500000</v>
      </c>
      <c r="AA3900" s="2">
        <v>78177900000</v>
      </c>
      <c r="AB3900" s="2">
        <v>78906900000</v>
      </c>
      <c r="AC3900" s="2">
        <v>79243600000</v>
      </c>
    </row>
    <row r="3901" spans="1:29">
      <c r="A3901" t="s">
        <v>14351</v>
      </c>
      <c r="B3901" t="s">
        <v>19</v>
      </c>
      <c r="C3901" s="2">
        <v>124134000000</v>
      </c>
      <c r="D3901" s="2">
        <v>125874000000</v>
      </c>
      <c r="E3901" s="2">
        <v>124851000000</v>
      </c>
      <c r="F3901" s="2">
        <v>124921000000</v>
      </c>
      <c r="G3901" s="2">
        <v>124404000000</v>
      </c>
      <c r="H3901" s="2">
        <v>124228000000</v>
      </c>
      <c r="I3901" s="2">
        <v>125325000000</v>
      </c>
      <c r="J3901" s="2">
        <v>126170000000</v>
      </c>
      <c r="K3901" s="2">
        <v>126038000000</v>
      </c>
      <c r="L3901" s="2">
        <v>125877000000</v>
      </c>
      <c r="M3901" s="2">
        <v>125444000000</v>
      </c>
      <c r="N3901" s="2">
        <v>123079000000</v>
      </c>
      <c r="O3901" s="2">
        <v>122501000000</v>
      </c>
      <c r="P3901" s="2">
        <v>122471000000</v>
      </c>
      <c r="Q3901" s="2">
        <v>122673000000</v>
      </c>
      <c r="R3901" s="2">
        <v>122740000000</v>
      </c>
      <c r="S3901" s="2">
        <v>123923000000</v>
      </c>
      <c r="T3901" s="2">
        <v>124492000000</v>
      </c>
      <c r="U3901" s="2">
        <v>125311000000</v>
      </c>
      <c r="V3901" s="2">
        <v>125926000000</v>
      </c>
      <c r="W3901" s="2">
        <v>126673000000</v>
      </c>
      <c r="X3901" s="2">
        <v>127529000000</v>
      </c>
      <c r="Y3901" s="2">
        <v>128055000000</v>
      </c>
      <c r="Z3901" s="2">
        <v>129235000000</v>
      </c>
      <c r="AA3901" s="2">
        <v>130788000000</v>
      </c>
      <c r="AB3901" s="2">
        <v>132008000000</v>
      </c>
      <c r="AC3901" s="2">
        <v>132571000000</v>
      </c>
    </row>
    <row r="3902" spans="1:29">
      <c r="A3902" t="s">
        <v>14352</v>
      </c>
      <c r="B3902" t="s">
        <v>19</v>
      </c>
      <c r="C3902" s="2">
        <v>4978470000</v>
      </c>
      <c r="D3902" s="2">
        <v>5048260000</v>
      </c>
      <c r="E3902" s="2">
        <v>5007220000</v>
      </c>
      <c r="F3902" s="2">
        <v>5010020000</v>
      </c>
      <c r="G3902" s="2">
        <v>4989300000</v>
      </c>
      <c r="H3902" s="2">
        <v>4982220000</v>
      </c>
      <c r="I3902" s="2">
        <v>5026210000</v>
      </c>
      <c r="J3902" s="2">
        <v>5060120000</v>
      </c>
      <c r="K3902" s="2">
        <v>5054850000</v>
      </c>
      <c r="L3902" s="2">
        <v>5048360000</v>
      </c>
      <c r="M3902" s="2">
        <v>5031000000</v>
      </c>
      <c r="N3902" s="2">
        <v>4936140000</v>
      </c>
      <c r="O3902" s="2">
        <v>4912990000</v>
      </c>
      <c r="P3902" s="2">
        <v>4911770000</v>
      </c>
      <c r="Q3902" s="2">
        <v>4919880000</v>
      </c>
      <c r="R3902" s="2">
        <v>4922560000</v>
      </c>
      <c r="S3902" s="2">
        <v>4970020000</v>
      </c>
      <c r="T3902" s="2">
        <v>4992830000</v>
      </c>
      <c r="U3902" s="2">
        <v>5025680000</v>
      </c>
      <c r="V3902" s="2">
        <v>5050340000</v>
      </c>
      <c r="W3902" s="2">
        <v>5080300000</v>
      </c>
      <c r="X3902" s="2">
        <v>5114620000</v>
      </c>
      <c r="Y3902" s="2">
        <v>5135740000</v>
      </c>
      <c r="Z3902" s="2">
        <v>5183040000</v>
      </c>
      <c r="AA3902" s="2">
        <v>5245330000</v>
      </c>
      <c r="AB3902" s="2">
        <v>5294240000</v>
      </c>
      <c r="AC3902" s="2">
        <v>5316830000</v>
      </c>
    </row>
    <row r="3903" spans="1:29">
      <c r="A3903" t="s">
        <v>14353</v>
      </c>
      <c r="B3903" t="s">
        <v>19</v>
      </c>
      <c r="C3903" s="2">
        <v>4678650000</v>
      </c>
      <c r="D3903" s="2">
        <v>4744230000</v>
      </c>
      <c r="E3903" s="2">
        <v>4705670000</v>
      </c>
      <c r="F3903" s="2">
        <v>4708290000</v>
      </c>
      <c r="G3903" s="2">
        <v>4688820000</v>
      </c>
      <c r="H3903" s="2">
        <v>4682170000</v>
      </c>
      <c r="I3903" s="2">
        <v>4723520000</v>
      </c>
      <c r="J3903" s="2">
        <v>4755380000</v>
      </c>
      <c r="K3903" s="2">
        <v>4750420000</v>
      </c>
      <c r="L3903" s="2">
        <v>4744330000</v>
      </c>
      <c r="M3903" s="2">
        <v>4728020000</v>
      </c>
      <c r="N3903" s="2">
        <v>4638860000</v>
      </c>
      <c r="O3903" s="2">
        <v>4617110000</v>
      </c>
      <c r="P3903" s="2">
        <v>4615960000</v>
      </c>
      <c r="Q3903" s="2">
        <v>4623580000</v>
      </c>
      <c r="R3903" s="2">
        <v>4626110000</v>
      </c>
      <c r="S3903" s="2">
        <v>4670710000</v>
      </c>
      <c r="T3903" s="2">
        <v>4692140000</v>
      </c>
      <c r="U3903" s="2">
        <v>4723010000</v>
      </c>
      <c r="V3903" s="2">
        <v>4746190000</v>
      </c>
      <c r="W3903" s="2">
        <v>4774350000</v>
      </c>
      <c r="X3903" s="2">
        <v>4806590000</v>
      </c>
      <c r="Y3903" s="2">
        <v>4826440000</v>
      </c>
      <c r="Z3903" s="2">
        <v>4870890000</v>
      </c>
      <c r="AA3903" s="2">
        <v>4929430000</v>
      </c>
      <c r="AB3903" s="2">
        <v>4975400000</v>
      </c>
      <c r="AC3903" s="2">
        <v>4996630000</v>
      </c>
    </row>
    <row r="3904" spans="1:29">
      <c r="A3904" t="s">
        <v>14354</v>
      </c>
      <c r="B3904" t="s">
        <v>19</v>
      </c>
      <c r="C3904" s="2">
        <v>2889000000</v>
      </c>
      <c r="D3904" s="2">
        <v>2929500000</v>
      </c>
      <c r="E3904" s="2">
        <v>2905680000</v>
      </c>
      <c r="F3904" s="2">
        <v>2907310000</v>
      </c>
      <c r="G3904" s="2">
        <v>2895280000</v>
      </c>
      <c r="H3904" s="2">
        <v>2891180000</v>
      </c>
      <c r="I3904" s="2">
        <v>2916710000</v>
      </c>
      <c r="J3904" s="2">
        <v>2936380000</v>
      </c>
      <c r="K3904" s="2">
        <v>2933320000</v>
      </c>
      <c r="L3904" s="2">
        <v>2929560000</v>
      </c>
      <c r="M3904" s="2">
        <v>2919490000</v>
      </c>
      <c r="N3904" s="2">
        <v>2864440000</v>
      </c>
      <c r="O3904" s="2">
        <v>2851000000</v>
      </c>
      <c r="P3904" s="2">
        <v>2850290000</v>
      </c>
      <c r="Q3904" s="2">
        <v>2855000000</v>
      </c>
      <c r="R3904" s="2">
        <v>2856560000</v>
      </c>
      <c r="S3904" s="2">
        <v>2884100000</v>
      </c>
      <c r="T3904" s="2">
        <v>2897330000</v>
      </c>
      <c r="U3904" s="2">
        <v>2916400000</v>
      </c>
      <c r="V3904" s="2">
        <v>2930700000</v>
      </c>
      <c r="W3904" s="2">
        <v>2948090000</v>
      </c>
      <c r="X3904" s="2">
        <v>2968010000</v>
      </c>
      <c r="Y3904" s="2">
        <v>2980260000</v>
      </c>
      <c r="Z3904" s="2">
        <v>3007710000</v>
      </c>
      <c r="AA3904" s="2">
        <v>3043860000</v>
      </c>
      <c r="AB3904" s="2">
        <v>3072240000</v>
      </c>
      <c r="AC3904" s="2">
        <v>3085350000</v>
      </c>
    </row>
    <row r="3905" spans="1:29">
      <c r="A3905" t="s">
        <v>14355</v>
      </c>
      <c r="B3905" t="s">
        <v>19</v>
      </c>
      <c r="C3905" s="2">
        <v>292851000</v>
      </c>
      <c r="D3905" s="2">
        <v>296956000</v>
      </c>
      <c r="E3905" s="2">
        <v>294542000</v>
      </c>
      <c r="F3905" s="2">
        <v>294707000</v>
      </c>
      <c r="G3905" s="2">
        <v>293488000</v>
      </c>
      <c r="H3905" s="2">
        <v>293072000</v>
      </c>
      <c r="I3905" s="2">
        <v>295660000</v>
      </c>
      <c r="J3905" s="2">
        <v>297654000</v>
      </c>
      <c r="K3905" s="2">
        <v>297344000</v>
      </c>
      <c r="L3905" s="2">
        <v>296963000</v>
      </c>
      <c r="M3905" s="2">
        <v>295941000</v>
      </c>
      <c r="N3905" s="2">
        <v>290361000</v>
      </c>
      <c r="O3905" s="2">
        <v>288999000</v>
      </c>
      <c r="P3905" s="2">
        <v>288928000</v>
      </c>
      <c r="Q3905" s="2">
        <v>289405000</v>
      </c>
      <c r="R3905" s="2">
        <v>289563000</v>
      </c>
      <c r="S3905" s="2">
        <v>292354000</v>
      </c>
      <c r="T3905" s="2">
        <v>293696000</v>
      </c>
      <c r="U3905" s="2">
        <v>295628000</v>
      </c>
      <c r="V3905" s="2">
        <v>297079000</v>
      </c>
      <c r="W3905" s="2">
        <v>298841000</v>
      </c>
      <c r="X3905" s="2">
        <v>300860000</v>
      </c>
      <c r="Y3905" s="2">
        <v>302102000</v>
      </c>
      <c r="Z3905" s="2">
        <v>304885000</v>
      </c>
      <c r="AA3905" s="2">
        <v>308549000</v>
      </c>
      <c r="AB3905" s="2">
        <v>311426000</v>
      </c>
      <c r="AC3905" s="2">
        <v>312755000</v>
      </c>
    </row>
    <row r="3906" spans="1:29">
      <c r="A3906" t="s">
        <v>14356</v>
      </c>
      <c r="B3906" t="s">
        <v>19</v>
      </c>
      <c r="C3906" s="2">
        <v>2138280000</v>
      </c>
      <c r="D3906" s="2">
        <v>2168250000</v>
      </c>
      <c r="E3906" s="2">
        <v>2150630000</v>
      </c>
      <c r="F3906" s="2">
        <v>2151830000</v>
      </c>
      <c r="G3906" s="2">
        <v>2142930000</v>
      </c>
      <c r="H3906" s="2">
        <v>2139890000</v>
      </c>
      <c r="I3906" s="2">
        <v>2158790000</v>
      </c>
      <c r="J3906" s="2">
        <v>2173350000</v>
      </c>
      <c r="K3906" s="2">
        <v>2171080000</v>
      </c>
      <c r="L3906" s="2">
        <v>2168300000</v>
      </c>
      <c r="M3906" s="2">
        <v>2160840000</v>
      </c>
      <c r="N3906" s="2">
        <v>2120100000</v>
      </c>
      <c r="O3906" s="2">
        <v>2110150000</v>
      </c>
      <c r="P3906" s="2">
        <v>2109630000</v>
      </c>
      <c r="Q3906" s="2">
        <v>2113110000</v>
      </c>
      <c r="R3906" s="2">
        <v>2114270000</v>
      </c>
      <c r="S3906" s="2">
        <v>2134650000</v>
      </c>
      <c r="T3906" s="2">
        <v>2144450000</v>
      </c>
      <c r="U3906" s="2">
        <v>2158560000</v>
      </c>
      <c r="V3906" s="2">
        <v>2169150000</v>
      </c>
      <c r="W3906" s="2">
        <v>2182020000</v>
      </c>
      <c r="X3906" s="2">
        <v>2196750000</v>
      </c>
      <c r="Y3906" s="2">
        <v>2205820000</v>
      </c>
      <c r="Z3906" s="2">
        <v>2226140000</v>
      </c>
      <c r="AA3906" s="2">
        <v>2252900000</v>
      </c>
      <c r="AB3906" s="2">
        <v>2273900000</v>
      </c>
      <c r="AC3906" s="2">
        <v>2283610000</v>
      </c>
    </row>
    <row r="3907" spans="1:29">
      <c r="A3907" t="s">
        <v>14357</v>
      </c>
      <c r="B3907" t="s">
        <v>19</v>
      </c>
      <c r="C3907" s="2">
        <v>2637990000</v>
      </c>
      <c r="D3907" s="2">
        <v>2674960000</v>
      </c>
      <c r="E3907" s="2">
        <v>2653220000</v>
      </c>
      <c r="F3907" s="2">
        <v>2654700000</v>
      </c>
      <c r="G3907" s="2">
        <v>2643720000</v>
      </c>
      <c r="H3907" s="2">
        <v>2639970000</v>
      </c>
      <c r="I3907" s="2">
        <v>2663280000</v>
      </c>
      <c r="J3907" s="2">
        <v>2681250000</v>
      </c>
      <c r="K3907" s="2">
        <v>2678450000</v>
      </c>
      <c r="L3907" s="2">
        <v>2675020000</v>
      </c>
      <c r="M3907" s="2">
        <v>2665820000</v>
      </c>
      <c r="N3907" s="2">
        <v>2615550000</v>
      </c>
      <c r="O3907" s="2">
        <v>2603290000</v>
      </c>
      <c r="P3907" s="2">
        <v>2602640000</v>
      </c>
      <c r="Q3907" s="2">
        <v>2606940000</v>
      </c>
      <c r="R3907" s="2">
        <v>2608360000</v>
      </c>
      <c r="S3907" s="2">
        <v>2633510000</v>
      </c>
      <c r="T3907" s="2">
        <v>2645600000</v>
      </c>
      <c r="U3907" s="2">
        <v>2663000000</v>
      </c>
      <c r="V3907" s="2">
        <v>2676070000</v>
      </c>
      <c r="W3907" s="2">
        <v>2691940000</v>
      </c>
      <c r="X3907" s="2">
        <v>2710130000</v>
      </c>
      <c r="Y3907" s="2">
        <v>2721320000</v>
      </c>
      <c r="Z3907" s="2">
        <v>2746380000</v>
      </c>
      <c r="AA3907" s="2">
        <v>2779390000</v>
      </c>
      <c r="AB3907" s="2">
        <v>2805310000</v>
      </c>
      <c r="AC3907" s="2">
        <v>2817280000</v>
      </c>
    </row>
    <row r="3908" spans="1:29">
      <c r="A3908" t="s">
        <v>14358</v>
      </c>
      <c r="B3908" t="s">
        <v>19</v>
      </c>
      <c r="C3908" s="2">
        <v>185937000</v>
      </c>
      <c r="D3908" s="2">
        <v>188544000</v>
      </c>
      <c r="E3908" s="2">
        <v>187011000</v>
      </c>
      <c r="F3908" s="2">
        <v>187116000</v>
      </c>
      <c r="G3908" s="2">
        <v>186342000</v>
      </c>
      <c r="H3908" s="2">
        <v>186077000</v>
      </c>
      <c r="I3908" s="2">
        <v>187720000</v>
      </c>
      <c r="J3908" s="2">
        <v>188987000</v>
      </c>
      <c r="K3908" s="2">
        <v>188790000</v>
      </c>
      <c r="L3908" s="2">
        <v>188548000</v>
      </c>
      <c r="M3908" s="2">
        <v>187899000</v>
      </c>
      <c r="N3908" s="2">
        <v>184356000</v>
      </c>
      <c r="O3908" s="2">
        <v>183492000</v>
      </c>
      <c r="P3908" s="2">
        <v>183446000</v>
      </c>
      <c r="Q3908" s="2">
        <v>183749000</v>
      </c>
      <c r="R3908" s="2">
        <v>183849000</v>
      </c>
      <c r="S3908" s="2">
        <v>185622000</v>
      </c>
      <c r="T3908" s="2">
        <v>186474000</v>
      </c>
      <c r="U3908" s="2">
        <v>187700000</v>
      </c>
      <c r="V3908" s="2">
        <v>188621000</v>
      </c>
      <c r="W3908" s="2">
        <v>189741000</v>
      </c>
      <c r="X3908" s="2">
        <v>191022000</v>
      </c>
      <c r="Y3908" s="2">
        <v>191811000</v>
      </c>
      <c r="Z3908" s="2">
        <v>193578000</v>
      </c>
      <c r="AA3908" s="2">
        <v>195904000</v>
      </c>
      <c r="AB3908" s="2">
        <v>197731000</v>
      </c>
      <c r="AC3908" s="2">
        <v>198574000</v>
      </c>
    </row>
    <row r="3909" spans="1:29">
      <c r="A3909" t="s">
        <v>14359</v>
      </c>
      <c r="B3909" t="s">
        <v>19</v>
      </c>
      <c r="C3909">
        <v>0</v>
      </c>
      <c r="D3909">
        <v>0</v>
      </c>
      <c r="E3909">
        <v>0</v>
      </c>
      <c r="F3909">
        <v>0</v>
      </c>
      <c r="G3909">
        <v>0</v>
      </c>
      <c r="H3909">
        <v>0</v>
      </c>
      <c r="I3909">
        <v>0</v>
      </c>
      <c r="J3909">
        <v>0</v>
      </c>
      <c r="K3909">
        <v>0</v>
      </c>
      <c r="L3909">
        <v>0</v>
      </c>
      <c r="M3909">
        <v>0</v>
      </c>
      <c r="N3909">
        <v>0</v>
      </c>
      <c r="O3909">
        <v>0</v>
      </c>
      <c r="P3909">
        <v>0</v>
      </c>
      <c r="Q3909">
        <v>0</v>
      </c>
      <c r="R3909">
        <v>0</v>
      </c>
      <c r="S3909">
        <v>0</v>
      </c>
      <c r="T3909">
        <v>0</v>
      </c>
      <c r="U3909">
        <v>0</v>
      </c>
      <c r="V3909">
        <v>0</v>
      </c>
      <c r="W3909">
        <v>0</v>
      </c>
      <c r="X3909">
        <v>0</v>
      </c>
      <c r="Y3909">
        <v>0</v>
      </c>
      <c r="Z3909">
        <v>0</v>
      </c>
      <c r="AA3909">
        <v>0</v>
      </c>
      <c r="AB3909">
        <v>0</v>
      </c>
      <c r="AC3909">
        <v>0</v>
      </c>
    </row>
    <row r="3910" spans="1:29">
      <c r="A3910" t="s">
        <v>14360</v>
      </c>
      <c r="B3910" t="s">
        <v>19</v>
      </c>
      <c r="C3910" s="2">
        <v>3309880000000</v>
      </c>
      <c r="D3910" s="2">
        <v>3382580000000</v>
      </c>
      <c r="E3910" s="2">
        <v>3486040000000</v>
      </c>
      <c r="F3910" s="2">
        <v>3545470000000</v>
      </c>
      <c r="G3910" s="2">
        <v>3566160000000</v>
      </c>
      <c r="H3910" s="2">
        <v>3587920000000</v>
      </c>
      <c r="I3910" s="2">
        <v>3605430000000</v>
      </c>
      <c r="J3910" s="2">
        <v>3615510000000</v>
      </c>
      <c r="K3910" s="2">
        <v>3575180000000</v>
      </c>
      <c r="L3910" s="2">
        <v>3507800000000</v>
      </c>
      <c r="M3910" s="2">
        <v>3431920000000</v>
      </c>
      <c r="N3910" s="2">
        <v>3347560000000</v>
      </c>
      <c r="O3910" s="2">
        <v>3270090000000</v>
      </c>
      <c r="P3910" s="2">
        <v>3230290000000</v>
      </c>
      <c r="Q3910" s="2">
        <v>3213310000000</v>
      </c>
      <c r="R3910" s="2">
        <v>3218620000000</v>
      </c>
      <c r="S3910" s="2">
        <v>3218620000000</v>
      </c>
      <c r="T3910" s="2">
        <v>3210660000000</v>
      </c>
      <c r="U3910" s="2">
        <v>3203760000000</v>
      </c>
      <c r="V3910" s="2">
        <v>3183600000000</v>
      </c>
      <c r="W3910" s="2">
        <v>3182540000000</v>
      </c>
      <c r="X3910" s="2">
        <v>3185190000000</v>
      </c>
      <c r="Y3910" s="2">
        <v>3181480000000</v>
      </c>
      <c r="Z3910" s="2">
        <v>3195800000000</v>
      </c>
      <c r="AA3910" s="2">
        <v>3205350000000</v>
      </c>
      <c r="AB3910" s="2">
        <v>3206950000000</v>
      </c>
      <c r="AC3910" s="2">
        <v>3203230000000</v>
      </c>
    </row>
    <row r="3911" spans="1:29">
      <c r="A3911" t="s">
        <v>14361</v>
      </c>
      <c r="B3911" t="s">
        <v>19</v>
      </c>
      <c r="C3911" s="2">
        <v>357250000</v>
      </c>
      <c r="D3911" s="2">
        <v>365096000</v>
      </c>
      <c r="E3911" s="2">
        <v>376264000</v>
      </c>
      <c r="F3911" s="2">
        <v>382678000</v>
      </c>
      <c r="G3911" s="2">
        <v>384912000</v>
      </c>
      <c r="H3911" s="2">
        <v>387260000</v>
      </c>
      <c r="I3911" s="2">
        <v>389150000</v>
      </c>
      <c r="J3911" s="2">
        <v>390238000</v>
      </c>
      <c r="K3911" s="2">
        <v>385885000</v>
      </c>
      <c r="L3911" s="2">
        <v>378612000</v>
      </c>
      <c r="M3911" s="2">
        <v>370422000</v>
      </c>
      <c r="N3911" s="2">
        <v>361316000</v>
      </c>
      <c r="O3911" s="2">
        <v>352955000</v>
      </c>
      <c r="P3911" s="2">
        <v>348660000</v>
      </c>
      <c r="Q3911" s="2">
        <v>346827000</v>
      </c>
      <c r="R3911" s="2">
        <v>347400000</v>
      </c>
      <c r="S3911" s="2">
        <v>347400000</v>
      </c>
      <c r="T3911" s="2">
        <v>346541000</v>
      </c>
      <c r="U3911" s="2">
        <v>345796000</v>
      </c>
      <c r="V3911" s="2">
        <v>343620000</v>
      </c>
      <c r="W3911" s="2">
        <v>343505000</v>
      </c>
      <c r="X3911" s="2">
        <v>343792000</v>
      </c>
      <c r="Y3911" s="2">
        <v>343391000</v>
      </c>
      <c r="Z3911" s="2">
        <v>344937000</v>
      </c>
      <c r="AA3911" s="2">
        <v>345968000</v>
      </c>
      <c r="AB3911" s="2">
        <v>346140000</v>
      </c>
      <c r="AC3911" s="2">
        <v>345739000</v>
      </c>
    </row>
    <row r="3912" spans="1:29">
      <c r="A3912" t="s">
        <v>14362</v>
      </c>
      <c r="B3912" t="s">
        <v>19</v>
      </c>
      <c r="C3912" s="2">
        <v>1991480000</v>
      </c>
      <c r="D3912" s="2">
        <v>2035220000</v>
      </c>
      <c r="E3912" s="2">
        <v>2097470000</v>
      </c>
      <c r="F3912" s="2">
        <v>2133230000</v>
      </c>
      <c r="G3912" s="2">
        <v>2145680000</v>
      </c>
      <c r="H3912" s="2">
        <v>2158770000</v>
      </c>
      <c r="I3912" s="2">
        <v>2169300000</v>
      </c>
      <c r="J3912" s="2">
        <v>2175370000</v>
      </c>
      <c r="K3912" s="2">
        <v>2151110000</v>
      </c>
      <c r="L3912" s="2">
        <v>2110560000</v>
      </c>
      <c r="M3912" s="2">
        <v>2064910000</v>
      </c>
      <c r="N3912" s="2">
        <v>2014150000</v>
      </c>
      <c r="O3912" s="2">
        <v>1967540000</v>
      </c>
      <c r="P3912" s="2">
        <v>1943590000</v>
      </c>
      <c r="Q3912" s="2">
        <v>1933380000</v>
      </c>
      <c r="R3912" s="2">
        <v>1936570000</v>
      </c>
      <c r="S3912" s="2">
        <v>1936570000</v>
      </c>
      <c r="T3912" s="2">
        <v>1931780000</v>
      </c>
      <c r="U3912" s="2">
        <v>1927630000</v>
      </c>
      <c r="V3912" s="2">
        <v>1915500000</v>
      </c>
      <c r="W3912" s="2">
        <v>1914860000</v>
      </c>
      <c r="X3912" s="2">
        <v>1916460000</v>
      </c>
      <c r="Y3912" s="2">
        <v>1914220000</v>
      </c>
      <c r="Z3912" s="2">
        <v>1922840000</v>
      </c>
      <c r="AA3912" s="2">
        <v>1928590000</v>
      </c>
      <c r="AB3912" s="2">
        <v>1929550000</v>
      </c>
      <c r="AC3912" s="2">
        <v>1927310000</v>
      </c>
    </row>
    <row r="3913" spans="1:29">
      <c r="A3913" t="s">
        <v>14363</v>
      </c>
      <c r="B3913" t="s">
        <v>19</v>
      </c>
      <c r="C3913" s="2">
        <v>3331650000</v>
      </c>
      <c r="D3913" s="2">
        <v>3404820000</v>
      </c>
      <c r="E3913" s="2">
        <v>3508970000</v>
      </c>
      <c r="F3913" s="2">
        <v>3568790000</v>
      </c>
      <c r="G3913" s="2">
        <v>3589620000</v>
      </c>
      <c r="H3913" s="2">
        <v>3611520000</v>
      </c>
      <c r="I3913" s="2">
        <v>3629140000</v>
      </c>
      <c r="J3913" s="2">
        <v>3639290000</v>
      </c>
      <c r="K3913" s="2">
        <v>3598700000</v>
      </c>
      <c r="L3913" s="2">
        <v>3530870000</v>
      </c>
      <c r="M3913" s="2">
        <v>3454490000</v>
      </c>
      <c r="N3913" s="2">
        <v>3369570000</v>
      </c>
      <c r="O3913" s="2">
        <v>3291600000</v>
      </c>
      <c r="P3913" s="2">
        <v>3251540000</v>
      </c>
      <c r="Q3913" s="2">
        <v>3234450000</v>
      </c>
      <c r="R3913" s="2">
        <v>3239790000</v>
      </c>
      <c r="S3913" s="2">
        <v>3239790000</v>
      </c>
      <c r="T3913" s="2">
        <v>3231780000</v>
      </c>
      <c r="U3913" s="2">
        <v>3224840000</v>
      </c>
      <c r="V3913" s="2">
        <v>3204540000</v>
      </c>
      <c r="W3913" s="2">
        <v>3203470000</v>
      </c>
      <c r="X3913" s="2">
        <v>3206140000</v>
      </c>
      <c r="Y3913" s="2">
        <v>3202400000</v>
      </c>
      <c r="Z3913" s="2">
        <v>3216820000</v>
      </c>
      <c r="AA3913" s="2">
        <v>3226440000</v>
      </c>
      <c r="AB3913" s="2">
        <v>3228040000</v>
      </c>
      <c r="AC3913" s="2">
        <v>3224300000</v>
      </c>
    </row>
    <row r="3914" spans="1:29">
      <c r="A3914" t="s">
        <v>14364</v>
      </c>
      <c r="B3914" t="s">
        <v>19</v>
      </c>
      <c r="C3914" s="2">
        <v>133618000</v>
      </c>
      <c r="D3914" s="2">
        <v>136553000</v>
      </c>
      <c r="E3914" s="2">
        <v>140729000</v>
      </c>
      <c r="F3914" s="2">
        <v>143128000</v>
      </c>
      <c r="G3914" s="2">
        <v>143964000</v>
      </c>
      <c r="H3914" s="2">
        <v>144842000</v>
      </c>
      <c r="I3914" s="2">
        <v>145549000</v>
      </c>
      <c r="J3914" s="2">
        <v>145956000</v>
      </c>
      <c r="K3914" s="2">
        <v>144328000</v>
      </c>
      <c r="L3914" s="2">
        <v>141608000</v>
      </c>
      <c r="M3914" s="2">
        <v>138545000</v>
      </c>
      <c r="N3914" s="2">
        <v>135139000</v>
      </c>
      <c r="O3914" s="2">
        <v>132011000</v>
      </c>
      <c r="P3914" s="2">
        <v>130405000</v>
      </c>
      <c r="Q3914" s="2">
        <v>129720000</v>
      </c>
      <c r="R3914" s="2">
        <v>129934000</v>
      </c>
      <c r="S3914" s="2">
        <v>129934000</v>
      </c>
      <c r="T3914" s="2">
        <v>129612000</v>
      </c>
      <c r="U3914" s="2">
        <v>129334000</v>
      </c>
      <c r="V3914" s="2">
        <v>128520000</v>
      </c>
      <c r="W3914" s="2">
        <v>128477000</v>
      </c>
      <c r="X3914" s="2">
        <v>128584000</v>
      </c>
      <c r="Y3914" s="2">
        <v>128434000</v>
      </c>
      <c r="Z3914" s="2">
        <v>129013000</v>
      </c>
      <c r="AA3914" s="2">
        <v>129398000</v>
      </c>
      <c r="AB3914" s="2">
        <v>129462000</v>
      </c>
      <c r="AC3914" s="2">
        <v>129313000</v>
      </c>
    </row>
    <row r="3915" spans="1:29">
      <c r="A3915" t="s">
        <v>14365</v>
      </c>
      <c r="B3915" t="s">
        <v>19</v>
      </c>
      <c r="C3915" s="2">
        <v>125571000</v>
      </c>
      <c r="D3915" s="2">
        <v>128329000</v>
      </c>
      <c r="E3915" s="2">
        <v>132254000</v>
      </c>
      <c r="F3915" s="2">
        <v>134509000</v>
      </c>
      <c r="G3915" s="2">
        <v>135294000</v>
      </c>
      <c r="H3915" s="2">
        <v>136119000</v>
      </c>
      <c r="I3915" s="2">
        <v>136783000</v>
      </c>
      <c r="J3915" s="2">
        <v>137166000</v>
      </c>
      <c r="K3915" s="2">
        <v>135636000</v>
      </c>
      <c r="L3915" s="2">
        <v>133079000</v>
      </c>
      <c r="M3915" s="2">
        <v>130201000</v>
      </c>
      <c r="N3915" s="2">
        <v>127000000</v>
      </c>
      <c r="O3915" s="2">
        <v>124061000</v>
      </c>
      <c r="P3915" s="2">
        <v>122551000</v>
      </c>
      <c r="Q3915" s="2">
        <v>121907000</v>
      </c>
      <c r="R3915" s="2">
        <v>122109000</v>
      </c>
      <c r="S3915" s="2">
        <v>122109000</v>
      </c>
      <c r="T3915" s="2">
        <v>121807000</v>
      </c>
      <c r="U3915" s="2">
        <v>121545000</v>
      </c>
      <c r="V3915" s="2">
        <v>120780000</v>
      </c>
      <c r="W3915" s="2">
        <v>120740000</v>
      </c>
      <c r="X3915" s="2">
        <v>120840000</v>
      </c>
      <c r="Y3915" s="2">
        <v>120699000</v>
      </c>
      <c r="Z3915" s="2">
        <v>121243000</v>
      </c>
      <c r="AA3915" s="2">
        <v>121605000</v>
      </c>
      <c r="AB3915" s="2">
        <v>121666000</v>
      </c>
      <c r="AC3915" s="2">
        <v>121525000</v>
      </c>
    </row>
    <row r="3916" spans="1:29">
      <c r="A3916" t="s">
        <v>14366</v>
      </c>
      <c r="B3916" t="s">
        <v>19</v>
      </c>
      <c r="C3916" s="2">
        <v>77538300</v>
      </c>
      <c r="D3916" s="2">
        <v>79241300</v>
      </c>
      <c r="E3916" s="2">
        <v>81665100</v>
      </c>
      <c r="F3916" s="2">
        <v>83057300</v>
      </c>
      <c r="G3916" s="2">
        <v>83542000</v>
      </c>
      <c r="H3916" s="2">
        <v>84051700</v>
      </c>
      <c r="I3916" s="2">
        <v>84461900</v>
      </c>
      <c r="J3916" s="2">
        <v>84698000</v>
      </c>
      <c r="K3916" s="2">
        <v>83753300</v>
      </c>
      <c r="L3916" s="2">
        <v>82174700</v>
      </c>
      <c r="M3916" s="2">
        <v>80397200</v>
      </c>
      <c r="N3916" s="2">
        <v>78420900</v>
      </c>
      <c r="O3916" s="2">
        <v>76606100</v>
      </c>
      <c r="P3916" s="2">
        <v>75673800</v>
      </c>
      <c r="Q3916" s="2">
        <v>75276100</v>
      </c>
      <c r="R3916" s="2">
        <v>75400400</v>
      </c>
      <c r="S3916" s="2">
        <v>75400400</v>
      </c>
      <c r="T3916" s="2">
        <v>75213900</v>
      </c>
      <c r="U3916" s="2">
        <v>75052300</v>
      </c>
      <c r="V3916" s="2">
        <v>74580000</v>
      </c>
      <c r="W3916" s="2">
        <v>74555100</v>
      </c>
      <c r="X3916" s="2">
        <v>74617300</v>
      </c>
      <c r="Y3916" s="2">
        <v>74530300</v>
      </c>
      <c r="Z3916" s="2">
        <v>74865900</v>
      </c>
      <c r="AA3916" s="2">
        <v>75089600</v>
      </c>
      <c r="AB3916" s="2">
        <v>75126900</v>
      </c>
      <c r="AC3916" s="2">
        <v>75039900</v>
      </c>
    </row>
    <row r="3917" spans="1:29">
      <c r="A3917" t="s">
        <v>14367</v>
      </c>
      <c r="B3917" t="s">
        <v>19</v>
      </c>
      <c r="C3917" s="2">
        <v>7859880</v>
      </c>
      <c r="D3917" s="2">
        <v>8032500</v>
      </c>
      <c r="E3917" s="2">
        <v>8278200</v>
      </c>
      <c r="F3917" s="2">
        <v>8419320</v>
      </c>
      <c r="G3917" s="2">
        <v>8468460</v>
      </c>
      <c r="H3917" s="2">
        <v>8520120</v>
      </c>
      <c r="I3917" s="2">
        <v>8561700</v>
      </c>
      <c r="J3917" s="2">
        <v>8585640</v>
      </c>
      <c r="K3917" s="2">
        <v>8489880</v>
      </c>
      <c r="L3917" s="2">
        <v>8329860</v>
      </c>
      <c r="M3917" s="2">
        <v>8149680</v>
      </c>
      <c r="N3917" s="2">
        <v>7949340</v>
      </c>
      <c r="O3917" s="2">
        <v>7765380</v>
      </c>
      <c r="P3917" s="2">
        <v>7670880</v>
      </c>
      <c r="Q3917" s="2">
        <v>7630560</v>
      </c>
      <c r="R3917" s="2">
        <v>7643160</v>
      </c>
      <c r="S3917" s="2">
        <v>7643160</v>
      </c>
      <c r="T3917" s="2">
        <v>7624260</v>
      </c>
      <c r="U3917" s="2">
        <v>7607880</v>
      </c>
      <c r="V3917" s="2">
        <v>7560000</v>
      </c>
      <c r="W3917" s="2">
        <v>7557480</v>
      </c>
      <c r="X3917" s="2">
        <v>7563780</v>
      </c>
      <c r="Y3917" s="2">
        <v>7554960</v>
      </c>
      <c r="Z3917" s="2">
        <v>7588980</v>
      </c>
      <c r="AA3917" s="2">
        <v>7611660</v>
      </c>
      <c r="AB3917" s="2">
        <v>7615440</v>
      </c>
      <c r="AC3917" s="2">
        <v>7606620</v>
      </c>
    </row>
    <row r="3918" spans="1:29">
      <c r="A3918" t="s">
        <v>14368</v>
      </c>
      <c r="B3918" t="s">
        <v>19</v>
      </c>
      <c r="C3918" s="2">
        <v>57389600</v>
      </c>
      <c r="D3918" s="2">
        <v>58650000</v>
      </c>
      <c r="E3918" s="2">
        <v>60444000</v>
      </c>
      <c r="F3918" s="2">
        <v>61474400</v>
      </c>
      <c r="G3918" s="2">
        <v>61833200</v>
      </c>
      <c r="H3918" s="2">
        <v>62210400</v>
      </c>
      <c r="I3918" s="2">
        <v>62514000</v>
      </c>
      <c r="J3918" s="2">
        <v>62688800</v>
      </c>
      <c r="K3918" s="2">
        <v>61989600</v>
      </c>
      <c r="L3918" s="2">
        <v>60821200</v>
      </c>
      <c r="M3918" s="2">
        <v>59505600</v>
      </c>
      <c r="N3918" s="2">
        <v>58042800</v>
      </c>
      <c r="O3918" s="2">
        <v>56699600</v>
      </c>
      <c r="P3918" s="2">
        <v>56009600</v>
      </c>
      <c r="Q3918" s="2">
        <v>55715200</v>
      </c>
      <c r="R3918" s="2">
        <v>55807200</v>
      </c>
      <c r="S3918" s="2">
        <v>55807200</v>
      </c>
      <c r="T3918" s="2">
        <v>55669200</v>
      </c>
      <c r="U3918" s="2">
        <v>55549600</v>
      </c>
      <c r="V3918" s="2">
        <v>55200000</v>
      </c>
      <c r="W3918" s="2">
        <v>55181600</v>
      </c>
      <c r="X3918" s="2">
        <v>55227600</v>
      </c>
      <c r="Y3918" s="2">
        <v>55163200</v>
      </c>
      <c r="Z3918" s="2">
        <v>55411600</v>
      </c>
      <c r="AA3918" s="2">
        <v>55577200</v>
      </c>
      <c r="AB3918" s="2">
        <v>55604800</v>
      </c>
      <c r="AC3918" s="2">
        <v>55540400</v>
      </c>
    </row>
    <row r="3919" spans="1:29">
      <c r="A3919" t="s">
        <v>14369</v>
      </c>
      <c r="B3919" t="s">
        <v>19</v>
      </c>
      <c r="C3919" s="2">
        <v>70801300</v>
      </c>
      <c r="D3919" s="2">
        <v>72356300</v>
      </c>
      <c r="E3919" s="2">
        <v>74569500</v>
      </c>
      <c r="F3919" s="2">
        <v>75840700</v>
      </c>
      <c r="G3919" s="2">
        <v>76283400</v>
      </c>
      <c r="H3919" s="2">
        <v>76748700</v>
      </c>
      <c r="I3919" s="2">
        <v>77123300</v>
      </c>
      <c r="J3919" s="2">
        <v>77338900</v>
      </c>
      <c r="K3919" s="2">
        <v>76476300</v>
      </c>
      <c r="L3919" s="2">
        <v>75034900</v>
      </c>
      <c r="M3919" s="2">
        <v>73411800</v>
      </c>
      <c r="N3919" s="2">
        <v>71607200</v>
      </c>
      <c r="O3919" s="2">
        <v>69950100</v>
      </c>
      <c r="P3919" s="2">
        <v>69098800</v>
      </c>
      <c r="Q3919" s="2">
        <v>68735600</v>
      </c>
      <c r="R3919" s="2">
        <v>68849100</v>
      </c>
      <c r="S3919" s="2">
        <v>68849100</v>
      </c>
      <c r="T3919" s="2">
        <v>68678900</v>
      </c>
      <c r="U3919" s="2">
        <v>68531300</v>
      </c>
      <c r="V3919" s="2">
        <v>68100000</v>
      </c>
      <c r="W3919" s="2">
        <v>68077300</v>
      </c>
      <c r="X3919" s="2">
        <v>68134100</v>
      </c>
      <c r="Y3919" s="2">
        <v>68054600</v>
      </c>
      <c r="Z3919" s="2">
        <v>68361100</v>
      </c>
      <c r="AA3919" s="2">
        <v>68565400</v>
      </c>
      <c r="AB3919" s="2">
        <v>68599400</v>
      </c>
      <c r="AC3919" s="2">
        <v>68520000</v>
      </c>
    </row>
    <row r="3920" spans="1:29">
      <c r="A3920" t="s">
        <v>14370</v>
      </c>
      <c r="B3920" t="s">
        <v>19</v>
      </c>
      <c r="C3920" s="2">
        <v>4990400</v>
      </c>
      <c r="D3920" s="2">
        <v>5100000</v>
      </c>
      <c r="E3920" s="2">
        <v>5256000</v>
      </c>
      <c r="F3920" s="2">
        <v>5345600</v>
      </c>
      <c r="G3920" s="2">
        <v>5376800</v>
      </c>
      <c r="H3920" s="2">
        <v>5409600</v>
      </c>
      <c r="I3920" s="2">
        <v>5436000</v>
      </c>
      <c r="J3920" s="2">
        <v>5451200</v>
      </c>
      <c r="K3920" s="2">
        <v>5390400</v>
      </c>
      <c r="L3920" s="2">
        <v>5288800</v>
      </c>
      <c r="M3920" s="2">
        <v>5174400</v>
      </c>
      <c r="N3920" s="2">
        <v>5047200</v>
      </c>
      <c r="O3920" s="2">
        <v>4930400</v>
      </c>
      <c r="P3920" s="2">
        <v>4870400</v>
      </c>
      <c r="Q3920" s="2">
        <v>4844800</v>
      </c>
      <c r="R3920" s="2">
        <v>4852800</v>
      </c>
      <c r="S3920" s="2">
        <v>4852800</v>
      </c>
      <c r="T3920" s="2">
        <v>4840800</v>
      </c>
      <c r="U3920" s="2">
        <v>4830400</v>
      </c>
      <c r="V3920" s="2">
        <v>4800000</v>
      </c>
      <c r="W3920" s="2">
        <v>4798400</v>
      </c>
      <c r="X3920" s="2">
        <v>4802400</v>
      </c>
      <c r="Y3920" s="2">
        <v>4796800</v>
      </c>
      <c r="Z3920" s="2">
        <v>4818400</v>
      </c>
      <c r="AA3920" s="2">
        <v>4832800</v>
      </c>
      <c r="AB3920" s="2">
        <v>4835200</v>
      </c>
      <c r="AC3920" s="2">
        <v>4829600</v>
      </c>
    </row>
    <row r="3921" spans="1:29">
      <c r="A3921" t="s">
        <v>14371</v>
      </c>
      <c r="B3921" t="s">
        <v>19</v>
      </c>
      <c r="C3921">
        <v>0</v>
      </c>
      <c r="D3921">
        <v>0</v>
      </c>
      <c r="E3921">
        <v>0</v>
      </c>
      <c r="F3921">
        <v>0</v>
      </c>
      <c r="G3921">
        <v>0</v>
      </c>
      <c r="H3921">
        <v>0</v>
      </c>
      <c r="I3921">
        <v>0</v>
      </c>
      <c r="J3921">
        <v>0</v>
      </c>
      <c r="K3921">
        <v>0</v>
      </c>
      <c r="L3921">
        <v>0</v>
      </c>
      <c r="M3921">
        <v>0</v>
      </c>
      <c r="N3921">
        <v>0</v>
      </c>
      <c r="O3921">
        <v>0</v>
      </c>
      <c r="P3921">
        <v>0</v>
      </c>
      <c r="Q3921">
        <v>0</v>
      </c>
      <c r="R3921">
        <v>0</v>
      </c>
      <c r="S3921">
        <v>0</v>
      </c>
      <c r="T3921">
        <v>0</v>
      </c>
      <c r="U3921">
        <v>0</v>
      </c>
      <c r="V3921">
        <v>0</v>
      </c>
      <c r="W3921">
        <v>0</v>
      </c>
      <c r="X3921">
        <v>0</v>
      </c>
      <c r="Y3921">
        <v>0</v>
      </c>
      <c r="Z3921">
        <v>0</v>
      </c>
      <c r="AA3921">
        <v>0</v>
      </c>
      <c r="AB3921">
        <v>0</v>
      </c>
      <c r="AC3921">
        <v>0</v>
      </c>
    </row>
    <row r="3922" spans="1:29">
      <c r="A3922" t="s">
        <v>14372</v>
      </c>
      <c r="B3922" t="s">
        <v>19</v>
      </c>
      <c r="C3922" s="2">
        <v>5693340000000</v>
      </c>
      <c r="D3922" s="2">
        <v>5550080000000</v>
      </c>
      <c r="E3922" s="2">
        <v>5417430000000</v>
      </c>
      <c r="F3922" s="2">
        <v>5316610000000</v>
      </c>
      <c r="G3922" s="2">
        <v>5235430000000</v>
      </c>
      <c r="H3922" s="2">
        <v>5155310000000</v>
      </c>
      <c r="I3922" s="2">
        <v>5075190000000</v>
      </c>
      <c r="J3922" s="2">
        <v>5005150000000</v>
      </c>
      <c r="K3922" s="2">
        <v>4938290000000</v>
      </c>
      <c r="L3922" s="2">
        <v>4872500000000</v>
      </c>
      <c r="M3922" s="2">
        <v>4805640000000</v>
      </c>
      <c r="N3922" s="2">
        <v>4745160000000</v>
      </c>
      <c r="O3922" s="2">
        <v>4691030000000</v>
      </c>
      <c r="P3922" s="2">
        <v>4641160000000</v>
      </c>
      <c r="Q3922" s="2">
        <v>4597120000000</v>
      </c>
      <c r="R3922" s="2">
        <v>4558920000000</v>
      </c>
      <c r="S3922" s="2">
        <v>4525490000000</v>
      </c>
      <c r="T3922" s="2">
        <v>4494710000000</v>
      </c>
      <c r="U3922" s="2">
        <v>4462350000000</v>
      </c>
      <c r="V3922" s="2">
        <v>4432100000000</v>
      </c>
      <c r="W3922" s="2">
        <v>4399200000000</v>
      </c>
      <c r="X3922" s="2">
        <v>4365250000000</v>
      </c>
      <c r="Y3922" s="2">
        <v>4329700000000</v>
      </c>
      <c r="Z3922" s="2">
        <v>4297860000000</v>
      </c>
      <c r="AA3922" s="2">
        <v>4268680000000</v>
      </c>
      <c r="AB3922" s="2">
        <v>4241090000000</v>
      </c>
      <c r="AC3922" s="2">
        <v>4214560000000</v>
      </c>
    </row>
    <row r="3923" spans="1:29">
      <c r="A3923" t="s">
        <v>14373</v>
      </c>
      <c r="B3923" t="s">
        <v>19</v>
      </c>
      <c r="C3923" s="2">
        <v>614507000</v>
      </c>
      <c r="D3923" s="2">
        <v>599044000</v>
      </c>
      <c r="E3923" s="2">
        <v>584727000</v>
      </c>
      <c r="F3923" s="2">
        <v>573845000</v>
      </c>
      <c r="G3923" s="2">
        <v>565083000</v>
      </c>
      <c r="H3923" s="2">
        <v>556435000</v>
      </c>
      <c r="I3923" s="2">
        <v>547788000</v>
      </c>
      <c r="J3923" s="2">
        <v>540228000</v>
      </c>
      <c r="K3923" s="2">
        <v>533012000</v>
      </c>
      <c r="L3923" s="2">
        <v>525910000</v>
      </c>
      <c r="M3923" s="2">
        <v>518694000</v>
      </c>
      <c r="N3923" s="2">
        <v>512166000</v>
      </c>
      <c r="O3923" s="2">
        <v>506324000</v>
      </c>
      <c r="P3923" s="2">
        <v>500941000</v>
      </c>
      <c r="Q3923" s="2">
        <v>496187000</v>
      </c>
      <c r="R3923" s="2">
        <v>492064000</v>
      </c>
      <c r="S3923" s="2">
        <v>488456000</v>
      </c>
      <c r="T3923" s="2">
        <v>485134000</v>
      </c>
      <c r="U3923" s="2">
        <v>481641000</v>
      </c>
      <c r="V3923" s="2">
        <v>478376000</v>
      </c>
      <c r="W3923" s="2">
        <v>474826000</v>
      </c>
      <c r="X3923" s="2">
        <v>471160000</v>
      </c>
      <c r="Y3923" s="2">
        <v>467323000</v>
      </c>
      <c r="Z3923" s="2">
        <v>463887000</v>
      </c>
      <c r="AA3923" s="2">
        <v>460737000</v>
      </c>
      <c r="AB3923" s="2">
        <v>457759000</v>
      </c>
      <c r="AC3923" s="2">
        <v>454896000</v>
      </c>
    </row>
    <row r="3924" spans="1:29">
      <c r="A3924" t="s">
        <v>14374</v>
      </c>
      <c r="B3924" t="s">
        <v>19</v>
      </c>
      <c r="C3924" s="2">
        <v>3425550000</v>
      </c>
      <c r="D3924" s="2">
        <v>3339350000</v>
      </c>
      <c r="E3924" s="2">
        <v>3259540000</v>
      </c>
      <c r="F3924" s="2">
        <v>3198880000</v>
      </c>
      <c r="G3924" s="2">
        <v>3150040000</v>
      </c>
      <c r="H3924" s="2">
        <v>3101830000</v>
      </c>
      <c r="I3924" s="2">
        <v>3053630000</v>
      </c>
      <c r="J3924" s="2">
        <v>3011490000</v>
      </c>
      <c r="K3924" s="2">
        <v>2971260000</v>
      </c>
      <c r="L3924" s="2">
        <v>2931670000</v>
      </c>
      <c r="M3924" s="2">
        <v>2891450000</v>
      </c>
      <c r="N3924" s="2">
        <v>2855050000</v>
      </c>
      <c r="O3924" s="2">
        <v>2822490000</v>
      </c>
      <c r="P3924" s="2">
        <v>2792480000</v>
      </c>
      <c r="Q3924" s="2">
        <v>2765980000</v>
      </c>
      <c r="R3924" s="2">
        <v>2743000000</v>
      </c>
      <c r="S3924" s="2">
        <v>2722880000</v>
      </c>
      <c r="T3924" s="2">
        <v>2704370000</v>
      </c>
      <c r="U3924" s="2">
        <v>2684890000</v>
      </c>
      <c r="V3924" s="2">
        <v>2666700000</v>
      </c>
      <c r="W3924" s="2">
        <v>2646900000</v>
      </c>
      <c r="X3924" s="2">
        <v>2626470000</v>
      </c>
      <c r="Y3924" s="2">
        <v>2605080000</v>
      </c>
      <c r="Z3924" s="2">
        <v>2585920000</v>
      </c>
      <c r="AA3924" s="2">
        <v>2568370000</v>
      </c>
      <c r="AB3924" s="2">
        <v>2551770000</v>
      </c>
      <c r="AC3924" s="2">
        <v>2535800000</v>
      </c>
    </row>
    <row r="3925" spans="1:29">
      <c r="A3925" t="s">
        <v>14375</v>
      </c>
      <c r="B3925" t="s">
        <v>19</v>
      </c>
      <c r="C3925" s="2">
        <v>5730790000</v>
      </c>
      <c r="D3925" s="2">
        <v>5586580000</v>
      </c>
      <c r="E3925" s="2">
        <v>5453060000</v>
      </c>
      <c r="F3925" s="2">
        <v>5351580000</v>
      </c>
      <c r="G3925" s="2">
        <v>5269870000</v>
      </c>
      <c r="H3925" s="2">
        <v>5189220000</v>
      </c>
      <c r="I3925" s="2">
        <v>5108570000</v>
      </c>
      <c r="J3925" s="2">
        <v>5038070000</v>
      </c>
      <c r="K3925" s="2">
        <v>4970780000</v>
      </c>
      <c r="L3925" s="2">
        <v>4904550000</v>
      </c>
      <c r="M3925" s="2">
        <v>4837250000</v>
      </c>
      <c r="N3925" s="2">
        <v>4776370000</v>
      </c>
      <c r="O3925" s="2">
        <v>4721890000</v>
      </c>
      <c r="P3925" s="2">
        <v>4671690000</v>
      </c>
      <c r="Q3925" s="2">
        <v>4627360000</v>
      </c>
      <c r="R3925" s="2">
        <v>4588900000</v>
      </c>
      <c r="S3925" s="2">
        <v>4555250000</v>
      </c>
      <c r="T3925" s="2">
        <v>4524280000</v>
      </c>
      <c r="U3925" s="2">
        <v>4491700000</v>
      </c>
      <c r="V3925" s="2">
        <v>4461250000</v>
      </c>
      <c r="W3925" s="2">
        <v>4428140000</v>
      </c>
      <c r="X3925" s="2">
        <v>4393960000</v>
      </c>
      <c r="Y3925" s="2">
        <v>4358170000</v>
      </c>
      <c r="Z3925" s="2">
        <v>4326130000</v>
      </c>
      <c r="AA3925" s="2">
        <v>4296750000</v>
      </c>
      <c r="AB3925" s="2">
        <v>4268980000</v>
      </c>
      <c r="AC3925" s="2">
        <v>4242280000</v>
      </c>
    </row>
    <row r="3926" spans="1:29">
      <c r="A3926" t="s">
        <v>14376</v>
      </c>
      <c r="B3926" t="s">
        <v>19</v>
      </c>
      <c r="C3926" s="2">
        <v>229837000</v>
      </c>
      <c r="D3926" s="2">
        <v>224053000</v>
      </c>
      <c r="E3926" s="2">
        <v>218698000</v>
      </c>
      <c r="F3926" s="2">
        <v>214628000</v>
      </c>
      <c r="G3926" s="2">
        <v>211351000</v>
      </c>
      <c r="H3926" s="2">
        <v>208117000</v>
      </c>
      <c r="I3926" s="2">
        <v>204882000</v>
      </c>
      <c r="J3926" s="2">
        <v>202055000</v>
      </c>
      <c r="K3926" s="2">
        <v>199356000</v>
      </c>
      <c r="L3926" s="2">
        <v>196700000</v>
      </c>
      <c r="M3926" s="2">
        <v>194001000</v>
      </c>
      <c r="N3926" s="2">
        <v>191559000</v>
      </c>
      <c r="O3926" s="2">
        <v>189374000</v>
      </c>
      <c r="P3926" s="2">
        <v>187361000</v>
      </c>
      <c r="Q3926" s="2">
        <v>185583000</v>
      </c>
      <c r="R3926" s="2">
        <v>184041000</v>
      </c>
      <c r="S3926" s="2">
        <v>182691000</v>
      </c>
      <c r="T3926" s="2">
        <v>181449000</v>
      </c>
      <c r="U3926" s="2">
        <v>180142000</v>
      </c>
      <c r="V3926" s="2">
        <v>178921000</v>
      </c>
      <c r="W3926" s="2">
        <v>177593000</v>
      </c>
      <c r="X3926" s="2">
        <v>176222000</v>
      </c>
      <c r="Y3926" s="2">
        <v>174787000</v>
      </c>
      <c r="Z3926" s="2">
        <v>173502000</v>
      </c>
      <c r="AA3926" s="2">
        <v>172324000</v>
      </c>
      <c r="AB3926" s="2">
        <v>171210000</v>
      </c>
      <c r="AC3926" s="2">
        <v>170139000</v>
      </c>
    </row>
    <row r="3927" spans="1:29">
      <c r="A3927" t="s">
        <v>14377</v>
      </c>
      <c r="B3927" t="s">
        <v>19</v>
      </c>
      <c r="C3927" s="2">
        <v>215995000</v>
      </c>
      <c r="D3927" s="2">
        <v>210560000</v>
      </c>
      <c r="E3927" s="2">
        <v>205527000</v>
      </c>
      <c r="F3927" s="2">
        <v>201703000</v>
      </c>
      <c r="G3927" s="2">
        <v>198623000</v>
      </c>
      <c r="H3927" s="2">
        <v>195583000</v>
      </c>
      <c r="I3927" s="2">
        <v>192543000</v>
      </c>
      <c r="J3927" s="2">
        <v>189886000</v>
      </c>
      <c r="K3927" s="2">
        <v>187350000</v>
      </c>
      <c r="L3927" s="2">
        <v>184854000</v>
      </c>
      <c r="M3927" s="2">
        <v>182317000</v>
      </c>
      <c r="N3927" s="2">
        <v>180023000</v>
      </c>
      <c r="O3927" s="2">
        <v>177969000</v>
      </c>
      <c r="P3927" s="2">
        <v>176077000</v>
      </c>
      <c r="Q3927" s="2">
        <v>174406000</v>
      </c>
      <c r="R3927" s="2">
        <v>172957000</v>
      </c>
      <c r="S3927" s="2">
        <v>171689000</v>
      </c>
      <c r="T3927" s="2">
        <v>170521000</v>
      </c>
      <c r="U3927" s="2">
        <v>169293000</v>
      </c>
      <c r="V3927" s="2">
        <v>168146000</v>
      </c>
      <c r="W3927" s="2">
        <v>166898000</v>
      </c>
      <c r="X3927" s="2">
        <v>165610000</v>
      </c>
      <c r="Y3927" s="2">
        <v>164261000</v>
      </c>
      <c r="Z3927" s="2">
        <v>163053000</v>
      </c>
      <c r="AA3927" s="2">
        <v>161946000</v>
      </c>
      <c r="AB3927" s="2">
        <v>160899000</v>
      </c>
      <c r="AC3927" s="2">
        <v>159893000</v>
      </c>
    </row>
    <row r="3928" spans="1:29">
      <c r="A3928" t="s">
        <v>14378</v>
      </c>
      <c r="B3928" t="s">
        <v>19</v>
      </c>
      <c r="C3928" s="2">
        <v>133374000</v>
      </c>
      <c r="D3928" s="2">
        <v>130018000</v>
      </c>
      <c r="E3928" s="2">
        <v>126910000</v>
      </c>
      <c r="F3928" s="2">
        <v>124549000</v>
      </c>
      <c r="G3928" s="2">
        <v>122647000</v>
      </c>
      <c r="H3928" s="2">
        <v>120770000</v>
      </c>
      <c r="I3928" s="2">
        <v>118893000</v>
      </c>
      <c r="J3928" s="2">
        <v>117252000</v>
      </c>
      <c r="K3928" s="2">
        <v>115686000</v>
      </c>
      <c r="L3928" s="2">
        <v>114145000</v>
      </c>
      <c r="M3928" s="2">
        <v>112579000</v>
      </c>
      <c r="N3928" s="2">
        <v>111161000</v>
      </c>
      <c r="O3928" s="2">
        <v>109894000</v>
      </c>
      <c r="P3928" s="2">
        <v>108725000</v>
      </c>
      <c r="Q3928" s="2">
        <v>107694000</v>
      </c>
      <c r="R3928" s="2">
        <v>106799000</v>
      </c>
      <c r="S3928" s="2">
        <v>106015000</v>
      </c>
      <c r="T3928" s="2">
        <v>105295000</v>
      </c>
      <c r="U3928" s="2">
        <v>104536000</v>
      </c>
      <c r="V3928" s="2">
        <v>103828000</v>
      </c>
      <c r="W3928" s="2">
        <v>103057000</v>
      </c>
      <c r="X3928" s="2">
        <v>102262000</v>
      </c>
      <c r="Y3928" s="2">
        <v>101429000</v>
      </c>
      <c r="Z3928" s="2">
        <v>100683000</v>
      </c>
      <c r="AA3928" s="2">
        <v>99999400</v>
      </c>
      <c r="AB3928" s="2">
        <v>99353000</v>
      </c>
      <c r="AC3928" s="2">
        <v>98731500</v>
      </c>
    </row>
    <row r="3929" spans="1:29">
      <c r="A3929" t="s">
        <v>14379</v>
      </c>
      <c r="B3929" t="s">
        <v>19</v>
      </c>
      <c r="C3929" s="2">
        <v>13519800</v>
      </c>
      <c r="D3929" s="2">
        <v>13179600</v>
      </c>
      <c r="E3929" s="2">
        <v>12864600</v>
      </c>
      <c r="F3929" s="2">
        <v>12625200</v>
      </c>
      <c r="G3929" s="2">
        <v>12432400</v>
      </c>
      <c r="H3929" s="2">
        <v>12242200</v>
      </c>
      <c r="I3929" s="2">
        <v>12051900</v>
      </c>
      <c r="J3929" s="2">
        <v>11885600</v>
      </c>
      <c r="K3929" s="2">
        <v>11726800</v>
      </c>
      <c r="L3929" s="2">
        <v>11570600</v>
      </c>
      <c r="M3929" s="2">
        <v>11411800</v>
      </c>
      <c r="N3929" s="2">
        <v>11268200</v>
      </c>
      <c r="O3929" s="2">
        <v>11139700</v>
      </c>
      <c r="P3929" s="2">
        <v>11021200</v>
      </c>
      <c r="Q3929" s="2">
        <v>10916600</v>
      </c>
      <c r="R3929" s="2">
        <v>10825900</v>
      </c>
      <c r="S3929" s="2">
        <v>10746500</v>
      </c>
      <c r="T3929" s="2">
        <v>10673500</v>
      </c>
      <c r="U3929" s="2">
        <v>10596600</v>
      </c>
      <c r="V3929" s="2">
        <v>10524800</v>
      </c>
      <c r="W3929" s="2">
        <v>10446700</v>
      </c>
      <c r="X3929" s="2">
        <v>10366000</v>
      </c>
      <c r="Y3929" s="2">
        <v>10281600</v>
      </c>
      <c r="Z3929" s="2">
        <v>10206000</v>
      </c>
      <c r="AA3929" s="2">
        <v>10136700</v>
      </c>
      <c r="AB3929" s="2">
        <v>10071200</v>
      </c>
      <c r="AC3929" s="2">
        <v>10008200</v>
      </c>
    </row>
    <row r="3930" spans="1:29">
      <c r="A3930" t="s">
        <v>14380</v>
      </c>
      <c r="B3930" t="s">
        <v>19</v>
      </c>
      <c r="C3930" s="2">
        <v>98716000</v>
      </c>
      <c r="D3930" s="2">
        <v>96232000</v>
      </c>
      <c r="E3930" s="2">
        <v>93932000</v>
      </c>
      <c r="F3930" s="2">
        <v>92184000</v>
      </c>
      <c r="G3930" s="2">
        <v>90776400</v>
      </c>
      <c r="H3930" s="2">
        <v>89387200</v>
      </c>
      <c r="I3930" s="2">
        <v>87998000</v>
      </c>
      <c r="J3930" s="2">
        <v>86783600</v>
      </c>
      <c r="K3930" s="2">
        <v>85624400</v>
      </c>
      <c r="L3930" s="2">
        <v>84483600</v>
      </c>
      <c r="M3930" s="2">
        <v>83324400</v>
      </c>
      <c r="N3930" s="2">
        <v>82275600</v>
      </c>
      <c r="O3930" s="2">
        <v>81337200</v>
      </c>
      <c r="P3930" s="2">
        <v>80472400</v>
      </c>
      <c r="Q3930" s="2">
        <v>79708800</v>
      </c>
      <c r="R3930" s="2">
        <v>79046400</v>
      </c>
      <c r="S3930" s="2">
        <v>78466800</v>
      </c>
      <c r="T3930" s="2">
        <v>77933200</v>
      </c>
      <c r="U3930" s="2">
        <v>77372000</v>
      </c>
      <c r="V3930" s="2">
        <v>76847600</v>
      </c>
      <c r="W3930" s="2">
        <v>76277200</v>
      </c>
      <c r="X3930" s="2">
        <v>75688400</v>
      </c>
      <c r="Y3930" s="2">
        <v>75072000</v>
      </c>
      <c r="Z3930" s="2">
        <v>74520000</v>
      </c>
      <c r="AA3930" s="2">
        <v>74014000</v>
      </c>
      <c r="AB3930" s="2">
        <v>73535600</v>
      </c>
      <c r="AC3930" s="2">
        <v>73075600</v>
      </c>
    </row>
    <row r="3931" spans="1:29">
      <c r="A3931" t="s">
        <v>14381</v>
      </c>
      <c r="B3931" t="s">
        <v>19</v>
      </c>
      <c r="C3931" s="2">
        <v>121786000</v>
      </c>
      <c r="D3931" s="2">
        <v>118721000</v>
      </c>
      <c r="E3931" s="2">
        <v>115884000</v>
      </c>
      <c r="F3931" s="2">
        <v>113727000</v>
      </c>
      <c r="G3931" s="2">
        <v>111990000</v>
      </c>
      <c r="H3931" s="2">
        <v>110277000</v>
      </c>
      <c r="I3931" s="2">
        <v>108563000</v>
      </c>
      <c r="J3931" s="2">
        <v>107065000</v>
      </c>
      <c r="K3931" s="2">
        <v>105634000</v>
      </c>
      <c r="L3931" s="2">
        <v>104227000</v>
      </c>
      <c r="M3931" s="2">
        <v>102797000</v>
      </c>
      <c r="N3931" s="2">
        <v>101503000</v>
      </c>
      <c r="O3931" s="2">
        <v>100345000</v>
      </c>
      <c r="P3931" s="2">
        <v>99278400</v>
      </c>
      <c r="Q3931" s="2">
        <v>98336400</v>
      </c>
      <c r="R3931" s="2">
        <v>97519200</v>
      </c>
      <c r="S3931" s="2">
        <v>96804200</v>
      </c>
      <c r="T3931" s="2">
        <v>96145800</v>
      </c>
      <c r="U3931" s="2">
        <v>95453500</v>
      </c>
      <c r="V3931" s="2">
        <v>94806600</v>
      </c>
      <c r="W3931" s="2">
        <v>94102800</v>
      </c>
      <c r="X3931" s="2">
        <v>93376400</v>
      </c>
      <c r="Y3931" s="2">
        <v>92616000</v>
      </c>
      <c r="Z3931" s="2">
        <v>91935000</v>
      </c>
      <c r="AA3931" s="2">
        <v>91310800</v>
      </c>
      <c r="AB3931" s="2">
        <v>90720600</v>
      </c>
      <c r="AC3931" s="2">
        <v>90153000</v>
      </c>
    </row>
    <row r="3932" spans="1:29">
      <c r="A3932" t="s">
        <v>14382</v>
      </c>
      <c r="B3932" t="s">
        <v>19</v>
      </c>
      <c r="C3932" s="2">
        <v>8584000</v>
      </c>
      <c r="D3932" s="2">
        <v>8368000</v>
      </c>
      <c r="E3932" s="2">
        <v>8168000</v>
      </c>
      <c r="F3932" s="2">
        <v>8016000</v>
      </c>
      <c r="G3932" s="2">
        <v>7893600</v>
      </c>
      <c r="H3932" s="2">
        <v>7772800</v>
      </c>
      <c r="I3932" s="2">
        <v>7652000</v>
      </c>
      <c r="J3932" s="2">
        <v>7546400</v>
      </c>
      <c r="K3932" s="2">
        <v>7445600</v>
      </c>
      <c r="L3932" s="2">
        <v>7346400</v>
      </c>
      <c r="M3932" s="2">
        <v>7245600</v>
      </c>
      <c r="N3932" s="2">
        <v>7154400</v>
      </c>
      <c r="O3932" s="2">
        <v>7072800</v>
      </c>
      <c r="P3932" s="2">
        <v>6997600</v>
      </c>
      <c r="Q3932" s="2">
        <v>6931200</v>
      </c>
      <c r="R3932" s="2">
        <v>6873600</v>
      </c>
      <c r="S3932" s="2">
        <v>6823200</v>
      </c>
      <c r="T3932" s="2">
        <v>6776800</v>
      </c>
      <c r="U3932" s="2">
        <v>6728000</v>
      </c>
      <c r="V3932" s="2">
        <v>6682400</v>
      </c>
      <c r="W3932" s="2">
        <v>6632800</v>
      </c>
      <c r="X3932" s="2">
        <v>6581600</v>
      </c>
      <c r="Y3932" s="2">
        <v>6528000</v>
      </c>
      <c r="Z3932" s="2">
        <v>6480000</v>
      </c>
      <c r="AA3932" s="2">
        <v>6436000</v>
      </c>
      <c r="AB3932" s="2">
        <v>6394400</v>
      </c>
      <c r="AC3932" s="2">
        <v>6354400</v>
      </c>
    </row>
    <row r="3933" spans="1:29">
      <c r="A3933" t="s">
        <v>14383</v>
      </c>
      <c r="B3933" t="s">
        <v>19</v>
      </c>
      <c r="C3933">
        <v>0</v>
      </c>
      <c r="D3933">
        <v>0</v>
      </c>
      <c r="E3933">
        <v>0</v>
      </c>
      <c r="F3933">
        <v>0</v>
      </c>
      <c r="G3933">
        <v>0</v>
      </c>
      <c r="H3933">
        <v>0</v>
      </c>
      <c r="I3933">
        <v>0</v>
      </c>
      <c r="J3933">
        <v>0</v>
      </c>
      <c r="K3933">
        <v>0</v>
      </c>
      <c r="L3933">
        <v>0</v>
      </c>
      <c r="M3933">
        <v>0</v>
      </c>
      <c r="N3933">
        <v>0</v>
      </c>
      <c r="O3933">
        <v>0</v>
      </c>
      <c r="P3933">
        <v>0</v>
      </c>
      <c r="Q3933">
        <v>0</v>
      </c>
      <c r="R3933">
        <v>0</v>
      </c>
      <c r="S3933">
        <v>0</v>
      </c>
      <c r="T3933">
        <v>0</v>
      </c>
      <c r="U3933">
        <v>0</v>
      </c>
      <c r="V3933">
        <v>0</v>
      </c>
      <c r="W3933">
        <v>0</v>
      </c>
      <c r="X3933">
        <v>0</v>
      </c>
      <c r="Y3933">
        <v>0</v>
      </c>
      <c r="Z3933">
        <v>0</v>
      </c>
      <c r="AA3933">
        <v>0</v>
      </c>
      <c r="AB3933">
        <v>0</v>
      </c>
      <c r="AC3933">
        <v>0</v>
      </c>
    </row>
    <row r="3934" spans="1:29">
      <c r="A3934" t="s">
        <v>14384</v>
      </c>
      <c r="B3934" t="s">
        <v>19</v>
      </c>
      <c r="C3934" s="2">
        <v>15429800000000</v>
      </c>
      <c r="D3934" s="2">
        <v>16061300000000</v>
      </c>
      <c r="E3934" s="2">
        <v>16655500000000</v>
      </c>
      <c r="F3934" s="2">
        <v>17377200000000</v>
      </c>
      <c r="G3934" s="2">
        <v>18088200000000</v>
      </c>
      <c r="H3934" s="2">
        <v>18337500000000</v>
      </c>
      <c r="I3934" s="2">
        <v>18661200000000</v>
      </c>
      <c r="J3934" s="2">
        <v>19022000000000</v>
      </c>
      <c r="K3934" s="2">
        <v>19313800000000</v>
      </c>
      <c r="L3934" s="2">
        <v>19504900000000</v>
      </c>
      <c r="M3934" s="2">
        <v>19653400000000</v>
      </c>
      <c r="N3934" s="2">
        <v>19812600000000</v>
      </c>
      <c r="O3934" s="2">
        <v>19993000000000</v>
      </c>
      <c r="P3934" s="2">
        <v>20210600000000</v>
      </c>
      <c r="Q3934" s="2">
        <v>20454600000000</v>
      </c>
      <c r="R3934" s="2">
        <v>20555400000000</v>
      </c>
      <c r="S3934" s="2">
        <v>20502400000000</v>
      </c>
      <c r="T3934" s="2">
        <v>20401600000000</v>
      </c>
      <c r="U3934" s="2">
        <v>20279500000000</v>
      </c>
      <c r="V3934" s="2">
        <v>20077900000000</v>
      </c>
      <c r="W3934" s="2">
        <v>19823200000000</v>
      </c>
      <c r="X3934" s="2">
        <v>19685300000000</v>
      </c>
      <c r="Y3934" s="2">
        <v>19595100000000</v>
      </c>
      <c r="Z3934" s="2">
        <v>19531400000000</v>
      </c>
      <c r="AA3934" s="2">
        <v>19483600000000</v>
      </c>
      <c r="AB3934" s="2">
        <v>19398700000000</v>
      </c>
      <c r="AC3934" s="2">
        <v>19207700000000</v>
      </c>
    </row>
    <row r="3935" spans="1:29">
      <c r="A3935" t="s">
        <v>14385</v>
      </c>
      <c r="B3935" t="s">
        <v>19</v>
      </c>
      <c r="C3935" s="2">
        <v>1665410000</v>
      </c>
      <c r="D3935" s="2">
        <v>1733560000</v>
      </c>
      <c r="E3935" s="2">
        <v>1797710000</v>
      </c>
      <c r="F3935" s="2">
        <v>1875590000</v>
      </c>
      <c r="G3935" s="2">
        <v>1952330000</v>
      </c>
      <c r="H3935" s="2">
        <v>1979250000</v>
      </c>
      <c r="I3935" s="2">
        <v>2014190000</v>
      </c>
      <c r="J3935" s="2">
        <v>2053130000</v>
      </c>
      <c r="K3935" s="2">
        <v>2084630000</v>
      </c>
      <c r="L3935" s="2">
        <v>2105250000</v>
      </c>
      <c r="M3935" s="2">
        <v>2121280000</v>
      </c>
      <c r="N3935" s="2">
        <v>2138460000</v>
      </c>
      <c r="O3935" s="2">
        <v>2157930000</v>
      </c>
      <c r="P3935" s="2">
        <v>2181410000</v>
      </c>
      <c r="Q3935" s="2">
        <v>2207760000</v>
      </c>
      <c r="R3935" s="2">
        <v>2218640000</v>
      </c>
      <c r="S3935" s="2">
        <v>2212910000</v>
      </c>
      <c r="T3935" s="2">
        <v>2202030000</v>
      </c>
      <c r="U3935" s="2">
        <v>2188860000</v>
      </c>
      <c r="V3935" s="2">
        <v>2167100000</v>
      </c>
      <c r="W3935" s="2">
        <v>2139610000</v>
      </c>
      <c r="X3935" s="2">
        <v>2124720000</v>
      </c>
      <c r="Y3935" s="2">
        <v>2114980000</v>
      </c>
      <c r="Z3935" s="2">
        <v>2108110000</v>
      </c>
      <c r="AA3935" s="2">
        <v>2102950000</v>
      </c>
      <c r="AB3935" s="2">
        <v>2093790000</v>
      </c>
      <c r="AC3935" s="2">
        <v>2073170000</v>
      </c>
    </row>
    <row r="3936" spans="1:29">
      <c r="A3936" t="s">
        <v>14386</v>
      </c>
      <c r="B3936" t="s">
        <v>19</v>
      </c>
      <c r="C3936" s="2">
        <v>9283790000</v>
      </c>
      <c r="D3936" s="2">
        <v>9663700000</v>
      </c>
      <c r="E3936" s="2">
        <v>10021300000</v>
      </c>
      <c r="F3936" s="2">
        <v>10455400000</v>
      </c>
      <c r="G3936" s="2">
        <v>10883200000</v>
      </c>
      <c r="H3936" s="2">
        <v>11033300000</v>
      </c>
      <c r="I3936" s="2">
        <v>11228000000</v>
      </c>
      <c r="J3936" s="2">
        <v>11445100000</v>
      </c>
      <c r="K3936" s="2">
        <v>11620700000</v>
      </c>
      <c r="L3936" s="2">
        <v>11735600000</v>
      </c>
      <c r="M3936" s="2">
        <v>11825000000</v>
      </c>
      <c r="N3936" s="2">
        <v>11920800000</v>
      </c>
      <c r="O3936" s="2">
        <v>12029300000</v>
      </c>
      <c r="P3936" s="2">
        <v>12160200000</v>
      </c>
      <c r="Q3936" s="2">
        <v>12307100000</v>
      </c>
      <c r="R3936" s="2">
        <v>12367700000</v>
      </c>
      <c r="S3936" s="2">
        <v>12335800000</v>
      </c>
      <c r="T3936" s="2">
        <v>12275200000</v>
      </c>
      <c r="U3936" s="2">
        <v>12201700000</v>
      </c>
      <c r="V3936" s="2">
        <v>12080400000</v>
      </c>
      <c r="W3936" s="2">
        <v>11927200000</v>
      </c>
      <c r="X3936" s="2">
        <v>11844200000</v>
      </c>
      <c r="Y3936" s="2">
        <v>11789900000</v>
      </c>
      <c r="Z3936" s="2">
        <v>11751600000</v>
      </c>
      <c r="AA3936" s="2">
        <v>11722900000</v>
      </c>
      <c r="AB3936" s="2">
        <v>11671800000</v>
      </c>
      <c r="AC3936" s="2">
        <v>11556900000</v>
      </c>
    </row>
    <row r="3937" spans="1:29">
      <c r="A3937" t="s">
        <v>14387</v>
      </c>
      <c r="B3937" t="s">
        <v>19</v>
      </c>
      <c r="C3937" s="2">
        <v>15531300000</v>
      </c>
      <c r="D3937" s="2">
        <v>16166900000</v>
      </c>
      <c r="E3937" s="2">
        <v>16765100000</v>
      </c>
      <c r="F3937" s="2">
        <v>17491400000</v>
      </c>
      <c r="G3937" s="2">
        <v>18207100000</v>
      </c>
      <c r="H3937" s="2">
        <v>18458200000</v>
      </c>
      <c r="I3937" s="2">
        <v>18783900000</v>
      </c>
      <c r="J3937" s="2">
        <v>19147100000</v>
      </c>
      <c r="K3937" s="2">
        <v>19440900000</v>
      </c>
      <c r="L3937" s="2">
        <v>19633200000</v>
      </c>
      <c r="M3937" s="2">
        <v>19782700000</v>
      </c>
      <c r="N3937" s="2">
        <v>19942900000</v>
      </c>
      <c r="O3937" s="2">
        <v>20124500000</v>
      </c>
      <c r="P3937" s="2">
        <v>20343500000</v>
      </c>
      <c r="Q3937" s="2">
        <v>20589200000</v>
      </c>
      <c r="R3937" s="2">
        <v>20690600000</v>
      </c>
      <c r="S3937" s="2">
        <v>20637200000</v>
      </c>
      <c r="T3937" s="2">
        <v>20535800000</v>
      </c>
      <c r="U3937" s="2">
        <v>20412900000</v>
      </c>
      <c r="V3937" s="2">
        <v>20210000000</v>
      </c>
      <c r="W3937" s="2">
        <v>19953600000</v>
      </c>
      <c r="X3937" s="2">
        <v>19814700000</v>
      </c>
      <c r="Y3937" s="2">
        <v>19723900000</v>
      </c>
      <c r="Z3937" s="2">
        <v>19659900000</v>
      </c>
      <c r="AA3937" s="2">
        <v>19611800000</v>
      </c>
      <c r="AB3937" s="2">
        <v>19526300000</v>
      </c>
      <c r="AC3937" s="2">
        <v>19334100000</v>
      </c>
    </row>
    <row r="3938" spans="1:29">
      <c r="A3938" t="s">
        <v>14388</v>
      </c>
      <c r="B3938" t="s">
        <v>19</v>
      </c>
      <c r="C3938" s="2">
        <v>622894000</v>
      </c>
      <c r="D3938" s="2">
        <v>648383000</v>
      </c>
      <c r="E3938" s="2">
        <v>672374000</v>
      </c>
      <c r="F3938" s="2">
        <v>701505000</v>
      </c>
      <c r="G3938" s="2">
        <v>730208000</v>
      </c>
      <c r="H3938" s="2">
        <v>740275000</v>
      </c>
      <c r="I3938" s="2">
        <v>753341000</v>
      </c>
      <c r="J3938" s="2">
        <v>767907000</v>
      </c>
      <c r="K3938" s="2">
        <v>779688000</v>
      </c>
      <c r="L3938" s="2">
        <v>787399000</v>
      </c>
      <c r="M3938" s="2">
        <v>793397000</v>
      </c>
      <c r="N3938" s="2">
        <v>799823000</v>
      </c>
      <c r="O3938" s="2">
        <v>807106000</v>
      </c>
      <c r="P3938" s="2">
        <v>815888000</v>
      </c>
      <c r="Q3938" s="2">
        <v>825741000</v>
      </c>
      <c r="R3938" s="2">
        <v>829811000</v>
      </c>
      <c r="S3938" s="2">
        <v>827669000</v>
      </c>
      <c r="T3938" s="2">
        <v>823599000</v>
      </c>
      <c r="U3938" s="2">
        <v>818673000</v>
      </c>
      <c r="V3938" s="2">
        <v>810533000</v>
      </c>
      <c r="W3938" s="2">
        <v>800251000</v>
      </c>
      <c r="X3938" s="2">
        <v>794682000</v>
      </c>
      <c r="Y3938" s="2">
        <v>791041000</v>
      </c>
      <c r="Z3938" s="2">
        <v>788470000</v>
      </c>
      <c r="AA3938" s="2">
        <v>786543000</v>
      </c>
      <c r="AB3938" s="2">
        <v>783115000</v>
      </c>
      <c r="AC3938" s="2">
        <v>775404000</v>
      </c>
    </row>
    <row r="3939" spans="1:29">
      <c r="A3939" t="s">
        <v>14389</v>
      </c>
      <c r="B3939" t="s">
        <v>19</v>
      </c>
      <c r="C3939" s="2">
        <v>585380000</v>
      </c>
      <c r="D3939" s="2">
        <v>609335000</v>
      </c>
      <c r="E3939" s="2">
        <v>631881000</v>
      </c>
      <c r="F3939" s="2">
        <v>659258000</v>
      </c>
      <c r="G3939" s="2">
        <v>686232000</v>
      </c>
      <c r="H3939" s="2">
        <v>695693000</v>
      </c>
      <c r="I3939" s="2">
        <v>707972000</v>
      </c>
      <c r="J3939" s="2">
        <v>721661000</v>
      </c>
      <c r="K3939" s="2">
        <v>732732000</v>
      </c>
      <c r="L3939" s="2">
        <v>739979000</v>
      </c>
      <c r="M3939" s="2">
        <v>745615000</v>
      </c>
      <c r="N3939" s="2">
        <v>751654000</v>
      </c>
      <c r="O3939" s="2">
        <v>758499000</v>
      </c>
      <c r="P3939" s="2">
        <v>766752000</v>
      </c>
      <c r="Q3939" s="2">
        <v>776012000</v>
      </c>
      <c r="R3939" s="2">
        <v>779836000</v>
      </c>
      <c r="S3939" s="2">
        <v>777823000</v>
      </c>
      <c r="T3939" s="2">
        <v>773999000</v>
      </c>
      <c r="U3939" s="2">
        <v>769369000</v>
      </c>
      <c r="V3939" s="2">
        <v>761719000</v>
      </c>
      <c r="W3939" s="2">
        <v>752057000</v>
      </c>
      <c r="X3939" s="2">
        <v>746823000</v>
      </c>
      <c r="Y3939" s="2">
        <v>743401000</v>
      </c>
      <c r="Z3939" s="2">
        <v>740985000</v>
      </c>
      <c r="AA3939" s="2">
        <v>739174000</v>
      </c>
      <c r="AB3939" s="2">
        <v>735953000</v>
      </c>
      <c r="AC3939" s="2">
        <v>728706000</v>
      </c>
    </row>
    <row r="3940" spans="1:29">
      <c r="A3940" t="s">
        <v>14390</v>
      </c>
      <c r="B3940" t="s">
        <v>19</v>
      </c>
      <c r="C3940" s="2">
        <v>361464000</v>
      </c>
      <c r="D3940" s="2">
        <v>376256000</v>
      </c>
      <c r="E3940" s="2">
        <v>390178000</v>
      </c>
      <c r="F3940" s="2">
        <v>407082000</v>
      </c>
      <c r="G3940" s="2">
        <v>423739000</v>
      </c>
      <c r="H3940" s="2">
        <v>429581000</v>
      </c>
      <c r="I3940" s="2">
        <v>437163000</v>
      </c>
      <c r="J3940" s="2">
        <v>445616000</v>
      </c>
      <c r="K3940" s="2">
        <v>452452000</v>
      </c>
      <c r="L3940" s="2">
        <v>456927000</v>
      </c>
      <c r="M3940" s="2">
        <v>460407000</v>
      </c>
      <c r="N3940" s="2">
        <v>464136000</v>
      </c>
      <c r="O3940" s="2">
        <v>468362000</v>
      </c>
      <c r="P3940" s="2">
        <v>473459000</v>
      </c>
      <c r="Q3940" s="2">
        <v>479177000</v>
      </c>
      <c r="R3940" s="2">
        <v>481538000</v>
      </c>
      <c r="S3940" s="2">
        <v>480295000</v>
      </c>
      <c r="T3940" s="2">
        <v>477934000</v>
      </c>
      <c r="U3940" s="2">
        <v>475075000</v>
      </c>
      <c r="V3940" s="2">
        <v>470351000</v>
      </c>
      <c r="W3940" s="2">
        <v>464385000</v>
      </c>
      <c r="X3940" s="2">
        <v>461153000</v>
      </c>
      <c r="Y3940" s="2">
        <v>459040000</v>
      </c>
      <c r="Z3940" s="2">
        <v>457548000</v>
      </c>
      <c r="AA3940" s="2">
        <v>456430000</v>
      </c>
      <c r="AB3940" s="2">
        <v>454441000</v>
      </c>
      <c r="AC3940" s="2">
        <v>449966000</v>
      </c>
    </row>
    <row r="3941" spans="1:29">
      <c r="A3941" t="s">
        <v>14391</v>
      </c>
      <c r="B3941" t="s">
        <v>19</v>
      </c>
      <c r="C3941" s="2">
        <v>36640800</v>
      </c>
      <c r="D3941" s="2">
        <v>38140200</v>
      </c>
      <c r="E3941" s="2">
        <v>39551400</v>
      </c>
      <c r="F3941" s="2">
        <v>41265000</v>
      </c>
      <c r="G3941" s="2">
        <v>42953400</v>
      </c>
      <c r="H3941" s="2">
        <v>43545600</v>
      </c>
      <c r="I3941" s="2">
        <v>44314200</v>
      </c>
      <c r="J3941" s="2">
        <v>45171000</v>
      </c>
      <c r="K3941" s="2">
        <v>45864000</v>
      </c>
      <c r="L3941" s="2">
        <v>46317600</v>
      </c>
      <c r="M3941" s="2">
        <v>46670400</v>
      </c>
      <c r="N3941" s="2">
        <v>47048400</v>
      </c>
      <c r="O3941" s="2">
        <v>47476800</v>
      </c>
      <c r="P3941" s="2">
        <v>47993400</v>
      </c>
      <c r="Q3941" s="2">
        <v>48573000</v>
      </c>
      <c r="R3941" s="2">
        <v>48812400</v>
      </c>
      <c r="S3941" s="2">
        <v>48686400</v>
      </c>
      <c r="T3941" s="2">
        <v>48447000</v>
      </c>
      <c r="U3941" s="2">
        <v>48157200</v>
      </c>
      <c r="V3941" s="2">
        <v>47678400</v>
      </c>
      <c r="W3941" s="2">
        <v>47073600</v>
      </c>
      <c r="X3941" s="2">
        <v>46746000</v>
      </c>
      <c r="Y3941" s="2">
        <v>46531800</v>
      </c>
      <c r="Z3941" s="2">
        <v>46380600</v>
      </c>
      <c r="AA3941" s="2">
        <v>46267200</v>
      </c>
      <c r="AB3941" s="2">
        <v>46065600</v>
      </c>
      <c r="AC3941" s="2">
        <v>45612000</v>
      </c>
    </row>
    <row r="3942" spans="1:29">
      <c r="A3942" t="s">
        <v>14392</v>
      </c>
      <c r="B3942" t="s">
        <v>19</v>
      </c>
      <c r="C3942" s="2">
        <v>267536000</v>
      </c>
      <c r="D3942" s="2">
        <v>278484000</v>
      </c>
      <c r="E3942" s="2">
        <v>288788000</v>
      </c>
      <c r="F3942" s="2">
        <v>301300000</v>
      </c>
      <c r="G3942" s="2">
        <v>313628000</v>
      </c>
      <c r="H3942" s="2">
        <v>317952000</v>
      </c>
      <c r="I3942" s="2">
        <v>323564000</v>
      </c>
      <c r="J3942" s="2">
        <v>329820000</v>
      </c>
      <c r="K3942" s="2">
        <v>334880000</v>
      </c>
      <c r="L3942" s="2">
        <v>338192000</v>
      </c>
      <c r="M3942" s="2">
        <v>340768000</v>
      </c>
      <c r="N3942" s="2">
        <v>343528000</v>
      </c>
      <c r="O3942" s="2">
        <v>346656000</v>
      </c>
      <c r="P3942" s="2">
        <v>350428000</v>
      </c>
      <c r="Q3942" s="2">
        <v>354660000</v>
      </c>
      <c r="R3942" s="2">
        <v>356408000</v>
      </c>
      <c r="S3942" s="2">
        <v>355488000</v>
      </c>
      <c r="T3942" s="2">
        <v>353740000</v>
      </c>
      <c r="U3942" s="2">
        <v>351624000</v>
      </c>
      <c r="V3942" s="2">
        <v>348128000</v>
      </c>
      <c r="W3942" s="2">
        <v>343712000</v>
      </c>
      <c r="X3942" s="2">
        <v>341320000</v>
      </c>
      <c r="Y3942" s="2">
        <v>339756000</v>
      </c>
      <c r="Z3942" s="2">
        <v>338652000</v>
      </c>
      <c r="AA3942" s="2">
        <v>337824000</v>
      </c>
      <c r="AB3942" s="2">
        <v>336352000</v>
      </c>
      <c r="AC3942" s="2">
        <v>333040000</v>
      </c>
    </row>
    <row r="3943" spans="1:29">
      <c r="A3943" t="s">
        <v>14393</v>
      </c>
      <c r="B3943" t="s">
        <v>19</v>
      </c>
      <c r="C3943" s="2">
        <v>330058000</v>
      </c>
      <c r="D3943" s="2">
        <v>343564000</v>
      </c>
      <c r="E3943" s="2">
        <v>356276000</v>
      </c>
      <c r="F3943" s="2">
        <v>371712000</v>
      </c>
      <c r="G3943" s="2">
        <v>386922000</v>
      </c>
      <c r="H3943" s="2">
        <v>392256000</v>
      </c>
      <c r="I3943" s="2">
        <v>399180000</v>
      </c>
      <c r="J3943" s="2">
        <v>406898000</v>
      </c>
      <c r="K3943" s="2">
        <v>413140000</v>
      </c>
      <c r="L3943" s="2">
        <v>417226000</v>
      </c>
      <c r="M3943" s="2">
        <v>420404000</v>
      </c>
      <c r="N3943" s="2">
        <v>423809000</v>
      </c>
      <c r="O3943" s="2">
        <v>427668000</v>
      </c>
      <c r="P3943" s="2">
        <v>432322000</v>
      </c>
      <c r="Q3943" s="2">
        <v>437543000</v>
      </c>
      <c r="R3943" s="2">
        <v>439699000</v>
      </c>
      <c r="S3943" s="2">
        <v>438564000</v>
      </c>
      <c r="T3943" s="2">
        <v>436408000</v>
      </c>
      <c r="U3943" s="2">
        <v>433797000</v>
      </c>
      <c r="V3943" s="2">
        <v>429484000</v>
      </c>
      <c r="W3943" s="2">
        <v>424036000</v>
      </c>
      <c r="X3943" s="2">
        <v>421085000</v>
      </c>
      <c r="Y3943" s="2">
        <v>419156000</v>
      </c>
      <c r="Z3943" s="2">
        <v>417794000</v>
      </c>
      <c r="AA3943" s="2">
        <v>416772000</v>
      </c>
      <c r="AB3943" s="2">
        <v>414956000</v>
      </c>
      <c r="AC3943" s="2">
        <v>410870000</v>
      </c>
    </row>
    <row r="3944" spans="1:29">
      <c r="A3944" t="s">
        <v>14394</v>
      </c>
      <c r="B3944" t="s">
        <v>19</v>
      </c>
      <c r="C3944" s="2">
        <v>23264000</v>
      </c>
      <c r="D3944" s="2">
        <v>24216000</v>
      </c>
      <c r="E3944" s="2">
        <v>25112000</v>
      </c>
      <c r="F3944" s="2">
        <v>26200000</v>
      </c>
      <c r="G3944" s="2">
        <v>27272000</v>
      </c>
      <c r="H3944" s="2">
        <v>27648000</v>
      </c>
      <c r="I3944" s="2">
        <v>28136000</v>
      </c>
      <c r="J3944" s="2">
        <v>28680000</v>
      </c>
      <c r="K3944" s="2">
        <v>29120000</v>
      </c>
      <c r="L3944" s="2">
        <v>29408000</v>
      </c>
      <c r="M3944" s="2">
        <v>29632000</v>
      </c>
      <c r="N3944" s="2">
        <v>29872000</v>
      </c>
      <c r="O3944" s="2">
        <v>30144000</v>
      </c>
      <c r="P3944" s="2">
        <v>30472000</v>
      </c>
      <c r="Q3944" s="2">
        <v>30840000</v>
      </c>
      <c r="R3944" s="2">
        <v>30992000</v>
      </c>
      <c r="S3944" s="2">
        <v>30912000</v>
      </c>
      <c r="T3944" s="2">
        <v>30760000</v>
      </c>
      <c r="U3944" s="2">
        <v>30576000</v>
      </c>
      <c r="V3944" s="2">
        <v>30272000</v>
      </c>
      <c r="W3944" s="2">
        <v>29888000</v>
      </c>
      <c r="X3944" s="2">
        <v>29680000</v>
      </c>
      <c r="Y3944" s="2">
        <v>29544000</v>
      </c>
      <c r="Z3944" s="2">
        <v>29448000</v>
      </c>
      <c r="AA3944" s="2">
        <v>29376000</v>
      </c>
      <c r="AB3944" s="2">
        <v>29248000</v>
      </c>
      <c r="AC3944" s="2">
        <v>28960000</v>
      </c>
    </row>
    <row r="3945" spans="1:29">
      <c r="A3945" t="s">
        <v>14395</v>
      </c>
      <c r="B3945" t="s">
        <v>19</v>
      </c>
      <c r="C3945">
        <v>0</v>
      </c>
      <c r="D3945">
        <v>0</v>
      </c>
      <c r="E3945">
        <v>0</v>
      </c>
      <c r="F3945">
        <v>0</v>
      </c>
      <c r="G3945">
        <v>0</v>
      </c>
      <c r="H3945">
        <v>0</v>
      </c>
      <c r="I3945">
        <v>0</v>
      </c>
      <c r="J3945">
        <v>0</v>
      </c>
      <c r="K3945">
        <v>0</v>
      </c>
      <c r="L3945">
        <v>0</v>
      </c>
      <c r="M3945">
        <v>0</v>
      </c>
      <c r="N3945">
        <v>0</v>
      </c>
      <c r="O3945">
        <v>0</v>
      </c>
      <c r="P3945">
        <v>0</v>
      </c>
      <c r="Q3945">
        <v>0</v>
      </c>
      <c r="R3945">
        <v>0</v>
      </c>
      <c r="S3945">
        <v>0</v>
      </c>
      <c r="T3945">
        <v>0</v>
      </c>
      <c r="U3945">
        <v>0</v>
      </c>
      <c r="V3945">
        <v>0</v>
      </c>
      <c r="W3945">
        <v>0</v>
      </c>
      <c r="X3945">
        <v>0</v>
      </c>
      <c r="Y3945">
        <v>0</v>
      </c>
      <c r="Z3945">
        <v>0</v>
      </c>
      <c r="AA3945">
        <v>0</v>
      </c>
      <c r="AB3945">
        <v>0</v>
      </c>
      <c r="AC3945">
        <v>0</v>
      </c>
    </row>
    <row r="3946" spans="1:29">
      <c r="A3946" t="s">
        <v>14396</v>
      </c>
      <c r="B3946" t="s">
        <v>19</v>
      </c>
      <c r="C3946" s="2">
        <v>25903900000000</v>
      </c>
      <c r="D3946" s="2">
        <v>26524700000000</v>
      </c>
      <c r="E3946" s="2">
        <v>27591200000000</v>
      </c>
      <c r="F3946" s="2">
        <v>27798100000000</v>
      </c>
      <c r="G3946" s="2">
        <v>27654900000000</v>
      </c>
      <c r="H3946" s="2">
        <v>27623000000000</v>
      </c>
      <c r="I3946" s="2">
        <v>27914900000000</v>
      </c>
      <c r="J3946" s="2">
        <v>28318100000000</v>
      </c>
      <c r="K3946" s="2">
        <v>28721400000000</v>
      </c>
      <c r="L3946" s="2">
        <v>28705500000000</v>
      </c>
      <c r="M3946" s="2">
        <v>28981400000000</v>
      </c>
      <c r="N3946" s="2">
        <v>29209500000000</v>
      </c>
      <c r="O3946" s="2">
        <v>29368700000000</v>
      </c>
      <c r="P3946" s="2">
        <v>29761400000000</v>
      </c>
      <c r="Q3946" s="2">
        <v>30074400000000</v>
      </c>
      <c r="R3946" s="2">
        <v>30392800000000</v>
      </c>
      <c r="S3946" s="2">
        <v>30928700000000</v>
      </c>
      <c r="T3946" s="2">
        <v>31284200000000</v>
      </c>
      <c r="U3946" s="2">
        <v>31560100000000</v>
      </c>
      <c r="V3946" s="2">
        <v>32011100000000</v>
      </c>
      <c r="W3946" s="2">
        <v>32366600000000</v>
      </c>
      <c r="X3946" s="2">
        <v>32605400000000</v>
      </c>
      <c r="Y3946" s="2">
        <v>32769900000000</v>
      </c>
      <c r="Z3946" s="2">
        <v>33077600000000</v>
      </c>
      <c r="AA3946" s="2">
        <v>33231500000000</v>
      </c>
      <c r="AB3946" s="2">
        <v>33316400000000</v>
      </c>
      <c r="AC3946" s="2">
        <v>33411900000000</v>
      </c>
    </row>
    <row r="3947" spans="1:29">
      <c r="A3947" t="s">
        <v>14397</v>
      </c>
      <c r="B3947" t="s">
        <v>19</v>
      </c>
      <c r="C3947" s="2">
        <v>2795920000</v>
      </c>
      <c r="D3947" s="2">
        <v>2862930000</v>
      </c>
      <c r="E3947" s="2">
        <v>2978040000</v>
      </c>
      <c r="F3947" s="2">
        <v>3000380000</v>
      </c>
      <c r="G3947" s="2">
        <v>2984910000</v>
      </c>
      <c r="H3947" s="2">
        <v>2981480000</v>
      </c>
      <c r="I3947" s="2">
        <v>3012970000</v>
      </c>
      <c r="J3947" s="2">
        <v>3056500000</v>
      </c>
      <c r="K3947" s="2">
        <v>3100030000</v>
      </c>
      <c r="L3947" s="2">
        <v>3098310000</v>
      </c>
      <c r="M3947" s="2">
        <v>3128090000</v>
      </c>
      <c r="N3947" s="2">
        <v>3152710000</v>
      </c>
      <c r="O3947" s="2">
        <v>3169890000</v>
      </c>
      <c r="P3947" s="2">
        <v>3212270000</v>
      </c>
      <c r="Q3947" s="2">
        <v>3246060000</v>
      </c>
      <c r="R3947" s="2">
        <v>3280430000</v>
      </c>
      <c r="S3947" s="2">
        <v>3338270000</v>
      </c>
      <c r="T3947" s="2">
        <v>3376640000</v>
      </c>
      <c r="U3947" s="2">
        <v>3406420000</v>
      </c>
      <c r="V3947" s="2">
        <v>3455100000</v>
      </c>
      <c r="W3947" s="2">
        <v>3493470000</v>
      </c>
      <c r="X3947" s="2">
        <v>3519240000</v>
      </c>
      <c r="Y3947" s="2">
        <v>3537000000</v>
      </c>
      <c r="Z3947" s="2">
        <v>3570210000</v>
      </c>
      <c r="AA3947" s="2">
        <v>3586820000</v>
      </c>
      <c r="AB3947" s="2">
        <v>3595980000</v>
      </c>
      <c r="AC3947" s="2">
        <v>3606290000</v>
      </c>
    </row>
    <row r="3948" spans="1:29">
      <c r="A3948" t="s">
        <v>14398</v>
      </c>
      <c r="B3948" t="s">
        <v>19</v>
      </c>
      <c r="C3948" s="2">
        <v>15585800000</v>
      </c>
      <c r="D3948" s="2">
        <v>15959300000</v>
      </c>
      <c r="E3948" s="2">
        <v>16601000000</v>
      </c>
      <c r="F3948" s="2">
        <v>16725500000</v>
      </c>
      <c r="G3948" s="2">
        <v>16639300000</v>
      </c>
      <c r="H3948" s="2">
        <v>16620200000</v>
      </c>
      <c r="I3948" s="2">
        <v>16795700000</v>
      </c>
      <c r="J3948" s="2">
        <v>17038400000</v>
      </c>
      <c r="K3948" s="2">
        <v>17281000000</v>
      </c>
      <c r="L3948" s="2">
        <v>17271400000</v>
      </c>
      <c r="M3948" s="2">
        <v>17437400000</v>
      </c>
      <c r="N3948" s="2">
        <v>17574700000</v>
      </c>
      <c r="O3948" s="2">
        <v>17670500000</v>
      </c>
      <c r="P3948" s="2">
        <v>17906700000</v>
      </c>
      <c r="Q3948" s="2">
        <v>18095100000</v>
      </c>
      <c r="R3948" s="2">
        <v>18286600000</v>
      </c>
      <c r="S3948" s="2">
        <v>18609100000</v>
      </c>
      <c r="T3948" s="2">
        <v>18823000000</v>
      </c>
      <c r="U3948" s="2">
        <v>18989000000</v>
      </c>
      <c r="V3948" s="2">
        <v>19260400000</v>
      </c>
      <c r="W3948" s="2">
        <v>19474300000</v>
      </c>
      <c r="X3948" s="2">
        <v>19617900000</v>
      </c>
      <c r="Y3948" s="2">
        <v>19716900000</v>
      </c>
      <c r="Z3948" s="2">
        <v>19902000000</v>
      </c>
      <c r="AA3948" s="2">
        <v>19994600000</v>
      </c>
      <c r="AB3948" s="2">
        <v>20045700000</v>
      </c>
      <c r="AC3948" s="2">
        <v>20103200000</v>
      </c>
    </row>
    <row r="3949" spans="1:29">
      <c r="A3949" t="s">
        <v>14399</v>
      </c>
      <c r="B3949" t="s">
        <v>19</v>
      </c>
      <c r="C3949" s="2">
        <v>26074300000</v>
      </c>
      <c r="D3949" s="2">
        <v>26699200000</v>
      </c>
      <c r="E3949" s="2">
        <v>27772700000</v>
      </c>
      <c r="F3949" s="2">
        <v>27981000000</v>
      </c>
      <c r="G3949" s="2">
        <v>27836800000</v>
      </c>
      <c r="H3949" s="2">
        <v>27804700000</v>
      </c>
      <c r="I3949" s="2">
        <v>28098500000</v>
      </c>
      <c r="J3949" s="2">
        <v>28504400000</v>
      </c>
      <c r="K3949" s="2">
        <v>28910300000</v>
      </c>
      <c r="L3949" s="2">
        <v>28894300000</v>
      </c>
      <c r="M3949" s="2">
        <v>29172000000</v>
      </c>
      <c r="N3949" s="2">
        <v>29401700000</v>
      </c>
      <c r="O3949" s="2">
        <v>29561900000</v>
      </c>
      <c r="P3949" s="2">
        <v>29957100000</v>
      </c>
      <c r="Q3949" s="2">
        <v>30272200000</v>
      </c>
      <c r="R3949" s="2">
        <v>30592700000</v>
      </c>
      <c r="S3949" s="2">
        <v>31132100000</v>
      </c>
      <c r="T3949" s="2">
        <v>31489900000</v>
      </c>
      <c r="U3949" s="2">
        <v>31767700000</v>
      </c>
      <c r="V3949" s="2">
        <v>32221600000</v>
      </c>
      <c r="W3949" s="2">
        <v>32579500000</v>
      </c>
      <c r="X3949" s="2">
        <v>32819800000</v>
      </c>
      <c r="Y3949" s="2">
        <v>32985400000</v>
      </c>
      <c r="Z3949" s="2">
        <v>33295200000</v>
      </c>
      <c r="AA3949" s="2">
        <v>33450100000</v>
      </c>
      <c r="AB3949" s="2">
        <v>33535500000</v>
      </c>
      <c r="AC3949" s="2">
        <v>33631600000</v>
      </c>
    </row>
    <row r="3950" spans="1:29">
      <c r="A3950" t="s">
        <v>14400</v>
      </c>
      <c r="B3950" t="s">
        <v>19</v>
      </c>
      <c r="C3950" s="2">
        <v>1045720000</v>
      </c>
      <c r="D3950" s="2">
        <v>1070790000</v>
      </c>
      <c r="E3950" s="2">
        <v>1113840000</v>
      </c>
      <c r="F3950" s="2">
        <v>1122190000</v>
      </c>
      <c r="G3950" s="2">
        <v>1116410000</v>
      </c>
      <c r="H3950" s="2">
        <v>1115130000</v>
      </c>
      <c r="I3950" s="2">
        <v>1126910000</v>
      </c>
      <c r="J3950" s="2">
        <v>1143190000</v>
      </c>
      <c r="K3950" s="2">
        <v>1159460000</v>
      </c>
      <c r="L3950" s="2">
        <v>1158820000</v>
      </c>
      <c r="M3950" s="2">
        <v>1169960000</v>
      </c>
      <c r="N3950" s="2">
        <v>1179170000</v>
      </c>
      <c r="O3950" s="2">
        <v>1185600000</v>
      </c>
      <c r="P3950" s="2">
        <v>1201450000</v>
      </c>
      <c r="Q3950" s="2">
        <v>1214090000</v>
      </c>
      <c r="R3950" s="2">
        <v>1226940000</v>
      </c>
      <c r="S3950" s="2">
        <v>1248570000</v>
      </c>
      <c r="T3950" s="2">
        <v>1262920000</v>
      </c>
      <c r="U3950" s="2">
        <v>1274060000</v>
      </c>
      <c r="V3950" s="2">
        <v>1292270000</v>
      </c>
      <c r="W3950" s="2">
        <v>1306620000</v>
      </c>
      <c r="X3950" s="2">
        <v>1316260000</v>
      </c>
      <c r="Y3950" s="2">
        <v>1322900000</v>
      </c>
      <c r="Z3950" s="2">
        <v>1335320000</v>
      </c>
      <c r="AA3950" s="2">
        <v>1341530000</v>
      </c>
      <c r="AB3950" s="2">
        <v>1344960000</v>
      </c>
      <c r="AC3950" s="2">
        <v>1348820000</v>
      </c>
    </row>
    <row r="3951" spans="1:29">
      <c r="A3951" t="s">
        <v>14401</v>
      </c>
      <c r="B3951" t="s">
        <v>19</v>
      </c>
      <c r="C3951" s="2">
        <v>982747000</v>
      </c>
      <c r="D3951" s="2">
        <v>1006300000</v>
      </c>
      <c r="E3951" s="2">
        <v>1046760000</v>
      </c>
      <c r="F3951" s="2">
        <v>1054610000</v>
      </c>
      <c r="G3951" s="2">
        <v>1049180000</v>
      </c>
      <c r="H3951" s="2">
        <v>1047970000</v>
      </c>
      <c r="I3951" s="2">
        <v>1059040000</v>
      </c>
      <c r="J3951" s="2">
        <v>1074340000</v>
      </c>
      <c r="K3951" s="2">
        <v>1089640000</v>
      </c>
      <c r="L3951" s="2">
        <v>1089030000</v>
      </c>
      <c r="M3951" s="2">
        <v>1099500000</v>
      </c>
      <c r="N3951" s="2">
        <v>1108160000</v>
      </c>
      <c r="O3951" s="2">
        <v>1114200000</v>
      </c>
      <c r="P3951" s="2">
        <v>1129090000</v>
      </c>
      <c r="Q3951" s="2">
        <v>1140970000</v>
      </c>
      <c r="R3951" s="2">
        <v>1153050000</v>
      </c>
      <c r="S3951" s="2">
        <v>1173380000</v>
      </c>
      <c r="T3951" s="2">
        <v>1186860000</v>
      </c>
      <c r="U3951" s="2">
        <v>1197330000</v>
      </c>
      <c r="V3951" s="2">
        <v>1214440000</v>
      </c>
      <c r="W3951" s="2">
        <v>1227930000</v>
      </c>
      <c r="X3951" s="2">
        <v>1236990000</v>
      </c>
      <c r="Y3951" s="2">
        <v>1243230000</v>
      </c>
      <c r="Z3951" s="2">
        <v>1254900000</v>
      </c>
      <c r="AA3951" s="2">
        <v>1260740000</v>
      </c>
      <c r="AB3951" s="2">
        <v>1263960000</v>
      </c>
      <c r="AC3951" s="2">
        <v>1267590000</v>
      </c>
    </row>
    <row r="3952" spans="1:29">
      <c r="A3952" t="s">
        <v>14402</v>
      </c>
      <c r="B3952" t="s">
        <v>19</v>
      </c>
      <c r="C3952" s="2">
        <v>606833000</v>
      </c>
      <c r="D3952" s="2">
        <v>621376000</v>
      </c>
      <c r="E3952" s="2">
        <v>646360000</v>
      </c>
      <c r="F3952" s="2">
        <v>651208000</v>
      </c>
      <c r="G3952" s="2">
        <v>647852000</v>
      </c>
      <c r="H3952" s="2">
        <v>647106000</v>
      </c>
      <c r="I3952" s="2">
        <v>653942000</v>
      </c>
      <c r="J3952" s="2">
        <v>663389000</v>
      </c>
      <c r="K3952" s="2">
        <v>672836000</v>
      </c>
      <c r="L3952" s="2">
        <v>672463000</v>
      </c>
      <c r="M3952" s="2">
        <v>678927000</v>
      </c>
      <c r="N3952" s="2">
        <v>684272000</v>
      </c>
      <c r="O3952" s="2">
        <v>688001000</v>
      </c>
      <c r="P3952" s="2">
        <v>697199000</v>
      </c>
      <c r="Q3952" s="2">
        <v>704532000</v>
      </c>
      <c r="R3952" s="2">
        <v>711990000</v>
      </c>
      <c r="S3952" s="2">
        <v>724545000</v>
      </c>
      <c r="T3952" s="2">
        <v>732873000</v>
      </c>
      <c r="U3952" s="2">
        <v>739336000</v>
      </c>
      <c r="V3952" s="2">
        <v>749902000</v>
      </c>
      <c r="W3952" s="2">
        <v>758230000</v>
      </c>
      <c r="X3952" s="2">
        <v>763824000</v>
      </c>
      <c r="Y3952" s="2">
        <v>767677000</v>
      </c>
      <c r="Z3952" s="2">
        <v>774886000</v>
      </c>
      <c r="AA3952" s="2">
        <v>778491000</v>
      </c>
      <c r="AB3952" s="2">
        <v>780480000</v>
      </c>
      <c r="AC3952" s="2">
        <v>782717000</v>
      </c>
    </row>
    <row r="3953" spans="1:29">
      <c r="A3953" t="s">
        <v>14403</v>
      </c>
      <c r="B3953" t="s">
        <v>19</v>
      </c>
      <c r="C3953" s="2">
        <v>61513200</v>
      </c>
      <c r="D3953" s="2">
        <v>62987400</v>
      </c>
      <c r="E3953" s="2">
        <v>65520000</v>
      </c>
      <c r="F3953" s="2">
        <v>66011400</v>
      </c>
      <c r="G3953" s="2">
        <v>65671200</v>
      </c>
      <c r="H3953" s="2">
        <v>65595600</v>
      </c>
      <c r="I3953" s="2">
        <v>66288600</v>
      </c>
      <c r="J3953" s="2">
        <v>67246200</v>
      </c>
      <c r="K3953" s="2">
        <v>68203800</v>
      </c>
      <c r="L3953" s="2">
        <v>68166000</v>
      </c>
      <c r="M3953" s="2">
        <v>68821200</v>
      </c>
      <c r="N3953" s="2">
        <v>69363000</v>
      </c>
      <c r="O3953" s="2">
        <v>69741000</v>
      </c>
      <c r="P3953" s="2">
        <v>70673400</v>
      </c>
      <c r="Q3953" s="2">
        <v>71416800</v>
      </c>
      <c r="R3953" s="2">
        <v>72172800</v>
      </c>
      <c r="S3953" s="2">
        <v>73445400</v>
      </c>
      <c r="T3953" s="2">
        <v>74289600</v>
      </c>
      <c r="U3953" s="2">
        <v>74944800</v>
      </c>
      <c r="V3953" s="2">
        <v>76015800</v>
      </c>
      <c r="W3953" s="2">
        <v>76860000</v>
      </c>
      <c r="X3953" s="2">
        <v>77427000</v>
      </c>
      <c r="Y3953" s="2">
        <v>77817600</v>
      </c>
      <c r="Z3953" s="2">
        <v>78548400</v>
      </c>
      <c r="AA3953" s="2">
        <v>78913800</v>
      </c>
      <c r="AB3953" s="2">
        <v>79115400</v>
      </c>
      <c r="AC3953" s="2">
        <v>79342200</v>
      </c>
    </row>
    <row r="3954" spans="1:29">
      <c r="A3954" t="s">
        <v>14404</v>
      </c>
      <c r="B3954" t="s">
        <v>19</v>
      </c>
      <c r="C3954" s="2">
        <v>449144000</v>
      </c>
      <c r="D3954" s="2">
        <v>459908000</v>
      </c>
      <c r="E3954" s="2">
        <v>478400000</v>
      </c>
      <c r="F3954" s="2">
        <v>481988000</v>
      </c>
      <c r="G3954" s="2">
        <v>479504000</v>
      </c>
      <c r="H3954" s="2">
        <v>478952000</v>
      </c>
      <c r="I3954" s="2">
        <v>484012000</v>
      </c>
      <c r="J3954" s="2">
        <v>491004000</v>
      </c>
      <c r="K3954" s="2">
        <v>497996000</v>
      </c>
      <c r="L3954" s="2">
        <v>497720000</v>
      </c>
      <c r="M3954" s="2">
        <v>502504000</v>
      </c>
      <c r="N3954" s="2">
        <v>506460000</v>
      </c>
      <c r="O3954" s="2">
        <v>509220000</v>
      </c>
      <c r="P3954" s="2">
        <v>516028000</v>
      </c>
      <c r="Q3954" s="2">
        <v>521456000</v>
      </c>
      <c r="R3954" s="2">
        <v>526976000</v>
      </c>
      <c r="S3954" s="2">
        <v>536268000</v>
      </c>
      <c r="T3954" s="2">
        <v>542432000</v>
      </c>
      <c r="U3954" s="2">
        <v>547216000</v>
      </c>
      <c r="V3954" s="2">
        <v>555036000</v>
      </c>
      <c r="W3954" s="2">
        <v>561200000</v>
      </c>
      <c r="X3954" s="2">
        <v>565340000</v>
      </c>
      <c r="Y3954" s="2">
        <v>568192000</v>
      </c>
      <c r="Z3954" s="2">
        <v>573528000</v>
      </c>
      <c r="AA3954" s="2">
        <v>576196000</v>
      </c>
      <c r="AB3954" s="2">
        <v>577668000</v>
      </c>
      <c r="AC3954" s="2">
        <v>579324000</v>
      </c>
    </row>
    <row r="3955" spans="1:29">
      <c r="A3955" t="s">
        <v>14405</v>
      </c>
      <c r="B3955" t="s">
        <v>19</v>
      </c>
      <c r="C3955" s="2">
        <v>554107000</v>
      </c>
      <c r="D3955" s="2">
        <v>567386000</v>
      </c>
      <c r="E3955" s="2">
        <v>590200000</v>
      </c>
      <c r="F3955" s="2">
        <v>594627000</v>
      </c>
      <c r="G3955" s="2">
        <v>591562000</v>
      </c>
      <c r="H3955" s="2">
        <v>590881000</v>
      </c>
      <c r="I3955" s="2">
        <v>597124000</v>
      </c>
      <c r="J3955" s="2">
        <v>605750000</v>
      </c>
      <c r="K3955" s="2">
        <v>614376000</v>
      </c>
      <c r="L3955" s="2">
        <v>614035000</v>
      </c>
      <c r="M3955" s="2">
        <v>619937000</v>
      </c>
      <c r="N3955" s="2">
        <v>624818000</v>
      </c>
      <c r="O3955" s="2">
        <v>628223000</v>
      </c>
      <c r="P3955" s="2">
        <v>636622000</v>
      </c>
      <c r="Q3955" s="2">
        <v>643318000</v>
      </c>
      <c r="R3955" s="2">
        <v>650128000</v>
      </c>
      <c r="S3955" s="2">
        <v>661592000</v>
      </c>
      <c r="T3955" s="2">
        <v>669196000</v>
      </c>
      <c r="U3955" s="2">
        <v>675098000</v>
      </c>
      <c r="V3955" s="2">
        <v>684746000</v>
      </c>
      <c r="W3955" s="2">
        <v>692350000</v>
      </c>
      <c r="X3955" s="2">
        <v>697458000</v>
      </c>
      <c r="Y3955" s="2">
        <v>700976000</v>
      </c>
      <c r="Z3955" s="2">
        <v>707559000</v>
      </c>
      <c r="AA3955" s="2">
        <v>710851000</v>
      </c>
      <c r="AB3955" s="2">
        <v>712667000</v>
      </c>
      <c r="AC3955" s="2">
        <v>714710000</v>
      </c>
    </row>
    <row r="3956" spans="1:29">
      <c r="A3956" t="s">
        <v>14406</v>
      </c>
      <c r="B3956" t="s">
        <v>19</v>
      </c>
      <c r="C3956" s="2">
        <v>39056000</v>
      </c>
      <c r="D3956" s="2">
        <v>39992000</v>
      </c>
      <c r="E3956" s="2">
        <v>41600000</v>
      </c>
      <c r="F3956" s="2">
        <v>41912000</v>
      </c>
      <c r="G3956" s="2">
        <v>41696000</v>
      </c>
      <c r="H3956" s="2">
        <v>41648000</v>
      </c>
      <c r="I3956" s="2">
        <v>42088000</v>
      </c>
      <c r="J3956" s="2">
        <v>42696000</v>
      </c>
      <c r="K3956" s="2">
        <v>43304000</v>
      </c>
      <c r="L3956" s="2">
        <v>43280000</v>
      </c>
      <c r="M3956" s="2">
        <v>43696000</v>
      </c>
      <c r="N3956" s="2">
        <v>44040000</v>
      </c>
      <c r="O3956" s="2">
        <v>44280000</v>
      </c>
      <c r="P3956" s="2">
        <v>44872000</v>
      </c>
      <c r="Q3956" s="2">
        <v>45344000</v>
      </c>
      <c r="R3956" s="2">
        <v>45824000</v>
      </c>
      <c r="S3956" s="2">
        <v>46632000</v>
      </c>
      <c r="T3956" s="2">
        <v>47168000</v>
      </c>
      <c r="U3956" s="2">
        <v>47584000</v>
      </c>
      <c r="V3956" s="2">
        <v>48264000</v>
      </c>
      <c r="W3956" s="2">
        <v>48800000</v>
      </c>
      <c r="X3956" s="2">
        <v>49160000</v>
      </c>
      <c r="Y3956" s="2">
        <v>49408000</v>
      </c>
      <c r="Z3956" s="2">
        <v>49872000</v>
      </c>
      <c r="AA3956" s="2">
        <v>50104000</v>
      </c>
      <c r="AB3956" s="2">
        <v>50232000</v>
      </c>
      <c r="AC3956" s="2">
        <v>50376000</v>
      </c>
    </row>
    <row r="3957" spans="1:29">
      <c r="A3957" t="s">
        <v>14407</v>
      </c>
      <c r="B3957" t="s">
        <v>19</v>
      </c>
      <c r="C3957">
        <v>0</v>
      </c>
      <c r="D3957">
        <v>0</v>
      </c>
      <c r="E3957">
        <v>0</v>
      </c>
      <c r="F3957">
        <v>0</v>
      </c>
      <c r="G3957">
        <v>0</v>
      </c>
      <c r="H3957">
        <v>0</v>
      </c>
      <c r="I3957">
        <v>0</v>
      </c>
      <c r="J3957">
        <v>0</v>
      </c>
      <c r="K3957">
        <v>0</v>
      </c>
      <c r="L3957">
        <v>0</v>
      </c>
      <c r="M3957">
        <v>0</v>
      </c>
      <c r="N3957">
        <v>0</v>
      </c>
      <c r="O3957">
        <v>0</v>
      </c>
      <c r="P3957">
        <v>0</v>
      </c>
      <c r="Q3957">
        <v>0</v>
      </c>
      <c r="R3957">
        <v>0</v>
      </c>
      <c r="S3957">
        <v>0</v>
      </c>
      <c r="T3957">
        <v>0</v>
      </c>
      <c r="U3957">
        <v>0</v>
      </c>
      <c r="V3957">
        <v>0</v>
      </c>
      <c r="W3957">
        <v>0</v>
      </c>
      <c r="X3957">
        <v>0</v>
      </c>
      <c r="Y3957">
        <v>0</v>
      </c>
      <c r="Z3957">
        <v>0</v>
      </c>
      <c r="AA3957">
        <v>0</v>
      </c>
      <c r="AB3957">
        <v>0</v>
      </c>
      <c r="AC3957">
        <v>0</v>
      </c>
    </row>
    <row r="3958" spans="1:29">
      <c r="A3958" t="s">
        <v>14408</v>
      </c>
      <c r="B3958" t="s">
        <v>19</v>
      </c>
      <c r="C3958" s="2">
        <v>8341030000000</v>
      </c>
      <c r="D3958" s="2">
        <v>8272050000000</v>
      </c>
      <c r="E3958" s="2">
        <v>8330420000000</v>
      </c>
      <c r="F3958" s="2">
        <v>8447150000000</v>
      </c>
      <c r="G3958" s="2">
        <v>8553270000000</v>
      </c>
      <c r="H3958" s="2">
        <v>8664700000000</v>
      </c>
      <c r="I3958" s="2">
        <v>8776120000000</v>
      </c>
      <c r="J3958" s="2">
        <v>8887550000000</v>
      </c>
      <c r="K3958" s="2">
        <v>9014890000000</v>
      </c>
      <c r="L3958" s="2">
        <v>9126320000000</v>
      </c>
      <c r="M3958" s="2">
        <v>9232440000000</v>
      </c>
      <c r="N3958" s="2">
        <v>9349170000000</v>
      </c>
      <c r="O3958" s="2">
        <v>9460600000000</v>
      </c>
      <c r="P3958" s="2">
        <v>9572020000000</v>
      </c>
      <c r="Q3958" s="2">
        <v>9694060000000</v>
      </c>
      <c r="R3958" s="2">
        <v>9805490000000</v>
      </c>
      <c r="S3958" s="2">
        <v>9927530000000</v>
      </c>
      <c r="T3958" s="2">
        <v>10049600000000</v>
      </c>
      <c r="U3958" s="2">
        <v>10161000000000</v>
      </c>
      <c r="V3958" s="2">
        <v>10267100000000</v>
      </c>
      <c r="W3958" s="2">
        <v>10362600000000</v>
      </c>
      <c r="X3958" s="2">
        <v>10442200000000</v>
      </c>
      <c r="Y3958" s="2">
        <v>10511200000000</v>
      </c>
      <c r="Z3958" s="2">
        <v>10569600000000</v>
      </c>
      <c r="AA3958" s="2">
        <v>10622600000000</v>
      </c>
      <c r="AB3958" s="2">
        <v>10670400000000</v>
      </c>
      <c r="AC3958" s="2">
        <v>10707500000000</v>
      </c>
    </row>
    <row r="3959" spans="1:29">
      <c r="A3959" t="s">
        <v>14409</v>
      </c>
      <c r="B3959" t="s">
        <v>19</v>
      </c>
      <c r="C3959" s="2">
        <v>900284000</v>
      </c>
      <c r="D3959" s="2">
        <v>892839000</v>
      </c>
      <c r="E3959" s="2">
        <v>899139000</v>
      </c>
      <c r="F3959" s="2">
        <v>911738000</v>
      </c>
      <c r="G3959" s="2">
        <v>923192000</v>
      </c>
      <c r="H3959" s="2">
        <v>935219000</v>
      </c>
      <c r="I3959" s="2">
        <v>947246000</v>
      </c>
      <c r="J3959" s="2">
        <v>959272000</v>
      </c>
      <c r="K3959" s="2">
        <v>973017000</v>
      </c>
      <c r="L3959" s="2">
        <v>985044000</v>
      </c>
      <c r="M3959" s="2">
        <v>996498000</v>
      </c>
      <c r="N3959" s="2">
        <v>1009100000</v>
      </c>
      <c r="O3959" s="2">
        <v>1021120000</v>
      </c>
      <c r="P3959" s="2">
        <v>1033150000</v>
      </c>
      <c r="Q3959" s="2">
        <v>1046320000</v>
      </c>
      <c r="R3959" s="2">
        <v>1058350000</v>
      </c>
      <c r="S3959" s="2">
        <v>1071520000</v>
      </c>
      <c r="T3959" s="2">
        <v>1084690000</v>
      </c>
      <c r="U3959" s="2">
        <v>1096720000</v>
      </c>
      <c r="V3959" s="2">
        <v>1108170000</v>
      </c>
      <c r="W3959" s="2">
        <v>1118480000</v>
      </c>
      <c r="X3959" s="2">
        <v>1127070000</v>
      </c>
      <c r="Y3959" s="2">
        <v>1134520000</v>
      </c>
      <c r="Z3959" s="2">
        <v>1140820000</v>
      </c>
      <c r="AA3959" s="2">
        <v>1146550000</v>
      </c>
      <c r="AB3959" s="2">
        <v>1151700000</v>
      </c>
      <c r="AC3959" s="2">
        <v>1155710000</v>
      </c>
    </row>
    <row r="3960" spans="1:29">
      <c r="A3960" t="s">
        <v>14410</v>
      </c>
      <c r="B3960" t="s">
        <v>19</v>
      </c>
      <c r="C3960" s="2">
        <v>5018610000</v>
      </c>
      <c r="D3960" s="2">
        <v>4977110000</v>
      </c>
      <c r="E3960" s="2">
        <v>5012220000</v>
      </c>
      <c r="F3960" s="2">
        <v>5082460000</v>
      </c>
      <c r="G3960" s="2">
        <v>5146310000</v>
      </c>
      <c r="H3960" s="2">
        <v>5213350000</v>
      </c>
      <c r="I3960" s="2">
        <v>5280390000</v>
      </c>
      <c r="J3960" s="2">
        <v>5347440000</v>
      </c>
      <c r="K3960" s="2">
        <v>5424060000</v>
      </c>
      <c r="L3960" s="2">
        <v>5491100000</v>
      </c>
      <c r="M3960" s="2">
        <v>5554950000</v>
      </c>
      <c r="N3960" s="2">
        <v>5625180000</v>
      </c>
      <c r="O3960" s="2">
        <v>5692230000</v>
      </c>
      <c r="P3960" s="2">
        <v>5759270000</v>
      </c>
      <c r="Q3960" s="2">
        <v>5832700000</v>
      </c>
      <c r="R3960" s="2">
        <v>5899740000</v>
      </c>
      <c r="S3960" s="2">
        <v>5973170000</v>
      </c>
      <c r="T3960" s="2">
        <v>6046590000</v>
      </c>
      <c r="U3960" s="2">
        <v>6113640000</v>
      </c>
      <c r="V3960" s="2">
        <v>6177490000</v>
      </c>
      <c r="W3960" s="2">
        <v>6234950000</v>
      </c>
      <c r="X3960" s="2">
        <v>6282840000</v>
      </c>
      <c r="Y3960" s="2">
        <v>6324340000</v>
      </c>
      <c r="Z3960" s="2">
        <v>6359460000</v>
      </c>
      <c r="AA3960" s="2">
        <v>6391380000</v>
      </c>
      <c r="AB3960" s="2">
        <v>6420120000</v>
      </c>
      <c r="AC3960" s="2">
        <v>6442460000</v>
      </c>
    </row>
    <row r="3961" spans="1:29">
      <c r="A3961" t="s">
        <v>14411</v>
      </c>
      <c r="B3961" t="s">
        <v>19</v>
      </c>
      <c r="C3961" s="2">
        <v>8395890000</v>
      </c>
      <c r="D3961" s="2">
        <v>8326460000</v>
      </c>
      <c r="E3961" s="2">
        <v>8385210000</v>
      </c>
      <c r="F3961" s="2">
        <v>8502710000</v>
      </c>
      <c r="G3961" s="2">
        <v>8609530000</v>
      </c>
      <c r="H3961" s="2">
        <v>8721690000</v>
      </c>
      <c r="I3961" s="2">
        <v>8833850000</v>
      </c>
      <c r="J3961" s="2">
        <v>8946010000</v>
      </c>
      <c r="K3961" s="2">
        <v>9074190000</v>
      </c>
      <c r="L3961" s="2">
        <v>9186350000</v>
      </c>
      <c r="M3961" s="2">
        <v>9293170000</v>
      </c>
      <c r="N3961" s="2">
        <v>9410670000</v>
      </c>
      <c r="O3961" s="2">
        <v>9522820000</v>
      </c>
      <c r="P3961" s="2">
        <v>9634980000</v>
      </c>
      <c r="Q3961" s="2">
        <v>9757820000</v>
      </c>
      <c r="R3961" s="2">
        <v>9869980000</v>
      </c>
      <c r="S3961" s="2">
        <v>9992820000</v>
      </c>
      <c r="T3961" s="2">
        <v>10115700000</v>
      </c>
      <c r="U3961" s="2">
        <v>10227800000</v>
      </c>
      <c r="V3961" s="2">
        <v>10334600000</v>
      </c>
      <c r="W3961" s="2">
        <v>10430800000</v>
      </c>
      <c r="X3961" s="2">
        <v>10510900000</v>
      </c>
      <c r="Y3961" s="2">
        <v>10580300000</v>
      </c>
      <c r="Z3961" s="2">
        <v>10639100000</v>
      </c>
      <c r="AA3961" s="2">
        <v>10692500000</v>
      </c>
      <c r="AB3961" s="2">
        <v>10740500000</v>
      </c>
      <c r="AC3961" s="2">
        <v>10777900000</v>
      </c>
    </row>
    <row r="3962" spans="1:29">
      <c r="A3962" t="s">
        <v>14412</v>
      </c>
      <c r="B3962" t="s">
        <v>19</v>
      </c>
      <c r="C3962" s="2">
        <v>336722000</v>
      </c>
      <c r="D3962" s="2">
        <v>333938000</v>
      </c>
      <c r="E3962" s="2">
        <v>336294000</v>
      </c>
      <c r="F3962" s="2">
        <v>341006000</v>
      </c>
      <c r="G3962" s="2">
        <v>345290000</v>
      </c>
      <c r="H3962" s="2">
        <v>349789000</v>
      </c>
      <c r="I3962" s="2">
        <v>354287000</v>
      </c>
      <c r="J3962" s="2">
        <v>358785000</v>
      </c>
      <c r="K3962" s="2">
        <v>363926000</v>
      </c>
      <c r="L3962" s="2">
        <v>368424000</v>
      </c>
      <c r="M3962" s="2">
        <v>372708000</v>
      </c>
      <c r="N3962" s="2">
        <v>377420000</v>
      </c>
      <c r="O3962" s="2">
        <v>381919000</v>
      </c>
      <c r="P3962" s="2">
        <v>386417000</v>
      </c>
      <c r="Q3962" s="2">
        <v>391343000</v>
      </c>
      <c r="R3962" s="2">
        <v>395842000</v>
      </c>
      <c r="S3962" s="2">
        <v>400768000</v>
      </c>
      <c r="T3962" s="2">
        <v>405695000</v>
      </c>
      <c r="U3962" s="2">
        <v>410193000</v>
      </c>
      <c r="V3962" s="2">
        <v>414477000</v>
      </c>
      <c r="W3962" s="2">
        <v>418333000</v>
      </c>
      <c r="X3962" s="2">
        <v>421546000</v>
      </c>
      <c r="Y3962" s="2">
        <v>424330000</v>
      </c>
      <c r="Z3962" s="2">
        <v>426686000</v>
      </c>
      <c r="AA3962" s="2">
        <v>428828000</v>
      </c>
      <c r="AB3962" s="2">
        <v>430756000</v>
      </c>
      <c r="AC3962" s="2">
        <v>432256000</v>
      </c>
    </row>
    <row r="3963" spans="1:29">
      <c r="A3963" t="s">
        <v>14413</v>
      </c>
      <c r="B3963" t="s">
        <v>19</v>
      </c>
      <c r="C3963" s="2">
        <v>316444000</v>
      </c>
      <c r="D3963" s="2">
        <v>313827000</v>
      </c>
      <c r="E3963" s="2">
        <v>316041000</v>
      </c>
      <c r="F3963" s="2">
        <v>320470000</v>
      </c>
      <c r="G3963" s="2">
        <v>324496000</v>
      </c>
      <c r="H3963" s="2">
        <v>328723000</v>
      </c>
      <c r="I3963" s="2">
        <v>332950000</v>
      </c>
      <c r="J3963" s="2">
        <v>337177000</v>
      </c>
      <c r="K3963" s="2">
        <v>342009000</v>
      </c>
      <c r="L3963" s="2">
        <v>346236000</v>
      </c>
      <c r="M3963" s="2">
        <v>350262000</v>
      </c>
      <c r="N3963" s="2">
        <v>354691000</v>
      </c>
      <c r="O3963" s="2">
        <v>358918000</v>
      </c>
      <c r="P3963" s="2">
        <v>363145000</v>
      </c>
      <c r="Q3963" s="2">
        <v>367775000</v>
      </c>
      <c r="R3963" s="2">
        <v>372002000</v>
      </c>
      <c r="S3963" s="2">
        <v>376632000</v>
      </c>
      <c r="T3963" s="2">
        <v>381262000</v>
      </c>
      <c r="U3963" s="2">
        <v>385489000</v>
      </c>
      <c r="V3963" s="2">
        <v>389515000</v>
      </c>
      <c r="W3963" s="2">
        <v>393139000</v>
      </c>
      <c r="X3963" s="2">
        <v>396158000</v>
      </c>
      <c r="Y3963" s="2">
        <v>398775000</v>
      </c>
      <c r="Z3963" s="2">
        <v>400990000</v>
      </c>
      <c r="AA3963" s="2">
        <v>403003000</v>
      </c>
      <c r="AB3963" s="2">
        <v>404814000</v>
      </c>
      <c r="AC3963" s="2">
        <v>406223000</v>
      </c>
    </row>
    <row r="3964" spans="1:29">
      <c r="A3964" t="s">
        <v>14414</v>
      </c>
      <c r="B3964" t="s">
        <v>19</v>
      </c>
      <c r="C3964" s="2">
        <v>195400000</v>
      </c>
      <c r="D3964" s="2">
        <v>193784000</v>
      </c>
      <c r="E3964" s="2">
        <v>195151000</v>
      </c>
      <c r="F3964" s="2">
        <v>197886000</v>
      </c>
      <c r="G3964" s="2">
        <v>200372000</v>
      </c>
      <c r="H3964" s="2">
        <v>202982000</v>
      </c>
      <c r="I3964" s="2">
        <v>205592000</v>
      </c>
      <c r="J3964" s="2">
        <v>208202000</v>
      </c>
      <c r="K3964" s="2">
        <v>211186000</v>
      </c>
      <c r="L3964" s="2">
        <v>213796000</v>
      </c>
      <c r="M3964" s="2">
        <v>216282000</v>
      </c>
      <c r="N3964" s="2">
        <v>219017000</v>
      </c>
      <c r="O3964" s="2">
        <v>221627000</v>
      </c>
      <c r="P3964" s="2">
        <v>224237000</v>
      </c>
      <c r="Q3964" s="2">
        <v>227096000</v>
      </c>
      <c r="R3964" s="2">
        <v>229706000</v>
      </c>
      <c r="S3964" s="2">
        <v>232565000</v>
      </c>
      <c r="T3964" s="2">
        <v>235424000</v>
      </c>
      <c r="U3964" s="2">
        <v>238034000</v>
      </c>
      <c r="V3964" s="2">
        <v>240520000</v>
      </c>
      <c r="W3964" s="2">
        <v>242758000</v>
      </c>
      <c r="X3964" s="2">
        <v>244622000</v>
      </c>
      <c r="Y3964" s="2">
        <v>246238000</v>
      </c>
      <c r="Z3964" s="2">
        <v>247606000</v>
      </c>
      <c r="AA3964" s="2">
        <v>248849000</v>
      </c>
      <c r="AB3964" s="2">
        <v>249967000</v>
      </c>
      <c r="AC3964" s="2">
        <v>250837000</v>
      </c>
    </row>
    <row r="3965" spans="1:29">
      <c r="A3965" t="s">
        <v>14415</v>
      </c>
      <c r="B3965" t="s">
        <v>19</v>
      </c>
      <c r="C3965" s="2">
        <v>19807200</v>
      </c>
      <c r="D3965" s="2">
        <v>19643400</v>
      </c>
      <c r="E3965" s="2">
        <v>19782000</v>
      </c>
      <c r="F3965" s="2">
        <v>20059200</v>
      </c>
      <c r="G3965" s="2">
        <v>20311200</v>
      </c>
      <c r="H3965" s="2">
        <v>20575800</v>
      </c>
      <c r="I3965" s="2">
        <v>20840400</v>
      </c>
      <c r="J3965" s="2">
        <v>21105000</v>
      </c>
      <c r="K3965" s="2">
        <v>21407400</v>
      </c>
      <c r="L3965" s="2">
        <v>21672000</v>
      </c>
      <c r="M3965" s="2">
        <v>21924000</v>
      </c>
      <c r="N3965" s="2">
        <v>22201200</v>
      </c>
      <c r="O3965" s="2">
        <v>22465800</v>
      </c>
      <c r="P3965" s="2">
        <v>22730400</v>
      </c>
      <c r="Q3965" s="2">
        <v>23020200</v>
      </c>
      <c r="R3965" s="2">
        <v>23284800</v>
      </c>
      <c r="S3965" s="2">
        <v>23574600</v>
      </c>
      <c r="T3965" s="2">
        <v>23864400</v>
      </c>
      <c r="U3965" s="2">
        <v>24129000</v>
      </c>
      <c r="V3965" s="2">
        <v>24381000</v>
      </c>
      <c r="W3965" s="2">
        <v>24607800</v>
      </c>
      <c r="X3965" s="2">
        <v>24796800</v>
      </c>
      <c r="Y3965" s="2">
        <v>24960600</v>
      </c>
      <c r="Z3965" s="2">
        <v>25099200</v>
      </c>
      <c r="AA3965" s="2">
        <v>25225200</v>
      </c>
      <c r="AB3965" s="2">
        <v>25338600</v>
      </c>
      <c r="AC3965" s="2">
        <v>25426800</v>
      </c>
    </row>
    <row r="3966" spans="1:29">
      <c r="A3966" t="s">
        <v>14416</v>
      </c>
      <c r="B3966" t="s">
        <v>19</v>
      </c>
      <c r="C3966" s="2">
        <v>144624000</v>
      </c>
      <c r="D3966" s="2">
        <v>143428000</v>
      </c>
      <c r="E3966" s="2">
        <v>144440000</v>
      </c>
      <c r="F3966" s="2">
        <v>146464000</v>
      </c>
      <c r="G3966" s="2">
        <v>148304000</v>
      </c>
      <c r="H3966" s="2">
        <v>150236000</v>
      </c>
      <c r="I3966" s="2">
        <v>152168000</v>
      </c>
      <c r="J3966" s="2">
        <v>154100000</v>
      </c>
      <c r="K3966" s="2">
        <v>156308000</v>
      </c>
      <c r="L3966" s="2">
        <v>158240000</v>
      </c>
      <c r="M3966" s="2">
        <v>160080000</v>
      </c>
      <c r="N3966" s="2">
        <v>162104000</v>
      </c>
      <c r="O3966" s="2">
        <v>164036000</v>
      </c>
      <c r="P3966" s="2">
        <v>165968000</v>
      </c>
      <c r="Q3966" s="2">
        <v>168084000</v>
      </c>
      <c r="R3966" s="2">
        <v>170016000</v>
      </c>
      <c r="S3966" s="2">
        <v>172132000</v>
      </c>
      <c r="T3966" s="2">
        <v>174248000</v>
      </c>
      <c r="U3966" s="2">
        <v>176180000</v>
      </c>
      <c r="V3966" s="2">
        <v>178020000</v>
      </c>
      <c r="W3966" s="2">
        <v>179676000</v>
      </c>
      <c r="X3966" s="2">
        <v>181056000</v>
      </c>
      <c r="Y3966" s="2">
        <v>182252000</v>
      </c>
      <c r="Z3966" s="2">
        <v>183264000</v>
      </c>
      <c r="AA3966" s="2">
        <v>184184000</v>
      </c>
      <c r="AB3966" s="2">
        <v>185012000</v>
      </c>
      <c r="AC3966" s="2">
        <v>185656000</v>
      </c>
    </row>
    <row r="3967" spans="1:29">
      <c r="A3967" t="s">
        <v>14417</v>
      </c>
      <c r="B3967" t="s">
        <v>19</v>
      </c>
      <c r="C3967" s="2">
        <v>178422000</v>
      </c>
      <c r="D3967" s="2">
        <v>176946000</v>
      </c>
      <c r="E3967" s="2">
        <v>178195000</v>
      </c>
      <c r="F3967" s="2">
        <v>180692000</v>
      </c>
      <c r="G3967" s="2">
        <v>182962000</v>
      </c>
      <c r="H3967" s="2">
        <v>185345000</v>
      </c>
      <c r="I3967" s="2">
        <v>187729000</v>
      </c>
      <c r="J3967" s="2">
        <v>190112000</v>
      </c>
      <c r="K3967" s="2">
        <v>192836000</v>
      </c>
      <c r="L3967" s="2">
        <v>195220000</v>
      </c>
      <c r="M3967" s="2">
        <v>197490000</v>
      </c>
      <c r="N3967" s="2">
        <v>199987000</v>
      </c>
      <c r="O3967" s="2">
        <v>202370000</v>
      </c>
      <c r="P3967" s="2">
        <v>204754000</v>
      </c>
      <c r="Q3967" s="2">
        <v>207364000</v>
      </c>
      <c r="R3967" s="2">
        <v>209748000</v>
      </c>
      <c r="S3967" s="2">
        <v>212358000</v>
      </c>
      <c r="T3967" s="2">
        <v>214969000</v>
      </c>
      <c r="U3967" s="2">
        <v>217352000</v>
      </c>
      <c r="V3967" s="2">
        <v>219622000</v>
      </c>
      <c r="W3967" s="2">
        <v>221665000</v>
      </c>
      <c r="X3967" s="2">
        <v>223368000</v>
      </c>
      <c r="Y3967" s="2">
        <v>224843000</v>
      </c>
      <c r="Z3967" s="2">
        <v>226092000</v>
      </c>
      <c r="AA3967" s="2">
        <v>227227000</v>
      </c>
      <c r="AB3967" s="2">
        <v>228248000</v>
      </c>
      <c r="AC3967" s="2">
        <v>229043000</v>
      </c>
    </row>
    <row r="3968" spans="1:29">
      <c r="A3968" t="s">
        <v>14418</v>
      </c>
      <c r="B3968" t="s">
        <v>19</v>
      </c>
      <c r="C3968" s="2">
        <v>12576000</v>
      </c>
      <c r="D3968" s="2">
        <v>12472000</v>
      </c>
      <c r="E3968" s="2">
        <v>12560000</v>
      </c>
      <c r="F3968" s="2">
        <v>12736000</v>
      </c>
      <c r="G3968" s="2">
        <v>12896000</v>
      </c>
      <c r="H3968" s="2">
        <v>13064000</v>
      </c>
      <c r="I3968" s="2">
        <v>13232000</v>
      </c>
      <c r="J3968" s="2">
        <v>13400000</v>
      </c>
      <c r="K3968" s="2">
        <v>13592000</v>
      </c>
      <c r="L3968" s="2">
        <v>13760000</v>
      </c>
      <c r="M3968" s="2">
        <v>13920000</v>
      </c>
      <c r="N3968" s="2">
        <v>14096000</v>
      </c>
      <c r="O3968" s="2">
        <v>14264000</v>
      </c>
      <c r="P3968" s="2">
        <v>14432000</v>
      </c>
      <c r="Q3968" s="2">
        <v>14616000</v>
      </c>
      <c r="R3968" s="2">
        <v>14784000</v>
      </c>
      <c r="S3968" s="2">
        <v>14968000</v>
      </c>
      <c r="T3968" s="2">
        <v>15152000</v>
      </c>
      <c r="U3968" s="2">
        <v>15320000</v>
      </c>
      <c r="V3968" s="2">
        <v>15480000</v>
      </c>
      <c r="W3968" s="2">
        <v>15624000</v>
      </c>
      <c r="X3968" s="2">
        <v>15744000</v>
      </c>
      <c r="Y3968" s="2">
        <v>15848000</v>
      </c>
      <c r="Z3968" s="2">
        <v>15936000</v>
      </c>
      <c r="AA3968" s="2">
        <v>16016000</v>
      </c>
      <c r="AB3968" s="2">
        <v>16088000</v>
      </c>
      <c r="AC3968" s="2">
        <v>16144000</v>
      </c>
    </row>
    <row r="3969" spans="1:32">
      <c r="A3969" t="s">
        <v>14419</v>
      </c>
      <c r="B3969" t="s">
        <v>19</v>
      </c>
      <c r="C3969">
        <v>0</v>
      </c>
      <c r="D3969">
        <v>0</v>
      </c>
      <c r="E3969">
        <v>0</v>
      </c>
      <c r="F3969">
        <v>0</v>
      </c>
      <c r="G3969">
        <v>0</v>
      </c>
      <c r="H3969">
        <v>0</v>
      </c>
      <c r="I3969">
        <v>0</v>
      </c>
      <c r="J3969">
        <v>0</v>
      </c>
      <c r="K3969">
        <v>0</v>
      </c>
      <c r="L3969">
        <v>0</v>
      </c>
      <c r="M3969">
        <v>0</v>
      </c>
      <c r="N3969">
        <v>0</v>
      </c>
      <c r="O3969">
        <v>0</v>
      </c>
      <c r="P3969">
        <v>0</v>
      </c>
      <c r="Q3969">
        <v>0</v>
      </c>
      <c r="R3969">
        <v>0</v>
      </c>
      <c r="S3969">
        <v>0</v>
      </c>
      <c r="T3969">
        <v>0</v>
      </c>
      <c r="U3969">
        <v>0</v>
      </c>
      <c r="V3969">
        <v>0</v>
      </c>
      <c r="W3969">
        <v>0</v>
      </c>
      <c r="X3969">
        <v>0</v>
      </c>
      <c r="Y3969">
        <v>0</v>
      </c>
      <c r="Z3969">
        <v>0</v>
      </c>
      <c r="AA3969">
        <v>0</v>
      </c>
      <c r="AB3969">
        <v>0</v>
      </c>
      <c r="AC3969">
        <v>0</v>
      </c>
    </row>
    <row r="3970" spans="1:32">
      <c r="A3970" t="s">
        <v>14420</v>
      </c>
      <c r="B3970" t="s">
        <v>19</v>
      </c>
      <c r="C3970" s="2">
        <v>4407160000000</v>
      </c>
      <c r="D3970" s="2">
        <v>4462350000000</v>
      </c>
      <c r="E3970" s="2">
        <v>4628420000000</v>
      </c>
      <c r="F3970" s="2">
        <v>4733480000000</v>
      </c>
      <c r="G3970" s="2">
        <v>4739850000000</v>
      </c>
      <c r="H3970" s="2">
        <v>4744090000000</v>
      </c>
      <c r="I3970" s="2">
        <v>4769560000000</v>
      </c>
      <c r="J3970" s="2">
        <v>4813070000000</v>
      </c>
      <c r="K3970" s="2">
        <v>4834300000000</v>
      </c>
      <c r="L3970" s="2">
        <v>4809890000000</v>
      </c>
      <c r="M3970" s="2">
        <v>4812540000000</v>
      </c>
      <c r="N3970" s="2">
        <v>4792910000000</v>
      </c>
      <c r="O3970" s="2">
        <v>4789730000000</v>
      </c>
      <c r="P3970" s="2">
        <v>4814660000000</v>
      </c>
      <c r="Q3970" s="2">
        <v>4836950000000</v>
      </c>
      <c r="R3970" s="2">
        <v>4866130000000</v>
      </c>
      <c r="S3970" s="2">
        <v>4901680000000</v>
      </c>
      <c r="T3970" s="2">
        <v>4919190000000</v>
      </c>
      <c r="U3970" s="2">
        <v>4934050000000</v>
      </c>
      <c r="V3970" s="2">
        <v>4930870000000</v>
      </c>
      <c r="W3970" s="2">
        <v>4947840000000</v>
      </c>
      <c r="X3970" s="2">
        <v>4947840000000</v>
      </c>
      <c r="Y3970" s="2">
        <v>4952620000000</v>
      </c>
      <c r="Z3970" s="2">
        <v>4961640000000</v>
      </c>
      <c r="AA3970" s="2">
        <v>4964290000000</v>
      </c>
      <c r="AB3970" s="2">
        <v>4970130000000</v>
      </c>
      <c r="AC3970" s="2">
        <v>4947840000000</v>
      </c>
    </row>
    <row r="3971" spans="1:32">
      <c r="A3971" t="s">
        <v>14421</v>
      </c>
      <c r="B3971" t="s">
        <v>19</v>
      </c>
      <c r="C3971" s="2">
        <v>475685000</v>
      </c>
      <c r="D3971" s="2">
        <v>481641000</v>
      </c>
      <c r="E3971" s="2">
        <v>499566000</v>
      </c>
      <c r="F3971" s="2">
        <v>510906000</v>
      </c>
      <c r="G3971" s="2">
        <v>511593000</v>
      </c>
      <c r="H3971" s="2">
        <v>512051000</v>
      </c>
      <c r="I3971" s="2">
        <v>514800000</v>
      </c>
      <c r="J3971" s="2">
        <v>519496000</v>
      </c>
      <c r="K3971" s="2">
        <v>521787000</v>
      </c>
      <c r="L3971" s="2">
        <v>519153000</v>
      </c>
      <c r="M3971" s="2">
        <v>519439000</v>
      </c>
      <c r="N3971" s="2">
        <v>517320000</v>
      </c>
      <c r="O3971" s="2">
        <v>516976000</v>
      </c>
      <c r="P3971" s="2">
        <v>519668000</v>
      </c>
      <c r="Q3971" s="2">
        <v>522073000</v>
      </c>
      <c r="R3971" s="2">
        <v>525223000</v>
      </c>
      <c r="S3971" s="2">
        <v>529060000</v>
      </c>
      <c r="T3971" s="2">
        <v>530950000</v>
      </c>
      <c r="U3971" s="2">
        <v>532554000</v>
      </c>
      <c r="V3971" s="2">
        <v>532210000</v>
      </c>
      <c r="W3971" s="2">
        <v>534043000</v>
      </c>
      <c r="X3971" s="2">
        <v>534043000</v>
      </c>
      <c r="Y3971" s="2">
        <v>534558000</v>
      </c>
      <c r="Z3971" s="2">
        <v>535532000</v>
      </c>
      <c r="AA3971" s="2">
        <v>535818000</v>
      </c>
      <c r="AB3971" s="2">
        <v>536448000</v>
      </c>
      <c r="AC3971" s="2">
        <v>534043000</v>
      </c>
    </row>
    <row r="3972" spans="1:32">
      <c r="A3972" t="s">
        <v>14422</v>
      </c>
      <c r="B3972" t="s">
        <v>19</v>
      </c>
      <c r="C3972" s="2">
        <v>2651690000</v>
      </c>
      <c r="D3972" s="2">
        <v>2684890000</v>
      </c>
      <c r="E3972" s="2">
        <v>2784820000</v>
      </c>
      <c r="F3972" s="2">
        <v>2848030000</v>
      </c>
      <c r="G3972" s="2">
        <v>2851860000</v>
      </c>
      <c r="H3972" s="2">
        <v>2854410000</v>
      </c>
      <c r="I3972" s="2">
        <v>2869740000</v>
      </c>
      <c r="J3972" s="2">
        <v>2895920000</v>
      </c>
      <c r="K3972" s="2">
        <v>2908690000</v>
      </c>
      <c r="L3972" s="2">
        <v>2894000000</v>
      </c>
      <c r="M3972" s="2">
        <v>2895600000</v>
      </c>
      <c r="N3972" s="2">
        <v>2883790000</v>
      </c>
      <c r="O3972" s="2">
        <v>2881870000</v>
      </c>
      <c r="P3972" s="2">
        <v>2896870000</v>
      </c>
      <c r="Q3972" s="2">
        <v>2910280000</v>
      </c>
      <c r="R3972" s="2">
        <v>2927840000</v>
      </c>
      <c r="S3972" s="2">
        <v>2949230000</v>
      </c>
      <c r="T3972" s="2">
        <v>2959770000</v>
      </c>
      <c r="U3972" s="2">
        <v>2968710000</v>
      </c>
      <c r="V3972" s="2">
        <v>2966790000</v>
      </c>
      <c r="W3972" s="2">
        <v>2977010000</v>
      </c>
      <c r="X3972" s="2">
        <v>2977010000</v>
      </c>
      <c r="Y3972" s="2">
        <v>2979880000</v>
      </c>
      <c r="Z3972" s="2">
        <v>2985310000</v>
      </c>
      <c r="AA3972" s="2">
        <v>2986900000</v>
      </c>
      <c r="AB3972" s="2">
        <v>2990410000</v>
      </c>
      <c r="AC3972" s="2">
        <v>2977010000</v>
      </c>
    </row>
    <row r="3973" spans="1:32">
      <c r="A3973" t="s">
        <v>14423</v>
      </c>
      <c r="B3973" t="s">
        <v>19</v>
      </c>
      <c r="C3973" s="2">
        <v>4436150000</v>
      </c>
      <c r="D3973" s="2">
        <v>4491700000</v>
      </c>
      <c r="E3973" s="2">
        <v>4658870000</v>
      </c>
      <c r="F3973" s="2">
        <v>4764620000</v>
      </c>
      <c r="G3973" s="2">
        <v>4771030000</v>
      </c>
      <c r="H3973" s="2">
        <v>4775300000</v>
      </c>
      <c r="I3973" s="2">
        <v>4800940000</v>
      </c>
      <c r="J3973" s="2">
        <v>4844730000</v>
      </c>
      <c r="K3973" s="2">
        <v>4866090000</v>
      </c>
      <c r="L3973" s="2">
        <v>4841530000</v>
      </c>
      <c r="M3973" s="2">
        <v>4844200000</v>
      </c>
      <c r="N3973" s="2">
        <v>4824430000</v>
      </c>
      <c r="O3973" s="2">
        <v>4821230000</v>
      </c>
      <c r="P3973" s="2">
        <v>4846330000</v>
      </c>
      <c r="Q3973" s="2">
        <v>4868760000</v>
      </c>
      <c r="R3973" s="2">
        <v>4898140000</v>
      </c>
      <c r="S3973" s="2">
        <v>4933920000</v>
      </c>
      <c r="T3973" s="2">
        <v>4951550000</v>
      </c>
      <c r="U3973" s="2">
        <v>4966500000</v>
      </c>
      <c r="V3973" s="2">
        <v>4963300000</v>
      </c>
      <c r="W3973" s="2">
        <v>4980390000</v>
      </c>
      <c r="X3973" s="2">
        <v>4980390000</v>
      </c>
      <c r="Y3973" s="2">
        <v>4985200000</v>
      </c>
      <c r="Z3973" s="2">
        <v>4994280000</v>
      </c>
      <c r="AA3973" s="2">
        <v>4996950000</v>
      </c>
      <c r="AB3973" s="2">
        <v>5002820000</v>
      </c>
      <c r="AC3973" s="2">
        <v>4980390000</v>
      </c>
    </row>
    <row r="3974" spans="1:32">
      <c r="A3974" t="s">
        <v>14424</v>
      </c>
      <c r="B3974" t="s">
        <v>19</v>
      </c>
      <c r="C3974" s="2">
        <v>177915000</v>
      </c>
      <c r="D3974" s="2">
        <v>180142000</v>
      </c>
      <c r="E3974" s="2">
        <v>186847000</v>
      </c>
      <c r="F3974" s="2">
        <v>191088000</v>
      </c>
      <c r="G3974" s="2">
        <v>191345000</v>
      </c>
      <c r="H3974" s="2">
        <v>191516000</v>
      </c>
      <c r="I3974" s="2">
        <v>192544000</v>
      </c>
      <c r="J3974" s="2">
        <v>194301000</v>
      </c>
      <c r="K3974" s="2">
        <v>195158000</v>
      </c>
      <c r="L3974" s="2">
        <v>194172000</v>
      </c>
      <c r="M3974" s="2">
        <v>194279000</v>
      </c>
      <c r="N3974" s="2">
        <v>193487000</v>
      </c>
      <c r="O3974" s="2">
        <v>193358000</v>
      </c>
      <c r="P3974" s="2">
        <v>194365000</v>
      </c>
      <c r="Q3974" s="2">
        <v>195265000</v>
      </c>
      <c r="R3974" s="2">
        <v>196443000</v>
      </c>
      <c r="S3974" s="2">
        <v>197878000</v>
      </c>
      <c r="T3974" s="2">
        <v>198585000</v>
      </c>
      <c r="U3974" s="2">
        <v>199185000</v>
      </c>
      <c r="V3974" s="2">
        <v>199056000</v>
      </c>
      <c r="W3974" s="2">
        <v>199741000</v>
      </c>
      <c r="X3974" s="2">
        <v>199741000</v>
      </c>
      <c r="Y3974" s="2">
        <v>199934000</v>
      </c>
      <c r="Z3974" s="2">
        <v>200298000</v>
      </c>
      <c r="AA3974" s="2">
        <v>200406000</v>
      </c>
      <c r="AB3974" s="2">
        <v>200641000</v>
      </c>
      <c r="AC3974" s="2">
        <v>199741000</v>
      </c>
      <c r="AD3974" s="2"/>
      <c r="AE3974" s="2"/>
      <c r="AF3974" s="2"/>
    </row>
    <row r="3975" spans="1:32">
      <c r="A3975" t="s">
        <v>14425</v>
      </c>
      <c r="B3975" t="s">
        <v>19</v>
      </c>
      <c r="C3975" s="2">
        <v>167200000</v>
      </c>
      <c r="D3975" s="2">
        <v>169293000</v>
      </c>
      <c r="E3975" s="2">
        <v>175594000</v>
      </c>
      <c r="F3975" s="2">
        <v>179580000</v>
      </c>
      <c r="G3975" s="2">
        <v>179821000</v>
      </c>
      <c r="H3975" s="2">
        <v>179982000</v>
      </c>
      <c r="I3975" s="2">
        <v>180949000</v>
      </c>
      <c r="J3975" s="2">
        <v>182599000</v>
      </c>
      <c r="K3975" s="2">
        <v>183404000</v>
      </c>
      <c r="L3975" s="2">
        <v>182478000</v>
      </c>
      <c r="M3975" s="2">
        <v>182579000</v>
      </c>
      <c r="N3975" s="2">
        <v>181834000</v>
      </c>
      <c r="O3975" s="2">
        <v>181714000</v>
      </c>
      <c r="P3975" s="2">
        <v>182660000</v>
      </c>
      <c r="Q3975" s="2">
        <v>183505000</v>
      </c>
      <c r="R3975" s="2">
        <v>184612000</v>
      </c>
      <c r="S3975" s="2">
        <v>185961000</v>
      </c>
      <c r="T3975" s="2">
        <v>186625000</v>
      </c>
      <c r="U3975" s="2">
        <v>187189000</v>
      </c>
      <c r="V3975" s="2">
        <v>187068000</v>
      </c>
      <c r="W3975" s="2">
        <v>187712000</v>
      </c>
      <c r="X3975" s="2">
        <v>187712000</v>
      </c>
      <c r="Y3975" s="2">
        <v>187893000</v>
      </c>
      <c r="Z3975" s="2">
        <v>188236000</v>
      </c>
      <c r="AA3975" s="2">
        <v>188336000</v>
      </c>
      <c r="AB3975" s="2">
        <v>188558000</v>
      </c>
      <c r="AC3975" s="2">
        <v>187712000</v>
      </c>
      <c r="AD3975" s="2"/>
      <c r="AE3975" s="2"/>
      <c r="AF3975" s="2"/>
    </row>
    <row r="3976" spans="1:32">
      <c r="A3976" t="s">
        <v>14426</v>
      </c>
      <c r="B3976" t="s">
        <v>19</v>
      </c>
      <c r="C3976" s="2">
        <v>103244000</v>
      </c>
      <c r="D3976" s="2">
        <v>104536000</v>
      </c>
      <c r="E3976" s="2">
        <v>108427000</v>
      </c>
      <c r="F3976" s="2">
        <v>110888000</v>
      </c>
      <c r="G3976" s="2">
        <v>111037000</v>
      </c>
      <c r="H3976" s="2">
        <v>111137000</v>
      </c>
      <c r="I3976" s="2">
        <v>111733000</v>
      </c>
      <c r="J3976" s="2">
        <v>112753000</v>
      </c>
      <c r="K3976" s="2">
        <v>113250000</v>
      </c>
      <c r="L3976" s="2">
        <v>112678000</v>
      </c>
      <c r="M3976" s="2">
        <v>112740000</v>
      </c>
      <c r="N3976" s="2">
        <v>112280000</v>
      </c>
      <c r="O3976" s="2">
        <v>112206000</v>
      </c>
      <c r="P3976" s="2">
        <v>112790000</v>
      </c>
      <c r="Q3976" s="2">
        <v>113312000</v>
      </c>
      <c r="R3976" s="2">
        <v>113996000</v>
      </c>
      <c r="S3976" s="2">
        <v>114828000</v>
      </c>
      <c r="T3976" s="2">
        <v>115239000</v>
      </c>
      <c r="U3976" s="2">
        <v>115587000</v>
      </c>
      <c r="V3976" s="2">
        <v>115512000</v>
      </c>
      <c r="W3976" s="2">
        <v>115910000</v>
      </c>
      <c r="X3976" s="2">
        <v>115910000</v>
      </c>
      <c r="Y3976" s="2">
        <v>116022000</v>
      </c>
      <c r="Z3976" s="2">
        <v>116233000</v>
      </c>
      <c r="AA3976" s="2">
        <v>116295000</v>
      </c>
      <c r="AB3976" s="2">
        <v>116432000</v>
      </c>
      <c r="AC3976" s="2">
        <v>115910000</v>
      </c>
      <c r="AD3976" s="2"/>
      <c r="AE3976" s="2"/>
      <c r="AF3976" s="2"/>
    </row>
    <row r="3977" spans="1:32">
      <c r="A3977" t="s">
        <v>14427</v>
      </c>
      <c r="B3977" t="s">
        <v>19</v>
      </c>
      <c r="C3977" s="2">
        <v>10465600</v>
      </c>
      <c r="D3977" s="2">
        <v>10596600</v>
      </c>
      <c r="E3977" s="2">
        <v>10991000</v>
      </c>
      <c r="F3977" s="2">
        <v>11240500</v>
      </c>
      <c r="G3977" s="2">
        <v>11255600</v>
      </c>
      <c r="H3977" s="2">
        <v>11265700</v>
      </c>
      <c r="I3977" s="2">
        <v>11326100</v>
      </c>
      <c r="J3977" s="2">
        <v>11429500</v>
      </c>
      <c r="K3977" s="2">
        <v>11479900</v>
      </c>
      <c r="L3977" s="2">
        <v>11421900</v>
      </c>
      <c r="M3977" s="2">
        <v>11428200</v>
      </c>
      <c r="N3977" s="2">
        <v>11381600</v>
      </c>
      <c r="O3977" s="2">
        <v>11374000</v>
      </c>
      <c r="P3977" s="2">
        <v>11433200</v>
      </c>
      <c r="Q3977" s="2">
        <v>11486200</v>
      </c>
      <c r="R3977" s="2">
        <v>11555500</v>
      </c>
      <c r="S3977" s="2">
        <v>11639900</v>
      </c>
      <c r="T3977" s="2">
        <v>11681500</v>
      </c>
      <c r="U3977" s="2">
        <v>11716700</v>
      </c>
      <c r="V3977" s="2">
        <v>11709200</v>
      </c>
      <c r="W3977" s="2">
        <v>11749500</v>
      </c>
      <c r="X3977" s="2">
        <v>11749500</v>
      </c>
      <c r="Y3977" s="2">
        <v>11760800</v>
      </c>
      <c r="Z3977" s="2">
        <v>11782300</v>
      </c>
      <c r="AA3977" s="2">
        <v>11788600</v>
      </c>
      <c r="AB3977" s="2">
        <v>11802400</v>
      </c>
      <c r="AC3977" s="2">
        <v>11749500</v>
      </c>
      <c r="AD3977" s="2"/>
      <c r="AE3977" s="2"/>
      <c r="AF3977" s="2"/>
    </row>
    <row r="3978" spans="1:32">
      <c r="A3978" t="s">
        <v>14428</v>
      </c>
      <c r="B3978" t="s">
        <v>19</v>
      </c>
      <c r="C3978" s="2">
        <v>76415200</v>
      </c>
      <c r="D3978" s="2">
        <v>77372000</v>
      </c>
      <c r="E3978" s="2">
        <v>80251600</v>
      </c>
      <c r="F3978" s="2">
        <v>82073200</v>
      </c>
      <c r="G3978" s="2">
        <v>82183600</v>
      </c>
      <c r="H3978" s="2">
        <v>82257200</v>
      </c>
      <c r="I3978" s="2">
        <v>82698800</v>
      </c>
      <c r="J3978" s="2">
        <v>83453200</v>
      </c>
      <c r="K3978" s="2">
        <v>83821200</v>
      </c>
      <c r="L3978" s="2">
        <v>83398000</v>
      </c>
      <c r="M3978" s="2">
        <v>83444000</v>
      </c>
      <c r="N3978" s="2">
        <v>83103600</v>
      </c>
      <c r="O3978" s="2">
        <v>83048400</v>
      </c>
      <c r="P3978" s="2">
        <v>83480800</v>
      </c>
      <c r="Q3978" s="2">
        <v>83867200</v>
      </c>
      <c r="R3978" s="2">
        <v>84373200</v>
      </c>
      <c r="S3978" s="2">
        <v>84989600</v>
      </c>
      <c r="T3978" s="2">
        <v>85293200</v>
      </c>
      <c r="U3978" s="2">
        <v>85550800</v>
      </c>
      <c r="V3978" s="2">
        <v>85495600</v>
      </c>
      <c r="W3978" s="2">
        <v>85790000</v>
      </c>
      <c r="X3978" s="2">
        <v>85790000</v>
      </c>
      <c r="Y3978" s="2">
        <v>85872800</v>
      </c>
      <c r="Z3978" s="2">
        <v>86029200</v>
      </c>
      <c r="AA3978" s="2">
        <v>86075200</v>
      </c>
      <c r="AB3978" s="2">
        <v>86176400</v>
      </c>
      <c r="AC3978" s="2">
        <v>85790000</v>
      </c>
      <c r="AD3978" s="2"/>
      <c r="AE3978" s="2"/>
      <c r="AF3978" s="2"/>
    </row>
    <row r="3979" spans="1:32">
      <c r="A3979" t="s">
        <v>14429</v>
      </c>
      <c r="B3979" t="s">
        <v>19</v>
      </c>
      <c r="C3979" s="2">
        <v>94273100</v>
      </c>
      <c r="D3979" s="2">
        <v>95453500</v>
      </c>
      <c r="E3979" s="2">
        <v>99006000</v>
      </c>
      <c r="F3979" s="2">
        <v>101253000</v>
      </c>
      <c r="G3979" s="2">
        <v>101390000</v>
      </c>
      <c r="H3979" s="2">
        <v>101480000</v>
      </c>
      <c r="I3979" s="2">
        <v>102025000</v>
      </c>
      <c r="J3979" s="2">
        <v>102956000</v>
      </c>
      <c r="K3979" s="2">
        <v>103410000</v>
      </c>
      <c r="L3979" s="2">
        <v>102888000</v>
      </c>
      <c r="M3979" s="2">
        <v>102944000</v>
      </c>
      <c r="N3979" s="2">
        <v>102525000</v>
      </c>
      <c r="O3979" s="2">
        <v>102456000</v>
      </c>
      <c r="P3979" s="2">
        <v>102990000</v>
      </c>
      <c r="Q3979" s="2">
        <v>103467000</v>
      </c>
      <c r="R3979" s="2">
        <v>104091000</v>
      </c>
      <c r="S3979" s="2">
        <v>104851000</v>
      </c>
      <c r="T3979" s="2">
        <v>105226000</v>
      </c>
      <c r="U3979" s="2">
        <v>105544000</v>
      </c>
      <c r="V3979" s="2">
        <v>105476000</v>
      </c>
      <c r="W3979" s="2">
        <v>105839000</v>
      </c>
      <c r="X3979" s="2">
        <v>105839000</v>
      </c>
      <c r="Y3979" s="2">
        <v>105941000</v>
      </c>
      <c r="Z3979" s="2">
        <v>106134000</v>
      </c>
      <c r="AA3979" s="2">
        <v>106191000</v>
      </c>
      <c r="AB3979" s="2">
        <v>106315000</v>
      </c>
      <c r="AC3979" s="2">
        <v>105839000</v>
      </c>
      <c r="AD3979" s="2"/>
      <c r="AE3979" s="2"/>
      <c r="AF3979" s="2"/>
    </row>
    <row r="3980" spans="1:32">
      <c r="A3980" t="s">
        <v>14430</v>
      </c>
      <c r="B3980" t="s">
        <v>19</v>
      </c>
      <c r="C3980" s="2">
        <v>6644800</v>
      </c>
      <c r="D3980" s="2">
        <v>6728000</v>
      </c>
      <c r="E3980" s="2">
        <v>6978400</v>
      </c>
      <c r="F3980" s="2">
        <v>7136800</v>
      </c>
      <c r="G3980" s="2">
        <v>7146400</v>
      </c>
      <c r="H3980" s="2">
        <v>7152800</v>
      </c>
      <c r="I3980" s="2">
        <v>7191200</v>
      </c>
      <c r="J3980" s="2">
        <v>7256800</v>
      </c>
      <c r="K3980" s="2">
        <v>7288800</v>
      </c>
      <c r="L3980" s="2">
        <v>7252000</v>
      </c>
      <c r="M3980" s="2">
        <v>7256000</v>
      </c>
      <c r="N3980" s="2">
        <v>7226400</v>
      </c>
      <c r="O3980" s="2">
        <v>7221600</v>
      </c>
      <c r="P3980" s="2">
        <v>7259200</v>
      </c>
      <c r="Q3980" s="2">
        <v>7292800</v>
      </c>
      <c r="R3980" s="2">
        <v>7336800</v>
      </c>
      <c r="S3980" s="2">
        <v>7390400</v>
      </c>
      <c r="T3980" s="2">
        <v>7416800</v>
      </c>
      <c r="U3980" s="2">
        <v>7439200</v>
      </c>
      <c r="V3980" s="2">
        <v>7434400</v>
      </c>
      <c r="W3980" s="2">
        <v>7460000</v>
      </c>
      <c r="X3980" s="2">
        <v>7460000</v>
      </c>
      <c r="Y3980" s="2">
        <v>7467200</v>
      </c>
      <c r="Z3980" s="2">
        <v>7480800</v>
      </c>
      <c r="AA3980" s="2">
        <v>7484800</v>
      </c>
      <c r="AB3980" s="2">
        <v>7493600</v>
      </c>
      <c r="AC3980" s="2">
        <v>7460000</v>
      </c>
      <c r="AD3980" s="2"/>
      <c r="AE3980" s="2"/>
      <c r="AF3980" s="2"/>
    </row>
    <row r="3981" spans="1:32">
      <c r="A3981" t="s">
        <v>14431</v>
      </c>
      <c r="B3981" t="s">
        <v>19</v>
      </c>
      <c r="C3981">
        <v>0</v>
      </c>
      <c r="D3981">
        <v>0</v>
      </c>
      <c r="E3981">
        <v>0</v>
      </c>
      <c r="F3981">
        <v>0</v>
      </c>
      <c r="G3981">
        <v>0</v>
      </c>
      <c r="H3981">
        <v>0</v>
      </c>
      <c r="I3981">
        <v>0</v>
      </c>
      <c r="J3981">
        <v>0</v>
      </c>
      <c r="K3981">
        <v>0</v>
      </c>
      <c r="L3981">
        <v>0</v>
      </c>
      <c r="M3981">
        <v>0</v>
      </c>
      <c r="N3981">
        <v>0</v>
      </c>
      <c r="O3981">
        <v>0</v>
      </c>
      <c r="P3981">
        <v>0</v>
      </c>
      <c r="Q3981">
        <v>0</v>
      </c>
      <c r="R3981">
        <v>0</v>
      </c>
      <c r="S3981">
        <v>0</v>
      </c>
      <c r="T3981">
        <v>0</v>
      </c>
      <c r="U3981">
        <v>0</v>
      </c>
      <c r="V3981">
        <v>0</v>
      </c>
      <c r="W3981">
        <v>0</v>
      </c>
      <c r="X3981">
        <v>0</v>
      </c>
      <c r="Y3981">
        <v>0</v>
      </c>
      <c r="Z3981">
        <v>0</v>
      </c>
      <c r="AA3981">
        <v>0</v>
      </c>
      <c r="AB3981">
        <v>0</v>
      </c>
      <c r="AC3981">
        <v>0</v>
      </c>
      <c r="AD3981" s="2"/>
      <c r="AE3981" s="2"/>
      <c r="AF3981" s="2"/>
    </row>
    <row r="3982" spans="1:32">
      <c r="A3982" t="s">
        <v>14432</v>
      </c>
      <c r="B3982" t="s">
        <v>19</v>
      </c>
      <c r="C3982" s="2">
        <v>846838000000</v>
      </c>
      <c r="D3982" s="2">
        <v>820838000000</v>
      </c>
      <c r="E3982" s="2">
        <v>818185000000</v>
      </c>
      <c r="F3982" s="2">
        <v>820838000000</v>
      </c>
      <c r="G3982" s="2">
        <v>819777000000</v>
      </c>
      <c r="H3982" s="2">
        <v>808634000000</v>
      </c>
      <c r="I3982" s="2">
        <v>792716000000</v>
      </c>
      <c r="J3982" s="2">
        <v>787941000000</v>
      </c>
      <c r="K3982" s="2">
        <v>759819000000</v>
      </c>
      <c r="L3982" s="2">
        <v>726922000000</v>
      </c>
      <c r="M3982" s="2">
        <v>691902000000</v>
      </c>
      <c r="N3982" s="2">
        <v>661658000000</v>
      </c>
      <c r="O3982" s="2">
        <v>640434000000</v>
      </c>
      <c r="P3982" s="2">
        <v>630353000000</v>
      </c>
      <c r="Q3982" s="2">
        <v>630353000000</v>
      </c>
      <c r="R3982" s="2">
        <v>638312000000</v>
      </c>
      <c r="S3982" s="2">
        <v>642557000000</v>
      </c>
      <c r="T3982" s="2">
        <v>644679000000</v>
      </c>
      <c r="U3982" s="2">
        <v>647332000000</v>
      </c>
      <c r="V3982" s="2">
        <v>555538000000</v>
      </c>
      <c r="W3982" s="2">
        <v>659005000000</v>
      </c>
      <c r="X3982" s="2">
        <v>671740000000</v>
      </c>
      <c r="Y3982" s="2">
        <v>679699000000</v>
      </c>
      <c r="Z3982" s="2">
        <v>697739000000</v>
      </c>
      <c r="AA3982" s="2">
        <v>714718000000</v>
      </c>
      <c r="AB3982" s="2">
        <v>726391000000</v>
      </c>
      <c r="AC3982" s="2">
        <v>736473000000</v>
      </c>
      <c r="AD3982" s="2"/>
      <c r="AE3982" s="2"/>
      <c r="AF3982" s="2"/>
    </row>
    <row r="3983" spans="1:32">
      <c r="A3983" t="s">
        <v>14433</v>
      </c>
      <c r="B3983" t="s">
        <v>19</v>
      </c>
      <c r="C3983" s="2">
        <v>91402900</v>
      </c>
      <c r="D3983" s="2">
        <v>88596700</v>
      </c>
      <c r="E3983" s="2">
        <v>88310300</v>
      </c>
      <c r="F3983" s="2">
        <v>88596700</v>
      </c>
      <c r="G3983" s="2">
        <v>88482200</v>
      </c>
      <c r="H3983" s="2">
        <v>87279500</v>
      </c>
      <c r="I3983" s="2">
        <v>85561400</v>
      </c>
      <c r="J3983" s="2">
        <v>85046000</v>
      </c>
      <c r="K3983" s="2">
        <v>82010600</v>
      </c>
      <c r="L3983" s="2">
        <v>78459900</v>
      </c>
      <c r="M3983" s="2">
        <v>74680100</v>
      </c>
      <c r="N3983" s="2">
        <v>71415700</v>
      </c>
      <c r="O3983" s="2">
        <v>69124900</v>
      </c>
      <c r="P3983" s="2">
        <v>68036800</v>
      </c>
      <c r="Q3983" s="2">
        <v>68036800</v>
      </c>
      <c r="R3983" s="2">
        <v>68895800</v>
      </c>
      <c r="S3983" s="2">
        <v>69354000</v>
      </c>
      <c r="T3983" s="2">
        <v>69583000</v>
      </c>
      <c r="U3983" s="2">
        <v>69869400</v>
      </c>
      <c r="V3983" s="2">
        <v>59961700</v>
      </c>
      <c r="W3983" s="2">
        <v>71129300</v>
      </c>
      <c r="X3983" s="2">
        <v>72503800</v>
      </c>
      <c r="Y3983" s="2">
        <v>73362900</v>
      </c>
      <c r="Z3983" s="2">
        <v>75310000</v>
      </c>
      <c r="AA3983" s="2">
        <v>77142700</v>
      </c>
      <c r="AB3983" s="2">
        <v>78402600</v>
      </c>
      <c r="AC3983" s="2">
        <v>79490800</v>
      </c>
      <c r="AD3983" s="2"/>
      <c r="AE3983" s="2"/>
      <c r="AF3983" s="2"/>
    </row>
    <row r="3984" spans="1:32">
      <c r="A3984" t="s">
        <v>14434</v>
      </c>
      <c r="B3984" t="s">
        <v>19</v>
      </c>
      <c r="C3984" s="2">
        <v>509523000</v>
      </c>
      <c r="D3984" s="2">
        <v>493880000</v>
      </c>
      <c r="E3984" s="2">
        <v>492283000</v>
      </c>
      <c r="F3984" s="2">
        <v>493880000</v>
      </c>
      <c r="G3984" s="2">
        <v>493241000</v>
      </c>
      <c r="H3984" s="2">
        <v>486537000</v>
      </c>
      <c r="I3984" s="2">
        <v>476959000</v>
      </c>
      <c r="J3984" s="2">
        <v>474086000</v>
      </c>
      <c r="K3984" s="2">
        <v>457166000</v>
      </c>
      <c r="L3984" s="2">
        <v>437372000</v>
      </c>
      <c r="M3984" s="2">
        <v>416302000</v>
      </c>
      <c r="N3984" s="2">
        <v>398105000</v>
      </c>
      <c r="O3984" s="2">
        <v>385335000</v>
      </c>
      <c r="P3984" s="2">
        <v>379269000</v>
      </c>
      <c r="Q3984" s="2">
        <v>379269000</v>
      </c>
      <c r="R3984" s="2">
        <v>384058000</v>
      </c>
      <c r="S3984" s="2">
        <v>386612000</v>
      </c>
      <c r="T3984" s="2">
        <v>387889000</v>
      </c>
      <c r="U3984" s="2">
        <v>389485000</v>
      </c>
      <c r="V3984" s="2">
        <v>334255000</v>
      </c>
      <c r="W3984" s="2">
        <v>396508000</v>
      </c>
      <c r="X3984" s="2">
        <v>404170000</v>
      </c>
      <c r="Y3984" s="2">
        <v>408959000</v>
      </c>
      <c r="Z3984" s="2">
        <v>419814000</v>
      </c>
      <c r="AA3984" s="2">
        <v>430030000</v>
      </c>
      <c r="AB3984" s="2">
        <v>437053000</v>
      </c>
      <c r="AC3984" s="2">
        <v>443119000</v>
      </c>
      <c r="AD3984" s="2"/>
      <c r="AE3984" s="2"/>
      <c r="AF3984" s="2"/>
    </row>
    <row r="3985" spans="1:29">
      <c r="A3985" t="s">
        <v>14435</v>
      </c>
      <c r="B3985" t="s">
        <v>19</v>
      </c>
      <c r="C3985" s="2">
        <v>852408000</v>
      </c>
      <c r="D3985" s="2">
        <v>826237000</v>
      </c>
      <c r="E3985" s="2">
        <v>823567000</v>
      </c>
      <c r="F3985" s="2">
        <v>826237000</v>
      </c>
      <c r="G3985" s="2">
        <v>825169000</v>
      </c>
      <c r="H3985" s="2">
        <v>813953000</v>
      </c>
      <c r="I3985" s="2">
        <v>797930000</v>
      </c>
      <c r="J3985" s="2">
        <v>793124000</v>
      </c>
      <c r="K3985" s="2">
        <v>764817000</v>
      </c>
      <c r="L3985" s="2">
        <v>731703000</v>
      </c>
      <c r="M3985" s="2">
        <v>696453000</v>
      </c>
      <c r="N3985" s="2">
        <v>666010000</v>
      </c>
      <c r="O3985" s="2">
        <v>644647000</v>
      </c>
      <c r="P3985" s="2">
        <v>634499000</v>
      </c>
      <c r="Q3985" s="2">
        <v>634499000</v>
      </c>
      <c r="R3985" s="2">
        <v>642510000</v>
      </c>
      <c r="S3985" s="2">
        <v>646783000</v>
      </c>
      <c r="T3985" s="2">
        <v>648919000</v>
      </c>
      <c r="U3985" s="2">
        <v>651590000</v>
      </c>
      <c r="V3985" s="2">
        <v>559192000</v>
      </c>
      <c r="W3985" s="2">
        <v>663340000</v>
      </c>
      <c r="X3985" s="2">
        <v>676158000</v>
      </c>
      <c r="Y3985" s="2">
        <v>684169000</v>
      </c>
      <c r="Z3985" s="2">
        <v>702328000</v>
      </c>
      <c r="AA3985" s="2">
        <v>719419000</v>
      </c>
      <c r="AB3985" s="2">
        <v>731169000</v>
      </c>
      <c r="AC3985" s="2">
        <v>741317000</v>
      </c>
    </row>
    <row r="3986" spans="1:29">
      <c r="A3986" t="s">
        <v>14436</v>
      </c>
      <c r="B3986" t="s">
        <v>19</v>
      </c>
      <c r="C3986" s="2">
        <v>34186300</v>
      </c>
      <c r="D3986" s="2">
        <v>33136700</v>
      </c>
      <c r="E3986" s="2">
        <v>33029600</v>
      </c>
      <c r="F3986" s="2">
        <v>33136700</v>
      </c>
      <c r="G3986" s="2">
        <v>33093900</v>
      </c>
      <c r="H3986" s="2">
        <v>32644100</v>
      </c>
      <c r="I3986" s="2">
        <v>32001500</v>
      </c>
      <c r="J3986" s="2">
        <v>31808700</v>
      </c>
      <c r="K3986" s="2">
        <v>30673400</v>
      </c>
      <c r="L3986" s="2">
        <v>29345400</v>
      </c>
      <c r="M3986" s="2">
        <v>27931700</v>
      </c>
      <c r="N3986" s="2">
        <v>26710700</v>
      </c>
      <c r="O3986" s="2">
        <v>25853900</v>
      </c>
      <c r="P3986" s="2">
        <v>25447000</v>
      </c>
      <c r="Q3986" s="2">
        <v>25447000</v>
      </c>
      <c r="R3986" s="2">
        <v>25768300</v>
      </c>
      <c r="S3986" s="2">
        <v>25939600</v>
      </c>
      <c r="T3986" s="2">
        <v>26025300</v>
      </c>
      <c r="U3986" s="2">
        <v>26132400</v>
      </c>
      <c r="V3986" s="2">
        <v>22426700</v>
      </c>
      <c r="W3986" s="2">
        <v>26603600</v>
      </c>
      <c r="X3986" s="2">
        <v>27117700</v>
      </c>
      <c r="Y3986" s="2">
        <v>27439000</v>
      </c>
      <c r="Z3986" s="2">
        <v>28167300</v>
      </c>
      <c r="AA3986" s="2">
        <v>28852700</v>
      </c>
      <c r="AB3986" s="2">
        <v>29324000</v>
      </c>
      <c r="AC3986" s="2">
        <v>29731000</v>
      </c>
    </row>
    <row r="3987" spans="1:29">
      <c r="A3987" t="s">
        <v>14437</v>
      </c>
      <c r="B3987" t="s">
        <v>19</v>
      </c>
      <c r="C3987" s="2">
        <v>32127500</v>
      </c>
      <c r="D3987" s="2">
        <v>31141100</v>
      </c>
      <c r="E3987" s="2">
        <v>31040500</v>
      </c>
      <c r="F3987" s="2">
        <v>31141100</v>
      </c>
      <c r="G3987" s="2">
        <v>31100800</v>
      </c>
      <c r="H3987" s="2">
        <v>30678100</v>
      </c>
      <c r="I3987" s="2">
        <v>30074200</v>
      </c>
      <c r="J3987" s="2">
        <v>29893000</v>
      </c>
      <c r="K3987" s="2">
        <v>28826200</v>
      </c>
      <c r="L3987" s="2">
        <v>27578100</v>
      </c>
      <c r="M3987" s="2">
        <v>26249500</v>
      </c>
      <c r="N3987" s="2">
        <v>25102100</v>
      </c>
      <c r="O3987" s="2">
        <v>24296900</v>
      </c>
      <c r="P3987" s="2">
        <v>23914400</v>
      </c>
      <c r="Q3987" s="2">
        <v>23914400</v>
      </c>
      <c r="R3987" s="2">
        <v>24216400</v>
      </c>
      <c r="S3987" s="2">
        <v>24377400</v>
      </c>
      <c r="T3987" s="2">
        <v>24458000</v>
      </c>
      <c r="U3987" s="2">
        <v>24558600</v>
      </c>
      <c r="V3987" s="2">
        <v>21076100</v>
      </c>
      <c r="W3987" s="2">
        <v>25001500</v>
      </c>
      <c r="X3987" s="2">
        <v>25484600</v>
      </c>
      <c r="Y3987" s="2">
        <v>25786500</v>
      </c>
      <c r="Z3987" s="2">
        <v>26471000</v>
      </c>
      <c r="AA3987" s="2">
        <v>27115100</v>
      </c>
      <c r="AB3987" s="2">
        <v>27558000</v>
      </c>
      <c r="AC3987" s="2">
        <v>27940400</v>
      </c>
    </row>
    <row r="3988" spans="1:29">
      <c r="A3988" t="s">
        <v>14438</v>
      </c>
      <c r="B3988" t="s">
        <v>19</v>
      </c>
      <c r="C3988" s="2">
        <v>19838300</v>
      </c>
      <c r="D3988" s="2">
        <v>19229200</v>
      </c>
      <c r="E3988" s="2">
        <v>19167100</v>
      </c>
      <c r="F3988" s="2">
        <v>19229200</v>
      </c>
      <c r="G3988" s="2">
        <v>19204400</v>
      </c>
      <c r="H3988" s="2">
        <v>18943300</v>
      </c>
      <c r="I3988" s="2">
        <v>18570400</v>
      </c>
      <c r="J3988" s="2">
        <v>18458600</v>
      </c>
      <c r="K3988" s="2">
        <v>17799800</v>
      </c>
      <c r="L3988" s="2">
        <v>17029100</v>
      </c>
      <c r="M3988" s="2">
        <v>16208700</v>
      </c>
      <c r="N3988" s="2">
        <v>15500200</v>
      </c>
      <c r="O3988" s="2">
        <v>15003000</v>
      </c>
      <c r="P3988" s="2">
        <v>14766800</v>
      </c>
      <c r="Q3988" s="2">
        <v>14766800</v>
      </c>
      <c r="R3988" s="2">
        <v>14953300</v>
      </c>
      <c r="S3988" s="2">
        <v>15052700</v>
      </c>
      <c r="T3988" s="2">
        <v>15102400</v>
      </c>
      <c r="U3988" s="2">
        <v>15164600</v>
      </c>
      <c r="V3988" s="2">
        <v>13014200</v>
      </c>
      <c r="W3988" s="2">
        <v>15438100</v>
      </c>
      <c r="X3988" s="2">
        <v>15736400</v>
      </c>
      <c r="Y3988" s="2">
        <v>15922800</v>
      </c>
      <c r="Z3988" s="2">
        <v>16345400</v>
      </c>
      <c r="AA3988" s="2">
        <v>16743200</v>
      </c>
      <c r="AB3988" s="2">
        <v>17016700</v>
      </c>
      <c r="AC3988" s="2">
        <v>17252800</v>
      </c>
    </row>
    <row r="3989" spans="1:29">
      <c r="A3989" t="s">
        <v>14439</v>
      </c>
      <c r="B3989" t="s">
        <v>19</v>
      </c>
      <c r="C3989" s="2">
        <v>2010960</v>
      </c>
      <c r="D3989" s="2">
        <v>1949220</v>
      </c>
      <c r="E3989" s="2">
        <v>1942920</v>
      </c>
      <c r="F3989" s="2">
        <v>1949220</v>
      </c>
      <c r="G3989" s="2">
        <v>1946700</v>
      </c>
      <c r="H3989" s="2">
        <v>1920240</v>
      </c>
      <c r="I3989" s="2">
        <v>1882440</v>
      </c>
      <c r="J3989" s="2">
        <v>1871100</v>
      </c>
      <c r="K3989" s="2">
        <v>1804320</v>
      </c>
      <c r="L3989" s="2">
        <v>1726200</v>
      </c>
      <c r="M3989" s="2">
        <v>1643040</v>
      </c>
      <c r="N3989" s="2">
        <v>1571220</v>
      </c>
      <c r="O3989" s="2">
        <v>1520820</v>
      </c>
      <c r="P3989" s="2">
        <v>1496880</v>
      </c>
      <c r="Q3989" s="2">
        <v>1496880</v>
      </c>
      <c r="R3989" s="2">
        <v>1515780</v>
      </c>
      <c r="S3989" s="2">
        <v>1525860</v>
      </c>
      <c r="T3989" s="2">
        <v>1530900</v>
      </c>
      <c r="U3989" s="2">
        <v>1537200</v>
      </c>
      <c r="V3989" s="2">
        <v>1319220</v>
      </c>
      <c r="W3989" s="2">
        <v>1564920</v>
      </c>
      <c r="X3989" s="2">
        <v>1595160</v>
      </c>
      <c r="Y3989" s="2">
        <v>1614060</v>
      </c>
      <c r="Z3989" s="2">
        <v>1656900</v>
      </c>
      <c r="AA3989" s="2">
        <v>1697220</v>
      </c>
      <c r="AB3989" s="2">
        <v>1724940</v>
      </c>
      <c r="AC3989" s="2">
        <v>1748880</v>
      </c>
    </row>
    <row r="3990" spans="1:29">
      <c r="A3990" t="s">
        <v>14440</v>
      </c>
      <c r="B3990" t="s">
        <v>19</v>
      </c>
      <c r="C3990" s="2">
        <v>14683200</v>
      </c>
      <c r="D3990" s="2">
        <v>14232400</v>
      </c>
      <c r="E3990" s="2">
        <v>14186400</v>
      </c>
      <c r="F3990" s="2">
        <v>14232400</v>
      </c>
      <c r="G3990" s="2">
        <v>14214000</v>
      </c>
      <c r="H3990" s="2">
        <v>14020800</v>
      </c>
      <c r="I3990" s="2">
        <v>13744800</v>
      </c>
      <c r="J3990" s="2">
        <v>13662000</v>
      </c>
      <c r="K3990" s="2">
        <v>13174400</v>
      </c>
      <c r="L3990" s="2">
        <v>12604000</v>
      </c>
      <c r="M3990" s="2">
        <v>11996800</v>
      </c>
      <c r="N3990" s="2">
        <v>11472400</v>
      </c>
      <c r="O3990" s="2">
        <v>11104400</v>
      </c>
      <c r="P3990" s="2">
        <v>10929600</v>
      </c>
      <c r="Q3990" s="2">
        <v>10929600</v>
      </c>
      <c r="R3990" s="2">
        <v>11067600</v>
      </c>
      <c r="S3990" s="2">
        <v>11141200</v>
      </c>
      <c r="T3990" s="2">
        <v>11178000</v>
      </c>
      <c r="U3990" s="2">
        <v>11224000</v>
      </c>
      <c r="V3990" s="2">
        <v>9632400</v>
      </c>
      <c r="W3990" s="2">
        <v>11426400</v>
      </c>
      <c r="X3990" s="2">
        <v>11647200</v>
      </c>
      <c r="Y3990" s="2">
        <v>11785200</v>
      </c>
      <c r="Z3990" s="2">
        <v>12098000</v>
      </c>
      <c r="AA3990" s="2">
        <v>12392400</v>
      </c>
      <c r="AB3990" s="2">
        <v>12594800</v>
      </c>
      <c r="AC3990" s="2">
        <v>12769600</v>
      </c>
    </row>
    <row r="3991" spans="1:29">
      <c r="A3991" t="s">
        <v>14441</v>
      </c>
      <c r="B3991" t="s">
        <v>19</v>
      </c>
      <c r="C3991" s="2">
        <v>18114600</v>
      </c>
      <c r="D3991" s="2">
        <v>17558400</v>
      </c>
      <c r="E3991" s="2">
        <v>17501700</v>
      </c>
      <c r="F3991" s="2">
        <v>17558400</v>
      </c>
      <c r="G3991" s="2">
        <v>17535800</v>
      </c>
      <c r="H3991" s="2">
        <v>17297400</v>
      </c>
      <c r="I3991" s="2">
        <v>16956900</v>
      </c>
      <c r="J3991" s="2">
        <v>16854800</v>
      </c>
      <c r="K3991" s="2">
        <v>16253200</v>
      </c>
      <c r="L3991" s="2">
        <v>15549500</v>
      </c>
      <c r="M3991" s="2">
        <v>14800400</v>
      </c>
      <c r="N3991" s="2">
        <v>14153400</v>
      </c>
      <c r="O3991" s="2">
        <v>13699400</v>
      </c>
      <c r="P3991" s="2">
        <v>13483800</v>
      </c>
      <c r="Q3991" s="2">
        <v>13483800</v>
      </c>
      <c r="R3991" s="2">
        <v>13654000</v>
      </c>
      <c r="S3991" s="2">
        <v>13744800</v>
      </c>
      <c r="T3991" s="2">
        <v>13790200</v>
      </c>
      <c r="U3991" s="2">
        <v>13847000</v>
      </c>
      <c r="V3991" s="2">
        <v>11883400</v>
      </c>
      <c r="W3991" s="2">
        <v>14096700</v>
      </c>
      <c r="X3991" s="2">
        <v>14369100</v>
      </c>
      <c r="Y3991" s="2">
        <v>14539400</v>
      </c>
      <c r="Z3991" s="2">
        <v>14925200</v>
      </c>
      <c r="AA3991" s="2">
        <v>15288400</v>
      </c>
      <c r="AB3991" s="2">
        <v>15538200</v>
      </c>
      <c r="AC3991" s="2">
        <v>15753800</v>
      </c>
    </row>
    <row r="3992" spans="1:29">
      <c r="A3992" t="s">
        <v>14442</v>
      </c>
      <c r="B3992" t="s">
        <v>19</v>
      </c>
      <c r="C3992" s="2">
        <v>1276800</v>
      </c>
      <c r="D3992" s="2">
        <v>1237600</v>
      </c>
      <c r="E3992" s="2">
        <v>1233600</v>
      </c>
      <c r="F3992" s="2">
        <v>1237600</v>
      </c>
      <c r="G3992" s="2">
        <v>1236000</v>
      </c>
      <c r="H3992" s="2">
        <v>1219200</v>
      </c>
      <c r="I3992" s="2">
        <v>1195200</v>
      </c>
      <c r="J3992" s="2">
        <v>1188000</v>
      </c>
      <c r="K3992" s="2">
        <v>1145600</v>
      </c>
      <c r="L3992" s="2">
        <v>1096000</v>
      </c>
      <c r="M3992" s="2">
        <v>1043200</v>
      </c>
      <c r="N3992">
        <v>997600</v>
      </c>
      <c r="O3992">
        <v>965600</v>
      </c>
      <c r="P3992">
        <v>950400</v>
      </c>
      <c r="Q3992">
        <v>950400</v>
      </c>
      <c r="R3992">
        <v>962400</v>
      </c>
      <c r="S3992">
        <v>968800</v>
      </c>
      <c r="T3992">
        <v>972000</v>
      </c>
      <c r="U3992">
        <v>976000</v>
      </c>
      <c r="V3992">
        <v>837600</v>
      </c>
      <c r="W3992">
        <v>993600</v>
      </c>
      <c r="X3992" s="2">
        <v>1012800</v>
      </c>
      <c r="Y3992" s="2">
        <v>1024800</v>
      </c>
      <c r="Z3992" s="2">
        <v>1052000</v>
      </c>
      <c r="AA3992" s="2">
        <v>1077600</v>
      </c>
      <c r="AB3992" s="2">
        <v>1095200</v>
      </c>
      <c r="AC3992" s="2">
        <v>1110400</v>
      </c>
    </row>
    <row r="3993" spans="1:29">
      <c r="A3993" t="s">
        <v>14443</v>
      </c>
      <c r="B3993" t="s">
        <v>19</v>
      </c>
      <c r="C3993">
        <v>0</v>
      </c>
      <c r="D3993">
        <v>0</v>
      </c>
      <c r="E3993">
        <v>0</v>
      </c>
      <c r="F3993">
        <v>0</v>
      </c>
      <c r="G3993">
        <v>0</v>
      </c>
      <c r="H3993">
        <v>0</v>
      </c>
      <c r="I3993">
        <v>0</v>
      </c>
      <c r="J3993">
        <v>0</v>
      </c>
      <c r="K3993">
        <v>0</v>
      </c>
      <c r="L3993">
        <v>0</v>
      </c>
      <c r="M3993">
        <v>0</v>
      </c>
      <c r="N3993">
        <v>0</v>
      </c>
      <c r="O3993">
        <v>0</v>
      </c>
      <c r="P3993">
        <v>0</v>
      </c>
      <c r="Q3993">
        <v>0</v>
      </c>
      <c r="R3993">
        <v>0</v>
      </c>
      <c r="S3993">
        <v>0</v>
      </c>
      <c r="T3993">
        <v>0</v>
      </c>
      <c r="U3993">
        <v>0</v>
      </c>
      <c r="V3993">
        <v>0</v>
      </c>
      <c r="W3993">
        <v>0</v>
      </c>
      <c r="X3993">
        <v>0</v>
      </c>
      <c r="Y3993">
        <v>0</v>
      </c>
      <c r="Z3993">
        <v>0</v>
      </c>
      <c r="AA3993">
        <v>0</v>
      </c>
      <c r="AB3993">
        <v>0</v>
      </c>
      <c r="AC3993">
        <v>0</v>
      </c>
    </row>
    <row r="3994" spans="1:29">
      <c r="A3994" t="s">
        <v>14444</v>
      </c>
      <c r="B3994" t="s">
        <v>19</v>
      </c>
      <c r="C3994" s="2">
        <v>1423070000000</v>
      </c>
      <c r="D3994" s="2">
        <v>1411400000000</v>
      </c>
      <c r="E3994" s="2">
        <v>1399190000000</v>
      </c>
      <c r="F3994" s="2">
        <v>1412990000000</v>
      </c>
      <c r="G3994" s="2">
        <v>1436860000000</v>
      </c>
      <c r="H3994" s="2">
        <v>1449600000000</v>
      </c>
      <c r="I3994" s="2">
        <v>1458620000000</v>
      </c>
      <c r="J3994" s="2">
        <v>1464460000000</v>
      </c>
      <c r="K3994" s="2">
        <v>1460740000000</v>
      </c>
      <c r="L3994" s="2">
        <v>1440050000000</v>
      </c>
      <c r="M3994" s="2">
        <v>1418290000000</v>
      </c>
      <c r="N3994" s="2">
        <v>1401310000000</v>
      </c>
      <c r="O3994" s="2">
        <v>1388580000000</v>
      </c>
      <c r="P3994" s="2">
        <v>1383270000000</v>
      </c>
      <c r="Q3994" s="2">
        <v>1380620000000</v>
      </c>
      <c r="R3994" s="2">
        <v>1383800000000</v>
      </c>
      <c r="S3994" s="2">
        <v>1387520000000</v>
      </c>
      <c r="T3994" s="2">
        <v>1388580000000</v>
      </c>
      <c r="U3994" s="2">
        <v>1388050000000</v>
      </c>
      <c r="V3994" s="2">
        <v>1385930000000</v>
      </c>
      <c r="W3994" s="2">
        <v>1386990000000</v>
      </c>
      <c r="X3994" s="2">
        <v>1387520000000</v>
      </c>
      <c r="Y3994" s="2">
        <v>1386990000000</v>
      </c>
      <c r="Z3994" s="2">
        <v>1391230000000</v>
      </c>
      <c r="AA3994" s="2">
        <v>1392290000000</v>
      </c>
      <c r="AB3994" s="2">
        <v>1391760000000</v>
      </c>
      <c r="AC3994" s="2">
        <v>1388050000000</v>
      </c>
    </row>
    <row r="3995" spans="1:29">
      <c r="A3995" t="s">
        <v>14445</v>
      </c>
      <c r="B3995" t="s">
        <v>19</v>
      </c>
      <c r="C3995" s="2">
        <v>153598000</v>
      </c>
      <c r="D3995" s="2">
        <v>152338000</v>
      </c>
      <c r="E3995" s="2">
        <v>151021000</v>
      </c>
      <c r="F3995" s="2">
        <v>152510000</v>
      </c>
      <c r="G3995" s="2">
        <v>155087000</v>
      </c>
      <c r="H3995" s="2">
        <v>156462000</v>
      </c>
      <c r="I3995" s="2">
        <v>157435000</v>
      </c>
      <c r="J3995" s="2">
        <v>158065000</v>
      </c>
      <c r="K3995" s="2">
        <v>157664000</v>
      </c>
      <c r="L3995" s="2">
        <v>155431000</v>
      </c>
      <c r="M3995" s="2">
        <v>153083000</v>
      </c>
      <c r="N3995" s="2">
        <v>151250000</v>
      </c>
      <c r="O3995" s="2">
        <v>149876000</v>
      </c>
      <c r="P3995" s="2">
        <v>149303000</v>
      </c>
      <c r="Q3995" s="2">
        <v>149017000</v>
      </c>
      <c r="R3995" s="2">
        <v>149360000</v>
      </c>
      <c r="S3995" s="2">
        <v>149761000</v>
      </c>
      <c r="T3995" s="2">
        <v>149876000</v>
      </c>
      <c r="U3995" s="2">
        <v>149818000</v>
      </c>
      <c r="V3995" s="2">
        <v>149589000</v>
      </c>
      <c r="W3995" s="2">
        <v>149704000</v>
      </c>
      <c r="X3995" s="2">
        <v>149761000</v>
      </c>
      <c r="Y3995" s="2">
        <v>149704000</v>
      </c>
      <c r="Z3995" s="2">
        <v>150162000</v>
      </c>
      <c r="AA3995" s="2">
        <v>150276000</v>
      </c>
      <c r="AB3995" s="2">
        <v>150219000</v>
      </c>
      <c r="AC3995" s="2">
        <v>149818000</v>
      </c>
    </row>
    <row r="3996" spans="1:29">
      <c r="A3996" t="s">
        <v>14446</v>
      </c>
      <c r="B3996" t="s">
        <v>19</v>
      </c>
      <c r="C3996" s="2">
        <v>856228000</v>
      </c>
      <c r="D3996" s="2">
        <v>849205000</v>
      </c>
      <c r="E3996" s="2">
        <v>841862000</v>
      </c>
      <c r="F3996" s="2">
        <v>850163000</v>
      </c>
      <c r="G3996" s="2">
        <v>864529000</v>
      </c>
      <c r="H3996" s="2">
        <v>872191000</v>
      </c>
      <c r="I3996" s="2">
        <v>877618000</v>
      </c>
      <c r="J3996" s="2">
        <v>881130000</v>
      </c>
      <c r="K3996" s="2">
        <v>878895000</v>
      </c>
      <c r="L3996" s="2">
        <v>866444000</v>
      </c>
      <c r="M3996" s="2">
        <v>853355000</v>
      </c>
      <c r="N3996" s="2">
        <v>843139000</v>
      </c>
      <c r="O3996" s="2">
        <v>835477000</v>
      </c>
      <c r="P3996" s="2">
        <v>832285000</v>
      </c>
      <c r="Q3996" s="2">
        <v>830688000</v>
      </c>
      <c r="R3996" s="2">
        <v>832604000</v>
      </c>
      <c r="S3996" s="2">
        <v>834839000</v>
      </c>
      <c r="T3996" s="2">
        <v>835477000</v>
      </c>
      <c r="U3996" s="2">
        <v>835158000</v>
      </c>
      <c r="V3996" s="2">
        <v>833881000</v>
      </c>
      <c r="W3996" s="2">
        <v>834519000</v>
      </c>
      <c r="X3996" s="2">
        <v>834839000</v>
      </c>
      <c r="Y3996" s="2">
        <v>834519000</v>
      </c>
      <c r="Z3996" s="2">
        <v>837073000</v>
      </c>
      <c r="AA3996" s="2">
        <v>837712000</v>
      </c>
      <c r="AB3996" s="2">
        <v>837393000</v>
      </c>
      <c r="AC3996" s="2">
        <v>835158000</v>
      </c>
    </row>
    <row r="3997" spans="1:29">
      <c r="A3997" t="s">
        <v>14447</v>
      </c>
      <c r="B3997" t="s">
        <v>19</v>
      </c>
      <c r="C3997" s="2">
        <v>1432430000</v>
      </c>
      <c r="D3997" s="2">
        <v>1420680000</v>
      </c>
      <c r="E3997" s="2">
        <v>1408400000</v>
      </c>
      <c r="F3997" s="2">
        <v>1422280000</v>
      </c>
      <c r="G3997" s="2">
        <v>1446320000</v>
      </c>
      <c r="H3997" s="2">
        <v>1459130000</v>
      </c>
      <c r="I3997" s="2">
        <v>1468210000</v>
      </c>
      <c r="J3997" s="2">
        <v>1474090000</v>
      </c>
      <c r="K3997" s="2">
        <v>1470350000</v>
      </c>
      <c r="L3997" s="2">
        <v>1449520000</v>
      </c>
      <c r="M3997" s="2">
        <v>1427620000</v>
      </c>
      <c r="N3997" s="2">
        <v>1410530000</v>
      </c>
      <c r="O3997" s="2">
        <v>1397710000</v>
      </c>
      <c r="P3997" s="2">
        <v>1392370000</v>
      </c>
      <c r="Q3997" s="2">
        <v>1389700000</v>
      </c>
      <c r="R3997" s="2">
        <v>1392910000</v>
      </c>
      <c r="S3997" s="2">
        <v>1396650000</v>
      </c>
      <c r="T3997" s="2">
        <v>1397710000</v>
      </c>
      <c r="U3997" s="2">
        <v>1397180000</v>
      </c>
      <c r="V3997" s="2">
        <v>1395040000</v>
      </c>
      <c r="W3997" s="2">
        <v>1396110000</v>
      </c>
      <c r="X3997" s="2">
        <v>1396650000</v>
      </c>
      <c r="Y3997" s="2">
        <v>1396110000</v>
      </c>
      <c r="Z3997" s="2">
        <v>1400380000</v>
      </c>
      <c r="AA3997" s="2">
        <v>1401450000</v>
      </c>
      <c r="AB3997" s="2">
        <v>1400920000</v>
      </c>
      <c r="AC3997" s="2">
        <v>1397180000</v>
      </c>
    </row>
    <row r="3998" spans="1:29">
      <c r="A3998" t="s">
        <v>14448</v>
      </c>
      <c r="B3998" t="s">
        <v>19</v>
      </c>
      <c r="C3998" s="2">
        <v>57448400</v>
      </c>
      <c r="D3998" s="2">
        <v>56977200</v>
      </c>
      <c r="E3998" s="2">
        <v>56484500</v>
      </c>
      <c r="F3998" s="2">
        <v>57041500</v>
      </c>
      <c r="G3998" s="2">
        <v>58005400</v>
      </c>
      <c r="H3998" s="2">
        <v>58519400</v>
      </c>
      <c r="I3998" s="2">
        <v>58883600</v>
      </c>
      <c r="J3998" s="2">
        <v>59119200</v>
      </c>
      <c r="K3998" s="2">
        <v>58969300</v>
      </c>
      <c r="L3998" s="2">
        <v>58133900</v>
      </c>
      <c r="M3998" s="2">
        <v>57255700</v>
      </c>
      <c r="N3998" s="2">
        <v>56570200</v>
      </c>
      <c r="O3998" s="2">
        <v>56056100</v>
      </c>
      <c r="P3998" s="2">
        <v>55841900</v>
      </c>
      <c r="Q3998" s="2">
        <v>55734800</v>
      </c>
      <c r="R3998" s="2">
        <v>55863400</v>
      </c>
      <c r="S3998" s="2">
        <v>56013300</v>
      </c>
      <c r="T3998" s="2">
        <v>56056100</v>
      </c>
      <c r="U3998" s="2">
        <v>56034700</v>
      </c>
      <c r="V3998" s="2">
        <v>55949000</v>
      </c>
      <c r="W3998" s="2">
        <v>55991900</v>
      </c>
      <c r="X3998" s="2">
        <v>56013300</v>
      </c>
      <c r="Y3998" s="2">
        <v>55991900</v>
      </c>
      <c r="Z3998" s="2">
        <v>56163200</v>
      </c>
      <c r="AA3998" s="2">
        <v>56206100</v>
      </c>
      <c r="AB3998" s="2">
        <v>56184700</v>
      </c>
      <c r="AC3998" s="2">
        <v>56034700</v>
      </c>
    </row>
    <row r="3999" spans="1:29">
      <c r="A3999" t="s">
        <v>14449</v>
      </c>
      <c r="B3999" t="s">
        <v>19</v>
      </c>
      <c r="C3999" s="2">
        <v>53988700</v>
      </c>
      <c r="D3999" s="2">
        <v>53545800</v>
      </c>
      <c r="E3999" s="2">
        <v>53082800</v>
      </c>
      <c r="F3999" s="2">
        <v>53606200</v>
      </c>
      <c r="G3999" s="2">
        <v>54512000</v>
      </c>
      <c r="H3999" s="2">
        <v>54995200</v>
      </c>
      <c r="I3999" s="2">
        <v>55337400</v>
      </c>
      <c r="J3999" s="2">
        <v>55558800</v>
      </c>
      <c r="K3999" s="2">
        <v>55417900</v>
      </c>
      <c r="L3999" s="2">
        <v>54632800</v>
      </c>
      <c r="M3999" s="2">
        <v>53807500</v>
      </c>
      <c r="N3999" s="2">
        <v>53163300</v>
      </c>
      <c r="O3999" s="2">
        <v>52680200</v>
      </c>
      <c r="P3999" s="2">
        <v>52478900</v>
      </c>
      <c r="Q3999" s="2">
        <v>52378300</v>
      </c>
      <c r="R3999" s="2">
        <v>52499000</v>
      </c>
      <c r="S3999" s="2">
        <v>52639900</v>
      </c>
      <c r="T3999" s="2">
        <v>52680200</v>
      </c>
      <c r="U3999" s="2">
        <v>52660100</v>
      </c>
      <c r="V3999" s="2">
        <v>52579600</v>
      </c>
      <c r="W3999" s="2">
        <v>52619800</v>
      </c>
      <c r="X3999" s="2">
        <v>52639900</v>
      </c>
      <c r="Y3999" s="2">
        <v>52619800</v>
      </c>
      <c r="Z3999" s="2">
        <v>52780900</v>
      </c>
      <c r="AA3999" s="2">
        <v>52821100</v>
      </c>
      <c r="AB3999" s="2">
        <v>52801000</v>
      </c>
      <c r="AC3999" s="2">
        <v>52660100</v>
      </c>
    </row>
    <row r="4000" spans="1:29">
      <c r="A4000" t="s">
        <v>14450</v>
      </c>
      <c r="B4000" t="s">
        <v>19</v>
      </c>
      <c r="C4000" s="2">
        <v>33337300</v>
      </c>
      <c r="D4000" s="2">
        <v>33063800</v>
      </c>
      <c r="E4000" s="2">
        <v>32777900</v>
      </c>
      <c r="F4000" s="2">
        <v>33101100</v>
      </c>
      <c r="G4000" s="2">
        <v>33660400</v>
      </c>
      <c r="H4000" s="2">
        <v>33958800</v>
      </c>
      <c r="I4000" s="2">
        <v>34170100</v>
      </c>
      <c r="J4000" s="2">
        <v>34306800</v>
      </c>
      <c r="K4000" s="2">
        <v>34219800</v>
      </c>
      <c r="L4000" s="2">
        <v>33735000</v>
      </c>
      <c r="M4000" s="2">
        <v>33225400</v>
      </c>
      <c r="N4000" s="2">
        <v>32827600</v>
      </c>
      <c r="O4000" s="2">
        <v>32529300</v>
      </c>
      <c r="P4000" s="2">
        <v>32405000</v>
      </c>
      <c r="Q4000" s="2">
        <v>32342900</v>
      </c>
      <c r="R4000" s="2">
        <v>32417400</v>
      </c>
      <c r="S4000" s="2">
        <v>32504400</v>
      </c>
      <c r="T4000" s="2">
        <v>32529300</v>
      </c>
      <c r="U4000" s="2">
        <v>32516900</v>
      </c>
      <c r="V4000" s="2">
        <v>32467200</v>
      </c>
      <c r="W4000" s="2">
        <v>32492000</v>
      </c>
      <c r="X4000" s="2">
        <v>32504400</v>
      </c>
      <c r="Y4000" s="2">
        <v>32492000</v>
      </c>
      <c r="Z4000" s="2">
        <v>32591500</v>
      </c>
      <c r="AA4000" s="2">
        <v>32616300</v>
      </c>
      <c r="AB4000" s="2">
        <v>32603900</v>
      </c>
      <c r="AC4000" s="2">
        <v>32516900</v>
      </c>
    </row>
    <row r="4001" spans="1:29">
      <c r="A4001" t="s">
        <v>14451</v>
      </c>
      <c r="B4001" t="s">
        <v>19</v>
      </c>
      <c r="C4001" s="2">
        <v>3379320</v>
      </c>
      <c r="D4001" s="2">
        <v>3351600</v>
      </c>
      <c r="E4001" s="2">
        <v>3322620</v>
      </c>
      <c r="F4001" s="2">
        <v>3355380</v>
      </c>
      <c r="G4001" s="2">
        <v>3412080</v>
      </c>
      <c r="H4001" s="2">
        <v>3442320</v>
      </c>
      <c r="I4001" s="2">
        <v>3463740</v>
      </c>
      <c r="J4001" s="2">
        <v>3477600</v>
      </c>
      <c r="K4001" s="2">
        <v>3468780</v>
      </c>
      <c r="L4001" s="2">
        <v>3419640</v>
      </c>
      <c r="M4001" s="2">
        <v>3367980</v>
      </c>
      <c r="N4001" s="2">
        <v>3327660</v>
      </c>
      <c r="O4001" s="2">
        <v>3297420</v>
      </c>
      <c r="P4001" s="2">
        <v>3284820</v>
      </c>
      <c r="Q4001" s="2">
        <v>3278520</v>
      </c>
      <c r="R4001" s="2">
        <v>3286080</v>
      </c>
      <c r="S4001" s="2">
        <v>3294900</v>
      </c>
      <c r="T4001" s="2">
        <v>3297420</v>
      </c>
      <c r="U4001" s="2">
        <v>3296160</v>
      </c>
      <c r="V4001" s="2">
        <v>3291120</v>
      </c>
      <c r="W4001" s="2">
        <v>3293640</v>
      </c>
      <c r="X4001" s="2">
        <v>3294900</v>
      </c>
      <c r="Y4001" s="2">
        <v>3293640</v>
      </c>
      <c r="Z4001" s="2">
        <v>3303720</v>
      </c>
      <c r="AA4001" s="2">
        <v>3306240</v>
      </c>
      <c r="AB4001" s="2">
        <v>3304980</v>
      </c>
      <c r="AC4001" s="2">
        <v>3296160</v>
      </c>
    </row>
    <row r="4002" spans="1:29">
      <c r="A4002" t="s">
        <v>14452</v>
      </c>
      <c r="B4002" t="s">
        <v>19</v>
      </c>
      <c r="C4002" s="2">
        <v>24674400</v>
      </c>
      <c r="D4002" s="2">
        <v>24472000</v>
      </c>
      <c r="E4002" s="2">
        <v>24260400</v>
      </c>
      <c r="F4002" s="2">
        <v>24499600</v>
      </c>
      <c r="G4002" s="2">
        <v>24913600</v>
      </c>
      <c r="H4002" s="2">
        <v>25134400</v>
      </c>
      <c r="I4002" s="2">
        <v>25290800</v>
      </c>
      <c r="J4002" s="2">
        <v>25392000</v>
      </c>
      <c r="K4002" s="2">
        <v>25327600</v>
      </c>
      <c r="L4002" s="2">
        <v>24968800</v>
      </c>
      <c r="M4002" s="2">
        <v>24591600</v>
      </c>
      <c r="N4002" s="2">
        <v>24297200</v>
      </c>
      <c r="O4002" s="2">
        <v>24076400</v>
      </c>
      <c r="P4002" s="2">
        <v>23984400</v>
      </c>
      <c r="Q4002" s="2">
        <v>23938400</v>
      </c>
      <c r="R4002" s="2">
        <v>23993600</v>
      </c>
      <c r="S4002" s="2">
        <v>24058000</v>
      </c>
      <c r="T4002" s="2">
        <v>24076400</v>
      </c>
      <c r="U4002" s="2">
        <v>24067200</v>
      </c>
      <c r="V4002" s="2">
        <v>24030400</v>
      </c>
      <c r="W4002" s="2">
        <v>24048800</v>
      </c>
      <c r="X4002" s="2">
        <v>24058000</v>
      </c>
      <c r="Y4002" s="2">
        <v>24048800</v>
      </c>
      <c r="Z4002" s="2">
        <v>24122400</v>
      </c>
      <c r="AA4002" s="2">
        <v>24140800</v>
      </c>
      <c r="AB4002" s="2">
        <v>24131600</v>
      </c>
      <c r="AC4002" s="2">
        <v>24067200</v>
      </c>
    </row>
    <row r="4003" spans="1:29">
      <c r="A4003" t="s">
        <v>14453</v>
      </c>
      <c r="B4003" t="s">
        <v>19</v>
      </c>
      <c r="C4003" s="2">
        <v>30440700</v>
      </c>
      <c r="D4003" s="2">
        <v>30191000</v>
      </c>
      <c r="E4003" s="2">
        <v>29929900</v>
      </c>
      <c r="F4003" s="2">
        <v>30225000</v>
      </c>
      <c r="G4003" s="2">
        <v>30735800</v>
      </c>
      <c r="H4003" s="2">
        <v>31008200</v>
      </c>
      <c r="I4003" s="2">
        <v>31201100</v>
      </c>
      <c r="J4003" s="2">
        <v>31326000</v>
      </c>
      <c r="K4003" s="2">
        <v>31246500</v>
      </c>
      <c r="L4003" s="2">
        <v>30803900</v>
      </c>
      <c r="M4003" s="2">
        <v>30338500</v>
      </c>
      <c r="N4003" s="2">
        <v>29975300</v>
      </c>
      <c r="O4003" s="2">
        <v>29702900</v>
      </c>
      <c r="P4003" s="2">
        <v>29589400</v>
      </c>
      <c r="Q4003" s="2">
        <v>29532700</v>
      </c>
      <c r="R4003" s="2">
        <v>29600800</v>
      </c>
      <c r="S4003" s="2">
        <v>29680200</v>
      </c>
      <c r="T4003" s="2">
        <v>29702900</v>
      </c>
      <c r="U4003" s="2">
        <v>29691600</v>
      </c>
      <c r="V4003" s="2">
        <v>29646200</v>
      </c>
      <c r="W4003" s="2">
        <v>29668900</v>
      </c>
      <c r="X4003" s="2">
        <v>29680200</v>
      </c>
      <c r="Y4003" s="2">
        <v>29668900</v>
      </c>
      <c r="Z4003" s="2">
        <v>29759700</v>
      </c>
      <c r="AA4003" s="2">
        <v>29782400</v>
      </c>
      <c r="AB4003" s="2">
        <v>29771000</v>
      </c>
      <c r="AC4003" s="2">
        <v>29691600</v>
      </c>
    </row>
    <row r="4004" spans="1:29">
      <c r="A4004" t="s">
        <v>14454</v>
      </c>
      <c r="B4004" t="s">
        <v>19</v>
      </c>
      <c r="C4004" s="2">
        <v>2145600</v>
      </c>
      <c r="D4004" s="2">
        <v>2128000</v>
      </c>
      <c r="E4004" s="2">
        <v>2109600</v>
      </c>
      <c r="F4004" s="2">
        <v>2130400</v>
      </c>
      <c r="G4004" s="2">
        <v>2166400</v>
      </c>
      <c r="H4004" s="2">
        <v>2185600</v>
      </c>
      <c r="I4004" s="2">
        <v>2199200</v>
      </c>
      <c r="J4004" s="2">
        <v>2208000</v>
      </c>
      <c r="K4004" s="2">
        <v>2202400</v>
      </c>
      <c r="L4004" s="2">
        <v>2171200</v>
      </c>
      <c r="M4004" s="2">
        <v>2138400</v>
      </c>
      <c r="N4004" s="2">
        <v>2112800</v>
      </c>
      <c r="O4004" s="2">
        <v>2093600</v>
      </c>
      <c r="P4004" s="2">
        <v>2085600</v>
      </c>
      <c r="Q4004" s="2">
        <v>2081600</v>
      </c>
      <c r="R4004" s="2">
        <v>2086400</v>
      </c>
      <c r="S4004" s="2">
        <v>2092000</v>
      </c>
      <c r="T4004" s="2">
        <v>2093600</v>
      </c>
      <c r="U4004" s="2">
        <v>2092800</v>
      </c>
      <c r="V4004" s="2">
        <v>2089600</v>
      </c>
      <c r="W4004" s="2">
        <v>2091200</v>
      </c>
      <c r="X4004" s="2">
        <v>2092000</v>
      </c>
      <c r="Y4004" s="2">
        <v>2091200</v>
      </c>
      <c r="Z4004" s="2">
        <v>2097600</v>
      </c>
      <c r="AA4004" s="2">
        <v>2099200</v>
      </c>
      <c r="AB4004" s="2">
        <v>2098400</v>
      </c>
      <c r="AC4004" s="2">
        <v>2092800</v>
      </c>
    </row>
    <row r="4005" spans="1:29">
      <c r="A4005" t="s">
        <v>14455</v>
      </c>
      <c r="B4005" t="s">
        <v>19</v>
      </c>
      <c r="C4005">
        <v>0</v>
      </c>
      <c r="D4005">
        <v>0</v>
      </c>
      <c r="E4005">
        <v>0</v>
      </c>
      <c r="F4005">
        <v>0</v>
      </c>
      <c r="G4005">
        <v>0</v>
      </c>
      <c r="H4005">
        <v>0</v>
      </c>
      <c r="I4005">
        <v>0</v>
      </c>
      <c r="J4005">
        <v>0</v>
      </c>
      <c r="K4005">
        <v>0</v>
      </c>
      <c r="L4005">
        <v>0</v>
      </c>
      <c r="M4005">
        <v>0</v>
      </c>
      <c r="N4005">
        <v>0</v>
      </c>
      <c r="O4005">
        <v>0</v>
      </c>
      <c r="P4005">
        <v>0</v>
      </c>
      <c r="Q4005">
        <v>0</v>
      </c>
      <c r="R4005">
        <v>0</v>
      </c>
      <c r="S4005">
        <v>0</v>
      </c>
      <c r="T4005">
        <v>0</v>
      </c>
      <c r="U4005">
        <v>0</v>
      </c>
      <c r="V4005">
        <v>0</v>
      </c>
      <c r="W4005">
        <v>0</v>
      </c>
      <c r="X4005">
        <v>0</v>
      </c>
      <c r="Y4005">
        <v>0</v>
      </c>
      <c r="Z4005">
        <v>0</v>
      </c>
      <c r="AA4005">
        <v>0</v>
      </c>
      <c r="AB4005">
        <v>0</v>
      </c>
      <c r="AC4005">
        <v>0</v>
      </c>
    </row>
    <row r="4006" spans="1:29">
      <c r="A4006" t="s">
        <v>14456</v>
      </c>
      <c r="B4006" t="s">
        <v>19</v>
      </c>
      <c r="C4006" s="2">
        <v>1651760000000</v>
      </c>
      <c r="D4006" s="2">
        <v>1637960000000</v>
      </c>
      <c r="E4006" s="2">
        <v>1657590000000</v>
      </c>
      <c r="F4006" s="2">
        <v>1711190000000</v>
      </c>
      <c r="G4006" s="2">
        <v>1738780000000</v>
      </c>
      <c r="H4006" s="2">
        <v>1758940000000</v>
      </c>
      <c r="I4006" s="2">
        <v>1782820000000</v>
      </c>
      <c r="J4006" s="2">
        <v>1805630000000</v>
      </c>
      <c r="K4006" s="2">
        <v>1810940000000</v>
      </c>
      <c r="L4006" s="2">
        <v>1798730000000</v>
      </c>
      <c r="M4006" s="2">
        <v>1791840000000</v>
      </c>
      <c r="N4006" s="2">
        <v>1784410000000</v>
      </c>
      <c r="O4006" s="2">
        <v>1781750000000</v>
      </c>
      <c r="P4006" s="2">
        <v>1783880000000</v>
      </c>
      <c r="Q4006" s="2">
        <v>1783880000000</v>
      </c>
      <c r="R4006" s="2">
        <v>1786530000000</v>
      </c>
      <c r="S4006" s="2">
        <v>1788650000000</v>
      </c>
      <c r="T4006" s="2">
        <v>1787060000000</v>
      </c>
      <c r="U4006" s="2">
        <v>1783880000000</v>
      </c>
      <c r="V4006" s="2">
        <v>1777510000000</v>
      </c>
      <c r="W4006" s="2">
        <v>1776450000000</v>
      </c>
      <c r="X4006" s="2">
        <v>1773800000000</v>
      </c>
      <c r="Y4006" s="2">
        <v>1771670000000</v>
      </c>
      <c r="Z4006" s="2">
        <v>1775920000000</v>
      </c>
      <c r="AA4006" s="2">
        <v>1773800000000</v>
      </c>
      <c r="AB4006" s="2">
        <v>1772200000000</v>
      </c>
      <c r="AC4006" s="2">
        <v>1766900000000</v>
      </c>
    </row>
    <row r="4007" spans="1:29">
      <c r="A4007" t="s">
        <v>14457</v>
      </c>
      <c r="B4007" t="s">
        <v>19</v>
      </c>
      <c r="C4007" s="2">
        <v>178282000</v>
      </c>
      <c r="D4007" s="2">
        <v>176792000</v>
      </c>
      <c r="E4007" s="2">
        <v>178911000</v>
      </c>
      <c r="F4007" s="2">
        <v>184696000</v>
      </c>
      <c r="G4007" s="2">
        <v>187674000</v>
      </c>
      <c r="H4007" s="2">
        <v>189850000</v>
      </c>
      <c r="I4007" s="2">
        <v>192427000</v>
      </c>
      <c r="J4007" s="2">
        <v>194890000</v>
      </c>
      <c r="K4007" s="2">
        <v>195463000</v>
      </c>
      <c r="L4007" s="2">
        <v>194145000</v>
      </c>
      <c r="M4007" s="2">
        <v>193401000</v>
      </c>
      <c r="N4007" s="2">
        <v>192599000</v>
      </c>
      <c r="O4007" s="2">
        <v>192313000</v>
      </c>
      <c r="P4007" s="2">
        <v>192542000</v>
      </c>
      <c r="Q4007" s="2">
        <v>192542000</v>
      </c>
      <c r="R4007" s="2">
        <v>192828000</v>
      </c>
      <c r="S4007" s="2">
        <v>193057000</v>
      </c>
      <c r="T4007" s="2">
        <v>192885000</v>
      </c>
      <c r="U4007" s="2">
        <v>192542000</v>
      </c>
      <c r="V4007" s="2">
        <v>191855000</v>
      </c>
      <c r="W4007" s="2">
        <v>191740000</v>
      </c>
      <c r="X4007" s="2">
        <v>191454000</v>
      </c>
      <c r="Y4007" s="2">
        <v>191225000</v>
      </c>
      <c r="Z4007" s="2">
        <v>191683000</v>
      </c>
      <c r="AA4007" s="2">
        <v>191454000</v>
      </c>
      <c r="AB4007" s="2">
        <v>191282000</v>
      </c>
      <c r="AC4007" s="2">
        <v>190709000</v>
      </c>
    </row>
    <row r="4008" spans="1:29">
      <c r="A4008" t="s">
        <v>14458</v>
      </c>
      <c r="B4008" t="s">
        <v>19</v>
      </c>
      <c r="C4008" s="2">
        <v>993825000</v>
      </c>
      <c r="D4008" s="2">
        <v>985525000</v>
      </c>
      <c r="E4008" s="2">
        <v>997337000</v>
      </c>
      <c r="F4008" s="2">
        <v>1029580000</v>
      </c>
      <c r="G4008" s="2">
        <v>1046180000</v>
      </c>
      <c r="H4008" s="2">
        <v>1058310000</v>
      </c>
      <c r="I4008" s="2">
        <v>1072680000</v>
      </c>
      <c r="J4008" s="2">
        <v>1086410000</v>
      </c>
      <c r="K4008" s="2">
        <v>1089600000</v>
      </c>
      <c r="L4008" s="2">
        <v>1082260000</v>
      </c>
      <c r="M4008" s="2">
        <v>1078110000</v>
      </c>
      <c r="N4008" s="2">
        <v>1073640000</v>
      </c>
      <c r="O4008" s="2">
        <v>1072040000</v>
      </c>
      <c r="P4008" s="2">
        <v>1073320000</v>
      </c>
      <c r="Q4008" s="2">
        <v>1073320000</v>
      </c>
      <c r="R4008" s="2">
        <v>1074910000</v>
      </c>
      <c r="S4008" s="2">
        <v>1076190000</v>
      </c>
      <c r="T4008" s="2">
        <v>1075230000</v>
      </c>
      <c r="U4008" s="2">
        <v>1073320000</v>
      </c>
      <c r="V4008" s="2">
        <v>1069490000</v>
      </c>
      <c r="W4008" s="2">
        <v>1068850000</v>
      </c>
      <c r="X4008" s="2">
        <v>1067250000</v>
      </c>
      <c r="Y4008" s="2">
        <v>1065980000</v>
      </c>
      <c r="Z4008" s="2">
        <v>1068530000</v>
      </c>
      <c r="AA4008" s="2">
        <v>1067250000</v>
      </c>
      <c r="AB4008" s="2">
        <v>1066300000</v>
      </c>
      <c r="AC4008" s="2">
        <v>1063100000</v>
      </c>
    </row>
    <row r="4009" spans="1:29">
      <c r="A4009" t="s">
        <v>14459</v>
      </c>
      <c r="B4009" t="s">
        <v>19</v>
      </c>
      <c r="C4009" s="2">
        <v>1662620000</v>
      </c>
      <c r="D4009" s="2">
        <v>1648740000</v>
      </c>
      <c r="E4009" s="2">
        <v>1668500000</v>
      </c>
      <c r="F4009" s="2">
        <v>1722440000</v>
      </c>
      <c r="G4009" s="2">
        <v>1750210000</v>
      </c>
      <c r="H4009" s="2">
        <v>1770510000</v>
      </c>
      <c r="I4009" s="2">
        <v>1794540000</v>
      </c>
      <c r="J4009" s="2">
        <v>1817510000</v>
      </c>
      <c r="K4009" s="2">
        <v>1822850000</v>
      </c>
      <c r="L4009" s="2">
        <v>1810570000</v>
      </c>
      <c r="M4009" s="2">
        <v>1803620000</v>
      </c>
      <c r="N4009" s="2">
        <v>1796140000</v>
      </c>
      <c r="O4009" s="2">
        <v>1793470000</v>
      </c>
      <c r="P4009" s="2">
        <v>1795610000</v>
      </c>
      <c r="Q4009" s="2">
        <v>1795610000</v>
      </c>
      <c r="R4009" s="2">
        <v>1798280000</v>
      </c>
      <c r="S4009" s="2">
        <v>1800420000</v>
      </c>
      <c r="T4009" s="2">
        <v>1798820000</v>
      </c>
      <c r="U4009" s="2">
        <v>1795610000</v>
      </c>
      <c r="V4009" s="2">
        <v>1789200000</v>
      </c>
      <c r="W4009" s="2">
        <v>1788130000</v>
      </c>
      <c r="X4009" s="2">
        <v>1785460000</v>
      </c>
      <c r="Y4009" s="2">
        <v>1783330000</v>
      </c>
      <c r="Z4009" s="2">
        <v>1787600000</v>
      </c>
      <c r="AA4009" s="2">
        <v>1785460000</v>
      </c>
      <c r="AB4009" s="2">
        <v>1783860000</v>
      </c>
      <c r="AC4009" s="2">
        <v>1778520000</v>
      </c>
    </row>
    <row r="4010" spans="1:29">
      <c r="A4010" t="s">
        <v>14460</v>
      </c>
      <c r="B4010" t="s">
        <v>19</v>
      </c>
      <c r="C4010" s="2">
        <v>66680500</v>
      </c>
      <c r="D4010" s="2">
        <v>66123500</v>
      </c>
      <c r="E4010" s="2">
        <v>66916100</v>
      </c>
      <c r="F4010" s="2">
        <v>69079500</v>
      </c>
      <c r="G4010" s="2">
        <v>70193300</v>
      </c>
      <c r="H4010" s="2">
        <v>71007300</v>
      </c>
      <c r="I4010" s="2">
        <v>71971200</v>
      </c>
      <c r="J4010" s="2">
        <v>72892300</v>
      </c>
      <c r="K4010" s="2">
        <v>73106500</v>
      </c>
      <c r="L4010" s="2">
        <v>72613800</v>
      </c>
      <c r="M4010" s="2">
        <v>72335300</v>
      </c>
      <c r="N4010" s="2">
        <v>72035500</v>
      </c>
      <c r="O4010" s="2">
        <v>71928400</v>
      </c>
      <c r="P4010" s="2">
        <v>72014000</v>
      </c>
      <c r="Q4010" s="2">
        <v>72014000</v>
      </c>
      <c r="R4010" s="2">
        <v>72121100</v>
      </c>
      <c r="S4010" s="2">
        <v>72206800</v>
      </c>
      <c r="T4010" s="2">
        <v>72142600</v>
      </c>
      <c r="U4010" s="2">
        <v>72014000</v>
      </c>
      <c r="V4010" s="2">
        <v>71757000</v>
      </c>
      <c r="W4010" s="2">
        <v>71714200</v>
      </c>
      <c r="X4010" s="2">
        <v>71607100</v>
      </c>
      <c r="Y4010" s="2">
        <v>71521400</v>
      </c>
      <c r="Z4010" s="2">
        <v>71692700</v>
      </c>
      <c r="AA4010" s="2">
        <v>71607100</v>
      </c>
      <c r="AB4010" s="2">
        <v>71542800</v>
      </c>
      <c r="AC4010" s="2">
        <v>71328600</v>
      </c>
    </row>
    <row r="4011" spans="1:29">
      <c r="A4011" t="s">
        <v>14461</v>
      </c>
      <c r="B4011" t="s">
        <v>19</v>
      </c>
      <c r="C4011" s="2">
        <v>62664700</v>
      </c>
      <c r="D4011" s="2">
        <v>62141300</v>
      </c>
      <c r="E4011" s="2">
        <v>62886100</v>
      </c>
      <c r="F4011" s="2">
        <v>64919300</v>
      </c>
      <c r="G4011" s="2">
        <v>65966000</v>
      </c>
      <c r="H4011" s="2">
        <v>66731000</v>
      </c>
      <c r="I4011" s="2">
        <v>67636800</v>
      </c>
      <c r="J4011" s="2">
        <v>68502400</v>
      </c>
      <c r="K4011" s="2">
        <v>68703700</v>
      </c>
      <c r="L4011" s="2">
        <v>68240700</v>
      </c>
      <c r="M4011" s="2">
        <v>67979000</v>
      </c>
      <c r="N4011" s="2">
        <v>67697200</v>
      </c>
      <c r="O4011" s="2">
        <v>67596500</v>
      </c>
      <c r="P4011" s="2">
        <v>67677100</v>
      </c>
      <c r="Q4011" s="2">
        <v>67677100</v>
      </c>
      <c r="R4011" s="2">
        <v>67777700</v>
      </c>
      <c r="S4011" s="2">
        <v>67858200</v>
      </c>
      <c r="T4011" s="2">
        <v>67797800</v>
      </c>
      <c r="U4011" s="2">
        <v>67677100</v>
      </c>
      <c r="V4011" s="2">
        <v>67435500</v>
      </c>
      <c r="W4011" s="2">
        <v>67395200</v>
      </c>
      <c r="X4011" s="2">
        <v>67294600</v>
      </c>
      <c r="Y4011" s="2">
        <v>67214100</v>
      </c>
      <c r="Z4011" s="2">
        <v>67375100</v>
      </c>
      <c r="AA4011" s="2">
        <v>67294600</v>
      </c>
      <c r="AB4011" s="2">
        <v>67234200</v>
      </c>
      <c r="AC4011" s="2">
        <v>67032900</v>
      </c>
    </row>
    <row r="4012" spans="1:29">
      <c r="A4012" t="s">
        <v>14462</v>
      </c>
      <c r="B4012" t="s">
        <v>19</v>
      </c>
      <c r="C4012" s="2">
        <v>38694600</v>
      </c>
      <c r="D4012" s="2">
        <v>38371400</v>
      </c>
      <c r="E4012" s="2">
        <v>38831300</v>
      </c>
      <c r="F4012" s="2">
        <v>40086800</v>
      </c>
      <c r="G4012" s="2">
        <v>40733100</v>
      </c>
      <c r="H4012" s="2">
        <v>41205500</v>
      </c>
      <c r="I4012" s="2">
        <v>41764800</v>
      </c>
      <c r="J4012" s="2">
        <v>42299300</v>
      </c>
      <c r="K4012" s="2">
        <v>42423600</v>
      </c>
      <c r="L4012" s="2">
        <v>42137700</v>
      </c>
      <c r="M4012" s="2">
        <v>41976100</v>
      </c>
      <c r="N4012" s="2">
        <v>41802100</v>
      </c>
      <c r="O4012" s="2">
        <v>41739900</v>
      </c>
      <c r="P4012" s="2">
        <v>41789700</v>
      </c>
      <c r="Q4012" s="2">
        <v>41789700</v>
      </c>
      <c r="R4012" s="2">
        <v>41851800</v>
      </c>
      <c r="S4012" s="2">
        <v>41901500</v>
      </c>
      <c r="T4012" s="2">
        <v>41864200</v>
      </c>
      <c r="U4012" s="2">
        <v>41789700</v>
      </c>
      <c r="V4012" s="2">
        <v>41640500</v>
      </c>
      <c r="W4012" s="2">
        <v>41615600</v>
      </c>
      <c r="X4012" s="2">
        <v>41553500</v>
      </c>
      <c r="Y4012" s="2">
        <v>41503800</v>
      </c>
      <c r="Z4012" s="2">
        <v>41603200</v>
      </c>
      <c r="AA4012" s="2">
        <v>41553500</v>
      </c>
      <c r="AB4012" s="2">
        <v>41516200</v>
      </c>
      <c r="AC4012" s="2">
        <v>41391900</v>
      </c>
    </row>
    <row r="4013" spans="1:29">
      <c r="A4013" t="s">
        <v>14463</v>
      </c>
      <c r="B4013" t="s">
        <v>19</v>
      </c>
      <c r="C4013" s="2">
        <v>3922380</v>
      </c>
      <c r="D4013" s="2">
        <v>3889620</v>
      </c>
      <c r="E4013" s="2">
        <v>3936240</v>
      </c>
      <c r="F4013" s="2">
        <v>4063500</v>
      </c>
      <c r="G4013" s="2">
        <v>4129020</v>
      </c>
      <c r="H4013" s="2">
        <v>4176900</v>
      </c>
      <c r="I4013" s="2">
        <v>4233600</v>
      </c>
      <c r="J4013" s="2">
        <v>4287780</v>
      </c>
      <c r="K4013" s="2">
        <v>4300380</v>
      </c>
      <c r="L4013" s="2">
        <v>4271400</v>
      </c>
      <c r="M4013" s="2">
        <v>4255020</v>
      </c>
      <c r="N4013" s="2">
        <v>4237380</v>
      </c>
      <c r="O4013" s="2">
        <v>4231080</v>
      </c>
      <c r="P4013" s="2">
        <v>4236120</v>
      </c>
      <c r="Q4013" s="2">
        <v>4236120</v>
      </c>
      <c r="R4013" s="2">
        <v>4242420</v>
      </c>
      <c r="S4013" s="2">
        <v>4247460</v>
      </c>
      <c r="T4013" s="2">
        <v>4243680</v>
      </c>
      <c r="U4013" s="2">
        <v>4236120</v>
      </c>
      <c r="V4013" s="2">
        <v>4221000</v>
      </c>
      <c r="W4013" s="2">
        <v>4218480</v>
      </c>
      <c r="X4013" s="2">
        <v>4212180</v>
      </c>
      <c r="Y4013" s="2">
        <v>4207140</v>
      </c>
      <c r="Z4013" s="2">
        <v>4217220</v>
      </c>
      <c r="AA4013" s="2">
        <v>4212180</v>
      </c>
      <c r="AB4013" s="2">
        <v>4208400</v>
      </c>
      <c r="AC4013" s="2">
        <v>4195800</v>
      </c>
    </row>
    <row r="4014" spans="1:29">
      <c r="A4014" t="s">
        <v>14464</v>
      </c>
      <c r="B4014" t="s">
        <v>19</v>
      </c>
      <c r="C4014" s="2">
        <v>28639600</v>
      </c>
      <c r="D4014" s="2">
        <v>28400400</v>
      </c>
      <c r="E4014" s="2">
        <v>28740800</v>
      </c>
      <c r="F4014" s="2">
        <v>29670000</v>
      </c>
      <c r="G4014" s="2">
        <v>30148400</v>
      </c>
      <c r="H4014" s="2">
        <v>30498000</v>
      </c>
      <c r="I4014" s="2">
        <v>30912000</v>
      </c>
      <c r="J4014" s="2">
        <v>31307600</v>
      </c>
      <c r="K4014" s="2">
        <v>31399600</v>
      </c>
      <c r="L4014" s="2">
        <v>31188000</v>
      </c>
      <c r="M4014" s="2">
        <v>31068400</v>
      </c>
      <c r="N4014" s="2">
        <v>30939600</v>
      </c>
      <c r="O4014" s="2">
        <v>30893600</v>
      </c>
      <c r="P4014" s="2">
        <v>30930400</v>
      </c>
      <c r="Q4014" s="2">
        <v>30930400</v>
      </c>
      <c r="R4014" s="2">
        <v>30976400</v>
      </c>
      <c r="S4014" s="2">
        <v>31013200</v>
      </c>
      <c r="T4014" s="2">
        <v>30985600</v>
      </c>
      <c r="U4014" s="2">
        <v>30930400</v>
      </c>
      <c r="V4014" s="2">
        <v>30820000</v>
      </c>
      <c r="W4014" s="2">
        <v>30801600</v>
      </c>
      <c r="X4014" s="2">
        <v>30755600</v>
      </c>
      <c r="Y4014" s="2">
        <v>30718800</v>
      </c>
      <c r="Z4014" s="2">
        <v>30792400</v>
      </c>
      <c r="AA4014" s="2">
        <v>30755600</v>
      </c>
      <c r="AB4014" s="2">
        <v>30728000</v>
      </c>
      <c r="AC4014" s="2">
        <v>30636000</v>
      </c>
    </row>
    <row r="4015" spans="1:29">
      <c r="A4015" t="s">
        <v>14465</v>
      </c>
      <c r="B4015" t="s">
        <v>19</v>
      </c>
      <c r="C4015" s="2">
        <v>35332600</v>
      </c>
      <c r="D4015" s="2">
        <v>35037500</v>
      </c>
      <c r="E4015" s="2">
        <v>35457400</v>
      </c>
      <c r="F4015" s="2">
        <v>36603800</v>
      </c>
      <c r="G4015" s="2">
        <v>37194000</v>
      </c>
      <c r="H4015" s="2">
        <v>37625300</v>
      </c>
      <c r="I4015" s="2">
        <v>38136000</v>
      </c>
      <c r="J4015" s="2">
        <v>38624100</v>
      </c>
      <c r="K4015" s="2">
        <v>38737600</v>
      </c>
      <c r="L4015" s="2">
        <v>38476500</v>
      </c>
      <c r="M4015" s="2">
        <v>38329000</v>
      </c>
      <c r="N4015" s="2">
        <v>38170100</v>
      </c>
      <c r="O4015" s="2">
        <v>38113300</v>
      </c>
      <c r="P4015" s="2">
        <v>38158700</v>
      </c>
      <c r="Q4015" s="2">
        <v>38158700</v>
      </c>
      <c r="R4015" s="2">
        <v>38215500</v>
      </c>
      <c r="S4015" s="2">
        <v>38260900</v>
      </c>
      <c r="T4015" s="2">
        <v>38226800</v>
      </c>
      <c r="U4015" s="2">
        <v>38158700</v>
      </c>
      <c r="V4015" s="2">
        <v>38022500</v>
      </c>
      <c r="W4015" s="2">
        <v>37999800</v>
      </c>
      <c r="X4015" s="2">
        <v>37943100</v>
      </c>
      <c r="Y4015" s="2">
        <v>37897700</v>
      </c>
      <c r="Z4015" s="2">
        <v>37988500</v>
      </c>
      <c r="AA4015" s="2">
        <v>37943100</v>
      </c>
      <c r="AB4015" s="2">
        <v>37909000</v>
      </c>
      <c r="AC4015" s="2">
        <v>37795500</v>
      </c>
    </row>
    <row r="4016" spans="1:29">
      <c r="A4016" t="s">
        <v>14466</v>
      </c>
      <c r="B4016" t="s">
        <v>19</v>
      </c>
      <c r="C4016" s="2">
        <v>2490400</v>
      </c>
      <c r="D4016" s="2">
        <v>2469600</v>
      </c>
      <c r="E4016" s="2">
        <v>2499200</v>
      </c>
      <c r="F4016" s="2">
        <v>2580000</v>
      </c>
      <c r="G4016" s="2">
        <v>2621600</v>
      </c>
      <c r="H4016" s="2">
        <v>2652000</v>
      </c>
      <c r="I4016" s="2">
        <v>2688000</v>
      </c>
      <c r="J4016" s="2">
        <v>2722400</v>
      </c>
      <c r="K4016" s="2">
        <v>2730400</v>
      </c>
      <c r="L4016" s="2">
        <v>2712000</v>
      </c>
      <c r="M4016" s="2">
        <v>2701600</v>
      </c>
      <c r="N4016" s="2">
        <v>2690400</v>
      </c>
      <c r="O4016" s="2">
        <v>2686400</v>
      </c>
      <c r="P4016" s="2">
        <v>2689600</v>
      </c>
      <c r="Q4016" s="2">
        <v>2689600</v>
      </c>
      <c r="R4016" s="2">
        <v>2693600</v>
      </c>
      <c r="S4016" s="2">
        <v>2696800</v>
      </c>
      <c r="T4016" s="2">
        <v>2694400</v>
      </c>
      <c r="U4016" s="2">
        <v>2689600</v>
      </c>
      <c r="V4016" s="2">
        <v>2680000</v>
      </c>
      <c r="W4016" s="2">
        <v>2678400</v>
      </c>
      <c r="X4016" s="2">
        <v>2674400</v>
      </c>
      <c r="Y4016" s="2">
        <v>2671200</v>
      </c>
      <c r="Z4016" s="2">
        <v>2677600</v>
      </c>
      <c r="AA4016" s="2">
        <v>2674400</v>
      </c>
      <c r="AB4016" s="2">
        <v>2672000</v>
      </c>
      <c r="AC4016" s="2">
        <v>2664000</v>
      </c>
    </row>
    <row r="4017" spans="1:29">
      <c r="A4017" t="s">
        <v>14467</v>
      </c>
      <c r="B4017" t="s">
        <v>19</v>
      </c>
      <c r="C4017">
        <v>0</v>
      </c>
      <c r="D4017">
        <v>0</v>
      </c>
      <c r="E4017">
        <v>0</v>
      </c>
      <c r="F4017">
        <v>0</v>
      </c>
      <c r="G4017">
        <v>0</v>
      </c>
      <c r="H4017">
        <v>0</v>
      </c>
      <c r="I4017">
        <v>0</v>
      </c>
      <c r="J4017">
        <v>0</v>
      </c>
      <c r="K4017">
        <v>0</v>
      </c>
      <c r="L4017">
        <v>0</v>
      </c>
      <c r="M4017">
        <v>0</v>
      </c>
      <c r="N4017">
        <v>0</v>
      </c>
      <c r="O4017">
        <v>0</v>
      </c>
      <c r="P4017">
        <v>0</v>
      </c>
      <c r="Q4017">
        <v>0</v>
      </c>
      <c r="R4017">
        <v>0</v>
      </c>
      <c r="S4017">
        <v>0</v>
      </c>
      <c r="T4017">
        <v>0</v>
      </c>
      <c r="U4017">
        <v>0</v>
      </c>
      <c r="V4017">
        <v>0</v>
      </c>
      <c r="W4017">
        <v>0</v>
      </c>
      <c r="X4017">
        <v>0</v>
      </c>
      <c r="Y4017">
        <v>0</v>
      </c>
      <c r="Z4017">
        <v>0</v>
      </c>
      <c r="AA4017">
        <v>0</v>
      </c>
      <c r="AB4017">
        <v>0</v>
      </c>
      <c r="AC4017">
        <v>0</v>
      </c>
    </row>
    <row r="4018" spans="1:29">
      <c r="A4018" t="s">
        <v>14468</v>
      </c>
      <c r="B4018" t="s">
        <v>19</v>
      </c>
      <c r="C4018" s="2">
        <v>3845790000000</v>
      </c>
      <c r="D4018" s="2">
        <v>4007090000000</v>
      </c>
      <c r="E4018" s="2">
        <v>4244270000000</v>
      </c>
      <c r="F4018" s="2">
        <v>4304230000000</v>
      </c>
      <c r="G4018" s="2">
        <v>4372670000000</v>
      </c>
      <c r="H4018" s="2">
        <v>4429980000000</v>
      </c>
      <c r="I4018" s="2">
        <v>4451730000000</v>
      </c>
      <c r="J4018" s="2">
        <v>4444310000000</v>
      </c>
      <c r="K4018" s="2">
        <v>4429980000000</v>
      </c>
      <c r="L4018" s="2">
        <v>4411940000000</v>
      </c>
      <c r="M4018" s="2">
        <v>4436880000000</v>
      </c>
      <c r="N4018" s="2">
        <v>4435290000000</v>
      </c>
      <c r="O4018" s="2">
        <v>4423080000000</v>
      </c>
      <c r="P4018" s="2">
        <v>4431040000000</v>
      </c>
      <c r="Q4018" s="2">
        <v>4461280000000</v>
      </c>
      <c r="R4018" s="2">
        <v>4507450000000</v>
      </c>
      <c r="S4018" s="2">
        <v>4545120000000</v>
      </c>
      <c r="T4018" s="2">
        <v>4570590000000</v>
      </c>
      <c r="U4018" s="2">
        <v>4595530000000</v>
      </c>
      <c r="V4018" s="2">
        <v>4609850000000</v>
      </c>
      <c r="W4018" s="2">
        <v>4638510000000</v>
      </c>
      <c r="X4018" s="2">
        <v>4675650000000</v>
      </c>
      <c r="Y4018" s="2">
        <v>4704300000000</v>
      </c>
      <c r="Z4018" s="2">
        <v>4742500000000</v>
      </c>
      <c r="AA4018" s="2">
        <v>4778580000000</v>
      </c>
      <c r="AB4018" s="2">
        <v>4803520000000</v>
      </c>
      <c r="AC4018" s="2">
        <v>4812540000000</v>
      </c>
    </row>
    <row r="4019" spans="1:29">
      <c r="A4019" t="s">
        <v>14469</v>
      </c>
      <c r="B4019" t="s">
        <v>19</v>
      </c>
      <c r="C4019" s="2">
        <v>415093000</v>
      </c>
      <c r="D4019" s="2">
        <v>432503000</v>
      </c>
      <c r="E4019" s="2">
        <v>458103000</v>
      </c>
      <c r="F4019" s="2">
        <v>464574000</v>
      </c>
      <c r="G4019" s="2">
        <v>471962000</v>
      </c>
      <c r="H4019" s="2">
        <v>478147000</v>
      </c>
      <c r="I4019" s="2">
        <v>480495000</v>
      </c>
      <c r="J4019" s="2">
        <v>479694000</v>
      </c>
      <c r="K4019" s="2">
        <v>478147000</v>
      </c>
      <c r="L4019" s="2">
        <v>476200000</v>
      </c>
      <c r="M4019" s="2">
        <v>478892000</v>
      </c>
      <c r="N4019" s="2">
        <v>478720000</v>
      </c>
      <c r="O4019" s="2">
        <v>477403000</v>
      </c>
      <c r="P4019" s="2">
        <v>478262000</v>
      </c>
      <c r="Q4019" s="2">
        <v>481526000</v>
      </c>
      <c r="R4019" s="2">
        <v>486509000</v>
      </c>
      <c r="S4019" s="2">
        <v>490575000</v>
      </c>
      <c r="T4019" s="2">
        <v>493324000</v>
      </c>
      <c r="U4019" s="2">
        <v>496015000</v>
      </c>
      <c r="V4019" s="2">
        <v>497562000</v>
      </c>
      <c r="W4019" s="2">
        <v>500654000</v>
      </c>
      <c r="X4019" s="2">
        <v>504663000</v>
      </c>
      <c r="Y4019" s="2">
        <v>507756000</v>
      </c>
      <c r="Z4019" s="2">
        <v>511879000</v>
      </c>
      <c r="AA4019" s="2">
        <v>515774000</v>
      </c>
      <c r="AB4019" s="2">
        <v>518465000</v>
      </c>
      <c r="AC4019" s="2">
        <v>519439000</v>
      </c>
    </row>
    <row r="4020" spans="1:29">
      <c r="A4020" t="s">
        <v>14470</v>
      </c>
      <c r="B4020" t="s">
        <v>19</v>
      </c>
      <c r="C4020" s="2">
        <v>2313920000</v>
      </c>
      <c r="D4020" s="2">
        <v>2410980000</v>
      </c>
      <c r="E4020" s="2">
        <v>2553680000</v>
      </c>
      <c r="F4020" s="2">
        <v>2589760000</v>
      </c>
      <c r="G4020" s="2">
        <v>2630940000</v>
      </c>
      <c r="H4020" s="2">
        <v>2665420000</v>
      </c>
      <c r="I4020" s="2">
        <v>2678510000</v>
      </c>
      <c r="J4020" s="2">
        <v>2674040000</v>
      </c>
      <c r="K4020" s="2">
        <v>2665420000</v>
      </c>
      <c r="L4020" s="2">
        <v>2654560000</v>
      </c>
      <c r="M4020" s="2">
        <v>2669570000</v>
      </c>
      <c r="N4020" s="2">
        <v>2668610000</v>
      </c>
      <c r="O4020" s="2">
        <v>2661270000</v>
      </c>
      <c r="P4020" s="2">
        <v>2666060000</v>
      </c>
      <c r="Q4020" s="2">
        <v>2684250000</v>
      </c>
      <c r="R4020" s="2">
        <v>2712030000</v>
      </c>
      <c r="S4020" s="2">
        <v>2734700000</v>
      </c>
      <c r="T4020" s="2">
        <v>2750020000</v>
      </c>
      <c r="U4020" s="2">
        <v>2765020000</v>
      </c>
      <c r="V4020" s="2">
        <v>2773640000</v>
      </c>
      <c r="W4020" s="2">
        <v>2790880000</v>
      </c>
      <c r="X4020" s="2">
        <v>2813230000</v>
      </c>
      <c r="Y4020" s="2">
        <v>2830470000</v>
      </c>
      <c r="Z4020" s="2">
        <v>2853460000</v>
      </c>
      <c r="AA4020" s="2">
        <v>2875170000</v>
      </c>
      <c r="AB4020" s="2">
        <v>2890170000</v>
      </c>
      <c r="AC4020" s="2">
        <v>2895600000</v>
      </c>
    </row>
    <row r="4021" spans="1:29">
      <c r="A4021" t="s">
        <v>14471</v>
      </c>
      <c r="B4021" t="s">
        <v>19</v>
      </c>
      <c r="C4021" s="2">
        <v>3871080000</v>
      </c>
      <c r="D4021" s="2">
        <v>4033450000</v>
      </c>
      <c r="E4021" s="2">
        <v>4272190000</v>
      </c>
      <c r="F4021" s="2">
        <v>4332540000</v>
      </c>
      <c r="G4021" s="2">
        <v>4401440000</v>
      </c>
      <c r="H4021" s="2">
        <v>4459120000</v>
      </c>
      <c r="I4021" s="2">
        <v>4481020000</v>
      </c>
      <c r="J4021" s="2">
        <v>4473540000</v>
      </c>
      <c r="K4021" s="2">
        <v>4459120000</v>
      </c>
      <c r="L4021" s="2">
        <v>4440960000</v>
      </c>
      <c r="M4021" s="2">
        <v>4466060000</v>
      </c>
      <c r="N4021" s="2">
        <v>4464460000</v>
      </c>
      <c r="O4021" s="2">
        <v>4452170000</v>
      </c>
      <c r="P4021" s="2">
        <v>4460190000</v>
      </c>
      <c r="Q4021" s="2">
        <v>4490630000</v>
      </c>
      <c r="R4021" s="2">
        <v>4537090000</v>
      </c>
      <c r="S4021" s="2">
        <v>4575010000</v>
      </c>
      <c r="T4021" s="2">
        <v>4600650000</v>
      </c>
      <c r="U4021" s="2">
        <v>4625750000</v>
      </c>
      <c r="V4021" s="2">
        <v>4640170000</v>
      </c>
      <c r="W4021" s="2">
        <v>4669010000</v>
      </c>
      <c r="X4021" s="2">
        <v>4706400000</v>
      </c>
      <c r="Y4021" s="2">
        <v>4735240000</v>
      </c>
      <c r="Z4021" s="2">
        <v>4773700000</v>
      </c>
      <c r="AA4021" s="2">
        <v>4810010000</v>
      </c>
      <c r="AB4021" s="2">
        <v>4835120000</v>
      </c>
      <c r="AC4021" s="2">
        <v>4844200000</v>
      </c>
    </row>
    <row r="4022" spans="1:29">
      <c r="A4022" t="s">
        <v>14472</v>
      </c>
      <c r="B4022" t="s">
        <v>19</v>
      </c>
      <c r="C4022" s="2">
        <v>155252000</v>
      </c>
      <c r="D4022" s="2">
        <v>161764000</v>
      </c>
      <c r="E4022" s="2">
        <v>171339000</v>
      </c>
      <c r="F4022" s="2">
        <v>173759000</v>
      </c>
      <c r="G4022" s="2">
        <v>176522000</v>
      </c>
      <c r="H4022" s="2">
        <v>178836000</v>
      </c>
      <c r="I4022" s="2">
        <v>179714000</v>
      </c>
      <c r="J4022" s="2">
        <v>179414000</v>
      </c>
      <c r="K4022" s="2">
        <v>178836000</v>
      </c>
      <c r="L4022" s="2">
        <v>178107000</v>
      </c>
      <c r="M4022" s="2">
        <v>179114000</v>
      </c>
      <c r="N4022" s="2">
        <v>179050000</v>
      </c>
      <c r="O4022" s="2">
        <v>178557000</v>
      </c>
      <c r="P4022" s="2">
        <v>178878000</v>
      </c>
      <c r="Q4022" s="2">
        <v>180099000</v>
      </c>
      <c r="R4022" s="2">
        <v>181963000</v>
      </c>
      <c r="S4022" s="2">
        <v>183484000</v>
      </c>
      <c r="T4022" s="2">
        <v>184512000</v>
      </c>
      <c r="U4022" s="2">
        <v>185519000</v>
      </c>
      <c r="V4022" s="2">
        <v>186097000</v>
      </c>
      <c r="W4022" s="2">
        <v>187254000</v>
      </c>
      <c r="X4022" s="2">
        <v>188753000</v>
      </c>
      <c r="Y4022" s="2">
        <v>189910000</v>
      </c>
      <c r="Z4022" s="2">
        <v>191452000</v>
      </c>
      <c r="AA4022" s="2">
        <v>192909000</v>
      </c>
      <c r="AB4022" s="2">
        <v>193915000</v>
      </c>
      <c r="AC4022" s="2">
        <v>194279000</v>
      </c>
    </row>
    <row r="4023" spans="1:29">
      <c r="A4023" t="s">
        <v>14473</v>
      </c>
      <c r="B4023" t="s">
        <v>19</v>
      </c>
      <c r="C4023" s="2">
        <v>145902000</v>
      </c>
      <c r="D4023" s="2">
        <v>152022000</v>
      </c>
      <c r="E4023" s="2">
        <v>161020000</v>
      </c>
      <c r="F4023" s="2">
        <v>163295000</v>
      </c>
      <c r="G4023" s="2">
        <v>165891000</v>
      </c>
      <c r="H4023" s="2">
        <v>168065000</v>
      </c>
      <c r="I4023" s="2">
        <v>168891000</v>
      </c>
      <c r="J4023" s="2">
        <v>168609000</v>
      </c>
      <c r="K4023" s="2">
        <v>168065000</v>
      </c>
      <c r="L4023" s="2">
        <v>167381000</v>
      </c>
      <c r="M4023" s="2">
        <v>168327000</v>
      </c>
      <c r="N4023" s="2">
        <v>168267000</v>
      </c>
      <c r="O4023" s="2">
        <v>167804000</v>
      </c>
      <c r="P4023" s="2">
        <v>168106000</v>
      </c>
      <c r="Q4023" s="2">
        <v>169253000</v>
      </c>
      <c r="R4023" s="2">
        <v>171004000</v>
      </c>
      <c r="S4023" s="2">
        <v>172434000</v>
      </c>
      <c r="T4023" s="2">
        <v>173400000</v>
      </c>
      <c r="U4023" s="2">
        <v>174346000</v>
      </c>
      <c r="V4023" s="2">
        <v>174889000</v>
      </c>
      <c r="W4023" s="2">
        <v>175976000</v>
      </c>
      <c r="X4023" s="2">
        <v>177386000</v>
      </c>
      <c r="Y4023" s="2">
        <v>178473000</v>
      </c>
      <c r="Z4023" s="2">
        <v>179922000</v>
      </c>
      <c r="AA4023" s="2">
        <v>181291000</v>
      </c>
      <c r="AB4023" s="2">
        <v>182237000</v>
      </c>
      <c r="AC4023" s="2">
        <v>182579000</v>
      </c>
    </row>
    <row r="4024" spans="1:29">
      <c r="A4024" t="s">
        <v>14474</v>
      </c>
      <c r="B4024" t="s">
        <v>19</v>
      </c>
      <c r="C4024" s="2">
        <v>90092600</v>
      </c>
      <c r="D4024" s="2">
        <v>93871400</v>
      </c>
      <c r="E4024" s="2">
        <v>99427600</v>
      </c>
      <c r="F4024" s="2">
        <v>100832000</v>
      </c>
      <c r="G4024" s="2">
        <v>102436000</v>
      </c>
      <c r="H4024" s="2">
        <v>103778000</v>
      </c>
      <c r="I4024" s="2">
        <v>104288000</v>
      </c>
      <c r="J4024" s="2">
        <v>104114000</v>
      </c>
      <c r="K4024" s="2">
        <v>103778000</v>
      </c>
      <c r="L4024" s="2">
        <v>103355000</v>
      </c>
      <c r="M4024" s="2">
        <v>103940000</v>
      </c>
      <c r="N4024" s="2">
        <v>103902000</v>
      </c>
      <c r="O4024" s="2">
        <v>103616000</v>
      </c>
      <c r="P4024" s="2">
        <v>103803000</v>
      </c>
      <c r="Q4024" s="2">
        <v>104511000</v>
      </c>
      <c r="R4024" s="2">
        <v>105593000</v>
      </c>
      <c r="S4024" s="2">
        <v>106475000</v>
      </c>
      <c r="T4024" s="2">
        <v>107072000</v>
      </c>
      <c r="U4024" s="2">
        <v>107656000</v>
      </c>
      <c r="V4024" s="2">
        <v>107992000</v>
      </c>
      <c r="W4024" s="2">
        <v>108663000</v>
      </c>
      <c r="X4024" s="2">
        <v>109533000</v>
      </c>
      <c r="Y4024" s="2">
        <v>110204000</v>
      </c>
      <c r="Z4024" s="2">
        <v>111099000</v>
      </c>
      <c r="AA4024" s="2">
        <v>111945000</v>
      </c>
      <c r="AB4024" s="2">
        <v>112529000</v>
      </c>
      <c r="AC4024" s="2">
        <v>112740000</v>
      </c>
    </row>
    <row r="4025" spans="1:29">
      <c r="A4025" t="s">
        <v>14475</v>
      </c>
      <c r="B4025" t="s">
        <v>19</v>
      </c>
      <c r="C4025" s="2">
        <v>9132480</v>
      </c>
      <c r="D4025" s="2">
        <v>9515520</v>
      </c>
      <c r="E4025" s="2">
        <v>10078700</v>
      </c>
      <c r="F4025" s="2">
        <v>10221100</v>
      </c>
      <c r="G4025" s="2">
        <v>10383700</v>
      </c>
      <c r="H4025" s="2">
        <v>10519700</v>
      </c>
      <c r="I4025" s="2">
        <v>10571400</v>
      </c>
      <c r="J4025" s="2">
        <v>10553800</v>
      </c>
      <c r="K4025" s="2">
        <v>10519700</v>
      </c>
      <c r="L4025" s="2">
        <v>10476900</v>
      </c>
      <c r="M4025" s="2">
        <v>10536100</v>
      </c>
      <c r="N4025" s="2">
        <v>10532300</v>
      </c>
      <c r="O4025" s="2">
        <v>10503400</v>
      </c>
      <c r="P4025" s="2">
        <v>10522300</v>
      </c>
      <c r="Q4025" s="2">
        <v>10594100</v>
      </c>
      <c r="R4025" s="2">
        <v>10703700</v>
      </c>
      <c r="S4025" s="2">
        <v>10793200</v>
      </c>
      <c r="T4025" s="2">
        <v>10853600</v>
      </c>
      <c r="U4025" s="2">
        <v>10912900</v>
      </c>
      <c r="V4025" s="2">
        <v>10946900</v>
      </c>
      <c r="W4025" s="2">
        <v>11014900</v>
      </c>
      <c r="X4025" s="2">
        <v>11103100</v>
      </c>
      <c r="Y4025" s="2">
        <v>11171200</v>
      </c>
      <c r="Z4025" s="2">
        <v>11261900</v>
      </c>
      <c r="AA4025" s="2">
        <v>11347600</v>
      </c>
      <c r="AB4025" s="2">
        <v>11406800</v>
      </c>
      <c r="AC4025" s="2">
        <v>11428200</v>
      </c>
    </row>
    <row r="4026" spans="1:29">
      <c r="A4026" t="s">
        <v>14476</v>
      </c>
      <c r="B4026" t="s">
        <v>19</v>
      </c>
      <c r="C4026" s="2">
        <v>66681600</v>
      </c>
      <c r="D4026" s="2">
        <v>69478400</v>
      </c>
      <c r="E4026" s="2">
        <v>73590800</v>
      </c>
      <c r="F4026" s="2">
        <v>74630400</v>
      </c>
      <c r="G4026" s="2">
        <v>75817200</v>
      </c>
      <c r="H4026" s="2">
        <v>76810800</v>
      </c>
      <c r="I4026" s="2">
        <v>77188000</v>
      </c>
      <c r="J4026" s="2">
        <v>77059200</v>
      </c>
      <c r="K4026" s="2">
        <v>76810800</v>
      </c>
      <c r="L4026" s="2">
        <v>76498000</v>
      </c>
      <c r="M4026" s="2">
        <v>76930400</v>
      </c>
      <c r="N4026" s="2">
        <v>76902800</v>
      </c>
      <c r="O4026" s="2">
        <v>76691200</v>
      </c>
      <c r="P4026" s="2">
        <v>76829200</v>
      </c>
      <c r="Q4026" s="2">
        <v>77353600</v>
      </c>
      <c r="R4026" s="2">
        <v>78154000</v>
      </c>
      <c r="S4026" s="2">
        <v>78807200</v>
      </c>
      <c r="T4026" s="2">
        <v>79248800</v>
      </c>
      <c r="U4026" s="2">
        <v>79681200</v>
      </c>
      <c r="V4026" s="2">
        <v>79929600</v>
      </c>
      <c r="W4026" s="2">
        <v>80426400</v>
      </c>
      <c r="X4026" s="2">
        <v>81070400</v>
      </c>
      <c r="Y4026" s="2">
        <v>81567200</v>
      </c>
      <c r="Z4026" s="2">
        <v>82229600</v>
      </c>
      <c r="AA4026" s="2">
        <v>82855200</v>
      </c>
      <c r="AB4026" s="2">
        <v>83287600</v>
      </c>
      <c r="AC4026" s="2">
        <v>83444000</v>
      </c>
    </row>
    <row r="4027" spans="1:29">
      <c r="A4027" t="s">
        <v>14477</v>
      </c>
      <c r="B4027" t="s">
        <v>19</v>
      </c>
      <c r="C4027" s="2">
        <v>82264800</v>
      </c>
      <c r="D4027" s="2">
        <v>85715200</v>
      </c>
      <c r="E4027" s="2">
        <v>90788700</v>
      </c>
      <c r="F4027" s="2">
        <v>92071200</v>
      </c>
      <c r="G4027" s="2">
        <v>93535400</v>
      </c>
      <c r="H4027" s="2">
        <v>94761200</v>
      </c>
      <c r="I4027" s="2">
        <v>95226500</v>
      </c>
      <c r="J4027" s="2">
        <v>95067600</v>
      </c>
      <c r="K4027" s="2">
        <v>94761200</v>
      </c>
      <c r="L4027" s="2">
        <v>94375300</v>
      </c>
      <c r="M4027" s="2">
        <v>94908700</v>
      </c>
      <c r="N4027" s="2">
        <v>94874700</v>
      </c>
      <c r="O4027" s="2">
        <v>94613600</v>
      </c>
      <c r="P4027" s="2">
        <v>94783900</v>
      </c>
      <c r="Q4027" s="2">
        <v>95430800</v>
      </c>
      <c r="R4027" s="2">
        <v>96418300</v>
      </c>
      <c r="S4027" s="2">
        <v>97224100</v>
      </c>
      <c r="T4027" s="2">
        <v>97768900</v>
      </c>
      <c r="U4027" s="2">
        <v>98302400</v>
      </c>
      <c r="V4027" s="2">
        <v>98608800</v>
      </c>
      <c r="W4027" s="2">
        <v>99221700</v>
      </c>
      <c r="X4027" s="2">
        <v>100016000</v>
      </c>
      <c r="Y4027" s="2">
        <v>100629000</v>
      </c>
      <c r="Z4027" s="2">
        <v>101446000</v>
      </c>
      <c r="AA4027" s="2">
        <v>102218000</v>
      </c>
      <c r="AB4027" s="2">
        <v>102752000</v>
      </c>
      <c r="AC4027" s="2">
        <v>102945000</v>
      </c>
    </row>
    <row r="4028" spans="1:29">
      <c r="A4028" t="s">
        <v>14478</v>
      </c>
      <c r="B4028" t="s">
        <v>19</v>
      </c>
      <c r="C4028" s="2">
        <v>5798400</v>
      </c>
      <c r="D4028" s="2">
        <v>6041600</v>
      </c>
      <c r="E4028" s="2">
        <v>6399200</v>
      </c>
      <c r="F4028" s="2">
        <v>6489600</v>
      </c>
      <c r="G4028" s="2">
        <v>6592800</v>
      </c>
      <c r="H4028" s="2">
        <v>6679200</v>
      </c>
      <c r="I4028" s="2">
        <v>6712000</v>
      </c>
      <c r="J4028" s="2">
        <v>6700800</v>
      </c>
      <c r="K4028" s="2">
        <v>6679200</v>
      </c>
      <c r="L4028" s="2">
        <v>6652000</v>
      </c>
      <c r="M4028" s="2">
        <v>6689600</v>
      </c>
      <c r="N4028" s="2">
        <v>6687200</v>
      </c>
      <c r="O4028" s="2">
        <v>6668800</v>
      </c>
      <c r="P4028" s="2">
        <v>6680800</v>
      </c>
      <c r="Q4028" s="2">
        <v>6726400</v>
      </c>
      <c r="R4028" s="2">
        <v>6796000</v>
      </c>
      <c r="S4028" s="2">
        <v>6852800</v>
      </c>
      <c r="T4028" s="2">
        <v>6891200</v>
      </c>
      <c r="U4028" s="2">
        <v>6928800</v>
      </c>
      <c r="V4028" s="2">
        <v>6950400</v>
      </c>
      <c r="W4028" s="2">
        <v>6993600</v>
      </c>
      <c r="X4028" s="2">
        <v>7049600</v>
      </c>
      <c r="Y4028" s="2">
        <v>7092800</v>
      </c>
      <c r="Z4028" s="2">
        <v>7150400</v>
      </c>
      <c r="AA4028" s="2">
        <v>7204800</v>
      </c>
      <c r="AB4028" s="2">
        <v>7242400</v>
      </c>
      <c r="AC4028" s="2">
        <v>7256000</v>
      </c>
    </row>
    <row r="4029" spans="1:29">
      <c r="A4029" t="s">
        <v>14479</v>
      </c>
      <c r="B4029" t="s">
        <v>19</v>
      </c>
      <c r="C4029">
        <v>0</v>
      </c>
      <c r="D4029">
        <v>0</v>
      </c>
      <c r="E4029">
        <v>0</v>
      </c>
      <c r="F4029">
        <v>0</v>
      </c>
      <c r="G4029">
        <v>0</v>
      </c>
      <c r="H4029">
        <v>0</v>
      </c>
      <c r="I4029">
        <v>0</v>
      </c>
      <c r="J4029">
        <v>0</v>
      </c>
      <c r="K4029">
        <v>0</v>
      </c>
      <c r="L4029">
        <v>0</v>
      </c>
      <c r="M4029">
        <v>0</v>
      </c>
      <c r="N4029">
        <v>0</v>
      </c>
      <c r="O4029">
        <v>0</v>
      </c>
      <c r="P4029">
        <v>0</v>
      </c>
      <c r="Q4029">
        <v>0</v>
      </c>
      <c r="R4029">
        <v>0</v>
      </c>
      <c r="S4029">
        <v>0</v>
      </c>
      <c r="T4029">
        <v>0</v>
      </c>
      <c r="U4029">
        <v>0</v>
      </c>
      <c r="V4029">
        <v>0</v>
      </c>
      <c r="W4029">
        <v>0</v>
      </c>
      <c r="X4029">
        <v>0</v>
      </c>
      <c r="Y4029">
        <v>0</v>
      </c>
      <c r="Z4029">
        <v>0</v>
      </c>
      <c r="AA4029">
        <v>0</v>
      </c>
      <c r="AB4029">
        <v>0</v>
      </c>
      <c r="AC4029">
        <v>0</v>
      </c>
    </row>
    <row r="4030" spans="1:29">
      <c r="A4030" t="s">
        <v>14480</v>
      </c>
      <c r="B4030" t="s">
        <v>19</v>
      </c>
      <c r="C4030" s="2">
        <v>2086850000000</v>
      </c>
      <c r="D4030" s="2">
        <v>2174400000000</v>
      </c>
      <c r="E4030" s="2">
        <v>2303330000000</v>
      </c>
      <c r="F4030" s="2">
        <v>2335700000000</v>
      </c>
      <c r="G4030" s="2">
        <v>2372840000000</v>
      </c>
      <c r="H4030" s="2">
        <v>2404150000000</v>
      </c>
      <c r="I4030" s="2">
        <v>2415820000000</v>
      </c>
      <c r="J4030" s="2">
        <v>2411580000000</v>
      </c>
      <c r="K4030" s="2">
        <v>2404150000000</v>
      </c>
      <c r="L4030" s="2">
        <v>2394070000000</v>
      </c>
      <c r="M4030" s="2">
        <v>2407860000000</v>
      </c>
      <c r="N4030" s="2">
        <v>2406800000000</v>
      </c>
      <c r="O4030" s="2">
        <v>2399900000000</v>
      </c>
      <c r="P4030" s="2">
        <v>2404680000000</v>
      </c>
      <c r="Q4030" s="2">
        <v>2421130000000</v>
      </c>
      <c r="R4030" s="2">
        <v>2446070000000</v>
      </c>
      <c r="S4030" s="2">
        <v>2466760000000</v>
      </c>
      <c r="T4030" s="2">
        <v>2480560000000</v>
      </c>
      <c r="U4030" s="2">
        <v>2493820000000</v>
      </c>
      <c r="V4030" s="2">
        <v>2501780000000</v>
      </c>
      <c r="W4030" s="2">
        <v>2517170000000</v>
      </c>
      <c r="X4030" s="2">
        <v>2537330000000</v>
      </c>
      <c r="Y4030" s="2">
        <v>2553250000000</v>
      </c>
      <c r="Z4030" s="2">
        <v>2573410000000</v>
      </c>
      <c r="AA4030" s="2">
        <v>2593040000000</v>
      </c>
      <c r="AB4030" s="2">
        <v>2606840000000</v>
      </c>
      <c r="AC4030" s="2">
        <v>2611610000000</v>
      </c>
    </row>
    <row r="4031" spans="1:29">
      <c r="A4031" t="s">
        <v>14481</v>
      </c>
      <c r="B4031" t="s">
        <v>19</v>
      </c>
      <c r="C4031" s="2">
        <v>225243000</v>
      </c>
      <c r="D4031" s="2">
        <v>234692000</v>
      </c>
      <c r="E4031" s="2">
        <v>248609000</v>
      </c>
      <c r="F4031" s="2">
        <v>252103000</v>
      </c>
      <c r="G4031" s="2">
        <v>256111000</v>
      </c>
      <c r="H4031" s="2">
        <v>259490000</v>
      </c>
      <c r="I4031" s="2">
        <v>260750000</v>
      </c>
      <c r="J4031" s="2">
        <v>260292000</v>
      </c>
      <c r="K4031" s="2">
        <v>259490000</v>
      </c>
      <c r="L4031" s="2">
        <v>258402000</v>
      </c>
      <c r="M4031" s="2">
        <v>259891000</v>
      </c>
      <c r="N4031" s="2">
        <v>259777000</v>
      </c>
      <c r="O4031" s="2">
        <v>259032000</v>
      </c>
      <c r="P4031" s="2">
        <v>259548000</v>
      </c>
      <c r="Q4031" s="2">
        <v>261323000</v>
      </c>
      <c r="R4031" s="2">
        <v>264015000</v>
      </c>
      <c r="S4031" s="2">
        <v>266248000</v>
      </c>
      <c r="T4031" s="2">
        <v>267737000</v>
      </c>
      <c r="U4031" s="2">
        <v>269169000</v>
      </c>
      <c r="V4031" s="2">
        <v>270028000</v>
      </c>
      <c r="W4031" s="2">
        <v>271689000</v>
      </c>
      <c r="X4031" s="2">
        <v>273865000</v>
      </c>
      <c r="Y4031" s="2">
        <v>275583000</v>
      </c>
      <c r="Z4031" s="2">
        <v>277760000</v>
      </c>
      <c r="AA4031" s="2">
        <v>279878000</v>
      </c>
      <c r="AB4031" s="2">
        <v>281368000</v>
      </c>
      <c r="AC4031" s="2">
        <v>281883000</v>
      </c>
    </row>
    <row r="4032" spans="1:29">
      <c r="A4032" t="s">
        <v>14482</v>
      </c>
      <c r="B4032" t="s">
        <v>19</v>
      </c>
      <c r="C4032" s="2">
        <v>1255610000</v>
      </c>
      <c r="D4032" s="2">
        <v>1308290000</v>
      </c>
      <c r="E4032" s="2">
        <v>1385860000</v>
      </c>
      <c r="F4032" s="2">
        <v>1405340000</v>
      </c>
      <c r="G4032" s="2">
        <v>1427690000</v>
      </c>
      <c r="H4032" s="2">
        <v>1446520000</v>
      </c>
      <c r="I4032" s="2">
        <v>1453550000</v>
      </c>
      <c r="J4032" s="2">
        <v>1450990000</v>
      </c>
      <c r="K4032" s="2">
        <v>1446520000</v>
      </c>
      <c r="L4032" s="2">
        <v>1440460000</v>
      </c>
      <c r="M4032" s="2">
        <v>1448760000</v>
      </c>
      <c r="N4032" s="2">
        <v>1448120000</v>
      </c>
      <c r="O4032" s="2">
        <v>1443970000</v>
      </c>
      <c r="P4032" s="2">
        <v>1446840000</v>
      </c>
      <c r="Q4032" s="2">
        <v>1456740000</v>
      </c>
      <c r="R4032" s="2">
        <v>1471740000</v>
      </c>
      <c r="S4032" s="2">
        <v>1484190000</v>
      </c>
      <c r="T4032" s="2">
        <v>1492490000</v>
      </c>
      <c r="U4032" s="2">
        <v>1500470000</v>
      </c>
      <c r="V4032" s="2">
        <v>1505260000</v>
      </c>
      <c r="W4032" s="2">
        <v>1514520000</v>
      </c>
      <c r="X4032" s="2">
        <v>1526650000</v>
      </c>
      <c r="Y4032" s="2">
        <v>1536230000</v>
      </c>
      <c r="Z4032" s="2">
        <v>1548360000</v>
      </c>
      <c r="AA4032" s="2">
        <v>1560170000</v>
      </c>
      <c r="AB4032" s="2">
        <v>1568480000</v>
      </c>
      <c r="AC4032" s="2">
        <v>1571350000</v>
      </c>
    </row>
    <row r="4033" spans="1:29">
      <c r="A4033" t="s">
        <v>14483</v>
      </c>
      <c r="B4033" t="s">
        <v>19</v>
      </c>
      <c r="C4033" s="2">
        <v>2100580000</v>
      </c>
      <c r="D4033" s="2">
        <v>2188700000</v>
      </c>
      <c r="E4033" s="2">
        <v>2318480000</v>
      </c>
      <c r="F4033" s="2">
        <v>2351060000</v>
      </c>
      <c r="G4033" s="2">
        <v>2388450000</v>
      </c>
      <c r="H4033" s="2">
        <v>2419960000</v>
      </c>
      <c r="I4033" s="2">
        <v>2431710000</v>
      </c>
      <c r="J4033" s="2">
        <v>2427440000</v>
      </c>
      <c r="K4033" s="2">
        <v>2419960000</v>
      </c>
      <c r="L4033" s="2">
        <v>2409810000</v>
      </c>
      <c r="M4033" s="2">
        <v>2423700000</v>
      </c>
      <c r="N4033" s="2">
        <v>2422630000</v>
      </c>
      <c r="O4033" s="2">
        <v>2415690000</v>
      </c>
      <c r="P4033" s="2">
        <v>2420500000</v>
      </c>
      <c r="Q4033" s="2">
        <v>2437050000</v>
      </c>
      <c r="R4033" s="2">
        <v>2462150000</v>
      </c>
      <c r="S4033" s="2">
        <v>2482980000</v>
      </c>
      <c r="T4033" s="2">
        <v>2496870000</v>
      </c>
      <c r="U4033" s="2">
        <v>2510220000</v>
      </c>
      <c r="V4033" s="2">
        <v>2518230000</v>
      </c>
      <c r="W4033" s="2">
        <v>2533720000</v>
      </c>
      <c r="X4033" s="2">
        <v>2554020000</v>
      </c>
      <c r="Y4033" s="2">
        <v>2570040000</v>
      </c>
      <c r="Z4033" s="2">
        <v>2590340000</v>
      </c>
      <c r="AA4033" s="2">
        <v>2610100000</v>
      </c>
      <c r="AB4033" s="2">
        <v>2623980000</v>
      </c>
      <c r="AC4033" s="2">
        <v>2628790000</v>
      </c>
    </row>
    <row r="4034" spans="1:29">
      <c r="A4034" t="s">
        <v>14484</v>
      </c>
      <c r="B4034" t="s">
        <v>19</v>
      </c>
      <c r="C4034" s="2">
        <v>84244900</v>
      </c>
      <c r="D4034" s="2">
        <v>87779200</v>
      </c>
      <c r="E4034" s="2">
        <v>92984200</v>
      </c>
      <c r="F4034" s="2">
        <v>94290800</v>
      </c>
      <c r="G4034" s="2">
        <v>95790200</v>
      </c>
      <c r="H4034" s="2">
        <v>97054000</v>
      </c>
      <c r="I4034" s="2">
        <v>97525300</v>
      </c>
      <c r="J4034" s="2">
        <v>97353900</v>
      </c>
      <c r="K4034" s="2">
        <v>97054000</v>
      </c>
      <c r="L4034" s="2">
        <v>96647000</v>
      </c>
      <c r="M4034" s="2">
        <v>97204000</v>
      </c>
      <c r="N4034" s="2">
        <v>97161100</v>
      </c>
      <c r="O4034" s="2">
        <v>96882700</v>
      </c>
      <c r="P4034" s="2">
        <v>97075400</v>
      </c>
      <c r="Q4034" s="2">
        <v>97739500</v>
      </c>
      <c r="R4034" s="2">
        <v>98746200</v>
      </c>
      <c r="S4034" s="2">
        <v>99581600</v>
      </c>
      <c r="T4034" s="2">
        <v>100138000</v>
      </c>
      <c r="U4034" s="2">
        <v>100674000</v>
      </c>
      <c r="V4034" s="2">
        <v>100995000</v>
      </c>
      <c r="W4034" s="2">
        <v>101616000</v>
      </c>
      <c r="X4034" s="2">
        <v>102430000</v>
      </c>
      <c r="Y4034" s="2">
        <v>103073000</v>
      </c>
      <c r="Z4034" s="2">
        <v>103887000</v>
      </c>
      <c r="AA4034" s="2">
        <v>104680000</v>
      </c>
      <c r="AB4034" s="2">
        <v>105236000</v>
      </c>
      <c r="AC4034" s="2">
        <v>105429000</v>
      </c>
    </row>
    <row r="4035" spans="1:29">
      <c r="A4035" t="s">
        <v>14485</v>
      </c>
      <c r="B4035" t="s">
        <v>19</v>
      </c>
      <c r="C4035" s="2">
        <v>79171300</v>
      </c>
      <c r="D4035" s="2">
        <v>82492700</v>
      </c>
      <c r="E4035" s="2">
        <v>87384300</v>
      </c>
      <c r="F4035" s="2">
        <v>88612300</v>
      </c>
      <c r="G4035" s="2">
        <v>90021400</v>
      </c>
      <c r="H4035" s="2">
        <v>91209000</v>
      </c>
      <c r="I4035" s="2">
        <v>91651900</v>
      </c>
      <c r="J4035" s="2">
        <v>91490800</v>
      </c>
      <c r="K4035" s="2">
        <v>91209000</v>
      </c>
      <c r="L4035" s="2">
        <v>90826600</v>
      </c>
      <c r="M4035" s="2">
        <v>91349900</v>
      </c>
      <c r="N4035" s="2">
        <v>91309700</v>
      </c>
      <c r="O4035" s="2">
        <v>91048000</v>
      </c>
      <c r="P4035" s="2">
        <v>91229200</v>
      </c>
      <c r="Q4035" s="2">
        <v>91853200</v>
      </c>
      <c r="R4035" s="2">
        <v>92799300</v>
      </c>
      <c r="S4035" s="2">
        <v>93584400</v>
      </c>
      <c r="T4035" s="2">
        <v>94107800</v>
      </c>
      <c r="U4035" s="2">
        <v>94611000</v>
      </c>
      <c r="V4035" s="2">
        <v>94913000</v>
      </c>
      <c r="W4035" s="2">
        <v>95496700</v>
      </c>
      <c r="X4035" s="2">
        <v>96261700</v>
      </c>
      <c r="Y4035" s="2">
        <v>96865600</v>
      </c>
      <c r="Z4035" s="2">
        <v>97630500</v>
      </c>
      <c r="AA4035" s="2">
        <v>98375300</v>
      </c>
      <c r="AB4035" s="2">
        <v>98898700</v>
      </c>
      <c r="AC4035" s="2">
        <v>99079900</v>
      </c>
    </row>
    <row r="4036" spans="1:29">
      <c r="A4036" t="s">
        <v>14486</v>
      </c>
      <c r="B4036" t="s">
        <v>19</v>
      </c>
      <c r="C4036" s="2">
        <v>48887200</v>
      </c>
      <c r="D4036" s="2">
        <v>50938100</v>
      </c>
      <c r="E4036" s="2">
        <v>53958600</v>
      </c>
      <c r="F4036" s="2">
        <v>54716900</v>
      </c>
      <c r="G4036" s="2">
        <v>55587000</v>
      </c>
      <c r="H4036" s="2">
        <v>56320300</v>
      </c>
      <c r="I4036" s="2">
        <v>56593800</v>
      </c>
      <c r="J4036" s="2">
        <v>56494400</v>
      </c>
      <c r="K4036" s="2">
        <v>56320300</v>
      </c>
      <c r="L4036" s="2">
        <v>56084200</v>
      </c>
      <c r="M4036" s="2">
        <v>56407300</v>
      </c>
      <c r="N4036" s="2">
        <v>56382500</v>
      </c>
      <c r="O4036" s="2">
        <v>56220900</v>
      </c>
      <c r="P4036" s="2">
        <v>56332800</v>
      </c>
      <c r="Q4036" s="2">
        <v>56718100</v>
      </c>
      <c r="R4036" s="2">
        <v>57302300</v>
      </c>
      <c r="S4036" s="2">
        <v>57787100</v>
      </c>
      <c r="T4036" s="2">
        <v>58110200</v>
      </c>
      <c r="U4036" s="2">
        <v>58421000</v>
      </c>
      <c r="V4036" s="2">
        <v>58607400</v>
      </c>
      <c r="W4036" s="2">
        <v>58967900</v>
      </c>
      <c r="X4036" s="2">
        <v>59440300</v>
      </c>
      <c r="Y4036" s="2">
        <v>59813200</v>
      </c>
      <c r="Z4036" s="2">
        <v>60285500</v>
      </c>
      <c r="AA4036" s="2">
        <v>60745400</v>
      </c>
      <c r="AB4036" s="2">
        <v>61068600</v>
      </c>
      <c r="AC4036" s="2">
        <v>61180500</v>
      </c>
    </row>
    <row r="4037" spans="1:29">
      <c r="A4037" t="s">
        <v>14487</v>
      </c>
      <c r="B4037" t="s">
        <v>19</v>
      </c>
      <c r="C4037" s="2">
        <v>4955580</v>
      </c>
      <c r="D4037" s="2">
        <v>5163480</v>
      </c>
      <c r="E4037" s="2">
        <v>5469660</v>
      </c>
      <c r="F4037" s="2">
        <v>5546520</v>
      </c>
      <c r="G4037" s="2">
        <v>5634720</v>
      </c>
      <c r="H4037" s="2">
        <v>5709060</v>
      </c>
      <c r="I4037" s="2">
        <v>5736780</v>
      </c>
      <c r="J4037" s="2">
        <v>5726700</v>
      </c>
      <c r="K4037" s="2">
        <v>5709060</v>
      </c>
      <c r="L4037" s="2">
        <v>5685120</v>
      </c>
      <c r="M4037" s="2">
        <v>5717880</v>
      </c>
      <c r="N4037" s="2">
        <v>5715360</v>
      </c>
      <c r="O4037" s="2">
        <v>5698980</v>
      </c>
      <c r="P4037" s="2">
        <v>5710320</v>
      </c>
      <c r="Q4037" s="2">
        <v>5749380</v>
      </c>
      <c r="R4037" s="2">
        <v>5808600</v>
      </c>
      <c r="S4037" s="2">
        <v>5857740</v>
      </c>
      <c r="T4037" s="2">
        <v>5890500</v>
      </c>
      <c r="U4037" s="2">
        <v>5922000</v>
      </c>
      <c r="V4037" s="2">
        <v>5940900</v>
      </c>
      <c r="W4037" s="2">
        <v>5977440</v>
      </c>
      <c r="X4037" s="2">
        <v>6025320</v>
      </c>
      <c r="Y4037" s="2">
        <v>6063120</v>
      </c>
      <c r="Z4037" s="2">
        <v>6111000</v>
      </c>
      <c r="AA4037" s="2">
        <v>6157620</v>
      </c>
      <c r="AB4037" s="2">
        <v>6190380</v>
      </c>
      <c r="AC4037" s="2">
        <v>6201720</v>
      </c>
    </row>
    <row r="4038" spans="1:29">
      <c r="A4038" t="s">
        <v>14488</v>
      </c>
      <c r="B4038" t="s">
        <v>19</v>
      </c>
      <c r="C4038" s="2">
        <v>36183600</v>
      </c>
      <c r="D4038" s="2">
        <v>37701600</v>
      </c>
      <c r="E4038" s="2">
        <v>39937200</v>
      </c>
      <c r="F4038" s="2">
        <v>40498400</v>
      </c>
      <c r="G4038" s="2">
        <v>41142400</v>
      </c>
      <c r="H4038" s="2">
        <v>41685200</v>
      </c>
      <c r="I4038" s="2">
        <v>41887600</v>
      </c>
      <c r="J4038" s="2">
        <v>41814000</v>
      </c>
      <c r="K4038" s="2">
        <v>41685200</v>
      </c>
      <c r="L4038" s="2">
        <v>41510400</v>
      </c>
      <c r="M4038" s="2">
        <v>41749600</v>
      </c>
      <c r="N4038" s="2">
        <v>41731200</v>
      </c>
      <c r="O4038" s="2">
        <v>41611600</v>
      </c>
      <c r="P4038" s="2">
        <v>41694400</v>
      </c>
      <c r="Q4038" s="2">
        <v>41979600</v>
      </c>
      <c r="R4038" s="2">
        <v>42412000</v>
      </c>
      <c r="S4038" s="2">
        <v>42770800</v>
      </c>
      <c r="T4038" s="2">
        <v>43010000</v>
      </c>
      <c r="U4038" s="2">
        <v>43240000</v>
      </c>
      <c r="V4038" s="2">
        <v>43378000</v>
      </c>
      <c r="W4038" s="2">
        <v>43644800</v>
      </c>
      <c r="X4038" s="2">
        <v>43994400</v>
      </c>
      <c r="Y4038" s="2">
        <v>44270400</v>
      </c>
      <c r="Z4038" s="2">
        <v>44620000</v>
      </c>
      <c r="AA4038" s="2">
        <v>44960400</v>
      </c>
      <c r="AB4038" s="2">
        <v>45199600</v>
      </c>
      <c r="AC4038" s="2">
        <v>45282400</v>
      </c>
    </row>
    <row r="4039" spans="1:29">
      <c r="A4039" t="s">
        <v>14489</v>
      </c>
      <c r="B4039" t="s">
        <v>19</v>
      </c>
      <c r="C4039" s="2">
        <v>44639600</v>
      </c>
      <c r="D4039" s="2">
        <v>46512300</v>
      </c>
      <c r="E4039" s="2">
        <v>49270400</v>
      </c>
      <c r="F4039" s="2">
        <v>49962700</v>
      </c>
      <c r="G4039" s="2">
        <v>50757200</v>
      </c>
      <c r="H4039" s="2">
        <v>51426800</v>
      </c>
      <c r="I4039" s="2">
        <v>51676600</v>
      </c>
      <c r="J4039" s="2">
        <v>51585800</v>
      </c>
      <c r="K4039" s="2">
        <v>51426800</v>
      </c>
      <c r="L4039" s="2">
        <v>51211200</v>
      </c>
      <c r="M4039" s="2">
        <v>51506300</v>
      </c>
      <c r="N4039" s="2">
        <v>51483600</v>
      </c>
      <c r="O4039" s="2">
        <v>51336000</v>
      </c>
      <c r="P4039" s="2">
        <v>51438200</v>
      </c>
      <c r="Q4039" s="2">
        <v>51790000</v>
      </c>
      <c r="R4039" s="2">
        <v>52323500</v>
      </c>
      <c r="S4039" s="2">
        <v>52766200</v>
      </c>
      <c r="T4039" s="2">
        <v>53061200</v>
      </c>
      <c r="U4039" s="2">
        <v>53345000</v>
      </c>
      <c r="V4039" s="2">
        <v>53515200</v>
      </c>
      <c r="W4039" s="2">
        <v>53844400</v>
      </c>
      <c r="X4039" s="2">
        <v>54275700</v>
      </c>
      <c r="Y4039" s="2">
        <v>54616200</v>
      </c>
      <c r="Z4039" s="2">
        <v>55047500</v>
      </c>
      <c r="AA4039" s="2">
        <v>55467400</v>
      </c>
      <c r="AB4039" s="2">
        <v>55762600</v>
      </c>
      <c r="AC4039" s="2">
        <v>55864700</v>
      </c>
    </row>
    <row r="4040" spans="1:29">
      <c r="A4040" t="s">
        <v>14490</v>
      </c>
      <c r="B4040" t="s">
        <v>19</v>
      </c>
      <c r="C4040" s="2">
        <v>3146400</v>
      </c>
      <c r="D4040" s="2">
        <v>3278400</v>
      </c>
      <c r="E4040" s="2">
        <v>3472800</v>
      </c>
      <c r="F4040" s="2">
        <v>3521600</v>
      </c>
      <c r="G4040" s="2">
        <v>3577600</v>
      </c>
      <c r="H4040" s="2">
        <v>3624800</v>
      </c>
      <c r="I4040" s="2">
        <v>3642400</v>
      </c>
      <c r="J4040" s="2">
        <v>3636000</v>
      </c>
      <c r="K4040" s="2">
        <v>3624800</v>
      </c>
      <c r="L4040" s="2">
        <v>3609600</v>
      </c>
      <c r="M4040" s="2">
        <v>3630400</v>
      </c>
      <c r="N4040" s="2">
        <v>3628800</v>
      </c>
      <c r="O4040" s="2">
        <v>3618400</v>
      </c>
      <c r="P4040" s="2">
        <v>3625600</v>
      </c>
      <c r="Q4040" s="2">
        <v>3650400</v>
      </c>
      <c r="R4040" s="2">
        <v>3688000</v>
      </c>
      <c r="S4040" s="2">
        <v>3719200</v>
      </c>
      <c r="T4040" s="2">
        <v>3740000</v>
      </c>
      <c r="U4040" s="2">
        <v>3760000</v>
      </c>
      <c r="V4040" s="2">
        <v>3772000</v>
      </c>
      <c r="W4040" s="2">
        <v>3795200</v>
      </c>
      <c r="X4040" s="2">
        <v>3825600</v>
      </c>
      <c r="Y4040" s="2">
        <v>3849600</v>
      </c>
      <c r="Z4040" s="2">
        <v>3880000</v>
      </c>
      <c r="AA4040" s="2">
        <v>3909600</v>
      </c>
      <c r="AB4040" s="2">
        <v>3930400</v>
      </c>
      <c r="AC4040" s="2">
        <v>3937600</v>
      </c>
    </row>
    <row r="4041" spans="1:29">
      <c r="A4041" t="s">
        <v>14491</v>
      </c>
      <c r="B4041" t="s">
        <v>19</v>
      </c>
      <c r="C4041">
        <v>0</v>
      </c>
      <c r="D4041">
        <v>0</v>
      </c>
      <c r="E4041">
        <v>0</v>
      </c>
      <c r="F4041">
        <v>0</v>
      </c>
      <c r="G4041">
        <v>0</v>
      </c>
      <c r="H4041">
        <v>0</v>
      </c>
      <c r="I4041">
        <v>0</v>
      </c>
      <c r="J4041">
        <v>0</v>
      </c>
      <c r="K4041">
        <v>0</v>
      </c>
      <c r="L4041">
        <v>0</v>
      </c>
      <c r="M4041">
        <v>0</v>
      </c>
      <c r="N4041">
        <v>0</v>
      </c>
      <c r="O4041">
        <v>0</v>
      </c>
      <c r="P4041">
        <v>0</v>
      </c>
      <c r="Q4041">
        <v>0</v>
      </c>
      <c r="R4041">
        <v>0</v>
      </c>
      <c r="S4041">
        <v>0</v>
      </c>
      <c r="T4041">
        <v>0</v>
      </c>
      <c r="U4041">
        <v>0</v>
      </c>
      <c r="V4041">
        <v>0</v>
      </c>
      <c r="W4041">
        <v>0</v>
      </c>
      <c r="X4041">
        <v>0</v>
      </c>
      <c r="Y4041">
        <v>0</v>
      </c>
      <c r="Z4041">
        <v>0</v>
      </c>
      <c r="AA4041">
        <v>0</v>
      </c>
      <c r="AB4041">
        <v>0</v>
      </c>
      <c r="AC4041">
        <v>0</v>
      </c>
    </row>
    <row r="4042" spans="1:29">
      <c r="A4042" t="s">
        <v>14492</v>
      </c>
      <c r="B4042" t="s">
        <v>19</v>
      </c>
      <c r="C4042" s="2">
        <v>4154600000000</v>
      </c>
      <c r="D4042" s="2">
        <v>4162560000000</v>
      </c>
      <c r="E4042" s="2">
        <v>4202880000000</v>
      </c>
      <c r="F4042" s="2">
        <v>4253290000000</v>
      </c>
      <c r="G4042" s="2">
        <v>4274510000000</v>
      </c>
      <c r="H4042" s="2">
        <v>4288310000000</v>
      </c>
      <c r="I4042" s="2">
        <v>4313780000000</v>
      </c>
      <c r="J4042" s="2">
        <v>4324920000000</v>
      </c>
      <c r="K4042" s="2">
        <v>4331290000000</v>
      </c>
      <c r="L4042" s="2">
        <v>4314310000000</v>
      </c>
      <c r="M4042" s="2">
        <v>4299980000000</v>
      </c>
      <c r="N4042" s="2">
        <v>4277170000000</v>
      </c>
      <c r="O4042" s="2">
        <v>4257000000000</v>
      </c>
      <c r="P4042" s="2">
        <v>4247980000000</v>
      </c>
      <c r="Q4042" s="2">
        <v>4230470000000</v>
      </c>
      <c r="R4042" s="2">
        <v>4218270000000</v>
      </c>
      <c r="S4042" s="2">
        <v>4214560000000</v>
      </c>
      <c r="T4042" s="2">
        <v>4205000000000</v>
      </c>
      <c r="U4042" s="2">
        <v>4191210000000</v>
      </c>
      <c r="V4042" s="2">
        <v>4173170000000</v>
      </c>
      <c r="W4042" s="2">
        <v>4158310000000</v>
      </c>
      <c r="X4042" s="2">
        <v>4134970000000</v>
      </c>
      <c r="Y4042" s="2">
        <v>4116390000000</v>
      </c>
      <c r="Z4042" s="2">
        <v>4102070000000</v>
      </c>
      <c r="AA4042" s="2">
        <v>4077660000000</v>
      </c>
      <c r="AB4042" s="2">
        <v>4064930000000</v>
      </c>
      <c r="AC4042" s="2">
        <v>4032030000000</v>
      </c>
    </row>
    <row r="4043" spans="1:29">
      <c r="A4043" t="s">
        <v>14493</v>
      </c>
      <c r="B4043" t="s">
        <v>19</v>
      </c>
      <c r="C4043" s="2">
        <v>448424000</v>
      </c>
      <c r="D4043" s="2">
        <v>449283000</v>
      </c>
      <c r="E4043" s="2">
        <v>453636000</v>
      </c>
      <c r="F4043" s="2">
        <v>459076000</v>
      </c>
      <c r="G4043" s="2">
        <v>461367000</v>
      </c>
      <c r="H4043" s="2">
        <v>462856000</v>
      </c>
      <c r="I4043" s="2">
        <v>465605000</v>
      </c>
      <c r="J4043" s="2">
        <v>466808000</v>
      </c>
      <c r="K4043" s="2">
        <v>467495000</v>
      </c>
      <c r="L4043" s="2">
        <v>465662000</v>
      </c>
      <c r="M4043" s="2">
        <v>464116000</v>
      </c>
      <c r="N4043" s="2">
        <v>461653000</v>
      </c>
      <c r="O4043" s="2">
        <v>459477000</v>
      </c>
      <c r="P4043" s="2">
        <v>458504000</v>
      </c>
      <c r="Q4043" s="2">
        <v>456614000</v>
      </c>
      <c r="R4043" s="2">
        <v>455297000</v>
      </c>
      <c r="S4043" s="2">
        <v>454896000</v>
      </c>
      <c r="T4043" s="2">
        <v>453865000</v>
      </c>
      <c r="U4043" s="2">
        <v>452376000</v>
      </c>
      <c r="V4043" s="2">
        <v>450429000</v>
      </c>
      <c r="W4043" s="2">
        <v>448825000</v>
      </c>
      <c r="X4043" s="2">
        <v>446305000</v>
      </c>
      <c r="Y4043" s="2">
        <v>444301000</v>
      </c>
      <c r="Z4043" s="2">
        <v>442754000</v>
      </c>
      <c r="AA4043" s="2">
        <v>440120000</v>
      </c>
      <c r="AB4043" s="2">
        <v>438745000</v>
      </c>
      <c r="AC4043" s="2">
        <v>435195000</v>
      </c>
    </row>
    <row r="4044" spans="1:29">
      <c r="A4044" t="s">
        <v>14494</v>
      </c>
      <c r="B4044" t="s">
        <v>19</v>
      </c>
      <c r="C4044" s="2">
        <v>2499730000</v>
      </c>
      <c r="D4044" s="2">
        <v>2504520000</v>
      </c>
      <c r="E4044" s="2">
        <v>2528780000</v>
      </c>
      <c r="F4044" s="2">
        <v>2559110000</v>
      </c>
      <c r="G4044" s="2">
        <v>2571880000</v>
      </c>
      <c r="H4044" s="2">
        <v>2580180000</v>
      </c>
      <c r="I4044" s="2">
        <v>2595500000</v>
      </c>
      <c r="J4044" s="2">
        <v>2602210000</v>
      </c>
      <c r="K4044" s="2">
        <v>2606040000</v>
      </c>
      <c r="L4044" s="2">
        <v>2595820000</v>
      </c>
      <c r="M4044" s="2">
        <v>2587200000</v>
      </c>
      <c r="N4044" s="2">
        <v>2573470000</v>
      </c>
      <c r="O4044" s="2">
        <v>2561340000</v>
      </c>
      <c r="P4044" s="2">
        <v>2555920000</v>
      </c>
      <c r="Q4044" s="2">
        <v>2545380000</v>
      </c>
      <c r="R4044" s="2">
        <v>2538040000</v>
      </c>
      <c r="S4044" s="2">
        <v>2535800000</v>
      </c>
      <c r="T4044" s="2">
        <v>2530060000</v>
      </c>
      <c r="U4044" s="2">
        <v>2521760000</v>
      </c>
      <c r="V4044" s="2">
        <v>2510900000</v>
      </c>
      <c r="W4044" s="2">
        <v>2501960000</v>
      </c>
      <c r="X4044" s="2">
        <v>2487920000</v>
      </c>
      <c r="Y4044" s="2">
        <v>2476740000</v>
      </c>
      <c r="Z4044" s="2">
        <v>2468120000</v>
      </c>
      <c r="AA4044" s="2">
        <v>2453440000</v>
      </c>
      <c r="AB4044" s="2">
        <v>2445770000</v>
      </c>
      <c r="AC4044" s="2">
        <v>2425980000</v>
      </c>
    </row>
    <row r="4045" spans="1:29">
      <c r="A4045" t="s">
        <v>14495</v>
      </c>
      <c r="B4045" t="s">
        <v>19</v>
      </c>
      <c r="C4045" s="2">
        <v>4181920000</v>
      </c>
      <c r="D4045" s="2">
        <v>4189940000</v>
      </c>
      <c r="E4045" s="2">
        <v>4230530000</v>
      </c>
      <c r="F4045" s="2">
        <v>4281270000</v>
      </c>
      <c r="G4045" s="2">
        <v>4302630000</v>
      </c>
      <c r="H4045" s="2">
        <v>4316520000</v>
      </c>
      <c r="I4045" s="2">
        <v>4342150000</v>
      </c>
      <c r="J4045" s="2">
        <v>4353370000</v>
      </c>
      <c r="K4045" s="2">
        <v>4359780000</v>
      </c>
      <c r="L4045" s="2">
        <v>4342690000</v>
      </c>
      <c r="M4045" s="2">
        <v>4328270000</v>
      </c>
      <c r="N4045" s="2">
        <v>4305300000</v>
      </c>
      <c r="O4045" s="2">
        <v>4285000000</v>
      </c>
      <c r="P4045" s="2">
        <v>4275920000</v>
      </c>
      <c r="Q4045" s="2">
        <v>4258300000</v>
      </c>
      <c r="R4045" s="2">
        <v>4246020000</v>
      </c>
      <c r="S4045" s="2">
        <v>4242280000</v>
      </c>
      <c r="T4045" s="2">
        <v>4232660000</v>
      </c>
      <c r="U4045" s="2">
        <v>4218780000</v>
      </c>
      <c r="V4045" s="2">
        <v>4200620000</v>
      </c>
      <c r="W4045" s="2">
        <v>4185660000</v>
      </c>
      <c r="X4045" s="2">
        <v>4162160000</v>
      </c>
      <c r="Y4045" s="2">
        <v>4143470000</v>
      </c>
      <c r="Z4045" s="2">
        <v>4129050000</v>
      </c>
      <c r="AA4045" s="2">
        <v>4104480000</v>
      </c>
      <c r="AB4045" s="2">
        <v>4091660000</v>
      </c>
      <c r="AC4045" s="2">
        <v>4058550000</v>
      </c>
    </row>
    <row r="4046" spans="1:29">
      <c r="A4046" t="s">
        <v>14496</v>
      </c>
      <c r="B4046" t="s">
        <v>19</v>
      </c>
      <c r="C4046" s="2">
        <v>167719000</v>
      </c>
      <c r="D4046" s="2">
        <v>168040000</v>
      </c>
      <c r="E4046" s="2">
        <v>169668000</v>
      </c>
      <c r="F4046" s="2">
        <v>171703000</v>
      </c>
      <c r="G4046" s="2">
        <v>172560000</v>
      </c>
      <c r="H4046" s="2">
        <v>173116000</v>
      </c>
      <c r="I4046" s="2">
        <v>174145000</v>
      </c>
      <c r="J4046" s="2">
        <v>174594000</v>
      </c>
      <c r="K4046" s="2">
        <v>174851000</v>
      </c>
      <c r="L4046" s="2">
        <v>174166000</v>
      </c>
      <c r="M4046" s="2">
        <v>173588000</v>
      </c>
      <c r="N4046" s="2">
        <v>172667000</v>
      </c>
      <c r="O4046" s="2">
        <v>171853000</v>
      </c>
      <c r="P4046" s="2">
        <v>171489000</v>
      </c>
      <c r="Q4046" s="2">
        <v>170782000</v>
      </c>
      <c r="R4046" s="2">
        <v>170289000</v>
      </c>
      <c r="S4046" s="2">
        <v>170139000</v>
      </c>
      <c r="T4046" s="2">
        <v>169754000</v>
      </c>
      <c r="U4046" s="2">
        <v>169197000</v>
      </c>
      <c r="V4046" s="2">
        <v>168468000</v>
      </c>
      <c r="W4046" s="2">
        <v>167869000</v>
      </c>
      <c r="X4046" s="2">
        <v>166926000</v>
      </c>
      <c r="Y4046" s="2">
        <v>166176000</v>
      </c>
      <c r="Z4046" s="2">
        <v>165598000</v>
      </c>
      <c r="AA4046" s="2">
        <v>164613000</v>
      </c>
      <c r="AB4046" s="2">
        <v>164099000</v>
      </c>
      <c r="AC4046" s="2">
        <v>162771000</v>
      </c>
    </row>
    <row r="4047" spans="1:29">
      <c r="A4047" t="s">
        <v>14497</v>
      </c>
      <c r="B4047" t="s">
        <v>19</v>
      </c>
      <c r="C4047" s="2">
        <v>157618000</v>
      </c>
      <c r="D4047" s="2">
        <v>157920000</v>
      </c>
      <c r="E4047" s="2">
        <v>159450000</v>
      </c>
      <c r="F4047" s="2">
        <v>161362000</v>
      </c>
      <c r="G4047" s="2">
        <v>162167000</v>
      </c>
      <c r="H4047" s="2">
        <v>162691000</v>
      </c>
      <c r="I4047" s="2">
        <v>163657000</v>
      </c>
      <c r="J4047" s="2">
        <v>164080000</v>
      </c>
      <c r="K4047" s="2">
        <v>164321000</v>
      </c>
      <c r="L4047" s="2">
        <v>163677000</v>
      </c>
      <c r="M4047" s="2">
        <v>163134000</v>
      </c>
      <c r="N4047" s="2">
        <v>162268000</v>
      </c>
      <c r="O4047" s="2">
        <v>161503000</v>
      </c>
      <c r="P4047" s="2">
        <v>161161000</v>
      </c>
      <c r="Q4047" s="2">
        <v>160496000</v>
      </c>
      <c r="R4047" s="2">
        <v>160034000</v>
      </c>
      <c r="S4047" s="2">
        <v>159893000</v>
      </c>
      <c r="T4047" s="2">
        <v>159530000</v>
      </c>
      <c r="U4047" s="2">
        <v>159007000</v>
      </c>
      <c r="V4047" s="2">
        <v>158322000</v>
      </c>
      <c r="W4047" s="2">
        <v>157759000</v>
      </c>
      <c r="X4047" s="2">
        <v>156873000</v>
      </c>
      <c r="Y4047" s="2">
        <v>156169000</v>
      </c>
      <c r="Z4047" s="2">
        <v>155625000</v>
      </c>
      <c r="AA4047" s="2">
        <v>154699000</v>
      </c>
      <c r="AB4047" s="2">
        <v>154216000</v>
      </c>
      <c r="AC4047" s="2">
        <v>152968000</v>
      </c>
    </row>
    <row r="4048" spans="1:29">
      <c r="A4048" t="s">
        <v>14498</v>
      </c>
      <c r="B4048" t="s">
        <v>19</v>
      </c>
      <c r="C4048" s="2">
        <v>97326900</v>
      </c>
      <c r="D4048" s="2">
        <v>97513400</v>
      </c>
      <c r="E4048" s="2">
        <v>98458000</v>
      </c>
      <c r="F4048" s="2">
        <v>99638900</v>
      </c>
      <c r="G4048" s="2">
        <v>100136000</v>
      </c>
      <c r="H4048" s="2">
        <v>100459000</v>
      </c>
      <c r="I4048" s="2">
        <v>101056000</v>
      </c>
      <c r="J4048" s="2">
        <v>101317000</v>
      </c>
      <c r="K4048" s="2">
        <v>101466000</v>
      </c>
      <c r="L4048" s="2">
        <v>101068000</v>
      </c>
      <c r="M4048" s="2">
        <v>100733000</v>
      </c>
      <c r="N4048" s="2">
        <v>100198000</v>
      </c>
      <c r="O4048" s="2">
        <v>99725900</v>
      </c>
      <c r="P4048" s="2">
        <v>99514600</v>
      </c>
      <c r="Q4048" s="2">
        <v>99104400</v>
      </c>
      <c r="R4048" s="2">
        <v>98818500</v>
      </c>
      <c r="S4048" s="2">
        <v>98731500</v>
      </c>
      <c r="T4048" s="2">
        <v>98507800</v>
      </c>
      <c r="U4048" s="2">
        <v>98184600</v>
      </c>
      <c r="V4048" s="2">
        <v>97762000</v>
      </c>
      <c r="W4048" s="2">
        <v>97413900</v>
      </c>
      <c r="X4048" s="2">
        <v>96867000</v>
      </c>
      <c r="Y4048" s="2">
        <v>96431900</v>
      </c>
      <c r="Z4048" s="2">
        <v>96096300</v>
      </c>
      <c r="AA4048" s="2">
        <v>95524600</v>
      </c>
      <c r="AB4048" s="2">
        <v>95226200</v>
      </c>
      <c r="AC4048" s="2">
        <v>94455600</v>
      </c>
    </row>
    <row r="4049" spans="1:29">
      <c r="A4049" t="s">
        <v>14499</v>
      </c>
      <c r="B4049" t="s">
        <v>19</v>
      </c>
      <c r="C4049" s="2">
        <v>9865800</v>
      </c>
      <c r="D4049" s="2">
        <v>9884700</v>
      </c>
      <c r="E4049" s="2">
        <v>9980460</v>
      </c>
      <c r="F4049" s="2">
        <v>10100200</v>
      </c>
      <c r="G4049" s="2">
        <v>10150600</v>
      </c>
      <c r="H4049" s="2">
        <v>10183300</v>
      </c>
      <c r="I4049" s="2">
        <v>10243800</v>
      </c>
      <c r="J4049" s="2">
        <v>10270300</v>
      </c>
      <c r="K4049" s="2">
        <v>10285400</v>
      </c>
      <c r="L4049" s="2">
        <v>10245100</v>
      </c>
      <c r="M4049" s="2">
        <v>10211000</v>
      </c>
      <c r="N4049" s="2">
        <v>10156900</v>
      </c>
      <c r="O4049" s="2">
        <v>10109000</v>
      </c>
      <c r="P4049" s="2">
        <v>10087600</v>
      </c>
      <c r="Q4049" s="2">
        <v>10046000</v>
      </c>
      <c r="R4049" s="2">
        <v>10017000</v>
      </c>
      <c r="S4049" s="2">
        <v>10008200</v>
      </c>
      <c r="T4049" s="2">
        <v>9985500</v>
      </c>
      <c r="U4049" s="2">
        <v>9952740</v>
      </c>
      <c r="V4049" s="2">
        <v>9909900</v>
      </c>
      <c r="W4049" s="2">
        <v>9874620</v>
      </c>
      <c r="X4049" s="2">
        <v>9819180</v>
      </c>
      <c r="Y4049" s="2">
        <v>9775080</v>
      </c>
      <c r="Z4049" s="2">
        <v>9741060</v>
      </c>
      <c r="AA4049" s="2">
        <v>9683100</v>
      </c>
      <c r="AB4049" s="2">
        <v>9652860</v>
      </c>
      <c r="AC4049" s="2">
        <v>9574740</v>
      </c>
    </row>
    <row r="4050" spans="1:29">
      <c r="A4050" t="s">
        <v>14500</v>
      </c>
      <c r="B4050" t="s">
        <v>19</v>
      </c>
      <c r="C4050" s="2">
        <v>72036000</v>
      </c>
      <c r="D4050" s="2">
        <v>72174000</v>
      </c>
      <c r="E4050" s="2">
        <v>72873200</v>
      </c>
      <c r="F4050" s="2">
        <v>73747200</v>
      </c>
      <c r="G4050" s="2">
        <v>74115200</v>
      </c>
      <c r="H4050" s="2">
        <v>74354400</v>
      </c>
      <c r="I4050" s="2">
        <v>74796000</v>
      </c>
      <c r="J4050" s="2">
        <v>74989200</v>
      </c>
      <c r="K4050" s="2">
        <v>75099600</v>
      </c>
      <c r="L4050" s="2">
        <v>74805200</v>
      </c>
      <c r="M4050" s="2">
        <v>74556800</v>
      </c>
      <c r="N4050" s="2">
        <v>74161200</v>
      </c>
      <c r="O4050" s="2">
        <v>73811600</v>
      </c>
      <c r="P4050" s="2">
        <v>73655200</v>
      </c>
      <c r="Q4050" s="2">
        <v>73351600</v>
      </c>
      <c r="R4050" s="2">
        <v>73140000</v>
      </c>
      <c r="S4050" s="2">
        <v>73075600</v>
      </c>
      <c r="T4050" s="2">
        <v>72910000</v>
      </c>
      <c r="U4050" s="2">
        <v>72670800</v>
      </c>
      <c r="V4050" s="2">
        <v>72358000</v>
      </c>
      <c r="W4050" s="2">
        <v>72100400</v>
      </c>
      <c r="X4050" s="2">
        <v>71695600</v>
      </c>
      <c r="Y4050" s="2">
        <v>71373600</v>
      </c>
      <c r="Z4050" s="2">
        <v>71125200</v>
      </c>
      <c r="AA4050" s="2">
        <v>70702000</v>
      </c>
      <c r="AB4050" s="2">
        <v>70481200</v>
      </c>
      <c r="AC4050" s="2">
        <v>69910800</v>
      </c>
    </row>
    <row r="4051" spans="1:29">
      <c r="A4051" t="s">
        <v>14501</v>
      </c>
      <c r="B4051" t="s">
        <v>19</v>
      </c>
      <c r="C4051" s="2">
        <v>88870500</v>
      </c>
      <c r="D4051" s="2">
        <v>89040800</v>
      </c>
      <c r="E4051" s="2">
        <v>89903400</v>
      </c>
      <c r="F4051" s="2">
        <v>90981600</v>
      </c>
      <c r="G4051" s="2">
        <v>91435600</v>
      </c>
      <c r="H4051" s="2">
        <v>91730700</v>
      </c>
      <c r="I4051" s="2">
        <v>92275500</v>
      </c>
      <c r="J4051" s="2">
        <v>92513800</v>
      </c>
      <c r="K4051" s="2">
        <v>92650000</v>
      </c>
      <c r="L4051" s="2">
        <v>92286800</v>
      </c>
      <c r="M4051" s="2">
        <v>91980400</v>
      </c>
      <c r="N4051" s="2">
        <v>91492400</v>
      </c>
      <c r="O4051" s="2">
        <v>91061000</v>
      </c>
      <c r="P4051" s="2">
        <v>90868100</v>
      </c>
      <c r="Q4051" s="2">
        <v>90493600</v>
      </c>
      <c r="R4051" s="2">
        <v>90232500</v>
      </c>
      <c r="S4051" s="2">
        <v>90153000</v>
      </c>
      <c r="T4051" s="2">
        <v>89948800</v>
      </c>
      <c r="U4051" s="2">
        <v>89653600</v>
      </c>
      <c r="V4051" s="2">
        <v>89267800</v>
      </c>
      <c r="W4051" s="2">
        <v>88950000</v>
      </c>
      <c r="X4051" s="2">
        <v>88450600</v>
      </c>
      <c r="Y4051" s="2">
        <v>88053300</v>
      </c>
      <c r="Z4051" s="2">
        <v>87746800</v>
      </c>
      <c r="AA4051" s="2">
        <v>87224800</v>
      </c>
      <c r="AB4051" s="2">
        <v>86952400</v>
      </c>
      <c r="AC4051" s="2">
        <v>86248600</v>
      </c>
    </row>
    <row r="4052" spans="1:29">
      <c r="A4052" t="s">
        <v>14502</v>
      </c>
      <c r="B4052" t="s">
        <v>19</v>
      </c>
      <c r="C4052" s="2">
        <v>6264000</v>
      </c>
      <c r="D4052" s="2">
        <v>6276000</v>
      </c>
      <c r="E4052" s="2">
        <v>6336800</v>
      </c>
      <c r="F4052" s="2">
        <v>6412800</v>
      </c>
      <c r="G4052" s="2">
        <v>6444800</v>
      </c>
      <c r="H4052" s="2">
        <v>6465600</v>
      </c>
      <c r="I4052" s="2">
        <v>6504000</v>
      </c>
      <c r="J4052" s="2">
        <v>6520800</v>
      </c>
      <c r="K4052" s="2">
        <v>6530400</v>
      </c>
      <c r="L4052" s="2">
        <v>6504800</v>
      </c>
      <c r="M4052" s="2">
        <v>6483200</v>
      </c>
      <c r="N4052" s="2">
        <v>6448800</v>
      </c>
      <c r="O4052" s="2">
        <v>6418400</v>
      </c>
      <c r="P4052" s="2">
        <v>6404800</v>
      </c>
      <c r="Q4052" s="2">
        <v>6378400</v>
      </c>
      <c r="R4052" s="2">
        <v>6360000</v>
      </c>
      <c r="S4052" s="2">
        <v>6354400</v>
      </c>
      <c r="T4052" s="2">
        <v>6340000</v>
      </c>
      <c r="U4052" s="2">
        <v>6319200</v>
      </c>
      <c r="V4052" s="2">
        <v>6292000</v>
      </c>
      <c r="W4052" s="2">
        <v>6269600</v>
      </c>
      <c r="X4052" s="2">
        <v>6234400</v>
      </c>
      <c r="Y4052" s="2">
        <v>6206400</v>
      </c>
      <c r="Z4052" s="2">
        <v>6184800</v>
      </c>
      <c r="AA4052" s="2">
        <v>6148000</v>
      </c>
      <c r="AB4052" s="2">
        <v>6128800</v>
      </c>
      <c r="AC4052" s="2">
        <v>6079200</v>
      </c>
    </row>
    <row r="4053" spans="1:29">
      <c r="A4053" t="s">
        <v>14503</v>
      </c>
      <c r="B4053" t="s">
        <v>19</v>
      </c>
      <c r="C4053">
        <v>0</v>
      </c>
      <c r="D4053">
        <v>0</v>
      </c>
      <c r="E4053">
        <v>0</v>
      </c>
      <c r="F4053">
        <v>0</v>
      </c>
      <c r="G4053">
        <v>0</v>
      </c>
      <c r="H4053">
        <v>0</v>
      </c>
      <c r="I4053">
        <v>0</v>
      </c>
      <c r="J4053">
        <v>0</v>
      </c>
      <c r="K4053">
        <v>0</v>
      </c>
      <c r="L4053">
        <v>0</v>
      </c>
      <c r="M4053">
        <v>0</v>
      </c>
      <c r="N4053">
        <v>0</v>
      </c>
      <c r="O4053">
        <v>0</v>
      </c>
      <c r="P4053">
        <v>0</v>
      </c>
      <c r="Q4053">
        <v>0</v>
      </c>
      <c r="R4053">
        <v>0</v>
      </c>
      <c r="S4053">
        <v>0</v>
      </c>
      <c r="T4053">
        <v>0</v>
      </c>
      <c r="U4053">
        <v>0</v>
      </c>
      <c r="V4053">
        <v>0</v>
      </c>
      <c r="W4053">
        <v>0</v>
      </c>
      <c r="X4053">
        <v>0</v>
      </c>
      <c r="Y4053">
        <v>0</v>
      </c>
      <c r="Z4053">
        <v>0</v>
      </c>
      <c r="AA4053">
        <v>0</v>
      </c>
      <c r="AB4053">
        <v>0</v>
      </c>
      <c r="AC4053">
        <v>0</v>
      </c>
    </row>
    <row r="4054" spans="1:29">
      <c r="A4054" t="s">
        <v>14504</v>
      </c>
      <c r="B4054" t="s">
        <v>19</v>
      </c>
      <c r="C4054" s="2">
        <v>68553500000000</v>
      </c>
      <c r="D4054" s="2">
        <v>68582800000000</v>
      </c>
      <c r="E4054" s="2">
        <v>71918200000000</v>
      </c>
      <c r="F4054" s="2">
        <v>68745400000000</v>
      </c>
      <c r="G4054" s="2">
        <v>69850500000000</v>
      </c>
      <c r="H4054" s="2">
        <v>72182600000000</v>
      </c>
      <c r="I4054" s="2">
        <v>74762900000000</v>
      </c>
      <c r="J4054" s="2">
        <v>75945700000000</v>
      </c>
      <c r="K4054" s="2">
        <v>77335600000000</v>
      </c>
      <c r="L4054" s="2">
        <v>73115000000000</v>
      </c>
      <c r="M4054" s="2">
        <v>74221700000000</v>
      </c>
      <c r="N4054" s="2">
        <v>75403400000000</v>
      </c>
      <c r="O4054" s="2">
        <v>77135600000000</v>
      </c>
      <c r="P4054" s="2">
        <v>78762300000000</v>
      </c>
      <c r="Q4054" s="2">
        <v>80276400000000</v>
      </c>
      <c r="R4054" s="2">
        <v>80796200000000</v>
      </c>
      <c r="S4054" s="2">
        <v>82383100000000</v>
      </c>
      <c r="T4054" s="2">
        <v>82775400000000</v>
      </c>
      <c r="U4054" s="2">
        <v>82563600000000</v>
      </c>
      <c r="V4054" s="2">
        <v>83131600000000</v>
      </c>
      <c r="W4054" s="2">
        <v>83775200000000</v>
      </c>
      <c r="X4054" s="2">
        <v>84557700000000</v>
      </c>
      <c r="Y4054" s="2">
        <v>84488200000000</v>
      </c>
      <c r="Z4054" s="2">
        <v>84766900000000</v>
      </c>
      <c r="AA4054" s="2">
        <v>85741600000000</v>
      </c>
      <c r="AB4054" s="2">
        <v>86866100000000</v>
      </c>
      <c r="AC4054" s="2">
        <v>88061900000000</v>
      </c>
    </row>
    <row r="4055" spans="1:29">
      <c r="A4055" t="s">
        <v>14505</v>
      </c>
      <c r="B4055" t="s">
        <v>19</v>
      </c>
      <c r="C4055" s="2">
        <v>7399280000</v>
      </c>
      <c r="D4055" s="2">
        <v>7402440000</v>
      </c>
      <c r="E4055" s="2">
        <v>7762450000</v>
      </c>
      <c r="F4055" s="2">
        <v>7419990000</v>
      </c>
      <c r="G4055" s="2">
        <v>7539270000</v>
      </c>
      <c r="H4055" s="2">
        <v>7790980000</v>
      </c>
      <c r="I4055" s="2">
        <v>8069490000</v>
      </c>
      <c r="J4055" s="2">
        <v>8197150000</v>
      </c>
      <c r="K4055" s="2">
        <v>8347170000</v>
      </c>
      <c r="L4055" s="2">
        <v>7891620000</v>
      </c>
      <c r="M4055" s="2">
        <v>8011070000</v>
      </c>
      <c r="N4055" s="2">
        <v>8138620000</v>
      </c>
      <c r="O4055" s="2">
        <v>8325580000</v>
      </c>
      <c r="P4055" s="2">
        <v>8501170000</v>
      </c>
      <c r="Q4055" s="2">
        <v>8664590000</v>
      </c>
      <c r="R4055" s="2">
        <v>8720690000</v>
      </c>
      <c r="S4055" s="2">
        <v>8891970000</v>
      </c>
      <c r="T4055" s="2">
        <v>8934310000</v>
      </c>
      <c r="U4055" s="2">
        <v>8911450000</v>
      </c>
      <c r="V4055" s="2">
        <v>8972760000</v>
      </c>
      <c r="W4055" s="2">
        <v>9042230000</v>
      </c>
      <c r="X4055" s="2">
        <v>9126690000</v>
      </c>
      <c r="Y4055" s="2">
        <v>9119190000</v>
      </c>
      <c r="Z4055" s="2">
        <v>9149270000</v>
      </c>
      <c r="AA4055" s="2">
        <v>9254470000</v>
      </c>
      <c r="AB4055" s="2">
        <v>9375850000</v>
      </c>
      <c r="AC4055" s="2">
        <v>9504910000</v>
      </c>
    </row>
    <row r="4056" spans="1:29">
      <c r="A4056" t="s">
        <v>14506</v>
      </c>
      <c r="B4056" t="s">
        <v>19</v>
      </c>
      <c r="C4056" s="2">
        <v>41247100000</v>
      </c>
      <c r="D4056" s="2">
        <v>41264700000</v>
      </c>
      <c r="E4056" s="2">
        <v>43271600000</v>
      </c>
      <c r="F4056" s="2">
        <v>41362500000</v>
      </c>
      <c r="G4056" s="2">
        <v>42027500000</v>
      </c>
      <c r="H4056" s="2">
        <v>43430600000</v>
      </c>
      <c r="I4056" s="2">
        <v>44983200000</v>
      </c>
      <c r="J4056" s="2">
        <v>45694800000</v>
      </c>
      <c r="K4056" s="2">
        <v>46531100000</v>
      </c>
      <c r="L4056" s="2">
        <v>43991600000</v>
      </c>
      <c r="M4056" s="2">
        <v>44657500000</v>
      </c>
      <c r="N4056" s="2">
        <v>45368500000</v>
      </c>
      <c r="O4056" s="2">
        <v>46410700000</v>
      </c>
      <c r="P4056" s="2">
        <v>47389500000</v>
      </c>
      <c r="Q4056" s="2">
        <v>48300500000</v>
      </c>
      <c r="R4056" s="2">
        <v>48613200000</v>
      </c>
      <c r="S4056" s="2">
        <v>49568100000</v>
      </c>
      <c r="T4056" s="2">
        <v>49804100000</v>
      </c>
      <c r="U4056" s="2">
        <v>49676700000</v>
      </c>
      <c r="V4056" s="2">
        <v>50018400000</v>
      </c>
      <c r="W4056" s="2">
        <v>50405700000</v>
      </c>
      <c r="X4056" s="2">
        <v>50876500000</v>
      </c>
      <c r="Y4056" s="2">
        <v>50834700000</v>
      </c>
      <c r="Z4056" s="2">
        <v>51002300000</v>
      </c>
      <c r="AA4056" s="2">
        <v>51588800000</v>
      </c>
      <c r="AB4056" s="2">
        <v>52265400000</v>
      </c>
      <c r="AC4056" s="2">
        <v>52984800000</v>
      </c>
    </row>
    <row r="4057" spans="1:29">
      <c r="A4057" t="s">
        <v>14507</v>
      </c>
      <c r="B4057" t="s">
        <v>19</v>
      </c>
      <c r="C4057" s="2">
        <v>69004400000</v>
      </c>
      <c r="D4057" s="2">
        <v>69033900000</v>
      </c>
      <c r="E4057" s="2">
        <v>72391300000</v>
      </c>
      <c r="F4057" s="2">
        <v>69197500000</v>
      </c>
      <c r="G4057" s="2">
        <v>70309900000</v>
      </c>
      <c r="H4057" s="2">
        <v>72657400000</v>
      </c>
      <c r="I4057" s="2">
        <v>75254700000</v>
      </c>
      <c r="J4057" s="2">
        <v>76445200000</v>
      </c>
      <c r="K4057" s="2">
        <v>77844200000</v>
      </c>
      <c r="L4057" s="2">
        <v>73595900000</v>
      </c>
      <c r="M4057" s="2">
        <v>74709800000</v>
      </c>
      <c r="N4057" s="2">
        <v>75899400000</v>
      </c>
      <c r="O4057" s="2">
        <v>77642900000</v>
      </c>
      <c r="P4057" s="2">
        <v>79280400000</v>
      </c>
      <c r="Q4057" s="2">
        <v>80804400000</v>
      </c>
      <c r="R4057" s="2">
        <v>81327600000</v>
      </c>
      <c r="S4057" s="2">
        <v>82925000000</v>
      </c>
      <c r="T4057" s="2">
        <v>83319800000</v>
      </c>
      <c r="U4057" s="2">
        <v>83106700000</v>
      </c>
      <c r="V4057" s="2">
        <v>83678400000</v>
      </c>
      <c r="W4057" s="2">
        <v>84326200000</v>
      </c>
      <c r="X4057" s="2">
        <v>85113900000</v>
      </c>
      <c r="Y4057" s="2">
        <v>85044000000</v>
      </c>
      <c r="Z4057" s="2">
        <v>85324500000</v>
      </c>
      <c r="AA4057" s="2">
        <v>86305600000</v>
      </c>
      <c r="AB4057" s="2">
        <v>87437500000</v>
      </c>
      <c r="AC4057" s="2">
        <v>88641100000</v>
      </c>
    </row>
    <row r="4058" spans="1:29">
      <c r="A4058" t="s">
        <v>14508</v>
      </c>
      <c r="B4058" t="s">
        <v>19</v>
      </c>
      <c r="C4058" s="2">
        <v>2767460000</v>
      </c>
      <c r="D4058" s="2">
        <v>2768640000</v>
      </c>
      <c r="E4058" s="2">
        <v>2903300000</v>
      </c>
      <c r="F4058" s="2">
        <v>2775210000</v>
      </c>
      <c r="G4058" s="2">
        <v>2819820000</v>
      </c>
      <c r="H4058" s="2">
        <v>2913970000</v>
      </c>
      <c r="I4058" s="2">
        <v>3018130000</v>
      </c>
      <c r="J4058" s="2">
        <v>3065880000</v>
      </c>
      <c r="K4058" s="2">
        <v>3121990000</v>
      </c>
      <c r="L4058" s="2">
        <v>2951610000</v>
      </c>
      <c r="M4058" s="2">
        <v>2996280000</v>
      </c>
      <c r="N4058" s="2">
        <v>3043990000</v>
      </c>
      <c r="O4058" s="2">
        <v>3113920000</v>
      </c>
      <c r="P4058" s="2">
        <v>3179590000</v>
      </c>
      <c r="Q4058" s="2">
        <v>3240710000</v>
      </c>
      <c r="R4058" s="2">
        <v>3261690000</v>
      </c>
      <c r="S4058" s="2">
        <v>3325760000</v>
      </c>
      <c r="T4058" s="2">
        <v>3341590000</v>
      </c>
      <c r="U4058" s="2">
        <v>3333040000</v>
      </c>
      <c r="V4058" s="2">
        <v>3355970000</v>
      </c>
      <c r="W4058" s="2">
        <v>3381950000</v>
      </c>
      <c r="X4058" s="2">
        <v>3413540000</v>
      </c>
      <c r="Y4058" s="2">
        <v>3410740000</v>
      </c>
      <c r="Z4058" s="2">
        <v>3421990000</v>
      </c>
      <c r="AA4058" s="2">
        <v>3461340000</v>
      </c>
      <c r="AB4058" s="2">
        <v>3506730000</v>
      </c>
      <c r="AC4058" s="2">
        <v>3555010000</v>
      </c>
    </row>
    <row r="4059" spans="1:29">
      <c r="A4059" t="s">
        <v>14509</v>
      </c>
      <c r="B4059" t="s">
        <v>19</v>
      </c>
      <c r="C4059" s="2">
        <v>2600800000</v>
      </c>
      <c r="D4059" s="2">
        <v>2601910000</v>
      </c>
      <c r="E4059" s="2">
        <v>2728450000</v>
      </c>
      <c r="F4059" s="2">
        <v>2608070000</v>
      </c>
      <c r="G4059" s="2">
        <v>2650000000</v>
      </c>
      <c r="H4059" s="2">
        <v>2738480000</v>
      </c>
      <c r="I4059" s="2">
        <v>2836370000</v>
      </c>
      <c r="J4059" s="2">
        <v>2881240000</v>
      </c>
      <c r="K4059" s="2">
        <v>2933970000</v>
      </c>
      <c r="L4059" s="2">
        <v>2773850000</v>
      </c>
      <c r="M4059" s="2">
        <v>2815830000</v>
      </c>
      <c r="N4059" s="2">
        <v>2860670000</v>
      </c>
      <c r="O4059" s="2">
        <v>2926380000</v>
      </c>
      <c r="P4059" s="2">
        <v>2988100000</v>
      </c>
      <c r="Q4059" s="2">
        <v>3045540000</v>
      </c>
      <c r="R4059" s="2">
        <v>3065260000</v>
      </c>
      <c r="S4059" s="2">
        <v>3125470000</v>
      </c>
      <c r="T4059" s="2">
        <v>3140350000</v>
      </c>
      <c r="U4059" s="2">
        <v>3132310000</v>
      </c>
      <c r="V4059" s="2">
        <v>3153860000</v>
      </c>
      <c r="W4059" s="2">
        <v>3178280000</v>
      </c>
      <c r="X4059" s="2">
        <v>3207970000</v>
      </c>
      <c r="Y4059" s="2">
        <v>3205330000</v>
      </c>
      <c r="Z4059" s="2">
        <v>3215900000</v>
      </c>
      <c r="AA4059" s="2">
        <v>3252880000</v>
      </c>
      <c r="AB4059" s="2">
        <v>3295540000</v>
      </c>
      <c r="AC4059" s="2">
        <v>3340910000</v>
      </c>
    </row>
    <row r="4060" spans="1:29">
      <c r="A4060" t="s">
        <v>14510</v>
      </c>
      <c r="B4060" t="s">
        <v>19</v>
      </c>
      <c r="C4060" s="2">
        <v>1605960000</v>
      </c>
      <c r="D4060" s="2">
        <v>1606640000</v>
      </c>
      <c r="E4060" s="2">
        <v>1684780000</v>
      </c>
      <c r="F4060" s="2">
        <v>1610450000</v>
      </c>
      <c r="G4060" s="2">
        <v>1636340000</v>
      </c>
      <c r="H4060" s="2">
        <v>1690970000</v>
      </c>
      <c r="I4060" s="2">
        <v>1751420000</v>
      </c>
      <c r="J4060" s="2">
        <v>1779130000</v>
      </c>
      <c r="K4060" s="2">
        <v>1811690000</v>
      </c>
      <c r="L4060" s="2">
        <v>1712810000</v>
      </c>
      <c r="M4060" s="2">
        <v>1738740000</v>
      </c>
      <c r="N4060" s="2">
        <v>1766420000</v>
      </c>
      <c r="O4060" s="2">
        <v>1807000000</v>
      </c>
      <c r="P4060" s="2">
        <v>1845110000</v>
      </c>
      <c r="Q4060" s="2">
        <v>1880580000</v>
      </c>
      <c r="R4060" s="2">
        <v>1892760000</v>
      </c>
      <c r="S4060" s="2">
        <v>1929930000</v>
      </c>
      <c r="T4060" s="2">
        <v>1939120000</v>
      </c>
      <c r="U4060" s="2">
        <v>1934160000</v>
      </c>
      <c r="V4060" s="2">
        <v>1947470000</v>
      </c>
      <c r="W4060" s="2">
        <v>1962540000</v>
      </c>
      <c r="X4060" s="2">
        <v>1980880000</v>
      </c>
      <c r="Y4060" s="2">
        <v>1979250000</v>
      </c>
      <c r="Z4060" s="2">
        <v>1985780000</v>
      </c>
      <c r="AA4060" s="2">
        <v>2008610000</v>
      </c>
      <c r="AB4060" s="2">
        <v>2034950000</v>
      </c>
      <c r="AC4060" s="2">
        <v>2062970000</v>
      </c>
    </row>
    <row r="4061" spans="1:29">
      <c r="A4061" t="s">
        <v>14511</v>
      </c>
      <c r="B4061" t="s">
        <v>19</v>
      </c>
      <c r="C4061" s="2">
        <v>162792000</v>
      </c>
      <c r="D4061" s="2">
        <v>162861000</v>
      </c>
      <c r="E4061" s="2">
        <v>170782000</v>
      </c>
      <c r="F4061" s="2">
        <v>163248000</v>
      </c>
      <c r="G4061" s="2">
        <v>165872000</v>
      </c>
      <c r="H4061" s="2">
        <v>171410000</v>
      </c>
      <c r="I4061" s="2">
        <v>177537000</v>
      </c>
      <c r="J4061" s="2">
        <v>180346000</v>
      </c>
      <c r="K4061" s="2">
        <v>183646000</v>
      </c>
      <c r="L4061" s="2">
        <v>173624000</v>
      </c>
      <c r="M4061" s="2">
        <v>176252000</v>
      </c>
      <c r="N4061" s="2">
        <v>179058000</v>
      </c>
      <c r="O4061" s="2">
        <v>183172000</v>
      </c>
      <c r="P4061" s="2">
        <v>187035000</v>
      </c>
      <c r="Q4061" s="2">
        <v>190630000</v>
      </c>
      <c r="R4061" s="2">
        <v>191864000</v>
      </c>
      <c r="S4061" s="2">
        <v>195633000</v>
      </c>
      <c r="T4061" s="2">
        <v>196564000</v>
      </c>
      <c r="U4061" s="2">
        <v>196061000</v>
      </c>
      <c r="V4061" s="2">
        <v>197410000</v>
      </c>
      <c r="W4061" s="2">
        <v>198939000</v>
      </c>
      <c r="X4061" s="2">
        <v>200797000</v>
      </c>
      <c r="Y4061" s="2">
        <v>200632000</v>
      </c>
      <c r="Z4061" s="2">
        <v>201293000</v>
      </c>
      <c r="AA4061" s="2">
        <v>203608000</v>
      </c>
      <c r="AB4061" s="2">
        <v>206278000</v>
      </c>
      <c r="AC4061" s="2">
        <v>209118000</v>
      </c>
    </row>
    <row r="4062" spans="1:29">
      <c r="A4062" t="s">
        <v>14512</v>
      </c>
      <c r="B4062" t="s">
        <v>19</v>
      </c>
      <c r="C4062" s="2">
        <v>1188640000</v>
      </c>
      <c r="D4062" s="2">
        <v>1189150000</v>
      </c>
      <c r="E4062" s="2">
        <v>1246980000</v>
      </c>
      <c r="F4062" s="2">
        <v>1191970000</v>
      </c>
      <c r="G4062" s="2">
        <v>1211130000</v>
      </c>
      <c r="H4062" s="2">
        <v>1251560000</v>
      </c>
      <c r="I4062" s="2">
        <v>1296300000</v>
      </c>
      <c r="J4062" s="2">
        <v>1316810000</v>
      </c>
      <c r="K4062" s="2">
        <v>1340910000</v>
      </c>
      <c r="L4062" s="2">
        <v>1267730000</v>
      </c>
      <c r="M4062" s="2">
        <v>1286920000</v>
      </c>
      <c r="N4062" s="2">
        <v>1307410000</v>
      </c>
      <c r="O4062" s="2">
        <v>1337440000</v>
      </c>
      <c r="P4062" s="2">
        <v>1365650000</v>
      </c>
      <c r="Q4062" s="2">
        <v>1391900000</v>
      </c>
      <c r="R4062" s="2">
        <v>1400910000</v>
      </c>
      <c r="S4062" s="2">
        <v>1428430000</v>
      </c>
      <c r="T4062" s="2">
        <v>1435230000</v>
      </c>
      <c r="U4062" s="2">
        <v>1431560000</v>
      </c>
      <c r="V4062" s="2">
        <v>1441410000</v>
      </c>
      <c r="W4062" s="2">
        <v>1452570000</v>
      </c>
      <c r="X4062" s="2">
        <v>1466130000</v>
      </c>
      <c r="Y4062" s="2">
        <v>1464930000</v>
      </c>
      <c r="Z4062" s="2">
        <v>1469760000</v>
      </c>
      <c r="AA4062" s="2">
        <v>1486660000</v>
      </c>
      <c r="AB4062" s="2">
        <v>1506160000</v>
      </c>
      <c r="AC4062" s="2">
        <v>1526890000</v>
      </c>
    </row>
    <row r="4063" spans="1:29">
      <c r="A4063" t="s">
        <v>14513</v>
      </c>
      <c r="B4063" t="s">
        <v>19</v>
      </c>
      <c r="C4063" s="2">
        <v>1466420000</v>
      </c>
      <c r="D4063" s="2">
        <v>1467050000</v>
      </c>
      <c r="E4063" s="2">
        <v>1538390000</v>
      </c>
      <c r="F4063" s="2">
        <v>1470520000</v>
      </c>
      <c r="G4063" s="2">
        <v>1494160000</v>
      </c>
      <c r="H4063" s="2">
        <v>1544050000</v>
      </c>
      <c r="I4063" s="2">
        <v>1599240000</v>
      </c>
      <c r="J4063" s="2">
        <v>1624540000</v>
      </c>
      <c r="K4063" s="2">
        <v>1654280000</v>
      </c>
      <c r="L4063" s="2">
        <v>1563990000</v>
      </c>
      <c r="M4063" s="2">
        <v>1587670000</v>
      </c>
      <c r="N4063" s="2">
        <v>1612950000</v>
      </c>
      <c r="O4063" s="2">
        <v>1650000000</v>
      </c>
      <c r="P4063" s="2">
        <v>1684800000</v>
      </c>
      <c r="Q4063" s="2">
        <v>1717180000</v>
      </c>
      <c r="R4063" s="2">
        <v>1728300000</v>
      </c>
      <c r="S4063" s="2">
        <v>1762250000</v>
      </c>
      <c r="T4063" s="2">
        <v>1770640000</v>
      </c>
      <c r="U4063" s="2">
        <v>1766110000</v>
      </c>
      <c r="V4063" s="2">
        <v>1778260000</v>
      </c>
      <c r="W4063" s="2">
        <v>1792030000</v>
      </c>
      <c r="X4063" s="2">
        <v>1808760000</v>
      </c>
      <c r="Y4063" s="2">
        <v>1807280000</v>
      </c>
      <c r="Z4063" s="2">
        <v>1813240000</v>
      </c>
      <c r="AA4063" s="2">
        <v>1834090000</v>
      </c>
      <c r="AB4063" s="2">
        <v>1858140000</v>
      </c>
      <c r="AC4063" s="2">
        <v>1883720000</v>
      </c>
    </row>
    <row r="4064" spans="1:29">
      <c r="A4064" t="s">
        <v>14514</v>
      </c>
      <c r="B4064" t="s">
        <v>19</v>
      </c>
      <c r="C4064" s="2">
        <v>103360000</v>
      </c>
      <c r="D4064" s="2">
        <v>103404000</v>
      </c>
      <c r="E4064" s="2">
        <v>108433000</v>
      </c>
      <c r="F4064" s="2">
        <v>103649000</v>
      </c>
      <c r="G4064" s="2">
        <v>105315000</v>
      </c>
      <c r="H4064" s="2">
        <v>108832000</v>
      </c>
      <c r="I4064" s="2">
        <v>112722000</v>
      </c>
      <c r="J4064" s="2">
        <v>114505000</v>
      </c>
      <c r="K4064" s="2">
        <v>116601000</v>
      </c>
      <c r="L4064" s="2">
        <v>110237000</v>
      </c>
      <c r="M4064" s="2">
        <v>111906000</v>
      </c>
      <c r="N4064" s="2">
        <v>113688000</v>
      </c>
      <c r="O4064" s="2">
        <v>116299000</v>
      </c>
      <c r="P4064" s="2">
        <v>118752000</v>
      </c>
      <c r="Q4064" s="2">
        <v>121035000</v>
      </c>
      <c r="R4064" s="2">
        <v>121819000</v>
      </c>
      <c r="S4064" s="2">
        <v>124211000</v>
      </c>
      <c r="T4064" s="2">
        <v>124803000</v>
      </c>
      <c r="U4064" s="2">
        <v>124483000</v>
      </c>
      <c r="V4064" s="2">
        <v>125340000</v>
      </c>
      <c r="W4064" s="2">
        <v>126310000</v>
      </c>
      <c r="X4064" s="2">
        <v>127490000</v>
      </c>
      <c r="Y4064" s="2">
        <v>127385000</v>
      </c>
      <c r="Z4064" s="2">
        <v>127805000</v>
      </c>
      <c r="AA4064" s="2">
        <v>129275000</v>
      </c>
      <c r="AB4064" s="2">
        <v>130970000</v>
      </c>
      <c r="AC4064" s="2">
        <v>132773000</v>
      </c>
    </row>
    <row r="4065" spans="1:29">
      <c r="A4065" t="s">
        <v>14515</v>
      </c>
      <c r="B4065" t="s">
        <v>19</v>
      </c>
      <c r="C4065">
        <v>0</v>
      </c>
      <c r="D4065">
        <v>0</v>
      </c>
      <c r="E4065">
        <v>0</v>
      </c>
      <c r="F4065">
        <v>0</v>
      </c>
      <c r="G4065">
        <v>0</v>
      </c>
      <c r="H4065">
        <v>0</v>
      </c>
      <c r="I4065">
        <v>0</v>
      </c>
      <c r="J4065">
        <v>0</v>
      </c>
      <c r="K4065">
        <v>0</v>
      </c>
      <c r="L4065">
        <v>0</v>
      </c>
      <c r="M4065">
        <v>0</v>
      </c>
      <c r="N4065">
        <v>0</v>
      </c>
      <c r="O4065">
        <v>0</v>
      </c>
      <c r="P4065">
        <v>0</v>
      </c>
      <c r="Q4065">
        <v>0</v>
      </c>
      <c r="R4065">
        <v>0</v>
      </c>
      <c r="S4065">
        <v>0</v>
      </c>
      <c r="T4065">
        <v>0</v>
      </c>
      <c r="U4065">
        <v>0</v>
      </c>
      <c r="V4065">
        <v>0</v>
      </c>
      <c r="W4065">
        <v>0</v>
      </c>
      <c r="X4065">
        <v>0</v>
      </c>
      <c r="Y4065">
        <v>0</v>
      </c>
      <c r="Z4065">
        <v>0</v>
      </c>
      <c r="AA4065">
        <v>0</v>
      </c>
      <c r="AB4065">
        <v>0</v>
      </c>
      <c r="AC4065">
        <v>0</v>
      </c>
    </row>
    <row r="4066" spans="1:29">
      <c r="A4066" t="s">
        <v>14516</v>
      </c>
      <c r="B4066" t="s">
        <v>19</v>
      </c>
      <c r="C4066">
        <v>0</v>
      </c>
      <c r="D4066">
        <v>0</v>
      </c>
      <c r="E4066">
        <v>0</v>
      </c>
      <c r="F4066">
        <v>0</v>
      </c>
      <c r="G4066">
        <v>0</v>
      </c>
      <c r="H4066">
        <v>0</v>
      </c>
      <c r="I4066">
        <v>0</v>
      </c>
      <c r="J4066">
        <v>0</v>
      </c>
      <c r="K4066">
        <v>0</v>
      </c>
      <c r="L4066">
        <v>0</v>
      </c>
      <c r="M4066">
        <v>0</v>
      </c>
      <c r="N4066">
        <v>0</v>
      </c>
      <c r="O4066">
        <v>0</v>
      </c>
      <c r="P4066">
        <v>0</v>
      </c>
      <c r="Q4066">
        <v>0</v>
      </c>
      <c r="R4066">
        <v>0</v>
      </c>
      <c r="S4066">
        <v>0</v>
      </c>
      <c r="T4066">
        <v>0</v>
      </c>
      <c r="U4066">
        <v>0</v>
      </c>
      <c r="V4066">
        <v>0</v>
      </c>
      <c r="W4066">
        <v>0</v>
      </c>
      <c r="X4066">
        <v>0</v>
      </c>
      <c r="Y4066">
        <v>0</v>
      </c>
      <c r="Z4066">
        <v>0</v>
      </c>
      <c r="AA4066">
        <v>0</v>
      </c>
      <c r="AB4066">
        <v>0</v>
      </c>
      <c r="AC4066">
        <v>0</v>
      </c>
    </row>
    <row r="4067" spans="1:29">
      <c r="A4067" t="s">
        <v>14517</v>
      </c>
      <c r="B4067" t="s">
        <v>19</v>
      </c>
      <c r="C4067">
        <v>0</v>
      </c>
      <c r="D4067">
        <v>0</v>
      </c>
      <c r="E4067">
        <v>0</v>
      </c>
      <c r="F4067">
        <v>0</v>
      </c>
      <c r="G4067">
        <v>0</v>
      </c>
      <c r="H4067">
        <v>0</v>
      </c>
      <c r="I4067">
        <v>0</v>
      </c>
      <c r="J4067">
        <v>0</v>
      </c>
      <c r="K4067">
        <v>0</v>
      </c>
      <c r="L4067">
        <v>0</v>
      </c>
      <c r="M4067">
        <v>0</v>
      </c>
      <c r="N4067">
        <v>0</v>
      </c>
      <c r="O4067">
        <v>0</v>
      </c>
      <c r="P4067">
        <v>0</v>
      </c>
      <c r="Q4067">
        <v>0</v>
      </c>
      <c r="R4067">
        <v>0</v>
      </c>
      <c r="S4067">
        <v>0</v>
      </c>
      <c r="T4067">
        <v>0</v>
      </c>
      <c r="U4067">
        <v>0</v>
      </c>
      <c r="V4067">
        <v>0</v>
      </c>
      <c r="W4067">
        <v>0</v>
      </c>
      <c r="X4067">
        <v>0</v>
      </c>
      <c r="Y4067">
        <v>0</v>
      </c>
      <c r="Z4067">
        <v>0</v>
      </c>
      <c r="AA4067">
        <v>0</v>
      </c>
      <c r="AB4067">
        <v>0</v>
      </c>
      <c r="AC4067">
        <v>0</v>
      </c>
    </row>
    <row r="4068" spans="1:29">
      <c r="A4068" t="s">
        <v>14518</v>
      </c>
      <c r="B4068" t="s">
        <v>19</v>
      </c>
      <c r="C4068">
        <v>0</v>
      </c>
      <c r="D4068">
        <v>0</v>
      </c>
      <c r="E4068">
        <v>0</v>
      </c>
      <c r="F4068">
        <v>0</v>
      </c>
      <c r="G4068">
        <v>0</v>
      </c>
      <c r="H4068">
        <v>0</v>
      </c>
      <c r="I4068">
        <v>0</v>
      </c>
      <c r="J4068">
        <v>0</v>
      </c>
      <c r="K4068">
        <v>0</v>
      </c>
      <c r="L4068">
        <v>0</v>
      </c>
      <c r="M4068">
        <v>0</v>
      </c>
      <c r="N4068">
        <v>0</v>
      </c>
      <c r="O4068">
        <v>0</v>
      </c>
      <c r="P4068">
        <v>0</v>
      </c>
      <c r="Q4068">
        <v>0</v>
      </c>
      <c r="R4068">
        <v>0</v>
      </c>
      <c r="S4068">
        <v>0</v>
      </c>
      <c r="T4068">
        <v>0</v>
      </c>
      <c r="U4068">
        <v>0</v>
      </c>
      <c r="V4068">
        <v>0</v>
      </c>
      <c r="W4068">
        <v>0</v>
      </c>
      <c r="X4068">
        <v>0</v>
      </c>
      <c r="Y4068">
        <v>0</v>
      </c>
      <c r="Z4068">
        <v>0</v>
      </c>
      <c r="AA4068">
        <v>0</v>
      </c>
      <c r="AB4068">
        <v>0</v>
      </c>
      <c r="AC4068">
        <v>0</v>
      </c>
    </row>
    <row r="4069" spans="1:29">
      <c r="A4069" t="s">
        <v>14519</v>
      </c>
      <c r="B4069" t="s">
        <v>19</v>
      </c>
      <c r="C4069">
        <v>0</v>
      </c>
      <c r="D4069">
        <v>0</v>
      </c>
      <c r="E4069">
        <v>0</v>
      </c>
      <c r="F4069">
        <v>0</v>
      </c>
      <c r="G4069">
        <v>0</v>
      </c>
      <c r="H4069">
        <v>0</v>
      </c>
      <c r="I4069">
        <v>0</v>
      </c>
      <c r="J4069">
        <v>0</v>
      </c>
      <c r="K4069">
        <v>0</v>
      </c>
      <c r="L4069">
        <v>0</v>
      </c>
      <c r="M4069">
        <v>0</v>
      </c>
      <c r="N4069">
        <v>0</v>
      </c>
      <c r="O4069">
        <v>0</v>
      </c>
      <c r="P4069">
        <v>0</v>
      </c>
      <c r="Q4069">
        <v>0</v>
      </c>
      <c r="R4069">
        <v>0</v>
      </c>
      <c r="S4069">
        <v>0</v>
      </c>
      <c r="T4069">
        <v>0</v>
      </c>
      <c r="U4069">
        <v>0</v>
      </c>
      <c r="V4069">
        <v>0</v>
      </c>
      <c r="W4069">
        <v>0</v>
      </c>
      <c r="X4069">
        <v>0</v>
      </c>
      <c r="Y4069">
        <v>0</v>
      </c>
      <c r="Z4069">
        <v>0</v>
      </c>
      <c r="AA4069">
        <v>0</v>
      </c>
      <c r="AB4069">
        <v>0</v>
      </c>
      <c r="AC4069">
        <v>0</v>
      </c>
    </row>
    <row r="4070" spans="1:29">
      <c r="A4070" t="s">
        <v>14520</v>
      </c>
      <c r="B4070" t="s">
        <v>19</v>
      </c>
      <c r="C4070">
        <v>0</v>
      </c>
      <c r="D4070">
        <v>0</v>
      </c>
      <c r="E4070">
        <v>0</v>
      </c>
      <c r="F4070">
        <v>0</v>
      </c>
      <c r="G4070">
        <v>0</v>
      </c>
      <c r="H4070">
        <v>0</v>
      </c>
      <c r="I4070">
        <v>0</v>
      </c>
      <c r="J4070">
        <v>0</v>
      </c>
      <c r="K4070">
        <v>0</v>
      </c>
      <c r="L4070">
        <v>0</v>
      </c>
      <c r="M4070">
        <v>0</v>
      </c>
      <c r="N4070">
        <v>0</v>
      </c>
      <c r="O4070">
        <v>0</v>
      </c>
      <c r="P4070">
        <v>0</v>
      </c>
      <c r="Q4070">
        <v>0</v>
      </c>
      <c r="R4070">
        <v>0</v>
      </c>
      <c r="S4070">
        <v>0</v>
      </c>
      <c r="T4070">
        <v>0</v>
      </c>
      <c r="U4070">
        <v>0</v>
      </c>
      <c r="V4070">
        <v>0</v>
      </c>
      <c r="W4070">
        <v>0</v>
      </c>
      <c r="X4070">
        <v>0</v>
      </c>
      <c r="Y4070">
        <v>0</v>
      </c>
      <c r="Z4070">
        <v>0</v>
      </c>
      <c r="AA4070">
        <v>0</v>
      </c>
      <c r="AB4070">
        <v>0</v>
      </c>
      <c r="AC4070">
        <v>0</v>
      </c>
    </row>
    <row r="4071" spans="1:29">
      <c r="A4071" t="s">
        <v>14521</v>
      </c>
      <c r="B4071" t="s">
        <v>19</v>
      </c>
      <c r="C4071">
        <v>0</v>
      </c>
      <c r="D4071">
        <v>0</v>
      </c>
      <c r="E4071">
        <v>0</v>
      </c>
      <c r="F4071">
        <v>0</v>
      </c>
      <c r="G4071">
        <v>0</v>
      </c>
      <c r="H4071">
        <v>0</v>
      </c>
      <c r="I4071">
        <v>0</v>
      </c>
      <c r="J4071">
        <v>0</v>
      </c>
      <c r="K4071">
        <v>0</v>
      </c>
      <c r="L4071">
        <v>0</v>
      </c>
      <c r="M4071">
        <v>0</v>
      </c>
      <c r="N4071">
        <v>0</v>
      </c>
      <c r="O4071">
        <v>0</v>
      </c>
      <c r="P4071">
        <v>0</v>
      </c>
      <c r="Q4071">
        <v>0</v>
      </c>
      <c r="R4071">
        <v>0</v>
      </c>
      <c r="S4071">
        <v>0</v>
      </c>
      <c r="T4071">
        <v>0</v>
      </c>
      <c r="U4071">
        <v>0</v>
      </c>
      <c r="V4071">
        <v>0</v>
      </c>
      <c r="W4071">
        <v>0</v>
      </c>
      <c r="X4071">
        <v>0</v>
      </c>
      <c r="Y4071">
        <v>0</v>
      </c>
      <c r="Z4071">
        <v>0</v>
      </c>
      <c r="AA4071">
        <v>0</v>
      </c>
      <c r="AB4071">
        <v>0</v>
      </c>
      <c r="AC4071">
        <v>0</v>
      </c>
    </row>
    <row r="4072" spans="1:29">
      <c r="A4072" t="s">
        <v>14522</v>
      </c>
      <c r="B4072" t="s">
        <v>19</v>
      </c>
      <c r="C4072">
        <v>0</v>
      </c>
      <c r="D4072">
        <v>0</v>
      </c>
      <c r="E4072">
        <v>0</v>
      </c>
      <c r="F4072">
        <v>0</v>
      </c>
      <c r="G4072">
        <v>0</v>
      </c>
      <c r="H4072">
        <v>0</v>
      </c>
      <c r="I4072">
        <v>0</v>
      </c>
      <c r="J4072">
        <v>0</v>
      </c>
      <c r="K4072">
        <v>0</v>
      </c>
      <c r="L4072">
        <v>0</v>
      </c>
      <c r="M4072">
        <v>0</v>
      </c>
      <c r="N4072">
        <v>0</v>
      </c>
      <c r="O4072">
        <v>0</v>
      </c>
      <c r="P4072">
        <v>0</v>
      </c>
      <c r="Q4072">
        <v>0</v>
      </c>
      <c r="R4072">
        <v>0</v>
      </c>
      <c r="S4072">
        <v>0</v>
      </c>
      <c r="T4072">
        <v>0</v>
      </c>
      <c r="U4072">
        <v>0</v>
      </c>
      <c r="V4072">
        <v>0</v>
      </c>
      <c r="W4072">
        <v>0</v>
      </c>
      <c r="X4072">
        <v>0</v>
      </c>
      <c r="Y4072">
        <v>0</v>
      </c>
      <c r="Z4072">
        <v>0</v>
      </c>
      <c r="AA4072">
        <v>0</v>
      </c>
      <c r="AB4072">
        <v>0</v>
      </c>
      <c r="AC4072">
        <v>0</v>
      </c>
    </row>
    <row r="4073" spans="1:29">
      <c r="A4073" t="s">
        <v>14523</v>
      </c>
      <c r="B4073" t="s">
        <v>19</v>
      </c>
      <c r="C4073">
        <v>0</v>
      </c>
      <c r="D4073">
        <v>0</v>
      </c>
      <c r="E4073">
        <v>0</v>
      </c>
      <c r="F4073">
        <v>0</v>
      </c>
      <c r="G4073">
        <v>0</v>
      </c>
      <c r="H4073">
        <v>0</v>
      </c>
      <c r="I4073">
        <v>0</v>
      </c>
      <c r="J4073">
        <v>0</v>
      </c>
      <c r="K4073">
        <v>0</v>
      </c>
      <c r="L4073">
        <v>0</v>
      </c>
      <c r="M4073">
        <v>0</v>
      </c>
      <c r="N4073">
        <v>0</v>
      </c>
      <c r="O4073">
        <v>0</v>
      </c>
      <c r="P4073">
        <v>0</v>
      </c>
      <c r="Q4073">
        <v>0</v>
      </c>
      <c r="R4073">
        <v>0</v>
      </c>
      <c r="S4073">
        <v>0</v>
      </c>
      <c r="T4073">
        <v>0</v>
      </c>
      <c r="U4073">
        <v>0</v>
      </c>
      <c r="V4073">
        <v>0</v>
      </c>
      <c r="W4073">
        <v>0</v>
      </c>
      <c r="X4073">
        <v>0</v>
      </c>
      <c r="Y4073">
        <v>0</v>
      </c>
      <c r="Z4073">
        <v>0</v>
      </c>
      <c r="AA4073">
        <v>0</v>
      </c>
      <c r="AB4073">
        <v>0</v>
      </c>
      <c r="AC4073">
        <v>0</v>
      </c>
    </row>
    <row r="4074" spans="1:29">
      <c r="A4074" t="s">
        <v>14524</v>
      </c>
      <c r="B4074" t="s">
        <v>19</v>
      </c>
      <c r="C4074">
        <v>0</v>
      </c>
      <c r="D4074">
        <v>0</v>
      </c>
      <c r="E4074">
        <v>0</v>
      </c>
      <c r="F4074">
        <v>0</v>
      </c>
      <c r="G4074">
        <v>0</v>
      </c>
      <c r="H4074">
        <v>0</v>
      </c>
      <c r="I4074">
        <v>0</v>
      </c>
      <c r="J4074">
        <v>0</v>
      </c>
      <c r="K4074">
        <v>0</v>
      </c>
      <c r="L4074">
        <v>0</v>
      </c>
      <c r="M4074">
        <v>0</v>
      </c>
      <c r="N4074">
        <v>0</v>
      </c>
      <c r="O4074">
        <v>0</v>
      </c>
      <c r="P4074">
        <v>0</v>
      </c>
      <c r="Q4074">
        <v>0</v>
      </c>
      <c r="R4074">
        <v>0</v>
      </c>
      <c r="S4074">
        <v>0</v>
      </c>
      <c r="T4074">
        <v>0</v>
      </c>
      <c r="U4074">
        <v>0</v>
      </c>
      <c r="V4074">
        <v>0</v>
      </c>
      <c r="W4074">
        <v>0</v>
      </c>
      <c r="X4074">
        <v>0</v>
      </c>
      <c r="Y4074">
        <v>0</v>
      </c>
      <c r="Z4074">
        <v>0</v>
      </c>
      <c r="AA4074">
        <v>0</v>
      </c>
      <c r="AB4074">
        <v>0</v>
      </c>
      <c r="AC4074">
        <v>0</v>
      </c>
    </row>
    <row r="4075" spans="1:29">
      <c r="A4075" t="s">
        <v>14525</v>
      </c>
      <c r="B4075" t="s">
        <v>19</v>
      </c>
      <c r="C4075">
        <v>0</v>
      </c>
      <c r="D4075">
        <v>0</v>
      </c>
      <c r="E4075">
        <v>0</v>
      </c>
      <c r="F4075">
        <v>0</v>
      </c>
      <c r="G4075">
        <v>0</v>
      </c>
      <c r="H4075">
        <v>0</v>
      </c>
      <c r="I4075">
        <v>0</v>
      </c>
      <c r="J4075">
        <v>0</v>
      </c>
      <c r="K4075">
        <v>0</v>
      </c>
      <c r="L4075">
        <v>0</v>
      </c>
      <c r="M4075">
        <v>0</v>
      </c>
      <c r="N4075">
        <v>0</v>
      </c>
      <c r="O4075">
        <v>0</v>
      </c>
      <c r="P4075">
        <v>0</v>
      </c>
      <c r="Q4075">
        <v>0</v>
      </c>
      <c r="R4075">
        <v>0</v>
      </c>
      <c r="S4075">
        <v>0</v>
      </c>
      <c r="T4075">
        <v>0</v>
      </c>
      <c r="U4075">
        <v>0</v>
      </c>
      <c r="V4075">
        <v>0</v>
      </c>
      <c r="W4075">
        <v>0</v>
      </c>
      <c r="X4075">
        <v>0</v>
      </c>
      <c r="Y4075">
        <v>0</v>
      </c>
      <c r="Z4075">
        <v>0</v>
      </c>
      <c r="AA4075">
        <v>0</v>
      </c>
      <c r="AB4075">
        <v>0</v>
      </c>
      <c r="AC4075">
        <v>0</v>
      </c>
    </row>
    <row r="4076" spans="1:29">
      <c r="A4076" t="s">
        <v>14526</v>
      </c>
      <c r="B4076" t="s">
        <v>19</v>
      </c>
      <c r="C4076">
        <v>0</v>
      </c>
      <c r="D4076">
        <v>0</v>
      </c>
      <c r="E4076">
        <v>0</v>
      </c>
      <c r="F4076">
        <v>0</v>
      </c>
      <c r="G4076">
        <v>0</v>
      </c>
      <c r="H4076">
        <v>0</v>
      </c>
      <c r="I4076">
        <v>0</v>
      </c>
      <c r="J4076">
        <v>0</v>
      </c>
      <c r="K4076">
        <v>0</v>
      </c>
      <c r="L4076">
        <v>0</v>
      </c>
      <c r="M4076">
        <v>0</v>
      </c>
      <c r="N4076">
        <v>0</v>
      </c>
      <c r="O4076">
        <v>0</v>
      </c>
      <c r="P4076">
        <v>0</v>
      </c>
      <c r="Q4076">
        <v>0</v>
      </c>
      <c r="R4076">
        <v>0</v>
      </c>
      <c r="S4076">
        <v>0</v>
      </c>
      <c r="T4076">
        <v>0</v>
      </c>
      <c r="U4076">
        <v>0</v>
      </c>
      <c r="V4076">
        <v>0</v>
      </c>
      <c r="W4076">
        <v>0</v>
      </c>
      <c r="X4076">
        <v>0</v>
      </c>
      <c r="Y4076">
        <v>0</v>
      </c>
      <c r="Z4076">
        <v>0</v>
      </c>
      <c r="AA4076">
        <v>0</v>
      </c>
      <c r="AB4076">
        <v>0</v>
      </c>
      <c r="AC4076">
        <v>0</v>
      </c>
    </row>
    <row r="4077" spans="1:29">
      <c r="A4077" t="s">
        <v>14527</v>
      </c>
      <c r="B4077" t="s">
        <v>19</v>
      </c>
      <c r="C4077">
        <v>0</v>
      </c>
      <c r="D4077">
        <v>0</v>
      </c>
      <c r="E4077">
        <v>0</v>
      </c>
      <c r="F4077">
        <v>0</v>
      </c>
      <c r="G4077">
        <v>0</v>
      </c>
      <c r="H4077">
        <v>0</v>
      </c>
      <c r="I4077">
        <v>0</v>
      </c>
      <c r="J4077">
        <v>0</v>
      </c>
      <c r="K4077">
        <v>0</v>
      </c>
      <c r="L4077">
        <v>0</v>
      </c>
      <c r="M4077">
        <v>0</v>
      </c>
      <c r="N4077">
        <v>0</v>
      </c>
      <c r="O4077">
        <v>0</v>
      </c>
      <c r="P4077">
        <v>0</v>
      </c>
      <c r="Q4077">
        <v>0</v>
      </c>
      <c r="R4077">
        <v>0</v>
      </c>
      <c r="S4077">
        <v>0</v>
      </c>
      <c r="T4077">
        <v>0</v>
      </c>
      <c r="U4077">
        <v>0</v>
      </c>
      <c r="V4077">
        <v>0</v>
      </c>
      <c r="W4077">
        <v>0</v>
      </c>
      <c r="X4077">
        <v>0</v>
      </c>
      <c r="Y4077">
        <v>0</v>
      </c>
      <c r="Z4077">
        <v>0</v>
      </c>
      <c r="AA4077">
        <v>0</v>
      </c>
      <c r="AB4077">
        <v>0</v>
      </c>
      <c r="AC4077">
        <v>0</v>
      </c>
    </row>
    <row r="4078" spans="1:29">
      <c r="A4078" t="s">
        <v>14528</v>
      </c>
      <c r="B4078" t="s">
        <v>19</v>
      </c>
      <c r="C4078" s="2">
        <v>13005000000000</v>
      </c>
      <c r="D4078" s="2">
        <v>13010300000000</v>
      </c>
      <c r="E4078" s="2">
        <v>13143000000000</v>
      </c>
      <c r="F4078" s="2">
        <v>13344600000000</v>
      </c>
      <c r="G4078" s="2">
        <v>13625800000000</v>
      </c>
      <c r="H4078" s="2">
        <v>13933600000000</v>
      </c>
      <c r="I4078" s="2">
        <v>14167000000000</v>
      </c>
      <c r="J4078" s="2">
        <v>14368600000000</v>
      </c>
      <c r="K4078" s="2">
        <v>14501300000000</v>
      </c>
      <c r="L4078" s="2">
        <v>14501300000000</v>
      </c>
      <c r="M4078" s="2">
        <v>14405800000000</v>
      </c>
      <c r="N4078" s="2">
        <v>14379300000000</v>
      </c>
      <c r="O4078" s="2">
        <v>14379300000000</v>
      </c>
      <c r="P4078" s="2">
        <v>14342100000000</v>
      </c>
      <c r="Q4078" s="2">
        <v>14315600000000</v>
      </c>
      <c r="R4078" s="2">
        <v>14289100000000</v>
      </c>
      <c r="S4078" s="2">
        <v>14241300000000</v>
      </c>
      <c r="T4078" s="2">
        <v>14167000000000</v>
      </c>
      <c r="U4078" s="2">
        <v>14108700000000</v>
      </c>
      <c r="V4078" s="2">
        <v>14013100000000</v>
      </c>
      <c r="W4078" s="2">
        <v>13907000000000</v>
      </c>
      <c r="X4078" s="2">
        <v>13848700000000</v>
      </c>
      <c r="Y4078" s="2">
        <v>13795600000000</v>
      </c>
      <c r="Z4078" s="2">
        <v>13758500000000</v>
      </c>
      <c r="AA4078" s="2">
        <v>13726600000000</v>
      </c>
      <c r="AB4078" s="2">
        <v>13694800000000</v>
      </c>
      <c r="AC4078" s="2">
        <v>13636400000000</v>
      </c>
    </row>
    <row r="4079" spans="1:29">
      <c r="A4079" t="s">
        <v>14529</v>
      </c>
      <c r="B4079" t="s">
        <v>19</v>
      </c>
      <c r="C4079" s="2">
        <v>1403690000</v>
      </c>
      <c r="D4079" s="2">
        <v>1404260000</v>
      </c>
      <c r="E4079" s="2">
        <v>1418580000</v>
      </c>
      <c r="F4079" s="2">
        <v>1440340000</v>
      </c>
      <c r="G4079" s="2">
        <v>1470690000</v>
      </c>
      <c r="H4079" s="2">
        <v>1503910000</v>
      </c>
      <c r="I4079" s="2">
        <v>1529110000</v>
      </c>
      <c r="J4079" s="2">
        <v>1550870000</v>
      </c>
      <c r="K4079" s="2">
        <v>1565190000</v>
      </c>
      <c r="L4079" s="2">
        <v>1565190000</v>
      </c>
      <c r="M4079" s="2">
        <v>1554880000</v>
      </c>
      <c r="N4079" s="2">
        <v>1552020000</v>
      </c>
      <c r="O4079" s="2">
        <v>1552020000</v>
      </c>
      <c r="P4079" s="2">
        <v>1548010000</v>
      </c>
      <c r="Q4079" s="2">
        <v>1545140000</v>
      </c>
      <c r="R4079" s="2">
        <v>1542280000</v>
      </c>
      <c r="S4079" s="2">
        <v>1537130000</v>
      </c>
      <c r="T4079" s="2">
        <v>1529110000</v>
      </c>
      <c r="U4079" s="2">
        <v>1522810000</v>
      </c>
      <c r="V4079" s="2">
        <v>1512500000</v>
      </c>
      <c r="W4079" s="2">
        <v>1501050000</v>
      </c>
      <c r="X4079" s="2">
        <v>1494750000</v>
      </c>
      <c r="Y4079" s="2">
        <v>1489020000</v>
      </c>
      <c r="Z4079" s="2">
        <v>1485010000</v>
      </c>
      <c r="AA4079" s="2">
        <v>1481570000</v>
      </c>
      <c r="AB4079" s="2">
        <v>1478140000</v>
      </c>
      <c r="AC4079" s="2">
        <v>1471840000</v>
      </c>
    </row>
    <row r="4080" spans="1:29">
      <c r="A4080" t="s">
        <v>14530</v>
      </c>
      <c r="B4080" t="s">
        <v>19</v>
      </c>
      <c r="C4080" s="2">
        <v>7824820000</v>
      </c>
      <c r="D4080" s="2">
        <v>7828010000</v>
      </c>
      <c r="E4080" s="2">
        <v>7907820000</v>
      </c>
      <c r="F4080" s="2">
        <v>8029140000</v>
      </c>
      <c r="G4080" s="2">
        <v>8198340000</v>
      </c>
      <c r="H4080" s="2">
        <v>8383500000</v>
      </c>
      <c r="I4080" s="2">
        <v>8523970000</v>
      </c>
      <c r="J4080" s="2">
        <v>8645290000</v>
      </c>
      <c r="K4080" s="2">
        <v>8725100000</v>
      </c>
      <c r="L4080" s="2">
        <v>8725100000</v>
      </c>
      <c r="M4080" s="2">
        <v>8667640000</v>
      </c>
      <c r="N4080" s="2">
        <v>8651680000</v>
      </c>
      <c r="O4080" s="2">
        <v>8651680000</v>
      </c>
      <c r="P4080" s="2">
        <v>8629330000</v>
      </c>
      <c r="Q4080" s="2">
        <v>8613360000</v>
      </c>
      <c r="R4080" s="2">
        <v>8597400000</v>
      </c>
      <c r="S4080" s="2">
        <v>8568670000</v>
      </c>
      <c r="T4080" s="2">
        <v>8523970000</v>
      </c>
      <c r="U4080" s="2">
        <v>8488860000</v>
      </c>
      <c r="V4080" s="2">
        <v>8431390000</v>
      </c>
      <c r="W4080" s="2">
        <v>8367540000</v>
      </c>
      <c r="X4080" s="2">
        <v>8332420000</v>
      </c>
      <c r="Y4080" s="2">
        <v>8300500000</v>
      </c>
      <c r="Z4080" s="2">
        <v>8278150000</v>
      </c>
      <c r="AA4080" s="2">
        <v>8259000000</v>
      </c>
      <c r="AB4080" s="2">
        <v>8239840000</v>
      </c>
      <c r="AC4080" s="2">
        <v>8204720000</v>
      </c>
    </row>
    <row r="4081" spans="1:29">
      <c r="A4081" t="s">
        <v>14531</v>
      </c>
      <c r="B4081" t="s">
        <v>19</v>
      </c>
      <c r="C4081" s="2">
        <v>13090500000</v>
      </c>
      <c r="D4081" s="2">
        <v>13095900000</v>
      </c>
      <c r="E4081" s="2">
        <v>13229400000</v>
      </c>
      <c r="F4081" s="2">
        <v>13432400000</v>
      </c>
      <c r="G4081" s="2">
        <v>13715400000</v>
      </c>
      <c r="H4081" s="2">
        <v>14025200000</v>
      </c>
      <c r="I4081" s="2">
        <v>14260200000</v>
      </c>
      <c r="J4081" s="2">
        <v>14463200000</v>
      </c>
      <c r="K4081" s="2">
        <v>14596700000</v>
      </c>
      <c r="L4081" s="2">
        <v>14596700000</v>
      </c>
      <c r="M4081" s="2">
        <v>14500500000</v>
      </c>
      <c r="N4081" s="2">
        <v>14473800000</v>
      </c>
      <c r="O4081" s="2">
        <v>14473800000</v>
      </c>
      <c r="P4081" s="2">
        <v>14436500000</v>
      </c>
      <c r="Q4081" s="2">
        <v>14409700000</v>
      </c>
      <c r="R4081" s="2">
        <v>14383000000</v>
      </c>
      <c r="S4081" s="2">
        <v>14335000000</v>
      </c>
      <c r="T4081" s="2">
        <v>14260200000</v>
      </c>
      <c r="U4081" s="2">
        <v>14201500000</v>
      </c>
      <c r="V4081" s="2">
        <v>14105300000</v>
      </c>
      <c r="W4081" s="2">
        <v>13998500000</v>
      </c>
      <c r="X4081" s="2">
        <v>13939700000</v>
      </c>
      <c r="Y4081" s="2">
        <v>13886300000</v>
      </c>
      <c r="Z4081" s="2">
        <v>13849000000</v>
      </c>
      <c r="AA4081" s="2">
        <v>13816900000</v>
      </c>
      <c r="AB4081" s="2">
        <v>13784900000</v>
      </c>
      <c r="AC4081" s="2">
        <v>13726100000</v>
      </c>
    </row>
    <row r="4082" spans="1:29">
      <c r="A4082" t="s">
        <v>14532</v>
      </c>
      <c r="B4082" t="s">
        <v>19</v>
      </c>
      <c r="C4082" s="2">
        <v>525004000</v>
      </c>
      <c r="D4082" s="2">
        <v>525218000</v>
      </c>
      <c r="E4082" s="2">
        <v>530573000</v>
      </c>
      <c r="F4082" s="2">
        <v>538713000</v>
      </c>
      <c r="G4082" s="2">
        <v>550066000</v>
      </c>
      <c r="H4082" s="2">
        <v>562489000</v>
      </c>
      <c r="I4082" s="2">
        <v>571914000</v>
      </c>
      <c r="J4082" s="2">
        <v>580054000</v>
      </c>
      <c r="K4082" s="2">
        <v>585409000</v>
      </c>
      <c r="L4082" s="2">
        <v>585409000</v>
      </c>
      <c r="M4082" s="2">
        <v>581553000</v>
      </c>
      <c r="N4082" s="2">
        <v>580482000</v>
      </c>
      <c r="O4082" s="2">
        <v>580482000</v>
      </c>
      <c r="P4082" s="2">
        <v>578983000</v>
      </c>
      <c r="Q4082" s="2">
        <v>577912000</v>
      </c>
      <c r="R4082" s="2">
        <v>576841000</v>
      </c>
      <c r="S4082" s="2">
        <v>574913000</v>
      </c>
      <c r="T4082" s="2">
        <v>571914000</v>
      </c>
      <c r="U4082" s="2">
        <v>569558000</v>
      </c>
      <c r="V4082" s="2">
        <v>565702000</v>
      </c>
      <c r="W4082" s="2">
        <v>561418000</v>
      </c>
      <c r="X4082" s="2">
        <v>559062000</v>
      </c>
      <c r="Y4082" s="2">
        <v>556920000</v>
      </c>
      <c r="Z4082" s="2">
        <v>555421000</v>
      </c>
      <c r="AA4082" s="2">
        <v>554135000</v>
      </c>
      <c r="AB4082" s="2">
        <v>552850000</v>
      </c>
      <c r="AC4082" s="2">
        <v>550494000</v>
      </c>
    </row>
    <row r="4083" spans="1:29">
      <c r="A4083" t="s">
        <v>14533</v>
      </c>
      <c r="B4083" t="s">
        <v>19</v>
      </c>
      <c r="C4083" s="2">
        <v>493386000</v>
      </c>
      <c r="D4083" s="2">
        <v>493588000</v>
      </c>
      <c r="E4083" s="2">
        <v>498620000</v>
      </c>
      <c r="F4083" s="2">
        <v>506270000</v>
      </c>
      <c r="G4083" s="2">
        <v>516938000</v>
      </c>
      <c r="H4083" s="2">
        <v>528614000</v>
      </c>
      <c r="I4083" s="2">
        <v>537471000</v>
      </c>
      <c r="J4083" s="2">
        <v>545120000</v>
      </c>
      <c r="K4083" s="2">
        <v>550153000</v>
      </c>
      <c r="L4083" s="2">
        <v>550153000</v>
      </c>
      <c r="M4083" s="2">
        <v>546530000</v>
      </c>
      <c r="N4083" s="2">
        <v>545523000</v>
      </c>
      <c r="O4083" s="2">
        <v>545523000</v>
      </c>
      <c r="P4083" s="2">
        <v>544114000</v>
      </c>
      <c r="Q4083" s="2">
        <v>543107000</v>
      </c>
      <c r="R4083" s="2">
        <v>542101000</v>
      </c>
      <c r="S4083" s="2">
        <v>540289000</v>
      </c>
      <c r="T4083" s="2">
        <v>537471000</v>
      </c>
      <c r="U4083" s="2">
        <v>535257000</v>
      </c>
      <c r="V4083" s="2">
        <v>531633000</v>
      </c>
      <c r="W4083" s="2">
        <v>527607000</v>
      </c>
      <c r="X4083" s="2">
        <v>525393000</v>
      </c>
      <c r="Y4083" s="2">
        <v>523380000</v>
      </c>
      <c r="Z4083" s="2">
        <v>521971000</v>
      </c>
      <c r="AA4083" s="2">
        <v>520763000</v>
      </c>
      <c r="AB4083" s="2">
        <v>519555000</v>
      </c>
      <c r="AC4083" s="2">
        <v>517341000</v>
      </c>
    </row>
    <row r="4084" spans="1:29">
      <c r="A4084" t="s">
        <v>14534</v>
      </c>
      <c r="B4084" t="s">
        <v>19</v>
      </c>
      <c r="C4084" s="2">
        <v>304659000</v>
      </c>
      <c r="D4084" s="2">
        <v>304784000</v>
      </c>
      <c r="E4084" s="2">
        <v>307891000</v>
      </c>
      <c r="F4084" s="2">
        <v>312614000</v>
      </c>
      <c r="G4084" s="2">
        <v>319202000</v>
      </c>
      <c r="H4084" s="2">
        <v>326412000</v>
      </c>
      <c r="I4084" s="2">
        <v>331881000</v>
      </c>
      <c r="J4084" s="2">
        <v>336604000</v>
      </c>
      <c r="K4084" s="2">
        <v>339712000</v>
      </c>
      <c r="L4084" s="2">
        <v>339712000</v>
      </c>
      <c r="M4084" s="2">
        <v>337474000</v>
      </c>
      <c r="N4084" s="2">
        <v>336853000</v>
      </c>
      <c r="O4084" s="2">
        <v>336853000</v>
      </c>
      <c r="P4084" s="2">
        <v>335983000</v>
      </c>
      <c r="Q4084" s="2">
        <v>335361000</v>
      </c>
      <c r="R4084" s="2">
        <v>334740000</v>
      </c>
      <c r="S4084" s="2">
        <v>333621000</v>
      </c>
      <c r="T4084" s="2">
        <v>331881000</v>
      </c>
      <c r="U4084" s="2">
        <v>330514000</v>
      </c>
      <c r="V4084" s="2">
        <v>328276000</v>
      </c>
      <c r="W4084" s="2">
        <v>325790000</v>
      </c>
      <c r="X4084" s="2">
        <v>324423000</v>
      </c>
      <c r="Y4084" s="2">
        <v>323180000</v>
      </c>
      <c r="Z4084" s="2">
        <v>322310000</v>
      </c>
      <c r="AA4084" s="2">
        <v>321564000</v>
      </c>
      <c r="AB4084" s="2">
        <v>320818000</v>
      </c>
      <c r="AC4084" s="2">
        <v>319451000</v>
      </c>
    </row>
    <row r="4085" spans="1:29">
      <c r="A4085" t="s">
        <v>14535</v>
      </c>
      <c r="B4085" t="s">
        <v>19</v>
      </c>
      <c r="C4085" s="2">
        <v>30882600</v>
      </c>
      <c r="D4085" s="2">
        <v>30895200</v>
      </c>
      <c r="E4085" s="2">
        <v>31210200</v>
      </c>
      <c r="F4085" s="2">
        <v>31689000</v>
      </c>
      <c r="G4085" s="2">
        <v>32356800</v>
      </c>
      <c r="H4085" s="2">
        <v>33087600</v>
      </c>
      <c r="I4085" s="2">
        <v>33642000</v>
      </c>
      <c r="J4085" s="2">
        <v>34120800</v>
      </c>
      <c r="K4085" s="2">
        <v>34435800</v>
      </c>
      <c r="L4085" s="2">
        <v>34435800</v>
      </c>
      <c r="M4085" s="2">
        <v>34209000</v>
      </c>
      <c r="N4085" s="2">
        <v>34146000</v>
      </c>
      <c r="O4085" s="2">
        <v>34146000</v>
      </c>
      <c r="P4085" s="2">
        <v>34057800</v>
      </c>
      <c r="Q4085" s="2">
        <v>33994800</v>
      </c>
      <c r="R4085" s="2">
        <v>33931800</v>
      </c>
      <c r="S4085" s="2">
        <v>33818400</v>
      </c>
      <c r="T4085" s="2">
        <v>33642000</v>
      </c>
      <c r="U4085" s="2">
        <v>33503400</v>
      </c>
      <c r="V4085" s="2">
        <v>33276600</v>
      </c>
      <c r="W4085" s="2">
        <v>33024600</v>
      </c>
      <c r="X4085" s="2">
        <v>32886000</v>
      </c>
      <c r="Y4085" s="2">
        <v>32760000</v>
      </c>
      <c r="Z4085" s="2">
        <v>32671800</v>
      </c>
      <c r="AA4085" s="2">
        <v>32596200</v>
      </c>
      <c r="AB4085" s="2">
        <v>32520600</v>
      </c>
      <c r="AC4085" s="2">
        <v>32382000</v>
      </c>
    </row>
    <row r="4086" spans="1:29">
      <c r="A4086" t="s">
        <v>14536</v>
      </c>
      <c r="B4086" t="s">
        <v>19</v>
      </c>
      <c r="C4086" s="2">
        <v>225492000</v>
      </c>
      <c r="D4086" s="2">
        <v>225584000</v>
      </c>
      <c r="E4086" s="2">
        <v>227884000</v>
      </c>
      <c r="F4086" s="2">
        <v>231380000</v>
      </c>
      <c r="G4086" s="2">
        <v>236256000</v>
      </c>
      <c r="H4086" s="2">
        <v>241592000</v>
      </c>
      <c r="I4086" s="2">
        <v>245640000</v>
      </c>
      <c r="J4086" s="2">
        <v>249136000</v>
      </c>
      <c r="K4086" s="2">
        <v>251436000</v>
      </c>
      <c r="L4086" s="2">
        <v>251436000</v>
      </c>
      <c r="M4086" s="2">
        <v>249780000</v>
      </c>
      <c r="N4086" s="2">
        <v>249320000</v>
      </c>
      <c r="O4086" s="2">
        <v>249320000</v>
      </c>
      <c r="P4086" s="2">
        <v>248676000</v>
      </c>
      <c r="Q4086" s="2">
        <v>248216000</v>
      </c>
      <c r="R4086" s="2">
        <v>247756000</v>
      </c>
      <c r="S4086" s="2">
        <v>246928000</v>
      </c>
      <c r="T4086" s="2">
        <v>245640000</v>
      </c>
      <c r="U4086" s="2">
        <v>244628000</v>
      </c>
      <c r="V4086" s="2">
        <v>242972000</v>
      </c>
      <c r="W4086" s="2">
        <v>241132000</v>
      </c>
      <c r="X4086" s="2">
        <v>240120000</v>
      </c>
      <c r="Y4086" s="2">
        <v>239200000</v>
      </c>
      <c r="Z4086" s="2">
        <v>238556000</v>
      </c>
      <c r="AA4086" s="2">
        <v>238004000</v>
      </c>
      <c r="AB4086" s="2">
        <v>237452000</v>
      </c>
      <c r="AC4086" s="2">
        <v>236440000</v>
      </c>
    </row>
    <row r="4087" spans="1:29">
      <c r="A4087" t="s">
        <v>14537</v>
      </c>
      <c r="B4087" t="s">
        <v>19</v>
      </c>
      <c r="C4087" s="2">
        <v>278188000</v>
      </c>
      <c r="D4087" s="2">
        <v>278302000</v>
      </c>
      <c r="E4087" s="2">
        <v>281140000</v>
      </c>
      <c r="F4087" s="2">
        <v>285452000</v>
      </c>
      <c r="G4087" s="2">
        <v>291468000</v>
      </c>
      <c r="H4087" s="2">
        <v>298051000</v>
      </c>
      <c r="I4087" s="2">
        <v>303045000</v>
      </c>
      <c r="J4087" s="2">
        <v>307358000</v>
      </c>
      <c r="K4087" s="2">
        <v>310196000</v>
      </c>
      <c r="L4087" s="2">
        <v>310196000</v>
      </c>
      <c r="M4087" s="2">
        <v>308152000</v>
      </c>
      <c r="N4087" s="2">
        <v>307585000</v>
      </c>
      <c r="O4087" s="2">
        <v>307585000</v>
      </c>
      <c r="P4087" s="2">
        <v>306790000</v>
      </c>
      <c r="Q4087" s="2">
        <v>306223000</v>
      </c>
      <c r="R4087" s="2">
        <v>305656000</v>
      </c>
      <c r="S4087" s="2">
        <v>304634000</v>
      </c>
      <c r="T4087" s="2">
        <v>303045000</v>
      </c>
      <c r="U4087" s="2">
        <v>301796000</v>
      </c>
      <c r="V4087" s="2">
        <v>299754000</v>
      </c>
      <c r="W4087" s="2">
        <v>297484000</v>
      </c>
      <c r="X4087" s="2">
        <v>296235000</v>
      </c>
      <c r="Y4087" s="2">
        <v>295100000</v>
      </c>
      <c r="Z4087" s="2">
        <v>294306000</v>
      </c>
      <c r="AA4087" s="2">
        <v>293624000</v>
      </c>
      <c r="AB4087" s="2">
        <v>292944000</v>
      </c>
      <c r="AC4087" s="2">
        <v>291695000</v>
      </c>
    </row>
    <row r="4088" spans="1:29">
      <c r="A4088" t="s">
        <v>14538</v>
      </c>
      <c r="B4088" t="s">
        <v>19</v>
      </c>
      <c r="C4088" s="2">
        <v>19608000</v>
      </c>
      <c r="D4088" s="2">
        <v>19616000</v>
      </c>
      <c r="E4088" s="2">
        <v>19816000</v>
      </c>
      <c r="F4088" s="2">
        <v>20120000</v>
      </c>
      <c r="G4088" s="2">
        <v>20544000</v>
      </c>
      <c r="H4088" s="2">
        <v>21008000</v>
      </c>
      <c r="I4088" s="2">
        <v>21360000</v>
      </c>
      <c r="J4088" s="2">
        <v>21664000</v>
      </c>
      <c r="K4088" s="2">
        <v>21864000</v>
      </c>
      <c r="L4088" s="2">
        <v>21864000</v>
      </c>
      <c r="M4088" s="2">
        <v>21720000</v>
      </c>
      <c r="N4088" s="2">
        <v>21680000</v>
      </c>
      <c r="O4088" s="2">
        <v>21680000</v>
      </c>
      <c r="P4088" s="2">
        <v>21624000</v>
      </c>
      <c r="Q4088" s="2">
        <v>21584000</v>
      </c>
      <c r="R4088" s="2">
        <v>21544000</v>
      </c>
      <c r="S4088" s="2">
        <v>21472000</v>
      </c>
      <c r="T4088" s="2">
        <v>21360000</v>
      </c>
      <c r="U4088" s="2">
        <v>21272000</v>
      </c>
      <c r="V4088" s="2">
        <v>21128000</v>
      </c>
      <c r="W4088" s="2">
        <v>20968000</v>
      </c>
      <c r="X4088" s="2">
        <v>20880000</v>
      </c>
      <c r="Y4088" s="2">
        <v>20800000</v>
      </c>
      <c r="Z4088" s="2">
        <v>20744000</v>
      </c>
      <c r="AA4088" s="2">
        <v>20696000</v>
      </c>
      <c r="AB4088" s="2">
        <v>20648000</v>
      </c>
      <c r="AC4088" s="2">
        <v>20560000</v>
      </c>
    </row>
    <row r="4089" spans="1:29">
      <c r="A4089" t="s">
        <v>14539</v>
      </c>
      <c r="B4089" t="s">
        <v>19</v>
      </c>
      <c r="C4089">
        <v>0</v>
      </c>
      <c r="D4089">
        <v>0</v>
      </c>
      <c r="E4089">
        <v>0</v>
      </c>
      <c r="F4089">
        <v>0</v>
      </c>
      <c r="G4089">
        <v>0</v>
      </c>
      <c r="H4089">
        <v>0</v>
      </c>
      <c r="I4089">
        <v>0</v>
      </c>
      <c r="J4089">
        <v>0</v>
      </c>
      <c r="K4089">
        <v>0</v>
      </c>
      <c r="L4089">
        <v>0</v>
      </c>
      <c r="M4089">
        <v>0</v>
      </c>
      <c r="N4089">
        <v>0</v>
      </c>
      <c r="O4089">
        <v>0</v>
      </c>
      <c r="P4089">
        <v>0</v>
      </c>
      <c r="Q4089">
        <v>0</v>
      </c>
      <c r="R4089">
        <v>0</v>
      </c>
      <c r="S4089">
        <v>0</v>
      </c>
      <c r="T4089">
        <v>0</v>
      </c>
      <c r="U4089">
        <v>0</v>
      </c>
      <c r="V4089">
        <v>0</v>
      </c>
      <c r="W4089">
        <v>0</v>
      </c>
      <c r="X4089">
        <v>0</v>
      </c>
      <c r="Y4089">
        <v>0</v>
      </c>
      <c r="Z4089">
        <v>0</v>
      </c>
      <c r="AA4089">
        <v>0</v>
      </c>
      <c r="AB4089">
        <v>0</v>
      </c>
      <c r="AC4089">
        <v>0</v>
      </c>
    </row>
    <row r="4090" spans="1:29">
      <c r="A4090" t="s">
        <v>14540</v>
      </c>
      <c r="B4090" t="s">
        <v>19</v>
      </c>
      <c r="C4090">
        <v>0</v>
      </c>
      <c r="D4090">
        <v>0</v>
      </c>
      <c r="E4090">
        <v>0</v>
      </c>
      <c r="F4090">
        <v>0</v>
      </c>
      <c r="G4090">
        <v>0</v>
      </c>
      <c r="H4090">
        <v>0</v>
      </c>
      <c r="I4090">
        <v>0</v>
      </c>
      <c r="J4090">
        <v>0</v>
      </c>
      <c r="K4090">
        <v>0</v>
      </c>
      <c r="L4090">
        <v>0</v>
      </c>
      <c r="M4090">
        <v>0</v>
      </c>
      <c r="N4090">
        <v>0</v>
      </c>
      <c r="O4090">
        <v>0</v>
      </c>
      <c r="P4090">
        <v>0</v>
      </c>
      <c r="Q4090">
        <v>0</v>
      </c>
      <c r="R4090">
        <v>0</v>
      </c>
      <c r="S4090">
        <v>0</v>
      </c>
      <c r="T4090">
        <v>0</v>
      </c>
      <c r="U4090">
        <v>0</v>
      </c>
      <c r="V4090">
        <v>0</v>
      </c>
      <c r="W4090">
        <v>0</v>
      </c>
      <c r="X4090">
        <v>0</v>
      </c>
      <c r="Y4090">
        <v>0</v>
      </c>
      <c r="Z4090">
        <v>0</v>
      </c>
      <c r="AA4090">
        <v>0</v>
      </c>
      <c r="AB4090">
        <v>0</v>
      </c>
      <c r="AC4090">
        <v>0</v>
      </c>
    </row>
    <row r="4091" spans="1:29">
      <c r="A4091" t="s">
        <v>14541</v>
      </c>
      <c r="B4091" t="s">
        <v>19</v>
      </c>
      <c r="C4091" s="2">
        <v>638022000</v>
      </c>
      <c r="D4091" s="2">
        <v>654594000</v>
      </c>
      <c r="E4091" s="2">
        <v>673238000</v>
      </c>
      <c r="F4091" s="2">
        <v>692295000</v>
      </c>
      <c r="G4091" s="2">
        <v>709282000</v>
      </c>
      <c r="H4091" s="2">
        <v>727096000</v>
      </c>
      <c r="I4091" s="2">
        <v>744083000</v>
      </c>
      <c r="J4091" s="2">
        <v>758583000</v>
      </c>
      <c r="K4091" s="2">
        <v>772255000</v>
      </c>
      <c r="L4091" s="2">
        <v>784270000</v>
      </c>
      <c r="M4091" s="2">
        <v>795870000</v>
      </c>
      <c r="N4091" s="2">
        <v>806228000</v>
      </c>
      <c r="O4091" s="2">
        <v>814928000</v>
      </c>
      <c r="P4091" s="2">
        <v>822386000</v>
      </c>
      <c r="Q4091" s="2">
        <v>829429000</v>
      </c>
      <c r="R4091" s="2">
        <v>837300000</v>
      </c>
      <c r="S4091" s="2">
        <v>844343000</v>
      </c>
      <c r="T4091" s="2">
        <v>851386000</v>
      </c>
      <c r="U4091" s="2">
        <v>858844000</v>
      </c>
      <c r="V4091" s="2">
        <v>865887000</v>
      </c>
      <c r="W4091" s="2">
        <v>872930000</v>
      </c>
      <c r="X4091" s="2">
        <v>879973000</v>
      </c>
      <c r="Y4091" s="2">
        <v>887016000</v>
      </c>
      <c r="Z4091" s="2">
        <v>894059000</v>
      </c>
      <c r="AA4091" s="2">
        <v>901517000</v>
      </c>
      <c r="AB4091" s="2">
        <v>908974000</v>
      </c>
      <c r="AC4091" s="2">
        <v>916432000</v>
      </c>
    </row>
    <row r="4092" spans="1:29">
      <c r="A4092" t="s">
        <v>14542</v>
      </c>
      <c r="B4092" t="s">
        <v>19</v>
      </c>
      <c r="C4092" s="2">
        <v>18867800000</v>
      </c>
      <c r="D4092" s="2">
        <v>19357800000</v>
      </c>
      <c r="E4092" s="2">
        <v>19909200000</v>
      </c>
      <c r="F4092" s="2">
        <v>20472800000</v>
      </c>
      <c r="G4092" s="2">
        <v>20975100000</v>
      </c>
      <c r="H4092" s="2">
        <v>21501900000</v>
      </c>
      <c r="I4092" s="2">
        <v>22004200000</v>
      </c>
      <c r="J4092" s="2">
        <v>22433000000</v>
      </c>
      <c r="K4092" s="2">
        <v>22837400000</v>
      </c>
      <c r="L4092" s="2">
        <v>23192700000</v>
      </c>
      <c r="M4092" s="2">
        <v>23535700000</v>
      </c>
      <c r="N4092" s="2">
        <v>23842000000</v>
      </c>
      <c r="O4092" s="2">
        <v>24099300000</v>
      </c>
      <c r="P4092" s="2">
        <v>24319800000</v>
      </c>
      <c r="Q4092" s="2">
        <v>24528100000</v>
      </c>
      <c r="R4092" s="2">
        <v>24760900000</v>
      </c>
      <c r="S4092" s="2">
        <v>24969200000</v>
      </c>
      <c r="T4092" s="2">
        <v>25177400000</v>
      </c>
      <c r="U4092" s="2">
        <v>25398000000</v>
      </c>
      <c r="V4092" s="2">
        <v>25606300000</v>
      </c>
      <c r="W4092" s="2">
        <v>25814500000</v>
      </c>
      <c r="X4092" s="2">
        <v>26022800000</v>
      </c>
      <c r="Y4092" s="2">
        <v>26231100000</v>
      </c>
      <c r="Z4092" s="2">
        <v>26439400000</v>
      </c>
      <c r="AA4092" s="2">
        <v>26659900000</v>
      </c>
      <c r="AB4092" s="2">
        <v>26880400000</v>
      </c>
      <c r="AC4092" s="2">
        <v>27101000000</v>
      </c>
    </row>
    <row r="4093" spans="1:29">
      <c r="A4093" t="s">
        <v>14543</v>
      </c>
      <c r="B4093" t="s">
        <v>19</v>
      </c>
      <c r="C4093" s="2">
        <v>7658570000</v>
      </c>
      <c r="D4093" s="2">
        <v>7857500000</v>
      </c>
      <c r="E4093" s="2">
        <v>8081290000</v>
      </c>
      <c r="F4093" s="2">
        <v>8310050000</v>
      </c>
      <c r="G4093" s="2">
        <v>8513950000</v>
      </c>
      <c r="H4093" s="2">
        <v>8727790000</v>
      </c>
      <c r="I4093" s="2">
        <v>8931690000</v>
      </c>
      <c r="J4093" s="2">
        <v>9105750000</v>
      </c>
      <c r="K4093" s="2">
        <v>9269860000</v>
      </c>
      <c r="L4093" s="2">
        <v>9414080000</v>
      </c>
      <c r="M4093" s="2">
        <v>9553330000</v>
      </c>
      <c r="N4093" s="2">
        <v>9677650000</v>
      </c>
      <c r="O4093" s="2">
        <v>9782090000</v>
      </c>
      <c r="P4093" s="2">
        <v>9871600000</v>
      </c>
      <c r="Q4093" s="2">
        <v>9956150000</v>
      </c>
      <c r="R4093" s="2">
        <v>10050600000</v>
      </c>
      <c r="S4093" s="2">
        <v>10135200000</v>
      </c>
      <c r="T4093" s="2">
        <v>10219700000</v>
      </c>
      <c r="U4093" s="2">
        <v>10309200000</v>
      </c>
      <c r="V4093" s="2">
        <v>10393800000</v>
      </c>
      <c r="W4093" s="2">
        <v>10478300000</v>
      </c>
      <c r="X4093" s="2">
        <v>10562900000</v>
      </c>
      <c r="Y4093" s="2">
        <v>10647400000</v>
      </c>
      <c r="Z4093" s="2">
        <v>10731900000</v>
      </c>
      <c r="AA4093" s="2">
        <v>10821500000</v>
      </c>
      <c r="AB4093" s="2">
        <v>10911000000</v>
      </c>
      <c r="AC4093" s="2">
        <v>11000500000</v>
      </c>
    </row>
    <row r="4094" spans="1:29">
      <c r="A4094" t="s">
        <v>14544</v>
      </c>
      <c r="B4094" t="s">
        <v>19</v>
      </c>
      <c r="C4094" s="2">
        <v>12922100000</v>
      </c>
      <c r="D4094" s="2">
        <v>13257800000</v>
      </c>
      <c r="E4094" s="2">
        <v>13635400000</v>
      </c>
      <c r="F4094" s="2">
        <v>14021400000</v>
      </c>
      <c r="G4094" s="2">
        <v>14365400000</v>
      </c>
      <c r="H4094" s="2">
        <v>14726200000</v>
      </c>
      <c r="I4094" s="2">
        <v>15070200000</v>
      </c>
      <c r="J4094" s="2">
        <v>15363900000</v>
      </c>
      <c r="K4094" s="2">
        <v>15640800000</v>
      </c>
      <c r="L4094" s="2">
        <v>15884200000</v>
      </c>
      <c r="M4094" s="2">
        <v>16119100000</v>
      </c>
      <c r="N4094" s="2">
        <v>16328900000</v>
      </c>
      <c r="O4094" s="2">
        <v>16505100000</v>
      </c>
      <c r="P4094" s="2">
        <v>16656100000</v>
      </c>
      <c r="Q4094" s="2">
        <v>16798800000</v>
      </c>
      <c r="R4094" s="2">
        <v>16958200000</v>
      </c>
      <c r="S4094" s="2">
        <v>17100900000</v>
      </c>
      <c r="T4094" s="2">
        <v>17243500000</v>
      </c>
      <c r="U4094" s="2">
        <v>17394500000</v>
      </c>
      <c r="V4094" s="2">
        <v>17537200000</v>
      </c>
      <c r="W4094" s="2">
        <v>17679800000</v>
      </c>
      <c r="X4094" s="2">
        <v>17822500000</v>
      </c>
      <c r="Y4094" s="2">
        <v>17965100000</v>
      </c>
      <c r="Z4094" s="2">
        <v>18107800000</v>
      </c>
      <c r="AA4094" s="2">
        <v>18258800000</v>
      </c>
      <c r="AB4094" s="2">
        <v>18409900000</v>
      </c>
      <c r="AC4094" s="2">
        <v>18560900000</v>
      </c>
    </row>
    <row r="4095" spans="1:29">
      <c r="A4095" t="s">
        <v>14545</v>
      </c>
      <c r="B4095" t="s">
        <v>19</v>
      </c>
      <c r="C4095" s="2">
        <v>11166700000</v>
      </c>
      <c r="D4095" s="2">
        <v>11456700000</v>
      </c>
      <c r="E4095" s="2">
        <v>11783000000</v>
      </c>
      <c r="F4095" s="2">
        <v>12116600000</v>
      </c>
      <c r="G4095" s="2">
        <v>12413900000</v>
      </c>
      <c r="H4095" s="2">
        <v>12725700000</v>
      </c>
      <c r="I4095" s="2">
        <v>13023000000</v>
      </c>
      <c r="J4095" s="2">
        <v>13276800000</v>
      </c>
      <c r="K4095" s="2">
        <v>13516100000</v>
      </c>
      <c r="L4095" s="2">
        <v>13726300000</v>
      </c>
      <c r="M4095" s="2">
        <v>13929400000</v>
      </c>
      <c r="N4095" s="2">
        <v>14110600000</v>
      </c>
      <c r="O4095" s="2">
        <v>14262900000</v>
      </c>
      <c r="P4095" s="2">
        <v>14393400000</v>
      </c>
      <c r="Q4095" s="2">
        <v>14516700000</v>
      </c>
      <c r="R4095" s="2">
        <v>14654500000</v>
      </c>
      <c r="S4095" s="2">
        <v>14777700000</v>
      </c>
      <c r="T4095" s="2">
        <v>14901000000</v>
      </c>
      <c r="U4095" s="2">
        <v>15031500000</v>
      </c>
      <c r="V4095" s="2">
        <v>15154800000</v>
      </c>
      <c r="W4095" s="2">
        <v>15278100000</v>
      </c>
      <c r="X4095" s="2">
        <v>15401300000</v>
      </c>
      <c r="Y4095" s="2">
        <v>15524600000</v>
      </c>
      <c r="Z4095" s="2">
        <v>15647900000</v>
      </c>
      <c r="AA4095" s="2">
        <v>15778400000</v>
      </c>
      <c r="AB4095" s="2">
        <v>15908900000</v>
      </c>
      <c r="AC4095" s="2">
        <v>16039400000</v>
      </c>
    </row>
    <row r="4096" spans="1:29">
      <c r="A4096" t="s">
        <v>14546</v>
      </c>
      <c r="B4096" t="s">
        <v>19</v>
      </c>
      <c r="C4096" s="2">
        <v>1098940000</v>
      </c>
      <c r="D4096" s="2">
        <v>1127490000</v>
      </c>
      <c r="E4096" s="2">
        <v>1159600000</v>
      </c>
      <c r="F4096" s="2">
        <v>1192430000</v>
      </c>
      <c r="G4096" s="2">
        <v>1221680000</v>
      </c>
      <c r="H4096" s="2">
        <v>1252370000</v>
      </c>
      <c r="I4096" s="2">
        <v>1281630000</v>
      </c>
      <c r="J4096" s="2">
        <v>1306600000</v>
      </c>
      <c r="K4096" s="2">
        <v>1330150000</v>
      </c>
      <c r="L4096" s="2">
        <v>1350840000</v>
      </c>
      <c r="M4096" s="2">
        <v>1370830000</v>
      </c>
      <c r="N4096" s="2">
        <v>1388670000</v>
      </c>
      <c r="O4096" s="2">
        <v>1403650000</v>
      </c>
      <c r="P4096" s="2">
        <v>1416500000</v>
      </c>
      <c r="Q4096" s="2">
        <v>1428630000</v>
      </c>
      <c r="R4096" s="2">
        <v>1442190000</v>
      </c>
      <c r="S4096" s="2">
        <v>1454320000</v>
      </c>
      <c r="T4096" s="2">
        <v>1466450000</v>
      </c>
      <c r="U4096" s="2">
        <v>1479290000</v>
      </c>
      <c r="V4096" s="2">
        <v>1491420000</v>
      </c>
      <c r="W4096" s="2">
        <v>1503560000</v>
      </c>
      <c r="X4096" s="2">
        <v>1515690000</v>
      </c>
      <c r="Y4096" s="2">
        <v>1527820000</v>
      </c>
      <c r="Z4096" s="2">
        <v>1539950000</v>
      </c>
      <c r="AA4096" s="2">
        <v>1552790000</v>
      </c>
      <c r="AB4096" s="2">
        <v>1565640000</v>
      </c>
      <c r="AC4096" s="2">
        <v>1578480000</v>
      </c>
    </row>
    <row r="4097" spans="1:29">
      <c r="A4097" t="s">
        <v>14547</v>
      </c>
      <c r="B4097" t="s">
        <v>19</v>
      </c>
      <c r="C4097" s="2">
        <v>409640000</v>
      </c>
      <c r="D4097" s="2">
        <v>420280000</v>
      </c>
      <c r="E4097" s="2">
        <v>432250000</v>
      </c>
      <c r="F4097" s="2">
        <v>444486000</v>
      </c>
      <c r="G4097" s="2">
        <v>455392000</v>
      </c>
      <c r="H4097" s="2">
        <v>466830000</v>
      </c>
      <c r="I4097" s="2">
        <v>477736000</v>
      </c>
      <c r="J4097" s="2">
        <v>487046000</v>
      </c>
      <c r="K4097" s="2">
        <v>495824000</v>
      </c>
      <c r="L4097" s="2">
        <v>503538000</v>
      </c>
      <c r="M4097" s="2">
        <v>510986000</v>
      </c>
      <c r="N4097" s="2">
        <v>517636000</v>
      </c>
      <c r="O4097" s="2">
        <v>523222000</v>
      </c>
      <c r="P4097" s="2">
        <v>528010000</v>
      </c>
      <c r="Q4097" s="2">
        <v>532532000</v>
      </c>
      <c r="R4097" s="2">
        <v>537586000</v>
      </c>
      <c r="S4097" s="2">
        <v>542108000</v>
      </c>
      <c r="T4097" s="2">
        <v>546630000</v>
      </c>
      <c r="U4097" s="2">
        <v>551418000</v>
      </c>
      <c r="V4097" s="2">
        <v>555940000</v>
      </c>
      <c r="W4097" s="2">
        <v>560462000</v>
      </c>
      <c r="X4097" s="2">
        <v>564984000</v>
      </c>
      <c r="Y4097" s="2">
        <v>569506000</v>
      </c>
      <c r="Z4097" s="2">
        <v>574028000</v>
      </c>
      <c r="AA4097" s="2">
        <v>578816000</v>
      </c>
      <c r="AB4097" s="2">
        <v>583604000</v>
      </c>
      <c r="AC4097" s="2">
        <v>588392000</v>
      </c>
    </row>
    <row r="4098" spans="1:29">
      <c r="A4098" t="s">
        <v>14548</v>
      </c>
      <c r="B4098" t="s">
        <v>19</v>
      </c>
      <c r="C4098" s="2">
        <v>3918380000</v>
      </c>
      <c r="D4098" s="2">
        <v>4020150000</v>
      </c>
      <c r="E4098" s="2">
        <v>4134650000</v>
      </c>
      <c r="F4098" s="2">
        <v>4251690000</v>
      </c>
      <c r="G4098" s="2">
        <v>4356010000</v>
      </c>
      <c r="H4098" s="2">
        <v>4465420000</v>
      </c>
      <c r="I4098" s="2">
        <v>4569740000</v>
      </c>
      <c r="J4098" s="2">
        <v>4658800000</v>
      </c>
      <c r="K4098" s="2">
        <v>4742760000</v>
      </c>
      <c r="L4098" s="2">
        <v>4816550000</v>
      </c>
      <c r="M4098" s="2">
        <v>4887790000</v>
      </c>
      <c r="N4098" s="2">
        <v>4951400000</v>
      </c>
      <c r="O4098" s="2">
        <v>5004830000</v>
      </c>
      <c r="P4098" s="2">
        <v>5050630000</v>
      </c>
      <c r="Q4098" s="2">
        <v>5093890000</v>
      </c>
      <c r="R4098" s="2">
        <v>5142230000</v>
      </c>
      <c r="S4098" s="2">
        <v>5185490000</v>
      </c>
      <c r="T4098" s="2">
        <v>5228740000</v>
      </c>
      <c r="U4098" s="2">
        <v>5274540000</v>
      </c>
      <c r="V4098" s="2">
        <v>5317800000</v>
      </c>
      <c r="W4098" s="2">
        <v>5361050000</v>
      </c>
      <c r="X4098" s="2">
        <v>5404310000</v>
      </c>
      <c r="Y4098" s="2">
        <v>5447560000</v>
      </c>
      <c r="Z4098" s="2">
        <v>5490820000</v>
      </c>
      <c r="AA4098" s="2">
        <v>5536610000</v>
      </c>
      <c r="AB4098" s="2">
        <v>5582410000</v>
      </c>
      <c r="AC4098" s="2">
        <v>5628210000</v>
      </c>
    </row>
    <row r="4099" spans="1:29">
      <c r="A4099" t="s">
        <v>14549</v>
      </c>
      <c r="B4099" t="s">
        <v>19</v>
      </c>
      <c r="C4099">
        <v>0</v>
      </c>
      <c r="D4099">
        <v>0</v>
      </c>
      <c r="E4099">
        <v>0</v>
      </c>
      <c r="F4099">
        <v>0</v>
      </c>
      <c r="G4099">
        <v>0</v>
      </c>
      <c r="H4099">
        <v>0</v>
      </c>
      <c r="I4099">
        <v>0</v>
      </c>
      <c r="J4099">
        <v>0</v>
      </c>
      <c r="K4099">
        <v>0</v>
      </c>
      <c r="L4099">
        <v>0</v>
      </c>
      <c r="M4099">
        <v>0</v>
      </c>
      <c r="N4099">
        <v>0</v>
      </c>
      <c r="O4099">
        <v>0</v>
      </c>
      <c r="P4099">
        <v>0</v>
      </c>
      <c r="Q4099">
        <v>0</v>
      </c>
      <c r="R4099">
        <v>0</v>
      </c>
      <c r="S4099">
        <v>0</v>
      </c>
      <c r="T4099">
        <v>0</v>
      </c>
      <c r="U4099">
        <v>0</v>
      </c>
      <c r="V4099">
        <v>0</v>
      </c>
      <c r="W4099">
        <v>0</v>
      </c>
      <c r="X4099">
        <v>0</v>
      </c>
      <c r="Y4099">
        <v>0</v>
      </c>
      <c r="Z4099">
        <v>0</v>
      </c>
      <c r="AA4099">
        <v>0</v>
      </c>
      <c r="AB4099">
        <v>0</v>
      </c>
      <c r="AC4099">
        <v>0</v>
      </c>
    </row>
    <row r="4100" spans="1:29">
      <c r="A4100" t="s">
        <v>14550</v>
      </c>
      <c r="B4100" t="s">
        <v>19</v>
      </c>
      <c r="C4100">
        <v>0</v>
      </c>
      <c r="D4100">
        <v>0</v>
      </c>
      <c r="E4100">
        <v>0</v>
      </c>
      <c r="F4100">
        <v>0</v>
      </c>
      <c r="G4100">
        <v>0</v>
      </c>
      <c r="H4100">
        <v>0</v>
      </c>
      <c r="I4100">
        <v>0</v>
      </c>
      <c r="J4100">
        <v>0</v>
      </c>
      <c r="K4100">
        <v>0</v>
      </c>
      <c r="L4100">
        <v>0</v>
      </c>
      <c r="M4100">
        <v>0</v>
      </c>
      <c r="N4100">
        <v>0</v>
      </c>
      <c r="O4100">
        <v>0</v>
      </c>
      <c r="P4100">
        <v>0</v>
      </c>
      <c r="Q4100">
        <v>0</v>
      </c>
      <c r="R4100">
        <v>0</v>
      </c>
      <c r="S4100">
        <v>0</v>
      </c>
      <c r="T4100">
        <v>0</v>
      </c>
      <c r="U4100">
        <v>0</v>
      </c>
      <c r="V4100">
        <v>0</v>
      </c>
      <c r="W4100">
        <v>0</v>
      </c>
      <c r="X4100">
        <v>0</v>
      </c>
      <c r="Y4100">
        <v>0</v>
      </c>
      <c r="Z4100">
        <v>0</v>
      </c>
      <c r="AA4100">
        <v>0</v>
      </c>
      <c r="AB4100">
        <v>0</v>
      </c>
      <c r="AC4100">
        <v>0</v>
      </c>
    </row>
    <row r="4101" spans="1:29">
      <c r="A4101" t="s">
        <v>14551</v>
      </c>
      <c r="B4101" t="s">
        <v>19</v>
      </c>
      <c r="C4101">
        <v>0</v>
      </c>
      <c r="D4101">
        <v>0</v>
      </c>
      <c r="E4101">
        <v>0</v>
      </c>
      <c r="F4101">
        <v>0</v>
      </c>
      <c r="G4101">
        <v>0</v>
      </c>
      <c r="H4101">
        <v>0</v>
      </c>
      <c r="I4101">
        <v>0</v>
      </c>
      <c r="J4101">
        <v>0</v>
      </c>
      <c r="K4101">
        <v>0</v>
      </c>
      <c r="L4101">
        <v>0</v>
      </c>
      <c r="M4101">
        <v>0</v>
      </c>
      <c r="N4101">
        <v>0</v>
      </c>
      <c r="O4101">
        <v>0</v>
      </c>
      <c r="P4101">
        <v>0</v>
      </c>
      <c r="Q4101">
        <v>0</v>
      </c>
      <c r="R4101">
        <v>0</v>
      </c>
      <c r="S4101">
        <v>0</v>
      </c>
      <c r="T4101">
        <v>0</v>
      </c>
      <c r="U4101">
        <v>0</v>
      </c>
      <c r="V4101">
        <v>0</v>
      </c>
      <c r="W4101">
        <v>0</v>
      </c>
      <c r="X4101">
        <v>0</v>
      </c>
      <c r="Y4101">
        <v>0</v>
      </c>
      <c r="Z4101">
        <v>0</v>
      </c>
      <c r="AA4101">
        <v>0</v>
      </c>
      <c r="AB4101">
        <v>0</v>
      </c>
      <c r="AC4101">
        <v>0</v>
      </c>
    </row>
    <row r="4102" spans="1:29">
      <c r="A4102" t="s">
        <v>14552</v>
      </c>
      <c r="B4102" t="s">
        <v>19</v>
      </c>
      <c r="C4102">
        <v>0</v>
      </c>
      <c r="D4102">
        <v>0</v>
      </c>
      <c r="E4102">
        <v>0</v>
      </c>
      <c r="F4102">
        <v>0</v>
      </c>
      <c r="G4102">
        <v>0</v>
      </c>
      <c r="H4102">
        <v>0</v>
      </c>
      <c r="I4102">
        <v>0</v>
      </c>
      <c r="J4102">
        <v>0</v>
      </c>
      <c r="K4102">
        <v>0</v>
      </c>
      <c r="L4102">
        <v>0</v>
      </c>
      <c r="M4102">
        <v>0</v>
      </c>
      <c r="N4102">
        <v>0</v>
      </c>
      <c r="O4102">
        <v>0</v>
      </c>
      <c r="P4102">
        <v>0</v>
      </c>
      <c r="Q4102">
        <v>0</v>
      </c>
      <c r="R4102">
        <v>0</v>
      </c>
      <c r="S4102">
        <v>0</v>
      </c>
      <c r="T4102">
        <v>0</v>
      </c>
      <c r="U4102">
        <v>0</v>
      </c>
      <c r="V4102">
        <v>0</v>
      </c>
      <c r="W4102">
        <v>0</v>
      </c>
      <c r="X4102">
        <v>0</v>
      </c>
      <c r="Y4102">
        <v>0</v>
      </c>
      <c r="Z4102">
        <v>0</v>
      </c>
      <c r="AA4102">
        <v>0</v>
      </c>
      <c r="AB4102">
        <v>0</v>
      </c>
      <c r="AC4102">
        <v>0</v>
      </c>
    </row>
    <row r="4103" spans="1:29">
      <c r="A4103" t="s">
        <v>14553</v>
      </c>
      <c r="B4103" t="s">
        <v>19</v>
      </c>
      <c r="C4103">
        <v>0</v>
      </c>
      <c r="D4103">
        <v>0</v>
      </c>
      <c r="E4103">
        <v>0</v>
      </c>
      <c r="F4103">
        <v>0</v>
      </c>
      <c r="G4103">
        <v>0</v>
      </c>
      <c r="H4103">
        <v>0</v>
      </c>
      <c r="I4103">
        <v>0</v>
      </c>
      <c r="J4103">
        <v>0</v>
      </c>
      <c r="K4103">
        <v>0</v>
      </c>
      <c r="L4103">
        <v>0</v>
      </c>
      <c r="M4103">
        <v>0</v>
      </c>
      <c r="N4103">
        <v>0</v>
      </c>
      <c r="O4103">
        <v>0</v>
      </c>
      <c r="P4103">
        <v>0</v>
      </c>
      <c r="Q4103">
        <v>0</v>
      </c>
      <c r="R4103">
        <v>0</v>
      </c>
      <c r="S4103">
        <v>0</v>
      </c>
      <c r="T4103">
        <v>0</v>
      </c>
      <c r="U4103">
        <v>0</v>
      </c>
      <c r="V4103">
        <v>0</v>
      </c>
      <c r="W4103">
        <v>0</v>
      </c>
      <c r="X4103">
        <v>0</v>
      </c>
      <c r="Y4103">
        <v>0</v>
      </c>
      <c r="Z4103">
        <v>0</v>
      </c>
      <c r="AA4103">
        <v>0</v>
      </c>
      <c r="AB4103">
        <v>0</v>
      </c>
      <c r="AC4103">
        <v>0</v>
      </c>
    </row>
    <row r="4104" spans="1:29">
      <c r="A4104" t="s">
        <v>14554</v>
      </c>
      <c r="B4104" t="s">
        <v>19</v>
      </c>
      <c r="C4104">
        <v>0</v>
      </c>
      <c r="D4104">
        <v>0</v>
      </c>
      <c r="E4104">
        <v>0</v>
      </c>
      <c r="F4104">
        <v>0</v>
      </c>
      <c r="G4104">
        <v>0</v>
      </c>
      <c r="H4104">
        <v>0</v>
      </c>
      <c r="I4104">
        <v>0</v>
      </c>
      <c r="J4104">
        <v>0</v>
      </c>
      <c r="K4104">
        <v>0</v>
      </c>
      <c r="L4104">
        <v>0</v>
      </c>
      <c r="M4104">
        <v>0</v>
      </c>
      <c r="N4104">
        <v>0</v>
      </c>
      <c r="O4104">
        <v>0</v>
      </c>
      <c r="P4104">
        <v>0</v>
      </c>
      <c r="Q4104">
        <v>0</v>
      </c>
      <c r="R4104">
        <v>0</v>
      </c>
      <c r="S4104">
        <v>0</v>
      </c>
      <c r="T4104">
        <v>0</v>
      </c>
      <c r="U4104">
        <v>0</v>
      </c>
      <c r="V4104">
        <v>0</v>
      </c>
      <c r="W4104">
        <v>0</v>
      </c>
      <c r="X4104">
        <v>0</v>
      </c>
      <c r="Y4104">
        <v>0</v>
      </c>
      <c r="Z4104">
        <v>0</v>
      </c>
      <c r="AA4104">
        <v>0</v>
      </c>
      <c r="AB4104">
        <v>0</v>
      </c>
      <c r="AC4104">
        <v>0</v>
      </c>
    </row>
    <row r="4105" spans="1:29">
      <c r="A4105" t="s">
        <v>14555</v>
      </c>
      <c r="B4105" t="s">
        <v>19</v>
      </c>
      <c r="C4105">
        <v>0</v>
      </c>
      <c r="D4105">
        <v>0</v>
      </c>
      <c r="E4105">
        <v>0</v>
      </c>
      <c r="F4105">
        <v>0</v>
      </c>
      <c r="G4105">
        <v>0</v>
      </c>
      <c r="H4105">
        <v>0</v>
      </c>
      <c r="I4105">
        <v>0</v>
      </c>
      <c r="J4105">
        <v>0</v>
      </c>
      <c r="K4105">
        <v>0</v>
      </c>
      <c r="L4105">
        <v>0</v>
      </c>
      <c r="M4105">
        <v>0</v>
      </c>
      <c r="N4105">
        <v>0</v>
      </c>
      <c r="O4105">
        <v>0</v>
      </c>
      <c r="P4105">
        <v>0</v>
      </c>
      <c r="Q4105">
        <v>0</v>
      </c>
      <c r="R4105">
        <v>0</v>
      </c>
      <c r="S4105">
        <v>0</v>
      </c>
      <c r="T4105">
        <v>0</v>
      </c>
      <c r="U4105">
        <v>0</v>
      </c>
      <c r="V4105">
        <v>0</v>
      </c>
      <c r="W4105">
        <v>0</v>
      </c>
      <c r="X4105">
        <v>0</v>
      </c>
      <c r="Y4105">
        <v>0</v>
      </c>
      <c r="Z4105">
        <v>0</v>
      </c>
      <c r="AA4105">
        <v>0</v>
      </c>
      <c r="AB4105">
        <v>0</v>
      </c>
      <c r="AC4105">
        <v>0</v>
      </c>
    </row>
    <row r="4106" spans="1:29">
      <c r="A4106" t="s">
        <v>14556</v>
      </c>
      <c r="B4106" t="s">
        <v>19</v>
      </c>
      <c r="C4106">
        <v>0</v>
      </c>
      <c r="D4106">
        <v>0</v>
      </c>
      <c r="E4106">
        <v>0</v>
      </c>
      <c r="F4106">
        <v>0</v>
      </c>
      <c r="G4106">
        <v>0</v>
      </c>
      <c r="H4106">
        <v>0</v>
      </c>
      <c r="I4106">
        <v>0</v>
      </c>
      <c r="J4106">
        <v>0</v>
      </c>
      <c r="K4106">
        <v>0</v>
      </c>
      <c r="L4106">
        <v>0</v>
      </c>
      <c r="M4106">
        <v>0</v>
      </c>
      <c r="N4106">
        <v>0</v>
      </c>
      <c r="O4106">
        <v>0</v>
      </c>
      <c r="P4106">
        <v>0</v>
      </c>
      <c r="Q4106">
        <v>0</v>
      </c>
      <c r="R4106">
        <v>0</v>
      </c>
      <c r="S4106">
        <v>0</v>
      </c>
      <c r="T4106">
        <v>0</v>
      </c>
      <c r="U4106">
        <v>0</v>
      </c>
      <c r="V4106">
        <v>0</v>
      </c>
      <c r="W4106">
        <v>0</v>
      </c>
      <c r="X4106">
        <v>0</v>
      </c>
      <c r="Y4106">
        <v>0</v>
      </c>
      <c r="Z4106">
        <v>0</v>
      </c>
      <c r="AA4106">
        <v>0</v>
      </c>
      <c r="AB4106">
        <v>0</v>
      </c>
      <c r="AC4106">
        <v>0</v>
      </c>
    </row>
    <row r="4107" spans="1:29">
      <c r="A4107" t="s">
        <v>14557</v>
      </c>
      <c r="B4107" t="s">
        <v>19</v>
      </c>
      <c r="C4107">
        <v>0</v>
      </c>
      <c r="D4107">
        <v>0</v>
      </c>
      <c r="E4107">
        <v>0</v>
      </c>
      <c r="F4107">
        <v>0</v>
      </c>
      <c r="G4107">
        <v>0</v>
      </c>
      <c r="H4107">
        <v>0</v>
      </c>
      <c r="I4107">
        <v>0</v>
      </c>
      <c r="J4107">
        <v>0</v>
      </c>
      <c r="K4107">
        <v>0</v>
      </c>
      <c r="L4107">
        <v>0</v>
      </c>
      <c r="M4107">
        <v>0</v>
      </c>
      <c r="N4107">
        <v>0</v>
      </c>
      <c r="O4107">
        <v>0</v>
      </c>
      <c r="P4107">
        <v>0</v>
      </c>
      <c r="Q4107">
        <v>0</v>
      </c>
      <c r="R4107">
        <v>0</v>
      </c>
      <c r="S4107">
        <v>0</v>
      </c>
      <c r="T4107">
        <v>0</v>
      </c>
      <c r="U4107">
        <v>0</v>
      </c>
      <c r="V4107">
        <v>0</v>
      </c>
      <c r="W4107">
        <v>0</v>
      </c>
      <c r="X4107">
        <v>0</v>
      </c>
      <c r="Y4107">
        <v>0</v>
      </c>
      <c r="Z4107">
        <v>0</v>
      </c>
      <c r="AA4107">
        <v>0</v>
      </c>
      <c r="AB4107">
        <v>0</v>
      </c>
      <c r="AC4107">
        <v>0</v>
      </c>
    </row>
    <row r="4108" spans="1:29">
      <c r="A4108" t="s">
        <v>14558</v>
      </c>
      <c r="B4108" t="s">
        <v>19</v>
      </c>
      <c r="C4108">
        <v>0</v>
      </c>
      <c r="D4108">
        <v>0</v>
      </c>
      <c r="E4108">
        <v>0</v>
      </c>
      <c r="F4108">
        <v>0</v>
      </c>
      <c r="G4108">
        <v>0</v>
      </c>
      <c r="H4108">
        <v>0</v>
      </c>
      <c r="I4108">
        <v>0</v>
      </c>
      <c r="J4108">
        <v>0</v>
      </c>
      <c r="K4108">
        <v>0</v>
      </c>
      <c r="L4108">
        <v>0</v>
      </c>
      <c r="M4108">
        <v>0</v>
      </c>
      <c r="N4108">
        <v>0</v>
      </c>
      <c r="O4108">
        <v>0</v>
      </c>
      <c r="P4108">
        <v>0</v>
      </c>
      <c r="Q4108">
        <v>0</v>
      </c>
      <c r="R4108">
        <v>0</v>
      </c>
      <c r="S4108">
        <v>0</v>
      </c>
      <c r="T4108">
        <v>0</v>
      </c>
      <c r="U4108">
        <v>0</v>
      </c>
      <c r="V4108">
        <v>0</v>
      </c>
      <c r="W4108">
        <v>0</v>
      </c>
      <c r="X4108">
        <v>0</v>
      </c>
      <c r="Y4108">
        <v>0</v>
      </c>
      <c r="Z4108">
        <v>0</v>
      </c>
      <c r="AA4108">
        <v>0</v>
      </c>
      <c r="AB4108">
        <v>0</v>
      </c>
      <c r="AC4108">
        <v>0</v>
      </c>
    </row>
    <row r="4109" spans="1:29">
      <c r="A4109" t="s">
        <v>14559</v>
      </c>
      <c r="B4109" t="s">
        <v>19</v>
      </c>
      <c r="C4109">
        <v>0</v>
      </c>
      <c r="D4109">
        <v>0</v>
      </c>
      <c r="E4109">
        <v>0</v>
      </c>
      <c r="F4109">
        <v>0</v>
      </c>
      <c r="G4109">
        <v>0</v>
      </c>
      <c r="H4109">
        <v>0</v>
      </c>
      <c r="I4109">
        <v>0</v>
      </c>
      <c r="J4109">
        <v>0</v>
      </c>
      <c r="K4109">
        <v>0</v>
      </c>
      <c r="L4109">
        <v>0</v>
      </c>
      <c r="M4109">
        <v>0</v>
      </c>
      <c r="N4109">
        <v>0</v>
      </c>
      <c r="O4109">
        <v>0</v>
      </c>
      <c r="P4109">
        <v>0</v>
      </c>
      <c r="Q4109">
        <v>0</v>
      </c>
      <c r="R4109">
        <v>0</v>
      </c>
      <c r="S4109">
        <v>0</v>
      </c>
      <c r="T4109">
        <v>0</v>
      </c>
      <c r="U4109">
        <v>0</v>
      </c>
      <c r="V4109">
        <v>0</v>
      </c>
      <c r="W4109">
        <v>0</v>
      </c>
      <c r="X4109">
        <v>0</v>
      </c>
      <c r="Y4109">
        <v>0</v>
      </c>
      <c r="Z4109">
        <v>0</v>
      </c>
      <c r="AA4109">
        <v>0</v>
      </c>
      <c r="AB4109">
        <v>0</v>
      </c>
      <c r="AC4109">
        <v>0</v>
      </c>
    </row>
    <row r="4110" spans="1:29">
      <c r="A4110" t="s">
        <v>14560</v>
      </c>
      <c r="B4110" t="s">
        <v>19</v>
      </c>
      <c r="C4110">
        <v>0</v>
      </c>
      <c r="D4110">
        <v>0</v>
      </c>
      <c r="E4110">
        <v>0</v>
      </c>
      <c r="F4110">
        <v>0</v>
      </c>
      <c r="G4110">
        <v>0</v>
      </c>
      <c r="H4110">
        <v>0</v>
      </c>
      <c r="I4110">
        <v>0</v>
      </c>
      <c r="J4110">
        <v>0</v>
      </c>
      <c r="K4110">
        <v>0</v>
      </c>
      <c r="L4110">
        <v>0</v>
      </c>
      <c r="M4110">
        <v>0</v>
      </c>
      <c r="N4110">
        <v>0</v>
      </c>
      <c r="O4110">
        <v>0</v>
      </c>
      <c r="P4110">
        <v>0</v>
      </c>
      <c r="Q4110">
        <v>0</v>
      </c>
      <c r="R4110">
        <v>0</v>
      </c>
      <c r="S4110">
        <v>0</v>
      </c>
      <c r="T4110">
        <v>0</v>
      </c>
      <c r="U4110">
        <v>0</v>
      </c>
      <c r="V4110">
        <v>0</v>
      </c>
      <c r="W4110">
        <v>0</v>
      </c>
      <c r="X4110">
        <v>0</v>
      </c>
      <c r="Y4110">
        <v>0</v>
      </c>
      <c r="Z4110">
        <v>0</v>
      </c>
      <c r="AA4110">
        <v>0</v>
      </c>
      <c r="AB4110">
        <v>0</v>
      </c>
      <c r="AC4110">
        <v>0</v>
      </c>
    </row>
    <row r="4111" spans="1:29">
      <c r="A4111" t="s">
        <v>14561</v>
      </c>
      <c r="B4111" t="s">
        <v>19</v>
      </c>
      <c r="C4111">
        <v>0</v>
      </c>
      <c r="D4111">
        <v>0</v>
      </c>
      <c r="E4111">
        <v>0</v>
      </c>
      <c r="F4111">
        <v>0</v>
      </c>
      <c r="G4111">
        <v>0</v>
      </c>
      <c r="H4111">
        <v>0</v>
      </c>
      <c r="I4111">
        <v>0</v>
      </c>
      <c r="J4111">
        <v>0</v>
      </c>
      <c r="K4111">
        <v>0</v>
      </c>
      <c r="L4111">
        <v>0</v>
      </c>
      <c r="M4111">
        <v>0</v>
      </c>
      <c r="N4111">
        <v>0</v>
      </c>
      <c r="O4111">
        <v>0</v>
      </c>
      <c r="P4111">
        <v>0</v>
      </c>
      <c r="Q4111">
        <v>0</v>
      </c>
      <c r="R4111">
        <v>0</v>
      </c>
      <c r="S4111">
        <v>0</v>
      </c>
      <c r="T4111">
        <v>0</v>
      </c>
      <c r="U4111">
        <v>0</v>
      </c>
      <c r="V4111">
        <v>0</v>
      </c>
      <c r="W4111">
        <v>0</v>
      </c>
      <c r="X4111">
        <v>0</v>
      </c>
      <c r="Y4111">
        <v>0</v>
      </c>
      <c r="Z4111">
        <v>0</v>
      </c>
      <c r="AA4111">
        <v>0</v>
      </c>
      <c r="AB4111">
        <v>0</v>
      </c>
      <c r="AC4111">
        <v>0</v>
      </c>
    </row>
    <row r="4112" spans="1:29">
      <c r="A4112" t="s">
        <v>14562</v>
      </c>
      <c r="B4112" t="s">
        <v>19</v>
      </c>
      <c r="C4112">
        <v>0</v>
      </c>
      <c r="D4112">
        <v>0</v>
      </c>
      <c r="E4112">
        <v>0</v>
      </c>
      <c r="F4112">
        <v>0</v>
      </c>
      <c r="G4112">
        <v>0</v>
      </c>
      <c r="H4112">
        <v>0</v>
      </c>
      <c r="I4112">
        <v>0</v>
      </c>
      <c r="J4112">
        <v>0</v>
      </c>
      <c r="K4112">
        <v>0</v>
      </c>
      <c r="L4112">
        <v>0</v>
      </c>
      <c r="M4112">
        <v>0</v>
      </c>
      <c r="N4112">
        <v>0</v>
      </c>
      <c r="O4112">
        <v>0</v>
      </c>
      <c r="P4112">
        <v>0</v>
      </c>
      <c r="Q4112">
        <v>0</v>
      </c>
      <c r="R4112">
        <v>0</v>
      </c>
      <c r="S4112">
        <v>0</v>
      </c>
      <c r="T4112">
        <v>0</v>
      </c>
      <c r="U4112">
        <v>0</v>
      </c>
      <c r="V4112">
        <v>0</v>
      </c>
      <c r="W4112">
        <v>0</v>
      </c>
      <c r="X4112">
        <v>0</v>
      </c>
      <c r="Y4112">
        <v>0</v>
      </c>
      <c r="Z4112">
        <v>0</v>
      </c>
      <c r="AA4112">
        <v>0</v>
      </c>
      <c r="AB4112">
        <v>0</v>
      </c>
      <c r="AC4112">
        <v>0</v>
      </c>
    </row>
    <row r="4113" spans="1:29">
      <c r="A4113" t="s">
        <v>14563</v>
      </c>
      <c r="B4113" t="s">
        <v>19</v>
      </c>
      <c r="C4113">
        <v>0</v>
      </c>
      <c r="D4113">
        <v>0</v>
      </c>
      <c r="E4113">
        <v>0</v>
      </c>
      <c r="F4113">
        <v>0</v>
      </c>
      <c r="G4113">
        <v>0</v>
      </c>
      <c r="H4113">
        <v>0</v>
      </c>
      <c r="I4113">
        <v>0</v>
      </c>
      <c r="J4113">
        <v>0</v>
      </c>
      <c r="K4113">
        <v>0</v>
      </c>
      <c r="L4113">
        <v>0</v>
      </c>
      <c r="M4113">
        <v>0</v>
      </c>
      <c r="N4113">
        <v>0</v>
      </c>
      <c r="O4113">
        <v>0</v>
      </c>
      <c r="P4113">
        <v>0</v>
      </c>
      <c r="Q4113">
        <v>0</v>
      </c>
      <c r="R4113">
        <v>0</v>
      </c>
      <c r="S4113">
        <v>0</v>
      </c>
      <c r="T4113">
        <v>0</v>
      </c>
      <c r="U4113">
        <v>0</v>
      </c>
      <c r="V4113">
        <v>0</v>
      </c>
      <c r="W4113">
        <v>0</v>
      </c>
      <c r="X4113">
        <v>0</v>
      </c>
      <c r="Y4113">
        <v>0</v>
      </c>
      <c r="Z4113">
        <v>0</v>
      </c>
      <c r="AA4113">
        <v>0</v>
      </c>
      <c r="AB4113">
        <v>0</v>
      </c>
      <c r="AC4113">
        <v>0</v>
      </c>
    </row>
    <row r="4114" spans="1:29">
      <c r="A4114" t="s">
        <v>14564</v>
      </c>
      <c r="B4114" t="s">
        <v>19</v>
      </c>
      <c r="C4114">
        <v>0</v>
      </c>
      <c r="D4114">
        <v>0</v>
      </c>
      <c r="E4114">
        <v>0</v>
      </c>
      <c r="F4114">
        <v>0</v>
      </c>
      <c r="G4114">
        <v>0</v>
      </c>
      <c r="H4114">
        <v>0</v>
      </c>
      <c r="I4114">
        <v>0</v>
      </c>
      <c r="J4114">
        <v>0</v>
      </c>
      <c r="K4114">
        <v>0</v>
      </c>
      <c r="L4114">
        <v>0</v>
      </c>
      <c r="M4114">
        <v>0</v>
      </c>
      <c r="N4114">
        <v>0</v>
      </c>
      <c r="O4114">
        <v>0</v>
      </c>
      <c r="P4114">
        <v>0</v>
      </c>
      <c r="Q4114">
        <v>0</v>
      </c>
      <c r="R4114">
        <v>0</v>
      </c>
      <c r="S4114">
        <v>0</v>
      </c>
      <c r="T4114">
        <v>0</v>
      </c>
      <c r="U4114">
        <v>0</v>
      </c>
      <c r="V4114">
        <v>0</v>
      </c>
      <c r="W4114">
        <v>0</v>
      </c>
      <c r="X4114">
        <v>0</v>
      </c>
      <c r="Y4114">
        <v>0</v>
      </c>
      <c r="Z4114">
        <v>0</v>
      </c>
      <c r="AA4114">
        <v>0</v>
      </c>
      <c r="AB4114">
        <v>0</v>
      </c>
      <c r="AC4114">
        <v>0</v>
      </c>
    </row>
    <row r="4115" spans="1:29">
      <c r="A4115" t="s">
        <v>14565</v>
      </c>
      <c r="B4115" t="s">
        <v>19</v>
      </c>
      <c r="C4115">
        <v>0</v>
      </c>
      <c r="D4115">
        <v>0</v>
      </c>
      <c r="E4115">
        <v>0</v>
      </c>
      <c r="F4115">
        <v>0</v>
      </c>
      <c r="G4115">
        <v>0</v>
      </c>
      <c r="H4115">
        <v>0</v>
      </c>
      <c r="I4115">
        <v>0</v>
      </c>
      <c r="J4115">
        <v>0</v>
      </c>
      <c r="K4115">
        <v>0</v>
      </c>
      <c r="L4115">
        <v>0</v>
      </c>
      <c r="M4115">
        <v>0</v>
      </c>
      <c r="N4115">
        <v>0</v>
      </c>
      <c r="O4115">
        <v>0</v>
      </c>
      <c r="P4115">
        <v>0</v>
      </c>
      <c r="Q4115">
        <v>0</v>
      </c>
      <c r="R4115">
        <v>0</v>
      </c>
      <c r="S4115">
        <v>0</v>
      </c>
      <c r="T4115">
        <v>0</v>
      </c>
      <c r="U4115">
        <v>0</v>
      </c>
      <c r="V4115">
        <v>0</v>
      </c>
      <c r="W4115">
        <v>0</v>
      </c>
      <c r="X4115">
        <v>0</v>
      </c>
      <c r="Y4115">
        <v>0</v>
      </c>
      <c r="Z4115">
        <v>0</v>
      </c>
      <c r="AA4115">
        <v>0</v>
      </c>
      <c r="AB4115">
        <v>0</v>
      </c>
      <c r="AC4115">
        <v>0</v>
      </c>
    </row>
    <row r="4116" spans="1:29">
      <c r="A4116" t="s">
        <v>14566</v>
      </c>
      <c r="B4116" t="s">
        <v>19</v>
      </c>
      <c r="C4116">
        <v>0</v>
      </c>
      <c r="D4116">
        <v>0</v>
      </c>
      <c r="E4116">
        <v>0</v>
      </c>
      <c r="F4116">
        <v>0</v>
      </c>
      <c r="G4116">
        <v>0</v>
      </c>
      <c r="H4116">
        <v>0</v>
      </c>
      <c r="I4116">
        <v>0</v>
      </c>
      <c r="J4116">
        <v>0</v>
      </c>
      <c r="K4116">
        <v>0</v>
      </c>
      <c r="L4116">
        <v>0</v>
      </c>
      <c r="M4116">
        <v>0</v>
      </c>
      <c r="N4116">
        <v>0</v>
      </c>
      <c r="O4116">
        <v>0</v>
      </c>
      <c r="P4116">
        <v>0</v>
      </c>
      <c r="Q4116">
        <v>0</v>
      </c>
      <c r="R4116">
        <v>0</v>
      </c>
      <c r="S4116">
        <v>0</v>
      </c>
      <c r="T4116">
        <v>0</v>
      </c>
      <c r="U4116">
        <v>0</v>
      </c>
      <c r="V4116">
        <v>0</v>
      </c>
      <c r="W4116">
        <v>0</v>
      </c>
      <c r="X4116">
        <v>0</v>
      </c>
      <c r="Y4116">
        <v>0</v>
      </c>
      <c r="Z4116">
        <v>0</v>
      </c>
      <c r="AA4116">
        <v>0</v>
      </c>
      <c r="AB4116">
        <v>0</v>
      </c>
      <c r="AC4116">
        <v>0</v>
      </c>
    </row>
    <row r="4117" spans="1:29">
      <c r="A4117" t="s">
        <v>14567</v>
      </c>
      <c r="B4117" t="s">
        <v>19</v>
      </c>
      <c r="C4117">
        <v>0</v>
      </c>
      <c r="D4117">
        <v>0</v>
      </c>
      <c r="E4117">
        <v>0</v>
      </c>
      <c r="F4117">
        <v>0</v>
      </c>
      <c r="G4117">
        <v>0</v>
      </c>
      <c r="H4117">
        <v>0</v>
      </c>
      <c r="I4117">
        <v>0</v>
      </c>
      <c r="J4117">
        <v>0</v>
      </c>
      <c r="K4117">
        <v>0</v>
      </c>
      <c r="L4117">
        <v>0</v>
      </c>
      <c r="M4117">
        <v>0</v>
      </c>
      <c r="N4117">
        <v>0</v>
      </c>
      <c r="O4117">
        <v>0</v>
      </c>
      <c r="P4117">
        <v>0</v>
      </c>
      <c r="Q4117">
        <v>0</v>
      </c>
      <c r="R4117">
        <v>0</v>
      </c>
      <c r="S4117">
        <v>0</v>
      </c>
      <c r="T4117">
        <v>0</v>
      </c>
      <c r="U4117">
        <v>0</v>
      </c>
      <c r="V4117">
        <v>0</v>
      </c>
      <c r="W4117">
        <v>0</v>
      </c>
      <c r="X4117">
        <v>0</v>
      </c>
      <c r="Y4117">
        <v>0</v>
      </c>
      <c r="Z4117">
        <v>0</v>
      </c>
      <c r="AA4117">
        <v>0</v>
      </c>
      <c r="AB4117">
        <v>0</v>
      </c>
      <c r="AC4117">
        <v>0</v>
      </c>
    </row>
    <row r="4118" spans="1:29">
      <c r="A4118" t="s">
        <v>14568</v>
      </c>
      <c r="B4118" t="s">
        <v>19</v>
      </c>
      <c r="C4118">
        <v>0</v>
      </c>
      <c r="D4118">
        <v>0</v>
      </c>
      <c r="E4118">
        <v>0</v>
      </c>
      <c r="F4118">
        <v>0</v>
      </c>
      <c r="G4118">
        <v>0</v>
      </c>
      <c r="H4118">
        <v>0</v>
      </c>
      <c r="I4118">
        <v>0</v>
      </c>
      <c r="J4118">
        <v>0</v>
      </c>
      <c r="K4118">
        <v>0</v>
      </c>
      <c r="L4118">
        <v>0</v>
      </c>
      <c r="M4118">
        <v>0</v>
      </c>
      <c r="N4118">
        <v>0</v>
      </c>
      <c r="O4118">
        <v>0</v>
      </c>
      <c r="P4118">
        <v>0</v>
      </c>
      <c r="Q4118">
        <v>0</v>
      </c>
      <c r="R4118">
        <v>0</v>
      </c>
      <c r="S4118">
        <v>0</v>
      </c>
      <c r="T4118">
        <v>0</v>
      </c>
      <c r="U4118">
        <v>0</v>
      </c>
      <c r="V4118">
        <v>0</v>
      </c>
      <c r="W4118">
        <v>0</v>
      </c>
      <c r="X4118">
        <v>0</v>
      </c>
      <c r="Y4118">
        <v>0</v>
      </c>
      <c r="Z4118">
        <v>0</v>
      </c>
      <c r="AA4118">
        <v>0</v>
      </c>
      <c r="AB4118">
        <v>0</v>
      </c>
      <c r="AC4118">
        <v>0</v>
      </c>
    </row>
    <row r="4119" spans="1:29">
      <c r="A4119" t="s">
        <v>14569</v>
      </c>
      <c r="B4119" t="s">
        <v>19</v>
      </c>
      <c r="C4119">
        <v>0</v>
      </c>
      <c r="D4119">
        <v>0</v>
      </c>
      <c r="E4119">
        <v>0</v>
      </c>
      <c r="F4119">
        <v>0</v>
      </c>
      <c r="G4119">
        <v>0</v>
      </c>
      <c r="H4119">
        <v>0</v>
      </c>
      <c r="I4119">
        <v>0</v>
      </c>
      <c r="J4119">
        <v>0</v>
      </c>
      <c r="K4119">
        <v>0</v>
      </c>
      <c r="L4119">
        <v>0</v>
      </c>
      <c r="M4119">
        <v>0</v>
      </c>
      <c r="N4119">
        <v>0</v>
      </c>
      <c r="O4119">
        <v>0</v>
      </c>
      <c r="P4119">
        <v>0</v>
      </c>
      <c r="Q4119">
        <v>0</v>
      </c>
      <c r="R4119">
        <v>0</v>
      </c>
      <c r="S4119">
        <v>0</v>
      </c>
      <c r="T4119">
        <v>0</v>
      </c>
      <c r="U4119">
        <v>0</v>
      </c>
      <c r="V4119">
        <v>0</v>
      </c>
      <c r="W4119">
        <v>0</v>
      </c>
      <c r="X4119">
        <v>0</v>
      </c>
      <c r="Y4119">
        <v>0</v>
      </c>
      <c r="Z4119">
        <v>0</v>
      </c>
      <c r="AA4119">
        <v>0</v>
      </c>
      <c r="AB4119">
        <v>0</v>
      </c>
      <c r="AC4119">
        <v>0</v>
      </c>
    </row>
    <row r="4120" spans="1:29">
      <c r="A4120" t="s">
        <v>14570</v>
      </c>
      <c r="B4120" t="s">
        <v>19</v>
      </c>
      <c r="C4120">
        <v>0</v>
      </c>
      <c r="D4120">
        <v>0</v>
      </c>
      <c r="E4120">
        <v>0</v>
      </c>
      <c r="F4120">
        <v>0</v>
      </c>
      <c r="G4120">
        <v>0</v>
      </c>
      <c r="H4120">
        <v>0</v>
      </c>
      <c r="I4120">
        <v>0</v>
      </c>
      <c r="J4120">
        <v>0</v>
      </c>
      <c r="K4120">
        <v>0</v>
      </c>
      <c r="L4120">
        <v>0</v>
      </c>
      <c r="M4120">
        <v>0</v>
      </c>
      <c r="N4120">
        <v>0</v>
      </c>
      <c r="O4120">
        <v>0</v>
      </c>
      <c r="P4120">
        <v>0</v>
      </c>
      <c r="Q4120">
        <v>0</v>
      </c>
      <c r="R4120">
        <v>0</v>
      </c>
      <c r="S4120">
        <v>0</v>
      </c>
      <c r="T4120">
        <v>0</v>
      </c>
      <c r="U4120">
        <v>0</v>
      </c>
      <c r="V4120">
        <v>0</v>
      </c>
      <c r="W4120">
        <v>0</v>
      </c>
      <c r="X4120">
        <v>0</v>
      </c>
      <c r="Y4120">
        <v>0</v>
      </c>
      <c r="Z4120">
        <v>0</v>
      </c>
      <c r="AA4120">
        <v>0</v>
      </c>
      <c r="AB4120">
        <v>0</v>
      </c>
      <c r="AC4120">
        <v>0</v>
      </c>
    </row>
    <row r="4121" spans="1:29">
      <c r="A4121" t="s">
        <v>14571</v>
      </c>
      <c r="B4121" t="s">
        <v>19</v>
      </c>
      <c r="C4121">
        <v>0</v>
      </c>
      <c r="D4121">
        <v>0</v>
      </c>
      <c r="E4121">
        <v>0</v>
      </c>
      <c r="F4121">
        <v>0</v>
      </c>
      <c r="G4121">
        <v>0</v>
      </c>
      <c r="H4121">
        <v>0</v>
      </c>
      <c r="I4121">
        <v>0</v>
      </c>
      <c r="J4121">
        <v>0</v>
      </c>
      <c r="K4121">
        <v>0</v>
      </c>
      <c r="L4121">
        <v>0</v>
      </c>
      <c r="M4121">
        <v>0</v>
      </c>
      <c r="N4121">
        <v>0</v>
      </c>
      <c r="O4121">
        <v>0</v>
      </c>
      <c r="P4121">
        <v>0</v>
      </c>
      <c r="Q4121">
        <v>0</v>
      </c>
      <c r="R4121">
        <v>0</v>
      </c>
      <c r="S4121">
        <v>0</v>
      </c>
      <c r="T4121">
        <v>0</v>
      </c>
      <c r="U4121">
        <v>0</v>
      </c>
      <c r="V4121">
        <v>0</v>
      </c>
      <c r="W4121">
        <v>0</v>
      </c>
      <c r="X4121">
        <v>0</v>
      </c>
      <c r="Y4121">
        <v>0</v>
      </c>
      <c r="Z4121">
        <v>0</v>
      </c>
      <c r="AA4121">
        <v>0</v>
      </c>
      <c r="AB4121">
        <v>0</v>
      </c>
      <c r="AC4121">
        <v>0</v>
      </c>
    </row>
    <row r="4122" spans="1:29">
      <c r="A4122" t="s">
        <v>14572</v>
      </c>
      <c r="B4122" t="s">
        <v>19</v>
      </c>
      <c r="C4122">
        <v>0</v>
      </c>
      <c r="D4122">
        <v>0</v>
      </c>
      <c r="E4122">
        <v>0</v>
      </c>
      <c r="F4122">
        <v>0</v>
      </c>
      <c r="G4122">
        <v>0</v>
      </c>
      <c r="H4122">
        <v>0</v>
      </c>
      <c r="I4122">
        <v>0</v>
      </c>
      <c r="J4122">
        <v>0</v>
      </c>
      <c r="K4122">
        <v>0</v>
      </c>
      <c r="L4122">
        <v>0</v>
      </c>
      <c r="M4122">
        <v>0</v>
      </c>
      <c r="N4122">
        <v>0</v>
      </c>
      <c r="O4122">
        <v>0</v>
      </c>
      <c r="P4122">
        <v>0</v>
      </c>
      <c r="Q4122">
        <v>0</v>
      </c>
      <c r="R4122">
        <v>0</v>
      </c>
      <c r="S4122">
        <v>0</v>
      </c>
      <c r="T4122">
        <v>0</v>
      </c>
      <c r="U4122">
        <v>0</v>
      </c>
      <c r="V4122">
        <v>0</v>
      </c>
      <c r="W4122">
        <v>0</v>
      </c>
      <c r="X4122">
        <v>0</v>
      </c>
      <c r="Y4122">
        <v>0</v>
      </c>
      <c r="Z4122">
        <v>0</v>
      </c>
      <c r="AA4122">
        <v>0</v>
      </c>
      <c r="AB4122">
        <v>0</v>
      </c>
      <c r="AC4122">
        <v>0</v>
      </c>
    </row>
    <row r="4123" spans="1:29">
      <c r="A4123" t="s">
        <v>14573</v>
      </c>
      <c r="B4123" t="s">
        <v>19</v>
      </c>
      <c r="C4123">
        <v>0</v>
      </c>
      <c r="D4123">
        <v>0</v>
      </c>
      <c r="E4123">
        <v>0</v>
      </c>
      <c r="F4123">
        <v>0</v>
      </c>
      <c r="G4123">
        <v>0</v>
      </c>
      <c r="H4123">
        <v>0</v>
      </c>
      <c r="I4123">
        <v>0</v>
      </c>
      <c r="J4123">
        <v>0</v>
      </c>
      <c r="K4123">
        <v>0</v>
      </c>
      <c r="L4123">
        <v>0</v>
      </c>
      <c r="M4123">
        <v>0</v>
      </c>
      <c r="N4123">
        <v>0</v>
      </c>
      <c r="O4123">
        <v>0</v>
      </c>
      <c r="P4123">
        <v>0</v>
      </c>
      <c r="Q4123">
        <v>0</v>
      </c>
      <c r="R4123">
        <v>0</v>
      </c>
      <c r="S4123">
        <v>0</v>
      </c>
      <c r="T4123">
        <v>0</v>
      </c>
      <c r="U4123">
        <v>0</v>
      </c>
      <c r="V4123">
        <v>0</v>
      </c>
      <c r="W4123">
        <v>0</v>
      </c>
      <c r="X4123">
        <v>0</v>
      </c>
      <c r="Y4123">
        <v>0</v>
      </c>
      <c r="Z4123">
        <v>0</v>
      </c>
      <c r="AA4123">
        <v>0</v>
      </c>
      <c r="AB4123">
        <v>0</v>
      </c>
      <c r="AC4123">
        <v>0</v>
      </c>
    </row>
    <row r="4124" spans="1:29">
      <c r="A4124" t="s">
        <v>14574</v>
      </c>
      <c r="B4124" t="s">
        <v>19</v>
      </c>
      <c r="C4124">
        <v>0</v>
      </c>
      <c r="D4124">
        <v>0</v>
      </c>
      <c r="E4124">
        <v>0</v>
      </c>
      <c r="F4124">
        <v>0</v>
      </c>
      <c r="G4124">
        <v>0</v>
      </c>
      <c r="H4124">
        <v>0</v>
      </c>
      <c r="I4124">
        <v>0</v>
      </c>
      <c r="J4124">
        <v>0</v>
      </c>
      <c r="K4124">
        <v>0</v>
      </c>
      <c r="L4124">
        <v>0</v>
      </c>
      <c r="M4124">
        <v>0</v>
      </c>
      <c r="N4124">
        <v>0</v>
      </c>
      <c r="O4124">
        <v>0</v>
      </c>
      <c r="P4124">
        <v>0</v>
      </c>
      <c r="Q4124">
        <v>0</v>
      </c>
      <c r="R4124">
        <v>0</v>
      </c>
      <c r="S4124">
        <v>0</v>
      </c>
      <c r="T4124">
        <v>0</v>
      </c>
      <c r="U4124">
        <v>0</v>
      </c>
      <c r="V4124">
        <v>0</v>
      </c>
      <c r="W4124">
        <v>0</v>
      </c>
      <c r="X4124">
        <v>0</v>
      </c>
      <c r="Y4124">
        <v>0</v>
      </c>
      <c r="Z4124">
        <v>0</v>
      </c>
      <c r="AA4124">
        <v>0</v>
      </c>
      <c r="AB4124">
        <v>0</v>
      </c>
      <c r="AC4124">
        <v>0</v>
      </c>
    </row>
    <row r="4125" spans="1:29">
      <c r="A4125" t="s">
        <v>14575</v>
      </c>
      <c r="B4125" t="s">
        <v>19</v>
      </c>
      <c r="C4125">
        <v>0</v>
      </c>
      <c r="D4125">
        <v>0</v>
      </c>
      <c r="E4125">
        <v>0</v>
      </c>
      <c r="F4125">
        <v>0</v>
      </c>
      <c r="G4125">
        <v>0</v>
      </c>
      <c r="H4125">
        <v>0</v>
      </c>
      <c r="I4125">
        <v>0</v>
      </c>
      <c r="J4125">
        <v>0</v>
      </c>
      <c r="K4125">
        <v>0</v>
      </c>
      <c r="L4125">
        <v>0</v>
      </c>
      <c r="M4125">
        <v>0</v>
      </c>
      <c r="N4125">
        <v>0</v>
      </c>
      <c r="O4125">
        <v>0</v>
      </c>
      <c r="P4125">
        <v>0</v>
      </c>
      <c r="Q4125">
        <v>0</v>
      </c>
      <c r="R4125">
        <v>0</v>
      </c>
      <c r="S4125">
        <v>0</v>
      </c>
      <c r="T4125">
        <v>0</v>
      </c>
      <c r="U4125">
        <v>0</v>
      </c>
      <c r="V4125">
        <v>0</v>
      </c>
      <c r="W4125">
        <v>0</v>
      </c>
      <c r="X4125">
        <v>0</v>
      </c>
      <c r="Y4125">
        <v>0</v>
      </c>
      <c r="Z4125">
        <v>0</v>
      </c>
      <c r="AA4125">
        <v>0</v>
      </c>
      <c r="AB4125">
        <v>0</v>
      </c>
      <c r="AC4125">
        <v>0</v>
      </c>
    </row>
    <row r="4126" spans="1:29">
      <c r="A4126" t="s">
        <v>14576</v>
      </c>
      <c r="B4126" t="s">
        <v>19</v>
      </c>
      <c r="C4126">
        <v>0</v>
      </c>
      <c r="D4126">
        <v>0</v>
      </c>
      <c r="E4126">
        <v>0</v>
      </c>
      <c r="F4126">
        <v>0</v>
      </c>
      <c r="G4126">
        <v>0</v>
      </c>
      <c r="H4126">
        <v>0</v>
      </c>
      <c r="I4126">
        <v>0</v>
      </c>
      <c r="J4126">
        <v>0</v>
      </c>
      <c r="K4126">
        <v>0</v>
      </c>
      <c r="L4126">
        <v>0</v>
      </c>
      <c r="M4126">
        <v>0</v>
      </c>
      <c r="N4126">
        <v>0</v>
      </c>
      <c r="O4126">
        <v>0</v>
      </c>
      <c r="P4126">
        <v>0</v>
      </c>
      <c r="Q4126">
        <v>0</v>
      </c>
      <c r="R4126">
        <v>0</v>
      </c>
      <c r="S4126">
        <v>0</v>
      </c>
      <c r="T4126">
        <v>0</v>
      </c>
      <c r="U4126">
        <v>0</v>
      </c>
      <c r="V4126">
        <v>0</v>
      </c>
      <c r="W4126">
        <v>0</v>
      </c>
      <c r="X4126">
        <v>0</v>
      </c>
      <c r="Y4126">
        <v>0</v>
      </c>
      <c r="Z4126">
        <v>0</v>
      </c>
      <c r="AA4126">
        <v>0</v>
      </c>
      <c r="AB4126">
        <v>0</v>
      </c>
      <c r="AC4126">
        <v>0</v>
      </c>
    </row>
    <row r="4127" spans="1:29">
      <c r="A4127" t="s">
        <v>14577</v>
      </c>
      <c r="B4127" t="s">
        <v>19</v>
      </c>
      <c r="C4127">
        <v>0</v>
      </c>
      <c r="D4127">
        <v>0</v>
      </c>
      <c r="E4127">
        <v>0</v>
      </c>
      <c r="F4127">
        <v>0</v>
      </c>
      <c r="G4127">
        <v>0</v>
      </c>
      <c r="H4127">
        <v>0</v>
      </c>
      <c r="I4127">
        <v>0</v>
      </c>
      <c r="J4127">
        <v>0</v>
      </c>
      <c r="K4127">
        <v>0</v>
      </c>
      <c r="L4127">
        <v>0</v>
      </c>
      <c r="M4127">
        <v>0</v>
      </c>
      <c r="N4127">
        <v>0</v>
      </c>
      <c r="O4127">
        <v>0</v>
      </c>
      <c r="P4127">
        <v>0</v>
      </c>
      <c r="Q4127">
        <v>0</v>
      </c>
      <c r="R4127">
        <v>0</v>
      </c>
      <c r="S4127">
        <v>0</v>
      </c>
      <c r="T4127">
        <v>0</v>
      </c>
      <c r="U4127">
        <v>0</v>
      </c>
      <c r="V4127">
        <v>0</v>
      </c>
      <c r="W4127">
        <v>0</v>
      </c>
      <c r="X4127">
        <v>0</v>
      </c>
      <c r="Y4127">
        <v>0</v>
      </c>
      <c r="Z4127">
        <v>0</v>
      </c>
      <c r="AA4127">
        <v>0</v>
      </c>
      <c r="AB4127">
        <v>0</v>
      </c>
      <c r="AC4127">
        <v>0</v>
      </c>
    </row>
    <row r="4128" spans="1:29">
      <c r="A4128" t="s">
        <v>14578</v>
      </c>
      <c r="B4128" t="s">
        <v>19</v>
      </c>
      <c r="C4128">
        <v>0</v>
      </c>
      <c r="D4128">
        <v>0</v>
      </c>
      <c r="E4128">
        <v>0</v>
      </c>
      <c r="F4128">
        <v>0</v>
      </c>
      <c r="G4128">
        <v>0</v>
      </c>
      <c r="H4128">
        <v>0</v>
      </c>
      <c r="I4128">
        <v>0</v>
      </c>
      <c r="J4128">
        <v>0</v>
      </c>
      <c r="K4128">
        <v>0</v>
      </c>
      <c r="L4128">
        <v>0</v>
      </c>
      <c r="M4128">
        <v>0</v>
      </c>
      <c r="N4128">
        <v>0</v>
      </c>
      <c r="O4128">
        <v>0</v>
      </c>
      <c r="P4128">
        <v>0</v>
      </c>
      <c r="Q4128">
        <v>0</v>
      </c>
      <c r="R4128">
        <v>0</v>
      </c>
      <c r="S4128">
        <v>0</v>
      </c>
      <c r="T4128">
        <v>0</v>
      </c>
      <c r="U4128">
        <v>0</v>
      </c>
      <c r="V4128">
        <v>0</v>
      </c>
      <c r="W4128">
        <v>0</v>
      </c>
      <c r="X4128">
        <v>0</v>
      </c>
      <c r="Y4128">
        <v>0</v>
      </c>
      <c r="Z4128">
        <v>0</v>
      </c>
      <c r="AA4128">
        <v>0</v>
      </c>
      <c r="AB4128">
        <v>0</v>
      </c>
      <c r="AC4128">
        <v>0</v>
      </c>
    </row>
    <row r="4129" spans="1:29">
      <c r="A4129" t="s">
        <v>14579</v>
      </c>
      <c r="B4129" t="s">
        <v>19</v>
      </c>
      <c r="C4129">
        <v>0</v>
      </c>
      <c r="D4129">
        <v>0</v>
      </c>
      <c r="E4129">
        <v>0</v>
      </c>
      <c r="F4129">
        <v>0</v>
      </c>
      <c r="G4129">
        <v>0</v>
      </c>
      <c r="H4129">
        <v>0</v>
      </c>
      <c r="I4129">
        <v>0</v>
      </c>
      <c r="J4129">
        <v>0</v>
      </c>
      <c r="K4129">
        <v>0</v>
      </c>
      <c r="L4129">
        <v>0</v>
      </c>
      <c r="M4129">
        <v>0</v>
      </c>
      <c r="N4129">
        <v>0</v>
      </c>
      <c r="O4129">
        <v>0</v>
      </c>
      <c r="P4129">
        <v>0</v>
      </c>
      <c r="Q4129">
        <v>0</v>
      </c>
      <c r="R4129">
        <v>0</v>
      </c>
      <c r="S4129">
        <v>0</v>
      </c>
      <c r="T4129">
        <v>0</v>
      </c>
      <c r="U4129">
        <v>0</v>
      </c>
      <c r="V4129">
        <v>0</v>
      </c>
      <c r="W4129">
        <v>0</v>
      </c>
      <c r="X4129">
        <v>0</v>
      </c>
      <c r="Y4129">
        <v>0</v>
      </c>
      <c r="Z4129">
        <v>0</v>
      </c>
      <c r="AA4129">
        <v>0</v>
      </c>
      <c r="AB4129">
        <v>0</v>
      </c>
      <c r="AC4129">
        <v>0</v>
      </c>
    </row>
    <row r="4130" spans="1:29">
      <c r="A4130" t="s">
        <v>14580</v>
      </c>
      <c r="B4130" t="s">
        <v>19</v>
      </c>
      <c r="C4130">
        <v>0</v>
      </c>
      <c r="D4130">
        <v>0</v>
      </c>
      <c r="E4130">
        <v>0</v>
      </c>
      <c r="F4130">
        <v>0</v>
      </c>
      <c r="G4130">
        <v>0</v>
      </c>
      <c r="H4130">
        <v>0</v>
      </c>
      <c r="I4130">
        <v>0</v>
      </c>
      <c r="J4130">
        <v>0</v>
      </c>
      <c r="K4130">
        <v>0</v>
      </c>
      <c r="L4130">
        <v>0</v>
      </c>
      <c r="M4130">
        <v>0</v>
      </c>
      <c r="N4130">
        <v>0</v>
      </c>
      <c r="O4130">
        <v>0</v>
      </c>
      <c r="P4130">
        <v>0</v>
      </c>
      <c r="Q4130">
        <v>0</v>
      </c>
      <c r="R4130">
        <v>0</v>
      </c>
      <c r="S4130">
        <v>0</v>
      </c>
      <c r="T4130">
        <v>0</v>
      </c>
      <c r="U4130">
        <v>0</v>
      </c>
      <c r="V4130">
        <v>0</v>
      </c>
      <c r="W4130">
        <v>0</v>
      </c>
      <c r="X4130">
        <v>0</v>
      </c>
      <c r="Y4130">
        <v>0</v>
      </c>
      <c r="Z4130">
        <v>0</v>
      </c>
      <c r="AA4130">
        <v>0</v>
      </c>
      <c r="AB4130">
        <v>0</v>
      </c>
      <c r="AC4130">
        <v>0</v>
      </c>
    </row>
    <row r="4131" spans="1:29">
      <c r="A4131" t="s">
        <v>14581</v>
      </c>
      <c r="B4131" t="s">
        <v>19</v>
      </c>
      <c r="C4131">
        <v>0</v>
      </c>
      <c r="D4131">
        <v>0</v>
      </c>
      <c r="E4131">
        <v>0</v>
      </c>
      <c r="F4131">
        <v>0</v>
      </c>
      <c r="G4131">
        <v>0</v>
      </c>
      <c r="H4131">
        <v>0</v>
      </c>
      <c r="I4131">
        <v>0</v>
      </c>
      <c r="J4131">
        <v>0</v>
      </c>
      <c r="K4131">
        <v>0</v>
      </c>
      <c r="L4131">
        <v>0</v>
      </c>
      <c r="M4131">
        <v>0</v>
      </c>
      <c r="N4131">
        <v>0</v>
      </c>
      <c r="O4131">
        <v>0</v>
      </c>
      <c r="P4131">
        <v>0</v>
      </c>
      <c r="Q4131">
        <v>0</v>
      </c>
      <c r="R4131">
        <v>0</v>
      </c>
      <c r="S4131">
        <v>0</v>
      </c>
      <c r="T4131">
        <v>0</v>
      </c>
      <c r="U4131">
        <v>0</v>
      </c>
      <c r="V4131">
        <v>0</v>
      </c>
      <c r="W4131">
        <v>0</v>
      </c>
      <c r="X4131">
        <v>0</v>
      </c>
      <c r="Y4131">
        <v>0</v>
      </c>
      <c r="Z4131">
        <v>0</v>
      </c>
      <c r="AA4131">
        <v>0</v>
      </c>
      <c r="AB4131">
        <v>0</v>
      </c>
      <c r="AC4131">
        <v>0</v>
      </c>
    </row>
    <row r="4132" spans="1:29">
      <c r="A4132" t="s">
        <v>14582</v>
      </c>
      <c r="B4132" t="s">
        <v>19</v>
      </c>
      <c r="C4132">
        <v>0</v>
      </c>
      <c r="D4132">
        <v>0</v>
      </c>
      <c r="E4132">
        <v>0</v>
      </c>
      <c r="F4132">
        <v>0</v>
      </c>
      <c r="G4132">
        <v>0</v>
      </c>
      <c r="H4132">
        <v>0</v>
      </c>
      <c r="I4132">
        <v>0</v>
      </c>
      <c r="J4132">
        <v>0</v>
      </c>
      <c r="K4132">
        <v>0</v>
      </c>
      <c r="L4132">
        <v>0</v>
      </c>
      <c r="M4132">
        <v>0</v>
      </c>
      <c r="N4132">
        <v>0</v>
      </c>
      <c r="O4132">
        <v>0</v>
      </c>
      <c r="P4132">
        <v>0</v>
      </c>
      <c r="Q4132">
        <v>0</v>
      </c>
      <c r="R4132">
        <v>0</v>
      </c>
      <c r="S4132">
        <v>0</v>
      </c>
      <c r="T4132">
        <v>0</v>
      </c>
      <c r="U4132">
        <v>0</v>
      </c>
      <c r="V4132">
        <v>0</v>
      </c>
      <c r="W4132">
        <v>0</v>
      </c>
      <c r="X4132">
        <v>0</v>
      </c>
      <c r="Y4132">
        <v>0</v>
      </c>
      <c r="Z4132">
        <v>0</v>
      </c>
      <c r="AA4132">
        <v>0</v>
      </c>
      <c r="AB4132">
        <v>0</v>
      </c>
      <c r="AC4132">
        <v>0</v>
      </c>
    </row>
    <row r="4133" spans="1:29">
      <c r="A4133" t="s">
        <v>14583</v>
      </c>
      <c r="B4133" t="s">
        <v>19</v>
      </c>
      <c r="C4133">
        <v>0</v>
      </c>
      <c r="D4133">
        <v>0</v>
      </c>
      <c r="E4133">
        <v>0</v>
      </c>
      <c r="F4133">
        <v>0</v>
      </c>
      <c r="G4133">
        <v>0</v>
      </c>
      <c r="H4133">
        <v>0</v>
      </c>
      <c r="I4133">
        <v>0</v>
      </c>
      <c r="J4133">
        <v>0</v>
      </c>
      <c r="K4133">
        <v>0</v>
      </c>
      <c r="L4133">
        <v>0</v>
      </c>
      <c r="M4133">
        <v>0</v>
      </c>
      <c r="N4133">
        <v>0</v>
      </c>
      <c r="O4133">
        <v>0</v>
      </c>
      <c r="P4133">
        <v>0</v>
      </c>
      <c r="Q4133">
        <v>0</v>
      </c>
      <c r="R4133">
        <v>0</v>
      </c>
      <c r="S4133">
        <v>0</v>
      </c>
      <c r="T4133">
        <v>0</v>
      </c>
      <c r="U4133">
        <v>0</v>
      </c>
      <c r="V4133">
        <v>0</v>
      </c>
      <c r="W4133">
        <v>0</v>
      </c>
      <c r="X4133">
        <v>0</v>
      </c>
      <c r="Y4133">
        <v>0</v>
      </c>
      <c r="Z4133">
        <v>0</v>
      </c>
      <c r="AA4133">
        <v>0</v>
      </c>
      <c r="AB4133">
        <v>0</v>
      </c>
      <c r="AC4133">
        <v>0</v>
      </c>
    </row>
    <row r="4134" spans="1:29">
      <c r="A4134" t="s">
        <v>14584</v>
      </c>
      <c r="B4134" t="s">
        <v>19</v>
      </c>
      <c r="C4134">
        <v>0</v>
      </c>
      <c r="D4134">
        <v>0</v>
      </c>
      <c r="E4134">
        <v>0</v>
      </c>
      <c r="F4134">
        <v>0</v>
      </c>
      <c r="G4134">
        <v>0</v>
      </c>
      <c r="H4134">
        <v>0</v>
      </c>
      <c r="I4134">
        <v>0</v>
      </c>
      <c r="J4134">
        <v>0</v>
      </c>
      <c r="K4134">
        <v>0</v>
      </c>
      <c r="L4134">
        <v>0</v>
      </c>
      <c r="M4134">
        <v>0</v>
      </c>
      <c r="N4134">
        <v>0</v>
      </c>
      <c r="O4134">
        <v>0</v>
      </c>
      <c r="P4134">
        <v>0</v>
      </c>
      <c r="Q4134">
        <v>0</v>
      </c>
      <c r="R4134">
        <v>0</v>
      </c>
      <c r="S4134">
        <v>0</v>
      </c>
      <c r="T4134">
        <v>0</v>
      </c>
      <c r="U4134">
        <v>0</v>
      </c>
      <c r="V4134">
        <v>0</v>
      </c>
      <c r="W4134">
        <v>0</v>
      </c>
      <c r="X4134">
        <v>0</v>
      </c>
      <c r="Y4134">
        <v>0</v>
      </c>
      <c r="Z4134">
        <v>0</v>
      </c>
      <c r="AA4134">
        <v>0</v>
      </c>
      <c r="AB4134">
        <v>0</v>
      </c>
      <c r="AC4134">
        <v>0</v>
      </c>
    </row>
    <row r="4135" spans="1:29">
      <c r="A4135" t="s">
        <v>14585</v>
      </c>
      <c r="B4135" t="s">
        <v>19</v>
      </c>
      <c r="C4135">
        <v>0</v>
      </c>
      <c r="D4135">
        <v>0</v>
      </c>
      <c r="E4135">
        <v>0</v>
      </c>
      <c r="F4135">
        <v>0</v>
      </c>
      <c r="G4135">
        <v>0</v>
      </c>
      <c r="H4135">
        <v>0</v>
      </c>
      <c r="I4135">
        <v>0</v>
      </c>
      <c r="J4135">
        <v>0</v>
      </c>
      <c r="K4135">
        <v>0</v>
      </c>
      <c r="L4135">
        <v>0</v>
      </c>
      <c r="M4135">
        <v>0</v>
      </c>
      <c r="N4135">
        <v>0</v>
      </c>
      <c r="O4135">
        <v>0</v>
      </c>
      <c r="P4135">
        <v>0</v>
      </c>
      <c r="Q4135">
        <v>0</v>
      </c>
      <c r="R4135">
        <v>0</v>
      </c>
      <c r="S4135">
        <v>0</v>
      </c>
      <c r="T4135">
        <v>0</v>
      </c>
      <c r="U4135">
        <v>0</v>
      </c>
      <c r="V4135">
        <v>0</v>
      </c>
      <c r="W4135">
        <v>0</v>
      </c>
      <c r="X4135">
        <v>0</v>
      </c>
      <c r="Y4135">
        <v>0</v>
      </c>
      <c r="Z4135">
        <v>0</v>
      </c>
      <c r="AA4135">
        <v>0</v>
      </c>
      <c r="AB4135">
        <v>0</v>
      </c>
      <c r="AC4135">
        <v>0</v>
      </c>
    </row>
    <row r="4136" spans="1:29">
      <c r="A4136" t="s">
        <v>14586</v>
      </c>
      <c r="B4136" t="s">
        <v>19</v>
      </c>
      <c r="C4136">
        <v>0</v>
      </c>
      <c r="D4136">
        <v>0</v>
      </c>
      <c r="E4136">
        <v>0</v>
      </c>
      <c r="F4136">
        <v>0</v>
      </c>
      <c r="G4136">
        <v>0</v>
      </c>
      <c r="H4136">
        <v>0</v>
      </c>
      <c r="I4136">
        <v>0</v>
      </c>
      <c r="J4136">
        <v>0</v>
      </c>
      <c r="K4136">
        <v>0</v>
      </c>
      <c r="L4136">
        <v>0</v>
      </c>
      <c r="M4136">
        <v>0</v>
      </c>
      <c r="N4136">
        <v>0</v>
      </c>
      <c r="O4136">
        <v>0</v>
      </c>
      <c r="P4136">
        <v>0</v>
      </c>
      <c r="Q4136">
        <v>0</v>
      </c>
      <c r="R4136">
        <v>0</v>
      </c>
      <c r="S4136">
        <v>0</v>
      </c>
      <c r="T4136">
        <v>0</v>
      </c>
      <c r="U4136">
        <v>0</v>
      </c>
      <c r="V4136">
        <v>0</v>
      </c>
      <c r="W4136">
        <v>0</v>
      </c>
      <c r="X4136">
        <v>0</v>
      </c>
      <c r="Y4136">
        <v>0</v>
      </c>
      <c r="Z4136">
        <v>0</v>
      </c>
      <c r="AA4136">
        <v>0</v>
      </c>
      <c r="AB4136">
        <v>0</v>
      </c>
      <c r="AC4136">
        <v>0</v>
      </c>
    </row>
    <row r="4137" spans="1:29">
      <c r="A4137" t="s">
        <v>14587</v>
      </c>
      <c r="B4137" t="s">
        <v>19</v>
      </c>
      <c r="C4137">
        <v>0</v>
      </c>
      <c r="D4137">
        <v>0</v>
      </c>
      <c r="E4137">
        <v>0</v>
      </c>
      <c r="F4137">
        <v>0</v>
      </c>
      <c r="G4137">
        <v>0</v>
      </c>
      <c r="H4137">
        <v>0</v>
      </c>
      <c r="I4137">
        <v>0</v>
      </c>
      <c r="J4137">
        <v>0</v>
      </c>
      <c r="K4137">
        <v>0</v>
      </c>
      <c r="L4137">
        <v>0</v>
      </c>
      <c r="M4137">
        <v>0</v>
      </c>
      <c r="N4137">
        <v>0</v>
      </c>
      <c r="O4137">
        <v>0</v>
      </c>
      <c r="P4137">
        <v>0</v>
      </c>
      <c r="Q4137">
        <v>0</v>
      </c>
      <c r="R4137">
        <v>0</v>
      </c>
      <c r="S4137">
        <v>0</v>
      </c>
      <c r="T4137">
        <v>0</v>
      </c>
      <c r="U4137">
        <v>0</v>
      </c>
      <c r="V4137">
        <v>0</v>
      </c>
      <c r="W4137">
        <v>0</v>
      </c>
      <c r="X4137">
        <v>0</v>
      </c>
      <c r="Y4137">
        <v>0</v>
      </c>
      <c r="Z4137">
        <v>0</v>
      </c>
      <c r="AA4137">
        <v>0</v>
      </c>
      <c r="AB4137">
        <v>0</v>
      </c>
      <c r="AC4137">
        <v>0</v>
      </c>
    </row>
    <row r="4138" spans="1:29">
      <c r="A4138" t="s">
        <v>14588</v>
      </c>
      <c r="B4138" t="s">
        <v>19</v>
      </c>
      <c r="C4138">
        <v>0</v>
      </c>
      <c r="D4138">
        <v>0</v>
      </c>
      <c r="E4138">
        <v>0</v>
      </c>
      <c r="F4138">
        <v>0</v>
      </c>
      <c r="G4138">
        <v>0</v>
      </c>
      <c r="H4138">
        <v>0</v>
      </c>
      <c r="I4138">
        <v>0</v>
      </c>
      <c r="J4138">
        <v>0</v>
      </c>
      <c r="K4138">
        <v>0</v>
      </c>
      <c r="L4138">
        <v>0</v>
      </c>
      <c r="M4138">
        <v>0</v>
      </c>
      <c r="N4138">
        <v>0</v>
      </c>
      <c r="O4138">
        <v>0</v>
      </c>
      <c r="P4138">
        <v>0</v>
      </c>
      <c r="Q4138">
        <v>0</v>
      </c>
      <c r="R4138">
        <v>0</v>
      </c>
      <c r="S4138">
        <v>0</v>
      </c>
      <c r="T4138">
        <v>0</v>
      </c>
      <c r="U4138">
        <v>0</v>
      </c>
      <c r="V4138">
        <v>0</v>
      </c>
      <c r="W4138">
        <v>0</v>
      </c>
      <c r="X4138">
        <v>0</v>
      </c>
      <c r="Y4138">
        <v>0</v>
      </c>
      <c r="Z4138">
        <v>0</v>
      </c>
      <c r="AA4138">
        <v>0</v>
      </c>
      <c r="AB4138">
        <v>0</v>
      </c>
      <c r="AC4138">
        <v>0</v>
      </c>
    </row>
    <row r="4139" spans="1:29">
      <c r="A4139" t="s">
        <v>14589</v>
      </c>
      <c r="B4139" t="s">
        <v>19</v>
      </c>
      <c r="C4139" s="2">
        <v>189004000</v>
      </c>
      <c r="D4139" s="2">
        <v>195674000</v>
      </c>
      <c r="E4139" s="2">
        <v>199941000</v>
      </c>
      <c r="F4139" s="2">
        <v>210133000</v>
      </c>
      <c r="G4139" s="2">
        <v>218916000</v>
      </c>
      <c r="H4139" s="2">
        <v>230434000</v>
      </c>
      <c r="I4139" s="2">
        <v>242490000</v>
      </c>
      <c r="J4139" s="2">
        <v>254546000</v>
      </c>
      <c r="K4139" s="2">
        <v>267886000</v>
      </c>
      <c r="L4139" s="2">
        <v>280854000</v>
      </c>
      <c r="M4139" s="2">
        <v>294816000</v>
      </c>
      <c r="N4139" s="2">
        <v>307908000</v>
      </c>
      <c r="O4139" s="2">
        <v>325433000</v>
      </c>
      <c r="P4139" s="2">
        <v>341632000</v>
      </c>
      <c r="Q4139" s="2">
        <v>358038000</v>
      </c>
      <c r="R4139" s="2">
        <v>376350000</v>
      </c>
      <c r="S4139" s="2">
        <v>395076000</v>
      </c>
      <c r="T4139" s="2">
        <v>414714000</v>
      </c>
      <c r="U4139" s="2">
        <v>435429000</v>
      </c>
      <c r="V4139" s="2">
        <v>456559000</v>
      </c>
      <c r="W4139" s="2">
        <v>478516000</v>
      </c>
      <c r="X4139" s="2">
        <v>500889000</v>
      </c>
      <c r="Y4139" s="2">
        <v>524504000</v>
      </c>
      <c r="Z4139" s="2">
        <v>549362000</v>
      </c>
      <c r="AA4139" s="2">
        <v>575463000</v>
      </c>
      <c r="AB4139" s="2">
        <v>603635000</v>
      </c>
      <c r="AC4139" s="2">
        <v>632222000</v>
      </c>
    </row>
    <row r="4140" spans="1:29">
      <c r="A4140" t="s">
        <v>14590</v>
      </c>
      <c r="B4140" t="s">
        <v>19</v>
      </c>
      <c r="C4140" s="2">
        <v>5589270000</v>
      </c>
      <c r="D4140" s="2">
        <v>5786530000</v>
      </c>
      <c r="E4140" s="2">
        <v>5912720000</v>
      </c>
      <c r="F4140" s="2">
        <v>6214110000</v>
      </c>
      <c r="G4140" s="2">
        <v>6473850000</v>
      </c>
      <c r="H4140" s="2">
        <v>6814450000</v>
      </c>
      <c r="I4140" s="2">
        <v>7170980000</v>
      </c>
      <c r="J4140" s="2">
        <v>7527510000</v>
      </c>
      <c r="K4140" s="2">
        <v>7922010000</v>
      </c>
      <c r="L4140" s="2">
        <v>8305500000</v>
      </c>
      <c r="M4140" s="2">
        <v>8718380000</v>
      </c>
      <c r="N4140" s="2">
        <v>9105540000</v>
      </c>
      <c r="O4140" s="2">
        <v>9623790000</v>
      </c>
      <c r="P4140" s="2">
        <v>10102800000</v>
      </c>
      <c r="Q4140" s="2">
        <v>10588000000</v>
      </c>
      <c r="R4140" s="2">
        <v>11129500000</v>
      </c>
      <c r="S4140" s="2">
        <v>11683300000</v>
      </c>
      <c r="T4140" s="2">
        <v>12264100000</v>
      </c>
      <c r="U4140" s="2">
        <v>12876600000</v>
      </c>
      <c r="V4140" s="2">
        <v>13501500000</v>
      </c>
      <c r="W4140" s="2">
        <v>14150800000</v>
      </c>
      <c r="X4140" s="2">
        <v>14812400000</v>
      </c>
      <c r="Y4140" s="2">
        <v>15510800000</v>
      </c>
      <c r="Z4140" s="2">
        <v>16245900000</v>
      </c>
      <c r="AA4140" s="2">
        <v>17017800000</v>
      </c>
      <c r="AB4140" s="2">
        <v>17850900000</v>
      </c>
      <c r="AC4140" s="2">
        <v>18696200000</v>
      </c>
    </row>
    <row r="4141" spans="1:29">
      <c r="A4141" t="s">
        <v>14591</v>
      </c>
      <c r="B4141" t="s">
        <v>19</v>
      </c>
      <c r="C4141" s="2">
        <v>2268730000</v>
      </c>
      <c r="D4141" s="2">
        <v>2348800000</v>
      </c>
      <c r="E4141" s="2">
        <v>2400020000</v>
      </c>
      <c r="F4141" s="2">
        <v>2522360000</v>
      </c>
      <c r="G4141" s="2">
        <v>2627790000</v>
      </c>
      <c r="H4141" s="2">
        <v>2766040000</v>
      </c>
      <c r="I4141" s="2">
        <v>2910760000</v>
      </c>
      <c r="J4141" s="2">
        <v>3055470000</v>
      </c>
      <c r="K4141" s="2">
        <v>3215610000</v>
      </c>
      <c r="L4141" s="2">
        <v>3371260000</v>
      </c>
      <c r="M4141" s="2">
        <v>3538860000</v>
      </c>
      <c r="N4141" s="2">
        <v>3696010000</v>
      </c>
      <c r="O4141" s="2">
        <v>3906370000</v>
      </c>
      <c r="P4141" s="2">
        <v>4100820000</v>
      </c>
      <c r="Q4141" s="2">
        <v>4297750000</v>
      </c>
      <c r="R4141" s="2">
        <v>4517560000</v>
      </c>
      <c r="S4141" s="2">
        <v>4742350000</v>
      </c>
      <c r="T4141" s="2">
        <v>4978070000</v>
      </c>
      <c r="U4141" s="2">
        <v>5226730000</v>
      </c>
      <c r="V4141" s="2">
        <v>5480360000</v>
      </c>
      <c r="W4141" s="2">
        <v>5743930000</v>
      </c>
      <c r="X4141" s="2">
        <v>6012480000</v>
      </c>
      <c r="Y4141" s="2">
        <v>6295940000</v>
      </c>
      <c r="Z4141" s="2">
        <v>6594330000</v>
      </c>
      <c r="AA4141" s="2">
        <v>6907640000</v>
      </c>
      <c r="AB4141" s="2">
        <v>7245810000</v>
      </c>
      <c r="AC4141" s="2">
        <v>7588950000</v>
      </c>
    </row>
    <row r="4142" spans="1:29">
      <c r="A4142" t="s">
        <v>14592</v>
      </c>
      <c r="B4142" t="s">
        <v>19</v>
      </c>
      <c r="C4142" s="2">
        <v>3827970000</v>
      </c>
      <c r="D4142" s="2">
        <v>3963070000</v>
      </c>
      <c r="E4142" s="2">
        <v>4049500000</v>
      </c>
      <c r="F4142" s="2">
        <v>4255920000</v>
      </c>
      <c r="G4142" s="2">
        <v>4433800000</v>
      </c>
      <c r="H4142" s="2">
        <v>4667070000</v>
      </c>
      <c r="I4142" s="2">
        <v>4911250000</v>
      </c>
      <c r="J4142" s="2">
        <v>5155430000</v>
      </c>
      <c r="K4142" s="2">
        <v>5425620000</v>
      </c>
      <c r="L4142" s="2">
        <v>5688260000</v>
      </c>
      <c r="M4142" s="2">
        <v>5971040000</v>
      </c>
      <c r="N4142" s="2">
        <v>6236190000</v>
      </c>
      <c r="O4142" s="2">
        <v>6591130000</v>
      </c>
      <c r="P4142" s="2">
        <v>6919220000</v>
      </c>
      <c r="Q4142" s="2">
        <v>7251500000</v>
      </c>
      <c r="R4142" s="2">
        <v>7622380000</v>
      </c>
      <c r="S4142" s="2">
        <v>8001660000</v>
      </c>
      <c r="T4142" s="2">
        <v>8399390000</v>
      </c>
      <c r="U4142" s="2">
        <v>8818940000</v>
      </c>
      <c r="V4142" s="2">
        <v>9246880000</v>
      </c>
      <c r="W4142" s="2">
        <v>9691600000</v>
      </c>
      <c r="X4142" s="2">
        <v>10144700000</v>
      </c>
      <c r="Y4142" s="2">
        <v>10623000000</v>
      </c>
      <c r="Z4142" s="2">
        <v>11126500000</v>
      </c>
      <c r="AA4142" s="2">
        <v>11655100000</v>
      </c>
      <c r="AB4142" s="2">
        <v>12225700000</v>
      </c>
      <c r="AC4142" s="2">
        <v>12804700000</v>
      </c>
    </row>
    <row r="4143" spans="1:29">
      <c r="A4143" t="s">
        <v>14593</v>
      </c>
      <c r="B4143" t="s">
        <v>19</v>
      </c>
      <c r="C4143" s="2">
        <v>3307950000</v>
      </c>
      <c r="D4143" s="2">
        <v>3424690000</v>
      </c>
      <c r="E4143" s="2">
        <v>3499380000</v>
      </c>
      <c r="F4143" s="2">
        <v>3677760000</v>
      </c>
      <c r="G4143" s="2">
        <v>3831480000</v>
      </c>
      <c r="H4143" s="2">
        <v>4033060000</v>
      </c>
      <c r="I4143" s="2">
        <v>4244070000</v>
      </c>
      <c r="J4143" s="2">
        <v>4455080000</v>
      </c>
      <c r="K4143" s="2">
        <v>4688560000</v>
      </c>
      <c r="L4143" s="2">
        <v>4915520000</v>
      </c>
      <c r="M4143" s="2">
        <v>5159880000</v>
      </c>
      <c r="N4143" s="2">
        <v>5389020000</v>
      </c>
      <c r="O4143" s="2">
        <v>5695740000</v>
      </c>
      <c r="P4143" s="2">
        <v>5979260000</v>
      </c>
      <c r="Q4143" s="2">
        <v>6266400000</v>
      </c>
      <c r="R4143" s="2">
        <v>6586900000</v>
      </c>
      <c r="S4143" s="2">
        <v>6914650000</v>
      </c>
      <c r="T4143" s="2">
        <v>7258350000</v>
      </c>
      <c r="U4143" s="2">
        <v>7620910000</v>
      </c>
      <c r="V4143" s="2">
        <v>7990710000</v>
      </c>
      <c r="W4143" s="2">
        <v>8375020000</v>
      </c>
      <c r="X4143" s="2">
        <v>8766580000</v>
      </c>
      <c r="Y4143" s="2">
        <v>9179890000</v>
      </c>
      <c r="Z4143" s="2">
        <v>9614960000</v>
      </c>
      <c r="AA4143" s="2">
        <v>10071800000</v>
      </c>
      <c r="AB4143" s="2">
        <v>10564900000</v>
      </c>
      <c r="AC4143" s="2">
        <v>11065200000</v>
      </c>
    </row>
    <row r="4144" spans="1:29">
      <c r="A4144" t="s">
        <v>14594</v>
      </c>
      <c r="B4144" t="s">
        <v>19</v>
      </c>
      <c r="C4144" s="2">
        <v>325544000</v>
      </c>
      <c r="D4144" s="2">
        <v>337033000</v>
      </c>
      <c r="E4144" s="2">
        <v>344383000</v>
      </c>
      <c r="F4144" s="2">
        <v>361938000</v>
      </c>
      <c r="G4144" s="2">
        <v>377066000</v>
      </c>
      <c r="H4144" s="2">
        <v>396904000</v>
      </c>
      <c r="I4144" s="2">
        <v>417670000</v>
      </c>
      <c r="J4144" s="2">
        <v>438436000</v>
      </c>
      <c r="K4144" s="2">
        <v>461414000</v>
      </c>
      <c r="L4144" s="2">
        <v>483749000</v>
      </c>
      <c r="M4144" s="2">
        <v>507798000</v>
      </c>
      <c r="N4144" s="2">
        <v>530348000</v>
      </c>
      <c r="O4144" s="2">
        <v>560533000</v>
      </c>
      <c r="P4144" s="2">
        <v>588435000</v>
      </c>
      <c r="Q4144" s="2">
        <v>616693000</v>
      </c>
      <c r="R4144" s="2">
        <v>648234000</v>
      </c>
      <c r="S4144" s="2">
        <v>680489000</v>
      </c>
      <c r="T4144" s="2">
        <v>714314000</v>
      </c>
      <c r="U4144" s="2">
        <v>749994000</v>
      </c>
      <c r="V4144" s="2">
        <v>786387000</v>
      </c>
      <c r="W4144" s="2">
        <v>824208000</v>
      </c>
      <c r="X4144" s="2">
        <v>862742000</v>
      </c>
      <c r="Y4144" s="2">
        <v>903418000</v>
      </c>
      <c r="Z4144" s="2">
        <v>946234000</v>
      </c>
      <c r="AA4144" s="2">
        <v>991190000</v>
      </c>
      <c r="AB4144" s="2">
        <v>1039720000</v>
      </c>
      <c r="AC4144" s="2">
        <v>1088950000</v>
      </c>
    </row>
    <row r="4145" spans="1:29">
      <c r="A4145" t="s">
        <v>14595</v>
      </c>
      <c r="B4145" t="s">
        <v>19</v>
      </c>
      <c r="C4145" s="2">
        <v>121349000</v>
      </c>
      <c r="D4145" s="2">
        <v>125632000</v>
      </c>
      <c r="E4145" s="2">
        <v>128372000</v>
      </c>
      <c r="F4145" s="2">
        <v>134915000</v>
      </c>
      <c r="G4145" s="2">
        <v>140554000</v>
      </c>
      <c r="H4145" s="2">
        <v>147949000</v>
      </c>
      <c r="I4145" s="2">
        <v>155690000</v>
      </c>
      <c r="J4145" s="2">
        <v>163430000</v>
      </c>
      <c r="K4145" s="2">
        <v>171996000</v>
      </c>
      <c r="L4145" s="2">
        <v>180321000</v>
      </c>
      <c r="M4145" s="2">
        <v>189286000</v>
      </c>
      <c r="N4145" s="2">
        <v>197691000</v>
      </c>
      <c r="O4145" s="2">
        <v>208943000</v>
      </c>
      <c r="P4145" s="2">
        <v>219344000</v>
      </c>
      <c r="Q4145" s="2">
        <v>229877000</v>
      </c>
      <c r="R4145" s="2">
        <v>241634000</v>
      </c>
      <c r="S4145" s="2">
        <v>253658000</v>
      </c>
      <c r="T4145" s="2">
        <v>266266000</v>
      </c>
      <c r="U4145" s="2">
        <v>279566000</v>
      </c>
      <c r="V4145" s="2">
        <v>293132000</v>
      </c>
      <c r="W4145" s="2">
        <v>307230000</v>
      </c>
      <c r="X4145" s="2">
        <v>321594000</v>
      </c>
      <c r="Y4145" s="2">
        <v>336756000</v>
      </c>
      <c r="Z4145" s="2">
        <v>352716000</v>
      </c>
      <c r="AA4145" s="2">
        <v>369474000</v>
      </c>
      <c r="AB4145" s="2">
        <v>387562000</v>
      </c>
      <c r="AC4145" s="2">
        <v>405916000</v>
      </c>
    </row>
    <row r="4146" spans="1:29">
      <c r="A4146" t="s">
        <v>14596</v>
      </c>
      <c r="B4146" t="s">
        <v>19</v>
      </c>
      <c r="C4146" s="2">
        <v>1160760000</v>
      </c>
      <c r="D4146" s="2">
        <v>1201720000</v>
      </c>
      <c r="E4146" s="2">
        <v>1227930000</v>
      </c>
      <c r="F4146" s="2">
        <v>1290520000</v>
      </c>
      <c r="G4146" s="2">
        <v>1344460000</v>
      </c>
      <c r="H4146" s="2">
        <v>1415200000</v>
      </c>
      <c r="I4146" s="2">
        <v>1489240000</v>
      </c>
      <c r="J4146" s="2">
        <v>1563280000</v>
      </c>
      <c r="K4146" s="2">
        <v>1645210000</v>
      </c>
      <c r="L4146" s="2">
        <v>1724850000</v>
      </c>
      <c r="M4146" s="2">
        <v>1810600000</v>
      </c>
      <c r="N4146" s="2">
        <v>1891000000</v>
      </c>
      <c r="O4146" s="2">
        <v>1998630000</v>
      </c>
      <c r="P4146" s="2">
        <v>2098110000</v>
      </c>
      <c r="Q4146" s="2">
        <v>2198870000</v>
      </c>
      <c r="R4146" s="2">
        <v>2311330000</v>
      </c>
      <c r="S4146" s="2">
        <v>2426340000</v>
      </c>
      <c r="T4146" s="2">
        <v>2546940000</v>
      </c>
      <c r="U4146" s="2">
        <v>2674160000</v>
      </c>
      <c r="V4146" s="2">
        <v>2803930000</v>
      </c>
      <c r="W4146" s="2">
        <v>2938780000</v>
      </c>
      <c r="X4146" s="2">
        <v>3076180000</v>
      </c>
      <c r="Y4146" s="2">
        <v>3221210000</v>
      </c>
      <c r="Z4146" s="2">
        <v>3373870000</v>
      </c>
      <c r="AA4146" s="2">
        <v>3534170000</v>
      </c>
      <c r="AB4146" s="2">
        <v>3707190000</v>
      </c>
      <c r="AC4146" s="2">
        <v>3882750000</v>
      </c>
    </row>
    <row r="4147" spans="1:29">
      <c r="A4147" t="s">
        <v>14597</v>
      </c>
      <c r="B4147" t="s">
        <v>19</v>
      </c>
      <c r="C4147">
        <v>0</v>
      </c>
      <c r="D4147">
        <v>0</v>
      </c>
      <c r="E4147">
        <v>0</v>
      </c>
      <c r="F4147">
        <v>0</v>
      </c>
      <c r="G4147">
        <v>0</v>
      </c>
      <c r="H4147">
        <v>0</v>
      </c>
      <c r="I4147">
        <v>0</v>
      </c>
      <c r="J4147">
        <v>0</v>
      </c>
      <c r="K4147">
        <v>0</v>
      </c>
      <c r="L4147">
        <v>0</v>
      </c>
      <c r="M4147">
        <v>0</v>
      </c>
      <c r="N4147">
        <v>0</v>
      </c>
      <c r="O4147">
        <v>0</v>
      </c>
      <c r="P4147">
        <v>0</v>
      </c>
      <c r="Q4147">
        <v>0</v>
      </c>
      <c r="R4147">
        <v>0</v>
      </c>
      <c r="S4147">
        <v>0</v>
      </c>
      <c r="T4147">
        <v>0</v>
      </c>
      <c r="U4147">
        <v>0</v>
      </c>
      <c r="V4147">
        <v>0</v>
      </c>
      <c r="W4147">
        <v>0</v>
      </c>
      <c r="X4147">
        <v>0</v>
      </c>
      <c r="Y4147">
        <v>0</v>
      </c>
      <c r="Z4147">
        <v>0</v>
      </c>
      <c r="AA4147">
        <v>0</v>
      </c>
      <c r="AB4147">
        <v>0</v>
      </c>
      <c r="AC4147">
        <v>0</v>
      </c>
    </row>
    <row r="4148" spans="1:29">
      <c r="A4148" t="s">
        <v>14598</v>
      </c>
      <c r="B4148" t="s">
        <v>19</v>
      </c>
      <c r="C4148">
        <v>0</v>
      </c>
      <c r="D4148">
        <v>0</v>
      </c>
      <c r="E4148">
        <v>0</v>
      </c>
      <c r="F4148">
        <v>0</v>
      </c>
      <c r="G4148">
        <v>0</v>
      </c>
      <c r="H4148">
        <v>0</v>
      </c>
      <c r="I4148">
        <v>0</v>
      </c>
      <c r="J4148">
        <v>0</v>
      </c>
      <c r="K4148">
        <v>0</v>
      </c>
      <c r="L4148">
        <v>0</v>
      </c>
      <c r="M4148">
        <v>0</v>
      </c>
      <c r="N4148">
        <v>0</v>
      </c>
      <c r="O4148">
        <v>0</v>
      </c>
      <c r="P4148">
        <v>0</v>
      </c>
      <c r="Q4148">
        <v>0</v>
      </c>
      <c r="R4148">
        <v>0</v>
      </c>
      <c r="S4148">
        <v>0</v>
      </c>
      <c r="T4148">
        <v>0</v>
      </c>
      <c r="U4148">
        <v>0</v>
      </c>
      <c r="V4148">
        <v>0</v>
      </c>
      <c r="W4148">
        <v>0</v>
      </c>
      <c r="X4148">
        <v>0</v>
      </c>
      <c r="Y4148">
        <v>0</v>
      </c>
      <c r="Z4148">
        <v>0</v>
      </c>
      <c r="AA4148">
        <v>0</v>
      </c>
      <c r="AB4148">
        <v>0</v>
      </c>
      <c r="AC4148">
        <v>0</v>
      </c>
    </row>
    <row r="4149" spans="1:29">
      <c r="A4149" t="s">
        <v>14599</v>
      </c>
      <c r="B4149" t="s">
        <v>19</v>
      </c>
      <c r="C4149">
        <v>0</v>
      </c>
      <c r="D4149">
        <v>0</v>
      </c>
      <c r="E4149">
        <v>0</v>
      </c>
      <c r="F4149">
        <v>0</v>
      </c>
      <c r="G4149">
        <v>0</v>
      </c>
      <c r="H4149">
        <v>0</v>
      </c>
      <c r="I4149">
        <v>0</v>
      </c>
      <c r="J4149">
        <v>0</v>
      </c>
      <c r="K4149">
        <v>0</v>
      </c>
      <c r="L4149">
        <v>0</v>
      </c>
      <c r="M4149">
        <v>0</v>
      </c>
      <c r="N4149">
        <v>0</v>
      </c>
      <c r="O4149">
        <v>0</v>
      </c>
      <c r="P4149">
        <v>0</v>
      </c>
      <c r="Q4149">
        <v>0</v>
      </c>
      <c r="R4149">
        <v>0</v>
      </c>
      <c r="S4149">
        <v>0</v>
      </c>
      <c r="T4149">
        <v>0</v>
      </c>
      <c r="U4149">
        <v>0</v>
      </c>
      <c r="V4149">
        <v>0</v>
      </c>
      <c r="W4149">
        <v>0</v>
      </c>
      <c r="X4149">
        <v>0</v>
      </c>
      <c r="Y4149">
        <v>0</v>
      </c>
      <c r="Z4149">
        <v>0</v>
      </c>
      <c r="AA4149">
        <v>0</v>
      </c>
      <c r="AB4149">
        <v>0</v>
      </c>
      <c r="AC4149">
        <v>0</v>
      </c>
    </row>
    <row r="4150" spans="1:29">
      <c r="A4150" t="s">
        <v>14600</v>
      </c>
      <c r="B4150" t="s">
        <v>19</v>
      </c>
      <c r="C4150">
        <v>0</v>
      </c>
      <c r="D4150">
        <v>0</v>
      </c>
      <c r="E4150">
        <v>0</v>
      </c>
      <c r="F4150">
        <v>0</v>
      </c>
      <c r="G4150">
        <v>0</v>
      </c>
      <c r="H4150">
        <v>0</v>
      </c>
      <c r="I4150">
        <v>0</v>
      </c>
      <c r="J4150">
        <v>0</v>
      </c>
      <c r="K4150">
        <v>0</v>
      </c>
      <c r="L4150">
        <v>0</v>
      </c>
      <c r="M4150">
        <v>0</v>
      </c>
      <c r="N4150">
        <v>0</v>
      </c>
      <c r="O4150">
        <v>0</v>
      </c>
      <c r="P4150">
        <v>0</v>
      </c>
      <c r="Q4150">
        <v>0</v>
      </c>
      <c r="R4150">
        <v>0</v>
      </c>
      <c r="S4150">
        <v>0</v>
      </c>
      <c r="T4150">
        <v>0</v>
      </c>
      <c r="U4150">
        <v>0</v>
      </c>
      <c r="V4150">
        <v>0</v>
      </c>
      <c r="W4150">
        <v>0</v>
      </c>
      <c r="X4150">
        <v>0</v>
      </c>
      <c r="Y4150">
        <v>0</v>
      </c>
      <c r="Z4150">
        <v>0</v>
      </c>
      <c r="AA4150">
        <v>0</v>
      </c>
      <c r="AB4150">
        <v>0</v>
      </c>
      <c r="AC4150">
        <v>0</v>
      </c>
    </row>
    <row r="4151" spans="1:29">
      <c r="A4151" t="s">
        <v>14601</v>
      </c>
      <c r="B4151" t="s">
        <v>19</v>
      </c>
      <c r="C4151">
        <v>0</v>
      </c>
      <c r="D4151">
        <v>0</v>
      </c>
      <c r="E4151">
        <v>0</v>
      </c>
      <c r="F4151">
        <v>0</v>
      </c>
      <c r="G4151">
        <v>0</v>
      </c>
      <c r="H4151">
        <v>0</v>
      </c>
      <c r="I4151">
        <v>0</v>
      </c>
      <c r="J4151">
        <v>0</v>
      </c>
      <c r="K4151">
        <v>0</v>
      </c>
      <c r="L4151">
        <v>0</v>
      </c>
      <c r="M4151">
        <v>0</v>
      </c>
      <c r="N4151">
        <v>0</v>
      </c>
      <c r="O4151">
        <v>0</v>
      </c>
      <c r="P4151">
        <v>0</v>
      </c>
      <c r="Q4151">
        <v>0</v>
      </c>
      <c r="R4151">
        <v>0</v>
      </c>
      <c r="S4151">
        <v>0</v>
      </c>
      <c r="T4151">
        <v>0</v>
      </c>
      <c r="U4151">
        <v>0</v>
      </c>
      <c r="V4151">
        <v>0</v>
      </c>
      <c r="W4151">
        <v>0</v>
      </c>
      <c r="X4151">
        <v>0</v>
      </c>
      <c r="Y4151">
        <v>0</v>
      </c>
      <c r="Z4151">
        <v>0</v>
      </c>
      <c r="AA4151">
        <v>0</v>
      </c>
      <c r="AB4151">
        <v>0</v>
      </c>
      <c r="AC4151">
        <v>0</v>
      </c>
    </row>
    <row r="4152" spans="1:29">
      <c r="A4152" t="s">
        <v>14602</v>
      </c>
      <c r="B4152" t="s">
        <v>19</v>
      </c>
      <c r="C4152">
        <v>0</v>
      </c>
      <c r="D4152">
        <v>0</v>
      </c>
      <c r="E4152">
        <v>0</v>
      </c>
      <c r="F4152">
        <v>0</v>
      </c>
      <c r="G4152">
        <v>0</v>
      </c>
      <c r="H4152">
        <v>0</v>
      </c>
      <c r="I4152">
        <v>0</v>
      </c>
      <c r="J4152">
        <v>0</v>
      </c>
      <c r="K4152">
        <v>0</v>
      </c>
      <c r="L4152">
        <v>0</v>
      </c>
      <c r="M4152">
        <v>0</v>
      </c>
      <c r="N4152">
        <v>0</v>
      </c>
      <c r="O4152">
        <v>0</v>
      </c>
      <c r="P4152">
        <v>0</v>
      </c>
      <c r="Q4152">
        <v>0</v>
      </c>
      <c r="R4152">
        <v>0</v>
      </c>
      <c r="S4152">
        <v>0</v>
      </c>
      <c r="T4152">
        <v>0</v>
      </c>
      <c r="U4152">
        <v>0</v>
      </c>
      <c r="V4152">
        <v>0</v>
      </c>
      <c r="W4152">
        <v>0</v>
      </c>
      <c r="X4152">
        <v>0</v>
      </c>
      <c r="Y4152">
        <v>0</v>
      </c>
      <c r="Z4152">
        <v>0</v>
      </c>
      <c r="AA4152">
        <v>0</v>
      </c>
      <c r="AB4152">
        <v>0</v>
      </c>
      <c r="AC4152">
        <v>0</v>
      </c>
    </row>
    <row r="4153" spans="1:29">
      <c r="A4153" t="s">
        <v>14603</v>
      </c>
      <c r="B4153" t="s">
        <v>19</v>
      </c>
      <c r="C4153">
        <v>0</v>
      </c>
      <c r="D4153">
        <v>0</v>
      </c>
      <c r="E4153">
        <v>0</v>
      </c>
      <c r="F4153">
        <v>0</v>
      </c>
      <c r="G4153">
        <v>0</v>
      </c>
      <c r="H4153">
        <v>0</v>
      </c>
      <c r="I4153">
        <v>0</v>
      </c>
      <c r="J4153">
        <v>0</v>
      </c>
      <c r="K4153">
        <v>0</v>
      </c>
      <c r="L4153">
        <v>0</v>
      </c>
      <c r="M4153">
        <v>0</v>
      </c>
      <c r="N4153">
        <v>0</v>
      </c>
      <c r="O4153">
        <v>0</v>
      </c>
      <c r="P4153">
        <v>0</v>
      </c>
      <c r="Q4153">
        <v>0</v>
      </c>
      <c r="R4153">
        <v>0</v>
      </c>
      <c r="S4153">
        <v>0</v>
      </c>
      <c r="T4153">
        <v>0</v>
      </c>
      <c r="U4153">
        <v>0</v>
      </c>
      <c r="V4153">
        <v>0</v>
      </c>
      <c r="W4153">
        <v>0</v>
      </c>
      <c r="X4153">
        <v>0</v>
      </c>
      <c r="Y4153">
        <v>0</v>
      </c>
      <c r="Z4153">
        <v>0</v>
      </c>
      <c r="AA4153">
        <v>0</v>
      </c>
      <c r="AB4153">
        <v>0</v>
      </c>
      <c r="AC4153">
        <v>0</v>
      </c>
    </row>
    <row r="4154" spans="1:29">
      <c r="A4154" t="s">
        <v>14604</v>
      </c>
      <c r="B4154" t="s">
        <v>19</v>
      </c>
      <c r="C4154">
        <v>0</v>
      </c>
      <c r="D4154">
        <v>0</v>
      </c>
      <c r="E4154">
        <v>0</v>
      </c>
      <c r="F4154">
        <v>0</v>
      </c>
      <c r="G4154">
        <v>0</v>
      </c>
      <c r="H4154">
        <v>0</v>
      </c>
      <c r="I4154">
        <v>0</v>
      </c>
      <c r="J4154">
        <v>0</v>
      </c>
      <c r="K4154">
        <v>0</v>
      </c>
      <c r="L4154">
        <v>0</v>
      </c>
      <c r="M4154">
        <v>0</v>
      </c>
      <c r="N4154">
        <v>0</v>
      </c>
      <c r="O4154">
        <v>0</v>
      </c>
      <c r="P4154">
        <v>0</v>
      </c>
      <c r="Q4154">
        <v>0</v>
      </c>
      <c r="R4154">
        <v>0</v>
      </c>
      <c r="S4154">
        <v>0</v>
      </c>
      <c r="T4154">
        <v>0</v>
      </c>
      <c r="U4154">
        <v>0</v>
      </c>
      <c r="V4154">
        <v>0</v>
      </c>
      <c r="W4154">
        <v>0</v>
      </c>
      <c r="X4154">
        <v>0</v>
      </c>
      <c r="Y4154">
        <v>0</v>
      </c>
      <c r="Z4154">
        <v>0</v>
      </c>
      <c r="AA4154">
        <v>0</v>
      </c>
      <c r="AB4154">
        <v>0</v>
      </c>
      <c r="AC4154">
        <v>0</v>
      </c>
    </row>
    <row r="4155" spans="1:29">
      <c r="A4155" t="s">
        <v>14605</v>
      </c>
      <c r="B4155" t="s">
        <v>19</v>
      </c>
      <c r="C4155">
        <v>0</v>
      </c>
      <c r="D4155">
        <v>0</v>
      </c>
      <c r="E4155">
        <v>0</v>
      </c>
      <c r="F4155">
        <v>0</v>
      </c>
      <c r="G4155">
        <v>0</v>
      </c>
      <c r="H4155">
        <v>0</v>
      </c>
      <c r="I4155">
        <v>0</v>
      </c>
      <c r="J4155">
        <v>0</v>
      </c>
      <c r="K4155">
        <v>0</v>
      </c>
      <c r="L4155">
        <v>0</v>
      </c>
      <c r="M4155">
        <v>0</v>
      </c>
      <c r="N4155">
        <v>0</v>
      </c>
      <c r="O4155">
        <v>0</v>
      </c>
      <c r="P4155">
        <v>0</v>
      </c>
      <c r="Q4155">
        <v>0</v>
      </c>
      <c r="R4155">
        <v>0</v>
      </c>
      <c r="S4155">
        <v>0</v>
      </c>
      <c r="T4155">
        <v>0</v>
      </c>
      <c r="U4155">
        <v>0</v>
      </c>
      <c r="V4155">
        <v>0</v>
      </c>
      <c r="W4155">
        <v>0</v>
      </c>
      <c r="X4155">
        <v>0</v>
      </c>
      <c r="Y4155">
        <v>0</v>
      </c>
      <c r="Z4155">
        <v>0</v>
      </c>
      <c r="AA4155">
        <v>0</v>
      </c>
      <c r="AB4155">
        <v>0</v>
      </c>
      <c r="AC4155">
        <v>0</v>
      </c>
    </row>
    <row r="4156" spans="1:29">
      <c r="A4156" t="s">
        <v>14606</v>
      </c>
      <c r="B4156" t="s">
        <v>19</v>
      </c>
      <c r="C4156">
        <v>0</v>
      </c>
      <c r="D4156">
        <v>0</v>
      </c>
      <c r="E4156">
        <v>0</v>
      </c>
      <c r="F4156">
        <v>0</v>
      </c>
      <c r="G4156">
        <v>0</v>
      </c>
      <c r="H4156">
        <v>0</v>
      </c>
      <c r="I4156">
        <v>0</v>
      </c>
      <c r="J4156">
        <v>0</v>
      </c>
      <c r="K4156">
        <v>0</v>
      </c>
      <c r="L4156">
        <v>0</v>
      </c>
      <c r="M4156">
        <v>0</v>
      </c>
      <c r="N4156">
        <v>0</v>
      </c>
      <c r="O4156">
        <v>0</v>
      </c>
      <c r="P4156">
        <v>0</v>
      </c>
      <c r="Q4156">
        <v>0</v>
      </c>
      <c r="R4156">
        <v>0</v>
      </c>
      <c r="S4156">
        <v>0</v>
      </c>
      <c r="T4156">
        <v>0</v>
      </c>
      <c r="U4156">
        <v>0</v>
      </c>
      <c r="V4156">
        <v>0</v>
      </c>
      <c r="W4156">
        <v>0</v>
      </c>
      <c r="X4156">
        <v>0</v>
      </c>
      <c r="Y4156">
        <v>0</v>
      </c>
      <c r="Z4156">
        <v>0</v>
      </c>
      <c r="AA4156">
        <v>0</v>
      </c>
      <c r="AB4156">
        <v>0</v>
      </c>
      <c r="AC4156">
        <v>0</v>
      </c>
    </row>
    <row r="4157" spans="1:29">
      <c r="A4157" t="s">
        <v>14607</v>
      </c>
      <c r="B4157" t="s">
        <v>19</v>
      </c>
      <c r="C4157">
        <v>0</v>
      </c>
      <c r="D4157">
        <v>0</v>
      </c>
      <c r="E4157">
        <v>0</v>
      </c>
      <c r="F4157">
        <v>0</v>
      </c>
      <c r="G4157">
        <v>0</v>
      </c>
      <c r="H4157">
        <v>0</v>
      </c>
      <c r="I4157">
        <v>0</v>
      </c>
      <c r="J4157">
        <v>0</v>
      </c>
      <c r="K4157">
        <v>0</v>
      </c>
      <c r="L4157">
        <v>0</v>
      </c>
      <c r="M4157">
        <v>0</v>
      </c>
      <c r="N4157">
        <v>0</v>
      </c>
      <c r="O4157">
        <v>0</v>
      </c>
      <c r="P4157">
        <v>0</v>
      </c>
      <c r="Q4157">
        <v>0</v>
      </c>
      <c r="R4157">
        <v>0</v>
      </c>
      <c r="S4157">
        <v>0</v>
      </c>
      <c r="T4157">
        <v>0</v>
      </c>
      <c r="U4157">
        <v>0</v>
      </c>
      <c r="V4157">
        <v>0</v>
      </c>
      <c r="W4157">
        <v>0</v>
      </c>
      <c r="X4157">
        <v>0</v>
      </c>
      <c r="Y4157">
        <v>0</v>
      </c>
      <c r="Z4157">
        <v>0</v>
      </c>
      <c r="AA4157">
        <v>0</v>
      </c>
      <c r="AB4157">
        <v>0</v>
      </c>
      <c r="AC4157">
        <v>0</v>
      </c>
    </row>
    <row r="4158" spans="1:29">
      <c r="A4158" t="s">
        <v>14608</v>
      </c>
      <c r="B4158" t="s">
        <v>19</v>
      </c>
      <c r="C4158">
        <v>0</v>
      </c>
      <c r="D4158">
        <v>0</v>
      </c>
      <c r="E4158">
        <v>0</v>
      </c>
      <c r="F4158">
        <v>0</v>
      </c>
      <c r="G4158">
        <v>0</v>
      </c>
      <c r="H4158">
        <v>0</v>
      </c>
      <c r="I4158">
        <v>0</v>
      </c>
      <c r="J4158">
        <v>0</v>
      </c>
      <c r="K4158">
        <v>0</v>
      </c>
      <c r="L4158">
        <v>0</v>
      </c>
      <c r="M4158">
        <v>0</v>
      </c>
      <c r="N4158">
        <v>0</v>
      </c>
      <c r="O4158">
        <v>0</v>
      </c>
      <c r="P4158">
        <v>0</v>
      </c>
      <c r="Q4158">
        <v>0</v>
      </c>
      <c r="R4158">
        <v>0</v>
      </c>
      <c r="S4158">
        <v>0</v>
      </c>
      <c r="T4158">
        <v>0</v>
      </c>
      <c r="U4158">
        <v>0</v>
      </c>
      <c r="V4158">
        <v>0</v>
      </c>
      <c r="W4158">
        <v>0</v>
      </c>
      <c r="X4158">
        <v>0</v>
      </c>
      <c r="Y4158">
        <v>0</v>
      </c>
      <c r="Z4158">
        <v>0</v>
      </c>
      <c r="AA4158">
        <v>0</v>
      </c>
      <c r="AB4158">
        <v>0</v>
      </c>
      <c r="AC4158">
        <v>0</v>
      </c>
    </row>
    <row r="4159" spans="1:29">
      <c r="A4159" t="s">
        <v>14609</v>
      </c>
      <c r="B4159" t="s">
        <v>19</v>
      </c>
      <c r="C4159">
        <v>0</v>
      </c>
      <c r="D4159">
        <v>0</v>
      </c>
      <c r="E4159">
        <v>0</v>
      </c>
      <c r="F4159">
        <v>0</v>
      </c>
      <c r="G4159">
        <v>0</v>
      </c>
      <c r="H4159">
        <v>0</v>
      </c>
      <c r="I4159">
        <v>0</v>
      </c>
      <c r="J4159">
        <v>0</v>
      </c>
      <c r="K4159">
        <v>0</v>
      </c>
      <c r="L4159">
        <v>0</v>
      </c>
      <c r="M4159">
        <v>0</v>
      </c>
      <c r="N4159">
        <v>0</v>
      </c>
      <c r="O4159">
        <v>0</v>
      </c>
      <c r="P4159">
        <v>0</v>
      </c>
      <c r="Q4159">
        <v>0</v>
      </c>
      <c r="R4159">
        <v>0</v>
      </c>
      <c r="S4159">
        <v>0</v>
      </c>
      <c r="T4159">
        <v>0</v>
      </c>
      <c r="U4159">
        <v>0</v>
      </c>
      <c r="V4159">
        <v>0</v>
      </c>
      <c r="W4159">
        <v>0</v>
      </c>
      <c r="X4159">
        <v>0</v>
      </c>
      <c r="Y4159">
        <v>0</v>
      </c>
      <c r="Z4159">
        <v>0</v>
      </c>
      <c r="AA4159">
        <v>0</v>
      </c>
      <c r="AB4159">
        <v>0</v>
      </c>
      <c r="AC4159">
        <v>0</v>
      </c>
    </row>
    <row r="4160" spans="1:29">
      <c r="A4160" t="s">
        <v>14610</v>
      </c>
      <c r="B4160" t="s">
        <v>19</v>
      </c>
      <c r="C4160">
        <v>0</v>
      </c>
      <c r="D4160">
        <v>0</v>
      </c>
      <c r="E4160">
        <v>0</v>
      </c>
      <c r="F4160">
        <v>0</v>
      </c>
      <c r="G4160">
        <v>0</v>
      </c>
      <c r="H4160">
        <v>0</v>
      </c>
      <c r="I4160">
        <v>0</v>
      </c>
      <c r="J4160">
        <v>0</v>
      </c>
      <c r="K4160">
        <v>0</v>
      </c>
      <c r="L4160">
        <v>0</v>
      </c>
      <c r="M4160">
        <v>0</v>
      </c>
      <c r="N4160">
        <v>0</v>
      </c>
      <c r="O4160">
        <v>0</v>
      </c>
      <c r="P4160">
        <v>0</v>
      </c>
      <c r="Q4160">
        <v>0</v>
      </c>
      <c r="R4160">
        <v>0</v>
      </c>
      <c r="S4160">
        <v>0</v>
      </c>
      <c r="T4160">
        <v>0</v>
      </c>
      <c r="U4160">
        <v>0</v>
      </c>
      <c r="V4160">
        <v>0</v>
      </c>
      <c r="W4160">
        <v>0</v>
      </c>
      <c r="X4160">
        <v>0</v>
      </c>
      <c r="Y4160">
        <v>0</v>
      </c>
      <c r="Z4160">
        <v>0</v>
      </c>
      <c r="AA4160">
        <v>0</v>
      </c>
      <c r="AB4160">
        <v>0</v>
      </c>
      <c r="AC4160">
        <v>0</v>
      </c>
    </row>
    <row r="4161" spans="1:29">
      <c r="A4161" t="s">
        <v>14611</v>
      </c>
      <c r="B4161" t="s">
        <v>19</v>
      </c>
      <c r="C4161">
        <v>0</v>
      </c>
      <c r="D4161">
        <v>0</v>
      </c>
      <c r="E4161">
        <v>0</v>
      </c>
      <c r="F4161">
        <v>0</v>
      </c>
      <c r="G4161">
        <v>0</v>
      </c>
      <c r="H4161">
        <v>0</v>
      </c>
      <c r="I4161">
        <v>0</v>
      </c>
      <c r="J4161">
        <v>0</v>
      </c>
      <c r="K4161">
        <v>0</v>
      </c>
      <c r="L4161">
        <v>0</v>
      </c>
      <c r="M4161">
        <v>0</v>
      </c>
      <c r="N4161">
        <v>0</v>
      </c>
      <c r="O4161">
        <v>0</v>
      </c>
      <c r="P4161">
        <v>0</v>
      </c>
      <c r="Q4161">
        <v>0</v>
      </c>
      <c r="R4161">
        <v>0</v>
      </c>
      <c r="S4161">
        <v>0</v>
      </c>
      <c r="T4161">
        <v>0</v>
      </c>
      <c r="U4161">
        <v>0</v>
      </c>
      <c r="V4161">
        <v>0</v>
      </c>
      <c r="W4161">
        <v>0</v>
      </c>
      <c r="X4161">
        <v>0</v>
      </c>
      <c r="Y4161">
        <v>0</v>
      </c>
      <c r="Z4161">
        <v>0</v>
      </c>
      <c r="AA4161">
        <v>0</v>
      </c>
      <c r="AB4161">
        <v>0</v>
      </c>
      <c r="AC4161">
        <v>0</v>
      </c>
    </row>
    <row r="4162" spans="1:29">
      <c r="A4162" t="s">
        <v>14612</v>
      </c>
      <c r="B4162" t="s">
        <v>19</v>
      </c>
      <c r="C4162">
        <v>0</v>
      </c>
      <c r="D4162">
        <v>0</v>
      </c>
      <c r="E4162">
        <v>0</v>
      </c>
      <c r="F4162">
        <v>0</v>
      </c>
      <c r="G4162">
        <v>0</v>
      </c>
      <c r="H4162">
        <v>0</v>
      </c>
      <c r="I4162">
        <v>0</v>
      </c>
      <c r="J4162">
        <v>0</v>
      </c>
      <c r="K4162">
        <v>0</v>
      </c>
      <c r="L4162">
        <v>0</v>
      </c>
      <c r="M4162">
        <v>0</v>
      </c>
      <c r="N4162">
        <v>0</v>
      </c>
      <c r="O4162">
        <v>0</v>
      </c>
      <c r="P4162">
        <v>0</v>
      </c>
      <c r="Q4162">
        <v>0</v>
      </c>
      <c r="R4162">
        <v>0</v>
      </c>
      <c r="S4162">
        <v>0</v>
      </c>
      <c r="T4162">
        <v>0</v>
      </c>
      <c r="U4162">
        <v>0</v>
      </c>
      <c r="V4162">
        <v>0</v>
      </c>
      <c r="W4162">
        <v>0</v>
      </c>
      <c r="X4162">
        <v>0</v>
      </c>
      <c r="Y4162">
        <v>0</v>
      </c>
      <c r="Z4162">
        <v>0</v>
      </c>
      <c r="AA4162">
        <v>0</v>
      </c>
      <c r="AB4162">
        <v>0</v>
      </c>
      <c r="AC4162">
        <v>0</v>
      </c>
    </row>
    <row r="4163" spans="1:29">
      <c r="A4163" t="s">
        <v>14613</v>
      </c>
      <c r="B4163" t="s">
        <v>19</v>
      </c>
      <c r="C4163" s="2">
        <v>574634000</v>
      </c>
      <c r="D4163" s="2">
        <v>594521000</v>
      </c>
      <c r="E4163" s="2">
        <v>658323000</v>
      </c>
      <c r="F4163" s="2">
        <v>698924000</v>
      </c>
      <c r="G4163" s="2">
        <v>761483000</v>
      </c>
      <c r="H4163" s="2">
        <v>889502000</v>
      </c>
      <c r="I4163" s="2">
        <v>998463000</v>
      </c>
      <c r="J4163" s="2">
        <v>1078840000</v>
      </c>
      <c r="K4163" s="2">
        <v>1140150000</v>
      </c>
      <c r="L4163" s="2">
        <v>1135600000</v>
      </c>
      <c r="M4163" s="2">
        <v>1198980000</v>
      </c>
      <c r="N4163" s="2">
        <v>1282260000</v>
      </c>
      <c r="O4163" s="2">
        <v>1476980000</v>
      </c>
      <c r="P4163" s="2">
        <v>1620740000</v>
      </c>
      <c r="Q4163" s="2">
        <v>1676260000</v>
      </c>
      <c r="R4163" s="2">
        <v>1743370000</v>
      </c>
      <c r="S4163" s="2">
        <v>1735500000</v>
      </c>
      <c r="T4163" s="2">
        <v>1576000000</v>
      </c>
      <c r="U4163" s="2">
        <v>1478220000</v>
      </c>
      <c r="V4163" s="2">
        <v>1305870000</v>
      </c>
      <c r="W4163" s="2">
        <v>1197330000</v>
      </c>
      <c r="X4163" s="2">
        <v>1194010000</v>
      </c>
      <c r="Y4163" s="2">
        <v>1217630000</v>
      </c>
      <c r="Z4163" s="2">
        <v>1288470000</v>
      </c>
      <c r="AA4163" s="2">
        <v>1356830000</v>
      </c>
      <c r="AB4163" s="2">
        <v>1447560000</v>
      </c>
      <c r="AC4163" s="2">
        <v>1507640000</v>
      </c>
    </row>
    <row r="4164" spans="1:29">
      <c r="A4164" t="s">
        <v>14614</v>
      </c>
      <c r="B4164" t="s">
        <v>19</v>
      </c>
      <c r="C4164" s="2">
        <v>16993200000</v>
      </c>
      <c r="D4164" s="2">
        <v>17581300000</v>
      </c>
      <c r="E4164" s="2">
        <v>19468100000</v>
      </c>
      <c r="F4164" s="2">
        <v>20668800000</v>
      </c>
      <c r="G4164" s="2">
        <v>22518800000</v>
      </c>
      <c r="H4164" s="2">
        <v>26304600000</v>
      </c>
      <c r="I4164" s="2">
        <v>29526800000</v>
      </c>
      <c r="J4164" s="2">
        <v>31903700000</v>
      </c>
      <c r="K4164" s="2">
        <v>33717000000</v>
      </c>
      <c r="L4164" s="2">
        <v>33582200000</v>
      </c>
      <c r="M4164" s="2">
        <v>35456700000</v>
      </c>
      <c r="N4164" s="2">
        <v>37919300000</v>
      </c>
      <c r="O4164" s="2">
        <v>43677700000</v>
      </c>
      <c r="P4164" s="2">
        <v>47929000000</v>
      </c>
      <c r="Q4164" s="2">
        <v>49570800000</v>
      </c>
      <c r="R4164" s="2">
        <v>51555600000</v>
      </c>
      <c r="S4164" s="2">
        <v>51322800000</v>
      </c>
      <c r="T4164" s="2">
        <v>46605800000</v>
      </c>
      <c r="U4164" s="2">
        <v>43714400000</v>
      </c>
      <c r="V4164" s="2">
        <v>38617700000</v>
      </c>
      <c r="W4164" s="2">
        <v>35407700000</v>
      </c>
      <c r="X4164" s="2">
        <v>35309700000</v>
      </c>
      <c r="Y4164" s="2">
        <v>36008000000</v>
      </c>
      <c r="Z4164" s="2">
        <v>38103100000</v>
      </c>
      <c r="AA4164" s="2">
        <v>40124600000</v>
      </c>
      <c r="AB4164" s="2">
        <v>42807800000</v>
      </c>
      <c r="AC4164" s="2">
        <v>44584300000</v>
      </c>
    </row>
    <row r="4165" spans="1:29">
      <c r="A4165" t="s">
        <v>14615</v>
      </c>
      <c r="B4165" t="s">
        <v>19</v>
      </c>
      <c r="C4165" s="2">
        <v>6897690000</v>
      </c>
      <c r="D4165" s="2">
        <v>7136400000</v>
      </c>
      <c r="E4165" s="2">
        <v>7902260000</v>
      </c>
      <c r="F4165" s="2">
        <v>8389620000</v>
      </c>
      <c r="G4165" s="2">
        <v>9140560000</v>
      </c>
      <c r="H4165" s="2">
        <v>10677200000</v>
      </c>
      <c r="I4165" s="2">
        <v>11985200000</v>
      </c>
      <c r="J4165" s="2">
        <v>12950000000</v>
      </c>
      <c r="K4165" s="2">
        <v>13686000000</v>
      </c>
      <c r="L4165" s="2">
        <v>13631300000</v>
      </c>
      <c r="M4165" s="2">
        <v>14392200000</v>
      </c>
      <c r="N4165" s="2">
        <v>15391700000</v>
      </c>
      <c r="O4165" s="2">
        <v>17729100000</v>
      </c>
      <c r="P4165" s="2">
        <v>19454800000</v>
      </c>
      <c r="Q4165" s="2">
        <v>20121200000</v>
      </c>
      <c r="R4165" s="2">
        <v>20926800000</v>
      </c>
      <c r="S4165" s="2">
        <v>20832300000</v>
      </c>
      <c r="T4165" s="2">
        <v>18917700000</v>
      </c>
      <c r="U4165" s="2">
        <v>17744000000</v>
      </c>
      <c r="V4165" s="2">
        <v>15675200000</v>
      </c>
      <c r="W4165" s="2">
        <v>14372300000</v>
      </c>
      <c r="X4165" s="2">
        <v>14332500000</v>
      </c>
      <c r="Y4165" s="2">
        <v>14615900000</v>
      </c>
      <c r="Z4165" s="2">
        <v>15466300000</v>
      </c>
      <c r="AA4165" s="2">
        <v>16286900000</v>
      </c>
      <c r="AB4165" s="2">
        <v>17376000000</v>
      </c>
      <c r="AC4165" s="2">
        <v>18097100000</v>
      </c>
    </row>
    <row r="4166" spans="1:29">
      <c r="A4166" t="s">
        <v>14616</v>
      </c>
      <c r="B4166" t="s">
        <v>19</v>
      </c>
      <c r="C4166" s="2">
        <v>11638300000</v>
      </c>
      <c r="D4166" s="2">
        <v>12041100000</v>
      </c>
      <c r="E4166" s="2">
        <v>13333300000</v>
      </c>
      <c r="F4166" s="2">
        <v>14155600000</v>
      </c>
      <c r="G4166" s="2">
        <v>15422700000</v>
      </c>
      <c r="H4166" s="2">
        <v>18015500000</v>
      </c>
      <c r="I4166" s="2">
        <v>20222300000</v>
      </c>
      <c r="J4166" s="2">
        <v>21850200000</v>
      </c>
      <c r="K4166" s="2">
        <v>23092000000</v>
      </c>
      <c r="L4166" s="2">
        <v>22999700000</v>
      </c>
      <c r="M4166" s="2">
        <v>24283600000</v>
      </c>
      <c r="N4166" s="2">
        <v>25970100000</v>
      </c>
      <c r="O4166" s="2">
        <v>29913900000</v>
      </c>
      <c r="P4166" s="2">
        <v>32825600000</v>
      </c>
      <c r="Q4166" s="2">
        <v>33950000000</v>
      </c>
      <c r="R4166" s="2">
        <v>35309300000</v>
      </c>
      <c r="S4166" s="2">
        <v>35149900000</v>
      </c>
      <c r="T4166" s="2">
        <v>31919400000</v>
      </c>
      <c r="U4166" s="2">
        <v>29939100000</v>
      </c>
      <c r="V4166" s="2">
        <v>26448400000</v>
      </c>
      <c r="W4166" s="2">
        <v>24250000000</v>
      </c>
      <c r="X4166" s="2">
        <v>24182900000</v>
      </c>
      <c r="Y4166" s="2">
        <v>24661100000</v>
      </c>
      <c r="Z4166" s="2">
        <v>26096000000</v>
      </c>
      <c r="AA4166" s="2">
        <v>27480500000</v>
      </c>
      <c r="AB4166" s="2">
        <v>29318200000</v>
      </c>
      <c r="AC4166" s="2">
        <v>30534800000</v>
      </c>
    </row>
    <row r="4167" spans="1:29">
      <c r="A4167" t="s">
        <v>14617</v>
      </c>
      <c r="B4167" t="s">
        <v>19</v>
      </c>
      <c r="C4167" s="2">
        <v>10057300000</v>
      </c>
      <c r="D4167" s="2">
        <v>10405300000</v>
      </c>
      <c r="E4167" s="2">
        <v>11522000000</v>
      </c>
      <c r="F4167" s="2">
        <v>12232600000</v>
      </c>
      <c r="G4167" s="2">
        <v>13327500000</v>
      </c>
      <c r="H4167" s="2">
        <v>15568100000</v>
      </c>
      <c r="I4167" s="2">
        <v>17475200000</v>
      </c>
      <c r="J4167" s="2">
        <v>18881900000</v>
      </c>
      <c r="K4167" s="2">
        <v>19955000000</v>
      </c>
      <c r="L4167" s="2">
        <v>19875300000</v>
      </c>
      <c r="M4167" s="2">
        <v>20984700000</v>
      </c>
      <c r="N4167" s="2">
        <v>22442200000</v>
      </c>
      <c r="O4167" s="2">
        <v>25850200000</v>
      </c>
      <c r="P4167" s="2">
        <v>28366300000</v>
      </c>
      <c r="Q4167" s="2">
        <v>29338000000</v>
      </c>
      <c r="R4167" s="2">
        <v>30512600000</v>
      </c>
      <c r="S4167" s="2">
        <v>30374900000</v>
      </c>
      <c r="T4167" s="2">
        <v>27583200000</v>
      </c>
      <c r="U4167" s="2">
        <v>25871900000</v>
      </c>
      <c r="V4167" s="2">
        <v>22855500000</v>
      </c>
      <c r="W4167" s="2">
        <v>20955700000</v>
      </c>
      <c r="X4167" s="2">
        <v>20897700000</v>
      </c>
      <c r="Y4167" s="2">
        <v>21311000000</v>
      </c>
      <c r="Z4167" s="2">
        <v>22550900000</v>
      </c>
      <c r="AA4167" s="2">
        <v>23747400000</v>
      </c>
      <c r="AB4167" s="2">
        <v>25335300000</v>
      </c>
      <c r="AC4167" s="2">
        <v>26386800000</v>
      </c>
    </row>
    <row r="4168" spans="1:29">
      <c r="A4168" t="s">
        <v>14618</v>
      </c>
      <c r="B4168" t="s">
        <v>19</v>
      </c>
      <c r="C4168" s="2">
        <v>989763000</v>
      </c>
      <c r="D4168" s="2">
        <v>1024020000</v>
      </c>
      <c r="E4168" s="2">
        <v>1133910000</v>
      </c>
      <c r="F4168" s="2">
        <v>1203840000</v>
      </c>
      <c r="G4168" s="2">
        <v>1311600000</v>
      </c>
      <c r="H4168" s="2">
        <v>1532100000</v>
      </c>
      <c r="I4168" s="2">
        <v>1719780000</v>
      </c>
      <c r="J4168" s="2">
        <v>1858210000</v>
      </c>
      <c r="K4168" s="2">
        <v>1963830000</v>
      </c>
      <c r="L4168" s="2">
        <v>1955980000</v>
      </c>
      <c r="M4168" s="2">
        <v>2065160000</v>
      </c>
      <c r="N4168" s="2">
        <v>2208590000</v>
      </c>
      <c r="O4168" s="2">
        <v>2543980000</v>
      </c>
      <c r="P4168" s="2">
        <v>2791600000</v>
      </c>
      <c r="Q4168" s="2">
        <v>2887230000</v>
      </c>
      <c r="R4168" s="2">
        <v>3002830000</v>
      </c>
      <c r="S4168" s="2">
        <v>2989270000</v>
      </c>
      <c r="T4168" s="2">
        <v>2714530000</v>
      </c>
      <c r="U4168" s="2">
        <v>2546120000</v>
      </c>
      <c r="V4168" s="2">
        <v>2249270000</v>
      </c>
      <c r="W4168" s="2">
        <v>2062300000</v>
      </c>
      <c r="X4168" s="2">
        <v>2056600000</v>
      </c>
      <c r="Y4168" s="2">
        <v>2097270000</v>
      </c>
      <c r="Z4168" s="2">
        <v>2219300000</v>
      </c>
      <c r="AA4168" s="2">
        <v>2337040000</v>
      </c>
      <c r="AB4168" s="2">
        <v>2493320000</v>
      </c>
      <c r="AC4168" s="2">
        <v>2596790000</v>
      </c>
    </row>
    <row r="4169" spans="1:29">
      <c r="A4169" t="s">
        <v>14619</v>
      </c>
      <c r="B4169" t="s">
        <v>19</v>
      </c>
      <c r="C4169" s="2">
        <v>368942000</v>
      </c>
      <c r="D4169" s="2">
        <v>381710000</v>
      </c>
      <c r="E4169" s="2">
        <v>422674000</v>
      </c>
      <c r="F4169" s="2">
        <v>448742000</v>
      </c>
      <c r="G4169" s="2">
        <v>488908000</v>
      </c>
      <c r="H4169" s="2">
        <v>571102000</v>
      </c>
      <c r="I4169" s="2">
        <v>641060000</v>
      </c>
      <c r="J4169" s="2">
        <v>692664000</v>
      </c>
      <c r="K4169" s="2">
        <v>732032000</v>
      </c>
      <c r="L4169" s="2">
        <v>729106000</v>
      </c>
      <c r="M4169" s="2">
        <v>769804000</v>
      </c>
      <c r="N4169" s="2">
        <v>823270000</v>
      </c>
      <c r="O4169" s="2">
        <v>948290000</v>
      </c>
      <c r="P4169" s="2">
        <v>1040590000</v>
      </c>
      <c r="Q4169" s="2">
        <v>1076240000</v>
      </c>
      <c r="R4169" s="2">
        <v>1119330000</v>
      </c>
      <c r="S4169" s="2">
        <v>1114270000</v>
      </c>
      <c r="T4169" s="2">
        <v>1011860000</v>
      </c>
      <c r="U4169" s="2">
        <v>949088000</v>
      </c>
      <c r="V4169" s="2">
        <v>838432000</v>
      </c>
      <c r="W4169" s="2">
        <v>768740000</v>
      </c>
      <c r="X4169" s="2">
        <v>766612000</v>
      </c>
      <c r="Y4169" s="2">
        <v>781774000</v>
      </c>
      <c r="Z4169" s="2">
        <v>827260000</v>
      </c>
      <c r="AA4169" s="2">
        <v>871150000</v>
      </c>
      <c r="AB4169" s="2">
        <v>929404000</v>
      </c>
      <c r="AC4169" s="2">
        <v>967974000</v>
      </c>
    </row>
    <row r="4170" spans="1:29">
      <c r="A4170" t="s">
        <v>14620</v>
      </c>
      <c r="B4170" t="s">
        <v>19</v>
      </c>
      <c r="C4170" s="2">
        <v>3529080000</v>
      </c>
      <c r="D4170" s="2">
        <v>3651210000</v>
      </c>
      <c r="E4170" s="2">
        <v>4043050000</v>
      </c>
      <c r="F4170" s="2">
        <v>4292400000</v>
      </c>
      <c r="G4170" s="2">
        <v>4676610000</v>
      </c>
      <c r="H4170" s="2">
        <v>5462830000</v>
      </c>
      <c r="I4170" s="2">
        <v>6132000000</v>
      </c>
      <c r="J4170" s="2">
        <v>6625620000</v>
      </c>
      <c r="K4170" s="2">
        <v>7002190000</v>
      </c>
      <c r="L4170" s="2">
        <v>6974200000</v>
      </c>
      <c r="M4170" s="2">
        <v>7363490000</v>
      </c>
      <c r="N4170" s="2">
        <v>7874920000</v>
      </c>
      <c r="O4170" s="2">
        <v>9070790000</v>
      </c>
      <c r="P4170" s="2">
        <v>9953690000</v>
      </c>
      <c r="Q4170" s="2">
        <v>10294600000</v>
      </c>
      <c r="R4170" s="2">
        <v>10706800000</v>
      </c>
      <c r="S4170" s="2">
        <v>10658500000</v>
      </c>
      <c r="T4170" s="2">
        <v>9678900000</v>
      </c>
      <c r="U4170" s="2">
        <v>9078420000</v>
      </c>
      <c r="V4170" s="2">
        <v>8019950000</v>
      </c>
      <c r="W4170" s="2">
        <v>7353320000</v>
      </c>
      <c r="X4170" s="2">
        <v>7332960000</v>
      </c>
      <c r="Y4170" s="2">
        <v>7477990000</v>
      </c>
      <c r="Z4170" s="2">
        <v>7913080000</v>
      </c>
      <c r="AA4170" s="2">
        <v>8332910000</v>
      </c>
      <c r="AB4170" s="2">
        <v>8890130000</v>
      </c>
      <c r="AC4170" s="2">
        <v>9259070000</v>
      </c>
    </row>
    <row r="4171" spans="1:29">
      <c r="A4171" t="s">
        <v>14621</v>
      </c>
      <c r="B4171" t="s">
        <v>19</v>
      </c>
      <c r="C4171">
        <v>0</v>
      </c>
      <c r="D4171">
        <v>0</v>
      </c>
      <c r="E4171">
        <v>0</v>
      </c>
      <c r="F4171">
        <v>0</v>
      </c>
      <c r="G4171">
        <v>0</v>
      </c>
      <c r="H4171">
        <v>0</v>
      </c>
      <c r="I4171">
        <v>0</v>
      </c>
      <c r="J4171">
        <v>0</v>
      </c>
      <c r="K4171">
        <v>0</v>
      </c>
      <c r="L4171">
        <v>0</v>
      </c>
      <c r="M4171">
        <v>0</v>
      </c>
      <c r="N4171">
        <v>0</v>
      </c>
      <c r="O4171">
        <v>0</v>
      </c>
      <c r="P4171">
        <v>0</v>
      </c>
      <c r="Q4171">
        <v>0</v>
      </c>
      <c r="R4171">
        <v>0</v>
      </c>
      <c r="S4171">
        <v>0</v>
      </c>
      <c r="T4171">
        <v>0</v>
      </c>
      <c r="U4171">
        <v>0</v>
      </c>
      <c r="V4171">
        <v>0</v>
      </c>
      <c r="W4171">
        <v>0</v>
      </c>
      <c r="X4171">
        <v>0</v>
      </c>
      <c r="Y4171">
        <v>0</v>
      </c>
      <c r="Z4171">
        <v>0</v>
      </c>
      <c r="AA4171">
        <v>0</v>
      </c>
      <c r="AB4171">
        <v>0</v>
      </c>
      <c r="AC4171">
        <v>0</v>
      </c>
    </row>
    <row r="4172" spans="1:29">
      <c r="A4172" t="s">
        <v>14622</v>
      </c>
      <c r="B4172" t="s">
        <v>19</v>
      </c>
      <c r="C4172">
        <v>0</v>
      </c>
      <c r="D4172">
        <v>0</v>
      </c>
      <c r="E4172">
        <v>0</v>
      </c>
      <c r="F4172">
        <v>0</v>
      </c>
      <c r="G4172">
        <v>0</v>
      </c>
      <c r="H4172">
        <v>0</v>
      </c>
      <c r="I4172">
        <v>0</v>
      </c>
      <c r="J4172">
        <v>0</v>
      </c>
      <c r="K4172">
        <v>0</v>
      </c>
      <c r="L4172">
        <v>0</v>
      </c>
      <c r="M4172">
        <v>0</v>
      </c>
      <c r="N4172">
        <v>0</v>
      </c>
      <c r="O4172">
        <v>0</v>
      </c>
      <c r="P4172">
        <v>0</v>
      </c>
      <c r="Q4172">
        <v>0</v>
      </c>
      <c r="R4172">
        <v>0</v>
      </c>
      <c r="S4172">
        <v>0</v>
      </c>
      <c r="T4172">
        <v>0</v>
      </c>
      <c r="U4172">
        <v>0</v>
      </c>
      <c r="V4172">
        <v>0</v>
      </c>
      <c r="W4172">
        <v>0</v>
      </c>
      <c r="X4172">
        <v>0</v>
      </c>
      <c r="Y4172">
        <v>0</v>
      </c>
      <c r="Z4172">
        <v>0</v>
      </c>
      <c r="AA4172">
        <v>0</v>
      </c>
      <c r="AB4172">
        <v>0</v>
      </c>
      <c r="AC4172">
        <v>0</v>
      </c>
    </row>
    <row r="4173" spans="1:29">
      <c r="A4173" t="s">
        <v>14623</v>
      </c>
      <c r="B4173" t="s">
        <v>19</v>
      </c>
      <c r="C4173">
        <v>0</v>
      </c>
      <c r="D4173">
        <v>0</v>
      </c>
      <c r="E4173">
        <v>0</v>
      </c>
      <c r="F4173">
        <v>0</v>
      </c>
      <c r="G4173">
        <v>0</v>
      </c>
      <c r="H4173">
        <v>0</v>
      </c>
      <c r="I4173">
        <v>0</v>
      </c>
      <c r="J4173">
        <v>0</v>
      </c>
      <c r="K4173">
        <v>0</v>
      </c>
      <c r="L4173">
        <v>0</v>
      </c>
      <c r="M4173">
        <v>0</v>
      </c>
      <c r="N4173">
        <v>0</v>
      </c>
      <c r="O4173">
        <v>0</v>
      </c>
      <c r="P4173">
        <v>0</v>
      </c>
      <c r="Q4173">
        <v>0</v>
      </c>
      <c r="R4173">
        <v>0</v>
      </c>
      <c r="S4173">
        <v>0</v>
      </c>
      <c r="T4173">
        <v>0</v>
      </c>
      <c r="U4173">
        <v>0</v>
      </c>
      <c r="V4173">
        <v>0</v>
      </c>
      <c r="W4173">
        <v>0</v>
      </c>
      <c r="X4173">
        <v>0</v>
      </c>
      <c r="Y4173">
        <v>0</v>
      </c>
      <c r="Z4173">
        <v>0</v>
      </c>
      <c r="AA4173">
        <v>0</v>
      </c>
      <c r="AB4173">
        <v>0</v>
      </c>
      <c r="AC4173">
        <v>0</v>
      </c>
    </row>
    <row r="4174" spans="1:29">
      <c r="A4174" t="s">
        <v>14624</v>
      </c>
      <c r="B4174" t="s">
        <v>19</v>
      </c>
      <c r="C4174">
        <v>0</v>
      </c>
      <c r="D4174">
        <v>0</v>
      </c>
      <c r="E4174">
        <v>0</v>
      </c>
      <c r="F4174">
        <v>0</v>
      </c>
      <c r="G4174">
        <v>0</v>
      </c>
      <c r="H4174">
        <v>0</v>
      </c>
      <c r="I4174">
        <v>0</v>
      </c>
      <c r="J4174">
        <v>0</v>
      </c>
      <c r="K4174">
        <v>0</v>
      </c>
      <c r="L4174">
        <v>0</v>
      </c>
      <c r="M4174">
        <v>0</v>
      </c>
      <c r="N4174">
        <v>0</v>
      </c>
      <c r="O4174">
        <v>0</v>
      </c>
      <c r="P4174">
        <v>0</v>
      </c>
      <c r="Q4174">
        <v>0</v>
      </c>
      <c r="R4174">
        <v>0</v>
      </c>
      <c r="S4174">
        <v>0</v>
      </c>
      <c r="T4174">
        <v>0</v>
      </c>
      <c r="U4174">
        <v>0</v>
      </c>
      <c r="V4174">
        <v>0</v>
      </c>
      <c r="W4174">
        <v>0</v>
      </c>
      <c r="X4174">
        <v>0</v>
      </c>
      <c r="Y4174">
        <v>0</v>
      </c>
      <c r="Z4174">
        <v>0</v>
      </c>
      <c r="AA4174">
        <v>0</v>
      </c>
      <c r="AB4174">
        <v>0</v>
      </c>
      <c r="AC4174">
        <v>0</v>
      </c>
    </row>
    <row r="4175" spans="1:29">
      <c r="A4175" t="s">
        <v>14625</v>
      </c>
      <c r="B4175" t="s">
        <v>19</v>
      </c>
      <c r="C4175" s="2">
        <v>4358440000</v>
      </c>
      <c r="D4175" s="2">
        <v>4399870000</v>
      </c>
      <c r="E4175" s="2">
        <v>4433010000</v>
      </c>
      <c r="F4175" s="2">
        <v>4370860000</v>
      </c>
      <c r="G4175" s="2">
        <v>4337720000</v>
      </c>
      <c r="H4175" s="2">
        <v>4337720000</v>
      </c>
      <c r="I4175" s="2">
        <v>4341860000</v>
      </c>
      <c r="J4175" s="2">
        <v>4375010000</v>
      </c>
      <c r="K4175" s="2">
        <v>4399870000</v>
      </c>
      <c r="L4175" s="2">
        <v>4408150000</v>
      </c>
      <c r="M4175" s="2">
        <v>4437150000</v>
      </c>
      <c r="N4175" s="2">
        <v>4466150000</v>
      </c>
      <c r="O4175" s="2">
        <v>4499300000</v>
      </c>
      <c r="P4175" s="2">
        <v>4524160000</v>
      </c>
      <c r="Q4175" s="2">
        <v>4557300000</v>
      </c>
      <c r="R4175" s="2">
        <v>4607020000</v>
      </c>
      <c r="S4175" s="2">
        <v>4656730000</v>
      </c>
      <c r="T4175" s="2">
        <v>4698160000</v>
      </c>
      <c r="U4175" s="2">
        <v>4739590000</v>
      </c>
      <c r="V4175" s="2">
        <v>4776880000</v>
      </c>
      <c r="W4175" s="2">
        <v>4830740000</v>
      </c>
      <c r="X4175" s="2">
        <v>4872170000</v>
      </c>
      <c r="Y4175" s="2">
        <v>4917740000</v>
      </c>
      <c r="Z4175" s="2">
        <v>4963310000</v>
      </c>
      <c r="AA4175" s="2">
        <v>5008890000</v>
      </c>
      <c r="AB4175" s="2">
        <v>5046170000</v>
      </c>
      <c r="AC4175" s="2">
        <v>5083460000</v>
      </c>
    </row>
    <row r="4176" spans="1:29">
      <c r="A4176" t="s">
        <v>14626</v>
      </c>
      <c r="B4176" t="s">
        <v>19</v>
      </c>
      <c r="C4176" s="2">
        <v>128889000000</v>
      </c>
      <c r="D4176" s="2">
        <v>130114000000</v>
      </c>
      <c r="E4176" s="2">
        <v>131094000000</v>
      </c>
      <c r="F4176" s="2">
        <v>129256000000</v>
      </c>
      <c r="G4176" s="2">
        <v>128276000000</v>
      </c>
      <c r="H4176" s="2">
        <v>128276000000</v>
      </c>
      <c r="I4176" s="2">
        <v>128399000000</v>
      </c>
      <c r="J4176" s="2">
        <v>129379000000</v>
      </c>
      <c r="K4176" s="2">
        <v>130114000000</v>
      </c>
      <c r="L4176" s="2">
        <v>130359000000</v>
      </c>
      <c r="M4176" s="2">
        <v>131217000000</v>
      </c>
      <c r="N4176" s="2">
        <v>132074000000</v>
      </c>
      <c r="O4176" s="2">
        <v>133055000000</v>
      </c>
      <c r="P4176" s="2">
        <v>133790000000</v>
      </c>
      <c r="Q4176" s="2">
        <v>134770000000</v>
      </c>
      <c r="R4176" s="2">
        <v>136240000000</v>
      </c>
      <c r="S4176" s="2">
        <v>137710000000</v>
      </c>
      <c r="T4176" s="2">
        <v>138935000000</v>
      </c>
      <c r="U4176" s="2">
        <v>140161000000</v>
      </c>
      <c r="V4176" s="2">
        <v>141263000000</v>
      </c>
      <c r="W4176" s="2">
        <v>142856000000</v>
      </c>
      <c r="X4176" s="2">
        <v>144081000000</v>
      </c>
      <c r="Y4176" s="2">
        <v>145429000000</v>
      </c>
      <c r="Z4176" s="2">
        <v>146777000000</v>
      </c>
      <c r="AA4176" s="2">
        <v>148124000000</v>
      </c>
      <c r="AB4176" s="2">
        <v>149227000000</v>
      </c>
      <c r="AC4176" s="2">
        <v>150330000000</v>
      </c>
    </row>
    <row r="4177" spans="1:32">
      <c r="A4177" t="s">
        <v>14627</v>
      </c>
      <c r="B4177" t="s">
        <v>19</v>
      </c>
      <c r="C4177" s="2">
        <v>52317000000</v>
      </c>
      <c r="D4177" s="2">
        <v>52814300000</v>
      </c>
      <c r="E4177" s="2">
        <v>53212200000</v>
      </c>
      <c r="F4177" s="2">
        <v>52466200000</v>
      </c>
      <c r="G4177" s="2">
        <v>52068400000</v>
      </c>
      <c r="H4177" s="2">
        <v>52068400000</v>
      </c>
      <c r="I4177" s="2">
        <v>52118100000</v>
      </c>
      <c r="J4177" s="2">
        <v>52515900000</v>
      </c>
      <c r="K4177" s="2">
        <v>52814300000</v>
      </c>
      <c r="L4177" s="2">
        <v>52913800000</v>
      </c>
      <c r="M4177" s="2">
        <v>53261900000</v>
      </c>
      <c r="N4177" s="2">
        <v>53610000000</v>
      </c>
      <c r="O4177" s="2">
        <v>54007900000</v>
      </c>
      <c r="P4177" s="2">
        <v>54306300000</v>
      </c>
      <c r="Q4177" s="2">
        <v>54704100000</v>
      </c>
      <c r="R4177" s="2">
        <v>55300900000</v>
      </c>
      <c r="S4177" s="2">
        <v>55897600000</v>
      </c>
      <c r="T4177" s="2">
        <v>56395000000</v>
      </c>
      <c r="U4177" s="2">
        <v>56892300000</v>
      </c>
      <c r="V4177" s="2">
        <v>57339800000</v>
      </c>
      <c r="W4177" s="2">
        <v>57986300000</v>
      </c>
      <c r="X4177" s="2">
        <v>58483700000</v>
      </c>
      <c r="Y4177" s="2">
        <v>59030700000</v>
      </c>
      <c r="Z4177" s="2">
        <v>59577700000</v>
      </c>
      <c r="AA4177" s="2">
        <v>60124800000</v>
      </c>
      <c r="AB4177" s="2">
        <v>60572400000</v>
      </c>
      <c r="AC4177" s="2">
        <v>61019900000</v>
      </c>
    </row>
    <row r="4178" spans="1:32">
      <c r="A4178" t="s">
        <v>14628</v>
      </c>
      <c r="B4178" t="s">
        <v>19</v>
      </c>
      <c r="C4178" s="2">
        <v>88273300000</v>
      </c>
      <c r="D4178" s="2">
        <v>89112400000</v>
      </c>
      <c r="E4178" s="2">
        <v>89783700000</v>
      </c>
      <c r="F4178" s="2">
        <v>88525000000</v>
      </c>
      <c r="G4178" s="2">
        <v>87853800000</v>
      </c>
      <c r="H4178" s="2">
        <v>87853800000</v>
      </c>
      <c r="I4178" s="2">
        <v>87937700000</v>
      </c>
      <c r="J4178" s="2">
        <v>88609000000</v>
      </c>
      <c r="K4178" s="2">
        <v>89112400000</v>
      </c>
      <c r="L4178" s="2">
        <v>89280200000</v>
      </c>
      <c r="M4178" s="2">
        <v>89867600000</v>
      </c>
      <c r="N4178" s="2">
        <v>90455000000</v>
      </c>
      <c r="O4178" s="2">
        <v>91126300000</v>
      </c>
      <c r="P4178" s="2">
        <v>91629700000</v>
      </c>
      <c r="Q4178" s="2">
        <v>92301000000</v>
      </c>
      <c r="R4178" s="2">
        <v>93307900000</v>
      </c>
      <c r="S4178" s="2">
        <v>94314800000</v>
      </c>
      <c r="T4178" s="2">
        <v>95153900000</v>
      </c>
      <c r="U4178" s="2">
        <v>95993000000</v>
      </c>
      <c r="V4178" s="2">
        <v>96748200000</v>
      </c>
      <c r="W4178" s="2">
        <v>97839100000</v>
      </c>
      <c r="X4178" s="2">
        <v>98678200000</v>
      </c>
      <c r="Y4178" s="2">
        <v>99601200000</v>
      </c>
      <c r="Z4178" s="2">
        <v>100524000000</v>
      </c>
      <c r="AA4178" s="2">
        <v>101447000000</v>
      </c>
      <c r="AB4178" s="2">
        <v>102202000000</v>
      </c>
      <c r="AC4178" s="2">
        <v>102958000000</v>
      </c>
      <c r="AD4178" s="2"/>
      <c r="AE4178" s="2"/>
      <c r="AF4178" s="2"/>
    </row>
    <row r="4179" spans="1:32">
      <c r="A4179" t="s">
        <v>14629</v>
      </c>
      <c r="B4179" t="s">
        <v>19</v>
      </c>
      <c r="C4179" s="2">
        <v>76281600000</v>
      </c>
      <c r="D4179" s="2">
        <v>77006700000</v>
      </c>
      <c r="E4179" s="2">
        <v>77586800000</v>
      </c>
      <c r="F4179" s="2">
        <v>76499100000</v>
      </c>
      <c r="G4179" s="2">
        <v>75919000000</v>
      </c>
      <c r="H4179" s="2">
        <v>75919000000</v>
      </c>
      <c r="I4179" s="2">
        <v>75991500000</v>
      </c>
      <c r="J4179" s="2">
        <v>76571600000</v>
      </c>
      <c r="K4179" s="2">
        <v>77006700000</v>
      </c>
      <c r="L4179" s="2">
        <v>77151700000</v>
      </c>
      <c r="M4179" s="2">
        <v>77659300000</v>
      </c>
      <c r="N4179" s="2">
        <v>78166900000</v>
      </c>
      <c r="O4179" s="2">
        <v>78746900000</v>
      </c>
      <c r="P4179" s="2">
        <v>79182000000</v>
      </c>
      <c r="Q4179" s="2">
        <v>79762100000</v>
      </c>
      <c r="R4179" s="2">
        <v>80632200000</v>
      </c>
      <c r="S4179" s="2">
        <v>81502400000</v>
      </c>
      <c r="T4179" s="2">
        <v>82227500000</v>
      </c>
      <c r="U4179" s="2">
        <v>82952600000</v>
      </c>
      <c r="V4179" s="2">
        <v>83605200000</v>
      </c>
      <c r="W4179" s="2">
        <v>84547800000</v>
      </c>
      <c r="X4179" s="2">
        <v>85272900000</v>
      </c>
      <c r="Y4179" s="2">
        <v>86070600000</v>
      </c>
      <c r="Z4179" s="2">
        <v>86868200000</v>
      </c>
      <c r="AA4179" s="2">
        <v>87665800000</v>
      </c>
      <c r="AB4179" s="2">
        <v>88318400000</v>
      </c>
      <c r="AC4179" s="2">
        <v>88971000000</v>
      </c>
    </row>
    <row r="4180" spans="1:32">
      <c r="A4180" t="s">
        <v>14630</v>
      </c>
      <c r="B4180" t="s">
        <v>19</v>
      </c>
      <c r="C4180" s="2">
        <v>7507070000</v>
      </c>
      <c r="D4180" s="2">
        <v>7578430000</v>
      </c>
      <c r="E4180" s="2">
        <v>7635520000</v>
      </c>
      <c r="F4180" s="2">
        <v>7528480000</v>
      </c>
      <c r="G4180" s="2">
        <v>7471390000</v>
      </c>
      <c r="H4180" s="2">
        <v>7471390000</v>
      </c>
      <c r="I4180" s="2">
        <v>7478530000</v>
      </c>
      <c r="J4180" s="2">
        <v>7535620000</v>
      </c>
      <c r="K4180" s="2">
        <v>7578430000</v>
      </c>
      <c r="L4180" s="2">
        <v>7592700000</v>
      </c>
      <c r="M4180" s="2">
        <v>7642660000</v>
      </c>
      <c r="N4180" s="2">
        <v>7692610000</v>
      </c>
      <c r="O4180" s="2">
        <v>7749700000</v>
      </c>
      <c r="P4180" s="2">
        <v>7792510000</v>
      </c>
      <c r="Q4180" s="2">
        <v>7849600000</v>
      </c>
      <c r="R4180" s="2">
        <v>7935230000</v>
      </c>
      <c r="S4180" s="2">
        <v>8020860000</v>
      </c>
      <c r="T4180" s="2">
        <v>8092220000</v>
      </c>
      <c r="U4180" s="2">
        <v>8163580000</v>
      </c>
      <c r="V4180" s="2">
        <v>8227810000</v>
      </c>
      <c r="W4180" s="2">
        <v>8320580000</v>
      </c>
      <c r="X4180" s="2">
        <v>8391940000</v>
      </c>
      <c r="Y4180" s="2">
        <v>8470430000</v>
      </c>
      <c r="Z4180" s="2">
        <v>8548930000</v>
      </c>
      <c r="AA4180" s="2">
        <v>8627420000</v>
      </c>
      <c r="AB4180" s="2">
        <v>8691650000</v>
      </c>
      <c r="AC4180" s="2">
        <v>8755870000</v>
      </c>
    </row>
    <row r="4181" spans="1:32">
      <c r="A4181" t="s">
        <v>14631</v>
      </c>
      <c r="B4181" t="s">
        <v>19</v>
      </c>
      <c r="C4181" s="2">
        <v>2798320000</v>
      </c>
      <c r="D4181" s="2">
        <v>2824920000</v>
      </c>
      <c r="E4181" s="2">
        <v>2846200000</v>
      </c>
      <c r="F4181" s="2">
        <v>2806300000</v>
      </c>
      <c r="G4181" s="2">
        <v>2785020000</v>
      </c>
      <c r="H4181" s="2">
        <v>2785020000</v>
      </c>
      <c r="I4181" s="2">
        <v>2787680000</v>
      </c>
      <c r="J4181" s="2">
        <v>2808960000</v>
      </c>
      <c r="K4181" s="2">
        <v>2824920000</v>
      </c>
      <c r="L4181" s="2">
        <v>2830240000</v>
      </c>
      <c r="M4181" s="2">
        <v>2848860000</v>
      </c>
      <c r="N4181" s="2">
        <v>2867480000</v>
      </c>
      <c r="O4181" s="2">
        <v>2888760000</v>
      </c>
      <c r="P4181" s="2">
        <v>2904720000</v>
      </c>
      <c r="Q4181" s="2">
        <v>2926000000</v>
      </c>
      <c r="R4181" s="2">
        <v>2957920000</v>
      </c>
      <c r="S4181" s="2">
        <v>2989840000</v>
      </c>
      <c r="T4181" s="2">
        <v>3016440000</v>
      </c>
      <c r="U4181" s="2">
        <v>3043040000</v>
      </c>
      <c r="V4181" s="2">
        <v>3066980000</v>
      </c>
      <c r="W4181" s="2">
        <v>3101560000</v>
      </c>
      <c r="X4181" s="2">
        <v>3128160000</v>
      </c>
      <c r="Y4181" s="2">
        <v>3157420000</v>
      </c>
      <c r="Z4181" s="2">
        <v>3186680000</v>
      </c>
      <c r="AA4181" s="2">
        <v>3215940000</v>
      </c>
      <c r="AB4181" s="2">
        <v>3239880000</v>
      </c>
      <c r="AC4181" s="2">
        <v>3263820000</v>
      </c>
    </row>
    <row r="4182" spans="1:32">
      <c r="A4182" t="s">
        <v>14632</v>
      </c>
      <c r="B4182" t="s">
        <v>19</v>
      </c>
      <c r="C4182" s="2">
        <v>26767100000</v>
      </c>
      <c r="D4182" s="2">
        <v>27021500000</v>
      </c>
      <c r="E4182" s="2">
        <v>27225100000</v>
      </c>
      <c r="F4182" s="2">
        <v>26843400000</v>
      </c>
      <c r="G4182" s="2">
        <v>26639900000</v>
      </c>
      <c r="H4182" s="2">
        <v>26639900000</v>
      </c>
      <c r="I4182" s="2">
        <v>26665300000</v>
      </c>
      <c r="J4182" s="2">
        <v>26868900000</v>
      </c>
      <c r="K4182" s="2">
        <v>27021500000</v>
      </c>
      <c r="L4182" s="2">
        <v>27072400000</v>
      </c>
      <c r="M4182" s="2">
        <v>27250500000</v>
      </c>
      <c r="N4182" s="2">
        <v>27428600000</v>
      </c>
      <c r="O4182" s="2">
        <v>27632200000</v>
      </c>
      <c r="P4182" s="2">
        <v>27784800000</v>
      </c>
      <c r="Q4182" s="2">
        <v>27988400000</v>
      </c>
      <c r="R4182" s="2">
        <v>28293700000</v>
      </c>
      <c r="S4182" s="2">
        <v>28599100000</v>
      </c>
      <c r="T4182" s="2">
        <v>28853500000</v>
      </c>
      <c r="U4182" s="2">
        <v>29107900000</v>
      </c>
      <c r="V4182" s="2">
        <v>29336900000</v>
      </c>
      <c r="W4182" s="2">
        <v>29667700000</v>
      </c>
      <c r="X4182" s="2">
        <v>29922100000</v>
      </c>
      <c r="Y4182" s="2">
        <v>30202000000</v>
      </c>
      <c r="Z4182" s="2">
        <v>30481900000</v>
      </c>
      <c r="AA4182" s="2">
        <v>30761800000</v>
      </c>
      <c r="AB4182" s="2">
        <v>30990800000</v>
      </c>
      <c r="AC4182" s="2">
        <v>31219800000</v>
      </c>
    </row>
    <row r="4183" spans="1:32">
      <c r="A4183" t="s">
        <v>14633</v>
      </c>
      <c r="B4183" t="s">
        <v>19</v>
      </c>
      <c r="C4183">
        <v>0</v>
      </c>
      <c r="D4183">
        <v>0</v>
      </c>
      <c r="E4183">
        <v>0</v>
      </c>
      <c r="F4183">
        <v>0</v>
      </c>
      <c r="G4183">
        <v>0</v>
      </c>
      <c r="H4183">
        <v>0</v>
      </c>
      <c r="I4183">
        <v>0</v>
      </c>
      <c r="J4183">
        <v>0</v>
      </c>
      <c r="K4183">
        <v>0</v>
      </c>
      <c r="L4183">
        <v>0</v>
      </c>
      <c r="M4183">
        <v>0</v>
      </c>
      <c r="N4183">
        <v>0</v>
      </c>
      <c r="O4183">
        <v>0</v>
      </c>
      <c r="P4183">
        <v>0</v>
      </c>
      <c r="Q4183">
        <v>0</v>
      </c>
      <c r="R4183">
        <v>0</v>
      </c>
      <c r="S4183">
        <v>0</v>
      </c>
      <c r="T4183">
        <v>0</v>
      </c>
      <c r="U4183">
        <v>0</v>
      </c>
      <c r="V4183">
        <v>0</v>
      </c>
      <c r="W4183">
        <v>0</v>
      </c>
      <c r="X4183">
        <v>0</v>
      </c>
      <c r="Y4183">
        <v>0</v>
      </c>
      <c r="Z4183">
        <v>0</v>
      </c>
      <c r="AA4183">
        <v>0</v>
      </c>
      <c r="AB4183">
        <v>0</v>
      </c>
      <c r="AC4183">
        <v>0</v>
      </c>
    </row>
    <row r="4184" spans="1:32">
      <c r="A4184" t="s">
        <v>14634</v>
      </c>
      <c r="B4184" t="s">
        <v>19</v>
      </c>
      <c r="C4184">
        <v>0</v>
      </c>
      <c r="D4184">
        <v>0</v>
      </c>
      <c r="E4184">
        <v>0</v>
      </c>
      <c r="F4184">
        <v>0</v>
      </c>
      <c r="G4184">
        <v>0</v>
      </c>
      <c r="H4184">
        <v>0</v>
      </c>
      <c r="I4184">
        <v>0</v>
      </c>
      <c r="J4184">
        <v>0</v>
      </c>
      <c r="K4184">
        <v>0</v>
      </c>
      <c r="L4184">
        <v>0</v>
      </c>
      <c r="M4184">
        <v>0</v>
      </c>
      <c r="N4184">
        <v>0</v>
      </c>
      <c r="O4184">
        <v>0</v>
      </c>
      <c r="P4184">
        <v>0</v>
      </c>
      <c r="Q4184">
        <v>0</v>
      </c>
      <c r="R4184">
        <v>0</v>
      </c>
      <c r="S4184">
        <v>0</v>
      </c>
      <c r="T4184">
        <v>0</v>
      </c>
      <c r="U4184">
        <v>0</v>
      </c>
      <c r="V4184">
        <v>0</v>
      </c>
      <c r="W4184">
        <v>0</v>
      </c>
      <c r="X4184">
        <v>0</v>
      </c>
      <c r="Y4184">
        <v>0</v>
      </c>
      <c r="Z4184">
        <v>0</v>
      </c>
      <c r="AA4184">
        <v>0</v>
      </c>
      <c r="AB4184">
        <v>0</v>
      </c>
      <c r="AC4184">
        <v>0</v>
      </c>
    </row>
    <row r="4185" spans="1:32">
      <c r="A4185" t="s">
        <v>14635</v>
      </c>
      <c r="B4185" t="s">
        <v>19</v>
      </c>
      <c r="C4185">
        <v>0</v>
      </c>
      <c r="D4185">
        <v>0</v>
      </c>
      <c r="E4185">
        <v>0</v>
      </c>
      <c r="F4185">
        <v>0</v>
      </c>
      <c r="G4185">
        <v>0</v>
      </c>
      <c r="H4185">
        <v>0</v>
      </c>
      <c r="I4185">
        <v>0</v>
      </c>
      <c r="J4185">
        <v>0</v>
      </c>
      <c r="K4185">
        <v>0</v>
      </c>
      <c r="L4185">
        <v>0</v>
      </c>
      <c r="M4185">
        <v>0</v>
      </c>
      <c r="N4185">
        <v>0</v>
      </c>
      <c r="O4185">
        <v>0</v>
      </c>
      <c r="P4185">
        <v>0</v>
      </c>
      <c r="Q4185">
        <v>0</v>
      </c>
      <c r="R4185">
        <v>0</v>
      </c>
      <c r="S4185">
        <v>0</v>
      </c>
      <c r="T4185">
        <v>0</v>
      </c>
      <c r="U4185">
        <v>0</v>
      </c>
      <c r="V4185">
        <v>0</v>
      </c>
      <c r="W4185">
        <v>0</v>
      </c>
      <c r="X4185">
        <v>0</v>
      </c>
      <c r="Y4185">
        <v>0</v>
      </c>
      <c r="Z4185">
        <v>0</v>
      </c>
      <c r="AA4185">
        <v>0</v>
      </c>
      <c r="AB4185">
        <v>0</v>
      </c>
      <c r="AC4185">
        <v>0</v>
      </c>
    </row>
    <row r="4186" spans="1:32">
      <c r="A4186" t="s">
        <v>14636</v>
      </c>
      <c r="B4186" t="s">
        <v>19</v>
      </c>
      <c r="C4186">
        <v>0</v>
      </c>
      <c r="D4186">
        <v>0</v>
      </c>
      <c r="E4186">
        <v>0</v>
      </c>
      <c r="F4186">
        <v>0</v>
      </c>
      <c r="G4186">
        <v>0</v>
      </c>
      <c r="H4186">
        <v>0</v>
      </c>
      <c r="I4186">
        <v>0</v>
      </c>
      <c r="J4186">
        <v>0</v>
      </c>
      <c r="K4186">
        <v>0</v>
      </c>
      <c r="L4186">
        <v>0</v>
      </c>
      <c r="M4186">
        <v>0</v>
      </c>
      <c r="N4186">
        <v>0</v>
      </c>
      <c r="O4186">
        <v>0</v>
      </c>
      <c r="P4186">
        <v>0</v>
      </c>
      <c r="Q4186">
        <v>0</v>
      </c>
      <c r="R4186">
        <v>0</v>
      </c>
      <c r="S4186">
        <v>0</v>
      </c>
      <c r="T4186">
        <v>0</v>
      </c>
      <c r="U4186">
        <v>0</v>
      </c>
      <c r="V4186">
        <v>0</v>
      </c>
      <c r="W4186">
        <v>0</v>
      </c>
      <c r="X4186">
        <v>0</v>
      </c>
      <c r="Y4186">
        <v>0</v>
      </c>
      <c r="Z4186">
        <v>0</v>
      </c>
      <c r="AA4186">
        <v>0</v>
      </c>
      <c r="AB4186">
        <v>0</v>
      </c>
      <c r="AC4186">
        <v>0</v>
      </c>
    </row>
    <row r="4187" spans="1:32">
      <c r="A4187" t="s">
        <v>14637</v>
      </c>
      <c r="B4187" t="s">
        <v>19</v>
      </c>
      <c r="C4187" s="2">
        <v>3703430000</v>
      </c>
      <c r="D4187" s="2">
        <v>3725730000</v>
      </c>
      <c r="E4187" s="2">
        <v>3643160000</v>
      </c>
      <c r="F4187" s="2">
        <v>3607860000</v>
      </c>
      <c r="G4187" s="2">
        <v>3534420000</v>
      </c>
      <c r="H4187" s="2">
        <v>3544290000</v>
      </c>
      <c r="I4187" s="2">
        <v>3536480000</v>
      </c>
      <c r="J4187" s="2">
        <v>3536040000</v>
      </c>
      <c r="K4187" s="2">
        <v>3565140000</v>
      </c>
      <c r="L4187" s="2">
        <v>3593690000</v>
      </c>
      <c r="M4187" s="2">
        <v>3587820000</v>
      </c>
      <c r="N4187" s="2">
        <v>3586730000</v>
      </c>
      <c r="O4187" s="2">
        <v>3587380000</v>
      </c>
      <c r="P4187" s="2">
        <v>3599720000</v>
      </c>
      <c r="Q4187" s="2">
        <v>3569810000</v>
      </c>
      <c r="R4187" s="2">
        <v>3559680000</v>
      </c>
      <c r="S4187" s="2">
        <v>3583020000</v>
      </c>
      <c r="T4187" s="2">
        <v>3582110000</v>
      </c>
      <c r="U4187" s="2">
        <v>3546250000</v>
      </c>
      <c r="V4187" s="2">
        <v>3533430000</v>
      </c>
      <c r="W4187" s="2">
        <v>3526600000</v>
      </c>
      <c r="X4187" s="2">
        <v>3531650000</v>
      </c>
      <c r="Y4187" s="2">
        <v>3528430000</v>
      </c>
      <c r="Z4187" s="2">
        <v>3499610000</v>
      </c>
      <c r="AA4187" s="2">
        <v>3451240000</v>
      </c>
      <c r="AB4187" s="2">
        <v>3450750000</v>
      </c>
      <c r="AC4187" s="2">
        <v>3461820000</v>
      </c>
    </row>
    <row r="4188" spans="1:32">
      <c r="A4188" t="s">
        <v>14638</v>
      </c>
      <c r="B4188" t="s">
        <v>19</v>
      </c>
      <c r="C4188" s="2">
        <v>109519000000</v>
      </c>
      <c r="D4188" s="2">
        <v>110178000000</v>
      </c>
      <c r="E4188" s="2">
        <v>107737000000</v>
      </c>
      <c r="F4188" s="2">
        <v>106693000000</v>
      </c>
      <c r="G4188" s="2">
        <v>104521000000</v>
      </c>
      <c r="H4188" s="2">
        <v>104813000000</v>
      </c>
      <c r="I4188" s="2">
        <v>104582000000</v>
      </c>
      <c r="J4188" s="2">
        <v>104569000000</v>
      </c>
      <c r="K4188" s="2">
        <v>105429000000</v>
      </c>
      <c r="L4188" s="2">
        <v>106274000000</v>
      </c>
      <c r="M4188" s="2">
        <v>106100000000</v>
      </c>
      <c r="N4188" s="2">
        <v>106068000000</v>
      </c>
      <c r="O4188" s="2">
        <v>106087000000</v>
      </c>
      <c r="P4188" s="2">
        <v>106452000000</v>
      </c>
      <c r="Q4188" s="2">
        <v>105567000000</v>
      </c>
      <c r="R4188" s="2">
        <v>105268000000</v>
      </c>
      <c r="S4188" s="2">
        <v>105958000000</v>
      </c>
      <c r="T4188" s="2">
        <v>105931000000</v>
      </c>
      <c r="U4188" s="2">
        <v>104871000000</v>
      </c>
      <c r="V4188" s="2">
        <v>104492000000</v>
      </c>
      <c r="W4188" s="2">
        <v>104290000000</v>
      </c>
      <c r="X4188" s="2">
        <v>104439000000</v>
      </c>
      <c r="Y4188" s="2">
        <v>104344000000</v>
      </c>
      <c r="Z4188" s="2">
        <v>103491000000</v>
      </c>
      <c r="AA4188" s="2">
        <v>102061000000</v>
      </c>
      <c r="AB4188" s="2">
        <v>102047000000</v>
      </c>
      <c r="AC4188" s="2">
        <v>102374000000</v>
      </c>
    </row>
    <row r="4189" spans="1:32">
      <c r="A4189" t="s">
        <v>14639</v>
      </c>
      <c r="B4189" t="s">
        <v>19</v>
      </c>
      <c r="C4189" s="2">
        <v>44454500000</v>
      </c>
      <c r="D4189" s="2">
        <v>44722200000</v>
      </c>
      <c r="E4189" s="2">
        <v>43731100000</v>
      </c>
      <c r="F4189" s="2">
        <v>43307400000</v>
      </c>
      <c r="G4189" s="2">
        <v>42425800000</v>
      </c>
      <c r="H4189" s="2">
        <v>42544300000</v>
      </c>
      <c r="I4189" s="2">
        <v>42450600000</v>
      </c>
      <c r="J4189" s="2">
        <v>42445300000</v>
      </c>
      <c r="K4189" s="2">
        <v>42794600000</v>
      </c>
      <c r="L4189" s="2">
        <v>43137300000</v>
      </c>
      <c r="M4189" s="2">
        <v>43066900000</v>
      </c>
      <c r="N4189" s="2">
        <v>43053700000</v>
      </c>
      <c r="O4189" s="2">
        <v>43061500000</v>
      </c>
      <c r="P4189" s="2">
        <v>43209700000</v>
      </c>
      <c r="Q4189" s="2">
        <v>42850600000</v>
      </c>
      <c r="R4189" s="2">
        <v>42729100000</v>
      </c>
      <c r="S4189" s="2">
        <v>43009200000</v>
      </c>
      <c r="T4189" s="2">
        <v>42998300000</v>
      </c>
      <c r="U4189" s="2">
        <v>42567900000</v>
      </c>
      <c r="V4189" s="2">
        <v>42414000000</v>
      </c>
      <c r="W4189" s="2">
        <v>42332000000</v>
      </c>
      <c r="X4189" s="2">
        <v>42392600000</v>
      </c>
      <c r="Y4189" s="2">
        <v>42354000000</v>
      </c>
      <c r="Z4189" s="2">
        <v>42007900000</v>
      </c>
      <c r="AA4189" s="2">
        <v>41427300000</v>
      </c>
      <c r="AB4189" s="2">
        <v>41421500000</v>
      </c>
      <c r="AC4189" s="2">
        <v>41554400000</v>
      </c>
    </row>
    <row r="4190" spans="1:32">
      <c r="A4190" t="s">
        <v>14640</v>
      </c>
      <c r="B4190" t="s">
        <v>19</v>
      </c>
      <c r="C4190" s="2">
        <v>75007100000</v>
      </c>
      <c r="D4190" s="2">
        <v>75458800000</v>
      </c>
      <c r="E4190" s="2">
        <v>73786600000</v>
      </c>
      <c r="F4190" s="2">
        <v>73071600000</v>
      </c>
      <c r="G4190" s="2">
        <v>71584100000</v>
      </c>
      <c r="H4190" s="2">
        <v>71784000000</v>
      </c>
      <c r="I4190" s="2">
        <v>71625900000</v>
      </c>
      <c r="J4190" s="2">
        <v>71617000000</v>
      </c>
      <c r="K4190" s="2">
        <v>72206400000</v>
      </c>
      <c r="L4190" s="2">
        <v>72784500000</v>
      </c>
      <c r="M4190" s="2">
        <v>72665800000</v>
      </c>
      <c r="N4190" s="2">
        <v>72643600000</v>
      </c>
      <c r="O4190" s="2">
        <v>72656700000</v>
      </c>
      <c r="P4190" s="2">
        <v>72906700000</v>
      </c>
      <c r="Q4190" s="2">
        <v>72300900000</v>
      </c>
      <c r="R4190" s="2">
        <v>72095800000</v>
      </c>
      <c r="S4190" s="2">
        <v>72568500000</v>
      </c>
      <c r="T4190" s="2">
        <v>72550000000</v>
      </c>
      <c r="U4190" s="2">
        <v>71823800000</v>
      </c>
      <c r="V4190" s="2">
        <v>71564200000</v>
      </c>
      <c r="W4190" s="2">
        <v>71425900000</v>
      </c>
      <c r="X4190" s="2">
        <v>71528100000</v>
      </c>
      <c r="Y4190" s="2">
        <v>71462900000</v>
      </c>
      <c r="Z4190" s="2">
        <v>70879100000</v>
      </c>
      <c r="AA4190" s="2">
        <v>69899400000</v>
      </c>
      <c r="AB4190" s="2">
        <v>69889500000</v>
      </c>
      <c r="AC4190" s="2">
        <v>70113800000</v>
      </c>
    </row>
    <row r="4191" spans="1:32">
      <c r="A4191" t="s">
        <v>14641</v>
      </c>
      <c r="B4191" t="s">
        <v>19</v>
      </c>
      <c r="C4191" s="2">
        <v>64817600000</v>
      </c>
      <c r="D4191" s="2">
        <v>65207800000</v>
      </c>
      <c r="E4191" s="2">
        <v>63762800000</v>
      </c>
      <c r="F4191" s="2">
        <v>63145000000</v>
      </c>
      <c r="G4191" s="2">
        <v>61859600000</v>
      </c>
      <c r="H4191" s="2">
        <v>62032300000</v>
      </c>
      <c r="I4191" s="2">
        <v>61895700000</v>
      </c>
      <c r="J4191" s="2">
        <v>61888000000</v>
      </c>
      <c r="K4191" s="2">
        <v>62397300000</v>
      </c>
      <c r="L4191" s="2">
        <v>62896900000</v>
      </c>
      <c r="M4191" s="2">
        <v>62794300000</v>
      </c>
      <c r="N4191" s="2">
        <v>62775100000</v>
      </c>
      <c r="O4191" s="2">
        <v>62786400000</v>
      </c>
      <c r="P4191" s="2">
        <v>63002500000</v>
      </c>
      <c r="Q4191" s="2">
        <v>62479000000</v>
      </c>
      <c r="R4191" s="2">
        <v>62301800000</v>
      </c>
      <c r="S4191" s="2">
        <v>62710200000</v>
      </c>
      <c r="T4191" s="2">
        <v>62694300000</v>
      </c>
      <c r="U4191" s="2">
        <v>62066700000</v>
      </c>
      <c r="V4191" s="2">
        <v>61842300000</v>
      </c>
      <c r="W4191" s="2">
        <v>61722800000</v>
      </c>
      <c r="X4191" s="2">
        <v>61811200000</v>
      </c>
      <c r="Y4191" s="2">
        <v>61754800000</v>
      </c>
      <c r="Z4191" s="2">
        <v>61250300000</v>
      </c>
      <c r="AA4191" s="2">
        <v>60403700000</v>
      </c>
      <c r="AB4191" s="2">
        <v>60395200000</v>
      </c>
      <c r="AC4191" s="2">
        <v>60589000000</v>
      </c>
    </row>
    <row r="4192" spans="1:32">
      <c r="A4192" t="s">
        <v>14642</v>
      </c>
      <c r="B4192" t="s">
        <v>19</v>
      </c>
      <c r="C4192" s="2">
        <v>6378870000</v>
      </c>
      <c r="D4192" s="2">
        <v>6417280000</v>
      </c>
      <c r="E4192" s="2">
        <v>6275070000</v>
      </c>
      <c r="F4192" s="2">
        <v>6214270000</v>
      </c>
      <c r="G4192" s="2">
        <v>6087770000</v>
      </c>
      <c r="H4192" s="2">
        <v>6104760000</v>
      </c>
      <c r="I4192" s="2">
        <v>6091320000</v>
      </c>
      <c r="J4192" s="2">
        <v>6090560000</v>
      </c>
      <c r="K4192" s="2">
        <v>6140690000</v>
      </c>
      <c r="L4192" s="2">
        <v>6189850000</v>
      </c>
      <c r="M4192" s="2">
        <v>6179750000</v>
      </c>
      <c r="N4192" s="2">
        <v>6177870000</v>
      </c>
      <c r="O4192" s="2">
        <v>6178980000</v>
      </c>
      <c r="P4192" s="2">
        <v>6200240000</v>
      </c>
      <c r="Q4192" s="2">
        <v>6148720000</v>
      </c>
      <c r="R4192" s="2">
        <v>6131280000</v>
      </c>
      <c r="S4192" s="2">
        <v>6171480000</v>
      </c>
      <c r="T4192" s="2">
        <v>6169910000</v>
      </c>
      <c r="U4192" s="2">
        <v>6108150000</v>
      </c>
      <c r="V4192" s="2">
        <v>6086070000</v>
      </c>
      <c r="W4192" s="2">
        <v>6074310000</v>
      </c>
      <c r="X4192" s="2">
        <v>6083000000</v>
      </c>
      <c r="Y4192" s="2">
        <v>6077460000</v>
      </c>
      <c r="Z4192" s="2">
        <v>6027800000</v>
      </c>
      <c r="AA4192" s="2">
        <v>5944490000</v>
      </c>
      <c r="AB4192" s="2">
        <v>5943650000</v>
      </c>
      <c r="AC4192" s="2">
        <v>5962720000</v>
      </c>
    </row>
    <row r="4193" spans="1:32">
      <c r="A4193" t="s">
        <v>14643</v>
      </c>
      <c r="B4193" t="s">
        <v>19</v>
      </c>
      <c r="C4193" s="2">
        <v>2377770000</v>
      </c>
      <c r="D4193" s="2">
        <v>2392090000</v>
      </c>
      <c r="E4193" s="2">
        <v>2339080000</v>
      </c>
      <c r="F4193" s="2">
        <v>2316420000</v>
      </c>
      <c r="G4193" s="2">
        <v>2269260000</v>
      </c>
      <c r="H4193" s="2">
        <v>2275600000</v>
      </c>
      <c r="I4193" s="2">
        <v>2270590000</v>
      </c>
      <c r="J4193" s="2">
        <v>2270300000</v>
      </c>
      <c r="K4193" s="2">
        <v>2288990000</v>
      </c>
      <c r="L4193" s="2">
        <v>2307320000</v>
      </c>
      <c r="M4193" s="2">
        <v>2303550000</v>
      </c>
      <c r="N4193" s="2">
        <v>2302850000</v>
      </c>
      <c r="O4193" s="2">
        <v>2303260000</v>
      </c>
      <c r="P4193" s="2">
        <v>2311190000</v>
      </c>
      <c r="Q4193" s="2">
        <v>2291990000</v>
      </c>
      <c r="R4193" s="2">
        <v>2285480000</v>
      </c>
      <c r="S4193" s="2">
        <v>2300470000</v>
      </c>
      <c r="T4193" s="2">
        <v>2299880000</v>
      </c>
      <c r="U4193" s="2">
        <v>2276860000</v>
      </c>
      <c r="V4193" s="2">
        <v>2268630000</v>
      </c>
      <c r="W4193" s="2">
        <v>2264250000</v>
      </c>
      <c r="X4193" s="2">
        <v>2267490000</v>
      </c>
      <c r="Y4193" s="2">
        <v>2265420000</v>
      </c>
      <c r="Z4193" s="2">
        <v>2246910000</v>
      </c>
      <c r="AA4193" s="2">
        <v>2215860000</v>
      </c>
      <c r="AB4193" s="2">
        <v>2215540000</v>
      </c>
      <c r="AC4193" s="2">
        <v>2222650000</v>
      </c>
    </row>
    <row r="4194" spans="1:32">
      <c r="A4194" t="s">
        <v>14644</v>
      </c>
      <c r="B4194" t="s">
        <v>19</v>
      </c>
      <c r="C4194" s="2">
        <v>22744400000</v>
      </c>
      <c r="D4194" s="2">
        <v>22881300000</v>
      </c>
      <c r="E4194" s="2">
        <v>22374300000</v>
      </c>
      <c r="F4194" s="2">
        <v>22157500000</v>
      </c>
      <c r="G4194" s="2">
        <v>21706400000</v>
      </c>
      <c r="H4194" s="2">
        <v>21767000000</v>
      </c>
      <c r="I4194" s="2">
        <v>21719100000</v>
      </c>
      <c r="J4194" s="2">
        <v>21716400000</v>
      </c>
      <c r="K4194" s="2">
        <v>21895100000</v>
      </c>
      <c r="L4194" s="2">
        <v>22070400000</v>
      </c>
      <c r="M4194" s="2">
        <v>22034400000</v>
      </c>
      <c r="N4194" s="2">
        <v>22027700000</v>
      </c>
      <c r="O4194" s="2">
        <v>22031700000</v>
      </c>
      <c r="P4194" s="2">
        <v>22107500000</v>
      </c>
      <c r="Q4194" s="2">
        <v>21923800000</v>
      </c>
      <c r="R4194" s="2">
        <v>21861600000</v>
      </c>
      <c r="S4194" s="2">
        <v>22004900000</v>
      </c>
      <c r="T4194" s="2">
        <v>21999300000</v>
      </c>
      <c r="U4194" s="2">
        <v>21779100000</v>
      </c>
      <c r="V4194" s="2">
        <v>21700400000</v>
      </c>
      <c r="W4194" s="2">
        <v>21658400000</v>
      </c>
      <c r="X4194" s="2">
        <v>21689500000</v>
      </c>
      <c r="Y4194" s="2">
        <v>21669700000</v>
      </c>
      <c r="Z4194" s="2">
        <v>21492600000</v>
      </c>
      <c r="AA4194" s="2">
        <v>21195600000</v>
      </c>
      <c r="AB4194" s="2">
        <v>21192600000</v>
      </c>
      <c r="AC4194" s="2">
        <v>21260600000</v>
      </c>
    </row>
    <row r="4195" spans="1:32">
      <c r="A4195" t="s">
        <v>14645</v>
      </c>
      <c r="B4195" t="s">
        <v>19</v>
      </c>
      <c r="C4195">
        <v>0</v>
      </c>
      <c r="D4195">
        <v>0</v>
      </c>
      <c r="E4195">
        <v>0</v>
      </c>
      <c r="F4195">
        <v>0</v>
      </c>
      <c r="G4195">
        <v>0</v>
      </c>
      <c r="H4195">
        <v>0</v>
      </c>
      <c r="I4195">
        <v>0</v>
      </c>
      <c r="J4195">
        <v>0</v>
      </c>
      <c r="K4195">
        <v>0</v>
      </c>
      <c r="L4195">
        <v>0</v>
      </c>
      <c r="M4195">
        <v>0</v>
      </c>
      <c r="N4195">
        <v>0</v>
      </c>
      <c r="O4195">
        <v>0</v>
      </c>
      <c r="P4195">
        <v>0</v>
      </c>
      <c r="Q4195">
        <v>0</v>
      </c>
      <c r="R4195">
        <v>0</v>
      </c>
      <c r="S4195">
        <v>0</v>
      </c>
      <c r="T4195">
        <v>0</v>
      </c>
      <c r="U4195">
        <v>0</v>
      </c>
      <c r="V4195">
        <v>0</v>
      </c>
      <c r="W4195">
        <v>0</v>
      </c>
      <c r="X4195">
        <v>0</v>
      </c>
      <c r="Y4195">
        <v>0</v>
      </c>
      <c r="Z4195">
        <v>0</v>
      </c>
      <c r="AA4195">
        <v>0</v>
      </c>
      <c r="AB4195">
        <v>0</v>
      </c>
      <c r="AC4195">
        <v>0</v>
      </c>
    </row>
    <row r="4196" spans="1:32">
      <c r="A4196" t="s">
        <v>14646</v>
      </c>
      <c r="B4196" t="s">
        <v>19</v>
      </c>
      <c r="C4196">
        <v>0</v>
      </c>
      <c r="D4196">
        <v>0</v>
      </c>
      <c r="E4196">
        <v>0</v>
      </c>
      <c r="F4196">
        <v>0</v>
      </c>
      <c r="G4196">
        <v>0</v>
      </c>
      <c r="H4196">
        <v>0</v>
      </c>
      <c r="I4196">
        <v>0</v>
      </c>
      <c r="J4196">
        <v>0</v>
      </c>
      <c r="K4196">
        <v>0</v>
      </c>
      <c r="L4196">
        <v>0</v>
      </c>
      <c r="M4196">
        <v>0</v>
      </c>
      <c r="N4196">
        <v>0</v>
      </c>
      <c r="O4196">
        <v>0</v>
      </c>
      <c r="P4196">
        <v>0</v>
      </c>
      <c r="Q4196">
        <v>0</v>
      </c>
      <c r="R4196">
        <v>0</v>
      </c>
      <c r="S4196">
        <v>0</v>
      </c>
      <c r="T4196">
        <v>0</v>
      </c>
      <c r="U4196">
        <v>0</v>
      </c>
      <c r="V4196">
        <v>0</v>
      </c>
      <c r="W4196">
        <v>0</v>
      </c>
      <c r="X4196">
        <v>0</v>
      </c>
      <c r="Y4196">
        <v>0</v>
      </c>
      <c r="Z4196">
        <v>0</v>
      </c>
      <c r="AA4196">
        <v>0</v>
      </c>
      <c r="AB4196">
        <v>0</v>
      </c>
      <c r="AC4196">
        <v>0</v>
      </c>
    </row>
    <row r="4197" spans="1:32">
      <c r="A4197" t="s">
        <v>14647</v>
      </c>
      <c r="B4197" t="s">
        <v>19</v>
      </c>
      <c r="C4197">
        <v>0</v>
      </c>
      <c r="D4197">
        <v>0</v>
      </c>
      <c r="E4197">
        <v>0</v>
      </c>
      <c r="F4197">
        <v>0</v>
      </c>
      <c r="G4197">
        <v>0</v>
      </c>
      <c r="H4197">
        <v>0</v>
      </c>
      <c r="I4197">
        <v>0</v>
      </c>
      <c r="J4197">
        <v>0</v>
      </c>
      <c r="K4197">
        <v>0</v>
      </c>
      <c r="L4197">
        <v>0</v>
      </c>
      <c r="M4197">
        <v>0</v>
      </c>
      <c r="N4197">
        <v>0</v>
      </c>
      <c r="O4197">
        <v>0</v>
      </c>
      <c r="P4197">
        <v>0</v>
      </c>
      <c r="Q4197">
        <v>0</v>
      </c>
      <c r="R4197">
        <v>0</v>
      </c>
      <c r="S4197">
        <v>0</v>
      </c>
      <c r="T4197">
        <v>0</v>
      </c>
      <c r="U4197">
        <v>0</v>
      </c>
      <c r="V4197">
        <v>0</v>
      </c>
      <c r="W4197">
        <v>0</v>
      </c>
      <c r="X4197">
        <v>0</v>
      </c>
      <c r="Y4197">
        <v>0</v>
      </c>
      <c r="Z4197">
        <v>0</v>
      </c>
      <c r="AA4197">
        <v>0</v>
      </c>
      <c r="AB4197">
        <v>0</v>
      </c>
      <c r="AC4197">
        <v>0</v>
      </c>
    </row>
    <row r="4198" spans="1:32">
      <c r="A4198" t="s">
        <v>14648</v>
      </c>
      <c r="B4198" t="s">
        <v>19</v>
      </c>
      <c r="C4198">
        <v>0</v>
      </c>
      <c r="D4198">
        <v>0</v>
      </c>
      <c r="E4198">
        <v>0</v>
      </c>
      <c r="F4198">
        <v>0</v>
      </c>
      <c r="G4198">
        <v>0</v>
      </c>
      <c r="H4198">
        <v>0</v>
      </c>
      <c r="I4198">
        <v>0</v>
      </c>
      <c r="J4198">
        <v>0</v>
      </c>
      <c r="K4198">
        <v>0</v>
      </c>
      <c r="L4198">
        <v>0</v>
      </c>
      <c r="M4198">
        <v>0</v>
      </c>
      <c r="N4198">
        <v>0</v>
      </c>
      <c r="O4198">
        <v>0</v>
      </c>
      <c r="P4198">
        <v>0</v>
      </c>
      <c r="Q4198">
        <v>0</v>
      </c>
      <c r="R4198">
        <v>0</v>
      </c>
      <c r="S4198">
        <v>0</v>
      </c>
      <c r="T4198">
        <v>0</v>
      </c>
      <c r="U4198">
        <v>0</v>
      </c>
      <c r="V4198">
        <v>0</v>
      </c>
      <c r="W4198">
        <v>0</v>
      </c>
      <c r="X4198">
        <v>0</v>
      </c>
      <c r="Y4198">
        <v>0</v>
      </c>
      <c r="Z4198">
        <v>0</v>
      </c>
      <c r="AA4198">
        <v>0</v>
      </c>
      <c r="AB4198">
        <v>0</v>
      </c>
      <c r="AC4198">
        <v>0</v>
      </c>
    </row>
    <row r="4199" spans="1:32">
      <c r="A4199" t="s">
        <v>14649</v>
      </c>
      <c r="B4199" t="s">
        <v>19</v>
      </c>
      <c r="C4199">
        <v>795456</v>
      </c>
      <c r="D4199">
        <v>778884</v>
      </c>
      <c r="E4199">
        <v>791313</v>
      </c>
      <c r="F4199">
        <v>824457</v>
      </c>
      <c r="G4199">
        <v>865887</v>
      </c>
      <c r="H4199">
        <v>907317</v>
      </c>
      <c r="I4199">
        <v>957033</v>
      </c>
      <c r="J4199" s="2">
        <v>1006750</v>
      </c>
      <c r="K4199" s="2">
        <v>1073040</v>
      </c>
      <c r="L4199" s="2">
        <v>1147610</v>
      </c>
      <c r="M4199" s="2">
        <v>1209760</v>
      </c>
      <c r="N4199" s="2">
        <v>1247040</v>
      </c>
      <c r="O4199" s="2">
        <v>1296760</v>
      </c>
      <c r="P4199" s="2">
        <v>1383760</v>
      </c>
      <c r="Q4199" s="2">
        <v>1474910</v>
      </c>
      <c r="R4199" s="2">
        <v>1566050</v>
      </c>
      <c r="S4199" s="2">
        <v>1669630</v>
      </c>
      <c r="T4199" s="2">
        <v>1793920</v>
      </c>
      <c r="U4199" s="2">
        <v>1943070</v>
      </c>
      <c r="V4199" s="2">
        <v>2100500</v>
      </c>
      <c r="W4199" s="2">
        <v>2228930</v>
      </c>
      <c r="X4199" s="2">
        <v>2328370</v>
      </c>
      <c r="Y4199" s="2">
        <v>2419510</v>
      </c>
      <c r="Z4199" s="2">
        <v>2564520</v>
      </c>
      <c r="AA4199" s="2">
        <v>2750950</v>
      </c>
      <c r="AB4199" s="2">
        <v>2933240</v>
      </c>
      <c r="AC4199" s="2">
        <v>3082390</v>
      </c>
    </row>
    <row r="4200" spans="1:32">
      <c r="A4200" t="s">
        <v>14650</v>
      </c>
      <c r="B4200" t="s">
        <v>19</v>
      </c>
      <c r="C4200" s="2">
        <v>23523500</v>
      </c>
      <c r="D4200" s="2">
        <v>23033400</v>
      </c>
      <c r="E4200" s="2">
        <v>23400900</v>
      </c>
      <c r="F4200" s="2">
        <v>24381100</v>
      </c>
      <c r="G4200" s="2">
        <v>25606300</v>
      </c>
      <c r="H4200" s="2">
        <v>26831400</v>
      </c>
      <c r="I4200" s="2">
        <v>28301700</v>
      </c>
      <c r="J4200" s="2">
        <v>29771900</v>
      </c>
      <c r="K4200" s="2">
        <v>31732200</v>
      </c>
      <c r="L4200" s="2">
        <v>33937500</v>
      </c>
      <c r="M4200" s="2">
        <v>35775300</v>
      </c>
      <c r="N4200" s="2">
        <v>36877900</v>
      </c>
      <c r="O4200" s="2">
        <v>38348100</v>
      </c>
      <c r="P4200" s="2">
        <v>40921000</v>
      </c>
      <c r="Q4200" s="2">
        <v>43616400</v>
      </c>
      <c r="R4200" s="2">
        <v>46311800</v>
      </c>
      <c r="S4200" s="2">
        <v>49374800</v>
      </c>
      <c r="T4200" s="2">
        <v>53050300</v>
      </c>
      <c r="U4200" s="2">
        <v>57460900</v>
      </c>
      <c r="V4200" s="2">
        <v>62116600</v>
      </c>
      <c r="W4200" s="2">
        <v>65914700</v>
      </c>
      <c r="X4200" s="2">
        <v>68855100</v>
      </c>
      <c r="Y4200" s="2">
        <v>71550500</v>
      </c>
      <c r="Z4200" s="2">
        <v>75838600</v>
      </c>
      <c r="AA4200" s="2">
        <v>81352000</v>
      </c>
      <c r="AB4200" s="2">
        <v>86742700</v>
      </c>
      <c r="AC4200" s="2">
        <v>91153400</v>
      </c>
    </row>
    <row r="4201" spans="1:32">
      <c r="A4201" t="s">
        <v>14651</v>
      </c>
      <c r="B4201" t="s">
        <v>19</v>
      </c>
      <c r="C4201" s="2">
        <v>9548350</v>
      </c>
      <c r="D4201" s="2">
        <v>9349430</v>
      </c>
      <c r="E4201" s="2">
        <v>9498620</v>
      </c>
      <c r="F4201" s="2">
        <v>9896470</v>
      </c>
      <c r="G4201" s="2">
        <v>10393800</v>
      </c>
      <c r="H4201" s="2">
        <v>10891100</v>
      </c>
      <c r="I4201" s="2">
        <v>11487900</v>
      </c>
      <c r="J4201" s="2">
        <v>12084600</v>
      </c>
      <c r="K4201" s="2">
        <v>12880300</v>
      </c>
      <c r="L4201" s="2">
        <v>13775500</v>
      </c>
      <c r="M4201" s="2">
        <v>14521500</v>
      </c>
      <c r="N4201" s="2">
        <v>14969000</v>
      </c>
      <c r="O4201" s="2">
        <v>15565800</v>
      </c>
      <c r="P4201" s="2">
        <v>16610200</v>
      </c>
      <c r="Q4201" s="2">
        <v>17704200</v>
      </c>
      <c r="R4201" s="2">
        <v>18798300</v>
      </c>
      <c r="S4201" s="2">
        <v>20041600</v>
      </c>
      <c r="T4201" s="2">
        <v>21533500</v>
      </c>
      <c r="U4201" s="2">
        <v>23323800</v>
      </c>
      <c r="V4201" s="2">
        <v>25213600</v>
      </c>
      <c r="W4201" s="2">
        <v>26755300</v>
      </c>
      <c r="X4201" s="2">
        <v>27948800</v>
      </c>
      <c r="Y4201" s="2">
        <v>29042900</v>
      </c>
      <c r="Z4201" s="2">
        <v>30783500</v>
      </c>
      <c r="AA4201" s="2">
        <v>33021400</v>
      </c>
      <c r="AB4201" s="2">
        <v>35209500</v>
      </c>
      <c r="AC4201" s="2">
        <v>36999900</v>
      </c>
    </row>
    <row r="4202" spans="1:32">
      <c r="A4202" t="s">
        <v>14652</v>
      </c>
      <c r="B4202" t="s">
        <v>19</v>
      </c>
      <c r="C4202" s="2">
        <v>16110700</v>
      </c>
      <c r="D4202" s="2">
        <v>15775100</v>
      </c>
      <c r="E4202" s="2">
        <v>16026800</v>
      </c>
      <c r="F4202" s="2">
        <v>16698100</v>
      </c>
      <c r="G4202" s="2">
        <v>17537200</v>
      </c>
      <c r="H4202" s="2">
        <v>18376300</v>
      </c>
      <c r="I4202" s="2">
        <v>19383200</v>
      </c>
      <c r="J4202" s="2">
        <v>20390100</v>
      </c>
      <c r="K4202" s="2">
        <v>21732700</v>
      </c>
      <c r="L4202" s="2">
        <v>23243100</v>
      </c>
      <c r="M4202" s="2">
        <v>24501700</v>
      </c>
      <c r="N4202" s="2">
        <v>25256900</v>
      </c>
      <c r="O4202" s="2">
        <v>26263800</v>
      </c>
      <c r="P4202" s="2">
        <v>28025900</v>
      </c>
      <c r="Q4202" s="2">
        <v>29872000</v>
      </c>
      <c r="R4202" s="2">
        <v>31718000</v>
      </c>
      <c r="S4202" s="2">
        <v>33815700</v>
      </c>
      <c r="T4202" s="2">
        <v>36333000</v>
      </c>
      <c r="U4202" s="2">
        <v>39353800</v>
      </c>
      <c r="V4202" s="2">
        <v>42542400</v>
      </c>
      <c r="W4202" s="2">
        <v>45143600</v>
      </c>
      <c r="X4202" s="2">
        <v>47157400</v>
      </c>
      <c r="Y4202" s="2">
        <v>49003400</v>
      </c>
      <c r="Z4202" s="2">
        <v>51940300</v>
      </c>
      <c r="AA4202" s="2">
        <v>55716200</v>
      </c>
      <c r="AB4202" s="2">
        <v>59408300</v>
      </c>
      <c r="AC4202" s="2">
        <v>62429000</v>
      </c>
      <c r="AD4202" s="2"/>
      <c r="AE4202" s="2"/>
      <c r="AF4202" s="2"/>
    </row>
    <row r="4203" spans="1:32">
      <c r="A4203" t="s">
        <v>14653</v>
      </c>
      <c r="B4203" t="s">
        <v>19</v>
      </c>
      <c r="C4203" s="2">
        <v>13922100</v>
      </c>
      <c r="D4203" s="2">
        <v>13632100</v>
      </c>
      <c r="E4203" s="2">
        <v>13849600</v>
      </c>
      <c r="F4203" s="2">
        <v>14429700</v>
      </c>
      <c r="G4203" s="2">
        <v>15154800</v>
      </c>
      <c r="H4203" s="2">
        <v>15879900</v>
      </c>
      <c r="I4203" s="2">
        <v>16750000</v>
      </c>
      <c r="J4203" s="2">
        <v>17620200</v>
      </c>
      <c r="K4203" s="2">
        <v>18780300</v>
      </c>
      <c r="L4203" s="2">
        <v>20085500</v>
      </c>
      <c r="M4203" s="2">
        <v>21173200</v>
      </c>
      <c r="N4203" s="2">
        <v>21825800</v>
      </c>
      <c r="O4203" s="2">
        <v>22695900</v>
      </c>
      <c r="P4203" s="2">
        <v>24218700</v>
      </c>
      <c r="Q4203" s="2">
        <v>25813900</v>
      </c>
      <c r="R4203" s="2">
        <v>27409200</v>
      </c>
      <c r="S4203" s="2">
        <v>29221900</v>
      </c>
      <c r="T4203" s="2">
        <v>31397300</v>
      </c>
      <c r="U4203" s="2">
        <v>34007700</v>
      </c>
      <c r="V4203" s="2">
        <v>36763100</v>
      </c>
      <c r="W4203" s="2">
        <v>39010900</v>
      </c>
      <c r="X4203" s="2">
        <v>40751200</v>
      </c>
      <c r="Y4203" s="2">
        <v>42346400</v>
      </c>
      <c r="Z4203" s="2">
        <v>44884300</v>
      </c>
      <c r="AA4203" s="2">
        <v>48147300</v>
      </c>
      <c r="AB4203" s="2">
        <v>51337800</v>
      </c>
      <c r="AC4203" s="2">
        <v>53948200</v>
      </c>
      <c r="AD4203" s="2"/>
      <c r="AE4203" s="2"/>
      <c r="AF4203" s="2"/>
    </row>
    <row r="4204" spans="1:32">
      <c r="A4204" t="s">
        <v>14654</v>
      </c>
      <c r="B4204" t="s">
        <v>19</v>
      </c>
      <c r="C4204" s="2">
        <v>1370110</v>
      </c>
      <c r="D4204" s="2">
        <v>1341570</v>
      </c>
      <c r="E4204" s="2">
        <v>1362980</v>
      </c>
      <c r="F4204" s="2">
        <v>1420060</v>
      </c>
      <c r="G4204" s="2">
        <v>1491420</v>
      </c>
      <c r="H4204" s="2">
        <v>1562780</v>
      </c>
      <c r="I4204" s="2">
        <v>1648420</v>
      </c>
      <c r="J4204" s="2">
        <v>1734050</v>
      </c>
      <c r="K4204" s="2">
        <v>1848220</v>
      </c>
      <c r="L4204" s="2">
        <v>1976670</v>
      </c>
      <c r="M4204" s="2">
        <v>2083710</v>
      </c>
      <c r="N4204" s="2">
        <v>2147940</v>
      </c>
      <c r="O4204" s="2">
        <v>2233570</v>
      </c>
      <c r="P4204" s="2">
        <v>2383420</v>
      </c>
      <c r="Q4204" s="2">
        <v>2540420</v>
      </c>
      <c r="R4204" s="2">
        <v>2697410</v>
      </c>
      <c r="S4204" s="2">
        <v>2875810</v>
      </c>
      <c r="T4204" s="2">
        <v>3089890</v>
      </c>
      <c r="U4204" s="2">
        <v>3346780</v>
      </c>
      <c r="V4204" s="2">
        <v>3617950</v>
      </c>
      <c r="W4204" s="2">
        <v>3839170</v>
      </c>
      <c r="X4204" s="2">
        <v>4010430</v>
      </c>
      <c r="Y4204" s="2">
        <v>4167420</v>
      </c>
      <c r="Z4204" s="2">
        <v>4417180</v>
      </c>
      <c r="AA4204" s="2">
        <v>4738300</v>
      </c>
      <c r="AB4204" s="2">
        <v>5052290</v>
      </c>
      <c r="AC4204" s="2">
        <v>5309180</v>
      </c>
      <c r="AD4204" s="2"/>
      <c r="AE4204" s="2"/>
      <c r="AF4204" s="2"/>
    </row>
    <row r="4205" spans="1:32">
      <c r="A4205" t="s">
        <v>14655</v>
      </c>
      <c r="B4205" t="s">
        <v>19</v>
      </c>
      <c r="C4205">
        <v>510720</v>
      </c>
      <c r="D4205">
        <v>500080</v>
      </c>
      <c r="E4205">
        <v>508060</v>
      </c>
      <c r="F4205">
        <v>529340</v>
      </c>
      <c r="G4205">
        <v>555940</v>
      </c>
      <c r="H4205">
        <v>582540</v>
      </c>
      <c r="I4205">
        <v>614460</v>
      </c>
      <c r="J4205">
        <v>646380</v>
      </c>
      <c r="K4205">
        <v>688940</v>
      </c>
      <c r="L4205">
        <v>736820</v>
      </c>
      <c r="M4205">
        <v>776720</v>
      </c>
      <c r="N4205">
        <v>800660</v>
      </c>
      <c r="O4205">
        <v>832580</v>
      </c>
      <c r="P4205">
        <v>888440</v>
      </c>
      <c r="Q4205">
        <v>946960</v>
      </c>
      <c r="R4205" s="2">
        <v>1005480</v>
      </c>
      <c r="S4205" s="2">
        <v>1071980</v>
      </c>
      <c r="T4205" s="2">
        <v>1151780</v>
      </c>
      <c r="U4205" s="2">
        <v>1247540</v>
      </c>
      <c r="V4205" s="2">
        <v>1348620</v>
      </c>
      <c r="W4205" s="2">
        <v>1431080</v>
      </c>
      <c r="X4205" s="2">
        <v>1494920</v>
      </c>
      <c r="Y4205" s="2">
        <v>1553440</v>
      </c>
      <c r="Z4205" s="2">
        <v>1646540</v>
      </c>
      <c r="AA4205" s="2">
        <v>1766240</v>
      </c>
      <c r="AB4205" s="2">
        <v>1883280</v>
      </c>
      <c r="AC4205" s="2">
        <v>1979040</v>
      </c>
      <c r="AD4205" s="2"/>
      <c r="AE4205" s="2"/>
      <c r="AF4205" s="2"/>
    </row>
    <row r="4206" spans="1:32">
      <c r="A4206" t="s">
        <v>14656</v>
      </c>
      <c r="B4206" t="s">
        <v>19</v>
      </c>
      <c r="C4206" s="2">
        <v>4885250</v>
      </c>
      <c r="D4206" s="2">
        <v>4783470</v>
      </c>
      <c r="E4206" s="2">
        <v>4859800</v>
      </c>
      <c r="F4206" s="2">
        <v>5063360</v>
      </c>
      <c r="G4206" s="2">
        <v>5317800</v>
      </c>
      <c r="H4206" s="2">
        <v>5572240</v>
      </c>
      <c r="I4206" s="2">
        <v>5877560</v>
      </c>
      <c r="J4206" s="2">
        <v>6182890</v>
      </c>
      <c r="K4206" s="2">
        <v>6590000</v>
      </c>
      <c r="L4206" s="2">
        <v>7047990</v>
      </c>
      <c r="M4206" s="2">
        <v>7429650</v>
      </c>
      <c r="N4206" s="2">
        <v>7658640</v>
      </c>
      <c r="O4206" s="2">
        <v>7963970</v>
      </c>
      <c r="P4206" s="2">
        <v>8498300</v>
      </c>
      <c r="Q4206" s="2">
        <v>9058060</v>
      </c>
      <c r="R4206" s="2">
        <v>9617830</v>
      </c>
      <c r="S4206" s="2">
        <v>10253900</v>
      </c>
      <c r="T4206" s="2">
        <v>11017300</v>
      </c>
      <c r="U4206" s="2">
        <v>11933200</v>
      </c>
      <c r="V4206" s="2">
        <v>12900100</v>
      </c>
      <c r="W4206" s="2">
        <v>13688900</v>
      </c>
      <c r="X4206" s="2">
        <v>14299500</v>
      </c>
      <c r="Y4206" s="2">
        <v>14859300</v>
      </c>
      <c r="Z4206" s="2">
        <v>15749800</v>
      </c>
      <c r="AA4206" s="2">
        <v>16894800</v>
      </c>
      <c r="AB4206" s="2">
        <v>18014400</v>
      </c>
      <c r="AC4206" s="2">
        <v>18930300</v>
      </c>
      <c r="AD4206" s="2"/>
      <c r="AE4206" s="2"/>
      <c r="AF4206" s="2"/>
    </row>
    <row r="4207" spans="1:32">
      <c r="A4207" t="s">
        <v>14657</v>
      </c>
      <c r="B4207" t="s">
        <v>19</v>
      </c>
      <c r="C4207">
        <v>0</v>
      </c>
      <c r="D4207">
        <v>0</v>
      </c>
      <c r="E4207">
        <v>0</v>
      </c>
      <c r="F4207">
        <v>0</v>
      </c>
      <c r="G4207">
        <v>0</v>
      </c>
      <c r="H4207">
        <v>0</v>
      </c>
      <c r="I4207">
        <v>0</v>
      </c>
      <c r="J4207">
        <v>0</v>
      </c>
      <c r="K4207">
        <v>0</v>
      </c>
      <c r="L4207">
        <v>0</v>
      </c>
      <c r="M4207">
        <v>0</v>
      </c>
      <c r="N4207">
        <v>0</v>
      </c>
      <c r="O4207">
        <v>0</v>
      </c>
      <c r="P4207">
        <v>0</v>
      </c>
      <c r="Q4207">
        <v>0</v>
      </c>
      <c r="R4207">
        <v>0</v>
      </c>
      <c r="S4207">
        <v>0</v>
      </c>
      <c r="T4207">
        <v>0</v>
      </c>
      <c r="U4207">
        <v>0</v>
      </c>
      <c r="V4207">
        <v>0</v>
      </c>
      <c r="W4207">
        <v>0</v>
      </c>
      <c r="X4207">
        <v>0</v>
      </c>
      <c r="Y4207">
        <v>0</v>
      </c>
      <c r="Z4207">
        <v>0</v>
      </c>
      <c r="AA4207">
        <v>0</v>
      </c>
      <c r="AB4207">
        <v>0</v>
      </c>
      <c r="AC4207">
        <v>0</v>
      </c>
      <c r="AD4207" s="2"/>
      <c r="AE4207" s="2"/>
      <c r="AF4207" s="2"/>
    </row>
    <row r="4208" spans="1:32">
      <c r="A4208" t="s">
        <v>14658</v>
      </c>
      <c r="B4208" t="s">
        <v>19</v>
      </c>
      <c r="C4208">
        <v>0</v>
      </c>
      <c r="D4208">
        <v>0</v>
      </c>
      <c r="E4208">
        <v>0</v>
      </c>
      <c r="F4208">
        <v>0</v>
      </c>
      <c r="G4208">
        <v>0</v>
      </c>
      <c r="H4208">
        <v>0</v>
      </c>
      <c r="I4208">
        <v>0</v>
      </c>
      <c r="J4208">
        <v>0</v>
      </c>
      <c r="K4208">
        <v>0</v>
      </c>
      <c r="L4208">
        <v>0</v>
      </c>
      <c r="M4208">
        <v>0</v>
      </c>
      <c r="N4208">
        <v>0</v>
      </c>
      <c r="O4208">
        <v>0</v>
      </c>
      <c r="P4208">
        <v>0</v>
      </c>
      <c r="Q4208">
        <v>0</v>
      </c>
      <c r="R4208">
        <v>0</v>
      </c>
      <c r="S4208">
        <v>0</v>
      </c>
      <c r="T4208">
        <v>0</v>
      </c>
      <c r="U4208">
        <v>0</v>
      </c>
      <c r="V4208">
        <v>0</v>
      </c>
      <c r="W4208">
        <v>0</v>
      </c>
      <c r="X4208">
        <v>0</v>
      </c>
      <c r="Y4208">
        <v>0</v>
      </c>
      <c r="Z4208">
        <v>0</v>
      </c>
      <c r="AA4208">
        <v>0</v>
      </c>
      <c r="AB4208">
        <v>0</v>
      </c>
      <c r="AC4208">
        <v>0</v>
      </c>
      <c r="AD4208" s="2"/>
      <c r="AE4208" s="2"/>
      <c r="AF4208" s="2"/>
    </row>
    <row r="4209" spans="1:32">
      <c r="A4209" t="s">
        <v>14659</v>
      </c>
      <c r="B4209" t="s">
        <v>19</v>
      </c>
      <c r="C4209">
        <v>0</v>
      </c>
      <c r="D4209">
        <v>0</v>
      </c>
      <c r="E4209">
        <v>0</v>
      </c>
      <c r="F4209">
        <v>0</v>
      </c>
      <c r="G4209">
        <v>0</v>
      </c>
      <c r="H4209">
        <v>0</v>
      </c>
      <c r="I4209">
        <v>0</v>
      </c>
      <c r="J4209">
        <v>0</v>
      </c>
      <c r="K4209">
        <v>0</v>
      </c>
      <c r="L4209">
        <v>0</v>
      </c>
      <c r="M4209">
        <v>0</v>
      </c>
      <c r="N4209">
        <v>0</v>
      </c>
      <c r="O4209">
        <v>0</v>
      </c>
      <c r="P4209">
        <v>0</v>
      </c>
      <c r="Q4209">
        <v>0</v>
      </c>
      <c r="R4209">
        <v>0</v>
      </c>
      <c r="S4209">
        <v>0</v>
      </c>
      <c r="T4209">
        <v>0</v>
      </c>
      <c r="U4209">
        <v>0</v>
      </c>
      <c r="V4209">
        <v>0</v>
      </c>
      <c r="W4209">
        <v>0</v>
      </c>
      <c r="X4209">
        <v>0</v>
      </c>
      <c r="Y4209">
        <v>0</v>
      </c>
      <c r="Z4209">
        <v>0</v>
      </c>
      <c r="AA4209">
        <v>0</v>
      </c>
      <c r="AB4209">
        <v>0</v>
      </c>
      <c r="AC4209">
        <v>0</v>
      </c>
      <c r="AD4209" s="2"/>
      <c r="AE4209" s="2"/>
      <c r="AF4209" s="2"/>
    </row>
    <row r="4210" spans="1:32">
      <c r="A4210" t="s">
        <v>14660</v>
      </c>
      <c r="B4210" t="s">
        <v>19</v>
      </c>
      <c r="C4210">
        <v>0</v>
      </c>
      <c r="D4210">
        <v>0</v>
      </c>
      <c r="E4210">
        <v>0</v>
      </c>
      <c r="F4210">
        <v>0</v>
      </c>
      <c r="G4210">
        <v>0</v>
      </c>
      <c r="H4210">
        <v>0</v>
      </c>
      <c r="I4210">
        <v>0</v>
      </c>
      <c r="J4210">
        <v>0</v>
      </c>
      <c r="K4210">
        <v>0</v>
      </c>
      <c r="L4210">
        <v>0</v>
      </c>
      <c r="M4210">
        <v>0</v>
      </c>
      <c r="N4210">
        <v>0</v>
      </c>
      <c r="O4210">
        <v>0</v>
      </c>
      <c r="P4210">
        <v>0</v>
      </c>
      <c r="Q4210">
        <v>0</v>
      </c>
      <c r="R4210">
        <v>0</v>
      </c>
      <c r="S4210">
        <v>0</v>
      </c>
      <c r="T4210">
        <v>0</v>
      </c>
      <c r="U4210">
        <v>0</v>
      </c>
      <c r="V4210">
        <v>0</v>
      </c>
      <c r="W4210">
        <v>0</v>
      </c>
      <c r="X4210">
        <v>0</v>
      </c>
      <c r="Y4210">
        <v>0</v>
      </c>
      <c r="Z4210">
        <v>0</v>
      </c>
      <c r="AA4210">
        <v>0</v>
      </c>
      <c r="AB4210">
        <v>0</v>
      </c>
      <c r="AC4210">
        <v>0</v>
      </c>
    </row>
    <row r="4211" spans="1:32">
      <c r="A4211" t="s">
        <v>14661</v>
      </c>
      <c r="B4211" t="s">
        <v>19</v>
      </c>
      <c r="C4211">
        <v>0</v>
      </c>
      <c r="D4211">
        <v>0</v>
      </c>
      <c r="E4211">
        <v>0</v>
      </c>
      <c r="F4211">
        <v>0</v>
      </c>
      <c r="G4211">
        <v>0</v>
      </c>
      <c r="H4211">
        <v>0</v>
      </c>
      <c r="I4211">
        <v>0</v>
      </c>
      <c r="J4211">
        <v>0</v>
      </c>
      <c r="K4211">
        <v>0</v>
      </c>
      <c r="L4211">
        <v>0</v>
      </c>
      <c r="M4211">
        <v>0</v>
      </c>
      <c r="N4211">
        <v>0</v>
      </c>
      <c r="O4211">
        <v>0</v>
      </c>
      <c r="P4211">
        <v>0</v>
      </c>
      <c r="Q4211">
        <v>0</v>
      </c>
      <c r="R4211">
        <v>0</v>
      </c>
      <c r="S4211">
        <v>0</v>
      </c>
      <c r="T4211">
        <v>0</v>
      </c>
      <c r="U4211">
        <v>0</v>
      </c>
      <c r="V4211">
        <v>0</v>
      </c>
      <c r="W4211">
        <v>0</v>
      </c>
      <c r="X4211">
        <v>0</v>
      </c>
      <c r="Y4211">
        <v>0</v>
      </c>
      <c r="Z4211">
        <v>0</v>
      </c>
      <c r="AA4211">
        <v>0</v>
      </c>
      <c r="AB4211">
        <v>0</v>
      </c>
      <c r="AC4211">
        <v>0</v>
      </c>
      <c r="AD4211" s="2"/>
      <c r="AE4211" s="2"/>
      <c r="AF4211" s="2"/>
    </row>
    <row r="4212" spans="1:32">
      <c r="A4212" t="s">
        <v>14662</v>
      </c>
      <c r="B4212" t="s">
        <v>19</v>
      </c>
      <c r="C4212">
        <v>0</v>
      </c>
      <c r="D4212">
        <v>0</v>
      </c>
      <c r="E4212">
        <v>0</v>
      </c>
      <c r="F4212">
        <v>0</v>
      </c>
      <c r="G4212">
        <v>0</v>
      </c>
      <c r="H4212">
        <v>0</v>
      </c>
      <c r="I4212">
        <v>0</v>
      </c>
      <c r="J4212">
        <v>0</v>
      </c>
      <c r="K4212">
        <v>0</v>
      </c>
      <c r="L4212">
        <v>0</v>
      </c>
      <c r="M4212">
        <v>0</v>
      </c>
      <c r="N4212">
        <v>0</v>
      </c>
      <c r="O4212">
        <v>0</v>
      </c>
      <c r="P4212">
        <v>0</v>
      </c>
      <c r="Q4212">
        <v>0</v>
      </c>
      <c r="R4212">
        <v>0</v>
      </c>
      <c r="S4212">
        <v>0</v>
      </c>
      <c r="T4212">
        <v>0</v>
      </c>
      <c r="U4212">
        <v>0</v>
      </c>
      <c r="V4212">
        <v>0</v>
      </c>
      <c r="W4212">
        <v>0</v>
      </c>
      <c r="X4212">
        <v>0</v>
      </c>
      <c r="Y4212">
        <v>0</v>
      </c>
      <c r="Z4212">
        <v>0</v>
      </c>
      <c r="AA4212">
        <v>0</v>
      </c>
      <c r="AB4212">
        <v>0</v>
      </c>
      <c r="AC4212">
        <v>0</v>
      </c>
      <c r="AD4212" s="2"/>
      <c r="AE4212" s="2"/>
      <c r="AF4212" s="2"/>
    </row>
    <row r="4213" spans="1:32">
      <c r="A4213" t="s">
        <v>14663</v>
      </c>
      <c r="B4213" t="s">
        <v>19</v>
      </c>
      <c r="C4213">
        <v>0</v>
      </c>
      <c r="D4213">
        <v>0</v>
      </c>
      <c r="E4213">
        <v>0</v>
      </c>
      <c r="F4213">
        <v>0</v>
      </c>
      <c r="G4213">
        <v>0</v>
      </c>
      <c r="H4213">
        <v>0</v>
      </c>
      <c r="I4213">
        <v>0</v>
      </c>
      <c r="J4213">
        <v>0</v>
      </c>
      <c r="K4213">
        <v>0</v>
      </c>
      <c r="L4213">
        <v>0</v>
      </c>
      <c r="M4213">
        <v>0</v>
      </c>
      <c r="N4213">
        <v>0</v>
      </c>
      <c r="O4213">
        <v>0</v>
      </c>
      <c r="P4213">
        <v>0</v>
      </c>
      <c r="Q4213">
        <v>0</v>
      </c>
      <c r="R4213">
        <v>0</v>
      </c>
      <c r="S4213">
        <v>0</v>
      </c>
      <c r="T4213">
        <v>0</v>
      </c>
      <c r="U4213">
        <v>0</v>
      </c>
      <c r="V4213">
        <v>0</v>
      </c>
      <c r="W4213">
        <v>0</v>
      </c>
      <c r="X4213">
        <v>0</v>
      </c>
      <c r="Y4213">
        <v>0</v>
      </c>
      <c r="Z4213">
        <v>0</v>
      </c>
      <c r="AA4213">
        <v>0</v>
      </c>
      <c r="AB4213">
        <v>0</v>
      </c>
      <c r="AC4213">
        <v>0</v>
      </c>
    </row>
    <row r="4214" spans="1:32">
      <c r="A4214" t="s">
        <v>14664</v>
      </c>
      <c r="B4214" t="s">
        <v>19</v>
      </c>
      <c r="C4214">
        <v>0</v>
      </c>
      <c r="D4214">
        <v>0</v>
      </c>
      <c r="E4214">
        <v>0</v>
      </c>
      <c r="F4214">
        <v>0</v>
      </c>
      <c r="G4214">
        <v>0</v>
      </c>
      <c r="H4214">
        <v>0</v>
      </c>
      <c r="I4214">
        <v>0</v>
      </c>
      <c r="J4214">
        <v>0</v>
      </c>
      <c r="K4214">
        <v>0</v>
      </c>
      <c r="L4214">
        <v>0</v>
      </c>
      <c r="M4214">
        <v>0</v>
      </c>
      <c r="N4214">
        <v>0</v>
      </c>
      <c r="O4214">
        <v>0</v>
      </c>
      <c r="P4214">
        <v>0</v>
      </c>
      <c r="Q4214">
        <v>0</v>
      </c>
      <c r="R4214">
        <v>0</v>
      </c>
      <c r="S4214">
        <v>0</v>
      </c>
      <c r="T4214">
        <v>0</v>
      </c>
      <c r="U4214">
        <v>0</v>
      </c>
      <c r="V4214">
        <v>0</v>
      </c>
      <c r="W4214">
        <v>0</v>
      </c>
      <c r="X4214">
        <v>0</v>
      </c>
      <c r="Y4214">
        <v>0</v>
      </c>
      <c r="Z4214">
        <v>0</v>
      </c>
      <c r="AA4214">
        <v>0</v>
      </c>
      <c r="AB4214">
        <v>0</v>
      </c>
      <c r="AC4214">
        <v>0</v>
      </c>
    </row>
    <row r="4215" spans="1:32">
      <c r="A4215" t="s">
        <v>14665</v>
      </c>
      <c r="B4215" t="s">
        <v>19</v>
      </c>
      <c r="C4215">
        <v>0</v>
      </c>
      <c r="D4215">
        <v>0</v>
      </c>
      <c r="E4215">
        <v>0</v>
      </c>
      <c r="F4215">
        <v>0</v>
      </c>
      <c r="G4215">
        <v>0</v>
      </c>
      <c r="H4215">
        <v>0</v>
      </c>
      <c r="I4215">
        <v>0</v>
      </c>
      <c r="J4215">
        <v>0</v>
      </c>
      <c r="K4215">
        <v>0</v>
      </c>
      <c r="L4215">
        <v>0</v>
      </c>
      <c r="M4215">
        <v>0</v>
      </c>
      <c r="N4215">
        <v>0</v>
      </c>
      <c r="O4215">
        <v>0</v>
      </c>
      <c r="P4215">
        <v>0</v>
      </c>
      <c r="Q4215">
        <v>0</v>
      </c>
      <c r="R4215">
        <v>0</v>
      </c>
      <c r="S4215">
        <v>0</v>
      </c>
      <c r="T4215">
        <v>0</v>
      </c>
      <c r="U4215">
        <v>0</v>
      </c>
      <c r="V4215">
        <v>0</v>
      </c>
      <c r="W4215">
        <v>0</v>
      </c>
      <c r="X4215">
        <v>0</v>
      </c>
      <c r="Y4215">
        <v>0</v>
      </c>
      <c r="Z4215">
        <v>0</v>
      </c>
      <c r="AA4215">
        <v>0</v>
      </c>
      <c r="AB4215">
        <v>0</v>
      </c>
      <c r="AC4215">
        <v>0</v>
      </c>
    </row>
    <row r="4216" spans="1:32">
      <c r="A4216" t="s">
        <v>14666</v>
      </c>
      <c r="B4216" t="s">
        <v>19</v>
      </c>
      <c r="C4216">
        <v>0</v>
      </c>
      <c r="D4216">
        <v>0</v>
      </c>
      <c r="E4216">
        <v>0</v>
      </c>
      <c r="F4216">
        <v>0</v>
      </c>
      <c r="G4216">
        <v>0</v>
      </c>
      <c r="H4216">
        <v>0</v>
      </c>
      <c r="I4216">
        <v>0</v>
      </c>
      <c r="J4216">
        <v>0</v>
      </c>
      <c r="K4216">
        <v>0</v>
      </c>
      <c r="L4216">
        <v>0</v>
      </c>
      <c r="M4216">
        <v>0</v>
      </c>
      <c r="N4216">
        <v>0</v>
      </c>
      <c r="O4216">
        <v>0</v>
      </c>
      <c r="P4216">
        <v>0</v>
      </c>
      <c r="Q4216">
        <v>0</v>
      </c>
      <c r="R4216">
        <v>0</v>
      </c>
      <c r="S4216">
        <v>0</v>
      </c>
      <c r="T4216">
        <v>0</v>
      </c>
      <c r="U4216">
        <v>0</v>
      </c>
      <c r="V4216">
        <v>0</v>
      </c>
      <c r="W4216">
        <v>0</v>
      </c>
      <c r="X4216">
        <v>0</v>
      </c>
      <c r="Y4216">
        <v>0</v>
      </c>
      <c r="Z4216">
        <v>0</v>
      </c>
      <c r="AA4216">
        <v>0</v>
      </c>
      <c r="AB4216">
        <v>0</v>
      </c>
      <c r="AC4216">
        <v>0</v>
      </c>
    </row>
    <row r="4217" spans="1:32">
      <c r="A4217" t="s">
        <v>14667</v>
      </c>
      <c r="B4217" t="s">
        <v>19</v>
      </c>
      <c r="C4217">
        <v>0</v>
      </c>
      <c r="D4217">
        <v>0</v>
      </c>
      <c r="E4217">
        <v>0</v>
      </c>
      <c r="F4217">
        <v>0</v>
      </c>
      <c r="G4217">
        <v>0</v>
      </c>
      <c r="H4217">
        <v>0</v>
      </c>
      <c r="I4217">
        <v>0</v>
      </c>
      <c r="J4217">
        <v>0</v>
      </c>
      <c r="K4217">
        <v>0</v>
      </c>
      <c r="L4217">
        <v>0</v>
      </c>
      <c r="M4217">
        <v>0</v>
      </c>
      <c r="N4217">
        <v>0</v>
      </c>
      <c r="O4217">
        <v>0</v>
      </c>
      <c r="P4217">
        <v>0</v>
      </c>
      <c r="Q4217">
        <v>0</v>
      </c>
      <c r="R4217">
        <v>0</v>
      </c>
      <c r="S4217">
        <v>0</v>
      </c>
      <c r="T4217">
        <v>0</v>
      </c>
      <c r="U4217">
        <v>0</v>
      </c>
      <c r="V4217">
        <v>0</v>
      </c>
      <c r="W4217">
        <v>0</v>
      </c>
      <c r="X4217">
        <v>0</v>
      </c>
      <c r="Y4217">
        <v>0</v>
      </c>
      <c r="Z4217">
        <v>0</v>
      </c>
      <c r="AA4217">
        <v>0</v>
      </c>
      <c r="AB4217">
        <v>0</v>
      </c>
      <c r="AC4217">
        <v>0</v>
      </c>
    </row>
    <row r="4218" spans="1:32">
      <c r="A4218" t="s">
        <v>14668</v>
      </c>
      <c r="B4218" t="s">
        <v>19</v>
      </c>
      <c r="C4218">
        <v>0</v>
      </c>
      <c r="D4218">
        <v>0</v>
      </c>
      <c r="E4218">
        <v>0</v>
      </c>
      <c r="F4218">
        <v>0</v>
      </c>
      <c r="G4218">
        <v>0</v>
      </c>
      <c r="H4218">
        <v>0</v>
      </c>
      <c r="I4218">
        <v>0</v>
      </c>
      <c r="J4218">
        <v>0</v>
      </c>
      <c r="K4218">
        <v>0</v>
      </c>
      <c r="L4218">
        <v>0</v>
      </c>
      <c r="M4218">
        <v>0</v>
      </c>
      <c r="N4218">
        <v>0</v>
      </c>
      <c r="O4218">
        <v>0</v>
      </c>
      <c r="P4218">
        <v>0</v>
      </c>
      <c r="Q4218">
        <v>0</v>
      </c>
      <c r="R4218">
        <v>0</v>
      </c>
      <c r="S4218">
        <v>0</v>
      </c>
      <c r="T4218">
        <v>0</v>
      </c>
      <c r="U4218">
        <v>0</v>
      </c>
      <c r="V4218">
        <v>0</v>
      </c>
      <c r="W4218">
        <v>0</v>
      </c>
      <c r="X4218">
        <v>0</v>
      </c>
      <c r="Y4218">
        <v>0</v>
      </c>
      <c r="Z4218">
        <v>0</v>
      </c>
      <c r="AA4218">
        <v>0</v>
      </c>
      <c r="AB4218">
        <v>0</v>
      </c>
      <c r="AC4218">
        <v>0</v>
      </c>
    </row>
    <row r="4219" spans="1:32">
      <c r="A4219" t="s">
        <v>14669</v>
      </c>
      <c r="B4219" t="s">
        <v>19</v>
      </c>
      <c r="C4219">
        <v>0</v>
      </c>
      <c r="D4219">
        <v>0</v>
      </c>
      <c r="E4219">
        <v>0</v>
      </c>
      <c r="F4219">
        <v>0</v>
      </c>
      <c r="G4219">
        <v>0</v>
      </c>
      <c r="H4219">
        <v>0</v>
      </c>
      <c r="I4219">
        <v>0</v>
      </c>
      <c r="J4219">
        <v>0</v>
      </c>
      <c r="K4219">
        <v>0</v>
      </c>
      <c r="L4219">
        <v>0</v>
      </c>
      <c r="M4219">
        <v>0</v>
      </c>
      <c r="N4219">
        <v>0</v>
      </c>
      <c r="O4219">
        <v>0</v>
      </c>
      <c r="P4219">
        <v>0</v>
      </c>
      <c r="Q4219">
        <v>0</v>
      </c>
      <c r="R4219">
        <v>0</v>
      </c>
      <c r="S4219">
        <v>0</v>
      </c>
      <c r="T4219">
        <v>0</v>
      </c>
      <c r="U4219">
        <v>0</v>
      </c>
      <c r="V4219">
        <v>0</v>
      </c>
      <c r="W4219">
        <v>0</v>
      </c>
      <c r="X4219">
        <v>0</v>
      </c>
      <c r="Y4219">
        <v>0</v>
      </c>
      <c r="Z4219">
        <v>0</v>
      </c>
      <c r="AA4219">
        <v>0</v>
      </c>
      <c r="AB4219">
        <v>0</v>
      </c>
      <c r="AC4219">
        <v>0</v>
      </c>
    </row>
    <row r="4220" spans="1:32">
      <c r="A4220" t="s">
        <v>14670</v>
      </c>
      <c r="B4220" t="s">
        <v>19</v>
      </c>
      <c r="C4220">
        <v>0</v>
      </c>
      <c r="D4220">
        <v>0</v>
      </c>
      <c r="E4220">
        <v>0</v>
      </c>
      <c r="F4220">
        <v>0</v>
      </c>
      <c r="G4220">
        <v>0</v>
      </c>
      <c r="H4220">
        <v>0</v>
      </c>
      <c r="I4220">
        <v>0</v>
      </c>
      <c r="J4220">
        <v>0</v>
      </c>
      <c r="K4220">
        <v>0</v>
      </c>
      <c r="L4220">
        <v>0</v>
      </c>
      <c r="M4220">
        <v>0</v>
      </c>
      <c r="N4220">
        <v>0</v>
      </c>
      <c r="O4220">
        <v>0</v>
      </c>
      <c r="P4220">
        <v>0</v>
      </c>
      <c r="Q4220">
        <v>0</v>
      </c>
      <c r="R4220">
        <v>0</v>
      </c>
      <c r="S4220">
        <v>0</v>
      </c>
      <c r="T4220">
        <v>0</v>
      </c>
      <c r="U4220">
        <v>0</v>
      </c>
      <c r="V4220">
        <v>0</v>
      </c>
      <c r="W4220">
        <v>0</v>
      </c>
      <c r="X4220">
        <v>0</v>
      </c>
      <c r="Y4220">
        <v>0</v>
      </c>
      <c r="Z4220">
        <v>0</v>
      </c>
      <c r="AA4220">
        <v>0</v>
      </c>
      <c r="AB4220">
        <v>0</v>
      </c>
      <c r="AC4220">
        <v>0</v>
      </c>
    </row>
    <row r="4221" spans="1:32">
      <c r="A4221" t="s">
        <v>14671</v>
      </c>
      <c r="B4221" t="s">
        <v>19</v>
      </c>
      <c r="C4221">
        <v>0</v>
      </c>
      <c r="D4221">
        <v>0</v>
      </c>
      <c r="E4221">
        <v>0</v>
      </c>
      <c r="F4221">
        <v>0</v>
      </c>
      <c r="G4221">
        <v>0</v>
      </c>
      <c r="H4221">
        <v>0</v>
      </c>
      <c r="I4221">
        <v>0</v>
      </c>
      <c r="J4221">
        <v>0</v>
      </c>
      <c r="K4221">
        <v>0</v>
      </c>
      <c r="L4221">
        <v>0</v>
      </c>
      <c r="M4221">
        <v>0</v>
      </c>
      <c r="N4221">
        <v>0</v>
      </c>
      <c r="O4221">
        <v>0</v>
      </c>
      <c r="P4221">
        <v>0</v>
      </c>
      <c r="Q4221">
        <v>0</v>
      </c>
      <c r="R4221">
        <v>0</v>
      </c>
      <c r="S4221">
        <v>0</v>
      </c>
      <c r="T4221">
        <v>0</v>
      </c>
      <c r="U4221">
        <v>0</v>
      </c>
      <c r="V4221">
        <v>0</v>
      </c>
      <c r="W4221">
        <v>0</v>
      </c>
      <c r="X4221">
        <v>0</v>
      </c>
      <c r="Y4221">
        <v>0</v>
      </c>
      <c r="Z4221">
        <v>0</v>
      </c>
      <c r="AA4221">
        <v>0</v>
      </c>
      <c r="AB4221">
        <v>0</v>
      </c>
      <c r="AC4221">
        <v>0</v>
      </c>
    </row>
    <row r="4222" spans="1:32">
      <c r="A4222" t="s">
        <v>14672</v>
      </c>
      <c r="B4222" t="s">
        <v>19</v>
      </c>
      <c r="C4222">
        <v>0</v>
      </c>
      <c r="D4222">
        <v>0</v>
      </c>
      <c r="E4222">
        <v>0</v>
      </c>
      <c r="F4222">
        <v>0</v>
      </c>
      <c r="G4222">
        <v>0</v>
      </c>
      <c r="H4222">
        <v>0</v>
      </c>
      <c r="I4222">
        <v>0</v>
      </c>
      <c r="J4222">
        <v>0</v>
      </c>
      <c r="K4222">
        <v>0</v>
      </c>
      <c r="L4222">
        <v>0</v>
      </c>
      <c r="M4222">
        <v>0</v>
      </c>
      <c r="N4222">
        <v>0</v>
      </c>
      <c r="O4222">
        <v>0</v>
      </c>
      <c r="P4222">
        <v>0</v>
      </c>
      <c r="Q4222">
        <v>0</v>
      </c>
      <c r="R4222">
        <v>0</v>
      </c>
      <c r="S4222">
        <v>0</v>
      </c>
      <c r="T4222">
        <v>0</v>
      </c>
      <c r="U4222">
        <v>0</v>
      </c>
      <c r="V4222">
        <v>0</v>
      </c>
      <c r="W4222">
        <v>0</v>
      </c>
      <c r="X4222">
        <v>0</v>
      </c>
      <c r="Y4222">
        <v>0</v>
      </c>
      <c r="Z4222">
        <v>0</v>
      </c>
      <c r="AA4222">
        <v>0</v>
      </c>
      <c r="AB4222">
        <v>0</v>
      </c>
      <c r="AC4222">
        <v>0</v>
      </c>
    </row>
    <row r="4223" spans="1:32">
      <c r="A4223" t="s">
        <v>14673</v>
      </c>
      <c r="B4223" t="s">
        <v>19</v>
      </c>
      <c r="C4223">
        <v>0</v>
      </c>
      <c r="D4223">
        <v>0</v>
      </c>
      <c r="E4223">
        <v>0</v>
      </c>
      <c r="F4223">
        <v>0</v>
      </c>
      <c r="G4223">
        <v>0</v>
      </c>
      <c r="H4223">
        <v>0</v>
      </c>
      <c r="I4223">
        <v>0</v>
      </c>
      <c r="J4223">
        <v>0</v>
      </c>
      <c r="K4223">
        <v>0</v>
      </c>
      <c r="L4223">
        <v>0</v>
      </c>
      <c r="M4223">
        <v>0</v>
      </c>
      <c r="N4223">
        <v>0</v>
      </c>
      <c r="O4223">
        <v>0</v>
      </c>
      <c r="P4223">
        <v>0</v>
      </c>
      <c r="Q4223">
        <v>0</v>
      </c>
      <c r="R4223">
        <v>0</v>
      </c>
      <c r="S4223">
        <v>0</v>
      </c>
      <c r="T4223">
        <v>0</v>
      </c>
      <c r="U4223">
        <v>0</v>
      </c>
      <c r="V4223">
        <v>0</v>
      </c>
      <c r="W4223">
        <v>0</v>
      </c>
      <c r="X4223">
        <v>0</v>
      </c>
      <c r="Y4223">
        <v>0</v>
      </c>
      <c r="Z4223">
        <v>0</v>
      </c>
      <c r="AA4223">
        <v>0</v>
      </c>
      <c r="AB4223">
        <v>0</v>
      </c>
      <c r="AC4223">
        <v>0</v>
      </c>
    </row>
    <row r="4224" spans="1:32">
      <c r="A4224" t="s">
        <v>14674</v>
      </c>
      <c r="B4224" t="s">
        <v>19</v>
      </c>
      <c r="C4224">
        <v>0</v>
      </c>
      <c r="D4224">
        <v>0</v>
      </c>
      <c r="E4224">
        <v>0</v>
      </c>
      <c r="F4224">
        <v>0</v>
      </c>
      <c r="G4224">
        <v>0</v>
      </c>
      <c r="H4224">
        <v>0</v>
      </c>
      <c r="I4224">
        <v>0</v>
      </c>
      <c r="J4224">
        <v>0</v>
      </c>
      <c r="K4224">
        <v>0</v>
      </c>
      <c r="L4224">
        <v>0</v>
      </c>
      <c r="M4224">
        <v>0</v>
      </c>
      <c r="N4224">
        <v>0</v>
      </c>
      <c r="O4224">
        <v>0</v>
      </c>
      <c r="P4224">
        <v>0</v>
      </c>
      <c r="Q4224">
        <v>0</v>
      </c>
      <c r="R4224">
        <v>0</v>
      </c>
      <c r="S4224">
        <v>0</v>
      </c>
      <c r="T4224">
        <v>0</v>
      </c>
      <c r="U4224">
        <v>0</v>
      </c>
      <c r="V4224">
        <v>0</v>
      </c>
      <c r="W4224">
        <v>0</v>
      </c>
      <c r="X4224">
        <v>0</v>
      </c>
      <c r="Y4224">
        <v>0</v>
      </c>
      <c r="Z4224">
        <v>0</v>
      </c>
      <c r="AA4224">
        <v>0</v>
      </c>
      <c r="AB4224">
        <v>0</v>
      </c>
      <c r="AC4224">
        <v>0</v>
      </c>
    </row>
    <row r="4225" spans="1:32">
      <c r="A4225" t="s">
        <v>14675</v>
      </c>
      <c r="B4225" t="s">
        <v>19</v>
      </c>
      <c r="C4225">
        <v>0</v>
      </c>
      <c r="D4225">
        <v>0</v>
      </c>
      <c r="E4225">
        <v>0</v>
      </c>
      <c r="F4225">
        <v>0</v>
      </c>
      <c r="G4225">
        <v>0</v>
      </c>
      <c r="H4225">
        <v>0</v>
      </c>
      <c r="I4225">
        <v>0</v>
      </c>
      <c r="J4225">
        <v>0</v>
      </c>
      <c r="K4225">
        <v>0</v>
      </c>
      <c r="L4225">
        <v>0</v>
      </c>
      <c r="M4225">
        <v>0</v>
      </c>
      <c r="N4225">
        <v>0</v>
      </c>
      <c r="O4225">
        <v>0</v>
      </c>
      <c r="P4225">
        <v>0</v>
      </c>
      <c r="Q4225">
        <v>0</v>
      </c>
      <c r="R4225">
        <v>0</v>
      </c>
      <c r="S4225">
        <v>0</v>
      </c>
      <c r="T4225">
        <v>0</v>
      </c>
      <c r="U4225">
        <v>0</v>
      </c>
      <c r="V4225">
        <v>0</v>
      </c>
      <c r="W4225">
        <v>0</v>
      </c>
      <c r="X4225">
        <v>0</v>
      </c>
      <c r="Y4225">
        <v>0</v>
      </c>
      <c r="Z4225">
        <v>0</v>
      </c>
      <c r="AA4225">
        <v>0</v>
      </c>
      <c r="AB4225">
        <v>0</v>
      </c>
      <c r="AC4225">
        <v>0</v>
      </c>
    </row>
    <row r="4226" spans="1:32">
      <c r="A4226" t="s">
        <v>14676</v>
      </c>
      <c r="B4226" t="s">
        <v>19</v>
      </c>
      <c r="C4226">
        <v>0</v>
      </c>
      <c r="D4226">
        <v>0</v>
      </c>
      <c r="E4226">
        <v>0</v>
      </c>
      <c r="F4226">
        <v>0</v>
      </c>
      <c r="G4226">
        <v>0</v>
      </c>
      <c r="H4226">
        <v>0</v>
      </c>
      <c r="I4226">
        <v>0</v>
      </c>
      <c r="J4226">
        <v>0</v>
      </c>
      <c r="K4226">
        <v>0</v>
      </c>
      <c r="L4226">
        <v>0</v>
      </c>
      <c r="M4226">
        <v>0</v>
      </c>
      <c r="N4226">
        <v>0</v>
      </c>
      <c r="O4226">
        <v>0</v>
      </c>
      <c r="P4226">
        <v>0</v>
      </c>
      <c r="Q4226">
        <v>0</v>
      </c>
      <c r="R4226">
        <v>0</v>
      </c>
      <c r="S4226">
        <v>0</v>
      </c>
      <c r="T4226">
        <v>0</v>
      </c>
      <c r="U4226">
        <v>0</v>
      </c>
      <c r="V4226">
        <v>0</v>
      </c>
      <c r="W4226">
        <v>0</v>
      </c>
      <c r="X4226">
        <v>0</v>
      </c>
      <c r="Y4226">
        <v>0</v>
      </c>
      <c r="Z4226">
        <v>0</v>
      </c>
      <c r="AA4226">
        <v>0</v>
      </c>
      <c r="AB4226">
        <v>0</v>
      </c>
      <c r="AC4226">
        <v>0</v>
      </c>
      <c r="AD4226" s="2"/>
      <c r="AE4226" s="2"/>
      <c r="AF4226" s="2"/>
    </row>
    <row r="4227" spans="1:32">
      <c r="A4227" t="s">
        <v>14677</v>
      </c>
      <c r="B4227" t="s">
        <v>19</v>
      </c>
      <c r="C4227">
        <v>0</v>
      </c>
      <c r="D4227">
        <v>0</v>
      </c>
      <c r="E4227">
        <v>0</v>
      </c>
      <c r="F4227">
        <v>0</v>
      </c>
      <c r="G4227">
        <v>0</v>
      </c>
      <c r="H4227">
        <v>0</v>
      </c>
      <c r="I4227">
        <v>0</v>
      </c>
      <c r="J4227">
        <v>0</v>
      </c>
      <c r="K4227">
        <v>0</v>
      </c>
      <c r="L4227">
        <v>0</v>
      </c>
      <c r="M4227">
        <v>0</v>
      </c>
      <c r="N4227">
        <v>0</v>
      </c>
      <c r="O4227">
        <v>0</v>
      </c>
      <c r="P4227">
        <v>0</v>
      </c>
      <c r="Q4227">
        <v>0</v>
      </c>
      <c r="R4227">
        <v>0</v>
      </c>
      <c r="S4227">
        <v>0</v>
      </c>
      <c r="T4227">
        <v>0</v>
      </c>
      <c r="U4227">
        <v>0</v>
      </c>
      <c r="V4227">
        <v>0</v>
      </c>
      <c r="W4227">
        <v>0</v>
      </c>
      <c r="X4227">
        <v>0</v>
      </c>
      <c r="Y4227">
        <v>0</v>
      </c>
      <c r="Z4227">
        <v>0</v>
      </c>
      <c r="AA4227">
        <v>0</v>
      </c>
      <c r="AB4227">
        <v>0</v>
      </c>
      <c r="AC4227">
        <v>0</v>
      </c>
    </row>
    <row r="4228" spans="1:32">
      <c r="A4228" t="s">
        <v>14678</v>
      </c>
      <c r="B4228" t="s">
        <v>19</v>
      </c>
      <c r="C4228">
        <v>0</v>
      </c>
      <c r="D4228">
        <v>0</v>
      </c>
      <c r="E4228">
        <v>0</v>
      </c>
      <c r="F4228">
        <v>0</v>
      </c>
      <c r="G4228">
        <v>0</v>
      </c>
      <c r="H4228">
        <v>0</v>
      </c>
      <c r="I4228">
        <v>0</v>
      </c>
      <c r="J4228">
        <v>0</v>
      </c>
      <c r="K4228">
        <v>0</v>
      </c>
      <c r="L4228">
        <v>0</v>
      </c>
      <c r="M4228">
        <v>0</v>
      </c>
      <c r="N4228">
        <v>0</v>
      </c>
      <c r="O4228">
        <v>0</v>
      </c>
      <c r="P4228">
        <v>0</v>
      </c>
      <c r="Q4228">
        <v>0</v>
      </c>
      <c r="R4228">
        <v>0</v>
      </c>
      <c r="S4228">
        <v>0</v>
      </c>
      <c r="T4228">
        <v>0</v>
      </c>
      <c r="U4228">
        <v>0</v>
      </c>
      <c r="V4228">
        <v>0</v>
      </c>
      <c r="W4228">
        <v>0</v>
      </c>
      <c r="X4228">
        <v>0</v>
      </c>
      <c r="Y4228">
        <v>0</v>
      </c>
      <c r="Z4228">
        <v>0</v>
      </c>
      <c r="AA4228">
        <v>0</v>
      </c>
      <c r="AB4228">
        <v>0</v>
      </c>
      <c r="AC4228">
        <v>0</v>
      </c>
      <c r="AD4228" s="2"/>
      <c r="AE4228" s="2"/>
      <c r="AF4228" s="2"/>
    </row>
    <row r="4229" spans="1:32">
      <c r="A4229" t="s">
        <v>14679</v>
      </c>
      <c r="B4229" t="s">
        <v>19</v>
      </c>
      <c r="C4229">
        <v>0</v>
      </c>
      <c r="D4229">
        <v>0</v>
      </c>
      <c r="E4229">
        <v>0</v>
      </c>
      <c r="F4229">
        <v>0</v>
      </c>
      <c r="G4229">
        <v>0</v>
      </c>
      <c r="H4229">
        <v>0</v>
      </c>
      <c r="I4229">
        <v>0</v>
      </c>
      <c r="J4229">
        <v>0</v>
      </c>
      <c r="K4229">
        <v>0</v>
      </c>
      <c r="L4229">
        <v>0</v>
      </c>
      <c r="M4229">
        <v>0</v>
      </c>
      <c r="N4229">
        <v>0</v>
      </c>
      <c r="O4229">
        <v>0</v>
      </c>
      <c r="P4229">
        <v>0</v>
      </c>
      <c r="Q4229">
        <v>0</v>
      </c>
      <c r="R4229">
        <v>0</v>
      </c>
      <c r="S4229">
        <v>0</v>
      </c>
      <c r="T4229">
        <v>0</v>
      </c>
      <c r="U4229">
        <v>0</v>
      </c>
      <c r="V4229">
        <v>0</v>
      </c>
      <c r="W4229">
        <v>0</v>
      </c>
      <c r="X4229">
        <v>0</v>
      </c>
      <c r="Y4229">
        <v>0</v>
      </c>
      <c r="Z4229">
        <v>0</v>
      </c>
      <c r="AA4229">
        <v>0</v>
      </c>
      <c r="AB4229">
        <v>0</v>
      </c>
      <c r="AC4229">
        <v>0</v>
      </c>
      <c r="AD4229" s="2"/>
      <c r="AE4229" s="2"/>
      <c r="AF4229" s="2"/>
    </row>
    <row r="4230" spans="1:32">
      <c r="A4230" t="s">
        <v>14680</v>
      </c>
      <c r="B4230" t="s">
        <v>19</v>
      </c>
      <c r="C4230">
        <v>0</v>
      </c>
      <c r="D4230">
        <v>0</v>
      </c>
      <c r="E4230">
        <v>0</v>
      </c>
      <c r="F4230">
        <v>0</v>
      </c>
      <c r="G4230">
        <v>0</v>
      </c>
      <c r="H4230">
        <v>0</v>
      </c>
      <c r="I4230">
        <v>0</v>
      </c>
      <c r="J4230">
        <v>0</v>
      </c>
      <c r="K4230">
        <v>0</v>
      </c>
      <c r="L4230">
        <v>0</v>
      </c>
      <c r="M4230">
        <v>0</v>
      </c>
      <c r="N4230">
        <v>0</v>
      </c>
      <c r="O4230">
        <v>0</v>
      </c>
      <c r="P4230">
        <v>0</v>
      </c>
      <c r="Q4230">
        <v>0</v>
      </c>
      <c r="R4230">
        <v>0</v>
      </c>
      <c r="S4230">
        <v>0</v>
      </c>
      <c r="T4230">
        <v>0</v>
      </c>
      <c r="U4230">
        <v>0</v>
      </c>
      <c r="V4230">
        <v>0</v>
      </c>
      <c r="W4230">
        <v>0</v>
      </c>
      <c r="X4230">
        <v>0</v>
      </c>
      <c r="Y4230">
        <v>0</v>
      </c>
      <c r="Z4230">
        <v>0</v>
      </c>
      <c r="AA4230">
        <v>0</v>
      </c>
      <c r="AB4230">
        <v>0</v>
      </c>
      <c r="AC4230">
        <v>0</v>
      </c>
    </row>
    <row r="4231" spans="1:32">
      <c r="A4231" t="s">
        <v>14681</v>
      </c>
      <c r="B4231" t="s">
        <v>19</v>
      </c>
      <c r="C4231">
        <v>0</v>
      </c>
      <c r="D4231">
        <v>0</v>
      </c>
      <c r="E4231">
        <v>0</v>
      </c>
      <c r="F4231">
        <v>0</v>
      </c>
      <c r="G4231">
        <v>0</v>
      </c>
      <c r="H4231">
        <v>0</v>
      </c>
      <c r="I4231">
        <v>0</v>
      </c>
      <c r="J4231">
        <v>0</v>
      </c>
      <c r="K4231">
        <v>0</v>
      </c>
      <c r="L4231">
        <v>0</v>
      </c>
      <c r="M4231">
        <v>0</v>
      </c>
      <c r="N4231">
        <v>0</v>
      </c>
      <c r="O4231">
        <v>0</v>
      </c>
      <c r="P4231">
        <v>0</v>
      </c>
      <c r="Q4231">
        <v>0</v>
      </c>
      <c r="R4231">
        <v>0</v>
      </c>
      <c r="S4231">
        <v>0</v>
      </c>
      <c r="T4231">
        <v>0</v>
      </c>
      <c r="U4231">
        <v>0</v>
      </c>
      <c r="V4231">
        <v>0</v>
      </c>
      <c r="W4231">
        <v>0</v>
      </c>
      <c r="X4231">
        <v>0</v>
      </c>
      <c r="Y4231">
        <v>0</v>
      </c>
      <c r="Z4231">
        <v>0</v>
      </c>
      <c r="AA4231">
        <v>0</v>
      </c>
      <c r="AB4231">
        <v>0</v>
      </c>
      <c r="AC4231">
        <v>0</v>
      </c>
    </row>
    <row r="4232" spans="1:32">
      <c r="A4232" t="s">
        <v>14682</v>
      </c>
      <c r="B4232" t="s">
        <v>19</v>
      </c>
      <c r="C4232">
        <v>0</v>
      </c>
      <c r="D4232">
        <v>0</v>
      </c>
      <c r="E4232">
        <v>0</v>
      </c>
      <c r="F4232">
        <v>0</v>
      </c>
      <c r="G4232">
        <v>0</v>
      </c>
      <c r="H4232">
        <v>0</v>
      </c>
      <c r="I4232">
        <v>0</v>
      </c>
      <c r="J4232">
        <v>0</v>
      </c>
      <c r="K4232">
        <v>0</v>
      </c>
      <c r="L4232">
        <v>0</v>
      </c>
      <c r="M4232">
        <v>0</v>
      </c>
      <c r="N4232">
        <v>0</v>
      </c>
      <c r="O4232">
        <v>0</v>
      </c>
      <c r="P4232">
        <v>0</v>
      </c>
      <c r="Q4232">
        <v>0</v>
      </c>
      <c r="R4232">
        <v>0</v>
      </c>
      <c r="S4232">
        <v>0</v>
      </c>
      <c r="T4232">
        <v>0</v>
      </c>
      <c r="U4232">
        <v>0</v>
      </c>
      <c r="V4232">
        <v>0</v>
      </c>
      <c r="W4232">
        <v>0</v>
      </c>
      <c r="X4232">
        <v>0</v>
      </c>
      <c r="Y4232">
        <v>0</v>
      </c>
      <c r="Z4232">
        <v>0</v>
      </c>
      <c r="AA4232">
        <v>0</v>
      </c>
      <c r="AB4232">
        <v>0</v>
      </c>
      <c r="AC4232">
        <v>0</v>
      </c>
    </row>
    <row r="4233" spans="1:32">
      <c r="A4233" t="s">
        <v>14683</v>
      </c>
      <c r="B4233" t="s">
        <v>19</v>
      </c>
      <c r="C4233">
        <v>0</v>
      </c>
      <c r="D4233">
        <v>0</v>
      </c>
      <c r="E4233">
        <v>0</v>
      </c>
      <c r="F4233">
        <v>0</v>
      </c>
      <c r="G4233">
        <v>0</v>
      </c>
      <c r="H4233">
        <v>0</v>
      </c>
      <c r="I4233">
        <v>0</v>
      </c>
      <c r="J4233">
        <v>0</v>
      </c>
      <c r="K4233">
        <v>0</v>
      </c>
      <c r="L4233">
        <v>0</v>
      </c>
      <c r="M4233">
        <v>0</v>
      </c>
      <c r="N4233">
        <v>0</v>
      </c>
      <c r="O4233">
        <v>0</v>
      </c>
      <c r="P4233">
        <v>0</v>
      </c>
      <c r="Q4233">
        <v>0</v>
      </c>
      <c r="R4233">
        <v>0</v>
      </c>
      <c r="S4233">
        <v>0</v>
      </c>
      <c r="T4233">
        <v>0</v>
      </c>
      <c r="U4233">
        <v>0</v>
      </c>
      <c r="V4233">
        <v>0</v>
      </c>
      <c r="W4233">
        <v>0</v>
      </c>
      <c r="X4233">
        <v>0</v>
      </c>
      <c r="Y4233">
        <v>0</v>
      </c>
      <c r="Z4233">
        <v>0</v>
      </c>
      <c r="AA4233">
        <v>0</v>
      </c>
      <c r="AB4233">
        <v>0</v>
      </c>
      <c r="AC4233">
        <v>0</v>
      </c>
    </row>
    <row r="4234" spans="1:32">
      <c r="A4234" t="s">
        <v>14684</v>
      </c>
      <c r="B4234" t="s">
        <v>19</v>
      </c>
      <c r="C4234">
        <v>0</v>
      </c>
      <c r="D4234">
        <v>0</v>
      </c>
      <c r="E4234">
        <v>0</v>
      </c>
      <c r="F4234">
        <v>0</v>
      </c>
      <c r="G4234">
        <v>0</v>
      </c>
      <c r="H4234">
        <v>0</v>
      </c>
      <c r="I4234">
        <v>0</v>
      </c>
      <c r="J4234">
        <v>0</v>
      </c>
      <c r="K4234">
        <v>0</v>
      </c>
      <c r="L4234">
        <v>0</v>
      </c>
      <c r="M4234">
        <v>0</v>
      </c>
      <c r="N4234">
        <v>0</v>
      </c>
      <c r="O4234">
        <v>0</v>
      </c>
      <c r="P4234">
        <v>0</v>
      </c>
      <c r="Q4234">
        <v>0</v>
      </c>
      <c r="R4234">
        <v>0</v>
      </c>
      <c r="S4234">
        <v>0</v>
      </c>
      <c r="T4234">
        <v>0</v>
      </c>
      <c r="U4234">
        <v>0</v>
      </c>
      <c r="V4234">
        <v>0</v>
      </c>
      <c r="W4234">
        <v>0</v>
      </c>
      <c r="X4234">
        <v>0</v>
      </c>
      <c r="Y4234">
        <v>0</v>
      </c>
      <c r="Z4234">
        <v>0</v>
      </c>
      <c r="AA4234">
        <v>0</v>
      </c>
      <c r="AB4234">
        <v>0</v>
      </c>
      <c r="AC4234">
        <v>0</v>
      </c>
    </row>
    <row r="4235" spans="1:32">
      <c r="A4235" t="s">
        <v>14685</v>
      </c>
      <c r="B4235" t="s">
        <v>19</v>
      </c>
      <c r="C4235">
        <v>0</v>
      </c>
      <c r="D4235">
        <v>0</v>
      </c>
      <c r="E4235">
        <v>0</v>
      </c>
      <c r="F4235">
        <v>0</v>
      </c>
      <c r="G4235">
        <v>0</v>
      </c>
      <c r="H4235">
        <v>0</v>
      </c>
      <c r="I4235">
        <v>0</v>
      </c>
      <c r="J4235">
        <v>0</v>
      </c>
      <c r="K4235">
        <v>0</v>
      </c>
      <c r="L4235">
        <v>0</v>
      </c>
      <c r="M4235">
        <v>0</v>
      </c>
      <c r="N4235">
        <v>0</v>
      </c>
      <c r="O4235">
        <v>0</v>
      </c>
      <c r="P4235">
        <v>0</v>
      </c>
      <c r="Q4235">
        <v>0</v>
      </c>
      <c r="R4235">
        <v>0</v>
      </c>
      <c r="S4235">
        <v>0</v>
      </c>
      <c r="T4235">
        <v>0</v>
      </c>
      <c r="U4235">
        <v>0</v>
      </c>
      <c r="V4235">
        <v>0</v>
      </c>
      <c r="W4235">
        <v>0</v>
      </c>
      <c r="X4235">
        <v>0</v>
      </c>
      <c r="Y4235">
        <v>0</v>
      </c>
      <c r="Z4235">
        <v>0</v>
      </c>
      <c r="AA4235">
        <v>0</v>
      </c>
      <c r="AB4235">
        <v>0</v>
      </c>
      <c r="AC4235">
        <v>0</v>
      </c>
    </row>
    <row r="4236" spans="1:32">
      <c r="A4236" t="s">
        <v>14686</v>
      </c>
      <c r="B4236" t="s">
        <v>19</v>
      </c>
      <c r="C4236">
        <v>0</v>
      </c>
      <c r="D4236">
        <v>0</v>
      </c>
      <c r="E4236">
        <v>0</v>
      </c>
      <c r="F4236">
        <v>0</v>
      </c>
      <c r="G4236">
        <v>0</v>
      </c>
      <c r="H4236">
        <v>0</v>
      </c>
      <c r="I4236">
        <v>0</v>
      </c>
      <c r="J4236">
        <v>0</v>
      </c>
      <c r="K4236">
        <v>0</v>
      </c>
      <c r="L4236">
        <v>0</v>
      </c>
      <c r="M4236">
        <v>0</v>
      </c>
      <c r="N4236">
        <v>0</v>
      </c>
      <c r="O4236">
        <v>0</v>
      </c>
      <c r="P4236">
        <v>0</v>
      </c>
      <c r="Q4236">
        <v>0</v>
      </c>
      <c r="R4236">
        <v>0</v>
      </c>
      <c r="S4236">
        <v>0</v>
      </c>
      <c r="T4236">
        <v>0</v>
      </c>
      <c r="U4236">
        <v>0</v>
      </c>
      <c r="V4236">
        <v>0</v>
      </c>
      <c r="W4236">
        <v>0</v>
      </c>
      <c r="X4236">
        <v>0</v>
      </c>
      <c r="Y4236">
        <v>0</v>
      </c>
      <c r="Z4236">
        <v>0</v>
      </c>
      <c r="AA4236">
        <v>0</v>
      </c>
      <c r="AB4236">
        <v>0</v>
      </c>
      <c r="AC4236">
        <v>0</v>
      </c>
    </row>
    <row r="4237" spans="1:32">
      <c r="A4237" t="s">
        <v>14687</v>
      </c>
      <c r="B4237" t="s">
        <v>19</v>
      </c>
      <c r="C4237">
        <v>0</v>
      </c>
      <c r="D4237">
        <v>0</v>
      </c>
      <c r="E4237">
        <v>0</v>
      </c>
      <c r="F4237">
        <v>0</v>
      </c>
      <c r="G4237">
        <v>0</v>
      </c>
      <c r="H4237">
        <v>0</v>
      </c>
      <c r="I4237">
        <v>0</v>
      </c>
      <c r="J4237">
        <v>0</v>
      </c>
      <c r="K4237">
        <v>0</v>
      </c>
      <c r="L4237">
        <v>0</v>
      </c>
      <c r="M4237">
        <v>0</v>
      </c>
      <c r="N4237">
        <v>0</v>
      </c>
      <c r="O4237">
        <v>0</v>
      </c>
      <c r="P4237">
        <v>0</v>
      </c>
      <c r="Q4237">
        <v>0</v>
      </c>
      <c r="R4237">
        <v>0</v>
      </c>
      <c r="S4237">
        <v>0</v>
      </c>
      <c r="T4237">
        <v>0</v>
      </c>
      <c r="U4237">
        <v>0</v>
      </c>
      <c r="V4237">
        <v>0</v>
      </c>
      <c r="W4237">
        <v>0</v>
      </c>
      <c r="X4237">
        <v>0</v>
      </c>
      <c r="Y4237">
        <v>0</v>
      </c>
      <c r="Z4237">
        <v>0</v>
      </c>
      <c r="AA4237">
        <v>0</v>
      </c>
      <c r="AB4237">
        <v>0</v>
      </c>
      <c r="AC4237">
        <v>0</v>
      </c>
    </row>
    <row r="4238" spans="1:32">
      <c r="A4238" t="s">
        <v>14688</v>
      </c>
      <c r="B4238" t="s">
        <v>19</v>
      </c>
      <c r="C4238">
        <v>0</v>
      </c>
      <c r="D4238">
        <v>0</v>
      </c>
      <c r="E4238">
        <v>0</v>
      </c>
      <c r="F4238">
        <v>0</v>
      </c>
      <c r="G4238">
        <v>0</v>
      </c>
      <c r="H4238">
        <v>0</v>
      </c>
      <c r="I4238">
        <v>0</v>
      </c>
      <c r="J4238">
        <v>0</v>
      </c>
      <c r="K4238">
        <v>0</v>
      </c>
      <c r="L4238">
        <v>0</v>
      </c>
      <c r="M4238">
        <v>0</v>
      </c>
      <c r="N4238">
        <v>0</v>
      </c>
      <c r="O4238">
        <v>0</v>
      </c>
      <c r="P4238">
        <v>0</v>
      </c>
      <c r="Q4238">
        <v>0</v>
      </c>
      <c r="R4238">
        <v>0</v>
      </c>
      <c r="S4238">
        <v>0</v>
      </c>
      <c r="T4238">
        <v>0</v>
      </c>
      <c r="U4238">
        <v>0</v>
      </c>
      <c r="V4238">
        <v>0</v>
      </c>
      <c r="W4238">
        <v>0</v>
      </c>
      <c r="X4238">
        <v>0</v>
      </c>
      <c r="Y4238">
        <v>0</v>
      </c>
      <c r="Z4238">
        <v>0</v>
      </c>
      <c r="AA4238">
        <v>0</v>
      </c>
      <c r="AB4238">
        <v>0</v>
      </c>
      <c r="AC4238">
        <v>0</v>
      </c>
      <c r="AD4238" s="2"/>
      <c r="AE4238" s="2"/>
      <c r="AF4238" s="2"/>
    </row>
    <row r="4239" spans="1:32">
      <c r="A4239" t="s">
        <v>14689</v>
      </c>
      <c r="B4239" t="s">
        <v>19</v>
      </c>
      <c r="C4239">
        <v>0</v>
      </c>
      <c r="D4239">
        <v>0</v>
      </c>
      <c r="E4239">
        <v>0</v>
      </c>
      <c r="F4239">
        <v>0</v>
      </c>
      <c r="G4239">
        <v>0</v>
      </c>
      <c r="H4239">
        <v>0</v>
      </c>
      <c r="I4239">
        <v>0</v>
      </c>
      <c r="J4239">
        <v>0</v>
      </c>
      <c r="K4239">
        <v>0</v>
      </c>
      <c r="L4239">
        <v>0</v>
      </c>
      <c r="M4239">
        <v>0</v>
      </c>
      <c r="N4239">
        <v>0</v>
      </c>
      <c r="O4239">
        <v>0</v>
      </c>
      <c r="P4239">
        <v>0</v>
      </c>
      <c r="Q4239">
        <v>0</v>
      </c>
      <c r="R4239">
        <v>0</v>
      </c>
      <c r="S4239">
        <v>0</v>
      </c>
      <c r="T4239">
        <v>0</v>
      </c>
      <c r="U4239">
        <v>0</v>
      </c>
      <c r="V4239">
        <v>0</v>
      </c>
      <c r="W4239">
        <v>0</v>
      </c>
      <c r="X4239">
        <v>0</v>
      </c>
      <c r="Y4239">
        <v>0</v>
      </c>
      <c r="Z4239">
        <v>0</v>
      </c>
      <c r="AA4239">
        <v>0</v>
      </c>
      <c r="AB4239">
        <v>0</v>
      </c>
      <c r="AC4239">
        <v>0</v>
      </c>
    </row>
    <row r="4240" spans="1:32">
      <c r="A4240" t="s">
        <v>14690</v>
      </c>
      <c r="B4240" t="s">
        <v>19</v>
      </c>
      <c r="C4240">
        <v>0</v>
      </c>
      <c r="D4240">
        <v>0</v>
      </c>
      <c r="E4240">
        <v>0</v>
      </c>
      <c r="F4240">
        <v>0</v>
      </c>
      <c r="G4240">
        <v>0</v>
      </c>
      <c r="H4240">
        <v>0</v>
      </c>
      <c r="I4240">
        <v>0</v>
      </c>
      <c r="J4240">
        <v>0</v>
      </c>
      <c r="K4240">
        <v>0</v>
      </c>
      <c r="L4240">
        <v>0</v>
      </c>
      <c r="M4240">
        <v>0</v>
      </c>
      <c r="N4240">
        <v>0</v>
      </c>
      <c r="O4240">
        <v>0</v>
      </c>
      <c r="P4240">
        <v>0</v>
      </c>
      <c r="Q4240">
        <v>0</v>
      </c>
      <c r="R4240">
        <v>0</v>
      </c>
      <c r="S4240">
        <v>0</v>
      </c>
      <c r="T4240">
        <v>0</v>
      </c>
      <c r="U4240">
        <v>0</v>
      </c>
      <c r="V4240">
        <v>0</v>
      </c>
      <c r="W4240">
        <v>0</v>
      </c>
      <c r="X4240">
        <v>0</v>
      </c>
      <c r="Y4240">
        <v>0</v>
      </c>
      <c r="Z4240">
        <v>0</v>
      </c>
      <c r="AA4240">
        <v>0</v>
      </c>
      <c r="AB4240">
        <v>0</v>
      </c>
      <c r="AC4240">
        <v>0</v>
      </c>
      <c r="AD4240" s="2"/>
      <c r="AE4240" s="2"/>
    </row>
    <row r="4241" spans="1:32">
      <c r="A4241" t="s">
        <v>14691</v>
      </c>
      <c r="B4241" t="s">
        <v>19</v>
      </c>
      <c r="C4241">
        <v>0</v>
      </c>
      <c r="D4241">
        <v>0</v>
      </c>
      <c r="E4241">
        <v>0</v>
      </c>
      <c r="F4241">
        <v>0</v>
      </c>
      <c r="G4241">
        <v>0</v>
      </c>
      <c r="H4241">
        <v>0</v>
      </c>
      <c r="I4241">
        <v>0</v>
      </c>
      <c r="J4241">
        <v>0</v>
      </c>
      <c r="K4241">
        <v>0</v>
      </c>
      <c r="L4241">
        <v>0</v>
      </c>
      <c r="M4241">
        <v>0</v>
      </c>
      <c r="N4241">
        <v>0</v>
      </c>
      <c r="O4241">
        <v>0</v>
      </c>
      <c r="P4241">
        <v>0</v>
      </c>
      <c r="Q4241">
        <v>0</v>
      </c>
      <c r="R4241">
        <v>0</v>
      </c>
      <c r="S4241">
        <v>0</v>
      </c>
      <c r="T4241">
        <v>0</v>
      </c>
      <c r="U4241">
        <v>0</v>
      </c>
      <c r="V4241">
        <v>0</v>
      </c>
      <c r="W4241">
        <v>0</v>
      </c>
      <c r="X4241">
        <v>0</v>
      </c>
      <c r="Y4241">
        <v>0</v>
      </c>
      <c r="Z4241">
        <v>0</v>
      </c>
      <c r="AA4241">
        <v>0</v>
      </c>
      <c r="AB4241">
        <v>0</v>
      </c>
      <c r="AC4241">
        <v>0</v>
      </c>
      <c r="AD4241" s="2"/>
      <c r="AE4241" s="2"/>
      <c r="AF4241" s="2"/>
    </row>
    <row r="4242" spans="1:32">
      <c r="A4242" t="s">
        <v>14692</v>
      </c>
      <c r="B4242" t="s">
        <v>19</v>
      </c>
      <c r="C4242">
        <v>0</v>
      </c>
      <c r="D4242">
        <v>0</v>
      </c>
      <c r="E4242">
        <v>0</v>
      </c>
      <c r="F4242">
        <v>0</v>
      </c>
      <c r="G4242">
        <v>0</v>
      </c>
      <c r="H4242">
        <v>0</v>
      </c>
      <c r="I4242">
        <v>0</v>
      </c>
      <c r="J4242">
        <v>0</v>
      </c>
      <c r="K4242">
        <v>0</v>
      </c>
      <c r="L4242">
        <v>0</v>
      </c>
      <c r="M4242">
        <v>0</v>
      </c>
      <c r="N4242">
        <v>0</v>
      </c>
      <c r="O4242">
        <v>0</v>
      </c>
      <c r="P4242">
        <v>0</v>
      </c>
      <c r="Q4242">
        <v>0</v>
      </c>
      <c r="R4242">
        <v>0</v>
      </c>
      <c r="S4242">
        <v>0</v>
      </c>
      <c r="T4242">
        <v>0</v>
      </c>
      <c r="U4242">
        <v>0</v>
      </c>
      <c r="V4242">
        <v>0</v>
      </c>
      <c r="W4242">
        <v>0</v>
      </c>
      <c r="X4242">
        <v>0</v>
      </c>
      <c r="Y4242">
        <v>0</v>
      </c>
      <c r="Z4242">
        <v>0</v>
      </c>
      <c r="AA4242">
        <v>0</v>
      </c>
      <c r="AB4242">
        <v>0</v>
      </c>
      <c r="AC4242">
        <v>0</v>
      </c>
    </row>
    <row r="4243" spans="1:32">
      <c r="A4243" t="s">
        <v>14693</v>
      </c>
      <c r="B4243" t="s">
        <v>19</v>
      </c>
      <c r="C4243">
        <v>0</v>
      </c>
      <c r="D4243">
        <v>0</v>
      </c>
      <c r="E4243">
        <v>0</v>
      </c>
      <c r="F4243">
        <v>0</v>
      </c>
      <c r="G4243">
        <v>0</v>
      </c>
      <c r="H4243">
        <v>0</v>
      </c>
      <c r="I4243">
        <v>0</v>
      </c>
      <c r="J4243">
        <v>0</v>
      </c>
      <c r="K4243">
        <v>0</v>
      </c>
      <c r="L4243">
        <v>0</v>
      </c>
      <c r="M4243">
        <v>0</v>
      </c>
      <c r="N4243">
        <v>0</v>
      </c>
      <c r="O4243">
        <v>0</v>
      </c>
      <c r="P4243">
        <v>0</v>
      </c>
      <c r="Q4243">
        <v>0</v>
      </c>
      <c r="R4243">
        <v>0</v>
      </c>
      <c r="S4243">
        <v>0</v>
      </c>
      <c r="T4243">
        <v>0</v>
      </c>
      <c r="U4243">
        <v>0</v>
      </c>
      <c r="V4243">
        <v>0</v>
      </c>
      <c r="W4243">
        <v>0</v>
      </c>
      <c r="X4243">
        <v>0</v>
      </c>
      <c r="Y4243">
        <v>0</v>
      </c>
      <c r="Z4243">
        <v>0</v>
      </c>
      <c r="AA4243">
        <v>0</v>
      </c>
      <c r="AB4243">
        <v>0</v>
      </c>
      <c r="AC4243">
        <v>0</v>
      </c>
    </row>
    <row r="4244" spans="1:32">
      <c r="A4244" t="s">
        <v>14694</v>
      </c>
      <c r="B4244" t="s">
        <v>19</v>
      </c>
      <c r="C4244">
        <v>0</v>
      </c>
      <c r="D4244">
        <v>0</v>
      </c>
      <c r="E4244">
        <v>0</v>
      </c>
      <c r="F4244">
        <v>0</v>
      </c>
      <c r="G4244">
        <v>0</v>
      </c>
      <c r="H4244">
        <v>0</v>
      </c>
      <c r="I4244">
        <v>0</v>
      </c>
      <c r="J4244">
        <v>0</v>
      </c>
      <c r="K4244">
        <v>0</v>
      </c>
      <c r="L4244">
        <v>0</v>
      </c>
      <c r="M4244">
        <v>0</v>
      </c>
      <c r="N4244">
        <v>0</v>
      </c>
      <c r="O4244">
        <v>0</v>
      </c>
      <c r="P4244">
        <v>0</v>
      </c>
      <c r="Q4244">
        <v>0</v>
      </c>
      <c r="R4244">
        <v>0</v>
      </c>
      <c r="S4244">
        <v>0</v>
      </c>
      <c r="T4244">
        <v>0</v>
      </c>
      <c r="U4244">
        <v>0</v>
      </c>
      <c r="V4244">
        <v>0</v>
      </c>
      <c r="W4244">
        <v>0</v>
      </c>
      <c r="X4244">
        <v>0</v>
      </c>
      <c r="Y4244">
        <v>0</v>
      </c>
      <c r="Z4244">
        <v>0</v>
      </c>
      <c r="AA4244">
        <v>0</v>
      </c>
      <c r="AB4244">
        <v>0</v>
      </c>
      <c r="AC4244">
        <v>0</v>
      </c>
    </row>
    <row r="4245" spans="1:32">
      <c r="A4245" t="s">
        <v>14695</v>
      </c>
      <c r="B4245" t="s">
        <v>19</v>
      </c>
      <c r="C4245">
        <v>0</v>
      </c>
      <c r="D4245">
        <v>0</v>
      </c>
      <c r="E4245">
        <v>0</v>
      </c>
      <c r="F4245">
        <v>0</v>
      </c>
      <c r="G4245">
        <v>0</v>
      </c>
      <c r="H4245">
        <v>0</v>
      </c>
      <c r="I4245">
        <v>0</v>
      </c>
      <c r="J4245">
        <v>0</v>
      </c>
      <c r="K4245">
        <v>0</v>
      </c>
      <c r="L4245">
        <v>0</v>
      </c>
      <c r="M4245">
        <v>0</v>
      </c>
      <c r="N4245">
        <v>0</v>
      </c>
      <c r="O4245">
        <v>0</v>
      </c>
      <c r="P4245">
        <v>0</v>
      </c>
      <c r="Q4245">
        <v>0</v>
      </c>
      <c r="R4245">
        <v>0</v>
      </c>
      <c r="S4245">
        <v>0</v>
      </c>
      <c r="T4245">
        <v>0</v>
      </c>
      <c r="U4245">
        <v>0</v>
      </c>
      <c r="V4245">
        <v>0</v>
      </c>
      <c r="W4245">
        <v>0</v>
      </c>
      <c r="X4245">
        <v>0</v>
      </c>
      <c r="Y4245">
        <v>0</v>
      </c>
      <c r="Z4245">
        <v>0</v>
      </c>
      <c r="AA4245">
        <v>0</v>
      </c>
      <c r="AB4245">
        <v>0</v>
      </c>
      <c r="AC4245">
        <v>0</v>
      </c>
    </row>
    <row r="4246" spans="1:32">
      <c r="A4246" t="s">
        <v>14696</v>
      </c>
      <c r="B4246" t="s">
        <v>19</v>
      </c>
      <c r="C4246">
        <v>0</v>
      </c>
      <c r="D4246">
        <v>0</v>
      </c>
      <c r="E4246">
        <v>0</v>
      </c>
      <c r="F4246">
        <v>0</v>
      </c>
      <c r="G4246">
        <v>0</v>
      </c>
      <c r="H4246">
        <v>0</v>
      </c>
      <c r="I4246">
        <v>0</v>
      </c>
      <c r="J4246">
        <v>0</v>
      </c>
      <c r="K4246">
        <v>0</v>
      </c>
      <c r="L4246">
        <v>0</v>
      </c>
      <c r="M4246">
        <v>0</v>
      </c>
      <c r="N4246">
        <v>0</v>
      </c>
      <c r="O4246">
        <v>0</v>
      </c>
      <c r="P4246">
        <v>0</v>
      </c>
      <c r="Q4246">
        <v>0</v>
      </c>
      <c r="R4246">
        <v>0</v>
      </c>
      <c r="S4246">
        <v>0</v>
      </c>
      <c r="T4246">
        <v>0</v>
      </c>
      <c r="U4246">
        <v>0</v>
      </c>
      <c r="V4246">
        <v>0</v>
      </c>
      <c r="W4246">
        <v>0</v>
      </c>
      <c r="X4246">
        <v>0</v>
      </c>
      <c r="Y4246">
        <v>0</v>
      </c>
      <c r="Z4246">
        <v>0</v>
      </c>
      <c r="AA4246">
        <v>0</v>
      </c>
      <c r="AB4246">
        <v>0</v>
      </c>
      <c r="AC4246">
        <v>0</v>
      </c>
    </row>
    <row r="4247" spans="1:32">
      <c r="A4247" t="s">
        <v>14697</v>
      </c>
      <c r="B4247" t="s">
        <v>19</v>
      </c>
      <c r="C4247">
        <v>0</v>
      </c>
      <c r="D4247">
        <v>0</v>
      </c>
      <c r="E4247">
        <v>0</v>
      </c>
      <c r="F4247">
        <v>0</v>
      </c>
      <c r="G4247">
        <v>0</v>
      </c>
      <c r="H4247">
        <v>0</v>
      </c>
      <c r="I4247">
        <v>0</v>
      </c>
      <c r="J4247">
        <v>0</v>
      </c>
      <c r="K4247">
        <v>0</v>
      </c>
      <c r="L4247">
        <v>0</v>
      </c>
      <c r="M4247">
        <v>0</v>
      </c>
      <c r="N4247">
        <v>0</v>
      </c>
      <c r="O4247">
        <v>0</v>
      </c>
      <c r="P4247">
        <v>0</v>
      </c>
      <c r="Q4247">
        <v>0</v>
      </c>
      <c r="R4247">
        <v>0</v>
      </c>
      <c r="S4247">
        <v>0</v>
      </c>
      <c r="T4247">
        <v>0</v>
      </c>
      <c r="U4247">
        <v>0</v>
      </c>
      <c r="V4247">
        <v>0</v>
      </c>
      <c r="W4247">
        <v>0</v>
      </c>
      <c r="X4247">
        <v>0</v>
      </c>
      <c r="Y4247">
        <v>0</v>
      </c>
      <c r="Z4247">
        <v>0</v>
      </c>
      <c r="AA4247">
        <v>0</v>
      </c>
      <c r="AB4247">
        <v>0</v>
      </c>
      <c r="AC4247">
        <v>0</v>
      </c>
    </row>
    <row r="4248" spans="1:32">
      <c r="A4248" t="s">
        <v>14698</v>
      </c>
      <c r="B4248" t="s">
        <v>19</v>
      </c>
      <c r="C4248">
        <v>0</v>
      </c>
      <c r="D4248">
        <v>0</v>
      </c>
      <c r="E4248">
        <v>0</v>
      </c>
      <c r="F4248">
        <v>0</v>
      </c>
      <c r="G4248">
        <v>0</v>
      </c>
      <c r="H4248">
        <v>0</v>
      </c>
      <c r="I4248">
        <v>0</v>
      </c>
      <c r="J4248">
        <v>0</v>
      </c>
      <c r="K4248">
        <v>0</v>
      </c>
      <c r="L4248">
        <v>0</v>
      </c>
      <c r="M4248">
        <v>0</v>
      </c>
      <c r="N4248">
        <v>0</v>
      </c>
      <c r="O4248">
        <v>0</v>
      </c>
      <c r="P4248">
        <v>0</v>
      </c>
      <c r="Q4248">
        <v>0</v>
      </c>
      <c r="R4248">
        <v>0</v>
      </c>
      <c r="S4248">
        <v>0</v>
      </c>
      <c r="T4248">
        <v>0</v>
      </c>
      <c r="U4248">
        <v>0</v>
      </c>
      <c r="V4248">
        <v>0</v>
      </c>
      <c r="W4248">
        <v>0</v>
      </c>
      <c r="X4248">
        <v>0</v>
      </c>
      <c r="Y4248">
        <v>0</v>
      </c>
      <c r="Z4248">
        <v>0</v>
      </c>
      <c r="AA4248">
        <v>0</v>
      </c>
      <c r="AB4248">
        <v>0</v>
      </c>
      <c r="AC4248">
        <v>0</v>
      </c>
    </row>
    <row r="4249" spans="1:32">
      <c r="A4249" t="s">
        <v>14699</v>
      </c>
      <c r="B4249" t="s">
        <v>19</v>
      </c>
      <c r="C4249">
        <v>0</v>
      </c>
      <c r="D4249">
        <v>0</v>
      </c>
      <c r="E4249">
        <v>0</v>
      </c>
      <c r="F4249">
        <v>0</v>
      </c>
      <c r="G4249">
        <v>0</v>
      </c>
      <c r="H4249">
        <v>0</v>
      </c>
      <c r="I4249">
        <v>0</v>
      </c>
      <c r="J4249">
        <v>0</v>
      </c>
      <c r="K4249">
        <v>0</v>
      </c>
      <c r="L4249">
        <v>0</v>
      </c>
      <c r="M4249">
        <v>0</v>
      </c>
      <c r="N4249">
        <v>0</v>
      </c>
      <c r="O4249">
        <v>0</v>
      </c>
      <c r="P4249">
        <v>0</v>
      </c>
      <c r="Q4249">
        <v>0</v>
      </c>
      <c r="R4249">
        <v>0</v>
      </c>
      <c r="S4249">
        <v>0</v>
      </c>
      <c r="T4249">
        <v>0</v>
      </c>
      <c r="U4249">
        <v>0</v>
      </c>
      <c r="V4249">
        <v>0</v>
      </c>
      <c r="W4249">
        <v>0</v>
      </c>
      <c r="X4249">
        <v>0</v>
      </c>
      <c r="Y4249">
        <v>0</v>
      </c>
      <c r="Z4249">
        <v>0</v>
      </c>
      <c r="AA4249">
        <v>0</v>
      </c>
      <c r="AB4249">
        <v>0</v>
      </c>
      <c r="AC4249">
        <v>0</v>
      </c>
    </row>
    <row r="4250" spans="1:32">
      <c r="A4250" t="s">
        <v>14700</v>
      </c>
      <c r="B4250" t="s">
        <v>19</v>
      </c>
      <c r="C4250">
        <v>0</v>
      </c>
      <c r="D4250">
        <v>0</v>
      </c>
      <c r="E4250">
        <v>0</v>
      </c>
      <c r="F4250">
        <v>0</v>
      </c>
      <c r="G4250">
        <v>0</v>
      </c>
      <c r="H4250">
        <v>0</v>
      </c>
      <c r="I4250">
        <v>0</v>
      </c>
      <c r="J4250">
        <v>0</v>
      </c>
      <c r="K4250">
        <v>0</v>
      </c>
      <c r="L4250">
        <v>0</v>
      </c>
      <c r="M4250">
        <v>0</v>
      </c>
      <c r="N4250">
        <v>0</v>
      </c>
      <c r="O4250">
        <v>0</v>
      </c>
      <c r="P4250">
        <v>0</v>
      </c>
      <c r="Q4250">
        <v>0</v>
      </c>
      <c r="R4250">
        <v>0</v>
      </c>
      <c r="S4250">
        <v>0</v>
      </c>
      <c r="T4250">
        <v>0</v>
      </c>
      <c r="U4250">
        <v>0</v>
      </c>
      <c r="V4250">
        <v>0</v>
      </c>
      <c r="W4250">
        <v>0</v>
      </c>
      <c r="X4250">
        <v>0</v>
      </c>
      <c r="Y4250">
        <v>0</v>
      </c>
      <c r="Z4250">
        <v>0</v>
      </c>
      <c r="AA4250">
        <v>0</v>
      </c>
      <c r="AB4250">
        <v>0</v>
      </c>
      <c r="AC4250">
        <v>0</v>
      </c>
    </row>
    <row r="4251" spans="1:32">
      <c r="A4251" t="s">
        <v>14701</v>
      </c>
      <c r="B4251" t="s">
        <v>19</v>
      </c>
      <c r="C4251">
        <v>0</v>
      </c>
      <c r="D4251">
        <v>0</v>
      </c>
      <c r="E4251">
        <v>0</v>
      </c>
      <c r="F4251">
        <v>0</v>
      </c>
      <c r="G4251">
        <v>0</v>
      </c>
      <c r="H4251">
        <v>0</v>
      </c>
      <c r="I4251">
        <v>0</v>
      </c>
      <c r="J4251">
        <v>0</v>
      </c>
      <c r="K4251">
        <v>0</v>
      </c>
      <c r="L4251">
        <v>0</v>
      </c>
      <c r="M4251">
        <v>0</v>
      </c>
      <c r="N4251">
        <v>0</v>
      </c>
      <c r="O4251">
        <v>0</v>
      </c>
      <c r="P4251">
        <v>0</v>
      </c>
      <c r="Q4251">
        <v>0</v>
      </c>
      <c r="R4251">
        <v>0</v>
      </c>
      <c r="S4251">
        <v>0</v>
      </c>
      <c r="T4251">
        <v>0</v>
      </c>
      <c r="U4251">
        <v>0</v>
      </c>
      <c r="V4251">
        <v>0</v>
      </c>
      <c r="W4251">
        <v>0</v>
      </c>
      <c r="X4251">
        <v>0</v>
      </c>
      <c r="Y4251">
        <v>0</v>
      </c>
      <c r="Z4251">
        <v>0</v>
      </c>
      <c r="AA4251">
        <v>0</v>
      </c>
      <c r="AB4251">
        <v>0</v>
      </c>
      <c r="AC4251">
        <v>0</v>
      </c>
    </row>
    <row r="4252" spans="1:32">
      <c r="A4252" t="s">
        <v>14702</v>
      </c>
      <c r="B4252" t="s">
        <v>19</v>
      </c>
      <c r="C4252">
        <v>0</v>
      </c>
      <c r="D4252">
        <v>0</v>
      </c>
      <c r="E4252">
        <v>0</v>
      </c>
      <c r="F4252">
        <v>0</v>
      </c>
      <c r="G4252">
        <v>0</v>
      </c>
      <c r="H4252">
        <v>0</v>
      </c>
      <c r="I4252">
        <v>0</v>
      </c>
      <c r="J4252">
        <v>0</v>
      </c>
      <c r="K4252">
        <v>0</v>
      </c>
      <c r="L4252">
        <v>0</v>
      </c>
      <c r="M4252">
        <v>0</v>
      </c>
      <c r="N4252">
        <v>0</v>
      </c>
      <c r="O4252">
        <v>0</v>
      </c>
      <c r="P4252">
        <v>0</v>
      </c>
      <c r="Q4252">
        <v>0</v>
      </c>
      <c r="R4252">
        <v>0</v>
      </c>
      <c r="S4252">
        <v>0</v>
      </c>
      <c r="T4252">
        <v>0</v>
      </c>
      <c r="U4252">
        <v>0</v>
      </c>
      <c r="V4252">
        <v>0</v>
      </c>
      <c r="W4252">
        <v>0</v>
      </c>
      <c r="X4252">
        <v>0</v>
      </c>
      <c r="Y4252">
        <v>0</v>
      </c>
      <c r="Z4252">
        <v>0</v>
      </c>
      <c r="AA4252">
        <v>0</v>
      </c>
      <c r="AB4252">
        <v>0</v>
      </c>
      <c r="AC4252">
        <v>0</v>
      </c>
    </row>
    <row r="4253" spans="1:32">
      <c r="A4253" t="s">
        <v>14703</v>
      </c>
      <c r="B4253" t="s">
        <v>19</v>
      </c>
      <c r="C4253">
        <v>0</v>
      </c>
      <c r="D4253">
        <v>0</v>
      </c>
      <c r="E4253">
        <v>0</v>
      </c>
      <c r="F4253">
        <v>0</v>
      </c>
      <c r="G4253">
        <v>0</v>
      </c>
      <c r="H4253">
        <v>0</v>
      </c>
      <c r="I4253">
        <v>0</v>
      </c>
      <c r="J4253">
        <v>0</v>
      </c>
      <c r="K4253">
        <v>0</v>
      </c>
      <c r="L4253">
        <v>0</v>
      </c>
      <c r="M4253">
        <v>0</v>
      </c>
      <c r="N4253">
        <v>0</v>
      </c>
      <c r="O4253">
        <v>0</v>
      </c>
      <c r="P4253">
        <v>0</v>
      </c>
      <c r="Q4253">
        <v>0</v>
      </c>
      <c r="R4253">
        <v>0</v>
      </c>
      <c r="S4253">
        <v>0</v>
      </c>
      <c r="T4253">
        <v>0</v>
      </c>
      <c r="U4253">
        <v>0</v>
      </c>
      <c r="V4253">
        <v>0</v>
      </c>
      <c r="W4253">
        <v>0</v>
      </c>
      <c r="X4253">
        <v>0</v>
      </c>
      <c r="Y4253">
        <v>0</v>
      </c>
      <c r="Z4253">
        <v>0</v>
      </c>
      <c r="AA4253">
        <v>0</v>
      </c>
      <c r="AB4253">
        <v>0</v>
      </c>
      <c r="AC4253">
        <v>0</v>
      </c>
    </row>
    <row r="4254" spans="1:32">
      <c r="A4254" t="s">
        <v>14704</v>
      </c>
      <c r="B4254" t="s">
        <v>19</v>
      </c>
      <c r="C4254">
        <v>0</v>
      </c>
      <c r="D4254">
        <v>0</v>
      </c>
      <c r="E4254">
        <v>0</v>
      </c>
      <c r="F4254">
        <v>0</v>
      </c>
      <c r="G4254">
        <v>0</v>
      </c>
      <c r="H4254">
        <v>0</v>
      </c>
      <c r="I4254">
        <v>0</v>
      </c>
      <c r="J4254">
        <v>0</v>
      </c>
      <c r="K4254">
        <v>0</v>
      </c>
      <c r="L4254">
        <v>0</v>
      </c>
      <c r="M4254">
        <v>0</v>
      </c>
      <c r="N4254">
        <v>0</v>
      </c>
      <c r="O4254">
        <v>0</v>
      </c>
      <c r="P4254">
        <v>0</v>
      </c>
      <c r="Q4254">
        <v>0</v>
      </c>
      <c r="R4254">
        <v>0</v>
      </c>
      <c r="S4254">
        <v>0</v>
      </c>
      <c r="T4254">
        <v>0</v>
      </c>
      <c r="U4254">
        <v>0</v>
      </c>
      <c r="V4254">
        <v>0</v>
      </c>
      <c r="W4254">
        <v>0</v>
      </c>
      <c r="X4254">
        <v>0</v>
      </c>
      <c r="Y4254">
        <v>0</v>
      </c>
      <c r="Z4254">
        <v>0</v>
      </c>
      <c r="AA4254">
        <v>0</v>
      </c>
      <c r="AB4254">
        <v>0</v>
      </c>
      <c r="AC4254">
        <v>0</v>
      </c>
    </row>
    <row r="4255" spans="1:32">
      <c r="A4255" t="s">
        <v>14705</v>
      </c>
      <c r="B4255" t="s">
        <v>19</v>
      </c>
      <c r="C4255">
        <v>0</v>
      </c>
      <c r="D4255">
        <v>0</v>
      </c>
      <c r="E4255">
        <v>0</v>
      </c>
      <c r="F4255">
        <v>0</v>
      </c>
      <c r="G4255">
        <v>0</v>
      </c>
      <c r="H4255">
        <v>0</v>
      </c>
      <c r="I4255">
        <v>0</v>
      </c>
      <c r="J4255">
        <v>0</v>
      </c>
      <c r="K4255">
        <v>0</v>
      </c>
      <c r="L4255">
        <v>0</v>
      </c>
      <c r="M4255">
        <v>0</v>
      </c>
      <c r="N4255">
        <v>0</v>
      </c>
      <c r="O4255">
        <v>0</v>
      </c>
      <c r="P4255">
        <v>0</v>
      </c>
      <c r="Q4255">
        <v>0</v>
      </c>
      <c r="R4255">
        <v>0</v>
      </c>
      <c r="S4255">
        <v>0</v>
      </c>
      <c r="T4255">
        <v>0</v>
      </c>
      <c r="U4255">
        <v>0</v>
      </c>
      <c r="V4255">
        <v>0</v>
      </c>
      <c r="W4255">
        <v>0</v>
      </c>
      <c r="X4255">
        <v>0</v>
      </c>
      <c r="Y4255">
        <v>0</v>
      </c>
      <c r="Z4255">
        <v>0</v>
      </c>
      <c r="AA4255">
        <v>0</v>
      </c>
      <c r="AB4255">
        <v>0</v>
      </c>
      <c r="AC4255">
        <v>0</v>
      </c>
    </row>
    <row r="4256" spans="1:32">
      <c r="A4256" t="s">
        <v>14706</v>
      </c>
      <c r="B4256" t="s">
        <v>19</v>
      </c>
      <c r="C4256">
        <v>0</v>
      </c>
      <c r="D4256">
        <v>0</v>
      </c>
      <c r="E4256">
        <v>0</v>
      </c>
      <c r="F4256">
        <v>0</v>
      </c>
      <c r="G4256">
        <v>0</v>
      </c>
      <c r="H4256">
        <v>0</v>
      </c>
      <c r="I4256">
        <v>0</v>
      </c>
      <c r="J4256">
        <v>0</v>
      </c>
      <c r="K4256">
        <v>0</v>
      </c>
      <c r="L4256">
        <v>0</v>
      </c>
      <c r="M4256">
        <v>0</v>
      </c>
      <c r="N4256">
        <v>0</v>
      </c>
      <c r="O4256">
        <v>0</v>
      </c>
      <c r="P4256">
        <v>0</v>
      </c>
      <c r="Q4256">
        <v>0</v>
      </c>
      <c r="R4256">
        <v>0</v>
      </c>
      <c r="S4256">
        <v>0</v>
      </c>
      <c r="T4256">
        <v>0</v>
      </c>
      <c r="U4256">
        <v>0</v>
      </c>
      <c r="V4256">
        <v>0</v>
      </c>
      <c r="W4256">
        <v>0</v>
      </c>
      <c r="X4256">
        <v>0</v>
      </c>
      <c r="Y4256">
        <v>0</v>
      </c>
      <c r="Z4256">
        <v>0</v>
      </c>
      <c r="AA4256">
        <v>0</v>
      </c>
      <c r="AB4256">
        <v>0</v>
      </c>
      <c r="AC4256">
        <v>0</v>
      </c>
    </row>
    <row r="4257" spans="1:32">
      <c r="A4257" t="s">
        <v>14707</v>
      </c>
      <c r="B4257" t="s">
        <v>19</v>
      </c>
      <c r="C4257">
        <v>0</v>
      </c>
      <c r="D4257">
        <v>0</v>
      </c>
      <c r="E4257">
        <v>0</v>
      </c>
      <c r="F4257">
        <v>0</v>
      </c>
      <c r="G4257">
        <v>0</v>
      </c>
      <c r="H4257">
        <v>0</v>
      </c>
      <c r="I4257">
        <v>0</v>
      </c>
      <c r="J4257">
        <v>0</v>
      </c>
      <c r="K4257">
        <v>0</v>
      </c>
      <c r="L4257">
        <v>0</v>
      </c>
      <c r="M4257">
        <v>0</v>
      </c>
      <c r="N4257">
        <v>0</v>
      </c>
      <c r="O4257">
        <v>0</v>
      </c>
      <c r="P4257">
        <v>0</v>
      </c>
      <c r="Q4257">
        <v>0</v>
      </c>
      <c r="R4257">
        <v>0</v>
      </c>
      <c r="S4257">
        <v>0</v>
      </c>
      <c r="T4257">
        <v>0</v>
      </c>
      <c r="U4257">
        <v>0</v>
      </c>
      <c r="V4257">
        <v>0</v>
      </c>
      <c r="W4257">
        <v>0</v>
      </c>
      <c r="X4257">
        <v>0</v>
      </c>
      <c r="Y4257">
        <v>0</v>
      </c>
      <c r="Z4257">
        <v>0</v>
      </c>
      <c r="AA4257">
        <v>0</v>
      </c>
      <c r="AB4257">
        <v>0</v>
      </c>
      <c r="AC4257">
        <v>0</v>
      </c>
    </row>
    <row r="4258" spans="1:32">
      <c r="A4258" t="s">
        <v>14708</v>
      </c>
      <c r="B4258" t="s">
        <v>19</v>
      </c>
      <c r="C4258">
        <v>0</v>
      </c>
      <c r="D4258">
        <v>0</v>
      </c>
      <c r="E4258">
        <v>0</v>
      </c>
      <c r="F4258">
        <v>0</v>
      </c>
      <c r="G4258">
        <v>0</v>
      </c>
      <c r="H4258">
        <v>0</v>
      </c>
      <c r="I4258">
        <v>0</v>
      </c>
      <c r="J4258">
        <v>0</v>
      </c>
      <c r="K4258">
        <v>0</v>
      </c>
      <c r="L4258">
        <v>0</v>
      </c>
      <c r="M4258">
        <v>0</v>
      </c>
      <c r="N4258">
        <v>0</v>
      </c>
      <c r="O4258">
        <v>0</v>
      </c>
      <c r="P4258">
        <v>0</v>
      </c>
      <c r="Q4258">
        <v>0</v>
      </c>
      <c r="R4258">
        <v>0</v>
      </c>
      <c r="S4258">
        <v>0</v>
      </c>
      <c r="T4258">
        <v>0</v>
      </c>
      <c r="U4258">
        <v>0</v>
      </c>
      <c r="V4258">
        <v>0</v>
      </c>
      <c r="W4258">
        <v>0</v>
      </c>
      <c r="X4258">
        <v>0</v>
      </c>
      <c r="Y4258">
        <v>0</v>
      </c>
      <c r="Z4258">
        <v>0</v>
      </c>
      <c r="AA4258">
        <v>0</v>
      </c>
      <c r="AB4258">
        <v>0</v>
      </c>
      <c r="AC4258">
        <v>0</v>
      </c>
    </row>
    <row r="4259" spans="1:32">
      <c r="A4259" t="s">
        <v>14709</v>
      </c>
      <c r="B4259" t="s">
        <v>19</v>
      </c>
      <c r="C4259">
        <v>0</v>
      </c>
      <c r="D4259">
        <v>0</v>
      </c>
      <c r="E4259">
        <v>0</v>
      </c>
      <c r="F4259">
        <v>0</v>
      </c>
      <c r="G4259">
        <v>0</v>
      </c>
      <c r="H4259">
        <v>0</v>
      </c>
      <c r="I4259">
        <v>0</v>
      </c>
      <c r="J4259">
        <v>0</v>
      </c>
      <c r="K4259">
        <v>0</v>
      </c>
      <c r="L4259">
        <v>0</v>
      </c>
      <c r="M4259">
        <v>0</v>
      </c>
      <c r="N4259">
        <v>0</v>
      </c>
      <c r="O4259">
        <v>0</v>
      </c>
      <c r="P4259">
        <v>0</v>
      </c>
      <c r="Q4259">
        <v>0</v>
      </c>
      <c r="R4259">
        <v>0</v>
      </c>
      <c r="S4259">
        <v>0</v>
      </c>
      <c r="T4259">
        <v>0</v>
      </c>
      <c r="U4259">
        <v>0</v>
      </c>
      <c r="V4259">
        <v>0</v>
      </c>
      <c r="W4259">
        <v>0</v>
      </c>
      <c r="X4259">
        <v>0</v>
      </c>
      <c r="Y4259">
        <v>0</v>
      </c>
      <c r="Z4259">
        <v>0</v>
      </c>
      <c r="AA4259">
        <v>0</v>
      </c>
      <c r="AB4259">
        <v>0</v>
      </c>
      <c r="AC4259">
        <v>0</v>
      </c>
    </row>
    <row r="4260" spans="1:32">
      <c r="A4260" t="s">
        <v>14710</v>
      </c>
      <c r="B4260" t="s">
        <v>19</v>
      </c>
      <c r="C4260">
        <v>0</v>
      </c>
      <c r="D4260">
        <v>0</v>
      </c>
      <c r="E4260">
        <v>0</v>
      </c>
      <c r="F4260">
        <v>0</v>
      </c>
      <c r="G4260">
        <v>0</v>
      </c>
      <c r="H4260">
        <v>0</v>
      </c>
      <c r="I4260">
        <v>0</v>
      </c>
      <c r="J4260">
        <v>0</v>
      </c>
      <c r="K4260">
        <v>0</v>
      </c>
      <c r="L4260">
        <v>0</v>
      </c>
      <c r="M4260">
        <v>0</v>
      </c>
      <c r="N4260">
        <v>0</v>
      </c>
      <c r="O4260">
        <v>0</v>
      </c>
      <c r="P4260">
        <v>0</v>
      </c>
      <c r="Q4260">
        <v>0</v>
      </c>
      <c r="R4260">
        <v>0</v>
      </c>
      <c r="S4260">
        <v>0</v>
      </c>
      <c r="T4260">
        <v>0</v>
      </c>
      <c r="U4260">
        <v>0</v>
      </c>
      <c r="V4260">
        <v>0</v>
      </c>
      <c r="W4260">
        <v>0</v>
      </c>
      <c r="X4260">
        <v>0</v>
      </c>
      <c r="Y4260">
        <v>0</v>
      </c>
      <c r="Z4260">
        <v>0</v>
      </c>
      <c r="AA4260">
        <v>0</v>
      </c>
      <c r="AB4260">
        <v>0</v>
      </c>
      <c r="AC4260">
        <v>0</v>
      </c>
    </row>
    <row r="4261" spans="1:32">
      <c r="A4261" t="s">
        <v>14711</v>
      </c>
      <c r="B4261" t="s">
        <v>19</v>
      </c>
      <c r="C4261">
        <v>0</v>
      </c>
      <c r="D4261">
        <v>0</v>
      </c>
      <c r="E4261">
        <v>0</v>
      </c>
      <c r="F4261">
        <v>0</v>
      </c>
      <c r="G4261">
        <v>0</v>
      </c>
      <c r="H4261">
        <v>0</v>
      </c>
      <c r="I4261">
        <v>0</v>
      </c>
      <c r="J4261">
        <v>0</v>
      </c>
      <c r="K4261">
        <v>0</v>
      </c>
      <c r="L4261">
        <v>0</v>
      </c>
      <c r="M4261">
        <v>0</v>
      </c>
      <c r="N4261">
        <v>0</v>
      </c>
      <c r="O4261">
        <v>0</v>
      </c>
      <c r="P4261">
        <v>0</v>
      </c>
      <c r="Q4261">
        <v>0</v>
      </c>
      <c r="R4261">
        <v>0</v>
      </c>
      <c r="S4261">
        <v>0</v>
      </c>
      <c r="T4261">
        <v>0</v>
      </c>
      <c r="U4261">
        <v>0</v>
      </c>
      <c r="V4261">
        <v>0</v>
      </c>
      <c r="W4261">
        <v>0</v>
      </c>
      <c r="X4261">
        <v>0</v>
      </c>
      <c r="Y4261">
        <v>0</v>
      </c>
      <c r="Z4261">
        <v>0</v>
      </c>
      <c r="AA4261">
        <v>0</v>
      </c>
      <c r="AB4261">
        <v>0</v>
      </c>
      <c r="AC4261">
        <v>0</v>
      </c>
    </row>
    <row r="4262" spans="1:32">
      <c r="A4262" t="s">
        <v>14712</v>
      </c>
      <c r="B4262" t="s">
        <v>19</v>
      </c>
      <c r="C4262">
        <v>0</v>
      </c>
      <c r="D4262">
        <v>0</v>
      </c>
      <c r="E4262">
        <v>0</v>
      </c>
      <c r="F4262">
        <v>0</v>
      </c>
      <c r="G4262">
        <v>0</v>
      </c>
      <c r="H4262">
        <v>0</v>
      </c>
      <c r="I4262">
        <v>0</v>
      </c>
      <c r="J4262">
        <v>0</v>
      </c>
      <c r="K4262">
        <v>0</v>
      </c>
      <c r="L4262">
        <v>0</v>
      </c>
      <c r="M4262">
        <v>0</v>
      </c>
      <c r="N4262">
        <v>0</v>
      </c>
      <c r="O4262">
        <v>0</v>
      </c>
      <c r="P4262">
        <v>0</v>
      </c>
      <c r="Q4262">
        <v>0</v>
      </c>
      <c r="R4262">
        <v>0</v>
      </c>
      <c r="S4262">
        <v>0</v>
      </c>
      <c r="T4262">
        <v>0</v>
      </c>
      <c r="U4262">
        <v>0</v>
      </c>
      <c r="V4262">
        <v>0</v>
      </c>
      <c r="W4262">
        <v>0</v>
      </c>
      <c r="X4262">
        <v>0</v>
      </c>
      <c r="Y4262">
        <v>0</v>
      </c>
      <c r="Z4262">
        <v>0</v>
      </c>
      <c r="AA4262">
        <v>0</v>
      </c>
      <c r="AB4262">
        <v>0</v>
      </c>
      <c r="AC4262">
        <v>0</v>
      </c>
      <c r="AD4262" s="2"/>
      <c r="AE4262" s="2"/>
      <c r="AF4262" s="2"/>
    </row>
    <row r="4263" spans="1:32">
      <c r="A4263" t="s">
        <v>14713</v>
      </c>
      <c r="B4263" t="s">
        <v>19</v>
      </c>
      <c r="C4263">
        <v>0</v>
      </c>
      <c r="D4263">
        <v>0</v>
      </c>
      <c r="E4263">
        <v>0</v>
      </c>
      <c r="F4263">
        <v>0</v>
      </c>
      <c r="G4263">
        <v>0</v>
      </c>
      <c r="H4263">
        <v>0</v>
      </c>
      <c r="I4263">
        <v>0</v>
      </c>
      <c r="J4263">
        <v>0</v>
      </c>
      <c r="K4263">
        <v>0</v>
      </c>
      <c r="L4263">
        <v>0</v>
      </c>
      <c r="M4263">
        <v>0</v>
      </c>
      <c r="N4263">
        <v>0</v>
      </c>
      <c r="O4263">
        <v>0</v>
      </c>
      <c r="P4263">
        <v>0</v>
      </c>
      <c r="Q4263">
        <v>0</v>
      </c>
      <c r="R4263">
        <v>0</v>
      </c>
      <c r="S4263">
        <v>0</v>
      </c>
      <c r="T4263">
        <v>0</v>
      </c>
      <c r="U4263">
        <v>0</v>
      </c>
      <c r="V4263">
        <v>0</v>
      </c>
      <c r="W4263">
        <v>0</v>
      </c>
      <c r="X4263">
        <v>0</v>
      </c>
      <c r="Y4263">
        <v>0</v>
      </c>
      <c r="Z4263">
        <v>0</v>
      </c>
      <c r="AA4263">
        <v>0</v>
      </c>
      <c r="AB4263">
        <v>0</v>
      </c>
      <c r="AC4263">
        <v>0</v>
      </c>
      <c r="AD4263" s="2"/>
      <c r="AE4263" s="2"/>
      <c r="AF4263" s="2"/>
    </row>
    <row r="4264" spans="1:32">
      <c r="A4264" t="s">
        <v>14714</v>
      </c>
      <c r="B4264" t="s">
        <v>19</v>
      </c>
      <c r="C4264">
        <v>0</v>
      </c>
      <c r="D4264">
        <v>0</v>
      </c>
      <c r="E4264">
        <v>0</v>
      </c>
      <c r="F4264">
        <v>0</v>
      </c>
      <c r="G4264">
        <v>0</v>
      </c>
      <c r="H4264">
        <v>0</v>
      </c>
      <c r="I4264">
        <v>0</v>
      </c>
      <c r="J4264">
        <v>0</v>
      </c>
      <c r="K4264">
        <v>0</v>
      </c>
      <c r="L4264">
        <v>0</v>
      </c>
      <c r="M4264">
        <v>0</v>
      </c>
      <c r="N4264">
        <v>0</v>
      </c>
      <c r="O4264">
        <v>0</v>
      </c>
      <c r="P4264">
        <v>0</v>
      </c>
      <c r="Q4264">
        <v>0</v>
      </c>
      <c r="R4264">
        <v>0</v>
      </c>
      <c r="S4264">
        <v>0</v>
      </c>
      <c r="T4264">
        <v>0</v>
      </c>
      <c r="U4264">
        <v>0</v>
      </c>
      <c r="V4264">
        <v>0</v>
      </c>
      <c r="W4264">
        <v>0</v>
      </c>
      <c r="X4264">
        <v>0</v>
      </c>
      <c r="Y4264">
        <v>0</v>
      </c>
      <c r="Z4264">
        <v>0</v>
      </c>
      <c r="AA4264">
        <v>0</v>
      </c>
      <c r="AB4264">
        <v>0</v>
      </c>
      <c r="AC4264">
        <v>0</v>
      </c>
      <c r="AD4264" s="2"/>
      <c r="AE4264" s="2"/>
      <c r="AF4264" s="2"/>
    </row>
    <row r="4265" spans="1:32">
      <c r="A4265" t="s">
        <v>14715</v>
      </c>
      <c r="B4265" t="s">
        <v>19</v>
      </c>
      <c r="C4265">
        <v>0</v>
      </c>
      <c r="D4265">
        <v>0</v>
      </c>
      <c r="E4265">
        <v>0</v>
      </c>
      <c r="F4265">
        <v>0</v>
      </c>
      <c r="G4265">
        <v>0</v>
      </c>
      <c r="H4265">
        <v>0</v>
      </c>
      <c r="I4265">
        <v>0</v>
      </c>
      <c r="J4265">
        <v>0</v>
      </c>
      <c r="K4265">
        <v>0</v>
      </c>
      <c r="L4265">
        <v>0</v>
      </c>
      <c r="M4265">
        <v>0</v>
      </c>
      <c r="N4265">
        <v>0</v>
      </c>
      <c r="O4265">
        <v>0</v>
      </c>
      <c r="P4265">
        <v>0</v>
      </c>
      <c r="Q4265">
        <v>0</v>
      </c>
      <c r="R4265">
        <v>0</v>
      </c>
      <c r="S4265">
        <v>0</v>
      </c>
      <c r="T4265">
        <v>0</v>
      </c>
      <c r="U4265">
        <v>0</v>
      </c>
      <c r="V4265">
        <v>0</v>
      </c>
      <c r="W4265">
        <v>0</v>
      </c>
      <c r="X4265">
        <v>0</v>
      </c>
      <c r="Y4265">
        <v>0</v>
      </c>
      <c r="Z4265">
        <v>0</v>
      </c>
      <c r="AA4265">
        <v>0</v>
      </c>
      <c r="AB4265">
        <v>0</v>
      </c>
      <c r="AC4265">
        <v>0</v>
      </c>
      <c r="AD4265" s="2"/>
      <c r="AE4265" s="2"/>
      <c r="AF4265" s="2"/>
    </row>
    <row r="4266" spans="1:32">
      <c r="A4266" t="s">
        <v>14716</v>
      </c>
      <c r="B4266" t="s">
        <v>19</v>
      </c>
      <c r="C4266">
        <v>0</v>
      </c>
      <c r="D4266">
        <v>0</v>
      </c>
      <c r="E4266">
        <v>0</v>
      </c>
      <c r="F4266">
        <v>0</v>
      </c>
      <c r="G4266">
        <v>0</v>
      </c>
      <c r="H4266">
        <v>0</v>
      </c>
      <c r="I4266">
        <v>0</v>
      </c>
      <c r="J4266">
        <v>0</v>
      </c>
      <c r="K4266">
        <v>0</v>
      </c>
      <c r="L4266">
        <v>0</v>
      </c>
      <c r="M4266">
        <v>0</v>
      </c>
      <c r="N4266">
        <v>0</v>
      </c>
      <c r="O4266">
        <v>0</v>
      </c>
      <c r="P4266">
        <v>0</v>
      </c>
      <c r="Q4266">
        <v>0</v>
      </c>
      <c r="R4266">
        <v>0</v>
      </c>
      <c r="S4266">
        <v>0</v>
      </c>
      <c r="T4266">
        <v>0</v>
      </c>
      <c r="U4266">
        <v>0</v>
      </c>
      <c r="V4266">
        <v>0</v>
      </c>
      <c r="W4266">
        <v>0</v>
      </c>
      <c r="X4266">
        <v>0</v>
      </c>
      <c r="Y4266">
        <v>0</v>
      </c>
      <c r="Z4266">
        <v>0</v>
      </c>
      <c r="AA4266">
        <v>0</v>
      </c>
      <c r="AB4266">
        <v>0</v>
      </c>
      <c r="AC4266">
        <v>0</v>
      </c>
      <c r="AD4266" s="2"/>
      <c r="AE4266" s="2"/>
      <c r="AF4266" s="2"/>
    </row>
    <row r="4267" spans="1:32">
      <c r="A4267" t="s">
        <v>14717</v>
      </c>
      <c r="B4267" t="s">
        <v>19</v>
      </c>
      <c r="C4267">
        <v>0</v>
      </c>
      <c r="D4267">
        <v>0</v>
      </c>
      <c r="E4267">
        <v>0</v>
      </c>
      <c r="F4267">
        <v>0</v>
      </c>
      <c r="G4267">
        <v>0</v>
      </c>
      <c r="H4267">
        <v>0</v>
      </c>
      <c r="I4267">
        <v>0</v>
      </c>
      <c r="J4267">
        <v>0</v>
      </c>
      <c r="K4267">
        <v>0</v>
      </c>
      <c r="L4267">
        <v>0</v>
      </c>
      <c r="M4267">
        <v>0</v>
      </c>
      <c r="N4267">
        <v>0</v>
      </c>
      <c r="O4267">
        <v>0</v>
      </c>
      <c r="P4267">
        <v>0</v>
      </c>
      <c r="Q4267">
        <v>0</v>
      </c>
      <c r="R4267">
        <v>0</v>
      </c>
      <c r="S4267">
        <v>0</v>
      </c>
      <c r="T4267">
        <v>0</v>
      </c>
      <c r="U4267">
        <v>0</v>
      </c>
      <c r="V4267">
        <v>0</v>
      </c>
      <c r="W4267">
        <v>0</v>
      </c>
      <c r="X4267">
        <v>0</v>
      </c>
      <c r="Y4267">
        <v>0</v>
      </c>
      <c r="Z4267">
        <v>0</v>
      </c>
      <c r="AA4267">
        <v>0</v>
      </c>
      <c r="AB4267">
        <v>0</v>
      </c>
      <c r="AC4267">
        <v>0</v>
      </c>
      <c r="AD4267" s="2"/>
      <c r="AE4267" s="2"/>
      <c r="AF4267" s="2"/>
    </row>
    <row r="4268" spans="1:32">
      <c r="A4268" t="s">
        <v>14718</v>
      </c>
      <c r="B4268" t="s">
        <v>19</v>
      </c>
      <c r="C4268">
        <v>0</v>
      </c>
      <c r="D4268">
        <v>0</v>
      </c>
      <c r="E4268">
        <v>0</v>
      </c>
      <c r="F4268">
        <v>0</v>
      </c>
      <c r="G4268">
        <v>0</v>
      </c>
      <c r="H4268">
        <v>0</v>
      </c>
      <c r="I4268">
        <v>0</v>
      </c>
      <c r="J4268">
        <v>0</v>
      </c>
      <c r="K4268">
        <v>0</v>
      </c>
      <c r="L4268">
        <v>0</v>
      </c>
      <c r="M4268">
        <v>0</v>
      </c>
      <c r="N4268">
        <v>0</v>
      </c>
      <c r="O4268">
        <v>0</v>
      </c>
      <c r="P4268">
        <v>0</v>
      </c>
      <c r="Q4268">
        <v>0</v>
      </c>
      <c r="R4268">
        <v>0</v>
      </c>
      <c r="S4268">
        <v>0</v>
      </c>
      <c r="T4268">
        <v>0</v>
      </c>
      <c r="U4268">
        <v>0</v>
      </c>
      <c r="V4268">
        <v>0</v>
      </c>
      <c r="W4268">
        <v>0</v>
      </c>
      <c r="X4268">
        <v>0</v>
      </c>
      <c r="Y4268">
        <v>0</v>
      </c>
      <c r="Z4268">
        <v>0</v>
      </c>
      <c r="AA4268">
        <v>0</v>
      </c>
      <c r="AB4268">
        <v>0</v>
      </c>
      <c r="AC4268">
        <v>0</v>
      </c>
      <c r="AD4268" s="2"/>
      <c r="AE4268" s="2"/>
      <c r="AF4268" s="2"/>
    </row>
    <row r="4269" spans="1:32">
      <c r="A4269" t="s">
        <v>14719</v>
      </c>
      <c r="B4269" t="s">
        <v>19</v>
      </c>
      <c r="C4269">
        <v>0</v>
      </c>
      <c r="D4269">
        <v>0</v>
      </c>
      <c r="E4269">
        <v>0</v>
      </c>
      <c r="F4269">
        <v>0</v>
      </c>
      <c r="G4269">
        <v>0</v>
      </c>
      <c r="H4269">
        <v>0</v>
      </c>
      <c r="I4269">
        <v>0</v>
      </c>
      <c r="J4269">
        <v>0</v>
      </c>
      <c r="K4269">
        <v>0</v>
      </c>
      <c r="L4269">
        <v>0</v>
      </c>
      <c r="M4269">
        <v>0</v>
      </c>
      <c r="N4269">
        <v>0</v>
      </c>
      <c r="O4269">
        <v>0</v>
      </c>
      <c r="P4269">
        <v>0</v>
      </c>
      <c r="Q4269">
        <v>0</v>
      </c>
      <c r="R4269">
        <v>0</v>
      </c>
      <c r="S4269">
        <v>0</v>
      </c>
      <c r="T4269">
        <v>0</v>
      </c>
      <c r="U4269">
        <v>0</v>
      </c>
      <c r="V4269">
        <v>0</v>
      </c>
      <c r="W4269">
        <v>0</v>
      </c>
      <c r="X4269">
        <v>0</v>
      </c>
      <c r="Y4269">
        <v>0</v>
      </c>
      <c r="Z4269">
        <v>0</v>
      </c>
      <c r="AA4269">
        <v>0</v>
      </c>
      <c r="AB4269">
        <v>0</v>
      </c>
      <c r="AC4269">
        <v>0</v>
      </c>
      <c r="AD4269" s="2"/>
      <c r="AE4269" s="2"/>
      <c r="AF4269" s="2"/>
    </row>
    <row r="4270" spans="1:32">
      <c r="A4270" t="s">
        <v>14720</v>
      </c>
      <c r="B4270" t="s">
        <v>19</v>
      </c>
      <c r="C4270">
        <v>0</v>
      </c>
      <c r="D4270">
        <v>0</v>
      </c>
      <c r="E4270">
        <v>0</v>
      </c>
      <c r="F4270">
        <v>0</v>
      </c>
      <c r="G4270">
        <v>0</v>
      </c>
      <c r="H4270">
        <v>0</v>
      </c>
      <c r="I4270">
        <v>0</v>
      </c>
      <c r="J4270">
        <v>0</v>
      </c>
      <c r="K4270">
        <v>0</v>
      </c>
      <c r="L4270">
        <v>0</v>
      </c>
      <c r="M4270">
        <v>0</v>
      </c>
      <c r="N4270">
        <v>0</v>
      </c>
      <c r="O4270">
        <v>0</v>
      </c>
      <c r="P4270">
        <v>0</v>
      </c>
      <c r="Q4270">
        <v>0</v>
      </c>
      <c r="R4270">
        <v>0</v>
      </c>
      <c r="S4270">
        <v>0</v>
      </c>
      <c r="T4270">
        <v>0</v>
      </c>
      <c r="U4270">
        <v>0</v>
      </c>
      <c r="V4270">
        <v>0</v>
      </c>
      <c r="W4270">
        <v>0</v>
      </c>
      <c r="X4270">
        <v>0</v>
      </c>
      <c r="Y4270">
        <v>0</v>
      </c>
      <c r="Z4270">
        <v>0</v>
      </c>
      <c r="AA4270">
        <v>0</v>
      </c>
      <c r="AB4270">
        <v>0</v>
      </c>
      <c r="AC4270">
        <v>0</v>
      </c>
      <c r="AD4270" s="2"/>
      <c r="AE4270" s="2"/>
      <c r="AF4270" s="2"/>
    </row>
    <row r="4271" spans="1:32">
      <c r="A4271" t="s">
        <v>14721</v>
      </c>
      <c r="B4271" t="s">
        <v>19</v>
      </c>
      <c r="C4271">
        <v>0</v>
      </c>
      <c r="D4271">
        <v>0</v>
      </c>
      <c r="E4271">
        <v>0</v>
      </c>
      <c r="F4271">
        <v>0</v>
      </c>
      <c r="G4271">
        <v>0</v>
      </c>
      <c r="H4271">
        <v>0</v>
      </c>
      <c r="I4271">
        <v>0</v>
      </c>
      <c r="J4271">
        <v>0</v>
      </c>
      <c r="K4271">
        <v>0</v>
      </c>
      <c r="L4271">
        <v>0</v>
      </c>
      <c r="M4271">
        <v>0</v>
      </c>
      <c r="N4271">
        <v>0</v>
      </c>
      <c r="O4271">
        <v>0</v>
      </c>
      <c r="P4271">
        <v>0</v>
      </c>
      <c r="Q4271">
        <v>0</v>
      </c>
      <c r="R4271">
        <v>0</v>
      </c>
      <c r="S4271">
        <v>0</v>
      </c>
      <c r="T4271">
        <v>0</v>
      </c>
      <c r="U4271">
        <v>0</v>
      </c>
      <c r="V4271">
        <v>0</v>
      </c>
      <c r="W4271">
        <v>0</v>
      </c>
      <c r="X4271">
        <v>0</v>
      </c>
      <c r="Y4271">
        <v>0</v>
      </c>
      <c r="Z4271">
        <v>0</v>
      </c>
      <c r="AA4271">
        <v>0</v>
      </c>
      <c r="AB4271">
        <v>0</v>
      </c>
      <c r="AC4271">
        <v>0</v>
      </c>
      <c r="AD4271" s="2"/>
      <c r="AE4271" s="2"/>
      <c r="AF4271" s="2"/>
    </row>
    <row r="4272" spans="1:32">
      <c r="A4272" t="s">
        <v>14722</v>
      </c>
      <c r="B4272" t="s">
        <v>19</v>
      </c>
      <c r="C4272">
        <v>0</v>
      </c>
      <c r="D4272">
        <v>0</v>
      </c>
      <c r="E4272">
        <v>0</v>
      </c>
      <c r="F4272">
        <v>0</v>
      </c>
      <c r="G4272">
        <v>0</v>
      </c>
      <c r="H4272">
        <v>0</v>
      </c>
      <c r="I4272">
        <v>0</v>
      </c>
      <c r="J4272">
        <v>0</v>
      </c>
      <c r="K4272">
        <v>0</v>
      </c>
      <c r="L4272">
        <v>0</v>
      </c>
      <c r="M4272">
        <v>0</v>
      </c>
      <c r="N4272">
        <v>0</v>
      </c>
      <c r="O4272">
        <v>0</v>
      </c>
      <c r="P4272">
        <v>0</v>
      </c>
      <c r="Q4272">
        <v>0</v>
      </c>
      <c r="R4272">
        <v>0</v>
      </c>
      <c r="S4272">
        <v>0</v>
      </c>
      <c r="T4272">
        <v>0</v>
      </c>
      <c r="U4272">
        <v>0</v>
      </c>
      <c r="V4272">
        <v>0</v>
      </c>
      <c r="W4272">
        <v>0</v>
      </c>
      <c r="X4272">
        <v>0</v>
      </c>
      <c r="Y4272">
        <v>0</v>
      </c>
      <c r="Z4272">
        <v>0</v>
      </c>
      <c r="AA4272">
        <v>0</v>
      </c>
      <c r="AB4272">
        <v>0</v>
      </c>
      <c r="AC4272">
        <v>0</v>
      </c>
      <c r="AD4272" s="2"/>
      <c r="AE4272" s="2"/>
      <c r="AF4272" s="2"/>
    </row>
    <row r="4273" spans="1:32">
      <c r="A4273" t="s">
        <v>14723</v>
      </c>
      <c r="B4273" t="s">
        <v>19</v>
      </c>
      <c r="C4273">
        <v>0</v>
      </c>
      <c r="D4273">
        <v>0</v>
      </c>
      <c r="E4273">
        <v>0</v>
      </c>
      <c r="F4273">
        <v>0</v>
      </c>
      <c r="G4273">
        <v>0</v>
      </c>
      <c r="H4273">
        <v>0</v>
      </c>
      <c r="I4273">
        <v>0</v>
      </c>
      <c r="J4273">
        <v>0</v>
      </c>
      <c r="K4273">
        <v>0</v>
      </c>
      <c r="L4273">
        <v>0</v>
      </c>
      <c r="M4273">
        <v>0</v>
      </c>
      <c r="N4273">
        <v>0</v>
      </c>
      <c r="O4273">
        <v>0</v>
      </c>
      <c r="P4273">
        <v>0</v>
      </c>
      <c r="Q4273">
        <v>0</v>
      </c>
      <c r="R4273">
        <v>0</v>
      </c>
      <c r="S4273">
        <v>0</v>
      </c>
      <c r="T4273">
        <v>0</v>
      </c>
      <c r="U4273">
        <v>0</v>
      </c>
      <c r="V4273">
        <v>0</v>
      </c>
      <c r="W4273">
        <v>0</v>
      </c>
      <c r="X4273">
        <v>0</v>
      </c>
      <c r="Y4273">
        <v>0</v>
      </c>
      <c r="Z4273">
        <v>0</v>
      </c>
      <c r="AA4273">
        <v>0</v>
      </c>
      <c r="AB4273">
        <v>0</v>
      </c>
      <c r="AC4273">
        <v>0</v>
      </c>
    </row>
    <row r="4274" spans="1:32">
      <c r="A4274" t="s">
        <v>14724</v>
      </c>
      <c r="B4274" t="s">
        <v>19</v>
      </c>
      <c r="C4274">
        <v>0</v>
      </c>
      <c r="D4274">
        <v>0</v>
      </c>
      <c r="E4274">
        <v>0</v>
      </c>
      <c r="F4274">
        <v>0</v>
      </c>
      <c r="G4274">
        <v>0</v>
      </c>
      <c r="H4274">
        <v>0</v>
      </c>
      <c r="I4274">
        <v>0</v>
      </c>
      <c r="J4274">
        <v>0</v>
      </c>
      <c r="K4274">
        <v>0</v>
      </c>
      <c r="L4274">
        <v>0</v>
      </c>
      <c r="M4274">
        <v>0</v>
      </c>
      <c r="N4274">
        <v>0</v>
      </c>
      <c r="O4274">
        <v>0</v>
      </c>
      <c r="P4274">
        <v>0</v>
      </c>
      <c r="Q4274">
        <v>0</v>
      </c>
      <c r="R4274">
        <v>0</v>
      </c>
      <c r="S4274">
        <v>0</v>
      </c>
      <c r="T4274">
        <v>0</v>
      </c>
      <c r="U4274">
        <v>0</v>
      </c>
      <c r="V4274">
        <v>0</v>
      </c>
      <c r="W4274">
        <v>0</v>
      </c>
      <c r="X4274">
        <v>0</v>
      </c>
      <c r="Y4274">
        <v>0</v>
      </c>
      <c r="Z4274">
        <v>0</v>
      </c>
      <c r="AA4274">
        <v>0</v>
      </c>
      <c r="AB4274">
        <v>0</v>
      </c>
      <c r="AC4274">
        <v>0</v>
      </c>
    </row>
    <row r="4275" spans="1:32">
      <c r="A4275" t="s">
        <v>14725</v>
      </c>
      <c r="B4275" t="s">
        <v>19</v>
      </c>
      <c r="C4275">
        <v>0</v>
      </c>
      <c r="D4275">
        <v>0</v>
      </c>
      <c r="E4275">
        <v>0</v>
      </c>
      <c r="F4275">
        <v>0</v>
      </c>
      <c r="G4275">
        <v>0</v>
      </c>
      <c r="H4275">
        <v>0</v>
      </c>
      <c r="I4275">
        <v>0</v>
      </c>
      <c r="J4275">
        <v>0</v>
      </c>
      <c r="K4275">
        <v>0</v>
      </c>
      <c r="L4275">
        <v>0</v>
      </c>
      <c r="M4275">
        <v>0</v>
      </c>
      <c r="N4275">
        <v>0</v>
      </c>
      <c r="O4275">
        <v>0</v>
      </c>
      <c r="P4275">
        <v>0</v>
      </c>
      <c r="Q4275">
        <v>0</v>
      </c>
      <c r="R4275">
        <v>0</v>
      </c>
      <c r="S4275">
        <v>0</v>
      </c>
      <c r="T4275">
        <v>0</v>
      </c>
      <c r="U4275">
        <v>0</v>
      </c>
      <c r="V4275">
        <v>0</v>
      </c>
      <c r="W4275">
        <v>0</v>
      </c>
      <c r="X4275">
        <v>0</v>
      </c>
      <c r="Y4275">
        <v>0</v>
      </c>
      <c r="Z4275">
        <v>0</v>
      </c>
      <c r="AA4275">
        <v>0</v>
      </c>
      <c r="AB4275">
        <v>0</v>
      </c>
      <c r="AC4275">
        <v>0</v>
      </c>
    </row>
    <row r="4276" spans="1:32">
      <c r="A4276" t="s">
        <v>14726</v>
      </c>
      <c r="B4276" t="s">
        <v>19</v>
      </c>
      <c r="C4276">
        <v>0</v>
      </c>
      <c r="D4276">
        <v>0</v>
      </c>
      <c r="E4276">
        <v>0</v>
      </c>
      <c r="F4276">
        <v>0</v>
      </c>
      <c r="G4276">
        <v>0</v>
      </c>
      <c r="H4276">
        <v>0</v>
      </c>
      <c r="I4276">
        <v>0</v>
      </c>
      <c r="J4276">
        <v>0</v>
      </c>
      <c r="K4276">
        <v>0</v>
      </c>
      <c r="L4276">
        <v>0</v>
      </c>
      <c r="M4276">
        <v>0</v>
      </c>
      <c r="N4276">
        <v>0</v>
      </c>
      <c r="O4276">
        <v>0</v>
      </c>
      <c r="P4276">
        <v>0</v>
      </c>
      <c r="Q4276">
        <v>0</v>
      </c>
      <c r="R4276">
        <v>0</v>
      </c>
      <c r="S4276">
        <v>0</v>
      </c>
      <c r="T4276">
        <v>0</v>
      </c>
      <c r="U4276">
        <v>0</v>
      </c>
      <c r="V4276">
        <v>0</v>
      </c>
      <c r="W4276">
        <v>0</v>
      </c>
      <c r="X4276">
        <v>0</v>
      </c>
      <c r="Y4276">
        <v>0</v>
      </c>
      <c r="Z4276">
        <v>0</v>
      </c>
      <c r="AA4276">
        <v>0</v>
      </c>
      <c r="AB4276">
        <v>0</v>
      </c>
      <c r="AC4276">
        <v>0</v>
      </c>
    </row>
    <row r="4277" spans="1:32">
      <c r="A4277" t="s">
        <v>14727</v>
      </c>
      <c r="B4277" t="s">
        <v>19</v>
      </c>
      <c r="C4277">
        <v>0</v>
      </c>
      <c r="D4277">
        <v>0</v>
      </c>
      <c r="E4277">
        <v>0</v>
      </c>
      <c r="F4277">
        <v>0</v>
      </c>
      <c r="G4277">
        <v>0</v>
      </c>
      <c r="H4277">
        <v>0</v>
      </c>
      <c r="I4277">
        <v>0</v>
      </c>
      <c r="J4277">
        <v>0</v>
      </c>
      <c r="K4277">
        <v>0</v>
      </c>
      <c r="L4277">
        <v>0</v>
      </c>
      <c r="M4277">
        <v>0</v>
      </c>
      <c r="N4277">
        <v>0</v>
      </c>
      <c r="O4277">
        <v>0</v>
      </c>
      <c r="P4277">
        <v>0</v>
      </c>
      <c r="Q4277">
        <v>0</v>
      </c>
      <c r="R4277">
        <v>0</v>
      </c>
      <c r="S4277">
        <v>0</v>
      </c>
      <c r="T4277">
        <v>0</v>
      </c>
      <c r="U4277">
        <v>0</v>
      </c>
      <c r="V4277">
        <v>0</v>
      </c>
      <c r="W4277">
        <v>0</v>
      </c>
      <c r="X4277">
        <v>0</v>
      </c>
      <c r="Y4277">
        <v>0</v>
      </c>
      <c r="Z4277">
        <v>0</v>
      </c>
      <c r="AA4277">
        <v>0</v>
      </c>
      <c r="AB4277">
        <v>0</v>
      </c>
      <c r="AC4277">
        <v>0</v>
      </c>
    </row>
    <row r="4278" spans="1:32">
      <c r="A4278" t="s">
        <v>14728</v>
      </c>
      <c r="B4278" t="s">
        <v>19</v>
      </c>
      <c r="C4278">
        <v>0</v>
      </c>
      <c r="D4278">
        <v>0</v>
      </c>
      <c r="E4278">
        <v>0</v>
      </c>
      <c r="F4278">
        <v>0</v>
      </c>
      <c r="G4278">
        <v>0</v>
      </c>
      <c r="H4278">
        <v>0</v>
      </c>
      <c r="I4278">
        <v>0</v>
      </c>
      <c r="J4278">
        <v>0</v>
      </c>
      <c r="K4278">
        <v>0</v>
      </c>
      <c r="L4278">
        <v>0</v>
      </c>
      <c r="M4278">
        <v>0</v>
      </c>
      <c r="N4278">
        <v>0</v>
      </c>
      <c r="O4278">
        <v>0</v>
      </c>
      <c r="P4278">
        <v>0</v>
      </c>
      <c r="Q4278">
        <v>0</v>
      </c>
      <c r="R4278">
        <v>0</v>
      </c>
      <c r="S4278">
        <v>0</v>
      </c>
      <c r="T4278">
        <v>0</v>
      </c>
      <c r="U4278">
        <v>0</v>
      </c>
      <c r="V4278">
        <v>0</v>
      </c>
      <c r="W4278">
        <v>0</v>
      </c>
      <c r="X4278">
        <v>0</v>
      </c>
      <c r="Y4278">
        <v>0</v>
      </c>
      <c r="Z4278">
        <v>0</v>
      </c>
      <c r="AA4278">
        <v>0</v>
      </c>
      <c r="AB4278">
        <v>0</v>
      </c>
      <c r="AC4278">
        <v>0</v>
      </c>
    </row>
    <row r="4279" spans="1:32">
      <c r="A4279" t="s">
        <v>14729</v>
      </c>
      <c r="B4279" t="s">
        <v>19</v>
      </c>
      <c r="C4279">
        <v>0</v>
      </c>
      <c r="D4279">
        <v>0</v>
      </c>
      <c r="E4279">
        <v>0</v>
      </c>
      <c r="F4279">
        <v>0</v>
      </c>
      <c r="G4279">
        <v>0</v>
      </c>
      <c r="H4279">
        <v>0</v>
      </c>
      <c r="I4279">
        <v>0</v>
      </c>
      <c r="J4279">
        <v>0</v>
      </c>
      <c r="K4279">
        <v>0</v>
      </c>
      <c r="L4279">
        <v>0</v>
      </c>
      <c r="M4279">
        <v>0</v>
      </c>
      <c r="N4279">
        <v>0</v>
      </c>
      <c r="O4279">
        <v>0</v>
      </c>
      <c r="P4279">
        <v>0</v>
      </c>
      <c r="Q4279">
        <v>0</v>
      </c>
      <c r="R4279">
        <v>0</v>
      </c>
      <c r="S4279">
        <v>0</v>
      </c>
      <c r="T4279">
        <v>0</v>
      </c>
      <c r="U4279">
        <v>0</v>
      </c>
      <c r="V4279">
        <v>0</v>
      </c>
      <c r="W4279">
        <v>0</v>
      </c>
      <c r="X4279">
        <v>0</v>
      </c>
      <c r="Y4279">
        <v>0</v>
      </c>
      <c r="Z4279">
        <v>0</v>
      </c>
      <c r="AA4279">
        <v>0</v>
      </c>
      <c r="AB4279">
        <v>0</v>
      </c>
      <c r="AC4279">
        <v>0</v>
      </c>
    </row>
    <row r="4280" spans="1:32">
      <c r="A4280" t="s">
        <v>14730</v>
      </c>
      <c r="B4280" t="s">
        <v>19</v>
      </c>
      <c r="C4280">
        <v>0</v>
      </c>
      <c r="D4280">
        <v>0</v>
      </c>
      <c r="E4280">
        <v>0</v>
      </c>
      <c r="F4280">
        <v>0</v>
      </c>
      <c r="G4280">
        <v>0</v>
      </c>
      <c r="H4280">
        <v>0</v>
      </c>
      <c r="I4280">
        <v>0</v>
      </c>
      <c r="J4280">
        <v>0</v>
      </c>
      <c r="K4280">
        <v>0</v>
      </c>
      <c r="L4280">
        <v>0</v>
      </c>
      <c r="M4280">
        <v>0</v>
      </c>
      <c r="N4280">
        <v>0</v>
      </c>
      <c r="O4280">
        <v>0</v>
      </c>
      <c r="P4280">
        <v>0</v>
      </c>
      <c r="Q4280">
        <v>0</v>
      </c>
      <c r="R4280">
        <v>0</v>
      </c>
      <c r="S4280">
        <v>0</v>
      </c>
      <c r="T4280">
        <v>0</v>
      </c>
      <c r="U4280">
        <v>0</v>
      </c>
      <c r="V4280">
        <v>0</v>
      </c>
      <c r="W4280">
        <v>0</v>
      </c>
      <c r="X4280">
        <v>0</v>
      </c>
      <c r="Y4280">
        <v>0</v>
      </c>
      <c r="Z4280">
        <v>0</v>
      </c>
      <c r="AA4280">
        <v>0</v>
      </c>
      <c r="AB4280">
        <v>0</v>
      </c>
      <c r="AC4280">
        <v>0</v>
      </c>
    </row>
    <row r="4281" spans="1:32">
      <c r="A4281" t="s">
        <v>14731</v>
      </c>
      <c r="B4281" t="s">
        <v>19</v>
      </c>
      <c r="C4281">
        <v>0</v>
      </c>
      <c r="D4281">
        <v>0</v>
      </c>
      <c r="E4281">
        <v>0</v>
      </c>
      <c r="F4281">
        <v>0</v>
      </c>
      <c r="G4281">
        <v>0</v>
      </c>
      <c r="H4281">
        <v>0</v>
      </c>
      <c r="I4281">
        <v>0</v>
      </c>
      <c r="J4281">
        <v>0</v>
      </c>
      <c r="K4281">
        <v>0</v>
      </c>
      <c r="L4281">
        <v>0</v>
      </c>
      <c r="M4281">
        <v>0</v>
      </c>
      <c r="N4281">
        <v>0</v>
      </c>
      <c r="O4281">
        <v>0</v>
      </c>
      <c r="P4281">
        <v>0</v>
      </c>
      <c r="Q4281">
        <v>0</v>
      </c>
      <c r="R4281">
        <v>0</v>
      </c>
      <c r="S4281">
        <v>0</v>
      </c>
      <c r="T4281">
        <v>0</v>
      </c>
      <c r="U4281">
        <v>0</v>
      </c>
      <c r="V4281">
        <v>0</v>
      </c>
      <c r="W4281">
        <v>0</v>
      </c>
      <c r="X4281">
        <v>0</v>
      </c>
      <c r="Y4281">
        <v>0</v>
      </c>
      <c r="Z4281">
        <v>0</v>
      </c>
      <c r="AA4281">
        <v>0</v>
      </c>
      <c r="AB4281">
        <v>0</v>
      </c>
      <c r="AC4281">
        <v>0</v>
      </c>
    </row>
    <row r="4282" spans="1:32">
      <c r="A4282" t="s">
        <v>14732</v>
      </c>
      <c r="B4282" t="s">
        <v>19</v>
      </c>
      <c r="C4282">
        <v>0</v>
      </c>
      <c r="D4282">
        <v>0</v>
      </c>
      <c r="E4282">
        <v>0</v>
      </c>
      <c r="F4282">
        <v>0</v>
      </c>
      <c r="G4282">
        <v>0</v>
      </c>
      <c r="H4282">
        <v>0</v>
      </c>
      <c r="I4282">
        <v>0</v>
      </c>
      <c r="J4282">
        <v>0</v>
      </c>
      <c r="K4282">
        <v>0</v>
      </c>
      <c r="L4282">
        <v>0</v>
      </c>
      <c r="M4282">
        <v>0</v>
      </c>
      <c r="N4282">
        <v>0</v>
      </c>
      <c r="O4282">
        <v>0</v>
      </c>
      <c r="P4282">
        <v>0</v>
      </c>
      <c r="Q4282">
        <v>0</v>
      </c>
      <c r="R4282">
        <v>0</v>
      </c>
      <c r="S4282">
        <v>0</v>
      </c>
      <c r="T4282">
        <v>0</v>
      </c>
      <c r="U4282">
        <v>0</v>
      </c>
      <c r="V4282">
        <v>0</v>
      </c>
      <c r="W4282">
        <v>0</v>
      </c>
      <c r="X4282">
        <v>0</v>
      </c>
      <c r="Y4282">
        <v>0</v>
      </c>
      <c r="Z4282">
        <v>0</v>
      </c>
      <c r="AA4282">
        <v>0</v>
      </c>
      <c r="AB4282">
        <v>0</v>
      </c>
      <c r="AC4282">
        <v>0</v>
      </c>
    </row>
    <row r="4283" spans="1:32">
      <c r="A4283" t="s">
        <v>14733</v>
      </c>
      <c r="B4283" t="s">
        <v>19</v>
      </c>
      <c r="C4283">
        <v>0</v>
      </c>
      <c r="D4283">
        <v>0</v>
      </c>
      <c r="E4283">
        <v>0</v>
      </c>
      <c r="F4283">
        <v>0</v>
      </c>
      <c r="G4283">
        <v>0</v>
      </c>
      <c r="H4283">
        <v>0</v>
      </c>
      <c r="I4283">
        <v>0</v>
      </c>
      <c r="J4283">
        <v>0</v>
      </c>
      <c r="K4283">
        <v>0</v>
      </c>
      <c r="L4283">
        <v>0</v>
      </c>
      <c r="M4283">
        <v>0</v>
      </c>
      <c r="N4283">
        <v>0</v>
      </c>
      <c r="O4283">
        <v>0</v>
      </c>
      <c r="P4283">
        <v>0</v>
      </c>
      <c r="Q4283">
        <v>0</v>
      </c>
      <c r="R4283">
        <v>0</v>
      </c>
      <c r="S4283">
        <v>0</v>
      </c>
      <c r="T4283">
        <v>0</v>
      </c>
      <c r="U4283">
        <v>0</v>
      </c>
      <c r="V4283">
        <v>0</v>
      </c>
      <c r="W4283">
        <v>0</v>
      </c>
      <c r="X4283">
        <v>0</v>
      </c>
      <c r="Y4283">
        <v>0</v>
      </c>
      <c r="Z4283">
        <v>0</v>
      </c>
      <c r="AA4283">
        <v>0</v>
      </c>
      <c r="AB4283">
        <v>0</v>
      </c>
      <c r="AC4283">
        <v>0</v>
      </c>
    </row>
    <row r="4284" spans="1:32">
      <c r="A4284" t="s">
        <v>14734</v>
      </c>
      <c r="B4284" t="s">
        <v>19</v>
      </c>
      <c r="C4284">
        <v>0</v>
      </c>
      <c r="D4284">
        <v>0</v>
      </c>
      <c r="E4284">
        <v>0</v>
      </c>
      <c r="F4284">
        <v>0</v>
      </c>
      <c r="G4284">
        <v>0</v>
      </c>
      <c r="H4284">
        <v>0</v>
      </c>
      <c r="I4284">
        <v>0</v>
      </c>
      <c r="J4284">
        <v>0</v>
      </c>
      <c r="K4284">
        <v>0</v>
      </c>
      <c r="L4284">
        <v>0</v>
      </c>
      <c r="M4284">
        <v>0</v>
      </c>
      <c r="N4284">
        <v>0</v>
      </c>
      <c r="O4284">
        <v>0</v>
      </c>
      <c r="P4284">
        <v>0</v>
      </c>
      <c r="Q4284">
        <v>0</v>
      </c>
      <c r="R4284">
        <v>0</v>
      </c>
      <c r="S4284">
        <v>0</v>
      </c>
      <c r="T4284">
        <v>0</v>
      </c>
      <c r="U4284">
        <v>0</v>
      </c>
      <c r="V4284">
        <v>0</v>
      </c>
      <c r="W4284">
        <v>0</v>
      </c>
      <c r="X4284">
        <v>0</v>
      </c>
      <c r="Y4284">
        <v>0</v>
      </c>
      <c r="Z4284">
        <v>0</v>
      </c>
      <c r="AA4284">
        <v>0</v>
      </c>
      <c r="AB4284">
        <v>0</v>
      </c>
      <c r="AC4284">
        <v>0</v>
      </c>
    </row>
    <row r="4285" spans="1:32">
      <c r="A4285" t="s">
        <v>14735</v>
      </c>
      <c r="B4285" t="s">
        <v>19</v>
      </c>
      <c r="C4285">
        <v>0</v>
      </c>
      <c r="D4285">
        <v>0</v>
      </c>
      <c r="E4285">
        <v>0</v>
      </c>
      <c r="F4285">
        <v>0</v>
      </c>
      <c r="G4285">
        <v>0</v>
      </c>
      <c r="H4285">
        <v>0</v>
      </c>
      <c r="I4285">
        <v>0</v>
      </c>
      <c r="J4285">
        <v>0</v>
      </c>
      <c r="K4285">
        <v>0</v>
      </c>
      <c r="L4285">
        <v>0</v>
      </c>
      <c r="M4285">
        <v>0</v>
      </c>
      <c r="N4285">
        <v>0</v>
      </c>
      <c r="O4285">
        <v>0</v>
      </c>
      <c r="P4285">
        <v>0</v>
      </c>
      <c r="Q4285">
        <v>0</v>
      </c>
      <c r="R4285">
        <v>0</v>
      </c>
      <c r="S4285">
        <v>0</v>
      </c>
      <c r="T4285">
        <v>0</v>
      </c>
      <c r="U4285">
        <v>0</v>
      </c>
      <c r="V4285">
        <v>0</v>
      </c>
      <c r="W4285">
        <v>0</v>
      </c>
      <c r="X4285">
        <v>0</v>
      </c>
      <c r="Y4285">
        <v>0</v>
      </c>
      <c r="Z4285">
        <v>0</v>
      </c>
      <c r="AA4285">
        <v>0</v>
      </c>
      <c r="AB4285">
        <v>0</v>
      </c>
      <c r="AC4285">
        <v>0</v>
      </c>
    </row>
    <row r="4286" spans="1:32">
      <c r="A4286" t="s">
        <v>14736</v>
      </c>
      <c r="B4286" t="s">
        <v>19</v>
      </c>
      <c r="C4286">
        <v>0</v>
      </c>
      <c r="D4286">
        <v>0</v>
      </c>
      <c r="E4286">
        <v>0</v>
      </c>
      <c r="F4286">
        <v>0</v>
      </c>
      <c r="G4286">
        <v>0</v>
      </c>
      <c r="H4286">
        <v>0</v>
      </c>
      <c r="I4286">
        <v>0</v>
      </c>
      <c r="J4286">
        <v>0</v>
      </c>
      <c r="K4286">
        <v>0</v>
      </c>
      <c r="L4286">
        <v>0</v>
      </c>
      <c r="M4286">
        <v>0</v>
      </c>
      <c r="N4286">
        <v>0</v>
      </c>
      <c r="O4286">
        <v>0</v>
      </c>
      <c r="P4286">
        <v>0</v>
      </c>
      <c r="Q4286">
        <v>0</v>
      </c>
      <c r="R4286">
        <v>0</v>
      </c>
      <c r="S4286">
        <v>0</v>
      </c>
      <c r="T4286">
        <v>0</v>
      </c>
      <c r="U4286">
        <v>0</v>
      </c>
      <c r="V4286">
        <v>0</v>
      </c>
      <c r="W4286">
        <v>0</v>
      </c>
      <c r="X4286">
        <v>0</v>
      </c>
      <c r="Y4286">
        <v>0</v>
      </c>
      <c r="Z4286">
        <v>0</v>
      </c>
      <c r="AA4286">
        <v>0</v>
      </c>
      <c r="AB4286">
        <v>0</v>
      </c>
      <c r="AC4286">
        <v>0</v>
      </c>
      <c r="AD4286" s="2"/>
      <c r="AE4286" s="2"/>
      <c r="AF4286" s="2"/>
    </row>
    <row r="4287" spans="1:32">
      <c r="A4287" t="s">
        <v>14737</v>
      </c>
      <c r="B4287" t="s">
        <v>19</v>
      </c>
      <c r="C4287">
        <v>0</v>
      </c>
      <c r="D4287">
        <v>0</v>
      </c>
      <c r="E4287">
        <v>0</v>
      </c>
      <c r="F4287">
        <v>0</v>
      </c>
      <c r="G4287">
        <v>0</v>
      </c>
      <c r="H4287">
        <v>0</v>
      </c>
      <c r="I4287">
        <v>0</v>
      </c>
      <c r="J4287">
        <v>0</v>
      </c>
      <c r="K4287">
        <v>0</v>
      </c>
      <c r="L4287">
        <v>0</v>
      </c>
      <c r="M4287">
        <v>0</v>
      </c>
      <c r="N4287">
        <v>0</v>
      </c>
      <c r="O4287">
        <v>0</v>
      </c>
      <c r="P4287">
        <v>0</v>
      </c>
      <c r="Q4287">
        <v>0</v>
      </c>
      <c r="R4287">
        <v>0</v>
      </c>
      <c r="S4287">
        <v>0</v>
      </c>
      <c r="T4287">
        <v>0</v>
      </c>
      <c r="U4287">
        <v>0</v>
      </c>
      <c r="V4287">
        <v>0</v>
      </c>
      <c r="W4287">
        <v>0</v>
      </c>
      <c r="X4287">
        <v>0</v>
      </c>
      <c r="Y4287">
        <v>0</v>
      </c>
      <c r="Z4287">
        <v>0</v>
      </c>
      <c r="AA4287">
        <v>0</v>
      </c>
      <c r="AB4287">
        <v>0</v>
      </c>
      <c r="AC4287">
        <v>0</v>
      </c>
      <c r="AD4287" s="2"/>
      <c r="AE4287" s="2"/>
      <c r="AF4287" s="2"/>
    </row>
    <row r="4288" spans="1:32">
      <c r="A4288" t="s">
        <v>14738</v>
      </c>
      <c r="B4288" t="s">
        <v>19</v>
      </c>
      <c r="C4288">
        <v>0</v>
      </c>
      <c r="D4288">
        <v>0</v>
      </c>
      <c r="E4288">
        <v>0</v>
      </c>
      <c r="F4288">
        <v>0</v>
      </c>
      <c r="G4288">
        <v>0</v>
      </c>
      <c r="H4288">
        <v>0</v>
      </c>
      <c r="I4288">
        <v>0</v>
      </c>
      <c r="J4288">
        <v>0</v>
      </c>
      <c r="K4288">
        <v>0</v>
      </c>
      <c r="L4288">
        <v>0</v>
      </c>
      <c r="M4288">
        <v>0</v>
      </c>
      <c r="N4288">
        <v>0</v>
      </c>
      <c r="O4288">
        <v>0</v>
      </c>
      <c r="P4288">
        <v>0</v>
      </c>
      <c r="Q4288">
        <v>0</v>
      </c>
      <c r="R4288">
        <v>0</v>
      </c>
      <c r="S4288">
        <v>0</v>
      </c>
      <c r="T4288">
        <v>0</v>
      </c>
      <c r="U4288">
        <v>0</v>
      </c>
      <c r="V4288">
        <v>0</v>
      </c>
      <c r="W4288">
        <v>0</v>
      </c>
      <c r="X4288">
        <v>0</v>
      </c>
      <c r="Y4288">
        <v>0</v>
      </c>
      <c r="Z4288">
        <v>0</v>
      </c>
      <c r="AA4288">
        <v>0</v>
      </c>
      <c r="AB4288">
        <v>0</v>
      </c>
      <c r="AC4288">
        <v>0</v>
      </c>
      <c r="AD4288" s="2"/>
      <c r="AE4288" s="2"/>
      <c r="AF4288" s="2"/>
    </row>
    <row r="4289" spans="1:32">
      <c r="A4289" t="s">
        <v>14739</v>
      </c>
      <c r="B4289" t="s">
        <v>19</v>
      </c>
      <c r="C4289">
        <v>0</v>
      </c>
      <c r="D4289">
        <v>0</v>
      </c>
      <c r="E4289">
        <v>0</v>
      </c>
      <c r="F4289">
        <v>0</v>
      </c>
      <c r="G4289">
        <v>0</v>
      </c>
      <c r="H4289">
        <v>0</v>
      </c>
      <c r="I4289">
        <v>0</v>
      </c>
      <c r="J4289">
        <v>0</v>
      </c>
      <c r="K4289">
        <v>0</v>
      </c>
      <c r="L4289">
        <v>0</v>
      </c>
      <c r="M4289">
        <v>0</v>
      </c>
      <c r="N4289">
        <v>0</v>
      </c>
      <c r="O4289">
        <v>0</v>
      </c>
      <c r="P4289">
        <v>0</v>
      </c>
      <c r="Q4289">
        <v>0</v>
      </c>
      <c r="R4289">
        <v>0</v>
      </c>
      <c r="S4289">
        <v>0</v>
      </c>
      <c r="T4289">
        <v>0</v>
      </c>
      <c r="U4289">
        <v>0</v>
      </c>
      <c r="V4289">
        <v>0</v>
      </c>
      <c r="W4289">
        <v>0</v>
      </c>
      <c r="X4289">
        <v>0</v>
      </c>
      <c r="Y4289">
        <v>0</v>
      </c>
      <c r="Z4289">
        <v>0</v>
      </c>
      <c r="AA4289">
        <v>0</v>
      </c>
      <c r="AB4289">
        <v>0</v>
      </c>
      <c r="AC4289">
        <v>0</v>
      </c>
      <c r="AD4289" s="2"/>
      <c r="AE4289" s="2"/>
      <c r="AF4289" s="2"/>
    </row>
    <row r="4290" spans="1:32">
      <c r="A4290" t="s">
        <v>14740</v>
      </c>
      <c r="B4290" t="s">
        <v>19</v>
      </c>
      <c r="C4290">
        <v>0</v>
      </c>
      <c r="D4290">
        <v>0</v>
      </c>
      <c r="E4290">
        <v>0</v>
      </c>
      <c r="F4290">
        <v>0</v>
      </c>
      <c r="G4290">
        <v>0</v>
      </c>
      <c r="H4290">
        <v>0</v>
      </c>
      <c r="I4290">
        <v>0</v>
      </c>
      <c r="J4290">
        <v>0</v>
      </c>
      <c r="K4290">
        <v>0</v>
      </c>
      <c r="L4290">
        <v>0</v>
      </c>
      <c r="M4290">
        <v>0</v>
      </c>
      <c r="N4290">
        <v>0</v>
      </c>
      <c r="O4290">
        <v>0</v>
      </c>
      <c r="P4290">
        <v>0</v>
      </c>
      <c r="Q4290">
        <v>0</v>
      </c>
      <c r="R4290">
        <v>0</v>
      </c>
      <c r="S4290">
        <v>0</v>
      </c>
      <c r="T4290">
        <v>0</v>
      </c>
      <c r="U4290">
        <v>0</v>
      </c>
      <c r="V4290">
        <v>0</v>
      </c>
      <c r="W4290">
        <v>0</v>
      </c>
      <c r="X4290">
        <v>0</v>
      </c>
      <c r="Y4290">
        <v>0</v>
      </c>
      <c r="Z4290">
        <v>0</v>
      </c>
      <c r="AA4290">
        <v>0</v>
      </c>
      <c r="AB4290">
        <v>0</v>
      </c>
      <c r="AC4290">
        <v>0</v>
      </c>
      <c r="AD4290" s="2"/>
      <c r="AE4290" s="2"/>
      <c r="AF4290" s="2"/>
    </row>
    <row r="4291" spans="1:32">
      <c r="A4291" t="s">
        <v>14741</v>
      </c>
      <c r="B4291" t="s">
        <v>19</v>
      </c>
      <c r="C4291">
        <v>0</v>
      </c>
      <c r="D4291">
        <v>0</v>
      </c>
      <c r="E4291">
        <v>0</v>
      </c>
      <c r="F4291">
        <v>0</v>
      </c>
      <c r="G4291">
        <v>0</v>
      </c>
      <c r="H4291">
        <v>0</v>
      </c>
      <c r="I4291">
        <v>0</v>
      </c>
      <c r="J4291">
        <v>0</v>
      </c>
      <c r="K4291">
        <v>0</v>
      </c>
      <c r="L4291">
        <v>0</v>
      </c>
      <c r="M4291">
        <v>0</v>
      </c>
      <c r="N4291">
        <v>0</v>
      </c>
      <c r="O4291">
        <v>0</v>
      </c>
      <c r="P4291">
        <v>0</v>
      </c>
      <c r="Q4291">
        <v>0</v>
      </c>
      <c r="R4291">
        <v>0</v>
      </c>
      <c r="S4291">
        <v>0</v>
      </c>
      <c r="T4291">
        <v>0</v>
      </c>
      <c r="U4291">
        <v>0</v>
      </c>
      <c r="V4291">
        <v>0</v>
      </c>
      <c r="W4291">
        <v>0</v>
      </c>
      <c r="X4291">
        <v>0</v>
      </c>
      <c r="Y4291">
        <v>0</v>
      </c>
      <c r="Z4291">
        <v>0</v>
      </c>
      <c r="AA4291">
        <v>0</v>
      </c>
      <c r="AB4291">
        <v>0</v>
      </c>
      <c r="AC4291">
        <v>0</v>
      </c>
      <c r="AD4291" s="2"/>
      <c r="AE4291" s="2"/>
      <c r="AF4291" s="2"/>
    </row>
    <row r="4292" spans="1:32">
      <c r="A4292" t="s">
        <v>14742</v>
      </c>
      <c r="B4292" t="s">
        <v>19</v>
      </c>
      <c r="C4292">
        <v>0</v>
      </c>
      <c r="D4292">
        <v>0</v>
      </c>
      <c r="E4292">
        <v>0</v>
      </c>
      <c r="F4292">
        <v>0</v>
      </c>
      <c r="G4292">
        <v>0</v>
      </c>
      <c r="H4292">
        <v>0</v>
      </c>
      <c r="I4292">
        <v>0</v>
      </c>
      <c r="J4292">
        <v>0</v>
      </c>
      <c r="K4292">
        <v>0</v>
      </c>
      <c r="L4292">
        <v>0</v>
      </c>
      <c r="M4292">
        <v>0</v>
      </c>
      <c r="N4292">
        <v>0</v>
      </c>
      <c r="O4292">
        <v>0</v>
      </c>
      <c r="P4292">
        <v>0</v>
      </c>
      <c r="Q4292">
        <v>0</v>
      </c>
      <c r="R4292">
        <v>0</v>
      </c>
      <c r="S4292">
        <v>0</v>
      </c>
      <c r="T4292">
        <v>0</v>
      </c>
      <c r="U4292">
        <v>0</v>
      </c>
      <c r="V4292">
        <v>0</v>
      </c>
      <c r="W4292">
        <v>0</v>
      </c>
      <c r="X4292">
        <v>0</v>
      </c>
      <c r="Y4292">
        <v>0</v>
      </c>
      <c r="Z4292">
        <v>0</v>
      </c>
      <c r="AA4292">
        <v>0</v>
      </c>
      <c r="AB4292">
        <v>0</v>
      </c>
      <c r="AC4292">
        <v>0</v>
      </c>
      <c r="AD4292" s="2"/>
      <c r="AE4292" s="2"/>
      <c r="AF4292" s="2"/>
    </row>
    <row r="4293" spans="1:32">
      <c r="A4293" t="s">
        <v>14743</v>
      </c>
      <c r="B4293" t="s">
        <v>19</v>
      </c>
      <c r="C4293">
        <v>0</v>
      </c>
      <c r="D4293">
        <v>0</v>
      </c>
      <c r="E4293">
        <v>0</v>
      </c>
      <c r="F4293">
        <v>0</v>
      </c>
      <c r="G4293">
        <v>0</v>
      </c>
      <c r="H4293">
        <v>0</v>
      </c>
      <c r="I4293">
        <v>0</v>
      </c>
      <c r="J4293">
        <v>0</v>
      </c>
      <c r="K4293">
        <v>0</v>
      </c>
      <c r="L4293">
        <v>0</v>
      </c>
      <c r="M4293">
        <v>0</v>
      </c>
      <c r="N4293">
        <v>0</v>
      </c>
      <c r="O4293">
        <v>0</v>
      </c>
      <c r="P4293">
        <v>0</v>
      </c>
      <c r="Q4293">
        <v>0</v>
      </c>
      <c r="R4293">
        <v>0</v>
      </c>
      <c r="S4293">
        <v>0</v>
      </c>
      <c r="T4293">
        <v>0</v>
      </c>
      <c r="U4293">
        <v>0</v>
      </c>
      <c r="V4293">
        <v>0</v>
      </c>
      <c r="W4293">
        <v>0</v>
      </c>
      <c r="X4293">
        <v>0</v>
      </c>
      <c r="Y4293">
        <v>0</v>
      </c>
      <c r="Z4293">
        <v>0</v>
      </c>
      <c r="AA4293">
        <v>0</v>
      </c>
      <c r="AB4293">
        <v>0</v>
      </c>
      <c r="AC4293">
        <v>0</v>
      </c>
    </row>
    <row r="4294" spans="1:32">
      <c r="A4294" t="s">
        <v>14744</v>
      </c>
      <c r="B4294" t="s">
        <v>19</v>
      </c>
      <c r="C4294">
        <v>0</v>
      </c>
      <c r="D4294">
        <v>0</v>
      </c>
      <c r="E4294">
        <v>0</v>
      </c>
      <c r="F4294">
        <v>0</v>
      </c>
      <c r="G4294">
        <v>0</v>
      </c>
      <c r="H4294">
        <v>0</v>
      </c>
      <c r="I4294">
        <v>0</v>
      </c>
      <c r="J4294">
        <v>0</v>
      </c>
      <c r="K4294">
        <v>0</v>
      </c>
      <c r="L4294">
        <v>0</v>
      </c>
      <c r="M4294">
        <v>0</v>
      </c>
      <c r="N4294">
        <v>0</v>
      </c>
      <c r="O4294">
        <v>0</v>
      </c>
      <c r="P4294">
        <v>0</v>
      </c>
      <c r="Q4294">
        <v>0</v>
      </c>
      <c r="R4294">
        <v>0</v>
      </c>
      <c r="S4294">
        <v>0</v>
      </c>
      <c r="T4294">
        <v>0</v>
      </c>
      <c r="U4294">
        <v>0</v>
      </c>
      <c r="V4294">
        <v>0</v>
      </c>
      <c r="W4294">
        <v>0</v>
      </c>
      <c r="X4294">
        <v>0</v>
      </c>
      <c r="Y4294">
        <v>0</v>
      </c>
      <c r="Z4294">
        <v>0</v>
      </c>
      <c r="AA4294">
        <v>0</v>
      </c>
      <c r="AB4294">
        <v>0</v>
      </c>
      <c r="AC4294">
        <v>0</v>
      </c>
    </row>
    <row r="4295" spans="1:32">
      <c r="A4295" t="s">
        <v>14745</v>
      </c>
      <c r="B4295" t="s">
        <v>19</v>
      </c>
      <c r="C4295">
        <v>0</v>
      </c>
      <c r="D4295">
        <v>0</v>
      </c>
      <c r="E4295">
        <v>0</v>
      </c>
      <c r="F4295">
        <v>0</v>
      </c>
      <c r="G4295">
        <v>0</v>
      </c>
      <c r="H4295">
        <v>0</v>
      </c>
      <c r="I4295">
        <v>0</v>
      </c>
      <c r="J4295">
        <v>0</v>
      </c>
      <c r="K4295">
        <v>0</v>
      </c>
      <c r="L4295">
        <v>0</v>
      </c>
      <c r="M4295">
        <v>0</v>
      </c>
      <c r="N4295">
        <v>0</v>
      </c>
      <c r="O4295">
        <v>0</v>
      </c>
      <c r="P4295">
        <v>0</v>
      </c>
      <c r="Q4295">
        <v>0</v>
      </c>
      <c r="R4295">
        <v>0</v>
      </c>
      <c r="S4295">
        <v>0</v>
      </c>
      <c r="T4295">
        <v>0</v>
      </c>
      <c r="U4295">
        <v>0</v>
      </c>
      <c r="V4295">
        <v>0</v>
      </c>
      <c r="W4295">
        <v>0</v>
      </c>
      <c r="X4295">
        <v>0</v>
      </c>
      <c r="Y4295">
        <v>0</v>
      </c>
      <c r="Z4295">
        <v>0</v>
      </c>
      <c r="AA4295">
        <v>0</v>
      </c>
      <c r="AB4295">
        <v>0</v>
      </c>
      <c r="AC4295">
        <v>0</v>
      </c>
      <c r="AD4295" s="2"/>
      <c r="AE4295" s="2"/>
      <c r="AF4295" s="2"/>
    </row>
    <row r="4296" spans="1:32">
      <c r="A4296" t="s">
        <v>14746</v>
      </c>
      <c r="B4296" t="s">
        <v>19</v>
      </c>
      <c r="C4296">
        <v>0</v>
      </c>
      <c r="D4296">
        <v>0</v>
      </c>
      <c r="E4296">
        <v>0</v>
      </c>
      <c r="F4296">
        <v>0</v>
      </c>
      <c r="G4296">
        <v>0</v>
      </c>
      <c r="H4296">
        <v>0</v>
      </c>
      <c r="I4296">
        <v>0</v>
      </c>
      <c r="J4296">
        <v>0</v>
      </c>
      <c r="K4296">
        <v>0</v>
      </c>
      <c r="L4296">
        <v>0</v>
      </c>
      <c r="M4296">
        <v>0</v>
      </c>
      <c r="N4296">
        <v>0</v>
      </c>
      <c r="O4296">
        <v>0</v>
      </c>
      <c r="P4296">
        <v>0</v>
      </c>
      <c r="Q4296">
        <v>0</v>
      </c>
      <c r="R4296">
        <v>0</v>
      </c>
      <c r="S4296">
        <v>0</v>
      </c>
      <c r="T4296">
        <v>0</v>
      </c>
      <c r="U4296">
        <v>0</v>
      </c>
      <c r="V4296">
        <v>0</v>
      </c>
      <c r="W4296">
        <v>0</v>
      </c>
      <c r="X4296">
        <v>0</v>
      </c>
      <c r="Y4296">
        <v>0</v>
      </c>
      <c r="Z4296">
        <v>0</v>
      </c>
      <c r="AA4296">
        <v>0</v>
      </c>
      <c r="AB4296">
        <v>0</v>
      </c>
      <c r="AC4296">
        <v>0</v>
      </c>
      <c r="AD4296" s="2"/>
      <c r="AE4296" s="2"/>
      <c r="AF4296" s="2"/>
    </row>
    <row r="4297" spans="1:32">
      <c r="A4297" t="s">
        <v>14747</v>
      </c>
      <c r="B4297" t="s">
        <v>19</v>
      </c>
      <c r="C4297">
        <v>0</v>
      </c>
      <c r="D4297">
        <v>0</v>
      </c>
      <c r="E4297">
        <v>0</v>
      </c>
      <c r="F4297">
        <v>0</v>
      </c>
      <c r="G4297">
        <v>0</v>
      </c>
      <c r="H4297">
        <v>0</v>
      </c>
      <c r="I4297">
        <v>0</v>
      </c>
      <c r="J4297">
        <v>0</v>
      </c>
      <c r="K4297">
        <v>0</v>
      </c>
      <c r="L4297">
        <v>0</v>
      </c>
      <c r="M4297">
        <v>0</v>
      </c>
      <c r="N4297">
        <v>0</v>
      </c>
      <c r="O4297">
        <v>0</v>
      </c>
      <c r="P4297">
        <v>0</v>
      </c>
      <c r="Q4297">
        <v>0</v>
      </c>
      <c r="R4297">
        <v>0</v>
      </c>
      <c r="S4297">
        <v>0</v>
      </c>
      <c r="T4297">
        <v>0</v>
      </c>
      <c r="U4297">
        <v>0</v>
      </c>
      <c r="V4297">
        <v>0</v>
      </c>
      <c r="W4297">
        <v>0</v>
      </c>
      <c r="X4297">
        <v>0</v>
      </c>
      <c r="Y4297">
        <v>0</v>
      </c>
      <c r="Z4297">
        <v>0</v>
      </c>
      <c r="AA4297">
        <v>0</v>
      </c>
      <c r="AB4297">
        <v>0</v>
      </c>
      <c r="AC4297">
        <v>0</v>
      </c>
    </row>
    <row r="4298" spans="1:32">
      <c r="A4298" t="s">
        <v>14748</v>
      </c>
      <c r="B4298" t="s">
        <v>19</v>
      </c>
      <c r="C4298">
        <v>0</v>
      </c>
      <c r="D4298">
        <v>0</v>
      </c>
      <c r="E4298">
        <v>0</v>
      </c>
      <c r="F4298">
        <v>0</v>
      </c>
      <c r="G4298">
        <v>0</v>
      </c>
      <c r="H4298">
        <v>0</v>
      </c>
      <c r="I4298">
        <v>0</v>
      </c>
      <c r="J4298">
        <v>0</v>
      </c>
      <c r="K4298">
        <v>0</v>
      </c>
      <c r="L4298">
        <v>0</v>
      </c>
      <c r="M4298">
        <v>0</v>
      </c>
      <c r="N4298">
        <v>0</v>
      </c>
      <c r="O4298">
        <v>0</v>
      </c>
      <c r="P4298">
        <v>0</v>
      </c>
      <c r="Q4298">
        <v>0</v>
      </c>
      <c r="R4298">
        <v>0</v>
      </c>
      <c r="S4298">
        <v>0</v>
      </c>
      <c r="T4298">
        <v>0</v>
      </c>
      <c r="U4298">
        <v>0</v>
      </c>
      <c r="V4298">
        <v>0</v>
      </c>
      <c r="W4298">
        <v>0</v>
      </c>
      <c r="X4298">
        <v>0</v>
      </c>
      <c r="Y4298">
        <v>0</v>
      </c>
      <c r="Z4298">
        <v>0</v>
      </c>
      <c r="AA4298">
        <v>0</v>
      </c>
      <c r="AB4298">
        <v>0</v>
      </c>
      <c r="AC4298">
        <v>0</v>
      </c>
      <c r="AD4298" s="2"/>
      <c r="AE4298" s="2"/>
      <c r="AF4298" s="2"/>
    </row>
    <row r="4299" spans="1:32">
      <c r="A4299" t="s">
        <v>14749</v>
      </c>
      <c r="B4299" t="s">
        <v>19</v>
      </c>
      <c r="C4299">
        <v>0</v>
      </c>
      <c r="D4299">
        <v>0</v>
      </c>
      <c r="E4299">
        <v>0</v>
      </c>
      <c r="F4299">
        <v>0</v>
      </c>
      <c r="G4299">
        <v>0</v>
      </c>
      <c r="H4299">
        <v>0</v>
      </c>
      <c r="I4299">
        <v>0</v>
      </c>
      <c r="J4299">
        <v>0</v>
      </c>
      <c r="K4299">
        <v>0</v>
      </c>
      <c r="L4299">
        <v>0</v>
      </c>
      <c r="M4299">
        <v>0</v>
      </c>
      <c r="N4299">
        <v>0</v>
      </c>
      <c r="O4299">
        <v>0</v>
      </c>
      <c r="P4299">
        <v>0</v>
      </c>
      <c r="Q4299">
        <v>0</v>
      </c>
      <c r="R4299">
        <v>0</v>
      </c>
      <c r="S4299">
        <v>0</v>
      </c>
      <c r="T4299">
        <v>0</v>
      </c>
      <c r="U4299">
        <v>0</v>
      </c>
      <c r="V4299">
        <v>0</v>
      </c>
      <c r="W4299">
        <v>0</v>
      </c>
      <c r="X4299">
        <v>0</v>
      </c>
      <c r="Y4299">
        <v>0</v>
      </c>
      <c r="Z4299">
        <v>0</v>
      </c>
      <c r="AA4299">
        <v>0</v>
      </c>
      <c r="AB4299">
        <v>0</v>
      </c>
      <c r="AC4299">
        <v>0</v>
      </c>
    </row>
    <row r="4300" spans="1:32">
      <c r="A4300" t="s">
        <v>14750</v>
      </c>
      <c r="B4300" t="s">
        <v>19</v>
      </c>
      <c r="C4300">
        <v>0</v>
      </c>
      <c r="D4300">
        <v>0</v>
      </c>
      <c r="E4300">
        <v>0</v>
      </c>
      <c r="F4300">
        <v>0</v>
      </c>
      <c r="G4300">
        <v>0</v>
      </c>
      <c r="H4300">
        <v>0</v>
      </c>
      <c r="I4300">
        <v>0</v>
      </c>
      <c r="J4300">
        <v>0</v>
      </c>
      <c r="K4300">
        <v>0</v>
      </c>
      <c r="L4300">
        <v>0</v>
      </c>
      <c r="M4300">
        <v>0</v>
      </c>
      <c r="N4300">
        <v>0</v>
      </c>
      <c r="O4300">
        <v>0</v>
      </c>
      <c r="P4300">
        <v>0</v>
      </c>
      <c r="Q4300">
        <v>0</v>
      </c>
      <c r="R4300">
        <v>0</v>
      </c>
      <c r="S4300">
        <v>0</v>
      </c>
      <c r="T4300">
        <v>0</v>
      </c>
      <c r="U4300">
        <v>0</v>
      </c>
      <c r="V4300">
        <v>0</v>
      </c>
      <c r="W4300">
        <v>0</v>
      </c>
      <c r="X4300">
        <v>0</v>
      </c>
      <c r="Y4300">
        <v>0</v>
      </c>
      <c r="Z4300">
        <v>0</v>
      </c>
      <c r="AA4300">
        <v>0</v>
      </c>
      <c r="AB4300">
        <v>0</v>
      </c>
      <c r="AC4300">
        <v>0</v>
      </c>
    </row>
    <row r="4301" spans="1:32">
      <c r="A4301" t="s">
        <v>14751</v>
      </c>
      <c r="B4301" t="s">
        <v>19</v>
      </c>
      <c r="C4301">
        <v>0</v>
      </c>
      <c r="D4301">
        <v>0</v>
      </c>
      <c r="E4301">
        <v>0</v>
      </c>
      <c r="F4301">
        <v>0</v>
      </c>
      <c r="G4301">
        <v>0</v>
      </c>
      <c r="H4301">
        <v>0</v>
      </c>
      <c r="I4301">
        <v>0</v>
      </c>
      <c r="J4301">
        <v>0</v>
      </c>
      <c r="K4301">
        <v>0</v>
      </c>
      <c r="L4301">
        <v>0</v>
      </c>
      <c r="M4301">
        <v>0</v>
      </c>
      <c r="N4301">
        <v>0</v>
      </c>
      <c r="O4301">
        <v>0</v>
      </c>
      <c r="P4301">
        <v>0</v>
      </c>
      <c r="Q4301">
        <v>0</v>
      </c>
      <c r="R4301">
        <v>0</v>
      </c>
      <c r="S4301">
        <v>0</v>
      </c>
      <c r="T4301">
        <v>0</v>
      </c>
      <c r="U4301">
        <v>0</v>
      </c>
      <c r="V4301">
        <v>0</v>
      </c>
      <c r="W4301">
        <v>0</v>
      </c>
      <c r="X4301">
        <v>0</v>
      </c>
      <c r="Y4301">
        <v>0</v>
      </c>
      <c r="Z4301">
        <v>0</v>
      </c>
      <c r="AA4301">
        <v>0</v>
      </c>
      <c r="AB4301">
        <v>0</v>
      </c>
      <c r="AC4301">
        <v>0</v>
      </c>
    </row>
    <row r="4302" spans="1:32">
      <c r="A4302" t="s">
        <v>14752</v>
      </c>
      <c r="B4302" t="s">
        <v>19</v>
      </c>
      <c r="C4302">
        <v>0</v>
      </c>
      <c r="D4302">
        <v>0</v>
      </c>
      <c r="E4302">
        <v>0</v>
      </c>
      <c r="F4302">
        <v>0</v>
      </c>
      <c r="G4302">
        <v>0</v>
      </c>
      <c r="H4302">
        <v>0</v>
      </c>
      <c r="I4302">
        <v>0</v>
      </c>
      <c r="J4302">
        <v>0</v>
      </c>
      <c r="K4302">
        <v>0</v>
      </c>
      <c r="L4302">
        <v>0</v>
      </c>
      <c r="M4302">
        <v>0</v>
      </c>
      <c r="N4302">
        <v>0</v>
      </c>
      <c r="O4302">
        <v>0</v>
      </c>
      <c r="P4302">
        <v>0</v>
      </c>
      <c r="Q4302">
        <v>0</v>
      </c>
      <c r="R4302">
        <v>0</v>
      </c>
      <c r="S4302">
        <v>0</v>
      </c>
      <c r="T4302">
        <v>0</v>
      </c>
      <c r="U4302">
        <v>0</v>
      </c>
      <c r="V4302">
        <v>0</v>
      </c>
      <c r="W4302">
        <v>0</v>
      </c>
      <c r="X4302">
        <v>0</v>
      </c>
      <c r="Y4302">
        <v>0</v>
      </c>
      <c r="Z4302">
        <v>0</v>
      </c>
      <c r="AA4302">
        <v>0</v>
      </c>
      <c r="AB4302">
        <v>0</v>
      </c>
      <c r="AC4302">
        <v>0</v>
      </c>
    </row>
    <row r="4303" spans="1:32">
      <c r="A4303" t="s">
        <v>14753</v>
      </c>
      <c r="B4303" t="s">
        <v>19</v>
      </c>
      <c r="C4303">
        <v>0</v>
      </c>
      <c r="D4303">
        <v>0</v>
      </c>
      <c r="E4303">
        <v>0</v>
      </c>
      <c r="F4303">
        <v>0</v>
      </c>
      <c r="G4303">
        <v>0</v>
      </c>
      <c r="H4303">
        <v>0</v>
      </c>
      <c r="I4303">
        <v>0</v>
      </c>
      <c r="J4303">
        <v>0</v>
      </c>
      <c r="K4303">
        <v>0</v>
      </c>
      <c r="L4303">
        <v>0</v>
      </c>
      <c r="M4303">
        <v>0</v>
      </c>
      <c r="N4303">
        <v>0</v>
      </c>
      <c r="O4303">
        <v>0</v>
      </c>
      <c r="P4303">
        <v>0</v>
      </c>
      <c r="Q4303">
        <v>0</v>
      </c>
      <c r="R4303">
        <v>0</v>
      </c>
      <c r="S4303">
        <v>0</v>
      </c>
      <c r="T4303">
        <v>0</v>
      </c>
      <c r="U4303">
        <v>0</v>
      </c>
      <c r="V4303">
        <v>0</v>
      </c>
      <c r="W4303">
        <v>0</v>
      </c>
      <c r="X4303">
        <v>0</v>
      </c>
      <c r="Y4303">
        <v>0</v>
      </c>
      <c r="Z4303">
        <v>0</v>
      </c>
      <c r="AA4303">
        <v>0</v>
      </c>
      <c r="AB4303">
        <v>0</v>
      </c>
      <c r="AC4303">
        <v>0</v>
      </c>
    </row>
    <row r="4304" spans="1:32">
      <c r="A4304" t="s">
        <v>14754</v>
      </c>
      <c r="B4304" t="s">
        <v>19</v>
      </c>
      <c r="C4304">
        <v>0</v>
      </c>
      <c r="D4304">
        <v>0</v>
      </c>
      <c r="E4304">
        <v>0</v>
      </c>
      <c r="F4304">
        <v>0</v>
      </c>
      <c r="G4304">
        <v>0</v>
      </c>
      <c r="H4304">
        <v>0</v>
      </c>
      <c r="I4304">
        <v>0</v>
      </c>
      <c r="J4304">
        <v>0</v>
      </c>
      <c r="K4304">
        <v>0</v>
      </c>
      <c r="L4304">
        <v>0</v>
      </c>
      <c r="M4304">
        <v>0</v>
      </c>
      <c r="N4304">
        <v>0</v>
      </c>
      <c r="O4304">
        <v>0</v>
      </c>
      <c r="P4304">
        <v>0</v>
      </c>
      <c r="Q4304">
        <v>0</v>
      </c>
      <c r="R4304">
        <v>0</v>
      </c>
      <c r="S4304">
        <v>0</v>
      </c>
      <c r="T4304">
        <v>0</v>
      </c>
      <c r="U4304">
        <v>0</v>
      </c>
      <c r="V4304">
        <v>0</v>
      </c>
      <c r="W4304">
        <v>0</v>
      </c>
      <c r="X4304">
        <v>0</v>
      </c>
      <c r="Y4304">
        <v>0</v>
      </c>
      <c r="Z4304">
        <v>0</v>
      </c>
      <c r="AA4304">
        <v>0</v>
      </c>
      <c r="AB4304">
        <v>0</v>
      </c>
      <c r="AC4304">
        <v>0</v>
      </c>
    </row>
    <row r="4305" spans="1:29">
      <c r="A4305" t="s">
        <v>14755</v>
      </c>
      <c r="B4305" t="s">
        <v>19</v>
      </c>
      <c r="C4305">
        <v>0</v>
      </c>
      <c r="D4305">
        <v>0</v>
      </c>
      <c r="E4305">
        <v>0</v>
      </c>
      <c r="F4305">
        <v>0</v>
      </c>
      <c r="G4305">
        <v>0</v>
      </c>
      <c r="H4305">
        <v>0</v>
      </c>
      <c r="I4305">
        <v>0</v>
      </c>
      <c r="J4305">
        <v>0</v>
      </c>
      <c r="K4305">
        <v>0</v>
      </c>
      <c r="L4305">
        <v>0</v>
      </c>
      <c r="M4305">
        <v>0</v>
      </c>
      <c r="N4305">
        <v>0</v>
      </c>
      <c r="O4305">
        <v>0</v>
      </c>
      <c r="P4305">
        <v>0</v>
      </c>
      <c r="Q4305">
        <v>0</v>
      </c>
      <c r="R4305">
        <v>0</v>
      </c>
      <c r="S4305">
        <v>0</v>
      </c>
      <c r="T4305">
        <v>0</v>
      </c>
      <c r="U4305">
        <v>0</v>
      </c>
      <c r="V4305">
        <v>0</v>
      </c>
      <c r="W4305">
        <v>0</v>
      </c>
      <c r="X4305">
        <v>0</v>
      </c>
      <c r="Y4305">
        <v>0</v>
      </c>
      <c r="Z4305">
        <v>0</v>
      </c>
      <c r="AA4305">
        <v>0</v>
      </c>
      <c r="AB4305">
        <v>0</v>
      </c>
      <c r="AC4305">
        <v>0</v>
      </c>
    </row>
    <row r="4306" spans="1:29">
      <c r="A4306" t="s">
        <v>14756</v>
      </c>
      <c r="B4306" t="s">
        <v>19</v>
      </c>
      <c r="C4306">
        <v>0</v>
      </c>
      <c r="D4306">
        <v>0</v>
      </c>
      <c r="E4306">
        <v>0</v>
      </c>
      <c r="F4306">
        <v>0</v>
      </c>
      <c r="G4306">
        <v>0</v>
      </c>
      <c r="H4306">
        <v>0</v>
      </c>
      <c r="I4306">
        <v>0</v>
      </c>
      <c r="J4306">
        <v>0</v>
      </c>
      <c r="K4306">
        <v>0</v>
      </c>
      <c r="L4306">
        <v>0</v>
      </c>
      <c r="M4306">
        <v>0</v>
      </c>
      <c r="N4306">
        <v>0</v>
      </c>
      <c r="O4306">
        <v>0</v>
      </c>
      <c r="P4306">
        <v>0</v>
      </c>
      <c r="Q4306">
        <v>0</v>
      </c>
      <c r="R4306">
        <v>0</v>
      </c>
      <c r="S4306">
        <v>0</v>
      </c>
      <c r="T4306">
        <v>0</v>
      </c>
      <c r="U4306">
        <v>0</v>
      </c>
      <c r="V4306">
        <v>0</v>
      </c>
      <c r="W4306">
        <v>0</v>
      </c>
      <c r="X4306">
        <v>0</v>
      </c>
      <c r="Y4306">
        <v>0</v>
      </c>
      <c r="Z4306">
        <v>0</v>
      </c>
      <c r="AA4306">
        <v>0</v>
      </c>
      <c r="AB4306">
        <v>0</v>
      </c>
      <c r="AC4306">
        <v>0</v>
      </c>
    </row>
    <row r="4307" spans="1:29">
      <c r="A4307" t="s">
        <v>14757</v>
      </c>
      <c r="B4307" t="s">
        <v>19</v>
      </c>
      <c r="C4307">
        <v>0</v>
      </c>
      <c r="D4307">
        <v>0</v>
      </c>
      <c r="E4307">
        <v>0</v>
      </c>
      <c r="F4307">
        <v>0</v>
      </c>
      <c r="G4307">
        <v>0</v>
      </c>
      <c r="H4307">
        <v>0</v>
      </c>
      <c r="I4307">
        <v>0</v>
      </c>
      <c r="J4307">
        <v>0</v>
      </c>
      <c r="K4307">
        <v>0</v>
      </c>
      <c r="L4307">
        <v>0</v>
      </c>
      <c r="M4307">
        <v>0</v>
      </c>
      <c r="N4307">
        <v>0</v>
      </c>
      <c r="O4307">
        <v>0</v>
      </c>
      <c r="P4307">
        <v>0</v>
      </c>
      <c r="Q4307">
        <v>0</v>
      </c>
      <c r="R4307">
        <v>0</v>
      </c>
      <c r="S4307">
        <v>0</v>
      </c>
      <c r="T4307">
        <v>0</v>
      </c>
      <c r="U4307">
        <v>0</v>
      </c>
      <c r="V4307">
        <v>0</v>
      </c>
      <c r="W4307">
        <v>0</v>
      </c>
      <c r="X4307">
        <v>0</v>
      </c>
      <c r="Y4307">
        <v>0</v>
      </c>
      <c r="Z4307">
        <v>0</v>
      </c>
      <c r="AA4307">
        <v>0</v>
      </c>
      <c r="AB4307">
        <v>0</v>
      </c>
      <c r="AC4307">
        <v>0</v>
      </c>
    </row>
    <row r="4308" spans="1:29">
      <c r="A4308" t="s">
        <v>14758</v>
      </c>
      <c r="B4308" t="s">
        <v>19</v>
      </c>
      <c r="C4308">
        <v>0</v>
      </c>
      <c r="D4308">
        <v>0</v>
      </c>
      <c r="E4308">
        <v>0</v>
      </c>
      <c r="F4308">
        <v>0</v>
      </c>
      <c r="G4308">
        <v>0</v>
      </c>
      <c r="H4308">
        <v>0</v>
      </c>
      <c r="I4308">
        <v>0</v>
      </c>
      <c r="J4308">
        <v>0</v>
      </c>
      <c r="K4308">
        <v>0</v>
      </c>
      <c r="L4308">
        <v>0</v>
      </c>
      <c r="M4308">
        <v>0</v>
      </c>
      <c r="N4308">
        <v>0</v>
      </c>
      <c r="O4308">
        <v>0</v>
      </c>
      <c r="P4308">
        <v>0</v>
      </c>
      <c r="Q4308">
        <v>0</v>
      </c>
      <c r="R4308">
        <v>0</v>
      </c>
      <c r="S4308">
        <v>0</v>
      </c>
      <c r="T4308">
        <v>0</v>
      </c>
      <c r="U4308">
        <v>0</v>
      </c>
      <c r="V4308">
        <v>0</v>
      </c>
      <c r="W4308">
        <v>0</v>
      </c>
      <c r="X4308">
        <v>0</v>
      </c>
      <c r="Y4308">
        <v>0</v>
      </c>
      <c r="Z4308">
        <v>0</v>
      </c>
      <c r="AA4308">
        <v>0</v>
      </c>
      <c r="AB4308">
        <v>0</v>
      </c>
      <c r="AC4308">
        <v>0</v>
      </c>
    </row>
    <row r="4309" spans="1:29">
      <c r="A4309" t="s">
        <v>14759</v>
      </c>
      <c r="B4309" t="s">
        <v>19</v>
      </c>
      <c r="C4309">
        <v>0</v>
      </c>
      <c r="D4309">
        <v>0</v>
      </c>
      <c r="E4309">
        <v>0</v>
      </c>
      <c r="F4309">
        <v>0</v>
      </c>
      <c r="G4309">
        <v>0</v>
      </c>
      <c r="H4309">
        <v>0</v>
      </c>
      <c r="I4309">
        <v>0</v>
      </c>
      <c r="J4309">
        <v>0</v>
      </c>
      <c r="K4309">
        <v>0</v>
      </c>
      <c r="L4309">
        <v>0</v>
      </c>
      <c r="M4309">
        <v>0</v>
      </c>
      <c r="N4309">
        <v>0</v>
      </c>
      <c r="O4309">
        <v>0</v>
      </c>
      <c r="P4309">
        <v>0</v>
      </c>
      <c r="Q4309">
        <v>0</v>
      </c>
      <c r="R4309">
        <v>0</v>
      </c>
      <c r="S4309">
        <v>0</v>
      </c>
      <c r="T4309">
        <v>0</v>
      </c>
      <c r="U4309">
        <v>0</v>
      </c>
      <c r="V4309">
        <v>0</v>
      </c>
      <c r="W4309">
        <v>0</v>
      </c>
      <c r="X4309">
        <v>0</v>
      </c>
      <c r="Y4309">
        <v>0</v>
      </c>
      <c r="Z4309">
        <v>0</v>
      </c>
      <c r="AA4309">
        <v>0</v>
      </c>
      <c r="AB4309">
        <v>0</v>
      </c>
      <c r="AC4309">
        <v>0</v>
      </c>
    </row>
    <row r="4310" spans="1:29">
      <c r="A4310" t="s">
        <v>14760</v>
      </c>
      <c r="B4310" t="s">
        <v>19</v>
      </c>
      <c r="C4310">
        <v>0</v>
      </c>
      <c r="D4310">
        <v>0</v>
      </c>
      <c r="E4310">
        <v>0</v>
      </c>
      <c r="F4310">
        <v>0</v>
      </c>
      <c r="G4310">
        <v>0</v>
      </c>
      <c r="H4310">
        <v>0</v>
      </c>
      <c r="I4310">
        <v>0</v>
      </c>
      <c r="J4310">
        <v>0</v>
      </c>
      <c r="K4310">
        <v>0</v>
      </c>
      <c r="L4310">
        <v>0</v>
      </c>
      <c r="M4310">
        <v>0</v>
      </c>
      <c r="N4310">
        <v>0</v>
      </c>
      <c r="O4310">
        <v>0</v>
      </c>
      <c r="P4310">
        <v>0</v>
      </c>
      <c r="Q4310">
        <v>0</v>
      </c>
      <c r="R4310">
        <v>0</v>
      </c>
      <c r="S4310">
        <v>0</v>
      </c>
      <c r="T4310">
        <v>0</v>
      </c>
      <c r="U4310">
        <v>0</v>
      </c>
      <c r="V4310">
        <v>0</v>
      </c>
      <c r="W4310">
        <v>0</v>
      </c>
      <c r="X4310">
        <v>0</v>
      </c>
      <c r="Y4310">
        <v>0</v>
      </c>
      <c r="Z4310">
        <v>0</v>
      </c>
      <c r="AA4310">
        <v>0</v>
      </c>
      <c r="AB4310">
        <v>0</v>
      </c>
      <c r="AC4310">
        <v>0</v>
      </c>
    </row>
    <row r="4311" spans="1:29">
      <c r="A4311" t="s">
        <v>14761</v>
      </c>
      <c r="B4311" t="s">
        <v>19</v>
      </c>
      <c r="C4311">
        <v>0</v>
      </c>
      <c r="D4311">
        <v>0</v>
      </c>
      <c r="E4311">
        <v>0</v>
      </c>
      <c r="F4311">
        <v>0</v>
      </c>
      <c r="G4311">
        <v>0</v>
      </c>
      <c r="H4311">
        <v>0</v>
      </c>
      <c r="I4311">
        <v>0</v>
      </c>
      <c r="J4311">
        <v>0</v>
      </c>
      <c r="K4311">
        <v>0</v>
      </c>
      <c r="L4311">
        <v>0</v>
      </c>
      <c r="M4311">
        <v>0</v>
      </c>
      <c r="N4311">
        <v>0</v>
      </c>
      <c r="O4311">
        <v>0</v>
      </c>
      <c r="P4311">
        <v>0</v>
      </c>
      <c r="Q4311">
        <v>0</v>
      </c>
      <c r="R4311">
        <v>0</v>
      </c>
      <c r="S4311">
        <v>0</v>
      </c>
      <c r="T4311">
        <v>0</v>
      </c>
      <c r="U4311">
        <v>0</v>
      </c>
      <c r="V4311">
        <v>0</v>
      </c>
      <c r="W4311">
        <v>0</v>
      </c>
      <c r="X4311">
        <v>0</v>
      </c>
      <c r="Y4311">
        <v>0</v>
      </c>
      <c r="Z4311">
        <v>0</v>
      </c>
      <c r="AA4311">
        <v>0</v>
      </c>
      <c r="AB4311">
        <v>0</v>
      </c>
      <c r="AC4311">
        <v>0</v>
      </c>
    </row>
    <row r="4312" spans="1:29">
      <c r="A4312" t="s">
        <v>14762</v>
      </c>
      <c r="B4312" t="s">
        <v>19</v>
      </c>
      <c r="C4312">
        <v>0</v>
      </c>
      <c r="D4312">
        <v>0</v>
      </c>
      <c r="E4312">
        <v>0</v>
      </c>
      <c r="F4312">
        <v>0</v>
      </c>
      <c r="G4312">
        <v>0</v>
      </c>
      <c r="H4312">
        <v>0</v>
      </c>
      <c r="I4312">
        <v>0</v>
      </c>
      <c r="J4312">
        <v>0</v>
      </c>
      <c r="K4312">
        <v>0</v>
      </c>
      <c r="L4312">
        <v>0</v>
      </c>
      <c r="M4312">
        <v>0</v>
      </c>
      <c r="N4312">
        <v>0</v>
      </c>
      <c r="O4312">
        <v>0</v>
      </c>
      <c r="P4312">
        <v>0</v>
      </c>
      <c r="Q4312">
        <v>0</v>
      </c>
      <c r="R4312">
        <v>0</v>
      </c>
      <c r="S4312">
        <v>0</v>
      </c>
      <c r="T4312">
        <v>0</v>
      </c>
      <c r="U4312">
        <v>0</v>
      </c>
      <c r="V4312">
        <v>0</v>
      </c>
      <c r="W4312">
        <v>0</v>
      </c>
      <c r="X4312">
        <v>0</v>
      </c>
      <c r="Y4312">
        <v>0</v>
      </c>
      <c r="Z4312">
        <v>0</v>
      </c>
      <c r="AA4312">
        <v>0</v>
      </c>
      <c r="AB4312">
        <v>0</v>
      </c>
      <c r="AC4312">
        <v>0</v>
      </c>
    </row>
    <row r="4313" spans="1:29">
      <c r="A4313" t="s">
        <v>14763</v>
      </c>
      <c r="B4313" t="s">
        <v>19</v>
      </c>
      <c r="C4313">
        <v>0</v>
      </c>
      <c r="D4313">
        <v>0</v>
      </c>
      <c r="E4313">
        <v>0</v>
      </c>
      <c r="F4313">
        <v>0</v>
      </c>
      <c r="G4313">
        <v>0</v>
      </c>
      <c r="H4313">
        <v>0</v>
      </c>
      <c r="I4313">
        <v>0</v>
      </c>
      <c r="J4313">
        <v>0</v>
      </c>
      <c r="K4313">
        <v>0</v>
      </c>
      <c r="L4313">
        <v>0</v>
      </c>
      <c r="M4313">
        <v>0</v>
      </c>
      <c r="N4313">
        <v>0</v>
      </c>
      <c r="O4313">
        <v>0</v>
      </c>
      <c r="P4313">
        <v>0</v>
      </c>
      <c r="Q4313">
        <v>0</v>
      </c>
      <c r="R4313">
        <v>0</v>
      </c>
      <c r="S4313">
        <v>0</v>
      </c>
      <c r="T4313">
        <v>0</v>
      </c>
      <c r="U4313">
        <v>0</v>
      </c>
      <c r="V4313">
        <v>0</v>
      </c>
      <c r="W4313">
        <v>0</v>
      </c>
      <c r="X4313">
        <v>0</v>
      </c>
      <c r="Y4313">
        <v>0</v>
      </c>
      <c r="Z4313">
        <v>0</v>
      </c>
      <c r="AA4313">
        <v>0</v>
      </c>
      <c r="AB4313">
        <v>0</v>
      </c>
      <c r="AC4313">
        <v>0</v>
      </c>
    </row>
    <row r="4314" spans="1:29">
      <c r="A4314" t="s">
        <v>14764</v>
      </c>
      <c r="B4314" t="s">
        <v>19</v>
      </c>
      <c r="C4314">
        <v>0</v>
      </c>
      <c r="D4314">
        <v>0</v>
      </c>
      <c r="E4314">
        <v>0</v>
      </c>
      <c r="F4314">
        <v>0</v>
      </c>
      <c r="G4314">
        <v>0</v>
      </c>
      <c r="H4314">
        <v>0</v>
      </c>
      <c r="I4314">
        <v>0</v>
      </c>
      <c r="J4314">
        <v>0</v>
      </c>
      <c r="K4314">
        <v>0</v>
      </c>
      <c r="L4314">
        <v>0</v>
      </c>
      <c r="M4314">
        <v>0</v>
      </c>
      <c r="N4314">
        <v>0</v>
      </c>
      <c r="O4314">
        <v>0</v>
      </c>
      <c r="P4314">
        <v>0</v>
      </c>
      <c r="Q4314">
        <v>0</v>
      </c>
      <c r="R4314">
        <v>0</v>
      </c>
      <c r="S4314">
        <v>0</v>
      </c>
      <c r="T4314">
        <v>0</v>
      </c>
      <c r="U4314">
        <v>0</v>
      </c>
      <c r="V4314">
        <v>0</v>
      </c>
      <c r="W4314">
        <v>0</v>
      </c>
      <c r="X4314">
        <v>0</v>
      </c>
      <c r="Y4314">
        <v>0</v>
      </c>
      <c r="Z4314">
        <v>0</v>
      </c>
      <c r="AA4314">
        <v>0</v>
      </c>
      <c r="AB4314">
        <v>0</v>
      </c>
      <c r="AC4314">
        <v>0</v>
      </c>
    </row>
    <row r="4315" spans="1:29">
      <c r="A4315" t="s">
        <v>14765</v>
      </c>
      <c r="B4315" t="s">
        <v>19</v>
      </c>
      <c r="C4315">
        <v>0</v>
      </c>
      <c r="D4315">
        <v>0</v>
      </c>
      <c r="E4315">
        <v>0</v>
      </c>
      <c r="F4315">
        <v>0</v>
      </c>
      <c r="G4315">
        <v>0</v>
      </c>
      <c r="H4315">
        <v>0</v>
      </c>
      <c r="I4315">
        <v>0</v>
      </c>
      <c r="J4315">
        <v>0</v>
      </c>
      <c r="K4315">
        <v>0</v>
      </c>
      <c r="L4315">
        <v>0</v>
      </c>
      <c r="M4315">
        <v>0</v>
      </c>
      <c r="N4315">
        <v>0</v>
      </c>
      <c r="O4315">
        <v>0</v>
      </c>
      <c r="P4315">
        <v>0</v>
      </c>
      <c r="Q4315">
        <v>0</v>
      </c>
      <c r="R4315">
        <v>0</v>
      </c>
      <c r="S4315">
        <v>0</v>
      </c>
      <c r="T4315">
        <v>0</v>
      </c>
      <c r="U4315">
        <v>0</v>
      </c>
      <c r="V4315">
        <v>0</v>
      </c>
      <c r="W4315">
        <v>0</v>
      </c>
      <c r="X4315">
        <v>0</v>
      </c>
      <c r="Y4315">
        <v>0</v>
      </c>
      <c r="Z4315">
        <v>0</v>
      </c>
      <c r="AA4315">
        <v>0</v>
      </c>
      <c r="AB4315">
        <v>0</v>
      </c>
      <c r="AC4315">
        <v>0</v>
      </c>
    </row>
    <row r="4316" spans="1:29">
      <c r="A4316" t="s">
        <v>14766</v>
      </c>
      <c r="B4316" t="s">
        <v>19</v>
      </c>
      <c r="C4316">
        <v>0</v>
      </c>
      <c r="D4316">
        <v>0</v>
      </c>
      <c r="E4316">
        <v>0</v>
      </c>
      <c r="F4316">
        <v>0</v>
      </c>
      <c r="G4316">
        <v>0</v>
      </c>
      <c r="H4316">
        <v>0</v>
      </c>
      <c r="I4316">
        <v>0</v>
      </c>
      <c r="J4316">
        <v>0</v>
      </c>
      <c r="K4316">
        <v>0</v>
      </c>
      <c r="L4316">
        <v>0</v>
      </c>
      <c r="M4316">
        <v>0</v>
      </c>
      <c r="N4316">
        <v>0</v>
      </c>
      <c r="O4316">
        <v>0</v>
      </c>
      <c r="P4316">
        <v>0</v>
      </c>
      <c r="Q4316">
        <v>0</v>
      </c>
      <c r="R4316">
        <v>0</v>
      </c>
      <c r="S4316">
        <v>0</v>
      </c>
      <c r="T4316">
        <v>0</v>
      </c>
      <c r="U4316">
        <v>0</v>
      </c>
      <c r="V4316">
        <v>0</v>
      </c>
      <c r="W4316">
        <v>0</v>
      </c>
      <c r="X4316">
        <v>0</v>
      </c>
      <c r="Y4316">
        <v>0</v>
      </c>
      <c r="Z4316">
        <v>0</v>
      </c>
      <c r="AA4316">
        <v>0</v>
      </c>
      <c r="AB4316">
        <v>0</v>
      </c>
      <c r="AC4316">
        <v>0</v>
      </c>
    </row>
    <row r="4317" spans="1:29">
      <c r="A4317" t="s">
        <v>14767</v>
      </c>
      <c r="B4317" t="s">
        <v>19</v>
      </c>
      <c r="C4317">
        <v>0</v>
      </c>
      <c r="D4317">
        <v>0</v>
      </c>
      <c r="E4317">
        <v>0</v>
      </c>
      <c r="F4317">
        <v>0</v>
      </c>
      <c r="G4317">
        <v>0</v>
      </c>
      <c r="H4317">
        <v>0</v>
      </c>
      <c r="I4317">
        <v>0</v>
      </c>
      <c r="J4317">
        <v>0</v>
      </c>
      <c r="K4317">
        <v>0</v>
      </c>
      <c r="L4317">
        <v>0</v>
      </c>
      <c r="M4317">
        <v>0</v>
      </c>
      <c r="N4317">
        <v>0</v>
      </c>
      <c r="O4317">
        <v>0</v>
      </c>
      <c r="P4317">
        <v>0</v>
      </c>
      <c r="Q4317">
        <v>0</v>
      </c>
      <c r="R4317">
        <v>0</v>
      </c>
      <c r="S4317">
        <v>0</v>
      </c>
      <c r="T4317">
        <v>0</v>
      </c>
      <c r="U4317">
        <v>0</v>
      </c>
      <c r="V4317">
        <v>0</v>
      </c>
      <c r="W4317">
        <v>0</v>
      </c>
      <c r="X4317">
        <v>0</v>
      </c>
      <c r="Y4317">
        <v>0</v>
      </c>
      <c r="Z4317">
        <v>0</v>
      </c>
      <c r="AA4317">
        <v>0</v>
      </c>
      <c r="AB4317">
        <v>0</v>
      </c>
      <c r="AC4317">
        <v>0</v>
      </c>
    </row>
    <row r="4318" spans="1:29">
      <c r="A4318" t="s">
        <v>14768</v>
      </c>
      <c r="B4318" t="s">
        <v>19</v>
      </c>
      <c r="C4318">
        <v>0</v>
      </c>
      <c r="D4318">
        <v>0</v>
      </c>
      <c r="E4318">
        <v>0</v>
      </c>
      <c r="F4318">
        <v>0</v>
      </c>
      <c r="G4318">
        <v>0</v>
      </c>
      <c r="H4318">
        <v>0</v>
      </c>
      <c r="I4318">
        <v>0</v>
      </c>
      <c r="J4318">
        <v>0</v>
      </c>
      <c r="K4318">
        <v>0</v>
      </c>
      <c r="L4318">
        <v>0</v>
      </c>
      <c r="M4318">
        <v>0</v>
      </c>
      <c r="N4318">
        <v>0</v>
      </c>
      <c r="O4318">
        <v>0</v>
      </c>
      <c r="P4318">
        <v>0</v>
      </c>
      <c r="Q4318">
        <v>0</v>
      </c>
      <c r="R4318">
        <v>0</v>
      </c>
      <c r="S4318">
        <v>0</v>
      </c>
      <c r="T4318">
        <v>0</v>
      </c>
      <c r="U4318">
        <v>0</v>
      </c>
      <c r="V4318">
        <v>0</v>
      </c>
      <c r="W4318">
        <v>0</v>
      </c>
      <c r="X4318">
        <v>0</v>
      </c>
      <c r="Y4318">
        <v>0</v>
      </c>
      <c r="Z4318">
        <v>0</v>
      </c>
      <c r="AA4318">
        <v>0</v>
      </c>
      <c r="AB4318">
        <v>0</v>
      </c>
      <c r="AC4318">
        <v>0</v>
      </c>
    </row>
    <row r="4319" spans="1:29">
      <c r="A4319" t="s">
        <v>14769</v>
      </c>
      <c r="B4319" t="s">
        <v>19</v>
      </c>
      <c r="C4319">
        <v>0</v>
      </c>
      <c r="D4319">
        <v>0</v>
      </c>
      <c r="E4319">
        <v>0</v>
      </c>
      <c r="F4319">
        <v>0</v>
      </c>
      <c r="G4319">
        <v>0</v>
      </c>
      <c r="H4319">
        <v>0</v>
      </c>
      <c r="I4319">
        <v>0</v>
      </c>
      <c r="J4319">
        <v>0</v>
      </c>
      <c r="K4319">
        <v>0</v>
      </c>
      <c r="L4319">
        <v>0</v>
      </c>
      <c r="M4319">
        <v>0</v>
      </c>
      <c r="N4319">
        <v>0</v>
      </c>
      <c r="O4319">
        <v>0</v>
      </c>
      <c r="P4319">
        <v>0</v>
      </c>
      <c r="Q4319">
        <v>0</v>
      </c>
      <c r="R4319">
        <v>0</v>
      </c>
      <c r="S4319">
        <v>0</v>
      </c>
      <c r="T4319">
        <v>0</v>
      </c>
      <c r="U4319">
        <v>0</v>
      </c>
      <c r="V4319">
        <v>0</v>
      </c>
      <c r="W4319">
        <v>0</v>
      </c>
      <c r="X4319">
        <v>0</v>
      </c>
      <c r="Y4319">
        <v>0</v>
      </c>
      <c r="Z4319">
        <v>0</v>
      </c>
      <c r="AA4319">
        <v>0</v>
      </c>
      <c r="AB4319">
        <v>0</v>
      </c>
      <c r="AC4319">
        <v>0</v>
      </c>
    </row>
    <row r="4320" spans="1:29">
      <c r="A4320" t="s">
        <v>14770</v>
      </c>
      <c r="B4320" t="s">
        <v>19</v>
      </c>
      <c r="C4320">
        <v>0</v>
      </c>
      <c r="D4320">
        <v>0</v>
      </c>
      <c r="E4320">
        <v>0</v>
      </c>
      <c r="F4320">
        <v>0</v>
      </c>
      <c r="G4320">
        <v>0</v>
      </c>
      <c r="H4320">
        <v>0</v>
      </c>
      <c r="I4320">
        <v>0</v>
      </c>
      <c r="J4320">
        <v>0</v>
      </c>
      <c r="K4320">
        <v>0</v>
      </c>
      <c r="L4320">
        <v>0</v>
      </c>
      <c r="M4320">
        <v>0</v>
      </c>
      <c r="N4320">
        <v>0</v>
      </c>
      <c r="O4320">
        <v>0</v>
      </c>
      <c r="P4320">
        <v>0</v>
      </c>
      <c r="Q4320">
        <v>0</v>
      </c>
      <c r="R4320">
        <v>0</v>
      </c>
      <c r="S4320">
        <v>0</v>
      </c>
      <c r="T4320">
        <v>0</v>
      </c>
      <c r="U4320">
        <v>0</v>
      </c>
      <c r="V4320">
        <v>0</v>
      </c>
      <c r="W4320">
        <v>0</v>
      </c>
      <c r="X4320">
        <v>0</v>
      </c>
      <c r="Y4320">
        <v>0</v>
      </c>
      <c r="Z4320">
        <v>0</v>
      </c>
      <c r="AA4320">
        <v>0</v>
      </c>
      <c r="AB4320">
        <v>0</v>
      </c>
      <c r="AC4320">
        <v>0</v>
      </c>
    </row>
    <row r="4321" spans="1:29">
      <c r="A4321" t="s">
        <v>14771</v>
      </c>
      <c r="B4321" t="s">
        <v>19</v>
      </c>
      <c r="C4321">
        <v>0</v>
      </c>
      <c r="D4321">
        <v>0</v>
      </c>
      <c r="E4321">
        <v>0</v>
      </c>
      <c r="F4321">
        <v>0</v>
      </c>
      <c r="G4321">
        <v>0</v>
      </c>
      <c r="H4321">
        <v>0</v>
      </c>
      <c r="I4321">
        <v>0</v>
      </c>
      <c r="J4321">
        <v>0</v>
      </c>
      <c r="K4321">
        <v>0</v>
      </c>
      <c r="L4321">
        <v>0</v>
      </c>
      <c r="M4321">
        <v>0</v>
      </c>
      <c r="N4321">
        <v>0</v>
      </c>
      <c r="O4321">
        <v>0</v>
      </c>
      <c r="P4321">
        <v>0</v>
      </c>
      <c r="Q4321">
        <v>0</v>
      </c>
      <c r="R4321">
        <v>0</v>
      </c>
      <c r="S4321">
        <v>0</v>
      </c>
      <c r="T4321">
        <v>0</v>
      </c>
      <c r="U4321">
        <v>0</v>
      </c>
      <c r="V4321">
        <v>0</v>
      </c>
      <c r="W4321">
        <v>0</v>
      </c>
      <c r="X4321">
        <v>0</v>
      </c>
      <c r="Y4321">
        <v>0</v>
      </c>
      <c r="Z4321">
        <v>0</v>
      </c>
      <c r="AA4321">
        <v>0</v>
      </c>
      <c r="AB4321">
        <v>0</v>
      </c>
      <c r="AC4321">
        <v>0</v>
      </c>
    </row>
    <row r="4322" spans="1:29">
      <c r="A4322" t="s">
        <v>14772</v>
      </c>
      <c r="B4322" t="s">
        <v>19</v>
      </c>
      <c r="C4322">
        <v>0</v>
      </c>
      <c r="D4322">
        <v>0</v>
      </c>
      <c r="E4322">
        <v>0</v>
      </c>
      <c r="F4322">
        <v>0</v>
      </c>
      <c r="G4322">
        <v>0</v>
      </c>
      <c r="H4322">
        <v>0</v>
      </c>
      <c r="I4322">
        <v>0</v>
      </c>
      <c r="J4322">
        <v>0</v>
      </c>
      <c r="K4322">
        <v>0</v>
      </c>
      <c r="L4322">
        <v>0</v>
      </c>
      <c r="M4322">
        <v>0</v>
      </c>
      <c r="N4322">
        <v>0</v>
      </c>
      <c r="O4322">
        <v>0</v>
      </c>
      <c r="P4322">
        <v>0</v>
      </c>
      <c r="Q4322">
        <v>0</v>
      </c>
      <c r="R4322">
        <v>0</v>
      </c>
      <c r="S4322">
        <v>0</v>
      </c>
      <c r="T4322">
        <v>0</v>
      </c>
      <c r="U4322">
        <v>0</v>
      </c>
      <c r="V4322">
        <v>0</v>
      </c>
      <c r="W4322">
        <v>0</v>
      </c>
      <c r="X4322">
        <v>0</v>
      </c>
      <c r="Y4322">
        <v>0</v>
      </c>
      <c r="Z4322">
        <v>0</v>
      </c>
      <c r="AA4322">
        <v>0</v>
      </c>
      <c r="AB4322">
        <v>0</v>
      </c>
      <c r="AC4322">
        <v>0</v>
      </c>
    </row>
    <row r="4323" spans="1:29">
      <c r="A4323" t="s">
        <v>14773</v>
      </c>
      <c r="B4323" t="s">
        <v>19</v>
      </c>
      <c r="C4323">
        <v>0</v>
      </c>
      <c r="D4323">
        <v>0</v>
      </c>
      <c r="E4323">
        <v>0</v>
      </c>
      <c r="F4323">
        <v>0</v>
      </c>
      <c r="G4323">
        <v>0</v>
      </c>
      <c r="H4323">
        <v>0</v>
      </c>
      <c r="I4323">
        <v>0</v>
      </c>
      <c r="J4323">
        <v>0</v>
      </c>
      <c r="K4323">
        <v>0</v>
      </c>
      <c r="L4323">
        <v>0</v>
      </c>
      <c r="M4323">
        <v>0</v>
      </c>
      <c r="N4323">
        <v>0</v>
      </c>
      <c r="O4323">
        <v>0</v>
      </c>
      <c r="P4323">
        <v>0</v>
      </c>
      <c r="Q4323">
        <v>0</v>
      </c>
      <c r="R4323">
        <v>0</v>
      </c>
      <c r="S4323">
        <v>0</v>
      </c>
      <c r="T4323">
        <v>0</v>
      </c>
      <c r="U4323">
        <v>0</v>
      </c>
      <c r="V4323">
        <v>0</v>
      </c>
      <c r="W4323">
        <v>0</v>
      </c>
      <c r="X4323">
        <v>0</v>
      </c>
      <c r="Y4323">
        <v>0</v>
      </c>
      <c r="Z4323">
        <v>0</v>
      </c>
      <c r="AA4323">
        <v>0</v>
      </c>
      <c r="AB4323">
        <v>0</v>
      </c>
      <c r="AC4323">
        <v>0</v>
      </c>
    </row>
    <row r="4324" spans="1:29">
      <c r="A4324" t="s">
        <v>14774</v>
      </c>
      <c r="B4324" t="s">
        <v>19</v>
      </c>
      <c r="C4324">
        <v>0</v>
      </c>
      <c r="D4324">
        <v>0</v>
      </c>
      <c r="E4324">
        <v>0</v>
      </c>
      <c r="F4324">
        <v>0</v>
      </c>
      <c r="G4324">
        <v>0</v>
      </c>
      <c r="H4324">
        <v>0</v>
      </c>
      <c r="I4324">
        <v>0</v>
      </c>
      <c r="J4324">
        <v>0</v>
      </c>
      <c r="K4324">
        <v>0</v>
      </c>
      <c r="L4324">
        <v>0</v>
      </c>
      <c r="M4324">
        <v>0</v>
      </c>
      <c r="N4324">
        <v>0</v>
      </c>
      <c r="O4324">
        <v>0</v>
      </c>
      <c r="P4324">
        <v>0</v>
      </c>
      <c r="Q4324">
        <v>0</v>
      </c>
      <c r="R4324">
        <v>0</v>
      </c>
      <c r="S4324">
        <v>0</v>
      </c>
      <c r="T4324">
        <v>0</v>
      </c>
      <c r="U4324">
        <v>0</v>
      </c>
      <c r="V4324">
        <v>0</v>
      </c>
      <c r="W4324">
        <v>0</v>
      </c>
      <c r="X4324">
        <v>0</v>
      </c>
      <c r="Y4324">
        <v>0</v>
      </c>
      <c r="Z4324">
        <v>0</v>
      </c>
      <c r="AA4324">
        <v>0</v>
      </c>
      <c r="AB4324">
        <v>0</v>
      </c>
      <c r="AC4324">
        <v>0</v>
      </c>
    </row>
    <row r="4325" spans="1:29">
      <c r="A4325" t="s">
        <v>14775</v>
      </c>
      <c r="B4325" t="s">
        <v>19</v>
      </c>
      <c r="C4325">
        <v>0</v>
      </c>
      <c r="D4325">
        <v>0</v>
      </c>
      <c r="E4325">
        <v>0</v>
      </c>
      <c r="F4325">
        <v>0</v>
      </c>
      <c r="G4325">
        <v>0</v>
      </c>
      <c r="H4325">
        <v>0</v>
      </c>
      <c r="I4325">
        <v>0</v>
      </c>
      <c r="J4325">
        <v>0</v>
      </c>
      <c r="K4325">
        <v>0</v>
      </c>
      <c r="L4325">
        <v>0</v>
      </c>
      <c r="M4325">
        <v>0</v>
      </c>
      <c r="N4325">
        <v>0</v>
      </c>
      <c r="O4325">
        <v>0</v>
      </c>
      <c r="P4325">
        <v>0</v>
      </c>
      <c r="Q4325">
        <v>0</v>
      </c>
      <c r="R4325">
        <v>0</v>
      </c>
      <c r="S4325">
        <v>0</v>
      </c>
      <c r="T4325">
        <v>0</v>
      </c>
      <c r="U4325">
        <v>0</v>
      </c>
      <c r="V4325">
        <v>0</v>
      </c>
      <c r="W4325">
        <v>0</v>
      </c>
      <c r="X4325">
        <v>0</v>
      </c>
      <c r="Y4325">
        <v>0</v>
      </c>
      <c r="Z4325">
        <v>0</v>
      </c>
      <c r="AA4325">
        <v>0</v>
      </c>
      <c r="AB4325">
        <v>0</v>
      </c>
      <c r="AC4325">
        <v>0</v>
      </c>
    </row>
    <row r="4326" spans="1:29">
      <c r="A4326" t="s">
        <v>14776</v>
      </c>
      <c r="B4326" t="s">
        <v>19</v>
      </c>
      <c r="C4326">
        <v>0</v>
      </c>
      <c r="D4326">
        <v>0</v>
      </c>
      <c r="E4326">
        <v>0</v>
      </c>
      <c r="F4326">
        <v>0</v>
      </c>
      <c r="G4326">
        <v>0</v>
      </c>
      <c r="H4326">
        <v>0</v>
      </c>
      <c r="I4326">
        <v>0</v>
      </c>
      <c r="J4326">
        <v>0</v>
      </c>
      <c r="K4326">
        <v>0</v>
      </c>
      <c r="L4326">
        <v>0</v>
      </c>
      <c r="M4326">
        <v>0</v>
      </c>
      <c r="N4326">
        <v>0</v>
      </c>
      <c r="O4326">
        <v>0</v>
      </c>
      <c r="P4326">
        <v>0</v>
      </c>
      <c r="Q4326">
        <v>0</v>
      </c>
      <c r="R4326">
        <v>0</v>
      </c>
      <c r="S4326">
        <v>0</v>
      </c>
      <c r="T4326">
        <v>0</v>
      </c>
      <c r="U4326">
        <v>0</v>
      </c>
      <c r="V4326">
        <v>0</v>
      </c>
      <c r="W4326">
        <v>0</v>
      </c>
      <c r="X4326">
        <v>0</v>
      </c>
      <c r="Y4326">
        <v>0</v>
      </c>
      <c r="Z4326">
        <v>0</v>
      </c>
      <c r="AA4326">
        <v>0</v>
      </c>
      <c r="AB4326">
        <v>0</v>
      </c>
      <c r="AC4326">
        <v>0</v>
      </c>
    </row>
    <row r="4327" spans="1:29">
      <c r="A4327" t="s">
        <v>14777</v>
      </c>
      <c r="B4327" t="s">
        <v>19</v>
      </c>
      <c r="C4327">
        <v>0</v>
      </c>
      <c r="D4327">
        <v>0</v>
      </c>
      <c r="E4327">
        <v>0</v>
      </c>
      <c r="F4327">
        <v>0</v>
      </c>
      <c r="G4327">
        <v>0</v>
      </c>
      <c r="H4327">
        <v>0</v>
      </c>
      <c r="I4327">
        <v>0</v>
      </c>
      <c r="J4327">
        <v>0</v>
      </c>
      <c r="K4327">
        <v>0</v>
      </c>
      <c r="L4327">
        <v>0</v>
      </c>
      <c r="M4327">
        <v>0</v>
      </c>
      <c r="N4327">
        <v>0</v>
      </c>
      <c r="O4327">
        <v>0</v>
      </c>
      <c r="P4327">
        <v>0</v>
      </c>
      <c r="Q4327">
        <v>0</v>
      </c>
      <c r="R4327">
        <v>0</v>
      </c>
      <c r="S4327">
        <v>0</v>
      </c>
      <c r="T4327">
        <v>0</v>
      </c>
      <c r="U4327">
        <v>0</v>
      </c>
      <c r="V4327">
        <v>0</v>
      </c>
      <c r="W4327">
        <v>0</v>
      </c>
      <c r="X4327">
        <v>0</v>
      </c>
      <c r="Y4327">
        <v>0</v>
      </c>
      <c r="Z4327">
        <v>0</v>
      </c>
      <c r="AA4327">
        <v>0</v>
      </c>
      <c r="AB4327">
        <v>0</v>
      </c>
      <c r="AC4327">
        <v>0</v>
      </c>
    </row>
    <row r="4328" spans="1:29">
      <c r="A4328" t="s">
        <v>14778</v>
      </c>
      <c r="B4328" t="s">
        <v>19</v>
      </c>
      <c r="C4328">
        <v>0</v>
      </c>
      <c r="D4328">
        <v>0</v>
      </c>
      <c r="E4328">
        <v>0</v>
      </c>
      <c r="F4328">
        <v>0</v>
      </c>
      <c r="G4328">
        <v>0</v>
      </c>
      <c r="H4328">
        <v>0</v>
      </c>
      <c r="I4328">
        <v>0</v>
      </c>
      <c r="J4328">
        <v>0</v>
      </c>
      <c r="K4328">
        <v>0</v>
      </c>
      <c r="L4328">
        <v>0</v>
      </c>
      <c r="M4328">
        <v>0</v>
      </c>
      <c r="N4328">
        <v>0</v>
      </c>
      <c r="O4328">
        <v>0</v>
      </c>
      <c r="P4328">
        <v>0</v>
      </c>
      <c r="Q4328">
        <v>0</v>
      </c>
      <c r="R4328">
        <v>0</v>
      </c>
      <c r="S4328">
        <v>0</v>
      </c>
      <c r="T4328">
        <v>0</v>
      </c>
      <c r="U4328">
        <v>0</v>
      </c>
      <c r="V4328">
        <v>0</v>
      </c>
      <c r="W4328">
        <v>0</v>
      </c>
      <c r="X4328">
        <v>0</v>
      </c>
      <c r="Y4328">
        <v>0</v>
      </c>
      <c r="Z4328">
        <v>0</v>
      </c>
      <c r="AA4328">
        <v>0</v>
      </c>
      <c r="AB4328">
        <v>0</v>
      </c>
      <c r="AC4328">
        <v>0</v>
      </c>
    </row>
    <row r="4329" spans="1:29">
      <c r="A4329" t="s">
        <v>14779</v>
      </c>
      <c r="B4329" t="s">
        <v>19</v>
      </c>
      <c r="C4329">
        <v>0</v>
      </c>
      <c r="D4329">
        <v>0</v>
      </c>
      <c r="E4329">
        <v>0</v>
      </c>
      <c r="F4329">
        <v>0</v>
      </c>
      <c r="G4329">
        <v>0</v>
      </c>
      <c r="H4329">
        <v>0</v>
      </c>
      <c r="I4329">
        <v>0</v>
      </c>
      <c r="J4329">
        <v>0</v>
      </c>
      <c r="K4329">
        <v>0</v>
      </c>
      <c r="L4329">
        <v>0</v>
      </c>
      <c r="M4329">
        <v>0</v>
      </c>
      <c r="N4329">
        <v>0</v>
      </c>
      <c r="O4329">
        <v>0</v>
      </c>
      <c r="P4329">
        <v>0</v>
      </c>
      <c r="Q4329">
        <v>0</v>
      </c>
      <c r="R4329">
        <v>0</v>
      </c>
      <c r="S4329">
        <v>0</v>
      </c>
      <c r="T4329">
        <v>0</v>
      </c>
      <c r="U4329">
        <v>0</v>
      </c>
      <c r="V4329">
        <v>0</v>
      </c>
      <c r="W4329">
        <v>0</v>
      </c>
      <c r="X4329">
        <v>0</v>
      </c>
      <c r="Y4329">
        <v>0</v>
      </c>
      <c r="Z4329">
        <v>0</v>
      </c>
      <c r="AA4329">
        <v>0</v>
      </c>
      <c r="AB4329">
        <v>0</v>
      </c>
      <c r="AC4329">
        <v>0</v>
      </c>
    </row>
    <row r="4330" spans="1:29">
      <c r="A4330" t="s">
        <v>14780</v>
      </c>
      <c r="B4330" t="s">
        <v>19</v>
      </c>
      <c r="C4330">
        <v>0</v>
      </c>
      <c r="D4330">
        <v>0</v>
      </c>
      <c r="E4330">
        <v>0</v>
      </c>
      <c r="F4330">
        <v>0</v>
      </c>
      <c r="G4330">
        <v>0</v>
      </c>
      <c r="H4330">
        <v>0</v>
      </c>
      <c r="I4330">
        <v>0</v>
      </c>
      <c r="J4330">
        <v>0</v>
      </c>
      <c r="K4330">
        <v>0</v>
      </c>
      <c r="L4330">
        <v>0</v>
      </c>
      <c r="M4330">
        <v>0</v>
      </c>
      <c r="N4330">
        <v>0</v>
      </c>
      <c r="O4330">
        <v>0</v>
      </c>
      <c r="P4330">
        <v>0</v>
      </c>
      <c r="Q4330">
        <v>0</v>
      </c>
      <c r="R4330">
        <v>0</v>
      </c>
      <c r="S4330">
        <v>0</v>
      </c>
      <c r="T4330">
        <v>0</v>
      </c>
      <c r="U4330">
        <v>0</v>
      </c>
      <c r="V4330">
        <v>0</v>
      </c>
      <c r="W4330">
        <v>0</v>
      </c>
      <c r="X4330">
        <v>0</v>
      </c>
      <c r="Y4330">
        <v>0</v>
      </c>
      <c r="Z4330">
        <v>0</v>
      </c>
      <c r="AA4330">
        <v>0</v>
      </c>
      <c r="AB4330">
        <v>0</v>
      </c>
      <c r="AC4330">
        <v>0</v>
      </c>
    </row>
    <row r="4331" spans="1:29">
      <c r="A4331" t="s">
        <v>14781</v>
      </c>
      <c r="B4331" t="s">
        <v>19</v>
      </c>
      <c r="C4331">
        <v>0</v>
      </c>
      <c r="D4331">
        <v>0</v>
      </c>
      <c r="E4331">
        <v>0</v>
      </c>
      <c r="F4331">
        <v>0</v>
      </c>
      <c r="G4331">
        <v>0</v>
      </c>
      <c r="H4331">
        <v>0</v>
      </c>
      <c r="I4331">
        <v>0</v>
      </c>
      <c r="J4331">
        <v>0</v>
      </c>
      <c r="K4331">
        <v>0</v>
      </c>
      <c r="L4331">
        <v>0</v>
      </c>
      <c r="M4331">
        <v>0</v>
      </c>
      <c r="N4331">
        <v>0</v>
      </c>
      <c r="O4331">
        <v>0</v>
      </c>
      <c r="P4331">
        <v>0</v>
      </c>
      <c r="Q4331">
        <v>0</v>
      </c>
      <c r="R4331">
        <v>0</v>
      </c>
      <c r="S4331">
        <v>0</v>
      </c>
      <c r="T4331">
        <v>0</v>
      </c>
      <c r="U4331">
        <v>0</v>
      </c>
      <c r="V4331">
        <v>0</v>
      </c>
      <c r="W4331">
        <v>0</v>
      </c>
      <c r="X4331">
        <v>0</v>
      </c>
      <c r="Y4331">
        <v>0</v>
      </c>
      <c r="Z4331">
        <v>0</v>
      </c>
      <c r="AA4331">
        <v>0</v>
      </c>
      <c r="AB4331">
        <v>0</v>
      </c>
      <c r="AC4331">
        <v>0</v>
      </c>
    </row>
    <row r="4332" spans="1:29">
      <c r="A4332" t="s">
        <v>14782</v>
      </c>
      <c r="B4332" t="s">
        <v>19</v>
      </c>
      <c r="C4332">
        <v>0</v>
      </c>
      <c r="D4332">
        <v>0</v>
      </c>
      <c r="E4332">
        <v>0</v>
      </c>
      <c r="F4332">
        <v>0</v>
      </c>
      <c r="G4332">
        <v>0</v>
      </c>
      <c r="H4332">
        <v>0</v>
      </c>
      <c r="I4332">
        <v>0</v>
      </c>
      <c r="J4332">
        <v>0</v>
      </c>
      <c r="K4332">
        <v>0</v>
      </c>
      <c r="L4332">
        <v>0</v>
      </c>
      <c r="M4332">
        <v>0</v>
      </c>
      <c r="N4332">
        <v>0</v>
      </c>
      <c r="O4332">
        <v>0</v>
      </c>
      <c r="P4332">
        <v>0</v>
      </c>
      <c r="Q4332">
        <v>0</v>
      </c>
      <c r="R4332">
        <v>0</v>
      </c>
      <c r="S4332">
        <v>0</v>
      </c>
      <c r="T4332">
        <v>0</v>
      </c>
      <c r="U4332">
        <v>0</v>
      </c>
      <c r="V4332">
        <v>0</v>
      </c>
      <c r="W4332">
        <v>0</v>
      </c>
      <c r="X4332">
        <v>0</v>
      </c>
      <c r="Y4332">
        <v>0</v>
      </c>
      <c r="Z4332">
        <v>0</v>
      </c>
      <c r="AA4332">
        <v>0</v>
      </c>
      <c r="AB4332">
        <v>0</v>
      </c>
      <c r="AC4332">
        <v>0</v>
      </c>
    </row>
    <row r="4333" spans="1:29">
      <c r="A4333" t="s">
        <v>14783</v>
      </c>
      <c r="B4333" t="s">
        <v>19</v>
      </c>
      <c r="C4333">
        <v>0</v>
      </c>
      <c r="D4333">
        <v>0</v>
      </c>
      <c r="E4333">
        <v>0</v>
      </c>
      <c r="F4333">
        <v>0</v>
      </c>
      <c r="G4333">
        <v>0</v>
      </c>
      <c r="H4333">
        <v>0</v>
      </c>
      <c r="I4333">
        <v>0</v>
      </c>
      <c r="J4333">
        <v>0</v>
      </c>
      <c r="K4333">
        <v>0</v>
      </c>
      <c r="L4333">
        <v>0</v>
      </c>
      <c r="M4333">
        <v>0</v>
      </c>
      <c r="N4333">
        <v>0</v>
      </c>
      <c r="O4333">
        <v>0</v>
      </c>
      <c r="P4333">
        <v>0</v>
      </c>
      <c r="Q4333">
        <v>0</v>
      </c>
      <c r="R4333">
        <v>0</v>
      </c>
      <c r="S4333">
        <v>0</v>
      </c>
      <c r="T4333">
        <v>0</v>
      </c>
      <c r="U4333">
        <v>0</v>
      </c>
      <c r="V4333">
        <v>0</v>
      </c>
      <c r="W4333">
        <v>0</v>
      </c>
      <c r="X4333">
        <v>0</v>
      </c>
      <c r="Y4333">
        <v>0</v>
      </c>
      <c r="Z4333">
        <v>0</v>
      </c>
      <c r="AA4333">
        <v>0</v>
      </c>
      <c r="AB4333">
        <v>0</v>
      </c>
      <c r="AC4333">
        <v>0</v>
      </c>
    </row>
    <row r="4334" spans="1:29">
      <c r="A4334" t="s">
        <v>14784</v>
      </c>
      <c r="B4334" t="s">
        <v>19</v>
      </c>
      <c r="C4334">
        <v>0</v>
      </c>
      <c r="D4334">
        <v>0</v>
      </c>
      <c r="E4334">
        <v>0</v>
      </c>
      <c r="F4334">
        <v>0</v>
      </c>
      <c r="G4334">
        <v>0</v>
      </c>
      <c r="H4334">
        <v>0</v>
      </c>
      <c r="I4334">
        <v>0</v>
      </c>
      <c r="J4334">
        <v>0</v>
      </c>
      <c r="K4334">
        <v>0</v>
      </c>
      <c r="L4334">
        <v>0</v>
      </c>
      <c r="M4334">
        <v>0</v>
      </c>
      <c r="N4334">
        <v>0</v>
      </c>
      <c r="O4334">
        <v>0</v>
      </c>
      <c r="P4334">
        <v>0</v>
      </c>
      <c r="Q4334">
        <v>0</v>
      </c>
      <c r="R4334">
        <v>0</v>
      </c>
      <c r="S4334">
        <v>0</v>
      </c>
      <c r="T4334">
        <v>0</v>
      </c>
      <c r="U4334">
        <v>0</v>
      </c>
      <c r="V4334">
        <v>0</v>
      </c>
      <c r="W4334">
        <v>0</v>
      </c>
      <c r="X4334">
        <v>0</v>
      </c>
      <c r="Y4334">
        <v>0</v>
      </c>
      <c r="Z4334">
        <v>0</v>
      </c>
      <c r="AA4334">
        <v>0</v>
      </c>
      <c r="AB4334">
        <v>0</v>
      </c>
      <c r="AC4334">
        <v>0</v>
      </c>
    </row>
    <row r="4335" spans="1:29">
      <c r="A4335" t="s">
        <v>14785</v>
      </c>
      <c r="B4335" t="s">
        <v>19</v>
      </c>
      <c r="C4335">
        <v>0</v>
      </c>
      <c r="D4335">
        <v>0</v>
      </c>
      <c r="E4335">
        <v>0</v>
      </c>
      <c r="F4335">
        <v>0</v>
      </c>
      <c r="G4335">
        <v>0</v>
      </c>
      <c r="H4335">
        <v>0</v>
      </c>
      <c r="I4335">
        <v>0</v>
      </c>
      <c r="J4335">
        <v>0</v>
      </c>
      <c r="K4335">
        <v>0</v>
      </c>
      <c r="L4335">
        <v>0</v>
      </c>
      <c r="M4335">
        <v>0</v>
      </c>
      <c r="N4335">
        <v>0</v>
      </c>
      <c r="O4335">
        <v>0</v>
      </c>
      <c r="P4335">
        <v>0</v>
      </c>
      <c r="Q4335">
        <v>0</v>
      </c>
      <c r="R4335">
        <v>0</v>
      </c>
      <c r="S4335">
        <v>0</v>
      </c>
      <c r="T4335">
        <v>0</v>
      </c>
      <c r="U4335">
        <v>0</v>
      </c>
      <c r="V4335">
        <v>0</v>
      </c>
      <c r="W4335">
        <v>0</v>
      </c>
      <c r="X4335">
        <v>0</v>
      </c>
      <c r="Y4335">
        <v>0</v>
      </c>
      <c r="Z4335">
        <v>0</v>
      </c>
      <c r="AA4335">
        <v>0</v>
      </c>
      <c r="AB4335">
        <v>0</v>
      </c>
      <c r="AC4335">
        <v>0</v>
      </c>
    </row>
    <row r="4336" spans="1:29">
      <c r="A4336" t="s">
        <v>14786</v>
      </c>
      <c r="B4336" t="s">
        <v>19</v>
      </c>
      <c r="C4336">
        <v>0</v>
      </c>
      <c r="D4336">
        <v>0</v>
      </c>
      <c r="E4336">
        <v>0</v>
      </c>
      <c r="F4336">
        <v>0</v>
      </c>
      <c r="G4336">
        <v>0</v>
      </c>
      <c r="H4336">
        <v>0</v>
      </c>
      <c r="I4336">
        <v>0</v>
      </c>
      <c r="J4336">
        <v>0</v>
      </c>
      <c r="K4336">
        <v>0</v>
      </c>
      <c r="L4336">
        <v>0</v>
      </c>
      <c r="M4336">
        <v>0</v>
      </c>
      <c r="N4336">
        <v>0</v>
      </c>
      <c r="O4336">
        <v>0</v>
      </c>
      <c r="P4336">
        <v>0</v>
      </c>
      <c r="Q4336">
        <v>0</v>
      </c>
      <c r="R4336">
        <v>0</v>
      </c>
      <c r="S4336">
        <v>0</v>
      </c>
      <c r="T4336">
        <v>0</v>
      </c>
      <c r="U4336">
        <v>0</v>
      </c>
      <c r="V4336">
        <v>0</v>
      </c>
      <c r="W4336">
        <v>0</v>
      </c>
      <c r="X4336">
        <v>0</v>
      </c>
      <c r="Y4336">
        <v>0</v>
      </c>
      <c r="Z4336">
        <v>0</v>
      </c>
      <c r="AA4336">
        <v>0</v>
      </c>
      <c r="AB4336">
        <v>0</v>
      </c>
      <c r="AC4336">
        <v>0</v>
      </c>
    </row>
    <row r="4337" spans="1:32">
      <c r="A4337" t="s">
        <v>14787</v>
      </c>
      <c r="B4337" t="s">
        <v>19</v>
      </c>
      <c r="C4337">
        <v>0</v>
      </c>
      <c r="D4337">
        <v>0</v>
      </c>
      <c r="E4337">
        <v>0</v>
      </c>
      <c r="F4337">
        <v>0</v>
      </c>
      <c r="G4337">
        <v>0</v>
      </c>
      <c r="H4337">
        <v>0</v>
      </c>
      <c r="I4337">
        <v>0</v>
      </c>
      <c r="J4337">
        <v>0</v>
      </c>
      <c r="K4337">
        <v>0</v>
      </c>
      <c r="L4337">
        <v>0</v>
      </c>
      <c r="M4337">
        <v>0</v>
      </c>
      <c r="N4337">
        <v>0</v>
      </c>
      <c r="O4337">
        <v>0</v>
      </c>
      <c r="P4337">
        <v>0</v>
      </c>
      <c r="Q4337">
        <v>0</v>
      </c>
      <c r="R4337">
        <v>0</v>
      </c>
      <c r="S4337">
        <v>0</v>
      </c>
      <c r="T4337">
        <v>0</v>
      </c>
      <c r="U4337">
        <v>0</v>
      </c>
      <c r="V4337">
        <v>0</v>
      </c>
      <c r="W4337">
        <v>0</v>
      </c>
      <c r="X4337">
        <v>0</v>
      </c>
      <c r="Y4337">
        <v>0</v>
      </c>
      <c r="Z4337">
        <v>0</v>
      </c>
      <c r="AA4337">
        <v>0</v>
      </c>
      <c r="AB4337">
        <v>0</v>
      </c>
      <c r="AC4337">
        <v>0</v>
      </c>
    </row>
    <row r="4338" spans="1:32">
      <c r="A4338" t="s">
        <v>14788</v>
      </c>
      <c r="B4338" t="s">
        <v>19</v>
      </c>
      <c r="C4338">
        <v>0</v>
      </c>
      <c r="D4338">
        <v>0</v>
      </c>
      <c r="E4338">
        <v>0</v>
      </c>
      <c r="F4338">
        <v>0</v>
      </c>
      <c r="G4338">
        <v>0</v>
      </c>
      <c r="H4338">
        <v>0</v>
      </c>
      <c r="I4338">
        <v>0</v>
      </c>
      <c r="J4338">
        <v>0</v>
      </c>
      <c r="K4338">
        <v>0</v>
      </c>
      <c r="L4338">
        <v>0</v>
      </c>
      <c r="M4338">
        <v>0</v>
      </c>
      <c r="N4338">
        <v>0</v>
      </c>
      <c r="O4338">
        <v>0</v>
      </c>
      <c r="P4338">
        <v>0</v>
      </c>
      <c r="Q4338">
        <v>0</v>
      </c>
      <c r="R4338">
        <v>0</v>
      </c>
      <c r="S4338">
        <v>0</v>
      </c>
      <c r="T4338">
        <v>0</v>
      </c>
      <c r="U4338">
        <v>0</v>
      </c>
      <c r="V4338">
        <v>0</v>
      </c>
      <c r="W4338">
        <v>0</v>
      </c>
      <c r="X4338">
        <v>0</v>
      </c>
      <c r="Y4338">
        <v>0</v>
      </c>
      <c r="Z4338">
        <v>0</v>
      </c>
      <c r="AA4338">
        <v>0</v>
      </c>
      <c r="AB4338">
        <v>0</v>
      </c>
      <c r="AC4338">
        <v>0</v>
      </c>
    </row>
    <row r="4339" spans="1:32">
      <c r="A4339" t="s">
        <v>14789</v>
      </c>
      <c r="B4339" t="s">
        <v>19</v>
      </c>
      <c r="C4339">
        <v>0</v>
      </c>
      <c r="D4339">
        <v>0</v>
      </c>
      <c r="E4339">
        <v>0</v>
      </c>
      <c r="F4339">
        <v>0</v>
      </c>
      <c r="G4339">
        <v>0</v>
      </c>
      <c r="H4339">
        <v>0</v>
      </c>
      <c r="I4339">
        <v>0</v>
      </c>
      <c r="J4339">
        <v>0</v>
      </c>
      <c r="K4339">
        <v>0</v>
      </c>
      <c r="L4339">
        <v>0</v>
      </c>
      <c r="M4339">
        <v>0</v>
      </c>
      <c r="N4339">
        <v>0</v>
      </c>
      <c r="O4339">
        <v>0</v>
      </c>
      <c r="P4339">
        <v>0</v>
      </c>
      <c r="Q4339">
        <v>0</v>
      </c>
      <c r="R4339">
        <v>0</v>
      </c>
      <c r="S4339">
        <v>0</v>
      </c>
      <c r="T4339">
        <v>0</v>
      </c>
      <c r="U4339">
        <v>0</v>
      </c>
      <c r="V4339">
        <v>0</v>
      </c>
      <c r="W4339">
        <v>0</v>
      </c>
      <c r="X4339">
        <v>0</v>
      </c>
      <c r="Y4339">
        <v>0</v>
      </c>
      <c r="Z4339">
        <v>0</v>
      </c>
      <c r="AA4339">
        <v>0</v>
      </c>
      <c r="AB4339">
        <v>0</v>
      </c>
      <c r="AC4339">
        <v>0</v>
      </c>
    </row>
    <row r="4340" spans="1:32">
      <c r="A4340" t="s">
        <v>14790</v>
      </c>
      <c r="B4340" t="s">
        <v>19</v>
      </c>
      <c r="C4340">
        <v>0</v>
      </c>
      <c r="D4340">
        <v>0</v>
      </c>
      <c r="E4340">
        <v>0</v>
      </c>
      <c r="F4340">
        <v>0</v>
      </c>
      <c r="G4340">
        <v>0</v>
      </c>
      <c r="H4340">
        <v>0</v>
      </c>
      <c r="I4340">
        <v>0</v>
      </c>
      <c r="J4340">
        <v>0</v>
      </c>
      <c r="K4340">
        <v>0</v>
      </c>
      <c r="L4340">
        <v>0</v>
      </c>
      <c r="M4340">
        <v>0</v>
      </c>
      <c r="N4340">
        <v>0</v>
      </c>
      <c r="O4340">
        <v>0</v>
      </c>
      <c r="P4340">
        <v>0</v>
      </c>
      <c r="Q4340">
        <v>0</v>
      </c>
      <c r="R4340">
        <v>0</v>
      </c>
      <c r="S4340">
        <v>0</v>
      </c>
      <c r="T4340">
        <v>0</v>
      </c>
      <c r="U4340">
        <v>0</v>
      </c>
      <c r="V4340">
        <v>0</v>
      </c>
      <c r="W4340">
        <v>0</v>
      </c>
      <c r="X4340">
        <v>0</v>
      </c>
      <c r="Y4340">
        <v>0</v>
      </c>
      <c r="Z4340">
        <v>0</v>
      </c>
      <c r="AA4340">
        <v>0</v>
      </c>
      <c r="AB4340">
        <v>0</v>
      </c>
      <c r="AC4340">
        <v>0</v>
      </c>
    </row>
    <row r="4341" spans="1:32">
      <c r="A4341" t="s">
        <v>14791</v>
      </c>
      <c r="B4341" t="s">
        <v>19</v>
      </c>
      <c r="C4341">
        <v>0</v>
      </c>
      <c r="D4341">
        <v>0</v>
      </c>
      <c r="E4341">
        <v>0</v>
      </c>
      <c r="F4341">
        <v>0</v>
      </c>
      <c r="G4341">
        <v>0</v>
      </c>
      <c r="H4341">
        <v>0</v>
      </c>
      <c r="I4341">
        <v>0</v>
      </c>
      <c r="J4341">
        <v>0</v>
      </c>
      <c r="K4341">
        <v>0</v>
      </c>
      <c r="L4341">
        <v>0</v>
      </c>
      <c r="M4341">
        <v>0</v>
      </c>
      <c r="N4341">
        <v>0</v>
      </c>
      <c r="O4341">
        <v>0</v>
      </c>
      <c r="P4341">
        <v>0</v>
      </c>
      <c r="Q4341">
        <v>0</v>
      </c>
      <c r="R4341">
        <v>0</v>
      </c>
      <c r="S4341">
        <v>0</v>
      </c>
      <c r="T4341">
        <v>0</v>
      </c>
      <c r="U4341">
        <v>0</v>
      </c>
      <c r="V4341">
        <v>0</v>
      </c>
      <c r="W4341">
        <v>0</v>
      </c>
      <c r="X4341">
        <v>0</v>
      </c>
      <c r="Y4341">
        <v>0</v>
      </c>
      <c r="Z4341">
        <v>0</v>
      </c>
      <c r="AA4341">
        <v>0</v>
      </c>
      <c r="AB4341">
        <v>0</v>
      </c>
      <c r="AC4341">
        <v>0</v>
      </c>
    </row>
    <row r="4342" spans="1:32">
      <c r="A4342" t="s">
        <v>14792</v>
      </c>
      <c r="B4342" t="s">
        <v>19</v>
      </c>
      <c r="C4342">
        <v>0</v>
      </c>
      <c r="D4342">
        <v>0</v>
      </c>
      <c r="E4342">
        <v>0</v>
      </c>
      <c r="F4342">
        <v>0</v>
      </c>
      <c r="G4342">
        <v>0</v>
      </c>
      <c r="H4342">
        <v>0</v>
      </c>
      <c r="I4342">
        <v>0</v>
      </c>
      <c r="J4342">
        <v>0</v>
      </c>
      <c r="K4342">
        <v>0</v>
      </c>
      <c r="L4342">
        <v>0</v>
      </c>
      <c r="M4342">
        <v>0</v>
      </c>
      <c r="N4342">
        <v>0</v>
      </c>
      <c r="O4342">
        <v>0</v>
      </c>
      <c r="P4342">
        <v>0</v>
      </c>
      <c r="Q4342">
        <v>0</v>
      </c>
      <c r="R4342">
        <v>0</v>
      </c>
      <c r="S4342">
        <v>0</v>
      </c>
      <c r="T4342">
        <v>0</v>
      </c>
      <c r="U4342">
        <v>0</v>
      </c>
      <c r="V4342">
        <v>0</v>
      </c>
      <c r="W4342">
        <v>0</v>
      </c>
      <c r="X4342">
        <v>0</v>
      </c>
      <c r="Y4342">
        <v>0</v>
      </c>
      <c r="Z4342">
        <v>0</v>
      </c>
      <c r="AA4342">
        <v>0</v>
      </c>
      <c r="AB4342">
        <v>0</v>
      </c>
      <c r="AC4342">
        <v>0</v>
      </c>
    </row>
    <row r="4343" spans="1:32">
      <c r="A4343" t="s">
        <v>14793</v>
      </c>
      <c r="B4343" t="s">
        <v>19</v>
      </c>
      <c r="C4343">
        <v>0</v>
      </c>
      <c r="D4343">
        <v>0</v>
      </c>
      <c r="E4343">
        <v>0</v>
      </c>
      <c r="F4343">
        <v>0</v>
      </c>
      <c r="G4343">
        <v>0</v>
      </c>
      <c r="H4343">
        <v>0</v>
      </c>
      <c r="I4343">
        <v>0</v>
      </c>
      <c r="J4343">
        <v>0</v>
      </c>
      <c r="K4343">
        <v>0</v>
      </c>
      <c r="L4343">
        <v>0</v>
      </c>
      <c r="M4343">
        <v>0</v>
      </c>
      <c r="N4343">
        <v>0</v>
      </c>
      <c r="O4343">
        <v>0</v>
      </c>
      <c r="P4343">
        <v>0</v>
      </c>
      <c r="Q4343">
        <v>0</v>
      </c>
      <c r="R4343">
        <v>0</v>
      </c>
      <c r="S4343">
        <v>0</v>
      </c>
      <c r="T4343">
        <v>0</v>
      </c>
      <c r="U4343">
        <v>0</v>
      </c>
      <c r="V4343">
        <v>0</v>
      </c>
      <c r="W4343">
        <v>0</v>
      </c>
      <c r="X4343">
        <v>0</v>
      </c>
      <c r="Y4343">
        <v>0</v>
      </c>
      <c r="Z4343">
        <v>0</v>
      </c>
      <c r="AA4343">
        <v>0</v>
      </c>
      <c r="AB4343">
        <v>0</v>
      </c>
      <c r="AC4343">
        <v>0</v>
      </c>
    </row>
    <row r="4344" spans="1:32">
      <c r="A4344" t="s">
        <v>14794</v>
      </c>
      <c r="B4344" t="s">
        <v>19</v>
      </c>
      <c r="C4344">
        <v>0</v>
      </c>
      <c r="D4344">
        <v>0</v>
      </c>
      <c r="E4344">
        <v>0</v>
      </c>
      <c r="F4344">
        <v>0</v>
      </c>
      <c r="G4344">
        <v>0</v>
      </c>
      <c r="H4344">
        <v>0</v>
      </c>
      <c r="I4344">
        <v>0</v>
      </c>
      <c r="J4344">
        <v>0</v>
      </c>
      <c r="K4344">
        <v>0</v>
      </c>
      <c r="L4344">
        <v>0</v>
      </c>
      <c r="M4344">
        <v>0</v>
      </c>
      <c r="N4344">
        <v>0</v>
      </c>
      <c r="O4344">
        <v>0</v>
      </c>
      <c r="P4344">
        <v>0</v>
      </c>
      <c r="Q4344">
        <v>0</v>
      </c>
      <c r="R4344">
        <v>0</v>
      </c>
      <c r="S4344">
        <v>0</v>
      </c>
      <c r="T4344">
        <v>0</v>
      </c>
      <c r="U4344">
        <v>0</v>
      </c>
      <c r="V4344">
        <v>0</v>
      </c>
      <c r="W4344">
        <v>0</v>
      </c>
      <c r="X4344">
        <v>0</v>
      </c>
      <c r="Y4344">
        <v>0</v>
      </c>
      <c r="Z4344">
        <v>0</v>
      </c>
      <c r="AA4344">
        <v>0</v>
      </c>
      <c r="AB4344">
        <v>0</v>
      </c>
      <c r="AC4344">
        <v>0</v>
      </c>
    </row>
    <row r="4345" spans="1:32">
      <c r="A4345" t="s">
        <v>14795</v>
      </c>
      <c r="B4345" t="s">
        <v>19</v>
      </c>
      <c r="C4345">
        <v>0</v>
      </c>
      <c r="D4345">
        <v>0</v>
      </c>
      <c r="E4345">
        <v>0</v>
      </c>
      <c r="F4345">
        <v>0</v>
      </c>
      <c r="G4345">
        <v>0</v>
      </c>
      <c r="H4345">
        <v>0</v>
      </c>
      <c r="I4345">
        <v>0</v>
      </c>
      <c r="J4345">
        <v>0</v>
      </c>
      <c r="K4345">
        <v>0</v>
      </c>
      <c r="L4345">
        <v>0</v>
      </c>
      <c r="M4345">
        <v>0</v>
      </c>
      <c r="N4345">
        <v>0</v>
      </c>
      <c r="O4345">
        <v>0</v>
      </c>
      <c r="P4345">
        <v>0</v>
      </c>
      <c r="Q4345">
        <v>0</v>
      </c>
      <c r="R4345">
        <v>0</v>
      </c>
      <c r="S4345">
        <v>0</v>
      </c>
      <c r="T4345">
        <v>0</v>
      </c>
      <c r="U4345">
        <v>0</v>
      </c>
      <c r="V4345">
        <v>0</v>
      </c>
      <c r="W4345">
        <v>0</v>
      </c>
      <c r="X4345">
        <v>0</v>
      </c>
      <c r="Y4345">
        <v>0</v>
      </c>
      <c r="Z4345">
        <v>0</v>
      </c>
      <c r="AA4345">
        <v>0</v>
      </c>
      <c r="AB4345">
        <v>0</v>
      </c>
      <c r="AC4345">
        <v>0</v>
      </c>
    </row>
    <row r="4346" spans="1:32">
      <c r="A4346" t="s">
        <v>14796</v>
      </c>
      <c r="B4346" t="s">
        <v>19</v>
      </c>
      <c r="C4346">
        <v>0</v>
      </c>
      <c r="D4346">
        <v>0</v>
      </c>
      <c r="E4346">
        <v>0</v>
      </c>
      <c r="F4346">
        <v>0</v>
      </c>
      <c r="G4346">
        <v>0</v>
      </c>
      <c r="H4346">
        <v>0</v>
      </c>
      <c r="I4346">
        <v>0</v>
      </c>
      <c r="J4346">
        <v>0</v>
      </c>
      <c r="K4346">
        <v>0</v>
      </c>
      <c r="L4346">
        <v>0</v>
      </c>
      <c r="M4346">
        <v>0</v>
      </c>
      <c r="N4346">
        <v>0</v>
      </c>
      <c r="O4346">
        <v>0</v>
      </c>
      <c r="P4346">
        <v>0</v>
      </c>
      <c r="Q4346">
        <v>0</v>
      </c>
      <c r="R4346">
        <v>0</v>
      </c>
      <c r="S4346">
        <v>0</v>
      </c>
      <c r="T4346">
        <v>0</v>
      </c>
      <c r="U4346">
        <v>0</v>
      </c>
      <c r="V4346">
        <v>0</v>
      </c>
      <c r="W4346">
        <v>0</v>
      </c>
      <c r="X4346">
        <v>0</v>
      </c>
      <c r="Y4346">
        <v>0</v>
      </c>
      <c r="Z4346">
        <v>0</v>
      </c>
      <c r="AA4346">
        <v>0</v>
      </c>
      <c r="AB4346">
        <v>0</v>
      </c>
      <c r="AC4346">
        <v>0</v>
      </c>
      <c r="AD4346" s="2"/>
      <c r="AE4346" s="2"/>
      <c r="AF4346" s="2"/>
    </row>
    <row r="4347" spans="1:32">
      <c r="A4347" t="s">
        <v>14797</v>
      </c>
      <c r="B4347" t="s">
        <v>19</v>
      </c>
      <c r="C4347">
        <v>0</v>
      </c>
      <c r="D4347">
        <v>0</v>
      </c>
      <c r="E4347">
        <v>0</v>
      </c>
      <c r="F4347">
        <v>0</v>
      </c>
      <c r="G4347">
        <v>0</v>
      </c>
      <c r="H4347">
        <v>0</v>
      </c>
      <c r="I4347">
        <v>0</v>
      </c>
      <c r="J4347">
        <v>0</v>
      </c>
      <c r="K4347">
        <v>0</v>
      </c>
      <c r="L4347">
        <v>0</v>
      </c>
      <c r="M4347">
        <v>0</v>
      </c>
      <c r="N4347">
        <v>0</v>
      </c>
      <c r="O4347">
        <v>0</v>
      </c>
      <c r="P4347">
        <v>0</v>
      </c>
      <c r="Q4347">
        <v>0</v>
      </c>
      <c r="R4347">
        <v>0</v>
      </c>
      <c r="S4347">
        <v>0</v>
      </c>
      <c r="T4347">
        <v>0</v>
      </c>
      <c r="U4347">
        <v>0</v>
      </c>
      <c r="V4347">
        <v>0</v>
      </c>
      <c r="W4347">
        <v>0</v>
      </c>
      <c r="X4347">
        <v>0</v>
      </c>
      <c r="Y4347">
        <v>0</v>
      </c>
      <c r="Z4347">
        <v>0</v>
      </c>
      <c r="AA4347">
        <v>0</v>
      </c>
      <c r="AB4347">
        <v>0</v>
      </c>
      <c r="AC4347">
        <v>0</v>
      </c>
    </row>
    <row r="4348" spans="1:32">
      <c r="A4348" t="s">
        <v>14798</v>
      </c>
      <c r="B4348" t="s">
        <v>19</v>
      </c>
      <c r="C4348">
        <v>0</v>
      </c>
      <c r="D4348">
        <v>0</v>
      </c>
      <c r="E4348">
        <v>0</v>
      </c>
      <c r="F4348">
        <v>0</v>
      </c>
      <c r="G4348">
        <v>0</v>
      </c>
      <c r="H4348">
        <v>0</v>
      </c>
      <c r="I4348">
        <v>0</v>
      </c>
      <c r="J4348">
        <v>0</v>
      </c>
      <c r="K4348">
        <v>0</v>
      </c>
      <c r="L4348">
        <v>0</v>
      </c>
      <c r="M4348">
        <v>0</v>
      </c>
      <c r="N4348">
        <v>0</v>
      </c>
      <c r="O4348">
        <v>0</v>
      </c>
      <c r="P4348">
        <v>0</v>
      </c>
      <c r="Q4348">
        <v>0</v>
      </c>
      <c r="R4348">
        <v>0</v>
      </c>
      <c r="S4348">
        <v>0</v>
      </c>
      <c r="T4348">
        <v>0</v>
      </c>
      <c r="U4348">
        <v>0</v>
      </c>
      <c r="V4348">
        <v>0</v>
      </c>
      <c r="W4348">
        <v>0</v>
      </c>
      <c r="X4348">
        <v>0</v>
      </c>
      <c r="Y4348">
        <v>0</v>
      </c>
      <c r="Z4348">
        <v>0</v>
      </c>
      <c r="AA4348">
        <v>0</v>
      </c>
      <c r="AB4348">
        <v>0</v>
      </c>
      <c r="AC4348">
        <v>0</v>
      </c>
    </row>
    <row r="4349" spans="1:32">
      <c r="A4349" t="s">
        <v>14799</v>
      </c>
      <c r="B4349" t="s">
        <v>19</v>
      </c>
      <c r="C4349">
        <v>0</v>
      </c>
      <c r="D4349">
        <v>0</v>
      </c>
      <c r="E4349">
        <v>0</v>
      </c>
      <c r="F4349">
        <v>0</v>
      </c>
      <c r="G4349">
        <v>0</v>
      </c>
      <c r="H4349">
        <v>0</v>
      </c>
      <c r="I4349">
        <v>0</v>
      </c>
      <c r="J4349">
        <v>0</v>
      </c>
      <c r="K4349">
        <v>0</v>
      </c>
      <c r="L4349">
        <v>0</v>
      </c>
      <c r="M4349">
        <v>0</v>
      </c>
      <c r="N4349">
        <v>0</v>
      </c>
      <c r="O4349">
        <v>0</v>
      </c>
      <c r="P4349">
        <v>0</v>
      </c>
      <c r="Q4349">
        <v>0</v>
      </c>
      <c r="R4349">
        <v>0</v>
      </c>
      <c r="S4349">
        <v>0</v>
      </c>
      <c r="T4349">
        <v>0</v>
      </c>
      <c r="U4349">
        <v>0</v>
      </c>
      <c r="V4349">
        <v>0</v>
      </c>
      <c r="W4349">
        <v>0</v>
      </c>
      <c r="X4349">
        <v>0</v>
      </c>
      <c r="Y4349">
        <v>0</v>
      </c>
      <c r="Z4349">
        <v>0</v>
      </c>
      <c r="AA4349">
        <v>0</v>
      </c>
      <c r="AB4349">
        <v>0</v>
      </c>
      <c r="AC4349">
        <v>0</v>
      </c>
      <c r="AD4349" s="2"/>
      <c r="AE4349" s="2"/>
      <c r="AF4349" s="2"/>
    </row>
    <row r="4350" spans="1:32">
      <c r="A4350" t="s">
        <v>14800</v>
      </c>
      <c r="B4350" t="s">
        <v>19</v>
      </c>
      <c r="C4350">
        <v>0</v>
      </c>
      <c r="D4350">
        <v>0</v>
      </c>
      <c r="E4350">
        <v>0</v>
      </c>
      <c r="F4350">
        <v>0</v>
      </c>
      <c r="G4350">
        <v>0</v>
      </c>
      <c r="H4350">
        <v>0</v>
      </c>
      <c r="I4350">
        <v>0</v>
      </c>
      <c r="J4350">
        <v>0</v>
      </c>
      <c r="K4350">
        <v>0</v>
      </c>
      <c r="L4350">
        <v>0</v>
      </c>
      <c r="M4350">
        <v>0</v>
      </c>
      <c r="N4350">
        <v>0</v>
      </c>
      <c r="O4350">
        <v>0</v>
      </c>
      <c r="P4350">
        <v>0</v>
      </c>
      <c r="Q4350">
        <v>0</v>
      </c>
      <c r="R4350">
        <v>0</v>
      </c>
      <c r="S4350">
        <v>0</v>
      </c>
      <c r="T4350">
        <v>0</v>
      </c>
      <c r="U4350">
        <v>0</v>
      </c>
      <c r="V4350">
        <v>0</v>
      </c>
      <c r="W4350">
        <v>0</v>
      </c>
      <c r="X4350">
        <v>0</v>
      </c>
      <c r="Y4350">
        <v>0</v>
      </c>
      <c r="Z4350">
        <v>0</v>
      </c>
      <c r="AA4350">
        <v>0</v>
      </c>
      <c r="AB4350">
        <v>0</v>
      </c>
      <c r="AC4350">
        <v>0</v>
      </c>
    </row>
    <row r="4351" spans="1:32">
      <c r="A4351" t="s">
        <v>14801</v>
      </c>
      <c r="B4351" t="s">
        <v>19</v>
      </c>
      <c r="C4351">
        <v>0</v>
      </c>
      <c r="D4351">
        <v>0</v>
      </c>
      <c r="E4351">
        <v>0</v>
      </c>
      <c r="F4351">
        <v>0</v>
      </c>
      <c r="G4351">
        <v>0</v>
      </c>
      <c r="H4351">
        <v>0</v>
      </c>
      <c r="I4351">
        <v>0</v>
      </c>
      <c r="J4351">
        <v>0</v>
      </c>
      <c r="K4351">
        <v>0</v>
      </c>
      <c r="L4351">
        <v>0</v>
      </c>
      <c r="M4351">
        <v>0</v>
      </c>
      <c r="N4351">
        <v>0</v>
      </c>
      <c r="O4351">
        <v>0</v>
      </c>
      <c r="P4351">
        <v>0</v>
      </c>
      <c r="Q4351">
        <v>0</v>
      </c>
      <c r="R4351">
        <v>0</v>
      </c>
      <c r="S4351">
        <v>0</v>
      </c>
      <c r="T4351">
        <v>0</v>
      </c>
      <c r="U4351">
        <v>0</v>
      </c>
      <c r="V4351">
        <v>0</v>
      </c>
      <c r="W4351">
        <v>0</v>
      </c>
      <c r="X4351">
        <v>0</v>
      </c>
      <c r="Y4351">
        <v>0</v>
      </c>
      <c r="Z4351">
        <v>0</v>
      </c>
      <c r="AA4351">
        <v>0</v>
      </c>
      <c r="AB4351">
        <v>0</v>
      </c>
      <c r="AC4351">
        <v>0</v>
      </c>
    </row>
    <row r="4352" spans="1:32">
      <c r="A4352" t="s">
        <v>14802</v>
      </c>
      <c r="B4352" t="s">
        <v>19</v>
      </c>
      <c r="C4352">
        <v>0</v>
      </c>
      <c r="D4352">
        <v>0</v>
      </c>
      <c r="E4352">
        <v>0</v>
      </c>
      <c r="F4352">
        <v>0</v>
      </c>
      <c r="G4352">
        <v>0</v>
      </c>
      <c r="H4352">
        <v>0</v>
      </c>
      <c r="I4352">
        <v>0</v>
      </c>
      <c r="J4352">
        <v>0</v>
      </c>
      <c r="K4352">
        <v>0</v>
      </c>
      <c r="L4352">
        <v>0</v>
      </c>
      <c r="M4352">
        <v>0</v>
      </c>
      <c r="N4352">
        <v>0</v>
      </c>
      <c r="O4352">
        <v>0</v>
      </c>
      <c r="P4352">
        <v>0</v>
      </c>
      <c r="Q4352">
        <v>0</v>
      </c>
      <c r="R4352">
        <v>0</v>
      </c>
      <c r="S4352">
        <v>0</v>
      </c>
      <c r="T4352">
        <v>0</v>
      </c>
      <c r="U4352">
        <v>0</v>
      </c>
      <c r="V4352">
        <v>0</v>
      </c>
      <c r="W4352">
        <v>0</v>
      </c>
      <c r="X4352">
        <v>0</v>
      </c>
      <c r="Y4352">
        <v>0</v>
      </c>
      <c r="Z4352">
        <v>0</v>
      </c>
      <c r="AA4352">
        <v>0</v>
      </c>
      <c r="AB4352">
        <v>0</v>
      </c>
      <c r="AC4352">
        <v>0</v>
      </c>
    </row>
    <row r="4353" spans="1:29">
      <c r="A4353" t="s">
        <v>14803</v>
      </c>
      <c r="B4353" t="s">
        <v>19</v>
      </c>
      <c r="C4353">
        <v>0</v>
      </c>
      <c r="D4353">
        <v>0</v>
      </c>
      <c r="E4353">
        <v>0</v>
      </c>
      <c r="F4353">
        <v>0</v>
      </c>
      <c r="G4353">
        <v>0</v>
      </c>
      <c r="H4353">
        <v>0</v>
      </c>
      <c r="I4353">
        <v>0</v>
      </c>
      <c r="J4353">
        <v>0</v>
      </c>
      <c r="K4353">
        <v>0</v>
      </c>
      <c r="L4353">
        <v>0</v>
      </c>
      <c r="M4353">
        <v>0</v>
      </c>
      <c r="N4353">
        <v>0</v>
      </c>
      <c r="O4353">
        <v>0</v>
      </c>
      <c r="P4353">
        <v>0</v>
      </c>
      <c r="Q4353">
        <v>0</v>
      </c>
      <c r="R4353">
        <v>0</v>
      </c>
      <c r="S4353">
        <v>0</v>
      </c>
      <c r="T4353">
        <v>0</v>
      </c>
      <c r="U4353">
        <v>0</v>
      </c>
      <c r="V4353">
        <v>0</v>
      </c>
      <c r="W4353">
        <v>0</v>
      </c>
      <c r="X4353">
        <v>0</v>
      </c>
      <c r="Y4353">
        <v>0</v>
      </c>
      <c r="Z4353">
        <v>0</v>
      </c>
      <c r="AA4353">
        <v>0</v>
      </c>
      <c r="AB4353">
        <v>0</v>
      </c>
      <c r="AC4353">
        <v>0</v>
      </c>
    </row>
    <row r="4354" spans="1:29">
      <c r="A4354" t="s">
        <v>14804</v>
      </c>
      <c r="B4354" t="s">
        <v>19</v>
      </c>
      <c r="C4354">
        <v>0</v>
      </c>
      <c r="D4354">
        <v>0</v>
      </c>
      <c r="E4354">
        <v>0</v>
      </c>
      <c r="F4354">
        <v>0</v>
      </c>
      <c r="G4354">
        <v>0</v>
      </c>
      <c r="H4354">
        <v>0</v>
      </c>
      <c r="I4354">
        <v>0</v>
      </c>
      <c r="J4354">
        <v>0</v>
      </c>
      <c r="K4354">
        <v>0</v>
      </c>
      <c r="L4354">
        <v>0</v>
      </c>
      <c r="M4354">
        <v>0</v>
      </c>
      <c r="N4354">
        <v>0</v>
      </c>
      <c r="O4354">
        <v>0</v>
      </c>
      <c r="P4354">
        <v>0</v>
      </c>
      <c r="Q4354">
        <v>0</v>
      </c>
      <c r="R4354">
        <v>0</v>
      </c>
      <c r="S4354">
        <v>0</v>
      </c>
      <c r="T4354">
        <v>0</v>
      </c>
      <c r="U4354">
        <v>0</v>
      </c>
      <c r="V4354">
        <v>0</v>
      </c>
      <c r="W4354">
        <v>0</v>
      </c>
      <c r="X4354">
        <v>0</v>
      </c>
      <c r="Y4354">
        <v>0</v>
      </c>
      <c r="Z4354">
        <v>0</v>
      </c>
      <c r="AA4354">
        <v>0</v>
      </c>
      <c r="AB4354">
        <v>0</v>
      </c>
      <c r="AC4354">
        <v>0</v>
      </c>
    </row>
    <row r="4355" spans="1:29">
      <c r="A4355" t="s">
        <v>14805</v>
      </c>
      <c r="B4355" t="s">
        <v>19</v>
      </c>
      <c r="C4355">
        <v>0</v>
      </c>
      <c r="D4355">
        <v>0</v>
      </c>
      <c r="E4355">
        <v>0</v>
      </c>
      <c r="F4355">
        <v>0</v>
      </c>
      <c r="G4355">
        <v>0</v>
      </c>
      <c r="H4355">
        <v>0</v>
      </c>
      <c r="I4355">
        <v>0</v>
      </c>
      <c r="J4355">
        <v>0</v>
      </c>
      <c r="K4355">
        <v>0</v>
      </c>
      <c r="L4355">
        <v>0</v>
      </c>
      <c r="M4355">
        <v>0</v>
      </c>
      <c r="N4355">
        <v>0</v>
      </c>
      <c r="O4355">
        <v>0</v>
      </c>
      <c r="P4355">
        <v>0</v>
      </c>
      <c r="Q4355">
        <v>0</v>
      </c>
      <c r="R4355">
        <v>0</v>
      </c>
      <c r="S4355">
        <v>0</v>
      </c>
      <c r="T4355">
        <v>0</v>
      </c>
      <c r="U4355">
        <v>0</v>
      </c>
      <c r="V4355">
        <v>0</v>
      </c>
      <c r="W4355">
        <v>0</v>
      </c>
      <c r="X4355">
        <v>0</v>
      </c>
      <c r="Y4355">
        <v>0</v>
      </c>
      <c r="Z4355">
        <v>0</v>
      </c>
      <c r="AA4355">
        <v>0</v>
      </c>
      <c r="AB4355">
        <v>0</v>
      </c>
      <c r="AC4355">
        <v>0</v>
      </c>
    </row>
    <row r="4356" spans="1:29">
      <c r="A4356" t="s">
        <v>14806</v>
      </c>
      <c r="B4356" t="s">
        <v>19</v>
      </c>
      <c r="C4356">
        <v>0</v>
      </c>
      <c r="D4356">
        <v>0</v>
      </c>
      <c r="E4356">
        <v>0</v>
      </c>
      <c r="F4356">
        <v>0</v>
      </c>
      <c r="G4356">
        <v>0</v>
      </c>
      <c r="H4356">
        <v>0</v>
      </c>
      <c r="I4356">
        <v>0</v>
      </c>
      <c r="J4356">
        <v>0</v>
      </c>
      <c r="K4356">
        <v>0</v>
      </c>
      <c r="L4356">
        <v>0</v>
      </c>
      <c r="M4356">
        <v>0</v>
      </c>
      <c r="N4356">
        <v>0</v>
      </c>
      <c r="O4356">
        <v>0</v>
      </c>
      <c r="P4356">
        <v>0</v>
      </c>
      <c r="Q4356">
        <v>0</v>
      </c>
      <c r="R4356">
        <v>0</v>
      </c>
      <c r="S4356">
        <v>0</v>
      </c>
      <c r="T4356">
        <v>0</v>
      </c>
      <c r="U4356">
        <v>0</v>
      </c>
      <c r="V4356">
        <v>0</v>
      </c>
      <c r="W4356">
        <v>0</v>
      </c>
      <c r="X4356">
        <v>0</v>
      </c>
      <c r="Y4356">
        <v>0</v>
      </c>
      <c r="Z4356">
        <v>0</v>
      </c>
      <c r="AA4356">
        <v>0</v>
      </c>
      <c r="AB4356">
        <v>0</v>
      </c>
      <c r="AC4356">
        <v>0</v>
      </c>
    </row>
    <row r="4357" spans="1:29">
      <c r="A4357" t="s">
        <v>14807</v>
      </c>
      <c r="B4357" t="s">
        <v>19</v>
      </c>
      <c r="C4357">
        <v>0</v>
      </c>
      <c r="D4357">
        <v>0</v>
      </c>
      <c r="E4357">
        <v>0</v>
      </c>
      <c r="F4357">
        <v>0</v>
      </c>
      <c r="G4357">
        <v>0</v>
      </c>
      <c r="H4357">
        <v>0</v>
      </c>
      <c r="I4357">
        <v>0</v>
      </c>
      <c r="J4357">
        <v>0</v>
      </c>
      <c r="K4357">
        <v>0</v>
      </c>
      <c r="L4357">
        <v>0</v>
      </c>
      <c r="M4357">
        <v>0</v>
      </c>
      <c r="N4357">
        <v>0</v>
      </c>
      <c r="O4357">
        <v>0</v>
      </c>
      <c r="P4357">
        <v>0</v>
      </c>
      <c r="Q4357">
        <v>0</v>
      </c>
      <c r="R4357">
        <v>0</v>
      </c>
      <c r="S4357">
        <v>0</v>
      </c>
      <c r="T4357">
        <v>0</v>
      </c>
      <c r="U4357">
        <v>0</v>
      </c>
      <c r="V4357">
        <v>0</v>
      </c>
      <c r="W4357">
        <v>0</v>
      </c>
      <c r="X4357">
        <v>0</v>
      </c>
      <c r="Y4357">
        <v>0</v>
      </c>
      <c r="Z4357">
        <v>0</v>
      </c>
      <c r="AA4357">
        <v>0</v>
      </c>
      <c r="AB4357">
        <v>0</v>
      </c>
      <c r="AC4357">
        <v>0</v>
      </c>
    </row>
    <row r="4358" spans="1:29">
      <c r="A4358" t="s">
        <v>14808</v>
      </c>
      <c r="B4358" t="s">
        <v>19</v>
      </c>
      <c r="C4358">
        <v>0</v>
      </c>
      <c r="D4358">
        <v>0</v>
      </c>
      <c r="E4358">
        <v>0</v>
      </c>
      <c r="F4358">
        <v>0</v>
      </c>
      <c r="G4358">
        <v>0</v>
      </c>
      <c r="H4358">
        <v>0</v>
      </c>
      <c r="I4358">
        <v>0</v>
      </c>
      <c r="J4358">
        <v>0</v>
      </c>
      <c r="K4358">
        <v>0</v>
      </c>
      <c r="L4358">
        <v>0</v>
      </c>
      <c r="M4358">
        <v>0</v>
      </c>
      <c r="N4358">
        <v>0</v>
      </c>
      <c r="O4358">
        <v>0</v>
      </c>
      <c r="P4358">
        <v>0</v>
      </c>
      <c r="Q4358">
        <v>0</v>
      </c>
      <c r="R4358">
        <v>0</v>
      </c>
      <c r="S4358">
        <v>0</v>
      </c>
      <c r="T4358">
        <v>0</v>
      </c>
      <c r="U4358">
        <v>0</v>
      </c>
      <c r="V4358">
        <v>0</v>
      </c>
      <c r="W4358">
        <v>0</v>
      </c>
      <c r="X4358">
        <v>0</v>
      </c>
      <c r="Y4358">
        <v>0</v>
      </c>
      <c r="Z4358">
        <v>0</v>
      </c>
      <c r="AA4358">
        <v>0</v>
      </c>
      <c r="AB4358">
        <v>0</v>
      </c>
      <c r="AC4358">
        <v>0</v>
      </c>
    </row>
    <row r="4359" spans="1:29">
      <c r="A4359" t="s">
        <v>14809</v>
      </c>
      <c r="B4359" t="s">
        <v>19</v>
      </c>
      <c r="C4359">
        <v>0</v>
      </c>
      <c r="D4359">
        <v>0</v>
      </c>
      <c r="E4359">
        <v>0</v>
      </c>
      <c r="F4359">
        <v>0</v>
      </c>
      <c r="G4359">
        <v>0</v>
      </c>
      <c r="H4359">
        <v>0</v>
      </c>
      <c r="I4359">
        <v>0</v>
      </c>
      <c r="J4359">
        <v>0</v>
      </c>
      <c r="K4359">
        <v>0</v>
      </c>
      <c r="L4359">
        <v>0</v>
      </c>
      <c r="M4359">
        <v>0</v>
      </c>
      <c r="N4359">
        <v>0</v>
      </c>
      <c r="O4359">
        <v>0</v>
      </c>
      <c r="P4359">
        <v>0</v>
      </c>
      <c r="Q4359">
        <v>0</v>
      </c>
      <c r="R4359">
        <v>0</v>
      </c>
      <c r="S4359">
        <v>0</v>
      </c>
      <c r="T4359">
        <v>0</v>
      </c>
      <c r="U4359">
        <v>0</v>
      </c>
      <c r="V4359">
        <v>0</v>
      </c>
      <c r="W4359">
        <v>0</v>
      </c>
      <c r="X4359">
        <v>0</v>
      </c>
      <c r="Y4359">
        <v>0</v>
      </c>
      <c r="Z4359">
        <v>0</v>
      </c>
      <c r="AA4359">
        <v>0</v>
      </c>
      <c r="AB4359">
        <v>0</v>
      </c>
      <c r="AC4359">
        <v>0</v>
      </c>
    </row>
    <row r="4360" spans="1:29">
      <c r="A4360" t="s">
        <v>14810</v>
      </c>
      <c r="B4360" t="s">
        <v>19</v>
      </c>
      <c r="C4360">
        <v>0</v>
      </c>
      <c r="D4360">
        <v>0</v>
      </c>
      <c r="E4360">
        <v>0</v>
      </c>
      <c r="F4360">
        <v>0</v>
      </c>
      <c r="G4360">
        <v>0</v>
      </c>
      <c r="H4360">
        <v>0</v>
      </c>
      <c r="I4360">
        <v>0</v>
      </c>
      <c r="J4360">
        <v>0</v>
      </c>
      <c r="K4360">
        <v>0</v>
      </c>
      <c r="L4360">
        <v>0</v>
      </c>
      <c r="M4360">
        <v>0</v>
      </c>
      <c r="N4360">
        <v>0</v>
      </c>
      <c r="O4360">
        <v>0</v>
      </c>
      <c r="P4360">
        <v>0</v>
      </c>
      <c r="Q4360">
        <v>0</v>
      </c>
      <c r="R4360">
        <v>0</v>
      </c>
      <c r="S4360">
        <v>0</v>
      </c>
      <c r="T4360">
        <v>0</v>
      </c>
      <c r="U4360">
        <v>0</v>
      </c>
      <c r="V4360">
        <v>0</v>
      </c>
      <c r="W4360">
        <v>0</v>
      </c>
      <c r="X4360">
        <v>0</v>
      </c>
      <c r="Y4360">
        <v>0</v>
      </c>
      <c r="Z4360">
        <v>0</v>
      </c>
      <c r="AA4360">
        <v>0</v>
      </c>
      <c r="AB4360">
        <v>0</v>
      </c>
      <c r="AC4360">
        <v>0</v>
      </c>
    </row>
    <row r="4361" spans="1:29">
      <c r="A4361" t="s">
        <v>14811</v>
      </c>
      <c r="B4361" t="s">
        <v>19</v>
      </c>
      <c r="C4361">
        <v>0</v>
      </c>
      <c r="D4361">
        <v>0</v>
      </c>
      <c r="E4361">
        <v>0</v>
      </c>
      <c r="F4361">
        <v>0</v>
      </c>
      <c r="G4361">
        <v>0</v>
      </c>
      <c r="H4361">
        <v>0</v>
      </c>
      <c r="I4361">
        <v>0</v>
      </c>
      <c r="J4361">
        <v>0</v>
      </c>
      <c r="K4361">
        <v>0</v>
      </c>
      <c r="L4361">
        <v>0</v>
      </c>
      <c r="M4361">
        <v>0</v>
      </c>
      <c r="N4361">
        <v>0</v>
      </c>
      <c r="O4361">
        <v>0</v>
      </c>
      <c r="P4361">
        <v>0</v>
      </c>
      <c r="Q4361">
        <v>0</v>
      </c>
      <c r="R4361">
        <v>0</v>
      </c>
      <c r="S4361">
        <v>0</v>
      </c>
      <c r="T4361">
        <v>0</v>
      </c>
      <c r="U4361">
        <v>0</v>
      </c>
      <c r="V4361">
        <v>0</v>
      </c>
      <c r="W4361">
        <v>0</v>
      </c>
      <c r="X4361">
        <v>0</v>
      </c>
      <c r="Y4361">
        <v>0</v>
      </c>
      <c r="Z4361">
        <v>0</v>
      </c>
      <c r="AA4361">
        <v>0</v>
      </c>
      <c r="AB4361">
        <v>0</v>
      </c>
      <c r="AC4361">
        <v>0</v>
      </c>
    </row>
    <row r="4362" spans="1:29">
      <c r="A4362" t="s">
        <v>14812</v>
      </c>
      <c r="B4362" t="s">
        <v>19</v>
      </c>
      <c r="C4362">
        <v>0</v>
      </c>
      <c r="D4362">
        <v>0</v>
      </c>
      <c r="E4362">
        <v>0</v>
      </c>
      <c r="F4362">
        <v>0</v>
      </c>
      <c r="G4362">
        <v>0</v>
      </c>
      <c r="H4362">
        <v>0</v>
      </c>
      <c r="I4362">
        <v>0</v>
      </c>
      <c r="J4362">
        <v>0</v>
      </c>
      <c r="K4362">
        <v>0</v>
      </c>
      <c r="L4362">
        <v>0</v>
      </c>
      <c r="M4362">
        <v>0</v>
      </c>
      <c r="N4362">
        <v>0</v>
      </c>
      <c r="O4362">
        <v>0</v>
      </c>
      <c r="P4362">
        <v>0</v>
      </c>
      <c r="Q4362">
        <v>0</v>
      </c>
      <c r="R4362">
        <v>0</v>
      </c>
      <c r="S4362">
        <v>0</v>
      </c>
      <c r="T4362">
        <v>0</v>
      </c>
      <c r="U4362">
        <v>0</v>
      </c>
      <c r="V4362">
        <v>0</v>
      </c>
      <c r="W4362">
        <v>0</v>
      </c>
      <c r="X4362">
        <v>0</v>
      </c>
      <c r="Y4362">
        <v>0</v>
      </c>
      <c r="Z4362">
        <v>0</v>
      </c>
      <c r="AA4362">
        <v>0</v>
      </c>
      <c r="AB4362">
        <v>0</v>
      </c>
      <c r="AC4362">
        <v>0</v>
      </c>
    </row>
    <row r="4363" spans="1:29">
      <c r="A4363" t="s">
        <v>14813</v>
      </c>
      <c r="B4363" t="s">
        <v>19</v>
      </c>
      <c r="C4363">
        <v>0</v>
      </c>
      <c r="D4363">
        <v>0</v>
      </c>
      <c r="E4363">
        <v>0</v>
      </c>
      <c r="F4363">
        <v>0</v>
      </c>
      <c r="G4363">
        <v>0</v>
      </c>
      <c r="H4363">
        <v>0</v>
      </c>
      <c r="I4363">
        <v>0</v>
      </c>
      <c r="J4363">
        <v>0</v>
      </c>
      <c r="K4363">
        <v>0</v>
      </c>
      <c r="L4363">
        <v>0</v>
      </c>
      <c r="M4363">
        <v>0</v>
      </c>
      <c r="N4363">
        <v>0</v>
      </c>
      <c r="O4363">
        <v>0</v>
      </c>
      <c r="P4363">
        <v>0</v>
      </c>
      <c r="Q4363">
        <v>0</v>
      </c>
      <c r="R4363">
        <v>0</v>
      </c>
      <c r="S4363">
        <v>0</v>
      </c>
      <c r="T4363">
        <v>0</v>
      </c>
      <c r="U4363">
        <v>0</v>
      </c>
      <c r="V4363">
        <v>0</v>
      </c>
      <c r="W4363">
        <v>0</v>
      </c>
      <c r="X4363">
        <v>0</v>
      </c>
      <c r="Y4363">
        <v>0</v>
      </c>
      <c r="Z4363">
        <v>0</v>
      </c>
      <c r="AA4363">
        <v>0</v>
      </c>
      <c r="AB4363">
        <v>0</v>
      </c>
      <c r="AC4363">
        <v>0</v>
      </c>
    </row>
    <row r="4364" spans="1:29">
      <c r="A4364" t="s">
        <v>14814</v>
      </c>
      <c r="B4364" t="s">
        <v>19</v>
      </c>
      <c r="C4364">
        <v>0</v>
      </c>
      <c r="D4364">
        <v>0</v>
      </c>
      <c r="E4364">
        <v>0</v>
      </c>
      <c r="F4364">
        <v>0</v>
      </c>
      <c r="G4364">
        <v>0</v>
      </c>
      <c r="H4364">
        <v>0</v>
      </c>
      <c r="I4364">
        <v>0</v>
      </c>
      <c r="J4364">
        <v>0</v>
      </c>
      <c r="K4364">
        <v>0</v>
      </c>
      <c r="L4364">
        <v>0</v>
      </c>
      <c r="M4364">
        <v>0</v>
      </c>
      <c r="N4364">
        <v>0</v>
      </c>
      <c r="O4364">
        <v>0</v>
      </c>
      <c r="P4364">
        <v>0</v>
      </c>
      <c r="Q4364">
        <v>0</v>
      </c>
      <c r="R4364">
        <v>0</v>
      </c>
      <c r="S4364">
        <v>0</v>
      </c>
      <c r="T4364">
        <v>0</v>
      </c>
      <c r="U4364">
        <v>0</v>
      </c>
      <c r="V4364">
        <v>0</v>
      </c>
      <c r="W4364">
        <v>0</v>
      </c>
      <c r="X4364">
        <v>0</v>
      </c>
      <c r="Y4364">
        <v>0</v>
      </c>
      <c r="Z4364">
        <v>0</v>
      </c>
      <c r="AA4364">
        <v>0</v>
      </c>
      <c r="AB4364">
        <v>0</v>
      </c>
      <c r="AC4364">
        <v>0</v>
      </c>
    </row>
    <row r="4365" spans="1:29">
      <c r="A4365" t="s">
        <v>14815</v>
      </c>
      <c r="B4365" t="s">
        <v>19</v>
      </c>
      <c r="C4365">
        <v>0</v>
      </c>
      <c r="D4365">
        <v>0</v>
      </c>
      <c r="E4365">
        <v>0</v>
      </c>
      <c r="F4365">
        <v>0</v>
      </c>
      <c r="G4365">
        <v>0</v>
      </c>
      <c r="H4365">
        <v>0</v>
      </c>
      <c r="I4365">
        <v>0</v>
      </c>
      <c r="J4365">
        <v>0</v>
      </c>
      <c r="K4365">
        <v>0</v>
      </c>
      <c r="L4365">
        <v>0</v>
      </c>
      <c r="M4365">
        <v>0</v>
      </c>
      <c r="N4365">
        <v>0</v>
      </c>
      <c r="O4365">
        <v>0</v>
      </c>
      <c r="P4365">
        <v>0</v>
      </c>
      <c r="Q4365">
        <v>0</v>
      </c>
      <c r="R4365">
        <v>0</v>
      </c>
      <c r="S4365">
        <v>0</v>
      </c>
      <c r="T4365">
        <v>0</v>
      </c>
      <c r="U4365">
        <v>0</v>
      </c>
      <c r="V4365">
        <v>0</v>
      </c>
      <c r="W4365">
        <v>0</v>
      </c>
      <c r="X4365">
        <v>0</v>
      </c>
      <c r="Y4365">
        <v>0</v>
      </c>
      <c r="Z4365">
        <v>0</v>
      </c>
      <c r="AA4365">
        <v>0</v>
      </c>
      <c r="AB4365">
        <v>0</v>
      </c>
      <c r="AC4365">
        <v>0</v>
      </c>
    </row>
    <row r="4366" spans="1:29">
      <c r="A4366" t="s">
        <v>14816</v>
      </c>
      <c r="B4366" t="s">
        <v>19</v>
      </c>
      <c r="C4366">
        <v>0</v>
      </c>
      <c r="D4366">
        <v>0</v>
      </c>
      <c r="E4366">
        <v>0</v>
      </c>
      <c r="F4366">
        <v>0</v>
      </c>
      <c r="G4366">
        <v>0</v>
      </c>
      <c r="H4366">
        <v>0</v>
      </c>
      <c r="I4366">
        <v>0</v>
      </c>
      <c r="J4366">
        <v>0</v>
      </c>
      <c r="K4366">
        <v>0</v>
      </c>
      <c r="L4366">
        <v>0</v>
      </c>
      <c r="M4366">
        <v>0</v>
      </c>
      <c r="N4366">
        <v>0</v>
      </c>
      <c r="O4366">
        <v>0</v>
      </c>
      <c r="P4366">
        <v>0</v>
      </c>
      <c r="Q4366">
        <v>0</v>
      </c>
      <c r="R4366">
        <v>0</v>
      </c>
      <c r="S4366">
        <v>0</v>
      </c>
      <c r="T4366">
        <v>0</v>
      </c>
      <c r="U4366">
        <v>0</v>
      </c>
      <c r="V4366">
        <v>0</v>
      </c>
      <c r="W4366">
        <v>0</v>
      </c>
      <c r="X4366">
        <v>0</v>
      </c>
      <c r="Y4366">
        <v>0</v>
      </c>
      <c r="Z4366">
        <v>0</v>
      </c>
      <c r="AA4366">
        <v>0</v>
      </c>
      <c r="AB4366">
        <v>0</v>
      </c>
      <c r="AC4366">
        <v>0</v>
      </c>
    </row>
    <row r="4367" spans="1:29">
      <c r="A4367" t="s">
        <v>14817</v>
      </c>
      <c r="B4367" t="s">
        <v>19</v>
      </c>
      <c r="C4367">
        <v>0</v>
      </c>
      <c r="D4367">
        <v>0</v>
      </c>
      <c r="E4367">
        <v>0</v>
      </c>
      <c r="F4367">
        <v>0</v>
      </c>
      <c r="G4367">
        <v>0</v>
      </c>
      <c r="H4367">
        <v>0</v>
      </c>
      <c r="I4367">
        <v>0</v>
      </c>
      <c r="J4367">
        <v>0</v>
      </c>
      <c r="K4367">
        <v>0</v>
      </c>
      <c r="L4367">
        <v>0</v>
      </c>
      <c r="M4367">
        <v>0</v>
      </c>
      <c r="N4367">
        <v>0</v>
      </c>
      <c r="O4367">
        <v>0</v>
      </c>
      <c r="P4367">
        <v>0</v>
      </c>
      <c r="Q4367">
        <v>0</v>
      </c>
      <c r="R4367">
        <v>0</v>
      </c>
      <c r="S4367">
        <v>0</v>
      </c>
      <c r="T4367">
        <v>0</v>
      </c>
      <c r="U4367">
        <v>0</v>
      </c>
      <c r="V4367">
        <v>0</v>
      </c>
      <c r="W4367">
        <v>0</v>
      </c>
      <c r="X4367">
        <v>0</v>
      </c>
      <c r="Y4367">
        <v>0</v>
      </c>
      <c r="Z4367">
        <v>0</v>
      </c>
      <c r="AA4367">
        <v>0</v>
      </c>
      <c r="AB4367">
        <v>0</v>
      </c>
      <c r="AC4367">
        <v>0</v>
      </c>
    </row>
    <row r="4368" spans="1:29">
      <c r="A4368" t="s">
        <v>14818</v>
      </c>
      <c r="B4368" t="s">
        <v>19</v>
      </c>
      <c r="C4368">
        <v>0</v>
      </c>
      <c r="D4368">
        <v>0</v>
      </c>
      <c r="E4368">
        <v>0</v>
      </c>
      <c r="F4368">
        <v>0</v>
      </c>
      <c r="G4368">
        <v>0</v>
      </c>
      <c r="H4368">
        <v>0</v>
      </c>
      <c r="I4368">
        <v>0</v>
      </c>
      <c r="J4368">
        <v>0</v>
      </c>
      <c r="K4368">
        <v>0</v>
      </c>
      <c r="L4368">
        <v>0</v>
      </c>
      <c r="M4368">
        <v>0</v>
      </c>
      <c r="N4368">
        <v>0</v>
      </c>
      <c r="O4368">
        <v>0</v>
      </c>
      <c r="P4368">
        <v>0</v>
      </c>
      <c r="Q4368">
        <v>0</v>
      </c>
      <c r="R4368">
        <v>0</v>
      </c>
      <c r="S4368">
        <v>0</v>
      </c>
      <c r="T4368">
        <v>0</v>
      </c>
      <c r="U4368">
        <v>0</v>
      </c>
      <c r="V4368">
        <v>0</v>
      </c>
      <c r="W4368">
        <v>0</v>
      </c>
      <c r="X4368">
        <v>0</v>
      </c>
      <c r="Y4368">
        <v>0</v>
      </c>
      <c r="Z4368">
        <v>0</v>
      </c>
      <c r="AA4368">
        <v>0</v>
      </c>
      <c r="AB4368">
        <v>0</v>
      </c>
      <c r="AC4368">
        <v>0</v>
      </c>
    </row>
    <row r="4369" spans="1:32">
      <c r="A4369" t="s">
        <v>14819</v>
      </c>
      <c r="B4369" t="s">
        <v>19</v>
      </c>
      <c r="C4369">
        <v>0</v>
      </c>
      <c r="D4369">
        <v>0</v>
      </c>
      <c r="E4369">
        <v>0</v>
      </c>
      <c r="F4369">
        <v>0</v>
      </c>
      <c r="G4369">
        <v>0</v>
      </c>
      <c r="H4369">
        <v>0</v>
      </c>
      <c r="I4369">
        <v>0</v>
      </c>
      <c r="J4369">
        <v>0</v>
      </c>
      <c r="K4369">
        <v>0</v>
      </c>
      <c r="L4369">
        <v>0</v>
      </c>
      <c r="M4369">
        <v>0</v>
      </c>
      <c r="N4369">
        <v>0</v>
      </c>
      <c r="O4369">
        <v>0</v>
      </c>
      <c r="P4369">
        <v>0</v>
      </c>
      <c r="Q4369">
        <v>0</v>
      </c>
      <c r="R4369">
        <v>0</v>
      </c>
      <c r="S4369">
        <v>0</v>
      </c>
      <c r="T4369">
        <v>0</v>
      </c>
      <c r="U4369">
        <v>0</v>
      </c>
      <c r="V4369">
        <v>0</v>
      </c>
      <c r="W4369">
        <v>0</v>
      </c>
      <c r="X4369">
        <v>0</v>
      </c>
      <c r="Y4369">
        <v>0</v>
      </c>
      <c r="Z4369">
        <v>0</v>
      </c>
      <c r="AA4369">
        <v>0</v>
      </c>
      <c r="AB4369">
        <v>0</v>
      </c>
      <c r="AC4369">
        <v>0</v>
      </c>
    </row>
    <row r="4370" spans="1:32">
      <c r="A4370" t="s">
        <v>14820</v>
      </c>
      <c r="B4370" t="s">
        <v>19</v>
      </c>
      <c r="C4370">
        <v>0</v>
      </c>
      <c r="D4370">
        <v>0</v>
      </c>
      <c r="E4370">
        <v>0</v>
      </c>
      <c r="F4370">
        <v>0</v>
      </c>
      <c r="G4370">
        <v>0</v>
      </c>
      <c r="H4370">
        <v>0</v>
      </c>
      <c r="I4370">
        <v>0</v>
      </c>
      <c r="J4370">
        <v>0</v>
      </c>
      <c r="K4370">
        <v>0</v>
      </c>
      <c r="L4370">
        <v>0</v>
      </c>
      <c r="M4370">
        <v>0</v>
      </c>
      <c r="N4370">
        <v>0</v>
      </c>
      <c r="O4370">
        <v>0</v>
      </c>
      <c r="P4370">
        <v>0</v>
      </c>
      <c r="Q4370">
        <v>0</v>
      </c>
      <c r="R4370">
        <v>0</v>
      </c>
      <c r="S4370">
        <v>0</v>
      </c>
      <c r="T4370">
        <v>0</v>
      </c>
      <c r="U4370">
        <v>0</v>
      </c>
      <c r="V4370">
        <v>0</v>
      </c>
      <c r="W4370">
        <v>0</v>
      </c>
      <c r="X4370">
        <v>0</v>
      </c>
      <c r="Y4370">
        <v>0</v>
      </c>
      <c r="Z4370">
        <v>0</v>
      </c>
      <c r="AA4370">
        <v>0</v>
      </c>
      <c r="AB4370">
        <v>0</v>
      </c>
      <c r="AC4370">
        <v>0</v>
      </c>
      <c r="AD4370" s="2"/>
      <c r="AE4370" s="2"/>
      <c r="AF4370" s="2"/>
    </row>
    <row r="4371" spans="1:32">
      <c r="A4371" t="s">
        <v>14821</v>
      </c>
      <c r="B4371" t="s">
        <v>19</v>
      </c>
      <c r="C4371">
        <v>0</v>
      </c>
      <c r="D4371">
        <v>0</v>
      </c>
      <c r="E4371">
        <v>0</v>
      </c>
      <c r="F4371">
        <v>0</v>
      </c>
      <c r="G4371">
        <v>0</v>
      </c>
      <c r="H4371">
        <v>0</v>
      </c>
      <c r="I4371">
        <v>0</v>
      </c>
      <c r="J4371">
        <v>0</v>
      </c>
      <c r="K4371">
        <v>0</v>
      </c>
      <c r="L4371">
        <v>0</v>
      </c>
      <c r="M4371">
        <v>0</v>
      </c>
      <c r="N4371">
        <v>0</v>
      </c>
      <c r="O4371">
        <v>0</v>
      </c>
      <c r="P4371">
        <v>0</v>
      </c>
      <c r="Q4371">
        <v>0</v>
      </c>
      <c r="R4371">
        <v>0</v>
      </c>
      <c r="S4371">
        <v>0</v>
      </c>
      <c r="T4371">
        <v>0</v>
      </c>
      <c r="U4371">
        <v>0</v>
      </c>
      <c r="V4371">
        <v>0</v>
      </c>
      <c r="W4371">
        <v>0</v>
      </c>
      <c r="X4371">
        <v>0</v>
      </c>
      <c r="Y4371">
        <v>0</v>
      </c>
      <c r="Z4371">
        <v>0</v>
      </c>
      <c r="AA4371">
        <v>0</v>
      </c>
      <c r="AB4371">
        <v>0</v>
      </c>
      <c r="AC4371">
        <v>0</v>
      </c>
    </row>
    <row r="4372" spans="1:32">
      <c r="A4372" t="s">
        <v>14822</v>
      </c>
      <c r="B4372" t="s">
        <v>19</v>
      </c>
      <c r="C4372">
        <v>0</v>
      </c>
      <c r="D4372">
        <v>0</v>
      </c>
      <c r="E4372">
        <v>0</v>
      </c>
      <c r="F4372">
        <v>0</v>
      </c>
      <c r="G4372">
        <v>0</v>
      </c>
      <c r="H4372">
        <v>0</v>
      </c>
      <c r="I4372">
        <v>0</v>
      </c>
      <c r="J4372">
        <v>0</v>
      </c>
      <c r="K4372">
        <v>0</v>
      </c>
      <c r="L4372">
        <v>0</v>
      </c>
      <c r="M4372">
        <v>0</v>
      </c>
      <c r="N4372">
        <v>0</v>
      </c>
      <c r="O4372">
        <v>0</v>
      </c>
      <c r="P4372">
        <v>0</v>
      </c>
      <c r="Q4372">
        <v>0</v>
      </c>
      <c r="R4372">
        <v>0</v>
      </c>
      <c r="S4372">
        <v>0</v>
      </c>
      <c r="T4372">
        <v>0</v>
      </c>
      <c r="U4372">
        <v>0</v>
      </c>
      <c r="V4372">
        <v>0</v>
      </c>
      <c r="W4372">
        <v>0</v>
      </c>
      <c r="X4372">
        <v>0</v>
      </c>
      <c r="Y4372">
        <v>0</v>
      </c>
      <c r="Z4372">
        <v>0</v>
      </c>
      <c r="AA4372">
        <v>0</v>
      </c>
      <c r="AB4372">
        <v>0</v>
      </c>
      <c r="AC4372">
        <v>0</v>
      </c>
    </row>
    <row r="4373" spans="1:32">
      <c r="A4373" t="s">
        <v>14823</v>
      </c>
      <c r="B4373" t="s">
        <v>19</v>
      </c>
      <c r="C4373">
        <v>0</v>
      </c>
      <c r="D4373">
        <v>0</v>
      </c>
      <c r="E4373">
        <v>0</v>
      </c>
      <c r="F4373">
        <v>0</v>
      </c>
      <c r="G4373">
        <v>0</v>
      </c>
      <c r="H4373">
        <v>0</v>
      </c>
      <c r="I4373">
        <v>0</v>
      </c>
      <c r="J4373">
        <v>0</v>
      </c>
      <c r="K4373">
        <v>0</v>
      </c>
      <c r="L4373">
        <v>0</v>
      </c>
      <c r="M4373">
        <v>0</v>
      </c>
      <c r="N4373">
        <v>0</v>
      </c>
      <c r="O4373">
        <v>0</v>
      </c>
      <c r="P4373">
        <v>0</v>
      </c>
      <c r="Q4373">
        <v>0</v>
      </c>
      <c r="R4373">
        <v>0</v>
      </c>
      <c r="S4373">
        <v>0</v>
      </c>
      <c r="T4373">
        <v>0</v>
      </c>
      <c r="U4373">
        <v>0</v>
      </c>
      <c r="V4373">
        <v>0</v>
      </c>
      <c r="W4373">
        <v>0</v>
      </c>
      <c r="X4373">
        <v>0</v>
      </c>
      <c r="Y4373">
        <v>0</v>
      </c>
      <c r="Z4373">
        <v>0</v>
      </c>
      <c r="AA4373">
        <v>0</v>
      </c>
      <c r="AB4373">
        <v>0</v>
      </c>
      <c r="AC4373">
        <v>0</v>
      </c>
    </row>
    <row r="4374" spans="1:32">
      <c r="A4374" t="s">
        <v>14824</v>
      </c>
      <c r="B4374" t="s">
        <v>19</v>
      </c>
      <c r="C4374">
        <v>0</v>
      </c>
      <c r="D4374">
        <v>0</v>
      </c>
      <c r="E4374">
        <v>0</v>
      </c>
      <c r="F4374">
        <v>0</v>
      </c>
      <c r="G4374">
        <v>0</v>
      </c>
      <c r="H4374">
        <v>0</v>
      </c>
      <c r="I4374">
        <v>0</v>
      </c>
      <c r="J4374">
        <v>0</v>
      </c>
      <c r="K4374">
        <v>0</v>
      </c>
      <c r="L4374">
        <v>0</v>
      </c>
      <c r="M4374">
        <v>0</v>
      </c>
      <c r="N4374">
        <v>0</v>
      </c>
      <c r="O4374">
        <v>0</v>
      </c>
      <c r="P4374">
        <v>0</v>
      </c>
      <c r="Q4374">
        <v>0</v>
      </c>
      <c r="R4374">
        <v>0</v>
      </c>
      <c r="S4374">
        <v>0</v>
      </c>
      <c r="T4374">
        <v>0</v>
      </c>
      <c r="U4374">
        <v>0</v>
      </c>
      <c r="V4374">
        <v>0</v>
      </c>
      <c r="W4374">
        <v>0</v>
      </c>
      <c r="X4374">
        <v>0</v>
      </c>
      <c r="Y4374">
        <v>0</v>
      </c>
      <c r="Z4374">
        <v>0</v>
      </c>
      <c r="AA4374">
        <v>0</v>
      </c>
      <c r="AB4374">
        <v>0</v>
      </c>
      <c r="AC4374">
        <v>0</v>
      </c>
    </row>
    <row r="4375" spans="1:32">
      <c r="A4375" t="s">
        <v>14825</v>
      </c>
      <c r="B4375" t="s">
        <v>19</v>
      </c>
      <c r="C4375">
        <v>0</v>
      </c>
      <c r="D4375">
        <v>0</v>
      </c>
      <c r="E4375">
        <v>0</v>
      </c>
      <c r="F4375">
        <v>0</v>
      </c>
      <c r="G4375">
        <v>0</v>
      </c>
      <c r="H4375">
        <v>0</v>
      </c>
      <c r="I4375">
        <v>0</v>
      </c>
      <c r="J4375">
        <v>0</v>
      </c>
      <c r="K4375">
        <v>0</v>
      </c>
      <c r="L4375">
        <v>0</v>
      </c>
      <c r="M4375">
        <v>0</v>
      </c>
      <c r="N4375">
        <v>0</v>
      </c>
      <c r="O4375">
        <v>0</v>
      </c>
      <c r="P4375">
        <v>0</v>
      </c>
      <c r="Q4375">
        <v>0</v>
      </c>
      <c r="R4375">
        <v>0</v>
      </c>
      <c r="S4375">
        <v>0</v>
      </c>
      <c r="T4375">
        <v>0</v>
      </c>
      <c r="U4375">
        <v>0</v>
      </c>
      <c r="V4375">
        <v>0</v>
      </c>
      <c r="W4375">
        <v>0</v>
      </c>
      <c r="X4375">
        <v>0</v>
      </c>
      <c r="Y4375">
        <v>0</v>
      </c>
      <c r="Z4375">
        <v>0</v>
      </c>
      <c r="AA4375">
        <v>0</v>
      </c>
      <c r="AB4375">
        <v>0</v>
      </c>
      <c r="AC4375">
        <v>0</v>
      </c>
    </row>
    <row r="4376" spans="1:32">
      <c r="A4376" t="s">
        <v>14826</v>
      </c>
      <c r="B4376" t="s">
        <v>19</v>
      </c>
      <c r="C4376">
        <v>0</v>
      </c>
      <c r="D4376">
        <v>0</v>
      </c>
      <c r="E4376">
        <v>0</v>
      </c>
      <c r="F4376">
        <v>0</v>
      </c>
      <c r="G4376">
        <v>0</v>
      </c>
      <c r="H4376">
        <v>0</v>
      </c>
      <c r="I4376">
        <v>0</v>
      </c>
      <c r="J4376">
        <v>0</v>
      </c>
      <c r="K4376">
        <v>0</v>
      </c>
      <c r="L4376">
        <v>0</v>
      </c>
      <c r="M4376">
        <v>0</v>
      </c>
      <c r="N4376">
        <v>0</v>
      </c>
      <c r="O4376">
        <v>0</v>
      </c>
      <c r="P4376">
        <v>0</v>
      </c>
      <c r="Q4376">
        <v>0</v>
      </c>
      <c r="R4376">
        <v>0</v>
      </c>
      <c r="S4376">
        <v>0</v>
      </c>
      <c r="T4376">
        <v>0</v>
      </c>
      <c r="U4376">
        <v>0</v>
      </c>
      <c r="V4376">
        <v>0</v>
      </c>
      <c r="W4376">
        <v>0</v>
      </c>
      <c r="X4376">
        <v>0</v>
      </c>
      <c r="Y4376">
        <v>0</v>
      </c>
      <c r="Z4376">
        <v>0</v>
      </c>
      <c r="AA4376">
        <v>0</v>
      </c>
      <c r="AB4376">
        <v>0</v>
      </c>
      <c r="AC4376">
        <v>0</v>
      </c>
    </row>
    <row r="4377" spans="1:32">
      <c r="A4377" t="s">
        <v>14827</v>
      </c>
      <c r="B4377" t="s">
        <v>19</v>
      </c>
      <c r="C4377">
        <v>0</v>
      </c>
      <c r="D4377">
        <v>0</v>
      </c>
      <c r="E4377">
        <v>0</v>
      </c>
      <c r="F4377">
        <v>0</v>
      </c>
      <c r="G4377">
        <v>0</v>
      </c>
      <c r="H4377">
        <v>0</v>
      </c>
      <c r="I4377">
        <v>0</v>
      </c>
      <c r="J4377">
        <v>0</v>
      </c>
      <c r="K4377">
        <v>0</v>
      </c>
      <c r="L4377">
        <v>0</v>
      </c>
      <c r="M4377">
        <v>0</v>
      </c>
      <c r="N4377">
        <v>0</v>
      </c>
      <c r="O4377">
        <v>0</v>
      </c>
      <c r="P4377">
        <v>0</v>
      </c>
      <c r="Q4377">
        <v>0</v>
      </c>
      <c r="R4377">
        <v>0</v>
      </c>
      <c r="S4377">
        <v>0</v>
      </c>
      <c r="T4377">
        <v>0</v>
      </c>
      <c r="U4377">
        <v>0</v>
      </c>
      <c r="V4377">
        <v>0</v>
      </c>
      <c r="W4377">
        <v>0</v>
      </c>
      <c r="X4377">
        <v>0</v>
      </c>
      <c r="Y4377">
        <v>0</v>
      </c>
      <c r="Z4377">
        <v>0</v>
      </c>
      <c r="AA4377">
        <v>0</v>
      </c>
      <c r="AB4377">
        <v>0</v>
      </c>
      <c r="AC4377">
        <v>0</v>
      </c>
    </row>
    <row r="4378" spans="1:32">
      <c r="A4378" t="s">
        <v>14828</v>
      </c>
      <c r="B4378" t="s">
        <v>19</v>
      </c>
      <c r="C4378">
        <v>0</v>
      </c>
      <c r="D4378">
        <v>0</v>
      </c>
      <c r="E4378">
        <v>0</v>
      </c>
      <c r="F4378">
        <v>0</v>
      </c>
      <c r="G4378">
        <v>0</v>
      </c>
      <c r="H4378">
        <v>0</v>
      </c>
      <c r="I4378">
        <v>0</v>
      </c>
      <c r="J4378">
        <v>0</v>
      </c>
      <c r="K4378">
        <v>0</v>
      </c>
      <c r="L4378">
        <v>0</v>
      </c>
      <c r="M4378">
        <v>0</v>
      </c>
      <c r="N4378">
        <v>0</v>
      </c>
      <c r="O4378">
        <v>0</v>
      </c>
      <c r="P4378">
        <v>0</v>
      </c>
      <c r="Q4378">
        <v>0</v>
      </c>
      <c r="R4378">
        <v>0</v>
      </c>
      <c r="S4378">
        <v>0</v>
      </c>
      <c r="T4378">
        <v>0</v>
      </c>
      <c r="U4378">
        <v>0</v>
      </c>
      <c r="V4378">
        <v>0</v>
      </c>
      <c r="W4378">
        <v>0</v>
      </c>
      <c r="X4378">
        <v>0</v>
      </c>
      <c r="Y4378">
        <v>0</v>
      </c>
      <c r="Z4378">
        <v>0</v>
      </c>
      <c r="AA4378">
        <v>0</v>
      </c>
      <c r="AB4378">
        <v>0</v>
      </c>
      <c r="AC4378">
        <v>0</v>
      </c>
    </row>
    <row r="4379" spans="1:32">
      <c r="A4379" t="s">
        <v>14829</v>
      </c>
      <c r="B4379" t="s">
        <v>19</v>
      </c>
      <c r="C4379">
        <v>0</v>
      </c>
      <c r="D4379">
        <v>0</v>
      </c>
      <c r="E4379">
        <v>0</v>
      </c>
      <c r="F4379">
        <v>0</v>
      </c>
      <c r="G4379">
        <v>0</v>
      </c>
      <c r="H4379">
        <v>0</v>
      </c>
      <c r="I4379">
        <v>0</v>
      </c>
      <c r="J4379">
        <v>0</v>
      </c>
      <c r="K4379">
        <v>0</v>
      </c>
      <c r="L4379">
        <v>0</v>
      </c>
      <c r="M4379">
        <v>0</v>
      </c>
      <c r="N4379">
        <v>0</v>
      </c>
      <c r="O4379">
        <v>0</v>
      </c>
      <c r="P4379">
        <v>0</v>
      </c>
      <c r="Q4379">
        <v>0</v>
      </c>
      <c r="R4379">
        <v>0</v>
      </c>
      <c r="S4379">
        <v>0</v>
      </c>
      <c r="T4379">
        <v>0</v>
      </c>
      <c r="U4379">
        <v>0</v>
      </c>
      <c r="V4379">
        <v>0</v>
      </c>
      <c r="W4379">
        <v>0</v>
      </c>
      <c r="X4379">
        <v>0</v>
      </c>
      <c r="Y4379">
        <v>0</v>
      </c>
      <c r="Z4379">
        <v>0</v>
      </c>
      <c r="AA4379">
        <v>0</v>
      </c>
      <c r="AB4379">
        <v>0</v>
      </c>
      <c r="AC4379">
        <v>0</v>
      </c>
    </row>
    <row r="4380" spans="1:32">
      <c r="A4380" t="s">
        <v>14830</v>
      </c>
      <c r="B4380" t="s">
        <v>19</v>
      </c>
      <c r="C4380">
        <v>0</v>
      </c>
      <c r="D4380">
        <v>0</v>
      </c>
      <c r="E4380">
        <v>0</v>
      </c>
      <c r="F4380">
        <v>0</v>
      </c>
      <c r="G4380">
        <v>0</v>
      </c>
      <c r="H4380">
        <v>0</v>
      </c>
      <c r="I4380">
        <v>0</v>
      </c>
      <c r="J4380">
        <v>0</v>
      </c>
      <c r="K4380">
        <v>0</v>
      </c>
      <c r="L4380">
        <v>0</v>
      </c>
      <c r="M4380">
        <v>0</v>
      </c>
      <c r="N4380">
        <v>0</v>
      </c>
      <c r="O4380">
        <v>0</v>
      </c>
      <c r="P4380">
        <v>0</v>
      </c>
      <c r="Q4380">
        <v>0</v>
      </c>
      <c r="R4380">
        <v>0</v>
      </c>
      <c r="S4380">
        <v>0</v>
      </c>
      <c r="T4380">
        <v>0</v>
      </c>
      <c r="U4380">
        <v>0</v>
      </c>
      <c r="V4380">
        <v>0</v>
      </c>
      <c r="W4380">
        <v>0</v>
      </c>
      <c r="X4380">
        <v>0</v>
      </c>
      <c r="Y4380">
        <v>0</v>
      </c>
      <c r="Z4380">
        <v>0</v>
      </c>
      <c r="AA4380">
        <v>0</v>
      </c>
      <c r="AB4380">
        <v>0</v>
      </c>
      <c r="AC4380">
        <v>0</v>
      </c>
    </row>
    <row r="4381" spans="1:32">
      <c r="A4381" t="s">
        <v>14831</v>
      </c>
      <c r="B4381" t="s">
        <v>19</v>
      </c>
      <c r="C4381">
        <v>0</v>
      </c>
      <c r="D4381">
        <v>0</v>
      </c>
      <c r="E4381">
        <v>0</v>
      </c>
      <c r="F4381">
        <v>0</v>
      </c>
      <c r="G4381">
        <v>0</v>
      </c>
      <c r="H4381">
        <v>0</v>
      </c>
      <c r="I4381">
        <v>0</v>
      </c>
      <c r="J4381">
        <v>0</v>
      </c>
      <c r="K4381">
        <v>0</v>
      </c>
      <c r="L4381">
        <v>0</v>
      </c>
      <c r="M4381">
        <v>0</v>
      </c>
      <c r="N4381">
        <v>0</v>
      </c>
      <c r="O4381">
        <v>0</v>
      </c>
      <c r="P4381">
        <v>0</v>
      </c>
      <c r="Q4381">
        <v>0</v>
      </c>
      <c r="R4381">
        <v>0</v>
      </c>
      <c r="S4381">
        <v>0</v>
      </c>
      <c r="T4381">
        <v>0</v>
      </c>
      <c r="U4381">
        <v>0</v>
      </c>
      <c r="V4381">
        <v>0</v>
      </c>
      <c r="W4381">
        <v>0</v>
      </c>
      <c r="X4381">
        <v>0</v>
      </c>
      <c r="Y4381">
        <v>0</v>
      </c>
      <c r="Z4381">
        <v>0</v>
      </c>
      <c r="AA4381">
        <v>0</v>
      </c>
      <c r="AB4381">
        <v>0</v>
      </c>
      <c r="AC4381">
        <v>0</v>
      </c>
    </row>
    <row r="4382" spans="1:32">
      <c r="A4382" t="s">
        <v>14832</v>
      </c>
      <c r="B4382" t="s">
        <v>19</v>
      </c>
      <c r="C4382">
        <v>0</v>
      </c>
      <c r="D4382">
        <v>0</v>
      </c>
      <c r="E4382">
        <v>0</v>
      </c>
      <c r="F4382">
        <v>0</v>
      </c>
      <c r="G4382">
        <v>0</v>
      </c>
      <c r="H4382">
        <v>0</v>
      </c>
      <c r="I4382">
        <v>0</v>
      </c>
      <c r="J4382">
        <v>0</v>
      </c>
      <c r="K4382">
        <v>0</v>
      </c>
      <c r="L4382">
        <v>0</v>
      </c>
      <c r="M4382">
        <v>0</v>
      </c>
      <c r="N4382">
        <v>0</v>
      </c>
      <c r="O4382">
        <v>0</v>
      </c>
      <c r="P4382">
        <v>0</v>
      </c>
      <c r="Q4382">
        <v>0</v>
      </c>
      <c r="R4382">
        <v>0</v>
      </c>
      <c r="S4382">
        <v>0</v>
      </c>
      <c r="T4382">
        <v>0</v>
      </c>
      <c r="U4382">
        <v>0</v>
      </c>
      <c r="V4382">
        <v>0</v>
      </c>
      <c r="W4382">
        <v>0</v>
      </c>
      <c r="X4382">
        <v>0</v>
      </c>
      <c r="Y4382">
        <v>0</v>
      </c>
      <c r="Z4382">
        <v>0</v>
      </c>
      <c r="AA4382">
        <v>0</v>
      </c>
      <c r="AB4382">
        <v>0</v>
      </c>
      <c r="AC4382">
        <v>0</v>
      </c>
    </row>
    <row r="4383" spans="1:32">
      <c r="A4383" t="s">
        <v>14833</v>
      </c>
      <c r="B4383" t="s">
        <v>19</v>
      </c>
      <c r="C4383">
        <v>0</v>
      </c>
      <c r="D4383">
        <v>0</v>
      </c>
      <c r="E4383">
        <v>0</v>
      </c>
      <c r="F4383">
        <v>0</v>
      </c>
      <c r="G4383">
        <v>0</v>
      </c>
      <c r="H4383">
        <v>0</v>
      </c>
      <c r="I4383">
        <v>0</v>
      </c>
      <c r="J4383">
        <v>0</v>
      </c>
      <c r="K4383">
        <v>0</v>
      </c>
      <c r="L4383">
        <v>0</v>
      </c>
      <c r="M4383">
        <v>0</v>
      </c>
      <c r="N4383">
        <v>0</v>
      </c>
      <c r="O4383">
        <v>0</v>
      </c>
      <c r="P4383">
        <v>0</v>
      </c>
      <c r="Q4383">
        <v>0</v>
      </c>
      <c r="R4383">
        <v>0</v>
      </c>
      <c r="S4383">
        <v>0</v>
      </c>
      <c r="T4383">
        <v>0</v>
      </c>
      <c r="U4383">
        <v>0</v>
      </c>
      <c r="V4383">
        <v>0</v>
      </c>
      <c r="W4383">
        <v>0</v>
      </c>
      <c r="X4383">
        <v>0</v>
      </c>
      <c r="Y4383">
        <v>0</v>
      </c>
      <c r="Z4383">
        <v>0</v>
      </c>
      <c r="AA4383">
        <v>0</v>
      </c>
      <c r="AB4383">
        <v>0</v>
      </c>
      <c r="AC4383">
        <v>0</v>
      </c>
    </row>
    <row r="4384" spans="1:32">
      <c r="A4384" t="s">
        <v>14834</v>
      </c>
      <c r="B4384" t="s">
        <v>19</v>
      </c>
      <c r="C4384">
        <v>0</v>
      </c>
      <c r="D4384">
        <v>0</v>
      </c>
      <c r="E4384">
        <v>0</v>
      </c>
      <c r="F4384">
        <v>0</v>
      </c>
      <c r="G4384">
        <v>0</v>
      </c>
      <c r="H4384">
        <v>0</v>
      </c>
      <c r="I4384">
        <v>0</v>
      </c>
      <c r="J4384">
        <v>0</v>
      </c>
      <c r="K4384">
        <v>0</v>
      </c>
      <c r="L4384">
        <v>0</v>
      </c>
      <c r="M4384">
        <v>0</v>
      </c>
      <c r="N4384">
        <v>0</v>
      </c>
      <c r="O4384">
        <v>0</v>
      </c>
      <c r="P4384">
        <v>0</v>
      </c>
      <c r="Q4384">
        <v>0</v>
      </c>
      <c r="R4384">
        <v>0</v>
      </c>
      <c r="S4384">
        <v>0</v>
      </c>
      <c r="T4384">
        <v>0</v>
      </c>
      <c r="U4384">
        <v>0</v>
      </c>
      <c r="V4384">
        <v>0</v>
      </c>
      <c r="W4384">
        <v>0</v>
      </c>
      <c r="X4384">
        <v>0</v>
      </c>
      <c r="Y4384">
        <v>0</v>
      </c>
      <c r="Z4384">
        <v>0</v>
      </c>
      <c r="AA4384">
        <v>0</v>
      </c>
      <c r="AB4384">
        <v>0</v>
      </c>
      <c r="AC4384">
        <v>0</v>
      </c>
    </row>
    <row r="4385" spans="1:32">
      <c r="A4385" t="s">
        <v>14835</v>
      </c>
      <c r="B4385" t="s">
        <v>19</v>
      </c>
      <c r="C4385">
        <v>0</v>
      </c>
      <c r="D4385">
        <v>0</v>
      </c>
      <c r="E4385">
        <v>0</v>
      </c>
      <c r="F4385">
        <v>0</v>
      </c>
      <c r="G4385">
        <v>0</v>
      </c>
      <c r="H4385">
        <v>0</v>
      </c>
      <c r="I4385">
        <v>0</v>
      </c>
      <c r="J4385">
        <v>0</v>
      </c>
      <c r="K4385">
        <v>0</v>
      </c>
      <c r="L4385">
        <v>0</v>
      </c>
      <c r="M4385">
        <v>0</v>
      </c>
      <c r="N4385">
        <v>0</v>
      </c>
      <c r="O4385">
        <v>0</v>
      </c>
      <c r="P4385">
        <v>0</v>
      </c>
      <c r="Q4385">
        <v>0</v>
      </c>
      <c r="R4385">
        <v>0</v>
      </c>
      <c r="S4385">
        <v>0</v>
      </c>
      <c r="T4385">
        <v>0</v>
      </c>
      <c r="U4385">
        <v>0</v>
      </c>
      <c r="V4385">
        <v>0</v>
      </c>
      <c r="W4385">
        <v>0</v>
      </c>
      <c r="X4385">
        <v>0</v>
      </c>
      <c r="Y4385">
        <v>0</v>
      </c>
      <c r="Z4385">
        <v>0</v>
      </c>
      <c r="AA4385">
        <v>0</v>
      </c>
      <c r="AB4385">
        <v>0</v>
      </c>
      <c r="AC4385">
        <v>0</v>
      </c>
    </row>
    <row r="4386" spans="1:32">
      <c r="A4386" t="s">
        <v>14836</v>
      </c>
      <c r="B4386" t="s">
        <v>19</v>
      </c>
      <c r="C4386">
        <v>0</v>
      </c>
      <c r="D4386">
        <v>0</v>
      </c>
      <c r="E4386">
        <v>0</v>
      </c>
      <c r="F4386">
        <v>0</v>
      </c>
      <c r="G4386">
        <v>0</v>
      </c>
      <c r="H4386">
        <v>0</v>
      </c>
      <c r="I4386">
        <v>0</v>
      </c>
      <c r="J4386">
        <v>0</v>
      </c>
      <c r="K4386">
        <v>0</v>
      </c>
      <c r="L4386">
        <v>0</v>
      </c>
      <c r="M4386">
        <v>0</v>
      </c>
      <c r="N4386">
        <v>0</v>
      </c>
      <c r="O4386">
        <v>0</v>
      </c>
      <c r="P4386">
        <v>0</v>
      </c>
      <c r="Q4386">
        <v>0</v>
      </c>
      <c r="R4386">
        <v>0</v>
      </c>
      <c r="S4386">
        <v>0</v>
      </c>
      <c r="T4386">
        <v>0</v>
      </c>
      <c r="U4386">
        <v>0</v>
      </c>
      <c r="V4386">
        <v>0</v>
      </c>
      <c r="W4386">
        <v>0</v>
      </c>
      <c r="X4386">
        <v>0</v>
      </c>
      <c r="Y4386">
        <v>0</v>
      </c>
      <c r="Z4386">
        <v>0</v>
      </c>
      <c r="AA4386">
        <v>0</v>
      </c>
      <c r="AB4386">
        <v>0</v>
      </c>
      <c r="AC4386">
        <v>0</v>
      </c>
    </row>
    <row r="4387" spans="1:32">
      <c r="A4387" t="s">
        <v>14837</v>
      </c>
      <c r="B4387" t="s">
        <v>19</v>
      </c>
      <c r="C4387">
        <v>0</v>
      </c>
      <c r="D4387">
        <v>0</v>
      </c>
      <c r="E4387">
        <v>0</v>
      </c>
      <c r="F4387">
        <v>0</v>
      </c>
      <c r="G4387">
        <v>0</v>
      </c>
      <c r="H4387">
        <v>0</v>
      </c>
      <c r="I4387">
        <v>0</v>
      </c>
      <c r="J4387">
        <v>0</v>
      </c>
      <c r="K4387">
        <v>0</v>
      </c>
      <c r="L4387">
        <v>0</v>
      </c>
      <c r="M4387">
        <v>0</v>
      </c>
      <c r="N4387">
        <v>0</v>
      </c>
      <c r="O4387">
        <v>0</v>
      </c>
      <c r="P4387">
        <v>0</v>
      </c>
      <c r="Q4387">
        <v>0</v>
      </c>
      <c r="R4387">
        <v>0</v>
      </c>
      <c r="S4387">
        <v>0</v>
      </c>
      <c r="T4387">
        <v>0</v>
      </c>
      <c r="U4387">
        <v>0</v>
      </c>
      <c r="V4387">
        <v>0</v>
      </c>
      <c r="W4387">
        <v>0</v>
      </c>
      <c r="X4387">
        <v>0</v>
      </c>
      <c r="Y4387">
        <v>0</v>
      </c>
      <c r="Z4387">
        <v>0</v>
      </c>
      <c r="AA4387">
        <v>0</v>
      </c>
      <c r="AB4387">
        <v>0</v>
      </c>
      <c r="AC4387">
        <v>0</v>
      </c>
    </row>
    <row r="4388" spans="1:32">
      <c r="A4388" t="s">
        <v>14838</v>
      </c>
      <c r="B4388" t="s">
        <v>19</v>
      </c>
      <c r="C4388">
        <v>0</v>
      </c>
      <c r="D4388">
        <v>0</v>
      </c>
      <c r="E4388">
        <v>0</v>
      </c>
      <c r="F4388">
        <v>0</v>
      </c>
      <c r="G4388">
        <v>0</v>
      </c>
      <c r="H4388">
        <v>0</v>
      </c>
      <c r="I4388">
        <v>0</v>
      </c>
      <c r="J4388">
        <v>0</v>
      </c>
      <c r="K4388">
        <v>0</v>
      </c>
      <c r="L4388">
        <v>0</v>
      </c>
      <c r="M4388">
        <v>0</v>
      </c>
      <c r="N4388">
        <v>0</v>
      </c>
      <c r="O4388">
        <v>0</v>
      </c>
      <c r="P4388">
        <v>0</v>
      </c>
      <c r="Q4388">
        <v>0</v>
      </c>
      <c r="R4388">
        <v>0</v>
      </c>
      <c r="S4388">
        <v>0</v>
      </c>
      <c r="T4388">
        <v>0</v>
      </c>
      <c r="U4388">
        <v>0</v>
      </c>
      <c r="V4388">
        <v>0</v>
      </c>
      <c r="W4388">
        <v>0</v>
      </c>
      <c r="X4388">
        <v>0</v>
      </c>
      <c r="Y4388">
        <v>0</v>
      </c>
      <c r="Z4388">
        <v>0</v>
      </c>
      <c r="AA4388">
        <v>0</v>
      </c>
      <c r="AB4388">
        <v>0</v>
      </c>
      <c r="AC4388">
        <v>0</v>
      </c>
    </row>
    <row r="4389" spans="1:32">
      <c r="A4389" t="s">
        <v>14839</v>
      </c>
      <c r="B4389" t="s">
        <v>19</v>
      </c>
      <c r="C4389">
        <v>0</v>
      </c>
      <c r="D4389">
        <v>0</v>
      </c>
      <c r="E4389">
        <v>0</v>
      </c>
      <c r="F4389">
        <v>0</v>
      </c>
      <c r="G4389">
        <v>0</v>
      </c>
      <c r="H4389">
        <v>0</v>
      </c>
      <c r="I4389">
        <v>0</v>
      </c>
      <c r="J4389">
        <v>0</v>
      </c>
      <c r="K4389">
        <v>0</v>
      </c>
      <c r="L4389">
        <v>0</v>
      </c>
      <c r="M4389">
        <v>0</v>
      </c>
      <c r="N4389">
        <v>0</v>
      </c>
      <c r="O4389">
        <v>0</v>
      </c>
      <c r="P4389">
        <v>0</v>
      </c>
      <c r="Q4389">
        <v>0</v>
      </c>
      <c r="R4389">
        <v>0</v>
      </c>
      <c r="S4389">
        <v>0</v>
      </c>
      <c r="T4389">
        <v>0</v>
      </c>
      <c r="U4389">
        <v>0</v>
      </c>
      <c r="V4389">
        <v>0</v>
      </c>
      <c r="W4389">
        <v>0</v>
      </c>
      <c r="X4389">
        <v>0</v>
      </c>
      <c r="Y4389">
        <v>0</v>
      </c>
      <c r="Z4389">
        <v>0</v>
      </c>
      <c r="AA4389">
        <v>0</v>
      </c>
      <c r="AB4389">
        <v>0</v>
      </c>
      <c r="AC4389">
        <v>0</v>
      </c>
    </row>
    <row r="4390" spans="1:32">
      <c r="A4390" t="s">
        <v>14840</v>
      </c>
      <c r="B4390" t="s">
        <v>19</v>
      </c>
      <c r="C4390" s="2">
        <v>42397600000000</v>
      </c>
      <c r="D4390" s="2">
        <v>42900400000000</v>
      </c>
      <c r="E4390" s="2">
        <v>43545700000000</v>
      </c>
      <c r="F4390" s="2">
        <v>44176000000000</v>
      </c>
      <c r="G4390" s="2">
        <v>44723800000000</v>
      </c>
      <c r="H4390" s="2">
        <v>45421700000000</v>
      </c>
      <c r="I4390" s="2">
        <v>46044500000000</v>
      </c>
      <c r="J4390" s="2">
        <v>46562300000000</v>
      </c>
      <c r="K4390" s="2">
        <v>47245200000000</v>
      </c>
      <c r="L4390" s="2">
        <v>47642900000000</v>
      </c>
      <c r="M4390" s="2">
        <v>48160700000000</v>
      </c>
      <c r="N4390" s="2">
        <v>48678400000000</v>
      </c>
      <c r="O4390" s="2">
        <v>49248800000000</v>
      </c>
      <c r="P4390" s="2">
        <v>49774000000000</v>
      </c>
      <c r="Q4390" s="2">
        <v>50239300000000</v>
      </c>
      <c r="R4390" s="2">
        <v>50712000000000</v>
      </c>
      <c r="S4390" s="2">
        <v>51132300000000</v>
      </c>
      <c r="T4390" s="2">
        <v>51409900000000</v>
      </c>
      <c r="U4390" s="2">
        <v>51725100000000</v>
      </c>
      <c r="V4390" s="2">
        <v>52062800000000</v>
      </c>
      <c r="W4390" s="2">
        <v>52422900000000</v>
      </c>
      <c r="X4390" s="2">
        <v>52850700000000</v>
      </c>
      <c r="Y4390" s="2">
        <v>53315900000000</v>
      </c>
      <c r="Z4390" s="2">
        <v>53781200000000</v>
      </c>
      <c r="AA4390" s="2">
        <v>54208900000000</v>
      </c>
      <c r="AB4390" s="2">
        <v>54696700000000</v>
      </c>
      <c r="AC4390" s="2">
        <v>55161900000000</v>
      </c>
    </row>
    <row r="4391" spans="1:32">
      <c r="A4391" t="s">
        <v>14841</v>
      </c>
      <c r="B4391" t="s">
        <v>19</v>
      </c>
      <c r="C4391" s="2">
        <v>787045000</v>
      </c>
      <c r="D4391" s="2">
        <v>796378000</v>
      </c>
      <c r="E4391" s="2">
        <v>808358000</v>
      </c>
      <c r="F4391" s="2">
        <v>820059000</v>
      </c>
      <c r="G4391" s="2">
        <v>830228000</v>
      </c>
      <c r="H4391" s="2">
        <v>843183000</v>
      </c>
      <c r="I4391" s="2">
        <v>854745000</v>
      </c>
      <c r="J4391" s="2">
        <v>864356000</v>
      </c>
      <c r="K4391" s="2">
        <v>877033000</v>
      </c>
      <c r="L4391" s="2">
        <v>884416000</v>
      </c>
      <c r="M4391" s="2">
        <v>894027000</v>
      </c>
      <c r="N4391" s="2">
        <v>903639000</v>
      </c>
      <c r="O4391" s="2">
        <v>914226000</v>
      </c>
      <c r="P4391" s="2">
        <v>923977000</v>
      </c>
      <c r="Q4391" s="2">
        <v>932614000</v>
      </c>
      <c r="R4391" s="2">
        <v>941389000</v>
      </c>
      <c r="S4391" s="2">
        <v>949190000</v>
      </c>
      <c r="T4391" s="2">
        <v>954344000</v>
      </c>
      <c r="U4391" s="2">
        <v>960195000</v>
      </c>
      <c r="V4391" s="2">
        <v>966463000</v>
      </c>
      <c r="W4391" s="2">
        <v>973150000</v>
      </c>
      <c r="X4391" s="2">
        <v>981090000</v>
      </c>
      <c r="Y4391" s="2">
        <v>989726000</v>
      </c>
      <c r="Z4391" s="2">
        <v>998363000</v>
      </c>
      <c r="AA4391" s="2">
        <v>1006300000</v>
      </c>
      <c r="AB4391" s="2">
        <v>1015360000</v>
      </c>
      <c r="AC4391" s="2">
        <v>1023990000</v>
      </c>
    </row>
    <row r="4392" spans="1:32">
      <c r="A4392" t="s">
        <v>14842</v>
      </c>
      <c r="B4392" t="s">
        <v>19</v>
      </c>
      <c r="C4392" s="2">
        <v>3878720000</v>
      </c>
      <c r="D4392" s="2">
        <v>3924720000</v>
      </c>
      <c r="E4392" s="2">
        <v>3983760000</v>
      </c>
      <c r="F4392" s="2">
        <v>4041430000</v>
      </c>
      <c r="G4392" s="2">
        <v>4091540000</v>
      </c>
      <c r="H4392" s="2">
        <v>4155380000</v>
      </c>
      <c r="I4392" s="2">
        <v>4212360000</v>
      </c>
      <c r="J4392" s="2">
        <v>4259730000</v>
      </c>
      <c r="K4392" s="2">
        <v>4322200000</v>
      </c>
      <c r="L4392" s="2">
        <v>4358590000</v>
      </c>
      <c r="M4392" s="2">
        <v>4405960000</v>
      </c>
      <c r="N4392" s="2">
        <v>4453330000</v>
      </c>
      <c r="O4392" s="2">
        <v>4505500000</v>
      </c>
      <c r="P4392" s="2">
        <v>4553550000</v>
      </c>
      <c r="Q4392" s="2">
        <v>4596120000</v>
      </c>
      <c r="R4392" s="2">
        <v>4639370000</v>
      </c>
      <c r="S4392" s="2">
        <v>4677810000</v>
      </c>
      <c r="T4392" s="2">
        <v>4703210000</v>
      </c>
      <c r="U4392" s="2">
        <v>4732040000</v>
      </c>
      <c r="V4392" s="2">
        <v>4762940000</v>
      </c>
      <c r="W4392" s="2">
        <v>4795890000</v>
      </c>
      <c r="X4392" s="2">
        <v>4835020000</v>
      </c>
      <c r="Y4392" s="2">
        <v>4877580000</v>
      </c>
      <c r="Z4392" s="2">
        <v>4920150000</v>
      </c>
      <c r="AA4392" s="2">
        <v>4959280000</v>
      </c>
      <c r="AB4392" s="2">
        <v>5003900000</v>
      </c>
      <c r="AC4392" s="2">
        <v>5046460000</v>
      </c>
    </row>
    <row r="4393" spans="1:32">
      <c r="A4393" t="s">
        <v>14843</v>
      </c>
      <c r="B4393" t="s">
        <v>19</v>
      </c>
      <c r="C4393" s="2">
        <v>11519200000</v>
      </c>
      <c r="D4393" s="2">
        <v>11655800000</v>
      </c>
      <c r="E4393" s="2">
        <v>11831200000</v>
      </c>
      <c r="F4393" s="2">
        <v>12002400000</v>
      </c>
      <c r="G4393" s="2">
        <v>12151200000</v>
      </c>
      <c r="H4393" s="2">
        <v>12340900000</v>
      </c>
      <c r="I4393" s="2">
        <v>12510100000</v>
      </c>
      <c r="J4393" s="2">
        <v>12650800000</v>
      </c>
      <c r="K4393" s="2">
        <v>12836300000</v>
      </c>
      <c r="L4393" s="2">
        <v>12944300000</v>
      </c>
      <c r="M4393" s="2">
        <v>13085000000</v>
      </c>
      <c r="N4393" s="2">
        <v>13225700000</v>
      </c>
      <c r="O4393" s="2">
        <v>13380600000</v>
      </c>
      <c r="P4393" s="2">
        <v>13523400000</v>
      </c>
      <c r="Q4393" s="2">
        <v>13649800000</v>
      </c>
      <c r="R4393" s="2">
        <v>13778200000</v>
      </c>
      <c r="S4393" s="2">
        <v>13892400000</v>
      </c>
      <c r="T4393" s="2">
        <v>13967800000</v>
      </c>
      <c r="U4393" s="2">
        <v>14053400000</v>
      </c>
      <c r="V4393" s="2">
        <v>14145200000</v>
      </c>
      <c r="W4393" s="2">
        <v>14243100000</v>
      </c>
      <c r="X4393" s="2">
        <v>14359300000</v>
      </c>
      <c r="Y4393" s="2">
        <v>14485700000</v>
      </c>
      <c r="Z4393" s="2">
        <v>14612100000</v>
      </c>
      <c r="AA4393" s="2">
        <v>14728300000</v>
      </c>
      <c r="AB4393" s="2">
        <v>14860800000</v>
      </c>
      <c r="AC4393" s="2">
        <v>14987200000</v>
      </c>
    </row>
    <row r="4394" spans="1:32">
      <c r="A4394" t="s">
        <v>14844</v>
      </c>
      <c r="B4394" t="s">
        <v>19</v>
      </c>
      <c r="C4394" s="2">
        <v>816425000</v>
      </c>
      <c r="D4394" s="2">
        <v>826106000</v>
      </c>
      <c r="E4394" s="2">
        <v>838534000</v>
      </c>
      <c r="F4394" s="2">
        <v>850672000</v>
      </c>
      <c r="G4394" s="2">
        <v>861220000</v>
      </c>
      <c r="H4394" s="2">
        <v>874658000</v>
      </c>
      <c r="I4394" s="2">
        <v>886652000</v>
      </c>
      <c r="J4394" s="2">
        <v>896622000</v>
      </c>
      <c r="K4394" s="2">
        <v>909772000</v>
      </c>
      <c r="L4394" s="2">
        <v>917430000</v>
      </c>
      <c r="M4394" s="2">
        <v>927401000</v>
      </c>
      <c r="N4394" s="2">
        <v>937372000</v>
      </c>
      <c r="O4394" s="2">
        <v>948354000</v>
      </c>
      <c r="P4394" s="2">
        <v>958468000</v>
      </c>
      <c r="Q4394" s="2">
        <v>967428000</v>
      </c>
      <c r="R4394" s="2">
        <v>976531000</v>
      </c>
      <c r="S4394" s="2">
        <v>984623000</v>
      </c>
      <c r="T4394" s="2">
        <v>989970000</v>
      </c>
      <c r="U4394" s="2">
        <v>996038000</v>
      </c>
      <c r="V4394" s="2">
        <v>1002540000</v>
      </c>
      <c r="W4394" s="2">
        <v>1009480000</v>
      </c>
      <c r="X4394" s="2">
        <v>1017710000</v>
      </c>
      <c r="Y4394" s="2">
        <v>1026670000</v>
      </c>
      <c r="Z4394" s="2">
        <v>1035630000</v>
      </c>
      <c r="AA4394" s="2">
        <v>1043870000</v>
      </c>
      <c r="AB4394" s="2">
        <v>1053260000</v>
      </c>
      <c r="AC4394" s="2">
        <v>1062220000</v>
      </c>
      <c r="AD4394" s="2"/>
      <c r="AE4394" s="2"/>
      <c r="AF4394" s="2"/>
    </row>
    <row r="4395" spans="1:32">
      <c r="A4395" t="s">
        <v>14845</v>
      </c>
      <c r="B4395" t="s">
        <v>19</v>
      </c>
      <c r="C4395" s="2">
        <v>732240000</v>
      </c>
      <c r="D4395" s="2">
        <v>740923000</v>
      </c>
      <c r="E4395" s="2">
        <v>752069000</v>
      </c>
      <c r="F4395" s="2">
        <v>762955000</v>
      </c>
      <c r="G4395" s="2">
        <v>772416000</v>
      </c>
      <c r="H4395" s="2">
        <v>784469000</v>
      </c>
      <c r="I4395" s="2">
        <v>795226000</v>
      </c>
      <c r="J4395" s="2">
        <v>804168000</v>
      </c>
      <c r="K4395" s="2">
        <v>815962000</v>
      </c>
      <c r="L4395" s="2">
        <v>822830000</v>
      </c>
      <c r="M4395" s="2">
        <v>831773000</v>
      </c>
      <c r="N4395" s="2">
        <v>840715000</v>
      </c>
      <c r="O4395" s="2">
        <v>850565000</v>
      </c>
      <c r="P4395" s="2">
        <v>859637000</v>
      </c>
      <c r="Q4395" s="2">
        <v>867672000</v>
      </c>
      <c r="R4395" s="2">
        <v>875837000</v>
      </c>
      <c r="S4395" s="2">
        <v>883094000</v>
      </c>
      <c r="T4395" s="2">
        <v>887890000</v>
      </c>
      <c r="U4395" s="2">
        <v>893333000</v>
      </c>
      <c r="V4395" s="2">
        <v>899165000</v>
      </c>
      <c r="W4395" s="2">
        <v>905386000</v>
      </c>
      <c r="X4395" s="2">
        <v>912773000</v>
      </c>
      <c r="Y4395" s="2">
        <v>920808000</v>
      </c>
      <c r="Z4395" s="2">
        <v>928843000</v>
      </c>
      <c r="AA4395" s="2">
        <v>936230000</v>
      </c>
      <c r="AB4395" s="2">
        <v>944654000</v>
      </c>
      <c r="AC4395" s="2">
        <v>952690000</v>
      </c>
    </row>
    <row r="4396" spans="1:32">
      <c r="A4396" t="s">
        <v>14846</v>
      </c>
      <c r="B4396" t="s">
        <v>19</v>
      </c>
      <c r="C4396" s="2">
        <v>1899530000</v>
      </c>
      <c r="D4396" s="2">
        <v>1922060000</v>
      </c>
      <c r="E4396" s="2">
        <v>1950970000</v>
      </c>
      <c r="F4396" s="2">
        <v>1979210000</v>
      </c>
      <c r="G4396" s="2">
        <v>2003750000</v>
      </c>
      <c r="H4396" s="2">
        <v>2035020000</v>
      </c>
      <c r="I4396" s="2">
        <v>2062920000</v>
      </c>
      <c r="J4396" s="2">
        <v>2086120000</v>
      </c>
      <c r="K4396" s="2">
        <v>2116720000</v>
      </c>
      <c r="L4396" s="2">
        <v>2134530000</v>
      </c>
      <c r="M4396" s="2">
        <v>2157730000</v>
      </c>
      <c r="N4396" s="2">
        <v>2180930000</v>
      </c>
      <c r="O4396" s="2">
        <v>2206480000</v>
      </c>
      <c r="P4396" s="2">
        <v>2230010000</v>
      </c>
      <c r="Q4396" s="2">
        <v>2250860000</v>
      </c>
      <c r="R4396" s="2">
        <v>2272040000</v>
      </c>
      <c r="S4396" s="2">
        <v>2290870000</v>
      </c>
      <c r="T4396" s="2">
        <v>2303310000</v>
      </c>
      <c r="U4396" s="2">
        <v>2317430000</v>
      </c>
      <c r="V4396" s="2">
        <v>2332560000</v>
      </c>
      <c r="W4396" s="2">
        <v>2348690000</v>
      </c>
      <c r="X4396" s="2">
        <v>2367860000</v>
      </c>
      <c r="Y4396" s="2">
        <v>2388700000</v>
      </c>
      <c r="Z4396" s="2">
        <v>2409550000</v>
      </c>
      <c r="AA4396" s="2">
        <v>2428710000</v>
      </c>
      <c r="AB4396" s="2">
        <v>2450560000</v>
      </c>
      <c r="AC4396" s="2">
        <v>2471410000</v>
      </c>
    </row>
    <row r="4397" spans="1:32">
      <c r="A4397" t="s">
        <v>14847</v>
      </c>
      <c r="B4397" t="s">
        <v>19</v>
      </c>
      <c r="C4397" s="2">
        <v>191535000</v>
      </c>
      <c r="D4397" s="2">
        <v>193806000</v>
      </c>
      <c r="E4397" s="2">
        <v>196722000</v>
      </c>
      <c r="F4397" s="2">
        <v>199569000</v>
      </c>
      <c r="G4397" s="2">
        <v>202044000</v>
      </c>
      <c r="H4397" s="2">
        <v>205197000</v>
      </c>
      <c r="I4397" s="2">
        <v>208010000</v>
      </c>
      <c r="J4397" s="2">
        <v>210350000</v>
      </c>
      <c r="K4397" s="2">
        <v>213434000</v>
      </c>
      <c r="L4397" s="2">
        <v>215231000</v>
      </c>
      <c r="M4397" s="2">
        <v>217570000</v>
      </c>
      <c r="N4397" s="2">
        <v>219909000</v>
      </c>
      <c r="O4397" s="2">
        <v>222486000</v>
      </c>
      <c r="P4397" s="2">
        <v>224859000</v>
      </c>
      <c r="Q4397" s="2">
        <v>226960000</v>
      </c>
      <c r="R4397" s="2">
        <v>229096000</v>
      </c>
      <c r="S4397" s="2">
        <v>230995000</v>
      </c>
      <c r="T4397" s="2">
        <v>232249000</v>
      </c>
      <c r="U4397" s="2">
        <v>233673000</v>
      </c>
      <c r="V4397" s="2">
        <v>235198000</v>
      </c>
      <c r="W4397" s="2">
        <v>236825000</v>
      </c>
      <c r="X4397" s="2">
        <v>238758000</v>
      </c>
      <c r="Y4397" s="2">
        <v>240860000</v>
      </c>
      <c r="Z4397" s="2">
        <v>242961000</v>
      </c>
      <c r="AA4397" s="2">
        <v>244894000</v>
      </c>
      <c r="AB4397" s="2">
        <v>247097000</v>
      </c>
      <c r="AC4397" s="2">
        <v>249199000</v>
      </c>
    </row>
    <row r="4398" spans="1:32">
      <c r="A4398" t="s">
        <v>14848</v>
      </c>
      <c r="B4398" t="s">
        <v>19</v>
      </c>
      <c r="C4398" s="2">
        <v>125995000</v>
      </c>
      <c r="D4398" s="2">
        <v>127489000</v>
      </c>
      <c r="E4398" s="2">
        <v>129407000</v>
      </c>
      <c r="F4398" s="2">
        <v>131280000</v>
      </c>
      <c r="G4398" s="2">
        <v>132908000</v>
      </c>
      <c r="H4398" s="2">
        <v>134982000</v>
      </c>
      <c r="I4398" s="2">
        <v>136833000</v>
      </c>
      <c r="J4398" s="2">
        <v>138372000</v>
      </c>
      <c r="K4398" s="2">
        <v>140401000</v>
      </c>
      <c r="L4398" s="2">
        <v>141583000</v>
      </c>
      <c r="M4398" s="2">
        <v>143121000</v>
      </c>
      <c r="N4398" s="2">
        <v>144660000</v>
      </c>
      <c r="O4398" s="2">
        <v>146355000</v>
      </c>
      <c r="P4398" s="2">
        <v>147916000</v>
      </c>
      <c r="Q4398" s="2">
        <v>149298000</v>
      </c>
      <c r="R4398" s="2">
        <v>150703000</v>
      </c>
      <c r="S4398" s="2">
        <v>151952000</v>
      </c>
      <c r="T4398" s="2">
        <v>152777000</v>
      </c>
      <c r="U4398" s="2">
        <v>153714000</v>
      </c>
      <c r="V4398" s="2">
        <v>154717000</v>
      </c>
      <c r="W4398" s="2">
        <v>155788000</v>
      </c>
      <c r="X4398" s="2">
        <v>157059000</v>
      </c>
      <c r="Y4398" s="2">
        <v>158442000</v>
      </c>
      <c r="Z4398" s="2">
        <v>159824000</v>
      </c>
      <c r="AA4398" s="2">
        <v>161095000</v>
      </c>
      <c r="AB4398" s="2">
        <v>162545000</v>
      </c>
      <c r="AC4398" s="2">
        <v>163927000</v>
      </c>
    </row>
    <row r="4399" spans="1:32">
      <c r="A4399" t="s">
        <v>14849</v>
      </c>
      <c r="B4399" t="s">
        <v>19</v>
      </c>
      <c r="C4399" s="2">
        <v>1178020000</v>
      </c>
      <c r="D4399" s="2">
        <v>1191990000</v>
      </c>
      <c r="E4399" s="2">
        <v>1209930000</v>
      </c>
      <c r="F4399" s="2">
        <v>1227440000</v>
      </c>
      <c r="G4399" s="2">
        <v>1242660000</v>
      </c>
      <c r="H4399" s="2">
        <v>1262050000</v>
      </c>
      <c r="I4399" s="2">
        <v>1279360000</v>
      </c>
      <c r="J4399" s="2">
        <v>1293740000</v>
      </c>
      <c r="K4399" s="2">
        <v>1312720000</v>
      </c>
      <c r="L4399" s="2">
        <v>1323770000</v>
      </c>
      <c r="M4399" s="2">
        <v>1338150000</v>
      </c>
      <c r="N4399" s="2">
        <v>1352540000</v>
      </c>
      <c r="O4399" s="2">
        <v>1368390000</v>
      </c>
      <c r="P4399" s="2">
        <v>1382980000</v>
      </c>
      <c r="Q4399" s="2">
        <v>1395910000</v>
      </c>
      <c r="R4399" s="2">
        <v>1409040000</v>
      </c>
      <c r="S4399" s="2">
        <v>1420720000</v>
      </c>
      <c r="T4399" s="2">
        <v>1428430000</v>
      </c>
      <c r="U4399" s="2">
        <v>1437190000</v>
      </c>
      <c r="V4399" s="2">
        <v>1446570000</v>
      </c>
      <c r="W4399" s="2">
        <v>1456580000</v>
      </c>
      <c r="X4399" s="2">
        <v>1468470000</v>
      </c>
      <c r="Y4399" s="2">
        <v>1481390000</v>
      </c>
      <c r="Z4399" s="2">
        <v>1494320000</v>
      </c>
      <c r="AA4399" s="2">
        <v>1506200000</v>
      </c>
      <c r="AB4399" s="2">
        <v>1519760000</v>
      </c>
      <c r="AC4399" s="2">
        <v>1532680000</v>
      </c>
    </row>
    <row r="4400" spans="1:32">
      <c r="A4400" t="s">
        <v>14850</v>
      </c>
      <c r="B4400" t="s">
        <v>19</v>
      </c>
      <c r="C4400" s="2">
        <v>373465000</v>
      </c>
      <c r="D4400" s="2">
        <v>377894000</v>
      </c>
      <c r="E4400" s="2">
        <v>383578000</v>
      </c>
      <c r="F4400" s="2">
        <v>389131000</v>
      </c>
      <c r="G4400" s="2">
        <v>393956000</v>
      </c>
      <c r="H4400" s="2">
        <v>400103000</v>
      </c>
      <c r="I4400" s="2">
        <v>405590000</v>
      </c>
      <c r="J4400" s="2">
        <v>410150000</v>
      </c>
      <c r="K4400" s="2">
        <v>416166000</v>
      </c>
      <c r="L4400" s="2">
        <v>419669000</v>
      </c>
      <c r="M4400" s="2">
        <v>424230000</v>
      </c>
      <c r="N4400" s="2">
        <v>428791000</v>
      </c>
      <c r="O4400" s="2">
        <v>433814000</v>
      </c>
      <c r="P4400" s="2">
        <v>438441000</v>
      </c>
      <c r="Q4400" s="2">
        <v>442540000</v>
      </c>
      <c r="R4400" s="2">
        <v>446704000</v>
      </c>
      <c r="S4400" s="2">
        <v>450405000</v>
      </c>
      <c r="T4400" s="2">
        <v>452851000</v>
      </c>
      <c r="U4400" s="2">
        <v>455627000</v>
      </c>
      <c r="V4400" s="2">
        <v>458602000</v>
      </c>
      <c r="W4400" s="2">
        <v>461775000</v>
      </c>
      <c r="X4400" s="2">
        <v>465542000</v>
      </c>
      <c r="Y4400" s="2">
        <v>469640000</v>
      </c>
      <c r="Z4400" s="2">
        <v>473739000</v>
      </c>
      <c r="AA4400" s="2">
        <v>477506000</v>
      </c>
      <c r="AB4400" s="2">
        <v>481803000</v>
      </c>
      <c r="AC4400" s="2">
        <v>485901000</v>
      </c>
    </row>
    <row r="4401" spans="1:32">
      <c r="A4401" t="s">
        <v>14851</v>
      </c>
      <c r="B4401" t="s">
        <v>19</v>
      </c>
      <c r="C4401">
        <v>0</v>
      </c>
      <c r="D4401">
        <v>0</v>
      </c>
      <c r="E4401">
        <v>0</v>
      </c>
      <c r="F4401">
        <v>0</v>
      </c>
      <c r="G4401">
        <v>0</v>
      </c>
      <c r="H4401">
        <v>0</v>
      </c>
      <c r="I4401">
        <v>0</v>
      </c>
      <c r="J4401">
        <v>0</v>
      </c>
      <c r="K4401">
        <v>0</v>
      </c>
      <c r="L4401">
        <v>0</v>
      </c>
      <c r="M4401">
        <v>0</v>
      </c>
      <c r="N4401">
        <v>0</v>
      </c>
      <c r="O4401">
        <v>0</v>
      </c>
      <c r="P4401">
        <v>0</v>
      </c>
      <c r="Q4401">
        <v>0</v>
      </c>
      <c r="R4401">
        <v>0</v>
      </c>
      <c r="S4401">
        <v>0</v>
      </c>
      <c r="T4401">
        <v>0</v>
      </c>
      <c r="U4401">
        <v>0</v>
      </c>
      <c r="V4401">
        <v>0</v>
      </c>
      <c r="W4401">
        <v>0</v>
      </c>
      <c r="X4401">
        <v>0</v>
      </c>
      <c r="Y4401">
        <v>0</v>
      </c>
      <c r="Z4401">
        <v>0</v>
      </c>
      <c r="AA4401">
        <v>0</v>
      </c>
      <c r="AB4401">
        <v>0</v>
      </c>
      <c r="AC4401">
        <v>0</v>
      </c>
    </row>
    <row r="4402" spans="1:32">
      <c r="A4402" t="s">
        <v>14852</v>
      </c>
      <c r="B4402" t="s">
        <v>19</v>
      </c>
      <c r="C4402" s="2">
        <v>1915770000000</v>
      </c>
      <c r="D4402" s="2">
        <v>1963260000000</v>
      </c>
      <c r="E4402" s="2">
        <v>1764810000000</v>
      </c>
      <c r="F4402" s="2">
        <v>1738130000000</v>
      </c>
      <c r="G4402" s="2">
        <v>1905760000000</v>
      </c>
      <c r="H4402" s="2">
        <v>1744570000000</v>
      </c>
      <c r="I4402" s="2">
        <v>1463960000000</v>
      </c>
      <c r="J4402" s="2">
        <v>1383910000000</v>
      </c>
      <c r="K4402" s="2">
        <v>966757000000</v>
      </c>
      <c r="L4402" s="2">
        <v>1693440000000</v>
      </c>
      <c r="M4402" s="2">
        <v>1653750000000</v>
      </c>
      <c r="N4402" s="2">
        <v>1663510000000</v>
      </c>
      <c r="O4402" s="2">
        <v>1618210000000</v>
      </c>
      <c r="P4402" s="2">
        <v>1590260000000</v>
      </c>
      <c r="Q4402" s="2">
        <v>1551220000000</v>
      </c>
      <c r="R4402" s="2">
        <v>1459440000000</v>
      </c>
      <c r="S4402" s="2">
        <v>1547300000000</v>
      </c>
      <c r="T4402" s="2">
        <v>1423370000000</v>
      </c>
      <c r="U4402" s="2">
        <v>1421320000000</v>
      </c>
      <c r="V4402" s="2">
        <v>1413830000000</v>
      </c>
      <c r="W4402" s="2">
        <v>1389410000000</v>
      </c>
      <c r="X4402" s="2">
        <v>1403470000000</v>
      </c>
      <c r="Y4402" s="2">
        <v>1334590000000</v>
      </c>
      <c r="Z4402" s="2">
        <v>1359920000000</v>
      </c>
      <c r="AA4402" s="2">
        <v>1365040000000</v>
      </c>
      <c r="AB4402" s="2">
        <v>1361550000000</v>
      </c>
      <c r="AC4402" s="2">
        <v>1339110000000</v>
      </c>
    </row>
    <row r="4403" spans="1:32">
      <c r="A4403" t="s">
        <v>14853</v>
      </c>
      <c r="B4403" t="s">
        <v>19</v>
      </c>
      <c r="C4403" s="2">
        <v>35563300</v>
      </c>
      <c r="D4403" s="2">
        <v>36444800</v>
      </c>
      <c r="E4403" s="2">
        <v>32760900</v>
      </c>
      <c r="F4403" s="2">
        <v>32265600</v>
      </c>
      <c r="G4403" s="2">
        <v>35377400</v>
      </c>
      <c r="H4403" s="2">
        <v>32385300</v>
      </c>
      <c r="I4403" s="2">
        <v>27176200</v>
      </c>
      <c r="J4403" s="2">
        <v>25690100</v>
      </c>
      <c r="K4403" s="2">
        <v>17946300</v>
      </c>
      <c r="L4403" s="2">
        <v>31436000</v>
      </c>
      <c r="M4403" s="2">
        <v>30699300</v>
      </c>
      <c r="N4403" s="2">
        <v>30880500</v>
      </c>
      <c r="O4403" s="2">
        <v>30039600</v>
      </c>
      <c r="P4403" s="2">
        <v>29520700</v>
      </c>
      <c r="Q4403" s="2">
        <v>28796100</v>
      </c>
      <c r="R4403" s="2">
        <v>27092300</v>
      </c>
      <c r="S4403" s="2">
        <v>28723200</v>
      </c>
      <c r="T4403" s="2">
        <v>26422600</v>
      </c>
      <c r="U4403" s="2">
        <v>26384500</v>
      </c>
      <c r="V4403" s="2">
        <v>26245600</v>
      </c>
      <c r="W4403" s="2">
        <v>25792200</v>
      </c>
      <c r="X4403" s="2">
        <v>26053200</v>
      </c>
      <c r="Y4403" s="2">
        <v>24774600</v>
      </c>
      <c r="Z4403" s="2">
        <v>25244800</v>
      </c>
      <c r="AA4403" s="2">
        <v>25339800</v>
      </c>
      <c r="AB4403" s="2">
        <v>25275000</v>
      </c>
      <c r="AC4403" s="2">
        <v>24858400</v>
      </c>
    </row>
    <row r="4404" spans="1:32">
      <c r="A4404" t="s">
        <v>14854</v>
      </c>
      <c r="B4404" t="s">
        <v>19</v>
      </c>
      <c r="C4404" s="2">
        <v>175263000</v>
      </c>
      <c r="D4404" s="2">
        <v>179608000</v>
      </c>
      <c r="E4404" s="2">
        <v>161453000</v>
      </c>
      <c r="F4404" s="2">
        <v>159012000</v>
      </c>
      <c r="G4404" s="2">
        <v>174347000</v>
      </c>
      <c r="H4404" s="2">
        <v>159601000</v>
      </c>
      <c r="I4404" s="2">
        <v>133930000</v>
      </c>
      <c r="J4404" s="2">
        <v>126606000</v>
      </c>
      <c r="K4404" s="2">
        <v>88443300</v>
      </c>
      <c r="L4404" s="2">
        <v>154923000</v>
      </c>
      <c r="M4404" s="2">
        <v>151293000</v>
      </c>
      <c r="N4404" s="2">
        <v>152186000</v>
      </c>
      <c r="O4404" s="2">
        <v>148041000</v>
      </c>
      <c r="P4404" s="2">
        <v>145484000</v>
      </c>
      <c r="Q4404" s="2">
        <v>141913000</v>
      </c>
      <c r="R4404" s="2">
        <v>133517000</v>
      </c>
      <c r="S4404" s="2">
        <v>141554000</v>
      </c>
      <c r="T4404" s="2">
        <v>130216000</v>
      </c>
      <c r="U4404" s="2">
        <v>130029000</v>
      </c>
      <c r="V4404" s="2">
        <v>129344000</v>
      </c>
      <c r="W4404" s="2">
        <v>127109000</v>
      </c>
      <c r="X4404" s="2">
        <v>128396000</v>
      </c>
      <c r="Y4404" s="2">
        <v>122095000</v>
      </c>
      <c r="Z4404" s="2">
        <v>124412000</v>
      </c>
      <c r="AA4404" s="2">
        <v>124880000</v>
      </c>
      <c r="AB4404" s="2">
        <v>124561000</v>
      </c>
      <c r="AC4404" s="2">
        <v>122508000</v>
      </c>
    </row>
    <row r="4405" spans="1:32">
      <c r="A4405" t="s">
        <v>14855</v>
      </c>
      <c r="B4405" t="s">
        <v>19</v>
      </c>
      <c r="C4405" s="2">
        <v>520506000</v>
      </c>
      <c r="D4405" s="2">
        <v>533407000</v>
      </c>
      <c r="E4405" s="2">
        <v>479489000</v>
      </c>
      <c r="F4405" s="2">
        <v>472241000</v>
      </c>
      <c r="G4405" s="2">
        <v>517785000</v>
      </c>
      <c r="H4405" s="2">
        <v>473992000</v>
      </c>
      <c r="I4405" s="2">
        <v>397752000</v>
      </c>
      <c r="J4405" s="2">
        <v>376002000</v>
      </c>
      <c r="K4405" s="2">
        <v>262663000</v>
      </c>
      <c r="L4405" s="2">
        <v>460098000</v>
      </c>
      <c r="M4405" s="2">
        <v>449316000</v>
      </c>
      <c r="N4405" s="2">
        <v>451968000</v>
      </c>
      <c r="O4405" s="2">
        <v>439660000</v>
      </c>
      <c r="P4405" s="2">
        <v>432066000</v>
      </c>
      <c r="Q4405" s="2">
        <v>421460000</v>
      </c>
      <c r="R4405" s="2">
        <v>396524000</v>
      </c>
      <c r="S4405" s="2">
        <v>420393000</v>
      </c>
      <c r="T4405" s="2">
        <v>386723000</v>
      </c>
      <c r="U4405" s="2">
        <v>386165000</v>
      </c>
      <c r="V4405" s="2">
        <v>384131000</v>
      </c>
      <c r="W4405" s="2">
        <v>377495000</v>
      </c>
      <c r="X4405" s="2">
        <v>381316000</v>
      </c>
      <c r="Y4405" s="2">
        <v>362602000</v>
      </c>
      <c r="Z4405" s="2">
        <v>369484000</v>
      </c>
      <c r="AA4405" s="2">
        <v>370875000</v>
      </c>
      <c r="AB4405" s="2">
        <v>369926000</v>
      </c>
      <c r="AC4405" s="2">
        <v>363829000</v>
      </c>
    </row>
    <row r="4406" spans="1:32">
      <c r="A4406" t="s">
        <v>14856</v>
      </c>
      <c r="B4406" t="s">
        <v>19</v>
      </c>
      <c r="C4406" s="2">
        <v>36890800</v>
      </c>
      <c r="D4406" s="2">
        <v>37805200</v>
      </c>
      <c r="E4406" s="2">
        <v>33983800</v>
      </c>
      <c r="F4406" s="2">
        <v>33470100</v>
      </c>
      <c r="G4406" s="2">
        <v>36698000</v>
      </c>
      <c r="H4406" s="2">
        <v>33594200</v>
      </c>
      <c r="I4406" s="2">
        <v>28190700</v>
      </c>
      <c r="J4406" s="2">
        <v>26649100</v>
      </c>
      <c r="K4406" s="2">
        <v>18616200</v>
      </c>
      <c r="L4406" s="2">
        <v>32609500</v>
      </c>
      <c r="M4406" s="2">
        <v>31845300</v>
      </c>
      <c r="N4406" s="2">
        <v>32033300</v>
      </c>
      <c r="O4406" s="2">
        <v>31160900</v>
      </c>
      <c r="P4406" s="2">
        <v>30622700</v>
      </c>
      <c r="Q4406" s="2">
        <v>29871000</v>
      </c>
      <c r="R4406" s="2">
        <v>28103700</v>
      </c>
      <c r="S4406" s="2">
        <v>29795400</v>
      </c>
      <c r="T4406" s="2">
        <v>27409000</v>
      </c>
      <c r="U4406" s="2">
        <v>27369500</v>
      </c>
      <c r="V4406" s="2">
        <v>27225300</v>
      </c>
      <c r="W4406" s="2">
        <v>26755000</v>
      </c>
      <c r="X4406" s="2">
        <v>27025800</v>
      </c>
      <c r="Y4406" s="2">
        <v>25699500</v>
      </c>
      <c r="Z4406" s="2">
        <v>26187200</v>
      </c>
      <c r="AA4406" s="2">
        <v>26285800</v>
      </c>
      <c r="AB4406" s="2">
        <v>26218500</v>
      </c>
      <c r="AC4406" s="2">
        <v>25786400</v>
      </c>
      <c r="AD4406" s="2"/>
      <c r="AE4406" s="2"/>
      <c r="AF4406" s="2"/>
    </row>
    <row r="4407" spans="1:32">
      <c r="A4407" t="s">
        <v>14857</v>
      </c>
      <c r="B4407" t="s">
        <v>19</v>
      </c>
      <c r="C4407" s="2">
        <v>33086900</v>
      </c>
      <c r="D4407" s="2">
        <v>33907000</v>
      </c>
      <c r="E4407" s="2">
        <v>30479600</v>
      </c>
      <c r="F4407" s="2">
        <v>30018900</v>
      </c>
      <c r="G4407" s="2">
        <v>32913900</v>
      </c>
      <c r="H4407" s="2">
        <v>30130200</v>
      </c>
      <c r="I4407" s="2">
        <v>25283800</v>
      </c>
      <c r="J4407" s="2">
        <v>23901200</v>
      </c>
      <c r="K4407" s="2">
        <v>16696700</v>
      </c>
      <c r="L4407" s="2">
        <v>29247000</v>
      </c>
      <c r="M4407" s="2">
        <v>28561600</v>
      </c>
      <c r="N4407" s="2">
        <v>28730200</v>
      </c>
      <c r="O4407" s="2">
        <v>27947800</v>
      </c>
      <c r="P4407" s="2">
        <v>27465100</v>
      </c>
      <c r="Q4407" s="2">
        <v>26790900</v>
      </c>
      <c r="R4407" s="2">
        <v>25205800</v>
      </c>
      <c r="S4407" s="2">
        <v>26723100</v>
      </c>
      <c r="T4407" s="2">
        <v>24582700</v>
      </c>
      <c r="U4407" s="2">
        <v>24547300</v>
      </c>
      <c r="V4407" s="2">
        <v>24418000</v>
      </c>
      <c r="W4407" s="2">
        <v>23996200</v>
      </c>
      <c r="X4407" s="2">
        <v>24239000</v>
      </c>
      <c r="Y4407" s="2">
        <v>23049500</v>
      </c>
      <c r="Z4407" s="2">
        <v>23486900</v>
      </c>
      <c r="AA4407" s="2">
        <v>23575300</v>
      </c>
      <c r="AB4407" s="2">
        <v>23515000</v>
      </c>
      <c r="AC4407" s="2">
        <v>23127400</v>
      </c>
    </row>
    <row r="4408" spans="1:32">
      <c r="A4408" t="s">
        <v>14858</v>
      </c>
      <c r="B4408" t="s">
        <v>19</v>
      </c>
      <c r="C4408" s="2">
        <v>85831900</v>
      </c>
      <c r="D4408" s="2">
        <v>87959300</v>
      </c>
      <c r="E4408" s="2">
        <v>79068300</v>
      </c>
      <c r="F4408" s="2">
        <v>77873000</v>
      </c>
      <c r="G4408" s="2">
        <v>85383200</v>
      </c>
      <c r="H4408" s="2">
        <v>78161700</v>
      </c>
      <c r="I4408" s="2">
        <v>65589700</v>
      </c>
      <c r="J4408" s="2">
        <v>62003000</v>
      </c>
      <c r="K4408" s="2">
        <v>43313400</v>
      </c>
      <c r="L4408" s="2">
        <v>75870700</v>
      </c>
      <c r="M4408" s="2">
        <v>74092700</v>
      </c>
      <c r="N4408" s="2">
        <v>74530000</v>
      </c>
      <c r="O4408" s="2">
        <v>72500400</v>
      </c>
      <c r="P4408" s="2">
        <v>71248100</v>
      </c>
      <c r="Q4408" s="2">
        <v>69499200</v>
      </c>
      <c r="R4408" s="2">
        <v>65387200</v>
      </c>
      <c r="S4408" s="2">
        <v>69323300</v>
      </c>
      <c r="T4408" s="2">
        <v>63770900</v>
      </c>
      <c r="U4408" s="2">
        <v>63679000</v>
      </c>
      <c r="V4408" s="2">
        <v>63343600</v>
      </c>
      <c r="W4408" s="2">
        <v>62249300</v>
      </c>
      <c r="X4408" s="2">
        <v>62879300</v>
      </c>
      <c r="Y4408" s="2">
        <v>59793500</v>
      </c>
      <c r="Z4408" s="2">
        <v>60928200</v>
      </c>
      <c r="AA4408" s="2">
        <v>61157600</v>
      </c>
      <c r="AB4408" s="2">
        <v>61001100</v>
      </c>
      <c r="AC4408" s="2">
        <v>59995700</v>
      </c>
      <c r="AD4408" s="2"/>
      <c r="AE4408" s="2"/>
      <c r="AF4408" s="2"/>
    </row>
    <row r="4409" spans="1:32">
      <c r="A4409" t="s">
        <v>14859</v>
      </c>
      <c r="B4409" t="s">
        <v>19</v>
      </c>
      <c r="C4409" s="2">
        <v>8654670</v>
      </c>
      <c r="D4409" s="2">
        <v>8869190</v>
      </c>
      <c r="E4409" s="2">
        <v>7972680</v>
      </c>
      <c r="F4409" s="2">
        <v>7852150</v>
      </c>
      <c r="G4409" s="2">
        <v>8609430</v>
      </c>
      <c r="H4409" s="2">
        <v>7881270</v>
      </c>
      <c r="I4409" s="2">
        <v>6613590</v>
      </c>
      <c r="J4409" s="2">
        <v>6251940</v>
      </c>
      <c r="K4409" s="2">
        <v>4367410</v>
      </c>
      <c r="L4409" s="2">
        <v>7650250</v>
      </c>
      <c r="M4409" s="2">
        <v>7470980</v>
      </c>
      <c r="N4409" s="2">
        <v>7515070</v>
      </c>
      <c r="O4409" s="2">
        <v>7310420</v>
      </c>
      <c r="P4409" s="2">
        <v>7184150</v>
      </c>
      <c r="Q4409" s="2">
        <v>7007800</v>
      </c>
      <c r="R4409" s="2">
        <v>6593170</v>
      </c>
      <c r="S4409" s="2">
        <v>6990060</v>
      </c>
      <c r="T4409" s="2">
        <v>6430200</v>
      </c>
      <c r="U4409" s="2">
        <v>6420930</v>
      </c>
      <c r="V4409" s="2">
        <v>6387110</v>
      </c>
      <c r="W4409" s="2">
        <v>6276770</v>
      </c>
      <c r="X4409" s="2">
        <v>6340300</v>
      </c>
      <c r="Y4409" s="2">
        <v>6029150</v>
      </c>
      <c r="Z4409" s="2">
        <v>6143570</v>
      </c>
      <c r="AA4409" s="2">
        <v>6166700</v>
      </c>
      <c r="AB4409" s="2">
        <v>6150920</v>
      </c>
      <c r="AC4409" s="2">
        <v>6049540</v>
      </c>
      <c r="AD4409" s="2"/>
      <c r="AE4409" s="2"/>
      <c r="AF4409" s="2"/>
    </row>
    <row r="4410" spans="1:32">
      <c r="A4410" t="s">
        <v>14860</v>
      </c>
      <c r="B4410" t="s">
        <v>19</v>
      </c>
      <c r="C4410" s="2">
        <v>5693190</v>
      </c>
      <c r="D4410" s="2">
        <v>5834300</v>
      </c>
      <c r="E4410" s="2">
        <v>5244560</v>
      </c>
      <c r="F4410" s="2">
        <v>5165280</v>
      </c>
      <c r="G4410" s="2">
        <v>5663430</v>
      </c>
      <c r="H4410" s="2">
        <v>5184430</v>
      </c>
      <c r="I4410" s="2">
        <v>4350530</v>
      </c>
      <c r="J4410" s="2">
        <v>4112630</v>
      </c>
      <c r="K4410" s="2">
        <v>2872960</v>
      </c>
      <c r="L4410" s="2">
        <v>5032470</v>
      </c>
      <c r="M4410" s="2">
        <v>4914540</v>
      </c>
      <c r="N4410" s="2">
        <v>4943540</v>
      </c>
      <c r="O4410" s="2">
        <v>4808920</v>
      </c>
      <c r="P4410" s="2">
        <v>4725850</v>
      </c>
      <c r="Q4410" s="2">
        <v>4609850</v>
      </c>
      <c r="R4410" s="2">
        <v>4337100</v>
      </c>
      <c r="S4410" s="2">
        <v>4598180</v>
      </c>
      <c r="T4410" s="2">
        <v>4229900</v>
      </c>
      <c r="U4410" s="2">
        <v>4223800</v>
      </c>
      <c r="V4410" s="2">
        <v>4201550</v>
      </c>
      <c r="W4410" s="2">
        <v>4128970</v>
      </c>
      <c r="X4410" s="2">
        <v>4170760</v>
      </c>
      <c r="Y4410" s="2">
        <v>3966080</v>
      </c>
      <c r="Z4410" s="2">
        <v>4041340</v>
      </c>
      <c r="AA4410" s="2">
        <v>4056560</v>
      </c>
      <c r="AB4410" s="2">
        <v>4046180</v>
      </c>
      <c r="AC4410" s="2">
        <v>3979490</v>
      </c>
    </row>
    <row r="4411" spans="1:32">
      <c r="A4411" t="s">
        <v>14861</v>
      </c>
      <c r="B4411" t="s">
        <v>19</v>
      </c>
      <c r="C4411" s="2">
        <v>53230000</v>
      </c>
      <c r="D4411" s="2">
        <v>54549400</v>
      </c>
      <c r="E4411" s="2">
        <v>49035500</v>
      </c>
      <c r="F4411" s="2">
        <v>48294200</v>
      </c>
      <c r="G4411" s="2">
        <v>52951800</v>
      </c>
      <c r="H4411" s="2">
        <v>48473300</v>
      </c>
      <c r="I4411" s="2">
        <v>40676500</v>
      </c>
      <c r="J4411" s="2">
        <v>38452200</v>
      </c>
      <c r="K4411" s="2">
        <v>26861500</v>
      </c>
      <c r="L4411" s="2">
        <v>47052400</v>
      </c>
      <c r="M4411" s="2">
        <v>45949800</v>
      </c>
      <c r="N4411" s="2">
        <v>46221000</v>
      </c>
      <c r="O4411" s="2">
        <v>44962300</v>
      </c>
      <c r="P4411" s="2">
        <v>44185700</v>
      </c>
      <c r="Q4411" s="2">
        <v>43101100</v>
      </c>
      <c r="R4411" s="2">
        <v>40550900</v>
      </c>
      <c r="S4411" s="2">
        <v>42992000</v>
      </c>
      <c r="T4411" s="2">
        <v>39548600</v>
      </c>
      <c r="U4411" s="2">
        <v>39491600</v>
      </c>
      <c r="V4411" s="2">
        <v>39283600</v>
      </c>
      <c r="W4411" s="2">
        <v>38604900</v>
      </c>
      <c r="X4411" s="2">
        <v>38995700</v>
      </c>
      <c r="Y4411" s="2">
        <v>37081900</v>
      </c>
      <c r="Z4411" s="2">
        <v>37785600</v>
      </c>
      <c r="AA4411" s="2">
        <v>37927900</v>
      </c>
      <c r="AB4411" s="2">
        <v>37830900</v>
      </c>
      <c r="AC4411" s="2">
        <v>37207300</v>
      </c>
    </row>
    <row r="4412" spans="1:32">
      <c r="A4412" t="s">
        <v>14862</v>
      </c>
      <c r="B4412" t="s">
        <v>19</v>
      </c>
      <c r="C4412" s="2">
        <v>16875300</v>
      </c>
      <c r="D4412" s="2">
        <v>17293600</v>
      </c>
      <c r="E4412" s="2">
        <v>15545500</v>
      </c>
      <c r="F4412" s="2">
        <v>15310500</v>
      </c>
      <c r="G4412" s="2">
        <v>16787100</v>
      </c>
      <c r="H4412" s="2">
        <v>15367300</v>
      </c>
      <c r="I4412" s="2">
        <v>12895500</v>
      </c>
      <c r="J4412" s="2">
        <v>12190400</v>
      </c>
      <c r="K4412" s="2">
        <v>8515810</v>
      </c>
      <c r="L4412" s="2">
        <v>14916900</v>
      </c>
      <c r="M4412" s="2">
        <v>14567300</v>
      </c>
      <c r="N4412" s="2">
        <v>14653300</v>
      </c>
      <c r="O4412" s="2">
        <v>14254200</v>
      </c>
      <c r="P4412" s="2">
        <v>14008000</v>
      </c>
      <c r="Q4412" s="2">
        <v>13664200</v>
      </c>
      <c r="R4412" s="2">
        <v>12855700</v>
      </c>
      <c r="S4412" s="2">
        <v>13629600</v>
      </c>
      <c r="T4412" s="2">
        <v>12537900</v>
      </c>
      <c r="U4412" s="2">
        <v>12519900</v>
      </c>
      <c r="V4412" s="2">
        <v>12453900</v>
      </c>
      <c r="W4412" s="2">
        <v>12238800</v>
      </c>
      <c r="X4412" s="2">
        <v>12362700</v>
      </c>
      <c r="Y4412" s="2">
        <v>11755900</v>
      </c>
      <c r="Z4412" s="2">
        <v>11979000</v>
      </c>
      <c r="AA4412" s="2">
        <v>12024100</v>
      </c>
      <c r="AB4412" s="2">
        <v>11993400</v>
      </c>
      <c r="AC4412" s="2">
        <v>11795700</v>
      </c>
      <c r="AD4412" s="2"/>
      <c r="AE4412" s="2"/>
      <c r="AF4412" s="2"/>
    </row>
    <row r="4413" spans="1:32">
      <c r="A4413" t="s">
        <v>14863</v>
      </c>
      <c r="B4413" t="s">
        <v>19</v>
      </c>
      <c r="C4413">
        <v>0</v>
      </c>
      <c r="D4413">
        <v>0</v>
      </c>
      <c r="E4413">
        <v>0</v>
      </c>
      <c r="F4413">
        <v>0</v>
      </c>
      <c r="G4413">
        <v>0</v>
      </c>
      <c r="H4413">
        <v>0</v>
      </c>
      <c r="I4413">
        <v>0</v>
      </c>
      <c r="J4413">
        <v>0</v>
      </c>
      <c r="K4413">
        <v>0</v>
      </c>
      <c r="L4413">
        <v>0</v>
      </c>
      <c r="M4413">
        <v>0</v>
      </c>
      <c r="N4413">
        <v>0</v>
      </c>
      <c r="O4413">
        <v>0</v>
      </c>
      <c r="P4413">
        <v>0</v>
      </c>
      <c r="Q4413">
        <v>0</v>
      </c>
      <c r="R4413">
        <v>0</v>
      </c>
      <c r="S4413">
        <v>0</v>
      </c>
      <c r="T4413">
        <v>0</v>
      </c>
      <c r="U4413">
        <v>0</v>
      </c>
      <c r="V4413">
        <v>0</v>
      </c>
      <c r="W4413">
        <v>0</v>
      </c>
      <c r="X4413">
        <v>0</v>
      </c>
      <c r="Y4413">
        <v>0</v>
      </c>
      <c r="Z4413">
        <v>0</v>
      </c>
      <c r="AA4413">
        <v>0</v>
      </c>
      <c r="AB4413">
        <v>0</v>
      </c>
      <c r="AC4413">
        <v>0</v>
      </c>
    </row>
    <row r="4414" spans="1:32">
      <c r="A4414" t="s">
        <v>14864</v>
      </c>
      <c r="B4414" t="s">
        <v>19</v>
      </c>
      <c r="C4414" s="2">
        <v>10212900000000</v>
      </c>
      <c r="D4414" s="2">
        <v>11240500000000</v>
      </c>
      <c r="E4414" s="2">
        <v>11580200000000</v>
      </c>
      <c r="F4414" s="2">
        <v>11595200000000</v>
      </c>
      <c r="G4414" s="2">
        <v>11661300000000</v>
      </c>
      <c r="H4414" s="2">
        <v>11857000000000</v>
      </c>
      <c r="I4414" s="2">
        <v>12106200000000</v>
      </c>
      <c r="J4414" s="2">
        <v>12136600000000</v>
      </c>
      <c r="K4414" s="2">
        <v>12335400000000</v>
      </c>
      <c r="L4414" s="2">
        <v>11957000000000</v>
      </c>
      <c r="M4414" s="2">
        <v>11951400000000</v>
      </c>
      <c r="N4414" s="2">
        <v>11911700000000</v>
      </c>
      <c r="O4414" s="2">
        <v>11868400000000</v>
      </c>
      <c r="P4414" s="2">
        <v>11788200000000</v>
      </c>
      <c r="Q4414" s="2">
        <v>11774700000000</v>
      </c>
      <c r="R4414" s="2">
        <v>11685300000000</v>
      </c>
      <c r="S4414" s="2">
        <v>11757300000000</v>
      </c>
      <c r="T4414" s="2">
        <v>11781700000000</v>
      </c>
      <c r="U4414" s="2">
        <v>11748300000000</v>
      </c>
      <c r="V4414" s="2">
        <v>11711700000000</v>
      </c>
      <c r="W4414" s="2">
        <v>11689300000000</v>
      </c>
      <c r="X4414" s="2">
        <v>11691900000000</v>
      </c>
      <c r="Y4414" s="2">
        <v>11719000000000</v>
      </c>
      <c r="Z4414" s="2">
        <v>11674500000000</v>
      </c>
      <c r="AA4414" s="2">
        <v>11654600000000</v>
      </c>
      <c r="AB4414" s="2">
        <v>11683500000000</v>
      </c>
      <c r="AC4414" s="2">
        <v>11696000000000</v>
      </c>
    </row>
    <row r="4415" spans="1:32">
      <c r="A4415" t="s">
        <v>14865</v>
      </c>
      <c r="B4415" t="s">
        <v>19</v>
      </c>
      <c r="C4415" s="2">
        <v>189587000</v>
      </c>
      <c r="D4415" s="2">
        <v>208662000</v>
      </c>
      <c r="E4415" s="2">
        <v>214969000</v>
      </c>
      <c r="F4415" s="2">
        <v>215247000</v>
      </c>
      <c r="G4415" s="2">
        <v>216475000</v>
      </c>
      <c r="H4415" s="2">
        <v>220107000</v>
      </c>
      <c r="I4415" s="2">
        <v>224733000</v>
      </c>
      <c r="J4415" s="2">
        <v>225297000</v>
      </c>
      <c r="K4415" s="2">
        <v>228987000</v>
      </c>
      <c r="L4415" s="2">
        <v>221962000</v>
      </c>
      <c r="M4415" s="2">
        <v>221859000</v>
      </c>
      <c r="N4415" s="2">
        <v>221121000</v>
      </c>
      <c r="O4415" s="2">
        <v>220318000</v>
      </c>
      <c r="P4415" s="2">
        <v>218829000</v>
      </c>
      <c r="Q4415" s="2">
        <v>218578000</v>
      </c>
      <c r="R4415" s="2">
        <v>216920000</v>
      </c>
      <c r="S4415" s="2">
        <v>218256000</v>
      </c>
      <c r="T4415" s="2">
        <v>218709000</v>
      </c>
      <c r="U4415" s="2">
        <v>218090000</v>
      </c>
      <c r="V4415" s="2">
        <v>217409000</v>
      </c>
      <c r="W4415" s="2">
        <v>216993000</v>
      </c>
      <c r="X4415" s="2">
        <v>217042000</v>
      </c>
      <c r="Y4415" s="2">
        <v>217544000</v>
      </c>
      <c r="Z4415" s="2">
        <v>216719000</v>
      </c>
      <c r="AA4415" s="2">
        <v>216349000</v>
      </c>
      <c r="AB4415" s="2">
        <v>216886000</v>
      </c>
      <c r="AC4415" s="2">
        <v>217117000</v>
      </c>
      <c r="AD4415" s="2"/>
      <c r="AE4415" s="2"/>
      <c r="AF4415" s="2"/>
    </row>
    <row r="4416" spans="1:32">
      <c r="A4416" t="s">
        <v>14866</v>
      </c>
      <c r="B4416" t="s">
        <v>19</v>
      </c>
      <c r="C4416" s="2">
        <v>934326000</v>
      </c>
      <c r="D4416" s="2">
        <v>1028330000</v>
      </c>
      <c r="E4416" s="2">
        <v>1059410000</v>
      </c>
      <c r="F4416" s="2">
        <v>1060790000</v>
      </c>
      <c r="G4416" s="2">
        <v>1066830000</v>
      </c>
      <c r="H4416" s="2">
        <v>1084740000</v>
      </c>
      <c r="I4416" s="2">
        <v>1107530000</v>
      </c>
      <c r="J4416" s="2">
        <v>1110310000</v>
      </c>
      <c r="K4416" s="2">
        <v>1128500000</v>
      </c>
      <c r="L4416" s="2">
        <v>1093880000</v>
      </c>
      <c r="M4416" s="2">
        <v>1093370000</v>
      </c>
      <c r="N4416" s="2">
        <v>1089730000</v>
      </c>
      <c r="O4416" s="2">
        <v>1085770000</v>
      </c>
      <c r="P4416" s="2">
        <v>1078440000</v>
      </c>
      <c r="Q4416" s="2">
        <v>1077200000</v>
      </c>
      <c r="R4416" s="2">
        <v>1069030000</v>
      </c>
      <c r="S4416" s="2">
        <v>1075610000</v>
      </c>
      <c r="T4416" s="2">
        <v>1077840000</v>
      </c>
      <c r="U4416" s="2">
        <v>1074790000</v>
      </c>
      <c r="V4416" s="2">
        <v>1071440000</v>
      </c>
      <c r="W4416" s="2">
        <v>1069390000</v>
      </c>
      <c r="X4416" s="2">
        <v>1069630000</v>
      </c>
      <c r="Y4416" s="2">
        <v>1072110000</v>
      </c>
      <c r="Z4416" s="2">
        <v>1068040000</v>
      </c>
      <c r="AA4416" s="2">
        <v>1066220000</v>
      </c>
      <c r="AB4416" s="2">
        <v>1068860000</v>
      </c>
      <c r="AC4416" s="2">
        <v>1070000000</v>
      </c>
    </row>
    <row r="4417" spans="1:32">
      <c r="A4417" t="s">
        <v>14867</v>
      </c>
      <c r="B4417" t="s">
        <v>19</v>
      </c>
      <c r="C4417" s="2">
        <v>2774810000</v>
      </c>
      <c r="D4417" s="2">
        <v>3053990000</v>
      </c>
      <c r="E4417" s="2">
        <v>3146290000</v>
      </c>
      <c r="F4417" s="2">
        <v>3150370000</v>
      </c>
      <c r="G4417" s="2">
        <v>3168330000</v>
      </c>
      <c r="H4417" s="2">
        <v>3221500000</v>
      </c>
      <c r="I4417" s="2">
        <v>3289200000</v>
      </c>
      <c r="J4417" s="2">
        <v>3297450000</v>
      </c>
      <c r="K4417" s="2">
        <v>3351460000</v>
      </c>
      <c r="L4417" s="2">
        <v>3248650000</v>
      </c>
      <c r="M4417" s="2">
        <v>3247130000</v>
      </c>
      <c r="N4417" s="2">
        <v>3236340000</v>
      </c>
      <c r="O4417" s="2">
        <v>3224580000</v>
      </c>
      <c r="P4417" s="2">
        <v>3202790000</v>
      </c>
      <c r="Q4417" s="2">
        <v>3199120000</v>
      </c>
      <c r="R4417" s="2">
        <v>3174850000</v>
      </c>
      <c r="S4417" s="2">
        <v>3194400000</v>
      </c>
      <c r="T4417" s="2">
        <v>3201030000</v>
      </c>
      <c r="U4417" s="2">
        <v>3191970000</v>
      </c>
      <c r="V4417" s="2">
        <v>3182000000</v>
      </c>
      <c r="W4417" s="2">
        <v>3175920000</v>
      </c>
      <c r="X4417" s="2">
        <v>3176630000</v>
      </c>
      <c r="Y4417" s="2">
        <v>3183990000</v>
      </c>
      <c r="Z4417" s="2">
        <v>3171910000</v>
      </c>
      <c r="AA4417" s="2">
        <v>3166500000</v>
      </c>
      <c r="AB4417" s="2">
        <v>3174360000</v>
      </c>
      <c r="AC4417" s="2">
        <v>3177740000</v>
      </c>
    </row>
    <row r="4418" spans="1:32">
      <c r="A4418" t="s">
        <v>14868</v>
      </c>
      <c r="B4418" t="s">
        <v>19</v>
      </c>
      <c r="C4418" s="2">
        <v>196664000</v>
      </c>
      <c r="D4418" s="2">
        <v>216452000</v>
      </c>
      <c r="E4418" s="2">
        <v>222993000</v>
      </c>
      <c r="F4418" s="2">
        <v>223283000</v>
      </c>
      <c r="G4418" s="2">
        <v>224555000</v>
      </c>
      <c r="H4418" s="2">
        <v>228324000</v>
      </c>
      <c r="I4418" s="2">
        <v>233122000</v>
      </c>
      <c r="J4418" s="2">
        <v>233707000</v>
      </c>
      <c r="K4418" s="2">
        <v>237535000</v>
      </c>
      <c r="L4418" s="2">
        <v>230248000</v>
      </c>
      <c r="M4418" s="2">
        <v>230140000</v>
      </c>
      <c r="N4418" s="2">
        <v>229376000</v>
      </c>
      <c r="O4418" s="2">
        <v>228542000</v>
      </c>
      <c r="P4418" s="2">
        <v>226998000</v>
      </c>
      <c r="Q4418" s="2">
        <v>226738000</v>
      </c>
      <c r="R4418" s="2">
        <v>225017000</v>
      </c>
      <c r="S4418" s="2">
        <v>226403000</v>
      </c>
      <c r="T4418" s="2">
        <v>226873000</v>
      </c>
      <c r="U4418" s="2">
        <v>226231000</v>
      </c>
      <c r="V4418" s="2">
        <v>225525000</v>
      </c>
      <c r="W4418" s="2">
        <v>225094000</v>
      </c>
      <c r="X4418" s="2">
        <v>225144000</v>
      </c>
      <c r="Y4418" s="2">
        <v>225665000</v>
      </c>
      <c r="Z4418" s="2">
        <v>224809000</v>
      </c>
      <c r="AA4418" s="2">
        <v>224426000</v>
      </c>
      <c r="AB4418" s="2">
        <v>224983000</v>
      </c>
      <c r="AC4418" s="2">
        <v>225222000</v>
      </c>
      <c r="AD4418" s="2"/>
      <c r="AE4418" s="2"/>
      <c r="AF4418" s="2"/>
    </row>
    <row r="4419" spans="1:32">
      <c r="A4419" t="s">
        <v>14869</v>
      </c>
      <c r="B4419" t="s">
        <v>19</v>
      </c>
      <c r="C4419" s="2">
        <v>176386000</v>
      </c>
      <c r="D4419" s="2">
        <v>194132000</v>
      </c>
      <c r="E4419" s="2">
        <v>200000000</v>
      </c>
      <c r="F4419" s="2">
        <v>200259000</v>
      </c>
      <c r="G4419" s="2">
        <v>201401000</v>
      </c>
      <c r="H4419" s="2">
        <v>204780000</v>
      </c>
      <c r="I4419" s="2">
        <v>209084000</v>
      </c>
      <c r="J4419" s="2">
        <v>209609000</v>
      </c>
      <c r="K4419" s="2">
        <v>213042000</v>
      </c>
      <c r="L4419" s="2">
        <v>206506000</v>
      </c>
      <c r="M4419" s="2">
        <v>206410000</v>
      </c>
      <c r="N4419" s="2">
        <v>205724000</v>
      </c>
      <c r="O4419" s="2">
        <v>204976000</v>
      </c>
      <c r="P4419" s="2">
        <v>203591000</v>
      </c>
      <c r="Q4419" s="2">
        <v>203358000</v>
      </c>
      <c r="R4419" s="2">
        <v>201815000</v>
      </c>
      <c r="S4419" s="2">
        <v>203058000</v>
      </c>
      <c r="T4419" s="2">
        <v>203479000</v>
      </c>
      <c r="U4419" s="2">
        <v>202903000</v>
      </c>
      <c r="V4419" s="2">
        <v>202270000</v>
      </c>
      <c r="W4419" s="2">
        <v>201883000</v>
      </c>
      <c r="X4419" s="2">
        <v>201928000</v>
      </c>
      <c r="Y4419" s="2">
        <v>202396000</v>
      </c>
      <c r="Z4419" s="2">
        <v>201628000</v>
      </c>
      <c r="AA4419" s="2">
        <v>201284000</v>
      </c>
      <c r="AB4419" s="2">
        <v>201784000</v>
      </c>
      <c r="AC4419" s="2">
        <v>201999000</v>
      </c>
    </row>
    <row r="4420" spans="1:32">
      <c r="A4420" t="s">
        <v>14870</v>
      </c>
      <c r="B4420" t="s">
        <v>19</v>
      </c>
      <c r="C4420" s="2">
        <v>457568000</v>
      </c>
      <c r="D4420" s="2">
        <v>503606000</v>
      </c>
      <c r="E4420" s="2">
        <v>518826000</v>
      </c>
      <c r="F4420" s="2">
        <v>519499000</v>
      </c>
      <c r="G4420" s="2">
        <v>522460000</v>
      </c>
      <c r="H4420" s="2">
        <v>531228000</v>
      </c>
      <c r="I4420" s="2">
        <v>542392000</v>
      </c>
      <c r="J4420" s="2">
        <v>543753000</v>
      </c>
      <c r="K4420" s="2">
        <v>552659000</v>
      </c>
      <c r="L4420" s="2">
        <v>535705000</v>
      </c>
      <c r="M4420" s="2">
        <v>535455000</v>
      </c>
      <c r="N4420" s="2">
        <v>533676000</v>
      </c>
      <c r="O4420" s="2">
        <v>531736000</v>
      </c>
      <c r="P4420" s="2">
        <v>528143000</v>
      </c>
      <c r="Q4420" s="2">
        <v>527538000</v>
      </c>
      <c r="R4420" s="2">
        <v>523535000</v>
      </c>
      <c r="S4420" s="2">
        <v>526760000</v>
      </c>
      <c r="T4420" s="2">
        <v>527853000</v>
      </c>
      <c r="U4420" s="2">
        <v>526358000</v>
      </c>
      <c r="V4420" s="2">
        <v>524715000</v>
      </c>
      <c r="W4420" s="2">
        <v>523712000</v>
      </c>
      <c r="X4420" s="2">
        <v>523829000</v>
      </c>
      <c r="Y4420" s="2">
        <v>525043000</v>
      </c>
      <c r="Z4420" s="2">
        <v>523050000</v>
      </c>
      <c r="AA4420" s="2">
        <v>522158000</v>
      </c>
      <c r="AB4420" s="2">
        <v>523454000</v>
      </c>
      <c r="AC4420" s="2">
        <v>524012000</v>
      </c>
      <c r="AD4420" s="2"/>
      <c r="AE4420" s="2"/>
      <c r="AF4420" s="2"/>
    </row>
    <row r="4421" spans="1:32">
      <c r="A4421" t="s">
        <v>14871</v>
      </c>
      <c r="B4421" t="s">
        <v>19</v>
      </c>
      <c r="C4421" s="2">
        <v>46137900</v>
      </c>
      <c r="D4421" s="2">
        <v>50780000</v>
      </c>
      <c r="E4421" s="2">
        <v>52314700</v>
      </c>
      <c r="F4421" s="2">
        <v>52382500</v>
      </c>
      <c r="G4421" s="2">
        <v>52681200</v>
      </c>
      <c r="H4421" s="2">
        <v>53565200</v>
      </c>
      <c r="I4421" s="2">
        <v>54690900</v>
      </c>
      <c r="J4421" s="2">
        <v>54828200</v>
      </c>
      <c r="K4421" s="2">
        <v>55726200</v>
      </c>
      <c r="L4421" s="2">
        <v>54016700</v>
      </c>
      <c r="M4421" s="2">
        <v>53991400</v>
      </c>
      <c r="N4421" s="2">
        <v>53812000</v>
      </c>
      <c r="O4421" s="2">
        <v>53616400</v>
      </c>
      <c r="P4421" s="2">
        <v>53254100</v>
      </c>
      <c r="Q4421" s="2">
        <v>53193100</v>
      </c>
      <c r="R4421" s="2">
        <v>52789600</v>
      </c>
      <c r="S4421" s="2">
        <v>53114700</v>
      </c>
      <c r="T4421" s="2">
        <v>53224900</v>
      </c>
      <c r="U4421" s="2">
        <v>53074200</v>
      </c>
      <c r="V4421" s="2">
        <v>52908500</v>
      </c>
      <c r="W4421" s="2">
        <v>52807400</v>
      </c>
      <c r="X4421" s="2">
        <v>52819200</v>
      </c>
      <c r="Y4421" s="2">
        <v>52941500</v>
      </c>
      <c r="Z4421" s="2">
        <v>52740700</v>
      </c>
      <c r="AA4421" s="2">
        <v>52650700</v>
      </c>
      <c r="AB4421" s="2">
        <v>52781400</v>
      </c>
      <c r="AC4421" s="2">
        <v>52837600</v>
      </c>
      <c r="AD4421" s="2"/>
      <c r="AE4421" s="2"/>
      <c r="AF4421" s="2"/>
    </row>
    <row r="4422" spans="1:32">
      <c r="A4422" t="s">
        <v>14872</v>
      </c>
      <c r="B4422" t="s">
        <v>19</v>
      </c>
      <c r="C4422" s="2">
        <v>30350300</v>
      </c>
      <c r="D4422" s="2">
        <v>33404000</v>
      </c>
      <c r="E4422" s="2">
        <v>34413500</v>
      </c>
      <c r="F4422" s="2">
        <v>34458100</v>
      </c>
      <c r="G4422" s="2">
        <v>34654600</v>
      </c>
      <c r="H4422" s="2">
        <v>35236100</v>
      </c>
      <c r="I4422" s="2">
        <v>35976600</v>
      </c>
      <c r="J4422" s="2">
        <v>36066900</v>
      </c>
      <c r="K4422" s="2">
        <v>36657600</v>
      </c>
      <c r="L4422" s="2">
        <v>35533100</v>
      </c>
      <c r="M4422" s="2">
        <v>35516500</v>
      </c>
      <c r="N4422" s="2">
        <v>35398500</v>
      </c>
      <c r="O4422" s="2">
        <v>35269800</v>
      </c>
      <c r="P4422" s="2">
        <v>35031500</v>
      </c>
      <c r="Q4422" s="2">
        <v>34991300</v>
      </c>
      <c r="R4422" s="2">
        <v>34725900</v>
      </c>
      <c r="S4422" s="2">
        <v>34939700</v>
      </c>
      <c r="T4422" s="2">
        <v>35012300</v>
      </c>
      <c r="U4422" s="2">
        <v>34913100</v>
      </c>
      <c r="V4422" s="2">
        <v>34804100</v>
      </c>
      <c r="W4422" s="2">
        <v>34737600</v>
      </c>
      <c r="X4422" s="2">
        <v>34745400</v>
      </c>
      <c r="Y4422" s="2">
        <v>34825800</v>
      </c>
      <c r="Z4422" s="2">
        <v>34693700</v>
      </c>
      <c r="AA4422" s="2">
        <v>34634500</v>
      </c>
      <c r="AB4422" s="2">
        <v>34720500</v>
      </c>
      <c r="AC4422" s="2">
        <v>34757500</v>
      </c>
    </row>
    <row r="4423" spans="1:32">
      <c r="A4423" t="s">
        <v>14873</v>
      </c>
      <c r="B4423" t="s">
        <v>19</v>
      </c>
      <c r="C4423" s="2">
        <v>283768000</v>
      </c>
      <c r="D4423" s="2">
        <v>312320000</v>
      </c>
      <c r="E4423" s="2">
        <v>321759000</v>
      </c>
      <c r="F4423" s="2">
        <v>322176000</v>
      </c>
      <c r="G4423" s="2">
        <v>324012000</v>
      </c>
      <c r="H4423" s="2">
        <v>329450000</v>
      </c>
      <c r="I4423" s="2">
        <v>336373000</v>
      </c>
      <c r="J4423" s="2">
        <v>337217000</v>
      </c>
      <c r="K4423" s="2">
        <v>342741000</v>
      </c>
      <c r="L4423" s="2">
        <v>332226000</v>
      </c>
      <c r="M4423" s="2">
        <v>332071000</v>
      </c>
      <c r="N4423" s="2">
        <v>330968000</v>
      </c>
      <c r="O4423" s="2">
        <v>329765000</v>
      </c>
      <c r="P4423" s="2">
        <v>327537000</v>
      </c>
      <c r="Q4423" s="2">
        <v>327161000</v>
      </c>
      <c r="R4423" s="2">
        <v>324679000</v>
      </c>
      <c r="S4423" s="2">
        <v>326679000</v>
      </c>
      <c r="T4423" s="2">
        <v>327357000</v>
      </c>
      <c r="U4423" s="2">
        <v>326430000</v>
      </c>
      <c r="V4423" s="2">
        <v>325411000</v>
      </c>
      <c r="W4423" s="2">
        <v>324789000</v>
      </c>
      <c r="X4423" s="2">
        <v>324862000</v>
      </c>
      <c r="Y4423" s="2">
        <v>325614000</v>
      </c>
      <c r="Z4423" s="2">
        <v>324378000</v>
      </c>
      <c r="AA4423" s="2">
        <v>323825000</v>
      </c>
      <c r="AB4423" s="2">
        <v>324629000</v>
      </c>
      <c r="AC4423" s="2">
        <v>324975000</v>
      </c>
    </row>
    <row r="4424" spans="1:32">
      <c r="A4424" t="s">
        <v>14874</v>
      </c>
      <c r="B4424" t="s">
        <v>19</v>
      </c>
      <c r="C4424" s="2">
        <v>89962100</v>
      </c>
      <c r="D4424" s="2">
        <v>99013600</v>
      </c>
      <c r="E4424" s="2">
        <v>102006000</v>
      </c>
      <c r="F4424" s="2">
        <v>102138000</v>
      </c>
      <c r="G4424" s="2">
        <v>102721000</v>
      </c>
      <c r="H4424" s="2">
        <v>104444000</v>
      </c>
      <c r="I4424" s="2">
        <v>106639000</v>
      </c>
      <c r="J4424" s="2">
        <v>106907000</v>
      </c>
      <c r="K4424" s="2">
        <v>108658000</v>
      </c>
      <c r="L4424" s="2">
        <v>105325000</v>
      </c>
      <c r="M4424" s="2">
        <v>105275000</v>
      </c>
      <c r="N4424" s="2">
        <v>104926000</v>
      </c>
      <c r="O4424" s="2">
        <v>104544000</v>
      </c>
      <c r="P4424" s="2">
        <v>103838000</v>
      </c>
      <c r="Q4424" s="2">
        <v>103719000</v>
      </c>
      <c r="R4424" s="2">
        <v>102932000</v>
      </c>
      <c r="S4424" s="2">
        <v>103566000</v>
      </c>
      <c r="T4424" s="2">
        <v>103781000</v>
      </c>
      <c r="U4424" s="2">
        <v>103487000</v>
      </c>
      <c r="V4424" s="2">
        <v>103164000</v>
      </c>
      <c r="W4424" s="2">
        <v>102967000</v>
      </c>
      <c r="X4424" s="2">
        <v>102990000</v>
      </c>
      <c r="Y4424" s="2">
        <v>103228000</v>
      </c>
      <c r="Z4424" s="2">
        <v>102836000</v>
      </c>
      <c r="AA4424" s="2">
        <v>102661000</v>
      </c>
      <c r="AB4424" s="2">
        <v>102916000</v>
      </c>
      <c r="AC4424" s="2">
        <v>103026000</v>
      </c>
      <c r="AD4424" s="2"/>
      <c r="AE4424" s="2"/>
      <c r="AF4424" s="2"/>
    </row>
    <row r="4425" spans="1:32">
      <c r="A4425" t="s">
        <v>14875</v>
      </c>
      <c r="B4425" t="s">
        <v>19</v>
      </c>
      <c r="C4425">
        <v>0</v>
      </c>
      <c r="D4425">
        <v>0</v>
      </c>
      <c r="E4425">
        <v>0</v>
      </c>
      <c r="F4425">
        <v>0</v>
      </c>
      <c r="G4425">
        <v>0</v>
      </c>
      <c r="H4425">
        <v>0</v>
      </c>
      <c r="I4425">
        <v>0</v>
      </c>
      <c r="J4425">
        <v>0</v>
      </c>
      <c r="K4425">
        <v>0</v>
      </c>
      <c r="L4425">
        <v>0</v>
      </c>
      <c r="M4425">
        <v>0</v>
      </c>
      <c r="N4425">
        <v>0</v>
      </c>
      <c r="O4425">
        <v>0</v>
      </c>
      <c r="P4425">
        <v>0</v>
      </c>
      <c r="Q4425">
        <v>0</v>
      </c>
      <c r="R4425">
        <v>0</v>
      </c>
      <c r="S4425">
        <v>0</v>
      </c>
      <c r="T4425">
        <v>0</v>
      </c>
      <c r="U4425">
        <v>0</v>
      </c>
      <c r="V4425">
        <v>0</v>
      </c>
      <c r="W4425">
        <v>0</v>
      </c>
      <c r="X4425">
        <v>0</v>
      </c>
      <c r="Y4425">
        <v>0</v>
      </c>
      <c r="Z4425">
        <v>0</v>
      </c>
      <c r="AA4425">
        <v>0</v>
      </c>
      <c r="AB4425">
        <v>0</v>
      </c>
      <c r="AC4425">
        <v>0</v>
      </c>
    </row>
    <row r="4426" spans="1:32">
      <c r="A4426" t="s">
        <v>14876</v>
      </c>
      <c r="B4426" t="s">
        <v>19</v>
      </c>
      <c r="C4426" s="2">
        <v>9289950000000</v>
      </c>
      <c r="D4426" s="2">
        <v>9222420000000</v>
      </c>
      <c r="E4426" s="2">
        <v>9380000000000</v>
      </c>
      <c r="F4426" s="2">
        <v>9372500000000</v>
      </c>
      <c r="G4426" s="2">
        <v>9364990000000</v>
      </c>
      <c r="H4426" s="2">
        <v>9410020000000</v>
      </c>
      <c r="I4426" s="2">
        <v>9485060000000</v>
      </c>
      <c r="J4426" s="2">
        <v>9590110000000</v>
      </c>
      <c r="K4426" s="2">
        <v>9785220000000</v>
      </c>
      <c r="L4426" s="2">
        <v>9905280000000</v>
      </c>
      <c r="M4426" s="2">
        <v>10122900000000</v>
      </c>
      <c r="N4426" s="2">
        <v>10265500000000</v>
      </c>
      <c r="O4426" s="2">
        <v>10355500000000</v>
      </c>
      <c r="P4426" s="2">
        <v>10483100000000</v>
      </c>
      <c r="Q4426" s="2">
        <v>10625700000000</v>
      </c>
      <c r="R4426" s="2">
        <v>10723200000000</v>
      </c>
      <c r="S4426" s="2">
        <v>10820800000000</v>
      </c>
      <c r="T4426" s="2">
        <v>10910800000000</v>
      </c>
      <c r="U4426" s="2">
        <v>10948300000000</v>
      </c>
      <c r="V4426" s="2">
        <v>11053400000000</v>
      </c>
      <c r="W4426" s="2">
        <v>11181000000000</v>
      </c>
      <c r="X4426" s="2">
        <v>11218500000000</v>
      </c>
      <c r="Y4426" s="2">
        <v>11308500000000</v>
      </c>
      <c r="Z4426" s="2">
        <v>11376100000000</v>
      </c>
      <c r="AA4426" s="2">
        <v>11376100000000</v>
      </c>
      <c r="AB4426" s="2">
        <v>11436100000000</v>
      </c>
      <c r="AC4426" s="2">
        <v>11488600000000</v>
      </c>
    </row>
    <row r="4427" spans="1:32">
      <c r="A4427" t="s">
        <v>14877</v>
      </c>
      <c r="B4427" t="s">
        <v>19</v>
      </c>
      <c r="C4427" s="2">
        <v>172453000</v>
      </c>
      <c r="D4427" s="2">
        <v>171200000</v>
      </c>
      <c r="E4427" s="2">
        <v>174125000</v>
      </c>
      <c r="F4427" s="2">
        <v>173986000</v>
      </c>
      <c r="G4427" s="2">
        <v>173846000</v>
      </c>
      <c r="H4427" s="2">
        <v>174682000</v>
      </c>
      <c r="I4427" s="2">
        <v>176075000</v>
      </c>
      <c r="J4427" s="2">
        <v>178025000</v>
      </c>
      <c r="K4427" s="2">
        <v>181647000</v>
      </c>
      <c r="L4427" s="2">
        <v>183876000</v>
      </c>
      <c r="M4427" s="2">
        <v>187916000</v>
      </c>
      <c r="N4427" s="2">
        <v>190562000</v>
      </c>
      <c r="O4427" s="2">
        <v>192234000</v>
      </c>
      <c r="P4427" s="2">
        <v>194602000</v>
      </c>
      <c r="Q4427" s="2">
        <v>197249000</v>
      </c>
      <c r="R4427" s="2">
        <v>199060000</v>
      </c>
      <c r="S4427" s="2">
        <v>200871000</v>
      </c>
      <c r="T4427" s="2">
        <v>202542000</v>
      </c>
      <c r="U4427" s="2">
        <v>203239000</v>
      </c>
      <c r="V4427" s="2">
        <v>205189000</v>
      </c>
      <c r="W4427" s="2">
        <v>207557000</v>
      </c>
      <c r="X4427" s="2">
        <v>208254000</v>
      </c>
      <c r="Y4427" s="2">
        <v>209925000</v>
      </c>
      <c r="Z4427" s="2">
        <v>211179000</v>
      </c>
      <c r="AA4427" s="2">
        <v>211179000</v>
      </c>
      <c r="AB4427" s="2">
        <v>212293000</v>
      </c>
      <c r="AC4427" s="2">
        <v>213268000</v>
      </c>
      <c r="AD4427" s="2"/>
      <c r="AE4427" s="2"/>
      <c r="AF4427" s="2"/>
    </row>
    <row r="4428" spans="1:32">
      <c r="A4428" t="s">
        <v>14878</v>
      </c>
      <c r="B4428" t="s">
        <v>19</v>
      </c>
      <c r="C4428" s="2">
        <v>849887000</v>
      </c>
      <c r="D4428" s="2">
        <v>843708000</v>
      </c>
      <c r="E4428" s="2">
        <v>858125000</v>
      </c>
      <c r="F4428" s="2">
        <v>857438000</v>
      </c>
      <c r="G4428" s="2">
        <v>856752000</v>
      </c>
      <c r="H4428" s="2">
        <v>860871000</v>
      </c>
      <c r="I4428" s="2">
        <v>867736000</v>
      </c>
      <c r="J4428" s="2">
        <v>877347000</v>
      </c>
      <c r="K4428" s="2">
        <v>895196000</v>
      </c>
      <c r="L4428" s="2">
        <v>906180000</v>
      </c>
      <c r="M4428" s="2">
        <v>926088000</v>
      </c>
      <c r="N4428" s="2">
        <v>939132000</v>
      </c>
      <c r="O4428" s="2">
        <v>947370000</v>
      </c>
      <c r="P4428" s="2">
        <v>959040000</v>
      </c>
      <c r="Q4428" s="2">
        <v>972084000</v>
      </c>
      <c r="R4428" s="2">
        <v>981008000</v>
      </c>
      <c r="S4428" s="2">
        <v>989933000</v>
      </c>
      <c r="T4428" s="2">
        <v>998171000</v>
      </c>
      <c r="U4428" s="2">
        <v>1001600000</v>
      </c>
      <c r="V4428" s="2">
        <v>1011210000</v>
      </c>
      <c r="W4428" s="2">
        <v>1022880000</v>
      </c>
      <c r="X4428" s="2">
        <v>1026320000</v>
      </c>
      <c r="Y4428" s="2">
        <v>1034560000</v>
      </c>
      <c r="Z4428" s="2">
        <v>1040730000</v>
      </c>
      <c r="AA4428" s="2">
        <v>1040730000</v>
      </c>
      <c r="AB4428" s="2">
        <v>1046230000</v>
      </c>
      <c r="AC4428" s="2">
        <v>1051030000</v>
      </c>
    </row>
    <row r="4429" spans="1:32">
      <c r="A4429" t="s">
        <v>14879</v>
      </c>
      <c r="B4429" t="s">
        <v>19</v>
      </c>
      <c r="C4429" s="2">
        <v>2524030000</v>
      </c>
      <c r="D4429" s="2">
        <v>2505690000</v>
      </c>
      <c r="E4429" s="2">
        <v>2548500000</v>
      </c>
      <c r="F4429" s="2">
        <v>2546460000</v>
      </c>
      <c r="G4429" s="2">
        <v>2544420000</v>
      </c>
      <c r="H4429" s="2">
        <v>2556660000</v>
      </c>
      <c r="I4429" s="2">
        <v>2577040000</v>
      </c>
      <c r="J4429" s="2">
        <v>2605590000</v>
      </c>
      <c r="K4429" s="2">
        <v>2658600000</v>
      </c>
      <c r="L4429" s="2">
        <v>2691220000</v>
      </c>
      <c r="M4429" s="2">
        <v>2750340000</v>
      </c>
      <c r="N4429" s="2">
        <v>2789080000</v>
      </c>
      <c r="O4429" s="2">
        <v>2813540000</v>
      </c>
      <c r="P4429" s="2">
        <v>2848200000</v>
      </c>
      <c r="Q4429" s="2">
        <v>2886940000</v>
      </c>
      <c r="R4429" s="2">
        <v>2913450000</v>
      </c>
      <c r="S4429" s="2">
        <v>2939950000</v>
      </c>
      <c r="T4429" s="2">
        <v>2964420000</v>
      </c>
      <c r="U4429" s="2">
        <v>2974610000</v>
      </c>
      <c r="V4429" s="2">
        <v>3003150000</v>
      </c>
      <c r="W4429" s="2">
        <v>3037810000</v>
      </c>
      <c r="X4429" s="2">
        <v>3048010000</v>
      </c>
      <c r="Y4429" s="2">
        <v>3072470000</v>
      </c>
      <c r="Z4429" s="2">
        <v>3090820000</v>
      </c>
      <c r="AA4429" s="2">
        <v>3090820000</v>
      </c>
      <c r="AB4429" s="2">
        <v>3107130000</v>
      </c>
      <c r="AC4429" s="2">
        <v>3121400000</v>
      </c>
    </row>
    <row r="4430" spans="1:32">
      <c r="A4430" t="s">
        <v>14880</v>
      </c>
      <c r="B4430" t="s">
        <v>19</v>
      </c>
      <c r="C4430" s="2">
        <v>178891000</v>
      </c>
      <c r="D4430" s="2">
        <v>177590000</v>
      </c>
      <c r="E4430" s="2">
        <v>180625000</v>
      </c>
      <c r="F4430" s="2">
        <v>180480000</v>
      </c>
      <c r="G4430" s="2">
        <v>180336000</v>
      </c>
      <c r="H4430" s="2">
        <v>181203000</v>
      </c>
      <c r="I4430" s="2">
        <v>182648000</v>
      </c>
      <c r="J4430" s="2">
        <v>184671000</v>
      </c>
      <c r="K4430" s="2">
        <v>188428000</v>
      </c>
      <c r="L4430" s="2">
        <v>190740000</v>
      </c>
      <c r="M4430" s="2">
        <v>194930000</v>
      </c>
      <c r="N4430" s="2">
        <v>197676000</v>
      </c>
      <c r="O4430" s="2">
        <v>199410000</v>
      </c>
      <c r="P4430" s="2">
        <v>201866000</v>
      </c>
      <c r="Q4430" s="2">
        <v>204612000</v>
      </c>
      <c r="R4430" s="2">
        <v>206490000</v>
      </c>
      <c r="S4430" s="2">
        <v>208369000</v>
      </c>
      <c r="T4430" s="2">
        <v>210103000</v>
      </c>
      <c r="U4430" s="2">
        <v>210826000</v>
      </c>
      <c r="V4430" s="2">
        <v>212848000</v>
      </c>
      <c r="W4430" s="2">
        <v>215305000</v>
      </c>
      <c r="X4430" s="2">
        <v>216028000</v>
      </c>
      <c r="Y4430" s="2">
        <v>217762000</v>
      </c>
      <c r="Z4430" s="2">
        <v>219062000</v>
      </c>
      <c r="AA4430" s="2">
        <v>219062000</v>
      </c>
      <c r="AB4430" s="2">
        <v>220218000</v>
      </c>
      <c r="AC4430" s="2">
        <v>221230000</v>
      </c>
      <c r="AD4430" s="2"/>
      <c r="AE4430" s="2"/>
      <c r="AF4430" s="2"/>
    </row>
    <row r="4431" spans="1:32">
      <c r="A4431" t="s">
        <v>14881</v>
      </c>
      <c r="B4431" t="s">
        <v>19</v>
      </c>
      <c r="C4431" s="2">
        <v>160445000</v>
      </c>
      <c r="D4431" s="2">
        <v>159278000</v>
      </c>
      <c r="E4431" s="2">
        <v>162000000</v>
      </c>
      <c r="F4431" s="2">
        <v>161870000</v>
      </c>
      <c r="G4431" s="2">
        <v>161741000</v>
      </c>
      <c r="H4431" s="2">
        <v>162518000</v>
      </c>
      <c r="I4431" s="2">
        <v>163814000</v>
      </c>
      <c r="J4431" s="2">
        <v>165629000</v>
      </c>
      <c r="K4431" s="2">
        <v>168998000</v>
      </c>
      <c r="L4431" s="2">
        <v>171072000</v>
      </c>
      <c r="M4431" s="2">
        <v>174830000</v>
      </c>
      <c r="N4431" s="2">
        <v>177293000</v>
      </c>
      <c r="O4431" s="2">
        <v>178848000</v>
      </c>
      <c r="P4431" s="2">
        <v>181051000</v>
      </c>
      <c r="Q4431" s="2">
        <v>183514000</v>
      </c>
      <c r="R4431" s="2">
        <v>185198000</v>
      </c>
      <c r="S4431" s="2">
        <v>186883000</v>
      </c>
      <c r="T4431" s="2">
        <v>188438000</v>
      </c>
      <c r="U4431" s="2">
        <v>189086000</v>
      </c>
      <c r="V4431" s="2">
        <v>190901000</v>
      </c>
      <c r="W4431" s="2">
        <v>193104000</v>
      </c>
      <c r="X4431" s="2">
        <v>193752000</v>
      </c>
      <c r="Y4431" s="2">
        <v>195307000</v>
      </c>
      <c r="Z4431" s="2">
        <v>196474000</v>
      </c>
      <c r="AA4431" s="2">
        <v>196474000</v>
      </c>
      <c r="AB4431" s="2">
        <v>197510000</v>
      </c>
      <c r="AC4431" s="2">
        <v>198418000</v>
      </c>
    </row>
    <row r="4432" spans="1:32">
      <c r="A4432" t="s">
        <v>14882</v>
      </c>
      <c r="B4432" t="s">
        <v>19</v>
      </c>
      <c r="C4432" s="2">
        <v>416216000</v>
      </c>
      <c r="D4432" s="2">
        <v>413190000</v>
      </c>
      <c r="E4432" s="2">
        <v>420250000</v>
      </c>
      <c r="F4432" s="2">
        <v>419914000</v>
      </c>
      <c r="G4432" s="2">
        <v>419578000</v>
      </c>
      <c r="H4432" s="2">
        <v>421595000</v>
      </c>
      <c r="I4432" s="2">
        <v>424957000</v>
      </c>
      <c r="J4432" s="2">
        <v>429664000</v>
      </c>
      <c r="K4432" s="2">
        <v>438405000</v>
      </c>
      <c r="L4432" s="2">
        <v>443784000</v>
      </c>
      <c r="M4432" s="2">
        <v>453534000</v>
      </c>
      <c r="N4432" s="2">
        <v>459922000</v>
      </c>
      <c r="O4432" s="2">
        <v>463956000</v>
      </c>
      <c r="P4432" s="2">
        <v>469671000</v>
      </c>
      <c r="Q4432" s="2">
        <v>476059000</v>
      </c>
      <c r="R4432" s="2">
        <v>480430000</v>
      </c>
      <c r="S4432" s="2">
        <v>484800000</v>
      </c>
      <c r="T4432" s="2">
        <v>488835000</v>
      </c>
      <c r="U4432" s="2">
        <v>490516000</v>
      </c>
      <c r="V4432" s="2">
        <v>495223000</v>
      </c>
      <c r="W4432" s="2">
        <v>500938000</v>
      </c>
      <c r="X4432" s="2">
        <v>502619000</v>
      </c>
      <c r="Y4432" s="2">
        <v>506653000</v>
      </c>
      <c r="Z4432" s="2">
        <v>509679000</v>
      </c>
      <c r="AA4432" s="2">
        <v>509679000</v>
      </c>
      <c r="AB4432" s="2">
        <v>512369000</v>
      </c>
      <c r="AC4432" s="2">
        <v>514722000</v>
      </c>
      <c r="AD4432" s="2"/>
      <c r="AE4432" s="2"/>
      <c r="AF4432" s="2"/>
    </row>
    <row r="4433" spans="1:32">
      <c r="A4433" t="s">
        <v>14883</v>
      </c>
      <c r="B4433" t="s">
        <v>19</v>
      </c>
      <c r="C4433" s="2">
        <v>41968200</v>
      </c>
      <c r="D4433" s="2">
        <v>41663100</v>
      </c>
      <c r="E4433" s="2">
        <v>42375000</v>
      </c>
      <c r="F4433" s="2">
        <v>42341100</v>
      </c>
      <c r="G4433" s="2">
        <v>42307200</v>
      </c>
      <c r="H4433" s="2">
        <v>42510600</v>
      </c>
      <c r="I4433" s="2">
        <v>42849600</v>
      </c>
      <c r="J4433" s="2">
        <v>43324200</v>
      </c>
      <c r="K4433" s="2">
        <v>44205600</v>
      </c>
      <c r="L4433" s="2">
        <v>44748000</v>
      </c>
      <c r="M4433" s="2">
        <v>45731100</v>
      </c>
      <c r="N4433" s="2">
        <v>46375200</v>
      </c>
      <c r="O4433" s="2">
        <v>46782000</v>
      </c>
      <c r="P4433" s="2">
        <v>47358300</v>
      </c>
      <c r="Q4433" s="2">
        <v>48002400</v>
      </c>
      <c r="R4433" s="2">
        <v>48443100</v>
      </c>
      <c r="S4433" s="2">
        <v>48883800</v>
      </c>
      <c r="T4433" s="2">
        <v>49290600</v>
      </c>
      <c r="U4433" s="2">
        <v>49460100</v>
      </c>
      <c r="V4433" s="2">
        <v>49934700</v>
      </c>
      <c r="W4433" s="2">
        <v>50511000</v>
      </c>
      <c r="X4433" s="2">
        <v>50680500</v>
      </c>
      <c r="Y4433" s="2">
        <v>51087300</v>
      </c>
      <c r="Z4433" s="2">
        <v>51392400</v>
      </c>
      <c r="AA4433" s="2">
        <v>51392400</v>
      </c>
      <c r="AB4433" s="2">
        <v>51663600</v>
      </c>
      <c r="AC4433" s="2">
        <v>51900900</v>
      </c>
      <c r="AD4433" s="2"/>
      <c r="AE4433" s="2"/>
      <c r="AF4433" s="2"/>
    </row>
    <row r="4434" spans="1:32">
      <c r="A4434" t="s">
        <v>14884</v>
      </c>
      <c r="B4434" t="s">
        <v>19</v>
      </c>
      <c r="C4434" s="2">
        <v>27607400</v>
      </c>
      <c r="D4434" s="2">
        <v>27406700</v>
      </c>
      <c r="E4434" s="2">
        <v>27875000</v>
      </c>
      <c r="F4434" s="2">
        <v>27852700</v>
      </c>
      <c r="G4434" s="2">
        <v>27830400</v>
      </c>
      <c r="H4434" s="2">
        <v>27964200</v>
      </c>
      <c r="I4434" s="2">
        <v>28187200</v>
      </c>
      <c r="J4434" s="2">
        <v>28499400</v>
      </c>
      <c r="K4434" s="2">
        <v>29079200</v>
      </c>
      <c r="L4434" s="2">
        <v>29436000</v>
      </c>
      <c r="M4434" s="2">
        <v>30082700</v>
      </c>
      <c r="N4434" s="2">
        <v>30506400</v>
      </c>
      <c r="O4434" s="2">
        <v>30774000</v>
      </c>
      <c r="P4434" s="2">
        <v>31153100</v>
      </c>
      <c r="Q4434" s="2">
        <v>31576800</v>
      </c>
      <c r="R4434" s="2">
        <v>31866700</v>
      </c>
      <c r="S4434" s="2">
        <v>32156600</v>
      </c>
      <c r="T4434" s="2">
        <v>32424200</v>
      </c>
      <c r="U4434" s="2">
        <v>32535700</v>
      </c>
      <c r="V4434" s="2">
        <v>32847900</v>
      </c>
      <c r="W4434" s="2">
        <v>33227000</v>
      </c>
      <c r="X4434" s="2">
        <v>33338500</v>
      </c>
      <c r="Y4434" s="2">
        <v>33606100</v>
      </c>
      <c r="Z4434" s="2">
        <v>33806800</v>
      </c>
      <c r="AA4434" s="2">
        <v>33806800</v>
      </c>
      <c r="AB4434" s="2">
        <v>33985200</v>
      </c>
      <c r="AC4434" s="2">
        <v>34141300</v>
      </c>
    </row>
    <row r="4435" spans="1:32">
      <c r="A4435" t="s">
        <v>14885</v>
      </c>
      <c r="B4435" t="s">
        <v>19</v>
      </c>
      <c r="C4435" s="2">
        <v>258123000</v>
      </c>
      <c r="D4435" s="2">
        <v>256246000</v>
      </c>
      <c r="E4435" s="2">
        <v>260625000</v>
      </c>
      <c r="F4435" s="2">
        <v>260416000</v>
      </c>
      <c r="G4435" s="2">
        <v>260208000</v>
      </c>
      <c r="H4435" s="2">
        <v>261459000</v>
      </c>
      <c r="I4435" s="2">
        <v>263544000</v>
      </c>
      <c r="J4435" s="2">
        <v>266463000</v>
      </c>
      <c r="K4435" s="2">
        <v>271884000</v>
      </c>
      <c r="L4435" s="2">
        <v>275220000</v>
      </c>
      <c r="M4435" s="2">
        <v>281266000</v>
      </c>
      <c r="N4435" s="2">
        <v>285228000</v>
      </c>
      <c r="O4435" s="2">
        <v>287730000</v>
      </c>
      <c r="P4435" s="2">
        <v>291274000</v>
      </c>
      <c r="Q4435" s="2">
        <v>295236000</v>
      </c>
      <c r="R4435" s="2">
        <v>297946000</v>
      </c>
      <c r="S4435" s="2">
        <v>300657000</v>
      </c>
      <c r="T4435" s="2">
        <v>303159000</v>
      </c>
      <c r="U4435" s="2">
        <v>304202000</v>
      </c>
      <c r="V4435" s="2">
        <v>307120000</v>
      </c>
      <c r="W4435" s="2">
        <v>310665000</v>
      </c>
      <c r="X4435" s="2">
        <v>311708000</v>
      </c>
      <c r="Y4435" s="2">
        <v>314210000</v>
      </c>
      <c r="Z4435" s="2">
        <v>316086000</v>
      </c>
      <c r="AA4435" s="2">
        <v>316086000</v>
      </c>
      <c r="AB4435" s="2">
        <v>317754000</v>
      </c>
      <c r="AC4435" s="2">
        <v>319214000</v>
      </c>
    </row>
    <row r="4436" spans="1:32">
      <c r="A4436" t="s">
        <v>14886</v>
      </c>
      <c r="B4436" t="s">
        <v>19</v>
      </c>
      <c r="C4436" s="2">
        <v>81831800</v>
      </c>
      <c r="D4436" s="2">
        <v>81236900</v>
      </c>
      <c r="E4436" s="2">
        <v>82625000</v>
      </c>
      <c r="F4436" s="2">
        <v>82558900</v>
      </c>
      <c r="G4436" s="2">
        <v>82492800</v>
      </c>
      <c r="H4436" s="2">
        <v>82889400</v>
      </c>
      <c r="I4436" s="2">
        <v>83550400</v>
      </c>
      <c r="J4436" s="2">
        <v>84475800</v>
      </c>
      <c r="K4436" s="2">
        <v>86194400</v>
      </c>
      <c r="L4436" s="2">
        <v>87252000</v>
      </c>
      <c r="M4436" s="2">
        <v>89168900</v>
      </c>
      <c r="N4436" s="2">
        <v>90424800</v>
      </c>
      <c r="O4436" s="2">
        <v>91218000</v>
      </c>
      <c r="P4436" s="2">
        <v>92341700</v>
      </c>
      <c r="Q4436" s="2">
        <v>93597600</v>
      </c>
      <c r="R4436" s="2">
        <v>94456900</v>
      </c>
      <c r="S4436" s="2">
        <v>95316200</v>
      </c>
      <c r="T4436" s="2">
        <v>96109400</v>
      </c>
      <c r="U4436" s="2">
        <v>96439900</v>
      </c>
      <c r="V4436" s="2">
        <v>97365300</v>
      </c>
      <c r="W4436" s="2">
        <v>98489000</v>
      </c>
      <c r="X4436" s="2">
        <v>98819500</v>
      </c>
      <c r="Y4436" s="2">
        <v>99612700</v>
      </c>
      <c r="Z4436" s="2">
        <v>100208000</v>
      </c>
      <c r="AA4436" s="2">
        <v>100208000</v>
      </c>
      <c r="AB4436" s="2">
        <v>100736000</v>
      </c>
      <c r="AC4436" s="2">
        <v>101199000</v>
      </c>
      <c r="AD4436" s="2"/>
      <c r="AE4436" s="2"/>
      <c r="AF4436" s="2"/>
    </row>
    <row r="4437" spans="1:32">
      <c r="A4437" t="s">
        <v>14887</v>
      </c>
      <c r="B4437" t="s">
        <v>19</v>
      </c>
      <c r="C4437">
        <v>0</v>
      </c>
      <c r="D4437">
        <v>0</v>
      </c>
      <c r="E4437">
        <v>0</v>
      </c>
      <c r="F4437">
        <v>0</v>
      </c>
      <c r="G4437">
        <v>0</v>
      </c>
      <c r="H4437">
        <v>0</v>
      </c>
      <c r="I4437">
        <v>0</v>
      </c>
      <c r="J4437">
        <v>0</v>
      </c>
      <c r="K4437">
        <v>0</v>
      </c>
      <c r="L4437">
        <v>0</v>
      </c>
      <c r="M4437">
        <v>0</v>
      </c>
      <c r="N4437">
        <v>0</v>
      </c>
      <c r="O4437">
        <v>0</v>
      </c>
      <c r="P4437">
        <v>0</v>
      </c>
      <c r="Q4437">
        <v>0</v>
      </c>
      <c r="R4437">
        <v>0</v>
      </c>
      <c r="S4437">
        <v>0</v>
      </c>
      <c r="T4437">
        <v>0</v>
      </c>
      <c r="U4437">
        <v>0</v>
      </c>
      <c r="V4437">
        <v>0</v>
      </c>
      <c r="W4437">
        <v>0</v>
      </c>
      <c r="X4437">
        <v>0</v>
      </c>
      <c r="Y4437">
        <v>0</v>
      </c>
      <c r="Z4437">
        <v>0</v>
      </c>
      <c r="AA4437">
        <v>0</v>
      </c>
      <c r="AB4437">
        <v>0</v>
      </c>
      <c r="AC4437">
        <v>0</v>
      </c>
    </row>
    <row r="4438" spans="1:32">
      <c r="A4438" t="s">
        <v>14888</v>
      </c>
      <c r="B4438" t="s">
        <v>19</v>
      </c>
      <c r="C4438" s="2">
        <v>10288000000000</v>
      </c>
      <c r="D4438" s="2">
        <v>10303000000000</v>
      </c>
      <c r="E4438" s="2">
        <v>10378000000000</v>
      </c>
      <c r="F4438" s="2">
        <v>10535600000000</v>
      </c>
      <c r="G4438" s="2">
        <v>10513100000000</v>
      </c>
      <c r="H4438" s="2">
        <v>10535600000000</v>
      </c>
      <c r="I4438" s="2">
        <v>10588100000000</v>
      </c>
      <c r="J4438" s="2">
        <v>10633200000000</v>
      </c>
      <c r="K4438" s="2">
        <v>10588100000000</v>
      </c>
      <c r="L4438" s="2">
        <v>10603200000000</v>
      </c>
      <c r="M4438" s="2">
        <v>10618200000000</v>
      </c>
      <c r="N4438" s="2">
        <v>10648200000000</v>
      </c>
      <c r="O4438" s="2">
        <v>10670700000000</v>
      </c>
      <c r="P4438" s="2">
        <v>10693200000000</v>
      </c>
      <c r="Q4438" s="2">
        <v>10708200000000</v>
      </c>
      <c r="R4438" s="2">
        <v>10730700000000</v>
      </c>
      <c r="S4438" s="2">
        <v>10760700000000</v>
      </c>
      <c r="T4438" s="2">
        <v>10783200000000</v>
      </c>
      <c r="U4438" s="2">
        <v>10775700000000</v>
      </c>
      <c r="V4438" s="2">
        <v>10790800000000</v>
      </c>
      <c r="W4438" s="2">
        <v>10798300000000</v>
      </c>
      <c r="X4438" s="2">
        <v>10805800000000</v>
      </c>
      <c r="Y4438" s="2">
        <v>10835800000000</v>
      </c>
      <c r="Z4438" s="2">
        <v>10828300000000</v>
      </c>
      <c r="AA4438" s="2">
        <v>10813300000000</v>
      </c>
      <c r="AB4438" s="2">
        <v>10805800000000</v>
      </c>
      <c r="AC4438" s="2">
        <v>10775700000000</v>
      </c>
    </row>
    <row r="4439" spans="1:32">
      <c r="A4439" t="s">
        <v>14889</v>
      </c>
      <c r="B4439" t="s">
        <v>19</v>
      </c>
      <c r="C4439" s="2">
        <v>190980000</v>
      </c>
      <c r="D4439" s="2">
        <v>191259000</v>
      </c>
      <c r="E4439" s="2">
        <v>192652000</v>
      </c>
      <c r="F4439" s="2">
        <v>195577000</v>
      </c>
      <c r="G4439" s="2">
        <v>195159000</v>
      </c>
      <c r="H4439" s="2">
        <v>195577000</v>
      </c>
      <c r="I4439" s="2">
        <v>196552000</v>
      </c>
      <c r="J4439" s="2">
        <v>197388000</v>
      </c>
      <c r="K4439" s="2">
        <v>196552000</v>
      </c>
      <c r="L4439" s="2">
        <v>196831000</v>
      </c>
      <c r="M4439" s="2">
        <v>197110000</v>
      </c>
      <c r="N4439" s="2">
        <v>197667000</v>
      </c>
      <c r="O4439" s="2">
        <v>198085000</v>
      </c>
      <c r="P4439" s="2">
        <v>198502000</v>
      </c>
      <c r="Q4439" s="2">
        <v>198781000</v>
      </c>
      <c r="R4439" s="2">
        <v>199199000</v>
      </c>
      <c r="S4439" s="2">
        <v>199756000</v>
      </c>
      <c r="T4439" s="2">
        <v>200174000</v>
      </c>
      <c r="U4439" s="2">
        <v>200035000</v>
      </c>
      <c r="V4439" s="2">
        <v>200313000</v>
      </c>
      <c r="W4439" s="2">
        <v>200453000</v>
      </c>
      <c r="X4439" s="2">
        <v>200592000</v>
      </c>
      <c r="Y4439" s="2">
        <v>201149000</v>
      </c>
      <c r="Z4439" s="2">
        <v>201010000</v>
      </c>
      <c r="AA4439" s="2">
        <v>200731000</v>
      </c>
      <c r="AB4439" s="2">
        <v>200592000</v>
      </c>
      <c r="AC4439" s="2">
        <v>200035000</v>
      </c>
      <c r="AD4439" s="2"/>
      <c r="AE4439" s="2"/>
      <c r="AF4439" s="2"/>
    </row>
    <row r="4440" spans="1:32">
      <c r="A4440" t="s">
        <v>14890</v>
      </c>
      <c r="B4440" t="s">
        <v>19</v>
      </c>
      <c r="C4440" s="2">
        <v>941192000</v>
      </c>
      <c r="D4440" s="2">
        <v>942564000</v>
      </c>
      <c r="E4440" s="2">
        <v>949430000</v>
      </c>
      <c r="F4440" s="2">
        <v>963846000</v>
      </c>
      <c r="G4440" s="2">
        <v>961786000</v>
      </c>
      <c r="H4440" s="2">
        <v>963846000</v>
      </c>
      <c r="I4440" s="2">
        <v>968652000</v>
      </c>
      <c r="J4440" s="2">
        <v>972770000</v>
      </c>
      <c r="K4440" s="2">
        <v>968652000</v>
      </c>
      <c r="L4440" s="2">
        <v>970024000</v>
      </c>
      <c r="M4440" s="2">
        <v>971398000</v>
      </c>
      <c r="N4440" s="2">
        <v>974144000</v>
      </c>
      <c r="O4440" s="2">
        <v>976203000</v>
      </c>
      <c r="P4440" s="2">
        <v>978262000</v>
      </c>
      <c r="Q4440" s="2">
        <v>979636000</v>
      </c>
      <c r="R4440" s="2">
        <v>981695000</v>
      </c>
      <c r="S4440" s="2">
        <v>984441000</v>
      </c>
      <c r="T4440" s="2">
        <v>986500000</v>
      </c>
      <c r="U4440" s="2">
        <v>985814000</v>
      </c>
      <c r="V4440" s="2">
        <v>987187000</v>
      </c>
      <c r="W4440" s="2">
        <v>987874000</v>
      </c>
      <c r="X4440" s="2">
        <v>988560000</v>
      </c>
      <c r="Y4440" s="2">
        <v>991306000</v>
      </c>
      <c r="Z4440" s="2">
        <v>990620000</v>
      </c>
      <c r="AA4440" s="2">
        <v>989246000</v>
      </c>
      <c r="AB4440" s="2">
        <v>988560000</v>
      </c>
      <c r="AC4440" s="2">
        <v>985814000</v>
      </c>
    </row>
    <row r="4441" spans="1:32">
      <c r="A4441" t="s">
        <v>14891</v>
      </c>
      <c r="B4441" t="s">
        <v>19</v>
      </c>
      <c r="C4441" s="2">
        <v>2795190000</v>
      </c>
      <c r="D4441" s="2">
        <v>2799270000</v>
      </c>
      <c r="E4441" s="2">
        <v>2819660000</v>
      </c>
      <c r="F4441" s="2">
        <v>2862480000</v>
      </c>
      <c r="G4441" s="2">
        <v>2856360000</v>
      </c>
      <c r="H4441" s="2">
        <v>2862480000</v>
      </c>
      <c r="I4441" s="2">
        <v>2876750000</v>
      </c>
      <c r="J4441" s="2">
        <v>2888980000</v>
      </c>
      <c r="K4441" s="2">
        <v>2876750000</v>
      </c>
      <c r="L4441" s="2">
        <v>2880820000</v>
      </c>
      <c r="M4441" s="2">
        <v>2884900000</v>
      </c>
      <c r="N4441" s="2">
        <v>2893060000</v>
      </c>
      <c r="O4441" s="2">
        <v>2899170000</v>
      </c>
      <c r="P4441" s="2">
        <v>2905290000</v>
      </c>
      <c r="Q4441" s="2">
        <v>2909370000</v>
      </c>
      <c r="R4441" s="2">
        <v>2915480000</v>
      </c>
      <c r="S4441" s="2">
        <v>2923640000</v>
      </c>
      <c r="T4441" s="2">
        <v>2929760000</v>
      </c>
      <c r="U4441" s="2">
        <v>2927720000</v>
      </c>
      <c r="V4441" s="2">
        <v>2931790000</v>
      </c>
      <c r="W4441" s="2">
        <v>2933830000</v>
      </c>
      <c r="X4441" s="2">
        <v>2935870000</v>
      </c>
      <c r="Y4441" s="2">
        <v>2944030000</v>
      </c>
      <c r="Z4441" s="2">
        <v>2941990000</v>
      </c>
      <c r="AA4441" s="2">
        <v>2937910000</v>
      </c>
      <c r="AB4441" s="2">
        <v>2935870000</v>
      </c>
      <c r="AC4441" s="2">
        <v>2927720000</v>
      </c>
    </row>
    <row r="4442" spans="1:32">
      <c r="A4442" t="s">
        <v>14892</v>
      </c>
      <c r="B4442" t="s">
        <v>19</v>
      </c>
      <c r="C4442" s="2">
        <v>198110000</v>
      </c>
      <c r="D4442" s="2">
        <v>198398000</v>
      </c>
      <c r="E4442" s="2">
        <v>199844000</v>
      </c>
      <c r="F4442" s="2">
        <v>202878000</v>
      </c>
      <c r="G4442" s="2">
        <v>202444000</v>
      </c>
      <c r="H4442" s="2">
        <v>202878000</v>
      </c>
      <c r="I4442" s="2">
        <v>203890000</v>
      </c>
      <c r="J4442" s="2">
        <v>204756000</v>
      </c>
      <c r="K4442" s="2">
        <v>203890000</v>
      </c>
      <c r="L4442" s="2">
        <v>204178000</v>
      </c>
      <c r="M4442" s="2">
        <v>204468000</v>
      </c>
      <c r="N4442" s="2">
        <v>205046000</v>
      </c>
      <c r="O4442" s="2">
        <v>205479000</v>
      </c>
      <c r="P4442" s="2">
        <v>205912000</v>
      </c>
      <c r="Q4442" s="2">
        <v>206202000</v>
      </c>
      <c r="R4442" s="2">
        <v>206635000</v>
      </c>
      <c r="S4442" s="2">
        <v>207213000</v>
      </c>
      <c r="T4442" s="2">
        <v>207646000</v>
      </c>
      <c r="U4442" s="2">
        <v>207502000</v>
      </c>
      <c r="V4442" s="2">
        <v>207791000</v>
      </c>
      <c r="W4442" s="2">
        <v>207936000</v>
      </c>
      <c r="X4442" s="2">
        <v>208080000</v>
      </c>
      <c r="Y4442" s="2">
        <v>208658000</v>
      </c>
      <c r="Z4442" s="2">
        <v>208514000</v>
      </c>
      <c r="AA4442" s="2">
        <v>208224000</v>
      </c>
      <c r="AB4442" s="2">
        <v>208080000</v>
      </c>
      <c r="AC4442" s="2">
        <v>207502000</v>
      </c>
    </row>
    <row r="4443" spans="1:32">
      <c r="A4443" t="s">
        <v>14893</v>
      </c>
      <c r="B4443" t="s">
        <v>19</v>
      </c>
      <c r="C4443" s="2">
        <v>177682000</v>
      </c>
      <c r="D4443" s="2">
        <v>177941000</v>
      </c>
      <c r="E4443" s="2">
        <v>179237000</v>
      </c>
      <c r="F4443" s="2">
        <v>181958000</v>
      </c>
      <c r="G4443" s="2">
        <v>181570000</v>
      </c>
      <c r="H4443" s="2">
        <v>181958000</v>
      </c>
      <c r="I4443" s="2">
        <v>182866000</v>
      </c>
      <c r="J4443" s="2">
        <v>183643000</v>
      </c>
      <c r="K4443" s="2">
        <v>182866000</v>
      </c>
      <c r="L4443" s="2">
        <v>183125000</v>
      </c>
      <c r="M4443" s="2">
        <v>183384000</v>
      </c>
      <c r="N4443" s="2">
        <v>183902000</v>
      </c>
      <c r="O4443" s="2">
        <v>184291000</v>
      </c>
      <c r="P4443" s="2">
        <v>184680000</v>
      </c>
      <c r="Q4443" s="2">
        <v>184939000</v>
      </c>
      <c r="R4443" s="2">
        <v>185328000</v>
      </c>
      <c r="S4443" s="2">
        <v>185846000</v>
      </c>
      <c r="T4443" s="2">
        <v>186235000</v>
      </c>
      <c r="U4443" s="2">
        <v>186106000</v>
      </c>
      <c r="V4443" s="2">
        <v>186365000</v>
      </c>
      <c r="W4443" s="2">
        <v>186494000</v>
      </c>
      <c r="X4443" s="2">
        <v>186624000</v>
      </c>
      <c r="Y4443" s="2">
        <v>187142000</v>
      </c>
      <c r="Z4443" s="2">
        <v>187013000</v>
      </c>
      <c r="AA4443" s="2">
        <v>186754000</v>
      </c>
      <c r="AB4443" s="2">
        <v>186624000</v>
      </c>
      <c r="AC4443" s="2">
        <v>186106000</v>
      </c>
    </row>
    <row r="4444" spans="1:32">
      <c r="A4444" t="s">
        <v>14894</v>
      </c>
      <c r="B4444" t="s">
        <v>19</v>
      </c>
      <c r="C4444" s="2">
        <v>460930000</v>
      </c>
      <c r="D4444" s="2">
        <v>461603000</v>
      </c>
      <c r="E4444" s="2">
        <v>464965000</v>
      </c>
      <c r="F4444" s="2">
        <v>472025000</v>
      </c>
      <c r="G4444" s="2">
        <v>471016000</v>
      </c>
      <c r="H4444" s="2">
        <v>472025000</v>
      </c>
      <c r="I4444" s="2">
        <v>474378000</v>
      </c>
      <c r="J4444" s="2">
        <v>476395000</v>
      </c>
      <c r="K4444" s="2">
        <v>474378000</v>
      </c>
      <c r="L4444" s="2">
        <v>475051000</v>
      </c>
      <c r="M4444" s="2">
        <v>475723000</v>
      </c>
      <c r="N4444" s="2">
        <v>477068000</v>
      </c>
      <c r="O4444" s="2">
        <v>478076000</v>
      </c>
      <c r="P4444" s="2">
        <v>479085000</v>
      </c>
      <c r="Q4444" s="2">
        <v>479757000</v>
      </c>
      <c r="R4444" s="2">
        <v>480766000</v>
      </c>
      <c r="S4444" s="2">
        <v>482111000</v>
      </c>
      <c r="T4444" s="2">
        <v>483119000</v>
      </c>
      <c r="U4444" s="2">
        <v>482783000</v>
      </c>
      <c r="V4444" s="2">
        <v>483456000</v>
      </c>
      <c r="W4444" s="2">
        <v>483792000</v>
      </c>
      <c r="X4444" s="2">
        <v>484128000</v>
      </c>
      <c r="Y4444" s="2">
        <v>485473000</v>
      </c>
      <c r="Z4444" s="2">
        <v>485137000</v>
      </c>
      <c r="AA4444" s="2">
        <v>484464000</v>
      </c>
      <c r="AB4444" s="2">
        <v>484128000</v>
      </c>
      <c r="AC4444" s="2">
        <v>482783000</v>
      </c>
    </row>
    <row r="4445" spans="1:32">
      <c r="A4445" t="s">
        <v>14895</v>
      </c>
      <c r="B4445" t="s">
        <v>19</v>
      </c>
      <c r="C4445" s="2">
        <v>46476900</v>
      </c>
      <c r="D4445" s="2">
        <v>46544700</v>
      </c>
      <c r="E4445" s="2">
        <v>46883700</v>
      </c>
      <c r="F4445" s="2">
        <v>47595600</v>
      </c>
      <c r="G4445" s="2">
        <v>47493900</v>
      </c>
      <c r="H4445" s="2">
        <v>47595600</v>
      </c>
      <c r="I4445" s="2">
        <v>47832900</v>
      </c>
      <c r="J4445" s="2">
        <v>48036300</v>
      </c>
      <c r="K4445" s="2">
        <v>47832900</v>
      </c>
      <c r="L4445" s="2">
        <v>47900700</v>
      </c>
      <c r="M4445" s="2">
        <v>47968500</v>
      </c>
      <c r="N4445" s="2">
        <v>48104100</v>
      </c>
      <c r="O4445" s="2">
        <v>48205800</v>
      </c>
      <c r="P4445" s="2">
        <v>48307500</v>
      </c>
      <c r="Q4445" s="2">
        <v>48375300</v>
      </c>
      <c r="R4445" s="2">
        <v>48477000</v>
      </c>
      <c r="S4445" s="2">
        <v>48612600</v>
      </c>
      <c r="T4445" s="2">
        <v>48714300</v>
      </c>
      <c r="U4445" s="2">
        <v>48680400</v>
      </c>
      <c r="V4445" s="2">
        <v>48748200</v>
      </c>
      <c r="W4445" s="2">
        <v>48782100</v>
      </c>
      <c r="X4445" s="2">
        <v>48816000</v>
      </c>
      <c r="Y4445" s="2">
        <v>48951600</v>
      </c>
      <c r="Z4445" s="2">
        <v>48917700</v>
      </c>
      <c r="AA4445" s="2">
        <v>48849900</v>
      </c>
      <c r="AB4445" s="2">
        <v>48816000</v>
      </c>
      <c r="AC4445" s="2">
        <v>48680400</v>
      </c>
    </row>
    <row r="4446" spans="1:32">
      <c r="A4446" t="s">
        <v>14896</v>
      </c>
      <c r="B4446" t="s">
        <v>19</v>
      </c>
      <c r="C4446" s="2">
        <v>30573300</v>
      </c>
      <c r="D4446" s="2">
        <v>30617900</v>
      </c>
      <c r="E4446" s="2">
        <v>30840900</v>
      </c>
      <c r="F4446" s="2">
        <v>31309200</v>
      </c>
      <c r="G4446" s="2">
        <v>31242300</v>
      </c>
      <c r="H4446" s="2">
        <v>31309200</v>
      </c>
      <c r="I4446" s="2">
        <v>31465300</v>
      </c>
      <c r="J4446" s="2">
        <v>31599100</v>
      </c>
      <c r="K4446" s="2">
        <v>31465300</v>
      </c>
      <c r="L4446" s="2">
        <v>31509900</v>
      </c>
      <c r="M4446" s="2">
        <v>31554500</v>
      </c>
      <c r="N4446" s="2">
        <v>31643700</v>
      </c>
      <c r="O4446" s="2">
        <v>31710600</v>
      </c>
      <c r="P4446" s="2">
        <v>31777500</v>
      </c>
      <c r="Q4446" s="2">
        <v>31822100</v>
      </c>
      <c r="R4446" s="2">
        <v>31889000</v>
      </c>
      <c r="S4446" s="2">
        <v>31978200</v>
      </c>
      <c r="T4446" s="2">
        <v>32045100</v>
      </c>
      <c r="U4446" s="2">
        <v>32022800</v>
      </c>
      <c r="V4446" s="2">
        <v>32067400</v>
      </c>
      <c r="W4446" s="2">
        <v>32089700</v>
      </c>
      <c r="X4446" s="2">
        <v>32112000</v>
      </c>
      <c r="Y4446" s="2">
        <v>32201200</v>
      </c>
      <c r="Z4446" s="2">
        <v>32178900</v>
      </c>
      <c r="AA4446" s="2">
        <v>32134300</v>
      </c>
      <c r="AB4446" s="2">
        <v>32112000</v>
      </c>
      <c r="AC4446" s="2">
        <v>32022800</v>
      </c>
    </row>
    <row r="4447" spans="1:32">
      <c r="A4447" t="s">
        <v>14897</v>
      </c>
      <c r="B4447" t="s">
        <v>19</v>
      </c>
      <c r="C4447" s="2">
        <v>285854000</v>
      </c>
      <c r="D4447" s="2">
        <v>286270000</v>
      </c>
      <c r="E4447" s="2">
        <v>288356000</v>
      </c>
      <c r="F4447" s="2">
        <v>292734000</v>
      </c>
      <c r="G4447" s="2">
        <v>292108000</v>
      </c>
      <c r="H4447" s="2">
        <v>292734000</v>
      </c>
      <c r="I4447" s="2">
        <v>294194000</v>
      </c>
      <c r="J4447" s="2">
        <v>295444000</v>
      </c>
      <c r="K4447" s="2">
        <v>294194000</v>
      </c>
      <c r="L4447" s="2">
        <v>294610000</v>
      </c>
      <c r="M4447" s="2">
        <v>295028000</v>
      </c>
      <c r="N4447" s="2">
        <v>295862000</v>
      </c>
      <c r="O4447" s="2">
        <v>296487000</v>
      </c>
      <c r="P4447" s="2">
        <v>297112000</v>
      </c>
      <c r="Q4447" s="2">
        <v>297530000</v>
      </c>
      <c r="R4447" s="2">
        <v>298155000</v>
      </c>
      <c r="S4447" s="2">
        <v>298989000</v>
      </c>
      <c r="T4447" s="2">
        <v>299614000</v>
      </c>
      <c r="U4447" s="2">
        <v>299406000</v>
      </c>
      <c r="V4447" s="2">
        <v>299823000</v>
      </c>
      <c r="W4447" s="2">
        <v>300032000</v>
      </c>
      <c r="X4447" s="2">
        <v>300240000</v>
      </c>
      <c r="Y4447" s="2">
        <v>301074000</v>
      </c>
      <c r="Z4447" s="2">
        <v>300866000</v>
      </c>
      <c r="AA4447" s="2">
        <v>300448000</v>
      </c>
      <c r="AB4447" s="2">
        <v>300240000</v>
      </c>
      <c r="AC4447" s="2">
        <v>299406000</v>
      </c>
    </row>
    <row r="4448" spans="1:32">
      <c r="A4448" t="s">
        <v>14898</v>
      </c>
      <c r="B4448" t="s">
        <v>19</v>
      </c>
      <c r="C4448" s="2">
        <v>90623100</v>
      </c>
      <c r="D4448" s="2">
        <v>90755300</v>
      </c>
      <c r="E4448" s="2">
        <v>91416300</v>
      </c>
      <c r="F4448" s="2">
        <v>92804400</v>
      </c>
      <c r="G4448" s="2">
        <v>92606100</v>
      </c>
      <c r="H4448" s="2">
        <v>92804400</v>
      </c>
      <c r="I4448" s="2">
        <v>93267100</v>
      </c>
      <c r="J4448" s="2">
        <v>93663700</v>
      </c>
      <c r="K4448" s="2">
        <v>93267100</v>
      </c>
      <c r="L4448" s="2">
        <v>93399300</v>
      </c>
      <c r="M4448" s="2">
        <v>93531500</v>
      </c>
      <c r="N4448" s="2">
        <v>93795900</v>
      </c>
      <c r="O4448" s="2">
        <v>93994200</v>
      </c>
      <c r="P4448" s="2">
        <v>94192500</v>
      </c>
      <c r="Q4448" s="2">
        <v>94324700</v>
      </c>
      <c r="R4448" s="2">
        <v>94523000</v>
      </c>
      <c r="S4448" s="2">
        <v>94787400</v>
      </c>
      <c r="T4448" s="2">
        <v>94985700</v>
      </c>
      <c r="U4448" s="2">
        <v>94919600</v>
      </c>
      <c r="V4448" s="2">
        <v>95051800</v>
      </c>
      <c r="W4448" s="2">
        <v>95117900</v>
      </c>
      <c r="X4448" s="2">
        <v>95184000</v>
      </c>
      <c r="Y4448" s="2">
        <v>95448400</v>
      </c>
      <c r="Z4448" s="2">
        <v>95382300</v>
      </c>
      <c r="AA4448" s="2">
        <v>95250100</v>
      </c>
      <c r="AB4448" s="2">
        <v>95184000</v>
      </c>
      <c r="AC4448" s="2">
        <v>94919600</v>
      </c>
    </row>
    <row r="4449" spans="1:29">
      <c r="A4449" t="s">
        <v>14899</v>
      </c>
      <c r="B4449" t="s">
        <v>19</v>
      </c>
      <c r="C4449">
        <v>0</v>
      </c>
      <c r="D4449">
        <v>0</v>
      </c>
      <c r="E4449">
        <v>0</v>
      </c>
      <c r="F4449">
        <v>0</v>
      </c>
      <c r="G4449">
        <v>0</v>
      </c>
      <c r="H4449">
        <v>0</v>
      </c>
      <c r="I4449">
        <v>0</v>
      </c>
      <c r="J4449">
        <v>0</v>
      </c>
      <c r="K4449">
        <v>0</v>
      </c>
      <c r="L4449">
        <v>0</v>
      </c>
      <c r="M4449">
        <v>0</v>
      </c>
      <c r="N4449">
        <v>0</v>
      </c>
      <c r="O4449">
        <v>0</v>
      </c>
      <c r="P4449">
        <v>0</v>
      </c>
      <c r="Q4449">
        <v>0</v>
      </c>
      <c r="R4449">
        <v>0</v>
      </c>
      <c r="S4449">
        <v>0</v>
      </c>
      <c r="T4449">
        <v>0</v>
      </c>
      <c r="U4449">
        <v>0</v>
      </c>
      <c r="V4449">
        <v>0</v>
      </c>
      <c r="W4449">
        <v>0</v>
      </c>
      <c r="X4449">
        <v>0</v>
      </c>
      <c r="Y4449">
        <v>0</v>
      </c>
      <c r="Z4449">
        <v>0</v>
      </c>
      <c r="AA4449">
        <v>0</v>
      </c>
      <c r="AB4449">
        <v>0</v>
      </c>
      <c r="AC4449">
        <v>0</v>
      </c>
    </row>
    <row r="4450" spans="1:29">
      <c r="A4450" t="s">
        <v>14900</v>
      </c>
      <c r="B4450" t="s">
        <v>19</v>
      </c>
      <c r="C4450" s="2">
        <v>3802280000000</v>
      </c>
      <c r="D4450" s="2">
        <v>3805280000000</v>
      </c>
      <c r="E4450" s="2">
        <v>3837550000000</v>
      </c>
      <c r="F4450" s="2">
        <v>3904330000000</v>
      </c>
      <c r="G4450" s="2">
        <v>3902080000000</v>
      </c>
      <c r="H4450" s="2">
        <v>3913340000000</v>
      </c>
      <c r="I4450" s="2">
        <v>3935100000000</v>
      </c>
      <c r="J4450" s="2">
        <v>3950860000000</v>
      </c>
      <c r="K4450" s="2">
        <v>3930600000000</v>
      </c>
      <c r="L4450" s="2">
        <v>3934350000000</v>
      </c>
      <c r="M4450" s="2">
        <v>3941100000000</v>
      </c>
      <c r="N4450" s="2">
        <v>3950860000000</v>
      </c>
      <c r="O4450" s="2">
        <v>3960610000000</v>
      </c>
      <c r="P4450" s="2">
        <v>3968870000000</v>
      </c>
      <c r="Q4450" s="2">
        <v>3976370000000</v>
      </c>
      <c r="R4450" s="2">
        <v>3986120000000</v>
      </c>
      <c r="S4450" s="2">
        <v>3998130000000</v>
      </c>
      <c r="T4450" s="2">
        <v>4005640000000</v>
      </c>
      <c r="U4450" s="2">
        <v>4005640000000</v>
      </c>
      <c r="V4450" s="2">
        <v>4011640000000</v>
      </c>
      <c r="W4450" s="2">
        <v>4014640000000</v>
      </c>
      <c r="X4450" s="2">
        <v>4018390000000</v>
      </c>
      <c r="Y4450" s="2">
        <v>4029650000000</v>
      </c>
      <c r="Z4450" s="2">
        <v>4028150000000</v>
      </c>
      <c r="AA4450" s="2">
        <v>4022890000000</v>
      </c>
      <c r="AB4450" s="2">
        <v>4019890000000</v>
      </c>
      <c r="AC4450" s="2">
        <v>4010140000000</v>
      </c>
    </row>
    <row r="4451" spans="1:29">
      <c r="A4451" t="s">
        <v>14901</v>
      </c>
      <c r="B4451" t="s">
        <v>19</v>
      </c>
      <c r="C4451" s="2">
        <v>70583300</v>
      </c>
      <c r="D4451" s="2">
        <v>70639000</v>
      </c>
      <c r="E4451" s="2">
        <v>71238000</v>
      </c>
      <c r="F4451" s="2">
        <v>72477800</v>
      </c>
      <c r="G4451" s="2">
        <v>72436000</v>
      </c>
      <c r="H4451" s="2">
        <v>72644900</v>
      </c>
      <c r="I4451" s="2">
        <v>73048900</v>
      </c>
      <c r="J4451" s="2">
        <v>73341400</v>
      </c>
      <c r="K4451" s="2">
        <v>72965300</v>
      </c>
      <c r="L4451" s="2">
        <v>73035000</v>
      </c>
      <c r="M4451" s="2">
        <v>73160400</v>
      </c>
      <c r="N4451" s="2">
        <v>73341400</v>
      </c>
      <c r="O4451" s="2">
        <v>73522500</v>
      </c>
      <c r="P4451" s="2">
        <v>73675800</v>
      </c>
      <c r="Q4451" s="2">
        <v>73815100</v>
      </c>
      <c r="R4451" s="2">
        <v>73996200</v>
      </c>
      <c r="S4451" s="2">
        <v>74219000</v>
      </c>
      <c r="T4451" s="2">
        <v>74358300</v>
      </c>
      <c r="U4451" s="2">
        <v>74358300</v>
      </c>
      <c r="V4451" s="2">
        <v>74469800</v>
      </c>
      <c r="W4451" s="2">
        <v>74525500</v>
      </c>
      <c r="X4451" s="2">
        <v>74595100</v>
      </c>
      <c r="Y4451" s="2">
        <v>74804100</v>
      </c>
      <c r="Z4451" s="2">
        <v>74776200</v>
      </c>
      <c r="AA4451" s="2">
        <v>74678700</v>
      </c>
      <c r="AB4451" s="2">
        <v>74623000</v>
      </c>
      <c r="AC4451" s="2">
        <v>74441900</v>
      </c>
    </row>
    <row r="4452" spans="1:29">
      <c r="A4452" t="s">
        <v>14902</v>
      </c>
      <c r="B4452" t="s">
        <v>19</v>
      </c>
      <c r="C4452" s="2">
        <v>347850000</v>
      </c>
      <c r="D4452" s="2">
        <v>348124000</v>
      </c>
      <c r="E4452" s="2">
        <v>351076000</v>
      </c>
      <c r="F4452" s="2">
        <v>357186000</v>
      </c>
      <c r="G4452" s="2">
        <v>356980000</v>
      </c>
      <c r="H4452" s="2">
        <v>358010000</v>
      </c>
      <c r="I4452" s="2">
        <v>360001000</v>
      </c>
      <c r="J4452" s="2">
        <v>361442000</v>
      </c>
      <c r="K4452" s="2">
        <v>359589000</v>
      </c>
      <c r="L4452" s="2">
        <v>359932000</v>
      </c>
      <c r="M4452" s="2">
        <v>360550000</v>
      </c>
      <c r="N4452" s="2">
        <v>361442000</v>
      </c>
      <c r="O4452" s="2">
        <v>362335000</v>
      </c>
      <c r="P4452" s="2">
        <v>363090000</v>
      </c>
      <c r="Q4452" s="2">
        <v>363776000</v>
      </c>
      <c r="R4452" s="2">
        <v>364669000</v>
      </c>
      <c r="S4452" s="2">
        <v>365767000</v>
      </c>
      <c r="T4452" s="2">
        <v>366454000</v>
      </c>
      <c r="U4452" s="2">
        <v>366454000</v>
      </c>
      <c r="V4452" s="2">
        <v>367003000</v>
      </c>
      <c r="W4452" s="2">
        <v>367277000</v>
      </c>
      <c r="X4452" s="2">
        <v>367621000</v>
      </c>
      <c r="Y4452" s="2">
        <v>368650000</v>
      </c>
      <c r="Z4452" s="2">
        <v>368513000</v>
      </c>
      <c r="AA4452" s="2">
        <v>368033000</v>
      </c>
      <c r="AB4452" s="2">
        <v>367758000</v>
      </c>
      <c r="AC4452" s="2">
        <v>366866000</v>
      </c>
    </row>
    <row r="4453" spans="1:29">
      <c r="A4453" t="s">
        <v>14903</v>
      </c>
      <c r="B4453" t="s">
        <v>19</v>
      </c>
      <c r="C4453" s="2">
        <v>1033060000</v>
      </c>
      <c r="D4453" s="2">
        <v>1033880000</v>
      </c>
      <c r="E4453" s="2">
        <v>1042640000</v>
      </c>
      <c r="F4453" s="2">
        <v>1060790000</v>
      </c>
      <c r="G4453" s="2">
        <v>1060180000</v>
      </c>
      <c r="H4453" s="2">
        <v>1063230000</v>
      </c>
      <c r="I4453" s="2">
        <v>1069150000</v>
      </c>
      <c r="J4453" s="2">
        <v>1073430000</v>
      </c>
      <c r="K4453" s="2">
        <v>1067920000</v>
      </c>
      <c r="L4453" s="2">
        <v>1068940000</v>
      </c>
      <c r="M4453" s="2">
        <v>1070780000</v>
      </c>
      <c r="N4453" s="2">
        <v>1073430000</v>
      </c>
      <c r="O4453" s="2">
        <v>1076080000</v>
      </c>
      <c r="P4453" s="2">
        <v>1078320000</v>
      </c>
      <c r="Q4453" s="2">
        <v>1080360000</v>
      </c>
      <c r="R4453" s="2">
        <v>1083010000</v>
      </c>
      <c r="S4453" s="2">
        <v>1086270000</v>
      </c>
      <c r="T4453" s="2">
        <v>1088310000</v>
      </c>
      <c r="U4453" s="2">
        <v>1088310000</v>
      </c>
      <c r="V4453" s="2">
        <v>1089940000</v>
      </c>
      <c r="W4453" s="2">
        <v>1090760000</v>
      </c>
      <c r="X4453" s="2">
        <v>1091780000</v>
      </c>
      <c r="Y4453" s="2">
        <v>1094840000</v>
      </c>
      <c r="Z4453" s="2">
        <v>1094430000</v>
      </c>
      <c r="AA4453" s="2">
        <v>1093000000</v>
      </c>
      <c r="AB4453" s="2">
        <v>1092190000</v>
      </c>
      <c r="AC4453" s="2">
        <v>1089530000</v>
      </c>
    </row>
    <row r="4454" spans="1:29">
      <c r="A4454" t="s">
        <v>14904</v>
      </c>
      <c r="B4454" t="s">
        <v>19</v>
      </c>
      <c r="C4454" s="2">
        <v>73218100</v>
      </c>
      <c r="D4454" s="2">
        <v>73275900</v>
      </c>
      <c r="E4454" s="2">
        <v>73897300</v>
      </c>
      <c r="F4454" s="2">
        <v>75183300</v>
      </c>
      <c r="G4454" s="2">
        <v>75140000</v>
      </c>
      <c r="H4454" s="2">
        <v>75356700</v>
      </c>
      <c r="I4454" s="2">
        <v>75775800</v>
      </c>
      <c r="J4454" s="2">
        <v>76079200</v>
      </c>
      <c r="K4454" s="2">
        <v>75689100</v>
      </c>
      <c r="L4454" s="2">
        <v>75761300</v>
      </c>
      <c r="M4454" s="2">
        <v>75891400</v>
      </c>
      <c r="N4454" s="2">
        <v>76079200</v>
      </c>
      <c r="O4454" s="2">
        <v>76267100</v>
      </c>
      <c r="P4454" s="2">
        <v>76426000</v>
      </c>
      <c r="Q4454" s="2">
        <v>76570500</v>
      </c>
      <c r="R4454" s="2">
        <v>76758400</v>
      </c>
      <c r="S4454" s="2">
        <v>76989600</v>
      </c>
      <c r="T4454" s="2">
        <v>77134100</v>
      </c>
      <c r="U4454" s="2">
        <v>77134100</v>
      </c>
      <c r="V4454" s="2">
        <v>77249700</v>
      </c>
      <c r="W4454" s="2">
        <v>77307500</v>
      </c>
      <c r="X4454" s="2">
        <v>77379700</v>
      </c>
      <c r="Y4454" s="2">
        <v>77596500</v>
      </c>
      <c r="Z4454" s="2">
        <v>77567600</v>
      </c>
      <c r="AA4454" s="2">
        <v>77466400</v>
      </c>
      <c r="AB4454" s="2">
        <v>77408600</v>
      </c>
      <c r="AC4454" s="2">
        <v>77220800</v>
      </c>
    </row>
    <row r="4455" spans="1:29">
      <c r="A4455" t="s">
        <v>14905</v>
      </c>
      <c r="B4455" t="s">
        <v>19</v>
      </c>
      <c r="C4455" s="2">
        <v>65668300</v>
      </c>
      <c r="D4455" s="2">
        <v>65720200</v>
      </c>
      <c r="E4455" s="2">
        <v>66277400</v>
      </c>
      <c r="F4455" s="2">
        <v>67430900</v>
      </c>
      <c r="G4455" s="2">
        <v>67392000</v>
      </c>
      <c r="H4455" s="2">
        <v>67586400</v>
      </c>
      <c r="I4455" s="2">
        <v>67962200</v>
      </c>
      <c r="J4455" s="2">
        <v>68234400</v>
      </c>
      <c r="K4455" s="2">
        <v>67884500</v>
      </c>
      <c r="L4455" s="2">
        <v>67949300</v>
      </c>
      <c r="M4455" s="2">
        <v>68065900</v>
      </c>
      <c r="N4455" s="2">
        <v>68234400</v>
      </c>
      <c r="O4455" s="2">
        <v>68402900</v>
      </c>
      <c r="P4455" s="2">
        <v>68545400</v>
      </c>
      <c r="Q4455" s="2">
        <v>68675000</v>
      </c>
      <c r="R4455" s="2">
        <v>68843500</v>
      </c>
      <c r="S4455" s="2">
        <v>69050900</v>
      </c>
      <c r="T4455" s="2">
        <v>69180500</v>
      </c>
      <c r="U4455" s="2">
        <v>69180500</v>
      </c>
      <c r="V4455" s="2">
        <v>69284200</v>
      </c>
      <c r="W4455" s="2">
        <v>69336000</v>
      </c>
      <c r="X4455" s="2">
        <v>69400800</v>
      </c>
      <c r="Y4455" s="2">
        <v>69595200</v>
      </c>
      <c r="Z4455" s="2">
        <v>69569300</v>
      </c>
      <c r="AA4455" s="2">
        <v>69478600</v>
      </c>
      <c r="AB4455" s="2">
        <v>69426700</v>
      </c>
      <c r="AC4455" s="2">
        <v>69258200</v>
      </c>
    </row>
    <row r="4456" spans="1:29">
      <c r="A4456" t="s">
        <v>14906</v>
      </c>
      <c r="B4456" t="s">
        <v>19</v>
      </c>
      <c r="C4456" s="2">
        <v>170353000</v>
      </c>
      <c r="D4456" s="2">
        <v>170487000</v>
      </c>
      <c r="E4456" s="2">
        <v>171933000</v>
      </c>
      <c r="F4456" s="2">
        <v>174925000</v>
      </c>
      <c r="G4456" s="2">
        <v>174824000</v>
      </c>
      <c r="H4456" s="2">
        <v>175328000</v>
      </c>
      <c r="I4456" s="2">
        <v>176303000</v>
      </c>
      <c r="J4456" s="2">
        <v>177009000</v>
      </c>
      <c r="K4456" s="2">
        <v>176102000</v>
      </c>
      <c r="L4456" s="2">
        <v>176270000</v>
      </c>
      <c r="M4456" s="2">
        <v>176572000</v>
      </c>
      <c r="N4456" s="2">
        <v>177009000</v>
      </c>
      <c r="O4456" s="2">
        <v>177446000</v>
      </c>
      <c r="P4456" s="2">
        <v>177816000</v>
      </c>
      <c r="Q4456" s="2">
        <v>178152000</v>
      </c>
      <c r="R4456" s="2">
        <v>178589000</v>
      </c>
      <c r="S4456" s="2">
        <v>179127000</v>
      </c>
      <c r="T4456" s="2">
        <v>179464000</v>
      </c>
      <c r="U4456" s="2">
        <v>179464000</v>
      </c>
      <c r="V4456" s="2">
        <v>179733000</v>
      </c>
      <c r="W4456" s="2">
        <v>179867000</v>
      </c>
      <c r="X4456" s="2">
        <v>180035000</v>
      </c>
      <c r="Y4456" s="2">
        <v>180539000</v>
      </c>
      <c r="Z4456" s="2">
        <v>180472000</v>
      </c>
      <c r="AA4456" s="2">
        <v>180237000</v>
      </c>
      <c r="AB4456" s="2">
        <v>180102000</v>
      </c>
      <c r="AC4456" s="2">
        <v>179665000</v>
      </c>
    </row>
    <row r="4457" spans="1:29">
      <c r="A4457" t="s">
        <v>14907</v>
      </c>
      <c r="B4457" t="s">
        <v>19</v>
      </c>
      <c r="C4457" s="2">
        <v>17177100</v>
      </c>
      <c r="D4457" s="2">
        <v>17190700</v>
      </c>
      <c r="E4457" s="2">
        <v>17336500</v>
      </c>
      <c r="F4457" s="2">
        <v>17638200</v>
      </c>
      <c r="G4457" s="2">
        <v>17628000</v>
      </c>
      <c r="H4457" s="2">
        <v>17678800</v>
      </c>
      <c r="I4457" s="2">
        <v>17777200</v>
      </c>
      <c r="J4457" s="2">
        <v>17848300</v>
      </c>
      <c r="K4457" s="2">
        <v>17756800</v>
      </c>
      <c r="L4457" s="2">
        <v>17773800</v>
      </c>
      <c r="M4457" s="2">
        <v>17804300</v>
      </c>
      <c r="N4457" s="2">
        <v>17848300</v>
      </c>
      <c r="O4457" s="2">
        <v>17892400</v>
      </c>
      <c r="P4457" s="2">
        <v>17929700</v>
      </c>
      <c r="Q4457" s="2">
        <v>17963600</v>
      </c>
      <c r="R4457" s="2">
        <v>18007700</v>
      </c>
      <c r="S4457" s="2">
        <v>18061900</v>
      </c>
      <c r="T4457" s="2">
        <v>18095800</v>
      </c>
      <c r="U4457" s="2">
        <v>18095800</v>
      </c>
      <c r="V4457" s="2">
        <v>18122900</v>
      </c>
      <c r="W4457" s="2">
        <v>18136500</v>
      </c>
      <c r="X4457" s="2">
        <v>18153400</v>
      </c>
      <c r="Y4457" s="2">
        <v>18204300</v>
      </c>
      <c r="Z4457" s="2">
        <v>18197500</v>
      </c>
      <c r="AA4457" s="2">
        <v>18173800</v>
      </c>
      <c r="AB4457" s="2">
        <v>18160200</v>
      </c>
      <c r="AC4457" s="2">
        <v>18116200</v>
      </c>
    </row>
    <row r="4458" spans="1:29">
      <c r="A4458" t="s">
        <v>14908</v>
      </c>
      <c r="B4458" t="s">
        <v>19</v>
      </c>
      <c r="C4458" s="2">
        <v>11299400</v>
      </c>
      <c r="D4458" s="2">
        <v>11308300</v>
      </c>
      <c r="E4458" s="2">
        <v>11404200</v>
      </c>
      <c r="F4458" s="2">
        <v>11602700</v>
      </c>
      <c r="G4458" s="2">
        <v>11596000</v>
      </c>
      <c r="H4458" s="2">
        <v>11629400</v>
      </c>
      <c r="I4458" s="2">
        <v>11694100</v>
      </c>
      <c r="J4458" s="2">
        <v>11740900</v>
      </c>
      <c r="K4458" s="2">
        <v>11680700</v>
      </c>
      <c r="L4458" s="2">
        <v>11691900</v>
      </c>
      <c r="M4458" s="2">
        <v>11712000</v>
      </c>
      <c r="N4458" s="2">
        <v>11740900</v>
      </c>
      <c r="O4458" s="2">
        <v>11769900</v>
      </c>
      <c r="P4458" s="2">
        <v>11794500</v>
      </c>
      <c r="Q4458" s="2">
        <v>11816800</v>
      </c>
      <c r="R4458" s="2">
        <v>11845800</v>
      </c>
      <c r="S4458" s="2">
        <v>11881400</v>
      </c>
      <c r="T4458" s="2">
        <v>11903700</v>
      </c>
      <c r="U4458" s="2">
        <v>11903700</v>
      </c>
      <c r="V4458" s="2">
        <v>11921600</v>
      </c>
      <c r="W4458" s="2">
        <v>11930500</v>
      </c>
      <c r="X4458" s="2">
        <v>11941600</v>
      </c>
      <c r="Y4458" s="2">
        <v>11975100</v>
      </c>
      <c r="Z4458" s="2">
        <v>11970600</v>
      </c>
      <c r="AA4458" s="2">
        <v>11955000</v>
      </c>
      <c r="AB4458" s="2">
        <v>11946100</v>
      </c>
      <c r="AC4458" s="2">
        <v>11917100</v>
      </c>
    </row>
    <row r="4459" spans="1:29">
      <c r="A4459" t="s">
        <v>14909</v>
      </c>
      <c r="B4459" t="s">
        <v>19</v>
      </c>
      <c r="C4459" s="2">
        <v>105647000</v>
      </c>
      <c r="D4459" s="2">
        <v>105730000</v>
      </c>
      <c r="E4459" s="2">
        <v>106627000</v>
      </c>
      <c r="F4459" s="2">
        <v>108483000</v>
      </c>
      <c r="G4459" s="2">
        <v>108420000</v>
      </c>
      <c r="H4459" s="2">
        <v>108733000</v>
      </c>
      <c r="I4459" s="2">
        <v>109337000</v>
      </c>
      <c r="J4459" s="2">
        <v>109775000</v>
      </c>
      <c r="K4459" s="2">
        <v>109212000</v>
      </c>
      <c r="L4459" s="2">
        <v>109317000</v>
      </c>
      <c r="M4459" s="2">
        <v>109504000</v>
      </c>
      <c r="N4459" s="2">
        <v>109775000</v>
      </c>
      <c r="O4459" s="2">
        <v>110046000</v>
      </c>
      <c r="P4459" s="2">
        <v>110276000</v>
      </c>
      <c r="Q4459" s="2">
        <v>110484000</v>
      </c>
      <c r="R4459" s="2">
        <v>110755000</v>
      </c>
      <c r="S4459" s="2">
        <v>111089000</v>
      </c>
      <c r="T4459" s="2">
        <v>111297000</v>
      </c>
      <c r="U4459" s="2">
        <v>111297000</v>
      </c>
      <c r="V4459" s="2">
        <v>111464000</v>
      </c>
      <c r="W4459" s="2">
        <v>111547000</v>
      </c>
      <c r="X4459" s="2">
        <v>111652000</v>
      </c>
      <c r="Y4459" s="2">
        <v>111964000</v>
      </c>
      <c r="Z4459" s="2">
        <v>111923000</v>
      </c>
      <c r="AA4459" s="2">
        <v>111777000</v>
      </c>
      <c r="AB4459" s="2">
        <v>111693000</v>
      </c>
      <c r="AC4459" s="2">
        <v>111422000</v>
      </c>
    </row>
    <row r="4460" spans="1:29">
      <c r="A4460" t="s">
        <v>14910</v>
      </c>
      <c r="B4460" t="s">
        <v>19</v>
      </c>
      <c r="C4460" s="2">
        <v>33492900</v>
      </c>
      <c r="D4460" s="2">
        <v>33519300</v>
      </c>
      <c r="E4460" s="2">
        <v>33803500</v>
      </c>
      <c r="F4460" s="2">
        <v>34391800</v>
      </c>
      <c r="G4460" s="2">
        <v>34372000</v>
      </c>
      <c r="H4460" s="2">
        <v>34471100</v>
      </c>
      <c r="I4460" s="2">
        <v>34662800</v>
      </c>
      <c r="J4460" s="2">
        <v>34801600</v>
      </c>
      <c r="K4460" s="2">
        <v>34623200</v>
      </c>
      <c r="L4460" s="2">
        <v>34656200</v>
      </c>
      <c r="M4460" s="2">
        <v>34715700</v>
      </c>
      <c r="N4460" s="2">
        <v>34801600</v>
      </c>
      <c r="O4460" s="2">
        <v>34887600</v>
      </c>
      <c r="P4460" s="2">
        <v>34960300</v>
      </c>
      <c r="Q4460" s="2">
        <v>35026400</v>
      </c>
      <c r="R4460" s="2">
        <v>35112300</v>
      </c>
      <c r="S4460" s="2">
        <v>35218100</v>
      </c>
      <c r="T4460" s="2">
        <v>35284200</v>
      </c>
      <c r="U4460" s="2">
        <v>35284200</v>
      </c>
      <c r="V4460" s="2">
        <v>35337100</v>
      </c>
      <c r="W4460" s="2">
        <v>35363500</v>
      </c>
      <c r="X4460" s="2">
        <v>35396500</v>
      </c>
      <c r="Y4460" s="2">
        <v>35495700</v>
      </c>
      <c r="Z4460" s="2">
        <v>35482500</v>
      </c>
      <c r="AA4460" s="2">
        <v>35436200</v>
      </c>
      <c r="AB4460" s="2">
        <v>35409800</v>
      </c>
      <c r="AC4460" s="2">
        <v>35323800</v>
      </c>
    </row>
    <row r="4461" spans="1:29">
      <c r="A4461" t="s">
        <v>14911</v>
      </c>
      <c r="B4461" t="s">
        <v>19</v>
      </c>
      <c r="C4461">
        <v>0</v>
      </c>
      <c r="D4461">
        <v>0</v>
      </c>
      <c r="E4461">
        <v>0</v>
      </c>
      <c r="F4461">
        <v>0</v>
      </c>
      <c r="G4461">
        <v>0</v>
      </c>
      <c r="H4461">
        <v>0</v>
      </c>
      <c r="I4461">
        <v>0</v>
      </c>
      <c r="J4461">
        <v>0</v>
      </c>
      <c r="K4461">
        <v>0</v>
      </c>
      <c r="L4461">
        <v>0</v>
      </c>
      <c r="M4461">
        <v>0</v>
      </c>
      <c r="N4461">
        <v>0</v>
      </c>
      <c r="O4461">
        <v>0</v>
      </c>
      <c r="P4461">
        <v>0</v>
      </c>
      <c r="Q4461">
        <v>0</v>
      </c>
      <c r="R4461">
        <v>0</v>
      </c>
      <c r="S4461">
        <v>0</v>
      </c>
      <c r="T4461">
        <v>0</v>
      </c>
      <c r="U4461">
        <v>0</v>
      </c>
      <c r="V4461">
        <v>0</v>
      </c>
      <c r="W4461">
        <v>0</v>
      </c>
      <c r="X4461">
        <v>0</v>
      </c>
      <c r="Y4461">
        <v>0</v>
      </c>
      <c r="Z4461">
        <v>0</v>
      </c>
      <c r="AA4461">
        <v>0</v>
      </c>
      <c r="AB4461">
        <v>0</v>
      </c>
      <c r="AC4461">
        <v>0</v>
      </c>
    </row>
    <row r="4462" spans="1:29">
      <c r="A4462" t="s">
        <v>14912</v>
      </c>
      <c r="B4462" t="s">
        <v>19</v>
      </c>
      <c r="C4462" s="2">
        <v>79242200000</v>
      </c>
      <c r="D4462" s="2">
        <v>80067700000</v>
      </c>
      <c r="E4462" s="2">
        <v>81868600000</v>
      </c>
      <c r="F4462" s="2">
        <v>82994200000</v>
      </c>
      <c r="G4462" s="2">
        <v>84570100000</v>
      </c>
      <c r="H4462" s="2">
        <v>87271500000</v>
      </c>
      <c r="I4462" s="2">
        <v>89447700000</v>
      </c>
      <c r="J4462" s="2">
        <v>90873400000</v>
      </c>
      <c r="K4462" s="2">
        <v>91849000000</v>
      </c>
      <c r="L4462" s="2">
        <v>91698900000</v>
      </c>
      <c r="M4462" s="2">
        <v>92599400000</v>
      </c>
      <c r="N4462" s="2">
        <v>93649900000</v>
      </c>
      <c r="O4462" s="2">
        <v>96051200000</v>
      </c>
      <c r="P4462" s="2">
        <v>97552000000</v>
      </c>
      <c r="Q4462" s="2">
        <v>97927200000</v>
      </c>
      <c r="R4462" s="2">
        <v>98452500000</v>
      </c>
      <c r="S4462" s="2">
        <v>98152300000</v>
      </c>
      <c r="T4462" s="2">
        <v>96051200000</v>
      </c>
      <c r="U4462" s="2">
        <v>94625400000</v>
      </c>
      <c r="V4462" s="2">
        <v>92074100000</v>
      </c>
      <c r="W4462" s="2">
        <v>90273100000</v>
      </c>
      <c r="X4462" s="2">
        <v>90048000000</v>
      </c>
      <c r="Y4462" s="2">
        <v>90198100000</v>
      </c>
      <c r="Z4462" s="2">
        <v>91023500000</v>
      </c>
      <c r="AA4462" s="2">
        <v>91623800000</v>
      </c>
      <c r="AB4462" s="2">
        <v>92524300000</v>
      </c>
      <c r="AC4462" s="2">
        <v>92899500000</v>
      </c>
    </row>
    <row r="4463" spans="1:29">
      <c r="A4463" t="s">
        <v>14913</v>
      </c>
      <c r="B4463" t="s">
        <v>19</v>
      </c>
      <c r="C4463" s="2">
        <v>1471010</v>
      </c>
      <c r="D4463" s="2">
        <v>1486330</v>
      </c>
      <c r="E4463" s="2">
        <v>1519760</v>
      </c>
      <c r="F4463" s="2">
        <v>1540660</v>
      </c>
      <c r="G4463" s="2">
        <v>1569910</v>
      </c>
      <c r="H4463" s="2">
        <v>1620060</v>
      </c>
      <c r="I4463" s="2">
        <v>1660460</v>
      </c>
      <c r="J4463" s="2">
        <v>1686920</v>
      </c>
      <c r="K4463" s="2">
        <v>1705030</v>
      </c>
      <c r="L4463" s="2">
        <v>1702250</v>
      </c>
      <c r="M4463" s="2">
        <v>1718960</v>
      </c>
      <c r="N4463" s="2">
        <v>1738460</v>
      </c>
      <c r="O4463" s="2">
        <v>1783040</v>
      </c>
      <c r="P4463" s="2">
        <v>1810900</v>
      </c>
      <c r="Q4463" s="2">
        <v>1817870</v>
      </c>
      <c r="R4463" s="2">
        <v>1827620</v>
      </c>
      <c r="S4463" s="2">
        <v>1822040</v>
      </c>
      <c r="T4463" s="2">
        <v>1783040</v>
      </c>
      <c r="U4463" s="2">
        <v>1756570</v>
      </c>
      <c r="V4463" s="2">
        <v>1709210</v>
      </c>
      <c r="W4463" s="2">
        <v>1675780</v>
      </c>
      <c r="X4463" s="2">
        <v>1671600</v>
      </c>
      <c r="Y4463" s="2">
        <v>1674390</v>
      </c>
      <c r="Z4463" s="2">
        <v>1689710</v>
      </c>
      <c r="AA4463" s="2">
        <v>1700850</v>
      </c>
      <c r="AB4463" s="2">
        <v>1717570</v>
      </c>
      <c r="AC4463" s="2">
        <v>1724530</v>
      </c>
    </row>
    <row r="4464" spans="1:29">
      <c r="A4464" t="s">
        <v>14914</v>
      </c>
      <c r="B4464" t="s">
        <v>19</v>
      </c>
      <c r="C4464" s="2">
        <v>7249440</v>
      </c>
      <c r="D4464" s="2">
        <v>7324960</v>
      </c>
      <c r="E4464" s="2">
        <v>7489720</v>
      </c>
      <c r="F4464" s="2">
        <v>7592690</v>
      </c>
      <c r="G4464" s="2">
        <v>7736860</v>
      </c>
      <c r="H4464" s="2">
        <v>7984000</v>
      </c>
      <c r="I4464" s="2">
        <v>8183080</v>
      </c>
      <c r="J4464" s="2">
        <v>8313520</v>
      </c>
      <c r="K4464" s="2">
        <v>8402760</v>
      </c>
      <c r="L4464" s="2">
        <v>8389030</v>
      </c>
      <c r="M4464" s="2">
        <v>8471410</v>
      </c>
      <c r="N4464" s="2">
        <v>8567520</v>
      </c>
      <c r="O4464" s="2">
        <v>8787200</v>
      </c>
      <c r="P4464" s="2">
        <v>8924500</v>
      </c>
      <c r="Q4464" s="2">
        <v>8958830</v>
      </c>
      <c r="R4464" s="2">
        <v>9006880</v>
      </c>
      <c r="S4464" s="2">
        <v>8979420</v>
      </c>
      <c r="T4464" s="2">
        <v>8787200</v>
      </c>
      <c r="U4464" s="2">
        <v>8656770</v>
      </c>
      <c r="V4464" s="2">
        <v>8423360</v>
      </c>
      <c r="W4464" s="2">
        <v>8258600</v>
      </c>
      <c r="X4464" s="2">
        <v>8238000</v>
      </c>
      <c r="Y4464" s="2">
        <v>8251730</v>
      </c>
      <c r="Z4464" s="2">
        <v>8327250</v>
      </c>
      <c r="AA4464" s="2">
        <v>8382170</v>
      </c>
      <c r="AB4464" s="2">
        <v>8464550</v>
      </c>
      <c r="AC4464" s="2">
        <v>8498870</v>
      </c>
    </row>
    <row r="4465" spans="1:32">
      <c r="A4465" t="s">
        <v>14915</v>
      </c>
      <c r="B4465" t="s">
        <v>19</v>
      </c>
      <c r="C4465" s="2">
        <v>21529700</v>
      </c>
      <c r="D4465" s="2">
        <v>21754000</v>
      </c>
      <c r="E4465" s="2">
        <v>22243300</v>
      </c>
      <c r="F4465" s="2">
        <v>22549100</v>
      </c>
      <c r="G4465" s="2">
        <v>22977300</v>
      </c>
      <c r="H4465" s="2">
        <v>23711200</v>
      </c>
      <c r="I4465" s="2">
        <v>24302500</v>
      </c>
      <c r="J4465" s="2">
        <v>24689900</v>
      </c>
      <c r="K4465" s="2">
        <v>24954900</v>
      </c>
      <c r="L4465" s="2">
        <v>24914100</v>
      </c>
      <c r="M4465" s="2">
        <v>25158800</v>
      </c>
      <c r="N4465" s="2">
        <v>25444200</v>
      </c>
      <c r="O4465" s="2">
        <v>26096600</v>
      </c>
      <c r="P4465" s="2">
        <v>26504400</v>
      </c>
      <c r="Q4465" s="2">
        <v>26606300</v>
      </c>
      <c r="R4465" s="2">
        <v>26749100</v>
      </c>
      <c r="S4465" s="2">
        <v>26667500</v>
      </c>
      <c r="T4465" s="2">
        <v>26096600</v>
      </c>
      <c r="U4465" s="2">
        <v>25709300</v>
      </c>
      <c r="V4465" s="2">
        <v>25016100</v>
      </c>
      <c r="W4465" s="2">
        <v>24526800</v>
      </c>
      <c r="X4465" s="2">
        <v>24465600</v>
      </c>
      <c r="Y4465" s="2">
        <v>24506400</v>
      </c>
      <c r="Z4465" s="2">
        <v>24730600</v>
      </c>
      <c r="AA4465" s="2">
        <v>24893700</v>
      </c>
      <c r="AB4465" s="2">
        <v>25138400</v>
      </c>
      <c r="AC4465" s="2">
        <v>25240300</v>
      </c>
    </row>
    <row r="4466" spans="1:32">
      <c r="A4466" t="s">
        <v>14916</v>
      </c>
      <c r="B4466" t="s">
        <v>19</v>
      </c>
      <c r="C4466" s="2">
        <v>1525920</v>
      </c>
      <c r="D4466" s="2">
        <v>1541820</v>
      </c>
      <c r="E4466" s="2">
        <v>1576500</v>
      </c>
      <c r="F4466" s="2">
        <v>1598170</v>
      </c>
      <c r="G4466" s="2">
        <v>1628520</v>
      </c>
      <c r="H4466" s="2">
        <v>1680540</v>
      </c>
      <c r="I4466" s="2">
        <v>1722440</v>
      </c>
      <c r="J4466" s="2">
        <v>1749900</v>
      </c>
      <c r="K4466" s="2">
        <v>1768680</v>
      </c>
      <c r="L4466" s="2">
        <v>1765790</v>
      </c>
      <c r="M4466" s="2">
        <v>1783130</v>
      </c>
      <c r="N4466" s="2">
        <v>1803360</v>
      </c>
      <c r="O4466" s="2">
        <v>1849600</v>
      </c>
      <c r="P4466" s="2">
        <v>1878500</v>
      </c>
      <c r="Q4466" s="2">
        <v>1885730</v>
      </c>
      <c r="R4466" s="2">
        <v>1895840</v>
      </c>
      <c r="S4466" s="2">
        <v>1890060</v>
      </c>
      <c r="T4466" s="2">
        <v>1849600</v>
      </c>
      <c r="U4466" s="2">
        <v>1822150</v>
      </c>
      <c r="V4466" s="2">
        <v>1773020</v>
      </c>
      <c r="W4466" s="2">
        <v>1738340</v>
      </c>
      <c r="X4466" s="2">
        <v>1734000</v>
      </c>
      <c r="Y4466" s="2">
        <v>1736890</v>
      </c>
      <c r="Z4466" s="2">
        <v>1752790</v>
      </c>
      <c r="AA4466" s="2">
        <v>1764350</v>
      </c>
      <c r="AB4466" s="2">
        <v>1781690</v>
      </c>
      <c r="AC4466" s="2">
        <v>1788910</v>
      </c>
    </row>
    <row r="4467" spans="1:32">
      <c r="A4467" t="s">
        <v>14917</v>
      </c>
      <c r="B4467" t="s">
        <v>19</v>
      </c>
      <c r="C4467" s="2">
        <v>1368580</v>
      </c>
      <c r="D4467" s="2">
        <v>1382830</v>
      </c>
      <c r="E4467" s="2">
        <v>1413940</v>
      </c>
      <c r="F4467" s="2">
        <v>1433380</v>
      </c>
      <c r="G4467" s="2">
        <v>1460590</v>
      </c>
      <c r="H4467" s="2">
        <v>1507250</v>
      </c>
      <c r="I4467" s="2">
        <v>1544830</v>
      </c>
      <c r="J4467" s="2">
        <v>1569460</v>
      </c>
      <c r="K4467" s="2">
        <v>1586300</v>
      </c>
      <c r="L4467" s="2">
        <v>1583710</v>
      </c>
      <c r="M4467" s="2">
        <v>1599260</v>
      </c>
      <c r="N4467" s="2">
        <v>1617410</v>
      </c>
      <c r="O4467" s="2">
        <v>1658880</v>
      </c>
      <c r="P4467" s="2">
        <v>1684800</v>
      </c>
      <c r="Q4467" s="2">
        <v>1691280</v>
      </c>
      <c r="R4467" s="2">
        <v>1700350</v>
      </c>
      <c r="S4467" s="2">
        <v>1695170</v>
      </c>
      <c r="T4467" s="2">
        <v>1658880</v>
      </c>
      <c r="U4467" s="2">
        <v>1634260</v>
      </c>
      <c r="V4467" s="2">
        <v>1590190</v>
      </c>
      <c r="W4467" s="2">
        <v>1559090</v>
      </c>
      <c r="X4467" s="2">
        <v>1555200</v>
      </c>
      <c r="Y4467" s="2">
        <v>1557790</v>
      </c>
      <c r="Z4467" s="2">
        <v>1572050</v>
      </c>
      <c r="AA4467" s="2">
        <v>1582420</v>
      </c>
      <c r="AB4467" s="2">
        <v>1597970</v>
      </c>
      <c r="AC4467" s="2">
        <v>1604450</v>
      </c>
    </row>
    <row r="4468" spans="1:32">
      <c r="A4468" t="s">
        <v>14918</v>
      </c>
      <c r="B4468" t="s">
        <v>19</v>
      </c>
      <c r="C4468" s="2">
        <v>3550270</v>
      </c>
      <c r="D4468" s="2">
        <v>3587250</v>
      </c>
      <c r="E4468" s="2">
        <v>3667940</v>
      </c>
      <c r="F4468" s="2">
        <v>3718370</v>
      </c>
      <c r="G4468" s="2">
        <v>3788970</v>
      </c>
      <c r="H4468" s="2">
        <v>3910010</v>
      </c>
      <c r="I4468" s="2">
        <v>4007500</v>
      </c>
      <c r="J4468" s="2">
        <v>4071380</v>
      </c>
      <c r="K4468" s="2">
        <v>4115090</v>
      </c>
      <c r="L4468" s="2">
        <v>4108360</v>
      </c>
      <c r="M4468" s="2">
        <v>4148710</v>
      </c>
      <c r="N4468" s="2">
        <v>4195780</v>
      </c>
      <c r="O4468" s="2">
        <v>4303360</v>
      </c>
      <c r="P4468" s="2">
        <v>4370600</v>
      </c>
      <c r="Q4468" s="2">
        <v>4387410</v>
      </c>
      <c r="R4468" s="2">
        <v>4410940</v>
      </c>
      <c r="S4468" s="2">
        <v>4397500</v>
      </c>
      <c r="T4468" s="2">
        <v>4303360</v>
      </c>
      <c r="U4468" s="2">
        <v>4239480</v>
      </c>
      <c r="V4468" s="2">
        <v>4125170</v>
      </c>
      <c r="W4468" s="2">
        <v>4044490</v>
      </c>
      <c r="X4468" s="2">
        <v>4034400</v>
      </c>
      <c r="Y4468" s="2">
        <v>4041120</v>
      </c>
      <c r="Z4468" s="2">
        <v>4078110</v>
      </c>
      <c r="AA4468" s="2">
        <v>4105000</v>
      </c>
      <c r="AB4468" s="2">
        <v>4145350</v>
      </c>
      <c r="AC4468" s="2">
        <v>4162160</v>
      </c>
    </row>
    <row r="4469" spans="1:32">
      <c r="A4469" t="s">
        <v>14919</v>
      </c>
      <c r="B4469" t="s">
        <v>19</v>
      </c>
      <c r="C4469">
        <v>357984</v>
      </c>
      <c r="D4469">
        <v>361713</v>
      </c>
      <c r="E4469">
        <v>369849</v>
      </c>
      <c r="F4469">
        <v>374934</v>
      </c>
      <c r="G4469">
        <v>382053</v>
      </c>
      <c r="H4469">
        <v>394257</v>
      </c>
      <c r="I4469">
        <v>404088</v>
      </c>
      <c r="J4469">
        <v>410529</v>
      </c>
      <c r="K4469">
        <v>414936</v>
      </c>
      <c r="L4469">
        <v>414258</v>
      </c>
      <c r="M4469">
        <v>418326</v>
      </c>
      <c r="N4469">
        <v>423072</v>
      </c>
      <c r="O4469">
        <v>433920</v>
      </c>
      <c r="P4469">
        <v>440700</v>
      </c>
      <c r="Q4469">
        <v>442395</v>
      </c>
      <c r="R4469">
        <v>444768</v>
      </c>
      <c r="S4469">
        <v>443412</v>
      </c>
      <c r="T4469">
        <v>433920</v>
      </c>
      <c r="U4469">
        <v>427479</v>
      </c>
      <c r="V4469">
        <v>415953</v>
      </c>
      <c r="W4469">
        <v>407817</v>
      </c>
      <c r="X4469">
        <v>406800</v>
      </c>
      <c r="Y4469">
        <v>407478</v>
      </c>
      <c r="Z4469">
        <v>411207</v>
      </c>
      <c r="AA4469">
        <v>413919</v>
      </c>
      <c r="AB4469">
        <v>417987</v>
      </c>
      <c r="AC4469">
        <v>419682</v>
      </c>
    </row>
    <row r="4470" spans="1:32">
      <c r="A4470" t="s">
        <v>14920</v>
      </c>
      <c r="B4470" t="s">
        <v>19</v>
      </c>
      <c r="C4470">
        <v>235488</v>
      </c>
      <c r="D4470">
        <v>237941</v>
      </c>
      <c r="E4470">
        <v>243293</v>
      </c>
      <c r="F4470">
        <v>246638</v>
      </c>
      <c r="G4470">
        <v>251321</v>
      </c>
      <c r="H4470">
        <v>259349</v>
      </c>
      <c r="I4470">
        <v>265816</v>
      </c>
      <c r="J4470">
        <v>270053</v>
      </c>
      <c r="K4470">
        <v>272952</v>
      </c>
      <c r="L4470">
        <v>272506</v>
      </c>
      <c r="M4470">
        <v>275182</v>
      </c>
      <c r="N4470">
        <v>278304</v>
      </c>
      <c r="O4470">
        <v>285440</v>
      </c>
      <c r="P4470">
        <v>289900</v>
      </c>
      <c r="Q4470">
        <v>291015</v>
      </c>
      <c r="R4470">
        <v>292576</v>
      </c>
      <c r="S4470">
        <v>291684</v>
      </c>
      <c r="T4470">
        <v>285440</v>
      </c>
      <c r="U4470">
        <v>281203</v>
      </c>
      <c r="V4470">
        <v>273621</v>
      </c>
      <c r="W4470">
        <v>268269</v>
      </c>
      <c r="X4470">
        <v>267600</v>
      </c>
      <c r="Y4470">
        <v>268046</v>
      </c>
      <c r="Z4470">
        <v>270499</v>
      </c>
      <c r="AA4470">
        <v>272283</v>
      </c>
      <c r="AB4470">
        <v>274959</v>
      </c>
      <c r="AC4470">
        <v>276074</v>
      </c>
    </row>
    <row r="4471" spans="1:32">
      <c r="A4471" t="s">
        <v>14921</v>
      </c>
      <c r="B4471" t="s">
        <v>19</v>
      </c>
      <c r="C4471" s="2">
        <v>2201760</v>
      </c>
      <c r="D4471" s="2">
        <v>2224700</v>
      </c>
      <c r="E4471" s="2">
        <v>2274740</v>
      </c>
      <c r="F4471" s="2">
        <v>2306010</v>
      </c>
      <c r="G4471" s="2">
        <v>2349800</v>
      </c>
      <c r="H4471" s="2">
        <v>2424860</v>
      </c>
      <c r="I4471" s="2">
        <v>2485320</v>
      </c>
      <c r="J4471" s="2">
        <v>2524940</v>
      </c>
      <c r="K4471" s="2">
        <v>2552040</v>
      </c>
      <c r="L4471" s="2">
        <v>2547870</v>
      </c>
      <c r="M4471" s="2">
        <v>2572890</v>
      </c>
      <c r="N4471" s="2">
        <v>2602080</v>
      </c>
      <c r="O4471" s="2">
        <v>2668800</v>
      </c>
      <c r="P4471" s="2">
        <v>2710500</v>
      </c>
      <c r="Q4471" s="2">
        <v>2720930</v>
      </c>
      <c r="R4471" s="2">
        <v>2735520</v>
      </c>
      <c r="S4471" s="2">
        <v>2727180</v>
      </c>
      <c r="T4471" s="2">
        <v>2668800</v>
      </c>
      <c r="U4471" s="2">
        <v>2629190</v>
      </c>
      <c r="V4471" s="2">
        <v>2558300</v>
      </c>
      <c r="W4471" s="2">
        <v>2508260</v>
      </c>
      <c r="X4471" s="2">
        <v>2502000</v>
      </c>
      <c r="Y4471" s="2">
        <v>2506170</v>
      </c>
      <c r="Z4471" s="2">
        <v>2529110</v>
      </c>
      <c r="AA4471" s="2">
        <v>2545790</v>
      </c>
      <c r="AB4471" s="2">
        <v>2570810</v>
      </c>
      <c r="AC4471" s="2">
        <v>2581230</v>
      </c>
    </row>
    <row r="4472" spans="1:32">
      <c r="A4472" t="s">
        <v>14922</v>
      </c>
      <c r="B4472" t="s">
        <v>19</v>
      </c>
      <c r="C4472">
        <v>698016</v>
      </c>
      <c r="D4472">
        <v>705287</v>
      </c>
      <c r="E4472">
        <v>721151</v>
      </c>
      <c r="F4472">
        <v>731066</v>
      </c>
      <c r="G4472">
        <v>744947</v>
      </c>
      <c r="H4472">
        <v>768743</v>
      </c>
      <c r="I4472">
        <v>787912</v>
      </c>
      <c r="J4472">
        <v>800471</v>
      </c>
      <c r="K4472">
        <v>809064</v>
      </c>
      <c r="L4472">
        <v>807742</v>
      </c>
      <c r="M4472">
        <v>815674</v>
      </c>
      <c r="N4472">
        <v>824928</v>
      </c>
      <c r="O4472">
        <v>846080</v>
      </c>
      <c r="P4472">
        <v>859300</v>
      </c>
      <c r="Q4472">
        <v>862605</v>
      </c>
      <c r="R4472">
        <v>867232</v>
      </c>
      <c r="S4472">
        <v>864588</v>
      </c>
      <c r="T4472">
        <v>846080</v>
      </c>
      <c r="U4472">
        <v>833521</v>
      </c>
      <c r="V4472">
        <v>811047</v>
      </c>
      <c r="W4472">
        <v>795183</v>
      </c>
      <c r="X4472">
        <v>793200</v>
      </c>
      <c r="Y4472">
        <v>794522</v>
      </c>
      <c r="Z4472">
        <v>801793</v>
      </c>
      <c r="AA4472">
        <v>807081</v>
      </c>
      <c r="AB4472">
        <v>815013</v>
      </c>
      <c r="AC4472">
        <v>818318</v>
      </c>
    </row>
    <row r="4473" spans="1:32">
      <c r="A4473" t="s">
        <v>14923</v>
      </c>
      <c r="B4473" t="s">
        <v>19</v>
      </c>
      <c r="C4473">
        <v>0</v>
      </c>
      <c r="D4473">
        <v>0</v>
      </c>
      <c r="E4473">
        <v>0</v>
      </c>
      <c r="F4473">
        <v>0</v>
      </c>
      <c r="G4473">
        <v>0</v>
      </c>
      <c r="H4473">
        <v>0</v>
      </c>
      <c r="I4473">
        <v>0</v>
      </c>
      <c r="J4473">
        <v>0</v>
      </c>
      <c r="K4473">
        <v>0</v>
      </c>
      <c r="L4473">
        <v>0</v>
      </c>
      <c r="M4473">
        <v>0</v>
      </c>
      <c r="N4473">
        <v>0</v>
      </c>
      <c r="O4473">
        <v>0</v>
      </c>
      <c r="P4473">
        <v>0</v>
      </c>
      <c r="Q4473">
        <v>0</v>
      </c>
      <c r="R4473">
        <v>0</v>
      </c>
      <c r="S4473">
        <v>0</v>
      </c>
      <c r="T4473">
        <v>0</v>
      </c>
      <c r="U4473">
        <v>0</v>
      </c>
      <c r="V4473">
        <v>0</v>
      </c>
      <c r="W4473">
        <v>0</v>
      </c>
      <c r="X4473">
        <v>0</v>
      </c>
      <c r="Y4473">
        <v>0</v>
      </c>
      <c r="Z4473">
        <v>0</v>
      </c>
      <c r="AA4473">
        <v>0</v>
      </c>
      <c r="AB4473">
        <v>0</v>
      </c>
      <c r="AC4473">
        <v>0</v>
      </c>
    </row>
    <row r="4474" spans="1:32">
      <c r="A4474" t="s">
        <v>14924</v>
      </c>
      <c r="B4474" t="s">
        <v>19</v>
      </c>
      <c r="C4474" s="2">
        <v>5894390000000</v>
      </c>
      <c r="D4474" s="2">
        <v>5895890000000</v>
      </c>
      <c r="E4474" s="2">
        <v>5928910000000</v>
      </c>
      <c r="F4474" s="2">
        <v>5986690000000</v>
      </c>
      <c r="G4474" s="2">
        <v>5962680000000</v>
      </c>
      <c r="H4474" s="2">
        <v>5964930000000</v>
      </c>
      <c r="I4474" s="2">
        <v>5982940000000</v>
      </c>
      <c r="J4474" s="2">
        <v>6009200000000</v>
      </c>
      <c r="K4474" s="2">
        <v>6006200000000</v>
      </c>
      <c r="L4474" s="2">
        <v>6030210000000</v>
      </c>
      <c r="M4474" s="2">
        <v>6060230000000</v>
      </c>
      <c r="N4474" s="2">
        <v>6085740000000</v>
      </c>
      <c r="O4474" s="2">
        <v>6108260000000</v>
      </c>
      <c r="P4474" s="2">
        <v>6124010000000</v>
      </c>
      <c r="Q4474" s="2">
        <v>6138270000000</v>
      </c>
      <c r="R4474" s="2">
        <v>6157780000000</v>
      </c>
      <c r="S4474" s="2">
        <v>6186300000000</v>
      </c>
      <c r="T4474" s="2">
        <v>6211810000000</v>
      </c>
      <c r="U4474" s="2">
        <v>6223070000000</v>
      </c>
      <c r="V4474" s="2">
        <v>6244080000000</v>
      </c>
      <c r="W4474" s="2">
        <v>6270340000000</v>
      </c>
      <c r="X4474" s="2">
        <v>6289100000000</v>
      </c>
      <c r="Y4474" s="2">
        <v>6312360000000</v>
      </c>
      <c r="Z4474" s="2">
        <v>6320620000000</v>
      </c>
      <c r="AA4474" s="2">
        <v>6325120000000</v>
      </c>
      <c r="AB4474" s="2">
        <v>6330370000000</v>
      </c>
      <c r="AC4474" s="2">
        <v>6317620000000</v>
      </c>
    </row>
    <row r="4475" spans="1:32">
      <c r="A4475" t="s">
        <v>14925</v>
      </c>
      <c r="B4475" t="s">
        <v>19</v>
      </c>
      <c r="C4475" s="2">
        <v>109420000</v>
      </c>
      <c r="D4475" s="2">
        <v>109448000</v>
      </c>
      <c r="E4475" s="2">
        <v>110061000</v>
      </c>
      <c r="F4475" s="2">
        <v>111134000</v>
      </c>
      <c r="G4475" s="2">
        <v>110688000</v>
      </c>
      <c r="H4475" s="2">
        <v>110730000</v>
      </c>
      <c r="I4475" s="2">
        <v>111064000</v>
      </c>
      <c r="J4475" s="2">
        <v>111551000</v>
      </c>
      <c r="K4475" s="2">
        <v>111496000</v>
      </c>
      <c r="L4475" s="2">
        <v>111941000</v>
      </c>
      <c r="M4475" s="2">
        <v>112499000</v>
      </c>
      <c r="N4475" s="2">
        <v>112972000</v>
      </c>
      <c r="O4475" s="2">
        <v>113390000</v>
      </c>
      <c r="P4475" s="2">
        <v>113683000</v>
      </c>
      <c r="Q4475" s="2">
        <v>113947000</v>
      </c>
      <c r="R4475" s="2">
        <v>114310000</v>
      </c>
      <c r="S4475" s="2">
        <v>114839000</v>
      </c>
      <c r="T4475" s="2">
        <v>115313000</v>
      </c>
      <c r="U4475" s="2">
        <v>115521000</v>
      </c>
      <c r="V4475" s="2">
        <v>115912000</v>
      </c>
      <c r="W4475" s="2">
        <v>116399000</v>
      </c>
      <c r="X4475" s="2">
        <v>116747000</v>
      </c>
      <c r="Y4475" s="2">
        <v>117179000</v>
      </c>
      <c r="Z4475" s="2">
        <v>117332000</v>
      </c>
      <c r="AA4475" s="2">
        <v>117416000</v>
      </c>
      <c r="AB4475" s="2">
        <v>117513000</v>
      </c>
      <c r="AC4475" s="2">
        <v>117277000</v>
      </c>
    </row>
    <row r="4476" spans="1:32">
      <c r="A4476" t="s">
        <v>14926</v>
      </c>
      <c r="B4476" t="s">
        <v>19</v>
      </c>
      <c r="C4476" s="2">
        <v>539246000</v>
      </c>
      <c r="D4476" s="2">
        <v>539383000</v>
      </c>
      <c r="E4476" s="2">
        <v>542404000</v>
      </c>
      <c r="F4476" s="2">
        <v>547690000</v>
      </c>
      <c r="G4476" s="2">
        <v>545493000</v>
      </c>
      <c r="H4476" s="2">
        <v>545699000</v>
      </c>
      <c r="I4476" s="2">
        <v>547346000</v>
      </c>
      <c r="J4476" s="2">
        <v>549749000</v>
      </c>
      <c r="K4476" s="2">
        <v>549475000</v>
      </c>
      <c r="L4476" s="2">
        <v>551671000</v>
      </c>
      <c r="M4476" s="2">
        <v>554417000</v>
      </c>
      <c r="N4476" s="2">
        <v>556752000</v>
      </c>
      <c r="O4476" s="2">
        <v>558811000</v>
      </c>
      <c r="P4476" s="2">
        <v>560253000</v>
      </c>
      <c r="Q4476" s="2">
        <v>561557000</v>
      </c>
      <c r="R4476" s="2">
        <v>563342000</v>
      </c>
      <c r="S4476" s="2">
        <v>565951000</v>
      </c>
      <c r="T4476" s="2">
        <v>568285000</v>
      </c>
      <c r="U4476" s="2">
        <v>569314000</v>
      </c>
      <c r="V4476" s="2">
        <v>571237000</v>
      </c>
      <c r="W4476" s="2">
        <v>573639000</v>
      </c>
      <c r="X4476" s="2">
        <v>575356000</v>
      </c>
      <c r="Y4476" s="2">
        <v>577484000</v>
      </c>
      <c r="Z4476" s="2">
        <v>578239000</v>
      </c>
      <c r="AA4476" s="2">
        <v>578651000</v>
      </c>
      <c r="AB4476" s="2">
        <v>579131000</v>
      </c>
      <c r="AC4476" s="2">
        <v>577964000</v>
      </c>
    </row>
    <row r="4477" spans="1:32">
      <c r="A4477" t="s">
        <v>14927</v>
      </c>
      <c r="B4477" t="s">
        <v>19</v>
      </c>
      <c r="C4477" s="2">
        <v>1601480000</v>
      </c>
      <c r="D4477" s="2">
        <v>1601890000</v>
      </c>
      <c r="E4477" s="2">
        <v>1610860000</v>
      </c>
      <c r="F4477" s="2">
        <v>1626550000</v>
      </c>
      <c r="G4477" s="2">
        <v>1620030000</v>
      </c>
      <c r="H4477" s="2">
        <v>1620640000</v>
      </c>
      <c r="I4477" s="2">
        <v>1625540000</v>
      </c>
      <c r="J4477" s="2">
        <v>1632670000</v>
      </c>
      <c r="K4477" s="2">
        <v>1631860000</v>
      </c>
      <c r="L4477" s="2">
        <v>1638380000</v>
      </c>
      <c r="M4477" s="2">
        <v>1646530000</v>
      </c>
      <c r="N4477" s="2">
        <v>1653470000</v>
      </c>
      <c r="O4477" s="2">
        <v>1659580000</v>
      </c>
      <c r="P4477" s="2">
        <v>1663860000</v>
      </c>
      <c r="Q4477" s="2">
        <v>1667740000</v>
      </c>
      <c r="R4477" s="2">
        <v>1673040000</v>
      </c>
      <c r="S4477" s="2">
        <v>1680790000</v>
      </c>
      <c r="T4477" s="2">
        <v>1687720000</v>
      </c>
      <c r="U4477" s="2">
        <v>1690780000</v>
      </c>
      <c r="V4477" s="2">
        <v>1696490000</v>
      </c>
      <c r="W4477" s="2">
        <v>1703620000</v>
      </c>
      <c r="X4477" s="2">
        <v>1708720000</v>
      </c>
      <c r="Y4477" s="2">
        <v>1715040000</v>
      </c>
      <c r="Z4477" s="2">
        <v>1717280000</v>
      </c>
      <c r="AA4477" s="2">
        <v>1718500000</v>
      </c>
      <c r="AB4477" s="2">
        <v>1719930000</v>
      </c>
      <c r="AC4477" s="2">
        <v>1716470000</v>
      </c>
    </row>
    <row r="4478" spans="1:32">
      <c r="A4478" t="s">
        <v>14928</v>
      </c>
      <c r="B4478" t="s">
        <v>19</v>
      </c>
      <c r="C4478" s="2">
        <v>113505000</v>
      </c>
      <c r="D4478" s="2">
        <v>113534000</v>
      </c>
      <c r="E4478" s="2">
        <v>114169000</v>
      </c>
      <c r="F4478" s="2">
        <v>115282000</v>
      </c>
      <c r="G4478" s="2">
        <v>114820000</v>
      </c>
      <c r="H4478" s="2">
        <v>114863000</v>
      </c>
      <c r="I4478" s="2">
        <v>115210000</v>
      </c>
      <c r="J4478" s="2">
        <v>115716000</v>
      </c>
      <c r="K4478" s="2">
        <v>115658000</v>
      </c>
      <c r="L4478" s="2">
        <v>116120000</v>
      </c>
      <c r="M4478" s="2">
        <v>116698000</v>
      </c>
      <c r="N4478" s="2">
        <v>117190000</v>
      </c>
      <c r="O4478" s="2">
        <v>117623000</v>
      </c>
      <c r="P4478" s="2">
        <v>117926000</v>
      </c>
      <c r="Q4478" s="2">
        <v>118201000</v>
      </c>
      <c r="R4478" s="2">
        <v>118577000</v>
      </c>
      <c r="S4478" s="2">
        <v>119126000</v>
      </c>
      <c r="T4478" s="2">
        <v>119617000</v>
      </c>
      <c r="U4478" s="2">
        <v>119834000</v>
      </c>
      <c r="V4478" s="2">
        <v>120238000</v>
      </c>
      <c r="W4478" s="2">
        <v>120744000</v>
      </c>
      <c r="X4478" s="2">
        <v>121105000</v>
      </c>
      <c r="Y4478" s="2">
        <v>121553000</v>
      </c>
      <c r="Z4478" s="2">
        <v>121712000</v>
      </c>
      <c r="AA4478" s="2">
        <v>121799000</v>
      </c>
      <c r="AB4478" s="2">
        <v>121900000</v>
      </c>
      <c r="AC4478" s="2">
        <v>121655000</v>
      </c>
      <c r="AD4478" s="2"/>
      <c r="AE4478" s="2"/>
      <c r="AF4478" s="2"/>
    </row>
    <row r="4479" spans="1:32">
      <c r="A4479" t="s">
        <v>14929</v>
      </c>
      <c r="B4479" t="s">
        <v>19</v>
      </c>
      <c r="C4479" s="2">
        <v>101801000</v>
      </c>
      <c r="D4479" s="2">
        <v>101827000</v>
      </c>
      <c r="E4479" s="2">
        <v>102397000</v>
      </c>
      <c r="F4479" s="2">
        <v>103395000</v>
      </c>
      <c r="G4479" s="2">
        <v>102980000</v>
      </c>
      <c r="H4479" s="2">
        <v>103019000</v>
      </c>
      <c r="I4479" s="2">
        <v>103330000</v>
      </c>
      <c r="J4479" s="2">
        <v>103784000</v>
      </c>
      <c r="K4479" s="2">
        <v>103732000</v>
      </c>
      <c r="L4479" s="2">
        <v>104147000</v>
      </c>
      <c r="M4479" s="2">
        <v>104665000</v>
      </c>
      <c r="N4479" s="2">
        <v>105106000</v>
      </c>
      <c r="O4479" s="2">
        <v>105494000</v>
      </c>
      <c r="P4479" s="2">
        <v>105767000</v>
      </c>
      <c r="Q4479" s="2">
        <v>106013000</v>
      </c>
      <c r="R4479" s="2">
        <v>106350000</v>
      </c>
      <c r="S4479" s="2">
        <v>106842000</v>
      </c>
      <c r="T4479" s="2">
        <v>107283000</v>
      </c>
      <c r="U4479" s="2">
        <v>107477000</v>
      </c>
      <c r="V4479" s="2">
        <v>107840000</v>
      </c>
      <c r="W4479" s="2">
        <v>108294000</v>
      </c>
      <c r="X4479" s="2">
        <v>108618000</v>
      </c>
      <c r="Y4479" s="2">
        <v>109020000</v>
      </c>
      <c r="Z4479" s="2">
        <v>109162000</v>
      </c>
      <c r="AA4479" s="2">
        <v>109240000</v>
      </c>
      <c r="AB4479" s="2">
        <v>109331000</v>
      </c>
      <c r="AC4479" s="2">
        <v>109110000</v>
      </c>
      <c r="AD4479" s="2"/>
      <c r="AE4479" s="2"/>
      <c r="AF4479" s="2"/>
    </row>
    <row r="4480" spans="1:32">
      <c r="A4480" t="s">
        <v>14930</v>
      </c>
      <c r="B4480" t="s">
        <v>19</v>
      </c>
      <c r="C4480" s="2">
        <v>264085000</v>
      </c>
      <c r="D4480" s="2">
        <v>264152000</v>
      </c>
      <c r="E4480" s="2">
        <v>265632000</v>
      </c>
      <c r="F4480" s="2">
        <v>268220000</v>
      </c>
      <c r="G4480" s="2">
        <v>267145000</v>
      </c>
      <c r="H4480" s="2">
        <v>267245000</v>
      </c>
      <c r="I4480" s="2">
        <v>268052000</v>
      </c>
      <c r="J4480" s="2">
        <v>269229000</v>
      </c>
      <c r="K4480" s="2">
        <v>269094000</v>
      </c>
      <c r="L4480" s="2">
        <v>270170000</v>
      </c>
      <c r="M4480" s="2">
        <v>271515000</v>
      </c>
      <c r="N4480" s="2">
        <v>272658000</v>
      </c>
      <c r="O4480" s="2">
        <v>273667000</v>
      </c>
      <c r="P4480" s="2">
        <v>274373000</v>
      </c>
      <c r="Q4480" s="2">
        <v>275012000</v>
      </c>
      <c r="R4480" s="2">
        <v>275886000</v>
      </c>
      <c r="S4480" s="2">
        <v>277163000</v>
      </c>
      <c r="T4480" s="2">
        <v>278306000</v>
      </c>
      <c r="U4480" s="2">
        <v>278811000</v>
      </c>
      <c r="V4480" s="2">
        <v>279752000</v>
      </c>
      <c r="W4480" s="2">
        <v>280929000</v>
      </c>
      <c r="X4480" s="2">
        <v>281769000</v>
      </c>
      <c r="Y4480" s="2">
        <v>282811000</v>
      </c>
      <c r="Z4480" s="2">
        <v>283181000</v>
      </c>
      <c r="AA4480" s="2">
        <v>283383000</v>
      </c>
      <c r="AB4480" s="2">
        <v>283618000</v>
      </c>
      <c r="AC4480" s="2">
        <v>283047000</v>
      </c>
      <c r="AD4480" s="2"/>
      <c r="AE4480" s="2"/>
      <c r="AF4480" s="2"/>
    </row>
    <row r="4481" spans="1:32">
      <c r="A4481" t="s">
        <v>14931</v>
      </c>
      <c r="B4481" t="s">
        <v>19</v>
      </c>
      <c r="C4481" s="2">
        <v>26628400</v>
      </c>
      <c r="D4481" s="2">
        <v>26635200</v>
      </c>
      <c r="E4481" s="2">
        <v>26784400</v>
      </c>
      <c r="F4481" s="2">
        <v>27045400</v>
      </c>
      <c r="G4481" s="2">
        <v>26936900</v>
      </c>
      <c r="H4481" s="2">
        <v>26947100</v>
      </c>
      <c r="I4481" s="2">
        <v>27028500</v>
      </c>
      <c r="J4481" s="2">
        <v>27147100</v>
      </c>
      <c r="K4481" s="2">
        <v>27133600</v>
      </c>
      <c r="L4481" s="2">
        <v>27242000</v>
      </c>
      <c r="M4481" s="2">
        <v>27377600</v>
      </c>
      <c r="N4481" s="2">
        <v>27492900</v>
      </c>
      <c r="O4481" s="2">
        <v>27594600</v>
      </c>
      <c r="P4481" s="2">
        <v>27665800</v>
      </c>
      <c r="Q4481" s="2">
        <v>27730200</v>
      </c>
      <c r="R4481" s="2">
        <v>27818300</v>
      </c>
      <c r="S4481" s="2">
        <v>27947200</v>
      </c>
      <c r="T4481" s="2">
        <v>28062400</v>
      </c>
      <c r="U4481" s="2">
        <v>28113300</v>
      </c>
      <c r="V4481" s="2">
        <v>28208200</v>
      </c>
      <c r="W4481" s="2">
        <v>28326800</v>
      </c>
      <c r="X4481" s="2">
        <v>28411600</v>
      </c>
      <c r="Y4481" s="2">
        <v>28516700</v>
      </c>
      <c r="Z4481" s="2">
        <v>28554000</v>
      </c>
      <c r="AA4481" s="2">
        <v>28574300</v>
      </c>
      <c r="AB4481" s="2">
        <v>28598000</v>
      </c>
      <c r="AC4481" s="2">
        <v>28540400</v>
      </c>
      <c r="AD4481" s="2"/>
      <c r="AE4481" s="2"/>
      <c r="AF4481" s="2"/>
    </row>
    <row r="4482" spans="1:32">
      <c r="A4482" t="s">
        <v>14932</v>
      </c>
      <c r="B4482" t="s">
        <v>19</v>
      </c>
      <c r="C4482" s="2">
        <v>17516600</v>
      </c>
      <c r="D4482" s="2">
        <v>17521100</v>
      </c>
      <c r="E4482" s="2">
        <v>17619200</v>
      </c>
      <c r="F4482" s="2">
        <v>17790900</v>
      </c>
      <c r="G4482" s="2">
        <v>17719600</v>
      </c>
      <c r="H4482" s="2">
        <v>17726300</v>
      </c>
      <c r="I4482" s="2">
        <v>17779800</v>
      </c>
      <c r="J4482" s="2">
        <v>17857800</v>
      </c>
      <c r="K4482" s="2">
        <v>17848900</v>
      </c>
      <c r="L4482" s="2">
        <v>17920300</v>
      </c>
      <c r="M4482" s="2">
        <v>18009500</v>
      </c>
      <c r="N4482" s="2">
        <v>18085300</v>
      </c>
      <c r="O4482" s="2">
        <v>18152200</v>
      </c>
      <c r="P4482" s="2">
        <v>18199000</v>
      </c>
      <c r="Q4482" s="2">
        <v>18241400</v>
      </c>
      <c r="R4482" s="2">
        <v>18299400</v>
      </c>
      <c r="S4482" s="2">
        <v>18384100</v>
      </c>
      <c r="T4482" s="2">
        <v>18459900</v>
      </c>
      <c r="U4482" s="2">
        <v>18493400</v>
      </c>
      <c r="V4482" s="2">
        <v>18555800</v>
      </c>
      <c r="W4482" s="2">
        <v>18633900</v>
      </c>
      <c r="X4482" s="2">
        <v>18689600</v>
      </c>
      <c r="Y4482" s="2">
        <v>18758800</v>
      </c>
      <c r="Z4482" s="2">
        <v>18783300</v>
      </c>
      <c r="AA4482" s="2">
        <v>18796700</v>
      </c>
      <c r="AB4482" s="2">
        <v>18812300</v>
      </c>
      <c r="AC4482" s="2">
        <v>18774400</v>
      </c>
      <c r="AD4482" s="2"/>
      <c r="AE4482" s="2"/>
      <c r="AF4482" s="2"/>
    </row>
    <row r="4483" spans="1:32">
      <c r="A4483" t="s">
        <v>14933</v>
      </c>
      <c r="B4483" t="s">
        <v>19</v>
      </c>
      <c r="C4483" s="2">
        <v>163777000</v>
      </c>
      <c r="D4483" s="2">
        <v>163818000</v>
      </c>
      <c r="E4483" s="2">
        <v>164736000</v>
      </c>
      <c r="F4483" s="2">
        <v>166341000</v>
      </c>
      <c r="G4483" s="2">
        <v>165674000</v>
      </c>
      <c r="H4483" s="2">
        <v>165737000</v>
      </c>
      <c r="I4483" s="2">
        <v>166237000</v>
      </c>
      <c r="J4483" s="2">
        <v>166967000</v>
      </c>
      <c r="K4483" s="2">
        <v>166883000</v>
      </c>
      <c r="L4483" s="2">
        <v>167551000</v>
      </c>
      <c r="M4483" s="2">
        <v>168385000</v>
      </c>
      <c r="N4483" s="2">
        <v>169094000</v>
      </c>
      <c r="O4483" s="2">
        <v>169719000</v>
      </c>
      <c r="P4483" s="2">
        <v>170157000</v>
      </c>
      <c r="Q4483" s="2">
        <v>170553000</v>
      </c>
      <c r="R4483" s="2">
        <v>171095000</v>
      </c>
      <c r="S4483" s="2">
        <v>171887000</v>
      </c>
      <c r="T4483" s="2">
        <v>172596000</v>
      </c>
      <c r="U4483" s="2">
        <v>172909000</v>
      </c>
      <c r="V4483" s="2">
        <v>173493000</v>
      </c>
      <c r="W4483" s="2">
        <v>174223000</v>
      </c>
      <c r="X4483" s="2">
        <v>174744000</v>
      </c>
      <c r="Y4483" s="2">
        <v>175390000</v>
      </c>
      <c r="Z4483" s="2">
        <v>175620000</v>
      </c>
      <c r="AA4483" s="2">
        <v>175745000</v>
      </c>
      <c r="AB4483" s="2">
        <v>175891000</v>
      </c>
      <c r="AC4483" s="2">
        <v>175536000</v>
      </c>
      <c r="AD4483" s="2"/>
      <c r="AE4483" s="2"/>
      <c r="AF4483" s="2"/>
    </row>
    <row r="4484" spans="1:32">
      <c r="A4484" t="s">
        <v>14934</v>
      </c>
      <c r="B4484" t="s">
        <v>19</v>
      </c>
      <c r="C4484" s="2">
        <v>51921600</v>
      </c>
      <c r="D4484" s="2">
        <v>51934800</v>
      </c>
      <c r="E4484" s="2">
        <v>52225600</v>
      </c>
      <c r="F4484" s="2">
        <v>52734600</v>
      </c>
      <c r="G4484" s="2">
        <v>52523100</v>
      </c>
      <c r="H4484" s="2">
        <v>52542900</v>
      </c>
      <c r="I4484" s="2">
        <v>52701500</v>
      </c>
      <c r="J4484" s="2">
        <v>52932900</v>
      </c>
      <c r="K4484" s="2">
        <v>52906400</v>
      </c>
      <c r="L4484" s="2">
        <v>53118000</v>
      </c>
      <c r="M4484" s="2">
        <v>53382400</v>
      </c>
      <c r="N4484" s="2">
        <v>53607100</v>
      </c>
      <c r="O4484" s="2">
        <v>53805400</v>
      </c>
      <c r="P4484" s="2">
        <v>53944200</v>
      </c>
      <c r="Q4484" s="2">
        <v>54069800</v>
      </c>
      <c r="R4484" s="2">
        <v>54241700</v>
      </c>
      <c r="S4484" s="2">
        <v>54492800</v>
      </c>
      <c r="T4484" s="2">
        <v>54717600</v>
      </c>
      <c r="U4484" s="2">
        <v>54816700</v>
      </c>
      <c r="V4484" s="2">
        <v>55001800</v>
      </c>
      <c r="W4484" s="2">
        <v>55233200</v>
      </c>
      <c r="X4484" s="2">
        <v>55398400</v>
      </c>
      <c r="Y4484" s="2">
        <v>55603300</v>
      </c>
      <c r="Z4484" s="2">
        <v>55676000</v>
      </c>
      <c r="AA4484" s="2">
        <v>55715700</v>
      </c>
      <c r="AB4484" s="2">
        <v>55762000</v>
      </c>
      <c r="AC4484" s="2">
        <v>55649600</v>
      </c>
      <c r="AD4484" s="2"/>
      <c r="AE4484" s="2"/>
      <c r="AF4484" s="2"/>
    </row>
    <row r="4485" spans="1:32">
      <c r="A4485" t="s">
        <v>14935</v>
      </c>
      <c r="B4485" t="s">
        <v>19</v>
      </c>
      <c r="C4485">
        <v>0</v>
      </c>
      <c r="D4485">
        <v>0</v>
      </c>
      <c r="E4485">
        <v>0</v>
      </c>
      <c r="F4485">
        <v>0</v>
      </c>
      <c r="G4485">
        <v>0</v>
      </c>
      <c r="H4485">
        <v>0</v>
      </c>
      <c r="I4485">
        <v>0</v>
      </c>
      <c r="J4485">
        <v>0</v>
      </c>
      <c r="K4485">
        <v>0</v>
      </c>
      <c r="L4485">
        <v>0</v>
      </c>
      <c r="M4485">
        <v>0</v>
      </c>
      <c r="N4485">
        <v>0</v>
      </c>
      <c r="O4485">
        <v>0</v>
      </c>
      <c r="P4485">
        <v>0</v>
      </c>
      <c r="Q4485">
        <v>0</v>
      </c>
      <c r="R4485">
        <v>0</v>
      </c>
      <c r="S4485">
        <v>0</v>
      </c>
      <c r="T4485">
        <v>0</v>
      </c>
      <c r="U4485">
        <v>0</v>
      </c>
      <c r="V4485">
        <v>0</v>
      </c>
      <c r="W4485">
        <v>0</v>
      </c>
      <c r="X4485">
        <v>0</v>
      </c>
      <c r="Y4485">
        <v>0</v>
      </c>
      <c r="Z4485">
        <v>0</v>
      </c>
      <c r="AA4485">
        <v>0</v>
      </c>
      <c r="AB4485">
        <v>0</v>
      </c>
      <c r="AC4485">
        <v>0</v>
      </c>
      <c r="AD4485" s="2"/>
      <c r="AE4485" s="2"/>
      <c r="AF4485" s="2"/>
    </row>
    <row r="4486" spans="1:32">
      <c r="A4486" t="s">
        <v>14936</v>
      </c>
      <c r="B4486" t="s">
        <v>19</v>
      </c>
      <c r="C4486" s="2">
        <v>40701700000000</v>
      </c>
      <c r="D4486" s="2">
        <v>36383000000000</v>
      </c>
      <c r="E4486" s="2">
        <v>35028600000000</v>
      </c>
      <c r="F4486" s="2">
        <v>34465700000000</v>
      </c>
      <c r="G4486" s="2">
        <v>34261700000000</v>
      </c>
      <c r="H4486" s="2">
        <v>34449100000000</v>
      </c>
      <c r="I4486" s="2">
        <v>34409200000000</v>
      </c>
      <c r="J4486" s="2">
        <v>34573100000000</v>
      </c>
      <c r="K4486" s="2">
        <v>34572100000000</v>
      </c>
      <c r="L4486" s="2">
        <v>34723000000000</v>
      </c>
      <c r="M4486" s="2">
        <v>35114600000000</v>
      </c>
      <c r="N4486" s="2">
        <v>34754400000000</v>
      </c>
      <c r="O4486" s="2">
        <v>34862200000000</v>
      </c>
      <c r="P4486" s="2">
        <v>34894900000000</v>
      </c>
      <c r="Q4486" s="2">
        <v>34502100000000</v>
      </c>
      <c r="R4486" s="2">
        <v>34329400000000</v>
      </c>
      <c r="S4486" s="2">
        <v>34253300000000</v>
      </c>
      <c r="T4486" s="2">
        <v>34163600000000</v>
      </c>
      <c r="U4486" s="2">
        <v>33605800000000</v>
      </c>
      <c r="V4486" s="2">
        <v>33128900000000</v>
      </c>
      <c r="W4486" s="2">
        <v>32835100000000</v>
      </c>
      <c r="X4486" s="2">
        <v>32817700000000</v>
      </c>
      <c r="Y4486" s="2">
        <v>32734700000000</v>
      </c>
      <c r="Z4486" s="2">
        <v>32403700000000</v>
      </c>
      <c r="AA4486" s="2">
        <v>31965900000000</v>
      </c>
      <c r="AB4486" s="2">
        <v>31507900000000</v>
      </c>
      <c r="AC4486" s="2">
        <v>31802300000000</v>
      </c>
      <c r="AD4486" s="2"/>
      <c r="AE4486" s="2"/>
      <c r="AF4486" s="2"/>
    </row>
    <row r="4487" spans="1:32">
      <c r="A4487" t="s">
        <v>14937</v>
      </c>
      <c r="B4487" t="s">
        <v>19</v>
      </c>
      <c r="C4487" s="2">
        <v>755563000</v>
      </c>
      <c r="D4487" s="2">
        <v>675394000</v>
      </c>
      <c r="E4487" s="2">
        <v>650252000</v>
      </c>
      <c r="F4487" s="2">
        <v>639802000</v>
      </c>
      <c r="G4487" s="2">
        <v>636014000</v>
      </c>
      <c r="H4487" s="2">
        <v>639494000</v>
      </c>
      <c r="I4487" s="2">
        <v>638753000</v>
      </c>
      <c r="J4487" s="2">
        <v>641795000</v>
      </c>
      <c r="K4487" s="2">
        <v>641777000</v>
      </c>
      <c r="L4487" s="2">
        <v>644578000</v>
      </c>
      <c r="M4487" s="2">
        <v>651848000</v>
      </c>
      <c r="N4487" s="2">
        <v>645161000</v>
      </c>
      <c r="O4487" s="2">
        <v>647162000</v>
      </c>
      <c r="P4487" s="2">
        <v>647769000</v>
      </c>
      <c r="Q4487" s="2">
        <v>640477000</v>
      </c>
      <c r="R4487" s="2">
        <v>637272000</v>
      </c>
      <c r="S4487" s="2">
        <v>635860000</v>
      </c>
      <c r="T4487" s="2">
        <v>634193000</v>
      </c>
      <c r="U4487" s="2">
        <v>623839000</v>
      </c>
      <c r="V4487" s="2">
        <v>614987000</v>
      </c>
      <c r="W4487" s="2">
        <v>609532000</v>
      </c>
      <c r="X4487" s="2">
        <v>609209000</v>
      </c>
      <c r="Y4487" s="2">
        <v>607668000</v>
      </c>
      <c r="Z4487" s="2">
        <v>601524000</v>
      </c>
      <c r="AA4487" s="2">
        <v>593396000</v>
      </c>
      <c r="AB4487" s="2">
        <v>584895000</v>
      </c>
      <c r="AC4487" s="2">
        <v>590359000</v>
      </c>
      <c r="AD4487" s="2"/>
      <c r="AE4487" s="2"/>
      <c r="AF4487" s="2"/>
    </row>
    <row r="4488" spans="1:32">
      <c r="A4488" t="s">
        <v>14938</v>
      </c>
      <c r="B4488" t="s">
        <v>19</v>
      </c>
      <c r="C4488" s="2">
        <v>3723580000</v>
      </c>
      <c r="D4488" s="2">
        <v>3328480000</v>
      </c>
      <c r="E4488" s="2">
        <v>3204580000</v>
      </c>
      <c r="F4488" s="2">
        <v>3153080000</v>
      </c>
      <c r="G4488" s="2">
        <v>3134410000</v>
      </c>
      <c r="H4488" s="2">
        <v>3151560000</v>
      </c>
      <c r="I4488" s="2">
        <v>3147910000</v>
      </c>
      <c r="J4488" s="2">
        <v>3162900000</v>
      </c>
      <c r="K4488" s="2">
        <v>3162810000</v>
      </c>
      <c r="L4488" s="2">
        <v>3176620000</v>
      </c>
      <c r="M4488" s="2">
        <v>3212450000</v>
      </c>
      <c r="N4488" s="2">
        <v>3179490000</v>
      </c>
      <c r="O4488" s="2">
        <v>3189350000</v>
      </c>
      <c r="P4488" s="2">
        <v>3192340000</v>
      </c>
      <c r="Q4488" s="2">
        <v>3156410000</v>
      </c>
      <c r="R4488" s="2">
        <v>3140610000</v>
      </c>
      <c r="S4488" s="2">
        <v>3133650000</v>
      </c>
      <c r="T4488" s="2">
        <v>3125440000</v>
      </c>
      <c r="U4488" s="2">
        <v>3074410000</v>
      </c>
      <c r="V4488" s="2">
        <v>3030780000</v>
      </c>
      <c r="W4488" s="2">
        <v>3003910000</v>
      </c>
      <c r="X4488" s="2">
        <v>3002310000</v>
      </c>
      <c r="Y4488" s="2">
        <v>2994720000</v>
      </c>
      <c r="Z4488" s="2">
        <v>2964440000</v>
      </c>
      <c r="AA4488" s="2">
        <v>2924380000</v>
      </c>
      <c r="AB4488" s="2">
        <v>2882490000</v>
      </c>
      <c r="AC4488" s="2">
        <v>2909420000</v>
      </c>
      <c r="AD4488" s="2"/>
      <c r="AE4488" s="2"/>
      <c r="AF4488" s="2"/>
    </row>
    <row r="4489" spans="1:32">
      <c r="A4489" t="s">
        <v>14939</v>
      </c>
      <c r="B4489" t="s">
        <v>19</v>
      </c>
      <c r="C4489" s="2">
        <v>11058500000</v>
      </c>
      <c r="D4489" s="2">
        <v>9885090000</v>
      </c>
      <c r="E4489" s="2">
        <v>9517110000</v>
      </c>
      <c r="F4489" s="2">
        <v>9364170000</v>
      </c>
      <c r="G4489" s="2">
        <v>9308730000</v>
      </c>
      <c r="H4489" s="2">
        <v>9359650000</v>
      </c>
      <c r="I4489" s="2">
        <v>9348810000</v>
      </c>
      <c r="J4489" s="2">
        <v>9393330000</v>
      </c>
      <c r="K4489" s="2">
        <v>9393070000</v>
      </c>
      <c r="L4489" s="2">
        <v>9434070000</v>
      </c>
      <c r="M4489" s="2">
        <v>9540480000</v>
      </c>
      <c r="N4489" s="2">
        <v>9442600000</v>
      </c>
      <c r="O4489" s="2">
        <v>9471890000</v>
      </c>
      <c r="P4489" s="2">
        <v>9480770000</v>
      </c>
      <c r="Q4489" s="2">
        <v>9374050000</v>
      </c>
      <c r="R4489" s="2">
        <v>9327130000</v>
      </c>
      <c r="S4489" s="2">
        <v>9306460000</v>
      </c>
      <c r="T4489" s="2">
        <v>9282070000</v>
      </c>
      <c r="U4489" s="2">
        <v>9130530000</v>
      </c>
      <c r="V4489" s="2">
        <v>9000970000</v>
      </c>
      <c r="W4489" s="2">
        <v>8921140000</v>
      </c>
      <c r="X4489" s="2">
        <v>8916400000</v>
      </c>
      <c r="Y4489" s="2">
        <v>8893860000</v>
      </c>
      <c r="Z4489" s="2">
        <v>8803930000</v>
      </c>
      <c r="AA4489" s="2">
        <v>8684970000</v>
      </c>
      <c r="AB4489" s="2">
        <v>8560540000</v>
      </c>
      <c r="AC4489" s="2">
        <v>8640520000</v>
      </c>
    </row>
    <row r="4490" spans="1:32">
      <c r="A4490" t="s">
        <v>14940</v>
      </c>
      <c r="B4490" t="s">
        <v>19</v>
      </c>
      <c r="C4490" s="2">
        <v>783768000</v>
      </c>
      <c r="D4490" s="2">
        <v>700606000</v>
      </c>
      <c r="E4490" s="2">
        <v>674525000</v>
      </c>
      <c r="F4490" s="2">
        <v>663686000</v>
      </c>
      <c r="G4490" s="2">
        <v>659757000</v>
      </c>
      <c r="H4490" s="2">
        <v>663366000</v>
      </c>
      <c r="I4490" s="2">
        <v>662597000</v>
      </c>
      <c r="J4490" s="2">
        <v>665753000</v>
      </c>
      <c r="K4490" s="2">
        <v>665734000</v>
      </c>
      <c r="L4490" s="2">
        <v>668640000</v>
      </c>
      <c r="M4490" s="2">
        <v>676182000</v>
      </c>
      <c r="N4490" s="2">
        <v>669245000</v>
      </c>
      <c r="O4490" s="2">
        <v>671321000</v>
      </c>
      <c r="P4490" s="2">
        <v>671950000</v>
      </c>
      <c r="Q4490" s="2">
        <v>664386000</v>
      </c>
      <c r="R4490" s="2">
        <v>661061000</v>
      </c>
      <c r="S4490" s="2">
        <v>659596000</v>
      </c>
      <c r="T4490" s="2">
        <v>657867000</v>
      </c>
      <c r="U4490" s="2">
        <v>647127000</v>
      </c>
      <c r="V4490" s="2">
        <v>637944000</v>
      </c>
      <c r="W4490" s="2">
        <v>632286000</v>
      </c>
      <c r="X4490" s="2">
        <v>631950000</v>
      </c>
      <c r="Y4490" s="2">
        <v>630352000</v>
      </c>
      <c r="Z4490" s="2">
        <v>623979000</v>
      </c>
      <c r="AA4490" s="2">
        <v>615548000</v>
      </c>
      <c r="AB4490" s="2">
        <v>606729000</v>
      </c>
      <c r="AC4490" s="2">
        <v>612397000</v>
      </c>
    </row>
    <row r="4491" spans="1:32">
      <c r="A4491" t="s">
        <v>14941</v>
      </c>
      <c r="B4491" t="s">
        <v>19</v>
      </c>
      <c r="C4491" s="2">
        <v>702950000</v>
      </c>
      <c r="D4491" s="2">
        <v>628363000</v>
      </c>
      <c r="E4491" s="2">
        <v>604972000</v>
      </c>
      <c r="F4491" s="2">
        <v>595250000</v>
      </c>
      <c r="G4491" s="2">
        <v>591726000</v>
      </c>
      <c r="H4491" s="2">
        <v>594963000</v>
      </c>
      <c r="I4491" s="2">
        <v>594274000</v>
      </c>
      <c r="J4491" s="2">
        <v>597104000</v>
      </c>
      <c r="K4491" s="2">
        <v>597088000</v>
      </c>
      <c r="L4491" s="2">
        <v>599694000</v>
      </c>
      <c r="M4491" s="2">
        <v>606458000</v>
      </c>
      <c r="N4491" s="2">
        <v>600236000</v>
      </c>
      <c r="O4491" s="2">
        <v>602098000</v>
      </c>
      <c r="P4491" s="2">
        <v>602663000</v>
      </c>
      <c r="Q4491" s="2">
        <v>595878000</v>
      </c>
      <c r="R4491" s="2">
        <v>592896000</v>
      </c>
      <c r="S4491" s="2">
        <v>591582000</v>
      </c>
      <c r="T4491" s="2">
        <v>590032000</v>
      </c>
      <c r="U4491" s="2">
        <v>580399000</v>
      </c>
      <c r="V4491" s="2">
        <v>572163000</v>
      </c>
      <c r="W4491" s="2">
        <v>567088000</v>
      </c>
      <c r="X4491" s="2">
        <v>566787000</v>
      </c>
      <c r="Y4491" s="2">
        <v>565354000</v>
      </c>
      <c r="Z4491" s="2">
        <v>559638000</v>
      </c>
      <c r="AA4491" s="2">
        <v>552076000</v>
      </c>
      <c r="AB4491" s="2">
        <v>544166000</v>
      </c>
      <c r="AC4491" s="2">
        <v>549250000</v>
      </c>
    </row>
    <row r="4492" spans="1:32">
      <c r="A4492" t="s">
        <v>14942</v>
      </c>
      <c r="B4492" t="s">
        <v>19</v>
      </c>
      <c r="C4492" s="2">
        <v>1823550000</v>
      </c>
      <c r="D4492" s="2">
        <v>1630060000</v>
      </c>
      <c r="E4492" s="2">
        <v>1569380000</v>
      </c>
      <c r="F4492" s="2">
        <v>1544160000</v>
      </c>
      <c r="G4492" s="2">
        <v>1535020000</v>
      </c>
      <c r="H4492" s="2">
        <v>1543420000</v>
      </c>
      <c r="I4492" s="2">
        <v>1541630000</v>
      </c>
      <c r="J4492" s="2">
        <v>1548970000</v>
      </c>
      <c r="K4492" s="2">
        <v>1548930000</v>
      </c>
      <c r="L4492" s="2">
        <v>1555690000</v>
      </c>
      <c r="M4492" s="2">
        <v>1573230000</v>
      </c>
      <c r="N4492" s="2">
        <v>1557090000</v>
      </c>
      <c r="O4492" s="2">
        <v>1561920000</v>
      </c>
      <c r="P4492" s="2">
        <v>1563390000</v>
      </c>
      <c r="Q4492" s="2">
        <v>1545790000</v>
      </c>
      <c r="R4492" s="2">
        <v>1538050000</v>
      </c>
      <c r="S4492" s="2">
        <v>1534640000</v>
      </c>
      <c r="T4492" s="2">
        <v>1530620000</v>
      </c>
      <c r="U4492" s="2">
        <v>1505630000</v>
      </c>
      <c r="V4492" s="2">
        <v>1484270000</v>
      </c>
      <c r="W4492" s="2">
        <v>1471100000</v>
      </c>
      <c r="X4492" s="2">
        <v>1470320000</v>
      </c>
      <c r="Y4492" s="2">
        <v>1466610000</v>
      </c>
      <c r="Z4492" s="2">
        <v>1451780000</v>
      </c>
      <c r="AA4492" s="2">
        <v>1432160000</v>
      </c>
      <c r="AB4492" s="2">
        <v>1411640000</v>
      </c>
      <c r="AC4492" s="2">
        <v>1424830000</v>
      </c>
    </row>
    <row r="4493" spans="1:32">
      <c r="A4493" t="s">
        <v>14943</v>
      </c>
      <c r="B4493" t="s">
        <v>19</v>
      </c>
      <c r="C4493" s="2">
        <v>183874000</v>
      </c>
      <c r="D4493" s="2">
        <v>164364000</v>
      </c>
      <c r="E4493" s="2">
        <v>158245000</v>
      </c>
      <c r="F4493" s="2">
        <v>155702000</v>
      </c>
      <c r="G4493" s="2">
        <v>154780000</v>
      </c>
      <c r="H4493" s="2">
        <v>155627000</v>
      </c>
      <c r="I4493" s="2">
        <v>155447000</v>
      </c>
      <c r="J4493" s="2">
        <v>156187000</v>
      </c>
      <c r="K4493" s="2">
        <v>156183000</v>
      </c>
      <c r="L4493" s="2">
        <v>156864000</v>
      </c>
      <c r="M4493" s="2">
        <v>158634000</v>
      </c>
      <c r="N4493" s="2">
        <v>157006000</v>
      </c>
      <c r="O4493" s="2">
        <v>157493000</v>
      </c>
      <c r="P4493" s="2">
        <v>157641000</v>
      </c>
      <c r="Q4493" s="2">
        <v>155866000</v>
      </c>
      <c r="R4493" s="2">
        <v>155086000</v>
      </c>
      <c r="S4493" s="2">
        <v>154743000</v>
      </c>
      <c r="T4493" s="2">
        <v>154337000</v>
      </c>
      <c r="U4493" s="2">
        <v>151817000</v>
      </c>
      <c r="V4493" s="2">
        <v>149663000</v>
      </c>
      <c r="W4493" s="2">
        <v>148336000</v>
      </c>
      <c r="X4493" s="2">
        <v>148257000</v>
      </c>
      <c r="Y4493" s="2">
        <v>147882000</v>
      </c>
      <c r="Z4493" s="2">
        <v>146387000</v>
      </c>
      <c r="AA4493" s="2">
        <v>144409000</v>
      </c>
      <c r="AB4493" s="2">
        <v>142340000</v>
      </c>
      <c r="AC4493" s="2">
        <v>143670000</v>
      </c>
    </row>
    <row r="4494" spans="1:32">
      <c r="A4494" t="s">
        <v>14944</v>
      </c>
      <c r="B4494" t="s">
        <v>19</v>
      </c>
      <c r="C4494" s="2">
        <v>120955000</v>
      </c>
      <c r="D4494" s="2">
        <v>108121000</v>
      </c>
      <c r="E4494" s="2">
        <v>104096000</v>
      </c>
      <c r="F4494" s="2">
        <v>102423000</v>
      </c>
      <c r="G4494" s="2">
        <v>101817000</v>
      </c>
      <c r="H4494" s="2">
        <v>102374000</v>
      </c>
      <c r="I4494" s="2">
        <v>102255000</v>
      </c>
      <c r="J4494" s="2">
        <v>102742000</v>
      </c>
      <c r="K4494" s="2">
        <v>102740000</v>
      </c>
      <c r="L4494" s="2">
        <v>103188000</v>
      </c>
      <c r="M4494" s="2">
        <v>104352000</v>
      </c>
      <c r="N4494" s="2">
        <v>103281000</v>
      </c>
      <c r="O4494" s="2">
        <v>103602000</v>
      </c>
      <c r="P4494" s="2">
        <v>103699000</v>
      </c>
      <c r="Q4494" s="2">
        <v>102532000</v>
      </c>
      <c r="R4494" s="2">
        <v>102018000</v>
      </c>
      <c r="S4494" s="2">
        <v>101792000</v>
      </c>
      <c r="T4494" s="2">
        <v>101526000</v>
      </c>
      <c r="U4494" s="2">
        <v>99868000</v>
      </c>
      <c r="V4494" s="2">
        <v>98450800</v>
      </c>
      <c r="W4494" s="2">
        <v>97577700</v>
      </c>
      <c r="X4494" s="2">
        <v>97525900</v>
      </c>
      <c r="Y4494" s="2">
        <v>97279300</v>
      </c>
      <c r="Z4494" s="2">
        <v>96295700</v>
      </c>
      <c r="AA4494" s="2">
        <v>94994500</v>
      </c>
      <c r="AB4494" s="2">
        <v>93633600</v>
      </c>
      <c r="AC4494" s="2">
        <v>94508300</v>
      </c>
    </row>
    <row r="4495" spans="1:32">
      <c r="A4495" t="s">
        <v>14945</v>
      </c>
      <c r="B4495" t="s">
        <v>19</v>
      </c>
      <c r="C4495" s="2">
        <v>1130900000</v>
      </c>
      <c r="D4495" s="2">
        <v>1010910000</v>
      </c>
      <c r="E4495" s="2">
        <v>973277000</v>
      </c>
      <c r="F4495" s="2">
        <v>957636000</v>
      </c>
      <c r="G4495" s="2">
        <v>951967000</v>
      </c>
      <c r="H4495" s="2">
        <v>957174000</v>
      </c>
      <c r="I4495" s="2">
        <v>956066000</v>
      </c>
      <c r="J4495" s="2">
        <v>960619000</v>
      </c>
      <c r="K4495" s="2">
        <v>960592000</v>
      </c>
      <c r="L4495" s="2">
        <v>964785000</v>
      </c>
      <c r="M4495" s="2">
        <v>975667000</v>
      </c>
      <c r="N4495" s="2">
        <v>965658000</v>
      </c>
      <c r="O4495" s="2">
        <v>968653000</v>
      </c>
      <c r="P4495" s="2">
        <v>969561000</v>
      </c>
      <c r="Q4495" s="2">
        <v>958647000</v>
      </c>
      <c r="R4495" s="2">
        <v>953849000</v>
      </c>
      <c r="S4495" s="2">
        <v>951735000</v>
      </c>
      <c r="T4495" s="2">
        <v>949241000</v>
      </c>
      <c r="U4495" s="2">
        <v>933743000</v>
      </c>
      <c r="V4495" s="2">
        <v>920493000</v>
      </c>
      <c r="W4495" s="2">
        <v>912329000</v>
      </c>
      <c r="X4495" s="2">
        <v>911845000</v>
      </c>
      <c r="Y4495" s="2">
        <v>909540000</v>
      </c>
      <c r="Z4495" s="2">
        <v>900343000</v>
      </c>
      <c r="AA4495" s="2">
        <v>888178000</v>
      </c>
      <c r="AB4495" s="2">
        <v>875453000</v>
      </c>
      <c r="AC4495" s="2">
        <v>883632000</v>
      </c>
    </row>
    <row r="4496" spans="1:32">
      <c r="A4496" t="s">
        <v>14946</v>
      </c>
      <c r="B4496" t="s">
        <v>19</v>
      </c>
      <c r="C4496" s="2">
        <v>358526000</v>
      </c>
      <c r="D4496" s="2">
        <v>320485000</v>
      </c>
      <c r="E4496" s="2">
        <v>308554000</v>
      </c>
      <c r="F4496" s="2">
        <v>303596000</v>
      </c>
      <c r="G4496" s="2">
        <v>301799000</v>
      </c>
      <c r="H4496" s="2">
        <v>303450000</v>
      </c>
      <c r="I4496" s="2">
        <v>303098000</v>
      </c>
      <c r="J4496" s="2">
        <v>304542000</v>
      </c>
      <c r="K4496" s="2">
        <v>304533000</v>
      </c>
      <c r="L4496" s="2">
        <v>305862000</v>
      </c>
      <c r="M4496" s="2">
        <v>309312000</v>
      </c>
      <c r="N4496" s="2">
        <v>306139000</v>
      </c>
      <c r="O4496" s="2">
        <v>307089000</v>
      </c>
      <c r="P4496" s="2">
        <v>307377000</v>
      </c>
      <c r="Q4496" s="2">
        <v>303916000</v>
      </c>
      <c r="R4496" s="2">
        <v>302395000</v>
      </c>
      <c r="S4496" s="2">
        <v>301725000</v>
      </c>
      <c r="T4496" s="2">
        <v>300934000</v>
      </c>
      <c r="U4496" s="2">
        <v>296021000</v>
      </c>
      <c r="V4496" s="2">
        <v>291821000</v>
      </c>
      <c r="W4496" s="2">
        <v>289233000</v>
      </c>
      <c r="X4496" s="2">
        <v>289079000</v>
      </c>
      <c r="Y4496" s="2">
        <v>288348000</v>
      </c>
      <c r="Z4496" s="2">
        <v>285432000</v>
      </c>
      <c r="AA4496" s="2">
        <v>281576000</v>
      </c>
      <c r="AB4496" s="2">
        <v>277542000</v>
      </c>
      <c r="AC4496" s="2">
        <v>280135000</v>
      </c>
    </row>
    <row r="4497" spans="1:29">
      <c r="A4497" t="s">
        <v>14947</v>
      </c>
      <c r="B4497" t="s">
        <v>19</v>
      </c>
      <c r="C4497">
        <v>0</v>
      </c>
      <c r="D4497">
        <v>0</v>
      </c>
      <c r="E4497">
        <v>0</v>
      </c>
      <c r="F4497">
        <v>0</v>
      </c>
      <c r="G4497">
        <v>0</v>
      </c>
      <c r="H4497">
        <v>0</v>
      </c>
      <c r="I4497">
        <v>0</v>
      </c>
      <c r="J4497">
        <v>0</v>
      </c>
      <c r="K4497">
        <v>0</v>
      </c>
      <c r="L4497">
        <v>0</v>
      </c>
      <c r="M4497">
        <v>0</v>
      </c>
      <c r="N4497">
        <v>0</v>
      </c>
      <c r="O4497">
        <v>0</v>
      </c>
      <c r="P4497">
        <v>0</v>
      </c>
      <c r="Q4497">
        <v>0</v>
      </c>
      <c r="R4497">
        <v>0</v>
      </c>
      <c r="S4497">
        <v>0</v>
      </c>
      <c r="T4497">
        <v>0</v>
      </c>
      <c r="U4497">
        <v>0</v>
      </c>
      <c r="V4497">
        <v>0</v>
      </c>
      <c r="W4497">
        <v>0</v>
      </c>
      <c r="X4497">
        <v>0</v>
      </c>
      <c r="Y4497">
        <v>0</v>
      </c>
      <c r="Z4497">
        <v>0</v>
      </c>
      <c r="AA4497">
        <v>0</v>
      </c>
      <c r="AB4497">
        <v>0</v>
      </c>
      <c r="AC4497">
        <v>0</v>
      </c>
    </row>
    <row r="4498" spans="1:29">
      <c r="A4498" t="s">
        <v>14948</v>
      </c>
      <c r="B4498" t="s">
        <v>19</v>
      </c>
      <c r="C4498" s="2">
        <v>19885600000</v>
      </c>
      <c r="D4498" s="2">
        <v>20260800000</v>
      </c>
      <c r="E4498" s="2">
        <v>20035700000</v>
      </c>
      <c r="F4498" s="2">
        <v>19960600000</v>
      </c>
      <c r="G4498" s="2">
        <v>19810600000</v>
      </c>
      <c r="H4498" s="2">
        <v>19810600000</v>
      </c>
      <c r="I4498" s="2">
        <v>20110700000</v>
      </c>
      <c r="J4498" s="2">
        <v>20335800000</v>
      </c>
      <c r="K4498" s="2">
        <v>20636000000</v>
      </c>
      <c r="L4498" s="2">
        <v>20861100000</v>
      </c>
      <c r="M4498" s="2">
        <v>21161300000</v>
      </c>
      <c r="N4498" s="2">
        <v>21386400000</v>
      </c>
      <c r="O4498" s="2">
        <v>21536500000</v>
      </c>
      <c r="P4498" s="2">
        <v>21761600000</v>
      </c>
      <c r="Q4498" s="2">
        <v>21986700000</v>
      </c>
      <c r="R4498" s="2">
        <v>22286900000</v>
      </c>
      <c r="S4498" s="2">
        <v>22512000000</v>
      </c>
      <c r="T4498" s="2">
        <v>22812200000</v>
      </c>
      <c r="U4498" s="2">
        <v>23037300000</v>
      </c>
      <c r="V4498" s="2">
        <v>23187400000</v>
      </c>
      <c r="W4498" s="2">
        <v>23337400000</v>
      </c>
      <c r="X4498" s="2">
        <v>23487500000</v>
      </c>
      <c r="Y4498" s="2">
        <v>23562600000</v>
      </c>
      <c r="Z4498" s="2">
        <v>23862700000</v>
      </c>
      <c r="AA4498" s="2">
        <v>24237900000</v>
      </c>
      <c r="AB4498" s="2">
        <v>24538100000</v>
      </c>
      <c r="AC4498" s="2">
        <v>24763200000</v>
      </c>
    </row>
    <row r="4499" spans="1:29">
      <c r="A4499" t="s">
        <v>14949</v>
      </c>
      <c r="B4499" t="s">
        <v>19</v>
      </c>
      <c r="C4499">
        <v>369145</v>
      </c>
      <c r="D4499">
        <v>376110</v>
      </c>
      <c r="E4499">
        <v>371931</v>
      </c>
      <c r="F4499">
        <v>370538</v>
      </c>
      <c r="G4499">
        <v>367752</v>
      </c>
      <c r="H4499">
        <v>367752</v>
      </c>
      <c r="I4499">
        <v>373324</v>
      </c>
      <c r="J4499">
        <v>377503</v>
      </c>
      <c r="K4499">
        <v>383075</v>
      </c>
      <c r="L4499">
        <v>387254</v>
      </c>
      <c r="M4499">
        <v>392826</v>
      </c>
      <c r="N4499">
        <v>397005</v>
      </c>
      <c r="O4499">
        <v>399791</v>
      </c>
      <c r="P4499">
        <v>403970</v>
      </c>
      <c r="Q4499">
        <v>408149</v>
      </c>
      <c r="R4499">
        <v>413721</v>
      </c>
      <c r="S4499">
        <v>417900</v>
      </c>
      <c r="T4499">
        <v>423472</v>
      </c>
      <c r="U4499">
        <v>427651</v>
      </c>
      <c r="V4499">
        <v>430437</v>
      </c>
      <c r="W4499">
        <v>433223</v>
      </c>
      <c r="X4499">
        <v>436009</v>
      </c>
      <c r="Y4499">
        <v>437402</v>
      </c>
      <c r="Z4499">
        <v>442974</v>
      </c>
      <c r="AA4499">
        <v>449939</v>
      </c>
      <c r="AB4499">
        <v>455511</v>
      </c>
      <c r="AC4499">
        <v>459690</v>
      </c>
    </row>
    <row r="4500" spans="1:29">
      <c r="A4500" t="s">
        <v>14950</v>
      </c>
      <c r="B4500" t="s">
        <v>19</v>
      </c>
      <c r="C4500" s="2">
        <v>1819220</v>
      </c>
      <c r="D4500" s="2">
        <v>1853550</v>
      </c>
      <c r="E4500" s="2">
        <v>1832960</v>
      </c>
      <c r="F4500" s="2">
        <v>1826090</v>
      </c>
      <c r="G4500" s="2">
        <v>1812360</v>
      </c>
      <c r="H4500" s="2">
        <v>1812360</v>
      </c>
      <c r="I4500" s="2">
        <v>1839820</v>
      </c>
      <c r="J4500" s="2">
        <v>1860420</v>
      </c>
      <c r="K4500" s="2">
        <v>1887880</v>
      </c>
      <c r="L4500" s="2">
        <v>1908470</v>
      </c>
      <c r="M4500" s="2">
        <v>1935930</v>
      </c>
      <c r="N4500" s="2">
        <v>1956520</v>
      </c>
      <c r="O4500" s="2">
        <v>1970260</v>
      </c>
      <c r="P4500" s="2">
        <v>1990850</v>
      </c>
      <c r="Q4500" s="2">
        <v>2011440</v>
      </c>
      <c r="R4500" s="2">
        <v>2038900</v>
      </c>
      <c r="S4500" s="2">
        <v>2059500</v>
      </c>
      <c r="T4500" s="2">
        <v>2086960</v>
      </c>
      <c r="U4500" s="2">
        <v>2107560</v>
      </c>
      <c r="V4500" s="2">
        <v>2121280</v>
      </c>
      <c r="W4500" s="2">
        <v>2135020</v>
      </c>
      <c r="X4500" s="2">
        <v>2148740</v>
      </c>
      <c r="Y4500" s="2">
        <v>2155610</v>
      </c>
      <c r="Z4500" s="2">
        <v>2183070</v>
      </c>
      <c r="AA4500" s="2">
        <v>2217400</v>
      </c>
      <c r="AB4500" s="2">
        <v>2244860</v>
      </c>
      <c r="AC4500" s="2">
        <v>2265450</v>
      </c>
    </row>
    <row r="4501" spans="1:29">
      <c r="A4501" t="s">
        <v>14951</v>
      </c>
      <c r="B4501" t="s">
        <v>19</v>
      </c>
      <c r="C4501" s="2">
        <v>5402820</v>
      </c>
      <c r="D4501" s="2">
        <v>5504760</v>
      </c>
      <c r="E4501" s="2">
        <v>5443600</v>
      </c>
      <c r="F4501" s="2">
        <v>5423210</v>
      </c>
      <c r="G4501" s="2">
        <v>5382430</v>
      </c>
      <c r="H4501" s="2">
        <v>5382430</v>
      </c>
      <c r="I4501" s="2">
        <v>5463980</v>
      </c>
      <c r="J4501" s="2">
        <v>5525150</v>
      </c>
      <c r="K4501" s="2">
        <v>5606700</v>
      </c>
      <c r="L4501" s="2">
        <v>5667860</v>
      </c>
      <c r="M4501" s="2">
        <v>5749420</v>
      </c>
      <c r="N4501" s="2">
        <v>5810580</v>
      </c>
      <c r="O4501" s="2">
        <v>5851360</v>
      </c>
      <c r="P4501" s="2">
        <v>5912520</v>
      </c>
      <c r="Q4501" s="2">
        <v>5973680</v>
      </c>
      <c r="R4501" s="2">
        <v>6055240</v>
      </c>
      <c r="S4501" s="2">
        <v>6116400</v>
      </c>
      <c r="T4501" s="2">
        <v>6197950</v>
      </c>
      <c r="U4501" s="2">
        <v>6259120</v>
      </c>
      <c r="V4501" s="2">
        <v>6299890</v>
      </c>
      <c r="W4501" s="2">
        <v>6340670</v>
      </c>
      <c r="X4501" s="2">
        <v>6381440</v>
      </c>
      <c r="Y4501" s="2">
        <v>6401830</v>
      </c>
      <c r="Z4501" s="2">
        <v>6483380</v>
      </c>
      <c r="AA4501" s="2">
        <v>6585320</v>
      </c>
      <c r="AB4501" s="2">
        <v>6666880</v>
      </c>
      <c r="AC4501" s="2">
        <v>6728040</v>
      </c>
    </row>
    <row r="4502" spans="1:29">
      <c r="A4502" t="s">
        <v>14952</v>
      </c>
      <c r="B4502" t="s">
        <v>19</v>
      </c>
      <c r="C4502">
        <v>382925</v>
      </c>
      <c r="D4502">
        <v>390150</v>
      </c>
      <c r="E4502">
        <v>385815</v>
      </c>
      <c r="F4502">
        <v>384370</v>
      </c>
      <c r="G4502">
        <v>381480</v>
      </c>
      <c r="H4502">
        <v>381480</v>
      </c>
      <c r="I4502">
        <v>387260</v>
      </c>
      <c r="J4502">
        <v>391595</v>
      </c>
      <c r="K4502">
        <v>397375</v>
      </c>
      <c r="L4502">
        <v>401710</v>
      </c>
      <c r="M4502">
        <v>407490</v>
      </c>
      <c r="N4502">
        <v>411825</v>
      </c>
      <c r="O4502">
        <v>414715</v>
      </c>
      <c r="P4502">
        <v>419050</v>
      </c>
      <c r="Q4502">
        <v>423385</v>
      </c>
      <c r="R4502">
        <v>429165</v>
      </c>
      <c r="S4502">
        <v>433500</v>
      </c>
      <c r="T4502">
        <v>439280</v>
      </c>
      <c r="U4502">
        <v>443615</v>
      </c>
      <c r="V4502">
        <v>446505</v>
      </c>
      <c r="W4502">
        <v>449395</v>
      </c>
      <c r="X4502">
        <v>452285</v>
      </c>
      <c r="Y4502">
        <v>453730</v>
      </c>
      <c r="Z4502">
        <v>459510</v>
      </c>
      <c r="AA4502">
        <v>466735</v>
      </c>
      <c r="AB4502">
        <v>472515</v>
      </c>
      <c r="AC4502">
        <v>476850</v>
      </c>
    </row>
    <row r="4503" spans="1:29">
      <c r="A4503" t="s">
        <v>14953</v>
      </c>
      <c r="B4503" t="s">
        <v>19</v>
      </c>
      <c r="C4503">
        <v>343440</v>
      </c>
      <c r="D4503">
        <v>349920</v>
      </c>
      <c r="E4503">
        <v>346032</v>
      </c>
      <c r="F4503">
        <v>344736</v>
      </c>
      <c r="G4503">
        <v>342144</v>
      </c>
      <c r="H4503">
        <v>342144</v>
      </c>
      <c r="I4503">
        <v>347328</v>
      </c>
      <c r="J4503">
        <v>351216</v>
      </c>
      <c r="K4503">
        <v>356400</v>
      </c>
      <c r="L4503">
        <v>360288</v>
      </c>
      <c r="M4503">
        <v>365472</v>
      </c>
      <c r="N4503">
        <v>369360</v>
      </c>
      <c r="O4503">
        <v>371952</v>
      </c>
      <c r="P4503">
        <v>375840</v>
      </c>
      <c r="Q4503">
        <v>379728</v>
      </c>
      <c r="R4503">
        <v>384912</v>
      </c>
      <c r="S4503">
        <v>388800</v>
      </c>
      <c r="T4503">
        <v>393984</v>
      </c>
      <c r="U4503">
        <v>397872</v>
      </c>
      <c r="V4503">
        <v>400464</v>
      </c>
      <c r="W4503">
        <v>403056</v>
      </c>
      <c r="X4503">
        <v>405648</v>
      </c>
      <c r="Y4503">
        <v>406944</v>
      </c>
      <c r="Z4503">
        <v>412128</v>
      </c>
      <c r="AA4503">
        <v>418608</v>
      </c>
      <c r="AB4503">
        <v>423792</v>
      </c>
      <c r="AC4503">
        <v>427680</v>
      </c>
    </row>
    <row r="4504" spans="1:29">
      <c r="A4504" t="s">
        <v>14954</v>
      </c>
      <c r="B4504" t="s">
        <v>19</v>
      </c>
      <c r="C4504">
        <v>890930</v>
      </c>
      <c r="D4504">
        <v>907740</v>
      </c>
      <c r="E4504">
        <v>897654</v>
      </c>
      <c r="F4504">
        <v>894292</v>
      </c>
      <c r="G4504">
        <v>887568</v>
      </c>
      <c r="H4504">
        <v>887568</v>
      </c>
      <c r="I4504">
        <v>901016</v>
      </c>
      <c r="J4504">
        <v>911102</v>
      </c>
      <c r="K4504">
        <v>924550</v>
      </c>
      <c r="L4504">
        <v>934636</v>
      </c>
      <c r="M4504">
        <v>948084</v>
      </c>
      <c r="N4504">
        <v>958170</v>
      </c>
      <c r="O4504">
        <v>964894</v>
      </c>
      <c r="P4504">
        <v>974980</v>
      </c>
      <c r="Q4504">
        <v>985066</v>
      </c>
      <c r="R4504">
        <v>998514</v>
      </c>
      <c r="S4504" s="2">
        <v>1008600</v>
      </c>
      <c r="T4504" s="2">
        <v>1022050</v>
      </c>
      <c r="U4504" s="2">
        <v>1032130</v>
      </c>
      <c r="V4504" s="2">
        <v>1038860</v>
      </c>
      <c r="W4504" s="2">
        <v>1045580</v>
      </c>
      <c r="X4504" s="2">
        <v>1052310</v>
      </c>
      <c r="Y4504" s="2">
        <v>1055670</v>
      </c>
      <c r="Z4504" s="2">
        <v>1069120</v>
      </c>
      <c r="AA4504" s="2">
        <v>1085930</v>
      </c>
      <c r="AB4504" s="2">
        <v>1099370</v>
      </c>
      <c r="AC4504" s="2">
        <v>1109460</v>
      </c>
    </row>
    <row r="4505" spans="1:29">
      <c r="A4505" t="s">
        <v>14955</v>
      </c>
      <c r="B4505" t="s">
        <v>19</v>
      </c>
      <c r="C4505">
        <v>89835</v>
      </c>
      <c r="D4505">
        <v>91530</v>
      </c>
      <c r="E4505">
        <v>90513</v>
      </c>
      <c r="F4505">
        <v>90174</v>
      </c>
      <c r="G4505">
        <v>89496</v>
      </c>
      <c r="H4505">
        <v>89496</v>
      </c>
      <c r="I4505">
        <v>90852</v>
      </c>
      <c r="J4505">
        <v>91869</v>
      </c>
      <c r="K4505">
        <v>93225</v>
      </c>
      <c r="L4505">
        <v>94242</v>
      </c>
      <c r="M4505">
        <v>95598</v>
      </c>
      <c r="N4505">
        <v>96615</v>
      </c>
      <c r="O4505">
        <v>97293</v>
      </c>
      <c r="P4505">
        <v>98310</v>
      </c>
      <c r="Q4505">
        <v>99327</v>
      </c>
      <c r="R4505">
        <v>100683</v>
      </c>
      <c r="S4505">
        <v>101700</v>
      </c>
      <c r="T4505">
        <v>103056</v>
      </c>
      <c r="U4505">
        <v>104073</v>
      </c>
      <c r="V4505">
        <v>104751</v>
      </c>
      <c r="W4505">
        <v>105429</v>
      </c>
      <c r="X4505">
        <v>106107</v>
      </c>
      <c r="Y4505">
        <v>106446</v>
      </c>
      <c r="Z4505">
        <v>107802</v>
      </c>
      <c r="AA4505">
        <v>109497</v>
      </c>
      <c r="AB4505">
        <v>110853</v>
      </c>
      <c r="AC4505">
        <v>111870</v>
      </c>
    </row>
    <row r="4506" spans="1:29">
      <c r="A4506" t="s">
        <v>14956</v>
      </c>
      <c r="B4506" t="s">
        <v>19</v>
      </c>
      <c r="C4506">
        <v>59095</v>
      </c>
      <c r="D4506">
        <v>60210</v>
      </c>
      <c r="E4506">
        <v>59541</v>
      </c>
      <c r="F4506">
        <v>59318</v>
      </c>
      <c r="G4506">
        <v>58872</v>
      </c>
      <c r="H4506">
        <v>58872</v>
      </c>
      <c r="I4506">
        <v>59764</v>
      </c>
      <c r="J4506">
        <v>60433</v>
      </c>
      <c r="K4506">
        <v>61325</v>
      </c>
      <c r="L4506">
        <v>61994</v>
      </c>
      <c r="M4506">
        <v>62886</v>
      </c>
      <c r="N4506">
        <v>63555</v>
      </c>
      <c r="O4506">
        <v>64001</v>
      </c>
      <c r="P4506">
        <v>64670</v>
      </c>
      <c r="Q4506">
        <v>65339</v>
      </c>
      <c r="R4506">
        <v>66231</v>
      </c>
      <c r="S4506">
        <v>66900</v>
      </c>
      <c r="T4506">
        <v>67792</v>
      </c>
      <c r="U4506">
        <v>68461</v>
      </c>
      <c r="V4506">
        <v>68907</v>
      </c>
      <c r="W4506">
        <v>69353</v>
      </c>
      <c r="X4506">
        <v>69799</v>
      </c>
      <c r="Y4506">
        <v>70022</v>
      </c>
      <c r="Z4506">
        <v>70914</v>
      </c>
      <c r="AA4506">
        <v>72029</v>
      </c>
      <c r="AB4506">
        <v>72921</v>
      </c>
      <c r="AC4506">
        <v>73590</v>
      </c>
    </row>
    <row r="4507" spans="1:29">
      <c r="A4507" t="s">
        <v>14957</v>
      </c>
      <c r="B4507" t="s">
        <v>19</v>
      </c>
      <c r="C4507">
        <v>552525</v>
      </c>
      <c r="D4507">
        <v>562950</v>
      </c>
      <c r="E4507">
        <v>556695</v>
      </c>
      <c r="F4507">
        <v>554610</v>
      </c>
      <c r="G4507">
        <v>550440</v>
      </c>
      <c r="H4507">
        <v>550440</v>
      </c>
      <c r="I4507">
        <v>558780</v>
      </c>
      <c r="J4507">
        <v>565035</v>
      </c>
      <c r="K4507">
        <v>573375</v>
      </c>
      <c r="L4507">
        <v>579630</v>
      </c>
      <c r="M4507">
        <v>587970</v>
      </c>
      <c r="N4507">
        <v>594225</v>
      </c>
      <c r="O4507">
        <v>598395</v>
      </c>
      <c r="P4507">
        <v>604650</v>
      </c>
      <c r="Q4507">
        <v>610905</v>
      </c>
      <c r="R4507">
        <v>619245</v>
      </c>
      <c r="S4507">
        <v>625500</v>
      </c>
      <c r="T4507">
        <v>633840</v>
      </c>
      <c r="U4507">
        <v>640095</v>
      </c>
      <c r="V4507">
        <v>644265</v>
      </c>
      <c r="W4507">
        <v>648435</v>
      </c>
      <c r="X4507">
        <v>652605</v>
      </c>
      <c r="Y4507">
        <v>654690</v>
      </c>
      <c r="Z4507">
        <v>663030</v>
      </c>
      <c r="AA4507">
        <v>673455</v>
      </c>
      <c r="AB4507">
        <v>681795</v>
      </c>
      <c r="AC4507">
        <v>688050</v>
      </c>
    </row>
    <row r="4508" spans="1:29">
      <c r="A4508" t="s">
        <v>14958</v>
      </c>
      <c r="B4508" t="s">
        <v>19</v>
      </c>
      <c r="C4508">
        <v>175165</v>
      </c>
      <c r="D4508">
        <v>178470</v>
      </c>
      <c r="E4508">
        <v>176487</v>
      </c>
      <c r="F4508">
        <v>175826</v>
      </c>
      <c r="G4508">
        <v>174504</v>
      </c>
      <c r="H4508">
        <v>174504</v>
      </c>
      <c r="I4508">
        <v>177148</v>
      </c>
      <c r="J4508">
        <v>179131</v>
      </c>
      <c r="K4508">
        <v>181775</v>
      </c>
      <c r="L4508">
        <v>183758</v>
      </c>
      <c r="M4508">
        <v>186402</v>
      </c>
      <c r="N4508">
        <v>188385</v>
      </c>
      <c r="O4508">
        <v>189707</v>
      </c>
      <c r="P4508">
        <v>191690</v>
      </c>
      <c r="Q4508">
        <v>193673</v>
      </c>
      <c r="R4508">
        <v>196317</v>
      </c>
      <c r="S4508">
        <v>198300</v>
      </c>
      <c r="T4508">
        <v>200944</v>
      </c>
      <c r="U4508">
        <v>202927</v>
      </c>
      <c r="V4508">
        <v>204249</v>
      </c>
      <c r="W4508">
        <v>205571</v>
      </c>
      <c r="X4508">
        <v>206893</v>
      </c>
      <c r="Y4508">
        <v>207554</v>
      </c>
      <c r="Z4508">
        <v>210198</v>
      </c>
      <c r="AA4508">
        <v>213503</v>
      </c>
      <c r="AB4508">
        <v>216147</v>
      </c>
      <c r="AC4508">
        <v>218130</v>
      </c>
    </row>
    <row r="4509" spans="1:29">
      <c r="A4509" t="s">
        <v>14959</v>
      </c>
      <c r="B4509" t="s">
        <v>19</v>
      </c>
      <c r="C4509">
        <v>0</v>
      </c>
      <c r="D4509">
        <v>0</v>
      </c>
      <c r="E4509">
        <v>0</v>
      </c>
      <c r="F4509">
        <v>0</v>
      </c>
      <c r="G4509">
        <v>0</v>
      </c>
      <c r="H4509">
        <v>0</v>
      </c>
      <c r="I4509">
        <v>0</v>
      </c>
      <c r="J4509">
        <v>0</v>
      </c>
      <c r="K4509">
        <v>0</v>
      </c>
      <c r="L4509">
        <v>0</v>
      </c>
      <c r="M4509">
        <v>0</v>
      </c>
      <c r="N4509">
        <v>0</v>
      </c>
      <c r="O4509">
        <v>0</v>
      </c>
      <c r="P4509">
        <v>0</v>
      </c>
      <c r="Q4509">
        <v>0</v>
      </c>
      <c r="R4509">
        <v>0</v>
      </c>
      <c r="S4509">
        <v>0</v>
      </c>
      <c r="T4509">
        <v>0</v>
      </c>
      <c r="U4509">
        <v>0</v>
      </c>
      <c r="V4509">
        <v>0</v>
      </c>
      <c r="W4509">
        <v>0</v>
      </c>
      <c r="X4509">
        <v>0</v>
      </c>
      <c r="Y4509">
        <v>0</v>
      </c>
      <c r="Z4509">
        <v>0</v>
      </c>
      <c r="AA4509">
        <v>0</v>
      </c>
      <c r="AB4509">
        <v>0</v>
      </c>
      <c r="AC4509">
        <v>0</v>
      </c>
    </row>
    <row r="4510" spans="1:29">
      <c r="A4510" t="s">
        <v>14960</v>
      </c>
      <c r="B4510" t="s">
        <v>19</v>
      </c>
      <c r="C4510">
        <v>0</v>
      </c>
      <c r="D4510">
        <v>0</v>
      </c>
      <c r="E4510">
        <v>0</v>
      </c>
      <c r="F4510">
        <v>0</v>
      </c>
      <c r="G4510">
        <v>0</v>
      </c>
      <c r="H4510">
        <v>0</v>
      </c>
      <c r="I4510">
        <v>0</v>
      </c>
      <c r="J4510">
        <v>0</v>
      </c>
      <c r="K4510">
        <v>0</v>
      </c>
      <c r="L4510">
        <v>0</v>
      </c>
      <c r="M4510">
        <v>0</v>
      </c>
      <c r="N4510">
        <v>0</v>
      </c>
      <c r="O4510">
        <v>0</v>
      </c>
      <c r="P4510">
        <v>0</v>
      </c>
      <c r="Q4510">
        <v>0</v>
      </c>
      <c r="R4510">
        <v>0</v>
      </c>
      <c r="S4510">
        <v>0</v>
      </c>
      <c r="T4510">
        <v>0</v>
      </c>
      <c r="U4510">
        <v>0</v>
      </c>
      <c r="V4510">
        <v>0</v>
      </c>
      <c r="W4510">
        <v>0</v>
      </c>
      <c r="X4510">
        <v>0</v>
      </c>
      <c r="Y4510">
        <v>0</v>
      </c>
      <c r="Z4510">
        <v>0</v>
      </c>
      <c r="AA4510">
        <v>0</v>
      </c>
      <c r="AB4510">
        <v>0</v>
      </c>
      <c r="AC4510">
        <v>0</v>
      </c>
    </row>
    <row r="4511" spans="1:29">
      <c r="A4511" t="s">
        <v>14961</v>
      </c>
      <c r="B4511" t="s">
        <v>19</v>
      </c>
      <c r="C4511">
        <v>0</v>
      </c>
      <c r="D4511">
        <v>0</v>
      </c>
      <c r="E4511">
        <v>0</v>
      </c>
      <c r="F4511">
        <v>0</v>
      </c>
      <c r="G4511">
        <v>0</v>
      </c>
      <c r="H4511">
        <v>0</v>
      </c>
      <c r="I4511">
        <v>0</v>
      </c>
      <c r="J4511">
        <v>0</v>
      </c>
      <c r="K4511">
        <v>0</v>
      </c>
      <c r="L4511">
        <v>0</v>
      </c>
      <c r="M4511">
        <v>0</v>
      </c>
      <c r="N4511">
        <v>0</v>
      </c>
      <c r="O4511">
        <v>0</v>
      </c>
      <c r="P4511">
        <v>0</v>
      </c>
      <c r="Q4511">
        <v>0</v>
      </c>
      <c r="R4511">
        <v>0</v>
      </c>
      <c r="S4511">
        <v>0</v>
      </c>
      <c r="T4511">
        <v>0</v>
      </c>
      <c r="U4511">
        <v>0</v>
      </c>
      <c r="V4511">
        <v>0</v>
      </c>
      <c r="W4511">
        <v>0</v>
      </c>
      <c r="X4511">
        <v>0</v>
      </c>
      <c r="Y4511">
        <v>0</v>
      </c>
      <c r="Z4511">
        <v>0</v>
      </c>
      <c r="AA4511">
        <v>0</v>
      </c>
      <c r="AB4511">
        <v>0</v>
      </c>
      <c r="AC4511">
        <v>0</v>
      </c>
    </row>
    <row r="4512" spans="1:29">
      <c r="A4512" t="s">
        <v>14962</v>
      </c>
      <c r="B4512" t="s">
        <v>19</v>
      </c>
      <c r="C4512">
        <v>0</v>
      </c>
      <c r="D4512">
        <v>0</v>
      </c>
      <c r="E4512">
        <v>0</v>
      </c>
      <c r="F4512">
        <v>0</v>
      </c>
      <c r="G4512">
        <v>0</v>
      </c>
      <c r="H4512">
        <v>0</v>
      </c>
      <c r="I4512">
        <v>0</v>
      </c>
      <c r="J4512">
        <v>0</v>
      </c>
      <c r="K4512">
        <v>0</v>
      </c>
      <c r="L4512">
        <v>0</v>
      </c>
      <c r="M4512">
        <v>0</v>
      </c>
      <c r="N4512">
        <v>0</v>
      </c>
      <c r="O4512">
        <v>0</v>
      </c>
      <c r="P4512">
        <v>0</v>
      </c>
      <c r="Q4512">
        <v>0</v>
      </c>
      <c r="R4512">
        <v>0</v>
      </c>
      <c r="S4512">
        <v>0</v>
      </c>
      <c r="T4512">
        <v>0</v>
      </c>
      <c r="U4512">
        <v>0</v>
      </c>
      <c r="V4512">
        <v>0</v>
      </c>
      <c r="W4512">
        <v>0</v>
      </c>
      <c r="X4512">
        <v>0</v>
      </c>
      <c r="Y4512">
        <v>0</v>
      </c>
      <c r="Z4512">
        <v>0</v>
      </c>
      <c r="AA4512">
        <v>0</v>
      </c>
      <c r="AB4512">
        <v>0</v>
      </c>
      <c r="AC4512">
        <v>0</v>
      </c>
    </row>
    <row r="4513" spans="1:32">
      <c r="A4513" t="s">
        <v>14963</v>
      </c>
      <c r="B4513" t="s">
        <v>19</v>
      </c>
      <c r="C4513">
        <v>0</v>
      </c>
      <c r="D4513">
        <v>0</v>
      </c>
      <c r="E4513">
        <v>0</v>
      </c>
      <c r="F4513">
        <v>0</v>
      </c>
      <c r="G4513">
        <v>0</v>
      </c>
      <c r="H4513">
        <v>0</v>
      </c>
      <c r="I4513">
        <v>0</v>
      </c>
      <c r="J4513">
        <v>0</v>
      </c>
      <c r="K4513">
        <v>0</v>
      </c>
      <c r="L4513">
        <v>0</v>
      </c>
      <c r="M4513">
        <v>0</v>
      </c>
      <c r="N4513">
        <v>0</v>
      </c>
      <c r="O4513">
        <v>0</v>
      </c>
      <c r="P4513">
        <v>0</v>
      </c>
      <c r="Q4513">
        <v>0</v>
      </c>
      <c r="R4513">
        <v>0</v>
      </c>
      <c r="S4513">
        <v>0</v>
      </c>
      <c r="T4513">
        <v>0</v>
      </c>
      <c r="U4513">
        <v>0</v>
      </c>
      <c r="V4513">
        <v>0</v>
      </c>
      <c r="W4513">
        <v>0</v>
      </c>
      <c r="X4513">
        <v>0</v>
      </c>
      <c r="Y4513">
        <v>0</v>
      </c>
      <c r="Z4513">
        <v>0</v>
      </c>
      <c r="AA4513">
        <v>0</v>
      </c>
      <c r="AB4513">
        <v>0</v>
      </c>
      <c r="AC4513">
        <v>0</v>
      </c>
    </row>
    <row r="4514" spans="1:32">
      <c r="A4514" t="s">
        <v>14964</v>
      </c>
      <c r="B4514" t="s">
        <v>19</v>
      </c>
      <c r="C4514">
        <v>0</v>
      </c>
      <c r="D4514">
        <v>0</v>
      </c>
      <c r="E4514">
        <v>0</v>
      </c>
      <c r="F4514">
        <v>0</v>
      </c>
      <c r="G4514">
        <v>0</v>
      </c>
      <c r="H4514">
        <v>0</v>
      </c>
      <c r="I4514">
        <v>0</v>
      </c>
      <c r="J4514">
        <v>0</v>
      </c>
      <c r="K4514">
        <v>0</v>
      </c>
      <c r="L4514">
        <v>0</v>
      </c>
      <c r="M4514">
        <v>0</v>
      </c>
      <c r="N4514">
        <v>0</v>
      </c>
      <c r="O4514">
        <v>0</v>
      </c>
      <c r="P4514">
        <v>0</v>
      </c>
      <c r="Q4514">
        <v>0</v>
      </c>
      <c r="R4514">
        <v>0</v>
      </c>
      <c r="S4514">
        <v>0</v>
      </c>
      <c r="T4514">
        <v>0</v>
      </c>
      <c r="U4514">
        <v>0</v>
      </c>
      <c r="V4514">
        <v>0</v>
      </c>
      <c r="W4514">
        <v>0</v>
      </c>
      <c r="X4514">
        <v>0</v>
      </c>
      <c r="Y4514">
        <v>0</v>
      </c>
      <c r="Z4514">
        <v>0</v>
      </c>
      <c r="AA4514">
        <v>0</v>
      </c>
      <c r="AB4514">
        <v>0</v>
      </c>
      <c r="AC4514">
        <v>0</v>
      </c>
    </row>
    <row r="4515" spans="1:32">
      <c r="A4515" t="s">
        <v>14965</v>
      </c>
      <c r="B4515" t="s">
        <v>19</v>
      </c>
      <c r="C4515">
        <v>0</v>
      </c>
      <c r="D4515">
        <v>0</v>
      </c>
      <c r="E4515">
        <v>0</v>
      </c>
      <c r="F4515">
        <v>0</v>
      </c>
      <c r="G4515">
        <v>0</v>
      </c>
      <c r="H4515">
        <v>0</v>
      </c>
      <c r="I4515">
        <v>0</v>
      </c>
      <c r="J4515">
        <v>0</v>
      </c>
      <c r="K4515">
        <v>0</v>
      </c>
      <c r="L4515">
        <v>0</v>
      </c>
      <c r="M4515">
        <v>0</v>
      </c>
      <c r="N4515">
        <v>0</v>
      </c>
      <c r="O4515">
        <v>0</v>
      </c>
      <c r="P4515">
        <v>0</v>
      </c>
      <c r="Q4515">
        <v>0</v>
      </c>
      <c r="R4515">
        <v>0</v>
      </c>
      <c r="S4515">
        <v>0</v>
      </c>
      <c r="T4515">
        <v>0</v>
      </c>
      <c r="U4515">
        <v>0</v>
      </c>
      <c r="V4515">
        <v>0</v>
      </c>
      <c r="W4515">
        <v>0</v>
      </c>
      <c r="X4515">
        <v>0</v>
      </c>
      <c r="Y4515">
        <v>0</v>
      </c>
      <c r="Z4515">
        <v>0</v>
      </c>
      <c r="AA4515">
        <v>0</v>
      </c>
      <c r="AB4515">
        <v>0</v>
      </c>
      <c r="AC4515">
        <v>0</v>
      </c>
    </row>
    <row r="4516" spans="1:32">
      <c r="A4516" t="s">
        <v>14966</v>
      </c>
      <c r="B4516" t="s">
        <v>19</v>
      </c>
      <c r="C4516">
        <v>0</v>
      </c>
      <c r="D4516">
        <v>0</v>
      </c>
      <c r="E4516">
        <v>0</v>
      </c>
      <c r="F4516">
        <v>0</v>
      </c>
      <c r="G4516">
        <v>0</v>
      </c>
      <c r="H4516">
        <v>0</v>
      </c>
      <c r="I4516">
        <v>0</v>
      </c>
      <c r="J4516">
        <v>0</v>
      </c>
      <c r="K4516">
        <v>0</v>
      </c>
      <c r="L4516">
        <v>0</v>
      </c>
      <c r="M4516">
        <v>0</v>
      </c>
      <c r="N4516">
        <v>0</v>
      </c>
      <c r="O4516">
        <v>0</v>
      </c>
      <c r="P4516">
        <v>0</v>
      </c>
      <c r="Q4516">
        <v>0</v>
      </c>
      <c r="R4516">
        <v>0</v>
      </c>
      <c r="S4516">
        <v>0</v>
      </c>
      <c r="T4516">
        <v>0</v>
      </c>
      <c r="U4516">
        <v>0</v>
      </c>
      <c r="V4516">
        <v>0</v>
      </c>
      <c r="W4516">
        <v>0</v>
      </c>
      <c r="X4516">
        <v>0</v>
      </c>
      <c r="Y4516">
        <v>0</v>
      </c>
      <c r="Z4516">
        <v>0</v>
      </c>
      <c r="AA4516">
        <v>0</v>
      </c>
      <c r="AB4516">
        <v>0</v>
      </c>
      <c r="AC4516">
        <v>0</v>
      </c>
    </row>
    <row r="4517" spans="1:32">
      <c r="A4517" t="s">
        <v>14967</v>
      </c>
      <c r="B4517" t="s">
        <v>19</v>
      </c>
      <c r="C4517">
        <v>0</v>
      </c>
      <c r="D4517">
        <v>0</v>
      </c>
      <c r="E4517">
        <v>0</v>
      </c>
      <c r="F4517">
        <v>0</v>
      </c>
      <c r="G4517">
        <v>0</v>
      </c>
      <c r="H4517">
        <v>0</v>
      </c>
      <c r="I4517">
        <v>0</v>
      </c>
      <c r="J4517">
        <v>0</v>
      </c>
      <c r="K4517">
        <v>0</v>
      </c>
      <c r="L4517">
        <v>0</v>
      </c>
      <c r="M4517">
        <v>0</v>
      </c>
      <c r="N4517">
        <v>0</v>
      </c>
      <c r="O4517">
        <v>0</v>
      </c>
      <c r="P4517">
        <v>0</v>
      </c>
      <c r="Q4517">
        <v>0</v>
      </c>
      <c r="R4517">
        <v>0</v>
      </c>
      <c r="S4517">
        <v>0</v>
      </c>
      <c r="T4517">
        <v>0</v>
      </c>
      <c r="U4517">
        <v>0</v>
      </c>
      <c r="V4517">
        <v>0</v>
      </c>
      <c r="W4517">
        <v>0</v>
      </c>
      <c r="X4517">
        <v>0</v>
      </c>
      <c r="Y4517">
        <v>0</v>
      </c>
      <c r="Z4517">
        <v>0</v>
      </c>
      <c r="AA4517">
        <v>0</v>
      </c>
      <c r="AB4517">
        <v>0</v>
      </c>
      <c r="AC4517">
        <v>0</v>
      </c>
    </row>
    <row r="4518" spans="1:32">
      <c r="A4518" t="s">
        <v>14968</v>
      </c>
      <c r="B4518" t="s">
        <v>19</v>
      </c>
      <c r="C4518">
        <v>0</v>
      </c>
      <c r="D4518">
        <v>0</v>
      </c>
      <c r="E4518">
        <v>0</v>
      </c>
      <c r="F4518">
        <v>0</v>
      </c>
      <c r="G4518">
        <v>0</v>
      </c>
      <c r="H4518">
        <v>0</v>
      </c>
      <c r="I4518">
        <v>0</v>
      </c>
      <c r="J4518">
        <v>0</v>
      </c>
      <c r="K4518">
        <v>0</v>
      </c>
      <c r="L4518">
        <v>0</v>
      </c>
      <c r="M4518">
        <v>0</v>
      </c>
      <c r="N4518">
        <v>0</v>
      </c>
      <c r="O4518">
        <v>0</v>
      </c>
      <c r="P4518">
        <v>0</v>
      </c>
      <c r="Q4518">
        <v>0</v>
      </c>
      <c r="R4518">
        <v>0</v>
      </c>
      <c r="S4518">
        <v>0</v>
      </c>
      <c r="T4518">
        <v>0</v>
      </c>
      <c r="U4518">
        <v>0</v>
      </c>
      <c r="V4518">
        <v>0</v>
      </c>
      <c r="W4518">
        <v>0</v>
      </c>
      <c r="X4518">
        <v>0</v>
      </c>
      <c r="Y4518">
        <v>0</v>
      </c>
      <c r="Z4518">
        <v>0</v>
      </c>
      <c r="AA4518">
        <v>0</v>
      </c>
      <c r="AB4518">
        <v>0</v>
      </c>
      <c r="AC4518">
        <v>0</v>
      </c>
    </row>
    <row r="4519" spans="1:32">
      <c r="A4519" t="s">
        <v>14969</v>
      </c>
      <c r="B4519" t="s">
        <v>19</v>
      </c>
      <c r="C4519">
        <v>0</v>
      </c>
      <c r="D4519">
        <v>0</v>
      </c>
      <c r="E4519">
        <v>0</v>
      </c>
      <c r="F4519">
        <v>0</v>
      </c>
      <c r="G4519">
        <v>0</v>
      </c>
      <c r="H4519">
        <v>0</v>
      </c>
      <c r="I4519">
        <v>0</v>
      </c>
      <c r="J4519">
        <v>0</v>
      </c>
      <c r="K4519">
        <v>0</v>
      </c>
      <c r="L4519">
        <v>0</v>
      </c>
      <c r="M4519">
        <v>0</v>
      </c>
      <c r="N4519">
        <v>0</v>
      </c>
      <c r="O4519">
        <v>0</v>
      </c>
      <c r="P4519">
        <v>0</v>
      </c>
      <c r="Q4519">
        <v>0</v>
      </c>
      <c r="R4519">
        <v>0</v>
      </c>
      <c r="S4519">
        <v>0</v>
      </c>
      <c r="T4519">
        <v>0</v>
      </c>
      <c r="U4519">
        <v>0</v>
      </c>
      <c r="V4519">
        <v>0</v>
      </c>
      <c r="W4519">
        <v>0</v>
      </c>
      <c r="X4519">
        <v>0</v>
      </c>
      <c r="Y4519">
        <v>0</v>
      </c>
      <c r="Z4519">
        <v>0</v>
      </c>
      <c r="AA4519">
        <v>0</v>
      </c>
      <c r="AB4519">
        <v>0</v>
      </c>
      <c r="AC4519">
        <v>0</v>
      </c>
    </row>
    <row r="4520" spans="1:32">
      <c r="A4520" t="s">
        <v>14970</v>
      </c>
      <c r="B4520" t="s">
        <v>19</v>
      </c>
      <c r="C4520">
        <v>0</v>
      </c>
      <c r="D4520">
        <v>0</v>
      </c>
      <c r="E4520">
        <v>0</v>
      </c>
      <c r="F4520">
        <v>0</v>
      </c>
      <c r="G4520">
        <v>0</v>
      </c>
      <c r="H4520">
        <v>0</v>
      </c>
      <c r="I4520">
        <v>0</v>
      </c>
      <c r="J4520">
        <v>0</v>
      </c>
      <c r="K4520">
        <v>0</v>
      </c>
      <c r="L4520">
        <v>0</v>
      </c>
      <c r="M4520">
        <v>0</v>
      </c>
      <c r="N4520">
        <v>0</v>
      </c>
      <c r="O4520">
        <v>0</v>
      </c>
      <c r="P4520">
        <v>0</v>
      </c>
      <c r="Q4520">
        <v>0</v>
      </c>
      <c r="R4520">
        <v>0</v>
      </c>
      <c r="S4520">
        <v>0</v>
      </c>
      <c r="T4520">
        <v>0</v>
      </c>
      <c r="U4520">
        <v>0</v>
      </c>
      <c r="V4520">
        <v>0</v>
      </c>
      <c r="W4520">
        <v>0</v>
      </c>
      <c r="X4520">
        <v>0</v>
      </c>
      <c r="Y4520">
        <v>0</v>
      </c>
      <c r="Z4520">
        <v>0</v>
      </c>
      <c r="AA4520">
        <v>0</v>
      </c>
      <c r="AB4520">
        <v>0</v>
      </c>
      <c r="AC4520">
        <v>0</v>
      </c>
    </row>
    <row r="4521" spans="1:32">
      <c r="A4521" t="s">
        <v>14971</v>
      </c>
      <c r="B4521" t="s">
        <v>19</v>
      </c>
      <c r="C4521">
        <v>0</v>
      </c>
      <c r="D4521">
        <v>0</v>
      </c>
      <c r="E4521">
        <v>0</v>
      </c>
      <c r="F4521">
        <v>0</v>
      </c>
      <c r="G4521">
        <v>0</v>
      </c>
      <c r="H4521">
        <v>0</v>
      </c>
      <c r="I4521">
        <v>0</v>
      </c>
      <c r="J4521">
        <v>0</v>
      </c>
      <c r="K4521">
        <v>0</v>
      </c>
      <c r="L4521">
        <v>0</v>
      </c>
      <c r="M4521">
        <v>0</v>
      </c>
      <c r="N4521">
        <v>0</v>
      </c>
      <c r="O4521">
        <v>0</v>
      </c>
      <c r="P4521">
        <v>0</v>
      </c>
      <c r="Q4521">
        <v>0</v>
      </c>
      <c r="R4521">
        <v>0</v>
      </c>
      <c r="S4521">
        <v>0</v>
      </c>
      <c r="T4521">
        <v>0</v>
      </c>
      <c r="U4521">
        <v>0</v>
      </c>
      <c r="V4521">
        <v>0</v>
      </c>
      <c r="W4521">
        <v>0</v>
      </c>
      <c r="X4521">
        <v>0</v>
      </c>
      <c r="Y4521">
        <v>0</v>
      </c>
      <c r="Z4521">
        <v>0</v>
      </c>
      <c r="AA4521">
        <v>0</v>
      </c>
      <c r="AB4521">
        <v>0</v>
      </c>
      <c r="AC4521">
        <v>0</v>
      </c>
    </row>
    <row r="4522" spans="1:32">
      <c r="A4522" t="s">
        <v>14972</v>
      </c>
      <c r="B4522" t="s">
        <v>19</v>
      </c>
      <c r="C4522">
        <v>0</v>
      </c>
      <c r="D4522">
        <v>0</v>
      </c>
      <c r="E4522">
        <v>0</v>
      </c>
      <c r="F4522">
        <v>0</v>
      </c>
      <c r="G4522">
        <v>0</v>
      </c>
      <c r="H4522">
        <v>0</v>
      </c>
      <c r="I4522">
        <v>0</v>
      </c>
      <c r="J4522">
        <v>0</v>
      </c>
      <c r="K4522">
        <v>0</v>
      </c>
      <c r="L4522">
        <v>0</v>
      </c>
      <c r="M4522">
        <v>0</v>
      </c>
      <c r="N4522">
        <v>0</v>
      </c>
      <c r="O4522">
        <v>0</v>
      </c>
      <c r="P4522">
        <v>0</v>
      </c>
      <c r="Q4522">
        <v>0</v>
      </c>
      <c r="R4522">
        <v>0</v>
      </c>
      <c r="S4522">
        <v>0</v>
      </c>
      <c r="T4522">
        <v>0</v>
      </c>
      <c r="U4522">
        <v>0</v>
      </c>
      <c r="V4522">
        <v>0</v>
      </c>
      <c r="W4522">
        <v>0</v>
      </c>
      <c r="X4522">
        <v>0</v>
      </c>
      <c r="Y4522">
        <v>0</v>
      </c>
      <c r="Z4522">
        <v>0</v>
      </c>
      <c r="AA4522">
        <v>0</v>
      </c>
      <c r="AB4522">
        <v>0</v>
      </c>
      <c r="AC4522">
        <v>0</v>
      </c>
    </row>
    <row r="4523" spans="1:32">
      <c r="A4523" t="s">
        <v>14973</v>
      </c>
      <c r="B4523" t="s">
        <v>19</v>
      </c>
      <c r="C4523">
        <v>0</v>
      </c>
      <c r="D4523">
        <v>0</v>
      </c>
      <c r="E4523">
        <v>0</v>
      </c>
      <c r="F4523">
        <v>0</v>
      </c>
      <c r="G4523">
        <v>0</v>
      </c>
      <c r="H4523">
        <v>0</v>
      </c>
      <c r="I4523">
        <v>0</v>
      </c>
      <c r="J4523">
        <v>0</v>
      </c>
      <c r="K4523">
        <v>0</v>
      </c>
      <c r="L4523">
        <v>0</v>
      </c>
      <c r="M4523">
        <v>0</v>
      </c>
      <c r="N4523">
        <v>0</v>
      </c>
      <c r="O4523">
        <v>0</v>
      </c>
      <c r="P4523">
        <v>0</v>
      </c>
      <c r="Q4523">
        <v>0</v>
      </c>
      <c r="R4523">
        <v>0</v>
      </c>
      <c r="S4523">
        <v>0</v>
      </c>
      <c r="T4523">
        <v>0</v>
      </c>
      <c r="U4523">
        <v>0</v>
      </c>
      <c r="V4523">
        <v>0</v>
      </c>
      <c r="W4523">
        <v>0</v>
      </c>
      <c r="X4523">
        <v>0</v>
      </c>
      <c r="Y4523">
        <v>0</v>
      </c>
      <c r="Z4523">
        <v>0</v>
      </c>
      <c r="AA4523">
        <v>0</v>
      </c>
      <c r="AB4523">
        <v>0</v>
      </c>
      <c r="AC4523">
        <v>0</v>
      </c>
    </row>
    <row r="4524" spans="1:32">
      <c r="A4524" t="s">
        <v>14974</v>
      </c>
      <c r="B4524" t="s">
        <v>19</v>
      </c>
      <c r="C4524">
        <v>0</v>
      </c>
      <c r="D4524">
        <v>0</v>
      </c>
      <c r="E4524">
        <v>0</v>
      </c>
      <c r="F4524">
        <v>0</v>
      </c>
      <c r="G4524">
        <v>0</v>
      </c>
      <c r="H4524">
        <v>0</v>
      </c>
      <c r="I4524">
        <v>0</v>
      </c>
      <c r="J4524">
        <v>0</v>
      </c>
      <c r="K4524">
        <v>0</v>
      </c>
      <c r="L4524">
        <v>0</v>
      </c>
      <c r="M4524">
        <v>0</v>
      </c>
      <c r="N4524">
        <v>0</v>
      </c>
      <c r="O4524">
        <v>0</v>
      </c>
      <c r="P4524">
        <v>0</v>
      </c>
      <c r="Q4524">
        <v>0</v>
      </c>
      <c r="R4524">
        <v>0</v>
      </c>
      <c r="S4524">
        <v>0</v>
      </c>
      <c r="T4524">
        <v>0</v>
      </c>
      <c r="U4524">
        <v>0</v>
      </c>
      <c r="V4524">
        <v>0</v>
      </c>
      <c r="W4524">
        <v>0</v>
      </c>
      <c r="X4524">
        <v>0</v>
      </c>
      <c r="Y4524">
        <v>0</v>
      </c>
      <c r="Z4524">
        <v>0</v>
      </c>
      <c r="AA4524">
        <v>0</v>
      </c>
      <c r="AB4524">
        <v>0</v>
      </c>
      <c r="AC4524">
        <v>0</v>
      </c>
    </row>
    <row r="4525" spans="1:32">
      <c r="A4525" t="s">
        <v>14975</v>
      </c>
      <c r="B4525" t="s">
        <v>19</v>
      </c>
      <c r="C4525">
        <v>0</v>
      </c>
      <c r="D4525">
        <v>0</v>
      </c>
      <c r="E4525">
        <v>0</v>
      </c>
      <c r="F4525">
        <v>0</v>
      </c>
      <c r="G4525">
        <v>0</v>
      </c>
      <c r="H4525">
        <v>0</v>
      </c>
      <c r="I4525">
        <v>0</v>
      </c>
      <c r="J4525">
        <v>0</v>
      </c>
      <c r="K4525">
        <v>0</v>
      </c>
      <c r="L4525">
        <v>0</v>
      </c>
      <c r="M4525">
        <v>0</v>
      </c>
      <c r="N4525">
        <v>0</v>
      </c>
      <c r="O4525">
        <v>0</v>
      </c>
      <c r="P4525">
        <v>0</v>
      </c>
      <c r="Q4525">
        <v>0</v>
      </c>
      <c r="R4525">
        <v>0</v>
      </c>
      <c r="S4525">
        <v>0</v>
      </c>
      <c r="T4525">
        <v>0</v>
      </c>
      <c r="U4525">
        <v>0</v>
      </c>
      <c r="V4525">
        <v>0</v>
      </c>
      <c r="W4525">
        <v>0</v>
      </c>
      <c r="X4525">
        <v>0</v>
      </c>
      <c r="Y4525">
        <v>0</v>
      </c>
      <c r="Z4525">
        <v>0</v>
      </c>
      <c r="AA4525">
        <v>0</v>
      </c>
      <c r="AB4525">
        <v>0</v>
      </c>
      <c r="AC4525">
        <v>0</v>
      </c>
    </row>
    <row r="4526" spans="1:32">
      <c r="A4526" t="s">
        <v>14976</v>
      </c>
      <c r="B4526" t="s">
        <v>19</v>
      </c>
      <c r="C4526">
        <v>0</v>
      </c>
      <c r="D4526">
        <v>0</v>
      </c>
      <c r="E4526">
        <v>0</v>
      </c>
      <c r="F4526">
        <v>0</v>
      </c>
      <c r="G4526">
        <v>0</v>
      </c>
      <c r="H4526">
        <v>0</v>
      </c>
      <c r="I4526">
        <v>0</v>
      </c>
      <c r="J4526">
        <v>0</v>
      </c>
      <c r="K4526">
        <v>0</v>
      </c>
      <c r="L4526">
        <v>0</v>
      </c>
      <c r="M4526">
        <v>0</v>
      </c>
      <c r="N4526">
        <v>0</v>
      </c>
      <c r="O4526">
        <v>0</v>
      </c>
      <c r="P4526">
        <v>0</v>
      </c>
      <c r="Q4526">
        <v>0</v>
      </c>
      <c r="R4526">
        <v>0</v>
      </c>
      <c r="S4526">
        <v>0</v>
      </c>
      <c r="T4526">
        <v>0</v>
      </c>
      <c r="U4526">
        <v>0</v>
      </c>
      <c r="V4526">
        <v>0</v>
      </c>
      <c r="W4526">
        <v>0</v>
      </c>
      <c r="X4526">
        <v>0</v>
      </c>
      <c r="Y4526">
        <v>0</v>
      </c>
      <c r="Z4526">
        <v>0</v>
      </c>
      <c r="AA4526">
        <v>0</v>
      </c>
      <c r="AB4526">
        <v>0</v>
      </c>
      <c r="AC4526">
        <v>0</v>
      </c>
      <c r="AD4526" s="2"/>
      <c r="AE4526" s="2"/>
      <c r="AF4526" s="2"/>
    </row>
    <row r="4527" spans="1:32">
      <c r="A4527" t="s">
        <v>14977</v>
      </c>
      <c r="B4527" t="s">
        <v>19</v>
      </c>
      <c r="C4527">
        <v>0</v>
      </c>
      <c r="D4527">
        <v>0</v>
      </c>
      <c r="E4527">
        <v>0</v>
      </c>
      <c r="F4527">
        <v>0</v>
      </c>
      <c r="G4527">
        <v>0</v>
      </c>
      <c r="H4527">
        <v>0</v>
      </c>
      <c r="I4527">
        <v>0</v>
      </c>
      <c r="J4527">
        <v>0</v>
      </c>
      <c r="K4527">
        <v>0</v>
      </c>
      <c r="L4527">
        <v>0</v>
      </c>
      <c r="M4527">
        <v>0</v>
      </c>
      <c r="N4527">
        <v>0</v>
      </c>
      <c r="O4527">
        <v>0</v>
      </c>
      <c r="P4527">
        <v>0</v>
      </c>
      <c r="Q4527">
        <v>0</v>
      </c>
      <c r="R4527">
        <v>0</v>
      </c>
      <c r="S4527">
        <v>0</v>
      </c>
      <c r="T4527">
        <v>0</v>
      </c>
      <c r="U4527">
        <v>0</v>
      </c>
      <c r="V4527">
        <v>0</v>
      </c>
      <c r="W4527">
        <v>0</v>
      </c>
      <c r="X4527">
        <v>0</v>
      </c>
      <c r="Y4527">
        <v>0</v>
      </c>
      <c r="Z4527">
        <v>0</v>
      </c>
      <c r="AA4527">
        <v>0</v>
      </c>
      <c r="AB4527">
        <v>0</v>
      </c>
      <c r="AC4527">
        <v>0</v>
      </c>
      <c r="AD4527" s="2"/>
      <c r="AE4527" s="2"/>
      <c r="AF4527" s="2"/>
    </row>
    <row r="4528" spans="1:32">
      <c r="A4528" t="s">
        <v>14978</v>
      </c>
      <c r="B4528" t="s">
        <v>19</v>
      </c>
      <c r="C4528">
        <v>0</v>
      </c>
      <c r="D4528">
        <v>0</v>
      </c>
      <c r="E4528">
        <v>0</v>
      </c>
      <c r="F4528">
        <v>0</v>
      </c>
      <c r="G4528">
        <v>0</v>
      </c>
      <c r="H4528">
        <v>0</v>
      </c>
      <c r="I4528">
        <v>0</v>
      </c>
      <c r="J4528">
        <v>0</v>
      </c>
      <c r="K4528">
        <v>0</v>
      </c>
      <c r="L4528">
        <v>0</v>
      </c>
      <c r="M4528">
        <v>0</v>
      </c>
      <c r="N4528">
        <v>0</v>
      </c>
      <c r="O4528">
        <v>0</v>
      </c>
      <c r="P4528">
        <v>0</v>
      </c>
      <c r="Q4528">
        <v>0</v>
      </c>
      <c r="R4528">
        <v>0</v>
      </c>
      <c r="S4528">
        <v>0</v>
      </c>
      <c r="T4528">
        <v>0</v>
      </c>
      <c r="U4528">
        <v>0</v>
      </c>
      <c r="V4528">
        <v>0</v>
      </c>
      <c r="W4528">
        <v>0</v>
      </c>
      <c r="X4528">
        <v>0</v>
      </c>
      <c r="Y4528">
        <v>0</v>
      </c>
      <c r="Z4528">
        <v>0</v>
      </c>
      <c r="AA4528">
        <v>0</v>
      </c>
      <c r="AB4528">
        <v>0</v>
      </c>
      <c r="AC4528">
        <v>0</v>
      </c>
      <c r="AD4528" s="2"/>
      <c r="AE4528" s="2"/>
      <c r="AF4528" s="2"/>
    </row>
    <row r="4529" spans="1:32">
      <c r="A4529" t="s">
        <v>14979</v>
      </c>
      <c r="B4529" t="s">
        <v>19</v>
      </c>
      <c r="C4529">
        <v>0</v>
      </c>
      <c r="D4529">
        <v>0</v>
      </c>
      <c r="E4529">
        <v>0</v>
      </c>
      <c r="F4529">
        <v>0</v>
      </c>
      <c r="G4529">
        <v>0</v>
      </c>
      <c r="H4529">
        <v>0</v>
      </c>
      <c r="I4529">
        <v>0</v>
      </c>
      <c r="J4529">
        <v>0</v>
      </c>
      <c r="K4529">
        <v>0</v>
      </c>
      <c r="L4529">
        <v>0</v>
      </c>
      <c r="M4529">
        <v>0</v>
      </c>
      <c r="N4529">
        <v>0</v>
      </c>
      <c r="O4529">
        <v>0</v>
      </c>
      <c r="P4529">
        <v>0</v>
      </c>
      <c r="Q4529">
        <v>0</v>
      </c>
      <c r="R4529">
        <v>0</v>
      </c>
      <c r="S4529">
        <v>0</v>
      </c>
      <c r="T4529">
        <v>0</v>
      </c>
      <c r="U4529">
        <v>0</v>
      </c>
      <c r="V4529">
        <v>0</v>
      </c>
      <c r="W4529">
        <v>0</v>
      </c>
      <c r="X4529">
        <v>0</v>
      </c>
      <c r="Y4529">
        <v>0</v>
      </c>
      <c r="Z4529">
        <v>0</v>
      </c>
      <c r="AA4529">
        <v>0</v>
      </c>
      <c r="AB4529">
        <v>0</v>
      </c>
      <c r="AC4529">
        <v>0</v>
      </c>
      <c r="AD4529" s="2"/>
      <c r="AE4529" s="2"/>
      <c r="AF4529" s="2"/>
    </row>
    <row r="4530" spans="1:32">
      <c r="A4530" t="s">
        <v>14980</v>
      </c>
      <c r="B4530" t="s">
        <v>19</v>
      </c>
      <c r="C4530">
        <v>0</v>
      </c>
      <c r="D4530">
        <v>0</v>
      </c>
      <c r="E4530">
        <v>0</v>
      </c>
      <c r="F4530">
        <v>0</v>
      </c>
      <c r="G4530">
        <v>0</v>
      </c>
      <c r="H4530">
        <v>0</v>
      </c>
      <c r="I4530">
        <v>0</v>
      </c>
      <c r="J4530">
        <v>0</v>
      </c>
      <c r="K4530">
        <v>0</v>
      </c>
      <c r="L4530">
        <v>0</v>
      </c>
      <c r="M4530">
        <v>0</v>
      </c>
      <c r="N4530">
        <v>0</v>
      </c>
      <c r="O4530">
        <v>0</v>
      </c>
      <c r="P4530">
        <v>0</v>
      </c>
      <c r="Q4530">
        <v>0</v>
      </c>
      <c r="R4530">
        <v>0</v>
      </c>
      <c r="S4530">
        <v>0</v>
      </c>
      <c r="T4530">
        <v>0</v>
      </c>
      <c r="U4530">
        <v>0</v>
      </c>
      <c r="V4530">
        <v>0</v>
      </c>
      <c r="W4530">
        <v>0</v>
      </c>
      <c r="X4530">
        <v>0</v>
      </c>
      <c r="Y4530">
        <v>0</v>
      </c>
      <c r="Z4530">
        <v>0</v>
      </c>
      <c r="AA4530">
        <v>0</v>
      </c>
      <c r="AB4530">
        <v>0</v>
      </c>
      <c r="AC4530">
        <v>0</v>
      </c>
      <c r="AD4530" s="2"/>
      <c r="AE4530" s="2"/>
      <c r="AF4530" s="2"/>
    </row>
    <row r="4531" spans="1:32">
      <c r="A4531" t="s">
        <v>14981</v>
      </c>
      <c r="B4531" t="s">
        <v>19</v>
      </c>
      <c r="C4531">
        <v>0</v>
      </c>
      <c r="D4531">
        <v>0</v>
      </c>
      <c r="E4531">
        <v>0</v>
      </c>
      <c r="F4531">
        <v>0</v>
      </c>
      <c r="G4531">
        <v>0</v>
      </c>
      <c r="H4531">
        <v>0</v>
      </c>
      <c r="I4531">
        <v>0</v>
      </c>
      <c r="J4531">
        <v>0</v>
      </c>
      <c r="K4531">
        <v>0</v>
      </c>
      <c r="L4531">
        <v>0</v>
      </c>
      <c r="M4531">
        <v>0</v>
      </c>
      <c r="N4531">
        <v>0</v>
      </c>
      <c r="O4531">
        <v>0</v>
      </c>
      <c r="P4531">
        <v>0</v>
      </c>
      <c r="Q4531">
        <v>0</v>
      </c>
      <c r="R4531">
        <v>0</v>
      </c>
      <c r="S4531">
        <v>0</v>
      </c>
      <c r="T4531">
        <v>0</v>
      </c>
      <c r="U4531">
        <v>0</v>
      </c>
      <c r="V4531">
        <v>0</v>
      </c>
      <c r="W4531">
        <v>0</v>
      </c>
      <c r="X4531">
        <v>0</v>
      </c>
      <c r="Y4531">
        <v>0</v>
      </c>
      <c r="Z4531">
        <v>0</v>
      </c>
      <c r="AA4531">
        <v>0</v>
      </c>
      <c r="AB4531">
        <v>0</v>
      </c>
      <c r="AC4531">
        <v>0</v>
      </c>
      <c r="AD4531" s="2"/>
      <c r="AE4531" s="2"/>
      <c r="AF4531" s="2"/>
    </row>
    <row r="4532" spans="1:32">
      <c r="A4532" t="s">
        <v>14982</v>
      </c>
      <c r="B4532" t="s">
        <v>19</v>
      </c>
      <c r="C4532">
        <v>0</v>
      </c>
      <c r="D4532">
        <v>0</v>
      </c>
      <c r="E4532">
        <v>0</v>
      </c>
      <c r="F4532">
        <v>0</v>
      </c>
      <c r="G4532">
        <v>0</v>
      </c>
      <c r="H4532">
        <v>0</v>
      </c>
      <c r="I4532">
        <v>0</v>
      </c>
      <c r="J4532">
        <v>0</v>
      </c>
      <c r="K4532">
        <v>0</v>
      </c>
      <c r="L4532">
        <v>0</v>
      </c>
      <c r="M4532">
        <v>0</v>
      </c>
      <c r="N4532">
        <v>0</v>
      </c>
      <c r="O4532">
        <v>0</v>
      </c>
      <c r="P4532">
        <v>0</v>
      </c>
      <c r="Q4532">
        <v>0</v>
      </c>
      <c r="R4532">
        <v>0</v>
      </c>
      <c r="S4532">
        <v>0</v>
      </c>
      <c r="T4532">
        <v>0</v>
      </c>
      <c r="U4532">
        <v>0</v>
      </c>
      <c r="V4532">
        <v>0</v>
      </c>
      <c r="W4532">
        <v>0</v>
      </c>
      <c r="X4532">
        <v>0</v>
      </c>
      <c r="Y4532">
        <v>0</v>
      </c>
      <c r="Z4532">
        <v>0</v>
      </c>
      <c r="AA4532">
        <v>0</v>
      </c>
      <c r="AB4532">
        <v>0</v>
      </c>
      <c r="AC4532">
        <v>0</v>
      </c>
      <c r="AD4532" s="2"/>
      <c r="AE4532" s="2"/>
      <c r="AF4532" s="2"/>
    </row>
    <row r="4533" spans="1:32">
      <c r="A4533" t="s">
        <v>14983</v>
      </c>
      <c r="B4533" t="s">
        <v>19</v>
      </c>
      <c r="C4533">
        <v>0</v>
      </c>
      <c r="D4533">
        <v>0</v>
      </c>
      <c r="E4533">
        <v>0</v>
      </c>
      <c r="F4533">
        <v>0</v>
      </c>
      <c r="G4533">
        <v>0</v>
      </c>
      <c r="H4533">
        <v>0</v>
      </c>
      <c r="I4533">
        <v>0</v>
      </c>
      <c r="J4533">
        <v>0</v>
      </c>
      <c r="K4533">
        <v>0</v>
      </c>
      <c r="L4533">
        <v>0</v>
      </c>
      <c r="M4533">
        <v>0</v>
      </c>
      <c r="N4533">
        <v>0</v>
      </c>
      <c r="O4533">
        <v>0</v>
      </c>
      <c r="P4533">
        <v>0</v>
      </c>
      <c r="Q4533">
        <v>0</v>
      </c>
      <c r="R4533">
        <v>0</v>
      </c>
      <c r="S4533">
        <v>0</v>
      </c>
      <c r="T4533">
        <v>0</v>
      </c>
      <c r="U4533">
        <v>0</v>
      </c>
      <c r="V4533">
        <v>0</v>
      </c>
      <c r="W4533">
        <v>0</v>
      </c>
      <c r="X4533">
        <v>0</v>
      </c>
      <c r="Y4533">
        <v>0</v>
      </c>
      <c r="Z4533">
        <v>0</v>
      </c>
      <c r="AA4533">
        <v>0</v>
      </c>
      <c r="AB4533">
        <v>0</v>
      </c>
      <c r="AC4533">
        <v>0</v>
      </c>
      <c r="AD4533" s="2"/>
      <c r="AE4533" s="2"/>
      <c r="AF4533" s="2"/>
    </row>
    <row r="4534" spans="1:32">
      <c r="A4534" t="s">
        <v>14984</v>
      </c>
      <c r="B4534" t="s">
        <v>19</v>
      </c>
      <c r="C4534" s="2">
        <v>2871780000000</v>
      </c>
      <c r="D4534" s="2">
        <v>2684180000000</v>
      </c>
      <c r="E4534" s="2">
        <v>2508590000000</v>
      </c>
      <c r="F4534" s="2">
        <v>2342000000000</v>
      </c>
      <c r="G4534" s="2">
        <v>2179910000000</v>
      </c>
      <c r="H4534" s="2">
        <v>2022330000000</v>
      </c>
      <c r="I4534" s="2">
        <v>1876000000000</v>
      </c>
      <c r="J4534" s="2">
        <v>1740930000000</v>
      </c>
      <c r="K4534" s="2">
        <v>1608860000000</v>
      </c>
      <c r="L4534" s="2">
        <v>1479040000000</v>
      </c>
      <c r="M4534" s="2">
        <v>1352220000000</v>
      </c>
      <c r="N4534" s="2">
        <v>1229160000000</v>
      </c>
      <c r="O4534" s="2">
        <v>1109090000000</v>
      </c>
      <c r="P4534" s="2">
        <v>989778000000</v>
      </c>
      <c r="Q4534" s="2">
        <v>871965000000</v>
      </c>
      <c r="R4534" s="2">
        <v>875717000000</v>
      </c>
      <c r="S4534" s="2">
        <v>875717000000</v>
      </c>
      <c r="T4534" s="2">
        <v>874216000000</v>
      </c>
      <c r="U4534" s="2">
        <v>871214000000</v>
      </c>
      <c r="V4534" s="2">
        <v>865211000000</v>
      </c>
      <c r="W4534" s="2">
        <v>856206000000</v>
      </c>
      <c r="X4534" s="2">
        <v>853955000000</v>
      </c>
      <c r="Y4534" s="2">
        <v>855456000000</v>
      </c>
      <c r="Z4534" s="2">
        <v>856957000000</v>
      </c>
      <c r="AA4534" s="2">
        <v>859208000000</v>
      </c>
      <c r="AB4534" s="2">
        <v>862210000000</v>
      </c>
      <c r="AC4534" s="2">
        <v>865211000000</v>
      </c>
      <c r="AD4534" s="2"/>
      <c r="AE4534" s="2"/>
      <c r="AF4534" s="2"/>
    </row>
    <row r="4535" spans="1:32">
      <c r="A4535" t="s">
        <v>14985</v>
      </c>
      <c r="B4535" t="s">
        <v>19</v>
      </c>
      <c r="C4535" s="2">
        <v>53310100</v>
      </c>
      <c r="D4535" s="2">
        <v>49827600</v>
      </c>
      <c r="E4535" s="2">
        <v>46568000</v>
      </c>
      <c r="F4535" s="2">
        <v>43475500</v>
      </c>
      <c r="G4535" s="2">
        <v>40466600</v>
      </c>
      <c r="H4535" s="2">
        <v>37541400</v>
      </c>
      <c r="I4535" s="2">
        <v>34825000</v>
      </c>
      <c r="J4535" s="2">
        <v>32317600</v>
      </c>
      <c r="K4535" s="2">
        <v>29865900</v>
      </c>
      <c r="L4535" s="2">
        <v>27456000</v>
      </c>
      <c r="M4535" s="2">
        <v>25101900</v>
      </c>
      <c r="N4535" s="2">
        <v>22817300</v>
      </c>
      <c r="O4535" s="2">
        <v>20588500</v>
      </c>
      <c r="P4535" s="2">
        <v>18373700</v>
      </c>
      <c r="Q4535" s="2">
        <v>16186700</v>
      </c>
      <c r="R4535" s="2">
        <v>16256300</v>
      </c>
      <c r="S4535" s="2">
        <v>16256300</v>
      </c>
      <c r="T4535" s="2">
        <v>16228400</v>
      </c>
      <c r="U4535" s="2">
        <v>16172700</v>
      </c>
      <c r="V4535" s="2">
        <v>16061300</v>
      </c>
      <c r="W4535" s="2">
        <v>15894100</v>
      </c>
      <c r="X4535" s="2">
        <v>15852300</v>
      </c>
      <c r="Y4535" s="2">
        <v>15880200</v>
      </c>
      <c r="Z4535" s="2">
        <v>15908100</v>
      </c>
      <c r="AA4535" s="2">
        <v>15949800</v>
      </c>
      <c r="AB4535" s="2">
        <v>16005600</v>
      </c>
      <c r="AC4535" s="2">
        <v>16061300</v>
      </c>
      <c r="AD4535" s="2"/>
      <c r="AE4535" s="2"/>
      <c r="AF4535" s="2"/>
    </row>
    <row r="4536" spans="1:32">
      <c r="A4536" t="s">
        <v>14986</v>
      </c>
      <c r="B4536" t="s">
        <v>19</v>
      </c>
      <c r="C4536" s="2">
        <v>262724000</v>
      </c>
      <c r="D4536" s="2">
        <v>245561000</v>
      </c>
      <c r="E4536" s="2">
        <v>229497000</v>
      </c>
      <c r="F4536" s="2">
        <v>214257000</v>
      </c>
      <c r="G4536" s="2">
        <v>199428000</v>
      </c>
      <c r="H4536" s="2">
        <v>185012000</v>
      </c>
      <c r="I4536" s="2">
        <v>171625000</v>
      </c>
      <c r="J4536" s="2">
        <v>159268000</v>
      </c>
      <c r="K4536" s="2">
        <v>147186000</v>
      </c>
      <c r="L4536" s="2">
        <v>135309000</v>
      </c>
      <c r="M4536" s="2">
        <v>123707000</v>
      </c>
      <c r="N4536" s="2">
        <v>112449000</v>
      </c>
      <c r="O4536" s="2">
        <v>101465000</v>
      </c>
      <c r="P4536" s="2">
        <v>90549400</v>
      </c>
      <c r="Q4536" s="2">
        <v>79771300</v>
      </c>
      <c r="R4536" s="2">
        <v>80114600</v>
      </c>
      <c r="S4536" s="2">
        <v>80114600</v>
      </c>
      <c r="T4536" s="2">
        <v>79977200</v>
      </c>
      <c r="U4536" s="2">
        <v>79702600</v>
      </c>
      <c r="V4536" s="2">
        <v>79153400</v>
      </c>
      <c r="W4536" s="2">
        <v>78329600</v>
      </c>
      <c r="X4536" s="2">
        <v>78123700</v>
      </c>
      <c r="Y4536" s="2">
        <v>78261000</v>
      </c>
      <c r="Z4536" s="2">
        <v>78398300</v>
      </c>
      <c r="AA4536" s="2">
        <v>78604200</v>
      </c>
      <c r="AB4536" s="2">
        <v>78878800</v>
      </c>
      <c r="AC4536" s="2">
        <v>79153400</v>
      </c>
      <c r="AD4536" s="2"/>
      <c r="AE4536" s="2"/>
      <c r="AF4536" s="2"/>
    </row>
    <row r="4537" spans="1:32">
      <c r="A4537" t="s">
        <v>14987</v>
      </c>
      <c r="B4537" t="s">
        <v>19</v>
      </c>
      <c r="C4537" s="2">
        <v>780249000</v>
      </c>
      <c r="D4537" s="2">
        <v>729279000</v>
      </c>
      <c r="E4537" s="2">
        <v>681571000</v>
      </c>
      <c r="F4537" s="2">
        <v>636309000</v>
      </c>
      <c r="G4537" s="2">
        <v>592271000</v>
      </c>
      <c r="H4537" s="2">
        <v>549457000</v>
      </c>
      <c r="I4537" s="2">
        <v>509700000</v>
      </c>
      <c r="J4537" s="2">
        <v>473002000</v>
      </c>
      <c r="K4537" s="2">
        <v>437119000</v>
      </c>
      <c r="L4537" s="2">
        <v>401847000</v>
      </c>
      <c r="M4537" s="2">
        <v>367392000</v>
      </c>
      <c r="N4537" s="2">
        <v>333955000</v>
      </c>
      <c r="O4537" s="2">
        <v>301335000</v>
      </c>
      <c r="P4537" s="2">
        <v>268918000</v>
      </c>
      <c r="Q4537" s="2">
        <v>236909000</v>
      </c>
      <c r="R4537" s="2">
        <v>237928000</v>
      </c>
      <c r="S4537" s="2">
        <v>237928000</v>
      </c>
      <c r="T4537" s="2">
        <v>237520000</v>
      </c>
      <c r="U4537" s="2">
        <v>236705000</v>
      </c>
      <c r="V4537" s="2">
        <v>235074000</v>
      </c>
      <c r="W4537" s="2">
        <v>232627000</v>
      </c>
      <c r="X4537" s="2">
        <v>232015000</v>
      </c>
      <c r="Y4537" s="2">
        <v>232423000</v>
      </c>
      <c r="Z4537" s="2">
        <v>232831000</v>
      </c>
      <c r="AA4537" s="2">
        <v>233443000</v>
      </c>
      <c r="AB4537" s="2">
        <v>234258000</v>
      </c>
      <c r="AC4537" s="2">
        <v>235074000</v>
      </c>
    </row>
    <row r="4538" spans="1:32">
      <c r="A4538" t="s">
        <v>14988</v>
      </c>
      <c r="B4538" t="s">
        <v>19</v>
      </c>
      <c r="C4538" s="2">
        <v>55300200</v>
      </c>
      <c r="D4538" s="2">
        <v>51687600</v>
      </c>
      <c r="E4538" s="2">
        <v>48306400</v>
      </c>
      <c r="F4538" s="2">
        <v>45098400</v>
      </c>
      <c r="G4538" s="2">
        <v>41977200</v>
      </c>
      <c r="H4538" s="2">
        <v>38942800</v>
      </c>
      <c r="I4538" s="2">
        <v>36125000</v>
      </c>
      <c r="J4538" s="2">
        <v>33524000</v>
      </c>
      <c r="K4538" s="2">
        <v>30980800</v>
      </c>
      <c r="L4538" s="2">
        <v>28481000</v>
      </c>
      <c r="M4538" s="2">
        <v>26038900</v>
      </c>
      <c r="N4538" s="2">
        <v>23669100</v>
      </c>
      <c r="O4538" s="2">
        <v>21357100</v>
      </c>
      <c r="P4538" s="2">
        <v>19059600</v>
      </c>
      <c r="Q4538" s="2">
        <v>16790900</v>
      </c>
      <c r="R4538" s="2">
        <v>16863200</v>
      </c>
      <c r="S4538" s="2">
        <v>16863200</v>
      </c>
      <c r="T4538" s="2">
        <v>16834200</v>
      </c>
      <c r="U4538" s="2">
        <v>16776400</v>
      </c>
      <c r="V4538" s="2">
        <v>16660800</v>
      </c>
      <c r="W4538" s="2">
        <v>16487400</v>
      </c>
      <c r="X4538" s="2">
        <v>16444100</v>
      </c>
      <c r="Y4538" s="2">
        <v>16473000</v>
      </c>
      <c r="Z4538" s="2">
        <v>16501900</v>
      </c>
      <c r="AA4538" s="2">
        <v>16545200</v>
      </c>
      <c r="AB4538" s="2">
        <v>16603000</v>
      </c>
      <c r="AC4538" s="2">
        <v>16660800</v>
      </c>
      <c r="AD4538" s="2"/>
      <c r="AE4538" s="2"/>
      <c r="AF4538" s="2"/>
    </row>
    <row r="4539" spans="1:32">
      <c r="A4539" t="s">
        <v>14989</v>
      </c>
      <c r="B4539" t="s">
        <v>19</v>
      </c>
      <c r="C4539" s="2">
        <v>49597900</v>
      </c>
      <c r="D4539" s="2">
        <v>46357900</v>
      </c>
      <c r="E4539" s="2">
        <v>43325300</v>
      </c>
      <c r="F4539" s="2">
        <v>40448200</v>
      </c>
      <c r="G4539" s="2">
        <v>37648800</v>
      </c>
      <c r="H4539" s="2">
        <v>34927200</v>
      </c>
      <c r="I4539" s="2">
        <v>32400000</v>
      </c>
      <c r="J4539" s="2">
        <v>30067200</v>
      </c>
      <c r="K4539" s="2">
        <v>27786200</v>
      </c>
      <c r="L4539" s="2">
        <v>25544200</v>
      </c>
      <c r="M4539" s="2">
        <v>23353900</v>
      </c>
      <c r="N4539" s="2">
        <v>21228500</v>
      </c>
      <c r="O4539" s="2">
        <v>19154900</v>
      </c>
      <c r="P4539" s="2">
        <v>17094200</v>
      </c>
      <c r="Q4539" s="2">
        <v>15059500</v>
      </c>
      <c r="R4539" s="2">
        <v>15124300</v>
      </c>
      <c r="S4539" s="2">
        <v>15124300</v>
      </c>
      <c r="T4539" s="2">
        <v>15098400</v>
      </c>
      <c r="U4539" s="2">
        <v>15046600</v>
      </c>
      <c r="V4539" s="2">
        <v>14942900</v>
      </c>
      <c r="W4539" s="2">
        <v>14787400</v>
      </c>
      <c r="X4539" s="2">
        <v>14748500</v>
      </c>
      <c r="Y4539" s="2">
        <v>14774400</v>
      </c>
      <c r="Z4539" s="2">
        <v>14800300</v>
      </c>
      <c r="AA4539" s="2">
        <v>14839200</v>
      </c>
      <c r="AB4539" s="2">
        <v>14891000</v>
      </c>
      <c r="AC4539" s="2">
        <v>14942900</v>
      </c>
      <c r="AD4539" s="2"/>
      <c r="AE4539" s="2"/>
      <c r="AF4539" s="2"/>
    </row>
    <row r="4540" spans="1:32">
      <c r="A4540" t="s">
        <v>14990</v>
      </c>
      <c r="B4540" t="s">
        <v>19</v>
      </c>
      <c r="C4540" s="2">
        <v>128664000</v>
      </c>
      <c r="D4540" s="2">
        <v>120259000</v>
      </c>
      <c r="E4540" s="2">
        <v>112392000</v>
      </c>
      <c r="F4540" s="2">
        <v>104928000</v>
      </c>
      <c r="G4540" s="2">
        <v>97666100</v>
      </c>
      <c r="H4540" s="2">
        <v>90605900</v>
      </c>
      <c r="I4540" s="2">
        <v>84050000</v>
      </c>
      <c r="J4540" s="2">
        <v>77998400</v>
      </c>
      <c r="K4540" s="2">
        <v>72081300</v>
      </c>
      <c r="L4540" s="2">
        <v>66265000</v>
      </c>
      <c r="M4540" s="2">
        <v>60583200</v>
      </c>
      <c r="N4540" s="2">
        <v>55069600</v>
      </c>
      <c r="O4540" s="2">
        <v>49690400</v>
      </c>
      <c r="P4540" s="2">
        <v>44344800</v>
      </c>
      <c r="Q4540" s="2">
        <v>39066400</v>
      </c>
      <c r="R4540" s="2">
        <v>39234500</v>
      </c>
      <c r="S4540" s="2">
        <v>39234500</v>
      </c>
      <c r="T4540" s="2">
        <v>39167300</v>
      </c>
      <c r="U4540" s="2">
        <v>39032800</v>
      </c>
      <c r="V4540" s="2">
        <v>38763900</v>
      </c>
      <c r="W4540" s="2">
        <v>38360400</v>
      </c>
      <c r="X4540" s="2">
        <v>38259600</v>
      </c>
      <c r="Y4540" s="2">
        <v>38326800</v>
      </c>
      <c r="Z4540" s="2">
        <v>38394000</v>
      </c>
      <c r="AA4540" s="2">
        <v>38494900</v>
      </c>
      <c r="AB4540" s="2">
        <v>38629400</v>
      </c>
      <c r="AC4540" s="2">
        <v>38763900</v>
      </c>
      <c r="AD4540" s="2"/>
      <c r="AE4540" s="2"/>
      <c r="AF4540" s="2"/>
    </row>
    <row r="4541" spans="1:32">
      <c r="A4541" t="s">
        <v>14991</v>
      </c>
      <c r="B4541" t="s">
        <v>19</v>
      </c>
      <c r="C4541" s="2">
        <v>12973500</v>
      </c>
      <c r="D4541" s="2">
        <v>12126000</v>
      </c>
      <c r="E4541" s="2">
        <v>11332800</v>
      </c>
      <c r="F4541" s="2">
        <v>10580200</v>
      </c>
      <c r="G4541" s="2">
        <v>9847950</v>
      </c>
      <c r="H4541" s="2">
        <v>9136050</v>
      </c>
      <c r="I4541" s="2">
        <v>8475000</v>
      </c>
      <c r="J4541" s="2">
        <v>7864800</v>
      </c>
      <c r="K4541" s="2">
        <v>7268160</v>
      </c>
      <c r="L4541" s="2">
        <v>6681690</v>
      </c>
      <c r="M4541" s="2">
        <v>6108780</v>
      </c>
      <c r="N4541" s="2">
        <v>5552820</v>
      </c>
      <c r="O4541" s="2">
        <v>5010420</v>
      </c>
      <c r="P4541" s="2">
        <v>4471410</v>
      </c>
      <c r="Q4541" s="2">
        <v>3939180</v>
      </c>
      <c r="R4541" s="2">
        <v>3956130</v>
      </c>
      <c r="S4541" s="2">
        <v>3956130</v>
      </c>
      <c r="T4541" s="2">
        <v>3949350</v>
      </c>
      <c r="U4541" s="2">
        <v>3935790</v>
      </c>
      <c r="V4541" s="2">
        <v>3908670</v>
      </c>
      <c r="W4541" s="2">
        <v>3867990</v>
      </c>
      <c r="X4541" s="2">
        <v>3857820</v>
      </c>
      <c r="Y4541" s="2">
        <v>3864600</v>
      </c>
      <c r="Z4541" s="2">
        <v>3871380</v>
      </c>
      <c r="AA4541" s="2">
        <v>3881550</v>
      </c>
      <c r="AB4541" s="2">
        <v>3895110</v>
      </c>
      <c r="AC4541" s="2">
        <v>3908670</v>
      </c>
      <c r="AD4541" s="2"/>
      <c r="AE4541" s="2"/>
      <c r="AF4541" s="2"/>
    </row>
    <row r="4542" spans="1:32">
      <c r="A4542" t="s">
        <v>14992</v>
      </c>
      <c r="B4542" t="s">
        <v>19</v>
      </c>
      <c r="C4542" s="2">
        <v>8534210</v>
      </c>
      <c r="D4542" s="2">
        <v>7976710</v>
      </c>
      <c r="E4542" s="2">
        <v>7454890</v>
      </c>
      <c r="F4542" s="2">
        <v>6959830</v>
      </c>
      <c r="G4542" s="2">
        <v>6478150</v>
      </c>
      <c r="H4542" s="2">
        <v>6009850</v>
      </c>
      <c r="I4542" s="2">
        <v>5575000</v>
      </c>
      <c r="J4542" s="2">
        <v>5173600</v>
      </c>
      <c r="K4542" s="2">
        <v>4781120</v>
      </c>
      <c r="L4542" s="2">
        <v>4395330</v>
      </c>
      <c r="M4542" s="2">
        <v>4018460</v>
      </c>
      <c r="N4542" s="2">
        <v>3652740</v>
      </c>
      <c r="O4542" s="2">
        <v>3295940</v>
      </c>
      <c r="P4542" s="2">
        <v>2941370</v>
      </c>
      <c r="Q4542" s="2">
        <v>2591260</v>
      </c>
      <c r="R4542" s="2">
        <v>2602410</v>
      </c>
      <c r="S4542" s="2">
        <v>2602410</v>
      </c>
      <c r="T4542" s="2">
        <v>2597950</v>
      </c>
      <c r="U4542" s="2">
        <v>2589030</v>
      </c>
      <c r="V4542" s="2">
        <v>2571190</v>
      </c>
      <c r="W4542" s="2">
        <v>2544430</v>
      </c>
      <c r="X4542" s="2">
        <v>2537740</v>
      </c>
      <c r="Y4542" s="2">
        <v>2542200</v>
      </c>
      <c r="Z4542" s="2">
        <v>2546660</v>
      </c>
      <c r="AA4542" s="2">
        <v>2553350</v>
      </c>
      <c r="AB4542" s="2">
        <v>2562270</v>
      </c>
      <c r="AC4542" s="2">
        <v>2571190</v>
      </c>
      <c r="AD4542" s="2"/>
      <c r="AE4542" s="2"/>
      <c r="AF4542" s="2"/>
    </row>
    <row r="4543" spans="1:32">
      <c r="A4543" t="s">
        <v>14993</v>
      </c>
      <c r="B4543" t="s">
        <v>19</v>
      </c>
      <c r="C4543" s="2">
        <v>79793000</v>
      </c>
      <c r="D4543" s="2">
        <v>74580400</v>
      </c>
      <c r="E4543" s="2">
        <v>69701600</v>
      </c>
      <c r="F4543" s="2">
        <v>65072800</v>
      </c>
      <c r="G4543" s="2">
        <v>60569200</v>
      </c>
      <c r="H4543" s="2">
        <v>56190800</v>
      </c>
      <c r="I4543" s="2">
        <v>52125000</v>
      </c>
      <c r="J4543" s="2">
        <v>48372000</v>
      </c>
      <c r="K4543" s="2">
        <v>44702400</v>
      </c>
      <c r="L4543" s="2">
        <v>41095400</v>
      </c>
      <c r="M4543" s="2">
        <v>37571700</v>
      </c>
      <c r="N4543" s="2">
        <v>34152300</v>
      </c>
      <c r="O4543" s="2">
        <v>30816300</v>
      </c>
      <c r="P4543" s="2">
        <v>27501200</v>
      </c>
      <c r="Q4543" s="2">
        <v>24227700</v>
      </c>
      <c r="R4543" s="2">
        <v>24332000</v>
      </c>
      <c r="S4543" s="2">
        <v>24332000</v>
      </c>
      <c r="T4543" s="2">
        <v>24290200</v>
      </c>
      <c r="U4543" s="2">
        <v>24206800</v>
      </c>
      <c r="V4543" s="2">
        <v>24040000</v>
      </c>
      <c r="W4543" s="2">
        <v>23789800</v>
      </c>
      <c r="X4543" s="2">
        <v>23727300</v>
      </c>
      <c r="Y4543" s="2">
        <v>23769000</v>
      </c>
      <c r="Z4543" s="2">
        <v>23810700</v>
      </c>
      <c r="AA4543" s="2">
        <v>23873200</v>
      </c>
      <c r="AB4543" s="2">
        <v>23956600</v>
      </c>
      <c r="AC4543" s="2">
        <v>24040000</v>
      </c>
      <c r="AD4543" s="2"/>
      <c r="AE4543" s="2"/>
      <c r="AF4543" s="2"/>
    </row>
    <row r="4544" spans="1:32">
      <c r="A4544" t="s">
        <v>14994</v>
      </c>
      <c r="B4544" t="s">
        <v>19</v>
      </c>
      <c r="C4544" s="2">
        <v>25296500</v>
      </c>
      <c r="D4544" s="2">
        <v>23644000</v>
      </c>
      <c r="E4544" s="2">
        <v>22097200</v>
      </c>
      <c r="F4544" s="2">
        <v>20629800</v>
      </c>
      <c r="G4544" s="2">
        <v>19202000</v>
      </c>
      <c r="H4544" s="2">
        <v>17814000</v>
      </c>
      <c r="I4544" s="2">
        <v>16525000</v>
      </c>
      <c r="J4544" s="2">
        <v>15335200</v>
      </c>
      <c r="K4544" s="2">
        <v>14171800</v>
      </c>
      <c r="L4544" s="2">
        <v>13028300</v>
      </c>
      <c r="M4544" s="2">
        <v>11911200</v>
      </c>
      <c r="N4544" s="2">
        <v>10827200</v>
      </c>
      <c r="O4544" s="2">
        <v>9769580</v>
      </c>
      <c r="P4544" s="2">
        <v>8718590</v>
      </c>
      <c r="Q4544" s="2">
        <v>7680820</v>
      </c>
      <c r="R4544" s="2">
        <v>7713870</v>
      </c>
      <c r="S4544" s="2">
        <v>7713870</v>
      </c>
      <c r="T4544" s="2">
        <v>7700650</v>
      </c>
      <c r="U4544" s="2">
        <v>7674210</v>
      </c>
      <c r="V4544" s="2">
        <v>7621330</v>
      </c>
      <c r="W4544" s="2">
        <v>7542010</v>
      </c>
      <c r="X4544" s="2">
        <v>7522180</v>
      </c>
      <c r="Y4544" s="2">
        <v>7535400</v>
      </c>
      <c r="Z4544" s="2">
        <v>7548620</v>
      </c>
      <c r="AA4544" s="2">
        <v>7568450</v>
      </c>
      <c r="AB4544" s="2">
        <v>7594890</v>
      </c>
      <c r="AC4544" s="2">
        <v>7621330</v>
      </c>
      <c r="AD4544" s="2"/>
      <c r="AE4544" s="2"/>
      <c r="AF4544" s="2"/>
    </row>
    <row r="4545" spans="1:32">
      <c r="A4545" t="s">
        <v>14995</v>
      </c>
      <c r="B4545" t="s">
        <v>19</v>
      </c>
      <c r="C4545">
        <v>0</v>
      </c>
      <c r="D4545">
        <v>0</v>
      </c>
      <c r="E4545">
        <v>0</v>
      </c>
      <c r="F4545">
        <v>0</v>
      </c>
      <c r="G4545">
        <v>0</v>
      </c>
      <c r="H4545">
        <v>0</v>
      </c>
      <c r="I4545">
        <v>0</v>
      </c>
      <c r="J4545">
        <v>0</v>
      </c>
      <c r="K4545">
        <v>0</v>
      </c>
      <c r="L4545">
        <v>0</v>
      </c>
      <c r="M4545">
        <v>0</v>
      </c>
      <c r="N4545">
        <v>0</v>
      </c>
      <c r="O4545">
        <v>0</v>
      </c>
      <c r="P4545">
        <v>0</v>
      </c>
      <c r="Q4545">
        <v>0</v>
      </c>
      <c r="R4545">
        <v>0</v>
      </c>
      <c r="S4545">
        <v>0</v>
      </c>
      <c r="T4545">
        <v>0</v>
      </c>
      <c r="U4545">
        <v>0</v>
      </c>
      <c r="V4545">
        <v>0</v>
      </c>
      <c r="W4545">
        <v>0</v>
      </c>
      <c r="X4545">
        <v>0</v>
      </c>
      <c r="Y4545">
        <v>0</v>
      </c>
      <c r="Z4545">
        <v>0</v>
      </c>
      <c r="AA4545">
        <v>0</v>
      </c>
      <c r="AB4545">
        <v>0</v>
      </c>
      <c r="AC4545">
        <v>0</v>
      </c>
      <c r="AD4545" s="2"/>
      <c r="AE4545" s="2"/>
      <c r="AF4545" s="2"/>
    </row>
    <row r="4546" spans="1:32">
      <c r="A4546" t="s">
        <v>14996</v>
      </c>
      <c r="B4546" t="s">
        <v>19</v>
      </c>
      <c r="C4546">
        <v>0</v>
      </c>
      <c r="D4546">
        <v>0</v>
      </c>
      <c r="E4546">
        <v>0</v>
      </c>
      <c r="F4546">
        <v>0</v>
      </c>
      <c r="G4546">
        <v>0</v>
      </c>
      <c r="H4546">
        <v>0</v>
      </c>
      <c r="I4546">
        <v>0</v>
      </c>
      <c r="J4546">
        <v>0</v>
      </c>
      <c r="K4546">
        <v>0</v>
      </c>
      <c r="L4546">
        <v>0</v>
      </c>
      <c r="M4546">
        <v>0</v>
      </c>
      <c r="N4546">
        <v>0</v>
      </c>
      <c r="O4546">
        <v>0</v>
      </c>
      <c r="P4546">
        <v>0</v>
      </c>
      <c r="Q4546">
        <v>0</v>
      </c>
      <c r="R4546">
        <v>0</v>
      </c>
      <c r="S4546">
        <v>0</v>
      </c>
      <c r="T4546">
        <v>0</v>
      </c>
      <c r="U4546">
        <v>0</v>
      </c>
      <c r="V4546">
        <v>0</v>
      </c>
      <c r="W4546">
        <v>0</v>
      </c>
      <c r="X4546">
        <v>0</v>
      </c>
      <c r="Y4546">
        <v>0</v>
      </c>
      <c r="Z4546">
        <v>0</v>
      </c>
      <c r="AA4546">
        <v>0</v>
      </c>
      <c r="AB4546">
        <v>0</v>
      </c>
      <c r="AC4546">
        <v>0</v>
      </c>
      <c r="AD4546" s="2"/>
      <c r="AE4546" s="2"/>
      <c r="AF4546" s="2"/>
    </row>
    <row r="4547" spans="1:32">
      <c r="A4547" t="s">
        <v>14997</v>
      </c>
      <c r="B4547" t="s">
        <v>19</v>
      </c>
      <c r="C4547">
        <v>0</v>
      </c>
      <c r="D4547">
        <v>0</v>
      </c>
      <c r="E4547">
        <v>0</v>
      </c>
      <c r="F4547">
        <v>0</v>
      </c>
      <c r="G4547">
        <v>0</v>
      </c>
      <c r="H4547">
        <v>0</v>
      </c>
      <c r="I4547">
        <v>0</v>
      </c>
      <c r="J4547">
        <v>0</v>
      </c>
      <c r="K4547">
        <v>0</v>
      </c>
      <c r="L4547">
        <v>0</v>
      </c>
      <c r="M4547">
        <v>0</v>
      </c>
      <c r="N4547">
        <v>0</v>
      </c>
      <c r="O4547">
        <v>0</v>
      </c>
      <c r="P4547">
        <v>0</v>
      </c>
      <c r="Q4547">
        <v>0</v>
      </c>
      <c r="R4547">
        <v>0</v>
      </c>
      <c r="S4547">
        <v>0</v>
      </c>
      <c r="T4547">
        <v>0</v>
      </c>
      <c r="U4547">
        <v>0</v>
      </c>
      <c r="V4547">
        <v>0</v>
      </c>
      <c r="W4547">
        <v>0</v>
      </c>
      <c r="X4547">
        <v>0</v>
      </c>
      <c r="Y4547">
        <v>0</v>
      </c>
      <c r="Z4547">
        <v>0</v>
      </c>
      <c r="AA4547">
        <v>0</v>
      </c>
      <c r="AB4547">
        <v>0</v>
      </c>
      <c r="AC4547">
        <v>0</v>
      </c>
      <c r="AD4547" s="2"/>
      <c r="AE4547" s="2"/>
      <c r="AF4547" s="2"/>
    </row>
    <row r="4548" spans="1:32">
      <c r="A4548" t="s">
        <v>14998</v>
      </c>
      <c r="B4548" t="s">
        <v>19</v>
      </c>
      <c r="C4548">
        <v>0</v>
      </c>
      <c r="D4548">
        <v>0</v>
      </c>
      <c r="E4548">
        <v>0</v>
      </c>
      <c r="F4548">
        <v>0</v>
      </c>
      <c r="G4548">
        <v>0</v>
      </c>
      <c r="H4548">
        <v>0</v>
      </c>
      <c r="I4548">
        <v>0</v>
      </c>
      <c r="J4548">
        <v>0</v>
      </c>
      <c r="K4548">
        <v>0</v>
      </c>
      <c r="L4548">
        <v>0</v>
      </c>
      <c r="M4548">
        <v>0</v>
      </c>
      <c r="N4548">
        <v>0</v>
      </c>
      <c r="O4548">
        <v>0</v>
      </c>
      <c r="P4548">
        <v>0</v>
      </c>
      <c r="Q4548">
        <v>0</v>
      </c>
      <c r="R4548">
        <v>0</v>
      </c>
      <c r="S4548">
        <v>0</v>
      </c>
      <c r="T4548">
        <v>0</v>
      </c>
      <c r="U4548">
        <v>0</v>
      </c>
      <c r="V4548">
        <v>0</v>
      </c>
      <c r="W4548">
        <v>0</v>
      </c>
      <c r="X4548">
        <v>0</v>
      </c>
      <c r="Y4548">
        <v>0</v>
      </c>
      <c r="Z4548">
        <v>0</v>
      </c>
      <c r="AA4548">
        <v>0</v>
      </c>
      <c r="AB4548">
        <v>0</v>
      </c>
      <c r="AC4548">
        <v>0</v>
      </c>
      <c r="AD4548" s="2"/>
      <c r="AE4548" s="2"/>
      <c r="AF4548" s="2"/>
    </row>
    <row r="4549" spans="1:32">
      <c r="A4549" t="s">
        <v>14999</v>
      </c>
      <c r="B4549" t="s">
        <v>19</v>
      </c>
      <c r="C4549">
        <v>0</v>
      </c>
      <c r="D4549">
        <v>0</v>
      </c>
      <c r="E4549">
        <v>0</v>
      </c>
      <c r="F4549">
        <v>0</v>
      </c>
      <c r="G4549">
        <v>0</v>
      </c>
      <c r="H4549">
        <v>0</v>
      </c>
      <c r="I4549">
        <v>0</v>
      </c>
      <c r="J4549">
        <v>0</v>
      </c>
      <c r="K4549">
        <v>0</v>
      </c>
      <c r="L4549">
        <v>0</v>
      </c>
      <c r="M4549">
        <v>0</v>
      </c>
      <c r="N4549">
        <v>0</v>
      </c>
      <c r="O4549">
        <v>0</v>
      </c>
      <c r="P4549">
        <v>0</v>
      </c>
      <c r="Q4549">
        <v>0</v>
      </c>
      <c r="R4549">
        <v>0</v>
      </c>
      <c r="S4549">
        <v>0</v>
      </c>
      <c r="T4549">
        <v>0</v>
      </c>
      <c r="U4549">
        <v>0</v>
      </c>
      <c r="V4549">
        <v>0</v>
      </c>
      <c r="W4549">
        <v>0</v>
      </c>
      <c r="X4549">
        <v>0</v>
      </c>
      <c r="Y4549">
        <v>0</v>
      </c>
      <c r="Z4549">
        <v>0</v>
      </c>
      <c r="AA4549">
        <v>0</v>
      </c>
      <c r="AB4549">
        <v>0</v>
      </c>
      <c r="AC4549">
        <v>0</v>
      </c>
    </row>
    <row r="4550" spans="1:32">
      <c r="A4550" t="s">
        <v>15000</v>
      </c>
      <c r="B4550" t="s">
        <v>19</v>
      </c>
      <c r="C4550">
        <v>0</v>
      </c>
      <c r="D4550">
        <v>0</v>
      </c>
      <c r="E4550">
        <v>0</v>
      </c>
      <c r="F4550">
        <v>0</v>
      </c>
      <c r="G4550">
        <v>0</v>
      </c>
      <c r="H4550">
        <v>0</v>
      </c>
      <c r="I4550">
        <v>0</v>
      </c>
      <c r="J4550">
        <v>0</v>
      </c>
      <c r="K4550">
        <v>0</v>
      </c>
      <c r="L4550">
        <v>0</v>
      </c>
      <c r="M4550">
        <v>0</v>
      </c>
      <c r="N4550">
        <v>0</v>
      </c>
      <c r="O4550">
        <v>0</v>
      </c>
      <c r="P4550">
        <v>0</v>
      </c>
      <c r="Q4550">
        <v>0</v>
      </c>
      <c r="R4550">
        <v>0</v>
      </c>
      <c r="S4550">
        <v>0</v>
      </c>
      <c r="T4550">
        <v>0</v>
      </c>
      <c r="U4550">
        <v>0</v>
      </c>
      <c r="V4550">
        <v>0</v>
      </c>
      <c r="W4550">
        <v>0</v>
      </c>
      <c r="X4550">
        <v>0</v>
      </c>
      <c r="Y4550">
        <v>0</v>
      </c>
      <c r="Z4550">
        <v>0</v>
      </c>
      <c r="AA4550">
        <v>0</v>
      </c>
      <c r="AB4550">
        <v>0</v>
      </c>
      <c r="AC4550">
        <v>0</v>
      </c>
      <c r="AD4550" s="2"/>
      <c r="AE4550" s="2"/>
      <c r="AF4550" s="2"/>
    </row>
    <row r="4551" spans="1:32">
      <c r="A4551" t="s">
        <v>15001</v>
      </c>
      <c r="B4551" t="s">
        <v>19</v>
      </c>
      <c r="C4551">
        <v>0</v>
      </c>
      <c r="D4551">
        <v>0</v>
      </c>
      <c r="E4551">
        <v>0</v>
      </c>
      <c r="F4551">
        <v>0</v>
      </c>
      <c r="G4551">
        <v>0</v>
      </c>
      <c r="H4551">
        <v>0</v>
      </c>
      <c r="I4551">
        <v>0</v>
      </c>
      <c r="J4551">
        <v>0</v>
      </c>
      <c r="K4551">
        <v>0</v>
      </c>
      <c r="L4551">
        <v>0</v>
      </c>
      <c r="M4551">
        <v>0</v>
      </c>
      <c r="N4551">
        <v>0</v>
      </c>
      <c r="O4551">
        <v>0</v>
      </c>
      <c r="P4551">
        <v>0</v>
      </c>
      <c r="Q4551">
        <v>0</v>
      </c>
      <c r="R4551">
        <v>0</v>
      </c>
      <c r="S4551">
        <v>0</v>
      </c>
      <c r="T4551">
        <v>0</v>
      </c>
      <c r="U4551">
        <v>0</v>
      </c>
      <c r="V4551">
        <v>0</v>
      </c>
      <c r="W4551">
        <v>0</v>
      </c>
      <c r="X4551">
        <v>0</v>
      </c>
      <c r="Y4551">
        <v>0</v>
      </c>
      <c r="Z4551">
        <v>0</v>
      </c>
      <c r="AA4551">
        <v>0</v>
      </c>
      <c r="AB4551">
        <v>0</v>
      </c>
      <c r="AC4551">
        <v>0</v>
      </c>
      <c r="AD4551" s="2"/>
      <c r="AE4551" s="2"/>
      <c r="AF4551" s="2"/>
    </row>
    <row r="4552" spans="1:32">
      <c r="A4552" t="s">
        <v>15002</v>
      </c>
      <c r="B4552" t="s">
        <v>19</v>
      </c>
      <c r="C4552">
        <v>0</v>
      </c>
      <c r="D4552">
        <v>0</v>
      </c>
      <c r="E4552">
        <v>0</v>
      </c>
      <c r="F4552">
        <v>0</v>
      </c>
      <c r="G4552">
        <v>0</v>
      </c>
      <c r="H4552">
        <v>0</v>
      </c>
      <c r="I4552">
        <v>0</v>
      </c>
      <c r="J4552">
        <v>0</v>
      </c>
      <c r="K4552">
        <v>0</v>
      </c>
      <c r="L4552">
        <v>0</v>
      </c>
      <c r="M4552">
        <v>0</v>
      </c>
      <c r="N4552">
        <v>0</v>
      </c>
      <c r="O4552">
        <v>0</v>
      </c>
      <c r="P4552">
        <v>0</v>
      </c>
      <c r="Q4552">
        <v>0</v>
      </c>
      <c r="R4552">
        <v>0</v>
      </c>
      <c r="S4552">
        <v>0</v>
      </c>
      <c r="T4552">
        <v>0</v>
      </c>
      <c r="U4552">
        <v>0</v>
      </c>
      <c r="V4552">
        <v>0</v>
      </c>
      <c r="W4552">
        <v>0</v>
      </c>
      <c r="X4552">
        <v>0</v>
      </c>
      <c r="Y4552">
        <v>0</v>
      </c>
      <c r="Z4552">
        <v>0</v>
      </c>
      <c r="AA4552">
        <v>0</v>
      </c>
      <c r="AB4552">
        <v>0</v>
      </c>
      <c r="AC4552">
        <v>0</v>
      </c>
      <c r="AD4552" s="2"/>
      <c r="AE4552" s="2"/>
      <c r="AF4552" s="2"/>
    </row>
    <row r="4553" spans="1:32">
      <c r="A4553" t="s">
        <v>15003</v>
      </c>
      <c r="B4553" t="s">
        <v>19</v>
      </c>
      <c r="C4553">
        <v>0</v>
      </c>
      <c r="D4553">
        <v>0</v>
      </c>
      <c r="E4553">
        <v>0</v>
      </c>
      <c r="F4553">
        <v>0</v>
      </c>
      <c r="G4553">
        <v>0</v>
      </c>
      <c r="H4553">
        <v>0</v>
      </c>
      <c r="I4553">
        <v>0</v>
      </c>
      <c r="J4553">
        <v>0</v>
      </c>
      <c r="K4553">
        <v>0</v>
      </c>
      <c r="L4553">
        <v>0</v>
      </c>
      <c r="M4553">
        <v>0</v>
      </c>
      <c r="N4553">
        <v>0</v>
      </c>
      <c r="O4553">
        <v>0</v>
      </c>
      <c r="P4553">
        <v>0</v>
      </c>
      <c r="Q4553">
        <v>0</v>
      </c>
      <c r="R4553">
        <v>0</v>
      </c>
      <c r="S4553">
        <v>0</v>
      </c>
      <c r="T4553">
        <v>0</v>
      </c>
      <c r="U4553">
        <v>0</v>
      </c>
      <c r="V4553">
        <v>0</v>
      </c>
      <c r="W4553">
        <v>0</v>
      </c>
      <c r="X4553">
        <v>0</v>
      </c>
      <c r="Y4553">
        <v>0</v>
      </c>
      <c r="Z4553">
        <v>0</v>
      </c>
      <c r="AA4553">
        <v>0</v>
      </c>
      <c r="AB4553">
        <v>0</v>
      </c>
      <c r="AC4553">
        <v>0</v>
      </c>
      <c r="AD4553" s="2"/>
      <c r="AE4553" s="2"/>
      <c r="AF4553" s="2"/>
    </row>
    <row r="4554" spans="1:32">
      <c r="A4554" t="s">
        <v>15004</v>
      </c>
      <c r="B4554" t="s">
        <v>19</v>
      </c>
      <c r="C4554">
        <v>0</v>
      </c>
      <c r="D4554">
        <v>0</v>
      </c>
      <c r="E4554">
        <v>0</v>
      </c>
      <c r="F4554">
        <v>0</v>
      </c>
      <c r="G4554">
        <v>0</v>
      </c>
      <c r="H4554">
        <v>0</v>
      </c>
      <c r="I4554">
        <v>0</v>
      </c>
      <c r="J4554">
        <v>0</v>
      </c>
      <c r="K4554">
        <v>0</v>
      </c>
      <c r="L4554">
        <v>0</v>
      </c>
      <c r="M4554">
        <v>0</v>
      </c>
      <c r="N4554">
        <v>0</v>
      </c>
      <c r="O4554">
        <v>0</v>
      </c>
      <c r="P4554">
        <v>0</v>
      </c>
      <c r="Q4554">
        <v>0</v>
      </c>
      <c r="R4554">
        <v>0</v>
      </c>
      <c r="S4554">
        <v>0</v>
      </c>
      <c r="T4554">
        <v>0</v>
      </c>
      <c r="U4554">
        <v>0</v>
      </c>
      <c r="V4554">
        <v>0</v>
      </c>
      <c r="W4554">
        <v>0</v>
      </c>
      <c r="X4554">
        <v>0</v>
      </c>
      <c r="Y4554">
        <v>0</v>
      </c>
      <c r="Z4554">
        <v>0</v>
      </c>
      <c r="AA4554">
        <v>0</v>
      </c>
      <c r="AB4554">
        <v>0</v>
      </c>
      <c r="AC4554">
        <v>0</v>
      </c>
      <c r="AD4554" s="2"/>
      <c r="AE4554" s="2"/>
      <c r="AF4554" s="2"/>
    </row>
    <row r="4555" spans="1:32">
      <c r="A4555" t="s">
        <v>15005</v>
      </c>
      <c r="B4555" t="s">
        <v>19</v>
      </c>
      <c r="C4555">
        <v>0</v>
      </c>
      <c r="D4555">
        <v>0</v>
      </c>
      <c r="E4555">
        <v>0</v>
      </c>
      <c r="F4555">
        <v>0</v>
      </c>
      <c r="G4555">
        <v>0</v>
      </c>
      <c r="H4555">
        <v>0</v>
      </c>
      <c r="I4555">
        <v>0</v>
      </c>
      <c r="J4555">
        <v>0</v>
      </c>
      <c r="K4555">
        <v>0</v>
      </c>
      <c r="L4555">
        <v>0</v>
      </c>
      <c r="M4555">
        <v>0</v>
      </c>
      <c r="N4555">
        <v>0</v>
      </c>
      <c r="O4555">
        <v>0</v>
      </c>
      <c r="P4555">
        <v>0</v>
      </c>
      <c r="Q4555">
        <v>0</v>
      </c>
      <c r="R4555">
        <v>0</v>
      </c>
      <c r="S4555">
        <v>0</v>
      </c>
      <c r="T4555">
        <v>0</v>
      </c>
      <c r="U4555">
        <v>0</v>
      </c>
      <c r="V4555">
        <v>0</v>
      </c>
      <c r="W4555">
        <v>0</v>
      </c>
      <c r="X4555">
        <v>0</v>
      </c>
      <c r="Y4555">
        <v>0</v>
      </c>
      <c r="Z4555">
        <v>0</v>
      </c>
      <c r="AA4555">
        <v>0</v>
      </c>
      <c r="AB4555">
        <v>0</v>
      </c>
      <c r="AC4555">
        <v>0</v>
      </c>
      <c r="AD4555" s="2"/>
      <c r="AE4555" s="2"/>
      <c r="AF4555" s="2"/>
    </row>
    <row r="4556" spans="1:32">
      <c r="A4556" t="s">
        <v>15006</v>
      </c>
      <c r="B4556" t="s">
        <v>19</v>
      </c>
      <c r="C4556">
        <v>0</v>
      </c>
      <c r="D4556">
        <v>0</v>
      </c>
      <c r="E4556">
        <v>0</v>
      </c>
      <c r="F4556">
        <v>0</v>
      </c>
      <c r="G4556">
        <v>0</v>
      </c>
      <c r="H4556">
        <v>0</v>
      </c>
      <c r="I4556">
        <v>0</v>
      </c>
      <c r="J4556">
        <v>0</v>
      </c>
      <c r="K4556">
        <v>0</v>
      </c>
      <c r="L4556">
        <v>0</v>
      </c>
      <c r="M4556">
        <v>0</v>
      </c>
      <c r="N4556">
        <v>0</v>
      </c>
      <c r="O4556">
        <v>0</v>
      </c>
      <c r="P4556">
        <v>0</v>
      </c>
      <c r="Q4556">
        <v>0</v>
      </c>
      <c r="R4556">
        <v>0</v>
      </c>
      <c r="S4556">
        <v>0</v>
      </c>
      <c r="T4556">
        <v>0</v>
      </c>
      <c r="U4556">
        <v>0</v>
      </c>
      <c r="V4556">
        <v>0</v>
      </c>
      <c r="W4556">
        <v>0</v>
      </c>
      <c r="X4556">
        <v>0</v>
      </c>
      <c r="Y4556">
        <v>0</v>
      </c>
      <c r="Z4556">
        <v>0</v>
      </c>
      <c r="AA4556">
        <v>0</v>
      </c>
      <c r="AB4556">
        <v>0</v>
      </c>
      <c r="AC4556">
        <v>0</v>
      </c>
      <c r="AD4556" s="2"/>
      <c r="AE4556" s="2"/>
      <c r="AF4556" s="2"/>
    </row>
    <row r="4557" spans="1:32">
      <c r="A4557" t="s">
        <v>15007</v>
      </c>
      <c r="B4557" t="s">
        <v>19</v>
      </c>
      <c r="C4557">
        <v>0</v>
      </c>
      <c r="D4557">
        <v>0</v>
      </c>
      <c r="E4557">
        <v>0</v>
      </c>
      <c r="F4557">
        <v>0</v>
      </c>
      <c r="G4557">
        <v>0</v>
      </c>
      <c r="H4557">
        <v>0</v>
      </c>
      <c r="I4557">
        <v>0</v>
      </c>
      <c r="J4557">
        <v>0</v>
      </c>
      <c r="K4557">
        <v>0</v>
      </c>
      <c r="L4557">
        <v>0</v>
      </c>
      <c r="M4557">
        <v>0</v>
      </c>
      <c r="N4557">
        <v>0</v>
      </c>
      <c r="O4557">
        <v>0</v>
      </c>
      <c r="P4557">
        <v>0</v>
      </c>
      <c r="Q4557">
        <v>0</v>
      </c>
      <c r="R4557">
        <v>0</v>
      </c>
      <c r="S4557">
        <v>0</v>
      </c>
      <c r="T4557">
        <v>0</v>
      </c>
      <c r="U4557">
        <v>0</v>
      </c>
      <c r="V4557">
        <v>0</v>
      </c>
      <c r="W4557">
        <v>0</v>
      </c>
      <c r="X4557">
        <v>0</v>
      </c>
      <c r="Y4557">
        <v>0</v>
      </c>
      <c r="Z4557">
        <v>0</v>
      </c>
      <c r="AA4557">
        <v>0</v>
      </c>
      <c r="AB4557">
        <v>0</v>
      </c>
      <c r="AC4557">
        <v>0</v>
      </c>
      <c r="AD4557" s="2"/>
      <c r="AE4557" s="2"/>
      <c r="AF4557" s="2"/>
    </row>
    <row r="4558" spans="1:32">
      <c r="A4558" t="s">
        <v>15008</v>
      </c>
      <c r="B4558" t="s">
        <v>19</v>
      </c>
      <c r="C4558" s="2">
        <v>338956000000</v>
      </c>
      <c r="D4558" s="2">
        <v>325749000000</v>
      </c>
      <c r="E4558" s="2">
        <v>273746000000</v>
      </c>
      <c r="F4558" s="2">
        <v>249433000000</v>
      </c>
      <c r="G4558" s="2">
        <v>240353000000</v>
      </c>
      <c r="H4558" s="2">
        <v>238852000000</v>
      </c>
      <c r="I4558" s="2">
        <v>237802000000</v>
      </c>
      <c r="J4558" s="2">
        <v>239753000000</v>
      </c>
      <c r="K4558" s="2">
        <v>244480000000</v>
      </c>
      <c r="L4558" s="2">
        <v>248082000000</v>
      </c>
      <c r="M4558" s="2">
        <v>250709000000</v>
      </c>
      <c r="N4558" s="2">
        <v>251684000000</v>
      </c>
      <c r="O4558" s="2">
        <v>254461000000</v>
      </c>
      <c r="P4558" s="2">
        <v>259488000000</v>
      </c>
      <c r="Q4558" s="2">
        <v>262865000000</v>
      </c>
      <c r="R4558" s="2">
        <v>266092000000</v>
      </c>
      <c r="S4558" s="2">
        <v>268718000000</v>
      </c>
      <c r="T4558" s="2">
        <v>271945000000</v>
      </c>
      <c r="U4558" s="2">
        <v>275697000000</v>
      </c>
      <c r="V4558" s="2">
        <v>279899000000</v>
      </c>
      <c r="W4558" s="2">
        <v>284627000000</v>
      </c>
      <c r="X4558" s="2">
        <v>289054000000</v>
      </c>
      <c r="Y4558" s="2">
        <v>291756000000</v>
      </c>
      <c r="Z4558" s="2">
        <v>294157000000</v>
      </c>
      <c r="AA4558" s="2">
        <v>297609000000</v>
      </c>
      <c r="AB4558" s="2">
        <v>300910000000</v>
      </c>
      <c r="AC4558" s="2">
        <v>303837000000</v>
      </c>
      <c r="AD4558" s="2"/>
      <c r="AE4558" s="2"/>
      <c r="AF4558" s="2"/>
    </row>
    <row r="4559" spans="1:32">
      <c r="A4559" t="s">
        <v>15009</v>
      </c>
      <c r="B4559" t="s">
        <v>19</v>
      </c>
      <c r="C4559" s="2">
        <v>6292180</v>
      </c>
      <c r="D4559" s="2">
        <v>6047010</v>
      </c>
      <c r="E4559" s="2">
        <v>5081660</v>
      </c>
      <c r="F4559" s="2">
        <v>4630330</v>
      </c>
      <c r="G4559" s="2">
        <v>4461780</v>
      </c>
      <c r="H4559" s="2">
        <v>4433920</v>
      </c>
      <c r="I4559" s="2">
        <v>4414420</v>
      </c>
      <c r="J4559" s="2">
        <v>4450630</v>
      </c>
      <c r="K4559" s="2">
        <v>4538390</v>
      </c>
      <c r="L4559" s="2">
        <v>4605260</v>
      </c>
      <c r="M4559" s="2">
        <v>4654010</v>
      </c>
      <c r="N4559" s="2">
        <v>4672120</v>
      </c>
      <c r="O4559" s="2">
        <v>4723660</v>
      </c>
      <c r="P4559" s="2">
        <v>4816990</v>
      </c>
      <c r="Q4559" s="2">
        <v>4879680</v>
      </c>
      <c r="R4559" s="2">
        <v>4939580</v>
      </c>
      <c r="S4559" s="2">
        <v>4988330</v>
      </c>
      <c r="T4559" s="2">
        <v>5048230</v>
      </c>
      <c r="U4559" s="2">
        <v>5117880</v>
      </c>
      <c r="V4559" s="2">
        <v>5195890</v>
      </c>
      <c r="W4559" s="2">
        <v>5283650</v>
      </c>
      <c r="X4559" s="2">
        <v>5365840</v>
      </c>
      <c r="Y4559" s="2">
        <v>5415980</v>
      </c>
      <c r="Z4559" s="2">
        <v>5460560</v>
      </c>
      <c r="AA4559" s="2">
        <v>5524640</v>
      </c>
      <c r="AB4559" s="2">
        <v>5585930</v>
      </c>
      <c r="AC4559" s="2">
        <v>5640260</v>
      </c>
      <c r="AD4559" s="2"/>
      <c r="AE4559" s="2"/>
      <c r="AF4559" s="2"/>
    </row>
    <row r="4560" spans="1:32">
      <c r="A4560" t="s">
        <v>15010</v>
      </c>
      <c r="B4560" t="s">
        <v>19</v>
      </c>
      <c r="C4560" s="2">
        <v>31009200</v>
      </c>
      <c r="D4560" s="2">
        <v>29801000</v>
      </c>
      <c r="E4560" s="2">
        <v>25043500</v>
      </c>
      <c r="F4560" s="2">
        <v>22819300</v>
      </c>
      <c r="G4560" s="2">
        <v>21988600</v>
      </c>
      <c r="H4560" s="2">
        <v>21851300</v>
      </c>
      <c r="I4560" s="2">
        <v>21755200</v>
      </c>
      <c r="J4560" s="2">
        <v>21933700</v>
      </c>
      <c r="K4560" s="2">
        <v>22366200</v>
      </c>
      <c r="L4560" s="2">
        <v>22695700</v>
      </c>
      <c r="M4560" s="2">
        <v>22936000</v>
      </c>
      <c r="N4560" s="2">
        <v>23025200</v>
      </c>
      <c r="O4560" s="2">
        <v>23279200</v>
      </c>
      <c r="P4560" s="2">
        <v>23739200</v>
      </c>
      <c r="Q4560" s="2">
        <v>24048100</v>
      </c>
      <c r="R4560" s="2">
        <v>24343300</v>
      </c>
      <c r="S4560" s="2">
        <v>24583600</v>
      </c>
      <c r="T4560" s="2">
        <v>24878800</v>
      </c>
      <c r="U4560" s="2">
        <v>25222000</v>
      </c>
      <c r="V4560" s="2">
        <v>25606400</v>
      </c>
      <c r="W4560" s="2">
        <v>26038900</v>
      </c>
      <c r="X4560" s="2">
        <v>26444000</v>
      </c>
      <c r="Y4560" s="2">
        <v>26691100</v>
      </c>
      <c r="Z4560" s="2">
        <v>26910800</v>
      </c>
      <c r="AA4560" s="2">
        <v>27226600</v>
      </c>
      <c r="AB4560" s="2">
        <v>27528600</v>
      </c>
      <c r="AC4560" s="2">
        <v>27796400</v>
      </c>
      <c r="AD4560" s="2"/>
      <c r="AE4560" s="2"/>
      <c r="AF4560" s="2"/>
    </row>
    <row r="4561" spans="1:32">
      <c r="A4561" t="s">
        <v>15011</v>
      </c>
      <c r="B4561" t="s">
        <v>19</v>
      </c>
      <c r="C4561" s="2">
        <v>92092600</v>
      </c>
      <c r="D4561" s="2">
        <v>88504300</v>
      </c>
      <c r="E4561" s="2">
        <v>74375400</v>
      </c>
      <c r="F4561" s="2">
        <v>67769700</v>
      </c>
      <c r="G4561" s="2">
        <v>65302800</v>
      </c>
      <c r="H4561" s="2">
        <v>64895000</v>
      </c>
      <c r="I4561" s="2">
        <v>64609600</v>
      </c>
      <c r="J4561" s="2">
        <v>65139700</v>
      </c>
      <c r="K4561" s="2">
        <v>66424100</v>
      </c>
      <c r="L4561" s="2">
        <v>67402700</v>
      </c>
      <c r="M4561" s="2">
        <v>68116300</v>
      </c>
      <c r="N4561" s="2">
        <v>68381400</v>
      </c>
      <c r="O4561" s="2">
        <v>69135700</v>
      </c>
      <c r="P4561" s="2">
        <v>70501700</v>
      </c>
      <c r="Q4561" s="2">
        <v>71419200</v>
      </c>
      <c r="R4561" s="2">
        <v>72295800</v>
      </c>
      <c r="S4561" s="2">
        <v>73009400</v>
      </c>
      <c r="T4561" s="2">
        <v>73886100</v>
      </c>
      <c r="U4561" s="2">
        <v>74905500</v>
      </c>
      <c r="V4561" s="2">
        <v>76047200</v>
      </c>
      <c r="W4561" s="2">
        <v>77331700</v>
      </c>
      <c r="X4561" s="2">
        <v>78534600</v>
      </c>
      <c r="Y4561" s="2">
        <v>79268500</v>
      </c>
      <c r="Z4561" s="2">
        <v>79921000</v>
      </c>
      <c r="AA4561" s="2">
        <v>80858800</v>
      </c>
      <c r="AB4561" s="2">
        <v>81755900</v>
      </c>
      <c r="AC4561" s="2">
        <v>82551000</v>
      </c>
    </row>
    <row r="4562" spans="1:32">
      <c r="A4562" t="s">
        <v>15012</v>
      </c>
      <c r="B4562" t="s">
        <v>19</v>
      </c>
      <c r="C4562" s="2">
        <v>6527060</v>
      </c>
      <c r="D4562" s="2">
        <v>6272740</v>
      </c>
      <c r="E4562" s="2">
        <v>5271360</v>
      </c>
      <c r="F4562" s="2">
        <v>4803180</v>
      </c>
      <c r="G4562" s="2">
        <v>4628330</v>
      </c>
      <c r="H4562" s="2">
        <v>4599430</v>
      </c>
      <c r="I4562" s="2">
        <v>4579200</v>
      </c>
      <c r="J4562" s="2">
        <v>4616770</v>
      </c>
      <c r="K4562" s="2">
        <v>4707810</v>
      </c>
      <c r="L4562" s="2">
        <v>4777170</v>
      </c>
      <c r="M4562" s="2">
        <v>4827740</v>
      </c>
      <c r="N4562" s="2">
        <v>4846530</v>
      </c>
      <c r="O4562" s="2">
        <v>4899990</v>
      </c>
      <c r="P4562" s="2">
        <v>4996810</v>
      </c>
      <c r="Q4562" s="2">
        <v>5061830</v>
      </c>
      <c r="R4562" s="2">
        <v>5123970</v>
      </c>
      <c r="S4562" s="2">
        <v>5174540</v>
      </c>
      <c r="T4562" s="2">
        <v>5236680</v>
      </c>
      <c r="U4562" s="2">
        <v>5308930</v>
      </c>
      <c r="V4562" s="2">
        <v>5389850</v>
      </c>
      <c r="W4562" s="2">
        <v>5480880</v>
      </c>
      <c r="X4562" s="2">
        <v>5566140</v>
      </c>
      <c r="Y4562" s="2">
        <v>5618160</v>
      </c>
      <c r="Z4562" s="2">
        <v>5664400</v>
      </c>
      <c r="AA4562" s="2">
        <v>5730870</v>
      </c>
      <c r="AB4562" s="2">
        <v>5794450</v>
      </c>
      <c r="AC4562" s="2">
        <v>5850800</v>
      </c>
      <c r="AD4562" s="2"/>
      <c r="AE4562" s="2"/>
      <c r="AF4562" s="2"/>
    </row>
    <row r="4563" spans="1:32">
      <c r="A4563" t="s">
        <v>15013</v>
      </c>
      <c r="B4563" t="s">
        <v>19</v>
      </c>
      <c r="C4563" s="2">
        <v>5854030</v>
      </c>
      <c r="D4563" s="2">
        <v>5625940</v>
      </c>
      <c r="E4563" s="2">
        <v>4727810</v>
      </c>
      <c r="F4563" s="2">
        <v>4307900</v>
      </c>
      <c r="G4563" s="2">
        <v>4151090</v>
      </c>
      <c r="H4563" s="2">
        <v>4125170</v>
      </c>
      <c r="I4563" s="2">
        <v>4107020</v>
      </c>
      <c r="J4563" s="2">
        <v>4140720</v>
      </c>
      <c r="K4563" s="2">
        <v>4222370</v>
      </c>
      <c r="L4563" s="2">
        <v>4284580</v>
      </c>
      <c r="M4563" s="2">
        <v>4329940</v>
      </c>
      <c r="N4563" s="2">
        <v>4346780</v>
      </c>
      <c r="O4563" s="2">
        <v>4394740</v>
      </c>
      <c r="P4563" s="2">
        <v>4481570</v>
      </c>
      <c r="Q4563" s="2">
        <v>4539890</v>
      </c>
      <c r="R4563" s="2">
        <v>4595620</v>
      </c>
      <c r="S4563" s="2">
        <v>4640980</v>
      </c>
      <c r="T4563" s="2">
        <v>4696700</v>
      </c>
      <c r="U4563" s="2">
        <v>4761500</v>
      </c>
      <c r="V4563" s="2">
        <v>4834080</v>
      </c>
      <c r="W4563" s="2">
        <v>4915730</v>
      </c>
      <c r="X4563" s="2">
        <v>4992190</v>
      </c>
      <c r="Y4563" s="2">
        <v>5038850</v>
      </c>
      <c r="Z4563" s="2">
        <v>5080320</v>
      </c>
      <c r="AA4563" s="2">
        <v>5139940</v>
      </c>
      <c r="AB4563" s="2">
        <v>5196960</v>
      </c>
      <c r="AC4563" s="2">
        <v>5247500</v>
      </c>
      <c r="AD4563" s="2"/>
      <c r="AE4563" s="2"/>
      <c r="AF4563" s="2"/>
    </row>
    <row r="4564" spans="1:32">
      <c r="A4564" t="s">
        <v>15014</v>
      </c>
      <c r="B4564" t="s">
        <v>19</v>
      </c>
      <c r="C4564" s="2">
        <v>15186200</v>
      </c>
      <c r="D4564" s="2">
        <v>14594400</v>
      </c>
      <c r="E4564" s="2">
        <v>12264600</v>
      </c>
      <c r="F4564" s="2">
        <v>11175300</v>
      </c>
      <c r="G4564" s="2">
        <v>10768500</v>
      </c>
      <c r="H4564" s="2">
        <v>10701200</v>
      </c>
      <c r="I4564" s="2">
        <v>10654200</v>
      </c>
      <c r="J4564" s="2">
        <v>10741600</v>
      </c>
      <c r="K4564" s="2">
        <v>10953400</v>
      </c>
      <c r="L4564" s="2">
        <v>11114800</v>
      </c>
      <c r="M4564" s="2">
        <v>11232400</v>
      </c>
      <c r="N4564" s="2">
        <v>11276100</v>
      </c>
      <c r="O4564" s="2">
        <v>11400500</v>
      </c>
      <c r="P4564" s="2">
        <v>11625800</v>
      </c>
      <c r="Q4564" s="2">
        <v>11777100</v>
      </c>
      <c r="R4564" s="2">
        <v>11921700</v>
      </c>
      <c r="S4564" s="2">
        <v>12039300</v>
      </c>
      <c r="T4564" s="2">
        <v>12183900</v>
      </c>
      <c r="U4564" s="2">
        <v>12352000</v>
      </c>
      <c r="V4564" s="2">
        <v>12540300</v>
      </c>
      <c r="W4564" s="2">
        <v>12752100</v>
      </c>
      <c r="X4564" s="2">
        <v>12950400</v>
      </c>
      <c r="Y4564" s="2">
        <v>13071500</v>
      </c>
      <c r="Z4564" s="2">
        <v>13179000</v>
      </c>
      <c r="AA4564" s="2">
        <v>13333700</v>
      </c>
      <c r="AB4564" s="2">
        <v>13481600</v>
      </c>
      <c r="AC4564" s="2">
        <v>13612700</v>
      </c>
      <c r="AD4564" s="2"/>
      <c r="AE4564" s="2"/>
      <c r="AF4564" s="2"/>
    </row>
    <row r="4565" spans="1:32">
      <c r="A4565" t="s">
        <v>15015</v>
      </c>
      <c r="B4565" t="s">
        <v>19</v>
      </c>
      <c r="C4565" s="2">
        <v>1531260</v>
      </c>
      <c r="D4565" s="2">
        <v>1471600</v>
      </c>
      <c r="E4565" s="2">
        <v>1236670</v>
      </c>
      <c r="F4565" s="2">
        <v>1126840</v>
      </c>
      <c r="G4565" s="2">
        <v>1085820</v>
      </c>
      <c r="H4565" s="2">
        <v>1079040</v>
      </c>
      <c r="I4565" s="2">
        <v>1074290</v>
      </c>
      <c r="J4565" s="2">
        <v>1083100</v>
      </c>
      <c r="K4565" s="2">
        <v>1104460</v>
      </c>
      <c r="L4565" s="2">
        <v>1120730</v>
      </c>
      <c r="M4565" s="2">
        <v>1132600</v>
      </c>
      <c r="N4565" s="2">
        <v>1137010</v>
      </c>
      <c r="O4565" s="2">
        <v>1149550</v>
      </c>
      <c r="P4565" s="2">
        <v>1172260</v>
      </c>
      <c r="Q4565" s="2">
        <v>1187520</v>
      </c>
      <c r="R4565" s="2">
        <v>1202090</v>
      </c>
      <c r="S4565" s="2">
        <v>1213960</v>
      </c>
      <c r="T4565" s="2">
        <v>1228540</v>
      </c>
      <c r="U4565" s="2">
        <v>1245490</v>
      </c>
      <c r="V4565" s="2">
        <v>1264470</v>
      </c>
      <c r="W4565" s="2">
        <v>1285830</v>
      </c>
      <c r="X4565" s="2">
        <v>1305830</v>
      </c>
      <c r="Y4565" s="2">
        <v>1318030</v>
      </c>
      <c r="Z4565" s="2">
        <v>1328880</v>
      </c>
      <c r="AA4565" s="2">
        <v>1344470</v>
      </c>
      <c r="AB4565" s="2">
        <v>1359390</v>
      </c>
      <c r="AC4565" s="2">
        <v>1372610</v>
      </c>
      <c r="AD4565" s="2"/>
      <c r="AE4565" s="2"/>
      <c r="AF4565" s="2"/>
    </row>
    <row r="4566" spans="1:32">
      <c r="A4566" t="s">
        <v>15016</v>
      </c>
      <c r="B4566" t="s">
        <v>19</v>
      </c>
      <c r="C4566" s="2">
        <v>1007290</v>
      </c>
      <c r="D4566">
        <v>968043</v>
      </c>
      <c r="E4566">
        <v>813504</v>
      </c>
      <c r="F4566">
        <v>741252</v>
      </c>
      <c r="G4566">
        <v>714269</v>
      </c>
      <c r="H4566">
        <v>709809</v>
      </c>
      <c r="I4566">
        <v>706687</v>
      </c>
      <c r="J4566">
        <v>712485</v>
      </c>
      <c r="K4566">
        <v>726534</v>
      </c>
      <c r="L4566">
        <v>737238</v>
      </c>
      <c r="M4566">
        <v>745043</v>
      </c>
      <c r="N4566">
        <v>747942</v>
      </c>
      <c r="O4566">
        <v>756193</v>
      </c>
      <c r="P4566">
        <v>771134</v>
      </c>
      <c r="Q4566">
        <v>781169</v>
      </c>
      <c r="R4566">
        <v>790758</v>
      </c>
      <c r="S4566">
        <v>798563</v>
      </c>
      <c r="T4566">
        <v>808152</v>
      </c>
      <c r="U4566">
        <v>819302</v>
      </c>
      <c r="V4566">
        <v>831790</v>
      </c>
      <c r="W4566">
        <v>845839</v>
      </c>
      <c r="X4566">
        <v>858996</v>
      </c>
      <c r="Y4566">
        <v>867024</v>
      </c>
      <c r="Z4566">
        <v>874160</v>
      </c>
      <c r="AA4566">
        <v>884418</v>
      </c>
      <c r="AB4566">
        <v>894230</v>
      </c>
      <c r="AC4566">
        <v>902927</v>
      </c>
      <c r="AD4566" s="2"/>
      <c r="AE4566" s="2"/>
      <c r="AF4566" s="2"/>
    </row>
    <row r="4567" spans="1:32">
      <c r="A4567" t="s">
        <v>15017</v>
      </c>
      <c r="B4567" t="s">
        <v>19</v>
      </c>
      <c r="C4567" s="2">
        <v>9417940</v>
      </c>
      <c r="D4567" s="2">
        <v>9050980</v>
      </c>
      <c r="E4567" s="2">
        <v>7606080</v>
      </c>
      <c r="F4567" s="2">
        <v>6930540</v>
      </c>
      <c r="G4567" s="2">
        <v>6678250</v>
      </c>
      <c r="H4567" s="2">
        <v>6636550</v>
      </c>
      <c r="I4567" s="2">
        <v>6607360</v>
      </c>
      <c r="J4567" s="2">
        <v>6661570</v>
      </c>
      <c r="K4567" s="2">
        <v>6792930</v>
      </c>
      <c r="L4567" s="2">
        <v>6893010</v>
      </c>
      <c r="M4567" s="2">
        <v>6965980</v>
      </c>
      <c r="N4567" s="2">
        <v>6993090</v>
      </c>
      <c r="O4567" s="2">
        <v>7070230</v>
      </c>
      <c r="P4567" s="2">
        <v>7209930</v>
      </c>
      <c r="Q4567" s="2">
        <v>7303750</v>
      </c>
      <c r="R4567" s="2">
        <v>7393410</v>
      </c>
      <c r="S4567" s="2">
        <v>7466380</v>
      </c>
      <c r="T4567" s="2">
        <v>7556040</v>
      </c>
      <c r="U4567" s="2">
        <v>7660290</v>
      </c>
      <c r="V4567" s="2">
        <v>7777050</v>
      </c>
      <c r="W4567" s="2">
        <v>7908400</v>
      </c>
      <c r="X4567" s="2">
        <v>8031420</v>
      </c>
      <c r="Y4567" s="2">
        <v>8106480</v>
      </c>
      <c r="Z4567" s="2">
        <v>8173200</v>
      </c>
      <c r="AA4567" s="2">
        <v>8269110</v>
      </c>
      <c r="AB4567" s="2">
        <v>8360850</v>
      </c>
      <c r="AC4567" s="2">
        <v>8442160</v>
      </c>
      <c r="AD4567" s="2"/>
      <c r="AE4567" s="2"/>
      <c r="AF4567" s="2"/>
    </row>
    <row r="4568" spans="1:32">
      <c r="A4568" t="s">
        <v>15018</v>
      </c>
      <c r="B4568" t="s">
        <v>19</v>
      </c>
      <c r="C4568" s="2">
        <v>2985740</v>
      </c>
      <c r="D4568" s="2">
        <v>2869400</v>
      </c>
      <c r="E4568" s="2">
        <v>2411330</v>
      </c>
      <c r="F4568" s="2">
        <v>2197160</v>
      </c>
      <c r="G4568" s="2">
        <v>2117180</v>
      </c>
      <c r="H4568" s="2">
        <v>2103960</v>
      </c>
      <c r="I4568" s="2">
        <v>2094710</v>
      </c>
      <c r="J4568" s="2">
        <v>2111890</v>
      </c>
      <c r="K4568" s="2">
        <v>2153540</v>
      </c>
      <c r="L4568" s="2">
        <v>2185270</v>
      </c>
      <c r="M4568" s="2">
        <v>2208400</v>
      </c>
      <c r="N4568" s="2">
        <v>2216990</v>
      </c>
      <c r="O4568" s="2">
        <v>2241450</v>
      </c>
      <c r="P4568" s="2">
        <v>2285740</v>
      </c>
      <c r="Q4568" s="2">
        <v>2315480</v>
      </c>
      <c r="R4568" s="2">
        <v>2343910</v>
      </c>
      <c r="S4568" s="2">
        <v>2367040</v>
      </c>
      <c r="T4568" s="2">
        <v>2395460</v>
      </c>
      <c r="U4568" s="2">
        <v>2428510</v>
      </c>
      <c r="V4568" s="2">
        <v>2465530</v>
      </c>
      <c r="W4568" s="2">
        <v>2507170</v>
      </c>
      <c r="X4568" s="2">
        <v>2546170</v>
      </c>
      <c r="Y4568" s="2">
        <v>2569970</v>
      </c>
      <c r="Z4568" s="2">
        <v>2591120</v>
      </c>
      <c r="AA4568" s="2">
        <v>2621530</v>
      </c>
      <c r="AB4568" s="2">
        <v>2650610</v>
      </c>
      <c r="AC4568" s="2">
        <v>2676390</v>
      </c>
      <c r="AD4568" s="2"/>
      <c r="AE4568" s="2"/>
      <c r="AF4568" s="2"/>
    </row>
    <row r="4569" spans="1:32">
      <c r="A4569" t="s">
        <v>15019</v>
      </c>
      <c r="B4569" t="s">
        <v>19</v>
      </c>
      <c r="C4569">
        <v>0</v>
      </c>
      <c r="D4569">
        <v>0</v>
      </c>
      <c r="E4569">
        <v>0</v>
      </c>
      <c r="F4569">
        <v>0</v>
      </c>
      <c r="G4569">
        <v>0</v>
      </c>
      <c r="H4569">
        <v>0</v>
      </c>
      <c r="I4569">
        <v>0</v>
      </c>
      <c r="J4569">
        <v>0</v>
      </c>
      <c r="K4569">
        <v>0</v>
      </c>
      <c r="L4569">
        <v>0</v>
      </c>
      <c r="M4569">
        <v>0</v>
      </c>
      <c r="N4569">
        <v>0</v>
      </c>
      <c r="O4569">
        <v>0</v>
      </c>
      <c r="P4569">
        <v>0</v>
      </c>
      <c r="Q4569">
        <v>0</v>
      </c>
      <c r="R4569">
        <v>0</v>
      </c>
      <c r="S4569">
        <v>0</v>
      </c>
      <c r="T4569">
        <v>0</v>
      </c>
      <c r="U4569">
        <v>0</v>
      </c>
      <c r="V4569">
        <v>0</v>
      </c>
      <c r="W4569">
        <v>0</v>
      </c>
      <c r="X4569">
        <v>0</v>
      </c>
      <c r="Y4569">
        <v>0</v>
      </c>
      <c r="Z4569">
        <v>0</v>
      </c>
      <c r="AA4569">
        <v>0</v>
      </c>
      <c r="AB4569">
        <v>0</v>
      </c>
      <c r="AC4569">
        <v>0</v>
      </c>
      <c r="AD4569" s="2"/>
      <c r="AE4569" s="2"/>
      <c r="AF4569" s="2"/>
    </row>
    <row r="4570" spans="1:32">
      <c r="A4570" t="s">
        <v>15020</v>
      </c>
      <c r="B4570" t="s">
        <v>19</v>
      </c>
      <c r="C4570">
        <v>0</v>
      </c>
      <c r="D4570">
        <v>0</v>
      </c>
      <c r="E4570">
        <v>0</v>
      </c>
      <c r="F4570">
        <v>0</v>
      </c>
      <c r="G4570">
        <v>0</v>
      </c>
      <c r="H4570">
        <v>0</v>
      </c>
      <c r="I4570">
        <v>0</v>
      </c>
      <c r="J4570">
        <v>0</v>
      </c>
      <c r="K4570">
        <v>0</v>
      </c>
      <c r="L4570">
        <v>0</v>
      </c>
      <c r="M4570">
        <v>0</v>
      </c>
      <c r="N4570">
        <v>0</v>
      </c>
      <c r="O4570">
        <v>0</v>
      </c>
      <c r="P4570">
        <v>0</v>
      </c>
      <c r="Q4570">
        <v>0</v>
      </c>
      <c r="R4570">
        <v>0</v>
      </c>
      <c r="S4570">
        <v>0</v>
      </c>
      <c r="T4570">
        <v>0</v>
      </c>
      <c r="U4570">
        <v>0</v>
      </c>
      <c r="V4570">
        <v>0</v>
      </c>
      <c r="W4570">
        <v>0</v>
      </c>
      <c r="X4570">
        <v>0</v>
      </c>
      <c r="Y4570">
        <v>0</v>
      </c>
      <c r="Z4570">
        <v>0</v>
      </c>
      <c r="AA4570">
        <v>0</v>
      </c>
      <c r="AB4570">
        <v>0</v>
      </c>
      <c r="AC4570">
        <v>0</v>
      </c>
      <c r="AD4570" s="2"/>
      <c r="AE4570" s="2"/>
      <c r="AF4570" s="2"/>
    </row>
    <row r="4571" spans="1:32">
      <c r="A4571" t="s">
        <v>15021</v>
      </c>
      <c r="B4571" t="s">
        <v>19</v>
      </c>
      <c r="C4571">
        <v>0</v>
      </c>
      <c r="D4571">
        <v>0</v>
      </c>
      <c r="E4571">
        <v>0</v>
      </c>
      <c r="F4571">
        <v>0</v>
      </c>
      <c r="G4571">
        <v>0</v>
      </c>
      <c r="H4571">
        <v>0</v>
      </c>
      <c r="I4571">
        <v>0</v>
      </c>
      <c r="J4571">
        <v>0</v>
      </c>
      <c r="K4571">
        <v>0</v>
      </c>
      <c r="L4571">
        <v>0</v>
      </c>
      <c r="M4571">
        <v>0</v>
      </c>
      <c r="N4571">
        <v>0</v>
      </c>
      <c r="O4571">
        <v>0</v>
      </c>
      <c r="P4571">
        <v>0</v>
      </c>
      <c r="Q4571">
        <v>0</v>
      </c>
      <c r="R4571">
        <v>0</v>
      </c>
      <c r="S4571">
        <v>0</v>
      </c>
      <c r="T4571">
        <v>0</v>
      </c>
      <c r="U4571">
        <v>0</v>
      </c>
      <c r="V4571">
        <v>0</v>
      </c>
      <c r="W4571">
        <v>0</v>
      </c>
      <c r="X4571">
        <v>0</v>
      </c>
      <c r="Y4571">
        <v>0</v>
      </c>
      <c r="Z4571">
        <v>0</v>
      </c>
      <c r="AA4571">
        <v>0</v>
      </c>
      <c r="AB4571">
        <v>0</v>
      </c>
      <c r="AC4571">
        <v>0</v>
      </c>
      <c r="AD4571" s="2"/>
      <c r="AE4571" s="2"/>
      <c r="AF4571" s="2"/>
    </row>
    <row r="4572" spans="1:32">
      <c r="A4572" t="s">
        <v>15022</v>
      </c>
      <c r="B4572" t="s">
        <v>19</v>
      </c>
      <c r="C4572">
        <v>0</v>
      </c>
      <c r="D4572">
        <v>0</v>
      </c>
      <c r="E4572">
        <v>0</v>
      </c>
      <c r="F4572">
        <v>0</v>
      </c>
      <c r="G4572">
        <v>0</v>
      </c>
      <c r="H4572">
        <v>0</v>
      </c>
      <c r="I4572">
        <v>0</v>
      </c>
      <c r="J4572">
        <v>0</v>
      </c>
      <c r="K4572">
        <v>0</v>
      </c>
      <c r="L4572">
        <v>0</v>
      </c>
      <c r="M4572">
        <v>0</v>
      </c>
      <c r="N4572">
        <v>0</v>
      </c>
      <c r="O4572">
        <v>0</v>
      </c>
      <c r="P4572">
        <v>0</v>
      </c>
      <c r="Q4572">
        <v>0</v>
      </c>
      <c r="R4572">
        <v>0</v>
      </c>
      <c r="S4572">
        <v>0</v>
      </c>
      <c r="T4572">
        <v>0</v>
      </c>
      <c r="U4572">
        <v>0</v>
      </c>
      <c r="V4572">
        <v>0</v>
      </c>
      <c r="W4572">
        <v>0</v>
      </c>
      <c r="X4572">
        <v>0</v>
      </c>
      <c r="Y4572">
        <v>0</v>
      </c>
      <c r="Z4572">
        <v>0</v>
      </c>
      <c r="AA4572">
        <v>0</v>
      </c>
      <c r="AB4572">
        <v>0</v>
      </c>
      <c r="AC4572">
        <v>0</v>
      </c>
      <c r="AD4572" s="2"/>
      <c r="AE4572" s="2"/>
      <c r="AF4572" s="2"/>
    </row>
    <row r="4573" spans="1:32">
      <c r="A4573" t="s">
        <v>15023</v>
      </c>
      <c r="B4573" t="s">
        <v>19</v>
      </c>
      <c r="C4573">
        <v>0</v>
      </c>
      <c r="D4573">
        <v>0</v>
      </c>
      <c r="E4573">
        <v>0</v>
      </c>
      <c r="F4573">
        <v>0</v>
      </c>
      <c r="G4573">
        <v>0</v>
      </c>
      <c r="H4573">
        <v>0</v>
      </c>
      <c r="I4573">
        <v>0</v>
      </c>
      <c r="J4573">
        <v>0</v>
      </c>
      <c r="K4573">
        <v>0</v>
      </c>
      <c r="L4573">
        <v>0</v>
      </c>
      <c r="M4573">
        <v>0</v>
      </c>
      <c r="N4573">
        <v>0</v>
      </c>
      <c r="O4573">
        <v>0</v>
      </c>
      <c r="P4573">
        <v>0</v>
      </c>
      <c r="Q4573">
        <v>0</v>
      </c>
      <c r="R4573">
        <v>0</v>
      </c>
      <c r="S4573">
        <v>0</v>
      </c>
      <c r="T4573">
        <v>0</v>
      </c>
      <c r="U4573">
        <v>0</v>
      </c>
      <c r="V4573">
        <v>0</v>
      </c>
      <c r="W4573">
        <v>0</v>
      </c>
      <c r="X4573">
        <v>0</v>
      </c>
      <c r="Y4573">
        <v>0</v>
      </c>
      <c r="Z4573">
        <v>0</v>
      </c>
      <c r="AA4573">
        <v>0</v>
      </c>
      <c r="AB4573">
        <v>0</v>
      </c>
      <c r="AC4573">
        <v>0</v>
      </c>
    </row>
    <row r="4574" spans="1:32">
      <c r="A4574" t="s">
        <v>15024</v>
      </c>
      <c r="B4574" t="s">
        <v>19</v>
      </c>
      <c r="C4574">
        <v>0</v>
      </c>
      <c r="D4574">
        <v>0</v>
      </c>
      <c r="E4574">
        <v>0</v>
      </c>
      <c r="F4574">
        <v>0</v>
      </c>
      <c r="G4574">
        <v>0</v>
      </c>
      <c r="H4574">
        <v>0</v>
      </c>
      <c r="I4574">
        <v>0</v>
      </c>
      <c r="J4574">
        <v>0</v>
      </c>
      <c r="K4574">
        <v>0</v>
      </c>
      <c r="L4574">
        <v>0</v>
      </c>
      <c r="M4574">
        <v>0</v>
      </c>
      <c r="N4574">
        <v>0</v>
      </c>
      <c r="O4574">
        <v>0</v>
      </c>
      <c r="P4574">
        <v>0</v>
      </c>
      <c r="Q4574">
        <v>0</v>
      </c>
      <c r="R4574">
        <v>0</v>
      </c>
      <c r="S4574">
        <v>0</v>
      </c>
      <c r="T4574">
        <v>0</v>
      </c>
      <c r="U4574">
        <v>0</v>
      </c>
      <c r="V4574">
        <v>0</v>
      </c>
      <c r="W4574">
        <v>0</v>
      </c>
      <c r="X4574">
        <v>0</v>
      </c>
      <c r="Y4574">
        <v>0</v>
      </c>
      <c r="Z4574">
        <v>0</v>
      </c>
      <c r="AA4574">
        <v>0</v>
      </c>
      <c r="AB4574">
        <v>0</v>
      </c>
      <c r="AC4574">
        <v>0</v>
      </c>
    </row>
    <row r="4575" spans="1:32">
      <c r="A4575" t="s">
        <v>15025</v>
      </c>
      <c r="B4575" t="s">
        <v>19</v>
      </c>
      <c r="C4575">
        <v>0</v>
      </c>
      <c r="D4575">
        <v>0</v>
      </c>
      <c r="E4575">
        <v>0</v>
      </c>
      <c r="F4575">
        <v>0</v>
      </c>
      <c r="G4575">
        <v>0</v>
      </c>
      <c r="H4575">
        <v>0</v>
      </c>
      <c r="I4575">
        <v>0</v>
      </c>
      <c r="J4575">
        <v>0</v>
      </c>
      <c r="K4575">
        <v>0</v>
      </c>
      <c r="L4575">
        <v>0</v>
      </c>
      <c r="M4575">
        <v>0</v>
      </c>
      <c r="N4575">
        <v>0</v>
      </c>
      <c r="O4575">
        <v>0</v>
      </c>
      <c r="P4575">
        <v>0</v>
      </c>
      <c r="Q4575">
        <v>0</v>
      </c>
      <c r="R4575">
        <v>0</v>
      </c>
      <c r="S4575">
        <v>0</v>
      </c>
      <c r="T4575">
        <v>0</v>
      </c>
      <c r="U4575">
        <v>0</v>
      </c>
      <c r="V4575">
        <v>0</v>
      </c>
      <c r="W4575">
        <v>0</v>
      </c>
      <c r="X4575">
        <v>0</v>
      </c>
      <c r="Y4575">
        <v>0</v>
      </c>
      <c r="Z4575">
        <v>0</v>
      </c>
      <c r="AA4575">
        <v>0</v>
      </c>
      <c r="AB4575">
        <v>0</v>
      </c>
      <c r="AC4575">
        <v>0</v>
      </c>
    </row>
    <row r="4576" spans="1:32">
      <c r="A4576" t="s">
        <v>15026</v>
      </c>
      <c r="B4576" t="s">
        <v>19</v>
      </c>
      <c r="C4576">
        <v>0</v>
      </c>
      <c r="D4576">
        <v>0</v>
      </c>
      <c r="E4576">
        <v>0</v>
      </c>
      <c r="F4576">
        <v>0</v>
      </c>
      <c r="G4576">
        <v>0</v>
      </c>
      <c r="H4576">
        <v>0</v>
      </c>
      <c r="I4576">
        <v>0</v>
      </c>
      <c r="J4576">
        <v>0</v>
      </c>
      <c r="K4576">
        <v>0</v>
      </c>
      <c r="L4576">
        <v>0</v>
      </c>
      <c r="M4576">
        <v>0</v>
      </c>
      <c r="N4576">
        <v>0</v>
      </c>
      <c r="O4576">
        <v>0</v>
      </c>
      <c r="P4576">
        <v>0</v>
      </c>
      <c r="Q4576">
        <v>0</v>
      </c>
      <c r="R4576">
        <v>0</v>
      </c>
      <c r="S4576">
        <v>0</v>
      </c>
      <c r="T4576">
        <v>0</v>
      </c>
      <c r="U4576">
        <v>0</v>
      </c>
      <c r="V4576">
        <v>0</v>
      </c>
      <c r="W4576">
        <v>0</v>
      </c>
      <c r="X4576">
        <v>0</v>
      </c>
      <c r="Y4576">
        <v>0</v>
      </c>
      <c r="Z4576">
        <v>0</v>
      </c>
      <c r="AA4576">
        <v>0</v>
      </c>
      <c r="AB4576">
        <v>0</v>
      </c>
      <c r="AC4576">
        <v>0</v>
      </c>
    </row>
    <row r="4577" spans="1:29">
      <c r="A4577" t="s">
        <v>15027</v>
      </c>
      <c r="B4577" t="s">
        <v>19</v>
      </c>
      <c r="C4577">
        <v>0</v>
      </c>
      <c r="D4577">
        <v>0</v>
      </c>
      <c r="E4577">
        <v>0</v>
      </c>
      <c r="F4577">
        <v>0</v>
      </c>
      <c r="G4577">
        <v>0</v>
      </c>
      <c r="H4577">
        <v>0</v>
      </c>
      <c r="I4577">
        <v>0</v>
      </c>
      <c r="J4577">
        <v>0</v>
      </c>
      <c r="K4577">
        <v>0</v>
      </c>
      <c r="L4577">
        <v>0</v>
      </c>
      <c r="M4577">
        <v>0</v>
      </c>
      <c r="N4577">
        <v>0</v>
      </c>
      <c r="O4577">
        <v>0</v>
      </c>
      <c r="P4577">
        <v>0</v>
      </c>
      <c r="Q4577">
        <v>0</v>
      </c>
      <c r="R4577">
        <v>0</v>
      </c>
      <c r="S4577">
        <v>0</v>
      </c>
      <c r="T4577">
        <v>0</v>
      </c>
      <c r="U4577">
        <v>0</v>
      </c>
      <c r="V4577">
        <v>0</v>
      </c>
      <c r="W4577">
        <v>0</v>
      </c>
      <c r="X4577">
        <v>0</v>
      </c>
      <c r="Y4577">
        <v>0</v>
      </c>
      <c r="Z4577">
        <v>0</v>
      </c>
      <c r="AA4577">
        <v>0</v>
      </c>
      <c r="AB4577">
        <v>0</v>
      </c>
      <c r="AC4577">
        <v>0</v>
      </c>
    </row>
    <row r="4578" spans="1:29">
      <c r="A4578" t="s">
        <v>15028</v>
      </c>
      <c r="B4578" t="s">
        <v>19</v>
      </c>
      <c r="C4578">
        <v>0</v>
      </c>
      <c r="D4578">
        <v>0</v>
      </c>
      <c r="E4578">
        <v>0</v>
      </c>
      <c r="F4578">
        <v>0</v>
      </c>
      <c r="G4578">
        <v>0</v>
      </c>
      <c r="H4578">
        <v>0</v>
      </c>
      <c r="I4578">
        <v>0</v>
      </c>
      <c r="J4578">
        <v>0</v>
      </c>
      <c r="K4578">
        <v>0</v>
      </c>
      <c r="L4578">
        <v>0</v>
      </c>
      <c r="M4578">
        <v>0</v>
      </c>
      <c r="N4578">
        <v>0</v>
      </c>
      <c r="O4578">
        <v>0</v>
      </c>
      <c r="P4578">
        <v>0</v>
      </c>
      <c r="Q4578">
        <v>0</v>
      </c>
      <c r="R4578">
        <v>0</v>
      </c>
      <c r="S4578">
        <v>0</v>
      </c>
      <c r="T4578">
        <v>0</v>
      </c>
      <c r="U4578">
        <v>0</v>
      </c>
      <c r="V4578">
        <v>0</v>
      </c>
      <c r="W4578">
        <v>0</v>
      </c>
      <c r="X4578">
        <v>0</v>
      </c>
      <c r="Y4578">
        <v>0</v>
      </c>
      <c r="Z4578">
        <v>0</v>
      </c>
      <c r="AA4578">
        <v>0</v>
      </c>
      <c r="AB4578">
        <v>0</v>
      </c>
      <c r="AC4578">
        <v>0</v>
      </c>
    </row>
    <row r="4579" spans="1:29">
      <c r="A4579" t="s">
        <v>15029</v>
      </c>
      <c r="B4579" t="s">
        <v>19</v>
      </c>
      <c r="C4579">
        <v>0</v>
      </c>
      <c r="D4579">
        <v>0</v>
      </c>
      <c r="E4579">
        <v>0</v>
      </c>
      <c r="F4579">
        <v>0</v>
      </c>
      <c r="G4579">
        <v>0</v>
      </c>
      <c r="H4579">
        <v>0</v>
      </c>
      <c r="I4579">
        <v>0</v>
      </c>
      <c r="J4579">
        <v>0</v>
      </c>
      <c r="K4579">
        <v>0</v>
      </c>
      <c r="L4579">
        <v>0</v>
      </c>
      <c r="M4579">
        <v>0</v>
      </c>
      <c r="N4579">
        <v>0</v>
      </c>
      <c r="O4579">
        <v>0</v>
      </c>
      <c r="P4579">
        <v>0</v>
      </c>
      <c r="Q4579">
        <v>0</v>
      </c>
      <c r="R4579">
        <v>0</v>
      </c>
      <c r="S4579">
        <v>0</v>
      </c>
      <c r="T4579">
        <v>0</v>
      </c>
      <c r="U4579">
        <v>0</v>
      </c>
      <c r="V4579">
        <v>0</v>
      </c>
      <c r="W4579">
        <v>0</v>
      </c>
      <c r="X4579">
        <v>0</v>
      </c>
      <c r="Y4579">
        <v>0</v>
      </c>
      <c r="Z4579">
        <v>0</v>
      </c>
      <c r="AA4579">
        <v>0</v>
      </c>
      <c r="AB4579">
        <v>0</v>
      </c>
      <c r="AC4579">
        <v>0</v>
      </c>
    </row>
    <row r="4580" spans="1:29">
      <c r="A4580" t="s">
        <v>15030</v>
      </c>
      <c r="B4580" t="s">
        <v>19</v>
      </c>
      <c r="C4580">
        <v>0</v>
      </c>
      <c r="D4580">
        <v>0</v>
      </c>
      <c r="E4580">
        <v>0</v>
      </c>
      <c r="F4580">
        <v>0</v>
      </c>
      <c r="G4580">
        <v>0</v>
      </c>
      <c r="H4580">
        <v>0</v>
      </c>
      <c r="I4580">
        <v>0</v>
      </c>
      <c r="J4580">
        <v>0</v>
      </c>
      <c r="K4580">
        <v>0</v>
      </c>
      <c r="L4580">
        <v>0</v>
      </c>
      <c r="M4580">
        <v>0</v>
      </c>
      <c r="N4580">
        <v>0</v>
      </c>
      <c r="O4580">
        <v>0</v>
      </c>
      <c r="P4580">
        <v>0</v>
      </c>
      <c r="Q4580">
        <v>0</v>
      </c>
      <c r="R4580">
        <v>0</v>
      </c>
      <c r="S4580">
        <v>0</v>
      </c>
      <c r="T4580">
        <v>0</v>
      </c>
      <c r="U4580">
        <v>0</v>
      </c>
      <c r="V4580">
        <v>0</v>
      </c>
      <c r="W4580">
        <v>0</v>
      </c>
      <c r="X4580">
        <v>0</v>
      </c>
      <c r="Y4580">
        <v>0</v>
      </c>
      <c r="Z4580">
        <v>0</v>
      </c>
      <c r="AA4580">
        <v>0</v>
      </c>
      <c r="AB4580">
        <v>0</v>
      </c>
      <c r="AC4580">
        <v>0</v>
      </c>
    </row>
    <row r="4581" spans="1:29">
      <c r="A4581" t="s">
        <v>15031</v>
      </c>
      <c r="B4581" t="s">
        <v>19</v>
      </c>
      <c r="C4581">
        <v>0</v>
      </c>
      <c r="D4581">
        <v>0</v>
      </c>
      <c r="E4581">
        <v>0</v>
      </c>
      <c r="F4581">
        <v>0</v>
      </c>
      <c r="G4581">
        <v>0</v>
      </c>
      <c r="H4581">
        <v>0</v>
      </c>
      <c r="I4581">
        <v>0</v>
      </c>
      <c r="J4581">
        <v>0</v>
      </c>
      <c r="K4581">
        <v>0</v>
      </c>
      <c r="L4581">
        <v>0</v>
      </c>
      <c r="M4581">
        <v>0</v>
      </c>
      <c r="N4581">
        <v>0</v>
      </c>
      <c r="O4581">
        <v>0</v>
      </c>
      <c r="P4581">
        <v>0</v>
      </c>
      <c r="Q4581">
        <v>0</v>
      </c>
      <c r="R4581">
        <v>0</v>
      </c>
      <c r="S4581">
        <v>0</v>
      </c>
      <c r="T4581">
        <v>0</v>
      </c>
      <c r="U4581">
        <v>0</v>
      </c>
      <c r="V4581">
        <v>0</v>
      </c>
      <c r="W4581">
        <v>0</v>
      </c>
      <c r="X4581">
        <v>0</v>
      </c>
      <c r="Y4581">
        <v>0</v>
      </c>
      <c r="Z4581">
        <v>0</v>
      </c>
      <c r="AA4581">
        <v>0</v>
      </c>
      <c r="AB4581">
        <v>0</v>
      </c>
      <c r="AC4581">
        <v>0</v>
      </c>
    </row>
    <row r="4582" spans="1:29">
      <c r="A4582" t="s">
        <v>15032</v>
      </c>
      <c r="B4582" t="s">
        <v>19</v>
      </c>
      <c r="C4582">
        <v>0</v>
      </c>
      <c r="D4582">
        <v>0</v>
      </c>
      <c r="E4582">
        <v>0</v>
      </c>
      <c r="F4582">
        <v>0</v>
      </c>
      <c r="G4582">
        <v>0</v>
      </c>
      <c r="H4582">
        <v>0</v>
      </c>
      <c r="I4582">
        <v>0</v>
      </c>
      <c r="J4582">
        <v>0</v>
      </c>
      <c r="K4582">
        <v>0</v>
      </c>
      <c r="L4582">
        <v>0</v>
      </c>
      <c r="M4582">
        <v>0</v>
      </c>
      <c r="N4582">
        <v>0</v>
      </c>
      <c r="O4582">
        <v>0</v>
      </c>
      <c r="P4582">
        <v>0</v>
      </c>
      <c r="Q4582">
        <v>0</v>
      </c>
      <c r="R4582">
        <v>0</v>
      </c>
      <c r="S4582">
        <v>0</v>
      </c>
      <c r="T4582">
        <v>0</v>
      </c>
      <c r="U4582">
        <v>0</v>
      </c>
      <c r="V4582">
        <v>0</v>
      </c>
      <c r="W4582">
        <v>0</v>
      </c>
      <c r="X4582">
        <v>0</v>
      </c>
      <c r="Y4582">
        <v>0</v>
      </c>
      <c r="Z4582">
        <v>0</v>
      </c>
      <c r="AA4582">
        <v>0</v>
      </c>
      <c r="AB4582">
        <v>0</v>
      </c>
      <c r="AC4582">
        <v>0</v>
      </c>
    </row>
    <row r="4583" spans="1:29">
      <c r="A4583" t="s">
        <v>15033</v>
      </c>
      <c r="B4583" t="s">
        <v>19</v>
      </c>
      <c r="C4583">
        <v>0</v>
      </c>
      <c r="D4583">
        <v>0</v>
      </c>
      <c r="E4583">
        <v>0</v>
      </c>
      <c r="F4583">
        <v>0</v>
      </c>
      <c r="G4583">
        <v>0</v>
      </c>
      <c r="H4583">
        <v>0</v>
      </c>
      <c r="I4583">
        <v>0</v>
      </c>
      <c r="J4583">
        <v>0</v>
      </c>
      <c r="K4583">
        <v>0</v>
      </c>
      <c r="L4583">
        <v>0</v>
      </c>
      <c r="M4583">
        <v>0</v>
      </c>
      <c r="N4583">
        <v>0</v>
      </c>
      <c r="O4583">
        <v>0</v>
      </c>
      <c r="P4583">
        <v>0</v>
      </c>
      <c r="Q4583">
        <v>0</v>
      </c>
      <c r="R4583">
        <v>0</v>
      </c>
      <c r="S4583">
        <v>0</v>
      </c>
      <c r="T4583">
        <v>0</v>
      </c>
      <c r="U4583">
        <v>0</v>
      </c>
      <c r="V4583">
        <v>0</v>
      </c>
      <c r="W4583">
        <v>0</v>
      </c>
      <c r="X4583">
        <v>0</v>
      </c>
      <c r="Y4583">
        <v>0</v>
      </c>
      <c r="Z4583">
        <v>0</v>
      </c>
      <c r="AA4583">
        <v>0</v>
      </c>
      <c r="AB4583">
        <v>0</v>
      </c>
      <c r="AC4583">
        <v>0</v>
      </c>
    </row>
    <row r="4584" spans="1:29">
      <c r="A4584" t="s">
        <v>15034</v>
      </c>
      <c r="B4584" t="s">
        <v>19</v>
      </c>
      <c r="C4584">
        <v>0</v>
      </c>
      <c r="D4584">
        <v>0</v>
      </c>
      <c r="E4584">
        <v>0</v>
      </c>
      <c r="F4584">
        <v>0</v>
      </c>
      <c r="G4584">
        <v>0</v>
      </c>
      <c r="H4584">
        <v>0</v>
      </c>
      <c r="I4584">
        <v>0</v>
      </c>
      <c r="J4584">
        <v>0</v>
      </c>
      <c r="K4584">
        <v>0</v>
      </c>
      <c r="L4584">
        <v>0</v>
      </c>
      <c r="M4584">
        <v>0</v>
      </c>
      <c r="N4584">
        <v>0</v>
      </c>
      <c r="O4584">
        <v>0</v>
      </c>
      <c r="P4584">
        <v>0</v>
      </c>
      <c r="Q4584">
        <v>0</v>
      </c>
      <c r="R4584">
        <v>0</v>
      </c>
      <c r="S4584">
        <v>0</v>
      </c>
      <c r="T4584">
        <v>0</v>
      </c>
      <c r="U4584">
        <v>0</v>
      </c>
      <c r="V4584">
        <v>0</v>
      </c>
      <c r="W4584">
        <v>0</v>
      </c>
      <c r="X4584">
        <v>0</v>
      </c>
      <c r="Y4584">
        <v>0</v>
      </c>
      <c r="Z4584">
        <v>0</v>
      </c>
      <c r="AA4584">
        <v>0</v>
      </c>
      <c r="AB4584">
        <v>0</v>
      </c>
      <c r="AC4584">
        <v>0</v>
      </c>
    </row>
    <row r="4585" spans="1:29">
      <c r="A4585" t="s">
        <v>15035</v>
      </c>
      <c r="B4585" t="s">
        <v>19</v>
      </c>
      <c r="C4585">
        <v>0</v>
      </c>
      <c r="D4585">
        <v>0</v>
      </c>
      <c r="E4585">
        <v>0</v>
      </c>
      <c r="F4585">
        <v>0</v>
      </c>
      <c r="G4585">
        <v>0</v>
      </c>
      <c r="H4585">
        <v>0</v>
      </c>
      <c r="I4585">
        <v>0</v>
      </c>
      <c r="J4585">
        <v>0</v>
      </c>
      <c r="K4585">
        <v>0</v>
      </c>
      <c r="L4585">
        <v>0</v>
      </c>
      <c r="M4585">
        <v>0</v>
      </c>
      <c r="N4585">
        <v>0</v>
      </c>
      <c r="O4585">
        <v>0</v>
      </c>
      <c r="P4585">
        <v>0</v>
      </c>
      <c r="Q4585">
        <v>0</v>
      </c>
      <c r="R4585">
        <v>0</v>
      </c>
      <c r="S4585">
        <v>0</v>
      </c>
      <c r="T4585">
        <v>0</v>
      </c>
      <c r="U4585">
        <v>0</v>
      </c>
      <c r="V4585">
        <v>0</v>
      </c>
      <c r="W4585">
        <v>0</v>
      </c>
      <c r="X4585">
        <v>0</v>
      </c>
      <c r="Y4585">
        <v>0</v>
      </c>
      <c r="Z4585">
        <v>0</v>
      </c>
      <c r="AA4585">
        <v>0</v>
      </c>
      <c r="AB4585">
        <v>0</v>
      </c>
      <c r="AC4585">
        <v>0</v>
      </c>
    </row>
    <row r="4586" spans="1:29">
      <c r="A4586" t="s">
        <v>15036</v>
      </c>
      <c r="B4586" t="s">
        <v>19</v>
      </c>
      <c r="C4586">
        <v>0</v>
      </c>
      <c r="D4586">
        <v>0</v>
      </c>
      <c r="E4586">
        <v>0</v>
      </c>
      <c r="F4586">
        <v>0</v>
      </c>
      <c r="G4586">
        <v>0</v>
      </c>
      <c r="H4586">
        <v>0</v>
      </c>
      <c r="I4586">
        <v>0</v>
      </c>
      <c r="J4586">
        <v>0</v>
      </c>
      <c r="K4586">
        <v>0</v>
      </c>
      <c r="L4586">
        <v>0</v>
      </c>
      <c r="M4586">
        <v>0</v>
      </c>
      <c r="N4586">
        <v>0</v>
      </c>
      <c r="O4586">
        <v>0</v>
      </c>
      <c r="P4586">
        <v>0</v>
      </c>
      <c r="Q4586">
        <v>0</v>
      </c>
      <c r="R4586">
        <v>0</v>
      </c>
      <c r="S4586">
        <v>0</v>
      </c>
      <c r="T4586">
        <v>0</v>
      </c>
      <c r="U4586">
        <v>0</v>
      </c>
      <c r="V4586">
        <v>0</v>
      </c>
      <c r="W4586">
        <v>0</v>
      </c>
      <c r="X4586">
        <v>0</v>
      </c>
      <c r="Y4586">
        <v>0</v>
      </c>
      <c r="Z4586">
        <v>0</v>
      </c>
      <c r="AA4586">
        <v>0</v>
      </c>
      <c r="AB4586">
        <v>0</v>
      </c>
      <c r="AC4586">
        <v>0</v>
      </c>
    </row>
    <row r="4587" spans="1:29">
      <c r="A4587" t="s">
        <v>15037</v>
      </c>
      <c r="B4587" t="s">
        <v>19</v>
      </c>
      <c r="C4587">
        <v>0</v>
      </c>
      <c r="D4587">
        <v>0</v>
      </c>
      <c r="E4587">
        <v>0</v>
      </c>
      <c r="F4587">
        <v>0</v>
      </c>
      <c r="G4587">
        <v>0</v>
      </c>
      <c r="H4587">
        <v>0</v>
      </c>
      <c r="I4587">
        <v>0</v>
      </c>
      <c r="J4587">
        <v>0</v>
      </c>
      <c r="K4587">
        <v>0</v>
      </c>
      <c r="L4587">
        <v>0</v>
      </c>
      <c r="M4587">
        <v>0</v>
      </c>
      <c r="N4587">
        <v>0</v>
      </c>
      <c r="O4587">
        <v>0</v>
      </c>
      <c r="P4587">
        <v>0</v>
      </c>
      <c r="Q4587">
        <v>0</v>
      </c>
      <c r="R4587">
        <v>0</v>
      </c>
      <c r="S4587">
        <v>0</v>
      </c>
      <c r="T4587">
        <v>0</v>
      </c>
      <c r="U4587">
        <v>0</v>
      </c>
      <c r="V4587">
        <v>0</v>
      </c>
      <c r="W4587">
        <v>0</v>
      </c>
      <c r="X4587">
        <v>0</v>
      </c>
      <c r="Y4587">
        <v>0</v>
      </c>
      <c r="Z4587">
        <v>0</v>
      </c>
      <c r="AA4587">
        <v>0</v>
      </c>
      <c r="AB4587">
        <v>0</v>
      </c>
      <c r="AC4587">
        <v>0</v>
      </c>
    </row>
    <row r="4588" spans="1:29">
      <c r="A4588" t="s">
        <v>15038</v>
      </c>
      <c r="B4588" t="s">
        <v>19</v>
      </c>
      <c r="C4588">
        <v>0</v>
      </c>
      <c r="D4588">
        <v>0</v>
      </c>
      <c r="E4588">
        <v>0</v>
      </c>
      <c r="F4588">
        <v>0</v>
      </c>
      <c r="G4588">
        <v>0</v>
      </c>
      <c r="H4588">
        <v>0</v>
      </c>
      <c r="I4588">
        <v>0</v>
      </c>
      <c r="J4588">
        <v>0</v>
      </c>
      <c r="K4588">
        <v>0</v>
      </c>
      <c r="L4588">
        <v>0</v>
      </c>
      <c r="M4588">
        <v>0</v>
      </c>
      <c r="N4588">
        <v>0</v>
      </c>
      <c r="O4588">
        <v>0</v>
      </c>
      <c r="P4588">
        <v>0</v>
      </c>
      <c r="Q4588">
        <v>0</v>
      </c>
      <c r="R4588">
        <v>0</v>
      </c>
      <c r="S4588">
        <v>0</v>
      </c>
      <c r="T4588">
        <v>0</v>
      </c>
      <c r="U4588">
        <v>0</v>
      </c>
      <c r="V4588">
        <v>0</v>
      </c>
      <c r="W4588">
        <v>0</v>
      </c>
      <c r="X4588">
        <v>0</v>
      </c>
      <c r="Y4588">
        <v>0</v>
      </c>
      <c r="Z4588">
        <v>0</v>
      </c>
      <c r="AA4588">
        <v>0</v>
      </c>
      <c r="AB4588">
        <v>0</v>
      </c>
      <c r="AC4588">
        <v>0</v>
      </c>
    </row>
    <row r="4589" spans="1:29">
      <c r="A4589" t="s">
        <v>15039</v>
      </c>
      <c r="B4589" t="s">
        <v>19</v>
      </c>
      <c r="C4589">
        <v>0</v>
      </c>
      <c r="D4589">
        <v>0</v>
      </c>
      <c r="E4589">
        <v>0</v>
      </c>
      <c r="F4589">
        <v>0</v>
      </c>
      <c r="G4589">
        <v>0</v>
      </c>
      <c r="H4589">
        <v>0</v>
      </c>
      <c r="I4589">
        <v>0</v>
      </c>
      <c r="J4589">
        <v>0</v>
      </c>
      <c r="K4589">
        <v>0</v>
      </c>
      <c r="L4589">
        <v>0</v>
      </c>
      <c r="M4589">
        <v>0</v>
      </c>
      <c r="N4589">
        <v>0</v>
      </c>
      <c r="O4589">
        <v>0</v>
      </c>
      <c r="P4589">
        <v>0</v>
      </c>
      <c r="Q4589">
        <v>0</v>
      </c>
      <c r="R4589">
        <v>0</v>
      </c>
      <c r="S4589">
        <v>0</v>
      </c>
      <c r="T4589">
        <v>0</v>
      </c>
      <c r="U4589">
        <v>0</v>
      </c>
      <c r="V4589">
        <v>0</v>
      </c>
      <c r="W4589">
        <v>0</v>
      </c>
      <c r="X4589">
        <v>0</v>
      </c>
      <c r="Y4589">
        <v>0</v>
      </c>
      <c r="Z4589">
        <v>0</v>
      </c>
      <c r="AA4589">
        <v>0</v>
      </c>
      <c r="AB4589">
        <v>0</v>
      </c>
      <c r="AC4589">
        <v>0</v>
      </c>
    </row>
    <row r="4590" spans="1:29">
      <c r="A4590" t="s">
        <v>15040</v>
      </c>
      <c r="B4590" t="s">
        <v>19</v>
      </c>
      <c r="C4590">
        <v>0</v>
      </c>
      <c r="D4590">
        <v>0</v>
      </c>
      <c r="E4590">
        <v>0</v>
      </c>
      <c r="F4590">
        <v>0</v>
      </c>
      <c r="G4590">
        <v>0</v>
      </c>
      <c r="H4590">
        <v>0</v>
      </c>
      <c r="I4590">
        <v>0</v>
      </c>
      <c r="J4590">
        <v>0</v>
      </c>
      <c r="K4590">
        <v>0</v>
      </c>
      <c r="L4590">
        <v>0</v>
      </c>
      <c r="M4590">
        <v>0</v>
      </c>
      <c r="N4590">
        <v>0</v>
      </c>
      <c r="O4590">
        <v>0</v>
      </c>
      <c r="P4590">
        <v>0</v>
      </c>
      <c r="Q4590">
        <v>0</v>
      </c>
      <c r="R4590">
        <v>0</v>
      </c>
      <c r="S4590">
        <v>0</v>
      </c>
      <c r="T4590">
        <v>0</v>
      </c>
      <c r="U4590">
        <v>0</v>
      </c>
      <c r="V4590">
        <v>0</v>
      </c>
      <c r="W4590">
        <v>0</v>
      </c>
      <c r="X4590">
        <v>0</v>
      </c>
      <c r="Y4590">
        <v>0</v>
      </c>
      <c r="Z4590">
        <v>0</v>
      </c>
      <c r="AA4590">
        <v>0</v>
      </c>
      <c r="AB4590">
        <v>0</v>
      </c>
      <c r="AC4590">
        <v>0</v>
      </c>
    </row>
    <row r="4591" spans="1:29">
      <c r="A4591" t="s">
        <v>15041</v>
      </c>
      <c r="B4591" t="s">
        <v>19</v>
      </c>
      <c r="C4591">
        <v>0</v>
      </c>
      <c r="D4591">
        <v>0</v>
      </c>
      <c r="E4591">
        <v>0</v>
      </c>
      <c r="F4591">
        <v>0</v>
      </c>
      <c r="G4591">
        <v>0</v>
      </c>
      <c r="H4591">
        <v>0</v>
      </c>
      <c r="I4591">
        <v>0</v>
      </c>
      <c r="J4591">
        <v>0</v>
      </c>
      <c r="K4591">
        <v>0</v>
      </c>
      <c r="L4591">
        <v>0</v>
      </c>
      <c r="M4591">
        <v>0</v>
      </c>
      <c r="N4591">
        <v>0</v>
      </c>
      <c r="O4591">
        <v>0</v>
      </c>
      <c r="P4591">
        <v>0</v>
      </c>
      <c r="Q4591">
        <v>0</v>
      </c>
      <c r="R4591">
        <v>0</v>
      </c>
      <c r="S4591">
        <v>0</v>
      </c>
      <c r="T4591">
        <v>0</v>
      </c>
      <c r="U4591">
        <v>0</v>
      </c>
      <c r="V4591">
        <v>0</v>
      </c>
      <c r="W4591">
        <v>0</v>
      </c>
      <c r="X4591">
        <v>0</v>
      </c>
      <c r="Y4591">
        <v>0</v>
      </c>
      <c r="Z4591">
        <v>0</v>
      </c>
      <c r="AA4591">
        <v>0</v>
      </c>
      <c r="AB4591">
        <v>0</v>
      </c>
      <c r="AC4591">
        <v>0</v>
      </c>
    </row>
    <row r="4592" spans="1:29">
      <c r="A4592" t="s">
        <v>15042</v>
      </c>
      <c r="B4592" t="s">
        <v>19</v>
      </c>
      <c r="C4592">
        <v>0</v>
      </c>
      <c r="D4592">
        <v>0</v>
      </c>
      <c r="E4592">
        <v>0</v>
      </c>
      <c r="F4592">
        <v>0</v>
      </c>
      <c r="G4592">
        <v>0</v>
      </c>
      <c r="H4592">
        <v>0</v>
      </c>
      <c r="I4592">
        <v>0</v>
      </c>
      <c r="J4592">
        <v>0</v>
      </c>
      <c r="K4592">
        <v>0</v>
      </c>
      <c r="L4592">
        <v>0</v>
      </c>
      <c r="M4592">
        <v>0</v>
      </c>
      <c r="N4592">
        <v>0</v>
      </c>
      <c r="O4592">
        <v>0</v>
      </c>
      <c r="P4592">
        <v>0</v>
      </c>
      <c r="Q4592">
        <v>0</v>
      </c>
      <c r="R4592">
        <v>0</v>
      </c>
      <c r="S4592">
        <v>0</v>
      </c>
      <c r="T4592">
        <v>0</v>
      </c>
      <c r="U4592">
        <v>0</v>
      </c>
      <c r="V4592">
        <v>0</v>
      </c>
      <c r="W4592">
        <v>0</v>
      </c>
      <c r="X4592">
        <v>0</v>
      </c>
      <c r="Y4592">
        <v>0</v>
      </c>
      <c r="Z4592">
        <v>0</v>
      </c>
      <c r="AA4592">
        <v>0</v>
      </c>
      <c r="AB4592">
        <v>0</v>
      </c>
      <c r="AC4592">
        <v>0</v>
      </c>
    </row>
    <row r="4593" spans="1:32">
      <c r="A4593" t="s">
        <v>15043</v>
      </c>
      <c r="B4593" t="s">
        <v>19</v>
      </c>
      <c r="C4593">
        <v>0</v>
      </c>
      <c r="D4593">
        <v>0</v>
      </c>
      <c r="E4593">
        <v>0</v>
      </c>
      <c r="F4593">
        <v>0</v>
      </c>
      <c r="G4593">
        <v>0</v>
      </c>
      <c r="H4593">
        <v>0</v>
      </c>
      <c r="I4593">
        <v>0</v>
      </c>
      <c r="J4593">
        <v>0</v>
      </c>
      <c r="K4593">
        <v>0</v>
      </c>
      <c r="L4593">
        <v>0</v>
      </c>
      <c r="M4593">
        <v>0</v>
      </c>
      <c r="N4593">
        <v>0</v>
      </c>
      <c r="O4593">
        <v>0</v>
      </c>
      <c r="P4593">
        <v>0</v>
      </c>
      <c r="Q4593">
        <v>0</v>
      </c>
      <c r="R4593">
        <v>0</v>
      </c>
      <c r="S4593">
        <v>0</v>
      </c>
      <c r="T4593">
        <v>0</v>
      </c>
      <c r="U4593">
        <v>0</v>
      </c>
      <c r="V4593">
        <v>0</v>
      </c>
      <c r="W4593">
        <v>0</v>
      </c>
      <c r="X4593">
        <v>0</v>
      </c>
      <c r="Y4593">
        <v>0</v>
      </c>
      <c r="Z4593">
        <v>0</v>
      </c>
      <c r="AA4593">
        <v>0</v>
      </c>
      <c r="AB4593">
        <v>0</v>
      </c>
      <c r="AC4593">
        <v>0</v>
      </c>
    </row>
    <row r="4594" spans="1:32">
      <c r="A4594" t="s">
        <v>15044</v>
      </c>
      <c r="B4594" t="s">
        <v>19</v>
      </c>
      <c r="C4594">
        <v>0</v>
      </c>
      <c r="D4594">
        <v>0</v>
      </c>
      <c r="E4594">
        <v>0</v>
      </c>
      <c r="F4594">
        <v>0</v>
      </c>
      <c r="G4594">
        <v>0</v>
      </c>
      <c r="H4594">
        <v>0</v>
      </c>
      <c r="I4594">
        <v>0</v>
      </c>
      <c r="J4594">
        <v>0</v>
      </c>
      <c r="K4594">
        <v>0</v>
      </c>
      <c r="L4594">
        <v>0</v>
      </c>
      <c r="M4594">
        <v>0</v>
      </c>
      <c r="N4594">
        <v>0</v>
      </c>
      <c r="O4594">
        <v>0</v>
      </c>
      <c r="P4594">
        <v>0</v>
      </c>
      <c r="Q4594">
        <v>0</v>
      </c>
      <c r="R4594">
        <v>0</v>
      </c>
      <c r="S4594">
        <v>0</v>
      </c>
      <c r="T4594">
        <v>0</v>
      </c>
      <c r="U4594">
        <v>0</v>
      </c>
      <c r="V4594">
        <v>0</v>
      </c>
      <c r="W4594">
        <v>0</v>
      </c>
      <c r="X4594">
        <v>0</v>
      </c>
      <c r="Y4594">
        <v>0</v>
      </c>
      <c r="Z4594">
        <v>0</v>
      </c>
      <c r="AA4594">
        <v>0</v>
      </c>
      <c r="AB4594">
        <v>0</v>
      </c>
      <c r="AC4594">
        <v>0</v>
      </c>
    </row>
    <row r="4595" spans="1:32">
      <c r="A4595" t="s">
        <v>15045</v>
      </c>
      <c r="B4595" t="s">
        <v>19</v>
      </c>
      <c r="C4595">
        <v>0</v>
      </c>
      <c r="D4595">
        <v>0</v>
      </c>
      <c r="E4595">
        <v>0</v>
      </c>
      <c r="F4595">
        <v>0</v>
      </c>
      <c r="G4595">
        <v>0</v>
      </c>
      <c r="H4595">
        <v>0</v>
      </c>
      <c r="I4595">
        <v>0</v>
      </c>
      <c r="J4595">
        <v>0</v>
      </c>
      <c r="K4595">
        <v>0</v>
      </c>
      <c r="L4595">
        <v>0</v>
      </c>
      <c r="M4595">
        <v>0</v>
      </c>
      <c r="N4595">
        <v>0</v>
      </c>
      <c r="O4595">
        <v>0</v>
      </c>
      <c r="P4595">
        <v>0</v>
      </c>
      <c r="Q4595">
        <v>0</v>
      </c>
      <c r="R4595">
        <v>0</v>
      </c>
      <c r="S4595">
        <v>0</v>
      </c>
      <c r="T4595">
        <v>0</v>
      </c>
      <c r="U4595">
        <v>0</v>
      </c>
      <c r="V4595">
        <v>0</v>
      </c>
      <c r="W4595">
        <v>0</v>
      </c>
      <c r="X4595">
        <v>0</v>
      </c>
      <c r="Y4595">
        <v>0</v>
      </c>
      <c r="Z4595">
        <v>0</v>
      </c>
      <c r="AA4595">
        <v>0</v>
      </c>
      <c r="AB4595">
        <v>0</v>
      </c>
      <c r="AC4595">
        <v>0</v>
      </c>
    </row>
    <row r="4596" spans="1:32">
      <c r="A4596" t="s">
        <v>15046</v>
      </c>
      <c r="B4596" t="s">
        <v>19</v>
      </c>
      <c r="C4596">
        <v>0</v>
      </c>
      <c r="D4596">
        <v>0</v>
      </c>
      <c r="E4596">
        <v>0</v>
      </c>
      <c r="F4596">
        <v>0</v>
      </c>
      <c r="G4596">
        <v>0</v>
      </c>
      <c r="H4596">
        <v>0</v>
      </c>
      <c r="I4596">
        <v>0</v>
      </c>
      <c r="J4596">
        <v>0</v>
      </c>
      <c r="K4596">
        <v>0</v>
      </c>
      <c r="L4596">
        <v>0</v>
      </c>
      <c r="M4596">
        <v>0</v>
      </c>
      <c r="N4596">
        <v>0</v>
      </c>
      <c r="O4596">
        <v>0</v>
      </c>
      <c r="P4596">
        <v>0</v>
      </c>
      <c r="Q4596">
        <v>0</v>
      </c>
      <c r="R4596">
        <v>0</v>
      </c>
      <c r="S4596">
        <v>0</v>
      </c>
      <c r="T4596">
        <v>0</v>
      </c>
      <c r="U4596">
        <v>0</v>
      </c>
      <c r="V4596">
        <v>0</v>
      </c>
      <c r="W4596">
        <v>0</v>
      </c>
      <c r="X4596">
        <v>0</v>
      </c>
      <c r="Y4596">
        <v>0</v>
      </c>
      <c r="Z4596">
        <v>0</v>
      </c>
      <c r="AA4596">
        <v>0</v>
      </c>
      <c r="AB4596">
        <v>0</v>
      </c>
      <c r="AC4596">
        <v>0</v>
      </c>
    </row>
    <row r="4597" spans="1:32">
      <c r="A4597" t="s">
        <v>15047</v>
      </c>
      <c r="B4597" t="s">
        <v>19</v>
      </c>
      <c r="C4597">
        <v>0</v>
      </c>
      <c r="D4597">
        <v>0</v>
      </c>
      <c r="E4597">
        <v>0</v>
      </c>
      <c r="F4597">
        <v>0</v>
      </c>
      <c r="G4597">
        <v>0</v>
      </c>
      <c r="H4597">
        <v>0</v>
      </c>
      <c r="I4597">
        <v>0</v>
      </c>
      <c r="J4597">
        <v>0</v>
      </c>
      <c r="K4597">
        <v>0</v>
      </c>
      <c r="L4597">
        <v>0</v>
      </c>
      <c r="M4597">
        <v>0</v>
      </c>
      <c r="N4597">
        <v>0</v>
      </c>
      <c r="O4597">
        <v>0</v>
      </c>
      <c r="P4597">
        <v>0</v>
      </c>
      <c r="Q4597">
        <v>0</v>
      </c>
      <c r="R4597">
        <v>0</v>
      </c>
      <c r="S4597">
        <v>0</v>
      </c>
      <c r="T4597">
        <v>0</v>
      </c>
      <c r="U4597">
        <v>0</v>
      </c>
      <c r="V4597">
        <v>0</v>
      </c>
      <c r="W4597">
        <v>0</v>
      </c>
      <c r="X4597">
        <v>0</v>
      </c>
      <c r="Y4597">
        <v>0</v>
      </c>
      <c r="Z4597">
        <v>0</v>
      </c>
      <c r="AA4597">
        <v>0</v>
      </c>
      <c r="AB4597">
        <v>0</v>
      </c>
      <c r="AC4597">
        <v>0</v>
      </c>
    </row>
    <row r="4598" spans="1:32">
      <c r="A4598" t="s">
        <v>15048</v>
      </c>
      <c r="B4598" t="s">
        <v>19</v>
      </c>
      <c r="C4598">
        <v>0</v>
      </c>
      <c r="D4598">
        <v>0</v>
      </c>
      <c r="E4598">
        <v>0</v>
      </c>
      <c r="F4598">
        <v>0</v>
      </c>
      <c r="G4598">
        <v>0</v>
      </c>
      <c r="H4598">
        <v>0</v>
      </c>
      <c r="I4598">
        <v>0</v>
      </c>
      <c r="J4598">
        <v>0</v>
      </c>
      <c r="K4598">
        <v>0</v>
      </c>
      <c r="L4598">
        <v>0</v>
      </c>
      <c r="M4598">
        <v>0</v>
      </c>
      <c r="N4598">
        <v>0</v>
      </c>
      <c r="O4598">
        <v>0</v>
      </c>
      <c r="P4598">
        <v>0</v>
      </c>
      <c r="Q4598">
        <v>0</v>
      </c>
      <c r="R4598">
        <v>0</v>
      </c>
      <c r="S4598">
        <v>0</v>
      </c>
      <c r="T4598">
        <v>0</v>
      </c>
      <c r="U4598">
        <v>0</v>
      </c>
      <c r="V4598">
        <v>0</v>
      </c>
      <c r="W4598">
        <v>0</v>
      </c>
      <c r="X4598">
        <v>0</v>
      </c>
      <c r="Y4598">
        <v>0</v>
      </c>
      <c r="Z4598">
        <v>0</v>
      </c>
      <c r="AA4598">
        <v>0</v>
      </c>
      <c r="AB4598">
        <v>0</v>
      </c>
      <c r="AC4598">
        <v>0</v>
      </c>
      <c r="AD4598" s="2"/>
      <c r="AE4598" s="2"/>
      <c r="AF4598" s="2"/>
    </row>
    <row r="4599" spans="1:32">
      <c r="A4599" t="s">
        <v>15049</v>
      </c>
      <c r="B4599" t="s">
        <v>19</v>
      </c>
      <c r="C4599">
        <v>0</v>
      </c>
      <c r="D4599">
        <v>0</v>
      </c>
      <c r="E4599">
        <v>0</v>
      </c>
      <c r="F4599">
        <v>0</v>
      </c>
      <c r="G4599">
        <v>0</v>
      </c>
      <c r="H4599">
        <v>0</v>
      </c>
      <c r="I4599">
        <v>0</v>
      </c>
      <c r="J4599">
        <v>0</v>
      </c>
      <c r="K4599">
        <v>0</v>
      </c>
      <c r="L4599">
        <v>0</v>
      </c>
      <c r="M4599">
        <v>0</v>
      </c>
      <c r="N4599">
        <v>0</v>
      </c>
      <c r="O4599">
        <v>0</v>
      </c>
      <c r="P4599">
        <v>0</v>
      </c>
      <c r="Q4599">
        <v>0</v>
      </c>
      <c r="R4599">
        <v>0</v>
      </c>
      <c r="S4599">
        <v>0</v>
      </c>
      <c r="T4599">
        <v>0</v>
      </c>
      <c r="U4599">
        <v>0</v>
      </c>
      <c r="V4599">
        <v>0</v>
      </c>
      <c r="W4599">
        <v>0</v>
      </c>
      <c r="X4599">
        <v>0</v>
      </c>
      <c r="Y4599">
        <v>0</v>
      </c>
      <c r="Z4599">
        <v>0</v>
      </c>
      <c r="AA4599">
        <v>0</v>
      </c>
      <c r="AB4599">
        <v>0</v>
      </c>
      <c r="AC4599">
        <v>0</v>
      </c>
      <c r="AD4599" s="2"/>
      <c r="AE4599" s="2"/>
      <c r="AF4599" s="2"/>
    </row>
    <row r="4600" spans="1:32">
      <c r="A4600" t="s">
        <v>15050</v>
      </c>
      <c r="B4600" t="s">
        <v>19</v>
      </c>
      <c r="C4600">
        <v>0</v>
      </c>
      <c r="D4600">
        <v>0</v>
      </c>
      <c r="E4600">
        <v>0</v>
      </c>
      <c r="F4600">
        <v>0</v>
      </c>
      <c r="G4600">
        <v>0</v>
      </c>
      <c r="H4600">
        <v>0</v>
      </c>
      <c r="I4600">
        <v>0</v>
      </c>
      <c r="J4600">
        <v>0</v>
      </c>
      <c r="K4600">
        <v>0</v>
      </c>
      <c r="L4600">
        <v>0</v>
      </c>
      <c r="M4600">
        <v>0</v>
      </c>
      <c r="N4600">
        <v>0</v>
      </c>
      <c r="O4600">
        <v>0</v>
      </c>
      <c r="P4600">
        <v>0</v>
      </c>
      <c r="Q4600">
        <v>0</v>
      </c>
      <c r="R4600">
        <v>0</v>
      </c>
      <c r="S4600">
        <v>0</v>
      </c>
      <c r="T4600">
        <v>0</v>
      </c>
      <c r="U4600">
        <v>0</v>
      </c>
      <c r="V4600">
        <v>0</v>
      </c>
      <c r="W4600">
        <v>0</v>
      </c>
      <c r="X4600">
        <v>0</v>
      </c>
      <c r="Y4600">
        <v>0</v>
      </c>
      <c r="Z4600">
        <v>0</v>
      </c>
      <c r="AA4600">
        <v>0</v>
      </c>
      <c r="AB4600">
        <v>0</v>
      </c>
      <c r="AC4600">
        <v>0</v>
      </c>
      <c r="AD4600" s="2"/>
      <c r="AE4600" s="2"/>
      <c r="AF4600" s="2"/>
    </row>
    <row r="4601" spans="1:32">
      <c r="A4601" t="s">
        <v>15051</v>
      </c>
      <c r="B4601" t="s">
        <v>19</v>
      </c>
      <c r="C4601">
        <v>0</v>
      </c>
      <c r="D4601">
        <v>0</v>
      </c>
      <c r="E4601">
        <v>0</v>
      </c>
      <c r="F4601">
        <v>0</v>
      </c>
      <c r="G4601">
        <v>0</v>
      </c>
      <c r="H4601">
        <v>0</v>
      </c>
      <c r="I4601">
        <v>0</v>
      </c>
      <c r="J4601">
        <v>0</v>
      </c>
      <c r="K4601">
        <v>0</v>
      </c>
      <c r="L4601">
        <v>0</v>
      </c>
      <c r="M4601">
        <v>0</v>
      </c>
      <c r="N4601">
        <v>0</v>
      </c>
      <c r="O4601">
        <v>0</v>
      </c>
      <c r="P4601">
        <v>0</v>
      </c>
      <c r="Q4601">
        <v>0</v>
      </c>
      <c r="R4601">
        <v>0</v>
      </c>
      <c r="S4601">
        <v>0</v>
      </c>
      <c r="T4601">
        <v>0</v>
      </c>
      <c r="U4601">
        <v>0</v>
      </c>
      <c r="V4601">
        <v>0</v>
      </c>
      <c r="W4601">
        <v>0</v>
      </c>
      <c r="X4601">
        <v>0</v>
      </c>
      <c r="Y4601">
        <v>0</v>
      </c>
      <c r="Z4601">
        <v>0</v>
      </c>
      <c r="AA4601">
        <v>0</v>
      </c>
      <c r="AB4601">
        <v>0</v>
      </c>
      <c r="AC4601">
        <v>0</v>
      </c>
      <c r="AD4601" s="2"/>
      <c r="AE4601" s="2"/>
      <c r="AF4601" s="2"/>
    </row>
    <row r="4602" spans="1:32">
      <c r="A4602" t="s">
        <v>15052</v>
      </c>
      <c r="B4602" t="s">
        <v>19</v>
      </c>
      <c r="C4602">
        <v>0</v>
      </c>
      <c r="D4602">
        <v>0</v>
      </c>
      <c r="E4602">
        <v>0</v>
      </c>
      <c r="F4602">
        <v>0</v>
      </c>
      <c r="G4602">
        <v>0</v>
      </c>
      <c r="H4602">
        <v>0</v>
      </c>
      <c r="I4602">
        <v>0</v>
      </c>
      <c r="J4602">
        <v>0</v>
      </c>
      <c r="K4602">
        <v>0</v>
      </c>
      <c r="L4602">
        <v>0</v>
      </c>
      <c r="M4602">
        <v>0</v>
      </c>
      <c r="N4602">
        <v>0</v>
      </c>
      <c r="O4602">
        <v>0</v>
      </c>
      <c r="P4602">
        <v>0</v>
      </c>
      <c r="Q4602">
        <v>0</v>
      </c>
      <c r="R4602">
        <v>0</v>
      </c>
      <c r="S4602">
        <v>0</v>
      </c>
      <c r="T4602">
        <v>0</v>
      </c>
      <c r="U4602">
        <v>0</v>
      </c>
      <c r="V4602">
        <v>0</v>
      </c>
      <c r="W4602">
        <v>0</v>
      </c>
      <c r="X4602">
        <v>0</v>
      </c>
      <c r="Y4602">
        <v>0</v>
      </c>
      <c r="Z4602">
        <v>0</v>
      </c>
      <c r="AA4602">
        <v>0</v>
      </c>
      <c r="AB4602">
        <v>0</v>
      </c>
      <c r="AC4602">
        <v>0</v>
      </c>
      <c r="AD4602" s="2"/>
      <c r="AE4602" s="2"/>
      <c r="AF4602" s="2"/>
    </row>
    <row r="4603" spans="1:32">
      <c r="A4603" t="s">
        <v>15053</v>
      </c>
      <c r="B4603" t="s">
        <v>19</v>
      </c>
      <c r="C4603">
        <v>0</v>
      </c>
      <c r="D4603">
        <v>0</v>
      </c>
      <c r="E4603">
        <v>0</v>
      </c>
      <c r="F4603">
        <v>0</v>
      </c>
      <c r="G4603">
        <v>0</v>
      </c>
      <c r="H4603">
        <v>0</v>
      </c>
      <c r="I4603">
        <v>0</v>
      </c>
      <c r="J4603">
        <v>0</v>
      </c>
      <c r="K4603">
        <v>0</v>
      </c>
      <c r="L4603">
        <v>0</v>
      </c>
      <c r="M4603">
        <v>0</v>
      </c>
      <c r="N4603">
        <v>0</v>
      </c>
      <c r="O4603">
        <v>0</v>
      </c>
      <c r="P4603">
        <v>0</v>
      </c>
      <c r="Q4603">
        <v>0</v>
      </c>
      <c r="R4603">
        <v>0</v>
      </c>
      <c r="S4603">
        <v>0</v>
      </c>
      <c r="T4603">
        <v>0</v>
      </c>
      <c r="U4603">
        <v>0</v>
      </c>
      <c r="V4603">
        <v>0</v>
      </c>
      <c r="W4603">
        <v>0</v>
      </c>
      <c r="X4603">
        <v>0</v>
      </c>
      <c r="Y4603">
        <v>0</v>
      </c>
      <c r="Z4603">
        <v>0</v>
      </c>
      <c r="AA4603">
        <v>0</v>
      </c>
      <c r="AB4603">
        <v>0</v>
      </c>
      <c r="AC4603">
        <v>0</v>
      </c>
      <c r="AD4603" s="2"/>
      <c r="AE4603" s="2"/>
      <c r="AF4603" s="2"/>
    </row>
    <row r="4604" spans="1:32">
      <c r="A4604" t="s">
        <v>15054</v>
      </c>
      <c r="B4604" t="s">
        <v>19</v>
      </c>
      <c r="C4604">
        <v>0</v>
      </c>
      <c r="D4604">
        <v>0</v>
      </c>
      <c r="E4604">
        <v>0</v>
      </c>
      <c r="F4604">
        <v>0</v>
      </c>
      <c r="G4604">
        <v>0</v>
      </c>
      <c r="H4604">
        <v>0</v>
      </c>
      <c r="I4604">
        <v>0</v>
      </c>
      <c r="J4604">
        <v>0</v>
      </c>
      <c r="K4604">
        <v>0</v>
      </c>
      <c r="L4604">
        <v>0</v>
      </c>
      <c r="M4604">
        <v>0</v>
      </c>
      <c r="N4604">
        <v>0</v>
      </c>
      <c r="O4604">
        <v>0</v>
      </c>
      <c r="P4604">
        <v>0</v>
      </c>
      <c r="Q4604">
        <v>0</v>
      </c>
      <c r="R4604">
        <v>0</v>
      </c>
      <c r="S4604">
        <v>0</v>
      </c>
      <c r="T4604">
        <v>0</v>
      </c>
      <c r="U4604">
        <v>0</v>
      </c>
      <c r="V4604">
        <v>0</v>
      </c>
      <c r="W4604">
        <v>0</v>
      </c>
      <c r="X4604">
        <v>0</v>
      </c>
      <c r="Y4604">
        <v>0</v>
      </c>
      <c r="Z4604">
        <v>0</v>
      </c>
      <c r="AA4604">
        <v>0</v>
      </c>
      <c r="AB4604">
        <v>0</v>
      </c>
      <c r="AC4604">
        <v>0</v>
      </c>
      <c r="AD4604" s="2"/>
      <c r="AE4604" s="2"/>
      <c r="AF4604" s="2"/>
    </row>
    <row r="4605" spans="1:32">
      <c r="A4605" t="s">
        <v>15055</v>
      </c>
      <c r="B4605" t="s">
        <v>19</v>
      </c>
      <c r="C4605">
        <v>0</v>
      </c>
      <c r="D4605">
        <v>0</v>
      </c>
      <c r="E4605">
        <v>0</v>
      </c>
      <c r="F4605">
        <v>0</v>
      </c>
      <c r="G4605">
        <v>0</v>
      </c>
      <c r="H4605">
        <v>0</v>
      </c>
      <c r="I4605">
        <v>0</v>
      </c>
      <c r="J4605">
        <v>0</v>
      </c>
      <c r="K4605">
        <v>0</v>
      </c>
      <c r="L4605">
        <v>0</v>
      </c>
      <c r="M4605">
        <v>0</v>
      </c>
      <c r="N4605">
        <v>0</v>
      </c>
      <c r="O4605">
        <v>0</v>
      </c>
      <c r="P4605">
        <v>0</v>
      </c>
      <c r="Q4605">
        <v>0</v>
      </c>
      <c r="R4605">
        <v>0</v>
      </c>
      <c r="S4605">
        <v>0</v>
      </c>
      <c r="T4605">
        <v>0</v>
      </c>
      <c r="U4605">
        <v>0</v>
      </c>
      <c r="V4605">
        <v>0</v>
      </c>
      <c r="W4605">
        <v>0</v>
      </c>
      <c r="X4605">
        <v>0</v>
      </c>
      <c r="Y4605">
        <v>0</v>
      </c>
      <c r="Z4605">
        <v>0</v>
      </c>
      <c r="AA4605">
        <v>0</v>
      </c>
      <c r="AB4605">
        <v>0</v>
      </c>
      <c r="AC4605">
        <v>0</v>
      </c>
      <c r="AD4605" s="2"/>
      <c r="AE4605" s="2"/>
      <c r="AF4605" s="2"/>
    </row>
    <row r="4606" spans="1:32">
      <c r="A4606" t="s">
        <v>15056</v>
      </c>
      <c r="B4606" t="s">
        <v>19</v>
      </c>
      <c r="C4606" s="2">
        <v>64834600000</v>
      </c>
      <c r="D4606" s="2">
        <v>65660000000</v>
      </c>
      <c r="E4606" s="2">
        <v>67160800000</v>
      </c>
      <c r="F4606" s="2">
        <v>69937300000</v>
      </c>
      <c r="G4606" s="2">
        <v>71663200000</v>
      </c>
      <c r="H4606" s="2">
        <v>73089000000</v>
      </c>
      <c r="I4606" s="2">
        <v>74814900000</v>
      </c>
      <c r="J4606" s="2">
        <v>76090600000</v>
      </c>
      <c r="K4606" s="2">
        <v>77291200000</v>
      </c>
      <c r="L4606" s="2">
        <v>77741400000</v>
      </c>
      <c r="M4606" s="2">
        <v>78566900000</v>
      </c>
      <c r="N4606" s="2">
        <v>79167200000</v>
      </c>
      <c r="O4606" s="2">
        <v>79692500000</v>
      </c>
      <c r="P4606" s="2">
        <v>80292800000</v>
      </c>
      <c r="Q4606" s="2">
        <v>80442900000</v>
      </c>
      <c r="R4606" s="2">
        <v>80517900000</v>
      </c>
      <c r="S4606" s="2">
        <v>80743000000</v>
      </c>
      <c r="T4606" s="2">
        <v>80818100000</v>
      </c>
      <c r="U4606" s="2">
        <v>80893100000</v>
      </c>
      <c r="V4606" s="2">
        <v>80818100000</v>
      </c>
      <c r="W4606" s="2">
        <v>80743000000</v>
      </c>
      <c r="X4606" s="2">
        <v>80593000000</v>
      </c>
      <c r="Y4606" s="2">
        <v>80593000000</v>
      </c>
      <c r="Z4606" s="2">
        <v>80668000000</v>
      </c>
      <c r="AA4606" s="2">
        <v>80593000000</v>
      </c>
      <c r="AB4606" s="2">
        <v>80593000000</v>
      </c>
      <c r="AC4606" s="2">
        <v>80442900000</v>
      </c>
      <c r="AD4606" s="2"/>
      <c r="AE4606" s="2"/>
      <c r="AF4606" s="2"/>
    </row>
    <row r="4607" spans="1:32">
      <c r="A4607" t="s">
        <v>15057</v>
      </c>
      <c r="B4607" t="s">
        <v>19</v>
      </c>
      <c r="C4607" s="2">
        <v>1203550</v>
      </c>
      <c r="D4607" s="2">
        <v>1218880</v>
      </c>
      <c r="E4607" s="2">
        <v>1246740</v>
      </c>
      <c r="F4607" s="2">
        <v>1298280</v>
      </c>
      <c r="G4607" s="2">
        <v>1330320</v>
      </c>
      <c r="H4607" s="2">
        <v>1356780</v>
      </c>
      <c r="I4607" s="2">
        <v>1388820</v>
      </c>
      <c r="J4607" s="2">
        <v>1412500</v>
      </c>
      <c r="K4607" s="2">
        <v>1434790</v>
      </c>
      <c r="L4607" s="2">
        <v>1443150</v>
      </c>
      <c r="M4607" s="2">
        <v>1458470</v>
      </c>
      <c r="N4607" s="2">
        <v>1469620</v>
      </c>
      <c r="O4607" s="2">
        <v>1479370</v>
      </c>
      <c r="P4607" s="2">
        <v>1490510</v>
      </c>
      <c r="Q4607" s="2">
        <v>1493300</v>
      </c>
      <c r="R4607" s="2">
        <v>1494690</v>
      </c>
      <c r="S4607" s="2">
        <v>1498870</v>
      </c>
      <c r="T4607" s="2">
        <v>1500260</v>
      </c>
      <c r="U4607" s="2">
        <v>1501650</v>
      </c>
      <c r="V4607" s="2">
        <v>1500260</v>
      </c>
      <c r="W4607" s="2">
        <v>1498870</v>
      </c>
      <c r="X4607" s="2">
        <v>1496080</v>
      </c>
      <c r="Y4607" s="2">
        <v>1496080</v>
      </c>
      <c r="Z4607" s="2">
        <v>1497480</v>
      </c>
      <c r="AA4607" s="2">
        <v>1496080</v>
      </c>
      <c r="AB4607" s="2">
        <v>1496080</v>
      </c>
      <c r="AC4607" s="2">
        <v>1493300</v>
      </c>
      <c r="AD4607" s="2"/>
      <c r="AE4607" s="2"/>
      <c r="AF4607" s="2"/>
    </row>
    <row r="4608" spans="1:32">
      <c r="A4608" t="s">
        <v>15058</v>
      </c>
      <c r="B4608" t="s">
        <v>19</v>
      </c>
      <c r="C4608" s="2">
        <v>5931360</v>
      </c>
      <c r="D4608" s="2">
        <v>6006880</v>
      </c>
      <c r="E4608" s="2">
        <v>6144180</v>
      </c>
      <c r="F4608" s="2">
        <v>6398180</v>
      </c>
      <c r="G4608" s="2">
        <v>6556080</v>
      </c>
      <c r="H4608" s="2">
        <v>6686510</v>
      </c>
      <c r="I4608" s="2">
        <v>6844410</v>
      </c>
      <c r="J4608" s="2">
        <v>6961110</v>
      </c>
      <c r="K4608" s="2">
        <v>7070950</v>
      </c>
      <c r="L4608" s="2">
        <v>7112140</v>
      </c>
      <c r="M4608" s="2">
        <v>7187660</v>
      </c>
      <c r="N4608" s="2">
        <v>7242580</v>
      </c>
      <c r="O4608" s="2">
        <v>7290630</v>
      </c>
      <c r="P4608" s="2">
        <v>7345550</v>
      </c>
      <c r="Q4608" s="2">
        <v>7359280</v>
      </c>
      <c r="R4608" s="2">
        <v>7366150</v>
      </c>
      <c r="S4608" s="2">
        <v>7386740</v>
      </c>
      <c r="T4608" s="2">
        <v>7393610</v>
      </c>
      <c r="U4608" s="2">
        <v>7400470</v>
      </c>
      <c r="V4608" s="2">
        <v>7393610</v>
      </c>
      <c r="W4608" s="2">
        <v>7386740</v>
      </c>
      <c r="X4608" s="2">
        <v>7373010</v>
      </c>
      <c r="Y4608" s="2">
        <v>7373010</v>
      </c>
      <c r="Z4608" s="2">
        <v>7379880</v>
      </c>
      <c r="AA4608" s="2">
        <v>7373010</v>
      </c>
      <c r="AB4608" s="2">
        <v>7373010</v>
      </c>
      <c r="AC4608" s="2">
        <v>7359280</v>
      </c>
    </row>
    <row r="4609" spans="1:29">
      <c r="A4609" t="s">
        <v>15059</v>
      </c>
      <c r="B4609" t="s">
        <v>19</v>
      </c>
      <c r="C4609" s="2">
        <v>17615200</v>
      </c>
      <c r="D4609" s="2">
        <v>17839500</v>
      </c>
      <c r="E4609" s="2">
        <v>18247300</v>
      </c>
      <c r="F4609" s="2">
        <v>19001600</v>
      </c>
      <c r="G4609" s="2">
        <v>19470500</v>
      </c>
      <c r="H4609" s="2">
        <v>19857900</v>
      </c>
      <c r="I4609" s="2">
        <v>20326800</v>
      </c>
      <c r="J4609" s="2">
        <v>20673400</v>
      </c>
      <c r="K4609" s="2">
        <v>20999600</v>
      </c>
      <c r="L4609" s="2">
        <v>21122000</v>
      </c>
      <c r="M4609" s="2">
        <v>21346200</v>
      </c>
      <c r="N4609" s="2">
        <v>21509300</v>
      </c>
      <c r="O4609" s="2">
        <v>21652100</v>
      </c>
      <c r="P4609" s="2">
        <v>21815200</v>
      </c>
      <c r="Q4609" s="2">
        <v>21855900</v>
      </c>
      <c r="R4609" s="2">
        <v>21876300</v>
      </c>
      <c r="S4609" s="2">
        <v>21937500</v>
      </c>
      <c r="T4609" s="2">
        <v>21957900</v>
      </c>
      <c r="U4609" s="2">
        <v>21978300</v>
      </c>
      <c r="V4609" s="2">
        <v>21957900</v>
      </c>
      <c r="W4609" s="2">
        <v>21937500</v>
      </c>
      <c r="X4609" s="2">
        <v>21896700</v>
      </c>
      <c r="Y4609" s="2">
        <v>21896700</v>
      </c>
      <c r="Z4609" s="2">
        <v>21917100</v>
      </c>
      <c r="AA4609" s="2">
        <v>21896700</v>
      </c>
      <c r="AB4609" s="2">
        <v>21896700</v>
      </c>
      <c r="AC4609" s="2">
        <v>21855900</v>
      </c>
    </row>
    <row r="4610" spans="1:29">
      <c r="A4610" t="s">
        <v>15060</v>
      </c>
      <c r="B4610" t="s">
        <v>19</v>
      </c>
      <c r="C4610" s="2">
        <v>1248480</v>
      </c>
      <c r="D4610" s="2">
        <v>1264380</v>
      </c>
      <c r="E4610" s="2">
        <v>1293280</v>
      </c>
      <c r="F4610" s="2">
        <v>1346740</v>
      </c>
      <c r="G4610" s="2">
        <v>1379980</v>
      </c>
      <c r="H4610" s="2">
        <v>1407430</v>
      </c>
      <c r="I4610" s="2">
        <v>1440670</v>
      </c>
      <c r="J4610" s="2">
        <v>1465230</v>
      </c>
      <c r="K4610" s="2">
        <v>1488350</v>
      </c>
      <c r="L4610" s="2">
        <v>1497020</v>
      </c>
      <c r="M4610" s="2">
        <v>1512920</v>
      </c>
      <c r="N4610" s="2">
        <v>1524480</v>
      </c>
      <c r="O4610" s="2">
        <v>1534590</v>
      </c>
      <c r="P4610" s="2">
        <v>1546150</v>
      </c>
      <c r="Q4610" s="2">
        <v>1549040</v>
      </c>
      <c r="R4610" s="2">
        <v>1550490</v>
      </c>
      <c r="S4610" s="2">
        <v>1554820</v>
      </c>
      <c r="T4610" s="2">
        <v>1556270</v>
      </c>
      <c r="U4610" s="2">
        <v>1557710</v>
      </c>
      <c r="V4610" s="2">
        <v>1556270</v>
      </c>
      <c r="W4610" s="2">
        <v>1554820</v>
      </c>
      <c r="X4610" s="2">
        <v>1551930</v>
      </c>
      <c r="Y4610" s="2">
        <v>1551930</v>
      </c>
      <c r="Z4610" s="2">
        <v>1553380</v>
      </c>
      <c r="AA4610" s="2">
        <v>1551930</v>
      </c>
      <c r="AB4610" s="2">
        <v>1551930</v>
      </c>
      <c r="AC4610" s="2">
        <v>1549040</v>
      </c>
    </row>
    <row r="4611" spans="1:29">
      <c r="A4611" t="s">
        <v>15061</v>
      </c>
      <c r="B4611" t="s">
        <v>19</v>
      </c>
      <c r="C4611" s="2">
        <v>1119740</v>
      </c>
      <c r="D4611" s="2">
        <v>1134000</v>
      </c>
      <c r="E4611" s="2">
        <v>1159920</v>
      </c>
      <c r="F4611" s="2">
        <v>1207870</v>
      </c>
      <c r="G4611" s="2">
        <v>1237680</v>
      </c>
      <c r="H4611" s="2">
        <v>1262300</v>
      </c>
      <c r="I4611" s="2">
        <v>1292110</v>
      </c>
      <c r="J4611" s="2">
        <v>1314140</v>
      </c>
      <c r="K4611" s="2">
        <v>1334880</v>
      </c>
      <c r="L4611" s="2">
        <v>1342660</v>
      </c>
      <c r="M4611" s="2">
        <v>1356910</v>
      </c>
      <c r="N4611" s="2">
        <v>1367280</v>
      </c>
      <c r="O4611" s="2">
        <v>1376350</v>
      </c>
      <c r="P4611" s="2">
        <v>1386720</v>
      </c>
      <c r="Q4611" s="2">
        <v>1389310</v>
      </c>
      <c r="R4611" s="2">
        <v>1390610</v>
      </c>
      <c r="S4611" s="2">
        <v>1394500</v>
      </c>
      <c r="T4611" s="2">
        <v>1395790</v>
      </c>
      <c r="U4611" s="2">
        <v>1397090</v>
      </c>
      <c r="V4611" s="2">
        <v>1395790</v>
      </c>
      <c r="W4611" s="2">
        <v>1394500</v>
      </c>
      <c r="X4611" s="2">
        <v>1391900</v>
      </c>
      <c r="Y4611" s="2">
        <v>1391900</v>
      </c>
      <c r="Z4611" s="2">
        <v>1393200</v>
      </c>
      <c r="AA4611" s="2">
        <v>1391900</v>
      </c>
      <c r="AB4611" s="2">
        <v>1391900</v>
      </c>
      <c r="AC4611" s="2">
        <v>1389310</v>
      </c>
    </row>
    <row r="4612" spans="1:29">
      <c r="A4612" t="s">
        <v>15062</v>
      </c>
      <c r="B4612" t="s">
        <v>19</v>
      </c>
      <c r="C4612" s="2">
        <v>2904770</v>
      </c>
      <c r="D4612" s="2">
        <v>2941750</v>
      </c>
      <c r="E4612" s="2">
        <v>3008990</v>
      </c>
      <c r="F4612" s="2">
        <v>3133380</v>
      </c>
      <c r="G4612" s="2">
        <v>3210710</v>
      </c>
      <c r="H4612" s="2">
        <v>3274590</v>
      </c>
      <c r="I4612" s="2">
        <v>3351910</v>
      </c>
      <c r="J4612" s="2">
        <v>3409070</v>
      </c>
      <c r="K4612" s="2">
        <v>3462860</v>
      </c>
      <c r="L4612" s="2">
        <v>3483030</v>
      </c>
      <c r="M4612" s="2">
        <v>3520010</v>
      </c>
      <c r="N4612" s="2">
        <v>3546910</v>
      </c>
      <c r="O4612" s="2">
        <v>3570440</v>
      </c>
      <c r="P4612" s="2">
        <v>3597340</v>
      </c>
      <c r="Q4612" s="2">
        <v>3604060</v>
      </c>
      <c r="R4612" s="2">
        <v>3607430</v>
      </c>
      <c r="S4612" s="2">
        <v>3617510</v>
      </c>
      <c r="T4612" s="2">
        <v>3620870</v>
      </c>
      <c r="U4612" s="2">
        <v>3624240</v>
      </c>
      <c r="V4612" s="2">
        <v>3620870</v>
      </c>
      <c r="W4612" s="2">
        <v>3617510</v>
      </c>
      <c r="X4612" s="2">
        <v>3610790</v>
      </c>
      <c r="Y4612" s="2">
        <v>3610790</v>
      </c>
      <c r="Z4612" s="2">
        <v>3614150</v>
      </c>
      <c r="AA4612" s="2">
        <v>3610790</v>
      </c>
      <c r="AB4612" s="2">
        <v>3610790</v>
      </c>
      <c r="AC4612" s="2">
        <v>3604060</v>
      </c>
    </row>
    <row r="4613" spans="1:29">
      <c r="A4613" t="s">
        <v>15063</v>
      </c>
      <c r="B4613" t="s">
        <v>19</v>
      </c>
      <c r="C4613">
        <v>292896</v>
      </c>
      <c r="D4613">
        <v>296625</v>
      </c>
      <c r="E4613">
        <v>303405</v>
      </c>
      <c r="F4613">
        <v>315948</v>
      </c>
      <c r="G4613">
        <v>323745</v>
      </c>
      <c r="H4613">
        <v>330186</v>
      </c>
      <c r="I4613">
        <v>337983</v>
      </c>
      <c r="J4613">
        <v>343746</v>
      </c>
      <c r="K4613">
        <v>349170</v>
      </c>
      <c r="L4613">
        <v>351204</v>
      </c>
      <c r="M4613">
        <v>354933</v>
      </c>
      <c r="N4613">
        <v>357645</v>
      </c>
      <c r="O4613">
        <v>360018</v>
      </c>
      <c r="P4613">
        <v>362730</v>
      </c>
      <c r="Q4613">
        <v>363408</v>
      </c>
      <c r="R4613">
        <v>363747</v>
      </c>
      <c r="S4613">
        <v>364764</v>
      </c>
      <c r="T4613">
        <v>365103</v>
      </c>
      <c r="U4613">
        <v>365442</v>
      </c>
      <c r="V4613">
        <v>365103</v>
      </c>
      <c r="W4613">
        <v>364764</v>
      </c>
      <c r="X4613">
        <v>364086</v>
      </c>
      <c r="Y4613">
        <v>364086</v>
      </c>
      <c r="Z4613">
        <v>364425</v>
      </c>
      <c r="AA4613">
        <v>364086</v>
      </c>
      <c r="AB4613">
        <v>364086</v>
      </c>
      <c r="AC4613">
        <v>363408</v>
      </c>
    </row>
    <row r="4614" spans="1:29">
      <c r="A4614" t="s">
        <v>15064</v>
      </c>
      <c r="B4614" t="s">
        <v>19</v>
      </c>
      <c r="C4614">
        <v>192672</v>
      </c>
      <c r="D4614">
        <v>195125</v>
      </c>
      <c r="E4614">
        <v>199585</v>
      </c>
      <c r="F4614">
        <v>207836</v>
      </c>
      <c r="G4614">
        <v>212965</v>
      </c>
      <c r="H4614">
        <v>217202</v>
      </c>
      <c r="I4614">
        <v>222331</v>
      </c>
      <c r="J4614">
        <v>226122</v>
      </c>
      <c r="K4614">
        <v>229690</v>
      </c>
      <c r="L4614">
        <v>231028</v>
      </c>
      <c r="M4614">
        <v>233481</v>
      </c>
      <c r="N4614">
        <v>235265</v>
      </c>
      <c r="O4614">
        <v>236826</v>
      </c>
      <c r="P4614">
        <v>238610</v>
      </c>
      <c r="Q4614">
        <v>239056</v>
      </c>
      <c r="R4614">
        <v>239279</v>
      </c>
      <c r="S4614">
        <v>239948</v>
      </c>
      <c r="T4614">
        <v>240171</v>
      </c>
      <c r="U4614">
        <v>240394</v>
      </c>
      <c r="V4614">
        <v>240171</v>
      </c>
      <c r="W4614">
        <v>239948</v>
      </c>
      <c r="X4614">
        <v>239502</v>
      </c>
      <c r="Y4614">
        <v>239502</v>
      </c>
      <c r="Z4614">
        <v>239725</v>
      </c>
      <c r="AA4614">
        <v>239502</v>
      </c>
      <c r="AB4614">
        <v>239502</v>
      </c>
      <c r="AC4614">
        <v>239056</v>
      </c>
    </row>
    <row r="4615" spans="1:29">
      <c r="A4615" t="s">
        <v>15065</v>
      </c>
      <c r="B4615" t="s">
        <v>19</v>
      </c>
      <c r="C4615" s="2">
        <v>1801440</v>
      </c>
      <c r="D4615" s="2">
        <v>1824380</v>
      </c>
      <c r="E4615" s="2">
        <v>1866080</v>
      </c>
      <c r="F4615" s="2">
        <v>1943220</v>
      </c>
      <c r="G4615" s="2">
        <v>1991180</v>
      </c>
      <c r="H4615" s="2">
        <v>2030790</v>
      </c>
      <c r="I4615" s="2">
        <v>2078750</v>
      </c>
      <c r="J4615" s="2">
        <v>2114190</v>
      </c>
      <c r="K4615" s="2">
        <v>2147550</v>
      </c>
      <c r="L4615" s="2">
        <v>2160060</v>
      </c>
      <c r="M4615" s="2">
        <v>2183000</v>
      </c>
      <c r="N4615" s="2">
        <v>2199680</v>
      </c>
      <c r="O4615" s="2">
        <v>2214270</v>
      </c>
      <c r="P4615" s="2">
        <v>2230950</v>
      </c>
      <c r="Q4615" s="2">
        <v>2235120</v>
      </c>
      <c r="R4615" s="2">
        <v>2237210</v>
      </c>
      <c r="S4615" s="2">
        <v>2243460</v>
      </c>
      <c r="T4615" s="2">
        <v>2245550</v>
      </c>
      <c r="U4615" s="2">
        <v>2247630</v>
      </c>
      <c r="V4615" s="2">
        <v>2245550</v>
      </c>
      <c r="W4615" s="2">
        <v>2243460</v>
      </c>
      <c r="X4615" s="2">
        <v>2239290</v>
      </c>
      <c r="Y4615" s="2">
        <v>2239290</v>
      </c>
      <c r="Z4615" s="2">
        <v>2241380</v>
      </c>
      <c r="AA4615" s="2">
        <v>2239290</v>
      </c>
      <c r="AB4615" s="2">
        <v>2239290</v>
      </c>
      <c r="AC4615" s="2">
        <v>2235120</v>
      </c>
    </row>
    <row r="4616" spans="1:29">
      <c r="A4616" t="s">
        <v>15066</v>
      </c>
      <c r="B4616" t="s">
        <v>19</v>
      </c>
      <c r="C4616">
        <v>571104</v>
      </c>
      <c r="D4616">
        <v>578375</v>
      </c>
      <c r="E4616">
        <v>591595</v>
      </c>
      <c r="F4616">
        <v>616052</v>
      </c>
      <c r="G4616">
        <v>631255</v>
      </c>
      <c r="H4616">
        <v>643814</v>
      </c>
      <c r="I4616">
        <v>659017</v>
      </c>
      <c r="J4616">
        <v>670254</v>
      </c>
      <c r="K4616">
        <v>680830</v>
      </c>
      <c r="L4616">
        <v>684796</v>
      </c>
      <c r="M4616">
        <v>692067</v>
      </c>
      <c r="N4616">
        <v>697355</v>
      </c>
      <c r="O4616">
        <v>701982</v>
      </c>
      <c r="P4616">
        <v>707270</v>
      </c>
      <c r="Q4616">
        <v>708592</v>
      </c>
      <c r="R4616">
        <v>709253</v>
      </c>
      <c r="S4616">
        <v>711236</v>
      </c>
      <c r="T4616">
        <v>711897</v>
      </c>
      <c r="U4616">
        <v>712558</v>
      </c>
      <c r="V4616">
        <v>711897</v>
      </c>
      <c r="W4616">
        <v>711236</v>
      </c>
      <c r="X4616">
        <v>709914</v>
      </c>
      <c r="Y4616">
        <v>709914</v>
      </c>
      <c r="Z4616">
        <v>710575</v>
      </c>
      <c r="AA4616">
        <v>709914</v>
      </c>
      <c r="AB4616">
        <v>709914</v>
      </c>
      <c r="AC4616">
        <v>708592</v>
      </c>
    </row>
    <row r="4617" spans="1:29">
      <c r="A4617" t="s">
        <v>15067</v>
      </c>
      <c r="B4617" t="s">
        <v>19</v>
      </c>
      <c r="C4617">
        <v>0</v>
      </c>
      <c r="D4617">
        <v>0</v>
      </c>
      <c r="E4617">
        <v>0</v>
      </c>
      <c r="F4617">
        <v>0</v>
      </c>
      <c r="G4617">
        <v>0</v>
      </c>
      <c r="H4617">
        <v>0</v>
      </c>
      <c r="I4617">
        <v>0</v>
      </c>
      <c r="J4617">
        <v>0</v>
      </c>
      <c r="K4617">
        <v>0</v>
      </c>
      <c r="L4617">
        <v>0</v>
      </c>
      <c r="M4617">
        <v>0</v>
      </c>
      <c r="N4617">
        <v>0</v>
      </c>
      <c r="O4617">
        <v>0</v>
      </c>
      <c r="P4617">
        <v>0</v>
      </c>
      <c r="Q4617">
        <v>0</v>
      </c>
      <c r="R4617">
        <v>0</v>
      </c>
      <c r="S4617">
        <v>0</v>
      </c>
      <c r="T4617">
        <v>0</v>
      </c>
      <c r="U4617">
        <v>0</v>
      </c>
      <c r="V4617">
        <v>0</v>
      </c>
      <c r="W4617">
        <v>0</v>
      </c>
      <c r="X4617">
        <v>0</v>
      </c>
      <c r="Y4617">
        <v>0</v>
      </c>
      <c r="Z4617">
        <v>0</v>
      </c>
      <c r="AA4617">
        <v>0</v>
      </c>
      <c r="AB4617">
        <v>0</v>
      </c>
      <c r="AC4617">
        <v>0</v>
      </c>
    </row>
    <row r="4618" spans="1:29">
      <c r="A4618" t="s">
        <v>15068</v>
      </c>
      <c r="B4618" t="s">
        <v>19</v>
      </c>
      <c r="C4618" s="2">
        <v>107457000000</v>
      </c>
      <c r="D4618" s="2">
        <v>114136000000</v>
      </c>
      <c r="E4618" s="2">
        <v>121865000000</v>
      </c>
      <c r="F4618" s="2">
        <v>124641000000</v>
      </c>
      <c r="G4618" s="2">
        <v>127718000000</v>
      </c>
      <c r="H4618" s="2">
        <v>130495000000</v>
      </c>
      <c r="I4618" s="2">
        <v>132371000000</v>
      </c>
      <c r="J4618" s="2">
        <v>132971000000</v>
      </c>
      <c r="K4618" s="2">
        <v>134322000000</v>
      </c>
      <c r="L4618" s="2">
        <v>135822000000</v>
      </c>
      <c r="M4618" s="2">
        <v>138899000000</v>
      </c>
      <c r="N4618" s="2">
        <v>140850000000</v>
      </c>
      <c r="O4618" s="2">
        <v>142051000000</v>
      </c>
      <c r="P4618" s="2">
        <v>143326000000</v>
      </c>
      <c r="Q4618" s="2">
        <v>144977000000</v>
      </c>
      <c r="R4618" s="2">
        <v>146628000000</v>
      </c>
      <c r="S4618" s="2">
        <v>148279000000</v>
      </c>
      <c r="T4618" s="2">
        <v>149630000000</v>
      </c>
      <c r="U4618" s="2">
        <v>150980000000</v>
      </c>
      <c r="V4618" s="2">
        <v>152031000000</v>
      </c>
      <c r="W4618" s="2">
        <v>153232000000</v>
      </c>
      <c r="X4618" s="2">
        <v>154582000000</v>
      </c>
      <c r="Y4618" s="2">
        <v>155858000000</v>
      </c>
      <c r="Z4618" s="2">
        <v>157134000000</v>
      </c>
      <c r="AA4618" s="2">
        <v>158334000000</v>
      </c>
      <c r="AB4618" s="2">
        <v>159385000000</v>
      </c>
      <c r="AC4618" s="2">
        <v>159910000000</v>
      </c>
    </row>
    <row r="4619" spans="1:29">
      <c r="A4619" t="s">
        <v>15069</v>
      </c>
      <c r="B4619" t="s">
        <v>19</v>
      </c>
      <c r="C4619" s="2">
        <v>1994780</v>
      </c>
      <c r="D4619" s="2">
        <v>2118750</v>
      </c>
      <c r="E4619" s="2">
        <v>2262230</v>
      </c>
      <c r="F4619" s="2">
        <v>2313770</v>
      </c>
      <c r="G4619" s="2">
        <v>2370890</v>
      </c>
      <c r="H4619" s="2">
        <v>2422430</v>
      </c>
      <c r="I4619" s="2">
        <v>2457250</v>
      </c>
      <c r="J4619" s="2">
        <v>2468400</v>
      </c>
      <c r="K4619" s="2">
        <v>2493470</v>
      </c>
      <c r="L4619" s="2">
        <v>2521330</v>
      </c>
      <c r="M4619" s="2">
        <v>2578440</v>
      </c>
      <c r="N4619" s="2">
        <v>2614660</v>
      </c>
      <c r="O4619" s="2">
        <v>2636950</v>
      </c>
      <c r="P4619" s="2">
        <v>2660630</v>
      </c>
      <c r="Q4619" s="2">
        <v>2691280</v>
      </c>
      <c r="R4619" s="2">
        <v>2721920</v>
      </c>
      <c r="S4619" s="2">
        <v>2752570</v>
      </c>
      <c r="T4619" s="2">
        <v>2777640</v>
      </c>
      <c r="U4619" s="2">
        <v>2802720</v>
      </c>
      <c r="V4619" s="2">
        <v>2822220</v>
      </c>
      <c r="W4619" s="2">
        <v>2844510</v>
      </c>
      <c r="X4619" s="2">
        <v>2869580</v>
      </c>
      <c r="Y4619" s="2">
        <v>2893260</v>
      </c>
      <c r="Z4619" s="2">
        <v>2916940</v>
      </c>
      <c r="AA4619" s="2">
        <v>2939230</v>
      </c>
      <c r="AB4619" s="2">
        <v>2958730</v>
      </c>
      <c r="AC4619" s="2">
        <v>2968480</v>
      </c>
    </row>
    <row r="4620" spans="1:29">
      <c r="A4620" t="s">
        <v>15070</v>
      </c>
      <c r="B4620" t="s">
        <v>19</v>
      </c>
      <c r="C4620" s="2">
        <v>9830680</v>
      </c>
      <c r="D4620" s="2">
        <v>10441700</v>
      </c>
      <c r="E4620" s="2">
        <v>11148800</v>
      </c>
      <c r="F4620" s="2">
        <v>11402800</v>
      </c>
      <c r="G4620" s="2">
        <v>11684200</v>
      </c>
      <c r="H4620" s="2">
        <v>11938200</v>
      </c>
      <c r="I4620" s="2">
        <v>12109900</v>
      </c>
      <c r="J4620" s="2">
        <v>12164800</v>
      </c>
      <c r="K4620" s="2">
        <v>12288400</v>
      </c>
      <c r="L4620" s="2">
        <v>12425700</v>
      </c>
      <c r="M4620" s="2">
        <v>12707100</v>
      </c>
      <c r="N4620" s="2">
        <v>12885600</v>
      </c>
      <c r="O4620" s="2">
        <v>12995400</v>
      </c>
      <c r="P4620" s="2">
        <v>13112200</v>
      </c>
      <c r="Q4620" s="2">
        <v>13263200</v>
      </c>
      <c r="R4620" s="2">
        <v>13414200</v>
      </c>
      <c r="S4620" s="2">
        <v>13565200</v>
      </c>
      <c r="T4620" s="2">
        <v>13688800</v>
      </c>
      <c r="U4620" s="2">
        <v>13812400</v>
      </c>
      <c r="V4620" s="2">
        <v>13908500</v>
      </c>
      <c r="W4620" s="2">
        <v>14018300</v>
      </c>
      <c r="X4620" s="2">
        <v>14141900</v>
      </c>
      <c r="Y4620" s="2">
        <v>14258600</v>
      </c>
      <c r="Z4620" s="2">
        <v>14375300</v>
      </c>
      <c r="AA4620" s="2">
        <v>14485200</v>
      </c>
      <c r="AB4620" s="2">
        <v>14581300</v>
      </c>
      <c r="AC4620" s="2">
        <v>14629300</v>
      </c>
    </row>
    <row r="4621" spans="1:29">
      <c r="A4621" t="s">
        <v>15071</v>
      </c>
      <c r="B4621" t="s">
        <v>19</v>
      </c>
      <c r="C4621" s="2">
        <v>29195600</v>
      </c>
      <c r="D4621" s="2">
        <v>31010100</v>
      </c>
      <c r="E4621" s="2">
        <v>33110100</v>
      </c>
      <c r="F4621" s="2">
        <v>33864500</v>
      </c>
      <c r="G4621" s="2">
        <v>34700400</v>
      </c>
      <c r="H4621" s="2">
        <v>35454700</v>
      </c>
      <c r="I4621" s="2">
        <v>35964400</v>
      </c>
      <c r="J4621" s="2">
        <v>36127500</v>
      </c>
      <c r="K4621" s="2">
        <v>36494500</v>
      </c>
      <c r="L4621" s="2">
        <v>36902300</v>
      </c>
      <c r="M4621" s="2">
        <v>37738200</v>
      </c>
      <c r="N4621" s="2">
        <v>38268300</v>
      </c>
      <c r="O4621" s="2">
        <v>38594500</v>
      </c>
      <c r="P4621" s="2">
        <v>38941100</v>
      </c>
      <c r="Q4621" s="2">
        <v>39389600</v>
      </c>
      <c r="R4621" s="2">
        <v>39838200</v>
      </c>
      <c r="S4621" s="2">
        <v>40286700</v>
      </c>
      <c r="T4621" s="2">
        <v>40653700</v>
      </c>
      <c r="U4621" s="2">
        <v>41020700</v>
      </c>
      <c r="V4621" s="2">
        <v>41306100</v>
      </c>
      <c r="W4621" s="2">
        <v>41632300</v>
      </c>
      <c r="X4621" s="2">
        <v>41999300</v>
      </c>
      <c r="Y4621" s="2">
        <v>42345900</v>
      </c>
      <c r="Z4621" s="2">
        <v>42692500</v>
      </c>
      <c r="AA4621" s="2">
        <v>43018700</v>
      </c>
      <c r="AB4621" s="2">
        <v>43304100</v>
      </c>
      <c r="AC4621" s="2">
        <v>43446800</v>
      </c>
    </row>
    <row r="4622" spans="1:29">
      <c r="A4622" t="s">
        <v>15072</v>
      </c>
      <c r="B4622" t="s">
        <v>19</v>
      </c>
      <c r="C4622" s="2">
        <v>2069240</v>
      </c>
      <c r="D4622" s="2">
        <v>2197850</v>
      </c>
      <c r="E4622" s="2">
        <v>2346680</v>
      </c>
      <c r="F4622" s="2">
        <v>2400150</v>
      </c>
      <c r="G4622" s="2">
        <v>2459390</v>
      </c>
      <c r="H4622" s="2">
        <v>2512860</v>
      </c>
      <c r="I4622" s="2">
        <v>2548980</v>
      </c>
      <c r="J4622" s="2">
        <v>2560540</v>
      </c>
      <c r="K4622" s="2">
        <v>2586550</v>
      </c>
      <c r="L4622" s="2">
        <v>2615450</v>
      </c>
      <c r="M4622" s="2">
        <v>2674700</v>
      </c>
      <c r="N4622" s="2">
        <v>2712270</v>
      </c>
      <c r="O4622" s="2">
        <v>2735390</v>
      </c>
      <c r="P4622" s="2">
        <v>2759950</v>
      </c>
      <c r="Q4622" s="2">
        <v>2791740</v>
      </c>
      <c r="R4622" s="2">
        <v>2823530</v>
      </c>
      <c r="S4622" s="2">
        <v>2855320</v>
      </c>
      <c r="T4622" s="2">
        <v>2881330</v>
      </c>
      <c r="U4622" s="2">
        <v>2907340</v>
      </c>
      <c r="V4622" s="2">
        <v>2927570</v>
      </c>
      <c r="W4622" s="2">
        <v>2950690</v>
      </c>
      <c r="X4622" s="2">
        <v>2976700</v>
      </c>
      <c r="Y4622" s="2">
        <v>3001270</v>
      </c>
      <c r="Z4622" s="2">
        <v>3025830</v>
      </c>
      <c r="AA4622" s="2">
        <v>3048950</v>
      </c>
      <c r="AB4622" s="2">
        <v>3069180</v>
      </c>
      <c r="AC4622" s="2">
        <v>3079300</v>
      </c>
    </row>
    <row r="4623" spans="1:29">
      <c r="A4623" t="s">
        <v>15073</v>
      </c>
      <c r="B4623" t="s">
        <v>19</v>
      </c>
      <c r="C4623" s="2">
        <v>1855870</v>
      </c>
      <c r="D4623" s="2">
        <v>1971220</v>
      </c>
      <c r="E4623" s="2">
        <v>2104700</v>
      </c>
      <c r="F4623" s="2">
        <v>2152660</v>
      </c>
      <c r="G4623" s="2">
        <v>2205790</v>
      </c>
      <c r="H4623" s="2">
        <v>2253740</v>
      </c>
      <c r="I4623" s="2">
        <v>2286140</v>
      </c>
      <c r="J4623" s="2">
        <v>2296510</v>
      </c>
      <c r="K4623" s="2">
        <v>2319840</v>
      </c>
      <c r="L4623" s="2">
        <v>2345760</v>
      </c>
      <c r="M4623" s="2">
        <v>2398900</v>
      </c>
      <c r="N4623" s="2">
        <v>2432590</v>
      </c>
      <c r="O4623" s="2">
        <v>2453330</v>
      </c>
      <c r="P4623" s="2">
        <v>2475360</v>
      </c>
      <c r="Q4623" s="2">
        <v>2503870</v>
      </c>
      <c r="R4623" s="2">
        <v>2532380</v>
      </c>
      <c r="S4623" s="2">
        <v>2560900</v>
      </c>
      <c r="T4623" s="2">
        <v>2584220</v>
      </c>
      <c r="U4623" s="2">
        <v>2607550</v>
      </c>
      <c r="V4623" s="2">
        <v>2625700</v>
      </c>
      <c r="W4623" s="2">
        <v>2646430</v>
      </c>
      <c r="X4623" s="2">
        <v>2669760</v>
      </c>
      <c r="Y4623" s="2">
        <v>2691790</v>
      </c>
      <c r="Z4623" s="2">
        <v>2713820</v>
      </c>
      <c r="AA4623" s="2">
        <v>2734560</v>
      </c>
      <c r="AB4623" s="2">
        <v>2752700</v>
      </c>
      <c r="AC4623" s="2">
        <v>2761780</v>
      </c>
    </row>
    <row r="4624" spans="1:29">
      <c r="A4624" t="s">
        <v>15074</v>
      </c>
      <c r="B4624" t="s">
        <v>19</v>
      </c>
      <c r="C4624" s="2">
        <v>4814380</v>
      </c>
      <c r="D4624" s="2">
        <v>5113600</v>
      </c>
      <c r="E4624" s="2">
        <v>5459890</v>
      </c>
      <c r="F4624" s="2">
        <v>5584280</v>
      </c>
      <c r="G4624" s="2">
        <v>5722120</v>
      </c>
      <c r="H4624" s="2">
        <v>5846520</v>
      </c>
      <c r="I4624" s="2">
        <v>5930570</v>
      </c>
      <c r="J4624" s="2">
        <v>5957460</v>
      </c>
      <c r="K4624" s="2">
        <v>6017980</v>
      </c>
      <c r="L4624" s="2">
        <v>6085220</v>
      </c>
      <c r="M4624" s="2">
        <v>6223060</v>
      </c>
      <c r="N4624" s="2">
        <v>6310470</v>
      </c>
      <c r="O4624" s="2">
        <v>6364270</v>
      </c>
      <c r="P4624" s="2">
        <v>6421420</v>
      </c>
      <c r="Q4624" s="2">
        <v>6495380</v>
      </c>
      <c r="R4624" s="2">
        <v>6569350</v>
      </c>
      <c r="S4624" s="2">
        <v>6643310</v>
      </c>
      <c r="T4624" s="2">
        <v>6703830</v>
      </c>
      <c r="U4624" s="2">
        <v>6764340</v>
      </c>
      <c r="V4624" s="2">
        <v>6811410</v>
      </c>
      <c r="W4624" s="2">
        <v>6865200</v>
      </c>
      <c r="X4624" s="2">
        <v>6925720</v>
      </c>
      <c r="Y4624" s="2">
        <v>6982870</v>
      </c>
      <c r="Z4624" s="2">
        <v>7040030</v>
      </c>
      <c r="AA4624" s="2">
        <v>7093820</v>
      </c>
      <c r="AB4624" s="2">
        <v>7140890</v>
      </c>
      <c r="AC4624" s="2">
        <v>7164420</v>
      </c>
    </row>
    <row r="4625" spans="1:29">
      <c r="A4625" t="s">
        <v>15075</v>
      </c>
      <c r="B4625" t="s">
        <v>19</v>
      </c>
      <c r="C4625">
        <v>485448</v>
      </c>
      <c r="D4625">
        <v>515619</v>
      </c>
      <c r="E4625">
        <v>550536</v>
      </c>
      <c r="F4625">
        <v>563079</v>
      </c>
      <c r="G4625">
        <v>576978</v>
      </c>
      <c r="H4625">
        <v>589521</v>
      </c>
      <c r="I4625">
        <v>597996</v>
      </c>
      <c r="J4625">
        <v>600708</v>
      </c>
      <c r="K4625">
        <v>606810</v>
      </c>
      <c r="L4625">
        <v>613590</v>
      </c>
      <c r="M4625">
        <v>627489</v>
      </c>
      <c r="N4625">
        <v>636303</v>
      </c>
      <c r="O4625">
        <v>641727</v>
      </c>
      <c r="P4625">
        <v>647490</v>
      </c>
      <c r="Q4625">
        <v>654948</v>
      </c>
      <c r="R4625">
        <v>662406</v>
      </c>
      <c r="S4625">
        <v>669864</v>
      </c>
      <c r="T4625">
        <v>675966</v>
      </c>
      <c r="U4625">
        <v>682068</v>
      </c>
      <c r="V4625">
        <v>686814</v>
      </c>
      <c r="W4625">
        <v>692238</v>
      </c>
      <c r="X4625">
        <v>698340</v>
      </c>
      <c r="Y4625">
        <v>704103</v>
      </c>
      <c r="Z4625">
        <v>709866</v>
      </c>
      <c r="AA4625">
        <v>715290</v>
      </c>
      <c r="AB4625">
        <v>720036</v>
      </c>
      <c r="AC4625">
        <v>722409</v>
      </c>
    </row>
    <row r="4626" spans="1:29">
      <c r="A4626" t="s">
        <v>15076</v>
      </c>
      <c r="B4626" t="s">
        <v>19</v>
      </c>
      <c r="C4626">
        <v>319336</v>
      </c>
      <c r="D4626">
        <v>339183</v>
      </c>
      <c r="E4626">
        <v>362152</v>
      </c>
      <c r="F4626">
        <v>370403</v>
      </c>
      <c r="G4626">
        <v>379546</v>
      </c>
      <c r="H4626">
        <v>387797</v>
      </c>
      <c r="I4626">
        <v>393372</v>
      </c>
      <c r="J4626">
        <v>395156</v>
      </c>
      <c r="K4626">
        <v>399170</v>
      </c>
      <c r="L4626">
        <v>403630</v>
      </c>
      <c r="M4626">
        <v>412773</v>
      </c>
      <c r="N4626">
        <v>418571</v>
      </c>
      <c r="O4626">
        <v>422139</v>
      </c>
      <c r="P4626">
        <v>425930</v>
      </c>
      <c r="Q4626">
        <v>430836</v>
      </c>
      <c r="R4626">
        <v>435742</v>
      </c>
      <c r="S4626">
        <v>440648</v>
      </c>
      <c r="T4626">
        <v>444662</v>
      </c>
      <c r="U4626">
        <v>448676</v>
      </c>
      <c r="V4626">
        <v>451798</v>
      </c>
      <c r="W4626">
        <v>455366</v>
      </c>
      <c r="X4626">
        <v>459380</v>
      </c>
      <c r="Y4626">
        <v>463171</v>
      </c>
      <c r="Z4626">
        <v>466962</v>
      </c>
      <c r="AA4626">
        <v>470530</v>
      </c>
      <c r="AB4626">
        <v>473652</v>
      </c>
      <c r="AC4626">
        <v>475213</v>
      </c>
    </row>
    <row r="4627" spans="1:29">
      <c r="A4627" t="s">
        <v>15077</v>
      </c>
      <c r="B4627" t="s">
        <v>19</v>
      </c>
      <c r="C4627" s="2">
        <v>2985720</v>
      </c>
      <c r="D4627" s="2">
        <v>3171290</v>
      </c>
      <c r="E4627" s="2">
        <v>3386040</v>
      </c>
      <c r="F4627" s="2">
        <v>3463190</v>
      </c>
      <c r="G4627" s="2">
        <v>3548670</v>
      </c>
      <c r="H4627" s="2">
        <v>3625820</v>
      </c>
      <c r="I4627" s="2">
        <v>3677940</v>
      </c>
      <c r="J4627" s="2">
        <v>3694620</v>
      </c>
      <c r="K4627" s="2">
        <v>3732150</v>
      </c>
      <c r="L4627" s="2">
        <v>3773850</v>
      </c>
      <c r="M4627" s="2">
        <v>3859340</v>
      </c>
      <c r="N4627" s="2">
        <v>3913550</v>
      </c>
      <c r="O4627" s="2">
        <v>3946910</v>
      </c>
      <c r="P4627" s="2">
        <v>3982350</v>
      </c>
      <c r="Q4627" s="2">
        <v>4028220</v>
      </c>
      <c r="R4627" s="2">
        <v>4074090</v>
      </c>
      <c r="S4627" s="2">
        <v>4119960</v>
      </c>
      <c r="T4627" s="2">
        <v>4157490</v>
      </c>
      <c r="U4627" s="2">
        <v>4195020</v>
      </c>
      <c r="V4627" s="2">
        <v>4224210</v>
      </c>
      <c r="W4627" s="2">
        <v>4257570</v>
      </c>
      <c r="X4627" s="2">
        <v>4295100</v>
      </c>
      <c r="Y4627" s="2">
        <v>4330550</v>
      </c>
      <c r="Z4627" s="2">
        <v>4365990</v>
      </c>
      <c r="AA4627" s="2">
        <v>4399350</v>
      </c>
      <c r="AB4627" s="2">
        <v>4428540</v>
      </c>
      <c r="AC4627" s="2">
        <v>4443140</v>
      </c>
    </row>
    <row r="4628" spans="1:29">
      <c r="A4628" t="s">
        <v>15078</v>
      </c>
      <c r="B4628" t="s">
        <v>19</v>
      </c>
      <c r="C4628">
        <v>946552</v>
      </c>
      <c r="D4628" s="2">
        <v>1005380</v>
      </c>
      <c r="E4628" s="2">
        <v>1073460</v>
      </c>
      <c r="F4628" s="2">
        <v>1097920</v>
      </c>
      <c r="G4628" s="2">
        <v>1125020</v>
      </c>
      <c r="H4628" s="2">
        <v>1149480</v>
      </c>
      <c r="I4628" s="2">
        <v>1166000</v>
      </c>
      <c r="J4628" s="2">
        <v>1171290</v>
      </c>
      <c r="K4628" s="2">
        <v>1183190</v>
      </c>
      <c r="L4628" s="2">
        <v>1196410</v>
      </c>
      <c r="M4628" s="2">
        <v>1223510</v>
      </c>
      <c r="N4628" s="2">
        <v>1240700</v>
      </c>
      <c r="O4628" s="2">
        <v>1251270</v>
      </c>
      <c r="P4628" s="2">
        <v>1262510</v>
      </c>
      <c r="Q4628" s="2">
        <v>1277050</v>
      </c>
      <c r="R4628" s="2">
        <v>1291590</v>
      </c>
      <c r="S4628" s="2">
        <v>1306140</v>
      </c>
      <c r="T4628" s="2">
        <v>1318030</v>
      </c>
      <c r="U4628" s="2">
        <v>1329930</v>
      </c>
      <c r="V4628" s="2">
        <v>1339190</v>
      </c>
      <c r="W4628" s="2">
        <v>1349760</v>
      </c>
      <c r="X4628" s="2">
        <v>1361660</v>
      </c>
      <c r="Y4628" s="2">
        <v>1372900</v>
      </c>
      <c r="Z4628" s="2">
        <v>1384130</v>
      </c>
      <c r="AA4628" s="2">
        <v>1394710</v>
      </c>
      <c r="AB4628" s="2">
        <v>1403960</v>
      </c>
      <c r="AC4628" s="2">
        <v>1408590</v>
      </c>
    </row>
    <row r="4629" spans="1:29">
      <c r="A4629" t="s">
        <v>15079</v>
      </c>
      <c r="B4629" t="s">
        <v>19</v>
      </c>
      <c r="C4629">
        <v>0</v>
      </c>
      <c r="D4629">
        <v>0</v>
      </c>
      <c r="E4629">
        <v>0</v>
      </c>
      <c r="F4629">
        <v>0</v>
      </c>
      <c r="G4629">
        <v>0</v>
      </c>
      <c r="H4629">
        <v>0</v>
      </c>
      <c r="I4629">
        <v>0</v>
      </c>
      <c r="J4629">
        <v>0</v>
      </c>
      <c r="K4629">
        <v>0</v>
      </c>
      <c r="L4629">
        <v>0</v>
      </c>
      <c r="M4629">
        <v>0</v>
      </c>
      <c r="N4629">
        <v>0</v>
      </c>
      <c r="O4629">
        <v>0</v>
      </c>
      <c r="P4629">
        <v>0</v>
      </c>
      <c r="Q4629">
        <v>0</v>
      </c>
      <c r="R4629">
        <v>0</v>
      </c>
      <c r="S4629">
        <v>0</v>
      </c>
      <c r="T4629">
        <v>0</v>
      </c>
      <c r="U4629">
        <v>0</v>
      </c>
      <c r="V4629">
        <v>0</v>
      </c>
      <c r="W4629">
        <v>0</v>
      </c>
      <c r="X4629">
        <v>0</v>
      </c>
      <c r="Y4629">
        <v>0</v>
      </c>
      <c r="Z4629">
        <v>0</v>
      </c>
      <c r="AA4629">
        <v>0</v>
      </c>
      <c r="AB4629">
        <v>0</v>
      </c>
      <c r="AC4629">
        <v>0</v>
      </c>
    </row>
    <row r="4630" spans="1:29">
      <c r="A4630" t="s">
        <v>15080</v>
      </c>
      <c r="B4630" t="s">
        <v>19</v>
      </c>
      <c r="C4630" s="2">
        <v>58313600000</v>
      </c>
      <c r="D4630" s="2">
        <v>61953000000</v>
      </c>
      <c r="E4630" s="2">
        <v>66147800000</v>
      </c>
      <c r="F4630" s="2">
        <v>67656100000</v>
      </c>
      <c r="G4630" s="2">
        <v>69291900000</v>
      </c>
      <c r="H4630" s="2">
        <v>70800200000</v>
      </c>
      <c r="I4630" s="2">
        <v>71828300000</v>
      </c>
      <c r="J4630" s="2">
        <v>72143500000</v>
      </c>
      <c r="K4630" s="2">
        <v>72878800000</v>
      </c>
      <c r="L4630" s="2">
        <v>73704300000</v>
      </c>
      <c r="M4630" s="2">
        <v>75340200000</v>
      </c>
      <c r="N4630" s="2">
        <v>76390700000</v>
      </c>
      <c r="O4630" s="2">
        <v>77066100000</v>
      </c>
      <c r="P4630" s="2">
        <v>77816500000</v>
      </c>
      <c r="Q4630" s="2">
        <v>78641900000</v>
      </c>
      <c r="R4630" s="2">
        <v>79617400000</v>
      </c>
      <c r="S4630" s="2">
        <v>80517900000</v>
      </c>
      <c r="T4630" s="2">
        <v>81193300000</v>
      </c>
      <c r="U4630" s="2">
        <v>81943700000</v>
      </c>
      <c r="V4630" s="2">
        <v>82544000000</v>
      </c>
      <c r="W4630" s="2">
        <v>83144300000</v>
      </c>
      <c r="X4630" s="2">
        <v>83894700000</v>
      </c>
      <c r="Y4630" s="2">
        <v>84570100000</v>
      </c>
      <c r="Z4630" s="2">
        <v>85245400000</v>
      </c>
      <c r="AA4630" s="2">
        <v>85920800000</v>
      </c>
      <c r="AB4630" s="2">
        <v>86521100000</v>
      </c>
      <c r="AC4630" s="2">
        <v>86821300000</v>
      </c>
    </row>
    <row r="4631" spans="1:29">
      <c r="A4631" t="s">
        <v>15081</v>
      </c>
      <c r="B4631" t="s">
        <v>19</v>
      </c>
      <c r="C4631" s="2">
        <v>1082500</v>
      </c>
      <c r="D4631" s="2">
        <v>1150060</v>
      </c>
      <c r="E4631" s="2">
        <v>1227930</v>
      </c>
      <c r="F4631" s="2">
        <v>1255930</v>
      </c>
      <c r="G4631" s="2">
        <v>1286300</v>
      </c>
      <c r="H4631" s="2">
        <v>1314300</v>
      </c>
      <c r="I4631" s="2">
        <v>1333380</v>
      </c>
      <c r="J4631" s="2">
        <v>1339230</v>
      </c>
      <c r="K4631" s="2">
        <v>1352880</v>
      </c>
      <c r="L4631" s="2">
        <v>1368200</v>
      </c>
      <c r="M4631" s="2">
        <v>1398570</v>
      </c>
      <c r="N4631" s="2">
        <v>1418070</v>
      </c>
      <c r="O4631" s="2">
        <v>1430610</v>
      </c>
      <c r="P4631" s="2">
        <v>1444540</v>
      </c>
      <c r="Q4631" s="2">
        <v>1459860</v>
      </c>
      <c r="R4631" s="2">
        <v>1477970</v>
      </c>
      <c r="S4631" s="2">
        <v>1494690</v>
      </c>
      <c r="T4631" s="2">
        <v>1507230</v>
      </c>
      <c r="U4631" s="2">
        <v>1521160</v>
      </c>
      <c r="V4631" s="2">
        <v>1532300</v>
      </c>
      <c r="W4631" s="2">
        <v>1543440</v>
      </c>
      <c r="X4631" s="2">
        <v>1557370</v>
      </c>
      <c r="Y4631" s="2">
        <v>1569910</v>
      </c>
      <c r="Z4631" s="2">
        <v>1582450</v>
      </c>
      <c r="AA4631" s="2">
        <v>1594980</v>
      </c>
      <c r="AB4631" s="2">
        <v>1606130</v>
      </c>
      <c r="AC4631" s="2">
        <v>1611700</v>
      </c>
    </row>
    <row r="4632" spans="1:29">
      <c r="A4632" t="s">
        <v>15082</v>
      </c>
      <c r="B4632" t="s">
        <v>19</v>
      </c>
      <c r="C4632" s="2">
        <v>5334790</v>
      </c>
      <c r="D4632" s="2">
        <v>5667740</v>
      </c>
      <c r="E4632" s="2">
        <v>6051500</v>
      </c>
      <c r="F4632" s="2">
        <v>6189480</v>
      </c>
      <c r="G4632" s="2">
        <v>6339140</v>
      </c>
      <c r="H4632" s="2">
        <v>6477130</v>
      </c>
      <c r="I4632" s="2">
        <v>6571180</v>
      </c>
      <c r="J4632" s="2">
        <v>6600010</v>
      </c>
      <c r="K4632" s="2">
        <v>6667290</v>
      </c>
      <c r="L4632" s="2">
        <v>6742800</v>
      </c>
      <c r="M4632" s="2">
        <v>6892460</v>
      </c>
      <c r="N4632" s="2">
        <v>6988570</v>
      </c>
      <c r="O4632" s="2">
        <v>7050360</v>
      </c>
      <c r="P4632" s="2">
        <v>7119000</v>
      </c>
      <c r="Q4632" s="2">
        <v>7194520</v>
      </c>
      <c r="R4632" s="2">
        <v>7283760</v>
      </c>
      <c r="S4632" s="2">
        <v>7366140</v>
      </c>
      <c r="T4632" s="2">
        <v>7427930</v>
      </c>
      <c r="U4632" s="2">
        <v>7496580</v>
      </c>
      <c r="V4632" s="2">
        <v>7551500</v>
      </c>
      <c r="W4632" s="2">
        <v>7606420</v>
      </c>
      <c r="X4632" s="2">
        <v>7675070</v>
      </c>
      <c r="Y4632" s="2">
        <v>7736860</v>
      </c>
      <c r="Z4632" s="2">
        <v>7798640</v>
      </c>
      <c r="AA4632" s="2">
        <v>7860420</v>
      </c>
      <c r="AB4632" s="2">
        <v>7915340</v>
      </c>
      <c r="AC4632" s="2">
        <v>7942800</v>
      </c>
    </row>
    <row r="4633" spans="1:29">
      <c r="A4633" t="s">
        <v>15083</v>
      </c>
      <c r="B4633" t="s">
        <v>19</v>
      </c>
      <c r="C4633" s="2">
        <v>15843500</v>
      </c>
      <c r="D4633" s="2">
        <v>16832300</v>
      </c>
      <c r="E4633" s="2">
        <v>17972000</v>
      </c>
      <c r="F4633" s="2">
        <v>18381800</v>
      </c>
      <c r="G4633" s="2">
        <v>18826300</v>
      </c>
      <c r="H4633" s="2">
        <v>19236100</v>
      </c>
      <c r="I4633" s="2">
        <v>19515400</v>
      </c>
      <c r="J4633" s="2">
        <v>19601000</v>
      </c>
      <c r="K4633" s="2">
        <v>19800800</v>
      </c>
      <c r="L4633" s="2">
        <v>20025100</v>
      </c>
      <c r="M4633" s="2">
        <v>20469600</v>
      </c>
      <c r="N4633" s="2">
        <v>20755000</v>
      </c>
      <c r="O4633" s="2">
        <v>20938500</v>
      </c>
      <c r="P4633" s="2">
        <v>21142400</v>
      </c>
      <c r="Q4633" s="2">
        <v>21366600</v>
      </c>
      <c r="R4633" s="2">
        <v>21631700</v>
      </c>
      <c r="S4633" s="2">
        <v>21876300</v>
      </c>
      <c r="T4633" s="2">
        <v>22059800</v>
      </c>
      <c r="U4633" s="2">
        <v>22263700</v>
      </c>
      <c r="V4633" s="2">
        <v>22426800</v>
      </c>
      <c r="W4633" s="2">
        <v>22589900</v>
      </c>
      <c r="X4633" s="2">
        <v>22793800</v>
      </c>
      <c r="Y4633" s="2">
        <v>22977300</v>
      </c>
      <c r="Z4633" s="2">
        <v>23160800</v>
      </c>
      <c r="AA4633" s="2">
        <v>23344300</v>
      </c>
      <c r="AB4633" s="2">
        <v>23507400</v>
      </c>
      <c r="AC4633" s="2">
        <v>23588900</v>
      </c>
    </row>
    <row r="4634" spans="1:29">
      <c r="A4634" t="s">
        <v>15084</v>
      </c>
      <c r="B4634" t="s">
        <v>19</v>
      </c>
      <c r="C4634" s="2">
        <v>1122910</v>
      </c>
      <c r="D4634" s="2">
        <v>1192990</v>
      </c>
      <c r="E4634" s="2">
        <v>1273770</v>
      </c>
      <c r="F4634" s="2">
        <v>1302810</v>
      </c>
      <c r="G4634" s="2">
        <v>1334310</v>
      </c>
      <c r="H4634" s="2">
        <v>1363360</v>
      </c>
      <c r="I4634" s="2">
        <v>1383150</v>
      </c>
      <c r="J4634" s="2">
        <v>1389220</v>
      </c>
      <c r="K4634" s="2">
        <v>1403380</v>
      </c>
      <c r="L4634" s="2">
        <v>1419280</v>
      </c>
      <c r="M4634" s="2">
        <v>1450780</v>
      </c>
      <c r="N4634" s="2">
        <v>1471010</v>
      </c>
      <c r="O4634" s="2">
        <v>1484020</v>
      </c>
      <c r="P4634" s="2">
        <v>1498460</v>
      </c>
      <c r="Q4634" s="2">
        <v>1514360</v>
      </c>
      <c r="R4634" s="2">
        <v>1533140</v>
      </c>
      <c r="S4634" s="2">
        <v>1550480</v>
      </c>
      <c r="T4634" s="2">
        <v>1563490</v>
      </c>
      <c r="U4634" s="2">
        <v>1577940</v>
      </c>
      <c r="V4634" s="2">
        <v>1589500</v>
      </c>
      <c r="W4634" s="2">
        <v>1601060</v>
      </c>
      <c r="X4634" s="2">
        <v>1615510</v>
      </c>
      <c r="Y4634" s="2">
        <v>1628520</v>
      </c>
      <c r="Z4634" s="2">
        <v>1641520</v>
      </c>
      <c r="AA4634" s="2">
        <v>1654520</v>
      </c>
      <c r="AB4634" s="2">
        <v>1666080</v>
      </c>
      <c r="AC4634" s="2">
        <v>1671860</v>
      </c>
    </row>
    <row r="4635" spans="1:29">
      <c r="A4635" t="s">
        <v>15085</v>
      </c>
      <c r="B4635" t="s">
        <v>19</v>
      </c>
      <c r="C4635" s="2">
        <v>1007120</v>
      </c>
      <c r="D4635" s="2">
        <v>1069980</v>
      </c>
      <c r="E4635" s="2">
        <v>1142420</v>
      </c>
      <c r="F4635" s="2">
        <v>1168470</v>
      </c>
      <c r="G4635" s="2">
        <v>1196730</v>
      </c>
      <c r="H4635" s="2">
        <v>1222780</v>
      </c>
      <c r="I4635" s="2">
        <v>1240530</v>
      </c>
      <c r="J4635" s="2">
        <v>1245970</v>
      </c>
      <c r="K4635" s="2">
        <v>1258680</v>
      </c>
      <c r="L4635" s="2">
        <v>1272930</v>
      </c>
      <c r="M4635" s="2">
        <v>1301180</v>
      </c>
      <c r="N4635" s="2">
        <v>1319330</v>
      </c>
      <c r="O4635" s="2">
        <v>1330990</v>
      </c>
      <c r="P4635" s="2">
        <v>1343950</v>
      </c>
      <c r="Q4635" s="2">
        <v>1358210</v>
      </c>
      <c r="R4635" s="2">
        <v>1375060</v>
      </c>
      <c r="S4635" s="2">
        <v>1390610</v>
      </c>
      <c r="T4635" s="2">
        <v>1402270</v>
      </c>
      <c r="U4635" s="2">
        <v>1415230</v>
      </c>
      <c r="V4635" s="2">
        <v>1425600</v>
      </c>
      <c r="W4635" s="2">
        <v>1435970</v>
      </c>
      <c r="X4635" s="2">
        <v>1448930</v>
      </c>
      <c r="Y4635" s="2">
        <v>1460590</v>
      </c>
      <c r="Z4635" s="2">
        <v>1472260</v>
      </c>
      <c r="AA4635" s="2">
        <v>1483920</v>
      </c>
      <c r="AB4635" s="2">
        <v>1494290</v>
      </c>
      <c r="AC4635" s="2">
        <v>1499470</v>
      </c>
    </row>
    <row r="4636" spans="1:29">
      <c r="A4636" t="s">
        <v>15086</v>
      </c>
      <c r="B4636" t="s">
        <v>19</v>
      </c>
      <c r="C4636" s="2">
        <v>2612610</v>
      </c>
      <c r="D4636" s="2">
        <v>2775670</v>
      </c>
      <c r="E4636" s="2">
        <v>2963600</v>
      </c>
      <c r="F4636" s="2">
        <v>3031180</v>
      </c>
      <c r="G4636" s="2">
        <v>3104470</v>
      </c>
      <c r="H4636" s="2">
        <v>3172050</v>
      </c>
      <c r="I4636" s="2">
        <v>3218110</v>
      </c>
      <c r="J4636" s="2">
        <v>3232230</v>
      </c>
      <c r="K4636" s="2">
        <v>3265170</v>
      </c>
      <c r="L4636" s="2">
        <v>3302160</v>
      </c>
      <c r="M4636" s="2">
        <v>3375450</v>
      </c>
      <c r="N4636" s="2">
        <v>3422520</v>
      </c>
      <c r="O4636" s="2">
        <v>3452770</v>
      </c>
      <c r="P4636" s="2">
        <v>3486390</v>
      </c>
      <c r="Q4636" s="2">
        <v>3523380</v>
      </c>
      <c r="R4636" s="2">
        <v>3567080</v>
      </c>
      <c r="S4636" s="2">
        <v>3607430</v>
      </c>
      <c r="T4636" s="2">
        <v>3637680</v>
      </c>
      <c r="U4636" s="2">
        <v>3671300</v>
      </c>
      <c r="V4636" s="2">
        <v>3698200</v>
      </c>
      <c r="W4636" s="2">
        <v>3725100</v>
      </c>
      <c r="X4636" s="2">
        <v>3758720</v>
      </c>
      <c r="Y4636" s="2">
        <v>3788970</v>
      </c>
      <c r="Z4636" s="2">
        <v>3819230</v>
      </c>
      <c r="AA4636" s="2">
        <v>3849490</v>
      </c>
      <c r="AB4636" s="2">
        <v>3876390</v>
      </c>
      <c r="AC4636" s="2">
        <v>3889830</v>
      </c>
    </row>
    <row r="4637" spans="1:29">
      <c r="A4637" t="s">
        <v>15087</v>
      </c>
      <c r="B4637" t="s">
        <v>19</v>
      </c>
      <c r="C4637">
        <v>263437</v>
      </c>
      <c r="D4637">
        <v>279878</v>
      </c>
      <c r="E4637">
        <v>298828</v>
      </c>
      <c r="F4637">
        <v>305642</v>
      </c>
      <c r="G4637">
        <v>313033</v>
      </c>
      <c r="H4637">
        <v>319846</v>
      </c>
      <c r="I4637">
        <v>324491</v>
      </c>
      <c r="J4637">
        <v>325915</v>
      </c>
      <c r="K4637">
        <v>329237</v>
      </c>
      <c r="L4637">
        <v>332966</v>
      </c>
      <c r="M4637">
        <v>340356</v>
      </c>
      <c r="N4637">
        <v>345102</v>
      </c>
      <c r="O4637">
        <v>348153</v>
      </c>
      <c r="P4637">
        <v>351543</v>
      </c>
      <c r="Q4637">
        <v>355272</v>
      </c>
      <c r="R4637">
        <v>359679</v>
      </c>
      <c r="S4637">
        <v>363747</v>
      </c>
      <c r="T4637">
        <v>366798</v>
      </c>
      <c r="U4637">
        <v>370188</v>
      </c>
      <c r="V4637">
        <v>372900</v>
      </c>
      <c r="W4637">
        <v>375612</v>
      </c>
      <c r="X4637">
        <v>379002</v>
      </c>
      <c r="Y4637">
        <v>382053</v>
      </c>
      <c r="Z4637">
        <v>385104</v>
      </c>
      <c r="AA4637">
        <v>388155</v>
      </c>
      <c r="AB4637">
        <v>390867</v>
      </c>
      <c r="AC4637">
        <v>392223</v>
      </c>
    </row>
    <row r="4638" spans="1:29">
      <c r="A4638" t="s">
        <v>15088</v>
      </c>
      <c r="B4638" t="s">
        <v>19</v>
      </c>
      <c r="C4638">
        <v>173293</v>
      </c>
      <c r="D4638">
        <v>184109</v>
      </c>
      <c r="E4638">
        <v>196574</v>
      </c>
      <c r="F4638">
        <v>201057</v>
      </c>
      <c r="G4638">
        <v>205918</v>
      </c>
      <c r="H4638">
        <v>210400</v>
      </c>
      <c r="I4638">
        <v>213456</v>
      </c>
      <c r="J4638">
        <v>214392</v>
      </c>
      <c r="K4638">
        <v>216578</v>
      </c>
      <c r="L4638">
        <v>219031</v>
      </c>
      <c r="M4638">
        <v>223892</v>
      </c>
      <c r="N4638">
        <v>227014</v>
      </c>
      <c r="O4638">
        <v>229021</v>
      </c>
      <c r="P4638">
        <v>231251</v>
      </c>
      <c r="Q4638">
        <v>233704</v>
      </c>
      <c r="R4638">
        <v>236603</v>
      </c>
      <c r="S4638">
        <v>239279</v>
      </c>
      <c r="T4638">
        <v>241286</v>
      </c>
      <c r="U4638">
        <v>243516</v>
      </c>
      <c r="V4638">
        <v>245300</v>
      </c>
      <c r="W4638">
        <v>247084</v>
      </c>
      <c r="X4638">
        <v>249314</v>
      </c>
      <c r="Y4638">
        <v>251321</v>
      </c>
      <c r="Z4638">
        <v>253328</v>
      </c>
      <c r="AA4638">
        <v>255335</v>
      </c>
      <c r="AB4638">
        <v>257119</v>
      </c>
      <c r="AC4638">
        <v>258011</v>
      </c>
    </row>
    <row r="4639" spans="1:29">
      <c r="A4639" t="s">
        <v>15089</v>
      </c>
      <c r="B4639" t="s">
        <v>19</v>
      </c>
      <c r="C4639" s="2">
        <v>1620250</v>
      </c>
      <c r="D4639" s="2">
        <v>1721380</v>
      </c>
      <c r="E4639" s="2">
        <v>1837930</v>
      </c>
      <c r="F4639" s="2">
        <v>1879840</v>
      </c>
      <c r="G4639" s="2">
        <v>1925290</v>
      </c>
      <c r="H4639" s="2">
        <v>1967200</v>
      </c>
      <c r="I4639" s="2">
        <v>1995760</v>
      </c>
      <c r="J4639" s="2">
        <v>2004520</v>
      </c>
      <c r="K4639" s="2">
        <v>2024950</v>
      </c>
      <c r="L4639" s="2">
        <v>2047890</v>
      </c>
      <c r="M4639" s="2">
        <v>2093340</v>
      </c>
      <c r="N4639" s="2">
        <v>2122530</v>
      </c>
      <c r="O4639" s="2">
        <v>2141300</v>
      </c>
      <c r="P4639" s="2">
        <v>2162140</v>
      </c>
      <c r="Q4639" s="2">
        <v>2185080</v>
      </c>
      <c r="R4639" s="2">
        <v>2212180</v>
      </c>
      <c r="S4639" s="2">
        <v>2237200</v>
      </c>
      <c r="T4639" s="2">
        <v>2255970</v>
      </c>
      <c r="U4639" s="2">
        <v>2276820</v>
      </c>
      <c r="V4639" s="2">
        <v>2293500</v>
      </c>
      <c r="W4639" s="2">
        <v>2310180</v>
      </c>
      <c r="X4639" s="2">
        <v>2331030</v>
      </c>
      <c r="Y4639" s="2">
        <v>2349800</v>
      </c>
      <c r="Z4639" s="2">
        <v>2368560</v>
      </c>
      <c r="AA4639" s="2">
        <v>2387320</v>
      </c>
      <c r="AB4639" s="2">
        <v>2404000</v>
      </c>
      <c r="AC4639" s="2">
        <v>2412340</v>
      </c>
    </row>
    <row r="4640" spans="1:29">
      <c r="A4640" t="s">
        <v>15090</v>
      </c>
      <c r="B4640" t="s">
        <v>19</v>
      </c>
      <c r="C4640">
        <v>513663</v>
      </c>
      <c r="D4640">
        <v>545722</v>
      </c>
      <c r="E4640">
        <v>582672</v>
      </c>
      <c r="F4640">
        <v>595958</v>
      </c>
      <c r="G4640">
        <v>610367</v>
      </c>
      <c r="H4640">
        <v>623654</v>
      </c>
      <c r="I4640">
        <v>632709</v>
      </c>
      <c r="J4640">
        <v>635485</v>
      </c>
      <c r="K4640">
        <v>641963</v>
      </c>
      <c r="L4640">
        <v>649234</v>
      </c>
      <c r="M4640">
        <v>663644</v>
      </c>
      <c r="N4640">
        <v>672898</v>
      </c>
      <c r="O4640">
        <v>678847</v>
      </c>
      <c r="P4640">
        <v>685457</v>
      </c>
      <c r="Q4640">
        <v>692728</v>
      </c>
      <c r="R4640">
        <v>701321</v>
      </c>
      <c r="S4640">
        <v>709253</v>
      </c>
      <c r="T4640">
        <v>715202</v>
      </c>
      <c r="U4640">
        <v>721812</v>
      </c>
      <c r="V4640">
        <v>727100</v>
      </c>
      <c r="W4640">
        <v>732388</v>
      </c>
      <c r="X4640">
        <v>738998</v>
      </c>
      <c r="Y4640">
        <v>744947</v>
      </c>
      <c r="Z4640">
        <v>750896</v>
      </c>
      <c r="AA4640">
        <v>756845</v>
      </c>
      <c r="AB4640">
        <v>762133</v>
      </c>
      <c r="AC4640">
        <v>764777</v>
      </c>
    </row>
    <row r="4641" spans="1:32">
      <c r="A4641" t="s">
        <v>15091</v>
      </c>
      <c r="B4641" t="s">
        <v>19</v>
      </c>
      <c r="C4641">
        <v>0</v>
      </c>
      <c r="D4641">
        <v>0</v>
      </c>
      <c r="E4641">
        <v>0</v>
      </c>
      <c r="F4641">
        <v>0</v>
      </c>
      <c r="G4641">
        <v>0</v>
      </c>
      <c r="H4641">
        <v>0</v>
      </c>
      <c r="I4641">
        <v>0</v>
      </c>
      <c r="J4641">
        <v>0</v>
      </c>
      <c r="K4641">
        <v>0</v>
      </c>
      <c r="L4641">
        <v>0</v>
      </c>
      <c r="M4641">
        <v>0</v>
      </c>
      <c r="N4641">
        <v>0</v>
      </c>
      <c r="O4641">
        <v>0</v>
      </c>
      <c r="P4641">
        <v>0</v>
      </c>
      <c r="Q4641">
        <v>0</v>
      </c>
      <c r="R4641">
        <v>0</v>
      </c>
      <c r="S4641">
        <v>0</v>
      </c>
      <c r="T4641">
        <v>0</v>
      </c>
      <c r="U4641">
        <v>0</v>
      </c>
      <c r="V4641">
        <v>0</v>
      </c>
      <c r="W4641">
        <v>0</v>
      </c>
      <c r="X4641">
        <v>0</v>
      </c>
      <c r="Y4641">
        <v>0</v>
      </c>
      <c r="Z4641">
        <v>0</v>
      </c>
      <c r="AA4641">
        <v>0</v>
      </c>
      <c r="AB4641">
        <v>0</v>
      </c>
      <c r="AC4641">
        <v>0</v>
      </c>
    </row>
    <row r="4642" spans="1:32">
      <c r="A4642" t="s">
        <v>15092</v>
      </c>
      <c r="B4642" t="s">
        <v>19</v>
      </c>
      <c r="C4642" s="2">
        <v>38337900000000</v>
      </c>
      <c r="D4642" s="2">
        <v>38368000000000</v>
      </c>
      <c r="E4642" s="2">
        <v>38698100000000</v>
      </c>
      <c r="F4642" s="2">
        <v>39373500000000</v>
      </c>
      <c r="G4642" s="2">
        <v>39343500000000</v>
      </c>
      <c r="H4642" s="2">
        <v>39456000000000</v>
      </c>
      <c r="I4642" s="2">
        <v>39673600000000</v>
      </c>
      <c r="J4642" s="2">
        <v>39838700000000</v>
      </c>
      <c r="K4642" s="2">
        <v>39636100000000</v>
      </c>
      <c r="L4642" s="2">
        <v>39673600000000</v>
      </c>
      <c r="M4642" s="2">
        <v>39733700000000</v>
      </c>
      <c r="N4642" s="2">
        <v>39838700000000</v>
      </c>
      <c r="O4642" s="2">
        <v>39936300000000</v>
      </c>
      <c r="P4642" s="2">
        <v>40018800000000</v>
      </c>
      <c r="Q4642" s="2">
        <v>40093900000000</v>
      </c>
      <c r="R4642" s="2">
        <v>40191400000000</v>
      </c>
      <c r="S4642" s="2">
        <v>40311500000000</v>
      </c>
      <c r="T4642" s="2">
        <v>40386500000000</v>
      </c>
      <c r="U4642" s="2">
        <v>40386500000000</v>
      </c>
      <c r="V4642" s="2">
        <v>40446600000000</v>
      </c>
      <c r="W4642" s="2">
        <v>40476600000000</v>
      </c>
      <c r="X4642" s="2">
        <v>40514100000000</v>
      </c>
      <c r="Y4642" s="2">
        <v>40634200000000</v>
      </c>
      <c r="Z4642" s="2">
        <v>40619200000000</v>
      </c>
      <c r="AA4642" s="2">
        <v>40559100000000</v>
      </c>
      <c r="AB4642" s="2">
        <v>40536600000000</v>
      </c>
      <c r="AC4642" s="2">
        <v>40431600000000</v>
      </c>
    </row>
    <row r="4643" spans="1:32">
      <c r="A4643" t="s">
        <v>15093</v>
      </c>
      <c r="B4643" t="s">
        <v>19</v>
      </c>
      <c r="C4643" s="2">
        <v>711684000</v>
      </c>
      <c r="D4643" s="2">
        <v>712241000</v>
      </c>
      <c r="E4643" s="2">
        <v>718370000</v>
      </c>
      <c r="F4643" s="2">
        <v>730907000</v>
      </c>
      <c r="G4643" s="2">
        <v>730350000</v>
      </c>
      <c r="H4643" s="2">
        <v>732439000</v>
      </c>
      <c r="I4643" s="2">
        <v>736479000</v>
      </c>
      <c r="J4643" s="2">
        <v>739544000</v>
      </c>
      <c r="K4643" s="2">
        <v>735783000</v>
      </c>
      <c r="L4643" s="2">
        <v>736479000</v>
      </c>
      <c r="M4643" s="2">
        <v>737594000</v>
      </c>
      <c r="N4643" s="2">
        <v>739544000</v>
      </c>
      <c r="O4643" s="2">
        <v>741355000</v>
      </c>
      <c r="P4643" s="2">
        <v>742887000</v>
      </c>
      <c r="Q4643" s="2">
        <v>744280000</v>
      </c>
      <c r="R4643" s="2">
        <v>746091000</v>
      </c>
      <c r="S4643" s="2">
        <v>748320000</v>
      </c>
      <c r="T4643" s="2">
        <v>749713000</v>
      </c>
      <c r="U4643" s="2">
        <v>749713000</v>
      </c>
      <c r="V4643" s="2">
        <v>750827000</v>
      </c>
      <c r="W4643" s="2">
        <v>751384000</v>
      </c>
      <c r="X4643" s="2">
        <v>752081000</v>
      </c>
      <c r="Y4643" s="2">
        <v>754310000</v>
      </c>
      <c r="Z4643" s="2">
        <v>754031000</v>
      </c>
      <c r="AA4643" s="2">
        <v>752916000</v>
      </c>
      <c r="AB4643" s="2">
        <v>752499000</v>
      </c>
      <c r="AC4643" s="2">
        <v>750548000</v>
      </c>
    </row>
    <row r="4644" spans="1:32">
      <c r="A4644" t="s">
        <v>15094</v>
      </c>
      <c r="B4644" t="s">
        <v>19</v>
      </c>
      <c r="C4644" s="2">
        <v>3507330000</v>
      </c>
      <c r="D4644" s="2">
        <v>3510070000</v>
      </c>
      <c r="E4644" s="2">
        <v>3540280000</v>
      </c>
      <c r="F4644" s="2">
        <v>3602070000</v>
      </c>
      <c r="G4644" s="2">
        <v>3599320000</v>
      </c>
      <c r="H4644" s="2">
        <v>3609620000</v>
      </c>
      <c r="I4644" s="2">
        <v>3629530000</v>
      </c>
      <c r="J4644" s="2">
        <v>3644630000</v>
      </c>
      <c r="K4644" s="2">
        <v>3626090000</v>
      </c>
      <c r="L4644" s="2">
        <v>3629530000</v>
      </c>
      <c r="M4644" s="2">
        <v>3635020000</v>
      </c>
      <c r="N4644" s="2">
        <v>3644630000</v>
      </c>
      <c r="O4644" s="2">
        <v>3653550000</v>
      </c>
      <c r="P4644" s="2">
        <v>3661100000</v>
      </c>
      <c r="Q4644" s="2">
        <v>3667970000</v>
      </c>
      <c r="R4644" s="2">
        <v>3676890000</v>
      </c>
      <c r="S4644" s="2">
        <v>3687880000</v>
      </c>
      <c r="T4644" s="2">
        <v>3694740000</v>
      </c>
      <c r="U4644" s="2">
        <v>3694740000</v>
      </c>
      <c r="V4644" s="2">
        <v>3700240000</v>
      </c>
      <c r="W4644" s="2">
        <v>3702980000</v>
      </c>
      <c r="X4644" s="2">
        <v>3706410000</v>
      </c>
      <c r="Y4644" s="2">
        <v>3717400000</v>
      </c>
      <c r="Z4644" s="2">
        <v>3716020000</v>
      </c>
      <c r="AA4644" s="2">
        <v>3710530000</v>
      </c>
      <c r="AB4644" s="2">
        <v>3708470000</v>
      </c>
      <c r="AC4644" s="2">
        <v>3698860000</v>
      </c>
    </row>
    <row r="4645" spans="1:32">
      <c r="A4645" t="s">
        <v>15095</v>
      </c>
      <c r="B4645" t="s">
        <v>19</v>
      </c>
      <c r="C4645" s="2">
        <v>10416200000</v>
      </c>
      <c r="D4645" s="2">
        <v>10424400000</v>
      </c>
      <c r="E4645" s="2">
        <v>10514100000</v>
      </c>
      <c r="F4645" s="2">
        <v>10697600000</v>
      </c>
      <c r="G4645" s="2">
        <v>10689400000</v>
      </c>
      <c r="H4645" s="2">
        <v>10720000000</v>
      </c>
      <c r="I4645" s="2">
        <v>10779100000</v>
      </c>
      <c r="J4645" s="2">
        <v>10824000000</v>
      </c>
      <c r="K4645" s="2">
        <v>10768900000</v>
      </c>
      <c r="L4645" s="2">
        <v>10779100000</v>
      </c>
      <c r="M4645" s="2">
        <v>10795400000</v>
      </c>
      <c r="N4645" s="2">
        <v>10824000000</v>
      </c>
      <c r="O4645" s="2">
        <v>10850500000</v>
      </c>
      <c r="P4645" s="2">
        <v>10872900000</v>
      </c>
      <c r="Q4645" s="2">
        <v>10893300000</v>
      </c>
      <c r="R4645" s="2">
        <v>10919800000</v>
      </c>
      <c r="S4645" s="2">
        <v>10952400000</v>
      </c>
      <c r="T4645" s="2">
        <v>10972800000</v>
      </c>
      <c r="U4645" s="2">
        <v>10972800000</v>
      </c>
      <c r="V4645" s="2">
        <v>10989100000</v>
      </c>
      <c r="W4645" s="2">
        <v>10997300000</v>
      </c>
      <c r="X4645" s="2">
        <v>11007500000</v>
      </c>
      <c r="Y4645" s="2">
        <v>11040100000</v>
      </c>
      <c r="Z4645" s="2">
        <v>11036000000</v>
      </c>
      <c r="AA4645" s="2">
        <v>11019700000</v>
      </c>
      <c r="AB4645" s="2">
        <v>11013600000</v>
      </c>
      <c r="AC4645" s="2">
        <v>10985100000</v>
      </c>
    </row>
    <row r="4646" spans="1:32">
      <c r="A4646" t="s">
        <v>15096</v>
      </c>
      <c r="B4646" t="s">
        <v>19</v>
      </c>
      <c r="C4646" s="2">
        <v>738250000</v>
      </c>
      <c r="D4646" s="2">
        <v>738828000</v>
      </c>
      <c r="E4646" s="2">
        <v>745186000</v>
      </c>
      <c r="F4646" s="2">
        <v>758192000</v>
      </c>
      <c r="G4646" s="2">
        <v>757614000</v>
      </c>
      <c r="H4646" s="2">
        <v>759781000</v>
      </c>
      <c r="I4646" s="2">
        <v>763972000</v>
      </c>
      <c r="J4646" s="2">
        <v>767150000</v>
      </c>
      <c r="K4646" s="2">
        <v>763249000</v>
      </c>
      <c r="L4646" s="2">
        <v>763972000</v>
      </c>
      <c r="M4646" s="2">
        <v>765128000</v>
      </c>
      <c r="N4646" s="2">
        <v>767150000</v>
      </c>
      <c r="O4646" s="2">
        <v>769029000</v>
      </c>
      <c r="P4646" s="2">
        <v>770618000</v>
      </c>
      <c r="Q4646" s="2">
        <v>772064000</v>
      </c>
      <c r="R4646" s="2">
        <v>773942000</v>
      </c>
      <c r="S4646" s="2">
        <v>776254000</v>
      </c>
      <c r="T4646" s="2">
        <v>777699000</v>
      </c>
      <c r="U4646" s="2">
        <v>777699000</v>
      </c>
      <c r="V4646" s="2">
        <v>778855000</v>
      </c>
      <c r="W4646" s="2">
        <v>779433000</v>
      </c>
      <c r="X4646" s="2">
        <v>780156000</v>
      </c>
      <c r="Y4646" s="2">
        <v>782468000</v>
      </c>
      <c r="Z4646" s="2">
        <v>782178000</v>
      </c>
      <c r="AA4646" s="2">
        <v>781022000</v>
      </c>
      <c r="AB4646" s="2">
        <v>780589000</v>
      </c>
      <c r="AC4646" s="2">
        <v>778566000</v>
      </c>
      <c r="AD4646" s="2"/>
      <c r="AE4646" s="2"/>
      <c r="AF4646" s="2"/>
    </row>
    <row r="4647" spans="1:32">
      <c r="A4647" t="s">
        <v>15097</v>
      </c>
      <c r="B4647" t="s">
        <v>19</v>
      </c>
      <c r="C4647" s="2">
        <v>662126000</v>
      </c>
      <c r="D4647" s="2">
        <v>662645000</v>
      </c>
      <c r="E4647" s="2">
        <v>668347000</v>
      </c>
      <c r="F4647" s="2">
        <v>680011000</v>
      </c>
      <c r="G4647" s="2">
        <v>679493000</v>
      </c>
      <c r="H4647" s="2">
        <v>681437000</v>
      </c>
      <c r="I4647" s="2">
        <v>685195000</v>
      </c>
      <c r="J4647" s="2">
        <v>688046000</v>
      </c>
      <c r="K4647" s="2">
        <v>684547000</v>
      </c>
      <c r="L4647" s="2">
        <v>685195000</v>
      </c>
      <c r="M4647" s="2">
        <v>686232000</v>
      </c>
      <c r="N4647" s="2">
        <v>688046000</v>
      </c>
      <c r="O4647" s="2">
        <v>689731000</v>
      </c>
      <c r="P4647" s="2">
        <v>691157000</v>
      </c>
      <c r="Q4647" s="2">
        <v>692453000</v>
      </c>
      <c r="R4647" s="2">
        <v>694138000</v>
      </c>
      <c r="S4647" s="2">
        <v>696211000</v>
      </c>
      <c r="T4647" s="2">
        <v>697507000</v>
      </c>
      <c r="U4647" s="2">
        <v>697507000</v>
      </c>
      <c r="V4647" s="2">
        <v>698544000</v>
      </c>
      <c r="W4647" s="2">
        <v>699062000</v>
      </c>
      <c r="X4647" s="2">
        <v>699710000</v>
      </c>
      <c r="Y4647" s="2">
        <v>701784000</v>
      </c>
      <c r="Z4647" s="2">
        <v>701525000</v>
      </c>
      <c r="AA4647" s="2">
        <v>700488000</v>
      </c>
      <c r="AB4647" s="2">
        <v>700099000</v>
      </c>
      <c r="AC4647" s="2">
        <v>698285000</v>
      </c>
      <c r="AD4647" s="2"/>
      <c r="AE4647" s="2"/>
      <c r="AF4647" s="2"/>
    </row>
    <row r="4648" spans="1:32">
      <c r="A4648" t="s">
        <v>15098</v>
      </c>
      <c r="B4648" t="s">
        <v>19</v>
      </c>
      <c r="C4648" s="2">
        <v>1717650000</v>
      </c>
      <c r="D4648" s="2">
        <v>1718990000</v>
      </c>
      <c r="E4648" s="2">
        <v>1733780000</v>
      </c>
      <c r="F4648" s="2">
        <v>1764040000</v>
      </c>
      <c r="G4648" s="2">
        <v>1762700000</v>
      </c>
      <c r="H4648" s="2">
        <v>1767740000</v>
      </c>
      <c r="I4648" s="2">
        <v>1777490000</v>
      </c>
      <c r="J4648" s="2">
        <v>1784890000</v>
      </c>
      <c r="K4648" s="2">
        <v>1775810000</v>
      </c>
      <c r="L4648" s="2">
        <v>1777490000</v>
      </c>
      <c r="M4648" s="2">
        <v>1780180000</v>
      </c>
      <c r="N4648" s="2">
        <v>1784890000</v>
      </c>
      <c r="O4648" s="2">
        <v>1789260000</v>
      </c>
      <c r="P4648" s="2">
        <v>1792950000</v>
      </c>
      <c r="Q4648" s="2">
        <v>1796320000</v>
      </c>
      <c r="R4648" s="2">
        <v>1800690000</v>
      </c>
      <c r="S4648" s="2">
        <v>1806070000</v>
      </c>
      <c r="T4648" s="2">
        <v>1809430000</v>
      </c>
      <c r="U4648" s="2">
        <v>1809430000</v>
      </c>
      <c r="V4648" s="2">
        <v>1812120000</v>
      </c>
      <c r="W4648" s="2">
        <v>1813460000</v>
      </c>
      <c r="X4648" s="2">
        <v>1815140000</v>
      </c>
      <c r="Y4648" s="2">
        <v>1820520000</v>
      </c>
      <c r="Z4648" s="2">
        <v>1819850000</v>
      </c>
      <c r="AA4648" s="2">
        <v>1817160000</v>
      </c>
      <c r="AB4648" s="2">
        <v>1816150000</v>
      </c>
      <c r="AC4648" s="2">
        <v>1811450000</v>
      </c>
      <c r="AD4648" s="2"/>
      <c r="AE4648" s="2"/>
      <c r="AF4648" s="2"/>
    </row>
    <row r="4649" spans="1:32">
      <c r="A4649" t="s">
        <v>15099</v>
      </c>
      <c r="B4649" t="s">
        <v>19</v>
      </c>
      <c r="C4649" s="2">
        <v>173195000</v>
      </c>
      <c r="D4649" s="2">
        <v>173331000</v>
      </c>
      <c r="E4649" s="2">
        <v>174822000</v>
      </c>
      <c r="F4649" s="2">
        <v>177873000</v>
      </c>
      <c r="G4649" s="2">
        <v>177738000</v>
      </c>
      <c r="H4649" s="2">
        <v>178246000</v>
      </c>
      <c r="I4649" s="2">
        <v>179229000</v>
      </c>
      <c r="J4649" s="2">
        <v>179975000</v>
      </c>
      <c r="K4649" s="2">
        <v>179060000</v>
      </c>
      <c r="L4649" s="2">
        <v>179229000</v>
      </c>
      <c r="M4649" s="2">
        <v>179500000</v>
      </c>
      <c r="N4649" s="2">
        <v>179975000</v>
      </c>
      <c r="O4649" s="2">
        <v>180416000</v>
      </c>
      <c r="P4649" s="2">
        <v>180789000</v>
      </c>
      <c r="Q4649" s="2">
        <v>181128000</v>
      </c>
      <c r="R4649" s="2">
        <v>181568000</v>
      </c>
      <c r="S4649" s="2">
        <v>182111000</v>
      </c>
      <c r="T4649" s="2">
        <v>182450000</v>
      </c>
      <c r="U4649" s="2">
        <v>182450000</v>
      </c>
      <c r="V4649" s="2">
        <v>182721000</v>
      </c>
      <c r="W4649" s="2">
        <v>182857000</v>
      </c>
      <c r="X4649" s="2">
        <v>183026000</v>
      </c>
      <c r="Y4649" s="2">
        <v>183568000</v>
      </c>
      <c r="Z4649" s="2">
        <v>183501000</v>
      </c>
      <c r="AA4649" s="2">
        <v>183230000</v>
      </c>
      <c r="AB4649" s="2">
        <v>183128000</v>
      </c>
      <c r="AC4649" s="2">
        <v>182653000</v>
      </c>
      <c r="AD4649" s="2"/>
      <c r="AE4649" s="2"/>
      <c r="AF4649" s="2"/>
    </row>
    <row r="4650" spans="1:32">
      <c r="A4650" t="s">
        <v>15100</v>
      </c>
      <c r="B4650" t="s">
        <v>19</v>
      </c>
      <c r="C4650" s="2">
        <v>113931000</v>
      </c>
      <c r="D4650" s="2">
        <v>114020000</v>
      </c>
      <c r="E4650" s="2">
        <v>115001000</v>
      </c>
      <c r="F4650" s="2">
        <v>117008000</v>
      </c>
      <c r="G4650" s="2">
        <v>116919000</v>
      </c>
      <c r="H4650" s="2">
        <v>117253000</v>
      </c>
      <c r="I4650" s="2">
        <v>117900000</v>
      </c>
      <c r="J4650" s="2">
        <v>118391000</v>
      </c>
      <c r="K4650" s="2">
        <v>117789000</v>
      </c>
      <c r="L4650" s="2">
        <v>117900000</v>
      </c>
      <c r="M4650" s="2">
        <v>118078000</v>
      </c>
      <c r="N4650" s="2">
        <v>118391000</v>
      </c>
      <c r="O4650" s="2">
        <v>118681000</v>
      </c>
      <c r="P4650" s="2">
        <v>118926000</v>
      </c>
      <c r="Q4650" s="2">
        <v>119149000</v>
      </c>
      <c r="R4650" s="2">
        <v>119439000</v>
      </c>
      <c r="S4650" s="2">
        <v>119796000</v>
      </c>
      <c r="T4650" s="2">
        <v>120019000</v>
      </c>
      <c r="U4650" s="2">
        <v>120019000</v>
      </c>
      <c r="V4650" s="2">
        <v>120197000</v>
      </c>
      <c r="W4650" s="2">
        <v>120286000</v>
      </c>
      <c r="X4650" s="2">
        <v>120398000</v>
      </c>
      <c r="Y4650" s="2">
        <v>120754000</v>
      </c>
      <c r="Z4650" s="2">
        <v>120710000</v>
      </c>
      <c r="AA4650" s="2">
        <v>120532000</v>
      </c>
      <c r="AB4650" s="2">
        <v>120465000</v>
      </c>
      <c r="AC4650" s="2">
        <v>120152000</v>
      </c>
      <c r="AD4650" s="2"/>
      <c r="AE4650" s="2"/>
      <c r="AF4650" s="2"/>
    </row>
    <row r="4651" spans="1:32">
      <c r="A4651" t="s">
        <v>15101</v>
      </c>
      <c r="B4651" t="s">
        <v>19</v>
      </c>
      <c r="C4651" s="2">
        <v>1065230000</v>
      </c>
      <c r="D4651" s="2">
        <v>1066060000</v>
      </c>
      <c r="E4651" s="2">
        <v>1075230000</v>
      </c>
      <c r="F4651" s="2">
        <v>1094000000</v>
      </c>
      <c r="G4651" s="2">
        <v>1093170000</v>
      </c>
      <c r="H4651" s="2">
        <v>1096290000</v>
      </c>
      <c r="I4651" s="2">
        <v>1102340000</v>
      </c>
      <c r="J4651" s="2">
        <v>1106930000</v>
      </c>
      <c r="K4651" s="2">
        <v>1101300000</v>
      </c>
      <c r="L4651" s="2">
        <v>1102340000</v>
      </c>
      <c r="M4651" s="2">
        <v>1104010000</v>
      </c>
      <c r="N4651" s="2">
        <v>1106930000</v>
      </c>
      <c r="O4651" s="2">
        <v>1109640000</v>
      </c>
      <c r="P4651" s="2">
        <v>1111930000</v>
      </c>
      <c r="Q4651" s="2">
        <v>1114020000</v>
      </c>
      <c r="R4651" s="2">
        <v>1116730000</v>
      </c>
      <c r="S4651" s="2">
        <v>1120060000</v>
      </c>
      <c r="T4651" s="2">
        <v>1122150000</v>
      </c>
      <c r="U4651" s="2">
        <v>1122150000</v>
      </c>
      <c r="V4651" s="2">
        <v>1123820000</v>
      </c>
      <c r="W4651" s="2">
        <v>1124650000</v>
      </c>
      <c r="X4651" s="2">
        <v>1125690000</v>
      </c>
      <c r="Y4651" s="2">
        <v>1129030000</v>
      </c>
      <c r="Z4651" s="2">
        <v>1128610000</v>
      </c>
      <c r="AA4651" s="2">
        <v>1126940000</v>
      </c>
      <c r="AB4651" s="2">
        <v>1126320000</v>
      </c>
      <c r="AC4651" s="2">
        <v>1123400000</v>
      </c>
      <c r="AD4651" s="2"/>
      <c r="AE4651" s="2"/>
      <c r="AF4651" s="2"/>
    </row>
    <row r="4652" spans="1:32">
      <c r="A4652" t="s">
        <v>15102</v>
      </c>
      <c r="B4652" t="s">
        <v>19</v>
      </c>
      <c r="C4652" s="2">
        <v>337705000</v>
      </c>
      <c r="D4652" s="2">
        <v>337969000</v>
      </c>
      <c r="E4652" s="2">
        <v>340878000</v>
      </c>
      <c r="F4652" s="2">
        <v>346827000</v>
      </c>
      <c r="G4652" s="2">
        <v>346562000</v>
      </c>
      <c r="H4652" s="2">
        <v>347554000</v>
      </c>
      <c r="I4652" s="2">
        <v>349471000</v>
      </c>
      <c r="J4652" s="2">
        <v>350925000</v>
      </c>
      <c r="K4652" s="2">
        <v>349140000</v>
      </c>
      <c r="L4652" s="2">
        <v>349471000</v>
      </c>
      <c r="M4652" s="2">
        <v>350000000</v>
      </c>
      <c r="N4652" s="2">
        <v>350925000</v>
      </c>
      <c r="O4652" s="2">
        <v>351784000</v>
      </c>
      <c r="P4652" s="2">
        <v>352511000</v>
      </c>
      <c r="Q4652" s="2">
        <v>353172000</v>
      </c>
      <c r="R4652" s="2">
        <v>354032000</v>
      </c>
      <c r="S4652" s="2">
        <v>355089000</v>
      </c>
      <c r="T4652" s="2">
        <v>355750000</v>
      </c>
      <c r="U4652" s="2">
        <v>355750000</v>
      </c>
      <c r="V4652" s="2">
        <v>356279000</v>
      </c>
      <c r="W4652" s="2">
        <v>356543000</v>
      </c>
      <c r="X4652" s="2">
        <v>356874000</v>
      </c>
      <c r="Y4652" s="2">
        <v>357932000</v>
      </c>
      <c r="Z4652" s="2">
        <v>357799000</v>
      </c>
      <c r="AA4652" s="2">
        <v>357270000</v>
      </c>
      <c r="AB4652" s="2">
        <v>357072000</v>
      </c>
      <c r="AC4652" s="2">
        <v>356147000</v>
      </c>
      <c r="AD4652" s="2"/>
      <c r="AE4652" s="2"/>
      <c r="AF4652" s="2"/>
    </row>
    <row r="4653" spans="1:32">
      <c r="A4653" t="s">
        <v>15103</v>
      </c>
      <c r="B4653" t="s">
        <v>19</v>
      </c>
      <c r="C4653">
        <v>0</v>
      </c>
      <c r="D4653">
        <v>0</v>
      </c>
      <c r="E4653">
        <v>0</v>
      </c>
      <c r="F4653">
        <v>0</v>
      </c>
      <c r="G4653">
        <v>0</v>
      </c>
      <c r="H4653">
        <v>0</v>
      </c>
      <c r="I4653">
        <v>0</v>
      </c>
      <c r="J4653">
        <v>0</v>
      </c>
      <c r="K4653">
        <v>0</v>
      </c>
      <c r="L4653">
        <v>0</v>
      </c>
      <c r="M4653">
        <v>0</v>
      </c>
      <c r="N4653">
        <v>0</v>
      </c>
      <c r="O4653">
        <v>0</v>
      </c>
      <c r="P4653">
        <v>0</v>
      </c>
      <c r="Q4653">
        <v>0</v>
      </c>
      <c r="R4653">
        <v>0</v>
      </c>
      <c r="S4653">
        <v>0</v>
      </c>
      <c r="T4653">
        <v>0</v>
      </c>
      <c r="U4653">
        <v>0</v>
      </c>
      <c r="V4653">
        <v>0</v>
      </c>
      <c r="W4653">
        <v>0</v>
      </c>
      <c r="X4653">
        <v>0</v>
      </c>
      <c r="Y4653">
        <v>0</v>
      </c>
      <c r="Z4653">
        <v>0</v>
      </c>
      <c r="AA4653">
        <v>0</v>
      </c>
      <c r="AB4653">
        <v>0</v>
      </c>
      <c r="AC4653">
        <v>0</v>
      </c>
      <c r="AD4653" s="2"/>
      <c r="AE4653" s="2"/>
      <c r="AF4653" s="2"/>
    </row>
    <row r="4654" spans="1:32">
      <c r="A4654" t="s">
        <v>15104</v>
      </c>
      <c r="B4654" t="s">
        <v>19</v>
      </c>
      <c r="C4654">
        <v>0</v>
      </c>
      <c r="D4654">
        <v>0</v>
      </c>
      <c r="E4654">
        <v>0</v>
      </c>
      <c r="F4654">
        <v>0</v>
      </c>
      <c r="G4654">
        <v>0</v>
      </c>
      <c r="H4654">
        <v>0</v>
      </c>
      <c r="I4654">
        <v>0</v>
      </c>
      <c r="J4654">
        <v>0</v>
      </c>
      <c r="K4654">
        <v>0</v>
      </c>
      <c r="L4654">
        <v>0</v>
      </c>
      <c r="M4654">
        <v>0</v>
      </c>
      <c r="N4654">
        <v>0</v>
      </c>
      <c r="O4654">
        <v>0</v>
      </c>
      <c r="P4654">
        <v>0</v>
      </c>
      <c r="Q4654">
        <v>0</v>
      </c>
      <c r="R4654">
        <v>0</v>
      </c>
      <c r="S4654">
        <v>0</v>
      </c>
      <c r="T4654">
        <v>0</v>
      </c>
      <c r="U4654">
        <v>0</v>
      </c>
      <c r="V4654">
        <v>0</v>
      </c>
      <c r="W4654">
        <v>0</v>
      </c>
      <c r="X4654">
        <v>0</v>
      </c>
      <c r="Y4654">
        <v>0</v>
      </c>
      <c r="Z4654">
        <v>0</v>
      </c>
      <c r="AA4654">
        <v>0</v>
      </c>
      <c r="AB4654">
        <v>0</v>
      </c>
      <c r="AC4654">
        <v>0</v>
      </c>
      <c r="AD4654" s="2"/>
      <c r="AE4654" s="2"/>
      <c r="AF4654" s="2"/>
    </row>
    <row r="4655" spans="1:32">
      <c r="A4655" t="s">
        <v>15105</v>
      </c>
      <c r="B4655" t="s">
        <v>19</v>
      </c>
      <c r="C4655">
        <v>0</v>
      </c>
      <c r="D4655">
        <v>0</v>
      </c>
      <c r="E4655">
        <v>0</v>
      </c>
      <c r="F4655">
        <v>0</v>
      </c>
      <c r="G4655">
        <v>0</v>
      </c>
      <c r="H4655">
        <v>0</v>
      </c>
      <c r="I4655">
        <v>0</v>
      </c>
      <c r="J4655">
        <v>0</v>
      </c>
      <c r="K4655">
        <v>0</v>
      </c>
      <c r="L4655">
        <v>0</v>
      </c>
      <c r="M4655">
        <v>0</v>
      </c>
      <c r="N4655">
        <v>0</v>
      </c>
      <c r="O4655">
        <v>0</v>
      </c>
      <c r="P4655">
        <v>0</v>
      </c>
      <c r="Q4655">
        <v>0</v>
      </c>
      <c r="R4655">
        <v>0</v>
      </c>
      <c r="S4655">
        <v>0</v>
      </c>
      <c r="T4655">
        <v>0</v>
      </c>
      <c r="U4655">
        <v>0</v>
      </c>
      <c r="V4655">
        <v>0</v>
      </c>
      <c r="W4655">
        <v>0</v>
      </c>
      <c r="X4655">
        <v>0</v>
      </c>
      <c r="Y4655">
        <v>0</v>
      </c>
      <c r="Z4655">
        <v>0</v>
      </c>
      <c r="AA4655">
        <v>0</v>
      </c>
      <c r="AB4655">
        <v>0</v>
      </c>
      <c r="AC4655">
        <v>0</v>
      </c>
      <c r="AD4655" s="2"/>
      <c r="AE4655" s="2"/>
      <c r="AF4655" s="2"/>
    </row>
    <row r="4656" spans="1:32">
      <c r="A4656" t="s">
        <v>15106</v>
      </c>
      <c r="B4656" t="s">
        <v>19</v>
      </c>
      <c r="C4656">
        <v>0</v>
      </c>
      <c r="D4656">
        <v>0</v>
      </c>
      <c r="E4656">
        <v>0</v>
      </c>
      <c r="F4656">
        <v>0</v>
      </c>
      <c r="G4656">
        <v>0</v>
      </c>
      <c r="H4656">
        <v>0</v>
      </c>
      <c r="I4656">
        <v>0</v>
      </c>
      <c r="J4656">
        <v>0</v>
      </c>
      <c r="K4656">
        <v>0</v>
      </c>
      <c r="L4656">
        <v>0</v>
      </c>
      <c r="M4656">
        <v>0</v>
      </c>
      <c r="N4656">
        <v>0</v>
      </c>
      <c r="O4656">
        <v>0</v>
      </c>
      <c r="P4656">
        <v>0</v>
      </c>
      <c r="Q4656">
        <v>0</v>
      </c>
      <c r="R4656">
        <v>0</v>
      </c>
      <c r="S4656">
        <v>0</v>
      </c>
      <c r="T4656">
        <v>0</v>
      </c>
      <c r="U4656">
        <v>0</v>
      </c>
      <c r="V4656">
        <v>0</v>
      </c>
      <c r="W4656">
        <v>0</v>
      </c>
      <c r="X4656">
        <v>0</v>
      </c>
      <c r="Y4656">
        <v>0</v>
      </c>
      <c r="Z4656">
        <v>0</v>
      </c>
      <c r="AA4656">
        <v>0</v>
      </c>
      <c r="AB4656">
        <v>0</v>
      </c>
      <c r="AC4656">
        <v>0</v>
      </c>
    </row>
    <row r="4657" spans="1:32">
      <c r="A4657" t="s">
        <v>15107</v>
      </c>
      <c r="B4657" t="s">
        <v>19</v>
      </c>
      <c r="C4657">
        <v>0</v>
      </c>
      <c r="D4657">
        <v>0</v>
      </c>
      <c r="E4657">
        <v>0</v>
      </c>
      <c r="F4657">
        <v>0</v>
      </c>
      <c r="G4657">
        <v>0</v>
      </c>
      <c r="H4657">
        <v>0</v>
      </c>
      <c r="I4657">
        <v>0</v>
      </c>
      <c r="J4657">
        <v>0</v>
      </c>
      <c r="K4657">
        <v>0</v>
      </c>
      <c r="L4657">
        <v>0</v>
      </c>
      <c r="M4657">
        <v>0</v>
      </c>
      <c r="N4657">
        <v>0</v>
      </c>
      <c r="O4657">
        <v>0</v>
      </c>
      <c r="P4657">
        <v>0</v>
      </c>
      <c r="Q4657">
        <v>0</v>
      </c>
      <c r="R4657">
        <v>0</v>
      </c>
      <c r="S4657">
        <v>0</v>
      </c>
      <c r="T4657">
        <v>0</v>
      </c>
      <c r="U4657">
        <v>0</v>
      </c>
      <c r="V4657">
        <v>0</v>
      </c>
      <c r="W4657">
        <v>0</v>
      </c>
      <c r="X4657">
        <v>0</v>
      </c>
      <c r="Y4657">
        <v>0</v>
      </c>
      <c r="Z4657">
        <v>0</v>
      </c>
      <c r="AA4657">
        <v>0</v>
      </c>
      <c r="AB4657">
        <v>0</v>
      </c>
      <c r="AC4657">
        <v>0</v>
      </c>
    </row>
    <row r="4658" spans="1:32">
      <c r="A4658" t="s">
        <v>15108</v>
      </c>
      <c r="B4658" t="s">
        <v>19</v>
      </c>
      <c r="C4658">
        <v>0</v>
      </c>
      <c r="D4658">
        <v>0</v>
      </c>
      <c r="E4658">
        <v>0</v>
      </c>
      <c r="F4658">
        <v>0</v>
      </c>
      <c r="G4658">
        <v>0</v>
      </c>
      <c r="H4658">
        <v>0</v>
      </c>
      <c r="I4658">
        <v>0</v>
      </c>
      <c r="J4658">
        <v>0</v>
      </c>
      <c r="K4658">
        <v>0</v>
      </c>
      <c r="L4658">
        <v>0</v>
      </c>
      <c r="M4658">
        <v>0</v>
      </c>
      <c r="N4658">
        <v>0</v>
      </c>
      <c r="O4658">
        <v>0</v>
      </c>
      <c r="P4658">
        <v>0</v>
      </c>
      <c r="Q4658">
        <v>0</v>
      </c>
      <c r="R4658">
        <v>0</v>
      </c>
      <c r="S4658">
        <v>0</v>
      </c>
      <c r="T4658">
        <v>0</v>
      </c>
      <c r="U4658">
        <v>0</v>
      </c>
      <c r="V4658">
        <v>0</v>
      </c>
      <c r="W4658">
        <v>0</v>
      </c>
      <c r="X4658">
        <v>0</v>
      </c>
      <c r="Y4658">
        <v>0</v>
      </c>
      <c r="Z4658">
        <v>0</v>
      </c>
      <c r="AA4658">
        <v>0</v>
      </c>
      <c r="AB4658">
        <v>0</v>
      </c>
      <c r="AC4658">
        <v>0</v>
      </c>
      <c r="AD4658" s="2"/>
      <c r="AE4658" s="2"/>
      <c r="AF4658" s="2"/>
    </row>
    <row r="4659" spans="1:32">
      <c r="A4659" t="s">
        <v>15109</v>
      </c>
      <c r="B4659" t="s">
        <v>19</v>
      </c>
      <c r="C4659">
        <v>0</v>
      </c>
      <c r="D4659">
        <v>0</v>
      </c>
      <c r="E4659">
        <v>0</v>
      </c>
      <c r="F4659">
        <v>0</v>
      </c>
      <c r="G4659">
        <v>0</v>
      </c>
      <c r="H4659">
        <v>0</v>
      </c>
      <c r="I4659">
        <v>0</v>
      </c>
      <c r="J4659">
        <v>0</v>
      </c>
      <c r="K4659">
        <v>0</v>
      </c>
      <c r="L4659">
        <v>0</v>
      </c>
      <c r="M4659">
        <v>0</v>
      </c>
      <c r="N4659">
        <v>0</v>
      </c>
      <c r="O4659">
        <v>0</v>
      </c>
      <c r="P4659">
        <v>0</v>
      </c>
      <c r="Q4659">
        <v>0</v>
      </c>
      <c r="R4659">
        <v>0</v>
      </c>
      <c r="S4659">
        <v>0</v>
      </c>
      <c r="T4659">
        <v>0</v>
      </c>
      <c r="U4659">
        <v>0</v>
      </c>
      <c r="V4659">
        <v>0</v>
      </c>
      <c r="W4659">
        <v>0</v>
      </c>
      <c r="X4659">
        <v>0</v>
      </c>
      <c r="Y4659">
        <v>0</v>
      </c>
      <c r="Z4659">
        <v>0</v>
      </c>
      <c r="AA4659">
        <v>0</v>
      </c>
      <c r="AB4659">
        <v>0</v>
      </c>
      <c r="AC4659">
        <v>0</v>
      </c>
      <c r="AD4659" s="2"/>
      <c r="AE4659" s="2"/>
      <c r="AF4659" s="2"/>
    </row>
    <row r="4660" spans="1:32">
      <c r="A4660" t="s">
        <v>15110</v>
      </c>
      <c r="B4660" t="s">
        <v>19</v>
      </c>
      <c r="C4660">
        <v>0</v>
      </c>
      <c r="D4660">
        <v>0</v>
      </c>
      <c r="E4660">
        <v>0</v>
      </c>
      <c r="F4660">
        <v>0</v>
      </c>
      <c r="G4660">
        <v>0</v>
      </c>
      <c r="H4660">
        <v>0</v>
      </c>
      <c r="I4660">
        <v>0</v>
      </c>
      <c r="J4660">
        <v>0</v>
      </c>
      <c r="K4660">
        <v>0</v>
      </c>
      <c r="L4660">
        <v>0</v>
      </c>
      <c r="M4660">
        <v>0</v>
      </c>
      <c r="N4660">
        <v>0</v>
      </c>
      <c r="O4660">
        <v>0</v>
      </c>
      <c r="P4660">
        <v>0</v>
      </c>
      <c r="Q4660">
        <v>0</v>
      </c>
      <c r="R4660">
        <v>0</v>
      </c>
      <c r="S4660">
        <v>0</v>
      </c>
      <c r="T4660">
        <v>0</v>
      </c>
      <c r="U4660">
        <v>0</v>
      </c>
      <c r="V4660">
        <v>0</v>
      </c>
      <c r="W4660">
        <v>0</v>
      </c>
      <c r="X4660">
        <v>0</v>
      </c>
      <c r="Y4660">
        <v>0</v>
      </c>
      <c r="Z4660">
        <v>0</v>
      </c>
      <c r="AA4660">
        <v>0</v>
      </c>
      <c r="AB4660">
        <v>0</v>
      </c>
      <c r="AC4660">
        <v>0</v>
      </c>
      <c r="AD4660" s="2"/>
      <c r="AE4660" s="2"/>
      <c r="AF4660" s="2"/>
    </row>
    <row r="4661" spans="1:32">
      <c r="A4661" t="s">
        <v>15111</v>
      </c>
      <c r="B4661" t="s">
        <v>19</v>
      </c>
      <c r="C4661">
        <v>0</v>
      </c>
      <c r="D4661">
        <v>0</v>
      </c>
      <c r="E4661">
        <v>0</v>
      </c>
      <c r="F4661">
        <v>0</v>
      </c>
      <c r="G4661">
        <v>0</v>
      </c>
      <c r="H4661">
        <v>0</v>
      </c>
      <c r="I4661">
        <v>0</v>
      </c>
      <c r="J4661">
        <v>0</v>
      </c>
      <c r="K4661">
        <v>0</v>
      </c>
      <c r="L4661">
        <v>0</v>
      </c>
      <c r="M4661">
        <v>0</v>
      </c>
      <c r="N4661">
        <v>0</v>
      </c>
      <c r="O4661">
        <v>0</v>
      </c>
      <c r="P4661">
        <v>0</v>
      </c>
      <c r="Q4661">
        <v>0</v>
      </c>
      <c r="R4661">
        <v>0</v>
      </c>
      <c r="S4661">
        <v>0</v>
      </c>
      <c r="T4661">
        <v>0</v>
      </c>
      <c r="U4661">
        <v>0</v>
      </c>
      <c r="V4661">
        <v>0</v>
      </c>
      <c r="W4661">
        <v>0</v>
      </c>
      <c r="X4661">
        <v>0</v>
      </c>
      <c r="Y4661">
        <v>0</v>
      </c>
      <c r="Z4661">
        <v>0</v>
      </c>
      <c r="AA4661">
        <v>0</v>
      </c>
      <c r="AB4661">
        <v>0</v>
      </c>
      <c r="AC4661">
        <v>0</v>
      </c>
      <c r="AD4661" s="2"/>
      <c r="AE4661" s="2"/>
      <c r="AF4661" s="2"/>
    </row>
    <row r="4662" spans="1:32">
      <c r="A4662" t="s">
        <v>15112</v>
      </c>
      <c r="B4662" t="s">
        <v>19</v>
      </c>
      <c r="C4662">
        <v>0</v>
      </c>
      <c r="D4662">
        <v>0</v>
      </c>
      <c r="E4662">
        <v>0</v>
      </c>
      <c r="F4662">
        <v>0</v>
      </c>
      <c r="G4662">
        <v>0</v>
      </c>
      <c r="H4662">
        <v>0</v>
      </c>
      <c r="I4662">
        <v>0</v>
      </c>
      <c r="J4662">
        <v>0</v>
      </c>
      <c r="K4662">
        <v>0</v>
      </c>
      <c r="L4662">
        <v>0</v>
      </c>
      <c r="M4662">
        <v>0</v>
      </c>
      <c r="N4662">
        <v>0</v>
      </c>
      <c r="O4662">
        <v>0</v>
      </c>
      <c r="P4662">
        <v>0</v>
      </c>
      <c r="Q4662">
        <v>0</v>
      </c>
      <c r="R4662">
        <v>0</v>
      </c>
      <c r="S4662">
        <v>0</v>
      </c>
      <c r="T4662">
        <v>0</v>
      </c>
      <c r="U4662">
        <v>0</v>
      </c>
      <c r="V4662">
        <v>0</v>
      </c>
      <c r="W4662">
        <v>0</v>
      </c>
      <c r="X4662">
        <v>0</v>
      </c>
      <c r="Y4662">
        <v>0</v>
      </c>
      <c r="Z4662">
        <v>0</v>
      </c>
      <c r="AA4662">
        <v>0</v>
      </c>
      <c r="AB4662">
        <v>0</v>
      </c>
      <c r="AC4662">
        <v>0</v>
      </c>
      <c r="AD4662" s="2"/>
      <c r="AE4662" s="2"/>
      <c r="AF4662" s="2"/>
    </row>
    <row r="4663" spans="1:32">
      <c r="A4663" t="s">
        <v>15113</v>
      </c>
      <c r="B4663" t="s">
        <v>19</v>
      </c>
      <c r="C4663">
        <v>0</v>
      </c>
      <c r="D4663">
        <v>0</v>
      </c>
      <c r="E4663">
        <v>0</v>
      </c>
      <c r="F4663">
        <v>0</v>
      </c>
      <c r="G4663">
        <v>0</v>
      </c>
      <c r="H4663">
        <v>0</v>
      </c>
      <c r="I4663">
        <v>0</v>
      </c>
      <c r="J4663">
        <v>0</v>
      </c>
      <c r="K4663">
        <v>0</v>
      </c>
      <c r="L4663">
        <v>0</v>
      </c>
      <c r="M4663">
        <v>0</v>
      </c>
      <c r="N4663">
        <v>0</v>
      </c>
      <c r="O4663">
        <v>0</v>
      </c>
      <c r="P4663">
        <v>0</v>
      </c>
      <c r="Q4663">
        <v>0</v>
      </c>
      <c r="R4663">
        <v>0</v>
      </c>
      <c r="S4663">
        <v>0</v>
      </c>
      <c r="T4663">
        <v>0</v>
      </c>
      <c r="U4663">
        <v>0</v>
      </c>
      <c r="V4663">
        <v>0</v>
      </c>
      <c r="W4663">
        <v>0</v>
      </c>
      <c r="X4663">
        <v>0</v>
      </c>
      <c r="Y4663">
        <v>0</v>
      </c>
      <c r="Z4663">
        <v>0</v>
      </c>
      <c r="AA4663">
        <v>0</v>
      </c>
      <c r="AB4663">
        <v>0</v>
      </c>
      <c r="AC4663">
        <v>0</v>
      </c>
      <c r="AD4663" s="2"/>
      <c r="AE4663" s="2"/>
      <c r="AF4663" s="2"/>
    </row>
    <row r="4664" spans="1:32">
      <c r="A4664" t="s">
        <v>15114</v>
      </c>
      <c r="B4664" t="s">
        <v>19</v>
      </c>
      <c r="C4664">
        <v>0</v>
      </c>
      <c r="D4664">
        <v>0</v>
      </c>
      <c r="E4664">
        <v>0</v>
      </c>
      <c r="F4664">
        <v>0</v>
      </c>
      <c r="G4664">
        <v>0</v>
      </c>
      <c r="H4664">
        <v>0</v>
      </c>
      <c r="I4664">
        <v>0</v>
      </c>
      <c r="J4664">
        <v>0</v>
      </c>
      <c r="K4664">
        <v>0</v>
      </c>
      <c r="L4664">
        <v>0</v>
      </c>
      <c r="M4664">
        <v>0</v>
      </c>
      <c r="N4664">
        <v>0</v>
      </c>
      <c r="O4664">
        <v>0</v>
      </c>
      <c r="P4664">
        <v>0</v>
      </c>
      <c r="Q4664">
        <v>0</v>
      </c>
      <c r="R4664">
        <v>0</v>
      </c>
      <c r="S4664">
        <v>0</v>
      </c>
      <c r="T4664">
        <v>0</v>
      </c>
      <c r="U4664">
        <v>0</v>
      </c>
      <c r="V4664">
        <v>0</v>
      </c>
      <c r="W4664">
        <v>0</v>
      </c>
      <c r="X4664">
        <v>0</v>
      </c>
      <c r="Y4664">
        <v>0</v>
      </c>
      <c r="Z4664">
        <v>0</v>
      </c>
      <c r="AA4664">
        <v>0</v>
      </c>
      <c r="AB4664">
        <v>0</v>
      </c>
      <c r="AC4664">
        <v>0</v>
      </c>
      <c r="AD4664" s="2"/>
      <c r="AE4664" s="2"/>
      <c r="AF4664" s="2"/>
    </row>
    <row r="4665" spans="1:32">
      <c r="A4665" t="s">
        <v>15115</v>
      </c>
      <c r="B4665" t="s">
        <v>19</v>
      </c>
      <c r="C4665">
        <v>0</v>
      </c>
      <c r="D4665">
        <v>0</v>
      </c>
      <c r="E4665">
        <v>0</v>
      </c>
      <c r="F4665">
        <v>0</v>
      </c>
      <c r="G4665">
        <v>0</v>
      </c>
      <c r="H4665">
        <v>0</v>
      </c>
      <c r="I4665">
        <v>0</v>
      </c>
      <c r="J4665">
        <v>0</v>
      </c>
      <c r="K4665">
        <v>0</v>
      </c>
      <c r="L4665">
        <v>0</v>
      </c>
      <c r="M4665">
        <v>0</v>
      </c>
      <c r="N4665">
        <v>0</v>
      </c>
      <c r="O4665">
        <v>0</v>
      </c>
      <c r="P4665">
        <v>0</v>
      </c>
      <c r="Q4665">
        <v>0</v>
      </c>
      <c r="R4665">
        <v>0</v>
      </c>
      <c r="S4665">
        <v>0</v>
      </c>
      <c r="T4665">
        <v>0</v>
      </c>
      <c r="U4665">
        <v>0</v>
      </c>
      <c r="V4665">
        <v>0</v>
      </c>
      <c r="W4665">
        <v>0</v>
      </c>
      <c r="X4665">
        <v>0</v>
      </c>
      <c r="Y4665">
        <v>0</v>
      </c>
      <c r="Z4665">
        <v>0</v>
      </c>
      <c r="AA4665">
        <v>0</v>
      </c>
      <c r="AB4665">
        <v>0</v>
      </c>
      <c r="AC4665">
        <v>0</v>
      </c>
      <c r="AD4665" s="2"/>
      <c r="AE4665" s="2"/>
      <c r="AF4665" s="2"/>
    </row>
    <row r="4666" spans="1:32">
      <c r="A4666" t="s">
        <v>15116</v>
      </c>
      <c r="B4666" t="s">
        <v>19</v>
      </c>
      <c r="C4666">
        <v>0</v>
      </c>
      <c r="D4666">
        <v>0</v>
      </c>
      <c r="E4666">
        <v>0</v>
      </c>
      <c r="F4666">
        <v>0</v>
      </c>
      <c r="G4666">
        <v>0</v>
      </c>
      <c r="H4666">
        <v>0</v>
      </c>
      <c r="I4666">
        <v>0</v>
      </c>
      <c r="J4666">
        <v>0</v>
      </c>
      <c r="K4666">
        <v>0</v>
      </c>
      <c r="L4666">
        <v>0</v>
      </c>
      <c r="M4666">
        <v>0</v>
      </c>
      <c r="N4666">
        <v>0</v>
      </c>
      <c r="O4666">
        <v>0</v>
      </c>
      <c r="P4666">
        <v>0</v>
      </c>
      <c r="Q4666">
        <v>0</v>
      </c>
      <c r="R4666">
        <v>0</v>
      </c>
      <c r="S4666">
        <v>0</v>
      </c>
      <c r="T4666">
        <v>0</v>
      </c>
      <c r="U4666">
        <v>0</v>
      </c>
      <c r="V4666">
        <v>0</v>
      </c>
      <c r="W4666">
        <v>0</v>
      </c>
      <c r="X4666">
        <v>0</v>
      </c>
      <c r="Y4666">
        <v>0</v>
      </c>
      <c r="Z4666">
        <v>0</v>
      </c>
      <c r="AA4666">
        <v>0</v>
      </c>
      <c r="AB4666">
        <v>0</v>
      </c>
      <c r="AC4666">
        <v>0</v>
      </c>
      <c r="AD4666" s="2"/>
      <c r="AE4666" s="2"/>
      <c r="AF4666" s="2"/>
    </row>
    <row r="4667" spans="1:32">
      <c r="A4667" t="s">
        <v>15117</v>
      </c>
      <c r="B4667" t="s">
        <v>19</v>
      </c>
      <c r="C4667">
        <v>0</v>
      </c>
      <c r="D4667">
        <v>0</v>
      </c>
      <c r="E4667">
        <v>0</v>
      </c>
      <c r="F4667">
        <v>0</v>
      </c>
      <c r="G4667">
        <v>0</v>
      </c>
      <c r="H4667">
        <v>0</v>
      </c>
      <c r="I4667">
        <v>0</v>
      </c>
      <c r="J4667">
        <v>0</v>
      </c>
      <c r="K4667">
        <v>0</v>
      </c>
      <c r="L4667">
        <v>0</v>
      </c>
      <c r="M4667">
        <v>0</v>
      </c>
      <c r="N4667">
        <v>0</v>
      </c>
      <c r="O4667">
        <v>0</v>
      </c>
      <c r="P4667">
        <v>0</v>
      </c>
      <c r="Q4667">
        <v>0</v>
      </c>
      <c r="R4667">
        <v>0</v>
      </c>
      <c r="S4667">
        <v>0</v>
      </c>
      <c r="T4667">
        <v>0</v>
      </c>
      <c r="U4667">
        <v>0</v>
      </c>
      <c r="V4667">
        <v>0</v>
      </c>
      <c r="W4667">
        <v>0</v>
      </c>
      <c r="X4667">
        <v>0</v>
      </c>
      <c r="Y4667">
        <v>0</v>
      </c>
      <c r="Z4667">
        <v>0</v>
      </c>
      <c r="AA4667">
        <v>0</v>
      </c>
      <c r="AB4667">
        <v>0</v>
      </c>
      <c r="AC4667">
        <v>0</v>
      </c>
      <c r="AD4667" s="2"/>
      <c r="AE4667" s="2"/>
      <c r="AF4667" s="2"/>
    </row>
    <row r="4668" spans="1:32">
      <c r="A4668" t="s">
        <v>15118</v>
      </c>
      <c r="B4668" t="s">
        <v>19</v>
      </c>
      <c r="C4668">
        <v>0</v>
      </c>
      <c r="D4668">
        <v>0</v>
      </c>
      <c r="E4668">
        <v>0</v>
      </c>
      <c r="F4668">
        <v>0</v>
      </c>
      <c r="G4668">
        <v>0</v>
      </c>
      <c r="H4668">
        <v>0</v>
      </c>
      <c r="I4668">
        <v>0</v>
      </c>
      <c r="J4668">
        <v>0</v>
      </c>
      <c r="K4668">
        <v>0</v>
      </c>
      <c r="L4668">
        <v>0</v>
      </c>
      <c r="M4668">
        <v>0</v>
      </c>
      <c r="N4668">
        <v>0</v>
      </c>
      <c r="O4668">
        <v>0</v>
      </c>
      <c r="P4668">
        <v>0</v>
      </c>
      <c r="Q4668">
        <v>0</v>
      </c>
      <c r="R4668">
        <v>0</v>
      </c>
      <c r="S4668">
        <v>0</v>
      </c>
      <c r="T4668">
        <v>0</v>
      </c>
      <c r="U4668">
        <v>0</v>
      </c>
      <c r="V4668">
        <v>0</v>
      </c>
      <c r="W4668">
        <v>0</v>
      </c>
      <c r="X4668">
        <v>0</v>
      </c>
      <c r="Y4668">
        <v>0</v>
      </c>
      <c r="Z4668">
        <v>0</v>
      </c>
      <c r="AA4668">
        <v>0</v>
      </c>
      <c r="AB4668">
        <v>0</v>
      </c>
      <c r="AC4668">
        <v>0</v>
      </c>
      <c r="AD4668" s="2"/>
      <c r="AE4668" s="2"/>
      <c r="AF4668" s="2"/>
    </row>
    <row r="4669" spans="1:32">
      <c r="A4669" t="s">
        <v>15119</v>
      </c>
      <c r="B4669" t="s">
        <v>19</v>
      </c>
      <c r="C4669">
        <v>0</v>
      </c>
      <c r="D4669">
        <v>0</v>
      </c>
      <c r="E4669">
        <v>0</v>
      </c>
      <c r="F4669">
        <v>0</v>
      </c>
      <c r="G4669">
        <v>0</v>
      </c>
      <c r="H4669">
        <v>0</v>
      </c>
      <c r="I4669">
        <v>0</v>
      </c>
      <c r="J4669">
        <v>0</v>
      </c>
      <c r="K4669">
        <v>0</v>
      </c>
      <c r="L4669">
        <v>0</v>
      </c>
      <c r="M4669">
        <v>0</v>
      </c>
      <c r="N4669">
        <v>0</v>
      </c>
      <c r="O4669">
        <v>0</v>
      </c>
      <c r="P4669">
        <v>0</v>
      </c>
      <c r="Q4669">
        <v>0</v>
      </c>
      <c r="R4669">
        <v>0</v>
      </c>
      <c r="S4669">
        <v>0</v>
      </c>
      <c r="T4669">
        <v>0</v>
      </c>
      <c r="U4669">
        <v>0</v>
      </c>
      <c r="V4669">
        <v>0</v>
      </c>
      <c r="W4669">
        <v>0</v>
      </c>
      <c r="X4669">
        <v>0</v>
      </c>
      <c r="Y4669">
        <v>0</v>
      </c>
      <c r="Z4669">
        <v>0</v>
      </c>
      <c r="AA4669">
        <v>0</v>
      </c>
      <c r="AB4669">
        <v>0</v>
      </c>
      <c r="AC4669">
        <v>0</v>
      </c>
    </row>
    <row r="4670" spans="1:32">
      <c r="A4670" t="s">
        <v>15120</v>
      </c>
      <c r="B4670" t="s">
        <v>19</v>
      </c>
      <c r="C4670">
        <v>0</v>
      </c>
      <c r="D4670">
        <v>0</v>
      </c>
      <c r="E4670">
        <v>0</v>
      </c>
      <c r="F4670">
        <v>0</v>
      </c>
      <c r="G4670">
        <v>0</v>
      </c>
      <c r="H4670">
        <v>0</v>
      </c>
      <c r="I4670">
        <v>0</v>
      </c>
      <c r="J4670">
        <v>0</v>
      </c>
      <c r="K4670">
        <v>0</v>
      </c>
      <c r="L4670">
        <v>0</v>
      </c>
      <c r="M4670">
        <v>0</v>
      </c>
      <c r="N4670">
        <v>0</v>
      </c>
      <c r="O4670">
        <v>0</v>
      </c>
      <c r="P4670">
        <v>0</v>
      </c>
      <c r="Q4670">
        <v>0</v>
      </c>
      <c r="R4670">
        <v>0</v>
      </c>
      <c r="S4670">
        <v>0</v>
      </c>
      <c r="T4670">
        <v>0</v>
      </c>
      <c r="U4670">
        <v>0</v>
      </c>
      <c r="V4670">
        <v>0</v>
      </c>
      <c r="W4670">
        <v>0</v>
      </c>
      <c r="X4670">
        <v>0</v>
      </c>
      <c r="Y4670">
        <v>0</v>
      </c>
      <c r="Z4670">
        <v>0</v>
      </c>
      <c r="AA4670">
        <v>0</v>
      </c>
      <c r="AB4670">
        <v>0</v>
      </c>
      <c r="AC4670">
        <v>0</v>
      </c>
    </row>
    <row r="4671" spans="1:32">
      <c r="A4671" t="s">
        <v>15121</v>
      </c>
      <c r="B4671" t="s">
        <v>19</v>
      </c>
      <c r="C4671">
        <v>0</v>
      </c>
      <c r="D4671">
        <v>0</v>
      </c>
      <c r="E4671">
        <v>0</v>
      </c>
      <c r="F4671">
        <v>0</v>
      </c>
      <c r="G4671">
        <v>0</v>
      </c>
      <c r="H4671">
        <v>0</v>
      </c>
      <c r="I4671">
        <v>0</v>
      </c>
      <c r="J4671">
        <v>0</v>
      </c>
      <c r="K4671">
        <v>0</v>
      </c>
      <c r="L4671">
        <v>0</v>
      </c>
      <c r="M4671">
        <v>0</v>
      </c>
      <c r="N4671">
        <v>0</v>
      </c>
      <c r="O4671">
        <v>0</v>
      </c>
      <c r="P4671">
        <v>0</v>
      </c>
      <c r="Q4671">
        <v>0</v>
      </c>
      <c r="R4671">
        <v>0</v>
      </c>
      <c r="S4671">
        <v>0</v>
      </c>
      <c r="T4671">
        <v>0</v>
      </c>
      <c r="U4671">
        <v>0</v>
      </c>
      <c r="V4671">
        <v>0</v>
      </c>
      <c r="W4671">
        <v>0</v>
      </c>
      <c r="X4671">
        <v>0</v>
      </c>
      <c r="Y4671">
        <v>0</v>
      </c>
      <c r="Z4671">
        <v>0</v>
      </c>
      <c r="AA4671">
        <v>0</v>
      </c>
      <c r="AB4671">
        <v>0</v>
      </c>
      <c r="AC4671">
        <v>0</v>
      </c>
    </row>
    <row r="4672" spans="1:32">
      <c r="A4672" t="s">
        <v>15122</v>
      </c>
      <c r="B4672" t="s">
        <v>19</v>
      </c>
      <c r="C4672">
        <v>0</v>
      </c>
      <c r="D4672">
        <v>0</v>
      </c>
      <c r="E4672">
        <v>0</v>
      </c>
      <c r="F4672">
        <v>0</v>
      </c>
      <c r="G4672">
        <v>0</v>
      </c>
      <c r="H4672">
        <v>0</v>
      </c>
      <c r="I4672">
        <v>0</v>
      </c>
      <c r="J4672">
        <v>0</v>
      </c>
      <c r="K4672">
        <v>0</v>
      </c>
      <c r="L4672">
        <v>0</v>
      </c>
      <c r="M4672">
        <v>0</v>
      </c>
      <c r="N4672">
        <v>0</v>
      </c>
      <c r="O4672">
        <v>0</v>
      </c>
      <c r="P4672">
        <v>0</v>
      </c>
      <c r="Q4672">
        <v>0</v>
      </c>
      <c r="R4672">
        <v>0</v>
      </c>
      <c r="S4672">
        <v>0</v>
      </c>
      <c r="T4672">
        <v>0</v>
      </c>
      <c r="U4672">
        <v>0</v>
      </c>
      <c r="V4672">
        <v>0</v>
      </c>
      <c r="W4672">
        <v>0</v>
      </c>
      <c r="X4672">
        <v>0</v>
      </c>
      <c r="Y4672">
        <v>0</v>
      </c>
      <c r="Z4672">
        <v>0</v>
      </c>
      <c r="AA4672">
        <v>0</v>
      </c>
      <c r="AB4672">
        <v>0</v>
      </c>
      <c r="AC4672">
        <v>0</v>
      </c>
    </row>
    <row r="4673" spans="1:32">
      <c r="A4673" t="s">
        <v>15123</v>
      </c>
      <c r="B4673" t="s">
        <v>19</v>
      </c>
      <c r="C4673">
        <v>0</v>
      </c>
      <c r="D4673">
        <v>0</v>
      </c>
      <c r="E4673">
        <v>0</v>
      </c>
      <c r="F4673">
        <v>0</v>
      </c>
      <c r="G4673">
        <v>0</v>
      </c>
      <c r="H4673">
        <v>0</v>
      </c>
      <c r="I4673">
        <v>0</v>
      </c>
      <c r="J4673">
        <v>0</v>
      </c>
      <c r="K4673">
        <v>0</v>
      </c>
      <c r="L4673">
        <v>0</v>
      </c>
      <c r="M4673">
        <v>0</v>
      </c>
      <c r="N4673">
        <v>0</v>
      </c>
      <c r="O4673">
        <v>0</v>
      </c>
      <c r="P4673">
        <v>0</v>
      </c>
      <c r="Q4673">
        <v>0</v>
      </c>
      <c r="R4673">
        <v>0</v>
      </c>
      <c r="S4673">
        <v>0</v>
      </c>
      <c r="T4673">
        <v>0</v>
      </c>
      <c r="U4673">
        <v>0</v>
      </c>
      <c r="V4673">
        <v>0</v>
      </c>
      <c r="W4673">
        <v>0</v>
      </c>
      <c r="X4673">
        <v>0</v>
      </c>
      <c r="Y4673">
        <v>0</v>
      </c>
      <c r="Z4673">
        <v>0</v>
      </c>
      <c r="AA4673">
        <v>0</v>
      </c>
      <c r="AB4673">
        <v>0</v>
      </c>
      <c r="AC4673">
        <v>0</v>
      </c>
    </row>
    <row r="4674" spans="1:32">
      <c r="A4674" t="s">
        <v>15124</v>
      </c>
      <c r="B4674" t="s">
        <v>19</v>
      </c>
      <c r="C4674">
        <v>0</v>
      </c>
      <c r="D4674">
        <v>0</v>
      </c>
      <c r="E4674">
        <v>0</v>
      </c>
      <c r="F4674">
        <v>0</v>
      </c>
      <c r="G4674">
        <v>0</v>
      </c>
      <c r="H4674">
        <v>0</v>
      </c>
      <c r="I4674">
        <v>0</v>
      </c>
      <c r="J4674">
        <v>0</v>
      </c>
      <c r="K4674">
        <v>0</v>
      </c>
      <c r="L4674">
        <v>0</v>
      </c>
      <c r="M4674">
        <v>0</v>
      </c>
      <c r="N4674">
        <v>0</v>
      </c>
      <c r="O4674">
        <v>0</v>
      </c>
      <c r="P4674">
        <v>0</v>
      </c>
      <c r="Q4674">
        <v>0</v>
      </c>
      <c r="R4674">
        <v>0</v>
      </c>
      <c r="S4674">
        <v>0</v>
      </c>
      <c r="T4674">
        <v>0</v>
      </c>
      <c r="U4674">
        <v>0</v>
      </c>
      <c r="V4674">
        <v>0</v>
      </c>
      <c r="W4674">
        <v>0</v>
      </c>
      <c r="X4674">
        <v>0</v>
      </c>
      <c r="Y4674">
        <v>0</v>
      </c>
      <c r="Z4674">
        <v>0</v>
      </c>
      <c r="AA4674">
        <v>0</v>
      </c>
      <c r="AB4674">
        <v>0</v>
      </c>
      <c r="AC4674">
        <v>0</v>
      </c>
    </row>
    <row r="4675" spans="1:32">
      <c r="A4675" t="s">
        <v>15125</v>
      </c>
      <c r="B4675" t="s">
        <v>19</v>
      </c>
      <c r="C4675">
        <v>0</v>
      </c>
      <c r="D4675">
        <v>0</v>
      </c>
      <c r="E4675">
        <v>0</v>
      </c>
      <c r="F4675">
        <v>0</v>
      </c>
      <c r="G4675">
        <v>0</v>
      </c>
      <c r="H4675">
        <v>0</v>
      </c>
      <c r="I4675">
        <v>0</v>
      </c>
      <c r="J4675">
        <v>0</v>
      </c>
      <c r="K4675">
        <v>0</v>
      </c>
      <c r="L4675">
        <v>0</v>
      </c>
      <c r="M4675">
        <v>0</v>
      </c>
      <c r="N4675">
        <v>0</v>
      </c>
      <c r="O4675">
        <v>0</v>
      </c>
      <c r="P4675">
        <v>0</v>
      </c>
      <c r="Q4675">
        <v>0</v>
      </c>
      <c r="R4675">
        <v>0</v>
      </c>
      <c r="S4675">
        <v>0</v>
      </c>
      <c r="T4675">
        <v>0</v>
      </c>
      <c r="U4675">
        <v>0</v>
      </c>
      <c r="V4675">
        <v>0</v>
      </c>
      <c r="W4675">
        <v>0</v>
      </c>
      <c r="X4675">
        <v>0</v>
      </c>
      <c r="Y4675">
        <v>0</v>
      </c>
      <c r="Z4675">
        <v>0</v>
      </c>
      <c r="AA4675">
        <v>0</v>
      </c>
      <c r="AB4675">
        <v>0</v>
      </c>
      <c r="AC4675">
        <v>0</v>
      </c>
    </row>
    <row r="4676" spans="1:32">
      <c r="A4676" t="s">
        <v>15126</v>
      </c>
      <c r="B4676" t="s">
        <v>19</v>
      </c>
      <c r="C4676">
        <v>0</v>
      </c>
      <c r="D4676">
        <v>0</v>
      </c>
      <c r="E4676">
        <v>0</v>
      </c>
      <c r="F4676">
        <v>0</v>
      </c>
      <c r="G4676">
        <v>0</v>
      </c>
      <c r="H4676">
        <v>0</v>
      </c>
      <c r="I4676">
        <v>0</v>
      </c>
      <c r="J4676">
        <v>0</v>
      </c>
      <c r="K4676">
        <v>0</v>
      </c>
      <c r="L4676">
        <v>0</v>
      </c>
      <c r="M4676">
        <v>0</v>
      </c>
      <c r="N4676">
        <v>0</v>
      </c>
      <c r="O4676">
        <v>0</v>
      </c>
      <c r="P4676">
        <v>0</v>
      </c>
      <c r="Q4676">
        <v>0</v>
      </c>
      <c r="R4676">
        <v>0</v>
      </c>
      <c r="S4676">
        <v>0</v>
      </c>
      <c r="T4676">
        <v>0</v>
      </c>
      <c r="U4676">
        <v>0</v>
      </c>
      <c r="V4676">
        <v>0</v>
      </c>
      <c r="W4676">
        <v>0</v>
      </c>
      <c r="X4676">
        <v>0</v>
      </c>
      <c r="Y4676">
        <v>0</v>
      </c>
      <c r="Z4676">
        <v>0</v>
      </c>
      <c r="AA4676">
        <v>0</v>
      </c>
      <c r="AB4676">
        <v>0</v>
      </c>
      <c r="AC4676">
        <v>0</v>
      </c>
    </row>
    <row r="4677" spans="1:32">
      <c r="A4677" t="s">
        <v>15127</v>
      </c>
      <c r="B4677" t="s">
        <v>19</v>
      </c>
      <c r="C4677">
        <v>0</v>
      </c>
      <c r="D4677">
        <v>0</v>
      </c>
      <c r="E4677">
        <v>0</v>
      </c>
      <c r="F4677">
        <v>0</v>
      </c>
      <c r="G4677">
        <v>0</v>
      </c>
      <c r="H4677">
        <v>0</v>
      </c>
      <c r="I4677">
        <v>0</v>
      </c>
      <c r="J4677">
        <v>0</v>
      </c>
      <c r="K4677">
        <v>0</v>
      </c>
      <c r="L4677">
        <v>0</v>
      </c>
      <c r="M4677">
        <v>0</v>
      </c>
      <c r="N4677">
        <v>0</v>
      </c>
      <c r="O4677">
        <v>0</v>
      </c>
      <c r="P4677">
        <v>0</v>
      </c>
      <c r="Q4677">
        <v>0</v>
      </c>
      <c r="R4677">
        <v>0</v>
      </c>
      <c r="S4677">
        <v>0</v>
      </c>
      <c r="T4677">
        <v>0</v>
      </c>
      <c r="U4677">
        <v>0</v>
      </c>
      <c r="V4677">
        <v>0</v>
      </c>
      <c r="W4677">
        <v>0</v>
      </c>
      <c r="X4677">
        <v>0</v>
      </c>
      <c r="Y4677">
        <v>0</v>
      </c>
      <c r="Z4677">
        <v>0</v>
      </c>
      <c r="AA4677">
        <v>0</v>
      </c>
      <c r="AB4677">
        <v>0</v>
      </c>
      <c r="AC4677">
        <v>0</v>
      </c>
    </row>
    <row r="4678" spans="1:32">
      <c r="A4678" t="s">
        <v>15128</v>
      </c>
      <c r="B4678" t="s">
        <v>19</v>
      </c>
      <c r="C4678" s="2">
        <v>40623300000000</v>
      </c>
      <c r="D4678" s="2">
        <v>40547900000000</v>
      </c>
      <c r="E4678" s="2">
        <v>40961900000000</v>
      </c>
      <c r="F4678" s="2">
        <v>41672100000000</v>
      </c>
      <c r="G4678" s="2">
        <v>42696500000000</v>
      </c>
      <c r="H4678" s="2">
        <v>43860300000000</v>
      </c>
      <c r="I4678" s="2">
        <v>44718900000000</v>
      </c>
      <c r="J4678" s="2">
        <v>45477500000000</v>
      </c>
      <c r="K4678" s="2">
        <v>46050800000000</v>
      </c>
      <c r="L4678" s="2">
        <v>46303500000000</v>
      </c>
      <c r="M4678" s="2">
        <v>46362800000000</v>
      </c>
      <c r="N4678" s="2">
        <v>46765200000000</v>
      </c>
      <c r="O4678" s="2">
        <v>47282800000000</v>
      </c>
      <c r="P4678" s="2">
        <v>47584400000000</v>
      </c>
      <c r="Q4678" s="2">
        <v>47914400000000</v>
      </c>
      <c r="R4678" s="2">
        <v>48202900000000</v>
      </c>
      <c r="S4678" s="2">
        <v>48404600000000</v>
      </c>
      <c r="T4678" s="2">
        <v>48535600000000</v>
      </c>
      <c r="U4678" s="2">
        <v>48778900000000</v>
      </c>
      <c r="V4678" s="2">
        <v>48938000000000</v>
      </c>
      <c r="W4678" s="2">
        <v>49076800000000</v>
      </c>
      <c r="X4678" s="2">
        <v>49446500000000</v>
      </c>
      <c r="Y4678" s="2">
        <v>49862300000000</v>
      </c>
      <c r="Z4678" s="2">
        <v>50349600000000</v>
      </c>
      <c r="AA4678" s="2">
        <v>50867300000000</v>
      </c>
      <c r="AB4678" s="2">
        <v>51421700000000</v>
      </c>
      <c r="AC4678" s="2">
        <v>51892300000000</v>
      </c>
    </row>
    <row r="4679" spans="1:32">
      <c r="A4679" t="s">
        <v>15129</v>
      </c>
      <c r="B4679" t="s">
        <v>19</v>
      </c>
      <c r="C4679" s="2">
        <v>754108000</v>
      </c>
      <c r="D4679" s="2">
        <v>752709000</v>
      </c>
      <c r="E4679" s="2">
        <v>760393000</v>
      </c>
      <c r="F4679" s="2">
        <v>773578000</v>
      </c>
      <c r="G4679" s="2">
        <v>792593000</v>
      </c>
      <c r="H4679" s="2">
        <v>814198000</v>
      </c>
      <c r="I4679" s="2">
        <v>830137000</v>
      </c>
      <c r="J4679" s="2">
        <v>844219000</v>
      </c>
      <c r="K4679" s="2">
        <v>854861000</v>
      </c>
      <c r="L4679" s="2">
        <v>859553000</v>
      </c>
      <c r="M4679" s="2">
        <v>860653000</v>
      </c>
      <c r="N4679" s="2">
        <v>868123000</v>
      </c>
      <c r="O4679" s="2">
        <v>877732000</v>
      </c>
      <c r="P4679" s="2">
        <v>883330000</v>
      </c>
      <c r="Q4679" s="2">
        <v>889456000</v>
      </c>
      <c r="R4679" s="2">
        <v>894811000</v>
      </c>
      <c r="S4679" s="2">
        <v>898556000</v>
      </c>
      <c r="T4679" s="2">
        <v>900986000</v>
      </c>
      <c r="U4679" s="2">
        <v>905503000</v>
      </c>
      <c r="V4679" s="2">
        <v>908457000</v>
      </c>
      <c r="W4679" s="2">
        <v>911034000</v>
      </c>
      <c r="X4679" s="2">
        <v>917896000</v>
      </c>
      <c r="Y4679" s="2">
        <v>925615000</v>
      </c>
      <c r="Z4679" s="2">
        <v>934661000</v>
      </c>
      <c r="AA4679" s="2">
        <v>944272000</v>
      </c>
      <c r="AB4679" s="2">
        <v>954564000</v>
      </c>
      <c r="AC4679" s="2">
        <v>963299000</v>
      </c>
    </row>
    <row r="4680" spans="1:32">
      <c r="A4680" t="s">
        <v>15130</v>
      </c>
      <c r="B4680" t="s">
        <v>19</v>
      </c>
      <c r="C4680" s="2">
        <v>3716410000</v>
      </c>
      <c r="D4680" s="2">
        <v>3709510000</v>
      </c>
      <c r="E4680" s="2">
        <v>3747380000</v>
      </c>
      <c r="F4680" s="2">
        <v>3812360000</v>
      </c>
      <c r="G4680" s="2">
        <v>3906070000</v>
      </c>
      <c r="H4680" s="2">
        <v>4012540000</v>
      </c>
      <c r="I4680" s="2">
        <v>4091090000</v>
      </c>
      <c r="J4680" s="2">
        <v>4160490000</v>
      </c>
      <c r="K4680" s="2">
        <v>4212940000</v>
      </c>
      <c r="L4680" s="2">
        <v>4236060000</v>
      </c>
      <c r="M4680" s="2">
        <v>4241480000</v>
      </c>
      <c r="N4680" s="2">
        <v>4278300000</v>
      </c>
      <c r="O4680" s="2">
        <v>4325650000</v>
      </c>
      <c r="P4680" s="2">
        <v>4353240000</v>
      </c>
      <c r="Q4680" s="2">
        <v>4383430000</v>
      </c>
      <c r="R4680" s="2">
        <v>4409820000</v>
      </c>
      <c r="S4680" s="2">
        <v>4428270000</v>
      </c>
      <c r="T4680" s="2">
        <v>4440250000</v>
      </c>
      <c r="U4680" s="2">
        <v>4462510000</v>
      </c>
      <c r="V4680" s="2">
        <v>4477070000</v>
      </c>
      <c r="W4680" s="2">
        <v>4489770000</v>
      </c>
      <c r="X4680" s="2">
        <v>4523590000</v>
      </c>
      <c r="Y4680" s="2">
        <v>4561630000</v>
      </c>
      <c r="Z4680" s="2">
        <v>4606210000</v>
      </c>
      <c r="AA4680" s="2">
        <v>4653570000</v>
      </c>
      <c r="AB4680" s="2">
        <v>4704290000</v>
      </c>
      <c r="AC4680" s="2">
        <v>4747340000</v>
      </c>
    </row>
    <row r="4681" spans="1:32">
      <c r="A4681" t="s">
        <v>15131</v>
      </c>
      <c r="B4681" t="s">
        <v>19</v>
      </c>
      <c r="C4681" s="2">
        <v>11037200000</v>
      </c>
      <c r="D4681" s="2">
        <v>11016700000</v>
      </c>
      <c r="E4681" s="2">
        <v>11129100000</v>
      </c>
      <c r="F4681" s="2">
        <v>11322100000</v>
      </c>
      <c r="G4681" s="2">
        <v>11600400000</v>
      </c>
      <c r="H4681" s="2">
        <v>11916600000</v>
      </c>
      <c r="I4681" s="2">
        <v>12149900000</v>
      </c>
      <c r="J4681" s="2">
        <v>12356000000</v>
      </c>
      <c r="K4681" s="2">
        <v>12511800000</v>
      </c>
      <c r="L4681" s="2">
        <v>12580400000</v>
      </c>
      <c r="M4681" s="2">
        <v>12596600000</v>
      </c>
      <c r="N4681" s="2">
        <v>12705900000</v>
      </c>
      <c r="O4681" s="2">
        <v>12846500000</v>
      </c>
      <c r="P4681" s="2">
        <v>12928500000</v>
      </c>
      <c r="Q4681" s="2">
        <v>13018100000</v>
      </c>
      <c r="R4681" s="2">
        <v>13096500000</v>
      </c>
      <c r="S4681" s="2">
        <v>13151300000</v>
      </c>
      <c r="T4681" s="2">
        <v>13186900000</v>
      </c>
      <c r="U4681" s="2">
        <v>13253000000</v>
      </c>
      <c r="V4681" s="2">
        <v>13296200000</v>
      </c>
      <c r="W4681" s="2">
        <v>13333900000</v>
      </c>
      <c r="X4681" s="2">
        <v>13434400000</v>
      </c>
      <c r="Y4681" s="2">
        <v>13547300000</v>
      </c>
      <c r="Z4681" s="2">
        <v>13679700000</v>
      </c>
      <c r="AA4681" s="2">
        <v>13820400000</v>
      </c>
      <c r="AB4681" s="2">
        <v>13971000000</v>
      </c>
      <c r="AC4681" s="2">
        <v>14098900000</v>
      </c>
    </row>
    <row r="4682" spans="1:32">
      <c r="A4682" t="s">
        <v>15132</v>
      </c>
      <c r="B4682" t="s">
        <v>19</v>
      </c>
      <c r="C4682" s="2">
        <v>782259000</v>
      </c>
      <c r="D4682" s="2">
        <v>780807000</v>
      </c>
      <c r="E4682" s="2">
        <v>788778000</v>
      </c>
      <c r="F4682" s="2">
        <v>802455000</v>
      </c>
      <c r="G4682" s="2">
        <v>822180000</v>
      </c>
      <c r="H4682" s="2">
        <v>844591000</v>
      </c>
      <c r="I4682" s="2">
        <v>861125000</v>
      </c>
      <c r="J4682" s="2">
        <v>875733000</v>
      </c>
      <c r="K4682" s="2">
        <v>886773000</v>
      </c>
      <c r="L4682" s="2">
        <v>891639000</v>
      </c>
      <c r="M4682" s="2">
        <v>892781000</v>
      </c>
      <c r="N4682" s="2">
        <v>900530000</v>
      </c>
      <c r="O4682" s="2">
        <v>910497000</v>
      </c>
      <c r="P4682" s="2">
        <v>916304000</v>
      </c>
      <c r="Q4682" s="2">
        <v>922659000</v>
      </c>
      <c r="R4682" s="2">
        <v>928213000</v>
      </c>
      <c r="S4682" s="2">
        <v>932098000</v>
      </c>
      <c r="T4682" s="2">
        <v>934620000</v>
      </c>
      <c r="U4682" s="2">
        <v>939305000</v>
      </c>
      <c r="V4682" s="2">
        <v>942370000</v>
      </c>
      <c r="W4682" s="2">
        <v>945043000</v>
      </c>
      <c r="X4682" s="2">
        <v>952161000</v>
      </c>
      <c r="Y4682" s="2">
        <v>960168000</v>
      </c>
      <c r="Z4682" s="2">
        <v>969551000</v>
      </c>
      <c r="AA4682" s="2">
        <v>979522000</v>
      </c>
      <c r="AB4682" s="2">
        <v>990197000</v>
      </c>
      <c r="AC4682" s="2">
        <v>999259000</v>
      </c>
      <c r="AD4682" s="2"/>
      <c r="AE4682" s="2"/>
      <c r="AF4682" s="2"/>
    </row>
    <row r="4683" spans="1:32">
      <c r="A4683" t="s">
        <v>15133</v>
      </c>
      <c r="B4683" t="s">
        <v>19</v>
      </c>
      <c r="C4683" s="2">
        <v>701597000</v>
      </c>
      <c r="D4683" s="2">
        <v>700295000</v>
      </c>
      <c r="E4683" s="2">
        <v>707444000</v>
      </c>
      <c r="F4683" s="2">
        <v>719711000</v>
      </c>
      <c r="G4683" s="2">
        <v>737402000</v>
      </c>
      <c r="H4683" s="2">
        <v>757502000</v>
      </c>
      <c r="I4683" s="2">
        <v>772331000</v>
      </c>
      <c r="J4683" s="2">
        <v>785432000</v>
      </c>
      <c r="K4683" s="2">
        <v>795334000</v>
      </c>
      <c r="L4683" s="2">
        <v>799699000</v>
      </c>
      <c r="M4683" s="2">
        <v>800722000</v>
      </c>
      <c r="N4683" s="2">
        <v>807672000</v>
      </c>
      <c r="O4683" s="2">
        <v>816612000</v>
      </c>
      <c r="P4683" s="2">
        <v>821820000</v>
      </c>
      <c r="Q4683" s="2">
        <v>827520000</v>
      </c>
      <c r="R4683" s="2">
        <v>832501000</v>
      </c>
      <c r="S4683" s="2">
        <v>835986000</v>
      </c>
      <c r="T4683" s="2">
        <v>838247000</v>
      </c>
      <c r="U4683" s="2">
        <v>842449000</v>
      </c>
      <c r="V4683" s="2">
        <v>845198000</v>
      </c>
      <c r="W4683" s="2">
        <v>847595000</v>
      </c>
      <c r="X4683" s="2">
        <v>853979000</v>
      </c>
      <c r="Y4683" s="2">
        <v>861161000</v>
      </c>
      <c r="Z4683" s="2">
        <v>869576000</v>
      </c>
      <c r="AA4683" s="2">
        <v>878519000</v>
      </c>
      <c r="AB4683" s="2">
        <v>888094000</v>
      </c>
      <c r="AC4683" s="2">
        <v>896221000</v>
      </c>
      <c r="AD4683" s="2"/>
      <c r="AE4683" s="2"/>
      <c r="AF4683" s="2"/>
    </row>
    <row r="4684" spans="1:32">
      <c r="A4684" t="s">
        <v>15134</v>
      </c>
      <c r="B4684" t="s">
        <v>19</v>
      </c>
      <c r="C4684" s="2">
        <v>1820040000</v>
      </c>
      <c r="D4684" s="2">
        <v>1816660000</v>
      </c>
      <c r="E4684" s="2">
        <v>1835200000</v>
      </c>
      <c r="F4684" s="2">
        <v>1867030000</v>
      </c>
      <c r="G4684" s="2">
        <v>1912920000</v>
      </c>
      <c r="H4684" s="2">
        <v>1965060000</v>
      </c>
      <c r="I4684" s="2">
        <v>2003530000</v>
      </c>
      <c r="J4684" s="2">
        <v>2037520000</v>
      </c>
      <c r="K4684" s="2">
        <v>2063200000</v>
      </c>
      <c r="L4684" s="2">
        <v>2074530000</v>
      </c>
      <c r="M4684" s="2">
        <v>2077180000</v>
      </c>
      <c r="N4684" s="2">
        <v>2095210000</v>
      </c>
      <c r="O4684" s="2">
        <v>2118400000</v>
      </c>
      <c r="P4684" s="2">
        <v>2131910000</v>
      </c>
      <c r="Q4684" s="2">
        <v>2146700000</v>
      </c>
      <c r="R4684" s="2">
        <v>2159620000</v>
      </c>
      <c r="S4684" s="2">
        <v>2168660000</v>
      </c>
      <c r="T4684" s="2">
        <v>2174530000</v>
      </c>
      <c r="U4684" s="2">
        <v>2185430000</v>
      </c>
      <c r="V4684" s="2">
        <v>2192560000</v>
      </c>
      <c r="W4684" s="2">
        <v>2198780000</v>
      </c>
      <c r="X4684" s="2">
        <v>2215340000</v>
      </c>
      <c r="Y4684" s="2">
        <v>2233970000</v>
      </c>
      <c r="Z4684" s="2">
        <v>2255800000</v>
      </c>
      <c r="AA4684" s="2">
        <v>2279000000</v>
      </c>
      <c r="AB4684" s="2">
        <v>2303840000</v>
      </c>
      <c r="AC4684" s="2">
        <v>2324920000</v>
      </c>
      <c r="AD4684" s="2"/>
      <c r="AE4684" s="2"/>
      <c r="AF4684" s="2"/>
    </row>
    <row r="4685" spans="1:32">
      <c r="A4685" t="s">
        <v>15135</v>
      </c>
      <c r="B4685" t="s">
        <v>19</v>
      </c>
      <c r="C4685" s="2">
        <v>183520000</v>
      </c>
      <c r="D4685" s="2">
        <v>183179000</v>
      </c>
      <c r="E4685" s="2">
        <v>185049000</v>
      </c>
      <c r="F4685" s="2">
        <v>188258000</v>
      </c>
      <c r="G4685" s="2">
        <v>192885000</v>
      </c>
      <c r="H4685" s="2">
        <v>198143000</v>
      </c>
      <c r="I4685" s="2">
        <v>202022000</v>
      </c>
      <c r="J4685" s="2">
        <v>205449000</v>
      </c>
      <c r="K4685" s="2">
        <v>208039000</v>
      </c>
      <c r="L4685" s="2">
        <v>209180000</v>
      </c>
      <c r="M4685" s="2">
        <v>209448000</v>
      </c>
      <c r="N4685" s="2">
        <v>211266000</v>
      </c>
      <c r="O4685" s="2">
        <v>213604000</v>
      </c>
      <c r="P4685" s="2">
        <v>214967000</v>
      </c>
      <c r="Q4685" s="2">
        <v>216458000</v>
      </c>
      <c r="R4685" s="2">
        <v>217761000</v>
      </c>
      <c r="S4685" s="2">
        <v>218672000</v>
      </c>
      <c r="T4685" s="2">
        <v>219264000</v>
      </c>
      <c r="U4685" s="2">
        <v>220363000</v>
      </c>
      <c r="V4685" s="2">
        <v>221082000</v>
      </c>
      <c r="W4685" s="2">
        <v>221709000</v>
      </c>
      <c r="X4685" s="2">
        <v>223379000</v>
      </c>
      <c r="Y4685" s="2">
        <v>225257000</v>
      </c>
      <c r="Z4685" s="2">
        <v>227459000</v>
      </c>
      <c r="AA4685" s="2">
        <v>229798000</v>
      </c>
      <c r="AB4685" s="2">
        <v>232302000</v>
      </c>
      <c r="AC4685" s="2">
        <v>234428000</v>
      </c>
      <c r="AD4685" s="2"/>
      <c r="AE4685" s="2"/>
      <c r="AF4685" s="2"/>
    </row>
    <row r="4686" spans="1:32">
      <c r="A4686" t="s">
        <v>15136</v>
      </c>
      <c r="B4686" t="s">
        <v>19</v>
      </c>
      <c r="C4686" s="2">
        <v>120722000</v>
      </c>
      <c r="D4686" s="2">
        <v>120498000</v>
      </c>
      <c r="E4686" s="2">
        <v>121728000</v>
      </c>
      <c r="F4686" s="2">
        <v>123839000</v>
      </c>
      <c r="G4686" s="2">
        <v>126883000</v>
      </c>
      <c r="H4686" s="2">
        <v>130342000</v>
      </c>
      <c r="I4686" s="2">
        <v>132893000</v>
      </c>
      <c r="J4686" s="2">
        <v>135148000</v>
      </c>
      <c r="K4686" s="2">
        <v>136851000</v>
      </c>
      <c r="L4686" s="2">
        <v>137602000</v>
      </c>
      <c r="M4686" s="2">
        <v>137779000</v>
      </c>
      <c r="N4686" s="2">
        <v>138974000</v>
      </c>
      <c r="O4686" s="2">
        <v>140513000</v>
      </c>
      <c r="P4686" s="2">
        <v>141409000</v>
      </c>
      <c r="Q4686" s="2">
        <v>142390000</v>
      </c>
      <c r="R4686" s="2">
        <v>143247000</v>
      </c>
      <c r="S4686" s="2">
        <v>143846000</v>
      </c>
      <c r="T4686" s="2">
        <v>144235000</v>
      </c>
      <c r="U4686" s="2">
        <v>144958000</v>
      </c>
      <c r="V4686" s="2">
        <v>145431000</v>
      </c>
      <c r="W4686" s="2">
        <v>145844000</v>
      </c>
      <c r="X4686" s="2">
        <v>146942000</v>
      </c>
      <c r="Y4686" s="2">
        <v>148178000</v>
      </c>
      <c r="Z4686" s="2">
        <v>149626000</v>
      </c>
      <c r="AA4686" s="2">
        <v>151165000</v>
      </c>
      <c r="AB4686" s="2">
        <v>152812000</v>
      </c>
      <c r="AC4686" s="2">
        <v>154211000</v>
      </c>
      <c r="AD4686" s="2"/>
      <c r="AE4686" s="2"/>
      <c r="AF4686" s="2"/>
    </row>
    <row r="4687" spans="1:32">
      <c r="A4687" t="s">
        <v>15137</v>
      </c>
      <c r="B4687" t="s">
        <v>19</v>
      </c>
      <c r="C4687" s="2">
        <v>1128730000</v>
      </c>
      <c r="D4687" s="2">
        <v>1126630000</v>
      </c>
      <c r="E4687" s="2">
        <v>1138130000</v>
      </c>
      <c r="F4687" s="2">
        <v>1157870000</v>
      </c>
      <c r="G4687" s="2">
        <v>1186330000</v>
      </c>
      <c r="H4687" s="2">
        <v>1218670000</v>
      </c>
      <c r="I4687" s="2">
        <v>1242520000</v>
      </c>
      <c r="J4687" s="2">
        <v>1263600000</v>
      </c>
      <c r="K4687" s="2">
        <v>1279530000</v>
      </c>
      <c r="L4687" s="2">
        <v>1286550000</v>
      </c>
      <c r="M4687" s="2">
        <v>1288200000</v>
      </c>
      <c r="N4687" s="2">
        <v>1299380000</v>
      </c>
      <c r="O4687" s="2">
        <v>1313760000</v>
      </c>
      <c r="P4687" s="2">
        <v>1322140000</v>
      </c>
      <c r="Q4687" s="2">
        <v>1331310000</v>
      </c>
      <c r="R4687" s="2">
        <v>1339330000</v>
      </c>
      <c r="S4687" s="2">
        <v>1344930000</v>
      </c>
      <c r="T4687" s="2">
        <v>1348570000</v>
      </c>
      <c r="U4687" s="2">
        <v>1355330000</v>
      </c>
      <c r="V4687" s="2">
        <v>1359750000</v>
      </c>
      <c r="W4687" s="2">
        <v>1363610000</v>
      </c>
      <c r="X4687" s="2">
        <v>1373880000</v>
      </c>
      <c r="Y4687" s="2">
        <v>1385430000</v>
      </c>
      <c r="Z4687" s="2">
        <v>1398970000</v>
      </c>
      <c r="AA4687" s="2">
        <v>1413360000</v>
      </c>
      <c r="AB4687" s="2">
        <v>1428760000</v>
      </c>
      <c r="AC4687" s="2">
        <v>1441840000</v>
      </c>
      <c r="AD4687" s="2"/>
      <c r="AE4687" s="2"/>
      <c r="AF4687" s="2"/>
    </row>
    <row r="4688" spans="1:32">
      <c r="A4688" t="s">
        <v>15138</v>
      </c>
      <c r="B4688" t="s">
        <v>19</v>
      </c>
      <c r="C4688" s="2">
        <v>357836000</v>
      </c>
      <c r="D4688" s="2">
        <v>357172000</v>
      </c>
      <c r="E4688" s="2">
        <v>360818000</v>
      </c>
      <c r="F4688" s="2">
        <v>367075000</v>
      </c>
      <c r="G4688" s="2">
        <v>376098000</v>
      </c>
      <c r="H4688" s="2">
        <v>386349000</v>
      </c>
      <c r="I4688" s="2">
        <v>393913000</v>
      </c>
      <c r="J4688" s="2">
        <v>400595000</v>
      </c>
      <c r="K4688" s="2">
        <v>405645000</v>
      </c>
      <c r="L4688" s="2">
        <v>407871000</v>
      </c>
      <c r="M4688" s="2">
        <v>408393000</v>
      </c>
      <c r="N4688" s="2">
        <v>411938000</v>
      </c>
      <c r="O4688" s="2">
        <v>416497000</v>
      </c>
      <c r="P4688" s="2">
        <v>419154000</v>
      </c>
      <c r="Q4688" s="2">
        <v>422061000</v>
      </c>
      <c r="R4688" s="2">
        <v>424601000</v>
      </c>
      <c r="S4688" s="2">
        <v>426378000</v>
      </c>
      <c r="T4688" s="2">
        <v>427532000</v>
      </c>
      <c r="U4688" s="2">
        <v>429675000</v>
      </c>
      <c r="V4688" s="2">
        <v>431077000</v>
      </c>
      <c r="W4688" s="2">
        <v>432300000</v>
      </c>
      <c r="X4688" s="2">
        <v>435556000</v>
      </c>
      <c r="Y4688" s="2">
        <v>439219000</v>
      </c>
      <c r="Z4688" s="2">
        <v>443511000</v>
      </c>
      <c r="AA4688" s="2">
        <v>448072000</v>
      </c>
      <c r="AB4688" s="2">
        <v>452955000</v>
      </c>
      <c r="AC4688" s="2">
        <v>457100000</v>
      </c>
      <c r="AD4688" s="2"/>
      <c r="AE4688" s="2"/>
      <c r="AF4688" s="2"/>
    </row>
    <row r="4689" spans="1:32">
      <c r="A4689" t="s">
        <v>15139</v>
      </c>
      <c r="B4689" t="s">
        <v>19</v>
      </c>
      <c r="C4689">
        <v>0</v>
      </c>
      <c r="D4689">
        <v>0</v>
      </c>
      <c r="E4689">
        <v>0</v>
      </c>
      <c r="F4689">
        <v>0</v>
      </c>
      <c r="G4689">
        <v>0</v>
      </c>
      <c r="H4689">
        <v>0</v>
      </c>
      <c r="I4689">
        <v>0</v>
      </c>
      <c r="J4689">
        <v>0</v>
      </c>
      <c r="K4689">
        <v>0</v>
      </c>
      <c r="L4689">
        <v>0</v>
      </c>
      <c r="M4689">
        <v>0</v>
      </c>
      <c r="N4689">
        <v>0</v>
      </c>
      <c r="O4689">
        <v>0</v>
      </c>
      <c r="P4689">
        <v>0</v>
      </c>
      <c r="Q4689">
        <v>0</v>
      </c>
      <c r="R4689">
        <v>0</v>
      </c>
      <c r="S4689">
        <v>0</v>
      </c>
      <c r="T4689">
        <v>0</v>
      </c>
      <c r="U4689">
        <v>0</v>
      </c>
      <c r="V4689">
        <v>0</v>
      </c>
      <c r="W4689">
        <v>0</v>
      </c>
      <c r="X4689">
        <v>0</v>
      </c>
      <c r="Y4689">
        <v>0</v>
      </c>
      <c r="Z4689">
        <v>0</v>
      </c>
      <c r="AA4689">
        <v>0</v>
      </c>
      <c r="AB4689">
        <v>0</v>
      </c>
      <c r="AC4689">
        <v>0</v>
      </c>
      <c r="AD4689" s="2"/>
      <c r="AE4689" s="2"/>
      <c r="AF4689" s="2"/>
    </row>
    <row r="4690" spans="1:32">
      <c r="A4690" t="s">
        <v>15140</v>
      </c>
      <c r="B4690" t="s">
        <v>19</v>
      </c>
      <c r="C4690">
        <v>0</v>
      </c>
      <c r="D4690">
        <v>0</v>
      </c>
      <c r="E4690">
        <v>0</v>
      </c>
      <c r="F4690">
        <v>0</v>
      </c>
      <c r="G4690">
        <v>0</v>
      </c>
      <c r="H4690">
        <v>0</v>
      </c>
      <c r="I4690">
        <v>0</v>
      </c>
      <c r="J4690">
        <v>0</v>
      </c>
      <c r="K4690">
        <v>0</v>
      </c>
      <c r="L4690">
        <v>0</v>
      </c>
      <c r="M4690">
        <v>0</v>
      </c>
      <c r="N4690">
        <v>0</v>
      </c>
      <c r="O4690">
        <v>0</v>
      </c>
      <c r="P4690">
        <v>0</v>
      </c>
      <c r="Q4690">
        <v>0</v>
      </c>
      <c r="R4690">
        <v>0</v>
      </c>
      <c r="S4690">
        <v>0</v>
      </c>
      <c r="T4690">
        <v>0</v>
      </c>
      <c r="U4690">
        <v>0</v>
      </c>
      <c r="V4690">
        <v>0</v>
      </c>
      <c r="W4690">
        <v>0</v>
      </c>
      <c r="X4690">
        <v>0</v>
      </c>
      <c r="Y4690">
        <v>0</v>
      </c>
      <c r="Z4690">
        <v>0</v>
      </c>
      <c r="AA4690">
        <v>0</v>
      </c>
      <c r="AB4690">
        <v>0</v>
      </c>
      <c r="AC4690">
        <v>0</v>
      </c>
      <c r="AD4690" s="2"/>
      <c r="AE4690" s="2"/>
      <c r="AF4690" s="2"/>
    </row>
    <row r="4691" spans="1:32">
      <c r="A4691" t="s">
        <v>15141</v>
      </c>
      <c r="B4691" t="s">
        <v>19</v>
      </c>
      <c r="C4691">
        <v>0</v>
      </c>
      <c r="D4691">
        <v>0</v>
      </c>
      <c r="E4691">
        <v>0</v>
      </c>
      <c r="F4691">
        <v>0</v>
      </c>
      <c r="G4691">
        <v>0</v>
      </c>
      <c r="H4691">
        <v>0</v>
      </c>
      <c r="I4691">
        <v>0</v>
      </c>
      <c r="J4691">
        <v>0</v>
      </c>
      <c r="K4691">
        <v>0</v>
      </c>
      <c r="L4691">
        <v>0</v>
      </c>
      <c r="M4691">
        <v>0</v>
      </c>
      <c r="N4691">
        <v>0</v>
      </c>
      <c r="O4691">
        <v>0</v>
      </c>
      <c r="P4691">
        <v>0</v>
      </c>
      <c r="Q4691">
        <v>0</v>
      </c>
      <c r="R4691">
        <v>0</v>
      </c>
      <c r="S4691">
        <v>0</v>
      </c>
      <c r="T4691">
        <v>0</v>
      </c>
      <c r="U4691">
        <v>0</v>
      </c>
      <c r="V4691">
        <v>0</v>
      </c>
      <c r="W4691">
        <v>0</v>
      </c>
      <c r="X4691">
        <v>0</v>
      </c>
      <c r="Y4691">
        <v>0</v>
      </c>
      <c r="Z4691">
        <v>0</v>
      </c>
      <c r="AA4691">
        <v>0</v>
      </c>
      <c r="AB4691">
        <v>0</v>
      </c>
      <c r="AC4691">
        <v>0</v>
      </c>
      <c r="AD4691" s="2"/>
      <c r="AE4691" s="2"/>
      <c r="AF4691" s="2"/>
    </row>
    <row r="4692" spans="1:32">
      <c r="A4692" t="s">
        <v>15142</v>
      </c>
      <c r="B4692" t="s">
        <v>19</v>
      </c>
      <c r="C4692">
        <v>0</v>
      </c>
      <c r="D4692">
        <v>0</v>
      </c>
      <c r="E4692">
        <v>0</v>
      </c>
      <c r="F4692">
        <v>0</v>
      </c>
      <c r="G4692">
        <v>0</v>
      </c>
      <c r="H4692">
        <v>0</v>
      </c>
      <c r="I4692">
        <v>0</v>
      </c>
      <c r="J4692">
        <v>0</v>
      </c>
      <c r="K4692">
        <v>0</v>
      </c>
      <c r="L4692">
        <v>0</v>
      </c>
      <c r="M4692">
        <v>0</v>
      </c>
      <c r="N4692">
        <v>0</v>
      </c>
      <c r="O4692">
        <v>0</v>
      </c>
      <c r="P4692">
        <v>0</v>
      </c>
      <c r="Q4692">
        <v>0</v>
      </c>
      <c r="R4692">
        <v>0</v>
      </c>
      <c r="S4692">
        <v>0</v>
      </c>
      <c r="T4692">
        <v>0</v>
      </c>
      <c r="U4692">
        <v>0</v>
      </c>
      <c r="V4692">
        <v>0</v>
      </c>
      <c r="W4692">
        <v>0</v>
      </c>
      <c r="X4692">
        <v>0</v>
      </c>
      <c r="Y4692">
        <v>0</v>
      </c>
      <c r="Z4692">
        <v>0</v>
      </c>
      <c r="AA4692">
        <v>0</v>
      </c>
      <c r="AB4692">
        <v>0</v>
      </c>
      <c r="AC4692">
        <v>0</v>
      </c>
    </row>
    <row r="4693" spans="1:32">
      <c r="A4693" t="s">
        <v>15143</v>
      </c>
      <c r="B4693" t="s">
        <v>19</v>
      </c>
      <c r="C4693">
        <v>0</v>
      </c>
      <c r="D4693">
        <v>0</v>
      </c>
      <c r="E4693">
        <v>0</v>
      </c>
      <c r="F4693">
        <v>0</v>
      </c>
      <c r="G4693">
        <v>0</v>
      </c>
      <c r="H4693">
        <v>0</v>
      </c>
      <c r="I4693">
        <v>0</v>
      </c>
      <c r="J4693">
        <v>0</v>
      </c>
      <c r="K4693">
        <v>0</v>
      </c>
      <c r="L4693">
        <v>0</v>
      </c>
      <c r="M4693">
        <v>0</v>
      </c>
      <c r="N4693">
        <v>0</v>
      </c>
      <c r="O4693">
        <v>0</v>
      </c>
      <c r="P4693">
        <v>0</v>
      </c>
      <c r="Q4693">
        <v>0</v>
      </c>
      <c r="R4693">
        <v>0</v>
      </c>
      <c r="S4693">
        <v>0</v>
      </c>
      <c r="T4693">
        <v>0</v>
      </c>
      <c r="U4693">
        <v>0</v>
      </c>
      <c r="V4693">
        <v>0</v>
      </c>
      <c r="W4693">
        <v>0</v>
      </c>
      <c r="X4693">
        <v>0</v>
      </c>
      <c r="Y4693">
        <v>0</v>
      </c>
      <c r="Z4693">
        <v>0</v>
      </c>
      <c r="AA4693">
        <v>0</v>
      </c>
      <c r="AB4693">
        <v>0</v>
      </c>
      <c r="AC4693">
        <v>0</v>
      </c>
    </row>
    <row r="4694" spans="1:32">
      <c r="A4694" t="s">
        <v>15144</v>
      </c>
      <c r="B4694" t="s">
        <v>19</v>
      </c>
      <c r="C4694">
        <v>0</v>
      </c>
      <c r="D4694">
        <v>0</v>
      </c>
      <c r="E4694">
        <v>0</v>
      </c>
      <c r="F4694">
        <v>0</v>
      </c>
      <c r="G4694">
        <v>0</v>
      </c>
      <c r="H4694">
        <v>0</v>
      </c>
      <c r="I4694">
        <v>0</v>
      </c>
      <c r="J4694">
        <v>0</v>
      </c>
      <c r="K4694">
        <v>0</v>
      </c>
      <c r="L4694">
        <v>0</v>
      </c>
      <c r="M4694">
        <v>0</v>
      </c>
      <c r="N4694">
        <v>0</v>
      </c>
      <c r="O4694">
        <v>0</v>
      </c>
      <c r="P4694">
        <v>0</v>
      </c>
      <c r="Q4694">
        <v>0</v>
      </c>
      <c r="R4694">
        <v>0</v>
      </c>
      <c r="S4694">
        <v>0</v>
      </c>
      <c r="T4694">
        <v>0</v>
      </c>
      <c r="U4694">
        <v>0</v>
      </c>
      <c r="V4694">
        <v>0</v>
      </c>
      <c r="W4694">
        <v>0</v>
      </c>
      <c r="X4694">
        <v>0</v>
      </c>
      <c r="Y4694">
        <v>0</v>
      </c>
      <c r="Z4694">
        <v>0</v>
      </c>
      <c r="AA4694">
        <v>0</v>
      </c>
      <c r="AB4694">
        <v>0</v>
      </c>
      <c r="AC4694">
        <v>0</v>
      </c>
      <c r="AD4694" s="2"/>
      <c r="AE4694" s="2"/>
      <c r="AF4694" s="2"/>
    </row>
    <row r="4695" spans="1:32">
      <c r="A4695" t="s">
        <v>15145</v>
      </c>
      <c r="B4695" t="s">
        <v>19</v>
      </c>
      <c r="C4695">
        <v>0</v>
      </c>
      <c r="D4695">
        <v>0</v>
      </c>
      <c r="E4695">
        <v>0</v>
      </c>
      <c r="F4695">
        <v>0</v>
      </c>
      <c r="G4695">
        <v>0</v>
      </c>
      <c r="H4695">
        <v>0</v>
      </c>
      <c r="I4695">
        <v>0</v>
      </c>
      <c r="J4695">
        <v>0</v>
      </c>
      <c r="K4695">
        <v>0</v>
      </c>
      <c r="L4695">
        <v>0</v>
      </c>
      <c r="M4695">
        <v>0</v>
      </c>
      <c r="N4695">
        <v>0</v>
      </c>
      <c r="O4695">
        <v>0</v>
      </c>
      <c r="P4695">
        <v>0</v>
      </c>
      <c r="Q4695">
        <v>0</v>
      </c>
      <c r="R4695">
        <v>0</v>
      </c>
      <c r="S4695">
        <v>0</v>
      </c>
      <c r="T4695">
        <v>0</v>
      </c>
      <c r="U4695">
        <v>0</v>
      </c>
      <c r="V4695">
        <v>0</v>
      </c>
      <c r="W4695">
        <v>0</v>
      </c>
      <c r="X4695">
        <v>0</v>
      </c>
      <c r="Y4695">
        <v>0</v>
      </c>
      <c r="Z4695">
        <v>0</v>
      </c>
      <c r="AA4695">
        <v>0</v>
      </c>
      <c r="AB4695">
        <v>0</v>
      </c>
      <c r="AC4695">
        <v>0</v>
      </c>
      <c r="AD4695" s="2"/>
      <c r="AE4695" s="2"/>
      <c r="AF4695" s="2"/>
    </row>
    <row r="4696" spans="1:32">
      <c r="A4696" t="s">
        <v>15146</v>
      </c>
      <c r="B4696" t="s">
        <v>19</v>
      </c>
      <c r="C4696">
        <v>0</v>
      </c>
      <c r="D4696">
        <v>0</v>
      </c>
      <c r="E4696">
        <v>0</v>
      </c>
      <c r="F4696">
        <v>0</v>
      </c>
      <c r="G4696">
        <v>0</v>
      </c>
      <c r="H4696">
        <v>0</v>
      </c>
      <c r="I4696">
        <v>0</v>
      </c>
      <c r="J4696">
        <v>0</v>
      </c>
      <c r="K4696">
        <v>0</v>
      </c>
      <c r="L4696">
        <v>0</v>
      </c>
      <c r="M4696">
        <v>0</v>
      </c>
      <c r="N4696">
        <v>0</v>
      </c>
      <c r="O4696">
        <v>0</v>
      </c>
      <c r="P4696">
        <v>0</v>
      </c>
      <c r="Q4696">
        <v>0</v>
      </c>
      <c r="R4696">
        <v>0</v>
      </c>
      <c r="S4696">
        <v>0</v>
      </c>
      <c r="T4696">
        <v>0</v>
      </c>
      <c r="U4696">
        <v>0</v>
      </c>
      <c r="V4696">
        <v>0</v>
      </c>
      <c r="W4696">
        <v>0</v>
      </c>
      <c r="X4696">
        <v>0</v>
      </c>
      <c r="Y4696">
        <v>0</v>
      </c>
      <c r="Z4696">
        <v>0</v>
      </c>
      <c r="AA4696">
        <v>0</v>
      </c>
      <c r="AB4696">
        <v>0</v>
      </c>
      <c r="AC4696">
        <v>0</v>
      </c>
      <c r="AD4696" s="2"/>
      <c r="AE4696" s="2"/>
      <c r="AF4696" s="2"/>
    </row>
    <row r="4697" spans="1:32">
      <c r="A4697" t="s">
        <v>15147</v>
      </c>
      <c r="B4697" t="s">
        <v>19</v>
      </c>
      <c r="C4697">
        <v>0</v>
      </c>
      <c r="D4697">
        <v>0</v>
      </c>
      <c r="E4697">
        <v>0</v>
      </c>
      <c r="F4697">
        <v>0</v>
      </c>
      <c r="G4697">
        <v>0</v>
      </c>
      <c r="H4697">
        <v>0</v>
      </c>
      <c r="I4697">
        <v>0</v>
      </c>
      <c r="J4697">
        <v>0</v>
      </c>
      <c r="K4697">
        <v>0</v>
      </c>
      <c r="L4697">
        <v>0</v>
      </c>
      <c r="M4697">
        <v>0</v>
      </c>
      <c r="N4697">
        <v>0</v>
      </c>
      <c r="O4697">
        <v>0</v>
      </c>
      <c r="P4697">
        <v>0</v>
      </c>
      <c r="Q4697">
        <v>0</v>
      </c>
      <c r="R4697">
        <v>0</v>
      </c>
      <c r="S4697">
        <v>0</v>
      </c>
      <c r="T4697">
        <v>0</v>
      </c>
      <c r="U4697">
        <v>0</v>
      </c>
      <c r="V4697">
        <v>0</v>
      </c>
      <c r="W4697">
        <v>0</v>
      </c>
      <c r="X4697">
        <v>0</v>
      </c>
      <c r="Y4697">
        <v>0</v>
      </c>
      <c r="Z4697">
        <v>0</v>
      </c>
      <c r="AA4697">
        <v>0</v>
      </c>
      <c r="AB4697">
        <v>0</v>
      </c>
      <c r="AC4697">
        <v>0</v>
      </c>
      <c r="AD4697" s="2"/>
      <c r="AE4697" s="2"/>
      <c r="AF4697" s="2"/>
    </row>
    <row r="4698" spans="1:32">
      <c r="A4698" t="s">
        <v>15148</v>
      </c>
      <c r="B4698" t="s">
        <v>19</v>
      </c>
      <c r="C4698">
        <v>0</v>
      </c>
      <c r="D4698">
        <v>0</v>
      </c>
      <c r="E4698">
        <v>0</v>
      </c>
      <c r="F4698">
        <v>0</v>
      </c>
      <c r="G4698">
        <v>0</v>
      </c>
      <c r="H4698">
        <v>0</v>
      </c>
      <c r="I4698">
        <v>0</v>
      </c>
      <c r="J4698">
        <v>0</v>
      </c>
      <c r="K4698">
        <v>0</v>
      </c>
      <c r="L4698">
        <v>0</v>
      </c>
      <c r="M4698">
        <v>0</v>
      </c>
      <c r="N4698">
        <v>0</v>
      </c>
      <c r="O4698">
        <v>0</v>
      </c>
      <c r="P4698">
        <v>0</v>
      </c>
      <c r="Q4698">
        <v>0</v>
      </c>
      <c r="R4698">
        <v>0</v>
      </c>
      <c r="S4698">
        <v>0</v>
      </c>
      <c r="T4698">
        <v>0</v>
      </c>
      <c r="U4698">
        <v>0</v>
      </c>
      <c r="V4698">
        <v>0</v>
      </c>
      <c r="W4698">
        <v>0</v>
      </c>
      <c r="X4698">
        <v>0</v>
      </c>
      <c r="Y4698">
        <v>0</v>
      </c>
      <c r="Z4698">
        <v>0</v>
      </c>
      <c r="AA4698">
        <v>0</v>
      </c>
      <c r="AB4698">
        <v>0</v>
      </c>
      <c r="AC4698">
        <v>0</v>
      </c>
      <c r="AD4698" s="2"/>
      <c r="AE4698" s="2"/>
      <c r="AF4698" s="2"/>
    </row>
    <row r="4699" spans="1:32">
      <c r="A4699" t="s">
        <v>15149</v>
      </c>
      <c r="B4699" t="s">
        <v>19</v>
      </c>
      <c r="C4699">
        <v>0</v>
      </c>
      <c r="D4699">
        <v>0</v>
      </c>
      <c r="E4699">
        <v>0</v>
      </c>
      <c r="F4699">
        <v>0</v>
      </c>
      <c r="G4699">
        <v>0</v>
      </c>
      <c r="H4699">
        <v>0</v>
      </c>
      <c r="I4699">
        <v>0</v>
      </c>
      <c r="J4699">
        <v>0</v>
      </c>
      <c r="K4699">
        <v>0</v>
      </c>
      <c r="L4699">
        <v>0</v>
      </c>
      <c r="M4699">
        <v>0</v>
      </c>
      <c r="N4699">
        <v>0</v>
      </c>
      <c r="O4699">
        <v>0</v>
      </c>
      <c r="P4699">
        <v>0</v>
      </c>
      <c r="Q4699">
        <v>0</v>
      </c>
      <c r="R4699">
        <v>0</v>
      </c>
      <c r="S4699">
        <v>0</v>
      </c>
      <c r="T4699">
        <v>0</v>
      </c>
      <c r="U4699">
        <v>0</v>
      </c>
      <c r="V4699">
        <v>0</v>
      </c>
      <c r="W4699">
        <v>0</v>
      </c>
      <c r="X4699">
        <v>0</v>
      </c>
      <c r="Y4699">
        <v>0</v>
      </c>
      <c r="Z4699">
        <v>0</v>
      </c>
      <c r="AA4699">
        <v>0</v>
      </c>
      <c r="AB4699">
        <v>0</v>
      </c>
      <c r="AC4699">
        <v>0</v>
      </c>
      <c r="AD4699" s="2"/>
      <c r="AE4699" s="2"/>
      <c r="AF4699" s="2"/>
    </row>
    <row r="4700" spans="1:32">
      <c r="A4700" t="s">
        <v>15150</v>
      </c>
      <c r="B4700" t="s">
        <v>19</v>
      </c>
      <c r="C4700">
        <v>0</v>
      </c>
      <c r="D4700">
        <v>0</v>
      </c>
      <c r="E4700">
        <v>0</v>
      </c>
      <c r="F4700">
        <v>0</v>
      </c>
      <c r="G4700">
        <v>0</v>
      </c>
      <c r="H4700">
        <v>0</v>
      </c>
      <c r="I4700">
        <v>0</v>
      </c>
      <c r="J4700">
        <v>0</v>
      </c>
      <c r="K4700">
        <v>0</v>
      </c>
      <c r="L4700">
        <v>0</v>
      </c>
      <c r="M4700">
        <v>0</v>
      </c>
      <c r="N4700">
        <v>0</v>
      </c>
      <c r="O4700">
        <v>0</v>
      </c>
      <c r="P4700">
        <v>0</v>
      </c>
      <c r="Q4700">
        <v>0</v>
      </c>
      <c r="R4700">
        <v>0</v>
      </c>
      <c r="S4700">
        <v>0</v>
      </c>
      <c r="T4700">
        <v>0</v>
      </c>
      <c r="U4700">
        <v>0</v>
      </c>
      <c r="V4700">
        <v>0</v>
      </c>
      <c r="W4700">
        <v>0</v>
      </c>
      <c r="X4700">
        <v>0</v>
      </c>
      <c r="Y4700">
        <v>0</v>
      </c>
      <c r="Z4700">
        <v>0</v>
      </c>
      <c r="AA4700">
        <v>0</v>
      </c>
      <c r="AB4700">
        <v>0</v>
      </c>
      <c r="AC4700">
        <v>0</v>
      </c>
      <c r="AD4700" s="2"/>
      <c r="AE4700" s="2"/>
      <c r="AF4700" s="2"/>
    </row>
    <row r="4701" spans="1:32">
      <c r="A4701" t="s">
        <v>15151</v>
      </c>
      <c r="B4701" t="s">
        <v>19</v>
      </c>
      <c r="C4701">
        <v>0</v>
      </c>
      <c r="D4701">
        <v>0</v>
      </c>
      <c r="E4701">
        <v>0</v>
      </c>
      <c r="F4701">
        <v>0</v>
      </c>
      <c r="G4701">
        <v>0</v>
      </c>
      <c r="H4701">
        <v>0</v>
      </c>
      <c r="I4701">
        <v>0</v>
      </c>
      <c r="J4701">
        <v>0</v>
      </c>
      <c r="K4701">
        <v>0</v>
      </c>
      <c r="L4701">
        <v>0</v>
      </c>
      <c r="M4701">
        <v>0</v>
      </c>
      <c r="N4701">
        <v>0</v>
      </c>
      <c r="O4701">
        <v>0</v>
      </c>
      <c r="P4701">
        <v>0</v>
      </c>
      <c r="Q4701">
        <v>0</v>
      </c>
      <c r="R4701">
        <v>0</v>
      </c>
      <c r="S4701">
        <v>0</v>
      </c>
      <c r="T4701">
        <v>0</v>
      </c>
      <c r="U4701">
        <v>0</v>
      </c>
      <c r="V4701">
        <v>0</v>
      </c>
      <c r="W4701">
        <v>0</v>
      </c>
      <c r="X4701">
        <v>0</v>
      </c>
      <c r="Y4701">
        <v>0</v>
      </c>
      <c r="Z4701">
        <v>0</v>
      </c>
      <c r="AA4701">
        <v>0</v>
      </c>
      <c r="AB4701">
        <v>0</v>
      </c>
      <c r="AC4701">
        <v>0</v>
      </c>
      <c r="AD4701" s="2"/>
      <c r="AE4701" s="2"/>
      <c r="AF4701" s="2"/>
    </row>
    <row r="4702" spans="1:32">
      <c r="A4702" t="s">
        <v>15152</v>
      </c>
      <c r="B4702" t="s">
        <v>19</v>
      </c>
      <c r="C4702">
        <v>0</v>
      </c>
      <c r="D4702">
        <v>0</v>
      </c>
      <c r="E4702">
        <v>0</v>
      </c>
      <c r="F4702">
        <v>0</v>
      </c>
      <c r="G4702">
        <v>0</v>
      </c>
      <c r="H4702">
        <v>0</v>
      </c>
      <c r="I4702">
        <v>0</v>
      </c>
      <c r="J4702">
        <v>0</v>
      </c>
      <c r="K4702">
        <v>0</v>
      </c>
      <c r="L4702">
        <v>0</v>
      </c>
      <c r="M4702">
        <v>0</v>
      </c>
      <c r="N4702">
        <v>0</v>
      </c>
      <c r="O4702">
        <v>0</v>
      </c>
      <c r="P4702">
        <v>0</v>
      </c>
      <c r="Q4702">
        <v>0</v>
      </c>
      <c r="R4702">
        <v>0</v>
      </c>
      <c r="S4702">
        <v>0</v>
      </c>
      <c r="T4702">
        <v>0</v>
      </c>
      <c r="U4702">
        <v>0</v>
      </c>
      <c r="V4702">
        <v>0</v>
      </c>
      <c r="W4702">
        <v>0</v>
      </c>
      <c r="X4702">
        <v>0</v>
      </c>
      <c r="Y4702">
        <v>0</v>
      </c>
      <c r="Z4702">
        <v>0</v>
      </c>
      <c r="AA4702">
        <v>0</v>
      </c>
      <c r="AB4702">
        <v>0</v>
      </c>
      <c r="AC4702">
        <v>0</v>
      </c>
      <c r="AD4702" s="2"/>
      <c r="AE4702" s="2"/>
      <c r="AF4702" s="2"/>
    </row>
    <row r="4703" spans="1:32">
      <c r="A4703" t="s">
        <v>15153</v>
      </c>
      <c r="B4703" t="s">
        <v>19</v>
      </c>
      <c r="C4703">
        <v>0</v>
      </c>
      <c r="D4703">
        <v>0</v>
      </c>
      <c r="E4703">
        <v>0</v>
      </c>
      <c r="F4703">
        <v>0</v>
      </c>
      <c r="G4703">
        <v>0</v>
      </c>
      <c r="H4703">
        <v>0</v>
      </c>
      <c r="I4703">
        <v>0</v>
      </c>
      <c r="J4703">
        <v>0</v>
      </c>
      <c r="K4703">
        <v>0</v>
      </c>
      <c r="L4703">
        <v>0</v>
      </c>
      <c r="M4703">
        <v>0</v>
      </c>
      <c r="N4703">
        <v>0</v>
      </c>
      <c r="O4703">
        <v>0</v>
      </c>
      <c r="P4703">
        <v>0</v>
      </c>
      <c r="Q4703">
        <v>0</v>
      </c>
      <c r="R4703">
        <v>0</v>
      </c>
      <c r="S4703">
        <v>0</v>
      </c>
      <c r="T4703">
        <v>0</v>
      </c>
      <c r="U4703">
        <v>0</v>
      </c>
      <c r="V4703">
        <v>0</v>
      </c>
      <c r="W4703">
        <v>0</v>
      </c>
      <c r="X4703">
        <v>0</v>
      </c>
      <c r="Y4703">
        <v>0</v>
      </c>
      <c r="Z4703">
        <v>0</v>
      </c>
      <c r="AA4703">
        <v>0</v>
      </c>
      <c r="AB4703">
        <v>0</v>
      </c>
      <c r="AC4703">
        <v>0</v>
      </c>
      <c r="AD4703" s="2"/>
      <c r="AE4703" s="2"/>
      <c r="AF4703" s="2"/>
    </row>
    <row r="4704" spans="1:32">
      <c r="A4704" t="s">
        <v>15154</v>
      </c>
      <c r="B4704" t="s">
        <v>19</v>
      </c>
      <c r="C4704">
        <v>0</v>
      </c>
      <c r="D4704">
        <v>0</v>
      </c>
      <c r="E4704">
        <v>0</v>
      </c>
      <c r="F4704">
        <v>0</v>
      </c>
      <c r="G4704">
        <v>0</v>
      </c>
      <c r="H4704">
        <v>0</v>
      </c>
      <c r="I4704">
        <v>0</v>
      </c>
      <c r="J4704">
        <v>0</v>
      </c>
      <c r="K4704">
        <v>0</v>
      </c>
      <c r="L4704">
        <v>0</v>
      </c>
      <c r="M4704">
        <v>0</v>
      </c>
      <c r="N4704">
        <v>0</v>
      </c>
      <c r="O4704">
        <v>0</v>
      </c>
      <c r="P4704">
        <v>0</v>
      </c>
      <c r="Q4704">
        <v>0</v>
      </c>
      <c r="R4704">
        <v>0</v>
      </c>
      <c r="S4704">
        <v>0</v>
      </c>
      <c r="T4704">
        <v>0</v>
      </c>
      <c r="U4704">
        <v>0</v>
      </c>
      <c r="V4704">
        <v>0</v>
      </c>
      <c r="W4704">
        <v>0</v>
      </c>
      <c r="X4704">
        <v>0</v>
      </c>
      <c r="Y4704">
        <v>0</v>
      </c>
      <c r="Z4704">
        <v>0</v>
      </c>
      <c r="AA4704">
        <v>0</v>
      </c>
      <c r="AB4704">
        <v>0</v>
      </c>
      <c r="AC4704">
        <v>0</v>
      </c>
    </row>
    <row r="4705" spans="1:32">
      <c r="A4705" t="s">
        <v>15155</v>
      </c>
      <c r="B4705" t="s">
        <v>19</v>
      </c>
      <c r="C4705">
        <v>0</v>
      </c>
      <c r="D4705">
        <v>0</v>
      </c>
      <c r="E4705">
        <v>0</v>
      </c>
      <c r="F4705">
        <v>0</v>
      </c>
      <c r="G4705">
        <v>0</v>
      </c>
      <c r="H4705">
        <v>0</v>
      </c>
      <c r="I4705">
        <v>0</v>
      </c>
      <c r="J4705">
        <v>0</v>
      </c>
      <c r="K4705">
        <v>0</v>
      </c>
      <c r="L4705">
        <v>0</v>
      </c>
      <c r="M4705">
        <v>0</v>
      </c>
      <c r="N4705">
        <v>0</v>
      </c>
      <c r="O4705">
        <v>0</v>
      </c>
      <c r="P4705">
        <v>0</v>
      </c>
      <c r="Q4705">
        <v>0</v>
      </c>
      <c r="R4705">
        <v>0</v>
      </c>
      <c r="S4705">
        <v>0</v>
      </c>
      <c r="T4705">
        <v>0</v>
      </c>
      <c r="U4705">
        <v>0</v>
      </c>
      <c r="V4705">
        <v>0</v>
      </c>
      <c r="W4705">
        <v>0</v>
      </c>
      <c r="X4705">
        <v>0</v>
      </c>
      <c r="Y4705">
        <v>0</v>
      </c>
      <c r="Z4705">
        <v>0</v>
      </c>
      <c r="AA4705">
        <v>0</v>
      </c>
      <c r="AB4705">
        <v>0</v>
      </c>
      <c r="AC4705">
        <v>0</v>
      </c>
    </row>
    <row r="4706" spans="1:32">
      <c r="A4706" t="s">
        <v>15156</v>
      </c>
      <c r="B4706" t="s">
        <v>19</v>
      </c>
      <c r="C4706">
        <v>0</v>
      </c>
      <c r="D4706">
        <v>0</v>
      </c>
      <c r="E4706">
        <v>0</v>
      </c>
      <c r="F4706">
        <v>0</v>
      </c>
      <c r="G4706">
        <v>0</v>
      </c>
      <c r="H4706">
        <v>0</v>
      </c>
      <c r="I4706">
        <v>0</v>
      </c>
      <c r="J4706">
        <v>0</v>
      </c>
      <c r="K4706">
        <v>0</v>
      </c>
      <c r="L4706">
        <v>0</v>
      </c>
      <c r="M4706">
        <v>0</v>
      </c>
      <c r="N4706">
        <v>0</v>
      </c>
      <c r="O4706">
        <v>0</v>
      </c>
      <c r="P4706">
        <v>0</v>
      </c>
      <c r="Q4706">
        <v>0</v>
      </c>
      <c r="R4706">
        <v>0</v>
      </c>
      <c r="S4706">
        <v>0</v>
      </c>
      <c r="T4706">
        <v>0</v>
      </c>
      <c r="U4706">
        <v>0</v>
      </c>
      <c r="V4706">
        <v>0</v>
      </c>
      <c r="W4706">
        <v>0</v>
      </c>
      <c r="X4706">
        <v>0</v>
      </c>
      <c r="Y4706">
        <v>0</v>
      </c>
      <c r="Z4706">
        <v>0</v>
      </c>
      <c r="AA4706">
        <v>0</v>
      </c>
      <c r="AB4706">
        <v>0</v>
      </c>
      <c r="AC4706">
        <v>0</v>
      </c>
      <c r="AD4706" s="2"/>
      <c r="AE4706" s="2"/>
      <c r="AF4706" s="2"/>
    </row>
    <row r="4707" spans="1:32">
      <c r="A4707" t="s">
        <v>15157</v>
      </c>
      <c r="B4707" t="s">
        <v>19</v>
      </c>
      <c r="C4707">
        <v>0</v>
      </c>
      <c r="D4707">
        <v>0</v>
      </c>
      <c r="E4707">
        <v>0</v>
      </c>
      <c r="F4707">
        <v>0</v>
      </c>
      <c r="G4707">
        <v>0</v>
      </c>
      <c r="H4707">
        <v>0</v>
      </c>
      <c r="I4707">
        <v>0</v>
      </c>
      <c r="J4707">
        <v>0</v>
      </c>
      <c r="K4707">
        <v>0</v>
      </c>
      <c r="L4707">
        <v>0</v>
      </c>
      <c r="M4707">
        <v>0</v>
      </c>
      <c r="N4707">
        <v>0</v>
      </c>
      <c r="O4707">
        <v>0</v>
      </c>
      <c r="P4707">
        <v>0</v>
      </c>
      <c r="Q4707">
        <v>0</v>
      </c>
      <c r="R4707">
        <v>0</v>
      </c>
      <c r="S4707">
        <v>0</v>
      </c>
      <c r="T4707">
        <v>0</v>
      </c>
      <c r="U4707">
        <v>0</v>
      </c>
      <c r="V4707">
        <v>0</v>
      </c>
      <c r="W4707">
        <v>0</v>
      </c>
      <c r="X4707">
        <v>0</v>
      </c>
      <c r="Y4707">
        <v>0</v>
      </c>
      <c r="Z4707">
        <v>0</v>
      </c>
      <c r="AA4707">
        <v>0</v>
      </c>
      <c r="AB4707">
        <v>0</v>
      </c>
      <c r="AC4707">
        <v>0</v>
      </c>
      <c r="AD4707" s="2"/>
      <c r="AE4707" s="2"/>
      <c r="AF4707" s="2"/>
    </row>
    <row r="4708" spans="1:32">
      <c r="A4708" t="s">
        <v>15158</v>
      </c>
      <c r="B4708" t="s">
        <v>19</v>
      </c>
      <c r="C4708">
        <v>0</v>
      </c>
      <c r="D4708">
        <v>0</v>
      </c>
      <c r="E4708">
        <v>0</v>
      </c>
      <c r="F4708">
        <v>0</v>
      </c>
      <c r="G4708">
        <v>0</v>
      </c>
      <c r="H4708">
        <v>0</v>
      </c>
      <c r="I4708">
        <v>0</v>
      </c>
      <c r="J4708">
        <v>0</v>
      </c>
      <c r="K4708">
        <v>0</v>
      </c>
      <c r="L4708">
        <v>0</v>
      </c>
      <c r="M4708">
        <v>0</v>
      </c>
      <c r="N4708">
        <v>0</v>
      </c>
      <c r="O4708">
        <v>0</v>
      </c>
      <c r="P4708">
        <v>0</v>
      </c>
      <c r="Q4708">
        <v>0</v>
      </c>
      <c r="R4708">
        <v>0</v>
      </c>
      <c r="S4708">
        <v>0</v>
      </c>
      <c r="T4708">
        <v>0</v>
      </c>
      <c r="U4708">
        <v>0</v>
      </c>
      <c r="V4708">
        <v>0</v>
      </c>
      <c r="W4708">
        <v>0</v>
      </c>
      <c r="X4708">
        <v>0</v>
      </c>
      <c r="Y4708">
        <v>0</v>
      </c>
      <c r="Z4708">
        <v>0</v>
      </c>
      <c r="AA4708">
        <v>0</v>
      </c>
      <c r="AB4708">
        <v>0</v>
      </c>
      <c r="AC4708">
        <v>0</v>
      </c>
      <c r="AD4708" s="2"/>
      <c r="AE4708" s="2"/>
      <c r="AF4708" s="2"/>
    </row>
    <row r="4709" spans="1:32">
      <c r="A4709" t="s">
        <v>15159</v>
      </c>
      <c r="B4709" t="s">
        <v>19</v>
      </c>
      <c r="C4709">
        <v>0</v>
      </c>
      <c r="D4709">
        <v>0</v>
      </c>
      <c r="E4709">
        <v>0</v>
      </c>
      <c r="F4709">
        <v>0</v>
      </c>
      <c r="G4709">
        <v>0</v>
      </c>
      <c r="H4709">
        <v>0</v>
      </c>
      <c r="I4709">
        <v>0</v>
      </c>
      <c r="J4709">
        <v>0</v>
      </c>
      <c r="K4709">
        <v>0</v>
      </c>
      <c r="L4709">
        <v>0</v>
      </c>
      <c r="M4709">
        <v>0</v>
      </c>
      <c r="N4709">
        <v>0</v>
      </c>
      <c r="O4709">
        <v>0</v>
      </c>
      <c r="P4709">
        <v>0</v>
      </c>
      <c r="Q4709">
        <v>0</v>
      </c>
      <c r="R4709">
        <v>0</v>
      </c>
      <c r="S4709">
        <v>0</v>
      </c>
      <c r="T4709">
        <v>0</v>
      </c>
      <c r="U4709">
        <v>0</v>
      </c>
      <c r="V4709">
        <v>0</v>
      </c>
      <c r="W4709">
        <v>0</v>
      </c>
      <c r="X4709">
        <v>0</v>
      </c>
      <c r="Y4709">
        <v>0</v>
      </c>
      <c r="Z4709">
        <v>0</v>
      </c>
      <c r="AA4709">
        <v>0</v>
      </c>
      <c r="AB4709">
        <v>0</v>
      </c>
      <c r="AC4709">
        <v>0</v>
      </c>
      <c r="AD4709" s="2"/>
      <c r="AE4709" s="2"/>
      <c r="AF4709" s="2"/>
    </row>
    <row r="4710" spans="1:32">
      <c r="A4710" t="s">
        <v>15160</v>
      </c>
      <c r="B4710" t="s">
        <v>19</v>
      </c>
      <c r="C4710">
        <v>0</v>
      </c>
      <c r="D4710">
        <v>0</v>
      </c>
      <c r="E4710">
        <v>0</v>
      </c>
      <c r="F4710">
        <v>0</v>
      </c>
      <c r="G4710">
        <v>0</v>
      </c>
      <c r="H4710">
        <v>0</v>
      </c>
      <c r="I4710">
        <v>0</v>
      </c>
      <c r="J4710">
        <v>0</v>
      </c>
      <c r="K4710">
        <v>0</v>
      </c>
      <c r="L4710">
        <v>0</v>
      </c>
      <c r="M4710">
        <v>0</v>
      </c>
      <c r="N4710">
        <v>0</v>
      </c>
      <c r="O4710">
        <v>0</v>
      </c>
      <c r="P4710">
        <v>0</v>
      </c>
      <c r="Q4710">
        <v>0</v>
      </c>
      <c r="R4710">
        <v>0</v>
      </c>
      <c r="S4710">
        <v>0</v>
      </c>
      <c r="T4710">
        <v>0</v>
      </c>
      <c r="U4710">
        <v>0</v>
      </c>
      <c r="V4710">
        <v>0</v>
      </c>
      <c r="W4710">
        <v>0</v>
      </c>
      <c r="X4710">
        <v>0</v>
      </c>
      <c r="Y4710">
        <v>0</v>
      </c>
      <c r="Z4710">
        <v>0</v>
      </c>
      <c r="AA4710">
        <v>0</v>
      </c>
      <c r="AB4710">
        <v>0</v>
      </c>
      <c r="AC4710">
        <v>0</v>
      </c>
      <c r="AD4710" s="2"/>
      <c r="AE4710" s="2"/>
      <c r="AF4710" s="2"/>
    </row>
    <row r="4711" spans="1:32">
      <c r="A4711" t="s">
        <v>15161</v>
      </c>
      <c r="B4711" t="s">
        <v>19</v>
      </c>
      <c r="C4711">
        <v>0</v>
      </c>
      <c r="D4711">
        <v>0</v>
      </c>
      <c r="E4711">
        <v>0</v>
      </c>
      <c r="F4711">
        <v>0</v>
      </c>
      <c r="G4711">
        <v>0</v>
      </c>
      <c r="H4711">
        <v>0</v>
      </c>
      <c r="I4711">
        <v>0</v>
      </c>
      <c r="J4711">
        <v>0</v>
      </c>
      <c r="K4711">
        <v>0</v>
      </c>
      <c r="L4711">
        <v>0</v>
      </c>
      <c r="M4711">
        <v>0</v>
      </c>
      <c r="N4711">
        <v>0</v>
      </c>
      <c r="O4711">
        <v>0</v>
      </c>
      <c r="P4711">
        <v>0</v>
      </c>
      <c r="Q4711">
        <v>0</v>
      </c>
      <c r="R4711">
        <v>0</v>
      </c>
      <c r="S4711">
        <v>0</v>
      </c>
      <c r="T4711">
        <v>0</v>
      </c>
      <c r="U4711">
        <v>0</v>
      </c>
      <c r="V4711">
        <v>0</v>
      </c>
      <c r="W4711">
        <v>0</v>
      </c>
      <c r="X4711">
        <v>0</v>
      </c>
      <c r="Y4711">
        <v>0</v>
      </c>
      <c r="Z4711">
        <v>0</v>
      </c>
      <c r="AA4711">
        <v>0</v>
      </c>
      <c r="AB4711">
        <v>0</v>
      </c>
      <c r="AC4711">
        <v>0</v>
      </c>
      <c r="AD4711" s="2"/>
      <c r="AE4711" s="2"/>
      <c r="AF4711" s="2"/>
    </row>
    <row r="4712" spans="1:32">
      <c r="A4712" t="s">
        <v>15162</v>
      </c>
      <c r="B4712" t="s">
        <v>19</v>
      </c>
      <c r="C4712">
        <v>0</v>
      </c>
      <c r="D4712">
        <v>0</v>
      </c>
      <c r="E4712">
        <v>0</v>
      </c>
      <c r="F4712">
        <v>0</v>
      </c>
      <c r="G4712">
        <v>0</v>
      </c>
      <c r="H4712">
        <v>0</v>
      </c>
      <c r="I4712">
        <v>0</v>
      </c>
      <c r="J4712">
        <v>0</v>
      </c>
      <c r="K4712">
        <v>0</v>
      </c>
      <c r="L4712">
        <v>0</v>
      </c>
      <c r="M4712">
        <v>0</v>
      </c>
      <c r="N4712">
        <v>0</v>
      </c>
      <c r="O4712">
        <v>0</v>
      </c>
      <c r="P4712">
        <v>0</v>
      </c>
      <c r="Q4712">
        <v>0</v>
      </c>
      <c r="R4712">
        <v>0</v>
      </c>
      <c r="S4712">
        <v>0</v>
      </c>
      <c r="T4712">
        <v>0</v>
      </c>
      <c r="U4712">
        <v>0</v>
      </c>
      <c r="V4712">
        <v>0</v>
      </c>
      <c r="W4712">
        <v>0</v>
      </c>
      <c r="X4712">
        <v>0</v>
      </c>
      <c r="Y4712">
        <v>0</v>
      </c>
      <c r="Z4712">
        <v>0</v>
      </c>
      <c r="AA4712">
        <v>0</v>
      </c>
      <c r="AB4712">
        <v>0</v>
      </c>
      <c r="AC4712">
        <v>0</v>
      </c>
      <c r="AD4712" s="2"/>
      <c r="AE4712" s="2"/>
      <c r="AF4712" s="2"/>
    </row>
    <row r="4713" spans="1:32">
      <c r="A4713" t="s">
        <v>15163</v>
      </c>
      <c r="B4713" t="s">
        <v>19</v>
      </c>
      <c r="C4713">
        <v>0</v>
      </c>
      <c r="D4713">
        <v>0</v>
      </c>
      <c r="E4713">
        <v>0</v>
      </c>
      <c r="F4713">
        <v>0</v>
      </c>
      <c r="G4713">
        <v>0</v>
      </c>
      <c r="H4713">
        <v>0</v>
      </c>
      <c r="I4713">
        <v>0</v>
      </c>
      <c r="J4713">
        <v>0</v>
      </c>
      <c r="K4713">
        <v>0</v>
      </c>
      <c r="L4713">
        <v>0</v>
      </c>
      <c r="M4713">
        <v>0</v>
      </c>
      <c r="N4713">
        <v>0</v>
      </c>
      <c r="O4713">
        <v>0</v>
      </c>
      <c r="P4713">
        <v>0</v>
      </c>
      <c r="Q4713">
        <v>0</v>
      </c>
      <c r="R4713">
        <v>0</v>
      </c>
      <c r="S4713">
        <v>0</v>
      </c>
      <c r="T4713">
        <v>0</v>
      </c>
      <c r="U4713">
        <v>0</v>
      </c>
      <c r="V4713">
        <v>0</v>
      </c>
      <c r="W4713">
        <v>0</v>
      </c>
      <c r="X4713">
        <v>0</v>
      </c>
      <c r="Y4713">
        <v>0</v>
      </c>
      <c r="Z4713">
        <v>0</v>
      </c>
      <c r="AA4713">
        <v>0</v>
      </c>
      <c r="AB4713">
        <v>0</v>
      </c>
      <c r="AC4713">
        <v>0</v>
      </c>
      <c r="AD4713" s="2"/>
      <c r="AE4713" s="2"/>
      <c r="AF4713" s="2"/>
    </row>
    <row r="4714" spans="1:32">
      <c r="A4714" t="s">
        <v>15164</v>
      </c>
      <c r="B4714" t="s">
        <v>19</v>
      </c>
      <c r="C4714">
        <v>0</v>
      </c>
      <c r="D4714">
        <v>0</v>
      </c>
      <c r="E4714">
        <v>0</v>
      </c>
      <c r="F4714">
        <v>0</v>
      </c>
      <c r="G4714">
        <v>0</v>
      </c>
      <c r="H4714">
        <v>0</v>
      </c>
      <c r="I4714">
        <v>0</v>
      </c>
      <c r="J4714">
        <v>0</v>
      </c>
      <c r="K4714">
        <v>0</v>
      </c>
      <c r="L4714">
        <v>0</v>
      </c>
      <c r="M4714">
        <v>0</v>
      </c>
      <c r="N4714">
        <v>0</v>
      </c>
      <c r="O4714">
        <v>0</v>
      </c>
      <c r="P4714">
        <v>0</v>
      </c>
      <c r="Q4714">
        <v>0</v>
      </c>
      <c r="R4714">
        <v>0</v>
      </c>
      <c r="S4714">
        <v>0</v>
      </c>
      <c r="T4714">
        <v>0</v>
      </c>
      <c r="U4714">
        <v>0</v>
      </c>
      <c r="V4714">
        <v>0</v>
      </c>
      <c r="W4714">
        <v>0</v>
      </c>
      <c r="X4714">
        <v>0</v>
      </c>
      <c r="Y4714">
        <v>0</v>
      </c>
      <c r="Z4714">
        <v>0</v>
      </c>
      <c r="AA4714">
        <v>0</v>
      </c>
      <c r="AB4714">
        <v>0</v>
      </c>
      <c r="AC4714">
        <v>0</v>
      </c>
      <c r="AD4714" s="2"/>
      <c r="AE4714" s="2"/>
      <c r="AF4714" s="2"/>
    </row>
    <row r="4715" spans="1:32">
      <c r="A4715" t="s">
        <v>15165</v>
      </c>
      <c r="B4715" t="s">
        <v>19</v>
      </c>
      <c r="C4715">
        <v>0</v>
      </c>
      <c r="D4715">
        <v>0</v>
      </c>
      <c r="E4715">
        <v>0</v>
      </c>
      <c r="F4715">
        <v>0</v>
      </c>
      <c r="G4715">
        <v>0</v>
      </c>
      <c r="H4715">
        <v>0</v>
      </c>
      <c r="I4715">
        <v>0</v>
      </c>
      <c r="J4715">
        <v>0</v>
      </c>
      <c r="K4715">
        <v>0</v>
      </c>
      <c r="L4715">
        <v>0</v>
      </c>
      <c r="M4715">
        <v>0</v>
      </c>
      <c r="N4715">
        <v>0</v>
      </c>
      <c r="O4715">
        <v>0</v>
      </c>
      <c r="P4715">
        <v>0</v>
      </c>
      <c r="Q4715">
        <v>0</v>
      </c>
      <c r="R4715">
        <v>0</v>
      </c>
      <c r="S4715">
        <v>0</v>
      </c>
      <c r="T4715">
        <v>0</v>
      </c>
      <c r="U4715">
        <v>0</v>
      </c>
      <c r="V4715">
        <v>0</v>
      </c>
      <c r="W4715">
        <v>0</v>
      </c>
      <c r="X4715">
        <v>0</v>
      </c>
      <c r="Y4715">
        <v>0</v>
      </c>
      <c r="Z4715">
        <v>0</v>
      </c>
      <c r="AA4715">
        <v>0</v>
      </c>
      <c r="AB4715">
        <v>0</v>
      </c>
      <c r="AC4715">
        <v>0</v>
      </c>
      <c r="AD4715" s="2"/>
      <c r="AE4715" s="2"/>
      <c r="AF4715" s="2"/>
    </row>
    <row r="4716" spans="1:32">
      <c r="A4716" t="s">
        <v>15166</v>
      </c>
      <c r="B4716" t="s">
        <v>19</v>
      </c>
      <c r="C4716">
        <v>0</v>
      </c>
      <c r="D4716">
        <v>0</v>
      </c>
      <c r="E4716">
        <v>0</v>
      </c>
      <c r="F4716">
        <v>0</v>
      </c>
      <c r="G4716">
        <v>0</v>
      </c>
      <c r="H4716">
        <v>0</v>
      </c>
      <c r="I4716">
        <v>0</v>
      </c>
      <c r="J4716">
        <v>0</v>
      </c>
      <c r="K4716">
        <v>0</v>
      </c>
      <c r="L4716">
        <v>0</v>
      </c>
      <c r="M4716">
        <v>0</v>
      </c>
      <c r="N4716">
        <v>0</v>
      </c>
      <c r="O4716">
        <v>0</v>
      </c>
      <c r="P4716">
        <v>0</v>
      </c>
      <c r="Q4716">
        <v>0</v>
      </c>
      <c r="R4716">
        <v>0</v>
      </c>
      <c r="S4716">
        <v>0</v>
      </c>
      <c r="T4716">
        <v>0</v>
      </c>
      <c r="U4716">
        <v>0</v>
      </c>
      <c r="V4716">
        <v>0</v>
      </c>
      <c r="W4716">
        <v>0</v>
      </c>
      <c r="X4716">
        <v>0</v>
      </c>
      <c r="Y4716">
        <v>0</v>
      </c>
      <c r="Z4716">
        <v>0</v>
      </c>
      <c r="AA4716">
        <v>0</v>
      </c>
      <c r="AB4716">
        <v>0</v>
      </c>
      <c r="AC4716">
        <v>0</v>
      </c>
    </row>
    <row r="4717" spans="1:32">
      <c r="A4717" t="s">
        <v>15167</v>
      </c>
      <c r="B4717" t="s">
        <v>19</v>
      </c>
      <c r="C4717">
        <v>0</v>
      </c>
      <c r="D4717">
        <v>0</v>
      </c>
      <c r="E4717">
        <v>0</v>
      </c>
      <c r="F4717">
        <v>0</v>
      </c>
      <c r="G4717">
        <v>0</v>
      </c>
      <c r="H4717">
        <v>0</v>
      </c>
      <c r="I4717">
        <v>0</v>
      </c>
      <c r="J4717">
        <v>0</v>
      </c>
      <c r="K4717">
        <v>0</v>
      </c>
      <c r="L4717">
        <v>0</v>
      </c>
      <c r="M4717">
        <v>0</v>
      </c>
      <c r="N4717">
        <v>0</v>
      </c>
      <c r="O4717">
        <v>0</v>
      </c>
      <c r="P4717">
        <v>0</v>
      </c>
      <c r="Q4717">
        <v>0</v>
      </c>
      <c r="R4717">
        <v>0</v>
      </c>
      <c r="S4717">
        <v>0</v>
      </c>
      <c r="T4717">
        <v>0</v>
      </c>
      <c r="U4717">
        <v>0</v>
      </c>
      <c r="V4717">
        <v>0</v>
      </c>
      <c r="W4717">
        <v>0</v>
      </c>
      <c r="X4717">
        <v>0</v>
      </c>
      <c r="Y4717">
        <v>0</v>
      </c>
      <c r="Z4717">
        <v>0</v>
      </c>
      <c r="AA4717">
        <v>0</v>
      </c>
      <c r="AB4717">
        <v>0</v>
      </c>
      <c r="AC4717">
        <v>0</v>
      </c>
    </row>
    <row r="4718" spans="1:32">
      <c r="A4718" t="s">
        <v>15168</v>
      </c>
      <c r="B4718" t="s">
        <v>19</v>
      </c>
      <c r="C4718">
        <v>0</v>
      </c>
      <c r="D4718">
        <v>0</v>
      </c>
      <c r="E4718">
        <v>0</v>
      </c>
      <c r="F4718">
        <v>0</v>
      </c>
      <c r="G4718">
        <v>0</v>
      </c>
      <c r="H4718">
        <v>0</v>
      </c>
      <c r="I4718">
        <v>0</v>
      </c>
      <c r="J4718">
        <v>0</v>
      </c>
      <c r="K4718">
        <v>0</v>
      </c>
      <c r="L4718">
        <v>0</v>
      </c>
      <c r="M4718">
        <v>0</v>
      </c>
      <c r="N4718">
        <v>0</v>
      </c>
      <c r="O4718">
        <v>0</v>
      </c>
      <c r="P4718">
        <v>0</v>
      </c>
      <c r="Q4718">
        <v>0</v>
      </c>
      <c r="R4718">
        <v>0</v>
      </c>
      <c r="S4718">
        <v>0</v>
      </c>
      <c r="T4718">
        <v>0</v>
      </c>
      <c r="U4718">
        <v>0</v>
      </c>
      <c r="V4718">
        <v>0</v>
      </c>
      <c r="W4718">
        <v>0</v>
      </c>
      <c r="X4718">
        <v>0</v>
      </c>
      <c r="Y4718">
        <v>0</v>
      </c>
      <c r="Z4718">
        <v>0</v>
      </c>
      <c r="AA4718">
        <v>0</v>
      </c>
      <c r="AB4718">
        <v>0</v>
      </c>
      <c r="AC4718">
        <v>0</v>
      </c>
      <c r="AD4718" s="2"/>
      <c r="AE4718" s="2"/>
      <c r="AF4718" s="2"/>
    </row>
    <row r="4719" spans="1:32">
      <c r="A4719" t="s">
        <v>15169</v>
      </c>
      <c r="B4719" t="s">
        <v>19</v>
      </c>
      <c r="C4719">
        <v>0</v>
      </c>
      <c r="D4719">
        <v>0</v>
      </c>
      <c r="E4719">
        <v>0</v>
      </c>
      <c r="F4719">
        <v>0</v>
      </c>
      <c r="G4719">
        <v>0</v>
      </c>
      <c r="H4719">
        <v>0</v>
      </c>
      <c r="I4719">
        <v>0</v>
      </c>
      <c r="J4719">
        <v>0</v>
      </c>
      <c r="K4719">
        <v>0</v>
      </c>
      <c r="L4719">
        <v>0</v>
      </c>
      <c r="M4719">
        <v>0</v>
      </c>
      <c r="N4719">
        <v>0</v>
      </c>
      <c r="O4719">
        <v>0</v>
      </c>
      <c r="P4719">
        <v>0</v>
      </c>
      <c r="Q4719">
        <v>0</v>
      </c>
      <c r="R4719">
        <v>0</v>
      </c>
      <c r="S4719">
        <v>0</v>
      </c>
      <c r="T4719">
        <v>0</v>
      </c>
      <c r="U4719">
        <v>0</v>
      </c>
      <c r="V4719">
        <v>0</v>
      </c>
      <c r="W4719">
        <v>0</v>
      </c>
      <c r="X4719">
        <v>0</v>
      </c>
      <c r="Y4719">
        <v>0</v>
      </c>
      <c r="Z4719">
        <v>0</v>
      </c>
      <c r="AA4719">
        <v>0</v>
      </c>
      <c r="AB4719">
        <v>0</v>
      </c>
      <c r="AC4719">
        <v>0</v>
      </c>
      <c r="AD4719" s="2"/>
      <c r="AE4719" s="2"/>
      <c r="AF4719" s="2"/>
    </row>
    <row r="4720" spans="1:32">
      <c r="A4720" t="s">
        <v>15170</v>
      </c>
      <c r="B4720" t="s">
        <v>19</v>
      </c>
      <c r="C4720">
        <v>0</v>
      </c>
      <c r="D4720">
        <v>0</v>
      </c>
      <c r="E4720">
        <v>0</v>
      </c>
      <c r="F4720">
        <v>0</v>
      </c>
      <c r="G4720">
        <v>0</v>
      </c>
      <c r="H4720">
        <v>0</v>
      </c>
      <c r="I4720">
        <v>0</v>
      </c>
      <c r="J4720">
        <v>0</v>
      </c>
      <c r="K4720">
        <v>0</v>
      </c>
      <c r="L4720">
        <v>0</v>
      </c>
      <c r="M4720">
        <v>0</v>
      </c>
      <c r="N4720">
        <v>0</v>
      </c>
      <c r="O4720">
        <v>0</v>
      </c>
      <c r="P4720">
        <v>0</v>
      </c>
      <c r="Q4720">
        <v>0</v>
      </c>
      <c r="R4720">
        <v>0</v>
      </c>
      <c r="S4720">
        <v>0</v>
      </c>
      <c r="T4720">
        <v>0</v>
      </c>
      <c r="U4720">
        <v>0</v>
      </c>
      <c r="V4720">
        <v>0</v>
      </c>
      <c r="W4720">
        <v>0</v>
      </c>
      <c r="X4720">
        <v>0</v>
      </c>
      <c r="Y4720">
        <v>0</v>
      </c>
      <c r="Z4720">
        <v>0</v>
      </c>
      <c r="AA4720">
        <v>0</v>
      </c>
      <c r="AB4720">
        <v>0</v>
      </c>
      <c r="AC4720">
        <v>0</v>
      </c>
      <c r="AD4720" s="2"/>
      <c r="AE4720" s="2"/>
      <c r="AF4720" s="2"/>
    </row>
    <row r="4721" spans="1:32">
      <c r="A4721" t="s">
        <v>15171</v>
      </c>
      <c r="B4721" t="s">
        <v>19</v>
      </c>
      <c r="C4721">
        <v>0</v>
      </c>
      <c r="D4721">
        <v>0</v>
      </c>
      <c r="E4721">
        <v>0</v>
      </c>
      <c r="F4721">
        <v>0</v>
      </c>
      <c r="G4721">
        <v>0</v>
      </c>
      <c r="H4721">
        <v>0</v>
      </c>
      <c r="I4721">
        <v>0</v>
      </c>
      <c r="J4721">
        <v>0</v>
      </c>
      <c r="K4721">
        <v>0</v>
      </c>
      <c r="L4721">
        <v>0</v>
      </c>
      <c r="M4721">
        <v>0</v>
      </c>
      <c r="N4721">
        <v>0</v>
      </c>
      <c r="O4721">
        <v>0</v>
      </c>
      <c r="P4721">
        <v>0</v>
      </c>
      <c r="Q4721">
        <v>0</v>
      </c>
      <c r="R4721">
        <v>0</v>
      </c>
      <c r="S4721">
        <v>0</v>
      </c>
      <c r="T4721">
        <v>0</v>
      </c>
      <c r="U4721">
        <v>0</v>
      </c>
      <c r="V4721">
        <v>0</v>
      </c>
      <c r="W4721">
        <v>0</v>
      </c>
      <c r="X4721">
        <v>0</v>
      </c>
      <c r="Y4721">
        <v>0</v>
      </c>
      <c r="Z4721">
        <v>0</v>
      </c>
      <c r="AA4721">
        <v>0</v>
      </c>
      <c r="AB4721">
        <v>0</v>
      </c>
      <c r="AC4721">
        <v>0</v>
      </c>
      <c r="AD4721" s="2"/>
      <c r="AE4721" s="2"/>
      <c r="AF4721" s="2"/>
    </row>
    <row r="4722" spans="1:32">
      <c r="A4722" t="s">
        <v>15172</v>
      </c>
      <c r="B4722" t="s">
        <v>19</v>
      </c>
      <c r="C4722">
        <v>0</v>
      </c>
      <c r="D4722">
        <v>0</v>
      </c>
      <c r="E4722">
        <v>0</v>
      </c>
      <c r="F4722">
        <v>0</v>
      </c>
      <c r="G4722">
        <v>0</v>
      </c>
      <c r="H4722">
        <v>0</v>
      </c>
      <c r="I4722">
        <v>0</v>
      </c>
      <c r="J4722">
        <v>0</v>
      </c>
      <c r="K4722">
        <v>0</v>
      </c>
      <c r="L4722">
        <v>0</v>
      </c>
      <c r="M4722">
        <v>0</v>
      </c>
      <c r="N4722">
        <v>0</v>
      </c>
      <c r="O4722">
        <v>0</v>
      </c>
      <c r="P4722">
        <v>0</v>
      </c>
      <c r="Q4722">
        <v>0</v>
      </c>
      <c r="R4722">
        <v>0</v>
      </c>
      <c r="S4722">
        <v>0</v>
      </c>
      <c r="T4722">
        <v>0</v>
      </c>
      <c r="U4722">
        <v>0</v>
      </c>
      <c r="V4722">
        <v>0</v>
      </c>
      <c r="W4722">
        <v>0</v>
      </c>
      <c r="X4722">
        <v>0</v>
      </c>
      <c r="Y4722">
        <v>0</v>
      </c>
      <c r="Z4722">
        <v>0</v>
      </c>
      <c r="AA4722">
        <v>0</v>
      </c>
      <c r="AB4722">
        <v>0</v>
      </c>
      <c r="AC4722">
        <v>0</v>
      </c>
      <c r="AD4722" s="2"/>
      <c r="AE4722" s="2"/>
      <c r="AF4722" s="2"/>
    </row>
    <row r="4723" spans="1:32">
      <c r="A4723" t="s">
        <v>15173</v>
      </c>
      <c r="B4723" t="s">
        <v>19</v>
      </c>
      <c r="C4723">
        <v>0</v>
      </c>
      <c r="D4723">
        <v>0</v>
      </c>
      <c r="E4723">
        <v>0</v>
      </c>
      <c r="F4723">
        <v>0</v>
      </c>
      <c r="G4723">
        <v>0</v>
      </c>
      <c r="H4723">
        <v>0</v>
      </c>
      <c r="I4723">
        <v>0</v>
      </c>
      <c r="J4723">
        <v>0</v>
      </c>
      <c r="K4723">
        <v>0</v>
      </c>
      <c r="L4723">
        <v>0</v>
      </c>
      <c r="M4723">
        <v>0</v>
      </c>
      <c r="N4723">
        <v>0</v>
      </c>
      <c r="O4723">
        <v>0</v>
      </c>
      <c r="P4723">
        <v>0</v>
      </c>
      <c r="Q4723">
        <v>0</v>
      </c>
      <c r="R4723">
        <v>0</v>
      </c>
      <c r="S4723">
        <v>0</v>
      </c>
      <c r="T4723">
        <v>0</v>
      </c>
      <c r="U4723">
        <v>0</v>
      </c>
      <c r="V4723">
        <v>0</v>
      </c>
      <c r="W4723">
        <v>0</v>
      </c>
      <c r="X4723">
        <v>0</v>
      </c>
      <c r="Y4723">
        <v>0</v>
      </c>
      <c r="Z4723">
        <v>0</v>
      </c>
      <c r="AA4723">
        <v>0</v>
      </c>
      <c r="AB4723">
        <v>0</v>
      </c>
      <c r="AC4723">
        <v>0</v>
      </c>
      <c r="AD4723" s="2"/>
      <c r="AE4723" s="2"/>
      <c r="AF4723" s="2"/>
    </row>
    <row r="4724" spans="1:32">
      <c r="A4724" t="s">
        <v>15174</v>
      </c>
      <c r="B4724" t="s">
        <v>19</v>
      </c>
      <c r="C4724">
        <v>0</v>
      </c>
      <c r="D4724">
        <v>0</v>
      </c>
      <c r="E4724">
        <v>0</v>
      </c>
      <c r="F4724">
        <v>0</v>
      </c>
      <c r="G4724">
        <v>0</v>
      </c>
      <c r="H4724">
        <v>0</v>
      </c>
      <c r="I4724">
        <v>0</v>
      </c>
      <c r="J4724">
        <v>0</v>
      </c>
      <c r="K4724">
        <v>0</v>
      </c>
      <c r="L4724">
        <v>0</v>
      </c>
      <c r="M4724">
        <v>0</v>
      </c>
      <c r="N4724">
        <v>0</v>
      </c>
      <c r="O4724">
        <v>0</v>
      </c>
      <c r="P4724">
        <v>0</v>
      </c>
      <c r="Q4724">
        <v>0</v>
      </c>
      <c r="R4724">
        <v>0</v>
      </c>
      <c r="S4724">
        <v>0</v>
      </c>
      <c r="T4724">
        <v>0</v>
      </c>
      <c r="U4724">
        <v>0</v>
      </c>
      <c r="V4724">
        <v>0</v>
      </c>
      <c r="W4724">
        <v>0</v>
      </c>
      <c r="X4724">
        <v>0</v>
      </c>
      <c r="Y4724">
        <v>0</v>
      </c>
      <c r="Z4724">
        <v>0</v>
      </c>
      <c r="AA4724">
        <v>0</v>
      </c>
      <c r="AB4724">
        <v>0</v>
      </c>
      <c r="AC4724">
        <v>0</v>
      </c>
      <c r="AD4724" s="2"/>
      <c r="AE4724" s="2"/>
      <c r="AF4724" s="2"/>
    </row>
    <row r="4725" spans="1:32">
      <c r="A4725" t="s">
        <v>15175</v>
      </c>
      <c r="B4725" t="s">
        <v>19</v>
      </c>
      <c r="C4725">
        <v>0</v>
      </c>
      <c r="D4725">
        <v>0</v>
      </c>
      <c r="E4725">
        <v>0</v>
      </c>
      <c r="F4725">
        <v>0</v>
      </c>
      <c r="G4725">
        <v>0</v>
      </c>
      <c r="H4725">
        <v>0</v>
      </c>
      <c r="I4725">
        <v>0</v>
      </c>
      <c r="J4725">
        <v>0</v>
      </c>
      <c r="K4725">
        <v>0</v>
      </c>
      <c r="L4725">
        <v>0</v>
      </c>
      <c r="M4725">
        <v>0</v>
      </c>
      <c r="N4725">
        <v>0</v>
      </c>
      <c r="O4725">
        <v>0</v>
      </c>
      <c r="P4725">
        <v>0</v>
      </c>
      <c r="Q4725">
        <v>0</v>
      </c>
      <c r="R4725">
        <v>0</v>
      </c>
      <c r="S4725">
        <v>0</v>
      </c>
      <c r="T4725">
        <v>0</v>
      </c>
      <c r="U4725">
        <v>0</v>
      </c>
      <c r="V4725">
        <v>0</v>
      </c>
      <c r="W4725">
        <v>0</v>
      </c>
      <c r="X4725">
        <v>0</v>
      </c>
      <c r="Y4725">
        <v>0</v>
      </c>
      <c r="Z4725">
        <v>0</v>
      </c>
      <c r="AA4725">
        <v>0</v>
      </c>
      <c r="AB4725">
        <v>0</v>
      </c>
      <c r="AC4725">
        <v>0</v>
      </c>
      <c r="AD4725" s="2"/>
      <c r="AE4725" s="2"/>
      <c r="AF4725" s="2"/>
    </row>
    <row r="4726" spans="1:32">
      <c r="A4726" t="s">
        <v>15176</v>
      </c>
      <c r="B4726" t="s">
        <v>19</v>
      </c>
      <c r="C4726">
        <v>0</v>
      </c>
      <c r="D4726">
        <v>0</v>
      </c>
      <c r="E4726">
        <v>0</v>
      </c>
      <c r="F4726">
        <v>0</v>
      </c>
      <c r="G4726">
        <v>0</v>
      </c>
      <c r="H4726">
        <v>0</v>
      </c>
      <c r="I4726">
        <v>0</v>
      </c>
      <c r="J4726">
        <v>0</v>
      </c>
      <c r="K4726">
        <v>0</v>
      </c>
      <c r="L4726">
        <v>0</v>
      </c>
      <c r="M4726">
        <v>0</v>
      </c>
      <c r="N4726">
        <v>0</v>
      </c>
      <c r="O4726">
        <v>0</v>
      </c>
      <c r="P4726">
        <v>0</v>
      </c>
      <c r="Q4726">
        <v>0</v>
      </c>
      <c r="R4726">
        <v>0</v>
      </c>
      <c r="S4726">
        <v>0</v>
      </c>
      <c r="T4726">
        <v>0</v>
      </c>
      <c r="U4726">
        <v>0</v>
      </c>
      <c r="V4726">
        <v>0</v>
      </c>
      <c r="W4726">
        <v>0</v>
      </c>
      <c r="X4726">
        <v>0</v>
      </c>
      <c r="Y4726">
        <v>0</v>
      </c>
      <c r="Z4726">
        <v>0</v>
      </c>
      <c r="AA4726">
        <v>0</v>
      </c>
      <c r="AB4726">
        <v>0</v>
      </c>
      <c r="AC4726">
        <v>0</v>
      </c>
      <c r="AD4726" s="2"/>
      <c r="AE4726" s="2"/>
      <c r="AF4726" s="2"/>
    </row>
    <row r="4727" spans="1:32">
      <c r="A4727" t="s">
        <v>15177</v>
      </c>
      <c r="B4727" t="s">
        <v>19</v>
      </c>
      <c r="C4727">
        <v>0</v>
      </c>
      <c r="D4727">
        <v>0</v>
      </c>
      <c r="E4727">
        <v>0</v>
      </c>
      <c r="F4727">
        <v>0</v>
      </c>
      <c r="G4727">
        <v>0</v>
      </c>
      <c r="H4727">
        <v>0</v>
      </c>
      <c r="I4727">
        <v>0</v>
      </c>
      <c r="J4727">
        <v>0</v>
      </c>
      <c r="K4727">
        <v>0</v>
      </c>
      <c r="L4727">
        <v>0</v>
      </c>
      <c r="M4727">
        <v>0</v>
      </c>
      <c r="N4727">
        <v>0</v>
      </c>
      <c r="O4727">
        <v>0</v>
      </c>
      <c r="P4727">
        <v>0</v>
      </c>
      <c r="Q4727">
        <v>0</v>
      </c>
      <c r="R4727">
        <v>0</v>
      </c>
      <c r="S4727">
        <v>0</v>
      </c>
      <c r="T4727">
        <v>0</v>
      </c>
      <c r="U4727">
        <v>0</v>
      </c>
      <c r="V4727">
        <v>0</v>
      </c>
      <c r="W4727">
        <v>0</v>
      </c>
      <c r="X4727">
        <v>0</v>
      </c>
      <c r="Y4727">
        <v>0</v>
      </c>
      <c r="Z4727">
        <v>0</v>
      </c>
      <c r="AA4727">
        <v>0</v>
      </c>
      <c r="AB4727">
        <v>0</v>
      </c>
      <c r="AC4727">
        <v>0</v>
      </c>
      <c r="AD4727" s="2"/>
      <c r="AE4727" s="2"/>
      <c r="AF4727" s="2"/>
    </row>
    <row r="4728" spans="1:32">
      <c r="A4728" t="s">
        <v>15178</v>
      </c>
      <c r="B4728" t="s">
        <v>19</v>
      </c>
      <c r="C4728">
        <v>0</v>
      </c>
      <c r="D4728">
        <v>0</v>
      </c>
      <c r="E4728">
        <v>0</v>
      </c>
      <c r="F4728">
        <v>0</v>
      </c>
      <c r="G4728">
        <v>0</v>
      </c>
      <c r="H4728">
        <v>0</v>
      </c>
      <c r="I4728">
        <v>0</v>
      </c>
      <c r="J4728">
        <v>0</v>
      </c>
      <c r="K4728">
        <v>0</v>
      </c>
      <c r="L4728">
        <v>0</v>
      </c>
      <c r="M4728">
        <v>0</v>
      </c>
      <c r="N4728">
        <v>0</v>
      </c>
      <c r="O4728">
        <v>0</v>
      </c>
      <c r="P4728">
        <v>0</v>
      </c>
      <c r="Q4728">
        <v>0</v>
      </c>
      <c r="R4728">
        <v>0</v>
      </c>
      <c r="S4728">
        <v>0</v>
      </c>
      <c r="T4728">
        <v>0</v>
      </c>
      <c r="U4728">
        <v>0</v>
      </c>
      <c r="V4728">
        <v>0</v>
      </c>
      <c r="W4728">
        <v>0</v>
      </c>
      <c r="X4728">
        <v>0</v>
      </c>
      <c r="Y4728">
        <v>0</v>
      </c>
      <c r="Z4728">
        <v>0</v>
      </c>
      <c r="AA4728">
        <v>0</v>
      </c>
      <c r="AB4728">
        <v>0</v>
      </c>
      <c r="AC4728">
        <v>0</v>
      </c>
    </row>
    <row r="4729" spans="1:32">
      <c r="A4729" t="s">
        <v>15179</v>
      </c>
      <c r="B4729" t="s">
        <v>19</v>
      </c>
      <c r="C4729">
        <v>0</v>
      </c>
      <c r="D4729">
        <v>0</v>
      </c>
      <c r="E4729">
        <v>0</v>
      </c>
      <c r="F4729">
        <v>0</v>
      </c>
      <c r="G4729">
        <v>0</v>
      </c>
      <c r="H4729">
        <v>0</v>
      </c>
      <c r="I4729">
        <v>0</v>
      </c>
      <c r="J4729">
        <v>0</v>
      </c>
      <c r="K4729">
        <v>0</v>
      </c>
      <c r="L4729">
        <v>0</v>
      </c>
      <c r="M4729">
        <v>0</v>
      </c>
      <c r="N4729">
        <v>0</v>
      </c>
      <c r="O4729">
        <v>0</v>
      </c>
      <c r="P4729">
        <v>0</v>
      </c>
      <c r="Q4729">
        <v>0</v>
      </c>
      <c r="R4729">
        <v>0</v>
      </c>
      <c r="S4729">
        <v>0</v>
      </c>
      <c r="T4729">
        <v>0</v>
      </c>
      <c r="U4729">
        <v>0</v>
      </c>
      <c r="V4729">
        <v>0</v>
      </c>
      <c r="W4729">
        <v>0</v>
      </c>
      <c r="X4729">
        <v>0</v>
      </c>
      <c r="Y4729">
        <v>0</v>
      </c>
      <c r="Z4729">
        <v>0</v>
      </c>
      <c r="AA4729">
        <v>0</v>
      </c>
      <c r="AB4729">
        <v>0</v>
      </c>
      <c r="AC4729">
        <v>0</v>
      </c>
    </row>
    <row r="4730" spans="1:32">
      <c r="A4730" t="s">
        <v>15180</v>
      </c>
      <c r="B4730" t="s">
        <v>19</v>
      </c>
      <c r="C4730">
        <v>0</v>
      </c>
      <c r="D4730">
        <v>0</v>
      </c>
      <c r="E4730">
        <v>0</v>
      </c>
      <c r="F4730">
        <v>0</v>
      </c>
      <c r="G4730">
        <v>0</v>
      </c>
      <c r="H4730">
        <v>0</v>
      </c>
      <c r="I4730">
        <v>0</v>
      </c>
      <c r="J4730">
        <v>0</v>
      </c>
      <c r="K4730">
        <v>0</v>
      </c>
      <c r="L4730">
        <v>0</v>
      </c>
      <c r="M4730">
        <v>0</v>
      </c>
      <c r="N4730">
        <v>0</v>
      </c>
      <c r="O4730">
        <v>0</v>
      </c>
      <c r="P4730">
        <v>0</v>
      </c>
      <c r="Q4730">
        <v>0</v>
      </c>
      <c r="R4730">
        <v>0</v>
      </c>
      <c r="S4730">
        <v>0</v>
      </c>
      <c r="T4730">
        <v>0</v>
      </c>
      <c r="U4730">
        <v>0</v>
      </c>
      <c r="V4730">
        <v>0</v>
      </c>
      <c r="W4730">
        <v>0</v>
      </c>
      <c r="X4730">
        <v>0</v>
      </c>
      <c r="Y4730">
        <v>0</v>
      </c>
      <c r="Z4730">
        <v>0</v>
      </c>
      <c r="AA4730">
        <v>0</v>
      </c>
      <c r="AB4730">
        <v>0</v>
      </c>
      <c r="AC4730">
        <v>0</v>
      </c>
      <c r="AD4730" s="2"/>
      <c r="AE4730" s="2"/>
      <c r="AF4730" s="2"/>
    </row>
    <row r="4731" spans="1:32">
      <c r="A4731" t="s">
        <v>15181</v>
      </c>
      <c r="B4731" t="s">
        <v>19</v>
      </c>
      <c r="C4731">
        <v>0</v>
      </c>
      <c r="D4731">
        <v>0</v>
      </c>
      <c r="E4731">
        <v>0</v>
      </c>
      <c r="F4731">
        <v>0</v>
      </c>
      <c r="G4731">
        <v>0</v>
      </c>
      <c r="H4731">
        <v>0</v>
      </c>
      <c r="I4731">
        <v>0</v>
      </c>
      <c r="J4731">
        <v>0</v>
      </c>
      <c r="K4731">
        <v>0</v>
      </c>
      <c r="L4731">
        <v>0</v>
      </c>
      <c r="M4731">
        <v>0</v>
      </c>
      <c r="N4731">
        <v>0</v>
      </c>
      <c r="O4731">
        <v>0</v>
      </c>
      <c r="P4731">
        <v>0</v>
      </c>
      <c r="Q4731">
        <v>0</v>
      </c>
      <c r="R4731">
        <v>0</v>
      </c>
      <c r="S4731">
        <v>0</v>
      </c>
      <c r="T4731">
        <v>0</v>
      </c>
      <c r="U4731">
        <v>0</v>
      </c>
      <c r="V4731">
        <v>0</v>
      </c>
      <c r="W4731">
        <v>0</v>
      </c>
      <c r="X4731">
        <v>0</v>
      </c>
      <c r="Y4731">
        <v>0</v>
      </c>
      <c r="Z4731">
        <v>0</v>
      </c>
      <c r="AA4731">
        <v>0</v>
      </c>
      <c r="AB4731">
        <v>0</v>
      </c>
      <c r="AC4731">
        <v>0</v>
      </c>
      <c r="AD4731" s="2"/>
      <c r="AE4731" s="2"/>
      <c r="AF4731" s="2"/>
    </row>
    <row r="4732" spans="1:32">
      <c r="A4732" t="s">
        <v>15182</v>
      </c>
      <c r="B4732" t="s">
        <v>19</v>
      </c>
      <c r="C4732">
        <v>0</v>
      </c>
      <c r="D4732">
        <v>0</v>
      </c>
      <c r="E4732">
        <v>0</v>
      </c>
      <c r="F4732">
        <v>0</v>
      </c>
      <c r="G4732">
        <v>0</v>
      </c>
      <c r="H4732">
        <v>0</v>
      </c>
      <c r="I4732">
        <v>0</v>
      </c>
      <c r="J4732">
        <v>0</v>
      </c>
      <c r="K4732">
        <v>0</v>
      </c>
      <c r="L4732">
        <v>0</v>
      </c>
      <c r="M4732">
        <v>0</v>
      </c>
      <c r="N4732">
        <v>0</v>
      </c>
      <c r="O4732">
        <v>0</v>
      </c>
      <c r="P4732">
        <v>0</v>
      </c>
      <c r="Q4732">
        <v>0</v>
      </c>
      <c r="R4732">
        <v>0</v>
      </c>
      <c r="S4732">
        <v>0</v>
      </c>
      <c r="T4732">
        <v>0</v>
      </c>
      <c r="U4732">
        <v>0</v>
      </c>
      <c r="V4732">
        <v>0</v>
      </c>
      <c r="W4732">
        <v>0</v>
      </c>
      <c r="X4732">
        <v>0</v>
      </c>
      <c r="Y4732">
        <v>0</v>
      </c>
      <c r="Z4732">
        <v>0</v>
      </c>
      <c r="AA4732">
        <v>0</v>
      </c>
      <c r="AB4732">
        <v>0</v>
      </c>
      <c r="AC4732">
        <v>0</v>
      </c>
      <c r="AD4732" s="2"/>
      <c r="AE4732" s="2"/>
      <c r="AF4732" s="2"/>
    </row>
    <row r="4733" spans="1:32">
      <c r="A4733" t="s">
        <v>15183</v>
      </c>
      <c r="B4733" t="s">
        <v>19</v>
      </c>
      <c r="C4733">
        <v>0</v>
      </c>
      <c r="D4733">
        <v>0</v>
      </c>
      <c r="E4733">
        <v>0</v>
      </c>
      <c r="F4733">
        <v>0</v>
      </c>
      <c r="G4733">
        <v>0</v>
      </c>
      <c r="H4733">
        <v>0</v>
      </c>
      <c r="I4733">
        <v>0</v>
      </c>
      <c r="J4733">
        <v>0</v>
      </c>
      <c r="K4733">
        <v>0</v>
      </c>
      <c r="L4733">
        <v>0</v>
      </c>
      <c r="M4733">
        <v>0</v>
      </c>
      <c r="N4733">
        <v>0</v>
      </c>
      <c r="O4733">
        <v>0</v>
      </c>
      <c r="P4733">
        <v>0</v>
      </c>
      <c r="Q4733">
        <v>0</v>
      </c>
      <c r="R4733">
        <v>0</v>
      </c>
      <c r="S4733">
        <v>0</v>
      </c>
      <c r="T4733">
        <v>0</v>
      </c>
      <c r="U4733">
        <v>0</v>
      </c>
      <c r="V4733">
        <v>0</v>
      </c>
      <c r="W4733">
        <v>0</v>
      </c>
      <c r="X4733">
        <v>0</v>
      </c>
      <c r="Y4733">
        <v>0</v>
      </c>
      <c r="Z4733">
        <v>0</v>
      </c>
      <c r="AA4733">
        <v>0</v>
      </c>
      <c r="AB4733">
        <v>0</v>
      </c>
      <c r="AC4733">
        <v>0</v>
      </c>
      <c r="AD4733" s="2"/>
      <c r="AE4733" s="2"/>
      <c r="AF4733" s="2"/>
    </row>
    <row r="4734" spans="1:32">
      <c r="A4734" t="s">
        <v>15184</v>
      </c>
      <c r="B4734" t="s">
        <v>19</v>
      </c>
      <c r="C4734">
        <v>0</v>
      </c>
      <c r="D4734">
        <v>0</v>
      </c>
      <c r="E4734">
        <v>0</v>
      </c>
      <c r="F4734">
        <v>0</v>
      </c>
      <c r="G4734">
        <v>0</v>
      </c>
      <c r="H4734">
        <v>0</v>
      </c>
      <c r="I4734">
        <v>0</v>
      </c>
      <c r="J4734">
        <v>0</v>
      </c>
      <c r="K4734">
        <v>0</v>
      </c>
      <c r="L4734">
        <v>0</v>
      </c>
      <c r="M4734">
        <v>0</v>
      </c>
      <c r="N4734">
        <v>0</v>
      </c>
      <c r="O4734">
        <v>0</v>
      </c>
      <c r="P4734">
        <v>0</v>
      </c>
      <c r="Q4734">
        <v>0</v>
      </c>
      <c r="R4734">
        <v>0</v>
      </c>
      <c r="S4734">
        <v>0</v>
      </c>
      <c r="T4734">
        <v>0</v>
      </c>
      <c r="U4734">
        <v>0</v>
      </c>
      <c r="V4734">
        <v>0</v>
      </c>
      <c r="W4734">
        <v>0</v>
      </c>
      <c r="X4734">
        <v>0</v>
      </c>
      <c r="Y4734">
        <v>0</v>
      </c>
      <c r="Z4734">
        <v>0</v>
      </c>
      <c r="AA4734">
        <v>0</v>
      </c>
      <c r="AB4734">
        <v>0</v>
      </c>
      <c r="AC4734">
        <v>0</v>
      </c>
      <c r="AD4734" s="2"/>
      <c r="AE4734" s="2"/>
      <c r="AF4734" s="2"/>
    </row>
    <row r="4735" spans="1:32">
      <c r="A4735" t="s">
        <v>15185</v>
      </c>
      <c r="B4735" t="s">
        <v>19</v>
      </c>
      <c r="C4735">
        <v>0</v>
      </c>
      <c r="D4735">
        <v>0</v>
      </c>
      <c r="E4735">
        <v>0</v>
      </c>
      <c r="F4735">
        <v>0</v>
      </c>
      <c r="G4735">
        <v>0</v>
      </c>
      <c r="H4735">
        <v>0</v>
      </c>
      <c r="I4735">
        <v>0</v>
      </c>
      <c r="J4735">
        <v>0</v>
      </c>
      <c r="K4735">
        <v>0</v>
      </c>
      <c r="L4735">
        <v>0</v>
      </c>
      <c r="M4735">
        <v>0</v>
      </c>
      <c r="N4735">
        <v>0</v>
      </c>
      <c r="O4735">
        <v>0</v>
      </c>
      <c r="P4735">
        <v>0</v>
      </c>
      <c r="Q4735">
        <v>0</v>
      </c>
      <c r="R4735">
        <v>0</v>
      </c>
      <c r="S4735">
        <v>0</v>
      </c>
      <c r="T4735">
        <v>0</v>
      </c>
      <c r="U4735">
        <v>0</v>
      </c>
      <c r="V4735">
        <v>0</v>
      </c>
      <c r="W4735">
        <v>0</v>
      </c>
      <c r="X4735">
        <v>0</v>
      </c>
      <c r="Y4735">
        <v>0</v>
      </c>
      <c r="Z4735">
        <v>0</v>
      </c>
      <c r="AA4735">
        <v>0</v>
      </c>
      <c r="AB4735">
        <v>0</v>
      </c>
      <c r="AC4735">
        <v>0</v>
      </c>
      <c r="AD4735" s="2"/>
      <c r="AE4735" s="2"/>
      <c r="AF4735" s="2"/>
    </row>
    <row r="4736" spans="1:32">
      <c r="A4736" t="s">
        <v>15186</v>
      </c>
      <c r="B4736" t="s">
        <v>19</v>
      </c>
      <c r="C4736">
        <v>0</v>
      </c>
      <c r="D4736">
        <v>0</v>
      </c>
      <c r="E4736">
        <v>0</v>
      </c>
      <c r="F4736">
        <v>0</v>
      </c>
      <c r="G4736">
        <v>0</v>
      </c>
      <c r="H4736">
        <v>0</v>
      </c>
      <c r="I4736">
        <v>0</v>
      </c>
      <c r="J4736">
        <v>0</v>
      </c>
      <c r="K4736">
        <v>0</v>
      </c>
      <c r="L4736">
        <v>0</v>
      </c>
      <c r="M4736">
        <v>0</v>
      </c>
      <c r="N4736">
        <v>0</v>
      </c>
      <c r="O4736">
        <v>0</v>
      </c>
      <c r="P4736">
        <v>0</v>
      </c>
      <c r="Q4736">
        <v>0</v>
      </c>
      <c r="R4736">
        <v>0</v>
      </c>
      <c r="S4736">
        <v>0</v>
      </c>
      <c r="T4736">
        <v>0</v>
      </c>
      <c r="U4736">
        <v>0</v>
      </c>
      <c r="V4736">
        <v>0</v>
      </c>
      <c r="W4736">
        <v>0</v>
      </c>
      <c r="X4736">
        <v>0</v>
      </c>
      <c r="Y4736">
        <v>0</v>
      </c>
      <c r="Z4736">
        <v>0</v>
      </c>
      <c r="AA4736">
        <v>0</v>
      </c>
      <c r="AB4736">
        <v>0</v>
      </c>
      <c r="AC4736">
        <v>0</v>
      </c>
      <c r="AD4736" s="2"/>
      <c r="AE4736" s="2"/>
      <c r="AF4736" s="2"/>
    </row>
    <row r="4737" spans="1:32">
      <c r="A4737" t="s">
        <v>15187</v>
      </c>
      <c r="B4737" t="s">
        <v>19</v>
      </c>
      <c r="C4737">
        <v>0</v>
      </c>
      <c r="D4737">
        <v>0</v>
      </c>
      <c r="E4737">
        <v>0</v>
      </c>
      <c r="F4737">
        <v>0</v>
      </c>
      <c r="G4737">
        <v>0</v>
      </c>
      <c r="H4737">
        <v>0</v>
      </c>
      <c r="I4737">
        <v>0</v>
      </c>
      <c r="J4737">
        <v>0</v>
      </c>
      <c r="K4737">
        <v>0</v>
      </c>
      <c r="L4737">
        <v>0</v>
      </c>
      <c r="M4737">
        <v>0</v>
      </c>
      <c r="N4737">
        <v>0</v>
      </c>
      <c r="O4737">
        <v>0</v>
      </c>
      <c r="P4737">
        <v>0</v>
      </c>
      <c r="Q4737">
        <v>0</v>
      </c>
      <c r="R4737">
        <v>0</v>
      </c>
      <c r="S4737">
        <v>0</v>
      </c>
      <c r="T4737">
        <v>0</v>
      </c>
      <c r="U4737">
        <v>0</v>
      </c>
      <c r="V4737">
        <v>0</v>
      </c>
      <c r="W4737">
        <v>0</v>
      </c>
      <c r="X4737">
        <v>0</v>
      </c>
      <c r="Y4737">
        <v>0</v>
      </c>
      <c r="Z4737">
        <v>0</v>
      </c>
      <c r="AA4737">
        <v>0</v>
      </c>
      <c r="AB4737">
        <v>0</v>
      </c>
      <c r="AC4737">
        <v>0</v>
      </c>
      <c r="AD4737" s="2"/>
      <c r="AE4737" s="2"/>
      <c r="AF4737" s="2"/>
    </row>
    <row r="4738" spans="1:32">
      <c r="A4738" t="s">
        <v>15188</v>
      </c>
      <c r="B4738" t="s">
        <v>19</v>
      </c>
      <c r="C4738">
        <v>0</v>
      </c>
      <c r="D4738">
        <v>0</v>
      </c>
      <c r="E4738">
        <v>0</v>
      </c>
      <c r="F4738">
        <v>0</v>
      </c>
      <c r="G4738">
        <v>0</v>
      </c>
      <c r="H4738">
        <v>0</v>
      </c>
      <c r="I4738">
        <v>0</v>
      </c>
      <c r="J4738">
        <v>0</v>
      </c>
      <c r="K4738">
        <v>0</v>
      </c>
      <c r="L4738">
        <v>0</v>
      </c>
      <c r="M4738">
        <v>0</v>
      </c>
      <c r="N4738">
        <v>0</v>
      </c>
      <c r="O4738">
        <v>0</v>
      </c>
      <c r="P4738">
        <v>0</v>
      </c>
      <c r="Q4738">
        <v>0</v>
      </c>
      <c r="R4738">
        <v>0</v>
      </c>
      <c r="S4738">
        <v>0</v>
      </c>
      <c r="T4738">
        <v>0</v>
      </c>
      <c r="U4738">
        <v>0</v>
      </c>
      <c r="V4738">
        <v>0</v>
      </c>
      <c r="W4738">
        <v>0</v>
      </c>
      <c r="X4738">
        <v>0</v>
      </c>
      <c r="Y4738">
        <v>0</v>
      </c>
      <c r="Z4738">
        <v>0</v>
      </c>
      <c r="AA4738">
        <v>0</v>
      </c>
      <c r="AB4738">
        <v>0</v>
      </c>
      <c r="AC4738">
        <v>0</v>
      </c>
      <c r="AD4738" s="2"/>
      <c r="AE4738" s="2"/>
      <c r="AF4738" s="2"/>
    </row>
    <row r="4739" spans="1:32">
      <c r="A4739" t="s">
        <v>15189</v>
      </c>
      <c r="B4739" t="s">
        <v>19</v>
      </c>
      <c r="C4739">
        <v>0</v>
      </c>
      <c r="D4739">
        <v>0</v>
      </c>
      <c r="E4739">
        <v>0</v>
      </c>
      <c r="F4739">
        <v>0</v>
      </c>
      <c r="G4739">
        <v>0</v>
      </c>
      <c r="H4739">
        <v>0</v>
      </c>
      <c r="I4739">
        <v>0</v>
      </c>
      <c r="J4739">
        <v>0</v>
      </c>
      <c r="K4739">
        <v>0</v>
      </c>
      <c r="L4739">
        <v>0</v>
      </c>
      <c r="M4739">
        <v>0</v>
      </c>
      <c r="N4739">
        <v>0</v>
      </c>
      <c r="O4739">
        <v>0</v>
      </c>
      <c r="P4739">
        <v>0</v>
      </c>
      <c r="Q4739">
        <v>0</v>
      </c>
      <c r="R4739">
        <v>0</v>
      </c>
      <c r="S4739">
        <v>0</v>
      </c>
      <c r="T4739">
        <v>0</v>
      </c>
      <c r="U4739">
        <v>0</v>
      </c>
      <c r="V4739">
        <v>0</v>
      </c>
      <c r="W4739">
        <v>0</v>
      </c>
      <c r="X4739">
        <v>0</v>
      </c>
      <c r="Y4739">
        <v>0</v>
      </c>
      <c r="Z4739">
        <v>0</v>
      </c>
      <c r="AA4739">
        <v>0</v>
      </c>
      <c r="AB4739">
        <v>0</v>
      </c>
      <c r="AC4739">
        <v>0</v>
      </c>
      <c r="AD4739" s="2"/>
      <c r="AE4739" s="2"/>
      <c r="AF4739" s="2"/>
    </row>
    <row r="4740" spans="1:32">
      <c r="A4740" t="s">
        <v>15190</v>
      </c>
      <c r="B4740" t="s">
        <v>19</v>
      </c>
      <c r="C4740">
        <v>0</v>
      </c>
      <c r="D4740">
        <v>0</v>
      </c>
      <c r="E4740">
        <v>0</v>
      </c>
      <c r="F4740">
        <v>0</v>
      </c>
      <c r="G4740">
        <v>0</v>
      </c>
      <c r="H4740">
        <v>0</v>
      </c>
      <c r="I4740">
        <v>0</v>
      </c>
      <c r="J4740">
        <v>0</v>
      </c>
      <c r="K4740">
        <v>0</v>
      </c>
      <c r="L4740">
        <v>0</v>
      </c>
      <c r="M4740">
        <v>0</v>
      </c>
      <c r="N4740">
        <v>0</v>
      </c>
      <c r="O4740">
        <v>0</v>
      </c>
      <c r="P4740">
        <v>0</v>
      </c>
      <c r="Q4740">
        <v>0</v>
      </c>
      <c r="R4740">
        <v>0</v>
      </c>
      <c r="S4740">
        <v>0</v>
      </c>
      <c r="T4740">
        <v>0</v>
      </c>
      <c r="U4740">
        <v>0</v>
      </c>
      <c r="V4740">
        <v>0</v>
      </c>
      <c r="W4740">
        <v>0</v>
      </c>
      <c r="X4740">
        <v>0</v>
      </c>
      <c r="Y4740">
        <v>0</v>
      </c>
      <c r="Z4740">
        <v>0</v>
      </c>
      <c r="AA4740">
        <v>0</v>
      </c>
      <c r="AB4740">
        <v>0</v>
      </c>
      <c r="AC4740">
        <v>0</v>
      </c>
      <c r="AD4740" s="2"/>
      <c r="AE4740" s="2"/>
      <c r="AF4740" s="2"/>
    </row>
    <row r="4741" spans="1:32">
      <c r="A4741" t="s">
        <v>15191</v>
      </c>
      <c r="B4741" t="s">
        <v>19</v>
      </c>
      <c r="C4741">
        <v>0</v>
      </c>
      <c r="D4741">
        <v>0</v>
      </c>
      <c r="E4741">
        <v>0</v>
      </c>
      <c r="F4741">
        <v>0</v>
      </c>
      <c r="G4741">
        <v>0</v>
      </c>
      <c r="H4741">
        <v>0</v>
      </c>
      <c r="I4741">
        <v>0</v>
      </c>
      <c r="J4741">
        <v>0</v>
      </c>
      <c r="K4741">
        <v>0</v>
      </c>
      <c r="L4741">
        <v>0</v>
      </c>
      <c r="M4741">
        <v>0</v>
      </c>
      <c r="N4741">
        <v>0</v>
      </c>
      <c r="O4741">
        <v>0</v>
      </c>
      <c r="P4741">
        <v>0</v>
      </c>
      <c r="Q4741">
        <v>0</v>
      </c>
      <c r="R4741">
        <v>0</v>
      </c>
      <c r="S4741">
        <v>0</v>
      </c>
      <c r="T4741">
        <v>0</v>
      </c>
      <c r="U4741">
        <v>0</v>
      </c>
      <c r="V4741">
        <v>0</v>
      </c>
      <c r="W4741">
        <v>0</v>
      </c>
      <c r="X4741">
        <v>0</v>
      </c>
      <c r="Y4741">
        <v>0</v>
      </c>
      <c r="Z4741">
        <v>0</v>
      </c>
      <c r="AA4741">
        <v>0</v>
      </c>
      <c r="AB4741">
        <v>0</v>
      </c>
      <c r="AC4741">
        <v>0</v>
      </c>
    </row>
    <row r="4742" spans="1:32">
      <c r="A4742" t="s">
        <v>15192</v>
      </c>
      <c r="B4742" t="s">
        <v>19</v>
      </c>
      <c r="C4742">
        <v>0</v>
      </c>
      <c r="D4742">
        <v>0</v>
      </c>
      <c r="E4742">
        <v>0</v>
      </c>
      <c r="F4742">
        <v>0</v>
      </c>
      <c r="G4742">
        <v>0</v>
      </c>
      <c r="H4742">
        <v>0</v>
      </c>
      <c r="I4742">
        <v>0</v>
      </c>
      <c r="J4742">
        <v>0</v>
      </c>
      <c r="K4742">
        <v>0</v>
      </c>
      <c r="L4742">
        <v>0</v>
      </c>
      <c r="M4742">
        <v>0</v>
      </c>
      <c r="N4742">
        <v>0</v>
      </c>
      <c r="O4742">
        <v>0</v>
      </c>
      <c r="P4742">
        <v>0</v>
      </c>
      <c r="Q4742">
        <v>0</v>
      </c>
      <c r="R4742">
        <v>0</v>
      </c>
      <c r="S4742">
        <v>0</v>
      </c>
      <c r="T4742">
        <v>0</v>
      </c>
      <c r="U4742">
        <v>0</v>
      </c>
      <c r="V4742">
        <v>0</v>
      </c>
      <c r="W4742">
        <v>0</v>
      </c>
      <c r="X4742">
        <v>0</v>
      </c>
      <c r="Y4742">
        <v>0</v>
      </c>
      <c r="Z4742">
        <v>0</v>
      </c>
      <c r="AA4742">
        <v>0</v>
      </c>
      <c r="AB4742">
        <v>0</v>
      </c>
      <c r="AC4742">
        <v>0</v>
      </c>
    </row>
    <row r="4743" spans="1:32">
      <c r="A4743" t="s">
        <v>15193</v>
      </c>
      <c r="B4743" t="s">
        <v>19</v>
      </c>
      <c r="C4743">
        <v>0</v>
      </c>
      <c r="D4743">
        <v>0</v>
      </c>
      <c r="E4743">
        <v>0</v>
      </c>
      <c r="F4743">
        <v>0</v>
      </c>
      <c r="G4743">
        <v>0</v>
      </c>
      <c r="H4743">
        <v>0</v>
      </c>
      <c r="I4743">
        <v>0</v>
      </c>
      <c r="J4743">
        <v>0</v>
      </c>
      <c r="K4743">
        <v>0</v>
      </c>
      <c r="L4743">
        <v>0</v>
      </c>
      <c r="M4743">
        <v>0</v>
      </c>
      <c r="N4743">
        <v>0</v>
      </c>
      <c r="O4743">
        <v>0</v>
      </c>
      <c r="P4743">
        <v>0</v>
      </c>
      <c r="Q4743">
        <v>0</v>
      </c>
      <c r="R4743">
        <v>0</v>
      </c>
      <c r="S4743">
        <v>0</v>
      </c>
      <c r="T4743">
        <v>0</v>
      </c>
      <c r="U4743">
        <v>0</v>
      </c>
      <c r="V4743">
        <v>0</v>
      </c>
      <c r="W4743">
        <v>0</v>
      </c>
      <c r="X4743">
        <v>0</v>
      </c>
      <c r="Y4743">
        <v>0</v>
      </c>
      <c r="Z4743">
        <v>0</v>
      </c>
      <c r="AA4743">
        <v>0</v>
      </c>
      <c r="AB4743">
        <v>0</v>
      </c>
      <c r="AC4743">
        <v>0</v>
      </c>
    </row>
    <row r="4744" spans="1:32">
      <c r="A4744" t="s">
        <v>15194</v>
      </c>
      <c r="B4744" t="s">
        <v>19</v>
      </c>
      <c r="C4744">
        <v>0</v>
      </c>
      <c r="D4744">
        <v>0</v>
      </c>
      <c r="E4744">
        <v>0</v>
      </c>
      <c r="F4744">
        <v>0</v>
      </c>
      <c r="G4744">
        <v>0</v>
      </c>
      <c r="H4744">
        <v>0</v>
      </c>
      <c r="I4744">
        <v>0</v>
      </c>
      <c r="J4744">
        <v>0</v>
      </c>
      <c r="K4744">
        <v>0</v>
      </c>
      <c r="L4744">
        <v>0</v>
      </c>
      <c r="M4744">
        <v>0</v>
      </c>
      <c r="N4744">
        <v>0</v>
      </c>
      <c r="O4744">
        <v>0</v>
      </c>
      <c r="P4744">
        <v>0</v>
      </c>
      <c r="Q4744">
        <v>0</v>
      </c>
      <c r="R4744">
        <v>0</v>
      </c>
      <c r="S4744">
        <v>0</v>
      </c>
      <c r="T4744">
        <v>0</v>
      </c>
      <c r="U4744">
        <v>0</v>
      </c>
      <c r="V4744">
        <v>0</v>
      </c>
      <c r="W4744">
        <v>0</v>
      </c>
      <c r="X4744">
        <v>0</v>
      </c>
      <c r="Y4744">
        <v>0</v>
      </c>
      <c r="Z4744">
        <v>0</v>
      </c>
      <c r="AA4744">
        <v>0</v>
      </c>
      <c r="AB4744">
        <v>0</v>
      </c>
      <c r="AC4744">
        <v>0</v>
      </c>
    </row>
    <row r="4745" spans="1:32">
      <c r="A4745" t="s">
        <v>15195</v>
      </c>
      <c r="B4745" t="s">
        <v>19</v>
      </c>
      <c r="C4745">
        <v>0</v>
      </c>
      <c r="D4745">
        <v>0</v>
      </c>
      <c r="E4745">
        <v>0</v>
      </c>
      <c r="F4745">
        <v>0</v>
      </c>
      <c r="G4745">
        <v>0</v>
      </c>
      <c r="H4745">
        <v>0</v>
      </c>
      <c r="I4745">
        <v>0</v>
      </c>
      <c r="J4745">
        <v>0</v>
      </c>
      <c r="K4745">
        <v>0</v>
      </c>
      <c r="L4745">
        <v>0</v>
      </c>
      <c r="M4745">
        <v>0</v>
      </c>
      <c r="N4745">
        <v>0</v>
      </c>
      <c r="O4745">
        <v>0</v>
      </c>
      <c r="P4745">
        <v>0</v>
      </c>
      <c r="Q4745">
        <v>0</v>
      </c>
      <c r="R4745">
        <v>0</v>
      </c>
      <c r="S4745">
        <v>0</v>
      </c>
      <c r="T4745">
        <v>0</v>
      </c>
      <c r="U4745">
        <v>0</v>
      </c>
      <c r="V4745">
        <v>0</v>
      </c>
      <c r="W4745">
        <v>0</v>
      </c>
      <c r="X4745">
        <v>0</v>
      </c>
      <c r="Y4745">
        <v>0</v>
      </c>
      <c r="Z4745">
        <v>0</v>
      </c>
      <c r="AA4745">
        <v>0</v>
      </c>
      <c r="AB4745">
        <v>0</v>
      </c>
      <c r="AC4745">
        <v>0</v>
      </c>
    </row>
    <row r="4746" spans="1:32">
      <c r="A4746" t="s">
        <v>15196</v>
      </c>
      <c r="B4746" t="s">
        <v>19</v>
      </c>
      <c r="C4746">
        <v>0</v>
      </c>
      <c r="D4746">
        <v>0</v>
      </c>
      <c r="E4746">
        <v>0</v>
      </c>
      <c r="F4746">
        <v>0</v>
      </c>
      <c r="G4746">
        <v>0</v>
      </c>
      <c r="H4746">
        <v>0</v>
      </c>
      <c r="I4746">
        <v>0</v>
      </c>
      <c r="J4746">
        <v>0</v>
      </c>
      <c r="K4746">
        <v>0</v>
      </c>
      <c r="L4746">
        <v>0</v>
      </c>
      <c r="M4746">
        <v>0</v>
      </c>
      <c r="N4746">
        <v>0</v>
      </c>
      <c r="O4746">
        <v>0</v>
      </c>
      <c r="P4746">
        <v>0</v>
      </c>
      <c r="Q4746">
        <v>0</v>
      </c>
      <c r="R4746">
        <v>0</v>
      </c>
      <c r="S4746">
        <v>0</v>
      </c>
      <c r="T4746">
        <v>0</v>
      </c>
      <c r="U4746">
        <v>0</v>
      </c>
      <c r="V4746">
        <v>0</v>
      </c>
      <c r="W4746">
        <v>0</v>
      </c>
      <c r="X4746">
        <v>0</v>
      </c>
      <c r="Y4746">
        <v>0</v>
      </c>
      <c r="Z4746">
        <v>0</v>
      </c>
      <c r="AA4746">
        <v>0</v>
      </c>
      <c r="AB4746">
        <v>0</v>
      </c>
      <c r="AC4746">
        <v>0</v>
      </c>
    </row>
    <row r="4747" spans="1:32">
      <c r="A4747" t="s">
        <v>15197</v>
      </c>
      <c r="B4747" t="s">
        <v>19</v>
      </c>
      <c r="C4747">
        <v>0</v>
      </c>
      <c r="D4747">
        <v>0</v>
      </c>
      <c r="E4747">
        <v>0</v>
      </c>
      <c r="F4747">
        <v>0</v>
      </c>
      <c r="G4747">
        <v>0</v>
      </c>
      <c r="H4747">
        <v>0</v>
      </c>
      <c r="I4747">
        <v>0</v>
      </c>
      <c r="J4747">
        <v>0</v>
      </c>
      <c r="K4747">
        <v>0</v>
      </c>
      <c r="L4747">
        <v>0</v>
      </c>
      <c r="M4747">
        <v>0</v>
      </c>
      <c r="N4747">
        <v>0</v>
      </c>
      <c r="O4747">
        <v>0</v>
      </c>
      <c r="P4747">
        <v>0</v>
      </c>
      <c r="Q4747">
        <v>0</v>
      </c>
      <c r="R4747">
        <v>0</v>
      </c>
      <c r="S4747">
        <v>0</v>
      </c>
      <c r="T4747">
        <v>0</v>
      </c>
      <c r="U4747">
        <v>0</v>
      </c>
      <c r="V4747">
        <v>0</v>
      </c>
      <c r="W4747">
        <v>0</v>
      </c>
      <c r="X4747">
        <v>0</v>
      </c>
      <c r="Y4747">
        <v>0</v>
      </c>
      <c r="Z4747">
        <v>0</v>
      </c>
      <c r="AA4747">
        <v>0</v>
      </c>
      <c r="AB4747">
        <v>0</v>
      </c>
      <c r="AC4747">
        <v>0</v>
      </c>
    </row>
    <row r="4748" spans="1:32">
      <c r="A4748" t="s">
        <v>15198</v>
      </c>
      <c r="B4748" t="s">
        <v>19</v>
      </c>
      <c r="C4748">
        <v>0</v>
      </c>
      <c r="D4748">
        <v>0</v>
      </c>
      <c r="E4748">
        <v>0</v>
      </c>
      <c r="F4748">
        <v>0</v>
      </c>
      <c r="G4748">
        <v>0</v>
      </c>
      <c r="H4748">
        <v>0</v>
      </c>
      <c r="I4748">
        <v>0</v>
      </c>
      <c r="J4748">
        <v>0</v>
      </c>
      <c r="K4748">
        <v>0</v>
      </c>
      <c r="L4748">
        <v>0</v>
      </c>
      <c r="M4748">
        <v>0</v>
      </c>
      <c r="N4748">
        <v>0</v>
      </c>
      <c r="O4748">
        <v>0</v>
      </c>
      <c r="P4748">
        <v>0</v>
      </c>
      <c r="Q4748">
        <v>0</v>
      </c>
      <c r="R4748">
        <v>0</v>
      </c>
      <c r="S4748">
        <v>0</v>
      </c>
      <c r="T4748">
        <v>0</v>
      </c>
      <c r="U4748">
        <v>0</v>
      </c>
      <c r="V4748">
        <v>0</v>
      </c>
      <c r="W4748">
        <v>0</v>
      </c>
      <c r="X4748">
        <v>0</v>
      </c>
      <c r="Y4748">
        <v>0</v>
      </c>
      <c r="Z4748">
        <v>0</v>
      </c>
      <c r="AA4748">
        <v>0</v>
      </c>
      <c r="AB4748">
        <v>0</v>
      </c>
      <c r="AC4748">
        <v>0</v>
      </c>
    </row>
    <row r="4749" spans="1:32">
      <c r="A4749" t="s">
        <v>15199</v>
      </c>
      <c r="B4749" t="s">
        <v>19</v>
      </c>
      <c r="C4749">
        <v>0</v>
      </c>
      <c r="D4749">
        <v>0</v>
      </c>
      <c r="E4749">
        <v>0</v>
      </c>
      <c r="F4749">
        <v>0</v>
      </c>
      <c r="G4749">
        <v>0</v>
      </c>
      <c r="H4749">
        <v>0</v>
      </c>
      <c r="I4749">
        <v>0</v>
      </c>
      <c r="J4749">
        <v>0</v>
      </c>
      <c r="K4749">
        <v>0</v>
      </c>
      <c r="L4749">
        <v>0</v>
      </c>
      <c r="M4749">
        <v>0</v>
      </c>
      <c r="N4749">
        <v>0</v>
      </c>
      <c r="O4749">
        <v>0</v>
      </c>
      <c r="P4749">
        <v>0</v>
      </c>
      <c r="Q4749">
        <v>0</v>
      </c>
      <c r="R4749">
        <v>0</v>
      </c>
      <c r="S4749">
        <v>0</v>
      </c>
      <c r="T4749">
        <v>0</v>
      </c>
      <c r="U4749">
        <v>0</v>
      </c>
      <c r="V4749">
        <v>0</v>
      </c>
      <c r="W4749">
        <v>0</v>
      </c>
      <c r="X4749">
        <v>0</v>
      </c>
      <c r="Y4749">
        <v>0</v>
      </c>
      <c r="Z4749">
        <v>0</v>
      </c>
      <c r="AA4749">
        <v>0</v>
      </c>
      <c r="AB4749">
        <v>0</v>
      </c>
      <c r="AC4749">
        <v>0</v>
      </c>
    </row>
    <row r="4750" spans="1:32">
      <c r="A4750" t="s">
        <v>15200</v>
      </c>
      <c r="B4750" t="s">
        <v>19</v>
      </c>
      <c r="C4750">
        <v>0</v>
      </c>
      <c r="D4750">
        <v>0</v>
      </c>
      <c r="E4750">
        <v>0</v>
      </c>
      <c r="F4750">
        <v>0</v>
      </c>
      <c r="G4750">
        <v>0</v>
      </c>
      <c r="H4750">
        <v>0</v>
      </c>
      <c r="I4750">
        <v>0</v>
      </c>
      <c r="J4750">
        <v>0</v>
      </c>
      <c r="K4750">
        <v>0</v>
      </c>
      <c r="L4750">
        <v>0</v>
      </c>
      <c r="M4750">
        <v>0</v>
      </c>
      <c r="N4750">
        <v>0</v>
      </c>
      <c r="O4750">
        <v>0</v>
      </c>
      <c r="P4750">
        <v>0</v>
      </c>
      <c r="Q4750">
        <v>0</v>
      </c>
      <c r="R4750">
        <v>0</v>
      </c>
      <c r="S4750">
        <v>0</v>
      </c>
      <c r="T4750">
        <v>0</v>
      </c>
      <c r="U4750">
        <v>0</v>
      </c>
      <c r="V4750">
        <v>0</v>
      </c>
      <c r="W4750">
        <v>0</v>
      </c>
      <c r="X4750">
        <v>0</v>
      </c>
      <c r="Y4750">
        <v>0</v>
      </c>
      <c r="Z4750">
        <v>0</v>
      </c>
      <c r="AA4750">
        <v>0</v>
      </c>
      <c r="AB4750">
        <v>0</v>
      </c>
      <c r="AC4750">
        <v>0</v>
      </c>
    </row>
    <row r="4751" spans="1:32">
      <c r="A4751" t="s">
        <v>15201</v>
      </c>
      <c r="B4751" t="s">
        <v>19</v>
      </c>
      <c r="C4751">
        <v>0</v>
      </c>
      <c r="D4751">
        <v>0</v>
      </c>
      <c r="E4751">
        <v>0</v>
      </c>
      <c r="F4751">
        <v>0</v>
      </c>
      <c r="G4751">
        <v>0</v>
      </c>
      <c r="H4751">
        <v>0</v>
      </c>
      <c r="I4751">
        <v>0</v>
      </c>
      <c r="J4751">
        <v>0</v>
      </c>
      <c r="K4751">
        <v>0</v>
      </c>
      <c r="L4751">
        <v>0</v>
      </c>
      <c r="M4751">
        <v>0</v>
      </c>
      <c r="N4751">
        <v>0</v>
      </c>
      <c r="O4751">
        <v>0</v>
      </c>
      <c r="P4751">
        <v>0</v>
      </c>
      <c r="Q4751">
        <v>0</v>
      </c>
      <c r="R4751">
        <v>0</v>
      </c>
      <c r="S4751">
        <v>0</v>
      </c>
      <c r="T4751">
        <v>0</v>
      </c>
      <c r="U4751">
        <v>0</v>
      </c>
      <c r="V4751">
        <v>0</v>
      </c>
      <c r="W4751">
        <v>0</v>
      </c>
      <c r="X4751">
        <v>0</v>
      </c>
      <c r="Y4751">
        <v>0</v>
      </c>
      <c r="Z4751">
        <v>0</v>
      </c>
      <c r="AA4751">
        <v>0</v>
      </c>
      <c r="AB4751">
        <v>0</v>
      </c>
      <c r="AC4751">
        <v>0</v>
      </c>
    </row>
    <row r="4752" spans="1:32">
      <c r="A4752" t="s">
        <v>15202</v>
      </c>
      <c r="B4752" t="s">
        <v>19</v>
      </c>
      <c r="C4752">
        <v>0</v>
      </c>
      <c r="D4752">
        <v>0</v>
      </c>
      <c r="E4752">
        <v>0</v>
      </c>
      <c r="F4752">
        <v>0</v>
      </c>
      <c r="G4752">
        <v>0</v>
      </c>
      <c r="H4752">
        <v>0</v>
      </c>
      <c r="I4752">
        <v>0</v>
      </c>
      <c r="J4752">
        <v>0</v>
      </c>
      <c r="K4752">
        <v>0</v>
      </c>
      <c r="L4752">
        <v>0</v>
      </c>
      <c r="M4752">
        <v>0</v>
      </c>
      <c r="N4752">
        <v>0</v>
      </c>
      <c r="O4752">
        <v>0</v>
      </c>
      <c r="P4752">
        <v>0</v>
      </c>
      <c r="Q4752">
        <v>0</v>
      </c>
      <c r="R4752">
        <v>0</v>
      </c>
      <c r="S4752">
        <v>0</v>
      </c>
      <c r="T4752">
        <v>0</v>
      </c>
      <c r="U4752">
        <v>0</v>
      </c>
      <c r="V4752">
        <v>0</v>
      </c>
      <c r="W4752">
        <v>0</v>
      </c>
      <c r="X4752">
        <v>0</v>
      </c>
      <c r="Y4752">
        <v>0</v>
      </c>
      <c r="Z4752">
        <v>0</v>
      </c>
      <c r="AA4752">
        <v>0</v>
      </c>
      <c r="AB4752">
        <v>0</v>
      </c>
      <c r="AC4752">
        <v>0</v>
      </c>
    </row>
    <row r="4753" spans="1:32">
      <c r="A4753" t="s">
        <v>15203</v>
      </c>
      <c r="B4753" t="s">
        <v>19</v>
      </c>
      <c r="C4753">
        <v>0</v>
      </c>
      <c r="D4753">
        <v>0</v>
      </c>
      <c r="E4753">
        <v>0</v>
      </c>
      <c r="F4753">
        <v>0</v>
      </c>
      <c r="G4753">
        <v>0</v>
      </c>
      <c r="H4753">
        <v>0</v>
      </c>
      <c r="I4753">
        <v>0</v>
      </c>
      <c r="J4753">
        <v>0</v>
      </c>
      <c r="K4753">
        <v>0</v>
      </c>
      <c r="L4753">
        <v>0</v>
      </c>
      <c r="M4753">
        <v>0</v>
      </c>
      <c r="N4753">
        <v>0</v>
      </c>
      <c r="O4753">
        <v>0</v>
      </c>
      <c r="P4753">
        <v>0</v>
      </c>
      <c r="Q4753">
        <v>0</v>
      </c>
      <c r="R4753">
        <v>0</v>
      </c>
      <c r="S4753">
        <v>0</v>
      </c>
      <c r="T4753">
        <v>0</v>
      </c>
      <c r="U4753">
        <v>0</v>
      </c>
      <c r="V4753">
        <v>0</v>
      </c>
      <c r="W4753">
        <v>0</v>
      </c>
      <c r="X4753">
        <v>0</v>
      </c>
      <c r="Y4753">
        <v>0</v>
      </c>
      <c r="Z4753">
        <v>0</v>
      </c>
      <c r="AA4753">
        <v>0</v>
      </c>
      <c r="AB4753">
        <v>0</v>
      </c>
      <c r="AC4753">
        <v>0</v>
      </c>
    </row>
    <row r="4754" spans="1:32">
      <c r="A4754" t="s">
        <v>15204</v>
      </c>
      <c r="B4754" t="s">
        <v>19</v>
      </c>
      <c r="C4754">
        <v>0</v>
      </c>
      <c r="D4754">
        <v>0</v>
      </c>
      <c r="E4754">
        <v>0</v>
      </c>
      <c r="F4754">
        <v>0</v>
      </c>
      <c r="G4754">
        <v>0</v>
      </c>
      <c r="H4754">
        <v>0</v>
      </c>
      <c r="I4754">
        <v>0</v>
      </c>
      <c r="J4754">
        <v>0</v>
      </c>
      <c r="K4754">
        <v>0</v>
      </c>
      <c r="L4754">
        <v>0</v>
      </c>
      <c r="M4754">
        <v>0</v>
      </c>
      <c r="N4754">
        <v>0</v>
      </c>
      <c r="O4754">
        <v>0</v>
      </c>
      <c r="P4754">
        <v>0</v>
      </c>
      <c r="Q4754">
        <v>0</v>
      </c>
      <c r="R4754">
        <v>0</v>
      </c>
      <c r="S4754">
        <v>0</v>
      </c>
      <c r="T4754">
        <v>0</v>
      </c>
      <c r="U4754">
        <v>0</v>
      </c>
      <c r="V4754">
        <v>0</v>
      </c>
      <c r="W4754">
        <v>0</v>
      </c>
      <c r="X4754">
        <v>0</v>
      </c>
      <c r="Y4754">
        <v>0</v>
      </c>
      <c r="Z4754">
        <v>0</v>
      </c>
      <c r="AA4754">
        <v>0</v>
      </c>
      <c r="AB4754">
        <v>0</v>
      </c>
      <c r="AC4754">
        <v>0</v>
      </c>
    </row>
    <row r="4755" spans="1:32">
      <c r="A4755" t="s">
        <v>15205</v>
      </c>
      <c r="B4755" t="s">
        <v>19</v>
      </c>
      <c r="C4755">
        <v>0</v>
      </c>
      <c r="D4755">
        <v>0</v>
      </c>
      <c r="E4755">
        <v>0</v>
      </c>
      <c r="F4755">
        <v>0</v>
      </c>
      <c r="G4755">
        <v>0</v>
      </c>
      <c r="H4755">
        <v>0</v>
      </c>
      <c r="I4755">
        <v>0</v>
      </c>
      <c r="J4755">
        <v>0</v>
      </c>
      <c r="K4755">
        <v>0</v>
      </c>
      <c r="L4755">
        <v>0</v>
      </c>
      <c r="M4755">
        <v>0</v>
      </c>
      <c r="N4755">
        <v>0</v>
      </c>
      <c r="O4755">
        <v>0</v>
      </c>
      <c r="P4755">
        <v>0</v>
      </c>
      <c r="Q4755">
        <v>0</v>
      </c>
      <c r="R4755">
        <v>0</v>
      </c>
      <c r="S4755">
        <v>0</v>
      </c>
      <c r="T4755">
        <v>0</v>
      </c>
      <c r="U4755">
        <v>0</v>
      </c>
      <c r="V4755">
        <v>0</v>
      </c>
      <c r="W4755">
        <v>0</v>
      </c>
      <c r="X4755">
        <v>0</v>
      </c>
      <c r="Y4755">
        <v>0</v>
      </c>
      <c r="Z4755">
        <v>0</v>
      </c>
      <c r="AA4755">
        <v>0</v>
      </c>
      <c r="AB4755">
        <v>0</v>
      </c>
      <c r="AC4755">
        <v>0</v>
      </c>
    </row>
    <row r="4756" spans="1:32">
      <c r="A4756" t="s">
        <v>15206</v>
      </c>
      <c r="B4756" t="s">
        <v>19</v>
      </c>
      <c r="C4756">
        <v>0</v>
      </c>
      <c r="D4756">
        <v>0</v>
      </c>
      <c r="E4756">
        <v>0</v>
      </c>
      <c r="F4756">
        <v>0</v>
      </c>
      <c r="G4756">
        <v>0</v>
      </c>
      <c r="H4756">
        <v>0</v>
      </c>
      <c r="I4756">
        <v>0</v>
      </c>
      <c r="J4756">
        <v>0</v>
      </c>
      <c r="K4756">
        <v>0</v>
      </c>
      <c r="L4756">
        <v>0</v>
      </c>
      <c r="M4756">
        <v>0</v>
      </c>
      <c r="N4756">
        <v>0</v>
      </c>
      <c r="O4756">
        <v>0</v>
      </c>
      <c r="P4756">
        <v>0</v>
      </c>
      <c r="Q4756">
        <v>0</v>
      </c>
      <c r="R4756">
        <v>0</v>
      </c>
      <c r="S4756">
        <v>0</v>
      </c>
      <c r="T4756">
        <v>0</v>
      </c>
      <c r="U4756">
        <v>0</v>
      </c>
      <c r="V4756">
        <v>0</v>
      </c>
      <c r="W4756">
        <v>0</v>
      </c>
      <c r="X4756">
        <v>0</v>
      </c>
      <c r="Y4756">
        <v>0</v>
      </c>
      <c r="Z4756">
        <v>0</v>
      </c>
      <c r="AA4756">
        <v>0</v>
      </c>
      <c r="AB4756">
        <v>0</v>
      </c>
      <c r="AC4756">
        <v>0</v>
      </c>
    </row>
    <row r="4757" spans="1:32">
      <c r="A4757" t="s">
        <v>15207</v>
      </c>
      <c r="B4757" t="s">
        <v>19</v>
      </c>
      <c r="C4757">
        <v>0</v>
      </c>
      <c r="D4757">
        <v>0</v>
      </c>
      <c r="E4757">
        <v>0</v>
      </c>
      <c r="F4757">
        <v>0</v>
      </c>
      <c r="G4757">
        <v>0</v>
      </c>
      <c r="H4757">
        <v>0</v>
      </c>
      <c r="I4757">
        <v>0</v>
      </c>
      <c r="J4757">
        <v>0</v>
      </c>
      <c r="K4757">
        <v>0</v>
      </c>
      <c r="L4757">
        <v>0</v>
      </c>
      <c r="M4757">
        <v>0</v>
      </c>
      <c r="N4757">
        <v>0</v>
      </c>
      <c r="O4757">
        <v>0</v>
      </c>
      <c r="P4757">
        <v>0</v>
      </c>
      <c r="Q4757">
        <v>0</v>
      </c>
      <c r="R4757">
        <v>0</v>
      </c>
      <c r="S4757">
        <v>0</v>
      </c>
      <c r="T4757">
        <v>0</v>
      </c>
      <c r="U4757">
        <v>0</v>
      </c>
      <c r="V4757">
        <v>0</v>
      </c>
      <c r="W4757">
        <v>0</v>
      </c>
      <c r="X4757">
        <v>0</v>
      </c>
      <c r="Y4757">
        <v>0</v>
      </c>
      <c r="Z4757">
        <v>0</v>
      </c>
      <c r="AA4757">
        <v>0</v>
      </c>
      <c r="AB4757">
        <v>0</v>
      </c>
      <c r="AC4757">
        <v>0</v>
      </c>
    </row>
    <row r="4758" spans="1:32">
      <c r="A4758" t="s">
        <v>15208</v>
      </c>
      <c r="B4758" t="s">
        <v>19</v>
      </c>
      <c r="C4758">
        <v>0</v>
      </c>
      <c r="D4758">
        <v>0</v>
      </c>
      <c r="E4758">
        <v>0</v>
      </c>
      <c r="F4758">
        <v>0</v>
      </c>
      <c r="G4758">
        <v>0</v>
      </c>
      <c r="H4758">
        <v>0</v>
      </c>
      <c r="I4758">
        <v>0</v>
      </c>
      <c r="J4758">
        <v>0</v>
      </c>
      <c r="K4758">
        <v>0</v>
      </c>
      <c r="L4758">
        <v>0</v>
      </c>
      <c r="M4758">
        <v>0</v>
      </c>
      <c r="N4758">
        <v>0</v>
      </c>
      <c r="O4758">
        <v>0</v>
      </c>
      <c r="P4758">
        <v>0</v>
      </c>
      <c r="Q4758">
        <v>0</v>
      </c>
      <c r="R4758">
        <v>0</v>
      </c>
      <c r="S4758">
        <v>0</v>
      </c>
      <c r="T4758">
        <v>0</v>
      </c>
      <c r="U4758">
        <v>0</v>
      </c>
      <c r="V4758">
        <v>0</v>
      </c>
      <c r="W4758">
        <v>0</v>
      </c>
      <c r="X4758">
        <v>0</v>
      </c>
      <c r="Y4758">
        <v>0</v>
      </c>
      <c r="Z4758">
        <v>0</v>
      </c>
      <c r="AA4758">
        <v>0</v>
      </c>
      <c r="AB4758">
        <v>0</v>
      </c>
      <c r="AC4758">
        <v>0</v>
      </c>
    </row>
    <row r="4759" spans="1:32">
      <c r="A4759" t="s">
        <v>15209</v>
      </c>
      <c r="B4759" t="s">
        <v>19</v>
      </c>
      <c r="C4759">
        <v>0</v>
      </c>
      <c r="D4759">
        <v>0</v>
      </c>
      <c r="E4759">
        <v>0</v>
      </c>
      <c r="F4759">
        <v>0</v>
      </c>
      <c r="G4759">
        <v>0</v>
      </c>
      <c r="H4759">
        <v>0</v>
      </c>
      <c r="I4759">
        <v>0</v>
      </c>
      <c r="J4759">
        <v>0</v>
      </c>
      <c r="K4759">
        <v>0</v>
      </c>
      <c r="L4759">
        <v>0</v>
      </c>
      <c r="M4759">
        <v>0</v>
      </c>
      <c r="N4759">
        <v>0</v>
      </c>
      <c r="O4759">
        <v>0</v>
      </c>
      <c r="P4759">
        <v>0</v>
      </c>
      <c r="Q4759">
        <v>0</v>
      </c>
      <c r="R4759">
        <v>0</v>
      </c>
      <c r="S4759">
        <v>0</v>
      </c>
      <c r="T4759">
        <v>0</v>
      </c>
      <c r="U4759">
        <v>0</v>
      </c>
      <c r="V4759">
        <v>0</v>
      </c>
      <c r="W4759">
        <v>0</v>
      </c>
      <c r="X4759">
        <v>0</v>
      </c>
      <c r="Y4759">
        <v>0</v>
      </c>
      <c r="Z4759">
        <v>0</v>
      </c>
      <c r="AA4759">
        <v>0</v>
      </c>
      <c r="AB4759">
        <v>0</v>
      </c>
      <c r="AC4759">
        <v>0</v>
      </c>
    </row>
    <row r="4760" spans="1:32">
      <c r="A4760" t="s">
        <v>15210</v>
      </c>
      <c r="B4760" t="s">
        <v>19</v>
      </c>
      <c r="C4760">
        <v>0</v>
      </c>
      <c r="D4760">
        <v>0</v>
      </c>
      <c r="E4760">
        <v>0</v>
      </c>
      <c r="F4760">
        <v>0</v>
      </c>
      <c r="G4760">
        <v>0</v>
      </c>
      <c r="H4760">
        <v>0</v>
      </c>
      <c r="I4760">
        <v>0</v>
      </c>
      <c r="J4760">
        <v>0</v>
      </c>
      <c r="K4760">
        <v>0</v>
      </c>
      <c r="L4760">
        <v>0</v>
      </c>
      <c r="M4760">
        <v>0</v>
      </c>
      <c r="N4760">
        <v>0</v>
      </c>
      <c r="O4760">
        <v>0</v>
      </c>
      <c r="P4760">
        <v>0</v>
      </c>
      <c r="Q4760">
        <v>0</v>
      </c>
      <c r="R4760">
        <v>0</v>
      </c>
      <c r="S4760">
        <v>0</v>
      </c>
      <c r="T4760">
        <v>0</v>
      </c>
      <c r="U4760">
        <v>0</v>
      </c>
      <c r="V4760">
        <v>0</v>
      </c>
      <c r="W4760">
        <v>0</v>
      </c>
      <c r="X4760">
        <v>0</v>
      </c>
      <c r="Y4760">
        <v>0</v>
      </c>
      <c r="Z4760">
        <v>0</v>
      </c>
      <c r="AA4760">
        <v>0</v>
      </c>
      <c r="AB4760">
        <v>0</v>
      </c>
      <c r="AC4760">
        <v>0</v>
      </c>
    </row>
    <row r="4761" spans="1:32">
      <c r="A4761" t="s">
        <v>15211</v>
      </c>
      <c r="B4761" t="s">
        <v>19</v>
      </c>
      <c r="C4761">
        <v>0</v>
      </c>
      <c r="D4761">
        <v>0</v>
      </c>
      <c r="E4761">
        <v>0</v>
      </c>
      <c r="F4761">
        <v>0</v>
      </c>
      <c r="G4761">
        <v>0</v>
      </c>
      <c r="H4761">
        <v>0</v>
      </c>
      <c r="I4761">
        <v>0</v>
      </c>
      <c r="J4761">
        <v>0</v>
      </c>
      <c r="K4761">
        <v>0</v>
      </c>
      <c r="L4761">
        <v>0</v>
      </c>
      <c r="M4761">
        <v>0</v>
      </c>
      <c r="N4761">
        <v>0</v>
      </c>
      <c r="O4761">
        <v>0</v>
      </c>
      <c r="P4761">
        <v>0</v>
      </c>
      <c r="Q4761">
        <v>0</v>
      </c>
      <c r="R4761">
        <v>0</v>
      </c>
      <c r="S4761">
        <v>0</v>
      </c>
      <c r="T4761">
        <v>0</v>
      </c>
      <c r="U4761">
        <v>0</v>
      </c>
      <c r="V4761">
        <v>0</v>
      </c>
      <c r="W4761">
        <v>0</v>
      </c>
      <c r="X4761">
        <v>0</v>
      </c>
      <c r="Y4761">
        <v>0</v>
      </c>
      <c r="Z4761">
        <v>0</v>
      </c>
      <c r="AA4761">
        <v>0</v>
      </c>
      <c r="AB4761">
        <v>0</v>
      </c>
      <c r="AC4761">
        <v>0</v>
      </c>
    </row>
    <row r="4762" spans="1:32">
      <c r="A4762" t="s">
        <v>15212</v>
      </c>
      <c r="B4762" t="s">
        <v>19</v>
      </c>
      <c r="C4762">
        <v>0</v>
      </c>
      <c r="D4762">
        <v>0</v>
      </c>
      <c r="E4762">
        <v>0</v>
      </c>
      <c r="F4762">
        <v>0</v>
      </c>
      <c r="G4762">
        <v>0</v>
      </c>
      <c r="H4762">
        <v>0</v>
      </c>
      <c r="I4762">
        <v>0</v>
      </c>
      <c r="J4762">
        <v>0</v>
      </c>
      <c r="K4762">
        <v>0</v>
      </c>
      <c r="L4762">
        <v>0</v>
      </c>
      <c r="M4762">
        <v>0</v>
      </c>
      <c r="N4762">
        <v>0</v>
      </c>
      <c r="O4762">
        <v>0</v>
      </c>
      <c r="P4762">
        <v>0</v>
      </c>
      <c r="Q4762">
        <v>0</v>
      </c>
      <c r="R4762">
        <v>0</v>
      </c>
      <c r="S4762">
        <v>0</v>
      </c>
      <c r="T4762">
        <v>0</v>
      </c>
      <c r="U4762">
        <v>0</v>
      </c>
      <c r="V4762">
        <v>0</v>
      </c>
      <c r="W4762">
        <v>0</v>
      </c>
      <c r="X4762">
        <v>0</v>
      </c>
      <c r="Y4762">
        <v>0</v>
      </c>
      <c r="Z4762">
        <v>0</v>
      </c>
      <c r="AA4762">
        <v>0</v>
      </c>
      <c r="AB4762">
        <v>0</v>
      </c>
      <c r="AC4762">
        <v>0</v>
      </c>
    </row>
    <row r="4763" spans="1:32">
      <c r="A4763" t="s">
        <v>15213</v>
      </c>
      <c r="B4763" t="s">
        <v>19</v>
      </c>
      <c r="C4763">
        <v>0</v>
      </c>
      <c r="D4763">
        <v>0</v>
      </c>
      <c r="E4763">
        <v>0</v>
      </c>
      <c r="F4763">
        <v>0</v>
      </c>
      <c r="G4763">
        <v>0</v>
      </c>
      <c r="H4763">
        <v>0</v>
      </c>
      <c r="I4763">
        <v>0</v>
      </c>
      <c r="J4763">
        <v>0</v>
      </c>
      <c r="K4763">
        <v>0</v>
      </c>
      <c r="L4763">
        <v>0</v>
      </c>
      <c r="M4763">
        <v>0</v>
      </c>
      <c r="N4763">
        <v>0</v>
      </c>
      <c r="O4763">
        <v>0</v>
      </c>
      <c r="P4763">
        <v>0</v>
      </c>
      <c r="Q4763">
        <v>0</v>
      </c>
      <c r="R4763">
        <v>0</v>
      </c>
      <c r="S4763">
        <v>0</v>
      </c>
      <c r="T4763">
        <v>0</v>
      </c>
      <c r="U4763">
        <v>0</v>
      </c>
      <c r="V4763">
        <v>0</v>
      </c>
      <c r="W4763">
        <v>0</v>
      </c>
      <c r="X4763">
        <v>0</v>
      </c>
      <c r="Y4763">
        <v>0</v>
      </c>
      <c r="Z4763">
        <v>0</v>
      </c>
      <c r="AA4763">
        <v>0</v>
      </c>
      <c r="AB4763">
        <v>0</v>
      </c>
      <c r="AC4763">
        <v>0</v>
      </c>
    </row>
    <row r="4764" spans="1:32">
      <c r="A4764" t="s">
        <v>15214</v>
      </c>
      <c r="B4764" t="s">
        <v>19</v>
      </c>
      <c r="C4764">
        <v>0</v>
      </c>
      <c r="D4764">
        <v>0</v>
      </c>
      <c r="E4764">
        <v>0</v>
      </c>
      <c r="F4764">
        <v>0</v>
      </c>
      <c r="G4764">
        <v>0</v>
      </c>
      <c r="H4764">
        <v>0</v>
      </c>
      <c r="I4764">
        <v>0</v>
      </c>
      <c r="J4764">
        <v>0</v>
      </c>
      <c r="K4764">
        <v>0</v>
      </c>
      <c r="L4764">
        <v>0</v>
      </c>
      <c r="M4764">
        <v>0</v>
      </c>
      <c r="N4764">
        <v>0</v>
      </c>
      <c r="O4764">
        <v>0</v>
      </c>
      <c r="P4764">
        <v>0</v>
      </c>
      <c r="Q4764">
        <v>0</v>
      </c>
      <c r="R4764">
        <v>0</v>
      </c>
      <c r="S4764">
        <v>0</v>
      </c>
      <c r="T4764">
        <v>0</v>
      </c>
      <c r="U4764">
        <v>0</v>
      </c>
      <c r="V4764">
        <v>0</v>
      </c>
      <c r="W4764">
        <v>0</v>
      </c>
      <c r="X4764">
        <v>0</v>
      </c>
      <c r="Y4764">
        <v>0</v>
      </c>
      <c r="Z4764">
        <v>0</v>
      </c>
      <c r="AA4764">
        <v>0</v>
      </c>
      <c r="AB4764">
        <v>0</v>
      </c>
      <c r="AC4764">
        <v>0</v>
      </c>
    </row>
    <row r="4765" spans="1:32">
      <c r="A4765" t="s">
        <v>15215</v>
      </c>
      <c r="B4765" t="s">
        <v>19</v>
      </c>
      <c r="C4765">
        <v>0</v>
      </c>
      <c r="D4765">
        <v>0</v>
      </c>
      <c r="E4765">
        <v>0</v>
      </c>
      <c r="F4765">
        <v>0</v>
      </c>
      <c r="G4765">
        <v>0</v>
      </c>
      <c r="H4765">
        <v>0</v>
      </c>
      <c r="I4765">
        <v>0</v>
      </c>
      <c r="J4765">
        <v>0</v>
      </c>
      <c r="K4765">
        <v>0</v>
      </c>
      <c r="L4765">
        <v>0</v>
      </c>
      <c r="M4765">
        <v>0</v>
      </c>
      <c r="N4765">
        <v>0</v>
      </c>
      <c r="O4765">
        <v>0</v>
      </c>
      <c r="P4765">
        <v>0</v>
      </c>
      <c r="Q4765">
        <v>0</v>
      </c>
      <c r="R4765">
        <v>0</v>
      </c>
      <c r="S4765">
        <v>0</v>
      </c>
      <c r="T4765">
        <v>0</v>
      </c>
      <c r="U4765">
        <v>0</v>
      </c>
      <c r="V4765">
        <v>0</v>
      </c>
      <c r="W4765">
        <v>0</v>
      </c>
      <c r="X4765">
        <v>0</v>
      </c>
      <c r="Y4765">
        <v>0</v>
      </c>
      <c r="Z4765">
        <v>0</v>
      </c>
      <c r="AA4765">
        <v>0</v>
      </c>
      <c r="AB4765">
        <v>0</v>
      </c>
      <c r="AC4765">
        <v>0</v>
      </c>
    </row>
    <row r="4766" spans="1:32">
      <c r="A4766" t="s">
        <v>15216</v>
      </c>
      <c r="B4766" t="s">
        <v>19</v>
      </c>
      <c r="C4766">
        <v>0</v>
      </c>
      <c r="D4766">
        <v>0</v>
      </c>
      <c r="E4766">
        <v>0</v>
      </c>
      <c r="F4766">
        <v>0</v>
      </c>
      <c r="G4766">
        <v>0</v>
      </c>
      <c r="H4766">
        <v>0</v>
      </c>
      <c r="I4766">
        <v>0</v>
      </c>
      <c r="J4766">
        <v>0</v>
      </c>
      <c r="K4766">
        <v>0</v>
      </c>
      <c r="L4766">
        <v>0</v>
      </c>
      <c r="M4766">
        <v>0</v>
      </c>
      <c r="N4766">
        <v>0</v>
      </c>
      <c r="O4766">
        <v>0</v>
      </c>
      <c r="P4766">
        <v>0</v>
      </c>
      <c r="Q4766">
        <v>0</v>
      </c>
      <c r="R4766">
        <v>0</v>
      </c>
      <c r="S4766">
        <v>0</v>
      </c>
      <c r="T4766">
        <v>0</v>
      </c>
      <c r="U4766">
        <v>0</v>
      </c>
      <c r="V4766">
        <v>0</v>
      </c>
      <c r="W4766">
        <v>0</v>
      </c>
      <c r="X4766">
        <v>0</v>
      </c>
      <c r="Y4766">
        <v>0</v>
      </c>
      <c r="Z4766">
        <v>0</v>
      </c>
      <c r="AA4766">
        <v>0</v>
      </c>
      <c r="AB4766">
        <v>0</v>
      </c>
      <c r="AC4766">
        <v>0</v>
      </c>
      <c r="AD4766" s="2"/>
      <c r="AE4766" s="2"/>
      <c r="AF4766" s="2"/>
    </row>
    <row r="4767" spans="1:32">
      <c r="A4767" t="s">
        <v>15217</v>
      </c>
      <c r="B4767" t="s">
        <v>19</v>
      </c>
      <c r="C4767">
        <v>0</v>
      </c>
      <c r="D4767">
        <v>0</v>
      </c>
      <c r="E4767">
        <v>0</v>
      </c>
      <c r="F4767">
        <v>0</v>
      </c>
      <c r="G4767">
        <v>0</v>
      </c>
      <c r="H4767">
        <v>0</v>
      </c>
      <c r="I4767">
        <v>0</v>
      </c>
      <c r="J4767">
        <v>0</v>
      </c>
      <c r="K4767">
        <v>0</v>
      </c>
      <c r="L4767">
        <v>0</v>
      </c>
      <c r="M4767">
        <v>0</v>
      </c>
      <c r="N4767">
        <v>0</v>
      </c>
      <c r="O4767">
        <v>0</v>
      </c>
      <c r="P4767">
        <v>0</v>
      </c>
      <c r="Q4767">
        <v>0</v>
      </c>
      <c r="R4767">
        <v>0</v>
      </c>
      <c r="S4767">
        <v>0</v>
      </c>
      <c r="T4767">
        <v>0</v>
      </c>
      <c r="U4767">
        <v>0</v>
      </c>
      <c r="V4767">
        <v>0</v>
      </c>
      <c r="W4767">
        <v>0</v>
      </c>
      <c r="X4767">
        <v>0</v>
      </c>
      <c r="Y4767">
        <v>0</v>
      </c>
      <c r="Z4767">
        <v>0</v>
      </c>
      <c r="AA4767">
        <v>0</v>
      </c>
      <c r="AB4767">
        <v>0</v>
      </c>
      <c r="AC4767">
        <v>0</v>
      </c>
      <c r="AD4767" s="2"/>
      <c r="AE4767" s="2"/>
      <c r="AF4767" s="2"/>
    </row>
    <row r="4768" spans="1:32">
      <c r="A4768" t="s">
        <v>15218</v>
      </c>
      <c r="B4768" t="s">
        <v>19</v>
      </c>
      <c r="C4768">
        <v>0</v>
      </c>
      <c r="D4768">
        <v>0</v>
      </c>
      <c r="E4768">
        <v>0</v>
      </c>
      <c r="F4768">
        <v>0</v>
      </c>
      <c r="G4768">
        <v>0</v>
      </c>
      <c r="H4768">
        <v>0</v>
      </c>
      <c r="I4768">
        <v>0</v>
      </c>
      <c r="J4768">
        <v>0</v>
      </c>
      <c r="K4768">
        <v>0</v>
      </c>
      <c r="L4768">
        <v>0</v>
      </c>
      <c r="M4768">
        <v>0</v>
      </c>
      <c r="N4768">
        <v>0</v>
      </c>
      <c r="O4768">
        <v>0</v>
      </c>
      <c r="P4768">
        <v>0</v>
      </c>
      <c r="Q4768">
        <v>0</v>
      </c>
      <c r="R4768">
        <v>0</v>
      </c>
      <c r="S4768">
        <v>0</v>
      </c>
      <c r="T4768">
        <v>0</v>
      </c>
      <c r="U4768">
        <v>0</v>
      </c>
      <c r="V4768">
        <v>0</v>
      </c>
      <c r="W4768">
        <v>0</v>
      </c>
      <c r="X4768">
        <v>0</v>
      </c>
      <c r="Y4768">
        <v>0</v>
      </c>
      <c r="Z4768">
        <v>0</v>
      </c>
      <c r="AA4768">
        <v>0</v>
      </c>
      <c r="AB4768">
        <v>0</v>
      </c>
      <c r="AC4768">
        <v>0</v>
      </c>
      <c r="AD4768" s="2"/>
      <c r="AE4768" s="2"/>
      <c r="AF4768" s="2"/>
    </row>
    <row r="4769" spans="1:32">
      <c r="A4769" t="s">
        <v>15219</v>
      </c>
      <c r="B4769" t="s">
        <v>19</v>
      </c>
      <c r="C4769">
        <v>0</v>
      </c>
      <c r="D4769">
        <v>0</v>
      </c>
      <c r="E4769">
        <v>0</v>
      </c>
      <c r="F4769">
        <v>0</v>
      </c>
      <c r="G4769">
        <v>0</v>
      </c>
      <c r="H4769">
        <v>0</v>
      </c>
      <c r="I4769">
        <v>0</v>
      </c>
      <c r="J4769">
        <v>0</v>
      </c>
      <c r="K4769">
        <v>0</v>
      </c>
      <c r="L4769">
        <v>0</v>
      </c>
      <c r="M4769">
        <v>0</v>
      </c>
      <c r="N4769">
        <v>0</v>
      </c>
      <c r="O4769">
        <v>0</v>
      </c>
      <c r="P4769">
        <v>0</v>
      </c>
      <c r="Q4769">
        <v>0</v>
      </c>
      <c r="R4769">
        <v>0</v>
      </c>
      <c r="S4769">
        <v>0</v>
      </c>
      <c r="T4769">
        <v>0</v>
      </c>
      <c r="U4769">
        <v>0</v>
      </c>
      <c r="V4769">
        <v>0</v>
      </c>
      <c r="W4769">
        <v>0</v>
      </c>
      <c r="X4769">
        <v>0</v>
      </c>
      <c r="Y4769">
        <v>0</v>
      </c>
      <c r="Z4769">
        <v>0</v>
      </c>
      <c r="AA4769">
        <v>0</v>
      </c>
      <c r="AB4769">
        <v>0</v>
      </c>
      <c r="AC4769">
        <v>0</v>
      </c>
      <c r="AD4769" s="2"/>
      <c r="AE4769" s="2"/>
      <c r="AF4769" s="2"/>
    </row>
    <row r="4770" spans="1:32">
      <c r="A4770" t="s">
        <v>15220</v>
      </c>
      <c r="B4770" t="s">
        <v>19</v>
      </c>
      <c r="C4770">
        <v>0</v>
      </c>
      <c r="D4770">
        <v>0</v>
      </c>
      <c r="E4770">
        <v>0</v>
      </c>
      <c r="F4770">
        <v>0</v>
      </c>
      <c r="G4770">
        <v>0</v>
      </c>
      <c r="H4770">
        <v>0</v>
      </c>
      <c r="I4770">
        <v>0</v>
      </c>
      <c r="J4770">
        <v>0</v>
      </c>
      <c r="K4770">
        <v>0</v>
      </c>
      <c r="L4770">
        <v>0</v>
      </c>
      <c r="M4770">
        <v>0</v>
      </c>
      <c r="N4770">
        <v>0</v>
      </c>
      <c r="O4770">
        <v>0</v>
      </c>
      <c r="P4770">
        <v>0</v>
      </c>
      <c r="Q4770">
        <v>0</v>
      </c>
      <c r="R4770">
        <v>0</v>
      </c>
      <c r="S4770">
        <v>0</v>
      </c>
      <c r="T4770">
        <v>0</v>
      </c>
      <c r="U4770">
        <v>0</v>
      </c>
      <c r="V4770">
        <v>0</v>
      </c>
      <c r="W4770">
        <v>0</v>
      </c>
      <c r="X4770">
        <v>0</v>
      </c>
      <c r="Y4770">
        <v>0</v>
      </c>
      <c r="Z4770">
        <v>0</v>
      </c>
      <c r="AA4770">
        <v>0</v>
      </c>
      <c r="AB4770">
        <v>0</v>
      </c>
      <c r="AC4770">
        <v>0</v>
      </c>
      <c r="AD4770" s="2"/>
      <c r="AE4770" s="2"/>
      <c r="AF4770" s="2"/>
    </row>
    <row r="4771" spans="1:32">
      <c r="A4771" t="s">
        <v>15221</v>
      </c>
      <c r="B4771" t="s">
        <v>19</v>
      </c>
      <c r="C4771">
        <v>0</v>
      </c>
      <c r="D4771">
        <v>0</v>
      </c>
      <c r="E4771">
        <v>0</v>
      </c>
      <c r="F4771">
        <v>0</v>
      </c>
      <c r="G4771">
        <v>0</v>
      </c>
      <c r="H4771">
        <v>0</v>
      </c>
      <c r="I4771">
        <v>0</v>
      </c>
      <c r="J4771">
        <v>0</v>
      </c>
      <c r="K4771">
        <v>0</v>
      </c>
      <c r="L4771">
        <v>0</v>
      </c>
      <c r="M4771">
        <v>0</v>
      </c>
      <c r="N4771">
        <v>0</v>
      </c>
      <c r="O4771">
        <v>0</v>
      </c>
      <c r="P4771">
        <v>0</v>
      </c>
      <c r="Q4771">
        <v>0</v>
      </c>
      <c r="R4771">
        <v>0</v>
      </c>
      <c r="S4771">
        <v>0</v>
      </c>
      <c r="T4771">
        <v>0</v>
      </c>
      <c r="U4771">
        <v>0</v>
      </c>
      <c r="V4771">
        <v>0</v>
      </c>
      <c r="W4771">
        <v>0</v>
      </c>
      <c r="X4771">
        <v>0</v>
      </c>
      <c r="Y4771">
        <v>0</v>
      </c>
      <c r="Z4771">
        <v>0</v>
      </c>
      <c r="AA4771">
        <v>0</v>
      </c>
      <c r="AB4771">
        <v>0</v>
      </c>
      <c r="AC4771">
        <v>0</v>
      </c>
      <c r="AD4771" s="2"/>
      <c r="AE4771" s="2"/>
      <c r="AF4771" s="2"/>
    </row>
    <row r="4772" spans="1:32">
      <c r="A4772" t="s">
        <v>15222</v>
      </c>
      <c r="B4772" t="s">
        <v>19</v>
      </c>
      <c r="C4772">
        <v>0</v>
      </c>
      <c r="D4772">
        <v>0</v>
      </c>
      <c r="E4772">
        <v>0</v>
      </c>
      <c r="F4772">
        <v>0</v>
      </c>
      <c r="G4772">
        <v>0</v>
      </c>
      <c r="H4772">
        <v>0</v>
      </c>
      <c r="I4772">
        <v>0</v>
      </c>
      <c r="J4772">
        <v>0</v>
      </c>
      <c r="K4772">
        <v>0</v>
      </c>
      <c r="L4772">
        <v>0</v>
      </c>
      <c r="M4772">
        <v>0</v>
      </c>
      <c r="N4772">
        <v>0</v>
      </c>
      <c r="O4772">
        <v>0</v>
      </c>
      <c r="P4772">
        <v>0</v>
      </c>
      <c r="Q4772">
        <v>0</v>
      </c>
      <c r="R4772">
        <v>0</v>
      </c>
      <c r="S4772">
        <v>0</v>
      </c>
      <c r="T4772">
        <v>0</v>
      </c>
      <c r="U4772">
        <v>0</v>
      </c>
      <c r="V4772">
        <v>0</v>
      </c>
      <c r="W4772">
        <v>0</v>
      </c>
      <c r="X4772">
        <v>0</v>
      </c>
      <c r="Y4772">
        <v>0</v>
      </c>
      <c r="Z4772">
        <v>0</v>
      </c>
      <c r="AA4772">
        <v>0</v>
      </c>
      <c r="AB4772">
        <v>0</v>
      </c>
      <c r="AC4772">
        <v>0</v>
      </c>
      <c r="AD4772" s="2"/>
      <c r="AE4772" s="2"/>
      <c r="AF4772" s="2"/>
    </row>
    <row r="4773" spans="1:32">
      <c r="A4773" t="s">
        <v>15223</v>
      </c>
      <c r="B4773" t="s">
        <v>19</v>
      </c>
      <c r="C4773">
        <v>0</v>
      </c>
      <c r="D4773">
        <v>0</v>
      </c>
      <c r="E4773">
        <v>0</v>
      </c>
      <c r="F4773">
        <v>0</v>
      </c>
      <c r="G4773">
        <v>0</v>
      </c>
      <c r="H4773">
        <v>0</v>
      </c>
      <c r="I4773">
        <v>0</v>
      </c>
      <c r="J4773">
        <v>0</v>
      </c>
      <c r="K4773">
        <v>0</v>
      </c>
      <c r="L4773">
        <v>0</v>
      </c>
      <c r="M4773">
        <v>0</v>
      </c>
      <c r="N4773">
        <v>0</v>
      </c>
      <c r="O4773">
        <v>0</v>
      </c>
      <c r="P4773">
        <v>0</v>
      </c>
      <c r="Q4773">
        <v>0</v>
      </c>
      <c r="R4773">
        <v>0</v>
      </c>
      <c r="S4773">
        <v>0</v>
      </c>
      <c r="T4773">
        <v>0</v>
      </c>
      <c r="U4773">
        <v>0</v>
      </c>
      <c r="V4773">
        <v>0</v>
      </c>
      <c r="W4773">
        <v>0</v>
      </c>
      <c r="X4773">
        <v>0</v>
      </c>
      <c r="Y4773">
        <v>0</v>
      </c>
      <c r="Z4773">
        <v>0</v>
      </c>
      <c r="AA4773">
        <v>0</v>
      </c>
      <c r="AB4773">
        <v>0</v>
      </c>
      <c r="AC4773">
        <v>0</v>
      </c>
      <c r="AD4773" s="2"/>
      <c r="AE4773" s="2"/>
      <c r="AF4773" s="2"/>
    </row>
    <row r="4774" spans="1:32">
      <c r="A4774" t="s">
        <v>15224</v>
      </c>
      <c r="B4774" t="s">
        <v>19</v>
      </c>
      <c r="C4774">
        <v>0</v>
      </c>
      <c r="D4774">
        <v>0</v>
      </c>
      <c r="E4774">
        <v>0</v>
      </c>
      <c r="F4774">
        <v>0</v>
      </c>
      <c r="G4774">
        <v>0</v>
      </c>
      <c r="H4774">
        <v>0</v>
      </c>
      <c r="I4774">
        <v>0</v>
      </c>
      <c r="J4774">
        <v>0</v>
      </c>
      <c r="K4774">
        <v>0</v>
      </c>
      <c r="L4774">
        <v>0</v>
      </c>
      <c r="M4774">
        <v>0</v>
      </c>
      <c r="N4774">
        <v>0</v>
      </c>
      <c r="O4774">
        <v>0</v>
      </c>
      <c r="P4774">
        <v>0</v>
      </c>
      <c r="Q4774">
        <v>0</v>
      </c>
      <c r="R4774">
        <v>0</v>
      </c>
      <c r="S4774">
        <v>0</v>
      </c>
      <c r="T4774">
        <v>0</v>
      </c>
      <c r="U4774">
        <v>0</v>
      </c>
      <c r="V4774">
        <v>0</v>
      </c>
      <c r="W4774">
        <v>0</v>
      </c>
      <c r="X4774">
        <v>0</v>
      </c>
      <c r="Y4774">
        <v>0</v>
      </c>
      <c r="Z4774">
        <v>0</v>
      </c>
      <c r="AA4774">
        <v>0</v>
      </c>
      <c r="AB4774">
        <v>0</v>
      </c>
      <c r="AC4774">
        <v>0</v>
      </c>
      <c r="AD4774" s="2"/>
      <c r="AE4774" s="2"/>
      <c r="AF4774" s="2"/>
    </row>
    <row r="4775" spans="1:32">
      <c r="A4775" t="s">
        <v>15225</v>
      </c>
      <c r="B4775" t="s">
        <v>19</v>
      </c>
      <c r="C4775">
        <v>0</v>
      </c>
      <c r="D4775">
        <v>0</v>
      </c>
      <c r="E4775">
        <v>0</v>
      </c>
      <c r="F4775">
        <v>0</v>
      </c>
      <c r="G4775">
        <v>0</v>
      </c>
      <c r="H4775">
        <v>0</v>
      </c>
      <c r="I4775">
        <v>0</v>
      </c>
      <c r="J4775">
        <v>0</v>
      </c>
      <c r="K4775">
        <v>0</v>
      </c>
      <c r="L4775">
        <v>0</v>
      </c>
      <c r="M4775">
        <v>0</v>
      </c>
      <c r="N4775">
        <v>0</v>
      </c>
      <c r="O4775">
        <v>0</v>
      </c>
      <c r="P4775">
        <v>0</v>
      </c>
      <c r="Q4775">
        <v>0</v>
      </c>
      <c r="R4775">
        <v>0</v>
      </c>
      <c r="S4775">
        <v>0</v>
      </c>
      <c r="T4775">
        <v>0</v>
      </c>
      <c r="U4775">
        <v>0</v>
      </c>
      <c r="V4775">
        <v>0</v>
      </c>
      <c r="W4775">
        <v>0</v>
      </c>
      <c r="X4775">
        <v>0</v>
      </c>
      <c r="Y4775">
        <v>0</v>
      </c>
      <c r="Z4775">
        <v>0</v>
      </c>
      <c r="AA4775">
        <v>0</v>
      </c>
      <c r="AB4775">
        <v>0</v>
      </c>
      <c r="AC4775">
        <v>0</v>
      </c>
      <c r="AD4775" s="2"/>
      <c r="AE4775" s="2"/>
      <c r="AF4775" s="2"/>
    </row>
    <row r="4776" spans="1:32">
      <c r="A4776" t="s">
        <v>15226</v>
      </c>
      <c r="B4776" t="s">
        <v>19</v>
      </c>
      <c r="C4776">
        <v>0</v>
      </c>
      <c r="D4776">
        <v>0</v>
      </c>
      <c r="E4776">
        <v>0</v>
      </c>
      <c r="F4776">
        <v>0</v>
      </c>
      <c r="G4776">
        <v>0</v>
      </c>
      <c r="H4776">
        <v>0</v>
      </c>
      <c r="I4776">
        <v>0</v>
      </c>
      <c r="J4776">
        <v>0</v>
      </c>
      <c r="K4776">
        <v>0</v>
      </c>
      <c r="L4776">
        <v>0</v>
      </c>
      <c r="M4776">
        <v>0</v>
      </c>
      <c r="N4776">
        <v>0</v>
      </c>
      <c r="O4776">
        <v>0</v>
      </c>
      <c r="P4776">
        <v>0</v>
      </c>
      <c r="Q4776">
        <v>0</v>
      </c>
      <c r="R4776">
        <v>0</v>
      </c>
      <c r="S4776">
        <v>0</v>
      </c>
      <c r="T4776">
        <v>0</v>
      </c>
      <c r="U4776">
        <v>0</v>
      </c>
      <c r="V4776">
        <v>0</v>
      </c>
      <c r="W4776">
        <v>0</v>
      </c>
      <c r="X4776">
        <v>0</v>
      </c>
      <c r="Y4776">
        <v>0</v>
      </c>
      <c r="Z4776">
        <v>0</v>
      </c>
      <c r="AA4776">
        <v>0</v>
      </c>
      <c r="AB4776">
        <v>0</v>
      </c>
      <c r="AC4776">
        <v>0</v>
      </c>
      <c r="AD4776" s="2"/>
      <c r="AE4776" s="2"/>
      <c r="AF4776" s="2"/>
    </row>
    <row r="4777" spans="1:32">
      <c r="A4777" t="s">
        <v>15227</v>
      </c>
      <c r="B4777" t="s">
        <v>19</v>
      </c>
      <c r="C4777">
        <v>0</v>
      </c>
      <c r="D4777">
        <v>0</v>
      </c>
      <c r="E4777">
        <v>0</v>
      </c>
      <c r="F4777">
        <v>0</v>
      </c>
      <c r="G4777">
        <v>0</v>
      </c>
      <c r="H4777">
        <v>0</v>
      </c>
      <c r="I4777">
        <v>0</v>
      </c>
      <c r="J4777">
        <v>0</v>
      </c>
      <c r="K4777">
        <v>0</v>
      </c>
      <c r="L4777">
        <v>0</v>
      </c>
      <c r="M4777">
        <v>0</v>
      </c>
      <c r="N4777">
        <v>0</v>
      </c>
      <c r="O4777">
        <v>0</v>
      </c>
      <c r="P4777">
        <v>0</v>
      </c>
      <c r="Q4777">
        <v>0</v>
      </c>
      <c r="R4777">
        <v>0</v>
      </c>
      <c r="S4777">
        <v>0</v>
      </c>
      <c r="T4777">
        <v>0</v>
      </c>
      <c r="U4777">
        <v>0</v>
      </c>
      <c r="V4777">
        <v>0</v>
      </c>
      <c r="W4777">
        <v>0</v>
      </c>
      <c r="X4777">
        <v>0</v>
      </c>
      <c r="Y4777">
        <v>0</v>
      </c>
      <c r="Z4777">
        <v>0</v>
      </c>
      <c r="AA4777">
        <v>0</v>
      </c>
      <c r="AB4777">
        <v>0</v>
      </c>
      <c r="AC4777">
        <v>0</v>
      </c>
    </row>
    <row r="4778" spans="1:32">
      <c r="A4778" t="s">
        <v>15228</v>
      </c>
      <c r="B4778" t="s">
        <v>19</v>
      </c>
      <c r="C4778">
        <v>0</v>
      </c>
      <c r="D4778">
        <v>0</v>
      </c>
      <c r="E4778">
        <v>0</v>
      </c>
      <c r="F4778">
        <v>0</v>
      </c>
      <c r="G4778">
        <v>0</v>
      </c>
      <c r="H4778">
        <v>0</v>
      </c>
      <c r="I4778">
        <v>0</v>
      </c>
      <c r="J4778">
        <v>0</v>
      </c>
      <c r="K4778">
        <v>0</v>
      </c>
      <c r="L4778">
        <v>0</v>
      </c>
      <c r="M4778">
        <v>0</v>
      </c>
      <c r="N4778">
        <v>0</v>
      </c>
      <c r="O4778">
        <v>0</v>
      </c>
      <c r="P4778">
        <v>0</v>
      </c>
      <c r="Q4778">
        <v>0</v>
      </c>
      <c r="R4778">
        <v>0</v>
      </c>
      <c r="S4778">
        <v>0</v>
      </c>
      <c r="T4778">
        <v>0</v>
      </c>
      <c r="U4778">
        <v>0</v>
      </c>
      <c r="V4778">
        <v>0</v>
      </c>
      <c r="W4778">
        <v>0</v>
      </c>
      <c r="X4778">
        <v>0</v>
      </c>
      <c r="Y4778">
        <v>0</v>
      </c>
      <c r="Z4778">
        <v>0</v>
      </c>
      <c r="AA4778">
        <v>0</v>
      </c>
      <c r="AB4778">
        <v>0</v>
      </c>
      <c r="AC4778">
        <v>0</v>
      </c>
    </row>
    <row r="4779" spans="1:32">
      <c r="A4779" t="s">
        <v>15229</v>
      </c>
      <c r="B4779" t="s">
        <v>19</v>
      </c>
      <c r="C4779">
        <v>0</v>
      </c>
      <c r="D4779">
        <v>0</v>
      </c>
      <c r="E4779">
        <v>0</v>
      </c>
      <c r="F4779">
        <v>0</v>
      </c>
      <c r="G4779">
        <v>0</v>
      </c>
      <c r="H4779">
        <v>0</v>
      </c>
      <c r="I4779">
        <v>0</v>
      </c>
      <c r="J4779">
        <v>0</v>
      </c>
      <c r="K4779">
        <v>0</v>
      </c>
      <c r="L4779">
        <v>0</v>
      </c>
      <c r="M4779">
        <v>0</v>
      </c>
      <c r="N4779">
        <v>0</v>
      </c>
      <c r="O4779">
        <v>0</v>
      </c>
      <c r="P4779">
        <v>0</v>
      </c>
      <c r="Q4779">
        <v>0</v>
      </c>
      <c r="R4779">
        <v>0</v>
      </c>
      <c r="S4779">
        <v>0</v>
      </c>
      <c r="T4779">
        <v>0</v>
      </c>
      <c r="U4779">
        <v>0</v>
      </c>
      <c r="V4779">
        <v>0</v>
      </c>
      <c r="W4779">
        <v>0</v>
      </c>
      <c r="X4779">
        <v>0</v>
      </c>
      <c r="Y4779">
        <v>0</v>
      </c>
      <c r="Z4779">
        <v>0</v>
      </c>
      <c r="AA4779">
        <v>0</v>
      </c>
      <c r="AB4779">
        <v>0</v>
      </c>
      <c r="AC4779">
        <v>0</v>
      </c>
    </row>
    <row r="4780" spans="1:32">
      <c r="A4780" t="s">
        <v>15230</v>
      </c>
      <c r="B4780" t="s">
        <v>19</v>
      </c>
      <c r="C4780">
        <v>0</v>
      </c>
      <c r="D4780">
        <v>0</v>
      </c>
      <c r="E4780">
        <v>0</v>
      </c>
      <c r="F4780">
        <v>0</v>
      </c>
      <c r="G4780">
        <v>0</v>
      </c>
      <c r="H4780">
        <v>0</v>
      </c>
      <c r="I4780">
        <v>0</v>
      </c>
      <c r="J4780">
        <v>0</v>
      </c>
      <c r="K4780">
        <v>0</v>
      </c>
      <c r="L4780">
        <v>0</v>
      </c>
      <c r="M4780">
        <v>0</v>
      </c>
      <c r="N4780">
        <v>0</v>
      </c>
      <c r="O4780">
        <v>0</v>
      </c>
      <c r="P4780">
        <v>0</v>
      </c>
      <c r="Q4780">
        <v>0</v>
      </c>
      <c r="R4780">
        <v>0</v>
      </c>
      <c r="S4780">
        <v>0</v>
      </c>
      <c r="T4780">
        <v>0</v>
      </c>
      <c r="U4780">
        <v>0</v>
      </c>
      <c r="V4780">
        <v>0</v>
      </c>
      <c r="W4780">
        <v>0</v>
      </c>
      <c r="X4780">
        <v>0</v>
      </c>
      <c r="Y4780">
        <v>0</v>
      </c>
      <c r="Z4780">
        <v>0</v>
      </c>
      <c r="AA4780">
        <v>0</v>
      </c>
      <c r="AB4780">
        <v>0</v>
      </c>
      <c r="AC4780">
        <v>0</v>
      </c>
    </row>
    <row r="4781" spans="1:32">
      <c r="A4781" t="s">
        <v>15231</v>
      </c>
      <c r="B4781" t="s">
        <v>19</v>
      </c>
      <c r="C4781">
        <v>0</v>
      </c>
      <c r="D4781">
        <v>0</v>
      </c>
      <c r="E4781">
        <v>0</v>
      </c>
      <c r="F4781">
        <v>0</v>
      </c>
      <c r="G4781">
        <v>0</v>
      </c>
      <c r="H4781">
        <v>0</v>
      </c>
      <c r="I4781">
        <v>0</v>
      </c>
      <c r="J4781">
        <v>0</v>
      </c>
      <c r="K4781">
        <v>0</v>
      </c>
      <c r="L4781">
        <v>0</v>
      </c>
      <c r="M4781">
        <v>0</v>
      </c>
      <c r="N4781">
        <v>0</v>
      </c>
      <c r="O4781">
        <v>0</v>
      </c>
      <c r="P4781">
        <v>0</v>
      </c>
      <c r="Q4781">
        <v>0</v>
      </c>
      <c r="R4781">
        <v>0</v>
      </c>
      <c r="S4781">
        <v>0</v>
      </c>
      <c r="T4781">
        <v>0</v>
      </c>
      <c r="U4781">
        <v>0</v>
      </c>
      <c r="V4781">
        <v>0</v>
      </c>
      <c r="W4781">
        <v>0</v>
      </c>
      <c r="X4781">
        <v>0</v>
      </c>
      <c r="Y4781">
        <v>0</v>
      </c>
      <c r="Z4781">
        <v>0</v>
      </c>
      <c r="AA4781">
        <v>0</v>
      </c>
      <c r="AB4781">
        <v>0</v>
      </c>
      <c r="AC4781">
        <v>0</v>
      </c>
    </row>
    <row r="4782" spans="1:32">
      <c r="A4782" t="s">
        <v>15232</v>
      </c>
      <c r="B4782" t="s">
        <v>19</v>
      </c>
      <c r="C4782">
        <v>0</v>
      </c>
      <c r="D4782">
        <v>0</v>
      </c>
      <c r="E4782">
        <v>0</v>
      </c>
      <c r="F4782">
        <v>0</v>
      </c>
      <c r="G4782">
        <v>0</v>
      </c>
      <c r="H4782">
        <v>0</v>
      </c>
      <c r="I4782">
        <v>0</v>
      </c>
      <c r="J4782">
        <v>0</v>
      </c>
      <c r="K4782">
        <v>0</v>
      </c>
      <c r="L4782">
        <v>0</v>
      </c>
      <c r="M4782">
        <v>0</v>
      </c>
      <c r="N4782">
        <v>0</v>
      </c>
      <c r="O4782">
        <v>0</v>
      </c>
      <c r="P4782">
        <v>0</v>
      </c>
      <c r="Q4782">
        <v>0</v>
      </c>
      <c r="R4782">
        <v>0</v>
      </c>
      <c r="S4782">
        <v>0</v>
      </c>
      <c r="T4782">
        <v>0</v>
      </c>
      <c r="U4782">
        <v>0</v>
      </c>
      <c r="V4782">
        <v>0</v>
      </c>
      <c r="W4782">
        <v>0</v>
      </c>
      <c r="X4782">
        <v>0</v>
      </c>
      <c r="Y4782">
        <v>0</v>
      </c>
      <c r="Z4782">
        <v>0</v>
      </c>
      <c r="AA4782">
        <v>0</v>
      </c>
      <c r="AB4782">
        <v>0</v>
      </c>
      <c r="AC4782">
        <v>0</v>
      </c>
    </row>
    <row r="4783" spans="1:32">
      <c r="A4783" t="s">
        <v>15233</v>
      </c>
      <c r="B4783" t="s">
        <v>19</v>
      </c>
      <c r="C4783">
        <v>0</v>
      </c>
      <c r="D4783">
        <v>0</v>
      </c>
      <c r="E4783">
        <v>0</v>
      </c>
      <c r="F4783">
        <v>0</v>
      </c>
      <c r="G4783">
        <v>0</v>
      </c>
      <c r="H4783">
        <v>0</v>
      </c>
      <c r="I4783">
        <v>0</v>
      </c>
      <c r="J4783">
        <v>0</v>
      </c>
      <c r="K4783">
        <v>0</v>
      </c>
      <c r="L4783">
        <v>0</v>
      </c>
      <c r="M4783">
        <v>0</v>
      </c>
      <c r="N4783">
        <v>0</v>
      </c>
      <c r="O4783">
        <v>0</v>
      </c>
      <c r="P4783">
        <v>0</v>
      </c>
      <c r="Q4783">
        <v>0</v>
      </c>
      <c r="R4783">
        <v>0</v>
      </c>
      <c r="S4783">
        <v>0</v>
      </c>
      <c r="T4783">
        <v>0</v>
      </c>
      <c r="U4783">
        <v>0</v>
      </c>
      <c r="V4783">
        <v>0</v>
      </c>
      <c r="W4783">
        <v>0</v>
      </c>
      <c r="X4783">
        <v>0</v>
      </c>
      <c r="Y4783">
        <v>0</v>
      </c>
      <c r="Z4783">
        <v>0</v>
      </c>
      <c r="AA4783">
        <v>0</v>
      </c>
      <c r="AB4783">
        <v>0</v>
      </c>
      <c r="AC4783">
        <v>0</v>
      </c>
    </row>
    <row r="4784" spans="1:32">
      <c r="A4784" t="s">
        <v>15234</v>
      </c>
      <c r="B4784" t="s">
        <v>19</v>
      </c>
      <c r="C4784">
        <v>0</v>
      </c>
      <c r="D4784">
        <v>0</v>
      </c>
      <c r="E4784">
        <v>0</v>
      </c>
      <c r="F4784">
        <v>0</v>
      </c>
      <c r="G4784">
        <v>0</v>
      </c>
      <c r="H4784">
        <v>0</v>
      </c>
      <c r="I4784">
        <v>0</v>
      </c>
      <c r="J4784">
        <v>0</v>
      </c>
      <c r="K4784">
        <v>0</v>
      </c>
      <c r="L4784">
        <v>0</v>
      </c>
      <c r="M4784">
        <v>0</v>
      </c>
      <c r="N4784">
        <v>0</v>
      </c>
      <c r="O4784">
        <v>0</v>
      </c>
      <c r="P4784">
        <v>0</v>
      </c>
      <c r="Q4784">
        <v>0</v>
      </c>
      <c r="R4784">
        <v>0</v>
      </c>
      <c r="S4784">
        <v>0</v>
      </c>
      <c r="T4784">
        <v>0</v>
      </c>
      <c r="U4784">
        <v>0</v>
      </c>
      <c r="V4784">
        <v>0</v>
      </c>
      <c r="W4784">
        <v>0</v>
      </c>
      <c r="X4784">
        <v>0</v>
      </c>
      <c r="Y4784">
        <v>0</v>
      </c>
      <c r="Z4784">
        <v>0</v>
      </c>
      <c r="AA4784">
        <v>0</v>
      </c>
      <c r="AB4784">
        <v>0</v>
      </c>
      <c r="AC4784">
        <v>0</v>
      </c>
    </row>
    <row r="4785" spans="1:29">
      <c r="A4785" t="s">
        <v>15235</v>
      </c>
      <c r="B4785" t="s">
        <v>19</v>
      </c>
      <c r="C4785">
        <v>0</v>
      </c>
      <c r="D4785">
        <v>0</v>
      </c>
      <c r="E4785">
        <v>0</v>
      </c>
      <c r="F4785">
        <v>0</v>
      </c>
      <c r="G4785">
        <v>0</v>
      </c>
      <c r="H4785">
        <v>0</v>
      </c>
      <c r="I4785">
        <v>0</v>
      </c>
      <c r="J4785">
        <v>0</v>
      </c>
      <c r="K4785">
        <v>0</v>
      </c>
      <c r="L4785">
        <v>0</v>
      </c>
      <c r="M4785">
        <v>0</v>
      </c>
      <c r="N4785">
        <v>0</v>
      </c>
      <c r="O4785">
        <v>0</v>
      </c>
      <c r="P4785">
        <v>0</v>
      </c>
      <c r="Q4785">
        <v>0</v>
      </c>
      <c r="R4785">
        <v>0</v>
      </c>
      <c r="S4785">
        <v>0</v>
      </c>
      <c r="T4785">
        <v>0</v>
      </c>
      <c r="U4785">
        <v>0</v>
      </c>
      <c r="V4785">
        <v>0</v>
      </c>
      <c r="W4785">
        <v>0</v>
      </c>
      <c r="X4785">
        <v>0</v>
      </c>
      <c r="Y4785">
        <v>0</v>
      </c>
      <c r="Z4785">
        <v>0</v>
      </c>
      <c r="AA4785">
        <v>0</v>
      </c>
      <c r="AB4785">
        <v>0</v>
      </c>
      <c r="AC4785">
        <v>0</v>
      </c>
    </row>
    <row r="4786" spans="1:29">
      <c r="A4786" t="s">
        <v>15236</v>
      </c>
      <c r="B4786" t="s">
        <v>19</v>
      </c>
      <c r="C4786">
        <v>0</v>
      </c>
      <c r="D4786">
        <v>0</v>
      </c>
      <c r="E4786">
        <v>0</v>
      </c>
      <c r="F4786">
        <v>0</v>
      </c>
      <c r="G4786">
        <v>0</v>
      </c>
      <c r="H4786">
        <v>0</v>
      </c>
      <c r="I4786">
        <v>0</v>
      </c>
      <c r="J4786">
        <v>0</v>
      </c>
      <c r="K4786">
        <v>0</v>
      </c>
      <c r="L4786">
        <v>0</v>
      </c>
      <c r="M4786">
        <v>0</v>
      </c>
      <c r="N4786">
        <v>0</v>
      </c>
      <c r="O4786">
        <v>0</v>
      </c>
      <c r="P4786">
        <v>0</v>
      </c>
      <c r="Q4786">
        <v>0</v>
      </c>
      <c r="R4786">
        <v>0</v>
      </c>
      <c r="S4786">
        <v>0</v>
      </c>
      <c r="T4786">
        <v>0</v>
      </c>
      <c r="U4786">
        <v>0</v>
      </c>
      <c r="V4786">
        <v>0</v>
      </c>
      <c r="W4786">
        <v>0</v>
      </c>
      <c r="X4786">
        <v>0</v>
      </c>
      <c r="Y4786">
        <v>0</v>
      </c>
      <c r="Z4786">
        <v>0</v>
      </c>
      <c r="AA4786">
        <v>0</v>
      </c>
      <c r="AB4786">
        <v>0</v>
      </c>
      <c r="AC4786">
        <v>0</v>
      </c>
    </row>
    <row r="4787" spans="1:29">
      <c r="A4787" t="s">
        <v>15237</v>
      </c>
      <c r="B4787" t="s">
        <v>19</v>
      </c>
      <c r="C4787">
        <v>0</v>
      </c>
      <c r="D4787">
        <v>0</v>
      </c>
      <c r="E4787">
        <v>0</v>
      </c>
      <c r="F4787">
        <v>0</v>
      </c>
      <c r="G4787">
        <v>0</v>
      </c>
      <c r="H4787">
        <v>0</v>
      </c>
      <c r="I4787">
        <v>0</v>
      </c>
      <c r="J4787">
        <v>0</v>
      </c>
      <c r="K4787">
        <v>0</v>
      </c>
      <c r="L4787">
        <v>0</v>
      </c>
      <c r="M4787">
        <v>0</v>
      </c>
      <c r="N4787">
        <v>0</v>
      </c>
      <c r="O4787">
        <v>0</v>
      </c>
      <c r="P4787">
        <v>0</v>
      </c>
      <c r="Q4787">
        <v>0</v>
      </c>
      <c r="R4787">
        <v>0</v>
      </c>
      <c r="S4787">
        <v>0</v>
      </c>
      <c r="T4787">
        <v>0</v>
      </c>
      <c r="U4787">
        <v>0</v>
      </c>
      <c r="V4787">
        <v>0</v>
      </c>
      <c r="W4787">
        <v>0</v>
      </c>
      <c r="X4787">
        <v>0</v>
      </c>
      <c r="Y4787">
        <v>0</v>
      </c>
      <c r="Z4787">
        <v>0</v>
      </c>
      <c r="AA4787">
        <v>0</v>
      </c>
      <c r="AB4787">
        <v>0</v>
      </c>
      <c r="AC4787">
        <v>0</v>
      </c>
    </row>
    <row r="4788" spans="1:29">
      <c r="A4788" t="s">
        <v>15238</v>
      </c>
      <c r="B4788" t="s">
        <v>19</v>
      </c>
      <c r="C4788">
        <v>0</v>
      </c>
      <c r="D4788">
        <v>0</v>
      </c>
      <c r="E4788">
        <v>0</v>
      </c>
      <c r="F4788">
        <v>0</v>
      </c>
      <c r="G4788">
        <v>0</v>
      </c>
      <c r="H4788">
        <v>0</v>
      </c>
      <c r="I4788">
        <v>0</v>
      </c>
      <c r="J4788">
        <v>0</v>
      </c>
      <c r="K4788">
        <v>0</v>
      </c>
      <c r="L4788">
        <v>0</v>
      </c>
      <c r="M4788">
        <v>0</v>
      </c>
      <c r="N4788">
        <v>0</v>
      </c>
      <c r="O4788">
        <v>0</v>
      </c>
      <c r="P4788">
        <v>0</v>
      </c>
      <c r="Q4788">
        <v>0</v>
      </c>
      <c r="R4788">
        <v>0</v>
      </c>
      <c r="S4788">
        <v>0</v>
      </c>
      <c r="T4788">
        <v>0</v>
      </c>
      <c r="U4788">
        <v>0</v>
      </c>
      <c r="V4788">
        <v>0</v>
      </c>
      <c r="W4788">
        <v>0</v>
      </c>
      <c r="X4788">
        <v>0</v>
      </c>
      <c r="Y4788">
        <v>0</v>
      </c>
      <c r="Z4788">
        <v>0</v>
      </c>
      <c r="AA4788">
        <v>0</v>
      </c>
      <c r="AB4788">
        <v>0</v>
      </c>
      <c r="AC4788">
        <v>0</v>
      </c>
    </row>
    <row r="4789" spans="1:29">
      <c r="A4789" t="s">
        <v>15239</v>
      </c>
      <c r="B4789" t="s">
        <v>19</v>
      </c>
      <c r="C4789">
        <v>0</v>
      </c>
      <c r="D4789">
        <v>0</v>
      </c>
      <c r="E4789">
        <v>0</v>
      </c>
      <c r="F4789">
        <v>0</v>
      </c>
      <c r="G4789">
        <v>0</v>
      </c>
      <c r="H4789">
        <v>0</v>
      </c>
      <c r="I4789">
        <v>0</v>
      </c>
      <c r="J4789">
        <v>0</v>
      </c>
      <c r="K4789">
        <v>0</v>
      </c>
      <c r="L4789">
        <v>0</v>
      </c>
      <c r="M4789">
        <v>0</v>
      </c>
      <c r="N4789">
        <v>0</v>
      </c>
      <c r="O4789">
        <v>0</v>
      </c>
      <c r="P4789">
        <v>0</v>
      </c>
      <c r="Q4789">
        <v>0</v>
      </c>
      <c r="R4789">
        <v>0</v>
      </c>
      <c r="S4789">
        <v>0</v>
      </c>
      <c r="T4789">
        <v>0</v>
      </c>
      <c r="U4789">
        <v>0</v>
      </c>
      <c r="V4789">
        <v>0</v>
      </c>
      <c r="W4789">
        <v>0</v>
      </c>
      <c r="X4789">
        <v>0</v>
      </c>
      <c r="Y4789">
        <v>0</v>
      </c>
      <c r="Z4789">
        <v>0</v>
      </c>
      <c r="AA4789">
        <v>0</v>
      </c>
      <c r="AB4789">
        <v>0</v>
      </c>
      <c r="AC4789">
        <v>0</v>
      </c>
    </row>
    <row r="4790" spans="1:29">
      <c r="A4790" t="s">
        <v>15240</v>
      </c>
      <c r="B4790" t="s">
        <v>19</v>
      </c>
      <c r="C4790">
        <v>0</v>
      </c>
      <c r="D4790">
        <v>0</v>
      </c>
      <c r="E4790">
        <v>0</v>
      </c>
      <c r="F4790">
        <v>0</v>
      </c>
      <c r="G4790">
        <v>0</v>
      </c>
      <c r="H4790">
        <v>0</v>
      </c>
      <c r="I4790">
        <v>0</v>
      </c>
      <c r="J4790">
        <v>0</v>
      </c>
      <c r="K4790">
        <v>0</v>
      </c>
      <c r="L4790">
        <v>0</v>
      </c>
      <c r="M4790">
        <v>0</v>
      </c>
      <c r="N4790">
        <v>0</v>
      </c>
      <c r="O4790">
        <v>0</v>
      </c>
      <c r="P4790">
        <v>0</v>
      </c>
      <c r="Q4790">
        <v>0</v>
      </c>
      <c r="R4790">
        <v>0</v>
      </c>
      <c r="S4790">
        <v>0</v>
      </c>
      <c r="T4790">
        <v>0</v>
      </c>
      <c r="U4790">
        <v>0</v>
      </c>
      <c r="V4790">
        <v>0</v>
      </c>
      <c r="W4790">
        <v>0</v>
      </c>
      <c r="X4790">
        <v>0</v>
      </c>
      <c r="Y4790">
        <v>0</v>
      </c>
      <c r="Z4790">
        <v>0</v>
      </c>
      <c r="AA4790">
        <v>0</v>
      </c>
      <c r="AB4790">
        <v>0</v>
      </c>
      <c r="AC4790">
        <v>0</v>
      </c>
    </row>
    <row r="4791" spans="1:29">
      <c r="A4791" t="s">
        <v>15241</v>
      </c>
      <c r="B4791" t="s">
        <v>19</v>
      </c>
      <c r="C4791">
        <v>0</v>
      </c>
      <c r="D4791">
        <v>0</v>
      </c>
      <c r="E4791">
        <v>0</v>
      </c>
      <c r="F4791">
        <v>0</v>
      </c>
      <c r="G4791">
        <v>0</v>
      </c>
      <c r="H4791">
        <v>0</v>
      </c>
      <c r="I4791">
        <v>0</v>
      </c>
      <c r="J4791">
        <v>0</v>
      </c>
      <c r="K4791">
        <v>0</v>
      </c>
      <c r="L4791">
        <v>0</v>
      </c>
      <c r="M4791">
        <v>0</v>
      </c>
      <c r="N4791">
        <v>0</v>
      </c>
      <c r="O4791">
        <v>0</v>
      </c>
      <c r="P4791">
        <v>0</v>
      </c>
      <c r="Q4791">
        <v>0</v>
      </c>
      <c r="R4791">
        <v>0</v>
      </c>
      <c r="S4791">
        <v>0</v>
      </c>
      <c r="T4791">
        <v>0</v>
      </c>
      <c r="U4791">
        <v>0</v>
      </c>
      <c r="V4791">
        <v>0</v>
      </c>
      <c r="W4791">
        <v>0</v>
      </c>
      <c r="X4791">
        <v>0</v>
      </c>
      <c r="Y4791">
        <v>0</v>
      </c>
      <c r="Z4791">
        <v>0</v>
      </c>
      <c r="AA4791">
        <v>0</v>
      </c>
      <c r="AB4791">
        <v>0</v>
      </c>
      <c r="AC4791">
        <v>0</v>
      </c>
    </row>
    <row r="4792" spans="1:29">
      <c r="A4792" t="s">
        <v>15242</v>
      </c>
      <c r="B4792" t="s">
        <v>19</v>
      </c>
      <c r="C4792">
        <v>0</v>
      </c>
      <c r="D4792">
        <v>0</v>
      </c>
      <c r="E4792">
        <v>0</v>
      </c>
      <c r="F4792">
        <v>0</v>
      </c>
      <c r="G4792">
        <v>0</v>
      </c>
      <c r="H4792">
        <v>0</v>
      </c>
      <c r="I4792">
        <v>0</v>
      </c>
      <c r="J4792">
        <v>0</v>
      </c>
      <c r="K4792">
        <v>0</v>
      </c>
      <c r="L4792">
        <v>0</v>
      </c>
      <c r="M4792">
        <v>0</v>
      </c>
      <c r="N4792">
        <v>0</v>
      </c>
      <c r="O4792">
        <v>0</v>
      </c>
      <c r="P4792">
        <v>0</v>
      </c>
      <c r="Q4792">
        <v>0</v>
      </c>
      <c r="R4792">
        <v>0</v>
      </c>
      <c r="S4792">
        <v>0</v>
      </c>
      <c r="T4792">
        <v>0</v>
      </c>
      <c r="U4792">
        <v>0</v>
      </c>
      <c r="V4792">
        <v>0</v>
      </c>
      <c r="W4792">
        <v>0</v>
      </c>
      <c r="X4792">
        <v>0</v>
      </c>
      <c r="Y4792">
        <v>0</v>
      </c>
      <c r="Z4792">
        <v>0</v>
      </c>
      <c r="AA4792">
        <v>0</v>
      </c>
      <c r="AB4792">
        <v>0</v>
      </c>
      <c r="AC4792">
        <v>0</v>
      </c>
    </row>
    <row r="4793" spans="1:29">
      <c r="A4793" t="s">
        <v>15243</v>
      </c>
      <c r="B4793" t="s">
        <v>19</v>
      </c>
      <c r="C4793">
        <v>0</v>
      </c>
      <c r="D4793">
        <v>0</v>
      </c>
      <c r="E4793">
        <v>0</v>
      </c>
      <c r="F4793">
        <v>0</v>
      </c>
      <c r="G4793">
        <v>0</v>
      </c>
      <c r="H4793">
        <v>0</v>
      </c>
      <c r="I4793">
        <v>0</v>
      </c>
      <c r="J4793">
        <v>0</v>
      </c>
      <c r="K4793">
        <v>0</v>
      </c>
      <c r="L4793">
        <v>0</v>
      </c>
      <c r="M4793">
        <v>0</v>
      </c>
      <c r="N4793">
        <v>0</v>
      </c>
      <c r="O4793">
        <v>0</v>
      </c>
      <c r="P4793">
        <v>0</v>
      </c>
      <c r="Q4793">
        <v>0</v>
      </c>
      <c r="R4793">
        <v>0</v>
      </c>
      <c r="S4793">
        <v>0</v>
      </c>
      <c r="T4793">
        <v>0</v>
      </c>
      <c r="U4793">
        <v>0</v>
      </c>
      <c r="V4793">
        <v>0</v>
      </c>
      <c r="W4793">
        <v>0</v>
      </c>
      <c r="X4793">
        <v>0</v>
      </c>
      <c r="Y4793">
        <v>0</v>
      </c>
      <c r="Z4793">
        <v>0</v>
      </c>
      <c r="AA4793">
        <v>0</v>
      </c>
      <c r="AB4793">
        <v>0</v>
      </c>
      <c r="AC4793">
        <v>0</v>
      </c>
    </row>
    <row r="4794" spans="1:29">
      <c r="A4794" t="s">
        <v>15244</v>
      </c>
      <c r="B4794" t="s">
        <v>19</v>
      </c>
      <c r="C4794">
        <v>0</v>
      </c>
      <c r="D4794">
        <v>0</v>
      </c>
      <c r="E4794">
        <v>0</v>
      </c>
      <c r="F4794">
        <v>0</v>
      </c>
      <c r="G4794">
        <v>0</v>
      </c>
      <c r="H4794">
        <v>0</v>
      </c>
      <c r="I4794">
        <v>0</v>
      </c>
      <c r="J4794">
        <v>0</v>
      </c>
      <c r="K4794">
        <v>0</v>
      </c>
      <c r="L4794">
        <v>0</v>
      </c>
      <c r="M4794">
        <v>0</v>
      </c>
      <c r="N4794">
        <v>0</v>
      </c>
      <c r="O4794">
        <v>0</v>
      </c>
      <c r="P4794">
        <v>0</v>
      </c>
      <c r="Q4794">
        <v>0</v>
      </c>
      <c r="R4794">
        <v>0</v>
      </c>
      <c r="S4794">
        <v>0</v>
      </c>
      <c r="T4794">
        <v>0</v>
      </c>
      <c r="U4794">
        <v>0</v>
      </c>
      <c r="V4794">
        <v>0</v>
      </c>
      <c r="W4794">
        <v>0</v>
      </c>
      <c r="X4794">
        <v>0</v>
      </c>
      <c r="Y4794">
        <v>0</v>
      </c>
      <c r="Z4794">
        <v>0</v>
      </c>
      <c r="AA4794">
        <v>0</v>
      </c>
      <c r="AB4794">
        <v>0</v>
      </c>
      <c r="AC4794">
        <v>0</v>
      </c>
    </row>
    <row r="4795" spans="1:29">
      <c r="A4795" t="s">
        <v>15245</v>
      </c>
      <c r="B4795" t="s">
        <v>19</v>
      </c>
      <c r="C4795">
        <v>0</v>
      </c>
      <c r="D4795">
        <v>0</v>
      </c>
      <c r="E4795">
        <v>0</v>
      </c>
      <c r="F4795">
        <v>0</v>
      </c>
      <c r="G4795">
        <v>0</v>
      </c>
      <c r="H4795">
        <v>0</v>
      </c>
      <c r="I4795">
        <v>0</v>
      </c>
      <c r="J4795">
        <v>0</v>
      </c>
      <c r="K4795">
        <v>0</v>
      </c>
      <c r="L4795">
        <v>0</v>
      </c>
      <c r="M4795">
        <v>0</v>
      </c>
      <c r="N4795">
        <v>0</v>
      </c>
      <c r="O4795">
        <v>0</v>
      </c>
      <c r="P4795">
        <v>0</v>
      </c>
      <c r="Q4795">
        <v>0</v>
      </c>
      <c r="R4795">
        <v>0</v>
      </c>
      <c r="S4795">
        <v>0</v>
      </c>
      <c r="T4795">
        <v>0</v>
      </c>
      <c r="U4795">
        <v>0</v>
      </c>
      <c r="V4795">
        <v>0</v>
      </c>
      <c r="W4795">
        <v>0</v>
      </c>
      <c r="X4795">
        <v>0</v>
      </c>
      <c r="Y4795">
        <v>0</v>
      </c>
      <c r="Z4795">
        <v>0</v>
      </c>
      <c r="AA4795">
        <v>0</v>
      </c>
      <c r="AB4795">
        <v>0</v>
      </c>
      <c r="AC4795">
        <v>0</v>
      </c>
    </row>
    <row r="4796" spans="1:29">
      <c r="A4796" t="s">
        <v>15246</v>
      </c>
      <c r="B4796" t="s">
        <v>19</v>
      </c>
      <c r="C4796">
        <v>0</v>
      </c>
      <c r="D4796">
        <v>0</v>
      </c>
      <c r="E4796">
        <v>0</v>
      </c>
      <c r="F4796">
        <v>0</v>
      </c>
      <c r="G4796">
        <v>0</v>
      </c>
      <c r="H4796">
        <v>0</v>
      </c>
      <c r="I4796">
        <v>0</v>
      </c>
      <c r="J4796">
        <v>0</v>
      </c>
      <c r="K4796">
        <v>0</v>
      </c>
      <c r="L4796">
        <v>0</v>
      </c>
      <c r="M4796">
        <v>0</v>
      </c>
      <c r="N4796">
        <v>0</v>
      </c>
      <c r="O4796">
        <v>0</v>
      </c>
      <c r="P4796">
        <v>0</v>
      </c>
      <c r="Q4796">
        <v>0</v>
      </c>
      <c r="R4796">
        <v>0</v>
      </c>
      <c r="S4796">
        <v>0</v>
      </c>
      <c r="T4796">
        <v>0</v>
      </c>
      <c r="U4796">
        <v>0</v>
      </c>
      <c r="V4796">
        <v>0</v>
      </c>
      <c r="W4796">
        <v>0</v>
      </c>
      <c r="X4796">
        <v>0</v>
      </c>
      <c r="Y4796">
        <v>0</v>
      </c>
      <c r="Z4796">
        <v>0</v>
      </c>
      <c r="AA4796">
        <v>0</v>
      </c>
      <c r="AB4796">
        <v>0</v>
      </c>
      <c r="AC4796">
        <v>0</v>
      </c>
    </row>
    <row r="4797" spans="1:29">
      <c r="A4797" t="s">
        <v>15247</v>
      </c>
      <c r="B4797" t="s">
        <v>19</v>
      </c>
      <c r="C4797">
        <v>0</v>
      </c>
      <c r="D4797">
        <v>0</v>
      </c>
      <c r="E4797">
        <v>0</v>
      </c>
      <c r="F4797">
        <v>0</v>
      </c>
      <c r="G4797">
        <v>0</v>
      </c>
      <c r="H4797">
        <v>0</v>
      </c>
      <c r="I4797">
        <v>0</v>
      </c>
      <c r="J4797">
        <v>0</v>
      </c>
      <c r="K4797">
        <v>0</v>
      </c>
      <c r="L4797">
        <v>0</v>
      </c>
      <c r="M4797">
        <v>0</v>
      </c>
      <c r="N4797">
        <v>0</v>
      </c>
      <c r="O4797">
        <v>0</v>
      </c>
      <c r="P4797">
        <v>0</v>
      </c>
      <c r="Q4797">
        <v>0</v>
      </c>
      <c r="R4797">
        <v>0</v>
      </c>
      <c r="S4797">
        <v>0</v>
      </c>
      <c r="T4797">
        <v>0</v>
      </c>
      <c r="U4797">
        <v>0</v>
      </c>
      <c r="V4797">
        <v>0</v>
      </c>
      <c r="W4797">
        <v>0</v>
      </c>
      <c r="X4797">
        <v>0</v>
      </c>
      <c r="Y4797">
        <v>0</v>
      </c>
      <c r="Z4797">
        <v>0</v>
      </c>
      <c r="AA4797">
        <v>0</v>
      </c>
      <c r="AB4797">
        <v>0</v>
      </c>
      <c r="AC4797">
        <v>0</v>
      </c>
    </row>
    <row r="4798" spans="1:29">
      <c r="A4798" t="s">
        <v>15248</v>
      </c>
      <c r="B4798" t="s">
        <v>19</v>
      </c>
      <c r="C4798">
        <v>0</v>
      </c>
      <c r="D4798">
        <v>0</v>
      </c>
      <c r="E4798">
        <v>0</v>
      </c>
      <c r="F4798">
        <v>0</v>
      </c>
      <c r="G4798">
        <v>0</v>
      </c>
      <c r="H4798">
        <v>0</v>
      </c>
      <c r="I4798">
        <v>0</v>
      </c>
      <c r="J4798">
        <v>0</v>
      </c>
      <c r="K4798">
        <v>0</v>
      </c>
      <c r="L4798">
        <v>0</v>
      </c>
      <c r="M4798">
        <v>0</v>
      </c>
      <c r="N4798">
        <v>0</v>
      </c>
      <c r="O4798">
        <v>0</v>
      </c>
      <c r="P4798">
        <v>0</v>
      </c>
      <c r="Q4798">
        <v>0</v>
      </c>
      <c r="R4798">
        <v>0</v>
      </c>
      <c r="S4798">
        <v>0</v>
      </c>
      <c r="T4798">
        <v>0</v>
      </c>
      <c r="U4798">
        <v>0</v>
      </c>
      <c r="V4798">
        <v>0</v>
      </c>
      <c r="W4798">
        <v>0</v>
      </c>
      <c r="X4798">
        <v>0</v>
      </c>
      <c r="Y4798">
        <v>0</v>
      </c>
      <c r="Z4798">
        <v>0</v>
      </c>
      <c r="AA4798">
        <v>0</v>
      </c>
      <c r="AB4798">
        <v>0</v>
      </c>
      <c r="AC4798">
        <v>0</v>
      </c>
    </row>
    <row r="4799" spans="1:29">
      <c r="A4799" t="s">
        <v>15249</v>
      </c>
      <c r="B4799" t="s">
        <v>19</v>
      </c>
      <c r="C4799">
        <v>0</v>
      </c>
      <c r="D4799">
        <v>0</v>
      </c>
      <c r="E4799">
        <v>0</v>
      </c>
      <c r="F4799">
        <v>0</v>
      </c>
      <c r="G4799">
        <v>0</v>
      </c>
      <c r="H4799">
        <v>0</v>
      </c>
      <c r="I4799">
        <v>0</v>
      </c>
      <c r="J4799">
        <v>0</v>
      </c>
      <c r="K4799">
        <v>0</v>
      </c>
      <c r="L4799">
        <v>0</v>
      </c>
      <c r="M4799">
        <v>0</v>
      </c>
      <c r="N4799">
        <v>0</v>
      </c>
      <c r="O4799">
        <v>0</v>
      </c>
      <c r="P4799">
        <v>0</v>
      </c>
      <c r="Q4799">
        <v>0</v>
      </c>
      <c r="R4799">
        <v>0</v>
      </c>
      <c r="S4799">
        <v>0</v>
      </c>
      <c r="T4799">
        <v>0</v>
      </c>
      <c r="U4799">
        <v>0</v>
      </c>
      <c r="V4799">
        <v>0</v>
      </c>
      <c r="W4799">
        <v>0</v>
      </c>
      <c r="X4799">
        <v>0</v>
      </c>
      <c r="Y4799">
        <v>0</v>
      </c>
      <c r="Z4799">
        <v>0</v>
      </c>
      <c r="AA4799">
        <v>0</v>
      </c>
      <c r="AB4799">
        <v>0</v>
      </c>
      <c r="AC4799">
        <v>0</v>
      </c>
    </row>
    <row r="4800" spans="1:29">
      <c r="A4800" t="s">
        <v>15250</v>
      </c>
      <c r="B4800" t="s">
        <v>19</v>
      </c>
      <c r="C4800">
        <v>0</v>
      </c>
      <c r="D4800">
        <v>0</v>
      </c>
      <c r="E4800">
        <v>0</v>
      </c>
      <c r="F4800">
        <v>0</v>
      </c>
      <c r="G4800">
        <v>0</v>
      </c>
      <c r="H4800">
        <v>0</v>
      </c>
      <c r="I4800">
        <v>0</v>
      </c>
      <c r="J4800">
        <v>0</v>
      </c>
      <c r="K4800">
        <v>0</v>
      </c>
      <c r="L4800">
        <v>0</v>
      </c>
      <c r="M4800">
        <v>0</v>
      </c>
      <c r="N4800">
        <v>0</v>
      </c>
      <c r="O4800">
        <v>0</v>
      </c>
      <c r="P4800">
        <v>0</v>
      </c>
      <c r="Q4800">
        <v>0</v>
      </c>
      <c r="R4800">
        <v>0</v>
      </c>
      <c r="S4800">
        <v>0</v>
      </c>
      <c r="T4800">
        <v>0</v>
      </c>
      <c r="U4800">
        <v>0</v>
      </c>
      <c r="V4800">
        <v>0</v>
      </c>
      <c r="W4800">
        <v>0</v>
      </c>
      <c r="X4800">
        <v>0</v>
      </c>
      <c r="Y4800">
        <v>0</v>
      </c>
      <c r="Z4800">
        <v>0</v>
      </c>
      <c r="AA4800">
        <v>0</v>
      </c>
      <c r="AB4800">
        <v>0</v>
      </c>
      <c r="AC4800">
        <v>0</v>
      </c>
    </row>
    <row r="4801" spans="1:29">
      <c r="A4801" t="s">
        <v>15251</v>
      </c>
      <c r="B4801" t="s">
        <v>19</v>
      </c>
      <c r="C4801">
        <v>0</v>
      </c>
      <c r="D4801">
        <v>0</v>
      </c>
      <c r="E4801">
        <v>0</v>
      </c>
      <c r="F4801">
        <v>0</v>
      </c>
      <c r="G4801">
        <v>0</v>
      </c>
      <c r="H4801">
        <v>0</v>
      </c>
      <c r="I4801">
        <v>0</v>
      </c>
      <c r="J4801">
        <v>0</v>
      </c>
      <c r="K4801">
        <v>0</v>
      </c>
      <c r="L4801">
        <v>0</v>
      </c>
      <c r="M4801">
        <v>0</v>
      </c>
      <c r="N4801">
        <v>0</v>
      </c>
      <c r="O4801">
        <v>0</v>
      </c>
      <c r="P4801">
        <v>0</v>
      </c>
      <c r="Q4801">
        <v>0</v>
      </c>
      <c r="R4801">
        <v>0</v>
      </c>
      <c r="S4801">
        <v>0</v>
      </c>
      <c r="T4801">
        <v>0</v>
      </c>
      <c r="U4801">
        <v>0</v>
      </c>
      <c r="V4801">
        <v>0</v>
      </c>
      <c r="W4801">
        <v>0</v>
      </c>
      <c r="X4801">
        <v>0</v>
      </c>
      <c r="Y4801">
        <v>0</v>
      </c>
      <c r="Z4801">
        <v>0</v>
      </c>
      <c r="AA4801">
        <v>0</v>
      </c>
      <c r="AB4801">
        <v>0</v>
      </c>
      <c r="AC4801">
        <v>0</v>
      </c>
    </row>
    <row r="4802" spans="1:29">
      <c r="A4802" t="s">
        <v>15252</v>
      </c>
      <c r="B4802" t="s">
        <v>19</v>
      </c>
      <c r="C4802">
        <v>0</v>
      </c>
      <c r="D4802">
        <v>0</v>
      </c>
      <c r="E4802">
        <v>0</v>
      </c>
      <c r="F4802">
        <v>0</v>
      </c>
      <c r="G4802">
        <v>0</v>
      </c>
      <c r="H4802">
        <v>0</v>
      </c>
      <c r="I4802">
        <v>0</v>
      </c>
      <c r="J4802">
        <v>0</v>
      </c>
      <c r="K4802">
        <v>0</v>
      </c>
      <c r="L4802">
        <v>0</v>
      </c>
      <c r="M4802">
        <v>0</v>
      </c>
      <c r="N4802">
        <v>0</v>
      </c>
      <c r="O4802">
        <v>0</v>
      </c>
      <c r="P4802">
        <v>0</v>
      </c>
      <c r="Q4802">
        <v>0</v>
      </c>
      <c r="R4802">
        <v>0</v>
      </c>
      <c r="S4802">
        <v>0</v>
      </c>
      <c r="T4802">
        <v>0</v>
      </c>
      <c r="U4802">
        <v>0</v>
      </c>
      <c r="V4802">
        <v>0</v>
      </c>
      <c r="W4802">
        <v>0</v>
      </c>
      <c r="X4802">
        <v>0</v>
      </c>
      <c r="Y4802">
        <v>0</v>
      </c>
      <c r="Z4802">
        <v>0</v>
      </c>
      <c r="AA4802">
        <v>0</v>
      </c>
      <c r="AB4802">
        <v>0</v>
      </c>
      <c r="AC4802">
        <v>0</v>
      </c>
    </row>
    <row r="4803" spans="1:29">
      <c r="A4803" t="s">
        <v>15253</v>
      </c>
      <c r="B4803" t="s">
        <v>19</v>
      </c>
      <c r="C4803">
        <v>0</v>
      </c>
      <c r="D4803">
        <v>0</v>
      </c>
      <c r="E4803">
        <v>0</v>
      </c>
      <c r="F4803">
        <v>0</v>
      </c>
      <c r="G4803">
        <v>0</v>
      </c>
      <c r="H4803">
        <v>0</v>
      </c>
      <c r="I4803">
        <v>0</v>
      </c>
      <c r="J4803">
        <v>0</v>
      </c>
      <c r="K4803">
        <v>0</v>
      </c>
      <c r="L4803">
        <v>0</v>
      </c>
      <c r="M4803">
        <v>0</v>
      </c>
      <c r="N4803">
        <v>0</v>
      </c>
      <c r="O4803">
        <v>0</v>
      </c>
      <c r="P4803">
        <v>0</v>
      </c>
      <c r="Q4803">
        <v>0</v>
      </c>
      <c r="R4803">
        <v>0</v>
      </c>
      <c r="S4803">
        <v>0</v>
      </c>
      <c r="T4803">
        <v>0</v>
      </c>
      <c r="U4803">
        <v>0</v>
      </c>
      <c r="V4803">
        <v>0</v>
      </c>
      <c r="W4803">
        <v>0</v>
      </c>
      <c r="X4803">
        <v>0</v>
      </c>
      <c r="Y4803">
        <v>0</v>
      </c>
      <c r="Z4803">
        <v>0</v>
      </c>
      <c r="AA4803">
        <v>0</v>
      </c>
      <c r="AB4803">
        <v>0</v>
      </c>
      <c r="AC4803">
        <v>0</v>
      </c>
    </row>
    <row r="4804" spans="1:29">
      <c r="A4804" t="s">
        <v>15254</v>
      </c>
      <c r="B4804" t="s">
        <v>19</v>
      </c>
      <c r="C4804">
        <v>0</v>
      </c>
      <c r="D4804">
        <v>0</v>
      </c>
      <c r="E4804">
        <v>0</v>
      </c>
      <c r="F4804">
        <v>0</v>
      </c>
      <c r="G4804">
        <v>0</v>
      </c>
      <c r="H4804">
        <v>0</v>
      </c>
      <c r="I4804">
        <v>0</v>
      </c>
      <c r="J4804">
        <v>0</v>
      </c>
      <c r="K4804">
        <v>0</v>
      </c>
      <c r="L4804">
        <v>0</v>
      </c>
      <c r="M4804">
        <v>0</v>
      </c>
      <c r="N4804">
        <v>0</v>
      </c>
      <c r="O4804">
        <v>0</v>
      </c>
      <c r="P4804">
        <v>0</v>
      </c>
      <c r="Q4804">
        <v>0</v>
      </c>
      <c r="R4804">
        <v>0</v>
      </c>
      <c r="S4804">
        <v>0</v>
      </c>
      <c r="T4804">
        <v>0</v>
      </c>
      <c r="U4804">
        <v>0</v>
      </c>
      <c r="V4804">
        <v>0</v>
      </c>
      <c r="W4804">
        <v>0</v>
      </c>
      <c r="X4804">
        <v>0</v>
      </c>
      <c r="Y4804">
        <v>0</v>
      </c>
      <c r="Z4804">
        <v>0</v>
      </c>
      <c r="AA4804">
        <v>0</v>
      </c>
      <c r="AB4804">
        <v>0</v>
      </c>
      <c r="AC4804">
        <v>0</v>
      </c>
    </row>
    <row r="4805" spans="1:29">
      <c r="A4805" t="s">
        <v>15255</v>
      </c>
      <c r="B4805" t="s">
        <v>19</v>
      </c>
      <c r="C4805">
        <v>0</v>
      </c>
      <c r="D4805">
        <v>0</v>
      </c>
      <c r="E4805">
        <v>0</v>
      </c>
      <c r="F4805">
        <v>0</v>
      </c>
      <c r="G4805">
        <v>0</v>
      </c>
      <c r="H4805">
        <v>0</v>
      </c>
      <c r="I4805">
        <v>0</v>
      </c>
      <c r="J4805">
        <v>0</v>
      </c>
      <c r="K4805">
        <v>0</v>
      </c>
      <c r="L4805">
        <v>0</v>
      </c>
      <c r="M4805">
        <v>0</v>
      </c>
      <c r="N4805">
        <v>0</v>
      </c>
      <c r="O4805">
        <v>0</v>
      </c>
      <c r="P4805">
        <v>0</v>
      </c>
      <c r="Q4805">
        <v>0</v>
      </c>
      <c r="R4805">
        <v>0</v>
      </c>
      <c r="S4805">
        <v>0</v>
      </c>
      <c r="T4805">
        <v>0</v>
      </c>
      <c r="U4805">
        <v>0</v>
      </c>
      <c r="V4805">
        <v>0</v>
      </c>
      <c r="W4805">
        <v>0</v>
      </c>
      <c r="X4805">
        <v>0</v>
      </c>
      <c r="Y4805">
        <v>0</v>
      </c>
      <c r="Z4805">
        <v>0</v>
      </c>
      <c r="AA4805">
        <v>0</v>
      </c>
      <c r="AB4805">
        <v>0</v>
      </c>
      <c r="AC4805">
        <v>0</v>
      </c>
    </row>
    <row r="4806" spans="1:29">
      <c r="A4806" t="s">
        <v>15256</v>
      </c>
      <c r="B4806" t="s">
        <v>19</v>
      </c>
      <c r="C4806">
        <v>0</v>
      </c>
      <c r="D4806">
        <v>0</v>
      </c>
      <c r="E4806">
        <v>0</v>
      </c>
      <c r="F4806">
        <v>0</v>
      </c>
      <c r="G4806">
        <v>0</v>
      </c>
      <c r="H4806">
        <v>0</v>
      </c>
      <c r="I4806">
        <v>0</v>
      </c>
      <c r="J4806">
        <v>0</v>
      </c>
      <c r="K4806">
        <v>0</v>
      </c>
      <c r="L4806">
        <v>0</v>
      </c>
      <c r="M4806">
        <v>0</v>
      </c>
      <c r="N4806">
        <v>0</v>
      </c>
      <c r="O4806">
        <v>0</v>
      </c>
      <c r="P4806">
        <v>0</v>
      </c>
      <c r="Q4806">
        <v>0</v>
      </c>
      <c r="R4806">
        <v>0</v>
      </c>
      <c r="S4806">
        <v>0</v>
      </c>
      <c r="T4806">
        <v>0</v>
      </c>
      <c r="U4806">
        <v>0</v>
      </c>
      <c r="V4806">
        <v>0</v>
      </c>
      <c r="W4806">
        <v>0</v>
      </c>
      <c r="X4806">
        <v>0</v>
      </c>
      <c r="Y4806">
        <v>0</v>
      </c>
      <c r="Z4806">
        <v>0</v>
      </c>
      <c r="AA4806">
        <v>0</v>
      </c>
      <c r="AB4806">
        <v>0</v>
      </c>
      <c r="AC4806">
        <v>0</v>
      </c>
    </row>
    <row r="4807" spans="1:29">
      <c r="A4807" t="s">
        <v>15257</v>
      </c>
      <c r="B4807" t="s">
        <v>19</v>
      </c>
      <c r="C4807">
        <v>0</v>
      </c>
      <c r="D4807">
        <v>0</v>
      </c>
      <c r="E4807">
        <v>0</v>
      </c>
      <c r="F4807">
        <v>0</v>
      </c>
      <c r="G4807">
        <v>0</v>
      </c>
      <c r="H4807">
        <v>0</v>
      </c>
      <c r="I4807">
        <v>0</v>
      </c>
      <c r="J4807">
        <v>0</v>
      </c>
      <c r="K4807">
        <v>0</v>
      </c>
      <c r="L4807">
        <v>0</v>
      </c>
      <c r="M4807">
        <v>0</v>
      </c>
      <c r="N4807">
        <v>0</v>
      </c>
      <c r="O4807">
        <v>0</v>
      </c>
      <c r="P4807">
        <v>0</v>
      </c>
      <c r="Q4807">
        <v>0</v>
      </c>
      <c r="R4807">
        <v>0</v>
      </c>
      <c r="S4807">
        <v>0</v>
      </c>
      <c r="T4807">
        <v>0</v>
      </c>
      <c r="U4807">
        <v>0</v>
      </c>
      <c r="V4807">
        <v>0</v>
      </c>
      <c r="W4807">
        <v>0</v>
      </c>
      <c r="X4807">
        <v>0</v>
      </c>
      <c r="Y4807">
        <v>0</v>
      </c>
      <c r="Z4807">
        <v>0</v>
      </c>
      <c r="AA4807">
        <v>0</v>
      </c>
      <c r="AB4807">
        <v>0</v>
      </c>
      <c r="AC4807">
        <v>0</v>
      </c>
    </row>
    <row r="4808" spans="1:29">
      <c r="A4808" t="s">
        <v>15258</v>
      </c>
      <c r="B4808" t="s">
        <v>19</v>
      </c>
      <c r="C4808">
        <v>0</v>
      </c>
      <c r="D4808">
        <v>0</v>
      </c>
      <c r="E4808">
        <v>0</v>
      </c>
      <c r="F4808">
        <v>0</v>
      </c>
      <c r="G4808">
        <v>0</v>
      </c>
      <c r="H4808">
        <v>0</v>
      </c>
      <c r="I4808">
        <v>0</v>
      </c>
      <c r="J4808">
        <v>0</v>
      </c>
      <c r="K4808">
        <v>0</v>
      </c>
      <c r="L4808">
        <v>0</v>
      </c>
      <c r="M4808">
        <v>0</v>
      </c>
      <c r="N4808">
        <v>0</v>
      </c>
      <c r="O4808">
        <v>0</v>
      </c>
      <c r="P4808">
        <v>0</v>
      </c>
      <c r="Q4808">
        <v>0</v>
      </c>
      <c r="R4808">
        <v>0</v>
      </c>
      <c r="S4808">
        <v>0</v>
      </c>
      <c r="T4808">
        <v>0</v>
      </c>
      <c r="U4808">
        <v>0</v>
      </c>
      <c r="V4808">
        <v>0</v>
      </c>
      <c r="W4808">
        <v>0</v>
      </c>
      <c r="X4808">
        <v>0</v>
      </c>
      <c r="Y4808">
        <v>0</v>
      </c>
      <c r="Z4808">
        <v>0</v>
      </c>
      <c r="AA4808">
        <v>0</v>
      </c>
      <c r="AB4808">
        <v>0</v>
      </c>
      <c r="AC4808">
        <v>0</v>
      </c>
    </row>
    <row r="4809" spans="1:29">
      <c r="A4809" t="s">
        <v>15259</v>
      </c>
      <c r="B4809" t="s">
        <v>19</v>
      </c>
      <c r="C4809">
        <v>0</v>
      </c>
      <c r="D4809">
        <v>0</v>
      </c>
      <c r="E4809">
        <v>0</v>
      </c>
      <c r="F4809">
        <v>0</v>
      </c>
      <c r="G4809">
        <v>0</v>
      </c>
      <c r="H4809">
        <v>0</v>
      </c>
      <c r="I4809">
        <v>0</v>
      </c>
      <c r="J4809">
        <v>0</v>
      </c>
      <c r="K4809">
        <v>0</v>
      </c>
      <c r="L4809">
        <v>0</v>
      </c>
      <c r="M4809">
        <v>0</v>
      </c>
      <c r="N4809">
        <v>0</v>
      </c>
      <c r="O4809">
        <v>0</v>
      </c>
      <c r="P4809">
        <v>0</v>
      </c>
      <c r="Q4809">
        <v>0</v>
      </c>
      <c r="R4809">
        <v>0</v>
      </c>
      <c r="S4809">
        <v>0</v>
      </c>
      <c r="T4809">
        <v>0</v>
      </c>
      <c r="U4809">
        <v>0</v>
      </c>
      <c r="V4809">
        <v>0</v>
      </c>
      <c r="W4809">
        <v>0</v>
      </c>
      <c r="X4809">
        <v>0</v>
      </c>
      <c r="Y4809">
        <v>0</v>
      </c>
      <c r="Z4809">
        <v>0</v>
      </c>
      <c r="AA4809">
        <v>0</v>
      </c>
      <c r="AB4809">
        <v>0</v>
      </c>
      <c r="AC4809">
        <v>0</v>
      </c>
    </row>
    <row r="4810" spans="1:29">
      <c r="A4810" t="s">
        <v>15260</v>
      </c>
      <c r="B4810" t="s">
        <v>19</v>
      </c>
      <c r="C4810">
        <v>0</v>
      </c>
      <c r="D4810">
        <v>0</v>
      </c>
      <c r="E4810">
        <v>0</v>
      </c>
      <c r="F4810">
        <v>0</v>
      </c>
      <c r="G4810">
        <v>0</v>
      </c>
      <c r="H4810">
        <v>0</v>
      </c>
      <c r="I4810">
        <v>0</v>
      </c>
      <c r="J4810">
        <v>0</v>
      </c>
      <c r="K4810">
        <v>0</v>
      </c>
      <c r="L4810">
        <v>0</v>
      </c>
      <c r="M4810">
        <v>0</v>
      </c>
      <c r="N4810">
        <v>0</v>
      </c>
      <c r="O4810">
        <v>0</v>
      </c>
      <c r="P4810">
        <v>0</v>
      </c>
      <c r="Q4810">
        <v>0</v>
      </c>
      <c r="R4810">
        <v>0</v>
      </c>
      <c r="S4810">
        <v>0</v>
      </c>
      <c r="T4810">
        <v>0</v>
      </c>
      <c r="U4810">
        <v>0</v>
      </c>
      <c r="V4810">
        <v>0</v>
      </c>
      <c r="W4810">
        <v>0</v>
      </c>
      <c r="X4810">
        <v>0</v>
      </c>
      <c r="Y4810">
        <v>0</v>
      </c>
      <c r="Z4810">
        <v>0</v>
      </c>
      <c r="AA4810">
        <v>0</v>
      </c>
      <c r="AB4810">
        <v>0</v>
      </c>
      <c r="AC4810">
        <v>0</v>
      </c>
    </row>
    <row r="4811" spans="1:29">
      <c r="A4811" t="s">
        <v>15261</v>
      </c>
      <c r="B4811" t="s">
        <v>19</v>
      </c>
      <c r="C4811">
        <v>0</v>
      </c>
      <c r="D4811">
        <v>0</v>
      </c>
      <c r="E4811">
        <v>0</v>
      </c>
      <c r="F4811">
        <v>0</v>
      </c>
      <c r="G4811">
        <v>0</v>
      </c>
      <c r="H4811">
        <v>0</v>
      </c>
      <c r="I4811">
        <v>0</v>
      </c>
      <c r="J4811">
        <v>0</v>
      </c>
      <c r="K4811">
        <v>0</v>
      </c>
      <c r="L4811">
        <v>0</v>
      </c>
      <c r="M4811">
        <v>0</v>
      </c>
      <c r="N4811">
        <v>0</v>
      </c>
      <c r="O4811">
        <v>0</v>
      </c>
      <c r="P4811">
        <v>0</v>
      </c>
      <c r="Q4811">
        <v>0</v>
      </c>
      <c r="R4811">
        <v>0</v>
      </c>
      <c r="S4811">
        <v>0</v>
      </c>
      <c r="T4811">
        <v>0</v>
      </c>
      <c r="U4811">
        <v>0</v>
      </c>
      <c r="V4811">
        <v>0</v>
      </c>
      <c r="W4811">
        <v>0</v>
      </c>
      <c r="X4811">
        <v>0</v>
      </c>
      <c r="Y4811">
        <v>0</v>
      </c>
      <c r="Z4811">
        <v>0</v>
      </c>
      <c r="AA4811">
        <v>0</v>
      </c>
      <c r="AB4811">
        <v>0</v>
      </c>
      <c r="AC4811">
        <v>0</v>
      </c>
    </row>
    <row r="4812" spans="1:29">
      <c r="A4812" t="s">
        <v>15262</v>
      </c>
      <c r="B4812" t="s">
        <v>19</v>
      </c>
      <c r="C4812">
        <v>0</v>
      </c>
      <c r="D4812">
        <v>0</v>
      </c>
      <c r="E4812">
        <v>0</v>
      </c>
      <c r="F4812">
        <v>0</v>
      </c>
      <c r="G4812">
        <v>0</v>
      </c>
      <c r="H4812">
        <v>0</v>
      </c>
      <c r="I4812">
        <v>0</v>
      </c>
      <c r="J4812">
        <v>0</v>
      </c>
      <c r="K4812">
        <v>0</v>
      </c>
      <c r="L4812">
        <v>0</v>
      </c>
      <c r="M4812">
        <v>0</v>
      </c>
      <c r="N4812">
        <v>0</v>
      </c>
      <c r="O4812">
        <v>0</v>
      </c>
      <c r="P4812">
        <v>0</v>
      </c>
      <c r="Q4812">
        <v>0</v>
      </c>
      <c r="R4812">
        <v>0</v>
      </c>
      <c r="S4812">
        <v>0</v>
      </c>
      <c r="T4812">
        <v>0</v>
      </c>
      <c r="U4812">
        <v>0</v>
      </c>
      <c r="V4812">
        <v>0</v>
      </c>
      <c r="W4812">
        <v>0</v>
      </c>
      <c r="X4812">
        <v>0</v>
      </c>
      <c r="Y4812">
        <v>0</v>
      </c>
      <c r="Z4812">
        <v>0</v>
      </c>
      <c r="AA4812">
        <v>0</v>
      </c>
      <c r="AB4812">
        <v>0</v>
      </c>
      <c r="AC4812">
        <v>0</v>
      </c>
    </row>
    <row r="4813" spans="1:29">
      <c r="A4813" t="s">
        <v>15263</v>
      </c>
      <c r="B4813" t="s">
        <v>19</v>
      </c>
      <c r="C4813">
        <v>0</v>
      </c>
      <c r="D4813">
        <v>0</v>
      </c>
      <c r="E4813">
        <v>0</v>
      </c>
      <c r="F4813">
        <v>0</v>
      </c>
      <c r="G4813">
        <v>0</v>
      </c>
      <c r="H4813">
        <v>0</v>
      </c>
      <c r="I4813">
        <v>0</v>
      </c>
      <c r="J4813">
        <v>0</v>
      </c>
      <c r="K4813">
        <v>0</v>
      </c>
      <c r="L4813">
        <v>0</v>
      </c>
      <c r="M4813">
        <v>0</v>
      </c>
      <c r="N4813">
        <v>0</v>
      </c>
      <c r="O4813">
        <v>0</v>
      </c>
      <c r="P4813">
        <v>0</v>
      </c>
      <c r="Q4813">
        <v>0</v>
      </c>
      <c r="R4813">
        <v>0</v>
      </c>
      <c r="S4813">
        <v>0</v>
      </c>
      <c r="T4813">
        <v>0</v>
      </c>
      <c r="U4813">
        <v>0</v>
      </c>
      <c r="V4813">
        <v>0</v>
      </c>
      <c r="W4813">
        <v>0</v>
      </c>
      <c r="X4813">
        <v>0</v>
      </c>
      <c r="Y4813">
        <v>0</v>
      </c>
      <c r="Z4813">
        <v>0</v>
      </c>
      <c r="AA4813">
        <v>0</v>
      </c>
      <c r="AB4813">
        <v>0</v>
      </c>
      <c r="AC4813">
        <v>0</v>
      </c>
    </row>
    <row r="4814" spans="1:29">
      <c r="A4814" t="s">
        <v>15264</v>
      </c>
      <c r="B4814" t="s">
        <v>19</v>
      </c>
      <c r="C4814">
        <v>0</v>
      </c>
      <c r="D4814">
        <v>0</v>
      </c>
      <c r="E4814">
        <v>0</v>
      </c>
      <c r="F4814">
        <v>0</v>
      </c>
      <c r="G4814">
        <v>0</v>
      </c>
      <c r="H4814">
        <v>0</v>
      </c>
      <c r="I4814">
        <v>0</v>
      </c>
      <c r="J4814">
        <v>0</v>
      </c>
      <c r="K4814">
        <v>0</v>
      </c>
      <c r="L4814">
        <v>0</v>
      </c>
      <c r="M4814">
        <v>0</v>
      </c>
      <c r="N4814">
        <v>0</v>
      </c>
      <c r="O4814">
        <v>0</v>
      </c>
      <c r="P4814">
        <v>0</v>
      </c>
      <c r="Q4814">
        <v>0</v>
      </c>
      <c r="R4814">
        <v>0</v>
      </c>
      <c r="S4814">
        <v>0</v>
      </c>
      <c r="T4814">
        <v>0</v>
      </c>
      <c r="U4814">
        <v>0</v>
      </c>
      <c r="V4814">
        <v>0</v>
      </c>
      <c r="W4814">
        <v>0</v>
      </c>
      <c r="X4814">
        <v>0</v>
      </c>
      <c r="Y4814">
        <v>0</v>
      </c>
      <c r="Z4814">
        <v>0</v>
      </c>
      <c r="AA4814">
        <v>0</v>
      </c>
      <c r="AB4814">
        <v>0</v>
      </c>
      <c r="AC4814">
        <v>0</v>
      </c>
    </row>
    <row r="4815" spans="1:29">
      <c r="A4815" t="s">
        <v>15265</v>
      </c>
      <c r="B4815" t="s">
        <v>19</v>
      </c>
      <c r="C4815">
        <v>0</v>
      </c>
      <c r="D4815">
        <v>0</v>
      </c>
      <c r="E4815">
        <v>0</v>
      </c>
      <c r="F4815">
        <v>0</v>
      </c>
      <c r="G4815">
        <v>0</v>
      </c>
      <c r="H4815">
        <v>0</v>
      </c>
      <c r="I4815">
        <v>0</v>
      </c>
      <c r="J4815">
        <v>0</v>
      </c>
      <c r="K4815">
        <v>0</v>
      </c>
      <c r="L4815">
        <v>0</v>
      </c>
      <c r="M4815">
        <v>0</v>
      </c>
      <c r="N4815">
        <v>0</v>
      </c>
      <c r="O4815">
        <v>0</v>
      </c>
      <c r="P4815">
        <v>0</v>
      </c>
      <c r="Q4815">
        <v>0</v>
      </c>
      <c r="R4815">
        <v>0</v>
      </c>
      <c r="S4815">
        <v>0</v>
      </c>
      <c r="T4815">
        <v>0</v>
      </c>
      <c r="U4815">
        <v>0</v>
      </c>
      <c r="V4815">
        <v>0</v>
      </c>
      <c r="W4815">
        <v>0</v>
      </c>
      <c r="X4815">
        <v>0</v>
      </c>
      <c r="Y4815">
        <v>0</v>
      </c>
      <c r="Z4815">
        <v>0</v>
      </c>
      <c r="AA4815">
        <v>0</v>
      </c>
      <c r="AB4815">
        <v>0</v>
      </c>
      <c r="AC4815">
        <v>0</v>
      </c>
    </row>
    <row r="4816" spans="1:29">
      <c r="A4816" t="s">
        <v>15266</v>
      </c>
      <c r="B4816" t="s">
        <v>19</v>
      </c>
      <c r="C4816">
        <v>0</v>
      </c>
      <c r="D4816">
        <v>0</v>
      </c>
      <c r="E4816">
        <v>0</v>
      </c>
      <c r="F4816">
        <v>0</v>
      </c>
      <c r="G4816">
        <v>0</v>
      </c>
      <c r="H4816">
        <v>0</v>
      </c>
      <c r="I4816">
        <v>0</v>
      </c>
      <c r="J4816">
        <v>0</v>
      </c>
      <c r="K4816">
        <v>0</v>
      </c>
      <c r="L4816">
        <v>0</v>
      </c>
      <c r="M4816">
        <v>0</v>
      </c>
      <c r="N4816">
        <v>0</v>
      </c>
      <c r="O4816">
        <v>0</v>
      </c>
      <c r="P4816">
        <v>0</v>
      </c>
      <c r="Q4816">
        <v>0</v>
      </c>
      <c r="R4816">
        <v>0</v>
      </c>
      <c r="S4816">
        <v>0</v>
      </c>
      <c r="T4816">
        <v>0</v>
      </c>
      <c r="U4816">
        <v>0</v>
      </c>
      <c r="V4816">
        <v>0</v>
      </c>
      <c r="W4816">
        <v>0</v>
      </c>
      <c r="X4816">
        <v>0</v>
      </c>
      <c r="Y4816">
        <v>0</v>
      </c>
      <c r="Z4816">
        <v>0</v>
      </c>
      <c r="AA4816">
        <v>0</v>
      </c>
      <c r="AB4816">
        <v>0</v>
      </c>
      <c r="AC4816">
        <v>0</v>
      </c>
    </row>
    <row r="4817" spans="1:32">
      <c r="A4817" t="s">
        <v>15267</v>
      </c>
      <c r="B4817" t="s">
        <v>19</v>
      </c>
      <c r="C4817">
        <v>0</v>
      </c>
      <c r="D4817">
        <v>0</v>
      </c>
      <c r="E4817">
        <v>0</v>
      </c>
      <c r="F4817">
        <v>0</v>
      </c>
      <c r="G4817">
        <v>0</v>
      </c>
      <c r="H4817">
        <v>0</v>
      </c>
      <c r="I4817">
        <v>0</v>
      </c>
      <c r="J4817">
        <v>0</v>
      </c>
      <c r="K4817">
        <v>0</v>
      </c>
      <c r="L4817">
        <v>0</v>
      </c>
      <c r="M4817">
        <v>0</v>
      </c>
      <c r="N4817">
        <v>0</v>
      </c>
      <c r="O4817">
        <v>0</v>
      </c>
      <c r="P4817">
        <v>0</v>
      </c>
      <c r="Q4817">
        <v>0</v>
      </c>
      <c r="R4817">
        <v>0</v>
      </c>
      <c r="S4817">
        <v>0</v>
      </c>
      <c r="T4817">
        <v>0</v>
      </c>
      <c r="U4817">
        <v>0</v>
      </c>
      <c r="V4817">
        <v>0</v>
      </c>
      <c r="W4817">
        <v>0</v>
      </c>
      <c r="X4817">
        <v>0</v>
      </c>
      <c r="Y4817">
        <v>0</v>
      </c>
      <c r="Z4817">
        <v>0</v>
      </c>
      <c r="AA4817">
        <v>0</v>
      </c>
      <c r="AB4817">
        <v>0</v>
      </c>
      <c r="AC4817">
        <v>0</v>
      </c>
    </row>
    <row r="4818" spans="1:32">
      <c r="A4818" t="s">
        <v>15268</v>
      </c>
      <c r="B4818" t="s">
        <v>19</v>
      </c>
      <c r="C4818">
        <v>0</v>
      </c>
      <c r="D4818">
        <v>0</v>
      </c>
      <c r="E4818">
        <v>0</v>
      </c>
      <c r="F4818">
        <v>0</v>
      </c>
      <c r="G4818">
        <v>0</v>
      </c>
      <c r="H4818">
        <v>0</v>
      </c>
      <c r="I4818">
        <v>0</v>
      </c>
      <c r="J4818">
        <v>0</v>
      </c>
      <c r="K4818">
        <v>0</v>
      </c>
      <c r="L4818">
        <v>0</v>
      </c>
      <c r="M4818">
        <v>0</v>
      </c>
      <c r="N4818">
        <v>0</v>
      </c>
      <c r="O4818">
        <v>0</v>
      </c>
      <c r="P4818">
        <v>0</v>
      </c>
      <c r="Q4818">
        <v>0</v>
      </c>
      <c r="R4818">
        <v>0</v>
      </c>
      <c r="S4818">
        <v>0</v>
      </c>
      <c r="T4818">
        <v>0</v>
      </c>
      <c r="U4818">
        <v>0</v>
      </c>
      <c r="V4818">
        <v>0</v>
      </c>
      <c r="W4818">
        <v>0</v>
      </c>
      <c r="X4818">
        <v>0</v>
      </c>
      <c r="Y4818">
        <v>0</v>
      </c>
      <c r="Z4818">
        <v>0</v>
      </c>
      <c r="AA4818">
        <v>0</v>
      </c>
      <c r="AB4818">
        <v>0</v>
      </c>
      <c r="AC4818">
        <v>0</v>
      </c>
    </row>
    <row r="4819" spans="1:32">
      <c r="A4819" t="s">
        <v>15269</v>
      </c>
      <c r="B4819" t="s">
        <v>19</v>
      </c>
      <c r="C4819">
        <v>0</v>
      </c>
      <c r="D4819">
        <v>0</v>
      </c>
      <c r="E4819">
        <v>0</v>
      </c>
      <c r="F4819">
        <v>0</v>
      </c>
      <c r="G4819">
        <v>0</v>
      </c>
      <c r="H4819">
        <v>0</v>
      </c>
      <c r="I4819">
        <v>0</v>
      </c>
      <c r="J4819">
        <v>0</v>
      </c>
      <c r="K4819">
        <v>0</v>
      </c>
      <c r="L4819">
        <v>0</v>
      </c>
      <c r="M4819">
        <v>0</v>
      </c>
      <c r="N4819">
        <v>0</v>
      </c>
      <c r="O4819">
        <v>0</v>
      </c>
      <c r="P4819">
        <v>0</v>
      </c>
      <c r="Q4819">
        <v>0</v>
      </c>
      <c r="R4819">
        <v>0</v>
      </c>
      <c r="S4819">
        <v>0</v>
      </c>
      <c r="T4819">
        <v>0</v>
      </c>
      <c r="U4819">
        <v>0</v>
      </c>
      <c r="V4819">
        <v>0</v>
      </c>
      <c r="W4819">
        <v>0</v>
      </c>
      <c r="X4819">
        <v>0</v>
      </c>
      <c r="Y4819">
        <v>0</v>
      </c>
      <c r="Z4819">
        <v>0</v>
      </c>
      <c r="AA4819">
        <v>0</v>
      </c>
      <c r="AB4819">
        <v>0</v>
      </c>
      <c r="AC4819">
        <v>0</v>
      </c>
    </row>
    <row r="4820" spans="1:32">
      <c r="A4820" t="s">
        <v>15270</v>
      </c>
      <c r="B4820" t="s">
        <v>19</v>
      </c>
      <c r="C4820">
        <v>0</v>
      </c>
      <c r="D4820">
        <v>0</v>
      </c>
      <c r="E4820">
        <v>0</v>
      </c>
      <c r="F4820">
        <v>0</v>
      </c>
      <c r="G4820">
        <v>0</v>
      </c>
      <c r="H4820">
        <v>0</v>
      </c>
      <c r="I4820">
        <v>0</v>
      </c>
      <c r="J4820">
        <v>0</v>
      </c>
      <c r="K4820">
        <v>0</v>
      </c>
      <c r="L4820">
        <v>0</v>
      </c>
      <c r="M4820">
        <v>0</v>
      </c>
      <c r="N4820">
        <v>0</v>
      </c>
      <c r="O4820">
        <v>0</v>
      </c>
      <c r="P4820">
        <v>0</v>
      </c>
      <c r="Q4820">
        <v>0</v>
      </c>
      <c r="R4820">
        <v>0</v>
      </c>
      <c r="S4820">
        <v>0</v>
      </c>
      <c r="T4820">
        <v>0</v>
      </c>
      <c r="U4820">
        <v>0</v>
      </c>
      <c r="V4820">
        <v>0</v>
      </c>
      <c r="W4820">
        <v>0</v>
      </c>
      <c r="X4820">
        <v>0</v>
      </c>
      <c r="Y4820">
        <v>0</v>
      </c>
      <c r="Z4820">
        <v>0</v>
      </c>
      <c r="AA4820">
        <v>0</v>
      </c>
      <c r="AB4820">
        <v>0</v>
      </c>
      <c r="AC4820">
        <v>0</v>
      </c>
    </row>
    <row r="4821" spans="1:32">
      <c r="A4821" t="s">
        <v>15271</v>
      </c>
      <c r="B4821" t="s">
        <v>19</v>
      </c>
      <c r="C4821">
        <v>0</v>
      </c>
      <c r="D4821">
        <v>0</v>
      </c>
      <c r="E4821">
        <v>0</v>
      </c>
      <c r="F4821">
        <v>0</v>
      </c>
      <c r="G4821">
        <v>0</v>
      </c>
      <c r="H4821">
        <v>0</v>
      </c>
      <c r="I4821">
        <v>0</v>
      </c>
      <c r="J4821">
        <v>0</v>
      </c>
      <c r="K4821">
        <v>0</v>
      </c>
      <c r="L4821">
        <v>0</v>
      </c>
      <c r="M4821">
        <v>0</v>
      </c>
      <c r="N4821">
        <v>0</v>
      </c>
      <c r="O4821">
        <v>0</v>
      </c>
      <c r="P4821">
        <v>0</v>
      </c>
      <c r="Q4821">
        <v>0</v>
      </c>
      <c r="R4821">
        <v>0</v>
      </c>
      <c r="S4821">
        <v>0</v>
      </c>
      <c r="T4821">
        <v>0</v>
      </c>
      <c r="U4821">
        <v>0</v>
      </c>
      <c r="V4821">
        <v>0</v>
      </c>
      <c r="W4821">
        <v>0</v>
      </c>
      <c r="X4821">
        <v>0</v>
      </c>
      <c r="Y4821">
        <v>0</v>
      </c>
      <c r="Z4821">
        <v>0</v>
      </c>
      <c r="AA4821">
        <v>0</v>
      </c>
      <c r="AB4821">
        <v>0</v>
      </c>
      <c r="AC4821">
        <v>0</v>
      </c>
    </row>
    <row r="4822" spans="1:32">
      <c r="A4822" t="s">
        <v>15272</v>
      </c>
      <c r="B4822" t="s">
        <v>19</v>
      </c>
      <c r="C4822">
        <v>0</v>
      </c>
      <c r="D4822">
        <v>0</v>
      </c>
      <c r="E4822">
        <v>0</v>
      </c>
      <c r="F4822">
        <v>0</v>
      </c>
      <c r="G4822">
        <v>0</v>
      </c>
      <c r="H4822">
        <v>0</v>
      </c>
      <c r="I4822">
        <v>0</v>
      </c>
      <c r="J4822">
        <v>0</v>
      </c>
      <c r="K4822">
        <v>0</v>
      </c>
      <c r="L4822">
        <v>0</v>
      </c>
      <c r="M4822">
        <v>0</v>
      </c>
      <c r="N4822">
        <v>0</v>
      </c>
      <c r="O4822">
        <v>0</v>
      </c>
      <c r="P4822">
        <v>0</v>
      </c>
      <c r="Q4822">
        <v>0</v>
      </c>
      <c r="R4822">
        <v>0</v>
      </c>
      <c r="S4822">
        <v>0</v>
      </c>
      <c r="T4822">
        <v>0</v>
      </c>
      <c r="U4822">
        <v>0</v>
      </c>
      <c r="V4822">
        <v>0</v>
      </c>
      <c r="W4822">
        <v>0</v>
      </c>
      <c r="X4822">
        <v>0</v>
      </c>
      <c r="Y4822">
        <v>0</v>
      </c>
      <c r="Z4822">
        <v>0</v>
      </c>
      <c r="AA4822">
        <v>0</v>
      </c>
      <c r="AB4822">
        <v>0</v>
      </c>
      <c r="AC4822">
        <v>0</v>
      </c>
    </row>
    <row r="4823" spans="1:32">
      <c r="A4823" t="s">
        <v>15273</v>
      </c>
      <c r="B4823" t="s">
        <v>19</v>
      </c>
      <c r="C4823">
        <v>0</v>
      </c>
      <c r="D4823">
        <v>0</v>
      </c>
      <c r="E4823">
        <v>0</v>
      </c>
      <c r="F4823">
        <v>0</v>
      </c>
      <c r="G4823">
        <v>0</v>
      </c>
      <c r="H4823">
        <v>0</v>
      </c>
      <c r="I4823">
        <v>0</v>
      </c>
      <c r="J4823">
        <v>0</v>
      </c>
      <c r="K4823">
        <v>0</v>
      </c>
      <c r="L4823">
        <v>0</v>
      </c>
      <c r="M4823">
        <v>0</v>
      </c>
      <c r="N4823">
        <v>0</v>
      </c>
      <c r="O4823">
        <v>0</v>
      </c>
      <c r="P4823">
        <v>0</v>
      </c>
      <c r="Q4823">
        <v>0</v>
      </c>
      <c r="R4823">
        <v>0</v>
      </c>
      <c r="S4823">
        <v>0</v>
      </c>
      <c r="T4823">
        <v>0</v>
      </c>
      <c r="U4823">
        <v>0</v>
      </c>
      <c r="V4823">
        <v>0</v>
      </c>
      <c r="W4823">
        <v>0</v>
      </c>
      <c r="X4823">
        <v>0</v>
      </c>
      <c r="Y4823">
        <v>0</v>
      </c>
      <c r="Z4823">
        <v>0</v>
      </c>
      <c r="AA4823">
        <v>0</v>
      </c>
      <c r="AB4823">
        <v>0</v>
      </c>
      <c r="AC4823">
        <v>0</v>
      </c>
    </row>
    <row r="4824" spans="1:32">
      <c r="A4824" t="s">
        <v>15274</v>
      </c>
      <c r="B4824" t="s">
        <v>19</v>
      </c>
      <c r="C4824">
        <v>0</v>
      </c>
      <c r="D4824">
        <v>0</v>
      </c>
      <c r="E4824">
        <v>0</v>
      </c>
      <c r="F4824">
        <v>0</v>
      </c>
      <c r="G4824">
        <v>0</v>
      </c>
      <c r="H4824">
        <v>0</v>
      </c>
      <c r="I4824">
        <v>0</v>
      </c>
      <c r="J4824">
        <v>0</v>
      </c>
      <c r="K4824">
        <v>0</v>
      </c>
      <c r="L4824">
        <v>0</v>
      </c>
      <c r="M4824">
        <v>0</v>
      </c>
      <c r="N4824">
        <v>0</v>
      </c>
      <c r="O4824">
        <v>0</v>
      </c>
      <c r="P4824">
        <v>0</v>
      </c>
      <c r="Q4824">
        <v>0</v>
      </c>
      <c r="R4824">
        <v>0</v>
      </c>
      <c r="S4824">
        <v>0</v>
      </c>
      <c r="T4824">
        <v>0</v>
      </c>
      <c r="U4824">
        <v>0</v>
      </c>
      <c r="V4824">
        <v>0</v>
      </c>
      <c r="W4824">
        <v>0</v>
      </c>
      <c r="X4824">
        <v>0</v>
      </c>
      <c r="Y4824">
        <v>0</v>
      </c>
      <c r="Z4824">
        <v>0</v>
      </c>
      <c r="AA4824">
        <v>0</v>
      </c>
      <c r="AB4824">
        <v>0</v>
      </c>
      <c r="AC4824">
        <v>0</v>
      </c>
    </row>
    <row r="4825" spans="1:32">
      <c r="A4825" t="s">
        <v>15275</v>
      </c>
      <c r="B4825" t="s">
        <v>19</v>
      </c>
      <c r="C4825">
        <v>0</v>
      </c>
      <c r="D4825">
        <v>0</v>
      </c>
      <c r="E4825">
        <v>0</v>
      </c>
      <c r="F4825">
        <v>0</v>
      </c>
      <c r="G4825">
        <v>0</v>
      </c>
      <c r="H4825">
        <v>0</v>
      </c>
      <c r="I4825">
        <v>0</v>
      </c>
      <c r="J4825">
        <v>0</v>
      </c>
      <c r="K4825">
        <v>0</v>
      </c>
      <c r="L4825">
        <v>0</v>
      </c>
      <c r="M4825">
        <v>0</v>
      </c>
      <c r="N4825">
        <v>0</v>
      </c>
      <c r="O4825">
        <v>0</v>
      </c>
      <c r="P4825">
        <v>0</v>
      </c>
      <c r="Q4825">
        <v>0</v>
      </c>
      <c r="R4825">
        <v>0</v>
      </c>
      <c r="S4825">
        <v>0</v>
      </c>
      <c r="T4825">
        <v>0</v>
      </c>
      <c r="U4825">
        <v>0</v>
      </c>
      <c r="V4825">
        <v>0</v>
      </c>
      <c r="W4825">
        <v>0</v>
      </c>
      <c r="X4825">
        <v>0</v>
      </c>
      <c r="Y4825">
        <v>0</v>
      </c>
      <c r="Z4825">
        <v>0</v>
      </c>
      <c r="AA4825">
        <v>0</v>
      </c>
      <c r="AB4825">
        <v>0</v>
      </c>
      <c r="AC4825">
        <v>0</v>
      </c>
    </row>
    <row r="4826" spans="1:32">
      <c r="A4826" t="s">
        <v>15276</v>
      </c>
      <c r="B4826" t="s">
        <v>19</v>
      </c>
      <c r="C4826">
        <v>0</v>
      </c>
      <c r="D4826">
        <v>0</v>
      </c>
      <c r="E4826">
        <v>0</v>
      </c>
      <c r="F4826">
        <v>0</v>
      </c>
      <c r="G4826">
        <v>0</v>
      </c>
      <c r="H4826">
        <v>0</v>
      </c>
      <c r="I4826">
        <v>0</v>
      </c>
      <c r="J4826">
        <v>0</v>
      </c>
      <c r="K4826">
        <v>0</v>
      </c>
      <c r="L4826">
        <v>0</v>
      </c>
      <c r="M4826">
        <v>0</v>
      </c>
      <c r="N4826">
        <v>0</v>
      </c>
      <c r="O4826">
        <v>0</v>
      </c>
      <c r="P4826">
        <v>0</v>
      </c>
      <c r="Q4826">
        <v>0</v>
      </c>
      <c r="R4826">
        <v>0</v>
      </c>
      <c r="S4826">
        <v>0</v>
      </c>
      <c r="T4826">
        <v>0</v>
      </c>
      <c r="U4826">
        <v>0</v>
      </c>
      <c r="V4826">
        <v>0</v>
      </c>
      <c r="W4826">
        <v>0</v>
      </c>
      <c r="X4826">
        <v>0</v>
      </c>
      <c r="Y4826">
        <v>0</v>
      </c>
      <c r="Z4826">
        <v>0</v>
      </c>
      <c r="AA4826">
        <v>0</v>
      </c>
      <c r="AB4826">
        <v>0</v>
      </c>
      <c r="AC4826">
        <v>0</v>
      </c>
    </row>
    <row r="4827" spans="1:32">
      <c r="A4827" t="s">
        <v>15277</v>
      </c>
      <c r="B4827" t="s">
        <v>19</v>
      </c>
      <c r="C4827">
        <v>0</v>
      </c>
      <c r="D4827">
        <v>0</v>
      </c>
      <c r="E4827">
        <v>0</v>
      </c>
      <c r="F4827">
        <v>0</v>
      </c>
      <c r="G4827">
        <v>0</v>
      </c>
      <c r="H4827">
        <v>0</v>
      </c>
      <c r="I4827">
        <v>0</v>
      </c>
      <c r="J4827">
        <v>0</v>
      </c>
      <c r="K4827">
        <v>0</v>
      </c>
      <c r="L4827">
        <v>0</v>
      </c>
      <c r="M4827">
        <v>0</v>
      </c>
      <c r="N4827">
        <v>0</v>
      </c>
      <c r="O4827">
        <v>0</v>
      </c>
      <c r="P4827">
        <v>0</v>
      </c>
      <c r="Q4827">
        <v>0</v>
      </c>
      <c r="R4827">
        <v>0</v>
      </c>
      <c r="S4827">
        <v>0</v>
      </c>
      <c r="T4827">
        <v>0</v>
      </c>
      <c r="U4827">
        <v>0</v>
      </c>
      <c r="V4827">
        <v>0</v>
      </c>
      <c r="W4827">
        <v>0</v>
      </c>
      <c r="X4827">
        <v>0</v>
      </c>
      <c r="Y4827">
        <v>0</v>
      </c>
      <c r="Z4827">
        <v>0</v>
      </c>
      <c r="AA4827">
        <v>0</v>
      </c>
      <c r="AB4827">
        <v>0</v>
      </c>
      <c r="AC4827">
        <v>0</v>
      </c>
    </row>
    <row r="4828" spans="1:32">
      <c r="A4828" t="s">
        <v>15278</v>
      </c>
      <c r="B4828" t="s">
        <v>19</v>
      </c>
      <c r="C4828">
        <v>0</v>
      </c>
      <c r="D4828">
        <v>0</v>
      </c>
      <c r="E4828">
        <v>0</v>
      </c>
      <c r="F4828">
        <v>0</v>
      </c>
      <c r="G4828">
        <v>0</v>
      </c>
      <c r="H4828">
        <v>0</v>
      </c>
      <c r="I4828">
        <v>0</v>
      </c>
      <c r="J4828">
        <v>0</v>
      </c>
      <c r="K4828">
        <v>0</v>
      </c>
      <c r="L4828">
        <v>0</v>
      </c>
      <c r="M4828">
        <v>0</v>
      </c>
      <c r="N4828">
        <v>0</v>
      </c>
      <c r="O4828">
        <v>0</v>
      </c>
      <c r="P4828">
        <v>0</v>
      </c>
      <c r="Q4828">
        <v>0</v>
      </c>
      <c r="R4828">
        <v>0</v>
      </c>
      <c r="S4828">
        <v>0</v>
      </c>
      <c r="T4828">
        <v>0</v>
      </c>
      <c r="U4828">
        <v>0</v>
      </c>
      <c r="V4828">
        <v>0</v>
      </c>
      <c r="W4828">
        <v>0</v>
      </c>
      <c r="X4828">
        <v>0</v>
      </c>
      <c r="Y4828">
        <v>0</v>
      </c>
      <c r="Z4828">
        <v>0</v>
      </c>
      <c r="AA4828">
        <v>0</v>
      </c>
      <c r="AB4828">
        <v>0</v>
      </c>
      <c r="AC4828">
        <v>0</v>
      </c>
    </row>
    <row r="4829" spans="1:32">
      <c r="A4829" t="s">
        <v>15279</v>
      </c>
      <c r="B4829" t="s">
        <v>19</v>
      </c>
      <c r="C4829">
        <v>0</v>
      </c>
      <c r="D4829">
        <v>0</v>
      </c>
      <c r="E4829">
        <v>0</v>
      </c>
      <c r="F4829">
        <v>0</v>
      </c>
      <c r="G4829">
        <v>0</v>
      </c>
      <c r="H4829">
        <v>0</v>
      </c>
      <c r="I4829">
        <v>0</v>
      </c>
      <c r="J4829">
        <v>0</v>
      </c>
      <c r="K4829">
        <v>0</v>
      </c>
      <c r="L4829">
        <v>0</v>
      </c>
      <c r="M4829">
        <v>0</v>
      </c>
      <c r="N4829">
        <v>0</v>
      </c>
      <c r="O4829">
        <v>0</v>
      </c>
      <c r="P4829">
        <v>0</v>
      </c>
      <c r="Q4829">
        <v>0</v>
      </c>
      <c r="R4829">
        <v>0</v>
      </c>
      <c r="S4829">
        <v>0</v>
      </c>
      <c r="T4829">
        <v>0</v>
      </c>
      <c r="U4829">
        <v>0</v>
      </c>
      <c r="V4829">
        <v>0</v>
      </c>
      <c r="W4829">
        <v>0</v>
      </c>
      <c r="X4829">
        <v>0</v>
      </c>
      <c r="Y4829">
        <v>0</v>
      </c>
      <c r="Z4829">
        <v>0</v>
      </c>
      <c r="AA4829">
        <v>0</v>
      </c>
      <c r="AB4829">
        <v>0</v>
      </c>
      <c r="AC4829">
        <v>0</v>
      </c>
      <c r="AD4829" s="2"/>
      <c r="AE4829" s="2"/>
      <c r="AF4829" s="2"/>
    </row>
    <row r="4830" spans="1:32">
      <c r="A4830" t="s">
        <v>15280</v>
      </c>
      <c r="B4830" t="s">
        <v>19</v>
      </c>
      <c r="C4830">
        <v>0</v>
      </c>
      <c r="D4830">
        <v>0</v>
      </c>
      <c r="E4830">
        <v>0</v>
      </c>
      <c r="F4830">
        <v>0</v>
      </c>
      <c r="G4830">
        <v>0</v>
      </c>
      <c r="H4830">
        <v>0</v>
      </c>
      <c r="I4830">
        <v>0</v>
      </c>
      <c r="J4830">
        <v>0</v>
      </c>
      <c r="K4830">
        <v>0</v>
      </c>
      <c r="L4830">
        <v>0</v>
      </c>
      <c r="M4830">
        <v>0</v>
      </c>
      <c r="N4830">
        <v>0</v>
      </c>
      <c r="O4830">
        <v>0</v>
      </c>
      <c r="P4830">
        <v>0</v>
      </c>
      <c r="Q4830">
        <v>0</v>
      </c>
      <c r="R4830">
        <v>0</v>
      </c>
      <c r="S4830">
        <v>0</v>
      </c>
      <c r="T4830">
        <v>0</v>
      </c>
      <c r="U4830">
        <v>0</v>
      </c>
      <c r="V4830">
        <v>0</v>
      </c>
      <c r="W4830">
        <v>0</v>
      </c>
      <c r="X4830">
        <v>0</v>
      </c>
      <c r="Y4830">
        <v>0</v>
      </c>
      <c r="Z4830">
        <v>0</v>
      </c>
      <c r="AA4830">
        <v>0</v>
      </c>
      <c r="AB4830">
        <v>0</v>
      </c>
      <c r="AC4830">
        <v>0</v>
      </c>
    </row>
    <row r="4831" spans="1:32">
      <c r="A4831" t="s">
        <v>15281</v>
      </c>
      <c r="B4831" t="s">
        <v>19</v>
      </c>
      <c r="C4831">
        <v>0</v>
      </c>
      <c r="D4831">
        <v>0</v>
      </c>
      <c r="E4831">
        <v>0</v>
      </c>
      <c r="F4831">
        <v>0</v>
      </c>
      <c r="G4831">
        <v>0</v>
      </c>
      <c r="H4831">
        <v>0</v>
      </c>
      <c r="I4831">
        <v>0</v>
      </c>
      <c r="J4831">
        <v>0</v>
      </c>
      <c r="K4831">
        <v>0</v>
      </c>
      <c r="L4831">
        <v>0</v>
      </c>
      <c r="M4831">
        <v>0</v>
      </c>
      <c r="N4831">
        <v>0</v>
      </c>
      <c r="O4831">
        <v>0</v>
      </c>
      <c r="P4831">
        <v>0</v>
      </c>
      <c r="Q4831">
        <v>0</v>
      </c>
      <c r="R4831">
        <v>0</v>
      </c>
      <c r="S4831">
        <v>0</v>
      </c>
      <c r="T4831">
        <v>0</v>
      </c>
      <c r="U4831">
        <v>0</v>
      </c>
      <c r="V4831">
        <v>0</v>
      </c>
      <c r="W4831">
        <v>0</v>
      </c>
      <c r="X4831">
        <v>0</v>
      </c>
      <c r="Y4831">
        <v>0</v>
      </c>
      <c r="Z4831">
        <v>0</v>
      </c>
      <c r="AA4831">
        <v>0</v>
      </c>
      <c r="AB4831">
        <v>0</v>
      </c>
      <c r="AC4831">
        <v>0</v>
      </c>
    </row>
    <row r="4832" spans="1:32">
      <c r="A4832" t="s">
        <v>15282</v>
      </c>
      <c r="B4832" t="s">
        <v>19</v>
      </c>
      <c r="C4832">
        <v>0</v>
      </c>
      <c r="D4832">
        <v>0</v>
      </c>
      <c r="E4832">
        <v>0</v>
      </c>
      <c r="F4832">
        <v>0</v>
      </c>
      <c r="G4832">
        <v>0</v>
      </c>
      <c r="H4832">
        <v>0</v>
      </c>
      <c r="I4832">
        <v>0</v>
      </c>
      <c r="J4832">
        <v>0</v>
      </c>
      <c r="K4832">
        <v>0</v>
      </c>
      <c r="L4832">
        <v>0</v>
      </c>
      <c r="M4832">
        <v>0</v>
      </c>
      <c r="N4832">
        <v>0</v>
      </c>
      <c r="O4832">
        <v>0</v>
      </c>
      <c r="P4832">
        <v>0</v>
      </c>
      <c r="Q4832">
        <v>0</v>
      </c>
      <c r="R4832">
        <v>0</v>
      </c>
      <c r="S4832">
        <v>0</v>
      </c>
      <c r="T4832">
        <v>0</v>
      </c>
      <c r="U4832">
        <v>0</v>
      </c>
      <c r="V4832">
        <v>0</v>
      </c>
      <c r="W4832">
        <v>0</v>
      </c>
      <c r="X4832">
        <v>0</v>
      </c>
      <c r="Y4832">
        <v>0</v>
      </c>
      <c r="Z4832">
        <v>0</v>
      </c>
      <c r="AA4832">
        <v>0</v>
      </c>
      <c r="AB4832">
        <v>0</v>
      </c>
      <c r="AC4832">
        <v>0</v>
      </c>
    </row>
    <row r="4833" spans="1:29">
      <c r="A4833" t="s">
        <v>15283</v>
      </c>
      <c r="B4833" t="s">
        <v>19</v>
      </c>
      <c r="C4833">
        <v>0</v>
      </c>
      <c r="D4833">
        <v>0</v>
      </c>
      <c r="E4833">
        <v>0</v>
      </c>
      <c r="F4833">
        <v>0</v>
      </c>
      <c r="G4833">
        <v>0</v>
      </c>
      <c r="H4833">
        <v>0</v>
      </c>
      <c r="I4833">
        <v>0</v>
      </c>
      <c r="J4833">
        <v>0</v>
      </c>
      <c r="K4833">
        <v>0</v>
      </c>
      <c r="L4833">
        <v>0</v>
      </c>
      <c r="M4833">
        <v>0</v>
      </c>
      <c r="N4833">
        <v>0</v>
      </c>
      <c r="O4833">
        <v>0</v>
      </c>
      <c r="P4833">
        <v>0</v>
      </c>
      <c r="Q4833">
        <v>0</v>
      </c>
      <c r="R4833">
        <v>0</v>
      </c>
      <c r="S4833">
        <v>0</v>
      </c>
      <c r="T4833">
        <v>0</v>
      </c>
      <c r="U4833">
        <v>0</v>
      </c>
      <c r="V4833">
        <v>0</v>
      </c>
      <c r="W4833">
        <v>0</v>
      </c>
      <c r="X4833">
        <v>0</v>
      </c>
      <c r="Y4833">
        <v>0</v>
      </c>
      <c r="Z4833">
        <v>0</v>
      </c>
      <c r="AA4833">
        <v>0</v>
      </c>
      <c r="AB4833">
        <v>0</v>
      </c>
      <c r="AC4833">
        <v>0</v>
      </c>
    </row>
    <row r="4834" spans="1:29">
      <c r="A4834" t="s">
        <v>15284</v>
      </c>
      <c r="B4834" t="s">
        <v>19</v>
      </c>
      <c r="C4834">
        <v>0</v>
      </c>
      <c r="D4834">
        <v>0</v>
      </c>
      <c r="E4834">
        <v>0</v>
      </c>
      <c r="F4834">
        <v>0</v>
      </c>
      <c r="G4834">
        <v>0</v>
      </c>
      <c r="H4834">
        <v>0</v>
      </c>
      <c r="I4834">
        <v>0</v>
      </c>
      <c r="J4834">
        <v>0</v>
      </c>
      <c r="K4834">
        <v>0</v>
      </c>
      <c r="L4834">
        <v>0</v>
      </c>
      <c r="M4834">
        <v>0</v>
      </c>
      <c r="N4834">
        <v>0</v>
      </c>
      <c r="O4834">
        <v>0</v>
      </c>
      <c r="P4834">
        <v>0</v>
      </c>
      <c r="Q4834">
        <v>0</v>
      </c>
      <c r="R4834">
        <v>0</v>
      </c>
      <c r="S4834">
        <v>0</v>
      </c>
      <c r="T4834">
        <v>0</v>
      </c>
      <c r="U4834">
        <v>0</v>
      </c>
      <c r="V4834">
        <v>0</v>
      </c>
      <c r="W4834">
        <v>0</v>
      </c>
      <c r="X4834">
        <v>0</v>
      </c>
      <c r="Y4834">
        <v>0</v>
      </c>
      <c r="Z4834">
        <v>0</v>
      </c>
      <c r="AA4834">
        <v>0</v>
      </c>
      <c r="AB4834">
        <v>0</v>
      </c>
      <c r="AC4834">
        <v>0</v>
      </c>
    </row>
    <row r="4835" spans="1:29">
      <c r="A4835" t="s">
        <v>15285</v>
      </c>
      <c r="B4835" t="s">
        <v>19</v>
      </c>
      <c r="C4835">
        <v>0</v>
      </c>
      <c r="D4835">
        <v>0</v>
      </c>
      <c r="E4835">
        <v>0</v>
      </c>
      <c r="F4835">
        <v>0</v>
      </c>
      <c r="G4835">
        <v>0</v>
      </c>
      <c r="H4835">
        <v>0</v>
      </c>
      <c r="I4835">
        <v>0</v>
      </c>
      <c r="J4835">
        <v>0</v>
      </c>
      <c r="K4835">
        <v>0</v>
      </c>
      <c r="L4835">
        <v>0</v>
      </c>
      <c r="M4835">
        <v>0</v>
      </c>
      <c r="N4835">
        <v>0</v>
      </c>
      <c r="O4835">
        <v>0</v>
      </c>
      <c r="P4835">
        <v>0</v>
      </c>
      <c r="Q4835">
        <v>0</v>
      </c>
      <c r="R4835">
        <v>0</v>
      </c>
      <c r="S4835">
        <v>0</v>
      </c>
      <c r="T4835">
        <v>0</v>
      </c>
      <c r="U4835">
        <v>0</v>
      </c>
      <c r="V4835">
        <v>0</v>
      </c>
      <c r="W4835">
        <v>0</v>
      </c>
      <c r="X4835">
        <v>0</v>
      </c>
      <c r="Y4835">
        <v>0</v>
      </c>
      <c r="Z4835">
        <v>0</v>
      </c>
      <c r="AA4835">
        <v>0</v>
      </c>
      <c r="AB4835">
        <v>0</v>
      </c>
      <c r="AC4835">
        <v>0</v>
      </c>
    </row>
    <row r="4836" spans="1:29">
      <c r="A4836" t="s">
        <v>15286</v>
      </c>
      <c r="B4836" t="s">
        <v>19</v>
      </c>
      <c r="C4836">
        <v>0</v>
      </c>
      <c r="D4836">
        <v>0</v>
      </c>
      <c r="E4836">
        <v>0</v>
      </c>
      <c r="F4836">
        <v>0</v>
      </c>
      <c r="G4836">
        <v>0</v>
      </c>
      <c r="H4836">
        <v>0</v>
      </c>
      <c r="I4836">
        <v>0</v>
      </c>
      <c r="J4836">
        <v>0</v>
      </c>
      <c r="K4836">
        <v>0</v>
      </c>
      <c r="L4836">
        <v>0</v>
      </c>
      <c r="M4836">
        <v>0</v>
      </c>
      <c r="N4836">
        <v>0</v>
      </c>
      <c r="O4836">
        <v>0</v>
      </c>
      <c r="P4836">
        <v>0</v>
      </c>
      <c r="Q4836">
        <v>0</v>
      </c>
      <c r="R4836">
        <v>0</v>
      </c>
      <c r="S4836">
        <v>0</v>
      </c>
      <c r="T4836">
        <v>0</v>
      </c>
      <c r="U4836">
        <v>0</v>
      </c>
      <c r="V4836">
        <v>0</v>
      </c>
      <c r="W4836">
        <v>0</v>
      </c>
      <c r="X4836">
        <v>0</v>
      </c>
      <c r="Y4836">
        <v>0</v>
      </c>
      <c r="Z4836">
        <v>0</v>
      </c>
      <c r="AA4836">
        <v>0</v>
      </c>
      <c r="AB4836">
        <v>0</v>
      </c>
      <c r="AC4836">
        <v>0</v>
      </c>
    </row>
    <row r="4837" spans="1:29">
      <c r="A4837" t="s">
        <v>15287</v>
      </c>
      <c r="B4837" t="s">
        <v>19</v>
      </c>
      <c r="C4837">
        <v>0</v>
      </c>
      <c r="D4837">
        <v>0</v>
      </c>
      <c r="E4837">
        <v>0</v>
      </c>
      <c r="F4837">
        <v>0</v>
      </c>
      <c r="G4837">
        <v>0</v>
      </c>
      <c r="H4837">
        <v>0</v>
      </c>
      <c r="I4837">
        <v>0</v>
      </c>
      <c r="J4837">
        <v>0</v>
      </c>
      <c r="K4837">
        <v>0</v>
      </c>
      <c r="L4837">
        <v>0</v>
      </c>
      <c r="M4837">
        <v>0</v>
      </c>
      <c r="N4837">
        <v>0</v>
      </c>
      <c r="O4837">
        <v>0</v>
      </c>
      <c r="P4837">
        <v>0</v>
      </c>
      <c r="Q4837">
        <v>0</v>
      </c>
      <c r="R4837">
        <v>0</v>
      </c>
      <c r="S4837">
        <v>0</v>
      </c>
      <c r="T4837">
        <v>0</v>
      </c>
      <c r="U4837">
        <v>0</v>
      </c>
      <c r="V4837">
        <v>0</v>
      </c>
      <c r="W4837">
        <v>0</v>
      </c>
      <c r="X4837">
        <v>0</v>
      </c>
      <c r="Y4837">
        <v>0</v>
      </c>
      <c r="Z4837">
        <v>0</v>
      </c>
      <c r="AA4837">
        <v>0</v>
      </c>
      <c r="AB4837">
        <v>0</v>
      </c>
      <c r="AC4837">
        <v>0</v>
      </c>
    </row>
    <row r="4838" spans="1:29">
      <c r="A4838" t="s">
        <v>15288</v>
      </c>
      <c r="B4838" t="s">
        <v>19</v>
      </c>
      <c r="C4838">
        <v>0</v>
      </c>
      <c r="D4838">
        <v>0</v>
      </c>
      <c r="E4838">
        <v>0</v>
      </c>
      <c r="F4838">
        <v>0</v>
      </c>
      <c r="G4838">
        <v>0</v>
      </c>
      <c r="H4838">
        <v>0</v>
      </c>
      <c r="I4838">
        <v>0</v>
      </c>
      <c r="J4838">
        <v>0</v>
      </c>
      <c r="K4838">
        <v>0</v>
      </c>
      <c r="L4838">
        <v>0</v>
      </c>
      <c r="M4838">
        <v>0</v>
      </c>
      <c r="N4838">
        <v>0</v>
      </c>
      <c r="O4838">
        <v>0</v>
      </c>
      <c r="P4838">
        <v>0</v>
      </c>
      <c r="Q4838">
        <v>0</v>
      </c>
      <c r="R4838">
        <v>0</v>
      </c>
      <c r="S4838">
        <v>0</v>
      </c>
      <c r="T4838">
        <v>0</v>
      </c>
      <c r="U4838">
        <v>0</v>
      </c>
      <c r="V4838">
        <v>0</v>
      </c>
      <c r="W4838">
        <v>0</v>
      </c>
      <c r="X4838">
        <v>0</v>
      </c>
      <c r="Y4838">
        <v>0</v>
      </c>
      <c r="Z4838">
        <v>0</v>
      </c>
      <c r="AA4838">
        <v>0</v>
      </c>
      <c r="AB4838">
        <v>0</v>
      </c>
      <c r="AC4838">
        <v>0</v>
      </c>
    </row>
    <row r="4839" spans="1:29">
      <c r="A4839" t="s">
        <v>15289</v>
      </c>
      <c r="B4839" t="s">
        <v>19</v>
      </c>
      <c r="C4839">
        <v>0</v>
      </c>
      <c r="D4839">
        <v>0</v>
      </c>
      <c r="E4839">
        <v>0</v>
      </c>
      <c r="F4839">
        <v>0</v>
      </c>
      <c r="G4839">
        <v>0</v>
      </c>
      <c r="H4839">
        <v>0</v>
      </c>
      <c r="I4839">
        <v>0</v>
      </c>
      <c r="J4839">
        <v>0</v>
      </c>
      <c r="K4839">
        <v>0</v>
      </c>
      <c r="L4839">
        <v>0</v>
      </c>
      <c r="M4839">
        <v>0</v>
      </c>
      <c r="N4839">
        <v>0</v>
      </c>
      <c r="O4839">
        <v>0</v>
      </c>
      <c r="P4839">
        <v>0</v>
      </c>
      <c r="Q4839">
        <v>0</v>
      </c>
      <c r="R4839">
        <v>0</v>
      </c>
      <c r="S4839">
        <v>0</v>
      </c>
      <c r="T4839">
        <v>0</v>
      </c>
      <c r="U4839">
        <v>0</v>
      </c>
      <c r="V4839">
        <v>0</v>
      </c>
      <c r="W4839">
        <v>0</v>
      </c>
      <c r="X4839">
        <v>0</v>
      </c>
      <c r="Y4839">
        <v>0</v>
      </c>
      <c r="Z4839">
        <v>0</v>
      </c>
      <c r="AA4839">
        <v>0</v>
      </c>
      <c r="AB4839">
        <v>0</v>
      </c>
      <c r="AC4839">
        <v>0</v>
      </c>
    </row>
    <row r="4840" spans="1:29">
      <c r="A4840" t="s">
        <v>15290</v>
      </c>
      <c r="B4840" t="s">
        <v>19</v>
      </c>
      <c r="C4840">
        <v>0</v>
      </c>
      <c r="D4840">
        <v>0</v>
      </c>
      <c r="E4840">
        <v>0</v>
      </c>
      <c r="F4840">
        <v>0</v>
      </c>
      <c r="G4840">
        <v>0</v>
      </c>
      <c r="H4840">
        <v>0</v>
      </c>
      <c r="I4840">
        <v>0</v>
      </c>
      <c r="J4840">
        <v>0</v>
      </c>
      <c r="K4840">
        <v>0</v>
      </c>
      <c r="L4840">
        <v>0</v>
      </c>
      <c r="M4840">
        <v>0</v>
      </c>
      <c r="N4840">
        <v>0</v>
      </c>
      <c r="O4840">
        <v>0</v>
      </c>
      <c r="P4840">
        <v>0</v>
      </c>
      <c r="Q4840">
        <v>0</v>
      </c>
      <c r="R4840">
        <v>0</v>
      </c>
      <c r="S4840">
        <v>0</v>
      </c>
      <c r="T4840">
        <v>0</v>
      </c>
      <c r="U4840">
        <v>0</v>
      </c>
      <c r="V4840">
        <v>0</v>
      </c>
      <c r="W4840">
        <v>0</v>
      </c>
      <c r="X4840">
        <v>0</v>
      </c>
      <c r="Y4840">
        <v>0</v>
      </c>
      <c r="Z4840">
        <v>0</v>
      </c>
      <c r="AA4840">
        <v>0</v>
      </c>
      <c r="AB4840">
        <v>0</v>
      </c>
      <c r="AC4840">
        <v>0</v>
      </c>
    </row>
    <row r="4841" spans="1:29">
      <c r="A4841" t="s">
        <v>15291</v>
      </c>
      <c r="B4841" t="s">
        <v>19</v>
      </c>
      <c r="C4841">
        <v>0</v>
      </c>
      <c r="D4841">
        <v>0</v>
      </c>
      <c r="E4841">
        <v>0</v>
      </c>
      <c r="F4841">
        <v>0</v>
      </c>
      <c r="G4841">
        <v>0</v>
      </c>
      <c r="H4841">
        <v>0</v>
      </c>
      <c r="I4841">
        <v>0</v>
      </c>
      <c r="J4841">
        <v>0</v>
      </c>
      <c r="K4841">
        <v>0</v>
      </c>
      <c r="L4841">
        <v>0</v>
      </c>
      <c r="M4841">
        <v>0</v>
      </c>
      <c r="N4841">
        <v>0</v>
      </c>
      <c r="O4841">
        <v>0</v>
      </c>
      <c r="P4841">
        <v>0</v>
      </c>
      <c r="Q4841">
        <v>0</v>
      </c>
      <c r="R4841">
        <v>0</v>
      </c>
      <c r="S4841">
        <v>0</v>
      </c>
      <c r="T4841">
        <v>0</v>
      </c>
      <c r="U4841">
        <v>0</v>
      </c>
      <c r="V4841">
        <v>0</v>
      </c>
      <c r="W4841">
        <v>0</v>
      </c>
      <c r="X4841">
        <v>0</v>
      </c>
      <c r="Y4841">
        <v>0</v>
      </c>
      <c r="Z4841">
        <v>0</v>
      </c>
      <c r="AA4841">
        <v>0</v>
      </c>
      <c r="AB4841">
        <v>0</v>
      </c>
      <c r="AC4841">
        <v>0</v>
      </c>
    </row>
    <row r="4842" spans="1:29">
      <c r="A4842" t="s">
        <v>15292</v>
      </c>
      <c r="B4842" t="s">
        <v>19</v>
      </c>
      <c r="C4842">
        <v>0</v>
      </c>
      <c r="D4842">
        <v>0</v>
      </c>
      <c r="E4842">
        <v>0</v>
      </c>
      <c r="F4842">
        <v>0</v>
      </c>
      <c r="G4842">
        <v>0</v>
      </c>
      <c r="H4842">
        <v>0</v>
      </c>
      <c r="I4842">
        <v>0</v>
      </c>
      <c r="J4842">
        <v>0</v>
      </c>
      <c r="K4842">
        <v>0</v>
      </c>
      <c r="L4842">
        <v>0</v>
      </c>
      <c r="M4842">
        <v>0</v>
      </c>
      <c r="N4842">
        <v>0</v>
      </c>
      <c r="O4842">
        <v>0</v>
      </c>
      <c r="P4842">
        <v>0</v>
      </c>
      <c r="Q4842">
        <v>0</v>
      </c>
      <c r="R4842">
        <v>0</v>
      </c>
      <c r="S4842">
        <v>0</v>
      </c>
      <c r="T4842">
        <v>0</v>
      </c>
      <c r="U4842">
        <v>0</v>
      </c>
      <c r="V4842">
        <v>0</v>
      </c>
      <c r="W4842">
        <v>0</v>
      </c>
      <c r="X4842">
        <v>0</v>
      </c>
      <c r="Y4842">
        <v>0</v>
      </c>
      <c r="Z4842">
        <v>0</v>
      </c>
      <c r="AA4842">
        <v>0</v>
      </c>
      <c r="AB4842">
        <v>0</v>
      </c>
      <c r="AC4842">
        <v>0</v>
      </c>
    </row>
    <row r="4843" spans="1:29">
      <c r="A4843" t="s">
        <v>15293</v>
      </c>
      <c r="B4843" t="s">
        <v>19</v>
      </c>
      <c r="C4843">
        <v>0</v>
      </c>
      <c r="D4843">
        <v>0</v>
      </c>
      <c r="E4843">
        <v>0</v>
      </c>
      <c r="F4843">
        <v>0</v>
      </c>
      <c r="G4843">
        <v>0</v>
      </c>
      <c r="H4843">
        <v>0</v>
      </c>
      <c r="I4843">
        <v>0</v>
      </c>
      <c r="J4843">
        <v>0</v>
      </c>
      <c r="K4843">
        <v>0</v>
      </c>
      <c r="L4843">
        <v>0</v>
      </c>
      <c r="M4843">
        <v>0</v>
      </c>
      <c r="N4843">
        <v>0</v>
      </c>
      <c r="O4843">
        <v>0</v>
      </c>
      <c r="P4843">
        <v>0</v>
      </c>
      <c r="Q4843">
        <v>0</v>
      </c>
      <c r="R4843">
        <v>0</v>
      </c>
      <c r="S4843">
        <v>0</v>
      </c>
      <c r="T4843">
        <v>0</v>
      </c>
      <c r="U4843">
        <v>0</v>
      </c>
      <c r="V4843">
        <v>0</v>
      </c>
      <c r="W4843">
        <v>0</v>
      </c>
      <c r="X4843">
        <v>0</v>
      </c>
      <c r="Y4843">
        <v>0</v>
      </c>
      <c r="Z4843">
        <v>0</v>
      </c>
      <c r="AA4843">
        <v>0</v>
      </c>
      <c r="AB4843">
        <v>0</v>
      </c>
      <c r="AC4843">
        <v>0</v>
      </c>
    </row>
    <row r="4844" spans="1:29">
      <c r="A4844" t="s">
        <v>15294</v>
      </c>
      <c r="B4844" t="s">
        <v>19</v>
      </c>
      <c r="C4844">
        <v>0</v>
      </c>
      <c r="D4844">
        <v>0</v>
      </c>
      <c r="E4844">
        <v>0</v>
      </c>
      <c r="F4844">
        <v>0</v>
      </c>
      <c r="G4844">
        <v>0</v>
      </c>
      <c r="H4844">
        <v>0</v>
      </c>
      <c r="I4844">
        <v>0</v>
      </c>
      <c r="J4844">
        <v>0</v>
      </c>
      <c r="K4844">
        <v>0</v>
      </c>
      <c r="L4844">
        <v>0</v>
      </c>
      <c r="M4844">
        <v>0</v>
      </c>
      <c r="N4844">
        <v>0</v>
      </c>
      <c r="O4844">
        <v>0</v>
      </c>
      <c r="P4844">
        <v>0</v>
      </c>
      <c r="Q4844">
        <v>0</v>
      </c>
      <c r="R4844">
        <v>0</v>
      </c>
      <c r="S4844">
        <v>0</v>
      </c>
      <c r="T4844">
        <v>0</v>
      </c>
      <c r="U4844">
        <v>0</v>
      </c>
      <c r="V4844">
        <v>0</v>
      </c>
      <c r="W4844">
        <v>0</v>
      </c>
      <c r="X4844">
        <v>0</v>
      </c>
      <c r="Y4844">
        <v>0</v>
      </c>
      <c r="Z4844">
        <v>0</v>
      </c>
      <c r="AA4844">
        <v>0</v>
      </c>
      <c r="AB4844">
        <v>0</v>
      </c>
      <c r="AC4844">
        <v>0</v>
      </c>
    </row>
    <row r="4845" spans="1:29">
      <c r="A4845" t="s">
        <v>15295</v>
      </c>
      <c r="B4845" t="s">
        <v>19</v>
      </c>
      <c r="C4845">
        <v>0</v>
      </c>
      <c r="D4845">
        <v>0</v>
      </c>
      <c r="E4845">
        <v>0</v>
      </c>
      <c r="F4845">
        <v>0</v>
      </c>
      <c r="G4845">
        <v>0</v>
      </c>
      <c r="H4845">
        <v>0</v>
      </c>
      <c r="I4845">
        <v>0</v>
      </c>
      <c r="J4845">
        <v>0</v>
      </c>
      <c r="K4845">
        <v>0</v>
      </c>
      <c r="L4845">
        <v>0</v>
      </c>
      <c r="M4845">
        <v>0</v>
      </c>
      <c r="N4845">
        <v>0</v>
      </c>
      <c r="O4845">
        <v>0</v>
      </c>
      <c r="P4845">
        <v>0</v>
      </c>
      <c r="Q4845">
        <v>0</v>
      </c>
      <c r="R4845">
        <v>0</v>
      </c>
      <c r="S4845">
        <v>0</v>
      </c>
      <c r="T4845">
        <v>0</v>
      </c>
      <c r="U4845">
        <v>0</v>
      </c>
      <c r="V4845">
        <v>0</v>
      </c>
      <c r="W4845">
        <v>0</v>
      </c>
      <c r="X4845">
        <v>0</v>
      </c>
      <c r="Y4845">
        <v>0</v>
      </c>
      <c r="Z4845">
        <v>0</v>
      </c>
      <c r="AA4845">
        <v>0</v>
      </c>
      <c r="AB4845">
        <v>0</v>
      </c>
      <c r="AC4845">
        <v>0</v>
      </c>
    </row>
    <row r="4846" spans="1:29">
      <c r="A4846" t="s">
        <v>15296</v>
      </c>
      <c r="B4846" t="s">
        <v>19</v>
      </c>
      <c r="C4846">
        <v>0</v>
      </c>
      <c r="D4846">
        <v>0</v>
      </c>
      <c r="E4846">
        <v>0</v>
      </c>
      <c r="F4846">
        <v>0</v>
      </c>
      <c r="G4846">
        <v>0</v>
      </c>
      <c r="H4846">
        <v>0</v>
      </c>
      <c r="I4846">
        <v>0</v>
      </c>
      <c r="J4846">
        <v>0</v>
      </c>
      <c r="K4846">
        <v>0</v>
      </c>
      <c r="L4846">
        <v>0</v>
      </c>
      <c r="M4846">
        <v>0</v>
      </c>
      <c r="N4846">
        <v>0</v>
      </c>
      <c r="O4846">
        <v>0</v>
      </c>
      <c r="P4846">
        <v>0</v>
      </c>
      <c r="Q4846">
        <v>0</v>
      </c>
      <c r="R4846">
        <v>0</v>
      </c>
      <c r="S4846">
        <v>0</v>
      </c>
      <c r="T4846">
        <v>0</v>
      </c>
      <c r="U4846">
        <v>0</v>
      </c>
      <c r="V4846">
        <v>0</v>
      </c>
      <c r="W4846">
        <v>0</v>
      </c>
      <c r="X4846">
        <v>0</v>
      </c>
      <c r="Y4846">
        <v>0</v>
      </c>
      <c r="Z4846">
        <v>0</v>
      </c>
      <c r="AA4846">
        <v>0</v>
      </c>
      <c r="AB4846">
        <v>0</v>
      </c>
      <c r="AC4846">
        <v>0</v>
      </c>
    </row>
    <row r="4847" spans="1:29">
      <c r="A4847" t="s">
        <v>15297</v>
      </c>
      <c r="B4847" t="s">
        <v>19</v>
      </c>
      <c r="C4847">
        <v>0</v>
      </c>
      <c r="D4847">
        <v>0</v>
      </c>
      <c r="E4847">
        <v>0</v>
      </c>
      <c r="F4847">
        <v>0</v>
      </c>
      <c r="G4847">
        <v>0</v>
      </c>
      <c r="H4847">
        <v>0</v>
      </c>
      <c r="I4847">
        <v>0</v>
      </c>
      <c r="J4847">
        <v>0</v>
      </c>
      <c r="K4847">
        <v>0</v>
      </c>
      <c r="L4847">
        <v>0</v>
      </c>
      <c r="M4847">
        <v>0</v>
      </c>
      <c r="N4847">
        <v>0</v>
      </c>
      <c r="O4847">
        <v>0</v>
      </c>
      <c r="P4847">
        <v>0</v>
      </c>
      <c r="Q4847">
        <v>0</v>
      </c>
      <c r="R4847">
        <v>0</v>
      </c>
      <c r="S4847">
        <v>0</v>
      </c>
      <c r="T4847">
        <v>0</v>
      </c>
      <c r="U4847">
        <v>0</v>
      </c>
      <c r="V4847">
        <v>0</v>
      </c>
      <c r="W4847">
        <v>0</v>
      </c>
      <c r="X4847">
        <v>0</v>
      </c>
      <c r="Y4847">
        <v>0</v>
      </c>
      <c r="Z4847">
        <v>0</v>
      </c>
      <c r="AA4847">
        <v>0</v>
      </c>
      <c r="AB4847">
        <v>0</v>
      </c>
      <c r="AC4847">
        <v>0</v>
      </c>
    </row>
    <row r="4848" spans="1:29">
      <c r="A4848" t="s">
        <v>15298</v>
      </c>
      <c r="B4848" t="s">
        <v>19</v>
      </c>
      <c r="C4848">
        <v>0</v>
      </c>
      <c r="D4848">
        <v>0</v>
      </c>
      <c r="E4848">
        <v>0</v>
      </c>
      <c r="F4848">
        <v>0</v>
      </c>
      <c r="G4848">
        <v>0</v>
      </c>
      <c r="H4848">
        <v>0</v>
      </c>
      <c r="I4848">
        <v>0</v>
      </c>
      <c r="J4848">
        <v>0</v>
      </c>
      <c r="K4848">
        <v>0</v>
      </c>
      <c r="L4848">
        <v>0</v>
      </c>
      <c r="M4848">
        <v>0</v>
      </c>
      <c r="N4848">
        <v>0</v>
      </c>
      <c r="O4848">
        <v>0</v>
      </c>
      <c r="P4848">
        <v>0</v>
      </c>
      <c r="Q4848">
        <v>0</v>
      </c>
      <c r="R4848">
        <v>0</v>
      </c>
      <c r="S4848">
        <v>0</v>
      </c>
      <c r="T4848">
        <v>0</v>
      </c>
      <c r="U4848">
        <v>0</v>
      </c>
      <c r="V4848">
        <v>0</v>
      </c>
      <c r="W4848">
        <v>0</v>
      </c>
      <c r="X4848">
        <v>0</v>
      </c>
      <c r="Y4848">
        <v>0</v>
      </c>
      <c r="Z4848">
        <v>0</v>
      </c>
      <c r="AA4848">
        <v>0</v>
      </c>
      <c r="AB4848">
        <v>0</v>
      </c>
      <c r="AC4848">
        <v>0</v>
      </c>
    </row>
    <row r="4849" spans="1:29">
      <c r="A4849" t="s">
        <v>15299</v>
      </c>
      <c r="B4849" t="s">
        <v>19</v>
      </c>
      <c r="C4849">
        <v>0</v>
      </c>
      <c r="D4849">
        <v>0</v>
      </c>
      <c r="E4849">
        <v>0</v>
      </c>
      <c r="F4849">
        <v>0</v>
      </c>
      <c r="G4849">
        <v>0</v>
      </c>
      <c r="H4849">
        <v>0</v>
      </c>
      <c r="I4849">
        <v>0</v>
      </c>
      <c r="J4849">
        <v>0</v>
      </c>
      <c r="K4849">
        <v>0</v>
      </c>
      <c r="L4849">
        <v>0</v>
      </c>
      <c r="M4849">
        <v>0</v>
      </c>
      <c r="N4849">
        <v>0</v>
      </c>
      <c r="O4849">
        <v>0</v>
      </c>
      <c r="P4849">
        <v>0</v>
      </c>
      <c r="Q4849">
        <v>0</v>
      </c>
      <c r="R4849">
        <v>0</v>
      </c>
      <c r="S4849">
        <v>0</v>
      </c>
      <c r="T4849">
        <v>0</v>
      </c>
      <c r="U4849">
        <v>0</v>
      </c>
      <c r="V4849">
        <v>0</v>
      </c>
      <c r="W4849">
        <v>0</v>
      </c>
      <c r="X4849">
        <v>0</v>
      </c>
      <c r="Y4849">
        <v>0</v>
      </c>
      <c r="Z4849">
        <v>0</v>
      </c>
      <c r="AA4849">
        <v>0</v>
      </c>
      <c r="AB4849">
        <v>0</v>
      </c>
      <c r="AC4849">
        <v>0</v>
      </c>
    </row>
    <row r="4850" spans="1:29">
      <c r="A4850" t="s">
        <v>15300</v>
      </c>
      <c r="B4850" t="s">
        <v>19</v>
      </c>
      <c r="C4850">
        <v>0</v>
      </c>
      <c r="D4850">
        <v>0</v>
      </c>
      <c r="E4850">
        <v>0</v>
      </c>
      <c r="F4850">
        <v>0</v>
      </c>
      <c r="G4850">
        <v>0</v>
      </c>
      <c r="H4850">
        <v>0</v>
      </c>
      <c r="I4850">
        <v>0</v>
      </c>
      <c r="J4850">
        <v>0</v>
      </c>
      <c r="K4850">
        <v>0</v>
      </c>
      <c r="L4850">
        <v>0</v>
      </c>
      <c r="M4850">
        <v>0</v>
      </c>
      <c r="N4850">
        <v>0</v>
      </c>
      <c r="O4850">
        <v>0</v>
      </c>
      <c r="P4850">
        <v>0</v>
      </c>
      <c r="Q4850">
        <v>0</v>
      </c>
      <c r="R4850">
        <v>0</v>
      </c>
      <c r="S4850">
        <v>0</v>
      </c>
      <c r="T4850">
        <v>0</v>
      </c>
      <c r="U4850">
        <v>0</v>
      </c>
      <c r="V4850">
        <v>0</v>
      </c>
      <c r="W4850">
        <v>0</v>
      </c>
      <c r="X4850">
        <v>0</v>
      </c>
      <c r="Y4850">
        <v>0</v>
      </c>
      <c r="Z4850">
        <v>0</v>
      </c>
      <c r="AA4850">
        <v>0</v>
      </c>
      <c r="AB4850">
        <v>0</v>
      </c>
      <c r="AC4850">
        <v>0</v>
      </c>
    </row>
    <row r="4851" spans="1:29">
      <c r="A4851" t="s">
        <v>15301</v>
      </c>
      <c r="B4851" t="s">
        <v>19</v>
      </c>
      <c r="C4851">
        <v>0</v>
      </c>
      <c r="D4851">
        <v>0</v>
      </c>
      <c r="E4851">
        <v>0</v>
      </c>
      <c r="F4851">
        <v>0</v>
      </c>
      <c r="G4851">
        <v>0</v>
      </c>
      <c r="H4851">
        <v>0</v>
      </c>
      <c r="I4851">
        <v>0</v>
      </c>
      <c r="J4851">
        <v>0</v>
      </c>
      <c r="K4851">
        <v>0</v>
      </c>
      <c r="L4851">
        <v>0</v>
      </c>
      <c r="M4851">
        <v>0</v>
      </c>
      <c r="N4851">
        <v>0</v>
      </c>
      <c r="O4851">
        <v>0</v>
      </c>
      <c r="P4851">
        <v>0</v>
      </c>
      <c r="Q4851">
        <v>0</v>
      </c>
      <c r="R4851">
        <v>0</v>
      </c>
      <c r="S4851">
        <v>0</v>
      </c>
      <c r="T4851">
        <v>0</v>
      </c>
      <c r="U4851">
        <v>0</v>
      </c>
      <c r="V4851">
        <v>0</v>
      </c>
      <c r="W4851">
        <v>0</v>
      </c>
      <c r="X4851">
        <v>0</v>
      </c>
      <c r="Y4851">
        <v>0</v>
      </c>
      <c r="Z4851">
        <v>0</v>
      </c>
      <c r="AA4851">
        <v>0</v>
      </c>
      <c r="AB4851">
        <v>0</v>
      </c>
      <c r="AC4851">
        <v>0</v>
      </c>
    </row>
    <row r="4852" spans="1:29">
      <c r="A4852" t="s">
        <v>15302</v>
      </c>
      <c r="B4852" t="s">
        <v>19</v>
      </c>
      <c r="C4852">
        <v>0</v>
      </c>
      <c r="D4852">
        <v>0</v>
      </c>
      <c r="E4852">
        <v>0</v>
      </c>
      <c r="F4852">
        <v>0</v>
      </c>
      <c r="G4852">
        <v>0</v>
      </c>
      <c r="H4852">
        <v>0</v>
      </c>
      <c r="I4852">
        <v>0</v>
      </c>
      <c r="J4852">
        <v>0</v>
      </c>
      <c r="K4852">
        <v>0</v>
      </c>
      <c r="L4852">
        <v>0</v>
      </c>
      <c r="M4852">
        <v>0</v>
      </c>
      <c r="N4852">
        <v>0</v>
      </c>
      <c r="O4852">
        <v>0</v>
      </c>
      <c r="P4852">
        <v>0</v>
      </c>
      <c r="Q4852">
        <v>0</v>
      </c>
      <c r="R4852">
        <v>0</v>
      </c>
      <c r="S4852">
        <v>0</v>
      </c>
      <c r="T4852">
        <v>0</v>
      </c>
      <c r="U4852">
        <v>0</v>
      </c>
      <c r="V4852">
        <v>0</v>
      </c>
      <c r="W4852">
        <v>0</v>
      </c>
      <c r="X4852">
        <v>0</v>
      </c>
      <c r="Y4852">
        <v>0</v>
      </c>
      <c r="Z4852">
        <v>0</v>
      </c>
      <c r="AA4852">
        <v>0</v>
      </c>
      <c r="AB4852">
        <v>0</v>
      </c>
      <c r="AC4852">
        <v>0</v>
      </c>
    </row>
    <row r="4853" spans="1:29">
      <c r="A4853" t="s">
        <v>15303</v>
      </c>
      <c r="B4853" t="s">
        <v>19</v>
      </c>
      <c r="C4853">
        <v>0</v>
      </c>
      <c r="D4853">
        <v>0</v>
      </c>
      <c r="E4853">
        <v>0</v>
      </c>
      <c r="F4853">
        <v>0</v>
      </c>
      <c r="G4853">
        <v>0</v>
      </c>
      <c r="H4853">
        <v>0</v>
      </c>
      <c r="I4853">
        <v>0</v>
      </c>
      <c r="J4853">
        <v>0</v>
      </c>
      <c r="K4853">
        <v>0</v>
      </c>
      <c r="L4853">
        <v>0</v>
      </c>
      <c r="M4853">
        <v>0</v>
      </c>
      <c r="N4853">
        <v>0</v>
      </c>
      <c r="O4853">
        <v>0</v>
      </c>
      <c r="P4853">
        <v>0</v>
      </c>
      <c r="Q4853">
        <v>0</v>
      </c>
      <c r="R4853">
        <v>0</v>
      </c>
      <c r="S4853">
        <v>0</v>
      </c>
      <c r="T4853">
        <v>0</v>
      </c>
      <c r="U4853">
        <v>0</v>
      </c>
      <c r="V4853">
        <v>0</v>
      </c>
      <c r="W4853">
        <v>0</v>
      </c>
      <c r="X4853">
        <v>0</v>
      </c>
      <c r="Y4853">
        <v>0</v>
      </c>
      <c r="Z4853">
        <v>0</v>
      </c>
      <c r="AA4853">
        <v>0</v>
      </c>
      <c r="AB4853">
        <v>0</v>
      </c>
      <c r="AC4853">
        <v>0</v>
      </c>
    </row>
    <row r="4854" spans="1:29">
      <c r="A4854" t="s">
        <v>15304</v>
      </c>
      <c r="B4854" t="s">
        <v>19</v>
      </c>
      <c r="C4854">
        <v>0</v>
      </c>
      <c r="D4854">
        <v>0</v>
      </c>
      <c r="E4854">
        <v>0</v>
      </c>
      <c r="F4854">
        <v>0</v>
      </c>
      <c r="G4854">
        <v>0</v>
      </c>
      <c r="H4854">
        <v>0</v>
      </c>
      <c r="I4854">
        <v>0</v>
      </c>
      <c r="J4854">
        <v>0</v>
      </c>
      <c r="K4854">
        <v>0</v>
      </c>
      <c r="L4854">
        <v>0</v>
      </c>
      <c r="M4854">
        <v>0</v>
      </c>
      <c r="N4854">
        <v>0</v>
      </c>
      <c r="O4854">
        <v>0</v>
      </c>
      <c r="P4854">
        <v>0</v>
      </c>
      <c r="Q4854">
        <v>0</v>
      </c>
      <c r="R4854">
        <v>0</v>
      </c>
      <c r="S4854">
        <v>0</v>
      </c>
      <c r="T4854">
        <v>0</v>
      </c>
      <c r="U4854">
        <v>0</v>
      </c>
      <c r="V4854">
        <v>0</v>
      </c>
      <c r="W4854">
        <v>0</v>
      </c>
      <c r="X4854">
        <v>0</v>
      </c>
      <c r="Y4854">
        <v>0</v>
      </c>
      <c r="Z4854">
        <v>0</v>
      </c>
      <c r="AA4854">
        <v>0</v>
      </c>
      <c r="AB4854">
        <v>0</v>
      </c>
      <c r="AC4854">
        <v>0</v>
      </c>
    </row>
    <row r="4855" spans="1:29">
      <c r="A4855" t="s">
        <v>15305</v>
      </c>
      <c r="B4855" t="s">
        <v>19</v>
      </c>
      <c r="C4855">
        <v>0</v>
      </c>
      <c r="D4855">
        <v>0</v>
      </c>
      <c r="E4855">
        <v>0</v>
      </c>
      <c r="F4855">
        <v>0</v>
      </c>
      <c r="G4855">
        <v>0</v>
      </c>
      <c r="H4855">
        <v>0</v>
      </c>
      <c r="I4855">
        <v>0</v>
      </c>
      <c r="J4855">
        <v>0</v>
      </c>
      <c r="K4855">
        <v>0</v>
      </c>
      <c r="L4855">
        <v>0</v>
      </c>
      <c r="M4855">
        <v>0</v>
      </c>
      <c r="N4855">
        <v>0</v>
      </c>
      <c r="O4855">
        <v>0</v>
      </c>
      <c r="P4855">
        <v>0</v>
      </c>
      <c r="Q4855">
        <v>0</v>
      </c>
      <c r="R4855">
        <v>0</v>
      </c>
      <c r="S4855">
        <v>0</v>
      </c>
      <c r="T4855">
        <v>0</v>
      </c>
      <c r="U4855">
        <v>0</v>
      </c>
      <c r="V4855">
        <v>0</v>
      </c>
      <c r="W4855">
        <v>0</v>
      </c>
      <c r="X4855">
        <v>0</v>
      </c>
      <c r="Y4855">
        <v>0</v>
      </c>
      <c r="Z4855">
        <v>0</v>
      </c>
      <c r="AA4855">
        <v>0</v>
      </c>
      <c r="AB4855">
        <v>0</v>
      </c>
      <c r="AC4855">
        <v>0</v>
      </c>
    </row>
    <row r="4856" spans="1:29">
      <c r="A4856" t="s">
        <v>15306</v>
      </c>
      <c r="B4856" t="s">
        <v>19</v>
      </c>
      <c r="C4856">
        <v>0</v>
      </c>
      <c r="D4856">
        <v>0</v>
      </c>
      <c r="E4856">
        <v>0</v>
      </c>
      <c r="F4856">
        <v>0</v>
      </c>
      <c r="G4856">
        <v>0</v>
      </c>
      <c r="H4856">
        <v>0</v>
      </c>
      <c r="I4856">
        <v>0</v>
      </c>
      <c r="J4856">
        <v>0</v>
      </c>
      <c r="K4856">
        <v>0</v>
      </c>
      <c r="L4856">
        <v>0</v>
      </c>
      <c r="M4856">
        <v>0</v>
      </c>
      <c r="N4856">
        <v>0</v>
      </c>
      <c r="O4856">
        <v>0</v>
      </c>
      <c r="P4856">
        <v>0</v>
      </c>
      <c r="Q4856">
        <v>0</v>
      </c>
      <c r="R4856">
        <v>0</v>
      </c>
      <c r="S4856">
        <v>0</v>
      </c>
      <c r="T4856">
        <v>0</v>
      </c>
      <c r="U4856">
        <v>0</v>
      </c>
      <c r="V4856">
        <v>0</v>
      </c>
      <c r="W4856">
        <v>0</v>
      </c>
      <c r="X4856">
        <v>0</v>
      </c>
      <c r="Y4856">
        <v>0</v>
      </c>
      <c r="Z4856">
        <v>0</v>
      </c>
      <c r="AA4856">
        <v>0</v>
      </c>
      <c r="AB4856">
        <v>0</v>
      </c>
      <c r="AC4856">
        <v>0</v>
      </c>
    </row>
    <row r="4857" spans="1:29">
      <c r="A4857" t="s">
        <v>15307</v>
      </c>
      <c r="B4857" t="s">
        <v>19</v>
      </c>
      <c r="C4857">
        <v>0</v>
      </c>
      <c r="D4857">
        <v>0</v>
      </c>
      <c r="E4857">
        <v>0</v>
      </c>
      <c r="F4857">
        <v>0</v>
      </c>
      <c r="G4857">
        <v>0</v>
      </c>
      <c r="H4857">
        <v>0</v>
      </c>
      <c r="I4857">
        <v>0</v>
      </c>
      <c r="J4857">
        <v>0</v>
      </c>
      <c r="K4857">
        <v>0</v>
      </c>
      <c r="L4857">
        <v>0</v>
      </c>
      <c r="M4857">
        <v>0</v>
      </c>
      <c r="N4857">
        <v>0</v>
      </c>
      <c r="O4857">
        <v>0</v>
      </c>
      <c r="P4857">
        <v>0</v>
      </c>
      <c r="Q4857">
        <v>0</v>
      </c>
      <c r="R4857">
        <v>0</v>
      </c>
      <c r="S4857">
        <v>0</v>
      </c>
      <c r="T4857">
        <v>0</v>
      </c>
      <c r="U4857">
        <v>0</v>
      </c>
      <c r="V4857">
        <v>0</v>
      </c>
      <c r="W4857">
        <v>0</v>
      </c>
      <c r="X4857">
        <v>0</v>
      </c>
      <c r="Y4857">
        <v>0</v>
      </c>
      <c r="Z4857">
        <v>0</v>
      </c>
      <c r="AA4857">
        <v>0</v>
      </c>
      <c r="AB4857">
        <v>0</v>
      </c>
      <c r="AC4857">
        <v>0</v>
      </c>
    </row>
    <row r="4858" spans="1:29">
      <c r="A4858" t="s">
        <v>15308</v>
      </c>
      <c r="B4858" t="s">
        <v>19</v>
      </c>
      <c r="C4858">
        <v>0</v>
      </c>
      <c r="D4858">
        <v>0</v>
      </c>
      <c r="E4858">
        <v>0</v>
      </c>
      <c r="F4858">
        <v>0</v>
      </c>
      <c r="G4858">
        <v>0</v>
      </c>
      <c r="H4858">
        <v>0</v>
      </c>
      <c r="I4858">
        <v>0</v>
      </c>
      <c r="J4858">
        <v>0</v>
      </c>
      <c r="K4858">
        <v>0</v>
      </c>
      <c r="L4858">
        <v>0</v>
      </c>
      <c r="M4858">
        <v>0</v>
      </c>
      <c r="N4858">
        <v>0</v>
      </c>
      <c r="O4858">
        <v>0</v>
      </c>
      <c r="P4858">
        <v>0</v>
      </c>
      <c r="Q4858">
        <v>0</v>
      </c>
      <c r="R4858">
        <v>0</v>
      </c>
      <c r="S4858">
        <v>0</v>
      </c>
      <c r="T4858">
        <v>0</v>
      </c>
      <c r="U4858">
        <v>0</v>
      </c>
      <c r="V4858">
        <v>0</v>
      </c>
      <c r="W4858">
        <v>0</v>
      </c>
      <c r="X4858">
        <v>0</v>
      </c>
      <c r="Y4858">
        <v>0</v>
      </c>
      <c r="Z4858">
        <v>0</v>
      </c>
      <c r="AA4858">
        <v>0</v>
      </c>
      <c r="AB4858">
        <v>0</v>
      </c>
      <c r="AC4858">
        <v>0</v>
      </c>
    </row>
    <row r="4859" spans="1:29">
      <c r="A4859" t="s">
        <v>15309</v>
      </c>
      <c r="B4859" t="s">
        <v>19</v>
      </c>
      <c r="C4859">
        <v>0</v>
      </c>
      <c r="D4859">
        <v>0</v>
      </c>
      <c r="E4859">
        <v>0</v>
      </c>
      <c r="F4859">
        <v>0</v>
      </c>
      <c r="G4859">
        <v>0</v>
      </c>
      <c r="H4859">
        <v>0</v>
      </c>
      <c r="I4859">
        <v>0</v>
      </c>
      <c r="J4859">
        <v>0</v>
      </c>
      <c r="K4859">
        <v>0</v>
      </c>
      <c r="L4859">
        <v>0</v>
      </c>
      <c r="M4859">
        <v>0</v>
      </c>
      <c r="N4859">
        <v>0</v>
      </c>
      <c r="O4859">
        <v>0</v>
      </c>
      <c r="P4859">
        <v>0</v>
      </c>
      <c r="Q4859">
        <v>0</v>
      </c>
      <c r="R4859">
        <v>0</v>
      </c>
      <c r="S4859">
        <v>0</v>
      </c>
      <c r="T4859">
        <v>0</v>
      </c>
      <c r="U4859">
        <v>0</v>
      </c>
      <c r="V4859">
        <v>0</v>
      </c>
      <c r="W4859">
        <v>0</v>
      </c>
      <c r="X4859">
        <v>0</v>
      </c>
      <c r="Y4859">
        <v>0</v>
      </c>
      <c r="Z4859">
        <v>0</v>
      </c>
      <c r="AA4859">
        <v>0</v>
      </c>
      <c r="AB4859">
        <v>0</v>
      </c>
      <c r="AC4859">
        <v>0</v>
      </c>
    </row>
    <row r="4860" spans="1:29">
      <c r="A4860" t="s">
        <v>15310</v>
      </c>
      <c r="B4860" t="s">
        <v>19</v>
      </c>
      <c r="C4860">
        <v>0</v>
      </c>
      <c r="D4860">
        <v>0</v>
      </c>
      <c r="E4860">
        <v>0</v>
      </c>
      <c r="F4860">
        <v>0</v>
      </c>
      <c r="G4860">
        <v>0</v>
      </c>
      <c r="H4860">
        <v>0</v>
      </c>
      <c r="I4860">
        <v>0</v>
      </c>
      <c r="J4860">
        <v>0</v>
      </c>
      <c r="K4860">
        <v>0</v>
      </c>
      <c r="L4860">
        <v>0</v>
      </c>
      <c r="M4860">
        <v>0</v>
      </c>
      <c r="N4860">
        <v>0</v>
      </c>
      <c r="O4860">
        <v>0</v>
      </c>
      <c r="P4860">
        <v>0</v>
      </c>
      <c r="Q4860">
        <v>0</v>
      </c>
      <c r="R4860">
        <v>0</v>
      </c>
      <c r="S4860">
        <v>0</v>
      </c>
      <c r="T4860">
        <v>0</v>
      </c>
      <c r="U4860">
        <v>0</v>
      </c>
      <c r="V4860">
        <v>0</v>
      </c>
      <c r="W4860">
        <v>0</v>
      </c>
      <c r="X4860">
        <v>0</v>
      </c>
      <c r="Y4860">
        <v>0</v>
      </c>
      <c r="Z4860">
        <v>0</v>
      </c>
      <c r="AA4860">
        <v>0</v>
      </c>
      <c r="AB4860">
        <v>0</v>
      </c>
      <c r="AC4860">
        <v>0</v>
      </c>
    </row>
    <row r="4861" spans="1:29">
      <c r="A4861" t="s">
        <v>15311</v>
      </c>
      <c r="B4861" t="s">
        <v>19</v>
      </c>
      <c r="C4861">
        <v>0</v>
      </c>
      <c r="D4861">
        <v>0</v>
      </c>
      <c r="E4861">
        <v>0</v>
      </c>
      <c r="F4861">
        <v>0</v>
      </c>
      <c r="G4861">
        <v>0</v>
      </c>
      <c r="H4861">
        <v>0</v>
      </c>
      <c r="I4861">
        <v>0</v>
      </c>
      <c r="J4861">
        <v>0</v>
      </c>
      <c r="K4861">
        <v>0</v>
      </c>
      <c r="L4861">
        <v>0</v>
      </c>
      <c r="M4861">
        <v>0</v>
      </c>
      <c r="N4861">
        <v>0</v>
      </c>
      <c r="O4861">
        <v>0</v>
      </c>
      <c r="P4861">
        <v>0</v>
      </c>
      <c r="Q4861">
        <v>0</v>
      </c>
      <c r="R4861">
        <v>0</v>
      </c>
      <c r="S4861">
        <v>0</v>
      </c>
      <c r="T4861">
        <v>0</v>
      </c>
      <c r="U4861">
        <v>0</v>
      </c>
      <c r="V4861">
        <v>0</v>
      </c>
      <c r="W4861">
        <v>0</v>
      </c>
      <c r="X4861">
        <v>0</v>
      </c>
      <c r="Y4861">
        <v>0</v>
      </c>
      <c r="Z4861">
        <v>0</v>
      </c>
      <c r="AA4861">
        <v>0</v>
      </c>
      <c r="AB4861">
        <v>0</v>
      </c>
      <c r="AC4861">
        <v>0</v>
      </c>
    </row>
    <row r="4862" spans="1:29">
      <c r="A4862" t="s">
        <v>15312</v>
      </c>
      <c r="B4862" t="s">
        <v>19</v>
      </c>
      <c r="C4862">
        <v>0</v>
      </c>
      <c r="D4862">
        <v>0</v>
      </c>
      <c r="E4862">
        <v>0</v>
      </c>
      <c r="F4862">
        <v>0</v>
      </c>
      <c r="G4862">
        <v>0</v>
      </c>
      <c r="H4862">
        <v>0</v>
      </c>
      <c r="I4862">
        <v>0</v>
      </c>
      <c r="J4862">
        <v>0</v>
      </c>
      <c r="K4862">
        <v>0</v>
      </c>
      <c r="L4862">
        <v>0</v>
      </c>
      <c r="M4862">
        <v>0</v>
      </c>
      <c r="N4862">
        <v>0</v>
      </c>
      <c r="O4862">
        <v>0</v>
      </c>
      <c r="P4862">
        <v>0</v>
      </c>
      <c r="Q4862">
        <v>0</v>
      </c>
      <c r="R4862">
        <v>0</v>
      </c>
      <c r="S4862">
        <v>0</v>
      </c>
      <c r="T4862">
        <v>0</v>
      </c>
      <c r="U4862">
        <v>0</v>
      </c>
      <c r="V4862">
        <v>0</v>
      </c>
      <c r="W4862">
        <v>0</v>
      </c>
      <c r="X4862">
        <v>0</v>
      </c>
      <c r="Y4862">
        <v>0</v>
      </c>
      <c r="Z4862">
        <v>0</v>
      </c>
      <c r="AA4862">
        <v>0</v>
      </c>
      <c r="AB4862">
        <v>0</v>
      </c>
      <c r="AC4862">
        <v>0</v>
      </c>
    </row>
    <row r="4863" spans="1:29">
      <c r="A4863" t="s">
        <v>15313</v>
      </c>
      <c r="B4863" t="s">
        <v>19</v>
      </c>
      <c r="C4863">
        <v>0</v>
      </c>
      <c r="D4863">
        <v>0</v>
      </c>
      <c r="E4863">
        <v>0</v>
      </c>
      <c r="F4863">
        <v>0</v>
      </c>
      <c r="G4863">
        <v>0</v>
      </c>
      <c r="H4863">
        <v>0</v>
      </c>
      <c r="I4863">
        <v>0</v>
      </c>
      <c r="J4863">
        <v>0</v>
      </c>
      <c r="K4863">
        <v>0</v>
      </c>
      <c r="L4863">
        <v>0</v>
      </c>
      <c r="M4863">
        <v>0</v>
      </c>
      <c r="N4863">
        <v>0</v>
      </c>
      <c r="O4863">
        <v>0</v>
      </c>
      <c r="P4863">
        <v>0</v>
      </c>
      <c r="Q4863">
        <v>0</v>
      </c>
      <c r="R4863">
        <v>0</v>
      </c>
      <c r="S4863">
        <v>0</v>
      </c>
      <c r="T4863">
        <v>0</v>
      </c>
      <c r="U4863">
        <v>0</v>
      </c>
      <c r="V4863">
        <v>0</v>
      </c>
      <c r="W4863">
        <v>0</v>
      </c>
      <c r="X4863">
        <v>0</v>
      </c>
      <c r="Y4863">
        <v>0</v>
      </c>
      <c r="Z4863">
        <v>0</v>
      </c>
      <c r="AA4863">
        <v>0</v>
      </c>
      <c r="AB4863">
        <v>0</v>
      </c>
      <c r="AC4863">
        <v>0</v>
      </c>
    </row>
    <row r="4864" spans="1:29">
      <c r="A4864" t="s">
        <v>15314</v>
      </c>
      <c r="B4864" t="s">
        <v>19</v>
      </c>
      <c r="C4864">
        <v>0</v>
      </c>
      <c r="D4864">
        <v>0</v>
      </c>
      <c r="E4864">
        <v>0</v>
      </c>
      <c r="F4864">
        <v>0</v>
      </c>
      <c r="G4864">
        <v>0</v>
      </c>
      <c r="H4864">
        <v>0</v>
      </c>
      <c r="I4864">
        <v>0</v>
      </c>
      <c r="J4864">
        <v>0</v>
      </c>
      <c r="K4864">
        <v>0</v>
      </c>
      <c r="L4864">
        <v>0</v>
      </c>
      <c r="M4864">
        <v>0</v>
      </c>
      <c r="N4864">
        <v>0</v>
      </c>
      <c r="O4864">
        <v>0</v>
      </c>
      <c r="P4864">
        <v>0</v>
      </c>
      <c r="Q4864">
        <v>0</v>
      </c>
      <c r="R4864">
        <v>0</v>
      </c>
      <c r="S4864">
        <v>0</v>
      </c>
      <c r="T4864">
        <v>0</v>
      </c>
      <c r="U4864">
        <v>0</v>
      </c>
      <c r="V4864">
        <v>0</v>
      </c>
      <c r="W4864">
        <v>0</v>
      </c>
      <c r="X4864">
        <v>0</v>
      </c>
      <c r="Y4864">
        <v>0</v>
      </c>
      <c r="Z4864">
        <v>0</v>
      </c>
      <c r="AA4864">
        <v>0</v>
      </c>
      <c r="AB4864">
        <v>0</v>
      </c>
      <c r="AC4864">
        <v>0</v>
      </c>
    </row>
    <row r="4865" spans="1:29">
      <c r="A4865" t="s">
        <v>15315</v>
      </c>
      <c r="B4865" t="s">
        <v>19</v>
      </c>
      <c r="C4865">
        <v>0</v>
      </c>
      <c r="D4865">
        <v>0</v>
      </c>
      <c r="E4865">
        <v>0</v>
      </c>
      <c r="F4865">
        <v>0</v>
      </c>
      <c r="G4865">
        <v>0</v>
      </c>
      <c r="H4865">
        <v>0</v>
      </c>
      <c r="I4865">
        <v>0</v>
      </c>
      <c r="J4865">
        <v>0</v>
      </c>
      <c r="K4865">
        <v>0</v>
      </c>
      <c r="L4865">
        <v>0</v>
      </c>
      <c r="M4865">
        <v>0</v>
      </c>
      <c r="N4865">
        <v>0</v>
      </c>
      <c r="O4865">
        <v>0</v>
      </c>
      <c r="P4865">
        <v>0</v>
      </c>
      <c r="Q4865">
        <v>0</v>
      </c>
      <c r="R4865">
        <v>0</v>
      </c>
      <c r="S4865">
        <v>0</v>
      </c>
      <c r="T4865">
        <v>0</v>
      </c>
      <c r="U4865">
        <v>0</v>
      </c>
      <c r="V4865">
        <v>0</v>
      </c>
      <c r="W4865">
        <v>0</v>
      </c>
      <c r="X4865">
        <v>0</v>
      </c>
      <c r="Y4865">
        <v>0</v>
      </c>
      <c r="Z4865">
        <v>0</v>
      </c>
      <c r="AA4865">
        <v>0</v>
      </c>
      <c r="AB4865">
        <v>0</v>
      </c>
      <c r="AC4865">
        <v>0</v>
      </c>
    </row>
    <row r="4866" spans="1:29">
      <c r="A4866" t="s">
        <v>15316</v>
      </c>
      <c r="B4866" t="s">
        <v>19</v>
      </c>
      <c r="C4866">
        <v>0</v>
      </c>
      <c r="D4866">
        <v>0</v>
      </c>
      <c r="E4866">
        <v>0</v>
      </c>
      <c r="F4866">
        <v>0</v>
      </c>
      <c r="G4866">
        <v>0</v>
      </c>
      <c r="H4866">
        <v>0</v>
      </c>
      <c r="I4866">
        <v>0</v>
      </c>
      <c r="J4866">
        <v>0</v>
      </c>
      <c r="K4866">
        <v>0</v>
      </c>
      <c r="L4866">
        <v>0</v>
      </c>
      <c r="M4866">
        <v>0</v>
      </c>
      <c r="N4866">
        <v>0</v>
      </c>
      <c r="O4866">
        <v>0</v>
      </c>
      <c r="P4866">
        <v>0</v>
      </c>
      <c r="Q4866">
        <v>0</v>
      </c>
      <c r="R4866">
        <v>0</v>
      </c>
      <c r="S4866">
        <v>0</v>
      </c>
      <c r="T4866">
        <v>0</v>
      </c>
      <c r="U4866">
        <v>0</v>
      </c>
      <c r="V4866">
        <v>0</v>
      </c>
      <c r="W4866">
        <v>0</v>
      </c>
      <c r="X4866">
        <v>0</v>
      </c>
      <c r="Y4866">
        <v>0</v>
      </c>
      <c r="Z4866">
        <v>0</v>
      </c>
      <c r="AA4866">
        <v>0</v>
      </c>
      <c r="AB4866">
        <v>0</v>
      </c>
      <c r="AC4866">
        <v>0</v>
      </c>
    </row>
    <row r="4867" spans="1:29">
      <c r="A4867" t="s">
        <v>15317</v>
      </c>
      <c r="B4867" t="s">
        <v>19</v>
      </c>
      <c r="C4867">
        <v>0</v>
      </c>
      <c r="D4867">
        <v>0</v>
      </c>
      <c r="E4867">
        <v>0</v>
      </c>
      <c r="F4867">
        <v>0</v>
      </c>
      <c r="G4867">
        <v>0</v>
      </c>
      <c r="H4867">
        <v>0</v>
      </c>
      <c r="I4867">
        <v>0</v>
      </c>
      <c r="J4867">
        <v>0</v>
      </c>
      <c r="K4867">
        <v>0</v>
      </c>
      <c r="L4867">
        <v>0</v>
      </c>
      <c r="M4867">
        <v>0</v>
      </c>
      <c r="N4867">
        <v>0</v>
      </c>
      <c r="O4867">
        <v>0</v>
      </c>
      <c r="P4867">
        <v>0</v>
      </c>
      <c r="Q4867">
        <v>0</v>
      </c>
      <c r="R4867">
        <v>0</v>
      </c>
      <c r="S4867">
        <v>0</v>
      </c>
      <c r="T4867">
        <v>0</v>
      </c>
      <c r="U4867">
        <v>0</v>
      </c>
      <c r="V4867">
        <v>0</v>
      </c>
      <c r="W4867">
        <v>0</v>
      </c>
      <c r="X4867">
        <v>0</v>
      </c>
      <c r="Y4867">
        <v>0</v>
      </c>
      <c r="Z4867">
        <v>0</v>
      </c>
      <c r="AA4867">
        <v>0</v>
      </c>
      <c r="AB4867">
        <v>0</v>
      </c>
      <c r="AC4867">
        <v>0</v>
      </c>
    </row>
    <row r="4868" spans="1:29">
      <c r="A4868" t="s">
        <v>15318</v>
      </c>
      <c r="B4868" t="s">
        <v>19</v>
      </c>
      <c r="C4868">
        <v>0</v>
      </c>
      <c r="D4868">
        <v>0</v>
      </c>
      <c r="E4868">
        <v>0</v>
      </c>
      <c r="F4868">
        <v>0</v>
      </c>
      <c r="G4868">
        <v>0</v>
      </c>
      <c r="H4868">
        <v>0</v>
      </c>
      <c r="I4868">
        <v>0</v>
      </c>
      <c r="J4868">
        <v>0</v>
      </c>
      <c r="K4868">
        <v>0</v>
      </c>
      <c r="L4868">
        <v>0</v>
      </c>
      <c r="M4868">
        <v>0</v>
      </c>
      <c r="N4868">
        <v>0</v>
      </c>
      <c r="O4868">
        <v>0</v>
      </c>
      <c r="P4868">
        <v>0</v>
      </c>
      <c r="Q4868">
        <v>0</v>
      </c>
      <c r="R4868">
        <v>0</v>
      </c>
      <c r="S4868">
        <v>0</v>
      </c>
      <c r="T4868">
        <v>0</v>
      </c>
      <c r="U4868">
        <v>0</v>
      </c>
      <c r="V4868">
        <v>0</v>
      </c>
      <c r="W4868">
        <v>0</v>
      </c>
      <c r="X4868">
        <v>0</v>
      </c>
      <c r="Y4868">
        <v>0</v>
      </c>
      <c r="Z4868">
        <v>0</v>
      </c>
      <c r="AA4868">
        <v>0</v>
      </c>
      <c r="AB4868">
        <v>0</v>
      </c>
      <c r="AC4868">
        <v>0</v>
      </c>
    </row>
    <row r="4869" spans="1:29">
      <c r="A4869" t="s">
        <v>15319</v>
      </c>
      <c r="B4869" t="s">
        <v>19</v>
      </c>
      <c r="C4869">
        <v>0</v>
      </c>
      <c r="D4869">
        <v>0</v>
      </c>
      <c r="E4869">
        <v>0</v>
      </c>
      <c r="F4869">
        <v>0</v>
      </c>
      <c r="G4869">
        <v>0</v>
      </c>
      <c r="H4869">
        <v>0</v>
      </c>
      <c r="I4869">
        <v>0</v>
      </c>
      <c r="J4869">
        <v>0</v>
      </c>
      <c r="K4869">
        <v>0</v>
      </c>
      <c r="L4869">
        <v>0</v>
      </c>
      <c r="M4869">
        <v>0</v>
      </c>
      <c r="N4869">
        <v>0</v>
      </c>
      <c r="O4869">
        <v>0</v>
      </c>
      <c r="P4869">
        <v>0</v>
      </c>
      <c r="Q4869">
        <v>0</v>
      </c>
      <c r="R4869">
        <v>0</v>
      </c>
      <c r="S4869">
        <v>0</v>
      </c>
      <c r="T4869">
        <v>0</v>
      </c>
      <c r="U4869">
        <v>0</v>
      </c>
      <c r="V4869">
        <v>0</v>
      </c>
      <c r="W4869">
        <v>0</v>
      </c>
      <c r="X4869">
        <v>0</v>
      </c>
      <c r="Y4869">
        <v>0</v>
      </c>
      <c r="Z4869">
        <v>0</v>
      </c>
      <c r="AA4869">
        <v>0</v>
      </c>
      <c r="AB4869">
        <v>0</v>
      </c>
      <c r="AC4869">
        <v>0</v>
      </c>
    </row>
    <row r="4870" spans="1:29">
      <c r="A4870" t="s">
        <v>15320</v>
      </c>
      <c r="B4870" t="s">
        <v>19</v>
      </c>
      <c r="C4870">
        <v>0</v>
      </c>
      <c r="D4870">
        <v>0</v>
      </c>
      <c r="E4870">
        <v>0</v>
      </c>
      <c r="F4870">
        <v>0</v>
      </c>
      <c r="G4870">
        <v>0</v>
      </c>
      <c r="H4870">
        <v>0</v>
      </c>
      <c r="I4870">
        <v>0</v>
      </c>
      <c r="J4870">
        <v>0</v>
      </c>
      <c r="K4870">
        <v>0</v>
      </c>
      <c r="L4870">
        <v>0</v>
      </c>
      <c r="M4870">
        <v>0</v>
      </c>
      <c r="N4870">
        <v>0</v>
      </c>
      <c r="O4870">
        <v>0</v>
      </c>
      <c r="P4870">
        <v>0</v>
      </c>
      <c r="Q4870">
        <v>0</v>
      </c>
      <c r="R4870">
        <v>0</v>
      </c>
      <c r="S4870">
        <v>0</v>
      </c>
      <c r="T4870">
        <v>0</v>
      </c>
      <c r="U4870">
        <v>0</v>
      </c>
      <c r="V4870">
        <v>0</v>
      </c>
      <c r="W4870">
        <v>0</v>
      </c>
      <c r="X4870">
        <v>0</v>
      </c>
      <c r="Y4870">
        <v>0</v>
      </c>
      <c r="Z4870">
        <v>0</v>
      </c>
      <c r="AA4870">
        <v>0</v>
      </c>
      <c r="AB4870">
        <v>0</v>
      </c>
      <c r="AC4870">
        <v>0</v>
      </c>
    </row>
    <row r="4871" spans="1:29">
      <c r="A4871" t="s">
        <v>15321</v>
      </c>
      <c r="B4871" t="s">
        <v>19</v>
      </c>
      <c r="C4871">
        <v>0</v>
      </c>
      <c r="D4871">
        <v>0</v>
      </c>
      <c r="E4871">
        <v>0</v>
      </c>
      <c r="F4871">
        <v>0</v>
      </c>
      <c r="G4871">
        <v>0</v>
      </c>
      <c r="H4871">
        <v>0</v>
      </c>
      <c r="I4871">
        <v>0</v>
      </c>
      <c r="J4871">
        <v>0</v>
      </c>
      <c r="K4871">
        <v>0</v>
      </c>
      <c r="L4871">
        <v>0</v>
      </c>
      <c r="M4871">
        <v>0</v>
      </c>
      <c r="N4871">
        <v>0</v>
      </c>
      <c r="O4871">
        <v>0</v>
      </c>
      <c r="P4871">
        <v>0</v>
      </c>
      <c r="Q4871">
        <v>0</v>
      </c>
      <c r="R4871">
        <v>0</v>
      </c>
      <c r="S4871">
        <v>0</v>
      </c>
      <c r="T4871">
        <v>0</v>
      </c>
      <c r="U4871">
        <v>0</v>
      </c>
      <c r="V4871">
        <v>0</v>
      </c>
      <c r="W4871">
        <v>0</v>
      </c>
      <c r="X4871">
        <v>0</v>
      </c>
      <c r="Y4871">
        <v>0</v>
      </c>
      <c r="Z4871">
        <v>0</v>
      </c>
      <c r="AA4871">
        <v>0</v>
      </c>
      <c r="AB4871">
        <v>0</v>
      </c>
      <c r="AC4871">
        <v>0</v>
      </c>
    </row>
    <row r="4872" spans="1:29">
      <c r="A4872" t="s">
        <v>15322</v>
      </c>
      <c r="B4872" t="s">
        <v>19</v>
      </c>
      <c r="C4872">
        <v>0</v>
      </c>
      <c r="D4872">
        <v>0</v>
      </c>
      <c r="E4872">
        <v>0</v>
      </c>
      <c r="F4872">
        <v>0</v>
      </c>
      <c r="G4872">
        <v>0</v>
      </c>
      <c r="H4872">
        <v>0</v>
      </c>
      <c r="I4872">
        <v>0</v>
      </c>
      <c r="J4872">
        <v>0</v>
      </c>
      <c r="K4872">
        <v>0</v>
      </c>
      <c r="L4872">
        <v>0</v>
      </c>
      <c r="M4872">
        <v>0</v>
      </c>
      <c r="N4872">
        <v>0</v>
      </c>
      <c r="O4872">
        <v>0</v>
      </c>
      <c r="P4872">
        <v>0</v>
      </c>
      <c r="Q4872">
        <v>0</v>
      </c>
      <c r="R4872">
        <v>0</v>
      </c>
      <c r="S4872">
        <v>0</v>
      </c>
      <c r="T4872">
        <v>0</v>
      </c>
      <c r="U4872">
        <v>0</v>
      </c>
      <c r="V4872">
        <v>0</v>
      </c>
      <c r="W4872">
        <v>0</v>
      </c>
      <c r="X4872">
        <v>0</v>
      </c>
      <c r="Y4872">
        <v>0</v>
      </c>
      <c r="Z4872">
        <v>0</v>
      </c>
      <c r="AA4872">
        <v>0</v>
      </c>
      <c r="AB4872">
        <v>0</v>
      </c>
      <c r="AC4872">
        <v>0</v>
      </c>
    </row>
    <row r="4873" spans="1:29">
      <c r="A4873" t="s">
        <v>15323</v>
      </c>
      <c r="B4873" t="s">
        <v>19</v>
      </c>
      <c r="C4873">
        <v>0</v>
      </c>
      <c r="D4873">
        <v>0</v>
      </c>
      <c r="E4873">
        <v>0</v>
      </c>
      <c r="F4873">
        <v>0</v>
      </c>
      <c r="G4873">
        <v>0</v>
      </c>
      <c r="H4873">
        <v>0</v>
      </c>
      <c r="I4873">
        <v>0</v>
      </c>
      <c r="J4873">
        <v>0</v>
      </c>
      <c r="K4873">
        <v>0</v>
      </c>
      <c r="L4873">
        <v>0</v>
      </c>
      <c r="M4873">
        <v>0</v>
      </c>
      <c r="N4873">
        <v>0</v>
      </c>
      <c r="O4873">
        <v>0</v>
      </c>
      <c r="P4873">
        <v>0</v>
      </c>
      <c r="Q4873">
        <v>0</v>
      </c>
      <c r="R4873">
        <v>0</v>
      </c>
      <c r="S4873">
        <v>0</v>
      </c>
      <c r="T4873">
        <v>0</v>
      </c>
      <c r="U4873">
        <v>0</v>
      </c>
      <c r="V4873">
        <v>0</v>
      </c>
      <c r="W4873">
        <v>0</v>
      </c>
      <c r="X4873">
        <v>0</v>
      </c>
      <c r="Y4873">
        <v>0</v>
      </c>
      <c r="Z4873">
        <v>0</v>
      </c>
      <c r="AA4873">
        <v>0</v>
      </c>
      <c r="AB4873">
        <v>0</v>
      </c>
      <c r="AC4873">
        <v>0</v>
      </c>
    </row>
    <row r="4874" spans="1:29">
      <c r="A4874" t="s">
        <v>15324</v>
      </c>
      <c r="B4874" t="s">
        <v>19</v>
      </c>
      <c r="C4874">
        <v>0</v>
      </c>
      <c r="D4874">
        <v>0</v>
      </c>
      <c r="E4874">
        <v>0</v>
      </c>
      <c r="F4874">
        <v>0</v>
      </c>
      <c r="G4874">
        <v>0</v>
      </c>
      <c r="H4874">
        <v>0</v>
      </c>
      <c r="I4874">
        <v>0</v>
      </c>
      <c r="J4874">
        <v>0</v>
      </c>
      <c r="K4874">
        <v>0</v>
      </c>
      <c r="L4874">
        <v>0</v>
      </c>
      <c r="M4874">
        <v>0</v>
      </c>
      <c r="N4874">
        <v>0</v>
      </c>
      <c r="O4874">
        <v>0</v>
      </c>
      <c r="P4874">
        <v>0</v>
      </c>
      <c r="Q4874">
        <v>0</v>
      </c>
      <c r="R4874">
        <v>0</v>
      </c>
      <c r="S4874">
        <v>0</v>
      </c>
      <c r="T4874">
        <v>0</v>
      </c>
      <c r="U4874">
        <v>0</v>
      </c>
      <c r="V4874">
        <v>0</v>
      </c>
      <c r="W4874">
        <v>0</v>
      </c>
      <c r="X4874">
        <v>0</v>
      </c>
      <c r="Y4874">
        <v>0</v>
      </c>
      <c r="Z4874">
        <v>0</v>
      </c>
      <c r="AA4874">
        <v>0</v>
      </c>
      <c r="AB4874">
        <v>0</v>
      </c>
      <c r="AC4874">
        <v>0</v>
      </c>
    </row>
    <row r="4875" spans="1:29">
      <c r="A4875" t="s">
        <v>15325</v>
      </c>
      <c r="B4875" t="s">
        <v>19</v>
      </c>
      <c r="C4875">
        <v>0</v>
      </c>
      <c r="D4875">
        <v>0</v>
      </c>
      <c r="E4875">
        <v>0</v>
      </c>
      <c r="F4875">
        <v>0</v>
      </c>
      <c r="G4875">
        <v>0</v>
      </c>
      <c r="H4875">
        <v>0</v>
      </c>
      <c r="I4875">
        <v>0</v>
      </c>
      <c r="J4875">
        <v>0</v>
      </c>
      <c r="K4875">
        <v>0</v>
      </c>
      <c r="L4875">
        <v>0</v>
      </c>
      <c r="M4875">
        <v>0</v>
      </c>
      <c r="N4875">
        <v>0</v>
      </c>
      <c r="O4875">
        <v>0</v>
      </c>
      <c r="P4875">
        <v>0</v>
      </c>
      <c r="Q4875">
        <v>0</v>
      </c>
      <c r="R4875">
        <v>0</v>
      </c>
      <c r="S4875">
        <v>0</v>
      </c>
      <c r="T4875">
        <v>0</v>
      </c>
      <c r="U4875">
        <v>0</v>
      </c>
      <c r="V4875">
        <v>0</v>
      </c>
      <c r="W4875">
        <v>0</v>
      </c>
      <c r="X4875">
        <v>0</v>
      </c>
      <c r="Y4875">
        <v>0</v>
      </c>
      <c r="Z4875">
        <v>0</v>
      </c>
      <c r="AA4875">
        <v>0</v>
      </c>
      <c r="AB4875">
        <v>0</v>
      </c>
      <c r="AC4875">
        <v>0</v>
      </c>
    </row>
    <row r="4876" spans="1:29">
      <c r="A4876" t="s">
        <v>15326</v>
      </c>
      <c r="B4876" t="s">
        <v>19</v>
      </c>
      <c r="C4876">
        <v>0</v>
      </c>
      <c r="D4876">
        <v>0</v>
      </c>
      <c r="E4876">
        <v>0</v>
      </c>
      <c r="F4876">
        <v>0</v>
      </c>
      <c r="G4876">
        <v>0</v>
      </c>
      <c r="H4876">
        <v>0</v>
      </c>
      <c r="I4876">
        <v>0</v>
      </c>
      <c r="J4876">
        <v>0</v>
      </c>
      <c r="K4876">
        <v>0</v>
      </c>
      <c r="L4876">
        <v>0</v>
      </c>
      <c r="M4876">
        <v>0</v>
      </c>
      <c r="N4876">
        <v>0</v>
      </c>
      <c r="O4876">
        <v>0</v>
      </c>
      <c r="P4876">
        <v>0</v>
      </c>
      <c r="Q4876">
        <v>0</v>
      </c>
      <c r="R4876">
        <v>0</v>
      </c>
      <c r="S4876">
        <v>0</v>
      </c>
      <c r="T4876">
        <v>0</v>
      </c>
      <c r="U4876">
        <v>0</v>
      </c>
      <c r="V4876">
        <v>0</v>
      </c>
      <c r="W4876">
        <v>0</v>
      </c>
      <c r="X4876">
        <v>0</v>
      </c>
      <c r="Y4876">
        <v>0</v>
      </c>
      <c r="Z4876">
        <v>0</v>
      </c>
      <c r="AA4876">
        <v>0</v>
      </c>
      <c r="AB4876">
        <v>0</v>
      </c>
      <c r="AC4876">
        <v>0</v>
      </c>
    </row>
    <row r="4877" spans="1:29">
      <c r="A4877" t="s">
        <v>15327</v>
      </c>
      <c r="B4877" t="s">
        <v>19</v>
      </c>
      <c r="C4877">
        <v>0</v>
      </c>
      <c r="D4877">
        <v>0</v>
      </c>
      <c r="E4877">
        <v>0</v>
      </c>
      <c r="F4877">
        <v>0</v>
      </c>
      <c r="G4877">
        <v>0</v>
      </c>
      <c r="H4877">
        <v>0</v>
      </c>
      <c r="I4877">
        <v>0</v>
      </c>
      <c r="J4877">
        <v>0</v>
      </c>
      <c r="K4877">
        <v>0</v>
      </c>
      <c r="L4877">
        <v>0</v>
      </c>
      <c r="M4877">
        <v>0</v>
      </c>
      <c r="N4877">
        <v>0</v>
      </c>
      <c r="O4877">
        <v>0</v>
      </c>
      <c r="P4877">
        <v>0</v>
      </c>
      <c r="Q4877">
        <v>0</v>
      </c>
      <c r="R4877">
        <v>0</v>
      </c>
      <c r="S4877">
        <v>0</v>
      </c>
      <c r="T4877">
        <v>0</v>
      </c>
      <c r="U4877">
        <v>0</v>
      </c>
      <c r="V4877">
        <v>0</v>
      </c>
      <c r="W4877">
        <v>0</v>
      </c>
      <c r="X4877">
        <v>0</v>
      </c>
      <c r="Y4877">
        <v>0</v>
      </c>
      <c r="Z4877">
        <v>0</v>
      </c>
      <c r="AA4877">
        <v>0</v>
      </c>
      <c r="AB4877">
        <v>0</v>
      </c>
      <c r="AC4877">
        <v>0</v>
      </c>
    </row>
    <row r="4878" spans="1:29">
      <c r="A4878" t="s">
        <v>15328</v>
      </c>
      <c r="B4878" t="s">
        <v>19</v>
      </c>
      <c r="C4878">
        <v>0</v>
      </c>
      <c r="D4878">
        <v>0</v>
      </c>
      <c r="E4878">
        <v>0</v>
      </c>
      <c r="F4878">
        <v>0</v>
      </c>
      <c r="G4878">
        <v>0</v>
      </c>
      <c r="H4878">
        <v>0</v>
      </c>
      <c r="I4878">
        <v>0</v>
      </c>
      <c r="J4878">
        <v>0</v>
      </c>
      <c r="K4878">
        <v>0</v>
      </c>
      <c r="L4878">
        <v>0</v>
      </c>
      <c r="M4878">
        <v>0</v>
      </c>
      <c r="N4878">
        <v>0</v>
      </c>
      <c r="O4878">
        <v>0</v>
      </c>
      <c r="P4878">
        <v>0</v>
      </c>
      <c r="Q4878">
        <v>0</v>
      </c>
      <c r="R4878">
        <v>0</v>
      </c>
      <c r="S4878">
        <v>0</v>
      </c>
      <c r="T4878">
        <v>0</v>
      </c>
      <c r="U4878">
        <v>0</v>
      </c>
      <c r="V4878">
        <v>0</v>
      </c>
      <c r="W4878">
        <v>0</v>
      </c>
      <c r="X4878">
        <v>0</v>
      </c>
      <c r="Y4878">
        <v>0</v>
      </c>
      <c r="Z4878">
        <v>0</v>
      </c>
      <c r="AA4878">
        <v>0</v>
      </c>
      <c r="AB4878">
        <v>0</v>
      </c>
      <c r="AC4878">
        <v>0</v>
      </c>
    </row>
    <row r="4879" spans="1:29">
      <c r="A4879" t="s">
        <v>15329</v>
      </c>
      <c r="B4879" t="s">
        <v>19</v>
      </c>
      <c r="C4879">
        <v>0</v>
      </c>
      <c r="D4879">
        <v>0</v>
      </c>
      <c r="E4879">
        <v>0</v>
      </c>
      <c r="F4879">
        <v>0</v>
      </c>
      <c r="G4879">
        <v>0</v>
      </c>
      <c r="H4879">
        <v>0</v>
      </c>
      <c r="I4879">
        <v>0</v>
      </c>
      <c r="J4879">
        <v>0</v>
      </c>
      <c r="K4879">
        <v>0</v>
      </c>
      <c r="L4879">
        <v>0</v>
      </c>
      <c r="M4879">
        <v>0</v>
      </c>
      <c r="N4879">
        <v>0</v>
      </c>
      <c r="O4879">
        <v>0</v>
      </c>
      <c r="P4879">
        <v>0</v>
      </c>
      <c r="Q4879">
        <v>0</v>
      </c>
      <c r="R4879">
        <v>0</v>
      </c>
      <c r="S4879">
        <v>0</v>
      </c>
      <c r="T4879">
        <v>0</v>
      </c>
      <c r="U4879">
        <v>0</v>
      </c>
      <c r="V4879">
        <v>0</v>
      </c>
      <c r="W4879">
        <v>0</v>
      </c>
      <c r="X4879">
        <v>0</v>
      </c>
      <c r="Y4879">
        <v>0</v>
      </c>
      <c r="Z4879">
        <v>0</v>
      </c>
      <c r="AA4879">
        <v>0</v>
      </c>
      <c r="AB4879">
        <v>0</v>
      </c>
      <c r="AC4879">
        <v>0</v>
      </c>
    </row>
    <row r="4880" spans="1:29">
      <c r="A4880" t="s">
        <v>15330</v>
      </c>
      <c r="B4880" t="s">
        <v>19</v>
      </c>
      <c r="C4880">
        <v>0</v>
      </c>
      <c r="D4880">
        <v>0</v>
      </c>
      <c r="E4880">
        <v>0</v>
      </c>
      <c r="F4880">
        <v>0</v>
      </c>
      <c r="G4880">
        <v>0</v>
      </c>
      <c r="H4880">
        <v>0</v>
      </c>
      <c r="I4880">
        <v>0</v>
      </c>
      <c r="J4880">
        <v>0</v>
      </c>
      <c r="K4880">
        <v>0</v>
      </c>
      <c r="L4880">
        <v>0</v>
      </c>
      <c r="M4880">
        <v>0</v>
      </c>
      <c r="N4880">
        <v>0</v>
      </c>
      <c r="O4880">
        <v>0</v>
      </c>
      <c r="P4880">
        <v>0</v>
      </c>
      <c r="Q4880">
        <v>0</v>
      </c>
      <c r="R4880">
        <v>0</v>
      </c>
      <c r="S4880">
        <v>0</v>
      </c>
      <c r="T4880">
        <v>0</v>
      </c>
      <c r="U4880">
        <v>0</v>
      </c>
      <c r="V4880">
        <v>0</v>
      </c>
      <c r="W4880">
        <v>0</v>
      </c>
      <c r="X4880">
        <v>0</v>
      </c>
      <c r="Y4880">
        <v>0</v>
      </c>
      <c r="Z4880">
        <v>0</v>
      </c>
      <c r="AA4880">
        <v>0</v>
      </c>
      <c r="AB4880">
        <v>0</v>
      </c>
      <c r="AC4880">
        <v>0</v>
      </c>
    </row>
    <row r="4881" spans="1:29">
      <c r="A4881" t="s">
        <v>15331</v>
      </c>
      <c r="B4881" t="s">
        <v>19</v>
      </c>
      <c r="C4881">
        <v>0</v>
      </c>
      <c r="D4881">
        <v>0</v>
      </c>
      <c r="E4881">
        <v>0</v>
      </c>
      <c r="F4881">
        <v>0</v>
      </c>
      <c r="G4881">
        <v>0</v>
      </c>
      <c r="H4881">
        <v>0</v>
      </c>
      <c r="I4881">
        <v>0</v>
      </c>
      <c r="J4881">
        <v>0</v>
      </c>
      <c r="K4881">
        <v>0</v>
      </c>
      <c r="L4881">
        <v>0</v>
      </c>
      <c r="M4881">
        <v>0</v>
      </c>
      <c r="N4881">
        <v>0</v>
      </c>
      <c r="O4881">
        <v>0</v>
      </c>
      <c r="P4881">
        <v>0</v>
      </c>
      <c r="Q4881">
        <v>0</v>
      </c>
      <c r="R4881">
        <v>0</v>
      </c>
      <c r="S4881">
        <v>0</v>
      </c>
      <c r="T4881">
        <v>0</v>
      </c>
      <c r="U4881">
        <v>0</v>
      </c>
      <c r="V4881">
        <v>0</v>
      </c>
      <c r="W4881">
        <v>0</v>
      </c>
      <c r="X4881">
        <v>0</v>
      </c>
      <c r="Y4881">
        <v>0</v>
      </c>
      <c r="Z4881">
        <v>0</v>
      </c>
      <c r="AA4881">
        <v>0</v>
      </c>
      <c r="AB4881">
        <v>0</v>
      </c>
      <c r="AC4881">
        <v>0</v>
      </c>
    </row>
    <row r="4882" spans="1:29">
      <c r="A4882" t="s">
        <v>15332</v>
      </c>
      <c r="B4882" t="s">
        <v>19</v>
      </c>
      <c r="C4882">
        <v>0</v>
      </c>
      <c r="D4882">
        <v>0</v>
      </c>
      <c r="E4882">
        <v>0</v>
      </c>
      <c r="F4882">
        <v>0</v>
      </c>
      <c r="G4882">
        <v>0</v>
      </c>
      <c r="H4882">
        <v>0</v>
      </c>
      <c r="I4882">
        <v>0</v>
      </c>
      <c r="J4882">
        <v>0</v>
      </c>
      <c r="K4882">
        <v>0</v>
      </c>
      <c r="L4882">
        <v>0</v>
      </c>
      <c r="M4882">
        <v>0</v>
      </c>
      <c r="N4882">
        <v>0</v>
      </c>
      <c r="O4882">
        <v>0</v>
      </c>
      <c r="P4882">
        <v>0</v>
      </c>
      <c r="Q4882">
        <v>0</v>
      </c>
      <c r="R4882">
        <v>0</v>
      </c>
      <c r="S4882">
        <v>0</v>
      </c>
      <c r="T4882">
        <v>0</v>
      </c>
      <c r="U4882">
        <v>0</v>
      </c>
      <c r="V4882">
        <v>0</v>
      </c>
      <c r="W4882">
        <v>0</v>
      </c>
      <c r="X4882">
        <v>0</v>
      </c>
      <c r="Y4882">
        <v>0</v>
      </c>
      <c r="Z4882">
        <v>0</v>
      </c>
      <c r="AA4882">
        <v>0</v>
      </c>
      <c r="AB4882">
        <v>0</v>
      </c>
      <c r="AC4882">
        <v>0</v>
      </c>
    </row>
    <row r="4883" spans="1:29">
      <c r="A4883" t="s">
        <v>15333</v>
      </c>
      <c r="B4883" t="s">
        <v>19</v>
      </c>
      <c r="C4883">
        <v>0</v>
      </c>
      <c r="D4883">
        <v>0</v>
      </c>
      <c r="E4883">
        <v>0</v>
      </c>
      <c r="F4883">
        <v>0</v>
      </c>
      <c r="G4883">
        <v>0</v>
      </c>
      <c r="H4883">
        <v>0</v>
      </c>
      <c r="I4883">
        <v>0</v>
      </c>
      <c r="J4883">
        <v>0</v>
      </c>
      <c r="K4883">
        <v>0</v>
      </c>
      <c r="L4883">
        <v>0</v>
      </c>
      <c r="M4883">
        <v>0</v>
      </c>
      <c r="N4883">
        <v>0</v>
      </c>
      <c r="O4883">
        <v>0</v>
      </c>
      <c r="P4883">
        <v>0</v>
      </c>
      <c r="Q4883">
        <v>0</v>
      </c>
      <c r="R4883">
        <v>0</v>
      </c>
      <c r="S4883">
        <v>0</v>
      </c>
      <c r="T4883">
        <v>0</v>
      </c>
      <c r="U4883">
        <v>0</v>
      </c>
      <c r="V4883">
        <v>0</v>
      </c>
      <c r="W4883">
        <v>0</v>
      </c>
      <c r="X4883">
        <v>0</v>
      </c>
      <c r="Y4883">
        <v>0</v>
      </c>
      <c r="Z4883">
        <v>0</v>
      </c>
      <c r="AA4883">
        <v>0</v>
      </c>
      <c r="AB4883">
        <v>0</v>
      </c>
      <c r="AC4883">
        <v>0</v>
      </c>
    </row>
    <row r="4884" spans="1:29">
      <c r="A4884" t="s">
        <v>15334</v>
      </c>
      <c r="B4884" t="s">
        <v>19</v>
      </c>
      <c r="C4884">
        <v>0</v>
      </c>
      <c r="D4884">
        <v>0</v>
      </c>
      <c r="E4884">
        <v>0</v>
      </c>
      <c r="F4884">
        <v>0</v>
      </c>
      <c r="G4884">
        <v>0</v>
      </c>
      <c r="H4884">
        <v>0</v>
      </c>
      <c r="I4884">
        <v>0</v>
      </c>
      <c r="J4884">
        <v>0</v>
      </c>
      <c r="K4884">
        <v>0</v>
      </c>
      <c r="L4884">
        <v>0</v>
      </c>
      <c r="M4884">
        <v>0</v>
      </c>
      <c r="N4884">
        <v>0</v>
      </c>
      <c r="O4884">
        <v>0</v>
      </c>
      <c r="P4884">
        <v>0</v>
      </c>
      <c r="Q4884">
        <v>0</v>
      </c>
      <c r="R4884">
        <v>0</v>
      </c>
      <c r="S4884">
        <v>0</v>
      </c>
      <c r="T4884">
        <v>0</v>
      </c>
      <c r="U4884">
        <v>0</v>
      </c>
      <c r="V4884">
        <v>0</v>
      </c>
      <c r="W4884">
        <v>0</v>
      </c>
      <c r="X4884">
        <v>0</v>
      </c>
      <c r="Y4884">
        <v>0</v>
      </c>
      <c r="Z4884">
        <v>0</v>
      </c>
      <c r="AA4884">
        <v>0</v>
      </c>
      <c r="AB4884">
        <v>0</v>
      </c>
      <c r="AC4884">
        <v>0</v>
      </c>
    </row>
    <row r="4885" spans="1:29">
      <c r="A4885" t="s">
        <v>15335</v>
      </c>
      <c r="B4885" t="s">
        <v>19</v>
      </c>
      <c r="C4885">
        <v>0</v>
      </c>
      <c r="D4885">
        <v>0</v>
      </c>
      <c r="E4885">
        <v>0</v>
      </c>
      <c r="F4885">
        <v>0</v>
      </c>
      <c r="G4885">
        <v>0</v>
      </c>
      <c r="H4885">
        <v>0</v>
      </c>
      <c r="I4885">
        <v>0</v>
      </c>
      <c r="J4885">
        <v>0</v>
      </c>
      <c r="K4885">
        <v>0</v>
      </c>
      <c r="L4885">
        <v>0</v>
      </c>
      <c r="M4885">
        <v>0</v>
      </c>
      <c r="N4885">
        <v>0</v>
      </c>
      <c r="O4885">
        <v>0</v>
      </c>
      <c r="P4885">
        <v>0</v>
      </c>
      <c r="Q4885">
        <v>0</v>
      </c>
      <c r="R4885">
        <v>0</v>
      </c>
      <c r="S4885">
        <v>0</v>
      </c>
      <c r="T4885">
        <v>0</v>
      </c>
      <c r="U4885">
        <v>0</v>
      </c>
      <c r="V4885">
        <v>0</v>
      </c>
      <c r="W4885">
        <v>0</v>
      </c>
      <c r="X4885">
        <v>0</v>
      </c>
      <c r="Y4885">
        <v>0</v>
      </c>
      <c r="Z4885">
        <v>0</v>
      </c>
      <c r="AA4885">
        <v>0</v>
      </c>
      <c r="AB4885">
        <v>0</v>
      </c>
      <c r="AC4885">
        <v>0</v>
      </c>
    </row>
    <row r="4886" spans="1:29">
      <c r="A4886" t="s">
        <v>15336</v>
      </c>
      <c r="B4886" t="s">
        <v>19</v>
      </c>
      <c r="C4886">
        <v>0</v>
      </c>
      <c r="D4886">
        <v>0</v>
      </c>
      <c r="E4886">
        <v>0</v>
      </c>
      <c r="F4886">
        <v>0</v>
      </c>
      <c r="G4886">
        <v>0</v>
      </c>
      <c r="H4886">
        <v>0</v>
      </c>
      <c r="I4886">
        <v>0</v>
      </c>
      <c r="J4886">
        <v>0</v>
      </c>
      <c r="K4886">
        <v>0</v>
      </c>
      <c r="L4886">
        <v>0</v>
      </c>
      <c r="M4886">
        <v>0</v>
      </c>
      <c r="N4886">
        <v>0</v>
      </c>
      <c r="O4886">
        <v>0</v>
      </c>
      <c r="P4886">
        <v>0</v>
      </c>
      <c r="Q4886">
        <v>0</v>
      </c>
      <c r="R4886">
        <v>0</v>
      </c>
      <c r="S4886">
        <v>0</v>
      </c>
      <c r="T4886">
        <v>0</v>
      </c>
      <c r="U4886">
        <v>0</v>
      </c>
      <c r="V4886">
        <v>0</v>
      </c>
      <c r="W4886">
        <v>0</v>
      </c>
      <c r="X4886">
        <v>0</v>
      </c>
      <c r="Y4886">
        <v>0</v>
      </c>
      <c r="Z4886">
        <v>0</v>
      </c>
      <c r="AA4886">
        <v>0</v>
      </c>
      <c r="AB4886">
        <v>0</v>
      </c>
      <c r="AC4886">
        <v>0</v>
      </c>
    </row>
    <row r="4887" spans="1:29">
      <c r="A4887" t="s">
        <v>15337</v>
      </c>
      <c r="B4887" t="s">
        <v>19</v>
      </c>
      <c r="C4887">
        <v>0</v>
      </c>
      <c r="D4887">
        <v>0</v>
      </c>
      <c r="E4887">
        <v>0</v>
      </c>
      <c r="F4887">
        <v>0</v>
      </c>
      <c r="G4887">
        <v>0</v>
      </c>
      <c r="H4887">
        <v>0</v>
      </c>
      <c r="I4887">
        <v>0</v>
      </c>
      <c r="J4887">
        <v>0</v>
      </c>
      <c r="K4887">
        <v>0</v>
      </c>
      <c r="L4887">
        <v>0</v>
      </c>
      <c r="M4887">
        <v>0</v>
      </c>
      <c r="N4887">
        <v>0</v>
      </c>
      <c r="O4887">
        <v>0</v>
      </c>
      <c r="P4887">
        <v>0</v>
      </c>
      <c r="Q4887">
        <v>0</v>
      </c>
      <c r="R4887">
        <v>0</v>
      </c>
      <c r="S4887">
        <v>0</v>
      </c>
      <c r="T4887">
        <v>0</v>
      </c>
      <c r="U4887">
        <v>0</v>
      </c>
      <c r="V4887">
        <v>0</v>
      </c>
      <c r="W4887">
        <v>0</v>
      </c>
      <c r="X4887">
        <v>0</v>
      </c>
      <c r="Y4887">
        <v>0</v>
      </c>
      <c r="Z4887">
        <v>0</v>
      </c>
      <c r="AA4887">
        <v>0</v>
      </c>
      <c r="AB4887">
        <v>0</v>
      </c>
      <c r="AC4887">
        <v>0</v>
      </c>
    </row>
    <row r="4888" spans="1:29">
      <c r="A4888" t="s">
        <v>15338</v>
      </c>
      <c r="B4888" t="s">
        <v>19</v>
      </c>
      <c r="C4888">
        <v>0</v>
      </c>
      <c r="D4888">
        <v>0</v>
      </c>
      <c r="E4888">
        <v>0</v>
      </c>
      <c r="F4888">
        <v>0</v>
      </c>
      <c r="G4888">
        <v>0</v>
      </c>
      <c r="H4888">
        <v>0</v>
      </c>
      <c r="I4888">
        <v>0</v>
      </c>
      <c r="J4888">
        <v>0</v>
      </c>
      <c r="K4888">
        <v>0</v>
      </c>
      <c r="L4888">
        <v>0</v>
      </c>
      <c r="M4888">
        <v>0</v>
      </c>
      <c r="N4888">
        <v>0</v>
      </c>
      <c r="O4888">
        <v>0</v>
      </c>
      <c r="P4888">
        <v>0</v>
      </c>
      <c r="Q4888">
        <v>0</v>
      </c>
      <c r="R4888">
        <v>0</v>
      </c>
      <c r="S4888">
        <v>0</v>
      </c>
      <c r="T4888">
        <v>0</v>
      </c>
      <c r="U4888">
        <v>0</v>
      </c>
      <c r="V4888">
        <v>0</v>
      </c>
      <c r="W4888">
        <v>0</v>
      </c>
      <c r="X4888">
        <v>0</v>
      </c>
      <c r="Y4888">
        <v>0</v>
      </c>
      <c r="Z4888">
        <v>0</v>
      </c>
      <c r="AA4888">
        <v>0</v>
      </c>
      <c r="AB4888">
        <v>0</v>
      </c>
      <c r="AC4888">
        <v>0</v>
      </c>
    </row>
    <row r="4889" spans="1:29">
      <c r="A4889" t="s">
        <v>15339</v>
      </c>
      <c r="B4889" t="s">
        <v>19</v>
      </c>
      <c r="C4889">
        <v>0</v>
      </c>
      <c r="D4889">
        <v>0</v>
      </c>
      <c r="E4889">
        <v>0</v>
      </c>
      <c r="F4889">
        <v>0</v>
      </c>
      <c r="G4889">
        <v>0</v>
      </c>
      <c r="H4889">
        <v>0</v>
      </c>
      <c r="I4889">
        <v>0</v>
      </c>
      <c r="J4889">
        <v>0</v>
      </c>
      <c r="K4889">
        <v>0</v>
      </c>
      <c r="L4889">
        <v>0</v>
      </c>
      <c r="M4889">
        <v>0</v>
      </c>
      <c r="N4889">
        <v>0</v>
      </c>
      <c r="O4889">
        <v>0</v>
      </c>
      <c r="P4889">
        <v>0</v>
      </c>
      <c r="Q4889">
        <v>0</v>
      </c>
      <c r="R4889">
        <v>0</v>
      </c>
      <c r="S4889">
        <v>0</v>
      </c>
      <c r="T4889">
        <v>0</v>
      </c>
      <c r="U4889">
        <v>0</v>
      </c>
      <c r="V4889">
        <v>0</v>
      </c>
      <c r="W4889">
        <v>0</v>
      </c>
      <c r="X4889">
        <v>0</v>
      </c>
      <c r="Y4889">
        <v>0</v>
      </c>
      <c r="Z4889">
        <v>0</v>
      </c>
      <c r="AA4889">
        <v>0</v>
      </c>
      <c r="AB4889">
        <v>0</v>
      </c>
      <c r="AC4889">
        <v>0</v>
      </c>
    </row>
    <row r="4890" spans="1:29">
      <c r="A4890" t="s">
        <v>15340</v>
      </c>
      <c r="B4890" t="s">
        <v>19</v>
      </c>
      <c r="C4890">
        <v>0</v>
      </c>
      <c r="D4890">
        <v>0</v>
      </c>
      <c r="E4890">
        <v>0</v>
      </c>
      <c r="F4890">
        <v>0</v>
      </c>
      <c r="G4890">
        <v>0</v>
      </c>
      <c r="H4890">
        <v>0</v>
      </c>
      <c r="I4890">
        <v>0</v>
      </c>
      <c r="J4890">
        <v>0</v>
      </c>
      <c r="K4890">
        <v>0</v>
      </c>
      <c r="L4890">
        <v>0</v>
      </c>
      <c r="M4890">
        <v>0</v>
      </c>
      <c r="N4890">
        <v>0</v>
      </c>
      <c r="O4890">
        <v>0</v>
      </c>
      <c r="P4890">
        <v>0</v>
      </c>
      <c r="Q4890">
        <v>0</v>
      </c>
      <c r="R4890">
        <v>0</v>
      </c>
      <c r="S4890">
        <v>0</v>
      </c>
      <c r="T4890">
        <v>0</v>
      </c>
      <c r="U4890">
        <v>0</v>
      </c>
      <c r="V4890">
        <v>0</v>
      </c>
      <c r="W4890">
        <v>0</v>
      </c>
      <c r="X4890">
        <v>0</v>
      </c>
      <c r="Y4890">
        <v>0</v>
      </c>
      <c r="Z4890">
        <v>0</v>
      </c>
      <c r="AA4890">
        <v>0</v>
      </c>
      <c r="AB4890">
        <v>0</v>
      </c>
      <c r="AC4890">
        <v>0</v>
      </c>
    </row>
    <row r="4891" spans="1:29">
      <c r="A4891" t="s">
        <v>15341</v>
      </c>
      <c r="B4891" t="s">
        <v>19</v>
      </c>
      <c r="C4891">
        <v>0</v>
      </c>
      <c r="D4891">
        <v>0</v>
      </c>
      <c r="E4891">
        <v>0</v>
      </c>
      <c r="F4891">
        <v>0</v>
      </c>
      <c r="G4891">
        <v>0</v>
      </c>
      <c r="H4891">
        <v>0</v>
      </c>
      <c r="I4891">
        <v>0</v>
      </c>
      <c r="J4891">
        <v>0</v>
      </c>
      <c r="K4891">
        <v>0</v>
      </c>
      <c r="L4891">
        <v>0</v>
      </c>
      <c r="M4891">
        <v>0</v>
      </c>
      <c r="N4891">
        <v>0</v>
      </c>
      <c r="O4891">
        <v>0</v>
      </c>
      <c r="P4891">
        <v>0</v>
      </c>
      <c r="Q4891">
        <v>0</v>
      </c>
      <c r="R4891">
        <v>0</v>
      </c>
      <c r="S4891">
        <v>0</v>
      </c>
      <c r="T4891">
        <v>0</v>
      </c>
      <c r="U4891">
        <v>0</v>
      </c>
      <c r="V4891">
        <v>0</v>
      </c>
      <c r="W4891">
        <v>0</v>
      </c>
      <c r="X4891">
        <v>0</v>
      </c>
      <c r="Y4891">
        <v>0</v>
      </c>
      <c r="Z4891">
        <v>0</v>
      </c>
      <c r="AA4891">
        <v>0</v>
      </c>
      <c r="AB4891">
        <v>0</v>
      </c>
      <c r="AC4891">
        <v>0</v>
      </c>
    </row>
    <row r="4892" spans="1:29">
      <c r="A4892" t="s">
        <v>15342</v>
      </c>
      <c r="B4892" t="s">
        <v>19</v>
      </c>
      <c r="C4892">
        <v>0</v>
      </c>
      <c r="D4892">
        <v>0</v>
      </c>
      <c r="E4892">
        <v>0</v>
      </c>
      <c r="F4892">
        <v>0</v>
      </c>
      <c r="G4892">
        <v>0</v>
      </c>
      <c r="H4892">
        <v>0</v>
      </c>
      <c r="I4892">
        <v>0</v>
      </c>
      <c r="J4892">
        <v>0</v>
      </c>
      <c r="K4892">
        <v>0</v>
      </c>
      <c r="L4892">
        <v>0</v>
      </c>
      <c r="M4892">
        <v>0</v>
      </c>
      <c r="N4892">
        <v>0</v>
      </c>
      <c r="O4892">
        <v>0</v>
      </c>
      <c r="P4892">
        <v>0</v>
      </c>
      <c r="Q4892">
        <v>0</v>
      </c>
      <c r="R4892">
        <v>0</v>
      </c>
      <c r="S4892">
        <v>0</v>
      </c>
      <c r="T4892">
        <v>0</v>
      </c>
      <c r="U4892">
        <v>0</v>
      </c>
      <c r="V4892">
        <v>0</v>
      </c>
      <c r="W4892">
        <v>0</v>
      </c>
      <c r="X4892">
        <v>0</v>
      </c>
      <c r="Y4892">
        <v>0</v>
      </c>
      <c r="Z4892">
        <v>0</v>
      </c>
      <c r="AA4892">
        <v>0</v>
      </c>
      <c r="AB4892">
        <v>0</v>
      </c>
      <c r="AC4892">
        <v>0</v>
      </c>
    </row>
    <row r="4893" spans="1:29">
      <c r="A4893" t="s">
        <v>15343</v>
      </c>
      <c r="B4893" t="s">
        <v>19</v>
      </c>
      <c r="C4893">
        <v>0</v>
      </c>
      <c r="D4893">
        <v>0</v>
      </c>
      <c r="E4893">
        <v>0</v>
      </c>
      <c r="F4893">
        <v>0</v>
      </c>
      <c r="G4893">
        <v>0</v>
      </c>
      <c r="H4893">
        <v>0</v>
      </c>
      <c r="I4893">
        <v>0</v>
      </c>
      <c r="J4893">
        <v>0</v>
      </c>
      <c r="K4893">
        <v>0</v>
      </c>
      <c r="L4893">
        <v>0</v>
      </c>
      <c r="M4893">
        <v>0</v>
      </c>
      <c r="N4893">
        <v>0</v>
      </c>
      <c r="O4893">
        <v>0</v>
      </c>
      <c r="P4893">
        <v>0</v>
      </c>
      <c r="Q4893">
        <v>0</v>
      </c>
      <c r="R4893">
        <v>0</v>
      </c>
      <c r="S4893">
        <v>0</v>
      </c>
      <c r="T4893">
        <v>0</v>
      </c>
      <c r="U4893">
        <v>0</v>
      </c>
      <c r="V4893">
        <v>0</v>
      </c>
      <c r="W4893">
        <v>0</v>
      </c>
      <c r="X4893">
        <v>0</v>
      </c>
      <c r="Y4893">
        <v>0</v>
      </c>
      <c r="Z4893">
        <v>0</v>
      </c>
      <c r="AA4893">
        <v>0</v>
      </c>
      <c r="AB4893">
        <v>0</v>
      </c>
      <c r="AC4893">
        <v>0</v>
      </c>
    </row>
    <row r="4894" spans="1:29">
      <c r="A4894" t="s">
        <v>15344</v>
      </c>
      <c r="B4894" t="s">
        <v>19</v>
      </c>
      <c r="C4894">
        <v>0</v>
      </c>
      <c r="D4894">
        <v>0</v>
      </c>
      <c r="E4894">
        <v>0</v>
      </c>
      <c r="F4894">
        <v>0</v>
      </c>
      <c r="G4894">
        <v>0</v>
      </c>
      <c r="H4894">
        <v>0</v>
      </c>
      <c r="I4894">
        <v>0</v>
      </c>
      <c r="J4894">
        <v>0</v>
      </c>
      <c r="K4894">
        <v>0</v>
      </c>
      <c r="L4894">
        <v>0</v>
      </c>
      <c r="M4894">
        <v>0</v>
      </c>
      <c r="N4894">
        <v>0</v>
      </c>
      <c r="O4894">
        <v>0</v>
      </c>
      <c r="P4894">
        <v>0</v>
      </c>
      <c r="Q4894">
        <v>0</v>
      </c>
      <c r="R4894">
        <v>0</v>
      </c>
      <c r="S4894">
        <v>0</v>
      </c>
      <c r="T4894">
        <v>0</v>
      </c>
      <c r="U4894">
        <v>0</v>
      </c>
      <c r="V4894">
        <v>0</v>
      </c>
      <c r="W4894">
        <v>0</v>
      </c>
      <c r="X4894">
        <v>0</v>
      </c>
      <c r="Y4894">
        <v>0</v>
      </c>
      <c r="Z4894">
        <v>0</v>
      </c>
      <c r="AA4894">
        <v>0</v>
      </c>
      <c r="AB4894">
        <v>0</v>
      </c>
      <c r="AC4894">
        <v>0</v>
      </c>
    </row>
    <row r="4895" spans="1:29">
      <c r="A4895" t="s">
        <v>15345</v>
      </c>
      <c r="B4895" t="s">
        <v>19</v>
      </c>
      <c r="C4895">
        <v>0</v>
      </c>
      <c r="D4895">
        <v>0</v>
      </c>
      <c r="E4895">
        <v>0</v>
      </c>
      <c r="F4895">
        <v>0</v>
      </c>
      <c r="G4895">
        <v>0</v>
      </c>
      <c r="H4895">
        <v>0</v>
      </c>
      <c r="I4895">
        <v>0</v>
      </c>
      <c r="J4895">
        <v>0</v>
      </c>
      <c r="K4895">
        <v>0</v>
      </c>
      <c r="L4895">
        <v>0</v>
      </c>
      <c r="M4895">
        <v>0</v>
      </c>
      <c r="N4895">
        <v>0</v>
      </c>
      <c r="O4895">
        <v>0</v>
      </c>
      <c r="P4895">
        <v>0</v>
      </c>
      <c r="Q4895">
        <v>0</v>
      </c>
      <c r="R4895">
        <v>0</v>
      </c>
      <c r="S4895">
        <v>0</v>
      </c>
      <c r="T4895">
        <v>0</v>
      </c>
      <c r="U4895">
        <v>0</v>
      </c>
      <c r="V4895">
        <v>0</v>
      </c>
      <c r="W4895">
        <v>0</v>
      </c>
      <c r="X4895">
        <v>0</v>
      </c>
      <c r="Y4895">
        <v>0</v>
      </c>
      <c r="Z4895">
        <v>0</v>
      </c>
      <c r="AA4895">
        <v>0</v>
      </c>
      <c r="AB4895">
        <v>0</v>
      </c>
      <c r="AC4895">
        <v>0</v>
      </c>
    </row>
    <row r="4896" spans="1:29">
      <c r="A4896" t="s">
        <v>15346</v>
      </c>
      <c r="B4896" t="s">
        <v>19</v>
      </c>
      <c r="C4896">
        <v>0</v>
      </c>
      <c r="D4896">
        <v>0</v>
      </c>
      <c r="E4896">
        <v>0</v>
      </c>
      <c r="F4896">
        <v>0</v>
      </c>
      <c r="G4896">
        <v>0</v>
      </c>
      <c r="H4896">
        <v>0</v>
      </c>
      <c r="I4896">
        <v>0</v>
      </c>
      <c r="J4896">
        <v>0</v>
      </c>
      <c r="K4896">
        <v>0</v>
      </c>
      <c r="L4896">
        <v>0</v>
      </c>
      <c r="M4896">
        <v>0</v>
      </c>
      <c r="N4896">
        <v>0</v>
      </c>
      <c r="O4896">
        <v>0</v>
      </c>
      <c r="P4896">
        <v>0</v>
      </c>
      <c r="Q4896">
        <v>0</v>
      </c>
      <c r="R4896">
        <v>0</v>
      </c>
      <c r="S4896">
        <v>0</v>
      </c>
      <c r="T4896">
        <v>0</v>
      </c>
      <c r="U4896">
        <v>0</v>
      </c>
      <c r="V4896">
        <v>0</v>
      </c>
      <c r="W4896">
        <v>0</v>
      </c>
      <c r="X4896">
        <v>0</v>
      </c>
      <c r="Y4896">
        <v>0</v>
      </c>
      <c r="Z4896">
        <v>0</v>
      </c>
      <c r="AA4896">
        <v>0</v>
      </c>
      <c r="AB4896">
        <v>0</v>
      </c>
      <c r="AC4896">
        <v>0</v>
      </c>
    </row>
    <row r="4897" spans="1:29">
      <c r="A4897" t="s">
        <v>15347</v>
      </c>
      <c r="B4897" t="s">
        <v>19</v>
      </c>
      <c r="C4897">
        <v>0</v>
      </c>
      <c r="D4897">
        <v>0</v>
      </c>
      <c r="E4897">
        <v>0</v>
      </c>
      <c r="F4897">
        <v>0</v>
      </c>
      <c r="G4897">
        <v>0</v>
      </c>
      <c r="H4897">
        <v>0</v>
      </c>
      <c r="I4897">
        <v>0</v>
      </c>
      <c r="J4897">
        <v>0</v>
      </c>
      <c r="K4897">
        <v>0</v>
      </c>
      <c r="L4897">
        <v>0</v>
      </c>
      <c r="M4897">
        <v>0</v>
      </c>
      <c r="N4897">
        <v>0</v>
      </c>
      <c r="O4897">
        <v>0</v>
      </c>
      <c r="P4897">
        <v>0</v>
      </c>
      <c r="Q4897">
        <v>0</v>
      </c>
      <c r="R4897">
        <v>0</v>
      </c>
      <c r="S4897">
        <v>0</v>
      </c>
      <c r="T4897">
        <v>0</v>
      </c>
      <c r="U4897">
        <v>0</v>
      </c>
      <c r="V4897">
        <v>0</v>
      </c>
      <c r="W4897">
        <v>0</v>
      </c>
      <c r="X4897">
        <v>0</v>
      </c>
      <c r="Y4897">
        <v>0</v>
      </c>
      <c r="Z4897">
        <v>0</v>
      </c>
      <c r="AA4897">
        <v>0</v>
      </c>
      <c r="AB4897">
        <v>0</v>
      </c>
      <c r="AC4897">
        <v>0</v>
      </c>
    </row>
    <row r="4898" spans="1:29">
      <c r="A4898" t="s">
        <v>15348</v>
      </c>
      <c r="B4898" t="s">
        <v>19</v>
      </c>
      <c r="C4898">
        <v>0</v>
      </c>
      <c r="D4898">
        <v>0</v>
      </c>
      <c r="E4898">
        <v>0</v>
      </c>
      <c r="F4898">
        <v>0</v>
      </c>
      <c r="G4898">
        <v>0</v>
      </c>
      <c r="H4898">
        <v>0</v>
      </c>
      <c r="I4898">
        <v>0</v>
      </c>
      <c r="J4898">
        <v>0</v>
      </c>
      <c r="K4898">
        <v>0</v>
      </c>
      <c r="L4898">
        <v>0</v>
      </c>
      <c r="M4898">
        <v>0</v>
      </c>
      <c r="N4898">
        <v>0</v>
      </c>
      <c r="O4898">
        <v>0</v>
      </c>
      <c r="P4898">
        <v>0</v>
      </c>
      <c r="Q4898">
        <v>0</v>
      </c>
      <c r="R4898">
        <v>0</v>
      </c>
      <c r="S4898">
        <v>0</v>
      </c>
      <c r="T4898">
        <v>0</v>
      </c>
      <c r="U4898">
        <v>0</v>
      </c>
      <c r="V4898">
        <v>0</v>
      </c>
      <c r="W4898">
        <v>0</v>
      </c>
      <c r="X4898">
        <v>0</v>
      </c>
      <c r="Y4898">
        <v>0</v>
      </c>
      <c r="Z4898">
        <v>0</v>
      </c>
      <c r="AA4898">
        <v>0</v>
      </c>
      <c r="AB4898">
        <v>0</v>
      </c>
      <c r="AC4898">
        <v>0</v>
      </c>
    </row>
    <row r="4899" spans="1:29">
      <c r="A4899" t="s">
        <v>15349</v>
      </c>
      <c r="B4899" t="s">
        <v>19</v>
      </c>
      <c r="C4899">
        <v>0</v>
      </c>
      <c r="D4899">
        <v>0</v>
      </c>
      <c r="E4899">
        <v>0</v>
      </c>
      <c r="F4899">
        <v>0</v>
      </c>
      <c r="G4899">
        <v>0</v>
      </c>
      <c r="H4899">
        <v>0</v>
      </c>
      <c r="I4899">
        <v>0</v>
      </c>
      <c r="J4899">
        <v>0</v>
      </c>
      <c r="K4899">
        <v>0</v>
      </c>
      <c r="L4899">
        <v>0</v>
      </c>
      <c r="M4899">
        <v>0</v>
      </c>
      <c r="N4899">
        <v>0</v>
      </c>
      <c r="O4899">
        <v>0</v>
      </c>
      <c r="P4899">
        <v>0</v>
      </c>
      <c r="Q4899">
        <v>0</v>
      </c>
      <c r="R4899">
        <v>0</v>
      </c>
      <c r="S4899">
        <v>0</v>
      </c>
      <c r="T4899">
        <v>0</v>
      </c>
      <c r="U4899">
        <v>0</v>
      </c>
      <c r="V4899">
        <v>0</v>
      </c>
      <c r="W4899">
        <v>0</v>
      </c>
      <c r="X4899">
        <v>0</v>
      </c>
      <c r="Y4899">
        <v>0</v>
      </c>
      <c r="Z4899">
        <v>0</v>
      </c>
      <c r="AA4899">
        <v>0</v>
      </c>
      <c r="AB4899">
        <v>0</v>
      </c>
      <c r="AC4899">
        <v>0</v>
      </c>
    </row>
    <row r="4900" spans="1:29">
      <c r="A4900" t="s">
        <v>15350</v>
      </c>
      <c r="B4900" t="s">
        <v>19</v>
      </c>
      <c r="C4900">
        <v>0</v>
      </c>
      <c r="D4900">
        <v>0</v>
      </c>
      <c r="E4900">
        <v>0</v>
      </c>
      <c r="F4900">
        <v>0</v>
      </c>
      <c r="G4900">
        <v>0</v>
      </c>
      <c r="H4900">
        <v>0</v>
      </c>
      <c r="I4900">
        <v>0</v>
      </c>
      <c r="J4900">
        <v>0</v>
      </c>
      <c r="K4900">
        <v>0</v>
      </c>
      <c r="L4900">
        <v>0</v>
      </c>
      <c r="M4900">
        <v>0</v>
      </c>
      <c r="N4900">
        <v>0</v>
      </c>
      <c r="O4900">
        <v>0</v>
      </c>
      <c r="P4900">
        <v>0</v>
      </c>
      <c r="Q4900">
        <v>0</v>
      </c>
      <c r="R4900">
        <v>0</v>
      </c>
      <c r="S4900">
        <v>0</v>
      </c>
      <c r="T4900">
        <v>0</v>
      </c>
      <c r="U4900">
        <v>0</v>
      </c>
      <c r="V4900">
        <v>0</v>
      </c>
      <c r="W4900">
        <v>0</v>
      </c>
      <c r="X4900">
        <v>0</v>
      </c>
      <c r="Y4900">
        <v>0</v>
      </c>
      <c r="Z4900">
        <v>0</v>
      </c>
      <c r="AA4900">
        <v>0</v>
      </c>
      <c r="AB4900">
        <v>0</v>
      </c>
      <c r="AC4900">
        <v>0</v>
      </c>
    </row>
    <row r="4901" spans="1:29">
      <c r="A4901" t="s">
        <v>15351</v>
      </c>
      <c r="B4901" t="s">
        <v>19</v>
      </c>
      <c r="C4901">
        <v>0</v>
      </c>
      <c r="D4901">
        <v>0</v>
      </c>
      <c r="E4901">
        <v>0</v>
      </c>
      <c r="F4901">
        <v>0</v>
      </c>
      <c r="G4901">
        <v>0</v>
      </c>
      <c r="H4901">
        <v>0</v>
      </c>
      <c r="I4901">
        <v>0</v>
      </c>
      <c r="J4901">
        <v>0</v>
      </c>
      <c r="K4901">
        <v>0</v>
      </c>
      <c r="L4901">
        <v>0</v>
      </c>
      <c r="M4901">
        <v>0</v>
      </c>
      <c r="N4901">
        <v>0</v>
      </c>
      <c r="O4901">
        <v>0</v>
      </c>
      <c r="P4901">
        <v>0</v>
      </c>
      <c r="Q4901">
        <v>0</v>
      </c>
      <c r="R4901">
        <v>0</v>
      </c>
      <c r="S4901">
        <v>0</v>
      </c>
      <c r="T4901">
        <v>0</v>
      </c>
      <c r="U4901">
        <v>0</v>
      </c>
      <c r="V4901">
        <v>0</v>
      </c>
      <c r="W4901">
        <v>0</v>
      </c>
      <c r="X4901">
        <v>0</v>
      </c>
      <c r="Y4901">
        <v>0</v>
      </c>
      <c r="Z4901">
        <v>0</v>
      </c>
      <c r="AA4901">
        <v>0</v>
      </c>
      <c r="AB4901">
        <v>0</v>
      </c>
      <c r="AC4901">
        <v>0</v>
      </c>
    </row>
    <row r="4902" spans="1:29">
      <c r="A4902" t="s">
        <v>15352</v>
      </c>
      <c r="B4902" t="s">
        <v>19</v>
      </c>
      <c r="C4902">
        <v>0</v>
      </c>
      <c r="D4902">
        <v>0</v>
      </c>
      <c r="E4902">
        <v>0</v>
      </c>
      <c r="F4902">
        <v>0</v>
      </c>
      <c r="G4902">
        <v>0</v>
      </c>
      <c r="H4902">
        <v>0</v>
      </c>
      <c r="I4902">
        <v>0</v>
      </c>
      <c r="J4902">
        <v>0</v>
      </c>
      <c r="K4902">
        <v>0</v>
      </c>
      <c r="L4902">
        <v>0</v>
      </c>
      <c r="M4902">
        <v>0</v>
      </c>
      <c r="N4902">
        <v>0</v>
      </c>
      <c r="O4902">
        <v>0</v>
      </c>
      <c r="P4902">
        <v>0</v>
      </c>
      <c r="Q4902">
        <v>0</v>
      </c>
      <c r="R4902">
        <v>0</v>
      </c>
      <c r="S4902">
        <v>0</v>
      </c>
      <c r="T4902">
        <v>0</v>
      </c>
      <c r="U4902">
        <v>0</v>
      </c>
      <c r="V4902">
        <v>0</v>
      </c>
      <c r="W4902">
        <v>0</v>
      </c>
      <c r="X4902">
        <v>0</v>
      </c>
      <c r="Y4902">
        <v>0</v>
      </c>
      <c r="Z4902">
        <v>0</v>
      </c>
      <c r="AA4902">
        <v>0</v>
      </c>
      <c r="AB4902">
        <v>0</v>
      </c>
      <c r="AC4902">
        <v>0</v>
      </c>
    </row>
    <row r="4903" spans="1:29">
      <c r="A4903" t="s">
        <v>15353</v>
      </c>
      <c r="B4903" t="s">
        <v>19</v>
      </c>
      <c r="C4903">
        <v>0</v>
      </c>
      <c r="D4903">
        <v>0</v>
      </c>
      <c r="E4903">
        <v>0</v>
      </c>
      <c r="F4903">
        <v>0</v>
      </c>
      <c r="G4903">
        <v>0</v>
      </c>
      <c r="H4903">
        <v>0</v>
      </c>
      <c r="I4903">
        <v>0</v>
      </c>
      <c r="J4903">
        <v>0</v>
      </c>
      <c r="K4903">
        <v>0</v>
      </c>
      <c r="L4903">
        <v>0</v>
      </c>
      <c r="M4903">
        <v>0</v>
      </c>
      <c r="N4903">
        <v>0</v>
      </c>
      <c r="O4903">
        <v>0</v>
      </c>
      <c r="P4903">
        <v>0</v>
      </c>
      <c r="Q4903">
        <v>0</v>
      </c>
      <c r="R4903">
        <v>0</v>
      </c>
      <c r="S4903">
        <v>0</v>
      </c>
      <c r="T4903">
        <v>0</v>
      </c>
      <c r="U4903">
        <v>0</v>
      </c>
      <c r="V4903">
        <v>0</v>
      </c>
      <c r="W4903">
        <v>0</v>
      </c>
      <c r="X4903">
        <v>0</v>
      </c>
      <c r="Y4903">
        <v>0</v>
      </c>
      <c r="Z4903">
        <v>0</v>
      </c>
      <c r="AA4903">
        <v>0</v>
      </c>
      <c r="AB4903">
        <v>0</v>
      </c>
      <c r="AC4903">
        <v>0</v>
      </c>
    </row>
    <row r="4904" spans="1:29">
      <c r="A4904" t="s">
        <v>15354</v>
      </c>
      <c r="B4904" t="s">
        <v>19</v>
      </c>
      <c r="C4904">
        <v>0</v>
      </c>
      <c r="D4904">
        <v>0</v>
      </c>
      <c r="E4904">
        <v>0</v>
      </c>
      <c r="F4904">
        <v>0</v>
      </c>
      <c r="G4904">
        <v>0</v>
      </c>
      <c r="H4904">
        <v>0</v>
      </c>
      <c r="I4904">
        <v>0</v>
      </c>
      <c r="J4904">
        <v>0</v>
      </c>
      <c r="K4904">
        <v>0</v>
      </c>
      <c r="L4904">
        <v>0</v>
      </c>
      <c r="M4904">
        <v>0</v>
      </c>
      <c r="N4904">
        <v>0</v>
      </c>
      <c r="O4904">
        <v>0</v>
      </c>
      <c r="P4904">
        <v>0</v>
      </c>
      <c r="Q4904">
        <v>0</v>
      </c>
      <c r="R4904">
        <v>0</v>
      </c>
      <c r="S4904">
        <v>0</v>
      </c>
      <c r="T4904">
        <v>0</v>
      </c>
      <c r="U4904">
        <v>0</v>
      </c>
      <c r="V4904">
        <v>0</v>
      </c>
      <c r="W4904">
        <v>0</v>
      </c>
      <c r="X4904">
        <v>0</v>
      </c>
      <c r="Y4904">
        <v>0</v>
      </c>
      <c r="Z4904">
        <v>0</v>
      </c>
      <c r="AA4904">
        <v>0</v>
      </c>
      <c r="AB4904">
        <v>0</v>
      </c>
      <c r="AC4904">
        <v>0</v>
      </c>
    </row>
    <row r="4905" spans="1:29">
      <c r="A4905" t="s">
        <v>15355</v>
      </c>
      <c r="B4905" t="s">
        <v>19</v>
      </c>
      <c r="C4905">
        <v>0</v>
      </c>
      <c r="D4905">
        <v>0</v>
      </c>
      <c r="E4905">
        <v>0</v>
      </c>
      <c r="F4905">
        <v>0</v>
      </c>
      <c r="G4905">
        <v>0</v>
      </c>
      <c r="H4905">
        <v>0</v>
      </c>
      <c r="I4905">
        <v>0</v>
      </c>
      <c r="J4905">
        <v>0</v>
      </c>
      <c r="K4905">
        <v>0</v>
      </c>
      <c r="L4905">
        <v>0</v>
      </c>
      <c r="M4905">
        <v>0</v>
      </c>
      <c r="N4905">
        <v>0</v>
      </c>
      <c r="O4905">
        <v>0</v>
      </c>
      <c r="P4905">
        <v>0</v>
      </c>
      <c r="Q4905">
        <v>0</v>
      </c>
      <c r="R4905">
        <v>0</v>
      </c>
      <c r="S4905">
        <v>0</v>
      </c>
      <c r="T4905">
        <v>0</v>
      </c>
      <c r="U4905">
        <v>0</v>
      </c>
      <c r="V4905">
        <v>0</v>
      </c>
      <c r="W4905">
        <v>0</v>
      </c>
      <c r="X4905">
        <v>0</v>
      </c>
      <c r="Y4905">
        <v>0</v>
      </c>
      <c r="Z4905">
        <v>0</v>
      </c>
      <c r="AA4905">
        <v>0</v>
      </c>
      <c r="AB4905">
        <v>0</v>
      </c>
      <c r="AC4905">
        <v>0</v>
      </c>
    </row>
    <row r="4906" spans="1:29">
      <c r="A4906" t="s">
        <v>15356</v>
      </c>
      <c r="B4906" t="s">
        <v>19</v>
      </c>
      <c r="C4906">
        <v>0</v>
      </c>
      <c r="D4906">
        <v>0</v>
      </c>
      <c r="E4906">
        <v>0</v>
      </c>
      <c r="F4906">
        <v>0</v>
      </c>
      <c r="G4906">
        <v>0</v>
      </c>
      <c r="H4906">
        <v>0</v>
      </c>
      <c r="I4906">
        <v>0</v>
      </c>
      <c r="J4906">
        <v>0</v>
      </c>
      <c r="K4906">
        <v>0</v>
      </c>
      <c r="L4906">
        <v>0</v>
      </c>
      <c r="M4906">
        <v>0</v>
      </c>
      <c r="N4906">
        <v>0</v>
      </c>
      <c r="O4906">
        <v>0</v>
      </c>
      <c r="P4906">
        <v>0</v>
      </c>
      <c r="Q4906">
        <v>0</v>
      </c>
      <c r="R4906">
        <v>0</v>
      </c>
      <c r="S4906">
        <v>0</v>
      </c>
      <c r="T4906">
        <v>0</v>
      </c>
      <c r="U4906">
        <v>0</v>
      </c>
      <c r="V4906">
        <v>0</v>
      </c>
      <c r="W4906">
        <v>0</v>
      </c>
      <c r="X4906">
        <v>0</v>
      </c>
      <c r="Y4906">
        <v>0</v>
      </c>
      <c r="Z4906">
        <v>0</v>
      </c>
      <c r="AA4906">
        <v>0</v>
      </c>
      <c r="AB4906">
        <v>0</v>
      </c>
      <c r="AC4906">
        <v>0</v>
      </c>
    </row>
    <row r="4907" spans="1:29">
      <c r="A4907" t="s">
        <v>15357</v>
      </c>
      <c r="B4907" t="s">
        <v>19</v>
      </c>
      <c r="C4907">
        <v>0</v>
      </c>
      <c r="D4907">
        <v>0</v>
      </c>
      <c r="E4907">
        <v>0</v>
      </c>
      <c r="F4907">
        <v>0</v>
      </c>
      <c r="G4907">
        <v>0</v>
      </c>
      <c r="H4907">
        <v>0</v>
      </c>
      <c r="I4907">
        <v>0</v>
      </c>
      <c r="J4907">
        <v>0</v>
      </c>
      <c r="K4907">
        <v>0</v>
      </c>
      <c r="L4907">
        <v>0</v>
      </c>
      <c r="M4907">
        <v>0</v>
      </c>
      <c r="N4907">
        <v>0</v>
      </c>
      <c r="O4907">
        <v>0</v>
      </c>
      <c r="P4907">
        <v>0</v>
      </c>
      <c r="Q4907">
        <v>0</v>
      </c>
      <c r="R4907">
        <v>0</v>
      </c>
      <c r="S4907">
        <v>0</v>
      </c>
      <c r="T4907">
        <v>0</v>
      </c>
      <c r="U4907">
        <v>0</v>
      </c>
      <c r="V4907">
        <v>0</v>
      </c>
      <c r="W4907">
        <v>0</v>
      </c>
      <c r="X4907">
        <v>0</v>
      </c>
      <c r="Y4907">
        <v>0</v>
      </c>
      <c r="Z4907">
        <v>0</v>
      </c>
      <c r="AA4907">
        <v>0</v>
      </c>
      <c r="AB4907">
        <v>0</v>
      </c>
      <c r="AC4907">
        <v>0</v>
      </c>
    </row>
    <row r="4908" spans="1:29">
      <c r="A4908" t="s">
        <v>15358</v>
      </c>
      <c r="B4908" t="s">
        <v>19</v>
      </c>
      <c r="C4908">
        <v>0</v>
      </c>
      <c r="D4908">
        <v>0</v>
      </c>
      <c r="E4908">
        <v>0</v>
      </c>
      <c r="F4908">
        <v>0</v>
      </c>
      <c r="G4908">
        <v>0</v>
      </c>
      <c r="H4908">
        <v>0</v>
      </c>
      <c r="I4908">
        <v>0</v>
      </c>
      <c r="J4908">
        <v>0</v>
      </c>
      <c r="K4908">
        <v>0</v>
      </c>
      <c r="L4908">
        <v>0</v>
      </c>
      <c r="M4908">
        <v>0</v>
      </c>
      <c r="N4908">
        <v>0</v>
      </c>
      <c r="O4908">
        <v>0</v>
      </c>
      <c r="P4908">
        <v>0</v>
      </c>
      <c r="Q4908">
        <v>0</v>
      </c>
      <c r="R4908">
        <v>0</v>
      </c>
      <c r="S4908">
        <v>0</v>
      </c>
      <c r="T4908">
        <v>0</v>
      </c>
      <c r="U4908">
        <v>0</v>
      </c>
      <c r="V4908">
        <v>0</v>
      </c>
      <c r="W4908">
        <v>0</v>
      </c>
      <c r="X4908">
        <v>0</v>
      </c>
      <c r="Y4908">
        <v>0</v>
      </c>
      <c r="Z4908">
        <v>0</v>
      </c>
      <c r="AA4908">
        <v>0</v>
      </c>
      <c r="AB4908">
        <v>0</v>
      </c>
      <c r="AC4908">
        <v>0</v>
      </c>
    </row>
    <row r="4909" spans="1:29">
      <c r="A4909" t="s">
        <v>15359</v>
      </c>
      <c r="B4909" t="s">
        <v>19</v>
      </c>
      <c r="C4909">
        <v>0</v>
      </c>
      <c r="D4909">
        <v>0</v>
      </c>
      <c r="E4909">
        <v>0</v>
      </c>
      <c r="F4909">
        <v>0</v>
      </c>
      <c r="G4909">
        <v>0</v>
      </c>
      <c r="H4909">
        <v>0</v>
      </c>
      <c r="I4909">
        <v>0</v>
      </c>
      <c r="J4909">
        <v>0</v>
      </c>
      <c r="K4909">
        <v>0</v>
      </c>
      <c r="L4909">
        <v>0</v>
      </c>
      <c r="M4909">
        <v>0</v>
      </c>
      <c r="N4909">
        <v>0</v>
      </c>
      <c r="O4909">
        <v>0</v>
      </c>
      <c r="P4909">
        <v>0</v>
      </c>
      <c r="Q4909">
        <v>0</v>
      </c>
      <c r="R4909">
        <v>0</v>
      </c>
      <c r="S4909">
        <v>0</v>
      </c>
      <c r="T4909">
        <v>0</v>
      </c>
      <c r="U4909">
        <v>0</v>
      </c>
      <c r="V4909">
        <v>0</v>
      </c>
      <c r="W4909">
        <v>0</v>
      </c>
      <c r="X4909">
        <v>0</v>
      </c>
      <c r="Y4909">
        <v>0</v>
      </c>
      <c r="Z4909">
        <v>0</v>
      </c>
      <c r="AA4909">
        <v>0</v>
      </c>
      <c r="AB4909">
        <v>0</v>
      </c>
      <c r="AC4909">
        <v>0</v>
      </c>
    </row>
    <row r="4910" spans="1:29">
      <c r="A4910" t="s">
        <v>15360</v>
      </c>
      <c r="B4910" t="s">
        <v>19</v>
      </c>
      <c r="C4910">
        <v>0</v>
      </c>
      <c r="D4910">
        <v>0</v>
      </c>
      <c r="E4910">
        <v>0</v>
      </c>
      <c r="F4910">
        <v>0</v>
      </c>
      <c r="G4910">
        <v>0</v>
      </c>
      <c r="H4910">
        <v>0</v>
      </c>
      <c r="I4910">
        <v>0</v>
      </c>
      <c r="J4910">
        <v>0</v>
      </c>
      <c r="K4910">
        <v>0</v>
      </c>
      <c r="L4910">
        <v>0</v>
      </c>
      <c r="M4910">
        <v>0</v>
      </c>
      <c r="N4910">
        <v>0</v>
      </c>
      <c r="O4910">
        <v>0</v>
      </c>
      <c r="P4910">
        <v>0</v>
      </c>
      <c r="Q4910">
        <v>0</v>
      </c>
      <c r="R4910">
        <v>0</v>
      </c>
      <c r="S4910">
        <v>0</v>
      </c>
      <c r="T4910">
        <v>0</v>
      </c>
      <c r="U4910">
        <v>0</v>
      </c>
      <c r="V4910">
        <v>0</v>
      </c>
      <c r="W4910">
        <v>0</v>
      </c>
      <c r="X4910">
        <v>0</v>
      </c>
      <c r="Y4910">
        <v>0</v>
      </c>
      <c r="Z4910">
        <v>0</v>
      </c>
      <c r="AA4910">
        <v>0</v>
      </c>
      <c r="AB4910">
        <v>0</v>
      </c>
      <c r="AC4910">
        <v>0</v>
      </c>
    </row>
    <row r="4911" spans="1:29">
      <c r="A4911" t="s">
        <v>15361</v>
      </c>
      <c r="B4911" t="s">
        <v>19</v>
      </c>
      <c r="C4911">
        <v>0</v>
      </c>
      <c r="D4911">
        <v>0</v>
      </c>
      <c r="E4911">
        <v>0</v>
      </c>
      <c r="F4911">
        <v>0</v>
      </c>
      <c r="G4911">
        <v>0</v>
      </c>
      <c r="H4911">
        <v>0</v>
      </c>
      <c r="I4911">
        <v>0</v>
      </c>
      <c r="J4911">
        <v>0</v>
      </c>
      <c r="K4911">
        <v>0</v>
      </c>
      <c r="L4911">
        <v>0</v>
      </c>
      <c r="M4911">
        <v>0</v>
      </c>
      <c r="N4911">
        <v>0</v>
      </c>
      <c r="O4911">
        <v>0</v>
      </c>
      <c r="P4911">
        <v>0</v>
      </c>
      <c r="Q4911">
        <v>0</v>
      </c>
      <c r="R4911">
        <v>0</v>
      </c>
      <c r="S4911">
        <v>0</v>
      </c>
      <c r="T4911">
        <v>0</v>
      </c>
      <c r="U4911">
        <v>0</v>
      </c>
      <c r="V4911">
        <v>0</v>
      </c>
      <c r="W4911">
        <v>0</v>
      </c>
      <c r="X4911">
        <v>0</v>
      </c>
      <c r="Y4911">
        <v>0</v>
      </c>
      <c r="Z4911">
        <v>0</v>
      </c>
      <c r="AA4911">
        <v>0</v>
      </c>
      <c r="AB4911">
        <v>0</v>
      </c>
      <c r="AC4911">
        <v>0</v>
      </c>
    </row>
    <row r="4912" spans="1:29">
      <c r="A4912" t="s">
        <v>15362</v>
      </c>
      <c r="B4912" t="s">
        <v>19</v>
      </c>
      <c r="C4912">
        <v>0</v>
      </c>
      <c r="D4912">
        <v>0</v>
      </c>
      <c r="E4912">
        <v>0</v>
      </c>
      <c r="F4912">
        <v>0</v>
      </c>
      <c r="G4912">
        <v>0</v>
      </c>
      <c r="H4912">
        <v>0</v>
      </c>
      <c r="I4912">
        <v>0</v>
      </c>
      <c r="J4912">
        <v>0</v>
      </c>
      <c r="K4912">
        <v>0</v>
      </c>
      <c r="L4912">
        <v>0</v>
      </c>
      <c r="M4912">
        <v>0</v>
      </c>
      <c r="N4912">
        <v>0</v>
      </c>
      <c r="O4912">
        <v>0</v>
      </c>
      <c r="P4912">
        <v>0</v>
      </c>
      <c r="Q4912">
        <v>0</v>
      </c>
      <c r="R4912">
        <v>0</v>
      </c>
      <c r="S4912">
        <v>0</v>
      </c>
      <c r="T4912">
        <v>0</v>
      </c>
      <c r="U4912">
        <v>0</v>
      </c>
      <c r="V4912">
        <v>0</v>
      </c>
      <c r="W4912">
        <v>0</v>
      </c>
      <c r="X4912">
        <v>0</v>
      </c>
      <c r="Y4912">
        <v>0</v>
      </c>
      <c r="Z4912">
        <v>0</v>
      </c>
      <c r="AA4912">
        <v>0</v>
      </c>
      <c r="AB4912">
        <v>0</v>
      </c>
      <c r="AC4912">
        <v>0</v>
      </c>
    </row>
    <row r="4913" spans="1:29">
      <c r="A4913" t="s">
        <v>15363</v>
      </c>
      <c r="B4913" t="s">
        <v>19</v>
      </c>
      <c r="C4913">
        <v>0</v>
      </c>
      <c r="D4913">
        <v>0</v>
      </c>
      <c r="E4913">
        <v>0</v>
      </c>
      <c r="F4913">
        <v>0</v>
      </c>
      <c r="G4913">
        <v>0</v>
      </c>
      <c r="H4913">
        <v>0</v>
      </c>
      <c r="I4913">
        <v>0</v>
      </c>
      <c r="J4913">
        <v>0</v>
      </c>
      <c r="K4913">
        <v>0</v>
      </c>
      <c r="L4913">
        <v>0</v>
      </c>
      <c r="M4913">
        <v>0</v>
      </c>
      <c r="N4913">
        <v>0</v>
      </c>
      <c r="O4913">
        <v>0</v>
      </c>
      <c r="P4913">
        <v>0</v>
      </c>
      <c r="Q4913">
        <v>0</v>
      </c>
      <c r="R4913">
        <v>0</v>
      </c>
      <c r="S4913">
        <v>0</v>
      </c>
      <c r="T4913">
        <v>0</v>
      </c>
      <c r="U4913">
        <v>0</v>
      </c>
      <c r="V4913">
        <v>0</v>
      </c>
      <c r="W4913">
        <v>0</v>
      </c>
      <c r="X4913">
        <v>0</v>
      </c>
      <c r="Y4913">
        <v>0</v>
      </c>
      <c r="Z4913">
        <v>0</v>
      </c>
      <c r="AA4913">
        <v>0</v>
      </c>
      <c r="AB4913">
        <v>0</v>
      </c>
      <c r="AC4913">
        <v>0</v>
      </c>
    </row>
    <row r="4914" spans="1:29">
      <c r="A4914" t="s">
        <v>15364</v>
      </c>
      <c r="B4914" t="s">
        <v>19</v>
      </c>
      <c r="C4914">
        <v>0</v>
      </c>
      <c r="D4914">
        <v>0</v>
      </c>
      <c r="E4914">
        <v>0</v>
      </c>
      <c r="F4914">
        <v>0</v>
      </c>
      <c r="G4914">
        <v>0</v>
      </c>
      <c r="H4914">
        <v>0</v>
      </c>
      <c r="I4914">
        <v>0</v>
      </c>
      <c r="J4914">
        <v>0</v>
      </c>
      <c r="K4914">
        <v>0</v>
      </c>
      <c r="L4914">
        <v>0</v>
      </c>
      <c r="M4914">
        <v>0</v>
      </c>
      <c r="N4914">
        <v>0</v>
      </c>
      <c r="O4914">
        <v>0</v>
      </c>
      <c r="P4914">
        <v>0</v>
      </c>
      <c r="Q4914">
        <v>0</v>
      </c>
      <c r="R4914">
        <v>0</v>
      </c>
      <c r="S4914">
        <v>0</v>
      </c>
      <c r="T4914">
        <v>0</v>
      </c>
      <c r="U4914">
        <v>0</v>
      </c>
      <c r="V4914">
        <v>0</v>
      </c>
      <c r="W4914">
        <v>0</v>
      </c>
      <c r="X4914">
        <v>0</v>
      </c>
      <c r="Y4914">
        <v>0</v>
      </c>
      <c r="Z4914">
        <v>0</v>
      </c>
      <c r="AA4914">
        <v>0</v>
      </c>
      <c r="AB4914">
        <v>0</v>
      </c>
      <c r="AC4914">
        <v>0</v>
      </c>
    </row>
    <row r="4915" spans="1:29">
      <c r="A4915" t="s">
        <v>15365</v>
      </c>
      <c r="B4915" t="s">
        <v>19</v>
      </c>
      <c r="C4915">
        <v>0</v>
      </c>
      <c r="D4915">
        <v>0</v>
      </c>
      <c r="E4915">
        <v>0</v>
      </c>
      <c r="F4915">
        <v>0</v>
      </c>
      <c r="G4915">
        <v>0</v>
      </c>
      <c r="H4915">
        <v>0</v>
      </c>
      <c r="I4915">
        <v>0</v>
      </c>
      <c r="J4915">
        <v>0</v>
      </c>
      <c r="K4915">
        <v>0</v>
      </c>
      <c r="L4915">
        <v>0</v>
      </c>
      <c r="M4915">
        <v>0</v>
      </c>
      <c r="N4915">
        <v>0</v>
      </c>
      <c r="O4915">
        <v>0</v>
      </c>
      <c r="P4915">
        <v>0</v>
      </c>
      <c r="Q4915">
        <v>0</v>
      </c>
      <c r="R4915">
        <v>0</v>
      </c>
      <c r="S4915">
        <v>0</v>
      </c>
      <c r="T4915">
        <v>0</v>
      </c>
      <c r="U4915">
        <v>0</v>
      </c>
      <c r="V4915">
        <v>0</v>
      </c>
      <c r="W4915">
        <v>0</v>
      </c>
      <c r="X4915">
        <v>0</v>
      </c>
      <c r="Y4915">
        <v>0</v>
      </c>
      <c r="Z4915">
        <v>0</v>
      </c>
      <c r="AA4915">
        <v>0</v>
      </c>
      <c r="AB4915">
        <v>0</v>
      </c>
      <c r="AC4915">
        <v>0</v>
      </c>
    </row>
    <row r="4916" spans="1:29">
      <c r="A4916" t="s">
        <v>15366</v>
      </c>
      <c r="B4916" t="s">
        <v>19</v>
      </c>
      <c r="C4916">
        <v>0</v>
      </c>
      <c r="D4916">
        <v>0</v>
      </c>
      <c r="E4916">
        <v>0</v>
      </c>
      <c r="F4916">
        <v>0</v>
      </c>
      <c r="G4916">
        <v>0</v>
      </c>
      <c r="H4916">
        <v>0</v>
      </c>
      <c r="I4916">
        <v>0</v>
      </c>
      <c r="J4916">
        <v>0</v>
      </c>
      <c r="K4916">
        <v>0</v>
      </c>
      <c r="L4916">
        <v>0</v>
      </c>
      <c r="M4916">
        <v>0</v>
      </c>
      <c r="N4916">
        <v>0</v>
      </c>
      <c r="O4916">
        <v>0</v>
      </c>
      <c r="P4916">
        <v>0</v>
      </c>
      <c r="Q4916">
        <v>0</v>
      </c>
      <c r="R4916">
        <v>0</v>
      </c>
      <c r="S4916">
        <v>0</v>
      </c>
      <c r="T4916">
        <v>0</v>
      </c>
      <c r="U4916">
        <v>0</v>
      </c>
      <c r="V4916">
        <v>0</v>
      </c>
      <c r="W4916">
        <v>0</v>
      </c>
      <c r="X4916">
        <v>0</v>
      </c>
      <c r="Y4916">
        <v>0</v>
      </c>
      <c r="Z4916">
        <v>0</v>
      </c>
      <c r="AA4916">
        <v>0</v>
      </c>
      <c r="AB4916">
        <v>0</v>
      </c>
      <c r="AC4916">
        <v>0</v>
      </c>
    </row>
    <row r="4917" spans="1:29">
      <c r="A4917" t="s">
        <v>15367</v>
      </c>
      <c r="B4917" t="s">
        <v>19</v>
      </c>
      <c r="C4917">
        <v>0</v>
      </c>
      <c r="D4917">
        <v>0</v>
      </c>
      <c r="E4917">
        <v>0</v>
      </c>
      <c r="F4917">
        <v>0</v>
      </c>
      <c r="G4917">
        <v>0</v>
      </c>
      <c r="H4917">
        <v>0</v>
      </c>
      <c r="I4917">
        <v>0</v>
      </c>
      <c r="J4917">
        <v>0</v>
      </c>
      <c r="K4917">
        <v>0</v>
      </c>
      <c r="L4917">
        <v>0</v>
      </c>
      <c r="M4917">
        <v>0</v>
      </c>
      <c r="N4917">
        <v>0</v>
      </c>
      <c r="O4917">
        <v>0</v>
      </c>
      <c r="P4917">
        <v>0</v>
      </c>
      <c r="Q4917">
        <v>0</v>
      </c>
      <c r="R4917">
        <v>0</v>
      </c>
      <c r="S4917">
        <v>0</v>
      </c>
      <c r="T4917">
        <v>0</v>
      </c>
      <c r="U4917">
        <v>0</v>
      </c>
      <c r="V4917">
        <v>0</v>
      </c>
      <c r="W4917">
        <v>0</v>
      </c>
      <c r="X4917">
        <v>0</v>
      </c>
      <c r="Y4917">
        <v>0</v>
      </c>
      <c r="Z4917">
        <v>0</v>
      </c>
      <c r="AA4917">
        <v>0</v>
      </c>
      <c r="AB4917">
        <v>0</v>
      </c>
      <c r="AC4917">
        <v>0</v>
      </c>
    </row>
    <row r="4918" spans="1:29">
      <c r="A4918" t="s">
        <v>15368</v>
      </c>
      <c r="B4918" t="s">
        <v>19</v>
      </c>
      <c r="C4918">
        <v>0</v>
      </c>
      <c r="D4918">
        <v>0</v>
      </c>
      <c r="E4918">
        <v>0</v>
      </c>
      <c r="F4918">
        <v>0</v>
      </c>
      <c r="G4918">
        <v>0</v>
      </c>
      <c r="H4918">
        <v>0</v>
      </c>
      <c r="I4918">
        <v>0</v>
      </c>
      <c r="J4918">
        <v>0</v>
      </c>
      <c r="K4918">
        <v>0</v>
      </c>
      <c r="L4918">
        <v>0</v>
      </c>
      <c r="M4918">
        <v>0</v>
      </c>
      <c r="N4918">
        <v>0</v>
      </c>
      <c r="O4918">
        <v>0</v>
      </c>
      <c r="P4918">
        <v>0</v>
      </c>
      <c r="Q4918">
        <v>0</v>
      </c>
      <c r="R4918">
        <v>0</v>
      </c>
      <c r="S4918">
        <v>0</v>
      </c>
      <c r="T4918">
        <v>0</v>
      </c>
      <c r="U4918">
        <v>0</v>
      </c>
      <c r="V4918">
        <v>0</v>
      </c>
      <c r="W4918">
        <v>0</v>
      </c>
      <c r="X4918">
        <v>0</v>
      </c>
      <c r="Y4918">
        <v>0</v>
      </c>
      <c r="Z4918">
        <v>0</v>
      </c>
      <c r="AA4918">
        <v>0</v>
      </c>
      <c r="AB4918">
        <v>0</v>
      </c>
      <c r="AC4918">
        <v>0</v>
      </c>
    </row>
    <row r="4919" spans="1:29">
      <c r="A4919" t="s">
        <v>15369</v>
      </c>
      <c r="B4919" t="s">
        <v>19</v>
      </c>
      <c r="C4919">
        <v>0</v>
      </c>
      <c r="D4919">
        <v>0</v>
      </c>
      <c r="E4919">
        <v>0</v>
      </c>
      <c r="F4919">
        <v>0</v>
      </c>
      <c r="G4919">
        <v>0</v>
      </c>
      <c r="H4919">
        <v>0</v>
      </c>
      <c r="I4919">
        <v>0</v>
      </c>
      <c r="J4919">
        <v>0</v>
      </c>
      <c r="K4919">
        <v>0</v>
      </c>
      <c r="L4919">
        <v>0</v>
      </c>
      <c r="M4919">
        <v>0</v>
      </c>
      <c r="N4919">
        <v>0</v>
      </c>
      <c r="O4919">
        <v>0</v>
      </c>
      <c r="P4919">
        <v>0</v>
      </c>
      <c r="Q4919">
        <v>0</v>
      </c>
      <c r="R4919">
        <v>0</v>
      </c>
      <c r="S4919">
        <v>0</v>
      </c>
      <c r="T4919">
        <v>0</v>
      </c>
      <c r="U4919">
        <v>0</v>
      </c>
      <c r="V4919">
        <v>0</v>
      </c>
      <c r="W4919">
        <v>0</v>
      </c>
      <c r="X4919">
        <v>0</v>
      </c>
      <c r="Y4919">
        <v>0</v>
      </c>
      <c r="Z4919">
        <v>0</v>
      </c>
      <c r="AA4919">
        <v>0</v>
      </c>
      <c r="AB4919">
        <v>0</v>
      </c>
      <c r="AC4919">
        <v>0</v>
      </c>
    </row>
    <row r="4920" spans="1:29">
      <c r="A4920" t="s">
        <v>15370</v>
      </c>
      <c r="B4920" t="s">
        <v>19</v>
      </c>
      <c r="C4920">
        <v>0</v>
      </c>
      <c r="D4920">
        <v>0</v>
      </c>
      <c r="E4920">
        <v>0</v>
      </c>
      <c r="F4920">
        <v>0</v>
      </c>
      <c r="G4920">
        <v>0</v>
      </c>
      <c r="H4920">
        <v>0</v>
      </c>
      <c r="I4920">
        <v>0</v>
      </c>
      <c r="J4920">
        <v>0</v>
      </c>
      <c r="K4920">
        <v>0</v>
      </c>
      <c r="L4920">
        <v>0</v>
      </c>
      <c r="M4920">
        <v>0</v>
      </c>
      <c r="N4920">
        <v>0</v>
      </c>
      <c r="O4920">
        <v>0</v>
      </c>
      <c r="P4920">
        <v>0</v>
      </c>
      <c r="Q4920">
        <v>0</v>
      </c>
      <c r="R4920">
        <v>0</v>
      </c>
      <c r="S4920">
        <v>0</v>
      </c>
      <c r="T4920">
        <v>0</v>
      </c>
      <c r="U4920">
        <v>0</v>
      </c>
      <c r="V4920">
        <v>0</v>
      </c>
      <c r="W4920">
        <v>0</v>
      </c>
      <c r="X4920">
        <v>0</v>
      </c>
      <c r="Y4920">
        <v>0</v>
      </c>
      <c r="Z4920">
        <v>0</v>
      </c>
      <c r="AA4920">
        <v>0</v>
      </c>
      <c r="AB4920">
        <v>0</v>
      </c>
      <c r="AC4920">
        <v>0</v>
      </c>
    </row>
    <row r="4921" spans="1:29">
      <c r="A4921" t="s">
        <v>15371</v>
      </c>
      <c r="B4921" t="s">
        <v>19</v>
      </c>
      <c r="C4921">
        <v>0</v>
      </c>
      <c r="D4921">
        <v>0</v>
      </c>
      <c r="E4921">
        <v>0</v>
      </c>
      <c r="F4921">
        <v>0</v>
      </c>
      <c r="G4921">
        <v>0</v>
      </c>
      <c r="H4921">
        <v>0</v>
      </c>
      <c r="I4921">
        <v>0</v>
      </c>
      <c r="J4921">
        <v>0</v>
      </c>
      <c r="K4921">
        <v>0</v>
      </c>
      <c r="L4921">
        <v>0</v>
      </c>
      <c r="M4921">
        <v>0</v>
      </c>
      <c r="N4921">
        <v>0</v>
      </c>
      <c r="O4921">
        <v>0</v>
      </c>
      <c r="P4921">
        <v>0</v>
      </c>
      <c r="Q4921">
        <v>0</v>
      </c>
      <c r="R4921">
        <v>0</v>
      </c>
      <c r="S4921">
        <v>0</v>
      </c>
      <c r="T4921">
        <v>0</v>
      </c>
      <c r="U4921">
        <v>0</v>
      </c>
      <c r="V4921">
        <v>0</v>
      </c>
      <c r="W4921">
        <v>0</v>
      </c>
      <c r="X4921">
        <v>0</v>
      </c>
      <c r="Y4921">
        <v>0</v>
      </c>
      <c r="Z4921">
        <v>0</v>
      </c>
      <c r="AA4921">
        <v>0</v>
      </c>
      <c r="AB4921">
        <v>0</v>
      </c>
      <c r="AC4921">
        <v>0</v>
      </c>
    </row>
    <row r="4922" spans="1:29">
      <c r="A4922" t="s">
        <v>15372</v>
      </c>
      <c r="B4922" t="s">
        <v>19</v>
      </c>
      <c r="C4922">
        <v>0</v>
      </c>
      <c r="D4922">
        <v>0</v>
      </c>
      <c r="E4922">
        <v>0</v>
      </c>
      <c r="F4922">
        <v>0</v>
      </c>
      <c r="G4922">
        <v>0</v>
      </c>
      <c r="H4922">
        <v>0</v>
      </c>
      <c r="I4922">
        <v>0</v>
      </c>
      <c r="J4922">
        <v>0</v>
      </c>
      <c r="K4922">
        <v>0</v>
      </c>
      <c r="L4922">
        <v>0</v>
      </c>
      <c r="M4922">
        <v>0</v>
      </c>
      <c r="N4922">
        <v>0</v>
      </c>
      <c r="O4922">
        <v>0</v>
      </c>
      <c r="P4922">
        <v>0</v>
      </c>
      <c r="Q4922">
        <v>0</v>
      </c>
      <c r="R4922">
        <v>0</v>
      </c>
      <c r="S4922">
        <v>0</v>
      </c>
      <c r="T4922">
        <v>0</v>
      </c>
      <c r="U4922">
        <v>0</v>
      </c>
      <c r="V4922">
        <v>0</v>
      </c>
      <c r="W4922">
        <v>0</v>
      </c>
      <c r="X4922">
        <v>0</v>
      </c>
      <c r="Y4922">
        <v>0</v>
      </c>
      <c r="Z4922">
        <v>0</v>
      </c>
      <c r="AA4922">
        <v>0</v>
      </c>
      <c r="AB4922">
        <v>0</v>
      </c>
      <c r="AC4922">
        <v>0</v>
      </c>
    </row>
    <row r="4923" spans="1:29">
      <c r="A4923" t="s">
        <v>15373</v>
      </c>
      <c r="B4923" t="s">
        <v>19</v>
      </c>
      <c r="C4923">
        <v>0</v>
      </c>
      <c r="D4923">
        <v>0</v>
      </c>
      <c r="E4923">
        <v>0</v>
      </c>
      <c r="F4923">
        <v>0</v>
      </c>
      <c r="G4923">
        <v>0</v>
      </c>
      <c r="H4923">
        <v>0</v>
      </c>
      <c r="I4923">
        <v>0</v>
      </c>
      <c r="J4923">
        <v>0</v>
      </c>
      <c r="K4923">
        <v>0</v>
      </c>
      <c r="L4923">
        <v>0</v>
      </c>
      <c r="M4923">
        <v>0</v>
      </c>
      <c r="N4923">
        <v>0</v>
      </c>
      <c r="O4923">
        <v>0</v>
      </c>
      <c r="P4923">
        <v>0</v>
      </c>
      <c r="Q4923">
        <v>0</v>
      </c>
      <c r="R4923">
        <v>0</v>
      </c>
      <c r="S4923">
        <v>0</v>
      </c>
      <c r="T4923">
        <v>0</v>
      </c>
      <c r="U4923">
        <v>0</v>
      </c>
      <c r="V4923">
        <v>0</v>
      </c>
      <c r="W4923">
        <v>0</v>
      </c>
      <c r="X4923">
        <v>0</v>
      </c>
      <c r="Y4923">
        <v>0</v>
      </c>
      <c r="Z4923">
        <v>0</v>
      </c>
      <c r="AA4923">
        <v>0</v>
      </c>
      <c r="AB4923">
        <v>0</v>
      </c>
      <c r="AC4923">
        <v>0</v>
      </c>
    </row>
    <row r="4924" spans="1:29">
      <c r="A4924" t="s">
        <v>15374</v>
      </c>
      <c r="B4924" t="s">
        <v>19</v>
      </c>
      <c r="C4924">
        <v>0</v>
      </c>
      <c r="D4924">
        <v>0</v>
      </c>
      <c r="E4924">
        <v>0</v>
      </c>
      <c r="F4924">
        <v>0</v>
      </c>
      <c r="G4924">
        <v>0</v>
      </c>
      <c r="H4924">
        <v>0</v>
      </c>
      <c r="I4924">
        <v>0</v>
      </c>
      <c r="J4924">
        <v>0</v>
      </c>
      <c r="K4924">
        <v>0</v>
      </c>
      <c r="L4924">
        <v>0</v>
      </c>
      <c r="M4924">
        <v>0</v>
      </c>
      <c r="N4924">
        <v>0</v>
      </c>
      <c r="O4924">
        <v>0</v>
      </c>
      <c r="P4924">
        <v>0</v>
      </c>
      <c r="Q4924">
        <v>0</v>
      </c>
      <c r="R4924">
        <v>0</v>
      </c>
      <c r="S4924">
        <v>0</v>
      </c>
      <c r="T4924">
        <v>0</v>
      </c>
      <c r="U4924">
        <v>0</v>
      </c>
      <c r="V4924">
        <v>0</v>
      </c>
      <c r="W4924">
        <v>0</v>
      </c>
      <c r="X4924">
        <v>0</v>
      </c>
      <c r="Y4924">
        <v>0</v>
      </c>
      <c r="Z4924">
        <v>0</v>
      </c>
      <c r="AA4924">
        <v>0</v>
      </c>
      <c r="AB4924">
        <v>0</v>
      </c>
      <c r="AC4924">
        <v>0</v>
      </c>
    </row>
    <row r="4925" spans="1:29">
      <c r="A4925" t="s">
        <v>15375</v>
      </c>
      <c r="B4925" t="s">
        <v>19</v>
      </c>
      <c r="C4925">
        <v>0</v>
      </c>
      <c r="D4925">
        <v>0</v>
      </c>
      <c r="E4925">
        <v>0</v>
      </c>
      <c r="F4925">
        <v>0</v>
      </c>
      <c r="G4925">
        <v>0</v>
      </c>
      <c r="H4925">
        <v>0</v>
      </c>
      <c r="I4925">
        <v>0</v>
      </c>
      <c r="J4925">
        <v>0</v>
      </c>
      <c r="K4925">
        <v>0</v>
      </c>
      <c r="L4925">
        <v>0</v>
      </c>
      <c r="M4925">
        <v>0</v>
      </c>
      <c r="N4925">
        <v>0</v>
      </c>
      <c r="O4925">
        <v>0</v>
      </c>
      <c r="P4925">
        <v>0</v>
      </c>
      <c r="Q4925">
        <v>0</v>
      </c>
      <c r="R4925">
        <v>0</v>
      </c>
      <c r="S4925">
        <v>0</v>
      </c>
      <c r="T4925">
        <v>0</v>
      </c>
      <c r="U4925">
        <v>0</v>
      </c>
      <c r="V4925">
        <v>0</v>
      </c>
      <c r="W4925">
        <v>0</v>
      </c>
      <c r="X4925">
        <v>0</v>
      </c>
      <c r="Y4925">
        <v>0</v>
      </c>
      <c r="Z4925">
        <v>0</v>
      </c>
      <c r="AA4925">
        <v>0</v>
      </c>
      <c r="AB4925">
        <v>0</v>
      </c>
      <c r="AC4925">
        <v>0</v>
      </c>
    </row>
    <row r="4926" spans="1:29">
      <c r="A4926" t="s">
        <v>15376</v>
      </c>
      <c r="B4926" t="s">
        <v>19</v>
      </c>
      <c r="C4926">
        <v>0</v>
      </c>
      <c r="D4926">
        <v>0</v>
      </c>
      <c r="E4926">
        <v>0</v>
      </c>
      <c r="F4926">
        <v>0</v>
      </c>
      <c r="G4926">
        <v>0</v>
      </c>
      <c r="H4926">
        <v>0</v>
      </c>
      <c r="I4926">
        <v>0</v>
      </c>
      <c r="J4926">
        <v>0</v>
      </c>
      <c r="K4926">
        <v>0</v>
      </c>
      <c r="L4926">
        <v>0</v>
      </c>
      <c r="M4926">
        <v>0</v>
      </c>
      <c r="N4926">
        <v>0</v>
      </c>
      <c r="O4926">
        <v>0</v>
      </c>
      <c r="P4926">
        <v>0</v>
      </c>
      <c r="Q4926">
        <v>0</v>
      </c>
      <c r="R4926">
        <v>0</v>
      </c>
      <c r="S4926">
        <v>0</v>
      </c>
      <c r="T4926">
        <v>0</v>
      </c>
      <c r="U4926">
        <v>0</v>
      </c>
      <c r="V4926">
        <v>0</v>
      </c>
      <c r="W4926">
        <v>0</v>
      </c>
      <c r="X4926">
        <v>0</v>
      </c>
      <c r="Y4926">
        <v>0</v>
      </c>
      <c r="Z4926">
        <v>0</v>
      </c>
      <c r="AA4926">
        <v>0</v>
      </c>
      <c r="AB4926">
        <v>0</v>
      </c>
      <c r="AC4926">
        <v>0</v>
      </c>
    </row>
    <row r="4927" spans="1:29">
      <c r="A4927" t="s">
        <v>15377</v>
      </c>
      <c r="B4927" t="s">
        <v>19</v>
      </c>
      <c r="C4927">
        <v>0</v>
      </c>
      <c r="D4927">
        <v>0</v>
      </c>
      <c r="E4927">
        <v>0</v>
      </c>
      <c r="F4927">
        <v>0</v>
      </c>
      <c r="G4927">
        <v>0</v>
      </c>
      <c r="H4927">
        <v>0</v>
      </c>
      <c r="I4927">
        <v>0</v>
      </c>
      <c r="J4927">
        <v>0</v>
      </c>
      <c r="K4927">
        <v>0</v>
      </c>
      <c r="L4927">
        <v>0</v>
      </c>
      <c r="M4927">
        <v>0</v>
      </c>
      <c r="N4927">
        <v>0</v>
      </c>
      <c r="O4927">
        <v>0</v>
      </c>
      <c r="P4927">
        <v>0</v>
      </c>
      <c r="Q4927">
        <v>0</v>
      </c>
      <c r="R4927">
        <v>0</v>
      </c>
      <c r="S4927">
        <v>0</v>
      </c>
      <c r="T4927">
        <v>0</v>
      </c>
      <c r="U4927">
        <v>0</v>
      </c>
      <c r="V4927">
        <v>0</v>
      </c>
      <c r="W4927">
        <v>0</v>
      </c>
      <c r="X4927">
        <v>0</v>
      </c>
      <c r="Y4927">
        <v>0</v>
      </c>
      <c r="Z4927">
        <v>0</v>
      </c>
      <c r="AA4927">
        <v>0</v>
      </c>
      <c r="AB4927">
        <v>0</v>
      </c>
      <c r="AC4927">
        <v>0</v>
      </c>
    </row>
    <row r="4928" spans="1:29">
      <c r="A4928" t="s">
        <v>15378</v>
      </c>
      <c r="B4928" t="s">
        <v>19</v>
      </c>
      <c r="C4928">
        <v>0</v>
      </c>
      <c r="D4928">
        <v>0</v>
      </c>
      <c r="E4928">
        <v>0</v>
      </c>
      <c r="F4928">
        <v>0</v>
      </c>
      <c r="G4928">
        <v>0</v>
      </c>
      <c r="H4928">
        <v>0</v>
      </c>
      <c r="I4928">
        <v>0</v>
      </c>
      <c r="J4928">
        <v>0</v>
      </c>
      <c r="K4928">
        <v>0</v>
      </c>
      <c r="L4928">
        <v>0</v>
      </c>
      <c r="M4928">
        <v>0</v>
      </c>
      <c r="N4928">
        <v>0</v>
      </c>
      <c r="O4928">
        <v>0</v>
      </c>
      <c r="P4928">
        <v>0</v>
      </c>
      <c r="Q4928">
        <v>0</v>
      </c>
      <c r="R4928">
        <v>0</v>
      </c>
      <c r="S4928">
        <v>0</v>
      </c>
      <c r="T4928">
        <v>0</v>
      </c>
      <c r="U4928">
        <v>0</v>
      </c>
      <c r="V4928">
        <v>0</v>
      </c>
      <c r="W4928">
        <v>0</v>
      </c>
      <c r="X4928">
        <v>0</v>
      </c>
      <c r="Y4928">
        <v>0</v>
      </c>
      <c r="Z4928">
        <v>0</v>
      </c>
      <c r="AA4928">
        <v>0</v>
      </c>
      <c r="AB4928">
        <v>0</v>
      </c>
      <c r="AC4928">
        <v>0</v>
      </c>
    </row>
    <row r="4929" spans="1:29">
      <c r="A4929" t="s">
        <v>15379</v>
      </c>
      <c r="B4929" t="s">
        <v>19</v>
      </c>
      <c r="C4929">
        <v>0</v>
      </c>
      <c r="D4929">
        <v>0</v>
      </c>
      <c r="E4929">
        <v>0</v>
      </c>
      <c r="F4929">
        <v>0</v>
      </c>
      <c r="G4929">
        <v>0</v>
      </c>
      <c r="H4929">
        <v>0</v>
      </c>
      <c r="I4929">
        <v>0</v>
      </c>
      <c r="J4929">
        <v>0</v>
      </c>
      <c r="K4929">
        <v>0</v>
      </c>
      <c r="L4929">
        <v>0</v>
      </c>
      <c r="M4929">
        <v>0</v>
      </c>
      <c r="N4929">
        <v>0</v>
      </c>
      <c r="O4929">
        <v>0</v>
      </c>
      <c r="P4929">
        <v>0</v>
      </c>
      <c r="Q4929">
        <v>0</v>
      </c>
      <c r="R4929">
        <v>0</v>
      </c>
      <c r="S4929">
        <v>0</v>
      </c>
      <c r="T4929">
        <v>0</v>
      </c>
      <c r="U4929">
        <v>0</v>
      </c>
      <c r="V4929">
        <v>0</v>
      </c>
      <c r="W4929">
        <v>0</v>
      </c>
      <c r="X4929">
        <v>0</v>
      </c>
      <c r="Y4929">
        <v>0</v>
      </c>
      <c r="Z4929">
        <v>0</v>
      </c>
      <c r="AA4929">
        <v>0</v>
      </c>
      <c r="AB4929">
        <v>0</v>
      </c>
      <c r="AC4929">
        <v>0</v>
      </c>
    </row>
    <row r="4930" spans="1:29">
      <c r="A4930" t="s">
        <v>15380</v>
      </c>
      <c r="B4930" t="s">
        <v>19</v>
      </c>
      <c r="C4930">
        <v>0</v>
      </c>
      <c r="D4930">
        <v>0</v>
      </c>
      <c r="E4930">
        <v>0</v>
      </c>
      <c r="F4930">
        <v>0</v>
      </c>
      <c r="G4930">
        <v>0</v>
      </c>
      <c r="H4930">
        <v>0</v>
      </c>
      <c r="I4930">
        <v>0</v>
      </c>
      <c r="J4930">
        <v>0</v>
      </c>
      <c r="K4930">
        <v>0</v>
      </c>
      <c r="L4930">
        <v>0</v>
      </c>
      <c r="M4930">
        <v>0</v>
      </c>
      <c r="N4930">
        <v>0</v>
      </c>
      <c r="O4930">
        <v>0</v>
      </c>
      <c r="P4930">
        <v>0</v>
      </c>
      <c r="Q4930">
        <v>0</v>
      </c>
      <c r="R4930">
        <v>0</v>
      </c>
      <c r="S4930">
        <v>0</v>
      </c>
      <c r="T4930">
        <v>0</v>
      </c>
      <c r="U4930">
        <v>0</v>
      </c>
      <c r="V4930">
        <v>0</v>
      </c>
      <c r="W4930">
        <v>0</v>
      </c>
      <c r="X4930">
        <v>0</v>
      </c>
      <c r="Y4930">
        <v>0</v>
      </c>
      <c r="Z4930">
        <v>0</v>
      </c>
      <c r="AA4930">
        <v>0</v>
      </c>
      <c r="AB4930">
        <v>0</v>
      </c>
      <c r="AC4930">
        <v>0</v>
      </c>
    </row>
    <row r="4931" spans="1:29">
      <c r="A4931" t="s">
        <v>15381</v>
      </c>
      <c r="B4931" t="s">
        <v>19</v>
      </c>
      <c r="C4931">
        <v>0</v>
      </c>
      <c r="D4931">
        <v>0</v>
      </c>
      <c r="E4931">
        <v>0</v>
      </c>
      <c r="F4931">
        <v>0</v>
      </c>
      <c r="G4931">
        <v>0</v>
      </c>
      <c r="H4931">
        <v>0</v>
      </c>
      <c r="I4931">
        <v>0</v>
      </c>
      <c r="J4931">
        <v>0</v>
      </c>
      <c r="K4931">
        <v>0</v>
      </c>
      <c r="L4931">
        <v>0</v>
      </c>
      <c r="M4931">
        <v>0</v>
      </c>
      <c r="N4931">
        <v>0</v>
      </c>
      <c r="O4931">
        <v>0</v>
      </c>
      <c r="P4931">
        <v>0</v>
      </c>
      <c r="Q4931">
        <v>0</v>
      </c>
      <c r="R4931">
        <v>0</v>
      </c>
      <c r="S4931">
        <v>0</v>
      </c>
      <c r="T4931">
        <v>0</v>
      </c>
      <c r="U4931">
        <v>0</v>
      </c>
      <c r="V4931">
        <v>0</v>
      </c>
      <c r="W4931">
        <v>0</v>
      </c>
      <c r="X4931">
        <v>0</v>
      </c>
      <c r="Y4931">
        <v>0</v>
      </c>
      <c r="Z4931">
        <v>0</v>
      </c>
      <c r="AA4931">
        <v>0</v>
      </c>
      <c r="AB4931">
        <v>0</v>
      </c>
      <c r="AC4931">
        <v>0</v>
      </c>
    </row>
    <row r="4932" spans="1:29">
      <c r="A4932" t="s">
        <v>15382</v>
      </c>
      <c r="B4932" t="s">
        <v>19</v>
      </c>
      <c r="C4932">
        <v>0</v>
      </c>
      <c r="D4932">
        <v>0</v>
      </c>
      <c r="E4932">
        <v>0</v>
      </c>
      <c r="F4932">
        <v>0</v>
      </c>
      <c r="G4932">
        <v>0</v>
      </c>
      <c r="H4932">
        <v>0</v>
      </c>
      <c r="I4932">
        <v>0</v>
      </c>
      <c r="J4932">
        <v>0</v>
      </c>
      <c r="K4932">
        <v>0</v>
      </c>
      <c r="L4932">
        <v>0</v>
      </c>
      <c r="M4932">
        <v>0</v>
      </c>
      <c r="N4932">
        <v>0</v>
      </c>
      <c r="O4932">
        <v>0</v>
      </c>
      <c r="P4932">
        <v>0</v>
      </c>
      <c r="Q4932">
        <v>0</v>
      </c>
      <c r="R4932">
        <v>0</v>
      </c>
      <c r="S4932">
        <v>0</v>
      </c>
      <c r="T4932">
        <v>0</v>
      </c>
      <c r="U4932">
        <v>0</v>
      </c>
      <c r="V4932">
        <v>0</v>
      </c>
      <c r="W4932">
        <v>0</v>
      </c>
      <c r="X4932">
        <v>0</v>
      </c>
      <c r="Y4932">
        <v>0</v>
      </c>
      <c r="Z4932">
        <v>0</v>
      </c>
      <c r="AA4932">
        <v>0</v>
      </c>
      <c r="AB4932">
        <v>0</v>
      </c>
      <c r="AC4932">
        <v>0</v>
      </c>
    </row>
    <row r="4933" spans="1:29">
      <c r="A4933" t="s">
        <v>15383</v>
      </c>
      <c r="B4933" t="s">
        <v>19</v>
      </c>
      <c r="C4933">
        <v>0</v>
      </c>
      <c r="D4933">
        <v>0</v>
      </c>
      <c r="E4933">
        <v>0</v>
      </c>
      <c r="F4933">
        <v>0</v>
      </c>
      <c r="G4933">
        <v>0</v>
      </c>
      <c r="H4933">
        <v>0</v>
      </c>
      <c r="I4933">
        <v>0</v>
      </c>
      <c r="J4933">
        <v>0</v>
      </c>
      <c r="K4933">
        <v>0</v>
      </c>
      <c r="L4933">
        <v>0</v>
      </c>
      <c r="M4933">
        <v>0</v>
      </c>
      <c r="N4933">
        <v>0</v>
      </c>
      <c r="O4933">
        <v>0</v>
      </c>
      <c r="P4933">
        <v>0</v>
      </c>
      <c r="Q4933">
        <v>0</v>
      </c>
      <c r="R4933">
        <v>0</v>
      </c>
      <c r="S4933">
        <v>0</v>
      </c>
      <c r="T4933">
        <v>0</v>
      </c>
      <c r="U4933">
        <v>0</v>
      </c>
      <c r="V4933">
        <v>0</v>
      </c>
      <c r="W4933">
        <v>0</v>
      </c>
      <c r="X4933">
        <v>0</v>
      </c>
      <c r="Y4933">
        <v>0</v>
      </c>
      <c r="Z4933">
        <v>0</v>
      </c>
      <c r="AA4933">
        <v>0</v>
      </c>
      <c r="AB4933">
        <v>0</v>
      </c>
      <c r="AC4933">
        <v>0</v>
      </c>
    </row>
    <row r="4934" spans="1:29">
      <c r="A4934" t="s">
        <v>15384</v>
      </c>
      <c r="B4934" t="s">
        <v>19</v>
      </c>
      <c r="C4934">
        <v>0</v>
      </c>
      <c r="D4934">
        <v>0</v>
      </c>
      <c r="E4934">
        <v>0</v>
      </c>
      <c r="F4934">
        <v>0</v>
      </c>
      <c r="G4934">
        <v>0</v>
      </c>
      <c r="H4934">
        <v>0</v>
      </c>
      <c r="I4934">
        <v>0</v>
      </c>
      <c r="J4934">
        <v>0</v>
      </c>
      <c r="K4934">
        <v>0</v>
      </c>
      <c r="L4934">
        <v>0</v>
      </c>
      <c r="M4934">
        <v>0</v>
      </c>
      <c r="N4934">
        <v>0</v>
      </c>
      <c r="O4934">
        <v>0</v>
      </c>
      <c r="P4934">
        <v>0</v>
      </c>
      <c r="Q4934">
        <v>0</v>
      </c>
      <c r="R4934">
        <v>0</v>
      </c>
      <c r="S4934">
        <v>0</v>
      </c>
      <c r="T4934">
        <v>0</v>
      </c>
      <c r="U4934">
        <v>0</v>
      </c>
      <c r="V4934">
        <v>0</v>
      </c>
      <c r="W4934">
        <v>0</v>
      </c>
      <c r="X4934">
        <v>0</v>
      </c>
      <c r="Y4934">
        <v>0</v>
      </c>
      <c r="Z4934">
        <v>0</v>
      </c>
      <c r="AA4934">
        <v>0</v>
      </c>
      <c r="AB4934">
        <v>0</v>
      </c>
      <c r="AC4934">
        <v>0</v>
      </c>
    </row>
    <row r="4935" spans="1:29">
      <c r="A4935" t="s">
        <v>15385</v>
      </c>
      <c r="B4935" t="s">
        <v>19</v>
      </c>
      <c r="C4935">
        <v>0</v>
      </c>
      <c r="D4935">
        <v>0</v>
      </c>
      <c r="E4935">
        <v>0</v>
      </c>
      <c r="F4935">
        <v>0</v>
      </c>
      <c r="G4935">
        <v>0</v>
      </c>
      <c r="H4935">
        <v>0</v>
      </c>
      <c r="I4935">
        <v>0</v>
      </c>
      <c r="J4935">
        <v>0</v>
      </c>
      <c r="K4935">
        <v>0</v>
      </c>
      <c r="L4935">
        <v>0</v>
      </c>
      <c r="M4935">
        <v>0</v>
      </c>
      <c r="N4935">
        <v>0</v>
      </c>
      <c r="O4935">
        <v>0</v>
      </c>
      <c r="P4935">
        <v>0</v>
      </c>
      <c r="Q4935">
        <v>0</v>
      </c>
      <c r="R4935">
        <v>0</v>
      </c>
      <c r="S4935">
        <v>0</v>
      </c>
      <c r="T4935">
        <v>0</v>
      </c>
      <c r="U4935">
        <v>0</v>
      </c>
      <c r="V4935">
        <v>0</v>
      </c>
      <c r="W4935">
        <v>0</v>
      </c>
      <c r="X4935">
        <v>0</v>
      </c>
      <c r="Y4935">
        <v>0</v>
      </c>
      <c r="Z4935">
        <v>0</v>
      </c>
      <c r="AA4935">
        <v>0</v>
      </c>
      <c r="AB4935">
        <v>0</v>
      </c>
      <c r="AC4935">
        <v>0</v>
      </c>
    </row>
    <row r="4936" spans="1:29">
      <c r="A4936" t="s">
        <v>15386</v>
      </c>
      <c r="B4936" t="s">
        <v>19</v>
      </c>
      <c r="C4936">
        <v>0</v>
      </c>
      <c r="D4936">
        <v>0</v>
      </c>
      <c r="E4936">
        <v>0</v>
      </c>
      <c r="F4936">
        <v>0</v>
      </c>
      <c r="G4936">
        <v>0</v>
      </c>
      <c r="H4936">
        <v>0</v>
      </c>
      <c r="I4936">
        <v>0</v>
      </c>
      <c r="J4936">
        <v>0</v>
      </c>
      <c r="K4936">
        <v>0</v>
      </c>
      <c r="L4936">
        <v>0</v>
      </c>
      <c r="M4936">
        <v>0</v>
      </c>
      <c r="N4936">
        <v>0</v>
      </c>
      <c r="O4936">
        <v>0</v>
      </c>
      <c r="P4936">
        <v>0</v>
      </c>
      <c r="Q4936">
        <v>0</v>
      </c>
      <c r="R4936">
        <v>0</v>
      </c>
      <c r="S4936">
        <v>0</v>
      </c>
      <c r="T4936">
        <v>0</v>
      </c>
      <c r="U4936">
        <v>0</v>
      </c>
      <c r="V4936">
        <v>0</v>
      </c>
      <c r="W4936">
        <v>0</v>
      </c>
      <c r="X4936">
        <v>0</v>
      </c>
      <c r="Y4936">
        <v>0</v>
      </c>
      <c r="Z4936">
        <v>0</v>
      </c>
      <c r="AA4936">
        <v>0</v>
      </c>
      <c r="AB4936">
        <v>0</v>
      </c>
      <c r="AC4936">
        <v>0</v>
      </c>
    </row>
    <row r="4937" spans="1:29">
      <c r="A4937" t="s">
        <v>15387</v>
      </c>
      <c r="B4937" t="s">
        <v>19</v>
      </c>
      <c r="C4937">
        <v>0</v>
      </c>
      <c r="D4937">
        <v>0</v>
      </c>
      <c r="E4937">
        <v>0</v>
      </c>
      <c r="F4937">
        <v>0</v>
      </c>
      <c r="G4937">
        <v>0</v>
      </c>
      <c r="H4937">
        <v>0</v>
      </c>
      <c r="I4937">
        <v>0</v>
      </c>
      <c r="J4937">
        <v>0</v>
      </c>
      <c r="K4937">
        <v>0</v>
      </c>
      <c r="L4937">
        <v>0</v>
      </c>
      <c r="M4937">
        <v>0</v>
      </c>
      <c r="N4937">
        <v>0</v>
      </c>
      <c r="O4937">
        <v>0</v>
      </c>
      <c r="P4937">
        <v>0</v>
      </c>
      <c r="Q4937">
        <v>0</v>
      </c>
      <c r="R4937">
        <v>0</v>
      </c>
      <c r="S4937">
        <v>0</v>
      </c>
      <c r="T4937">
        <v>0</v>
      </c>
      <c r="U4937">
        <v>0</v>
      </c>
      <c r="V4937">
        <v>0</v>
      </c>
      <c r="W4937">
        <v>0</v>
      </c>
      <c r="X4937">
        <v>0</v>
      </c>
      <c r="Y4937">
        <v>0</v>
      </c>
      <c r="Z4937">
        <v>0</v>
      </c>
      <c r="AA4937">
        <v>0</v>
      </c>
      <c r="AB4937">
        <v>0</v>
      </c>
      <c r="AC4937">
        <v>0</v>
      </c>
    </row>
    <row r="4938" spans="1:29">
      <c r="A4938" t="s">
        <v>15388</v>
      </c>
      <c r="B4938" t="s">
        <v>19</v>
      </c>
      <c r="C4938">
        <v>0</v>
      </c>
      <c r="D4938">
        <v>0</v>
      </c>
      <c r="E4938">
        <v>0</v>
      </c>
      <c r="F4938">
        <v>0</v>
      </c>
      <c r="G4938">
        <v>0</v>
      </c>
      <c r="H4938">
        <v>0</v>
      </c>
      <c r="I4938">
        <v>0</v>
      </c>
      <c r="J4938">
        <v>0</v>
      </c>
      <c r="K4938">
        <v>0</v>
      </c>
      <c r="L4938">
        <v>0</v>
      </c>
      <c r="M4938">
        <v>0</v>
      </c>
      <c r="N4938">
        <v>0</v>
      </c>
      <c r="O4938">
        <v>0</v>
      </c>
      <c r="P4938">
        <v>0</v>
      </c>
      <c r="Q4938">
        <v>0</v>
      </c>
      <c r="R4938">
        <v>0</v>
      </c>
      <c r="S4938">
        <v>0</v>
      </c>
      <c r="T4938">
        <v>0</v>
      </c>
      <c r="U4938">
        <v>0</v>
      </c>
      <c r="V4938">
        <v>0</v>
      </c>
      <c r="W4938">
        <v>0</v>
      </c>
      <c r="X4938">
        <v>0</v>
      </c>
      <c r="Y4938">
        <v>0</v>
      </c>
      <c r="Z4938">
        <v>0</v>
      </c>
      <c r="AA4938">
        <v>0</v>
      </c>
      <c r="AB4938">
        <v>0</v>
      </c>
      <c r="AC4938">
        <v>0</v>
      </c>
    </row>
    <row r="4939" spans="1:29">
      <c r="A4939" t="s">
        <v>15389</v>
      </c>
      <c r="B4939" t="s">
        <v>19</v>
      </c>
      <c r="C4939">
        <v>0</v>
      </c>
      <c r="D4939">
        <v>0</v>
      </c>
      <c r="E4939">
        <v>0</v>
      </c>
      <c r="F4939">
        <v>0</v>
      </c>
      <c r="G4939">
        <v>0</v>
      </c>
      <c r="H4939">
        <v>0</v>
      </c>
      <c r="I4939">
        <v>0</v>
      </c>
      <c r="J4939">
        <v>0</v>
      </c>
      <c r="K4939">
        <v>0</v>
      </c>
      <c r="L4939">
        <v>0</v>
      </c>
      <c r="M4939">
        <v>0</v>
      </c>
      <c r="N4939">
        <v>0</v>
      </c>
      <c r="O4939">
        <v>0</v>
      </c>
      <c r="P4939">
        <v>0</v>
      </c>
      <c r="Q4939">
        <v>0</v>
      </c>
      <c r="R4939">
        <v>0</v>
      </c>
      <c r="S4939">
        <v>0</v>
      </c>
      <c r="T4939">
        <v>0</v>
      </c>
      <c r="U4939">
        <v>0</v>
      </c>
      <c r="V4939">
        <v>0</v>
      </c>
      <c r="W4939">
        <v>0</v>
      </c>
      <c r="X4939">
        <v>0</v>
      </c>
      <c r="Y4939">
        <v>0</v>
      </c>
      <c r="Z4939">
        <v>0</v>
      </c>
      <c r="AA4939">
        <v>0</v>
      </c>
      <c r="AB4939">
        <v>0</v>
      </c>
      <c r="AC4939">
        <v>0</v>
      </c>
    </row>
    <row r="4940" spans="1:29">
      <c r="A4940" t="s">
        <v>15390</v>
      </c>
      <c r="B4940" t="s">
        <v>19</v>
      </c>
      <c r="C4940">
        <v>0</v>
      </c>
      <c r="D4940">
        <v>0</v>
      </c>
      <c r="E4940">
        <v>0</v>
      </c>
      <c r="F4940">
        <v>0</v>
      </c>
      <c r="G4940">
        <v>0</v>
      </c>
      <c r="H4940">
        <v>0</v>
      </c>
      <c r="I4940">
        <v>0</v>
      </c>
      <c r="J4940">
        <v>0</v>
      </c>
      <c r="K4940">
        <v>0</v>
      </c>
      <c r="L4940">
        <v>0</v>
      </c>
      <c r="M4940">
        <v>0</v>
      </c>
      <c r="N4940">
        <v>0</v>
      </c>
      <c r="O4940">
        <v>0</v>
      </c>
      <c r="P4940">
        <v>0</v>
      </c>
      <c r="Q4940">
        <v>0</v>
      </c>
      <c r="R4940">
        <v>0</v>
      </c>
      <c r="S4940">
        <v>0</v>
      </c>
      <c r="T4940">
        <v>0</v>
      </c>
      <c r="U4940">
        <v>0</v>
      </c>
      <c r="V4940">
        <v>0</v>
      </c>
      <c r="W4940">
        <v>0</v>
      </c>
      <c r="X4940">
        <v>0</v>
      </c>
      <c r="Y4940">
        <v>0</v>
      </c>
      <c r="Z4940">
        <v>0</v>
      </c>
      <c r="AA4940">
        <v>0</v>
      </c>
      <c r="AB4940">
        <v>0</v>
      </c>
      <c r="AC4940">
        <v>0</v>
      </c>
    </row>
    <row r="4941" spans="1:29">
      <c r="A4941" t="s">
        <v>15391</v>
      </c>
      <c r="B4941" t="s">
        <v>19</v>
      </c>
      <c r="C4941">
        <v>0</v>
      </c>
      <c r="D4941">
        <v>0</v>
      </c>
      <c r="E4941">
        <v>0</v>
      </c>
      <c r="F4941">
        <v>0</v>
      </c>
      <c r="G4941">
        <v>0</v>
      </c>
      <c r="H4941">
        <v>0</v>
      </c>
      <c r="I4941">
        <v>0</v>
      </c>
      <c r="J4941">
        <v>0</v>
      </c>
      <c r="K4941">
        <v>0</v>
      </c>
      <c r="L4941">
        <v>0</v>
      </c>
      <c r="M4941">
        <v>0</v>
      </c>
      <c r="N4941">
        <v>0</v>
      </c>
      <c r="O4941">
        <v>0</v>
      </c>
      <c r="P4941">
        <v>0</v>
      </c>
      <c r="Q4941">
        <v>0</v>
      </c>
      <c r="R4941">
        <v>0</v>
      </c>
      <c r="S4941">
        <v>0</v>
      </c>
      <c r="T4941">
        <v>0</v>
      </c>
      <c r="U4941">
        <v>0</v>
      </c>
      <c r="V4941">
        <v>0</v>
      </c>
      <c r="W4941">
        <v>0</v>
      </c>
      <c r="X4941">
        <v>0</v>
      </c>
      <c r="Y4941">
        <v>0</v>
      </c>
      <c r="Z4941">
        <v>0</v>
      </c>
      <c r="AA4941">
        <v>0</v>
      </c>
      <c r="AB4941">
        <v>0</v>
      </c>
      <c r="AC4941">
        <v>0</v>
      </c>
    </row>
    <row r="4942" spans="1:29">
      <c r="A4942" t="s">
        <v>15392</v>
      </c>
      <c r="B4942" t="s">
        <v>19</v>
      </c>
      <c r="C4942">
        <v>0</v>
      </c>
      <c r="D4942">
        <v>0</v>
      </c>
      <c r="E4942">
        <v>0</v>
      </c>
      <c r="F4942">
        <v>0</v>
      </c>
      <c r="G4942">
        <v>0</v>
      </c>
      <c r="H4942">
        <v>0</v>
      </c>
      <c r="I4942">
        <v>0</v>
      </c>
      <c r="J4942">
        <v>0</v>
      </c>
      <c r="K4942">
        <v>0</v>
      </c>
      <c r="L4942">
        <v>0</v>
      </c>
      <c r="M4942">
        <v>0</v>
      </c>
      <c r="N4942">
        <v>0</v>
      </c>
      <c r="O4942">
        <v>0</v>
      </c>
      <c r="P4942">
        <v>0</v>
      </c>
      <c r="Q4942">
        <v>0</v>
      </c>
      <c r="R4942">
        <v>0</v>
      </c>
      <c r="S4942">
        <v>0</v>
      </c>
      <c r="T4942">
        <v>0</v>
      </c>
      <c r="U4942">
        <v>0</v>
      </c>
      <c r="V4942">
        <v>0</v>
      </c>
      <c r="W4942">
        <v>0</v>
      </c>
      <c r="X4942">
        <v>0</v>
      </c>
      <c r="Y4942">
        <v>0</v>
      </c>
      <c r="Z4942">
        <v>0</v>
      </c>
      <c r="AA4942">
        <v>0</v>
      </c>
      <c r="AB4942">
        <v>0</v>
      </c>
      <c r="AC4942">
        <v>0</v>
      </c>
    </row>
    <row r="4943" spans="1:29">
      <c r="A4943" t="s">
        <v>15393</v>
      </c>
      <c r="B4943" t="s">
        <v>19</v>
      </c>
      <c r="C4943">
        <v>0</v>
      </c>
      <c r="D4943">
        <v>0</v>
      </c>
      <c r="E4943">
        <v>0</v>
      </c>
      <c r="F4943">
        <v>0</v>
      </c>
      <c r="G4943">
        <v>0</v>
      </c>
      <c r="H4943">
        <v>0</v>
      </c>
      <c r="I4943">
        <v>0</v>
      </c>
      <c r="J4943">
        <v>0</v>
      </c>
      <c r="K4943">
        <v>0</v>
      </c>
      <c r="L4943">
        <v>0</v>
      </c>
      <c r="M4943">
        <v>0</v>
      </c>
      <c r="N4943">
        <v>0</v>
      </c>
      <c r="O4943">
        <v>0</v>
      </c>
      <c r="P4943">
        <v>0</v>
      </c>
      <c r="Q4943">
        <v>0</v>
      </c>
      <c r="R4943">
        <v>0</v>
      </c>
      <c r="S4943">
        <v>0</v>
      </c>
      <c r="T4943">
        <v>0</v>
      </c>
      <c r="U4943">
        <v>0</v>
      </c>
      <c r="V4943">
        <v>0</v>
      </c>
      <c r="W4943">
        <v>0</v>
      </c>
      <c r="X4943">
        <v>0</v>
      </c>
      <c r="Y4943">
        <v>0</v>
      </c>
      <c r="Z4943">
        <v>0</v>
      </c>
      <c r="AA4943">
        <v>0</v>
      </c>
      <c r="AB4943">
        <v>0</v>
      </c>
      <c r="AC4943">
        <v>0</v>
      </c>
    </row>
    <row r="4944" spans="1:29">
      <c r="A4944" t="s">
        <v>15394</v>
      </c>
      <c r="B4944" t="s">
        <v>19</v>
      </c>
      <c r="C4944">
        <v>0</v>
      </c>
      <c r="D4944">
        <v>0</v>
      </c>
      <c r="E4944">
        <v>0</v>
      </c>
      <c r="F4944">
        <v>0</v>
      </c>
      <c r="G4944">
        <v>0</v>
      </c>
      <c r="H4944">
        <v>0</v>
      </c>
      <c r="I4944">
        <v>0</v>
      </c>
      <c r="J4944">
        <v>0</v>
      </c>
      <c r="K4944">
        <v>0</v>
      </c>
      <c r="L4944">
        <v>0</v>
      </c>
      <c r="M4944">
        <v>0</v>
      </c>
      <c r="N4944">
        <v>0</v>
      </c>
      <c r="O4944">
        <v>0</v>
      </c>
      <c r="P4944">
        <v>0</v>
      </c>
      <c r="Q4944">
        <v>0</v>
      </c>
      <c r="R4944">
        <v>0</v>
      </c>
      <c r="S4944">
        <v>0</v>
      </c>
      <c r="T4944">
        <v>0</v>
      </c>
      <c r="U4944">
        <v>0</v>
      </c>
      <c r="V4944">
        <v>0</v>
      </c>
      <c r="W4944">
        <v>0</v>
      </c>
      <c r="X4944">
        <v>0</v>
      </c>
      <c r="Y4944">
        <v>0</v>
      </c>
      <c r="Z4944">
        <v>0</v>
      </c>
      <c r="AA4944">
        <v>0</v>
      </c>
      <c r="AB4944">
        <v>0</v>
      </c>
      <c r="AC4944">
        <v>0</v>
      </c>
    </row>
    <row r="4945" spans="1:29">
      <c r="A4945" t="s">
        <v>15395</v>
      </c>
      <c r="B4945" t="s">
        <v>19</v>
      </c>
      <c r="C4945">
        <v>0</v>
      </c>
      <c r="D4945">
        <v>0</v>
      </c>
      <c r="E4945">
        <v>0</v>
      </c>
      <c r="F4945">
        <v>0</v>
      </c>
      <c r="G4945">
        <v>0</v>
      </c>
      <c r="H4945">
        <v>0</v>
      </c>
      <c r="I4945">
        <v>0</v>
      </c>
      <c r="J4945">
        <v>0</v>
      </c>
      <c r="K4945">
        <v>0</v>
      </c>
      <c r="L4945">
        <v>0</v>
      </c>
      <c r="M4945">
        <v>0</v>
      </c>
      <c r="N4945">
        <v>0</v>
      </c>
      <c r="O4945">
        <v>0</v>
      </c>
      <c r="P4945">
        <v>0</v>
      </c>
      <c r="Q4945">
        <v>0</v>
      </c>
      <c r="R4945">
        <v>0</v>
      </c>
      <c r="S4945">
        <v>0</v>
      </c>
      <c r="T4945">
        <v>0</v>
      </c>
      <c r="U4945">
        <v>0</v>
      </c>
      <c r="V4945">
        <v>0</v>
      </c>
      <c r="W4945">
        <v>0</v>
      </c>
      <c r="X4945">
        <v>0</v>
      </c>
      <c r="Y4945">
        <v>0</v>
      </c>
      <c r="Z4945">
        <v>0</v>
      </c>
      <c r="AA4945">
        <v>0</v>
      </c>
      <c r="AB4945">
        <v>0</v>
      </c>
      <c r="AC4945">
        <v>0</v>
      </c>
    </row>
    <row r="4946" spans="1:29">
      <c r="A4946" t="s">
        <v>15396</v>
      </c>
      <c r="B4946" t="s">
        <v>19</v>
      </c>
      <c r="C4946">
        <v>0</v>
      </c>
      <c r="D4946">
        <v>0</v>
      </c>
      <c r="E4946">
        <v>0</v>
      </c>
      <c r="F4946">
        <v>0</v>
      </c>
      <c r="G4946">
        <v>0</v>
      </c>
      <c r="H4946">
        <v>0</v>
      </c>
      <c r="I4946">
        <v>0</v>
      </c>
      <c r="J4946">
        <v>0</v>
      </c>
      <c r="K4946">
        <v>0</v>
      </c>
      <c r="L4946">
        <v>0</v>
      </c>
      <c r="M4946">
        <v>0</v>
      </c>
      <c r="N4946">
        <v>0</v>
      </c>
      <c r="O4946">
        <v>0</v>
      </c>
      <c r="P4946">
        <v>0</v>
      </c>
      <c r="Q4946">
        <v>0</v>
      </c>
      <c r="R4946">
        <v>0</v>
      </c>
      <c r="S4946">
        <v>0</v>
      </c>
      <c r="T4946">
        <v>0</v>
      </c>
      <c r="U4946">
        <v>0</v>
      </c>
      <c r="V4946">
        <v>0</v>
      </c>
      <c r="W4946">
        <v>0</v>
      </c>
      <c r="X4946">
        <v>0</v>
      </c>
      <c r="Y4946">
        <v>0</v>
      </c>
      <c r="Z4946">
        <v>0</v>
      </c>
      <c r="AA4946">
        <v>0</v>
      </c>
      <c r="AB4946">
        <v>0</v>
      </c>
      <c r="AC4946">
        <v>0</v>
      </c>
    </row>
    <row r="4947" spans="1:29">
      <c r="A4947" t="s">
        <v>15397</v>
      </c>
      <c r="B4947" t="s">
        <v>19</v>
      </c>
      <c r="C4947">
        <v>0</v>
      </c>
      <c r="D4947">
        <v>0</v>
      </c>
      <c r="E4947">
        <v>0</v>
      </c>
      <c r="F4947">
        <v>0</v>
      </c>
      <c r="G4947">
        <v>0</v>
      </c>
      <c r="H4947">
        <v>0</v>
      </c>
      <c r="I4947">
        <v>0</v>
      </c>
      <c r="J4947">
        <v>0</v>
      </c>
      <c r="K4947">
        <v>0</v>
      </c>
      <c r="L4947">
        <v>0</v>
      </c>
      <c r="M4947">
        <v>0</v>
      </c>
      <c r="N4947">
        <v>0</v>
      </c>
      <c r="O4947">
        <v>0</v>
      </c>
      <c r="P4947">
        <v>0</v>
      </c>
      <c r="Q4947">
        <v>0</v>
      </c>
      <c r="R4947">
        <v>0</v>
      </c>
      <c r="S4947">
        <v>0</v>
      </c>
      <c r="T4947">
        <v>0</v>
      </c>
      <c r="U4947">
        <v>0</v>
      </c>
      <c r="V4947">
        <v>0</v>
      </c>
      <c r="W4947">
        <v>0</v>
      </c>
      <c r="X4947">
        <v>0</v>
      </c>
      <c r="Y4947">
        <v>0</v>
      </c>
      <c r="Z4947">
        <v>0</v>
      </c>
      <c r="AA4947">
        <v>0</v>
      </c>
      <c r="AB4947">
        <v>0</v>
      </c>
      <c r="AC4947">
        <v>0</v>
      </c>
    </row>
    <row r="4948" spans="1:29">
      <c r="A4948" t="s">
        <v>15398</v>
      </c>
      <c r="B4948" t="s">
        <v>19</v>
      </c>
      <c r="C4948">
        <v>0</v>
      </c>
      <c r="D4948">
        <v>0</v>
      </c>
      <c r="E4948">
        <v>0</v>
      </c>
      <c r="F4948">
        <v>0</v>
      </c>
      <c r="G4948">
        <v>0</v>
      </c>
      <c r="H4948">
        <v>0</v>
      </c>
      <c r="I4948">
        <v>0</v>
      </c>
      <c r="J4948">
        <v>0</v>
      </c>
      <c r="K4948">
        <v>0</v>
      </c>
      <c r="L4948">
        <v>0</v>
      </c>
      <c r="M4948">
        <v>0</v>
      </c>
      <c r="N4948">
        <v>0</v>
      </c>
      <c r="O4948">
        <v>0</v>
      </c>
      <c r="P4948">
        <v>0</v>
      </c>
      <c r="Q4948">
        <v>0</v>
      </c>
      <c r="R4948">
        <v>0</v>
      </c>
      <c r="S4948">
        <v>0</v>
      </c>
      <c r="T4948">
        <v>0</v>
      </c>
      <c r="U4948">
        <v>0</v>
      </c>
      <c r="V4948">
        <v>0</v>
      </c>
      <c r="W4948">
        <v>0</v>
      </c>
      <c r="X4948">
        <v>0</v>
      </c>
      <c r="Y4948">
        <v>0</v>
      </c>
      <c r="Z4948">
        <v>0</v>
      </c>
      <c r="AA4948">
        <v>0</v>
      </c>
      <c r="AB4948">
        <v>0</v>
      </c>
      <c r="AC4948">
        <v>0</v>
      </c>
    </row>
    <row r="4949" spans="1:29">
      <c r="A4949" t="s">
        <v>15399</v>
      </c>
      <c r="B4949" t="s">
        <v>19</v>
      </c>
      <c r="C4949">
        <v>0</v>
      </c>
      <c r="D4949">
        <v>0</v>
      </c>
      <c r="E4949">
        <v>0</v>
      </c>
      <c r="F4949">
        <v>0</v>
      </c>
      <c r="G4949">
        <v>0</v>
      </c>
      <c r="H4949">
        <v>0</v>
      </c>
      <c r="I4949">
        <v>0</v>
      </c>
      <c r="J4949">
        <v>0</v>
      </c>
      <c r="K4949">
        <v>0</v>
      </c>
      <c r="L4949">
        <v>0</v>
      </c>
      <c r="M4949">
        <v>0</v>
      </c>
      <c r="N4949">
        <v>0</v>
      </c>
      <c r="O4949">
        <v>0</v>
      </c>
      <c r="P4949">
        <v>0</v>
      </c>
      <c r="Q4949">
        <v>0</v>
      </c>
      <c r="R4949">
        <v>0</v>
      </c>
      <c r="S4949">
        <v>0</v>
      </c>
      <c r="T4949">
        <v>0</v>
      </c>
      <c r="U4949">
        <v>0</v>
      </c>
      <c r="V4949">
        <v>0</v>
      </c>
      <c r="W4949">
        <v>0</v>
      </c>
      <c r="X4949">
        <v>0</v>
      </c>
      <c r="Y4949">
        <v>0</v>
      </c>
      <c r="Z4949">
        <v>0</v>
      </c>
      <c r="AA4949">
        <v>0</v>
      </c>
      <c r="AB4949">
        <v>0</v>
      </c>
      <c r="AC4949">
        <v>0</v>
      </c>
    </row>
    <row r="4950" spans="1:29">
      <c r="A4950" t="s">
        <v>15400</v>
      </c>
      <c r="B4950" t="s">
        <v>19</v>
      </c>
      <c r="C4950">
        <v>0</v>
      </c>
      <c r="D4950">
        <v>0</v>
      </c>
      <c r="E4950">
        <v>0</v>
      </c>
      <c r="F4950">
        <v>0</v>
      </c>
      <c r="G4950">
        <v>0</v>
      </c>
      <c r="H4950">
        <v>0</v>
      </c>
      <c r="I4950">
        <v>0</v>
      </c>
      <c r="J4950">
        <v>0</v>
      </c>
      <c r="K4950">
        <v>0</v>
      </c>
      <c r="L4950">
        <v>0</v>
      </c>
      <c r="M4950">
        <v>0</v>
      </c>
      <c r="N4950">
        <v>0</v>
      </c>
      <c r="O4950">
        <v>0</v>
      </c>
      <c r="P4950">
        <v>0</v>
      </c>
      <c r="Q4950">
        <v>0</v>
      </c>
      <c r="R4950">
        <v>0</v>
      </c>
      <c r="S4950">
        <v>0</v>
      </c>
      <c r="T4950">
        <v>0</v>
      </c>
      <c r="U4950">
        <v>0</v>
      </c>
      <c r="V4950">
        <v>0</v>
      </c>
      <c r="W4950">
        <v>0</v>
      </c>
      <c r="X4950">
        <v>0</v>
      </c>
      <c r="Y4950">
        <v>0</v>
      </c>
      <c r="Z4950">
        <v>0</v>
      </c>
      <c r="AA4950">
        <v>0</v>
      </c>
      <c r="AB4950">
        <v>0</v>
      </c>
      <c r="AC4950">
        <v>0</v>
      </c>
    </row>
    <row r="4951" spans="1:29">
      <c r="A4951" t="s">
        <v>15401</v>
      </c>
      <c r="B4951" t="s">
        <v>19</v>
      </c>
      <c r="C4951">
        <v>0</v>
      </c>
      <c r="D4951">
        <v>0</v>
      </c>
      <c r="E4951">
        <v>0</v>
      </c>
      <c r="F4951">
        <v>0</v>
      </c>
      <c r="G4951">
        <v>0</v>
      </c>
      <c r="H4951">
        <v>0</v>
      </c>
      <c r="I4951">
        <v>0</v>
      </c>
      <c r="J4951">
        <v>0</v>
      </c>
      <c r="K4951">
        <v>0</v>
      </c>
      <c r="L4951">
        <v>0</v>
      </c>
      <c r="M4951">
        <v>0</v>
      </c>
      <c r="N4951">
        <v>0</v>
      </c>
      <c r="O4951">
        <v>0</v>
      </c>
      <c r="P4951">
        <v>0</v>
      </c>
      <c r="Q4951">
        <v>0</v>
      </c>
      <c r="R4951">
        <v>0</v>
      </c>
      <c r="S4951">
        <v>0</v>
      </c>
      <c r="T4951">
        <v>0</v>
      </c>
      <c r="U4951">
        <v>0</v>
      </c>
      <c r="V4951">
        <v>0</v>
      </c>
      <c r="W4951">
        <v>0</v>
      </c>
      <c r="X4951">
        <v>0</v>
      </c>
      <c r="Y4951">
        <v>0</v>
      </c>
      <c r="Z4951">
        <v>0</v>
      </c>
      <c r="AA4951">
        <v>0</v>
      </c>
      <c r="AB4951">
        <v>0</v>
      </c>
      <c r="AC4951">
        <v>0</v>
      </c>
    </row>
    <row r="4952" spans="1:29">
      <c r="A4952" t="s">
        <v>15402</v>
      </c>
      <c r="B4952" t="s">
        <v>19</v>
      </c>
      <c r="C4952">
        <v>0</v>
      </c>
      <c r="D4952">
        <v>0</v>
      </c>
      <c r="E4952">
        <v>0</v>
      </c>
      <c r="F4952">
        <v>0</v>
      </c>
      <c r="G4952">
        <v>0</v>
      </c>
      <c r="H4952">
        <v>0</v>
      </c>
      <c r="I4952">
        <v>0</v>
      </c>
      <c r="J4952">
        <v>0</v>
      </c>
      <c r="K4952">
        <v>0</v>
      </c>
      <c r="L4952">
        <v>0</v>
      </c>
      <c r="M4952">
        <v>0</v>
      </c>
      <c r="N4952">
        <v>0</v>
      </c>
      <c r="O4952">
        <v>0</v>
      </c>
      <c r="P4952">
        <v>0</v>
      </c>
      <c r="Q4952">
        <v>0</v>
      </c>
      <c r="R4952">
        <v>0</v>
      </c>
      <c r="S4952">
        <v>0</v>
      </c>
      <c r="T4952">
        <v>0</v>
      </c>
      <c r="U4952">
        <v>0</v>
      </c>
      <c r="V4952">
        <v>0</v>
      </c>
      <c r="W4952">
        <v>0</v>
      </c>
      <c r="X4952">
        <v>0</v>
      </c>
      <c r="Y4952">
        <v>0</v>
      </c>
      <c r="Z4952">
        <v>0</v>
      </c>
      <c r="AA4952">
        <v>0</v>
      </c>
      <c r="AB4952">
        <v>0</v>
      </c>
      <c r="AC4952">
        <v>0</v>
      </c>
    </row>
    <row r="4953" spans="1:29">
      <c r="A4953" t="s">
        <v>15403</v>
      </c>
      <c r="B4953" t="s">
        <v>19</v>
      </c>
      <c r="C4953">
        <v>0</v>
      </c>
      <c r="D4953">
        <v>0</v>
      </c>
      <c r="E4953">
        <v>0</v>
      </c>
      <c r="F4953">
        <v>0</v>
      </c>
      <c r="G4953">
        <v>0</v>
      </c>
      <c r="H4953">
        <v>0</v>
      </c>
      <c r="I4953">
        <v>0</v>
      </c>
      <c r="J4953">
        <v>0</v>
      </c>
      <c r="K4953">
        <v>0</v>
      </c>
      <c r="L4953">
        <v>0</v>
      </c>
      <c r="M4953">
        <v>0</v>
      </c>
      <c r="N4953">
        <v>0</v>
      </c>
      <c r="O4953">
        <v>0</v>
      </c>
      <c r="P4953">
        <v>0</v>
      </c>
      <c r="Q4953">
        <v>0</v>
      </c>
      <c r="R4953">
        <v>0</v>
      </c>
      <c r="S4953">
        <v>0</v>
      </c>
      <c r="T4953">
        <v>0</v>
      </c>
      <c r="U4953">
        <v>0</v>
      </c>
      <c r="V4953">
        <v>0</v>
      </c>
      <c r="W4953">
        <v>0</v>
      </c>
      <c r="X4953">
        <v>0</v>
      </c>
      <c r="Y4953">
        <v>0</v>
      </c>
      <c r="Z4953">
        <v>0</v>
      </c>
      <c r="AA4953">
        <v>0</v>
      </c>
      <c r="AB4953">
        <v>0</v>
      </c>
      <c r="AC4953">
        <v>0</v>
      </c>
    </row>
    <row r="4954" spans="1:29">
      <c r="A4954" t="s">
        <v>15404</v>
      </c>
      <c r="B4954" t="s">
        <v>19</v>
      </c>
      <c r="C4954">
        <v>0</v>
      </c>
      <c r="D4954">
        <v>0</v>
      </c>
      <c r="E4954">
        <v>0</v>
      </c>
      <c r="F4954">
        <v>0</v>
      </c>
      <c r="G4954">
        <v>0</v>
      </c>
      <c r="H4954">
        <v>0</v>
      </c>
      <c r="I4954">
        <v>0</v>
      </c>
      <c r="J4954">
        <v>0</v>
      </c>
      <c r="K4954">
        <v>0</v>
      </c>
      <c r="L4954">
        <v>0</v>
      </c>
      <c r="M4954">
        <v>0</v>
      </c>
      <c r="N4954">
        <v>0</v>
      </c>
      <c r="O4954">
        <v>0</v>
      </c>
      <c r="P4954">
        <v>0</v>
      </c>
      <c r="Q4954">
        <v>0</v>
      </c>
      <c r="R4954">
        <v>0</v>
      </c>
      <c r="S4954">
        <v>0</v>
      </c>
      <c r="T4954">
        <v>0</v>
      </c>
      <c r="U4954">
        <v>0</v>
      </c>
      <c r="V4954">
        <v>0</v>
      </c>
      <c r="W4954">
        <v>0</v>
      </c>
      <c r="X4954">
        <v>0</v>
      </c>
      <c r="Y4954">
        <v>0</v>
      </c>
      <c r="Z4954">
        <v>0</v>
      </c>
      <c r="AA4954">
        <v>0</v>
      </c>
      <c r="AB4954">
        <v>0</v>
      </c>
      <c r="AC4954">
        <v>0</v>
      </c>
    </row>
    <row r="4955" spans="1:29">
      <c r="A4955" t="s">
        <v>15405</v>
      </c>
      <c r="B4955" t="s">
        <v>19</v>
      </c>
      <c r="C4955">
        <v>0</v>
      </c>
      <c r="D4955">
        <v>0</v>
      </c>
      <c r="E4955">
        <v>0</v>
      </c>
      <c r="F4955">
        <v>0</v>
      </c>
      <c r="G4955">
        <v>0</v>
      </c>
      <c r="H4955">
        <v>0</v>
      </c>
      <c r="I4955">
        <v>0</v>
      </c>
      <c r="J4955">
        <v>0</v>
      </c>
      <c r="K4955">
        <v>0</v>
      </c>
      <c r="L4955">
        <v>0</v>
      </c>
      <c r="M4955">
        <v>0</v>
      </c>
      <c r="N4955">
        <v>0</v>
      </c>
      <c r="O4955">
        <v>0</v>
      </c>
      <c r="P4955">
        <v>0</v>
      </c>
      <c r="Q4955">
        <v>0</v>
      </c>
      <c r="R4955">
        <v>0</v>
      </c>
      <c r="S4955">
        <v>0</v>
      </c>
      <c r="T4955">
        <v>0</v>
      </c>
      <c r="U4955">
        <v>0</v>
      </c>
      <c r="V4955">
        <v>0</v>
      </c>
      <c r="W4955">
        <v>0</v>
      </c>
      <c r="X4955">
        <v>0</v>
      </c>
      <c r="Y4955">
        <v>0</v>
      </c>
      <c r="Z4955">
        <v>0</v>
      </c>
      <c r="AA4955">
        <v>0</v>
      </c>
      <c r="AB4955">
        <v>0</v>
      </c>
      <c r="AC4955">
        <v>0</v>
      </c>
    </row>
    <row r="4956" spans="1:29">
      <c r="A4956" t="s">
        <v>15406</v>
      </c>
      <c r="B4956" t="s">
        <v>19</v>
      </c>
      <c r="C4956">
        <v>0</v>
      </c>
      <c r="D4956">
        <v>0</v>
      </c>
      <c r="E4956">
        <v>0</v>
      </c>
      <c r="F4956">
        <v>0</v>
      </c>
      <c r="G4956">
        <v>0</v>
      </c>
      <c r="H4956">
        <v>0</v>
      </c>
      <c r="I4956">
        <v>0</v>
      </c>
      <c r="J4956">
        <v>0</v>
      </c>
      <c r="K4956">
        <v>0</v>
      </c>
      <c r="L4956">
        <v>0</v>
      </c>
      <c r="M4956">
        <v>0</v>
      </c>
      <c r="N4956">
        <v>0</v>
      </c>
      <c r="O4956">
        <v>0</v>
      </c>
      <c r="P4956">
        <v>0</v>
      </c>
      <c r="Q4956">
        <v>0</v>
      </c>
      <c r="R4956">
        <v>0</v>
      </c>
      <c r="S4956">
        <v>0</v>
      </c>
      <c r="T4956">
        <v>0</v>
      </c>
      <c r="U4956">
        <v>0</v>
      </c>
      <c r="V4956">
        <v>0</v>
      </c>
      <c r="W4956">
        <v>0</v>
      </c>
      <c r="X4956">
        <v>0</v>
      </c>
      <c r="Y4956">
        <v>0</v>
      </c>
      <c r="Z4956">
        <v>0</v>
      </c>
      <c r="AA4956">
        <v>0</v>
      </c>
      <c r="AB4956">
        <v>0</v>
      </c>
      <c r="AC4956">
        <v>0</v>
      </c>
    </row>
    <row r="4957" spans="1:29">
      <c r="A4957" t="s">
        <v>15407</v>
      </c>
      <c r="B4957" t="s">
        <v>19</v>
      </c>
      <c r="C4957">
        <v>0</v>
      </c>
      <c r="D4957">
        <v>0</v>
      </c>
      <c r="E4957">
        <v>0</v>
      </c>
      <c r="F4957">
        <v>0</v>
      </c>
      <c r="G4957">
        <v>0</v>
      </c>
      <c r="H4957">
        <v>0</v>
      </c>
      <c r="I4957">
        <v>0</v>
      </c>
      <c r="J4957">
        <v>0</v>
      </c>
      <c r="K4957">
        <v>0</v>
      </c>
      <c r="L4957">
        <v>0</v>
      </c>
      <c r="M4957">
        <v>0</v>
      </c>
      <c r="N4957">
        <v>0</v>
      </c>
      <c r="O4957">
        <v>0</v>
      </c>
      <c r="P4957">
        <v>0</v>
      </c>
      <c r="Q4957">
        <v>0</v>
      </c>
      <c r="R4957">
        <v>0</v>
      </c>
      <c r="S4957">
        <v>0</v>
      </c>
      <c r="T4957">
        <v>0</v>
      </c>
      <c r="U4957">
        <v>0</v>
      </c>
      <c r="V4957">
        <v>0</v>
      </c>
      <c r="W4957">
        <v>0</v>
      </c>
      <c r="X4957">
        <v>0</v>
      </c>
      <c r="Y4957">
        <v>0</v>
      </c>
      <c r="Z4957">
        <v>0</v>
      </c>
      <c r="AA4957">
        <v>0</v>
      </c>
      <c r="AB4957">
        <v>0</v>
      </c>
      <c r="AC4957">
        <v>0</v>
      </c>
    </row>
    <row r="4958" spans="1:29">
      <c r="A4958" t="s">
        <v>15408</v>
      </c>
      <c r="B4958" t="s">
        <v>19</v>
      </c>
      <c r="C4958">
        <v>0</v>
      </c>
      <c r="D4958">
        <v>0</v>
      </c>
      <c r="E4958">
        <v>0</v>
      </c>
      <c r="F4958">
        <v>0</v>
      </c>
      <c r="G4958">
        <v>0</v>
      </c>
      <c r="H4958">
        <v>0</v>
      </c>
      <c r="I4958">
        <v>0</v>
      </c>
      <c r="J4958">
        <v>0</v>
      </c>
      <c r="K4958">
        <v>0</v>
      </c>
      <c r="L4958">
        <v>0</v>
      </c>
      <c r="M4958">
        <v>0</v>
      </c>
      <c r="N4958">
        <v>0</v>
      </c>
      <c r="O4958">
        <v>0</v>
      </c>
      <c r="P4958">
        <v>0</v>
      </c>
      <c r="Q4958">
        <v>0</v>
      </c>
      <c r="R4958">
        <v>0</v>
      </c>
      <c r="S4958">
        <v>0</v>
      </c>
      <c r="T4958">
        <v>0</v>
      </c>
      <c r="U4958">
        <v>0</v>
      </c>
      <c r="V4958">
        <v>0</v>
      </c>
      <c r="W4958">
        <v>0</v>
      </c>
      <c r="X4958">
        <v>0</v>
      </c>
      <c r="Y4958">
        <v>0</v>
      </c>
      <c r="Z4958">
        <v>0</v>
      </c>
      <c r="AA4958">
        <v>0</v>
      </c>
      <c r="AB4958">
        <v>0</v>
      </c>
      <c r="AC4958">
        <v>0</v>
      </c>
    </row>
    <row r="4959" spans="1:29">
      <c r="A4959" t="s">
        <v>15409</v>
      </c>
      <c r="B4959" t="s">
        <v>19</v>
      </c>
      <c r="C4959">
        <v>0</v>
      </c>
      <c r="D4959">
        <v>0</v>
      </c>
      <c r="E4959">
        <v>0</v>
      </c>
      <c r="F4959">
        <v>0</v>
      </c>
      <c r="G4959">
        <v>0</v>
      </c>
      <c r="H4959">
        <v>0</v>
      </c>
      <c r="I4959">
        <v>0</v>
      </c>
      <c r="J4959">
        <v>0</v>
      </c>
      <c r="K4959">
        <v>0</v>
      </c>
      <c r="L4959">
        <v>0</v>
      </c>
      <c r="M4959">
        <v>0</v>
      </c>
      <c r="N4959">
        <v>0</v>
      </c>
      <c r="O4959">
        <v>0</v>
      </c>
      <c r="P4959">
        <v>0</v>
      </c>
      <c r="Q4959">
        <v>0</v>
      </c>
      <c r="R4959">
        <v>0</v>
      </c>
      <c r="S4959">
        <v>0</v>
      </c>
      <c r="T4959">
        <v>0</v>
      </c>
      <c r="U4959">
        <v>0</v>
      </c>
      <c r="V4959">
        <v>0</v>
      </c>
      <c r="W4959">
        <v>0</v>
      </c>
      <c r="X4959">
        <v>0</v>
      </c>
      <c r="Y4959">
        <v>0</v>
      </c>
      <c r="Z4959">
        <v>0</v>
      </c>
      <c r="AA4959">
        <v>0</v>
      </c>
      <c r="AB4959">
        <v>0</v>
      </c>
      <c r="AC4959">
        <v>0</v>
      </c>
    </row>
    <row r="4960" spans="1:29">
      <c r="A4960" t="s">
        <v>15410</v>
      </c>
      <c r="B4960" t="s">
        <v>19</v>
      </c>
      <c r="C4960">
        <v>0</v>
      </c>
      <c r="D4960">
        <v>0</v>
      </c>
      <c r="E4960">
        <v>0</v>
      </c>
      <c r="F4960">
        <v>0</v>
      </c>
      <c r="G4960">
        <v>0</v>
      </c>
      <c r="H4960">
        <v>0</v>
      </c>
      <c r="I4960">
        <v>0</v>
      </c>
      <c r="J4960">
        <v>0</v>
      </c>
      <c r="K4960">
        <v>0</v>
      </c>
      <c r="L4960">
        <v>0</v>
      </c>
      <c r="M4960">
        <v>0</v>
      </c>
      <c r="N4960">
        <v>0</v>
      </c>
      <c r="O4960">
        <v>0</v>
      </c>
      <c r="P4960">
        <v>0</v>
      </c>
      <c r="Q4960">
        <v>0</v>
      </c>
      <c r="R4960">
        <v>0</v>
      </c>
      <c r="S4960">
        <v>0</v>
      </c>
      <c r="T4960">
        <v>0</v>
      </c>
      <c r="U4960">
        <v>0</v>
      </c>
      <c r="V4960">
        <v>0</v>
      </c>
      <c r="W4960">
        <v>0</v>
      </c>
      <c r="X4960">
        <v>0</v>
      </c>
      <c r="Y4960">
        <v>0</v>
      </c>
      <c r="Z4960">
        <v>0</v>
      </c>
      <c r="AA4960">
        <v>0</v>
      </c>
      <c r="AB4960">
        <v>0</v>
      </c>
      <c r="AC4960">
        <v>0</v>
      </c>
    </row>
    <row r="4961" spans="1:32">
      <c r="A4961" t="s">
        <v>15411</v>
      </c>
      <c r="B4961" t="s">
        <v>19</v>
      </c>
      <c r="C4961">
        <v>0</v>
      </c>
      <c r="D4961">
        <v>0</v>
      </c>
      <c r="E4961">
        <v>0</v>
      </c>
      <c r="F4961">
        <v>0</v>
      </c>
      <c r="G4961">
        <v>0</v>
      </c>
      <c r="H4961">
        <v>0</v>
      </c>
      <c r="I4961">
        <v>0</v>
      </c>
      <c r="J4961">
        <v>0</v>
      </c>
      <c r="K4961">
        <v>0</v>
      </c>
      <c r="L4961">
        <v>0</v>
      </c>
      <c r="M4961">
        <v>0</v>
      </c>
      <c r="N4961">
        <v>0</v>
      </c>
      <c r="O4961">
        <v>0</v>
      </c>
      <c r="P4961">
        <v>0</v>
      </c>
      <c r="Q4961">
        <v>0</v>
      </c>
      <c r="R4961">
        <v>0</v>
      </c>
      <c r="S4961">
        <v>0</v>
      </c>
      <c r="T4961">
        <v>0</v>
      </c>
      <c r="U4961">
        <v>0</v>
      </c>
      <c r="V4961">
        <v>0</v>
      </c>
      <c r="W4961">
        <v>0</v>
      </c>
      <c r="X4961">
        <v>0</v>
      </c>
      <c r="Y4961">
        <v>0</v>
      </c>
      <c r="Z4961">
        <v>0</v>
      </c>
      <c r="AA4961">
        <v>0</v>
      </c>
      <c r="AB4961">
        <v>0</v>
      </c>
      <c r="AC4961">
        <v>0</v>
      </c>
    </row>
    <row r="4962" spans="1:32">
      <c r="A4962" t="s">
        <v>15412</v>
      </c>
      <c r="B4962" t="s">
        <v>19</v>
      </c>
      <c r="C4962">
        <v>0</v>
      </c>
      <c r="D4962">
        <v>0</v>
      </c>
      <c r="E4962">
        <v>0</v>
      </c>
      <c r="F4962">
        <v>0</v>
      </c>
      <c r="G4962">
        <v>0</v>
      </c>
      <c r="H4962">
        <v>0</v>
      </c>
      <c r="I4962">
        <v>0</v>
      </c>
      <c r="J4962">
        <v>0</v>
      </c>
      <c r="K4962">
        <v>0</v>
      </c>
      <c r="L4962">
        <v>0</v>
      </c>
      <c r="M4962">
        <v>0</v>
      </c>
      <c r="N4962">
        <v>0</v>
      </c>
      <c r="O4962">
        <v>0</v>
      </c>
      <c r="P4962">
        <v>0</v>
      </c>
      <c r="Q4962">
        <v>0</v>
      </c>
      <c r="R4962">
        <v>0</v>
      </c>
      <c r="S4962">
        <v>0</v>
      </c>
      <c r="T4962">
        <v>0</v>
      </c>
      <c r="U4962">
        <v>0</v>
      </c>
      <c r="V4962">
        <v>0</v>
      </c>
      <c r="W4962">
        <v>0</v>
      </c>
      <c r="X4962">
        <v>0</v>
      </c>
      <c r="Y4962">
        <v>0</v>
      </c>
      <c r="Z4962">
        <v>0</v>
      </c>
      <c r="AA4962">
        <v>0</v>
      </c>
      <c r="AB4962">
        <v>0</v>
      </c>
      <c r="AC4962">
        <v>0</v>
      </c>
    </row>
    <row r="4963" spans="1:32">
      <c r="A4963" t="s">
        <v>15413</v>
      </c>
      <c r="B4963" t="s">
        <v>19</v>
      </c>
      <c r="C4963">
        <v>0</v>
      </c>
      <c r="D4963">
        <v>0</v>
      </c>
      <c r="E4963">
        <v>0</v>
      </c>
      <c r="F4963">
        <v>0</v>
      </c>
      <c r="G4963">
        <v>0</v>
      </c>
      <c r="H4963">
        <v>0</v>
      </c>
      <c r="I4963">
        <v>0</v>
      </c>
      <c r="J4963">
        <v>0</v>
      </c>
      <c r="K4963">
        <v>0</v>
      </c>
      <c r="L4963">
        <v>0</v>
      </c>
      <c r="M4963">
        <v>0</v>
      </c>
      <c r="N4963">
        <v>0</v>
      </c>
      <c r="O4963">
        <v>0</v>
      </c>
      <c r="P4963">
        <v>0</v>
      </c>
      <c r="Q4963">
        <v>0</v>
      </c>
      <c r="R4963">
        <v>0</v>
      </c>
      <c r="S4963">
        <v>0</v>
      </c>
      <c r="T4963">
        <v>0</v>
      </c>
      <c r="U4963">
        <v>0</v>
      </c>
      <c r="V4963">
        <v>0</v>
      </c>
      <c r="W4963">
        <v>0</v>
      </c>
      <c r="X4963">
        <v>0</v>
      </c>
      <c r="Y4963">
        <v>0</v>
      </c>
      <c r="Z4963">
        <v>0</v>
      </c>
      <c r="AA4963">
        <v>0</v>
      </c>
      <c r="AB4963">
        <v>0</v>
      </c>
      <c r="AC4963">
        <v>0</v>
      </c>
    </row>
    <row r="4964" spans="1:32">
      <c r="A4964" t="s">
        <v>15414</v>
      </c>
      <c r="B4964" t="s">
        <v>19</v>
      </c>
      <c r="C4964">
        <v>0</v>
      </c>
      <c r="D4964">
        <v>0</v>
      </c>
      <c r="E4964">
        <v>0</v>
      </c>
      <c r="F4964">
        <v>0</v>
      </c>
      <c r="G4964">
        <v>0</v>
      </c>
      <c r="H4964">
        <v>0</v>
      </c>
      <c r="I4964">
        <v>0</v>
      </c>
      <c r="J4964">
        <v>0</v>
      </c>
      <c r="K4964">
        <v>0</v>
      </c>
      <c r="L4964">
        <v>0</v>
      </c>
      <c r="M4964">
        <v>0</v>
      </c>
      <c r="N4964">
        <v>0</v>
      </c>
      <c r="O4964">
        <v>0</v>
      </c>
      <c r="P4964">
        <v>0</v>
      </c>
      <c r="Q4964">
        <v>0</v>
      </c>
      <c r="R4964">
        <v>0</v>
      </c>
      <c r="S4964">
        <v>0</v>
      </c>
      <c r="T4964">
        <v>0</v>
      </c>
      <c r="U4964">
        <v>0</v>
      </c>
      <c r="V4964">
        <v>0</v>
      </c>
      <c r="W4964">
        <v>0</v>
      </c>
      <c r="X4964">
        <v>0</v>
      </c>
      <c r="Y4964">
        <v>0</v>
      </c>
      <c r="Z4964">
        <v>0</v>
      </c>
      <c r="AA4964">
        <v>0</v>
      </c>
      <c r="AB4964">
        <v>0</v>
      </c>
      <c r="AC4964">
        <v>0</v>
      </c>
    </row>
    <row r="4965" spans="1:32">
      <c r="A4965" t="s">
        <v>15415</v>
      </c>
      <c r="B4965" t="s">
        <v>19</v>
      </c>
      <c r="C4965">
        <v>0</v>
      </c>
      <c r="D4965">
        <v>0</v>
      </c>
      <c r="E4965">
        <v>0</v>
      </c>
      <c r="F4965">
        <v>0</v>
      </c>
      <c r="G4965">
        <v>0</v>
      </c>
      <c r="H4965">
        <v>0</v>
      </c>
      <c r="I4965">
        <v>0</v>
      </c>
      <c r="J4965">
        <v>0</v>
      </c>
      <c r="K4965">
        <v>0</v>
      </c>
      <c r="L4965">
        <v>0</v>
      </c>
      <c r="M4965">
        <v>0</v>
      </c>
      <c r="N4965">
        <v>0</v>
      </c>
      <c r="O4965">
        <v>0</v>
      </c>
      <c r="P4965">
        <v>0</v>
      </c>
      <c r="Q4965">
        <v>0</v>
      </c>
      <c r="R4965">
        <v>0</v>
      </c>
      <c r="S4965">
        <v>0</v>
      </c>
      <c r="T4965">
        <v>0</v>
      </c>
      <c r="U4965">
        <v>0</v>
      </c>
      <c r="V4965">
        <v>0</v>
      </c>
      <c r="W4965">
        <v>0</v>
      </c>
      <c r="X4965">
        <v>0</v>
      </c>
      <c r="Y4965">
        <v>0</v>
      </c>
      <c r="Z4965">
        <v>0</v>
      </c>
      <c r="AA4965">
        <v>0</v>
      </c>
      <c r="AB4965">
        <v>0</v>
      </c>
      <c r="AC4965">
        <v>0</v>
      </c>
    </row>
    <row r="4966" spans="1:32">
      <c r="A4966" t="s">
        <v>15416</v>
      </c>
      <c r="B4966" t="s">
        <v>19</v>
      </c>
      <c r="C4966">
        <v>0</v>
      </c>
      <c r="D4966">
        <v>0</v>
      </c>
      <c r="E4966">
        <v>0</v>
      </c>
      <c r="F4966">
        <v>0</v>
      </c>
      <c r="G4966">
        <v>0</v>
      </c>
      <c r="H4966">
        <v>0</v>
      </c>
      <c r="I4966">
        <v>0</v>
      </c>
      <c r="J4966">
        <v>0</v>
      </c>
      <c r="K4966">
        <v>0</v>
      </c>
      <c r="L4966">
        <v>0</v>
      </c>
      <c r="M4966">
        <v>0</v>
      </c>
      <c r="N4966">
        <v>0</v>
      </c>
      <c r="O4966">
        <v>0</v>
      </c>
      <c r="P4966">
        <v>0</v>
      </c>
      <c r="Q4966">
        <v>0</v>
      </c>
      <c r="R4966">
        <v>0</v>
      </c>
      <c r="S4966">
        <v>0</v>
      </c>
      <c r="T4966">
        <v>0</v>
      </c>
      <c r="U4966">
        <v>0</v>
      </c>
      <c r="V4966">
        <v>0</v>
      </c>
      <c r="W4966">
        <v>0</v>
      </c>
      <c r="X4966">
        <v>0</v>
      </c>
      <c r="Y4966">
        <v>0</v>
      </c>
      <c r="Z4966">
        <v>0</v>
      </c>
      <c r="AA4966">
        <v>0</v>
      </c>
      <c r="AB4966">
        <v>0</v>
      </c>
      <c r="AC4966">
        <v>0</v>
      </c>
    </row>
    <row r="4967" spans="1:32">
      <c r="A4967" t="s">
        <v>15417</v>
      </c>
      <c r="B4967" t="s">
        <v>19</v>
      </c>
      <c r="C4967">
        <v>0</v>
      </c>
      <c r="D4967">
        <v>0</v>
      </c>
      <c r="E4967">
        <v>0</v>
      </c>
      <c r="F4967">
        <v>0</v>
      </c>
      <c r="G4967">
        <v>0</v>
      </c>
      <c r="H4967">
        <v>0</v>
      </c>
      <c r="I4967">
        <v>0</v>
      </c>
      <c r="J4967">
        <v>0</v>
      </c>
      <c r="K4967">
        <v>0</v>
      </c>
      <c r="L4967">
        <v>0</v>
      </c>
      <c r="M4967">
        <v>0</v>
      </c>
      <c r="N4967">
        <v>0</v>
      </c>
      <c r="O4967">
        <v>0</v>
      </c>
      <c r="P4967">
        <v>0</v>
      </c>
      <c r="Q4967">
        <v>0</v>
      </c>
      <c r="R4967">
        <v>0</v>
      </c>
      <c r="S4967">
        <v>0</v>
      </c>
      <c r="T4967">
        <v>0</v>
      </c>
      <c r="U4967">
        <v>0</v>
      </c>
      <c r="V4967">
        <v>0</v>
      </c>
      <c r="W4967">
        <v>0</v>
      </c>
      <c r="X4967">
        <v>0</v>
      </c>
      <c r="Y4967">
        <v>0</v>
      </c>
      <c r="Z4967">
        <v>0</v>
      </c>
      <c r="AA4967">
        <v>0</v>
      </c>
      <c r="AB4967">
        <v>0</v>
      </c>
      <c r="AC4967">
        <v>0</v>
      </c>
    </row>
    <row r="4968" spans="1:32">
      <c r="A4968" t="s">
        <v>15418</v>
      </c>
      <c r="B4968" t="s">
        <v>19</v>
      </c>
      <c r="C4968">
        <v>0</v>
      </c>
      <c r="D4968">
        <v>0</v>
      </c>
      <c r="E4968">
        <v>0</v>
      </c>
      <c r="F4968">
        <v>0</v>
      </c>
      <c r="G4968">
        <v>0</v>
      </c>
      <c r="H4968">
        <v>0</v>
      </c>
      <c r="I4968">
        <v>0</v>
      </c>
      <c r="J4968">
        <v>0</v>
      </c>
      <c r="K4968">
        <v>0</v>
      </c>
      <c r="L4968">
        <v>0</v>
      </c>
      <c r="M4968">
        <v>0</v>
      </c>
      <c r="N4968">
        <v>0</v>
      </c>
      <c r="O4968">
        <v>0</v>
      </c>
      <c r="P4968">
        <v>0</v>
      </c>
      <c r="Q4968">
        <v>0</v>
      </c>
      <c r="R4968">
        <v>0</v>
      </c>
      <c r="S4968">
        <v>0</v>
      </c>
      <c r="T4968">
        <v>0</v>
      </c>
      <c r="U4968">
        <v>0</v>
      </c>
      <c r="V4968">
        <v>0</v>
      </c>
      <c r="W4968">
        <v>0</v>
      </c>
      <c r="X4968">
        <v>0</v>
      </c>
      <c r="Y4968">
        <v>0</v>
      </c>
      <c r="Z4968">
        <v>0</v>
      </c>
      <c r="AA4968">
        <v>0</v>
      </c>
      <c r="AB4968">
        <v>0</v>
      </c>
      <c r="AC4968">
        <v>0</v>
      </c>
    </row>
    <row r="4969" spans="1:32">
      <c r="A4969" t="s">
        <v>15419</v>
      </c>
      <c r="B4969" t="s">
        <v>19</v>
      </c>
      <c r="C4969">
        <v>0</v>
      </c>
      <c r="D4969">
        <v>0</v>
      </c>
      <c r="E4969">
        <v>0</v>
      </c>
      <c r="F4969">
        <v>0</v>
      </c>
      <c r="G4969">
        <v>0</v>
      </c>
      <c r="H4969">
        <v>0</v>
      </c>
      <c r="I4969">
        <v>0</v>
      </c>
      <c r="J4969">
        <v>0</v>
      </c>
      <c r="K4969">
        <v>0</v>
      </c>
      <c r="L4969">
        <v>0</v>
      </c>
      <c r="M4969">
        <v>0</v>
      </c>
      <c r="N4969">
        <v>0</v>
      </c>
      <c r="O4969">
        <v>0</v>
      </c>
      <c r="P4969">
        <v>0</v>
      </c>
      <c r="Q4969">
        <v>0</v>
      </c>
      <c r="R4969">
        <v>0</v>
      </c>
      <c r="S4969">
        <v>0</v>
      </c>
      <c r="T4969">
        <v>0</v>
      </c>
      <c r="U4969">
        <v>0</v>
      </c>
      <c r="V4969">
        <v>0</v>
      </c>
      <c r="W4969">
        <v>0</v>
      </c>
      <c r="X4969">
        <v>0</v>
      </c>
      <c r="Y4969">
        <v>0</v>
      </c>
      <c r="Z4969">
        <v>0</v>
      </c>
      <c r="AA4969">
        <v>0</v>
      </c>
      <c r="AB4969">
        <v>0</v>
      </c>
      <c r="AC4969">
        <v>0</v>
      </c>
    </row>
    <row r="4970" spans="1:32">
      <c r="A4970" t="s">
        <v>15420</v>
      </c>
      <c r="B4970" t="s">
        <v>19</v>
      </c>
      <c r="C4970">
        <v>0</v>
      </c>
      <c r="D4970">
        <v>0</v>
      </c>
      <c r="E4970">
        <v>0</v>
      </c>
      <c r="F4970">
        <v>0</v>
      </c>
      <c r="G4970">
        <v>0</v>
      </c>
      <c r="H4970">
        <v>0</v>
      </c>
      <c r="I4970">
        <v>0</v>
      </c>
      <c r="J4970">
        <v>0</v>
      </c>
      <c r="K4970">
        <v>0</v>
      </c>
      <c r="L4970">
        <v>0</v>
      </c>
      <c r="M4970">
        <v>0</v>
      </c>
      <c r="N4970">
        <v>0</v>
      </c>
      <c r="O4970">
        <v>0</v>
      </c>
      <c r="P4970">
        <v>0</v>
      </c>
      <c r="Q4970">
        <v>0</v>
      </c>
      <c r="R4970">
        <v>0</v>
      </c>
      <c r="S4970">
        <v>0</v>
      </c>
      <c r="T4970">
        <v>0</v>
      </c>
      <c r="U4970">
        <v>0</v>
      </c>
      <c r="V4970">
        <v>0</v>
      </c>
      <c r="W4970">
        <v>0</v>
      </c>
      <c r="X4970">
        <v>0</v>
      </c>
      <c r="Y4970">
        <v>0</v>
      </c>
      <c r="Z4970">
        <v>0</v>
      </c>
      <c r="AA4970">
        <v>0</v>
      </c>
      <c r="AB4970">
        <v>0</v>
      </c>
      <c r="AC4970">
        <v>0</v>
      </c>
    </row>
    <row r="4971" spans="1:32">
      <c r="A4971" t="s">
        <v>15421</v>
      </c>
      <c r="B4971" t="s">
        <v>19</v>
      </c>
      <c r="C4971">
        <v>0</v>
      </c>
      <c r="D4971">
        <v>0</v>
      </c>
      <c r="E4971">
        <v>0</v>
      </c>
      <c r="F4971">
        <v>0</v>
      </c>
      <c r="G4971">
        <v>0</v>
      </c>
      <c r="H4971">
        <v>0</v>
      </c>
      <c r="I4971">
        <v>0</v>
      </c>
      <c r="J4971">
        <v>0</v>
      </c>
      <c r="K4971">
        <v>0</v>
      </c>
      <c r="L4971">
        <v>0</v>
      </c>
      <c r="M4971">
        <v>0</v>
      </c>
      <c r="N4971">
        <v>0</v>
      </c>
      <c r="O4971">
        <v>0</v>
      </c>
      <c r="P4971">
        <v>0</v>
      </c>
      <c r="Q4971">
        <v>0</v>
      </c>
      <c r="R4971">
        <v>0</v>
      </c>
      <c r="S4971">
        <v>0</v>
      </c>
      <c r="T4971">
        <v>0</v>
      </c>
      <c r="U4971">
        <v>0</v>
      </c>
      <c r="V4971">
        <v>0</v>
      </c>
      <c r="W4971">
        <v>0</v>
      </c>
      <c r="X4971">
        <v>0</v>
      </c>
      <c r="Y4971">
        <v>0</v>
      </c>
      <c r="Z4971">
        <v>0</v>
      </c>
      <c r="AA4971">
        <v>0</v>
      </c>
      <c r="AB4971">
        <v>0</v>
      </c>
      <c r="AC4971">
        <v>0</v>
      </c>
    </row>
    <row r="4972" spans="1:32">
      <c r="A4972" t="s">
        <v>15422</v>
      </c>
      <c r="B4972" t="s">
        <v>19</v>
      </c>
      <c r="C4972">
        <v>0</v>
      </c>
      <c r="D4972">
        <v>0</v>
      </c>
      <c r="E4972">
        <v>0</v>
      </c>
      <c r="F4972">
        <v>0</v>
      </c>
      <c r="G4972">
        <v>0</v>
      </c>
      <c r="H4972">
        <v>0</v>
      </c>
      <c r="I4972">
        <v>0</v>
      </c>
      <c r="J4972">
        <v>0</v>
      </c>
      <c r="K4972">
        <v>0</v>
      </c>
      <c r="L4972">
        <v>0</v>
      </c>
      <c r="M4972">
        <v>0</v>
      </c>
      <c r="N4972">
        <v>0</v>
      </c>
      <c r="O4972">
        <v>0</v>
      </c>
      <c r="P4972">
        <v>0</v>
      </c>
      <c r="Q4972">
        <v>0</v>
      </c>
      <c r="R4972">
        <v>0</v>
      </c>
      <c r="S4972">
        <v>0</v>
      </c>
      <c r="T4972">
        <v>0</v>
      </c>
      <c r="U4972">
        <v>0</v>
      </c>
      <c r="V4972">
        <v>0</v>
      </c>
      <c r="W4972">
        <v>0</v>
      </c>
      <c r="X4972">
        <v>0</v>
      </c>
      <c r="Y4972">
        <v>0</v>
      </c>
      <c r="Z4972">
        <v>0</v>
      </c>
      <c r="AA4972">
        <v>0</v>
      </c>
      <c r="AB4972">
        <v>0</v>
      </c>
      <c r="AC4972">
        <v>0</v>
      </c>
    </row>
    <row r="4973" spans="1:32">
      <c r="A4973" t="s">
        <v>15423</v>
      </c>
      <c r="B4973" t="s">
        <v>19</v>
      </c>
      <c r="C4973">
        <v>0</v>
      </c>
      <c r="D4973">
        <v>0</v>
      </c>
      <c r="E4973">
        <v>0</v>
      </c>
      <c r="F4973">
        <v>0</v>
      </c>
      <c r="G4973">
        <v>0</v>
      </c>
      <c r="H4973">
        <v>0</v>
      </c>
      <c r="I4973">
        <v>0</v>
      </c>
      <c r="J4973">
        <v>0</v>
      </c>
      <c r="K4973">
        <v>0</v>
      </c>
      <c r="L4973">
        <v>0</v>
      </c>
      <c r="M4973">
        <v>0</v>
      </c>
      <c r="N4973">
        <v>0</v>
      </c>
      <c r="O4973">
        <v>0</v>
      </c>
      <c r="P4973">
        <v>0</v>
      </c>
      <c r="Q4973">
        <v>0</v>
      </c>
      <c r="R4973">
        <v>0</v>
      </c>
      <c r="S4973">
        <v>0</v>
      </c>
      <c r="T4973">
        <v>0</v>
      </c>
      <c r="U4973">
        <v>0</v>
      </c>
      <c r="V4973">
        <v>0</v>
      </c>
      <c r="W4973">
        <v>0</v>
      </c>
      <c r="X4973">
        <v>0</v>
      </c>
      <c r="Y4973">
        <v>0</v>
      </c>
      <c r="Z4973">
        <v>0</v>
      </c>
      <c r="AA4973">
        <v>0</v>
      </c>
      <c r="AB4973">
        <v>0</v>
      </c>
      <c r="AC4973">
        <v>0</v>
      </c>
      <c r="AD4973" s="2"/>
      <c r="AE4973" s="2"/>
      <c r="AF4973" s="2"/>
    </row>
    <row r="4974" spans="1:32">
      <c r="A4974" t="s">
        <v>15424</v>
      </c>
      <c r="B4974" t="s">
        <v>19</v>
      </c>
      <c r="C4974">
        <v>0</v>
      </c>
      <c r="D4974">
        <v>0</v>
      </c>
      <c r="E4974">
        <v>0</v>
      </c>
      <c r="F4974">
        <v>0</v>
      </c>
      <c r="G4974">
        <v>0</v>
      </c>
      <c r="H4974">
        <v>0</v>
      </c>
      <c r="I4974">
        <v>0</v>
      </c>
      <c r="J4974">
        <v>0</v>
      </c>
      <c r="K4974">
        <v>0</v>
      </c>
      <c r="L4974">
        <v>0</v>
      </c>
      <c r="M4974">
        <v>0</v>
      </c>
      <c r="N4974">
        <v>0</v>
      </c>
      <c r="O4974">
        <v>0</v>
      </c>
      <c r="P4974">
        <v>0</v>
      </c>
      <c r="Q4974">
        <v>0</v>
      </c>
      <c r="R4974">
        <v>0</v>
      </c>
      <c r="S4974">
        <v>0</v>
      </c>
      <c r="T4974">
        <v>0</v>
      </c>
      <c r="U4974">
        <v>0</v>
      </c>
      <c r="V4974">
        <v>0</v>
      </c>
      <c r="W4974">
        <v>0</v>
      </c>
      <c r="X4974">
        <v>0</v>
      </c>
      <c r="Y4974">
        <v>0</v>
      </c>
      <c r="Z4974">
        <v>0</v>
      </c>
      <c r="AA4974">
        <v>0</v>
      </c>
      <c r="AB4974">
        <v>0</v>
      </c>
      <c r="AC4974">
        <v>0</v>
      </c>
    </row>
    <row r="4975" spans="1:32">
      <c r="A4975" t="s">
        <v>15425</v>
      </c>
      <c r="B4975" t="s">
        <v>19</v>
      </c>
      <c r="C4975">
        <v>0</v>
      </c>
      <c r="D4975">
        <v>0</v>
      </c>
      <c r="E4975">
        <v>0</v>
      </c>
      <c r="F4975">
        <v>0</v>
      </c>
      <c r="G4975">
        <v>0</v>
      </c>
      <c r="H4975">
        <v>0</v>
      </c>
      <c r="I4975">
        <v>0</v>
      </c>
      <c r="J4975">
        <v>0</v>
      </c>
      <c r="K4975">
        <v>0</v>
      </c>
      <c r="L4975">
        <v>0</v>
      </c>
      <c r="M4975">
        <v>0</v>
      </c>
      <c r="N4975">
        <v>0</v>
      </c>
      <c r="O4975">
        <v>0</v>
      </c>
      <c r="P4975">
        <v>0</v>
      </c>
      <c r="Q4975">
        <v>0</v>
      </c>
      <c r="R4975">
        <v>0</v>
      </c>
      <c r="S4975">
        <v>0</v>
      </c>
      <c r="T4975">
        <v>0</v>
      </c>
      <c r="U4975">
        <v>0</v>
      </c>
      <c r="V4975">
        <v>0</v>
      </c>
      <c r="W4975">
        <v>0</v>
      </c>
      <c r="X4975">
        <v>0</v>
      </c>
      <c r="Y4975">
        <v>0</v>
      </c>
      <c r="Z4975">
        <v>0</v>
      </c>
      <c r="AA4975">
        <v>0</v>
      </c>
      <c r="AB4975">
        <v>0</v>
      </c>
      <c r="AC4975">
        <v>0</v>
      </c>
    </row>
    <row r="4976" spans="1:32">
      <c r="A4976" t="s">
        <v>15426</v>
      </c>
      <c r="B4976" t="s">
        <v>19</v>
      </c>
      <c r="C4976">
        <v>0</v>
      </c>
      <c r="D4976">
        <v>0</v>
      </c>
      <c r="E4976">
        <v>0</v>
      </c>
      <c r="F4976">
        <v>0</v>
      </c>
      <c r="G4976">
        <v>0</v>
      </c>
      <c r="H4976">
        <v>0</v>
      </c>
      <c r="I4976">
        <v>0</v>
      </c>
      <c r="J4976">
        <v>0</v>
      </c>
      <c r="K4976">
        <v>0</v>
      </c>
      <c r="L4976">
        <v>0</v>
      </c>
      <c r="M4976">
        <v>0</v>
      </c>
      <c r="N4976">
        <v>0</v>
      </c>
      <c r="O4976">
        <v>0</v>
      </c>
      <c r="P4976">
        <v>0</v>
      </c>
      <c r="Q4976">
        <v>0</v>
      </c>
      <c r="R4976">
        <v>0</v>
      </c>
      <c r="S4976">
        <v>0</v>
      </c>
      <c r="T4976">
        <v>0</v>
      </c>
      <c r="U4976">
        <v>0</v>
      </c>
      <c r="V4976">
        <v>0</v>
      </c>
      <c r="W4976">
        <v>0</v>
      </c>
      <c r="X4976">
        <v>0</v>
      </c>
      <c r="Y4976">
        <v>0</v>
      </c>
      <c r="Z4976">
        <v>0</v>
      </c>
      <c r="AA4976">
        <v>0</v>
      </c>
      <c r="AB4976">
        <v>0</v>
      </c>
      <c r="AC4976">
        <v>0</v>
      </c>
    </row>
    <row r="4977" spans="1:29">
      <c r="A4977" t="s">
        <v>15427</v>
      </c>
      <c r="B4977" t="s">
        <v>19</v>
      </c>
      <c r="C4977">
        <v>0</v>
      </c>
      <c r="D4977">
        <v>0</v>
      </c>
      <c r="E4977">
        <v>0</v>
      </c>
      <c r="F4977">
        <v>0</v>
      </c>
      <c r="G4977">
        <v>0</v>
      </c>
      <c r="H4977">
        <v>0</v>
      </c>
      <c r="I4977">
        <v>0</v>
      </c>
      <c r="J4977">
        <v>0</v>
      </c>
      <c r="K4977">
        <v>0</v>
      </c>
      <c r="L4977">
        <v>0</v>
      </c>
      <c r="M4977">
        <v>0</v>
      </c>
      <c r="N4977">
        <v>0</v>
      </c>
      <c r="O4977">
        <v>0</v>
      </c>
      <c r="P4977">
        <v>0</v>
      </c>
      <c r="Q4977">
        <v>0</v>
      </c>
      <c r="R4977">
        <v>0</v>
      </c>
      <c r="S4977">
        <v>0</v>
      </c>
      <c r="T4977">
        <v>0</v>
      </c>
      <c r="U4977">
        <v>0</v>
      </c>
      <c r="V4977">
        <v>0</v>
      </c>
      <c r="W4977">
        <v>0</v>
      </c>
      <c r="X4977">
        <v>0</v>
      </c>
      <c r="Y4977">
        <v>0</v>
      </c>
      <c r="Z4977">
        <v>0</v>
      </c>
      <c r="AA4977">
        <v>0</v>
      </c>
      <c r="AB4977">
        <v>0</v>
      </c>
      <c r="AC4977">
        <v>0</v>
      </c>
    </row>
    <row r="4978" spans="1:29">
      <c r="A4978" t="s">
        <v>15428</v>
      </c>
      <c r="B4978" t="s">
        <v>19</v>
      </c>
      <c r="C4978">
        <v>0</v>
      </c>
      <c r="D4978">
        <v>0</v>
      </c>
      <c r="E4978">
        <v>0</v>
      </c>
      <c r="F4978">
        <v>0</v>
      </c>
      <c r="G4978">
        <v>0</v>
      </c>
      <c r="H4978">
        <v>0</v>
      </c>
      <c r="I4978">
        <v>0</v>
      </c>
      <c r="J4978">
        <v>0</v>
      </c>
      <c r="K4978">
        <v>0</v>
      </c>
      <c r="L4978">
        <v>0</v>
      </c>
      <c r="M4978">
        <v>0</v>
      </c>
      <c r="N4978">
        <v>0</v>
      </c>
      <c r="O4978">
        <v>0</v>
      </c>
      <c r="P4978">
        <v>0</v>
      </c>
      <c r="Q4978">
        <v>0</v>
      </c>
      <c r="R4978">
        <v>0</v>
      </c>
      <c r="S4978">
        <v>0</v>
      </c>
      <c r="T4978">
        <v>0</v>
      </c>
      <c r="U4978">
        <v>0</v>
      </c>
      <c r="V4978">
        <v>0</v>
      </c>
      <c r="W4978">
        <v>0</v>
      </c>
      <c r="X4978">
        <v>0</v>
      </c>
      <c r="Y4978">
        <v>0</v>
      </c>
      <c r="Z4978">
        <v>0</v>
      </c>
      <c r="AA4978">
        <v>0</v>
      </c>
      <c r="AB4978">
        <v>0</v>
      </c>
      <c r="AC4978">
        <v>0</v>
      </c>
    </row>
    <row r="4979" spans="1:29">
      <c r="A4979" t="s">
        <v>15429</v>
      </c>
      <c r="B4979" t="s">
        <v>19</v>
      </c>
      <c r="C4979">
        <v>0</v>
      </c>
      <c r="D4979">
        <v>0</v>
      </c>
      <c r="E4979">
        <v>0</v>
      </c>
      <c r="F4979">
        <v>0</v>
      </c>
      <c r="G4979">
        <v>0</v>
      </c>
      <c r="H4979">
        <v>0</v>
      </c>
      <c r="I4979">
        <v>0</v>
      </c>
      <c r="J4979">
        <v>0</v>
      </c>
      <c r="K4979">
        <v>0</v>
      </c>
      <c r="L4979">
        <v>0</v>
      </c>
      <c r="M4979">
        <v>0</v>
      </c>
      <c r="N4979">
        <v>0</v>
      </c>
      <c r="O4979">
        <v>0</v>
      </c>
      <c r="P4979">
        <v>0</v>
      </c>
      <c r="Q4979">
        <v>0</v>
      </c>
      <c r="R4979">
        <v>0</v>
      </c>
      <c r="S4979">
        <v>0</v>
      </c>
      <c r="T4979">
        <v>0</v>
      </c>
      <c r="U4979">
        <v>0</v>
      </c>
      <c r="V4979">
        <v>0</v>
      </c>
      <c r="W4979">
        <v>0</v>
      </c>
      <c r="X4979">
        <v>0</v>
      </c>
      <c r="Y4979">
        <v>0</v>
      </c>
      <c r="Z4979">
        <v>0</v>
      </c>
      <c r="AA4979">
        <v>0</v>
      </c>
      <c r="AB4979">
        <v>0</v>
      </c>
      <c r="AC4979">
        <v>0</v>
      </c>
    </row>
    <row r="4980" spans="1:29">
      <c r="A4980" t="s">
        <v>15430</v>
      </c>
      <c r="B4980" t="s">
        <v>19</v>
      </c>
      <c r="C4980">
        <v>0</v>
      </c>
      <c r="D4980">
        <v>0</v>
      </c>
      <c r="E4980">
        <v>0</v>
      </c>
      <c r="F4980">
        <v>0</v>
      </c>
      <c r="G4980">
        <v>0</v>
      </c>
      <c r="H4980">
        <v>0</v>
      </c>
      <c r="I4980">
        <v>0</v>
      </c>
      <c r="J4980">
        <v>0</v>
      </c>
      <c r="K4980">
        <v>0</v>
      </c>
      <c r="L4980">
        <v>0</v>
      </c>
      <c r="M4980">
        <v>0</v>
      </c>
      <c r="N4980">
        <v>0</v>
      </c>
      <c r="O4980">
        <v>0</v>
      </c>
      <c r="P4980">
        <v>0</v>
      </c>
      <c r="Q4980">
        <v>0</v>
      </c>
      <c r="R4980">
        <v>0</v>
      </c>
      <c r="S4980">
        <v>0</v>
      </c>
      <c r="T4980">
        <v>0</v>
      </c>
      <c r="U4980">
        <v>0</v>
      </c>
      <c r="V4980">
        <v>0</v>
      </c>
      <c r="W4980">
        <v>0</v>
      </c>
      <c r="X4980">
        <v>0</v>
      </c>
      <c r="Y4980">
        <v>0</v>
      </c>
      <c r="Z4980">
        <v>0</v>
      </c>
      <c r="AA4980">
        <v>0</v>
      </c>
      <c r="AB4980">
        <v>0</v>
      </c>
      <c r="AC4980">
        <v>0</v>
      </c>
    </row>
    <row r="4981" spans="1:29">
      <c r="A4981" t="s">
        <v>15431</v>
      </c>
      <c r="B4981" t="s">
        <v>19</v>
      </c>
      <c r="C4981">
        <v>0</v>
      </c>
      <c r="D4981">
        <v>0</v>
      </c>
      <c r="E4981">
        <v>0</v>
      </c>
      <c r="F4981">
        <v>0</v>
      </c>
      <c r="G4981">
        <v>0</v>
      </c>
      <c r="H4981">
        <v>0</v>
      </c>
      <c r="I4981">
        <v>0</v>
      </c>
      <c r="J4981">
        <v>0</v>
      </c>
      <c r="K4981">
        <v>0</v>
      </c>
      <c r="L4981">
        <v>0</v>
      </c>
      <c r="M4981">
        <v>0</v>
      </c>
      <c r="N4981">
        <v>0</v>
      </c>
      <c r="O4981">
        <v>0</v>
      </c>
      <c r="P4981">
        <v>0</v>
      </c>
      <c r="Q4981">
        <v>0</v>
      </c>
      <c r="R4981">
        <v>0</v>
      </c>
      <c r="S4981">
        <v>0</v>
      </c>
      <c r="T4981">
        <v>0</v>
      </c>
      <c r="U4981">
        <v>0</v>
      </c>
      <c r="V4981">
        <v>0</v>
      </c>
      <c r="W4981">
        <v>0</v>
      </c>
      <c r="X4981">
        <v>0</v>
      </c>
      <c r="Y4981">
        <v>0</v>
      </c>
      <c r="Z4981">
        <v>0</v>
      </c>
      <c r="AA4981">
        <v>0</v>
      </c>
      <c r="AB4981">
        <v>0</v>
      </c>
      <c r="AC4981">
        <v>0</v>
      </c>
    </row>
    <row r="4982" spans="1:29">
      <c r="A4982" t="s">
        <v>15432</v>
      </c>
      <c r="B4982" t="s">
        <v>19</v>
      </c>
      <c r="C4982">
        <v>0</v>
      </c>
      <c r="D4982">
        <v>0</v>
      </c>
      <c r="E4982">
        <v>0</v>
      </c>
      <c r="F4982">
        <v>0</v>
      </c>
      <c r="G4982">
        <v>0</v>
      </c>
      <c r="H4982">
        <v>0</v>
      </c>
      <c r="I4982">
        <v>0</v>
      </c>
      <c r="J4982">
        <v>0</v>
      </c>
      <c r="K4982">
        <v>0</v>
      </c>
      <c r="L4982">
        <v>0</v>
      </c>
      <c r="M4982">
        <v>0</v>
      </c>
      <c r="N4982">
        <v>0</v>
      </c>
      <c r="O4982">
        <v>0</v>
      </c>
      <c r="P4982">
        <v>0</v>
      </c>
      <c r="Q4982">
        <v>0</v>
      </c>
      <c r="R4982">
        <v>0</v>
      </c>
      <c r="S4982">
        <v>0</v>
      </c>
      <c r="T4982">
        <v>0</v>
      </c>
      <c r="U4982">
        <v>0</v>
      </c>
      <c r="V4982">
        <v>0</v>
      </c>
      <c r="W4982">
        <v>0</v>
      </c>
      <c r="X4982">
        <v>0</v>
      </c>
      <c r="Y4982">
        <v>0</v>
      </c>
      <c r="Z4982">
        <v>0</v>
      </c>
      <c r="AA4982">
        <v>0</v>
      </c>
      <c r="AB4982">
        <v>0</v>
      </c>
      <c r="AC4982">
        <v>0</v>
      </c>
    </row>
    <row r="4983" spans="1:29">
      <c r="A4983" t="s">
        <v>15433</v>
      </c>
      <c r="B4983" t="s">
        <v>19</v>
      </c>
      <c r="C4983">
        <v>0</v>
      </c>
      <c r="D4983">
        <v>0</v>
      </c>
      <c r="E4983">
        <v>0</v>
      </c>
      <c r="F4983">
        <v>0</v>
      </c>
      <c r="G4983">
        <v>0</v>
      </c>
      <c r="H4983">
        <v>0</v>
      </c>
      <c r="I4983">
        <v>0</v>
      </c>
      <c r="J4983">
        <v>0</v>
      </c>
      <c r="K4983">
        <v>0</v>
      </c>
      <c r="L4983">
        <v>0</v>
      </c>
      <c r="M4983">
        <v>0</v>
      </c>
      <c r="N4983">
        <v>0</v>
      </c>
      <c r="O4983">
        <v>0</v>
      </c>
      <c r="P4983">
        <v>0</v>
      </c>
      <c r="Q4983">
        <v>0</v>
      </c>
      <c r="R4983">
        <v>0</v>
      </c>
      <c r="S4983">
        <v>0</v>
      </c>
      <c r="T4983">
        <v>0</v>
      </c>
      <c r="U4983">
        <v>0</v>
      </c>
      <c r="V4983">
        <v>0</v>
      </c>
      <c r="W4983">
        <v>0</v>
      </c>
      <c r="X4983">
        <v>0</v>
      </c>
      <c r="Y4983">
        <v>0</v>
      </c>
      <c r="Z4983">
        <v>0</v>
      </c>
      <c r="AA4983">
        <v>0</v>
      </c>
      <c r="AB4983">
        <v>0</v>
      </c>
      <c r="AC4983">
        <v>0</v>
      </c>
    </row>
    <row r="4984" spans="1:29">
      <c r="A4984" t="s">
        <v>15434</v>
      </c>
      <c r="B4984" t="s">
        <v>19</v>
      </c>
      <c r="C4984">
        <v>0</v>
      </c>
      <c r="D4984">
        <v>0</v>
      </c>
      <c r="E4984">
        <v>0</v>
      </c>
      <c r="F4984">
        <v>0</v>
      </c>
      <c r="G4984">
        <v>0</v>
      </c>
      <c r="H4984">
        <v>0</v>
      </c>
      <c r="I4984">
        <v>0</v>
      </c>
      <c r="J4984">
        <v>0</v>
      </c>
      <c r="K4984">
        <v>0</v>
      </c>
      <c r="L4984">
        <v>0</v>
      </c>
      <c r="M4984">
        <v>0</v>
      </c>
      <c r="N4984">
        <v>0</v>
      </c>
      <c r="O4984">
        <v>0</v>
      </c>
      <c r="P4984">
        <v>0</v>
      </c>
      <c r="Q4984">
        <v>0</v>
      </c>
      <c r="R4984">
        <v>0</v>
      </c>
      <c r="S4984">
        <v>0</v>
      </c>
      <c r="T4984">
        <v>0</v>
      </c>
      <c r="U4984">
        <v>0</v>
      </c>
      <c r="V4984">
        <v>0</v>
      </c>
      <c r="W4984">
        <v>0</v>
      </c>
      <c r="X4984">
        <v>0</v>
      </c>
      <c r="Y4984">
        <v>0</v>
      </c>
      <c r="Z4984">
        <v>0</v>
      </c>
      <c r="AA4984">
        <v>0</v>
      </c>
      <c r="AB4984">
        <v>0</v>
      </c>
      <c r="AC4984">
        <v>0</v>
      </c>
    </row>
    <row r="4985" spans="1:29">
      <c r="A4985" t="s">
        <v>15435</v>
      </c>
      <c r="B4985" t="s">
        <v>19</v>
      </c>
      <c r="C4985">
        <v>0</v>
      </c>
      <c r="D4985">
        <v>0</v>
      </c>
      <c r="E4985">
        <v>0</v>
      </c>
      <c r="F4985">
        <v>0</v>
      </c>
      <c r="G4985">
        <v>0</v>
      </c>
      <c r="H4985">
        <v>0</v>
      </c>
      <c r="I4985">
        <v>0</v>
      </c>
      <c r="J4985">
        <v>0</v>
      </c>
      <c r="K4985">
        <v>0</v>
      </c>
      <c r="L4985">
        <v>0</v>
      </c>
      <c r="M4985">
        <v>0</v>
      </c>
      <c r="N4985">
        <v>0</v>
      </c>
      <c r="O4985">
        <v>0</v>
      </c>
      <c r="P4985">
        <v>0</v>
      </c>
      <c r="Q4985">
        <v>0</v>
      </c>
      <c r="R4985">
        <v>0</v>
      </c>
      <c r="S4985">
        <v>0</v>
      </c>
      <c r="T4985">
        <v>0</v>
      </c>
      <c r="U4985">
        <v>0</v>
      </c>
      <c r="V4985">
        <v>0</v>
      </c>
      <c r="W4985">
        <v>0</v>
      </c>
      <c r="X4985">
        <v>0</v>
      </c>
      <c r="Y4985">
        <v>0</v>
      </c>
      <c r="Z4985">
        <v>0</v>
      </c>
      <c r="AA4985">
        <v>0</v>
      </c>
      <c r="AB4985">
        <v>0</v>
      </c>
      <c r="AC4985">
        <v>0</v>
      </c>
    </row>
    <row r="4986" spans="1:29">
      <c r="A4986" t="s">
        <v>15436</v>
      </c>
      <c r="B4986" t="s">
        <v>19</v>
      </c>
      <c r="C4986">
        <v>0</v>
      </c>
      <c r="D4986">
        <v>0</v>
      </c>
      <c r="E4986">
        <v>0</v>
      </c>
      <c r="F4986">
        <v>0</v>
      </c>
      <c r="G4986">
        <v>0</v>
      </c>
      <c r="H4986">
        <v>0</v>
      </c>
      <c r="I4986">
        <v>0</v>
      </c>
      <c r="J4986">
        <v>0</v>
      </c>
      <c r="K4986">
        <v>0</v>
      </c>
      <c r="L4986">
        <v>0</v>
      </c>
      <c r="M4986">
        <v>0</v>
      </c>
      <c r="N4986">
        <v>0</v>
      </c>
      <c r="O4986">
        <v>0</v>
      </c>
      <c r="P4986">
        <v>0</v>
      </c>
      <c r="Q4986">
        <v>0</v>
      </c>
      <c r="R4986">
        <v>0</v>
      </c>
      <c r="S4986">
        <v>0</v>
      </c>
      <c r="T4986">
        <v>0</v>
      </c>
      <c r="U4986">
        <v>0</v>
      </c>
      <c r="V4986">
        <v>0</v>
      </c>
      <c r="W4986">
        <v>0</v>
      </c>
      <c r="X4986">
        <v>0</v>
      </c>
      <c r="Y4986">
        <v>0</v>
      </c>
      <c r="Z4986">
        <v>0</v>
      </c>
      <c r="AA4986">
        <v>0</v>
      </c>
      <c r="AB4986">
        <v>0</v>
      </c>
      <c r="AC4986">
        <v>0</v>
      </c>
    </row>
    <row r="4987" spans="1:29">
      <c r="A4987" t="s">
        <v>15437</v>
      </c>
      <c r="B4987" t="s">
        <v>19</v>
      </c>
      <c r="C4987">
        <v>0</v>
      </c>
      <c r="D4987">
        <v>0</v>
      </c>
      <c r="E4987">
        <v>0</v>
      </c>
      <c r="F4987">
        <v>0</v>
      </c>
      <c r="G4987">
        <v>0</v>
      </c>
      <c r="H4987">
        <v>0</v>
      </c>
      <c r="I4987">
        <v>0</v>
      </c>
      <c r="J4987">
        <v>0</v>
      </c>
      <c r="K4987">
        <v>0</v>
      </c>
      <c r="L4987">
        <v>0</v>
      </c>
      <c r="M4987">
        <v>0</v>
      </c>
      <c r="N4987">
        <v>0</v>
      </c>
      <c r="O4987">
        <v>0</v>
      </c>
      <c r="P4987">
        <v>0</v>
      </c>
      <c r="Q4987">
        <v>0</v>
      </c>
      <c r="R4987">
        <v>0</v>
      </c>
      <c r="S4987">
        <v>0</v>
      </c>
      <c r="T4987">
        <v>0</v>
      </c>
      <c r="U4987">
        <v>0</v>
      </c>
      <c r="V4987">
        <v>0</v>
      </c>
      <c r="W4987">
        <v>0</v>
      </c>
      <c r="X4987">
        <v>0</v>
      </c>
      <c r="Y4987">
        <v>0</v>
      </c>
      <c r="Z4987">
        <v>0</v>
      </c>
      <c r="AA4987">
        <v>0</v>
      </c>
      <c r="AB4987">
        <v>0</v>
      </c>
      <c r="AC4987">
        <v>0</v>
      </c>
    </row>
    <row r="4988" spans="1:29">
      <c r="A4988" t="s">
        <v>15438</v>
      </c>
      <c r="B4988" t="s">
        <v>19</v>
      </c>
      <c r="C4988">
        <v>0</v>
      </c>
      <c r="D4988">
        <v>0</v>
      </c>
      <c r="E4988">
        <v>0</v>
      </c>
      <c r="F4988">
        <v>0</v>
      </c>
      <c r="G4988">
        <v>0</v>
      </c>
      <c r="H4988">
        <v>0</v>
      </c>
      <c r="I4988">
        <v>0</v>
      </c>
      <c r="J4988">
        <v>0</v>
      </c>
      <c r="K4988">
        <v>0</v>
      </c>
      <c r="L4988">
        <v>0</v>
      </c>
      <c r="M4988">
        <v>0</v>
      </c>
      <c r="N4988">
        <v>0</v>
      </c>
      <c r="O4988">
        <v>0</v>
      </c>
      <c r="P4988">
        <v>0</v>
      </c>
      <c r="Q4988">
        <v>0</v>
      </c>
      <c r="R4988">
        <v>0</v>
      </c>
      <c r="S4988">
        <v>0</v>
      </c>
      <c r="T4988">
        <v>0</v>
      </c>
      <c r="U4988">
        <v>0</v>
      </c>
      <c r="V4988">
        <v>0</v>
      </c>
      <c r="W4988">
        <v>0</v>
      </c>
      <c r="X4988">
        <v>0</v>
      </c>
      <c r="Y4988">
        <v>0</v>
      </c>
      <c r="Z4988">
        <v>0</v>
      </c>
      <c r="AA4988">
        <v>0</v>
      </c>
      <c r="AB4988">
        <v>0</v>
      </c>
      <c r="AC4988">
        <v>0</v>
      </c>
    </row>
    <row r="4989" spans="1:29">
      <c r="A4989" t="s">
        <v>15439</v>
      </c>
      <c r="B4989" t="s">
        <v>19</v>
      </c>
      <c r="C4989">
        <v>0</v>
      </c>
      <c r="D4989">
        <v>0</v>
      </c>
      <c r="E4989">
        <v>0</v>
      </c>
      <c r="F4989">
        <v>0</v>
      </c>
      <c r="G4989">
        <v>0</v>
      </c>
      <c r="H4989">
        <v>0</v>
      </c>
      <c r="I4989">
        <v>0</v>
      </c>
      <c r="J4989">
        <v>0</v>
      </c>
      <c r="K4989">
        <v>0</v>
      </c>
      <c r="L4989">
        <v>0</v>
      </c>
      <c r="M4989">
        <v>0</v>
      </c>
      <c r="N4989">
        <v>0</v>
      </c>
      <c r="O4989">
        <v>0</v>
      </c>
      <c r="P4989">
        <v>0</v>
      </c>
      <c r="Q4989">
        <v>0</v>
      </c>
      <c r="R4989">
        <v>0</v>
      </c>
      <c r="S4989">
        <v>0</v>
      </c>
      <c r="T4989">
        <v>0</v>
      </c>
      <c r="U4989">
        <v>0</v>
      </c>
      <c r="V4989">
        <v>0</v>
      </c>
      <c r="W4989">
        <v>0</v>
      </c>
      <c r="X4989">
        <v>0</v>
      </c>
      <c r="Y4989">
        <v>0</v>
      </c>
      <c r="Z4989">
        <v>0</v>
      </c>
      <c r="AA4989">
        <v>0</v>
      </c>
      <c r="AB4989">
        <v>0</v>
      </c>
      <c r="AC4989">
        <v>0</v>
      </c>
    </row>
    <row r="4990" spans="1:29">
      <c r="A4990" t="s">
        <v>15440</v>
      </c>
      <c r="B4990" t="s">
        <v>19</v>
      </c>
      <c r="C4990">
        <v>0</v>
      </c>
      <c r="D4990">
        <v>0</v>
      </c>
      <c r="E4990">
        <v>0</v>
      </c>
      <c r="F4990">
        <v>0</v>
      </c>
      <c r="G4990">
        <v>0</v>
      </c>
      <c r="H4990">
        <v>0</v>
      </c>
      <c r="I4990">
        <v>0</v>
      </c>
      <c r="J4990">
        <v>0</v>
      </c>
      <c r="K4990">
        <v>0</v>
      </c>
      <c r="L4990">
        <v>0</v>
      </c>
      <c r="M4990">
        <v>0</v>
      </c>
      <c r="N4990">
        <v>0</v>
      </c>
      <c r="O4990">
        <v>0</v>
      </c>
      <c r="P4990">
        <v>0</v>
      </c>
      <c r="Q4990">
        <v>0</v>
      </c>
      <c r="R4990">
        <v>0</v>
      </c>
      <c r="S4990">
        <v>0</v>
      </c>
      <c r="T4990">
        <v>0</v>
      </c>
      <c r="U4990">
        <v>0</v>
      </c>
      <c r="V4990">
        <v>0</v>
      </c>
      <c r="W4990">
        <v>0</v>
      </c>
      <c r="X4990">
        <v>0</v>
      </c>
      <c r="Y4990">
        <v>0</v>
      </c>
      <c r="Z4990">
        <v>0</v>
      </c>
      <c r="AA4990">
        <v>0</v>
      </c>
      <c r="AB4990">
        <v>0</v>
      </c>
      <c r="AC4990">
        <v>0</v>
      </c>
    </row>
    <row r="4991" spans="1:29">
      <c r="A4991" t="s">
        <v>15441</v>
      </c>
      <c r="B4991" t="s">
        <v>19</v>
      </c>
      <c r="C4991">
        <v>0</v>
      </c>
      <c r="D4991">
        <v>0</v>
      </c>
      <c r="E4991">
        <v>0</v>
      </c>
      <c r="F4991">
        <v>0</v>
      </c>
      <c r="G4991">
        <v>0</v>
      </c>
      <c r="H4991">
        <v>0</v>
      </c>
      <c r="I4991">
        <v>0</v>
      </c>
      <c r="J4991">
        <v>0</v>
      </c>
      <c r="K4991">
        <v>0</v>
      </c>
      <c r="L4991">
        <v>0</v>
      </c>
      <c r="M4991">
        <v>0</v>
      </c>
      <c r="N4991">
        <v>0</v>
      </c>
      <c r="O4991">
        <v>0</v>
      </c>
      <c r="P4991">
        <v>0</v>
      </c>
      <c r="Q4991">
        <v>0</v>
      </c>
      <c r="R4991">
        <v>0</v>
      </c>
      <c r="S4991">
        <v>0</v>
      </c>
      <c r="T4991">
        <v>0</v>
      </c>
      <c r="U4991">
        <v>0</v>
      </c>
      <c r="V4991">
        <v>0</v>
      </c>
      <c r="W4991">
        <v>0</v>
      </c>
      <c r="X4991">
        <v>0</v>
      </c>
      <c r="Y4991">
        <v>0</v>
      </c>
      <c r="Z4991">
        <v>0</v>
      </c>
      <c r="AA4991">
        <v>0</v>
      </c>
      <c r="AB4991">
        <v>0</v>
      </c>
      <c r="AC4991">
        <v>0</v>
      </c>
    </row>
    <row r="4992" spans="1:29">
      <c r="A4992" t="s">
        <v>15442</v>
      </c>
      <c r="B4992" t="s">
        <v>19</v>
      </c>
      <c r="C4992">
        <v>0</v>
      </c>
      <c r="D4992">
        <v>0</v>
      </c>
      <c r="E4992">
        <v>0</v>
      </c>
      <c r="F4992">
        <v>0</v>
      </c>
      <c r="G4992">
        <v>0</v>
      </c>
      <c r="H4992">
        <v>0</v>
      </c>
      <c r="I4992">
        <v>0</v>
      </c>
      <c r="J4992">
        <v>0</v>
      </c>
      <c r="K4992">
        <v>0</v>
      </c>
      <c r="L4992">
        <v>0</v>
      </c>
      <c r="M4992">
        <v>0</v>
      </c>
      <c r="N4992">
        <v>0</v>
      </c>
      <c r="O4992">
        <v>0</v>
      </c>
      <c r="P4992">
        <v>0</v>
      </c>
      <c r="Q4992">
        <v>0</v>
      </c>
      <c r="R4992">
        <v>0</v>
      </c>
      <c r="S4992">
        <v>0</v>
      </c>
      <c r="T4992">
        <v>0</v>
      </c>
      <c r="U4992">
        <v>0</v>
      </c>
      <c r="V4992">
        <v>0</v>
      </c>
      <c r="W4992">
        <v>0</v>
      </c>
      <c r="X4992">
        <v>0</v>
      </c>
      <c r="Y4992">
        <v>0</v>
      </c>
      <c r="Z4992">
        <v>0</v>
      </c>
      <c r="AA4992">
        <v>0</v>
      </c>
      <c r="AB4992">
        <v>0</v>
      </c>
      <c r="AC4992">
        <v>0</v>
      </c>
    </row>
    <row r="4993" spans="1:29">
      <c r="A4993" t="s">
        <v>15443</v>
      </c>
      <c r="B4993" t="s">
        <v>19</v>
      </c>
      <c r="C4993">
        <v>0</v>
      </c>
      <c r="D4993">
        <v>0</v>
      </c>
      <c r="E4993">
        <v>0</v>
      </c>
      <c r="F4993">
        <v>0</v>
      </c>
      <c r="G4993">
        <v>0</v>
      </c>
      <c r="H4993">
        <v>0</v>
      </c>
      <c r="I4993">
        <v>0</v>
      </c>
      <c r="J4993">
        <v>0</v>
      </c>
      <c r="K4993">
        <v>0</v>
      </c>
      <c r="L4993">
        <v>0</v>
      </c>
      <c r="M4993">
        <v>0</v>
      </c>
      <c r="N4993">
        <v>0</v>
      </c>
      <c r="O4993">
        <v>0</v>
      </c>
      <c r="P4993">
        <v>0</v>
      </c>
      <c r="Q4993">
        <v>0</v>
      </c>
      <c r="R4993">
        <v>0</v>
      </c>
      <c r="S4993">
        <v>0</v>
      </c>
      <c r="T4993">
        <v>0</v>
      </c>
      <c r="U4993">
        <v>0</v>
      </c>
      <c r="V4993">
        <v>0</v>
      </c>
      <c r="W4993">
        <v>0</v>
      </c>
      <c r="X4993">
        <v>0</v>
      </c>
      <c r="Y4993">
        <v>0</v>
      </c>
      <c r="Z4993">
        <v>0</v>
      </c>
      <c r="AA4993">
        <v>0</v>
      </c>
      <c r="AB4993">
        <v>0</v>
      </c>
      <c r="AC4993">
        <v>0</v>
      </c>
    </row>
    <row r="4994" spans="1:29">
      <c r="A4994" t="s">
        <v>15444</v>
      </c>
      <c r="B4994" t="s">
        <v>19</v>
      </c>
      <c r="C4994">
        <v>0</v>
      </c>
      <c r="D4994">
        <v>0</v>
      </c>
      <c r="E4994">
        <v>0</v>
      </c>
      <c r="F4994">
        <v>0</v>
      </c>
      <c r="G4994">
        <v>0</v>
      </c>
      <c r="H4994">
        <v>0</v>
      </c>
      <c r="I4994">
        <v>0</v>
      </c>
      <c r="J4994">
        <v>0</v>
      </c>
      <c r="K4994">
        <v>0</v>
      </c>
      <c r="L4994">
        <v>0</v>
      </c>
      <c r="M4994">
        <v>0</v>
      </c>
      <c r="N4994">
        <v>0</v>
      </c>
      <c r="O4994">
        <v>0</v>
      </c>
      <c r="P4994">
        <v>0</v>
      </c>
      <c r="Q4994">
        <v>0</v>
      </c>
      <c r="R4994">
        <v>0</v>
      </c>
      <c r="S4994">
        <v>0</v>
      </c>
      <c r="T4994">
        <v>0</v>
      </c>
      <c r="U4994">
        <v>0</v>
      </c>
      <c r="V4994">
        <v>0</v>
      </c>
      <c r="W4994">
        <v>0</v>
      </c>
      <c r="X4994">
        <v>0</v>
      </c>
      <c r="Y4994">
        <v>0</v>
      </c>
      <c r="Z4994">
        <v>0</v>
      </c>
      <c r="AA4994">
        <v>0</v>
      </c>
      <c r="AB4994">
        <v>0</v>
      </c>
      <c r="AC4994">
        <v>0</v>
      </c>
    </row>
    <row r="4995" spans="1:29">
      <c r="A4995" t="s">
        <v>15445</v>
      </c>
      <c r="B4995" t="s">
        <v>19</v>
      </c>
      <c r="C4995">
        <v>0</v>
      </c>
      <c r="D4995">
        <v>0</v>
      </c>
      <c r="E4995">
        <v>0</v>
      </c>
      <c r="F4995">
        <v>0</v>
      </c>
      <c r="G4995">
        <v>0</v>
      </c>
      <c r="H4995">
        <v>0</v>
      </c>
      <c r="I4995">
        <v>0</v>
      </c>
      <c r="J4995">
        <v>0</v>
      </c>
      <c r="K4995">
        <v>0</v>
      </c>
      <c r="L4995">
        <v>0</v>
      </c>
      <c r="M4995">
        <v>0</v>
      </c>
      <c r="N4995">
        <v>0</v>
      </c>
      <c r="O4995">
        <v>0</v>
      </c>
      <c r="P4995">
        <v>0</v>
      </c>
      <c r="Q4995">
        <v>0</v>
      </c>
      <c r="R4995">
        <v>0</v>
      </c>
      <c r="S4995">
        <v>0</v>
      </c>
      <c r="T4995">
        <v>0</v>
      </c>
      <c r="U4995">
        <v>0</v>
      </c>
      <c r="V4995">
        <v>0</v>
      </c>
      <c r="W4995">
        <v>0</v>
      </c>
      <c r="X4995">
        <v>0</v>
      </c>
      <c r="Y4995">
        <v>0</v>
      </c>
      <c r="Z4995">
        <v>0</v>
      </c>
      <c r="AA4995">
        <v>0</v>
      </c>
      <c r="AB4995">
        <v>0</v>
      </c>
      <c r="AC4995">
        <v>0</v>
      </c>
    </row>
    <row r="4996" spans="1:29">
      <c r="A4996" t="s">
        <v>15446</v>
      </c>
      <c r="B4996" t="s">
        <v>19</v>
      </c>
      <c r="C4996">
        <v>0</v>
      </c>
      <c r="D4996">
        <v>0</v>
      </c>
      <c r="E4996">
        <v>0</v>
      </c>
      <c r="F4996">
        <v>0</v>
      </c>
      <c r="G4996">
        <v>0</v>
      </c>
      <c r="H4996">
        <v>0</v>
      </c>
      <c r="I4996">
        <v>0</v>
      </c>
      <c r="J4996">
        <v>0</v>
      </c>
      <c r="K4996">
        <v>0</v>
      </c>
      <c r="L4996">
        <v>0</v>
      </c>
      <c r="M4996">
        <v>0</v>
      </c>
      <c r="N4996">
        <v>0</v>
      </c>
      <c r="O4996">
        <v>0</v>
      </c>
      <c r="P4996">
        <v>0</v>
      </c>
      <c r="Q4996">
        <v>0</v>
      </c>
      <c r="R4996">
        <v>0</v>
      </c>
      <c r="S4996">
        <v>0</v>
      </c>
      <c r="T4996">
        <v>0</v>
      </c>
      <c r="U4996">
        <v>0</v>
      </c>
      <c r="V4996">
        <v>0</v>
      </c>
      <c r="W4996">
        <v>0</v>
      </c>
      <c r="X4996">
        <v>0</v>
      </c>
      <c r="Y4996">
        <v>0</v>
      </c>
      <c r="Z4996">
        <v>0</v>
      </c>
      <c r="AA4996">
        <v>0</v>
      </c>
      <c r="AB4996">
        <v>0</v>
      </c>
      <c r="AC4996">
        <v>0</v>
      </c>
    </row>
    <row r="4997" spans="1:29">
      <c r="A4997" t="s">
        <v>15447</v>
      </c>
      <c r="B4997" t="s">
        <v>19</v>
      </c>
      <c r="C4997">
        <v>0</v>
      </c>
      <c r="D4997">
        <v>0</v>
      </c>
      <c r="E4997">
        <v>0</v>
      </c>
      <c r="F4997">
        <v>0</v>
      </c>
      <c r="G4997">
        <v>0</v>
      </c>
      <c r="H4997">
        <v>0</v>
      </c>
      <c r="I4997">
        <v>0</v>
      </c>
      <c r="J4997">
        <v>0</v>
      </c>
      <c r="K4997">
        <v>0</v>
      </c>
      <c r="L4997">
        <v>0</v>
      </c>
      <c r="M4997">
        <v>0</v>
      </c>
      <c r="N4997">
        <v>0</v>
      </c>
      <c r="O4997">
        <v>0</v>
      </c>
      <c r="P4997">
        <v>0</v>
      </c>
      <c r="Q4997">
        <v>0</v>
      </c>
      <c r="R4997">
        <v>0</v>
      </c>
      <c r="S4997">
        <v>0</v>
      </c>
      <c r="T4997">
        <v>0</v>
      </c>
      <c r="U4997">
        <v>0</v>
      </c>
      <c r="V4997">
        <v>0</v>
      </c>
      <c r="W4997">
        <v>0</v>
      </c>
      <c r="X4997">
        <v>0</v>
      </c>
      <c r="Y4997">
        <v>0</v>
      </c>
      <c r="Z4997">
        <v>0</v>
      </c>
      <c r="AA4997">
        <v>0</v>
      </c>
      <c r="AB4997">
        <v>0</v>
      </c>
      <c r="AC4997">
        <v>0</v>
      </c>
    </row>
    <row r="4998" spans="1:29">
      <c r="A4998" t="s">
        <v>15448</v>
      </c>
      <c r="B4998" t="s">
        <v>19</v>
      </c>
      <c r="C4998">
        <v>0</v>
      </c>
      <c r="D4998">
        <v>0</v>
      </c>
      <c r="E4998">
        <v>0</v>
      </c>
      <c r="F4998">
        <v>0</v>
      </c>
      <c r="G4998">
        <v>0</v>
      </c>
      <c r="H4998">
        <v>0</v>
      </c>
      <c r="I4998">
        <v>0</v>
      </c>
      <c r="J4998">
        <v>0</v>
      </c>
      <c r="K4998">
        <v>0</v>
      </c>
      <c r="L4998">
        <v>0</v>
      </c>
      <c r="M4998">
        <v>0</v>
      </c>
      <c r="N4998">
        <v>0</v>
      </c>
      <c r="O4998">
        <v>0</v>
      </c>
      <c r="P4998">
        <v>0</v>
      </c>
      <c r="Q4998">
        <v>0</v>
      </c>
      <c r="R4998">
        <v>0</v>
      </c>
      <c r="S4998">
        <v>0</v>
      </c>
      <c r="T4998">
        <v>0</v>
      </c>
      <c r="U4998">
        <v>0</v>
      </c>
      <c r="V4998">
        <v>0</v>
      </c>
      <c r="W4998">
        <v>0</v>
      </c>
      <c r="X4998">
        <v>0</v>
      </c>
      <c r="Y4998">
        <v>0</v>
      </c>
      <c r="Z4998">
        <v>0</v>
      </c>
      <c r="AA4998">
        <v>0</v>
      </c>
      <c r="AB4998">
        <v>0</v>
      </c>
      <c r="AC4998">
        <v>0</v>
      </c>
    </row>
    <row r="4999" spans="1:29">
      <c r="A4999" t="s">
        <v>15449</v>
      </c>
      <c r="B4999" t="s">
        <v>19</v>
      </c>
      <c r="C4999">
        <v>0</v>
      </c>
      <c r="D4999">
        <v>0</v>
      </c>
      <c r="E4999">
        <v>0</v>
      </c>
      <c r="F4999">
        <v>0</v>
      </c>
      <c r="G4999">
        <v>0</v>
      </c>
      <c r="H4999">
        <v>0</v>
      </c>
      <c r="I4999">
        <v>0</v>
      </c>
      <c r="J4999">
        <v>0</v>
      </c>
      <c r="K4999">
        <v>0</v>
      </c>
      <c r="L4999">
        <v>0</v>
      </c>
      <c r="M4999">
        <v>0</v>
      </c>
      <c r="N4999">
        <v>0</v>
      </c>
      <c r="O4999">
        <v>0</v>
      </c>
      <c r="P4999">
        <v>0</v>
      </c>
      <c r="Q4999">
        <v>0</v>
      </c>
      <c r="R4999">
        <v>0</v>
      </c>
      <c r="S4999">
        <v>0</v>
      </c>
      <c r="T4999">
        <v>0</v>
      </c>
      <c r="U4999">
        <v>0</v>
      </c>
      <c r="V4999">
        <v>0</v>
      </c>
      <c r="W4999">
        <v>0</v>
      </c>
      <c r="X4999">
        <v>0</v>
      </c>
      <c r="Y4999">
        <v>0</v>
      </c>
      <c r="Z4999">
        <v>0</v>
      </c>
      <c r="AA4999">
        <v>0</v>
      </c>
      <c r="AB4999">
        <v>0</v>
      </c>
      <c r="AC4999">
        <v>0</v>
      </c>
    </row>
    <row r="5000" spans="1:29">
      <c r="A5000" t="s">
        <v>15450</v>
      </c>
      <c r="B5000" t="s">
        <v>19</v>
      </c>
      <c r="C5000">
        <v>0</v>
      </c>
      <c r="D5000">
        <v>0</v>
      </c>
      <c r="E5000">
        <v>0</v>
      </c>
      <c r="F5000">
        <v>0</v>
      </c>
      <c r="G5000">
        <v>0</v>
      </c>
      <c r="H5000">
        <v>0</v>
      </c>
      <c r="I5000">
        <v>0</v>
      </c>
      <c r="J5000">
        <v>0</v>
      </c>
      <c r="K5000">
        <v>0</v>
      </c>
      <c r="L5000">
        <v>0</v>
      </c>
      <c r="M5000">
        <v>0</v>
      </c>
      <c r="N5000">
        <v>0</v>
      </c>
      <c r="O5000">
        <v>0</v>
      </c>
      <c r="P5000">
        <v>0</v>
      </c>
      <c r="Q5000">
        <v>0</v>
      </c>
      <c r="R5000">
        <v>0</v>
      </c>
      <c r="S5000">
        <v>0</v>
      </c>
      <c r="T5000">
        <v>0</v>
      </c>
      <c r="U5000">
        <v>0</v>
      </c>
      <c r="V5000">
        <v>0</v>
      </c>
      <c r="W5000">
        <v>0</v>
      </c>
      <c r="X5000">
        <v>0</v>
      </c>
      <c r="Y5000">
        <v>0</v>
      </c>
      <c r="Z5000">
        <v>0</v>
      </c>
      <c r="AA5000">
        <v>0</v>
      </c>
      <c r="AB5000">
        <v>0</v>
      </c>
      <c r="AC5000">
        <v>0</v>
      </c>
    </row>
    <row r="5001" spans="1:29">
      <c r="A5001" t="s">
        <v>15451</v>
      </c>
      <c r="B5001" t="s">
        <v>19</v>
      </c>
      <c r="C5001">
        <v>0</v>
      </c>
      <c r="D5001">
        <v>0</v>
      </c>
      <c r="E5001">
        <v>0</v>
      </c>
      <c r="F5001">
        <v>0</v>
      </c>
      <c r="G5001">
        <v>0</v>
      </c>
      <c r="H5001">
        <v>0</v>
      </c>
      <c r="I5001">
        <v>0</v>
      </c>
      <c r="J5001">
        <v>0</v>
      </c>
      <c r="K5001">
        <v>0</v>
      </c>
      <c r="L5001">
        <v>0</v>
      </c>
      <c r="M5001">
        <v>0</v>
      </c>
      <c r="N5001">
        <v>0</v>
      </c>
      <c r="O5001">
        <v>0</v>
      </c>
      <c r="P5001">
        <v>0</v>
      </c>
      <c r="Q5001">
        <v>0</v>
      </c>
      <c r="R5001">
        <v>0</v>
      </c>
      <c r="S5001">
        <v>0</v>
      </c>
      <c r="T5001">
        <v>0</v>
      </c>
      <c r="U5001">
        <v>0</v>
      </c>
      <c r="V5001">
        <v>0</v>
      </c>
      <c r="W5001">
        <v>0</v>
      </c>
      <c r="X5001">
        <v>0</v>
      </c>
      <c r="Y5001">
        <v>0</v>
      </c>
      <c r="Z5001">
        <v>0</v>
      </c>
      <c r="AA5001">
        <v>0</v>
      </c>
      <c r="AB5001">
        <v>0</v>
      </c>
      <c r="AC5001">
        <v>0</v>
      </c>
    </row>
    <row r="5002" spans="1:29">
      <c r="A5002" t="s">
        <v>15452</v>
      </c>
      <c r="B5002" t="s">
        <v>19</v>
      </c>
      <c r="C5002">
        <v>0</v>
      </c>
      <c r="D5002">
        <v>0</v>
      </c>
      <c r="E5002">
        <v>0</v>
      </c>
      <c r="F5002">
        <v>0</v>
      </c>
      <c r="G5002">
        <v>0</v>
      </c>
      <c r="H5002">
        <v>0</v>
      </c>
      <c r="I5002">
        <v>0</v>
      </c>
      <c r="J5002">
        <v>0</v>
      </c>
      <c r="K5002">
        <v>0</v>
      </c>
      <c r="L5002">
        <v>0</v>
      </c>
      <c r="M5002">
        <v>0</v>
      </c>
      <c r="N5002">
        <v>0</v>
      </c>
      <c r="O5002">
        <v>0</v>
      </c>
      <c r="P5002">
        <v>0</v>
      </c>
      <c r="Q5002">
        <v>0</v>
      </c>
      <c r="R5002">
        <v>0</v>
      </c>
      <c r="S5002">
        <v>0</v>
      </c>
      <c r="T5002">
        <v>0</v>
      </c>
      <c r="U5002">
        <v>0</v>
      </c>
      <c r="V5002">
        <v>0</v>
      </c>
      <c r="W5002">
        <v>0</v>
      </c>
      <c r="X5002">
        <v>0</v>
      </c>
      <c r="Y5002">
        <v>0</v>
      </c>
      <c r="Z5002">
        <v>0</v>
      </c>
      <c r="AA5002">
        <v>0</v>
      </c>
      <c r="AB5002">
        <v>0</v>
      </c>
      <c r="AC5002">
        <v>0</v>
      </c>
    </row>
    <row r="5003" spans="1:29">
      <c r="A5003" t="s">
        <v>15453</v>
      </c>
      <c r="B5003" t="s">
        <v>19</v>
      </c>
      <c r="C5003">
        <v>0</v>
      </c>
      <c r="D5003">
        <v>0</v>
      </c>
      <c r="E5003">
        <v>0</v>
      </c>
      <c r="F5003">
        <v>0</v>
      </c>
      <c r="G5003">
        <v>0</v>
      </c>
      <c r="H5003">
        <v>0</v>
      </c>
      <c r="I5003">
        <v>0</v>
      </c>
      <c r="J5003">
        <v>0</v>
      </c>
      <c r="K5003">
        <v>0</v>
      </c>
      <c r="L5003">
        <v>0</v>
      </c>
      <c r="M5003">
        <v>0</v>
      </c>
      <c r="N5003">
        <v>0</v>
      </c>
      <c r="O5003">
        <v>0</v>
      </c>
      <c r="P5003">
        <v>0</v>
      </c>
      <c r="Q5003">
        <v>0</v>
      </c>
      <c r="R5003">
        <v>0</v>
      </c>
      <c r="S5003">
        <v>0</v>
      </c>
      <c r="T5003">
        <v>0</v>
      </c>
      <c r="U5003">
        <v>0</v>
      </c>
      <c r="V5003">
        <v>0</v>
      </c>
      <c r="W5003">
        <v>0</v>
      </c>
      <c r="X5003">
        <v>0</v>
      </c>
      <c r="Y5003">
        <v>0</v>
      </c>
      <c r="Z5003">
        <v>0</v>
      </c>
      <c r="AA5003">
        <v>0</v>
      </c>
      <c r="AB5003">
        <v>0</v>
      </c>
      <c r="AC5003">
        <v>0</v>
      </c>
    </row>
    <row r="5004" spans="1:29">
      <c r="A5004" t="s">
        <v>15454</v>
      </c>
      <c r="B5004" t="s">
        <v>19</v>
      </c>
      <c r="C5004">
        <v>0</v>
      </c>
      <c r="D5004">
        <v>0</v>
      </c>
      <c r="E5004">
        <v>0</v>
      </c>
      <c r="F5004">
        <v>0</v>
      </c>
      <c r="G5004">
        <v>0</v>
      </c>
      <c r="H5004">
        <v>0</v>
      </c>
      <c r="I5004">
        <v>0</v>
      </c>
      <c r="J5004">
        <v>0</v>
      </c>
      <c r="K5004">
        <v>0</v>
      </c>
      <c r="L5004">
        <v>0</v>
      </c>
      <c r="M5004">
        <v>0</v>
      </c>
      <c r="N5004">
        <v>0</v>
      </c>
      <c r="O5004">
        <v>0</v>
      </c>
      <c r="P5004">
        <v>0</v>
      </c>
      <c r="Q5004">
        <v>0</v>
      </c>
      <c r="R5004">
        <v>0</v>
      </c>
      <c r="S5004">
        <v>0</v>
      </c>
      <c r="T5004">
        <v>0</v>
      </c>
      <c r="U5004">
        <v>0</v>
      </c>
      <c r="V5004">
        <v>0</v>
      </c>
      <c r="W5004">
        <v>0</v>
      </c>
      <c r="X5004">
        <v>0</v>
      </c>
      <c r="Y5004">
        <v>0</v>
      </c>
      <c r="Z5004">
        <v>0</v>
      </c>
      <c r="AA5004">
        <v>0</v>
      </c>
      <c r="AB5004">
        <v>0</v>
      </c>
      <c r="AC5004">
        <v>0</v>
      </c>
    </row>
    <row r="5005" spans="1:29">
      <c r="A5005" t="s">
        <v>15455</v>
      </c>
      <c r="B5005" t="s">
        <v>19</v>
      </c>
      <c r="C5005">
        <v>0</v>
      </c>
      <c r="D5005">
        <v>0</v>
      </c>
      <c r="E5005">
        <v>0</v>
      </c>
      <c r="F5005">
        <v>0</v>
      </c>
      <c r="G5005">
        <v>0</v>
      </c>
      <c r="H5005">
        <v>0</v>
      </c>
      <c r="I5005">
        <v>0</v>
      </c>
      <c r="J5005">
        <v>0</v>
      </c>
      <c r="K5005">
        <v>0</v>
      </c>
      <c r="L5005">
        <v>0</v>
      </c>
      <c r="M5005">
        <v>0</v>
      </c>
      <c r="N5005">
        <v>0</v>
      </c>
      <c r="O5005">
        <v>0</v>
      </c>
      <c r="P5005">
        <v>0</v>
      </c>
      <c r="Q5005">
        <v>0</v>
      </c>
      <c r="R5005">
        <v>0</v>
      </c>
      <c r="S5005">
        <v>0</v>
      </c>
      <c r="T5005">
        <v>0</v>
      </c>
      <c r="U5005">
        <v>0</v>
      </c>
      <c r="V5005">
        <v>0</v>
      </c>
      <c r="W5005">
        <v>0</v>
      </c>
      <c r="X5005">
        <v>0</v>
      </c>
      <c r="Y5005">
        <v>0</v>
      </c>
      <c r="Z5005">
        <v>0</v>
      </c>
      <c r="AA5005">
        <v>0</v>
      </c>
      <c r="AB5005">
        <v>0</v>
      </c>
      <c r="AC5005">
        <v>0</v>
      </c>
    </row>
    <row r="5006" spans="1:29">
      <c r="A5006" t="s">
        <v>15456</v>
      </c>
      <c r="B5006" t="s">
        <v>19</v>
      </c>
      <c r="C5006">
        <v>0</v>
      </c>
      <c r="D5006">
        <v>0</v>
      </c>
      <c r="E5006">
        <v>0</v>
      </c>
      <c r="F5006">
        <v>0</v>
      </c>
      <c r="G5006">
        <v>0</v>
      </c>
      <c r="H5006">
        <v>0</v>
      </c>
      <c r="I5006">
        <v>0</v>
      </c>
      <c r="J5006">
        <v>0</v>
      </c>
      <c r="K5006">
        <v>0</v>
      </c>
      <c r="L5006">
        <v>0</v>
      </c>
      <c r="M5006">
        <v>0</v>
      </c>
      <c r="N5006">
        <v>0</v>
      </c>
      <c r="O5006">
        <v>0</v>
      </c>
      <c r="P5006">
        <v>0</v>
      </c>
      <c r="Q5006">
        <v>0</v>
      </c>
      <c r="R5006">
        <v>0</v>
      </c>
      <c r="S5006">
        <v>0</v>
      </c>
      <c r="T5006">
        <v>0</v>
      </c>
      <c r="U5006">
        <v>0</v>
      </c>
      <c r="V5006">
        <v>0</v>
      </c>
      <c r="W5006">
        <v>0</v>
      </c>
      <c r="X5006">
        <v>0</v>
      </c>
      <c r="Y5006">
        <v>0</v>
      </c>
      <c r="Z5006">
        <v>0</v>
      </c>
      <c r="AA5006">
        <v>0</v>
      </c>
      <c r="AB5006">
        <v>0</v>
      </c>
      <c r="AC5006">
        <v>0</v>
      </c>
    </row>
    <row r="5007" spans="1:29">
      <c r="A5007" t="s">
        <v>15457</v>
      </c>
      <c r="B5007" t="s">
        <v>19</v>
      </c>
      <c r="C5007">
        <v>0</v>
      </c>
      <c r="D5007">
        <v>0</v>
      </c>
      <c r="E5007">
        <v>0</v>
      </c>
      <c r="F5007">
        <v>0</v>
      </c>
      <c r="G5007">
        <v>0</v>
      </c>
      <c r="H5007">
        <v>0</v>
      </c>
      <c r="I5007">
        <v>0</v>
      </c>
      <c r="J5007">
        <v>0</v>
      </c>
      <c r="K5007">
        <v>0</v>
      </c>
      <c r="L5007">
        <v>0</v>
      </c>
      <c r="M5007">
        <v>0</v>
      </c>
      <c r="N5007">
        <v>0</v>
      </c>
      <c r="O5007">
        <v>0</v>
      </c>
      <c r="P5007">
        <v>0</v>
      </c>
      <c r="Q5007">
        <v>0</v>
      </c>
      <c r="R5007">
        <v>0</v>
      </c>
      <c r="S5007">
        <v>0</v>
      </c>
      <c r="T5007">
        <v>0</v>
      </c>
      <c r="U5007">
        <v>0</v>
      </c>
      <c r="V5007">
        <v>0</v>
      </c>
      <c r="W5007">
        <v>0</v>
      </c>
      <c r="X5007">
        <v>0</v>
      </c>
      <c r="Y5007">
        <v>0</v>
      </c>
      <c r="Z5007">
        <v>0</v>
      </c>
      <c r="AA5007">
        <v>0</v>
      </c>
      <c r="AB5007">
        <v>0</v>
      </c>
      <c r="AC5007">
        <v>0</v>
      </c>
    </row>
    <row r="5008" spans="1:29">
      <c r="A5008" t="s">
        <v>15458</v>
      </c>
      <c r="B5008" t="s">
        <v>19</v>
      </c>
      <c r="C5008">
        <v>0</v>
      </c>
      <c r="D5008">
        <v>0</v>
      </c>
      <c r="E5008">
        <v>0</v>
      </c>
      <c r="F5008">
        <v>0</v>
      </c>
      <c r="G5008">
        <v>0</v>
      </c>
      <c r="H5008">
        <v>0</v>
      </c>
      <c r="I5008">
        <v>0</v>
      </c>
      <c r="J5008">
        <v>0</v>
      </c>
      <c r="K5008">
        <v>0</v>
      </c>
      <c r="L5008">
        <v>0</v>
      </c>
      <c r="M5008">
        <v>0</v>
      </c>
      <c r="N5008">
        <v>0</v>
      </c>
      <c r="O5008">
        <v>0</v>
      </c>
      <c r="P5008">
        <v>0</v>
      </c>
      <c r="Q5008">
        <v>0</v>
      </c>
      <c r="R5008">
        <v>0</v>
      </c>
      <c r="S5008">
        <v>0</v>
      </c>
      <c r="T5008">
        <v>0</v>
      </c>
      <c r="U5008">
        <v>0</v>
      </c>
      <c r="V5008">
        <v>0</v>
      </c>
      <c r="W5008">
        <v>0</v>
      </c>
      <c r="X5008">
        <v>0</v>
      </c>
      <c r="Y5008">
        <v>0</v>
      </c>
      <c r="Z5008">
        <v>0</v>
      </c>
      <c r="AA5008">
        <v>0</v>
      </c>
      <c r="AB5008">
        <v>0</v>
      </c>
      <c r="AC5008">
        <v>0</v>
      </c>
    </row>
    <row r="5009" spans="1:29">
      <c r="A5009" t="s">
        <v>15459</v>
      </c>
      <c r="B5009" t="s">
        <v>19</v>
      </c>
      <c r="C5009">
        <v>0</v>
      </c>
      <c r="D5009">
        <v>0</v>
      </c>
      <c r="E5009">
        <v>0</v>
      </c>
      <c r="F5009">
        <v>0</v>
      </c>
      <c r="G5009">
        <v>0</v>
      </c>
      <c r="H5009">
        <v>0</v>
      </c>
      <c r="I5009">
        <v>0</v>
      </c>
      <c r="J5009">
        <v>0</v>
      </c>
      <c r="K5009">
        <v>0</v>
      </c>
      <c r="L5009">
        <v>0</v>
      </c>
      <c r="M5009">
        <v>0</v>
      </c>
      <c r="N5009">
        <v>0</v>
      </c>
      <c r="O5009">
        <v>0</v>
      </c>
      <c r="P5009">
        <v>0</v>
      </c>
      <c r="Q5009">
        <v>0</v>
      </c>
      <c r="R5009">
        <v>0</v>
      </c>
      <c r="S5009">
        <v>0</v>
      </c>
      <c r="T5009">
        <v>0</v>
      </c>
      <c r="U5009">
        <v>0</v>
      </c>
      <c r="V5009">
        <v>0</v>
      </c>
      <c r="W5009">
        <v>0</v>
      </c>
      <c r="X5009">
        <v>0</v>
      </c>
      <c r="Y5009">
        <v>0</v>
      </c>
      <c r="Z5009">
        <v>0</v>
      </c>
      <c r="AA5009">
        <v>0</v>
      </c>
      <c r="AB5009">
        <v>0</v>
      </c>
      <c r="AC5009">
        <v>0</v>
      </c>
    </row>
    <row r="5010" spans="1:29">
      <c r="A5010" t="s">
        <v>15460</v>
      </c>
      <c r="B5010" t="s">
        <v>19</v>
      </c>
      <c r="C5010">
        <v>0</v>
      </c>
      <c r="D5010">
        <v>0</v>
      </c>
      <c r="E5010">
        <v>0</v>
      </c>
      <c r="F5010">
        <v>0</v>
      </c>
      <c r="G5010">
        <v>0</v>
      </c>
      <c r="H5010">
        <v>0</v>
      </c>
      <c r="I5010">
        <v>0</v>
      </c>
      <c r="J5010">
        <v>0</v>
      </c>
      <c r="K5010">
        <v>0</v>
      </c>
      <c r="L5010">
        <v>0</v>
      </c>
      <c r="M5010">
        <v>0</v>
      </c>
      <c r="N5010">
        <v>0</v>
      </c>
      <c r="O5010">
        <v>0</v>
      </c>
      <c r="P5010">
        <v>0</v>
      </c>
      <c r="Q5010">
        <v>0</v>
      </c>
      <c r="R5010">
        <v>0</v>
      </c>
      <c r="S5010">
        <v>0</v>
      </c>
      <c r="T5010">
        <v>0</v>
      </c>
      <c r="U5010">
        <v>0</v>
      </c>
      <c r="V5010">
        <v>0</v>
      </c>
      <c r="W5010">
        <v>0</v>
      </c>
      <c r="X5010">
        <v>0</v>
      </c>
      <c r="Y5010">
        <v>0</v>
      </c>
      <c r="Z5010">
        <v>0</v>
      </c>
      <c r="AA5010">
        <v>0</v>
      </c>
      <c r="AB5010">
        <v>0</v>
      </c>
      <c r="AC5010">
        <v>0</v>
      </c>
    </row>
    <row r="5011" spans="1:29">
      <c r="A5011" t="s">
        <v>15461</v>
      </c>
      <c r="B5011" t="s">
        <v>19</v>
      </c>
      <c r="C5011">
        <v>0</v>
      </c>
      <c r="D5011">
        <v>0</v>
      </c>
      <c r="E5011">
        <v>0</v>
      </c>
      <c r="F5011">
        <v>0</v>
      </c>
      <c r="G5011">
        <v>0</v>
      </c>
      <c r="H5011">
        <v>0</v>
      </c>
      <c r="I5011">
        <v>0</v>
      </c>
      <c r="J5011">
        <v>0</v>
      </c>
      <c r="K5011">
        <v>0</v>
      </c>
      <c r="L5011">
        <v>0</v>
      </c>
      <c r="M5011">
        <v>0</v>
      </c>
      <c r="N5011">
        <v>0</v>
      </c>
      <c r="O5011">
        <v>0</v>
      </c>
      <c r="P5011">
        <v>0</v>
      </c>
      <c r="Q5011">
        <v>0</v>
      </c>
      <c r="R5011">
        <v>0</v>
      </c>
      <c r="S5011">
        <v>0</v>
      </c>
      <c r="T5011">
        <v>0</v>
      </c>
      <c r="U5011">
        <v>0</v>
      </c>
      <c r="V5011">
        <v>0</v>
      </c>
      <c r="W5011">
        <v>0</v>
      </c>
      <c r="X5011">
        <v>0</v>
      </c>
      <c r="Y5011">
        <v>0</v>
      </c>
      <c r="Z5011">
        <v>0</v>
      </c>
      <c r="AA5011">
        <v>0</v>
      </c>
      <c r="AB5011">
        <v>0</v>
      </c>
      <c r="AC5011">
        <v>0</v>
      </c>
    </row>
    <row r="5012" spans="1:29">
      <c r="A5012" t="s">
        <v>15462</v>
      </c>
      <c r="B5012" t="s">
        <v>19</v>
      </c>
      <c r="C5012">
        <v>0</v>
      </c>
      <c r="D5012">
        <v>0</v>
      </c>
      <c r="E5012">
        <v>0</v>
      </c>
      <c r="F5012">
        <v>0</v>
      </c>
      <c r="G5012">
        <v>0</v>
      </c>
      <c r="H5012">
        <v>0</v>
      </c>
      <c r="I5012">
        <v>0</v>
      </c>
      <c r="J5012">
        <v>0</v>
      </c>
      <c r="K5012">
        <v>0</v>
      </c>
      <c r="L5012">
        <v>0</v>
      </c>
      <c r="M5012">
        <v>0</v>
      </c>
      <c r="N5012">
        <v>0</v>
      </c>
      <c r="O5012">
        <v>0</v>
      </c>
      <c r="P5012">
        <v>0</v>
      </c>
      <c r="Q5012">
        <v>0</v>
      </c>
      <c r="R5012">
        <v>0</v>
      </c>
      <c r="S5012">
        <v>0</v>
      </c>
      <c r="T5012">
        <v>0</v>
      </c>
      <c r="U5012">
        <v>0</v>
      </c>
      <c r="V5012">
        <v>0</v>
      </c>
      <c r="W5012">
        <v>0</v>
      </c>
      <c r="X5012">
        <v>0</v>
      </c>
      <c r="Y5012">
        <v>0</v>
      </c>
      <c r="Z5012">
        <v>0</v>
      </c>
      <c r="AA5012">
        <v>0</v>
      </c>
      <c r="AB5012">
        <v>0</v>
      </c>
      <c r="AC5012">
        <v>0</v>
      </c>
    </row>
    <row r="5013" spans="1:29">
      <c r="A5013" t="s">
        <v>15463</v>
      </c>
      <c r="B5013" t="s">
        <v>19</v>
      </c>
      <c r="C5013">
        <v>0</v>
      </c>
      <c r="D5013">
        <v>0</v>
      </c>
      <c r="E5013">
        <v>0</v>
      </c>
      <c r="F5013">
        <v>0</v>
      </c>
      <c r="G5013">
        <v>0</v>
      </c>
      <c r="H5013">
        <v>0</v>
      </c>
      <c r="I5013">
        <v>0</v>
      </c>
      <c r="J5013">
        <v>0</v>
      </c>
      <c r="K5013">
        <v>0</v>
      </c>
      <c r="L5013">
        <v>0</v>
      </c>
      <c r="M5013">
        <v>0</v>
      </c>
      <c r="N5013">
        <v>0</v>
      </c>
      <c r="O5013">
        <v>0</v>
      </c>
      <c r="P5013">
        <v>0</v>
      </c>
      <c r="Q5013">
        <v>0</v>
      </c>
      <c r="R5013">
        <v>0</v>
      </c>
      <c r="S5013">
        <v>0</v>
      </c>
      <c r="T5013">
        <v>0</v>
      </c>
      <c r="U5013">
        <v>0</v>
      </c>
      <c r="V5013">
        <v>0</v>
      </c>
      <c r="W5013">
        <v>0</v>
      </c>
      <c r="X5013">
        <v>0</v>
      </c>
      <c r="Y5013">
        <v>0</v>
      </c>
      <c r="Z5013">
        <v>0</v>
      </c>
      <c r="AA5013">
        <v>0</v>
      </c>
      <c r="AB5013">
        <v>0</v>
      </c>
      <c r="AC5013">
        <v>0</v>
      </c>
    </row>
    <row r="5014" spans="1:29">
      <c r="A5014" t="s">
        <v>15464</v>
      </c>
      <c r="B5014" t="s">
        <v>19</v>
      </c>
      <c r="C5014">
        <v>0</v>
      </c>
      <c r="D5014">
        <v>0</v>
      </c>
      <c r="E5014">
        <v>0</v>
      </c>
      <c r="F5014">
        <v>0</v>
      </c>
      <c r="G5014">
        <v>0</v>
      </c>
      <c r="H5014">
        <v>0</v>
      </c>
      <c r="I5014">
        <v>0</v>
      </c>
      <c r="J5014">
        <v>0</v>
      </c>
      <c r="K5014">
        <v>0</v>
      </c>
      <c r="L5014">
        <v>0</v>
      </c>
      <c r="M5014">
        <v>0</v>
      </c>
      <c r="N5014">
        <v>0</v>
      </c>
      <c r="O5014">
        <v>0</v>
      </c>
      <c r="P5014">
        <v>0</v>
      </c>
      <c r="Q5014">
        <v>0</v>
      </c>
      <c r="R5014">
        <v>0</v>
      </c>
      <c r="S5014">
        <v>0</v>
      </c>
      <c r="T5014">
        <v>0</v>
      </c>
      <c r="U5014">
        <v>0</v>
      </c>
      <c r="V5014">
        <v>0</v>
      </c>
      <c r="W5014">
        <v>0</v>
      </c>
      <c r="X5014">
        <v>0</v>
      </c>
      <c r="Y5014">
        <v>0</v>
      </c>
      <c r="Z5014">
        <v>0</v>
      </c>
      <c r="AA5014">
        <v>0</v>
      </c>
      <c r="AB5014">
        <v>0</v>
      </c>
      <c r="AC5014">
        <v>0</v>
      </c>
    </row>
    <row r="5015" spans="1:29">
      <c r="A5015" t="s">
        <v>15465</v>
      </c>
      <c r="B5015" t="s">
        <v>19</v>
      </c>
      <c r="C5015">
        <v>0</v>
      </c>
      <c r="D5015">
        <v>0</v>
      </c>
      <c r="E5015">
        <v>0</v>
      </c>
      <c r="F5015">
        <v>0</v>
      </c>
      <c r="G5015">
        <v>0</v>
      </c>
      <c r="H5015">
        <v>0</v>
      </c>
      <c r="I5015">
        <v>0</v>
      </c>
      <c r="J5015">
        <v>0</v>
      </c>
      <c r="K5015">
        <v>0</v>
      </c>
      <c r="L5015">
        <v>0</v>
      </c>
      <c r="M5015">
        <v>0</v>
      </c>
      <c r="N5015">
        <v>0</v>
      </c>
      <c r="O5015">
        <v>0</v>
      </c>
      <c r="P5015">
        <v>0</v>
      </c>
      <c r="Q5015">
        <v>0</v>
      </c>
      <c r="R5015">
        <v>0</v>
      </c>
      <c r="S5015">
        <v>0</v>
      </c>
      <c r="T5015">
        <v>0</v>
      </c>
      <c r="U5015">
        <v>0</v>
      </c>
      <c r="V5015">
        <v>0</v>
      </c>
      <c r="W5015">
        <v>0</v>
      </c>
      <c r="X5015">
        <v>0</v>
      </c>
      <c r="Y5015">
        <v>0</v>
      </c>
      <c r="Z5015">
        <v>0</v>
      </c>
      <c r="AA5015">
        <v>0</v>
      </c>
      <c r="AB5015">
        <v>0</v>
      </c>
      <c r="AC5015">
        <v>0</v>
      </c>
    </row>
    <row r="5016" spans="1:29">
      <c r="A5016" t="s">
        <v>15466</v>
      </c>
      <c r="B5016" t="s">
        <v>19</v>
      </c>
      <c r="C5016">
        <v>0</v>
      </c>
      <c r="D5016">
        <v>0</v>
      </c>
      <c r="E5016">
        <v>0</v>
      </c>
      <c r="F5016">
        <v>0</v>
      </c>
      <c r="G5016">
        <v>0</v>
      </c>
      <c r="H5016">
        <v>0</v>
      </c>
      <c r="I5016">
        <v>0</v>
      </c>
      <c r="J5016">
        <v>0</v>
      </c>
      <c r="K5016">
        <v>0</v>
      </c>
      <c r="L5016">
        <v>0</v>
      </c>
      <c r="M5016">
        <v>0</v>
      </c>
      <c r="N5016">
        <v>0</v>
      </c>
      <c r="O5016">
        <v>0</v>
      </c>
      <c r="P5016">
        <v>0</v>
      </c>
      <c r="Q5016">
        <v>0</v>
      </c>
      <c r="R5016">
        <v>0</v>
      </c>
      <c r="S5016">
        <v>0</v>
      </c>
      <c r="T5016">
        <v>0</v>
      </c>
      <c r="U5016">
        <v>0</v>
      </c>
      <c r="V5016">
        <v>0</v>
      </c>
      <c r="W5016">
        <v>0</v>
      </c>
      <c r="X5016">
        <v>0</v>
      </c>
      <c r="Y5016">
        <v>0</v>
      </c>
      <c r="Z5016">
        <v>0</v>
      </c>
      <c r="AA5016">
        <v>0</v>
      </c>
      <c r="AB5016">
        <v>0</v>
      </c>
      <c r="AC5016">
        <v>0</v>
      </c>
    </row>
    <row r="5017" spans="1:29">
      <c r="A5017" t="s">
        <v>15467</v>
      </c>
      <c r="B5017" t="s">
        <v>19</v>
      </c>
      <c r="C5017">
        <v>0</v>
      </c>
      <c r="D5017">
        <v>0</v>
      </c>
      <c r="E5017">
        <v>0</v>
      </c>
      <c r="F5017">
        <v>0</v>
      </c>
      <c r="G5017">
        <v>0</v>
      </c>
      <c r="H5017">
        <v>0</v>
      </c>
      <c r="I5017">
        <v>0</v>
      </c>
      <c r="J5017">
        <v>0</v>
      </c>
      <c r="K5017">
        <v>0</v>
      </c>
      <c r="L5017">
        <v>0</v>
      </c>
      <c r="M5017">
        <v>0</v>
      </c>
      <c r="N5017">
        <v>0</v>
      </c>
      <c r="O5017">
        <v>0</v>
      </c>
      <c r="P5017">
        <v>0</v>
      </c>
      <c r="Q5017">
        <v>0</v>
      </c>
      <c r="R5017">
        <v>0</v>
      </c>
      <c r="S5017">
        <v>0</v>
      </c>
      <c r="T5017">
        <v>0</v>
      </c>
      <c r="U5017">
        <v>0</v>
      </c>
      <c r="V5017">
        <v>0</v>
      </c>
      <c r="W5017">
        <v>0</v>
      </c>
      <c r="X5017">
        <v>0</v>
      </c>
      <c r="Y5017">
        <v>0</v>
      </c>
      <c r="Z5017">
        <v>0</v>
      </c>
      <c r="AA5017">
        <v>0</v>
      </c>
      <c r="AB5017">
        <v>0</v>
      </c>
      <c r="AC5017">
        <v>0</v>
      </c>
    </row>
    <row r="5018" spans="1:29">
      <c r="A5018" t="s">
        <v>15468</v>
      </c>
      <c r="B5018" t="s">
        <v>19</v>
      </c>
      <c r="C5018">
        <v>0</v>
      </c>
      <c r="D5018">
        <v>0</v>
      </c>
      <c r="E5018">
        <v>0</v>
      </c>
      <c r="F5018">
        <v>0</v>
      </c>
      <c r="G5018">
        <v>0</v>
      </c>
      <c r="H5018">
        <v>0</v>
      </c>
      <c r="I5018">
        <v>0</v>
      </c>
      <c r="J5018">
        <v>0</v>
      </c>
      <c r="K5018">
        <v>0</v>
      </c>
      <c r="L5018">
        <v>0</v>
      </c>
      <c r="M5018">
        <v>0</v>
      </c>
      <c r="N5018">
        <v>0</v>
      </c>
      <c r="O5018">
        <v>0</v>
      </c>
      <c r="P5018">
        <v>0</v>
      </c>
      <c r="Q5018">
        <v>0</v>
      </c>
      <c r="R5018">
        <v>0</v>
      </c>
      <c r="S5018">
        <v>0</v>
      </c>
      <c r="T5018">
        <v>0</v>
      </c>
      <c r="U5018">
        <v>0</v>
      </c>
      <c r="V5018">
        <v>0</v>
      </c>
      <c r="W5018">
        <v>0</v>
      </c>
      <c r="X5018">
        <v>0</v>
      </c>
      <c r="Y5018">
        <v>0</v>
      </c>
      <c r="Z5018">
        <v>0</v>
      </c>
      <c r="AA5018">
        <v>0</v>
      </c>
      <c r="AB5018">
        <v>0</v>
      </c>
      <c r="AC5018">
        <v>0</v>
      </c>
    </row>
    <row r="5019" spans="1:29">
      <c r="A5019" t="s">
        <v>15469</v>
      </c>
      <c r="B5019" t="s">
        <v>19</v>
      </c>
      <c r="C5019">
        <v>0</v>
      </c>
      <c r="D5019">
        <v>0</v>
      </c>
      <c r="E5019">
        <v>0</v>
      </c>
      <c r="F5019">
        <v>0</v>
      </c>
      <c r="G5019">
        <v>0</v>
      </c>
      <c r="H5019">
        <v>0</v>
      </c>
      <c r="I5019">
        <v>0</v>
      </c>
      <c r="J5019">
        <v>0</v>
      </c>
      <c r="K5019">
        <v>0</v>
      </c>
      <c r="L5019">
        <v>0</v>
      </c>
      <c r="M5019">
        <v>0</v>
      </c>
      <c r="N5019">
        <v>0</v>
      </c>
      <c r="O5019">
        <v>0</v>
      </c>
      <c r="P5019">
        <v>0</v>
      </c>
      <c r="Q5019">
        <v>0</v>
      </c>
      <c r="R5019">
        <v>0</v>
      </c>
      <c r="S5019">
        <v>0</v>
      </c>
      <c r="T5019">
        <v>0</v>
      </c>
      <c r="U5019">
        <v>0</v>
      </c>
      <c r="V5019">
        <v>0</v>
      </c>
      <c r="W5019">
        <v>0</v>
      </c>
      <c r="X5019">
        <v>0</v>
      </c>
      <c r="Y5019">
        <v>0</v>
      </c>
      <c r="Z5019">
        <v>0</v>
      </c>
      <c r="AA5019">
        <v>0</v>
      </c>
      <c r="AB5019">
        <v>0</v>
      </c>
      <c r="AC5019">
        <v>0</v>
      </c>
    </row>
    <row r="5020" spans="1:29">
      <c r="A5020" t="s">
        <v>15470</v>
      </c>
      <c r="B5020" t="s">
        <v>19</v>
      </c>
      <c r="C5020">
        <v>0</v>
      </c>
      <c r="D5020">
        <v>0</v>
      </c>
      <c r="E5020">
        <v>0</v>
      </c>
      <c r="F5020">
        <v>0</v>
      </c>
      <c r="G5020">
        <v>0</v>
      </c>
      <c r="H5020">
        <v>0</v>
      </c>
      <c r="I5020">
        <v>0</v>
      </c>
      <c r="J5020">
        <v>0</v>
      </c>
      <c r="K5020">
        <v>0</v>
      </c>
      <c r="L5020">
        <v>0</v>
      </c>
      <c r="M5020">
        <v>0</v>
      </c>
      <c r="N5020">
        <v>0</v>
      </c>
      <c r="O5020">
        <v>0</v>
      </c>
      <c r="P5020">
        <v>0</v>
      </c>
      <c r="Q5020">
        <v>0</v>
      </c>
      <c r="R5020">
        <v>0</v>
      </c>
      <c r="S5020">
        <v>0</v>
      </c>
      <c r="T5020">
        <v>0</v>
      </c>
      <c r="U5020">
        <v>0</v>
      </c>
      <c r="V5020">
        <v>0</v>
      </c>
      <c r="W5020">
        <v>0</v>
      </c>
      <c r="X5020">
        <v>0</v>
      </c>
      <c r="Y5020">
        <v>0</v>
      </c>
      <c r="Z5020">
        <v>0</v>
      </c>
      <c r="AA5020">
        <v>0</v>
      </c>
      <c r="AB5020">
        <v>0</v>
      </c>
      <c r="AC5020">
        <v>0</v>
      </c>
    </row>
    <row r="5021" spans="1:29">
      <c r="A5021" t="s">
        <v>15471</v>
      </c>
      <c r="B5021" t="s">
        <v>19</v>
      </c>
      <c r="C5021">
        <v>0</v>
      </c>
      <c r="D5021">
        <v>0</v>
      </c>
      <c r="E5021">
        <v>0</v>
      </c>
      <c r="F5021">
        <v>0</v>
      </c>
      <c r="G5021">
        <v>0</v>
      </c>
      <c r="H5021">
        <v>0</v>
      </c>
      <c r="I5021">
        <v>0</v>
      </c>
      <c r="J5021">
        <v>0</v>
      </c>
      <c r="K5021">
        <v>0</v>
      </c>
      <c r="L5021">
        <v>0</v>
      </c>
      <c r="M5021">
        <v>0</v>
      </c>
      <c r="N5021">
        <v>0</v>
      </c>
      <c r="O5021">
        <v>0</v>
      </c>
      <c r="P5021">
        <v>0</v>
      </c>
      <c r="Q5021">
        <v>0</v>
      </c>
      <c r="R5021">
        <v>0</v>
      </c>
      <c r="S5021">
        <v>0</v>
      </c>
      <c r="T5021">
        <v>0</v>
      </c>
      <c r="U5021">
        <v>0</v>
      </c>
      <c r="V5021">
        <v>0</v>
      </c>
      <c r="W5021">
        <v>0</v>
      </c>
      <c r="X5021">
        <v>0</v>
      </c>
      <c r="Y5021">
        <v>0</v>
      </c>
      <c r="Z5021">
        <v>0</v>
      </c>
      <c r="AA5021">
        <v>0</v>
      </c>
      <c r="AB5021">
        <v>0</v>
      </c>
      <c r="AC5021">
        <v>0</v>
      </c>
    </row>
    <row r="5022" spans="1:29">
      <c r="A5022" t="s">
        <v>15472</v>
      </c>
      <c r="B5022" t="s">
        <v>19</v>
      </c>
      <c r="C5022">
        <v>0</v>
      </c>
      <c r="D5022">
        <v>0</v>
      </c>
      <c r="E5022">
        <v>0</v>
      </c>
      <c r="F5022">
        <v>0</v>
      </c>
      <c r="G5022">
        <v>0</v>
      </c>
      <c r="H5022">
        <v>0</v>
      </c>
      <c r="I5022">
        <v>0</v>
      </c>
      <c r="J5022">
        <v>0</v>
      </c>
      <c r="K5022">
        <v>0</v>
      </c>
      <c r="L5022">
        <v>0</v>
      </c>
      <c r="M5022">
        <v>0</v>
      </c>
      <c r="N5022">
        <v>0</v>
      </c>
      <c r="O5022">
        <v>0</v>
      </c>
      <c r="P5022">
        <v>0</v>
      </c>
      <c r="Q5022">
        <v>0</v>
      </c>
      <c r="R5022">
        <v>0</v>
      </c>
      <c r="S5022">
        <v>0</v>
      </c>
      <c r="T5022">
        <v>0</v>
      </c>
      <c r="U5022">
        <v>0</v>
      </c>
      <c r="V5022">
        <v>0</v>
      </c>
      <c r="W5022">
        <v>0</v>
      </c>
      <c r="X5022">
        <v>0</v>
      </c>
      <c r="Y5022">
        <v>0</v>
      </c>
      <c r="Z5022">
        <v>0</v>
      </c>
      <c r="AA5022">
        <v>0</v>
      </c>
      <c r="AB5022">
        <v>0</v>
      </c>
      <c r="AC5022">
        <v>0</v>
      </c>
    </row>
    <row r="5023" spans="1:29">
      <c r="A5023" t="s">
        <v>15473</v>
      </c>
      <c r="B5023" t="s">
        <v>19</v>
      </c>
      <c r="C5023">
        <v>0</v>
      </c>
      <c r="D5023">
        <v>0</v>
      </c>
      <c r="E5023">
        <v>0</v>
      </c>
      <c r="F5023">
        <v>0</v>
      </c>
      <c r="G5023">
        <v>0</v>
      </c>
      <c r="H5023">
        <v>0</v>
      </c>
      <c r="I5023">
        <v>0</v>
      </c>
      <c r="J5023">
        <v>0</v>
      </c>
      <c r="K5023">
        <v>0</v>
      </c>
      <c r="L5023">
        <v>0</v>
      </c>
      <c r="M5023">
        <v>0</v>
      </c>
      <c r="N5023">
        <v>0</v>
      </c>
      <c r="O5023">
        <v>0</v>
      </c>
      <c r="P5023">
        <v>0</v>
      </c>
      <c r="Q5023">
        <v>0</v>
      </c>
      <c r="R5023">
        <v>0</v>
      </c>
      <c r="S5023">
        <v>0</v>
      </c>
      <c r="T5023">
        <v>0</v>
      </c>
      <c r="U5023">
        <v>0</v>
      </c>
      <c r="V5023">
        <v>0</v>
      </c>
      <c r="W5023">
        <v>0</v>
      </c>
      <c r="X5023">
        <v>0</v>
      </c>
      <c r="Y5023">
        <v>0</v>
      </c>
      <c r="Z5023">
        <v>0</v>
      </c>
      <c r="AA5023">
        <v>0</v>
      </c>
      <c r="AB5023">
        <v>0</v>
      </c>
      <c r="AC5023">
        <v>0</v>
      </c>
    </row>
    <row r="5024" spans="1:29">
      <c r="A5024" t="s">
        <v>15474</v>
      </c>
      <c r="B5024" t="s">
        <v>19</v>
      </c>
      <c r="C5024">
        <v>0</v>
      </c>
      <c r="D5024">
        <v>0</v>
      </c>
      <c r="E5024">
        <v>0</v>
      </c>
      <c r="F5024">
        <v>0</v>
      </c>
      <c r="G5024">
        <v>0</v>
      </c>
      <c r="H5024">
        <v>0</v>
      </c>
      <c r="I5024">
        <v>0</v>
      </c>
      <c r="J5024">
        <v>0</v>
      </c>
      <c r="K5024">
        <v>0</v>
      </c>
      <c r="L5024">
        <v>0</v>
      </c>
      <c r="M5024">
        <v>0</v>
      </c>
      <c r="N5024">
        <v>0</v>
      </c>
      <c r="O5024">
        <v>0</v>
      </c>
      <c r="P5024">
        <v>0</v>
      </c>
      <c r="Q5024">
        <v>0</v>
      </c>
      <c r="R5024">
        <v>0</v>
      </c>
      <c r="S5024">
        <v>0</v>
      </c>
      <c r="T5024">
        <v>0</v>
      </c>
      <c r="U5024">
        <v>0</v>
      </c>
      <c r="V5024">
        <v>0</v>
      </c>
      <c r="W5024">
        <v>0</v>
      </c>
      <c r="X5024">
        <v>0</v>
      </c>
      <c r="Y5024">
        <v>0</v>
      </c>
      <c r="Z5024">
        <v>0</v>
      </c>
      <c r="AA5024">
        <v>0</v>
      </c>
      <c r="AB5024">
        <v>0</v>
      </c>
      <c r="AC5024">
        <v>0</v>
      </c>
    </row>
    <row r="5025" spans="1:29">
      <c r="A5025" t="s">
        <v>15475</v>
      </c>
      <c r="B5025" t="s">
        <v>19</v>
      </c>
      <c r="C5025">
        <v>0</v>
      </c>
      <c r="D5025">
        <v>0</v>
      </c>
      <c r="E5025">
        <v>0</v>
      </c>
      <c r="F5025">
        <v>0</v>
      </c>
      <c r="G5025">
        <v>0</v>
      </c>
      <c r="H5025">
        <v>0</v>
      </c>
      <c r="I5025">
        <v>0</v>
      </c>
      <c r="J5025">
        <v>0</v>
      </c>
      <c r="K5025">
        <v>0</v>
      </c>
      <c r="L5025">
        <v>0</v>
      </c>
      <c r="M5025">
        <v>0</v>
      </c>
      <c r="N5025">
        <v>0</v>
      </c>
      <c r="O5025">
        <v>0</v>
      </c>
      <c r="P5025">
        <v>0</v>
      </c>
      <c r="Q5025">
        <v>0</v>
      </c>
      <c r="R5025">
        <v>0</v>
      </c>
      <c r="S5025">
        <v>0</v>
      </c>
      <c r="T5025">
        <v>0</v>
      </c>
      <c r="U5025">
        <v>0</v>
      </c>
      <c r="V5025">
        <v>0</v>
      </c>
      <c r="W5025">
        <v>0</v>
      </c>
      <c r="X5025">
        <v>0</v>
      </c>
      <c r="Y5025">
        <v>0</v>
      </c>
      <c r="Z5025">
        <v>0</v>
      </c>
      <c r="AA5025">
        <v>0</v>
      </c>
      <c r="AB5025">
        <v>0</v>
      </c>
      <c r="AC5025">
        <v>0</v>
      </c>
    </row>
    <row r="5026" spans="1:29">
      <c r="A5026" t="s">
        <v>15476</v>
      </c>
      <c r="B5026" t="s">
        <v>19</v>
      </c>
      <c r="C5026">
        <v>0</v>
      </c>
      <c r="D5026">
        <v>0</v>
      </c>
      <c r="E5026">
        <v>0</v>
      </c>
      <c r="F5026">
        <v>0</v>
      </c>
      <c r="G5026">
        <v>0</v>
      </c>
      <c r="H5026">
        <v>0</v>
      </c>
      <c r="I5026">
        <v>0</v>
      </c>
      <c r="J5026">
        <v>0</v>
      </c>
      <c r="K5026">
        <v>0</v>
      </c>
      <c r="L5026">
        <v>0</v>
      </c>
      <c r="M5026">
        <v>0</v>
      </c>
      <c r="N5026">
        <v>0</v>
      </c>
      <c r="O5026">
        <v>0</v>
      </c>
      <c r="P5026">
        <v>0</v>
      </c>
      <c r="Q5026">
        <v>0</v>
      </c>
      <c r="R5026">
        <v>0</v>
      </c>
      <c r="S5026">
        <v>0</v>
      </c>
      <c r="T5026">
        <v>0</v>
      </c>
      <c r="U5026">
        <v>0</v>
      </c>
      <c r="V5026">
        <v>0</v>
      </c>
      <c r="W5026">
        <v>0</v>
      </c>
      <c r="X5026">
        <v>0</v>
      </c>
      <c r="Y5026">
        <v>0</v>
      </c>
      <c r="Z5026">
        <v>0</v>
      </c>
      <c r="AA5026">
        <v>0</v>
      </c>
      <c r="AB5026">
        <v>0</v>
      </c>
      <c r="AC5026">
        <v>0</v>
      </c>
    </row>
    <row r="5027" spans="1:29">
      <c r="A5027" t="s">
        <v>15477</v>
      </c>
      <c r="B5027" t="s">
        <v>19</v>
      </c>
      <c r="C5027">
        <v>0</v>
      </c>
      <c r="D5027">
        <v>0</v>
      </c>
      <c r="E5027">
        <v>0</v>
      </c>
      <c r="F5027">
        <v>0</v>
      </c>
      <c r="G5027">
        <v>0</v>
      </c>
      <c r="H5027">
        <v>0</v>
      </c>
      <c r="I5027">
        <v>0</v>
      </c>
      <c r="J5027">
        <v>0</v>
      </c>
      <c r="K5027">
        <v>0</v>
      </c>
      <c r="L5027">
        <v>0</v>
      </c>
      <c r="M5027">
        <v>0</v>
      </c>
      <c r="N5027">
        <v>0</v>
      </c>
      <c r="O5027">
        <v>0</v>
      </c>
      <c r="P5027">
        <v>0</v>
      </c>
      <c r="Q5027">
        <v>0</v>
      </c>
      <c r="R5027">
        <v>0</v>
      </c>
      <c r="S5027">
        <v>0</v>
      </c>
      <c r="T5027">
        <v>0</v>
      </c>
      <c r="U5027">
        <v>0</v>
      </c>
      <c r="V5027">
        <v>0</v>
      </c>
      <c r="W5027">
        <v>0</v>
      </c>
      <c r="X5027">
        <v>0</v>
      </c>
      <c r="Y5027">
        <v>0</v>
      </c>
      <c r="Z5027">
        <v>0</v>
      </c>
      <c r="AA5027">
        <v>0</v>
      </c>
      <c r="AB5027">
        <v>0</v>
      </c>
      <c r="AC5027">
        <v>0</v>
      </c>
    </row>
    <row r="5028" spans="1:29">
      <c r="A5028" t="s">
        <v>15478</v>
      </c>
      <c r="B5028" t="s">
        <v>19</v>
      </c>
      <c r="C5028">
        <v>0</v>
      </c>
      <c r="D5028">
        <v>0</v>
      </c>
      <c r="E5028">
        <v>0</v>
      </c>
      <c r="F5028">
        <v>0</v>
      </c>
      <c r="G5028">
        <v>0</v>
      </c>
      <c r="H5028">
        <v>0</v>
      </c>
      <c r="I5028">
        <v>0</v>
      </c>
      <c r="J5028">
        <v>0</v>
      </c>
      <c r="K5028">
        <v>0</v>
      </c>
      <c r="L5028">
        <v>0</v>
      </c>
      <c r="M5028">
        <v>0</v>
      </c>
      <c r="N5028">
        <v>0</v>
      </c>
      <c r="O5028">
        <v>0</v>
      </c>
      <c r="P5028">
        <v>0</v>
      </c>
      <c r="Q5028">
        <v>0</v>
      </c>
      <c r="R5028">
        <v>0</v>
      </c>
      <c r="S5028">
        <v>0</v>
      </c>
      <c r="T5028">
        <v>0</v>
      </c>
      <c r="U5028">
        <v>0</v>
      </c>
      <c r="V5028">
        <v>0</v>
      </c>
      <c r="W5028">
        <v>0</v>
      </c>
      <c r="X5028">
        <v>0</v>
      </c>
      <c r="Y5028">
        <v>0</v>
      </c>
      <c r="Z5028">
        <v>0</v>
      </c>
      <c r="AA5028">
        <v>0</v>
      </c>
      <c r="AB5028">
        <v>0</v>
      </c>
      <c r="AC5028">
        <v>0</v>
      </c>
    </row>
    <row r="5029" spans="1:29">
      <c r="A5029" t="s">
        <v>15479</v>
      </c>
      <c r="B5029" t="s">
        <v>19</v>
      </c>
      <c r="C5029">
        <v>0</v>
      </c>
      <c r="D5029">
        <v>0</v>
      </c>
      <c r="E5029">
        <v>0</v>
      </c>
      <c r="F5029">
        <v>0</v>
      </c>
      <c r="G5029">
        <v>0</v>
      </c>
      <c r="H5029">
        <v>0</v>
      </c>
      <c r="I5029">
        <v>0</v>
      </c>
      <c r="J5029">
        <v>0</v>
      </c>
      <c r="K5029">
        <v>0</v>
      </c>
      <c r="L5029">
        <v>0</v>
      </c>
      <c r="M5029">
        <v>0</v>
      </c>
      <c r="N5029">
        <v>0</v>
      </c>
      <c r="O5029">
        <v>0</v>
      </c>
      <c r="P5029">
        <v>0</v>
      </c>
      <c r="Q5029">
        <v>0</v>
      </c>
      <c r="R5029">
        <v>0</v>
      </c>
      <c r="S5029">
        <v>0</v>
      </c>
      <c r="T5029">
        <v>0</v>
      </c>
      <c r="U5029">
        <v>0</v>
      </c>
      <c r="V5029">
        <v>0</v>
      </c>
      <c r="W5029">
        <v>0</v>
      </c>
      <c r="X5029">
        <v>0</v>
      </c>
      <c r="Y5029">
        <v>0</v>
      </c>
      <c r="Z5029">
        <v>0</v>
      </c>
      <c r="AA5029">
        <v>0</v>
      </c>
      <c r="AB5029">
        <v>0</v>
      </c>
      <c r="AC5029">
        <v>0</v>
      </c>
    </row>
    <row r="5030" spans="1:29">
      <c r="A5030" t="s">
        <v>15480</v>
      </c>
      <c r="B5030" t="s">
        <v>19</v>
      </c>
      <c r="C5030">
        <v>0</v>
      </c>
      <c r="D5030">
        <v>0</v>
      </c>
      <c r="E5030">
        <v>0</v>
      </c>
      <c r="F5030">
        <v>0</v>
      </c>
      <c r="G5030">
        <v>0</v>
      </c>
      <c r="H5030">
        <v>0</v>
      </c>
      <c r="I5030">
        <v>0</v>
      </c>
      <c r="J5030">
        <v>0</v>
      </c>
      <c r="K5030">
        <v>0</v>
      </c>
      <c r="L5030">
        <v>0</v>
      </c>
      <c r="M5030">
        <v>0</v>
      </c>
      <c r="N5030">
        <v>0</v>
      </c>
      <c r="O5030">
        <v>0</v>
      </c>
      <c r="P5030">
        <v>0</v>
      </c>
      <c r="Q5030">
        <v>0</v>
      </c>
      <c r="R5030">
        <v>0</v>
      </c>
      <c r="S5030">
        <v>0</v>
      </c>
      <c r="T5030">
        <v>0</v>
      </c>
      <c r="U5030">
        <v>0</v>
      </c>
      <c r="V5030">
        <v>0</v>
      </c>
      <c r="W5030">
        <v>0</v>
      </c>
      <c r="X5030">
        <v>0</v>
      </c>
      <c r="Y5030">
        <v>0</v>
      </c>
      <c r="Z5030">
        <v>0</v>
      </c>
      <c r="AA5030">
        <v>0</v>
      </c>
      <c r="AB5030">
        <v>0</v>
      </c>
      <c r="AC5030">
        <v>0</v>
      </c>
    </row>
    <row r="5031" spans="1:29">
      <c r="A5031" t="s">
        <v>15481</v>
      </c>
      <c r="B5031" t="s">
        <v>19</v>
      </c>
      <c r="C5031">
        <v>0</v>
      </c>
      <c r="D5031">
        <v>0</v>
      </c>
      <c r="E5031">
        <v>0</v>
      </c>
      <c r="F5031">
        <v>0</v>
      </c>
      <c r="G5031">
        <v>0</v>
      </c>
      <c r="H5031">
        <v>0</v>
      </c>
      <c r="I5031">
        <v>0</v>
      </c>
      <c r="J5031">
        <v>0</v>
      </c>
      <c r="K5031">
        <v>0</v>
      </c>
      <c r="L5031">
        <v>0</v>
      </c>
      <c r="M5031">
        <v>0</v>
      </c>
      <c r="N5031">
        <v>0</v>
      </c>
      <c r="O5031">
        <v>0</v>
      </c>
      <c r="P5031">
        <v>0</v>
      </c>
      <c r="Q5031">
        <v>0</v>
      </c>
      <c r="R5031">
        <v>0</v>
      </c>
      <c r="S5031">
        <v>0</v>
      </c>
      <c r="T5031">
        <v>0</v>
      </c>
      <c r="U5031">
        <v>0</v>
      </c>
      <c r="V5031">
        <v>0</v>
      </c>
      <c r="W5031">
        <v>0</v>
      </c>
      <c r="X5031">
        <v>0</v>
      </c>
      <c r="Y5031">
        <v>0</v>
      </c>
      <c r="Z5031">
        <v>0</v>
      </c>
      <c r="AA5031">
        <v>0</v>
      </c>
      <c r="AB5031">
        <v>0</v>
      </c>
      <c r="AC5031">
        <v>0</v>
      </c>
    </row>
    <row r="5032" spans="1:29">
      <c r="A5032" t="s">
        <v>15482</v>
      </c>
      <c r="B5032" t="s">
        <v>19</v>
      </c>
      <c r="C5032">
        <v>0</v>
      </c>
      <c r="D5032">
        <v>0</v>
      </c>
      <c r="E5032">
        <v>0</v>
      </c>
      <c r="F5032">
        <v>0</v>
      </c>
      <c r="G5032">
        <v>0</v>
      </c>
      <c r="H5032">
        <v>0</v>
      </c>
      <c r="I5032">
        <v>0</v>
      </c>
      <c r="J5032">
        <v>0</v>
      </c>
      <c r="K5032">
        <v>0</v>
      </c>
      <c r="L5032">
        <v>0</v>
      </c>
      <c r="M5032">
        <v>0</v>
      </c>
      <c r="N5032">
        <v>0</v>
      </c>
      <c r="O5032">
        <v>0</v>
      </c>
      <c r="P5032">
        <v>0</v>
      </c>
      <c r="Q5032">
        <v>0</v>
      </c>
      <c r="R5032">
        <v>0</v>
      </c>
      <c r="S5032">
        <v>0</v>
      </c>
      <c r="T5032">
        <v>0</v>
      </c>
      <c r="U5032">
        <v>0</v>
      </c>
      <c r="V5032">
        <v>0</v>
      </c>
      <c r="W5032">
        <v>0</v>
      </c>
      <c r="X5032">
        <v>0</v>
      </c>
      <c r="Y5032">
        <v>0</v>
      </c>
      <c r="Z5032">
        <v>0</v>
      </c>
      <c r="AA5032">
        <v>0</v>
      </c>
      <c r="AB5032">
        <v>0</v>
      </c>
      <c r="AC5032">
        <v>0</v>
      </c>
    </row>
    <row r="5033" spans="1:29">
      <c r="A5033" t="s">
        <v>15483</v>
      </c>
      <c r="B5033" t="s">
        <v>19</v>
      </c>
      <c r="C5033">
        <v>0</v>
      </c>
      <c r="D5033">
        <v>0</v>
      </c>
      <c r="E5033">
        <v>0</v>
      </c>
      <c r="F5033">
        <v>0</v>
      </c>
      <c r="G5033">
        <v>0</v>
      </c>
      <c r="H5033">
        <v>0</v>
      </c>
      <c r="I5033">
        <v>0</v>
      </c>
      <c r="J5033">
        <v>0</v>
      </c>
      <c r="K5033">
        <v>0</v>
      </c>
      <c r="L5033">
        <v>0</v>
      </c>
      <c r="M5033">
        <v>0</v>
      </c>
      <c r="N5033">
        <v>0</v>
      </c>
      <c r="O5033">
        <v>0</v>
      </c>
      <c r="P5033">
        <v>0</v>
      </c>
      <c r="Q5033">
        <v>0</v>
      </c>
      <c r="R5033">
        <v>0</v>
      </c>
      <c r="S5033">
        <v>0</v>
      </c>
      <c r="T5033">
        <v>0</v>
      </c>
      <c r="U5033">
        <v>0</v>
      </c>
      <c r="V5033">
        <v>0</v>
      </c>
      <c r="W5033">
        <v>0</v>
      </c>
      <c r="X5033">
        <v>0</v>
      </c>
      <c r="Y5033">
        <v>0</v>
      </c>
      <c r="Z5033">
        <v>0</v>
      </c>
      <c r="AA5033">
        <v>0</v>
      </c>
      <c r="AB5033">
        <v>0</v>
      </c>
      <c r="AC5033">
        <v>0</v>
      </c>
    </row>
    <row r="5034" spans="1:29">
      <c r="A5034" t="s">
        <v>15484</v>
      </c>
      <c r="B5034" t="s">
        <v>19</v>
      </c>
      <c r="C5034">
        <v>0</v>
      </c>
      <c r="D5034">
        <v>0</v>
      </c>
      <c r="E5034">
        <v>0</v>
      </c>
      <c r="F5034">
        <v>0</v>
      </c>
      <c r="G5034">
        <v>0</v>
      </c>
      <c r="H5034">
        <v>0</v>
      </c>
      <c r="I5034">
        <v>0</v>
      </c>
      <c r="J5034">
        <v>0</v>
      </c>
      <c r="K5034">
        <v>0</v>
      </c>
      <c r="L5034">
        <v>0</v>
      </c>
      <c r="M5034">
        <v>0</v>
      </c>
      <c r="N5034">
        <v>0</v>
      </c>
      <c r="O5034">
        <v>0</v>
      </c>
      <c r="P5034">
        <v>0</v>
      </c>
      <c r="Q5034">
        <v>0</v>
      </c>
      <c r="R5034">
        <v>0</v>
      </c>
      <c r="S5034">
        <v>0</v>
      </c>
      <c r="T5034">
        <v>0</v>
      </c>
      <c r="U5034">
        <v>0</v>
      </c>
      <c r="V5034">
        <v>0</v>
      </c>
      <c r="W5034">
        <v>0</v>
      </c>
      <c r="X5034">
        <v>0</v>
      </c>
      <c r="Y5034">
        <v>0</v>
      </c>
      <c r="Z5034">
        <v>0</v>
      </c>
      <c r="AA5034">
        <v>0</v>
      </c>
      <c r="AB5034">
        <v>0</v>
      </c>
      <c r="AC5034">
        <v>0</v>
      </c>
    </row>
    <row r="5035" spans="1:29">
      <c r="A5035" t="s">
        <v>15485</v>
      </c>
      <c r="B5035" t="s">
        <v>19</v>
      </c>
      <c r="C5035">
        <v>0</v>
      </c>
      <c r="D5035">
        <v>0</v>
      </c>
      <c r="E5035">
        <v>0</v>
      </c>
      <c r="F5035">
        <v>0</v>
      </c>
      <c r="G5035">
        <v>0</v>
      </c>
      <c r="H5035">
        <v>0</v>
      </c>
      <c r="I5035">
        <v>0</v>
      </c>
      <c r="J5035">
        <v>0</v>
      </c>
      <c r="K5035">
        <v>0</v>
      </c>
      <c r="L5035">
        <v>0</v>
      </c>
      <c r="M5035">
        <v>0</v>
      </c>
      <c r="N5035">
        <v>0</v>
      </c>
      <c r="O5035">
        <v>0</v>
      </c>
      <c r="P5035">
        <v>0</v>
      </c>
      <c r="Q5035">
        <v>0</v>
      </c>
      <c r="R5035">
        <v>0</v>
      </c>
      <c r="S5035">
        <v>0</v>
      </c>
      <c r="T5035">
        <v>0</v>
      </c>
      <c r="U5035">
        <v>0</v>
      </c>
      <c r="V5035">
        <v>0</v>
      </c>
      <c r="W5035">
        <v>0</v>
      </c>
      <c r="X5035">
        <v>0</v>
      </c>
      <c r="Y5035">
        <v>0</v>
      </c>
      <c r="Z5035">
        <v>0</v>
      </c>
      <c r="AA5035">
        <v>0</v>
      </c>
      <c r="AB5035">
        <v>0</v>
      </c>
      <c r="AC5035">
        <v>0</v>
      </c>
    </row>
    <row r="5036" spans="1:29">
      <c r="A5036" t="s">
        <v>15486</v>
      </c>
      <c r="B5036" t="s">
        <v>19</v>
      </c>
      <c r="C5036">
        <v>0</v>
      </c>
      <c r="D5036">
        <v>0</v>
      </c>
      <c r="E5036">
        <v>0</v>
      </c>
      <c r="F5036">
        <v>0</v>
      </c>
      <c r="G5036">
        <v>0</v>
      </c>
      <c r="H5036">
        <v>0</v>
      </c>
      <c r="I5036">
        <v>0</v>
      </c>
      <c r="J5036">
        <v>0</v>
      </c>
      <c r="K5036">
        <v>0</v>
      </c>
      <c r="L5036">
        <v>0</v>
      </c>
      <c r="M5036">
        <v>0</v>
      </c>
      <c r="N5036">
        <v>0</v>
      </c>
      <c r="O5036">
        <v>0</v>
      </c>
      <c r="P5036">
        <v>0</v>
      </c>
      <c r="Q5036">
        <v>0</v>
      </c>
      <c r="R5036">
        <v>0</v>
      </c>
      <c r="S5036">
        <v>0</v>
      </c>
      <c r="T5036">
        <v>0</v>
      </c>
      <c r="U5036">
        <v>0</v>
      </c>
      <c r="V5036">
        <v>0</v>
      </c>
      <c r="W5036">
        <v>0</v>
      </c>
      <c r="X5036">
        <v>0</v>
      </c>
      <c r="Y5036">
        <v>0</v>
      </c>
      <c r="Z5036">
        <v>0</v>
      </c>
      <c r="AA5036">
        <v>0</v>
      </c>
      <c r="AB5036">
        <v>0</v>
      </c>
      <c r="AC5036">
        <v>0</v>
      </c>
    </row>
    <row r="5037" spans="1:29">
      <c r="A5037" t="s">
        <v>15487</v>
      </c>
      <c r="B5037" t="s">
        <v>19</v>
      </c>
      <c r="C5037">
        <v>0</v>
      </c>
      <c r="D5037">
        <v>0</v>
      </c>
      <c r="E5037">
        <v>0</v>
      </c>
      <c r="F5037">
        <v>0</v>
      </c>
      <c r="G5037">
        <v>0</v>
      </c>
      <c r="H5037">
        <v>0</v>
      </c>
      <c r="I5037">
        <v>0</v>
      </c>
      <c r="J5037">
        <v>0</v>
      </c>
      <c r="K5037">
        <v>0</v>
      </c>
      <c r="L5037">
        <v>0</v>
      </c>
      <c r="M5037">
        <v>0</v>
      </c>
      <c r="N5037">
        <v>0</v>
      </c>
      <c r="O5037">
        <v>0</v>
      </c>
      <c r="P5037">
        <v>0</v>
      </c>
      <c r="Q5037">
        <v>0</v>
      </c>
      <c r="R5037">
        <v>0</v>
      </c>
      <c r="S5037">
        <v>0</v>
      </c>
      <c r="T5037">
        <v>0</v>
      </c>
      <c r="U5037">
        <v>0</v>
      </c>
      <c r="V5037">
        <v>0</v>
      </c>
      <c r="W5037">
        <v>0</v>
      </c>
      <c r="X5037">
        <v>0</v>
      </c>
      <c r="Y5037">
        <v>0</v>
      </c>
      <c r="Z5037">
        <v>0</v>
      </c>
      <c r="AA5037">
        <v>0</v>
      </c>
      <c r="AB5037">
        <v>0</v>
      </c>
      <c r="AC5037">
        <v>0</v>
      </c>
    </row>
    <row r="5038" spans="1:29">
      <c r="A5038" t="s">
        <v>15488</v>
      </c>
      <c r="B5038" t="s">
        <v>19</v>
      </c>
      <c r="C5038">
        <v>0</v>
      </c>
      <c r="D5038">
        <v>0</v>
      </c>
      <c r="E5038">
        <v>0</v>
      </c>
      <c r="F5038">
        <v>0</v>
      </c>
      <c r="G5038">
        <v>0</v>
      </c>
      <c r="H5038">
        <v>0</v>
      </c>
      <c r="I5038">
        <v>0</v>
      </c>
      <c r="J5038">
        <v>0</v>
      </c>
      <c r="K5038">
        <v>0</v>
      </c>
      <c r="L5038">
        <v>0</v>
      </c>
      <c r="M5038">
        <v>0</v>
      </c>
      <c r="N5038">
        <v>0</v>
      </c>
      <c r="O5038">
        <v>0</v>
      </c>
      <c r="P5038">
        <v>0</v>
      </c>
      <c r="Q5038">
        <v>0</v>
      </c>
      <c r="R5038">
        <v>0</v>
      </c>
      <c r="S5038">
        <v>0</v>
      </c>
      <c r="T5038">
        <v>0</v>
      </c>
      <c r="U5038">
        <v>0</v>
      </c>
      <c r="V5038">
        <v>0</v>
      </c>
      <c r="W5038">
        <v>0</v>
      </c>
      <c r="X5038">
        <v>0</v>
      </c>
      <c r="Y5038">
        <v>0</v>
      </c>
      <c r="Z5038">
        <v>0</v>
      </c>
      <c r="AA5038">
        <v>0</v>
      </c>
      <c r="AB5038">
        <v>0</v>
      </c>
      <c r="AC5038">
        <v>0</v>
      </c>
    </row>
    <row r="5039" spans="1:29">
      <c r="A5039" t="s">
        <v>15489</v>
      </c>
      <c r="B5039" t="s">
        <v>19</v>
      </c>
      <c r="C5039">
        <v>0</v>
      </c>
      <c r="D5039">
        <v>0</v>
      </c>
      <c r="E5039">
        <v>0</v>
      </c>
      <c r="F5039">
        <v>0</v>
      </c>
      <c r="G5039">
        <v>0</v>
      </c>
      <c r="H5039">
        <v>0</v>
      </c>
      <c r="I5039">
        <v>0</v>
      </c>
      <c r="J5039">
        <v>0</v>
      </c>
      <c r="K5039">
        <v>0</v>
      </c>
      <c r="L5039">
        <v>0</v>
      </c>
      <c r="M5039">
        <v>0</v>
      </c>
      <c r="N5039">
        <v>0</v>
      </c>
      <c r="O5039">
        <v>0</v>
      </c>
      <c r="P5039">
        <v>0</v>
      </c>
      <c r="Q5039">
        <v>0</v>
      </c>
      <c r="R5039">
        <v>0</v>
      </c>
      <c r="S5039">
        <v>0</v>
      </c>
      <c r="T5039">
        <v>0</v>
      </c>
      <c r="U5039">
        <v>0</v>
      </c>
      <c r="V5039">
        <v>0</v>
      </c>
      <c r="W5039">
        <v>0</v>
      </c>
      <c r="X5039">
        <v>0</v>
      </c>
      <c r="Y5039">
        <v>0</v>
      </c>
      <c r="Z5039">
        <v>0</v>
      </c>
      <c r="AA5039">
        <v>0</v>
      </c>
      <c r="AB5039">
        <v>0</v>
      </c>
      <c r="AC5039">
        <v>0</v>
      </c>
    </row>
    <row r="5040" spans="1:29">
      <c r="A5040" t="s">
        <v>15490</v>
      </c>
      <c r="B5040" t="s">
        <v>19</v>
      </c>
      <c r="C5040">
        <v>0</v>
      </c>
      <c r="D5040">
        <v>0</v>
      </c>
      <c r="E5040">
        <v>0</v>
      </c>
      <c r="F5040">
        <v>0</v>
      </c>
      <c r="G5040">
        <v>0</v>
      </c>
      <c r="H5040">
        <v>0</v>
      </c>
      <c r="I5040">
        <v>0</v>
      </c>
      <c r="J5040">
        <v>0</v>
      </c>
      <c r="K5040">
        <v>0</v>
      </c>
      <c r="L5040">
        <v>0</v>
      </c>
      <c r="M5040">
        <v>0</v>
      </c>
      <c r="N5040">
        <v>0</v>
      </c>
      <c r="O5040">
        <v>0</v>
      </c>
      <c r="P5040">
        <v>0</v>
      </c>
      <c r="Q5040">
        <v>0</v>
      </c>
      <c r="R5040">
        <v>0</v>
      </c>
      <c r="S5040">
        <v>0</v>
      </c>
      <c r="T5040">
        <v>0</v>
      </c>
      <c r="U5040">
        <v>0</v>
      </c>
      <c r="V5040">
        <v>0</v>
      </c>
      <c r="W5040">
        <v>0</v>
      </c>
      <c r="X5040">
        <v>0</v>
      </c>
      <c r="Y5040">
        <v>0</v>
      </c>
      <c r="Z5040">
        <v>0</v>
      </c>
      <c r="AA5040">
        <v>0</v>
      </c>
      <c r="AB5040">
        <v>0</v>
      </c>
      <c r="AC5040">
        <v>0</v>
      </c>
    </row>
    <row r="5041" spans="1:29">
      <c r="A5041" t="s">
        <v>15491</v>
      </c>
      <c r="B5041" t="s">
        <v>19</v>
      </c>
      <c r="C5041">
        <v>0</v>
      </c>
      <c r="D5041">
        <v>0</v>
      </c>
      <c r="E5041">
        <v>0</v>
      </c>
      <c r="F5041">
        <v>0</v>
      </c>
      <c r="G5041">
        <v>0</v>
      </c>
      <c r="H5041">
        <v>0</v>
      </c>
      <c r="I5041">
        <v>0</v>
      </c>
      <c r="J5041">
        <v>0</v>
      </c>
      <c r="K5041">
        <v>0</v>
      </c>
      <c r="L5041">
        <v>0</v>
      </c>
      <c r="M5041">
        <v>0</v>
      </c>
      <c r="N5041">
        <v>0</v>
      </c>
      <c r="O5041">
        <v>0</v>
      </c>
      <c r="P5041">
        <v>0</v>
      </c>
      <c r="Q5041">
        <v>0</v>
      </c>
      <c r="R5041">
        <v>0</v>
      </c>
      <c r="S5041">
        <v>0</v>
      </c>
      <c r="T5041">
        <v>0</v>
      </c>
      <c r="U5041">
        <v>0</v>
      </c>
      <c r="V5041">
        <v>0</v>
      </c>
      <c r="W5041">
        <v>0</v>
      </c>
      <c r="X5041">
        <v>0</v>
      </c>
      <c r="Y5041">
        <v>0</v>
      </c>
      <c r="Z5041">
        <v>0</v>
      </c>
      <c r="AA5041">
        <v>0</v>
      </c>
      <c r="AB5041">
        <v>0</v>
      </c>
      <c r="AC5041">
        <v>0</v>
      </c>
    </row>
    <row r="5042" spans="1:29">
      <c r="A5042" t="s">
        <v>15492</v>
      </c>
      <c r="B5042" t="s">
        <v>19</v>
      </c>
      <c r="C5042">
        <v>0</v>
      </c>
      <c r="D5042">
        <v>0</v>
      </c>
      <c r="E5042">
        <v>0</v>
      </c>
      <c r="F5042">
        <v>0</v>
      </c>
      <c r="G5042">
        <v>0</v>
      </c>
      <c r="H5042">
        <v>0</v>
      </c>
      <c r="I5042">
        <v>0</v>
      </c>
      <c r="J5042">
        <v>0</v>
      </c>
      <c r="K5042">
        <v>0</v>
      </c>
      <c r="L5042">
        <v>0</v>
      </c>
      <c r="M5042">
        <v>0</v>
      </c>
      <c r="N5042">
        <v>0</v>
      </c>
      <c r="O5042">
        <v>0</v>
      </c>
      <c r="P5042">
        <v>0</v>
      </c>
      <c r="Q5042">
        <v>0</v>
      </c>
      <c r="R5042">
        <v>0</v>
      </c>
      <c r="S5042">
        <v>0</v>
      </c>
      <c r="T5042">
        <v>0</v>
      </c>
      <c r="U5042">
        <v>0</v>
      </c>
      <c r="V5042">
        <v>0</v>
      </c>
      <c r="W5042">
        <v>0</v>
      </c>
      <c r="X5042">
        <v>0</v>
      </c>
      <c r="Y5042">
        <v>0</v>
      </c>
      <c r="Z5042">
        <v>0</v>
      </c>
      <c r="AA5042">
        <v>0</v>
      </c>
      <c r="AB5042">
        <v>0</v>
      </c>
      <c r="AC5042">
        <v>0</v>
      </c>
    </row>
    <row r="5043" spans="1:29">
      <c r="A5043" t="s">
        <v>15493</v>
      </c>
      <c r="B5043" t="s">
        <v>19</v>
      </c>
      <c r="C5043">
        <v>0</v>
      </c>
      <c r="D5043">
        <v>0</v>
      </c>
      <c r="E5043">
        <v>0</v>
      </c>
      <c r="F5043">
        <v>0</v>
      </c>
      <c r="G5043">
        <v>0</v>
      </c>
      <c r="H5043">
        <v>0</v>
      </c>
      <c r="I5043">
        <v>0</v>
      </c>
      <c r="J5043">
        <v>0</v>
      </c>
      <c r="K5043">
        <v>0</v>
      </c>
      <c r="L5043">
        <v>0</v>
      </c>
      <c r="M5043">
        <v>0</v>
      </c>
      <c r="N5043">
        <v>0</v>
      </c>
      <c r="O5043">
        <v>0</v>
      </c>
      <c r="P5043">
        <v>0</v>
      </c>
      <c r="Q5043">
        <v>0</v>
      </c>
      <c r="R5043">
        <v>0</v>
      </c>
      <c r="S5043">
        <v>0</v>
      </c>
      <c r="T5043">
        <v>0</v>
      </c>
      <c r="U5043">
        <v>0</v>
      </c>
      <c r="V5043">
        <v>0</v>
      </c>
      <c r="W5043">
        <v>0</v>
      </c>
      <c r="X5043">
        <v>0</v>
      </c>
      <c r="Y5043">
        <v>0</v>
      </c>
      <c r="Z5043">
        <v>0</v>
      </c>
      <c r="AA5043">
        <v>0</v>
      </c>
      <c r="AB5043">
        <v>0</v>
      </c>
      <c r="AC5043">
        <v>0</v>
      </c>
    </row>
    <row r="5044" spans="1:29">
      <c r="A5044" t="s">
        <v>15494</v>
      </c>
      <c r="B5044" t="s">
        <v>19</v>
      </c>
      <c r="C5044">
        <v>0</v>
      </c>
      <c r="D5044">
        <v>0</v>
      </c>
      <c r="E5044">
        <v>0</v>
      </c>
      <c r="F5044">
        <v>0</v>
      </c>
      <c r="G5044">
        <v>0</v>
      </c>
      <c r="H5044">
        <v>0</v>
      </c>
      <c r="I5044">
        <v>0</v>
      </c>
      <c r="J5044">
        <v>0</v>
      </c>
      <c r="K5044">
        <v>0</v>
      </c>
      <c r="L5044">
        <v>0</v>
      </c>
      <c r="M5044">
        <v>0</v>
      </c>
      <c r="N5044">
        <v>0</v>
      </c>
      <c r="O5044">
        <v>0</v>
      </c>
      <c r="P5044">
        <v>0</v>
      </c>
      <c r="Q5044">
        <v>0</v>
      </c>
      <c r="R5044">
        <v>0</v>
      </c>
      <c r="S5044">
        <v>0</v>
      </c>
      <c r="T5044">
        <v>0</v>
      </c>
      <c r="U5044">
        <v>0</v>
      </c>
      <c r="V5044">
        <v>0</v>
      </c>
      <c r="W5044">
        <v>0</v>
      </c>
      <c r="X5044">
        <v>0</v>
      </c>
      <c r="Y5044">
        <v>0</v>
      </c>
      <c r="Z5044">
        <v>0</v>
      </c>
      <c r="AA5044">
        <v>0</v>
      </c>
      <c r="AB5044">
        <v>0</v>
      </c>
      <c r="AC5044">
        <v>0</v>
      </c>
    </row>
    <row r="5045" spans="1:29">
      <c r="A5045" t="s">
        <v>15495</v>
      </c>
      <c r="B5045" t="s">
        <v>19</v>
      </c>
      <c r="C5045">
        <v>0</v>
      </c>
      <c r="D5045">
        <v>0</v>
      </c>
      <c r="E5045">
        <v>0</v>
      </c>
      <c r="F5045">
        <v>0</v>
      </c>
      <c r="G5045">
        <v>0</v>
      </c>
      <c r="H5045">
        <v>0</v>
      </c>
      <c r="I5045">
        <v>0</v>
      </c>
      <c r="J5045">
        <v>0</v>
      </c>
      <c r="K5045">
        <v>0</v>
      </c>
      <c r="L5045">
        <v>0</v>
      </c>
      <c r="M5045">
        <v>0</v>
      </c>
      <c r="N5045">
        <v>0</v>
      </c>
      <c r="O5045">
        <v>0</v>
      </c>
      <c r="P5045">
        <v>0</v>
      </c>
      <c r="Q5045">
        <v>0</v>
      </c>
      <c r="R5045">
        <v>0</v>
      </c>
      <c r="S5045">
        <v>0</v>
      </c>
      <c r="T5045">
        <v>0</v>
      </c>
      <c r="U5045">
        <v>0</v>
      </c>
      <c r="V5045">
        <v>0</v>
      </c>
      <c r="W5045">
        <v>0</v>
      </c>
      <c r="X5045">
        <v>0</v>
      </c>
      <c r="Y5045">
        <v>0</v>
      </c>
      <c r="Z5045">
        <v>0</v>
      </c>
      <c r="AA5045">
        <v>0</v>
      </c>
      <c r="AB5045">
        <v>0</v>
      </c>
      <c r="AC5045">
        <v>0</v>
      </c>
    </row>
    <row r="5046" spans="1:29">
      <c r="A5046" t="s">
        <v>15496</v>
      </c>
      <c r="B5046" t="s">
        <v>19</v>
      </c>
      <c r="C5046">
        <v>0</v>
      </c>
      <c r="D5046">
        <v>0</v>
      </c>
      <c r="E5046">
        <v>0</v>
      </c>
      <c r="F5046">
        <v>0</v>
      </c>
      <c r="G5046">
        <v>0</v>
      </c>
      <c r="H5046">
        <v>0</v>
      </c>
      <c r="I5046">
        <v>0</v>
      </c>
      <c r="J5046">
        <v>0</v>
      </c>
      <c r="K5046">
        <v>0</v>
      </c>
      <c r="L5046">
        <v>0</v>
      </c>
      <c r="M5046">
        <v>0</v>
      </c>
      <c r="N5046">
        <v>0</v>
      </c>
      <c r="O5046">
        <v>0</v>
      </c>
      <c r="P5046">
        <v>0</v>
      </c>
      <c r="Q5046">
        <v>0</v>
      </c>
      <c r="R5046">
        <v>0</v>
      </c>
      <c r="S5046">
        <v>0</v>
      </c>
      <c r="T5046">
        <v>0</v>
      </c>
      <c r="U5046">
        <v>0</v>
      </c>
      <c r="V5046">
        <v>0</v>
      </c>
      <c r="W5046">
        <v>0</v>
      </c>
      <c r="X5046">
        <v>0</v>
      </c>
      <c r="Y5046">
        <v>0</v>
      </c>
      <c r="Z5046">
        <v>0</v>
      </c>
      <c r="AA5046">
        <v>0</v>
      </c>
      <c r="AB5046">
        <v>0</v>
      </c>
      <c r="AC5046">
        <v>0</v>
      </c>
    </row>
    <row r="5047" spans="1:29">
      <c r="A5047" t="s">
        <v>15497</v>
      </c>
      <c r="B5047" t="s">
        <v>19</v>
      </c>
      <c r="C5047">
        <v>0</v>
      </c>
      <c r="D5047">
        <v>0</v>
      </c>
      <c r="E5047">
        <v>0</v>
      </c>
      <c r="F5047">
        <v>0</v>
      </c>
      <c r="G5047">
        <v>0</v>
      </c>
      <c r="H5047">
        <v>0</v>
      </c>
      <c r="I5047">
        <v>0</v>
      </c>
      <c r="J5047">
        <v>0</v>
      </c>
      <c r="K5047">
        <v>0</v>
      </c>
      <c r="L5047">
        <v>0</v>
      </c>
      <c r="M5047">
        <v>0</v>
      </c>
      <c r="N5047">
        <v>0</v>
      </c>
      <c r="O5047">
        <v>0</v>
      </c>
      <c r="P5047">
        <v>0</v>
      </c>
      <c r="Q5047">
        <v>0</v>
      </c>
      <c r="R5047">
        <v>0</v>
      </c>
      <c r="S5047">
        <v>0</v>
      </c>
      <c r="T5047">
        <v>0</v>
      </c>
      <c r="U5047">
        <v>0</v>
      </c>
      <c r="V5047">
        <v>0</v>
      </c>
      <c r="W5047">
        <v>0</v>
      </c>
      <c r="X5047">
        <v>0</v>
      </c>
      <c r="Y5047">
        <v>0</v>
      </c>
      <c r="Z5047">
        <v>0</v>
      </c>
      <c r="AA5047">
        <v>0</v>
      </c>
      <c r="AB5047">
        <v>0</v>
      </c>
      <c r="AC5047">
        <v>0</v>
      </c>
    </row>
    <row r="5048" spans="1:29">
      <c r="A5048" t="s">
        <v>15498</v>
      </c>
      <c r="B5048" t="s">
        <v>19</v>
      </c>
      <c r="C5048">
        <v>0</v>
      </c>
      <c r="D5048">
        <v>0</v>
      </c>
      <c r="E5048">
        <v>0</v>
      </c>
      <c r="F5048">
        <v>0</v>
      </c>
      <c r="G5048">
        <v>0</v>
      </c>
      <c r="H5048">
        <v>0</v>
      </c>
      <c r="I5048">
        <v>0</v>
      </c>
      <c r="J5048">
        <v>0</v>
      </c>
      <c r="K5048">
        <v>0</v>
      </c>
      <c r="L5048">
        <v>0</v>
      </c>
      <c r="M5048">
        <v>0</v>
      </c>
      <c r="N5048">
        <v>0</v>
      </c>
      <c r="O5048">
        <v>0</v>
      </c>
      <c r="P5048">
        <v>0</v>
      </c>
      <c r="Q5048">
        <v>0</v>
      </c>
      <c r="R5048">
        <v>0</v>
      </c>
      <c r="S5048">
        <v>0</v>
      </c>
      <c r="T5048">
        <v>0</v>
      </c>
      <c r="U5048">
        <v>0</v>
      </c>
      <c r="V5048">
        <v>0</v>
      </c>
      <c r="W5048">
        <v>0</v>
      </c>
      <c r="X5048">
        <v>0</v>
      </c>
      <c r="Y5048">
        <v>0</v>
      </c>
      <c r="Z5048">
        <v>0</v>
      </c>
      <c r="AA5048">
        <v>0</v>
      </c>
      <c r="AB5048">
        <v>0</v>
      </c>
      <c r="AC5048">
        <v>0</v>
      </c>
    </row>
    <row r="5049" spans="1:29">
      <c r="A5049" t="s">
        <v>15499</v>
      </c>
      <c r="B5049" t="s">
        <v>19</v>
      </c>
      <c r="C5049">
        <v>0</v>
      </c>
      <c r="D5049">
        <v>0</v>
      </c>
      <c r="E5049">
        <v>0</v>
      </c>
      <c r="F5049">
        <v>0</v>
      </c>
      <c r="G5049">
        <v>0</v>
      </c>
      <c r="H5049">
        <v>0</v>
      </c>
      <c r="I5049">
        <v>0</v>
      </c>
      <c r="J5049">
        <v>0</v>
      </c>
      <c r="K5049">
        <v>0</v>
      </c>
      <c r="L5049">
        <v>0</v>
      </c>
      <c r="M5049">
        <v>0</v>
      </c>
      <c r="N5049">
        <v>0</v>
      </c>
      <c r="O5049">
        <v>0</v>
      </c>
      <c r="P5049">
        <v>0</v>
      </c>
      <c r="Q5049">
        <v>0</v>
      </c>
      <c r="R5049">
        <v>0</v>
      </c>
      <c r="S5049">
        <v>0</v>
      </c>
      <c r="T5049">
        <v>0</v>
      </c>
      <c r="U5049">
        <v>0</v>
      </c>
      <c r="V5049">
        <v>0</v>
      </c>
      <c r="W5049">
        <v>0</v>
      </c>
      <c r="X5049">
        <v>0</v>
      </c>
      <c r="Y5049">
        <v>0</v>
      </c>
      <c r="Z5049">
        <v>0</v>
      </c>
      <c r="AA5049">
        <v>0</v>
      </c>
      <c r="AB5049">
        <v>0</v>
      </c>
      <c r="AC5049">
        <v>0</v>
      </c>
    </row>
    <row r="5050" spans="1:29">
      <c r="A5050" t="s">
        <v>15500</v>
      </c>
      <c r="B5050" t="s">
        <v>19</v>
      </c>
      <c r="C5050">
        <v>0</v>
      </c>
      <c r="D5050">
        <v>0</v>
      </c>
      <c r="E5050">
        <v>0</v>
      </c>
      <c r="F5050">
        <v>0</v>
      </c>
      <c r="G5050">
        <v>0</v>
      </c>
      <c r="H5050">
        <v>0</v>
      </c>
      <c r="I5050">
        <v>0</v>
      </c>
      <c r="J5050">
        <v>0</v>
      </c>
      <c r="K5050">
        <v>0</v>
      </c>
      <c r="L5050">
        <v>0</v>
      </c>
      <c r="M5050">
        <v>0</v>
      </c>
      <c r="N5050">
        <v>0</v>
      </c>
      <c r="O5050">
        <v>0</v>
      </c>
      <c r="P5050">
        <v>0</v>
      </c>
      <c r="Q5050">
        <v>0</v>
      </c>
      <c r="R5050">
        <v>0</v>
      </c>
      <c r="S5050">
        <v>0</v>
      </c>
      <c r="T5050">
        <v>0</v>
      </c>
      <c r="U5050">
        <v>0</v>
      </c>
      <c r="V5050">
        <v>0</v>
      </c>
      <c r="W5050">
        <v>0</v>
      </c>
      <c r="X5050">
        <v>0</v>
      </c>
      <c r="Y5050">
        <v>0</v>
      </c>
      <c r="Z5050">
        <v>0</v>
      </c>
      <c r="AA5050">
        <v>0</v>
      </c>
      <c r="AB5050">
        <v>0</v>
      </c>
      <c r="AC5050">
        <v>0</v>
      </c>
    </row>
    <row r="5051" spans="1:29">
      <c r="A5051" t="s">
        <v>15501</v>
      </c>
      <c r="B5051" t="s">
        <v>19</v>
      </c>
      <c r="C5051">
        <v>0</v>
      </c>
      <c r="D5051">
        <v>0</v>
      </c>
      <c r="E5051">
        <v>0</v>
      </c>
      <c r="F5051">
        <v>0</v>
      </c>
      <c r="G5051">
        <v>0</v>
      </c>
      <c r="H5051">
        <v>0</v>
      </c>
      <c r="I5051">
        <v>0</v>
      </c>
      <c r="J5051">
        <v>0</v>
      </c>
      <c r="K5051">
        <v>0</v>
      </c>
      <c r="L5051">
        <v>0</v>
      </c>
      <c r="M5051">
        <v>0</v>
      </c>
      <c r="N5051">
        <v>0</v>
      </c>
      <c r="O5051">
        <v>0</v>
      </c>
      <c r="P5051">
        <v>0</v>
      </c>
      <c r="Q5051">
        <v>0</v>
      </c>
      <c r="R5051">
        <v>0</v>
      </c>
      <c r="S5051">
        <v>0</v>
      </c>
      <c r="T5051">
        <v>0</v>
      </c>
      <c r="U5051">
        <v>0</v>
      </c>
      <c r="V5051">
        <v>0</v>
      </c>
      <c r="W5051">
        <v>0</v>
      </c>
      <c r="X5051">
        <v>0</v>
      </c>
      <c r="Y5051">
        <v>0</v>
      </c>
      <c r="Z5051">
        <v>0</v>
      </c>
      <c r="AA5051">
        <v>0</v>
      </c>
      <c r="AB5051">
        <v>0</v>
      </c>
      <c r="AC5051">
        <v>0</v>
      </c>
    </row>
    <row r="5052" spans="1:29">
      <c r="A5052" t="s">
        <v>15502</v>
      </c>
      <c r="B5052" t="s">
        <v>19</v>
      </c>
      <c r="C5052">
        <v>0</v>
      </c>
      <c r="D5052">
        <v>0</v>
      </c>
      <c r="E5052">
        <v>0</v>
      </c>
      <c r="F5052">
        <v>0</v>
      </c>
      <c r="G5052">
        <v>0</v>
      </c>
      <c r="H5052">
        <v>0</v>
      </c>
      <c r="I5052">
        <v>0</v>
      </c>
      <c r="J5052">
        <v>0</v>
      </c>
      <c r="K5052">
        <v>0</v>
      </c>
      <c r="L5052">
        <v>0</v>
      </c>
      <c r="M5052">
        <v>0</v>
      </c>
      <c r="N5052">
        <v>0</v>
      </c>
      <c r="O5052">
        <v>0</v>
      </c>
      <c r="P5052">
        <v>0</v>
      </c>
      <c r="Q5052">
        <v>0</v>
      </c>
      <c r="R5052">
        <v>0</v>
      </c>
      <c r="S5052">
        <v>0</v>
      </c>
      <c r="T5052">
        <v>0</v>
      </c>
      <c r="U5052">
        <v>0</v>
      </c>
      <c r="V5052">
        <v>0</v>
      </c>
      <c r="W5052">
        <v>0</v>
      </c>
      <c r="X5052">
        <v>0</v>
      </c>
      <c r="Y5052">
        <v>0</v>
      </c>
      <c r="Z5052">
        <v>0</v>
      </c>
      <c r="AA5052">
        <v>0</v>
      </c>
      <c r="AB5052">
        <v>0</v>
      </c>
      <c r="AC5052">
        <v>0</v>
      </c>
    </row>
    <row r="5053" spans="1:29">
      <c r="A5053" t="s">
        <v>15503</v>
      </c>
      <c r="B5053" t="s">
        <v>19</v>
      </c>
      <c r="C5053">
        <v>0</v>
      </c>
      <c r="D5053">
        <v>0</v>
      </c>
      <c r="E5053">
        <v>0</v>
      </c>
      <c r="F5053">
        <v>0</v>
      </c>
      <c r="G5053">
        <v>0</v>
      </c>
      <c r="H5053">
        <v>0</v>
      </c>
      <c r="I5053">
        <v>0</v>
      </c>
      <c r="J5053">
        <v>0</v>
      </c>
      <c r="K5053">
        <v>0</v>
      </c>
      <c r="L5053">
        <v>0</v>
      </c>
      <c r="M5053">
        <v>0</v>
      </c>
      <c r="N5053">
        <v>0</v>
      </c>
      <c r="O5053">
        <v>0</v>
      </c>
      <c r="P5053">
        <v>0</v>
      </c>
      <c r="Q5053">
        <v>0</v>
      </c>
      <c r="R5053">
        <v>0</v>
      </c>
      <c r="S5053">
        <v>0</v>
      </c>
      <c r="T5053">
        <v>0</v>
      </c>
      <c r="U5053">
        <v>0</v>
      </c>
      <c r="V5053">
        <v>0</v>
      </c>
      <c r="W5053">
        <v>0</v>
      </c>
      <c r="X5053">
        <v>0</v>
      </c>
      <c r="Y5053">
        <v>0</v>
      </c>
      <c r="Z5053">
        <v>0</v>
      </c>
      <c r="AA5053">
        <v>0</v>
      </c>
      <c r="AB5053">
        <v>0</v>
      </c>
      <c r="AC5053">
        <v>0</v>
      </c>
    </row>
    <row r="5054" spans="1:29">
      <c r="A5054" t="s">
        <v>15504</v>
      </c>
      <c r="B5054" t="s">
        <v>19</v>
      </c>
      <c r="C5054">
        <v>0</v>
      </c>
      <c r="D5054">
        <v>0</v>
      </c>
      <c r="E5054">
        <v>0</v>
      </c>
      <c r="F5054">
        <v>0</v>
      </c>
      <c r="G5054">
        <v>0</v>
      </c>
      <c r="H5054">
        <v>0</v>
      </c>
      <c r="I5054">
        <v>0</v>
      </c>
      <c r="J5054">
        <v>0</v>
      </c>
      <c r="K5054">
        <v>0</v>
      </c>
      <c r="L5054">
        <v>0</v>
      </c>
      <c r="M5054">
        <v>0</v>
      </c>
      <c r="N5054">
        <v>0</v>
      </c>
      <c r="O5054">
        <v>0</v>
      </c>
      <c r="P5054">
        <v>0</v>
      </c>
      <c r="Q5054">
        <v>0</v>
      </c>
      <c r="R5054">
        <v>0</v>
      </c>
      <c r="S5054">
        <v>0</v>
      </c>
      <c r="T5054">
        <v>0</v>
      </c>
      <c r="U5054">
        <v>0</v>
      </c>
      <c r="V5054">
        <v>0</v>
      </c>
      <c r="W5054">
        <v>0</v>
      </c>
      <c r="X5054">
        <v>0</v>
      </c>
      <c r="Y5054">
        <v>0</v>
      </c>
      <c r="Z5054">
        <v>0</v>
      </c>
      <c r="AA5054">
        <v>0</v>
      </c>
      <c r="AB5054">
        <v>0</v>
      </c>
      <c r="AC5054">
        <v>0</v>
      </c>
    </row>
    <row r="5055" spans="1:29">
      <c r="A5055" t="s">
        <v>15505</v>
      </c>
      <c r="B5055" t="s">
        <v>19</v>
      </c>
      <c r="C5055">
        <v>0</v>
      </c>
      <c r="D5055">
        <v>0</v>
      </c>
      <c r="E5055">
        <v>0</v>
      </c>
      <c r="F5055">
        <v>0</v>
      </c>
      <c r="G5055">
        <v>0</v>
      </c>
      <c r="H5055">
        <v>0</v>
      </c>
      <c r="I5055">
        <v>0</v>
      </c>
      <c r="J5055">
        <v>0</v>
      </c>
      <c r="K5055">
        <v>0</v>
      </c>
      <c r="L5055">
        <v>0</v>
      </c>
      <c r="M5055">
        <v>0</v>
      </c>
      <c r="N5055">
        <v>0</v>
      </c>
      <c r="O5055">
        <v>0</v>
      </c>
      <c r="P5055">
        <v>0</v>
      </c>
      <c r="Q5055">
        <v>0</v>
      </c>
      <c r="R5055">
        <v>0</v>
      </c>
      <c r="S5055">
        <v>0</v>
      </c>
      <c r="T5055">
        <v>0</v>
      </c>
      <c r="U5055">
        <v>0</v>
      </c>
      <c r="V5055">
        <v>0</v>
      </c>
      <c r="W5055">
        <v>0</v>
      </c>
      <c r="X5055">
        <v>0</v>
      </c>
      <c r="Y5055">
        <v>0</v>
      </c>
      <c r="Z5055">
        <v>0</v>
      </c>
      <c r="AA5055">
        <v>0</v>
      </c>
      <c r="AB5055">
        <v>0</v>
      </c>
      <c r="AC5055">
        <v>0</v>
      </c>
    </row>
    <row r="5056" spans="1:29">
      <c r="A5056" t="s">
        <v>15506</v>
      </c>
      <c r="B5056" t="s">
        <v>19</v>
      </c>
      <c r="C5056">
        <v>0</v>
      </c>
      <c r="D5056">
        <v>0</v>
      </c>
      <c r="E5056">
        <v>0</v>
      </c>
      <c r="F5056">
        <v>0</v>
      </c>
      <c r="G5056">
        <v>0</v>
      </c>
      <c r="H5056">
        <v>0</v>
      </c>
      <c r="I5056">
        <v>0</v>
      </c>
      <c r="J5056">
        <v>0</v>
      </c>
      <c r="K5056">
        <v>0</v>
      </c>
      <c r="L5056">
        <v>0</v>
      </c>
      <c r="M5056">
        <v>0</v>
      </c>
      <c r="N5056">
        <v>0</v>
      </c>
      <c r="O5056">
        <v>0</v>
      </c>
      <c r="P5056">
        <v>0</v>
      </c>
      <c r="Q5056">
        <v>0</v>
      </c>
      <c r="R5056">
        <v>0</v>
      </c>
      <c r="S5056">
        <v>0</v>
      </c>
      <c r="T5056">
        <v>0</v>
      </c>
      <c r="U5056">
        <v>0</v>
      </c>
      <c r="V5056">
        <v>0</v>
      </c>
      <c r="W5056">
        <v>0</v>
      </c>
      <c r="X5056">
        <v>0</v>
      </c>
      <c r="Y5056">
        <v>0</v>
      </c>
      <c r="Z5056">
        <v>0</v>
      </c>
      <c r="AA5056">
        <v>0</v>
      </c>
      <c r="AB5056">
        <v>0</v>
      </c>
      <c r="AC5056">
        <v>0</v>
      </c>
    </row>
    <row r="5057" spans="1:29">
      <c r="A5057" t="s">
        <v>15507</v>
      </c>
      <c r="B5057" t="s">
        <v>19</v>
      </c>
      <c r="C5057">
        <v>0</v>
      </c>
      <c r="D5057">
        <v>0</v>
      </c>
      <c r="E5057">
        <v>0</v>
      </c>
      <c r="F5057">
        <v>0</v>
      </c>
      <c r="G5057">
        <v>0</v>
      </c>
      <c r="H5057">
        <v>0</v>
      </c>
      <c r="I5057">
        <v>0</v>
      </c>
      <c r="J5057">
        <v>0</v>
      </c>
      <c r="K5057">
        <v>0</v>
      </c>
      <c r="L5057">
        <v>0</v>
      </c>
      <c r="M5057">
        <v>0</v>
      </c>
      <c r="N5057">
        <v>0</v>
      </c>
      <c r="O5057">
        <v>0</v>
      </c>
      <c r="P5057">
        <v>0</v>
      </c>
      <c r="Q5057">
        <v>0</v>
      </c>
      <c r="R5057">
        <v>0</v>
      </c>
      <c r="S5057">
        <v>0</v>
      </c>
      <c r="T5057">
        <v>0</v>
      </c>
      <c r="U5057">
        <v>0</v>
      </c>
      <c r="V5057">
        <v>0</v>
      </c>
      <c r="W5057">
        <v>0</v>
      </c>
      <c r="X5057">
        <v>0</v>
      </c>
      <c r="Y5057">
        <v>0</v>
      </c>
      <c r="Z5057">
        <v>0</v>
      </c>
      <c r="AA5057">
        <v>0</v>
      </c>
      <c r="AB5057">
        <v>0</v>
      </c>
      <c r="AC5057">
        <v>0</v>
      </c>
    </row>
    <row r="5058" spans="1:29">
      <c r="A5058" t="s">
        <v>15508</v>
      </c>
      <c r="B5058" t="s">
        <v>19</v>
      </c>
      <c r="C5058">
        <v>0</v>
      </c>
      <c r="D5058">
        <v>0</v>
      </c>
      <c r="E5058">
        <v>0</v>
      </c>
      <c r="F5058">
        <v>0</v>
      </c>
      <c r="G5058">
        <v>0</v>
      </c>
      <c r="H5058">
        <v>0</v>
      </c>
      <c r="I5058">
        <v>0</v>
      </c>
      <c r="J5058">
        <v>0</v>
      </c>
      <c r="K5058">
        <v>0</v>
      </c>
      <c r="L5058">
        <v>0</v>
      </c>
      <c r="M5058">
        <v>0</v>
      </c>
      <c r="N5058">
        <v>0</v>
      </c>
      <c r="O5058">
        <v>0</v>
      </c>
      <c r="P5058">
        <v>0</v>
      </c>
      <c r="Q5058">
        <v>0</v>
      </c>
      <c r="R5058">
        <v>0</v>
      </c>
      <c r="S5058">
        <v>0</v>
      </c>
      <c r="T5058">
        <v>0</v>
      </c>
      <c r="U5058">
        <v>0</v>
      </c>
      <c r="V5058">
        <v>0</v>
      </c>
      <c r="W5058">
        <v>0</v>
      </c>
      <c r="X5058">
        <v>0</v>
      </c>
      <c r="Y5058">
        <v>0</v>
      </c>
      <c r="Z5058">
        <v>0</v>
      </c>
      <c r="AA5058">
        <v>0</v>
      </c>
      <c r="AB5058">
        <v>0</v>
      </c>
      <c r="AC5058">
        <v>0</v>
      </c>
    </row>
    <row r="5059" spans="1:29">
      <c r="A5059" t="s">
        <v>15509</v>
      </c>
      <c r="B5059" t="s">
        <v>19</v>
      </c>
      <c r="C5059">
        <v>0</v>
      </c>
      <c r="D5059">
        <v>0</v>
      </c>
      <c r="E5059">
        <v>0</v>
      </c>
      <c r="F5059">
        <v>0</v>
      </c>
      <c r="G5059">
        <v>0</v>
      </c>
      <c r="H5059">
        <v>0</v>
      </c>
      <c r="I5059">
        <v>0</v>
      </c>
      <c r="J5059">
        <v>0</v>
      </c>
      <c r="K5059">
        <v>0</v>
      </c>
      <c r="L5059">
        <v>0</v>
      </c>
      <c r="M5059">
        <v>0</v>
      </c>
      <c r="N5059">
        <v>0</v>
      </c>
      <c r="O5059">
        <v>0</v>
      </c>
      <c r="P5059">
        <v>0</v>
      </c>
      <c r="Q5059">
        <v>0</v>
      </c>
      <c r="R5059">
        <v>0</v>
      </c>
      <c r="S5059">
        <v>0</v>
      </c>
      <c r="T5059">
        <v>0</v>
      </c>
      <c r="U5059">
        <v>0</v>
      </c>
      <c r="V5059">
        <v>0</v>
      </c>
      <c r="W5059">
        <v>0</v>
      </c>
      <c r="X5059">
        <v>0</v>
      </c>
      <c r="Y5059">
        <v>0</v>
      </c>
      <c r="Z5059">
        <v>0</v>
      </c>
      <c r="AA5059">
        <v>0</v>
      </c>
      <c r="AB5059">
        <v>0</v>
      </c>
      <c r="AC5059">
        <v>0</v>
      </c>
    </row>
    <row r="5060" spans="1:29">
      <c r="A5060" t="s">
        <v>15510</v>
      </c>
      <c r="B5060" t="s">
        <v>19</v>
      </c>
      <c r="C5060">
        <v>0</v>
      </c>
      <c r="D5060">
        <v>0</v>
      </c>
      <c r="E5060">
        <v>0</v>
      </c>
      <c r="F5060">
        <v>0</v>
      </c>
      <c r="G5060">
        <v>0</v>
      </c>
      <c r="H5060">
        <v>0</v>
      </c>
      <c r="I5060">
        <v>0</v>
      </c>
      <c r="J5060">
        <v>0</v>
      </c>
      <c r="K5060">
        <v>0</v>
      </c>
      <c r="L5060">
        <v>0</v>
      </c>
      <c r="M5060">
        <v>0</v>
      </c>
      <c r="N5060">
        <v>0</v>
      </c>
      <c r="O5060">
        <v>0</v>
      </c>
      <c r="P5060">
        <v>0</v>
      </c>
      <c r="Q5060">
        <v>0</v>
      </c>
      <c r="R5060">
        <v>0</v>
      </c>
      <c r="S5060">
        <v>0</v>
      </c>
      <c r="T5060">
        <v>0</v>
      </c>
      <c r="U5060">
        <v>0</v>
      </c>
      <c r="V5060">
        <v>0</v>
      </c>
      <c r="W5060">
        <v>0</v>
      </c>
      <c r="X5060">
        <v>0</v>
      </c>
      <c r="Y5060">
        <v>0</v>
      </c>
      <c r="Z5060">
        <v>0</v>
      </c>
      <c r="AA5060">
        <v>0</v>
      </c>
      <c r="AB5060">
        <v>0</v>
      </c>
      <c r="AC5060">
        <v>0</v>
      </c>
    </row>
    <row r="5061" spans="1:29">
      <c r="A5061" t="s">
        <v>15511</v>
      </c>
      <c r="B5061" t="s">
        <v>19</v>
      </c>
      <c r="C5061">
        <v>0</v>
      </c>
      <c r="D5061">
        <v>0</v>
      </c>
      <c r="E5061">
        <v>0</v>
      </c>
      <c r="F5061">
        <v>0</v>
      </c>
      <c r="G5061">
        <v>0</v>
      </c>
      <c r="H5061">
        <v>0</v>
      </c>
      <c r="I5061">
        <v>0</v>
      </c>
      <c r="J5061">
        <v>0</v>
      </c>
      <c r="K5061">
        <v>0</v>
      </c>
      <c r="L5061">
        <v>0</v>
      </c>
      <c r="M5061">
        <v>0</v>
      </c>
      <c r="N5061">
        <v>0</v>
      </c>
      <c r="O5061">
        <v>0</v>
      </c>
      <c r="P5061">
        <v>0</v>
      </c>
      <c r="Q5061">
        <v>0</v>
      </c>
      <c r="R5061">
        <v>0</v>
      </c>
      <c r="S5061">
        <v>0</v>
      </c>
      <c r="T5061">
        <v>0</v>
      </c>
      <c r="U5061">
        <v>0</v>
      </c>
      <c r="V5061">
        <v>0</v>
      </c>
      <c r="W5061">
        <v>0</v>
      </c>
      <c r="X5061">
        <v>0</v>
      </c>
      <c r="Y5061">
        <v>0</v>
      </c>
      <c r="Z5061">
        <v>0</v>
      </c>
      <c r="AA5061">
        <v>0</v>
      </c>
      <c r="AB5061">
        <v>0</v>
      </c>
      <c r="AC5061">
        <v>0</v>
      </c>
    </row>
    <row r="5062" spans="1:29">
      <c r="A5062" t="s">
        <v>15512</v>
      </c>
      <c r="B5062" t="s">
        <v>19</v>
      </c>
      <c r="C5062">
        <v>0</v>
      </c>
      <c r="D5062">
        <v>0</v>
      </c>
      <c r="E5062">
        <v>0</v>
      </c>
      <c r="F5062">
        <v>0</v>
      </c>
      <c r="G5062">
        <v>0</v>
      </c>
      <c r="H5062">
        <v>0</v>
      </c>
      <c r="I5062">
        <v>0</v>
      </c>
      <c r="J5062">
        <v>0</v>
      </c>
      <c r="K5062">
        <v>0</v>
      </c>
      <c r="L5062">
        <v>0</v>
      </c>
      <c r="M5062">
        <v>0</v>
      </c>
      <c r="N5062">
        <v>0</v>
      </c>
      <c r="O5062">
        <v>0</v>
      </c>
      <c r="P5062">
        <v>0</v>
      </c>
      <c r="Q5062">
        <v>0</v>
      </c>
      <c r="R5062">
        <v>0</v>
      </c>
      <c r="S5062">
        <v>0</v>
      </c>
      <c r="T5062">
        <v>0</v>
      </c>
      <c r="U5062">
        <v>0</v>
      </c>
      <c r="V5062">
        <v>0</v>
      </c>
      <c r="W5062">
        <v>0</v>
      </c>
      <c r="X5062">
        <v>0</v>
      </c>
      <c r="Y5062">
        <v>0</v>
      </c>
      <c r="Z5062">
        <v>0</v>
      </c>
      <c r="AA5062">
        <v>0</v>
      </c>
      <c r="AB5062">
        <v>0</v>
      </c>
      <c r="AC5062">
        <v>0</v>
      </c>
    </row>
    <row r="5063" spans="1:29">
      <c r="A5063" t="s">
        <v>15513</v>
      </c>
      <c r="B5063" t="s">
        <v>19</v>
      </c>
      <c r="C5063">
        <v>0</v>
      </c>
      <c r="D5063">
        <v>0</v>
      </c>
      <c r="E5063">
        <v>0</v>
      </c>
      <c r="F5063">
        <v>0</v>
      </c>
      <c r="G5063">
        <v>0</v>
      </c>
      <c r="H5063">
        <v>0</v>
      </c>
      <c r="I5063">
        <v>0</v>
      </c>
      <c r="J5063">
        <v>0</v>
      </c>
      <c r="K5063">
        <v>0</v>
      </c>
      <c r="L5063">
        <v>0</v>
      </c>
      <c r="M5063">
        <v>0</v>
      </c>
      <c r="N5063">
        <v>0</v>
      </c>
      <c r="O5063">
        <v>0</v>
      </c>
      <c r="P5063">
        <v>0</v>
      </c>
      <c r="Q5063">
        <v>0</v>
      </c>
      <c r="R5063">
        <v>0</v>
      </c>
      <c r="S5063">
        <v>0</v>
      </c>
      <c r="T5063">
        <v>0</v>
      </c>
      <c r="U5063">
        <v>0</v>
      </c>
      <c r="V5063">
        <v>0</v>
      </c>
      <c r="W5063">
        <v>0</v>
      </c>
      <c r="X5063">
        <v>0</v>
      </c>
      <c r="Y5063">
        <v>0</v>
      </c>
      <c r="Z5063">
        <v>0</v>
      </c>
      <c r="AA5063">
        <v>0</v>
      </c>
      <c r="AB5063">
        <v>0</v>
      </c>
      <c r="AC5063">
        <v>0</v>
      </c>
    </row>
    <row r="5064" spans="1:29">
      <c r="A5064" t="s">
        <v>15514</v>
      </c>
      <c r="B5064" t="s">
        <v>19</v>
      </c>
      <c r="C5064">
        <v>0</v>
      </c>
      <c r="D5064">
        <v>0</v>
      </c>
      <c r="E5064">
        <v>0</v>
      </c>
      <c r="F5064">
        <v>0</v>
      </c>
      <c r="G5064">
        <v>0</v>
      </c>
      <c r="H5064">
        <v>0</v>
      </c>
      <c r="I5064">
        <v>0</v>
      </c>
      <c r="J5064">
        <v>0</v>
      </c>
      <c r="K5064">
        <v>0</v>
      </c>
      <c r="L5064">
        <v>0</v>
      </c>
      <c r="M5064">
        <v>0</v>
      </c>
      <c r="N5064">
        <v>0</v>
      </c>
      <c r="O5064">
        <v>0</v>
      </c>
      <c r="P5064">
        <v>0</v>
      </c>
      <c r="Q5064">
        <v>0</v>
      </c>
      <c r="R5064">
        <v>0</v>
      </c>
      <c r="S5064">
        <v>0</v>
      </c>
      <c r="T5064">
        <v>0</v>
      </c>
      <c r="U5064">
        <v>0</v>
      </c>
      <c r="V5064">
        <v>0</v>
      </c>
      <c r="W5064">
        <v>0</v>
      </c>
      <c r="X5064">
        <v>0</v>
      </c>
      <c r="Y5064">
        <v>0</v>
      </c>
      <c r="Z5064">
        <v>0</v>
      </c>
      <c r="AA5064">
        <v>0</v>
      </c>
      <c r="AB5064">
        <v>0</v>
      </c>
      <c r="AC5064">
        <v>0</v>
      </c>
    </row>
    <row r="5065" spans="1:29">
      <c r="A5065" t="s">
        <v>15515</v>
      </c>
      <c r="B5065" t="s">
        <v>19</v>
      </c>
      <c r="C5065">
        <v>0</v>
      </c>
      <c r="D5065">
        <v>0</v>
      </c>
      <c r="E5065">
        <v>0</v>
      </c>
      <c r="F5065">
        <v>0</v>
      </c>
      <c r="G5065">
        <v>0</v>
      </c>
      <c r="H5065">
        <v>0</v>
      </c>
      <c r="I5065">
        <v>0</v>
      </c>
      <c r="J5065">
        <v>0</v>
      </c>
      <c r="K5065">
        <v>0</v>
      </c>
      <c r="L5065">
        <v>0</v>
      </c>
      <c r="M5065">
        <v>0</v>
      </c>
      <c r="N5065">
        <v>0</v>
      </c>
      <c r="O5065">
        <v>0</v>
      </c>
      <c r="P5065">
        <v>0</v>
      </c>
      <c r="Q5065">
        <v>0</v>
      </c>
      <c r="R5065">
        <v>0</v>
      </c>
      <c r="S5065">
        <v>0</v>
      </c>
      <c r="T5065">
        <v>0</v>
      </c>
      <c r="U5065">
        <v>0</v>
      </c>
      <c r="V5065">
        <v>0</v>
      </c>
      <c r="W5065">
        <v>0</v>
      </c>
      <c r="X5065">
        <v>0</v>
      </c>
      <c r="Y5065">
        <v>0</v>
      </c>
      <c r="Z5065">
        <v>0</v>
      </c>
      <c r="AA5065">
        <v>0</v>
      </c>
      <c r="AB5065">
        <v>0</v>
      </c>
      <c r="AC5065">
        <v>0</v>
      </c>
    </row>
    <row r="5066" spans="1:29">
      <c r="A5066" t="s">
        <v>15516</v>
      </c>
      <c r="B5066" t="s">
        <v>19</v>
      </c>
      <c r="C5066">
        <v>0</v>
      </c>
      <c r="D5066">
        <v>0</v>
      </c>
      <c r="E5066">
        <v>0</v>
      </c>
      <c r="F5066">
        <v>0</v>
      </c>
      <c r="G5066">
        <v>0</v>
      </c>
      <c r="H5066">
        <v>0</v>
      </c>
      <c r="I5066">
        <v>0</v>
      </c>
      <c r="J5066">
        <v>0</v>
      </c>
      <c r="K5066">
        <v>0</v>
      </c>
      <c r="L5066">
        <v>0</v>
      </c>
      <c r="M5066">
        <v>0</v>
      </c>
      <c r="N5066">
        <v>0</v>
      </c>
      <c r="O5066">
        <v>0</v>
      </c>
      <c r="P5066">
        <v>0</v>
      </c>
      <c r="Q5066">
        <v>0</v>
      </c>
      <c r="R5066">
        <v>0</v>
      </c>
      <c r="S5066">
        <v>0</v>
      </c>
      <c r="T5066">
        <v>0</v>
      </c>
      <c r="U5066">
        <v>0</v>
      </c>
      <c r="V5066">
        <v>0</v>
      </c>
      <c r="W5066">
        <v>0</v>
      </c>
      <c r="X5066">
        <v>0</v>
      </c>
      <c r="Y5066">
        <v>0</v>
      </c>
      <c r="Z5066">
        <v>0</v>
      </c>
      <c r="AA5066">
        <v>0</v>
      </c>
      <c r="AB5066">
        <v>0</v>
      </c>
      <c r="AC5066">
        <v>0</v>
      </c>
    </row>
    <row r="5067" spans="1:29">
      <c r="A5067" t="s">
        <v>15517</v>
      </c>
      <c r="B5067" t="s">
        <v>19</v>
      </c>
      <c r="C5067">
        <v>0</v>
      </c>
      <c r="D5067">
        <v>0</v>
      </c>
      <c r="E5067">
        <v>0</v>
      </c>
      <c r="F5067">
        <v>0</v>
      </c>
      <c r="G5067">
        <v>0</v>
      </c>
      <c r="H5067">
        <v>0</v>
      </c>
      <c r="I5067">
        <v>0</v>
      </c>
      <c r="J5067">
        <v>0</v>
      </c>
      <c r="K5067">
        <v>0</v>
      </c>
      <c r="L5067">
        <v>0</v>
      </c>
      <c r="M5067">
        <v>0</v>
      </c>
      <c r="N5067">
        <v>0</v>
      </c>
      <c r="O5067">
        <v>0</v>
      </c>
      <c r="P5067">
        <v>0</v>
      </c>
      <c r="Q5067">
        <v>0</v>
      </c>
      <c r="R5067">
        <v>0</v>
      </c>
      <c r="S5067">
        <v>0</v>
      </c>
      <c r="T5067">
        <v>0</v>
      </c>
      <c r="U5067">
        <v>0</v>
      </c>
      <c r="V5067">
        <v>0</v>
      </c>
      <c r="W5067">
        <v>0</v>
      </c>
      <c r="X5067">
        <v>0</v>
      </c>
      <c r="Y5067">
        <v>0</v>
      </c>
      <c r="Z5067">
        <v>0</v>
      </c>
      <c r="AA5067">
        <v>0</v>
      </c>
      <c r="AB5067">
        <v>0</v>
      </c>
      <c r="AC5067">
        <v>0</v>
      </c>
    </row>
    <row r="5068" spans="1:29">
      <c r="A5068" t="s">
        <v>15518</v>
      </c>
      <c r="B5068" t="s">
        <v>19</v>
      </c>
      <c r="C5068">
        <v>0</v>
      </c>
      <c r="D5068">
        <v>0</v>
      </c>
      <c r="E5068">
        <v>0</v>
      </c>
      <c r="F5068">
        <v>0</v>
      </c>
      <c r="G5068">
        <v>0</v>
      </c>
      <c r="H5068">
        <v>0</v>
      </c>
      <c r="I5068">
        <v>0</v>
      </c>
      <c r="J5068">
        <v>0</v>
      </c>
      <c r="K5068">
        <v>0</v>
      </c>
      <c r="L5068">
        <v>0</v>
      </c>
      <c r="M5068">
        <v>0</v>
      </c>
      <c r="N5068">
        <v>0</v>
      </c>
      <c r="O5068">
        <v>0</v>
      </c>
      <c r="P5068">
        <v>0</v>
      </c>
      <c r="Q5068">
        <v>0</v>
      </c>
      <c r="R5068">
        <v>0</v>
      </c>
      <c r="S5068">
        <v>0</v>
      </c>
      <c r="T5068">
        <v>0</v>
      </c>
      <c r="U5068">
        <v>0</v>
      </c>
      <c r="V5068">
        <v>0</v>
      </c>
      <c r="W5068">
        <v>0</v>
      </c>
      <c r="X5068">
        <v>0</v>
      </c>
      <c r="Y5068">
        <v>0</v>
      </c>
      <c r="Z5068">
        <v>0</v>
      </c>
      <c r="AA5068">
        <v>0</v>
      </c>
      <c r="AB5068">
        <v>0</v>
      </c>
      <c r="AC5068">
        <v>0</v>
      </c>
    </row>
    <row r="5069" spans="1:29">
      <c r="A5069" t="s">
        <v>15519</v>
      </c>
      <c r="B5069" t="s">
        <v>19</v>
      </c>
      <c r="C5069">
        <v>0</v>
      </c>
      <c r="D5069">
        <v>0</v>
      </c>
      <c r="E5069">
        <v>0</v>
      </c>
      <c r="F5069">
        <v>0</v>
      </c>
      <c r="G5069">
        <v>0</v>
      </c>
      <c r="H5069">
        <v>0</v>
      </c>
      <c r="I5069">
        <v>0</v>
      </c>
      <c r="J5069">
        <v>0</v>
      </c>
      <c r="K5069">
        <v>0</v>
      </c>
      <c r="L5069">
        <v>0</v>
      </c>
      <c r="M5069">
        <v>0</v>
      </c>
      <c r="N5069">
        <v>0</v>
      </c>
      <c r="O5069">
        <v>0</v>
      </c>
      <c r="P5069">
        <v>0</v>
      </c>
      <c r="Q5069">
        <v>0</v>
      </c>
      <c r="R5069">
        <v>0</v>
      </c>
      <c r="S5069">
        <v>0</v>
      </c>
      <c r="T5069">
        <v>0</v>
      </c>
      <c r="U5069">
        <v>0</v>
      </c>
      <c r="V5069">
        <v>0</v>
      </c>
      <c r="W5069">
        <v>0</v>
      </c>
      <c r="X5069">
        <v>0</v>
      </c>
      <c r="Y5069">
        <v>0</v>
      </c>
      <c r="Z5069">
        <v>0</v>
      </c>
      <c r="AA5069">
        <v>0</v>
      </c>
      <c r="AB5069">
        <v>0</v>
      </c>
      <c r="AC5069">
        <v>0</v>
      </c>
    </row>
    <row r="5070" spans="1:29">
      <c r="A5070" t="s">
        <v>15520</v>
      </c>
      <c r="B5070" t="s">
        <v>19</v>
      </c>
      <c r="C5070">
        <v>0</v>
      </c>
      <c r="D5070">
        <v>0</v>
      </c>
      <c r="E5070">
        <v>0</v>
      </c>
      <c r="F5070">
        <v>0</v>
      </c>
      <c r="G5070">
        <v>0</v>
      </c>
      <c r="H5070">
        <v>0</v>
      </c>
      <c r="I5070">
        <v>0</v>
      </c>
      <c r="J5070">
        <v>0</v>
      </c>
      <c r="K5070">
        <v>0</v>
      </c>
      <c r="L5070">
        <v>0</v>
      </c>
      <c r="M5070">
        <v>0</v>
      </c>
      <c r="N5070">
        <v>0</v>
      </c>
      <c r="O5070">
        <v>0</v>
      </c>
      <c r="P5070">
        <v>0</v>
      </c>
      <c r="Q5070">
        <v>0</v>
      </c>
      <c r="R5070">
        <v>0</v>
      </c>
      <c r="S5070">
        <v>0</v>
      </c>
      <c r="T5070">
        <v>0</v>
      </c>
      <c r="U5070">
        <v>0</v>
      </c>
      <c r="V5070">
        <v>0</v>
      </c>
      <c r="W5070">
        <v>0</v>
      </c>
      <c r="X5070">
        <v>0</v>
      </c>
      <c r="Y5070">
        <v>0</v>
      </c>
      <c r="Z5070">
        <v>0</v>
      </c>
      <c r="AA5070">
        <v>0</v>
      </c>
      <c r="AB5070">
        <v>0</v>
      </c>
      <c r="AC5070">
        <v>0</v>
      </c>
    </row>
    <row r="5071" spans="1:29">
      <c r="A5071" t="s">
        <v>15521</v>
      </c>
      <c r="B5071" t="s">
        <v>19</v>
      </c>
      <c r="C5071">
        <v>0</v>
      </c>
      <c r="D5071">
        <v>0</v>
      </c>
      <c r="E5071">
        <v>0</v>
      </c>
      <c r="F5071">
        <v>0</v>
      </c>
      <c r="G5071">
        <v>0</v>
      </c>
      <c r="H5071">
        <v>0</v>
      </c>
      <c r="I5071">
        <v>0</v>
      </c>
      <c r="J5071">
        <v>0</v>
      </c>
      <c r="K5071">
        <v>0</v>
      </c>
      <c r="L5071">
        <v>0</v>
      </c>
      <c r="M5071">
        <v>0</v>
      </c>
      <c r="N5071">
        <v>0</v>
      </c>
      <c r="O5071">
        <v>0</v>
      </c>
      <c r="P5071">
        <v>0</v>
      </c>
      <c r="Q5071">
        <v>0</v>
      </c>
      <c r="R5071">
        <v>0</v>
      </c>
      <c r="S5071">
        <v>0</v>
      </c>
      <c r="T5071">
        <v>0</v>
      </c>
      <c r="U5071">
        <v>0</v>
      </c>
      <c r="V5071">
        <v>0</v>
      </c>
      <c r="W5071">
        <v>0</v>
      </c>
      <c r="X5071">
        <v>0</v>
      </c>
      <c r="Y5071">
        <v>0</v>
      </c>
      <c r="Z5071">
        <v>0</v>
      </c>
      <c r="AA5071">
        <v>0</v>
      </c>
      <c r="AB5071">
        <v>0</v>
      </c>
      <c r="AC5071">
        <v>0</v>
      </c>
    </row>
    <row r="5072" spans="1:29">
      <c r="A5072" t="s">
        <v>15522</v>
      </c>
      <c r="B5072" t="s">
        <v>19</v>
      </c>
      <c r="C5072">
        <v>0</v>
      </c>
      <c r="D5072">
        <v>0</v>
      </c>
      <c r="E5072">
        <v>0</v>
      </c>
      <c r="F5072">
        <v>0</v>
      </c>
      <c r="G5072">
        <v>0</v>
      </c>
      <c r="H5072">
        <v>0</v>
      </c>
      <c r="I5072">
        <v>0</v>
      </c>
      <c r="J5072">
        <v>0</v>
      </c>
      <c r="K5072">
        <v>0</v>
      </c>
      <c r="L5072">
        <v>0</v>
      </c>
      <c r="M5072">
        <v>0</v>
      </c>
      <c r="N5072">
        <v>0</v>
      </c>
      <c r="O5072">
        <v>0</v>
      </c>
      <c r="P5072">
        <v>0</v>
      </c>
      <c r="Q5072">
        <v>0</v>
      </c>
      <c r="R5072">
        <v>0</v>
      </c>
      <c r="S5072">
        <v>0</v>
      </c>
      <c r="T5072">
        <v>0</v>
      </c>
      <c r="U5072">
        <v>0</v>
      </c>
      <c r="V5072">
        <v>0</v>
      </c>
      <c r="W5072">
        <v>0</v>
      </c>
      <c r="X5072">
        <v>0</v>
      </c>
      <c r="Y5072">
        <v>0</v>
      </c>
      <c r="Z5072">
        <v>0</v>
      </c>
      <c r="AA5072">
        <v>0</v>
      </c>
      <c r="AB5072">
        <v>0</v>
      </c>
      <c r="AC5072">
        <v>0</v>
      </c>
    </row>
    <row r="5073" spans="1:32">
      <c r="A5073" t="s">
        <v>15523</v>
      </c>
      <c r="B5073" t="s">
        <v>19</v>
      </c>
      <c r="C5073">
        <v>0</v>
      </c>
      <c r="D5073">
        <v>0</v>
      </c>
      <c r="E5073">
        <v>0</v>
      </c>
      <c r="F5073">
        <v>0</v>
      </c>
      <c r="G5073">
        <v>0</v>
      </c>
      <c r="H5073">
        <v>0</v>
      </c>
      <c r="I5073">
        <v>0</v>
      </c>
      <c r="J5073">
        <v>0</v>
      </c>
      <c r="K5073">
        <v>0</v>
      </c>
      <c r="L5073">
        <v>0</v>
      </c>
      <c r="M5073">
        <v>0</v>
      </c>
      <c r="N5073">
        <v>0</v>
      </c>
      <c r="O5073">
        <v>0</v>
      </c>
      <c r="P5073">
        <v>0</v>
      </c>
      <c r="Q5073">
        <v>0</v>
      </c>
      <c r="R5073">
        <v>0</v>
      </c>
      <c r="S5073">
        <v>0</v>
      </c>
      <c r="T5073">
        <v>0</v>
      </c>
      <c r="U5073">
        <v>0</v>
      </c>
      <c r="V5073">
        <v>0</v>
      </c>
      <c r="W5073">
        <v>0</v>
      </c>
      <c r="X5073">
        <v>0</v>
      </c>
      <c r="Y5073">
        <v>0</v>
      </c>
      <c r="Z5073">
        <v>0</v>
      </c>
      <c r="AA5073">
        <v>0</v>
      </c>
      <c r="AB5073">
        <v>0</v>
      </c>
      <c r="AC5073">
        <v>0</v>
      </c>
    </row>
    <row r="5074" spans="1:32">
      <c r="A5074" t="s">
        <v>15524</v>
      </c>
      <c r="B5074" t="s">
        <v>19</v>
      </c>
      <c r="C5074">
        <v>0</v>
      </c>
      <c r="D5074">
        <v>0</v>
      </c>
      <c r="E5074">
        <v>0</v>
      </c>
      <c r="F5074">
        <v>0</v>
      </c>
      <c r="G5074">
        <v>0</v>
      </c>
      <c r="H5074">
        <v>0</v>
      </c>
      <c r="I5074">
        <v>0</v>
      </c>
      <c r="J5074">
        <v>0</v>
      </c>
      <c r="K5074">
        <v>0</v>
      </c>
      <c r="L5074">
        <v>0</v>
      </c>
      <c r="M5074">
        <v>0</v>
      </c>
      <c r="N5074">
        <v>0</v>
      </c>
      <c r="O5074">
        <v>0</v>
      </c>
      <c r="P5074">
        <v>0</v>
      </c>
      <c r="Q5074">
        <v>0</v>
      </c>
      <c r="R5074">
        <v>0</v>
      </c>
      <c r="S5074">
        <v>0</v>
      </c>
      <c r="T5074">
        <v>0</v>
      </c>
      <c r="U5074">
        <v>0</v>
      </c>
      <c r="V5074">
        <v>0</v>
      </c>
      <c r="W5074">
        <v>0</v>
      </c>
      <c r="X5074">
        <v>0</v>
      </c>
      <c r="Y5074">
        <v>0</v>
      </c>
      <c r="Z5074">
        <v>0</v>
      </c>
      <c r="AA5074">
        <v>0</v>
      </c>
      <c r="AB5074">
        <v>0</v>
      </c>
      <c r="AC5074">
        <v>0</v>
      </c>
    </row>
    <row r="5075" spans="1:32">
      <c r="A5075" t="s">
        <v>15525</v>
      </c>
      <c r="B5075" t="s">
        <v>19</v>
      </c>
      <c r="C5075">
        <v>0</v>
      </c>
      <c r="D5075">
        <v>0</v>
      </c>
      <c r="E5075">
        <v>0</v>
      </c>
      <c r="F5075">
        <v>0</v>
      </c>
      <c r="G5075">
        <v>0</v>
      </c>
      <c r="H5075">
        <v>0</v>
      </c>
      <c r="I5075">
        <v>0</v>
      </c>
      <c r="J5075">
        <v>0</v>
      </c>
      <c r="K5075">
        <v>0</v>
      </c>
      <c r="L5075">
        <v>0</v>
      </c>
      <c r="M5075">
        <v>0</v>
      </c>
      <c r="N5075">
        <v>0</v>
      </c>
      <c r="O5075">
        <v>0</v>
      </c>
      <c r="P5075">
        <v>0</v>
      </c>
      <c r="Q5075">
        <v>0</v>
      </c>
      <c r="R5075">
        <v>0</v>
      </c>
      <c r="S5075">
        <v>0</v>
      </c>
      <c r="T5075">
        <v>0</v>
      </c>
      <c r="U5075">
        <v>0</v>
      </c>
      <c r="V5075">
        <v>0</v>
      </c>
      <c r="W5075">
        <v>0</v>
      </c>
      <c r="X5075">
        <v>0</v>
      </c>
      <c r="Y5075">
        <v>0</v>
      </c>
      <c r="Z5075">
        <v>0</v>
      </c>
      <c r="AA5075">
        <v>0</v>
      </c>
      <c r="AB5075">
        <v>0</v>
      </c>
      <c r="AC5075">
        <v>0</v>
      </c>
    </row>
    <row r="5076" spans="1:32">
      <c r="A5076" t="s">
        <v>15526</v>
      </c>
      <c r="B5076" t="s">
        <v>19</v>
      </c>
      <c r="C5076">
        <v>0</v>
      </c>
      <c r="D5076">
        <v>0</v>
      </c>
      <c r="E5076">
        <v>0</v>
      </c>
      <c r="F5076">
        <v>0</v>
      </c>
      <c r="G5076">
        <v>0</v>
      </c>
      <c r="H5076">
        <v>0</v>
      </c>
      <c r="I5076">
        <v>0</v>
      </c>
      <c r="J5076">
        <v>0</v>
      </c>
      <c r="K5076">
        <v>0</v>
      </c>
      <c r="L5076">
        <v>0</v>
      </c>
      <c r="M5076">
        <v>0</v>
      </c>
      <c r="N5076">
        <v>0</v>
      </c>
      <c r="O5076">
        <v>0</v>
      </c>
      <c r="P5076">
        <v>0</v>
      </c>
      <c r="Q5076">
        <v>0</v>
      </c>
      <c r="R5076">
        <v>0</v>
      </c>
      <c r="S5076">
        <v>0</v>
      </c>
      <c r="T5076">
        <v>0</v>
      </c>
      <c r="U5076">
        <v>0</v>
      </c>
      <c r="V5076">
        <v>0</v>
      </c>
      <c r="W5076">
        <v>0</v>
      </c>
      <c r="X5076">
        <v>0</v>
      </c>
      <c r="Y5076">
        <v>0</v>
      </c>
      <c r="Z5076">
        <v>0</v>
      </c>
      <c r="AA5076">
        <v>0</v>
      </c>
      <c r="AB5076">
        <v>0</v>
      </c>
      <c r="AC5076">
        <v>0</v>
      </c>
    </row>
    <row r="5077" spans="1:32">
      <c r="A5077" t="s">
        <v>15527</v>
      </c>
      <c r="B5077" t="s">
        <v>19</v>
      </c>
      <c r="C5077">
        <v>0</v>
      </c>
      <c r="D5077">
        <v>0</v>
      </c>
      <c r="E5077">
        <v>0</v>
      </c>
      <c r="F5077">
        <v>0</v>
      </c>
      <c r="G5077">
        <v>0</v>
      </c>
      <c r="H5077">
        <v>0</v>
      </c>
      <c r="I5077">
        <v>0</v>
      </c>
      <c r="J5077">
        <v>0</v>
      </c>
      <c r="K5077">
        <v>0</v>
      </c>
      <c r="L5077">
        <v>0</v>
      </c>
      <c r="M5077">
        <v>0</v>
      </c>
      <c r="N5077">
        <v>0</v>
      </c>
      <c r="O5077">
        <v>0</v>
      </c>
      <c r="P5077">
        <v>0</v>
      </c>
      <c r="Q5077">
        <v>0</v>
      </c>
      <c r="R5077">
        <v>0</v>
      </c>
      <c r="S5077">
        <v>0</v>
      </c>
      <c r="T5077">
        <v>0</v>
      </c>
      <c r="U5077">
        <v>0</v>
      </c>
      <c r="V5077">
        <v>0</v>
      </c>
      <c r="W5077">
        <v>0</v>
      </c>
      <c r="X5077">
        <v>0</v>
      </c>
      <c r="Y5077">
        <v>0</v>
      </c>
      <c r="Z5077">
        <v>0</v>
      </c>
      <c r="AA5077">
        <v>0</v>
      </c>
      <c r="AB5077">
        <v>0</v>
      </c>
      <c r="AC5077">
        <v>0</v>
      </c>
    </row>
    <row r="5078" spans="1:32">
      <c r="A5078" t="s">
        <v>15528</v>
      </c>
      <c r="B5078" t="s">
        <v>19</v>
      </c>
      <c r="C5078">
        <v>0</v>
      </c>
      <c r="D5078">
        <v>0</v>
      </c>
      <c r="E5078">
        <v>0</v>
      </c>
      <c r="F5078">
        <v>0</v>
      </c>
      <c r="G5078">
        <v>0</v>
      </c>
      <c r="H5078">
        <v>0</v>
      </c>
      <c r="I5078">
        <v>0</v>
      </c>
      <c r="J5078">
        <v>0</v>
      </c>
      <c r="K5078">
        <v>0</v>
      </c>
      <c r="L5078">
        <v>0</v>
      </c>
      <c r="M5078">
        <v>0</v>
      </c>
      <c r="N5078">
        <v>0</v>
      </c>
      <c r="O5078">
        <v>0</v>
      </c>
      <c r="P5078">
        <v>0</v>
      </c>
      <c r="Q5078">
        <v>0</v>
      </c>
      <c r="R5078">
        <v>0</v>
      </c>
      <c r="S5078">
        <v>0</v>
      </c>
      <c r="T5078">
        <v>0</v>
      </c>
      <c r="U5078">
        <v>0</v>
      </c>
      <c r="V5078">
        <v>0</v>
      </c>
      <c r="W5078">
        <v>0</v>
      </c>
      <c r="X5078">
        <v>0</v>
      </c>
      <c r="Y5078">
        <v>0</v>
      </c>
      <c r="Z5078">
        <v>0</v>
      </c>
      <c r="AA5078">
        <v>0</v>
      </c>
      <c r="AB5078">
        <v>0</v>
      </c>
      <c r="AC5078">
        <v>0</v>
      </c>
      <c r="AD5078" s="2"/>
      <c r="AE5078" s="2"/>
      <c r="AF5078" s="2"/>
    </row>
    <row r="5079" spans="1:32">
      <c r="A5079" t="s">
        <v>15529</v>
      </c>
      <c r="B5079" t="s">
        <v>19</v>
      </c>
      <c r="C5079">
        <v>0</v>
      </c>
      <c r="D5079">
        <v>0</v>
      </c>
      <c r="E5079">
        <v>0</v>
      </c>
      <c r="F5079">
        <v>0</v>
      </c>
      <c r="G5079">
        <v>0</v>
      </c>
      <c r="H5079">
        <v>0</v>
      </c>
      <c r="I5079">
        <v>0</v>
      </c>
      <c r="J5079">
        <v>0</v>
      </c>
      <c r="K5079">
        <v>0</v>
      </c>
      <c r="L5079">
        <v>0</v>
      </c>
      <c r="M5079">
        <v>0</v>
      </c>
      <c r="N5079">
        <v>0</v>
      </c>
      <c r="O5079">
        <v>0</v>
      </c>
      <c r="P5079">
        <v>0</v>
      </c>
      <c r="Q5079">
        <v>0</v>
      </c>
      <c r="R5079">
        <v>0</v>
      </c>
      <c r="S5079">
        <v>0</v>
      </c>
      <c r="T5079">
        <v>0</v>
      </c>
      <c r="U5079">
        <v>0</v>
      </c>
      <c r="V5079">
        <v>0</v>
      </c>
      <c r="W5079">
        <v>0</v>
      </c>
      <c r="X5079">
        <v>0</v>
      </c>
      <c r="Y5079">
        <v>0</v>
      </c>
      <c r="Z5079">
        <v>0</v>
      </c>
      <c r="AA5079">
        <v>0</v>
      </c>
      <c r="AB5079">
        <v>0</v>
      </c>
      <c r="AC5079">
        <v>0</v>
      </c>
      <c r="AD5079" s="2"/>
      <c r="AE5079" s="2"/>
      <c r="AF5079" s="2"/>
    </row>
    <row r="5080" spans="1:32">
      <c r="A5080" t="s">
        <v>15530</v>
      </c>
      <c r="B5080" t="s">
        <v>19</v>
      </c>
      <c r="C5080">
        <v>0</v>
      </c>
      <c r="D5080">
        <v>0</v>
      </c>
      <c r="E5080">
        <v>0</v>
      </c>
      <c r="F5080">
        <v>0</v>
      </c>
      <c r="G5080">
        <v>0</v>
      </c>
      <c r="H5080">
        <v>0</v>
      </c>
      <c r="I5080">
        <v>0</v>
      </c>
      <c r="J5080">
        <v>0</v>
      </c>
      <c r="K5080">
        <v>0</v>
      </c>
      <c r="L5080">
        <v>0</v>
      </c>
      <c r="M5080">
        <v>0</v>
      </c>
      <c r="N5080">
        <v>0</v>
      </c>
      <c r="O5080">
        <v>0</v>
      </c>
      <c r="P5080">
        <v>0</v>
      </c>
      <c r="Q5080">
        <v>0</v>
      </c>
      <c r="R5080">
        <v>0</v>
      </c>
      <c r="S5080">
        <v>0</v>
      </c>
      <c r="T5080">
        <v>0</v>
      </c>
      <c r="U5080">
        <v>0</v>
      </c>
      <c r="V5080">
        <v>0</v>
      </c>
      <c r="W5080">
        <v>0</v>
      </c>
      <c r="X5080">
        <v>0</v>
      </c>
      <c r="Y5080">
        <v>0</v>
      </c>
      <c r="Z5080">
        <v>0</v>
      </c>
      <c r="AA5080">
        <v>0</v>
      </c>
      <c r="AB5080">
        <v>0</v>
      </c>
      <c r="AC5080">
        <v>0</v>
      </c>
      <c r="AD5080" s="2"/>
      <c r="AE5080" s="2"/>
      <c r="AF5080" s="2"/>
    </row>
    <row r="5081" spans="1:32">
      <c r="A5081" t="s">
        <v>15531</v>
      </c>
      <c r="B5081" t="s">
        <v>19</v>
      </c>
      <c r="C5081">
        <v>0</v>
      </c>
      <c r="D5081">
        <v>0</v>
      </c>
      <c r="E5081">
        <v>0</v>
      </c>
      <c r="F5081">
        <v>0</v>
      </c>
      <c r="G5081">
        <v>0</v>
      </c>
      <c r="H5081">
        <v>0</v>
      </c>
      <c r="I5081">
        <v>0</v>
      </c>
      <c r="J5081">
        <v>0</v>
      </c>
      <c r="K5081">
        <v>0</v>
      </c>
      <c r="L5081">
        <v>0</v>
      </c>
      <c r="M5081">
        <v>0</v>
      </c>
      <c r="N5081">
        <v>0</v>
      </c>
      <c r="O5081">
        <v>0</v>
      </c>
      <c r="P5081">
        <v>0</v>
      </c>
      <c r="Q5081">
        <v>0</v>
      </c>
      <c r="R5081">
        <v>0</v>
      </c>
      <c r="S5081">
        <v>0</v>
      </c>
      <c r="T5081">
        <v>0</v>
      </c>
      <c r="U5081">
        <v>0</v>
      </c>
      <c r="V5081">
        <v>0</v>
      </c>
      <c r="W5081">
        <v>0</v>
      </c>
      <c r="X5081">
        <v>0</v>
      </c>
      <c r="Y5081">
        <v>0</v>
      </c>
      <c r="Z5081">
        <v>0</v>
      </c>
      <c r="AA5081">
        <v>0</v>
      </c>
      <c r="AB5081">
        <v>0</v>
      </c>
      <c r="AC5081">
        <v>0</v>
      </c>
      <c r="AD5081" s="2"/>
      <c r="AE5081" s="2"/>
      <c r="AF5081" s="2"/>
    </row>
    <row r="5082" spans="1:32">
      <c r="A5082" t="s">
        <v>15532</v>
      </c>
      <c r="B5082" t="s">
        <v>19</v>
      </c>
      <c r="C5082">
        <v>0</v>
      </c>
      <c r="D5082">
        <v>0</v>
      </c>
      <c r="E5082">
        <v>0</v>
      </c>
      <c r="F5082">
        <v>0</v>
      </c>
      <c r="G5082">
        <v>0</v>
      </c>
      <c r="H5082">
        <v>0</v>
      </c>
      <c r="I5082">
        <v>0</v>
      </c>
      <c r="J5082">
        <v>0</v>
      </c>
      <c r="K5082">
        <v>0</v>
      </c>
      <c r="L5082">
        <v>0</v>
      </c>
      <c r="M5082">
        <v>0</v>
      </c>
      <c r="N5082">
        <v>0</v>
      </c>
      <c r="O5082">
        <v>0</v>
      </c>
      <c r="P5082">
        <v>0</v>
      </c>
      <c r="Q5082">
        <v>0</v>
      </c>
      <c r="R5082">
        <v>0</v>
      </c>
      <c r="S5082">
        <v>0</v>
      </c>
      <c r="T5082">
        <v>0</v>
      </c>
      <c r="U5082">
        <v>0</v>
      </c>
      <c r="V5082">
        <v>0</v>
      </c>
      <c r="W5082">
        <v>0</v>
      </c>
      <c r="X5082">
        <v>0</v>
      </c>
      <c r="Y5082">
        <v>0</v>
      </c>
      <c r="Z5082">
        <v>0</v>
      </c>
      <c r="AA5082">
        <v>0</v>
      </c>
      <c r="AB5082">
        <v>0</v>
      </c>
      <c r="AC5082">
        <v>0</v>
      </c>
      <c r="AD5082" s="2"/>
      <c r="AE5082" s="2"/>
      <c r="AF5082" s="2"/>
    </row>
    <row r="5083" spans="1:32">
      <c r="A5083" t="s">
        <v>15533</v>
      </c>
      <c r="B5083" t="s">
        <v>19</v>
      </c>
      <c r="C5083">
        <v>0</v>
      </c>
      <c r="D5083">
        <v>0</v>
      </c>
      <c r="E5083">
        <v>0</v>
      </c>
      <c r="F5083">
        <v>0</v>
      </c>
      <c r="G5083">
        <v>0</v>
      </c>
      <c r="H5083">
        <v>0</v>
      </c>
      <c r="I5083">
        <v>0</v>
      </c>
      <c r="J5083">
        <v>0</v>
      </c>
      <c r="K5083">
        <v>0</v>
      </c>
      <c r="L5083">
        <v>0</v>
      </c>
      <c r="M5083">
        <v>0</v>
      </c>
      <c r="N5083">
        <v>0</v>
      </c>
      <c r="O5083">
        <v>0</v>
      </c>
      <c r="P5083">
        <v>0</v>
      </c>
      <c r="Q5083">
        <v>0</v>
      </c>
      <c r="R5083">
        <v>0</v>
      </c>
      <c r="S5083">
        <v>0</v>
      </c>
      <c r="T5083">
        <v>0</v>
      </c>
      <c r="U5083">
        <v>0</v>
      </c>
      <c r="V5083">
        <v>0</v>
      </c>
      <c r="W5083">
        <v>0</v>
      </c>
      <c r="X5083">
        <v>0</v>
      </c>
      <c r="Y5083">
        <v>0</v>
      </c>
      <c r="Z5083">
        <v>0</v>
      </c>
      <c r="AA5083">
        <v>0</v>
      </c>
      <c r="AB5083">
        <v>0</v>
      </c>
      <c r="AC5083">
        <v>0</v>
      </c>
      <c r="AD5083" s="2"/>
      <c r="AE5083" s="2"/>
      <c r="AF5083" s="2"/>
    </row>
    <row r="5084" spans="1:32">
      <c r="A5084" t="s">
        <v>15534</v>
      </c>
      <c r="B5084" t="s">
        <v>19</v>
      </c>
      <c r="C5084">
        <v>0</v>
      </c>
      <c r="D5084">
        <v>0</v>
      </c>
      <c r="E5084">
        <v>0</v>
      </c>
      <c r="F5084">
        <v>0</v>
      </c>
      <c r="G5084">
        <v>0</v>
      </c>
      <c r="H5084">
        <v>0</v>
      </c>
      <c r="I5084">
        <v>0</v>
      </c>
      <c r="J5084">
        <v>0</v>
      </c>
      <c r="K5084">
        <v>0</v>
      </c>
      <c r="L5084">
        <v>0</v>
      </c>
      <c r="M5084">
        <v>0</v>
      </c>
      <c r="N5084">
        <v>0</v>
      </c>
      <c r="O5084">
        <v>0</v>
      </c>
      <c r="P5084">
        <v>0</v>
      </c>
      <c r="Q5084">
        <v>0</v>
      </c>
      <c r="R5084">
        <v>0</v>
      </c>
      <c r="S5084">
        <v>0</v>
      </c>
      <c r="T5084">
        <v>0</v>
      </c>
      <c r="U5084">
        <v>0</v>
      </c>
      <c r="V5084">
        <v>0</v>
      </c>
      <c r="W5084">
        <v>0</v>
      </c>
      <c r="X5084">
        <v>0</v>
      </c>
      <c r="Y5084">
        <v>0</v>
      </c>
      <c r="Z5084">
        <v>0</v>
      </c>
      <c r="AA5084">
        <v>0</v>
      </c>
      <c r="AB5084">
        <v>0</v>
      </c>
      <c r="AC5084">
        <v>0</v>
      </c>
      <c r="AD5084" s="2"/>
      <c r="AE5084" s="2"/>
      <c r="AF5084" s="2"/>
    </row>
    <row r="5085" spans="1:32">
      <c r="A5085" t="s">
        <v>15535</v>
      </c>
      <c r="B5085" t="s">
        <v>19</v>
      </c>
      <c r="C5085">
        <v>0</v>
      </c>
      <c r="D5085">
        <v>0</v>
      </c>
      <c r="E5085">
        <v>0</v>
      </c>
      <c r="F5085">
        <v>0</v>
      </c>
      <c r="G5085">
        <v>0</v>
      </c>
      <c r="H5085">
        <v>0</v>
      </c>
      <c r="I5085">
        <v>0</v>
      </c>
      <c r="J5085">
        <v>0</v>
      </c>
      <c r="K5085">
        <v>0</v>
      </c>
      <c r="L5085">
        <v>0</v>
      </c>
      <c r="M5085">
        <v>0</v>
      </c>
      <c r="N5085">
        <v>0</v>
      </c>
      <c r="O5085">
        <v>0</v>
      </c>
      <c r="P5085">
        <v>0</v>
      </c>
      <c r="Q5085">
        <v>0</v>
      </c>
      <c r="R5085">
        <v>0</v>
      </c>
      <c r="S5085">
        <v>0</v>
      </c>
      <c r="T5085">
        <v>0</v>
      </c>
      <c r="U5085">
        <v>0</v>
      </c>
      <c r="V5085">
        <v>0</v>
      </c>
      <c r="W5085">
        <v>0</v>
      </c>
      <c r="X5085">
        <v>0</v>
      </c>
      <c r="Y5085">
        <v>0</v>
      </c>
      <c r="Z5085">
        <v>0</v>
      </c>
      <c r="AA5085">
        <v>0</v>
      </c>
      <c r="AB5085">
        <v>0</v>
      </c>
      <c r="AC5085">
        <v>0</v>
      </c>
      <c r="AD5085" s="2"/>
      <c r="AE5085" s="2"/>
      <c r="AF5085" s="2"/>
    </row>
    <row r="5086" spans="1:32">
      <c r="A5086" t="s">
        <v>15536</v>
      </c>
      <c r="B5086" t="s">
        <v>19</v>
      </c>
      <c r="C5086" s="2">
        <v>138100000000000</v>
      </c>
      <c r="D5086" s="2">
        <v>137592000000000</v>
      </c>
      <c r="E5086" s="2">
        <v>129864000000000</v>
      </c>
      <c r="F5086" s="2">
        <v>127568000000000</v>
      </c>
      <c r="G5086" s="2">
        <v>129305000000000</v>
      </c>
      <c r="H5086" s="2">
        <v>130027000000000</v>
      </c>
      <c r="I5086" s="2">
        <v>129956000000000</v>
      </c>
      <c r="J5086" s="2">
        <v>131022000000000</v>
      </c>
      <c r="K5086" s="2">
        <v>133364000000000</v>
      </c>
      <c r="L5086" s="2">
        <v>133551000000000</v>
      </c>
      <c r="M5086" s="2">
        <v>134654000000000</v>
      </c>
      <c r="N5086" s="2">
        <v>134353000000000</v>
      </c>
      <c r="O5086" s="2">
        <v>134976000000000</v>
      </c>
      <c r="P5086" s="2">
        <v>135737000000000</v>
      </c>
      <c r="Q5086" s="2">
        <v>134306000000000</v>
      </c>
      <c r="R5086" s="2">
        <v>134229000000000</v>
      </c>
      <c r="S5086" s="2">
        <v>134457000000000</v>
      </c>
      <c r="T5086" s="2">
        <v>133723000000000</v>
      </c>
      <c r="U5086" s="2">
        <v>130825000000000</v>
      </c>
      <c r="V5086" s="2">
        <v>129578000000000</v>
      </c>
      <c r="W5086" s="2">
        <v>128504000000000</v>
      </c>
      <c r="X5086" s="2">
        <v>128708000000000</v>
      </c>
      <c r="Y5086" s="2">
        <v>127946000000000</v>
      </c>
      <c r="Z5086" s="2">
        <v>124543000000000</v>
      </c>
      <c r="AA5086" s="2">
        <v>123216000000000</v>
      </c>
      <c r="AB5086" s="2">
        <v>122083000000000</v>
      </c>
      <c r="AC5086" s="2">
        <v>122784000000000</v>
      </c>
      <c r="AD5086" s="2"/>
      <c r="AE5086" s="2"/>
      <c r="AF5086" s="2"/>
    </row>
    <row r="5087" spans="1:32">
      <c r="A5087" t="s">
        <v>15537</v>
      </c>
      <c r="B5087" t="s">
        <v>19</v>
      </c>
      <c r="C5087" s="2">
        <v>2580800000</v>
      </c>
      <c r="D5087" s="2">
        <v>2571310000</v>
      </c>
      <c r="E5087" s="2">
        <v>2426890000</v>
      </c>
      <c r="F5087" s="2">
        <v>2383980000</v>
      </c>
      <c r="G5087" s="2">
        <v>2416440000</v>
      </c>
      <c r="H5087" s="2">
        <v>2429940000</v>
      </c>
      <c r="I5087" s="2">
        <v>2428620000</v>
      </c>
      <c r="J5087" s="2">
        <v>2448530000</v>
      </c>
      <c r="K5087" s="2">
        <v>2492290000</v>
      </c>
      <c r="L5087" s="2">
        <v>2495800000</v>
      </c>
      <c r="M5087" s="2">
        <v>2516410000</v>
      </c>
      <c r="N5087" s="2">
        <v>2510780000</v>
      </c>
      <c r="O5087" s="2">
        <v>2522430000</v>
      </c>
      <c r="P5087" s="2">
        <v>2536640000</v>
      </c>
      <c r="Q5087" s="2">
        <v>2509910000</v>
      </c>
      <c r="R5087" s="2">
        <v>2508460000</v>
      </c>
      <c r="S5087" s="2">
        <v>2512730000</v>
      </c>
      <c r="T5087" s="2">
        <v>2499020000</v>
      </c>
      <c r="U5087" s="2">
        <v>2444850000</v>
      </c>
      <c r="V5087" s="2">
        <v>2421550000</v>
      </c>
      <c r="W5087" s="2">
        <v>2401480000</v>
      </c>
      <c r="X5087" s="2">
        <v>2405300000</v>
      </c>
      <c r="Y5087" s="2">
        <v>2391050000</v>
      </c>
      <c r="Z5087" s="2">
        <v>2327450000</v>
      </c>
      <c r="AA5087" s="2">
        <v>2302650000</v>
      </c>
      <c r="AB5087" s="2">
        <v>2281490000</v>
      </c>
      <c r="AC5087" s="2">
        <v>2294580000</v>
      </c>
      <c r="AD5087" s="2"/>
      <c r="AE5087" s="2"/>
      <c r="AF5087" s="2"/>
    </row>
    <row r="5088" spans="1:32">
      <c r="A5088" t="s">
        <v>15538</v>
      </c>
      <c r="B5088" t="s">
        <v>19</v>
      </c>
      <c r="C5088" s="2">
        <v>12718700000</v>
      </c>
      <c r="D5088" s="2">
        <v>12672000000</v>
      </c>
      <c r="E5088" s="2">
        <v>11960200000</v>
      </c>
      <c r="F5088" s="2">
        <v>11748800000</v>
      </c>
      <c r="G5088" s="2">
        <v>11908700000</v>
      </c>
      <c r="H5088" s="2">
        <v>11975300000</v>
      </c>
      <c r="I5088" s="2">
        <v>11968700000</v>
      </c>
      <c r="J5088" s="2">
        <v>12066900000</v>
      </c>
      <c r="K5088" s="2">
        <v>12282500000</v>
      </c>
      <c r="L5088" s="2">
        <v>12299800000</v>
      </c>
      <c r="M5088" s="2">
        <v>12401400000</v>
      </c>
      <c r="N5088" s="2">
        <v>12373600000</v>
      </c>
      <c r="O5088" s="2">
        <v>12431100000</v>
      </c>
      <c r="P5088" s="2">
        <v>12501100000</v>
      </c>
      <c r="Q5088" s="2">
        <v>12369400000</v>
      </c>
      <c r="R5088" s="2">
        <v>12362200000</v>
      </c>
      <c r="S5088" s="2">
        <v>12383300000</v>
      </c>
      <c r="T5088" s="2">
        <v>12315700000</v>
      </c>
      <c r="U5088" s="2">
        <v>12048700000</v>
      </c>
      <c r="V5088" s="2">
        <v>11933900000</v>
      </c>
      <c r="W5088" s="2">
        <v>11835000000</v>
      </c>
      <c r="X5088" s="2">
        <v>11853800000</v>
      </c>
      <c r="Y5088" s="2">
        <v>11783600000</v>
      </c>
      <c r="Z5088" s="2">
        <v>11470200000</v>
      </c>
      <c r="AA5088" s="2">
        <v>11347900000</v>
      </c>
      <c r="AB5088" s="2">
        <v>11243700000</v>
      </c>
      <c r="AC5088" s="2">
        <v>11308200000</v>
      </c>
      <c r="AD5088" s="2"/>
      <c r="AE5088" s="2"/>
      <c r="AF5088" s="2"/>
    </row>
    <row r="5089" spans="1:32">
      <c r="A5089" t="s">
        <v>15539</v>
      </c>
      <c r="B5089" t="s">
        <v>19</v>
      </c>
      <c r="C5089" s="2">
        <v>37772700000</v>
      </c>
      <c r="D5089" s="2">
        <v>37633800000</v>
      </c>
      <c r="E5089" s="2">
        <v>35520100000</v>
      </c>
      <c r="F5089" s="2">
        <v>34892100000</v>
      </c>
      <c r="G5089" s="2">
        <v>35367100000</v>
      </c>
      <c r="H5089" s="2">
        <v>35564800000</v>
      </c>
      <c r="I5089" s="2">
        <v>35545300000</v>
      </c>
      <c r="J5089" s="2">
        <v>35836800000</v>
      </c>
      <c r="K5089" s="2">
        <v>36477300000</v>
      </c>
      <c r="L5089" s="2">
        <v>36528500000</v>
      </c>
      <c r="M5089" s="2">
        <v>36830300000</v>
      </c>
      <c r="N5089" s="2">
        <v>36747800000</v>
      </c>
      <c r="O5089" s="2">
        <v>36918400000</v>
      </c>
      <c r="P5089" s="2">
        <v>37126400000</v>
      </c>
      <c r="Q5089" s="2">
        <v>36735100000</v>
      </c>
      <c r="R5089" s="2">
        <v>36713900000</v>
      </c>
      <c r="S5089" s="2">
        <v>36776500000</v>
      </c>
      <c r="T5089" s="2">
        <v>36575700000</v>
      </c>
      <c r="U5089" s="2">
        <v>35782900000</v>
      </c>
      <c r="V5089" s="2">
        <v>35441900000</v>
      </c>
      <c r="W5089" s="2">
        <v>35148200000</v>
      </c>
      <c r="X5089" s="2">
        <v>35204000000</v>
      </c>
      <c r="Y5089" s="2">
        <v>34995500000</v>
      </c>
      <c r="Z5089" s="2">
        <v>34064600000</v>
      </c>
      <c r="AA5089" s="2">
        <v>33701700000</v>
      </c>
      <c r="AB5089" s="2">
        <v>33391900000</v>
      </c>
      <c r="AC5089" s="2">
        <v>33583500000</v>
      </c>
    </row>
    <row r="5090" spans="1:32">
      <c r="A5090" t="s">
        <v>15540</v>
      </c>
      <c r="B5090" t="s">
        <v>19</v>
      </c>
      <c r="C5090" s="2">
        <v>2677140000</v>
      </c>
      <c r="D5090" s="2">
        <v>2667290000</v>
      </c>
      <c r="E5090" s="2">
        <v>2517490000</v>
      </c>
      <c r="F5090" s="2">
        <v>2472980000</v>
      </c>
      <c r="G5090" s="2">
        <v>2506640000</v>
      </c>
      <c r="H5090" s="2">
        <v>2520650000</v>
      </c>
      <c r="I5090" s="2">
        <v>2519280000</v>
      </c>
      <c r="J5090" s="2">
        <v>2539930000</v>
      </c>
      <c r="K5090" s="2">
        <v>2585330000</v>
      </c>
      <c r="L5090" s="2">
        <v>2588960000</v>
      </c>
      <c r="M5090" s="2">
        <v>2610350000</v>
      </c>
      <c r="N5090" s="2">
        <v>2604500000</v>
      </c>
      <c r="O5090" s="2">
        <v>2616590000</v>
      </c>
      <c r="P5090" s="2">
        <v>2631330000</v>
      </c>
      <c r="Q5090" s="2">
        <v>2603600000</v>
      </c>
      <c r="R5090" s="2">
        <v>2602100000</v>
      </c>
      <c r="S5090" s="2">
        <v>2606530000</v>
      </c>
      <c r="T5090" s="2">
        <v>2592300000</v>
      </c>
      <c r="U5090" s="2">
        <v>2536110000</v>
      </c>
      <c r="V5090" s="2">
        <v>2511950000</v>
      </c>
      <c r="W5090" s="2">
        <v>2491130000</v>
      </c>
      <c r="X5090" s="2">
        <v>2495080000</v>
      </c>
      <c r="Y5090" s="2">
        <v>2480310000</v>
      </c>
      <c r="Z5090" s="2">
        <v>2414330000</v>
      </c>
      <c r="AA5090" s="2">
        <v>2388610000</v>
      </c>
      <c r="AB5090" s="2">
        <v>2366650000</v>
      </c>
      <c r="AC5090" s="2">
        <v>2380230000</v>
      </c>
      <c r="AD5090" s="2"/>
      <c r="AE5090" s="2"/>
      <c r="AF5090" s="2"/>
    </row>
    <row r="5091" spans="1:32">
      <c r="A5091" t="s">
        <v>15541</v>
      </c>
      <c r="B5091" t="s">
        <v>19</v>
      </c>
      <c r="C5091" s="2">
        <v>2401090000</v>
      </c>
      <c r="D5091" s="2">
        <v>2392260000</v>
      </c>
      <c r="E5091" s="2">
        <v>2257900000</v>
      </c>
      <c r="F5091" s="2">
        <v>2217980000</v>
      </c>
      <c r="G5091" s="2">
        <v>2248170000</v>
      </c>
      <c r="H5091" s="2">
        <v>2260740000</v>
      </c>
      <c r="I5091" s="2">
        <v>2259500000</v>
      </c>
      <c r="J5091" s="2">
        <v>2278030000</v>
      </c>
      <c r="K5091" s="2">
        <v>2318740000</v>
      </c>
      <c r="L5091" s="2">
        <v>2322000000</v>
      </c>
      <c r="M5091" s="2">
        <v>2341190000</v>
      </c>
      <c r="N5091" s="2">
        <v>2335940000</v>
      </c>
      <c r="O5091" s="2">
        <v>2346780000</v>
      </c>
      <c r="P5091" s="2">
        <v>2360010000</v>
      </c>
      <c r="Q5091" s="2">
        <v>2335130000</v>
      </c>
      <c r="R5091" s="2">
        <v>2333790000</v>
      </c>
      <c r="S5091" s="2">
        <v>2337760000</v>
      </c>
      <c r="T5091" s="2">
        <v>2325000000</v>
      </c>
      <c r="U5091" s="2">
        <v>2274600000</v>
      </c>
      <c r="V5091" s="2">
        <v>2252930000</v>
      </c>
      <c r="W5091" s="2">
        <v>2234260000</v>
      </c>
      <c r="X5091" s="2">
        <v>2237810000</v>
      </c>
      <c r="Y5091" s="2">
        <v>2224550000</v>
      </c>
      <c r="Z5091" s="2">
        <v>2165380000</v>
      </c>
      <c r="AA5091" s="2">
        <v>2142310000</v>
      </c>
      <c r="AB5091" s="2">
        <v>2122620000</v>
      </c>
      <c r="AC5091" s="2">
        <v>2134800000</v>
      </c>
      <c r="AD5091" s="2"/>
      <c r="AE5091" s="2"/>
      <c r="AF5091" s="2"/>
    </row>
    <row r="5092" spans="1:32">
      <c r="A5092" t="s">
        <v>15542</v>
      </c>
      <c r="B5092" t="s">
        <v>19</v>
      </c>
      <c r="C5092" s="2">
        <v>6228750000</v>
      </c>
      <c r="D5092" s="2">
        <v>6205840000</v>
      </c>
      <c r="E5092" s="2">
        <v>5857300000</v>
      </c>
      <c r="F5092" s="2">
        <v>5753730000</v>
      </c>
      <c r="G5092" s="2">
        <v>5832070000</v>
      </c>
      <c r="H5092" s="2">
        <v>5864660000</v>
      </c>
      <c r="I5092" s="2">
        <v>5861460000</v>
      </c>
      <c r="J5092" s="2">
        <v>5909520000</v>
      </c>
      <c r="K5092" s="2">
        <v>6015140000</v>
      </c>
      <c r="L5092" s="2">
        <v>6023590000</v>
      </c>
      <c r="M5092" s="2">
        <v>6073360000</v>
      </c>
      <c r="N5092" s="2">
        <v>6059750000</v>
      </c>
      <c r="O5092" s="2">
        <v>6087880000</v>
      </c>
      <c r="P5092" s="2">
        <v>6122180000</v>
      </c>
      <c r="Q5092" s="2">
        <v>6057650000</v>
      </c>
      <c r="R5092" s="2">
        <v>6054160000</v>
      </c>
      <c r="S5092" s="2">
        <v>6064470000</v>
      </c>
      <c r="T5092" s="2">
        <v>6031360000</v>
      </c>
      <c r="U5092" s="2">
        <v>5900630000</v>
      </c>
      <c r="V5092" s="2">
        <v>5844410000</v>
      </c>
      <c r="W5092" s="2">
        <v>5795970000</v>
      </c>
      <c r="X5092" s="2">
        <v>5805170000</v>
      </c>
      <c r="Y5092" s="2">
        <v>5770790000</v>
      </c>
      <c r="Z5092" s="2">
        <v>5617290000</v>
      </c>
      <c r="AA5092" s="2">
        <v>5557440000</v>
      </c>
      <c r="AB5092" s="2">
        <v>5506360000</v>
      </c>
      <c r="AC5092" s="2">
        <v>5537950000</v>
      </c>
      <c r="AD5092" s="2"/>
      <c r="AE5092" s="2"/>
      <c r="AF5092" s="2"/>
    </row>
    <row r="5093" spans="1:32">
      <c r="A5093" t="s">
        <v>15543</v>
      </c>
      <c r="B5093" t="s">
        <v>19</v>
      </c>
      <c r="C5093" s="2">
        <v>628062000</v>
      </c>
      <c r="D5093" s="2">
        <v>625753000</v>
      </c>
      <c r="E5093" s="2">
        <v>590608000</v>
      </c>
      <c r="F5093" s="2">
        <v>580165000</v>
      </c>
      <c r="G5093" s="2">
        <v>588064000</v>
      </c>
      <c r="H5093" s="2">
        <v>591351000</v>
      </c>
      <c r="I5093" s="2">
        <v>591028000</v>
      </c>
      <c r="J5093" s="2">
        <v>595873000</v>
      </c>
      <c r="K5093" s="2">
        <v>606523000</v>
      </c>
      <c r="L5093" s="2">
        <v>607376000</v>
      </c>
      <c r="M5093" s="2">
        <v>612394000</v>
      </c>
      <c r="N5093" s="2">
        <v>611022000</v>
      </c>
      <c r="O5093" s="2">
        <v>613858000</v>
      </c>
      <c r="P5093" s="2">
        <v>617317000</v>
      </c>
      <c r="Q5093" s="2">
        <v>610810000</v>
      </c>
      <c r="R5093" s="2">
        <v>610458000</v>
      </c>
      <c r="S5093" s="2">
        <v>611498000</v>
      </c>
      <c r="T5093" s="2">
        <v>608160000</v>
      </c>
      <c r="U5093" s="2">
        <v>594977000</v>
      </c>
      <c r="V5093" s="2">
        <v>589308000</v>
      </c>
      <c r="W5093" s="2">
        <v>584424000</v>
      </c>
      <c r="X5093" s="2">
        <v>585352000</v>
      </c>
      <c r="Y5093" s="2">
        <v>581885000</v>
      </c>
      <c r="Z5093" s="2">
        <v>566407000</v>
      </c>
      <c r="AA5093" s="2">
        <v>560372000</v>
      </c>
      <c r="AB5093" s="2">
        <v>555222000</v>
      </c>
      <c r="AC5093" s="2">
        <v>558407000</v>
      </c>
      <c r="AD5093" s="2"/>
      <c r="AE5093" s="2"/>
      <c r="AF5093" s="2"/>
    </row>
    <row r="5094" spans="1:32">
      <c r="A5094" t="s">
        <v>15544</v>
      </c>
      <c r="B5094" t="s">
        <v>19</v>
      </c>
      <c r="C5094" s="2">
        <v>413150000</v>
      </c>
      <c r="D5094" s="2">
        <v>411631000</v>
      </c>
      <c r="E5094" s="2">
        <v>388512000</v>
      </c>
      <c r="F5094" s="2">
        <v>381643000</v>
      </c>
      <c r="G5094" s="2">
        <v>386838000</v>
      </c>
      <c r="H5094" s="2">
        <v>389001000</v>
      </c>
      <c r="I5094" s="2">
        <v>388788000</v>
      </c>
      <c r="J5094" s="2">
        <v>391976000</v>
      </c>
      <c r="K5094" s="2">
        <v>398981000</v>
      </c>
      <c r="L5094" s="2">
        <v>399542000</v>
      </c>
      <c r="M5094" s="2">
        <v>402843000</v>
      </c>
      <c r="N5094" s="2">
        <v>401941000</v>
      </c>
      <c r="O5094" s="2">
        <v>403806000</v>
      </c>
      <c r="P5094" s="2">
        <v>406081000</v>
      </c>
      <c r="Q5094" s="2">
        <v>401801000</v>
      </c>
      <c r="R5094" s="2">
        <v>401570000</v>
      </c>
      <c r="S5094" s="2">
        <v>402254000</v>
      </c>
      <c r="T5094" s="2">
        <v>400058000</v>
      </c>
      <c r="U5094" s="2">
        <v>391386000</v>
      </c>
      <c r="V5094" s="2">
        <v>387657000</v>
      </c>
      <c r="W5094" s="2">
        <v>384444000</v>
      </c>
      <c r="X5094" s="2">
        <v>385055000</v>
      </c>
      <c r="Y5094" s="2">
        <v>382774000</v>
      </c>
      <c r="Z5094" s="2">
        <v>372592000</v>
      </c>
      <c r="AA5094" s="2">
        <v>368622000</v>
      </c>
      <c r="AB5094" s="2">
        <v>365235000</v>
      </c>
      <c r="AC5094" s="2">
        <v>367330000</v>
      </c>
      <c r="AD5094" s="2"/>
      <c r="AE5094" s="2"/>
      <c r="AF5094" s="2"/>
    </row>
    <row r="5095" spans="1:32">
      <c r="A5095" t="s">
        <v>15545</v>
      </c>
      <c r="B5095" t="s">
        <v>19</v>
      </c>
      <c r="C5095" s="2">
        <v>5558070000</v>
      </c>
      <c r="D5095" s="2">
        <v>5537630000</v>
      </c>
      <c r="E5095" s="2">
        <v>5226620000</v>
      </c>
      <c r="F5095" s="2">
        <v>5134210000</v>
      </c>
      <c r="G5095" s="2">
        <v>5204100000</v>
      </c>
      <c r="H5095" s="2">
        <v>5233190000</v>
      </c>
      <c r="I5095" s="2">
        <v>5230330000</v>
      </c>
      <c r="J5095" s="2">
        <v>5273220000</v>
      </c>
      <c r="K5095" s="2">
        <v>5367460000</v>
      </c>
      <c r="L5095" s="2">
        <v>5375010000</v>
      </c>
      <c r="M5095" s="2">
        <v>5419410000</v>
      </c>
      <c r="N5095" s="2">
        <v>5407280000</v>
      </c>
      <c r="O5095" s="2">
        <v>5432370000</v>
      </c>
      <c r="P5095" s="2">
        <v>5462980000</v>
      </c>
      <c r="Q5095" s="2">
        <v>5405400000</v>
      </c>
      <c r="R5095" s="2">
        <v>5402290000</v>
      </c>
      <c r="S5095" s="2">
        <v>5411490000</v>
      </c>
      <c r="T5095" s="2">
        <v>5381940000</v>
      </c>
      <c r="U5095" s="2">
        <v>5265290000</v>
      </c>
      <c r="V5095" s="2">
        <v>5215120000</v>
      </c>
      <c r="W5095" s="2">
        <v>5171890000</v>
      </c>
      <c r="X5095" s="2">
        <v>5180110000</v>
      </c>
      <c r="Y5095" s="2">
        <v>5149430000</v>
      </c>
      <c r="Z5095" s="2">
        <v>5012450000</v>
      </c>
      <c r="AA5095" s="2">
        <v>4959040000</v>
      </c>
      <c r="AB5095" s="2">
        <v>4913470000</v>
      </c>
      <c r="AC5095" s="2">
        <v>4941660000</v>
      </c>
      <c r="AD5095" s="2"/>
      <c r="AE5095" s="2"/>
      <c r="AF5095" s="2"/>
    </row>
    <row r="5096" spans="1:32">
      <c r="A5096" t="s">
        <v>15546</v>
      </c>
      <c r="B5096" t="s">
        <v>19</v>
      </c>
      <c r="C5096" s="2">
        <v>1111610000</v>
      </c>
      <c r="D5096" s="2">
        <v>1107530000</v>
      </c>
      <c r="E5096" s="2">
        <v>1045320000</v>
      </c>
      <c r="F5096" s="2">
        <v>1026840000</v>
      </c>
      <c r="G5096" s="2">
        <v>1040820000</v>
      </c>
      <c r="H5096" s="2">
        <v>1046640000</v>
      </c>
      <c r="I5096" s="2">
        <v>1046070000</v>
      </c>
      <c r="J5096" s="2">
        <v>1054640000</v>
      </c>
      <c r="K5096" s="2">
        <v>1073490000</v>
      </c>
      <c r="L5096" s="2">
        <v>1075000000</v>
      </c>
      <c r="M5096" s="2">
        <v>1083880000</v>
      </c>
      <c r="N5096" s="2">
        <v>1081460000</v>
      </c>
      <c r="O5096" s="2">
        <v>1086470000</v>
      </c>
      <c r="P5096" s="2">
        <v>1092600000</v>
      </c>
      <c r="Q5096" s="2">
        <v>1081080000</v>
      </c>
      <c r="R5096" s="2">
        <v>1080460000</v>
      </c>
      <c r="S5096" s="2">
        <v>1082300000</v>
      </c>
      <c r="T5096" s="2">
        <v>1076390000</v>
      </c>
      <c r="U5096" s="2">
        <v>1053060000</v>
      </c>
      <c r="V5096" s="2">
        <v>1043020000</v>
      </c>
      <c r="W5096" s="2">
        <v>1034380000</v>
      </c>
      <c r="X5096" s="2">
        <v>1036020000</v>
      </c>
      <c r="Y5096" s="2">
        <v>1029890000</v>
      </c>
      <c r="Z5096" s="2">
        <v>1002490000</v>
      </c>
      <c r="AA5096" s="2">
        <v>991809000</v>
      </c>
      <c r="AB5096" s="2">
        <v>982694000</v>
      </c>
      <c r="AC5096" s="2">
        <v>988331000</v>
      </c>
      <c r="AD5096" s="2"/>
      <c r="AE5096" s="2"/>
      <c r="AF5096" s="2"/>
    </row>
    <row r="5097" spans="1:32">
      <c r="A5097" t="s">
        <v>15547</v>
      </c>
      <c r="B5097" t="s">
        <v>19</v>
      </c>
      <c r="C5097">
        <v>0</v>
      </c>
      <c r="D5097">
        <v>0</v>
      </c>
      <c r="E5097">
        <v>0</v>
      </c>
      <c r="F5097">
        <v>0</v>
      </c>
      <c r="G5097">
        <v>0</v>
      </c>
      <c r="H5097">
        <v>0</v>
      </c>
      <c r="I5097">
        <v>0</v>
      </c>
      <c r="J5097">
        <v>0</v>
      </c>
      <c r="K5097">
        <v>0</v>
      </c>
      <c r="L5097">
        <v>0</v>
      </c>
      <c r="M5097">
        <v>0</v>
      </c>
      <c r="N5097">
        <v>0</v>
      </c>
      <c r="O5097">
        <v>0</v>
      </c>
      <c r="P5097">
        <v>0</v>
      </c>
      <c r="Q5097">
        <v>0</v>
      </c>
      <c r="R5097">
        <v>0</v>
      </c>
      <c r="S5097">
        <v>0</v>
      </c>
      <c r="T5097">
        <v>0</v>
      </c>
      <c r="U5097">
        <v>0</v>
      </c>
      <c r="V5097">
        <v>0</v>
      </c>
      <c r="W5097">
        <v>0</v>
      </c>
      <c r="X5097">
        <v>0</v>
      </c>
      <c r="Y5097">
        <v>0</v>
      </c>
      <c r="Z5097">
        <v>0</v>
      </c>
      <c r="AA5097">
        <v>0</v>
      </c>
      <c r="AB5097">
        <v>0</v>
      </c>
      <c r="AC5097">
        <v>0</v>
      </c>
      <c r="AD5097" s="2"/>
      <c r="AE5097" s="2"/>
      <c r="AF5097" s="2"/>
    </row>
    <row r="5098" spans="1:32">
      <c r="A5098" t="s">
        <v>15548</v>
      </c>
      <c r="B5098" t="s">
        <v>19</v>
      </c>
      <c r="C5098">
        <v>0</v>
      </c>
      <c r="D5098">
        <v>0</v>
      </c>
      <c r="E5098">
        <v>0</v>
      </c>
      <c r="F5098">
        <v>0</v>
      </c>
      <c r="G5098">
        <v>0</v>
      </c>
      <c r="H5098">
        <v>0</v>
      </c>
      <c r="I5098">
        <v>0</v>
      </c>
      <c r="J5098">
        <v>0</v>
      </c>
      <c r="K5098">
        <v>0</v>
      </c>
      <c r="L5098">
        <v>0</v>
      </c>
      <c r="M5098">
        <v>0</v>
      </c>
      <c r="N5098">
        <v>0</v>
      </c>
      <c r="O5098">
        <v>0</v>
      </c>
      <c r="P5098">
        <v>0</v>
      </c>
      <c r="Q5098">
        <v>0</v>
      </c>
      <c r="R5098">
        <v>0</v>
      </c>
      <c r="S5098">
        <v>0</v>
      </c>
      <c r="T5098">
        <v>0</v>
      </c>
      <c r="U5098">
        <v>0</v>
      </c>
      <c r="V5098">
        <v>0</v>
      </c>
      <c r="W5098">
        <v>0</v>
      </c>
      <c r="X5098">
        <v>0</v>
      </c>
      <c r="Y5098">
        <v>0</v>
      </c>
      <c r="Z5098">
        <v>0</v>
      </c>
      <c r="AA5098">
        <v>0</v>
      </c>
      <c r="AB5098">
        <v>0</v>
      </c>
      <c r="AC5098">
        <v>0</v>
      </c>
      <c r="AD5098" s="2"/>
      <c r="AE5098" s="2"/>
      <c r="AF5098" s="2"/>
    </row>
    <row r="5099" spans="1:32">
      <c r="A5099" t="s">
        <v>15549</v>
      </c>
      <c r="B5099" t="s">
        <v>19</v>
      </c>
      <c r="C5099">
        <v>0</v>
      </c>
      <c r="D5099">
        <v>0</v>
      </c>
      <c r="E5099">
        <v>0</v>
      </c>
      <c r="F5099">
        <v>0</v>
      </c>
      <c r="G5099">
        <v>0</v>
      </c>
      <c r="H5099">
        <v>0</v>
      </c>
      <c r="I5099">
        <v>0</v>
      </c>
      <c r="J5099">
        <v>0</v>
      </c>
      <c r="K5099">
        <v>0</v>
      </c>
      <c r="L5099">
        <v>0</v>
      </c>
      <c r="M5099">
        <v>0</v>
      </c>
      <c r="N5099">
        <v>0</v>
      </c>
      <c r="O5099">
        <v>0</v>
      </c>
      <c r="P5099">
        <v>0</v>
      </c>
      <c r="Q5099">
        <v>0</v>
      </c>
      <c r="R5099">
        <v>0</v>
      </c>
      <c r="S5099">
        <v>0</v>
      </c>
      <c r="T5099">
        <v>0</v>
      </c>
      <c r="U5099">
        <v>0</v>
      </c>
      <c r="V5099">
        <v>0</v>
      </c>
      <c r="W5099">
        <v>0</v>
      </c>
      <c r="X5099">
        <v>0</v>
      </c>
      <c r="Y5099">
        <v>0</v>
      </c>
      <c r="Z5099">
        <v>0</v>
      </c>
      <c r="AA5099">
        <v>0</v>
      </c>
      <c r="AB5099">
        <v>0</v>
      </c>
      <c r="AC5099">
        <v>0</v>
      </c>
      <c r="AD5099" s="2"/>
      <c r="AE5099" s="2"/>
      <c r="AF5099" s="2"/>
    </row>
    <row r="5100" spans="1:32">
      <c r="A5100" t="s">
        <v>15550</v>
      </c>
      <c r="B5100" t="s">
        <v>19</v>
      </c>
      <c r="C5100">
        <v>0</v>
      </c>
      <c r="D5100">
        <v>0</v>
      </c>
      <c r="E5100">
        <v>0</v>
      </c>
      <c r="F5100">
        <v>0</v>
      </c>
      <c r="G5100">
        <v>0</v>
      </c>
      <c r="H5100">
        <v>0</v>
      </c>
      <c r="I5100">
        <v>0</v>
      </c>
      <c r="J5100">
        <v>0</v>
      </c>
      <c r="K5100">
        <v>0</v>
      </c>
      <c r="L5100">
        <v>0</v>
      </c>
      <c r="M5100">
        <v>0</v>
      </c>
      <c r="N5100">
        <v>0</v>
      </c>
      <c r="O5100">
        <v>0</v>
      </c>
      <c r="P5100">
        <v>0</v>
      </c>
      <c r="Q5100">
        <v>0</v>
      </c>
      <c r="R5100">
        <v>0</v>
      </c>
      <c r="S5100">
        <v>0</v>
      </c>
      <c r="T5100">
        <v>0</v>
      </c>
      <c r="U5100">
        <v>0</v>
      </c>
      <c r="V5100">
        <v>0</v>
      </c>
      <c r="W5100">
        <v>0</v>
      </c>
      <c r="X5100">
        <v>0</v>
      </c>
      <c r="Y5100">
        <v>0</v>
      </c>
      <c r="Z5100">
        <v>0</v>
      </c>
      <c r="AA5100">
        <v>0</v>
      </c>
      <c r="AB5100">
        <v>0</v>
      </c>
      <c r="AC5100">
        <v>0</v>
      </c>
      <c r="AD5100" s="2"/>
      <c r="AE5100" s="2"/>
      <c r="AF5100" s="2"/>
    </row>
    <row r="5101" spans="1:32">
      <c r="A5101" t="s">
        <v>15551</v>
      </c>
      <c r="B5101" t="s">
        <v>19</v>
      </c>
      <c r="C5101">
        <v>0</v>
      </c>
      <c r="D5101">
        <v>0</v>
      </c>
      <c r="E5101">
        <v>0</v>
      </c>
      <c r="F5101">
        <v>0</v>
      </c>
      <c r="G5101">
        <v>0</v>
      </c>
      <c r="H5101">
        <v>0</v>
      </c>
      <c r="I5101">
        <v>0</v>
      </c>
      <c r="J5101">
        <v>0</v>
      </c>
      <c r="K5101">
        <v>0</v>
      </c>
      <c r="L5101">
        <v>0</v>
      </c>
      <c r="M5101">
        <v>0</v>
      </c>
      <c r="N5101">
        <v>0</v>
      </c>
      <c r="O5101">
        <v>0</v>
      </c>
      <c r="P5101">
        <v>0</v>
      </c>
      <c r="Q5101">
        <v>0</v>
      </c>
      <c r="R5101">
        <v>0</v>
      </c>
      <c r="S5101">
        <v>0</v>
      </c>
      <c r="T5101">
        <v>0</v>
      </c>
      <c r="U5101">
        <v>0</v>
      </c>
      <c r="V5101">
        <v>0</v>
      </c>
      <c r="W5101">
        <v>0</v>
      </c>
      <c r="X5101">
        <v>0</v>
      </c>
      <c r="Y5101">
        <v>0</v>
      </c>
      <c r="Z5101">
        <v>0</v>
      </c>
      <c r="AA5101">
        <v>0</v>
      </c>
      <c r="AB5101">
        <v>0</v>
      </c>
      <c r="AC5101">
        <v>0</v>
      </c>
    </row>
    <row r="5102" spans="1:32">
      <c r="A5102" t="s">
        <v>15552</v>
      </c>
      <c r="B5102" t="s">
        <v>19</v>
      </c>
      <c r="C5102">
        <v>0</v>
      </c>
      <c r="D5102">
        <v>0</v>
      </c>
      <c r="E5102">
        <v>0</v>
      </c>
      <c r="F5102">
        <v>0</v>
      </c>
      <c r="G5102">
        <v>0</v>
      </c>
      <c r="H5102">
        <v>0</v>
      </c>
      <c r="I5102">
        <v>0</v>
      </c>
      <c r="J5102">
        <v>0</v>
      </c>
      <c r="K5102">
        <v>0</v>
      </c>
      <c r="L5102">
        <v>0</v>
      </c>
      <c r="M5102">
        <v>0</v>
      </c>
      <c r="N5102">
        <v>0</v>
      </c>
      <c r="O5102">
        <v>0</v>
      </c>
      <c r="P5102">
        <v>0</v>
      </c>
      <c r="Q5102">
        <v>0</v>
      </c>
      <c r="R5102">
        <v>0</v>
      </c>
      <c r="S5102">
        <v>0</v>
      </c>
      <c r="T5102">
        <v>0</v>
      </c>
      <c r="U5102">
        <v>0</v>
      </c>
      <c r="V5102">
        <v>0</v>
      </c>
      <c r="W5102">
        <v>0</v>
      </c>
      <c r="X5102">
        <v>0</v>
      </c>
      <c r="Y5102">
        <v>0</v>
      </c>
      <c r="Z5102">
        <v>0</v>
      </c>
      <c r="AA5102">
        <v>0</v>
      </c>
      <c r="AB5102">
        <v>0</v>
      </c>
      <c r="AC5102">
        <v>0</v>
      </c>
      <c r="AD5102" s="2"/>
      <c r="AE5102" s="2"/>
      <c r="AF5102" s="2"/>
    </row>
    <row r="5103" spans="1:32">
      <c r="A5103" t="s">
        <v>15553</v>
      </c>
      <c r="B5103" t="s">
        <v>19</v>
      </c>
      <c r="C5103">
        <v>0</v>
      </c>
      <c r="D5103">
        <v>0</v>
      </c>
      <c r="E5103">
        <v>0</v>
      </c>
      <c r="F5103">
        <v>0</v>
      </c>
      <c r="G5103">
        <v>0</v>
      </c>
      <c r="H5103">
        <v>0</v>
      </c>
      <c r="I5103">
        <v>0</v>
      </c>
      <c r="J5103">
        <v>0</v>
      </c>
      <c r="K5103">
        <v>0</v>
      </c>
      <c r="L5103">
        <v>0</v>
      </c>
      <c r="M5103">
        <v>0</v>
      </c>
      <c r="N5103">
        <v>0</v>
      </c>
      <c r="O5103">
        <v>0</v>
      </c>
      <c r="P5103">
        <v>0</v>
      </c>
      <c r="Q5103">
        <v>0</v>
      </c>
      <c r="R5103">
        <v>0</v>
      </c>
      <c r="S5103">
        <v>0</v>
      </c>
      <c r="T5103">
        <v>0</v>
      </c>
      <c r="U5103">
        <v>0</v>
      </c>
      <c r="V5103">
        <v>0</v>
      </c>
      <c r="W5103">
        <v>0</v>
      </c>
      <c r="X5103">
        <v>0</v>
      </c>
      <c r="Y5103">
        <v>0</v>
      </c>
      <c r="Z5103">
        <v>0</v>
      </c>
      <c r="AA5103">
        <v>0</v>
      </c>
      <c r="AB5103">
        <v>0</v>
      </c>
      <c r="AC5103">
        <v>0</v>
      </c>
      <c r="AD5103" s="2"/>
      <c r="AE5103" s="2"/>
      <c r="AF5103" s="2"/>
    </row>
    <row r="5104" spans="1:32">
      <c r="A5104" t="s">
        <v>15554</v>
      </c>
      <c r="B5104" t="s">
        <v>19</v>
      </c>
      <c r="C5104">
        <v>0</v>
      </c>
      <c r="D5104">
        <v>0</v>
      </c>
      <c r="E5104">
        <v>0</v>
      </c>
      <c r="F5104">
        <v>0</v>
      </c>
      <c r="G5104">
        <v>0</v>
      </c>
      <c r="H5104">
        <v>0</v>
      </c>
      <c r="I5104">
        <v>0</v>
      </c>
      <c r="J5104">
        <v>0</v>
      </c>
      <c r="K5104">
        <v>0</v>
      </c>
      <c r="L5104">
        <v>0</v>
      </c>
      <c r="M5104">
        <v>0</v>
      </c>
      <c r="N5104">
        <v>0</v>
      </c>
      <c r="O5104">
        <v>0</v>
      </c>
      <c r="P5104">
        <v>0</v>
      </c>
      <c r="Q5104">
        <v>0</v>
      </c>
      <c r="R5104">
        <v>0</v>
      </c>
      <c r="S5104">
        <v>0</v>
      </c>
      <c r="T5104">
        <v>0</v>
      </c>
      <c r="U5104">
        <v>0</v>
      </c>
      <c r="V5104">
        <v>0</v>
      </c>
      <c r="W5104">
        <v>0</v>
      </c>
      <c r="X5104">
        <v>0</v>
      </c>
      <c r="Y5104">
        <v>0</v>
      </c>
      <c r="Z5104">
        <v>0</v>
      </c>
      <c r="AA5104">
        <v>0</v>
      </c>
      <c r="AB5104">
        <v>0</v>
      </c>
      <c r="AC5104">
        <v>0</v>
      </c>
      <c r="AD5104" s="2"/>
      <c r="AE5104" s="2"/>
      <c r="AF5104" s="2"/>
    </row>
    <row r="5105" spans="1:32">
      <c r="A5105" t="s">
        <v>15555</v>
      </c>
      <c r="B5105" t="s">
        <v>19</v>
      </c>
      <c r="C5105">
        <v>0</v>
      </c>
      <c r="D5105">
        <v>0</v>
      </c>
      <c r="E5105">
        <v>0</v>
      </c>
      <c r="F5105">
        <v>0</v>
      </c>
      <c r="G5105">
        <v>0</v>
      </c>
      <c r="H5105">
        <v>0</v>
      </c>
      <c r="I5105">
        <v>0</v>
      </c>
      <c r="J5105">
        <v>0</v>
      </c>
      <c r="K5105">
        <v>0</v>
      </c>
      <c r="L5105">
        <v>0</v>
      </c>
      <c r="M5105">
        <v>0</v>
      </c>
      <c r="N5105">
        <v>0</v>
      </c>
      <c r="O5105">
        <v>0</v>
      </c>
      <c r="P5105">
        <v>0</v>
      </c>
      <c r="Q5105">
        <v>0</v>
      </c>
      <c r="R5105">
        <v>0</v>
      </c>
      <c r="S5105">
        <v>0</v>
      </c>
      <c r="T5105">
        <v>0</v>
      </c>
      <c r="U5105">
        <v>0</v>
      </c>
      <c r="V5105">
        <v>0</v>
      </c>
      <c r="W5105">
        <v>0</v>
      </c>
      <c r="X5105">
        <v>0</v>
      </c>
      <c r="Y5105">
        <v>0</v>
      </c>
      <c r="Z5105">
        <v>0</v>
      </c>
      <c r="AA5105">
        <v>0</v>
      </c>
      <c r="AB5105">
        <v>0</v>
      </c>
      <c r="AC5105">
        <v>0</v>
      </c>
      <c r="AD5105" s="2"/>
      <c r="AE5105" s="2"/>
      <c r="AF5105" s="2"/>
    </row>
    <row r="5106" spans="1:32">
      <c r="A5106" t="s">
        <v>15556</v>
      </c>
      <c r="B5106" t="s">
        <v>19</v>
      </c>
      <c r="C5106">
        <v>0</v>
      </c>
      <c r="D5106">
        <v>0</v>
      </c>
      <c r="E5106">
        <v>0</v>
      </c>
      <c r="F5106">
        <v>0</v>
      </c>
      <c r="G5106">
        <v>0</v>
      </c>
      <c r="H5106">
        <v>0</v>
      </c>
      <c r="I5106">
        <v>0</v>
      </c>
      <c r="J5106">
        <v>0</v>
      </c>
      <c r="K5106">
        <v>0</v>
      </c>
      <c r="L5106">
        <v>0</v>
      </c>
      <c r="M5106">
        <v>0</v>
      </c>
      <c r="N5106">
        <v>0</v>
      </c>
      <c r="O5106">
        <v>0</v>
      </c>
      <c r="P5106">
        <v>0</v>
      </c>
      <c r="Q5106">
        <v>0</v>
      </c>
      <c r="R5106">
        <v>0</v>
      </c>
      <c r="S5106">
        <v>0</v>
      </c>
      <c r="T5106">
        <v>0</v>
      </c>
      <c r="U5106">
        <v>0</v>
      </c>
      <c r="V5106">
        <v>0</v>
      </c>
      <c r="W5106">
        <v>0</v>
      </c>
      <c r="X5106">
        <v>0</v>
      </c>
      <c r="Y5106">
        <v>0</v>
      </c>
      <c r="Z5106">
        <v>0</v>
      </c>
      <c r="AA5106">
        <v>0</v>
      </c>
      <c r="AB5106">
        <v>0</v>
      </c>
      <c r="AC5106">
        <v>0</v>
      </c>
      <c r="AD5106" s="2"/>
      <c r="AE5106" s="2"/>
      <c r="AF5106" s="2"/>
    </row>
    <row r="5107" spans="1:32">
      <c r="A5107" t="s">
        <v>15557</v>
      </c>
      <c r="B5107" t="s">
        <v>19</v>
      </c>
      <c r="C5107">
        <v>0</v>
      </c>
      <c r="D5107">
        <v>0</v>
      </c>
      <c r="E5107">
        <v>0</v>
      </c>
      <c r="F5107">
        <v>0</v>
      </c>
      <c r="G5107">
        <v>0</v>
      </c>
      <c r="H5107">
        <v>0</v>
      </c>
      <c r="I5107">
        <v>0</v>
      </c>
      <c r="J5107">
        <v>0</v>
      </c>
      <c r="K5107">
        <v>0</v>
      </c>
      <c r="L5107">
        <v>0</v>
      </c>
      <c r="M5107">
        <v>0</v>
      </c>
      <c r="N5107">
        <v>0</v>
      </c>
      <c r="O5107">
        <v>0</v>
      </c>
      <c r="P5107">
        <v>0</v>
      </c>
      <c r="Q5107">
        <v>0</v>
      </c>
      <c r="R5107">
        <v>0</v>
      </c>
      <c r="S5107">
        <v>0</v>
      </c>
      <c r="T5107">
        <v>0</v>
      </c>
      <c r="U5107">
        <v>0</v>
      </c>
      <c r="V5107">
        <v>0</v>
      </c>
      <c r="W5107">
        <v>0</v>
      </c>
      <c r="X5107">
        <v>0</v>
      </c>
      <c r="Y5107">
        <v>0</v>
      </c>
      <c r="Z5107">
        <v>0</v>
      </c>
      <c r="AA5107">
        <v>0</v>
      </c>
      <c r="AB5107">
        <v>0</v>
      </c>
      <c r="AC5107">
        <v>0</v>
      </c>
      <c r="AD5107" s="2"/>
      <c r="AE5107" s="2"/>
      <c r="AF5107" s="2"/>
    </row>
    <row r="5108" spans="1:32">
      <c r="A5108" t="s">
        <v>15558</v>
      </c>
      <c r="B5108" t="s">
        <v>19</v>
      </c>
      <c r="C5108">
        <v>0</v>
      </c>
      <c r="D5108">
        <v>0</v>
      </c>
      <c r="E5108">
        <v>0</v>
      </c>
      <c r="F5108">
        <v>0</v>
      </c>
      <c r="G5108">
        <v>0</v>
      </c>
      <c r="H5108">
        <v>0</v>
      </c>
      <c r="I5108">
        <v>0</v>
      </c>
      <c r="J5108">
        <v>0</v>
      </c>
      <c r="K5108">
        <v>0</v>
      </c>
      <c r="L5108">
        <v>0</v>
      </c>
      <c r="M5108">
        <v>0</v>
      </c>
      <c r="N5108">
        <v>0</v>
      </c>
      <c r="O5108">
        <v>0</v>
      </c>
      <c r="P5108">
        <v>0</v>
      </c>
      <c r="Q5108">
        <v>0</v>
      </c>
      <c r="R5108">
        <v>0</v>
      </c>
      <c r="S5108">
        <v>0</v>
      </c>
      <c r="T5108">
        <v>0</v>
      </c>
      <c r="U5108">
        <v>0</v>
      </c>
      <c r="V5108">
        <v>0</v>
      </c>
      <c r="W5108">
        <v>0</v>
      </c>
      <c r="X5108">
        <v>0</v>
      </c>
      <c r="Y5108">
        <v>0</v>
      </c>
      <c r="Z5108">
        <v>0</v>
      </c>
      <c r="AA5108">
        <v>0</v>
      </c>
      <c r="AB5108">
        <v>0</v>
      </c>
      <c r="AC5108">
        <v>0</v>
      </c>
      <c r="AD5108" s="2"/>
      <c r="AE5108" s="2"/>
      <c r="AF5108" s="2"/>
    </row>
    <row r="5109" spans="1:32">
      <c r="A5109" t="s">
        <v>15559</v>
      </c>
      <c r="B5109" t="s">
        <v>19</v>
      </c>
      <c r="C5109">
        <v>0</v>
      </c>
      <c r="D5109">
        <v>0</v>
      </c>
      <c r="E5109">
        <v>0</v>
      </c>
      <c r="F5109">
        <v>0</v>
      </c>
      <c r="G5109">
        <v>0</v>
      </c>
      <c r="H5109">
        <v>0</v>
      </c>
      <c r="I5109">
        <v>0</v>
      </c>
      <c r="J5109">
        <v>0</v>
      </c>
      <c r="K5109">
        <v>0</v>
      </c>
      <c r="L5109">
        <v>0</v>
      </c>
      <c r="M5109">
        <v>0</v>
      </c>
      <c r="N5109">
        <v>0</v>
      </c>
      <c r="O5109">
        <v>0</v>
      </c>
      <c r="P5109">
        <v>0</v>
      </c>
      <c r="Q5109">
        <v>0</v>
      </c>
      <c r="R5109">
        <v>0</v>
      </c>
      <c r="S5109">
        <v>0</v>
      </c>
      <c r="T5109">
        <v>0</v>
      </c>
      <c r="U5109">
        <v>0</v>
      </c>
      <c r="V5109">
        <v>0</v>
      </c>
      <c r="W5109">
        <v>0</v>
      </c>
      <c r="X5109">
        <v>0</v>
      </c>
      <c r="Y5109">
        <v>0</v>
      </c>
      <c r="Z5109">
        <v>0</v>
      </c>
      <c r="AA5109">
        <v>0</v>
      </c>
      <c r="AB5109">
        <v>0</v>
      </c>
      <c r="AC5109">
        <v>0</v>
      </c>
      <c r="AD5109" s="2"/>
      <c r="AE5109" s="2"/>
      <c r="AF5109" s="2"/>
    </row>
    <row r="5110" spans="1:32">
      <c r="A5110" t="s">
        <v>15560</v>
      </c>
      <c r="B5110" t="s">
        <v>19</v>
      </c>
      <c r="C5110">
        <v>0</v>
      </c>
      <c r="D5110">
        <v>0</v>
      </c>
      <c r="E5110">
        <v>0</v>
      </c>
      <c r="F5110">
        <v>0</v>
      </c>
      <c r="G5110">
        <v>0</v>
      </c>
      <c r="H5110">
        <v>0</v>
      </c>
      <c r="I5110">
        <v>0</v>
      </c>
      <c r="J5110">
        <v>0</v>
      </c>
      <c r="K5110">
        <v>0</v>
      </c>
      <c r="L5110">
        <v>0</v>
      </c>
      <c r="M5110">
        <v>0</v>
      </c>
      <c r="N5110">
        <v>0</v>
      </c>
      <c r="O5110">
        <v>0</v>
      </c>
      <c r="P5110">
        <v>0</v>
      </c>
      <c r="Q5110">
        <v>0</v>
      </c>
      <c r="R5110">
        <v>0</v>
      </c>
      <c r="S5110">
        <v>0</v>
      </c>
      <c r="T5110">
        <v>0</v>
      </c>
      <c r="U5110">
        <v>0</v>
      </c>
      <c r="V5110">
        <v>0</v>
      </c>
      <c r="W5110">
        <v>0</v>
      </c>
      <c r="X5110">
        <v>0</v>
      </c>
      <c r="Y5110">
        <v>0</v>
      </c>
      <c r="Z5110">
        <v>0</v>
      </c>
      <c r="AA5110">
        <v>0</v>
      </c>
      <c r="AB5110">
        <v>0</v>
      </c>
      <c r="AC5110">
        <v>0</v>
      </c>
      <c r="AD5110" s="2"/>
      <c r="AE5110" s="2"/>
      <c r="AF5110" s="2"/>
    </row>
    <row r="5111" spans="1:32">
      <c r="A5111" t="s">
        <v>15561</v>
      </c>
      <c r="B5111" t="s">
        <v>19</v>
      </c>
      <c r="C5111">
        <v>0</v>
      </c>
      <c r="D5111">
        <v>0</v>
      </c>
      <c r="E5111">
        <v>0</v>
      </c>
      <c r="F5111">
        <v>0</v>
      </c>
      <c r="G5111">
        <v>0</v>
      </c>
      <c r="H5111">
        <v>0</v>
      </c>
      <c r="I5111">
        <v>0</v>
      </c>
      <c r="J5111">
        <v>0</v>
      </c>
      <c r="K5111">
        <v>0</v>
      </c>
      <c r="L5111">
        <v>0</v>
      </c>
      <c r="M5111">
        <v>0</v>
      </c>
      <c r="N5111">
        <v>0</v>
      </c>
      <c r="O5111">
        <v>0</v>
      </c>
      <c r="P5111">
        <v>0</v>
      </c>
      <c r="Q5111">
        <v>0</v>
      </c>
      <c r="R5111">
        <v>0</v>
      </c>
      <c r="S5111">
        <v>0</v>
      </c>
      <c r="T5111">
        <v>0</v>
      </c>
      <c r="U5111">
        <v>0</v>
      </c>
      <c r="V5111">
        <v>0</v>
      </c>
      <c r="W5111">
        <v>0</v>
      </c>
      <c r="X5111">
        <v>0</v>
      </c>
      <c r="Y5111">
        <v>0</v>
      </c>
      <c r="Z5111">
        <v>0</v>
      </c>
      <c r="AA5111">
        <v>0</v>
      </c>
      <c r="AB5111">
        <v>0</v>
      </c>
      <c r="AC5111">
        <v>0</v>
      </c>
      <c r="AD5111" s="2"/>
      <c r="AE5111" s="2"/>
      <c r="AF5111" s="2"/>
    </row>
    <row r="5112" spans="1:32">
      <c r="A5112" t="s">
        <v>15562</v>
      </c>
      <c r="B5112" t="s">
        <v>19</v>
      </c>
      <c r="C5112">
        <v>0</v>
      </c>
      <c r="D5112">
        <v>0</v>
      </c>
      <c r="E5112">
        <v>0</v>
      </c>
      <c r="F5112">
        <v>0</v>
      </c>
      <c r="G5112">
        <v>0</v>
      </c>
      <c r="H5112">
        <v>0</v>
      </c>
      <c r="I5112">
        <v>0</v>
      </c>
      <c r="J5112">
        <v>0</v>
      </c>
      <c r="K5112">
        <v>0</v>
      </c>
      <c r="L5112">
        <v>0</v>
      </c>
      <c r="M5112">
        <v>0</v>
      </c>
      <c r="N5112">
        <v>0</v>
      </c>
      <c r="O5112">
        <v>0</v>
      </c>
      <c r="P5112">
        <v>0</v>
      </c>
      <c r="Q5112">
        <v>0</v>
      </c>
      <c r="R5112">
        <v>0</v>
      </c>
      <c r="S5112">
        <v>0</v>
      </c>
      <c r="T5112">
        <v>0</v>
      </c>
      <c r="U5112">
        <v>0</v>
      </c>
      <c r="V5112">
        <v>0</v>
      </c>
      <c r="W5112">
        <v>0</v>
      </c>
      <c r="X5112">
        <v>0</v>
      </c>
      <c r="Y5112">
        <v>0</v>
      </c>
      <c r="Z5112">
        <v>0</v>
      </c>
      <c r="AA5112">
        <v>0</v>
      </c>
      <c r="AB5112">
        <v>0</v>
      </c>
      <c r="AC5112">
        <v>0</v>
      </c>
      <c r="AD5112" s="2"/>
      <c r="AE5112" s="2"/>
      <c r="AF5112" s="2"/>
    </row>
    <row r="5113" spans="1:32">
      <c r="A5113" t="s">
        <v>15563</v>
      </c>
      <c r="B5113" t="s">
        <v>19</v>
      </c>
      <c r="C5113">
        <v>0</v>
      </c>
      <c r="D5113">
        <v>0</v>
      </c>
      <c r="E5113">
        <v>0</v>
      </c>
      <c r="F5113">
        <v>0</v>
      </c>
      <c r="G5113">
        <v>0</v>
      </c>
      <c r="H5113">
        <v>0</v>
      </c>
      <c r="I5113">
        <v>0</v>
      </c>
      <c r="J5113">
        <v>0</v>
      </c>
      <c r="K5113">
        <v>0</v>
      </c>
      <c r="L5113">
        <v>0</v>
      </c>
      <c r="M5113">
        <v>0</v>
      </c>
      <c r="N5113">
        <v>0</v>
      </c>
      <c r="O5113">
        <v>0</v>
      </c>
      <c r="P5113">
        <v>0</v>
      </c>
      <c r="Q5113">
        <v>0</v>
      </c>
      <c r="R5113">
        <v>0</v>
      </c>
      <c r="S5113">
        <v>0</v>
      </c>
      <c r="T5113">
        <v>0</v>
      </c>
      <c r="U5113">
        <v>0</v>
      </c>
      <c r="V5113">
        <v>0</v>
      </c>
      <c r="W5113">
        <v>0</v>
      </c>
      <c r="X5113">
        <v>0</v>
      </c>
      <c r="Y5113">
        <v>0</v>
      </c>
      <c r="Z5113">
        <v>0</v>
      </c>
      <c r="AA5113">
        <v>0</v>
      </c>
      <c r="AB5113">
        <v>0</v>
      </c>
      <c r="AC5113">
        <v>0</v>
      </c>
    </row>
    <row r="5114" spans="1:32">
      <c r="A5114" t="s">
        <v>15564</v>
      </c>
      <c r="B5114" t="s">
        <v>19</v>
      </c>
      <c r="C5114">
        <v>0</v>
      </c>
      <c r="D5114">
        <v>0</v>
      </c>
      <c r="E5114">
        <v>0</v>
      </c>
      <c r="F5114">
        <v>0</v>
      </c>
      <c r="G5114">
        <v>0</v>
      </c>
      <c r="H5114">
        <v>0</v>
      </c>
      <c r="I5114">
        <v>0</v>
      </c>
      <c r="J5114">
        <v>0</v>
      </c>
      <c r="K5114">
        <v>0</v>
      </c>
      <c r="L5114">
        <v>0</v>
      </c>
      <c r="M5114">
        <v>0</v>
      </c>
      <c r="N5114">
        <v>0</v>
      </c>
      <c r="O5114">
        <v>0</v>
      </c>
      <c r="P5114">
        <v>0</v>
      </c>
      <c r="Q5114">
        <v>0</v>
      </c>
      <c r="R5114">
        <v>0</v>
      </c>
      <c r="S5114">
        <v>0</v>
      </c>
      <c r="T5114">
        <v>0</v>
      </c>
      <c r="U5114">
        <v>0</v>
      </c>
      <c r="V5114">
        <v>0</v>
      </c>
      <c r="W5114">
        <v>0</v>
      </c>
      <c r="X5114">
        <v>0</v>
      </c>
      <c r="Y5114">
        <v>0</v>
      </c>
      <c r="Z5114">
        <v>0</v>
      </c>
      <c r="AA5114">
        <v>0</v>
      </c>
      <c r="AB5114">
        <v>0</v>
      </c>
      <c r="AC5114">
        <v>0</v>
      </c>
      <c r="AD5114" s="2"/>
      <c r="AE5114" s="2"/>
      <c r="AF5114" s="2"/>
    </row>
    <row r="5115" spans="1:32">
      <c r="A5115" t="s">
        <v>15565</v>
      </c>
      <c r="B5115" t="s">
        <v>19</v>
      </c>
      <c r="C5115">
        <v>0</v>
      </c>
      <c r="D5115">
        <v>0</v>
      </c>
      <c r="E5115">
        <v>0</v>
      </c>
      <c r="F5115">
        <v>0</v>
      </c>
      <c r="G5115">
        <v>0</v>
      </c>
      <c r="H5115">
        <v>0</v>
      </c>
      <c r="I5115">
        <v>0</v>
      </c>
      <c r="J5115">
        <v>0</v>
      </c>
      <c r="K5115">
        <v>0</v>
      </c>
      <c r="L5115">
        <v>0</v>
      </c>
      <c r="M5115">
        <v>0</v>
      </c>
      <c r="N5115">
        <v>0</v>
      </c>
      <c r="O5115">
        <v>0</v>
      </c>
      <c r="P5115">
        <v>0</v>
      </c>
      <c r="Q5115">
        <v>0</v>
      </c>
      <c r="R5115">
        <v>0</v>
      </c>
      <c r="S5115">
        <v>0</v>
      </c>
      <c r="T5115">
        <v>0</v>
      </c>
      <c r="U5115">
        <v>0</v>
      </c>
      <c r="V5115">
        <v>0</v>
      </c>
      <c r="W5115">
        <v>0</v>
      </c>
      <c r="X5115">
        <v>0</v>
      </c>
      <c r="Y5115">
        <v>0</v>
      </c>
      <c r="Z5115">
        <v>0</v>
      </c>
      <c r="AA5115">
        <v>0</v>
      </c>
      <c r="AB5115">
        <v>0</v>
      </c>
      <c r="AC5115">
        <v>0</v>
      </c>
      <c r="AD5115" s="2"/>
      <c r="AE5115" s="2"/>
      <c r="AF5115" s="2"/>
    </row>
    <row r="5116" spans="1:32">
      <c r="A5116" t="s">
        <v>15566</v>
      </c>
      <c r="B5116" t="s">
        <v>19</v>
      </c>
      <c r="C5116">
        <v>0</v>
      </c>
      <c r="D5116">
        <v>0</v>
      </c>
      <c r="E5116">
        <v>0</v>
      </c>
      <c r="F5116">
        <v>0</v>
      </c>
      <c r="G5116">
        <v>0</v>
      </c>
      <c r="H5116">
        <v>0</v>
      </c>
      <c r="I5116">
        <v>0</v>
      </c>
      <c r="J5116">
        <v>0</v>
      </c>
      <c r="K5116">
        <v>0</v>
      </c>
      <c r="L5116">
        <v>0</v>
      </c>
      <c r="M5116">
        <v>0</v>
      </c>
      <c r="N5116">
        <v>0</v>
      </c>
      <c r="O5116">
        <v>0</v>
      </c>
      <c r="P5116">
        <v>0</v>
      </c>
      <c r="Q5116">
        <v>0</v>
      </c>
      <c r="R5116">
        <v>0</v>
      </c>
      <c r="S5116">
        <v>0</v>
      </c>
      <c r="T5116">
        <v>0</v>
      </c>
      <c r="U5116">
        <v>0</v>
      </c>
      <c r="V5116">
        <v>0</v>
      </c>
      <c r="W5116">
        <v>0</v>
      </c>
      <c r="X5116">
        <v>0</v>
      </c>
      <c r="Y5116">
        <v>0</v>
      </c>
      <c r="Z5116">
        <v>0</v>
      </c>
      <c r="AA5116">
        <v>0</v>
      </c>
      <c r="AB5116">
        <v>0</v>
      </c>
      <c r="AC5116">
        <v>0</v>
      </c>
      <c r="AD5116" s="2"/>
      <c r="AE5116" s="2"/>
      <c r="AF5116" s="2"/>
    </row>
    <row r="5117" spans="1:32">
      <c r="A5117" t="s">
        <v>15567</v>
      </c>
      <c r="B5117" t="s">
        <v>19</v>
      </c>
      <c r="C5117">
        <v>0</v>
      </c>
      <c r="D5117">
        <v>0</v>
      </c>
      <c r="E5117">
        <v>0</v>
      </c>
      <c r="F5117">
        <v>0</v>
      </c>
      <c r="G5117">
        <v>0</v>
      </c>
      <c r="H5117">
        <v>0</v>
      </c>
      <c r="I5117">
        <v>0</v>
      </c>
      <c r="J5117">
        <v>0</v>
      </c>
      <c r="K5117">
        <v>0</v>
      </c>
      <c r="L5117">
        <v>0</v>
      </c>
      <c r="M5117">
        <v>0</v>
      </c>
      <c r="N5117">
        <v>0</v>
      </c>
      <c r="O5117">
        <v>0</v>
      </c>
      <c r="P5117">
        <v>0</v>
      </c>
      <c r="Q5117">
        <v>0</v>
      </c>
      <c r="R5117">
        <v>0</v>
      </c>
      <c r="S5117">
        <v>0</v>
      </c>
      <c r="T5117">
        <v>0</v>
      </c>
      <c r="U5117">
        <v>0</v>
      </c>
      <c r="V5117">
        <v>0</v>
      </c>
      <c r="W5117">
        <v>0</v>
      </c>
      <c r="X5117">
        <v>0</v>
      </c>
      <c r="Y5117">
        <v>0</v>
      </c>
      <c r="Z5117">
        <v>0</v>
      </c>
      <c r="AA5117">
        <v>0</v>
      </c>
      <c r="AB5117">
        <v>0</v>
      </c>
      <c r="AC5117">
        <v>0</v>
      </c>
      <c r="AD5117" s="2"/>
      <c r="AE5117" s="2"/>
      <c r="AF5117" s="2"/>
    </row>
    <row r="5118" spans="1:32">
      <c r="A5118" t="s">
        <v>15568</v>
      </c>
      <c r="B5118" t="s">
        <v>19</v>
      </c>
      <c r="C5118">
        <v>0</v>
      </c>
      <c r="D5118">
        <v>0</v>
      </c>
      <c r="E5118">
        <v>0</v>
      </c>
      <c r="F5118">
        <v>0</v>
      </c>
      <c r="G5118">
        <v>0</v>
      </c>
      <c r="H5118">
        <v>0</v>
      </c>
      <c r="I5118">
        <v>0</v>
      </c>
      <c r="J5118">
        <v>0</v>
      </c>
      <c r="K5118">
        <v>0</v>
      </c>
      <c r="L5118">
        <v>0</v>
      </c>
      <c r="M5118">
        <v>0</v>
      </c>
      <c r="N5118">
        <v>0</v>
      </c>
      <c r="O5118">
        <v>0</v>
      </c>
      <c r="P5118">
        <v>0</v>
      </c>
      <c r="Q5118">
        <v>0</v>
      </c>
      <c r="R5118">
        <v>0</v>
      </c>
      <c r="S5118">
        <v>0</v>
      </c>
      <c r="T5118">
        <v>0</v>
      </c>
      <c r="U5118">
        <v>0</v>
      </c>
      <c r="V5118">
        <v>0</v>
      </c>
      <c r="W5118">
        <v>0</v>
      </c>
      <c r="X5118">
        <v>0</v>
      </c>
      <c r="Y5118">
        <v>0</v>
      </c>
      <c r="Z5118">
        <v>0</v>
      </c>
      <c r="AA5118">
        <v>0</v>
      </c>
      <c r="AB5118">
        <v>0</v>
      </c>
      <c r="AC5118">
        <v>0</v>
      </c>
      <c r="AD5118" s="2"/>
      <c r="AE5118" s="2"/>
      <c r="AF5118" s="2"/>
    </row>
    <row r="5119" spans="1:32">
      <c r="A5119" t="s">
        <v>15569</v>
      </c>
      <c r="B5119" t="s">
        <v>19</v>
      </c>
      <c r="C5119">
        <v>0</v>
      </c>
      <c r="D5119">
        <v>0</v>
      </c>
      <c r="E5119">
        <v>0</v>
      </c>
      <c r="F5119">
        <v>0</v>
      </c>
      <c r="G5119">
        <v>0</v>
      </c>
      <c r="H5119">
        <v>0</v>
      </c>
      <c r="I5119">
        <v>0</v>
      </c>
      <c r="J5119">
        <v>0</v>
      </c>
      <c r="K5119">
        <v>0</v>
      </c>
      <c r="L5119">
        <v>0</v>
      </c>
      <c r="M5119">
        <v>0</v>
      </c>
      <c r="N5119">
        <v>0</v>
      </c>
      <c r="O5119">
        <v>0</v>
      </c>
      <c r="P5119">
        <v>0</v>
      </c>
      <c r="Q5119">
        <v>0</v>
      </c>
      <c r="R5119">
        <v>0</v>
      </c>
      <c r="S5119">
        <v>0</v>
      </c>
      <c r="T5119">
        <v>0</v>
      </c>
      <c r="U5119">
        <v>0</v>
      </c>
      <c r="V5119">
        <v>0</v>
      </c>
      <c r="W5119">
        <v>0</v>
      </c>
      <c r="X5119">
        <v>0</v>
      </c>
      <c r="Y5119">
        <v>0</v>
      </c>
      <c r="Z5119">
        <v>0</v>
      </c>
      <c r="AA5119">
        <v>0</v>
      </c>
      <c r="AB5119">
        <v>0</v>
      </c>
      <c r="AC5119">
        <v>0</v>
      </c>
      <c r="AD5119" s="2"/>
      <c r="AE5119" s="2"/>
      <c r="AF5119" s="2"/>
    </row>
    <row r="5120" spans="1:32">
      <c r="A5120" t="s">
        <v>15570</v>
      </c>
      <c r="B5120" t="s">
        <v>19</v>
      </c>
      <c r="C5120">
        <v>0</v>
      </c>
      <c r="D5120">
        <v>0</v>
      </c>
      <c r="E5120">
        <v>0</v>
      </c>
      <c r="F5120">
        <v>0</v>
      </c>
      <c r="G5120">
        <v>0</v>
      </c>
      <c r="H5120">
        <v>0</v>
      </c>
      <c r="I5120">
        <v>0</v>
      </c>
      <c r="J5120">
        <v>0</v>
      </c>
      <c r="K5120">
        <v>0</v>
      </c>
      <c r="L5120">
        <v>0</v>
      </c>
      <c r="M5120">
        <v>0</v>
      </c>
      <c r="N5120">
        <v>0</v>
      </c>
      <c r="O5120">
        <v>0</v>
      </c>
      <c r="P5120">
        <v>0</v>
      </c>
      <c r="Q5120">
        <v>0</v>
      </c>
      <c r="R5120">
        <v>0</v>
      </c>
      <c r="S5120">
        <v>0</v>
      </c>
      <c r="T5120">
        <v>0</v>
      </c>
      <c r="U5120">
        <v>0</v>
      </c>
      <c r="V5120">
        <v>0</v>
      </c>
      <c r="W5120">
        <v>0</v>
      </c>
      <c r="X5120">
        <v>0</v>
      </c>
      <c r="Y5120">
        <v>0</v>
      </c>
      <c r="Z5120">
        <v>0</v>
      </c>
      <c r="AA5120">
        <v>0</v>
      </c>
      <c r="AB5120">
        <v>0</v>
      </c>
      <c r="AC5120">
        <v>0</v>
      </c>
      <c r="AD5120" s="2"/>
      <c r="AE5120" s="2"/>
      <c r="AF5120" s="2"/>
    </row>
    <row r="5121" spans="1:32">
      <c r="A5121" t="s">
        <v>15571</v>
      </c>
      <c r="B5121" t="s">
        <v>19</v>
      </c>
      <c r="C5121">
        <v>0</v>
      </c>
      <c r="D5121">
        <v>0</v>
      </c>
      <c r="E5121">
        <v>0</v>
      </c>
      <c r="F5121">
        <v>0</v>
      </c>
      <c r="G5121">
        <v>0</v>
      </c>
      <c r="H5121">
        <v>0</v>
      </c>
      <c r="I5121">
        <v>0</v>
      </c>
      <c r="J5121">
        <v>0</v>
      </c>
      <c r="K5121">
        <v>0</v>
      </c>
      <c r="L5121">
        <v>0</v>
      </c>
      <c r="M5121">
        <v>0</v>
      </c>
      <c r="N5121">
        <v>0</v>
      </c>
      <c r="O5121">
        <v>0</v>
      </c>
      <c r="P5121">
        <v>0</v>
      </c>
      <c r="Q5121">
        <v>0</v>
      </c>
      <c r="R5121">
        <v>0</v>
      </c>
      <c r="S5121">
        <v>0</v>
      </c>
      <c r="T5121">
        <v>0</v>
      </c>
      <c r="U5121">
        <v>0</v>
      </c>
      <c r="V5121">
        <v>0</v>
      </c>
      <c r="W5121">
        <v>0</v>
      </c>
      <c r="X5121">
        <v>0</v>
      </c>
      <c r="Y5121">
        <v>0</v>
      </c>
      <c r="Z5121">
        <v>0</v>
      </c>
      <c r="AA5121">
        <v>0</v>
      </c>
      <c r="AB5121">
        <v>0</v>
      </c>
      <c r="AC5121">
        <v>0</v>
      </c>
      <c r="AD5121" s="2"/>
      <c r="AE5121" s="2"/>
      <c r="AF5121" s="2"/>
    </row>
    <row r="5122" spans="1:32">
      <c r="A5122" t="s">
        <v>15572</v>
      </c>
      <c r="B5122" t="s">
        <v>19</v>
      </c>
      <c r="C5122">
        <v>0</v>
      </c>
      <c r="D5122">
        <v>0</v>
      </c>
      <c r="E5122">
        <v>0</v>
      </c>
      <c r="F5122">
        <v>0</v>
      </c>
      <c r="G5122">
        <v>0</v>
      </c>
      <c r="H5122">
        <v>0</v>
      </c>
      <c r="I5122">
        <v>0</v>
      </c>
      <c r="J5122">
        <v>0</v>
      </c>
      <c r="K5122">
        <v>0</v>
      </c>
      <c r="L5122">
        <v>0</v>
      </c>
      <c r="M5122">
        <v>0</v>
      </c>
      <c r="N5122">
        <v>0</v>
      </c>
      <c r="O5122">
        <v>0</v>
      </c>
      <c r="P5122">
        <v>0</v>
      </c>
      <c r="Q5122">
        <v>0</v>
      </c>
      <c r="R5122">
        <v>0</v>
      </c>
      <c r="S5122">
        <v>0</v>
      </c>
      <c r="T5122">
        <v>0</v>
      </c>
      <c r="U5122">
        <v>0</v>
      </c>
      <c r="V5122">
        <v>0</v>
      </c>
      <c r="W5122">
        <v>0</v>
      </c>
      <c r="X5122">
        <v>0</v>
      </c>
      <c r="Y5122">
        <v>0</v>
      </c>
      <c r="Z5122">
        <v>0</v>
      </c>
      <c r="AA5122">
        <v>0</v>
      </c>
      <c r="AB5122">
        <v>0</v>
      </c>
      <c r="AC5122">
        <v>0</v>
      </c>
      <c r="AD5122" s="2"/>
      <c r="AE5122" s="2"/>
      <c r="AF5122" s="2"/>
    </row>
    <row r="5123" spans="1:32">
      <c r="A5123" t="s">
        <v>15573</v>
      </c>
      <c r="B5123" t="s">
        <v>19</v>
      </c>
      <c r="C5123">
        <v>0</v>
      </c>
      <c r="D5123">
        <v>0</v>
      </c>
      <c r="E5123">
        <v>0</v>
      </c>
      <c r="F5123">
        <v>0</v>
      </c>
      <c r="G5123">
        <v>0</v>
      </c>
      <c r="H5123">
        <v>0</v>
      </c>
      <c r="I5123">
        <v>0</v>
      </c>
      <c r="J5123">
        <v>0</v>
      </c>
      <c r="K5123">
        <v>0</v>
      </c>
      <c r="L5123">
        <v>0</v>
      </c>
      <c r="M5123">
        <v>0</v>
      </c>
      <c r="N5123">
        <v>0</v>
      </c>
      <c r="O5123">
        <v>0</v>
      </c>
      <c r="P5123">
        <v>0</v>
      </c>
      <c r="Q5123">
        <v>0</v>
      </c>
      <c r="R5123">
        <v>0</v>
      </c>
      <c r="S5123">
        <v>0</v>
      </c>
      <c r="T5123">
        <v>0</v>
      </c>
      <c r="U5123">
        <v>0</v>
      </c>
      <c r="V5123">
        <v>0</v>
      </c>
      <c r="W5123">
        <v>0</v>
      </c>
      <c r="X5123">
        <v>0</v>
      </c>
      <c r="Y5123">
        <v>0</v>
      </c>
      <c r="Z5123">
        <v>0</v>
      </c>
      <c r="AA5123">
        <v>0</v>
      </c>
      <c r="AB5123">
        <v>0</v>
      </c>
      <c r="AC5123">
        <v>0</v>
      </c>
      <c r="AD5123" s="2"/>
      <c r="AE5123" s="2"/>
      <c r="AF5123" s="2"/>
    </row>
    <row r="5124" spans="1:32">
      <c r="A5124" t="s">
        <v>15574</v>
      </c>
      <c r="B5124" t="s">
        <v>19</v>
      </c>
      <c r="C5124">
        <v>0</v>
      </c>
      <c r="D5124">
        <v>0</v>
      </c>
      <c r="E5124">
        <v>0</v>
      </c>
      <c r="F5124">
        <v>0</v>
      </c>
      <c r="G5124">
        <v>0</v>
      </c>
      <c r="H5124">
        <v>0</v>
      </c>
      <c r="I5124">
        <v>0</v>
      </c>
      <c r="J5124">
        <v>0</v>
      </c>
      <c r="K5124">
        <v>0</v>
      </c>
      <c r="L5124">
        <v>0</v>
      </c>
      <c r="M5124">
        <v>0</v>
      </c>
      <c r="N5124">
        <v>0</v>
      </c>
      <c r="O5124">
        <v>0</v>
      </c>
      <c r="P5124">
        <v>0</v>
      </c>
      <c r="Q5124">
        <v>0</v>
      </c>
      <c r="R5124">
        <v>0</v>
      </c>
      <c r="S5124">
        <v>0</v>
      </c>
      <c r="T5124">
        <v>0</v>
      </c>
      <c r="U5124">
        <v>0</v>
      </c>
      <c r="V5124">
        <v>0</v>
      </c>
      <c r="W5124">
        <v>0</v>
      </c>
      <c r="X5124">
        <v>0</v>
      </c>
      <c r="Y5124">
        <v>0</v>
      </c>
      <c r="Z5124">
        <v>0</v>
      </c>
      <c r="AA5124">
        <v>0</v>
      </c>
      <c r="AB5124">
        <v>0</v>
      </c>
      <c r="AC5124">
        <v>0</v>
      </c>
      <c r="AD5124" s="2"/>
      <c r="AE5124" s="2"/>
      <c r="AF5124" s="2"/>
    </row>
    <row r="5125" spans="1:32">
      <c r="A5125" t="s">
        <v>15575</v>
      </c>
      <c r="B5125" t="s">
        <v>19</v>
      </c>
      <c r="C5125">
        <v>0</v>
      </c>
      <c r="D5125">
        <v>0</v>
      </c>
      <c r="E5125">
        <v>0</v>
      </c>
      <c r="F5125">
        <v>0</v>
      </c>
      <c r="G5125">
        <v>0</v>
      </c>
      <c r="H5125">
        <v>0</v>
      </c>
      <c r="I5125">
        <v>0</v>
      </c>
      <c r="J5125">
        <v>0</v>
      </c>
      <c r="K5125">
        <v>0</v>
      </c>
      <c r="L5125">
        <v>0</v>
      </c>
      <c r="M5125">
        <v>0</v>
      </c>
      <c r="N5125">
        <v>0</v>
      </c>
      <c r="O5125">
        <v>0</v>
      </c>
      <c r="P5125">
        <v>0</v>
      </c>
      <c r="Q5125">
        <v>0</v>
      </c>
      <c r="R5125">
        <v>0</v>
      </c>
      <c r="S5125">
        <v>0</v>
      </c>
      <c r="T5125">
        <v>0</v>
      </c>
      <c r="U5125">
        <v>0</v>
      </c>
      <c r="V5125">
        <v>0</v>
      </c>
      <c r="W5125">
        <v>0</v>
      </c>
      <c r="X5125">
        <v>0</v>
      </c>
      <c r="Y5125">
        <v>0</v>
      </c>
      <c r="Z5125">
        <v>0</v>
      </c>
      <c r="AA5125">
        <v>0</v>
      </c>
      <c r="AB5125">
        <v>0</v>
      </c>
      <c r="AC5125">
        <v>0</v>
      </c>
    </row>
    <row r="5126" spans="1:32">
      <c r="A5126" t="s">
        <v>15576</v>
      </c>
      <c r="B5126" t="s">
        <v>19</v>
      </c>
      <c r="C5126">
        <v>0</v>
      </c>
      <c r="D5126">
        <v>0</v>
      </c>
      <c r="E5126">
        <v>0</v>
      </c>
      <c r="F5126">
        <v>0</v>
      </c>
      <c r="G5126">
        <v>0</v>
      </c>
      <c r="H5126">
        <v>0</v>
      </c>
      <c r="I5126">
        <v>0</v>
      </c>
      <c r="J5126">
        <v>0</v>
      </c>
      <c r="K5126">
        <v>0</v>
      </c>
      <c r="L5126">
        <v>0</v>
      </c>
      <c r="M5126">
        <v>0</v>
      </c>
      <c r="N5126">
        <v>0</v>
      </c>
      <c r="O5126">
        <v>0</v>
      </c>
      <c r="P5126">
        <v>0</v>
      </c>
      <c r="Q5126">
        <v>0</v>
      </c>
      <c r="R5126">
        <v>0</v>
      </c>
      <c r="S5126">
        <v>0</v>
      </c>
      <c r="T5126">
        <v>0</v>
      </c>
      <c r="U5126">
        <v>0</v>
      </c>
      <c r="V5126">
        <v>0</v>
      </c>
      <c r="W5126">
        <v>0</v>
      </c>
      <c r="X5126">
        <v>0</v>
      </c>
      <c r="Y5126">
        <v>0</v>
      </c>
      <c r="Z5126">
        <v>0</v>
      </c>
      <c r="AA5126">
        <v>0</v>
      </c>
      <c r="AB5126">
        <v>0</v>
      </c>
      <c r="AC5126">
        <v>0</v>
      </c>
      <c r="AD5126" s="2"/>
      <c r="AE5126" s="2"/>
      <c r="AF5126" s="2"/>
    </row>
    <row r="5127" spans="1:32">
      <c r="A5127" t="s">
        <v>15577</v>
      </c>
      <c r="B5127" t="s">
        <v>19</v>
      </c>
      <c r="C5127">
        <v>0</v>
      </c>
      <c r="D5127">
        <v>0</v>
      </c>
      <c r="E5127">
        <v>0</v>
      </c>
      <c r="F5127">
        <v>0</v>
      </c>
      <c r="G5127">
        <v>0</v>
      </c>
      <c r="H5127">
        <v>0</v>
      </c>
      <c r="I5127">
        <v>0</v>
      </c>
      <c r="J5127">
        <v>0</v>
      </c>
      <c r="K5127">
        <v>0</v>
      </c>
      <c r="L5127">
        <v>0</v>
      </c>
      <c r="M5127">
        <v>0</v>
      </c>
      <c r="N5127">
        <v>0</v>
      </c>
      <c r="O5127">
        <v>0</v>
      </c>
      <c r="P5127">
        <v>0</v>
      </c>
      <c r="Q5127">
        <v>0</v>
      </c>
      <c r="R5127">
        <v>0</v>
      </c>
      <c r="S5127">
        <v>0</v>
      </c>
      <c r="T5127">
        <v>0</v>
      </c>
      <c r="U5127">
        <v>0</v>
      </c>
      <c r="V5127">
        <v>0</v>
      </c>
      <c r="W5127">
        <v>0</v>
      </c>
      <c r="X5127">
        <v>0</v>
      </c>
      <c r="Y5127">
        <v>0</v>
      </c>
      <c r="Z5127">
        <v>0</v>
      </c>
      <c r="AA5127">
        <v>0</v>
      </c>
      <c r="AB5127">
        <v>0</v>
      </c>
      <c r="AC5127">
        <v>0</v>
      </c>
      <c r="AD5127" s="2"/>
      <c r="AE5127" s="2"/>
      <c r="AF5127" s="2"/>
    </row>
    <row r="5128" spans="1:32">
      <c r="A5128" t="s">
        <v>15578</v>
      </c>
      <c r="B5128" t="s">
        <v>19</v>
      </c>
      <c r="C5128">
        <v>0</v>
      </c>
      <c r="D5128">
        <v>0</v>
      </c>
      <c r="E5128">
        <v>0</v>
      </c>
      <c r="F5128">
        <v>0</v>
      </c>
      <c r="G5128">
        <v>0</v>
      </c>
      <c r="H5128">
        <v>0</v>
      </c>
      <c r="I5128">
        <v>0</v>
      </c>
      <c r="J5128">
        <v>0</v>
      </c>
      <c r="K5128">
        <v>0</v>
      </c>
      <c r="L5128">
        <v>0</v>
      </c>
      <c r="M5128">
        <v>0</v>
      </c>
      <c r="N5128">
        <v>0</v>
      </c>
      <c r="O5128">
        <v>0</v>
      </c>
      <c r="P5128">
        <v>0</v>
      </c>
      <c r="Q5128">
        <v>0</v>
      </c>
      <c r="R5128">
        <v>0</v>
      </c>
      <c r="S5128">
        <v>0</v>
      </c>
      <c r="T5128">
        <v>0</v>
      </c>
      <c r="U5128">
        <v>0</v>
      </c>
      <c r="V5128">
        <v>0</v>
      </c>
      <c r="W5128">
        <v>0</v>
      </c>
      <c r="X5128">
        <v>0</v>
      </c>
      <c r="Y5128">
        <v>0</v>
      </c>
      <c r="Z5128">
        <v>0</v>
      </c>
      <c r="AA5128">
        <v>0</v>
      </c>
      <c r="AB5128">
        <v>0</v>
      </c>
      <c r="AC5128">
        <v>0</v>
      </c>
      <c r="AD5128" s="2"/>
      <c r="AE5128" s="2"/>
      <c r="AF5128" s="2"/>
    </row>
    <row r="5129" spans="1:32">
      <c r="A5129" t="s">
        <v>15579</v>
      </c>
      <c r="B5129" t="s">
        <v>19</v>
      </c>
      <c r="C5129">
        <v>0</v>
      </c>
      <c r="D5129">
        <v>0</v>
      </c>
      <c r="E5129">
        <v>0</v>
      </c>
      <c r="F5129">
        <v>0</v>
      </c>
      <c r="G5129">
        <v>0</v>
      </c>
      <c r="H5129">
        <v>0</v>
      </c>
      <c r="I5129">
        <v>0</v>
      </c>
      <c r="J5129">
        <v>0</v>
      </c>
      <c r="K5129">
        <v>0</v>
      </c>
      <c r="L5129">
        <v>0</v>
      </c>
      <c r="M5129">
        <v>0</v>
      </c>
      <c r="N5129">
        <v>0</v>
      </c>
      <c r="O5129">
        <v>0</v>
      </c>
      <c r="P5129">
        <v>0</v>
      </c>
      <c r="Q5129">
        <v>0</v>
      </c>
      <c r="R5129">
        <v>0</v>
      </c>
      <c r="S5129">
        <v>0</v>
      </c>
      <c r="T5129">
        <v>0</v>
      </c>
      <c r="U5129">
        <v>0</v>
      </c>
      <c r="V5129">
        <v>0</v>
      </c>
      <c r="W5129">
        <v>0</v>
      </c>
      <c r="X5129">
        <v>0</v>
      </c>
      <c r="Y5129">
        <v>0</v>
      </c>
      <c r="Z5129">
        <v>0</v>
      </c>
      <c r="AA5129">
        <v>0</v>
      </c>
      <c r="AB5129">
        <v>0</v>
      </c>
      <c r="AC5129">
        <v>0</v>
      </c>
      <c r="AD5129" s="2"/>
      <c r="AE5129" s="2"/>
      <c r="AF5129" s="2"/>
    </row>
    <row r="5130" spans="1:32">
      <c r="A5130" t="s">
        <v>15580</v>
      </c>
      <c r="B5130" t="s">
        <v>19</v>
      </c>
      <c r="C5130">
        <v>0</v>
      </c>
      <c r="D5130">
        <v>0</v>
      </c>
      <c r="E5130">
        <v>0</v>
      </c>
      <c r="F5130">
        <v>0</v>
      </c>
      <c r="G5130">
        <v>0</v>
      </c>
      <c r="H5130">
        <v>0</v>
      </c>
      <c r="I5130">
        <v>0</v>
      </c>
      <c r="J5130">
        <v>0</v>
      </c>
      <c r="K5130">
        <v>0</v>
      </c>
      <c r="L5130">
        <v>0</v>
      </c>
      <c r="M5130">
        <v>0</v>
      </c>
      <c r="N5130">
        <v>0</v>
      </c>
      <c r="O5130">
        <v>0</v>
      </c>
      <c r="P5130">
        <v>0</v>
      </c>
      <c r="Q5130">
        <v>0</v>
      </c>
      <c r="R5130">
        <v>0</v>
      </c>
      <c r="S5130">
        <v>0</v>
      </c>
      <c r="T5130">
        <v>0</v>
      </c>
      <c r="U5130">
        <v>0</v>
      </c>
      <c r="V5130">
        <v>0</v>
      </c>
      <c r="W5130">
        <v>0</v>
      </c>
      <c r="X5130">
        <v>0</v>
      </c>
      <c r="Y5130">
        <v>0</v>
      </c>
      <c r="Z5130">
        <v>0</v>
      </c>
      <c r="AA5130">
        <v>0</v>
      </c>
      <c r="AB5130">
        <v>0</v>
      </c>
      <c r="AC5130">
        <v>0</v>
      </c>
      <c r="AD5130" s="2"/>
      <c r="AE5130" s="2"/>
      <c r="AF5130" s="2"/>
    </row>
    <row r="5131" spans="1:32">
      <c r="A5131" t="s">
        <v>15581</v>
      </c>
      <c r="B5131" t="s">
        <v>19</v>
      </c>
      <c r="C5131">
        <v>0</v>
      </c>
      <c r="D5131">
        <v>0</v>
      </c>
      <c r="E5131">
        <v>0</v>
      </c>
      <c r="F5131">
        <v>0</v>
      </c>
      <c r="G5131">
        <v>0</v>
      </c>
      <c r="H5131">
        <v>0</v>
      </c>
      <c r="I5131">
        <v>0</v>
      </c>
      <c r="J5131">
        <v>0</v>
      </c>
      <c r="K5131">
        <v>0</v>
      </c>
      <c r="L5131">
        <v>0</v>
      </c>
      <c r="M5131">
        <v>0</v>
      </c>
      <c r="N5131">
        <v>0</v>
      </c>
      <c r="O5131">
        <v>0</v>
      </c>
      <c r="P5131">
        <v>0</v>
      </c>
      <c r="Q5131">
        <v>0</v>
      </c>
      <c r="R5131">
        <v>0</v>
      </c>
      <c r="S5131">
        <v>0</v>
      </c>
      <c r="T5131">
        <v>0</v>
      </c>
      <c r="U5131">
        <v>0</v>
      </c>
      <c r="V5131">
        <v>0</v>
      </c>
      <c r="W5131">
        <v>0</v>
      </c>
      <c r="X5131">
        <v>0</v>
      </c>
      <c r="Y5131">
        <v>0</v>
      </c>
      <c r="Z5131">
        <v>0</v>
      </c>
      <c r="AA5131">
        <v>0</v>
      </c>
      <c r="AB5131">
        <v>0</v>
      </c>
      <c r="AC5131">
        <v>0</v>
      </c>
      <c r="AD5131" s="2"/>
      <c r="AE5131" s="2"/>
      <c r="AF5131" s="2"/>
    </row>
    <row r="5132" spans="1:32">
      <c r="A5132" t="s">
        <v>15582</v>
      </c>
      <c r="B5132" t="s">
        <v>19</v>
      </c>
      <c r="C5132">
        <v>0</v>
      </c>
      <c r="D5132">
        <v>0</v>
      </c>
      <c r="E5132">
        <v>0</v>
      </c>
      <c r="F5132">
        <v>0</v>
      </c>
      <c r="G5132">
        <v>0</v>
      </c>
      <c r="H5132">
        <v>0</v>
      </c>
      <c r="I5132">
        <v>0</v>
      </c>
      <c r="J5132">
        <v>0</v>
      </c>
      <c r="K5132">
        <v>0</v>
      </c>
      <c r="L5132">
        <v>0</v>
      </c>
      <c r="M5132">
        <v>0</v>
      </c>
      <c r="N5132">
        <v>0</v>
      </c>
      <c r="O5132">
        <v>0</v>
      </c>
      <c r="P5132">
        <v>0</v>
      </c>
      <c r="Q5132">
        <v>0</v>
      </c>
      <c r="R5132">
        <v>0</v>
      </c>
      <c r="S5132">
        <v>0</v>
      </c>
      <c r="T5132">
        <v>0</v>
      </c>
      <c r="U5132">
        <v>0</v>
      </c>
      <c r="V5132">
        <v>0</v>
      </c>
      <c r="W5132">
        <v>0</v>
      </c>
      <c r="X5132">
        <v>0</v>
      </c>
      <c r="Y5132">
        <v>0</v>
      </c>
      <c r="Z5132">
        <v>0</v>
      </c>
      <c r="AA5132">
        <v>0</v>
      </c>
      <c r="AB5132">
        <v>0</v>
      </c>
      <c r="AC5132">
        <v>0</v>
      </c>
      <c r="AD5132" s="2"/>
      <c r="AE5132" s="2"/>
      <c r="AF5132" s="2"/>
    </row>
    <row r="5133" spans="1:32">
      <c r="A5133" t="s">
        <v>15583</v>
      </c>
      <c r="B5133" t="s">
        <v>19</v>
      </c>
      <c r="C5133">
        <v>0</v>
      </c>
      <c r="D5133">
        <v>0</v>
      </c>
      <c r="E5133">
        <v>0</v>
      </c>
      <c r="F5133">
        <v>0</v>
      </c>
      <c r="G5133">
        <v>0</v>
      </c>
      <c r="H5133">
        <v>0</v>
      </c>
      <c r="I5133">
        <v>0</v>
      </c>
      <c r="J5133">
        <v>0</v>
      </c>
      <c r="K5133">
        <v>0</v>
      </c>
      <c r="L5133">
        <v>0</v>
      </c>
      <c r="M5133">
        <v>0</v>
      </c>
      <c r="N5133">
        <v>0</v>
      </c>
      <c r="O5133">
        <v>0</v>
      </c>
      <c r="P5133">
        <v>0</v>
      </c>
      <c r="Q5133">
        <v>0</v>
      </c>
      <c r="R5133">
        <v>0</v>
      </c>
      <c r="S5133">
        <v>0</v>
      </c>
      <c r="T5133">
        <v>0</v>
      </c>
      <c r="U5133">
        <v>0</v>
      </c>
      <c r="V5133">
        <v>0</v>
      </c>
      <c r="W5133">
        <v>0</v>
      </c>
      <c r="X5133">
        <v>0</v>
      </c>
      <c r="Y5133">
        <v>0</v>
      </c>
      <c r="Z5133">
        <v>0</v>
      </c>
      <c r="AA5133">
        <v>0</v>
      </c>
      <c r="AB5133">
        <v>0</v>
      </c>
      <c r="AC5133">
        <v>0</v>
      </c>
      <c r="AD5133" s="2"/>
      <c r="AE5133" s="2"/>
      <c r="AF5133" s="2"/>
    </row>
    <row r="5134" spans="1:32">
      <c r="A5134" t="s">
        <v>15584</v>
      </c>
      <c r="B5134" t="s">
        <v>19</v>
      </c>
      <c r="C5134">
        <v>0</v>
      </c>
      <c r="D5134">
        <v>0</v>
      </c>
      <c r="E5134">
        <v>0</v>
      </c>
      <c r="F5134">
        <v>0</v>
      </c>
      <c r="G5134">
        <v>0</v>
      </c>
      <c r="H5134">
        <v>0</v>
      </c>
      <c r="I5134">
        <v>0</v>
      </c>
      <c r="J5134">
        <v>0</v>
      </c>
      <c r="K5134">
        <v>0</v>
      </c>
      <c r="L5134">
        <v>0</v>
      </c>
      <c r="M5134">
        <v>0</v>
      </c>
      <c r="N5134">
        <v>0</v>
      </c>
      <c r="O5134">
        <v>0</v>
      </c>
      <c r="P5134">
        <v>0</v>
      </c>
      <c r="Q5134">
        <v>0</v>
      </c>
      <c r="R5134">
        <v>0</v>
      </c>
      <c r="S5134">
        <v>0</v>
      </c>
      <c r="T5134">
        <v>0</v>
      </c>
      <c r="U5134">
        <v>0</v>
      </c>
      <c r="V5134">
        <v>0</v>
      </c>
      <c r="W5134">
        <v>0</v>
      </c>
      <c r="X5134">
        <v>0</v>
      </c>
      <c r="Y5134">
        <v>0</v>
      </c>
      <c r="Z5134">
        <v>0</v>
      </c>
      <c r="AA5134">
        <v>0</v>
      </c>
      <c r="AB5134">
        <v>0</v>
      </c>
      <c r="AC5134">
        <v>0</v>
      </c>
      <c r="AD5134" s="2"/>
      <c r="AE5134" s="2"/>
      <c r="AF5134" s="2"/>
    </row>
    <row r="5135" spans="1:32">
      <c r="A5135" t="s">
        <v>15585</v>
      </c>
      <c r="B5135" t="s">
        <v>19</v>
      </c>
      <c r="C5135">
        <v>0</v>
      </c>
      <c r="D5135">
        <v>0</v>
      </c>
      <c r="E5135">
        <v>0</v>
      </c>
      <c r="F5135">
        <v>0</v>
      </c>
      <c r="G5135">
        <v>0</v>
      </c>
      <c r="H5135">
        <v>0</v>
      </c>
      <c r="I5135">
        <v>0</v>
      </c>
      <c r="J5135">
        <v>0</v>
      </c>
      <c r="K5135">
        <v>0</v>
      </c>
      <c r="L5135">
        <v>0</v>
      </c>
      <c r="M5135">
        <v>0</v>
      </c>
      <c r="N5135">
        <v>0</v>
      </c>
      <c r="O5135">
        <v>0</v>
      </c>
      <c r="P5135">
        <v>0</v>
      </c>
      <c r="Q5135">
        <v>0</v>
      </c>
      <c r="R5135">
        <v>0</v>
      </c>
      <c r="S5135">
        <v>0</v>
      </c>
      <c r="T5135">
        <v>0</v>
      </c>
      <c r="U5135">
        <v>0</v>
      </c>
      <c r="V5135">
        <v>0</v>
      </c>
      <c r="W5135">
        <v>0</v>
      </c>
      <c r="X5135">
        <v>0</v>
      </c>
      <c r="Y5135">
        <v>0</v>
      </c>
      <c r="Z5135">
        <v>0</v>
      </c>
      <c r="AA5135">
        <v>0</v>
      </c>
      <c r="AB5135">
        <v>0</v>
      </c>
      <c r="AC5135">
        <v>0</v>
      </c>
      <c r="AD5135" s="2"/>
      <c r="AE5135" s="2"/>
      <c r="AF5135" s="2"/>
    </row>
    <row r="5136" spans="1:32">
      <c r="A5136" t="s">
        <v>15586</v>
      </c>
      <c r="B5136" t="s">
        <v>19</v>
      </c>
      <c r="C5136">
        <v>0</v>
      </c>
      <c r="D5136">
        <v>0</v>
      </c>
      <c r="E5136">
        <v>0</v>
      </c>
      <c r="F5136">
        <v>0</v>
      </c>
      <c r="G5136">
        <v>0</v>
      </c>
      <c r="H5136">
        <v>0</v>
      </c>
      <c r="I5136">
        <v>0</v>
      </c>
      <c r="J5136">
        <v>0</v>
      </c>
      <c r="K5136">
        <v>0</v>
      </c>
      <c r="L5136">
        <v>0</v>
      </c>
      <c r="M5136">
        <v>0</v>
      </c>
      <c r="N5136">
        <v>0</v>
      </c>
      <c r="O5136">
        <v>0</v>
      </c>
      <c r="P5136">
        <v>0</v>
      </c>
      <c r="Q5136">
        <v>0</v>
      </c>
      <c r="R5136">
        <v>0</v>
      </c>
      <c r="S5136">
        <v>0</v>
      </c>
      <c r="T5136">
        <v>0</v>
      </c>
      <c r="U5136">
        <v>0</v>
      </c>
      <c r="V5136">
        <v>0</v>
      </c>
      <c r="W5136">
        <v>0</v>
      </c>
      <c r="X5136">
        <v>0</v>
      </c>
      <c r="Y5136">
        <v>0</v>
      </c>
      <c r="Z5136">
        <v>0</v>
      </c>
      <c r="AA5136">
        <v>0</v>
      </c>
      <c r="AB5136">
        <v>0</v>
      </c>
      <c r="AC5136">
        <v>0</v>
      </c>
      <c r="AD5136" s="2"/>
      <c r="AE5136" s="2"/>
      <c r="AF5136" s="2"/>
    </row>
    <row r="5137" spans="1:32">
      <c r="A5137" t="s">
        <v>15587</v>
      </c>
      <c r="B5137" t="s">
        <v>19</v>
      </c>
      <c r="C5137">
        <v>0</v>
      </c>
      <c r="D5137">
        <v>0</v>
      </c>
      <c r="E5137">
        <v>0</v>
      </c>
      <c r="F5137">
        <v>0</v>
      </c>
      <c r="G5137">
        <v>0</v>
      </c>
      <c r="H5137">
        <v>0</v>
      </c>
      <c r="I5137">
        <v>0</v>
      </c>
      <c r="J5137">
        <v>0</v>
      </c>
      <c r="K5137">
        <v>0</v>
      </c>
      <c r="L5137">
        <v>0</v>
      </c>
      <c r="M5137">
        <v>0</v>
      </c>
      <c r="N5137">
        <v>0</v>
      </c>
      <c r="O5137">
        <v>0</v>
      </c>
      <c r="P5137">
        <v>0</v>
      </c>
      <c r="Q5137">
        <v>0</v>
      </c>
      <c r="R5137">
        <v>0</v>
      </c>
      <c r="S5137">
        <v>0</v>
      </c>
      <c r="T5137">
        <v>0</v>
      </c>
      <c r="U5137">
        <v>0</v>
      </c>
      <c r="V5137">
        <v>0</v>
      </c>
      <c r="W5137">
        <v>0</v>
      </c>
      <c r="X5137">
        <v>0</v>
      </c>
      <c r="Y5137">
        <v>0</v>
      </c>
      <c r="Z5137">
        <v>0</v>
      </c>
      <c r="AA5137">
        <v>0</v>
      </c>
      <c r="AB5137">
        <v>0</v>
      </c>
      <c r="AC5137">
        <v>0</v>
      </c>
    </row>
    <row r="5138" spans="1:32">
      <c r="A5138" t="s">
        <v>15588</v>
      </c>
      <c r="B5138" t="s">
        <v>19</v>
      </c>
      <c r="C5138">
        <v>0</v>
      </c>
      <c r="D5138">
        <v>0</v>
      </c>
      <c r="E5138">
        <v>0</v>
      </c>
      <c r="F5138">
        <v>0</v>
      </c>
      <c r="G5138">
        <v>0</v>
      </c>
      <c r="H5138">
        <v>0</v>
      </c>
      <c r="I5138">
        <v>0</v>
      </c>
      <c r="J5138">
        <v>0</v>
      </c>
      <c r="K5138">
        <v>0</v>
      </c>
      <c r="L5138">
        <v>0</v>
      </c>
      <c r="M5138">
        <v>0</v>
      </c>
      <c r="N5138">
        <v>0</v>
      </c>
      <c r="O5138">
        <v>0</v>
      </c>
      <c r="P5138">
        <v>0</v>
      </c>
      <c r="Q5138">
        <v>0</v>
      </c>
      <c r="R5138">
        <v>0</v>
      </c>
      <c r="S5138">
        <v>0</v>
      </c>
      <c r="T5138">
        <v>0</v>
      </c>
      <c r="U5138">
        <v>0</v>
      </c>
      <c r="V5138">
        <v>0</v>
      </c>
      <c r="W5138">
        <v>0</v>
      </c>
      <c r="X5138">
        <v>0</v>
      </c>
      <c r="Y5138">
        <v>0</v>
      </c>
      <c r="Z5138">
        <v>0</v>
      </c>
      <c r="AA5138">
        <v>0</v>
      </c>
      <c r="AB5138">
        <v>0</v>
      </c>
      <c r="AC5138">
        <v>0</v>
      </c>
      <c r="AD5138" s="2"/>
      <c r="AE5138" s="2"/>
      <c r="AF5138" s="2"/>
    </row>
    <row r="5139" spans="1:32">
      <c r="A5139" t="s">
        <v>15589</v>
      </c>
      <c r="B5139" t="s">
        <v>19</v>
      </c>
      <c r="C5139">
        <v>0</v>
      </c>
      <c r="D5139">
        <v>0</v>
      </c>
      <c r="E5139">
        <v>0</v>
      </c>
      <c r="F5139">
        <v>0</v>
      </c>
      <c r="G5139">
        <v>0</v>
      </c>
      <c r="H5139">
        <v>0</v>
      </c>
      <c r="I5139">
        <v>0</v>
      </c>
      <c r="J5139">
        <v>0</v>
      </c>
      <c r="K5139">
        <v>0</v>
      </c>
      <c r="L5139">
        <v>0</v>
      </c>
      <c r="M5139">
        <v>0</v>
      </c>
      <c r="N5139">
        <v>0</v>
      </c>
      <c r="O5139">
        <v>0</v>
      </c>
      <c r="P5139">
        <v>0</v>
      </c>
      <c r="Q5139">
        <v>0</v>
      </c>
      <c r="R5139">
        <v>0</v>
      </c>
      <c r="S5139">
        <v>0</v>
      </c>
      <c r="T5139">
        <v>0</v>
      </c>
      <c r="U5139">
        <v>0</v>
      </c>
      <c r="V5139">
        <v>0</v>
      </c>
      <c r="W5139">
        <v>0</v>
      </c>
      <c r="X5139">
        <v>0</v>
      </c>
      <c r="Y5139">
        <v>0</v>
      </c>
      <c r="Z5139">
        <v>0</v>
      </c>
      <c r="AA5139">
        <v>0</v>
      </c>
      <c r="AB5139">
        <v>0</v>
      </c>
      <c r="AC5139">
        <v>0</v>
      </c>
      <c r="AD5139" s="2"/>
      <c r="AE5139" s="2"/>
      <c r="AF5139" s="2"/>
    </row>
    <row r="5140" spans="1:32">
      <c r="A5140" t="s">
        <v>15590</v>
      </c>
      <c r="B5140" t="s">
        <v>19</v>
      </c>
      <c r="C5140">
        <v>0</v>
      </c>
      <c r="D5140">
        <v>0</v>
      </c>
      <c r="E5140">
        <v>0</v>
      </c>
      <c r="F5140">
        <v>0</v>
      </c>
      <c r="G5140">
        <v>0</v>
      </c>
      <c r="H5140">
        <v>0</v>
      </c>
      <c r="I5140">
        <v>0</v>
      </c>
      <c r="J5140">
        <v>0</v>
      </c>
      <c r="K5140">
        <v>0</v>
      </c>
      <c r="L5140">
        <v>0</v>
      </c>
      <c r="M5140">
        <v>0</v>
      </c>
      <c r="N5140">
        <v>0</v>
      </c>
      <c r="O5140">
        <v>0</v>
      </c>
      <c r="P5140">
        <v>0</v>
      </c>
      <c r="Q5140">
        <v>0</v>
      </c>
      <c r="R5140">
        <v>0</v>
      </c>
      <c r="S5140">
        <v>0</v>
      </c>
      <c r="T5140">
        <v>0</v>
      </c>
      <c r="U5140">
        <v>0</v>
      </c>
      <c r="V5140">
        <v>0</v>
      </c>
      <c r="W5140">
        <v>0</v>
      </c>
      <c r="X5140">
        <v>0</v>
      </c>
      <c r="Y5140">
        <v>0</v>
      </c>
      <c r="Z5140">
        <v>0</v>
      </c>
      <c r="AA5140">
        <v>0</v>
      </c>
      <c r="AB5140">
        <v>0</v>
      </c>
      <c r="AC5140">
        <v>0</v>
      </c>
      <c r="AD5140" s="2"/>
      <c r="AE5140" s="2"/>
      <c r="AF5140" s="2"/>
    </row>
    <row r="5141" spans="1:32">
      <c r="A5141" t="s">
        <v>15591</v>
      </c>
      <c r="B5141" t="s">
        <v>19</v>
      </c>
      <c r="C5141">
        <v>0</v>
      </c>
      <c r="D5141">
        <v>0</v>
      </c>
      <c r="E5141">
        <v>0</v>
      </c>
      <c r="F5141">
        <v>0</v>
      </c>
      <c r="G5141">
        <v>0</v>
      </c>
      <c r="H5141">
        <v>0</v>
      </c>
      <c r="I5141">
        <v>0</v>
      </c>
      <c r="J5141">
        <v>0</v>
      </c>
      <c r="K5141">
        <v>0</v>
      </c>
      <c r="L5141">
        <v>0</v>
      </c>
      <c r="M5141">
        <v>0</v>
      </c>
      <c r="N5141">
        <v>0</v>
      </c>
      <c r="O5141">
        <v>0</v>
      </c>
      <c r="P5141">
        <v>0</v>
      </c>
      <c r="Q5141">
        <v>0</v>
      </c>
      <c r="R5141">
        <v>0</v>
      </c>
      <c r="S5141">
        <v>0</v>
      </c>
      <c r="T5141">
        <v>0</v>
      </c>
      <c r="U5141">
        <v>0</v>
      </c>
      <c r="V5141">
        <v>0</v>
      </c>
      <c r="W5141">
        <v>0</v>
      </c>
      <c r="X5141">
        <v>0</v>
      </c>
      <c r="Y5141">
        <v>0</v>
      </c>
      <c r="Z5141">
        <v>0</v>
      </c>
      <c r="AA5141">
        <v>0</v>
      </c>
      <c r="AB5141">
        <v>0</v>
      </c>
      <c r="AC5141">
        <v>0</v>
      </c>
      <c r="AD5141" s="2"/>
      <c r="AE5141" s="2"/>
      <c r="AF5141" s="2"/>
    </row>
    <row r="5142" spans="1:32">
      <c r="A5142" t="s">
        <v>15592</v>
      </c>
      <c r="B5142" t="s">
        <v>19</v>
      </c>
      <c r="C5142">
        <v>0</v>
      </c>
      <c r="D5142">
        <v>0</v>
      </c>
      <c r="E5142">
        <v>0</v>
      </c>
      <c r="F5142">
        <v>0</v>
      </c>
      <c r="G5142">
        <v>0</v>
      </c>
      <c r="H5142">
        <v>0</v>
      </c>
      <c r="I5142">
        <v>0</v>
      </c>
      <c r="J5142">
        <v>0</v>
      </c>
      <c r="K5142">
        <v>0</v>
      </c>
      <c r="L5142">
        <v>0</v>
      </c>
      <c r="M5142">
        <v>0</v>
      </c>
      <c r="N5142">
        <v>0</v>
      </c>
      <c r="O5142">
        <v>0</v>
      </c>
      <c r="P5142">
        <v>0</v>
      </c>
      <c r="Q5142">
        <v>0</v>
      </c>
      <c r="R5142">
        <v>0</v>
      </c>
      <c r="S5142">
        <v>0</v>
      </c>
      <c r="T5142">
        <v>0</v>
      </c>
      <c r="U5142">
        <v>0</v>
      </c>
      <c r="V5142">
        <v>0</v>
      </c>
      <c r="W5142">
        <v>0</v>
      </c>
      <c r="X5142">
        <v>0</v>
      </c>
      <c r="Y5142">
        <v>0</v>
      </c>
      <c r="Z5142">
        <v>0</v>
      </c>
      <c r="AA5142">
        <v>0</v>
      </c>
      <c r="AB5142">
        <v>0</v>
      </c>
      <c r="AC5142">
        <v>0</v>
      </c>
      <c r="AD5142" s="2"/>
      <c r="AE5142" s="2"/>
      <c r="AF5142" s="2"/>
    </row>
    <row r="5143" spans="1:32">
      <c r="A5143" t="s">
        <v>15593</v>
      </c>
      <c r="B5143" t="s">
        <v>19</v>
      </c>
      <c r="C5143">
        <v>0</v>
      </c>
      <c r="D5143">
        <v>0</v>
      </c>
      <c r="E5143">
        <v>0</v>
      </c>
      <c r="F5143">
        <v>0</v>
      </c>
      <c r="G5143">
        <v>0</v>
      </c>
      <c r="H5143">
        <v>0</v>
      </c>
      <c r="I5143">
        <v>0</v>
      </c>
      <c r="J5143">
        <v>0</v>
      </c>
      <c r="K5143">
        <v>0</v>
      </c>
      <c r="L5143">
        <v>0</v>
      </c>
      <c r="M5143">
        <v>0</v>
      </c>
      <c r="N5143">
        <v>0</v>
      </c>
      <c r="O5143">
        <v>0</v>
      </c>
      <c r="P5143">
        <v>0</v>
      </c>
      <c r="Q5143">
        <v>0</v>
      </c>
      <c r="R5143">
        <v>0</v>
      </c>
      <c r="S5143">
        <v>0</v>
      </c>
      <c r="T5143">
        <v>0</v>
      </c>
      <c r="U5143">
        <v>0</v>
      </c>
      <c r="V5143">
        <v>0</v>
      </c>
      <c r="W5143">
        <v>0</v>
      </c>
      <c r="X5143">
        <v>0</v>
      </c>
      <c r="Y5143">
        <v>0</v>
      </c>
      <c r="Z5143">
        <v>0</v>
      </c>
      <c r="AA5143">
        <v>0</v>
      </c>
      <c r="AB5143">
        <v>0</v>
      </c>
      <c r="AC5143">
        <v>0</v>
      </c>
      <c r="AD5143" s="2"/>
      <c r="AE5143" s="2"/>
      <c r="AF5143" s="2"/>
    </row>
    <row r="5144" spans="1:32">
      <c r="A5144" t="s">
        <v>15594</v>
      </c>
      <c r="B5144" t="s">
        <v>19</v>
      </c>
      <c r="C5144">
        <v>0</v>
      </c>
      <c r="D5144">
        <v>0</v>
      </c>
      <c r="E5144">
        <v>0</v>
      </c>
      <c r="F5144">
        <v>0</v>
      </c>
      <c r="G5144">
        <v>0</v>
      </c>
      <c r="H5144">
        <v>0</v>
      </c>
      <c r="I5144">
        <v>0</v>
      </c>
      <c r="J5144">
        <v>0</v>
      </c>
      <c r="K5144">
        <v>0</v>
      </c>
      <c r="L5144">
        <v>0</v>
      </c>
      <c r="M5144">
        <v>0</v>
      </c>
      <c r="N5144">
        <v>0</v>
      </c>
      <c r="O5144">
        <v>0</v>
      </c>
      <c r="P5144">
        <v>0</v>
      </c>
      <c r="Q5144">
        <v>0</v>
      </c>
      <c r="R5144">
        <v>0</v>
      </c>
      <c r="S5144">
        <v>0</v>
      </c>
      <c r="T5144">
        <v>0</v>
      </c>
      <c r="U5144">
        <v>0</v>
      </c>
      <c r="V5144">
        <v>0</v>
      </c>
      <c r="W5144">
        <v>0</v>
      </c>
      <c r="X5144">
        <v>0</v>
      </c>
      <c r="Y5144">
        <v>0</v>
      </c>
      <c r="Z5144">
        <v>0</v>
      </c>
      <c r="AA5144">
        <v>0</v>
      </c>
      <c r="AB5144">
        <v>0</v>
      </c>
      <c r="AC5144">
        <v>0</v>
      </c>
      <c r="AD5144" s="2"/>
      <c r="AE5144" s="2"/>
      <c r="AF5144" s="2"/>
    </row>
    <row r="5145" spans="1:32">
      <c r="A5145" t="s">
        <v>15595</v>
      </c>
      <c r="B5145" t="s">
        <v>19</v>
      </c>
      <c r="C5145">
        <v>0</v>
      </c>
      <c r="D5145">
        <v>0</v>
      </c>
      <c r="E5145">
        <v>0</v>
      </c>
      <c r="F5145">
        <v>0</v>
      </c>
      <c r="G5145">
        <v>0</v>
      </c>
      <c r="H5145">
        <v>0</v>
      </c>
      <c r="I5145">
        <v>0</v>
      </c>
      <c r="J5145">
        <v>0</v>
      </c>
      <c r="K5145">
        <v>0</v>
      </c>
      <c r="L5145">
        <v>0</v>
      </c>
      <c r="M5145">
        <v>0</v>
      </c>
      <c r="N5145">
        <v>0</v>
      </c>
      <c r="O5145">
        <v>0</v>
      </c>
      <c r="P5145">
        <v>0</v>
      </c>
      <c r="Q5145">
        <v>0</v>
      </c>
      <c r="R5145">
        <v>0</v>
      </c>
      <c r="S5145">
        <v>0</v>
      </c>
      <c r="T5145">
        <v>0</v>
      </c>
      <c r="U5145">
        <v>0</v>
      </c>
      <c r="V5145">
        <v>0</v>
      </c>
      <c r="W5145">
        <v>0</v>
      </c>
      <c r="X5145">
        <v>0</v>
      </c>
      <c r="Y5145">
        <v>0</v>
      </c>
      <c r="Z5145">
        <v>0</v>
      </c>
      <c r="AA5145">
        <v>0</v>
      </c>
      <c r="AB5145">
        <v>0</v>
      </c>
      <c r="AC5145">
        <v>0</v>
      </c>
      <c r="AD5145" s="2"/>
      <c r="AE5145" s="2"/>
      <c r="AF5145" s="2"/>
    </row>
    <row r="5146" spans="1:32">
      <c r="A5146" t="s">
        <v>15596</v>
      </c>
      <c r="B5146" t="s">
        <v>19</v>
      </c>
      <c r="C5146">
        <v>0</v>
      </c>
      <c r="D5146">
        <v>0</v>
      </c>
      <c r="E5146">
        <v>0</v>
      </c>
      <c r="F5146">
        <v>0</v>
      </c>
      <c r="G5146">
        <v>0</v>
      </c>
      <c r="H5146">
        <v>0</v>
      </c>
      <c r="I5146">
        <v>0</v>
      </c>
      <c r="J5146">
        <v>0</v>
      </c>
      <c r="K5146">
        <v>0</v>
      </c>
      <c r="L5146">
        <v>0</v>
      </c>
      <c r="M5146">
        <v>0</v>
      </c>
      <c r="N5146">
        <v>0</v>
      </c>
      <c r="O5146">
        <v>0</v>
      </c>
      <c r="P5146">
        <v>0</v>
      </c>
      <c r="Q5146">
        <v>0</v>
      </c>
      <c r="R5146">
        <v>0</v>
      </c>
      <c r="S5146">
        <v>0</v>
      </c>
      <c r="T5146">
        <v>0</v>
      </c>
      <c r="U5146">
        <v>0</v>
      </c>
      <c r="V5146">
        <v>0</v>
      </c>
      <c r="W5146">
        <v>0</v>
      </c>
      <c r="X5146">
        <v>0</v>
      </c>
      <c r="Y5146">
        <v>0</v>
      </c>
      <c r="Z5146">
        <v>0</v>
      </c>
      <c r="AA5146">
        <v>0</v>
      </c>
      <c r="AB5146">
        <v>0</v>
      </c>
      <c r="AC5146">
        <v>0</v>
      </c>
      <c r="AD5146" s="2"/>
      <c r="AE5146" s="2"/>
      <c r="AF5146" s="2"/>
    </row>
    <row r="5147" spans="1:32">
      <c r="A5147" t="s">
        <v>15597</v>
      </c>
      <c r="B5147" t="s">
        <v>19</v>
      </c>
      <c r="C5147">
        <v>0</v>
      </c>
      <c r="D5147">
        <v>0</v>
      </c>
      <c r="E5147">
        <v>0</v>
      </c>
      <c r="F5147">
        <v>0</v>
      </c>
      <c r="G5147">
        <v>0</v>
      </c>
      <c r="H5147">
        <v>0</v>
      </c>
      <c r="I5147">
        <v>0</v>
      </c>
      <c r="J5147">
        <v>0</v>
      </c>
      <c r="K5147">
        <v>0</v>
      </c>
      <c r="L5147">
        <v>0</v>
      </c>
      <c r="M5147">
        <v>0</v>
      </c>
      <c r="N5147">
        <v>0</v>
      </c>
      <c r="O5147">
        <v>0</v>
      </c>
      <c r="P5147">
        <v>0</v>
      </c>
      <c r="Q5147">
        <v>0</v>
      </c>
      <c r="R5147">
        <v>0</v>
      </c>
      <c r="S5147">
        <v>0</v>
      </c>
      <c r="T5147">
        <v>0</v>
      </c>
      <c r="U5147">
        <v>0</v>
      </c>
      <c r="V5147">
        <v>0</v>
      </c>
      <c r="W5147">
        <v>0</v>
      </c>
      <c r="X5147">
        <v>0</v>
      </c>
      <c r="Y5147">
        <v>0</v>
      </c>
      <c r="Z5147">
        <v>0</v>
      </c>
      <c r="AA5147">
        <v>0</v>
      </c>
      <c r="AB5147">
        <v>0</v>
      </c>
      <c r="AC5147">
        <v>0</v>
      </c>
      <c r="AD5147" s="2"/>
      <c r="AE5147" s="2"/>
      <c r="AF5147" s="2"/>
    </row>
    <row r="5148" spans="1:32">
      <c r="A5148" t="s">
        <v>15598</v>
      </c>
      <c r="B5148" t="s">
        <v>19</v>
      </c>
      <c r="C5148">
        <v>0</v>
      </c>
      <c r="D5148">
        <v>0</v>
      </c>
      <c r="E5148">
        <v>0</v>
      </c>
      <c r="F5148">
        <v>0</v>
      </c>
      <c r="G5148">
        <v>0</v>
      </c>
      <c r="H5148">
        <v>0</v>
      </c>
      <c r="I5148">
        <v>0</v>
      </c>
      <c r="J5148">
        <v>0</v>
      </c>
      <c r="K5148">
        <v>0</v>
      </c>
      <c r="L5148">
        <v>0</v>
      </c>
      <c r="M5148">
        <v>0</v>
      </c>
      <c r="N5148">
        <v>0</v>
      </c>
      <c r="O5148">
        <v>0</v>
      </c>
      <c r="P5148">
        <v>0</v>
      </c>
      <c r="Q5148">
        <v>0</v>
      </c>
      <c r="R5148">
        <v>0</v>
      </c>
      <c r="S5148">
        <v>0</v>
      </c>
      <c r="T5148">
        <v>0</v>
      </c>
      <c r="U5148">
        <v>0</v>
      </c>
      <c r="V5148">
        <v>0</v>
      </c>
      <c r="W5148">
        <v>0</v>
      </c>
      <c r="X5148">
        <v>0</v>
      </c>
      <c r="Y5148">
        <v>0</v>
      </c>
      <c r="Z5148">
        <v>0</v>
      </c>
      <c r="AA5148">
        <v>0</v>
      </c>
      <c r="AB5148">
        <v>0</v>
      </c>
      <c r="AC5148">
        <v>0</v>
      </c>
      <c r="AD5148" s="2"/>
      <c r="AE5148" s="2"/>
      <c r="AF5148" s="2"/>
    </row>
    <row r="5149" spans="1:32">
      <c r="A5149" t="s">
        <v>15599</v>
      </c>
      <c r="B5149" t="s">
        <v>19</v>
      </c>
      <c r="C5149">
        <v>0</v>
      </c>
      <c r="D5149">
        <v>0</v>
      </c>
      <c r="E5149">
        <v>0</v>
      </c>
      <c r="F5149">
        <v>0</v>
      </c>
      <c r="G5149">
        <v>0</v>
      </c>
      <c r="H5149">
        <v>0</v>
      </c>
      <c r="I5149">
        <v>0</v>
      </c>
      <c r="J5149">
        <v>0</v>
      </c>
      <c r="K5149">
        <v>0</v>
      </c>
      <c r="L5149">
        <v>0</v>
      </c>
      <c r="M5149">
        <v>0</v>
      </c>
      <c r="N5149">
        <v>0</v>
      </c>
      <c r="O5149">
        <v>0</v>
      </c>
      <c r="P5149">
        <v>0</v>
      </c>
      <c r="Q5149">
        <v>0</v>
      </c>
      <c r="R5149">
        <v>0</v>
      </c>
      <c r="S5149">
        <v>0</v>
      </c>
      <c r="T5149">
        <v>0</v>
      </c>
      <c r="U5149">
        <v>0</v>
      </c>
      <c r="V5149">
        <v>0</v>
      </c>
      <c r="W5149">
        <v>0</v>
      </c>
      <c r="X5149">
        <v>0</v>
      </c>
      <c r="Y5149">
        <v>0</v>
      </c>
      <c r="Z5149">
        <v>0</v>
      </c>
      <c r="AA5149">
        <v>0</v>
      </c>
      <c r="AB5149">
        <v>0</v>
      </c>
      <c r="AC5149">
        <v>0</v>
      </c>
    </row>
    <row r="5150" spans="1:32">
      <c r="A5150" t="s">
        <v>15600</v>
      </c>
      <c r="B5150" t="s">
        <v>19</v>
      </c>
      <c r="C5150">
        <v>0</v>
      </c>
      <c r="D5150">
        <v>0</v>
      </c>
      <c r="E5150">
        <v>0</v>
      </c>
      <c r="F5150">
        <v>0</v>
      </c>
      <c r="G5150">
        <v>0</v>
      </c>
      <c r="H5150">
        <v>0</v>
      </c>
      <c r="I5150">
        <v>0</v>
      </c>
      <c r="J5150">
        <v>0</v>
      </c>
      <c r="K5150">
        <v>0</v>
      </c>
      <c r="L5150">
        <v>0</v>
      </c>
      <c r="M5150">
        <v>0</v>
      </c>
      <c r="N5150">
        <v>0</v>
      </c>
      <c r="O5150">
        <v>0</v>
      </c>
      <c r="P5150">
        <v>0</v>
      </c>
      <c r="Q5150">
        <v>0</v>
      </c>
      <c r="R5150">
        <v>0</v>
      </c>
      <c r="S5150">
        <v>0</v>
      </c>
      <c r="T5150">
        <v>0</v>
      </c>
      <c r="U5150">
        <v>0</v>
      </c>
      <c r="V5150">
        <v>0</v>
      </c>
      <c r="W5150">
        <v>0</v>
      </c>
      <c r="X5150">
        <v>0</v>
      </c>
      <c r="Y5150">
        <v>0</v>
      </c>
      <c r="Z5150">
        <v>0</v>
      </c>
      <c r="AA5150">
        <v>0</v>
      </c>
      <c r="AB5150">
        <v>0</v>
      </c>
      <c r="AC5150">
        <v>0</v>
      </c>
      <c r="AD5150" s="2"/>
      <c r="AE5150" s="2"/>
      <c r="AF5150" s="2"/>
    </row>
    <row r="5151" spans="1:32">
      <c r="A5151" t="s">
        <v>15601</v>
      </c>
      <c r="B5151" t="s">
        <v>19</v>
      </c>
      <c r="C5151">
        <v>0</v>
      </c>
      <c r="D5151">
        <v>0</v>
      </c>
      <c r="E5151">
        <v>0</v>
      </c>
      <c r="F5151">
        <v>0</v>
      </c>
      <c r="G5151">
        <v>0</v>
      </c>
      <c r="H5151">
        <v>0</v>
      </c>
      <c r="I5151">
        <v>0</v>
      </c>
      <c r="J5151">
        <v>0</v>
      </c>
      <c r="K5151">
        <v>0</v>
      </c>
      <c r="L5151">
        <v>0</v>
      </c>
      <c r="M5151">
        <v>0</v>
      </c>
      <c r="N5151">
        <v>0</v>
      </c>
      <c r="O5151">
        <v>0</v>
      </c>
      <c r="P5151">
        <v>0</v>
      </c>
      <c r="Q5151">
        <v>0</v>
      </c>
      <c r="R5151">
        <v>0</v>
      </c>
      <c r="S5151">
        <v>0</v>
      </c>
      <c r="T5151">
        <v>0</v>
      </c>
      <c r="U5151">
        <v>0</v>
      </c>
      <c r="V5151">
        <v>0</v>
      </c>
      <c r="W5151">
        <v>0</v>
      </c>
      <c r="X5151">
        <v>0</v>
      </c>
      <c r="Y5151">
        <v>0</v>
      </c>
      <c r="Z5151">
        <v>0</v>
      </c>
      <c r="AA5151">
        <v>0</v>
      </c>
      <c r="AB5151">
        <v>0</v>
      </c>
      <c r="AC5151">
        <v>0</v>
      </c>
      <c r="AD5151" s="2"/>
      <c r="AE5151" s="2"/>
      <c r="AF5151" s="2"/>
    </row>
    <row r="5152" spans="1:32">
      <c r="A5152" t="s">
        <v>15602</v>
      </c>
      <c r="B5152" t="s">
        <v>19</v>
      </c>
      <c r="C5152">
        <v>0</v>
      </c>
      <c r="D5152">
        <v>0</v>
      </c>
      <c r="E5152">
        <v>0</v>
      </c>
      <c r="F5152">
        <v>0</v>
      </c>
      <c r="G5152">
        <v>0</v>
      </c>
      <c r="H5152">
        <v>0</v>
      </c>
      <c r="I5152">
        <v>0</v>
      </c>
      <c r="J5152">
        <v>0</v>
      </c>
      <c r="K5152">
        <v>0</v>
      </c>
      <c r="L5152">
        <v>0</v>
      </c>
      <c r="M5152">
        <v>0</v>
      </c>
      <c r="N5152">
        <v>0</v>
      </c>
      <c r="O5152">
        <v>0</v>
      </c>
      <c r="P5152">
        <v>0</v>
      </c>
      <c r="Q5152">
        <v>0</v>
      </c>
      <c r="R5152">
        <v>0</v>
      </c>
      <c r="S5152">
        <v>0</v>
      </c>
      <c r="T5152">
        <v>0</v>
      </c>
      <c r="U5152">
        <v>0</v>
      </c>
      <c r="V5152">
        <v>0</v>
      </c>
      <c r="W5152">
        <v>0</v>
      </c>
      <c r="X5152">
        <v>0</v>
      </c>
      <c r="Y5152">
        <v>0</v>
      </c>
      <c r="Z5152">
        <v>0</v>
      </c>
      <c r="AA5152">
        <v>0</v>
      </c>
      <c r="AB5152">
        <v>0</v>
      </c>
      <c r="AC5152">
        <v>0</v>
      </c>
      <c r="AD5152" s="2"/>
      <c r="AE5152" s="2"/>
      <c r="AF5152" s="2"/>
    </row>
    <row r="5153" spans="1:32">
      <c r="A5153" t="s">
        <v>15603</v>
      </c>
      <c r="B5153" t="s">
        <v>19</v>
      </c>
      <c r="C5153">
        <v>0</v>
      </c>
      <c r="D5153">
        <v>0</v>
      </c>
      <c r="E5153">
        <v>0</v>
      </c>
      <c r="F5153">
        <v>0</v>
      </c>
      <c r="G5153">
        <v>0</v>
      </c>
      <c r="H5153">
        <v>0</v>
      </c>
      <c r="I5153">
        <v>0</v>
      </c>
      <c r="J5153">
        <v>0</v>
      </c>
      <c r="K5153">
        <v>0</v>
      </c>
      <c r="L5153">
        <v>0</v>
      </c>
      <c r="M5153">
        <v>0</v>
      </c>
      <c r="N5153">
        <v>0</v>
      </c>
      <c r="O5153">
        <v>0</v>
      </c>
      <c r="P5153">
        <v>0</v>
      </c>
      <c r="Q5153">
        <v>0</v>
      </c>
      <c r="R5153">
        <v>0</v>
      </c>
      <c r="S5153">
        <v>0</v>
      </c>
      <c r="T5153">
        <v>0</v>
      </c>
      <c r="U5153">
        <v>0</v>
      </c>
      <c r="V5153">
        <v>0</v>
      </c>
      <c r="W5153">
        <v>0</v>
      </c>
      <c r="X5153">
        <v>0</v>
      </c>
      <c r="Y5153">
        <v>0</v>
      </c>
      <c r="Z5153">
        <v>0</v>
      </c>
      <c r="AA5153">
        <v>0</v>
      </c>
      <c r="AB5153">
        <v>0</v>
      </c>
      <c r="AC5153">
        <v>0</v>
      </c>
      <c r="AD5153" s="2"/>
      <c r="AE5153" s="2"/>
      <c r="AF5153" s="2"/>
    </row>
    <row r="5154" spans="1:32">
      <c r="A5154" t="s">
        <v>15604</v>
      </c>
      <c r="B5154" t="s">
        <v>19</v>
      </c>
      <c r="C5154">
        <v>0</v>
      </c>
      <c r="D5154">
        <v>0</v>
      </c>
      <c r="E5154">
        <v>0</v>
      </c>
      <c r="F5154">
        <v>0</v>
      </c>
      <c r="G5154">
        <v>0</v>
      </c>
      <c r="H5154">
        <v>0</v>
      </c>
      <c r="I5154">
        <v>0</v>
      </c>
      <c r="J5154">
        <v>0</v>
      </c>
      <c r="K5154">
        <v>0</v>
      </c>
      <c r="L5154">
        <v>0</v>
      </c>
      <c r="M5154">
        <v>0</v>
      </c>
      <c r="N5154">
        <v>0</v>
      </c>
      <c r="O5154">
        <v>0</v>
      </c>
      <c r="P5154">
        <v>0</v>
      </c>
      <c r="Q5154">
        <v>0</v>
      </c>
      <c r="R5154">
        <v>0</v>
      </c>
      <c r="S5154">
        <v>0</v>
      </c>
      <c r="T5154">
        <v>0</v>
      </c>
      <c r="U5154">
        <v>0</v>
      </c>
      <c r="V5154">
        <v>0</v>
      </c>
      <c r="W5154">
        <v>0</v>
      </c>
      <c r="X5154">
        <v>0</v>
      </c>
      <c r="Y5154">
        <v>0</v>
      </c>
      <c r="Z5154">
        <v>0</v>
      </c>
      <c r="AA5154">
        <v>0</v>
      </c>
      <c r="AB5154">
        <v>0</v>
      </c>
      <c r="AC5154">
        <v>0</v>
      </c>
      <c r="AD5154" s="2"/>
      <c r="AE5154" s="2"/>
      <c r="AF5154" s="2"/>
    </row>
    <row r="5155" spans="1:32">
      <c r="A5155" t="s">
        <v>15605</v>
      </c>
      <c r="B5155" t="s">
        <v>19</v>
      </c>
      <c r="C5155">
        <v>0</v>
      </c>
      <c r="D5155">
        <v>0</v>
      </c>
      <c r="E5155">
        <v>0</v>
      </c>
      <c r="F5155">
        <v>0</v>
      </c>
      <c r="G5155">
        <v>0</v>
      </c>
      <c r="H5155">
        <v>0</v>
      </c>
      <c r="I5155">
        <v>0</v>
      </c>
      <c r="J5155">
        <v>0</v>
      </c>
      <c r="K5155">
        <v>0</v>
      </c>
      <c r="L5155">
        <v>0</v>
      </c>
      <c r="M5155">
        <v>0</v>
      </c>
      <c r="N5155">
        <v>0</v>
      </c>
      <c r="O5155">
        <v>0</v>
      </c>
      <c r="P5155">
        <v>0</v>
      </c>
      <c r="Q5155">
        <v>0</v>
      </c>
      <c r="R5155">
        <v>0</v>
      </c>
      <c r="S5155">
        <v>0</v>
      </c>
      <c r="T5155">
        <v>0</v>
      </c>
      <c r="U5155">
        <v>0</v>
      </c>
      <c r="V5155">
        <v>0</v>
      </c>
      <c r="W5155">
        <v>0</v>
      </c>
      <c r="X5155">
        <v>0</v>
      </c>
      <c r="Y5155">
        <v>0</v>
      </c>
      <c r="Z5155">
        <v>0</v>
      </c>
      <c r="AA5155">
        <v>0</v>
      </c>
      <c r="AB5155">
        <v>0</v>
      </c>
      <c r="AC5155">
        <v>0</v>
      </c>
      <c r="AD5155" s="2"/>
      <c r="AE5155" s="2"/>
      <c r="AF5155" s="2"/>
    </row>
    <row r="5156" spans="1:32">
      <c r="A5156" t="s">
        <v>15606</v>
      </c>
      <c r="B5156" t="s">
        <v>19</v>
      </c>
      <c r="C5156">
        <v>0</v>
      </c>
      <c r="D5156">
        <v>0</v>
      </c>
      <c r="E5156">
        <v>0</v>
      </c>
      <c r="F5156">
        <v>0</v>
      </c>
      <c r="G5156">
        <v>0</v>
      </c>
      <c r="H5156">
        <v>0</v>
      </c>
      <c r="I5156">
        <v>0</v>
      </c>
      <c r="J5156">
        <v>0</v>
      </c>
      <c r="K5156">
        <v>0</v>
      </c>
      <c r="L5156">
        <v>0</v>
      </c>
      <c r="M5156">
        <v>0</v>
      </c>
      <c r="N5156">
        <v>0</v>
      </c>
      <c r="O5156">
        <v>0</v>
      </c>
      <c r="P5156">
        <v>0</v>
      </c>
      <c r="Q5156">
        <v>0</v>
      </c>
      <c r="R5156">
        <v>0</v>
      </c>
      <c r="S5156">
        <v>0</v>
      </c>
      <c r="T5156">
        <v>0</v>
      </c>
      <c r="U5156">
        <v>0</v>
      </c>
      <c r="V5156">
        <v>0</v>
      </c>
      <c r="W5156">
        <v>0</v>
      </c>
      <c r="X5156">
        <v>0</v>
      </c>
      <c r="Y5156">
        <v>0</v>
      </c>
      <c r="Z5156">
        <v>0</v>
      </c>
      <c r="AA5156">
        <v>0</v>
      </c>
      <c r="AB5156">
        <v>0</v>
      </c>
      <c r="AC5156">
        <v>0</v>
      </c>
      <c r="AD5156" s="2"/>
      <c r="AE5156" s="2"/>
      <c r="AF5156" s="2"/>
    </row>
    <row r="5157" spans="1:32">
      <c r="A5157" t="s">
        <v>15607</v>
      </c>
      <c r="B5157" t="s">
        <v>19</v>
      </c>
      <c r="C5157">
        <v>0</v>
      </c>
      <c r="D5157">
        <v>0</v>
      </c>
      <c r="E5157">
        <v>0</v>
      </c>
      <c r="F5157">
        <v>0</v>
      </c>
      <c r="G5157">
        <v>0</v>
      </c>
      <c r="H5157">
        <v>0</v>
      </c>
      <c r="I5157">
        <v>0</v>
      </c>
      <c r="J5157">
        <v>0</v>
      </c>
      <c r="K5157">
        <v>0</v>
      </c>
      <c r="L5157">
        <v>0</v>
      </c>
      <c r="M5157">
        <v>0</v>
      </c>
      <c r="N5157">
        <v>0</v>
      </c>
      <c r="O5157">
        <v>0</v>
      </c>
      <c r="P5157">
        <v>0</v>
      </c>
      <c r="Q5157">
        <v>0</v>
      </c>
      <c r="R5157">
        <v>0</v>
      </c>
      <c r="S5157">
        <v>0</v>
      </c>
      <c r="T5157">
        <v>0</v>
      </c>
      <c r="U5157">
        <v>0</v>
      </c>
      <c r="V5157">
        <v>0</v>
      </c>
      <c r="W5157">
        <v>0</v>
      </c>
      <c r="X5157">
        <v>0</v>
      </c>
      <c r="Y5157">
        <v>0</v>
      </c>
      <c r="Z5157">
        <v>0</v>
      </c>
      <c r="AA5157">
        <v>0</v>
      </c>
      <c r="AB5157">
        <v>0</v>
      </c>
      <c r="AC5157">
        <v>0</v>
      </c>
      <c r="AD5157" s="2"/>
      <c r="AE5157" s="2"/>
      <c r="AF5157" s="2"/>
    </row>
    <row r="5158" spans="1:32">
      <c r="A5158" t="s">
        <v>15608</v>
      </c>
      <c r="B5158" t="s">
        <v>19</v>
      </c>
      <c r="C5158">
        <v>0</v>
      </c>
      <c r="D5158">
        <v>0</v>
      </c>
      <c r="E5158">
        <v>0</v>
      </c>
      <c r="F5158">
        <v>0</v>
      </c>
      <c r="G5158">
        <v>0</v>
      </c>
      <c r="H5158">
        <v>0</v>
      </c>
      <c r="I5158">
        <v>0</v>
      </c>
      <c r="J5158">
        <v>0</v>
      </c>
      <c r="K5158">
        <v>0</v>
      </c>
      <c r="L5158">
        <v>0</v>
      </c>
      <c r="M5158">
        <v>0</v>
      </c>
      <c r="N5158">
        <v>0</v>
      </c>
      <c r="O5158">
        <v>0</v>
      </c>
      <c r="P5158">
        <v>0</v>
      </c>
      <c r="Q5158">
        <v>0</v>
      </c>
      <c r="R5158">
        <v>0</v>
      </c>
      <c r="S5158">
        <v>0</v>
      </c>
      <c r="T5158">
        <v>0</v>
      </c>
      <c r="U5158">
        <v>0</v>
      </c>
      <c r="V5158">
        <v>0</v>
      </c>
      <c r="W5158">
        <v>0</v>
      </c>
      <c r="X5158">
        <v>0</v>
      </c>
      <c r="Y5158">
        <v>0</v>
      </c>
      <c r="Z5158">
        <v>0</v>
      </c>
      <c r="AA5158">
        <v>0</v>
      </c>
      <c r="AB5158">
        <v>0</v>
      </c>
      <c r="AC5158">
        <v>0</v>
      </c>
      <c r="AD5158" s="2"/>
      <c r="AE5158" s="2"/>
      <c r="AF5158" s="2"/>
    </row>
    <row r="5159" spans="1:32">
      <c r="A5159" t="s">
        <v>15609</v>
      </c>
      <c r="B5159" t="s">
        <v>19</v>
      </c>
      <c r="C5159">
        <v>0</v>
      </c>
      <c r="D5159">
        <v>0</v>
      </c>
      <c r="E5159">
        <v>0</v>
      </c>
      <c r="F5159">
        <v>0</v>
      </c>
      <c r="G5159">
        <v>0</v>
      </c>
      <c r="H5159">
        <v>0</v>
      </c>
      <c r="I5159">
        <v>0</v>
      </c>
      <c r="J5159">
        <v>0</v>
      </c>
      <c r="K5159">
        <v>0</v>
      </c>
      <c r="L5159">
        <v>0</v>
      </c>
      <c r="M5159">
        <v>0</v>
      </c>
      <c r="N5159">
        <v>0</v>
      </c>
      <c r="O5159">
        <v>0</v>
      </c>
      <c r="P5159">
        <v>0</v>
      </c>
      <c r="Q5159">
        <v>0</v>
      </c>
      <c r="R5159">
        <v>0</v>
      </c>
      <c r="S5159">
        <v>0</v>
      </c>
      <c r="T5159">
        <v>0</v>
      </c>
      <c r="U5159">
        <v>0</v>
      </c>
      <c r="V5159">
        <v>0</v>
      </c>
      <c r="W5159">
        <v>0</v>
      </c>
      <c r="X5159">
        <v>0</v>
      </c>
      <c r="Y5159">
        <v>0</v>
      </c>
      <c r="Z5159">
        <v>0</v>
      </c>
      <c r="AA5159">
        <v>0</v>
      </c>
      <c r="AB5159">
        <v>0</v>
      </c>
      <c r="AC5159">
        <v>0</v>
      </c>
      <c r="AD5159" s="2"/>
      <c r="AE5159" s="2"/>
      <c r="AF5159" s="2"/>
    </row>
    <row r="5160" spans="1:32">
      <c r="A5160" t="s">
        <v>15610</v>
      </c>
      <c r="B5160" t="s">
        <v>19</v>
      </c>
      <c r="C5160">
        <v>0</v>
      </c>
      <c r="D5160">
        <v>0</v>
      </c>
      <c r="E5160">
        <v>0</v>
      </c>
      <c r="F5160">
        <v>0</v>
      </c>
      <c r="G5160">
        <v>0</v>
      </c>
      <c r="H5160">
        <v>0</v>
      </c>
      <c r="I5160">
        <v>0</v>
      </c>
      <c r="J5160">
        <v>0</v>
      </c>
      <c r="K5160">
        <v>0</v>
      </c>
      <c r="L5160">
        <v>0</v>
      </c>
      <c r="M5160">
        <v>0</v>
      </c>
      <c r="N5160">
        <v>0</v>
      </c>
      <c r="O5160">
        <v>0</v>
      </c>
      <c r="P5160">
        <v>0</v>
      </c>
      <c r="Q5160">
        <v>0</v>
      </c>
      <c r="R5160">
        <v>0</v>
      </c>
      <c r="S5160">
        <v>0</v>
      </c>
      <c r="T5160">
        <v>0</v>
      </c>
      <c r="U5160">
        <v>0</v>
      </c>
      <c r="V5160">
        <v>0</v>
      </c>
      <c r="W5160">
        <v>0</v>
      </c>
      <c r="X5160">
        <v>0</v>
      </c>
      <c r="Y5160">
        <v>0</v>
      </c>
      <c r="Z5160">
        <v>0</v>
      </c>
      <c r="AA5160">
        <v>0</v>
      </c>
      <c r="AB5160">
        <v>0</v>
      </c>
      <c r="AC5160">
        <v>0</v>
      </c>
      <c r="AD5160" s="2"/>
      <c r="AE5160" s="2"/>
      <c r="AF5160" s="2"/>
    </row>
    <row r="5161" spans="1:32">
      <c r="A5161" t="s">
        <v>15611</v>
      </c>
      <c r="B5161" t="s">
        <v>19</v>
      </c>
      <c r="C5161">
        <v>0</v>
      </c>
      <c r="D5161">
        <v>0</v>
      </c>
      <c r="E5161">
        <v>0</v>
      </c>
      <c r="F5161">
        <v>0</v>
      </c>
      <c r="G5161">
        <v>0</v>
      </c>
      <c r="H5161">
        <v>0</v>
      </c>
      <c r="I5161">
        <v>0</v>
      </c>
      <c r="J5161">
        <v>0</v>
      </c>
      <c r="K5161">
        <v>0</v>
      </c>
      <c r="L5161">
        <v>0</v>
      </c>
      <c r="M5161">
        <v>0</v>
      </c>
      <c r="N5161">
        <v>0</v>
      </c>
      <c r="O5161">
        <v>0</v>
      </c>
      <c r="P5161">
        <v>0</v>
      </c>
      <c r="Q5161">
        <v>0</v>
      </c>
      <c r="R5161">
        <v>0</v>
      </c>
      <c r="S5161">
        <v>0</v>
      </c>
      <c r="T5161">
        <v>0</v>
      </c>
      <c r="U5161">
        <v>0</v>
      </c>
      <c r="V5161">
        <v>0</v>
      </c>
      <c r="W5161">
        <v>0</v>
      </c>
      <c r="X5161">
        <v>0</v>
      </c>
      <c r="Y5161">
        <v>0</v>
      </c>
      <c r="Z5161">
        <v>0</v>
      </c>
      <c r="AA5161">
        <v>0</v>
      </c>
      <c r="AB5161">
        <v>0</v>
      </c>
      <c r="AC5161">
        <v>0</v>
      </c>
    </row>
    <row r="5162" spans="1:32">
      <c r="A5162" t="s">
        <v>15612</v>
      </c>
      <c r="B5162" t="s">
        <v>19</v>
      </c>
      <c r="C5162">
        <v>0</v>
      </c>
      <c r="D5162">
        <v>0</v>
      </c>
      <c r="E5162">
        <v>0</v>
      </c>
      <c r="F5162">
        <v>0</v>
      </c>
      <c r="G5162">
        <v>0</v>
      </c>
      <c r="H5162">
        <v>0</v>
      </c>
      <c r="I5162">
        <v>0</v>
      </c>
      <c r="J5162">
        <v>0</v>
      </c>
      <c r="K5162">
        <v>0</v>
      </c>
      <c r="L5162">
        <v>0</v>
      </c>
      <c r="M5162">
        <v>0</v>
      </c>
      <c r="N5162">
        <v>0</v>
      </c>
      <c r="O5162">
        <v>0</v>
      </c>
      <c r="P5162">
        <v>0</v>
      </c>
      <c r="Q5162">
        <v>0</v>
      </c>
      <c r="R5162">
        <v>0</v>
      </c>
      <c r="S5162">
        <v>0</v>
      </c>
      <c r="T5162">
        <v>0</v>
      </c>
      <c r="U5162">
        <v>0</v>
      </c>
      <c r="V5162">
        <v>0</v>
      </c>
      <c r="W5162">
        <v>0</v>
      </c>
      <c r="X5162">
        <v>0</v>
      </c>
      <c r="Y5162">
        <v>0</v>
      </c>
      <c r="Z5162">
        <v>0</v>
      </c>
      <c r="AA5162">
        <v>0</v>
      </c>
      <c r="AB5162">
        <v>0</v>
      </c>
      <c r="AC5162">
        <v>0</v>
      </c>
      <c r="AD5162" s="2"/>
      <c r="AE5162" s="2"/>
      <c r="AF5162" s="2"/>
    </row>
    <row r="5163" spans="1:32">
      <c r="A5163" t="s">
        <v>15613</v>
      </c>
      <c r="B5163" t="s">
        <v>19</v>
      </c>
      <c r="C5163">
        <v>0</v>
      </c>
      <c r="D5163">
        <v>0</v>
      </c>
      <c r="E5163">
        <v>0</v>
      </c>
      <c r="F5163">
        <v>0</v>
      </c>
      <c r="G5163">
        <v>0</v>
      </c>
      <c r="H5163">
        <v>0</v>
      </c>
      <c r="I5163">
        <v>0</v>
      </c>
      <c r="J5163">
        <v>0</v>
      </c>
      <c r="K5163">
        <v>0</v>
      </c>
      <c r="L5163">
        <v>0</v>
      </c>
      <c r="M5163">
        <v>0</v>
      </c>
      <c r="N5163">
        <v>0</v>
      </c>
      <c r="O5163">
        <v>0</v>
      </c>
      <c r="P5163">
        <v>0</v>
      </c>
      <c r="Q5163">
        <v>0</v>
      </c>
      <c r="R5163">
        <v>0</v>
      </c>
      <c r="S5163">
        <v>0</v>
      </c>
      <c r="T5163">
        <v>0</v>
      </c>
      <c r="U5163">
        <v>0</v>
      </c>
      <c r="V5163">
        <v>0</v>
      </c>
      <c r="W5163">
        <v>0</v>
      </c>
      <c r="X5163">
        <v>0</v>
      </c>
      <c r="Y5163">
        <v>0</v>
      </c>
      <c r="Z5163">
        <v>0</v>
      </c>
      <c r="AA5163">
        <v>0</v>
      </c>
      <c r="AB5163">
        <v>0</v>
      </c>
      <c r="AC5163">
        <v>0</v>
      </c>
      <c r="AD5163" s="2"/>
      <c r="AE5163" s="2"/>
      <c r="AF5163" s="2"/>
    </row>
    <row r="5164" spans="1:32">
      <c r="A5164" t="s">
        <v>15614</v>
      </c>
      <c r="B5164" t="s">
        <v>19</v>
      </c>
      <c r="C5164">
        <v>0</v>
      </c>
      <c r="D5164">
        <v>0</v>
      </c>
      <c r="E5164">
        <v>0</v>
      </c>
      <c r="F5164">
        <v>0</v>
      </c>
      <c r="G5164">
        <v>0</v>
      </c>
      <c r="H5164">
        <v>0</v>
      </c>
      <c r="I5164">
        <v>0</v>
      </c>
      <c r="J5164">
        <v>0</v>
      </c>
      <c r="K5164">
        <v>0</v>
      </c>
      <c r="L5164">
        <v>0</v>
      </c>
      <c r="M5164">
        <v>0</v>
      </c>
      <c r="N5164">
        <v>0</v>
      </c>
      <c r="O5164">
        <v>0</v>
      </c>
      <c r="P5164">
        <v>0</v>
      </c>
      <c r="Q5164">
        <v>0</v>
      </c>
      <c r="R5164">
        <v>0</v>
      </c>
      <c r="S5164">
        <v>0</v>
      </c>
      <c r="T5164">
        <v>0</v>
      </c>
      <c r="U5164">
        <v>0</v>
      </c>
      <c r="V5164">
        <v>0</v>
      </c>
      <c r="W5164">
        <v>0</v>
      </c>
      <c r="X5164">
        <v>0</v>
      </c>
      <c r="Y5164">
        <v>0</v>
      </c>
      <c r="Z5164">
        <v>0</v>
      </c>
      <c r="AA5164">
        <v>0</v>
      </c>
      <c r="AB5164">
        <v>0</v>
      </c>
      <c r="AC5164">
        <v>0</v>
      </c>
      <c r="AD5164" s="2"/>
      <c r="AE5164" s="2"/>
      <c r="AF5164" s="2"/>
    </row>
    <row r="5165" spans="1:32">
      <c r="A5165" t="s">
        <v>15615</v>
      </c>
      <c r="B5165" t="s">
        <v>19</v>
      </c>
      <c r="C5165">
        <v>0</v>
      </c>
      <c r="D5165">
        <v>0</v>
      </c>
      <c r="E5165">
        <v>0</v>
      </c>
      <c r="F5165">
        <v>0</v>
      </c>
      <c r="G5165">
        <v>0</v>
      </c>
      <c r="H5165">
        <v>0</v>
      </c>
      <c r="I5165">
        <v>0</v>
      </c>
      <c r="J5165">
        <v>0</v>
      </c>
      <c r="K5165">
        <v>0</v>
      </c>
      <c r="L5165">
        <v>0</v>
      </c>
      <c r="M5165">
        <v>0</v>
      </c>
      <c r="N5165">
        <v>0</v>
      </c>
      <c r="O5165">
        <v>0</v>
      </c>
      <c r="P5165">
        <v>0</v>
      </c>
      <c r="Q5165">
        <v>0</v>
      </c>
      <c r="R5165">
        <v>0</v>
      </c>
      <c r="S5165">
        <v>0</v>
      </c>
      <c r="T5165">
        <v>0</v>
      </c>
      <c r="U5165">
        <v>0</v>
      </c>
      <c r="V5165">
        <v>0</v>
      </c>
      <c r="W5165">
        <v>0</v>
      </c>
      <c r="X5165">
        <v>0</v>
      </c>
      <c r="Y5165">
        <v>0</v>
      </c>
      <c r="Z5165">
        <v>0</v>
      </c>
      <c r="AA5165">
        <v>0</v>
      </c>
      <c r="AB5165">
        <v>0</v>
      </c>
      <c r="AC5165">
        <v>0</v>
      </c>
      <c r="AD5165" s="2"/>
      <c r="AE5165" s="2"/>
      <c r="AF5165" s="2"/>
    </row>
    <row r="5166" spans="1:32">
      <c r="A5166" t="s">
        <v>15616</v>
      </c>
      <c r="B5166" t="s">
        <v>19</v>
      </c>
      <c r="C5166">
        <v>0</v>
      </c>
      <c r="D5166">
        <v>0</v>
      </c>
      <c r="E5166">
        <v>0</v>
      </c>
      <c r="F5166">
        <v>0</v>
      </c>
      <c r="G5166">
        <v>0</v>
      </c>
      <c r="H5166">
        <v>0</v>
      </c>
      <c r="I5166">
        <v>0</v>
      </c>
      <c r="J5166">
        <v>0</v>
      </c>
      <c r="K5166">
        <v>0</v>
      </c>
      <c r="L5166">
        <v>0</v>
      </c>
      <c r="M5166">
        <v>0</v>
      </c>
      <c r="N5166">
        <v>0</v>
      </c>
      <c r="O5166">
        <v>0</v>
      </c>
      <c r="P5166">
        <v>0</v>
      </c>
      <c r="Q5166">
        <v>0</v>
      </c>
      <c r="R5166">
        <v>0</v>
      </c>
      <c r="S5166">
        <v>0</v>
      </c>
      <c r="T5166">
        <v>0</v>
      </c>
      <c r="U5166">
        <v>0</v>
      </c>
      <c r="V5166">
        <v>0</v>
      </c>
      <c r="W5166">
        <v>0</v>
      </c>
      <c r="X5166">
        <v>0</v>
      </c>
      <c r="Y5166">
        <v>0</v>
      </c>
      <c r="Z5166">
        <v>0</v>
      </c>
      <c r="AA5166">
        <v>0</v>
      </c>
      <c r="AB5166">
        <v>0</v>
      </c>
      <c r="AC5166">
        <v>0</v>
      </c>
      <c r="AD5166" s="2"/>
      <c r="AE5166" s="2"/>
      <c r="AF5166" s="2"/>
    </row>
    <row r="5167" spans="1:32">
      <c r="A5167" t="s">
        <v>15617</v>
      </c>
      <c r="B5167" t="s">
        <v>19</v>
      </c>
      <c r="C5167">
        <v>0</v>
      </c>
      <c r="D5167">
        <v>0</v>
      </c>
      <c r="E5167">
        <v>0</v>
      </c>
      <c r="F5167">
        <v>0</v>
      </c>
      <c r="G5167">
        <v>0</v>
      </c>
      <c r="H5167">
        <v>0</v>
      </c>
      <c r="I5167">
        <v>0</v>
      </c>
      <c r="J5167">
        <v>0</v>
      </c>
      <c r="K5167">
        <v>0</v>
      </c>
      <c r="L5167">
        <v>0</v>
      </c>
      <c r="M5167">
        <v>0</v>
      </c>
      <c r="N5167">
        <v>0</v>
      </c>
      <c r="O5167">
        <v>0</v>
      </c>
      <c r="P5167">
        <v>0</v>
      </c>
      <c r="Q5167">
        <v>0</v>
      </c>
      <c r="R5167">
        <v>0</v>
      </c>
      <c r="S5167">
        <v>0</v>
      </c>
      <c r="T5167">
        <v>0</v>
      </c>
      <c r="U5167">
        <v>0</v>
      </c>
      <c r="V5167">
        <v>0</v>
      </c>
      <c r="W5167">
        <v>0</v>
      </c>
      <c r="X5167">
        <v>0</v>
      </c>
      <c r="Y5167">
        <v>0</v>
      </c>
      <c r="Z5167">
        <v>0</v>
      </c>
      <c r="AA5167">
        <v>0</v>
      </c>
      <c r="AB5167">
        <v>0</v>
      </c>
      <c r="AC5167">
        <v>0</v>
      </c>
      <c r="AD5167" s="2"/>
      <c r="AE5167" s="2"/>
      <c r="AF5167" s="2"/>
    </row>
    <row r="5168" spans="1:32">
      <c r="A5168" t="s">
        <v>15618</v>
      </c>
      <c r="B5168" t="s">
        <v>19</v>
      </c>
      <c r="C5168">
        <v>0</v>
      </c>
      <c r="D5168">
        <v>0</v>
      </c>
      <c r="E5168">
        <v>0</v>
      </c>
      <c r="F5168">
        <v>0</v>
      </c>
      <c r="G5168">
        <v>0</v>
      </c>
      <c r="H5168">
        <v>0</v>
      </c>
      <c r="I5168">
        <v>0</v>
      </c>
      <c r="J5168">
        <v>0</v>
      </c>
      <c r="K5168">
        <v>0</v>
      </c>
      <c r="L5168">
        <v>0</v>
      </c>
      <c r="M5168">
        <v>0</v>
      </c>
      <c r="N5168">
        <v>0</v>
      </c>
      <c r="O5168">
        <v>0</v>
      </c>
      <c r="P5168">
        <v>0</v>
      </c>
      <c r="Q5168">
        <v>0</v>
      </c>
      <c r="R5168">
        <v>0</v>
      </c>
      <c r="S5168">
        <v>0</v>
      </c>
      <c r="T5168">
        <v>0</v>
      </c>
      <c r="U5168">
        <v>0</v>
      </c>
      <c r="V5168">
        <v>0</v>
      </c>
      <c r="W5168">
        <v>0</v>
      </c>
      <c r="X5168">
        <v>0</v>
      </c>
      <c r="Y5168">
        <v>0</v>
      </c>
      <c r="Z5168">
        <v>0</v>
      </c>
      <c r="AA5168">
        <v>0</v>
      </c>
      <c r="AB5168">
        <v>0</v>
      </c>
      <c r="AC5168">
        <v>0</v>
      </c>
      <c r="AD5168" s="2"/>
      <c r="AE5168" s="2"/>
      <c r="AF5168" s="2"/>
    </row>
    <row r="5169" spans="1:32">
      <c r="A5169" t="s">
        <v>15619</v>
      </c>
      <c r="B5169" t="s">
        <v>19</v>
      </c>
      <c r="C5169">
        <v>0</v>
      </c>
      <c r="D5169">
        <v>0</v>
      </c>
      <c r="E5169">
        <v>0</v>
      </c>
      <c r="F5169">
        <v>0</v>
      </c>
      <c r="G5169">
        <v>0</v>
      </c>
      <c r="H5169">
        <v>0</v>
      </c>
      <c r="I5169">
        <v>0</v>
      </c>
      <c r="J5169">
        <v>0</v>
      </c>
      <c r="K5169">
        <v>0</v>
      </c>
      <c r="L5169">
        <v>0</v>
      </c>
      <c r="M5169">
        <v>0</v>
      </c>
      <c r="N5169">
        <v>0</v>
      </c>
      <c r="O5169">
        <v>0</v>
      </c>
      <c r="P5169">
        <v>0</v>
      </c>
      <c r="Q5169">
        <v>0</v>
      </c>
      <c r="R5169">
        <v>0</v>
      </c>
      <c r="S5169">
        <v>0</v>
      </c>
      <c r="T5169">
        <v>0</v>
      </c>
      <c r="U5169">
        <v>0</v>
      </c>
      <c r="V5169">
        <v>0</v>
      </c>
      <c r="W5169">
        <v>0</v>
      </c>
      <c r="X5169">
        <v>0</v>
      </c>
      <c r="Y5169">
        <v>0</v>
      </c>
      <c r="Z5169">
        <v>0</v>
      </c>
      <c r="AA5169">
        <v>0</v>
      </c>
      <c r="AB5169">
        <v>0</v>
      </c>
      <c r="AC5169">
        <v>0</v>
      </c>
      <c r="AD5169" s="2"/>
      <c r="AE5169" s="2"/>
      <c r="AF5169" s="2"/>
    </row>
    <row r="5170" spans="1:32">
      <c r="A5170" t="s">
        <v>15620</v>
      </c>
      <c r="B5170" t="s">
        <v>19</v>
      </c>
      <c r="C5170">
        <v>0</v>
      </c>
      <c r="D5170">
        <v>0</v>
      </c>
      <c r="E5170">
        <v>0</v>
      </c>
      <c r="F5170">
        <v>0</v>
      </c>
      <c r="G5170">
        <v>0</v>
      </c>
      <c r="H5170">
        <v>0</v>
      </c>
      <c r="I5170">
        <v>0</v>
      </c>
      <c r="J5170">
        <v>0</v>
      </c>
      <c r="K5170">
        <v>0</v>
      </c>
      <c r="L5170">
        <v>0</v>
      </c>
      <c r="M5170">
        <v>0</v>
      </c>
      <c r="N5170">
        <v>0</v>
      </c>
      <c r="O5170">
        <v>0</v>
      </c>
      <c r="P5170">
        <v>0</v>
      </c>
      <c r="Q5170">
        <v>0</v>
      </c>
      <c r="R5170">
        <v>0</v>
      </c>
      <c r="S5170">
        <v>0</v>
      </c>
      <c r="T5170">
        <v>0</v>
      </c>
      <c r="U5170">
        <v>0</v>
      </c>
      <c r="V5170">
        <v>0</v>
      </c>
      <c r="W5170">
        <v>0</v>
      </c>
      <c r="X5170">
        <v>0</v>
      </c>
      <c r="Y5170">
        <v>0</v>
      </c>
      <c r="Z5170">
        <v>0</v>
      </c>
      <c r="AA5170">
        <v>0</v>
      </c>
      <c r="AB5170">
        <v>0</v>
      </c>
      <c r="AC5170">
        <v>0</v>
      </c>
      <c r="AD5170" s="2"/>
      <c r="AE5170" s="2"/>
      <c r="AF5170" s="2"/>
    </row>
    <row r="5171" spans="1:32">
      <c r="A5171" t="s">
        <v>15621</v>
      </c>
      <c r="B5171" t="s">
        <v>19</v>
      </c>
      <c r="C5171">
        <v>0</v>
      </c>
      <c r="D5171">
        <v>0</v>
      </c>
      <c r="E5171">
        <v>0</v>
      </c>
      <c r="F5171">
        <v>0</v>
      </c>
      <c r="G5171">
        <v>0</v>
      </c>
      <c r="H5171">
        <v>0</v>
      </c>
      <c r="I5171">
        <v>0</v>
      </c>
      <c r="J5171">
        <v>0</v>
      </c>
      <c r="K5171">
        <v>0</v>
      </c>
      <c r="L5171">
        <v>0</v>
      </c>
      <c r="M5171">
        <v>0</v>
      </c>
      <c r="N5171">
        <v>0</v>
      </c>
      <c r="O5171">
        <v>0</v>
      </c>
      <c r="P5171">
        <v>0</v>
      </c>
      <c r="Q5171">
        <v>0</v>
      </c>
      <c r="R5171">
        <v>0</v>
      </c>
      <c r="S5171">
        <v>0</v>
      </c>
      <c r="T5171">
        <v>0</v>
      </c>
      <c r="U5171">
        <v>0</v>
      </c>
      <c r="V5171">
        <v>0</v>
      </c>
      <c r="W5171">
        <v>0</v>
      </c>
      <c r="X5171">
        <v>0</v>
      </c>
      <c r="Y5171">
        <v>0</v>
      </c>
      <c r="Z5171">
        <v>0</v>
      </c>
      <c r="AA5171">
        <v>0</v>
      </c>
      <c r="AB5171">
        <v>0</v>
      </c>
      <c r="AC5171">
        <v>0</v>
      </c>
      <c r="AD5171" s="2"/>
      <c r="AE5171" s="2"/>
      <c r="AF5171" s="2"/>
    </row>
    <row r="5172" spans="1:32">
      <c r="A5172" t="s">
        <v>15622</v>
      </c>
      <c r="B5172" t="s">
        <v>19</v>
      </c>
      <c r="C5172">
        <v>0</v>
      </c>
      <c r="D5172">
        <v>0</v>
      </c>
      <c r="E5172">
        <v>0</v>
      </c>
      <c r="F5172">
        <v>0</v>
      </c>
      <c r="G5172">
        <v>0</v>
      </c>
      <c r="H5172">
        <v>0</v>
      </c>
      <c r="I5172">
        <v>0</v>
      </c>
      <c r="J5172">
        <v>0</v>
      </c>
      <c r="K5172">
        <v>0</v>
      </c>
      <c r="L5172">
        <v>0</v>
      </c>
      <c r="M5172">
        <v>0</v>
      </c>
      <c r="N5172">
        <v>0</v>
      </c>
      <c r="O5172">
        <v>0</v>
      </c>
      <c r="P5172">
        <v>0</v>
      </c>
      <c r="Q5172">
        <v>0</v>
      </c>
      <c r="R5172">
        <v>0</v>
      </c>
      <c r="S5172">
        <v>0</v>
      </c>
      <c r="T5172">
        <v>0</v>
      </c>
      <c r="U5172">
        <v>0</v>
      </c>
      <c r="V5172">
        <v>0</v>
      </c>
      <c r="W5172">
        <v>0</v>
      </c>
      <c r="X5172">
        <v>0</v>
      </c>
      <c r="Y5172">
        <v>0</v>
      </c>
      <c r="Z5172">
        <v>0</v>
      </c>
      <c r="AA5172">
        <v>0</v>
      </c>
      <c r="AB5172">
        <v>0</v>
      </c>
      <c r="AC5172">
        <v>0</v>
      </c>
      <c r="AD5172" s="2"/>
      <c r="AE5172" s="2"/>
      <c r="AF5172" s="2"/>
    </row>
    <row r="5173" spans="1:32">
      <c r="A5173" t="s">
        <v>15623</v>
      </c>
      <c r="B5173" t="s">
        <v>19</v>
      </c>
      <c r="C5173">
        <v>0</v>
      </c>
      <c r="D5173">
        <v>0</v>
      </c>
      <c r="E5173">
        <v>0</v>
      </c>
      <c r="F5173">
        <v>0</v>
      </c>
      <c r="G5173">
        <v>0</v>
      </c>
      <c r="H5173">
        <v>0</v>
      </c>
      <c r="I5173">
        <v>0</v>
      </c>
      <c r="J5173">
        <v>0</v>
      </c>
      <c r="K5173">
        <v>0</v>
      </c>
      <c r="L5173">
        <v>0</v>
      </c>
      <c r="M5173">
        <v>0</v>
      </c>
      <c r="N5173">
        <v>0</v>
      </c>
      <c r="O5173">
        <v>0</v>
      </c>
      <c r="P5173">
        <v>0</v>
      </c>
      <c r="Q5173">
        <v>0</v>
      </c>
      <c r="R5173">
        <v>0</v>
      </c>
      <c r="S5173">
        <v>0</v>
      </c>
      <c r="T5173">
        <v>0</v>
      </c>
      <c r="U5173">
        <v>0</v>
      </c>
      <c r="V5173">
        <v>0</v>
      </c>
      <c r="W5173">
        <v>0</v>
      </c>
      <c r="X5173">
        <v>0</v>
      </c>
      <c r="Y5173">
        <v>0</v>
      </c>
      <c r="Z5173">
        <v>0</v>
      </c>
      <c r="AA5173">
        <v>0</v>
      </c>
      <c r="AB5173">
        <v>0</v>
      </c>
      <c r="AC5173">
        <v>0</v>
      </c>
    </row>
    <row r="5174" spans="1:32">
      <c r="A5174" t="s">
        <v>15624</v>
      </c>
      <c r="B5174" t="s">
        <v>19</v>
      </c>
      <c r="C5174">
        <v>0</v>
      </c>
      <c r="D5174">
        <v>0</v>
      </c>
      <c r="E5174">
        <v>0</v>
      </c>
      <c r="F5174">
        <v>0</v>
      </c>
      <c r="G5174">
        <v>0</v>
      </c>
      <c r="H5174">
        <v>0</v>
      </c>
      <c r="I5174">
        <v>0</v>
      </c>
      <c r="J5174">
        <v>0</v>
      </c>
      <c r="K5174">
        <v>0</v>
      </c>
      <c r="L5174">
        <v>0</v>
      </c>
      <c r="M5174">
        <v>0</v>
      </c>
      <c r="N5174">
        <v>0</v>
      </c>
      <c r="O5174">
        <v>0</v>
      </c>
      <c r="P5174">
        <v>0</v>
      </c>
      <c r="Q5174">
        <v>0</v>
      </c>
      <c r="R5174">
        <v>0</v>
      </c>
      <c r="S5174">
        <v>0</v>
      </c>
      <c r="T5174">
        <v>0</v>
      </c>
      <c r="U5174">
        <v>0</v>
      </c>
      <c r="V5174">
        <v>0</v>
      </c>
      <c r="W5174">
        <v>0</v>
      </c>
      <c r="X5174">
        <v>0</v>
      </c>
      <c r="Y5174">
        <v>0</v>
      </c>
      <c r="Z5174">
        <v>0</v>
      </c>
      <c r="AA5174">
        <v>0</v>
      </c>
      <c r="AB5174">
        <v>0</v>
      </c>
      <c r="AC5174">
        <v>0</v>
      </c>
      <c r="AD5174" s="2"/>
      <c r="AE5174" s="2"/>
      <c r="AF5174" s="2"/>
    </row>
    <row r="5175" spans="1:32">
      <c r="A5175" t="s">
        <v>15625</v>
      </c>
      <c r="B5175" t="s">
        <v>19</v>
      </c>
      <c r="C5175">
        <v>0</v>
      </c>
      <c r="D5175">
        <v>0</v>
      </c>
      <c r="E5175">
        <v>0</v>
      </c>
      <c r="F5175">
        <v>0</v>
      </c>
      <c r="G5175">
        <v>0</v>
      </c>
      <c r="H5175">
        <v>0</v>
      </c>
      <c r="I5175">
        <v>0</v>
      </c>
      <c r="J5175">
        <v>0</v>
      </c>
      <c r="K5175">
        <v>0</v>
      </c>
      <c r="L5175">
        <v>0</v>
      </c>
      <c r="M5175">
        <v>0</v>
      </c>
      <c r="N5175">
        <v>0</v>
      </c>
      <c r="O5175">
        <v>0</v>
      </c>
      <c r="P5175">
        <v>0</v>
      </c>
      <c r="Q5175">
        <v>0</v>
      </c>
      <c r="R5175">
        <v>0</v>
      </c>
      <c r="S5175">
        <v>0</v>
      </c>
      <c r="T5175">
        <v>0</v>
      </c>
      <c r="U5175">
        <v>0</v>
      </c>
      <c r="V5175">
        <v>0</v>
      </c>
      <c r="W5175">
        <v>0</v>
      </c>
      <c r="X5175">
        <v>0</v>
      </c>
      <c r="Y5175">
        <v>0</v>
      </c>
      <c r="Z5175">
        <v>0</v>
      </c>
      <c r="AA5175">
        <v>0</v>
      </c>
      <c r="AB5175">
        <v>0</v>
      </c>
      <c r="AC5175">
        <v>0</v>
      </c>
      <c r="AD5175" s="2"/>
      <c r="AE5175" s="2"/>
      <c r="AF5175" s="2"/>
    </row>
    <row r="5176" spans="1:32">
      <c r="A5176" t="s">
        <v>15626</v>
      </c>
      <c r="B5176" t="s">
        <v>19</v>
      </c>
      <c r="C5176">
        <v>0</v>
      </c>
      <c r="D5176">
        <v>0</v>
      </c>
      <c r="E5176">
        <v>0</v>
      </c>
      <c r="F5176">
        <v>0</v>
      </c>
      <c r="G5176">
        <v>0</v>
      </c>
      <c r="H5176">
        <v>0</v>
      </c>
      <c r="I5176">
        <v>0</v>
      </c>
      <c r="J5176">
        <v>0</v>
      </c>
      <c r="K5176">
        <v>0</v>
      </c>
      <c r="L5176">
        <v>0</v>
      </c>
      <c r="M5176">
        <v>0</v>
      </c>
      <c r="N5176">
        <v>0</v>
      </c>
      <c r="O5176">
        <v>0</v>
      </c>
      <c r="P5176">
        <v>0</v>
      </c>
      <c r="Q5176">
        <v>0</v>
      </c>
      <c r="R5176">
        <v>0</v>
      </c>
      <c r="S5176">
        <v>0</v>
      </c>
      <c r="T5176">
        <v>0</v>
      </c>
      <c r="U5176">
        <v>0</v>
      </c>
      <c r="V5176">
        <v>0</v>
      </c>
      <c r="W5176">
        <v>0</v>
      </c>
      <c r="X5176">
        <v>0</v>
      </c>
      <c r="Y5176">
        <v>0</v>
      </c>
      <c r="Z5176">
        <v>0</v>
      </c>
      <c r="AA5176">
        <v>0</v>
      </c>
      <c r="AB5176">
        <v>0</v>
      </c>
      <c r="AC5176">
        <v>0</v>
      </c>
      <c r="AD5176" s="2"/>
      <c r="AE5176" s="2"/>
      <c r="AF5176" s="2"/>
    </row>
    <row r="5177" spans="1:32">
      <c r="A5177" t="s">
        <v>15627</v>
      </c>
      <c r="B5177" t="s">
        <v>19</v>
      </c>
      <c r="C5177">
        <v>0</v>
      </c>
      <c r="D5177">
        <v>0</v>
      </c>
      <c r="E5177">
        <v>0</v>
      </c>
      <c r="F5177">
        <v>0</v>
      </c>
      <c r="G5177">
        <v>0</v>
      </c>
      <c r="H5177">
        <v>0</v>
      </c>
      <c r="I5177">
        <v>0</v>
      </c>
      <c r="J5177">
        <v>0</v>
      </c>
      <c r="K5177">
        <v>0</v>
      </c>
      <c r="L5177">
        <v>0</v>
      </c>
      <c r="M5177">
        <v>0</v>
      </c>
      <c r="N5177">
        <v>0</v>
      </c>
      <c r="O5177">
        <v>0</v>
      </c>
      <c r="P5177">
        <v>0</v>
      </c>
      <c r="Q5177">
        <v>0</v>
      </c>
      <c r="R5177">
        <v>0</v>
      </c>
      <c r="S5177">
        <v>0</v>
      </c>
      <c r="T5177">
        <v>0</v>
      </c>
      <c r="U5177">
        <v>0</v>
      </c>
      <c r="V5177">
        <v>0</v>
      </c>
      <c r="W5177">
        <v>0</v>
      </c>
      <c r="X5177">
        <v>0</v>
      </c>
      <c r="Y5177">
        <v>0</v>
      </c>
      <c r="Z5177">
        <v>0</v>
      </c>
      <c r="AA5177">
        <v>0</v>
      </c>
      <c r="AB5177">
        <v>0</v>
      </c>
      <c r="AC5177">
        <v>0</v>
      </c>
      <c r="AD5177" s="2"/>
      <c r="AE5177" s="2"/>
      <c r="AF5177" s="2"/>
    </row>
    <row r="5178" spans="1:32">
      <c r="A5178" t="s">
        <v>15628</v>
      </c>
      <c r="B5178" t="s">
        <v>19</v>
      </c>
      <c r="C5178">
        <v>0</v>
      </c>
      <c r="D5178">
        <v>0</v>
      </c>
      <c r="E5178">
        <v>0</v>
      </c>
      <c r="F5178">
        <v>0</v>
      </c>
      <c r="G5178">
        <v>0</v>
      </c>
      <c r="H5178">
        <v>0</v>
      </c>
      <c r="I5178">
        <v>0</v>
      </c>
      <c r="J5178">
        <v>0</v>
      </c>
      <c r="K5178">
        <v>0</v>
      </c>
      <c r="L5178">
        <v>0</v>
      </c>
      <c r="M5178">
        <v>0</v>
      </c>
      <c r="N5178">
        <v>0</v>
      </c>
      <c r="O5178">
        <v>0</v>
      </c>
      <c r="P5178">
        <v>0</v>
      </c>
      <c r="Q5178">
        <v>0</v>
      </c>
      <c r="R5178">
        <v>0</v>
      </c>
      <c r="S5178">
        <v>0</v>
      </c>
      <c r="T5178">
        <v>0</v>
      </c>
      <c r="U5178">
        <v>0</v>
      </c>
      <c r="V5178">
        <v>0</v>
      </c>
      <c r="W5178">
        <v>0</v>
      </c>
      <c r="X5178">
        <v>0</v>
      </c>
      <c r="Y5178">
        <v>0</v>
      </c>
      <c r="Z5178">
        <v>0</v>
      </c>
      <c r="AA5178">
        <v>0</v>
      </c>
      <c r="AB5178">
        <v>0</v>
      </c>
      <c r="AC5178">
        <v>0</v>
      </c>
      <c r="AD5178" s="2"/>
      <c r="AE5178" s="2"/>
      <c r="AF5178" s="2"/>
    </row>
    <row r="5179" spans="1:32">
      <c r="A5179" t="s">
        <v>15629</v>
      </c>
      <c r="B5179" t="s">
        <v>19</v>
      </c>
      <c r="C5179">
        <v>0</v>
      </c>
      <c r="D5179">
        <v>0</v>
      </c>
      <c r="E5179">
        <v>0</v>
      </c>
      <c r="F5179">
        <v>0</v>
      </c>
      <c r="G5179">
        <v>0</v>
      </c>
      <c r="H5179">
        <v>0</v>
      </c>
      <c r="I5179">
        <v>0</v>
      </c>
      <c r="J5179">
        <v>0</v>
      </c>
      <c r="K5179">
        <v>0</v>
      </c>
      <c r="L5179">
        <v>0</v>
      </c>
      <c r="M5179">
        <v>0</v>
      </c>
      <c r="N5179">
        <v>0</v>
      </c>
      <c r="O5179">
        <v>0</v>
      </c>
      <c r="P5179">
        <v>0</v>
      </c>
      <c r="Q5179">
        <v>0</v>
      </c>
      <c r="R5179">
        <v>0</v>
      </c>
      <c r="S5179">
        <v>0</v>
      </c>
      <c r="T5179">
        <v>0</v>
      </c>
      <c r="U5179">
        <v>0</v>
      </c>
      <c r="V5179">
        <v>0</v>
      </c>
      <c r="W5179">
        <v>0</v>
      </c>
      <c r="X5179">
        <v>0</v>
      </c>
      <c r="Y5179">
        <v>0</v>
      </c>
      <c r="Z5179">
        <v>0</v>
      </c>
      <c r="AA5179">
        <v>0</v>
      </c>
      <c r="AB5179">
        <v>0</v>
      </c>
      <c r="AC5179">
        <v>0</v>
      </c>
      <c r="AD5179" s="2"/>
      <c r="AE5179" s="2"/>
      <c r="AF5179" s="2"/>
    </row>
    <row r="5180" spans="1:32">
      <c r="A5180" t="s">
        <v>15630</v>
      </c>
      <c r="B5180" t="s">
        <v>19</v>
      </c>
      <c r="C5180">
        <v>0</v>
      </c>
      <c r="D5180">
        <v>0</v>
      </c>
      <c r="E5180">
        <v>0</v>
      </c>
      <c r="F5180">
        <v>0</v>
      </c>
      <c r="G5180">
        <v>0</v>
      </c>
      <c r="H5180">
        <v>0</v>
      </c>
      <c r="I5180">
        <v>0</v>
      </c>
      <c r="J5180">
        <v>0</v>
      </c>
      <c r="K5180">
        <v>0</v>
      </c>
      <c r="L5180">
        <v>0</v>
      </c>
      <c r="M5180">
        <v>0</v>
      </c>
      <c r="N5180">
        <v>0</v>
      </c>
      <c r="O5180">
        <v>0</v>
      </c>
      <c r="P5180">
        <v>0</v>
      </c>
      <c r="Q5180">
        <v>0</v>
      </c>
      <c r="R5180">
        <v>0</v>
      </c>
      <c r="S5180">
        <v>0</v>
      </c>
      <c r="T5180">
        <v>0</v>
      </c>
      <c r="U5180">
        <v>0</v>
      </c>
      <c r="V5180">
        <v>0</v>
      </c>
      <c r="W5180">
        <v>0</v>
      </c>
      <c r="X5180">
        <v>0</v>
      </c>
      <c r="Y5180">
        <v>0</v>
      </c>
      <c r="Z5180">
        <v>0</v>
      </c>
      <c r="AA5180">
        <v>0</v>
      </c>
      <c r="AB5180">
        <v>0</v>
      </c>
      <c r="AC5180">
        <v>0</v>
      </c>
      <c r="AD5180" s="2"/>
      <c r="AE5180" s="2"/>
      <c r="AF5180" s="2"/>
    </row>
    <row r="5181" spans="1:32">
      <c r="A5181" t="s">
        <v>15631</v>
      </c>
      <c r="B5181" t="s">
        <v>19</v>
      </c>
      <c r="C5181">
        <v>0</v>
      </c>
      <c r="D5181">
        <v>0</v>
      </c>
      <c r="E5181">
        <v>0</v>
      </c>
      <c r="F5181">
        <v>0</v>
      </c>
      <c r="G5181">
        <v>0</v>
      </c>
      <c r="H5181">
        <v>0</v>
      </c>
      <c r="I5181">
        <v>0</v>
      </c>
      <c r="J5181">
        <v>0</v>
      </c>
      <c r="K5181">
        <v>0</v>
      </c>
      <c r="L5181">
        <v>0</v>
      </c>
      <c r="M5181">
        <v>0</v>
      </c>
      <c r="N5181">
        <v>0</v>
      </c>
      <c r="O5181">
        <v>0</v>
      </c>
      <c r="P5181">
        <v>0</v>
      </c>
      <c r="Q5181">
        <v>0</v>
      </c>
      <c r="R5181">
        <v>0</v>
      </c>
      <c r="S5181">
        <v>0</v>
      </c>
      <c r="T5181">
        <v>0</v>
      </c>
      <c r="U5181">
        <v>0</v>
      </c>
      <c r="V5181">
        <v>0</v>
      </c>
      <c r="W5181">
        <v>0</v>
      </c>
      <c r="X5181">
        <v>0</v>
      </c>
      <c r="Y5181">
        <v>0</v>
      </c>
      <c r="Z5181">
        <v>0</v>
      </c>
      <c r="AA5181">
        <v>0</v>
      </c>
      <c r="AB5181">
        <v>0</v>
      </c>
      <c r="AC5181">
        <v>0</v>
      </c>
      <c r="AD5181" s="2"/>
      <c r="AE5181" s="2"/>
      <c r="AF5181" s="2"/>
    </row>
    <row r="5182" spans="1:32">
      <c r="A5182" t="s">
        <v>15632</v>
      </c>
      <c r="B5182" t="s">
        <v>19</v>
      </c>
      <c r="C5182">
        <v>0</v>
      </c>
      <c r="D5182">
        <v>0</v>
      </c>
      <c r="E5182">
        <v>0</v>
      </c>
      <c r="F5182">
        <v>0</v>
      </c>
      <c r="G5182">
        <v>0</v>
      </c>
      <c r="H5182">
        <v>0</v>
      </c>
      <c r="I5182">
        <v>0</v>
      </c>
      <c r="J5182">
        <v>0</v>
      </c>
      <c r="K5182">
        <v>0</v>
      </c>
      <c r="L5182">
        <v>0</v>
      </c>
      <c r="M5182">
        <v>0</v>
      </c>
      <c r="N5182">
        <v>0</v>
      </c>
      <c r="O5182">
        <v>0</v>
      </c>
      <c r="P5182">
        <v>0</v>
      </c>
      <c r="Q5182">
        <v>0</v>
      </c>
      <c r="R5182">
        <v>0</v>
      </c>
      <c r="S5182">
        <v>0</v>
      </c>
      <c r="T5182">
        <v>0</v>
      </c>
      <c r="U5182">
        <v>0</v>
      </c>
      <c r="V5182">
        <v>0</v>
      </c>
      <c r="W5182">
        <v>0</v>
      </c>
      <c r="X5182">
        <v>0</v>
      </c>
      <c r="Y5182">
        <v>0</v>
      </c>
      <c r="Z5182">
        <v>0</v>
      </c>
      <c r="AA5182">
        <v>0</v>
      </c>
      <c r="AB5182">
        <v>0</v>
      </c>
      <c r="AC5182">
        <v>0</v>
      </c>
      <c r="AD5182" s="2"/>
      <c r="AE5182" s="2"/>
      <c r="AF5182" s="2"/>
    </row>
    <row r="5183" spans="1:32">
      <c r="A5183" t="s">
        <v>15633</v>
      </c>
      <c r="B5183" t="s">
        <v>19</v>
      </c>
      <c r="C5183">
        <v>0</v>
      </c>
      <c r="D5183">
        <v>0</v>
      </c>
      <c r="E5183">
        <v>0</v>
      </c>
      <c r="F5183">
        <v>0</v>
      </c>
      <c r="G5183">
        <v>0</v>
      </c>
      <c r="H5183">
        <v>0</v>
      </c>
      <c r="I5183">
        <v>0</v>
      </c>
      <c r="J5183">
        <v>0</v>
      </c>
      <c r="K5183">
        <v>0</v>
      </c>
      <c r="L5183">
        <v>0</v>
      </c>
      <c r="M5183">
        <v>0</v>
      </c>
      <c r="N5183">
        <v>0</v>
      </c>
      <c r="O5183">
        <v>0</v>
      </c>
      <c r="P5183">
        <v>0</v>
      </c>
      <c r="Q5183">
        <v>0</v>
      </c>
      <c r="R5183">
        <v>0</v>
      </c>
      <c r="S5183">
        <v>0</v>
      </c>
      <c r="T5183">
        <v>0</v>
      </c>
      <c r="U5183">
        <v>0</v>
      </c>
      <c r="V5183">
        <v>0</v>
      </c>
      <c r="W5183">
        <v>0</v>
      </c>
      <c r="X5183">
        <v>0</v>
      </c>
      <c r="Y5183">
        <v>0</v>
      </c>
      <c r="Z5183">
        <v>0</v>
      </c>
      <c r="AA5183">
        <v>0</v>
      </c>
      <c r="AB5183">
        <v>0</v>
      </c>
      <c r="AC5183">
        <v>0</v>
      </c>
      <c r="AD5183" s="2"/>
      <c r="AE5183" s="2"/>
      <c r="AF5183" s="2"/>
    </row>
    <row r="5184" spans="1:32">
      <c r="A5184" t="s">
        <v>15634</v>
      </c>
      <c r="B5184" t="s">
        <v>19</v>
      </c>
      <c r="C5184">
        <v>0</v>
      </c>
      <c r="D5184">
        <v>0</v>
      </c>
      <c r="E5184">
        <v>0</v>
      </c>
      <c r="F5184">
        <v>0</v>
      </c>
      <c r="G5184">
        <v>0</v>
      </c>
      <c r="H5184">
        <v>0</v>
      </c>
      <c r="I5184">
        <v>0</v>
      </c>
      <c r="J5184">
        <v>0</v>
      </c>
      <c r="K5184">
        <v>0</v>
      </c>
      <c r="L5184">
        <v>0</v>
      </c>
      <c r="M5184">
        <v>0</v>
      </c>
      <c r="N5184">
        <v>0</v>
      </c>
      <c r="O5184">
        <v>0</v>
      </c>
      <c r="P5184">
        <v>0</v>
      </c>
      <c r="Q5184">
        <v>0</v>
      </c>
      <c r="R5184">
        <v>0</v>
      </c>
      <c r="S5184">
        <v>0</v>
      </c>
      <c r="T5184">
        <v>0</v>
      </c>
      <c r="U5184">
        <v>0</v>
      </c>
      <c r="V5184">
        <v>0</v>
      </c>
      <c r="W5184">
        <v>0</v>
      </c>
      <c r="X5184">
        <v>0</v>
      </c>
      <c r="Y5184">
        <v>0</v>
      </c>
      <c r="Z5184">
        <v>0</v>
      </c>
      <c r="AA5184">
        <v>0</v>
      </c>
      <c r="AB5184">
        <v>0</v>
      </c>
      <c r="AC5184">
        <v>0</v>
      </c>
      <c r="AD5184" s="2"/>
      <c r="AE5184" s="2"/>
      <c r="AF5184" s="2"/>
    </row>
    <row r="5185" spans="1:32">
      <c r="A5185" t="s">
        <v>15635</v>
      </c>
      <c r="B5185" t="s">
        <v>19</v>
      </c>
      <c r="C5185">
        <v>0</v>
      </c>
      <c r="D5185">
        <v>0</v>
      </c>
      <c r="E5185">
        <v>0</v>
      </c>
      <c r="F5185">
        <v>0</v>
      </c>
      <c r="G5185">
        <v>0</v>
      </c>
      <c r="H5185">
        <v>0</v>
      </c>
      <c r="I5185">
        <v>0</v>
      </c>
      <c r="J5185">
        <v>0</v>
      </c>
      <c r="K5185">
        <v>0</v>
      </c>
      <c r="L5185">
        <v>0</v>
      </c>
      <c r="M5185">
        <v>0</v>
      </c>
      <c r="N5185">
        <v>0</v>
      </c>
      <c r="O5185">
        <v>0</v>
      </c>
      <c r="P5185">
        <v>0</v>
      </c>
      <c r="Q5185">
        <v>0</v>
      </c>
      <c r="R5185">
        <v>0</v>
      </c>
      <c r="S5185">
        <v>0</v>
      </c>
      <c r="T5185">
        <v>0</v>
      </c>
      <c r="U5185">
        <v>0</v>
      </c>
      <c r="V5185">
        <v>0</v>
      </c>
      <c r="W5185">
        <v>0</v>
      </c>
      <c r="X5185">
        <v>0</v>
      </c>
      <c r="Y5185">
        <v>0</v>
      </c>
      <c r="Z5185">
        <v>0</v>
      </c>
      <c r="AA5185">
        <v>0</v>
      </c>
      <c r="AB5185">
        <v>0</v>
      </c>
      <c r="AC5185">
        <v>0</v>
      </c>
    </row>
    <row r="5186" spans="1:32">
      <c r="A5186" t="s">
        <v>15636</v>
      </c>
      <c r="B5186" t="s">
        <v>19</v>
      </c>
      <c r="C5186">
        <v>0</v>
      </c>
      <c r="D5186">
        <v>0</v>
      </c>
      <c r="E5186">
        <v>0</v>
      </c>
      <c r="F5186">
        <v>0</v>
      </c>
      <c r="G5186">
        <v>0</v>
      </c>
      <c r="H5186">
        <v>0</v>
      </c>
      <c r="I5186">
        <v>0</v>
      </c>
      <c r="J5186">
        <v>0</v>
      </c>
      <c r="K5186">
        <v>0</v>
      </c>
      <c r="L5186">
        <v>0</v>
      </c>
      <c r="M5186">
        <v>0</v>
      </c>
      <c r="N5186">
        <v>0</v>
      </c>
      <c r="O5186">
        <v>0</v>
      </c>
      <c r="P5186">
        <v>0</v>
      </c>
      <c r="Q5186">
        <v>0</v>
      </c>
      <c r="R5186">
        <v>0</v>
      </c>
      <c r="S5186">
        <v>0</v>
      </c>
      <c r="T5186">
        <v>0</v>
      </c>
      <c r="U5186">
        <v>0</v>
      </c>
      <c r="V5186">
        <v>0</v>
      </c>
      <c r="W5186">
        <v>0</v>
      </c>
      <c r="X5186">
        <v>0</v>
      </c>
      <c r="Y5186">
        <v>0</v>
      </c>
      <c r="Z5186">
        <v>0</v>
      </c>
      <c r="AA5186">
        <v>0</v>
      </c>
      <c r="AB5186">
        <v>0</v>
      </c>
      <c r="AC5186">
        <v>0</v>
      </c>
      <c r="AD5186" s="2"/>
      <c r="AE5186" s="2"/>
      <c r="AF5186" s="2"/>
    </row>
    <row r="5187" spans="1:32">
      <c r="A5187" t="s">
        <v>15637</v>
      </c>
      <c r="B5187" t="s">
        <v>19</v>
      </c>
      <c r="C5187">
        <v>0</v>
      </c>
      <c r="D5187">
        <v>0</v>
      </c>
      <c r="E5187">
        <v>0</v>
      </c>
      <c r="F5187">
        <v>0</v>
      </c>
      <c r="G5187">
        <v>0</v>
      </c>
      <c r="H5187">
        <v>0</v>
      </c>
      <c r="I5187">
        <v>0</v>
      </c>
      <c r="J5187">
        <v>0</v>
      </c>
      <c r="K5187">
        <v>0</v>
      </c>
      <c r="L5187">
        <v>0</v>
      </c>
      <c r="M5187">
        <v>0</v>
      </c>
      <c r="N5187">
        <v>0</v>
      </c>
      <c r="O5187">
        <v>0</v>
      </c>
      <c r="P5187">
        <v>0</v>
      </c>
      <c r="Q5187">
        <v>0</v>
      </c>
      <c r="R5187">
        <v>0</v>
      </c>
      <c r="S5187">
        <v>0</v>
      </c>
      <c r="T5187">
        <v>0</v>
      </c>
      <c r="U5187">
        <v>0</v>
      </c>
      <c r="V5187">
        <v>0</v>
      </c>
      <c r="W5187">
        <v>0</v>
      </c>
      <c r="X5187">
        <v>0</v>
      </c>
      <c r="Y5187">
        <v>0</v>
      </c>
      <c r="Z5187">
        <v>0</v>
      </c>
      <c r="AA5187">
        <v>0</v>
      </c>
      <c r="AB5187">
        <v>0</v>
      </c>
      <c r="AC5187">
        <v>0</v>
      </c>
      <c r="AD5187" s="2"/>
      <c r="AE5187" s="2"/>
      <c r="AF5187" s="2"/>
    </row>
    <row r="5188" spans="1:32">
      <c r="A5188" t="s">
        <v>15638</v>
      </c>
      <c r="B5188" t="s">
        <v>19</v>
      </c>
      <c r="C5188">
        <v>0</v>
      </c>
      <c r="D5188">
        <v>0</v>
      </c>
      <c r="E5188">
        <v>0</v>
      </c>
      <c r="F5188">
        <v>0</v>
      </c>
      <c r="G5188">
        <v>0</v>
      </c>
      <c r="H5188">
        <v>0</v>
      </c>
      <c r="I5188">
        <v>0</v>
      </c>
      <c r="J5188">
        <v>0</v>
      </c>
      <c r="K5188">
        <v>0</v>
      </c>
      <c r="L5188">
        <v>0</v>
      </c>
      <c r="M5188">
        <v>0</v>
      </c>
      <c r="N5188">
        <v>0</v>
      </c>
      <c r="O5188">
        <v>0</v>
      </c>
      <c r="P5188">
        <v>0</v>
      </c>
      <c r="Q5188">
        <v>0</v>
      </c>
      <c r="R5188">
        <v>0</v>
      </c>
      <c r="S5188">
        <v>0</v>
      </c>
      <c r="T5188">
        <v>0</v>
      </c>
      <c r="U5188">
        <v>0</v>
      </c>
      <c r="V5188">
        <v>0</v>
      </c>
      <c r="W5188">
        <v>0</v>
      </c>
      <c r="X5188">
        <v>0</v>
      </c>
      <c r="Y5188">
        <v>0</v>
      </c>
      <c r="Z5188">
        <v>0</v>
      </c>
      <c r="AA5188">
        <v>0</v>
      </c>
      <c r="AB5188">
        <v>0</v>
      </c>
      <c r="AC5188">
        <v>0</v>
      </c>
      <c r="AD5188" s="2"/>
      <c r="AE5188" s="2"/>
      <c r="AF5188" s="2"/>
    </row>
    <row r="5189" spans="1:32">
      <c r="A5189" t="s">
        <v>15639</v>
      </c>
      <c r="B5189" t="s">
        <v>19</v>
      </c>
      <c r="C5189">
        <v>0</v>
      </c>
      <c r="D5189">
        <v>0</v>
      </c>
      <c r="E5189">
        <v>0</v>
      </c>
      <c r="F5189">
        <v>0</v>
      </c>
      <c r="G5189">
        <v>0</v>
      </c>
      <c r="H5189">
        <v>0</v>
      </c>
      <c r="I5189">
        <v>0</v>
      </c>
      <c r="J5189">
        <v>0</v>
      </c>
      <c r="K5189">
        <v>0</v>
      </c>
      <c r="L5189">
        <v>0</v>
      </c>
      <c r="M5189">
        <v>0</v>
      </c>
      <c r="N5189">
        <v>0</v>
      </c>
      <c r="O5189">
        <v>0</v>
      </c>
      <c r="P5189">
        <v>0</v>
      </c>
      <c r="Q5189">
        <v>0</v>
      </c>
      <c r="R5189">
        <v>0</v>
      </c>
      <c r="S5189">
        <v>0</v>
      </c>
      <c r="T5189">
        <v>0</v>
      </c>
      <c r="U5189">
        <v>0</v>
      </c>
      <c r="V5189">
        <v>0</v>
      </c>
      <c r="W5189">
        <v>0</v>
      </c>
      <c r="X5189">
        <v>0</v>
      </c>
      <c r="Y5189">
        <v>0</v>
      </c>
      <c r="Z5189">
        <v>0</v>
      </c>
      <c r="AA5189">
        <v>0</v>
      </c>
      <c r="AB5189">
        <v>0</v>
      </c>
      <c r="AC5189">
        <v>0</v>
      </c>
      <c r="AD5189" s="2"/>
      <c r="AE5189" s="2"/>
      <c r="AF5189" s="2"/>
    </row>
    <row r="5190" spans="1:32">
      <c r="A5190" t="s">
        <v>15640</v>
      </c>
      <c r="B5190" t="s">
        <v>19</v>
      </c>
      <c r="C5190">
        <v>0</v>
      </c>
      <c r="D5190">
        <v>0</v>
      </c>
      <c r="E5190">
        <v>0</v>
      </c>
      <c r="F5190">
        <v>0</v>
      </c>
      <c r="G5190">
        <v>0</v>
      </c>
      <c r="H5190">
        <v>0</v>
      </c>
      <c r="I5190">
        <v>0</v>
      </c>
      <c r="J5190">
        <v>0</v>
      </c>
      <c r="K5190">
        <v>0</v>
      </c>
      <c r="L5190">
        <v>0</v>
      </c>
      <c r="M5190">
        <v>0</v>
      </c>
      <c r="N5190">
        <v>0</v>
      </c>
      <c r="O5190">
        <v>0</v>
      </c>
      <c r="P5190">
        <v>0</v>
      </c>
      <c r="Q5190">
        <v>0</v>
      </c>
      <c r="R5190">
        <v>0</v>
      </c>
      <c r="S5190">
        <v>0</v>
      </c>
      <c r="T5190">
        <v>0</v>
      </c>
      <c r="U5190">
        <v>0</v>
      </c>
      <c r="V5190">
        <v>0</v>
      </c>
      <c r="W5190">
        <v>0</v>
      </c>
      <c r="X5190">
        <v>0</v>
      </c>
      <c r="Y5190">
        <v>0</v>
      </c>
      <c r="Z5190">
        <v>0</v>
      </c>
      <c r="AA5190">
        <v>0</v>
      </c>
      <c r="AB5190">
        <v>0</v>
      </c>
      <c r="AC5190">
        <v>0</v>
      </c>
      <c r="AD5190" s="2"/>
      <c r="AE5190" s="2"/>
      <c r="AF5190" s="2"/>
    </row>
    <row r="5191" spans="1:32">
      <c r="A5191" t="s">
        <v>15641</v>
      </c>
      <c r="B5191" t="s">
        <v>19</v>
      </c>
      <c r="C5191">
        <v>0</v>
      </c>
      <c r="D5191">
        <v>0</v>
      </c>
      <c r="E5191">
        <v>0</v>
      </c>
      <c r="F5191">
        <v>0</v>
      </c>
      <c r="G5191">
        <v>0</v>
      </c>
      <c r="H5191">
        <v>0</v>
      </c>
      <c r="I5191">
        <v>0</v>
      </c>
      <c r="J5191">
        <v>0</v>
      </c>
      <c r="K5191">
        <v>0</v>
      </c>
      <c r="L5191">
        <v>0</v>
      </c>
      <c r="M5191">
        <v>0</v>
      </c>
      <c r="N5191">
        <v>0</v>
      </c>
      <c r="O5191">
        <v>0</v>
      </c>
      <c r="P5191">
        <v>0</v>
      </c>
      <c r="Q5191">
        <v>0</v>
      </c>
      <c r="R5191">
        <v>0</v>
      </c>
      <c r="S5191">
        <v>0</v>
      </c>
      <c r="T5191">
        <v>0</v>
      </c>
      <c r="U5191">
        <v>0</v>
      </c>
      <c r="V5191">
        <v>0</v>
      </c>
      <c r="W5191">
        <v>0</v>
      </c>
      <c r="X5191">
        <v>0</v>
      </c>
      <c r="Y5191">
        <v>0</v>
      </c>
      <c r="Z5191">
        <v>0</v>
      </c>
      <c r="AA5191">
        <v>0</v>
      </c>
      <c r="AB5191">
        <v>0</v>
      </c>
      <c r="AC5191">
        <v>0</v>
      </c>
      <c r="AD5191" s="2"/>
      <c r="AE5191" s="2"/>
      <c r="AF5191" s="2"/>
    </row>
    <row r="5192" spans="1:32">
      <c r="A5192" t="s">
        <v>15642</v>
      </c>
      <c r="B5192" t="s">
        <v>19</v>
      </c>
      <c r="C5192">
        <v>0</v>
      </c>
      <c r="D5192">
        <v>0</v>
      </c>
      <c r="E5192">
        <v>0</v>
      </c>
      <c r="F5192">
        <v>0</v>
      </c>
      <c r="G5192">
        <v>0</v>
      </c>
      <c r="H5192">
        <v>0</v>
      </c>
      <c r="I5192">
        <v>0</v>
      </c>
      <c r="J5192">
        <v>0</v>
      </c>
      <c r="K5192">
        <v>0</v>
      </c>
      <c r="L5192">
        <v>0</v>
      </c>
      <c r="M5192">
        <v>0</v>
      </c>
      <c r="N5192">
        <v>0</v>
      </c>
      <c r="O5192">
        <v>0</v>
      </c>
      <c r="P5192">
        <v>0</v>
      </c>
      <c r="Q5192">
        <v>0</v>
      </c>
      <c r="R5192">
        <v>0</v>
      </c>
      <c r="S5192">
        <v>0</v>
      </c>
      <c r="T5192">
        <v>0</v>
      </c>
      <c r="U5192">
        <v>0</v>
      </c>
      <c r="V5192">
        <v>0</v>
      </c>
      <c r="W5192">
        <v>0</v>
      </c>
      <c r="X5192">
        <v>0</v>
      </c>
      <c r="Y5192">
        <v>0</v>
      </c>
      <c r="Z5192">
        <v>0</v>
      </c>
      <c r="AA5192">
        <v>0</v>
      </c>
      <c r="AB5192">
        <v>0</v>
      </c>
      <c r="AC5192">
        <v>0</v>
      </c>
      <c r="AD5192" s="2"/>
      <c r="AE5192" s="2"/>
      <c r="AF5192" s="2"/>
    </row>
    <row r="5193" spans="1:32">
      <c r="A5193" t="s">
        <v>15643</v>
      </c>
      <c r="B5193" t="s">
        <v>19</v>
      </c>
      <c r="C5193">
        <v>0</v>
      </c>
      <c r="D5193">
        <v>0</v>
      </c>
      <c r="E5193">
        <v>0</v>
      </c>
      <c r="F5193">
        <v>0</v>
      </c>
      <c r="G5193">
        <v>0</v>
      </c>
      <c r="H5193">
        <v>0</v>
      </c>
      <c r="I5193">
        <v>0</v>
      </c>
      <c r="J5193">
        <v>0</v>
      </c>
      <c r="K5193">
        <v>0</v>
      </c>
      <c r="L5193">
        <v>0</v>
      </c>
      <c r="M5193">
        <v>0</v>
      </c>
      <c r="N5193">
        <v>0</v>
      </c>
      <c r="O5193">
        <v>0</v>
      </c>
      <c r="P5193">
        <v>0</v>
      </c>
      <c r="Q5193">
        <v>0</v>
      </c>
      <c r="R5193">
        <v>0</v>
      </c>
      <c r="S5193">
        <v>0</v>
      </c>
      <c r="T5193">
        <v>0</v>
      </c>
      <c r="U5193">
        <v>0</v>
      </c>
      <c r="V5193">
        <v>0</v>
      </c>
      <c r="W5193">
        <v>0</v>
      </c>
      <c r="X5193">
        <v>0</v>
      </c>
      <c r="Y5193">
        <v>0</v>
      </c>
      <c r="Z5193">
        <v>0</v>
      </c>
      <c r="AA5193">
        <v>0</v>
      </c>
      <c r="AB5193">
        <v>0</v>
      </c>
      <c r="AC5193">
        <v>0</v>
      </c>
      <c r="AD5193" s="2"/>
      <c r="AE5193" s="2"/>
      <c r="AF5193" s="2"/>
    </row>
    <row r="5194" spans="1:32">
      <c r="A5194" t="s">
        <v>15644</v>
      </c>
      <c r="B5194" t="s">
        <v>19</v>
      </c>
      <c r="C5194">
        <v>0</v>
      </c>
      <c r="D5194">
        <v>0</v>
      </c>
      <c r="E5194">
        <v>0</v>
      </c>
      <c r="F5194">
        <v>0</v>
      </c>
      <c r="G5194">
        <v>0</v>
      </c>
      <c r="H5194">
        <v>0</v>
      </c>
      <c r="I5194">
        <v>0</v>
      </c>
      <c r="J5194">
        <v>0</v>
      </c>
      <c r="K5194">
        <v>0</v>
      </c>
      <c r="L5194">
        <v>0</v>
      </c>
      <c r="M5194">
        <v>0</v>
      </c>
      <c r="N5194">
        <v>0</v>
      </c>
      <c r="O5194">
        <v>0</v>
      </c>
      <c r="P5194">
        <v>0</v>
      </c>
      <c r="Q5194">
        <v>0</v>
      </c>
      <c r="R5194">
        <v>0</v>
      </c>
      <c r="S5194">
        <v>0</v>
      </c>
      <c r="T5194">
        <v>0</v>
      </c>
      <c r="U5194">
        <v>0</v>
      </c>
      <c r="V5194">
        <v>0</v>
      </c>
      <c r="W5194">
        <v>0</v>
      </c>
      <c r="X5194">
        <v>0</v>
      </c>
      <c r="Y5194">
        <v>0</v>
      </c>
      <c r="Z5194">
        <v>0</v>
      </c>
      <c r="AA5194">
        <v>0</v>
      </c>
      <c r="AB5194">
        <v>0</v>
      </c>
      <c r="AC5194">
        <v>0</v>
      </c>
      <c r="AD5194" s="2"/>
      <c r="AE5194" s="2"/>
      <c r="AF5194" s="2"/>
    </row>
    <row r="5195" spans="1:32">
      <c r="A5195" t="s">
        <v>15645</v>
      </c>
      <c r="B5195" t="s">
        <v>19</v>
      </c>
      <c r="C5195">
        <v>0</v>
      </c>
      <c r="D5195">
        <v>0</v>
      </c>
      <c r="E5195">
        <v>0</v>
      </c>
      <c r="F5195">
        <v>0</v>
      </c>
      <c r="G5195">
        <v>0</v>
      </c>
      <c r="H5195">
        <v>0</v>
      </c>
      <c r="I5195">
        <v>0</v>
      </c>
      <c r="J5195">
        <v>0</v>
      </c>
      <c r="K5195">
        <v>0</v>
      </c>
      <c r="L5195">
        <v>0</v>
      </c>
      <c r="M5195">
        <v>0</v>
      </c>
      <c r="N5195">
        <v>0</v>
      </c>
      <c r="O5195">
        <v>0</v>
      </c>
      <c r="P5195">
        <v>0</v>
      </c>
      <c r="Q5195">
        <v>0</v>
      </c>
      <c r="R5195">
        <v>0</v>
      </c>
      <c r="S5195">
        <v>0</v>
      </c>
      <c r="T5195">
        <v>0</v>
      </c>
      <c r="U5195">
        <v>0</v>
      </c>
      <c r="V5195">
        <v>0</v>
      </c>
      <c r="W5195">
        <v>0</v>
      </c>
      <c r="X5195">
        <v>0</v>
      </c>
      <c r="Y5195">
        <v>0</v>
      </c>
      <c r="Z5195">
        <v>0</v>
      </c>
      <c r="AA5195">
        <v>0</v>
      </c>
      <c r="AB5195">
        <v>0</v>
      </c>
      <c r="AC5195">
        <v>0</v>
      </c>
      <c r="AD5195" s="2"/>
      <c r="AE5195" s="2"/>
      <c r="AF5195" s="2"/>
    </row>
    <row r="5196" spans="1:32">
      <c r="A5196" t="s">
        <v>15646</v>
      </c>
      <c r="B5196" t="s">
        <v>19</v>
      </c>
      <c r="C5196">
        <v>0</v>
      </c>
      <c r="D5196">
        <v>0</v>
      </c>
      <c r="E5196">
        <v>0</v>
      </c>
      <c r="F5196">
        <v>0</v>
      </c>
      <c r="G5196">
        <v>0</v>
      </c>
      <c r="H5196">
        <v>0</v>
      </c>
      <c r="I5196">
        <v>0</v>
      </c>
      <c r="J5196">
        <v>0</v>
      </c>
      <c r="K5196">
        <v>0</v>
      </c>
      <c r="L5196">
        <v>0</v>
      </c>
      <c r="M5196">
        <v>0</v>
      </c>
      <c r="N5196">
        <v>0</v>
      </c>
      <c r="O5196">
        <v>0</v>
      </c>
      <c r="P5196">
        <v>0</v>
      </c>
      <c r="Q5196">
        <v>0</v>
      </c>
      <c r="R5196">
        <v>0</v>
      </c>
      <c r="S5196">
        <v>0</v>
      </c>
      <c r="T5196">
        <v>0</v>
      </c>
      <c r="U5196">
        <v>0</v>
      </c>
      <c r="V5196">
        <v>0</v>
      </c>
      <c r="W5196">
        <v>0</v>
      </c>
      <c r="X5196">
        <v>0</v>
      </c>
      <c r="Y5196">
        <v>0</v>
      </c>
      <c r="Z5196">
        <v>0</v>
      </c>
      <c r="AA5196">
        <v>0</v>
      </c>
      <c r="AB5196">
        <v>0</v>
      </c>
      <c r="AC5196">
        <v>0</v>
      </c>
      <c r="AD5196" s="2"/>
      <c r="AE5196" s="2"/>
      <c r="AF5196" s="2"/>
    </row>
    <row r="5197" spans="1:32">
      <c r="A5197" t="s">
        <v>15647</v>
      </c>
      <c r="B5197" t="s">
        <v>19</v>
      </c>
      <c r="C5197">
        <v>0</v>
      </c>
      <c r="D5197">
        <v>0</v>
      </c>
      <c r="E5197">
        <v>0</v>
      </c>
      <c r="F5197">
        <v>0</v>
      </c>
      <c r="G5197">
        <v>0</v>
      </c>
      <c r="H5197">
        <v>0</v>
      </c>
      <c r="I5197">
        <v>0</v>
      </c>
      <c r="J5197">
        <v>0</v>
      </c>
      <c r="K5197">
        <v>0</v>
      </c>
      <c r="L5197">
        <v>0</v>
      </c>
      <c r="M5197">
        <v>0</v>
      </c>
      <c r="N5197">
        <v>0</v>
      </c>
      <c r="O5197">
        <v>0</v>
      </c>
      <c r="P5197">
        <v>0</v>
      </c>
      <c r="Q5197">
        <v>0</v>
      </c>
      <c r="R5197">
        <v>0</v>
      </c>
      <c r="S5197">
        <v>0</v>
      </c>
      <c r="T5197">
        <v>0</v>
      </c>
      <c r="U5197">
        <v>0</v>
      </c>
      <c r="V5197">
        <v>0</v>
      </c>
      <c r="W5197">
        <v>0</v>
      </c>
      <c r="X5197">
        <v>0</v>
      </c>
      <c r="Y5197">
        <v>0</v>
      </c>
      <c r="Z5197">
        <v>0</v>
      </c>
      <c r="AA5197">
        <v>0</v>
      </c>
      <c r="AB5197">
        <v>0</v>
      </c>
      <c r="AC5197">
        <v>0</v>
      </c>
      <c r="AD5197" s="2"/>
      <c r="AE5197" s="2"/>
      <c r="AF5197" s="2"/>
    </row>
    <row r="5198" spans="1:32">
      <c r="A5198" t="s">
        <v>15648</v>
      </c>
      <c r="B5198" t="s">
        <v>19</v>
      </c>
      <c r="C5198">
        <v>0</v>
      </c>
      <c r="D5198">
        <v>0</v>
      </c>
      <c r="E5198">
        <v>0</v>
      </c>
      <c r="F5198">
        <v>0</v>
      </c>
      <c r="G5198">
        <v>0</v>
      </c>
      <c r="H5198">
        <v>0</v>
      </c>
      <c r="I5198">
        <v>0</v>
      </c>
      <c r="J5198">
        <v>0</v>
      </c>
      <c r="K5198">
        <v>0</v>
      </c>
      <c r="L5198">
        <v>0</v>
      </c>
      <c r="M5198">
        <v>0</v>
      </c>
      <c r="N5198">
        <v>0</v>
      </c>
      <c r="O5198">
        <v>0</v>
      </c>
      <c r="P5198">
        <v>0</v>
      </c>
      <c r="Q5198">
        <v>0</v>
      </c>
      <c r="R5198">
        <v>0</v>
      </c>
      <c r="S5198">
        <v>0</v>
      </c>
      <c r="T5198">
        <v>0</v>
      </c>
      <c r="U5198">
        <v>0</v>
      </c>
      <c r="V5198">
        <v>0</v>
      </c>
      <c r="W5198">
        <v>0</v>
      </c>
      <c r="X5198">
        <v>0</v>
      </c>
      <c r="Y5198">
        <v>0</v>
      </c>
      <c r="Z5198">
        <v>0</v>
      </c>
      <c r="AA5198">
        <v>0</v>
      </c>
      <c r="AB5198">
        <v>0</v>
      </c>
      <c r="AC5198">
        <v>0</v>
      </c>
      <c r="AD5198" s="2"/>
      <c r="AE5198" s="2"/>
      <c r="AF5198" s="2"/>
    </row>
    <row r="5199" spans="1:32">
      <c r="A5199" t="s">
        <v>15649</v>
      </c>
      <c r="B5199" t="s">
        <v>19</v>
      </c>
      <c r="C5199">
        <v>0</v>
      </c>
      <c r="D5199">
        <v>0</v>
      </c>
      <c r="E5199">
        <v>0</v>
      </c>
      <c r="F5199">
        <v>0</v>
      </c>
      <c r="G5199">
        <v>0</v>
      </c>
      <c r="H5199">
        <v>0</v>
      </c>
      <c r="I5199">
        <v>0</v>
      </c>
      <c r="J5199">
        <v>0</v>
      </c>
      <c r="K5199">
        <v>0</v>
      </c>
      <c r="L5199">
        <v>0</v>
      </c>
      <c r="M5199">
        <v>0</v>
      </c>
      <c r="N5199">
        <v>0</v>
      </c>
      <c r="O5199">
        <v>0</v>
      </c>
      <c r="P5199">
        <v>0</v>
      </c>
      <c r="Q5199">
        <v>0</v>
      </c>
      <c r="R5199">
        <v>0</v>
      </c>
      <c r="S5199">
        <v>0</v>
      </c>
      <c r="T5199">
        <v>0</v>
      </c>
      <c r="U5199">
        <v>0</v>
      </c>
      <c r="V5199">
        <v>0</v>
      </c>
      <c r="W5199">
        <v>0</v>
      </c>
      <c r="X5199">
        <v>0</v>
      </c>
      <c r="Y5199">
        <v>0</v>
      </c>
      <c r="Z5199">
        <v>0</v>
      </c>
      <c r="AA5199">
        <v>0</v>
      </c>
      <c r="AB5199">
        <v>0</v>
      </c>
      <c r="AC5199">
        <v>0</v>
      </c>
      <c r="AD5199" s="2"/>
      <c r="AE5199" s="2"/>
      <c r="AF5199" s="2"/>
    </row>
    <row r="5200" spans="1:32">
      <c r="A5200" t="s">
        <v>15650</v>
      </c>
      <c r="B5200" t="s">
        <v>19</v>
      </c>
      <c r="C5200">
        <v>0</v>
      </c>
      <c r="D5200">
        <v>0</v>
      </c>
      <c r="E5200">
        <v>0</v>
      </c>
      <c r="F5200">
        <v>0</v>
      </c>
      <c r="G5200">
        <v>0</v>
      </c>
      <c r="H5200">
        <v>0</v>
      </c>
      <c r="I5200">
        <v>0</v>
      </c>
      <c r="J5200">
        <v>0</v>
      </c>
      <c r="K5200">
        <v>0</v>
      </c>
      <c r="L5200">
        <v>0</v>
      </c>
      <c r="M5200">
        <v>0</v>
      </c>
      <c r="N5200">
        <v>0</v>
      </c>
      <c r="O5200">
        <v>0</v>
      </c>
      <c r="P5200">
        <v>0</v>
      </c>
      <c r="Q5200">
        <v>0</v>
      </c>
      <c r="R5200">
        <v>0</v>
      </c>
      <c r="S5200">
        <v>0</v>
      </c>
      <c r="T5200">
        <v>0</v>
      </c>
      <c r="U5200">
        <v>0</v>
      </c>
      <c r="V5200">
        <v>0</v>
      </c>
      <c r="W5200">
        <v>0</v>
      </c>
      <c r="X5200">
        <v>0</v>
      </c>
      <c r="Y5200">
        <v>0</v>
      </c>
      <c r="Z5200">
        <v>0</v>
      </c>
      <c r="AA5200">
        <v>0</v>
      </c>
      <c r="AB5200">
        <v>0</v>
      </c>
      <c r="AC5200">
        <v>0</v>
      </c>
      <c r="AD5200" s="2"/>
      <c r="AE5200" s="2"/>
      <c r="AF5200" s="2"/>
    </row>
    <row r="5201" spans="1:32">
      <c r="A5201" t="s">
        <v>15651</v>
      </c>
      <c r="B5201" t="s">
        <v>19</v>
      </c>
      <c r="C5201">
        <v>0</v>
      </c>
      <c r="D5201">
        <v>0</v>
      </c>
      <c r="E5201">
        <v>0</v>
      </c>
      <c r="F5201">
        <v>0</v>
      </c>
      <c r="G5201">
        <v>0</v>
      </c>
      <c r="H5201">
        <v>0</v>
      </c>
      <c r="I5201">
        <v>0</v>
      </c>
      <c r="J5201">
        <v>0</v>
      </c>
      <c r="K5201">
        <v>0</v>
      </c>
      <c r="L5201">
        <v>0</v>
      </c>
      <c r="M5201">
        <v>0</v>
      </c>
      <c r="N5201">
        <v>0</v>
      </c>
      <c r="O5201">
        <v>0</v>
      </c>
      <c r="P5201">
        <v>0</v>
      </c>
      <c r="Q5201">
        <v>0</v>
      </c>
      <c r="R5201">
        <v>0</v>
      </c>
      <c r="S5201">
        <v>0</v>
      </c>
      <c r="T5201">
        <v>0</v>
      </c>
      <c r="U5201">
        <v>0</v>
      </c>
      <c r="V5201">
        <v>0</v>
      </c>
      <c r="W5201">
        <v>0</v>
      </c>
      <c r="X5201">
        <v>0</v>
      </c>
      <c r="Y5201">
        <v>0</v>
      </c>
      <c r="Z5201">
        <v>0</v>
      </c>
      <c r="AA5201">
        <v>0</v>
      </c>
      <c r="AB5201">
        <v>0</v>
      </c>
      <c r="AC5201">
        <v>0</v>
      </c>
      <c r="AD5201" s="2"/>
      <c r="AE5201" s="2"/>
      <c r="AF5201" s="2"/>
    </row>
    <row r="5202" spans="1:32">
      <c r="A5202" t="s">
        <v>15652</v>
      </c>
      <c r="B5202" t="s">
        <v>19</v>
      </c>
      <c r="C5202">
        <v>0</v>
      </c>
      <c r="D5202">
        <v>0</v>
      </c>
      <c r="E5202">
        <v>0</v>
      </c>
      <c r="F5202">
        <v>0</v>
      </c>
      <c r="G5202">
        <v>0</v>
      </c>
      <c r="H5202">
        <v>0</v>
      </c>
      <c r="I5202">
        <v>0</v>
      </c>
      <c r="J5202">
        <v>0</v>
      </c>
      <c r="K5202">
        <v>0</v>
      </c>
      <c r="L5202">
        <v>0</v>
      </c>
      <c r="M5202">
        <v>0</v>
      </c>
      <c r="N5202">
        <v>0</v>
      </c>
      <c r="O5202">
        <v>0</v>
      </c>
      <c r="P5202">
        <v>0</v>
      </c>
      <c r="Q5202">
        <v>0</v>
      </c>
      <c r="R5202">
        <v>0</v>
      </c>
      <c r="S5202">
        <v>0</v>
      </c>
      <c r="T5202">
        <v>0</v>
      </c>
      <c r="U5202">
        <v>0</v>
      </c>
      <c r="V5202">
        <v>0</v>
      </c>
      <c r="W5202">
        <v>0</v>
      </c>
      <c r="X5202">
        <v>0</v>
      </c>
      <c r="Y5202">
        <v>0</v>
      </c>
      <c r="Z5202">
        <v>0</v>
      </c>
      <c r="AA5202">
        <v>0</v>
      </c>
      <c r="AB5202">
        <v>0</v>
      </c>
      <c r="AC5202">
        <v>0</v>
      </c>
      <c r="AD5202" s="2"/>
      <c r="AE5202" s="2"/>
      <c r="AF5202" s="2"/>
    </row>
    <row r="5203" spans="1:32">
      <c r="A5203" t="s">
        <v>15653</v>
      </c>
      <c r="B5203" t="s">
        <v>19</v>
      </c>
      <c r="C5203">
        <v>0</v>
      </c>
      <c r="D5203">
        <v>0</v>
      </c>
      <c r="E5203">
        <v>0</v>
      </c>
      <c r="F5203">
        <v>0</v>
      </c>
      <c r="G5203">
        <v>0</v>
      </c>
      <c r="H5203">
        <v>0</v>
      </c>
      <c r="I5203">
        <v>0</v>
      </c>
      <c r="J5203">
        <v>0</v>
      </c>
      <c r="K5203">
        <v>0</v>
      </c>
      <c r="L5203">
        <v>0</v>
      </c>
      <c r="M5203">
        <v>0</v>
      </c>
      <c r="N5203">
        <v>0</v>
      </c>
      <c r="O5203">
        <v>0</v>
      </c>
      <c r="P5203">
        <v>0</v>
      </c>
      <c r="Q5203">
        <v>0</v>
      </c>
      <c r="R5203">
        <v>0</v>
      </c>
      <c r="S5203">
        <v>0</v>
      </c>
      <c r="T5203">
        <v>0</v>
      </c>
      <c r="U5203">
        <v>0</v>
      </c>
      <c r="V5203">
        <v>0</v>
      </c>
      <c r="W5203">
        <v>0</v>
      </c>
      <c r="X5203">
        <v>0</v>
      </c>
      <c r="Y5203">
        <v>0</v>
      </c>
      <c r="Z5203">
        <v>0</v>
      </c>
      <c r="AA5203">
        <v>0</v>
      </c>
      <c r="AB5203">
        <v>0</v>
      </c>
      <c r="AC5203">
        <v>0</v>
      </c>
      <c r="AD5203" s="2"/>
      <c r="AE5203" s="2"/>
      <c r="AF5203" s="2"/>
    </row>
    <row r="5204" spans="1:32">
      <c r="A5204" t="s">
        <v>15654</v>
      </c>
      <c r="B5204" t="s">
        <v>19</v>
      </c>
      <c r="C5204">
        <v>0</v>
      </c>
      <c r="D5204">
        <v>0</v>
      </c>
      <c r="E5204">
        <v>0</v>
      </c>
      <c r="F5204">
        <v>0</v>
      </c>
      <c r="G5204">
        <v>0</v>
      </c>
      <c r="H5204">
        <v>0</v>
      </c>
      <c r="I5204">
        <v>0</v>
      </c>
      <c r="J5204">
        <v>0</v>
      </c>
      <c r="K5204">
        <v>0</v>
      </c>
      <c r="L5204">
        <v>0</v>
      </c>
      <c r="M5204">
        <v>0</v>
      </c>
      <c r="N5204">
        <v>0</v>
      </c>
      <c r="O5204">
        <v>0</v>
      </c>
      <c r="P5204">
        <v>0</v>
      </c>
      <c r="Q5204">
        <v>0</v>
      </c>
      <c r="R5204">
        <v>0</v>
      </c>
      <c r="S5204">
        <v>0</v>
      </c>
      <c r="T5204">
        <v>0</v>
      </c>
      <c r="U5204">
        <v>0</v>
      </c>
      <c r="V5204">
        <v>0</v>
      </c>
      <c r="W5204">
        <v>0</v>
      </c>
      <c r="X5204">
        <v>0</v>
      </c>
      <c r="Y5204">
        <v>0</v>
      </c>
      <c r="Z5204">
        <v>0</v>
      </c>
      <c r="AA5204">
        <v>0</v>
      </c>
      <c r="AB5204">
        <v>0</v>
      </c>
      <c r="AC5204">
        <v>0</v>
      </c>
      <c r="AD5204" s="2"/>
      <c r="AE5204" s="2"/>
      <c r="AF5204" s="2"/>
    </row>
    <row r="5205" spans="1:32">
      <c r="A5205" t="s">
        <v>15655</v>
      </c>
      <c r="B5205" t="s">
        <v>19</v>
      </c>
      <c r="C5205">
        <v>0</v>
      </c>
      <c r="D5205">
        <v>0</v>
      </c>
      <c r="E5205">
        <v>0</v>
      </c>
      <c r="F5205">
        <v>0</v>
      </c>
      <c r="G5205">
        <v>0</v>
      </c>
      <c r="H5205">
        <v>0</v>
      </c>
      <c r="I5205">
        <v>0</v>
      </c>
      <c r="J5205">
        <v>0</v>
      </c>
      <c r="K5205">
        <v>0</v>
      </c>
      <c r="L5205">
        <v>0</v>
      </c>
      <c r="M5205">
        <v>0</v>
      </c>
      <c r="N5205">
        <v>0</v>
      </c>
      <c r="O5205">
        <v>0</v>
      </c>
      <c r="P5205">
        <v>0</v>
      </c>
      <c r="Q5205">
        <v>0</v>
      </c>
      <c r="R5205">
        <v>0</v>
      </c>
      <c r="S5205">
        <v>0</v>
      </c>
      <c r="T5205">
        <v>0</v>
      </c>
      <c r="U5205">
        <v>0</v>
      </c>
      <c r="V5205">
        <v>0</v>
      </c>
      <c r="W5205">
        <v>0</v>
      </c>
      <c r="X5205">
        <v>0</v>
      </c>
      <c r="Y5205">
        <v>0</v>
      </c>
      <c r="Z5205">
        <v>0</v>
      </c>
      <c r="AA5205">
        <v>0</v>
      </c>
      <c r="AB5205">
        <v>0</v>
      </c>
      <c r="AC5205">
        <v>0</v>
      </c>
      <c r="AD5205" s="2"/>
      <c r="AE5205" s="2"/>
      <c r="AF5205" s="2"/>
    </row>
    <row r="5206" spans="1:32">
      <c r="A5206" t="s">
        <v>15656</v>
      </c>
      <c r="B5206" t="s">
        <v>19</v>
      </c>
      <c r="C5206">
        <v>0</v>
      </c>
      <c r="D5206">
        <v>0</v>
      </c>
      <c r="E5206">
        <v>0</v>
      </c>
      <c r="F5206">
        <v>0</v>
      </c>
      <c r="G5206">
        <v>0</v>
      </c>
      <c r="H5206">
        <v>0</v>
      </c>
      <c r="I5206">
        <v>0</v>
      </c>
      <c r="J5206">
        <v>0</v>
      </c>
      <c r="K5206">
        <v>0</v>
      </c>
      <c r="L5206">
        <v>0</v>
      </c>
      <c r="M5206">
        <v>0</v>
      </c>
      <c r="N5206">
        <v>0</v>
      </c>
      <c r="O5206">
        <v>0</v>
      </c>
      <c r="P5206">
        <v>0</v>
      </c>
      <c r="Q5206">
        <v>0</v>
      </c>
      <c r="R5206">
        <v>0</v>
      </c>
      <c r="S5206">
        <v>0</v>
      </c>
      <c r="T5206">
        <v>0</v>
      </c>
      <c r="U5206">
        <v>0</v>
      </c>
      <c r="V5206">
        <v>0</v>
      </c>
      <c r="W5206">
        <v>0</v>
      </c>
      <c r="X5206">
        <v>0</v>
      </c>
      <c r="Y5206">
        <v>0</v>
      </c>
      <c r="Z5206">
        <v>0</v>
      </c>
      <c r="AA5206">
        <v>0</v>
      </c>
      <c r="AB5206">
        <v>0</v>
      </c>
      <c r="AC5206">
        <v>0</v>
      </c>
      <c r="AD5206" s="2"/>
      <c r="AE5206" s="2"/>
      <c r="AF5206" s="2"/>
    </row>
    <row r="5207" spans="1:32">
      <c r="A5207" t="s">
        <v>15657</v>
      </c>
      <c r="B5207" t="s">
        <v>19</v>
      </c>
      <c r="C5207">
        <v>0</v>
      </c>
      <c r="D5207">
        <v>0</v>
      </c>
      <c r="E5207">
        <v>0</v>
      </c>
      <c r="F5207">
        <v>0</v>
      </c>
      <c r="G5207">
        <v>0</v>
      </c>
      <c r="H5207">
        <v>0</v>
      </c>
      <c r="I5207">
        <v>0</v>
      </c>
      <c r="J5207">
        <v>0</v>
      </c>
      <c r="K5207">
        <v>0</v>
      </c>
      <c r="L5207">
        <v>0</v>
      </c>
      <c r="M5207">
        <v>0</v>
      </c>
      <c r="N5207">
        <v>0</v>
      </c>
      <c r="O5207">
        <v>0</v>
      </c>
      <c r="P5207">
        <v>0</v>
      </c>
      <c r="Q5207">
        <v>0</v>
      </c>
      <c r="R5207">
        <v>0</v>
      </c>
      <c r="S5207">
        <v>0</v>
      </c>
      <c r="T5207">
        <v>0</v>
      </c>
      <c r="U5207">
        <v>0</v>
      </c>
      <c r="V5207">
        <v>0</v>
      </c>
      <c r="W5207">
        <v>0</v>
      </c>
      <c r="X5207">
        <v>0</v>
      </c>
      <c r="Y5207">
        <v>0</v>
      </c>
      <c r="Z5207">
        <v>0</v>
      </c>
      <c r="AA5207">
        <v>0</v>
      </c>
      <c r="AB5207">
        <v>0</v>
      </c>
      <c r="AC5207">
        <v>0</v>
      </c>
      <c r="AD5207" s="2"/>
      <c r="AE5207" s="2"/>
      <c r="AF5207" s="2"/>
    </row>
    <row r="5208" spans="1:32">
      <c r="A5208" t="s">
        <v>15658</v>
      </c>
      <c r="B5208" t="s">
        <v>19</v>
      </c>
      <c r="C5208">
        <v>0</v>
      </c>
      <c r="D5208">
        <v>0</v>
      </c>
      <c r="E5208">
        <v>0</v>
      </c>
      <c r="F5208">
        <v>0</v>
      </c>
      <c r="G5208">
        <v>0</v>
      </c>
      <c r="H5208">
        <v>0</v>
      </c>
      <c r="I5208">
        <v>0</v>
      </c>
      <c r="J5208">
        <v>0</v>
      </c>
      <c r="K5208">
        <v>0</v>
      </c>
      <c r="L5208">
        <v>0</v>
      </c>
      <c r="M5208">
        <v>0</v>
      </c>
      <c r="N5208">
        <v>0</v>
      </c>
      <c r="O5208">
        <v>0</v>
      </c>
      <c r="P5208">
        <v>0</v>
      </c>
      <c r="Q5208">
        <v>0</v>
      </c>
      <c r="R5208">
        <v>0</v>
      </c>
      <c r="S5208">
        <v>0</v>
      </c>
      <c r="T5208">
        <v>0</v>
      </c>
      <c r="U5208">
        <v>0</v>
      </c>
      <c r="V5208">
        <v>0</v>
      </c>
      <c r="W5208">
        <v>0</v>
      </c>
      <c r="X5208">
        <v>0</v>
      </c>
      <c r="Y5208">
        <v>0</v>
      </c>
      <c r="Z5208">
        <v>0</v>
      </c>
      <c r="AA5208">
        <v>0</v>
      </c>
      <c r="AB5208">
        <v>0</v>
      </c>
      <c r="AC5208">
        <v>0</v>
      </c>
      <c r="AD5208" s="2"/>
      <c r="AE5208" s="2"/>
      <c r="AF5208" s="2"/>
    </row>
    <row r="5209" spans="1:32">
      <c r="A5209" t="s">
        <v>15659</v>
      </c>
      <c r="B5209" t="s">
        <v>19</v>
      </c>
      <c r="C5209">
        <v>0</v>
      </c>
      <c r="D5209">
        <v>0</v>
      </c>
      <c r="E5209">
        <v>0</v>
      </c>
      <c r="F5209">
        <v>0</v>
      </c>
      <c r="G5209">
        <v>0</v>
      </c>
      <c r="H5209">
        <v>0</v>
      </c>
      <c r="I5209">
        <v>0</v>
      </c>
      <c r="J5209">
        <v>0</v>
      </c>
      <c r="K5209">
        <v>0</v>
      </c>
      <c r="L5209">
        <v>0</v>
      </c>
      <c r="M5209">
        <v>0</v>
      </c>
      <c r="N5209">
        <v>0</v>
      </c>
      <c r="O5209">
        <v>0</v>
      </c>
      <c r="P5209">
        <v>0</v>
      </c>
      <c r="Q5209">
        <v>0</v>
      </c>
      <c r="R5209">
        <v>0</v>
      </c>
      <c r="S5209">
        <v>0</v>
      </c>
      <c r="T5209">
        <v>0</v>
      </c>
      <c r="U5209">
        <v>0</v>
      </c>
      <c r="V5209">
        <v>0</v>
      </c>
      <c r="W5209">
        <v>0</v>
      </c>
      <c r="X5209">
        <v>0</v>
      </c>
      <c r="Y5209">
        <v>0</v>
      </c>
      <c r="Z5209">
        <v>0</v>
      </c>
      <c r="AA5209">
        <v>0</v>
      </c>
      <c r="AB5209">
        <v>0</v>
      </c>
      <c r="AC5209">
        <v>0</v>
      </c>
    </row>
    <row r="5210" spans="1:32">
      <c r="A5210" t="s">
        <v>15660</v>
      </c>
      <c r="B5210" t="s">
        <v>19</v>
      </c>
      <c r="C5210">
        <v>0</v>
      </c>
      <c r="D5210">
        <v>0</v>
      </c>
      <c r="E5210">
        <v>0</v>
      </c>
      <c r="F5210">
        <v>0</v>
      </c>
      <c r="G5210">
        <v>0</v>
      </c>
      <c r="H5210">
        <v>0</v>
      </c>
      <c r="I5210">
        <v>0</v>
      </c>
      <c r="J5210">
        <v>0</v>
      </c>
      <c r="K5210">
        <v>0</v>
      </c>
      <c r="L5210">
        <v>0</v>
      </c>
      <c r="M5210">
        <v>0</v>
      </c>
      <c r="N5210">
        <v>0</v>
      </c>
      <c r="O5210">
        <v>0</v>
      </c>
      <c r="P5210">
        <v>0</v>
      </c>
      <c r="Q5210">
        <v>0</v>
      </c>
      <c r="R5210">
        <v>0</v>
      </c>
      <c r="S5210">
        <v>0</v>
      </c>
      <c r="T5210">
        <v>0</v>
      </c>
      <c r="U5210">
        <v>0</v>
      </c>
      <c r="V5210">
        <v>0</v>
      </c>
      <c r="W5210">
        <v>0</v>
      </c>
      <c r="X5210">
        <v>0</v>
      </c>
      <c r="Y5210">
        <v>0</v>
      </c>
      <c r="Z5210">
        <v>0</v>
      </c>
      <c r="AA5210">
        <v>0</v>
      </c>
      <c r="AB5210">
        <v>0</v>
      </c>
      <c r="AC5210">
        <v>0</v>
      </c>
      <c r="AD5210" s="2"/>
      <c r="AE5210" s="2"/>
      <c r="AF5210" s="2"/>
    </row>
    <row r="5211" spans="1:32">
      <c r="A5211" t="s">
        <v>15661</v>
      </c>
      <c r="B5211" t="s">
        <v>19</v>
      </c>
      <c r="C5211">
        <v>0</v>
      </c>
      <c r="D5211">
        <v>0</v>
      </c>
      <c r="E5211">
        <v>0</v>
      </c>
      <c r="F5211">
        <v>0</v>
      </c>
      <c r="G5211">
        <v>0</v>
      </c>
      <c r="H5211">
        <v>0</v>
      </c>
      <c r="I5211">
        <v>0</v>
      </c>
      <c r="J5211">
        <v>0</v>
      </c>
      <c r="K5211">
        <v>0</v>
      </c>
      <c r="L5211">
        <v>0</v>
      </c>
      <c r="M5211">
        <v>0</v>
      </c>
      <c r="N5211">
        <v>0</v>
      </c>
      <c r="O5211">
        <v>0</v>
      </c>
      <c r="P5211">
        <v>0</v>
      </c>
      <c r="Q5211">
        <v>0</v>
      </c>
      <c r="R5211">
        <v>0</v>
      </c>
      <c r="S5211">
        <v>0</v>
      </c>
      <c r="T5211">
        <v>0</v>
      </c>
      <c r="U5211">
        <v>0</v>
      </c>
      <c r="V5211">
        <v>0</v>
      </c>
      <c r="W5211">
        <v>0</v>
      </c>
      <c r="X5211">
        <v>0</v>
      </c>
      <c r="Y5211">
        <v>0</v>
      </c>
      <c r="Z5211">
        <v>0</v>
      </c>
      <c r="AA5211">
        <v>0</v>
      </c>
      <c r="AB5211">
        <v>0</v>
      </c>
      <c r="AC5211">
        <v>0</v>
      </c>
      <c r="AD5211" s="2"/>
      <c r="AE5211" s="2"/>
      <c r="AF5211" s="2"/>
    </row>
    <row r="5212" spans="1:32">
      <c r="A5212" t="s">
        <v>15662</v>
      </c>
      <c r="B5212" t="s">
        <v>19</v>
      </c>
      <c r="C5212">
        <v>0</v>
      </c>
      <c r="D5212">
        <v>0</v>
      </c>
      <c r="E5212">
        <v>0</v>
      </c>
      <c r="F5212">
        <v>0</v>
      </c>
      <c r="G5212">
        <v>0</v>
      </c>
      <c r="H5212">
        <v>0</v>
      </c>
      <c r="I5212">
        <v>0</v>
      </c>
      <c r="J5212">
        <v>0</v>
      </c>
      <c r="K5212">
        <v>0</v>
      </c>
      <c r="L5212">
        <v>0</v>
      </c>
      <c r="M5212">
        <v>0</v>
      </c>
      <c r="N5212">
        <v>0</v>
      </c>
      <c r="O5212">
        <v>0</v>
      </c>
      <c r="P5212">
        <v>0</v>
      </c>
      <c r="Q5212">
        <v>0</v>
      </c>
      <c r="R5212">
        <v>0</v>
      </c>
      <c r="S5212">
        <v>0</v>
      </c>
      <c r="T5212">
        <v>0</v>
      </c>
      <c r="U5212">
        <v>0</v>
      </c>
      <c r="V5212">
        <v>0</v>
      </c>
      <c r="W5212">
        <v>0</v>
      </c>
      <c r="X5212">
        <v>0</v>
      </c>
      <c r="Y5212">
        <v>0</v>
      </c>
      <c r="Z5212">
        <v>0</v>
      </c>
      <c r="AA5212">
        <v>0</v>
      </c>
      <c r="AB5212">
        <v>0</v>
      </c>
      <c r="AC5212">
        <v>0</v>
      </c>
      <c r="AD5212" s="2"/>
      <c r="AE5212" s="2"/>
      <c r="AF5212" s="2"/>
    </row>
    <row r="5213" spans="1:32">
      <c r="A5213" t="s">
        <v>15663</v>
      </c>
      <c r="B5213" t="s">
        <v>19</v>
      </c>
      <c r="C5213">
        <v>0</v>
      </c>
      <c r="D5213">
        <v>0</v>
      </c>
      <c r="E5213">
        <v>0</v>
      </c>
      <c r="F5213">
        <v>0</v>
      </c>
      <c r="G5213">
        <v>0</v>
      </c>
      <c r="H5213">
        <v>0</v>
      </c>
      <c r="I5213">
        <v>0</v>
      </c>
      <c r="J5213">
        <v>0</v>
      </c>
      <c r="K5213">
        <v>0</v>
      </c>
      <c r="L5213">
        <v>0</v>
      </c>
      <c r="M5213">
        <v>0</v>
      </c>
      <c r="N5213">
        <v>0</v>
      </c>
      <c r="O5213">
        <v>0</v>
      </c>
      <c r="P5213">
        <v>0</v>
      </c>
      <c r="Q5213">
        <v>0</v>
      </c>
      <c r="R5213">
        <v>0</v>
      </c>
      <c r="S5213">
        <v>0</v>
      </c>
      <c r="T5213">
        <v>0</v>
      </c>
      <c r="U5213">
        <v>0</v>
      </c>
      <c r="V5213">
        <v>0</v>
      </c>
      <c r="W5213">
        <v>0</v>
      </c>
      <c r="X5213">
        <v>0</v>
      </c>
      <c r="Y5213">
        <v>0</v>
      </c>
      <c r="Z5213">
        <v>0</v>
      </c>
      <c r="AA5213">
        <v>0</v>
      </c>
      <c r="AB5213">
        <v>0</v>
      </c>
      <c r="AC5213">
        <v>0</v>
      </c>
      <c r="AD5213" s="2"/>
      <c r="AE5213" s="2"/>
      <c r="AF5213" s="2"/>
    </row>
    <row r="5214" spans="1:32">
      <c r="A5214" t="s">
        <v>15664</v>
      </c>
      <c r="B5214" t="s">
        <v>19</v>
      </c>
      <c r="C5214">
        <v>0</v>
      </c>
      <c r="D5214">
        <v>0</v>
      </c>
      <c r="E5214">
        <v>0</v>
      </c>
      <c r="F5214">
        <v>0</v>
      </c>
      <c r="G5214">
        <v>0</v>
      </c>
      <c r="H5214">
        <v>0</v>
      </c>
      <c r="I5214">
        <v>0</v>
      </c>
      <c r="J5214">
        <v>0</v>
      </c>
      <c r="K5214">
        <v>0</v>
      </c>
      <c r="L5214">
        <v>0</v>
      </c>
      <c r="M5214">
        <v>0</v>
      </c>
      <c r="N5214">
        <v>0</v>
      </c>
      <c r="O5214">
        <v>0</v>
      </c>
      <c r="P5214">
        <v>0</v>
      </c>
      <c r="Q5214">
        <v>0</v>
      </c>
      <c r="R5214">
        <v>0</v>
      </c>
      <c r="S5214">
        <v>0</v>
      </c>
      <c r="T5214">
        <v>0</v>
      </c>
      <c r="U5214">
        <v>0</v>
      </c>
      <c r="V5214">
        <v>0</v>
      </c>
      <c r="W5214">
        <v>0</v>
      </c>
      <c r="X5214">
        <v>0</v>
      </c>
      <c r="Y5214">
        <v>0</v>
      </c>
      <c r="Z5214">
        <v>0</v>
      </c>
      <c r="AA5214">
        <v>0</v>
      </c>
      <c r="AB5214">
        <v>0</v>
      </c>
      <c r="AC5214">
        <v>0</v>
      </c>
      <c r="AD5214" s="2"/>
      <c r="AE5214" s="2"/>
      <c r="AF5214" s="2"/>
    </row>
    <row r="5215" spans="1:32">
      <c r="A5215" t="s">
        <v>15665</v>
      </c>
      <c r="B5215" t="s">
        <v>19</v>
      </c>
      <c r="C5215">
        <v>0</v>
      </c>
      <c r="D5215">
        <v>0</v>
      </c>
      <c r="E5215">
        <v>0</v>
      </c>
      <c r="F5215">
        <v>0</v>
      </c>
      <c r="G5215">
        <v>0</v>
      </c>
      <c r="H5215">
        <v>0</v>
      </c>
      <c r="I5215">
        <v>0</v>
      </c>
      <c r="J5215">
        <v>0</v>
      </c>
      <c r="K5215">
        <v>0</v>
      </c>
      <c r="L5215">
        <v>0</v>
      </c>
      <c r="M5215">
        <v>0</v>
      </c>
      <c r="N5215">
        <v>0</v>
      </c>
      <c r="O5215">
        <v>0</v>
      </c>
      <c r="P5215">
        <v>0</v>
      </c>
      <c r="Q5215">
        <v>0</v>
      </c>
      <c r="R5215">
        <v>0</v>
      </c>
      <c r="S5215">
        <v>0</v>
      </c>
      <c r="T5215">
        <v>0</v>
      </c>
      <c r="U5215">
        <v>0</v>
      </c>
      <c r="V5215">
        <v>0</v>
      </c>
      <c r="W5215">
        <v>0</v>
      </c>
      <c r="X5215">
        <v>0</v>
      </c>
      <c r="Y5215">
        <v>0</v>
      </c>
      <c r="Z5215">
        <v>0</v>
      </c>
      <c r="AA5215">
        <v>0</v>
      </c>
      <c r="AB5215">
        <v>0</v>
      </c>
      <c r="AC5215">
        <v>0</v>
      </c>
      <c r="AD5215" s="2"/>
      <c r="AE5215" s="2"/>
      <c r="AF5215" s="2"/>
    </row>
    <row r="5216" spans="1:32">
      <c r="A5216" t="s">
        <v>15666</v>
      </c>
      <c r="B5216" t="s">
        <v>19</v>
      </c>
      <c r="C5216">
        <v>0</v>
      </c>
      <c r="D5216">
        <v>0</v>
      </c>
      <c r="E5216">
        <v>0</v>
      </c>
      <c r="F5216">
        <v>0</v>
      </c>
      <c r="G5216">
        <v>0</v>
      </c>
      <c r="H5216">
        <v>0</v>
      </c>
      <c r="I5216">
        <v>0</v>
      </c>
      <c r="J5216">
        <v>0</v>
      </c>
      <c r="K5216">
        <v>0</v>
      </c>
      <c r="L5216">
        <v>0</v>
      </c>
      <c r="M5216">
        <v>0</v>
      </c>
      <c r="N5216">
        <v>0</v>
      </c>
      <c r="O5216">
        <v>0</v>
      </c>
      <c r="P5216">
        <v>0</v>
      </c>
      <c r="Q5216">
        <v>0</v>
      </c>
      <c r="R5216">
        <v>0</v>
      </c>
      <c r="S5216">
        <v>0</v>
      </c>
      <c r="T5216">
        <v>0</v>
      </c>
      <c r="U5216">
        <v>0</v>
      </c>
      <c r="V5216">
        <v>0</v>
      </c>
      <c r="W5216">
        <v>0</v>
      </c>
      <c r="X5216">
        <v>0</v>
      </c>
      <c r="Y5216">
        <v>0</v>
      </c>
      <c r="Z5216">
        <v>0</v>
      </c>
      <c r="AA5216">
        <v>0</v>
      </c>
      <c r="AB5216">
        <v>0</v>
      </c>
      <c r="AC5216">
        <v>0</v>
      </c>
      <c r="AD5216" s="2"/>
      <c r="AE5216" s="2"/>
      <c r="AF5216" s="2"/>
    </row>
    <row r="5217" spans="1:32">
      <c r="A5217" t="s">
        <v>15667</v>
      </c>
      <c r="B5217" t="s">
        <v>19</v>
      </c>
      <c r="C5217">
        <v>0</v>
      </c>
      <c r="D5217">
        <v>0</v>
      </c>
      <c r="E5217">
        <v>0</v>
      </c>
      <c r="F5217">
        <v>0</v>
      </c>
      <c r="G5217">
        <v>0</v>
      </c>
      <c r="H5217">
        <v>0</v>
      </c>
      <c r="I5217">
        <v>0</v>
      </c>
      <c r="J5217">
        <v>0</v>
      </c>
      <c r="K5217">
        <v>0</v>
      </c>
      <c r="L5217">
        <v>0</v>
      </c>
      <c r="M5217">
        <v>0</v>
      </c>
      <c r="N5217">
        <v>0</v>
      </c>
      <c r="O5217">
        <v>0</v>
      </c>
      <c r="P5217">
        <v>0</v>
      </c>
      <c r="Q5217">
        <v>0</v>
      </c>
      <c r="R5217">
        <v>0</v>
      </c>
      <c r="S5217">
        <v>0</v>
      </c>
      <c r="T5217">
        <v>0</v>
      </c>
      <c r="U5217">
        <v>0</v>
      </c>
      <c r="V5217">
        <v>0</v>
      </c>
      <c r="W5217">
        <v>0</v>
      </c>
      <c r="X5217">
        <v>0</v>
      </c>
      <c r="Y5217">
        <v>0</v>
      </c>
      <c r="Z5217">
        <v>0</v>
      </c>
      <c r="AA5217">
        <v>0</v>
      </c>
      <c r="AB5217">
        <v>0</v>
      </c>
      <c r="AC5217">
        <v>0</v>
      </c>
      <c r="AD5217" s="2"/>
      <c r="AE5217" s="2"/>
      <c r="AF5217" s="2"/>
    </row>
    <row r="5218" spans="1:32">
      <c r="A5218" t="s">
        <v>15668</v>
      </c>
      <c r="B5218" t="s">
        <v>19</v>
      </c>
      <c r="C5218">
        <v>0</v>
      </c>
      <c r="D5218">
        <v>0</v>
      </c>
      <c r="E5218">
        <v>0</v>
      </c>
      <c r="F5218">
        <v>0</v>
      </c>
      <c r="G5218">
        <v>0</v>
      </c>
      <c r="H5218">
        <v>0</v>
      </c>
      <c r="I5218">
        <v>0</v>
      </c>
      <c r="J5218">
        <v>0</v>
      </c>
      <c r="K5218">
        <v>0</v>
      </c>
      <c r="L5218">
        <v>0</v>
      </c>
      <c r="M5218">
        <v>0</v>
      </c>
      <c r="N5218">
        <v>0</v>
      </c>
      <c r="O5218">
        <v>0</v>
      </c>
      <c r="P5218">
        <v>0</v>
      </c>
      <c r="Q5218">
        <v>0</v>
      </c>
      <c r="R5218">
        <v>0</v>
      </c>
      <c r="S5218">
        <v>0</v>
      </c>
      <c r="T5218">
        <v>0</v>
      </c>
      <c r="U5218">
        <v>0</v>
      </c>
      <c r="V5218">
        <v>0</v>
      </c>
      <c r="W5218">
        <v>0</v>
      </c>
      <c r="X5218">
        <v>0</v>
      </c>
      <c r="Y5218">
        <v>0</v>
      </c>
      <c r="Z5218">
        <v>0</v>
      </c>
      <c r="AA5218">
        <v>0</v>
      </c>
      <c r="AB5218">
        <v>0</v>
      </c>
      <c r="AC5218">
        <v>0</v>
      </c>
      <c r="AD5218" s="2"/>
      <c r="AE5218" s="2"/>
      <c r="AF5218" s="2"/>
    </row>
    <row r="5219" spans="1:32">
      <c r="A5219" t="s">
        <v>15669</v>
      </c>
      <c r="B5219" t="s">
        <v>19</v>
      </c>
      <c r="C5219">
        <v>0</v>
      </c>
      <c r="D5219">
        <v>0</v>
      </c>
      <c r="E5219">
        <v>0</v>
      </c>
      <c r="F5219">
        <v>0</v>
      </c>
      <c r="G5219">
        <v>0</v>
      </c>
      <c r="H5219">
        <v>0</v>
      </c>
      <c r="I5219">
        <v>0</v>
      </c>
      <c r="J5219">
        <v>0</v>
      </c>
      <c r="K5219">
        <v>0</v>
      </c>
      <c r="L5219">
        <v>0</v>
      </c>
      <c r="M5219">
        <v>0</v>
      </c>
      <c r="N5219">
        <v>0</v>
      </c>
      <c r="O5219">
        <v>0</v>
      </c>
      <c r="P5219">
        <v>0</v>
      </c>
      <c r="Q5219">
        <v>0</v>
      </c>
      <c r="R5219">
        <v>0</v>
      </c>
      <c r="S5219">
        <v>0</v>
      </c>
      <c r="T5219">
        <v>0</v>
      </c>
      <c r="U5219">
        <v>0</v>
      </c>
      <c r="V5219">
        <v>0</v>
      </c>
      <c r="W5219">
        <v>0</v>
      </c>
      <c r="X5219">
        <v>0</v>
      </c>
      <c r="Y5219">
        <v>0</v>
      </c>
      <c r="Z5219">
        <v>0</v>
      </c>
      <c r="AA5219">
        <v>0</v>
      </c>
      <c r="AB5219">
        <v>0</v>
      </c>
      <c r="AC5219">
        <v>0</v>
      </c>
      <c r="AD5219" s="2"/>
      <c r="AE5219" s="2"/>
      <c r="AF5219" s="2"/>
    </row>
    <row r="5220" spans="1:32">
      <c r="A5220" t="s">
        <v>15670</v>
      </c>
      <c r="B5220" t="s">
        <v>19</v>
      </c>
      <c r="C5220">
        <v>0</v>
      </c>
      <c r="D5220">
        <v>0</v>
      </c>
      <c r="E5220">
        <v>0</v>
      </c>
      <c r="F5220">
        <v>0</v>
      </c>
      <c r="G5220">
        <v>0</v>
      </c>
      <c r="H5220">
        <v>0</v>
      </c>
      <c r="I5220">
        <v>0</v>
      </c>
      <c r="J5220">
        <v>0</v>
      </c>
      <c r="K5220">
        <v>0</v>
      </c>
      <c r="L5220">
        <v>0</v>
      </c>
      <c r="M5220">
        <v>0</v>
      </c>
      <c r="N5220">
        <v>0</v>
      </c>
      <c r="O5220">
        <v>0</v>
      </c>
      <c r="P5220">
        <v>0</v>
      </c>
      <c r="Q5220">
        <v>0</v>
      </c>
      <c r="R5220">
        <v>0</v>
      </c>
      <c r="S5220">
        <v>0</v>
      </c>
      <c r="T5220">
        <v>0</v>
      </c>
      <c r="U5220">
        <v>0</v>
      </c>
      <c r="V5220">
        <v>0</v>
      </c>
      <c r="W5220">
        <v>0</v>
      </c>
      <c r="X5220">
        <v>0</v>
      </c>
      <c r="Y5220">
        <v>0</v>
      </c>
      <c r="Z5220">
        <v>0</v>
      </c>
      <c r="AA5220">
        <v>0</v>
      </c>
      <c r="AB5220">
        <v>0</v>
      </c>
      <c r="AC5220">
        <v>0</v>
      </c>
      <c r="AD5220" s="2"/>
      <c r="AE5220" s="2"/>
      <c r="AF5220" s="2"/>
    </row>
    <row r="5221" spans="1:32">
      <c r="A5221" t="s">
        <v>15671</v>
      </c>
      <c r="B5221" t="s">
        <v>19</v>
      </c>
      <c r="C5221">
        <v>0</v>
      </c>
      <c r="D5221">
        <v>0</v>
      </c>
      <c r="E5221">
        <v>0</v>
      </c>
      <c r="F5221">
        <v>0</v>
      </c>
      <c r="G5221">
        <v>0</v>
      </c>
      <c r="H5221">
        <v>0</v>
      </c>
      <c r="I5221">
        <v>0</v>
      </c>
      <c r="J5221">
        <v>0</v>
      </c>
      <c r="K5221">
        <v>0</v>
      </c>
      <c r="L5221">
        <v>0</v>
      </c>
      <c r="M5221">
        <v>0</v>
      </c>
      <c r="N5221">
        <v>0</v>
      </c>
      <c r="O5221">
        <v>0</v>
      </c>
      <c r="P5221">
        <v>0</v>
      </c>
      <c r="Q5221">
        <v>0</v>
      </c>
      <c r="R5221">
        <v>0</v>
      </c>
      <c r="S5221">
        <v>0</v>
      </c>
      <c r="T5221">
        <v>0</v>
      </c>
      <c r="U5221">
        <v>0</v>
      </c>
      <c r="V5221">
        <v>0</v>
      </c>
      <c r="W5221">
        <v>0</v>
      </c>
      <c r="X5221">
        <v>0</v>
      </c>
      <c r="Y5221">
        <v>0</v>
      </c>
      <c r="Z5221">
        <v>0</v>
      </c>
      <c r="AA5221">
        <v>0</v>
      </c>
      <c r="AB5221">
        <v>0</v>
      </c>
      <c r="AC5221">
        <v>0</v>
      </c>
    </row>
    <row r="5222" spans="1:32">
      <c r="A5222" t="s">
        <v>15672</v>
      </c>
      <c r="B5222" t="s">
        <v>19</v>
      </c>
      <c r="C5222">
        <v>0</v>
      </c>
      <c r="D5222">
        <v>0</v>
      </c>
      <c r="E5222">
        <v>0</v>
      </c>
      <c r="F5222">
        <v>0</v>
      </c>
      <c r="G5222">
        <v>0</v>
      </c>
      <c r="H5222">
        <v>0</v>
      </c>
      <c r="I5222">
        <v>0</v>
      </c>
      <c r="J5222">
        <v>0</v>
      </c>
      <c r="K5222">
        <v>0</v>
      </c>
      <c r="L5222">
        <v>0</v>
      </c>
      <c r="M5222">
        <v>0</v>
      </c>
      <c r="N5222">
        <v>0</v>
      </c>
      <c r="O5222">
        <v>0</v>
      </c>
      <c r="P5222">
        <v>0</v>
      </c>
      <c r="Q5222">
        <v>0</v>
      </c>
      <c r="R5222">
        <v>0</v>
      </c>
      <c r="S5222">
        <v>0</v>
      </c>
      <c r="T5222">
        <v>0</v>
      </c>
      <c r="U5222">
        <v>0</v>
      </c>
      <c r="V5222">
        <v>0</v>
      </c>
      <c r="W5222">
        <v>0</v>
      </c>
      <c r="X5222">
        <v>0</v>
      </c>
      <c r="Y5222">
        <v>0</v>
      </c>
      <c r="Z5222">
        <v>0</v>
      </c>
      <c r="AA5222">
        <v>0</v>
      </c>
      <c r="AB5222">
        <v>0</v>
      </c>
      <c r="AC5222">
        <v>0</v>
      </c>
      <c r="AD5222" s="2"/>
      <c r="AE5222" s="2"/>
      <c r="AF5222" s="2"/>
    </row>
    <row r="5223" spans="1:32">
      <c r="A5223" t="s">
        <v>15673</v>
      </c>
      <c r="B5223" t="s">
        <v>19</v>
      </c>
      <c r="C5223">
        <v>0</v>
      </c>
      <c r="D5223">
        <v>0</v>
      </c>
      <c r="E5223">
        <v>0</v>
      </c>
      <c r="F5223">
        <v>0</v>
      </c>
      <c r="G5223">
        <v>0</v>
      </c>
      <c r="H5223">
        <v>0</v>
      </c>
      <c r="I5223">
        <v>0</v>
      </c>
      <c r="J5223">
        <v>0</v>
      </c>
      <c r="K5223">
        <v>0</v>
      </c>
      <c r="L5223">
        <v>0</v>
      </c>
      <c r="M5223">
        <v>0</v>
      </c>
      <c r="N5223">
        <v>0</v>
      </c>
      <c r="O5223">
        <v>0</v>
      </c>
      <c r="P5223">
        <v>0</v>
      </c>
      <c r="Q5223">
        <v>0</v>
      </c>
      <c r="R5223">
        <v>0</v>
      </c>
      <c r="S5223">
        <v>0</v>
      </c>
      <c r="T5223">
        <v>0</v>
      </c>
      <c r="U5223">
        <v>0</v>
      </c>
      <c r="V5223">
        <v>0</v>
      </c>
      <c r="W5223">
        <v>0</v>
      </c>
      <c r="X5223">
        <v>0</v>
      </c>
      <c r="Y5223">
        <v>0</v>
      </c>
      <c r="Z5223">
        <v>0</v>
      </c>
      <c r="AA5223">
        <v>0</v>
      </c>
      <c r="AB5223">
        <v>0</v>
      </c>
      <c r="AC5223">
        <v>0</v>
      </c>
      <c r="AD5223" s="2"/>
      <c r="AE5223" s="2"/>
      <c r="AF5223" s="2"/>
    </row>
    <row r="5224" spans="1:32">
      <c r="A5224" t="s">
        <v>15674</v>
      </c>
      <c r="B5224" t="s">
        <v>19</v>
      </c>
      <c r="C5224">
        <v>0</v>
      </c>
      <c r="D5224">
        <v>0</v>
      </c>
      <c r="E5224">
        <v>0</v>
      </c>
      <c r="F5224">
        <v>0</v>
      </c>
      <c r="G5224">
        <v>0</v>
      </c>
      <c r="H5224">
        <v>0</v>
      </c>
      <c r="I5224">
        <v>0</v>
      </c>
      <c r="J5224">
        <v>0</v>
      </c>
      <c r="K5224">
        <v>0</v>
      </c>
      <c r="L5224">
        <v>0</v>
      </c>
      <c r="M5224">
        <v>0</v>
      </c>
      <c r="N5224">
        <v>0</v>
      </c>
      <c r="O5224">
        <v>0</v>
      </c>
      <c r="P5224">
        <v>0</v>
      </c>
      <c r="Q5224">
        <v>0</v>
      </c>
      <c r="R5224">
        <v>0</v>
      </c>
      <c r="S5224">
        <v>0</v>
      </c>
      <c r="T5224">
        <v>0</v>
      </c>
      <c r="U5224">
        <v>0</v>
      </c>
      <c r="V5224">
        <v>0</v>
      </c>
      <c r="W5224">
        <v>0</v>
      </c>
      <c r="X5224">
        <v>0</v>
      </c>
      <c r="Y5224">
        <v>0</v>
      </c>
      <c r="Z5224">
        <v>0</v>
      </c>
      <c r="AA5224">
        <v>0</v>
      </c>
      <c r="AB5224">
        <v>0</v>
      </c>
      <c r="AC5224">
        <v>0</v>
      </c>
      <c r="AD5224" s="2"/>
      <c r="AE5224" s="2"/>
      <c r="AF5224" s="2"/>
    </row>
    <row r="5225" spans="1:32">
      <c r="A5225" t="s">
        <v>15675</v>
      </c>
      <c r="B5225" t="s">
        <v>19</v>
      </c>
      <c r="C5225">
        <v>0</v>
      </c>
      <c r="D5225">
        <v>0</v>
      </c>
      <c r="E5225">
        <v>0</v>
      </c>
      <c r="F5225">
        <v>0</v>
      </c>
      <c r="G5225">
        <v>0</v>
      </c>
      <c r="H5225">
        <v>0</v>
      </c>
      <c r="I5225">
        <v>0</v>
      </c>
      <c r="J5225">
        <v>0</v>
      </c>
      <c r="K5225">
        <v>0</v>
      </c>
      <c r="L5225">
        <v>0</v>
      </c>
      <c r="M5225">
        <v>0</v>
      </c>
      <c r="N5225">
        <v>0</v>
      </c>
      <c r="O5225">
        <v>0</v>
      </c>
      <c r="P5225">
        <v>0</v>
      </c>
      <c r="Q5225">
        <v>0</v>
      </c>
      <c r="R5225">
        <v>0</v>
      </c>
      <c r="S5225">
        <v>0</v>
      </c>
      <c r="T5225">
        <v>0</v>
      </c>
      <c r="U5225">
        <v>0</v>
      </c>
      <c r="V5225">
        <v>0</v>
      </c>
      <c r="W5225">
        <v>0</v>
      </c>
      <c r="X5225">
        <v>0</v>
      </c>
      <c r="Y5225">
        <v>0</v>
      </c>
      <c r="Z5225">
        <v>0</v>
      </c>
      <c r="AA5225">
        <v>0</v>
      </c>
      <c r="AB5225">
        <v>0</v>
      </c>
      <c r="AC5225">
        <v>0</v>
      </c>
      <c r="AD5225" s="2"/>
      <c r="AE5225" s="2"/>
      <c r="AF5225" s="2"/>
    </row>
    <row r="5226" spans="1:32">
      <c r="A5226" t="s">
        <v>15676</v>
      </c>
      <c r="B5226" t="s">
        <v>19</v>
      </c>
      <c r="C5226">
        <v>0</v>
      </c>
      <c r="D5226">
        <v>0</v>
      </c>
      <c r="E5226">
        <v>0</v>
      </c>
      <c r="F5226">
        <v>0</v>
      </c>
      <c r="G5226">
        <v>0</v>
      </c>
      <c r="H5226">
        <v>0</v>
      </c>
      <c r="I5226">
        <v>0</v>
      </c>
      <c r="J5226">
        <v>0</v>
      </c>
      <c r="K5226">
        <v>0</v>
      </c>
      <c r="L5226">
        <v>0</v>
      </c>
      <c r="M5226">
        <v>0</v>
      </c>
      <c r="N5226">
        <v>0</v>
      </c>
      <c r="O5226">
        <v>0</v>
      </c>
      <c r="P5226">
        <v>0</v>
      </c>
      <c r="Q5226">
        <v>0</v>
      </c>
      <c r="R5226">
        <v>0</v>
      </c>
      <c r="S5226">
        <v>0</v>
      </c>
      <c r="T5226">
        <v>0</v>
      </c>
      <c r="U5226">
        <v>0</v>
      </c>
      <c r="V5226">
        <v>0</v>
      </c>
      <c r="W5226">
        <v>0</v>
      </c>
      <c r="X5226">
        <v>0</v>
      </c>
      <c r="Y5226">
        <v>0</v>
      </c>
      <c r="Z5226">
        <v>0</v>
      </c>
      <c r="AA5226">
        <v>0</v>
      </c>
      <c r="AB5226">
        <v>0</v>
      </c>
      <c r="AC5226">
        <v>0</v>
      </c>
      <c r="AD5226" s="2"/>
      <c r="AE5226" s="2"/>
      <c r="AF5226" s="2"/>
    </row>
    <row r="5227" spans="1:32">
      <c r="A5227" t="s">
        <v>15677</v>
      </c>
      <c r="B5227" t="s">
        <v>19</v>
      </c>
      <c r="C5227">
        <v>0</v>
      </c>
      <c r="D5227">
        <v>0</v>
      </c>
      <c r="E5227">
        <v>0</v>
      </c>
      <c r="F5227">
        <v>0</v>
      </c>
      <c r="G5227">
        <v>0</v>
      </c>
      <c r="H5227">
        <v>0</v>
      </c>
      <c r="I5227">
        <v>0</v>
      </c>
      <c r="J5227">
        <v>0</v>
      </c>
      <c r="K5227">
        <v>0</v>
      </c>
      <c r="L5227">
        <v>0</v>
      </c>
      <c r="M5227">
        <v>0</v>
      </c>
      <c r="N5227">
        <v>0</v>
      </c>
      <c r="O5227">
        <v>0</v>
      </c>
      <c r="P5227">
        <v>0</v>
      </c>
      <c r="Q5227">
        <v>0</v>
      </c>
      <c r="R5227">
        <v>0</v>
      </c>
      <c r="S5227">
        <v>0</v>
      </c>
      <c r="T5227">
        <v>0</v>
      </c>
      <c r="U5227">
        <v>0</v>
      </c>
      <c r="V5227">
        <v>0</v>
      </c>
      <c r="W5227">
        <v>0</v>
      </c>
      <c r="X5227">
        <v>0</v>
      </c>
      <c r="Y5227">
        <v>0</v>
      </c>
      <c r="Z5227">
        <v>0</v>
      </c>
      <c r="AA5227">
        <v>0</v>
      </c>
      <c r="AB5227">
        <v>0</v>
      </c>
      <c r="AC5227">
        <v>0</v>
      </c>
      <c r="AD5227" s="2"/>
      <c r="AE5227" s="2"/>
      <c r="AF5227" s="2"/>
    </row>
    <row r="5228" spans="1:32">
      <c r="A5228" t="s">
        <v>15678</v>
      </c>
      <c r="B5228" t="s">
        <v>19</v>
      </c>
      <c r="C5228">
        <v>0</v>
      </c>
      <c r="D5228">
        <v>0</v>
      </c>
      <c r="E5228">
        <v>0</v>
      </c>
      <c r="F5228">
        <v>0</v>
      </c>
      <c r="G5228">
        <v>0</v>
      </c>
      <c r="H5228">
        <v>0</v>
      </c>
      <c r="I5228">
        <v>0</v>
      </c>
      <c r="J5228">
        <v>0</v>
      </c>
      <c r="K5228">
        <v>0</v>
      </c>
      <c r="L5228">
        <v>0</v>
      </c>
      <c r="M5228">
        <v>0</v>
      </c>
      <c r="N5228">
        <v>0</v>
      </c>
      <c r="O5228">
        <v>0</v>
      </c>
      <c r="P5228">
        <v>0</v>
      </c>
      <c r="Q5228">
        <v>0</v>
      </c>
      <c r="R5228">
        <v>0</v>
      </c>
      <c r="S5228">
        <v>0</v>
      </c>
      <c r="T5228">
        <v>0</v>
      </c>
      <c r="U5228">
        <v>0</v>
      </c>
      <c r="V5228">
        <v>0</v>
      </c>
      <c r="W5228">
        <v>0</v>
      </c>
      <c r="X5228">
        <v>0</v>
      </c>
      <c r="Y5228">
        <v>0</v>
      </c>
      <c r="Z5228">
        <v>0</v>
      </c>
      <c r="AA5228">
        <v>0</v>
      </c>
      <c r="AB5228">
        <v>0</v>
      </c>
      <c r="AC5228">
        <v>0</v>
      </c>
      <c r="AD5228" s="2"/>
      <c r="AE5228" s="2"/>
      <c r="AF5228" s="2"/>
    </row>
    <row r="5229" spans="1:32">
      <c r="A5229" t="s">
        <v>15679</v>
      </c>
      <c r="B5229" t="s">
        <v>19</v>
      </c>
      <c r="C5229">
        <v>0</v>
      </c>
      <c r="D5229">
        <v>0</v>
      </c>
      <c r="E5229">
        <v>0</v>
      </c>
      <c r="F5229">
        <v>0</v>
      </c>
      <c r="G5229">
        <v>0</v>
      </c>
      <c r="H5229">
        <v>0</v>
      </c>
      <c r="I5229">
        <v>0</v>
      </c>
      <c r="J5229">
        <v>0</v>
      </c>
      <c r="K5229">
        <v>0</v>
      </c>
      <c r="L5229">
        <v>0</v>
      </c>
      <c r="M5229">
        <v>0</v>
      </c>
      <c r="N5229">
        <v>0</v>
      </c>
      <c r="O5229">
        <v>0</v>
      </c>
      <c r="P5229">
        <v>0</v>
      </c>
      <c r="Q5229">
        <v>0</v>
      </c>
      <c r="R5229">
        <v>0</v>
      </c>
      <c r="S5229">
        <v>0</v>
      </c>
      <c r="T5229">
        <v>0</v>
      </c>
      <c r="U5229">
        <v>0</v>
      </c>
      <c r="V5229">
        <v>0</v>
      </c>
      <c r="W5229">
        <v>0</v>
      </c>
      <c r="X5229">
        <v>0</v>
      </c>
      <c r="Y5229">
        <v>0</v>
      </c>
      <c r="Z5229">
        <v>0</v>
      </c>
      <c r="AA5229">
        <v>0</v>
      </c>
      <c r="AB5229">
        <v>0</v>
      </c>
      <c r="AC5229">
        <v>0</v>
      </c>
      <c r="AD5229" s="2"/>
      <c r="AE5229" s="2"/>
      <c r="AF5229" s="2"/>
    </row>
    <row r="5230" spans="1:32">
      <c r="A5230" t="s">
        <v>15680</v>
      </c>
      <c r="B5230" t="s">
        <v>19</v>
      </c>
      <c r="C5230">
        <v>0</v>
      </c>
      <c r="D5230">
        <v>0</v>
      </c>
      <c r="E5230">
        <v>0</v>
      </c>
      <c r="F5230">
        <v>0</v>
      </c>
      <c r="G5230">
        <v>0</v>
      </c>
      <c r="H5230">
        <v>0</v>
      </c>
      <c r="I5230">
        <v>0</v>
      </c>
      <c r="J5230">
        <v>0</v>
      </c>
      <c r="K5230">
        <v>0</v>
      </c>
      <c r="L5230">
        <v>0</v>
      </c>
      <c r="M5230">
        <v>0</v>
      </c>
      <c r="N5230">
        <v>0</v>
      </c>
      <c r="O5230">
        <v>0</v>
      </c>
      <c r="P5230">
        <v>0</v>
      </c>
      <c r="Q5230">
        <v>0</v>
      </c>
      <c r="R5230">
        <v>0</v>
      </c>
      <c r="S5230">
        <v>0</v>
      </c>
      <c r="T5230">
        <v>0</v>
      </c>
      <c r="U5230">
        <v>0</v>
      </c>
      <c r="V5230">
        <v>0</v>
      </c>
      <c r="W5230">
        <v>0</v>
      </c>
      <c r="X5230">
        <v>0</v>
      </c>
      <c r="Y5230">
        <v>0</v>
      </c>
      <c r="Z5230">
        <v>0</v>
      </c>
      <c r="AA5230">
        <v>0</v>
      </c>
      <c r="AB5230">
        <v>0</v>
      </c>
      <c r="AC5230">
        <v>0</v>
      </c>
      <c r="AD5230" s="2"/>
      <c r="AE5230" s="2"/>
      <c r="AF5230" s="2"/>
    </row>
    <row r="5231" spans="1:32">
      <c r="A5231" t="s">
        <v>15681</v>
      </c>
      <c r="B5231" t="s">
        <v>19</v>
      </c>
      <c r="C5231">
        <v>0</v>
      </c>
      <c r="D5231">
        <v>0</v>
      </c>
      <c r="E5231">
        <v>0</v>
      </c>
      <c r="F5231">
        <v>0</v>
      </c>
      <c r="G5231">
        <v>0</v>
      </c>
      <c r="H5231">
        <v>0</v>
      </c>
      <c r="I5231">
        <v>0</v>
      </c>
      <c r="J5231">
        <v>0</v>
      </c>
      <c r="K5231">
        <v>0</v>
      </c>
      <c r="L5231">
        <v>0</v>
      </c>
      <c r="M5231">
        <v>0</v>
      </c>
      <c r="N5231">
        <v>0</v>
      </c>
      <c r="O5231">
        <v>0</v>
      </c>
      <c r="P5231">
        <v>0</v>
      </c>
      <c r="Q5231">
        <v>0</v>
      </c>
      <c r="R5231">
        <v>0</v>
      </c>
      <c r="S5231">
        <v>0</v>
      </c>
      <c r="T5231">
        <v>0</v>
      </c>
      <c r="U5231">
        <v>0</v>
      </c>
      <c r="V5231">
        <v>0</v>
      </c>
      <c r="W5231">
        <v>0</v>
      </c>
      <c r="X5231">
        <v>0</v>
      </c>
      <c r="Y5231">
        <v>0</v>
      </c>
      <c r="Z5231">
        <v>0</v>
      </c>
      <c r="AA5231">
        <v>0</v>
      </c>
      <c r="AB5231">
        <v>0</v>
      </c>
      <c r="AC5231">
        <v>0</v>
      </c>
      <c r="AD5231" s="2"/>
      <c r="AE5231" s="2"/>
      <c r="AF5231" s="2"/>
    </row>
    <row r="5232" spans="1:32">
      <c r="A5232" t="s">
        <v>15682</v>
      </c>
      <c r="B5232" t="s">
        <v>19</v>
      </c>
      <c r="C5232">
        <v>0</v>
      </c>
      <c r="D5232">
        <v>0</v>
      </c>
      <c r="E5232">
        <v>0</v>
      </c>
      <c r="F5232">
        <v>0</v>
      </c>
      <c r="G5232">
        <v>0</v>
      </c>
      <c r="H5232">
        <v>0</v>
      </c>
      <c r="I5232">
        <v>0</v>
      </c>
      <c r="J5232">
        <v>0</v>
      </c>
      <c r="K5232">
        <v>0</v>
      </c>
      <c r="L5232">
        <v>0</v>
      </c>
      <c r="M5232">
        <v>0</v>
      </c>
      <c r="N5232">
        <v>0</v>
      </c>
      <c r="O5232">
        <v>0</v>
      </c>
      <c r="P5232">
        <v>0</v>
      </c>
      <c r="Q5232">
        <v>0</v>
      </c>
      <c r="R5232">
        <v>0</v>
      </c>
      <c r="S5232">
        <v>0</v>
      </c>
      <c r="T5232">
        <v>0</v>
      </c>
      <c r="U5232">
        <v>0</v>
      </c>
      <c r="V5232">
        <v>0</v>
      </c>
      <c r="W5232">
        <v>0</v>
      </c>
      <c r="X5232">
        <v>0</v>
      </c>
      <c r="Y5232">
        <v>0</v>
      </c>
      <c r="Z5232">
        <v>0</v>
      </c>
      <c r="AA5232">
        <v>0</v>
      </c>
      <c r="AB5232">
        <v>0</v>
      </c>
      <c r="AC5232">
        <v>0</v>
      </c>
      <c r="AD5232" s="2"/>
      <c r="AE5232" s="2"/>
      <c r="AF5232" s="2"/>
    </row>
    <row r="5233" spans="1:32">
      <c r="A5233" t="s">
        <v>15683</v>
      </c>
      <c r="B5233" t="s">
        <v>19</v>
      </c>
      <c r="C5233">
        <v>0</v>
      </c>
      <c r="D5233">
        <v>0</v>
      </c>
      <c r="E5233">
        <v>0</v>
      </c>
      <c r="F5233">
        <v>0</v>
      </c>
      <c r="G5233">
        <v>0</v>
      </c>
      <c r="H5233">
        <v>0</v>
      </c>
      <c r="I5233">
        <v>0</v>
      </c>
      <c r="J5233">
        <v>0</v>
      </c>
      <c r="K5233">
        <v>0</v>
      </c>
      <c r="L5233">
        <v>0</v>
      </c>
      <c r="M5233">
        <v>0</v>
      </c>
      <c r="N5233">
        <v>0</v>
      </c>
      <c r="O5233">
        <v>0</v>
      </c>
      <c r="P5233">
        <v>0</v>
      </c>
      <c r="Q5233">
        <v>0</v>
      </c>
      <c r="R5233">
        <v>0</v>
      </c>
      <c r="S5233">
        <v>0</v>
      </c>
      <c r="T5233">
        <v>0</v>
      </c>
      <c r="U5233">
        <v>0</v>
      </c>
      <c r="V5233">
        <v>0</v>
      </c>
      <c r="W5233">
        <v>0</v>
      </c>
      <c r="X5233">
        <v>0</v>
      </c>
      <c r="Y5233">
        <v>0</v>
      </c>
      <c r="Z5233">
        <v>0</v>
      </c>
      <c r="AA5233">
        <v>0</v>
      </c>
      <c r="AB5233">
        <v>0</v>
      </c>
      <c r="AC5233">
        <v>0</v>
      </c>
    </row>
    <row r="5234" spans="1:32">
      <c r="A5234" t="s">
        <v>15684</v>
      </c>
      <c r="B5234" t="s">
        <v>19</v>
      </c>
      <c r="C5234">
        <v>0</v>
      </c>
      <c r="D5234">
        <v>0</v>
      </c>
      <c r="E5234">
        <v>0</v>
      </c>
      <c r="F5234">
        <v>0</v>
      </c>
      <c r="G5234">
        <v>0</v>
      </c>
      <c r="H5234">
        <v>0</v>
      </c>
      <c r="I5234">
        <v>0</v>
      </c>
      <c r="J5234">
        <v>0</v>
      </c>
      <c r="K5234">
        <v>0</v>
      </c>
      <c r="L5234">
        <v>0</v>
      </c>
      <c r="M5234">
        <v>0</v>
      </c>
      <c r="N5234">
        <v>0</v>
      </c>
      <c r="O5234">
        <v>0</v>
      </c>
      <c r="P5234">
        <v>0</v>
      </c>
      <c r="Q5234">
        <v>0</v>
      </c>
      <c r="R5234">
        <v>0</v>
      </c>
      <c r="S5234">
        <v>0</v>
      </c>
      <c r="T5234">
        <v>0</v>
      </c>
      <c r="U5234">
        <v>0</v>
      </c>
      <c r="V5234">
        <v>0</v>
      </c>
      <c r="W5234">
        <v>0</v>
      </c>
      <c r="X5234">
        <v>0</v>
      </c>
      <c r="Y5234">
        <v>0</v>
      </c>
      <c r="Z5234">
        <v>0</v>
      </c>
      <c r="AA5234">
        <v>0</v>
      </c>
      <c r="AB5234">
        <v>0</v>
      </c>
      <c r="AC5234">
        <v>0</v>
      </c>
      <c r="AD5234" s="2"/>
      <c r="AE5234" s="2"/>
      <c r="AF5234" s="2"/>
    </row>
    <row r="5235" spans="1:32">
      <c r="A5235" t="s">
        <v>15685</v>
      </c>
      <c r="B5235" t="s">
        <v>19</v>
      </c>
      <c r="C5235">
        <v>0</v>
      </c>
      <c r="D5235">
        <v>0</v>
      </c>
      <c r="E5235">
        <v>0</v>
      </c>
      <c r="F5235">
        <v>0</v>
      </c>
      <c r="G5235">
        <v>0</v>
      </c>
      <c r="H5235">
        <v>0</v>
      </c>
      <c r="I5235">
        <v>0</v>
      </c>
      <c r="J5235">
        <v>0</v>
      </c>
      <c r="K5235">
        <v>0</v>
      </c>
      <c r="L5235">
        <v>0</v>
      </c>
      <c r="M5235">
        <v>0</v>
      </c>
      <c r="N5235">
        <v>0</v>
      </c>
      <c r="O5235">
        <v>0</v>
      </c>
      <c r="P5235">
        <v>0</v>
      </c>
      <c r="Q5235">
        <v>0</v>
      </c>
      <c r="R5235">
        <v>0</v>
      </c>
      <c r="S5235">
        <v>0</v>
      </c>
      <c r="T5235">
        <v>0</v>
      </c>
      <c r="U5235">
        <v>0</v>
      </c>
      <c r="V5235">
        <v>0</v>
      </c>
      <c r="W5235">
        <v>0</v>
      </c>
      <c r="X5235">
        <v>0</v>
      </c>
      <c r="Y5235">
        <v>0</v>
      </c>
      <c r="Z5235">
        <v>0</v>
      </c>
      <c r="AA5235">
        <v>0</v>
      </c>
      <c r="AB5235">
        <v>0</v>
      </c>
      <c r="AC5235">
        <v>0</v>
      </c>
      <c r="AD5235" s="2"/>
      <c r="AE5235" s="2"/>
      <c r="AF5235" s="2"/>
    </row>
    <row r="5236" spans="1:32">
      <c r="A5236" t="s">
        <v>15686</v>
      </c>
      <c r="B5236" t="s">
        <v>19</v>
      </c>
      <c r="C5236">
        <v>0</v>
      </c>
      <c r="D5236">
        <v>0</v>
      </c>
      <c r="E5236">
        <v>0</v>
      </c>
      <c r="F5236">
        <v>0</v>
      </c>
      <c r="G5236">
        <v>0</v>
      </c>
      <c r="H5236">
        <v>0</v>
      </c>
      <c r="I5236">
        <v>0</v>
      </c>
      <c r="J5236">
        <v>0</v>
      </c>
      <c r="K5236">
        <v>0</v>
      </c>
      <c r="L5236">
        <v>0</v>
      </c>
      <c r="M5236">
        <v>0</v>
      </c>
      <c r="N5236">
        <v>0</v>
      </c>
      <c r="O5236">
        <v>0</v>
      </c>
      <c r="P5236">
        <v>0</v>
      </c>
      <c r="Q5236">
        <v>0</v>
      </c>
      <c r="R5236">
        <v>0</v>
      </c>
      <c r="S5236">
        <v>0</v>
      </c>
      <c r="T5236">
        <v>0</v>
      </c>
      <c r="U5236">
        <v>0</v>
      </c>
      <c r="V5236">
        <v>0</v>
      </c>
      <c r="W5236">
        <v>0</v>
      </c>
      <c r="X5236">
        <v>0</v>
      </c>
      <c r="Y5236">
        <v>0</v>
      </c>
      <c r="Z5236">
        <v>0</v>
      </c>
      <c r="AA5236">
        <v>0</v>
      </c>
      <c r="AB5236">
        <v>0</v>
      </c>
      <c r="AC5236">
        <v>0</v>
      </c>
      <c r="AD5236" s="2"/>
      <c r="AE5236" s="2"/>
      <c r="AF5236" s="2"/>
    </row>
    <row r="5237" spans="1:32">
      <c r="A5237" t="s">
        <v>15687</v>
      </c>
      <c r="B5237" t="s">
        <v>19</v>
      </c>
      <c r="C5237">
        <v>0</v>
      </c>
      <c r="D5237">
        <v>0</v>
      </c>
      <c r="E5237">
        <v>0</v>
      </c>
      <c r="F5237">
        <v>0</v>
      </c>
      <c r="G5237">
        <v>0</v>
      </c>
      <c r="H5237">
        <v>0</v>
      </c>
      <c r="I5237">
        <v>0</v>
      </c>
      <c r="J5237">
        <v>0</v>
      </c>
      <c r="K5237">
        <v>0</v>
      </c>
      <c r="L5237">
        <v>0</v>
      </c>
      <c r="M5237">
        <v>0</v>
      </c>
      <c r="N5237">
        <v>0</v>
      </c>
      <c r="O5237">
        <v>0</v>
      </c>
      <c r="P5237">
        <v>0</v>
      </c>
      <c r="Q5237">
        <v>0</v>
      </c>
      <c r="R5237">
        <v>0</v>
      </c>
      <c r="S5237">
        <v>0</v>
      </c>
      <c r="T5237">
        <v>0</v>
      </c>
      <c r="U5237">
        <v>0</v>
      </c>
      <c r="V5237">
        <v>0</v>
      </c>
      <c r="W5237">
        <v>0</v>
      </c>
      <c r="X5237">
        <v>0</v>
      </c>
      <c r="Y5237">
        <v>0</v>
      </c>
      <c r="Z5237">
        <v>0</v>
      </c>
      <c r="AA5237">
        <v>0</v>
      </c>
      <c r="AB5237">
        <v>0</v>
      </c>
      <c r="AC5237">
        <v>0</v>
      </c>
      <c r="AD5237" s="2"/>
      <c r="AE5237" s="2"/>
      <c r="AF5237" s="2"/>
    </row>
    <row r="5238" spans="1:32">
      <c r="A5238" t="s">
        <v>15688</v>
      </c>
      <c r="B5238" t="s">
        <v>19</v>
      </c>
      <c r="C5238">
        <v>0</v>
      </c>
      <c r="D5238">
        <v>0</v>
      </c>
      <c r="E5238">
        <v>0</v>
      </c>
      <c r="F5238">
        <v>0</v>
      </c>
      <c r="G5238">
        <v>0</v>
      </c>
      <c r="H5238">
        <v>0</v>
      </c>
      <c r="I5238">
        <v>0</v>
      </c>
      <c r="J5238">
        <v>0</v>
      </c>
      <c r="K5238">
        <v>0</v>
      </c>
      <c r="L5238">
        <v>0</v>
      </c>
      <c r="M5238">
        <v>0</v>
      </c>
      <c r="N5238">
        <v>0</v>
      </c>
      <c r="O5238">
        <v>0</v>
      </c>
      <c r="P5238">
        <v>0</v>
      </c>
      <c r="Q5238">
        <v>0</v>
      </c>
      <c r="R5238">
        <v>0</v>
      </c>
      <c r="S5238">
        <v>0</v>
      </c>
      <c r="T5238">
        <v>0</v>
      </c>
      <c r="U5238">
        <v>0</v>
      </c>
      <c r="V5238">
        <v>0</v>
      </c>
      <c r="W5238">
        <v>0</v>
      </c>
      <c r="X5238">
        <v>0</v>
      </c>
      <c r="Y5238">
        <v>0</v>
      </c>
      <c r="Z5238">
        <v>0</v>
      </c>
      <c r="AA5238">
        <v>0</v>
      </c>
      <c r="AB5238">
        <v>0</v>
      </c>
      <c r="AC5238">
        <v>0</v>
      </c>
      <c r="AD5238" s="2"/>
      <c r="AE5238" s="2"/>
      <c r="AF5238" s="2"/>
    </row>
    <row r="5239" spans="1:32">
      <c r="A5239" t="s">
        <v>15689</v>
      </c>
      <c r="B5239" t="s">
        <v>19</v>
      </c>
      <c r="C5239">
        <v>0</v>
      </c>
      <c r="D5239">
        <v>0</v>
      </c>
      <c r="E5239">
        <v>0</v>
      </c>
      <c r="F5239">
        <v>0</v>
      </c>
      <c r="G5239">
        <v>0</v>
      </c>
      <c r="H5239">
        <v>0</v>
      </c>
      <c r="I5239">
        <v>0</v>
      </c>
      <c r="J5239">
        <v>0</v>
      </c>
      <c r="K5239">
        <v>0</v>
      </c>
      <c r="L5239">
        <v>0</v>
      </c>
      <c r="M5239">
        <v>0</v>
      </c>
      <c r="N5239">
        <v>0</v>
      </c>
      <c r="O5239">
        <v>0</v>
      </c>
      <c r="P5239">
        <v>0</v>
      </c>
      <c r="Q5239">
        <v>0</v>
      </c>
      <c r="R5239">
        <v>0</v>
      </c>
      <c r="S5239">
        <v>0</v>
      </c>
      <c r="T5239">
        <v>0</v>
      </c>
      <c r="U5239">
        <v>0</v>
      </c>
      <c r="V5239">
        <v>0</v>
      </c>
      <c r="W5239">
        <v>0</v>
      </c>
      <c r="X5239">
        <v>0</v>
      </c>
      <c r="Y5239">
        <v>0</v>
      </c>
      <c r="Z5239">
        <v>0</v>
      </c>
      <c r="AA5239">
        <v>0</v>
      </c>
      <c r="AB5239">
        <v>0</v>
      </c>
      <c r="AC5239">
        <v>0</v>
      </c>
      <c r="AD5239" s="2"/>
      <c r="AE5239" s="2"/>
      <c r="AF5239" s="2"/>
    </row>
    <row r="5240" spans="1:32">
      <c r="A5240" t="s">
        <v>15690</v>
      </c>
      <c r="B5240" t="s">
        <v>19</v>
      </c>
      <c r="C5240">
        <v>0</v>
      </c>
      <c r="D5240">
        <v>0</v>
      </c>
      <c r="E5240">
        <v>0</v>
      </c>
      <c r="F5240">
        <v>0</v>
      </c>
      <c r="G5240">
        <v>0</v>
      </c>
      <c r="H5240">
        <v>0</v>
      </c>
      <c r="I5240">
        <v>0</v>
      </c>
      <c r="J5240">
        <v>0</v>
      </c>
      <c r="K5240">
        <v>0</v>
      </c>
      <c r="L5240">
        <v>0</v>
      </c>
      <c r="M5240">
        <v>0</v>
      </c>
      <c r="N5240">
        <v>0</v>
      </c>
      <c r="O5240">
        <v>0</v>
      </c>
      <c r="P5240">
        <v>0</v>
      </c>
      <c r="Q5240">
        <v>0</v>
      </c>
      <c r="R5240">
        <v>0</v>
      </c>
      <c r="S5240">
        <v>0</v>
      </c>
      <c r="T5240">
        <v>0</v>
      </c>
      <c r="U5240">
        <v>0</v>
      </c>
      <c r="V5240">
        <v>0</v>
      </c>
      <c r="W5240">
        <v>0</v>
      </c>
      <c r="X5240">
        <v>0</v>
      </c>
      <c r="Y5240">
        <v>0</v>
      </c>
      <c r="Z5240">
        <v>0</v>
      </c>
      <c r="AA5240">
        <v>0</v>
      </c>
      <c r="AB5240">
        <v>0</v>
      </c>
      <c r="AC5240">
        <v>0</v>
      </c>
      <c r="AD5240" s="2"/>
      <c r="AE5240" s="2"/>
      <c r="AF5240" s="2"/>
    </row>
    <row r="5241" spans="1:32">
      <c r="A5241" t="s">
        <v>15691</v>
      </c>
      <c r="B5241" t="s">
        <v>19</v>
      </c>
      <c r="C5241">
        <v>0</v>
      </c>
      <c r="D5241">
        <v>0</v>
      </c>
      <c r="E5241">
        <v>0</v>
      </c>
      <c r="F5241">
        <v>0</v>
      </c>
      <c r="G5241">
        <v>0</v>
      </c>
      <c r="H5241">
        <v>0</v>
      </c>
      <c r="I5241">
        <v>0</v>
      </c>
      <c r="J5241">
        <v>0</v>
      </c>
      <c r="K5241">
        <v>0</v>
      </c>
      <c r="L5241">
        <v>0</v>
      </c>
      <c r="M5241">
        <v>0</v>
      </c>
      <c r="N5241">
        <v>0</v>
      </c>
      <c r="O5241">
        <v>0</v>
      </c>
      <c r="P5241">
        <v>0</v>
      </c>
      <c r="Q5241">
        <v>0</v>
      </c>
      <c r="R5241">
        <v>0</v>
      </c>
      <c r="S5241">
        <v>0</v>
      </c>
      <c r="T5241">
        <v>0</v>
      </c>
      <c r="U5241">
        <v>0</v>
      </c>
      <c r="V5241">
        <v>0</v>
      </c>
      <c r="W5241">
        <v>0</v>
      </c>
      <c r="X5241">
        <v>0</v>
      </c>
      <c r="Y5241">
        <v>0</v>
      </c>
      <c r="Z5241">
        <v>0</v>
      </c>
      <c r="AA5241">
        <v>0</v>
      </c>
      <c r="AB5241">
        <v>0</v>
      </c>
      <c r="AC5241">
        <v>0</v>
      </c>
      <c r="AD5241" s="2"/>
      <c r="AE5241" s="2"/>
      <c r="AF5241" s="2"/>
    </row>
    <row r="5242" spans="1:32">
      <c r="A5242" t="s">
        <v>15692</v>
      </c>
      <c r="B5242" t="s">
        <v>19</v>
      </c>
      <c r="C5242">
        <v>0</v>
      </c>
      <c r="D5242">
        <v>0</v>
      </c>
      <c r="E5242">
        <v>0</v>
      </c>
      <c r="F5242">
        <v>0</v>
      </c>
      <c r="G5242">
        <v>0</v>
      </c>
      <c r="H5242">
        <v>0</v>
      </c>
      <c r="I5242">
        <v>0</v>
      </c>
      <c r="J5242">
        <v>0</v>
      </c>
      <c r="K5242">
        <v>0</v>
      </c>
      <c r="L5242">
        <v>0</v>
      </c>
      <c r="M5242">
        <v>0</v>
      </c>
      <c r="N5242">
        <v>0</v>
      </c>
      <c r="O5242">
        <v>0</v>
      </c>
      <c r="P5242">
        <v>0</v>
      </c>
      <c r="Q5242">
        <v>0</v>
      </c>
      <c r="R5242">
        <v>0</v>
      </c>
      <c r="S5242">
        <v>0</v>
      </c>
      <c r="T5242">
        <v>0</v>
      </c>
      <c r="U5242">
        <v>0</v>
      </c>
      <c r="V5242">
        <v>0</v>
      </c>
      <c r="W5242">
        <v>0</v>
      </c>
      <c r="X5242">
        <v>0</v>
      </c>
      <c r="Y5242">
        <v>0</v>
      </c>
      <c r="Z5242">
        <v>0</v>
      </c>
      <c r="AA5242">
        <v>0</v>
      </c>
      <c r="AB5242">
        <v>0</v>
      </c>
      <c r="AC5242">
        <v>0</v>
      </c>
      <c r="AD5242" s="2"/>
      <c r="AE5242" s="2"/>
      <c r="AF5242" s="2"/>
    </row>
    <row r="5243" spans="1:32">
      <c r="A5243" t="s">
        <v>15693</v>
      </c>
      <c r="B5243" t="s">
        <v>19</v>
      </c>
      <c r="C5243">
        <v>0</v>
      </c>
      <c r="D5243">
        <v>0</v>
      </c>
      <c r="E5243">
        <v>0</v>
      </c>
      <c r="F5243">
        <v>0</v>
      </c>
      <c r="G5243">
        <v>0</v>
      </c>
      <c r="H5243">
        <v>0</v>
      </c>
      <c r="I5243">
        <v>0</v>
      </c>
      <c r="J5243">
        <v>0</v>
      </c>
      <c r="K5243">
        <v>0</v>
      </c>
      <c r="L5243">
        <v>0</v>
      </c>
      <c r="M5243">
        <v>0</v>
      </c>
      <c r="N5243">
        <v>0</v>
      </c>
      <c r="O5243">
        <v>0</v>
      </c>
      <c r="P5243">
        <v>0</v>
      </c>
      <c r="Q5243">
        <v>0</v>
      </c>
      <c r="R5243">
        <v>0</v>
      </c>
      <c r="S5243">
        <v>0</v>
      </c>
      <c r="T5243">
        <v>0</v>
      </c>
      <c r="U5243">
        <v>0</v>
      </c>
      <c r="V5243">
        <v>0</v>
      </c>
      <c r="W5243">
        <v>0</v>
      </c>
      <c r="X5243">
        <v>0</v>
      </c>
      <c r="Y5243">
        <v>0</v>
      </c>
      <c r="Z5243">
        <v>0</v>
      </c>
      <c r="AA5243">
        <v>0</v>
      </c>
      <c r="AB5243">
        <v>0</v>
      </c>
      <c r="AC5243">
        <v>0</v>
      </c>
      <c r="AD5243" s="2"/>
      <c r="AE5243" s="2"/>
      <c r="AF5243" s="2"/>
    </row>
    <row r="5244" spans="1:32">
      <c r="A5244" t="s">
        <v>15694</v>
      </c>
      <c r="B5244" t="s">
        <v>19</v>
      </c>
      <c r="C5244">
        <v>0</v>
      </c>
      <c r="D5244">
        <v>0</v>
      </c>
      <c r="E5244">
        <v>0</v>
      </c>
      <c r="F5244">
        <v>0</v>
      </c>
      <c r="G5244">
        <v>0</v>
      </c>
      <c r="H5244">
        <v>0</v>
      </c>
      <c r="I5244">
        <v>0</v>
      </c>
      <c r="J5244">
        <v>0</v>
      </c>
      <c r="K5244">
        <v>0</v>
      </c>
      <c r="L5244">
        <v>0</v>
      </c>
      <c r="M5244">
        <v>0</v>
      </c>
      <c r="N5244">
        <v>0</v>
      </c>
      <c r="O5244">
        <v>0</v>
      </c>
      <c r="P5244">
        <v>0</v>
      </c>
      <c r="Q5244">
        <v>0</v>
      </c>
      <c r="R5244">
        <v>0</v>
      </c>
      <c r="S5244">
        <v>0</v>
      </c>
      <c r="T5244">
        <v>0</v>
      </c>
      <c r="U5244">
        <v>0</v>
      </c>
      <c r="V5244">
        <v>0</v>
      </c>
      <c r="W5244">
        <v>0</v>
      </c>
      <c r="X5244">
        <v>0</v>
      </c>
      <c r="Y5244">
        <v>0</v>
      </c>
      <c r="Z5244">
        <v>0</v>
      </c>
      <c r="AA5244">
        <v>0</v>
      </c>
      <c r="AB5244">
        <v>0</v>
      </c>
      <c r="AC5244">
        <v>0</v>
      </c>
      <c r="AD5244" s="2"/>
      <c r="AE5244" s="2"/>
      <c r="AF5244" s="2"/>
    </row>
    <row r="5245" spans="1:32">
      <c r="A5245" t="s">
        <v>15695</v>
      </c>
      <c r="B5245" t="s">
        <v>19</v>
      </c>
      <c r="C5245">
        <v>0</v>
      </c>
      <c r="D5245">
        <v>0</v>
      </c>
      <c r="E5245">
        <v>0</v>
      </c>
      <c r="F5245">
        <v>0</v>
      </c>
      <c r="G5245">
        <v>0</v>
      </c>
      <c r="H5245">
        <v>0</v>
      </c>
      <c r="I5245">
        <v>0</v>
      </c>
      <c r="J5245">
        <v>0</v>
      </c>
      <c r="K5245">
        <v>0</v>
      </c>
      <c r="L5245">
        <v>0</v>
      </c>
      <c r="M5245">
        <v>0</v>
      </c>
      <c r="N5245">
        <v>0</v>
      </c>
      <c r="O5245">
        <v>0</v>
      </c>
      <c r="P5245">
        <v>0</v>
      </c>
      <c r="Q5245">
        <v>0</v>
      </c>
      <c r="R5245">
        <v>0</v>
      </c>
      <c r="S5245">
        <v>0</v>
      </c>
      <c r="T5245">
        <v>0</v>
      </c>
      <c r="U5245">
        <v>0</v>
      </c>
      <c r="V5245">
        <v>0</v>
      </c>
      <c r="W5245">
        <v>0</v>
      </c>
      <c r="X5245">
        <v>0</v>
      </c>
      <c r="Y5245">
        <v>0</v>
      </c>
      <c r="Z5245">
        <v>0</v>
      </c>
      <c r="AA5245">
        <v>0</v>
      </c>
      <c r="AB5245">
        <v>0</v>
      </c>
      <c r="AC5245">
        <v>0</v>
      </c>
    </row>
    <row r="5246" spans="1:32">
      <c r="A5246" t="s">
        <v>15696</v>
      </c>
      <c r="B5246" t="s">
        <v>19</v>
      </c>
      <c r="C5246">
        <v>0</v>
      </c>
      <c r="D5246">
        <v>0</v>
      </c>
      <c r="E5246">
        <v>0</v>
      </c>
      <c r="F5246">
        <v>0</v>
      </c>
      <c r="G5246">
        <v>0</v>
      </c>
      <c r="H5246">
        <v>0</v>
      </c>
      <c r="I5246">
        <v>0</v>
      </c>
      <c r="J5246">
        <v>0</v>
      </c>
      <c r="K5246">
        <v>0</v>
      </c>
      <c r="L5246">
        <v>0</v>
      </c>
      <c r="M5246">
        <v>0</v>
      </c>
      <c r="N5246">
        <v>0</v>
      </c>
      <c r="O5246">
        <v>0</v>
      </c>
      <c r="P5246">
        <v>0</v>
      </c>
      <c r="Q5246">
        <v>0</v>
      </c>
      <c r="R5246">
        <v>0</v>
      </c>
      <c r="S5246">
        <v>0</v>
      </c>
      <c r="T5246">
        <v>0</v>
      </c>
      <c r="U5246">
        <v>0</v>
      </c>
      <c r="V5246">
        <v>0</v>
      </c>
      <c r="W5246">
        <v>0</v>
      </c>
      <c r="X5246">
        <v>0</v>
      </c>
      <c r="Y5246">
        <v>0</v>
      </c>
      <c r="Z5246">
        <v>0</v>
      </c>
      <c r="AA5246">
        <v>0</v>
      </c>
      <c r="AB5246">
        <v>0</v>
      </c>
      <c r="AC5246">
        <v>0</v>
      </c>
      <c r="AD5246" s="2"/>
      <c r="AE5246" s="2"/>
      <c r="AF5246" s="2"/>
    </row>
    <row r="5247" spans="1:32">
      <c r="A5247" t="s">
        <v>15697</v>
      </c>
      <c r="B5247" t="s">
        <v>19</v>
      </c>
      <c r="C5247">
        <v>0</v>
      </c>
      <c r="D5247">
        <v>0</v>
      </c>
      <c r="E5247">
        <v>0</v>
      </c>
      <c r="F5247">
        <v>0</v>
      </c>
      <c r="G5247">
        <v>0</v>
      </c>
      <c r="H5247">
        <v>0</v>
      </c>
      <c r="I5247">
        <v>0</v>
      </c>
      <c r="J5247">
        <v>0</v>
      </c>
      <c r="K5247">
        <v>0</v>
      </c>
      <c r="L5247">
        <v>0</v>
      </c>
      <c r="M5247">
        <v>0</v>
      </c>
      <c r="N5247">
        <v>0</v>
      </c>
      <c r="O5247">
        <v>0</v>
      </c>
      <c r="P5247">
        <v>0</v>
      </c>
      <c r="Q5247">
        <v>0</v>
      </c>
      <c r="R5247">
        <v>0</v>
      </c>
      <c r="S5247">
        <v>0</v>
      </c>
      <c r="T5247">
        <v>0</v>
      </c>
      <c r="U5247">
        <v>0</v>
      </c>
      <c r="V5247">
        <v>0</v>
      </c>
      <c r="W5247">
        <v>0</v>
      </c>
      <c r="X5247">
        <v>0</v>
      </c>
      <c r="Y5247">
        <v>0</v>
      </c>
      <c r="Z5247">
        <v>0</v>
      </c>
      <c r="AA5247">
        <v>0</v>
      </c>
      <c r="AB5247">
        <v>0</v>
      </c>
      <c r="AC5247">
        <v>0</v>
      </c>
      <c r="AD5247" s="2"/>
      <c r="AE5247" s="2"/>
      <c r="AF5247" s="2"/>
    </row>
    <row r="5248" spans="1:32">
      <c r="A5248" t="s">
        <v>15698</v>
      </c>
      <c r="B5248" t="s">
        <v>19</v>
      </c>
      <c r="C5248">
        <v>0</v>
      </c>
      <c r="D5248">
        <v>0</v>
      </c>
      <c r="E5248">
        <v>0</v>
      </c>
      <c r="F5248">
        <v>0</v>
      </c>
      <c r="G5248">
        <v>0</v>
      </c>
      <c r="H5248">
        <v>0</v>
      </c>
      <c r="I5248">
        <v>0</v>
      </c>
      <c r="J5248">
        <v>0</v>
      </c>
      <c r="K5248">
        <v>0</v>
      </c>
      <c r="L5248">
        <v>0</v>
      </c>
      <c r="M5248">
        <v>0</v>
      </c>
      <c r="N5248">
        <v>0</v>
      </c>
      <c r="O5248">
        <v>0</v>
      </c>
      <c r="P5248">
        <v>0</v>
      </c>
      <c r="Q5248">
        <v>0</v>
      </c>
      <c r="R5248">
        <v>0</v>
      </c>
      <c r="S5248">
        <v>0</v>
      </c>
      <c r="T5248">
        <v>0</v>
      </c>
      <c r="U5248">
        <v>0</v>
      </c>
      <c r="V5248">
        <v>0</v>
      </c>
      <c r="W5248">
        <v>0</v>
      </c>
      <c r="X5248">
        <v>0</v>
      </c>
      <c r="Y5248">
        <v>0</v>
      </c>
      <c r="Z5248">
        <v>0</v>
      </c>
      <c r="AA5248">
        <v>0</v>
      </c>
      <c r="AB5248">
        <v>0</v>
      </c>
      <c r="AC5248">
        <v>0</v>
      </c>
      <c r="AD5248" s="2"/>
      <c r="AE5248" s="2"/>
      <c r="AF5248" s="2"/>
    </row>
    <row r="5249" spans="1:32">
      <c r="A5249" t="s">
        <v>15699</v>
      </c>
      <c r="B5249" t="s">
        <v>19</v>
      </c>
      <c r="C5249">
        <v>0</v>
      </c>
      <c r="D5249">
        <v>0</v>
      </c>
      <c r="E5249">
        <v>0</v>
      </c>
      <c r="F5249">
        <v>0</v>
      </c>
      <c r="G5249">
        <v>0</v>
      </c>
      <c r="H5249">
        <v>0</v>
      </c>
      <c r="I5249">
        <v>0</v>
      </c>
      <c r="J5249">
        <v>0</v>
      </c>
      <c r="K5249">
        <v>0</v>
      </c>
      <c r="L5249">
        <v>0</v>
      </c>
      <c r="M5249">
        <v>0</v>
      </c>
      <c r="N5249">
        <v>0</v>
      </c>
      <c r="O5249">
        <v>0</v>
      </c>
      <c r="P5249">
        <v>0</v>
      </c>
      <c r="Q5249">
        <v>0</v>
      </c>
      <c r="R5249">
        <v>0</v>
      </c>
      <c r="S5249">
        <v>0</v>
      </c>
      <c r="T5249">
        <v>0</v>
      </c>
      <c r="U5249">
        <v>0</v>
      </c>
      <c r="V5249">
        <v>0</v>
      </c>
      <c r="W5249">
        <v>0</v>
      </c>
      <c r="X5249">
        <v>0</v>
      </c>
      <c r="Y5249">
        <v>0</v>
      </c>
      <c r="Z5249">
        <v>0</v>
      </c>
      <c r="AA5249">
        <v>0</v>
      </c>
      <c r="AB5249">
        <v>0</v>
      </c>
      <c r="AC5249">
        <v>0</v>
      </c>
      <c r="AD5249" s="2"/>
      <c r="AE5249" s="2"/>
      <c r="AF5249" s="2"/>
    </row>
    <row r="5250" spans="1:32">
      <c r="A5250" t="s">
        <v>15700</v>
      </c>
      <c r="B5250" t="s">
        <v>19</v>
      </c>
      <c r="C5250">
        <v>0</v>
      </c>
      <c r="D5250">
        <v>0</v>
      </c>
      <c r="E5250">
        <v>0</v>
      </c>
      <c r="F5250">
        <v>0</v>
      </c>
      <c r="G5250">
        <v>0</v>
      </c>
      <c r="H5250">
        <v>0</v>
      </c>
      <c r="I5250">
        <v>0</v>
      </c>
      <c r="J5250">
        <v>0</v>
      </c>
      <c r="K5250">
        <v>0</v>
      </c>
      <c r="L5250">
        <v>0</v>
      </c>
      <c r="M5250">
        <v>0</v>
      </c>
      <c r="N5250">
        <v>0</v>
      </c>
      <c r="O5250">
        <v>0</v>
      </c>
      <c r="P5250">
        <v>0</v>
      </c>
      <c r="Q5250">
        <v>0</v>
      </c>
      <c r="R5250">
        <v>0</v>
      </c>
      <c r="S5250">
        <v>0</v>
      </c>
      <c r="T5250">
        <v>0</v>
      </c>
      <c r="U5250">
        <v>0</v>
      </c>
      <c r="V5250">
        <v>0</v>
      </c>
      <c r="W5250">
        <v>0</v>
      </c>
      <c r="X5250">
        <v>0</v>
      </c>
      <c r="Y5250">
        <v>0</v>
      </c>
      <c r="Z5250">
        <v>0</v>
      </c>
      <c r="AA5250">
        <v>0</v>
      </c>
      <c r="AB5250">
        <v>0</v>
      </c>
      <c r="AC5250">
        <v>0</v>
      </c>
      <c r="AD5250" s="2"/>
      <c r="AE5250" s="2"/>
      <c r="AF5250" s="2"/>
    </row>
    <row r="5251" spans="1:32">
      <c r="A5251" t="s">
        <v>15701</v>
      </c>
      <c r="B5251" t="s">
        <v>19</v>
      </c>
      <c r="C5251">
        <v>0</v>
      </c>
      <c r="D5251">
        <v>0</v>
      </c>
      <c r="E5251">
        <v>0</v>
      </c>
      <c r="F5251">
        <v>0</v>
      </c>
      <c r="G5251">
        <v>0</v>
      </c>
      <c r="H5251">
        <v>0</v>
      </c>
      <c r="I5251">
        <v>0</v>
      </c>
      <c r="J5251">
        <v>0</v>
      </c>
      <c r="K5251">
        <v>0</v>
      </c>
      <c r="L5251">
        <v>0</v>
      </c>
      <c r="M5251">
        <v>0</v>
      </c>
      <c r="N5251">
        <v>0</v>
      </c>
      <c r="O5251">
        <v>0</v>
      </c>
      <c r="P5251">
        <v>0</v>
      </c>
      <c r="Q5251">
        <v>0</v>
      </c>
      <c r="R5251">
        <v>0</v>
      </c>
      <c r="S5251">
        <v>0</v>
      </c>
      <c r="T5251">
        <v>0</v>
      </c>
      <c r="U5251">
        <v>0</v>
      </c>
      <c r="V5251">
        <v>0</v>
      </c>
      <c r="W5251">
        <v>0</v>
      </c>
      <c r="X5251">
        <v>0</v>
      </c>
      <c r="Y5251">
        <v>0</v>
      </c>
      <c r="Z5251">
        <v>0</v>
      </c>
      <c r="AA5251">
        <v>0</v>
      </c>
      <c r="AB5251">
        <v>0</v>
      </c>
      <c r="AC5251">
        <v>0</v>
      </c>
      <c r="AD5251" s="2"/>
      <c r="AE5251" s="2"/>
      <c r="AF5251" s="2"/>
    </row>
    <row r="5252" spans="1:32">
      <c r="A5252" t="s">
        <v>15702</v>
      </c>
      <c r="B5252" t="s">
        <v>19</v>
      </c>
      <c r="C5252">
        <v>0</v>
      </c>
      <c r="D5252">
        <v>0</v>
      </c>
      <c r="E5252">
        <v>0</v>
      </c>
      <c r="F5252">
        <v>0</v>
      </c>
      <c r="G5252">
        <v>0</v>
      </c>
      <c r="H5252">
        <v>0</v>
      </c>
      <c r="I5252">
        <v>0</v>
      </c>
      <c r="J5252">
        <v>0</v>
      </c>
      <c r="K5252">
        <v>0</v>
      </c>
      <c r="L5252">
        <v>0</v>
      </c>
      <c r="M5252">
        <v>0</v>
      </c>
      <c r="N5252">
        <v>0</v>
      </c>
      <c r="O5252">
        <v>0</v>
      </c>
      <c r="P5252">
        <v>0</v>
      </c>
      <c r="Q5252">
        <v>0</v>
      </c>
      <c r="R5252">
        <v>0</v>
      </c>
      <c r="S5252">
        <v>0</v>
      </c>
      <c r="T5252">
        <v>0</v>
      </c>
      <c r="U5252">
        <v>0</v>
      </c>
      <c r="V5252">
        <v>0</v>
      </c>
      <c r="W5252">
        <v>0</v>
      </c>
      <c r="X5252">
        <v>0</v>
      </c>
      <c r="Y5252">
        <v>0</v>
      </c>
      <c r="Z5252">
        <v>0</v>
      </c>
      <c r="AA5252">
        <v>0</v>
      </c>
      <c r="AB5252">
        <v>0</v>
      </c>
      <c r="AC5252">
        <v>0</v>
      </c>
      <c r="AD5252" s="2"/>
      <c r="AE5252" s="2"/>
      <c r="AF5252" s="2"/>
    </row>
    <row r="5253" spans="1:32">
      <c r="A5253" t="s">
        <v>15703</v>
      </c>
      <c r="B5253" t="s">
        <v>19</v>
      </c>
      <c r="C5253">
        <v>0</v>
      </c>
      <c r="D5253">
        <v>0</v>
      </c>
      <c r="E5253">
        <v>0</v>
      </c>
      <c r="F5253">
        <v>0</v>
      </c>
      <c r="G5253">
        <v>0</v>
      </c>
      <c r="H5253">
        <v>0</v>
      </c>
      <c r="I5253">
        <v>0</v>
      </c>
      <c r="J5253">
        <v>0</v>
      </c>
      <c r="K5253">
        <v>0</v>
      </c>
      <c r="L5253">
        <v>0</v>
      </c>
      <c r="M5253">
        <v>0</v>
      </c>
      <c r="N5253">
        <v>0</v>
      </c>
      <c r="O5253">
        <v>0</v>
      </c>
      <c r="P5253">
        <v>0</v>
      </c>
      <c r="Q5253">
        <v>0</v>
      </c>
      <c r="R5253">
        <v>0</v>
      </c>
      <c r="S5253">
        <v>0</v>
      </c>
      <c r="T5253">
        <v>0</v>
      </c>
      <c r="U5253">
        <v>0</v>
      </c>
      <c r="V5253">
        <v>0</v>
      </c>
      <c r="W5253">
        <v>0</v>
      </c>
      <c r="X5253">
        <v>0</v>
      </c>
      <c r="Y5253">
        <v>0</v>
      </c>
      <c r="Z5253">
        <v>0</v>
      </c>
      <c r="AA5253">
        <v>0</v>
      </c>
      <c r="AB5253">
        <v>0</v>
      </c>
      <c r="AC5253">
        <v>0</v>
      </c>
      <c r="AD5253" s="2"/>
      <c r="AE5253" s="2"/>
      <c r="AF5253" s="2"/>
    </row>
    <row r="5254" spans="1:32">
      <c r="A5254" t="s">
        <v>15704</v>
      </c>
      <c r="B5254" t="s">
        <v>19</v>
      </c>
      <c r="C5254">
        <v>0</v>
      </c>
      <c r="D5254">
        <v>0</v>
      </c>
      <c r="E5254">
        <v>0</v>
      </c>
      <c r="F5254">
        <v>0</v>
      </c>
      <c r="G5254">
        <v>0</v>
      </c>
      <c r="H5254">
        <v>0</v>
      </c>
      <c r="I5254">
        <v>0</v>
      </c>
      <c r="J5254">
        <v>0</v>
      </c>
      <c r="K5254">
        <v>0</v>
      </c>
      <c r="L5254">
        <v>0</v>
      </c>
      <c r="M5254">
        <v>0</v>
      </c>
      <c r="N5254">
        <v>0</v>
      </c>
      <c r="O5254">
        <v>0</v>
      </c>
      <c r="P5254">
        <v>0</v>
      </c>
      <c r="Q5254">
        <v>0</v>
      </c>
      <c r="R5254">
        <v>0</v>
      </c>
      <c r="S5254">
        <v>0</v>
      </c>
      <c r="T5254">
        <v>0</v>
      </c>
      <c r="U5254">
        <v>0</v>
      </c>
      <c r="V5254">
        <v>0</v>
      </c>
      <c r="W5254">
        <v>0</v>
      </c>
      <c r="X5254">
        <v>0</v>
      </c>
      <c r="Y5254">
        <v>0</v>
      </c>
      <c r="Z5254">
        <v>0</v>
      </c>
      <c r="AA5254">
        <v>0</v>
      </c>
      <c r="AB5254">
        <v>0</v>
      </c>
      <c r="AC5254">
        <v>0</v>
      </c>
      <c r="AD5254" s="2"/>
      <c r="AE5254" s="2"/>
      <c r="AF5254" s="2"/>
    </row>
    <row r="5255" spans="1:32">
      <c r="A5255" t="s">
        <v>15705</v>
      </c>
      <c r="B5255" t="s">
        <v>19</v>
      </c>
      <c r="C5255">
        <v>0</v>
      </c>
      <c r="D5255">
        <v>0</v>
      </c>
      <c r="E5255">
        <v>0</v>
      </c>
      <c r="F5255">
        <v>0</v>
      </c>
      <c r="G5255">
        <v>0</v>
      </c>
      <c r="H5255">
        <v>0</v>
      </c>
      <c r="I5255">
        <v>0</v>
      </c>
      <c r="J5255">
        <v>0</v>
      </c>
      <c r="K5255">
        <v>0</v>
      </c>
      <c r="L5255">
        <v>0</v>
      </c>
      <c r="M5255">
        <v>0</v>
      </c>
      <c r="N5255">
        <v>0</v>
      </c>
      <c r="O5255">
        <v>0</v>
      </c>
      <c r="P5255">
        <v>0</v>
      </c>
      <c r="Q5255">
        <v>0</v>
      </c>
      <c r="R5255">
        <v>0</v>
      </c>
      <c r="S5255">
        <v>0</v>
      </c>
      <c r="T5255">
        <v>0</v>
      </c>
      <c r="U5255">
        <v>0</v>
      </c>
      <c r="V5255">
        <v>0</v>
      </c>
      <c r="W5255">
        <v>0</v>
      </c>
      <c r="X5255">
        <v>0</v>
      </c>
      <c r="Y5255">
        <v>0</v>
      </c>
      <c r="Z5255">
        <v>0</v>
      </c>
      <c r="AA5255">
        <v>0</v>
      </c>
      <c r="AB5255">
        <v>0</v>
      </c>
      <c r="AC5255">
        <v>0</v>
      </c>
      <c r="AD5255" s="2"/>
      <c r="AE5255" s="2"/>
      <c r="AF5255" s="2"/>
    </row>
    <row r="5256" spans="1:32">
      <c r="A5256" t="s">
        <v>15706</v>
      </c>
      <c r="B5256" t="s">
        <v>19</v>
      </c>
      <c r="C5256">
        <v>0</v>
      </c>
      <c r="D5256">
        <v>0</v>
      </c>
      <c r="E5256">
        <v>0</v>
      </c>
      <c r="F5256">
        <v>0</v>
      </c>
      <c r="G5256">
        <v>0</v>
      </c>
      <c r="H5256">
        <v>0</v>
      </c>
      <c r="I5256">
        <v>0</v>
      </c>
      <c r="J5256">
        <v>0</v>
      </c>
      <c r="K5256">
        <v>0</v>
      </c>
      <c r="L5256">
        <v>0</v>
      </c>
      <c r="M5256">
        <v>0</v>
      </c>
      <c r="N5256">
        <v>0</v>
      </c>
      <c r="O5256">
        <v>0</v>
      </c>
      <c r="P5256">
        <v>0</v>
      </c>
      <c r="Q5256">
        <v>0</v>
      </c>
      <c r="R5256">
        <v>0</v>
      </c>
      <c r="S5256">
        <v>0</v>
      </c>
      <c r="T5256">
        <v>0</v>
      </c>
      <c r="U5256">
        <v>0</v>
      </c>
      <c r="V5256">
        <v>0</v>
      </c>
      <c r="W5256">
        <v>0</v>
      </c>
      <c r="X5256">
        <v>0</v>
      </c>
      <c r="Y5256">
        <v>0</v>
      </c>
      <c r="Z5256">
        <v>0</v>
      </c>
      <c r="AA5256">
        <v>0</v>
      </c>
      <c r="AB5256">
        <v>0</v>
      </c>
      <c r="AC5256">
        <v>0</v>
      </c>
      <c r="AD5256" s="2"/>
      <c r="AE5256" s="2"/>
      <c r="AF5256" s="2"/>
    </row>
    <row r="5257" spans="1:32">
      <c r="A5257" t="s">
        <v>15707</v>
      </c>
      <c r="B5257" t="s">
        <v>19</v>
      </c>
      <c r="C5257">
        <v>0</v>
      </c>
      <c r="D5257">
        <v>0</v>
      </c>
      <c r="E5257">
        <v>0</v>
      </c>
      <c r="F5257">
        <v>0</v>
      </c>
      <c r="G5257">
        <v>0</v>
      </c>
      <c r="H5257">
        <v>0</v>
      </c>
      <c r="I5257">
        <v>0</v>
      </c>
      <c r="J5257">
        <v>0</v>
      </c>
      <c r="K5257">
        <v>0</v>
      </c>
      <c r="L5257">
        <v>0</v>
      </c>
      <c r="M5257">
        <v>0</v>
      </c>
      <c r="N5257">
        <v>0</v>
      </c>
      <c r="O5257">
        <v>0</v>
      </c>
      <c r="P5257">
        <v>0</v>
      </c>
      <c r="Q5257">
        <v>0</v>
      </c>
      <c r="R5257">
        <v>0</v>
      </c>
      <c r="S5257">
        <v>0</v>
      </c>
      <c r="T5257">
        <v>0</v>
      </c>
      <c r="U5257">
        <v>0</v>
      </c>
      <c r="V5257">
        <v>0</v>
      </c>
      <c r="W5257">
        <v>0</v>
      </c>
      <c r="X5257">
        <v>0</v>
      </c>
      <c r="Y5257">
        <v>0</v>
      </c>
      <c r="Z5257">
        <v>0</v>
      </c>
      <c r="AA5257">
        <v>0</v>
      </c>
      <c r="AB5257">
        <v>0</v>
      </c>
      <c r="AC5257">
        <v>0</v>
      </c>
      <c r="AD5257" s="2"/>
      <c r="AE5257" s="2"/>
      <c r="AF5257" s="2"/>
    </row>
    <row r="5258" spans="1:32">
      <c r="A5258" t="s">
        <v>15708</v>
      </c>
      <c r="B5258" t="s">
        <v>19</v>
      </c>
      <c r="C5258">
        <v>0</v>
      </c>
      <c r="D5258">
        <v>0</v>
      </c>
      <c r="E5258">
        <v>0</v>
      </c>
      <c r="F5258">
        <v>0</v>
      </c>
      <c r="G5258">
        <v>0</v>
      </c>
      <c r="H5258">
        <v>0</v>
      </c>
      <c r="I5258">
        <v>0</v>
      </c>
      <c r="J5258">
        <v>0</v>
      </c>
      <c r="K5258">
        <v>0</v>
      </c>
      <c r="L5258">
        <v>0</v>
      </c>
      <c r="M5258">
        <v>0</v>
      </c>
      <c r="N5258">
        <v>0</v>
      </c>
      <c r="O5258">
        <v>0</v>
      </c>
      <c r="P5258">
        <v>0</v>
      </c>
      <c r="Q5258">
        <v>0</v>
      </c>
      <c r="R5258">
        <v>0</v>
      </c>
      <c r="S5258">
        <v>0</v>
      </c>
      <c r="T5258">
        <v>0</v>
      </c>
      <c r="U5258">
        <v>0</v>
      </c>
      <c r="V5258">
        <v>0</v>
      </c>
      <c r="W5258">
        <v>0</v>
      </c>
      <c r="X5258">
        <v>0</v>
      </c>
      <c r="Y5258">
        <v>0</v>
      </c>
      <c r="Z5258">
        <v>0</v>
      </c>
      <c r="AA5258">
        <v>0</v>
      </c>
      <c r="AB5258">
        <v>0</v>
      </c>
      <c r="AC5258">
        <v>0</v>
      </c>
      <c r="AD5258" s="2"/>
      <c r="AE5258" s="2"/>
      <c r="AF5258" s="2"/>
    </row>
    <row r="5259" spans="1:32">
      <c r="A5259" t="s">
        <v>15709</v>
      </c>
      <c r="B5259" t="s">
        <v>19</v>
      </c>
      <c r="C5259">
        <v>0</v>
      </c>
      <c r="D5259">
        <v>0</v>
      </c>
      <c r="E5259">
        <v>0</v>
      </c>
      <c r="F5259">
        <v>0</v>
      </c>
      <c r="G5259">
        <v>0</v>
      </c>
      <c r="H5259">
        <v>0</v>
      </c>
      <c r="I5259">
        <v>0</v>
      </c>
      <c r="J5259">
        <v>0</v>
      </c>
      <c r="K5259">
        <v>0</v>
      </c>
      <c r="L5259">
        <v>0</v>
      </c>
      <c r="M5259">
        <v>0</v>
      </c>
      <c r="N5259">
        <v>0</v>
      </c>
      <c r="O5259">
        <v>0</v>
      </c>
      <c r="P5259">
        <v>0</v>
      </c>
      <c r="Q5259">
        <v>0</v>
      </c>
      <c r="R5259">
        <v>0</v>
      </c>
      <c r="S5259">
        <v>0</v>
      </c>
      <c r="T5259">
        <v>0</v>
      </c>
      <c r="U5259">
        <v>0</v>
      </c>
      <c r="V5259">
        <v>0</v>
      </c>
      <c r="W5259">
        <v>0</v>
      </c>
      <c r="X5259">
        <v>0</v>
      </c>
      <c r="Y5259">
        <v>0</v>
      </c>
      <c r="Z5259">
        <v>0</v>
      </c>
      <c r="AA5259">
        <v>0</v>
      </c>
      <c r="AB5259">
        <v>0</v>
      </c>
      <c r="AC5259">
        <v>0</v>
      </c>
      <c r="AD5259" s="2"/>
      <c r="AE5259" s="2"/>
      <c r="AF5259" s="2"/>
    </row>
    <row r="5260" spans="1:32">
      <c r="A5260" t="s">
        <v>15710</v>
      </c>
      <c r="B5260" t="s">
        <v>19</v>
      </c>
      <c r="C5260">
        <v>0</v>
      </c>
      <c r="D5260">
        <v>0</v>
      </c>
      <c r="E5260">
        <v>0</v>
      </c>
      <c r="F5260">
        <v>0</v>
      </c>
      <c r="G5260">
        <v>0</v>
      </c>
      <c r="H5260">
        <v>0</v>
      </c>
      <c r="I5260">
        <v>0</v>
      </c>
      <c r="J5260">
        <v>0</v>
      </c>
      <c r="K5260">
        <v>0</v>
      </c>
      <c r="L5260">
        <v>0</v>
      </c>
      <c r="M5260">
        <v>0</v>
      </c>
      <c r="N5260">
        <v>0</v>
      </c>
      <c r="O5260">
        <v>0</v>
      </c>
      <c r="P5260">
        <v>0</v>
      </c>
      <c r="Q5260">
        <v>0</v>
      </c>
      <c r="R5260">
        <v>0</v>
      </c>
      <c r="S5260">
        <v>0</v>
      </c>
      <c r="T5260">
        <v>0</v>
      </c>
      <c r="U5260">
        <v>0</v>
      </c>
      <c r="V5260">
        <v>0</v>
      </c>
      <c r="W5260">
        <v>0</v>
      </c>
      <c r="X5260">
        <v>0</v>
      </c>
      <c r="Y5260">
        <v>0</v>
      </c>
      <c r="Z5260">
        <v>0</v>
      </c>
      <c r="AA5260">
        <v>0</v>
      </c>
      <c r="AB5260">
        <v>0</v>
      </c>
      <c r="AC5260">
        <v>0</v>
      </c>
      <c r="AD5260" s="2"/>
      <c r="AE5260" s="2"/>
      <c r="AF5260" s="2"/>
    </row>
    <row r="5261" spans="1:32">
      <c r="A5261" t="s">
        <v>15711</v>
      </c>
      <c r="B5261" t="s">
        <v>19</v>
      </c>
      <c r="C5261">
        <v>0</v>
      </c>
      <c r="D5261">
        <v>0</v>
      </c>
      <c r="E5261">
        <v>0</v>
      </c>
      <c r="F5261">
        <v>0</v>
      </c>
      <c r="G5261">
        <v>0</v>
      </c>
      <c r="H5261">
        <v>0</v>
      </c>
      <c r="I5261">
        <v>0</v>
      </c>
      <c r="J5261">
        <v>0</v>
      </c>
      <c r="K5261">
        <v>0</v>
      </c>
      <c r="L5261">
        <v>0</v>
      </c>
      <c r="M5261">
        <v>0</v>
      </c>
      <c r="N5261">
        <v>0</v>
      </c>
      <c r="O5261">
        <v>0</v>
      </c>
      <c r="P5261">
        <v>0</v>
      </c>
      <c r="Q5261">
        <v>0</v>
      </c>
      <c r="R5261">
        <v>0</v>
      </c>
      <c r="S5261">
        <v>0</v>
      </c>
      <c r="T5261">
        <v>0</v>
      </c>
      <c r="U5261">
        <v>0</v>
      </c>
      <c r="V5261">
        <v>0</v>
      </c>
      <c r="W5261">
        <v>0</v>
      </c>
      <c r="X5261">
        <v>0</v>
      </c>
      <c r="Y5261">
        <v>0</v>
      </c>
      <c r="Z5261">
        <v>0</v>
      </c>
      <c r="AA5261">
        <v>0</v>
      </c>
      <c r="AB5261">
        <v>0</v>
      </c>
      <c r="AC5261">
        <v>0</v>
      </c>
      <c r="AD5261" s="2"/>
      <c r="AE5261" s="2"/>
      <c r="AF5261" s="2"/>
    </row>
    <row r="5262" spans="1:32">
      <c r="A5262" t="s">
        <v>15712</v>
      </c>
      <c r="B5262" t="s">
        <v>19</v>
      </c>
      <c r="C5262">
        <v>0</v>
      </c>
      <c r="D5262">
        <v>0</v>
      </c>
      <c r="E5262">
        <v>0</v>
      </c>
      <c r="F5262">
        <v>0</v>
      </c>
      <c r="G5262">
        <v>0</v>
      </c>
      <c r="H5262">
        <v>0</v>
      </c>
      <c r="I5262">
        <v>0</v>
      </c>
      <c r="J5262">
        <v>0</v>
      </c>
      <c r="K5262">
        <v>0</v>
      </c>
      <c r="L5262">
        <v>0</v>
      </c>
      <c r="M5262">
        <v>0</v>
      </c>
      <c r="N5262">
        <v>0</v>
      </c>
      <c r="O5262">
        <v>0</v>
      </c>
      <c r="P5262">
        <v>0</v>
      </c>
      <c r="Q5262">
        <v>0</v>
      </c>
      <c r="R5262">
        <v>0</v>
      </c>
      <c r="S5262">
        <v>0</v>
      </c>
      <c r="T5262">
        <v>0</v>
      </c>
      <c r="U5262">
        <v>0</v>
      </c>
      <c r="V5262">
        <v>0</v>
      </c>
      <c r="W5262">
        <v>0</v>
      </c>
      <c r="X5262">
        <v>0</v>
      </c>
      <c r="Y5262">
        <v>0</v>
      </c>
      <c r="Z5262">
        <v>0</v>
      </c>
      <c r="AA5262">
        <v>0</v>
      </c>
      <c r="AB5262">
        <v>0</v>
      </c>
      <c r="AC5262">
        <v>0</v>
      </c>
      <c r="AD5262" s="2"/>
      <c r="AE5262" s="2"/>
      <c r="AF5262" s="2"/>
    </row>
    <row r="5263" spans="1:32">
      <c r="A5263" t="s">
        <v>15713</v>
      </c>
      <c r="B5263" t="s">
        <v>19</v>
      </c>
      <c r="C5263">
        <v>0</v>
      </c>
      <c r="D5263">
        <v>0</v>
      </c>
      <c r="E5263">
        <v>0</v>
      </c>
      <c r="F5263">
        <v>0</v>
      </c>
      <c r="G5263">
        <v>0</v>
      </c>
      <c r="H5263">
        <v>0</v>
      </c>
      <c r="I5263">
        <v>0</v>
      </c>
      <c r="J5263">
        <v>0</v>
      </c>
      <c r="K5263">
        <v>0</v>
      </c>
      <c r="L5263">
        <v>0</v>
      </c>
      <c r="M5263">
        <v>0</v>
      </c>
      <c r="N5263">
        <v>0</v>
      </c>
      <c r="O5263">
        <v>0</v>
      </c>
      <c r="P5263">
        <v>0</v>
      </c>
      <c r="Q5263">
        <v>0</v>
      </c>
      <c r="R5263">
        <v>0</v>
      </c>
      <c r="S5263">
        <v>0</v>
      </c>
      <c r="T5263">
        <v>0</v>
      </c>
      <c r="U5263">
        <v>0</v>
      </c>
      <c r="V5263">
        <v>0</v>
      </c>
      <c r="W5263">
        <v>0</v>
      </c>
      <c r="X5263">
        <v>0</v>
      </c>
      <c r="Y5263">
        <v>0</v>
      </c>
      <c r="Z5263">
        <v>0</v>
      </c>
      <c r="AA5263">
        <v>0</v>
      </c>
      <c r="AB5263">
        <v>0</v>
      </c>
      <c r="AC5263">
        <v>0</v>
      </c>
      <c r="AD5263" s="2"/>
      <c r="AE5263" s="2"/>
      <c r="AF5263" s="2"/>
    </row>
    <row r="5264" spans="1:32">
      <c r="A5264" t="s">
        <v>15714</v>
      </c>
      <c r="B5264" t="s">
        <v>19</v>
      </c>
      <c r="C5264">
        <v>0</v>
      </c>
      <c r="D5264">
        <v>0</v>
      </c>
      <c r="E5264">
        <v>0</v>
      </c>
      <c r="F5264">
        <v>0</v>
      </c>
      <c r="G5264">
        <v>0</v>
      </c>
      <c r="H5264">
        <v>0</v>
      </c>
      <c r="I5264">
        <v>0</v>
      </c>
      <c r="J5264">
        <v>0</v>
      </c>
      <c r="K5264">
        <v>0</v>
      </c>
      <c r="L5264">
        <v>0</v>
      </c>
      <c r="M5264">
        <v>0</v>
      </c>
      <c r="N5264">
        <v>0</v>
      </c>
      <c r="O5264">
        <v>0</v>
      </c>
      <c r="P5264">
        <v>0</v>
      </c>
      <c r="Q5264">
        <v>0</v>
      </c>
      <c r="R5264">
        <v>0</v>
      </c>
      <c r="S5264">
        <v>0</v>
      </c>
      <c r="T5264">
        <v>0</v>
      </c>
      <c r="U5264">
        <v>0</v>
      </c>
      <c r="V5264">
        <v>0</v>
      </c>
      <c r="W5264">
        <v>0</v>
      </c>
      <c r="X5264">
        <v>0</v>
      </c>
      <c r="Y5264">
        <v>0</v>
      </c>
      <c r="Z5264">
        <v>0</v>
      </c>
      <c r="AA5264">
        <v>0</v>
      </c>
      <c r="AB5264">
        <v>0</v>
      </c>
      <c r="AC5264">
        <v>0</v>
      </c>
      <c r="AD5264" s="2"/>
      <c r="AE5264" s="2"/>
      <c r="AF5264" s="2"/>
    </row>
    <row r="5265" spans="1:32">
      <c r="A5265" t="s">
        <v>15715</v>
      </c>
      <c r="B5265" t="s">
        <v>19</v>
      </c>
      <c r="C5265">
        <v>0</v>
      </c>
      <c r="D5265">
        <v>0</v>
      </c>
      <c r="E5265">
        <v>0</v>
      </c>
      <c r="F5265">
        <v>0</v>
      </c>
      <c r="G5265">
        <v>0</v>
      </c>
      <c r="H5265">
        <v>0</v>
      </c>
      <c r="I5265">
        <v>0</v>
      </c>
      <c r="J5265">
        <v>0</v>
      </c>
      <c r="K5265">
        <v>0</v>
      </c>
      <c r="L5265">
        <v>0</v>
      </c>
      <c r="M5265">
        <v>0</v>
      </c>
      <c r="N5265">
        <v>0</v>
      </c>
      <c r="O5265">
        <v>0</v>
      </c>
      <c r="P5265">
        <v>0</v>
      </c>
      <c r="Q5265">
        <v>0</v>
      </c>
      <c r="R5265">
        <v>0</v>
      </c>
      <c r="S5265">
        <v>0</v>
      </c>
      <c r="T5265">
        <v>0</v>
      </c>
      <c r="U5265">
        <v>0</v>
      </c>
      <c r="V5265">
        <v>0</v>
      </c>
      <c r="W5265">
        <v>0</v>
      </c>
      <c r="X5265">
        <v>0</v>
      </c>
      <c r="Y5265">
        <v>0</v>
      </c>
      <c r="Z5265">
        <v>0</v>
      </c>
      <c r="AA5265">
        <v>0</v>
      </c>
      <c r="AB5265">
        <v>0</v>
      </c>
      <c r="AC5265">
        <v>0</v>
      </c>
      <c r="AD5265" s="2"/>
      <c r="AE5265" s="2"/>
      <c r="AF5265" s="2"/>
    </row>
    <row r="5266" spans="1:32">
      <c r="A5266" t="s">
        <v>15716</v>
      </c>
      <c r="B5266" t="s">
        <v>19</v>
      </c>
      <c r="C5266">
        <v>0</v>
      </c>
      <c r="D5266">
        <v>0</v>
      </c>
      <c r="E5266">
        <v>0</v>
      </c>
      <c r="F5266">
        <v>0</v>
      </c>
      <c r="G5266">
        <v>0</v>
      </c>
      <c r="H5266">
        <v>0</v>
      </c>
      <c r="I5266">
        <v>0</v>
      </c>
      <c r="J5266">
        <v>0</v>
      </c>
      <c r="K5266">
        <v>0</v>
      </c>
      <c r="L5266">
        <v>0</v>
      </c>
      <c r="M5266">
        <v>0</v>
      </c>
      <c r="N5266">
        <v>0</v>
      </c>
      <c r="O5266">
        <v>0</v>
      </c>
      <c r="P5266">
        <v>0</v>
      </c>
      <c r="Q5266">
        <v>0</v>
      </c>
      <c r="R5266">
        <v>0</v>
      </c>
      <c r="S5266">
        <v>0</v>
      </c>
      <c r="T5266">
        <v>0</v>
      </c>
      <c r="U5266">
        <v>0</v>
      </c>
      <c r="V5266">
        <v>0</v>
      </c>
      <c r="W5266">
        <v>0</v>
      </c>
      <c r="X5266">
        <v>0</v>
      </c>
      <c r="Y5266">
        <v>0</v>
      </c>
      <c r="Z5266">
        <v>0</v>
      </c>
      <c r="AA5266">
        <v>0</v>
      </c>
      <c r="AB5266">
        <v>0</v>
      </c>
      <c r="AC5266">
        <v>0</v>
      </c>
      <c r="AD5266" s="2"/>
      <c r="AE5266" s="2"/>
      <c r="AF5266" s="2"/>
    </row>
    <row r="5267" spans="1:32">
      <c r="A5267" t="s">
        <v>15717</v>
      </c>
      <c r="B5267" t="s">
        <v>19</v>
      </c>
      <c r="C5267">
        <v>0</v>
      </c>
      <c r="D5267">
        <v>0</v>
      </c>
      <c r="E5267">
        <v>0</v>
      </c>
      <c r="F5267">
        <v>0</v>
      </c>
      <c r="G5267">
        <v>0</v>
      </c>
      <c r="H5267">
        <v>0</v>
      </c>
      <c r="I5267">
        <v>0</v>
      </c>
      <c r="J5267">
        <v>0</v>
      </c>
      <c r="K5267">
        <v>0</v>
      </c>
      <c r="L5267">
        <v>0</v>
      </c>
      <c r="M5267">
        <v>0</v>
      </c>
      <c r="N5267">
        <v>0</v>
      </c>
      <c r="O5267">
        <v>0</v>
      </c>
      <c r="P5267">
        <v>0</v>
      </c>
      <c r="Q5267">
        <v>0</v>
      </c>
      <c r="R5267">
        <v>0</v>
      </c>
      <c r="S5267">
        <v>0</v>
      </c>
      <c r="T5267">
        <v>0</v>
      </c>
      <c r="U5267">
        <v>0</v>
      </c>
      <c r="V5267">
        <v>0</v>
      </c>
      <c r="W5267">
        <v>0</v>
      </c>
      <c r="X5267">
        <v>0</v>
      </c>
      <c r="Y5267">
        <v>0</v>
      </c>
      <c r="Z5267">
        <v>0</v>
      </c>
      <c r="AA5267">
        <v>0</v>
      </c>
      <c r="AB5267">
        <v>0</v>
      </c>
      <c r="AC5267">
        <v>0</v>
      </c>
      <c r="AD5267" s="2"/>
      <c r="AE5267" s="2"/>
      <c r="AF5267" s="2"/>
    </row>
    <row r="5268" spans="1:32">
      <c r="A5268" t="s">
        <v>15718</v>
      </c>
      <c r="B5268" t="s">
        <v>19</v>
      </c>
      <c r="C5268">
        <v>0</v>
      </c>
      <c r="D5268">
        <v>0</v>
      </c>
      <c r="E5268">
        <v>0</v>
      </c>
      <c r="F5268">
        <v>0</v>
      </c>
      <c r="G5268">
        <v>0</v>
      </c>
      <c r="H5268">
        <v>0</v>
      </c>
      <c r="I5268">
        <v>0</v>
      </c>
      <c r="J5268">
        <v>0</v>
      </c>
      <c r="K5268">
        <v>0</v>
      </c>
      <c r="L5268">
        <v>0</v>
      </c>
      <c r="M5268">
        <v>0</v>
      </c>
      <c r="N5268">
        <v>0</v>
      </c>
      <c r="O5268">
        <v>0</v>
      </c>
      <c r="P5268">
        <v>0</v>
      </c>
      <c r="Q5268">
        <v>0</v>
      </c>
      <c r="R5268">
        <v>0</v>
      </c>
      <c r="S5268">
        <v>0</v>
      </c>
      <c r="T5268">
        <v>0</v>
      </c>
      <c r="U5268">
        <v>0</v>
      </c>
      <c r="V5268">
        <v>0</v>
      </c>
      <c r="W5268">
        <v>0</v>
      </c>
      <c r="X5268">
        <v>0</v>
      </c>
      <c r="Y5268">
        <v>0</v>
      </c>
      <c r="Z5268">
        <v>0</v>
      </c>
      <c r="AA5268">
        <v>0</v>
      </c>
      <c r="AB5268">
        <v>0</v>
      </c>
      <c r="AC5268">
        <v>0</v>
      </c>
      <c r="AD5268" s="2"/>
      <c r="AE5268" s="2"/>
      <c r="AF5268" s="2"/>
    </row>
    <row r="5269" spans="1:32">
      <c r="A5269" t="s">
        <v>15719</v>
      </c>
      <c r="B5269" t="s">
        <v>19</v>
      </c>
      <c r="C5269">
        <v>0</v>
      </c>
      <c r="D5269">
        <v>0</v>
      </c>
      <c r="E5269">
        <v>0</v>
      </c>
      <c r="F5269">
        <v>0</v>
      </c>
      <c r="G5269">
        <v>0</v>
      </c>
      <c r="H5269">
        <v>0</v>
      </c>
      <c r="I5269">
        <v>0</v>
      </c>
      <c r="J5269">
        <v>0</v>
      </c>
      <c r="K5269">
        <v>0</v>
      </c>
      <c r="L5269">
        <v>0</v>
      </c>
      <c r="M5269">
        <v>0</v>
      </c>
      <c r="N5269">
        <v>0</v>
      </c>
      <c r="O5269">
        <v>0</v>
      </c>
      <c r="P5269">
        <v>0</v>
      </c>
      <c r="Q5269">
        <v>0</v>
      </c>
      <c r="R5269">
        <v>0</v>
      </c>
      <c r="S5269">
        <v>0</v>
      </c>
      <c r="T5269">
        <v>0</v>
      </c>
      <c r="U5269">
        <v>0</v>
      </c>
      <c r="V5269">
        <v>0</v>
      </c>
      <c r="W5269">
        <v>0</v>
      </c>
      <c r="X5269">
        <v>0</v>
      </c>
      <c r="Y5269">
        <v>0</v>
      </c>
      <c r="Z5269">
        <v>0</v>
      </c>
      <c r="AA5269">
        <v>0</v>
      </c>
      <c r="AB5269">
        <v>0</v>
      </c>
      <c r="AC5269">
        <v>0</v>
      </c>
    </row>
    <row r="5270" spans="1:32">
      <c r="A5270" t="s">
        <v>15720</v>
      </c>
      <c r="B5270" t="s">
        <v>19</v>
      </c>
      <c r="C5270">
        <v>0</v>
      </c>
      <c r="D5270">
        <v>0</v>
      </c>
      <c r="E5270">
        <v>0</v>
      </c>
      <c r="F5270">
        <v>0</v>
      </c>
      <c r="G5270">
        <v>0</v>
      </c>
      <c r="H5270">
        <v>0</v>
      </c>
      <c r="I5270">
        <v>0</v>
      </c>
      <c r="J5270">
        <v>0</v>
      </c>
      <c r="K5270">
        <v>0</v>
      </c>
      <c r="L5270">
        <v>0</v>
      </c>
      <c r="M5270">
        <v>0</v>
      </c>
      <c r="N5270">
        <v>0</v>
      </c>
      <c r="O5270">
        <v>0</v>
      </c>
      <c r="P5270">
        <v>0</v>
      </c>
      <c r="Q5270">
        <v>0</v>
      </c>
      <c r="R5270">
        <v>0</v>
      </c>
      <c r="S5270">
        <v>0</v>
      </c>
      <c r="T5270">
        <v>0</v>
      </c>
      <c r="U5270">
        <v>0</v>
      </c>
      <c r="V5270">
        <v>0</v>
      </c>
      <c r="W5270">
        <v>0</v>
      </c>
      <c r="X5270">
        <v>0</v>
      </c>
      <c r="Y5270">
        <v>0</v>
      </c>
      <c r="Z5270">
        <v>0</v>
      </c>
      <c r="AA5270">
        <v>0</v>
      </c>
      <c r="AB5270">
        <v>0</v>
      </c>
      <c r="AC5270">
        <v>0</v>
      </c>
      <c r="AD5270" s="2"/>
      <c r="AE5270" s="2"/>
      <c r="AF5270" s="2"/>
    </row>
    <row r="5271" spans="1:32">
      <c r="A5271" t="s">
        <v>15721</v>
      </c>
      <c r="B5271" t="s">
        <v>19</v>
      </c>
      <c r="C5271">
        <v>0</v>
      </c>
      <c r="D5271">
        <v>0</v>
      </c>
      <c r="E5271">
        <v>0</v>
      </c>
      <c r="F5271">
        <v>0</v>
      </c>
      <c r="G5271">
        <v>0</v>
      </c>
      <c r="H5271">
        <v>0</v>
      </c>
      <c r="I5271">
        <v>0</v>
      </c>
      <c r="J5271">
        <v>0</v>
      </c>
      <c r="K5271">
        <v>0</v>
      </c>
      <c r="L5271">
        <v>0</v>
      </c>
      <c r="M5271">
        <v>0</v>
      </c>
      <c r="N5271">
        <v>0</v>
      </c>
      <c r="O5271">
        <v>0</v>
      </c>
      <c r="P5271">
        <v>0</v>
      </c>
      <c r="Q5271">
        <v>0</v>
      </c>
      <c r="R5271">
        <v>0</v>
      </c>
      <c r="S5271">
        <v>0</v>
      </c>
      <c r="T5271">
        <v>0</v>
      </c>
      <c r="U5271">
        <v>0</v>
      </c>
      <c r="V5271">
        <v>0</v>
      </c>
      <c r="W5271">
        <v>0</v>
      </c>
      <c r="X5271">
        <v>0</v>
      </c>
      <c r="Y5271">
        <v>0</v>
      </c>
      <c r="Z5271">
        <v>0</v>
      </c>
      <c r="AA5271">
        <v>0</v>
      </c>
      <c r="AB5271">
        <v>0</v>
      </c>
      <c r="AC5271">
        <v>0</v>
      </c>
      <c r="AD5271" s="2"/>
      <c r="AE5271" s="2"/>
      <c r="AF5271" s="2"/>
    </row>
    <row r="5272" spans="1:32">
      <c r="A5272" t="s">
        <v>15722</v>
      </c>
      <c r="B5272" t="s">
        <v>19</v>
      </c>
      <c r="C5272">
        <v>0</v>
      </c>
      <c r="D5272">
        <v>0</v>
      </c>
      <c r="E5272">
        <v>0</v>
      </c>
      <c r="F5272">
        <v>0</v>
      </c>
      <c r="G5272">
        <v>0</v>
      </c>
      <c r="H5272">
        <v>0</v>
      </c>
      <c r="I5272">
        <v>0</v>
      </c>
      <c r="J5272">
        <v>0</v>
      </c>
      <c r="K5272">
        <v>0</v>
      </c>
      <c r="L5272">
        <v>0</v>
      </c>
      <c r="M5272">
        <v>0</v>
      </c>
      <c r="N5272">
        <v>0</v>
      </c>
      <c r="O5272">
        <v>0</v>
      </c>
      <c r="P5272">
        <v>0</v>
      </c>
      <c r="Q5272">
        <v>0</v>
      </c>
      <c r="R5272">
        <v>0</v>
      </c>
      <c r="S5272">
        <v>0</v>
      </c>
      <c r="T5272">
        <v>0</v>
      </c>
      <c r="U5272">
        <v>0</v>
      </c>
      <c r="V5272">
        <v>0</v>
      </c>
      <c r="W5272">
        <v>0</v>
      </c>
      <c r="X5272">
        <v>0</v>
      </c>
      <c r="Y5272">
        <v>0</v>
      </c>
      <c r="Z5272">
        <v>0</v>
      </c>
      <c r="AA5272">
        <v>0</v>
      </c>
      <c r="AB5272">
        <v>0</v>
      </c>
      <c r="AC5272">
        <v>0</v>
      </c>
      <c r="AD5272" s="2"/>
      <c r="AE5272" s="2"/>
      <c r="AF5272" s="2"/>
    </row>
    <row r="5273" spans="1:32">
      <c r="A5273" t="s">
        <v>15723</v>
      </c>
      <c r="B5273" t="s">
        <v>19</v>
      </c>
      <c r="C5273">
        <v>0</v>
      </c>
      <c r="D5273">
        <v>0</v>
      </c>
      <c r="E5273">
        <v>0</v>
      </c>
      <c r="F5273">
        <v>0</v>
      </c>
      <c r="G5273">
        <v>0</v>
      </c>
      <c r="H5273">
        <v>0</v>
      </c>
      <c r="I5273">
        <v>0</v>
      </c>
      <c r="J5273">
        <v>0</v>
      </c>
      <c r="K5273">
        <v>0</v>
      </c>
      <c r="L5273">
        <v>0</v>
      </c>
      <c r="M5273">
        <v>0</v>
      </c>
      <c r="N5273">
        <v>0</v>
      </c>
      <c r="O5273">
        <v>0</v>
      </c>
      <c r="P5273">
        <v>0</v>
      </c>
      <c r="Q5273">
        <v>0</v>
      </c>
      <c r="R5273">
        <v>0</v>
      </c>
      <c r="S5273">
        <v>0</v>
      </c>
      <c r="T5273">
        <v>0</v>
      </c>
      <c r="U5273">
        <v>0</v>
      </c>
      <c r="V5273">
        <v>0</v>
      </c>
      <c r="W5273">
        <v>0</v>
      </c>
      <c r="X5273">
        <v>0</v>
      </c>
      <c r="Y5273">
        <v>0</v>
      </c>
      <c r="Z5273">
        <v>0</v>
      </c>
      <c r="AA5273">
        <v>0</v>
      </c>
      <c r="AB5273">
        <v>0</v>
      </c>
      <c r="AC5273">
        <v>0</v>
      </c>
      <c r="AD5273" s="2"/>
      <c r="AE5273" s="2"/>
      <c r="AF5273" s="2"/>
    </row>
    <row r="5274" spans="1:32">
      <c r="A5274" t="s">
        <v>15724</v>
      </c>
      <c r="B5274" t="s">
        <v>19</v>
      </c>
      <c r="C5274">
        <v>0</v>
      </c>
      <c r="D5274">
        <v>0</v>
      </c>
      <c r="E5274">
        <v>0</v>
      </c>
      <c r="F5274">
        <v>0</v>
      </c>
      <c r="G5274">
        <v>0</v>
      </c>
      <c r="H5274">
        <v>0</v>
      </c>
      <c r="I5274">
        <v>0</v>
      </c>
      <c r="J5274">
        <v>0</v>
      </c>
      <c r="K5274">
        <v>0</v>
      </c>
      <c r="L5274">
        <v>0</v>
      </c>
      <c r="M5274">
        <v>0</v>
      </c>
      <c r="N5274">
        <v>0</v>
      </c>
      <c r="O5274">
        <v>0</v>
      </c>
      <c r="P5274">
        <v>0</v>
      </c>
      <c r="Q5274">
        <v>0</v>
      </c>
      <c r="R5274">
        <v>0</v>
      </c>
      <c r="S5274">
        <v>0</v>
      </c>
      <c r="T5274">
        <v>0</v>
      </c>
      <c r="U5274">
        <v>0</v>
      </c>
      <c r="V5274">
        <v>0</v>
      </c>
      <c r="W5274">
        <v>0</v>
      </c>
      <c r="X5274">
        <v>0</v>
      </c>
      <c r="Y5274">
        <v>0</v>
      </c>
      <c r="Z5274">
        <v>0</v>
      </c>
      <c r="AA5274">
        <v>0</v>
      </c>
      <c r="AB5274">
        <v>0</v>
      </c>
      <c r="AC5274">
        <v>0</v>
      </c>
      <c r="AD5274" s="2"/>
      <c r="AE5274" s="2"/>
      <c r="AF5274" s="2"/>
    </row>
    <row r="5275" spans="1:32">
      <c r="A5275" t="s">
        <v>15725</v>
      </c>
      <c r="B5275" t="s">
        <v>19</v>
      </c>
      <c r="C5275">
        <v>0</v>
      </c>
      <c r="D5275">
        <v>0</v>
      </c>
      <c r="E5275">
        <v>0</v>
      </c>
      <c r="F5275">
        <v>0</v>
      </c>
      <c r="G5275">
        <v>0</v>
      </c>
      <c r="H5275">
        <v>0</v>
      </c>
      <c r="I5275">
        <v>0</v>
      </c>
      <c r="J5275">
        <v>0</v>
      </c>
      <c r="K5275">
        <v>0</v>
      </c>
      <c r="L5275">
        <v>0</v>
      </c>
      <c r="M5275">
        <v>0</v>
      </c>
      <c r="N5275">
        <v>0</v>
      </c>
      <c r="O5275">
        <v>0</v>
      </c>
      <c r="P5275">
        <v>0</v>
      </c>
      <c r="Q5275">
        <v>0</v>
      </c>
      <c r="R5275">
        <v>0</v>
      </c>
      <c r="S5275">
        <v>0</v>
      </c>
      <c r="T5275">
        <v>0</v>
      </c>
      <c r="U5275">
        <v>0</v>
      </c>
      <c r="V5275">
        <v>0</v>
      </c>
      <c r="W5275">
        <v>0</v>
      </c>
      <c r="X5275">
        <v>0</v>
      </c>
      <c r="Y5275">
        <v>0</v>
      </c>
      <c r="Z5275">
        <v>0</v>
      </c>
      <c r="AA5275">
        <v>0</v>
      </c>
      <c r="AB5275">
        <v>0</v>
      </c>
      <c r="AC5275">
        <v>0</v>
      </c>
      <c r="AD5275" s="2"/>
      <c r="AE5275" s="2"/>
      <c r="AF5275" s="2"/>
    </row>
    <row r="5276" spans="1:32">
      <c r="A5276" t="s">
        <v>15726</v>
      </c>
      <c r="B5276" t="s">
        <v>19</v>
      </c>
      <c r="C5276">
        <v>0</v>
      </c>
      <c r="D5276">
        <v>0</v>
      </c>
      <c r="E5276">
        <v>0</v>
      </c>
      <c r="F5276">
        <v>0</v>
      </c>
      <c r="G5276">
        <v>0</v>
      </c>
      <c r="H5276">
        <v>0</v>
      </c>
      <c r="I5276">
        <v>0</v>
      </c>
      <c r="J5276">
        <v>0</v>
      </c>
      <c r="K5276">
        <v>0</v>
      </c>
      <c r="L5276">
        <v>0</v>
      </c>
      <c r="M5276">
        <v>0</v>
      </c>
      <c r="N5276">
        <v>0</v>
      </c>
      <c r="O5276">
        <v>0</v>
      </c>
      <c r="P5276">
        <v>0</v>
      </c>
      <c r="Q5276">
        <v>0</v>
      </c>
      <c r="R5276">
        <v>0</v>
      </c>
      <c r="S5276">
        <v>0</v>
      </c>
      <c r="T5276">
        <v>0</v>
      </c>
      <c r="U5276">
        <v>0</v>
      </c>
      <c r="V5276">
        <v>0</v>
      </c>
      <c r="W5276">
        <v>0</v>
      </c>
      <c r="X5276">
        <v>0</v>
      </c>
      <c r="Y5276">
        <v>0</v>
      </c>
      <c r="Z5276">
        <v>0</v>
      </c>
      <c r="AA5276">
        <v>0</v>
      </c>
      <c r="AB5276">
        <v>0</v>
      </c>
      <c r="AC5276">
        <v>0</v>
      </c>
      <c r="AD5276" s="2"/>
      <c r="AE5276" s="2"/>
      <c r="AF5276" s="2"/>
    </row>
    <row r="5277" spans="1:32">
      <c r="A5277" t="s">
        <v>15727</v>
      </c>
      <c r="B5277" t="s">
        <v>19</v>
      </c>
      <c r="C5277">
        <v>0</v>
      </c>
      <c r="D5277">
        <v>0</v>
      </c>
      <c r="E5277">
        <v>0</v>
      </c>
      <c r="F5277">
        <v>0</v>
      </c>
      <c r="G5277">
        <v>0</v>
      </c>
      <c r="H5277">
        <v>0</v>
      </c>
      <c r="I5277">
        <v>0</v>
      </c>
      <c r="J5277">
        <v>0</v>
      </c>
      <c r="K5277">
        <v>0</v>
      </c>
      <c r="L5277">
        <v>0</v>
      </c>
      <c r="M5277">
        <v>0</v>
      </c>
      <c r="N5277">
        <v>0</v>
      </c>
      <c r="O5277">
        <v>0</v>
      </c>
      <c r="P5277">
        <v>0</v>
      </c>
      <c r="Q5277">
        <v>0</v>
      </c>
      <c r="R5277">
        <v>0</v>
      </c>
      <c r="S5277">
        <v>0</v>
      </c>
      <c r="T5277">
        <v>0</v>
      </c>
      <c r="U5277">
        <v>0</v>
      </c>
      <c r="V5277">
        <v>0</v>
      </c>
      <c r="W5277">
        <v>0</v>
      </c>
      <c r="X5277">
        <v>0</v>
      </c>
      <c r="Y5277">
        <v>0</v>
      </c>
      <c r="Z5277">
        <v>0</v>
      </c>
      <c r="AA5277">
        <v>0</v>
      </c>
      <c r="AB5277">
        <v>0</v>
      </c>
      <c r="AC5277">
        <v>0</v>
      </c>
      <c r="AD5277" s="2"/>
      <c r="AE5277" s="2"/>
      <c r="AF5277" s="2"/>
    </row>
    <row r="5278" spans="1:32">
      <c r="A5278" t="s">
        <v>15728</v>
      </c>
      <c r="B5278" t="s">
        <v>19</v>
      </c>
      <c r="C5278">
        <v>0</v>
      </c>
      <c r="D5278">
        <v>0</v>
      </c>
      <c r="E5278">
        <v>0</v>
      </c>
      <c r="F5278">
        <v>0</v>
      </c>
      <c r="G5278">
        <v>0</v>
      </c>
      <c r="H5278">
        <v>0</v>
      </c>
      <c r="I5278">
        <v>0</v>
      </c>
      <c r="J5278">
        <v>0</v>
      </c>
      <c r="K5278">
        <v>0</v>
      </c>
      <c r="L5278">
        <v>0</v>
      </c>
      <c r="M5278">
        <v>0</v>
      </c>
      <c r="N5278">
        <v>0</v>
      </c>
      <c r="O5278">
        <v>0</v>
      </c>
      <c r="P5278">
        <v>0</v>
      </c>
      <c r="Q5278">
        <v>0</v>
      </c>
      <c r="R5278">
        <v>0</v>
      </c>
      <c r="S5278">
        <v>0</v>
      </c>
      <c r="T5278">
        <v>0</v>
      </c>
      <c r="U5278">
        <v>0</v>
      </c>
      <c r="V5278">
        <v>0</v>
      </c>
      <c r="W5278">
        <v>0</v>
      </c>
      <c r="X5278">
        <v>0</v>
      </c>
      <c r="Y5278">
        <v>0</v>
      </c>
      <c r="Z5278">
        <v>0</v>
      </c>
      <c r="AA5278">
        <v>0</v>
      </c>
      <c r="AB5278">
        <v>0</v>
      </c>
      <c r="AC5278">
        <v>0</v>
      </c>
      <c r="AD5278" s="2"/>
      <c r="AE5278" s="2"/>
      <c r="AF5278" s="2"/>
    </row>
    <row r="5279" spans="1:32">
      <c r="A5279" t="s">
        <v>15729</v>
      </c>
      <c r="B5279" t="s">
        <v>19</v>
      </c>
      <c r="C5279">
        <v>0</v>
      </c>
      <c r="D5279">
        <v>0</v>
      </c>
      <c r="E5279">
        <v>0</v>
      </c>
      <c r="F5279">
        <v>0</v>
      </c>
      <c r="G5279">
        <v>0</v>
      </c>
      <c r="H5279">
        <v>0</v>
      </c>
      <c r="I5279">
        <v>0</v>
      </c>
      <c r="J5279">
        <v>0</v>
      </c>
      <c r="K5279">
        <v>0</v>
      </c>
      <c r="L5279">
        <v>0</v>
      </c>
      <c r="M5279">
        <v>0</v>
      </c>
      <c r="N5279">
        <v>0</v>
      </c>
      <c r="O5279">
        <v>0</v>
      </c>
      <c r="P5279">
        <v>0</v>
      </c>
      <c r="Q5279">
        <v>0</v>
      </c>
      <c r="R5279">
        <v>0</v>
      </c>
      <c r="S5279">
        <v>0</v>
      </c>
      <c r="T5279">
        <v>0</v>
      </c>
      <c r="U5279">
        <v>0</v>
      </c>
      <c r="V5279">
        <v>0</v>
      </c>
      <c r="W5279">
        <v>0</v>
      </c>
      <c r="X5279">
        <v>0</v>
      </c>
      <c r="Y5279">
        <v>0</v>
      </c>
      <c r="Z5279">
        <v>0</v>
      </c>
      <c r="AA5279">
        <v>0</v>
      </c>
      <c r="AB5279">
        <v>0</v>
      </c>
      <c r="AC5279">
        <v>0</v>
      </c>
      <c r="AD5279" s="2"/>
      <c r="AE5279" s="2"/>
      <c r="AF5279" s="2"/>
    </row>
    <row r="5280" spans="1:32">
      <c r="A5280" t="s">
        <v>15730</v>
      </c>
      <c r="B5280" t="s">
        <v>19</v>
      </c>
      <c r="C5280">
        <v>0</v>
      </c>
      <c r="D5280">
        <v>0</v>
      </c>
      <c r="E5280">
        <v>0</v>
      </c>
      <c r="F5280">
        <v>0</v>
      </c>
      <c r="G5280">
        <v>0</v>
      </c>
      <c r="H5280">
        <v>0</v>
      </c>
      <c r="I5280">
        <v>0</v>
      </c>
      <c r="J5280">
        <v>0</v>
      </c>
      <c r="K5280">
        <v>0</v>
      </c>
      <c r="L5280">
        <v>0</v>
      </c>
      <c r="M5280">
        <v>0</v>
      </c>
      <c r="N5280">
        <v>0</v>
      </c>
      <c r="O5280">
        <v>0</v>
      </c>
      <c r="P5280">
        <v>0</v>
      </c>
      <c r="Q5280">
        <v>0</v>
      </c>
      <c r="R5280">
        <v>0</v>
      </c>
      <c r="S5280">
        <v>0</v>
      </c>
      <c r="T5280">
        <v>0</v>
      </c>
      <c r="U5280">
        <v>0</v>
      </c>
      <c r="V5280">
        <v>0</v>
      </c>
      <c r="W5280">
        <v>0</v>
      </c>
      <c r="X5280">
        <v>0</v>
      </c>
      <c r="Y5280">
        <v>0</v>
      </c>
      <c r="Z5280">
        <v>0</v>
      </c>
      <c r="AA5280">
        <v>0</v>
      </c>
      <c r="AB5280">
        <v>0</v>
      </c>
      <c r="AC5280">
        <v>0</v>
      </c>
      <c r="AD5280" s="2"/>
      <c r="AE5280" s="2"/>
      <c r="AF5280" s="2"/>
    </row>
    <row r="5281" spans="1:32">
      <c r="A5281" t="s">
        <v>15731</v>
      </c>
      <c r="B5281" t="s">
        <v>19</v>
      </c>
      <c r="C5281">
        <v>0</v>
      </c>
      <c r="D5281">
        <v>0</v>
      </c>
      <c r="E5281">
        <v>0</v>
      </c>
      <c r="F5281">
        <v>0</v>
      </c>
      <c r="G5281">
        <v>0</v>
      </c>
      <c r="H5281">
        <v>0</v>
      </c>
      <c r="I5281">
        <v>0</v>
      </c>
      <c r="J5281">
        <v>0</v>
      </c>
      <c r="K5281">
        <v>0</v>
      </c>
      <c r="L5281">
        <v>0</v>
      </c>
      <c r="M5281">
        <v>0</v>
      </c>
      <c r="N5281">
        <v>0</v>
      </c>
      <c r="O5281">
        <v>0</v>
      </c>
      <c r="P5281">
        <v>0</v>
      </c>
      <c r="Q5281">
        <v>0</v>
      </c>
      <c r="R5281">
        <v>0</v>
      </c>
      <c r="S5281">
        <v>0</v>
      </c>
      <c r="T5281">
        <v>0</v>
      </c>
      <c r="U5281">
        <v>0</v>
      </c>
      <c r="V5281">
        <v>0</v>
      </c>
      <c r="W5281">
        <v>0</v>
      </c>
      <c r="X5281">
        <v>0</v>
      </c>
      <c r="Y5281">
        <v>0</v>
      </c>
      <c r="Z5281">
        <v>0</v>
      </c>
      <c r="AA5281">
        <v>0</v>
      </c>
      <c r="AB5281">
        <v>0</v>
      </c>
      <c r="AC5281">
        <v>0</v>
      </c>
    </row>
    <row r="5282" spans="1:32">
      <c r="A5282" t="s">
        <v>15732</v>
      </c>
      <c r="B5282" t="s">
        <v>19</v>
      </c>
      <c r="C5282">
        <v>0</v>
      </c>
      <c r="D5282">
        <v>0</v>
      </c>
      <c r="E5282">
        <v>0</v>
      </c>
      <c r="F5282">
        <v>0</v>
      </c>
      <c r="G5282">
        <v>0</v>
      </c>
      <c r="H5282">
        <v>0</v>
      </c>
      <c r="I5282">
        <v>0</v>
      </c>
      <c r="J5282">
        <v>0</v>
      </c>
      <c r="K5282">
        <v>0</v>
      </c>
      <c r="L5282">
        <v>0</v>
      </c>
      <c r="M5282">
        <v>0</v>
      </c>
      <c r="N5282">
        <v>0</v>
      </c>
      <c r="O5282">
        <v>0</v>
      </c>
      <c r="P5282">
        <v>0</v>
      </c>
      <c r="Q5282">
        <v>0</v>
      </c>
      <c r="R5282">
        <v>0</v>
      </c>
      <c r="S5282">
        <v>0</v>
      </c>
      <c r="T5282">
        <v>0</v>
      </c>
      <c r="U5282">
        <v>0</v>
      </c>
      <c r="V5282">
        <v>0</v>
      </c>
      <c r="W5282">
        <v>0</v>
      </c>
      <c r="X5282">
        <v>0</v>
      </c>
      <c r="Y5282">
        <v>0</v>
      </c>
      <c r="Z5282">
        <v>0</v>
      </c>
      <c r="AA5282">
        <v>0</v>
      </c>
      <c r="AB5282">
        <v>0</v>
      </c>
      <c r="AC5282">
        <v>0</v>
      </c>
      <c r="AD5282" s="2"/>
      <c r="AE5282" s="2"/>
      <c r="AF5282" s="2"/>
    </row>
    <row r="5283" spans="1:32">
      <c r="A5283" t="s">
        <v>15733</v>
      </c>
      <c r="B5283" t="s">
        <v>19</v>
      </c>
      <c r="C5283">
        <v>0</v>
      </c>
      <c r="D5283">
        <v>0</v>
      </c>
      <c r="E5283">
        <v>0</v>
      </c>
      <c r="F5283">
        <v>0</v>
      </c>
      <c r="G5283">
        <v>0</v>
      </c>
      <c r="H5283">
        <v>0</v>
      </c>
      <c r="I5283">
        <v>0</v>
      </c>
      <c r="J5283">
        <v>0</v>
      </c>
      <c r="K5283">
        <v>0</v>
      </c>
      <c r="L5283">
        <v>0</v>
      </c>
      <c r="M5283">
        <v>0</v>
      </c>
      <c r="N5283">
        <v>0</v>
      </c>
      <c r="O5283">
        <v>0</v>
      </c>
      <c r="P5283">
        <v>0</v>
      </c>
      <c r="Q5283">
        <v>0</v>
      </c>
      <c r="R5283">
        <v>0</v>
      </c>
      <c r="S5283">
        <v>0</v>
      </c>
      <c r="T5283">
        <v>0</v>
      </c>
      <c r="U5283">
        <v>0</v>
      </c>
      <c r="V5283">
        <v>0</v>
      </c>
      <c r="W5283">
        <v>0</v>
      </c>
      <c r="X5283">
        <v>0</v>
      </c>
      <c r="Y5283">
        <v>0</v>
      </c>
      <c r="Z5283">
        <v>0</v>
      </c>
      <c r="AA5283">
        <v>0</v>
      </c>
      <c r="AB5283">
        <v>0</v>
      </c>
      <c r="AC5283">
        <v>0</v>
      </c>
      <c r="AD5283" s="2"/>
      <c r="AE5283" s="2"/>
      <c r="AF5283" s="2"/>
    </row>
    <row r="5284" spans="1:32">
      <c r="A5284" t="s">
        <v>15734</v>
      </c>
      <c r="B5284" t="s">
        <v>19</v>
      </c>
      <c r="C5284">
        <v>0</v>
      </c>
      <c r="D5284">
        <v>0</v>
      </c>
      <c r="E5284">
        <v>0</v>
      </c>
      <c r="F5284">
        <v>0</v>
      </c>
      <c r="G5284">
        <v>0</v>
      </c>
      <c r="H5284">
        <v>0</v>
      </c>
      <c r="I5284">
        <v>0</v>
      </c>
      <c r="J5284">
        <v>0</v>
      </c>
      <c r="K5284">
        <v>0</v>
      </c>
      <c r="L5284">
        <v>0</v>
      </c>
      <c r="M5284">
        <v>0</v>
      </c>
      <c r="N5284">
        <v>0</v>
      </c>
      <c r="O5284">
        <v>0</v>
      </c>
      <c r="P5284">
        <v>0</v>
      </c>
      <c r="Q5284">
        <v>0</v>
      </c>
      <c r="R5284">
        <v>0</v>
      </c>
      <c r="S5284">
        <v>0</v>
      </c>
      <c r="T5284">
        <v>0</v>
      </c>
      <c r="U5284">
        <v>0</v>
      </c>
      <c r="V5284">
        <v>0</v>
      </c>
      <c r="W5284">
        <v>0</v>
      </c>
      <c r="X5284">
        <v>0</v>
      </c>
      <c r="Y5284">
        <v>0</v>
      </c>
      <c r="Z5284">
        <v>0</v>
      </c>
      <c r="AA5284">
        <v>0</v>
      </c>
      <c r="AB5284">
        <v>0</v>
      </c>
      <c r="AC5284">
        <v>0</v>
      </c>
      <c r="AD5284" s="2"/>
      <c r="AE5284" s="2"/>
      <c r="AF5284" s="2"/>
    </row>
    <row r="5285" spans="1:32">
      <c r="A5285" t="s">
        <v>15735</v>
      </c>
      <c r="B5285" t="s">
        <v>19</v>
      </c>
      <c r="C5285">
        <v>0</v>
      </c>
      <c r="D5285">
        <v>0</v>
      </c>
      <c r="E5285">
        <v>0</v>
      </c>
      <c r="F5285">
        <v>0</v>
      </c>
      <c r="G5285">
        <v>0</v>
      </c>
      <c r="H5285">
        <v>0</v>
      </c>
      <c r="I5285">
        <v>0</v>
      </c>
      <c r="J5285">
        <v>0</v>
      </c>
      <c r="K5285">
        <v>0</v>
      </c>
      <c r="L5285">
        <v>0</v>
      </c>
      <c r="M5285">
        <v>0</v>
      </c>
      <c r="N5285">
        <v>0</v>
      </c>
      <c r="O5285">
        <v>0</v>
      </c>
      <c r="P5285">
        <v>0</v>
      </c>
      <c r="Q5285">
        <v>0</v>
      </c>
      <c r="R5285">
        <v>0</v>
      </c>
      <c r="S5285">
        <v>0</v>
      </c>
      <c r="T5285">
        <v>0</v>
      </c>
      <c r="U5285">
        <v>0</v>
      </c>
      <c r="V5285">
        <v>0</v>
      </c>
      <c r="W5285">
        <v>0</v>
      </c>
      <c r="X5285">
        <v>0</v>
      </c>
      <c r="Y5285">
        <v>0</v>
      </c>
      <c r="Z5285">
        <v>0</v>
      </c>
      <c r="AA5285">
        <v>0</v>
      </c>
      <c r="AB5285">
        <v>0</v>
      </c>
      <c r="AC5285">
        <v>0</v>
      </c>
      <c r="AD5285" s="2"/>
      <c r="AE5285" s="2"/>
      <c r="AF5285" s="2"/>
    </row>
    <row r="5286" spans="1:32">
      <c r="A5286" t="s">
        <v>15736</v>
      </c>
      <c r="B5286" t="s">
        <v>19</v>
      </c>
      <c r="C5286">
        <v>0</v>
      </c>
      <c r="D5286">
        <v>0</v>
      </c>
      <c r="E5286">
        <v>0</v>
      </c>
      <c r="F5286">
        <v>0</v>
      </c>
      <c r="G5286">
        <v>0</v>
      </c>
      <c r="H5286">
        <v>0</v>
      </c>
      <c r="I5286">
        <v>0</v>
      </c>
      <c r="J5286">
        <v>0</v>
      </c>
      <c r="K5286">
        <v>0</v>
      </c>
      <c r="L5286">
        <v>0</v>
      </c>
      <c r="M5286">
        <v>0</v>
      </c>
      <c r="N5286">
        <v>0</v>
      </c>
      <c r="O5286">
        <v>0</v>
      </c>
      <c r="P5286">
        <v>0</v>
      </c>
      <c r="Q5286">
        <v>0</v>
      </c>
      <c r="R5286">
        <v>0</v>
      </c>
      <c r="S5286">
        <v>0</v>
      </c>
      <c r="T5286">
        <v>0</v>
      </c>
      <c r="U5286">
        <v>0</v>
      </c>
      <c r="V5286">
        <v>0</v>
      </c>
      <c r="W5286">
        <v>0</v>
      </c>
      <c r="X5286">
        <v>0</v>
      </c>
      <c r="Y5286">
        <v>0</v>
      </c>
      <c r="Z5286">
        <v>0</v>
      </c>
      <c r="AA5286">
        <v>0</v>
      </c>
      <c r="AB5286">
        <v>0</v>
      </c>
      <c r="AC5286">
        <v>0</v>
      </c>
      <c r="AD5286" s="2"/>
      <c r="AE5286" s="2"/>
      <c r="AF5286" s="2"/>
    </row>
    <row r="5287" spans="1:32">
      <c r="A5287" t="s">
        <v>15737</v>
      </c>
      <c r="B5287" t="s">
        <v>19</v>
      </c>
      <c r="C5287">
        <v>0</v>
      </c>
      <c r="D5287">
        <v>0</v>
      </c>
      <c r="E5287">
        <v>0</v>
      </c>
      <c r="F5287">
        <v>0</v>
      </c>
      <c r="G5287">
        <v>0</v>
      </c>
      <c r="H5287">
        <v>0</v>
      </c>
      <c r="I5287">
        <v>0</v>
      </c>
      <c r="J5287">
        <v>0</v>
      </c>
      <c r="K5287">
        <v>0</v>
      </c>
      <c r="L5287">
        <v>0</v>
      </c>
      <c r="M5287">
        <v>0</v>
      </c>
      <c r="N5287">
        <v>0</v>
      </c>
      <c r="O5287">
        <v>0</v>
      </c>
      <c r="P5287">
        <v>0</v>
      </c>
      <c r="Q5287">
        <v>0</v>
      </c>
      <c r="R5287">
        <v>0</v>
      </c>
      <c r="S5287">
        <v>0</v>
      </c>
      <c r="T5287">
        <v>0</v>
      </c>
      <c r="U5287">
        <v>0</v>
      </c>
      <c r="V5287">
        <v>0</v>
      </c>
      <c r="W5287">
        <v>0</v>
      </c>
      <c r="X5287">
        <v>0</v>
      </c>
      <c r="Y5287">
        <v>0</v>
      </c>
      <c r="Z5287">
        <v>0</v>
      </c>
      <c r="AA5287">
        <v>0</v>
      </c>
      <c r="AB5287">
        <v>0</v>
      </c>
      <c r="AC5287">
        <v>0</v>
      </c>
      <c r="AD5287" s="2"/>
      <c r="AE5287" s="2"/>
      <c r="AF5287" s="2"/>
    </row>
    <row r="5288" spans="1:32">
      <c r="A5288" t="s">
        <v>15738</v>
      </c>
      <c r="B5288" t="s">
        <v>19</v>
      </c>
      <c r="C5288">
        <v>0</v>
      </c>
      <c r="D5288">
        <v>0</v>
      </c>
      <c r="E5288">
        <v>0</v>
      </c>
      <c r="F5288">
        <v>0</v>
      </c>
      <c r="G5288">
        <v>0</v>
      </c>
      <c r="H5288">
        <v>0</v>
      </c>
      <c r="I5288">
        <v>0</v>
      </c>
      <c r="J5288">
        <v>0</v>
      </c>
      <c r="K5288">
        <v>0</v>
      </c>
      <c r="L5288">
        <v>0</v>
      </c>
      <c r="M5288">
        <v>0</v>
      </c>
      <c r="N5288">
        <v>0</v>
      </c>
      <c r="O5288">
        <v>0</v>
      </c>
      <c r="P5288">
        <v>0</v>
      </c>
      <c r="Q5288">
        <v>0</v>
      </c>
      <c r="R5288">
        <v>0</v>
      </c>
      <c r="S5288">
        <v>0</v>
      </c>
      <c r="T5288">
        <v>0</v>
      </c>
      <c r="U5288">
        <v>0</v>
      </c>
      <c r="V5288">
        <v>0</v>
      </c>
      <c r="W5288">
        <v>0</v>
      </c>
      <c r="X5288">
        <v>0</v>
      </c>
      <c r="Y5288">
        <v>0</v>
      </c>
      <c r="Z5288">
        <v>0</v>
      </c>
      <c r="AA5288">
        <v>0</v>
      </c>
      <c r="AB5288">
        <v>0</v>
      </c>
      <c r="AC5288">
        <v>0</v>
      </c>
      <c r="AD5288" s="2"/>
      <c r="AE5288" s="2"/>
      <c r="AF5288" s="2"/>
    </row>
    <row r="5289" spans="1:32">
      <c r="A5289" t="s">
        <v>15739</v>
      </c>
      <c r="B5289" t="s">
        <v>19</v>
      </c>
      <c r="C5289">
        <v>0</v>
      </c>
      <c r="D5289">
        <v>0</v>
      </c>
      <c r="E5289">
        <v>0</v>
      </c>
      <c r="F5289">
        <v>0</v>
      </c>
      <c r="G5289">
        <v>0</v>
      </c>
      <c r="H5289">
        <v>0</v>
      </c>
      <c r="I5289">
        <v>0</v>
      </c>
      <c r="J5289">
        <v>0</v>
      </c>
      <c r="K5289">
        <v>0</v>
      </c>
      <c r="L5289">
        <v>0</v>
      </c>
      <c r="M5289">
        <v>0</v>
      </c>
      <c r="N5289">
        <v>0</v>
      </c>
      <c r="O5289">
        <v>0</v>
      </c>
      <c r="P5289">
        <v>0</v>
      </c>
      <c r="Q5289">
        <v>0</v>
      </c>
      <c r="R5289">
        <v>0</v>
      </c>
      <c r="S5289">
        <v>0</v>
      </c>
      <c r="T5289">
        <v>0</v>
      </c>
      <c r="U5289">
        <v>0</v>
      </c>
      <c r="V5289">
        <v>0</v>
      </c>
      <c r="W5289">
        <v>0</v>
      </c>
      <c r="X5289">
        <v>0</v>
      </c>
      <c r="Y5289">
        <v>0</v>
      </c>
      <c r="Z5289">
        <v>0</v>
      </c>
      <c r="AA5289">
        <v>0</v>
      </c>
      <c r="AB5289">
        <v>0</v>
      </c>
      <c r="AC5289">
        <v>0</v>
      </c>
      <c r="AD5289" s="2"/>
      <c r="AE5289" s="2"/>
      <c r="AF5289" s="2"/>
    </row>
    <row r="5290" spans="1:32">
      <c r="A5290" t="s">
        <v>15740</v>
      </c>
      <c r="B5290" t="s">
        <v>19</v>
      </c>
      <c r="C5290" s="2">
        <v>555920000</v>
      </c>
      <c r="D5290" s="2">
        <v>585420000</v>
      </c>
      <c r="E5290" s="2">
        <v>617022000</v>
      </c>
      <c r="F5290" s="2">
        <v>648263000</v>
      </c>
      <c r="G5290" s="2">
        <v>676501000</v>
      </c>
      <c r="H5290" s="2">
        <v>707142000</v>
      </c>
      <c r="I5290" s="2">
        <v>735379000</v>
      </c>
      <c r="J5290" s="2">
        <v>758810000</v>
      </c>
      <c r="K5290" s="2">
        <v>781040000</v>
      </c>
      <c r="L5290" s="2">
        <v>799665000</v>
      </c>
      <c r="M5290" s="2">
        <v>817088000</v>
      </c>
      <c r="N5290" s="2">
        <v>832108000</v>
      </c>
      <c r="O5290" s="2">
        <v>845326000</v>
      </c>
      <c r="P5290" s="2">
        <v>854938000</v>
      </c>
      <c r="Q5290" s="2">
        <v>863350000</v>
      </c>
      <c r="R5290" s="2">
        <v>872362000</v>
      </c>
      <c r="S5290" s="2">
        <v>880773000</v>
      </c>
      <c r="T5290" s="2">
        <v>887382000</v>
      </c>
      <c r="U5290" s="2">
        <v>895192000</v>
      </c>
      <c r="V5290" s="2">
        <v>903002000</v>
      </c>
      <c r="W5290" s="2">
        <v>911414000</v>
      </c>
      <c r="X5290" s="2">
        <v>921026000</v>
      </c>
      <c r="Y5290" s="2">
        <v>931240000</v>
      </c>
      <c r="Z5290" s="2">
        <v>941454000</v>
      </c>
      <c r="AA5290" s="2">
        <v>951066000</v>
      </c>
      <c r="AB5290" s="2">
        <v>961881000</v>
      </c>
      <c r="AC5290" s="2">
        <v>971494000</v>
      </c>
      <c r="AD5290" s="2"/>
      <c r="AE5290" s="2"/>
      <c r="AF5290" s="2"/>
    </row>
    <row r="5291" spans="1:32">
      <c r="A5291" t="s">
        <v>15741</v>
      </c>
      <c r="B5291" t="s">
        <v>19</v>
      </c>
      <c r="C5291">
        <v>10311.5</v>
      </c>
      <c r="D5291">
        <v>10858.7</v>
      </c>
      <c r="E5291">
        <v>11444.9</v>
      </c>
      <c r="F5291">
        <v>12024.4</v>
      </c>
      <c r="G5291">
        <v>12548.1</v>
      </c>
      <c r="H5291">
        <v>13116.5</v>
      </c>
      <c r="I5291">
        <v>13640.3</v>
      </c>
      <c r="J5291">
        <v>14074.9</v>
      </c>
      <c r="K5291">
        <v>14487.2</v>
      </c>
      <c r="L5291">
        <v>14832.7</v>
      </c>
      <c r="M5291">
        <v>15155.8</v>
      </c>
      <c r="N5291">
        <v>15434.4</v>
      </c>
      <c r="O5291">
        <v>15679.6</v>
      </c>
      <c r="P5291">
        <v>15857.9</v>
      </c>
      <c r="Q5291">
        <v>16013.9</v>
      </c>
      <c r="R5291">
        <v>16181.1</v>
      </c>
      <c r="S5291">
        <v>16337.1</v>
      </c>
      <c r="T5291">
        <v>16459.7</v>
      </c>
      <c r="U5291">
        <v>16604.599999999999</v>
      </c>
      <c r="V5291">
        <v>16749.400000000001</v>
      </c>
      <c r="W5291">
        <v>16905.400000000001</v>
      </c>
      <c r="X5291">
        <v>17083.8</v>
      </c>
      <c r="Y5291">
        <v>17273.2</v>
      </c>
      <c r="Z5291">
        <v>17462.599999999999</v>
      </c>
      <c r="AA5291">
        <v>17641</v>
      </c>
      <c r="AB5291">
        <v>17841.5</v>
      </c>
      <c r="AC5291">
        <v>18019.8</v>
      </c>
      <c r="AD5291" s="2"/>
      <c r="AE5291" s="2"/>
      <c r="AF5291" s="2"/>
    </row>
    <row r="5292" spans="1:32">
      <c r="A5292" t="s">
        <v>15742</v>
      </c>
      <c r="B5292" t="s">
        <v>19</v>
      </c>
      <c r="C5292">
        <v>50817.5</v>
      </c>
      <c r="D5292">
        <v>53514</v>
      </c>
      <c r="E5292">
        <v>56402.8</v>
      </c>
      <c r="F5292">
        <v>59258.7</v>
      </c>
      <c r="G5292">
        <v>61839.9</v>
      </c>
      <c r="H5292">
        <v>64640.800000000003</v>
      </c>
      <c r="I5292">
        <v>67222.100000000006</v>
      </c>
      <c r="J5292">
        <v>69364</v>
      </c>
      <c r="K5292">
        <v>71396</v>
      </c>
      <c r="L5292">
        <v>73098.5</v>
      </c>
      <c r="M5292">
        <v>74691.199999999997</v>
      </c>
      <c r="N5292">
        <v>76064.2</v>
      </c>
      <c r="O5292">
        <v>77272.399999999994</v>
      </c>
      <c r="P5292">
        <v>78151.199999999997</v>
      </c>
      <c r="Q5292">
        <v>78920</v>
      </c>
      <c r="R5292">
        <v>79743.8</v>
      </c>
      <c r="S5292">
        <v>80512.7</v>
      </c>
      <c r="T5292">
        <v>81116.800000000003</v>
      </c>
      <c r="U5292">
        <v>81830.8</v>
      </c>
      <c r="V5292">
        <v>82544.800000000003</v>
      </c>
      <c r="W5292">
        <v>83313.600000000006</v>
      </c>
      <c r="X5292">
        <v>84192.4</v>
      </c>
      <c r="Y5292">
        <v>85126</v>
      </c>
      <c r="Z5292">
        <v>86059.6</v>
      </c>
      <c r="AA5292">
        <v>86938.4</v>
      </c>
      <c r="AB5292">
        <v>87926.9</v>
      </c>
      <c r="AC5292">
        <v>88805.6</v>
      </c>
      <c r="AD5292" s="2"/>
      <c r="AE5292" s="2"/>
      <c r="AF5292" s="2"/>
    </row>
    <row r="5293" spans="1:32">
      <c r="A5293" t="s">
        <v>15743</v>
      </c>
      <c r="B5293" t="s">
        <v>19</v>
      </c>
      <c r="C5293">
        <v>150920</v>
      </c>
      <c r="D5293">
        <v>158929</v>
      </c>
      <c r="E5293">
        <v>167508</v>
      </c>
      <c r="F5293">
        <v>175989</v>
      </c>
      <c r="G5293">
        <v>183655</v>
      </c>
      <c r="H5293">
        <v>191973</v>
      </c>
      <c r="I5293">
        <v>199639</v>
      </c>
      <c r="J5293">
        <v>206000</v>
      </c>
      <c r="K5293">
        <v>212035</v>
      </c>
      <c r="L5293">
        <v>217091</v>
      </c>
      <c r="M5293">
        <v>221821</v>
      </c>
      <c r="N5293">
        <v>225899</v>
      </c>
      <c r="O5293">
        <v>229487</v>
      </c>
      <c r="P5293">
        <v>232097</v>
      </c>
      <c r="Q5293">
        <v>234380</v>
      </c>
      <c r="R5293">
        <v>236827</v>
      </c>
      <c r="S5293">
        <v>239110</v>
      </c>
      <c r="T5293">
        <v>240905</v>
      </c>
      <c r="U5293">
        <v>243025</v>
      </c>
      <c r="V5293">
        <v>245145</v>
      </c>
      <c r="W5293">
        <v>247429</v>
      </c>
      <c r="X5293">
        <v>250038</v>
      </c>
      <c r="Y5293">
        <v>252811</v>
      </c>
      <c r="Z5293">
        <v>255584</v>
      </c>
      <c r="AA5293">
        <v>258194</v>
      </c>
      <c r="AB5293">
        <v>261130</v>
      </c>
      <c r="AC5293">
        <v>263739</v>
      </c>
    </row>
    <row r="5294" spans="1:32">
      <c r="A5294" t="s">
        <v>15744</v>
      </c>
      <c r="B5294" t="s">
        <v>19</v>
      </c>
      <c r="C5294">
        <v>10696.5</v>
      </c>
      <c r="D5294">
        <v>11264.1</v>
      </c>
      <c r="E5294">
        <v>11872.1</v>
      </c>
      <c r="F5294">
        <v>12473.2</v>
      </c>
      <c r="G5294">
        <v>13016.6</v>
      </c>
      <c r="H5294">
        <v>13606.1</v>
      </c>
      <c r="I5294">
        <v>14149.4</v>
      </c>
      <c r="J5294">
        <v>14600.3</v>
      </c>
      <c r="K5294">
        <v>15028</v>
      </c>
      <c r="L5294">
        <v>15386.4</v>
      </c>
      <c r="M5294">
        <v>15721.6</v>
      </c>
      <c r="N5294">
        <v>16010.6</v>
      </c>
      <c r="O5294">
        <v>16264.9</v>
      </c>
      <c r="P5294">
        <v>16449.900000000001</v>
      </c>
      <c r="Q5294">
        <v>16611.7</v>
      </c>
      <c r="R5294">
        <v>16785.099999999999</v>
      </c>
      <c r="S5294">
        <v>16947</v>
      </c>
      <c r="T5294">
        <v>17074.099999999999</v>
      </c>
      <c r="U5294">
        <v>17224.400000000001</v>
      </c>
      <c r="V5294">
        <v>17374.7</v>
      </c>
      <c r="W5294">
        <v>17536.5</v>
      </c>
      <c r="X5294">
        <v>17721.5</v>
      </c>
      <c r="Y5294">
        <v>17918</v>
      </c>
      <c r="Z5294">
        <v>18114.5</v>
      </c>
      <c r="AA5294">
        <v>18299.5</v>
      </c>
      <c r="AB5294">
        <v>18507.599999999999</v>
      </c>
      <c r="AC5294">
        <v>18692.5</v>
      </c>
      <c r="AD5294" s="2"/>
      <c r="AE5294" s="2"/>
      <c r="AF5294" s="2"/>
    </row>
    <row r="5295" spans="1:32">
      <c r="A5295" t="s">
        <v>15745</v>
      </c>
      <c r="B5295" t="s">
        <v>19</v>
      </c>
      <c r="C5295">
        <v>9593.51</v>
      </c>
      <c r="D5295">
        <v>10102.6</v>
      </c>
      <c r="E5295">
        <v>10647.9</v>
      </c>
      <c r="F5295">
        <v>11187.1</v>
      </c>
      <c r="G5295">
        <v>11674.4</v>
      </c>
      <c r="H5295">
        <v>12203.1</v>
      </c>
      <c r="I5295">
        <v>12690.4</v>
      </c>
      <c r="J5295">
        <v>13094.8</v>
      </c>
      <c r="K5295">
        <v>13478.4</v>
      </c>
      <c r="L5295">
        <v>13799.8</v>
      </c>
      <c r="M5295">
        <v>14100.5</v>
      </c>
      <c r="N5295">
        <v>14359.7</v>
      </c>
      <c r="O5295">
        <v>14587.8</v>
      </c>
      <c r="P5295">
        <v>14753.7</v>
      </c>
      <c r="Q5295">
        <v>14898.8</v>
      </c>
      <c r="R5295">
        <v>15054.3</v>
      </c>
      <c r="S5295">
        <v>15199.5</v>
      </c>
      <c r="T5295">
        <v>15313.5</v>
      </c>
      <c r="U5295">
        <v>15448.3</v>
      </c>
      <c r="V5295">
        <v>15583.1</v>
      </c>
      <c r="W5295">
        <v>15728.3</v>
      </c>
      <c r="X5295">
        <v>15894.1</v>
      </c>
      <c r="Y5295">
        <v>16070.4</v>
      </c>
      <c r="Z5295">
        <v>16246.7</v>
      </c>
      <c r="AA5295">
        <v>16412.5</v>
      </c>
      <c r="AB5295">
        <v>16599.2</v>
      </c>
      <c r="AC5295">
        <v>16765.099999999999</v>
      </c>
      <c r="AD5295" s="2"/>
      <c r="AE5295" s="2"/>
      <c r="AF5295" s="2"/>
    </row>
    <row r="5296" spans="1:32">
      <c r="A5296" t="s">
        <v>15746</v>
      </c>
      <c r="B5296" t="s">
        <v>19</v>
      </c>
      <c r="C5296">
        <v>24886.9</v>
      </c>
      <c r="D5296">
        <v>26207.5</v>
      </c>
      <c r="E5296">
        <v>27622.2</v>
      </c>
      <c r="F5296">
        <v>29020.799999999999</v>
      </c>
      <c r="G5296">
        <v>30284.9</v>
      </c>
      <c r="H5296">
        <v>31656.6</v>
      </c>
      <c r="I5296">
        <v>32920.699999999997</v>
      </c>
      <c r="J5296">
        <v>33969.599999999999</v>
      </c>
      <c r="K5296">
        <v>34964.800000000003</v>
      </c>
      <c r="L5296">
        <v>35798.6</v>
      </c>
      <c r="M5296">
        <v>36578.6</v>
      </c>
      <c r="N5296">
        <v>37251</v>
      </c>
      <c r="O5296">
        <v>37842.699999999997</v>
      </c>
      <c r="P5296">
        <v>38273</v>
      </c>
      <c r="Q5296">
        <v>38649.599999999999</v>
      </c>
      <c r="R5296">
        <v>39053</v>
      </c>
      <c r="S5296">
        <v>39429.5</v>
      </c>
      <c r="T5296">
        <v>39725.4</v>
      </c>
      <c r="U5296">
        <v>40075</v>
      </c>
      <c r="V5296">
        <v>40424.699999999997</v>
      </c>
      <c r="W5296">
        <v>40801.199999999997</v>
      </c>
      <c r="X5296">
        <v>41231.599999999999</v>
      </c>
      <c r="Y5296">
        <v>41688.800000000003</v>
      </c>
      <c r="Z5296">
        <v>42146</v>
      </c>
      <c r="AA5296">
        <v>42576.4</v>
      </c>
      <c r="AB5296">
        <v>43060.5</v>
      </c>
      <c r="AC5296">
        <v>43490.8</v>
      </c>
      <c r="AD5296" s="2"/>
      <c r="AE5296" s="2"/>
      <c r="AF5296" s="2"/>
    </row>
    <row r="5297" spans="1:32">
      <c r="A5297" t="s">
        <v>15747</v>
      </c>
      <c r="B5297" t="s">
        <v>19</v>
      </c>
      <c r="C5297">
        <v>2509.41</v>
      </c>
      <c r="D5297">
        <v>2642.57</v>
      </c>
      <c r="E5297">
        <v>2785.22</v>
      </c>
      <c r="F5297">
        <v>2926.25</v>
      </c>
      <c r="G5297">
        <v>3053.71</v>
      </c>
      <c r="H5297">
        <v>3192.02</v>
      </c>
      <c r="I5297">
        <v>3319.49</v>
      </c>
      <c r="J5297">
        <v>3425.26</v>
      </c>
      <c r="K5297">
        <v>3525.6</v>
      </c>
      <c r="L5297">
        <v>3609.67</v>
      </c>
      <c r="M5297">
        <v>3688.32</v>
      </c>
      <c r="N5297">
        <v>3756.12</v>
      </c>
      <c r="O5297">
        <v>3815.78</v>
      </c>
      <c r="P5297">
        <v>3859.18</v>
      </c>
      <c r="Q5297">
        <v>3897.14</v>
      </c>
      <c r="R5297">
        <v>3937.82</v>
      </c>
      <c r="S5297">
        <v>3975.79</v>
      </c>
      <c r="T5297">
        <v>4005.62</v>
      </c>
      <c r="U5297">
        <v>4040.88</v>
      </c>
      <c r="V5297">
        <v>4076.14</v>
      </c>
      <c r="W5297">
        <v>4114.1000000000004</v>
      </c>
      <c r="X5297">
        <v>4157.5</v>
      </c>
      <c r="Y5297">
        <v>4203.6000000000004</v>
      </c>
      <c r="Z5297">
        <v>4249.7</v>
      </c>
      <c r="AA5297">
        <v>4293.1000000000004</v>
      </c>
      <c r="AB5297">
        <v>4341.91</v>
      </c>
      <c r="AC5297">
        <v>4385.3</v>
      </c>
      <c r="AD5297" s="2"/>
      <c r="AE5297" s="2"/>
      <c r="AF5297" s="2"/>
    </row>
    <row r="5298" spans="1:32">
      <c r="A5298" t="s">
        <v>15748</v>
      </c>
      <c r="B5298" t="s">
        <v>19</v>
      </c>
      <c r="C5298">
        <v>1650.74</v>
      </c>
      <c r="D5298">
        <v>1738.33</v>
      </c>
      <c r="E5298">
        <v>1832.17</v>
      </c>
      <c r="F5298">
        <v>1924.94</v>
      </c>
      <c r="G5298">
        <v>2008.78</v>
      </c>
      <c r="H5298">
        <v>2099.77</v>
      </c>
      <c r="I5298">
        <v>2183.62</v>
      </c>
      <c r="J5298">
        <v>2253.19</v>
      </c>
      <c r="K5298">
        <v>2319.1999999999998</v>
      </c>
      <c r="L5298">
        <v>2374.5</v>
      </c>
      <c r="M5298">
        <v>2426.2399999999998</v>
      </c>
      <c r="N5298">
        <v>2470.84</v>
      </c>
      <c r="O5298">
        <v>2510.09</v>
      </c>
      <c r="P5298">
        <v>2538.63</v>
      </c>
      <c r="Q5298">
        <v>2563.61</v>
      </c>
      <c r="R5298">
        <v>2590.37</v>
      </c>
      <c r="S5298">
        <v>2615.34</v>
      </c>
      <c r="T5298">
        <v>2634.97</v>
      </c>
      <c r="U5298">
        <v>2658.16</v>
      </c>
      <c r="V5298">
        <v>2681.35</v>
      </c>
      <c r="W5298">
        <v>2706.33</v>
      </c>
      <c r="X5298">
        <v>2734.87</v>
      </c>
      <c r="Y5298">
        <v>2765.2</v>
      </c>
      <c r="Z5298">
        <v>2795.53</v>
      </c>
      <c r="AA5298">
        <v>2824.07</v>
      </c>
      <c r="AB5298">
        <v>2856.18</v>
      </c>
      <c r="AC5298">
        <v>2884.73</v>
      </c>
      <c r="AD5298" s="2"/>
      <c r="AE5298" s="2"/>
      <c r="AF5298" s="2"/>
    </row>
    <row r="5299" spans="1:32">
      <c r="A5299" t="s">
        <v>15749</v>
      </c>
      <c r="B5299" t="s">
        <v>19</v>
      </c>
      <c r="C5299">
        <v>22207.200000000001</v>
      </c>
      <c r="D5299">
        <v>23385.599999999999</v>
      </c>
      <c r="E5299">
        <v>24648</v>
      </c>
      <c r="F5299">
        <v>25896</v>
      </c>
      <c r="G5299">
        <v>27024</v>
      </c>
      <c r="H5299">
        <v>28248</v>
      </c>
      <c r="I5299">
        <v>29376</v>
      </c>
      <c r="J5299">
        <v>30312</v>
      </c>
      <c r="K5299">
        <v>31200</v>
      </c>
      <c r="L5299">
        <v>31944</v>
      </c>
      <c r="M5299">
        <v>32640</v>
      </c>
      <c r="N5299">
        <v>33240</v>
      </c>
      <c r="O5299">
        <v>33768</v>
      </c>
      <c r="P5299">
        <v>34152</v>
      </c>
      <c r="Q5299">
        <v>34488</v>
      </c>
      <c r="R5299">
        <v>34848</v>
      </c>
      <c r="S5299">
        <v>35184</v>
      </c>
      <c r="T5299">
        <v>35448</v>
      </c>
      <c r="U5299">
        <v>35760</v>
      </c>
      <c r="V5299">
        <v>36072</v>
      </c>
      <c r="W5299">
        <v>36408</v>
      </c>
      <c r="X5299">
        <v>36792</v>
      </c>
      <c r="Y5299">
        <v>37200</v>
      </c>
      <c r="Z5299">
        <v>37608</v>
      </c>
      <c r="AA5299">
        <v>37992</v>
      </c>
      <c r="AB5299">
        <v>38424</v>
      </c>
      <c r="AC5299">
        <v>38808</v>
      </c>
      <c r="AD5299" s="2"/>
      <c r="AE5299" s="2"/>
      <c r="AF5299" s="2"/>
    </row>
    <row r="5300" spans="1:32">
      <c r="A5300" t="s">
        <v>15750</v>
      </c>
      <c r="B5300" t="s">
        <v>19</v>
      </c>
      <c r="C5300">
        <v>4441.4399999999996</v>
      </c>
      <c r="D5300">
        <v>4677.12</v>
      </c>
      <c r="E5300">
        <v>4929.6000000000004</v>
      </c>
      <c r="F5300">
        <v>5179.2</v>
      </c>
      <c r="G5300">
        <v>5404.8</v>
      </c>
      <c r="H5300">
        <v>5649.6</v>
      </c>
      <c r="I5300">
        <v>5875.2</v>
      </c>
      <c r="J5300">
        <v>6062.4</v>
      </c>
      <c r="K5300">
        <v>6240</v>
      </c>
      <c r="L5300">
        <v>6388.8</v>
      </c>
      <c r="M5300">
        <v>6528</v>
      </c>
      <c r="N5300">
        <v>6648</v>
      </c>
      <c r="O5300">
        <v>6753.6</v>
      </c>
      <c r="P5300">
        <v>6830.4</v>
      </c>
      <c r="Q5300">
        <v>6897.6</v>
      </c>
      <c r="R5300">
        <v>6969.6</v>
      </c>
      <c r="S5300">
        <v>7036.8</v>
      </c>
      <c r="T5300">
        <v>7089.6</v>
      </c>
      <c r="U5300">
        <v>7152</v>
      </c>
      <c r="V5300">
        <v>7214.4</v>
      </c>
      <c r="W5300">
        <v>7281.6</v>
      </c>
      <c r="X5300">
        <v>7358.4</v>
      </c>
      <c r="Y5300">
        <v>7440</v>
      </c>
      <c r="Z5300">
        <v>7521.6</v>
      </c>
      <c r="AA5300">
        <v>7598.4</v>
      </c>
      <c r="AB5300">
        <v>7684.8</v>
      </c>
      <c r="AC5300">
        <v>7761.6</v>
      </c>
      <c r="AD5300" s="2"/>
      <c r="AE5300" s="2"/>
      <c r="AF5300" s="2"/>
    </row>
    <row r="5301" spans="1:32">
      <c r="A5301" t="s">
        <v>15751</v>
      </c>
      <c r="B5301" t="s">
        <v>19</v>
      </c>
      <c r="C5301">
        <v>0</v>
      </c>
      <c r="D5301">
        <v>0</v>
      </c>
      <c r="E5301">
        <v>0</v>
      </c>
      <c r="F5301">
        <v>0</v>
      </c>
      <c r="G5301">
        <v>0</v>
      </c>
      <c r="H5301">
        <v>0</v>
      </c>
      <c r="I5301">
        <v>0</v>
      </c>
      <c r="J5301">
        <v>0</v>
      </c>
      <c r="K5301">
        <v>0</v>
      </c>
      <c r="L5301">
        <v>0</v>
      </c>
      <c r="M5301">
        <v>0</v>
      </c>
      <c r="N5301">
        <v>0</v>
      </c>
      <c r="O5301">
        <v>0</v>
      </c>
      <c r="P5301">
        <v>0</v>
      </c>
      <c r="Q5301">
        <v>0</v>
      </c>
      <c r="R5301">
        <v>0</v>
      </c>
      <c r="S5301">
        <v>0</v>
      </c>
      <c r="T5301">
        <v>0</v>
      </c>
      <c r="U5301">
        <v>0</v>
      </c>
      <c r="V5301">
        <v>0</v>
      </c>
      <c r="W5301">
        <v>0</v>
      </c>
      <c r="X5301">
        <v>0</v>
      </c>
      <c r="Y5301">
        <v>0</v>
      </c>
      <c r="Z5301">
        <v>0</v>
      </c>
      <c r="AA5301">
        <v>0</v>
      </c>
      <c r="AB5301">
        <v>0</v>
      </c>
      <c r="AC5301">
        <v>0</v>
      </c>
      <c r="AD5301" s="2"/>
      <c r="AE5301" s="2"/>
      <c r="AF5301" s="2"/>
    </row>
    <row r="5302" spans="1:32">
      <c r="A5302" t="s">
        <v>15752</v>
      </c>
      <c r="B5302" t="s">
        <v>19</v>
      </c>
      <c r="C5302">
        <v>0</v>
      </c>
      <c r="D5302">
        <v>0</v>
      </c>
      <c r="E5302">
        <v>0</v>
      </c>
      <c r="F5302">
        <v>0</v>
      </c>
      <c r="G5302">
        <v>0</v>
      </c>
      <c r="H5302">
        <v>0</v>
      </c>
      <c r="I5302">
        <v>0</v>
      </c>
      <c r="J5302">
        <v>0</v>
      </c>
      <c r="K5302">
        <v>0</v>
      </c>
      <c r="L5302">
        <v>0</v>
      </c>
      <c r="M5302">
        <v>0</v>
      </c>
      <c r="N5302">
        <v>0</v>
      </c>
      <c r="O5302">
        <v>0</v>
      </c>
      <c r="P5302">
        <v>0</v>
      </c>
      <c r="Q5302">
        <v>0</v>
      </c>
      <c r="R5302">
        <v>0</v>
      </c>
      <c r="S5302">
        <v>0</v>
      </c>
      <c r="T5302">
        <v>0</v>
      </c>
      <c r="U5302">
        <v>0</v>
      </c>
      <c r="V5302">
        <v>0</v>
      </c>
      <c r="W5302">
        <v>0</v>
      </c>
      <c r="X5302">
        <v>0</v>
      </c>
      <c r="Y5302">
        <v>0</v>
      </c>
      <c r="Z5302">
        <v>0</v>
      </c>
      <c r="AA5302">
        <v>0</v>
      </c>
      <c r="AB5302">
        <v>0</v>
      </c>
      <c r="AC5302">
        <v>0</v>
      </c>
      <c r="AD5302" s="2"/>
      <c r="AE5302" s="2"/>
      <c r="AF5302" s="2"/>
    </row>
    <row r="5303" spans="1:32">
      <c r="A5303" t="s">
        <v>15753</v>
      </c>
      <c r="B5303" t="s">
        <v>19</v>
      </c>
      <c r="C5303">
        <v>0</v>
      </c>
      <c r="D5303">
        <v>0</v>
      </c>
      <c r="E5303">
        <v>0</v>
      </c>
      <c r="F5303">
        <v>0</v>
      </c>
      <c r="G5303">
        <v>0</v>
      </c>
      <c r="H5303">
        <v>0</v>
      </c>
      <c r="I5303">
        <v>0</v>
      </c>
      <c r="J5303">
        <v>0</v>
      </c>
      <c r="K5303">
        <v>0</v>
      </c>
      <c r="L5303">
        <v>0</v>
      </c>
      <c r="M5303">
        <v>0</v>
      </c>
      <c r="N5303">
        <v>0</v>
      </c>
      <c r="O5303">
        <v>0</v>
      </c>
      <c r="P5303">
        <v>0</v>
      </c>
      <c r="Q5303">
        <v>0</v>
      </c>
      <c r="R5303">
        <v>0</v>
      </c>
      <c r="S5303">
        <v>0</v>
      </c>
      <c r="T5303">
        <v>0</v>
      </c>
      <c r="U5303">
        <v>0</v>
      </c>
      <c r="V5303">
        <v>0</v>
      </c>
      <c r="W5303">
        <v>0</v>
      </c>
      <c r="X5303">
        <v>0</v>
      </c>
      <c r="Y5303">
        <v>0</v>
      </c>
      <c r="Z5303">
        <v>0</v>
      </c>
      <c r="AA5303">
        <v>0</v>
      </c>
      <c r="AB5303">
        <v>0</v>
      </c>
      <c r="AC5303">
        <v>0</v>
      </c>
      <c r="AD5303" s="2"/>
      <c r="AE5303" s="2"/>
      <c r="AF5303" s="2"/>
    </row>
    <row r="5304" spans="1:32">
      <c r="A5304" t="s">
        <v>15754</v>
      </c>
      <c r="B5304" t="s">
        <v>19</v>
      </c>
      <c r="C5304">
        <v>0</v>
      </c>
      <c r="D5304">
        <v>0</v>
      </c>
      <c r="E5304">
        <v>0</v>
      </c>
      <c r="F5304">
        <v>0</v>
      </c>
      <c r="G5304">
        <v>0</v>
      </c>
      <c r="H5304">
        <v>0</v>
      </c>
      <c r="I5304">
        <v>0</v>
      </c>
      <c r="J5304">
        <v>0</v>
      </c>
      <c r="K5304">
        <v>0</v>
      </c>
      <c r="L5304">
        <v>0</v>
      </c>
      <c r="M5304">
        <v>0</v>
      </c>
      <c r="N5304">
        <v>0</v>
      </c>
      <c r="O5304">
        <v>0</v>
      </c>
      <c r="P5304">
        <v>0</v>
      </c>
      <c r="Q5304">
        <v>0</v>
      </c>
      <c r="R5304">
        <v>0</v>
      </c>
      <c r="S5304">
        <v>0</v>
      </c>
      <c r="T5304">
        <v>0</v>
      </c>
      <c r="U5304">
        <v>0</v>
      </c>
      <c r="V5304">
        <v>0</v>
      </c>
      <c r="W5304">
        <v>0</v>
      </c>
      <c r="X5304">
        <v>0</v>
      </c>
      <c r="Y5304">
        <v>0</v>
      </c>
      <c r="Z5304">
        <v>0</v>
      </c>
      <c r="AA5304">
        <v>0</v>
      </c>
      <c r="AB5304">
        <v>0</v>
      </c>
      <c r="AC5304">
        <v>0</v>
      </c>
      <c r="AD5304" s="2"/>
      <c r="AE5304" s="2"/>
      <c r="AF5304" s="2"/>
    </row>
    <row r="5305" spans="1:32">
      <c r="A5305" t="s">
        <v>15755</v>
      </c>
      <c r="B5305" t="s">
        <v>19</v>
      </c>
      <c r="C5305">
        <v>0</v>
      </c>
      <c r="D5305">
        <v>0</v>
      </c>
      <c r="E5305">
        <v>0</v>
      </c>
      <c r="F5305">
        <v>0</v>
      </c>
      <c r="G5305">
        <v>0</v>
      </c>
      <c r="H5305">
        <v>0</v>
      </c>
      <c r="I5305">
        <v>0</v>
      </c>
      <c r="J5305">
        <v>0</v>
      </c>
      <c r="K5305">
        <v>0</v>
      </c>
      <c r="L5305">
        <v>0</v>
      </c>
      <c r="M5305">
        <v>0</v>
      </c>
      <c r="N5305">
        <v>0</v>
      </c>
      <c r="O5305">
        <v>0</v>
      </c>
      <c r="P5305">
        <v>0</v>
      </c>
      <c r="Q5305">
        <v>0</v>
      </c>
      <c r="R5305">
        <v>0</v>
      </c>
      <c r="S5305">
        <v>0</v>
      </c>
      <c r="T5305">
        <v>0</v>
      </c>
      <c r="U5305">
        <v>0</v>
      </c>
      <c r="V5305">
        <v>0</v>
      </c>
      <c r="W5305">
        <v>0</v>
      </c>
      <c r="X5305">
        <v>0</v>
      </c>
      <c r="Y5305">
        <v>0</v>
      </c>
      <c r="Z5305">
        <v>0</v>
      </c>
      <c r="AA5305">
        <v>0</v>
      </c>
      <c r="AB5305">
        <v>0</v>
      </c>
      <c r="AC5305">
        <v>0</v>
      </c>
    </row>
    <row r="5306" spans="1:32">
      <c r="A5306" t="s">
        <v>15756</v>
      </c>
      <c r="B5306" t="s">
        <v>19</v>
      </c>
      <c r="C5306">
        <v>0</v>
      </c>
      <c r="D5306">
        <v>0</v>
      </c>
      <c r="E5306">
        <v>0</v>
      </c>
      <c r="F5306">
        <v>0</v>
      </c>
      <c r="G5306">
        <v>0</v>
      </c>
      <c r="H5306">
        <v>0</v>
      </c>
      <c r="I5306">
        <v>0</v>
      </c>
      <c r="J5306">
        <v>0</v>
      </c>
      <c r="K5306">
        <v>0</v>
      </c>
      <c r="L5306">
        <v>0</v>
      </c>
      <c r="M5306">
        <v>0</v>
      </c>
      <c r="N5306">
        <v>0</v>
      </c>
      <c r="O5306">
        <v>0</v>
      </c>
      <c r="P5306">
        <v>0</v>
      </c>
      <c r="Q5306">
        <v>0</v>
      </c>
      <c r="R5306">
        <v>0</v>
      </c>
      <c r="S5306">
        <v>0</v>
      </c>
      <c r="T5306">
        <v>0</v>
      </c>
      <c r="U5306">
        <v>0</v>
      </c>
      <c r="V5306">
        <v>0</v>
      </c>
      <c r="W5306">
        <v>0</v>
      </c>
      <c r="X5306">
        <v>0</v>
      </c>
      <c r="Y5306">
        <v>0</v>
      </c>
      <c r="Z5306">
        <v>0</v>
      </c>
      <c r="AA5306">
        <v>0</v>
      </c>
      <c r="AB5306">
        <v>0</v>
      </c>
      <c r="AC5306">
        <v>0</v>
      </c>
      <c r="AD5306" s="2"/>
      <c r="AE5306" s="2"/>
      <c r="AF5306" s="2"/>
    </row>
    <row r="5307" spans="1:32">
      <c r="A5307" t="s">
        <v>15757</v>
      </c>
      <c r="B5307" t="s">
        <v>19</v>
      </c>
      <c r="C5307">
        <v>0</v>
      </c>
      <c r="D5307">
        <v>0</v>
      </c>
      <c r="E5307">
        <v>0</v>
      </c>
      <c r="F5307">
        <v>0</v>
      </c>
      <c r="G5307">
        <v>0</v>
      </c>
      <c r="H5307">
        <v>0</v>
      </c>
      <c r="I5307">
        <v>0</v>
      </c>
      <c r="J5307">
        <v>0</v>
      </c>
      <c r="K5307">
        <v>0</v>
      </c>
      <c r="L5307">
        <v>0</v>
      </c>
      <c r="M5307">
        <v>0</v>
      </c>
      <c r="N5307">
        <v>0</v>
      </c>
      <c r="O5307">
        <v>0</v>
      </c>
      <c r="P5307">
        <v>0</v>
      </c>
      <c r="Q5307">
        <v>0</v>
      </c>
      <c r="R5307">
        <v>0</v>
      </c>
      <c r="S5307">
        <v>0</v>
      </c>
      <c r="T5307">
        <v>0</v>
      </c>
      <c r="U5307">
        <v>0</v>
      </c>
      <c r="V5307">
        <v>0</v>
      </c>
      <c r="W5307">
        <v>0</v>
      </c>
      <c r="X5307">
        <v>0</v>
      </c>
      <c r="Y5307">
        <v>0</v>
      </c>
      <c r="Z5307">
        <v>0</v>
      </c>
      <c r="AA5307">
        <v>0</v>
      </c>
      <c r="AB5307">
        <v>0</v>
      </c>
      <c r="AC5307">
        <v>0</v>
      </c>
      <c r="AD5307" s="2"/>
      <c r="AE5307" s="2"/>
      <c r="AF5307" s="2"/>
    </row>
    <row r="5308" spans="1:32">
      <c r="A5308" t="s">
        <v>15758</v>
      </c>
      <c r="B5308" t="s">
        <v>19</v>
      </c>
      <c r="C5308">
        <v>0</v>
      </c>
      <c r="D5308">
        <v>0</v>
      </c>
      <c r="E5308">
        <v>0</v>
      </c>
      <c r="F5308">
        <v>0</v>
      </c>
      <c r="G5308">
        <v>0</v>
      </c>
      <c r="H5308">
        <v>0</v>
      </c>
      <c r="I5308">
        <v>0</v>
      </c>
      <c r="J5308">
        <v>0</v>
      </c>
      <c r="K5308">
        <v>0</v>
      </c>
      <c r="L5308">
        <v>0</v>
      </c>
      <c r="M5308">
        <v>0</v>
      </c>
      <c r="N5308">
        <v>0</v>
      </c>
      <c r="O5308">
        <v>0</v>
      </c>
      <c r="P5308">
        <v>0</v>
      </c>
      <c r="Q5308">
        <v>0</v>
      </c>
      <c r="R5308">
        <v>0</v>
      </c>
      <c r="S5308">
        <v>0</v>
      </c>
      <c r="T5308">
        <v>0</v>
      </c>
      <c r="U5308">
        <v>0</v>
      </c>
      <c r="V5308">
        <v>0</v>
      </c>
      <c r="W5308">
        <v>0</v>
      </c>
      <c r="X5308">
        <v>0</v>
      </c>
      <c r="Y5308">
        <v>0</v>
      </c>
      <c r="Z5308">
        <v>0</v>
      </c>
      <c r="AA5308">
        <v>0</v>
      </c>
      <c r="AB5308">
        <v>0</v>
      </c>
      <c r="AC5308">
        <v>0</v>
      </c>
      <c r="AD5308" s="2"/>
      <c r="AE5308" s="2"/>
      <c r="AF5308" s="2"/>
    </row>
    <row r="5309" spans="1:32">
      <c r="A5309" t="s">
        <v>15759</v>
      </c>
      <c r="B5309" t="s">
        <v>19</v>
      </c>
      <c r="C5309">
        <v>0</v>
      </c>
      <c r="D5309">
        <v>0</v>
      </c>
      <c r="E5309">
        <v>0</v>
      </c>
      <c r="F5309">
        <v>0</v>
      </c>
      <c r="G5309">
        <v>0</v>
      </c>
      <c r="H5309">
        <v>0</v>
      </c>
      <c r="I5309">
        <v>0</v>
      </c>
      <c r="J5309">
        <v>0</v>
      </c>
      <c r="K5309">
        <v>0</v>
      </c>
      <c r="L5309">
        <v>0</v>
      </c>
      <c r="M5309">
        <v>0</v>
      </c>
      <c r="N5309">
        <v>0</v>
      </c>
      <c r="O5309">
        <v>0</v>
      </c>
      <c r="P5309">
        <v>0</v>
      </c>
      <c r="Q5309">
        <v>0</v>
      </c>
      <c r="R5309">
        <v>0</v>
      </c>
      <c r="S5309">
        <v>0</v>
      </c>
      <c r="T5309">
        <v>0</v>
      </c>
      <c r="U5309">
        <v>0</v>
      </c>
      <c r="V5309">
        <v>0</v>
      </c>
      <c r="W5309">
        <v>0</v>
      </c>
      <c r="X5309">
        <v>0</v>
      </c>
      <c r="Y5309">
        <v>0</v>
      </c>
      <c r="Z5309">
        <v>0</v>
      </c>
      <c r="AA5309">
        <v>0</v>
      </c>
      <c r="AB5309">
        <v>0</v>
      </c>
      <c r="AC5309">
        <v>0</v>
      </c>
      <c r="AD5309" s="2"/>
      <c r="AE5309" s="2"/>
      <c r="AF5309" s="2"/>
    </row>
    <row r="5310" spans="1:32">
      <c r="A5310" t="s">
        <v>15760</v>
      </c>
      <c r="B5310" t="s">
        <v>19</v>
      </c>
      <c r="C5310">
        <v>0</v>
      </c>
      <c r="D5310">
        <v>0</v>
      </c>
      <c r="E5310">
        <v>0</v>
      </c>
      <c r="F5310">
        <v>0</v>
      </c>
      <c r="G5310">
        <v>0</v>
      </c>
      <c r="H5310">
        <v>0</v>
      </c>
      <c r="I5310">
        <v>0</v>
      </c>
      <c r="J5310">
        <v>0</v>
      </c>
      <c r="K5310">
        <v>0</v>
      </c>
      <c r="L5310">
        <v>0</v>
      </c>
      <c r="M5310">
        <v>0</v>
      </c>
      <c r="N5310">
        <v>0</v>
      </c>
      <c r="O5310">
        <v>0</v>
      </c>
      <c r="P5310">
        <v>0</v>
      </c>
      <c r="Q5310">
        <v>0</v>
      </c>
      <c r="R5310">
        <v>0</v>
      </c>
      <c r="S5310">
        <v>0</v>
      </c>
      <c r="T5310">
        <v>0</v>
      </c>
      <c r="U5310">
        <v>0</v>
      </c>
      <c r="V5310">
        <v>0</v>
      </c>
      <c r="W5310">
        <v>0</v>
      </c>
      <c r="X5310">
        <v>0</v>
      </c>
      <c r="Y5310">
        <v>0</v>
      </c>
      <c r="Z5310">
        <v>0</v>
      </c>
      <c r="AA5310">
        <v>0</v>
      </c>
      <c r="AB5310">
        <v>0</v>
      </c>
      <c r="AC5310">
        <v>0</v>
      </c>
      <c r="AD5310" s="2"/>
      <c r="AE5310" s="2"/>
      <c r="AF5310" s="2"/>
    </row>
    <row r="5311" spans="1:32">
      <c r="A5311" t="s">
        <v>15761</v>
      </c>
      <c r="B5311" t="s">
        <v>19</v>
      </c>
      <c r="C5311">
        <v>0</v>
      </c>
      <c r="D5311">
        <v>0</v>
      </c>
      <c r="E5311">
        <v>0</v>
      </c>
      <c r="F5311">
        <v>0</v>
      </c>
      <c r="G5311">
        <v>0</v>
      </c>
      <c r="H5311">
        <v>0</v>
      </c>
      <c r="I5311">
        <v>0</v>
      </c>
      <c r="J5311">
        <v>0</v>
      </c>
      <c r="K5311">
        <v>0</v>
      </c>
      <c r="L5311">
        <v>0</v>
      </c>
      <c r="M5311">
        <v>0</v>
      </c>
      <c r="N5311">
        <v>0</v>
      </c>
      <c r="O5311">
        <v>0</v>
      </c>
      <c r="P5311">
        <v>0</v>
      </c>
      <c r="Q5311">
        <v>0</v>
      </c>
      <c r="R5311">
        <v>0</v>
      </c>
      <c r="S5311">
        <v>0</v>
      </c>
      <c r="T5311">
        <v>0</v>
      </c>
      <c r="U5311">
        <v>0</v>
      </c>
      <c r="V5311">
        <v>0</v>
      </c>
      <c r="W5311">
        <v>0</v>
      </c>
      <c r="X5311">
        <v>0</v>
      </c>
      <c r="Y5311">
        <v>0</v>
      </c>
      <c r="Z5311">
        <v>0</v>
      </c>
      <c r="AA5311">
        <v>0</v>
      </c>
      <c r="AB5311">
        <v>0</v>
      </c>
      <c r="AC5311">
        <v>0</v>
      </c>
      <c r="AD5311" s="2"/>
      <c r="AE5311" s="2"/>
      <c r="AF5311" s="2"/>
    </row>
    <row r="5312" spans="1:32">
      <c r="A5312" t="s">
        <v>15762</v>
      </c>
      <c r="B5312" t="s">
        <v>19</v>
      </c>
      <c r="C5312">
        <v>0</v>
      </c>
      <c r="D5312">
        <v>0</v>
      </c>
      <c r="E5312">
        <v>0</v>
      </c>
      <c r="F5312">
        <v>0</v>
      </c>
      <c r="G5312">
        <v>0</v>
      </c>
      <c r="H5312">
        <v>0</v>
      </c>
      <c r="I5312">
        <v>0</v>
      </c>
      <c r="J5312">
        <v>0</v>
      </c>
      <c r="K5312">
        <v>0</v>
      </c>
      <c r="L5312">
        <v>0</v>
      </c>
      <c r="M5312">
        <v>0</v>
      </c>
      <c r="N5312">
        <v>0</v>
      </c>
      <c r="O5312">
        <v>0</v>
      </c>
      <c r="P5312">
        <v>0</v>
      </c>
      <c r="Q5312">
        <v>0</v>
      </c>
      <c r="R5312">
        <v>0</v>
      </c>
      <c r="S5312">
        <v>0</v>
      </c>
      <c r="T5312">
        <v>0</v>
      </c>
      <c r="U5312">
        <v>0</v>
      </c>
      <c r="V5312">
        <v>0</v>
      </c>
      <c r="W5312">
        <v>0</v>
      </c>
      <c r="X5312">
        <v>0</v>
      </c>
      <c r="Y5312">
        <v>0</v>
      </c>
      <c r="Z5312">
        <v>0</v>
      </c>
      <c r="AA5312">
        <v>0</v>
      </c>
      <c r="AB5312">
        <v>0</v>
      </c>
      <c r="AC5312">
        <v>0</v>
      </c>
      <c r="AD5312" s="2"/>
      <c r="AE5312" s="2"/>
      <c r="AF5312" s="2"/>
    </row>
    <row r="5313" spans="1:32">
      <c r="A5313" t="s">
        <v>15763</v>
      </c>
      <c r="B5313" t="s">
        <v>19</v>
      </c>
      <c r="C5313">
        <v>0</v>
      </c>
      <c r="D5313">
        <v>0</v>
      </c>
      <c r="E5313">
        <v>0</v>
      </c>
      <c r="F5313">
        <v>0</v>
      </c>
      <c r="G5313">
        <v>0</v>
      </c>
      <c r="H5313">
        <v>0</v>
      </c>
      <c r="I5313">
        <v>0</v>
      </c>
      <c r="J5313">
        <v>0</v>
      </c>
      <c r="K5313">
        <v>0</v>
      </c>
      <c r="L5313">
        <v>0</v>
      </c>
      <c r="M5313">
        <v>0</v>
      </c>
      <c r="N5313">
        <v>0</v>
      </c>
      <c r="O5313">
        <v>0</v>
      </c>
      <c r="P5313">
        <v>0</v>
      </c>
      <c r="Q5313">
        <v>0</v>
      </c>
      <c r="R5313">
        <v>0</v>
      </c>
      <c r="S5313">
        <v>0</v>
      </c>
      <c r="T5313">
        <v>0</v>
      </c>
      <c r="U5313">
        <v>0</v>
      </c>
      <c r="V5313">
        <v>0</v>
      </c>
      <c r="W5313">
        <v>0</v>
      </c>
      <c r="X5313">
        <v>0</v>
      </c>
      <c r="Y5313">
        <v>0</v>
      </c>
      <c r="Z5313">
        <v>0</v>
      </c>
      <c r="AA5313">
        <v>0</v>
      </c>
      <c r="AB5313">
        <v>0</v>
      </c>
      <c r="AC5313">
        <v>0</v>
      </c>
      <c r="AD5313" s="2"/>
      <c r="AE5313" s="2"/>
      <c r="AF5313" s="2"/>
    </row>
    <row r="5314" spans="1:32">
      <c r="A5314" t="s">
        <v>15764</v>
      </c>
      <c r="B5314" t="s">
        <v>19</v>
      </c>
      <c r="C5314" s="2">
        <v>175313000000</v>
      </c>
      <c r="D5314" s="2">
        <v>199420000000</v>
      </c>
      <c r="E5314" s="2">
        <v>211070000000</v>
      </c>
      <c r="F5314" s="2">
        <v>216820000000</v>
      </c>
      <c r="G5314" s="2">
        <v>223355000000</v>
      </c>
      <c r="H5314" s="2">
        <v>232100000000</v>
      </c>
      <c r="I5314" s="2">
        <v>241476000000</v>
      </c>
      <c r="J5314" s="2">
        <v>245808000000</v>
      </c>
      <c r="K5314" s="2">
        <v>253364000000</v>
      </c>
      <c r="L5314" s="2">
        <v>247926000000</v>
      </c>
      <c r="M5314" s="2">
        <v>249881000000</v>
      </c>
      <c r="N5314" s="2">
        <v>250154000000</v>
      </c>
      <c r="O5314" s="2">
        <v>249701000000</v>
      </c>
      <c r="P5314" s="2">
        <v>248103000000</v>
      </c>
      <c r="Q5314" s="2">
        <v>248156000000</v>
      </c>
      <c r="R5314" s="2">
        <v>246428000000</v>
      </c>
      <c r="S5314" s="2">
        <v>248134000000</v>
      </c>
      <c r="T5314" s="2">
        <v>248542000000</v>
      </c>
      <c r="U5314" s="2">
        <v>248108000000</v>
      </c>
      <c r="V5314" s="2">
        <v>247387000000</v>
      </c>
      <c r="W5314" s="2">
        <v>247236000000</v>
      </c>
      <c r="X5314" s="2">
        <v>247480000000</v>
      </c>
      <c r="Y5314" s="2">
        <v>248266000000</v>
      </c>
      <c r="Z5314" s="2">
        <v>247458000000</v>
      </c>
      <c r="AA5314" s="2">
        <v>247092000000</v>
      </c>
      <c r="AB5314" s="2">
        <v>247893000000</v>
      </c>
      <c r="AC5314" s="2">
        <v>248560000000</v>
      </c>
      <c r="AD5314" s="2"/>
      <c r="AE5314" s="2"/>
      <c r="AF5314" s="2"/>
    </row>
    <row r="5315" spans="1:32">
      <c r="A5315" t="s">
        <v>15765</v>
      </c>
      <c r="B5315" t="s">
        <v>19</v>
      </c>
      <c r="C5315" s="2">
        <v>3251810</v>
      </c>
      <c r="D5315" s="2">
        <v>3698950</v>
      </c>
      <c r="E5315" s="2">
        <v>3915050</v>
      </c>
      <c r="F5315" s="2">
        <v>4021710</v>
      </c>
      <c r="G5315" s="2">
        <v>4142930</v>
      </c>
      <c r="H5315" s="2">
        <v>4305140</v>
      </c>
      <c r="I5315" s="2">
        <v>4479050</v>
      </c>
      <c r="J5315" s="2">
        <v>4559390</v>
      </c>
      <c r="K5315" s="2">
        <v>4699550</v>
      </c>
      <c r="L5315" s="2">
        <v>4598670</v>
      </c>
      <c r="M5315" s="2">
        <v>4634940</v>
      </c>
      <c r="N5315" s="2">
        <v>4640000</v>
      </c>
      <c r="O5315" s="2">
        <v>4631610</v>
      </c>
      <c r="P5315" s="2">
        <v>4601960</v>
      </c>
      <c r="Q5315" s="2">
        <v>4602950</v>
      </c>
      <c r="R5315" s="2">
        <v>4570890</v>
      </c>
      <c r="S5315" s="2">
        <v>4602550</v>
      </c>
      <c r="T5315" s="2">
        <v>4610110</v>
      </c>
      <c r="U5315" s="2">
        <v>4602060</v>
      </c>
      <c r="V5315" s="2">
        <v>4588680</v>
      </c>
      <c r="W5315" s="2">
        <v>4585890</v>
      </c>
      <c r="X5315" s="2">
        <v>4590410</v>
      </c>
      <c r="Y5315" s="2">
        <v>4604980</v>
      </c>
      <c r="Z5315" s="2">
        <v>4590000</v>
      </c>
      <c r="AA5315" s="2">
        <v>4583210</v>
      </c>
      <c r="AB5315" s="2">
        <v>4598070</v>
      </c>
      <c r="AC5315" s="2">
        <v>4610430</v>
      </c>
      <c r="AD5315" s="2"/>
      <c r="AE5315" s="2"/>
      <c r="AF5315" s="2"/>
    </row>
    <row r="5316" spans="1:32">
      <c r="A5316" t="s">
        <v>15766</v>
      </c>
      <c r="B5316" t="s">
        <v>19</v>
      </c>
      <c r="C5316" s="2">
        <v>16025600</v>
      </c>
      <c r="D5316" s="2">
        <v>18229200</v>
      </c>
      <c r="E5316" s="2">
        <v>19294200</v>
      </c>
      <c r="F5316" s="2">
        <v>19819900</v>
      </c>
      <c r="G5316" s="2">
        <v>20417200</v>
      </c>
      <c r="H5316" s="2">
        <v>21216600</v>
      </c>
      <c r="I5316" s="2">
        <v>22073700</v>
      </c>
      <c r="J5316" s="2">
        <v>22469600</v>
      </c>
      <c r="K5316" s="2">
        <v>23160400</v>
      </c>
      <c r="L5316" s="2">
        <v>22663200</v>
      </c>
      <c r="M5316" s="2">
        <v>22842000</v>
      </c>
      <c r="N5316" s="2">
        <v>22866900</v>
      </c>
      <c r="O5316" s="2">
        <v>22825500</v>
      </c>
      <c r="P5316" s="2">
        <v>22679400</v>
      </c>
      <c r="Q5316" s="2">
        <v>22684300</v>
      </c>
      <c r="R5316" s="2">
        <v>22526300</v>
      </c>
      <c r="S5316" s="2">
        <v>22682300</v>
      </c>
      <c r="T5316" s="2">
        <v>22719600</v>
      </c>
      <c r="U5316" s="2">
        <v>22679900</v>
      </c>
      <c r="V5316" s="2">
        <v>22614000</v>
      </c>
      <c r="W5316" s="2">
        <v>22600200</v>
      </c>
      <c r="X5316" s="2">
        <v>22622500</v>
      </c>
      <c r="Y5316" s="2">
        <v>22694300</v>
      </c>
      <c r="Z5316" s="2">
        <v>22620500</v>
      </c>
      <c r="AA5316" s="2">
        <v>22587000</v>
      </c>
      <c r="AB5316" s="2">
        <v>22660300</v>
      </c>
      <c r="AC5316" s="2">
        <v>22721200</v>
      </c>
      <c r="AD5316" s="2"/>
      <c r="AE5316" s="2"/>
      <c r="AF5316" s="2"/>
    </row>
    <row r="5317" spans="1:32">
      <c r="A5317" t="s">
        <v>15767</v>
      </c>
      <c r="B5317" t="s">
        <v>19</v>
      </c>
      <c r="C5317" s="2">
        <v>47593600</v>
      </c>
      <c r="D5317" s="2">
        <v>54138000</v>
      </c>
      <c r="E5317" s="2">
        <v>57300800</v>
      </c>
      <c r="F5317" s="2">
        <v>58861900</v>
      </c>
      <c r="G5317" s="2">
        <v>60636000</v>
      </c>
      <c r="H5317" s="2">
        <v>63010100</v>
      </c>
      <c r="I5317" s="2">
        <v>65555500</v>
      </c>
      <c r="J5317" s="2">
        <v>66731400</v>
      </c>
      <c r="K5317" s="2">
        <v>68782700</v>
      </c>
      <c r="L5317" s="2">
        <v>67306400</v>
      </c>
      <c r="M5317" s="2">
        <v>67837200</v>
      </c>
      <c r="N5317" s="2">
        <v>67911200</v>
      </c>
      <c r="O5317" s="2">
        <v>67788400</v>
      </c>
      <c r="P5317" s="2">
        <v>67354400</v>
      </c>
      <c r="Q5317" s="2">
        <v>67369000</v>
      </c>
      <c r="R5317" s="2">
        <v>66899700</v>
      </c>
      <c r="S5317" s="2">
        <v>67363100</v>
      </c>
      <c r="T5317" s="2">
        <v>67473800</v>
      </c>
      <c r="U5317" s="2">
        <v>67355900</v>
      </c>
      <c r="V5317" s="2">
        <v>67160100</v>
      </c>
      <c r="W5317" s="2">
        <v>67119200</v>
      </c>
      <c r="X5317" s="2">
        <v>67185300</v>
      </c>
      <c r="Y5317" s="2">
        <v>67398700</v>
      </c>
      <c r="Z5317" s="2">
        <v>67179400</v>
      </c>
      <c r="AA5317" s="2">
        <v>67080000</v>
      </c>
      <c r="AB5317" s="2">
        <v>67297500</v>
      </c>
      <c r="AC5317" s="2">
        <v>67478500</v>
      </c>
    </row>
    <row r="5318" spans="1:32">
      <c r="A5318" t="s">
        <v>15768</v>
      </c>
      <c r="B5318" t="s">
        <v>19</v>
      </c>
      <c r="C5318" s="2">
        <v>3373200</v>
      </c>
      <c r="D5318" s="2">
        <v>3837030</v>
      </c>
      <c r="E5318" s="2">
        <v>4061200</v>
      </c>
      <c r="F5318" s="2">
        <v>4171840</v>
      </c>
      <c r="G5318" s="2">
        <v>4297580</v>
      </c>
      <c r="H5318" s="2">
        <v>4465840</v>
      </c>
      <c r="I5318" s="2">
        <v>4646250</v>
      </c>
      <c r="J5318" s="2">
        <v>4729590</v>
      </c>
      <c r="K5318" s="2">
        <v>4874980</v>
      </c>
      <c r="L5318" s="2">
        <v>4770340</v>
      </c>
      <c r="M5318" s="2">
        <v>4807960</v>
      </c>
      <c r="N5318" s="2">
        <v>4813210</v>
      </c>
      <c r="O5318" s="2">
        <v>4804500</v>
      </c>
      <c r="P5318" s="2">
        <v>4773740</v>
      </c>
      <c r="Q5318" s="2">
        <v>4774780</v>
      </c>
      <c r="R5318" s="2">
        <v>4741520</v>
      </c>
      <c r="S5318" s="2">
        <v>4774360</v>
      </c>
      <c r="T5318" s="2">
        <v>4782210</v>
      </c>
      <c r="U5318" s="2">
        <v>4773850</v>
      </c>
      <c r="V5318" s="2">
        <v>4759970</v>
      </c>
      <c r="W5318" s="2">
        <v>4757080</v>
      </c>
      <c r="X5318" s="2">
        <v>4761760</v>
      </c>
      <c r="Y5318" s="2">
        <v>4776880</v>
      </c>
      <c r="Z5318" s="2">
        <v>4761340</v>
      </c>
      <c r="AA5318" s="2">
        <v>4754300</v>
      </c>
      <c r="AB5318" s="2">
        <v>4769710</v>
      </c>
      <c r="AC5318" s="2">
        <v>4782540</v>
      </c>
      <c r="AD5318" s="2"/>
      <c r="AE5318" s="2"/>
      <c r="AF5318" s="2"/>
    </row>
    <row r="5319" spans="1:32">
      <c r="A5319" t="s">
        <v>15769</v>
      </c>
      <c r="B5319" t="s">
        <v>19</v>
      </c>
      <c r="C5319" s="2">
        <v>3025370</v>
      </c>
      <c r="D5319" s="2">
        <v>3441380</v>
      </c>
      <c r="E5319" s="2">
        <v>3642430</v>
      </c>
      <c r="F5319" s="2">
        <v>3741660</v>
      </c>
      <c r="G5319" s="2">
        <v>3854440</v>
      </c>
      <c r="H5319" s="2">
        <v>4005350</v>
      </c>
      <c r="I5319" s="2">
        <v>4167150</v>
      </c>
      <c r="J5319" s="2">
        <v>4241900</v>
      </c>
      <c r="K5319" s="2">
        <v>4372300</v>
      </c>
      <c r="L5319" s="2">
        <v>4278450</v>
      </c>
      <c r="M5319" s="2">
        <v>4312190</v>
      </c>
      <c r="N5319" s="2">
        <v>4316900</v>
      </c>
      <c r="O5319" s="2">
        <v>4309090</v>
      </c>
      <c r="P5319" s="2">
        <v>4281500</v>
      </c>
      <c r="Q5319" s="2">
        <v>4282430</v>
      </c>
      <c r="R5319" s="2">
        <v>4252600</v>
      </c>
      <c r="S5319" s="2">
        <v>4282050</v>
      </c>
      <c r="T5319" s="2">
        <v>4289090</v>
      </c>
      <c r="U5319" s="2">
        <v>4281600</v>
      </c>
      <c r="V5319" s="2">
        <v>4269150</v>
      </c>
      <c r="W5319" s="2">
        <v>4266560</v>
      </c>
      <c r="X5319" s="2">
        <v>4270760</v>
      </c>
      <c r="Y5319" s="2">
        <v>4284320</v>
      </c>
      <c r="Z5319" s="2">
        <v>4270380</v>
      </c>
      <c r="AA5319" s="2">
        <v>4264060</v>
      </c>
      <c r="AB5319" s="2">
        <v>4277890</v>
      </c>
      <c r="AC5319" s="2">
        <v>4289390</v>
      </c>
      <c r="AD5319" s="2"/>
      <c r="AE5319" s="2"/>
      <c r="AF5319" s="2"/>
    </row>
    <row r="5320" spans="1:32">
      <c r="A5320" t="s">
        <v>15770</v>
      </c>
      <c r="B5320" t="s">
        <v>19</v>
      </c>
      <c r="C5320" s="2">
        <v>7848230</v>
      </c>
      <c r="D5320" s="2">
        <v>8927410</v>
      </c>
      <c r="E5320" s="2">
        <v>9448950</v>
      </c>
      <c r="F5320" s="2">
        <v>9706390</v>
      </c>
      <c r="G5320" s="2">
        <v>9998940</v>
      </c>
      <c r="H5320" s="2">
        <v>10390400</v>
      </c>
      <c r="I5320" s="2">
        <v>10810200</v>
      </c>
      <c r="J5320" s="2">
        <v>11004100</v>
      </c>
      <c r="K5320" s="2">
        <v>11342300</v>
      </c>
      <c r="L5320" s="2">
        <v>11098900</v>
      </c>
      <c r="M5320" s="2">
        <v>11186400</v>
      </c>
      <c r="N5320" s="2">
        <v>11198600</v>
      </c>
      <c r="O5320" s="2">
        <v>11178400</v>
      </c>
      <c r="P5320" s="2">
        <v>11106800</v>
      </c>
      <c r="Q5320" s="2">
        <v>11109200</v>
      </c>
      <c r="R5320" s="2">
        <v>11031800</v>
      </c>
      <c r="S5320" s="2">
        <v>11108200</v>
      </c>
      <c r="T5320" s="2">
        <v>11126500</v>
      </c>
      <c r="U5320" s="2">
        <v>11107100</v>
      </c>
      <c r="V5320" s="2">
        <v>11074800</v>
      </c>
      <c r="W5320" s="2">
        <v>11068000</v>
      </c>
      <c r="X5320" s="2">
        <v>11078900</v>
      </c>
      <c r="Y5320" s="2">
        <v>11114100</v>
      </c>
      <c r="Z5320" s="2">
        <v>11077900</v>
      </c>
      <c r="AA5320" s="2">
        <v>11061600</v>
      </c>
      <c r="AB5320" s="2">
        <v>11097400</v>
      </c>
      <c r="AC5320" s="2">
        <v>11127300</v>
      </c>
      <c r="AD5320" s="2"/>
      <c r="AE5320" s="2"/>
      <c r="AF5320" s="2"/>
    </row>
    <row r="5321" spans="1:32">
      <c r="A5321" t="s">
        <v>15771</v>
      </c>
      <c r="B5321" t="s">
        <v>19</v>
      </c>
      <c r="C5321">
        <v>791359</v>
      </c>
      <c r="D5321">
        <v>900176</v>
      </c>
      <c r="E5321">
        <v>952765</v>
      </c>
      <c r="F5321">
        <v>978722</v>
      </c>
      <c r="G5321" s="2">
        <v>1008220</v>
      </c>
      <c r="H5321" s="2">
        <v>1047700</v>
      </c>
      <c r="I5321" s="2">
        <v>1090020</v>
      </c>
      <c r="J5321" s="2">
        <v>1109570</v>
      </c>
      <c r="K5321" s="2">
        <v>1143680</v>
      </c>
      <c r="L5321" s="2">
        <v>1119130</v>
      </c>
      <c r="M5321" s="2">
        <v>1127960</v>
      </c>
      <c r="N5321" s="2">
        <v>1129190</v>
      </c>
      <c r="O5321" s="2">
        <v>1127150</v>
      </c>
      <c r="P5321" s="2">
        <v>1119930</v>
      </c>
      <c r="Q5321" s="2">
        <v>1120170</v>
      </c>
      <c r="R5321" s="2">
        <v>1112370</v>
      </c>
      <c r="S5321" s="2">
        <v>1120070</v>
      </c>
      <c r="T5321" s="2">
        <v>1121920</v>
      </c>
      <c r="U5321" s="2">
        <v>1119960</v>
      </c>
      <c r="V5321" s="2">
        <v>1116700</v>
      </c>
      <c r="W5321" s="2">
        <v>1116020</v>
      </c>
      <c r="X5321" s="2">
        <v>1117120</v>
      </c>
      <c r="Y5321" s="2">
        <v>1120670</v>
      </c>
      <c r="Z5321" s="2">
        <v>1117020</v>
      </c>
      <c r="AA5321" s="2">
        <v>1115370</v>
      </c>
      <c r="AB5321" s="2">
        <v>1118980</v>
      </c>
      <c r="AC5321" s="2">
        <v>1121990</v>
      </c>
      <c r="AD5321" s="2"/>
      <c r="AE5321" s="2"/>
      <c r="AF5321" s="2"/>
    </row>
    <row r="5322" spans="1:32">
      <c r="A5322" t="s">
        <v>15772</v>
      </c>
      <c r="B5322" t="s">
        <v>19</v>
      </c>
      <c r="C5322">
        <v>520570</v>
      </c>
      <c r="D5322">
        <v>592151</v>
      </c>
      <c r="E5322">
        <v>626745</v>
      </c>
      <c r="F5322">
        <v>643820</v>
      </c>
      <c r="G5322">
        <v>663225</v>
      </c>
      <c r="H5322">
        <v>689193</v>
      </c>
      <c r="I5322">
        <v>717033</v>
      </c>
      <c r="J5322">
        <v>729895</v>
      </c>
      <c r="K5322">
        <v>752332</v>
      </c>
      <c r="L5322">
        <v>736184</v>
      </c>
      <c r="M5322">
        <v>741990</v>
      </c>
      <c r="N5322">
        <v>742799</v>
      </c>
      <c r="O5322">
        <v>741456</v>
      </c>
      <c r="P5322">
        <v>736709</v>
      </c>
      <c r="Q5322">
        <v>736869</v>
      </c>
      <c r="R5322">
        <v>731736</v>
      </c>
      <c r="S5322">
        <v>736804</v>
      </c>
      <c r="T5322">
        <v>738015</v>
      </c>
      <c r="U5322">
        <v>736726</v>
      </c>
      <c r="V5322">
        <v>734584</v>
      </c>
      <c r="W5322">
        <v>734137</v>
      </c>
      <c r="X5322">
        <v>734860</v>
      </c>
      <c r="Y5322">
        <v>737194</v>
      </c>
      <c r="Z5322">
        <v>734796</v>
      </c>
      <c r="AA5322">
        <v>733708</v>
      </c>
      <c r="AB5322">
        <v>736087</v>
      </c>
      <c r="AC5322">
        <v>738066</v>
      </c>
      <c r="AD5322" s="2"/>
      <c r="AE5322" s="2"/>
      <c r="AF5322" s="2"/>
    </row>
    <row r="5323" spans="1:32">
      <c r="A5323" t="s">
        <v>15773</v>
      </c>
      <c r="B5323" t="s">
        <v>19</v>
      </c>
      <c r="C5323" s="2">
        <v>7003180</v>
      </c>
      <c r="D5323" s="2">
        <v>7966160</v>
      </c>
      <c r="E5323" s="2">
        <v>8431550</v>
      </c>
      <c r="F5323" s="2">
        <v>8661260</v>
      </c>
      <c r="G5323" s="2">
        <v>8922310</v>
      </c>
      <c r="H5323" s="2">
        <v>9271650</v>
      </c>
      <c r="I5323" s="2">
        <v>9646190</v>
      </c>
      <c r="J5323" s="2">
        <v>9819210</v>
      </c>
      <c r="K5323" s="2">
        <v>10121100</v>
      </c>
      <c r="L5323" s="2">
        <v>9903820</v>
      </c>
      <c r="M5323" s="2">
        <v>9981930</v>
      </c>
      <c r="N5323" s="2">
        <v>9992820</v>
      </c>
      <c r="O5323" s="2">
        <v>9974750</v>
      </c>
      <c r="P5323" s="2">
        <v>9910890</v>
      </c>
      <c r="Q5323" s="2">
        <v>9913030</v>
      </c>
      <c r="R5323" s="2">
        <v>9843980</v>
      </c>
      <c r="S5323" s="2">
        <v>9912160</v>
      </c>
      <c r="T5323" s="2">
        <v>9928450</v>
      </c>
      <c r="U5323" s="2">
        <v>9911110</v>
      </c>
      <c r="V5323" s="2">
        <v>9882300</v>
      </c>
      <c r="W5323" s="2">
        <v>9876290</v>
      </c>
      <c r="X5323" s="2">
        <v>9886010</v>
      </c>
      <c r="Y5323" s="2">
        <v>9917400</v>
      </c>
      <c r="Z5323" s="2">
        <v>9885140</v>
      </c>
      <c r="AA5323" s="2">
        <v>9870510</v>
      </c>
      <c r="AB5323" s="2">
        <v>9902520</v>
      </c>
      <c r="AC5323" s="2">
        <v>9929140</v>
      </c>
      <c r="AD5323" s="2"/>
      <c r="AE5323" s="2"/>
      <c r="AF5323" s="2"/>
    </row>
    <row r="5324" spans="1:32">
      <c r="A5324" t="s">
        <v>15774</v>
      </c>
      <c r="B5324" t="s">
        <v>19</v>
      </c>
      <c r="C5324" s="2">
        <v>1400640</v>
      </c>
      <c r="D5324" s="2">
        <v>1593230</v>
      </c>
      <c r="E5324" s="2">
        <v>1686310</v>
      </c>
      <c r="F5324" s="2">
        <v>1732250</v>
      </c>
      <c r="G5324" s="2">
        <v>1784460</v>
      </c>
      <c r="H5324" s="2">
        <v>1854330</v>
      </c>
      <c r="I5324" s="2">
        <v>1929240</v>
      </c>
      <c r="J5324" s="2">
        <v>1963840</v>
      </c>
      <c r="K5324" s="2">
        <v>2024210</v>
      </c>
      <c r="L5324" s="2">
        <v>1980760</v>
      </c>
      <c r="M5324" s="2">
        <v>1996390</v>
      </c>
      <c r="N5324" s="2">
        <v>1998560</v>
      </c>
      <c r="O5324" s="2">
        <v>1994950</v>
      </c>
      <c r="P5324" s="2">
        <v>1982180</v>
      </c>
      <c r="Q5324" s="2">
        <v>1982610</v>
      </c>
      <c r="R5324" s="2">
        <v>1968800</v>
      </c>
      <c r="S5324" s="2">
        <v>1982430</v>
      </c>
      <c r="T5324" s="2">
        <v>1985690</v>
      </c>
      <c r="U5324" s="2">
        <v>1982220</v>
      </c>
      <c r="V5324" s="2">
        <v>1976460</v>
      </c>
      <c r="W5324" s="2">
        <v>1975260</v>
      </c>
      <c r="X5324" s="2">
        <v>1977200</v>
      </c>
      <c r="Y5324" s="2">
        <v>1983480</v>
      </c>
      <c r="Z5324" s="2">
        <v>1977030</v>
      </c>
      <c r="AA5324" s="2">
        <v>1974100</v>
      </c>
      <c r="AB5324" s="2">
        <v>1980500</v>
      </c>
      <c r="AC5324" s="2">
        <v>1985830</v>
      </c>
      <c r="AD5324" s="2"/>
      <c r="AE5324" s="2"/>
      <c r="AF5324" s="2"/>
    </row>
    <row r="5325" spans="1:32">
      <c r="A5325" t="s">
        <v>15775</v>
      </c>
      <c r="B5325" t="s">
        <v>19</v>
      </c>
      <c r="C5325">
        <v>0</v>
      </c>
      <c r="D5325">
        <v>0</v>
      </c>
      <c r="E5325">
        <v>0</v>
      </c>
      <c r="F5325">
        <v>0</v>
      </c>
      <c r="G5325">
        <v>0</v>
      </c>
      <c r="H5325">
        <v>0</v>
      </c>
      <c r="I5325">
        <v>0</v>
      </c>
      <c r="J5325">
        <v>0</v>
      </c>
      <c r="K5325">
        <v>0</v>
      </c>
      <c r="L5325">
        <v>0</v>
      </c>
      <c r="M5325">
        <v>0</v>
      </c>
      <c r="N5325">
        <v>0</v>
      </c>
      <c r="O5325">
        <v>0</v>
      </c>
      <c r="P5325">
        <v>0</v>
      </c>
      <c r="Q5325">
        <v>0</v>
      </c>
      <c r="R5325">
        <v>0</v>
      </c>
      <c r="S5325">
        <v>0</v>
      </c>
      <c r="T5325">
        <v>0</v>
      </c>
      <c r="U5325">
        <v>0</v>
      </c>
      <c r="V5325">
        <v>0</v>
      </c>
      <c r="W5325">
        <v>0</v>
      </c>
      <c r="X5325">
        <v>0</v>
      </c>
      <c r="Y5325">
        <v>0</v>
      </c>
      <c r="Z5325">
        <v>0</v>
      </c>
      <c r="AA5325">
        <v>0</v>
      </c>
      <c r="AB5325">
        <v>0</v>
      </c>
      <c r="AC5325">
        <v>0</v>
      </c>
      <c r="AD5325" s="2"/>
      <c r="AE5325" s="2"/>
      <c r="AF5325" s="2"/>
    </row>
    <row r="5326" spans="1:32">
      <c r="A5326" t="s">
        <v>15776</v>
      </c>
      <c r="B5326" t="s">
        <v>19</v>
      </c>
      <c r="C5326">
        <v>0</v>
      </c>
      <c r="D5326">
        <v>0</v>
      </c>
      <c r="E5326">
        <v>0</v>
      </c>
      <c r="F5326">
        <v>0</v>
      </c>
      <c r="G5326">
        <v>0</v>
      </c>
      <c r="H5326">
        <v>0</v>
      </c>
      <c r="I5326">
        <v>0</v>
      </c>
      <c r="J5326">
        <v>0</v>
      </c>
      <c r="K5326">
        <v>0</v>
      </c>
      <c r="L5326">
        <v>0</v>
      </c>
      <c r="M5326">
        <v>0</v>
      </c>
      <c r="N5326">
        <v>0</v>
      </c>
      <c r="O5326">
        <v>0</v>
      </c>
      <c r="P5326">
        <v>0</v>
      </c>
      <c r="Q5326">
        <v>0</v>
      </c>
      <c r="R5326">
        <v>0</v>
      </c>
      <c r="S5326">
        <v>0</v>
      </c>
      <c r="T5326">
        <v>0</v>
      </c>
      <c r="U5326">
        <v>0</v>
      </c>
      <c r="V5326">
        <v>0</v>
      </c>
      <c r="W5326">
        <v>0</v>
      </c>
      <c r="X5326">
        <v>0</v>
      </c>
      <c r="Y5326">
        <v>0</v>
      </c>
      <c r="Z5326">
        <v>0</v>
      </c>
      <c r="AA5326">
        <v>0</v>
      </c>
      <c r="AB5326">
        <v>0</v>
      </c>
      <c r="AC5326">
        <v>0</v>
      </c>
      <c r="AD5326" s="2"/>
      <c r="AE5326" s="2"/>
      <c r="AF5326" s="2"/>
    </row>
    <row r="5327" spans="1:32">
      <c r="A5327" t="s">
        <v>15777</v>
      </c>
      <c r="B5327" t="s">
        <v>19</v>
      </c>
      <c r="C5327">
        <v>0</v>
      </c>
      <c r="D5327">
        <v>0</v>
      </c>
      <c r="E5327">
        <v>0</v>
      </c>
      <c r="F5327">
        <v>0</v>
      </c>
      <c r="G5327">
        <v>0</v>
      </c>
      <c r="H5327">
        <v>0</v>
      </c>
      <c r="I5327">
        <v>0</v>
      </c>
      <c r="J5327">
        <v>0</v>
      </c>
      <c r="K5327">
        <v>0</v>
      </c>
      <c r="L5327">
        <v>0</v>
      </c>
      <c r="M5327">
        <v>0</v>
      </c>
      <c r="N5327">
        <v>0</v>
      </c>
      <c r="O5327">
        <v>0</v>
      </c>
      <c r="P5327">
        <v>0</v>
      </c>
      <c r="Q5327">
        <v>0</v>
      </c>
      <c r="R5327">
        <v>0</v>
      </c>
      <c r="S5327">
        <v>0</v>
      </c>
      <c r="T5327">
        <v>0</v>
      </c>
      <c r="U5327">
        <v>0</v>
      </c>
      <c r="V5327">
        <v>0</v>
      </c>
      <c r="W5327">
        <v>0</v>
      </c>
      <c r="X5327">
        <v>0</v>
      </c>
      <c r="Y5327">
        <v>0</v>
      </c>
      <c r="Z5327">
        <v>0</v>
      </c>
      <c r="AA5327">
        <v>0</v>
      </c>
      <c r="AB5327">
        <v>0</v>
      </c>
      <c r="AC5327">
        <v>0</v>
      </c>
      <c r="AD5327" s="2"/>
      <c r="AE5327" s="2"/>
      <c r="AF5327" s="2"/>
    </row>
    <row r="5328" spans="1:32">
      <c r="A5328" t="s">
        <v>15778</v>
      </c>
      <c r="B5328" t="s">
        <v>19</v>
      </c>
      <c r="C5328">
        <v>0</v>
      </c>
      <c r="D5328">
        <v>0</v>
      </c>
      <c r="E5328">
        <v>0</v>
      </c>
      <c r="F5328">
        <v>0</v>
      </c>
      <c r="G5328">
        <v>0</v>
      </c>
      <c r="H5328">
        <v>0</v>
      </c>
      <c r="I5328">
        <v>0</v>
      </c>
      <c r="J5328">
        <v>0</v>
      </c>
      <c r="K5328">
        <v>0</v>
      </c>
      <c r="L5328">
        <v>0</v>
      </c>
      <c r="M5328">
        <v>0</v>
      </c>
      <c r="N5328">
        <v>0</v>
      </c>
      <c r="O5328">
        <v>0</v>
      </c>
      <c r="P5328">
        <v>0</v>
      </c>
      <c r="Q5328">
        <v>0</v>
      </c>
      <c r="R5328">
        <v>0</v>
      </c>
      <c r="S5328">
        <v>0</v>
      </c>
      <c r="T5328">
        <v>0</v>
      </c>
      <c r="U5328">
        <v>0</v>
      </c>
      <c r="V5328">
        <v>0</v>
      </c>
      <c r="W5328">
        <v>0</v>
      </c>
      <c r="X5328">
        <v>0</v>
      </c>
      <c r="Y5328">
        <v>0</v>
      </c>
      <c r="Z5328">
        <v>0</v>
      </c>
      <c r="AA5328">
        <v>0</v>
      </c>
      <c r="AB5328">
        <v>0</v>
      </c>
      <c r="AC5328">
        <v>0</v>
      </c>
      <c r="AD5328" s="2"/>
      <c r="AE5328" s="2"/>
      <c r="AF5328" s="2"/>
    </row>
    <row r="5329" spans="1:32">
      <c r="A5329" t="s">
        <v>15779</v>
      </c>
      <c r="B5329" t="s">
        <v>19</v>
      </c>
      <c r="C5329">
        <v>0</v>
      </c>
      <c r="D5329">
        <v>0</v>
      </c>
      <c r="E5329">
        <v>0</v>
      </c>
      <c r="F5329">
        <v>0</v>
      </c>
      <c r="G5329">
        <v>0</v>
      </c>
      <c r="H5329">
        <v>0</v>
      </c>
      <c r="I5329">
        <v>0</v>
      </c>
      <c r="J5329">
        <v>0</v>
      </c>
      <c r="K5329">
        <v>0</v>
      </c>
      <c r="L5329">
        <v>0</v>
      </c>
      <c r="M5329">
        <v>0</v>
      </c>
      <c r="N5329">
        <v>0</v>
      </c>
      <c r="O5329">
        <v>0</v>
      </c>
      <c r="P5329">
        <v>0</v>
      </c>
      <c r="Q5329">
        <v>0</v>
      </c>
      <c r="R5329">
        <v>0</v>
      </c>
      <c r="S5329">
        <v>0</v>
      </c>
      <c r="T5329">
        <v>0</v>
      </c>
      <c r="U5329">
        <v>0</v>
      </c>
      <c r="V5329">
        <v>0</v>
      </c>
      <c r="W5329">
        <v>0</v>
      </c>
      <c r="X5329">
        <v>0</v>
      </c>
      <c r="Y5329">
        <v>0</v>
      </c>
      <c r="Z5329">
        <v>0</v>
      </c>
      <c r="AA5329">
        <v>0</v>
      </c>
      <c r="AB5329">
        <v>0</v>
      </c>
      <c r="AC5329">
        <v>0</v>
      </c>
    </row>
    <row r="5330" spans="1:32">
      <c r="A5330" t="s">
        <v>15780</v>
      </c>
      <c r="B5330" t="s">
        <v>19</v>
      </c>
      <c r="C5330">
        <v>0</v>
      </c>
      <c r="D5330">
        <v>0</v>
      </c>
      <c r="E5330">
        <v>0</v>
      </c>
      <c r="F5330">
        <v>0</v>
      </c>
      <c r="G5330">
        <v>0</v>
      </c>
      <c r="H5330">
        <v>0</v>
      </c>
      <c r="I5330">
        <v>0</v>
      </c>
      <c r="J5330">
        <v>0</v>
      </c>
      <c r="K5330">
        <v>0</v>
      </c>
      <c r="L5330">
        <v>0</v>
      </c>
      <c r="M5330">
        <v>0</v>
      </c>
      <c r="N5330">
        <v>0</v>
      </c>
      <c r="O5330">
        <v>0</v>
      </c>
      <c r="P5330">
        <v>0</v>
      </c>
      <c r="Q5330">
        <v>0</v>
      </c>
      <c r="R5330">
        <v>0</v>
      </c>
      <c r="S5330">
        <v>0</v>
      </c>
      <c r="T5330">
        <v>0</v>
      </c>
      <c r="U5330">
        <v>0</v>
      </c>
      <c r="V5330">
        <v>0</v>
      </c>
      <c r="W5330">
        <v>0</v>
      </c>
      <c r="X5330">
        <v>0</v>
      </c>
      <c r="Y5330">
        <v>0</v>
      </c>
      <c r="Z5330">
        <v>0</v>
      </c>
      <c r="AA5330">
        <v>0</v>
      </c>
      <c r="AB5330">
        <v>0</v>
      </c>
      <c r="AC5330">
        <v>0</v>
      </c>
      <c r="AD5330" s="2"/>
      <c r="AE5330" s="2"/>
      <c r="AF5330" s="2"/>
    </row>
    <row r="5331" spans="1:32">
      <c r="A5331" t="s">
        <v>15781</v>
      </c>
      <c r="B5331" t="s">
        <v>19</v>
      </c>
      <c r="C5331">
        <v>0</v>
      </c>
      <c r="D5331">
        <v>0</v>
      </c>
      <c r="E5331">
        <v>0</v>
      </c>
      <c r="F5331">
        <v>0</v>
      </c>
      <c r="G5331">
        <v>0</v>
      </c>
      <c r="H5331">
        <v>0</v>
      </c>
      <c r="I5331">
        <v>0</v>
      </c>
      <c r="J5331">
        <v>0</v>
      </c>
      <c r="K5331">
        <v>0</v>
      </c>
      <c r="L5331">
        <v>0</v>
      </c>
      <c r="M5331">
        <v>0</v>
      </c>
      <c r="N5331">
        <v>0</v>
      </c>
      <c r="O5331">
        <v>0</v>
      </c>
      <c r="P5331">
        <v>0</v>
      </c>
      <c r="Q5331">
        <v>0</v>
      </c>
      <c r="R5331">
        <v>0</v>
      </c>
      <c r="S5331">
        <v>0</v>
      </c>
      <c r="T5331">
        <v>0</v>
      </c>
      <c r="U5331">
        <v>0</v>
      </c>
      <c r="V5331">
        <v>0</v>
      </c>
      <c r="W5331">
        <v>0</v>
      </c>
      <c r="X5331">
        <v>0</v>
      </c>
      <c r="Y5331">
        <v>0</v>
      </c>
      <c r="Z5331">
        <v>0</v>
      </c>
      <c r="AA5331">
        <v>0</v>
      </c>
      <c r="AB5331">
        <v>0</v>
      </c>
      <c r="AC5331">
        <v>0</v>
      </c>
      <c r="AD5331" s="2"/>
      <c r="AE5331" s="2"/>
      <c r="AF5331" s="2"/>
    </row>
    <row r="5332" spans="1:32">
      <c r="A5332" t="s">
        <v>15782</v>
      </c>
      <c r="B5332" t="s">
        <v>19</v>
      </c>
      <c r="C5332">
        <v>0</v>
      </c>
      <c r="D5332">
        <v>0</v>
      </c>
      <c r="E5332">
        <v>0</v>
      </c>
      <c r="F5332">
        <v>0</v>
      </c>
      <c r="G5332">
        <v>0</v>
      </c>
      <c r="H5332">
        <v>0</v>
      </c>
      <c r="I5332">
        <v>0</v>
      </c>
      <c r="J5332">
        <v>0</v>
      </c>
      <c r="K5332">
        <v>0</v>
      </c>
      <c r="L5332">
        <v>0</v>
      </c>
      <c r="M5332">
        <v>0</v>
      </c>
      <c r="N5332">
        <v>0</v>
      </c>
      <c r="O5332">
        <v>0</v>
      </c>
      <c r="P5332">
        <v>0</v>
      </c>
      <c r="Q5332">
        <v>0</v>
      </c>
      <c r="R5332">
        <v>0</v>
      </c>
      <c r="S5332">
        <v>0</v>
      </c>
      <c r="T5332">
        <v>0</v>
      </c>
      <c r="U5332">
        <v>0</v>
      </c>
      <c r="V5332">
        <v>0</v>
      </c>
      <c r="W5332">
        <v>0</v>
      </c>
      <c r="X5332">
        <v>0</v>
      </c>
      <c r="Y5332">
        <v>0</v>
      </c>
      <c r="Z5332">
        <v>0</v>
      </c>
      <c r="AA5332">
        <v>0</v>
      </c>
      <c r="AB5332">
        <v>0</v>
      </c>
      <c r="AC5332">
        <v>0</v>
      </c>
      <c r="AD5332" s="2"/>
      <c r="AE5332" s="2"/>
      <c r="AF5332" s="2"/>
    </row>
    <row r="5333" spans="1:32">
      <c r="A5333" t="s">
        <v>15783</v>
      </c>
      <c r="B5333" t="s">
        <v>19</v>
      </c>
      <c r="C5333">
        <v>0</v>
      </c>
      <c r="D5333">
        <v>0</v>
      </c>
      <c r="E5333">
        <v>0</v>
      </c>
      <c r="F5333">
        <v>0</v>
      </c>
      <c r="G5333">
        <v>0</v>
      </c>
      <c r="H5333">
        <v>0</v>
      </c>
      <c r="I5333">
        <v>0</v>
      </c>
      <c r="J5333">
        <v>0</v>
      </c>
      <c r="K5333">
        <v>0</v>
      </c>
      <c r="L5333">
        <v>0</v>
      </c>
      <c r="M5333">
        <v>0</v>
      </c>
      <c r="N5333">
        <v>0</v>
      </c>
      <c r="O5333">
        <v>0</v>
      </c>
      <c r="P5333">
        <v>0</v>
      </c>
      <c r="Q5333">
        <v>0</v>
      </c>
      <c r="R5333">
        <v>0</v>
      </c>
      <c r="S5333">
        <v>0</v>
      </c>
      <c r="T5333">
        <v>0</v>
      </c>
      <c r="U5333">
        <v>0</v>
      </c>
      <c r="V5333">
        <v>0</v>
      </c>
      <c r="W5333">
        <v>0</v>
      </c>
      <c r="X5333">
        <v>0</v>
      </c>
      <c r="Y5333">
        <v>0</v>
      </c>
      <c r="Z5333">
        <v>0</v>
      </c>
      <c r="AA5333">
        <v>0</v>
      </c>
      <c r="AB5333">
        <v>0</v>
      </c>
      <c r="AC5333">
        <v>0</v>
      </c>
      <c r="AD5333" s="2"/>
      <c r="AE5333" s="2"/>
      <c r="AF5333" s="2"/>
    </row>
    <row r="5334" spans="1:32">
      <c r="A5334" t="s">
        <v>15784</v>
      </c>
      <c r="B5334" t="s">
        <v>19</v>
      </c>
      <c r="C5334">
        <v>0</v>
      </c>
      <c r="D5334">
        <v>0</v>
      </c>
      <c r="E5334">
        <v>0</v>
      </c>
      <c r="F5334">
        <v>0</v>
      </c>
      <c r="G5334">
        <v>0</v>
      </c>
      <c r="H5334">
        <v>0</v>
      </c>
      <c r="I5334">
        <v>0</v>
      </c>
      <c r="J5334">
        <v>0</v>
      </c>
      <c r="K5334">
        <v>0</v>
      </c>
      <c r="L5334">
        <v>0</v>
      </c>
      <c r="M5334">
        <v>0</v>
      </c>
      <c r="N5334">
        <v>0</v>
      </c>
      <c r="O5334">
        <v>0</v>
      </c>
      <c r="P5334">
        <v>0</v>
      </c>
      <c r="Q5334">
        <v>0</v>
      </c>
      <c r="R5334">
        <v>0</v>
      </c>
      <c r="S5334">
        <v>0</v>
      </c>
      <c r="T5334">
        <v>0</v>
      </c>
      <c r="U5334">
        <v>0</v>
      </c>
      <c r="V5334">
        <v>0</v>
      </c>
      <c r="W5334">
        <v>0</v>
      </c>
      <c r="X5334">
        <v>0</v>
      </c>
      <c r="Y5334">
        <v>0</v>
      </c>
      <c r="Z5334">
        <v>0</v>
      </c>
      <c r="AA5334">
        <v>0</v>
      </c>
      <c r="AB5334">
        <v>0</v>
      </c>
      <c r="AC5334">
        <v>0</v>
      </c>
      <c r="AD5334" s="2"/>
      <c r="AE5334" s="2"/>
      <c r="AF5334" s="2"/>
    </row>
    <row r="5335" spans="1:32">
      <c r="A5335" t="s">
        <v>15785</v>
      </c>
      <c r="B5335" t="s">
        <v>19</v>
      </c>
      <c r="C5335">
        <v>0</v>
      </c>
      <c r="D5335">
        <v>0</v>
      </c>
      <c r="E5335">
        <v>0</v>
      </c>
      <c r="F5335">
        <v>0</v>
      </c>
      <c r="G5335">
        <v>0</v>
      </c>
      <c r="H5335">
        <v>0</v>
      </c>
      <c r="I5335">
        <v>0</v>
      </c>
      <c r="J5335">
        <v>0</v>
      </c>
      <c r="K5335">
        <v>0</v>
      </c>
      <c r="L5335">
        <v>0</v>
      </c>
      <c r="M5335">
        <v>0</v>
      </c>
      <c r="N5335">
        <v>0</v>
      </c>
      <c r="O5335">
        <v>0</v>
      </c>
      <c r="P5335">
        <v>0</v>
      </c>
      <c r="Q5335">
        <v>0</v>
      </c>
      <c r="R5335">
        <v>0</v>
      </c>
      <c r="S5335">
        <v>0</v>
      </c>
      <c r="T5335">
        <v>0</v>
      </c>
      <c r="U5335">
        <v>0</v>
      </c>
      <c r="V5335">
        <v>0</v>
      </c>
      <c r="W5335">
        <v>0</v>
      </c>
      <c r="X5335">
        <v>0</v>
      </c>
      <c r="Y5335">
        <v>0</v>
      </c>
      <c r="Z5335">
        <v>0</v>
      </c>
      <c r="AA5335">
        <v>0</v>
      </c>
      <c r="AB5335">
        <v>0</v>
      </c>
      <c r="AC5335">
        <v>0</v>
      </c>
      <c r="AD5335" s="2"/>
      <c r="AE5335" s="2"/>
      <c r="AF5335" s="2"/>
    </row>
    <row r="5336" spans="1:32">
      <c r="A5336" t="s">
        <v>15786</v>
      </c>
      <c r="B5336" t="s">
        <v>19</v>
      </c>
      <c r="C5336">
        <v>0</v>
      </c>
      <c r="D5336">
        <v>0</v>
      </c>
      <c r="E5336">
        <v>0</v>
      </c>
      <c r="F5336">
        <v>0</v>
      </c>
      <c r="G5336">
        <v>0</v>
      </c>
      <c r="H5336">
        <v>0</v>
      </c>
      <c r="I5336">
        <v>0</v>
      </c>
      <c r="J5336">
        <v>0</v>
      </c>
      <c r="K5336">
        <v>0</v>
      </c>
      <c r="L5336">
        <v>0</v>
      </c>
      <c r="M5336">
        <v>0</v>
      </c>
      <c r="N5336">
        <v>0</v>
      </c>
      <c r="O5336">
        <v>0</v>
      </c>
      <c r="P5336">
        <v>0</v>
      </c>
      <c r="Q5336">
        <v>0</v>
      </c>
      <c r="R5336">
        <v>0</v>
      </c>
      <c r="S5336">
        <v>0</v>
      </c>
      <c r="T5336">
        <v>0</v>
      </c>
      <c r="U5336">
        <v>0</v>
      </c>
      <c r="V5336">
        <v>0</v>
      </c>
      <c r="W5336">
        <v>0</v>
      </c>
      <c r="X5336">
        <v>0</v>
      </c>
      <c r="Y5336">
        <v>0</v>
      </c>
      <c r="Z5336">
        <v>0</v>
      </c>
      <c r="AA5336">
        <v>0</v>
      </c>
      <c r="AB5336">
        <v>0</v>
      </c>
      <c r="AC5336">
        <v>0</v>
      </c>
      <c r="AD5336" s="2"/>
      <c r="AE5336" s="2"/>
      <c r="AF5336" s="2"/>
    </row>
    <row r="5337" spans="1:32">
      <c r="A5337" t="s">
        <v>15787</v>
      </c>
      <c r="B5337" t="s">
        <v>19</v>
      </c>
      <c r="C5337">
        <v>0</v>
      </c>
      <c r="D5337">
        <v>0</v>
      </c>
      <c r="E5337">
        <v>0</v>
      </c>
      <c r="F5337">
        <v>0</v>
      </c>
      <c r="G5337">
        <v>0</v>
      </c>
      <c r="H5337">
        <v>0</v>
      </c>
      <c r="I5337">
        <v>0</v>
      </c>
      <c r="J5337">
        <v>0</v>
      </c>
      <c r="K5337">
        <v>0</v>
      </c>
      <c r="L5337">
        <v>0</v>
      </c>
      <c r="M5337">
        <v>0</v>
      </c>
      <c r="N5337">
        <v>0</v>
      </c>
      <c r="O5337">
        <v>0</v>
      </c>
      <c r="P5337">
        <v>0</v>
      </c>
      <c r="Q5337">
        <v>0</v>
      </c>
      <c r="R5337">
        <v>0</v>
      </c>
      <c r="S5337">
        <v>0</v>
      </c>
      <c r="T5337">
        <v>0</v>
      </c>
      <c r="U5337">
        <v>0</v>
      </c>
      <c r="V5337">
        <v>0</v>
      </c>
      <c r="W5337">
        <v>0</v>
      </c>
      <c r="X5337">
        <v>0</v>
      </c>
      <c r="Y5337">
        <v>0</v>
      </c>
      <c r="Z5337">
        <v>0</v>
      </c>
      <c r="AA5337">
        <v>0</v>
      </c>
      <c r="AB5337">
        <v>0</v>
      </c>
      <c r="AC5337">
        <v>0</v>
      </c>
      <c r="AD5337" s="2"/>
      <c r="AE5337" s="2"/>
      <c r="AF5337" s="2"/>
    </row>
    <row r="5338" spans="1:32">
      <c r="A5338" t="s">
        <v>15788</v>
      </c>
      <c r="B5338" t="s">
        <v>19</v>
      </c>
      <c r="C5338" s="2">
        <v>3876060000</v>
      </c>
      <c r="D5338" s="2">
        <v>4054500000</v>
      </c>
      <c r="E5338" s="2">
        <v>4225500000</v>
      </c>
      <c r="F5338" s="2">
        <v>4417980000</v>
      </c>
      <c r="G5338" s="2">
        <v>4596420000</v>
      </c>
      <c r="H5338" s="2">
        <v>4774030000</v>
      </c>
      <c r="I5338" s="2">
        <v>4940900000</v>
      </c>
      <c r="J5338" s="2">
        <v>5093730000</v>
      </c>
      <c r="K5338" s="2">
        <v>5232520000</v>
      </c>
      <c r="L5338" s="2">
        <v>5349820000</v>
      </c>
      <c r="M5338" s="2">
        <v>5449780000</v>
      </c>
      <c r="N5338" s="2">
        <v>5523300000</v>
      </c>
      <c r="O5338" s="2">
        <v>5588570000</v>
      </c>
      <c r="P5338" s="2">
        <v>5635650000</v>
      </c>
      <c r="Q5338" s="2">
        <v>5679440000</v>
      </c>
      <c r="R5338" s="2">
        <v>5724870000</v>
      </c>
      <c r="S5338" s="2">
        <v>5769480000</v>
      </c>
      <c r="T5338" s="2">
        <v>5814090000</v>
      </c>
      <c r="U5338" s="2">
        <v>5861180000</v>
      </c>
      <c r="V5338" s="2">
        <v>5905790000</v>
      </c>
      <c r="W5338" s="2">
        <v>5949570000</v>
      </c>
      <c r="X5338" s="2">
        <v>5992530000</v>
      </c>
      <c r="Y5338" s="2">
        <v>6036310000</v>
      </c>
      <c r="Z5338" s="2">
        <v>6080100000</v>
      </c>
      <c r="AA5338" s="2">
        <v>6123880000</v>
      </c>
      <c r="AB5338" s="2">
        <v>6169310000</v>
      </c>
      <c r="AC5338" s="2">
        <v>6213920000</v>
      </c>
      <c r="AD5338" s="2"/>
      <c r="AE5338" s="2"/>
      <c r="AF5338" s="2"/>
    </row>
    <row r="5339" spans="1:32">
      <c r="A5339" t="s">
        <v>15789</v>
      </c>
      <c r="B5339" t="s">
        <v>19</v>
      </c>
      <c r="C5339">
        <v>71895.5</v>
      </c>
      <c r="D5339">
        <v>75205.3</v>
      </c>
      <c r="E5339">
        <v>78377.100000000006</v>
      </c>
      <c r="F5339">
        <v>81947.399999999994</v>
      </c>
      <c r="G5339">
        <v>85257.2</v>
      </c>
      <c r="H5339">
        <v>88551.6</v>
      </c>
      <c r="I5339">
        <v>91646.9</v>
      </c>
      <c r="J5339">
        <v>94481.600000000006</v>
      </c>
      <c r="K5339">
        <v>97055.9</v>
      </c>
      <c r="L5339">
        <v>99231.7</v>
      </c>
      <c r="M5339">
        <v>101086</v>
      </c>
      <c r="N5339">
        <v>102450</v>
      </c>
      <c r="O5339">
        <v>103660</v>
      </c>
      <c r="P5339">
        <v>104534</v>
      </c>
      <c r="Q5339">
        <v>105346</v>
      </c>
      <c r="R5339">
        <v>106188</v>
      </c>
      <c r="S5339">
        <v>107016</v>
      </c>
      <c r="T5339">
        <v>107843</v>
      </c>
      <c r="U5339">
        <v>108717</v>
      </c>
      <c r="V5339">
        <v>109544</v>
      </c>
      <c r="W5339">
        <v>110356</v>
      </c>
      <c r="X5339">
        <v>111153</v>
      </c>
      <c r="Y5339">
        <v>111965</v>
      </c>
      <c r="Z5339">
        <v>112777</v>
      </c>
      <c r="AA5339">
        <v>113589</v>
      </c>
      <c r="AB5339">
        <v>114432</v>
      </c>
      <c r="AC5339">
        <v>115260</v>
      </c>
      <c r="AD5339" s="2"/>
      <c r="AE5339" s="2"/>
      <c r="AF5339" s="2"/>
    </row>
    <row r="5340" spans="1:32">
      <c r="A5340" t="s">
        <v>15790</v>
      </c>
      <c r="B5340" t="s">
        <v>19</v>
      </c>
      <c r="C5340">
        <v>354316</v>
      </c>
      <c r="D5340">
        <v>370628</v>
      </c>
      <c r="E5340">
        <v>386259</v>
      </c>
      <c r="F5340">
        <v>403854</v>
      </c>
      <c r="G5340">
        <v>420165</v>
      </c>
      <c r="H5340">
        <v>436401</v>
      </c>
      <c r="I5340">
        <v>451655</v>
      </c>
      <c r="J5340">
        <v>465625</v>
      </c>
      <c r="K5340">
        <v>478312</v>
      </c>
      <c r="L5340">
        <v>489035</v>
      </c>
      <c r="M5340">
        <v>498172</v>
      </c>
      <c r="N5340">
        <v>504893</v>
      </c>
      <c r="O5340">
        <v>510859</v>
      </c>
      <c r="P5340">
        <v>515163</v>
      </c>
      <c r="Q5340">
        <v>519166</v>
      </c>
      <c r="R5340">
        <v>523319</v>
      </c>
      <c r="S5340">
        <v>527397</v>
      </c>
      <c r="T5340">
        <v>531475</v>
      </c>
      <c r="U5340">
        <v>535779</v>
      </c>
      <c r="V5340">
        <v>539857</v>
      </c>
      <c r="W5340">
        <v>543859</v>
      </c>
      <c r="X5340">
        <v>547786</v>
      </c>
      <c r="Y5340">
        <v>551788</v>
      </c>
      <c r="Z5340">
        <v>555790</v>
      </c>
      <c r="AA5340">
        <v>559793</v>
      </c>
      <c r="AB5340">
        <v>563946</v>
      </c>
      <c r="AC5340">
        <v>568024</v>
      </c>
      <c r="AD5340" s="2"/>
      <c r="AE5340" s="2"/>
      <c r="AF5340" s="2"/>
    </row>
    <row r="5341" spans="1:32">
      <c r="A5341" t="s">
        <v>15791</v>
      </c>
      <c r="B5341" t="s">
        <v>19</v>
      </c>
      <c r="C5341" s="2">
        <v>1052270</v>
      </c>
      <c r="D5341" s="2">
        <v>1100710</v>
      </c>
      <c r="E5341" s="2">
        <v>1147130</v>
      </c>
      <c r="F5341" s="2">
        <v>1199390</v>
      </c>
      <c r="G5341" s="2">
        <v>1247830</v>
      </c>
      <c r="H5341" s="2">
        <v>1296040</v>
      </c>
      <c r="I5341" s="2">
        <v>1341350</v>
      </c>
      <c r="J5341" s="2">
        <v>1382840</v>
      </c>
      <c r="K5341" s="2">
        <v>1420510</v>
      </c>
      <c r="L5341" s="2">
        <v>1452360</v>
      </c>
      <c r="M5341" s="2">
        <v>1479500</v>
      </c>
      <c r="N5341" s="2">
        <v>1499460</v>
      </c>
      <c r="O5341" s="2">
        <v>1517170</v>
      </c>
      <c r="P5341" s="2">
        <v>1529960</v>
      </c>
      <c r="Q5341" s="2">
        <v>1541840</v>
      </c>
      <c r="R5341" s="2">
        <v>1554180</v>
      </c>
      <c r="S5341" s="2">
        <v>1566290</v>
      </c>
      <c r="T5341" s="2">
        <v>1578400</v>
      </c>
      <c r="U5341" s="2">
        <v>1591180</v>
      </c>
      <c r="V5341" s="2">
        <v>1603290</v>
      </c>
      <c r="W5341" s="2">
        <v>1615180</v>
      </c>
      <c r="X5341" s="2">
        <v>1626840</v>
      </c>
      <c r="Y5341" s="2">
        <v>1638730</v>
      </c>
      <c r="Z5341" s="2">
        <v>1650610</v>
      </c>
      <c r="AA5341" s="2">
        <v>1662500</v>
      </c>
      <c r="AB5341" s="2">
        <v>1674830</v>
      </c>
      <c r="AC5341" s="2">
        <v>1686940</v>
      </c>
    </row>
    <row r="5342" spans="1:32">
      <c r="A5342" t="s">
        <v>15792</v>
      </c>
      <c r="B5342" t="s">
        <v>19</v>
      </c>
      <c r="C5342">
        <v>74579.3</v>
      </c>
      <c r="D5342">
        <v>78012.7</v>
      </c>
      <c r="E5342">
        <v>81302.899999999994</v>
      </c>
      <c r="F5342">
        <v>85006.5</v>
      </c>
      <c r="G5342">
        <v>88439.8</v>
      </c>
      <c r="H5342">
        <v>91857.2</v>
      </c>
      <c r="I5342">
        <v>95068</v>
      </c>
      <c r="J5342">
        <v>98008.6</v>
      </c>
      <c r="K5342">
        <v>100679</v>
      </c>
      <c r="L5342">
        <v>102936</v>
      </c>
      <c r="M5342">
        <v>104859</v>
      </c>
      <c r="N5342">
        <v>106274</v>
      </c>
      <c r="O5342">
        <v>107530</v>
      </c>
      <c r="P5342">
        <v>108436</v>
      </c>
      <c r="Q5342">
        <v>109278</v>
      </c>
      <c r="R5342">
        <v>110152</v>
      </c>
      <c r="S5342">
        <v>111011</v>
      </c>
      <c r="T5342">
        <v>111869</v>
      </c>
      <c r="U5342">
        <v>112775</v>
      </c>
      <c r="V5342">
        <v>113633</v>
      </c>
      <c r="W5342">
        <v>114476</v>
      </c>
      <c r="X5342">
        <v>115302</v>
      </c>
      <c r="Y5342">
        <v>116145</v>
      </c>
      <c r="Z5342">
        <v>116987</v>
      </c>
      <c r="AA5342">
        <v>117830</v>
      </c>
      <c r="AB5342">
        <v>118704</v>
      </c>
      <c r="AC5342">
        <v>119562</v>
      </c>
      <c r="AD5342" s="2"/>
      <c r="AE5342" s="2"/>
      <c r="AF5342" s="2"/>
    </row>
    <row r="5343" spans="1:32">
      <c r="A5343" t="s">
        <v>15793</v>
      </c>
      <c r="B5343" t="s">
        <v>19</v>
      </c>
      <c r="C5343">
        <v>66889.2</v>
      </c>
      <c r="D5343">
        <v>69968.399999999994</v>
      </c>
      <c r="E5343">
        <v>72919.399999999994</v>
      </c>
      <c r="F5343">
        <v>76241.100000000006</v>
      </c>
      <c r="G5343">
        <v>79320.399999999994</v>
      </c>
      <c r="H5343">
        <v>82385.399999999994</v>
      </c>
      <c r="I5343">
        <v>85265.1</v>
      </c>
      <c r="J5343">
        <v>87902.5</v>
      </c>
      <c r="K5343">
        <v>90297.5</v>
      </c>
      <c r="L5343">
        <v>92321.9</v>
      </c>
      <c r="M5343">
        <v>94046.8</v>
      </c>
      <c r="N5343">
        <v>95315.6</v>
      </c>
      <c r="O5343">
        <v>96441.8</v>
      </c>
      <c r="P5343">
        <v>97254.399999999994</v>
      </c>
      <c r="Q5343">
        <v>98010</v>
      </c>
      <c r="R5343">
        <v>98794.1</v>
      </c>
      <c r="S5343">
        <v>99563.9</v>
      </c>
      <c r="T5343">
        <v>100334</v>
      </c>
      <c r="U5343">
        <v>101146</v>
      </c>
      <c r="V5343">
        <v>101916</v>
      </c>
      <c r="W5343">
        <v>102672</v>
      </c>
      <c r="X5343">
        <v>103413</v>
      </c>
      <c r="Y5343">
        <v>104169</v>
      </c>
      <c r="Z5343">
        <v>104924</v>
      </c>
      <c r="AA5343">
        <v>105680</v>
      </c>
      <c r="AB5343">
        <v>106464</v>
      </c>
      <c r="AC5343">
        <v>107234</v>
      </c>
      <c r="AD5343" s="2"/>
      <c r="AE5343" s="2"/>
      <c r="AF5343" s="2"/>
    </row>
    <row r="5344" spans="1:32">
      <c r="A5344" t="s">
        <v>15794</v>
      </c>
      <c r="B5344" t="s">
        <v>19</v>
      </c>
      <c r="C5344">
        <v>173520</v>
      </c>
      <c r="D5344">
        <v>181508</v>
      </c>
      <c r="E5344">
        <v>189163</v>
      </c>
      <c r="F5344">
        <v>197780</v>
      </c>
      <c r="G5344">
        <v>205768</v>
      </c>
      <c r="H5344">
        <v>213719</v>
      </c>
      <c r="I5344">
        <v>221189</v>
      </c>
      <c r="J5344">
        <v>228031</v>
      </c>
      <c r="K5344">
        <v>234244</v>
      </c>
      <c r="L5344">
        <v>239495</v>
      </c>
      <c r="M5344">
        <v>243970</v>
      </c>
      <c r="N5344">
        <v>247262</v>
      </c>
      <c r="O5344">
        <v>250183</v>
      </c>
      <c r="P5344">
        <v>252291</v>
      </c>
      <c r="Q5344">
        <v>254251</v>
      </c>
      <c r="R5344">
        <v>256285</v>
      </c>
      <c r="S5344">
        <v>258282</v>
      </c>
      <c r="T5344">
        <v>260279</v>
      </c>
      <c r="U5344">
        <v>262387</v>
      </c>
      <c r="V5344">
        <v>264384</v>
      </c>
      <c r="W5344">
        <v>266344</v>
      </c>
      <c r="X5344">
        <v>268267</v>
      </c>
      <c r="Y5344">
        <v>270227</v>
      </c>
      <c r="Z5344">
        <v>272188</v>
      </c>
      <c r="AA5344">
        <v>274148</v>
      </c>
      <c r="AB5344">
        <v>276182</v>
      </c>
      <c r="AC5344">
        <v>278179</v>
      </c>
      <c r="AD5344" s="2"/>
      <c r="AE5344" s="2"/>
      <c r="AF5344" s="2"/>
    </row>
    <row r="5345" spans="1:32">
      <c r="A5345" t="s">
        <v>15795</v>
      </c>
      <c r="B5345" t="s">
        <v>19</v>
      </c>
      <c r="C5345">
        <v>17496.5</v>
      </c>
      <c r="D5345">
        <v>18301.900000000001</v>
      </c>
      <c r="E5345">
        <v>19073.8</v>
      </c>
      <c r="F5345">
        <v>19942.7</v>
      </c>
      <c r="G5345">
        <v>20748.2</v>
      </c>
      <c r="H5345">
        <v>21549.9</v>
      </c>
      <c r="I5345">
        <v>22303.1</v>
      </c>
      <c r="J5345">
        <v>22993</v>
      </c>
      <c r="K5345">
        <v>23619.5</v>
      </c>
      <c r="L5345">
        <v>24149</v>
      </c>
      <c r="M5345">
        <v>24600.2</v>
      </c>
      <c r="N5345">
        <v>24932.1</v>
      </c>
      <c r="O5345">
        <v>25226.7</v>
      </c>
      <c r="P5345">
        <v>25439.200000000001</v>
      </c>
      <c r="Q5345">
        <v>25636.9</v>
      </c>
      <c r="R5345">
        <v>25842</v>
      </c>
      <c r="S5345">
        <v>26043.3</v>
      </c>
      <c r="T5345">
        <v>26244.7</v>
      </c>
      <c r="U5345">
        <v>26457.3</v>
      </c>
      <c r="V5345">
        <v>26658.6</v>
      </c>
      <c r="W5345">
        <v>26856.3</v>
      </c>
      <c r="X5345">
        <v>27050.2</v>
      </c>
      <c r="Y5345">
        <v>27247.8</v>
      </c>
      <c r="Z5345">
        <v>27445.4</v>
      </c>
      <c r="AA5345">
        <v>27643.1</v>
      </c>
      <c r="AB5345">
        <v>27848.2</v>
      </c>
      <c r="AC5345">
        <v>28049.5</v>
      </c>
      <c r="AD5345" s="2"/>
      <c r="AE5345" s="2"/>
      <c r="AF5345" s="2"/>
    </row>
    <row r="5346" spans="1:32">
      <c r="A5346" t="s">
        <v>15796</v>
      </c>
      <c r="B5346" t="s">
        <v>19</v>
      </c>
      <c r="C5346">
        <v>11509.5</v>
      </c>
      <c r="D5346">
        <v>12039.3</v>
      </c>
      <c r="E5346">
        <v>12547.1</v>
      </c>
      <c r="F5346">
        <v>13118.6</v>
      </c>
      <c r="G5346">
        <v>13648.5</v>
      </c>
      <c r="H5346">
        <v>14175.9</v>
      </c>
      <c r="I5346">
        <v>14671.4</v>
      </c>
      <c r="J5346">
        <v>15125.2</v>
      </c>
      <c r="K5346">
        <v>15537.3</v>
      </c>
      <c r="L5346">
        <v>15885.6</v>
      </c>
      <c r="M5346">
        <v>16182.4</v>
      </c>
      <c r="N5346">
        <v>16400.8</v>
      </c>
      <c r="O5346">
        <v>16594.5</v>
      </c>
      <c r="P5346">
        <v>16734.400000000001</v>
      </c>
      <c r="Q5346">
        <v>16864.400000000001</v>
      </c>
      <c r="R5346">
        <v>16999.3</v>
      </c>
      <c r="S5346">
        <v>17131.8</v>
      </c>
      <c r="T5346">
        <v>17264.2</v>
      </c>
      <c r="U5346">
        <v>17404</v>
      </c>
      <c r="V5346">
        <v>17536.5</v>
      </c>
      <c r="W5346">
        <v>17666.5</v>
      </c>
      <c r="X5346">
        <v>17794.099999999999</v>
      </c>
      <c r="Y5346">
        <v>17924.099999999999</v>
      </c>
      <c r="Z5346">
        <v>18054.099999999999</v>
      </c>
      <c r="AA5346">
        <v>18184.099999999999</v>
      </c>
      <c r="AB5346">
        <v>18319</v>
      </c>
      <c r="AC5346">
        <v>18451.5</v>
      </c>
      <c r="AD5346" s="2"/>
      <c r="AE5346" s="2"/>
      <c r="AF5346" s="2"/>
    </row>
    <row r="5347" spans="1:32">
      <c r="A5347" t="s">
        <v>15797</v>
      </c>
      <c r="B5347" t="s">
        <v>19</v>
      </c>
      <c r="C5347">
        <v>154836</v>
      </c>
      <c r="D5347">
        <v>161964</v>
      </c>
      <c r="E5347">
        <v>168795</v>
      </c>
      <c r="F5347">
        <v>176484</v>
      </c>
      <c r="G5347">
        <v>183612</v>
      </c>
      <c r="H5347">
        <v>190707</v>
      </c>
      <c r="I5347">
        <v>197373</v>
      </c>
      <c r="J5347">
        <v>203478</v>
      </c>
      <c r="K5347">
        <v>209022</v>
      </c>
      <c r="L5347">
        <v>213708</v>
      </c>
      <c r="M5347">
        <v>217701</v>
      </c>
      <c r="N5347">
        <v>220638</v>
      </c>
      <c r="O5347">
        <v>223245</v>
      </c>
      <c r="P5347">
        <v>225126</v>
      </c>
      <c r="Q5347">
        <v>226875</v>
      </c>
      <c r="R5347">
        <v>228690</v>
      </c>
      <c r="S5347">
        <v>230472</v>
      </c>
      <c r="T5347">
        <v>232254</v>
      </c>
      <c r="U5347">
        <v>234135</v>
      </c>
      <c r="V5347">
        <v>235917</v>
      </c>
      <c r="W5347">
        <v>237666</v>
      </c>
      <c r="X5347">
        <v>239382</v>
      </c>
      <c r="Y5347">
        <v>241131</v>
      </c>
      <c r="Z5347">
        <v>242880</v>
      </c>
      <c r="AA5347">
        <v>244629</v>
      </c>
      <c r="AB5347">
        <v>246444</v>
      </c>
      <c r="AC5347">
        <v>248226</v>
      </c>
      <c r="AD5347" s="2"/>
      <c r="AE5347" s="2"/>
      <c r="AF5347" s="2"/>
    </row>
    <row r="5348" spans="1:32">
      <c r="A5348" t="s">
        <v>15798</v>
      </c>
      <c r="B5348" t="s">
        <v>19</v>
      </c>
      <c r="C5348">
        <v>30967.200000000001</v>
      </c>
      <c r="D5348">
        <v>32392.799999999999</v>
      </c>
      <c r="E5348">
        <v>33759</v>
      </c>
      <c r="F5348">
        <v>35296.800000000003</v>
      </c>
      <c r="G5348">
        <v>36722.400000000001</v>
      </c>
      <c r="H5348">
        <v>38141.4</v>
      </c>
      <c r="I5348">
        <v>39474.6</v>
      </c>
      <c r="J5348">
        <v>40695.599999999999</v>
      </c>
      <c r="K5348">
        <v>41804.400000000001</v>
      </c>
      <c r="L5348">
        <v>42741.599999999999</v>
      </c>
      <c r="M5348">
        <v>43540.2</v>
      </c>
      <c r="N5348">
        <v>44127.6</v>
      </c>
      <c r="O5348">
        <v>44649</v>
      </c>
      <c r="P5348">
        <v>45025.2</v>
      </c>
      <c r="Q5348">
        <v>45375</v>
      </c>
      <c r="R5348">
        <v>45738</v>
      </c>
      <c r="S5348">
        <v>46094.400000000001</v>
      </c>
      <c r="T5348">
        <v>46450.8</v>
      </c>
      <c r="U5348">
        <v>46827</v>
      </c>
      <c r="V5348">
        <v>47183.4</v>
      </c>
      <c r="W5348">
        <v>47533.2</v>
      </c>
      <c r="X5348">
        <v>47876.4</v>
      </c>
      <c r="Y5348">
        <v>48226.2</v>
      </c>
      <c r="Z5348">
        <v>48576</v>
      </c>
      <c r="AA5348">
        <v>48925.8</v>
      </c>
      <c r="AB5348">
        <v>49288.800000000003</v>
      </c>
      <c r="AC5348">
        <v>49645.2</v>
      </c>
      <c r="AD5348" s="2"/>
      <c r="AE5348" s="2"/>
      <c r="AF5348" s="2"/>
    </row>
    <row r="5349" spans="1:32">
      <c r="A5349" t="s">
        <v>15799</v>
      </c>
      <c r="B5349" t="s">
        <v>19</v>
      </c>
      <c r="C5349">
        <v>0</v>
      </c>
      <c r="D5349">
        <v>0</v>
      </c>
      <c r="E5349">
        <v>0</v>
      </c>
      <c r="F5349">
        <v>0</v>
      </c>
      <c r="G5349">
        <v>0</v>
      </c>
      <c r="H5349">
        <v>0</v>
      </c>
      <c r="I5349">
        <v>0</v>
      </c>
      <c r="J5349">
        <v>0</v>
      </c>
      <c r="K5349">
        <v>0</v>
      </c>
      <c r="L5349">
        <v>0</v>
      </c>
      <c r="M5349">
        <v>0</v>
      </c>
      <c r="N5349">
        <v>0</v>
      </c>
      <c r="O5349">
        <v>0</v>
      </c>
      <c r="P5349">
        <v>0</v>
      </c>
      <c r="Q5349">
        <v>0</v>
      </c>
      <c r="R5349">
        <v>0</v>
      </c>
      <c r="S5349">
        <v>0</v>
      </c>
      <c r="T5349">
        <v>0</v>
      </c>
      <c r="U5349">
        <v>0</v>
      </c>
      <c r="V5349">
        <v>0</v>
      </c>
      <c r="W5349">
        <v>0</v>
      </c>
      <c r="X5349">
        <v>0</v>
      </c>
      <c r="Y5349">
        <v>0</v>
      </c>
      <c r="Z5349">
        <v>0</v>
      </c>
      <c r="AA5349">
        <v>0</v>
      </c>
      <c r="AB5349">
        <v>0</v>
      </c>
      <c r="AC5349">
        <v>0</v>
      </c>
      <c r="AD5349" s="2"/>
      <c r="AE5349" s="2"/>
      <c r="AF5349" s="2"/>
    </row>
    <row r="5350" spans="1:32">
      <c r="A5350" t="s">
        <v>15800</v>
      </c>
      <c r="B5350" t="s">
        <v>19</v>
      </c>
      <c r="C5350" s="2">
        <v>1924060000</v>
      </c>
      <c r="D5350" s="2">
        <v>1914300000</v>
      </c>
      <c r="E5350" s="2">
        <v>1909040000</v>
      </c>
      <c r="F5350" s="2">
        <v>1894020000</v>
      </c>
      <c r="G5350" s="2">
        <v>1849710000</v>
      </c>
      <c r="H5350" s="2">
        <v>1794890000</v>
      </c>
      <c r="I5350" s="2">
        <v>1740070000</v>
      </c>
      <c r="J5350" s="2">
        <v>1695760000</v>
      </c>
      <c r="K5350" s="2">
        <v>1655950000</v>
      </c>
      <c r="L5350" s="2">
        <v>1620660000</v>
      </c>
      <c r="M5350" s="2">
        <v>1595870000</v>
      </c>
      <c r="N5350" s="2">
        <v>1566590000</v>
      </c>
      <c r="O5350" s="2">
        <v>1546310000</v>
      </c>
      <c r="P5350" s="2">
        <v>1526780000</v>
      </c>
      <c r="Q5350" s="2">
        <v>1506510000</v>
      </c>
      <c r="R5350" s="2">
        <v>1491490000</v>
      </c>
      <c r="S5350" s="2">
        <v>1481720000</v>
      </c>
      <c r="T5350" s="2">
        <v>1471960000</v>
      </c>
      <c r="U5350" s="2">
        <v>1456940000</v>
      </c>
      <c r="V5350" s="2">
        <v>1447180000</v>
      </c>
      <c r="W5350" s="2">
        <v>1436660000</v>
      </c>
      <c r="X5350" s="2">
        <v>1426900000</v>
      </c>
      <c r="Y5350" s="2">
        <v>1417140000</v>
      </c>
      <c r="Z5350" s="2">
        <v>1411880000</v>
      </c>
      <c r="AA5350" s="2">
        <v>1402120000</v>
      </c>
      <c r="AB5350" s="2">
        <v>1392350000</v>
      </c>
      <c r="AC5350" s="2">
        <v>1382590000</v>
      </c>
      <c r="AD5350" s="2"/>
      <c r="AE5350" s="2"/>
      <c r="AF5350" s="2"/>
    </row>
    <row r="5351" spans="1:32">
      <c r="A5351" t="s">
        <v>15801</v>
      </c>
      <c r="B5351" t="s">
        <v>19</v>
      </c>
      <c r="C5351">
        <v>35688.699999999997</v>
      </c>
      <c r="D5351">
        <v>35507.599999999999</v>
      </c>
      <c r="E5351">
        <v>35410.1</v>
      </c>
      <c r="F5351">
        <v>35131.5</v>
      </c>
      <c r="G5351">
        <v>34309.599999999999</v>
      </c>
      <c r="H5351">
        <v>33292.699999999997</v>
      </c>
      <c r="I5351">
        <v>32275.8</v>
      </c>
      <c r="J5351">
        <v>31453.9</v>
      </c>
      <c r="K5351">
        <v>30715.599999999999</v>
      </c>
      <c r="L5351">
        <v>30060.9</v>
      </c>
      <c r="M5351">
        <v>29601.200000000001</v>
      </c>
      <c r="N5351">
        <v>29058</v>
      </c>
      <c r="O5351">
        <v>28681.9</v>
      </c>
      <c r="P5351">
        <v>28319.7</v>
      </c>
      <c r="Q5351">
        <v>27943.599999999999</v>
      </c>
      <c r="R5351">
        <v>27665</v>
      </c>
      <c r="S5351">
        <v>27483.9</v>
      </c>
      <c r="T5351">
        <v>27302.799999999999</v>
      </c>
      <c r="U5351">
        <v>27024.2</v>
      </c>
      <c r="V5351">
        <v>26843.1</v>
      </c>
      <c r="W5351">
        <v>26648.1</v>
      </c>
      <c r="X5351">
        <v>26467</v>
      </c>
      <c r="Y5351">
        <v>26285.9</v>
      </c>
      <c r="Z5351">
        <v>26188.400000000001</v>
      </c>
      <c r="AA5351">
        <v>26007.3</v>
      </c>
      <c r="AB5351">
        <v>25826.2</v>
      </c>
      <c r="AC5351">
        <v>25645.1</v>
      </c>
      <c r="AD5351" s="2"/>
      <c r="AE5351" s="2"/>
      <c r="AF5351" s="2"/>
    </row>
    <row r="5352" spans="1:32">
      <c r="A5352" t="s">
        <v>15802</v>
      </c>
      <c r="B5352" t="s">
        <v>19</v>
      </c>
      <c r="C5352">
        <v>175881</v>
      </c>
      <c r="D5352">
        <v>174989</v>
      </c>
      <c r="E5352">
        <v>174508</v>
      </c>
      <c r="F5352">
        <v>173135</v>
      </c>
      <c r="G5352">
        <v>169085</v>
      </c>
      <c r="H5352">
        <v>164073</v>
      </c>
      <c r="I5352">
        <v>159062</v>
      </c>
      <c r="J5352">
        <v>155012</v>
      </c>
      <c r="K5352">
        <v>151373</v>
      </c>
      <c r="L5352">
        <v>148147</v>
      </c>
      <c r="M5352">
        <v>145881</v>
      </c>
      <c r="N5352">
        <v>143204</v>
      </c>
      <c r="O5352">
        <v>141350</v>
      </c>
      <c r="P5352">
        <v>139565</v>
      </c>
      <c r="Q5352">
        <v>137712</v>
      </c>
      <c r="R5352">
        <v>136339</v>
      </c>
      <c r="S5352">
        <v>135446</v>
      </c>
      <c r="T5352">
        <v>134554</v>
      </c>
      <c r="U5352">
        <v>133181</v>
      </c>
      <c r="V5352">
        <v>132289</v>
      </c>
      <c r="W5352">
        <v>131327</v>
      </c>
      <c r="X5352">
        <v>130435</v>
      </c>
      <c r="Y5352">
        <v>129543</v>
      </c>
      <c r="Z5352">
        <v>129062</v>
      </c>
      <c r="AA5352">
        <v>128170</v>
      </c>
      <c r="AB5352">
        <v>127277</v>
      </c>
      <c r="AC5352">
        <v>126385</v>
      </c>
      <c r="AD5352" s="2"/>
      <c r="AE5352" s="2"/>
      <c r="AF5352" s="2"/>
    </row>
    <row r="5353" spans="1:32">
      <c r="A5353" t="s">
        <v>15803</v>
      </c>
      <c r="B5353" t="s">
        <v>19</v>
      </c>
      <c r="C5353">
        <v>522341</v>
      </c>
      <c r="D5353">
        <v>519690</v>
      </c>
      <c r="E5353">
        <v>518263</v>
      </c>
      <c r="F5353">
        <v>514185</v>
      </c>
      <c r="G5353">
        <v>502156</v>
      </c>
      <c r="H5353">
        <v>487273</v>
      </c>
      <c r="I5353">
        <v>472390</v>
      </c>
      <c r="J5353">
        <v>460361</v>
      </c>
      <c r="K5353">
        <v>449555</v>
      </c>
      <c r="L5353">
        <v>439973</v>
      </c>
      <c r="M5353">
        <v>433245</v>
      </c>
      <c r="N5353">
        <v>425294</v>
      </c>
      <c r="O5353">
        <v>419789</v>
      </c>
      <c r="P5353">
        <v>414488</v>
      </c>
      <c r="Q5353">
        <v>408983</v>
      </c>
      <c r="R5353">
        <v>404906</v>
      </c>
      <c r="S5353">
        <v>402255</v>
      </c>
      <c r="T5353">
        <v>399605</v>
      </c>
      <c r="U5353">
        <v>395527</v>
      </c>
      <c r="V5353">
        <v>392877</v>
      </c>
      <c r="W5353">
        <v>390022</v>
      </c>
      <c r="X5353">
        <v>387372</v>
      </c>
      <c r="Y5353">
        <v>384722</v>
      </c>
      <c r="Z5353">
        <v>383294</v>
      </c>
      <c r="AA5353">
        <v>380644</v>
      </c>
      <c r="AB5353">
        <v>377994</v>
      </c>
      <c r="AC5353">
        <v>375343</v>
      </c>
    </row>
    <row r="5354" spans="1:32">
      <c r="A5354" t="s">
        <v>15804</v>
      </c>
      <c r="B5354" t="s">
        <v>19</v>
      </c>
      <c r="C5354">
        <v>37020.9</v>
      </c>
      <c r="D5354">
        <v>36833</v>
      </c>
      <c r="E5354">
        <v>36731.9</v>
      </c>
      <c r="F5354">
        <v>36442.9</v>
      </c>
      <c r="G5354">
        <v>35590.300000000003</v>
      </c>
      <c r="H5354">
        <v>34535.5</v>
      </c>
      <c r="I5354">
        <v>33480.6</v>
      </c>
      <c r="J5354">
        <v>32628.1</v>
      </c>
      <c r="K5354">
        <v>31862.2</v>
      </c>
      <c r="L5354">
        <v>31183.1</v>
      </c>
      <c r="M5354">
        <v>30706.2</v>
      </c>
      <c r="N5354">
        <v>30142.7</v>
      </c>
      <c r="O5354">
        <v>29752.5</v>
      </c>
      <c r="P5354">
        <v>29376.799999999999</v>
      </c>
      <c r="Q5354">
        <v>28986.7</v>
      </c>
      <c r="R5354">
        <v>28697.7</v>
      </c>
      <c r="S5354">
        <v>28509.8</v>
      </c>
      <c r="T5354">
        <v>28322</v>
      </c>
      <c r="U5354">
        <v>28033</v>
      </c>
      <c r="V5354">
        <v>27845.1</v>
      </c>
      <c r="W5354">
        <v>27642.799999999999</v>
      </c>
      <c r="X5354">
        <v>27455</v>
      </c>
      <c r="Y5354">
        <v>27267.1</v>
      </c>
      <c r="Z5354">
        <v>27166</v>
      </c>
      <c r="AA5354">
        <v>26978.1</v>
      </c>
      <c r="AB5354">
        <v>26790.3</v>
      </c>
      <c r="AC5354">
        <v>26602.400000000001</v>
      </c>
    </row>
    <row r="5355" spans="1:32">
      <c r="A5355" t="s">
        <v>15805</v>
      </c>
      <c r="B5355" t="s">
        <v>19</v>
      </c>
      <c r="C5355">
        <v>33203.5</v>
      </c>
      <c r="D5355">
        <v>33035</v>
      </c>
      <c r="E5355">
        <v>32944.300000000003</v>
      </c>
      <c r="F5355">
        <v>32685.1</v>
      </c>
      <c r="G5355">
        <v>31920.5</v>
      </c>
      <c r="H5355">
        <v>30974.400000000001</v>
      </c>
      <c r="I5355">
        <v>30028.3</v>
      </c>
      <c r="J5355">
        <v>29263.7</v>
      </c>
      <c r="K5355">
        <v>28576.799999999999</v>
      </c>
      <c r="L5355">
        <v>27967.7</v>
      </c>
      <c r="M5355">
        <v>27540</v>
      </c>
      <c r="N5355">
        <v>27034.6</v>
      </c>
      <c r="O5355">
        <v>26684.6</v>
      </c>
      <c r="P5355">
        <v>26347.7</v>
      </c>
      <c r="Q5355">
        <v>25997.8</v>
      </c>
      <c r="R5355">
        <v>25738.6</v>
      </c>
      <c r="S5355">
        <v>25570.1</v>
      </c>
      <c r="T5355">
        <v>25401.599999999999</v>
      </c>
      <c r="U5355">
        <v>25142.400000000001</v>
      </c>
      <c r="V5355">
        <v>24973.9</v>
      </c>
      <c r="W5355">
        <v>24792.5</v>
      </c>
      <c r="X5355">
        <v>24624</v>
      </c>
      <c r="Y5355">
        <v>24455.5</v>
      </c>
      <c r="Z5355">
        <v>24364.799999999999</v>
      </c>
      <c r="AA5355">
        <v>24196.3</v>
      </c>
      <c r="AB5355">
        <v>24027.8</v>
      </c>
      <c r="AC5355">
        <v>23859.4</v>
      </c>
      <c r="AD5355" s="2"/>
      <c r="AE5355" s="2"/>
      <c r="AF5355" s="2"/>
    </row>
    <row r="5356" spans="1:32">
      <c r="A5356" t="s">
        <v>15806</v>
      </c>
      <c r="B5356" t="s">
        <v>19</v>
      </c>
      <c r="C5356">
        <v>86134.399999999994</v>
      </c>
      <c r="D5356">
        <v>85697.4</v>
      </c>
      <c r="E5356">
        <v>85462</v>
      </c>
      <c r="F5356">
        <v>84789.6</v>
      </c>
      <c r="G5356">
        <v>82806.100000000006</v>
      </c>
      <c r="H5356">
        <v>80351.8</v>
      </c>
      <c r="I5356">
        <v>77897.5</v>
      </c>
      <c r="J5356">
        <v>75914</v>
      </c>
      <c r="K5356">
        <v>74132.100000000006</v>
      </c>
      <c r="L5356">
        <v>72552</v>
      </c>
      <c r="M5356">
        <v>71442.5</v>
      </c>
      <c r="N5356">
        <v>70131.3</v>
      </c>
      <c r="O5356">
        <v>69223.600000000006</v>
      </c>
      <c r="P5356">
        <v>68349.5</v>
      </c>
      <c r="Q5356">
        <v>67441.7</v>
      </c>
      <c r="R5356">
        <v>66769.3</v>
      </c>
      <c r="S5356">
        <v>66332.3</v>
      </c>
      <c r="T5356">
        <v>65895.199999999997</v>
      </c>
      <c r="U5356">
        <v>65222.8</v>
      </c>
      <c r="V5356">
        <v>64785.7</v>
      </c>
      <c r="W5356">
        <v>64315.1</v>
      </c>
      <c r="X5356">
        <v>63878</v>
      </c>
      <c r="Y5356">
        <v>63440.9</v>
      </c>
      <c r="Z5356">
        <v>63205.599999999999</v>
      </c>
      <c r="AA5356">
        <v>62768.5</v>
      </c>
      <c r="AB5356">
        <v>62331.5</v>
      </c>
      <c r="AC5356">
        <v>61894.400000000001</v>
      </c>
      <c r="AD5356" s="2"/>
      <c r="AE5356" s="2"/>
      <c r="AF5356" s="2"/>
    </row>
    <row r="5357" spans="1:32">
      <c r="A5357" t="s">
        <v>15807</v>
      </c>
      <c r="B5357" t="s">
        <v>19</v>
      </c>
      <c r="C5357">
        <v>8685.18</v>
      </c>
      <c r="D5357">
        <v>8641.11</v>
      </c>
      <c r="E5357">
        <v>8617.3799999999992</v>
      </c>
      <c r="F5357">
        <v>8549.58</v>
      </c>
      <c r="G5357">
        <v>8349.57</v>
      </c>
      <c r="H5357">
        <v>8102.1</v>
      </c>
      <c r="I5357">
        <v>7854.63</v>
      </c>
      <c r="J5357">
        <v>7654.62</v>
      </c>
      <c r="K5357">
        <v>7474.95</v>
      </c>
      <c r="L5357">
        <v>7315.62</v>
      </c>
      <c r="M5357">
        <v>7203.75</v>
      </c>
      <c r="N5357">
        <v>7071.54</v>
      </c>
      <c r="O5357">
        <v>6980.01</v>
      </c>
      <c r="P5357">
        <v>6891.87</v>
      </c>
      <c r="Q5357">
        <v>6800.34</v>
      </c>
      <c r="R5357">
        <v>6732.54</v>
      </c>
      <c r="S5357">
        <v>6688.47</v>
      </c>
      <c r="T5357">
        <v>6644.4</v>
      </c>
      <c r="U5357">
        <v>6576.6</v>
      </c>
      <c r="V5357">
        <v>6532.53</v>
      </c>
      <c r="W5357">
        <v>6485.07</v>
      </c>
      <c r="X5357">
        <v>6441</v>
      </c>
      <c r="Y5357">
        <v>6396.93</v>
      </c>
      <c r="Z5357">
        <v>6373.2</v>
      </c>
      <c r="AA5357">
        <v>6329.13</v>
      </c>
      <c r="AB5357">
        <v>6285.06</v>
      </c>
      <c r="AC5357">
        <v>6240.99</v>
      </c>
      <c r="AD5357" s="2"/>
      <c r="AE5357" s="2"/>
      <c r="AF5357" s="2"/>
    </row>
    <row r="5358" spans="1:32">
      <c r="A5358" t="s">
        <v>15808</v>
      </c>
      <c r="B5358" t="s">
        <v>19</v>
      </c>
      <c r="C5358">
        <v>5713.26</v>
      </c>
      <c r="D5358">
        <v>5684.27</v>
      </c>
      <c r="E5358">
        <v>5668.66</v>
      </c>
      <c r="F5358">
        <v>5624.06</v>
      </c>
      <c r="G5358">
        <v>5492.49</v>
      </c>
      <c r="H5358">
        <v>5329.7</v>
      </c>
      <c r="I5358">
        <v>5166.91</v>
      </c>
      <c r="J5358">
        <v>5035.34</v>
      </c>
      <c r="K5358">
        <v>4917.1499999999996</v>
      </c>
      <c r="L5358">
        <v>4812.34</v>
      </c>
      <c r="M5358">
        <v>4738.75</v>
      </c>
      <c r="N5358">
        <v>4651.78</v>
      </c>
      <c r="O5358">
        <v>4591.57</v>
      </c>
      <c r="P5358">
        <v>4533.59</v>
      </c>
      <c r="Q5358">
        <v>4473.38</v>
      </c>
      <c r="R5358">
        <v>4428.78</v>
      </c>
      <c r="S5358">
        <v>4399.79</v>
      </c>
      <c r="T5358">
        <v>4370.8</v>
      </c>
      <c r="U5358">
        <v>4326.2</v>
      </c>
      <c r="V5358">
        <v>4297.21</v>
      </c>
      <c r="W5358">
        <v>4265.99</v>
      </c>
      <c r="X5358">
        <v>4237</v>
      </c>
      <c r="Y5358">
        <v>4208.01</v>
      </c>
      <c r="Z5358">
        <v>4192.3999999999996</v>
      </c>
      <c r="AA5358">
        <v>4163.41</v>
      </c>
      <c r="AB5358">
        <v>4134.42</v>
      </c>
      <c r="AC5358">
        <v>4105.43</v>
      </c>
      <c r="AD5358" s="2"/>
      <c r="AE5358" s="2"/>
      <c r="AF5358" s="2"/>
    </row>
    <row r="5359" spans="1:32">
      <c r="A5359" t="s">
        <v>15809</v>
      </c>
      <c r="B5359" t="s">
        <v>19</v>
      </c>
      <c r="C5359">
        <v>76860</v>
      </c>
      <c r="D5359">
        <v>76470</v>
      </c>
      <c r="E5359">
        <v>76260</v>
      </c>
      <c r="F5359">
        <v>75660</v>
      </c>
      <c r="G5359">
        <v>73890</v>
      </c>
      <c r="H5359">
        <v>71700</v>
      </c>
      <c r="I5359">
        <v>69510</v>
      </c>
      <c r="J5359">
        <v>67740</v>
      </c>
      <c r="K5359">
        <v>66150</v>
      </c>
      <c r="L5359">
        <v>64740</v>
      </c>
      <c r="M5359">
        <v>63750</v>
      </c>
      <c r="N5359">
        <v>62580</v>
      </c>
      <c r="O5359">
        <v>61770</v>
      </c>
      <c r="P5359">
        <v>60990</v>
      </c>
      <c r="Q5359">
        <v>60180</v>
      </c>
      <c r="R5359">
        <v>59580</v>
      </c>
      <c r="S5359">
        <v>59190</v>
      </c>
      <c r="T5359">
        <v>58800</v>
      </c>
      <c r="U5359">
        <v>58200</v>
      </c>
      <c r="V5359">
        <v>57810</v>
      </c>
      <c r="W5359">
        <v>57390</v>
      </c>
      <c r="X5359">
        <v>57000</v>
      </c>
      <c r="Y5359">
        <v>56610</v>
      </c>
      <c r="Z5359">
        <v>56400</v>
      </c>
      <c r="AA5359">
        <v>56010</v>
      </c>
      <c r="AB5359">
        <v>55620</v>
      </c>
      <c r="AC5359">
        <v>55230</v>
      </c>
      <c r="AD5359" s="2"/>
      <c r="AE5359" s="2"/>
      <c r="AF5359" s="2"/>
    </row>
    <row r="5360" spans="1:32">
      <c r="A5360" t="s">
        <v>15810</v>
      </c>
      <c r="B5360" t="s">
        <v>19</v>
      </c>
      <c r="C5360">
        <v>15372</v>
      </c>
      <c r="D5360">
        <v>15294</v>
      </c>
      <c r="E5360">
        <v>15252</v>
      </c>
      <c r="F5360">
        <v>15132</v>
      </c>
      <c r="G5360">
        <v>14778</v>
      </c>
      <c r="H5360">
        <v>14340</v>
      </c>
      <c r="I5360">
        <v>13902</v>
      </c>
      <c r="J5360">
        <v>13548</v>
      </c>
      <c r="K5360">
        <v>13230</v>
      </c>
      <c r="L5360">
        <v>12948</v>
      </c>
      <c r="M5360">
        <v>12750</v>
      </c>
      <c r="N5360">
        <v>12516</v>
      </c>
      <c r="O5360">
        <v>12354</v>
      </c>
      <c r="P5360">
        <v>12198</v>
      </c>
      <c r="Q5360">
        <v>12036</v>
      </c>
      <c r="R5360">
        <v>11916</v>
      </c>
      <c r="S5360">
        <v>11838</v>
      </c>
      <c r="T5360">
        <v>11760</v>
      </c>
      <c r="U5360">
        <v>11640</v>
      </c>
      <c r="V5360">
        <v>11562</v>
      </c>
      <c r="W5360">
        <v>11478</v>
      </c>
      <c r="X5360">
        <v>11400</v>
      </c>
      <c r="Y5360">
        <v>11322</v>
      </c>
      <c r="Z5360">
        <v>11280</v>
      </c>
      <c r="AA5360">
        <v>11202</v>
      </c>
      <c r="AB5360">
        <v>11124</v>
      </c>
      <c r="AC5360">
        <v>11046</v>
      </c>
      <c r="AD5360" s="2"/>
      <c r="AE5360" s="2"/>
      <c r="AF5360" s="2"/>
    </row>
    <row r="5361" spans="1:32">
      <c r="A5361" t="s">
        <v>15811</v>
      </c>
      <c r="B5361" t="s">
        <v>19</v>
      </c>
      <c r="C5361">
        <v>0</v>
      </c>
      <c r="D5361">
        <v>0</v>
      </c>
      <c r="E5361">
        <v>0</v>
      </c>
      <c r="F5361">
        <v>0</v>
      </c>
      <c r="G5361">
        <v>0</v>
      </c>
      <c r="H5361">
        <v>0</v>
      </c>
      <c r="I5361">
        <v>0</v>
      </c>
      <c r="J5361">
        <v>0</v>
      </c>
      <c r="K5361">
        <v>0</v>
      </c>
      <c r="L5361">
        <v>0</v>
      </c>
      <c r="M5361">
        <v>0</v>
      </c>
      <c r="N5361">
        <v>0</v>
      </c>
      <c r="O5361">
        <v>0</v>
      </c>
      <c r="P5361">
        <v>0</v>
      </c>
      <c r="Q5361">
        <v>0</v>
      </c>
      <c r="R5361">
        <v>0</v>
      </c>
      <c r="S5361">
        <v>0</v>
      </c>
      <c r="T5361">
        <v>0</v>
      </c>
      <c r="U5361">
        <v>0</v>
      </c>
      <c r="V5361">
        <v>0</v>
      </c>
      <c r="W5361">
        <v>0</v>
      </c>
      <c r="X5361">
        <v>0</v>
      </c>
      <c r="Y5361">
        <v>0</v>
      </c>
      <c r="Z5361">
        <v>0</v>
      </c>
      <c r="AA5361">
        <v>0</v>
      </c>
      <c r="AB5361">
        <v>0</v>
      </c>
      <c r="AC5361">
        <v>0</v>
      </c>
      <c r="AD5361" s="2"/>
      <c r="AE5361" s="2"/>
      <c r="AF5361" s="2"/>
    </row>
    <row r="5362" spans="1:32">
      <c r="A5362" t="s">
        <v>15812</v>
      </c>
      <c r="B5362" t="s">
        <v>19</v>
      </c>
      <c r="C5362">
        <v>0</v>
      </c>
      <c r="D5362">
        <v>0</v>
      </c>
      <c r="E5362">
        <v>0</v>
      </c>
      <c r="F5362">
        <v>0</v>
      </c>
      <c r="G5362">
        <v>0</v>
      </c>
      <c r="H5362">
        <v>0</v>
      </c>
      <c r="I5362">
        <v>0</v>
      </c>
      <c r="J5362">
        <v>0</v>
      </c>
      <c r="K5362">
        <v>0</v>
      </c>
      <c r="L5362">
        <v>0</v>
      </c>
      <c r="M5362">
        <v>0</v>
      </c>
      <c r="N5362">
        <v>0</v>
      </c>
      <c r="O5362">
        <v>0</v>
      </c>
      <c r="P5362">
        <v>0</v>
      </c>
      <c r="Q5362">
        <v>0</v>
      </c>
      <c r="R5362">
        <v>0</v>
      </c>
      <c r="S5362">
        <v>0</v>
      </c>
      <c r="T5362">
        <v>0</v>
      </c>
      <c r="U5362">
        <v>0</v>
      </c>
      <c r="V5362">
        <v>0</v>
      </c>
      <c r="W5362">
        <v>0</v>
      </c>
      <c r="X5362">
        <v>0</v>
      </c>
      <c r="Y5362">
        <v>0</v>
      </c>
      <c r="Z5362">
        <v>0</v>
      </c>
      <c r="AA5362">
        <v>0</v>
      </c>
      <c r="AB5362">
        <v>0</v>
      </c>
      <c r="AC5362">
        <v>0</v>
      </c>
      <c r="AD5362" s="2"/>
      <c r="AE5362" s="2"/>
      <c r="AF5362" s="2"/>
    </row>
    <row r="5363" spans="1:32">
      <c r="A5363" t="s">
        <v>15813</v>
      </c>
      <c r="B5363" t="s">
        <v>19</v>
      </c>
      <c r="C5363">
        <v>0</v>
      </c>
      <c r="D5363">
        <v>0</v>
      </c>
      <c r="E5363">
        <v>0</v>
      </c>
      <c r="F5363">
        <v>0</v>
      </c>
      <c r="G5363">
        <v>0</v>
      </c>
      <c r="H5363">
        <v>0</v>
      </c>
      <c r="I5363">
        <v>0</v>
      </c>
      <c r="J5363">
        <v>0</v>
      </c>
      <c r="K5363">
        <v>0</v>
      </c>
      <c r="L5363">
        <v>0</v>
      </c>
      <c r="M5363">
        <v>0</v>
      </c>
      <c r="N5363">
        <v>0</v>
      </c>
      <c r="O5363">
        <v>0</v>
      </c>
      <c r="P5363">
        <v>0</v>
      </c>
      <c r="Q5363">
        <v>0</v>
      </c>
      <c r="R5363">
        <v>0</v>
      </c>
      <c r="S5363">
        <v>0</v>
      </c>
      <c r="T5363">
        <v>0</v>
      </c>
      <c r="U5363">
        <v>0</v>
      </c>
      <c r="V5363">
        <v>0</v>
      </c>
      <c r="W5363">
        <v>0</v>
      </c>
      <c r="X5363">
        <v>0</v>
      </c>
      <c r="Y5363">
        <v>0</v>
      </c>
      <c r="Z5363">
        <v>0</v>
      </c>
      <c r="AA5363">
        <v>0</v>
      </c>
      <c r="AB5363">
        <v>0</v>
      </c>
      <c r="AC5363">
        <v>0</v>
      </c>
      <c r="AD5363" s="2"/>
      <c r="AE5363" s="2"/>
      <c r="AF5363" s="2"/>
    </row>
    <row r="5364" spans="1:32">
      <c r="A5364" t="s">
        <v>15814</v>
      </c>
      <c r="B5364" t="s">
        <v>19</v>
      </c>
      <c r="C5364">
        <v>0</v>
      </c>
      <c r="D5364">
        <v>0</v>
      </c>
      <c r="E5364">
        <v>0</v>
      </c>
      <c r="F5364">
        <v>0</v>
      </c>
      <c r="G5364">
        <v>0</v>
      </c>
      <c r="H5364">
        <v>0</v>
      </c>
      <c r="I5364">
        <v>0</v>
      </c>
      <c r="J5364">
        <v>0</v>
      </c>
      <c r="K5364">
        <v>0</v>
      </c>
      <c r="L5364">
        <v>0</v>
      </c>
      <c r="M5364">
        <v>0</v>
      </c>
      <c r="N5364">
        <v>0</v>
      </c>
      <c r="O5364">
        <v>0</v>
      </c>
      <c r="P5364">
        <v>0</v>
      </c>
      <c r="Q5364">
        <v>0</v>
      </c>
      <c r="R5364">
        <v>0</v>
      </c>
      <c r="S5364">
        <v>0</v>
      </c>
      <c r="T5364">
        <v>0</v>
      </c>
      <c r="U5364">
        <v>0</v>
      </c>
      <c r="V5364">
        <v>0</v>
      </c>
      <c r="W5364">
        <v>0</v>
      </c>
      <c r="X5364">
        <v>0</v>
      </c>
      <c r="Y5364">
        <v>0</v>
      </c>
      <c r="Z5364">
        <v>0</v>
      </c>
      <c r="AA5364">
        <v>0</v>
      </c>
      <c r="AB5364">
        <v>0</v>
      </c>
      <c r="AC5364">
        <v>0</v>
      </c>
      <c r="AD5364" s="2"/>
      <c r="AE5364" s="2"/>
      <c r="AF5364" s="2"/>
    </row>
    <row r="5365" spans="1:32">
      <c r="A5365" t="s">
        <v>15815</v>
      </c>
      <c r="B5365" t="s">
        <v>19</v>
      </c>
      <c r="C5365">
        <v>0</v>
      </c>
      <c r="D5365">
        <v>0</v>
      </c>
      <c r="E5365">
        <v>0</v>
      </c>
      <c r="F5365">
        <v>0</v>
      </c>
      <c r="G5365">
        <v>0</v>
      </c>
      <c r="H5365">
        <v>0</v>
      </c>
      <c r="I5365">
        <v>0</v>
      </c>
      <c r="J5365">
        <v>0</v>
      </c>
      <c r="K5365">
        <v>0</v>
      </c>
      <c r="L5365">
        <v>0</v>
      </c>
      <c r="M5365">
        <v>0</v>
      </c>
      <c r="N5365">
        <v>0</v>
      </c>
      <c r="O5365">
        <v>0</v>
      </c>
      <c r="P5365">
        <v>0</v>
      </c>
      <c r="Q5365">
        <v>0</v>
      </c>
      <c r="R5365">
        <v>0</v>
      </c>
      <c r="S5365">
        <v>0</v>
      </c>
      <c r="T5365">
        <v>0</v>
      </c>
      <c r="U5365">
        <v>0</v>
      </c>
      <c r="V5365">
        <v>0</v>
      </c>
      <c r="W5365">
        <v>0</v>
      </c>
      <c r="X5365">
        <v>0</v>
      </c>
      <c r="Y5365">
        <v>0</v>
      </c>
      <c r="Z5365">
        <v>0</v>
      </c>
      <c r="AA5365">
        <v>0</v>
      </c>
      <c r="AB5365">
        <v>0</v>
      </c>
      <c r="AC5365">
        <v>0</v>
      </c>
    </row>
    <row r="5366" spans="1:32">
      <c r="A5366" t="s">
        <v>15816</v>
      </c>
      <c r="B5366" t="s">
        <v>19</v>
      </c>
      <c r="C5366">
        <v>0</v>
      </c>
      <c r="D5366">
        <v>0</v>
      </c>
      <c r="E5366">
        <v>0</v>
      </c>
      <c r="F5366">
        <v>0</v>
      </c>
      <c r="G5366">
        <v>0</v>
      </c>
      <c r="H5366">
        <v>0</v>
      </c>
      <c r="I5366">
        <v>0</v>
      </c>
      <c r="J5366">
        <v>0</v>
      </c>
      <c r="K5366">
        <v>0</v>
      </c>
      <c r="L5366">
        <v>0</v>
      </c>
      <c r="M5366">
        <v>0</v>
      </c>
      <c r="N5366">
        <v>0</v>
      </c>
      <c r="O5366">
        <v>0</v>
      </c>
      <c r="P5366">
        <v>0</v>
      </c>
      <c r="Q5366">
        <v>0</v>
      </c>
      <c r="R5366">
        <v>0</v>
      </c>
      <c r="S5366">
        <v>0</v>
      </c>
      <c r="T5366">
        <v>0</v>
      </c>
      <c r="U5366">
        <v>0</v>
      </c>
      <c r="V5366">
        <v>0</v>
      </c>
      <c r="W5366">
        <v>0</v>
      </c>
      <c r="X5366">
        <v>0</v>
      </c>
      <c r="Y5366">
        <v>0</v>
      </c>
      <c r="Z5366">
        <v>0</v>
      </c>
      <c r="AA5366">
        <v>0</v>
      </c>
      <c r="AB5366">
        <v>0</v>
      </c>
      <c r="AC5366">
        <v>0</v>
      </c>
      <c r="AD5366" s="2"/>
      <c r="AE5366" s="2"/>
      <c r="AF5366" s="2"/>
    </row>
    <row r="5367" spans="1:32">
      <c r="A5367" t="s">
        <v>15817</v>
      </c>
      <c r="B5367" t="s">
        <v>19</v>
      </c>
      <c r="C5367">
        <v>0</v>
      </c>
      <c r="D5367">
        <v>0</v>
      </c>
      <c r="E5367">
        <v>0</v>
      </c>
      <c r="F5367">
        <v>0</v>
      </c>
      <c r="G5367">
        <v>0</v>
      </c>
      <c r="H5367">
        <v>0</v>
      </c>
      <c r="I5367">
        <v>0</v>
      </c>
      <c r="J5367">
        <v>0</v>
      </c>
      <c r="K5367">
        <v>0</v>
      </c>
      <c r="L5367">
        <v>0</v>
      </c>
      <c r="M5367">
        <v>0</v>
      </c>
      <c r="N5367">
        <v>0</v>
      </c>
      <c r="O5367">
        <v>0</v>
      </c>
      <c r="P5367">
        <v>0</v>
      </c>
      <c r="Q5367">
        <v>0</v>
      </c>
      <c r="R5367">
        <v>0</v>
      </c>
      <c r="S5367">
        <v>0</v>
      </c>
      <c r="T5367">
        <v>0</v>
      </c>
      <c r="U5367">
        <v>0</v>
      </c>
      <c r="V5367">
        <v>0</v>
      </c>
      <c r="W5367">
        <v>0</v>
      </c>
      <c r="X5367">
        <v>0</v>
      </c>
      <c r="Y5367">
        <v>0</v>
      </c>
      <c r="Z5367">
        <v>0</v>
      </c>
      <c r="AA5367">
        <v>0</v>
      </c>
      <c r="AB5367">
        <v>0</v>
      </c>
      <c r="AC5367">
        <v>0</v>
      </c>
      <c r="AD5367" s="2"/>
      <c r="AE5367" s="2"/>
      <c r="AF5367" s="2"/>
    </row>
    <row r="5368" spans="1:32">
      <c r="A5368" t="s">
        <v>15818</v>
      </c>
      <c r="B5368" t="s">
        <v>19</v>
      </c>
      <c r="C5368">
        <v>0</v>
      </c>
      <c r="D5368">
        <v>0</v>
      </c>
      <c r="E5368">
        <v>0</v>
      </c>
      <c r="F5368">
        <v>0</v>
      </c>
      <c r="G5368">
        <v>0</v>
      </c>
      <c r="H5368">
        <v>0</v>
      </c>
      <c r="I5368">
        <v>0</v>
      </c>
      <c r="J5368">
        <v>0</v>
      </c>
      <c r="K5368">
        <v>0</v>
      </c>
      <c r="L5368">
        <v>0</v>
      </c>
      <c r="M5368">
        <v>0</v>
      </c>
      <c r="N5368">
        <v>0</v>
      </c>
      <c r="O5368">
        <v>0</v>
      </c>
      <c r="P5368">
        <v>0</v>
      </c>
      <c r="Q5368">
        <v>0</v>
      </c>
      <c r="R5368">
        <v>0</v>
      </c>
      <c r="S5368">
        <v>0</v>
      </c>
      <c r="T5368">
        <v>0</v>
      </c>
      <c r="U5368">
        <v>0</v>
      </c>
      <c r="V5368">
        <v>0</v>
      </c>
      <c r="W5368">
        <v>0</v>
      </c>
      <c r="X5368">
        <v>0</v>
      </c>
      <c r="Y5368">
        <v>0</v>
      </c>
      <c r="Z5368">
        <v>0</v>
      </c>
      <c r="AA5368">
        <v>0</v>
      </c>
      <c r="AB5368">
        <v>0</v>
      </c>
      <c r="AC5368">
        <v>0</v>
      </c>
      <c r="AD5368" s="2"/>
      <c r="AE5368" s="2"/>
      <c r="AF5368" s="2"/>
    </row>
    <row r="5369" spans="1:32">
      <c r="A5369" t="s">
        <v>15819</v>
      </c>
      <c r="B5369" t="s">
        <v>19</v>
      </c>
      <c r="C5369">
        <v>0</v>
      </c>
      <c r="D5369">
        <v>0</v>
      </c>
      <c r="E5369">
        <v>0</v>
      </c>
      <c r="F5369">
        <v>0</v>
      </c>
      <c r="G5369">
        <v>0</v>
      </c>
      <c r="H5369">
        <v>0</v>
      </c>
      <c r="I5369">
        <v>0</v>
      </c>
      <c r="J5369">
        <v>0</v>
      </c>
      <c r="K5369">
        <v>0</v>
      </c>
      <c r="L5369">
        <v>0</v>
      </c>
      <c r="M5369">
        <v>0</v>
      </c>
      <c r="N5369">
        <v>0</v>
      </c>
      <c r="O5369">
        <v>0</v>
      </c>
      <c r="P5369">
        <v>0</v>
      </c>
      <c r="Q5369">
        <v>0</v>
      </c>
      <c r="R5369">
        <v>0</v>
      </c>
      <c r="S5369">
        <v>0</v>
      </c>
      <c r="T5369">
        <v>0</v>
      </c>
      <c r="U5369">
        <v>0</v>
      </c>
      <c r="V5369">
        <v>0</v>
      </c>
      <c r="W5369">
        <v>0</v>
      </c>
      <c r="X5369">
        <v>0</v>
      </c>
      <c r="Y5369">
        <v>0</v>
      </c>
      <c r="Z5369">
        <v>0</v>
      </c>
      <c r="AA5369">
        <v>0</v>
      </c>
      <c r="AB5369">
        <v>0</v>
      </c>
      <c r="AC5369">
        <v>0</v>
      </c>
      <c r="AD5369" s="2"/>
      <c r="AE5369" s="2"/>
      <c r="AF5369" s="2"/>
    </row>
    <row r="5370" spans="1:32">
      <c r="A5370" t="s">
        <v>15820</v>
      </c>
      <c r="B5370" t="s">
        <v>19</v>
      </c>
      <c r="C5370">
        <v>0</v>
      </c>
      <c r="D5370">
        <v>0</v>
      </c>
      <c r="E5370">
        <v>0</v>
      </c>
      <c r="F5370">
        <v>0</v>
      </c>
      <c r="G5370">
        <v>0</v>
      </c>
      <c r="H5370">
        <v>0</v>
      </c>
      <c r="I5370">
        <v>0</v>
      </c>
      <c r="J5370">
        <v>0</v>
      </c>
      <c r="K5370">
        <v>0</v>
      </c>
      <c r="L5370">
        <v>0</v>
      </c>
      <c r="M5370">
        <v>0</v>
      </c>
      <c r="N5370">
        <v>0</v>
      </c>
      <c r="O5370">
        <v>0</v>
      </c>
      <c r="P5370">
        <v>0</v>
      </c>
      <c r="Q5370">
        <v>0</v>
      </c>
      <c r="R5370">
        <v>0</v>
      </c>
      <c r="S5370">
        <v>0</v>
      </c>
      <c r="T5370">
        <v>0</v>
      </c>
      <c r="U5370">
        <v>0</v>
      </c>
      <c r="V5370">
        <v>0</v>
      </c>
      <c r="W5370">
        <v>0</v>
      </c>
      <c r="X5370">
        <v>0</v>
      </c>
      <c r="Y5370">
        <v>0</v>
      </c>
      <c r="Z5370">
        <v>0</v>
      </c>
      <c r="AA5370">
        <v>0</v>
      </c>
      <c r="AB5370">
        <v>0</v>
      </c>
      <c r="AC5370">
        <v>0</v>
      </c>
      <c r="AD5370" s="2"/>
      <c r="AE5370" s="2"/>
      <c r="AF5370" s="2"/>
    </row>
    <row r="5371" spans="1:32">
      <c r="A5371" t="s">
        <v>15821</v>
      </c>
      <c r="B5371" t="s">
        <v>19</v>
      </c>
      <c r="C5371">
        <v>0</v>
      </c>
      <c r="D5371">
        <v>0</v>
      </c>
      <c r="E5371">
        <v>0</v>
      </c>
      <c r="F5371">
        <v>0</v>
      </c>
      <c r="G5371">
        <v>0</v>
      </c>
      <c r="H5371">
        <v>0</v>
      </c>
      <c r="I5371">
        <v>0</v>
      </c>
      <c r="J5371">
        <v>0</v>
      </c>
      <c r="K5371">
        <v>0</v>
      </c>
      <c r="L5371">
        <v>0</v>
      </c>
      <c r="M5371">
        <v>0</v>
      </c>
      <c r="N5371">
        <v>0</v>
      </c>
      <c r="O5371">
        <v>0</v>
      </c>
      <c r="P5371">
        <v>0</v>
      </c>
      <c r="Q5371">
        <v>0</v>
      </c>
      <c r="R5371">
        <v>0</v>
      </c>
      <c r="S5371">
        <v>0</v>
      </c>
      <c r="T5371">
        <v>0</v>
      </c>
      <c r="U5371">
        <v>0</v>
      </c>
      <c r="V5371">
        <v>0</v>
      </c>
      <c r="W5371">
        <v>0</v>
      </c>
      <c r="X5371">
        <v>0</v>
      </c>
      <c r="Y5371">
        <v>0</v>
      </c>
      <c r="Z5371">
        <v>0</v>
      </c>
      <c r="AA5371">
        <v>0</v>
      </c>
      <c r="AB5371">
        <v>0</v>
      </c>
      <c r="AC5371">
        <v>0</v>
      </c>
      <c r="AD5371" s="2"/>
      <c r="AE5371" s="2"/>
      <c r="AF5371" s="2"/>
    </row>
    <row r="5372" spans="1:32">
      <c r="A5372" t="s">
        <v>15822</v>
      </c>
      <c r="B5372" t="s">
        <v>19</v>
      </c>
      <c r="C5372">
        <v>0</v>
      </c>
      <c r="D5372">
        <v>0</v>
      </c>
      <c r="E5372">
        <v>0</v>
      </c>
      <c r="F5372">
        <v>0</v>
      </c>
      <c r="G5372">
        <v>0</v>
      </c>
      <c r="H5372">
        <v>0</v>
      </c>
      <c r="I5372">
        <v>0</v>
      </c>
      <c r="J5372">
        <v>0</v>
      </c>
      <c r="K5372">
        <v>0</v>
      </c>
      <c r="L5372">
        <v>0</v>
      </c>
      <c r="M5372">
        <v>0</v>
      </c>
      <c r="N5372">
        <v>0</v>
      </c>
      <c r="O5372">
        <v>0</v>
      </c>
      <c r="P5372">
        <v>0</v>
      </c>
      <c r="Q5372">
        <v>0</v>
      </c>
      <c r="R5372">
        <v>0</v>
      </c>
      <c r="S5372">
        <v>0</v>
      </c>
      <c r="T5372">
        <v>0</v>
      </c>
      <c r="U5372">
        <v>0</v>
      </c>
      <c r="V5372">
        <v>0</v>
      </c>
      <c r="W5372">
        <v>0</v>
      </c>
      <c r="X5372">
        <v>0</v>
      </c>
      <c r="Y5372">
        <v>0</v>
      </c>
      <c r="Z5372">
        <v>0</v>
      </c>
      <c r="AA5372">
        <v>0</v>
      </c>
      <c r="AB5372">
        <v>0</v>
      </c>
      <c r="AC5372">
        <v>0</v>
      </c>
      <c r="AD5372" s="2"/>
      <c r="AE5372" s="2"/>
      <c r="AF5372" s="2"/>
    </row>
    <row r="5373" spans="1:32">
      <c r="A5373" t="s">
        <v>15823</v>
      </c>
      <c r="B5373" t="s">
        <v>19</v>
      </c>
      <c r="C5373">
        <v>0</v>
      </c>
      <c r="D5373">
        <v>0</v>
      </c>
      <c r="E5373">
        <v>0</v>
      </c>
      <c r="F5373">
        <v>0</v>
      </c>
      <c r="G5373">
        <v>0</v>
      </c>
      <c r="H5373">
        <v>0</v>
      </c>
      <c r="I5373">
        <v>0</v>
      </c>
      <c r="J5373">
        <v>0</v>
      </c>
      <c r="K5373">
        <v>0</v>
      </c>
      <c r="L5373">
        <v>0</v>
      </c>
      <c r="M5373">
        <v>0</v>
      </c>
      <c r="N5373">
        <v>0</v>
      </c>
      <c r="O5373">
        <v>0</v>
      </c>
      <c r="P5373">
        <v>0</v>
      </c>
      <c r="Q5373">
        <v>0</v>
      </c>
      <c r="R5373">
        <v>0</v>
      </c>
      <c r="S5373">
        <v>0</v>
      </c>
      <c r="T5373">
        <v>0</v>
      </c>
      <c r="U5373">
        <v>0</v>
      </c>
      <c r="V5373">
        <v>0</v>
      </c>
      <c r="W5373">
        <v>0</v>
      </c>
      <c r="X5373">
        <v>0</v>
      </c>
      <c r="Y5373">
        <v>0</v>
      </c>
      <c r="Z5373">
        <v>0</v>
      </c>
      <c r="AA5373">
        <v>0</v>
      </c>
      <c r="AB5373">
        <v>0</v>
      </c>
      <c r="AC5373">
        <v>0</v>
      </c>
      <c r="AD5373" s="2"/>
      <c r="AE5373" s="2"/>
      <c r="AF5373" s="2"/>
    </row>
    <row r="5374" spans="1:32">
      <c r="A5374" t="s">
        <v>15824</v>
      </c>
      <c r="B5374" t="s">
        <v>19</v>
      </c>
      <c r="C5374" s="2">
        <v>693098000000</v>
      </c>
      <c r="D5374" s="2">
        <v>697304000000</v>
      </c>
      <c r="E5374" s="2">
        <v>696402000000</v>
      </c>
      <c r="F5374" s="2">
        <v>678453000000</v>
      </c>
      <c r="G5374" s="2">
        <v>667864000000</v>
      </c>
      <c r="H5374" s="2">
        <v>663283000000</v>
      </c>
      <c r="I5374" s="2">
        <v>659303000000</v>
      </c>
      <c r="J5374" s="2">
        <v>667038000000</v>
      </c>
      <c r="K5374" s="2">
        <v>688892000000</v>
      </c>
      <c r="L5374" s="2">
        <v>705940000000</v>
      </c>
      <c r="M5374" s="2">
        <v>724715000000</v>
      </c>
      <c r="N5374" s="2">
        <v>734178000000</v>
      </c>
      <c r="O5374" s="2">
        <v>740636000000</v>
      </c>
      <c r="P5374" s="2">
        <v>741913000000</v>
      </c>
      <c r="Q5374" s="2">
        <v>744091000000</v>
      </c>
      <c r="R5374" s="2">
        <v>747620000000</v>
      </c>
      <c r="S5374" s="2">
        <v>755506000000</v>
      </c>
      <c r="T5374" s="2">
        <v>766020000000</v>
      </c>
      <c r="U5374" s="2">
        <v>772779000000</v>
      </c>
      <c r="V5374" s="2">
        <v>781040000000</v>
      </c>
      <c r="W5374" s="2">
        <v>796811000000</v>
      </c>
      <c r="X5374" s="2">
        <v>805823000000</v>
      </c>
      <c r="Y5374" s="2">
        <v>809578000000</v>
      </c>
      <c r="Z5374" s="2">
        <v>815586000000</v>
      </c>
      <c r="AA5374" s="2">
        <v>823096000000</v>
      </c>
      <c r="AB5374" s="2">
        <v>828353000000</v>
      </c>
      <c r="AC5374" s="2">
        <v>826851000000</v>
      </c>
      <c r="AD5374" s="2"/>
      <c r="AE5374" s="2"/>
      <c r="AF5374" s="2"/>
    </row>
    <row r="5375" spans="1:32">
      <c r="A5375" t="s">
        <v>15825</v>
      </c>
      <c r="B5375" t="s">
        <v>19</v>
      </c>
      <c r="C5375" s="2">
        <v>12856000</v>
      </c>
      <c r="D5375" s="2">
        <v>12934000</v>
      </c>
      <c r="E5375" s="2">
        <v>12917300</v>
      </c>
      <c r="F5375" s="2">
        <v>12584400</v>
      </c>
      <c r="G5375" s="2">
        <v>12387900</v>
      </c>
      <c r="H5375" s="2">
        <v>12303000</v>
      </c>
      <c r="I5375" s="2">
        <v>12229100</v>
      </c>
      <c r="J5375" s="2">
        <v>12372600</v>
      </c>
      <c r="K5375" s="2">
        <v>12778000</v>
      </c>
      <c r="L5375" s="2">
        <v>13094200</v>
      </c>
      <c r="M5375" s="2">
        <v>13442400</v>
      </c>
      <c r="N5375" s="2">
        <v>13618000</v>
      </c>
      <c r="O5375" s="2">
        <v>13737800</v>
      </c>
      <c r="P5375" s="2">
        <v>13761400</v>
      </c>
      <c r="Q5375" s="2">
        <v>13801800</v>
      </c>
      <c r="R5375" s="2">
        <v>13867300</v>
      </c>
      <c r="S5375" s="2">
        <v>14013600</v>
      </c>
      <c r="T5375" s="2">
        <v>14208600</v>
      </c>
      <c r="U5375" s="2">
        <v>14334000</v>
      </c>
      <c r="V5375" s="2">
        <v>14487200</v>
      </c>
      <c r="W5375" s="2">
        <v>14779700</v>
      </c>
      <c r="X5375" s="2">
        <v>14946900</v>
      </c>
      <c r="Y5375" s="2">
        <v>15016500</v>
      </c>
      <c r="Z5375" s="2">
        <v>15128000</v>
      </c>
      <c r="AA5375" s="2">
        <v>15267300</v>
      </c>
      <c r="AB5375" s="2">
        <v>15364800</v>
      </c>
      <c r="AC5375" s="2">
        <v>15336900</v>
      </c>
      <c r="AD5375" s="2"/>
      <c r="AE5375" s="2"/>
      <c r="AF5375" s="2"/>
    </row>
    <row r="5376" spans="1:32">
      <c r="A5376" t="s">
        <v>15826</v>
      </c>
      <c r="B5376" t="s">
        <v>19</v>
      </c>
      <c r="C5376" s="2">
        <v>63357100</v>
      </c>
      <c r="D5376" s="2">
        <v>63741500</v>
      </c>
      <c r="E5376" s="2">
        <v>63659100</v>
      </c>
      <c r="F5376" s="2">
        <v>62018400</v>
      </c>
      <c r="G5376" s="2">
        <v>61050400</v>
      </c>
      <c r="H5376" s="2">
        <v>60631700</v>
      </c>
      <c r="I5376" s="2">
        <v>60267800</v>
      </c>
      <c r="J5376" s="2">
        <v>60974900</v>
      </c>
      <c r="K5376" s="2">
        <v>62972600</v>
      </c>
      <c r="L5376" s="2">
        <v>64531000</v>
      </c>
      <c r="M5376" s="2">
        <v>66247200</v>
      </c>
      <c r="N5376" s="2">
        <v>67112200</v>
      </c>
      <c r="O5376" s="2">
        <v>67702600</v>
      </c>
      <c r="P5376" s="2">
        <v>67819300</v>
      </c>
      <c r="Q5376" s="2">
        <v>68018400</v>
      </c>
      <c r="R5376" s="2">
        <v>68341100</v>
      </c>
      <c r="S5376" s="2">
        <v>69061900</v>
      </c>
      <c r="T5376" s="2">
        <v>70023000</v>
      </c>
      <c r="U5376" s="2">
        <v>70640800</v>
      </c>
      <c r="V5376" s="2">
        <v>71396000</v>
      </c>
      <c r="W5376" s="2">
        <v>72837600</v>
      </c>
      <c r="X5376" s="2">
        <v>73661400</v>
      </c>
      <c r="Y5376" s="2">
        <v>74004700</v>
      </c>
      <c r="Z5376" s="2">
        <v>74553900</v>
      </c>
      <c r="AA5376" s="2">
        <v>75240400</v>
      </c>
      <c r="AB5376" s="2">
        <v>75721000</v>
      </c>
      <c r="AC5376" s="2">
        <v>75583600</v>
      </c>
      <c r="AD5376" s="2"/>
      <c r="AE5376" s="2"/>
      <c r="AF5376" s="2"/>
    </row>
    <row r="5377" spans="1:32">
      <c r="A5377" t="s">
        <v>15827</v>
      </c>
      <c r="B5377" t="s">
        <v>19</v>
      </c>
      <c r="C5377" s="2">
        <v>188161000</v>
      </c>
      <c r="D5377" s="2">
        <v>189303000</v>
      </c>
      <c r="E5377" s="2">
        <v>189058000</v>
      </c>
      <c r="F5377" s="2">
        <v>184185000</v>
      </c>
      <c r="G5377" s="2">
        <v>181310000</v>
      </c>
      <c r="H5377" s="2">
        <v>180067000</v>
      </c>
      <c r="I5377" s="2">
        <v>178986000</v>
      </c>
      <c r="J5377" s="2">
        <v>181086000</v>
      </c>
      <c r="K5377" s="2">
        <v>187019000</v>
      </c>
      <c r="L5377" s="2">
        <v>191647000</v>
      </c>
      <c r="M5377" s="2">
        <v>196744000</v>
      </c>
      <c r="N5377" s="2">
        <v>199313000</v>
      </c>
      <c r="O5377" s="2">
        <v>201066000</v>
      </c>
      <c r="P5377" s="2">
        <v>201413000</v>
      </c>
      <c r="Q5377" s="2">
        <v>202004000</v>
      </c>
      <c r="R5377" s="2">
        <v>202963000</v>
      </c>
      <c r="S5377" s="2">
        <v>205103000</v>
      </c>
      <c r="T5377" s="2">
        <v>207958000</v>
      </c>
      <c r="U5377" s="2">
        <v>209793000</v>
      </c>
      <c r="V5377" s="2">
        <v>212035000</v>
      </c>
      <c r="W5377" s="2">
        <v>216317000</v>
      </c>
      <c r="X5377" s="2">
        <v>218763000</v>
      </c>
      <c r="Y5377" s="2">
        <v>219783000</v>
      </c>
      <c r="Z5377" s="2">
        <v>221414000</v>
      </c>
      <c r="AA5377" s="2">
        <v>223452000</v>
      </c>
      <c r="AB5377" s="2">
        <v>224880000</v>
      </c>
      <c r="AC5377" s="2">
        <v>224472000</v>
      </c>
    </row>
    <row r="5378" spans="1:32">
      <c r="A5378" t="s">
        <v>15828</v>
      </c>
      <c r="B5378" t="s">
        <v>19</v>
      </c>
      <c r="C5378" s="2">
        <v>13335900</v>
      </c>
      <c r="D5378" s="2">
        <v>13416800</v>
      </c>
      <c r="E5378" s="2">
        <v>13399500</v>
      </c>
      <c r="F5378" s="2">
        <v>13054100</v>
      </c>
      <c r="G5378" s="2">
        <v>12850400</v>
      </c>
      <c r="H5378" s="2">
        <v>12762200</v>
      </c>
      <c r="I5378" s="2">
        <v>12685700</v>
      </c>
      <c r="J5378" s="2">
        <v>12834500</v>
      </c>
      <c r="K5378" s="2">
        <v>13255000</v>
      </c>
      <c r="L5378" s="2">
        <v>13583000</v>
      </c>
      <c r="M5378" s="2">
        <v>13944200</v>
      </c>
      <c r="N5378" s="2">
        <v>14126300</v>
      </c>
      <c r="O5378" s="2">
        <v>14250600</v>
      </c>
      <c r="P5378" s="2">
        <v>14275200</v>
      </c>
      <c r="Q5378" s="2">
        <v>14317100</v>
      </c>
      <c r="R5378" s="2">
        <v>14385000</v>
      </c>
      <c r="S5378" s="2">
        <v>14536700</v>
      </c>
      <c r="T5378" s="2">
        <v>14739000</v>
      </c>
      <c r="U5378" s="2">
        <v>14869000</v>
      </c>
      <c r="V5378" s="2">
        <v>15028000</v>
      </c>
      <c r="W5378" s="2">
        <v>15331400</v>
      </c>
      <c r="X5378" s="2">
        <v>15504800</v>
      </c>
      <c r="Y5378" s="2">
        <v>15577100</v>
      </c>
      <c r="Z5378" s="2">
        <v>15692700</v>
      </c>
      <c r="AA5378" s="2">
        <v>15837200</v>
      </c>
      <c r="AB5378" s="2">
        <v>15938400</v>
      </c>
      <c r="AC5378" s="2">
        <v>15909400</v>
      </c>
    </row>
    <row r="5379" spans="1:32">
      <c r="A5379" t="s">
        <v>15829</v>
      </c>
      <c r="B5379" t="s">
        <v>19</v>
      </c>
      <c r="C5379" s="2">
        <v>11960800</v>
      </c>
      <c r="D5379" s="2">
        <v>12033400</v>
      </c>
      <c r="E5379" s="2">
        <v>12017800</v>
      </c>
      <c r="F5379" s="2">
        <v>11708100</v>
      </c>
      <c r="G5379" s="2">
        <v>11525300</v>
      </c>
      <c r="H5379" s="2">
        <v>11446300</v>
      </c>
      <c r="I5379" s="2">
        <v>11377600</v>
      </c>
      <c r="J5379" s="2">
        <v>11511100</v>
      </c>
      <c r="K5379" s="2">
        <v>11888200</v>
      </c>
      <c r="L5379" s="2">
        <v>12182400</v>
      </c>
      <c r="M5379" s="2">
        <v>12506400</v>
      </c>
      <c r="N5379" s="2">
        <v>12669700</v>
      </c>
      <c r="O5379" s="2">
        <v>12781200</v>
      </c>
      <c r="P5379" s="2">
        <v>12803200</v>
      </c>
      <c r="Q5379" s="2">
        <v>12840800</v>
      </c>
      <c r="R5379" s="2">
        <v>12901700</v>
      </c>
      <c r="S5379" s="2">
        <v>13037800</v>
      </c>
      <c r="T5379" s="2">
        <v>13219200</v>
      </c>
      <c r="U5379" s="2">
        <v>13335800</v>
      </c>
      <c r="V5379" s="2">
        <v>13478400</v>
      </c>
      <c r="W5379" s="2">
        <v>13750600</v>
      </c>
      <c r="X5379" s="2">
        <v>13906100</v>
      </c>
      <c r="Y5379" s="2">
        <v>13970900</v>
      </c>
      <c r="Z5379" s="2">
        <v>14074600</v>
      </c>
      <c r="AA5379" s="2">
        <v>14204200</v>
      </c>
      <c r="AB5379" s="2">
        <v>14294900</v>
      </c>
      <c r="AC5379" s="2">
        <v>14269000</v>
      </c>
    </row>
    <row r="5380" spans="1:32">
      <c r="A5380" t="s">
        <v>15830</v>
      </c>
      <c r="B5380" t="s">
        <v>19</v>
      </c>
      <c r="C5380" s="2">
        <v>31027900</v>
      </c>
      <c r="D5380" s="2">
        <v>31216200</v>
      </c>
      <c r="E5380" s="2">
        <v>31175800</v>
      </c>
      <c r="F5380" s="2">
        <v>30372300</v>
      </c>
      <c r="G5380" s="2">
        <v>29898300</v>
      </c>
      <c r="H5380" s="2">
        <v>29693200</v>
      </c>
      <c r="I5380" s="2">
        <v>29515000</v>
      </c>
      <c r="J5380" s="2">
        <v>29861300</v>
      </c>
      <c r="K5380" s="2">
        <v>30839600</v>
      </c>
      <c r="L5380" s="2">
        <v>31602800</v>
      </c>
      <c r="M5380" s="2">
        <v>32443300</v>
      </c>
      <c r="N5380" s="2">
        <v>32866900</v>
      </c>
      <c r="O5380" s="2">
        <v>33156000</v>
      </c>
      <c r="P5380" s="2">
        <v>33213200</v>
      </c>
      <c r="Q5380" s="2">
        <v>33310700</v>
      </c>
      <c r="R5380" s="2">
        <v>33468700</v>
      </c>
      <c r="S5380" s="2">
        <v>33821700</v>
      </c>
      <c r="T5380" s="2">
        <v>34292400</v>
      </c>
      <c r="U5380" s="2">
        <v>34595000</v>
      </c>
      <c r="V5380" s="2">
        <v>34964800</v>
      </c>
      <c r="W5380" s="2">
        <v>35670800</v>
      </c>
      <c r="X5380" s="2">
        <v>36074300</v>
      </c>
      <c r="Y5380" s="2">
        <v>36242400</v>
      </c>
      <c r="Z5380" s="2">
        <v>36511300</v>
      </c>
      <c r="AA5380" s="2">
        <v>36847500</v>
      </c>
      <c r="AB5380" s="2">
        <v>37082900</v>
      </c>
      <c r="AC5380" s="2">
        <v>37015600</v>
      </c>
    </row>
    <row r="5381" spans="1:32">
      <c r="A5381" t="s">
        <v>15831</v>
      </c>
      <c r="B5381" t="s">
        <v>19</v>
      </c>
      <c r="C5381" s="2">
        <v>3128630</v>
      </c>
      <c r="D5381" s="2">
        <v>3147620</v>
      </c>
      <c r="E5381" s="2">
        <v>3143550</v>
      </c>
      <c r="F5381" s="2">
        <v>3062530</v>
      </c>
      <c r="G5381" s="2">
        <v>3014730</v>
      </c>
      <c r="H5381" s="2">
        <v>2994050</v>
      </c>
      <c r="I5381" s="2">
        <v>2976080</v>
      </c>
      <c r="J5381" s="2">
        <v>3011000</v>
      </c>
      <c r="K5381" s="2">
        <v>3109650</v>
      </c>
      <c r="L5381" s="2">
        <v>3186600</v>
      </c>
      <c r="M5381" s="2">
        <v>3271350</v>
      </c>
      <c r="N5381" s="2">
        <v>3314060</v>
      </c>
      <c r="O5381" s="2">
        <v>3343220</v>
      </c>
      <c r="P5381" s="2">
        <v>3348980</v>
      </c>
      <c r="Q5381" s="2">
        <v>3358810</v>
      </c>
      <c r="R5381" s="2">
        <v>3374740</v>
      </c>
      <c r="S5381" s="2">
        <v>3410340</v>
      </c>
      <c r="T5381" s="2">
        <v>3457800</v>
      </c>
      <c r="U5381" s="2">
        <v>3488310</v>
      </c>
      <c r="V5381" s="2">
        <v>3525600</v>
      </c>
      <c r="W5381" s="2">
        <v>3596790</v>
      </c>
      <c r="X5381" s="2">
        <v>3637470</v>
      </c>
      <c r="Y5381" s="2">
        <v>3654420</v>
      </c>
      <c r="Z5381" s="2">
        <v>3681540</v>
      </c>
      <c r="AA5381" s="2">
        <v>3715440</v>
      </c>
      <c r="AB5381" s="2">
        <v>3739170</v>
      </c>
      <c r="AC5381" s="2">
        <v>3732390</v>
      </c>
    </row>
    <row r="5382" spans="1:32">
      <c r="A5382" t="s">
        <v>15832</v>
      </c>
      <c r="B5382" t="s">
        <v>19</v>
      </c>
      <c r="C5382" s="2">
        <v>2058070</v>
      </c>
      <c r="D5382" s="2">
        <v>2070560</v>
      </c>
      <c r="E5382" s="2">
        <v>2067880</v>
      </c>
      <c r="F5382" s="2">
        <v>2014580</v>
      </c>
      <c r="G5382" s="2">
        <v>1983140</v>
      </c>
      <c r="H5382" s="2">
        <v>1969540</v>
      </c>
      <c r="I5382" s="2">
        <v>1957720</v>
      </c>
      <c r="J5382" s="2">
        <v>1980690</v>
      </c>
      <c r="K5382" s="2">
        <v>2045580</v>
      </c>
      <c r="L5382" s="2">
        <v>2096200</v>
      </c>
      <c r="M5382" s="2">
        <v>2151950</v>
      </c>
      <c r="N5382" s="2">
        <v>2180050</v>
      </c>
      <c r="O5382" s="2">
        <v>2199230</v>
      </c>
      <c r="P5382" s="2">
        <v>2203020</v>
      </c>
      <c r="Q5382" s="2">
        <v>2209480</v>
      </c>
      <c r="R5382" s="2">
        <v>2219960</v>
      </c>
      <c r="S5382" s="2">
        <v>2243380</v>
      </c>
      <c r="T5382" s="2">
        <v>2274600</v>
      </c>
      <c r="U5382" s="2">
        <v>2294670</v>
      </c>
      <c r="V5382" s="2">
        <v>2319200</v>
      </c>
      <c r="W5382" s="2">
        <v>2366030</v>
      </c>
      <c r="X5382" s="2">
        <v>2392790</v>
      </c>
      <c r="Y5382" s="2">
        <v>2403940</v>
      </c>
      <c r="Z5382" s="2">
        <v>2421780</v>
      </c>
      <c r="AA5382" s="2">
        <v>2444080</v>
      </c>
      <c r="AB5382" s="2">
        <v>2459690</v>
      </c>
      <c r="AC5382" s="2">
        <v>2455230</v>
      </c>
    </row>
    <row r="5383" spans="1:32">
      <c r="A5383" t="s">
        <v>15833</v>
      </c>
      <c r="B5383" t="s">
        <v>19</v>
      </c>
      <c r="C5383" s="2">
        <v>27687000</v>
      </c>
      <c r="D5383" s="2">
        <v>27855000</v>
      </c>
      <c r="E5383" s="2">
        <v>27819000</v>
      </c>
      <c r="F5383" s="2">
        <v>27102000</v>
      </c>
      <c r="G5383" s="2">
        <v>26679000</v>
      </c>
      <c r="H5383" s="2">
        <v>26496000</v>
      </c>
      <c r="I5383" s="2">
        <v>26337000</v>
      </c>
      <c r="J5383" s="2">
        <v>26646000</v>
      </c>
      <c r="K5383" s="2">
        <v>27519000</v>
      </c>
      <c r="L5383" s="2">
        <v>28200000</v>
      </c>
      <c r="M5383" s="2">
        <v>28950000</v>
      </c>
      <c r="N5383" s="2">
        <v>29328000</v>
      </c>
      <c r="O5383" s="2">
        <v>29586000</v>
      </c>
      <c r="P5383" s="2">
        <v>29637000</v>
      </c>
      <c r="Q5383" s="2">
        <v>29724000</v>
      </c>
      <c r="R5383" s="2">
        <v>29865000</v>
      </c>
      <c r="S5383" s="2">
        <v>30180000</v>
      </c>
      <c r="T5383" s="2">
        <v>30600000</v>
      </c>
      <c r="U5383" s="2">
        <v>30870000</v>
      </c>
      <c r="V5383" s="2">
        <v>31200000</v>
      </c>
      <c r="W5383" s="2">
        <v>31830000</v>
      </c>
      <c r="X5383" s="2">
        <v>32190000</v>
      </c>
      <c r="Y5383" s="2">
        <v>32340000</v>
      </c>
      <c r="Z5383" s="2">
        <v>32580000</v>
      </c>
      <c r="AA5383" s="2">
        <v>32880000</v>
      </c>
      <c r="AB5383" s="2">
        <v>33090000</v>
      </c>
      <c r="AC5383" s="2">
        <v>33030000</v>
      </c>
    </row>
    <row r="5384" spans="1:32">
      <c r="A5384" t="s">
        <v>15834</v>
      </c>
      <c r="B5384" t="s">
        <v>19</v>
      </c>
      <c r="C5384" s="2">
        <v>5537400</v>
      </c>
      <c r="D5384" s="2">
        <v>5571000</v>
      </c>
      <c r="E5384" s="2">
        <v>5563800</v>
      </c>
      <c r="F5384" s="2">
        <v>5420400</v>
      </c>
      <c r="G5384" s="2">
        <v>5335800</v>
      </c>
      <c r="H5384" s="2">
        <v>5299200</v>
      </c>
      <c r="I5384" s="2">
        <v>5267400</v>
      </c>
      <c r="J5384" s="2">
        <v>5329200</v>
      </c>
      <c r="K5384" s="2">
        <v>5503800</v>
      </c>
      <c r="L5384" s="2">
        <v>5640000</v>
      </c>
      <c r="M5384" s="2">
        <v>5790000</v>
      </c>
      <c r="N5384" s="2">
        <v>5865600</v>
      </c>
      <c r="O5384" s="2">
        <v>5917200</v>
      </c>
      <c r="P5384" s="2">
        <v>5927400</v>
      </c>
      <c r="Q5384" s="2">
        <v>5944800</v>
      </c>
      <c r="R5384" s="2">
        <v>5973000</v>
      </c>
      <c r="S5384" s="2">
        <v>6036000</v>
      </c>
      <c r="T5384" s="2">
        <v>6120000</v>
      </c>
      <c r="U5384" s="2">
        <v>6174000</v>
      </c>
      <c r="V5384" s="2">
        <v>6240000</v>
      </c>
      <c r="W5384" s="2">
        <v>6366000</v>
      </c>
      <c r="X5384" s="2">
        <v>6438000</v>
      </c>
      <c r="Y5384" s="2">
        <v>6468000</v>
      </c>
      <c r="Z5384" s="2">
        <v>6516000</v>
      </c>
      <c r="AA5384" s="2">
        <v>6576000</v>
      </c>
      <c r="AB5384" s="2">
        <v>6618000</v>
      </c>
      <c r="AC5384" s="2">
        <v>6606000</v>
      </c>
    </row>
    <row r="5385" spans="1:32">
      <c r="A5385" t="s">
        <v>15835</v>
      </c>
      <c r="B5385" t="s">
        <v>19</v>
      </c>
      <c r="C5385">
        <v>0</v>
      </c>
      <c r="D5385">
        <v>0</v>
      </c>
      <c r="E5385">
        <v>0</v>
      </c>
      <c r="F5385">
        <v>0</v>
      </c>
      <c r="G5385">
        <v>0</v>
      </c>
      <c r="H5385">
        <v>0</v>
      </c>
      <c r="I5385">
        <v>0</v>
      </c>
      <c r="J5385">
        <v>0</v>
      </c>
      <c r="K5385">
        <v>0</v>
      </c>
      <c r="L5385">
        <v>0</v>
      </c>
      <c r="M5385">
        <v>0</v>
      </c>
      <c r="N5385">
        <v>0</v>
      </c>
      <c r="O5385">
        <v>0</v>
      </c>
      <c r="P5385">
        <v>0</v>
      </c>
      <c r="Q5385">
        <v>0</v>
      </c>
      <c r="R5385">
        <v>0</v>
      </c>
      <c r="S5385">
        <v>0</v>
      </c>
      <c r="T5385">
        <v>0</v>
      </c>
      <c r="U5385">
        <v>0</v>
      </c>
      <c r="V5385">
        <v>0</v>
      </c>
      <c r="W5385">
        <v>0</v>
      </c>
      <c r="X5385">
        <v>0</v>
      </c>
      <c r="Y5385">
        <v>0</v>
      </c>
      <c r="Z5385">
        <v>0</v>
      </c>
      <c r="AA5385">
        <v>0</v>
      </c>
      <c r="AB5385">
        <v>0</v>
      </c>
      <c r="AC5385">
        <v>0</v>
      </c>
    </row>
    <row r="5386" spans="1:32">
      <c r="A5386" t="s">
        <v>15836</v>
      </c>
      <c r="B5386" t="s">
        <v>19</v>
      </c>
      <c r="C5386" s="2">
        <v>21632200000</v>
      </c>
      <c r="D5386" s="2">
        <v>21244300000</v>
      </c>
      <c r="E5386" s="2">
        <v>18929300000</v>
      </c>
      <c r="F5386" s="2">
        <v>18859300000</v>
      </c>
      <c r="G5386" s="2">
        <v>17878000000</v>
      </c>
      <c r="H5386" s="2">
        <v>13327400000</v>
      </c>
      <c r="I5386" s="2">
        <v>10620400000</v>
      </c>
      <c r="J5386" s="2">
        <v>9199360000</v>
      </c>
      <c r="K5386" s="2">
        <v>8202020000</v>
      </c>
      <c r="L5386" s="2">
        <v>7523420000</v>
      </c>
      <c r="M5386" s="2">
        <v>7048020000</v>
      </c>
      <c r="N5386" s="2">
        <v>14915600000</v>
      </c>
      <c r="O5386" s="2">
        <v>16311500000</v>
      </c>
      <c r="P5386" s="2">
        <v>13743700000</v>
      </c>
      <c r="Q5386" s="2">
        <v>13546300000</v>
      </c>
      <c r="R5386" s="2">
        <v>15103200000</v>
      </c>
      <c r="S5386" s="2">
        <v>20469100000</v>
      </c>
      <c r="T5386" s="2">
        <v>19707200000</v>
      </c>
      <c r="U5386" s="2">
        <v>20330100000</v>
      </c>
      <c r="V5386" s="2">
        <v>20569400000</v>
      </c>
      <c r="W5386" s="2">
        <v>16522200000</v>
      </c>
      <c r="X5386" s="2">
        <v>17709800000</v>
      </c>
      <c r="Y5386" s="2">
        <v>20680800000</v>
      </c>
      <c r="Z5386" s="2">
        <v>21987800000</v>
      </c>
      <c r="AA5386" s="2">
        <v>23534800000</v>
      </c>
      <c r="AB5386" s="2">
        <v>24463200000</v>
      </c>
      <c r="AC5386" s="2">
        <v>23660800000</v>
      </c>
    </row>
    <row r="5387" spans="1:32">
      <c r="A5387" t="s">
        <v>15837</v>
      </c>
      <c r="B5387" t="s">
        <v>19</v>
      </c>
      <c r="C5387">
        <v>401247</v>
      </c>
      <c r="D5387">
        <v>394053</v>
      </c>
      <c r="E5387">
        <v>351112</v>
      </c>
      <c r="F5387">
        <v>349814</v>
      </c>
      <c r="G5387">
        <v>331612</v>
      </c>
      <c r="H5387">
        <v>247205</v>
      </c>
      <c r="I5387">
        <v>196994</v>
      </c>
      <c r="J5387">
        <v>170635</v>
      </c>
      <c r="K5387">
        <v>152136</v>
      </c>
      <c r="L5387">
        <v>139549</v>
      </c>
      <c r="M5387">
        <v>130731</v>
      </c>
      <c r="N5387">
        <v>276664</v>
      </c>
      <c r="O5387">
        <v>302556</v>
      </c>
      <c r="P5387">
        <v>254926</v>
      </c>
      <c r="Q5387">
        <v>251266</v>
      </c>
      <c r="R5387">
        <v>280142</v>
      </c>
      <c r="S5387">
        <v>379673</v>
      </c>
      <c r="T5387">
        <v>365541</v>
      </c>
      <c r="U5387">
        <v>377095</v>
      </c>
      <c r="V5387">
        <v>381533</v>
      </c>
      <c r="W5387">
        <v>306463</v>
      </c>
      <c r="X5387">
        <v>328491</v>
      </c>
      <c r="Y5387">
        <v>383600</v>
      </c>
      <c r="Z5387">
        <v>407842</v>
      </c>
      <c r="AA5387">
        <v>436538</v>
      </c>
      <c r="AB5387">
        <v>453759</v>
      </c>
      <c r="AC5387">
        <v>438875</v>
      </c>
    </row>
    <row r="5388" spans="1:32">
      <c r="A5388" t="s">
        <v>15838</v>
      </c>
      <c r="B5388" t="s">
        <v>19</v>
      </c>
      <c r="C5388" s="2">
        <v>1977430</v>
      </c>
      <c r="D5388" s="2">
        <v>1941970</v>
      </c>
      <c r="E5388" s="2">
        <v>1730350</v>
      </c>
      <c r="F5388" s="2">
        <v>1723960</v>
      </c>
      <c r="G5388" s="2">
        <v>1634250</v>
      </c>
      <c r="H5388" s="2">
        <v>1218280</v>
      </c>
      <c r="I5388">
        <v>970829</v>
      </c>
      <c r="J5388">
        <v>840927</v>
      </c>
      <c r="K5388">
        <v>749759</v>
      </c>
      <c r="L5388">
        <v>687727</v>
      </c>
      <c r="M5388">
        <v>644270</v>
      </c>
      <c r="N5388" s="2">
        <v>1363460</v>
      </c>
      <c r="O5388" s="2">
        <v>1491060</v>
      </c>
      <c r="P5388" s="2">
        <v>1256330</v>
      </c>
      <c r="Q5388" s="2">
        <v>1238290</v>
      </c>
      <c r="R5388" s="2">
        <v>1380600</v>
      </c>
      <c r="S5388" s="2">
        <v>1871110</v>
      </c>
      <c r="T5388" s="2">
        <v>1801460</v>
      </c>
      <c r="U5388" s="2">
        <v>1858400</v>
      </c>
      <c r="V5388" s="2">
        <v>1880270</v>
      </c>
      <c r="W5388" s="2">
        <v>1510320</v>
      </c>
      <c r="X5388" s="2">
        <v>1618880</v>
      </c>
      <c r="Y5388" s="2">
        <v>1890460</v>
      </c>
      <c r="Z5388" s="2">
        <v>2009930</v>
      </c>
      <c r="AA5388" s="2">
        <v>2151350</v>
      </c>
      <c r="AB5388" s="2">
        <v>2236220</v>
      </c>
      <c r="AC5388" s="2">
        <v>2162870</v>
      </c>
    </row>
    <row r="5389" spans="1:32">
      <c r="A5389" t="s">
        <v>15839</v>
      </c>
      <c r="B5389" t="s">
        <v>19</v>
      </c>
      <c r="C5389" s="2">
        <v>5872660</v>
      </c>
      <c r="D5389" s="2">
        <v>5767370</v>
      </c>
      <c r="E5389" s="2">
        <v>5138890</v>
      </c>
      <c r="F5389" s="2">
        <v>5119900</v>
      </c>
      <c r="G5389" s="2">
        <v>4853490</v>
      </c>
      <c r="H5389" s="2">
        <v>3618100</v>
      </c>
      <c r="I5389" s="2">
        <v>2883210</v>
      </c>
      <c r="J5389" s="2">
        <v>2497420</v>
      </c>
      <c r="K5389" s="2">
        <v>2226670</v>
      </c>
      <c r="L5389" s="2">
        <v>2042440</v>
      </c>
      <c r="M5389" s="2">
        <v>1913380</v>
      </c>
      <c r="N5389" s="2">
        <v>4049260</v>
      </c>
      <c r="O5389" s="2">
        <v>4428220</v>
      </c>
      <c r="P5389" s="2">
        <v>3731110</v>
      </c>
      <c r="Q5389" s="2">
        <v>3677530</v>
      </c>
      <c r="R5389" s="2">
        <v>4100170</v>
      </c>
      <c r="S5389" s="2">
        <v>5556900</v>
      </c>
      <c r="T5389" s="2">
        <v>5350080</v>
      </c>
      <c r="U5389" s="2">
        <v>5519180</v>
      </c>
      <c r="V5389" s="2">
        <v>5584130</v>
      </c>
      <c r="W5389" s="2">
        <v>4485410</v>
      </c>
      <c r="X5389" s="2">
        <v>4807810</v>
      </c>
      <c r="Y5389" s="2">
        <v>5614380</v>
      </c>
      <c r="Z5389" s="2">
        <v>5969190</v>
      </c>
      <c r="AA5389" s="2">
        <v>6389190</v>
      </c>
      <c r="AB5389" s="2">
        <v>6641230</v>
      </c>
      <c r="AC5389" s="2">
        <v>6423390</v>
      </c>
    </row>
    <row r="5390" spans="1:32">
      <c r="A5390" t="s">
        <v>15840</v>
      </c>
      <c r="B5390" t="s">
        <v>19</v>
      </c>
      <c r="C5390">
        <v>416225</v>
      </c>
      <c r="D5390">
        <v>408762</v>
      </c>
      <c r="E5390">
        <v>364219</v>
      </c>
      <c r="F5390">
        <v>362873</v>
      </c>
      <c r="G5390">
        <v>343991</v>
      </c>
      <c r="H5390">
        <v>256433</v>
      </c>
      <c r="I5390">
        <v>204348</v>
      </c>
      <c r="J5390">
        <v>177005</v>
      </c>
      <c r="K5390">
        <v>157815</v>
      </c>
      <c r="L5390">
        <v>144758</v>
      </c>
      <c r="M5390">
        <v>135611</v>
      </c>
      <c r="N5390">
        <v>286992</v>
      </c>
      <c r="O5390">
        <v>313850</v>
      </c>
      <c r="P5390">
        <v>264442</v>
      </c>
      <c r="Q5390">
        <v>260645</v>
      </c>
      <c r="R5390">
        <v>290600</v>
      </c>
      <c r="S5390">
        <v>393846</v>
      </c>
      <c r="T5390">
        <v>379187</v>
      </c>
      <c r="U5390">
        <v>391172</v>
      </c>
      <c r="V5390">
        <v>395775</v>
      </c>
      <c r="W5390">
        <v>317903</v>
      </c>
      <c r="X5390">
        <v>340754</v>
      </c>
      <c r="Y5390">
        <v>397920</v>
      </c>
      <c r="Z5390">
        <v>423067</v>
      </c>
      <c r="AA5390">
        <v>452834</v>
      </c>
      <c r="AB5390">
        <v>470697</v>
      </c>
      <c r="AC5390">
        <v>455258</v>
      </c>
      <c r="AD5390" s="2"/>
      <c r="AE5390" s="2"/>
      <c r="AF5390" s="2"/>
    </row>
    <row r="5391" spans="1:32">
      <c r="A5391" t="s">
        <v>15841</v>
      </c>
      <c r="B5391" t="s">
        <v>19</v>
      </c>
      <c r="C5391">
        <v>373306</v>
      </c>
      <c r="D5391">
        <v>366613</v>
      </c>
      <c r="E5391">
        <v>326663</v>
      </c>
      <c r="F5391">
        <v>325456</v>
      </c>
      <c r="G5391">
        <v>308521</v>
      </c>
      <c r="H5391">
        <v>229991</v>
      </c>
      <c r="I5391">
        <v>183277</v>
      </c>
      <c r="J5391">
        <v>158753</v>
      </c>
      <c r="K5391">
        <v>141542</v>
      </c>
      <c r="L5391">
        <v>129832</v>
      </c>
      <c r="M5391">
        <v>121628</v>
      </c>
      <c r="N5391">
        <v>257399</v>
      </c>
      <c r="O5391">
        <v>281488</v>
      </c>
      <c r="P5391">
        <v>237175</v>
      </c>
      <c r="Q5391">
        <v>233769</v>
      </c>
      <c r="R5391">
        <v>260635</v>
      </c>
      <c r="S5391">
        <v>353234</v>
      </c>
      <c r="T5391">
        <v>340087</v>
      </c>
      <c r="U5391">
        <v>350836</v>
      </c>
      <c r="V5391">
        <v>354965</v>
      </c>
      <c r="W5391">
        <v>285123</v>
      </c>
      <c r="X5391">
        <v>305617</v>
      </c>
      <c r="Y5391">
        <v>356888</v>
      </c>
      <c r="Z5391">
        <v>379442</v>
      </c>
      <c r="AA5391">
        <v>406141</v>
      </c>
      <c r="AB5391">
        <v>422162</v>
      </c>
      <c r="AC5391">
        <v>408314</v>
      </c>
      <c r="AD5391" s="2"/>
      <c r="AE5391" s="2"/>
      <c r="AF5391" s="2"/>
    </row>
    <row r="5392" spans="1:32">
      <c r="A5392" t="s">
        <v>15842</v>
      </c>
      <c r="B5392" t="s">
        <v>19</v>
      </c>
      <c r="C5392">
        <v>968407</v>
      </c>
      <c r="D5392">
        <v>951044</v>
      </c>
      <c r="E5392">
        <v>847407</v>
      </c>
      <c r="F5392">
        <v>844276</v>
      </c>
      <c r="G5392">
        <v>800344</v>
      </c>
      <c r="H5392">
        <v>596627</v>
      </c>
      <c r="I5392">
        <v>475445</v>
      </c>
      <c r="J5392">
        <v>411827</v>
      </c>
      <c r="K5392">
        <v>367180</v>
      </c>
      <c r="L5392">
        <v>336801</v>
      </c>
      <c r="M5392">
        <v>315519</v>
      </c>
      <c r="N5392">
        <v>667727</v>
      </c>
      <c r="O5392">
        <v>730217</v>
      </c>
      <c r="P5392">
        <v>615263</v>
      </c>
      <c r="Q5392">
        <v>606429</v>
      </c>
      <c r="R5392">
        <v>676122</v>
      </c>
      <c r="S5392">
        <v>916338</v>
      </c>
      <c r="T5392">
        <v>882232</v>
      </c>
      <c r="U5392">
        <v>910117</v>
      </c>
      <c r="V5392">
        <v>920828</v>
      </c>
      <c r="W5392">
        <v>739648</v>
      </c>
      <c r="X5392">
        <v>792813</v>
      </c>
      <c r="Y5392">
        <v>925817</v>
      </c>
      <c r="Z5392">
        <v>984325</v>
      </c>
      <c r="AA5392" s="2">
        <v>1053580</v>
      </c>
      <c r="AB5392" s="2">
        <v>1095150</v>
      </c>
      <c r="AC5392" s="2">
        <v>1059220</v>
      </c>
      <c r="AD5392" s="2"/>
      <c r="AE5392" s="2"/>
      <c r="AF5392" s="2"/>
    </row>
    <row r="5393" spans="1:32">
      <c r="A5393" t="s">
        <v>15843</v>
      </c>
      <c r="B5393" t="s">
        <v>19</v>
      </c>
      <c r="C5393">
        <v>97647.3</v>
      </c>
      <c r="D5393">
        <v>95896.5</v>
      </c>
      <c r="E5393">
        <v>85446.5</v>
      </c>
      <c r="F5393">
        <v>85130.7</v>
      </c>
      <c r="G5393">
        <v>80701</v>
      </c>
      <c r="H5393">
        <v>60159.6</v>
      </c>
      <c r="I5393">
        <v>47940.4</v>
      </c>
      <c r="J5393">
        <v>41525.699999999997</v>
      </c>
      <c r="K5393">
        <v>37023.800000000003</v>
      </c>
      <c r="L5393">
        <v>33960.6</v>
      </c>
      <c r="M5393">
        <v>31814.7</v>
      </c>
      <c r="N5393">
        <v>67328.800000000003</v>
      </c>
      <c r="O5393">
        <v>73629.8</v>
      </c>
      <c r="P5393">
        <v>62038.8</v>
      </c>
      <c r="Q5393">
        <v>61147.9</v>
      </c>
      <c r="R5393">
        <v>68175.3</v>
      </c>
      <c r="S5393">
        <v>92397</v>
      </c>
      <c r="T5393">
        <v>88958</v>
      </c>
      <c r="U5393">
        <v>91769.7</v>
      </c>
      <c r="V5393">
        <v>92849.7</v>
      </c>
      <c r="W5393">
        <v>74580.800000000003</v>
      </c>
      <c r="X5393">
        <v>79941.600000000006</v>
      </c>
      <c r="Y5393">
        <v>93352.7</v>
      </c>
      <c r="Z5393">
        <v>99252.3</v>
      </c>
      <c r="AA5393">
        <v>106236</v>
      </c>
      <c r="AB5393">
        <v>110427</v>
      </c>
      <c r="AC5393">
        <v>106804</v>
      </c>
      <c r="AD5393" s="2"/>
      <c r="AE5393" s="2"/>
      <c r="AF5393" s="2"/>
    </row>
    <row r="5394" spans="1:32">
      <c r="A5394" t="s">
        <v>15844</v>
      </c>
      <c r="B5394" t="s">
        <v>19</v>
      </c>
      <c r="C5394">
        <v>64234</v>
      </c>
      <c r="D5394">
        <v>63082.400000000001</v>
      </c>
      <c r="E5394">
        <v>56208.1</v>
      </c>
      <c r="F5394">
        <v>56000.4</v>
      </c>
      <c r="G5394">
        <v>53086.5</v>
      </c>
      <c r="H5394">
        <v>39574</v>
      </c>
      <c r="I5394">
        <v>31536</v>
      </c>
      <c r="J5394">
        <v>27316.3</v>
      </c>
      <c r="K5394">
        <v>24354.9</v>
      </c>
      <c r="L5394">
        <v>22339.9</v>
      </c>
      <c r="M5394">
        <v>20928.2</v>
      </c>
      <c r="N5394">
        <v>44290</v>
      </c>
      <c r="O5394">
        <v>48435</v>
      </c>
      <c r="P5394">
        <v>40810.199999999997</v>
      </c>
      <c r="Q5394">
        <v>40224.1</v>
      </c>
      <c r="R5394">
        <v>44846.9</v>
      </c>
      <c r="S5394">
        <v>60780.3</v>
      </c>
      <c r="T5394">
        <v>58518.1</v>
      </c>
      <c r="U5394">
        <v>60367.7</v>
      </c>
      <c r="V5394">
        <v>61078.1</v>
      </c>
      <c r="W5394">
        <v>49060.5</v>
      </c>
      <c r="X5394">
        <v>52586.9</v>
      </c>
      <c r="Y5394">
        <v>61409</v>
      </c>
      <c r="Z5394">
        <v>65289.9</v>
      </c>
      <c r="AA5394">
        <v>69883.8</v>
      </c>
      <c r="AB5394">
        <v>72640.5</v>
      </c>
      <c r="AC5394">
        <v>70257.8</v>
      </c>
      <c r="AD5394" s="2"/>
      <c r="AE5394" s="2"/>
      <c r="AF5394" s="2"/>
    </row>
    <row r="5395" spans="1:32">
      <c r="A5395" t="s">
        <v>15845</v>
      </c>
      <c r="B5395" t="s">
        <v>19</v>
      </c>
      <c r="C5395">
        <v>864135</v>
      </c>
      <c r="D5395">
        <v>848642</v>
      </c>
      <c r="E5395">
        <v>756163</v>
      </c>
      <c r="F5395">
        <v>753369</v>
      </c>
      <c r="G5395">
        <v>714168</v>
      </c>
      <c r="H5395">
        <v>532386</v>
      </c>
      <c r="I5395">
        <v>424252</v>
      </c>
      <c r="J5395">
        <v>367484</v>
      </c>
      <c r="K5395">
        <v>327644</v>
      </c>
      <c r="L5395">
        <v>300536</v>
      </c>
      <c r="M5395">
        <v>281546</v>
      </c>
      <c r="N5395">
        <v>595830</v>
      </c>
      <c r="O5395">
        <v>651592</v>
      </c>
      <c r="P5395">
        <v>549016</v>
      </c>
      <c r="Q5395">
        <v>541132</v>
      </c>
      <c r="R5395">
        <v>603322</v>
      </c>
      <c r="S5395">
        <v>817672</v>
      </c>
      <c r="T5395">
        <v>787239</v>
      </c>
      <c r="U5395">
        <v>812121</v>
      </c>
      <c r="V5395">
        <v>821678</v>
      </c>
      <c r="W5395">
        <v>660007</v>
      </c>
      <c r="X5395">
        <v>707447</v>
      </c>
      <c r="Y5395">
        <v>826131</v>
      </c>
      <c r="Z5395">
        <v>878339</v>
      </c>
      <c r="AA5395">
        <v>940140</v>
      </c>
      <c r="AB5395">
        <v>977227</v>
      </c>
      <c r="AC5395">
        <v>945172</v>
      </c>
      <c r="AD5395" s="2"/>
      <c r="AE5395" s="2"/>
      <c r="AF5395" s="2"/>
    </row>
    <row r="5396" spans="1:32">
      <c r="A5396" t="s">
        <v>15846</v>
      </c>
      <c r="B5396" t="s">
        <v>19</v>
      </c>
      <c r="C5396">
        <v>172827</v>
      </c>
      <c r="D5396">
        <v>169728</v>
      </c>
      <c r="E5396">
        <v>151233</v>
      </c>
      <c r="F5396">
        <v>150674</v>
      </c>
      <c r="G5396">
        <v>142834</v>
      </c>
      <c r="H5396">
        <v>106477</v>
      </c>
      <c r="I5396">
        <v>84850.3</v>
      </c>
      <c r="J5396">
        <v>73496.899999999994</v>
      </c>
      <c r="K5396">
        <v>65528.800000000003</v>
      </c>
      <c r="L5396">
        <v>60107.199999999997</v>
      </c>
      <c r="M5396">
        <v>56309.1</v>
      </c>
      <c r="N5396">
        <v>119166</v>
      </c>
      <c r="O5396">
        <v>130318</v>
      </c>
      <c r="P5396">
        <v>109803</v>
      </c>
      <c r="Q5396">
        <v>108226</v>
      </c>
      <c r="R5396">
        <v>120664</v>
      </c>
      <c r="S5396">
        <v>163534</v>
      </c>
      <c r="T5396">
        <v>157448</v>
      </c>
      <c r="U5396">
        <v>162424</v>
      </c>
      <c r="V5396">
        <v>164336</v>
      </c>
      <c r="W5396">
        <v>132001</v>
      </c>
      <c r="X5396">
        <v>141489</v>
      </c>
      <c r="Y5396">
        <v>165226</v>
      </c>
      <c r="Z5396">
        <v>175668</v>
      </c>
      <c r="AA5396">
        <v>188028</v>
      </c>
      <c r="AB5396">
        <v>195445</v>
      </c>
      <c r="AC5396">
        <v>189034</v>
      </c>
      <c r="AD5396" s="2"/>
      <c r="AE5396" s="2"/>
      <c r="AF5396" s="2"/>
    </row>
    <row r="5397" spans="1:32">
      <c r="A5397" t="s">
        <v>15847</v>
      </c>
      <c r="B5397" t="s">
        <v>19</v>
      </c>
      <c r="C5397">
        <v>0</v>
      </c>
      <c r="D5397">
        <v>0</v>
      </c>
      <c r="E5397">
        <v>0</v>
      </c>
      <c r="F5397">
        <v>0</v>
      </c>
      <c r="G5397">
        <v>0</v>
      </c>
      <c r="H5397">
        <v>0</v>
      </c>
      <c r="I5397">
        <v>0</v>
      </c>
      <c r="J5397">
        <v>0</v>
      </c>
      <c r="K5397">
        <v>0</v>
      </c>
      <c r="L5397">
        <v>0</v>
      </c>
      <c r="M5397">
        <v>0</v>
      </c>
      <c r="N5397">
        <v>0</v>
      </c>
      <c r="O5397">
        <v>0</v>
      </c>
      <c r="P5397">
        <v>0</v>
      </c>
      <c r="Q5397">
        <v>0</v>
      </c>
      <c r="R5397">
        <v>0</v>
      </c>
      <c r="S5397">
        <v>0</v>
      </c>
      <c r="T5397">
        <v>0</v>
      </c>
      <c r="U5397">
        <v>0</v>
      </c>
      <c r="V5397">
        <v>0</v>
      </c>
      <c r="W5397">
        <v>0</v>
      </c>
      <c r="X5397">
        <v>0</v>
      </c>
      <c r="Y5397">
        <v>0</v>
      </c>
      <c r="Z5397">
        <v>0</v>
      </c>
      <c r="AA5397">
        <v>0</v>
      </c>
      <c r="AB5397">
        <v>0</v>
      </c>
      <c r="AC5397">
        <v>0</v>
      </c>
      <c r="AD5397" s="2"/>
      <c r="AE5397" s="2"/>
      <c r="AF5397" s="2"/>
    </row>
    <row r="5398" spans="1:32">
      <c r="A5398" t="s">
        <v>15848</v>
      </c>
      <c r="B5398" t="s">
        <v>19</v>
      </c>
      <c r="C5398" s="2">
        <v>2161120000000</v>
      </c>
      <c r="D5398" s="2">
        <v>2269300000000</v>
      </c>
      <c r="E5398" s="2">
        <v>2298230000000</v>
      </c>
      <c r="F5398" s="2">
        <v>2337220000000</v>
      </c>
      <c r="G5398" s="2">
        <v>2362380000000</v>
      </c>
      <c r="H5398" s="2">
        <v>2395090000000</v>
      </c>
      <c r="I5398" s="2">
        <v>2452950000000</v>
      </c>
      <c r="J5398" s="2">
        <v>2513330000000</v>
      </c>
      <c r="K5398" s="2">
        <v>2569940000000</v>
      </c>
      <c r="L5398" s="2">
        <v>2620260000000</v>
      </c>
      <c r="M5398" s="2">
        <v>2664290000000</v>
      </c>
      <c r="N5398" s="2">
        <v>2691960000000</v>
      </c>
      <c r="O5398" s="2">
        <v>2718380000000</v>
      </c>
      <c r="P5398" s="2">
        <v>2738500000000</v>
      </c>
      <c r="Q5398" s="2">
        <v>2759890000000</v>
      </c>
      <c r="R5398" s="2">
        <v>2790080000000</v>
      </c>
      <c r="S5398" s="2">
        <v>2813980000000</v>
      </c>
      <c r="T5398" s="2">
        <v>2839140000000</v>
      </c>
      <c r="U5398" s="2">
        <v>2868070000000</v>
      </c>
      <c r="V5398" s="2">
        <v>2886940000000</v>
      </c>
      <c r="W5398" s="2">
        <v>2904550000000</v>
      </c>
      <c r="X5398" s="2">
        <v>2920900000000</v>
      </c>
      <c r="Y5398" s="2">
        <v>2927190000000</v>
      </c>
      <c r="Z5398" s="2">
        <v>2949830000000</v>
      </c>
      <c r="AA5398" s="2">
        <v>2990090000000</v>
      </c>
      <c r="AB5398" s="2">
        <v>3019020000000</v>
      </c>
      <c r="AC5398" s="2">
        <v>3041660000000</v>
      </c>
      <c r="AD5398" s="2"/>
      <c r="AE5398" s="2"/>
      <c r="AF5398" s="2"/>
    </row>
    <row r="5399" spans="1:32">
      <c r="A5399" t="s">
        <v>15849</v>
      </c>
      <c r="B5399" t="s">
        <v>19</v>
      </c>
      <c r="C5399" s="2">
        <v>40085700</v>
      </c>
      <c r="D5399" s="2">
        <v>42092300</v>
      </c>
      <c r="E5399" s="2">
        <v>42628900</v>
      </c>
      <c r="F5399" s="2">
        <v>43352200</v>
      </c>
      <c r="G5399" s="2">
        <v>43818900</v>
      </c>
      <c r="H5399" s="2">
        <v>44425600</v>
      </c>
      <c r="I5399" s="2">
        <v>45498900</v>
      </c>
      <c r="J5399" s="2">
        <v>46618800</v>
      </c>
      <c r="K5399" s="2">
        <v>47668800</v>
      </c>
      <c r="L5399" s="2">
        <v>48602100</v>
      </c>
      <c r="M5399" s="2">
        <v>49418800</v>
      </c>
      <c r="N5399" s="2">
        <v>49932100</v>
      </c>
      <c r="O5399" s="2">
        <v>50422100</v>
      </c>
      <c r="P5399" s="2">
        <v>50795400</v>
      </c>
      <c r="Q5399" s="2">
        <v>51192100</v>
      </c>
      <c r="R5399" s="2">
        <v>51752000</v>
      </c>
      <c r="S5399" s="2">
        <v>52195400</v>
      </c>
      <c r="T5399" s="2">
        <v>52662000</v>
      </c>
      <c r="U5399" s="2">
        <v>53198700</v>
      </c>
      <c r="V5399" s="2">
        <v>53548700</v>
      </c>
      <c r="W5399" s="2">
        <v>53875300</v>
      </c>
      <c r="X5399" s="2">
        <v>54178600</v>
      </c>
      <c r="Y5399" s="2">
        <v>54295300</v>
      </c>
      <c r="Z5399" s="2">
        <v>54715300</v>
      </c>
      <c r="AA5399" s="2">
        <v>55461900</v>
      </c>
      <c r="AB5399" s="2">
        <v>55998600</v>
      </c>
      <c r="AC5399" s="2">
        <v>56418600</v>
      </c>
      <c r="AD5399" s="2"/>
      <c r="AE5399" s="2"/>
      <c r="AF5399" s="2"/>
    </row>
    <row r="5400" spans="1:32">
      <c r="A5400" t="s">
        <v>15850</v>
      </c>
      <c r="B5400" t="s">
        <v>19</v>
      </c>
      <c r="C5400" s="2">
        <v>197551000</v>
      </c>
      <c r="D5400" s="2">
        <v>207440000</v>
      </c>
      <c r="E5400" s="2">
        <v>210084000</v>
      </c>
      <c r="F5400" s="2">
        <v>213649000</v>
      </c>
      <c r="G5400" s="2">
        <v>215949000</v>
      </c>
      <c r="H5400" s="2">
        <v>218939000</v>
      </c>
      <c r="I5400" s="2">
        <v>224228000</v>
      </c>
      <c r="J5400" s="2">
        <v>229748000</v>
      </c>
      <c r="K5400" s="2">
        <v>234922000</v>
      </c>
      <c r="L5400" s="2">
        <v>239522000</v>
      </c>
      <c r="M5400" s="2">
        <v>243546000</v>
      </c>
      <c r="N5400" s="2">
        <v>246076000</v>
      </c>
      <c r="O5400" s="2">
        <v>248491000</v>
      </c>
      <c r="P5400" s="2">
        <v>250331000</v>
      </c>
      <c r="Q5400" s="2">
        <v>252285000</v>
      </c>
      <c r="R5400" s="2">
        <v>255045000</v>
      </c>
      <c r="S5400" s="2">
        <v>257230000</v>
      </c>
      <c r="T5400" s="2">
        <v>259530000</v>
      </c>
      <c r="U5400" s="2">
        <v>262174000</v>
      </c>
      <c r="V5400" s="2">
        <v>263899000</v>
      </c>
      <c r="W5400" s="2">
        <v>265509000</v>
      </c>
      <c r="X5400" s="2">
        <v>267004000</v>
      </c>
      <c r="Y5400" s="2">
        <v>267579000</v>
      </c>
      <c r="Z5400" s="2">
        <v>269649000</v>
      </c>
      <c r="AA5400" s="2">
        <v>273328000</v>
      </c>
      <c r="AB5400" s="2">
        <v>275973000</v>
      </c>
      <c r="AC5400" s="2">
        <v>278043000</v>
      </c>
    </row>
    <row r="5401" spans="1:32">
      <c r="A5401" t="s">
        <v>15851</v>
      </c>
      <c r="B5401" t="s">
        <v>19</v>
      </c>
      <c r="C5401" s="2">
        <v>586695000</v>
      </c>
      <c r="D5401" s="2">
        <v>616064000</v>
      </c>
      <c r="E5401" s="2">
        <v>623919000</v>
      </c>
      <c r="F5401" s="2">
        <v>634505000</v>
      </c>
      <c r="G5401" s="2">
        <v>641335000</v>
      </c>
      <c r="H5401" s="2">
        <v>650214000</v>
      </c>
      <c r="I5401" s="2">
        <v>665923000</v>
      </c>
      <c r="J5401" s="2">
        <v>682315000</v>
      </c>
      <c r="K5401" s="2">
        <v>697682000</v>
      </c>
      <c r="L5401" s="2">
        <v>711342000</v>
      </c>
      <c r="M5401" s="2">
        <v>723295000</v>
      </c>
      <c r="N5401" s="2">
        <v>730808000</v>
      </c>
      <c r="O5401" s="2">
        <v>737979000</v>
      </c>
      <c r="P5401" s="2">
        <v>743443000</v>
      </c>
      <c r="Q5401" s="2">
        <v>749249000</v>
      </c>
      <c r="R5401" s="2">
        <v>757445000</v>
      </c>
      <c r="S5401" s="2">
        <v>763933000</v>
      </c>
      <c r="T5401" s="2">
        <v>770763000</v>
      </c>
      <c r="U5401" s="2">
        <v>778618000</v>
      </c>
      <c r="V5401" s="2">
        <v>783740000</v>
      </c>
      <c r="W5401" s="2">
        <v>788521000</v>
      </c>
      <c r="X5401" s="2">
        <v>792961000</v>
      </c>
      <c r="Y5401" s="2">
        <v>794668000</v>
      </c>
      <c r="Z5401" s="2">
        <v>800815000</v>
      </c>
      <c r="AA5401" s="2">
        <v>811743000</v>
      </c>
      <c r="AB5401" s="2">
        <v>819598000</v>
      </c>
      <c r="AC5401" s="2">
        <v>825745000</v>
      </c>
      <c r="AD5401" s="2"/>
      <c r="AE5401" s="2"/>
      <c r="AF5401" s="2"/>
    </row>
    <row r="5402" spans="1:32">
      <c r="A5402" t="s">
        <v>15852</v>
      </c>
      <c r="B5402" t="s">
        <v>19</v>
      </c>
      <c r="C5402" s="2">
        <v>41582000</v>
      </c>
      <c r="D5402" s="2">
        <v>43663600</v>
      </c>
      <c r="E5402" s="2">
        <v>44220300</v>
      </c>
      <c r="F5402" s="2">
        <v>44970600</v>
      </c>
      <c r="G5402" s="2">
        <v>45454600</v>
      </c>
      <c r="H5402" s="2">
        <v>46083900</v>
      </c>
      <c r="I5402" s="2">
        <v>47197300</v>
      </c>
      <c r="J5402" s="2">
        <v>48359100</v>
      </c>
      <c r="K5402" s="2">
        <v>49448300</v>
      </c>
      <c r="L5402" s="2">
        <v>50416400</v>
      </c>
      <c r="M5402" s="2">
        <v>51263500</v>
      </c>
      <c r="N5402" s="2">
        <v>51796000</v>
      </c>
      <c r="O5402" s="2">
        <v>52304300</v>
      </c>
      <c r="P5402" s="2">
        <v>52691600</v>
      </c>
      <c r="Q5402" s="2">
        <v>53103000</v>
      </c>
      <c r="R5402" s="2">
        <v>53683900</v>
      </c>
      <c r="S5402" s="2">
        <v>54143800</v>
      </c>
      <c r="T5402" s="2">
        <v>54627900</v>
      </c>
      <c r="U5402" s="2">
        <v>55184600</v>
      </c>
      <c r="V5402" s="2">
        <v>55547600</v>
      </c>
      <c r="W5402" s="2">
        <v>55886500</v>
      </c>
      <c r="X5402" s="2">
        <v>56201100</v>
      </c>
      <c r="Y5402" s="2">
        <v>56322100</v>
      </c>
      <c r="Z5402" s="2">
        <v>56757800</v>
      </c>
      <c r="AA5402" s="2">
        <v>57532300</v>
      </c>
      <c r="AB5402" s="2">
        <v>58089000</v>
      </c>
      <c r="AC5402" s="2">
        <v>58524700</v>
      </c>
    </row>
    <row r="5403" spans="1:32">
      <c r="A5403" t="s">
        <v>15853</v>
      </c>
      <c r="B5403" t="s">
        <v>19</v>
      </c>
      <c r="C5403" s="2">
        <v>37294300</v>
      </c>
      <c r="D5403" s="2">
        <v>39161200</v>
      </c>
      <c r="E5403" s="2">
        <v>39660500</v>
      </c>
      <c r="F5403" s="2">
        <v>40333500</v>
      </c>
      <c r="G5403" s="2">
        <v>40767600</v>
      </c>
      <c r="H5403" s="2">
        <v>41332000</v>
      </c>
      <c r="I5403" s="2">
        <v>42330600</v>
      </c>
      <c r="J5403" s="2">
        <v>43372600</v>
      </c>
      <c r="K5403" s="2">
        <v>44349400</v>
      </c>
      <c r="L5403" s="2">
        <v>45217800</v>
      </c>
      <c r="M5403" s="2">
        <v>45977500</v>
      </c>
      <c r="N5403" s="2">
        <v>46455100</v>
      </c>
      <c r="O5403" s="2">
        <v>46911000</v>
      </c>
      <c r="P5403" s="2">
        <v>47258300</v>
      </c>
      <c r="Q5403" s="2">
        <v>47627400</v>
      </c>
      <c r="R5403" s="2">
        <v>48148300</v>
      </c>
      <c r="S5403" s="2">
        <v>48560800</v>
      </c>
      <c r="T5403" s="2">
        <v>48995000</v>
      </c>
      <c r="U5403" s="2">
        <v>49494200</v>
      </c>
      <c r="V5403" s="2">
        <v>49819900</v>
      </c>
      <c r="W5403" s="2">
        <v>50123800</v>
      </c>
      <c r="X5403" s="2">
        <v>50406000</v>
      </c>
      <c r="Y5403" s="2">
        <v>50514500</v>
      </c>
      <c r="Z5403" s="2">
        <v>50905300</v>
      </c>
      <c r="AA5403" s="2">
        <v>51599900</v>
      </c>
      <c r="AB5403" s="2">
        <v>52099200</v>
      </c>
      <c r="AC5403" s="2">
        <v>52489900</v>
      </c>
    </row>
    <row r="5404" spans="1:32">
      <c r="A5404" t="s">
        <v>15854</v>
      </c>
      <c r="B5404" t="s">
        <v>19</v>
      </c>
      <c r="C5404" s="2">
        <v>96746600</v>
      </c>
      <c r="D5404" s="2">
        <v>101590000</v>
      </c>
      <c r="E5404" s="2">
        <v>102885000</v>
      </c>
      <c r="F5404" s="2">
        <v>104630000</v>
      </c>
      <c r="G5404" s="2">
        <v>105757000</v>
      </c>
      <c r="H5404" s="2">
        <v>107221000</v>
      </c>
      <c r="I5404" s="2">
        <v>109811000</v>
      </c>
      <c r="J5404" s="2">
        <v>112514000</v>
      </c>
      <c r="K5404" s="2">
        <v>115048000</v>
      </c>
      <c r="L5404" s="2">
        <v>117301000</v>
      </c>
      <c r="M5404" s="2">
        <v>119272000</v>
      </c>
      <c r="N5404" s="2">
        <v>120511000</v>
      </c>
      <c r="O5404" s="2">
        <v>121693000</v>
      </c>
      <c r="P5404" s="2">
        <v>122594000</v>
      </c>
      <c r="Q5404" s="2">
        <v>123552000</v>
      </c>
      <c r="R5404" s="2">
        <v>124903000</v>
      </c>
      <c r="S5404" s="2">
        <v>125973000</v>
      </c>
      <c r="T5404" s="2">
        <v>127100000</v>
      </c>
      <c r="U5404" s="2">
        <v>128395000</v>
      </c>
      <c r="V5404" s="2">
        <v>129239000</v>
      </c>
      <c r="W5404" s="2">
        <v>130028000</v>
      </c>
      <c r="X5404" s="2">
        <v>130760000</v>
      </c>
      <c r="Y5404" s="2">
        <v>131042000</v>
      </c>
      <c r="Z5404" s="2">
        <v>132055000</v>
      </c>
      <c r="AA5404" s="2">
        <v>133857000</v>
      </c>
      <c r="AB5404" s="2">
        <v>135152000</v>
      </c>
      <c r="AC5404" s="2">
        <v>136166000</v>
      </c>
      <c r="AD5404" s="2"/>
      <c r="AE5404" s="2"/>
      <c r="AF5404" s="2"/>
    </row>
    <row r="5405" spans="1:32">
      <c r="A5405" t="s">
        <v>15855</v>
      </c>
      <c r="B5405" t="s">
        <v>19</v>
      </c>
      <c r="C5405" s="2">
        <v>9755230</v>
      </c>
      <c r="D5405" s="2">
        <v>10243600</v>
      </c>
      <c r="E5405" s="2">
        <v>10374200</v>
      </c>
      <c r="F5405" s="2">
        <v>10550200</v>
      </c>
      <c r="G5405" s="2">
        <v>10663800</v>
      </c>
      <c r="H5405" s="2">
        <v>10811400</v>
      </c>
      <c r="I5405" s="2">
        <v>11072600</v>
      </c>
      <c r="J5405" s="2">
        <v>11345100</v>
      </c>
      <c r="K5405" s="2">
        <v>11600700</v>
      </c>
      <c r="L5405" s="2">
        <v>11827800</v>
      </c>
      <c r="M5405" s="2">
        <v>12026500</v>
      </c>
      <c r="N5405" s="2">
        <v>12151500</v>
      </c>
      <c r="O5405" s="2">
        <v>12270700</v>
      </c>
      <c r="P5405" s="2">
        <v>12361600</v>
      </c>
      <c r="Q5405" s="2">
        <v>12458100</v>
      </c>
      <c r="R5405" s="2">
        <v>12594400</v>
      </c>
      <c r="S5405" s="2">
        <v>12702200</v>
      </c>
      <c r="T5405" s="2">
        <v>12815800</v>
      </c>
      <c r="U5405" s="2">
        <v>12946400</v>
      </c>
      <c r="V5405" s="2">
        <v>13031600</v>
      </c>
      <c r="W5405" s="2">
        <v>13111100</v>
      </c>
      <c r="X5405" s="2">
        <v>13184900</v>
      </c>
      <c r="Y5405" s="2">
        <v>13213300</v>
      </c>
      <c r="Z5405" s="2">
        <v>13315500</v>
      </c>
      <c r="AA5405" s="2">
        <v>13497200</v>
      </c>
      <c r="AB5405" s="2">
        <v>13627800</v>
      </c>
      <c r="AC5405" s="2">
        <v>13730000</v>
      </c>
    </row>
    <row r="5406" spans="1:32">
      <c r="A5406" t="s">
        <v>15856</v>
      </c>
      <c r="B5406" t="s">
        <v>19</v>
      </c>
      <c r="C5406" s="2">
        <v>6417160</v>
      </c>
      <c r="D5406" s="2">
        <v>6738390</v>
      </c>
      <c r="E5406" s="2">
        <v>6824300</v>
      </c>
      <c r="F5406" s="2">
        <v>6940090</v>
      </c>
      <c r="G5406" s="2">
        <v>7014800</v>
      </c>
      <c r="H5406" s="2">
        <v>7111920</v>
      </c>
      <c r="I5406" s="2">
        <v>7283740</v>
      </c>
      <c r="J5406" s="2">
        <v>7463030</v>
      </c>
      <c r="K5406" s="2">
        <v>7631120</v>
      </c>
      <c r="L5406" s="2">
        <v>7780530</v>
      </c>
      <c r="M5406" s="2">
        <v>7911260</v>
      </c>
      <c r="N5406" s="2">
        <v>7993440</v>
      </c>
      <c r="O5406" s="2">
        <v>8071880</v>
      </c>
      <c r="P5406" s="2">
        <v>8131640</v>
      </c>
      <c r="Q5406" s="2">
        <v>8195140</v>
      </c>
      <c r="R5406" s="2">
        <v>8284780</v>
      </c>
      <c r="S5406" s="2">
        <v>8355750</v>
      </c>
      <c r="T5406" s="2">
        <v>8430460</v>
      </c>
      <c r="U5406" s="2">
        <v>8516370</v>
      </c>
      <c r="V5406" s="2">
        <v>8572400</v>
      </c>
      <c r="W5406" s="2">
        <v>8624690</v>
      </c>
      <c r="X5406" s="2">
        <v>8673250</v>
      </c>
      <c r="Y5406" s="2">
        <v>8691930</v>
      </c>
      <c r="Z5406" s="2">
        <v>8759160</v>
      </c>
      <c r="AA5406" s="2">
        <v>8878690</v>
      </c>
      <c r="AB5406" s="2">
        <v>8964600</v>
      </c>
      <c r="AC5406" s="2">
        <v>9031830</v>
      </c>
    </row>
    <row r="5407" spans="1:32">
      <c r="A5407" t="s">
        <v>15857</v>
      </c>
      <c r="B5407" t="s">
        <v>19</v>
      </c>
      <c r="C5407" s="2">
        <v>86329500</v>
      </c>
      <c r="D5407" s="2">
        <v>90651000</v>
      </c>
      <c r="E5407" s="2">
        <v>91806800</v>
      </c>
      <c r="F5407" s="2">
        <v>93364500</v>
      </c>
      <c r="G5407" s="2">
        <v>94369500</v>
      </c>
      <c r="H5407" s="2">
        <v>95676000</v>
      </c>
      <c r="I5407" s="2">
        <v>97987500</v>
      </c>
      <c r="J5407" s="2">
        <v>100400000</v>
      </c>
      <c r="K5407" s="2">
        <v>102661000</v>
      </c>
      <c r="L5407" s="2">
        <v>104671000</v>
      </c>
      <c r="M5407" s="2">
        <v>106430000</v>
      </c>
      <c r="N5407" s="2">
        <v>107535000</v>
      </c>
      <c r="O5407" s="2">
        <v>108590000</v>
      </c>
      <c r="P5407" s="2">
        <v>109394000</v>
      </c>
      <c r="Q5407" s="2">
        <v>110248000</v>
      </c>
      <c r="R5407" s="2">
        <v>111454000</v>
      </c>
      <c r="S5407" s="2">
        <v>112409000</v>
      </c>
      <c r="T5407" s="2">
        <v>113414000</v>
      </c>
      <c r="U5407" s="2">
        <v>114570000</v>
      </c>
      <c r="V5407" s="2">
        <v>115324000</v>
      </c>
      <c r="W5407" s="2">
        <v>116027000</v>
      </c>
      <c r="X5407" s="2">
        <v>116680000</v>
      </c>
      <c r="Y5407" s="2">
        <v>116932000</v>
      </c>
      <c r="Z5407" s="2">
        <v>117836000</v>
      </c>
      <c r="AA5407" s="2">
        <v>119444000</v>
      </c>
      <c r="AB5407" s="2">
        <v>120600000</v>
      </c>
      <c r="AC5407" s="2">
        <v>121504000</v>
      </c>
    </row>
    <row r="5408" spans="1:32">
      <c r="A5408" t="s">
        <v>15858</v>
      </c>
      <c r="B5408" t="s">
        <v>19</v>
      </c>
      <c r="C5408" s="2">
        <v>17265900</v>
      </c>
      <c r="D5408" s="2">
        <v>18130200</v>
      </c>
      <c r="E5408" s="2">
        <v>18361400</v>
      </c>
      <c r="F5408" s="2">
        <v>18672900</v>
      </c>
      <c r="G5408" s="2">
        <v>18873900</v>
      </c>
      <c r="H5408" s="2">
        <v>19135200</v>
      </c>
      <c r="I5408" s="2">
        <v>19597500</v>
      </c>
      <c r="J5408" s="2">
        <v>20079900</v>
      </c>
      <c r="K5408" s="2">
        <v>20532200</v>
      </c>
      <c r="L5408" s="2">
        <v>20934200</v>
      </c>
      <c r="M5408" s="2">
        <v>21285900</v>
      </c>
      <c r="N5408" s="2">
        <v>21507000</v>
      </c>
      <c r="O5408" s="2">
        <v>21718000</v>
      </c>
      <c r="P5408" s="2">
        <v>21878800</v>
      </c>
      <c r="Q5408" s="2">
        <v>22049700</v>
      </c>
      <c r="R5408" s="2">
        <v>22290900</v>
      </c>
      <c r="S5408" s="2">
        <v>22481800</v>
      </c>
      <c r="T5408" s="2">
        <v>22682800</v>
      </c>
      <c r="U5408" s="2">
        <v>22914000</v>
      </c>
      <c r="V5408" s="2">
        <v>23064800</v>
      </c>
      <c r="W5408" s="2">
        <v>23205400</v>
      </c>
      <c r="X5408" s="2">
        <v>23336100</v>
      </c>
      <c r="Y5408" s="2">
        <v>23386400</v>
      </c>
      <c r="Z5408" s="2">
        <v>23567200</v>
      </c>
      <c r="AA5408" s="2">
        <v>23888800</v>
      </c>
      <c r="AB5408" s="2">
        <v>24120000</v>
      </c>
      <c r="AC5408" s="2">
        <v>24300900</v>
      </c>
    </row>
    <row r="5409" spans="1:32">
      <c r="A5409" t="s">
        <v>15859</v>
      </c>
      <c r="B5409" t="s">
        <v>19</v>
      </c>
      <c r="C5409">
        <v>0</v>
      </c>
      <c r="D5409">
        <v>0</v>
      </c>
      <c r="E5409">
        <v>0</v>
      </c>
      <c r="F5409">
        <v>0</v>
      </c>
      <c r="G5409">
        <v>0</v>
      </c>
      <c r="H5409">
        <v>0</v>
      </c>
      <c r="I5409">
        <v>0</v>
      </c>
      <c r="J5409">
        <v>0</v>
      </c>
      <c r="K5409">
        <v>0</v>
      </c>
      <c r="L5409">
        <v>0</v>
      </c>
      <c r="M5409">
        <v>0</v>
      </c>
      <c r="N5409">
        <v>0</v>
      </c>
      <c r="O5409">
        <v>0</v>
      </c>
      <c r="P5409">
        <v>0</v>
      </c>
      <c r="Q5409">
        <v>0</v>
      </c>
      <c r="R5409">
        <v>0</v>
      </c>
      <c r="S5409">
        <v>0</v>
      </c>
      <c r="T5409">
        <v>0</v>
      </c>
      <c r="U5409">
        <v>0</v>
      </c>
      <c r="V5409">
        <v>0</v>
      </c>
      <c r="W5409">
        <v>0</v>
      </c>
      <c r="X5409">
        <v>0</v>
      </c>
      <c r="Y5409">
        <v>0</v>
      </c>
      <c r="Z5409">
        <v>0</v>
      </c>
      <c r="AA5409">
        <v>0</v>
      </c>
      <c r="AB5409">
        <v>0</v>
      </c>
      <c r="AC5409">
        <v>0</v>
      </c>
    </row>
    <row r="5410" spans="1:32">
      <c r="A5410" t="s">
        <v>15860</v>
      </c>
      <c r="B5410" t="s">
        <v>19</v>
      </c>
      <c r="C5410">
        <v>0</v>
      </c>
      <c r="D5410">
        <v>0</v>
      </c>
      <c r="E5410">
        <v>0</v>
      </c>
      <c r="F5410">
        <v>0</v>
      </c>
      <c r="G5410">
        <v>0</v>
      </c>
      <c r="H5410">
        <v>0</v>
      </c>
      <c r="I5410">
        <v>0</v>
      </c>
      <c r="J5410">
        <v>0</v>
      </c>
      <c r="K5410">
        <v>0</v>
      </c>
      <c r="L5410">
        <v>0</v>
      </c>
      <c r="M5410">
        <v>0</v>
      </c>
      <c r="N5410">
        <v>0</v>
      </c>
      <c r="O5410">
        <v>0</v>
      </c>
      <c r="P5410">
        <v>0</v>
      </c>
      <c r="Q5410">
        <v>0</v>
      </c>
      <c r="R5410">
        <v>0</v>
      </c>
      <c r="S5410">
        <v>0</v>
      </c>
      <c r="T5410">
        <v>0</v>
      </c>
      <c r="U5410">
        <v>0</v>
      </c>
      <c r="V5410">
        <v>0</v>
      </c>
      <c r="W5410">
        <v>0</v>
      </c>
      <c r="X5410">
        <v>0</v>
      </c>
      <c r="Y5410">
        <v>0</v>
      </c>
      <c r="Z5410">
        <v>0</v>
      </c>
      <c r="AA5410">
        <v>0</v>
      </c>
      <c r="AB5410">
        <v>0</v>
      </c>
      <c r="AC5410">
        <v>0</v>
      </c>
    </row>
    <row r="5411" spans="1:32">
      <c r="A5411" t="s">
        <v>15861</v>
      </c>
      <c r="B5411" t="s">
        <v>19</v>
      </c>
      <c r="C5411">
        <v>0</v>
      </c>
      <c r="D5411">
        <v>0</v>
      </c>
      <c r="E5411">
        <v>0</v>
      </c>
      <c r="F5411">
        <v>0</v>
      </c>
      <c r="G5411">
        <v>0</v>
      </c>
      <c r="H5411">
        <v>0</v>
      </c>
      <c r="I5411">
        <v>0</v>
      </c>
      <c r="J5411">
        <v>0</v>
      </c>
      <c r="K5411">
        <v>0</v>
      </c>
      <c r="L5411">
        <v>0</v>
      </c>
      <c r="M5411">
        <v>0</v>
      </c>
      <c r="N5411">
        <v>0</v>
      </c>
      <c r="O5411">
        <v>0</v>
      </c>
      <c r="P5411">
        <v>0</v>
      </c>
      <c r="Q5411">
        <v>0</v>
      </c>
      <c r="R5411">
        <v>0</v>
      </c>
      <c r="S5411">
        <v>0</v>
      </c>
      <c r="T5411">
        <v>0</v>
      </c>
      <c r="U5411">
        <v>0</v>
      </c>
      <c r="V5411">
        <v>0</v>
      </c>
      <c r="W5411">
        <v>0</v>
      </c>
      <c r="X5411">
        <v>0</v>
      </c>
      <c r="Y5411">
        <v>0</v>
      </c>
      <c r="Z5411">
        <v>0</v>
      </c>
      <c r="AA5411">
        <v>0</v>
      </c>
      <c r="AB5411">
        <v>0</v>
      </c>
      <c r="AC5411">
        <v>0</v>
      </c>
    </row>
    <row r="5412" spans="1:32">
      <c r="A5412" t="s">
        <v>15862</v>
      </c>
      <c r="B5412" t="s">
        <v>19</v>
      </c>
      <c r="C5412">
        <v>0</v>
      </c>
      <c r="D5412">
        <v>0</v>
      </c>
      <c r="E5412">
        <v>0</v>
      </c>
      <c r="F5412">
        <v>0</v>
      </c>
      <c r="G5412">
        <v>0</v>
      </c>
      <c r="H5412">
        <v>0</v>
      </c>
      <c r="I5412">
        <v>0</v>
      </c>
      <c r="J5412">
        <v>0</v>
      </c>
      <c r="K5412">
        <v>0</v>
      </c>
      <c r="L5412">
        <v>0</v>
      </c>
      <c r="M5412">
        <v>0</v>
      </c>
      <c r="N5412">
        <v>0</v>
      </c>
      <c r="O5412">
        <v>0</v>
      </c>
      <c r="P5412">
        <v>0</v>
      </c>
      <c r="Q5412">
        <v>0</v>
      </c>
      <c r="R5412">
        <v>0</v>
      </c>
      <c r="S5412">
        <v>0</v>
      </c>
      <c r="T5412">
        <v>0</v>
      </c>
      <c r="U5412">
        <v>0</v>
      </c>
      <c r="V5412">
        <v>0</v>
      </c>
      <c r="W5412">
        <v>0</v>
      </c>
      <c r="X5412">
        <v>0</v>
      </c>
      <c r="Y5412">
        <v>0</v>
      </c>
      <c r="Z5412">
        <v>0</v>
      </c>
      <c r="AA5412">
        <v>0</v>
      </c>
      <c r="AB5412">
        <v>0</v>
      </c>
      <c r="AC5412">
        <v>0</v>
      </c>
      <c r="AD5412" s="2"/>
      <c r="AE5412" s="2"/>
      <c r="AF5412" s="2"/>
    </row>
    <row r="5413" spans="1:32">
      <c r="A5413" t="s">
        <v>15863</v>
      </c>
      <c r="B5413" t="s">
        <v>19</v>
      </c>
      <c r="C5413">
        <v>0</v>
      </c>
      <c r="D5413">
        <v>0</v>
      </c>
      <c r="E5413">
        <v>0</v>
      </c>
      <c r="F5413">
        <v>0</v>
      </c>
      <c r="G5413">
        <v>0</v>
      </c>
      <c r="H5413">
        <v>0</v>
      </c>
      <c r="I5413">
        <v>0</v>
      </c>
      <c r="J5413">
        <v>0</v>
      </c>
      <c r="K5413">
        <v>0</v>
      </c>
      <c r="L5413">
        <v>0</v>
      </c>
      <c r="M5413">
        <v>0</v>
      </c>
      <c r="N5413">
        <v>0</v>
      </c>
      <c r="O5413">
        <v>0</v>
      </c>
      <c r="P5413">
        <v>0</v>
      </c>
      <c r="Q5413">
        <v>0</v>
      </c>
      <c r="R5413">
        <v>0</v>
      </c>
      <c r="S5413">
        <v>0</v>
      </c>
      <c r="T5413">
        <v>0</v>
      </c>
      <c r="U5413">
        <v>0</v>
      </c>
      <c r="V5413">
        <v>0</v>
      </c>
      <c r="W5413">
        <v>0</v>
      </c>
      <c r="X5413">
        <v>0</v>
      </c>
      <c r="Y5413">
        <v>0</v>
      </c>
      <c r="Z5413">
        <v>0</v>
      </c>
      <c r="AA5413">
        <v>0</v>
      </c>
      <c r="AB5413">
        <v>0</v>
      </c>
      <c r="AC5413">
        <v>0</v>
      </c>
      <c r="AD5413" s="2"/>
      <c r="AE5413" s="2"/>
      <c r="AF5413" s="2"/>
    </row>
    <row r="5414" spans="1:32">
      <c r="A5414" t="s">
        <v>15864</v>
      </c>
      <c r="B5414" t="s">
        <v>19</v>
      </c>
      <c r="C5414">
        <v>0</v>
      </c>
      <c r="D5414">
        <v>0</v>
      </c>
      <c r="E5414">
        <v>0</v>
      </c>
      <c r="F5414">
        <v>0</v>
      </c>
      <c r="G5414">
        <v>0</v>
      </c>
      <c r="H5414">
        <v>0</v>
      </c>
      <c r="I5414">
        <v>0</v>
      </c>
      <c r="J5414">
        <v>0</v>
      </c>
      <c r="K5414">
        <v>0</v>
      </c>
      <c r="L5414">
        <v>0</v>
      </c>
      <c r="M5414">
        <v>0</v>
      </c>
      <c r="N5414">
        <v>0</v>
      </c>
      <c r="O5414">
        <v>0</v>
      </c>
      <c r="P5414">
        <v>0</v>
      </c>
      <c r="Q5414">
        <v>0</v>
      </c>
      <c r="R5414">
        <v>0</v>
      </c>
      <c r="S5414">
        <v>0</v>
      </c>
      <c r="T5414">
        <v>0</v>
      </c>
      <c r="U5414">
        <v>0</v>
      </c>
      <c r="V5414">
        <v>0</v>
      </c>
      <c r="W5414">
        <v>0</v>
      </c>
      <c r="X5414">
        <v>0</v>
      </c>
      <c r="Y5414">
        <v>0</v>
      </c>
      <c r="Z5414">
        <v>0</v>
      </c>
      <c r="AA5414">
        <v>0</v>
      </c>
      <c r="AB5414">
        <v>0</v>
      </c>
      <c r="AC5414">
        <v>0</v>
      </c>
      <c r="AD5414" s="2"/>
      <c r="AE5414" s="2"/>
      <c r="AF5414" s="2"/>
    </row>
    <row r="5415" spans="1:32">
      <c r="A5415" t="s">
        <v>15865</v>
      </c>
      <c r="B5415" t="s">
        <v>19</v>
      </c>
      <c r="C5415">
        <v>0</v>
      </c>
      <c r="D5415">
        <v>0</v>
      </c>
      <c r="E5415">
        <v>0</v>
      </c>
      <c r="F5415">
        <v>0</v>
      </c>
      <c r="G5415">
        <v>0</v>
      </c>
      <c r="H5415">
        <v>0</v>
      </c>
      <c r="I5415">
        <v>0</v>
      </c>
      <c r="J5415">
        <v>0</v>
      </c>
      <c r="K5415">
        <v>0</v>
      </c>
      <c r="L5415">
        <v>0</v>
      </c>
      <c r="M5415">
        <v>0</v>
      </c>
      <c r="N5415">
        <v>0</v>
      </c>
      <c r="O5415">
        <v>0</v>
      </c>
      <c r="P5415">
        <v>0</v>
      </c>
      <c r="Q5415">
        <v>0</v>
      </c>
      <c r="R5415">
        <v>0</v>
      </c>
      <c r="S5415">
        <v>0</v>
      </c>
      <c r="T5415">
        <v>0</v>
      </c>
      <c r="U5415">
        <v>0</v>
      </c>
      <c r="V5415">
        <v>0</v>
      </c>
      <c r="W5415">
        <v>0</v>
      </c>
      <c r="X5415">
        <v>0</v>
      </c>
      <c r="Y5415">
        <v>0</v>
      </c>
      <c r="Z5415">
        <v>0</v>
      </c>
      <c r="AA5415">
        <v>0</v>
      </c>
      <c r="AB5415">
        <v>0</v>
      </c>
      <c r="AC5415">
        <v>0</v>
      </c>
      <c r="AD5415" s="2"/>
      <c r="AE5415" s="2"/>
      <c r="AF5415" s="2"/>
    </row>
    <row r="5416" spans="1:32">
      <c r="A5416" t="s">
        <v>15866</v>
      </c>
      <c r="B5416" t="s">
        <v>19</v>
      </c>
      <c r="C5416">
        <v>0</v>
      </c>
      <c r="D5416">
        <v>0</v>
      </c>
      <c r="E5416">
        <v>0</v>
      </c>
      <c r="F5416">
        <v>0</v>
      </c>
      <c r="G5416">
        <v>0</v>
      </c>
      <c r="H5416">
        <v>0</v>
      </c>
      <c r="I5416">
        <v>0</v>
      </c>
      <c r="J5416">
        <v>0</v>
      </c>
      <c r="K5416">
        <v>0</v>
      </c>
      <c r="L5416">
        <v>0</v>
      </c>
      <c r="M5416">
        <v>0</v>
      </c>
      <c r="N5416">
        <v>0</v>
      </c>
      <c r="O5416">
        <v>0</v>
      </c>
      <c r="P5416">
        <v>0</v>
      </c>
      <c r="Q5416">
        <v>0</v>
      </c>
      <c r="R5416">
        <v>0</v>
      </c>
      <c r="S5416">
        <v>0</v>
      </c>
      <c r="T5416">
        <v>0</v>
      </c>
      <c r="U5416">
        <v>0</v>
      </c>
      <c r="V5416">
        <v>0</v>
      </c>
      <c r="W5416">
        <v>0</v>
      </c>
      <c r="X5416">
        <v>0</v>
      </c>
      <c r="Y5416">
        <v>0</v>
      </c>
      <c r="Z5416">
        <v>0</v>
      </c>
      <c r="AA5416">
        <v>0</v>
      </c>
      <c r="AB5416">
        <v>0</v>
      </c>
      <c r="AC5416">
        <v>0</v>
      </c>
      <c r="AD5416" s="2"/>
      <c r="AE5416" s="2"/>
      <c r="AF5416" s="2"/>
    </row>
    <row r="5417" spans="1:32">
      <c r="A5417" t="s">
        <v>15867</v>
      </c>
      <c r="B5417" t="s">
        <v>19</v>
      </c>
      <c r="C5417">
        <v>0</v>
      </c>
      <c r="D5417">
        <v>0</v>
      </c>
      <c r="E5417">
        <v>0</v>
      </c>
      <c r="F5417">
        <v>0</v>
      </c>
      <c r="G5417">
        <v>0</v>
      </c>
      <c r="H5417">
        <v>0</v>
      </c>
      <c r="I5417">
        <v>0</v>
      </c>
      <c r="J5417">
        <v>0</v>
      </c>
      <c r="K5417">
        <v>0</v>
      </c>
      <c r="L5417">
        <v>0</v>
      </c>
      <c r="M5417">
        <v>0</v>
      </c>
      <c r="N5417">
        <v>0</v>
      </c>
      <c r="O5417">
        <v>0</v>
      </c>
      <c r="P5417">
        <v>0</v>
      </c>
      <c r="Q5417">
        <v>0</v>
      </c>
      <c r="R5417">
        <v>0</v>
      </c>
      <c r="S5417">
        <v>0</v>
      </c>
      <c r="T5417">
        <v>0</v>
      </c>
      <c r="U5417">
        <v>0</v>
      </c>
      <c r="V5417">
        <v>0</v>
      </c>
      <c r="W5417">
        <v>0</v>
      </c>
      <c r="X5417">
        <v>0</v>
      </c>
      <c r="Y5417">
        <v>0</v>
      </c>
      <c r="Z5417">
        <v>0</v>
      </c>
      <c r="AA5417">
        <v>0</v>
      </c>
      <c r="AB5417">
        <v>0</v>
      </c>
      <c r="AC5417">
        <v>0</v>
      </c>
      <c r="AD5417" s="2"/>
      <c r="AE5417" s="2"/>
      <c r="AF5417" s="2"/>
    </row>
    <row r="5418" spans="1:32">
      <c r="A5418" t="s">
        <v>15868</v>
      </c>
      <c r="B5418" t="s">
        <v>19</v>
      </c>
      <c r="C5418">
        <v>0</v>
      </c>
      <c r="D5418">
        <v>0</v>
      </c>
      <c r="E5418">
        <v>0</v>
      </c>
      <c r="F5418">
        <v>0</v>
      </c>
      <c r="G5418">
        <v>0</v>
      </c>
      <c r="H5418">
        <v>0</v>
      </c>
      <c r="I5418">
        <v>0</v>
      </c>
      <c r="J5418">
        <v>0</v>
      </c>
      <c r="K5418">
        <v>0</v>
      </c>
      <c r="L5418">
        <v>0</v>
      </c>
      <c r="M5418">
        <v>0</v>
      </c>
      <c r="N5418">
        <v>0</v>
      </c>
      <c r="O5418">
        <v>0</v>
      </c>
      <c r="P5418">
        <v>0</v>
      </c>
      <c r="Q5418">
        <v>0</v>
      </c>
      <c r="R5418">
        <v>0</v>
      </c>
      <c r="S5418">
        <v>0</v>
      </c>
      <c r="T5418">
        <v>0</v>
      </c>
      <c r="U5418">
        <v>0</v>
      </c>
      <c r="V5418">
        <v>0</v>
      </c>
      <c r="W5418">
        <v>0</v>
      </c>
      <c r="X5418">
        <v>0</v>
      </c>
      <c r="Y5418">
        <v>0</v>
      </c>
      <c r="Z5418">
        <v>0</v>
      </c>
      <c r="AA5418">
        <v>0</v>
      </c>
      <c r="AB5418">
        <v>0</v>
      </c>
      <c r="AC5418">
        <v>0</v>
      </c>
      <c r="AD5418" s="2"/>
      <c r="AE5418" s="2"/>
      <c r="AF5418" s="2"/>
    </row>
    <row r="5419" spans="1:32">
      <c r="A5419" t="s">
        <v>15869</v>
      </c>
      <c r="B5419" t="s">
        <v>19</v>
      </c>
      <c r="C5419">
        <v>0</v>
      </c>
      <c r="D5419">
        <v>0</v>
      </c>
      <c r="E5419">
        <v>0</v>
      </c>
      <c r="F5419">
        <v>0</v>
      </c>
      <c r="G5419">
        <v>0</v>
      </c>
      <c r="H5419">
        <v>0</v>
      </c>
      <c r="I5419">
        <v>0</v>
      </c>
      <c r="J5419">
        <v>0</v>
      </c>
      <c r="K5419">
        <v>0</v>
      </c>
      <c r="L5419">
        <v>0</v>
      </c>
      <c r="M5419">
        <v>0</v>
      </c>
      <c r="N5419">
        <v>0</v>
      </c>
      <c r="O5419">
        <v>0</v>
      </c>
      <c r="P5419">
        <v>0</v>
      </c>
      <c r="Q5419">
        <v>0</v>
      </c>
      <c r="R5419">
        <v>0</v>
      </c>
      <c r="S5419">
        <v>0</v>
      </c>
      <c r="T5419">
        <v>0</v>
      </c>
      <c r="U5419">
        <v>0</v>
      </c>
      <c r="V5419">
        <v>0</v>
      </c>
      <c r="W5419">
        <v>0</v>
      </c>
      <c r="X5419">
        <v>0</v>
      </c>
      <c r="Y5419">
        <v>0</v>
      </c>
      <c r="Z5419">
        <v>0</v>
      </c>
      <c r="AA5419">
        <v>0</v>
      </c>
      <c r="AB5419">
        <v>0</v>
      </c>
      <c r="AC5419">
        <v>0</v>
      </c>
      <c r="AD5419" s="2"/>
      <c r="AE5419" s="2"/>
      <c r="AF5419" s="2"/>
    </row>
    <row r="5420" spans="1:32">
      <c r="A5420" t="s">
        <v>15870</v>
      </c>
      <c r="B5420" t="s">
        <v>19</v>
      </c>
      <c r="C5420">
        <v>0</v>
      </c>
      <c r="D5420">
        <v>0</v>
      </c>
      <c r="E5420">
        <v>0</v>
      </c>
      <c r="F5420">
        <v>0</v>
      </c>
      <c r="G5420">
        <v>0</v>
      </c>
      <c r="H5420">
        <v>0</v>
      </c>
      <c r="I5420">
        <v>0</v>
      </c>
      <c r="J5420">
        <v>0</v>
      </c>
      <c r="K5420">
        <v>0</v>
      </c>
      <c r="L5420">
        <v>0</v>
      </c>
      <c r="M5420">
        <v>0</v>
      </c>
      <c r="N5420">
        <v>0</v>
      </c>
      <c r="O5420">
        <v>0</v>
      </c>
      <c r="P5420">
        <v>0</v>
      </c>
      <c r="Q5420">
        <v>0</v>
      </c>
      <c r="R5420">
        <v>0</v>
      </c>
      <c r="S5420">
        <v>0</v>
      </c>
      <c r="T5420">
        <v>0</v>
      </c>
      <c r="U5420">
        <v>0</v>
      </c>
      <c r="V5420">
        <v>0</v>
      </c>
      <c r="W5420">
        <v>0</v>
      </c>
      <c r="X5420">
        <v>0</v>
      </c>
      <c r="Y5420">
        <v>0</v>
      </c>
      <c r="Z5420">
        <v>0</v>
      </c>
      <c r="AA5420">
        <v>0</v>
      </c>
      <c r="AB5420">
        <v>0</v>
      </c>
      <c r="AC5420">
        <v>0</v>
      </c>
      <c r="AD5420" s="2"/>
      <c r="AE5420" s="2"/>
      <c r="AF5420" s="2"/>
    </row>
    <row r="5421" spans="1:32">
      <c r="A5421" t="s">
        <v>15871</v>
      </c>
      <c r="B5421" t="s">
        <v>19</v>
      </c>
      <c r="C5421">
        <v>0</v>
      </c>
      <c r="D5421">
        <v>0</v>
      </c>
      <c r="E5421">
        <v>0</v>
      </c>
      <c r="F5421">
        <v>0</v>
      </c>
      <c r="G5421">
        <v>0</v>
      </c>
      <c r="H5421">
        <v>0</v>
      </c>
      <c r="I5421">
        <v>0</v>
      </c>
      <c r="J5421">
        <v>0</v>
      </c>
      <c r="K5421">
        <v>0</v>
      </c>
      <c r="L5421">
        <v>0</v>
      </c>
      <c r="M5421">
        <v>0</v>
      </c>
      <c r="N5421">
        <v>0</v>
      </c>
      <c r="O5421">
        <v>0</v>
      </c>
      <c r="P5421">
        <v>0</v>
      </c>
      <c r="Q5421">
        <v>0</v>
      </c>
      <c r="R5421">
        <v>0</v>
      </c>
      <c r="S5421">
        <v>0</v>
      </c>
      <c r="T5421">
        <v>0</v>
      </c>
      <c r="U5421">
        <v>0</v>
      </c>
      <c r="V5421">
        <v>0</v>
      </c>
      <c r="W5421">
        <v>0</v>
      </c>
      <c r="X5421">
        <v>0</v>
      </c>
      <c r="Y5421">
        <v>0</v>
      </c>
      <c r="Z5421">
        <v>0</v>
      </c>
      <c r="AA5421">
        <v>0</v>
      </c>
      <c r="AB5421">
        <v>0</v>
      </c>
      <c r="AC5421">
        <v>0</v>
      </c>
      <c r="AD5421" s="2"/>
      <c r="AE5421" s="2"/>
      <c r="AF5421" s="2"/>
    </row>
    <row r="5422" spans="1:32">
      <c r="A5422" t="s">
        <v>15872</v>
      </c>
      <c r="B5422" t="s">
        <v>19</v>
      </c>
      <c r="C5422">
        <v>0</v>
      </c>
      <c r="D5422">
        <v>0</v>
      </c>
      <c r="E5422">
        <v>0</v>
      </c>
      <c r="F5422">
        <v>0</v>
      </c>
      <c r="G5422">
        <v>0</v>
      </c>
      <c r="H5422">
        <v>0</v>
      </c>
      <c r="I5422">
        <v>0</v>
      </c>
      <c r="J5422">
        <v>0</v>
      </c>
      <c r="K5422">
        <v>0</v>
      </c>
      <c r="L5422">
        <v>0</v>
      </c>
      <c r="M5422">
        <v>0</v>
      </c>
      <c r="N5422">
        <v>0</v>
      </c>
      <c r="O5422">
        <v>0</v>
      </c>
      <c r="P5422">
        <v>0</v>
      </c>
      <c r="Q5422">
        <v>0</v>
      </c>
      <c r="R5422">
        <v>0</v>
      </c>
      <c r="S5422">
        <v>0</v>
      </c>
      <c r="T5422">
        <v>0</v>
      </c>
      <c r="U5422">
        <v>0</v>
      </c>
      <c r="V5422">
        <v>0</v>
      </c>
      <c r="W5422">
        <v>0</v>
      </c>
      <c r="X5422">
        <v>0</v>
      </c>
      <c r="Y5422">
        <v>0</v>
      </c>
      <c r="Z5422">
        <v>0</v>
      </c>
      <c r="AA5422">
        <v>0</v>
      </c>
      <c r="AB5422">
        <v>0</v>
      </c>
      <c r="AC5422">
        <v>0</v>
      </c>
      <c r="AD5422" s="2"/>
      <c r="AE5422" s="2"/>
      <c r="AF5422" s="2"/>
    </row>
    <row r="5423" spans="1:32">
      <c r="A5423" t="s">
        <v>15873</v>
      </c>
      <c r="B5423" t="s">
        <v>19</v>
      </c>
      <c r="C5423">
        <v>0</v>
      </c>
      <c r="D5423">
        <v>0</v>
      </c>
      <c r="E5423">
        <v>0</v>
      </c>
      <c r="F5423">
        <v>0</v>
      </c>
      <c r="G5423">
        <v>0</v>
      </c>
      <c r="H5423">
        <v>0</v>
      </c>
      <c r="I5423">
        <v>0</v>
      </c>
      <c r="J5423">
        <v>0</v>
      </c>
      <c r="K5423">
        <v>0</v>
      </c>
      <c r="L5423">
        <v>0</v>
      </c>
      <c r="M5423">
        <v>0</v>
      </c>
      <c r="N5423">
        <v>0</v>
      </c>
      <c r="O5423">
        <v>0</v>
      </c>
      <c r="P5423">
        <v>0</v>
      </c>
      <c r="Q5423">
        <v>0</v>
      </c>
      <c r="R5423">
        <v>0</v>
      </c>
      <c r="S5423">
        <v>0</v>
      </c>
      <c r="T5423">
        <v>0</v>
      </c>
      <c r="U5423">
        <v>0</v>
      </c>
      <c r="V5423">
        <v>0</v>
      </c>
      <c r="W5423">
        <v>0</v>
      </c>
      <c r="X5423">
        <v>0</v>
      </c>
      <c r="Y5423">
        <v>0</v>
      </c>
      <c r="Z5423">
        <v>0</v>
      </c>
      <c r="AA5423">
        <v>0</v>
      </c>
      <c r="AB5423">
        <v>0</v>
      </c>
      <c r="AC5423">
        <v>0</v>
      </c>
    </row>
    <row r="5424" spans="1:32">
      <c r="A5424" t="s">
        <v>15874</v>
      </c>
      <c r="B5424" t="s">
        <v>19</v>
      </c>
      <c r="C5424">
        <v>0</v>
      </c>
      <c r="D5424">
        <v>0</v>
      </c>
      <c r="E5424">
        <v>0</v>
      </c>
      <c r="F5424">
        <v>0</v>
      </c>
      <c r="G5424">
        <v>0</v>
      </c>
      <c r="H5424">
        <v>0</v>
      </c>
      <c r="I5424">
        <v>0</v>
      </c>
      <c r="J5424">
        <v>0</v>
      </c>
      <c r="K5424">
        <v>0</v>
      </c>
      <c r="L5424">
        <v>0</v>
      </c>
      <c r="M5424">
        <v>0</v>
      </c>
      <c r="N5424">
        <v>0</v>
      </c>
      <c r="O5424">
        <v>0</v>
      </c>
      <c r="P5424">
        <v>0</v>
      </c>
      <c r="Q5424">
        <v>0</v>
      </c>
      <c r="R5424">
        <v>0</v>
      </c>
      <c r="S5424">
        <v>0</v>
      </c>
      <c r="T5424">
        <v>0</v>
      </c>
      <c r="U5424">
        <v>0</v>
      </c>
      <c r="V5424">
        <v>0</v>
      </c>
      <c r="W5424">
        <v>0</v>
      </c>
      <c r="X5424">
        <v>0</v>
      </c>
      <c r="Y5424">
        <v>0</v>
      </c>
      <c r="Z5424">
        <v>0</v>
      </c>
      <c r="AA5424">
        <v>0</v>
      </c>
      <c r="AB5424">
        <v>0</v>
      </c>
      <c r="AC5424">
        <v>0</v>
      </c>
      <c r="AD5424" s="2"/>
      <c r="AE5424" s="2"/>
      <c r="AF5424" s="2"/>
    </row>
    <row r="5425" spans="1:32">
      <c r="A5425" t="s">
        <v>15875</v>
      </c>
      <c r="B5425" t="s">
        <v>19</v>
      </c>
      <c r="C5425">
        <v>0</v>
      </c>
      <c r="D5425">
        <v>0</v>
      </c>
      <c r="E5425">
        <v>0</v>
      </c>
      <c r="F5425">
        <v>0</v>
      </c>
      <c r="G5425">
        <v>0</v>
      </c>
      <c r="H5425">
        <v>0</v>
      </c>
      <c r="I5425">
        <v>0</v>
      </c>
      <c r="J5425">
        <v>0</v>
      </c>
      <c r="K5425">
        <v>0</v>
      </c>
      <c r="L5425">
        <v>0</v>
      </c>
      <c r="M5425">
        <v>0</v>
      </c>
      <c r="N5425">
        <v>0</v>
      </c>
      <c r="O5425">
        <v>0</v>
      </c>
      <c r="P5425">
        <v>0</v>
      </c>
      <c r="Q5425">
        <v>0</v>
      </c>
      <c r="R5425">
        <v>0</v>
      </c>
      <c r="S5425">
        <v>0</v>
      </c>
      <c r="T5425">
        <v>0</v>
      </c>
      <c r="U5425">
        <v>0</v>
      </c>
      <c r="V5425">
        <v>0</v>
      </c>
      <c r="W5425">
        <v>0</v>
      </c>
      <c r="X5425">
        <v>0</v>
      </c>
      <c r="Y5425">
        <v>0</v>
      </c>
      <c r="Z5425">
        <v>0</v>
      </c>
      <c r="AA5425">
        <v>0</v>
      </c>
      <c r="AB5425">
        <v>0</v>
      </c>
      <c r="AC5425">
        <v>0</v>
      </c>
      <c r="AD5425" s="2"/>
      <c r="AE5425" s="2"/>
      <c r="AF5425" s="2"/>
    </row>
    <row r="5426" spans="1:32">
      <c r="A5426" t="s">
        <v>15876</v>
      </c>
      <c r="B5426" t="s">
        <v>19</v>
      </c>
      <c r="C5426">
        <v>0</v>
      </c>
      <c r="D5426">
        <v>0</v>
      </c>
      <c r="E5426">
        <v>0</v>
      </c>
      <c r="F5426">
        <v>0</v>
      </c>
      <c r="G5426">
        <v>0</v>
      </c>
      <c r="H5426">
        <v>0</v>
      </c>
      <c r="I5426">
        <v>0</v>
      </c>
      <c r="J5426">
        <v>0</v>
      </c>
      <c r="K5426">
        <v>0</v>
      </c>
      <c r="L5426">
        <v>0</v>
      </c>
      <c r="M5426">
        <v>0</v>
      </c>
      <c r="N5426">
        <v>0</v>
      </c>
      <c r="O5426">
        <v>0</v>
      </c>
      <c r="P5426">
        <v>0</v>
      </c>
      <c r="Q5426">
        <v>0</v>
      </c>
      <c r="R5426">
        <v>0</v>
      </c>
      <c r="S5426">
        <v>0</v>
      </c>
      <c r="T5426">
        <v>0</v>
      </c>
      <c r="U5426">
        <v>0</v>
      </c>
      <c r="V5426">
        <v>0</v>
      </c>
      <c r="W5426">
        <v>0</v>
      </c>
      <c r="X5426">
        <v>0</v>
      </c>
      <c r="Y5426">
        <v>0</v>
      </c>
      <c r="Z5426">
        <v>0</v>
      </c>
      <c r="AA5426">
        <v>0</v>
      </c>
      <c r="AB5426">
        <v>0</v>
      </c>
      <c r="AC5426">
        <v>0</v>
      </c>
      <c r="AD5426" s="2"/>
      <c r="AE5426" s="2"/>
      <c r="AF5426" s="2"/>
    </row>
    <row r="5427" spans="1:32">
      <c r="A5427" t="s">
        <v>15877</v>
      </c>
      <c r="B5427" t="s">
        <v>19</v>
      </c>
      <c r="C5427">
        <v>0</v>
      </c>
      <c r="D5427">
        <v>0</v>
      </c>
      <c r="E5427">
        <v>0</v>
      </c>
      <c r="F5427">
        <v>0</v>
      </c>
      <c r="G5427">
        <v>0</v>
      </c>
      <c r="H5427">
        <v>0</v>
      </c>
      <c r="I5427">
        <v>0</v>
      </c>
      <c r="J5427">
        <v>0</v>
      </c>
      <c r="K5427">
        <v>0</v>
      </c>
      <c r="L5427">
        <v>0</v>
      </c>
      <c r="M5427">
        <v>0</v>
      </c>
      <c r="N5427">
        <v>0</v>
      </c>
      <c r="O5427">
        <v>0</v>
      </c>
      <c r="P5427">
        <v>0</v>
      </c>
      <c r="Q5427">
        <v>0</v>
      </c>
      <c r="R5427">
        <v>0</v>
      </c>
      <c r="S5427">
        <v>0</v>
      </c>
      <c r="T5427">
        <v>0</v>
      </c>
      <c r="U5427">
        <v>0</v>
      </c>
      <c r="V5427">
        <v>0</v>
      </c>
      <c r="W5427">
        <v>0</v>
      </c>
      <c r="X5427">
        <v>0</v>
      </c>
      <c r="Y5427">
        <v>0</v>
      </c>
      <c r="Z5427">
        <v>0</v>
      </c>
      <c r="AA5427">
        <v>0</v>
      </c>
      <c r="AB5427">
        <v>0</v>
      </c>
      <c r="AC5427">
        <v>0</v>
      </c>
      <c r="AD5427" s="2"/>
      <c r="AE5427" s="2"/>
      <c r="AF5427" s="2"/>
    </row>
    <row r="5428" spans="1:32">
      <c r="A5428" t="s">
        <v>15878</v>
      </c>
      <c r="B5428" t="s">
        <v>19</v>
      </c>
      <c r="C5428">
        <v>0</v>
      </c>
      <c r="D5428">
        <v>0</v>
      </c>
      <c r="E5428">
        <v>0</v>
      </c>
      <c r="F5428">
        <v>0</v>
      </c>
      <c r="G5428">
        <v>0</v>
      </c>
      <c r="H5428">
        <v>0</v>
      </c>
      <c r="I5428">
        <v>0</v>
      </c>
      <c r="J5428">
        <v>0</v>
      </c>
      <c r="K5428">
        <v>0</v>
      </c>
      <c r="L5428">
        <v>0</v>
      </c>
      <c r="M5428">
        <v>0</v>
      </c>
      <c r="N5428">
        <v>0</v>
      </c>
      <c r="O5428">
        <v>0</v>
      </c>
      <c r="P5428">
        <v>0</v>
      </c>
      <c r="Q5428">
        <v>0</v>
      </c>
      <c r="R5428">
        <v>0</v>
      </c>
      <c r="S5428">
        <v>0</v>
      </c>
      <c r="T5428">
        <v>0</v>
      </c>
      <c r="U5428">
        <v>0</v>
      </c>
      <c r="V5428">
        <v>0</v>
      </c>
      <c r="W5428">
        <v>0</v>
      </c>
      <c r="X5428">
        <v>0</v>
      </c>
      <c r="Y5428">
        <v>0</v>
      </c>
      <c r="Z5428">
        <v>0</v>
      </c>
      <c r="AA5428">
        <v>0</v>
      </c>
      <c r="AB5428">
        <v>0</v>
      </c>
      <c r="AC5428">
        <v>0</v>
      </c>
      <c r="AD5428" s="2"/>
      <c r="AE5428" s="2"/>
      <c r="AF5428" s="2"/>
    </row>
    <row r="5429" spans="1:32">
      <c r="A5429" t="s">
        <v>15879</v>
      </c>
      <c r="B5429" t="s">
        <v>19</v>
      </c>
      <c r="C5429">
        <v>0</v>
      </c>
      <c r="D5429">
        <v>0</v>
      </c>
      <c r="E5429">
        <v>0</v>
      </c>
      <c r="F5429">
        <v>0</v>
      </c>
      <c r="G5429">
        <v>0</v>
      </c>
      <c r="H5429">
        <v>0</v>
      </c>
      <c r="I5429">
        <v>0</v>
      </c>
      <c r="J5429">
        <v>0</v>
      </c>
      <c r="K5429">
        <v>0</v>
      </c>
      <c r="L5429">
        <v>0</v>
      </c>
      <c r="M5429">
        <v>0</v>
      </c>
      <c r="N5429">
        <v>0</v>
      </c>
      <c r="O5429">
        <v>0</v>
      </c>
      <c r="P5429">
        <v>0</v>
      </c>
      <c r="Q5429">
        <v>0</v>
      </c>
      <c r="R5429">
        <v>0</v>
      </c>
      <c r="S5429">
        <v>0</v>
      </c>
      <c r="T5429">
        <v>0</v>
      </c>
      <c r="U5429">
        <v>0</v>
      </c>
      <c r="V5429">
        <v>0</v>
      </c>
      <c r="W5429">
        <v>0</v>
      </c>
      <c r="X5429">
        <v>0</v>
      </c>
      <c r="Y5429">
        <v>0</v>
      </c>
      <c r="Z5429">
        <v>0</v>
      </c>
      <c r="AA5429">
        <v>0</v>
      </c>
      <c r="AB5429">
        <v>0</v>
      </c>
      <c r="AC5429">
        <v>0</v>
      </c>
      <c r="AD5429" s="2"/>
      <c r="AE5429" s="2"/>
      <c r="AF5429" s="2"/>
    </row>
    <row r="5430" spans="1:32">
      <c r="A5430" t="s">
        <v>15880</v>
      </c>
      <c r="B5430" t="s">
        <v>19</v>
      </c>
      <c r="C5430">
        <v>0</v>
      </c>
      <c r="D5430">
        <v>0</v>
      </c>
      <c r="E5430">
        <v>0</v>
      </c>
      <c r="F5430">
        <v>0</v>
      </c>
      <c r="G5430">
        <v>0</v>
      </c>
      <c r="H5430">
        <v>0</v>
      </c>
      <c r="I5430">
        <v>0</v>
      </c>
      <c r="J5430">
        <v>0</v>
      </c>
      <c r="K5430">
        <v>0</v>
      </c>
      <c r="L5430">
        <v>0</v>
      </c>
      <c r="M5430">
        <v>0</v>
      </c>
      <c r="N5430">
        <v>0</v>
      </c>
      <c r="O5430">
        <v>0</v>
      </c>
      <c r="P5430">
        <v>0</v>
      </c>
      <c r="Q5430">
        <v>0</v>
      </c>
      <c r="R5430">
        <v>0</v>
      </c>
      <c r="S5430">
        <v>0</v>
      </c>
      <c r="T5430">
        <v>0</v>
      </c>
      <c r="U5430">
        <v>0</v>
      </c>
      <c r="V5430">
        <v>0</v>
      </c>
      <c r="W5430">
        <v>0</v>
      </c>
      <c r="X5430">
        <v>0</v>
      </c>
      <c r="Y5430">
        <v>0</v>
      </c>
      <c r="Z5430">
        <v>0</v>
      </c>
      <c r="AA5430">
        <v>0</v>
      </c>
      <c r="AB5430">
        <v>0</v>
      </c>
      <c r="AC5430">
        <v>0</v>
      </c>
      <c r="AD5430" s="2"/>
      <c r="AE5430" s="2"/>
      <c r="AF5430" s="2"/>
    </row>
    <row r="5431" spans="1:32">
      <c r="A5431" t="s">
        <v>15881</v>
      </c>
      <c r="B5431" t="s">
        <v>19</v>
      </c>
      <c r="C5431">
        <v>0</v>
      </c>
      <c r="D5431">
        <v>0</v>
      </c>
      <c r="E5431">
        <v>0</v>
      </c>
      <c r="F5431">
        <v>0</v>
      </c>
      <c r="G5431">
        <v>0</v>
      </c>
      <c r="H5431">
        <v>0</v>
      </c>
      <c r="I5431">
        <v>0</v>
      </c>
      <c r="J5431">
        <v>0</v>
      </c>
      <c r="K5431">
        <v>0</v>
      </c>
      <c r="L5431">
        <v>0</v>
      </c>
      <c r="M5431">
        <v>0</v>
      </c>
      <c r="N5431">
        <v>0</v>
      </c>
      <c r="O5431">
        <v>0</v>
      </c>
      <c r="P5431">
        <v>0</v>
      </c>
      <c r="Q5431">
        <v>0</v>
      </c>
      <c r="R5431">
        <v>0</v>
      </c>
      <c r="S5431">
        <v>0</v>
      </c>
      <c r="T5431">
        <v>0</v>
      </c>
      <c r="U5431">
        <v>0</v>
      </c>
      <c r="V5431">
        <v>0</v>
      </c>
      <c r="W5431">
        <v>0</v>
      </c>
      <c r="X5431">
        <v>0</v>
      </c>
      <c r="Y5431">
        <v>0</v>
      </c>
      <c r="Z5431">
        <v>0</v>
      </c>
      <c r="AA5431">
        <v>0</v>
      </c>
      <c r="AB5431">
        <v>0</v>
      </c>
      <c r="AC5431">
        <v>0</v>
      </c>
      <c r="AD5431" s="2"/>
      <c r="AE5431" s="2"/>
      <c r="AF5431" s="2"/>
    </row>
    <row r="5432" spans="1:32">
      <c r="A5432" t="s">
        <v>15882</v>
      </c>
      <c r="B5432" t="s">
        <v>19</v>
      </c>
      <c r="C5432">
        <v>0</v>
      </c>
      <c r="D5432">
        <v>0</v>
      </c>
      <c r="E5432">
        <v>0</v>
      </c>
      <c r="F5432">
        <v>0</v>
      </c>
      <c r="G5432">
        <v>0</v>
      </c>
      <c r="H5432">
        <v>0</v>
      </c>
      <c r="I5432">
        <v>0</v>
      </c>
      <c r="J5432">
        <v>0</v>
      </c>
      <c r="K5432">
        <v>0</v>
      </c>
      <c r="L5432">
        <v>0</v>
      </c>
      <c r="M5432">
        <v>0</v>
      </c>
      <c r="N5432">
        <v>0</v>
      </c>
      <c r="O5432">
        <v>0</v>
      </c>
      <c r="P5432">
        <v>0</v>
      </c>
      <c r="Q5432">
        <v>0</v>
      </c>
      <c r="R5432">
        <v>0</v>
      </c>
      <c r="S5432">
        <v>0</v>
      </c>
      <c r="T5432">
        <v>0</v>
      </c>
      <c r="U5432">
        <v>0</v>
      </c>
      <c r="V5432">
        <v>0</v>
      </c>
      <c r="W5432">
        <v>0</v>
      </c>
      <c r="X5432">
        <v>0</v>
      </c>
      <c r="Y5432">
        <v>0</v>
      </c>
      <c r="Z5432">
        <v>0</v>
      </c>
      <c r="AA5432">
        <v>0</v>
      </c>
      <c r="AB5432">
        <v>0</v>
      </c>
      <c r="AC5432">
        <v>0</v>
      </c>
      <c r="AD5432" s="2"/>
      <c r="AE5432" s="2"/>
      <c r="AF5432" s="2"/>
    </row>
    <row r="5433" spans="1:32">
      <c r="A5433" t="s">
        <v>15883</v>
      </c>
      <c r="B5433" t="s">
        <v>19</v>
      </c>
      <c r="C5433">
        <v>0</v>
      </c>
      <c r="D5433">
        <v>0</v>
      </c>
      <c r="E5433">
        <v>0</v>
      </c>
      <c r="F5433">
        <v>0</v>
      </c>
      <c r="G5433">
        <v>0</v>
      </c>
      <c r="H5433">
        <v>0</v>
      </c>
      <c r="I5433">
        <v>0</v>
      </c>
      <c r="J5433">
        <v>0</v>
      </c>
      <c r="K5433">
        <v>0</v>
      </c>
      <c r="L5433">
        <v>0</v>
      </c>
      <c r="M5433">
        <v>0</v>
      </c>
      <c r="N5433">
        <v>0</v>
      </c>
      <c r="O5433">
        <v>0</v>
      </c>
      <c r="P5433">
        <v>0</v>
      </c>
      <c r="Q5433">
        <v>0</v>
      </c>
      <c r="R5433">
        <v>0</v>
      </c>
      <c r="S5433">
        <v>0</v>
      </c>
      <c r="T5433">
        <v>0</v>
      </c>
      <c r="U5433">
        <v>0</v>
      </c>
      <c r="V5433">
        <v>0</v>
      </c>
      <c r="W5433">
        <v>0</v>
      </c>
      <c r="X5433">
        <v>0</v>
      </c>
      <c r="Y5433">
        <v>0</v>
      </c>
      <c r="Z5433">
        <v>0</v>
      </c>
      <c r="AA5433">
        <v>0</v>
      </c>
      <c r="AB5433">
        <v>0</v>
      </c>
      <c r="AC5433">
        <v>0</v>
      </c>
      <c r="AD5433" s="2"/>
      <c r="AE5433" s="2"/>
      <c r="AF5433" s="2"/>
    </row>
    <row r="5434" spans="1:32">
      <c r="A5434" t="s">
        <v>15884</v>
      </c>
      <c r="B5434" t="s">
        <v>19</v>
      </c>
      <c r="C5434" s="2">
        <v>8763720000</v>
      </c>
      <c r="D5434" s="2">
        <v>9584940000</v>
      </c>
      <c r="E5434" s="2">
        <v>10347400000</v>
      </c>
      <c r="F5434" s="2">
        <v>11144200000</v>
      </c>
      <c r="G5434" s="2">
        <v>11876200000</v>
      </c>
      <c r="H5434" s="2">
        <v>12220900000</v>
      </c>
      <c r="I5434" s="2">
        <v>12567700000</v>
      </c>
      <c r="J5434" s="2">
        <v>12912400000</v>
      </c>
      <c r="K5434" s="2">
        <v>13220600000</v>
      </c>
      <c r="L5434" s="2">
        <v>13463900000</v>
      </c>
      <c r="M5434" s="2">
        <v>13646400000</v>
      </c>
      <c r="N5434" s="2">
        <v>13768100000</v>
      </c>
      <c r="O5434" s="2">
        <v>13830900000</v>
      </c>
      <c r="P5434" s="2">
        <v>13871500000</v>
      </c>
      <c r="Q5434" s="2">
        <v>13928300000</v>
      </c>
      <c r="R5434" s="2">
        <v>13893800000</v>
      </c>
      <c r="S5434" s="2">
        <v>13839100000</v>
      </c>
      <c r="T5434" s="2">
        <v>13762000000</v>
      </c>
      <c r="U5434" s="2">
        <v>13652500000</v>
      </c>
      <c r="V5434" s="2">
        <v>13502500000</v>
      </c>
      <c r="W5434" s="2">
        <v>13322000000</v>
      </c>
      <c r="X5434" s="2">
        <v>13174000000</v>
      </c>
      <c r="Y5434" s="2">
        <v>13054300000</v>
      </c>
      <c r="Z5434" s="2">
        <v>12952900000</v>
      </c>
      <c r="AA5434" s="2">
        <v>12863700000</v>
      </c>
      <c r="AB5434" s="2">
        <v>12750200000</v>
      </c>
      <c r="AC5434" s="2">
        <v>12541300000</v>
      </c>
      <c r="AD5434" s="2"/>
      <c r="AE5434" s="2"/>
      <c r="AF5434" s="2"/>
    </row>
    <row r="5435" spans="1:32">
      <c r="A5435" t="s">
        <v>15885</v>
      </c>
      <c r="B5435" t="s">
        <v>19</v>
      </c>
      <c r="C5435">
        <v>162555</v>
      </c>
      <c r="D5435">
        <v>177787</v>
      </c>
      <c r="E5435">
        <v>191929</v>
      </c>
      <c r="F5435">
        <v>206710</v>
      </c>
      <c r="G5435">
        <v>220288</v>
      </c>
      <c r="H5435">
        <v>226681</v>
      </c>
      <c r="I5435">
        <v>233113</v>
      </c>
      <c r="J5435">
        <v>239507</v>
      </c>
      <c r="K5435">
        <v>245224</v>
      </c>
      <c r="L5435">
        <v>249737</v>
      </c>
      <c r="M5435">
        <v>253122</v>
      </c>
      <c r="N5435">
        <v>255379</v>
      </c>
      <c r="O5435">
        <v>256545</v>
      </c>
      <c r="P5435">
        <v>257297</v>
      </c>
      <c r="Q5435">
        <v>258350</v>
      </c>
      <c r="R5435">
        <v>257711</v>
      </c>
      <c r="S5435">
        <v>256695</v>
      </c>
      <c r="T5435">
        <v>255266</v>
      </c>
      <c r="U5435">
        <v>253235</v>
      </c>
      <c r="V5435">
        <v>250452</v>
      </c>
      <c r="W5435">
        <v>247104</v>
      </c>
      <c r="X5435">
        <v>244359</v>
      </c>
      <c r="Y5435">
        <v>242140</v>
      </c>
      <c r="Z5435">
        <v>240259</v>
      </c>
      <c r="AA5435">
        <v>238604</v>
      </c>
      <c r="AB5435">
        <v>236498</v>
      </c>
      <c r="AC5435">
        <v>232624</v>
      </c>
    </row>
    <row r="5436" spans="1:32">
      <c r="A5436" t="s">
        <v>15886</v>
      </c>
      <c r="B5436" t="s">
        <v>19</v>
      </c>
      <c r="C5436">
        <v>801104</v>
      </c>
      <c r="D5436">
        <v>876173</v>
      </c>
      <c r="E5436">
        <v>945867</v>
      </c>
      <c r="F5436" s="2">
        <v>1018710</v>
      </c>
      <c r="G5436" s="2">
        <v>1085620</v>
      </c>
      <c r="H5436" s="2">
        <v>1117130</v>
      </c>
      <c r="I5436" s="2">
        <v>1148830</v>
      </c>
      <c r="J5436" s="2">
        <v>1180340</v>
      </c>
      <c r="K5436" s="2">
        <v>1208510</v>
      </c>
      <c r="L5436" s="2">
        <v>1230760</v>
      </c>
      <c r="M5436" s="2">
        <v>1247440</v>
      </c>
      <c r="N5436" s="2">
        <v>1258560</v>
      </c>
      <c r="O5436" s="2">
        <v>1264310</v>
      </c>
      <c r="P5436" s="2">
        <v>1268010</v>
      </c>
      <c r="Q5436" s="2">
        <v>1273200</v>
      </c>
      <c r="R5436" s="2">
        <v>1270050</v>
      </c>
      <c r="S5436" s="2">
        <v>1265050</v>
      </c>
      <c r="T5436" s="2">
        <v>1258000</v>
      </c>
      <c r="U5436" s="2">
        <v>1248000</v>
      </c>
      <c r="V5436" s="2">
        <v>1234280</v>
      </c>
      <c r="W5436" s="2">
        <v>1217780</v>
      </c>
      <c r="X5436" s="2">
        <v>1204250</v>
      </c>
      <c r="Y5436" s="2">
        <v>1193320</v>
      </c>
      <c r="Z5436" s="2">
        <v>1184050</v>
      </c>
      <c r="AA5436" s="2">
        <v>1175890</v>
      </c>
      <c r="AB5436" s="2">
        <v>1165510</v>
      </c>
      <c r="AC5436" s="2">
        <v>1146420</v>
      </c>
      <c r="AD5436" s="2"/>
      <c r="AE5436" s="2"/>
      <c r="AF5436" s="2"/>
    </row>
    <row r="5437" spans="1:32">
      <c r="A5437" t="s">
        <v>15887</v>
      </c>
      <c r="B5437" t="s">
        <v>19</v>
      </c>
      <c r="C5437" s="2">
        <v>2379160</v>
      </c>
      <c r="D5437" s="2">
        <v>2602100</v>
      </c>
      <c r="E5437" s="2">
        <v>2809080</v>
      </c>
      <c r="F5437" s="2">
        <v>3025420</v>
      </c>
      <c r="G5437" s="2">
        <v>3224140</v>
      </c>
      <c r="H5437" s="2">
        <v>3317720</v>
      </c>
      <c r="I5437" s="2">
        <v>3411850</v>
      </c>
      <c r="J5437" s="2">
        <v>3505430</v>
      </c>
      <c r="K5437" s="2">
        <v>3589100</v>
      </c>
      <c r="L5437" s="2">
        <v>3655160</v>
      </c>
      <c r="M5437" s="2">
        <v>3704700</v>
      </c>
      <c r="N5437" s="2">
        <v>3737730</v>
      </c>
      <c r="O5437" s="2">
        <v>3754800</v>
      </c>
      <c r="P5437" s="2">
        <v>3765810</v>
      </c>
      <c r="Q5437" s="2">
        <v>3781220</v>
      </c>
      <c r="R5437" s="2">
        <v>3771860</v>
      </c>
      <c r="S5437" s="2">
        <v>3757000</v>
      </c>
      <c r="T5437" s="2">
        <v>3736080</v>
      </c>
      <c r="U5437" s="2">
        <v>3706350</v>
      </c>
      <c r="V5437" s="2">
        <v>3665620</v>
      </c>
      <c r="W5437" s="2">
        <v>3616630</v>
      </c>
      <c r="X5437" s="2">
        <v>3576440</v>
      </c>
      <c r="Y5437" s="2">
        <v>3543960</v>
      </c>
      <c r="Z5437" s="2">
        <v>3516440</v>
      </c>
      <c r="AA5437" s="2">
        <v>3492220</v>
      </c>
      <c r="AB5437" s="2">
        <v>3461390</v>
      </c>
      <c r="AC5437" s="2">
        <v>3404690</v>
      </c>
      <c r="AD5437" s="2"/>
      <c r="AE5437" s="2"/>
      <c r="AF5437" s="2"/>
    </row>
    <row r="5438" spans="1:32">
      <c r="A5438" t="s">
        <v>15888</v>
      </c>
      <c r="B5438" t="s">
        <v>19</v>
      </c>
      <c r="C5438">
        <v>168623</v>
      </c>
      <c r="D5438">
        <v>184424</v>
      </c>
      <c r="E5438">
        <v>199094</v>
      </c>
      <c r="F5438">
        <v>214426</v>
      </c>
      <c r="G5438">
        <v>228511</v>
      </c>
      <c r="H5438">
        <v>235143</v>
      </c>
      <c r="I5438">
        <v>241815</v>
      </c>
      <c r="J5438">
        <v>248448</v>
      </c>
      <c r="K5438">
        <v>254378</v>
      </c>
      <c r="L5438">
        <v>259060</v>
      </c>
      <c r="M5438">
        <v>262571</v>
      </c>
      <c r="N5438">
        <v>264912</v>
      </c>
      <c r="O5438">
        <v>266121</v>
      </c>
      <c r="P5438">
        <v>266902</v>
      </c>
      <c r="Q5438">
        <v>267994</v>
      </c>
      <c r="R5438">
        <v>267331</v>
      </c>
      <c r="S5438">
        <v>266277</v>
      </c>
      <c r="T5438">
        <v>264795</v>
      </c>
      <c r="U5438">
        <v>262688</v>
      </c>
      <c r="V5438">
        <v>259801</v>
      </c>
      <c r="W5438">
        <v>256329</v>
      </c>
      <c r="X5438">
        <v>253480</v>
      </c>
      <c r="Y5438">
        <v>251179</v>
      </c>
      <c r="Z5438">
        <v>249228</v>
      </c>
      <c r="AA5438">
        <v>247511</v>
      </c>
      <c r="AB5438">
        <v>245326</v>
      </c>
      <c r="AC5438">
        <v>241308</v>
      </c>
      <c r="AD5438" s="2"/>
      <c r="AE5438" s="2"/>
      <c r="AF5438" s="2"/>
    </row>
    <row r="5439" spans="1:32">
      <c r="A5439" t="s">
        <v>15889</v>
      </c>
      <c r="B5439" t="s">
        <v>19</v>
      </c>
      <c r="C5439">
        <v>151235</v>
      </c>
      <c r="D5439">
        <v>165407</v>
      </c>
      <c r="E5439">
        <v>178564</v>
      </c>
      <c r="F5439">
        <v>192316</v>
      </c>
      <c r="G5439">
        <v>204948</v>
      </c>
      <c r="H5439">
        <v>210897</v>
      </c>
      <c r="I5439">
        <v>216880</v>
      </c>
      <c r="J5439">
        <v>222829</v>
      </c>
      <c r="K5439">
        <v>228148</v>
      </c>
      <c r="L5439">
        <v>232347</v>
      </c>
      <c r="M5439">
        <v>235496</v>
      </c>
      <c r="N5439">
        <v>237596</v>
      </c>
      <c r="O5439">
        <v>238680</v>
      </c>
      <c r="P5439">
        <v>239380</v>
      </c>
      <c r="Q5439">
        <v>240360</v>
      </c>
      <c r="R5439">
        <v>239765</v>
      </c>
      <c r="S5439">
        <v>238820</v>
      </c>
      <c r="T5439">
        <v>237491</v>
      </c>
      <c r="U5439">
        <v>235601</v>
      </c>
      <c r="V5439">
        <v>233012</v>
      </c>
      <c r="W5439">
        <v>229897</v>
      </c>
      <c r="X5439">
        <v>227343</v>
      </c>
      <c r="Y5439">
        <v>225278</v>
      </c>
      <c r="Z5439">
        <v>223529</v>
      </c>
      <c r="AA5439">
        <v>221989</v>
      </c>
      <c r="AB5439">
        <v>220030</v>
      </c>
      <c r="AC5439">
        <v>216426</v>
      </c>
      <c r="AD5439" s="2"/>
      <c r="AE5439" s="2"/>
      <c r="AF5439" s="2"/>
    </row>
    <row r="5440" spans="1:32">
      <c r="A5440" t="s">
        <v>15890</v>
      </c>
      <c r="B5440" t="s">
        <v>19</v>
      </c>
      <c r="C5440">
        <v>392325</v>
      </c>
      <c r="D5440">
        <v>429089</v>
      </c>
      <c r="E5440">
        <v>463220</v>
      </c>
      <c r="F5440">
        <v>498894</v>
      </c>
      <c r="G5440">
        <v>531663</v>
      </c>
      <c r="H5440">
        <v>547095</v>
      </c>
      <c r="I5440">
        <v>562617</v>
      </c>
      <c r="J5440">
        <v>578049</v>
      </c>
      <c r="K5440">
        <v>591846</v>
      </c>
      <c r="L5440">
        <v>602739</v>
      </c>
      <c r="M5440">
        <v>610909</v>
      </c>
      <c r="N5440">
        <v>616355</v>
      </c>
      <c r="O5440">
        <v>619169</v>
      </c>
      <c r="P5440">
        <v>620985</v>
      </c>
      <c r="Q5440">
        <v>623527</v>
      </c>
      <c r="R5440">
        <v>621983</v>
      </c>
      <c r="S5440">
        <v>619533</v>
      </c>
      <c r="T5440">
        <v>616083</v>
      </c>
      <c r="U5440">
        <v>611181</v>
      </c>
      <c r="V5440">
        <v>604464</v>
      </c>
      <c r="W5440">
        <v>596385</v>
      </c>
      <c r="X5440">
        <v>589759</v>
      </c>
      <c r="Y5440">
        <v>584403</v>
      </c>
      <c r="Z5440">
        <v>579864</v>
      </c>
      <c r="AA5440">
        <v>575870</v>
      </c>
      <c r="AB5440">
        <v>570787</v>
      </c>
      <c r="AC5440">
        <v>561437</v>
      </c>
      <c r="AD5440" s="2"/>
      <c r="AE5440" s="2"/>
      <c r="AF5440" s="2"/>
    </row>
    <row r="5441" spans="1:32">
      <c r="A5441" t="s">
        <v>15891</v>
      </c>
      <c r="B5441" t="s">
        <v>19</v>
      </c>
      <c r="C5441">
        <v>39559.300000000003</v>
      </c>
      <c r="D5441">
        <v>43266.2</v>
      </c>
      <c r="E5441">
        <v>46707.8</v>
      </c>
      <c r="F5441">
        <v>50304.9</v>
      </c>
      <c r="G5441">
        <v>53609.1</v>
      </c>
      <c r="H5441">
        <v>55165.1</v>
      </c>
      <c r="I5441">
        <v>56730.3</v>
      </c>
      <c r="J5441">
        <v>58286.3</v>
      </c>
      <c r="K5441">
        <v>59677.599999999999</v>
      </c>
      <c r="L5441">
        <v>60775.9</v>
      </c>
      <c r="M5441">
        <v>61599.7</v>
      </c>
      <c r="N5441">
        <v>62148.9</v>
      </c>
      <c r="O5441">
        <v>62432.6</v>
      </c>
      <c r="P5441">
        <v>62615.7</v>
      </c>
      <c r="Q5441">
        <v>62872</v>
      </c>
      <c r="R5441">
        <v>62716.4</v>
      </c>
      <c r="S5441">
        <v>62469.2</v>
      </c>
      <c r="T5441">
        <v>62121.4</v>
      </c>
      <c r="U5441">
        <v>61627.1</v>
      </c>
      <c r="V5441">
        <v>60949.8</v>
      </c>
      <c r="W5441">
        <v>60135.199999999997</v>
      </c>
      <c r="X5441">
        <v>59467</v>
      </c>
      <c r="Y5441">
        <v>58927</v>
      </c>
      <c r="Z5441">
        <v>58469.4</v>
      </c>
      <c r="AA5441">
        <v>58066.6</v>
      </c>
      <c r="AB5441">
        <v>57554.1</v>
      </c>
      <c r="AC5441">
        <v>56611.3</v>
      </c>
      <c r="AD5441" s="2"/>
      <c r="AE5441" s="2"/>
      <c r="AF5441" s="2"/>
    </row>
    <row r="5442" spans="1:32">
      <c r="A5442" t="s">
        <v>15892</v>
      </c>
      <c r="B5442" t="s">
        <v>19</v>
      </c>
      <c r="C5442">
        <v>26022.799999999999</v>
      </c>
      <c r="D5442">
        <v>28461.3</v>
      </c>
      <c r="E5442">
        <v>30725.200000000001</v>
      </c>
      <c r="F5442">
        <v>33091.4</v>
      </c>
      <c r="G5442">
        <v>35265</v>
      </c>
      <c r="H5442">
        <v>36288.6</v>
      </c>
      <c r="I5442">
        <v>37318.199999999997</v>
      </c>
      <c r="J5442">
        <v>38341.699999999997</v>
      </c>
      <c r="K5442">
        <v>39256.9</v>
      </c>
      <c r="L5442">
        <v>39979.4</v>
      </c>
      <c r="M5442">
        <v>40521.300000000003</v>
      </c>
      <c r="N5442">
        <v>40882.6</v>
      </c>
      <c r="O5442">
        <v>41069.199999999997</v>
      </c>
      <c r="P5442">
        <v>41189.699999999997</v>
      </c>
      <c r="Q5442">
        <v>41358.199999999997</v>
      </c>
      <c r="R5442">
        <v>41255.9</v>
      </c>
      <c r="S5442">
        <v>41093.300000000003</v>
      </c>
      <c r="T5442">
        <v>40864.5</v>
      </c>
      <c r="U5442">
        <v>40539.4</v>
      </c>
      <c r="V5442">
        <v>40093.800000000003</v>
      </c>
      <c r="W5442">
        <v>39558</v>
      </c>
      <c r="X5442">
        <v>39118.400000000001</v>
      </c>
      <c r="Y5442">
        <v>38763.199999999997</v>
      </c>
      <c r="Z5442">
        <v>38462.1</v>
      </c>
      <c r="AA5442">
        <v>38197.199999999997</v>
      </c>
      <c r="AB5442">
        <v>37860</v>
      </c>
      <c r="AC5442">
        <v>37239.9</v>
      </c>
      <c r="AD5442" s="2"/>
      <c r="AE5442" s="2"/>
      <c r="AF5442" s="2"/>
    </row>
    <row r="5443" spans="1:32">
      <c r="A5443" t="s">
        <v>15893</v>
      </c>
      <c r="B5443" t="s">
        <v>19</v>
      </c>
      <c r="C5443">
        <v>350082</v>
      </c>
      <c r="D5443">
        <v>382887</v>
      </c>
      <c r="E5443">
        <v>413343</v>
      </c>
      <c r="F5443">
        <v>445176</v>
      </c>
      <c r="G5443">
        <v>474417</v>
      </c>
      <c r="H5443">
        <v>488187</v>
      </c>
      <c r="I5443">
        <v>502038</v>
      </c>
      <c r="J5443">
        <v>515808</v>
      </c>
      <c r="K5443">
        <v>528120</v>
      </c>
      <c r="L5443">
        <v>537840</v>
      </c>
      <c r="M5443">
        <v>545130</v>
      </c>
      <c r="N5443">
        <v>549990</v>
      </c>
      <c r="O5443">
        <v>552501</v>
      </c>
      <c r="P5443">
        <v>554121</v>
      </c>
      <c r="Q5443">
        <v>556389</v>
      </c>
      <c r="R5443">
        <v>555012</v>
      </c>
      <c r="S5443">
        <v>552825</v>
      </c>
      <c r="T5443">
        <v>549747</v>
      </c>
      <c r="U5443">
        <v>545373</v>
      </c>
      <c r="V5443">
        <v>539379</v>
      </c>
      <c r="W5443">
        <v>532170</v>
      </c>
      <c r="X5443">
        <v>526257</v>
      </c>
      <c r="Y5443">
        <v>521478</v>
      </c>
      <c r="Z5443">
        <v>517428</v>
      </c>
      <c r="AA5443">
        <v>513864</v>
      </c>
      <c r="AB5443">
        <v>509328</v>
      </c>
      <c r="AC5443">
        <v>500985</v>
      </c>
      <c r="AD5443" s="2"/>
      <c r="AE5443" s="2"/>
      <c r="AF5443" s="2"/>
    </row>
    <row r="5444" spans="1:32">
      <c r="A5444" t="s">
        <v>15894</v>
      </c>
      <c r="B5444" t="s">
        <v>19</v>
      </c>
      <c r="C5444">
        <v>70016.399999999994</v>
      </c>
      <c r="D5444">
        <v>76577.399999999994</v>
      </c>
      <c r="E5444">
        <v>82668.600000000006</v>
      </c>
      <c r="F5444">
        <v>89035.199999999997</v>
      </c>
      <c r="G5444">
        <v>94883.4</v>
      </c>
      <c r="H5444">
        <v>97637.4</v>
      </c>
      <c r="I5444">
        <v>100408</v>
      </c>
      <c r="J5444">
        <v>103162</v>
      </c>
      <c r="K5444">
        <v>105624</v>
      </c>
      <c r="L5444">
        <v>107568</v>
      </c>
      <c r="M5444">
        <v>109026</v>
      </c>
      <c r="N5444">
        <v>109998</v>
      </c>
      <c r="O5444">
        <v>110500</v>
      </c>
      <c r="P5444">
        <v>110824</v>
      </c>
      <c r="Q5444">
        <v>111278</v>
      </c>
      <c r="R5444">
        <v>111002</v>
      </c>
      <c r="S5444">
        <v>110565</v>
      </c>
      <c r="T5444">
        <v>109949</v>
      </c>
      <c r="U5444">
        <v>109075</v>
      </c>
      <c r="V5444">
        <v>107876</v>
      </c>
      <c r="W5444">
        <v>106434</v>
      </c>
      <c r="X5444">
        <v>105251</v>
      </c>
      <c r="Y5444">
        <v>104296</v>
      </c>
      <c r="Z5444">
        <v>103486</v>
      </c>
      <c r="AA5444">
        <v>102773</v>
      </c>
      <c r="AB5444">
        <v>101866</v>
      </c>
      <c r="AC5444">
        <v>100197</v>
      </c>
      <c r="AD5444" s="2"/>
      <c r="AE5444" s="2"/>
      <c r="AF5444" s="2"/>
    </row>
    <row r="5445" spans="1:32">
      <c r="A5445" t="s">
        <v>15895</v>
      </c>
      <c r="B5445" t="s">
        <v>19</v>
      </c>
      <c r="C5445">
        <v>0</v>
      </c>
      <c r="D5445">
        <v>0</v>
      </c>
      <c r="E5445">
        <v>0</v>
      </c>
      <c r="F5445">
        <v>0</v>
      </c>
      <c r="G5445">
        <v>0</v>
      </c>
      <c r="H5445">
        <v>0</v>
      </c>
      <c r="I5445">
        <v>0</v>
      </c>
      <c r="J5445">
        <v>0</v>
      </c>
      <c r="K5445">
        <v>0</v>
      </c>
      <c r="L5445">
        <v>0</v>
      </c>
      <c r="M5445">
        <v>0</v>
      </c>
      <c r="N5445">
        <v>0</v>
      </c>
      <c r="O5445">
        <v>0</v>
      </c>
      <c r="P5445">
        <v>0</v>
      </c>
      <c r="Q5445">
        <v>0</v>
      </c>
      <c r="R5445">
        <v>0</v>
      </c>
      <c r="S5445">
        <v>0</v>
      </c>
      <c r="T5445">
        <v>0</v>
      </c>
      <c r="U5445">
        <v>0</v>
      </c>
      <c r="V5445">
        <v>0</v>
      </c>
      <c r="W5445">
        <v>0</v>
      </c>
      <c r="X5445">
        <v>0</v>
      </c>
      <c r="Y5445">
        <v>0</v>
      </c>
      <c r="Z5445">
        <v>0</v>
      </c>
      <c r="AA5445">
        <v>0</v>
      </c>
      <c r="AB5445">
        <v>0</v>
      </c>
      <c r="AC5445">
        <v>0</v>
      </c>
      <c r="AD5445" s="2"/>
      <c r="AE5445" s="2"/>
      <c r="AF5445" s="2"/>
    </row>
    <row r="5446" spans="1:32">
      <c r="A5446" t="s">
        <v>15896</v>
      </c>
      <c r="B5446" t="s">
        <v>19</v>
      </c>
      <c r="C5446" s="2">
        <v>90195100000</v>
      </c>
      <c r="D5446" s="2">
        <v>94475800000</v>
      </c>
      <c r="E5446" s="2">
        <v>98080600000</v>
      </c>
      <c r="F5446" s="2">
        <v>102587000000</v>
      </c>
      <c r="G5446" s="2">
        <v>106792000000</v>
      </c>
      <c r="H5446" s="2">
        <v>110622000000</v>
      </c>
      <c r="I5446" s="2">
        <v>114152000000</v>
      </c>
      <c r="J5446" s="2">
        <v>117306000000</v>
      </c>
      <c r="K5446" s="2">
        <v>120235000000</v>
      </c>
      <c r="L5446" s="2">
        <v>122713000000</v>
      </c>
      <c r="M5446" s="2">
        <v>124741000000</v>
      </c>
      <c r="N5446" s="2">
        <v>126318000000</v>
      </c>
      <c r="O5446" s="2">
        <v>127370000000</v>
      </c>
      <c r="P5446" s="2">
        <v>128121000000</v>
      </c>
      <c r="Q5446" s="2">
        <v>128947000000</v>
      </c>
      <c r="R5446" s="2">
        <v>129773000000</v>
      </c>
      <c r="S5446" s="2">
        <v>130674000000</v>
      </c>
      <c r="T5446" s="2">
        <v>131575000000</v>
      </c>
      <c r="U5446" s="2">
        <v>132326000000</v>
      </c>
      <c r="V5446" s="2">
        <v>133077000000</v>
      </c>
      <c r="W5446" s="2">
        <v>133903000000</v>
      </c>
      <c r="X5446" s="2">
        <v>134729000000</v>
      </c>
      <c r="Y5446" s="2">
        <v>135556000000</v>
      </c>
      <c r="Z5446" s="2">
        <v>136382000000</v>
      </c>
      <c r="AA5446" s="2">
        <v>137133000000</v>
      </c>
      <c r="AB5446" s="2">
        <v>137884000000</v>
      </c>
      <c r="AC5446" s="2">
        <v>138560000000</v>
      </c>
      <c r="AD5446" s="2"/>
      <c r="AE5446" s="2"/>
      <c r="AF5446" s="2"/>
    </row>
    <row r="5447" spans="1:32">
      <c r="A5447" t="s">
        <v>15897</v>
      </c>
      <c r="B5447" t="s">
        <v>19</v>
      </c>
      <c r="C5447" s="2">
        <v>1672990</v>
      </c>
      <c r="D5447" s="2">
        <v>1752390</v>
      </c>
      <c r="E5447" s="2">
        <v>1819260</v>
      </c>
      <c r="F5447" s="2">
        <v>1902840</v>
      </c>
      <c r="G5447" s="2">
        <v>1980850</v>
      </c>
      <c r="H5447" s="2">
        <v>2051890</v>
      </c>
      <c r="I5447" s="2">
        <v>2117360</v>
      </c>
      <c r="J5447" s="2">
        <v>2175870</v>
      </c>
      <c r="K5447" s="2">
        <v>2230190</v>
      </c>
      <c r="L5447" s="2">
        <v>2276160</v>
      </c>
      <c r="M5447" s="2">
        <v>2313770</v>
      </c>
      <c r="N5447" s="2">
        <v>2343030</v>
      </c>
      <c r="O5447" s="2">
        <v>2362530</v>
      </c>
      <c r="P5447" s="2">
        <v>2376460</v>
      </c>
      <c r="Q5447" s="2">
        <v>2391780</v>
      </c>
      <c r="R5447" s="2">
        <v>2407100</v>
      </c>
      <c r="S5447" s="2">
        <v>2423820</v>
      </c>
      <c r="T5447" s="2">
        <v>2440540</v>
      </c>
      <c r="U5447" s="2">
        <v>2454470</v>
      </c>
      <c r="V5447" s="2">
        <v>2468400</v>
      </c>
      <c r="W5447" s="2">
        <v>2483720</v>
      </c>
      <c r="X5447" s="2">
        <v>2499040</v>
      </c>
      <c r="Y5447" s="2">
        <v>2514360</v>
      </c>
      <c r="Z5447" s="2">
        <v>2529690</v>
      </c>
      <c r="AA5447" s="2">
        <v>2543620</v>
      </c>
      <c r="AB5447" s="2">
        <v>2557550</v>
      </c>
      <c r="AC5447" s="2">
        <v>2570080</v>
      </c>
    </row>
    <row r="5448" spans="1:32">
      <c r="A5448" t="s">
        <v>15898</v>
      </c>
      <c r="B5448" t="s">
        <v>19</v>
      </c>
      <c r="C5448" s="2">
        <v>8244860</v>
      </c>
      <c r="D5448" s="2">
        <v>8636170</v>
      </c>
      <c r="E5448" s="2">
        <v>8965690</v>
      </c>
      <c r="F5448" s="2">
        <v>9377590</v>
      </c>
      <c r="G5448" s="2">
        <v>9762030</v>
      </c>
      <c r="H5448" s="2">
        <v>10112100</v>
      </c>
      <c r="I5448" s="2">
        <v>10434800</v>
      </c>
      <c r="J5448" s="2">
        <v>10723100</v>
      </c>
      <c r="K5448" s="2">
        <v>10990900</v>
      </c>
      <c r="L5448" s="2">
        <v>11217400</v>
      </c>
      <c r="M5448" s="2">
        <v>11402800</v>
      </c>
      <c r="N5448" s="2">
        <v>11546900</v>
      </c>
      <c r="O5448" s="2">
        <v>11643000</v>
      </c>
      <c r="P5448" s="2">
        <v>11711700</v>
      </c>
      <c r="Q5448" s="2">
        <v>11787200</v>
      </c>
      <c r="R5448" s="2">
        <v>11862700</v>
      </c>
      <c r="S5448" s="2">
        <v>11945100</v>
      </c>
      <c r="T5448" s="2">
        <v>12027500</v>
      </c>
      <c r="U5448" s="2">
        <v>12096100</v>
      </c>
      <c r="V5448" s="2">
        <v>12164800</v>
      </c>
      <c r="W5448" s="2">
        <v>12240300</v>
      </c>
      <c r="X5448" s="2">
        <v>12315800</v>
      </c>
      <c r="Y5448" s="2">
        <v>12391300</v>
      </c>
      <c r="Z5448" s="2">
        <v>12466800</v>
      </c>
      <c r="AA5448" s="2">
        <v>12535500</v>
      </c>
      <c r="AB5448" s="2">
        <v>12604100</v>
      </c>
      <c r="AC5448" s="2">
        <v>12665900</v>
      </c>
      <c r="AD5448" s="2"/>
      <c r="AE5448" s="2"/>
      <c r="AF5448" s="2"/>
    </row>
    <row r="5449" spans="1:32">
      <c r="A5449" t="s">
        <v>15899</v>
      </c>
      <c r="B5449" t="s">
        <v>19</v>
      </c>
      <c r="C5449" s="2">
        <v>24486000</v>
      </c>
      <c r="D5449" s="2">
        <v>25648100</v>
      </c>
      <c r="E5449" s="2">
        <v>26626700</v>
      </c>
      <c r="F5449" s="2">
        <v>27850000</v>
      </c>
      <c r="G5449" s="2">
        <v>28991700</v>
      </c>
      <c r="H5449" s="2">
        <v>30031500</v>
      </c>
      <c r="I5449" s="2">
        <v>30989800</v>
      </c>
      <c r="J5449" s="2">
        <v>31846100</v>
      </c>
      <c r="K5449" s="2">
        <v>32641200</v>
      </c>
      <c r="L5449" s="2">
        <v>33314000</v>
      </c>
      <c r="M5449" s="2">
        <v>33864500</v>
      </c>
      <c r="N5449" s="2">
        <v>34292600</v>
      </c>
      <c r="O5449" s="2">
        <v>34578000</v>
      </c>
      <c r="P5449" s="2">
        <v>34781900</v>
      </c>
      <c r="Q5449" s="2">
        <v>35006200</v>
      </c>
      <c r="R5449" s="2">
        <v>35230500</v>
      </c>
      <c r="S5449" s="2">
        <v>35475100</v>
      </c>
      <c r="T5449" s="2">
        <v>35719800</v>
      </c>
      <c r="U5449" s="2">
        <v>35923700</v>
      </c>
      <c r="V5449" s="2">
        <v>36127500</v>
      </c>
      <c r="W5449" s="2">
        <v>36351800</v>
      </c>
      <c r="X5449" s="2">
        <v>36576100</v>
      </c>
      <c r="Y5449" s="2">
        <v>36800300</v>
      </c>
      <c r="Z5449" s="2">
        <v>37024600</v>
      </c>
      <c r="AA5449" s="2">
        <v>37228500</v>
      </c>
      <c r="AB5449" s="2">
        <v>37432400</v>
      </c>
      <c r="AC5449" s="2">
        <v>37615900</v>
      </c>
      <c r="AD5449" s="2"/>
      <c r="AE5449" s="2"/>
      <c r="AF5449" s="2"/>
    </row>
    <row r="5450" spans="1:32">
      <c r="A5450" t="s">
        <v>15900</v>
      </c>
      <c r="B5450" t="s">
        <v>19</v>
      </c>
      <c r="C5450" s="2">
        <v>1735440</v>
      </c>
      <c r="D5450" s="2">
        <v>1817810</v>
      </c>
      <c r="E5450" s="2">
        <v>1887170</v>
      </c>
      <c r="F5450" s="2">
        <v>1973870</v>
      </c>
      <c r="G5450" s="2">
        <v>2054790</v>
      </c>
      <c r="H5450" s="2">
        <v>2128480</v>
      </c>
      <c r="I5450" s="2">
        <v>2196400</v>
      </c>
      <c r="J5450" s="2">
        <v>2257090</v>
      </c>
      <c r="K5450" s="2">
        <v>2313440</v>
      </c>
      <c r="L5450" s="2">
        <v>2361130</v>
      </c>
      <c r="M5450" s="2">
        <v>2400140</v>
      </c>
      <c r="N5450" s="2">
        <v>2430490</v>
      </c>
      <c r="O5450" s="2">
        <v>2450720</v>
      </c>
      <c r="P5450" s="2">
        <v>2465170</v>
      </c>
      <c r="Q5450" s="2">
        <v>2481060</v>
      </c>
      <c r="R5450" s="2">
        <v>2496960</v>
      </c>
      <c r="S5450" s="2">
        <v>2514300</v>
      </c>
      <c r="T5450" s="2">
        <v>2531640</v>
      </c>
      <c r="U5450" s="2">
        <v>2546090</v>
      </c>
      <c r="V5450" s="2">
        <v>2560540</v>
      </c>
      <c r="W5450" s="2">
        <v>2576440</v>
      </c>
      <c r="X5450" s="2">
        <v>2592330</v>
      </c>
      <c r="Y5450" s="2">
        <v>2608220</v>
      </c>
      <c r="Z5450" s="2">
        <v>2624120</v>
      </c>
      <c r="AA5450" s="2">
        <v>2638570</v>
      </c>
      <c r="AB5450" s="2">
        <v>2653020</v>
      </c>
      <c r="AC5450" s="2">
        <v>2666020</v>
      </c>
      <c r="AD5450" s="2"/>
      <c r="AE5450" s="2"/>
      <c r="AF5450" s="2"/>
    </row>
    <row r="5451" spans="1:32">
      <c r="A5451" t="s">
        <v>15901</v>
      </c>
      <c r="B5451" t="s">
        <v>19</v>
      </c>
      <c r="C5451" s="2">
        <v>1556500</v>
      </c>
      <c r="D5451" s="2">
        <v>1630370</v>
      </c>
      <c r="E5451" s="2">
        <v>1692580</v>
      </c>
      <c r="F5451" s="2">
        <v>1770340</v>
      </c>
      <c r="G5451" s="2">
        <v>1842910</v>
      </c>
      <c r="H5451" s="2">
        <v>1909010</v>
      </c>
      <c r="I5451" s="2">
        <v>1969920</v>
      </c>
      <c r="J5451" s="2">
        <v>2024350</v>
      </c>
      <c r="K5451" s="2">
        <v>2074900</v>
      </c>
      <c r="L5451" s="2">
        <v>2117660</v>
      </c>
      <c r="M5451" s="2">
        <v>2152660</v>
      </c>
      <c r="N5451" s="2">
        <v>2179870</v>
      </c>
      <c r="O5451" s="2">
        <v>2198020</v>
      </c>
      <c r="P5451" s="2">
        <v>2210980</v>
      </c>
      <c r="Q5451" s="2">
        <v>2225230</v>
      </c>
      <c r="R5451" s="2">
        <v>2239490</v>
      </c>
      <c r="S5451" s="2">
        <v>2255040</v>
      </c>
      <c r="T5451" s="2">
        <v>2270590</v>
      </c>
      <c r="U5451" s="2">
        <v>2283550</v>
      </c>
      <c r="V5451" s="2">
        <v>2296510</v>
      </c>
      <c r="W5451" s="2">
        <v>2310770</v>
      </c>
      <c r="X5451" s="2">
        <v>2325020</v>
      </c>
      <c r="Y5451" s="2">
        <v>2339280</v>
      </c>
      <c r="Z5451" s="2">
        <v>2353540</v>
      </c>
      <c r="AA5451" s="2">
        <v>2366500</v>
      </c>
      <c r="AB5451" s="2">
        <v>2379460</v>
      </c>
      <c r="AC5451" s="2">
        <v>2391120</v>
      </c>
      <c r="AD5451" s="2"/>
      <c r="AE5451" s="2"/>
      <c r="AF5451" s="2"/>
    </row>
    <row r="5452" spans="1:32">
      <c r="A5452" t="s">
        <v>15902</v>
      </c>
      <c r="B5452" t="s">
        <v>19</v>
      </c>
      <c r="C5452" s="2">
        <v>4037760</v>
      </c>
      <c r="D5452" s="2">
        <v>4229400</v>
      </c>
      <c r="E5452" s="2">
        <v>4390770</v>
      </c>
      <c r="F5452" s="2">
        <v>4592490</v>
      </c>
      <c r="G5452" s="2">
        <v>4780760</v>
      </c>
      <c r="H5452" s="2">
        <v>4952230</v>
      </c>
      <c r="I5452" s="2">
        <v>5110240</v>
      </c>
      <c r="J5452" s="2">
        <v>5251440</v>
      </c>
      <c r="K5452" s="2">
        <v>5382560</v>
      </c>
      <c r="L5452" s="2">
        <v>5493510</v>
      </c>
      <c r="M5452" s="2">
        <v>5584280</v>
      </c>
      <c r="N5452" s="2">
        <v>5654880</v>
      </c>
      <c r="O5452" s="2">
        <v>5701950</v>
      </c>
      <c r="P5452" s="2">
        <v>5735570</v>
      </c>
      <c r="Q5452" s="2">
        <v>5772550</v>
      </c>
      <c r="R5452" s="2">
        <v>5809540</v>
      </c>
      <c r="S5452" s="2">
        <v>5849880</v>
      </c>
      <c r="T5452" s="2">
        <v>5890220</v>
      </c>
      <c r="U5452" s="2">
        <v>5923840</v>
      </c>
      <c r="V5452" s="2">
        <v>5957460</v>
      </c>
      <c r="W5452" s="2">
        <v>5994450</v>
      </c>
      <c r="X5452" s="2">
        <v>6031430</v>
      </c>
      <c r="Y5452" s="2">
        <v>6068410</v>
      </c>
      <c r="Z5452" s="2">
        <v>6105390</v>
      </c>
      <c r="AA5452" s="2">
        <v>6139010</v>
      </c>
      <c r="AB5452" s="2">
        <v>6172630</v>
      </c>
      <c r="AC5452" s="2">
        <v>6202890</v>
      </c>
      <c r="AD5452" s="2"/>
      <c r="AE5452" s="2"/>
      <c r="AF5452" s="2"/>
    </row>
    <row r="5453" spans="1:32">
      <c r="A5453" t="s">
        <v>15903</v>
      </c>
      <c r="B5453" t="s">
        <v>19</v>
      </c>
      <c r="C5453">
        <v>407139</v>
      </c>
      <c r="D5453">
        <v>426462</v>
      </c>
      <c r="E5453">
        <v>442734</v>
      </c>
      <c r="F5453">
        <v>463074</v>
      </c>
      <c r="G5453">
        <v>482058</v>
      </c>
      <c r="H5453">
        <v>499347</v>
      </c>
      <c r="I5453">
        <v>515280</v>
      </c>
      <c r="J5453">
        <v>529518</v>
      </c>
      <c r="K5453">
        <v>542739</v>
      </c>
      <c r="L5453">
        <v>553926</v>
      </c>
      <c r="M5453">
        <v>563079</v>
      </c>
      <c r="N5453">
        <v>570198</v>
      </c>
      <c r="O5453">
        <v>574944</v>
      </c>
      <c r="P5453">
        <v>578334</v>
      </c>
      <c r="Q5453">
        <v>582063</v>
      </c>
      <c r="R5453">
        <v>585792</v>
      </c>
      <c r="S5453">
        <v>589860</v>
      </c>
      <c r="T5453">
        <v>593928</v>
      </c>
      <c r="U5453">
        <v>597318</v>
      </c>
      <c r="V5453">
        <v>600708</v>
      </c>
      <c r="W5453">
        <v>604437</v>
      </c>
      <c r="X5453">
        <v>608166</v>
      </c>
      <c r="Y5453">
        <v>611895</v>
      </c>
      <c r="Z5453">
        <v>615624</v>
      </c>
      <c r="AA5453">
        <v>619014</v>
      </c>
      <c r="AB5453">
        <v>622404</v>
      </c>
      <c r="AC5453">
        <v>625455</v>
      </c>
      <c r="AD5453" s="2"/>
      <c r="AE5453" s="2"/>
      <c r="AF5453" s="2"/>
    </row>
    <row r="5454" spans="1:32">
      <c r="A5454" t="s">
        <v>15904</v>
      </c>
      <c r="B5454" t="s">
        <v>19</v>
      </c>
      <c r="C5454">
        <v>267823</v>
      </c>
      <c r="D5454">
        <v>280534</v>
      </c>
      <c r="E5454">
        <v>291238</v>
      </c>
      <c r="F5454">
        <v>304618</v>
      </c>
      <c r="G5454">
        <v>317106</v>
      </c>
      <c r="H5454">
        <v>328479</v>
      </c>
      <c r="I5454">
        <v>338960</v>
      </c>
      <c r="J5454">
        <v>348326</v>
      </c>
      <c r="K5454">
        <v>357023</v>
      </c>
      <c r="L5454">
        <v>364382</v>
      </c>
      <c r="M5454">
        <v>370403</v>
      </c>
      <c r="N5454">
        <v>375086</v>
      </c>
      <c r="O5454">
        <v>378208</v>
      </c>
      <c r="P5454">
        <v>380438</v>
      </c>
      <c r="Q5454">
        <v>382891</v>
      </c>
      <c r="R5454">
        <v>385344</v>
      </c>
      <c r="S5454">
        <v>388020</v>
      </c>
      <c r="T5454">
        <v>390696</v>
      </c>
      <c r="U5454">
        <v>392926</v>
      </c>
      <c r="V5454">
        <v>395156</v>
      </c>
      <c r="W5454">
        <v>397609</v>
      </c>
      <c r="X5454">
        <v>400062</v>
      </c>
      <c r="Y5454">
        <v>402515</v>
      </c>
      <c r="Z5454">
        <v>404968</v>
      </c>
      <c r="AA5454">
        <v>407198</v>
      </c>
      <c r="AB5454">
        <v>409428</v>
      </c>
      <c r="AC5454">
        <v>411435</v>
      </c>
      <c r="AD5454" s="2"/>
      <c r="AE5454" s="2"/>
      <c r="AF5454" s="2"/>
    </row>
    <row r="5455" spans="1:32">
      <c r="A5455" t="s">
        <v>15905</v>
      </c>
      <c r="B5455" t="s">
        <v>19</v>
      </c>
      <c r="C5455" s="2">
        <v>3603000</v>
      </c>
      <c r="D5455" s="2">
        <v>3774000</v>
      </c>
      <c r="E5455" s="2">
        <v>3918000</v>
      </c>
      <c r="F5455" s="2">
        <v>4098000</v>
      </c>
      <c r="G5455" s="2">
        <v>4266000</v>
      </c>
      <c r="H5455" s="2">
        <v>4419000</v>
      </c>
      <c r="I5455" s="2">
        <v>4560000</v>
      </c>
      <c r="J5455" s="2">
        <v>4686000</v>
      </c>
      <c r="K5455" s="2">
        <v>4803000</v>
      </c>
      <c r="L5455" s="2">
        <v>4902000</v>
      </c>
      <c r="M5455" s="2">
        <v>4983000</v>
      </c>
      <c r="N5455" s="2">
        <v>5046000</v>
      </c>
      <c r="O5455" s="2">
        <v>5088000</v>
      </c>
      <c r="P5455" s="2">
        <v>5118000</v>
      </c>
      <c r="Q5455" s="2">
        <v>5151000</v>
      </c>
      <c r="R5455" s="2">
        <v>5184000</v>
      </c>
      <c r="S5455" s="2">
        <v>5220000</v>
      </c>
      <c r="T5455" s="2">
        <v>5256000</v>
      </c>
      <c r="U5455" s="2">
        <v>5286000</v>
      </c>
      <c r="V5455" s="2">
        <v>5316000</v>
      </c>
      <c r="W5455" s="2">
        <v>5349000</v>
      </c>
      <c r="X5455" s="2">
        <v>5382000</v>
      </c>
      <c r="Y5455" s="2">
        <v>5415000</v>
      </c>
      <c r="Z5455" s="2">
        <v>5448000</v>
      </c>
      <c r="AA5455" s="2">
        <v>5478000</v>
      </c>
      <c r="AB5455" s="2">
        <v>5508000</v>
      </c>
      <c r="AC5455" s="2">
        <v>5535000</v>
      </c>
      <c r="AD5455" s="2"/>
      <c r="AE5455" s="2"/>
      <c r="AF5455" s="2"/>
    </row>
    <row r="5456" spans="1:32">
      <c r="A5456" t="s">
        <v>15906</v>
      </c>
      <c r="B5456" t="s">
        <v>19</v>
      </c>
      <c r="C5456">
        <v>720600</v>
      </c>
      <c r="D5456">
        <v>754800</v>
      </c>
      <c r="E5456">
        <v>783600</v>
      </c>
      <c r="F5456">
        <v>819600</v>
      </c>
      <c r="G5456">
        <v>853200</v>
      </c>
      <c r="H5456">
        <v>883800</v>
      </c>
      <c r="I5456">
        <v>912000</v>
      </c>
      <c r="J5456">
        <v>937200</v>
      </c>
      <c r="K5456">
        <v>960600</v>
      </c>
      <c r="L5456">
        <v>980400</v>
      </c>
      <c r="M5456">
        <v>996600</v>
      </c>
      <c r="N5456" s="2">
        <v>1009200</v>
      </c>
      <c r="O5456" s="2">
        <v>1017600</v>
      </c>
      <c r="P5456" s="2">
        <v>1023600</v>
      </c>
      <c r="Q5456" s="2">
        <v>1030200</v>
      </c>
      <c r="R5456" s="2">
        <v>1036800</v>
      </c>
      <c r="S5456" s="2">
        <v>1044000</v>
      </c>
      <c r="T5456" s="2">
        <v>1051200</v>
      </c>
      <c r="U5456" s="2">
        <v>1057200</v>
      </c>
      <c r="V5456" s="2">
        <v>1063200</v>
      </c>
      <c r="W5456" s="2">
        <v>1069800</v>
      </c>
      <c r="X5456" s="2">
        <v>1076400</v>
      </c>
      <c r="Y5456" s="2">
        <v>1083000</v>
      </c>
      <c r="Z5456" s="2">
        <v>1089600</v>
      </c>
      <c r="AA5456" s="2">
        <v>1095600</v>
      </c>
      <c r="AB5456" s="2">
        <v>1101600</v>
      </c>
      <c r="AC5456" s="2">
        <v>1107000</v>
      </c>
      <c r="AD5456" s="2"/>
      <c r="AE5456" s="2"/>
      <c r="AF5456" s="2"/>
    </row>
    <row r="5457" spans="1:32">
      <c r="A5457" t="s">
        <v>15907</v>
      </c>
      <c r="B5457" t="s">
        <v>19</v>
      </c>
      <c r="C5457">
        <v>0</v>
      </c>
      <c r="D5457">
        <v>0</v>
      </c>
      <c r="E5457">
        <v>0</v>
      </c>
      <c r="F5457">
        <v>0</v>
      </c>
      <c r="G5457">
        <v>0</v>
      </c>
      <c r="H5457">
        <v>0</v>
      </c>
      <c r="I5457">
        <v>0</v>
      </c>
      <c r="J5457">
        <v>0</v>
      </c>
      <c r="K5457">
        <v>0</v>
      </c>
      <c r="L5457">
        <v>0</v>
      </c>
      <c r="M5457">
        <v>0</v>
      </c>
      <c r="N5457">
        <v>0</v>
      </c>
      <c r="O5457">
        <v>0</v>
      </c>
      <c r="P5457">
        <v>0</v>
      </c>
      <c r="Q5457">
        <v>0</v>
      </c>
      <c r="R5457">
        <v>0</v>
      </c>
      <c r="S5457">
        <v>0</v>
      </c>
      <c r="T5457">
        <v>0</v>
      </c>
      <c r="U5457">
        <v>0</v>
      </c>
      <c r="V5457">
        <v>0</v>
      </c>
      <c r="W5457">
        <v>0</v>
      </c>
      <c r="X5457">
        <v>0</v>
      </c>
      <c r="Y5457">
        <v>0</v>
      </c>
      <c r="Z5457">
        <v>0</v>
      </c>
      <c r="AA5457">
        <v>0</v>
      </c>
      <c r="AB5457">
        <v>0</v>
      </c>
      <c r="AC5457">
        <v>0</v>
      </c>
      <c r="AD5457" s="2"/>
      <c r="AE5457" s="2"/>
      <c r="AF5457" s="2"/>
    </row>
    <row r="5458" spans="1:32">
      <c r="A5458" t="s">
        <v>15908</v>
      </c>
      <c r="B5458" t="s">
        <v>19</v>
      </c>
      <c r="C5458">
        <v>0</v>
      </c>
      <c r="D5458">
        <v>0</v>
      </c>
      <c r="E5458">
        <v>0</v>
      </c>
      <c r="F5458">
        <v>0</v>
      </c>
      <c r="G5458">
        <v>0</v>
      </c>
      <c r="H5458">
        <v>0</v>
      </c>
      <c r="I5458">
        <v>0</v>
      </c>
      <c r="J5458">
        <v>0</v>
      </c>
      <c r="K5458">
        <v>0</v>
      </c>
      <c r="L5458">
        <v>0</v>
      </c>
      <c r="M5458">
        <v>0</v>
      </c>
      <c r="N5458">
        <v>0</v>
      </c>
      <c r="O5458">
        <v>0</v>
      </c>
      <c r="P5458">
        <v>0</v>
      </c>
      <c r="Q5458">
        <v>0</v>
      </c>
      <c r="R5458">
        <v>0</v>
      </c>
      <c r="S5458">
        <v>0</v>
      </c>
      <c r="T5458">
        <v>0</v>
      </c>
      <c r="U5458">
        <v>0</v>
      </c>
      <c r="V5458">
        <v>0</v>
      </c>
      <c r="W5458">
        <v>0</v>
      </c>
      <c r="X5458">
        <v>0</v>
      </c>
      <c r="Y5458">
        <v>0</v>
      </c>
      <c r="Z5458">
        <v>0</v>
      </c>
      <c r="AA5458">
        <v>0</v>
      </c>
      <c r="AB5458">
        <v>0</v>
      </c>
      <c r="AC5458">
        <v>0</v>
      </c>
      <c r="AD5458" s="2"/>
      <c r="AE5458" s="2"/>
      <c r="AF5458" s="2"/>
    </row>
    <row r="5459" spans="1:32">
      <c r="A5459" t="s">
        <v>15909</v>
      </c>
      <c r="B5459" t="s">
        <v>19</v>
      </c>
      <c r="C5459">
        <v>0</v>
      </c>
      <c r="D5459">
        <v>0</v>
      </c>
      <c r="E5459">
        <v>0</v>
      </c>
      <c r="F5459">
        <v>0</v>
      </c>
      <c r="G5459">
        <v>0</v>
      </c>
      <c r="H5459">
        <v>0</v>
      </c>
      <c r="I5459">
        <v>0</v>
      </c>
      <c r="J5459">
        <v>0</v>
      </c>
      <c r="K5459">
        <v>0</v>
      </c>
      <c r="L5459">
        <v>0</v>
      </c>
      <c r="M5459">
        <v>0</v>
      </c>
      <c r="N5459">
        <v>0</v>
      </c>
      <c r="O5459">
        <v>0</v>
      </c>
      <c r="P5459">
        <v>0</v>
      </c>
      <c r="Q5459">
        <v>0</v>
      </c>
      <c r="R5459">
        <v>0</v>
      </c>
      <c r="S5459">
        <v>0</v>
      </c>
      <c r="T5459">
        <v>0</v>
      </c>
      <c r="U5459">
        <v>0</v>
      </c>
      <c r="V5459">
        <v>0</v>
      </c>
      <c r="W5459">
        <v>0</v>
      </c>
      <c r="X5459">
        <v>0</v>
      </c>
      <c r="Y5459">
        <v>0</v>
      </c>
      <c r="Z5459">
        <v>0</v>
      </c>
      <c r="AA5459">
        <v>0</v>
      </c>
      <c r="AB5459">
        <v>0</v>
      </c>
      <c r="AC5459">
        <v>0</v>
      </c>
    </row>
    <row r="5460" spans="1:32">
      <c r="A5460" t="s">
        <v>15910</v>
      </c>
      <c r="B5460" t="s">
        <v>19</v>
      </c>
      <c r="C5460">
        <v>0</v>
      </c>
      <c r="D5460">
        <v>0</v>
      </c>
      <c r="E5460">
        <v>0</v>
      </c>
      <c r="F5460">
        <v>0</v>
      </c>
      <c r="G5460">
        <v>0</v>
      </c>
      <c r="H5460">
        <v>0</v>
      </c>
      <c r="I5460">
        <v>0</v>
      </c>
      <c r="J5460">
        <v>0</v>
      </c>
      <c r="K5460">
        <v>0</v>
      </c>
      <c r="L5460">
        <v>0</v>
      </c>
      <c r="M5460">
        <v>0</v>
      </c>
      <c r="N5460">
        <v>0</v>
      </c>
      <c r="O5460">
        <v>0</v>
      </c>
      <c r="P5460">
        <v>0</v>
      </c>
      <c r="Q5460">
        <v>0</v>
      </c>
      <c r="R5460">
        <v>0</v>
      </c>
      <c r="S5460">
        <v>0</v>
      </c>
      <c r="T5460">
        <v>0</v>
      </c>
      <c r="U5460">
        <v>0</v>
      </c>
      <c r="V5460">
        <v>0</v>
      </c>
      <c r="W5460">
        <v>0</v>
      </c>
      <c r="X5460">
        <v>0</v>
      </c>
      <c r="Y5460">
        <v>0</v>
      </c>
      <c r="Z5460">
        <v>0</v>
      </c>
      <c r="AA5460">
        <v>0</v>
      </c>
      <c r="AB5460">
        <v>0</v>
      </c>
      <c r="AC5460">
        <v>0</v>
      </c>
      <c r="AD5460" s="2"/>
      <c r="AE5460" s="2"/>
      <c r="AF5460" s="2"/>
    </row>
    <row r="5461" spans="1:32">
      <c r="A5461" t="s">
        <v>15911</v>
      </c>
      <c r="B5461" t="s">
        <v>19</v>
      </c>
      <c r="C5461">
        <v>0</v>
      </c>
      <c r="D5461">
        <v>0</v>
      </c>
      <c r="E5461">
        <v>0</v>
      </c>
      <c r="F5461">
        <v>0</v>
      </c>
      <c r="G5461">
        <v>0</v>
      </c>
      <c r="H5461">
        <v>0</v>
      </c>
      <c r="I5461">
        <v>0</v>
      </c>
      <c r="J5461">
        <v>0</v>
      </c>
      <c r="K5461">
        <v>0</v>
      </c>
      <c r="L5461">
        <v>0</v>
      </c>
      <c r="M5461">
        <v>0</v>
      </c>
      <c r="N5461">
        <v>0</v>
      </c>
      <c r="O5461">
        <v>0</v>
      </c>
      <c r="P5461">
        <v>0</v>
      </c>
      <c r="Q5461">
        <v>0</v>
      </c>
      <c r="R5461">
        <v>0</v>
      </c>
      <c r="S5461">
        <v>0</v>
      </c>
      <c r="T5461">
        <v>0</v>
      </c>
      <c r="U5461">
        <v>0</v>
      </c>
      <c r="V5461">
        <v>0</v>
      </c>
      <c r="W5461">
        <v>0</v>
      </c>
      <c r="X5461">
        <v>0</v>
      </c>
      <c r="Y5461">
        <v>0</v>
      </c>
      <c r="Z5461">
        <v>0</v>
      </c>
      <c r="AA5461">
        <v>0</v>
      </c>
      <c r="AB5461">
        <v>0</v>
      </c>
      <c r="AC5461">
        <v>0</v>
      </c>
      <c r="AD5461" s="2"/>
      <c r="AE5461" s="2"/>
      <c r="AF5461" s="2"/>
    </row>
    <row r="5462" spans="1:32">
      <c r="A5462" t="s">
        <v>15912</v>
      </c>
      <c r="B5462" t="s">
        <v>19</v>
      </c>
      <c r="C5462">
        <v>0</v>
      </c>
      <c r="D5462">
        <v>0</v>
      </c>
      <c r="E5462">
        <v>0</v>
      </c>
      <c r="F5462">
        <v>0</v>
      </c>
      <c r="G5462">
        <v>0</v>
      </c>
      <c r="H5462">
        <v>0</v>
      </c>
      <c r="I5462">
        <v>0</v>
      </c>
      <c r="J5462">
        <v>0</v>
      </c>
      <c r="K5462">
        <v>0</v>
      </c>
      <c r="L5462">
        <v>0</v>
      </c>
      <c r="M5462">
        <v>0</v>
      </c>
      <c r="N5462">
        <v>0</v>
      </c>
      <c r="O5462">
        <v>0</v>
      </c>
      <c r="P5462">
        <v>0</v>
      </c>
      <c r="Q5462">
        <v>0</v>
      </c>
      <c r="R5462">
        <v>0</v>
      </c>
      <c r="S5462">
        <v>0</v>
      </c>
      <c r="T5462">
        <v>0</v>
      </c>
      <c r="U5462">
        <v>0</v>
      </c>
      <c r="V5462">
        <v>0</v>
      </c>
      <c r="W5462">
        <v>0</v>
      </c>
      <c r="X5462">
        <v>0</v>
      </c>
      <c r="Y5462">
        <v>0</v>
      </c>
      <c r="Z5462">
        <v>0</v>
      </c>
      <c r="AA5462">
        <v>0</v>
      </c>
      <c r="AB5462">
        <v>0</v>
      </c>
      <c r="AC5462">
        <v>0</v>
      </c>
      <c r="AD5462" s="2"/>
      <c r="AE5462" s="2"/>
      <c r="AF5462" s="2"/>
    </row>
    <row r="5463" spans="1:32">
      <c r="A5463" t="s">
        <v>15913</v>
      </c>
      <c r="B5463" t="s">
        <v>19</v>
      </c>
      <c r="C5463">
        <v>0</v>
      </c>
      <c r="D5463">
        <v>0</v>
      </c>
      <c r="E5463">
        <v>0</v>
      </c>
      <c r="F5463">
        <v>0</v>
      </c>
      <c r="G5463">
        <v>0</v>
      </c>
      <c r="H5463">
        <v>0</v>
      </c>
      <c r="I5463">
        <v>0</v>
      </c>
      <c r="J5463">
        <v>0</v>
      </c>
      <c r="K5463">
        <v>0</v>
      </c>
      <c r="L5463">
        <v>0</v>
      </c>
      <c r="M5463">
        <v>0</v>
      </c>
      <c r="N5463">
        <v>0</v>
      </c>
      <c r="O5463">
        <v>0</v>
      </c>
      <c r="P5463">
        <v>0</v>
      </c>
      <c r="Q5463">
        <v>0</v>
      </c>
      <c r="R5463">
        <v>0</v>
      </c>
      <c r="S5463">
        <v>0</v>
      </c>
      <c r="T5463">
        <v>0</v>
      </c>
      <c r="U5463">
        <v>0</v>
      </c>
      <c r="V5463">
        <v>0</v>
      </c>
      <c r="W5463">
        <v>0</v>
      </c>
      <c r="X5463">
        <v>0</v>
      </c>
      <c r="Y5463">
        <v>0</v>
      </c>
      <c r="Z5463">
        <v>0</v>
      </c>
      <c r="AA5463">
        <v>0</v>
      </c>
      <c r="AB5463">
        <v>0</v>
      </c>
      <c r="AC5463">
        <v>0</v>
      </c>
      <c r="AD5463" s="2"/>
      <c r="AE5463" s="2"/>
      <c r="AF5463" s="2"/>
    </row>
    <row r="5464" spans="1:32">
      <c r="A5464" t="s">
        <v>15914</v>
      </c>
      <c r="B5464" t="s">
        <v>19</v>
      </c>
      <c r="C5464">
        <v>0</v>
      </c>
      <c r="D5464">
        <v>0</v>
      </c>
      <c r="E5464">
        <v>0</v>
      </c>
      <c r="F5464">
        <v>0</v>
      </c>
      <c r="G5464">
        <v>0</v>
      </c>
      <c r="H5464">
        <v>0</v>
      </c>
      <c r="I5464">
        <v>0</v>
      </c>
      <c r="J5464">
        <v>0</v>
      </c>
      <c r="K5464">
        <v>0</v>
      </c>
      <c r="L5464">
        <v>0</v>
      </c>
      <c r="M5464">
        <v>0</v>
      </c>
      <c r="N5464">
        <v>0</v>
      </c>
      <c r="O5464">
        <v>0</v>
      </c>
      <c r="P5464">
        <v>0</v>
      </c>
      <c r="Q5464">
        <v>0</v>
      </c>
      <c r="R5464">
        <v>0</v>
      </c>
      <c r="S5464">
        <v>0</v>
      </c>
      <c r="T5464">
        <v>0</v>
      </c>
      <c r="U5464">
        <v>0</v>
      </c>
      <c r="V5464">
        <v>0</v>
      </c>
      <c r="W5464">
        <v>0</v>
      </c>
      <c r="X5464">
        <v>0</v>
      </c>
      <c r="Y5464">
        <v>0</v>
      </c>
      <c r="Z5464">
        <v>0</v>
      </c>
      <c r="AA5464">
        <v>0</v>
      </c>
      <c r="AB5464">
        <v>0</v>
      </c>
      <c r="AC5464">
        <v>0</v>
      </c>
      <c r="AD5464" s="2"/>
      <c r="AE5464" s="2"/>
      <c r="AF5464" s="2"/>
    </row>
    <row r="5465" spans="1:32">
      <c r="A5465" t="s">
        <v>15915</v>
      </c>
      <c r="B5465" t="s">
        <v>19</v>
      </c>
      <c r="C5465">
        <v>0</v>
      </c>
      <c r="D5465">
        <v>0</v>
      </c>
      <c r="E5465">
        <v>0</v>
      </c>
      <c r="F5465">
        <v>0</v>
      </c>
      <c r="G5465">
        <v>0</v>
      </c>
      <c r="H5465">
        <v>0</v>
      </c>
      <c r="I5465">
        <v>0</v>
      </c>
      <c r="J5465">
        <v>0</v>
      </c>
      <c r="K5465">
        <v>0</v>
      </c>
      <c r="L5465">
        <v>0</v>
      </c>
      <c r="M5465">
        <v>0</v>
      </c>
      <c r="N5465">
        <v>0</v>
      </c>
      <c r="O5465">
        <v>0</v>
      </c>
      <c r="P5465">
        <v>0</v>
      </c>
      <c r="Q5465">
        <v>0</v>
      </c>
      <c r="R5465">
        <v>0</v>
      </c>
      <c r="S5465">
        <v>0</v>
      </c>
      <c r="T5465">
        <v>0</v>
      </c>
      <c r="U5465">
        <v>0</v>
      </c>
      <c r="V5465">
        <v>0</v>
      </c>
      <c r="W5465">
        <v>0</v>
      </c>
      <c r="X5465">
        <v>0</v>
      </c>
      <c r="Y5465">
        <v>0</v>
      </c>
      <c r="Z5465">
        <v>0</v>
      </c>
      <c r="AA5465">
        <v>0</v>
      </c>
      <c r="AB5465">
        <v>0</v>
      </c>
      <c r="AC5465">
        <v>0</v>
      </c>
      <c r="AD5465" s="2"/>
      <c r="AE5465" s="2"/>
      <c r="AF5465" s="2"/>
    </row>
    <row r="5466" spans="1:32">
      <c r="A5466" t="s">
        <v>15916</v>
      </c>
      <c r="B5466" t="s">
        <v>19</v>
      </c>
      <c r="C5466">
        <v>0</v>
      </c>
      <c r="D5466">
        <v>0</v>
      </c>
      <c r="E5466">
        <v>0</v>
      </c>
      <c r="F5466">
        <v>0</v>
      </c>
      <c r="G5466">
        <v>0</v>
      </c>
      <c r="H5466">
        <v>0</v>
      </c>
      <c r="I5466">
        <v>0</v>
      </c>
      <c r="J5466">
        <v>0</v>
      </c>
      <c r="K5466">
        <v>0</v>
      </c>
      <c r="L5466">
        <v>0</v>
      </c>
      <c r="M5466">
        <v>0</v>
      </c>
      <c r="N5466">
        <v>0</v>
      </c>
      <c r="O5466">
        <v>0</v>
      </c>
      <c r="P5466">
        <v>0</v>
      </c>
      <c r="Q5466">
        <v>0</v>
      </c>
      <c r="R5466">
        <v>0</v>
      </c>
      <c r="S5466">
        <v>0</v>
      </c>
      <c r="T5466">
        <v>0</v>
      </c>
      <c r="U5466">
        <v>0</v>
      </c>
      <c r="V5466">
        <v>0</v>
      </c>
      <c r="W5466">
        <v>0</v>
      </c>
      <c r="X5466">
        <v>0</v>
      </c>
      <c r="Y5466">
        <v>0</v>
      </c>
      <c r="Z5466">
        <v>0</v>
      </c>
      <c r="AA5466">
        <v>0</v>
      </c>
      <c r="AB5466">
        <v>0</v>
      </c>
      <c r="AC5466">
        <v>0</v>
      </c>
      <c r="AD5466" s="2"/>
      <c r="AE5466" s="2"/>
      <c r="AF5466" s="2"/>
    </row>
    <row r="5467" spans="1:32">
      <c r="A5467" t="s">
        <v>15917</v>
      </c>
      <c r="B5467" t="s">
        <v>19</v>
      </c>
      <c r="C5467">
        <v>0</v>
      </c>
      <c r="D5467">
        <v>0</v>
      </c>
      <c r="E5467">
        <v>0</v>
      </c>
      <c r="F5467">
        <v>0</v>
      </c>
      <c r="G5467">
        <v>0</v>
      </c>
      <c r="H5467">
        <v>0</v>
      </c>
      <c r="I5467">
        <v>0</v>
      </c>
      <c r="J5467">
        <v>0</v>
      </c>
      <c r="K5467">
        <v>0</v>
      </c>
      <c r="L5467">
        <v>0</v>
      </c>
      <c r="M5467">
        <v>0</v>
      </c>
      <c r="N5467">
        <v>0</v>
      </c>
      <c r="O5467">
        <v>0</v>
      </c>
      <c r="P5467">
        <v>0</v>
      </c>
      <c r="Q5467">
        <v>0</v>
      </c>
      <c r="R5467">
        <v>0</v>
      </c>
      <c r="S5467">
        <v>0</v>
      </c>
      <c r="T5467">
        <v>0</v>
      </c>
      <c r="U5467">
        <v>0</v>
      </c>
      <c r="V5467">
        <v>0</v>
      </c>
      <c r="W5467">
        <v>0</v>
      </c>
      <c r="X5467">
        <v>0</v>
      </c>
      <c r="Y5467">
        <v>0</v>
      </c>
      <c r="Z5467">
        <v>0</v>
      </c>
      <c r="AA5467">
        <v>0</v>
      </c>
      <c r="AB5467">
        <v>0</v>
      </c>
      <c r="AC5467">
        <v>0</v>
      </c>
      <c r="AD5467" s="2"/>
      <c r="AE5467" s="2"/>
      <c r="AF5467" s="2"/>
    </row>
    <row r="5468" spans="1:32">
      <c r="A5468" t="s">
        <v>15918</v>
      </c>
      <c r="B5468" t="s">
        <v>19</v>
      </c>
      <c r="C5468">
        <v>0</v>
      </c>
      <c r="D5468">
        <v>0</v>
      </c>
      <c r="E5468">
        <v>0</v>
      </c>
      <c r="F5468">
        <v>0</v>
      </c>
      <c r="G5468">
        <v>0</v>
      </c>
      <c r="H5468">
        <v>0</v>
      </c>
      <c r="I5468">
        <v>0</v>
      </c>
      <c r="J5468">
        <v>0</v>
      </c>
      <c r="K5468">
        <v>0</v>
      </c>
      <c r="L5468">
        <v>0</v>
      </c>
      <c r="M5468">
        <v>0</v>
      </c>
      <c r="N5468">
        <v>0</v>
      </c>
      <c r="O5468">
        <v>0</v>
      </c>
      <c r="P5468">
        <v>0</v>
      </c>
      <c r="Q5468">
        <v>0</v>
      </c>
      <c r="R5468">
        <v>0</v>
      </c>
      <c r="S5468">
        <v>0</v>
      </c>
      <c r="T5468">
        <v>0</v>
      </c>
      <c r="U5468">
        <v>0</v>
      </c>
      <c r="V5468">
        <v>0</v>
      </c>
      <c r="W5468">
        <v>0</v>
      </c>
      <c r="X5468">
        <v>0</v>
      </c>
      <c r="Y5468">
        <v>0</v>
      </c>
      <c r="Z5468">
        <v>0</v>
      </c>
      <c r="AA5468">
        <v>0</v>
      </c>
      <c r="AB5468">
        <v>0</v>
      </c>
      <c r="AC5468">
        <v>0</v>
      </c>
      <c r="AD5468" s="2"/>
      <c r="AE5468" s="2"/>
      <c r="AF5468" s="2"/>
    </row>
    <row r="5469" spans="1:32">
      <c r="A5469" t="s">
        <v>15919</v>
      </c>
      <c r="B5469" t="s">
        <v>19</v>
      </c>
      <c r="C5469">
        <v>0</v>
      </c>
      <c r="D5469">
        <v>0</v>
      </c>
      <c r="E5469">
        <v>0</v>
      </c>
      <c r="F5469">
        <v>0</v>
      </c>
      <c r="G5469">
        <v>0</v>
      </c>
      <c r="H5469">
        <v>0</v>
      </c>
      <c r="I5469">
        <v>0</v>
      </c>
      <c r="J5469">
        <v>0</v>
      </c>
      <c r="K5469">
        <v>0</v>
      </c>
      <c r="L5469">
        <v>0</v>
      </c>
      <c r="M5469">
        <v>0</v>
      </c>
      <c r="N5469">
        <v>0</v>
      </c>
      <c r="O5469">
        <v>0</v>
      </c>
      <c r="P5469">
        <v>0</v>
      </c>
      <c r="Q5469">
        <v>0</v>
      </c>
      <c r="R5469">
        <v>0</v>
      </c>
      <c r="S5469">
        <v>0</v>
      </c>
      <c r="T5469">
        <v>0</v>
      </c>
      <c r="U5469">
        <v>0</v>
      </c>
      <c r="V5469">
        <v>0</v>
      </c>
      <c r="W5469">
        <v>0</v>
      </c>
      <c r="X5469">
        <v>0</v>
      </c>
      <c r="Y5469">
        <v>0</v>
      </c>
      <c r="Z5469">
        <v>0</v>
      </c>
      <c r="AA5469">
        <v>0</v>
      </c>
      <c r="AB5469">
        <v>0</v>
      </c>
      <c r="AC5469">
        <v>0</v>
      </c>
      <c r="AD5469" s="2"/>
      <c r="AE5469" s="2"/>
      <c r="AF5469" s="2"/>
    </row>
    <row r="5470" spans="1:32">
      <c r="A5470" t="s">
        <v>15920</v>
      </c>
      <c r="B5470" t="s">
        <v>19</v>
      </c>
      <c r="C5470" s="2">
        <v>54259700</v>
      </c>
      <c r="D5470" s="2">
        <v>57639200</v>
      </c>
      <c r="E5470" s="2">
        <v>62325500</v>
      </c>
      <c r="F5470" s="2">
        <v>66178100</v>
      </c>
      <c r="G5470" s="2">
        <v>68551300</v>
      </c>
      <c r="H5470" s="2">
        <v>70804300</v>
      </c>
      <c r="I5470" s="2">
        <v>73237500</v>
      </c>
      <c r="J5470" s="2">
        <v>75625700</v>
      </c>
      <c r="K5470" s="2">
        <v>77803600</v>
      </c>
      <c r="L5470" s="2">
        <v>79155400</v>
      </c>
      <c r="M5470" s="2">
        <v>80882700</v>
      </c>
      <c r="N5470" s="2">
        <v>81859000</v>
      </c>
      <c r="O5470" s="2">
        <v>82760200</v>
      </c>
      <c r="P5470" s="2">
        <v>83736500</v>
      </c>
      <c r="Q5470" s="2">
        <v>84562600</v>
      </c>
      <c r="R5470" s="2">
        <v>85313600</v>
      </c>
      <c r="S5470" s="2">
        <v>86365000</v>
      </c>
      <c r="T5470" s="2">
        <v>87040900</v>
      </c>
      <c r="U5470" s="2">
        <v>87791900</v>
      </c>
      <c r="V5470" s="2">
        <v>88317600</v>
      </c>
      <c r="W5470" s="2">
        <v>89068600</v>
      </c>
      <c r="X5470" s="2">
        <v>89444100</v>
      </c>
      <c r="Y5470" s="2">
        <v>90044900</v>
      </c>
      <c r="Z5470" s="2">
        <v>90570600</v>
      </c>
      <c r="AA5470" s="2">
        <v>90946100</v>
      </c>
      <c r="AB5470" s="2">
        <v>91546900</v>
      </c>
      <c r="AC5470" s="2">
        <v>91697100</v>
      </c>
      <c r="AD5470" s="2"/>
      <c r="AE5470" s="2"/>
      <c r="AF5470" s="2"/>
    </row>
    <row r="5471" spans="1:32">
      <c r="A5471" t="s">
        <v>15921</v>
      </c>
      <c r="B5471" t="s">
        <v>19</v>
      </c>
      <c r="C5471">
        <v>1006.44</v>
      </c>
      <c r="D5471">
        <v>1069.1300000000001</v>
      </c>
      <c r="E5471">
        <v>1156.05</v>
      </c>
      <c r="F5471">
        <v>1227.51</v>
      </c>
      <c r="G5471">
        <v>1271.53</v>
      </c>
      <c r="H5471">
        <v>1313.32</v>
      </c>
      <c r="I5471">
        <v>1358.45</v>
      </c>
      <c r="J5471">
        <v>1402.75</v>
      </c>
      <c r="K5471">
        <v>1443.15</v>
      </c>
      <c r="L5471">
        <v>1468.22</v>
      </c>
      <c r="M5471">
        <v>1500.26</v>
      </c>
      <c r="N5471">
        <v>1518.37</v>
      </c>
      <c r="O5471">
        <v>1535.09</v>
      </c>
      <c r="P5471">
        <v>1553.19</v>
      </c>
      <c r="Q5471">
        <v>1568.52</v>
      </c>
      <c r="R5471">
        <v>1582.45</v>
      </c>
      <c r="S5471">
        <v>1601.95</v>
      </c>
      <c r="T5471">
        <v>1614.49</v>
      </c>
      <c r="U5471">
        <v>1628.42</v>
      </c>
      <c r="V5471">
        <v>1638.17</v>
      </c>
      <c r="W5471">
        <v>1652.1</v>
      </c>
      <c r="X5471">
        <v>1659.06</v>
      </c>
      <c r="Y5471">
        <v>1670.21</v>
      </c>
      <c r="Z5471">
        <v>1679.96</v>
      </c>
      <c r="AA5471">
        <v>1686.92</v>
      </c>
      <c r="AB5471">
        <v>1698.07</v>
      </c>
      <c r="AC5471">
        <v>1700.85</v>
      </c>
      <c r="AD5471" s="2"/>
      <c r="AE5471" s="2"/>
      <c r="AF5471" s="2"/>
    </row>
    <row r="5472" spans="1:32">
      <c r="A5472" t="s">
        <v>15922</v>
      </c>
      <c r="B5472" t="s">
        <v>19</v>
      </c>
      <c r="C5472">
        <v>4959.96</v>
      </c>
      <c r="D5472">
        <v>5268.89</v>
      </c>
      <c r="E5472">
        <v>5697.26</v>
      </c>
      <c r="F5472">
        <v>6049.44</v>
      </c>
      <c r="G5472">
        <v>6266.37</v>
      </c>
      <c r="H5472">
        <v>6472.32</v>
      </c>
      <c r="I5472">
        <v>6694.75</v>
      </c>
      <c r="J5472">
        <v>6913.05</v>
      </c>
      <c r="K5472">
        <v>7112.14</v>
      </c>
      <c r="L5472">
        <v>7235.71</v>
      </c>
      <c r="M5472">
        <v>7393.6</v>
      </c>
      <c r="N5472">
        <v>7482.85</v>
      </c>
      <c r="O5472">
        <v>7565.23</v>
      </c>
      <c r="P5472">
        <v>7654.47</v>
      </c>
      <c r="Q5472">
        <v>7729.99</v>
      </c>
      <c r="R5472">
        <v>7798.64</v>
      </c>
      <c r="S5472">
        <v>7894.75</v>
      </c>
      <c r="T5472">
        <v>7956.53</v>
      </c>
      <c r="U5472">
        <v>8025.18</v>
      </c>
      <c r="V5472">
        <v>8073.24</v>
      </c>
      <c r="W5472">
        <v>8141.89</v>
      </c>
      <c r="X5472">
        <v>8176.21</v>
      </c>
      <c r="Y5472">
        <v>8231.1299999999992</v>
      </c>
      <c r="Z5472">
        <v>8279.19</v>
      </c>
      <c r="AA5472">
        <v>8313.51</v>
      </c>
      <c r="AB5472">
        <v>8368.43</v>
      </c>
      <c r="AC5472">
        <v>8382.16</v>
      </c>
      <c r="AD5472" s="2"/>
      <c r="AE5472" s="2"/>
      <c r="AF5472" s="2"/>
    </row>
    <row r="5473" spans="1:32">
      <c r="A5473" t="s">
        <v>15923</v>
      </c>
      <c r="B5473" t="s">
        <v>19</v>
      </c>
      <c r="C5473">
        <v>14730.3</v>
      </c>
      <c r="D5473">
        <v>15647.8</v>
      </c>
      <c r="E5473">
        <v>16920</v>
      </c>
      <c r="F5473">
        <v>17965.900000000001</v>
      </c>
      <c r="G5473">
        <v>18610.2</v>
      </c>
      <c r="H5473">
        <v>19221.8</v>
      </c>
      <c r="I5473">
        <v>19882.400000000001</v>
      </c>
      <c r="J5473">
        <v>20530.7</v>
      </c>
      <c r="K5473">
        <v>21122</v>
      </c>
      <c r="L5473">
        <v>21489</v>
      </c>
      <c r="M5473">
        <v>21957.9</v>
      </c>
      <c r="N5473">
        <v>22222.9</v>
      </c>
      <c r="O5473">
        <v>22467.599999999999</v>
      </c>
      <c r="P5473">
        <v>22732.6</v>
      </c>
      <c r="Q5473">
        <v>22956.9</v>
      </c>
      <c r="R5473">
        <v>23160.799999999999</v>
      </c>
      <c r="S5473">
        <v>23446.2</v>
      </c>
      <c r="T5473">
        <v>23629.7</v>
      </c>
      <c r="U5473">
        <v>23833.599999999999</v>
      </c>
      <c r="V5473">
        <v>23976.3</v>
      </c>
      <c r="W5473">
        <v>24180.2</v>
      </c>
      <c r="X5473">
        <v>24282.1</v>
      </c>
      <c r="Y5473">
        <v>24445.200000000001</v>
      </c>
      <c r="Z5473">
        <v>24587.9</v>
      </c>
      <c r="AA5473">
        <v>24689.9</v>
      </c>
      <c r="AB5473">
        <v>24853</v>
      </c>
      <c r="AC5473">
        <v>24893.7</v>
      </c>
      <c r="AD5473" s="2"/>
      <c r="AE5473" s="2"/>
      <c r="AF5473" s="2"/>
    </row>
    <row r="5474" spans="1:32">
      <c r="A5474" t="s">
        <v>15924</v>
      </c>
      <c r="B5474" t="s">
        <v>19</v>
      </c>
      <c r="C5474">
        <v>1044.01</v>
      </c>
      <c r="D5474">
        <v>1109.04</v>
      </c>
      <c r="E5474">
        <v>1199.21</v>
      </c>
      <c r="F5474">
        <v>1273.33</v>
      </c>
      <c r="G5474">
        <v>1319</v>
      </c>
      <c r="H5474">
        <v>1362.35</v>
      </c>
      <c r="I5474">
        <v>1409.16</v>
      </c>
      <c r="J5474">
        <v>1455.11</v>
      </c>
      <c r="K5474">
        <v>1497.02</v>
      </c>
      <c r="L5474">
        <v>1523.03</v>
      </c>
      <c r="M5474">
        <v>1556.26</v>
      </c>
      <c r="N5474">
        <v>1575.05</v>
      </c>
      <c r="O5474">
        <v>1592.39</v>
      </c>
      <c r="P5474">
        <v>1611.17</v>
      </c>
      <c r="Q5474">
        <v>1627.07</v>
      </c>
      <c r="R5474">
        <v>1641.52</v>
      </c>
      <c r="S5474">
        <v>1661.75</v>
      </c>
      <c r="T5474">
        <v>1674.75</v>
      </c>
      <c r="U5474">
        <v>1689.2</v>
      </c>
      <c r="V5474">
        <v>1699.32</v>
      </c>
      <c r="W5474">
        <v>1713.77</v>
      </c>
      <c r="X5474">
        <v>1720.99</v>
      </c>
      <c r="Y5474">
        <v>1732.55</v>
      </c>
      <c r="Z5474">
        <v>1742.67</v>
      </c>
      <c r="AA5474">
        <v>1749.89</v>
      </c>
      <c r="AB5474">
        <v>1761.45</v>
      </c>
      <c r="AC5474">
        <v>1764.34</v>
      </c>
      <c r="AD5474" s="2"/>
      <c r="AE5474" s="2"/>
      <c r="AF5474" s="2"/>
    </row>
    <row r="5475" spans="1:32">
      <c r="A5475" t="s">
        <v>15925</v>
      </c>
      <c r="B5475" t="s">
        <v>19</v>
      </c>
      <c r="C5475">
        <v>936.36</v>
      </c>
      <c r="D5475">
        <v>994.68</v>
      </c>
      <c r="E5475">
        <v>1075.55</v>
      </c>
      <c r="F5475">
        <v>1142.04</v>
      </c>
      <c r="G5475">
        <v>1182.99</v>
      </c>
      <c r="H5475">
        <v>1221.8699999999999</v>
      </c>
      <c r="I5475">
        <v>1263.8599999999999</v>
      </c>
      <c r="J5475">
        <v>1305.07</v>
      </c>
      <c r="K5475">
        <v>1342.66</v>
      </c>
      <c r="L5475">
        <v>1365.98</v>
      </c>
      <c r="M5475">
        <v>1395.79</v>
      </c>
      <c r="N5475">
        <v>1412.64</v>
      </c>
      <c r="O5475">
        <v>1428.19</v>
      </c>
      <c r="P5475">
        <v>1445.04</v>
      </c>
      <c r="Q5475">
        <v>1459.3</v>
      </c>
      <c r="R5475">
        <v>1472.26</v>
      </c>
      <c r="S5475">
        <v>1490.4</v>
      </c>
      <c r="T5475">
        <v>1502.06</v>
      </c>
      <c r="U5475">
        <v>1515.02</v>
      </c>
      <c r="V5475">
        <v>1524.1</v>
      </c>
      <c r="W5475">
        <v>1537.06</v>
      </c>
      <c r="X5475">
        <v>1543.54</v>
      </c>
      <c r="Y5475">
        <v>1553.9</v>
      </c>
      <c r="Z5475">
        <v>1562.98</v>
      </c>
      <c r="AA5475">
        <v>1569.46</v>
      </c>
      <c r="AB5475">
        <v>1579.82</v>
      </c>
      <c r="AC5475">
        <v>1582.42</v>
      </c>
      <c r="AD5475" s="2"/>
      <c r="AE5475" s="2"/>
      <c r="AF5475" s="2"/>
    </row>
    <row r="5476" spans="1:32">
      <c r="A5476" t="s">
        <v>15926</v>
      </c>
      <c r="B5476" t="s">
        <v>19</v>
      </c>
      <c r="C5476">
        <v>2429.04</v>
      </c>
      <c r="D5476">
        <v>2580.33</v>
      </c>
      <c r="E5476">
        <v>2790.12</v>
      </c>
      <c r="F5476">
        <v>2962.59</v>
      </c>
      <c r="G5476">
        <v>3068.83</v>
      </c>
      <c r="H5476">
        <v>3169.69</v>
      </c>
      <c r="I5476">
        <v>3278.62</v>
      </c>
      <c r="J5476">
        <v>3385.53</v>
      </c>
      <c r="K5476">
        <v>3483.03</v>
      </c>
      <c r="L5476">
        <v>3543.55</v>
      </c>
      <c r="M5476">
        <v>3620.87</v>
      </c>
      <c r="N5476">
        <v>3664.58</v>
      </c>
      <c r="O5476">
        <v>3704.92</v>
      </c>
      <c r="P5476">
        <v>3748.63</v>
      </c>
      <c r="Q5476">
        <v>3785.61</v>
      </c>
      <c r="R5476">
        <v>3819.23</v>
      </c>
      <c r="S5476">
        <v>3866.3</v>
      </c>
      <c r="T5476">
        <v>3896.56</v>
      </c>
      <c r="U5476">
        <v>3930.18</v>
      </c>
      <c r="V5476">
        <v>3953.71</v>
      </c>
      <c r="W5476">
        <v>3987.33</v>
      </c>
      <c r="X5476">
        <v>4004.14</v>
      </c>
      <c r="Y5476">
        <v>4031.04</v>
      </c>
      <c r="Z5476">
        <v>4054.57</v>
      </c>
      <c r="AA5476">
        <v>4071.38</v>
      </c>
      <c r="AB5476">
        <v>4098.28</v>
      </c>
      <c r="AC5476">
        <v>4105</v>
      </c>
      <c r="AD5476" s="2"/>
      <c r="AE5476" s="2"/>
      <c r="AF5476" s="2"/>
    </row>
    <row r="5477" spans="1:32">
      <c r="A5477" t="s">
        <v>15927</v>
      </c>
      <c r="B5477" t="s">
        <v>19</v>
      </c>
      <c r="C5477">
        <v>244.92699999999999</v>
      </c>
      <c r="D5477">
        <v>260.18200000000002</v>
      </c>
      <c r="E5477">
        <v>281.33600000000001</v>
      </c>
      <c r="F5477">
        <v>298.72699999999998</v>
      </c>
      <c r="G5477">
        <v>309.43900000000002</v>
      </c>
      <c r="H5477">
        <v>319.60899999999998</v>
      </c>
      <c r="I5477">
        <v>330.59300000000002</v>
      </c>
      <c r="J5477">
        <v>341.37299999999999</v>
      </c>
      <c r="K5477">
        <v>351.20400000000001</v>
      </c>
      <c r="L5477">
        <v>357.30599999999998</v>
      </c>
      <c r="M5477">
        <v>365.10300000000001</v>
      </c>
      <c r="N5477">
        <v>369.51</v>
      </c>
      <c r="O5477">
        <v>373.57799999999997</v>
      </c>
      <c r="P5477">
        <v>377.98500000000001</v>
      </c>
      <c r="Q5477">
        <v>381.714</v>
      </c>
      <c r="R5477">
        <v>385.10399999999998</v>
      </c>
      <c r="S5477">
        <v>389.85</v>
      </c>
      <c r="T5477">
        <v>392.90100000000001</v>
      </c>
      <c r="U5477">
        <v>396.291</v>
      </c>
      <c r="V5477">
        <v>398.66399999999999</v>
      </c>
      <c r="W5477">
        <v>402.05399999999997</v>
      </c>
      <c r="X5477">
        <v>403.74900000000002</v>
      </c>
      <c r="Y5477">
        <v>406.46100000000001</v>
      </c>
      <c r="Z5477">
        <v>408.834</v>
      </c>
      <c r="AA5477">
        <v>410.529</v>
      </c>
      <c r="AB5477">
        <v>413.24099999999999</v>
      </c>
      <c r="AC5477">
        <v>413.91899999999998</v>
      </c>
      <c r="AD5477" s="2"/>
      <c r="AE5477" s="2"/>
      <c r="AF5477" s="2"/>
    </row>
    <row r="5478" spans="1:32">
      <c r="A5478" t="s">
        <v>15928</v>
      </c>
      <c r="B5478" t="s">
        <v>19</v>
      </c>
      <c r="C5478">
        <v>161.11699999999999</v>
      </c>
      <c r="D5478">
        <v>171.15199999999999</v>
      </c>
      <c r="E5478">
        <v>185.06800000000001</v>
      </c>
      <c r="F5478">
        <v>196.50800000000001</v>
      </c>
      <c r="G5478">
        <v>203.554</v>
      </c>
      <c r="H5478">
        <v>210.244</v>
      </c>
      <c r="I5478">
        <v>217.47</v>
      </c>
      <c r="J5478">
        <v>224.56100000000001</v>
      </c>
      <c r="K5478">
        <v>231.02799999999999</v>
      </c>
      <c r="L5478">
        <v>235.042</v>
      </c>
      <c r="M5478">
        <v>240.17099999999999</v>
      </c>
      <c r="N5478">
        <v>243.07</v>
      </c>
      <c r="O5478">
        <v>245.74600000000001</v>
      </c>
      <c r="P5478">
        <v>248.64500000000001</v>
      </c>
      <c r="Q5478">
        <v>251.09800000000001</v>
      </c>
      <c r="R5478">
        <v>253.328</v>
      </c>
      <c r="S5478">
        <v>256.45</v>
      </c>
      <c r="T5478">
        <v>258.45699999999999</v>
      </c>
      <c r="U5478">
        <v>260.68700000000001</v>
      </c>
      <c r="V5478">
        <v>262.24799999999999</v>
      </c>
      <c r="W5478">
        <v>264.47800000000001</v>
      </c>
      <c r="X5478">
        <v>265.59300000000002</v>
      </c>
      <c r="Y5478">
        <v>267.37700000000001</v>
      </c>
      <c r="Z5478">
        <v>268.93799999999999</v>
      </c>
      <c r="AA5478">
        <v>270.053</v>
      </c>
      <c r="AB5478">
        <v>271.83699999999999</v>
      </c>
      <c r="AC5478">
        <v>272.28300000000002</v>
      </c>
      <c r="AD5478" s="2"/>
      <c r="AE5478" s="2"/>
      <c r="AF5478" s="2"/>
    </row>
    <row r="5479" spans="1:32">
      <c r="A5479" t="s">
        <v>15929</v>
      </c>
      <c r="B5479" t="s">
        <v>19</v>
      </c>
      <c r="C5479">
        <v>2167.5</v>
      </c>
      <c r="D5479">
        <v>2302.5</v>
      </c>
      <c r="E5479">
        <v>2489.6999999999998</v>
      </c>
      <c r="F5479">
        <v>2643.6</v>
      </c>
      <c r="G5479">
        <v>2738.4</v>
      </c>
      <c r="H5479">
        <v>2828.4</v>
      </c>
      <c r="I5479">
        <v>2925.6</v>
      </c>
      <c r="J5479">
        <v>3021</v>
      </c>
      <c r="K5479">
        <v>3108</v>
      </c>
      <c r="L5479">
        <v>3162</v>
      </c>
      <c r="M5479">
        <v>3231</v>
      </c>
      <c r="N5479">
        <v>3270</v>
      </c>
      <c r="O5479">
        <v>3306</v>
      </c>
      <c r="P5479">
        <v>3345</v>
      </c>
      <c r="Q5479">
        <v>3378</v>
      </c>
      <c r="R5479">
        <v>3408</v>
      </c>
      <c r="S5479">
        <v>3450</v>
      </c>
      <c r="T5479">
        <v>3477</v>
      </c>
      <c r="U5479">
        <v>3507</v>
      </c>
      <c r="V5479">
        <v>3528</v>
      </c>
      <c r="W5479">
        <v>3558</v>
      </c>
      <c r="X5479">
        <v>3573</v>
      </c>
      <c r="Y5479">
        <v>3597</v>
      </c>
      <c r="Z5479">
        <v>3618</v>
      </c>
      <c r="AA5479">
        <v>3633</v>
      </c>
      <c r="AB5479">
        <v>3657</v>
      </c>
      <c r="AC5479">
        <v>3663</v>
      </c>
      <c r="AD5479" s="2"/>
      <c r="AE5479" s="2"/>
      <c r="AF5479" s="2"/>
    </row>
    <row r="5480" spans="1:32">
      <c r="A5480" t="s">
        <v>15930</v>
      </c>
      <c r="B5480" t="s">
        <v>19</v>
      </c>
      <c r="C5480">
        <v>433.5</v>
      </c>
      <c r="D5480">
        <v>460.5</v>
      </c>
      <c r="E5480">
        <v>497.94</v>
      </c>
      <c r="F5480">
        <v>528.72</v>
      </c>
      <c r="G5480">
        <v>547.67999999999995</v>
      </c>
      <c r="H5480">
        <v>565.67999999999995</v>
      </c>
      <c r="I5480">
        <v>585.12</v>
      </c>
      <c r="J5480">
        <v>604.20000000000005</v>
      </c>
      <c r="K5480">
        <v>621.6</v>
      </c>
      <c r="L5480">
        <v>632.4</v>
      </c>
      <c r="M5480">
        <v>646.20000000000005</v>
      </c>
      <c r="N5480">
        <v>654</v>
      </c>
      <c r="O5480">
        <v>661.2</v>
      </c>
      <c r="P5480">
        <v>669</v>
      </c>
      <c r="Q5480">
        <v>675.6</v>
      </c>
      <c r="R5480">
        <v>681.6</v>
      </c>
      <c r="S5480">
        <v>690</v>
      </c>
      <c r="T5480">
        <v>695.4</v>
      </c>
      <c r="U5480">
        <v>701.4</v>
      </c>
      <c r="V5480">
        <v>705.6</v>
      </c>
      <c r="W5480">
        <v>711.6</v>
      </c>
      <c r="X5480">
        <v>714.6</v>
      </c>
      <c r="Y5480">
        <v>719.4</v>
      </c>
      <c r="Z5480">
        <v>723.6</v>
      </c>
      <c r="AA5480">
        <v>726.6</v>
      </c>
      <c r="AB5480">
        <v>731.4</v>
      </c>
      <c r="AC5480">
        <v>732.6</v>
      </c>
      <c r="AD5480" s="2"/>
      <c r="AE5480" s="2"/>
      <c r="AF5480" s="2"/>
    </row>
    <row r="5481" spans="1:32">
      <c r="A5481" t="s">
        <v>15931</v>
      </c>
      <c r="B5481" t="s">
        <v>19</v>
      </c>
      <c r="C5481">
        <v>0</v>
      </c>
      <c r="D5481">
        <v>0</v>
      </c>
      <c r="E5481">
        <v>0</v>
      </c>
      <c r="F5481">
        <v>0</v>
      </c>
      <c r="G5481">
        <v>0</v>
      </c>
      <c r="H5481">
        <v>0</v>
      </c>
      <c r="I5481">
        <v>0</v>
      </c>
      <c r="J5481">
        <v>0</v>
      </c>
      <c r="K5481">
        <v>0</v>
      </c>
      <c r="L5481">
        <v>0</v>
      </c>
      <c r="M5481">
        <v>0</v>
      </c>
      <c r="N5481">
        <v>0</v>
      </c>
      <c r="O5481">
        <v>0</v>
      </c>
      <c r="P5481">
        <v>0</v>
      </c>
      <c r="Q5481">
        <v>0</v>
      </c>
      <c r="R5481">
        <v>0</v>
      </c>
      <c r="S5481">
        <v>0</v>
      </c>
      <c r="T5481">
        <v>0</v>
      </c>
      <c r="U5481">
        <v>0</v>
      </c>
      <c r="V5481">
        <v>0</v>
      </c>
      <c r="W5481">
        <v>0</v>
      </c>
      <c r="X5481">
        <v>0</v>
      </c>
      <c r="Y5481">
        <v>0</v>
      </c>
      <c r="Z5481">
        <v>0</v>
      </c>
      <c r="AA5481">
        <v>0</v>
      </c>
      <c r="AB5481">
        <v>0</v>
      </c>
      <c r="AC5481">
        <v>0</v>
      </c>
      <c r="AD5481" s="2"/>
      <c r="AE5481" s="2"/>
      <c r="AF5481" s="2"/>
    </row>
    <row r="5482" spans="1:32">
      <c r="A5482" t="s">
        <v>15932</v>
      </c>
      <c r="B5482" t="s">
        <v>19</v>
      </c>
      <c r="C5482">
        <v>0</v>
      </c>
      <c r="D5482">
        <v>0</v>
      </c>
      <c r="E5482">
        <v>0</v>
      </c>
      <c r="F5482">
        <v>0</v>
      </c>
      <c r="G5482">
        <v>0</v>
      </c>
      <c r="H5482">
        <v>0</v>
      </c>
      <c r="I5482">
        <v>0</v>
      </c>
      <c r="J5482">
        <v>0</v>
      </c>
      <c r="K5482">
        <v>0</v>
      </c>
      <c r="L5482">
        <v>0</v>
      </c>
      <c r="M5482">
        <v>0</v>
      </c>
      <c r="N5482">
        <v>0</v>
      </c>
      <c r="O5482">
        <v>0</v>
      </c>
      <c r="P5482">
        <v>0</v>
      </c>
      <c r="Q5482">
        <v>0</v>
      </c>
      <c r="R5482">
        <v>0</v>
      </c>
      <c r="S5482">
        <v>0</v>
      </c>
      <c r="T5482">
        <v>0</v>
      </c>
      <c r="U5482">
        <v>0</v>
      </c>
      <c r="V5482">
        <v>0</v>
      </c>
      <c r="W5482">
        <v>0</v>
      </c>
      <c r="X5482">
        <v>0</v>
      </c>
      <c r="Y5482">
        <v>0</v>
      </c>
      <c r="Z5482">
        <v>0</v>
      </c>
      <c r="AA5482">
        <v>0</v>
      </c>
      <c r="AB5482">
        <v>0</v>
      </c>
      <c r="AC5482">
        <v>0</v>
      </c>
      <c r="AD5482" s="2"/>
      <c r="AE5482" s="2"/>
      <c r="AF5482" s="2"/>
    </row>
    <row r="5483" spans="1:32">
      <c r="A5483" t="s">
        <v>15933</v>
      </c>
      <c r="B5483" t="s">
        <v>19</v>
      </c>
      <c r="C5483">
        <v>0</v>
      </c>
      <c r="D5483">
        <v>0</v>
      </c>
      <c r="E5483">
        <v>0</v>
      </c>
      <c r="F5483">
        <v>0</v>
      </c>
      <c r="G5483">
        <v>0</v>
      </c>
      <c r="H5483">
        <v>0</v>
      </c>
      <c r="I5483">
        <v>0</v>
      </c>
      <c r="J5483">
        <v>0</v>
      </c>
      <c r="K5483">
        <v>0</v>
      </c>
      <c r="L5483">
        <v>0</v>
      </c>
      <c r="M5483">
        <v>0</v>
      </c>
      <c r="N5483">
        <v>0</v>
      </c>
      <c r="O5483">
        <v>0</v>
      </c>
      <c r="P5483">
        <v>0</v>
      </c>
      <c r="Q5483">
        <v>0</v>
      </c>
      <c r="R5483">
        <v>0</v>
      </c>
      <c r="S5483">
        <v>0</v>
      </c>
      <c r="T5483">
        <v>0</v>
      </c>
      <c r="U5483">
        <v>0</v>
      </c>
      <c r="V5483">
        <v>0</v>
      </c>
      <c r="W5483">
        <v>0</v>
      </c>
      <c r="X5483">
        <v>0</v>
      </c>
      <c r="Y5483">
        <v>0</v>
      </c>
      <c r="Z5483">
        <v>0</v>
      </c>
      <c r="AA5483">
        <v>0</v>
      </c>
      <c r="AB5483">
        <v>0</v>
      </c>
      <c r="AC5483">
        <v>0</v>
      </c>
    </row>
    <row r="5484" spans="1:32">
      <c r="A5484" t="s">
        <v>15934</v>
      </c>
      <c r="B5484" t="s">
        <v>19</v>
      </c>
      <c r="C5484">
        <v>0</v>
      </c>
      <c r="D5484">
        <v>0</v>
      </c>
      <c r="E5484">
        <v>0</v>
      </c>
      <c r="F5484">
        <v>0</v>
      </c>
      <c r="G5484">
        <v>0</v>
      </c>
      <c r="H5484">
        <v>0</v>
      </c>
      <c r="I5484">
        <v>0</v>
      </c>
      <c r="J5484">
        <v>0</v>
      </c>
      <c r="K5484">
        <v>0</v>
      </c>
      <c r="L5484">
        <v>0</v>
      </c>
      <c r="M5484">
        <v>0</v>
      </c>
      <c r="N5484">
        <v>0</v>
      </c>
      <c r="O5484">
        <v>0</v>
      </c>
      <c r="P5484">
        <v>0</v>
      </c>
      <c r="Q5484">
        <v>0</v>
      </c>
      <c r="R5484">
        <v>0</v>
      </c>
      <c r="S5484">
        <v>0</v>
      </c>
      <c r="T5484">
        <v>0</v>
      </c>
      <c r="U5484">
        <v>0</v>
      </c>
      <c r="V5484">
        <v>0</v>
      </c>
      <c r="W5484">
        <v>0</v>
      </c>
      <c r="X5484">
        <v>0</v>
      </c>
      <c r="Y5484">
        <v>0</v>
      </c>
      <c r="Z5484">
        <v>0</v>
      </c>
      <c r="AA5484">
        <v>0</v>
      </c>
      <c r="AB5484">
        <v>0</v>
      </c>
      <c r="AC5484">
        <v>0</v>
      </c>
      <c r="AD5484" s="2"/>
      <c r="AE5484" s="2"/>
      <c r="AF5484" s="2"/>
    </row>
    <row r="5485" spans="1:32">
      <c r="A5485" t="s">
        <v>15935</v>
      </c>
      <c r="B5485" t="s">
        <v>19</v>
      </c>
      <c r="C5485">
        <v>0</v>
      </c>
      <c r="D5485">
        <v>0</v>
      </c>
      <c r="E5485">
        <v>0</v>
      </c>
      <c r="F5485">
        <v>0</v>
      </c>
      <c r="G5485">
        <v>0</v>
      </c>
      <c r="H5485">
        <v>0</v>
      </c>
      <c r="I5485">
        <v>0</v>
      </c>
      <c r="J5485">
        <v>0</v>
      </c>
      <c r="K5485">
        <v>0</v>
      </c>
      <c r="L5485">
        <v>0</v>
      </c>
      <c r="M5485">
        <v>0</v>
      </c>
      <c r="N5485">
        <v>0</v>
      </c>
      <c r="O5485">
        <v>0</v>
      </c>
      <c r="P5485">
        <v>0</v>
      </c>
      <c r="Q5485">
        <v>0</v>
      </c>
      <c r="R5485">
        <v>0</v>
      </c>
      <c r="S5485">
        <v>0</v>
      </c>
      <c r="T5485">
        <v>0</v>
      </c>
      <c r="U5485">
        <v>0</v>
      </c>
      <c r="V5485">
        <v>0</v>
      </c>
      <c r="W5485">
        <v>0</v>
      </c>
      <c r="X5485">
        <v>0</v>
      </c>
      <c r="Y5485">
        <v>0</v>
      </c>
      <c r="Z5485">
        <v>0</v>
      </c>
      <c r="AA5485">
        <v>0</v>
      </c>
      <c r="AB5485">
        <v>0</v>
      </c>
      <c r="AC5485">
        <v>0</v>
      </c>
    </row>
    <row r="5486" spans="1:32">
      <c r="A5486" t="s">
        <v>15936</v>
      </c>
      <c r="B5486" t="s">
        <v>19</v>
      </c>
      <c r="C5486">
        <v>0</v>
      </c>
      <c r="D5486">
        <v>0</v>
      </c>
      <c r="E5486">
        <v>0</v>
      </c>
      <c r="F5486">
        <v>0</v>
      </c>
      <c r="G5486">
        <v>0</v>
      </c>
      <c r="H5486">
        <v>0</v>
      </c>
      <c r="I5486">
        <v>0</v>
      </c>
      <c r="J5486">
        <v>0</v>
      </c>
      <c r="K5486">
        <v>0</v>
      </c>
      <c r="L5486">
        <v>0</v>
      </c>
      <c r="M5486">
        <v>0</v>
      </c>
      <c r="N5486">
        <v>0</v>
      </c>
      <c r="O5486">
        <v>0</v>
      </c>
      <c r="P5486">
        <v>0</v>
      </c>
      <c r="Q5486">
        <v>0</v>
      </c>
      <c r="R5486">
        <v>0</v>
      </c>
      <c r="S5486">
        <v>0</v>
      </c>
      <c r="T5486">
        <v>0</v>
      </c>
      <c r="U5486">
        <v>0</v>
      </c>
      <c r="V5486">
        <v>0</v>
      </c>
      <c r="W5486">
        <v>0</v>
      </c>
      <c r="X5486">
        <v>0</v>
      </c>
      <c r="Y5486">
        <v>0</v>
      </c>
      <c r="Z5486">
        <v>0</v>
      </c>
      <c r="AA5486">
        <v>0</v>
      </c>
      <c r="AB5486">
        <v>0</v>
      </c>
      <c r="AC5486">
        <v>0</v>
      </c>
    </row>
    <row r="5487" spans="1:32">
      <c r="A5487" t="s">
        <v>15937</v>
      </c>
      <c r="B5487" t="s">
        <v>19</v>
      </c>
      <c r="C5487">
        <v>0</v>
      </c>
      <c r="D5487">
        <v>0</v>
      </c>
      <c r="E5487">
        <v>0</v>
      </c>
      <c r="F5487">
        <v>0</v>
      </c>
      <c r="G5487">
        <v>0</v>
      </c>
      <c r="H5487">
        <v>0</v>
      </c>
      <c r="I5487">
        <v>0</v>
      </c>
      <c r="J5487">
        <v>0</v>
      </c>
      <c r="K5487">
        <v>0</v>
      </c>
      <c r="L5487">
        <v>0</v>
      </c>
      <c r="M5487">
        <v>0</v>
      </c>
      <c r="N5487">
        <v>0</v>
      </c>
      <c r="O5487">
        <v>0</v>
      </c>
      <c r="P5487">
        <v>0</v>
      </c>
      <c r="Q5487">
        <v>0</v>
      </c>
      <c r="R5487">
        <v>0</v>
      </c>
      <c r="S5487">
        <v>0</v>
      </c>
      <c r="T5487">
        <v>0</v>
      </c>
      <c r="U5487">
        <v>0</v>
      </c>
      <c r="V5487">
        <v>0</v>
      </c>
      <c r="W5487">
        <v>0</v>
      </c>
      <c r="X5487">
        <v>0</v>
      </c>
      <c r="Y5487">
        <v>0</v>
      </c>
      <c r="Z5487">
        <v>0</v>
      </c>
      <c r="AA5487">
        <v>0</v>
      </c>
      <c r="AB5487">
        <v>0</v>
      </c>
      <c r="AC5487">
        <v>0</v>
      </c>
    </row>
    <row r="5488" spans="1:32">
      <c r="A5488" t="s">
        <v>15938</v>
      </c>
      <c r="B5488" t="s">
        <v>19</v>
      </c>
      <c r="C5488">
        <v>0</v>
      </c>
      <c r="D5488">
        <v>0</v>
      </c>
      <c r="E5488">
        <v>0</v>
      </c>
      <c r="F5488">
        <v>0</v>
      </c>
      <c r="G5488">
        <v>0</v>
      </c>
      <c r="H5488">
        <v>0</v>
      </c>
      <c r="I5488">
        <v>0</v>
      </c>
      <c r="J5488">
        <v>0</v>
      </c>
      <c r="K5488">
        <v>0</v>
      </c>
      <c r="L5488">
        <v>0</v>
      </c>
      <c r="M5488">
        <v>0</v>
      </c>
      <c r="N5488">
        <v>0</v>
      </c>
      <c r="O5488">
        <v>0</v>
      </c>
      <c r="P5488">
        <v>0</v>
      </c>
      <c r="Q5488">
        <v>0</v>
      </c>
      <c r="R5488">
        <v>0</v>
      </c>
      <c r="S5488">
        <v>0</v>
      </c>
      <c r="T5488">
        <v>0</v>
      </c>
      <c r="U5488">
        <v>0</v>
      </c>
      <c r="V5488">
        <v>0</v>
      </c>
      <c r="W5488">
        <v>0</v>
      </c>
      <c r="X5488">
        <v>0</v>
      </c>
      <c r="Y5488">
        <v>0</v>
      </c>
      <c r="Z5488">
        <v>0</v>
      </c>
      <c r="AA5488">
        <v>0</v>
      </c>
      <c r="AB5488">
        <v>0</v>
      </c>
      <c r="AC5488">
        <v>0</v>
      </c>
    </row>
    <row r="5489" spans="1:32">
      <c r="A5489" t="s">
        <v>15939</v>
      </c>
      <c r="B5489" t="s">
        <v>19</v>
      </c>
      <c r="C5489">
        <v>0</v>
      </c>
      <c r="D5489">
        <v>0</v>
      </c>
      <c r="E5489">
        <v>0</v>
      </c>
      <c r="F5489">
        <v>0</v>
      </c>
      <c r="G5489">
        <v>0</v>
      </c>
      <c r="H5489">
        <v>0</v>
      </c>
      <c r="I5489">
        <v>0</v>
      </c>
      <c r="J5489">
        <v>0</v>
      </c>
      <c r="K5489">
        <v>0</v>
      </c>
      <c r="L5489">
        <v>0</v>
      </c>
      <c r="M5489">
        <v>0</v>
      </c>
      <c r="N5489">
        <v>0</v>
      </c>
      <c r="O5489">
        <v>0</v>
      </c>
      <c r="P5489">
        <v>0</v>
      </c>
      <c r="Q5489">
        <v>0</v>
      </c>
      <c r="R5489">
        <v>0</v>
      </c>
      <c r="S5489">
        <v>0</v>
      </c>
      <c r="T5489">
        <v>0</v>
      </c>
      <c r="U5489">
        <v>0</v>
      </c>
      <c r="V5489">
        <v>0</v>
      </c>
      <c r="W5489">
        <v>0</v>
      </c>
      <c r="X5489">
        <v>0</v>
      </c>
      <c r="Y5489">
        <v>0</v>
      </c>
      <c r="Z5489">
        <v>0</v>
      </c>
      <c r="AA5489">
        <v>0</v>
      </c>
      <c r="AB5489">
        <v>0</v>
      </c>
      <c r="AC5489">
        <v>0</v>
      </c>
    </row>
    <row r="5490" spans="1:32">
      <c r="A5490" t="s">
        <v>15940</v>
      </c>
      <c r="B5490" t="s">
        <v>19</v>
      </c>
      <c r="C5490">
        <v>0</v>
      </c>
      <c r="D5490">
        <v>0</v>
      </c>
      <c r="E5490">
        <v>0</v>
      </c>
      <c r="F5490">
        <v>0</v>
      </c>
      <c r="G5490">
        <v>0</v>
      </c>
      <c r="H5490">
        <v>0</v>
      </c>
      <c r="I5490">
        <v>0</v>
      </c>
      <c r="J5490">
        <v>0</v>
      </c>
      <c r="K5490">
        <v>0</v>
      </c>
      <c r="L5490">
        <v>0</v>
      </c>
      <c r="M5490">
        <v>0</v>
      </c>
      <c r="N5490">
        <v>0</v>
      </c>
      <c r="O5490">
        <v>0</v>
      </c>
      <c r="P5490">
        <v>0</v>
      </c>
      <c r="Q5490">
        <v>0</v>
      </c>
      <c r="R5490">
        <v>0</v>
      </c>
      <c r="S5490">
        <v>0</v>
      </c>
      <c r="T5490">
        <v>0</v>
      </c>
      <c r="U5490">
        <v>0</v>
      </c>
      <c r="V5490">
        <v>0</v>
      </c>
      <c r="W5490">
        <v>0</v>
      </c>
      <c r="X5490">
        <v>0</v>
      </c>
      <c r="Y5490">
        <v>0</v>
      </c>
      <c r="Z5490">
        <v>0</v>
      </c>
      <c r="AA5490">
        <v>0</v>
      </c>
      <c r="AB5490">
        <v>0</v>
      </c>
      <c r="AC5490">
        <v>0</v>
      </c>
    </row>
    <row r="5491" spans="1:32">
      <c r="A5491" t="s">
        <v>15941</v>
      </c>
      <c r="B5491" t="s">
        <v>19</v>
      </c>
      <c r="C5491">
        <v>0</v>
      </c>
      <c r="D5491">
        <v>0</v>
      </c>
      <c r="E5491">
        <v>0</v>
      </c>
      <c r="F5491">
        <v>0</v>
      </c>
      <c r="G5491">
        <v>0</v>
      </c>
      <c r="H5491">
        <v>0</v>
      </c>
      <c r="I5491">
        <v>0</v>
      </c>
      <c r="J5491">
        <v>0</v>
      </c>
      <c r="K5491">
        <v>0</v>
      </c>
      <c r="L5491">
        <v>0</v>
      </c>
      <c r="M5491">
        <v>0</v>
      </c>
      <c r="N5491">
        <v>0</v>
      </c>
      <c r="O5491">
        <v>0</v>
      </c>
      <c r="P5491">
        <v>0</v>
      </c>
      <c r="Q5491">
        <v>0</v>
      </c>
      <c r="R5491">
        <v>0</v>
      </c>
      <c r="S5491">
        <v>0</v>
      </c>
      <c r="T5491">
        <v>0</v>
      </c>
      <c r="U5491">
        <v>0</v>
      </c>
      <c r="V5491">
        <v>0</v>
      </c>
      <c r="W5491">
        <v>0</v>
      </c>
      <c r="X5491">
        <v>0</v>
      </c>
      <c r="Y5491">
        <v>0</v>
      </c>
      <c r="Z5491">
        <v>0</v>
      </c>
      <c r="AA5491">
        <v>0</v>
      </c>
      <c r="AB5491">
        <v>0</v>
      </c>
      <c r="AC5491">
        <v>0</v>
      </c>
    </row>
    <row r="5492" spans="1:32">
      <c r="A5492" t="s">
        <v>15942</v>
      </c>
      <c r="B5492" t="s">
        <v>19</v>
      </c>
      <c r="C5492">
        <v>0</v>
      </c>
      <c r="D5492">
        <v>0</v>
      </c>
      <c r="E5492">
        <v>0</v>
      </c>
      <c r="F5492">
        <v>0</v>
      </c>
      <c r="G5492">
        <v>0</v>
      </c>
      <c r="H5492">
        <v>0</v>
      </c>
      <c r="I5492">
        <v>0</v>
      </c>
      <c r="J5492">
        <v>0</v>
      </c>
      <c r="K5492">
        <v>0</v>
      </c>
      <c r="L5492">
        <v>0</v>
      </c>
      <c r="M5492">
        <v>0</v>
      </c>
      <c r="N5492">
        <v>0</v>
      </c>
      <c r="O5492">
        <v>0</v>
      </c>
      <c r="P5492">
        <v>0</v>
      </c>
      <c r="Q5492">
        <v>0</v>
      </c>
      <c r="R5492">
        <v>0</v>
      </c>
      <c r="S5492">
        <v>0</v>
      </c>
      <c r="T5492">
        <v>0</v>
      </c>
      <c r="U5492">
        <v>0</v>
      </c>
      <c r="V5492">
        <v>0</v>
      </c>
      <c r="W5492">
        <v>0</v>
      </c>
      <c r="X5492">
        <v>0</v>
      </c>
      <c r="Y5492">
        <v>0</v>
      </c>
      <c r="Z5492">
        <v>0</v>
      </c>
      <c r="AA5492">
        <v>0</v>
      </c>
      <c r="AB5492">
        <v>0</v>
      </c>
      <c r="AC5492">
        <v>0</v>
      </c>
    </row>
    <row r="5493" spans="1:32">
      <c r="A5493" t="s">
        <v>15943</v>
      </c>
      <c r="B5493" t="s">
        <v>19</v>
      </c>
      <c r="C5493">
        <v>0</v>
      </c>
      <c r="D5493">
        <v>0</v>
      </c>
      <c r="E5493">
        <v>0</v>
      </c>
      <c r="F5493">
        <v>0</v>
      </c>
      <c r="G5493">
        <v>0</v>
      </c>
      <c r="H5493">
        <v>0</v>
      </c>
      <c r="I5493">
        <v>0</v>
      </c>
      <c r="J5493">
        <v>0</v>
      </c>
      <c r="K5493">
        <v>0</v>
      </c>
      <c r="L5493">
        <v>0</v>
      </c>
      <c r="M5493">
        <v>0</v>
      </c>
      <c r="N5493">
        <v>0</v>
      </c>
      <c r="O5493">
        <v>0</v>
      </c>
      <c r="P5493">
        <v>0</v>
      </c>
      <c r="Q5493">
        <v>0</v>
      </c>
      <c r="R5493">
        <v>0</v>
      </c>
      <c r="S5493">
        <v>0</v>
      </c>
      <c r="T5493">
        <v>0</v>
      </c>
      <c r="U5493">
        <v>0</v>
      </c>
      <c r="V5493">
        <v>0</v>
      </c>
      <c r="W5493">
        <v>0</v>
      </c>
      <c r="X5493">
        <v>0</v>
      </c>
      <c r="Y5493">
        <v>0</v>
      </c>
      <c r="Z5493">
        <v>0</v>
      </c>
      <c r="AA5493">
        <v>0</v>
      </c>
      <c r="AB5493">
        <v>0</v>
      </c>
      <c r="AC5493">
        <v>0</v>
      </c>
      <c r="AD5493" s="2"/>
      <c r="AE5493" s="2"/>
      <c r="AF5493" s="2"/>
    </row>
    <row r="5494" spans="1:32">
      <c r="A5494" t="s">
        <v>15944</v>
      </c>
      <c r="B5494" t="s">
        <v>19</v>
      </c>
      <c r="C5494">
        <v>0</v>
      </c>
      <c r="D5494">
        <v>0</v>
      </c>
      <c r="E5494">
        <v>0</v>
      </c>
      <c r="F5494">
        <v>0</v>
      </c>
      <c r="G5494">
        <v>0</v>
      </c>
      <c r="H5494">
        <v>0</v>
      </c>
      <c r="I5494">
        <v>0</v>
      </c>
      <c r="J5494">
        <v>0</v>
      </c>
      <c r="K5494">
        <v>0</v>
      </c>
      <c r="L5494">
        <v>0</v>
      </c>
      <c r="M5494">
        <v>0</v>
      </c>
      <c r="N5494">
        <v>0</v>
      </c>
      <c r="O5494">
        <v>0</v>
      </c>
      <c r="P5494">
        <v>0</v>
      </c>
      <c r="Q5494">
        <v>0</v>
      </c>
      <c r="R5494">
        <v>0</v>
      </c>
      <c r="S5494">
        <v>0</v>
      </c>
      <c r="T5494">
        <v>0</v>
      </c>
      <c r="U5494">
        <v>0</v>
      </c>
      <c r="V5494">
        <v>0</v>
      </c>
      <c r="W5494">
        <v>0</v>
      </c>
      <c r="X5494">
        <v>0</v>
      </c>
      <c r="Y5494">
        <v>0</v>
      </c>
      <c r="Z5494">
        <v>0</v>
      </c>
      <c r="AA5494">
        <v>0</v>
      </c>
      <c r="AB5494">
        <v>0</v>
      </c>
      <c r="AC5494">
        <v>0</v>
      </c>
      <c r="AD5494" s="2"/>
      <c r="AE5494" s="2"/>
      <c r="AF5494" s="2"/>
    </row>
    <row r="5495" spans="1:32">
      <c r="A5495" t="s">
        <v>15945</v>
      </c>
      <c r="B5495" t="s">
        <v>19</v>
      </c>
      <c r="C5495">
        <v>0</v>
      </c>
      <c r="D5495">
        <v>0</v>
      </c>
      <c r="E5495">
        <v>0</v>
      </c>
      <c r="F5495">
        <v>0</v>
      </c>
      <c r="G5495">
        <v>0</v>
      </c>
      <c r="H5495">
        <v>0</v>
      </c>
      <c r="I5495">
        <v>0</v>
      </c>
      <c r="J5495">
        <v>0</v>
      </c>
      <c r="K5495">
        <v>0</v>
      </c>
      <c r="L5495">
        <v>0</v>
      </c>
      <c r="M5495">
        <v>0</v>
      </c>
      <c r="N5495">
        <v>0</v>
      </c>
      <c r="O5495">
        <v>0</v>
      </c>
      <c r="P5495">
        <v>0</v>
      </c>
      <c r="Q5495">
        <v>0</v>
      </c>
      <c r="R5495">
        <v>0</v>
      </c>
      <c r="S5495">
        <v>0</v>
      </c>
      <c r="T5495">
        <v>0</v>
      </c>
      <c r="U5495">
        <v>0</v>
      </c>
      <c r="V5495">
        <v>0</v>
      </c>
      <c r="W5495">
        <v>0</v>
      </c>
      <c r="X5495">
        <v>0</v>
      </c>
      <c r="Y5495">
        <v>0</v>
      </c>
      <c r="Z5495">
        <v>0</v>
      </c>
      <c r="AA5495">
        <v>0</v>
      </c>
      <c r="AB5495">
        <v>0</v>
      </c>
      <c r="AC5495">
        <v>0</v>
      </c>
    </row>
    <row r="5496" spans="1:32">
      <c r="A5496" t="s">
        <v>15946</v>
      </c>
      <c r="B5496" t="s">
        <v>19</v>
      </c>
      <c r="C5496">
        <v>0</v>
      </c>
      <c r="D5496">
        <v>0</v>
      </c>
      <c r="E5496">
        <v>0</v>
      </c>
      <c r="F5496">
        <v>0</v>
      </c>
      <c r="G5496">
        <v>0</v>
      </c>
      <c r="H5496">
        <v>0</v>
      </c>
      <c r="I5496">
        <v>0</v>
      </c>
      <c r="J5496">
        <v>0</v>
      </c>
      <c r="K5496">
        <v>0</v>
      </c>
      <c r="L5496">
        <v>0</v>
      </c>
      <c r="M5496">
        <v>0</v>
      </c>
      <c r="N5496">
        <v>0</v>
      </c>
      <c r="O5496">
        <v>0</v>
      </c>
      <c r="P5496">
        <v>0</v>
      </c>
      <c r="Q5496">
        <v>0</v>
      </c>
      <c r="R5496">
        <v>0</v>
      </c>
      <c r="S5496">
        <v>0</v>
      </c>
      <c r="T5496">
        <v>0</v>
      </c>
      <c r="U5496">
        <v>0</v>
      </c>
      <c r="V5496">
        <v>0</v>
      </c>
      <c r="W5496">
        <v>0</v>
      </c>
      <c r="X5496">
        <v>0</v>
      </c>
      <c r="Y5496">
        <v>0</v>
      </c>
      <c r="Z5496">
        <v>0</v>
      </c>
      <c r="AA5496">
        <v>0</v>
      </c>
      <c r="AB5496">
        <v>0</v>
      </c>
      <c r="AC5496">
        <v>0</v>
      </c>
    </row>
    <row r="5497" spans="1:32">
      <c r="A5497" t="s">
        <v>15947</v>
      </c>
      <c r="B5497" t="s">
        <v>19</v>
      </c>
      <c r="C5497">
        <v>0</v>
      </c>
      <c r="D5497">
        <v>0</v>
      </c>
      <c r="E5497">
        <v>0</v>
      </c>
      <c r="F5497">
        <v>0</v>
      </c>
      <c r="G5497">
        <v>0</v>
      </c>
      <c r="H5497">
        <v>0</v>
      </c>
      <c r="I5497">
        <v>0</v>
      </c>
      <c r="J5497">
        <v>0</v>
      </c>
      <c r="K5497">
        <v>0</v>
      </c>
      <c r="L5497">
        <v>0</v>
      </c>
      <c r="M5497">
        <v>0</v>
      </c>
      <c r="N5497">
        <v>0</v>
      </c>
      <c r="O5497">
        <v>0</v>
      </c>
      <c r="P5497">
        <v>0</v>
      </c>
      <c r="Q5497">
        <v>0</v>
      </c>
      <c r="R5497">
        <v>0</v>
      </c>
      <c r="S5497">
        <v>0</v>
      </c>
      <c r="T5497">
        <v>0</v>
      </c>
      <c r="U5497">
        <v>0</v>
      </c>
      <c r="V5497">
        <v>0</v>
      </c>
      <c r="W5497">
        <v>0</v>
      </c>
      <c r="X5497">
        <v>0</v>
      </c>
      <c r="Y5497">
        <v>0</v>
      </c>
      <c r="Z5497">
        <v>0</v>
      </c>
      <c r="AA5497">
        <v>0</v>
      </c>
      <c r="AB5497">
        <v>0</v>
      </c>
      <c r="AC5497">
        <v>0</v>
      </c>
    </row>
    <row r="5498" spans="1:32">
      <c r="A5498" t="s">
        <v>15948</v>
      </c>
      <c r="B5498" t="s">
        <v>19</v>
      </c>
      <c r="C5498">
        <v>0</v>
      </c>
      <c r="D5498">
        <v>0</v>
      </c>
      <c r="E5498">
        <v>0</v>
      </c>
      <c r="F5498">
        <v>0</v>
      </c>
      <c r="G5498">
        <v>0</v>
      </c>
      <c r="H5498">
        <v>0</v>
      </c>
      <c r="I5498">
        <v>0</v>
      </c>
      <c r="J5498">
        <v>0</v>
      </c>
      <c r="K5498">
        <v>0</v>
      </c>
      <c r="L5498">
        <v>0</v>
      </c>
      <c r="M5498">
        <v>0</v>
      </c>
      <c r="N5498">
        <v>0</v>
      </c>
      <c r="O5498">
        <v>0</v>
      </c>
      <c r="P5498">
        <v>0</v>
      </c>
      <c r="Q5498">
        <v>0</v>
      </c>
      <c r="R5498">
        <v>0</v>
      </c>
      <c r="S5498">
        <v>0</v>
      </c>
      <c r="T5498">
        <v>0</v>
      </c>
      <c r="U5498">
        <v>0</v>
      </c>
      <c r="V5498">
        <v>0</v>
      </c>
      <c r="W5498">
        <v>0</v>
      </c>
      <c r="X5498">
        <v>0</v>
      </c>
      <c r="Y5498">
        <v>0</v>
      </c>
      <c r="Z5498">
        <v>0</v>
      </c>
      <c r="AA5498">
        <v>0</v>
      </c>
      <c r="AB5498">
        <v>0</v>
      </c>
      <c r="AC5498">
        <v>0</v>
      </c>
    </row>
    <row r="5499" spans="1:32">
      <c r="A5499" t="s">
        <v>15949</v>
      </c>
      <c r="B5499" t="s">
        <v>19</v>
      </c>
      <c r="C5499">
        <v>0</v>
      </c>
      <c r="D5499">
        <v>0</v>
      </c>
      <c r="E5499">
        <v>0</v>
      </c>
      <c r="F5499">
        <v>0</v>
      </c>
      <c r="G5499">
        <v>0</v>
      </c>
      <c r="H5499">
        <v>0</v>
      </c>
      <c r="I5499">
        <v>0</v>
      </c>
      <c r="J5499">
        <v>0</v>
      </c>
      <c r="K5499">
        <v>0</v>
      </c>
      <c r="L5499">
        <v>0</v>
      </c>
      <c r="M5499">
        <v>0</v>
      </c>
      <c r="N5499">
        <v>0</v>
      </c>
      <c r="O5499">
        <v>0</v>
      </c>
      <c r="P5499">
        <v>0</v>
      </c>
      <c r="Q5499">
        <v>0</v>
      </c>
      <c r="R5499">
        <v>0</v>
      </c>
      <c r="S5499">
        <v>0</v>
      </c>
      <c r="T5499">
        <v>0</v>
      </c>
      <c r="U5499">
        <v>0</v>
      </c>
      <c r="V5499">
        <v>0</v>
      </c>
      <c r="W5499">
        <v>0</v>
      </c>
      <c r="X5499">
        <v>0</v>
      </c>
      <c r="Y5499">
        <v>0</v>
      </c>
      <c r="Z5499">
        <v>0</v>
      </c>
      <c r="AA5499">
        <v>0</v>
      </c>
      <c r="AB5499">
        <v>0</v>
      </c>
      <c r="AC5499">
        <v>0</v>
      </c>
    </row>
    <row r="5500" spans="1:32">
      <c r="A5500" t="s">
        <v>15950</v>
      </c>
      <c r="B5500" t="s">
        <v>19</v>
      </c>
      <c r="C5500">
        <v>0</v>
      </c>
      <c r="D5500">
        <v>0</v>
      </c>
      <c r="E5500">
        <v>0</v>
      </c>
      <c r="F5500">
        <v>0</v>
      </c>
      <c r="G5500">
        <v>0</v>
      </c>
      <c r="H5500">
        <v>0</v>
      </c>
      <c r="I5500">
        <v>0</v>
      </c>
      <c r="J5500">
        <v>0</v>
      </c>
      <c r="K5500">
        <v>0</v>
      </c>
      <c r="L5500">
        <v>0</v>
      </c>
      <c r="M5500">
        <v>0</v>
      </c>
      <c r="N5500">
        <v>0</v>
      </c>
      <c r="O5500">
        <v>0</v>
      </c>
      <c r="P5500">
        <v>0</v>
      </c>
      <c r="Q5500">
        <v>0</v>
      </c>
      <c r="R5500">
        <v>0</v>
      </c>
      <c r="S5500">
        <v>0</v>
      </c>
      <c r="T5500">
        <v>0</v>
      </c>
      <c r="U5500">
        <v>0</v>
      </c>
      <c r="V5500">
        <v>0</v>
      </c>
      <c r="W5500">
        <v>0</v>
      </c>
      <c r="X5500">
        <v>0</v>
      </c>
      <c r="Y5500">
        <v>0</v>
      </c>
      <c r="Z5500">
        <v>0</v>
      </c>
      <c r="AA5500">
        <v>0</v>
      </c>
      <c r="AB5500">
        <v>0</v>
      </c>
      <c r="AC5500">
        <v>0</v>
      </c>
    </row>
    <row r="5501" spans="1:32">
      <c r="A5501" t="s">
        <v>15951</v>
      </c>
      <c r="B5501" t="s">
        <v>19</v>
      </c>
      <c r="C5501">
        <v>0</v>
      </c>
      <c r="D5501">
        <v>0</v>
      </c>
      <c r="E5501">
        <v>0</v>
      </c>
      <c r="F5501">
        <v>0</v>
      </c>
      <c r="G5501">
        <v>0</v>
      </c>
      <c r="H5501">
        <v>0</v>
      </c>
      <c r="I5501">
        <v>0</v>
      </c>
      <c r="J5501">
        <v>0</v>
      </c>
      <c r="K5501">
        <v>0</v>
      </c>
      <c r="L5501">
        <v>0</v>
      </c>
      <c r="M5501">
        <v>0</v>
      </c>
      <c r="N5501">
        <v>0</v>
      </c>
      <c r="O5501">
        <v>0</v>
      </c>
      <c r="P5501">
        <v>0</v>
      </c>
      <c r="Q5501">
        <v>0</v>
      </c>
      <c r="R5501">
        <v>0</v>
      </c>
      <c r="S5501">
        <v>0</v>
      </c>
      <c r="T5501">
        <v>0</v>
      </c>
      <c r="U5501">
        <v>0</v>
      </c>
      <c r="V5501">
        <v>0</v>
      </c>
      <c r="W5501">
        <v>0</v>
      </c>
      <c r="X5501">
        <v>0</v>
      </c>
      <c r="Y5501">
        <v>0</v>
      </c>
      <c r="Z5501">
        <v>0</v>
      </c>
      <c r="AA5501">
        <v>0</v>
      </c>
      <c r="AB5501">
        <v>0</v>
      </c>
      <c r="AC5501">
        <v>0</v>
      </c>
    </row>
    <row r="5502" spans="1:32">
      <c r="A5502" t="s">
        <v>15952</v>
      </c>
      <c r="B5502" t="s">
        <v>19</v>
      </c>
      <c r="C5502">
        <v>0</v>
      </c>
      <c r="D5502">
        <v>0</v>
      </c>
      <c r="E5502">
        <v>0</v>
      </c>
      <c r="F5502">
        <v>0</v>
      </c>
      <c r="G5502">
        <v>0</v>
      </c>
      <c r="H5502">
        <v>0</v>
      </c>
      <c r="I5502">
        <v>0</v>
      </c>
      <c r="J5502">
        <v>0</v>
      </c>
      <c r="K5502">
        <v>0</v>
      </c>
      <c r="L5502">
        <v>0</v>
      </c>
      <c r="M5502">
        <v>0</v>
      </c>
      <c r="N5502">
        <v>0</v>
      </c>
      <c r="O5502">
        <v>0</v>
      </c>
      <c r="P5502">
        <v>0</v>
      </c>
      <c r="Q5502">
        <v>0</v>
      </c>
      <c r="R5502">
        <v>0</v>
      </c>
      <c r="S5502">
        <v>0</v>
      </c>
      <c r="T5502">
        <v>0</v>
      </c>
      <c r="U5502">
        <v>0</v>
      </c>
      <c r="V5502">
        <v>0</v>
      </c>
      <c r="W5502">
        <v>0</v>
      </c>
      <c r="X5502">
        <v>0</v>
      </c>
      <c r="Y5502">
        <v>0</v>
      </c>
      <c r="Z5502">
        <v>0</v>
      </c>
      <c r="AA5502">
        <v>0</v>
      </c>
      <c r="AB5502">
        <v>0</v>
      </c>
      <c r="AC5502">
        <v>0</v>
      </c>
    </row>
    <row r="5503" spans="1:32">
      <c r="A5503" t="s">
        <v>15953</v>
      </c>
      <c r="B5503" t="s">
        <v>19</v>
      </c>
      <c r="C5503">
        <v>0</v>
      </c>
      <c r="D5503">
        <v>0</v>
      </c>
      <c r="E5503">
        <v>0</v>
      </c>
      <c r="F5503">
        <v>0</v>
      </c>
      <c r="G5503">
        <v>0</v>
      </c>
      <c r="H5503">
        <v>0</v>
      </c>
      <c r="I5503">
        <v>0</v>
      </c>
      <c r="J5503">
        <v>0</v>
      </c>
      <c r="K5503">
        <v>0</v>
      </c>
      <c r="L5503">
        <v>0</v>
      </c>
      <c r="M5503">
        <v>0</v>
      </c>
      <c r="N5503">
        <v>0</v>
      </c>
      <c r="O5503">
        <v>0</v>
      </c>
      <c r="P5503">
        <v>0</v>
      </c>
      <c r="Q5503">
        <v>0</v>
      </c>
      <c r="R5503">
        <v>0</v>
      </c>
      <c r="S5503">
        <v>0</v>
      </c>
      <c r="T5503">
        <v>0</v>
      </c>
      <c r="U5503">
        <v>0</v>
      </c>
      <c r="V5503">
        <v>0</v>
      </c>
      <c r="W5503">
        <v>0</v>
      </c>
      <c r="X5503">
        <v>0</v>
      </c>
      <c r="Y5503">
        <v>0</v>
      </c>
      <c r="Z5503">
        <v>0</v>
      </c>
      <c r="AA5503">
        <v>0</v>
      </c>
      <c r="AB5503">
        <v>0</v>
      </c>
      <c r="AC5503">
        <v>0</v>
      </c>
    </row>
    <row r="5504" spans="1:32">
      <c r="A5504" t="s">
        <v>15954</v>
      </c>
      <c r="B5504" t="s">
        <v>19</v>
      </c>
      <c r="C5504">
        <v>0</v>
      </c>
      <c r="D5504">
        <v>0</v>
      </c>
      <c r="E5504">
        <v>0</v>
      </c>
      <c r="F5504">
        <v>0</v>
      </c>
      <c r="G5504">
        <v>0</v>
      </c>
      <c r="H5504">
        <v>0</v>
      </c>
      <c r="I5504">
        <v>0</v>
      </c>
      <c r="J5504">
        <v>0</v>
      </c>
      <c r="K5504">
        <v>0</v>
      </c>
      <c r="L5504">
        <v>0</v>
      </c>
      <c r="M5504">
        <v>0</v>
      </c>
      <c r="N5504">
        <v>0</v>
      </c>
      <c r="O5504">
        <v>0</v>
      </c>
      <c r="P5504">
        <v>0</v>
      </c>
      <c r="Q5504">
        <v>0</v>
      </c>
      <c r="R5504">
        <v>0</v>
      </c>
      <c r="S5504">
        <v>0</v>
      </c>
      <c r="T5504">
        <v>0</v>
      </c>
      <c r="U5504">
        <v>0</v>
      </c>
      <c r="V5504">
        <v>0</v>
      </c>
      <c r="W5504">
        <v>0</v>
      </c>
      <c r="X5504">
        <v>0</v>
      </c>
      <c r="Y5504">
        <v>0</v>
      </c>
      <c r="Z5504">
        <v>0</v>
      </c>
      <c r="AA5504">
        <v>0</v>
      </c>
      <c r="AB5504">
        <v>0</v>
      </c>
      <c r="AC5504">
        <v>0</v>
      </c>
    </row>
    <row r="5505" spans="1:29">
      <c r="A5505" t="s">
        <v>15955</v>
      </c>
      <c r="B5505" t="s">
        <v>19</v>
      </c>
      <c r="C5505">
        <v>0</v>
      </c>
      <c r="D5505">
        <v>0</v>
      </c>
      <c r="E5505">
        <v>0</v>
      </c>
      <c r="F5505">
        <v>0</v>
      </c>
      <c r="G5505">
        <v>0</v>
      </c>
      <c r="H5505">
        <v>0</v>
      </c>
      <c r="I5505">
        <v>0</v>
      </c>
      <c r="J5505">
        <v>0</v>
      </c>
      <c r="K5505">
        <v>0</v>
      </c>
      <c r="L5505">
        <v>0</v>
      </c>
      <c r="M5505">
        <v>0</v>
      </c>
      <c r="N5505">
        <v>0</v>
      </c>
      <c r="O5505">
        <v>0</v>
      </c>
      <c r="P5505">
        <v>0</v>
      </c>
      <c r="Q5505">
        <v>0</v>
      </c>
      <c r="R5505">
        <v>0</v>
      </c>
      <c r="S5505">
        <v>0</v>
      </c>
      <c r="T5505">
        <v>0</v>
      </c>
      <c r="U5505">
        <v>0</v>
      </c>
      <c r="V5505">
        <v>0</v>
      </c>
      <c r="W5505">
        <v>0</v>
      </c>
      <c r="X5505">
        <v>0</v>
      </c>
      <c r="Y5505">
        <v>0</v>
      </c>
      <c r="Z5505">
        <v>0</v>
      </c>
      <c r="AA5505">
        <v>0</v>
      </c>
      <c r="AB5505">
        <v>0</v>
      </c>
      <c r="AC5505">
        <v>0</v>
      </c>
    </row>
    <row r="5506" spans="1:29">
      <c r="A5506" t="s">
        <v>15956</v>
      </c>
      <c r="B5506" t="s">
        <v>19</v>
      </c>
      <c r="C5506">
        <v>0</v>
      </c>
      <c r="D5506">
        <v>0</v>
      </c>
      <c r="E5506">
        <v>0</v>
      </c>
      <c r="F5506">
        <v>0</v>
      </c>
      <c r="G5506">
        <v>0</v>
      </c>
      <c r="H5506">
        <v>0</v>
      </c>
      <c r="I5506">
        <v>0</v>
      </c>
      <c r="J5506">
        <v>0</v>
      </c>
      <c r="K5506">
        <v>0</v>
      </c>
      <c r="L5506">
        <v>0</v>
      </c>
      <c r="M5506">
        <v>0</v>
      </c>
      <c r="N5506">
        <v>0</v>
      </c>
      <c r="O5506">
        <v>0</v>
      </c>
      <c r="P5506">
        <v>0</v>
      </c>
      <c r="Q5506">
        <v>0</v>
      </c>
      <c r="R5506">
        <v>0</v>
      </c>
      <c r="S5506">
        <v>0</v>
      </c>
      <c r="T5506">
        <v>0</v>
      </c>
      <c r="U5506">
        <v>0</v>
      </c>
      <c r="V5506">
        <v>0</v>
      </c>
      <c r="W5506">
        <v>0</v>
      </c>
      <c r="X5506">
        <v>0</v>
      </c>
      <c r="Y5506">
        <v>0</v>
      </c>
      <c r="Z5506">
        <v>0</v>
      </c>
      <c r="AA5506">
        <v>0</v>
      </c>
      <c r="AB5506">
        <v>0</v>
      </c>
      <c r="AC5506">
        <v>0</v>
      </c>
    </row>
    <row r="5507" spans="1:29">
      <c r="A5507" t="s">
        <v>15957</v>
      </c>
      <c r="B5507" t="s">
        <v>19</v>
      </c>
      <c r="C5507">
        <v>0</v>
      </c>
      <c r="D5507">
        <v>0</v>
      </c>
      <c r="E5507">
        <v>0</v>
      </c>
      <c r="F5507">
        <v>0</v>
      </c>
      <c r="G5507">
        <v>0</v>
      </c>
      <c r="H5507">
        <v>0</v>
      </c>
      <c r="I5507">
        <v>0</v>
      </c>
      <c r="J5507">
        <v>0</v>
      </c>
      <c r="K5507">
        <v>0</v>
      </c>
      <c r="L5507">
        <v>0</v>
      </c>
      <c r="M5507">
        <v>0</v>
      </c>
      <c r="N5507">
        <v>0</v>
      </c>
      <c r="O5507">
        <v>0</v>
      </c>
      <c r="P5507">
        <v>0</v>
      </c>
      <c r="Q5507">
        <v>0</v>
      </c>
      <c r="R5507">
        <v>0</v>
      </c>
      <c r="S5507">
        <v>0</v>
      </c>
      <c r="T5507">
        <v>0</v>
      </c>
      <c r="U5507">
        <v>0</v>
      </c>
      <c r="V5507">
        <v>0</v>
      </c>
      <c r="W5507">
        <v>0</v>
      </c>
      <c r="X5507">
        <v>0</v>
      </c>
      <c r="Y5507">
        <v>0</v>
      </c>
      <c r="Z5507">
        <v>0</v>
      </c>
      <c r="AA5507">
        <v>0</v>
      </c>
      <c r="AB5507">
        <v>0</v>
      </c>
      <c r="AC5507">
        <v>0</v>
      </c>
    </row>
    <row r="5508" spans="1:29">
      <c r="A5508" t="s">
        <v>15958</v>
      </c>
      <c r="B5508" t="s">
        <v>19</v>
      </c>
      <c r="C5508">
        <v>0</v>
      </c>
      <c r="D5508">
        <v>0</v>
      </c>
      <c r="E5508">
        <v>0</v>
      </c>
      <c r="F5508">
        <v>0</v>
      </c>
      <c r="G5508">
        <v>0</v>
      </c>
      <c r="H5508">
        <v>0</v>
      </c>
      <c r="I5508">
        <v>0</v>
      </c>
      <c r="J5508">
        <v>0</v>
      </c>
      <c r="K5508">
        <v>0</v>
      </c>
      <c r="L5508">
        <v>0</v>
      </c>
      <c r="M5508">
        <v>0</v>
      </c>
      <c r="N5508">
        <v>0</v>
      </c>
      <c r="O5508">
        <v>0</v>
      </c>
      <c r="P5508">
        <v>0</v>
      </c>
      <c r="Q5508">
        <v>0</v>
      </c>
      <c r="R5508">
        <v>0</v>
      </c>
      <c r="S5508">
        <v>0</v>
      </c>
      <c r="T5508">
        <v>0</v>
      </c>
      <c r="U5508">
        <v>0</v>
      </c>
      <c r="V5508">
        <v>0</v>
      </c>
      <c r="W5508">
        <v>0</v>
      </c>
      <c r="X5508">
        <v>0</v>
      </c>
      <c r="Y5508">
        <v>0</v>
      </c>
      <c r="Z5508">
        <v>0</v>
      </c>
      <c r="AA5508">
        <v>0</v>
      </c>
      <c r="AB5508">
        <v>0</v>
      </c>
      <c r="AC5508">
        <v>0</v>
      </c>
    </row>
    <row r="5509" spans="1:29">
      <c r="A5509" t="s">
        <v>15959</v>
      </c>
      <c r="B5509" t="s">
        <v>19</v>
      </c>
      <c r="C5509">
        <v>0</v>
      </c>
      <c r="D5509">
        <v>0</v>
      </c>
      <c r="E5509">
        <v>0</v>
      </c>
      <c r="F5509">
        <v>0</v>
      </c>
      <c r="G5509">
        <v>0</v>
      </c>
      <c r="H5509">
        <v>0</v>
      </c>
      <c r="I5509">
        <v>0</v>
      </c>
      <c r="J5509">
        <v>0</v>
      </c>
      <c r="K5509">
        <v>0</v>
      </c>
      <c r="L5509">
        <v>0</v>
      </c>
      <c r="M5509">
        <v>0</v>
      </c>
      <c r="N5509">
        <v>0</v>
      </c>
      <c r="O5509">
        <v>0</v>
      </c>
      <c r="P5509">
        <v>0</v>
      </c>
      <c r="Q5509">
        <v>0</v>
      </c>
      <c r="R5509">
        <v>0</v>
      </c>
      <c r="S5509">
        <v>0</v>
      </c>
      <c r="T5509">
        <v>0</v>
      </c>
      <c r="U5509">
        <v>0</v>
      </c>
      <c r="V5509">
        <v>0</v>
      </c>
      <c r="W5509">
        <v>0</v>
      </c>
      <c r="X5509">
        <v>0</v>
      </c>
      <c r="Y5509">
        <v>0</v>
      </c>
      <c r="Z5509">
        <v>0</v>
      </c>
      <c r="AA5509">
        <v>0</v>
      </c>
      <c r="AB5509">
        <v>0</v>
      </c>
      <c r="AC5509">
        <v>0</v>
      </c>
    </row>
    <row r="5510" spans="1:29">
      <c r="A5510" t="s">
        <v>15960</v>
      </c>
      <c r="B5510" t="s">
        <v>19</v>
      </c>
      <c r="C5510">
        <v>0</v>
      </c>
      <c r="D5510">
        <v>0</v>
      </c>
      <c r="E5510">
        <v>0</v>
      </c>
      <c r="F5510">
        <v>0</v>
      </c>
      <c r="G5510">
        <v>0</v>
      </c>
      <c r="H5510">
        <v>0</v>
      </c>
      <c r="I5510">
        <v>0</v>
      </c>
      <c r="J5510">
        <v>0</v>
      </c>
      <c r="K5510">
        <v>0</v>
      </c>
      <c r="L5510">
        <v>0</v>
      </c>
      <c r="M5510">
        <v>0</v>
      </c>
      <c r="N5510">
        <v>0</v>
      </c>
      <c r="O5510">
        <v>0</v>
      </c>
      <c r="P5510">
        <v>0</v>
      </c>
      <c r="Q5510">
        <v>0</v>
      </c>
      <c r="R5510">
        <v>0</v>
      </c>
      <c r="S5510">
        <v>0</v>
      </c>
      <c r="T5510">
        <v>0</v>
      </c>
      <c r="U5510">
        <v>0</v>
      </c>
      <c r="V5510">
        <v>0</v>
      </c>
      <c r="W5510">
        <v>0</v>
      </c>
      <c r="X5510">
        <v>0</v>
      </c>
      <c r="Y5510">
        <v>0</v>
      </c>
      <c r="Z5510">
        <v>0</v>
      </c>
      <c r="AA5510">
        <v>0</v>
      </c>
      <c r="AB5510">
        <v>0</v>
      </c>
      <c r="AC5510">
        <v>0</v>
      </c>
    </row>
    <row r="5511" spans="1:29">
      <c r="A5511" t="s">
        <v>15961</v>
      </c>
      <c r="B5511" t="s">
        <v>19</v>
      </c>
      <c r="C5511">
        <v>0</v>
      </c>
      <c r="D5511">
        <v>0</v>
      </c>
      <c r="E5511">
        <v>0</v>
      </c>
      <c r="F5511">
        <v>0</v>
      </c>
      <c r="G5511">
        <v>0</v>
      </c>
      <c r="H5511">
        <v>0</v>
      </c>
      <c r="I5511">
        <v>0</v>
      </c>
      <c r="J5511">
        <v>0</v>
      </c>
      <c r="K5511">
        <v>0</v>
      </c>
      <c r="L5511">
        <v>0</v>
      </c>
      <c r="M5511">
        <v>0</v>
      </c>
      <c r="N5511">
        <v>0</v>
      </c>
      <c r="O5511">
        <v>0</v>
      </c>
      <c r="P5511">
        <v>0</v>
      </c>
      <c r="Q5511">
        <v>0</v>
      </c>
      <c r="R5511">
        <v>0</v>
      </c>
      <c r="S5511">
        <v>0</v>
      </c>
      <c r="T5511">
        <v>0</v>
      </c>
      <c r="U5511">
        <v>0</v>
      </c>
      <c r="V5511">
        <v>0</v>
      </c>
      <c r="W5511">
        <v>0</v>
      </c>
      <c r="X5511">
        <v>0</v>
      </c>
      <c r="Y5511">
        <v>0</v>
      </c>
      <c r="Z5511">
        <v>0</v>
      </c>
      <c r="AA5511">
        <v>0</v>
      </c>
      <c r="AB5511">
        <v>0</v>
      </c>
      <c r="AC5511">
        <v>0</v>
      </c>
    </row>
    <row r="5512" spans="1:29">
      <c r="A5512" t="s">
        <v>15962</v>
      </c>
      <c r="B5512" t="s">
        <v>19</v>
      </c>
      <c r="C5512">
        <v>0</v>
      </c>
      <c r="D5512">
        <v>0</v>
      </c>
      <c r="E5512">
        <v>0</v>
      </c>
      <c r="F5512">
        <v>0</v>
      </c>
      <c r="G5512">
        <v>0</v>
      </c>
      <c r="H5512">
        <v>0</v>
      </c>
      <c r="I5512">
        <v>0</v>
      </c>
      <c r="J5512">
        <v>0</v>
      </c>
      <c r="K5512">
        <v>0</v>
      </c>
      <c r="L5512">
        <v>0</v>
      </c>
      <c r="M5512">
        <v>0</v>
      </c>
      <c r="N5512">
        <v>0</v>
      </c>
      <c r="O5512">
        <v>0</v>
      </c>
      <c r="P5512">
        <v>0</v>
      </c>
      <c r="Q5512">
        <v>0</v>
      </c>
      <c r="R5512">
        <v>0</v>
      </c>
      <c r="S5512">
        <v>0</v>
      </c>
      <c r="T5512">
        <v>0</v>
      </c>
      <c r="U5512">
        <v>0</v>
      </c>
      <c r="V5512">
        <v>0</v>
      </c>
      <c r="W5512">
        <v>0</v>
      </c>
      <c r="X5512">
        <v>0</v>
      </c>
      <c r="Y5512">
        <v>0</v>
      </c>
      <c r="Z5512">
        <v>0</v>
      </c>
      <c r="AA5512">
        <v>0</v>
      </c>
      <c r="AB5512">
        <v>0</v>
      </c>
      <c r="AC5512">
        <v>0</v>
      </c>
    </row>
    <row r="5513" spans="1:29">
      <c r="A5513" t="s">
        <v>15963</v>
      </c>
      <c r="B5513" t="s">
        <v>19</v>
      </c>
      <c r="C5513">
        <v>0</v>
      </c>
      <c r="D5513">
        <v>0</v>
      </c>
      <c r="E5513">
        <v>0</v>
      </c>
      <c r="F5513">
        <v>0</v>
      </c>
      <c r="G5513">
        <v>0</v>
      </c>
      <c r="H5513">
        <v>0</v>
      </c>
      <c r="I5513">
        <v>0</v>
      </c>
      <c r="J5513">
        <v>0</v>
      </c>
      <c r="K5513">
        <v>0</v>
      </c>
      <c r="L5513">
        <v>0</v>
      </c>
      <c r="M5513">
        <v>0</v>
      </c>
      <c r="N5513">
        <v>0</v>
      </c>
      <c r="O5513">
        <v>0</v>
      </c>
      <c r="P5513">
        <v>0</v>
      </c>
      <c r="Q5513">
        <v>0</v>
      </c>
      <c r="R5513">
        <v>0</v>
      </c>
      <c r="S5513">
        <v>0</v>
      </c>
      <c r="T5513">
        <v>0</v>
      </c>
      <c r="U5513">
        <v>0</v>
      </c>
      <c r="V5513">
        <v>0</v>
      </c>
      <c r="W5513">
        <v>0</v>
      </c>
      <c r="X5513">
        <v>0</v>
      </c>
      <c r="Y5513">
        <v>0</v>
      </c>
      <c r="Z5513">
        <v>0</v>
      </c>
      <c r="AA5513">
        <v>0</v>
      </c>
      <c r="AB5513">
        <v>0</v>
      </c>
      <c r="AC5513">
        <v>0</v>
      </c>
    </row>
    <row r="5514" spans="1:29">
      <c r="A5514" t="s">
        <v>15964</v>
      </c>
      <c r="B5514" t="s">
        <v>19</v>
      </c>
      <c r="C5514">
        <v>0</v>
      </c>
      <c r="D5514">
        <v>0</v>
      </c>
      <c r="E5514">
        <v>0</v>
      </c>
      <c r="F5514">
        <v>0</v>
      </c>
      <c r="G5514">
        <v>0</v>
      </c>
      <c r="H5514">
        <v>0</v>
      </c>
      <c r="I5514">
        <v>0</v>
      </c>
      <c r="J5514">
        <v>0</v>
      </c>
      <c r="K5514">
        <v>0</v>
      </c>
      <c r="L5514">
        <v>0</v>
      </c>
      <c r="M5514">
        <v>0</v>
      </c>
      <c r="N5514">
        <v>0</v>
      </c>
      <c r="O5514">
        <v>0</v>
      </c>
      <c r="P5514">
        <v>0</v>
      </c>
      <c r="Q5514">
        <v>0</v>
      </c>
      <c r="R5514">
        <v>0</v>
      </c>
      <c r="S5514">
        <v>0</v>
      </c>
      <c r="T5514">
        <v>0</v>
      </c>
      <c r="U5514">
        <v>0</v>
      </c>
      <c r="V5514">
        <v>0</v>
      </c>
      <c r="W5514">
        <v>0</v>
      </c>
      <c r="X5514">
        <v>0</v>
      </c>
      <c r="Y5514">
        <v>0</v>
      </c>
      <c r="Z5514">
        <v>0</v>
      </c>
      <c r="AA5514">
        <v>0</v>
      </c>
      <c r="AB5514">
        <v>0</v>
      </c>
      <c r="AC5514">
        <v>0</v>
      </c>
    </row>
    <row r="5515" spans="1:29">
      <c r="A5515" t="s">
        <v>15965</v>
      </c>
      <c r="B5515" t="s">
        <v>19</v>
      </c>
      <c r="C5515">
        <v>0</v>
      </c>
      <c r="D5515">
        <v>0</v>
      </c>
      <c r="E5515">
        <v>0</v>
      </c>
      <c r="F5515">
        <v>0</v>
      </c>
      <c r="G5515">
        <v>0</v>
      </c>
      <c r="H5515">
        <v>0</v>
      </c>
      <c r="I5515">
        <v>0</v>
      </c>
      <c r="J5515">
        <v>0</v>
      </c>
      <c r="K5515">
        <v>0</v>
      </c>
      <c r="L5515">
        <v>0</v>
      </c>
      <c r="M5515">
        <v>0</v>
      </c>
      <c r="N5515">
        <v>0</v>
      </c>
      <c r="O5515">
        <v>0</v>
      </c>
      <c r="P5515">
        <v>0</v>
      </c>
      <c r="Q5515">
        <v>0</v>
      </c>
      <c r="R5515">
        <v>0</v>
      </c>
      <c r="S5515">
        <v>0</v>
      </c>
      <c r="T5515">
        <v>0</v>
      </c>
      <c r="U5515">
        <v>0</v>
      </c>
      <c r="V5515">
        <v>0</v>
      </c>
      <c r="W5515">
        <v>0</v>
      </c>
      <c r="X5515">
        <v>0</v>
      </c>
      <c r="Y5515">
        <v>0</v>
      </c>
      <c r="Z5515">
        <v>0</v>
      </c>
      <c r="AA5515">
        <v>0</v>
      </c>
      <c r="AB5515">
        <v>0</v>
      </c>
      <c r="AC5515">
        <v>0</v>
      </c>
    </row>
    <row r="5516" spans="1:29">
      <c r="A5516" t="s">
        <v>15966</v>
      </c>
      <c r="B5516" t="s">
        <v>19</v>
      </c>
      <c r="C5516">
        <v>0</v>
      </c>
      <c r="D5516">
        <v>0</v>
      </c>
      <c r="E5516">
        <v>0</v>
      </c>
      <c r="F5516">
        <v>0</v>
      </c>
      <c r="G5516">
        <v>0</v>
      </c>
      <c r="H5516">
        <v>0</v>
      </c>
      <c r="I5516">
        <v>0</v>
      </c>
      <c r="J5516">
        <v>0</v>
      </c>
      <c r="K5516">
        <v>0</v>
      </c>
      <c r="L5516">
        <v>0</v>
      </c>
      <c r="M5516">
        <v>0</v>
      </c>
      <c r="N5516">
        <v>0</v>
      </c>
      <c r="O5516">
        <v>0</v>
      </c>
      <c r="P5516">
        <v>0</v>
      </c>
      <c r="Q5516">
        <v>0</v>
      </c>
      <c r="R5516">
        <v>0</v>
      </c>
      <c r="S5516">
        <v>0</v>
      </c>
      <c r="T5516">
        <v>0</v>
      </c>
      <c r="U5516">
        <v>0</v>
      </c>
      <c r="V5516">
        <v>0</v>
      </c>
      <c r="W5516">
        <v>0</v>
      </c>
      <c r="X5516">
        <v>0</v>
      </c>
      <c r="Y5516">
        <v>0</v>
      </c>
      <c r="Z5516">
        <v>0</v>
      </c>
      <c r="AA5516">
        <v>0</v>
      </c>
      <c r="AB5516">
        <v>0</v>
      </c>
      <c r="AC5516">
        <v>0</v>
      </c>
    </row>
    <row r="5517" spans="1:29">
      <c r="A5517" t="s">
        <v>15967</v>
      </c>
      <c r="B5517" t="s">
        <v>19</v>
      </c>
      <c r="C5517">
        <v>0</v>
      </c>
      <c r="D5517">
        <v>0</v>
      </c>
      <c r="E5517">
        <v>0</v>
      </c>
      <c r="F5517">
        <v>0</v>
      </c>
      <c r="G5517">
        <v>0</v>
      </c>
      <c r="H5517">
        <v>0</v>
      </c>
      <c r="I5517">
        <v>0</v>
      </c>
      <c r="J5517">
        <v>0</v>
      </c>
      <c r="K5517">
        <v>0</v>
      </c>
      <c r="L5517">
        <v>0</v>
      </c>
      <c r="M5517">
        <v>0</v>
      </c>
      <c r="N5517">
        <v>0</v>
      </c>
      <c r="O5517">
        <v>0</v>
      </c>
      <c r="P5517">
        <v>0</v>
      </c>
      <c r="Q5517">
        <v>0</v>
      </c>
      <c r="R5517">
        <v>0</v>
      </c>
      <c r="S5517">
        <v>0</v>
      </c>
      <c r="T5517">
        <v>0</v>
      </c>
      <c r="U5517">
        <v>0</v>
      </c>
      <c r="V5517">
        <v>0</v>
      </c>
      <c r="W5517">
        <v>0</v>
      </c>
      <c r="X5517">
        <v>0</v>
      </c>
      <c r="Y5517">
        <v>0</v>
      </c>
      <c r="Z5517">
        <v>0</v>
      </c>
      <c r="AA5517">
        <v>0</v>
      </c>
      <c r="AB5517">
        <v>0</v>
      </c>
      <c r="AC5517">
        <v>0</v>
      </c>
    </row>
    <row r="5518" spans="1:29">
      <c r="A5518" t="s">
        <v>15968</v>
      </c>
      <c r="B5518" t="s">
        <v>19</v>
      </c>
      <c r="C5518" s="2">
        <v>765735000</v>
      </c>
      <c r="D5518" s="2">
        <v>849111000</v>
      </c>
      <c r="E5518" s="2">
        <v>943737000</v>
      </c>
      <c r="F5518" s="2">
        <v>998725000</v>
      </c>
      <c r="G5518" s="2">
        <v>1055610000</v>
      </c>
      <c r="H5518" s="2">
        <v>1110280000</v>
      </c>
      <c r="I5518" s="2">
        <v>1154440000</v>
      </c>
      <c r="J5518" s="2">
        <v>1184930000</v>
      </c>
      <c r="K5518" s="2">
        <v>1218570000</v>
      </c>
      <c r="L5518" s="2">
        <v>1250110000</v>
      </c>
      <c r="M5518" s="2">
        <v>1294270000</v>
      </c>
      <c r="N5518" s="2">
        <v>1322660000</v>
      </c>
      <c r="O5518" s="2">
        <v>1339480000</v>
      </c>
      <c r="P5518" s="2">
        <v>1356310000</v>
      </c>
      <c r="Q5518" s="2">
        <v>1375230000</v>
      </c>
      <c r="R5518" s="2">
        <v>1395210000</v>
      </c>
      <c r="S5518" s="2">
        <v>1415180000</v>
      </c>
      <c r="T5518" s="2">
        <v>1433060000</v>
      </c>
      <c r="U5518" s="2">
        <v>1450930000</v>
      </c>
      <c r="V5518" s="2">
        <v>1465650000</v>
      </c>
      <c r="W5518" s="2">
        <v>1481420000</v>
      </c>
      <c r="X5518" s="2">
        <v>1499300000</v>
      </c>
      <c r="Y5518" s="2">
        <v>1517170000</v>
      </c>
      <c r="Z5518" s="2">
        <v>1535040000</v>
      </c>
      <c r="AA5518" s="2">
        <v>1551870000</v>
      </c>
      <c r="AB5518" s="2">
        <v>1567640000</v>
      </c>
      <c r="AC5518" s="2">
        <v>1578150000</v>
      </c>
    </row>
    <row r="5519" spans="1:29">
      <c r="A5519" t="s">
        <v>15969</v>
      </c>
      <c r="B5519" t="s">
        <v>19</v>
      </c>
      <c r="C5519">
        <v>14203.3</v>
      </c>
      <c r="D5519">
        <v>15749.8</v>
      </c>
      <c r="E5519">
        <v>17505</v>
      </c>
      <c r="F5519">
        <v>18524.900000000001</v>
      </c>
      <c r="G5519">
        <v>19580</v>
      </c>
      <c r="H5519">
        <v>20594.099999999999</v>
      </c>
      <c r="I5519">
        <v>21413.200000000001</v>
      </c>
      <c r="J5519">
        <v>21978.799999999999</v>
      </c>
      <c r="K5519">
        <v>22602.799999999999</v>
      </c>
      <c r="L5519">
        <v>23187.9</v>
      </c>
      <c r="M5519">
        <v>24007</v>
      </c>
      <c r="N5519">
        <v>24533.5</v>
      </c>
      <c r="O5519">
        <v>24845.5</v>
      </c>
      <c r="P5519">
        <v>25157.599999999999</v>
      </c>
      <c r="Q5519">
        <v>25508.6</v>
      </c>
      <c r="R5519">
        <v>25879.200000000001</v>
      </c>
      <c r="S5519">
        <v>26249.7</v>
      </c>
      <c r="T5519">
        <v>26581.200000000001</v>
      </c>
      <c r="U5519">
        <v>26912.799999999999</v>
      </c>
      <c r="V5519">
        <v>27185.8</v>
      </c>
      <c r="W5519">
        <v>27478.3</v>
      </c>
      <c r="X5519">
        <v>27809.9</v>
      </c>
      <c r="Y5519">
        <v>28141.4</v>
      </c>
      <c r="Z5519">
        <v>28472.9</v>
      </c>
      <c r="AA5519">
        <v>28785</v>
      </c>
      <c r="AB5519">
        <v>29077.5</v>
      </c>
      <c r="AC5519">
        <v>29272.5</v>
      </c>
    </row>
    <row r="5520" spans="1:29">
      <c r="A5520" t="s">
        <v>15970</v>
      </c>
      <c r="B5520" t="s">
        <v>19</v>
      </c>
      <c r="C5520">
        <v>69996.899999999994</v>
      </c>
      <c r="D5520">
        <v>77618.399999999994</v>
      </c>
      <c r="E5520">
        <v>86268.3</v>
      </c>
      <c r="F5520">
        <v>91294.9</v>
      </c>
      <c r="G5520">
        <v>96494.399999999994</v>
      </c>
      <c r="H5520">
        <v>101492</v>
      </c>
      <c r="I5520">
        <v>105529</v>
      </c>
      <c r="J5520">
        <v>108316</v>
      </c>
      <c r="K5520">
        <v>111391</v>
      </c>
      <c r="L5520">
        <v>114275</v>
      </c>
      <c r="M5520">
        <v>118311</v>
      </c>
      <c r="N5520">
        <v>120906</v>
      </c>
      <c r="O5520">
        <v>122444</v>
      </c>
      <c r="P5520">
        <v>123982</v>
      </c>
      <c r="Q5520">
        <v>125712</v>
      </c>
      <c r="R5520">
        <v>127538</v>
      </c>
      <c r="S5520">
        <v>129364</v>
      </c>
      <c r="T5520">
        <v>130998</v>
      </c>
      <c r="U5520">
        <v>132632</v>
      </c>
      <c r="V5520">
        <v>133977</v>
      </c>
      <c r="W5520">
        <v>135419</v>
      </c>
      <c r="X5520">
        <v>137053</v>
      </c>
      <c r="Y5520">
        <v>138687</v>
      </c>
      <c r="Z5520">
        <v>140321</v>
      </c>
      <c r="AA5520">
        <v>141858</v>
      </c>
      <c r="AB5520">
        <v>143300</v>
      </c>
      <c r="AC5520">
        <v>144261</v>
      </c>
    </row>
    <row r="5521" spans="1:32">
      <c r="A5521" t="s">
        <v>15971</v>
      </c>
      <c r="B5521" t="s">
        <v>19</v>
      </c>
      <c r="C5521">
        <v>207880</v>
      </c>
      <c r="D5521">
        <v>230515</v>
      </c>
      <c r="E5521">
        <v>256204</v>
      </c>
      <c r="F5521">
        <v>271132</v>
      </c>
      <c r="G5521">
        <v>286574</v>
      </c>
      <c r="H5521">
        <v>301416</v>
      </c>
      <c r="I5521">
        <v>313404</v>
      </c>
      <c r="J5521">
        <v>321682</v>
      </c>
      <c r="K5521">
        <v>330816</v>
      </c>
      <c r="L5521">
        <v>339379</v>
      </c>
      <c r="M5521">
        <v>351367</v>
      </c>
      <c r="N5521">
        <v>359073</v>
      </c>
      <c r="O5521">
        <v>363640</v>
      </c>
      <c r="P5521">
        <v>368207</v>
      </c>
      <c r="Q5521">
        <v>373345</v>
      </c>
      <c r="R5521">
        <v>378768</v>
      </c>
      <c r="S5521">
        <v>384191</v>
      </c>
      <c r="T5521">
        <v>389044</v>
      </c>
      <c r="U5521">
        <v>393896</v>
      </c>
      <c r="V5521">
        <v>397892</v>
      </c>
      <c r="W5521">
        <v>402174</v>
      </c>
      <c r="X5521">
        <v>407026</v>
      </c>
      <c r="Y5521">
        <v>411878</v>
      </c>
      <c r="Z5521">
        <v>416731</v>
      </c>
      <c r="AA5521">
        <v>421298</v>
      </c>
      <c r="AB5521">
        <v>425579</v>
      </c>
      <c r="AC5521">
        <v>428433</v>
      </c>
    </row>
    <row r="5522" spans="1:32">
      <c r="A5522" t="s">
        <v>15972</v>
      </c>
      <c r="B5522" t="s">
        <v>19</v>
      </c>
      <c r="C5522">
        <v>14733.5</v>
      </c>
      <c r="D5522">
        <v>16337.7</v>
      </c>
      <c r="E5522">
        <v>18158.400000000001</v>
      </c>
      <c r="F5522">
        <v>19216.5</v>
      </c>
      <c r="G5522">
        <v>20310.900000000001</v>
      </c>
      <c r="H5522">
        <v>21362.9</v>
      </c>
      <c r="I5522">
        <v>22212.5</v>
      </c>
      <c r="J5522">
        <v>22799.200000000001</v>
      </c>
      <c r="K5522">
        <v>23446.6</v>
      </c>
      <c r="L5522">
        <v>24053.5</v>
      </c>
      <c r="M5522">
        <v>24903.1</v>
      </c>
      <c r="N5522">
        <v>25449.3</v>
      </c>
      <c r="O5522">
        <v>25773</v>
      </c>
      <c r="P5522">
        <v>26096.7</v>
      </c>
      <c r="Q5522">
        <v>26460.799999999999</v>
      </c>
      <c r="R5522">
        <v>26845.200000000001</v>
      </c>
      <c r="S5522">
        <v>27229.599999999999</v>
      </c>
      <c r="T5522">
        <v>27573.5</v>
      </c>
      <c r="U5522">
        <v>27917.4</v>
      </c>
      <c r="V5522">
        <v>28200.6</v>
      </c>
      <c r="W5522">
        <v>28504.1</v>
      </c>
      <c r="X5522">
        <v>28848</v>
      </c>
      <c r="Y5522">
        <v>29191.9</v>
      </c>
      <c r="Z5522">
        <v>29535.8</v>
      </c>
      <c r="AA5522">
        <v>29859.5</v>
      </c>
      <c r="AB5522">
        <v>30162.9</v>
      </c>
      <c r="AC5522">
        <v>30365.200000000001</v>
      </c>
    </row>
    <row r="5523" spans="1:32">
      <c r="A5523" t="s">
        <v>15973</v>
      </c>
      <c r="B5523" t="s">
        <v>19</v>
      </c>
      <c r="C5523">
        <v>13214.3</v>
      </c>
      <c r="D5523">
        <v>14653.1</v>
      </c>
      <c r="E5523">
        <v>16286.1</v>
      </c>
      <c r="F5523">
        <v>17235</v>
      </c>
      <c r="G5523">
        <v>18216.599999999999</v>
      </c>
      <c r="H5523">
        <v>19160.099999999999</v>
      </c>
      <c r="I5523">
        <v>19922.099999999999</v>
      </c>
      <c r="J5523">
        <v>20448.3</v>
      </c>
      <c r="K5523">
        <v>21028.9</v>
      </c>
      <c r="L5523">
        <v>21573.200000000001</v>
      </c>
      <c r="M5523">
        <v>22335.3</v>
      </c>
      <c r="N5523">
        <v>22825.200000000001</v>
      </c>
      <c r="O5523">
        <v>23115.5</v>
      </c>
      <c r="P5523">
        <v>23405.8</v>
      </c>
      <c r="Q5523">
        <v>23732.400000000001</v>
      </c>
      <c r="R5523">
        <v>24077.1</v>
      </c>
      <c r="S5523">
        <v>24421.8</v>
      </c>
      <c r="T5523">
        <v>24730.3</v>
      </c>
      <c r="U5523">
        <v>25038.7</v>
      </c>
      <c r="V5523">
        <v>25292.7</v>
      </c>
      <c r="W5523">
        <v>25564.9</v>
      </c>
      <c r="X5523">
        <v>25873.3</v>
      </c>
      <c r="Y5523">
        <v>26181.8</v>
      </c>
      <c r="Z5523">
        <v>26490.2</v>
      </c>
      <c r="AA5523">
        <v>26780.5</v>
      </c>
      <c r="AB5523">
        <v>27052.7</v>
      </c>
      <c r="AC5523">
        <v>27234.1</v>
      </c>
    </row>
    <row r="5524" spans="1:32">
      <c r="A5524" t="s">
        <v>15974</v>
      </c>
      <c r="B5524" t="s">
        <v>19</v>
      </c>
      <c r="C5524">
        <v>34279.599999999999</v>
      </c>
      <c r="D5524">
        <v>38012.1</v>
      </c>
      <c r="E5524">
        <v>42248.2</v>
      </c>
      <c r="F5524">
        <v>44709.9</v>
      </c>
      <c r="G5524">
        <v>47256.3</v>
      </c>
      <c r="H5524">
        <v>49703.8</v>
      </c>
      <c r="I5524">
        <v>51680.7</v>
      </c>
      <c r="J5524">
        <v>53045.599999999999</v>
      </c>
      <c r="K5524">
        <v>54551.8</v>
      </c>
      <c r="L5524">
        <v>55963.9</v>
      </c>
      <c r="M5524">
        <v>57940.7</v>
      </c>
      <c r="N5524">
        <v>59211.5</v>
      </c>
      <c r="O5524">
        <v>59964.6</v>
      </c>
      <c r="P5524">
        <v>60717.7</v>
      </c>
      <c r="Q5524">
        <v>61564.9</v>
      </c>
      <c r="R5524">
        <v>62459.199999999997</v>
      </c>
      <c r="S5524">
        <v>63353.5</v>
      </c>
      <c r="T5524">
        <v>64153.7</v>
      </c>
      <c r="U5524">
        <v>64953.8</v>
      </c>
      <c r="V5524">
        <v>65612.800000000003</v>
      </c>
      <c r="W5524">
        <v>66318.8</v>
      </c>
      <c r="X5524">
        <v>67119</v>
      </c>
      <c r="Y5524">
        <v>67919.100000000006</v>
      </c>
      <c r="Z5524">
        <v>68719.3</v>
      </c>
      <c r="AA5524">
        <v>69472.399999999994</v>
      </c>
      <c r="AB5524">
        <v>70178.399999999994</v>
      </c>
      <c r="AC5524">
        <v>70649.100000000006</v>
      </c>
    </row>
    <row r="5525" spans="1:32">
      <c r="A5525" t="s">
        <v>15975</v>
      </c>
      <c r="B5525" t="s">
        <v>19</v>
      </c>
      <c r="C5525">
        <v>3456.51</v>
      </c>
      <c r="D5525">
        <v>3832.87</v>
      </c>
      <c r="E5525">
        <v>4260.01</v>
      </c>
      <c r="F5525">
        <v>4508.2299999999996</v>
      </c>
      <c r="G5525">
        <v>4764.9799999999996</v>
      </c>
      <c r="H5525">
        <v>5011.78</v>
      </c>
      <c r="I5525">
        <v>5211.1099999999997</v>
      </c>
      <c r="J5525">
        <v>5348.74</v>
      </c>
      <c r="K5525">
        <v>5500.61</v>
      </c>
      <c r="L5525">
        <v>5642.99</v>
      </c>
      <c r="M5525">
        <v>5842.33</v>
      </c>
      <c r="N5525">
        <v>5970.47</v>
      </c>
      <c r="O5525">
        <v>6046.4</v>
      </c>
      <c r="P5525">
        <v>6122.34</v>
      </c>
      <c r="Q5525">
        <v>6207.77</v>
      </c>
      <c r="R5525">
        <v>6297.94</v>
      </c>
      <c r="S5525">
        <v>6388.12</v>
      </c>
      <c r="T5525">
        <v>6468.8</v>
      </c>
      <c r="U5525">
        <v>6549.48</v>
      </c>
      <c r="V5525">
        <v>6615.92</v>
      </c>
      <c r="W5525">
        <v>6687.11</v>
      </c>
      <c r="X5525">
        <v>6767.8</v>
      </c>
      <c r="Y5525">
        <v>6848.48</v>
      </c>
      <c r="Z5525">
        <v>6929.16</v>
      </c>
      <c r="AA5525">
        <v>7005.1</v>
      </c>
      <c r="AB5525">
        <v>7076.29</v>
      </c>
      <c r="AC5525">
        <v>7123.75</v>
      </c>
    </row>
    <row r="5526" spans="1:32">
      <c r="A5526" t="s">
        <v>15976</v>
      </c>
      <c r="B5526" t="s">
        <v>19</v>
      </c>
      <c r="C5526">
        <v>2273.75</v>
      </c>
      <c r="D5526">
        <v>2521.33</v>
      </c>
      <c r="E5526">
        <v>2802.31</v>
      </c>
      <c r="F5526">
        <v>2965.59</v>
      </c>
      <c r="G5526">
        <v>3134.49</v>
      </c>
      <c r="H5526">
        <v>3296.83</v>
      </c>
      <c r="I5526">
        <v>3427.96</v>
      </c>
      <c r="J5526">
        <v>3518.49</v>
      </c>
      <c r="K5526">
        <v>3618.4</v>
      </c>
      <c r="L5526">
        <v>3712.06</v>
      </c>
      <c r="M5526">
        <v>3843.18</v>
      </c>
      <c r="N5526">
        <v>3927.48</v>
      </c>
      <c r="O5526">
        <v>3977.43</v>
      </c>
      <c r="P5526">
        <v>4027.38</v>
      </c>
      <c r="Q5526">
        <v>4083.58</v>
      </c>
      <c r="R5526">
        <v>4142.8900000000003</v>
      </c>
      <c r="S5526">
        <v>4202.21</v>
      </c>
      <c r="T5526">
        <v>4255.29</v>
      </c>
      <c r="U5526">
        <v>4308.3599999999997</v>
      </c>
      <c r="V5526">
        <v>4352.07</v>
      </c>
      <c r="W5526">
        <v>4398.8999999999996</v>
      </c>
      <c r="X5526">
        <v>4451.97</v>
      </c>
      <c r="Y5526">
        <v>4505.05</v>
      </c>
      <c r="Z5526">
        <v>4558.12</v>
      </c>
      <c r="AA5526">
        <v>4608.07</v>
      </c>
      <c r="AB5526">
        <v>4654.8999999999996</v>
      </c>
      <c r="AC5526">
        <v>4686.12</v>
      </c>
    </row>
    <row r="5527" spans="1:32">
      <c r="A5527" t="s">
        <v>15977</v>
      </c>
      <c r="B5527" t="s">
        <v>19</v>
      </c>
      <c r="C5527">
        <v>30588.6</v>
      </c>
      <c r="D5527">
        <v>33919.199999999997</v>
      </c>
      <c r="E5527">
        <v>37699.199999999997</v>
      </c>
      <c r="F5527">
        <v>39895.800000000003</v>
      </c>
      <c r="G5527">
        <v>42168</v>
      </c>
      <c r="H5527">
        <v>44352</v>
      </c>
      <c r="I5527">
        <v>46116</v>
      </c>
      <c r="J5527">
        <v>47334</v>
      </c>
      <c r="K5527">
        <v>48678</v>
      </c>
      <c r="L5527">
        <v>49938</v>
      </c>
      <c r="M5527">
        <v>51702</v>
      </c>
      <c r="N5527">
        <v>52836</v>
      </c>
      <c r="O5527">
        <v>53508</v>
      </c>
      <c r="P5527">
        <v>54180</v>
      </c>
      <c r="Q5527">
        <v>54936</v>
      </c>
      <c r="R5527">
        <v>55734</v>
      </c>
      <c r="S5527">
        <v>56532</v>
      </c>
      <c r="T5527">
        <v>57246</v>
      </c>
      <c r="U5527">
        <v>57960</v>
      </c>
      <c r="V5527">
        <v>58548</v>
      </c>
      <c r="W5527">
        <v>59178</v>
      </c>
      <c r="X5527">
        <v>59892</v>
      </c>
      <c r="Y5527">
        <v>60606</v>
      </c>
      <c r="Z5527">
        <v>61320</v>
      </c>
      <c r="AA5527">
        <v>61992</v>
      </c>
      <c r="AB5527">
        <v>62622</v>
      </c>
      <c r="AC5527">
        <v>63042</v>
      </c>
    </row>
    <row r="5528" spans="1:32">
      <c r="A5528" t="s">
        <v>15978</v>
      </c>
      <c r="B5528" t="s">
        <v>19</v>
      </c>
      <c r="C5528">
        <v>6117.72</v>
      </c>
      <c r="D5528">
        <v>6783.84</v>
      </c>
      <c r="E5528">
        <v>7539.84</v>
      </c>
      <c r="F5528">
        <v>7979.16</v>
      </c>
      <c r="G5528">
        <v>8433.6</v>
      </c>
      <c r="H5528">
        <v>8870.4</v>
      </c>
      <c r="I5528">
        <v>9223.2000000000007</v>
      </c>
      <c r="J5528">
        <v>9466.7999999999993</v>
      </c>
      <c r="K5528">
        <v>9735.6</v>
      </c>
      <c r="L5528">
        <v>9987.6</v>
      </c>
      <c r="M5528">
        <v>10340.4</v>
      </c>
      <c r="N5528">
        <v>10567.2</v>
      </c>
      <c r="O5528">
        <v>10701.6</v>
      </c>
      <c r="P5528">
        <v>10836</v>
      </c>
      <c r="Q5528">
        <v>10987.2</v>
      </c>
      <c r="R5528">
        <v>11146.8</v>
      </c>
      <c r="S5528">
        <v>11306.4</v>
      </c>
      <c r="T5528">
        <v>11449.2</v>
      </c>
      <c r="U5528">
        <v>11592</v>
      </c>
      <c r="V5528">
        <v>11709.6</v>
      </c>
      <c r="W5528">
        <v>11835.6</v>
      </c>
      <c r="X5528">
        <v>11978.4</v>
      </c>
      <c r="Y5528">
        <v>12121.2</v>
      </c>
      <c r="Z5528">
        <v>12264</v>
      </c>
      <c r="AA5528">
        <v>12398.4</v>
      </c>
      <c r="AB5528">
        <v>12524.4</v>
      </c>
      <c r="AC5528">
        <v>12608.4</v>
      </c>
    </row>
    <row r="5529" spans="1:32">
      <c r="A5529" t="s">
        <v>15979</v>
      </c>
      <c r="B5529" t="s">
        <v>19</v>
      </c>
      <c r="C5529">
        <v>0</v>
      </c>
      <c r="D5529">
        <v>0</v>
      </c>
      <c r="E5529">
        <v>0</v>
      </c>
      <c r="F5529">
        <v>0</v>
      </c>
      <c r="G5529">
        <v>0</v>
      </c>
      <c r="H5529">
        <v>0</v>
      </c>
      <c r="I5529">
        <v>0</v>
      </c>
      <c r="J5529">
        <v>0</v>
      </c>
      <c r="K5529">
        <v>0</v>
      </c>
      <c r="L5529">
        <v>0</v>
      </c>
      <c r="M5529">
        <v>0</v>
      </c>
      <c r="N5529">
        <v>0</v>
      </c>
      <c r="O5529">
        <v>0</v>
      </c>
      <c r="P5529">
        <v>0</v>
      </c>
      <c r="Q5529">
        <v>0</v>
      </c>
      <c r="R5529">
        <v>0</v>
      </c>
      <c r="S5529">
        <v>0</v>
      </c>
      <c r="T5529">
        <v>0</v>
      </c>
      <c r="U5529">
        <v>0</v>
      </c>
      <c r="V5529">
        <v>0</v>
      </c>
      <c r="W5529">
        <v>0</v>
      </c>
      <c r="X5529">
        <v>0</v>
      </c>
      <c r="Y5529">
        <v>0</v>
      </c>
      <c r="Z5529">
        <v>0</v>
      </c>
      <c r="AA5529">
        <v>0</v>
      </c>
      <c r="AB5529">
        <v>0</v>
      </c>
      <c r="AC5529">
        <v>0</v>
      </c>
    </row>
    <row r="5530" spans="1:32">
      <c r="A5530" t="s">
        <v>15980</v>
      </c>
      <c r="B5530" t="s">
        <v>19</v>
      </c>
      <c r="C5530" s="2">
        <v>296795000000</v>
      </c>
      <c r="D5530" s="2">
        <v>329088000000</v>
      </c>
      <c r="E5530" s="2">
        <v>365812000000</v>
      </c>
      <c r="F5530" s="2">
        <v>387140000000</v>
      </c>
      <c r="G5530" s="2">
        <v>409295000000</v>
      </c>
      <c r="H5530" s="2">
        <v>430398000000</v>
      </c>
      <c r="I5530" s="2">
        <v>447596000000</v>
      </c>
      <c r="J5530" s="2">
        <v>459236000000</v>
      </c>
      <c r="K5530" s="2">
        <v>472379000000</v>
      </c>
      <c r="L5530" s="2">
        <v>484695000000</v>
      </c>
      <c r="M5530" s="2">
        <v>501593000000</v>
      </c>
      <c r="N5530" s="2">
        <v>512708000000</v>
      </c>
      <c r="O5530" s="2">
        <v>519166000000</v>
      </c>
      <c r="P5530" s="2">
        <v>525550000000</v>
      </c>
      <c r="Q5530" s="2">
        <v>532910000000</v>
      </c>
      <c r="R5530" s="2">
        <v>540870000000</v>
      </c>
      <c r="S5530" s="2">
        <v>548681000000</v>
      </c>
      <c r="T5530" s="2">
        <v>555364000000</v>
      </c>
      <c r="U5530" s="2">
        <v>562274000000</v>
      </c>
      <c r="V5530" s="2">
        <v>567981000000</v>
      </c>
      <c r="W5530" s="2">
        <v>574365000000</v>
      </c>
      <c r="X5530" s="2">
        <v>581274000000</v>
      </c>
      <c r="Y5530" s="2">
        <v>588183000000</v>
      </c>
      <c r="Z5530" s="2">
        <v>594867000000</v>
      </c>
      <c r="AA5530" s="2">
        <v>601551000000</v>
      </c>
      <c r="AB5530" s="2">
        <v>607484000000</v>
      </c>
      <c r="AC5530" s="2">
        <v>611614000000</v>
      </c>
    </row>
    <row r="5531" spans="1:32">
      <c r="A5531" t="s">
        <v>15981</v>
      </c>
      <c r="B5531" t="s">
        <v>19</v>
      </c>
      <c r="C5531" s="2">
        <v>5505140</v>
      </c>
      <c r="D5531" s="2">
        <v>6104130</v>
      </c>
      <c r="E5531" s="2">
        <v>6785300</v>
      </c>
      <c r="F5531" s="2">
        <v>7180920</v>
      </c>
      <c r="G5531" s="2">
        <v>7591850</v>
      </c>
      <c r="H5531" s="2">
        <v>7983280</v>
      </c>
      <c r="I5531" s="2">
        <v>8302280</v>
      </c>
      <c r="J5531" s="2">
        <v>8518200</v>
      </c>
      <c r="K5531" s="2">
        <v>8761970</v>
      </c>
      <c r="L5531" s="2">
        <v>8990420</v>
      </c>
      <c r="M5531" s="2">
        <v>9303850</v>
      </c>
      <c r="N5531" s="2">
        <v>9510010</v>
      </c>
      <c r="O5531" s="2">
        <v>9629810</v>
      </c>
      <c r="P5531" s="2">
        <v>9748210</v>
      </c>
      <c r="Q5531" s="2">
        <v>9884730</v>
      </c>
      <c r="R5531" s="2">
        <v>10032400</v>
      </c>
      <c r="S5531" s="2">
        <v>10177300</v>
      </c>
      <c r="T5531" s="2">
        <v>10301200</v>
      </c>
      <c r="U5531" s="2">
        <v>10429400</v>
      </c>
      <c r="V5531" s="2">
        <v>10535300</v>
      </c>
      <c r="W5531" s="2">
        <v>10653700</v>
      </c>
      <c r="X5531" s="2">
        <v>10781800</v>
      </c>
      <c r="Y5531" s="2">
        <v>10910000</v>
      </c>
      <c r="Z5531" s="2">
        <v>11034000</v>
      </c>
      <c r="AA5531" s="2">
        <v>11157900</v>
      </c>
      <c r="AB5531" s="2">
        <v>11268000</v>
      </c>
      <c r="AC5531" s="2">
        <v>11344600</v>
      </c>
    </row>
    <row r="5532" spans="1:32">
      <c r="A5532" t="s">
        <v>15982</v>
      </c>
      <c r="B5532" t="s">
        <v>19</v>
      </c>
      <c r="C5532" s="2">
        <v>27130500</v>
      </c>
      <c r="D5532" s="2">
        <v>30082400</v>
      </c>
      <c r="E5532" s="2">
        <v>33439400</v>
      </c>
      <c r="F5532" s="2">
        <v>35389100</v>
      </c>
      <c r="G5532" s="2">
        <v>37414200</v>
      </c>
      <c r="H5532" s="2">
        <v>39343300</v>
      </c>
      <c r="I5532" s="2">
        <v>40915400</v>
      </c>
      <c r="J5532" s="2">
        <v>41979500</v>
      </c>
      <c r="K5532" s="2">
        <v>43180800</v>
      </c>
      <c r="L5532" s="2">
        <v>44306700</v>
      </c>
      <c r="M5532" s="2">
        <v>45851300</v>
      </c>
      <c r="N5532" s="2">
        <v>46867400</v>
      </c>
      <c r="O5532" s="2">
        <v>47457700</v>
      </c>
      <c r="P5532" s="2">
        <v>48041300</v>
      </c>
      <c r="Q5532" s="2">
        <v>48714000</v>
      </c>
      <c r="R5532" s="2">
        <v>49441700</v>
      </c>
      <c r="S5532" s="2">
        <v>50155700</v>
      </c>
      <c r="T5532" s="2">
        <v>50766700</v>
      </c>
      <c r="U5532" s="2">
        <v>51398300</v>
      </c>
      <c r="V5532" s="2">
        <v>51920000</v>
      </c>
      <c r="W5532" s="2">
        <v>52503500</v>
      </c>
      <c r="X5532" s="2">
        <v>53135100</v>
      </c>
      <c r="Y5532" s="2">
        <v>53766700</v>
      </c>
      <c r="Z5532" s="2">
        <v>54377700</v>
      </c>
      <c r="AA5532" s="2">
        <v>54988600</v>
      </c>
      <c r="AB5532" s="2">
        <v>55531000</v>
      </c>
      <c r="AC5532" s="2">
        <v>55908600</v>
      </c>
      <c r="AD5532" s="2"/>
      <c r="AE5532" s="2"/>
      <c r="AF5532" s="2"/>
    </row>
    <row r="5533" spans="1:32">
      <c r="A5533" t="s">
        <v>15983</v>
      </c>
      <c r="B5533" t="s">
        <v>19</v>
      </c>
      <c r="C5533" s="2">
        <v>80573400</v>
      </c>
      <c r="D5533" s="2">
        <v>89340200</v>
      </c>
      <c r="E5533" s="2">
        <v>99309900</v>
      </c>
      <c r="F5533" s="2">
        <v>105100000</v>
      </c>
      <c r="G5533" s="2">
        <v>111115000</v>
      </c>
      <c r="H5533" s="2">
        <v>116844000</v>
      </c>
      <c r="I5533" s="2">
        <v>121512000</v>
      </c>
      <c r="J5533" s="2">
        <v>124673000</v>
      </c>
      <c r="K5533" s="2">
        <v>128241000</v>
      </c>
      <c r="L5533" s="2">
        <v>131584000</v>
      </c>
      <c r="M5533" s="2">
        <v>136171000</v>
      </c>
      <c r="N5533" s="2">
        <v>139189000</v>
      </c>
      <c r="O5533" s="2">
        <v>140942000</v>
      </c>
      <c r="P5533" s="2">
        <v>142675000</v>
      </c>
      <c r="Q5533" s="2">
        <v>144673000</v>
      </c>
      <c r="R5533" s="2">
        <v>146834000</v>
      </c>
      <c r="S5533" s="2">
        <v>148955000</v>
      </c>
      <c r="T5533" s="2">
        <v>150769000</v>
      </c>
      <c r="U5533" s="2">
        <v>152645000</v>
      </c>
      <c r="V5533" s="2">
        <v>154194000</v>
      </c>
      <c r="W5533" s="2">
        <v>155927000</v>
      </c>
      <c r="X5533" s="2">
        <v>157803000</v>
      </c>
      <c r="Y5533" s="2">
        <v>159679000</v>
      </c>
      <c r="Z5533" s="2">
        <v>161493000</v>
      </c>
      <c r="AA5533" s="2">
        <v>163308000</v>
      </c>
      <c r="AB5533" s="2">
        <v>164919000</v>
      </c>
      <c r="AC5533" s="2">
        <v>166040000</v>
      </c>
      <c r="AD5533" s="2"/>
      <c r="AE5533" s="2"/>
      <c r="AF5533" s="2"/>
    </row>
    <row r="5534" spans="1:32">
      <c r="A5534" t="s">
        <v>15984</v>
      </c>
      <c r="B5534" t="s">
        <v>19</v>
      </c>
      <c r="C5534" s="2">
        <v>5710640</v>
      </c>
      <c r="D5534" s="2">
        <v>6331990</v>
      </c>
      <c r="E5534" s="2">
        <v>7038600</v>
      </c>
      <c r="F5534" s="2">
        <v>7448980</v>
      </c>
      <c r="G5534" s="2">
        <v>7875250</v>
      </c>
      <c r="H5534" s="2">
        <v>8281300</v>
      </c>
      <c r="I5534" s="2">
        <v>8612200</v>
      </c>
      <c r="J5534" s="2">
        <v>8836180</v>
      </c>
      <c r="K5534" s="2">
        <v>9089050</v>
      </c>
      <c r="L5534" s="2">
        <v>9326030</v>
      </c>
      <c r="M5534" s="2">
        <v>9651160</v>
      </c>
      <c r="N5534" s="2">
        <v>9865020</v>
      </c>
      <c r="O5534" s="2">
        <v>9989280</v>
      </c>
      <c r="P5534" s="2">
        <v>10112100</v>
      </c>
      <c r="Q5534" s="2">
        <v>10253700</v>
      </c>
      <c r="R5534" s="2">
        <v>10406900</v>
      </c>
      <c r="S5534" s="2">
        <v>10557200</v>
      </c>
      <c r="T5534" s="2">
        <v>10685800</v>
      </c>
      <c r="U5534" s="2">
        <v>10818700</v>
      </c>
      <c r="V5534" s="2">
        <v>10928500</v>
      </c>
      <c r="W5534" s="2">
        <v>11051400</v>
      </c>
      <c r="X5534" s="2">
        <v>11184300</v>
      </c>
      <c r="Y5534" s="2">
        <v>11317200</v>
      </c>
      <c r="Z5534" s="2">
        <v>11445800</v>
      </c>
      <c r="AA5534" s="2">
        <v>11574400</v>
      </c>
      <c r="AB5534" s="2">
        <v>11688600</v>
      </c>
      <c r="AC5534" s="2">
        <v>11768100</v>
      </c>
      <c r="AD5534" s="2"/>
      <c r="AE5534" s="2"/>
      <c r="AF5534" s="2"/>
    </row>
    <row r="5535" spans="1:32">
      <c r="A5535" t="s">
        <v>15985</v>
      </c>
      <c r="B5535" t="s">
        <v>19</v>
      </c>
      <c r="C5535" s="2">
        <v>5121790</v>
      </c>
      <c r="D5535" s="2">
        <v>5679070</v>
      </c>
      <c r="E5535" s="2">
        <v>6312820</v>
      </c>
      <c r="F5535" s="2">
        <v>6680880</v>
      </c>
      <c r="G5535" s="2">
        <v>7063200</v>
      </c>
      <c r="H5535" s="2">
        <v>7427380</v>
      </c>
      <c r="I5535" s="2">
        <v>7724160</v>
      </c>
      <c r="J5535" s="2">
        <v>7925040</v>
      </c>
      <c r="K5535" s="2">
        <v>8151840</v>
      </c>
      <c r="L5535" s="2">
        <v>8364380</v>
      </c>
      <c r="M5535" s="2">
        <v>8655980</v>
      </c>
      <c r="N5535" s="2">
        <v>8847790</v>
      </c>
      <c r="O5535" s="2">
        <v>8959250</v>
      </c>
      <c r="P5535" s="2">
        <v>9069410</v>
      </c>
      <c r="Q5535" s="2">
        <v>9196420</v>
      </c>
      <c r="R5535" s="2">
        <v>9333790</v>
      </c>
      <c r="S5535" s="2">
        <v>9468580</v>
      </c>
      <c r="T5535" s="2">
        <v>9583920</v>
      </c>
      <c r="U5535" s="2">
        <v>9703150</v>
      </c>
      <c r="V5535" s="2">
        <v>9801650</v>
      </c>
      <c r="W5535" s="2">
        <v>9911810</v>
      </c>
      <c r="X5535" s="2">
        <v>10031000</v>
      </c>
      <c r="Y5535" s="2">
        <v>10150300</v>
      </c>
      <c r="Z5535" s="2">
        <v>10265600</v>
      </c>
      <c r="AA5535" s="2">
        <v>10381000</v>
      </c>
      <c r="AB5535" s="2">
        <v>10483300</v>
      </c>
      <c r="AC5535" s="2">
        <v>10554600</v>
      </c>
      <c r="AD5535" s="2"/>
      <c r="AE5535" s="2"/>
      <c r="AF5535" s="2"/>
    </row>
    <row r="5536" spans="1:32">
      <c r="A5536" t="s">
        <v>15986</v>
      </c>
      <c r="B5536" t="s">
        <v>19</v>
      </c>
      <c r="C5536" s="2">
        <v>13286600</v>
      </c>
      <c r="D5536" s="2">
        <v>14732300</v>
      </c>
      <c r="E5536" s="2">
        <v>16376300</v>
      </c>
      <c r="F5536" s="2">
        <v>17331100</v>
      </c>
      <c r="G5536" s="2">
        <v>18322900</v>
      </c>
      <c r="H5536" s="2">
        <v>19267600</v>
      </c>
      <c r="I5536" s="2">
        <v>20037500</v>
      </c>
      <c r="J5536" s="2">
        <v>20558600</v>
      </c>
      <c r="K5536" s="2">
        <v>21147000</v>
      </c>
      <c r="L5536" s="2">
        <v>21698300</v>
      </c>
      <c r="M5536" s="2">
        <v>22454800</v>
      </c>
      <c r="N5536" s="2">
        <v>22952400</v>
      </c>
      <c r="O5536" s="2">
        <v>23241500</v>
      </c>
      <c r="P5536" s="2">
        <v>23527300</v>
      </c>
      <c r="Q5536" s="2">
        <v>23856800</v>
      </c>
      <c r="R5536" s="2">
        <v>24213100</v>
      </c>
      <c r="S5536" s="2">
        <v>24562800</v>
      </c>
      <c r="T5536" s="2">
        <v>24862000</v>
      </c>
      <c r="U5536" s="2">
        <v>25171300</v>
      </c>
      <c r="V5536" s="2">
        <v>25426800</v>
      </c>
      <c r="W5536" s="2">
        <v>25712600</v>
      </c>
      <c r="X5536" s="2">
        <v>26021900</v>
      </c>
      <c r="Y5536" s="2">
        <v>26331200</v>
      </c>
      <c r="Z5536" s="2">
        <v>26630400</v>
      </c>
      <c r="AA5536" s="2">
        <v>26929600</v>
      </c>
      <c r="AB5536" s="2">
        <v>27195200</v>
      </c>
      <c r="AC5536" s="2">
        <v>27380100</v>
      </c>
      <c r="AD5536" s="2"/>
      <c r="AE5536" s="2"/>
      <c r="AF5536" s="2"/>
    </row>
    <row r="5537" spans="1:32">
      <c r="A5537" t="s">
        <v>15987</v>
      </c>
      <c r="B5537" t="s">
        <v>19</v>
      </c>
      <c r="C5537" s="2">
        <v>1339730</v>
      </c>
      <c r="D5537" s="2">
        <v>1485500</v>
      </c>
      <c r="E5537" s="2">
        <v>1651270</v>
      </c>
      <c r="F5537" s="2">
        <v>1747540</v>
      </c>
      <c r="G5537" s="2">
        <v>1847550</v>
      </c>
      <c r="H5537" s="2">
        <v>1942810</v>
      </c>
      <c r="I5537" s="2">
        <v>2020440</v>
      </c>
      <c r="J5537" s="2">
        <v>2072980</v>
      </c>
      <c r="K5537" s="2">
        <v>2132310</v>
      </c>
      <c r="L5537" s="2">
        <v>2187910</v>
      </c>
      <c r="M5537" s="2">
        <v>2264180</v>
      </c>
      <c r="N5537" s="2">
        <v>2314350</v>
      </c>
      <c r="O5537" s="2">
        <v>2343510</v>
      </c>
      <c r="P5537" s="2">
        <v>2372320</v>
      </c>
      <c r="Q5537" s="2">
        <v>2405540</v>
      </c>
      <c r="R5537" s="2">
        <v>2441480</v>
      </c>
      <c r="S5537" s="2">
        <v>2476730</v>
      </c>
      <c r="T5537" s="2">
        <v>2506900</v>
      </c>
      <c r="U5537" s="2">
        <v>2538090</v>
      </c>
      <c r="V5537" s="2">
        <v>2563860</v>
      </c>
      <c r="W5537" s="2">
        <v>2592670</v>
      </c>
      <c r="X5537" s="2">
        <v>2623860</v>
      </c>
      <c r="Y5537" s="2">
        <v>2655050</v>
      </c>
      <c r="Z5537" s="2">
        <v>2685220</v>
      </c>
      <c r="AA5537" s="2">
        <v>2715390</v>
      </c>
      <c r="AB5537" s="2">
        <v>2742170</v>
      </c>
      <c r="AC5537" s="2">
        <v>2760820</v>
      </c>
      <c r="AD5537" s="2"/>
      <c r="AE5537" s="2"/>
      <c r="AF5537" s="2"/>
    </row>
    <row r="5538" spans="1:32">
      <c r="A5538" t="s">
        <v>15988</v>
      </c>
      <c r="B5538" t="s">
        <v>19</v>
      </c>
      <c r="C5538">
        <v>881296</v>
      </c>
      <c r="D5538">
        <v>977186</v>
      </c>
      <c r="E5538" s="2">
        <v>1086230</v>
      </c>
      <c r="F5538" s="2">
        <v>1149560</v>
      </c>
      <c r="G5538" s="2">
        <v>1215350</v>
      </c>
      <c r="H5538" s="2">
        <v>1278010</v>
      </c>
      <c r="I5538" s="2">
        <v>1329080</v>
      </c>
      <c r="J5538" s="2">
        <v>1363640</v>
      </c>
      <c r="K5538" s="2">
        <v>1402670</v>
      </c>
      <c r="L5538" s="2">
        <v>1439240</v>
      </c>
      <c r="M5538" s="2">
        <v>1489420</v>
      </c>
      <c r="N5538" s="2">
        <v>1522420</v>
      </c>
      <c r="O5538" s="2">
        <v>1541600</v>
      </c>
      <c r="P5538" s="2">
        <v>1560550</v>
      </c>
      <c r="Q5538" s="2">
        <v>1582410</v>
      </c>
      <c r="R5538" s="2">
        <v>1606050</v>
      </c>
      <c r="S5538" s="2">
        <v>1629240</v>
      </c>
      <c r="T5538" s="2">
        <v>1649080</v>
      </c>
      <c r="U5538" s="2">
        <v>1669600</v>
      </c>
      <c r="V5538" s="2">
        <v>1686550</v>
      </c>
      <c r="W5538" s="2">
        <v>1705500</v>
      </c>
      <c r="X5538" s="2">
        <v>1726020</v>
      </c>
      <c r="Y5538" s="2">
        <v>1746540</v>
      </c>
      <c r="Z5538" s="2">
        <v>1766380</v>
      </c>
      <c r="AA5538" s="2">
        <v>1786230</v>
      </c>
      <c r="AB5538" s="2">
        <v>1803850</v>
      </c>
      <c r="AC5538" s="2">
        <v>1816110</v>
      </c>
      <c r="AD5538" s="2"/>
      <c r="AE5538" s="2"/>
      <c r="AF5538" s="2"/>
    </row>
    <row r="5539" spans="1:32">
      <c r="A5539" t="s">
        <v>15989</v>
      </c>
      <c r="B5539" t="s">
        <v>19</v>
      </c>
      <c r="C5539" s="2">
        <v>11856000</v>
      </c>
      <c r="D5539" s="2">
        <v>13146000</v>
      </c>
      <c r="E5539" s="2">
        <v>14613000</v>
      </c>
      <c r="F5539" s="2">
        <v>15465000</v>
      </c>
      <c r="G5539" s="2">
        <v>16350000</v>
      </c>
      <c r="H5539" s="2">
        <v>17193000</v>
      </c>
      <c r="I5539" s="2">
        <v>17880000</v>
      </c>
      <c r="J5539" s="2">
        <v>18345000</v>
      </c>
      <c r="K5539" s="2">
        <v>18870000</v>
      </c>
      <c r="L5539" s="2">
        <v>19362000</v>
      </c>
      <c r="M5539" s="2">
        <v>20037000</v>
      </c>
      <c r="N5539" s="2">
        <v>20481000</v>
      </c>
      <c r="O5539" s="2">
        <v>20739000</v>
      </c>
      <c r="P5539" s="2">
        <v>20994000</v>
      </c>
      <c r="Q5539" s="2">
        <v>21288000</v>
      </c>
      <c r="R5539" s="2">
        <v>21606000</v>
      </c>
      <c r="S5539" s="2">
        <v>21918000</v>
      </c>
      <c r="T5539" s="2">
        <v>22185000</v>
      </c>
      <c r="U5539" s="2">
        <v>22461000</v>
      </c>
      <c r="V5539" s="2">
        <v>22689000</v>
      </c>
      <c r="W5539" s="2">
        <v>22944000</v>
      </c>
      <c r="X5539" s="2">
        <v>23220000</v>
      </c>
      <c r="Y5539" s="2">
        <v>23496000</v>
      </c>
      <c r="Z5539" s="2">
        <v>23763000</v>
      </c>
      <c r="AA5539" s="2">
        <v>24030000</v>
      </c>
      <c r="AB5539" s="2">
        <v>24267000</v>
      </c>
      <c r="AC5539" s="2">
        <v>24432000</v>
      </c>
      <c r="AD5539" s="2"/>
      <c r="AE5539" s="2"/>
      <c r="AF5539" s="2"/>
    </row>
    <row r="5540" spans="1:32">
      <c r="A5540" t="s">
        <v>15990</v>
      </c>
      <c r="B5540" t="s">
        <v>19</v>
      </c>
      <c r="C5540" s="2">
        <v>2371200</v>
      </c>
      <c r="D5540" s="2">
        <v>2629200</v>
      </c>
      <c r="E5540" s="2">
        <v>2922600</v>
      </c>
      <c r="F5540" s="2">
        <v>3093000</v>
      </c>
      <c r="G5540" s="2">
        <v>3270000</v>
      </c>
      <c r="H5540" s="2">
        <v>3438600</v>
      </c>
      <c r="I5540" s="2">
        <v>3576000</v>
      </c>
      <c r="J5540" s="2">
        <v>3669000</v>
      </c>
      <c r="K5540" s="2">
        <v>3774000</v>
      </c>
      <c r="L5540" s="2">
        <v>3872400</v>
      </c>
      <c r="M5540" s="2">
        <v>4007400</v>
      </c>
      <c r="N5540" s="2">
        <v>4096200</v>
      </c>
      <c r="O5540" s="2">
        <v>4147800</v>
      </c>
      <c r="P5540" s="2">
        <v>4198800</v>
      </c>
      <c r="Q5540" s="2">
        <v>4257600</v>
      </c>
      <c r="R5540" s="2">
        <v>4321200</v>
      </c>
      <c r="S5540" s="2">
        <v>4383600</v>
      </c>
      <c r="T5540" s="2">
        <v>4437000</v>
      </c>
      <c r="U5540" s="2">
        <v>4492200</v>
      </c>
      <c r="V5540" s="2">
        <v>4537800</v>
      </c>
      <c r="W5540" s="2">
        <v>4588800</v>
      </c>
      <c r="X5540" s="2">
        <v>4644000</v>
      </c>
      <c r="Y5540" s="2">
        <v>4699200</v>
      </c>
      <c r="Z5540" s="2">
        <v>4752600</v>
      </c>
      <c r="AA5540" s="2">
        <v>4806000</v>
      </c>
      <c r="AB5540" s="2">
        <v>4853400</v>
      </c>
      <c r="AC5540" s="2">
        <v>4886400</v>
      </c>
      <c r="AD5540" s="2"/>
      <c r="AE5540" s="2"/>
      <c r="AF5540" s="2"/>
    </row>
    <row r="5541" spans="1:32">
      <c r="A5541" t="s">
        <v>15991</v>
      </c>
      <c r="B5541" t="s">
        <v>19</v>
      </c>
      <c r="C5541">
        <v>0</v>
      </c>
      <c r="D5541">
        <v>0</v>
      </c>
      <c r="E5541">
        <v>0</v>
      </c>
      <c r="F5541">
        <v>0</v>
      </c>
      <c r="G5541">
        <v>0</v>
      </c>
      <c r="H5541">
        <v>0</v>
      </c>
      <c r="I5541">
        <v>0</v>
      </c>
      <c r="J5541">
        <v>0</v>
      </c>
      <c r="K5541">
        <v>0</v>
      </c>
      <c r="L5541">
        <v>0</v>
      </c>
      <c r="M5541">
        <v>0</v>
      </c>
      <c r="N5541">
        <v>0</v>
      </c>
      <c r="O5541">
        <v>0</v>
      </c>
      <c r="P5541">
        <v>0</v>
      </c>
      <c r="Q5541">
        <v>0</v>
      </c>
      <c r="R5541">
        <v>0</v>
      </c>
      <c r="S5541">
        <v>0</v>
      </c>
      <c r="T5541">
        <v>0</v>
      </c>
      <c r="U5541">
        <v>0</v>
      </c>
      <c r="V5541">
        <v>0</v>
      </c>
      <c r="W5541">
        <v>0</v>
      </c>
      <c r="X5541">
        <v>0</v>
      </c>
      <c r="Y5541">
        <v>0</v>
      </c>
      <c r="Z5541">
        <v>0</v>
      </c>
      <c r="AA5541">
        <v>0</v>
      </c>
      <c r="AB5541">
        <v>0</v>
      </c>
      <c r="AC5541">
        <v>0</v>
      </c>
      <c r="AD5541" s="2"/>
      <c r="AE5541" s="2"/>
      <c r="AF5541" s="2"/>
    </row>
    <row r="5542" spans="1:32">
      <c r="A5542" t="s">
        <v>15992</v>
      </c>
      <c r="B5542" t="s">
        <v>19</v>
      </c>
      <c r="C5542" s="2">
        <v>19405800000</v>
      </c>
      <c r="D5542" s="2">
        <v>19300700000</v>
      </c>
      <c r="E5542" s="2">
        <v>19248100000</v>
      </c>
      <c r="F5542" s="2">
        <v>19097900000</v>
      </c>
      <c r="G5542" s="2">
        <v>18647300000</v>
      </c>
      <c r="H5542" s="2">
        <v>18099100000</v>
      </c>
      <c r="I5542" s="2">
        <v>17550900000</v>
      </c>
      <c r="J5542" s="2">
        <v>17092800000</v>
      </c>
      <c r="K5542" s="2">
        <v>16694700000</v>
      </c>
      <c r="L5542" s="2">
        <v>16341800000</v>
      </c>
      <c r="M5542" s="2">
        <v>16093900000</v>
      </c>
      <c r="N5542" s="2">
        <v>15793500000</v>
      </c>
      <c r="O5542" s="2">
        <v>15590800000</v>
      </c>
      <c r="P5542" s="2">
        <v>15388000000</v>
      </c>
      <c r="Q5542" s="2">
        <v>15192700000</v>
      </c>
      <c r="R5542" s="2">
        <v>15042500000</v>
      </c>
      <c r="S5542" s="2">
        <v>14937400000</v>
      </c>
      <c r="T5542" s="2">
        <v>14839800000</v>
      </c>
      <c r="U5542" s="2">
        <v>14689600000</v>
      </c>
      <c r="V5542" s="2">
        <v>14591900000</v>
      </c>
      <c r="W5542" s="2">
        <v>14486800000</v>
      </c>
      <c r="X5542" s="2">
        <v>14389200000</v>
      </c>
      <c r="Y5542" s="2">
        <v>14291500000</v>
      </c>
      <c r="Z5542" s="2">
        <v>14239000000</v>
      </c>
      <c r="AA5542" s="2">
        <v>14141300000</v>
      </c>
      <c r="AB5542" s="2">
        <v>14036200000</v>
      </c>
      <c r="AC5542" s="2">
        <v>13938600000</v>
      </c>
      <c r="AD5542" s="2"/>
      <c r="AE5542" s="2"/>
      <c r="AF5542" s="2"/>
    </row>
    <row r="5543" spans="1:32">
      <c r="A5543" t="s">
        <v>15993</v>
      </c>
      <c r="B5543" t="s">
        <v>19</v>
      </c>
      <c r="C5543">
        <v>359951</v>
      </c>
      <c r="D5543">
        <v>358001</v>
      </c>
      <c r="E5543">
        <v>357026</v>
      </c>
      <c r="F5543">
        <v>354240</v>
      </c>
      <c r="G5543">
        <v>345882</v>
      </c>
      <c r="H5543">
        <v>335713</v>
      </c>
      <c r="I5543">
        <v>325544</v>
      </c>
      <c r="J5543">
        <v>317047</v>
      </c>
      <c r="K5543">
        <v>309664</v>
      </c>
      <c r="L5543">
        <v>303117</v>
      </c>
      <c r="M5543">
        <v>298520</v>
      </c>
      <c r="N5543">
        <v>292948</v>
      </c>
      <c r="O5543">
        <v>289187</v>
      </c>
      <c r="P5543">
        <v>285426</v>
      </c>
      <c r="Q5543">
        <v>281804</v>
      </c>
      <c r="R5543">
        <v>279018</v>
      </c>
      <c r="S5543">
        <v>277068</v>
      </c>
      <c r="T5543">
        <v>275257</v>
      </c>
      <c r="U5543">
        <v>272471</v>
      </c>
      <c r="V5543">
        <v>270660</v>
      </c>
      <c r="W5543">
        <v>268710</v>
      </c>
      <c r="X5543">
        <v>266899</v>
      </c>
      <c r="Y5543">
        <v>265088</v>
      </c>
      <c r="Z5543">
        <v>264113</v>
      </c>
      <c r="AA5543">
        <v>262302</v>
      </c>
      <c r="AB5543">
        <v>260352</v>
      </c>
      <c r="AC5543">
        <v>258541</v>
      </c>
    </row>
    <row r="5544" spans="1:32">
      <c r="A5544" t="s">
        <v>15994</v>
      </c>
      <c r="B5544" t="s">
        <v>19</v>
      </c>
      <c r="C5544" s="2">
        <v>1773920</v>
      </c>
      <c r="D5544" s="2">
        <v>1764300</v>
      </c>
      <c r="E5544" s="2">
        <v>1759500</v>
      </c>
      <c r="F5544" s="2">
        <v>1745770</v>
      </c>
      <c r="G5544" s="2">
        <v>1704580</v>
      </c>
      <c r="H5544" s="2">
        <v>1654460</v>
      </c>
      <c r="I5544" s="2">
        <v>1604350</v>
      </c>
      <c r="J5544" s="2">
        <v>1562470</v>
      </c>
      <c r="K5544" s="2">
        <v>1526090</v>
      </c>
      <c r="L5544" s="2">
        <v>1493820</v>
      </c>
      <c r="M5544" s="2">
        <v>1471170</v>
      </c>
      <c r="N5544" s="2">
        <v>1443710</v>
      </c>
      <c r="O5544" s="2">
        <v>1425170</v>
      </c>
      <c r="P5544" s="2">
        <v>1406640</v>
      </c>
      <c r="Q5544" s="2">
        <v>1388790</v>
      </c>
      <c r="R5544" s="2">
        <v>1375060</v>
      </c>
      <c r="S5544" s="2">
        <v>1365450</v>
      </c>
      <c r="T5544" s="2">
        <v>1356520</v>
      </c>
      <c r="U5544" s="2">
        <v>1342790</v>
      </c>
      <c r="V5544" s="2">
        <v>1333870</v>
      </c>
      <c r="W5544" s="2">
        <v>1324260</v>
      </c>
      <c r="X5544" s="2">
        <v>1315330</v>
      </c>
      <c r="Y5544" s="2">
        <v>1306410</v>
      </c>
      <c r="Z5544" s="2">
        <v>1301600</v>
      </c>
      <c r="AA5544" s="2">
        <v>1292680</v>
      </c>
      <c r="AB5544" s="2">
        <v>1283070</v>
      </c>
      <c r="AC5544" s="2">
        <v>1274140</v>
      </c>
      <c r="AD5544" s="2"/>
      <c r="AE5544" s="2"/>
      <c r="AF5544" s="2"/>
    </row>
    <row r="5545" spans="1:32">
      <c r="A5545" t="s">
        <v>15995</v>
      </c>
      <c r="B5545" t="s">
        <v>19</v>
      </c>
      <c r="C5545" s="2">
        <v>5268260</v>
      </c>
      <c r="D5545" s="2">
        <v>5239720</v>
      </c>
      <c r="E5545" s="2">
        <v>5225440</v>
      </c>
      <c r="F5545" s="2">
        <v>5184670</v>
      </c>
      <c r="G5545" s="2">
        <v>5062340</v>
      </c>
      <c r="H5545" s="2">
        <v>4913510</v>
      </c>
      <c r="I5545" s="2">
        <v>4764680</v>
      </c>
      <c r="J5545" s="2">
        <v>4640310</v>
      </c>
      <c r="K5545" s="2">
        <v>4532250</v>
      </c>
      <c r="L5545" s="2">
        <v>4436430</v>
      </c>
      <c r="M5545" s="2">
        <v>4369150</v>
      </c>
      <c r="N5545" s="2">
        <v>4287600</v>
      </c>
      <c r="O5545" s="2">
        <v>4232550</v>
      </c>
      <c r="P5545" s="2">
        <v>4177500</v>
      </c>
      <c r="Q5545" s="2">
        <v>4124490</v>
      </c>
      <c r="R5545" s="2">
        <v>4083720</v>
      </c>
      <c r="S5545" s="2">
        <v>4055170</v>
      </c>
      <c r="T5545" s="2">
        <v>4028670</v>
      </c>
      <c r="U5545" s="2">
        <v>3987890</v>
      </c>
      <c r="V5545" s="2">
        <v>3961390</v>
      </c>
      <c r="W5545" s="2">
        <v>3932850</v>
      </c>
      <c r="X5545" s="2">
        <v>3906340</v>
      </c>
      <c r="Y5545" s="2">
        <v>3879840</v>
      </c>
      <c r="Z5545" s="2">
        <v>3865560</v>
      </c>
      <c r="AA5545" s="2">
        <v>3839060</v>
      </c>
      <c r="AB5545" s="2">
        <v>3810520</v>
      </c>
      <c r="AC5545" s="2">
        <v>3784010</v>
      </c>
      <c r="AD5545" s="2"/>
      <c r="AE5545" s="2"/>
      <c r="AF5545" s="2"/>
    </row>
    <row r="5546" spans="1:32">
      <c r="A5546" t="s">
        <v>15996</v>
      </c>
      <c r="B5546" t="s">
        <v>19</v>
      </c>
      <c r="C5546">
        <v>373388</v>
      </c>
      <c r="D5546">
        <v>371365</v>
      </c>
      <c r="E5546">
        <v>370354</v>
      </c>
      <c r="F5546">
        <v>367464</v>
      </c>
      <c r="G5546">
        <v>358794</v>
      </c>
      <c r="H5546">
        <v>348245</v>
      </c>
      <c r="I5546">
        <v>337696</v>
      </c>
      <c r="J5546">
        <v>328882</v>
      </c>
      <c r="K5546">
        <v>321224</v>
      </c>
      <c r="L5546">
        <v>314432</v>
      </c>
      <c r="M5546">
        <v>309664</v>
      </c>
      <c r="N5546">
        <v>303884</v>
      </c>
      <c r="O5546">
        <v>299982</v>
      </c>
      <c r="P5546">
        <v>296080</v>
      </c>
      <c r="Q5546">
        <v>292324</v>
      </c>
      <c r="R5546">
        <v>289434</v>
      </c>
      <c r="S5546">
        <v>287410</v>
      </c>
      <c r="T5546">
        <v>285532</v>
      </c>
      <c r="U5546">
        <v>282642</v>
      </c>
      <c r="V5546">
        <v>280764</v>
      </c>
      <c r="W5546">
        <v>278740</v>
      </c>
      <c r="X5546">
        <v>276862</v>
      </c>
      <c r="Y5546">
        <v>274984</v>
      </c>
      <c r="Z5546">
        <v>273972</v>
      </c>
      <c r="AA5546">
        <v>272094</v>
      </c>
      <c r="AB5546">
        <v>270070</v>
      </c>
      <c r="AC5546">
        <v>268192</v>
      </c>
      <c r="AD5546" s="2"/>
      <c r="AE5546" s="2"/>
      <c r="AF5546" s="2"/>
    </row>
    <row r="5547" spans="1:32">
      <c r="A5547" t="s">
        <v>15997</v>
      </c>
      <c r="B5547" t="s">
        <v>19</v>
      </c>
      <c r="C5547">
        <v>334886</v>
      </c>
      <c r="D5547">
        <v>333072</v>
      </c>
      <c r="E5547">
        <v>332165</v>
      </c>
      <c r="F5547">
        <v>329573</v>
      </c>
      <c r="G5547">
        <v>321797</v>
      </c>
      <c r="H5547">
        <v>312336</v>
      </c>
      <c r="I5547">
        <v>302875</v>
      </c>
      <c r="J5547">
        <v>294970</v>
      </c>
      <c r="K5547">
        <v>288101</v>
      </c>
      <c r="L5547">
        <v>282010</v>
      </c>
      <c r="M5547">
        <v>277733</v>
      </c>
      <c r="N5547">
        <v>272549</v>
      </c>
      <c r="O5547">
        <v>269050</v>
      </c>
      <c r="P5547">
        <v>265550</v>
      </c>
      <c r="Q5547">
        <v>262181</v>
      </c>
      <c r="R5547">
        <v>259589</v>
      </c>
      <c r="S5547">
        <v>257774</v>
      </c>
      <c r="T5547">
        <v>256090</v>
      </c>
      <c r="U5547">
        <v>253498</v>
      </c>
      <c r="V5547">
        <v>251813</v>
      </c>
      <c r="W5547">
        <v>249998</v>
      </c>
      <c r="X5547">
        <v>248314</v>
      </c>
      <c r="Y5547">
        <v>246629</v>
      </c>
      <c r="Z5547">
        <v>245722</v>
      </c>
      <c r="AA5547">
        <v>244037</v>
      </c>
      <c r="AB5547">
        <v>242222</v>
      </c>
      <c r="AC5547">
        <v>240538</v>
      </c>
      <c r="AD5547" s="2"/>
      <c r="AE5547" s="2"/>
      <c r="AF5547" s="2"/>
    </row>
    <row r="5548" spans="1:32">
      <c r="A5548" t="s">
        <v>15998</v>
      </c>
      <c r="B5548" t="s">
        <v>19</v>
      </c>
      <c r="C5548">
        <v>868741</v>
      </c>
      <c r="D5548">
        <v>864034</v>
      </c>
      <c r="E5548">
        <v>861681</v>
      </c>
      <c r="F5548">
        <v>854957</v>
      </c>
      <c r="G5548">
        <v>834785</v>
      </c>
      <c r="H5548">
        <v>810242</v>
      </c>
      <c r="I5548">
        <v>785699</v>
      </c>
      <c r="J5548">
        <v>765191</v>
      </c>
      <c r="K5548">
        <v>747373</v>
      </c>
      <c r="L5548">
        <v>731571</v>
      </c>
      <c r="M5548">
        <v>720477</v>
      </c>
      <c r="N5548">
        <v>707029</v>
      </c>
      <c r="O5548">
        <v>697951</v>
      </c>
      <c r="P5548">
        <v>688874</v>
      </c>
      <c r="Q5548">
        <v>680133</v>
      </c>
      <c r="R5548">
        <v>673409</v>
      </c>
      <c r="S5548">
        <v>668702</v>
      </c>
      <c r="T5548">
        <v>664331</v>
      </c>
      <c r="U5548">
        <v>657607</v>
      </c>
      <c r="V5548">
        <v>653237</v>
      </c>
      <c r="W5548">
        <v>648530</v>
      </c>
      <c r="X5548">
        <v>644159</v>
      </c>
      <c r="Y5548">
        <v>639789</v>
      </c>
      <c r="Z5548">
        <v>637435</v>
      </c>
      <c r="AA5548">
        <v>633065</v>
      </c>
      <c r="AB5548">
        <v>628358</v>
      </c>
      <c r="AC5548">
        <v>623987</v>
      </c>
      <c r="AD5548" s="2"/>
      <c r="AE5548" s="2"/>
      <c r="AF5548" s="2"/>
    </row>
    <row r="5549" spans="1:32">
      <c r="A5549" t="s">
        <v>15999</v>
      </c>
      <c r="B5549" t="s">
        <v>19</v>
      </c>
      <c r="C5549">
        <v>87597.6</v>
      </c>
      <c r="D5549">
        <v>87123</v>
      </c>
      <c r="E5549">
        <v>86885.7</v>
      </c>
      <c r="F5549">
        <v>86207.7</v>
      </c>
      <c r="G5549">
        <v>84173.7</v>
      </c>
      <c r="H5549">
        <v>81699</v>
      </c>
      <c r="I5549">
        <v>79224.3</v>
      </c>
      <c r="J5549">
        <v>77156.399999999994</v>
      </c>
      <c r="K5549">
        <v>75359.7</v>
      </c>
      <c r="L5549">
        <v>73766.399999999994</v>
      </c>
      <c r="M5549">
        <v>72647.7</v>
      </c>
      <c r="N5549">
        <v>71291.7</v>
      </c>
      <c r="O5549">
        <v>70376.399999999994</v>
      </c>
      <c r="P5549">
        <v>69461.100000000006</v>
      </c>
      <c r="Q5549">
        <v>68579.7</v>
      </c>
      <c r="R5549">
        <v>67901.7</v>
      </c>
      <c r="S5549">
        <v>67427.100000000006</v>
      </c>
      <c r="T5549">
        <v>66986.399999999994</v>
      </c>
      <c r="U5549">
        <v>66308.399999999994</v>
      </c>
      <c r="V5549">
        <v>65867.7</v>
      </c>
      <c r="W5549">
        <v>65393.1</v>
      </c>
      <c r="X5549">
        <v>64952.4</v>
      </c>
      <c r="Y5549">
        <v>64511.7</v>
      </c>
      <c r="Z5549">
        <v>64274.400000000001</v>
      </c>
      <c r="AA5549">
        <v>63833.7</v>
      </c>
      <c r="AB5549">
        <v>63359.1</v>
      </c>
      <c r="AC5549">
        <v>62918.400000000001</v>
      </c>
      <c r="AD5549" s="2"/>
      <c r="AE5549" s="2"/>
      <c r="AF5549" s="2"/>
    </row>
    <row r="5550" spans="1:32">
      <c r="A5550" t="s">
        <v>16000</v>
      </c>
      <c r="B5550" t="s">
        <v>19</v>
      </c>
      <c r="C5550">
        <v>57623.199999999997</v>
      </c>
      <c r="D5550">
        <v>57311</v>
      </c>
      <c r="E5550">
        <v>57154.9</v>
      </c>
      <c r="F5550">
        <v>56708.9</v>
      </c>
      <c r="G5550">
        <v>55370.9</v>
      </c>
      <c r="H5550">
        <v>53743</v>
      </c>
      <c r="I5550">
        <v>52115.1</v>
      </c>
      <c r="J5550">
        <v>50754.8</v>
      </c>
      <c r="K5550">
        <v>49572.9</v>
      </c>
      <c r="L5550">
        <v>48524.800000000003</v>
      </c>
      <c r="M5550">
        <v>47788.9</v>
      </c>
      <c r="N5550">
        <v>46896.9</v>
      </c>
      <c r="O5550">
        <v>46294.8</v>
      </c>
      <c r="P5550">
        <v>45692.7</v>
      </c>
      <c r="Q5550">
        <v>45112.9</v>
      </c>
      <c r="R5550">
        <v>44666.9</v>
      </c>
      <c r="S5550">
        <v>44354.7</v>
      </c>
      <c r="T5550">
        <v>44064.800000000003</v>
      </c>
      <c r="U5550">
        <v>43618.8</v>
      </c>
      <c r="V5550">
        <v>43328.9</v>
      </c>
      <c r="W5550">
        <v>43016.7</v>
      </c>
      <c r="X5550">
        <v>42726.8</v>
      </c>
      <c r="Y5550">
        <v>42436.9</v>
      </c>
      <c r="Z5550">
        <v>42280.800000000003</v>
      </c>
      <c r="AA5550">
        <v>41990.9</v>
      </c>
      <c r="AB5550">
        <v>41678.699999999997</v>
      </c>
      <c r="AC5550">
        <v>41388.800000000003</v>
      </c>
      <c r="AD5550" s="2"/>
      <c r="AE5550" s="2"/>
      <c r="AF5550" s="2"/>
    </row>
    <row r="5551" spans="1:32">
      <c r="A5551" t="s">
        <v>16001</v>
      </c>
      <c r="B5551" t="s">
        <v>19</v>
      </c>
      <c r="C5551">
        <v>775200</v>
      </c>
      <c r="D5551">
        <v>771000</v>
      </c>
      <c r="E5551">
        <v>768900</v>
      </c>
      <c r="F5551">
        <v>762900</v>
      </c>
      <c r="G5551">
        <v>744900</v>
      </c>
      <c r="H5551">
        <v>723000</v>
      </c>
      <c r="I5551">
        <v>701100</v>
      </c>
      <c r="J5551">
        <v>682800</v>
      </c>
      <c r="K5551">
        <v>666900</v>
      </c>
      <c r="L5551">
        <v>652800</v>
      </c>
      <c r="M5551">
        <v>642900</v>
      </c>
      <c r="N5551">
        <v>630900</v>
      </c>
      <c r="O5551">
        <v>622800</v>
      </c>
      <c r="P5551">
        <v>614700</v>
      </c>
      <c r="Q5551">
        <v>606900</v>
      </c>
      <c r="R5551">
        <v>600900</v>
      </c>
      <c r="S5551">
        <v>596700</v>
      </c>
      <c r="T5551">
        <v>592800</v>
      </c>
      <c r="U5551">
        <v>586800</v>
      </c>
      <c r="V5551">
        <v>582900</v>
      </c>
      <c r="W5551">
        <v>578700</v>
      </c>
      <c r="X5551">
        <v>574800</v>
      </c>
      <c r="Y5551">
        <v>570900</v>
      </c>
      <c r="Z5551">
        <v>568800</v>
      </c>
      <c r="AA5551">
        <v>564900</v>
      </c>
      <c r="AB5551">
        <v>560700</v>
      </c>
      <c r="AC5551">
        <v>556800</v>
      </c>
      <c r="AD5551" s="2"/>
      <c r="AE5551" s="2"/>
      <c r="AF5551" s="2"/>
    </row>
    <row r="5552" spans="1:32">
      <c r="A5552" t="s">
        <v>16002</v>
      </c>
      <c r="B5552" t="s">
        <v>19</v>
      </c>
      <c r="C5552">
        <v>155040</v>
      </c>
      <c r="D5552">
        <v>154200</v>
      </c>
      <c r="E5552">
        <v>153780</v>
      </c>
      <c r="F5552">
        <v>152580</v>
      </c>
      <c r="G5552">
        <v>148980</v>
      </c>
      <c r="H5552">
        <v>144600</v>
      </c>
      <c r="I5552">
        <v>140220</v>
      </c>
      <c r="J5552">
        <v>136560</v>
      </c>
      <c r="K5552">
        <v>133380</v>
      </c>
      <c r="L5552">
        <v>130560</v>
      </c>
      <c r="M5552">
        <v>128580</v>
      </c>
      <c r="N5552">
        <v>126180</v>
      </c>
      <c r="O5552">
        <v>124560</v>
      </c>
      <c r="P5552">
        <v>122940</v>
      </c>
      <c r="Q5552">
        <v>121380</v>
      </c>
      <c r="R5552">
        <v>120180</v>
      </c>
      <c r="S5552">
        <v>119340</v>
      </c>
      <c r="T5552">
        <v>118560</v>
      </c>
      <c r="U5552">
        <v>117360</v>
      </c>
      <c r="V5552">
        <v>116580</v>
      </c>
      <c r="W5552">
        <v>115740</v>
      </c>
      <c r="X5552">
        <v>114960</v>
      </c>
      <c r="Y5552">
        <v>114180</v>
      </c>
      <c r="Z5552">
        <v>113760</v>
      </c>
      <c r="AA5552">
        <v>112980</v>
      </c>
      <c r="AB5552">
        <v>112140</v>
      </c>
      <c r="AC5552">
        <v>111360</v>
      </c>
      <c r="AD5552" s="2"/>
      <c r="AE5552" s="2"/>
      <c r="AF5552" s="2"/>
    </row>
    <row r="5553" spans="1:32">
      <c r="A5553" t="s">
        <v>16003</v>
      </c>
      <c r="B5553" t="s">
        <v>19</v>
      </c>
      <c r="C5553">
        <v>0</v>
      </c>
      <c r="D5553">
        <v>0</v>
      </c>
      <c r="E5553">
        <v>0</v>
      </c>
      <c r="F5553">
        <v>0</v>
      </c>
      <c r="G5553">
        <v>0</v>
      </c>
      <c r="H5553">
        <v>0</v>
      </c>
      <c r="I5553">
        <v>0</v>
      </c>
      <c r="J5553">
        <v>0</v>
      </c>
      <c r="K5553">
        <v>0</v>
      </c>
      <c r="L5553">
        <v>0</v>
      </c>
      <c r="M5553">
        <v>0</v>
      </c>
      <c r="N5553">
        <v>0</v>
      </c>
      <c r="O5553">
        <v>0</v>
      </c>
      <c r="P5553">
        <v>0</v>
      </c>
      <c r="Q5553">
        <v>0</v>
      </c>
      <c r="R5553">
        <v>0</v>
      </c>
      <c r="S5553">
        <v>0</v>
      </c>
      <c r="T5553">
        <v>0</v>
      </c>
      <c r="U5553">
        <v>0</v>
      </c>
      <c r="V5553">
        <v>0</v>
      </c>
      <c r="W5553">
        <v>0</v>
      </c>
      <c r="X5553">
        <v>0</v>
      </c>
      <c r="Y5553">
        <v>0</v>
      </c>
      <c r="Z5553">
        <v>0</v>
      </c>
      <c r="AA5553">
        <v>0</v>
      </c>
      <c r="AB5553">
        <v>0</v>
      </c>
      <c r="AC5553">
        <v>0</v>
      </c>
      <c r="AD5553" s="2"/>
      <c r="AE5553" s="2"/>
      <c r="AF5553" s="2"/>
    </row>
    <row r="5554" spans="1:32">
      <c r="A5554" t="s">
        <v>16004</v>
      </c>
      <c r="B5554" t="s">
        <v>19</v>
      </c>
      <c r="C5554">
        <v>0</v>
      </c>
      <c r="D5554">
        <v>0</v>
      </c>
      <c r="E5554">
        <v>0</v>
      </c>
      <c r="F5554">
        <v>0</v>
      </c>
      <c r="G5554">
        <v>0</v>
      </c>
      <c r="H5554">
        <v>0</v>
      </c>
      <c r="I5554">
        <v>0</v>
      </c>
      <c r="J5554">
        <v>0</v>
      </c>
      <c r="K5554">
        <v>0</v>
      </c>
      <c r="L5554">
        <v>0</v>
      </c>
      <c r="M5554">
        <v>0</v>
      </c>
      <c r="N5554">
        <v>0</v>
      </c>
      <c r="O5554">
        <v>0</v>
      </c>
      <c r="P5554">
        <v>0</v>
      </c>
      <c r="Q5554">
        <v>0</v>
      </c>
      <c r="R5554">
        <v>0</v>
      </c>
      <c r="S5554">
        <v>0</v>
      </c>
      <c r="T5554">
        <v>0</v>
      </c>
      <c r="U5554">
        <v>0</v>
      </c>
      <c r="V5554">
        <v>0</v>
      </c>
      <c r="W5554">
        <v>0</v>
      </c>
      <c r="X5554">
        <v>0</v>
      </c>
      <c r="Y5554">
        <v>0</v>
      </c>
      <c r="Z5554">
        <v>0</v>
      </c>
      <c r="AA5554">
        <v>0</v>
      </c>
      <c r="AB5554">
        <v>0</v>
      </c>
      <c r="AC5554">
        <v>0</v>
      </c>
      <c r="AD5554" s="2"/>
      <c r="AE5554" s="2"/>
      <c r="AF5554" s="2"/>
    </row>
    <row r="5555" spans="1:32">
      <c r="A5555" t="s">
        <v>16005</v>
      </c>
      <c r="B5555" t="s">
        <v>19</v>
      </c>
      <c r="C5555">
        <v>0</v>
      </c>
      <c r="D5555">
        <v>0</v>
      </c>
      <c r="E5555">
        <v>0</v>
      </c>
      <c r="F5555">
        <v>0</v>
      </c>
      <c r="G5555">
        <v>0</v>
      </c>
      <c r="H5555">
        <v>0</v>
      </c>
      <c r="I5555">
        <v>0</v>
      </c>
      <c r="J5555">
        <v>0</v>
      </c>
      <c r="K5555">
        <v>0</v>
      </c>
      <c r="L5555">
        <v>0</v>
      </c>
      <c r="M5555">
        <v>0</v>
      </c>
      <c r="N5555">
        <v>0</v>
      </c>
      <c r="O5555">
        <v>0</v>
      </c>
      <c r="P5555">
        <v>0</v>
      </c>
      <c r="Q5555">
        <v>0</v>
      </c>
      <c r="R5555">
        <v>0</v>
      </c>
      <c r="S5555">
        <v>0</v>
      </c>
      <c r="T5555">
        <v>0</v>
      </c>
      <c r="U5555">
        <v>0</v>
      </c>
      <c r="V5555">
        <v>0</v>
      </c>
      <c r="W5555">
        <v>0</v>
      </c>
      <c r="X5555">
        <v>0</v>
      </c>
      <c r="Y5555">
        <v>0</v>
      </c>
      <c r="Z5555">
        <v>0</v>
      </c>
      <c r="AA5555">
        <v>0</v>
      </c>
      <c r="AB5555">
        <v>0</v>
      </c>
      <c r="AC5555">
        <v>0</v>
      </c>
    </row>
    <row r="5556" spans="1:32">
      <c r="A5556" t="s">
        <v>16006</v>
      </c>
      <c r="B5556" t="s">
        <v>19</v>
      </c>
      <c r="C5556">
        <v>0</v>
      </c>
      <c r="D5556">
        <v>0</v>
      </c>
      <c r="E5556">
        <v>0</v>
      </c>
      <c r="F5556">
        <v>0</v>
      </c>
      <c r="G5556">
        <v>0</v>
      </c>
      <c r="H5556">
        <v>0</v>
      </c>
      <c r="I5556">
        <v>0</v>
      </c>
      <c r="J5556">
        <v>0</v>
      </c>
      <c r="K5556">
        <v>0</v>
      </c>
      <c r="L5556">
        <v>0</v>
      </c>
      <c r="M5556">
        <v>0</v>
      </c>
      <c r="N5556">
        <v>0</v>
      </c>
      <c r="O5556">
        <v>0</v>
      </c>
      <c r="P5556">
        <v>0</v>
      </c>
      <c r="Q5556">
        <v>0</v>
      </c>
      <c r="R5556">
        <v>0</v>
      </c>
      <c r="S5556">
        <v>0</v>
      </c>
      <c r="T5556">
        <v>0</v>
      </c>
      <c r="U5556">
        <v>0</v>
      </c>
      <c r="V5556">
        <v>0</v>
      </c>
      <c r="W5556">
        <v>0</v>
      </c>
      <c r="X5556">
        <v>0</v>
      </c>
      <c r="Y5556">
        <v>0</v>
      </c>
      <c r="Z5556">
        <v>0</v>
      </c>
      <c r="AA5556">
        <v>0</v>
      </c>
      <c r="AB5556">
        <v>0</v>
      </c>
      <c r="AC5556">
        <v>0</v>
      </c>
    </row>
    <row r="5557" spans="1:32">
      <c r="A5557" t="s">
        <v>16007</v>
      </c>
      <c r="B5557" t="s">
        <v>19</v>
      </c>
      <c r="C5557">
        <v>0</v>
      </c>
      <c r="D5557">
        <v>0</v>
      </c>
      <c r="E5557">
        <v>0</v>
      </c>
      <c r="F5557">
        <v>0</v>
      </c>
      <c r="G5557">
        <v>0</v>
      </c>
      <c r="H5557">
        <v>0</v>
      </c>
      <c r="I5557">
        <v>0</v>
      </c>
      <c r="J5557">
        <v>0</v>
      </c>
      <c r="K5557">
        <v>0</v>
      </c>
      <c r="L5557">
        <v>0</v>
      </c>
      <c r="M5557">
        <v>0</v>
      </c>
      <c r="N5557">
        <v>0</v>
      </c>
      <c r="O5557">
        <v>0</v>
      </c>
      <c r="P5557">
        <v>0</v>
      </c>
      <c r="Q5557">
        <v>0</v>
      </c>
      <c r="R5557">
        <v>0</v>
      </c>
      <c r="S5557">
        <v>0</v>
      </c>
      <c r="T5557">
        <v>0</v>
      </c>
      <c r="U5557">
        <v>0</v>
      </c>
      <c r="V5557">
        <v>0</v>
      </c>
      <c r="W5557">
        <v>0</v>
      </c>
      <c r="X5557">
        <v>0</v>
      </c>
      <c r="Y5557">
        <v>0</v>
      </c>
      <c r="Z5557">
        <v>0</v>
      </c>
      <c r="AA5557">
        <v>0</v>
      </c>
      <c r="AB5557">
        <v>0</v>
      </c>
      <c r="AC5557">
        <v>0</v>
      </c>
    </row>
    <row r="5558" spans="1:32">
      <c r="A5558" t="s">
        <v>16008</v>
      </c>
      <c r="B5558" t="s">
        <v>19</v>
      </c>
      <c r="C5558">
        <v>0</v>
      </c>
      <c r="D5558">
        <v>0</v>
      </c>
      <c r="E5558">
        <v>0</v>
      </c>
      <c r="F5558">
        <v>0</v>
      </c>
      <c r="G5558">
        <v>0</v>
      </c>
      <c r="H5558">
        <v>0</v>
      </c>
      <c r="I5558">
        <v>0</v>
      </c>
      <c r="J5558">
        <v>0</v>
      </c>
      <c r="K5558">
        <v>0</v>
      </c>
      <c r="L5558">
        <v>0</v>
      </c>
      <c r="M5558">
        <v>0</v>
      </c>
      <c r="N5558">
        <v>0</v>
      </c>
      <c r="O5558">
        <v>0</v>
      </c>
      <c r="P5558">
        <v>0</v>
      </c>
      <c r="Q5558">
        <v>0</v>
      </c>
      <c r="R5558">
        <v>0</v>
      </c>
      <c r="S5558">
        <v>0</v>
      </c>
      <c r="T5558">
        <v>0</v>
      </c>
      <c r="U5558">
        <v>0</v>
      </c>
      <c r="V5558">
        <v>0</v>
      </c>
      <c r="W5558">
        <v>0</v>
      </c>
      <c r="X5558">
        <v>0</v>
      </c>
      <c r="Y5558">
        <v>0</v>
      </c>
      <c r="Z5558">
        <v>0</v>
      </c>
      <c r="AA5558">
        <v>0</v>
      </c>
      <c r="AB5558">
        <v>0</v>
      </c>
      <c r="AC5558">
        <v>0</v>
      </c>
    </row>
    <row r="5559" spans="1:32">
      <c r="A5559" t="s">
        <v>16009</v>
      </c>
      <c r="B5559" t="s">
        <v>19</v>
      </c>
      <c r="C5559">
        <v>0</v>
      </c>
      <c r="D5559">
        <v>0</v>
      </c>
      <c r="E5559">
        <v>0</v>
      </c>
      <c r="F5559">
        <v>0</v>
      </c>
      <c r="G5559">
        <v>0</v>
      </c>
      <c r="H5559">
        <v>0</v>
      </c>
      <c r="I5559">
        <v>0</v>
      </c>
      <c r="J5559">
        <v>0</v>
      </c>
      <c r="K5559">
        <v>0</v>
      </c>
      <c r="L5559">
        <v>0</v>
      </c>
      <c r="M5559">
        <v>0</v>
      </c>
      <c r="N5559">
        <v>0</v>
      </c>
      <c r="O5559">
        <v>0</v>
      </c>
      <c r="P5559">
        <v>0</v>
      </c>
      <c r="Q5559">
        <v>0</v>
      </c>
      <c r="R5559">
        <v>0</v>
      </c>
      <c r="S5559">
        <v>0</v>
      </c>
      <c r="T5559">
        <v>0</v>
      </c>
      <c r="U5559">
        <v>0</v>
      </c>
      <c r="V5559">
        <v>0</v>
      </c>
      <c r="W5559">
        <v>0</v>
      </c>
      <c r="X5559">
        <v>0</v>
      </c>
      <c r="Y5559">
        <v>0</v>
      </c>
      <c r="Z5559">
        <v>0</v>
      </c>
      <c r="AA5559">
        <v>0</v>
      </c>
      <c r="AB5559">
        <v>0</v>
      </c>
      <c r="AC5559">
        <v>0</v>
      </c>
    </row>
    <row r="5560" spans="1:32">
      <c r="A5560" t="s">
        <v>16010</v>
      </c>
      <c r="B5560" t="s">
        <v>19</v>
      </c>
      <c r="C5560">
        <v>0</v>
      </c>
      <c r="D5560">
        <v>0</v>
      </c>
      <c r="E5560">
        <v>0</v>
      </c>
      <c r="F5560">
        <v>0</v>
      </c>
      <c r="G5560">
        <v>0</v>
      </c>
      <c r="H5560">
        <v>0</v>
      </c>
      <c r="I5560">
        <v>0</v>
      </c>
      <c r="J5560">
        <v>0</v>
      </c>
      <c r="K5560">
        <v>0</v>
      </c>
      <c r="L5560">
        <v>0</v>
      </c>
      <c r="M5560">
        <v>0</v>
      </c>
      <c r="N5560">
        <v>0</v>
      </c>
      <c r="O5560">
        <v>0</v>
      </c>
      <c r="P5560">
        <v>0</v>
      </c>
      <c r="Q5560">
        <v>0</v>
      </c>
      <c r="R5560">
        <v>0</v>
      </c>
      <c r="S5560">
        <v>0</v>
      </c>
      <c r="T5560">
        <v>0</v>
      </c>
      <c r="U5560">
        <v>0</v>
      </c>
      <c r="V5560">
        <v>0</v>
      </c>
      <c r="W5560">
        <v>0</v>
      </c>
      <c r="X5560">
        <v>0</v>
      </c>
      <c r="Y5560">
        <v>0</v>
      </c>
      <c r="Z5560">
        <v>0</v>
      </c>
      <c r="AA5560">
        <v>0</v>
      </c>
      <c r="AB5560">
        <v>0</v>
      </c>
      <c r="AC5560">
        <v>0</v>
      </c>
    </row>
    <row r="5561" spans="1:32">
      <c r="A5561" t="s">
        <v>16011</v>
      </c>
      <c r="B5561" t="s">
        <v>19</v>
      </c>
      <c r="C5561">
        <v>0</v>
      </c>
      <c r="D5561">
        <v>0</v>
      </c>
      <c r="E5561">
        <v>0</v>
      </c>
      <c r="F5561">
        <v>0</v>
      </c>
      <c r="G5561">
        <v>0</v>
      </c>
      <c r="H5561">
        <v>0</v>
      </c>
      <c r="I5561">
        <v>0</v>
      </c>
      <c r="J5561">
        <v>0</v>
      </c>
      <c r="K5561">
        <v>0</v>
      </c>
      <c r="L5561">
        <v>0</v>
      </c>
      <c r="M5561">
        <v>0</v>
      </c>
      <c r="N5561">
        <v>0</v>
      </c>
      <c r="O5561">
        <v>0</v>
      </c>
      <c r="P5561">
        <v>0</v>
      </c>
      <c r="Q5561">
        <v>0</v>
      </c>
      <c r="R5561">
        <v>0</v>
      </c>
      <c r="S5561">
        <v>0</v>
      </c>
      <c r="T5561">
        <v>0</v>
      </c>
      <c r="U5561">
        <v>0</v>
      </c>
      <c r="V5561">
        <v>0</v>
      </c>
      <c r="W5561">
        <v>0</v>
      </c>
      <c r="X5561">
        <v>0</v>
      </c>
      <c r="Y5561">
        <v>0</v>
      </c>
      <c r="Z5561">
        <v>0</v>
      </c>
      <c r="AA5561">
        <v>0</v>
      </c>
      <c r="AB5561">
        <v>0</v>
      </c>
      <c r="AC5561">
        <v>0</v>
      </c>
    </row>
    <row r="5562" spans="1:32">
      <c r="A5562" t="s">
        <v>16012</v>
      </c>
      <c r="B5562" t="s">
        <v>19</v>
      </c>
      <c r="C5562">
        <v>0</v>
      </c>
      <c r="D5562">
        <v>0</v>
      </c>
      <c r="E5562">
        <v>0</v>
      </c>
      <c r="F5562">
        <v>0</v>
      </c>
      <c r="G5562">
        <v>0</v>
      </c>
      <c r="H5562">
        <v>0</v>
      </c>
      <c r="I5562">
        <v>0</v>
      </c>
      <c r="J5562">
        <v>0</v>
      </c>
      <c r="K5562">
        <v>0</v>
      </c>
      <c r="L5562">
        <v>0</v>
      </c>
      <c r="M5562">
        <v>0</v>
      </c>
      <c r="N5562">
        <v>0</v>
      </c>
      <c r="O5562">
        <v>0</v>
      </c>
      <c r="P5562">
        <v>0</v>
      </c>
      <c r="Q5562">
        <v>0</v>
      </c>
      <c r="R5562">
        <v>0</v>
      </c>
      <c r="S5562">
        <v>0</v>
      </c>
      <c r="T5562">
        <v>0</v>
      </c>
      <c r="U5562">
        <v>0</v>
      </c>
      <c r="V5562">
        <v>0</v>
      </c>
      <c r="W5562">
        <v>0</v>
      </c>
      <c r="X5562">
        <v>0</v>
      </c>
      <c r="Y5562">
        <v>0</v>
      </c>
      <c r="Z5562">
        <v>0</v>
      </c>
      <c r="AA5562">
        <v>0</v>
      </c>
      <c r="AB5562">
        <v>0</v>
      </c>
      <c r="AC5562">
        <v>0</v>
      </c>
    </row>
    <row r="5563" spans="1:32">
      <c r="A5563" t="s">
        <v>16013</v>
      </c>
      <c r="B5563" t="s">
        <v>19</v>
      </c>
      <c r="C5563">
        <v>0</v>
      </c>
      <c r="D5563">
        <v>0</v>
      </c>
      <c r="E5563">
        <v>0</v>
      </c>
      <c r="F5563">
        <v>0</v>
      </c>
      <c r="G5563">
        <v>0</v>
      </c>
      <c r="H5563">
        <v>0</v>
      </c>
      <c r="I5563">
        <v>0</v>
      </c>
      <c r="J5563">
        <v>0</v>
      </c>
      <c r="K5563">
        <v>0</v>
      </c>
      <c r="L5563">
        <v>0</v>
      </c>
      <c r="M5563">
        <v>0</v>
      </c>
      <c r="N5563">
        <v>0</v>
      </c>
      <c r="O5563">
        <v>0</v>
      </c>
      <c r="P5563">
        <v>0</v>
      </c>
      <c r="Q5563">
        <v>0</v>
      </c>
      <c r="R5563">
        <v>0</v>
      </c>
      <c r="S5563">
        <v>0</v>
      </c>
      <c r="T5563">
        <v>0</v>
      </c>
      <c r="U5563">
        <v>0</v>
      </c>
      <c r="V5563">
        <v>0</v>
      </c>
      <c r="W5563">
        <v>0</v>
      </c>
      <c r="X5563">
        <v>0</v>
      </c>
      <c r="Y5563">
        <v>0</v>
      </c>
      <c r="Z5563">
        <v>0</v>
      </c>
      <c r="AA5563">
        <v>0</v>
      </c>
      <c r="AB5563">
        <v>0</v>
      </c>
      <c r="AC5563">
        <v>0</v>
      </c>
    </row>
    <row r="5564" spans="1:32">
      <c r="A5564" t="s">
        <v>16014</v>
      </c>
      <c r="B5564" t="s">
        <v>19</v>
      </c>
      <c r="C5564">
        <v>0</v>
      </c>
      <c r="D5564">
        <v>0</v>
      </c>
      <c r="E5564">
        <v>0</v>
      </c>
      <c r="F5564">
        <v>0</v>
      </c>
      <c r="G5564">
        <v>0</v>
      </c>
      <c r="H5564">
        <v>0</v>
      </c>
      <c r="I5564">
        <v>0</v>
      </c>
      <c r="J5564">
        <v>0</v>
      </c>
      <c r="K5564">
        <v>0</v>
      </c>
      <c r="L5564">
        <v>0</v>
      </c>
      <c r="M5564">
        <v>0</v>
      </c>
      <c r="N5564">
        <v>0</v>
      </c>
      <c r="O5564">
        <v>0</v>
      </c>
      <c r="P5564">
        <v>0</v>
      </c>
      <c r="Q5564">
        <v>0</v>
      </c>
      <c r="R5564">
        <v>0</v>
      </c>
      <c r="S5564">
        <v>0</v>
      </c>
      <c r="T5564">
        <v>0</v>
      </c>
      <c r="U5564">
        <v>0</v>
      </c>
      <c r="V5564">
        <v>0</v>
      </c>
      <c r="W5564">
        <v>0</v>
      </c>
      <c r="X5564">
        <v>0</v>
      </c>
      <c r="Y5564">
        <v>0</v>
      </c>
      <c r="Z5564">
        <v>0</v>
      </c>
      <c r="AA5564">
        <v>0</v>
      </c>
      <c r="AB5564">
        <v>0</v>
      </c>
      <c r="AC5564">
        <v>0</v>
      </c>
    </row>
    <row r="5565" spans="1:32">
      <c r="A5565" t="s">
        <v>16015</v>
      </c>
      <c r="B5565" t="s">
        <v>19</v>
      </c>
      <c r="C5565">
        <v>0</v>
      </c>
      <c r="D5565">
        <v>0</v>
      </c>
      <c r="E5565">
        <v>0</v>
      </c>
      <c r="F5565">
        <v>0</v>
      </c>
      <c r="G5565">
        <v>0</v>
      </c>
      <c r="H5565">
        <v>0</v>
      </c>
      <c r="I5565">
        <v>0</v>
      </c>
      <c r="J5565">
        <v>0</v>
      </c>
      <c r="K5565">
        <v>0</v>
      </c>
      <c r="L5565">
        <v>0</v>
      </c>
      <c r="M5565">
        <v>0</v>
      </c>
      <c r="N5565">
        <v>0</v>
      </c>
      <c r="O5565">
        <v>0</v>
      </c>
      <c r="P5565">
        <v>0</v>
      </c>
      <c r="Q5565">
        <v>0</v>
      </c>
      <c r="R5565">
        <v>0</v>
      </c>
      <c r="S5565">
        <v>0</v>
      </c>
      <c r="T5565">
        <v>0</v>
      </c>
      <c r="U5565">
        <v>0</v>
      </c>
      <c r="V5565">
        <v>0</v>
      </c>
      <c r="W5565">
        <v>0</v>
      </c>
      <c r="X5565">
        <v>0</v>
      </c>
      <c r="Y5565">
        <v>0</v>
      </c>
      <c r="Z5565">
        <v>0</v>
      </c>
      <c r="AA5565">
        <v>0</v>
      </c>
      <c r="AB5565">
        <v>0</v>
      </c>
      <c r="AC5565">
        <v>0</v>
      </c>
    </row>
    <row r="5566" spans="1:32">
      <c r="A5566" t="s">
        <v>16016</v>
      </c>
      <c r="B5566" t="s">
        <v>19</v>
      </c>
      <c r="C5566">
        <v>0</v>
      </c>
      <c r="D5566">
        <v>0</v>
      </c>
      <c r="E5566">
        <v>0</v>
      </c>
      <c r="F5566">
        <v>0</v>
      </c>
      <c r="G5566">
        <v>0</v>
      </c>
      <c r="H5566">
        <v>0</v>
      </c>
      <c r="I5566">
        <v>0</v>
      </c>
      <c r="J5566">
        <v>0</v>
      </c>
      <c r="K5566">
        <v>0</v>
      </c>
      <c r="L5566">
        <v>0</v>
      </c>
      <c r="M5566">
        <v>0</v>
      </c>
      <c r="N5566">
        <v>0</v>
      </c>
      <c r="O5566">
        <v>0</v>
      </c>
      <c r="P5566">
        <v>0</v>
      </c>
      <c r="Q5566">
        <v>0</v>
      </c>
      <c r="R5566">
        <v>0</v>
      </c>
      <c r="S5566">
        <v>0</v>
      </c>
      <c r="T5566">
        <v>0</v>
      </c>
      <c r="U5566">
        <v>0</v>
      </c>
      <c r="V5566">
        <v>0</v>
      </c>
      <c r="W5566">
        <v>0</v>
      </c>
      <c r="X5566">
        <v>0</v>
      </c>
      <c r="Y5566">
        <v>0</v>
      </c>
      <c r="Z5566">
        <v>0</v>
      </c>
      <c r="AA5566">
        <v>0</v>
      </c>
      <c r="AB5566">
        <v>0</v>
      </c>
      <c r="AC5566">
        <v>0</v>
      </c>
    </row>
    <row r="5567" spans="1:32">
      <c r="A5567" t="s">
        <v>16017</v>
      </c>
      <c r="B5567" t="s">
        <v>19</v>
      </c>
      <c r="C5567">
        <v>0</v>
      </c>
      <c r="D5567">
        <v>0</v>
      </c>
      <c r="E5567">
        <v>0</v>
      </c>
      <c r="F5567">
        <v>0</v>
      </c>
      <c r="G5567">
        <v>0</v>
      </c>
      <c r="H5567">
        <v>0</v>
      </c>
      <c r="I5567">
        <v>0</v>
      </c>
      <c r="J5567">
        <v>0</v>
      </c>
      <c r="K5567">
        <v>0</v>
      </c>
      <c r="L5567">
        <v>0</v>
      </c>
      <c r="M5567">
        <v>0</v>
      </c>
      <c r="N5567">
        <v>0</v>
      </c>
      <c r="O5567">
        <v>0</v>
      </c>
      <c r="P5567">
        <v>0</v>
      </c>
      <c r="Q5567">
        <v>0</v>
      </c>
      <c r="R5567">
        <v>0</v>
      </c>
      <c r="S5567">
        <v>0</v>
      </c>
      <c r="T5567">
        <v>0</v>
      </c>
      <c r="U5567">
        <v>0</v>
      </c>
      <c r="V5567">
        <v>0</v>
      </c>
      <c r="W5567">
        <v>0</v>
      </c>
      <c r="X5567">
        <v>0</v>
      </c>
      <c r="Y5567">
        <v>0</v>
      </c>
      <c r="Z5567">
        <v>0</v>
      </c>
      <c r="AA5567">
        <v>0</v>
      </c>
      <c r="AB5567">
        <v>0</v>
      </c>
      <c r="AC5567">
        <v>0</v>
      </c>
    </row>
    <row r="5568" spans="1:32">
      <c r="A5568" t="s">
        <v>16018</v>
      </c>
      <c r="B5568" t="s">
        <v>19</v>
      </c>
      <c r="C5568">
        <v>0</v>
      </c>
      <c r="D5568">
        <v>0</v>
      </c>
      <c r="E5568">
        <v>0</v>
      </c>
      <c r="F5568">
        <v>0</v>
      </c>
      <c r="G5568">
        <v>0</v>
      </c>
      <c r="H5568">
        <v>0</v>
      </c>
      <c r="I5568">
        <v>0</v>
      </c>
      <c r="J5568">
        <v>0</v>
      </c>
      <c r="K5568">
        <v>0</v>
      </c>
      <c r="L5568">
        <v>0</v>
      </c>
      <c r="M5568">
        <v>0</v>
      </c>
      <c r="N5568">
        <v>0</v>
      </c>
      <c r="O5568">
        <v>0</v>
      </c>
      <c r="P5568">
        <v>0</v>
      </c>
      <c r="Q5568">
        <v>0</v>
      </c>
      <c r="R5568">
        <v>0</v>
      </c>
      <c r="S5568">
        <v>0</v>
      </c>
      <c r="T5568">
        <v>0</v>
      </c>
      <c r="U5568">
        <v>0</v>
      </c>
      <c r="V5568">
        <v>0</v>
      </c>
      <c r="W5568">
        <v>0</v>
      </c>
      <c r="X5568">
        <v>0</v>
      </c>
      <c r="Y5568">
        <v>0</v>
      </c>
      <c r="Z5568">
        <v>0</v>
      </c>
      <c r="AA5568">
        <v>0</v>
      </c>
      <c r="AB5568">
        <v>0</v>
      </c>
      <c r="AC5568">
        <v>0</v>
      </c>
    </row>
    <row r="5569" spans="1:32">
      <c r="A5569" t="s">
        <v>16019</v>
      </c>
      <c r="B5569" t="s">
        <v>19</v>
      </c>
      <c r="C5569">
        <v>0</v>
      </c>
      <c r="D5569">
        <v>0</v>
      </c>
      <c r="E5569">
        <v>0</v>
      </c>
      <c r="F5569">
        <v>0</v>
      </c>
      <c r="G5569">
        <v>0</v>
      </c>
      <c r="H5569">
        <v>0</v>
      </c>
      <c r="I5569">
        <v>0</v>
      </c>
      <c r="J5569">
        <v>0</v>
      </c>
      <c r="K5569">
        <v>0</v>
      </c>
      <c r="L5569">
        <v>0</v>
      </c>
      <c r="M5569">
        <v>0</v>
      </c>
      <c r="N5569">
        <v>0</v>
      </c>
      <c r="O5569">
        <v>0</v>
      </c>
      <c r="P5569">
        <v>0</v>
      </c>
      <c r="Q5569">
        <v>0</v>
      </c>
      <c r="R5569">
        <v>0</v>
      </c>
      <c r="S5569">
        <v>0</v>
      </c>
      <c r="T5569">
        <v>0</v>
      </c>
      <c r="U5569">
        <v>0</v>
      </c>
      <c r="V5569">
        <v>0</v>
      </c>
      <c r="W5569">
        <v>0</v>
      </c>
      <c r="X5569">
        <v>0</v>
      </c>
      <c r="Y5569">
        <v>0</v>
      </c>
      <c r="Z5569">
        <v>0</v>
      </c>
      <c r="AA5569">
        <v>0</v>
      </c>
      <c r="AB5569">
        <v>0</v>
      </c>
      <c r="AC5569">
        <v>0</v>
      </c>
      <c r="AD5569" s="2"/>
      <c r="AE5569" s="2"/>
      <c r="AF5569" s="2"/>
    </row>
    <row r="5570" spans="1:32">
      <c r="A5570" t="s">
        <v>16020</v>
      </c>
      <c r="B5570" t="s">
        <v>19</v>
      </c>
      <c r="C5570">
        <v>0</v>
      </c>
      <c r="D5570">
        <v>0</v>
      </c>
      <c r="E5570">
        <v>0</v>
      </c>
      <c r="F5570">
        <v>0</v>
      </c>
      <c r="G5570">
        <v>0</v>
      </c>
      <c r="H5570">
        <v>0</v>
      </c>
      <c r="I5570">
        <v>0</v>
      </c>
      <c r="J5570">
        <v>0</v>
      </c>
      <c r="K5570">
        <v>0</v>
      </c>
      <c r="L5570">
        <v>0</v>
      </c>
      <c r="M5570">
        <v>0</v>
      </c>
      <c r="N5570">
        <v>0</v>
      </c>
      <c r="O5570">
        <v>0</v>
      </c>
      <c r="P5570">
        <v>0</v>
      </c>
      <c r="Q5570">
        <v>0</v>
      </c>
      <c r="R5570">
        <v>0</v>
      </c>
      <c r="S5570">
        <v>0</v>
      </c>
      <c r="T5570">
        <v>0</v>
      </c>
      <c r="U5570">
        <v>0</v>
      </c>
      <c r="V5570">
        <v>0</v>
      </c>
      <c r="W5570">
        <v>0</v>
      </c>
      <c r="X5570">
        <v>0</v>
      </c>
      <c r="Y5570">
        <v>0</v>
      </c>
      <c r="Z5570">
        <v>0</v>
      </c>
      <c r="AA5570">
        <v>0</v>
      </c>
      <c r="AB5570">
        <v>0</v>
      </c>
      <c r="AC5570">
        <v>0</v>
      </c>
      <c r="AD5570" s="2"/>
      <c r="AE5570" s="2"/>
      <c r="AF5570" s="2"/>
    </row>
    <row r="5571" spans="1:32">
      <c r="A5571" t="s">
        <v>16021</v>
      </c>
      <c r="B5571" t="s">
        <v>19</v>
      </c>
      <c r="C5571">
        <v>0</v>
      </c>
      <c r="D5571">
        <v>0</v>
      </c>
      <c r="E5571">
        <v>0</v>
      </c>
      <c r="F5571">
        <v>0</v>
      </c>
      <c r="G5571">
        <v>0</v>
      </c>
      <c r="H5571">
        <v>0</v>
      </c>
      <c r="I5571">
        <v>0</v>
      </c>
      <c r="J5571">
        <v>0</v>
      </c>
      <c r="K5571">
        <v>0</v>
      </c>
      <c r="L5571">
        <v>0</v>
      </c>
      <c r="M5571">
        <v>0</v>
      </c>
      <c r="N5571">
        <v>0</v>
      </c>
      <c r="O5571">
        <v>0</v>
      </c>
      <c r="P5571">
        <v>0</v>
      </c>
      <c r="Q5571">
        <v>0</v>
      </c>
      <c r="R5571">
        <v>0</v>
      </c>
      <c r="S5571">
        <v>0</v>
      </c>
      <c r="T5571">
        <v>0</v>
      </c>
      <c r="U5571">
        <v>0</v>
      </c>
      <c r="V5571">
        <v>0</v>
      </c>
      <c r="W5571">
        <v>0</v>
      </c>
      <c r="X5571">
        <v>0</v>
      </c>
      <c r="Y5571">
        <v>0</v>
      </c>
      <c r="Z5571">
        <v>0</v>
      </c>
      <c r="AA5571">
        <v>0</v>
      </c>
      <c r="AB5571">
        <v>0</v>
      </c>
      <c r="AC5571">
        <v>0</v>
      </c>
      <c r="AD5571" s="2"/>
      <c r="AE5571" s="2"/>
      <c r="AF5571" s="2"/>
    </row>
    <row r="5572" spans="1:32">
      <c r="A5572" t="s">
        <v>16022</v>
      </c>
      <c r="B5572" t="s">
        <v>19</v>
      </c>
      <c r="C5572">
        <v>0</v>
      </c>
      <c r="D5572">
        <v>0</v>
      </c>
      <c r="E5572">
        <v>0</v>
      </c>
      <c r="F5572">
        <v>0</v>
      </c>
      <c r="G5572">
        <v>0</v>
      </c>
      <c r="H5572">
        <v>0</v>
      </c>
      <c r="I5572">
        <v>0</v>
      </c>
      <c r="J5572">
        <v>0</v>
      </c>
      <c r="K5572">
        <v>0</v>
      </c>
      <c r="L5572">
        <v>0</v>
      </c>
      <c r="M5572">
        <v>0</v>
      </c>
      <c r="N5572">
        <v>0</v>
      </c>
      <c r="O5572">
        <v>0</v>
      </c>
      <c r="P5572">
        <v>0</v>
      </c>
      <c r="Q5572">
        <v>0</v>
      </c>
      <c r="R5572">
        <v>0</v>
      </c>
      <c r="S5572">
        <v>0</v>
      </c>
      <c r="T5572">
        <v>0</v>
      </c>
      <c r="U5572">
        <v>0</v>
      </c>
      <c r="V5572">
        <v>0</v>
      </c>
      <c r="W5572">
        <v>0</v>
      </c>
      <c r="X5572">
        <v>0</v>
      </c>
      <c r="Y5572">
        <v>0</v>
      </c>
      <c r="Z5572">
        <v>0</v>
      </c>
      <c r="AA5572">
        <v>0</v>
      </c>
      <c r="AB5572">
        <v>0</v>
      </c>
      <c r="AC5572">
        <v>0</v>
      </c>
      <c r="AD5572" s="2"/>
      <c r="AE5572" s="2"/>
      <c r="AF5572" s="2"/>
    </row>
    <row r="5573" spans="1:32">
      <c r="A5573" t="s">
        <v>16023</v>
      </c>
      <c r="B5573" t="s">
        <v>19</v>
      </c>
      <c r="C5573">
        <v>0</v>
      </c>
      <c r="D5573">
        <v>0</v>
      </c>
      <c r="E5573">
        <v>0</v>
      </c>
      <c r="F5573">
        <v>0</v>
      </c>
      <c r="G5573">
        <v>0</v>
      </c>
      <c r="H5573">
        <v>0</v>
      </c>
      <c r="I5573">
        <v>0</v>
      </c>
      <c r="J5573">
        <v>0</v>
      </c>
      <c r="K5573">
        <v>0</v>
      </c>
      <c r="L5573">
        <v>0</v>
      </c>
      <c r="M5573">
        <v>0</v>
      </c>
      <c r="N5573">
        <v>0</v>
      </c>
      <c r="O5573">
        <v>0</v>
      </c>
      <c r="P5573">
        <v>0</v>
      </c>
      <c r="Q5573">
        <v>0</v>
      </c>
      <c r="R5573">
        <v>0</v>
      </c>
      <c r="S5573">
        <v>0</v>
      </c>
      <c r="T5573">
        <v>0</v>
      </c>
      <c r="U5573">
        <v>0</v>
      </c>
      <c r="V5573">
        <v>0</v>
      </c>
      <c r="W5573">
        <v>0</v>
      </c>
      <c r="X5573">
        <v>0</v>
      </c>
      <c r="Y5573">
        <v>0</v>
      </c>
      <c r="Z5573">
        <v>0</v>
      </c>
      <c r="AA5573">
        <v>0</v>
      </c>
      <c r="AB5573">
        <v>0</v>
      </c>
      <c r="AC5573">
        <v>0</v>
      </c>
      <c r="AD5573" s="2"/>
      <c r="AE5573" s="2"/>
      <c r="AF5573" s="2"/>
    </row>
    <row r="5574" spans="1:32">
      <c r="A5574" t="s">
        <v>16024</v>
      </c>
      <c r="B5574" t="s">
        <v>19</v>
      </c>
      <c r="C5574">
        <v>0</v>
      </c>
      <c r="D5574">
        <v>0</v>
      </c>
      <c r="E5574">
        <v>0</v>
      </c>
      <c r="F5574">
        <v>0</v>
      </c>
      <c r="G5574">
        <v>0</v>
      </c>
      <c r="H5574">
        <v>0</v>
      </c>
      <c r="I5574">
        <v>0</v>
      </c>
      <c r="J5574">
        <v>0</v>
      </c>
      <c r="K5574">
        <v>0</v>
      </c>
      <c r="L5574">
        <v>0</v>
      </c>
      <c r="M5574">
        <v>0</v>
      </c>
      <c r="N5574">
        <v>0</v>
      </c>
      <c r="O5574">
        <v>0</v>
      </c>
      <c r="P5574">
        <v>0</v>
      </c>
      <c r="Q5574">
        <v>0</v>
      </c>
      <c r="R5574">
        <v>0</v>
      </c>
      <c r="S5574">
        <v>0</v>
      </c>
      <c r="T5574">
        <v>0</v>
      </c>
      <c r="U5574">
        <v>0</v>
      </c>
      <c r="V5574">
        <v>0</v>
      </c>
      <c r="W5574">
        <v>0</v>
      </c>
      <c r="X5574">
        <v>0</v>
      </c>
      <c r="Y5574">
        <v>0</v>
      </c>
      <c r="Z5574">
        <v>0</v>
      </c>
      <c r="AA5574">
        <v>0</v>
      </c>
      <c r="AB5574">
        <v>0</v>
      </c>
      <c r="AC5574">
        <v>0</v>
      </c>
      <c r="AD5574" s="2"/>
      <c r="AE5574" s="2"/>
      <c r="AF5574" s="2"/>
    </row>
    <row r="5575" spans="1:32">
      <c r="A5575" t="s">
        <v>16025</v>
      </c>
      <c r="B5575" t="s">
        <v>19</v>
      </c>
      <c r="C5575">
        <v>0</v>
      </c>
      <c r="D5575">
        <v>0</v>
      </c>
      <c r="E5575">
        <v>0</v>
      </c>
      <c r="F5575">
        <v>0</v>
      </c>
      <c r="G5575">
        <v>0</v>
      </c>
      <c r="H5575">
        <v>0</v>
      </c>
      <c r="I5575">
        <v>0</v>
      </c>
      <c r="J5575">
        <v>0</v>
      </c>
      <c r="K5575">
        <v>0</v>
      </c>
      <c r="L5575">
        <v>0</v>
      </c>
      <c r="M5575">
        <v>0</v>
      </c>
      <c r="N5575">
        <v>0</v>
      </c>
      <c r="O5575">
        <v>0</v>
      </c>
      <c r="P5575">
        <v>0</v>
      </c>
      <c r="Q5575">
        <v>0</v>
      </c>
      <c r="R5575">
        <v>0</v>
      </c>
      <c r="S5575">
        <v>0</v>
      </c>
      <c r="T5575">
        <v>0</v>
      </c>
      <c r="U5575">
        <v>0</v>
      </c>
      <c r="V5575">
        <v>0</v>
      </c>
      <c r="W5575">
        <v>0</v>
      </c>
      <c r="X5575">
        <v>0</v>
      </c>
      <c r="Y5575">
        <v>0</v>
      </c>
      <c r="Z5575">
        <v>0</v>
      </c>
      <c r="AA5575">
        <v>0</v>
      </c>
      <c r="AB5575">
        <v>0</v>
      </c>
      <c r="AC5575">
        <v>0</v>
      </c>
      <c r="AD5575" s="2"/>
      <c r="AE5575" s="2"/>
      <c r="AF5575" s="2"/>
    </row>
    <row r="5576" spans="1:32">
      <c r="A5576" t="s">
        <v>16026</v>
      </c>
      <c r="B5576" t="s">
        <v>19</v>
      </c>
      <c r="C5576">
        <v>0</v>
      </c>
      <c r="D5576">
        <v>0</v>
      </c>
      <c r="E5576">
        <v>0</v>
      </c>
      <c r="F5576">
        <v>0</v>
      </c>
      <c r="G5576">
        <v>0</v>
      </c>
      <c r="H5576">
        <v>0</v>
      </c>
      <c r="I5576">
        <v>0</v>
      </c>
      <c r="J5576">
        <v>0</v>
      </c>
      <c r="K5576">
        <v>0</v>
      </c>
      <c r="L5576">
        <v>0</v>
      </c>
      <c r="M5576">
        <v>0</v>
      </c>
      <c r="N5576">
        <v>0</v>
      </c>
      <c r="O5576">
        <v>0</v>
      </c>
      <c r="P5576">
        <v>0</v>
      </c>
      <c r="Q5576">
        <v>0</v>
      </c>
      <c r="R5576">
        <v>0</v>
      </c>
      <c r="S5576">
        <v>0</v>
      </c>
      <c r="T5576">
        <v>0</v>
      </c>
      <c r="U5576">
        <v>0</v>
      </c>
      <c r="V5576">
        <v>0</v>
      </c>
      <c r="W5576">
        <v>0</v>
      </c>
      <c r="X5576">
        <v>0</v>
      </c>
      <c r="Y5576">
        <v>0</v>
      </c>
      <c r="Z5576">
        <v>0</v>
      </c>
      <c r="AA5576">
        <v>0</v>
      </c>
      <c r="AB5576">
        <v>0</v>
      </c>
      <c r="AC5576">
        <v>0</v>
      </c>
      <c r="AD5576" s="2"/>
      <c r="AE5576" s="2"/>
      <c r="AF5576" s="2"/>
    </row>
    <row r="5577" spans="1:32">
      <c r="A5577" t="s">
        <v>16027</v>
      </c>
      <c r="B5577" t="s">
        <v>19</v>
      </c>
      <c r="C5577">
        <v>0</v>
      </c>
      <c r="D5577">
        <v>0</v>
      </c>
      <c r="E5577">
        <v>0</v>
      </c>
      <c r="F5577">
        <v>0</v>
      </c>
      <c r="G5577">
        <v>0</v>
      </c>
      <c r="H5577">
        <v>0</v>
      </c>
      <c r="I5577">
        <v>0</v>
      </c>
      <c r="J5577">
        <v>0</v>
      </c>
      <c r="K5577">
        <v>0</v>
      </c>
      <c r="L5577">
        <v>0</v>
      </c>
      <c r="M5577">
        <v>0</v>
      </c>
      <c r="N5577">
        <v>0</v>
      </c>
      <c r="O5577">
        <v>0</v>
      </c>
      <c r="P5577">
        <v>0</v>
      </c>
      <c r="Q5577">
        <v>0</v>
      </c>
      <c r="R5577">
        <v>0</v>
      </c>
      <c r="S5577">
        <v>0</v>
      </c>
      <c r="T5577">
        <v>0</v>
      </c>
      <c r="U5577">
        <v>0</v>
      </c>
      <c r="V5577">
        <v>0</v>
      </c>
      <c r="W5577">
        <v>0</v>
      </c>
      <c r="X5577">
        <v>0</v>
      </c>
      <c r="Y5577">
        <v>0</v>
      </c>
      <c r="Z5577">
        <v>0</v>
      </c>
      <c r="AA5577">
        <v>0</v>
      </c>
      <c r="AB5577">
        <v>0</v>
      </c>
      <c r="AC5577">
        <v>0</v>
      </c>
    </row>
    <row r="5578" spans="1:32">
      <c r="A5578" t="s">
        <v>16028</v>
      </c>
      <c r="B5578" t="s">
        <v>19</v>
      </c>
      <c r="C5578">
        <v>0</v>
      </c>
      <c r="D5578">
        <v>0</v>
      </c>
      <c r="E5578">
        <v>0</v>
      </c>
      <c r="F5578">
        <v>0</v>
      </c>
      <c r="G5578">
        <v>0</v>
      </c>
      <c r="H5578">
        <v>0</v>
      </c>
      <c r="I5578">
        <v>0</v>
      </c>
      <c r="J5578">
        <v>0</v>
      </c>
      <c r="K5578">
        <v>0</v>
      </c>
      <c r="L5578">
        <v>0</v>
      </c>
      <c r="M5578">
        <v>0</v>
      </c>
      <c r="N5578">
        <v>0</v>
      </c>
      <c r="O5578">
        <v>0</v>
      </c>
      <c r="P5578">
        <v>0</v>
      </c>
      <c r="Q5578">
        <v>0</v>
      </c>
      <c r="R5578">
        <v>0</v>
      </c>
      <c r="S5578">
        <v>0</v>
      </c>
      <c r="T5578">
        <v>0</v>
      </c>
      <c r="U5578">
        <v>0</v>
      </c>
      <c r="V5578">
        <v>0</v>
      </c>
      <c r="W5578">
        <v>0</v>
      </c>
      <c r="X5578">
        <v>0</v>
      </c>
      <c r="Y5578">
        <v>0</v>
      </c>
      <c r="Z5578">
        <v>0</v>
      </c>
      <c r="AA5578">
        <v>0</v>
      </c>
      <c r="AB5578">
        <v>0</v>
      </c>
      <c r="AC5578">
        <v>0</v>
      </c>
    </row>
    <row r="5579" spans="1:32">
      <c r="A5579" t="s">
        <v>16029</v>
      </c>
      <c r="B5579" t="s">
        <v>19</v>
      </c>
      <c r="C5579">
        <v>0</v>
      </c>
      <c r="D5579">
        <v>0</v>
      </c>
      <c r="E5579">
        <v>0</v>
      </c>
      <c r="F5579">
        <v>0</v>
      </c>
      <c r="G5579">
        <v>0</v>
      </c>
      <c r="H5579">
        <v>0</v>
      </c>
      <c r="I5579">
        <v>0</v>
      </c>
      <c r="J5579">
        <v>0</v>
      </c>
      <c r="K5579">
        <v>0</v>
      </c>
      <c r="L5579">
        <v>0</v>
      </c>
      <c r="M5579">
        <v>0</v>
      </c>
      <c r="N5579">
        <v>0</v>
      </c>
      <c r="O5579">
        <v>0</v>
      </c>
      <c r="P5579">
        <v>0</v>
      </c>
      <c r="Q5579">
        <v>0</v>
      </c>
      <c r="R5579">
        <v>0</v>
      </c>
      <c r="S5579">
        <v>0</v>
      </c>
      <c r="T5579">
        <v>0</v>
      </c>
      <c r="U5579">
        <v>0</v>
      </c>
      <c r="V5579">
        <v>0</v>
      </c>
      <c r="W5579">
        <v>0</v>
      </c>
      <c r="X5579">
        <v>0</v>
      </c>
      <c r="Y5579">
        <v>0</v>
      </c>
      <c r="Z5579">
        <v>0</v>
      </c>
      <c r="AA5579">
        <v>0</v>
      </c>
      <c r="AB5579">
        <v>0</v>
      </c>
      <c r="AC5579">
        <v>0</v>
      </c>
    </row>
    <row r="5580" spans="1:32">
      <c r="A5580" t="s">
        <v>16030</v>
      </c>
      <c r="B5580" t="s">
        <v>19</v>
      </c>
      <c r="C5580">
        <v>0</v>
      </c>
      <c r="D5580">
        <v>0</v>
      </c>
      <c r="E5580">
        <v>0</v>
      </c>
      <c r="F5580">
        <v>0</v>
      </c>
      <c r="G5580">
        <v>0</v>
      </c>
      <c r="H5580">
        <v>0</v>
      </c>
      <c r="I5580">
        <v>0</v>
      </c>
      <c r="J5580">
        <v>0</v>
      </c>
      <c r="K5580">
        <v>0</v>
      </c>
      <c r="L5580">
        <v>0</v>
      </c>
      <c r="M5580">
        <v>0</v>
      </c>
      <c r="N5580">
        <v>0</v>
      </c>
      <c r="O5580">
        <v>0</v>
      </c>
      <c r="P5580">
        <v>0</v>
      </c>
      <c r="Q5580">
        <v>0</v>
      </c>
      <c r="R5580">
        <v>0</v>
      </c>
      <c r="S5580">
        <v>0</v>
      </c>
      <c r="T5580">
        <v>0</v>
      </c>
      <c r="U5580">
        <v>0</v>
      </c>
      <c r="V5580">
        <v>0</v>
      </c>
      <c r="W5580">
        <v>0</v>
      </c>
      <c r="X5580">
        <v>0</v>
      </c>
      <c r="Y5580">
        <v>0</v>
      </c>
      <c r="Z5580">
        <v>0</v>
      </c>
      <c r="AA5580">
        <v>0</v>
      </c>
      <c r="AB5580">
        <v>0</v>
      </c>
      <c r="AC5580">
        <v>0</v>
      </c>
    </row>
    <row r="5581" spans="1:32">
      <c r="A5581" t="s">
        <v>16031</v>
      </c>
      <c r="B5581" t="s">
        <v>19</v>
      </c>
      <c r="C5581">
        <v>0</v>
      </c>
      <c r="D5581">
        <v>0</v>
      </c>
      <c r="E5581">
        <v>0</v>
      </c>
      <c r="F5581">
        <v>0</v>
      </c>
      <c r="G5581">
        <v>0</v>
      </c>
      <c r="H5581">
        <v>0</v>
      </c>
      <c r="I5581">
        <v>0</v>
      </c>
      <c r="J5581">
        <v>0</v>
      </c>
      <c r="K5581">
        <v>0</v>
      </c>
      <c r="L5581">
        <v>0</v>
      </c>
      <c r="M5581">
        <v>0</v>
      </c>
      <c r="N5581">
        <v>0</v>
      </c>
      <c r="O5581">
        <v>0</v>
      </c>
      <c r="P5581">
        <v>0</v>
      </c>
      <c r="Q5581">
        <v>0</v>
      </c>
      <c r="R5581">
        <v>0</v>
      </c>
      <c r="S5581">
        <v>0</v>
      </c>
      <c r="T5581">
        <v>0</v>
      </c>
      <c r="U5581">
        <v>0</v>
      </c>
      <c r="V5581">
        <v>0</v>
      </c>
      <c r="W5581">
        <v>0</v>
      </c>
      <c r="X5581">
        <v>0</v>
      </c>
      <c r="Y5581">
        <v>0</v>
      </c>
      <c r="Z5581">
        <v>0</v>
      </c>
      <c r="AA5581">
        <v>0</v>
      </c>
      <c r="AB5581">
        <v>0</v>
      </c>
      <c r="AC5581">
        <v>0</v>
      </c>
    </row>
    <row r="5582" spans="1:32">
      <c r="A5582" t="s">
        <v>16032</v>
      </c>
      <c r="B5582" t="s">
        <v>19</v>
      </c>
      <c r="C5582">
        <v>0</v>
      </c>
      <c r="D5582">
        <v>0</v>
      </c>
      <c r="E5582">
        <v>0</v>
      </c>
      <c r="F5582">
        <v>0</v>
      </c>
      <c r="G5582">
        <v>0</v>
      </c>
      <c r="H5582">
        <v>0</v>
      </c>
      <c r="I5582">
        <v>0</v>
      </c>
      <c r="J5582">
        <v>0</v>
      </c>
      <c r="K5582">
        <v>0</v>
      </c>
      <c r="L5582">
        <v>0</v>
      </c>
      <c r="M5582">
        <v>0</v>
      </c>
      <c r="N5582">
        <v>0</v>
      </c>
      <c r="O5582">
        <v>0</v>
      </c>
      <c r="P5582">
        <v>0</v>
      </c>
      <c r="Q5582">
        <v>0</v>
      </c>
      <c r="R5582">
        <v>0</v>
      </c>
      <c r="S5582">
        <v>0</v>
      </c>
      <c r="T5582">
        <v>0</v>
      </c>
      <c r="U5582">
        <v>0</v>
      </c>
      <c r="V5582">
        <v>0</v>
      </c>
      <c r="W5582">
        <v>0</v>
      </c>
      <c r="X5582">
        <v>0</v>
      </c>
      <c r="Y5582">
        <v>0</v>
      </c>
      <c r="Z5582">
        <v>0</v>
      </c>
      <c r="AA5582">
        <v>0</v>
      </c>
      <c r="AB5582">
        <v>0</v>
      </c>
      <c r="AC5582">
        <v>0</v>
      </c>
    </row>
    <row r="5583" spans="1:32">
      <c r="A5583" t="s">
        <v>16033</v>
      </c>
      <c r="B5583" t="s">
        <v>19</v>
      </c>
      <c r="C5583">
        <v>0</v>
      </c>
      <c r="D5583">
        <v>0</v>
      </c>
      <c r="E5583">
        <v>0</v>
      </c>
      <c r="F5583">
        <v>0</v>
      </c>
      <c r="G5583">
        <v>0</v>
      </c>
      <c r="H5583">
        <v>0</v>
      </c>
      <c r="I5583">
        <v>0</v>
      </c>
      <c r="J5583">
        <v>0</v>
      </c>
      <c r="K5583">
        <v>0</v>
      </c>
      <c r="L5583">
        <v>0</v>
      </c>
      <c r="M5583">
        <v>0</v>
      </c>
      <c r="N5583">
        <v>0</v>
      </c>
      <c r="O5583">
        <v>0</v>
      </c>
      <c r="P5583">
        <v>0</v>
      </c>
      <c r="Q5583">
        <v>0</v>
      </c>
      <c r="R5583">
        <v>0</v>
      </c>
      <c r="S5583">
        <v>0</v>
      </c>
      <c r="T5583">
        <v>0</v>
      </c>
      <c r="U5583">
        <v>0</v>
      </c>
      <c r="V5583">
        <v>0</v>
      </c>
      <c r="W5583">
        <v>0</v>
      </c>
      <c r="X5583">
        <v>0</v>
      </c>
      <c r="Y5583">
        <v>0</v>
      </c>
      <c r="Z5583">
        <v>0</v>
      </c>
      <c r="AA5583">
        <v>0</v>
      </c>
      <c r="AB5583">
        <v>0</v>
      </c>
      <c r="AC5583">
        <v>0</v>
      </c>
    </row>
    <row r="5584" spans="1:32">
      <c r="A5584" t="s">
        <v>16034</v>
      </c>
      <c r="B5584" t="s">
        <v>19</v>
      </c>
      <c r="C5584">
        <v>0</v>
      </c>
      <c r="D5584">
        <v>0</v>
      </c>
      <c r="E5584">
        <v>0</v>
      </c>
      <c r="F5584">
        <v>0</v>
      </c>
      <c r="G5584">
        <v>0</v>
      </c>
      <c r="H5584">
        <v>0</v>
      </c>
      <c r="I5584">
        <v>0</v>
      </c>
      <c r="J5584">
        <v>0</v>
      </c>
      <c r="K5584">
        <v>0</v>
      </c>
      <c r="L5584">
        <v>0</v>
      </c>
      <c r="M5584">
        <v>0</v>
      </c>
      <c r="N5584">
        <v>0</v>
      </c>
      <c r="O5584">
        <v>0</v>
      </c>
      <c r="P5584">
        <v>0</v>
      </c>
      <c r="Q5584">
        <v>0</v>
      </c>
      <c r="R5584">
        <v>0</v>
      </c>
      <c r="S5584">
        <v>0</v>
      </c>
      <c r="T5584">
        <v>0</v>
      </c>
      <c r="U5584">
        <v>0</v>
      </c>
      <c r="V5584">
        <v>0</v>
      </c>
      <c r="W5584">
        <v>0</v>
      </c>
      <c r="X5584">
        <v>0</v>
      </c>
      <c r="Y5584">
        <v>0</v>
      </c>
      <c r="Z5584">
        <v>0</v>
      </c>
      <c r="AA5584">
        <v>0</v>
      </c>
      <c r="AB5584">
        <v>0</v>
      </c>
      <c r="AC5584">
        <v>0</v>
      </c>
    </row>
    <row r="5585" spans="1:29">
      <c r="A5585" t="s">
        <v>16035</v>
      </c>
      <c r="B5585" t="s">
        <v>19</v>
      </c>
      <c r="C5585">
        <v>0</v>
      </c>
      <c r="D5585">
        <v>0</v>
      </c>
      <c r="E5585">
        <v>0</v>
      </c>
      <c r="F5585">
        <v>0</v>
      </c>
      <c r="G5585">
        <v>0</v>
      </c>
      <c r="H5585">
        <v>0</v>
      </c>
      <c r="I5585">
        <v>0</v>
      </c>
      <c r="J5585">
        <v>0</v>
      </c>
      <c r="K5585">
        <v>0</v>
      </c>
      <c r="L5585">
        <v>0</v>
      </c>
      <c r="M5585">
        <v>0</v>
      </c>
      <c r="N5585">
        <v>0</v>
      </c>
      <c r="O5585">
        <v>0</v>
      </c>
      <c r="P5585">
        <v>0</v>
      </c>
      <c r="Q5585">
        <v>0</v>
      </c>
      <c r="R5585">
        <v>0</v>
      </c>
      <c r="S5585">
        <v>0</v>
      </c>
      <c r="T5585">
        <v>0</v>
      </c>
      <c r="U5585">
        <v>0</v>
      </c>
      <c r="V5585">
        <v>0</v>
      </c>
      <c r="W5585">
        <v>0</v>
      </c>
      <c r="X5585">
        <v>0</v>
      </c>
      <c r="Y5585">
        <v>0</v>
      </c>
      <c r="Z5585">
        <v>0</v>
      </c>
      <c r="AA5585">
        <v>0</v>
      </c>
      <c r="AB5585">
        <v>0</v>
      </c>
      <c r="AC5585">
        <v>0</v>
      </c>
    </row>
    <row r="5586" spans="1:29">
      <c r="A5586" t="s">
        <v>16036</v>
      </c>
      <c r="B5586" t="s">
        <v>19</v>
      </c>
      <c r="C5586">
        <v>0</v>
      </c>
      <c r="D5586">
        <v>0</v>
      </c>
      <c r="E5586">
        <v>0</v>
      </c>
      <c r="F5586">
        <v>0</v>
      </c>
      <c r="G5586">
        <v>0</v>
      </c>
      <c r="H5586">
        <v>0</v>
      </c>
      <c r="I5586">
        <v>0</v>
      </c>
      <c r="J5586">
        <v>0</v>
      </c>
      <c r="K5586">
        <v>0</v>
      </c>
      <c r="L5586">
        <v>0</v>
      </c>
      <c r="M5586">
        <v>0</v>
      </c>
      <c r="N5586">
        <v>0</v>
      </c>
      <c r="O5586">
        <v>0</v>
      </c>
      <c r="P5586">
        <v>0</v>
      </c>
      <c r="Q5586">
        <v>0</v>
      </c>
      <c r="R5586">
        <v>0</v>
      </c>
      <c r="S5586">
        <v>0</v>
      </c>
      <c r="T5586">
        <v>0</v>
      </c>
      <c r="U5586">
        <v>0</v>
      </c>
      <c r="V5586">
        <v>0</v>
      </c>
      <c r="W5586">
        <v>0</v>
      </c>
      <c r="X5586">
        <v>0</v>
      </c>
      <c r="Y5586">
        <v>0</v>
      </c>
      <c r="Z5586">
        <v>0</v>
      </c>
      <c r="AA5586">
        <v>0</v>
      </c>
      <c r="AB5586">
        <v>0</v>
      </c>
      <c r="AC5586">
        <v>0</v>
      </c>
    </row>
    <row r="5587" spans="1:29">
      <c r="A5587" t="s">
        <v>16037</v>
      </c>
      <c r="B5587" t="s">
        <v>19</v>
      </c>
      <c r="C5587">
        <v>0</v>
      </c>
      <c r="D5587">
        <v>0</v>
      </c>
      <c r="E5587">
        <v>0</v>
      </c>
      <c r="F5587">
        <v>0</v>
      </c>
      <c r="G5587">
        <v>0</v>
      </c>
      <c r="H5587">
        <v>0</v>
      </c>
      <c r="I5587">
        <v>0</v>
      </c>
      <c r="J5587">
        <v>0</v>
      </c>
      <c r="K5587">
        <v>0</v>
      </c>
      <c r="L5587">
        <v>0</v>
      </c>
      <c r="M5587">
        <v>0</v>
      </c>
      <c r="N5587">
        <v>0</v>
      </c>
      <c r="O5587">
        <v>0</v>
      </c>
      <c r="P5587">
        <v>0</v>
      </c>
      <c r="Q5587">
        <v>0</v>
      </c>
      <c r="R5587">
        <v>0</v>
      </c>
      <c r="S5587">
        <v>0</v>
      </c>
      <c r="T5587">
        <v>0</v>
      </c>
      <c r="U5587">
        <v>0</v>
      </c>
      <c r="V5587">
        <v>0</v>
      </c>
      <c r="W5587">
        <v>0</v>
      </c>
      <c r="X5587">
        <v>0</v>
      </c>
      <c r="Y5587">
        <v>0</v>
      </c>
      <c r="Z5587">
        <v>0</v>
      </c>
      <c r="AA5587">
        <v>0</v>
      </c>
      <c r="AB5587">
        <v>0</v>
      </c>
      <c r="AC5587">
        <v>0</v>
      </c>
    </row>
    <row r="5588" spans="1:29">
      <c r="A5588" t="s">
        <v>16038</v>
      </c>
      <c r="B5588" t="s">
        <v>19</v>
      </c>
      <c r="C5588">
        <v>0</v>
      </c>
      <c r="D5588">
        <v>0</v>
      </c>
      <c r="E5588">
        <v>0</v>
      </c>
      <c r="F5588">
        <v>0</v>
      </c>
      <c r="G5588">
        <v>0</v>
      </c>
      <c r="H5588">
        <v>0</v>
      </c>
      <c r="I5588">
        <v>0</v>
      </c>
      <c r="J5588">
        <v>0</v>
      </c>
      <c r="K5588">
        <v>0</v>
      </c>
      <c r="L5588">
        <v>0</v>
      </c>
      <c r="M5588">
        <v>0</v>
      </c>
      <c r="N5588">
        <v>0</v>
      </c>
      <c r="O5588">
        <v>0</v>
      </c>
      <c r="P5588">
        <v>0</v>
      </c>
      <c r="Q5588">
        <v>0</v>
      </c>
      <c r="R5588">
        <v>0</v>
      </c>
      <c r="S5588">
        <v>0</v>
      </c>
      <c r="T5588">
        <v>0</v>
      </c>
      <c r="U5588">
        <v>0</v>
      </c>
      <c r="V5588">
        <v>0</v>
      </c>
      <c r="W5588">
        <v>0</v>
      </c>
      <c r="X5588">
        <v>0</v>
      </c>
      <c r="Y5588">
        <v>0</v>
      </c>
      <c r="Z5588">
        <v>0</v>
      </c>
      <c r="AA5588">
        <v>0</v>
      </c>
      <c r="AB5588">
        <v>0</v>
      </c>
      <c r="AC5588">
        <v>0</v>
      </c>
    </row>
    <row r="5589" spans="1:29">
      <c r="A5589" t="s">
        <v>16039</v>
      </c>
      <c r="B5589" t="s">
        <v>19</v>
      </c>
      <c r="C5589">
        <v>0</v>
      </c>
      <c r="D5589">
        <v>0</v>
      </c>
      <c r="E5589">
        <v>0</v>
      </c>
      <c r="F5589">
        <v>0</v>
      </c>
      <c r="G5589">
        <v>0</v>
      </c>
      <c r="H5589">
        <v>0</v>
      </c>
      <c r="I5589">
        <v>0</v>
      </c>
      <c r="J5589">
        <v>0</v>
      </c>
      <c r="K5589">
        <v>0</v>
      </c>
      <c r="L5589">
        <v>0</v>
      </c>
      <c r="M5589">
        <v>0</v>
      </c>
      <c r="N5589">
        <v>0</v>
      </c>
      <c r="O5589">
        <v>0</v>
      </c>
      <c r="P5589">
        <v>0</v>
      </c>
      <c r="Q5589">
        <v>0</v>
      </c>
      <c r="R5589">
        <v>0</v>
      </c>
      <c r="S5589">
        <v>0</v>
      </c>
      <c r="T5589">
        <v>0</v>
      </c>
      <c r="U5589">
        <v>0</v>
      </c>
      <c r="V5589">
        <v>0</v>
      </c>
      <c r="W5589">
        <v>0</v>
      </c>
      <c r="X5589">
        <v>0</v>
      </c>
      <c r="Y5589">
        <v>0</v>
      </c>
      <c r="Z5589">
        <v>0</v>
      </c>
      <c r="AA5589">
        <v>0</v>
      </c>
      <c r="AB5589">
        <v>0</v>
      </c>
      <c r="AC5589">
        <v>0</v>
      </c>
    </row>
    <row r="5590" spans="1:29">
      <c r="A5590" t="s">
        <v>16040</v>
      </c>
      <c r="B5590" t="s">
        <v>19</v>
      </c>
      <c r="C5590" s="2">
        <v>2545060000000</v>
      </c>
      <c r="D5590" s="2">
        <v>4969660000000</v>
      </c>
      <c r="E5590" s="2">
        <v>5026200000000</v>
      </c>
      <c r="F5590" s="2">
        <v>5083360000000</v>
      </c>
      <c r="G5590" s="2">
        <v>5120230000000</v>
      </c>
      <c r="H5590" s="2">
        <v>5185990000000</v>
      </c>
      <c r="I5590" s="2">
        <v>5237620000000</v>
      </c>
      <c r="J5590" s="2">
        <v>5273880000000</v>
      </c>
      <c r="K5590" s="2">
        <v>5385740000000</v>
      </c>
      <c r="L5590" s="2">
        <v>5405410000000</v>
      </c>
      <c r="M5590" s="2">
        <v>5449040000000</v>
      </c>
      <c r="N5590" s="2">
        <v>5495140000000</v>
      </c>
      <c r="O5590" s="2">
        <v>5551070000000</v>
      </c>
      <c r="P5590" s="2">
        <v>5622980000000</v>
      </c>
      <c r="Q5590" s="2">
        <v>5689970000000</v>
      </c>
      <c r="R5590" s="2">
        <v>5750810000000</v>
      </c>
      <c r="S5590" s="2">
        <v>5800590000000</v>
      </c>
      <c r="T5590" s="2">
        <v>5824560000000</v>
      </c>
      <c r="U5590" s="2">
        <v>5854060000000</v>
      </c>
      <c r="V5590" s="2">
        <v>5884180000000</v>
      </c>
      <c r="W5590" s="2">
        <v>5917370000000</v>
      </c>
      <c r="X5590" s="2">
        <v>5956090000000</v>
      </c>
      <c r="Y5590" s="2">
        <v>5997880000000</v>
      </c>
      <c r="Z5590" s="2">
        <v>6039060000000</v>
      </c>
      <c r="AA5590" s="2">
        <v>6078390000000</v>
      </c>
      <c r="AB5590" s="2">
        <v>6120190000000</v>
      </c>
      <c r="AC5590" s="2">
        <v>6158290000000</v>
      </c>
    </row>
    <row r="5591" spans="1:29">
      <c r="A5591" t="s">
        <v>16041</v>
      </c>
      <c r="B5591" t="s">
        <v>19</v>
      </c>
      <c r="C5591" s="2">
        <v>1916370000</v>
      </c>
      <c r="D5591" s="2">
        <v>3742040000</v>
      </c>
      <c r="E5591" s="2">
        <v>3784610000</v>
      </c>
      <c r="F5591" s="2">
        <v>3827650000</v>
      </c>
      <c r="G5591" s="2">
        <v>3855420000</v>
      </c>
      <c r="H5591" s="2">
        <v>3904940000</v>
      </c>
      <c r="I5591" s="2">
        <v>3943810000</v>
      </c>
      <c r="J5591" s="2">
        <v>3971120000</v>
      </c>
      <c r="K5591" s="2">
        <v>4055340000</v>
      </c>
      <c r="L5591" s="2">
        <v>4070150000</v>
      </c>
      <c r="M5591" s="2">
        <v>4103010000</v>
      </c>
      <c r="N5591" s="2">
        <v>4137720000</v>
      </c>
      <c r="O5591" s="2">
        <v>4179830000</v>
      </c>
      <c r="P5591" s="2">
        <v>4233970000</v>
      </c>
      <c r="Q5591" s="2">
        <v>4284420000</v>
      </c>
      <c r="R5591" s="2">
        <v>4330230000</v>
      </c>
      <c r="S5591" s="2">
        <v>4367720000</v>
      </c>
      <c r="T5591" s="2">
        <v>4385770000</v>
      </c>
      <c r="U5591" s="2">
        <v>4407980000</v>
      </c>
      <c r="V5591" s="2">
        <v>4430660000</v>
      </c>
      <c r="W5591" s="2">
        <v>4455650000</v>
      </c>
      <c r="X5591" s="2">
        <v>4484800000</v>
      </c>
      <c r="Y5591" s="2">
        <v>4516270000</v>
      </c>
      <c r="Z5591" s="2">
        <v>4547280000</v>
      </c>
      <c r="AA5591" s="2">
        <v>4576890000</v>
      </c>
      <c r="AB5591" s="2">
        <v>4608360000</v>
      </c>
      <c r="AC5591" s="2">
        <v>4637060000</v>
      </c>
    </row>
    <row r="5592" spans="1:29">
      <c r="A5592" t="s">
        <v>16042</v>
      </c>
      <c r="B5592" t="s">
        <v>19</v>
      </c>
      <c r="C5592" s="2">
        <v>32323500000</v>
      </c>
      <c r="D5592" s="2">
        <v>63117100000</v>
      </c>
      <c r="E5592" s="2">
        <v>63835200000</v>
      </c>
      <c r="F5592" s="2">
        <v>64561100000</v>
      </c>
      <c r="G5592" s="2">
        <v>65029500000</v>
      </c>
      <c r="H5592" s="2">
        <v>65864700000</v>
      </c>
      <c r="I5592" s="2">
        <v>66520300000</v>
      </c>
      <c r="J5592" s="2">
        <v>66980900000</v>
      </c>
      <c r="K5592" s="2">
        <v>68401500000</v>
      </c>
      <c r="L5592" s="2">
        <v>68651300000</v>
      </c>
      <c r="M5592" s="2">
        <v>69205500000</v>
      </c>
      <c r="N5592" s="2">
        <v>69790900000</v>
      </c>
      <c r="O5592" s="2">
        <v>70501300000</v>
      </c>
      <c r="P5592" s="2">
        <v>71414500000</v>
      </c>
      <c r="Q5592" s="2">
        <v>72265400000</v>
      </c>
      <c r="R5592" s="2">
        <v>73038100000</v>
      </c>
      <c r="S5592" s="2">
        <v>73670400000</v>
      </c>
      <c r="T5592" s="2">
        <v>73974800000</v>
      </c>
      <c r="U5592" s="2">
        <v>74349500000</v>
      </c>
      <c r="V5592" s="2">
        <v>74732000000</v>
      </c>
      <c r="W5592" s="2">
        <v>75153500000</v>
      </c>
      <c r="X5592" s="2">
        <v>75645200000</v>
      </c>
      <c r="Y5592" s="2">
        <v>76176000000</v>
      </c>
      <c r="Z5592" s="2">
        <v>76699000000</v>
      </c>
      <c r="AA5592" s="2">
        <v>77198600000</v>
      </c>
      <c r="AB5592" s="2">
        <v>77729400000</v>
      </c>
      <c r="AC5592" s="2">
        <v>78213300000</v>
      </c>
    </row>
    <row r="5593" spans="1:29">
      <c r="A5593" t="s">
        <v>16043</v>
      </c>
      <c r="B5593" t="s">
        <v>19</v>
      </c>
      <c r="C5593" s="2">
        <v>20994200000</v>
      </c>
      <c r="D5593" s="2">
        <v>40994600000</v>
      </c>
      <c r="E5593" s="2">
        <v>41461100000</v>
      </c>
      <c r="F5593" s="2">
        <v>41932600000</v>
      </c>
      <c r="G5593" s="2">
        <v>42236800000</v>
      </c>
      <c r="H5593" s="2">
        <v>42779200000</v>
      </c>
      <c r="I5593" s="2">
        <v>43205100000</v>
      </c>
      <c r="J5593" s="2">
        <v>43504200000</v>
      </c>
      <c r="K5593" s="2">
        <v>44426900000</v>
      </c>
      <c r="L5593" s="2">
        <v>44589200000</v>
      </c>
      <c r="M5593" s="2">
        <v>44949100000</v>
      </c>
      <c r="N5593" s="2">
        <v>45329400000</v>
      </c>
      <c r="O5593" s="2">
        <v>45790700000</v>
      </c>
      <c r="P5593" s="2">
        <v>46383900000</v>
      </c>
      <c r="Q5593" s="2">
        <v>46936500000</v>
      </c>
      <c r="R5593" s="2">
        <v>47438400000</v>
      </c>
      <c r="S5593" s="2">
        <v>47849100000</v>
      </c>
      <c r="T5593" s="2">
        <v>48046800000</v>
      </c>
      <c r="U5593" s="2">
        <v>48290100000</v>
      </c>
      <c r="V5593" s="2">
        <v>48538600000</v>
      </c>
      <c r="W5593" s="2">
        <v>48812300000</v>
      </c>
      <c r="X5593" s="2">
        <v>49131700000</v>
      </c>
      <c r="Y5593" s="2">
        <v>49476500000</v>
      </c>
      <c r="Z5593" s="2">
        <v>49816100000</v>
      </c>
      <c r="AA5593" s="2">
        <v>50140600000</v>
      </c>
      <c r="AB5593" s="2">
        <v>50485400000</v>
      </c>
      <c r="AC5593" s="2">
        <v>50799700000</v>
      </c>
    </row>
    <row r="5594" spans="1:29">
      <c r="A5594" t="s">
        <v>16044</v>
      </c>
      <c r="B5594" t="s">
        <v>19</v>
      </c>
      <c r="C5594" s="2">
        <v>3881280000</v>
      </c>
      <c r="D5594" s="2">
        <v>7578850000</v>
      </c>
      <c r="E5594" s="2">
        <v>7665080000</v>
      </c>
      <c r="F5594" s="2">
        <v>7752240000</v>
      </c>
      <c r="G5594" s="2">
        <v>7808480000</v>
      </c>
      <c r="H5594" s="2">
        <v>7908770000</v>
      </c>
      <c r="I5594" s="2">
        <v>7987500000</v>
      </c>
      <c r="J5594" s="2">
        <v>8042800000</v>
      </c>
      <c r="K5594" s="2">
        <v>8213380000</v>
      </c>
      <c r="L5594" s="2">
        <v>8243380000</v>
      </c>
      <c r="M5594" s="2">
        <v>8309920000</v>
      </c>
      <c r="N5594" s="2">
        <v>8380220000</v>
      </c>
      <c r="O5594" s="2">
        <v>8465510000</v>
      </c>
      <c r="P5594" s="2">
        <v>8575170000</v>
      </c>
      <c r="Q5594" s="2">
        <v>8677340000</v>
      </c>
      <c r="R5594" s="2">
        <v>8770130000</v>
      </c>
      <c r="S5594" s="2">
        <v>8846050000</v>
      </c>
      <c r="T5594" s="2">
        <v>8882600000</v>
      </c>
      <c r="U5594" s="2">
        <v>8927590000</v>
      </c>
      <c r="V5594" s="2">
        <v>8973520000</v>
      </c>
      <c r="W5594" s="2">
        <v>9024130000</v>
      </c>
      <c r="X5594" s="2">
        <v>9083180000</v>
      </c>
      <c r="Y5594" s="2">
        <v>9146920000</v>
      </c>
      <c r="Z5594" s="2">
        <v>9209710000</v>
      </c>
      <c r="AA5594" s="2">
        <v>9269700000</v>
      </c>
      <c r="AB5594" s="2">
        <v>9333430000</v>
      </c>
      <c r="AC5594" s="2">
        <v>9391550000</v>
      </c>
    </row>
    <row r="5595" spans="1:29">
      <c r="A5595" t="s">
        <v>16045</v>
      </c>
      <c r="B5595" t="s">
        <v>19</v>
      </c>
      <c r="C5595" s="2">
        <v>3400960000</v>
      </c>
      <c r="D5595" s="2">
        <v>6640950000</v>
      </c>
      <c r="E5595" s="2">
        <v>6716510000</v>
      </c>
      <c r="F5595" s="2">
        <v>6792890000</v>
      </c>
      <c r="G5595" s="2">
        <v>6842170000</v>
      </c>
      <c r="H5595" s="2">
        <v>6930050000</v>
      </c>
      <c r="I5595" s="2">
        <v>6999030000</v>
      </c>
      <c r="J5595" s="2">
        <v>7047490000</v>
      </c>
      <c r="K5595" s="2">
        <v>7196960000</v>
      </c>
      <c r="L5595" s="2">
        <v>7223250000</v>
      </c>
      <c r="M5595" s="2">
        <v>7281560000</v>
      </c>
      <c r="N5595" s="2">
        <v>7343150000</v>
      </c>
      <c r="O5595" s="2">
        <v>7417890000</v>
      </c>
      <c r="P5595" s="2">
        <v>7513980000</v>
      </c>
      <c r="Q5595" s="2">
        <v>7603500000</v>
      </c>
      <c r="R5595" s="2">
        <v>7684810000</v>
      </c>
      <c r="S5595" s="2">
        <v>7751340000</v>
      </c>
      <c r="T5595" s="2">
        <v>7783370000</v>
      </c>
      <c r="U5595" s="2">
        <v>7822790000</v>
      </c>
      <c r="V5595" s="2">
        <v>7863030000</v>
      </c>
      <c r="W5595" s="2">
        <v>7907380000</v>
      </c>
      <c r="X5595" s="2">
        <v>7959120000</v>
      </c>
      <c r="Y5595" s="2">
        <v>8014970000</v>
      </c>
      <c r="Z5595" s="2">
        <v>8070000000</v>
      </c>
      <c r="AA5595" s="2">
        <v>8122560000</v>
      </c>
      <c r="AB5595" s="2">
        <v>8178410000</v>
      </c>
      <c r="AC5595" s="2">
        <v>8229330000</v>
      </c>
    </row>
    <row r="5596" spans="1:29">
      <c r="A5596" t="s">
        <v>16046</v>
      </c>
      <c r="B5596" t="s">
        <v>19</v>
      </c>
      <c r="C5596" s="2">
        <v>14400000000</v>
      </c>
      <c r="D5596" s="2">
        <v>28118300000</v>
      </c>
      <c r="E5596" s="2">
        <v>28438300000</v>
      </c>
      <c r="F5596" s="2">
        <v>28761700000</v>
      </c>
      <c r="G5596" s="2">
        <v>28970300000</v>
      </c>
      <c r="H5596" s="2">
        <v>29342400000</v>
      </c>
      <c r="I5596" s="2">
        <v>29634500000</v>
      </c>
      <c r="J5596" s="2">
        <v>29839700000</v>
      </c>
      <c r="K5596" s="2">
        <v>30472500000</v>
      </c>
      <c r="L5596" s="2">
        <v>30583800000</v>
      </c>
      <c r="M5596" s="2">
        <v>30830700000</v>
      </c>
      <c r="N5596" s="2">
        <v>31091500000</v>
      </c>
      <c r="O5596" s="2">
        <v>31408000000</v>
      </c>
      <c r="P5596" s="2">
        <v>31814800000</v>
      </c>
      <c r="Q5596" s="2">
        <v>32193900000</v>
      </c>
      <c r="R5596" s="2">
        <v>32538100000</v>
      </c>
      <c r="S5596" s="2">
        <v>32819800000</v>
      </c>
      <c r="T5596" s="2">
        <v>32955400000</v>
      </c>
      <c r="U5596" s="2">
        <v>33122300000</v>
      </c>
      <c r="V5596" s="2">
        <v>33292700000</v>
      </c>
      <c r="W5596" s="2">
        <v>33480500000</v>
      </c>
      <c r="X5596" s="2">
        <v>33699600000</v>
      </c>
      <c r="Y5596" s="2">
        <v>33936000000</v>
      </c>
      <c r="Z5596" s="2">
        <v>34169000000</v>
      </c>
      <c r="AA5596" s="2">
        <v>34391600000</v>
      </c>
      <c r="AB5596" s="2">
        <v>34628000000</v>
      </c>
      <c r="AC5596" s="2">
        <v>34843600000</v>
      </c>
    </row>
    <row r="5597" spans="1:29">
      <c r="A5597" t="s">
        <v>16047</v>
      </c>
      <c r="B5597" t="s">
        <v>19</v>
      </c>
      <c r="C5597" s="2">
        <v>263326000</v>
      </c>
      <c r="D5597" s="2">
        <v>514189000</v>
      </c>
      <c r="E5597" s="2">
        <v>520039000</v>
      </c>
      <c r="F5597" s="2">
        <v>525953000</v>
      </c>
      <c r="G5597" s="2">
        <v>529768000</v>
      </c>
      <c r="H5597" s="2">
        <v>536572000</v>
      </c>
      <c r="I5597" s="2">
        <v>541914000</v>
      </c>
      <c r="J5597" s="2">
        <v>545666000</v>
      </c>
      <c r="K5597" s="2">
        <v>557239000</v>
      </c>
      <c r="L5597" s="2">
        <v>559274000</v>
      </c>
      <c r="M5597" s="2">
        <v>563789000</v>
      </c>
      <c r="N5597" s="2">
        <v>568558000</v>
      </c>
      <c r="O5597" s="2">
        <v>574345000</v>
      </c>
      <c r="P5597" s="2">
        <v>581785000</v>
      </c>
      <c r="Q5597" s="2">
        <v>588716000</v>
      </c>
      <c r="R5597" s="2">
        <v>595012000</v>
      </c>
      <c r="S5597" s="2">
        <v>600162000</v>
      </c>
      <c r="T5597" s="2">
        <v>602642000</v>
      </c>
      <c r="U5597" s="2">
        <v>605695000</v>
      </c>
      <c r="V5597" s="2">
        <v>608811000</v>
      </c>
      <c r="W5597" s="2">
        <v>612245000</v>
      </c>
      <c r="X5597" s="2">
        <v>616251000</v>
      </c>
      <c r="Y5597" s="2">
        <v>620575000</v>
      </c>
      <c r="Z5597" s="2">
        <v>624835000</v>
      </c>
      <c r="AA5597" s="2">
        <v>628905000</v>
      </c>
      <c r="AB5597" s="2">
        <v>633229000</v>
      </c>
      <c r="AC5597" s="2">
        <v>637172000</v>
      </c>
    </row>
    <row r="5598" spans="1:29">
      <c r="A5598" t="s">
        <v>16048</v>
      </c>
      <c r="B5598" t="s">
        <v>19</v>
      </c>
      <c r="C5598" s="2">
        <v>1291410000</v>
      </c>
      <c r="D5598" s="2">
        <v>2521700000</v>
      </c>
      <c r="E5598" s="2">
        <v>2550390000</v>
      </c>
      <c r="F5598" s="2">
        <v>2579390000</v>
      </c>
      <c r="G5598" s="2">
        <v>2598110000</v>
      </c>
      <c r="H5598" s="2">
        <v>2631470000</v>
      </c>
      <c r="I5598" s="2">
        <v>2657670000</v>
      </c>
      <c r="J5598" s="2">
        <v>2676070000</v>
      </c>
      <c r="K5598" s="2">
        <v>2732830000</v>
      </c>
      <c r="L5598" s="2">
        <v>2742810000</v>
      </c>
      <c r="M5598" s="2">
        <v>2764950000</v>
      </c>
      <c r="N5598" s="2">
        <v>2788340000</v>
      </c>
      <c r="O5598" s="2">
        <v>2816720000</v>
      </c>
      <c r="P5598" s="2">
        <v>2853210000</v>
      </c>
      <c r="Q5598" s="2">
        <v>2887200000</v>
      </c>
      <c r="R5598" s="2">
        <v>2918070000</v>
      </c>
      <c r="S5598" s="2">
        <v>2943330000</v>
      </c>
      <c r="T5598" s="2">
        <v>2955500000</v>
      </c>
      <c r="U5598" s="2">
        <v>2970470000</v>
      </c>
      <c r="V5598" s="2">
        <v>2985750000</v>
      </c>
      <c r="W5598" s="2">
        <v>3002590000</v>
      </c>
      <c r="X5598" s="2">
        <v>3022240000</v>
      </c>
      <c r="Y5598" s="2">
        <v>3043440000</v>
      </c>
      <c r="Z5598" s="2">
        <v>3064340000</v>
      </c>
      <c r="AA5598" s="2">
        <v>3084300000</v>
      </c>
      <c r="AB5598" s="2">
        <v>3105500000</v>
      </c>
      <c r="AC5598" s="2">
        <v>3124840000</v>
      </c>
    </row>
    <row r="5599" spans="1:29">
      <c r="A5599" t="s">
        <v>16049</v>
      </c>
      <c r="B5599" t="s">
        <v>19</v>
      </c>
      <c r="C5599" s="2">
        <v>124230000</v>
      </c>
      <c r="D5599" s="2">
        <v>242580000</v>
      </c>
      <c r="E5599" s="2">
        <v>245340000</v>
      </c>
      <c r="F5599" s="2">
        <v>248130000</v>
      </c>
      <c r="G5599" s="2">
        <v>249930000</v>
      </c>
      <c r="H5599" s="2">
        <v>253140000</v>
      </c>
      <c r="I5599" s="2">
        <v>255660000</v>
      </c>
      <c r="J5599" s="2">
        <v>257430000</v>
      </c>
      <c r="K5599" s="2">
        <v>262890000</v>
      </c>
      <c r="L5599" s="2">
        <v>263850000</v>
      </c>
      <c r="M5599" s="2">
        <v>265980000</v>
      </c>
      <c r="N5599" s="2">
        <v>268230000</v>
      </c>
      <c r="O5599" s="2">
        <v>270960000</v>
      </c>
      <c r="P5599" s="2">
        <v>274470000</v>
      </c>
      <c r="Q5599" s="2">
        <v>277740000</v>
      </c>
      <c r="R5599" s="2">
        <v>280710000</v>
      </c>
      <c r="S5599" s="2">
        <v>283140000</v>
      </c>
      <c r="T5599" s="2">
        <v>284310000</v>
      </c>
      <c r="U5599" s="2">
        <v>285750000</v>
      </c>
      <c r="V5599" s="2">
        <v>287220000</v>
      </c>
      <c r="W5599" s="2">
        <v>288840000</v>
      </c>
      <c r="X5599" s="2">
        <v>290730000</v>
      </c>
      <c r="Y5599" s="2">
        <v>292770000</v>
      </c>
      <c r="Z5599" s="2">
        <v>294780000</v>
      </c>
      <c r="AA5599" s="2">
        <v>296700000</v>
      </c>
      <c r="AB5599" s="2">
        <v>298740000</v>
      </c>
      <c r="AC5599" s="2">
        <v>300600000</v>
      </c>
    </row>
    <row r="5600" spans="1:29">
      <c r="A5600" t="s">
        <v>16050</v>
      </c>
      <c r="B5600" t="s">
        <v>19</v>
      </c>
      <c r="C5600" s="2">
        <v>24846000</v>
      </c>
      <c r="D5600" s="2">
        <v>48516000</v>
      </c>
      <c r="E5600" s="2">
        <v>49068000</v>
      </c>
      <c r="F5600" s="2">
        <v>49626000</v>
      </c>
      <c r="G5600" s="2">
        <v>49986000</v>
      </c>
      <c r="H5600" s="2">
        <v>50628000</v>
      </c>
      <c r="I5600" s="2">
        <v>51132000</v>
      </c>
      <c r="J5600" s="2">
        <v>51486000</v>
      </c>
      <c r="K5600" s="2">
        <v>52578000</v>
      </c>
      <c r="L5600" s="2">
        <v>52770000</v>
      </c>
      <c r="M5600" s="2">
        <v>53196000</v>
      </c>
      <c r="N5600" s="2">
        <v>53646000</v>
      </c>
      <c r="O5600" s="2">
        <v>54192000</v>
      </c>
      <c r="P5600" s="2">
        <v>54894000</v>
      </c>
      <c r="Q5600" s="2">
        <v>55548000</v>
      </c>
      <c r="R5600" s="2">
        <v>56142000</v>
      </c>
      <c r="S5600" s="2">
        <v>56628000</v>
      </c>
      <c r="T5600" s="2">
        <v>56862000</v>
      </c>
      <c r="U5600" s="2">
        <v>57150000</v>
      </c>
      <c r="V5600" s="2">
        <v>57444000</v>
      </c>
      <c r="W5600" s="2">
        <v>57768000</v>
      </c>
      <c r="X5600" s="2">
        <v>58146000</v>
      </c>
      <c r="Y5600" s="2">
        <v>58554000</v>
      </c>
      <c r="Z5600" s="2">
        <v>58956000</v>
      </c>
      <c r="AA5600" s="2">
        <v>59340000</v>
      </c>
      <c r="AB5600" s="2">
        <v>59748000</v>
      </c>
      <c r="AC5600" s="2">
        <v>60120000</v>
      </c>
    </row>
    <row r="5601" spans="1:32">
      <c r="A5601" t="s">
        <v>16051</v>
      </c>
      <c r="B5601" t="s">
        <v>19</v>
      </c>
      <c r="C5601">
        <v>0</v>
      </c>
      <c r="D5601">
        <v>0</v>
      </c>
      <c r="E5601">
        <v>0</v>
      </c>
      <c r="F5601">
        <v>0</v>
      </c>
      <c r="G5601">
        <v>0</v>
      </c>
      <c r="H5601">
        <v>0</v>
      </c>
      <c r="I5601">
        <v>0</v>
      </c>
      <c r="J5601">
        <v>0</v>
      </c>
      <c r="K5601">
        <v>0</v>
      </c>
      <c r="L5601">
        <v>0</v>
      </c>
      <c r="M5601">
        <v>0</v>
      </c>
      <c r="N5601">
        <v>0</v>
      </c>
      <c r="O5601">
        <v>0</v>
      </c>
      <c r="P5601">
        <v>0</v>
      </c>
      <c r="Q5601">
        <v>0</v>
      </c>
      <c r="R5601">
        <v>0</v>
      </c>
      <c r="S5601">
        <v>0</v>
      </c>
      <c r="T5601">
        <v>0</v>
      </c>
      <c r="U5601">
        <v>0</v>
      </c>
      <c r="V5601">
        <v>0</v>
      </c>
      <c r="W5601">
        <v>0</v>
      </c>
      <c r="X5601">
        <v>0</v>
      </c>
      <c r="Y5601">
        <v>0</v>
      </c>
      <c r="Z5601">
        <v>0</v>
      </c>
      <c r="AA5601">
        <v>0</v>
      </c>
      <c r="AB5601">
        <v>0</v>
      </c>
      <c r="AC5601">
        <v>0</v>
      </c>
    </row>
    <row r="5602" spans="1:32">
      <c r="A5602" t="s">
        <v>16052</v>
      </c>
      <c r="B5602" t="s">
        <v>19</v>
      </c>
      <c r="C5602">
        <v>0</v>
      </c>
      <c r="D5602">
        <v>0</v>
      </c>
      <c r="E5602">
        <v>0</v>
      </c>
      <c r="F5602">
        <v>0</v>
      </c>
      <c r="G5602">
        <v>0</v>
      </c>
      <c r="H5602">
        <v>0</v>
      </c>
      <c r="I5602">
        <v>0</v>
      </c>
      <c r="J5602">
        <v>0</v>
      </c>
      <c r="K5602">
        <v>0</v>
      </c>
      <c r="L5602">
        <v>0</v>
      </c>
      <c r="M5602">
        <v>0</v>
      </c>
      <c r="N5602">
        <v>0</v>
      </c>
      <c r="O5602">
        <v>0</v>
      </c>
      <c r="P5602">
        <v>0</v>
      </c>
      <c r="Q5602">
        <v>0</v>
      </c>
      <c r="R5602">
        <v>0</v>
      </c>
      <c r="S5602">
        <v>0</v>
      </c>
      <c r="T5602">
        <v>0</v>
      </c>
      <c r="U5602">
        <v>0</v>
      </c>
      <c r="V5602">
        <v>0</v>
      </c>
      <c r="W5602">
        <v>0</v>
      </c>
      <c r="X5602">
        <v>0</v>
      </c>
      <c r="Y5602">
        <v>0</v>
      </c>
      <c r="Z5602">
        <v>0</v>
      </c>
      <c r="AA5602">
        <v>0</v>
      </c>
      <c r="AB5602">
        <v>0</v>
      </c>
      <c r="AC5602">
        <v>0</v>
      </c>
    </row>
    <row r="5603" spans="1:32">
      <c r="A5603" t="s">
        <v>16053</v>
      </c>
      <c r="B5603" t="s">
        <v>19</v>
      </c>
      <c r="C5603">
        <v>0</v>
      </c>
      <c r="D5603">
        <v>0</v>
      </c>
      <c r="E5603">
        <v>0</v>
      </c>
      <c r="F5603">
        <v>0</v>
      </c>
      <c r="G5603">
        <v>0</v>
      </c>
      <c r="H5603">
        <v>0</v>
      </c>
      <c r="I5603">
        <v>0</v>
      </c>
      <c r="J5603">
        <v>0</v>
      </c>
      <c r="K5603">
        <v>0</v>
      </c>
      <c r="L5603">
        <v>0</v>
      </c>
      <c r="M5603">
        <v>0</v>
      </c>
      <c r="N5603">
        <v>0</v>
      </c>
      <c r="O5603">
        <v>0</v>
      </c>
      <c r="P5603">
        <v>0</v>
      </c>
      <c r="Q5603">
        <v>0</v>
      </c>
      <c r="R5603">
        <v>0</v>
      </c>
      <c r="S5603">
        <v>0</v>
      </c>
      <c r="T5603">
        <v>0</v>
      </c>
      <c r="U5603">
        <v>0</v>
      </c>
      <c r="V5603">
        <v>0</v>
      </c>
      <c r="W5603">
        <v>0</v>
      </c>
      <c r="X5603">
        <v>0</v>
      </c>
      <c r="Y5603">
        <v>0</v>
      </c>
      <c r="Z5603">
        <v>0</v>
      </c>
      <c r="AA5603">
        <v>0</v>
      </c>
      <c r="AB5603">
        <v>0</v>
      </c>
      <c r="AC5603">
        <v>0</v>
      </c>
    </row>
    <row r="5604" spans="1:32">
      <c r="A5604" t="s">
        <v>16054</v>
      </c>
      <c r="B5604" t="s">
        <v>19</v>
      </c>
      <c r="C5604">
        <v>0</v>
      </c>
      <c r="D5604">
        <v>0</v>
      </c>
      <c r="E5604">
        <v>0</v>
      </c>
      <c r="F5604">
        <v>0</v>
      </c>
      <c r="G5604">
        <v>0</v>
      </c>
      <c r="H5604">
        <v>0</v>
      </c>
      <c r="I5604">
        <v>0</v>
      </c>
      <c r="J5604">
        <v>0</v>
      </c>
      <c r="K5604">
        <v>0</v>
      </c>
      <c r="L5604">
        <v>0</v>
      </c>
      <c r="M5604">
        <v>0</v>
      </c>
      <c r="N5604">
        <v>0</v>
      </c>
      <c r="O5604">
        <v>0</v>
      </c>
      <c r="P5604">
        <v>0</v>
      </c>
      <c r="Q5604">
        <v>0</v>
      </c>
      <c r="R5604">
        <v>0</v>
      </c>
      <c r="S5604">
        <v>0</v>
      </c>
      <c r="T5604">
        <v>0</v>
      </c>
      <c r="U5604">
        <v>0</v>
      </c>
      <c r="V5604">
        <v>0</v>
      </c>
      <c r="W5604">
        <v>0</v>
      </c>
      <c r="X5604">
        <v>0</v>
      </c>
      <c r="Y5604">
        <v>0</v>
      </c>
      <c r="Z5604">
        <v>0</v>
      </c>
      <c r="AA5604">
        <v>0</v>
      </c>
      <c r="AB5604">
        <v>0</v>
      </c>
      <c r="AC5604">
        <v>0</v>
      </c>
      <c r="AD5604" s="2"/>
      <c r="AE5604" s="2"/>
      <c r="AF5604" s="2"/>
    </row>
    <row r="5605" spans="1:32">
      <c r="A5605" t="s">
        <v>16055</v>
      </c>
      <c r="B5605" t="s">
        <v>19</v>
      </c>
      <c r="C5605">
        <v>0</v>
      </c>
      <c r="D5605">
        <v>0</v>
      </c>
      <c r="E5605">
        <v>0</v>
      </c>
      <c r="F5605">
        <v>0</v>
      </c>
      <c r="G5605">
        <v>0</v>
      </c>
      <c r="H5605">
        <v>0</v>
      </c>
      <c r="I5605">
        <v>0</v>
      </c>
      <c r="J5605">
        <v>0</v>
      </c>
      <c r="K5605">
        <v>0</v>
      </c>
      <c r="L5605">
        <v>0</v>
      </c>
      <c r="M5605">
        <v>0</v>
      </c>
      <c r="N5605">
        <v>0</v>
      </c>
      <c r="O5605">
        <v>0</v>
      </c>
      <c r="P5605">
        <v>0</v>
      </c>
      <c r="Q5605">
        <v>0</v>
      </c>
      <c r="R5605">
        <v>0</v>
      </c>
      <c r="S5605">
        <v>0</v>
      </c>
      <c r="T5605">
        <v>0</v>
      </c>
      <c r="U5605">
        <v>0</v>
      </c>
      <c r="V5605">
        <v>0</v>
      </c>
      <c r="W5605">
        <v>0</v>
      </c>
      <c r="X5605">
        <v>0</v>
      </c>
      <c r="Y5605">
        <v>0</v>
      </c>
      <c r="Z5605">
        <v>0</v>
      </c>
      <c r="AA5605">
        <v>0</v>
      </c>
      <c r="AB5605">
        <v>0</v>
      </c>
      <c r="AC5605">
        <v>0</v>
      </c>
      <c r="AD5605" s="2"/>
      <c r="AE5605" s="2"/>
      <c r="AF5605" s="2"/>
    </row>
    <row r="5606" spans="1:32">
      <c r="A5606" t="s">
        <v>16056</v>
      </c>
      <c r="B5606" t="s">
        <v>19</v>
      </c>
      <c r="C5606">
        <v>0</v>
      </c>
      <c r="D5606">
        <v>0</v>
      </c>
      <c r="E5606">
        <v>0</v>
      </c>
      <c r="F5606">
        <v>0</v>
      </c>
      <c r="G5606">
        <v>0</v>
      </c>
      <c r="H5606">
        <v>0</v>
      </c>
      <c r="I5606">
        <v>0</v>
      </c>
      <c r="J5606">
        <v>0</v>
      </c>
      <c r="K5606">
        <v>0</v>
      </c>
      <c r="L5606">
        <v>0</v>
      </c>
      <c r="M5606">
        <v>0</v>
      </c>
      <c r="N5606">
        <v>0</v>
      </c>
      <c r="O5606">
        <v>0</v>
      </c>
      <c r="P5606">
        <v>0</v>
      </c>
      <c r="Q5606">
        <v>0</v>
      </c>
      <c r="R5606">
        <v>0</v>
      </c>
      <c r="S5606">
        <v>0</v>
      </c>
      <c r="T5606">
        <v>0</v>
      </c>
      <c r="U5606">
        <v>0</v>
      </c>
      <c r="V5606">
        <v>0</v>
      </c>
      <c r="W5606">
        <v>0</v>
      </c>
      <c r="X5606">
        <v>0</v>
      </c>
      <c r="Y5606">
        <v>0</v>
      </c>
      <c r="Z5606">
        <v>0</v>
      </c>
      <c r="AA5606">
        <v>0</v>
      </c>
      <c r="AB5606">
        <v>0</v>
      </c>
      <c r="AC5606">
        <v>0</v>
      </c>
      <c r="AD5606" s="2"/>
      <c r="AE5606" s="2"/>
      <c r="AF5606" s="2"/>
    </row>
    <row r="5607" spans="1:32">
      <c r="A5607" t="s">
        <v>16057</v>
      </c>
      <c r="B5607" t="s">
        <v>19</v>
      </c>
      <c r="C5607">
        <v>0</v>
      </c>
      <c r="D5607">
        <v>0</v>
      </c>
      <c r="E5607">
        <v>0</v>
      </c>
      <c r="F5607">
        <v>0</v>
      </c>
      <c r="G5607">
        <v>0</v>
      </c>
      <c r="H5607">
        <v>0</v>
      </c>
      <c r="I5607">
        <v>0</v>
      </c>
      <c r="J5607">
        <v>0</v>
      </c>
      <c r="K5607">
        <v>0</v>
      </c>
      <c r="L5607">
        <v>0</v>
      </c>
      <c r="M5607">
        <v>0</v>
      </c>
      <c r="N5607">
        <v>0</v>
      </c>
      <c r="O5607">
        <v>0</v>
      </c>
      <c r="P5607">
        <v>0</v>
      </c>
      <c r="Q5607">
        <v>0</v>
      </c>
      <c r="R5607">
        <v>0</v>
      </c>
      <c r="S5607">
        <v>0</v>
      </c>
      <c r="T5607">
        <v>0</v>
      </c>
      <c r="U5607">
        <v>0</v>
      </c>
      <c r="V5607">
        <v>0</v>
      </c>
      <c r="W5607">
        <v>0</v>
      </c>
      <c r="X5607">
        <v>0</v>
      </c>
      <c r="Y5607">
        <v>0</v>
      </c>
      <c r="Z5607">
        <v>0</v>
      </c>
      <c r="AA5607">
        <v>0</v>
      </c>
      <c r="AB5607">
        <v>0</v>
      </c>
      <c r="AC5607">
        <v>0</v>
      </c>
      <c r="AD5607" s="2"/>
      <c r="AE5607" s="2"/>
      <c r="AF5607" s="2"/>
    </row>
    <row r="5608" spans="1:32">
      <c r="A5608" t="s">
        <v>16058</v>
      </c>
      <c r="B5608" t="s">
        <v>19</v>
      </c>
      <c r="C5608">
        <v>0</v>
      </c>
      <c r="D5608">
        <v>0</v>
      </c>
      <c r="E5608">
        <v>0</v>
      </c>
      <c r="F5608">
        <v>0</v>
      </c>
      <c r="G5608">
        <v>0</v>
      </c>
      <c r="H5608">
        <v>0</v>
      </c>
      <c r="I5608">
        <v>0</v>
      </c>
      <c r="J5608">
        <v>0</v>
      </c>
      <c r="K5608">
        <v>0</v>
      </c>
      <c r="L5608">
        <v>0</v>
      </c>
      <c r="M5608">
        <v>0</v>
      </c>
      <c r="N5608">
        <v>0</v>
      </c>
      <c r="O5608">
        <v>0</v>
      </c>
      <c r="P5608">
        <v>0</v>
      </c>
      <c r="Q5608">
        <v>0</v>
      </c>
      <c r="R5608">
        <v>0</v>
      </c>
      <c r="S5608">
        <v>0</v>
      </c>
      <c r="T5608">
        <v>0</v>
      </c>
      <c r="U5608">
        <v>0</v>
      </c>
      <c r="V5608">
        <v>0</v>
      </c>
      <c r="W5608">
        <v>0</v>
      </c>
      <c r="X5608">
        <v>0</v>
      </c>
      <c r="Y5608">
        <v>0</v>
      </c>
      <c r="Z5608">
        <v>0</v>
      </c>
      <c r="AA5608">
        <v>0</v>
      </c>
      <c r="AB5608">
        <v>0</v>
      </c>
      <c r="AC5608">
        <v>0</v>
      </c>
      <c r="AD5608" s="2"/>
      <c r="AE5608" s="2"/>
      <c r="AF5608" s="2"/>
    </row>
    <row r="5609" spans="1:32">
      <c r="A5609" t="s">
        <v>16059</v>
      </c>
      <c r="B5609" t="s">
        <v>19</v>
      </c>
      <c r="C5609">
        <v>0</v>
      </c>
      <c r="D5609">
        <v>0</v>
      </c>
      <c r="E5609">
        <v>0</v>
      </c>
      <c r="F5609">
        <v>0</v>
      </c>
      <c r="G5609">
        <v>0</v>
      </c>
      <c r="H5609">
        <v>0</v>
      </c>
      <c r="I5609">
        <v>0</v>
      </c>
      <c r="J5609">
        <v>0</v>
      </c>
      <c r="K5609">
        <v>0</v>
      </c>
      <c r="L5609">
        <v>0</v>
      </c>
      <c r="M5609">
        <v>0</v>
      </c>
      <c r="N5609">
        <v>0</v>
      </c>
      <c r="O5609">
        <v>0</v>
      </c>
      <c r="P5609">
        <v>0</v>
      </c>
      <c r="Q5609">
        <v>0</v>
      </c>
      <c r="R5609">
        <v>0</v>
      </c>
      <c r="S5609">
        <v>0</v>
      </c>
      <c r="T5609">
        <v>0</v>
      </c>
      <c r="U5609">
        <v>0</v>
      </c>
      <c r="V5609">
        <v>0</v>
      </c>
      <c r="W5609">
        <v>0</v>
      </c>
      <c r="X5609">
        <v>0</v>
      </c>
      <c r="Y5609">
        <v>0</v>
      </c>
      <c r="Z5609">
        <v>0</v>
      </c>
      <c r="AA5609">
        <v>0</v>
      </c>
      <c r="AB5609">
        <v>0</v>
      </c>
      <c r="AC5609">
        <v>0</v>
      </c>
      <c r="AD5609" s="2"/>
      <c r="AE5609" s="2"/>
      <c r="AF5609" s="2"/>
    </row>
    <row r="5610" spans="1:32">
      <c r="A5610" t="s">
        <v>16060</v>
      </c>
      <c r="B5610" t="s">
        <v>19</v>
      </c>
      <c r="C5610">
        <v>0</v>
      </c>
      <c r="D5610">
        <v>0</v>
      </c>
      <c r="E5610">
        <v>0</v>
      </c>
      <c r="F5610">
        <v>0</v>
      </c>
      <c r="G5610">
        <v>0</v>
      </c>
      <c r="H5610">
        <v>0</v>
      </c>
      <c r="I5610">
        <v>0</v>
      </c>
      <c r="J5610">
        <v>0</v>
      </c>
      <c r="K5610">
        <v>0</v>
      </c>
      <c r="L5610">
        <v>0</v>
      </c>
      <c r="M5610">
        <v>0</v>
      </c>
      <c r="N5610">
        <v>0</v>
      </c>
      <c r="O5610">
        <v>0</v>
      </c>
      <c r="P5610">
        <v>0</v>
      </c>
      <c r="Q5610">
        <v>0</v>
      </c>
      <c r="R5610">
        <v>0</v>
      </c>
      <c r="S5610">
        <v>0</v>
      </c>
      <c r="T5610">
        <v>0</v>
      </c>
      <c r="U5610">
        <v>0</v>
      </c>
      <c r="V5610">
        <v>0</v>
      </c>
      <c r="W5610">
        <v>0</v>
      </c>
      <c r="X5610">
        <v>0</v>
      </c>
      <c r="Y5610">
        <v>0</v>
      </c>
      <c r="Z5610">
        <v>0</v>
      </c>
      <c r="AA5610">
        <v>0</v>
      </c>
      <c r="AB5610">
        <v>0</v>
      </c>
      <c r="AC5610">
        <v>0</v>
      </c>
      <c r="AD5610" s="2"/>
      <c r="AE5610" s="2"/>
      <c r="AF5610" s="2"/>
    </row>
    <row r="5611" spans="1:32">
      <c r="A5611" t="s">
        <v>16061</v>
      </c>
      <c r="B5611" t="s">
        <v>19</v>
      </c>
      <c r="C5611">
        <v>0</v>
      </c>
      <c r="D5611">
        <v>0</v>
      </c>
      <c r="E5611">
        <v>0</v>
      </c>
      <c r="F5611">
        <v>0</v>
      </c>
      <c r="G5611">
        <v>0</v>
      </c>
      <c r="H5611">
        <v>0</v>
      </c>
      <c r="I5611">
        <v>0</v>
      </c>
      <c r="J5611">
        <v>0</v>
      </c>
      <c r="K5611">
        <v>0</v>
      </c>
      <c r="L5611">
        <v>0</v>
      </c>
      <c r="M5611">
        <v>0</v>
      </c>
      <c r="N5611">
        <v>0</v>
      </c>
      <c r="O5611">
        <v>0</v>
      </c>
      <c r="P5611">
        <v>0</v>
      </c>
      <c r="Q5611">
        <v>0</v>
      </c>
      <c r="R5611">
        <v>0</v>
      </c>
      <c r="S5611">
        <v>0</v>
      </c>
      <c r="T5611">
        <v>0</v>
      </c>
      <c r="U5611">
        <v>0</v>
      </c>
      <c r="V5611">
        <v>0</v>
      </c>
      <c r="W5611">
        <v>0</v>
      </c>
      <c r="X5611">
        <v>0</v>
      </c>
      <c r="Y5611">
        <v>0</v>
      </c>
      <c r="Z5611">
        <v>0</v>
      </c>
      <c r="AA5611">
        <v>0</v>
      </c>
      <c r="AB5611">
        <v>0</v>
      </c>
      <c r="AC5611">
        <v>0</v>
      </c>
      <c r="AD5611" s="2"/>
      <c r="AE5611" s="2"/>
      <c r="AF5611" s="2"/>
    </row>
    <row r="5612" spans="1:32">
      <c r="A5612" t="s">
        <v>16062</v>
      </c>
      <c r="B5612" t="s">
        <v>19</v>
      </c>
      <c r="C5612">
        <v>0</v>
      </c>
      <c r="D5612">
        <v>0</v>
      </c>
      <c r="E5612">
        <v>0</v>
      </c>
      <c r="F5612">
        <v>0</v>
      </c>
      <c r="G5612">
        <v>0</v>
      </c>
      <c r="H5612">
        <v>0</v>
      </c>
      <c r="I5612">
        <v>0</v>
      </c>
      <c r="J5612">
        <v>0</v>
      </c>
      <c r="K5612">
        <v>0</v>
      </c>
      <c r="L5612">
        <v>0</v>
      </c>
      <c r="M5612">
        <v>0</v>
      </c>
      <c r="N5612">
        <v>0</v>
      </c>
      <c r="O5612">
        <v>0</v>
      </c>
      <c r="P5612">
        <v>0</v>
      </c>
      <c r="Q5612">
        <v>0</v>
      </c>
      <c r="R5612">
        <v>0</v>
      </c>
      <c r="S5612">
        <v>0</v>
      </c>
      <c r="T5612">
        <v>0</v>
      </c>
      <c r="U5612">
        <v>0</v>
      </c>
      <c r="V5612">
        <v>0</v>
      </c>
      <c r="W5612">
        <v>0</v>
      </c>
      <c r="X5612">
        <v>0</v>
      </c>
      <c r="Y5612">
        <v>0</v>
      </c>
      <c r="Z5612">
        <v>0</v>
      </c>
      <c r="AA5612">
        <v>0</v>
      </c>
      <c r="AB5612">
        <v>0</v>
      </c>
      <c r="AC5612">
        <v>0</v>
      </c>
      <c r="AD5612" s="2"/>
      <c r="AE5612" s="2"/>
      <c r="AF5612" s="2"/>
    </row>
    <row r="5613" spans="1:32">
      <c r="A5613" t="s">
        <v>16063</v>
      </c>
      <c r="B5613" t="s">
        <v>19</v>
      </c>
      <c r="C5613">
        <v>0</v>
      </c>
      <c r="D5613">
        <v>0</v>
      </c>
      <c r="E5613">
        <v>0</v>
      </c>
      <c r="F5613">
        <v>0</v>
      </c>
      <c r="G5613">
        <v>0</v>
      </c>
      <c r="H5613">
        <v>0</v>
      </c>
      <c r="I5613">
        <v>0</v>
      </c>
      <c r="J5613">
        <v>0</v>
      </c>
      <c r="K5613">
        <v>0</v>
      </c>
      <c r="L5613">
        <v>0</v>
      </c>
      <c r="M5613">
        <v>0</v>
      </c>
      <c r="N5613">
        <v>0</v>
      </c>
      <c r="O5613">
        <v>0</v>
      </c>
      <c r="P5613">
        <v>0</v>
      </c>
      <c r="Q5613">
        <v>0</v>
      </c>
      <c r="R5613">
        <v>0</v>
      </c>
      <c r="S5613">
        <v>0</v>
      </c>
      <c r="T5613">
        <v>0</v>
      </c>
      <c r="U5613">
        <v>0</v>
      </c>
      <c r="V5613">
        <v>0</v>
      </c>
      <c r="W5613">
        <v>0</v>
      </c>
      <c r="X5613">
        <v>0</v>
      </c>
      <c r="Y5613">
        <v>0</v>
      </c>
      <c r="Z5613">
        <v>0</v>
      </c>
      <c r="AA5613">
        <v>0</v>
      </c>
      <c r="AB5613">
        <v>0</v>
      </c>
      <c r="AC5613">
        <v>0</v>
      </c>
      <c r="AD5613" s="2"/>
      <c r="AE5613" s="2"/>
      <c r="AF5613" s="2"/>
    </row>
    <row r="5614" spans="1:32">
      <c r="A5614" t="s">
        <v>16064</v>
      </c>
      <c r="B5614" t="s">
        <v>19</v>
      </c>
      <c r="C5614">
        <v>0</v>
      </c>
      <c r="D5614">
        <v>0</v>
      </c>
      <c r="E5614">
        <v>0</v>
      </c>
      <c r="F5614">
        <v>0</v>
      </c>
      <c r="G5614">
        <v>0</v>
      </c>
      <c r="H5614">
        <v>0</v>
      </c>
      <c r="I5614">
        <v>0</v>
      </c>
      <c r="J5614">
        <v>0</v>
      </c>
      <c r="K5614">
        <v>0</v>
      </c>
      <c r="L5614">
        <v>0</v>
      </c>
      <c r="M5614">
        <v>0</v>
      </c>
      <c r="N5614">
        <v>0</v>
      </c>
      <c r="O5614">
        <v>0</v>
      </c>
      <c r="P5614">
        <v>0</v>
      </c>
      <c r="Q5614">
        <v>0</v>
      </c>
      <c r="R5614">
        <v>0</v>
      </c>
      <c r="S5614">
        <v>0</v>
      </c>
      <c r="T5614">
        <v>0</v>
      </c>
      <c r="U5614">
        <v>0</v>
      </c>
      <c r="V5614">
        <v>0</v>
      </c>
      <c r="W5614">
        <v>0</v>
      </c>
      <c r="X5614">
        <v>0</v>
      </c>
      <c r="Y5614">
        <v>0</v>
      </c>
      <c r="Z5614">
        <v>0</v>
      </c>
      <c r="AA5614">
        <v>0</v>
      </c>
      <c r="AB5614">
        <v>0</v>
      </c>
      <c r="AC5614">
        <v>0</v>
      </c>
      <c r="AD5614" s="2"/>
      <c r="AE5614" s="2"/>
      <c r="AF5614" s="2"/>
    </row>
    <row r="5615" spans="1:32">
      <c r="A5615" t="s">
        <v>16065</v>
      </c>
      <c r="B5615" t="s">
        <v>19</v>
      </c>
      <c r="C5615">
        <v>0</v>
      </c>
      <c r="D5615">
        <v>0</v>
      </c>
      <c r="E5615">
        <v>0</v>
      </c>
      <c r="F5615">
        <v>0</v>
      </c>
      <c r="G5615">
        <v>0</v>
      </c>
      <c r="H5615">
        <v>0</v>
      </c>
      <c r="I5615">
        <v>0</v>
      </c>
      <c r="J5615">
        <v>0</v>
      </c>
      <c r="K5615">
        <v>0</v>
      </c>
      <c r="L5615">
        <v>0</v>
      </c>
      <c r="M5615">
        <v>0</v>
      </c>
      <c r="N5615">
        <v>0</v>
      </c>
      <c r="O5615">
        <v>0</v>
      </c>
      <c r="P5615">
        <v>0</v>
      </c>
      <c r="Q5615">
        <v>0</v>
      </c>
      <c r="R5615">
        <v>0</v>
      </c>
      <c r="S5615">
        <v>0</v>
      </c>
      <c r="T5615">
        <v>0</v>
      </c>
      <c r="U5615">
        <v>0</v>
      </c>
      <c r="V5615">
        <v>0</v>
      </c>
      <c r="W5615">
        <v>0</v>
      </c>
      <c r="X5615">
        <v>0</v>
      </c>
      <c r="Y5615">
        <v>0</v>
      </c>
      <c r="Z5615">
        <v>0</v>
      </c>
      <c r="AA5615">
        <v>0</v>
      </c>
      <c r="AB5615">
        <v>0</v>
      </c>
      <c r="AC5615">
        <v>0</v>
      </c>
    </row>
    <row r="5616" spans="1:32">
      <c r="A5616" t="s">
        <v>16066</v>
      </c>
      <c r="B5616" t="s">
        <v>19</v>
      </c>
      <c r="C5616">
        <v>0</v>
      </c>
      <c r="D5616">
        <v>0</v>
      </c>
      <c r="E5616">
        <v>0</v>
      </c>
      <c r="F5616">
        <v>0</v>
      </c>
      <c r="G5616">
        <v>0</v>
      </c>
      <c r="H5616">
        <v>0</v>
      </c>
      <c r="I5616">
        <v>0</v>
      </c>
      <c r="J5616">
        <v>0</v>
      </c>
      <c r="K5616">
        <v>0</v>
      </c>
      <c r="L5616">
        <v>0</v>
      </c>
      <c r="M5616">
        <v>0</v>
      </c>
      <c r="N5616">
        <v>0</v>
      </c>
      <c r="O5616">
        <v>0</v>
      </c>
      <c r="P5616">
        <v>0</v>
      </c>
      <c r="Q5616">
        <v>0</v>
      </c>
      <c r="R5616">
        <v>0</v>
      </c>
      <c r="S5616">
        <v>0</v>
      </c>
      <c r="T5616">
        <v>0</v>
      </c>
      <c r="U5616">
        <v>0</v>
      </c>
      <c r="V5616">
        <v>0</v>
      </c>
      <c r="W5616">
        <v>0</v>
      </c>
      <c r="X5616">
        <v>0</v>
      </c>
      <c r="Y5616">
        <v>0</v>
      </c>
      <c r="Z5616">
        <v>0</v>
      </c>
      <c r="AA5616">
        <v>0</v>
      </c>
      <c r="AB5616">
        <v>0</v>
      </c>
      <c r="AC5616">
        <v>0</v>
      </c>
    </row>
    <row r="5617" spans="1:29">
      <c r="A5617" t="s">
        <v>16067</v>
      </c>
      <c r="B5617" t="s">
        <v>19</v>
      </c>
      <c r="C5617">
        <v>0</v>
      </c>
      <c r="D5617">
        <v>0</v>
      </c>
      <c r="E5617">
        <v>0</v>
      </c>
      <c r="F5617">
        <v>0</v>
      </c>
      <c r="G5617">
        <v>0</v>
      </c>
      <c r="H5617">
        <v>0</v>
      </c>
      <c r="I5617">
        <v>0</v>
      </c>
      <c r="J5617">
        <v>0</v>
      </c>
      <c r="K5617">
        <v>0</v>
      </c>
      <c r="L5617">
        <v>0</v>
      </c>
      <c r="M5617">
        <v>0</v>
      </c>
      <c r="N5617">
        <v>0</v>
      </c>
      <c r="O5617">
        <v>0</v>
      </c>
      <c r="P5617">
        <v>0</v>
      </c>
      <c r="Q5617">
        <v>0</v>
      </c>
      <c r="R5617">
        <v>0</v>
      </c>
      <c r="S5617">
        <v>0</v>
      </c>
      <c r="T5617">
        <v>0</v>
      </c>
      <c r="U5617">
        <v>0</v>
      </c>
      <c r="V5617">
        <v>0</v>
      </c>
      <c r="W5617">
        <v>0</v>
      </c>
      <c r="X5617">
        <v>0</v>
      </c>
      <c r="Y5617">
        <v>0</v>
      </c>
      <c r="Z5617">
        <v>0</v>
      </c>
      <c r="AA5617">
        <v>0</v>
      </c>
      <c r="AB5617">
        <v>0</v>
      </c>
      <c r="AC5617">
        <v>0</v>
      </c>
    </row>
    <row r="5618" spans="1:29">
      <c r="A5618" t="s">
        <v>16068</v>
      </c>
      <c r="B5618" t="s">
        <v>19</v>
      </c>
      <c r="C5618">
        <v>0</v>
      </c>
      <c r="D5618">
        <v>0</v>
      </c>
      <c r="E5618">
        <v>0</v>
      </c>
      <c r="F5618">
        <v>0</v>
      </c>
      <c r="G5618">
        <v>0</v>
      </c>
      <c r="H5618">
        <v>0</v>
      </c>
      <c r="I5618">
        <v>0</v>
      </c>
      <c r="J5618">
        <v>0</v>
      </c>
      <c r="K5618">
        <v>0</v>
      </c>
      <c r="L5618">
        <v>0</v>
      </c>
      <c r="M5618">
        <v>0</v>
      </c>
      <c r="N5618">
        <v>0</v>
      </c>
      <c r="O5618">
        <v>0</v>
      </c>
      <c r="P5618">
        <v>0</v>
      </c>
      <c r="Q5618">
        <v>0</v>
      </c>
      <c r="R5618">
        <v>0</v>
      </c>
      <c r="S5618">
        <v>0</v>
      </c>
      <c r="T5618">
        <v>0</v>
      </c>
      <c r="U5618">
        <v>0</v>
      </c>
      <c r="V5618">
        <v>0</v>
      </c>
      <c r="W5618">
        <v>0</v>
      </c>
      <c r="X5618">
        <v>0</v>
      </c>
      <c r="Y5618">
        <v>0</v>
      </c>
      <c r="Z5618">
        <v>0</v>
      </c>
      <c r="AA5618">
        <v>0</v>
      </c>
      <c r="AB5618">
        <v>0</v>
      </c>
      <c r="AC5618">
        <v>0</v>
      </c>
    </row>
    <row r="5619" spans="1:29">
      <c r="A5619" t="s">
        <v>16069</v>
      </c>
      <c r="B5619" t="s">
        <v>19</v>
      </c>
      <c r="C5619">
        <v>0</v>
      </c>
      <c r="D5619">
        <v>0</v>
      </c>
      <c r="E5619">
        <v>0</v>
      </c>
      <c r="F5619">
        <v>0</v>
      </c>
      <c r="G5619">
        <v>0</v>
      </c>
      <c r="H5619">
        <v>0</v>
      </c>
      <c r="I5619">
        <v>0</v>
      </c>
      <c r="J5619">
        <v>0</v>
      </c>
      <c r="K5619">
        <v>0</v>
      </c>
      <c r="L5619">
        <v>0</v>
      </c>
      <c r="M5619">
        <v>0</v>
      </c>
      <c r="N5619">
        <v>0</v>
      </c>
      <c r="O5619">
        <v>0</v>
      </c>
      <c r="P5619">
        <v>0</v>
      </c>
      <c r="Q5619">
        <v>0</v>
      </c>
      <c r="R5619">
        <v>0</v>
      </c>
      <c r="S5619">
        <v>0</v>
      </c>
      <c r="T5619">
        <v>0</v>
      </c>
      <c r="U5619">
        <v>0</v>
      </c>
      <c r="V5619">
        <v>0</v>
      </c>
      <c r="W5619">
        <v>0</v>
      </c>
      <c r="X5619">
        <v>0</v>
      </c>
      <c r="Y5619">
        <v>0</v>
      </c>
      <c r="Z5619">
        <v>0</v>
      </c>
      <c r="AA5619">
        <v>0</v>
      </c>
      <c r="AB5619">
        <v>0</v>
      </c>
      <c r="AC5619">
        <v>0</v>
      </c>
    </row>
    <row r="5620" spans="1:29">
      <c r="A5620" t="s">
        <v>16070</v>
      </c>
      <c r="B5620" t="s">
        <v>19</v>
      </c>
      <c r="C5620">
        <v>0</v>
      </c>
      <c r="D5620">
        <v>0</v>
      </c>
      <c r="E5620">
        <v>0</v>
      </c>
      <c r="F5620">
        <v>0</v>
      </c>
      <c r="G5620">
        <v>0</v>
      </c>
      <c r="H5620">
        <v>0</v>
      </c>
      <c r="I5620">
        <v>0</v>
      </c>
      <c r="J5620">
        <v>0</v>
      </c>
      <c r="K5620">
        <v>0</v>
      </c>
      <c r="L5620">
        <v>0</v>
      </c>
      <c r="M5620">
        <v>0</v>
      </c>
      <c r="N5620">
        <v>0</v>
      </c>
      <c r="O5620">
        <v>0</v>
      </c>
      <c r="P5620">
        <v>0</v>
      </c>
      <c r="Q5620">
        <v>0</v>
      </c>
      <c r="R5620">
        <v>0</v>
      </c>
      <c r="S5620">
        <v>0</v>
      </c>
      <c r="T5620">
        <v>0</v>
      </c>
      <c r="U5620">
        <v>0</v>
      </c>
      <c r="V5620">
        <v>0</v>
      </c>
      <c r="W5620">
        <v>0</v>
      </c>
      <c r="X5620">
        <v>0</v>
      </c>
      <c r="Y5620">
        <v>0</v>
      </c>
      <c r="Z5620">
        <v>0</v>
      </c>
      <c r="AA5620">
        <v>0</v>
      </c>
      <c r="AB5620">
        <v>0</v>
      </c>
      <c r="AC5620">
        <v>0</v>
      </c>
    </row>
    <row r="5621" spans="1:29">
      <c r="A5621" t="s">
        <v>16071</v>
      </c>
      <c r="B5621" t="s">
        <v>19</v>
      </c>
      <c r="C5621">
        <v>0</v>
      </c>
      <c r="D5621">
        <v>0</v>
      </c>
      <c r="E5621">
        <v>0</v>
      </c>
      <c r="F5621">
        <v>0</v>
      </c>
      <c r="G5621">
        <v>0</v>
      </c>
      <c r="H5621">
        <v>0</v>
      </c>
      <c r="I5621">
        <v>0</v>
      </c>
      <c r="J5621">
        <v>0</v>
      </c>
      <c r="K5621">
        <v>0</v>
      </c>
      <c r="L5621">
        <v>0</v>
      </c>
      <c r="M5621">
        <v>0</v>
      </c>
      <c r="N5621">
        <v>0</v>
      </c>
      <c r="O5621">
        <v>0</v>
      </c>
      <c r="P5621">
        <v>0</v>
      </c>
      <c r="Q5621">
        <v>0</v>
      </c>
      <c r="R5621">
        <v>0</v>
      </c>
      <c r="S5621">
        <v>0</v>
      </c>
      <c r="T5621">
        <v>0</v>
      </c>
      <c r="U5621">
        <v>0</v>
      </c>
      <c r="V5621">
        <v>0</v>
      </c>
      <c r="W5621">
        <v>0</v>
      </c>
      <c r="X5621">
        <v>0</v>
      </c>
      <c r="Y5621">
        <v>0</v>
      </c>
      <c r="Z5621">
        <v>0</v>
      </c>
      <c r="AA5621">
        <v>0</v>
      </c>
      <c r="AB5621">
        <v>0</v>
      </c>
      <c r="AC5621">
        <v>0</v>
      </c>
    </row>
    <row r="5622" spans="1:29">
      <c r="A5622" t="s">
        <v>16072</v>
      </c>
      <c r="B5622" t="s">
        <v>19</v>
      </c>
      <c r="C5622">
        <v>0</v>
      </c>
      <c r="D5622">
        <v>0</v>
      </c>
      <c r="E5622">
        <v>0</v>
      </c>
      <c r="F5622">
        <v>0</v>
      </c>
      <c r="G5622">
        <v>0</v>
      </c>
      <c r="H5622">
        <v>0</v>
      </c>
      <c r="I5622">
        <v>0</v>
      </c>
      <c r="J5622">
        <v>0</v>
      </c>
      <c r="K5622">
        <v>0</v>
      </c>
      <c r="L5622">
        <v>0</v>
      </c>
      <c r="M5622">
        <v>0</v>
      </c>
      <c r="N5622">
        <v>0</v>
      </c>
      <c r="O5622">
        <v>0</v>
      </c>
      <c r="P5622">
        <v>0</v>
      </c>
      <c r="Q5622">
        <v>0</v>
      </c>
      <c r="R5622">
        <v>0</v>
      </c>
      <c r="S5622">
        <v>0</v>
      </c>
      <c r="T5622">
        <v>0</v>
      </c>
      <c r="U5622">
        <v>0</v>
      </c>
      <c r="V5622">
        <v>0</v>
      </c>
      <c r="W5622">
        <v>0</v>
      </c>
      <c r="X5622">
        <v>0</v>
      </c>
      <c r="Y5622">
        <v>0</v>
      </c>
      <c r="Z5622">
        <v>0</v>
      </c>
      <c r="AA5622">
        <v>0</v>
      </c>
      <c r="AB5622">
        <v>0</v>
      </c>
      <c r="AC5622">
        <v>0</v>
      </c>
    </row>
    <row r="5623" spans="1:29">
      <c r="A5623" t="s">
        <v>16073</v>
      </c>
      <c r="B5623" t="s">
        <v>19</v>
      </c>
      <c r="C5623">
        <v>0</v>
      </c>
      <c r="D5623">
        <v>0</v>
      </c>
      <c r="E5623">
        <v>0</v>
      </c>
      <c r="F5623">
        <v>0</v>
      </c>
      <c r="G5623">
        <v>0</v>
      </c>
      <c r="H5623">
        <v>0</v>
      </c>
      <c r="I5623">
        <v>0</v>
      </c>
      <c r="J5623">
        <v>0</v>
      </c>
      <c r="K5623">
        <v>0</v>
      </c>
      <c r="L5623">
        <v>0</v>
      </c>
      <c r="M5623">
        <v>0</v>
      </c>
      <c r="N5623">
        <v>0</v>
      </c>
      <c r="O5623">
        <v>0</v>
      </c>
      <c r="P5623">
        <v>0</v>
      </c>
      <c r="Q5623">
        <v>0</v>
      </c>
      <c r="R5623">
        <v>0</v>
      </c>
      <c r="S5623">
        <v>0</v>
      </c>
      <c r="T5623">
        <v>0</v>
      </c>
      <c r="U5623">
        <v>0</v>
      </c>
      <c r="V5623">
        <v>0</v>
      </c>
      <c r="W5623">
        <v>0</v>
      </c>
      <c r="X5623">
        <v>0</v>
      </c>
      <c r="Y5623">
        <v>0</v>
      </c>
      <c r="Z5623">
        <v>0</v>
      </c>
      <c r="AA5623">
        <v>0</v>
      </c>
      <c r="AB5623">
        <v>0</v>
      </c>
      <c r="AC5623">
        <v>0</v>
      </c>
    </row>
    <row r="5624" spans="1:29">
      <c r="A5624" t="s">
        <v>16074</v>
      </c>
      <c r="B5624" t="s">
        <v>19</v>
      </c>
      <c r="C5624">
        <v>0</v>
      </c>
      <c r="D5624">
        <v>0</v>
      </c>
      <c r="E5624">
        <v>0</v>
      </c>
      <c r="F5624">
        <v>0</v>
      </c>
      <c r="G5624">
        <v>0</v>
      </c>
      <c r="H5624">
        <v>0</v>
      </c>
      <c r="I5624">
        <v>0</v>
      </c>
      <c r="J5624">
        <v>0</v>
      </c>
      <c r="K5624">
        <v>0</v>
      </c>
      <c r="L5624">
        <v>0</v>
      </c>
      <c r="M5624">
        <v>0</v>
      </c>
      <c r="N5624">
        <v>0</v>
      </c>
      <c r="O5624">
        <v>0</v>
      </c>
      <c r="P5624">
        <v>0</v>
      </c>
      <c r="Q5624">
        <v>0</v>
      </c>
      <c r="R5624">
        <v>0</v>
      </c>
      <c r="S5624">
        <v>0</v>
      </c>
      <c r="T5624">
        <v>0</v>
      </c>
      <c r="U5624">
        <v>0</v>
      </c>
      <c r="V5624">
        <v>0</v>
      </c>
      <c r="W5624">
        <v>0</v>
      </c>
      <c r="X5624">
        <v>0</v>
      </c>
      <c r="Y5624">
        <v>0</v>
      </c>
      <c r="Z5624">
        <v>0</v>
      </c>
      <c r="AA5624">
        <v>0</v>
      </c>
      <c r="AB5624">
        <v>0</v>
      </c>
      <c r="AC5624">
        <v>0</v>
      </c>
    </row>
    <row r="5625" spans="1:29">
      <c r="A5625" t="s">
        <v>16075</v>
      </c>
      <c r="B5625" t="s">
        <v>19</v>
      </c>
      <c r="C5625">
        <v>0</v>
      </c>
      <c r="D5625">
        <v>0</v>
      </c>
      <c r="E5625">
        <v>0</v>
      </c>
      <c r="F5625">
        <v>0</v>
      </c>
      <c r="G5625">
        <v>0</v>
      </c>
      <c r="H5625">
        <v>0</v>
      </c>
      <c r="I5625">
        <v>0</v>
      </c>
      <c r="J5625">
        <v>0</v>
      </c>
      <c r="K5625">
        <v>0</v>
      </c>
      <c r="L5625">
        <v>0</v>
      </c>
      <c r="M5625">
        <v>0</v>
      </c>
      <c r="N5625">
        <v>0</v>
      </c>
      <c r="O5625">
        <v>0</v>
      </c>
      <c r="P5625">
        <v>0</v>
      </c>
      <c r="Q5625">
        <v>0</v>
      </c>
      <c r="R5625">
        <v>0</v>
      </c>
      <c r="S5625">
        <v>0</v>
      </c>
      <c r="T5625">
        <v>0</v>
      </c>
      <c r="U5625">
        <v>0</v>
      </c>
      <c r="V5625">
        <v>0</v>
      </c>
      <c r="W5625">
        <v>0</v>
      </c>
      <c r="X5625">
        <v>0</v>
      </c>
      <c r="Y5625">
        <v>0</v>
      </c>
      <c r="Z5625">
        <v>0</v>
      </c>
      <c r="AA5625">
        <v>0</v>
      </c>
      <c r="AB5625">
        <v>0</v>
      </c>
      <c r="AC5625">
        <v>0</v>
      </c>
    </row>
    <row r="5626" spans="1:29">
      <c r="A5626" t="s">
        <v>16076</v>
      </c>
      <c r="B5626" t="s">
        <v>19</v>
      </c>
      <c r="C5626">
        <v>0</v>
      </c>
      <c r="D5626">
        <v>0</v>
      </c>
      <c r="E5626">
        <v>0</v>
      </c>
      <c r="F5626">
        <v>0</v>
      </c>
      <c r="G5626">
        <v>0</v>
      </c>
      <c r="H5626">
        <v>0</v>
      </c>
      <c r="I5626">
        <v>0</v>
      </c>
      <c r="J5626">
        <v>0</v>
      </c>
      <c r="K5626">
        <v>0</v>
      </c>
      <c r="L5626">
        <v>0</v>
      </c>
      <c r="M5626">
        <v>0</v>
      </c>
      <c r="N5626">
        <v>0</v>
      </c>
      <c r="O5626">
        <v>0</v>
      </c>
      <c r="P5626">
        <v>0</v>
      </c>
      <c r="Q5626">
        <v>0</v>
      </c>
      <c r="R5626">
        <v>0</v>
      </c>
      <c r="S5626">
        <v>0</v>
      </c>
      <c r="T5626">
        <v>0</v>
      </c>
      <c r="U5626">
        <v>0</v>
      </c>
      <c r="V5626">
        <v>0</v>
      </c>
      <c r="W5626">
        <v>0</v>
      </c>
      <c r="X5626">
        <v>0</v>
      </c>
      <c r="Y5626">
        <v>0</v>
      </c>
      <c r="Z5626">
        <v>0</v>
      </c>
      <c r="AA5626">
        <v>0</v>
      </c>
      <c r="AB5626">
        <v>0</v>
      </c>
      <c r="AC5626">
        <v>0</v>
      </c>
    </row>
    <row r="5627" spans="1:29">
      <c r="A5627" t="s">
        <v>16077</v>
      </c>
      <c r="B5627" t="s">
        <v>19</v>
      </c>
      <c r="C5627">
        <v>0</v>
      </c>
      <c r="D5627">
        <v>0</v>
      </c>
      <c r="E5627">
        <v>0</v>
      </c>
      <c r="F5627">
        <v>0</v>
      </c>
      <c r="G5627">
        <v>0</v>
      </c>
      <c r="H5627">
        <v>0</v>
      </c>
      <c r="I5627">
        <v>0</v>
      </c>
      <c r="J5627">
        <v>0</v>
      </c>
      <c r="K5627">
        <v>0</v>
      </c>
      <c r="L5627">
        <v>0</v>
      </c>
      <c r="M5627">
        <v>0</v>
      </c>
      <c r="N5627">
        <v>0</v>
      </c>
      <c r="O5627">
        <v>0</v>
      </c>
      <c r="P5627">
        <v>0</v>
      </c>
      <c r="Q5627">
        <v>0</v>
      </c>
      <c r="R5627">
        <v>0</v>
      </c>
      <c r="S5627">
        <v>0</v>
      </c>
      <c r="T5627">
        <v>0</v>
      </c>
      <c r="U5627">
        <v>0</v>
      </c>
      <c r="V5627">
        <v>0</v>
      </c>
      <c r="W5627">
        <v>0</v>
      </c>
      <c r="X5627">
        <v>0</v>
      </c>
      <c r="Y5627">
        <v>0</v>
      </c>
      <c r="Z5627">
        <v>0</v>
      </c>
      <c r="AA5627">
        <v>0</v>
      </c>
      <c r="AB5627">
        <v>0</v>
      </c>
      <c r="AC5627">
        <v>0</v>
      </c>
    </row>
    <row r="5628" spans="1:29">
      <c r="A5628" t="s">
        <v>16078</v>
      </c>
      <c r="B5628" t="s">
        <v>19</v>
      </c>
      <c r="C5628">
        <v>0</v>
      </c>
      <c r="D5628">
        <v>0</v>
      </c>
      <c r="E5628">
        <v>0</v>
      </c>
      <c r="F5628">
        <v>0</v>
      </c>
      <c r="G5628">
        <v>0</v>
      </c>
      <c r="H5628">
        <v>0</v>
      </c>
      <c r="I5628">
        <v>0</v>
      </c>
      <c r="J5628">
        <v>0</v>
      </c>
      <c r="K5628">
        <v>0</v>
      </c>
      <c r="L5628">
        <v>0</v>
      </c>
      <c r="M5628">
        <v>0</v>
      </c>
      <c r="N5628">
        <v>0</v>
      </c>
      <c r="O5628">
        <v>0</v>
      </c>
      <c r="P5628">
        <v>0</v>
      </c>
      <c r="Q5628">
        <v>0</v>
      </c>
      <c r="R5628">
        <v>0</v>
      </c>
      <c r="S5628">
        <v>0</v>
      </c>
      <c r="T5628">
        <v>0</v>
      </c>
      <c r="U5628">
        <v>0</v>
      </c>
      <c r="V5628">
        <v>0</v>
      </c>
      <c r="W5628">
        <v>0</v>
      </c>
      <c r="X5628">
        <v>0</v>
      </c>
      <c r="Y5628">
        <v>0</v>
      </c>
      <c r="Z5628">
        <v>0</v>
      </c>
      <c r="AA5628">
        <v>0</v>
      </c>
      <c r="AB5628">
        <v>0</v>
      </c>
      <c r="AC5628">
        <v>0</v>
      </c>
    </row>
    <row r="5629" spans="1:29">
      <c r="A5629" t="s">
        <v>16079</v>
      </c>
      <c r="B5629" t="s">
        <v>19</v>
      </c>
      <c r="C5629">
        <v>0</v>
      </c>
      <c r="D5629">
        <v>0</v>
      </c>
      <c r="E5629">
        <v>0</v>
      </c>
      <c r="F5629">
        <v>0</v>
      </c>
      <c r="G5629">
        <v>0</v>
      </c>
      <c r="H5629">
        <v>0</v>
      </c>
      <c r="I5629">
        <v>0</v>
      </c>
      <c r="J5629">
        <v>0</v>
      </c>
      <c r="K5629">
        <v>0</v>
      </c>
      <c r="L5629">
        <v>0</v>
      </c>
      <c r="M5629">
        <v>0</v>
      </c>
      <c r="N5629">
        <v>0</v>
      </c>
      <c r="O5629">
        <v>0</v>
      </c>
      <c r="P5629">
        <v>0</v>
      </c>
      <c r="Q5629">
        <v>0</v>
      </c>
      <c r="R5629">
        <v>0</v>
      </c>
      <c r="S5629">
        <v>0</v>
      </c>
      <c r="T5629">
        <v>0</v>
      </c>
      <c r="U5629">
        <v>0</v>
      </c>
      <c r="V5629">
        <v>0</v>
      </c>
      <c r="W5629">
        <v>0</v>
      </c>
      <c r="X5629">
        <v>0</v>
      </c>
      <c r="Y5629">
        <v>0</v>
      </c>
      <c r="Z5629">
        <v>0</v>
      </c>
      <c r="AA5629">
        <v>0</v>
      </c>
      <c r="AB5629">
        <v>0</v>
      </c>
      <c r="AC5629">
        <v>0</v>
      </c>
    </row>
    <row r="5630" spans="1:29">
      <c r="A5630" t="s">
        <v>16080</v>
      </c>
      <c r="B5630" t="s">
        <v>19</v>
      </c>
      <c r="C5630">
        <v>0</v>
      </c>
      <c r="D5630">
        <v>0</v>
      </c>
      <c r="E5630">
        <v>0</v>
      </c>
      <c r="F5630">
        <v>0</v>
      </c>
      <c r="G5630">
        <v>0</v>
      </c>
      <c r="H5630">
        <v>0</v>
      </c>
      <c r="I5630">
        <v>0</v>
      </c>
      <c r="J5630">
        <v>0</v>
      </c>
      <c r="K5630">
        <v>0</v>
      </c>
      <c r="L5630">
        <v>0</v>
      </c>
      <c r="M5630">
        <v>0</v>
      </c>
      <c r="N5630">
        <v>0</v>
      </c>
      <c r="O5630">
        <v>0</v>
      </c>
      <c r="P5630">
        <v>0</v>
      </c>
      <c r="Q5630">
        <v>0</v>
      </c>
      <c r="R5630">
        <v>0</v>
      </c>
      <c r="S5630">
        <v>0</v>
      </c>
      <c r="T5630">
        <v>0</v>
      </c>
      <c r="U5630">
        <v>0</v>
      </c>
      <c r="V5630">
        <v>0</v>
      </c>
      <c r="W5630">
        <v>0</v>
      </c>
      <c r="X5630">
        <v>0</v>
      </c>
      <c r="Y5630">
        <v>0</v>
      </c>
      <c r="Z5630">
        <v>0</v>
      </c>
      <c r="AA5630">
        <v>0</v>
      </c>
      <c r="AB5630">
        <v>0</v>
      </c>
      <c r="AC5630">
        <v>0</v>
      </c>
    </row>
    <row r="5631" spans="1:29">
      <c r="A5631" t="s">
        <v>16081</v>
      </c>
      <c r="B5631" t="s">
        <v>19</v>
      </c>
      <c r="C5631">
        <v>0</v>
      </c>
      <c r="D5631">
        <v>0</v>
      </c>
      <c r="E5631">
        <v>0</v>
      </c>
      <c r="F5631">
        <v>0</v>
      </c>
      <c r="G5631">
        <v>0</v>
      </c>
      <c r="H5631">
        <v>0</v>
      </c>
      <c r="I5631">
        <v>0</v>
      </c>
      <c r="J5631">
        <v>0</v>
      </c>
      <c r="K5631">
        <v>0</v>
      </c>
      <c r="L5631">
        <v>0</v>
      </c>
      <c r="M5631">
        <v>0</v>
      </c>
      <c r="N5631">
        <v>0</v>
      </c>
      <c r="O5631">
        <v>0</v>
      </c>
      <c r="P5631">
        <v>0</v>
      </c>
      <c r="Q5631">
        <v>0</v>
      </c>
      <c r="R5631">
        <v>0</v>
      </c>
      <c r="S5631">
        <v>0</v>
      </c>
      <c r="T5631">
        <v>0</v>
      </c>
      <c r="U5631">
        <v>0</v>
      </c>
      <c r="V5631">
        <v>0</v>
      </c>
      <c r="W5631">
        <v>0</v>
      </c>
      <c r="X5631">
        <v>0</v>
      </c>
      <c r="Y5631">
        <v>0</v>
      </c>
      <c r="Z5631">
        <v>0</v>
      </c>
      <c r="AA5631">
        <v>0</v>
      </c>
      <c r="AB5631">
        <v>0</v>
      </c>
      <c r="AC5631">
        <v>0</v>
      </c>
    </row>
    <row r="5632" spans="1:29">
      <c r="A5632" t="s">
        <v>16082</v>
      </c>
      <c r="B5632" t="s">
        <v>19</v>
      </c>
      <c r="C5632">
        <v>0</v>
      </c>
      <c r="D5632">
        <v>0</v>
      </c>
      <c r="E5632">
        <v>0</v>
      </c>
      <c r="F5632">
        <v>0</v>
      </c>
      <c r="G5632">
        <v>0</v>
      </c>
      <c r="H5632">
        <v>0</v>
      </c>
      <c r="I5632">
        <v>0</v>
      </c>
      <c r="J5632">
        <v>0</v>
      </c>
      <c r="K5632">
        <v>0</v>
      </c>
      <c r="L5632">
        <v>0</v>
      </c>
      <c r="M5632">
        <v>0</v>
      </c>
      <c r="N5632">
        <v>0</v>
      </c>
      <c r="O5632">
        <v>0</v>
      </c>
      <c r="P5632">
        <v>0</v>
      </c>
      <c r="Q5632">
        <v>0</v>
      </c>
      <c r="R5632">
        <v>0</v>
      </c>
      <c r="S5632">
        <v>0</v>
      </c>
      <c r="T5632">
        <v>0</v>
      </c>
      <c r="U5632">
        <v>0</v>
      </c>
      <c r="V5632">
        <v>0</v>
      </c>
      <c r="W5632">
        <v>0</v>
      </c>
      <c r="X5632">
        <v>0</v>
      </c>
      <c r="Y5632">
        <v>0</v>
      </c>
      <c r="Z5632">
        <v>0</v>
      </c>
      <c r="AA5632">
        <v>0</v>
      </c>
      <c r="AB5632">
        <v>0</v>
      </c>
      <c r="AC5632">
        <v>0</v>
      </c>
    </row>
    <row r="5633" spans="1:29">
      <c r="A5633" t="s">
        <v>16083</v>
      </c>
      <c r="B5633" t="s">
        <v>19</v>
      </c>
      <c r="C5633">
        <v>0</v>
      </c>
      <c r="D5633">
        <v>0</v>
      </c>
      <c r="E5633">
        <v>0</v>
      </c>
      <c r="F5633">
        <v>0</v>
      </c>
      <c r="G5633">
        <v>0</v>
      </c>
      <c r="H5633">
        <v>0</v>
      </c>
      <c r="I5633">
        <v>0</v>
      </c>
      <c r="J5633">
        <v>0</v>
      </c>
      <c r="K5633">
        <v>0</v>
      </c>
      <c r="L5633">
        <v>0</v>
      </c>
      <c r="M5633">
        <v>0</v>
      </c>
      <c r="N5633">
        <v>0</v>
      </c>
      <c r="O5633">
        <v>0</v>
      </c>
      <c r="P5633">
        <v>0</v>
      </c>
      <c r="Q5633">
        <v>0</v>
      </c>
      <c r="R5633">
        <v>0</v>
      </c>
      <c r="S5633">
        <v>0</v>
      </c>
      <c r="T5633">
        <v>0</v>
      </c>
      <c r="U5633">
        <v>0</v>
      </c>
      <c r="V5633">
        <v>0</v>
      </c>
      <c r="W5633">
        <v>0</v>
      </c>
      <c r="X5633">
        <v>0</v>
      </c>
      <c r="Y5633">
        <v>0</v>
      </c>
      <c r="Z5633">
        <v>0</v>
      </c>
      <c r="AA5633">
        <v>0</v>
      </c>
      <c r="AB5633">
        <v>0</v>
      </c>
      <c r="AC5633">
        <v>0</v>
      </c>
    </row>
    <row r="5634" spans="1:29">
      <c r="A5634" t="s">
        <v>16084</v>
      </c>
      <c r="B5634" t="s">
        <v>19</v>
      </c>
      <c r="C5634">
        <v>0</v>
      </c>
      <c r="D5634">
        <v>0</v>
      </c>
      <c r="E5634">
        <v>0</v>
      </c>
      <c r="F5634">
        <v>0</v>
      </c>
      <c r="G5634">
        <v>0</v>
      </c>
      <c r="H5634">
        <v>0</v>
      </c>
      <c r="I5634">
        <v>0</v>
      </c>
      <c r="J5634">
        <v>0</v>
      </c>
      <c r="K5634">
        <v>0</v>
      </c>
      <c r="L5634">
        <v>0</v>
      </c>
      <c r="M5634">
        <v>0</v>
      </c>
      <c r="N5634">
        <v>0</v>
      </c>
      <c r="O5634">
        <v>0</v>
      </c>
      <c r="P5634">
        <v>0</v>
      </c>
      <c r="Q5634">
        <v>0</v>
      </c>
      <c r="R5634">
        <v>0</v>
      </c>
      <c r="S5634">
        <v>0</v>
      </c>
      <c r="T5634">
        <v>0</v>
      </c>
      <c r="U5634">
        <v>0</v>
      </c>
      <c r="V5634">
        <v>0</v>
      </c>
      <c r="W5634">
        <v>0</v>
      </c>
      <c r="X5634">
        <v>0</v>
      </c>
      <c r="Y5634">
        <v>0</v>
      </c>
      <c r="Z5634">
        <v>0</v>
      </c>
      <c r="AA5634">
        <v>0</v>
      </c>
      <c r="AB5634">
        <v>0</v>
      </c>
      <c r="AC5634">
        <v>0</v>
      </c>
    </row>
    <row r="5635" spans="1:29">
      <c r="A5635" t="s">
        <v>16085</v>
      </c>
      <c r="B5635" t="s">
        <v>19</v>
      </c>
      <c r="C5635">
        <v>0</v>
      </c>
      <c r="D5635">
        <v>0</v>
      </c>
      <c r="E5635">
        <v>0</v>
      </c>
      <c r="F5635">
        <v>0</v>
      </c>
      <c r="G5635">
        <v>0</v>
      </c>
      <c r="H5635">
        <v>0</v>
      </c>
      <c r="I5635">
        <v>0</v>
      </c>
      <c r="J5635">
        <v>0</v>
      </c>
      <c r="K5635">
        <v>0</v>
      </c>
      <c r="L5635">
        <v>0</v>
      </c>
      <c r="M5635">
        <v>0</v>
      </c>
      <c r="N5635">
        <v>0</v>
      </c>
      <c r="O5635">
        <v>0</v>
      </c>
      <c r="P5635">
        <v>0</v>
      </c>
      <c r="Q5635">
        <v>0</v>
      </c>
      <c r="R5635">
        <v>0</v>
      </c>
      <c r="S5635">
        <v>0</v>
      </c>
      <c r="T5635">
        <v>0</v>
      </c>
      <c r="U5635">
        <v>0</v>
      </c>
      <c r="V5635">
        <v>0</v>
      </c>
      <c r="W5635">
        <v>0</v>
      </c>
      <c r="X5635">
        <v>0</v>
      </c>
      <c r="Y5635">
        <v>0</v>
      </c>
      <c r="Z5635">
        <v>0</v>
      </c>
      <c r="AA5635">
        <v>0</v>
      </c>
      <c r="AB5635">
        <v>0</v>
      </c>
      <c r="AC5635">
        <v>0</v>
      </c>
    </row>
    <row r="5636" spans="1:29">
      <c r="A5636" t="s">
        <v>16086</v>
      </c>
      <c r="B5636" t="s">
        <v>19</v>
      </c>
      <c r="C5636">
        <v>0</v>
      </c>
      <c r="D5636">
        <v>0</v>
      </c>
      <c r="E5636">
        <v>0</v>
      </c>
      <c r="F5636">
        <v>0</v>
      </c>
      <c r="G5636">
        <v>0</v>
      </c>
      <c r="H5636">
        <v>0</v>
      </c>
      <c r="I5636">
        <v>0</v>
      </c>
      <c r="J5636">
        <v>0</v>
      </c>
      <c r="K5636">
        <v>0</v>
      </c>
      <c r="L5636">
        <v>0</v>
      </c>
      <c r="M5636">
        <v>0</v>
      </c>
      <c r="N5636">
        <v>0</v>
      </c>
      <c r="O5636">
        <v>0</v>
      </c>
      <c r="P5636">
        <v>0</v>
      </c>
      <c r="Q5636">
        <v>0</v>
      </c>
      <c r="R5636">
        <v>0</v>
      </c>
      <c r="S5636">
        <v>0</v>
      </c>
      <c r="T5636">
        <v>0</v>
      </c>
      <c r="U5636">
        <v>0</v>
      </c>
      <c r="V5636">
        <v>0</v>
      </c>
      <c r="W5636">
        <v>0</v>
      </c>
      <c r="X5636">
        <v>0</v>
      </c>
      <c r="Y5636">
        <v>0</v>
      </c>
      <c r="Z5636">
        <v>0</v>
      </c>
      <c r="AA5636">
        <v>0</v>
      </c>
      <c r="AB5636">
        <v>0</v>
      </c>
      <c r="AC5636">
        <v>0</v>
      </c>
    </row>
    <row r="5637" spans="1:29">
      <c r="A5637" t="s">
        <v>16087</v>
      </c>
      <c r="B5637" t="s">
        <v>19</v>
      </c>
      <c r="C5637">
        <v>0</v>
      </c>
      <c r="D5637">
        <v>0</v>
      </c>
      <c r="E5637">
        <v>0</v>
      </c>
      <c r="F5637">
        <v>0</v>
      </c>
      <c r="G5637">
        <v>0</v>
      </c>
      <c r="H5637">
        <v>0</v>
      </c>
      <c r="I5637">
        <v>0</v>
      </c>
      <c r="J5637">
        <v>0</v>
      </c>
      <c r="K5637">
        <v>0</v>
      </c>
      <c r="L5637">
        <v>0</v>
      </c>
      <c r="M5637">
        <v>0</v>
      </c>
      <c r="N5637">
        <v>0</v>
      </c>
      <c r="O5637">
        <v>0</v>
      </c>
      <c r="P5637">
        <v>0</v>
      </c>
      <c r="Q5637">
        <v>0</v>
      </c>
      <c r="R5637">
        <v>0</v>
      </c>
      <c r="S5637">
        <v>0</v>
      </c>
      <c r="T5637">
        <v>0</v>
      </c>
      <c r="U5637">
        <v>0</v>
      </c>
      <c r="V5637">
        <v>0</v>
      </c>
      <c r="W5637">
        <v>0</v>
      </c>
      <c r="X5637">
        <v>0</v>
      </c>
      <c r="Y5637">
        <v>0</v>
      </c>
      <c r="Z5637">
        <v>0</v>
      </c>
      <c r="AA5637">
        <v>0</v>
      </c>
      <c r="AB5637">
        <v>0</v>
      </c>
      <c r="AC5637">
        <v>0</v>
      </c>
    </row>
    <row r="5638" spans="1:29">
      <c r="A5638" t="s">
        <v>16088</v>
      </c>
      <c r="B5638" t="s">
        <v>19</v>
      </c>
      <c r="C5638" s="2">
        <v>130848000000</v>
      </c>
      <c r="D5638" s="2">
        <v>222116000000</v>
      </c>
      <c r="E5638" s="2">
        <v>212098000000</v>
      </c>
      <c r="F5638" s="2">
        <v>202326000000</v>
      </c>
      <c r="G5638" s="2">
        <v>197594000000</v>
      </c>
      <c r="H5638" s="2">
        <v>194828000000</v>
      </c>
      <c r="I5638" s="2">
        <v>193046000000</v>
      </c>
      <c r="J5638" s="2">
        <v>194828000000</v>
      </c>
      <c r="K5638" s="2">
        <v>199929000000</v>
      </c>
      <c r="L5638" s="2">
        <v>202695000000</v>
      </c>
      <c r="M5638" s="2">
        <v>204416000000</v>
      </c>
      <c r="N5638" s="2">
        <v>203494000000</v>
      </c>
      <c r="O5638" s="2">
        <v>202941000000</v>
      </c>
      <c r="P5638" s="2">
        <v>202142000000</v>
      </c>
      <c r="Q5638" s="2">
        <v>201527000000</v>
      </c>
      <c r="R5638" s="2">
        <v>201159000000</v>
      </c>
      <c r="S5638" s="2">
        <v>201159000000</v>
      </c>
      <c r="T5638" s="2">
        <v>201650000000</v>
      </c>
      <c r="U5638" s="2">
        <v>201527000000</v>
      </c>
      <c r="V5638" s="2">
        <v>201466000000</v>
      </c>
      <c r="W5638" s="2">
        <v>202695000000</v>
      </c>
      <c r="X5638" s="2">
        <v>202941000000</v>
      </c>
      <c r="Y5638" s="2">
        <v>202449000000</v>
      </c>
      <c r="Z5638" s="2">
        <v>202757000000</v>
      </c>
      <c r="AA5638" s="2">
        <v>203064000000</v>
      </c>
      <c r="AB5638" s="2">
        <v>203248000000</v>
      </c>
      <c r="AC5638" s="2">
        <v>202757000000</v>
      </c>
    </row>
    <row r="5639" spans="1:29">
      <c r="A5639" t="s">
        <v>16089</v>
      </c>
      <c r="B5639" t="s">
        <v>19</v>
      </c>
      <c r="C5639" s="2">
        <v>98525900</v>
      </c>
      <c r="D5639" s="2">
        <v>167249000</v>
      </c>
      <c r="E5639" s="2">
        <v>159705000</v>
      </c>
      <c r="F5639" s="2">
        <v>152347000</v>
      </c>
      <c r="G5639" s="2">
        <v>148784000</v>
      </c>
      <c r="H5639" s="2">
        <v>146701000</v>
      </c>
      <c r="I5639" s="2">
        <v>145359000</v>
      </c>
      <c r="J5639" s="2">
        <v>146701000</v>
      </c>
      <c r="K5639" s="2">
        <v>150542000</v>
      </c>
      <c r="L5639" s="2">
        <v>152625000</v>
      </c>
      <c r="M5639" s="2">
        <v>153921000</v>
      </c>
      <c r="N5639" s="2">
        <v>153226000</v>
      </c>
      <c r="O5639" s="2">
        <v>152810000</v>
      </c>
      <c r="P5639" s="2">
        <v>152208000</v>
      </c>
      <c r="Q5639" s="2">
        <v>151746000</v>
      </c>
      <c r="R5639" s="2">
        <v>151468000</v>
      </c>
      <c r="S5639" s="2">
        <v>151468000</v>
      </c>
      <c r="T5639" s="2">
        <v>151838000</v>
      </c>
      <c r="U5639" s="2">
        <v>151746000</v>
      </c>
      <c r="V5639" s="2">
        <v>151699000</v>
      </c>
      <c r="W5639" s="2">
        <v>152625000</v>
      </c>
      <c r="X5639" s="2">
        <v>152810000</v>
      </c>
      <c r="Y5639" s="2">
        <v>152440000</v>
      </c>
      <c r="Z5639" s="2">
        <v>152671000</v>
      </c>
      <c r="AA5639" s="2">
        <v>152903000</v>
      </c>
      <c r="AB5639" s="2">
        <v>153041000</v>
      </c>
      <c r="AC5639" s="2">
        <v>152671000</v>
      </c>
    </row>
    <row r="5640" spans="1:29">
      <c r="A5640" t="s">
        <v>16090</v>
      </c>
      <c r="B5640" t="s">
        <v>19</v>
      </c>
      <c r="C5640" s="2">
        <v>1661840000</v>
      </c>
      <c r="D5640" s="2">
        <v>2820990000</v>
      </c>
      <c r="E5640" s="2">
        <v>2693750000</v>
      </c>
      <c r="F5640" s="2">
        <v>2569640000</v>
      </c>
      <c r="G5640" s="2">
        <v>2509540000</v>
      </c>
      <c r="H5640" s="2">
        <v>2474410000</v>
      </c>
      <c r="I5640" s="2">
        <v>2451780000</v>
      </c>
      <c r="J5640" s="2">
        <v>2474410000</v>
      </c>
      <c r="K5640" s="2">
        <v>2539200000</v>
      </c>
      <c r="L5640" s="2">
        <v>2574330000</v>
      </c>
      <c r="M5640" s="2">
        <v>2596180000</v>
      </c>
      <c r="N5640" s="2">
        <v>2584470000</v>
      </c>
      <c r="O5640" s="2">
        <v>2577450000</v>
      </c>
      <c r="P5640" s="2">
        <v>2567300000</v>
      </c>
      <c r="Q5640" s="2">
        <v>2559500000</v>
      </c>
      <c r="R5640" s="2">
        <v>2554810000</v>
      </c>
      <c r="S5640" s="2">
        <v>2554810000</v>
      </c>
      <c r="T5640" s="2">
        <v>2561060000</v>
      </c>
      <c r="U5640" s="2">
        <v>2559500000</v>
      </c>
      <c r="V5640" s="2">
        <v>2558720000</v>
      </c>
      <c r="W5640" s="2">
        <v>2574330000</v>
      </c>
      <c r="X5640" s="2">
        <v>2577450000</v>
      </c>
      <c r="Y5640" s="2">
        <v>2571200000</v>
      </c>
      <c r="Z5640" s="2">
        <v>2575110000</v>
      </c>
      <c r="AA5640" s="2">
        <v>2579010000</v>
      </c>
      <c r="AB5640" s="2">
        <v>2581350000</v>
      </c>
      <c r="AC5640" s="2">
        <v>2575110000</v>
      </c>
    </row>
    <row r="5641" spans="1:29">
      <c r="A5641" t="s">
        <v>16091</v>
      </c>
      <c r="B5641" t="s">
        <v>19</v>
      </c>
      <c r="C5641" s="2">
        <v>1079370000</v>
      </c>
      <c r="D5641" s="2">
        <v>1832240000</v>
      </c>
      <c r="E5641" s="2">
        <v>1749600000</v>
      </c>
      <c r="F5641" s="2">
        <v>1668990000</v>
      </c>
      <c r="G5641" s="2">
        <v>1629950000</v>
      </c>
      <c r="H5641" s="2">
        <v>1607140000</v>
      </c>
      <c r="I5641" s="2">
        <v>1592430000</v>
      </c>
      <c r="J5641" s="2">
        <v>1607140000</v>
      </c>
      <c r="K5641" s="2">
        <v>1649220000</v>
      </c>
      <c r="L5641" s="2">
        <v>1672030000</v>
      </c>
      <c r="M5641" s="2">
        <v>1686230000</v>
      </c>
      <c r="N5641" s="2">
        <v>1678620000</v>
      </c>
      <c r="O5641" s="2">
        <v>1674060000</v>
      </c>
      <c r="P5641" s="2">
        <v>1667470000</v>
      </c>
      <c r="Q5641" s="2">
        <v>1662400000</v>
      </c>
      <c r="R5641" s="2">
        <v>1659360000</v>
      </c>
      <c r="S5641" s="2">
        <v>1659360000</v>
      </c>
      <c r="T5641" s="2">
        <v>1663410000</v>
      </c>
      <c r="U5641" s="2">
        <v>1662400000</v>
      </c>
      <c r="V5641" s="2">
        <v>1661890000</v>
      </c>
      <c r="W5641" s="2">
        <v>1672030000</v>
      </c>
      <c r="X5641" s="2">
        <v>1674060000</v>
      </c>
      <c r="Y5641" s="2">
        <v>1670000000</v>
      </c>
      <c r="Z5641" s="2">
        <v>1672540000</v>
      </c>
      <c r="AA5641" s="2">
        <v>1675070000</v>
      </c>
      <c r="AB5641" s="2">
        <v>1676590000</v>
      </c>
      <c r="AC5641" s="2">
        <v>1672540000</v>
      </c>
    </row>
    <row r="5642" spans="1:29">
      <c r="A5642" t="s">
        <v>16092</v>
      </c>
      <c r="B5642" t="s">
        <v>19</v>
      </c>
      <c r="C5642" s="2">
        <v>199547000</v>
      </c>
      <c r="D5642" s="2">
        <v>338733000</v>
      </c>
      <c r="E5642" s="2">
        <v>323455000</v>
      </c>
      <c r="F5642" s="2">
        <v>308553000</v>
      </c>
      <c r="G5642" s="2">
        <v>301336000</v>
      </c>
      <c r="H5642" s="2">
        <v>297118000</v>
      </c>
      <c r="I5642" s="2">
        <v>294400000</v>
      </c>
      <c r="J5642" s="2">
        <v>297118000</v>
      </c>
      <c r="K5642" s="2">
        <v>304897000</v>
      </c>
      <c r="L5642" s="2">
        <v>309115000</v>
      </c>
      <c r="M5642" s="2">
        <v>311739000</v>
      </c>
      <c r="N5642" s="2">
        <v>310333000</v>
      </c>
      <c r="O5642" s="2">
        <v>309490000</v>
      </c>
      <c r="P5642" s="2">
        <v>308271000</v>
      </c>
      <c r="Q5642" s="2">
        <v>307334000</v>
      </c>
      <c r="R5642" s="2">
        <v>306772000</v>
      </c>
      <c r="S5642" s="2">
        <v>306772000</v>
      </c>
      <c r="T5642" s="2">
        <v>307522000</v>
      </c>
      <c r="U5642" s="2">
        <v>307334000</v>
      </c>
      <c r="V5642" s="2">
        <v>307240000</v>
      </c>
      <c r="W5642" s="2">
        <v>309115000</v>
      </c>
      <c r="X5642" s="2">
        <v>309490000</v>
      </c>
      <c r="Y5642" s="2">
        <v>308740000</v>
      </c>
      <c r="Z5642" s="2">
        <v>309209000</v>
      </c>
      <c r="AA5642" s="2">
        <v>309677000</v>
      </c>
      <c r="AB5642" s="2">
        <v>309958000</v>
      </c>
      <c r="AC5642" s="2">
        <v>309209000</v>
      </c>
    </row>
    <row r="5643" spans="1:29">
      <c r="A5643" t="s">
        <v>16093</v>
      </c>
      <c r="B5643" t="s">
        <v>19</v>
      </c>
      <c r="C5643" s="2">
        <v>174853000</v>
      </c>
      <c r="D5643" s="2">
        <v>296814000</v>
      </c>
      <c r="E5643" s="2">
        <v>283427000</v>
      </c>
      <c r="F5643" s="2">
        <v>270369000</v>
      </c>
      <c r="G5643" s="2">
        <v>264045000</v>
      </c>
      <c r="H5643" s="2">
        <v>260349000</v>
      </c>
      <c r="I5643" s="2">
        <v>257967000</v>
      </c>
      <c r="J5643" s="2">
        <v>260349000</v>
      </c>
      <c r="K5643" s="2">
        <v>267166000</v>
      </c>
      <c r="L5643" s="2">
        <v>270861000</v>
      </c>
      <c r="M5643" s="2">
        <v>273161000</v>
      </c>
      <c r="N5643" s="2">
        <v>271929000</v>
      </c>
      <c r="O5643" s="2">
        <v>271190000</v>
      </c>
      <c r="P5643" s="2">
        <v>270122000</v>
      </c>
      <c r="Q5643" s="2">
        <v>269301000</v>
      </c>
      <c r="R5643" s="2">
        <v>268808000</v>
      </c>
      <c r="S5643" s="2">
        <v>268808000</v>
      </c>
      <c r="T5643" s="2">
        <v>269465000</v>
      </c>
      <c r="U5643" s="2">
        <v>269301000</v>
      </c>
      <c r="V5643" s="2">
        <v>269219000</v>
      </c>
      <c r="W5643" s="2">
        <v>270861000</v>
      </c>
      <c r="X5643" s="2">
        <v>271190000</v>
      </c>
      <c r="Y5643" s="2">
        <v>270533000</v>
      </c>
      <c r="Z5643" s="2">
        <v>270944000</v>
      </c>
      <c r="AA5643" s="2">
        <v>271354000</v>
      </c>
      <c r="AB5643" s="2">
        <v>271601000</v>
      </c>
      <c r="AC5643" s="2">
        <v>270944000</v>
      </c>
    </row>
    <row r="5644" spans="1:29">
      <c r="A5644" t="s">
        <v>16094</v>
      </c>
      <c r="B5644" t="s">
        <v>19</v>
      </c>
      <c r="C5644" s="2">
        <v>740341000</v>
      </c>
      <c r="D5644" s="2">
        <v>1256740000</v>
      </c>
      <c r="E5644" s="2">
        <v>1200050000</v>
      </c>
      <c r="F5644" s="2">
        <v>1144760000</v>
      </c>
      <c r="G5644" s="2">
        <v>1117990000</v>
      </c>
      <c r="H5644" s="2">
        <v>1102340000</v>
      </c>
      <c r="I5644" s="2">
        <v>1092250000</v>
      </c>
      <c r="J5644" s="2">
        <v>1102340000</v>
      </c>
      <c r="K5644" s="2">
        <v>1131200000</v>
      </c>
      <c r="L5644" s="2">
        <v>1146850000</v>
      </c>
      <c r="M5644" s="2">
        <v>1156590000</v>
      </c>
      <c r="N5644" s="2">
        <v>1151370000</v>
      </c>
      <c r="O5644" s="2">
        <v>1148240000</v>
      </c>
      <c r="P5644" s="2">
        <v>1143720000</v>
      </c>
      <c r="Q5644" s="2">
        <v>1140240000</v>
      </c>
      <c r="R5644" s="2">
        <v>1138160000</v>
      </c>
      <c r="S5644" s="2">
        <v>1138160000</v>
      </c>
      <c r="T5644" s="2">
        <v>1140940000</v>
      </c>
      <c r="U5644" s="2">
        <v>1140240000</v>
      </c>
      <c r="V5644" s="2">
        <v>1139890000</v>
      </c>
      <c r="W5644" s="2">
        <v>1146850000</v>
      </c>
      <c r="X5644" s="2">
        <v>1148240000</v>
      </c>
      <c r="Y5644" s="2">
        <v>1145460000</v>
      </c>
      <c r="Z5644" s="2">
        <v>1147200000</v>
      </c>
      <c r="AA5644" s="2">
        <v>1148940000</v>
      </c>
      <c r="AB5644" s="2">
        <v>1149980000</v>
      </c>
      <c r="AC5644" s="2">
        <v>1147200000</v>
      </c>
    </row>
    <row r="5645" spans="1:29">
      <c r="A5645" t="s">
        <v>16095</v>
      </c>
      <c r="B5645" t="s">
        <v>19</v>
      </c>
      <c r="C5645" s="2">
        <v>13538300</v>
      </c>
      <c r="D5645" s="2">
        <v>22981400</v>
      </c>
      <c r="E5645" s="2">
        <v>21944900</v>
      </c>
      <c r="F5645" s="2">
        <v>20933800</v>
      </c>
      <c r="G5645" s="2">
        <v>20444200</v>
      </c>
      <c r="H5645" s="2">
        <v>20158000</v>
      </c>
      <c r="I5645" s="2">
        <v>19973600</v>
      </c>
      <c r="J5645" s="2">
        <v>20158000</v>
      </c>
      <c r="K5645" s="2">
        <v>20685800</v>
      </c>
      <c r="L5645" s="2">
        <v>20972000</v>
      </c>
      <c r="M5645" s="2">
        <v>21150000</v>
      </c>
      <c r="N5645" s="2">
        <v>21054600</v>
      </c>
      <c r="O5645" s="2">
        <v>20997400</v>
      </c>
      <c r="P5645" s="2">
        <v>20914800</v>
      </c>
      <c r="Q5645" s="2">
        <v>20851200</v>
      </c>
      <c r="R5645" s="2">
        <v>20813000</v>
      </c>
      <c r="S5645" s="2">
        <v>20813000</v>
      </c>
      <c r="T5645" s="2">
        <v>20863900</v>
      </c>
      <c r="U5645" s="2">
        <v>20851200</v>
      </c>
      <c r="V5645" s="2">
        <v>20844800</v>
      </c>
      <c r="W5645" s="2">
        <v>20972000</v>
      </c>
      <c r="X5645" s="2">
        <v>20997400</v>
      </c>
      <c r="Y5645" s="2">
        <v>20946500</v>
      </c>
      <c r="Z5645" s="2">
        <v>20978300</v>
      </c>
      <c r="AA5645" s="2">
        <v>21010100</v>
      </c>
      <c r="AB5645" s="2">
        <v>21029200</v>
      </c>
      <c r="AC5645" s="2">
        <v>20978300</v>
      </c>
    </row>
    <row r="5646" spans="1:29">
      <c r="A5646" t="s">
        <v>16096</v>
      </c>
      <c r="B5646" t="s">
        <v>19</v>
      </c>
      <c r="C5646" s="2">
        <v>66395000</v>
      </c>
      <c r="D5646" s="2">
        <v>112706000</v>
      </c>
      <c r="E5646" s="2">
        <v>107623000</v>
      </c>
      <c r="F5646" s="2">
        <v>102664000</v>
      </c>
      <c r="G5646" s="2">
        <v>100263000</v>
      </c>
      <c r="H5646" s="2">
        <v>98859600</v>
      </c>
      <c r="I5646" s="2">
        <v>97955200</v>
      </c>
      <c r="J5646" s="2">
        <v>98859600</v>
      </c>
      <c r="K5646" s="2">
        <v>101448000</v>
      </c>
      <c r="L5646" s="2">
        <v>102851000</v>
      </c>
      <c r="M5646" s="2">
        <v>103725000</v>
      </c>
      <c r="N5646" s="2">
        <v>103257000</v>
      </c>
      <c r="O5646" s="2">
        <v>102976000</v>
      </c>
      <c r="P5646" s="2">
        <v>102571000</v>
      </c>
      <c r="Q5646" s="2">
        <v>102259000</v>
      </c>
      <c r="R5646" s="2">
        <v>102072000</v>
      </c>
      <c r="S5646" s="2">
        <v>102072000</v>
      </c>
      <c r="T5646" s="2">
        <v>102321000</v>
      </c>
      <c r="U5646" s="2">
        <v>102259000</v>
      </c>
      <c r="V5646" s="2">
        <v>102228000</v>
      </c>
      <c r="W5646" s="2">
        <v>102851000</v>
      </c>
      <c r="X5646" s="2">
        <v>102976000</v>
      </c>
      <c r="Y5646" s="2">
        <v>102727000</v>
      </c>
      <c r="Z5646" s="2">
        <v>102883000</v>
      </c>
      <c r="AA5646" s="2">
        <v>103039000</v>
      </c>
      <c r="AB5646" s="2">
        <v>103132000</v>
      </c>
      <c r="AC5646" s="2">
        <v>102883000</v>
      </c>
    </row>
    <row r="5647" spans="1:29">
      <c r="A5647" t="s">
        <v>16097</v>
      </c>
      <c r="B5647" t="s">
        <v>19</v>
      </c>
      <c r="C5647" s="2">
        <v>6387000</v>
      </c>
      <c r="D5647" s="2">
        <v>10842000</v>
      </c>
      <c r="E5647" s="2">
        <v>10353000</v>
      </c>
      <c r="F5647" s="2">
        <v>9876000</v>
      </c>
      <c r="G5647" s="2">
        <v>9645000</v>
      </c>
      <c r="H5647" s="2">
        <v>9510000</v>
      </c>
      <c r="I5647" s="2">
        <v>9423000</v>
      </c>
      <c r="J5647" s="2">
        <v>9510000</v>
      </c>
      <c r="K5647" s="2">
        <v>9759000</v>
      </c>
      <c r="L5647" s="2">
        <v>9894000</v>
      </c>
      <c r="M5647" s="2">
        <v>9978000</v>
      </c>
      <c r="N5647" s="2">
        <v>9933000</v>
      </c>
      <c r="O5647" s="2">
        <v>9906000</v>
      </c>
      <c r="P5647" s="2">
        <v>9867000</v>
      </c>
      <c r="Q5647" s="2">
        <v>9837000</v>
      </c>
      <c r="R5647" s="2">
        <v>9819000</v>
      </c>
      <c r="S5647" s="2">
        <v>9819000</v>
      </c>
      <c r="T5647" s="2">
        <v>9843000</v>
      </c>
      <c r="U5647" s="2">
        <v>9837000</v>
      </c>
      <c r="V5647" s="2">
        <v>9834000</v>
      </c>
      <c r="W5647" s="2">
        <v>9894000</v>
      </c>
      <c r="X5647" s="2">
        <v>9906000</v>
      </c>
      <c r="Y5647" s="2">
        <v>9882000</v>
      </c>
      <c r="Z5647" s="2">
        <v>9897000</v>
      </c>
      <c r="AA5647" s="2">
        <v>9912000</v>
      </c>
      <c r="AB5647" s="2">
        <v>9921000</v>
      </c>
      <c r="AC5647" s="2">
        <v>9897000</v>
      </c>
    </row>
    <row r="5648" spans="1:29">
      <c r="A5648" t="s">
        <v>16098</v>
      </c>
      <c r="B5648" t="s">
        <v>19</v>
      </c>
      <c r="C5648" s="2">
        <v>1277400</v>
      </c>
      <c r="D5648" s="2">
        <v>2168400</v>
      </c>
      <c r="E5648" s="2">
        <v>2070600</v>
      </c>
      <c r="F5648" s="2">
        <v>1975200</v>
      </c>
      <c r="G5648" s="2">
        <v>1929000</v>
      </c>
      <c r="H5648" s="2">
        <v>1902000</v>
      </c>
      <c r="I5648" s="2">
        <v>1884600</v>
      </c>
      <c r="J5648" s="2">
        <v>1902000</v>
      </c>
      <c r="K5648" s="2">
        <v>1951800</v>
      </c>
      <c r="L5648" s="2">
        <v>1978800</v>
      </c>
      <c r="M5648" s="2">
        <v>1995600</v>
      </c>
      <c r="N5648" s="2">
        <v>1986600</v>
      </c>
      <c r="O5648" s="2">
        <v>1981200</v>
      </c>
      <c r="P5648" s="2">
        <v>1973400</v>
      </c>
      <c r="Q5648" s="2">
        <v>1967400</v>
      </c>
      <c r="R5648" s="2">
        <v>1963800</v>
      </c>
      <c r="S5648" s="2">
        <v>1963800</v>
      </c>
      <c r="T5648" s="2">
        <v>1968600</v>
      </c>
      <c r="U5648" s="2">
        <v>1967400</v>
      </c>
      <c r="V5648" s="2">
        <v>1966800</v>
      </c>
      <c r="W5648" s="2">
        <v>1978800</v>
      </c>
      <c r="X5648" s="2">
        <v>1981200</v>
      </c>
      <c r="Y5648" s="2">
        <v>1976400</v>
      </c>
      <c r="Z5648" s="2">
        <v>1979400</v>
      </c>
      <c r="AA5648" s="2">
        <v>1982400</v>
      </c>
      <c r="AB5648" s="2">
        <v>1984200</v>
      </c>
      <c r="AC5648" s="2">
        <v>1979400</v>
      </c>
    </row>
    <row r="5649" spans="1:32">
      <c r="A5649" t="s">
        <v>16099</v>
      </c>
      <c r="B5649" t="s">
        <v>19</v>
      </c>
      <c r="C5649">
        <v>0</v>
      </c>
      <c r="D5649">
        <v>0</v>
      </c>
      <c r="E5649">
        <v>0</v>
      </c>
      <c r="F5649">
        <v>0</v>
      </c>
      <c r="G5649">
        <v>0</v>
      </c>
      <c r="H5649">
        <v>0</v>
      </c>
      <c r="I5649">
        <v>0</v>
      </c>
      <c r="J5649">
        <v>0</v>
      </c>
      <c r="K5649">
        <v>0</v>
      </c>
      <c r="L5649">
        <v>0</v>
      </c>
      <c r="M5649">
        <v>0</v>
      </c>
      <c r="N5649">
        <v>0</v>
      </c>
      <c r="O5649">
        <v>0</v>
      </c>
      <c r="P5649">
        <v>0</v>
      </c>
      <c r="Q5649">
        <v>0</v>
      </c>
      <c r="R5649">
        <v>0</v>
      </c>
      <c r="S5649">
        <v>0</v>
      </c>
      <c r="T5649">
        <v>0</v>
      </c>
      <c r="U5649">
        <v>0</v>
      </c>
      <c r="V5649">
        <v>0</v>
      </c>
      <c r="W5649">
        <v>0</v>
      </c>
      <c r="X5649">
        <v>0</v>
      </c>
      <c r="Y5649">
        <v>0</v>
      </c>
      <c r="Z5649">
        <v>0</v>
      </c>
      <c r="AA5649">
        <v>0</v>
      </c>
      <c r="AB5649">
        <v>0</v>
      </c>
      <c r="AC5649">
        <v>0</v>
      </c>
    </row>
    <row r="5650" spans="1:32">
      <c r="A5650" t="s">
        <v>16100</v>
      </c>
      <c r="B5650" t="s">
        <v>19</v>
      </c>
      <c r="C5650" s="2">
        <v>7510410000</v>
      </c>
      <c r="D5650" s="2">
        <v>15537100000</v>
      </c>
      <c r="E5650" s="2">
        <v>15549400000</v>
      </c>
      <c r="F5650" s="2">
        <v>15610800000</v>
      </c>
      <c r="G5650" s="2">
        <v>15549400000</v>
      </c>
      <c r="H5650" s="2">
        <v>15487900000</v>
      </c>
      <c r="I5650" s="2">
        <v>15481800000</v>
      </c>
      <c r="J5650" s="2">
        <v>15432600000</v>
      </c>
      <c r="K5650" s="2">
        <v>15383400000</v>
      </c>
      <c r="L5650" s="2">
        <v>15291200000</v>
      </c>
      <c r="M5650" s="2">
        <v>15242100000</v>
      </c>
      <c r="N5650" s="2">
        <v>15174500000</v>
      </c>
      <c r="O5650" s="2">
        <v>15119200000</v>
      </c>
      <c r="P5650" s="2">
        <v>15119200000</v>
      </c>
      <c r="Q5650" s="2">
        <v>15082300000</v>
      </c>
      <c r="R5650" s="2">
        <v>15070000000</v>
      </c>
      <c r="S5650" s="2">
        <v>15088400000</v>
      </c>
      <c r="T5650" s="2">
        <v>15094600000</v>
      </c>
      <c r="U5650" s="2">
        <v>15082300000</v>
      </c>
      <c r="V5650" s="2">
        <v>15057700000</v>
      </c>
      <c r="W5650" s="2">
        <v>15057700000</v>
      </c>
      <c r="X5650" s="2">
        <v>15020800000</v>
      </c>
      <c r="Y5650" s="2">
        <v>15014700000</v>
      </c>
      <c r="Z5650" s="2">
        <v>15033100000</v>
      </c>
      <c r="AA5650" s="2">
        <v>14996200000</v>
      </c>
      <c r="AB5650" s="2">
        <v>15020800000</v>
      </c>
      <c r="AC5650" s="2">
        <v>14965500000</v>
      </c>
    </row>
    <row r="5651" spans="1:32">
      <c r="A5651" t="s">
        <v>16101</v>
      </c>
      <c r="B5651" t="s">
        <v>19</v>
      </c>
      <c r="C5651" s="2">
        <v>5655170</v>
      </c>
      <c r="D5651" s="2">
        <v>11699100</v>
      </c>
      <c r="E5651" s="2">
        <v>11708300</v>
      </c>
      <c r="F5651" s="2">
        <v>11754600</v>
      </c>
      <c r="G5651" s="2">
        <v>11708300</v>
      </c>
      <c r="H5651" s="2">
        <v>11662100</v>
      </c>
      <c r="I5651" s="2">
        <v>11657400</v>
      </c>
      <c r="J5651" s="2">
        <v>11620400</v>
      </c>
      <c r="K5651" s="2">
        <v>11583400</v>
      </c>
      <c r="L5651" s="2">
        <v>11514000</v>
      </c>
      <c r="M5651" s="2">
        <v>11476900</v>
      </c>
      <c r="N5651" s="2">
        <v>11426000</v>
      </c>
      <c r="O5651" s="2">
        <v>11384400</v>
      </c>
      <c r="P5651" s="2">
        <v>11384400</v>
      </c>
      <c r="Q5651" s="2">
        <v>11356600</v>
      </c>
      <c r="R5651" s="2">
        <v>11347400</v>
      </c>
      <c r="S5651" s="2">
        <v>11361200</v>
      </c>
      <c r="T5651" s="2">
        <v>11365900</v>
      </c>
      <c r="U5651" s="2">
        <v>11356600</v>
      </c>
      <c r="V5651" s="2">
        <v>11338100</v>
      </c>
      <c r="W5651" s="2">
        <v>11338100</v>
      </c>
      <c r="X5651" s="2">
        <v>11310300</v>
      </c>
      <c r="Y5651" s="2">
        <v>11305700</v>
      </c>
      <c r="Z5651" s="2">
        <v>11319600</v>
      </c>
      <c r="AA5651" s="2">
        <v>11291800</v>
      </c>
      <c r="AB5651" s="2">
        <v>11310300</v>
      </c>
      <c r="AC5651" s="2">
        <v>11268700</v>
      </c>
    </row>
    <row r="5652" spans="1:32">
      <c r="A5652" t="s">
        <v>16102</v>
      </c>
      <c r="B5652" t="s">
        <v>19</v>
      </c>
      <c r="C5652" s="2">
        <v>95385900</v>
      </c>
      <c r="D5652" s="2">
        <v>197329000</v>
      </c>
      <c r="E5652" s="2">
        <v>197485000</v>
      </c>
      <c r="F5652" s="2">
        <v>198265000</v>
      </c>
      <c r="G5652" s="2">
        <v>197485000</v>
      </c>
      <c r="H5652" s="2">
        <v>196704000</v>
      </c>
      <c r="I5652" s="2">
        <v>196626000</v>
      </c>
      <c r="J5652" s="2">
        <v>196002000</v>
      </c>
      <c r="K5652" s="2">
        <v>195377000</v>
      </c>
      <c r="L5652" s="2">
        <v>194206000</v>
      </c>
      <c r="M5652" s="2">
        <v>193582000</v>
      </c>
      <c r="N5652" s="2">
        <v>192723000</v>
      </c>
      <c r="O5652" s="2">
        <v>192021000</v>
      </c>
      <c r="P5652" s="2">
        <v>192021000</v>
      </c>
      <c r="Q5652" s="2">
        <v>191552000</v>
      </c>
      <c r="R5652" s="2">
        <v>191396000</v>
      </c>
      <c r="S5652" s="2">
        <v>191630000</v>
      </c>
      <c r="T5652" s="2">
        <v>191708000</v>
      </c>
      <c r="U5652" s="2">
        <v>191552000</v>
      </c>
      <c r="V5652" s="2">
        <v>191240000</v>
      </c>
      <c r="W5652" s="2">
        <v>191240000</v>
      </c>
      <c r="X5652" s="2">
        <v>190772000</v>
      </c>
      <c r="Y5652" s="2">
        <v>190694000</v>
      </c>
      <c r="Z5652" s="2">
        <v>190928000</v>
      </c>
      <c r="AA5652" s="2">
        <v>190460000</v>
      </c>
      <c r="AB5652" s="2">
        <v>190772000</v>
      </c>
      <c r="AC5652" s="2">
        <v>190069000</v>
      </c>
      <c r="AD5652" s="2"/>
      <c r="AE5652" s="2"/>
      <c r="AF5652" s="2"/>
    </row>
    <row r="5653" spans="1:32">
      <c r="A5653" t="s">
        <v>16103</v>
      </c>
      <c r="B5653" t="s">
        <v>19</v>
      </c>
      <c r="C5653" s="2">
        <v>61953300</v>
      </c>
      <c r="D5653" s="2">
        <v>128165000</v>
      </c>
      <c r="E5653" s="2">
        <v>128267000</v>
      </c>
      <c r="F5653" s="2">
        <v>128774000</v>
      </c>
      <c r="G5653" s="2">
        <v>128267000</v>
      </c>
      <c r="H5653" s="2">
        <v>127760000</v>
      </c>
      <c r="I5653" s="2">
        <v>127709000</v>
      </c>
      <c r="J5653" s="2">
        <v>127303000</v>
      </c>
      <c r="K5653" s="2">
        <v>126898000</v>
      </c>
      <c r="L5653" s="2">
        <v>126137000</v>
      </c>
      <c r="M5653" s="2">
        <v>125732000</v>
      </c>
      <c r="N5653" s="2">
        <v>125174000</v>
      </c>
      <c r="O5653" s="2">
        <v>124718000</v>
      </c>
      <c r="P5653" s="2">
        <v>124718000</v>
      </c>
      <c r="Q5653" s="2">
        <v>124414000</v>
      </c>
      <c r="R5653" s="2">
        <v>124312000</v>
      </c>
      <c r="S5653" s="2">
        <v>124464000</v>
      </c>
      <c r="T5653" s="2">
        <v>124515000</v>
      </c>
      <c r="U5653" s="2">
        <v>124414000</v>
      </c>
      <c r="V5653" s="2">
        <v>124211000</v>
      </c>
      <c r="W5653" s="2">
        <v>124211000</v>
      </c>
      <c r="X5653" s="2">
        <v>123907000</v>
      </c>
      <c r="Y5653" s="2">
        <v>123856000</v>
      </c>
      <c r="Z5653" s="2">
        <v>124008000</v>
      </c>
      <c r="AA5653" s="2">
        <v>123704000</v>
      </c>
      <c r="AB5653" s="2">
        <v>123907000</v>
      </c>
      <c r="AC5653" s="2">
        <v>123450000</v>
      </c>
      <c r="AD5653" s="2"/>
      <c r="AE5653" s="2"/>
      <c r="AF5653" s="2"/>
    </row>
    <row r="5654" spans="1:32">
      <c r="A5654" t="s">
        <v>16104</v>
      </c>
      <c r="B5654" t="s">
        <v>19</v>
      </c>
      <c r="C5654" s="2">
        <v>11453600</v>
      </c>
      <c r="D5654" s="2">
        <v>23694400</v>
      </c>
      <c r="E5654" s="2">
        <v>23713200</v>
      </c>
      <c r="F5654" s="2">
        <v>23806900</v>
      </c>
      <c r="G5654" s="2">
        <v>23713200</v>
      </c>
      <c r="H5654" s="2">
        <v>23619500</v>
      </c>
      <c r="I5654" s="2">
        <v>23610100</v>
      </c>
      <c r="J5654" s="2">
        <v>23535100</v>
      </c>
      <c r="K5654" s="2">
        <v>23460100</v>
      </c>
      <c r="L5654" s="2">
        <v>23319500</v>
      </c>
      <c r="M5654" s="2">
        <v>23244500</v>
      </c>
      <c r="N5654" s="2">
        <v>23141400</v>
      </c>
      <c r="O5654" s="2">
        <v>23057100</v>
      </c>
      <c r="P5654" s="2">
        <v>23057100</v>
      </c>
      <c r="Q5654" s="2">
        <v>23000900</v>
      </c>
      <c r="R5654" s="2">
        <v>22982100</v>
      </c>
      <c r="S5654" s="2">
        <v>23010200</v>
      </c>
      <c r="T5654" s="2">
        <v>23019600</v>
      </c>
      <c r="U5654" s="2">
        <v>23000900</v>
      </c>
      <c r="V5654" s="2">
        <v>22963400</v>
      </c>
      <c r="W5654" s="2">
        <v>22963400</v>
      </c>
      <c r="X5654" s="2">
        <v>22907100</v>
      </c>
      <c r="Y5654" s="2">
        <v>22897800</v>
      </c>
      <c r="Z5654" s="2">
        <v>22925900</v>
      </c>
      <c r="AA5654" s="2">
        <v>22869600</v>
      </c>
      <c r="AB5654" s="2">
        <v>22907100</v>
      </c>
      <c r="AC5654" s="2">
        <v>22822800</v>
      </c>
      <c r="AD5654" s="2"/>
      <c r="AE5654" s="2"/>
      <c r="AF5654" s="2"/>
    </row>
    <row r="5655" spans="1:32">
      <c r="A5655" t="s">
        <v>16105</v>
      </c>
      <c r="B5655" t="s">
        <v>19</v>
      </c>
      <c r="C5655" s="2">
        <v>10036200</v>
      </c>
      <c r="D5655" s="2">
        <v>20762200</v>
      </c>
      <c r="E5655" s="2">
        <v>20778600</v>
      </c>
      <c r="F5655" s="2">
        <v>20860800</v>
      </c>
      <c r="G5655" s="2">
        <v>20778600</v>
      </c>
      <c r="H5655" s="2">
        <v>20696500</v>
      </c>
      <c r="I5655" s="2">
        <v>20688300</v>
      </c>
      <c r="J5655" s="2">
        <v>20622600</v>
      </c>
      <c r="K5655" s="2">
        <v>20556900</v>
      </c>
      <c r="L5655" s="2">
        <v>20433700</v>
      </c>
      <c r="M5655" s="2">
        <v>20368000</v>
      </c>
      <c r="N5655" s="2">
        <v>20277700</v>
      </c>
      <c r="O5655" s="2">
        <v>20203700</v>
      </c>
      <c r="P5655" s="2">
        <v>20203700</v>
      </c>
      <c r="Q5655" s="2">
        <v>20154500</v>
      </c>
      <c r="R5655" s="2">
        <v>20138000</v>
      </c>
      <c r="S5655" s="2">
        <v>20162700</v>
      </c>
      <c r="T5655" s="2">
        <v>20170900</v>
      </c>
      <c r="U5655" s="2">
        <v>20154500</v>
      </c>
      <c r="V5655" s="2">
        <v>20121600</v>
      </c>
      <c r="W5655" s="2">
        <v>20121600</v>
      </c>
      <c r="X5655" s="2">
        <v>20072300</v>
      </c>
      <c r="Y5655" s="2">
        <v>20064100</v>
      </c>
      <c r="Z5655" s="2">
        <v>20088800</v>
      </c>
      <c r="AA5655" s="2">
        <v>20039500</v>
      </c>
      <c r="AB5655" s="2">
        <v>20072300</v>
      </c>
      <c r="AC5655" s="2">
        <v>19998400</v>
      </c>
      <c r="AD5655" s="2"/>
      <c r="AE5655" s="2"/>
      <c r="AF5655" s="2"/>
    </row>
    <row r="5656" spans="1:32">
      <c r="A5656" t="s">
        <v>16106</v>
      </c>
      <c r="B5656" t="s">
        <v>19</v>
      </c>
      <c r="C5656" s="2">
        <v>42494000</v>
      </c>
      <c r="D5656" s="2">
        <v>87908900</v>
      </c>
      <c r="E5656" s="2">
        <v>87978500</v>
      </c>
      <c r="F5656" s="2">
        <v>88326200</v>
      </c>
      <c r="G5656" s="2">
        <v>87978500</v>
      </c>
      <c r="H5656" s="2">
        <v>87630700</v>
      </c>
      <c r="I5656" s="2">
        <v>87596000</v>
      </c>
      <c r="J5656" s="2">
        <v>87317800</v>
      </c>
      <c r="K5656" s="2">
        <v>87039600</v>
      </c>
      <c r="L5656" s="2">
        <v>86518000</v>
      </c>
      <c r="M5656" s="2">
        <v>86239800</v>
      </c>
      <c r="N5656" s="2">
        <v>85857300</v>
      </c>
      <c r="O5656" s="2">
        <v>85544300</v>
      </c>
      <c r="P5656" s="2">
        <v>85544300</v>
      </c>
      <c r="Q5656" s="2">
        <v>85335600</v>
      </c>
      <c r="R5656" s="2">
        <v>85266100</v>
      </c>
      <c r="S5656" s="2">
        <v>85370400</v>
      </c>
      <c r="T5656" s="2">
        <v>85405200</v>
      </c>
      <c r="U5656" s="2">
        <v>85335600</v>
      </c>
      <c r="V5656" s="2">
        <v>85196500</v>
      </c>
      <c r="W5656" s="2">
        <v>85196500</v>
      </c>
      <c r="X5656" s="2">
        <v>84987900</v>
      </c>
      <c r="Y5656" s="2">
        <v>84953100</v>
      </c>
      <c r="Z5656" s="2">
        <v>85057400</v>
      </c>
      <c r="AA5656" s="2">
        <v>84848800</v>
      </c>
      <c r="AB5656" s="2">
        <v>84987900</v>
      </c>
      <c r="AC5656" s="2">
        <v>84674900</v>
      </c>
      <c r="AD5656" s="2"/>
      <c r="AE5656" s="2"/>
      <c r="AF5656" s="2"/>
    </row>
    <row r="5657" spans="1:32">
      <c r="A5657" t="s">
        <v>16107</v>
      </c>
      <c r="B5657" t="s">
        <v>19</v>
      </c>
      <c r="C5657">
        <v>777070</v>
      </c>
      <c r="D5657" s="2">
        <v>1607560</v>
      </c>
      <c r="E5657" s="2">
        <v>1608830</v>
      </c>
      <c r="F5657" s="2">
        <v>1615190</v>
      </c>
      <c r="G5657" s="2">
        <v>1608830</v>
      </c>
      <c r="H5657" s="2">
        <v>1602470</v>
      </c>
      <c r="I5657" s="2">
        <v>1601830</v>
      </c>
      <c r="J5657" s="2">
        <v>1596740</v>
      </c>
      <c r="K5657" s="2">
        <v>1591660</v>
      </c>
      <c r="L5657" s="2">
        <v>1582120</v>
      </c>
      <c r="M5657" s="2">
        <v>1577030</v>
      </c>
      <c r="N5657" s="2">
        <v>1570040</v>
      </c>
      <c r="O5657" s="2">
        <v>1564310</v>
      </c>
      <c r="P5657" s="2">
        <v>1564310</v>
      </c>
      <c r="Q5657" s="2">
        <v>1560500</v>
      </c>
      <c r="R5657" s="2">
        <v>1559230</v>
      </c>
      <c r="S5657" s="2">
        <v>1561130</v>
      </c>
      <c r="T5657" s="2">
        <v>1561770</v>
      </c>
      <c r="U5657" s="2">
        <v>1560500</v>
      </c>
      <c r="V5657" s="2">
        <v>1557950</v>
      </c>
      <c r="W5657" s="2">
        <v>1557950</v>
      </c>
      <c r="X5657" s="2">
        <v>1554140</v>
      </c>
      <c r="Y5657" s="2">
        <v>1553500</v>
      </c>
      <c r="Z5657" s="2">
        <v>1555410</v>
      </c>
      <c r="AA5657" s="2">
        <v>1551600</v>
      </c>
      <c r="AB5657" s="2">
        <v>1554140</v>
      </c>
      <c r="AC5657" s="2">
        <v>1548420</v>
      </c>
      <c r="AD5657" s="2"/>
      <c r="AE5657" s="2"/>
      <c r="AF5657" s="2"/>
    </row>
    <row r="5658" spans="1:32">
      <c r="A5658" t="s">
        <v>16108</v>
      </c>
      <c r="B5658" t="s">
        <v>19</v>
      </c>
      <c r="C5658" s="2">
        <v>3810930</v>
      </c>
      <c r="D5658" s="2">
        <v>7883820</v>
      </c>
      <c r="E5658" s="2">
        <v>7890060</v>
      </c>
      <c r="F5658" s="2">
        <v>7921240</v>
      </c>
      <c r="G5658" s="2">
        <v>7890060</v>
      </c>
      <c r="H5658" s="2">
        <v>7858870</v>
      </c>
      <c r="I5658" s="2">
        <v>7855750</v>
      </c>
      <c r="J5658" s="2">
        <v>7830800</v>
      </c>
      <c r="K5658" s="2">
        <v>7805860</v>
      </c>
      <c r="L5658" s="2">
        <v>7759080</v>
      </c>
      <c r="M5658" s="2">
        <v>7734130</v>
      </c>
      <c r="N5658" s="2">
        <v>7699820</v>
      </c>
      <c r="O5658" s="2">
        <v>7671760</v>
      </c>
      <c r="P5658" s="2">
        <v>7671760</v>
      </c>
      <c r="Q5658" s="2">
        <v>7653040</v>
      </c>
      <c r="R5658" s="2">
        <v>7646810</v>
      </c>
      <c r="S5658" s="2">
        <v>7656160</v>
      </c>
      <c r="T5658" s="2">
        <v>7659280</v>
      </c>
      <c r="U5658" s="2">
        <v>7653040</v>
      </c>
      <c r="V5658" s="2">
        <v>7640570</v>
      </c>
      <c r="W5658" s="2">
        <v>7640570</v>
      </c>
      <c r="X5658" s="2">
        <v>7621860</v>
      </c>
      <c r="Y5658" s="2">
        <v>7618740</v>
      </c>
      <c r="Z5658" s="2">
        <v>7628100</v>
      </c>
      <c r="AA5658" s="2">
        <v>7609380</v>
      </c>
      <c r="AB5658" s="2">
        <v>7621860</v>
      </c>
      <c r="AC5658" s="2">
        <v>7593790</v>
      </c>
      <c r="AD5658" s="2"/>
      <c r="AE5658" s="2"/>
      <c r="AF5658" s="2"/>
    </row>
    <row r="5659" spans="1:32">
      <c r="A5659" t="s">
        <v>16109</v>
      </c>
      <c r="B5659" t="s">
        <v>19</v>
      </c>
      <c r="C5659">
        <v>366600</v>
      </c>
      <c r="D5659">
        <v>758400</v>
      </c>
      <c r="E5659">
        <v>759000</v>
      </c>
      <c r="F5659">
        <v>762000</v>
      </c>
      <c r="G5659">
        <v>759000</v>
      </c>
      <c r="H5659">
        <v>756000</v>
      </c>
      <c r="I5659">
        <v>755700</v>
      </c>
      <c r="J5659">
        <v>753300</v>
      </c>
      <c r="K5659">
        <v>750900</v>
      </c>
      <c r="L5659">
        <v>746400</v>
      </c>
      <c r="M5659">
        <v>744000</v>
      </c>
      <c r="N5659">
        <v>740700</v>
      </c>
      <c r="O5659">
        <v>738000</v>
      </c>
      <c r="P5659">
        <v>738000</v>
      </c>
      <c r="Q5659">
        <v>736200</v>
      </c>
      <c r="R5659">
        <v>735600</v>
      </c>
      <c r="S5659">
        <v>736500</v>
      </c>
      <c r="T5659">
        <v>736800</v>
      </c>
      <c r="U5659">
        <v>736200</v>
      </c>
      <c r="V5659">
        <v>735000</v>
      </c>
      <c r="W5659">
        <v>735000</v>
      </c>
      <c r="X5659">
        <v>733200</v>
      </c>
      <c r="Y5659">
        <v>732900</v>
      </c>
      <c r="Z5659">
        <v>733800</v>
      </c>
      <c r="AA5659">
        <v>732000</v>
      </c>
      <c r="AB5659">
        <v>733200</v>
      </c>
      <c r="AC5659">
        <v>730500</v>
      </c>
      <c r="AD5659" s="2"/>
      <c r="AE5659" s="2"/>
      <c r="AF5659" s="2"/>
    </row>
    <row r="5660" spans="1:32">
      <c r="A5660" t="s">
        <v>16110</v>
      </c>
      <c r="B5660" t="s">
        <v>19</v>
      </c>
      <c r="C5660">
        <v>73320</v>
      </c>
      <c r="D5660">
        <v>151680</v>
      </c>
      <c r="E5660">
        <v>151800</v>
      </c>
      <c r="F5660">
        <v>152400</v>
      </c>
      <c r="G5660">
        <v>151800</v>
      </c>
      <c r="H5660">
        <v>151200</v>
      </c>
      <c r="I5660">
        <v>151140</v>
      </c>
      <c r="J5660">
        <v>150660</v>
      </c>
      <c r="K5660">
        <v>150180</v>
      </c>
      <c r="L5660">
        <v>149280</v>
      </c>
      <c r="M5660">
        <v>148800</v>
      </c>
      <c r="N5660">
        <v>148140</v>
      </c>
      <c r="O5660">
        <v>147600</v>
      </c>
      <c r="P5660">
        <v>147600</v>
      </c>
      <c r="Q5660">
        <v>147240</v>
      </c>
      <c r="R5660">
        <v>147120</v>
      </c>
      <c r="S5660">
        <v>147300</v>
      </c>
      <c r="T5660">
        <v>147360</v>
      </c>
      <c r="U5660">
        <v>147240</v>
      </c>
      <c r="V5660">
        <v>147000</v>
      </c>
      <c r="W5660">
        <v>147000</v>
      </c>
      <c r="X5660">
        <v>146640</v>
      </c>
      <c r="Y5660">
        <v>146580</v>
      </c>
      <c r="Z5660">
        <v>146760</v>
      </c>
      <c r="AA5660">
        <v>146400</v>
      </c>
      <c r="AB5660">
        <v>146640</v>
      </c>
      <c r="AC5660">
        <v>146100</v>
      </c>
      <c r="AD5660" s="2"/>
      <c r="AE5660" s="2"/>
      <c r="AF5660" s="2"/>
    </row>
    <row r="5661" spans="1:32">
      <c r="A5661" t="s">
        <v>16111</v>
      </c>
      <c r="B5661" t="s">
        <v>19</v>
      </c>
      <c r="C5661">
        <v>0</v>
      </c>
      <c r="D5661">
        <v>0</v>
      </c>
      <c r="E5661">
        <v>0</v>
      </c>
      <c r="F5661">
        <v>0</v>
      </c>
      <c r="G5661">
        <v>0</v>
      </c>
      <c r="H5661">
        <v>0</v>
      </c>
      <c r="I5661">
        <v>0</v>
      </c>
      <c r="J5661">
        <v>0</v>
      </c>
      <c r="K5661">
        <v>0</v>
      </c>
      <c r="L5661">
        <v>0</v>
      </c>
      <c r="M5661">
        <v>0</v>
      </c>
      <c r="N5661">
        <v>0</v>
      </c>
      <c r="O5661">
        <v>0</v>
      </c>
      <c r="P5661">
        <v>0</v>
      </c>
      <c r="Q5661">
        <v>0</v>
      </c>
      <c r="R5661">
        <v>0</v>
      </c>
      <c r="S5661">
        <v>0</v>
      </c>
      <c r="T5661">
        <v>0</v>
      </c>
      <c r="U5661">
        <v>0</v>
      </c>
      <c r="V5661">
        <v>0</v>
      </c>
      <c r="W5661">
        <v>0</v>
      </c>
      <c r="X5661">
        <v>0</v>
      </c>
      <c r="Y5661">
        <v>0</v>
      </c>
      <c r="Z5661">
        <v>0</v>
      </c>
      <c r="AA5661">
        <v>0</v>
      </c>
      <c r="AB5661">
        <v>0</v>
      </c>
      <c r="AC5661">
        <v>0</v>
      </c>
      <c r="AD5661" s="2"/>
      <c r="AE5661" s="2"/>
      <c r="AF5661" s="2"/>
    </row>
    <row r="5662" spans="1:32">
      <c r="A5662" t="s">
        <v>16112</v>
      </c>
      <c r="B5662" t="s">
        <v>19</v>
      </c>
      <c r="C5662" s="2">
        <v>2765700000</v>
      </c>
      <c r="D5662" s="2">
        <v>5961620000</v>
      </c>
      <c r="E5662" s="2">
        <v>6023080000</v>
      </c>
      <c r="F5662" s="2">
        <v>6084540000</v>
      </c>
      <c r="G5662" s="2">
        <v>6207460000</v>
      </c>
      <c r="H5662" s="2">
        <v>6330380000</v>
      </c>
      <c r="I5662" s="2">
        <v>6453300000</v>
      </c>
      <c r="J5662" s="2">
        <v>6576220000</v>
      </c>
      <c r="K5662" s="2">
        <v>6637680000</v>
      </c>
      <c r="L5662" s="2">
        <v>6637680000</v>
      </c>
      <c r="M5662" s="2">
        <v>6699140000</v>
      </c>
      <c r="N5662" s="2">
        <v>6760600000</v>
      </c>
      <c r="O5662" s="2">
        <v>6883520000</v>
      </c>
      <c r="P5662" s="2">
        <v>7006440000</v>
      </c>
      <c r="Q5662" s="2">
        <v>7067900000</v>
      </c>
      <c r="R5662" s="2">
        <v>7067900000</v>
      </c>
      <c r="S5662" s="2">
        <v>7067900000</v>
      </c>
      <c r="T5662" s="2">
        <v>6944980000</v>
      </c>
      <c r="U5662" s="2">
        <v>6822060000</v>
      </c>
      <c r="V5662" s="2">
        <v>6637680000</v>
      </c>
      <c r="W5662" s="2">
        <v>6514760000</v>
      </c>
      <c r="X5662" s="2">
        <v>6514760000</v>
      </c>
      <c r="Y5662" s="2">
        <v>6514760000</v>
      </c>
      <c r="Z5662" s="2">
        <v>6637680000</v>
      </c>
      <c r="AA5662" s="2">
        <v>6699140000</v>
      </c>
      <c r="AB5662" s="2">
        <v>6760600000</v>
      </c>
      <c r="AC5662" s="2">
        <v>6760600000</v>
      </c>
      <c r="AD5662" s="2"/>
      <c r="AE5662" s="2"/>
      <c r="AF5662" s="2"/>
    </row>
    <row r="5663" spans="1:32">
      <c r="A5663" t="s">
        <v>16113</v>
      </c>
      <c r="B5663" t="s">
        <v>19</v>
      </c>
      <c r="C5663" s="2">
        <v>2082510</v>
      </c>
      <c r="D5663" s="2">
        <v>4488970</v>
      </c>
      <c r="E5663" s="2">
        <v>4535240</v>
      </c>
      <c r="F5663" s="2">
        <v>4581520</v>
      </c>
      <c r="G5663" s="2">
        <v>4674080</v>
      </c>
      <c r="H5663" s="2">
        <v>4766630</v>
      </c>
      <c r="I5663" s="2">
        <v>4859190</v>
      </c>
      <c r="J5663" s="2">
        <v>4951750</v>
      </c>
      <c r="K5663" s="2">
        <v>4998020</v>
      </c>
      <c r="L5663" s="2">
        <v>4998020</v>
      </c>
      <c r="M5663" s="2">
        <v>5044300</v>
      </c>
      <c r="N5663" s="2">
        <v>5090580</v>
      </c>
      <c r="O5663" s="2">
        <v>5183140</v>
      </c>
      <c r="P5663" s="2">
        <v>5275690</v>
      </c>
      <c r="Q5663" s="2">
        <v>5321970</v>
      </c>
      <c r="R5663" s="2">
        <v>5321970</v>
      </c>
      <c r="S5663" s="2">
        <v>5321970</v>
      </c>
      <c r="T5663" s="2">
        <v>5229410</v>
      </c>
      <c r="U5663" s="2">
        <v>5136860</v>
      </c>
      <c r="V5663" s="2">
        <v>4998020</v>
      </c>
      <c r="W5663" s="2">
        <v>4905470</v>
      </c>
      <c r="X5663" s="2">
        <v>4905470</v>
      </c>
      <c r="Y5663" s="2">
        <v>4905470</v>
      </c>
      <c r="Z5663" s="2">
        <v>4998020</v>
      </c>
      <c r="AA5663" s="2">
        <v>5044300</v>
      </c>
      <c r="AB5663" s="2">
        <v>5090580</v>
      </c>
      <c r="AC5663" s="2">
        <v>5090580</v>
      </c>
    </row>
    <row r="5664" spans="1:32">
      <c r="A5664" t="s">
        <v>16114</v>
      </c>
      <c r="B5664" t="s">
        <v>19</v>
      </c>
      <c r="C5664" s="2">
        <v>35125700</v>
      </c>
      <c r="D5664" s="2">
        <v>75715500</v>
      </c>
      <c r="E5664" s="2">
        <v>76496100</v>
      </c>
      <c r="F5664" s="2">
        <v>77276600</v>
      </c>
      <c r="G5664" s="2">
        <v>78837800</v>
      </c>
      <c r="H5664" s="2">
        <v>80398900</v>
      </c>
      <c r="I5664" s="2">
        <v>81960100</v>
      </c>
      <c r="J5664" s="2">
        <v>83521200</v>
      </c>
      <c r="K5664" s="2">
        <v>84301800</v>
      </c>
      <c r="L5664" s="2">
        <v>84301800</v>
      </c>
      <c r="M5664" s="2">
        <v>85082300</v>
      </c>
      <c r="N5664" s="2">
        <v>85862900</v>
      </c>
      <c r="O5664" s="2">
        <v>87424100</v>
      </c>
      <c r="P5664" s="2">
        <v>88985200</v>
      </c>
      <c r="Q5664" s="2">
        <v>89765800</v>
      </c>
      <c r="R5664" s="2">
        <v>89765800</v>
      </c>
      <c r="S5664" s="2">
        <v>89765800</v>
      </c>
      <c r="T5664" s="2">
        <v>88204600</v>
      </c>
      <c r="U5664" s="2">
        <v>86643500</v>
      </c>
      <c r="V5664" s="2">
        <v>84301800</v>
      </c>
      <c r="W5664" s="2">
        <v>82740600</v>
      </c>
      <c r="X5664" s="2">
        <v>82740600</v>
      </c>
      <c r="Y5664" s="2">
        <v>82740600</v>
      </c>
      <c r="Z5664" s="2">
        <v>84301800</v>
      </c>
      <c r="AA5664" s="2">
        <v>85082300</v>
      </c>
      <c r="AB5664" s="2">
        <v>85862900</v>
      </c>
      <c r="AC5664" s="2">
        <v>85862900</v>
      </c>
      <c r="AD5664" s="2"/>
      <c r="AE5664" s="2"/>
      <c r="AF5664" s="2"/>
    </row>
    <row r="5665" spans="1:32">
      <c r="A5665" t="s">
        <v>16115</v>
      </c>
      <c r="B5665" t="s">
        <v>19</v>
      </c>
      <c r="C5665" s="2">
        <v>22814200</v>
      </c>
      <c r="D5665" s="2">
        <v>49177400</v>
      </c>
      <c r="E5665" s="2">
        <v>49684300</v>
      </c>
      <c r="F5665" s="2">
        <v>50191300</v>
      </c>
      <c r="G5665" s="2">
        <v>51205300</v>
      </c>
      <c r="H5665" s="2">
        <v>52219200</v>
      </c>
      <c r="I5665" s="2">
        <v>53233200</v>
      </c>
      <c r="J5665" s="2">
        <v>54247200</v>
      </c>
      <c r="K5665" s="2">
        <v>54754200</v>
      </c>
      <c r="L5665" s="2">
        <v>54754200</v>
      </c>
      <c r="M5665" s="2">
        <v>55261100</v>
      </c>
      <c r="N5665" s="2">
        <v>55768100</v>
      </c>
      <c r="O5665" s="2">
        <v>56782100</v>
      </c>
      <c r="P5665" s="2">
        <v>57796100</v>
      </c>
      <c r="Q5665" s="2">
        <v>58303000</v>
      </c>
      <c r="R5665" s="2">
        <v>58303000</v>
      </c>
      <c r="S5665" s="2">
        <v>58303000</v>
      </c>
      <c r="T5665" s="2">
        <v>57289100</v>
      </c>
      <c r="U5665" s="2">
        <v>56275100</v>
      </c>
      <c r="V5665" s="2">
        <v>54754200</v>
      </c>
      <c r="W5665" s="2">
        <v>53740200</v>
      </c>
      <c r="X5665" s="2">
        <v>53740200</v>
      </c>
      <c r="Y5665" s="2">
        <v>53740200</v>
      </c>
      <c r="Z5665" s="2">
        <v>54754200</v>
      </c>
      <c r="AA5665" s="2">
        <v>55261100</v>
      </c>
      <c r="AB5665" s="2">
        <v>55768100</v>
      </c>
      <c r="AC5665" s="2">
        <v>55768100</v>
      </c>
      <c r="AD5665" s="2"/>
      <c r="AE5665" s="2"/>
      <c r="AF5665" s="2"/>
    </row>
    <row r="5666" spans="1:32">
      <c r="A5666" t="s">
        <v>16116</v>
      </c>
      <c r="B5666" t="s">
        <v>19</v>
      </c>
      <c r="C5666" s="2">
        <v>4217760</v>
      </c>
      <c r="D5666" s="2">
        <v>9091620</v>
      </c>
      <c r="E5666" s="2">
        <v>9185340</v>
      </c>
      <c r="F5666" s="2">
        <v>9279070</v>
      </c>
      <c r="G5666" s="2">
        <v>9466530</v>
      </c>
      <c r="H5666" s="2">
        <v>9653980</v>
      </c>
      <c r="I5666" s="2">
        <v>9841440</v>
      </c>
      <c r="J5666" s="2">
        <v>10028900</v>
      </c>
      <c r="K5666" s="2">
        <v>10122600</v>
      </c>
      <c r="L5666" s="2">
        <v>10122600</v>
      </c>
      <c r="M5666" s="2">
        <v>10216400</v>
      </c>
      <c r="N5666" s="2">
        <v>10310100</v>
      </c>
      <c r="O5666" s="2">
        <v>10497500</v>
      </c>
      <c r="P5666" s="2">
        <v>10685000</v>
      </c>
      <c r="Q5666" s="2">
        <v>10778700</v>
      </c>
      <c r="R5666" s="2">
        <v>10778700</v>
      </c>
      <c r="S5666" s="2">
        <v>10778700</v>
      </c>
      <c r="T5666" s="2">
        <v>10591300</v>
      </c>
      <c r="U5666" s="2">
        <v>10403800</v>
      </c>
      <c r="V5666" s="2">
        <v>10122600</v>
      </c>
      <c r="W5666" s="2">
        <v>9935170</v>
      </c>
      <c r="X5666" s="2">
        <v>9935170</v>
      </c>
      <c r="Y5666" s="2">
        <v>9935170</v>
      </c>
      <c r="Z5666" s="2">
        <v>10122600</v>
      </c>
      <c r="AA5666" s="2">
        <v>10216400</v>
      </c>
      <c r="AB5666" s="2">
        <v>10310100</v>
      </c>
      <c r="AC5666" s="2">
        <v>10310100</v>
      </c>
      <c r="AD5666" s="2"/>
      <c r="AE5666" s="2"/>
      <c r="AF5666" s="2"/>
    </row>
    <row r="5667" spans="1:32">
      <c r="A5667" t="s">
        <v>16117</v>
      </c>
      <c r="B5667" t="s">
        <v>19</v>
      </c>
      <c r="C5667" s="2">
        <v>3695810</v>
      </c>
      <c r="D5667" s="2">
        <v>7966510</v>
      </c>
      <c r="E5667" s="2">
        <v>8048640</v>
      </c>
      <c r="F5667" s="2">
        <v>8130770</v>
      </c>
      <c r="G5667" s="2">
        <v>8295030</v>
      </c>
      <c r="H5667" s="2">
        <v>8459290</v>
      </c>
      <c r="I5667" s="2">
        <v>8623550</v>
      </c>
      <c r="J5667" s="2">
        <v>8787800</v>
      </c>
      <c r="K5667" s="2">
        <v>8869930</v>
      </c>
      <c r="L5667" s="2">
        <v>8869930</v>
      </c>
      <c r="M5667" s="2">
        <v>8952060</v>
      </c>
      <c r="N5667" s="2">
        <v>9034190</v>
      </c>
      <c r="O5667" s="2">
        <v>9198450</v>
      </c>
      <c r="P5667" s="2">
        <v>9362710</v>
      </c>
      <c r="Q5667" s="2">
        <v>9444840</v>
      </c>
      <c r="R5667" s="2">
        <v>9444840</v>
      </c>
      <c r="S5667" s="2">
        <v>9444840</v>
      </c>
      <c r="T5667" s="2">
        <v>9280580</v>
      </c>
      <c r="U5667" s="2">
        <v>9116320</v>
      </c>
      <c r="V5667" s="2">
        <v>8869930</v>
      </c>
      <c r="W5667" s="2">
        <v>8705670</v>
      </c>
      <c r="X5667" s="2">
        <v>8705670</v>
      </c>
      <c r="Y5667" s="2">
        <v>8705670</v>
      </c>
      <c r="Z5667" s="2">
        <v>8869930</v>
      </c>
      <c r="AA5667" s="2">
        <v>8952060</v>
      </c>
      <c r="AB5667" s="2">
        <v>9034190</v>
      </c>
      <c r="AC5667" s="2">
        <v>9034190</v>
      </c>
      <c r="AD5667" s="2"/>
      <c r="AE5667" s="2"/>
      <c r="AF5667" s="2"/>
    </row>
    <row r="5668" spans="1:32">
      <c r="A5668" t="s">
        <v>16118</v>
      </c>
      <c r="B5668" t="s">
        <v>19</v>
      </c>
      <c r="C5668" s="2">
        <v>15648300</v>
      </c>
      <c r="D5668" s="2">
        <v>33730900</v>
      </c>
      <c r="E5668" s="2">
        <v>34078600</v>
      </c>
      <c r="F5668" s="2">
        <v>34426400</v>
      </c>
      <c r="G5668" s="2">
        <v>35121800</v>
      </c>
      <c r="H5668" s="2">
        <v>35817300</v>
      </c>
      <c r="I5668" s="2">
        <v>36512800</v>
      </c>
      <c r="J5668" s="2">
        <v>37208300</v>
      </c>
      <c r="K5668" s="2">
        <v>37556000</v>
      </c>
      <c r="L5668" s="2">
        <v>37556000</v>
      </c>
      <c r="M5668" s="2">
        <v>37903800</v>
      </c>
      <c r="N5668" s="2">
        <v>38251500</v>
      </c>
      <c r="O5668" s="2">
        <v>38947000</v>
      </c>
      <c r="P5668" s="2">
        <v>39642500</v>
      </c>
      <c r="Q5668" s="2">
        <v>39990200</v>
      </c>
      <c r="R5668" s="2">
        <v>39990200</v>
      </c>
      <c r="S5668" s="2">
        <v>39990200</v>
      </c>
      <c r="T5668" s="2">
        <v>39294700</v>
      </c>
      <c r="U5668" s="2">
        <v>38599300</v>
      </c>
      <c r="V5668" s="2">
        <v>37556000</v>
      </c>
      <c r="W5668" s="2">
        <v>36860500</v>
      </c>
      <c r="X5668" s="2">
        <v>36860500</v>
      </c>
      <c r="Y5668" s="2">
        <v>36860500</v>
      </c>
      <c r="Z5668" s="2">
        <v>37556000</v>
      </c>
      <c r="AA5668" s="2">
        <v>37903800</v>
      </c>
      <c r="AB5668" s="2">
        <v>38251500</v>
      </c>
      <c r="AC5668" s="2">
        <v>38251500</v>
      </c>
      <c r="AD5668" s="2"/>
      <c r="AE5668" s="2"/>
      <c r="AF5668" s="2"/>
    </row>
    <row r="5669" spans="1:32">
      <c r="A5669" t="s">
        <v>16119</v>
      </c>
      <c r="B5669" t="s">
        <v>19</v>
      </c>
      <c r="C5669">
        <v>286155</v>
      </c>
      <c r="D5669">
        <v>616823</v>
      </c>
      <c r="E5669">
        <v>623182</v>
      </c>
      <c r="F5669">
        <v>629541</v>
      </c>
      <c r="G5669">
        <v>642259</v>
      </c>
      <c r="H5669">
        <v>654977</v>
      </c>
      <c r="I5669">
        <v>667695</v>
      </c>
      <c r="J5669">
        <v>680413</v>
      </c>
      <c r="K5669">
        <v>686772</v>
      </c>
      <c r="L5669">
        <v>686772</v>
      </c>
      <c r="M5669">
        <v>693131</v>
      </c>
      <c r="N5669">
        <v>699490</v>
      </c>
      <c r="O5669">
        <v>712208</v>
      </c>
      <c r="P5669">
        <v>724926</v>
      </c>
      <c r="Q5669">
        <v>731285</v>
      </c>
      <c r="R5669">
        <v>731285</v>
      </c>
      <c r="S5669">
        <v>731285</v>
      </c>
      <c r="T5669">
        <v>718567</v>
      </c>
      <c r="U5669">
        <v>705849</v>
      </c>
      <c r="V5669">
        <v>686772</v>
      </c>
      <c r="W5669">
        <v>674054</v>
      </c>
      <c r="X5669">
        <v>674054</v>
      </c>
      <c r="Y5669">
        <v>674054</v>
      </c>
      <c r="Z5669">
        <v>686772</v>
      </c>
      <c r="AA5669">
        <v>693131</v>
      </c>
      <c r="AB5669">
        <v>699490</v>
      </c>
      <c r="AC5669">
        <v>699490</v>
      </c>
      <c r="AD5669" s="2"/>
      <c r="AE5669" s="2"/>
      <c r="AF5669" s="2"/>
    </row>
    <row r="5670" spans="1:32">
      <c r="A5670" t="s">
        <v>16120</v>
      </c>
      <c r="B5670" t="s">
        <v>19</v>
      </c>
      <c r="C5670" s="2">
        <v>1403370</v>
      </c>
      <c r="D5670" s="2">
        <v>3025040</v>
      </c>
      <c r="E5670" s="2">
        <v>3056230</v>
      </c>
      <c r="F5670" s="2">
        <v>3087410</v>
      </c>
      <c r="G5670" s="2">
        <v>3149790</v>
      </c>
      <c r="H5670" s="2">
        <v>3212160</v>
      </c>
      <c r="I5670" s="2">
        <v>3274530</v>
      </c>
      <c r="J5670" s="2">
        <v>3336900</v>
      </c>
      <c r="K5670" s="2">
        <v>3368090</v>
      </c>
      <c r="L5670" s="2">
        <v>3368090</v>
      </c>
      <c r="M5670" s="2">
        <v>3399270</v>
      </c>
      <c r="N5670" s="2">
        <v>3430460</v>
      </c>
      <c r="O5670" s="2">
        <v>3492830</v>
      </c>
      <c r="P5670" s="2">
        <v>3555200</v>
      </c>
      <c r="Q5670" s="2">
        <v>3586390</v>
      </c>
      <c r="R5670" s="2">
        <v>3586390</v>
      </c>
      <c r="S5670" s="2">
        <v>3586390</v>
      </c>
      <c r="T5670" s="2">
        <v>3524020</v>
      </c>
      <c r="U5670" s="2">
        <v>3461650</v>
      </c>
      <c r="V5670" s="2">
        <v>3368090</v>
      </c>
      <c r="W5670" s="2">
        <v>3305720</v>
      </c>
      <c r="X5670" s="2">
        <v>3305720</v>
      </c>
      <c r="Y5670" s="2">
        <v>3305720</v>
      </c>
      <c r="Z5670" s="2">
        <v>3368090</v>
      </c>
      <c r="AA5670" s="2">
        <v>3399270</v>
      </c>
      <c r="AB5670" s="2">
        <v>3430460</v>
      </c>
      <c r="AC5670" s="2">
        <v>3430460</v>
      </c>
      <c r="AD5670" s="2"/>
      <c r="AE5670" s="2"/>
      <c r="AF5670" s="2"/>
    </row>
    <row r="5671" spans="1:32">
      <c r="A5671" t="s">
        <v>16121</v>
      </c>
      <c r="B5671" t="s">
        <v>19</v>
      </c>
      <c r="C5671">
        <v>135000</v>
      </c>
      <c r="D5671">
        <v>291000</v>
      </c>
      <c r="E5671">
        <v>294000</v>
      </c>
      <c r="F5671">
        <v>297000</v>
      </c>
      <c r="G5671">
        <v>303000</v>
      </c>
      <c r="H5671">
        <v>309000</v>
      </c>
      <c r="I5671">
        <v>315000</v>
      </c>
      <c r="J5671">
        <v>321000</v>
      </c>
      <c r="K5671">
        <v>324000</v>
      </c>
      <c r="L5671">
        <v>324000</v>
      </c>
      <c r="M5671">
        <v>327000</v>
      </c>
      <c r="N5671">
        <v>330000</v>
      </c>
      <c r="O5671">
        <v>336000</v>
      </c>
      <c r="P5671">
        <v>342000</v>
      </c>
      <c r="Q5671">
        <v>345000</v>
      </c>
      <c r="R5671">
        <v>345000</v>
      </c>
      <c r="S5671">
        <v>345000</v>
      </c>
      <c r="T5671">
        <v>339000</v>
      </c>
      <c r="U5671">
        <v>333000</v>
      </c>
      <c r="V5671">
        <v>324000</v>
      </c>
      <c r="W5671">
        <v>318000</v>
      </c>
      <c r="X5671">
        <v>318000</v>
      </c>
      <c r="Y5671">
        <v>318000</v>
      </c>
      <c r="Z5671">
        <v>324000</v>
      </c>
      <c r="AA5671">
        <v>327000</v>
      </c>
      <c r="AB5671">
        <v>330000</v>
      </c>
      <c r="AC5671">
        <v>330000</v>
      </c>
      <c r="AD5671" s="2"/>
      <c r="AE5671" s="2"/>
      <c r="AF5671" s="2"/>
    </row>
    <row r="5672" spans="1:32">
      <c r="A5672" t="s">
        <v>16122</v>
      </c>
      <c r="B5672" t="s">
        <v>19</v>
      </c>
      <c r="C5672">
        <v>27000</v>
      </c>
      <c r="D5672">
        <v>58200</v>
      </c>
      <c r="E5672">
        <v>58800</v>
      </c>
      <c r="F5672">
        <v>59400</v>
      </c>
      <c r="G5672">
        <v>60600</v>
      </c>
      <c r="H5672">
        <v>61800</v>
      </c>
      <c r="I5672">
        <v>63000</v>
      </c>
      <c r="J5672">
        <v>64200</v>
      </c>
      <c r="K5672">
        <v>64800</v>
      </c>
      <c r="L5672">
        <v>64800</v>
      </c>
      <c r="M5672">
        <v>65400</v>
      </c>
      <c r="N5672">
        <v>66000</v>
      </c>
      <c r="O5672">
        <v>67200</v>
      </c>
      <c r="P5672">
        <v>68400</v>
      </c>
      <c r="Q5672">
        <v>69000</v>
      </c>
      <c r="R5672">
        <v>69000</v>
      </c>
      <c r="S5672">
        <v>69000</v>
      </c>
      <c r="T5672">
        <v>67800</v>
      </c>
      <c r="U5672">
        <v>66600</v>
      </c>
      <c r="V5672">
        <v>64800</v>
      </c>
      <c r="W5672">
        <v>63600</v>
      </c>
      <c r="X5672">
        <v>63600</v>
      </c>
      <c r="Y5672">
        <v>63600</v>
      </c>
      <c r="Z5672">
        <v>64800</v>
      </c>
      <c r="AA5672">
        <v>65400</v>
      </c>
      <c r="AB5672">
        <v>66000</v>
      </c>
      <c r="AC5672">
        <v>66000</v>
      </c>
      <c r="AD5672" s="2"/>
      <c r="AE5672" s="2"/>
      <c r="AF5672" s="2"/>
    </row>
    <row r="5673" spans="1:32">
      <c r="A5673" t="s">
        <v>16123</v>
      </c>
      <c r="B5673" t="s">
        <v>19</v>
      </c>
      <c r="C5673">
        <v>0</v>
      </c>
      <c r="D5673">
        <v>0</v>
      </c>
      <c r="E5673">
        <v>0</v>
      </c>
      <c r="F5673">
        <v>0</v>
      </c>
      <c r="G5673">
        <v>0</v>
      </c>
      <c r="H5673">
        <v>0</v>
      </c>
      <c r="I5673">
        <v>0</v>
      </c>
      <c r="J5673">
        <v>0</v>
      </c>
      <c r="K5673">
        <v>0</v>
      </c>
      <c r="L5673">
        <v>0</v>
      </c>
      <c r="M5673">
        <v>0</v>
      </c>
      <c r="N5673">
        <v>0</v>
      </c>
      <c r="O5673">
        <v>0</v>
      </c>
      <c r="P5673">
        <v>0</v>
      </c>
      <c r="Q5673">
        <v>0</v>
      </c>
      <c r="R5673">
        <v>0</v>
      </c>
      <c r="S5673">
        <v>0</v>
      </c>
      <c r="T5673">
        <v>0</v>
      </c>
      <c r="U5673">
        <v>0</v>
      </c>
      <c r="V5673">
        <v>0</v>
      </c>
      <c r="W5673">
        <v>0</v>
      </c>
      <c r="X5673">
        <v>0</v>
      </c>
      <c r="Y5673">
        <v>0</v>
      </c>
      <c r="Z5673">
        <v>0</v>
      </c>
      <c r="AA5673">
        <v>0</v>
      </c>
      <c r="AB5673">
        <v>0</v>
      </c>
      <c r="AC5673">
        <v>0</v>
      </c>
      <c r="AD5673" s="2"/>
      <c r="AE5673" s="2"/>
      <c r="AF5673" s="2"/>
    </row>
    <row r="5674" spans="1:32">
      <c r="A5674" t="s">
        <v>16124</v>
      </c>
      <c r="B5674" t="s">
        <v>19</v>
      </c>
      <c r="C5674" s="2">
        <v>10091700000</v>
      </c>
      <c r="D5674" s="2">
        <v>20878000000</v>
      </c>
      <c r="E5674" s="2">
        <v>20896400000</v>
      </c>
      <c r="F5674" s="2">
        <v>20970200000</v>
      </c>
      <c r="G5674" s="2">
        <v>20896400000</v>
      </c>
      <c r="H5674" s="2">
        <v>20816500000</v>
      </c>
      <c r="I5674" s="2">
        <v>20804200000</v>
      </c>
      <c r="J5674" s="2">
        <v>20736600000</v>
      </c>
      <c r="K5674" s="2">
        <v>20675100000</v>
      </c>
      <c r="L5674" s="2">
        <v>20546100000</v>
      </c>
      <c r="M5674" s="2">
        <v>20478500000</v>
      </c>
      <c r="N5674" s="2">
        <v>20386300000</v>
      </c>
      <c r="O5674" s="2">
        <v>20318700000</v>
      </c>
      <c r="P5674" s="2">
        <v>20318700000</v>
      </c>
      <c r="Q5674" s="2">
        <v>20269500000</v>
      </c>
      <c r="R5674" s="2">
        <v>20244900000</v>
      </c>
      <c r="S5674" s="2">
        <v>20275700000</v>
      </c>
      <c r="T5674" s="2">
        <v>20275700000</v>
      </c>
      <c r="U5674" s="2">
        <v>20263400000</v>
      </c>
      <c r="V5674" s="2">
        <v>20232600000</v>
      </c>
      <c r="W5674" s="2">
        <v>20226500000</v>
      </c>
      <c r="X5674" s="2">
        <v>20183500000</v>
      </c>
      <c r="Y5674" s="2">
        <v>20177300000</v>
      </c>
      <c r="Z5674" s="2">
        <v>20195800000</v>
      </c>
      <c r="AA5674" s="2">
        <v>20152700000</v>
      </c>
      <c r="AB5674" s="2">
        <v>20183500000</v>
      </c>
      <c r="AC5674" s="2">
        <v>20109700000</v>
      </c>
      <c r="AD5674" s="2"/>
      <c r="AE5674" s="2"/>
      <c r="AF5674" s="2"/>
    </row>
    <row r="5675" spans="1:32">
      <c r="A5675" t="s">
        <v>16125</v>
      </c>
      <c r="B5675" t="s">
        <v>19</v>
      </c>
      <c r="C5675" s="2">
        <v>7598850</v>
      </c>
      <c r="D5675" s="2">
        <v>15720600</v>
      </c>
      <c r="E5675" s="2">
        <v>15734500</v>
      </c>
      <c r="F5675" s="2">
        <v>15790100</v>
      </c>
      <c r="G5675" s="2">
        <v>15734500</v>
      </c>
      <c r="H5675" s="2">
        <v>15674400</v>
      </c>
      <c r="I5675" s="2">
        <v>15665100</v>
      </c>
      <c r="J5675" s="2">
        <v>15614200</v>
      </c>
      <c r="K5675" s="2">
        <v>15567900</v>
      </c>
      <c r="L5675" s="2">
        <v>15470700</v>
      </c>
      <c r="M5675" s="2">
        <v>15419800</v>
      </c>
      <c r="N5675" s="2">
        <v>15350400</v>
      </c>
      <c r="O5675" s="2">
        <v>15299500</v>
      </c>
      <c r="P5675" s="2">
        <v>15299500</v>
      </c>
      <c r="Q5675" s="2">
        <v>15262500</v>
      </c>
      <c r="R5675" s="2">
        <v>15244000</v>
      </c>
      <c r="S5675" s="2">
        <v>15267100</v>
      </c>
      <c r="T5675" s="2">
        <v>15267100</v>
      </c>
      <c r="U5675" s="2">
        <v>15257900</v>
      </c>
      <c r="V5675" s="2">
        <v>15234700</v>
      </c>
      <c r="W5675" s="2">
        <v>15230100</v>
      </c>
      <c r="X5675" s="2">
        <v>15197700</v>
      </c>
      <c r="Y5675" s="2">
        <v>15193100</v>
      </c>
      <c r="Z5675" s="2">
        <v>15207000</v>
      </c>
      <c r="AA5675" s="2">
        <v>15174600</v>
      </c>
      <c r="AB5675" s="2">
        <v>15197700</v>
      </c>
      <c r="AC5675" s="2">
        <v>15142200</v>
      </c>
    </row>
    <row r="5676" spans="1:32">
      <c r="A5676" t="s">
        <v>16126</v>
      </c>
      <c r="B5676" t="s">
        <v>19</v>
      </c>
      <c r="C5676" s="2">
        <v>128170000</v>
      </c>
      <c r="D5676" s="2">
        <v>265160000</v>
      </c>
      <c r="E5676" s="2">
        <v>265394000</v>
      </c>
      <c r="F5676" s="2">
        <v>266331000</v>
      </c>
      <c r="G5676" s="2">
        <v>265394000</v>
      </c>
      <c r="H5676" s="2">
        <v>264380000</v>
      </c>
      <c r="I5676" s="2">
        <v>264224000</v>
      </c>
      <c r="J5676" s="2">
        <v>263365000</v>
      </c>
      <c r="K5676" s="2">
        <v>262584000</v>
      </c>
      <c r="L5676" s="2">
        <v>260945000</v>
      </c>
      <c r="M5676" s="2">
        <v>260087000</v>
      </c>
      <c r="N5676" s="2">
        <v>258916000</v>
      </c>
      <c r="O5676" s="2">
        <v>258057000</v>
      </c>
      <c r="P5676" s="2">
        <v>258057000</v>
      </c>
      <c r="Q5676" s="2">
        <v>257433000</v>
      </c>
      <c r="R5676" s="2">
        <v>257120000</v>
      </c>
      <c r="S5676" s="2">
        <v>257511000</v>
      </c>
      <c r="T5676" s="2">
        <v>257511000</v>
      </c>
      <c r="U5676" s="2">
        <v>257355000</v>
      </c>
      <c r="V5676" s="2">
        <v>256964000</v>
      </c>
      <c r="W5676" s="2">
        <v>256886000</v>
      </c>
      <c r="X5676" s="2">
        <v>256340000</v>
      </c>
      <c r="Y5676" s="2">
        <v>256262000</v>
      </c>
      <c r="Z5676" s="2">
        <v>256496000</v>
      </c>
      <c r="AA5676" s="2">
        <v>255950000</v>
      </c>
      <c r="AB5676" s="2">
        <v>256340000</v>
      </c>
      <c r="AC5676" s="2">
        <v>255403000</v>
      </c>
    </row>
    <row r="5677" spans="1:32">
      <c r="A5677" t="s">
        <v>16127</v>
      </c>
      <c r="B5677" t="s">
        <v>19</v>
      </c>
      <c r="C5677" s="2">
        <v>83246600</v>
      </c>
      <c r="D5677" s="2">
        <v>172222000</v>
      </c>
      <c r="E5677" s="2">
        <v>172374000</v>
      </c>
      <c r="F5677" s="2">
        <v>172983000</v>
      </c>
      <c r="G5677" s="2">
        <v>172374000</v>
      </c>
      <c r="H5677" s="2">
        <v>171715000</v>
      </c>
      <c r="I5677" s="2">
        <v>171614000</v>
      </c>
      <c r="J5677" s="2">
        <v>171056000</v>
      </c>
      <c r="K5677" s="2">
        <v>170549000</v>
      </c>
      <c r="L5677" s="2">
        <v>169484000</v>
      </c>
      <c r="M5677" s="2">
        <v>168927000</v>
      </c>
      <c r="N5677" s="2">
        <v>168166000</v>
      </c>
      <c r="O5677" s="2">
        <v>167609000</v>
      </c>
      <c r="P5677" s="2">
        <v>167609000</v>
      </c>
      <c r="Q5677" s="2">
        <v>167203000</v>
      </c>
      <c r="R5677" s="2">
        <v>167000000</v>
      </c>
      <c r="S5677" s="2">
        <v>167254000</v>
      </c>
      <c r="T5677" s="2">
        <v>167254000</v>
      </c>
      <c r="U5677" s="2">
        <v>167152000</v>
      </c>
      <c r="V5677" s="2">
        <v>166899000</v>
      </c>
      <c r="W5677" s="2">
        <v>166848000</v>
      </c>
      <c r="X5677" s="2">
        <v>166493000</v>
      </c>
      <c r="Y5677" s="2">
        <v>166443000</v>
      </c>
      <c r="Z5677" s="2">
        <v>166595000</v>
      </c>
      <c r="AA5677" s="2">
        <v>166240000</v>
      </c>
      <c r="AB5677" s="2">
        <v>166493000</v>
      </c>
      <c r="AC5677" s="2">
        <v>165885000</v>
      </c>
    </row>
    <row r="5678" spans="1:32">
      <c r="A5678" t="s">
        <v>16128</v>
      </c>
      <c r="B5678" t="s">
        <v>19</v>
      </c>
      <c r="C5678" s="2">
        <v>15390100</v>
      </c>
      <c r="D5678" s="2">
        <v>31839400</v>
      </c>
      <c r="E5678" s="2">
        <v>31867500</v>
      </c>
      <c r="F5678" s="2">
        <v>31980000</v>
      </c>
      <c r="G5678" s="2">
        <v>31867500</v>
      </c>
      <c r="H5678" s="2">
        <v>31745700</v>
      </c>
      <c r="I5678" s="2">
        <v>31726900</v>
      </c>
      <c r="J5678" s="2">
        <v>31623800</v>
      </c>
      <c r="K5678" s="2">
        <v>31530100</v>
      </c>
      <c r="L5678" s="2">
        <v>31333300</v>
      </c>
      <c r="M5678" s="2">
        <v>31230200</v>
      </c>
      <c r="N5678" s="2">
        <v>31089600</v>
      </c>
      <c r="O5678" s="2">
        <v>30986500</v>
      </c>
      <c r="P5678" s="2">
        <v>30986500</v>
      </c>
      <c r="Q5678" s="2">
        <v>30911500</v>
      </c>
      <c r="R5678" s="2">
        <v>30874000</v>
      </c>
      <c r="S5678" s="2">
        <v>30920900</v>
      </c>
      <c r="T5678" s="2">
        <v>30920900</v>
      </c>
      <c r="U5678" s="2">
        <v>30902100</v>
      </c>
      <c r="V5678" s="2">
        <v>30855300</v>
      </c>
      <c r="W5678" s="2">
        <v>30845900</v>
      </c>
      <c r="X5678" s="2">
        <v>30780300</v>
      </c>
      <c r="Y5678" s="2">
        <v>30770900</v>
      </c>
      <c r="Z5678" s="2">
        <v>30799000</v>
      </c>
      <c r="AA5678" s="2">
        <v>30733400</v>
      </c>
      <c r="AB5678" s="2">
        <v>30780300</v>
      </c>
      <c r="AC5678" s="2">
        <v>30667800</v>
      </c>
    </row>
    <row r="5679" spans="1:32">
      <c r="A5679" t="s">
        <v>16129</v>
      </c>
      <c r="B5679" t="s">
        <v>19</v>
      </c>
      <c r="C5679" s="2">
        <v>13485600</v>
      </c>
      <c r="D5679" s="2">
        <v>27899200</v>
      </c>
      <c r="E5679" s="2">
        <v>27923900</v>
      </c>
      <c r="F5679" s="2">
        <v>28022400</v>
      </c>
      <c r="G5679" s="2">
        <v>27923900</v>
      </c>
      <c r="H5679" s="2">
        <v>27817100</v>
      </c>
      <c r="I5679" s="2">
        <v>27800700</v>
      </c>
      <c r="J5679" s="2">
        <v>27710300</v>
      </c>
      <c r="K5679" s="2">
        <v>27628200</v>
      </c>
      <c r="L5679" s="2">
        <v>27455700</v>
      </c>
      <c r="M5679" s="2">
        <v>27365400</v>
      </c>
      <c r="N5679" s="2">
        <v>27242200</v>
      </c>
      <c r="O5679" s="2">
        <v>27151800</v>
      </c>
      <c r="P5679" s="2">
        <v>27151800</v>
      </c>
      <c r="Q5679" s="2">
        <v>27086100</v>
      </c>
      <c r="R5679" s="2">
        <v>27053300</v>
      </c>
      <c r="S5679" s="2">
        <v>27094400</v>
      </c>
      <c r="T5679" s="2">
        <v>27094400</v>
      </c>
      <c r="U5679" s="2">
        <v>27077900</v>
      </c>
      <c r="V5679" s="2">
        <v>27036900</v>
      </c>
      <c r="W5679" s="2">
        <v>27028700</v>
      </c>
      <c r="X5679" s="2">
        <v>26971200</v>
      </c>
      <c r="Y5679" s="2">
        <v>26963000</v>
      </c>
      <c r="Z5679" s="2">
        <v>26987600</v>
      </c>
      <c r="AA5679" s="2">
        <v>26930100</v>
      </c>
      <c r="AB5679" s="2">
        <v>26971200</v>
      </c>
      <c r="AC5679" s="2">
        <v>26872600</v>
      </c>
    </row>
    <row r="5680" spans="1:32">
      <c r="A5680" t="s">
        <v>16130</v>
      </c>
      <c r="B5680" t="s">
        <v>19</v>
      </c>
      <c r="C5680" s="2">
        <v>57099100</v>
      </c>
      <c r="D5680" s="2">
        <v>118128000</v>
      </c>
      <c r="E5680" s="2">
        <v>118232000</v>
      </c>
      <c r="F5680" s="2">
        <v>118649000</v>
      </c>
      <c r="G5680" s="2">
        <v>118232000</v>
      </c>
      <c r="H5680" s="2">
        <v>117780000</v>
      </c>
      <c r="I5680" s="2">
        <v>117710000</v>
      </c>
      <c r="J5680" s="2">
        <v>117328000</v>
      </c>
      <c r="K5680" s="2">
        <v>116980000</v>
      </c>
      <c r="L5680" s="2">
        <v>116250000</v>
      </c>
      <c r="M5680" s="2">
        <v>115867000</v>
      </c>
      <c r="N5680" s="2">
        <v>115346000</v>
      </c>
      <c r="O5680" s="2">
        <v>114963000</v>
      </c>
      <c r="P5680" s="2">
        <v>114963000</v>
      </c>
      <c r="Q5680" s="2">
        <v>114685000</v>
      </c>
      <c r="R5680" s="2">
        <v>114546000</v>
      </c>
      <c r="S5680" s="2">
        <v>114720000</v>
      </c>
      <c r="T5680" s="2">
        <v>114720000</v>
      </c>
      <c r="U5680" s="2">
        <v>114650000</v>
      </c>
      <c r="V5680" s="2">
        <v>114476000</v>
      </c>
      <c r="W5680" s="2">
        <v>114442000</v>
      </c>
      <c r="X5680" s="2">
        <v>114198000</v>
      </c>
      <c r="Y5680" s="2">
        <v>114163000</v>
      </c>
      <c r="Z5680" s="2">
        <v>114268000</v>
      </c>
      <c r="AA5680" s="2">
        <v>114024000</v>
      </c>
      <c r="AB5680" s="2">
        <v>114198000</v>
      </c>
      <c r="AC5680" s="2">
        <v>113781000</v>
      </c>
    </row>
    <row r="5681" spans="1:32">
      <c r="A5681" t="s">
        <v>16131</v>
      </c>
      <c r="B5681" t="s">
        <v>19</v>
      </c>
      <c r="C5681" s="2">
        <v>1044150</v>
      </c>
      <c r="D5681" s="2">
        <v>2160150</v>
      </c>
      <c r="E5681" s="2">
        <v>2162060</v>
      </c>
      <c r="F5681" s="2">
        <v>2169690</v>
      </c>
      <c r="G5681" s="2">
        <v>2162060</v>
      </c>
      <c r="H5681" s="2">
        <v>2153790</v>
      </c>
      <c r="I5681" s="2">
        <v>2152520</v>
      </c>
      <c r="J5681" s="2">
        <v>2145530</v>
      </c>
      <c r="K5681" s="2">
        <v>2139170</v>
      </c>
      <c r="L5681" s="2">
        <v>2125810</v>
      </c>
      <c r="M5681" s="2">
        <v>2118820</v>
      </c>
      <c r="N5681" s="2">
        <v>2109280</v>
      </c>
      <c r="O5681" s="2">
        <v>2102290</v>
      </c>
      <c r="P5681" s="2">
        <v>2102290</v>
      </c>
      <c r="Q5681" s="2">
        <v>2097200</v>
      </c>
      <c r="R5681" s="2">
        <v>2094650</v>
      </c>
      <c r="S5681" s="2">
        <v>2097830</v>
      </c>
      <c r="T5681" s="2">
        <v>2097830</v>
      </c>
      <c r="U5681" s="2">
        <v>2096560</v>
      </c>
      <c r="V5681" s="2">
        <v>2093380</v>
      </c>
      <c r="W5681" s="2">
        <v>2092750</v>
      </c>
      <c r="X5681" s="2">
        <v>2088300</v>
      </c>
      <c r="Y5681" s="2">
        <v>2087660</v>
      </c>
      <c r="Z5681" s="2">
        <v>2089570</v>
      </c>
      <c r="AA5681" s="2">
        <v>2085120</v>
      </c>
      <c r="AB5681" s="2">
        <v>2088300</v>
      </c>
      <c r="AC5681" s="2">
        <v>2080660</v>
      </c>
    </row>
    <row r="5682" spans="1:32">
      <c r="A5682" t="s">
        <v>16132</v>
      </c>
      <c r="B5682" t="s">
        <v>19</v>
      </c>
      <c r="C5682" s="2">
        <v>5120740</v>
      </c>
      <c r="D5682" s="2">
        <v>10593900</v>
      </c>
      <c r="E5682" s="2">
        <v>10603200</v>
      </c>
      <c r="F5682" s="2">
        <v>10640700</v>
      </c>
      <c r="G5682" s="2">
        <v>10603200</v>
      </c>
      <c r="H5682" s="2">
        <v>10562700</v>
      </c>
      <c r="I5682" s="2">
        <v>10556500</v>
      </c>
      <c r="J5682" s="2">
        <v>10522200</v>
      </c>
      <c r="K5682" s="2">
        <v>10491000</v>
      </c>
      <c r="L5682" s="2">
        <v>10425500</v>
      </c>
      <c r="M5682" s="2">
        <v>10391200</v>
      </c>
      <c r="N5682" s="2">
        <v>10344400</v>
      </c>
      <c r="O5682" s="2">
        <v>10310100</v>
      </c>
      <c r="P5682" s="2">
        <v>10310100</v>
      </c>
      <c r="Q5682" s="2">
        <v>10285100</v>
      </c>
      <c r="R5682" s="2">
        <v>10272700</v>
      </c>
      <c r="S5682" s="2">
        <v>10288300</v>
      </c>
      <c r="T5682" s="2">
        <v>10288300</v>
      </c>
      <c r="U5682" s="2">
        <v>10282000</v>
      </c>
      <c r="V5682" s="2">
        <v>10266400</v>
      </c>
      <c r="W5682" s="2">
        <v>10263300</v>
      </c>
      <c r="X5682" s="2">
        <v>10241500</v>
      </c>
      <c r="Y5682" s="2">
        <v>10238400</v>
      </c>
      <c r="Z5682" s="2">
        <v>10247700</v>
      </c>
      <c r="AA5682" s="2">
        <v>10225900</v>
      </c>
      <c r="AB5682" s="2">
        <v>10241500</v>
      </c>
      <c r="AC5682" s="2">
        <v>10204100</v>
      </c>
    </row>
    <row r="5683" spans="1:32">
      <c r="A5683" t="s">
        <v>16133</v>
      </c>
      <c r="B5683" t="s">
        <v>19</v>
      </c>
      <c r="C5683">
        <v>492600</v>
      </c>
      <c r="D5683" s="2">
        <v>1019100</v>
      </c>
      <c r="E5683" s="2">
        <v>1020000</v>
      </c>
      <c r="F5683" s="2">
        <v>1023600</v>
      </c>
      <c r="G5683" s="2">
        <v>1020000</v>
      </c>
      <c r="H5683" s="2">
        <v>1016100</v>
      </c>
      <c r="I5683" s="2">
        <v>1015500</v>
      </c>
      <c r="J5683" s="2">
        <v>1012200</v>
      </c>
      <c r="K5683" s="2">
        <v>1009200</v>
      </c>
      <c r="L5683" s="2">
        <v>1002900</v>
      </c>
      <c r="M5683">
        <v>999600</v>
      </c>
      <c r="N5683">
        <v>995100</v>
      </c>
      <c r="O5683">
        <v>991800</v>
      </c>
      <c r="P5683">
        <v>991800</v>
      </c>
      <c r="Q5683">
        <v>989400</v>
      </c>
      <c r="R5683">
        <v>988200</v>
      </c>
      <c r="S5683">
        <v>989700</v>
      </c>
      <c r="T5683">
        <v>989700</v>
      </c>
      <c r="U5683">
        <v>989100</v>
      </c>
      <c r="V5683">
        <v>987600</v>
      </c>
      <c r="W5683">
        <v>987300</v>
      </c>
      <c r="X5683">
        <v>985200</v>
      </c>
      <c r="Y5683">
        <v>984900</v>
      </c>
      <c r="Z5683">
        <v>985800</v>
      </c>
      <c r="AA5683">
        <v>983700</v>
      </c>
      <c r="AB5683">
        <v>985200</v>
      </c>
      <c r="AC5683">
        <v>981600</v>
      </c>
    </row>
    <row r="5684" spans="1:32">
      <c r="A5684" t="s">
        <v>16134</v>
      </c>
      <c r="B5684" t="s">
        <v>19</v>
      </c>
      <c r="C5684">
        <v>98520</v>
      </c>
      <c r="D5684">
        <v>203820</v>
      </c>
      <c r="E5684">
        <v>204000</v>
      </c>
      <c r="F5684">
        <v>204720</v>
      </c>
      <c r="G5684">
        <v>204000</v>
      </c>
      <c r="H5684">
        <v>203220</v>
      </c>
      <c r="I5684">
        <v>203100</v>
      </c>
      <c r="J5684">
        <v>202440</v>
      </c>
      <c r="K5684">
        <v>201840</v>
      </c>
      <c r="L5684">
        <v>200580</v>
      </c>
      <c r="M5684">
        <v>199920</v>
      </c>
      <c r="N5684">
        <v>199020</v>
      </c>
      <c r="O5684">
        <v>198360</v>
      </c>
      <c r="P5684">
        <v>198360</v>
      </c>
      <c r="Q5684">
        <v>197880</v>
      </c>
      <c r="R5684">
        <v>197640</v>
      </c>
      <c r="S5684">
        <v>197940</v>
      </c>
      <c r="T5684">
        <v>197940</v>
      </c>
      <c r="U5684">
        <v>197820</v>
      </c>
      <c r="V5684">
        <v>197520</v>
      </c>
      <c r="W5684">
        <v>197460</v>
      </c>
      <c r="X5684">
        <v>197040</v>
      </c>
      <c r="Y5684">
        <v>196980</v>
      </c>
      <c r="Z5684">
        <v>197160</v>
      </c>
      <c r="AA5684">
        <v>196740</v>
      </c>
      <c r="AB5684">
        <v>197040</v>
      </c>
      <c r="AC5684">
        <v>196320</v>
      </c>
    </row>
    <row r="5685" spans="1:32">
      <c r="A5685" t="s">
        <v>16135</v>
      </c>
      <c r="B5685" t="s">
        <v>19</v>
      </c>
      <c r="C5685">
        <v>0</v>
      </c>
      <c r="D5685">
        <v>0</v>
      </c>
      <c r="E5685">
        <v>0</v>
      </c>
      <c r="F5685">
        <v>0</v>
      </c>
      <c r="G5685">
        <v>0</v>
      </c>
      <c r="H5685">
        <v>0</v>
      </c>
      <c r="I5685">
        <v>0</v>
      </c>
      <c r="J5685">
        <v>0</v>
      </c>
      <c r="K5685">
        <v>0</v>
      </c>
      <c r="L5685">
        <v>0</v>
      </c>
      <c r="M5685">
        <v>0</v>
      </c>
      <c r="N5685">
        <v>0</v>
      </c>
      <c r="O5685">
        <v>0</v>
      </c>
      <c r="P5685">
        <v>0</v>
      </c>
      <c r="Q5685">
        <v>0</v>
      </c>
      <c r="R5685">
        <v>0</v>
      </c>
      <c r="S5685">
        <v>0</v>
      </c>
      <c r="T5685">
        <v>0</v>
      </c>
      <c r="U5685">
        <v>0</v>
      </c>
      <c r="V5685">
        <v>0</v>
      </c>
      <c r="W5685">
        <v>0</v>
      </c>
      <c r="X5685">
        <v>0</v>
      </c>
      <c r="Y5685">
        <v>0</v>
      </c>
      <c r="Z5685">
        <v>0</v>
      </c>
      <c r="AA5685">
        <v>0</v>
      </c>
      <c r="AB5685">
        <v>0</v>
      </c>
      <c r="AC5685">
        <v>0</v>
      </c>
    </row>
    <row r="5686" spans="1:32">
      <c r="A5686" t="s">
        <v>16136</v>
      </c>
      <c r="B5686" t="s">
        <v>19</v>
      </c>
      <c r="C5686" s="2">
        <v>417252000000</v>
      </c>
      <c r="D5686" s="2">
        <v>409771000000</v>
      </c>
      <c r="E5686">
        <v>0</v>
      </c>
      <c r="F5686">
        <v>0</v>
      </c>
      <c r="G5686">
        <v>0</v>
      </c>
      <c r="H5686">
        <v>0</v>
      </c>
      <c r="I5686">
        <v>0</v>
      </c>
      <c r="J5686">
        <v>0</v>
      </c>
      <c r="K5686">
        <v>0</v>
      </c>
      <c r="L5686">
        <v>0</v>
      </c>
      <c r="M5686">
        <v>0</v>
      </c>
      <c r="N5686">
        <v>0</v>
      </c>
      <c r="O5686">
        <v>0</v>
      </c>
      <c r="P5686">
        <v>0</v>
      </c>
      <c r="Q5686">
        <v>0</v>
      </c>
      <c r="R5686">
        <v>0</v>
      </c>
      <c r="S5686">
        <v>0</v>
      </c>
      <c r="T5686">
        <v>0</v>
      </c>
      <c r="U5686">
        <v>0</v>
      </c>
      <c r="V5686">
        <v>0</v>
      </c>
      <c r="W5686">
        <v>0</v>
      </c>
      <c r="X5686">
        <v>0</v>
      </c>
      <c r="Y5686">
        <v>0</v>
      </c>
      <c r="Z5686">
        <v>0</v>
      </c>
      <c r="AA5686">
        <v>0</v>
      </c>
      <c r="AB5686">
        <v>0</v>
      </c>
      <c r="AC5686">
        <v>0</v>
      </c>
    </row>
    <row r="5687" spans="1:32">
      <c r="A5687" t="s">
        <v>16137</v>
      </c>
      <c r="B5687" t="s">
        <v>19</v>
      </c>
      <c r="C5687" s="2">
        <v>314181000</v>
      </c>
      <c r="D5687" s="2">
        <v>308548000</v>
      </c>
      <c r="E5687">
        <v>0</v>
      </c>
      <c r="F5687">
        <v>0</v>
      </c>
      <c r="G5687">
        <v>0</v>
      </c>
      <c r="H5687">
        <v>0</v>
      </c>
      <c r="I5687">
        <v>0</v>
      </c>
      <c r="J5687">
        <v>0</v>
      </c>
      <c r="K5687">
        <v>0</v>
      </c>
      <c r="L5687">
        <v>0</v>
      </c>
      <c r="M5687">
        <v>0</v>
      </c>
      <c r="N5687">
        <v>0</v>
      </c>
      <c r="O5687">
        <v>0</v>
      </c>
      <c r="P5687">
        <v>0</v>
      </c>
      <c r="Q5687">
        <v>0</v>
      </c>
      <c r="R5687">
        <v>0</v>
      </c>
      <c r="S5687">
        <v>0</v>
      </c>
      <c r="T5687">
        <v>0</v>
      </c>
      <c r="U5687">
        <v>0</v>
      </c>
      <c r="V5687">
        <v>0</v>
      </c>
      <c r="W5687">
        <v>0</v>
      </c>
      <c r="X5687">
        <v>0</v>
      </c>
      <c r="Y5687">
        <v>0</v>
      </c>
      <c r="Z5687">
        <v>0</v>
      </c>
      <c r="AA5687">
        <v>0</v>
      </c>
      <c r="AB5687">
        <v>0</v>
      </c>
      <c r="AC5687">
        <v>0</v>
      </c>
    </row>
    <row r="5688" spans="1:32">
      <c r="A5688" t="s">
        <v>16138</v>
      </c>
      <c r="B5688" t="s">
        <v>19</v>
      </c>
      <c r="C5688" s="2">
        <v>5299300000</v>
      </c>
      <c r="D5688" s="2">
        <v>5204290000</v>
      </c>
      <c r="E5688">
        <v>0</v>
      </c>
      <c r="F5688">
        <v>0</v>
      </c>
      <c r="G5688">
        <v>0</v>
      </c>
      <c r="H5688">
        <v>0</v>
      </c>
      <c r="I5688">
        <v>0</v>
      </c>
      <c r="J5688">
        <v>0</v>
      </c>
      <c r="K5688">
        <v>0</v>
      </c>
      <c r="L5688">
        <v>0</v>
      </c>
      <c r="M5688">
        <v>0</v>
      </c>
      <c r="N5688">
        <v>0</v>
      </c>
      <c r="O5688">
        <v>0</v>
      </c>
      <c r="P5688">
        <v>0</v>
      </c>
      <c r="Q5688">
        <v>0</v>
      </c>
      <c r="R5688">
        <v>0</v>
      </c>
      <c r="S5688">
        <v>0</v>
      </c>
      <c r="T5688">
        <v>0</v>
      </c>
      <c r="U5688">
        <v>0</v>
      </c>
      <c r="V5688">
        <v>0</v>
      </c>
      <c r="W5688">
        <v>0</v>
      </c>
      <c r="X5688">
        <v>0</v>
      </c>
      <c r="Y5688">
        <v>0</v>
      </c>
      <c r="Z5688">
        <v>0</v>
      </c>
      <c r="AA5688">
        <v>0</v>
      </c>
      <c r="AB5688">
        <v>0</v>
      </c>
      <c r="AC5688">
        <v>0</v>
      </c>
    </row>
    <row r="5689" spans="1:32">
      <c r="A5689" t="s">
        <v>16139</v>
      </c>
      <c r="B5689" t="s">
        <v>19</v>
      </c>
      <c r="C5689" s="2">
        <v>3441910000</v>
      </c>
      <c r="D5689" s="2">
        <v>3380200000</v>
      </c>
      <c r="E5689">
        <v>0</v>
      </c>
      <c r="F5689">
        <v>0</v>
      </c>
      <c r="G5689">
        <v>0</v>
      </c>
      <c r="H5689">
        <v>0</v>
      </c>
      <c r="I5689">
        <v>0</v>
      </c>
      <c r="J5689">
        <v>0</v>
      </c>
      <c r="K5689">
        <v>0</v>
      </c>
      <c r="L5689">
        <v>0</v>
      </c>
      <c r="M5689">
        <v>0</v>
      </c>
      <c r="N5689">
        <v>0</v>
      </c>
      <c r="O5689">
        <v>0</v>
      </c>
      <c r="P5689">
        <v>0</v>
      </c>
      <c r="Q5689">
        <v>0</v>
      </c>
      <c r="R5689">
        <v>0</v>
      </c>
      <c r="S5689">
        <v>0</v>
      </c>
      <c r="T5689">
        <v>0</v>
      </c>
      <c r="U5689">
        <v>0</v>
      </c>
      <c r="V5689">
        <v>0</v>
      </c>
      <c r="W5689">
        <v>0</v>
      </c>
      <c r="X5689">
        <v>0</v>
      </c>
      <c r="Y5689">
        <v>0</v>
      </c>
      <c r="Z5689">
        <v>0</v>
      </c>
      <c r="AA5689">
        <v>0</v>
      </c>
      <c r="AB5689">
        <v>0</v>
      </c>
      <c r="AC5689">
        <v>0</v>
      </c>
      <c r="AD5689" s="2"/>
      <c r="AE5689" s="2"/>
      <c r="AF5689" s="2"/>
    </row>
    <row r="5690" spans="1:32">
      <c r="A5690" t="s">
        <v>16140</v>
      </c>
      <c r="B5690" t="s">
        <v>19</v>
      </c>
      <c r="C5690" s="2">
        <v>636319000</v>
      </c>
      <c r="D5690" s="2">
        <v>624911000</v>
      </c>
      <c r="E5690">
        <v>0</v>
      </c>
      <c r="F5690">
        <v>0</v>
      </c>
      <c r="G5690">
        <v>0</v>
      </c>
      <c r="H5690">
        <v>0</v>
      </c>
      <c r="I5690">
        <v>0</v>
      </c>
      <c r="J5690">
        <v>0</v>
      </c>
      <c r="K5690">
        <v>0</v>
      </c>
      <c r="L5690">
        <v>0</v>
      </c>
      <c r="M5690">
        <v>0</v>
      </c>
      <c r="N5690">
        <v>0</v>
      </c>
      <c r="O5690">
        <v>0</v>
      </c>
      <c r="P5690">
        <v>0</v>
      </c>
      <c r="Q5690">
        <v>0</v>
      </c>
      <c r="R5690">
        <v>0</v>
      </c>
      <c r="S5690">
        <v>0</v>
      </c>
      <c r="T5690">
        <v>0</v>
      </c>
      <c r="U5690">
        <v>0</v>
      </c>
      <c r="V5690">
        <v>0</v>
      </c>
      <c r="W5690">
        <v>0</v>
      </c>
      <c r="X5690">
        <v>0</v>
      </c>
      <c r="Y5690">
        <v>0</v>
      </c>
      <c r="Z5690">
        <v>0</v>
      </c>
      <c r="AA5690">
        <v>0</v>
      </c>
      <c r="AB5690">
        <v>0</v>
      </c>
      <c r="AC5690">
        <v>0</v>
      </c>
      <c r="AD5690" s="2"/>
      <c r="AE5690" s="2"/>
      <c r="AF5690" s="2"/>
    </row>
    <row r="5691" spans="1:32">
      <c r="A5691" t="s">
        <v>16141</v>
      </c>
      <c r="B5691" t="s">
        <v>19</v>
      </c>
      <c r="C5691" s="2">
        <v>557574000</v>
      </c>
      <c r="D5691" s="2">
        <v>547577000</v>
      </c>
      <c r="E5691">
        <v>0</v>
      </c>
      <c r="F5691">
        <v>0</v>
      </c>
      <c r="G5691">
        <v>0</v>
      </c>
      <c r="H5691">
        <v>0</v>
      </c>
      <c r="I5691">
        <v>0</v>
      </c>
      <c r="J5691">
        <v>0</v>
      </c>
      <c r="K5691">
        <v>0</v>
      </c>
      <c r="L5691">
        <v>0</v>
      </c>
      <c r="M5691">
        <v>0</v>
      </c>
      <c r="N5691">
        <v>0</v>
      </c>
      <c r="O5691">
        <v>0</v>
      </c>
      <c r="P5691">
        <v>0</v>
      </c>
      <c r="Q5691">
        <v>0</v>
      </c>
      <c r="R5691">
        <v>0</v>
      </c>
      <c r="S5691">
        <v>0</v>
      </c>
      <c r="T5691">
        <v>0</v>
      </c>
      <c r="U5691">
        <v>0</v>
      </c>
      <c r="V5691">
        <v>0</v>
      </c>
      <c r="W5691">
        <v>0</v>
      </c>
      <c r="X5691">
        <v>0</v>
      </c>
      <c r="Y5691">
        <v>0</v>
      </c>
      <c r="Z5691">
        <v>0</v>
      </c>
      <c r="AA5691">
        <v>0</v>
      </c>
      <c r="AB5691">
        <v>0</v>
      </c>
      <c r="AC5691">
        <v>0</v>
      </c>
      <c r="AD5691" s="2"/>
      <c r="AE5691" s="2"/>
      <c r="AF5691" s="2"/>
    </row>
    <row r="5692" spans="1:32">
      <c r="A5692" t="s">
        <v>16142</v>
      </c>
      <c r="B5692" t="s">
        <v>19</v>
      </c>
      <c r="C5692" s="2">
        <v>2360810000</v>
      </c>
      <c r="D5692" s="2">
        <v>2318490000</v>
      </c>
      <c r="E5692">
        <v>0</v>
      </c>
      <c r="F5692">
        <v>0</v>
      </c>
      <c r="G5692">
        <v>0</v>
      </c>
      <c r="H5692">
        <v>0</v>
      </c>
      <c r="I5692">
        <v>0</v>
      </c>
      <c r="J5692">
        <v>0</v>
      </c>
      <c r="K5692">
        <v>0</v>
      </c>
      <c r="L5692">
        <v>0</v>
      </c>
      <c r="M5692">
        <v>0</v>
      </c>
      <c r="N5692">
        <v>0</v>
      </c>
      <c r="O5692">
        <v>0</v>
      </c>
      <c r="P5692">
        <v>0</v>
      </c>
      <c r="Q5692">
        <v>0</v>
      </c>
      <c r="R5692">
        <v>0</v>
      </c>
      <c r="S5692">
        <v>0</v>
      </c>
      <c r="T5692">
        <v>0</v>
      </c>
      <c r="U5692">
        <v>0</v>
      </c>
      <c r="V5692">
        <v>0</v>
      </c>
      <c r="W5692">
        <v>0</v>
      </c>
      <c r="X5692">
        <v>0</v>
      </c>
      <c r="Y5692">
        <v>0</v>
      </c>
      <c r="Z5692">
        <v>0</v>
      </c>
      <c r="AA5692">
        <v>0</v>
      </c>
      <c r="AB5692">
        <v>0</v>
      </c>
      <c r="AC5692">
        <v>0</v>
      </c>
      <c r="AD5692" s="2"/>
      <c r="AE5692" s="2"/>
      <c r="AF5692" s="2"/>
    </row>
    <row r="5693" spans="1:32">
      <c r="A5693" t="s">
        <v>16143</v>
      </c>
      <c r="B5693" t="s">
        <v>19</v>
      </c>
      <c r="C5693" s="2">
        <v>43171300</v>
      </c>
      <c r="D5693" s="2">
        <v>42397200</v>
      </c>
      <c r="E5693">
        <v>0</v>
      </c>
      <c r="F5693">
        <v>0</v>
      </c>
      <c r="G5693">
        <v>0</v>
      </c>
      <c r="H5693">
        <v>0</v>
      </c>
      <c r="I5693">
        <v>0</v>
      </c>
      <c r="J5693">
        <v>0</v>
      </c>
      <c r="K5693">
        <v>0</v>
      </c>
      <c r="L5693">
        <v>0</v>
      </c>
      <c r="M5693">
        <v>0</v>
      </c>
      <c r="N5693">
        <v>0</v>
      </c>
      <c r="O5693">
        <v>0</v>
      </c>
      <c r="P5693">
        <v>0</v>
      </c>
      <c r="Q5693">
        <v>0</v>
      </c>
      <c r="R5693">
        <v>0</v>
      </c>
      <c r="S5693">
        <v>0</v>
      </c>
      <c r="T5693">
        <v>0</v>
      </c>
      <c r="U5693">
        <v>0</v>
      </c>
      <c r="V5693">
        <v>0</v>
      </c>
      <c r="W5693">
        <v>0</v>
      </c>
      <c r="X5693">
        <v>0</v>
      </c>
      <c r="Y5693">
        <v>0</v>
      </c>
      <c r="Z5693">
        <v>0</v>
      </c>
      <c r="AA5693">
        <v>0</v>
      </c>
      <c r="AB5693">
        <v>0</v>
      </c>
      <c r="AC5693">
        <v>0</v>
      </c>
      <c r="AD5693" s="2"/>
      <c r="AE5693" s="2"/>
      <c r="AF5693" s="2"/>
    </row>
    <row r="5694" spans="1:32">
      <c r="A5694" t="s">
        <v>16144</v>
      </c>
      <c r="B5694" t="s">
        <v>19</v>
      </c>
      <c r="C5694" s="2">
        <v>211722000</v>
      </c>
      <c r="D5694" s="2">
        <v>207926000</v>
      </c>
      <c r="E5694">
        <v>0</v>
      </c>
      <c r="F5694">
        <v>0</v>
      </c>
      <c r="G5694">
        <v>0</v>
      </c>
      <c r="H5694">
        <v>0</v>
      </c>
      <c r="I5694">
        <v>0</v>
      </c>
      <c r="J5694">
        <v>0</v>
      </c>
      <c r="K5694">
        <v>0</v>
      </c>
      <c r="L5694">
        <v>0</v>
      </c>
      <c r="M5694">
        <v>0</v>
      </c>
      <c r="N5694">
        <v>0</v>
      </c>
      <c r="O5694">
        <v>0</v>
      </c>
      <c r="P5694">
        <v>0</v>
      </c>
      <c r="Q5694">
        <v>0</v>
      </c>
      <c r="R5694">
        <v>0</v>
      </c>
      <c r="S5694">
        <v>0</v>
      </c>
      <c r="T5694">
        <v>0</v>
      </c>
      <c r="U5694">
        <v>0</v>
      </c>
      <c r="V5694">
        <v>0</v>
      </c>
      <c r="W5694">
        <v>0</v>
      </c>
      <c r="X5694">
        <v>0</v>
      </c>
      <c r="Y5694">
        <v>0</v>
      </c>
      <c r="Z5694">
        <v>0</v>
      </c>
      <c r="AA5694">
        <v>0</v>
      </c>
      <c r="AB5694">
        <v>0</v>
      </c>
      <c r="AC5694">
        <v>0</v>
      </c>
      <c r="AD5694" s="2"/>
      <c r="AE5694" s="2"/>
      <c r="AF5694" s="2"/>
    </row>
    <row r="5695" spans="1:32">
      <c r="A5695" t="s">
        <v>16145</v>
      </c>
      <c r="B5695" t="s">
        <v>19</v>
      </c>
      <c r="C5695" s="2">
        <v>20367000</v>
      </c>
      <c r="D5695" s="2">
        <v>20001800</v>
      </c>
      <c r="E5695">
        <v>0</v>
      </c>
      <c r="F5695">
        <v>0</v>
      </c>
      <c r="G5695">
        <v>0</v>
      </c>
      <c r="H5695">
        <v>0</v>
      </c>
      <c r="I5695">
        <v>0</v>
      </c>
      <c r="J5695">
        <v>0</v>
      </c>
      <c r="K5695">
        <v>0</v>
      </c>
      <c r="L5695">
        <v>0</v>
      </c>
      <c r="M5695">
        <v>0</v>
      </c>
      <c r="N5695">
        <v>0</v>
      </c>
      <c r="O5695">
        <v>0</v>
      </c>
      <c r="P5695">
        <v>0</v>
      </c>
      <c r="Q5695">
        <v>0</v>
      </c>
      <c r="R5695">
        <v>0</v>
      </c>
      <c r="S5695">
        <v>0</v>
      </c>
      <c r="T5695">
        <v>0</v>
      </c>
      <c r="U5695">
        <v>0</v>
      </c>
      <c r="V5695">
        <v>0</v>
      </c>
      <c r="W5695">
        <v>0</v>
      </c>
      <c r="X5695">
        <v>0</v>
      </c>
      <c r="Y5695">
        <v>0</v>
      </c>
      <c r="Z5695">
        <v>0</v>
      </c>
      <c r="AA5695">
        <v>0</v>
      </c>
      <c r="AB5695">
        <v>0</v>
      </c>
      <c r="AC5695">
        <v>0</v>
      </c>
      <c r="AD5695" s="2"/>
      <c r="AE5695" s="2"/>
      <c r="AF5695" s="2"/>
    </row>
    <row r="5696" spans="1:32">
      <c r="A5696" t="s">
        <v>16146</v>
      </c>
      <c r="B5696" t="s">
        <v>19</v>
      </c>
      <c r="C5696" s="2">
        <v>4073400</v>
      </c>
      <c r="D5696" s="2">
        <v>4000370</v>
      </c>
      <c r="E5696">
        <v>0</v>
      </c>
      <c r="F5696">
        <v>0</v>
      </c>
      <c r="G5696">
        <v>0</v>
      </c>
      <c r="H5696">
        <v>0</v>
      </c>
      <c r="I5696">
        <v>0</v>
      </c>
      <c r="J5696">
        <v>0</v>
      </c>
      <c r="K5696">
        <v>0</v>
      </c>
      <c r="L5696">
        <v>0</v>
      </c>
      <c r="M5696">
        <v>0</v>
      </c>
      <c r="N5696">
        <v>0</v>
      </c>
      <c r="O5696">
        <v>0</v>
      </c>
      <c r="P5696">
        <v>0</v>
      </c>
      <c r="Q5696">
        <v>0</v>
      </c>
      <c r="R5696">
        <v>0</v>
      </c>
      <c r="S5696">
        <v>0</v>
      </c>
      <c r="T5696">
        <v>0</v>
      </c>
      <c r="U5696">
        <v>0</v>
      </c>
      <c r="V5696">
        <v>0</v>
      </c>
      <c r="W5696">
        <v>0</v>
      </c>
      <c r="X5696">
        <v>0</v>
      </c>
      <c r="Y5696">
        <v>0</v>
      </c>
      <c r="Z5696">
        <v>0</v>
      </c>
      <c r="AA5696">
        <v>0</v>
      </c>
      <c r="AB5696">
        <v>0</v>
      </c>
      <c r="AC5696">
        <v>0</v>
      </c>
      <c r="AD5696" s="2"/>
      <c r="AE5696" s="2"/>
      <c r="AF5696" s="2"/>
    </row>
    <row r="5697" spans="1:29">
      <c r="A5697" t="s">
        <v>16147</v>
      </c>
      <c r="B5697" t="s">
        <v>19</v>
      </c>
      <c r="C5697">
        <v>0</v>
      </c>
      <c r="D5697">
        <v>0</v>
      </c>
      <c r="E5697">
        <v>0</v>
      </c>
      <c r="F5697">
        <v>0</v>
      </c>
      <c r="G5697">
        <v>0</v>
      </c>
      <c r="H5697">
        <v>0</v>
      </c>
      <c r="I5697">
        <v>0</v>
      </c>
      <c r="J5697">
        <v>0</v>
      </c>
      <c r="K5697">
        <v>0</v>
      </c>
      <c r="L5697">
        <v>0</v>
      </c>
      <c r="M5697">
        <v>0</v>
      </c>
      <c r="N5697">
        <v>0</v>
      </c>
      <c r="O5697">
        <v>0</v>
      </c>
      <c r="P5697">
        <v>0</v>
      </c>
      <c r="Q5697">
        <v>0</v>
      </c>
      <c r="R5697">
        <v>0</v>
      </c>
      <c r="S5697">
        <v>0</v>
      </c>
      <c r="T5697">
        <v>0</v>
      </c>
      <c r="U5697">
        <v>0</v>
      </c>
      <c r="V5697">
        <v>0</v>
      </c>
      <c r="W5697">
        <v>0</v>
      </c>
      <c r="X5697">
        <v>0</v>
      </c>
      <c r="Y5697">
        <v>0</v>
      </c>
      <c r="Z5697">
        <v>0</v>
      </c>
      <c r="AA5697">
        <v>0</v>
      </c>
      <c r="AB5697">
        <v>0</v>
      </c>
      <c r="AC5697">
        <v>0</v>
      </c>
    </row>
    <row r="5698" spans="1:29">
      <c r="A5698" t="s">
        <v>16148</v>
      </c>
      <c r="B5698" t="s">
        <v>19</v>
      </c>
      <c r="C5698" s="2">
        <v>3572360000</v>
      </c>
      <c r="D5698" s="2">
        <v>8034670000</v>
      </c>
      <c r="E5698" s="2">
        <v>7587610000</v>
      </c>
      <c r="F5698" s="2">
        <v>7226650000</v>
      </c>
      <c r="G5698" s="2">
        <v>7068510000</v>
      </c>
      <c r="H5698" s="2">
        <v>7030410000</v>
      </c>
      <c r="I5698" s="2">
        <v>7070420000</v>
      </c>
      <c r="J5698" s="2">
        <v>7139010000</v>
      </c>
      <c r="K5698" s="2">
        <v>7201880000</v>
      </c>
      <c r="L5698" s="2">
        <v>7501070000</v>
      </c>
      <c r="M5698" s="2">
        <v>7585640000</v>
      </c>
      <c r="N5698" s="2">
        <v>7628910000</v>
      </c>
      <c r="O5698" s="2">
        <v>7936270000</v>
      </c>
      <c r="P5698" s="2">
        <v>8011310000</v>
      </c>
      <c r="Q5698" s="2">
        <v>8076210000</v>
      </c>
      <c r="R5698" s="2">
        <v>8433790000</v>
      </c>
      <c r="S5698" s="2">
        <v>8517370000</v>
      </c>
      <c r="T5698" s="2">
        <v>8596780000</v>
      </c>
      <c r="U5698" s="2">
        <v>8433170000</v>
      </c>
      <c r="V5698" s="2">
        <v>8475760000</v>
      </c>
      <c r="W5698" s="2">
        <v>8778580000</v>
      </c>
      <c r="X5698" s="2">
        <v>8818280000</v>
      </c>
      <c r="Y5698" s="2">
        <v>8812010000</v>
      </c>
      <c r="Z5698" s="2">
        <v>8897690000</v>
      </c>
      <c r="AA5698" s="2">
        <v>8765790000</v>
      </c>
      <c r="AB5698" s="2">
        <v>8857060000</v>
      </c>
      <c r="AC5698" s="2">
        <v>8926020000</v>
      </c>
    </row>
    <row r="5699" spans="1:29">
      <c r="A5699" t="s">
        <v>16149</v>
      </c>
      <c r="B5699" t="s">
        <v>19</v>
      </c>
      <c r="C5699" s="2">
        <v>2689910</v>
      </c>
      <c r="D5699" s="2">
        <v>6049920</v>
      </c>
      <c r="E5699" s="2">
        <v>5713300</v>
      </c>
      <c r="F5699" s="2">
        <v>5441510</v>
      </c>
      <c r="G5699" s="2">
        <v>5322430</v>
      </c>
      <c r="H5699" s="2">
        <v>5293740</v>
      </c>
      <c r="I5699" s="2">
        <v>5323870</v>
      </c>
      <c r="J5699" s="2">
        <v>5375510</v>
      </c>
      <c r="K5699" s="2">
        <v>5422860</v>
      </c>
      <c r="L5699" s="2">
        <v>5648140</v>
      </c>
      <c r="M5699" s="2">
        <v>5711820</v>
      </c>
      <c r="N5699" s="2">
        <v>5744400</v>
      </c>
      <c r="O5699" s="2">
        <v>5975830</v>
      </c>
      <c r="P5699" s="2">
        <v>6032340</v>
      </c>
      <c r="Q5699" s="2">
        <v>6081210</v>
      </c>
      <c r="R5699" s="2">
        <v>6350450</v>
      </c>
      <c r="S5699" s="2">
        <v>6413390</v>
      </c>
      <c r="T5699" s="2">
        <v>6473180</v>
      </c>
      <c r="U5699" s="2">
        <v>6349990</v>
      </c>
      <c r="V5699" s="2">
        <v>6382060</v>
      </c>
      <c r="W5699" s="2">
        <v>6610070</v>
      </c>
      <c r="X5699" s="2">
        <v>6639970</v>
      </c>
      <c r="Y5699" s="2">
        <v>6635250</v>
      </c>
      <c r="Z5699" s="2">
        <v>6699760</v>
      </c>
      <c r="AA5699" s="2">
        <v>6600450</v>
      </c>
      <c r="AB5699" s="2">
        <v>6669170</v>
      </c>
      <c r="AC5699" s="2">
        <v>6721090</v>
      </c>
    </row>
    <row r="5700" spans="1:29">
      <c r="A5700" t="s">
        <v>16150</v>
      </c>
      <c r="B5700" t="s">
        <v>19</v>
      </c>
      <c r="C5700" s="2">
        <v>45370700</v>
      </c>
      <c r="D5700" s="2">
        <v>102044000</v>
      </c>
      <c r="E5700" s="2">
        <v>96366300</v>
      </c>
      <c r="F5700" s="2">
        <v>91782000</v>
      </c>
      <c r="G5700" s="2">
        <v>89773600</v>
      </c>
      <c r="H5700" s="2">
        <v>89289600</v>
      </c>
      <c r="I5700" s="2">
        <v>89797800</v>
      </c>
      <c r="J5700" s="2">
        <v>90668900</v>
      </c>
      <c r="K5700" s="2">
        <v>91467400</v>
      </c>
      <c r="L5700" s="2">
        <v>95267300</v>
      </c>
      <c r="M5700" s="2">
        <v>96341300</v>
      </c>
      <c r="N5700" s="2">
        <v>96890800</v>
      </c>
      <c r="O5700" s="2">
        <v>100794000</v>
      </c>
      <c r="P5700" s="2">
        <v>101748000</v>
      </c>
      <c r="Q5700" s="2">
        <v>102572000</v>
      </c>
      <c r="R5700" s="2">
        <v>107113000</v>
      </c>
      <c r="S5700" s="2">
        <v>108175000</v>
      </c>
      <c r="T5700" s="2">
        <v>109183000</v>
      </c>
      <c r="U5700" s="2">
        <v>107105000</v>
      </c>
      <c r="V5700" s="2">
        <v>107646000</v>
      </c>
      <c r="W5700" s="2">
        <v>111492000</v>
      </c>
      <c r="X5700" s="2">
        <v>111996000</v>
      </c>
      <c r="Y5700" s="2">
        <v>111917000</v>
      </c>
      <c r="Z5700" s="2">
        <v>113005000</v>
      </c>
      <c r="AA5700" s="2">
        <v>111330000</v>
      </c>
      <c r="AB5700" s="2">
        <v>112489000</v>
      </c>
      <c r="AC5700" s="2">
        <v>113365000</v>
      </c>
    </row>
    <row r="5701" spans="1:29">
      <c r="A5701" t="s">
        <v>16151</v>
      </c>
      <c r="B5701" t="s">
        <v>19</v>
      </c>
      <c r="C5701" s="2">
        <v>29468400</v>
      </c>
      <c r="D5701" s="2">
        <v>66277900</v>
      </c>
      <c r="E5701" s="2">
        <v>62590100</v>
      </c>
      <c r="F5701" s="2">
        <v>59612600</v>
      </c>
      <c r="G5701" s="2">
        <v>58308100</v>
      </c>
      <c r="H5701" s="2">
        <v>57993800</v>
      </c>
      <c r="I5701" s="2">
        <v>58323800</v>
      </c>
      <c r="J5701" s="2">
        <v>58889600</v>
      </c>
      <c r="K5701" s="2">
        <v>59408300</v>
      </c>
      <c r="L5701" s="2">
        <v>61876300</v>
      </c>
      <c r="M5701" s="2">
        <v>62573900</v>
      </c>
      <c r="N5701" s="2">
        <v>62930800</v>
      </c>
      <c r="O5701" s="2">
        <v>65466200</v>
      </c>
      <c r="P5701" s="2">
        <v>66085200</v>
      </c>
      <c r="Q5701" s="2">
        <v>66620600</v>
      </c>
      <c r="R5701" s="2">
        <v>69570200</v>
      </c>
      <c r="S5701" s="2">
        <v>70259700</v>
      </c>
      <c r="T5701" s="2">
        <v>70914800</v>
      </c>
      <c r="U5701" s="2">
        <v>69565200</v>
      </c>
      <c r="V5701" s="2">
        <v>69916500</v>
      </c>
      <c r="W5701" s="2">
        <v>72414400</v>
      </c>
      <c r="X5701" s="2">
        <v>72741900</v>
      </c>
      <c r="Y5701" s="2">
        <v>72690200</v>
      </c>
      <c r="Z5701" s="2">
        <v>73396900</v>
      </c>
      <c r="AA5701" s="2">
        <v>72309000</v>
      </c>
      <c r="AB5701" s="2">
        <v>73061800</v>
      </c>
      <c r="AC5701" s="2">
        <v>73630700</v>
      </c>
    </row>
    <row r="5702" spans="1:29">
      <c r="A5702" t="s">
        <v>16152</v>
      </c>
      <c r="B5702" t="s">
        <v>19</v>
      </c>
      <c r="C5702" s="2">
        <v>5447940</v>
      </c>
      <c r="D5702" s="2">
        <v>12253100</v>
      </c>
      <c r="E5702" s="2">
        <v>11571300</v>
      </c>
      <c r="F5702" s="2">
        <v>11020800</v>
      </c>
      <c r="G5702" s="2">
        <v>10779700</v>
      </c>
      <c r="H5702" s="2">
        <v>10721500</v>
      </c>
      <c r="I5702" s="2">
        <v>10782600</v>
      </c>
      <c r="J5702" s="2">
        <v>10887200</v>
      </c>
      <c r="K5702" s="2">
        <v>10983000</v>
      </c>
      <c r="L5702" s="2">
        <v>11439300</v>
      </c>
      <c r="M5702" s="2">
        <v>11568300</v>
      </c>
      <c r="N5702" s="2">
        <v>11634300</v>
      </c>
      <c r="O5702" s="2">
        <v>12103000</v>
      </c>
      <c r="P5702" s="2">
        <v>12217400</v>
      </c>
      <c r="Q5702" s="2">
        <v>12316400</v>
      </c>
      <c r="R5702" s="2">
        <v>12861700</v>
      </c>
      <c r="S5702" s="2">
        <v>12989200</v>
      </c>
      <c r="T5702" s="2">
        <v>13110300</v>
      </c>
      <c r="U5702" s="2">
        <v>12860800</v>
      </c>
      <c r="V5702" s="2">
        <v>12925700</v>
      </c>
      <c r="W5702" s="2">
        <v>13387500</v>
      </c>
      <c r="X5702" s="2">
        <v>13448100</v>
      </c>
      <c r="Y5702" s="2">
        <v>13438500</v>
      </c>
      <c r="Z5702" s="2">
        <v>13569200</v>
      </c>
      <c r="AA5702" s="2">
        <v>13368000</v>
      </c>
      <c r="AB5702" s="2">
        <v>13507200</v>
      </c>
      <c r="AC5702" s="2">
        <v>13612400</v>
      </c>
    </row>
    <row r="5703" spans="1:29">
      <c r="A5703" t="s">
        <v>16153</v>
      </c>
      <c r="B5703" t="s">
        <v>19</v>
      </c>
      <c r="C5703" s="2">
        <v>4773750</v>
      </c>
      <c r="D5703" s="2">
        <v>10736700</v>
      </c>
      <c r="E5703" s="2">
        <v>10139300</v>
      </c>
      <c r="F5703" s="2">
        <v>9656970</v>
      </c>
      <c r="G5703" s="2">
        <v>9445660</v>
      </c>
      <c r="H5703" s="2">
        <v>9394740</v>
      </c>
      <c r="I5703" s="2">
        <v>9448200</v>
      </c>
      <c r="J5703" s="2">
        <v>9539860</v>
      </c>
      <c r="K5703" s="2">
        <v>9623880</v>
      </c>
      <c r="L5703" s="2">
        <v>10023700</v>
      </c>
      <c r="M5703" s="2">
        <v>10136700</v>
      </c>
      <c r="N5703" s="2">
        <v>10194500</v>
      </c>
      <c r="O5703" s="2">
        <v>10605200</v>
      </c>
      <c r="P5703" s="2">
        <v>10705500</v>
      </c>
      <c r="Q5703" s="2">
        <v>10792200</v>
      </c>
      <c r="R5703" s="2">
        <v>11270100</v>
      </c>
      <c r="S5703" s="2">
        <v>11381800</v>
      </c>
      <c r="T5703" s="2">
        <v>11487900</v>
      </c>
      <c r="U5703" s="2">
        <v>11269200</v>
      </c>
      <c r="V5703" s="2">
        <v>11326200</v>
      </c>
      <c r="W5703" s="2">
        <v>11730800</v>
      </c>
      <c r="X5703" s="2">
        <v>11783900</v>
      </c>
      <c r="Y5703" s="2">
        <v>11775500</v>
      </c>
      <c r="Z5703" s="2">
        <v>11890000</v>
      </c>
      <c r="AA5703" s="2">
        <v>11713700</v>
      </c>
      <c r="AB5703" s="2">
        <v>11835700</v>
      </c>
      <c r="AC5703" s="2">
        <v>11927800</v>
      </c>
    </row>
    <row r="5704" spans="1:29">
      <c r="A5704" t="s">
        <v>16154</v>
      </c>
      <c r="B5704" t="s">
        <v>19</v>
      </c>
      <c r="C5704" s="2">
        <v>20212400</v>
      </c>
      <c r="D5704" s="2">
        <v>45460200</v>
      </c>
      <c r="E5704" s="2">
        <v>42930700</v>
      </c>
      <c r="F5704" s="2">
        <v>40888400</v>
      </c>
      <c r="G5704" s="2">
        <v>39993700</v>
      </c>
      <c r="H5704" s="2">
        <v>39778100</v>
      </c>
      <c r="I5704" s="2">
        <v>40004500</v>
      </c>
      <c r="J5704" s="2">
        <v>40392600</v>
      </c>
      <c r="K5704" s="2">
        <v>40748300</v>
      </c>
      <c r="L5704" s="2">
        <v>42441100</v>
      </c>
      <c r="M5704" s="2">
        <v>42919600</v>
      </c>
      <c r="N5704" s="2">
        <v>43164400</v>
      </c>
      <c r="O5704" s="2">
        <v>44903400</v>
      </c>
      <c r="P5704" s="2">
        <v>45328000</v>
      </c>
      <c r="Q5704" s="2">
        <v>45695300</v>
      </c>
      <c r="R5704" s="2">
        <v>47718400</v>
      </c>
      <c r="S5704" s="2">
        <v>48191300</v>
      </c>
      <c r="T5704" s="2">
        <v>48640600</v>
      </c>
      <c r="U5704" s="2">
        <v>47714900</v>
      </c>
      <c r="V5704" s="2">
        <v>47955900</v>
      </c>
      <c r="W5704" s="2">
        <v>49669200</v>
      </c>
      <c r="X5704" s="2">
        <v>49893900</v>
      </c>
      <c r="Y5704" s="2">
        <v>49858400</v>
      </c>
      <c r="Z5704" s="2">
        <v>50343200</v>
      </c>
      <c r="AA5704" s="2">
        <v>49596900</v>
      </c>
      <c r="AB5704" s="2">
        <v>50113300</v>
      </c>
      <c r="AC5704" s="2">
        <v>50503500</v>
      </c>
    </row>
    <row r="5705" spans="1:29">
      <c r="A5705" t="s">
        <v>16155</v>
      </c>
      <c r="B5705" t="s">
        <v>19</v>
      </c>
      <c r="C5705">
        <v>369617</v>
      </c>
      <c r="D5705">
        <v>831312</v>
      </c>
      <c r="E5705">
        <v>785057</v>
      </c>
      <c r="F5705">
        <v>747710</v>
      </c>
      <c r="G5705">
        <v>731349</v>
      </c>
      <c r="H5705">
        <v>727406</v>
      </c>
      <c r="I5705">
        <v>731546</v>
      </c>
      <c r="J5705">
        <v>738642</v>
      </c>
      <c r="K5705">
        <v>745148</v>
      </c>
      <c r="L5705">
        <v>776103</v>
      </c>
      <c r="M5705">
        <v>784853</v>
      </c>
      <c r="N5705">
        <v>789330</v>
      </c>
      <c r="O5705">
        <v>821131</v>
      </c>
      <c r="P5705">
        <v>828896</v>
      </c>
      <c r="Q5705">
        <v>835611</v>
      </c>
      <c r="R5705">
        <v>872607</v>
      </c>
      <c r="S5705">
        <v>881256</v>
      </c>
      <c r="T5705">
        <v>889471</v>
      </c>
      <c r="U5705">
        <v>872544</v>
      </c>
      <c r="V5705">
        <v>876951</v>
      </c>
      <c r="W5705">
        <v>908281</v>
      </c>
      <c r="X5705">
        <v>912389</v>
      </c>
      <c r="Y5705">
        <v>911741</v>
      </c>
      <c r="Z5705">
        <v>920605</v>
      </c>
      <c r="AA5705">
        <v>906959</v>
      </c>
      <c r="AB5705">
        <v>916402</v>
      </c>
      <c r="AC5705">
        <v>923537</v>
      </c>
    </row>
    <row r="5706" spans="1:29">
      <c r="A5706" t="s">
        <v>16156</v>
      </c>
      <c r="B5706" t="s">
        <v>19</v>
      </c>
      <c r="C5706" s="2">
        <v>1812690</v>
      </c>
      <c r="D5706" s="2">
        <v>4076950</v>
      </c>
      <c r="E5706" s="2">
        <v>3850100</v>
      </c>
      <c r="F5706" s="2">
        <v>3666940</v>
      </c>
      <c r="G5706" s="2">
        <v>3586700</v>
      </c>
      <c r="H5706" s="2">
        <v>3567370</v>
      </c>
      <c r="I5706" s="2">
        <v>3587670</v>
      </c>
      <c r="J5706" s="2">
        <v>3622470</v>
      </c>
      <c r="K5706" s="2">
        <v>3654380</v>
      </c>
      <c r="L5706" s="2">
        <v>3806190</v>
      </c>
      <c r="M5706" s="2">
        <v>3849100</v>
      </c>
      <c r="N5706" s="2">
        <v>3871060</v>
      </c>
      <c r="O5706" s="2">
        <v>4027020</v>
      </c>
      <c r="P5706" s="2">
        <v>4065100</v>
      </c>
      <c r="Q5706" s="2">
        <v>4098030</v>
      </c>
      <c r="R5706" s="2">
        <v>4279470</v>
      </c>
      <c r="S5706" s="2">
        <v>4321880</v>
      </c>
      <c r="T5706" s="2">
        <v>4362170</v>
      </c>
      <c r="U5706" s="2">
        <v>4279160</v>
      </c>
      <c r="V5706" s="2">
        <v>4300770</v>
      </c>
      <c r="W5706" s="2">
        <v>4454420</v>
      </c>
      <c r="X5706" s="2">
        <v>4474570</v>
      </c>
      <c r="Y5706" s="2">
        <v>4471390</v>
      </c>
      <c r="Z5706" s="2">
        <v>4514860</v>
      </c>
      <c r="AA5706" s="2">
        <v>4447930</v>
      </c>
      <c r="AB5706" s="2">
        <v>4494250</v>
      </c>
      <c r="AC5706" s="2">
        <v>4529240</v>
      </c>
    </row>
    <row r="5707" spans="1:29">
      <c r="A5707" t="s">
        <v>16157</v>
      </c>
      <c r="B5707" t="s">
        <v>19</v>
      </c>
      <c r="C5707">
        <v>174375</v>
      </c>
      <c r="D5707">
        <v>392190</v>
      </c>
      <c r="E5707">
        <v>370368</v>
      </c>
      <c r="F5707">
        <v>352749</v>
      </c>
      <c r="G5707">
        <v>345030</v>
      </c>
      <c r="H5707">
        <v>343170</v>
      </c>
      <c r="I5707">
        <v>345123</v>
      </c>
      <c r="J5707">
        <v>348471</v>
      </c>
      <c r="K5707">
        <v>351540</v>
      </c>
      <c r="L5707">
        <v>366144</v>
      </c>
      <c r="M5707">
        <v>370272</v>
      </c>
      <c r="N5707">
        <v>372384</v>
      </c>
      <c r="O5707">
        <v>387387</v>
      </c>
      <c r="P5707">
        <v>391050</v>
      </c>
      <c r="Q5707">
        <v>394218</v>
      </c>
      <c r="R5707">
        <v>411672</v>
      </c>
      <c r="S5707">
        <v>415752</v>
      </c>
      <c r="T5707">
        <v>419628</v>
      </c>
      <c r="U5707">
        <v>411642</v>
      </c>
      <c r="V5707">
        <v>413721</v>
      </c>
      <c r="W5707">
        <v>428502</v>
      </c>
      <c r="X5707">
        <v>430440</v>
      </c>
      <c r="Y5707">
        <v>430134</v>
      </c>
      <c r="Z5707">
        <v>434316</v>
      </c>
      <c r="AA5707">
        <v>427878</v>
      </c>
      <c r="AB5707">
        <v>432333</v>
      </c>
      <c r="AC5707">
        <v>435699</v>
      </c>
    </row>
    <row r="5708" spans="1:29">
      <c r="A5708" t="s">
        <v>16158</v>
      </c>
      <c r="B5708" t="s">
        <v>19</v>
      </c>
      <c r="C5708">
        <v>34875</v>
      </c>
      <c r="D5708">
        <v>78438</v>
      </c>
      <c r="E5708">
        <v>74073.600000000006</v>
      </c>
      <c r="F5708">
        <v>70549.8</v>
      </c>
      <c r="G5708">
        <v>69006</v>
      </c>
      <c r="H5708">
        <v>68634</v>
      </c>
      <c r="I5708">
        <v>69024.600000000006</v>
      </c>
      <c r="J5708">
        <v>69694.2</v>
      </c>
      <c r="K5708">
        <v>70308</v>
      </c>
      <c r="L5708">
        <v>73228.800000000003</v>
      </c>
      <c r="M5708">
        <v>74054.399999999994</v>
      </c>
      <c r="N5708">
        <v>74476.800000000003</v>
      </c>
      <c r="O5708">
        <v>77477.399999999994</v>
      </c>
      <c r="P5708">
        <v>78210</v>
      </c>
      <c r="Q5708">
        <v>78843.600000000006</v>
      </c>
      <c r="R5708">
        <v>82334.399999999994</v>
      </c>
      <c r="S5708">
        <v>83150.399999999994</v>
      </c>
      <c r="T5708">
        <v>83925.6</v>
      </c>
      <c r="U5708">
        <v>82328.399999999994</v>
      </c>
      <c r="V5708">
        <v>82744.2</v>
      </c>
      <c r="W5708">
        <v>85700.4</v>
      </c>
      <c r="X5708">
        <v>86088</v>
      </c>
      <c r="Y5708">
        <v>86026.8</v>
      </c>
      <c r="Z5708">
        <v>86863.2</v>
      </c>
      <c r="AA5708">
        <v>85575.6</v>
      </c>
      <c r="AB5708">
        <v>86466.6</v>
      </c>
      <c r="AC5708">
        <v>87139.8</v>
      </c>
    </row>
    <row r="5709" spans="1:29">
      <c r="A5709" t="s">
        <v>16159</v>
      </c>
      <c r="B5709" t="s">
        <v>19</v>
      </c>
      <c r="C5709">
        <v>0</v>
      </c>
      <c r="D5709">
        <v>0</v>
      </c>
      <c r="E5709">
        <v>0</v>
      </c>
      <c r="F5709">
        <v>0</v>
      </c>
      <c r="G5709">
        <v>0</v>
      </c>
      <c r="H5709">
        <v>0</v>
      </c>
      <c r="I5709">
        <v>0</v>
      </c>
      <c r="J5709">
        <v>0</v>
      </c>
      <c r="K5709">
        <v>0</v>
      </c>
      <c r="L5709">
        <v>0</v>
      </c>
      <c r="M5709">
        <v>0</v>
      </c>
      <c r="N5709">
        <v>0</v>
      </c>
      <c r="O5709">
        <v>0</v>
      </c>
      <c r="P5709">
        <v>0</v>
      </c>
      <c r="Q5709">
        <v>0</v>
      </c>
      <c r="R5709">
        <v>0</v>
      </c>
      <c r="S5709">
        <v>0</v>
      </c>
      <c r="T5709">
        <v>0</v>
      </c>
      <c r="U5709">
        <v>0</v>
      </c>
      <c r="V5709">
        <v>0</v>
      </c>
      <c r="W5709">
        <v>0</v>
      </c>
      <c r="X5709">
        <v>0</v>
      </c>
      <c r="Y5709">
        <v>0</v>
      </c>
      <c r="Z5709">
        <v>0</v>
      </c>
      <c r="AA5709">
        <v>0</v>
      </c>
      <c r="AB5709">
        <v>0</v>
      </c>
      <c r="AC5709">
        <v>0</v>
      </c>
    </row>
    <row r="5710" spans="1:29">
      <c r="A5710" t="s">
        <v>16160</v>
      </c>
      <c r="B5710" t="s">
        <v>19</v>
      </c>
      <c r="C5710">
        <v>0</v>
      </c>
      <c r="D5710">
        <v>0</v>
      </c>
      <c r="E5710">
        <v>0</v>
      </c>
      <c r="F5710">
        <v>0</v>
      </c>
      <c r="G5710">
        <v>0</v>
      </c>
      <c r="H5710">
        <v>0</v>
      </c>
      <c r="I5710">
        <v>0</v>
      </c>
      <c r="J5710">
        <v>0</v>
      </c>
      <c r="K5710">
        <v>0</v>
      </c>
      <c r="L5710">
        <v>0</v>
      </c>
      <c r="M5710">
        <v>0</v>
      </c>
      <c r="N5710">
        <v>0</v>
      </c>
      <c r="O5710">
        <v>0</v>
      </c>
      <c r="P5710">
        <v>0</v>
      </c>
      <c r="Q5710">
        <v>0</v>
      </c>
      <c r="R5710">
        <v>0</v>
      </c>
      <c r="S5710">
        <v>0</v>
      </c>
      <c r="T5710">
        <v>0</v>
      </c>
      <c r="U5710">
        <v>0</v>
      </c>
      <c r="V5710">
        <v>0</v>
      </c>
      <c r="W5710">
        <v>0</v>
      </c>
      <c r="X5710">
        <v>0</v>
      </c>
      <c r="Y5710">
        <v>0</v>
      </c>
      <c r="Z5710">
        <v>0</v>
      </c>
      <c r="AA5710">
        <v>0</v>
      </c>
      <c r="AB5710">
        <v>0</v>
      </c>
      <c r="AC5710">
        <v>0</v>
      </c>
    </row>
    <row r="5711" spans="1:29">
      <c r="A5711" t="s">
        <v>16161</v>
      </c>
      <c r="B5711" t="s">
        <v>19</v>
      </c>
      <c r="C5711">
        <v>0</v>
      </c>
      <c r="D5711">
        <v>0</v>
      </c>
      <c r="E5711">
        <v>0</v>
      </c>
      <c r="F5711">
        <v>0</v>
      </c>
      <c r="G5711">
        <v>0</v>
      </c>
      <c r="H5711">
        <v>0</v>
      </c>
      <c r="I5711">
        <v>0</v>
      </c>
      <c r="J5711">
        <v>0</v>
      </c>
      <c r="K5711">
        <v>0</v>
      </c>
      <c r="L5711">
        <v>0</v>
      </c>
      <c r="M5711">
        <v>0</v>
      </c>
      <c r="N5711">
        <v>0</v>
      </c>
      <c r="O5711">
        <v>0</v>
      </c>
      <c r="P5711">
        <v>0</v>
      </c>
      <c r="Q5711">
        <v>0</v>
      </c>
      <c r="R5711">
        <v>0</v>
      </c>
      <c r="S5711">
        <v>0</v>
      </c>
      <c r="T5711">
        <v>0</v>
      </c>
      <c r="U5711">
        <v>0</v>
      </c>
      <c r="V5711">
        <v>0</v>
      </c>
      <c r="W5711">
        <v>0</v>
      </c>
      <c r="X5711">
        <v>0</v>
      </c>
      <c r="Y5711">
        <v>0</v>
      </c>
      <c r="Z5711">
        <v>0</v>
      </c>
      <c r="AA5711">
        <v>0</v>
      </c>
      <c r="AB5711">
        <v>0</v>
      </c>
      <c r="AC5711">
        <v>0</v>
      </c>
    </row>
    <row r="5712" spans="1:29">
      <c r="A5712" t="s">
        <v>16162</v>
      </c>
      <c r="B5712" t="s">
        <v>19</v>
      </c>
      <c r="C5712">
        <v>0</v>
      </c>
      <c r="D5712">
        <v>0</v>
      </c>
      <c r="E5712">
        <v>0</v>
      </c>
      <c r="F5712">
        <v>0</v>
      </c>
      <c r="G5712">
        <v>0</v>
      </c>
      <c r="H5712">
        <v>0</v>
      </c>
      <c r="I5712">
        <v>0</v>
      </c>
      <c r="J5712">
        <v>0</v>
      </c>
      <c r="K5712">
        <v>0</v>
      </c>
      <c r="L5712">
        <v>0</v>
      </c>
      <c r="M5712">
        <v>0</v>
      </c>
      <c r="N5712">
        <v>0</v>
      </c>
      <c r="O5712">
        <v>0</v>
      </c>
      <c r="P5712">
        <v>0</v>
      </c>
      <c r="Q5712">
        <v>0</v>
      </c>
      <c r="R5712">
        <v>0</v>
      </c>
      <c r="S5712">
        <v>0</v>
      </c>
      <c r="T5712">
        <v>0</v>
      </c>
      <c r="U5712">
        <v>0</v>
      </c>
      <c r="V5712">
        <v>0</v>
      </c>
      <c r="W5712">
        <v>0</v>
      </c>
      <c r="X5712">
        <v>0</v>
      </c>
      <c r="Y5712">
        <v>0</v>
      </c>
      <c r="Z5712">
        <v>0</v>
      </c>
      <c r="AA5712">
        <v>0</v>
      </c>
      <c r="AB5712">
        <v>0</v>
      </c>
      <c r="AC5712">
        <v>0</v>
      </c>
    </row>
    <row r="5713" spans="1:32">
      <c r="A5713" t="s">
        <v>16163</v>
      </c>
      <c r="B5713" t="s">
        <v>19</v>
      </c>
      <c r="C5713">
        <v>0</v>
      </c>
      <c r="D5713">
        <v>0</v>
      </c>
      <c r="E5713">
        <v>0</v>
      </c>
      <c r="F5713">
        <v>0</v>
      </c>
      <c r="G5713">
        <v>0</v>
      </c>
      <c r="H5713">
        <v>0</v>
      </c>
      <c r="I5713">
        <v>0</v>
      </c>
      <c r="J5713">
        <v>0</v>
      </c>
      <c r="K5713">
        <v>0</v>
      </c>
      <c r="L5713">
        <v>0</v>
      </c>
      <c r="M5713">
        <v>0</v>
      </c>
      <c r="N5713">
        <v>0</v>
      </c>
      <c r="O5713">
        <v>0</v>
      </c>
      <c r="P5713">
        <v>0</v>
      </c>
      <c r="Q5713">
        <v>0</v>
      </c>
      <c r="R5713">
        <v>0</v>
      </c>
      <c r="S5713">
        <v>0</v>
      </c>
      <c r="T5713">
        <v>0</v>
      </c>
      <c r="U5713">
        <v>0</v>
      </c>
      <c r="V5713">
        <v>0</v>
      </c>
      <c r="W5713">
        <v>0</v>
      </c>
      <c r="X5713">
        <v>0</v>
      </c>
      <c r="Y5713">
        <v>0</v>
      </c>
      <c r="Z5713">
        <v>0</v>
      </c>
      <c r="AA5713">
        <v>0</v>
      </c>
      <c r="AB5713">
        <v>0</v>
      </c>
      <c r="AC5713">
        <v>0</v>
      </c>
    </row>
    <row r="5714" spans="1:32">
      <c r="A5714" t="s">
        <v>16164</v>
      </c>
      <c r="B5714" t="s">
        <v>19</v>
      </c>
      <c r="C5714">
        <v>0</v>
      </c>
      <c r="D5714">
        <v>0</v>
      </c>
      <c r="E5714">
        <v>0</v>
      </c>
      <c r="F5714">
        <v>0</v>
      </c>
      <c r="G5714">
        <v>0</v>
      </c>
      <c r="H5714">
        <v>0</v>
      </c>
      <c r="I5714">
        <v>0</v>
      </c>
      <c r="J5714">
        <v>0</v>
      </c>
      <c r="K5714">
        <v>0</v>
      </c>
      <c r="L5714">
        <v>0</v>
      </c>
      <c r="M5714">
        <v>0</v>
      </c>
      <c r="N5714">
        <v>0</v>
      </c>
      <c r="O5714">
        <v>0</v>
      </c>
      <c r="P5714">
        <v>0</v>
      </c>
      <c r="Q5714">
        <v>0</v>
      </c>
      <c r="R5714">
        <v>0</v>
      </c>
      <c r="S5714">
        <v>0</v>
      </c>
      <c r="T5714">
        <v>0</v>
      </c>
      <c r="U5714">
        <v>0</v>
      </c>
      <c r="V5714">
        <v>0</v>
      </c>
      <c r="W5714">
        <v>0</v>
      </c>
      <c r="X5714">
        <v>0</v>
      </c>
      <c r="Y5714">
        <v>0</v>
      </c>
      <c r="Z5714">
        <v>0</v>
      </c>
      <c r="AA5714">
        <v>0</v>
      </c>
      <c r="AB5714">
        <v>0</v>
      </c>
      <c r="AC5714">
        <v>0</v>
      </c>
    </row>
    <row r="5715" spans="1:32">
      <c r="A5715" t="s">
        <v>16165</v>
      </c>
      <c r="B5715" t="s">
        <v>19</v>
      </c>
      <c r="C5715">
        <v>0</v>
      </c>
      <c r="D5715">
        <v>0</v>
      </c>
      <c r="E5715">
        <v>0</v>
      </c>
      <c r="F5715">
        <v>0</v>
      </c>
      <c r="G5715">
        <v>0</v>
      </c>
      <c r="H5715">
        <v>0</v>
      </c>
      <c r="I5715">
        <v>0</v>
      </c>
      <c r="J5715">
        <v>0</v>
      </c>
      <c r="K5715">
        <v>0</v>
      </c>
      <c r="L5715">
        <v>0</v>
      </c>
      <c r="M5715">
        <v>0</v>
      </c>
      <c r="N5715">
        <v>0</v>
      </c>
      <c r="O5715">
        <v>0</v>
      </c>
      <c r="P5715">
        <v>0</v>
      </c>
      <c r="Q5715">
        <v>0</v>
      </c>
      <c r="R5715">
        <v>0</v>
      </c>
      <c r="S5715">
        <v>0</v>
      </c>
      <c r="T5715">
        <v>0</v>
      </c>
      <c r="U5715">
        <v>0</v>
      </c>
      <c r="V5715">
        <v>0</v>
      </c>
      <c r="W5715">
        <v>0</v>
      </c>
      <c r="X5715">
        <v>0</v>
      </c>
      <c r="Y5715">
        <v>0</v>
      </c>
      <c r="Z5715">
        <v>0</v>
      </c>
      <c r="AA5715">
        <v>0</v>
      </c>
      <c r="AB5715">
        <v>0</v>
      </c>
      <c r="AC5715">
        <v>0</v>
      </c>
    </row>
    <row r="5716" spans="1:32">
      <c r="A5716" t="s">
        <v>16166</v>
      </c>
      <c r="B5716" t="s">
        <v>19</v>
      </c>
      <c r="C5716">
        <v>0</v>
      </c>
      <c r="D5716">
        <v>0</v>
      </c>
      <c r="E5716">
        <v>0</v>
      </c>
      <c r="F5716">
        <v>0</v>
      </c>
      <c r="G5716">
        <v>0</v>
      </c>
      <c r="H5716">
        <v>0</v>
      </c>
      <c r="I5716">
        <v>0</v>
      </c>
      <c r="J5716">
        <v>0</v>
      </c>
      <c r="K5716">
        <v>0</v>
      </c>
      <c r="L5716">
        <v>0</v>
      </c>
      <c r="M5716">
        <v>0</v>
      </c>
      <c r="N5716">
        <v>0</v>
      </c>
      <c r="O5716">
        <v>0</v>
      </c>
      <c r="P5716">
        <v>0</v>
      </c>
      <c r="Q5716">
        <v>0</v>
      </c>
      <c r="R5716">
        <v>0</v>
      </c>
      <c r="S5716">
        <v>0</v>
      </c>
      <c r="T5716">
        <v>0</v>
      </c>
      <c r="U5716">
        <v>0</v>
      </c>
      <c r="V5716">
        <v>0</v>
      </c>
      <c r="W5716">
        <v>0</v>
      </c>
      <c r="X5716">
        <v>0</v>
      </c>
      <c r="Y5716">
        <v>0</v>
      </c>
      <c r="Z5716">
        <v>0</v>
      </c>
      <c r="AA5716">
        <v>0</v>
      </c>
      <c r="AB5716">
        <v>0</v>
      </c>
      <c r="AC5716">
        <v>0</v>
      </c>
    </row>
    <row r="5717" spans="1:32">
      <c r="A5717" t="s">
        <v>16167</v>
      </c>
      <c r="B5717" t="s">
        <v>19</v>
      </c>
      <c r="C5717">
        <v>0</v>
      </c>
      <c r="D5717">
        <v>0</v>
      </c>
      <c r="E5717">
        <v>0</v>
      </c>
      <c r="F5717">
        <v>0</v>
      </c>
      <c r="G5717">
        <v>0</v>
      </c>
      <c r="H5717">
        <v>0</v>
      </c>
      <c r="I5717">
        <v>0</v>
      </c>
      <c r="J5717">
        <v>0</v>
      </c>
      <c r="K5717">
        <v>0</v>
      </c>
      <c r="L5717">
        <v>0</v>
      </c>
      <c r="M5717">
        <v>0</v>
      </c>
      <c r="N5717">
        <v>0</v>
      </c>
      <c r="O5717">
        <v>0</v>
      </c>
      <c r="P5717">
        <v>0</v>
      </c>
      <c r="Q5717">
        <v>0</v>
      </c>
      <c r="R5717">
        <v>0</v>
      </c>
      <c r="S5717">
        <v>0</v>
      </c>
      <c r="T5717">
        <v>0</v>
      </c>
      <c r="U5717">
        <v>0</v>
      </c>
      <c r="V5717">
        <v>0</v>
      </c>
      <c r="W5717">
        <v>0</v>
      </c>
      <c r="X5717">
        <v>0</v>
      </c>
      <c r="Y5717">
        <v>0</v>
      </c>
      <c r="Z5717">
        <v>0</v>
      </c>
      <c r="AA5717">
        <v>0</v>
      </c>
      <c r="AB5717">
        <v>0</v>
      </c>
      <c r="AC5717">
        <v>0</v>
      </c>
    </row>
    <row r="5718" spans="1:32">
      <c r="A5718" t="s">
        <v>16168</v>
      </c>
      <c r="B5718" t="s">
        <v>19</v>
      </c>
      <c r="C5718">
        <v>0</v>
      </c>
      <c r="D5718">
        <v>0</v>
      </c>
      <c r="E5718">
        <v>0</v>
      </c>
      <c r="F5718">
        <v>0</v>
      </c>
      <c r="G5718">
        <v>0</v>
      </c>
      <c r="H5718">
        <v>0</v>
      </c>
      <c r="I5718">
        <v>0</v>
      </c>
      <c r="J5718">
        <v>0</v>
      </c>
      <c r="K5718">
        <v>0</v>
      </c>
      <c r="L5718">
        <v>0</v>
      </c>
      <c r="M5718">
        <v>0</v>
      </c>
      <c r="N5718">
        <v>0</v>
      </c>
      <c r="O5718">
        <v>0</v>
      </c>
      <c r="P5718">
        <v>0</v>
      </c>
      <c r="Q5718">
        <v>0</v>
      </c>
      <c r="R5718">
        <v>0</v>
      </c>
      <c r="S5718">
        <v>0</v>
      </c>
      <c r="T5718">
        <v>0</v>
      </c>
      <c r="U5718">
        <v>0</v>
      </c>
      <c r="V5718">
        <v>0</v>
      </c>
      <c r="W5718">
        <v>0</v>
      </c>
      <c r="X5718">
        <v>0</v>
      </c>
      <c r="Y5718">
        <v>0</v>
      </c>
      <c r="Z5718">
        <v>0</v>
      </c>
      <c r="AA5718">
        <v>0</v>
      </c>
      <c r="AB5718">
        <v>0</v>
      </c>
      <c r="AC5718">
        <v>0</v>
      </c>
    </row>
    <row r="5719" spans="1:32">
      <c r="A5719" t="s">
        <v>16169</v>
      </c>
      <c r="B5719" t="s">
        <v>19</v>
      </c>
      <c r="C5719">
        <v>0</v>
      </c>
      <c r="D5719">
        <v>0</v>
      </c>
      <c r="E5719">
        <v>0</v>
      </c>
      <c r="F5719">
        <v>0</v>
      </c>
      <c r="G5719">
        <v>0</v>
      </c>
      <c r="H5719">
        <v>0</v>
      </c>
      <c r="I5719">
        <v>0</v>
      </c>
      <c r="J5719">
        <v>0</v>
      </c>
      <c r="K5719">
        <v>0</v>
      </c>
      <c r="L5719">
        <v>0</v>
      </c>
      <c r="M5719">
        <v>0</v>
      </c>
      <c r="N5719">
        <v>0</v>
      </c>
      <c r="O5719">
        <v>0</v>
      </c>
      <c r="P5719">
        <v>0</v>
      </c>
      <c r="Q5719">
        <v>0</v>
      </c>
      <c r="R5719">
        <v>0</v>
      </c>
      <c r="S5719">
        <v>0</v>
      </c>
      <c r="T5719">
        <v>0</v>
      </c>
      <c r="U5719">
        <v>0</v>
      </c>
      <c r="V5719">
        <v>0</v>
      </c>
      <c r="W5719">
        <v>0</v>
      </c>
      <c r="X5719">
        <v>0</v>
      </c>
      <c r="Y5719">
        <v>0</v>
      </c>
      <c r="Z5719">
        <v>0</v>
      </c>
      <c r="AA5719">
        <v>0</v>
      </c>
      <c r="AB5719">
        <v>0</v>
      </c>
      <c r="AC5719">
        <v>0</v>
      </c>
    </row>
    <row r="5720" spans="1:32">
      <c r="A5720" t="s">
        <v>16170</v>
      </c>
      <c r="B5720" t="s">
        <v>19</v>
      </c>
      <c r="C5720">
        <v>0</v>
      </c>
      <c r="D5720">
        <v>0</v>
      </c>
      <c r="E5720">
        <v>0</v>
      </c>
      <c r="F5720">
        <v>0</v>
      </c>
      <c r="G5720">
        <v>0</v>
      </c>
      <c r="H5720">
        <v>0</v>
      </c>
      <c r="I5720">
        <v>0</v>
      </c>
      <c r="J5720">
        <v>0</v>
      </c>
      <c r="K5720">
        <v>0</v>
      </c>
      <c r="L5720">
        <v>0</v>
      </c>
      <c r="M5720">
        <v>0</v>
      </c>
      <c r="N5720">
        <v>0</v>
      </c>
      <c r="O5720">
        <v>0</v>
      </c>
      <c r="P5720">
        <v>0</v>
      </c>
      <c r="Q5720">
        <v>0</v>
      </c>
      <c r="R5720">
        <v>0</v>
      </c>
      <c r="S5720">
        <v>0</v>
      </c>
      <c r="T5720">
        <v>0</v>
      </c>
      <c r="U5720">
        <v>0</v>
      </c>
      <c r="V5720">
        <v>0</v>
      </c>
      <c r="W5720">
        <v>0</v>
      </c>
      <c r="X5720">
        <v>0</v>
      </c>
      <c r="Y5720">
        <v>0</v>
      </c>
      <c r="Z5720">
        <v>0</v>
      </c>
      <c r="AA5720">
        <v>0</v>
      </c>
      <c r="AB5720">
        <v>0</v>
      </c>
      <c r="AC5720">
        <v>0</v>
      </c>
    </row>
    <row r="5721" spans="1:32">
      <c r="A5721" t="s">
        <v>16171</v>
      </c>
      <c r="B5721" t="s">
        <v>19</v>
      </c>
      <c r="C5721">
        <v>0</v>
      </c>
      <c r="D5721">
        <v>0</v>
      </c>
      <c r="E5721">
        <v>0</v>
      </c>
      <c r="F5721">
        <v>0</v>
      </c>
      <c r="G5721">
        <v>0</v>
      </c>
      <c r="H5721">
        <v>0</v>
      </c>
      <c r="I5721">
        <v>0</v>
      </c>
      <c r="J5721">
        <v>0</v>
      </c>
      <c r="K5721">
        <v>0</v>
      </c>
      <c r="L5721">
        <v>0</v>
      </c>
      <c r="M5721">
        <v>0</v>
      </c>
      <c r="N5721">
        <v>0</v>
      </c>
      <c r="O5721">
        <v>0</v>
      </c>
      <c r="P5721">
        <v>0</v>
      </c>
      <c r="Q5721">
        <v>0</v>
      </c>
      <c r="R5721">
        <v>0</v>
      </c>
      <c r="S5721">
        <v>0</v>
      </c>
      <c r="T5721">
        <v>0</v>
      </c>
      <c r="U5721">
        <v>0</v>
      </c>
      <c r="V5721">
        <v>0</v>
      </c>
      <c r="W5721">
        <v>0</v>
      </c>
      <c r="X5721">
        <v>0</v>
      </c>
      <c r="Y5721">
        <v>0</v>
      </c>
      <c r="Z5721">
        <v>0</v>
      </c>
      <c r="AA5721">
        <v>0</v>
      </c>
      <c r="AB5721">
        <v>0</v>
      </c>
      <c r="AC5721">
        <v>0</v>
      </c>
    </row>
    <row r="5722" spans="1:32">
      <c r="A5722" t="s">
        <v>16172</v>
      </c>
      <c r="B5722" t="s">
        <v>19</v>
      </c>
      <c r="C5722">
        <v>0</v>
      </c>
      <c r="D5722">
        <v>0</v>
      </c>
      <c r="E5722">
        <v>0</v>
      </c>
      <c r="F5722">
        <v>0</v>
      </c>
      <c r="G5722">
        <v>0</v>
      </c>
      <c r="H5722">
        <v>0</v>
      </c>
      <c r="I5722">
        <v>0</v>
      </c>
      <c r="J5722">
        <v>0</v>
      </c>
      <c r="K5722">
        <v>0</v>
      </c>
      <c r="L5722">
        <v>0</v>
      </c>
      <c r="M5722">
        <v>0</v>
      </c>
      <c r="N5722">
        <v>0</v>
      </c>
      <c r="O5722">
        <v>0</v>
      </c>
      <c r="P5722">
        <v>0</v>
      </c>
      <c r="Q5722">
        <v>0</v>
      </c>
      <c r="R5722">
        <v>0</v>
      </c>
      <c r="S5722">
        <v>0</v>
      </c>
      <c r="T5722">
        <v>0</v>
      </c>
      <c r="U5722">
        <v>0</v>
      </c>
      <c r="V5722">
        <v>0</v>
      </c>
      <c r="W5722">
        <v>0</v>
      </c>
      <c r="X5722">
        <v>0</v>
      </c>
      <c r="Y5722">
        <v>0</v>
      </c>
      <c r="Z5722">
        <v>0</v>
      </c>
      <c r="AA5722">
        <v>0</v>
      </c>
      <c r="AB5722">
        <v>0</v>
      </c>
      <c r="AC5722">
        <v>0</v>
      </c>
    </row>
    <row r="5723" spans="1:32">
      <c r="A5723" t="s">
        <v>16173</v>
      </c>
      <c r="B5723" t="s">
        <v>19</v>
      </c>
      <c r="C5723">
        <v>0</v>
      </c>
      <c r="D5723">
        <v>0</v>
      </c>
      <c r="E5723">
        <v>0</v>
      </c>
      <c r="F5723">
        <v>0</v>
      </c>
      <c r="G5723">
        <v>0</v>
      </c>
      <c r="H5723">
        <v>0</v>
      </c>
      <c r="I5723">
        <v>0</v>
      </c>
      <c r="J5723">
        <v>0</v>
      </c>
      <c r="K5723">
        <v>0</v>
      </c>
      <c r="L5723">
        <v>0</v>
      </c>
      <c r="M5723">
        <v>0</v>
      </c>
      <c r="N5723">
        <v>0</v>
      </c>
      <c r="O5723">
        <v>0</v>
      </c>
      <c r="P5723">
        <v>0</v>
      </c>
      <c r="Q5723">
        <v>0</v>
      </c>
      <c r="R5723">
        <v>0</v>
      </c>
      <c r="S5723">
        <v>0</v>
      </c>
      <c r="T5723">
        <v>0</v>
      </c>
      <c r="U5723">
        <v>0</v>
      </c>
      <c r="V5723">
        <v>0</v>
      </c>
      <c r="W5723">
        <v>0</v>
      </c>
      <c r="X5723">
        <v>0</v>
      </c>
      <c r="Y5723">
        <v>0</v>
      </c>
      <c r="Z5723">
        <v>0</v>
      </c>
      <c r="AA5723">
        <v>0</v>
      </c>
      <c r="AB5723">
        <v>0</v>
      </c>
      <c r="AC5723">
        <v>0</v>
      </c>
    </row>
    <row r="5724" spans="1:32">
      <c r="A5724" t="s">
        <v>16174</v>
      </c>
      <c r="B5724" t="s">
        <v>19</v>
      </c>
      <c r="C5724">
        <v>0</v>
      </c>
      <c r="D5724">
        <v>0</v>
      </c>
      <c r="E5724">
        <v>0</v>
      </c>
      <c r="F5724">
        <v>0</v>
      </c>
      <c r="G5724">
        <v>0</v>
      </c>
      <c r="H5724">
        <v>0</v>
      </c>
      <c r="I5724">
        <v>0</v>
      </c>
      <c r="J5724">
        <v>0</v>
      </c>
      <c r="K5724">
        <v>0</v>
      </c>
      <c r="L5724">
        <v>0</v>
      </c>
      <c r="M5724">
        <v>0</v>
      </c>
      <c r="N5724">
        <v>0</v>
      </c>
      <c r="O5724">
        <v>0</v>
      </c>
      <c r="P5724">
        <v>0</v>
      </c>
      <c r="Q5724">
        <v>0</v>
      </c>
      <c r="R5724">
        <v>0</v>
      </c>
      <c r="S5724">
        <v>0</v>
      </c>
      <c r="T5724">
        <v>0</v>
      </c>
      <c r="U5724">
        <v>0</v>
      </c>
      <c r="V5724">
        <v>0</v>
      </c>
      <c r="W5724">
        <v>0</v>
      </c>
      <c r="X5724">
        <v>0</v>
      </c>
      <c r="Y5724">
        <v>0</v>
      </c>
      <c r="Z5724">
        <v>0</v>
      </c>
      <c r="AA5724">
        <v>0</v>
      </c>
      <c r="AB5724">
        <v>0</v>
      </c>
      <c r="AC5724">
        <v>0</v>
      </c>
      <c r="AD5724" s="2"/>
      <c r="AE5724" s="2"/>
      <c r="AF5724" s="2"/>
    </row>
    <row r="5725" spans="1:32">
      <c r="A5725" t="s">
        <v>16175</v>
      </c>
      <c r="B5725" t="s">
        <v>19</v>
      </c>
      <c r="C5725">
        <v>0</v>
      </c>
      <c r="D5725">
        <v>0</v>
      </c>
      <c r="E5725">
        <v>0</v>
      </c>
      <c r="F5725">
        <v>0</v>
      </c>
      <c r="G5725">
        <v>0</v>
      </c>
      <c r="H5725">
        <v>0</v>
      </c>
      <c r="I5725">
        <v>0</v>
      </c>
      <c r="J5725">
        <v>0</v>
      </c>
      <c r="K5725">
        <v>0</v>
      </c>
      <c r="L5725">
        <v>0</v>
      </c>
      <c r="M5725">
        <v>0</v>
      </c>
      <c r="N5725">
        <v>0</v>
      </c>
      <c r="O5725">
        <v>0</v>
      </c>
      <c r="P5725">
        <v>0</v>
      </c>
      <c r="Q5725">
        <v>0</v>
      </c>
      <c r="R5725">
        <v>0</v>
      </c>
      <c r="S5725">
        <v>0</v>
      </c>
      <c r="T5725">
        <v>0</v>
      </c>
      <c r="U5725">
        <v>0</v>
      </c>
      <c r="V5725">
        <v>0</v>
      </c>
      <c r="W5725">
        <v>0</v>
      </c>
      <c r="X5725">
        <v>0</v>
      </c>
      <c r="Y5725">
        <v>0</v>
      </c>
      <c r="Z5725">
        <v>0</v>
      </c>
      <c r="AA5725">
        <v>0</v>
      </c>
      <c r="AB5725">
        <v>0</v>
      </c>
      <c r="AC5725">
        <v>0</v>
      </c>
      <c r="AD5725" s="2"/>
      <c r="AE5725" s="2"/>
      <c r="AF5725" s="2"/>
    </row>
    <row r="5726" spans="1:32">
      <c r="A5726" t="s">
        <v>16176</v>
      </c>
      <c r="B5726" t="s">
        <v>19</v>
      </c>
      <c r="C5726">
        <v>0</v>
      </c>
      <c r="D5726">
        <v>0</v>
      </c>
      <c r="E5726">
        <v>0</v>
      </c>
      <c r="F5726">
        <v>0</v>
      </c>
      <c r="G5726">
        <v>0</v>
      </c>
      <c r="H5726">
        <v>0</v>
      </c>
      <c r="I5726">
        <v>0</v>
      </c>
      <c r="J5726">
        <v>0</v>
      </c>
      <c r="K5726">
        <v>0</v>
      </c>
      <c r="L5726">
        <v>0</v>
      </c>
      <c r="M5726">
        <v>0</v>
      </c>
      <c r="N5726">
        <v>0</v>
      </c>
      <c r="O5726">
        <v>0</v>
      </c>
      <c r="P5726">
        <v>0</v>
      </c>
      <c r="Q5726">
        <v>0</v>
      </c>
      <c r="R5726">
        <v>0</v>
      </c>
      <c r="S5726">
        <v>0</v>
      </c>
      <c r="T5726">
        <v>0</v>
      </c>
      <c r="U5726">
        <v>0</v>
      </c>
      <c r="V5726">
        <v>0</v>
      </c>
      <c r="W5726">
        <v>0</v>
      </c>
      <c r="X5726">
        <v>0</v>
      </c>
      <c r="Y5726">
        <v>0</v>
      </c>
      <c r="Z5726">
        <v>0</v>
      </c>
      <c r="AA5726">
        <v>0</v>
      </c>
      <c r="AB5726">
        <v>0</v>
      </c>
      <c r="AC5726">
        <v>0</v>
      </c>
      <c r="AD5726" s="2"/>
      <c r="AE5726" s="2"/>
      <c r="AF5726" s="2"/>
    </row>
    <row r="5727" spans="1:32">
      <c r="A5727" t="s">
        <v>16177</v>
      </c>
      <c r="B5727" t="s">
        <v>19</v>
      </c>
      <c r="C5727">
        <v>0</v>
      </c>
      <c r="D5727">
        <v>0</v>
      </c>
      <c r="E5727">
        <v>0</v>
      </c>
      <c r="F5727">
        <v>0</v>
      </c>
      <c r="G5727">
        <v>0</v>
      </c>
      <c r="H5727">
        <v>0</v>
      </c>
      <c r="I5727">
        <v>0</v>
      </c>
      <c r="J5727">
        <v>0</v>
      </c>
      <c r="K5727">
        <v>0</v>
      </c>
      <c r="L5727">
        <v>0</v>
      </c>
      <c r="M5727">
        <v>0</v>
      </c>
      <c r="N5727">
        <v>0</v>
      </c>
      <c r="O5727">
        <v>0</v>
      </c>
      <c r="P5727">
        <v>0</v>
      </c>
      <c r="Q5727">
        <v>0</v>
      </c>
      <c r="R5727">
        <v>0</v>
      </c>
      <c r="S5727">
        <v>0</v>
      </c>
      <c r="T5727">
        <v>0</v>
      </c>
      <c r="U5727">
        <v>0</v>
      </c>
      <c r="V5727">
        <v>0</v>
      </c>
      <c r="W5727">
        <v>0</v>
      </c>
      <c r="X5727">
        <v>0</v>
      </c>
      <c r="Y5727">
        <v>0</v>
      </c>
      <c r="Z5727">
        <v>0</v>
      </c>
      <c r="AA5727">
        <v>0</v>
      </c>
      <c r="AB5727">
        <v>0</v>
      </c>
      <c r="AC5727">
        <v>0</v>
      </c>
      <c r="AD5727" s="2"/>
      <c r="AE5727" s="2"/>
      <c r="AF5727" s="2"/>
    </row>
    <row r="5728" spans="1:32">
      <c r="A5728" t="s">
        <v>16178</v>
      </c>
      <c r="B5728" t="s">
        <v>19</v>
      </c>
      <c r="C5728">
        <v>0</v>
      </c>
      <c r="D5728">
        <v>0</v>
      </c>
      <c r="E5728">
        <v>0</v>
      </c>
      <c r="F5728">
        <v>0</v>
      </c>
      <c r="G5728">
        <v>0</v>
      </c>
      <c r="H5728">
        <v>0</v>
      </c>
      <c r="I5728">
        <v>0</v>
      </c>
      <c r="J5728">
        <v>0</v>
      </c>
      <c r="K5728">
        <v>0</v>
      </c>
      <c r="L5728">
        <v>0</v>
      </c>
      <c r="M5728">
        <v>0</v>
      </c>
      <c r="N5728">
        <v>0</v>
      </c>
      <c r="O5728">
        <v>0</v>
      </c>
      <c r="P5728">
        <v>0</v>
      </c>
      <c r="Q5728">
        <v>0</v>
      </c>
      <c r="R5728">
        <v>0</v>
      </c>
      <c r="S5728">
        <v>0</v>
      </c>
      <c r="T5728">
        <v>0</v>
      </c>
      <c r="U5728">
        <v>0</v>
      </c>
      <c r="V5728">
        <v>0</v>
      </c>
      <c r="W5728">
        <v>0</v>
      </c>
      <c r="X5728">
        <v>0</v>
      </c>
      <c r="Y5728">
        <v>0</v>
      </c>
      <c r="Z5728">
        <v>0</v>
      </c>
      <c r="AA5728">
        <v>0</v>
      </c>
      <c r="AB5728">
        <v>0</v>
      </c>
      <c r="AC5728">
        <v>0</v>
      </c>
      <c r="AD5728" s="2"/>
      <c r="AE5728" s="2"/>
      <c r="AF5728" s="2"/>
    </row>
    <row r="5729" spans="1:32">
      <c r="A5729" t="s">
        <v>16179</v>
      </c>
      <c r="B5729" t="s">
        <v>19</v>
      </c>
      <c r="C5729">
        <v>0</v>
      </c>
      <c r="D5729">
        <v>0</v>
      </c>
      <c r="E5729">
        <v>0</v>
      </c>
      <c r="F5729">
        <v>0</v>
      </c>
      <c r="G5729">
        <v>0</v>
      </c>
      <c r="H5729">
        <v>0</v>
      </c>
      <c r="I5729">
        <v>0</v>
      </c>
      <c r="J5729">
        <v>0</v>
      </c>
      <c r="K5729">
        <v>0</v>
      </c>
      <c r="L5729">
        <v>0</v>
      </c>
      <c r="M5729">
        <v>0</v>
      </c>
      <c r="N5729">
        <v>0</v>
      </c>
      <c r="O5729">
        <v>0</v>
      </c>
      <c r="P5729">
        <v>0</v>
      </c>
      <c r="Q5729">
        <v>0</v>
      </c>
      <c r="R5729">
        <v>0</v>
      </c>
      <c r="S5729">
        <v>0</v>
      </c>
      <c r="T5729">
        <v>0</v>
      </c>
      <c r="U5729">
        <v>0</v>
      </c>
      <c r="V5729">
        <v>0</v>
      </c>
      <c r="W5729">
        <v>0</v>
      </c>
      <c r="X5729">
        <v>0</v>
      </c>
      <c r="Y5729">
        <v>0</v>
      </c>
      <c r="Z5729">
        <v>0</v>
      </c>
      <c r="AA5729">
        <v>0</v>
      </c>
      <c r="AB5729">
        <v>0</v>
      </c>
      <c r="AC5729">
        <v>0</v>
      </c>
      <c r="AD5729" s="2"/>
      <c r="AE5729" s="2"/>
      <c r="AF5729" s="2"/>
    </row>
    <row r="5730" spans="1:32">
      <c r="A5730" t="s">
        <v>16180</v>
      </c>
      <c r="B5730" t="s">
        <v>19</v>
      </c>
      <c r="C5730">
        <v>0</v>
      </c>
      <c r="D5730">
        <v>0</v>
      </c>
      <c r="E5730">
        <v>0</v>
      </c>
      <c r="F5730">
        <v>0</v>
      </c>
      <c r="G5730">
        <v>0</v>
      </c>
      <c r="H5730">
        <v>0</v>
      </c>
      <c r="I5730">
        <v>0</v>
      </c>
      <c r="J5730">
        <v>0</v>
      </c>
      <c r="K5730">
        <v>0</v>
      </c>
      <c r="L5730">
        <v>0</v>
      </c>
      <c r="M5730">
        <v>0</v>
      </c>
      <c r="N5730">
        <v>0</v>
      </c>
      <c r="O5730">
        <v>0</v>
      </c>
      <c r="P5730">
        <v>0</v>
      </c>
      <c r="Q5730">
        <v>0</v>
      </c>
      <c r="R5730">
        <v>0</v>
      </c>
      <c r="S5730">
        <v>0</v>
      </c>
      <c r="T5730">
        <v>0</v>
      </c>
      <c r="U5730">
        <v>0</v>
      </c>
      <c r="V5730">
        <v>0</v>
      </c>
      <c r="W5730">
        <v>0</v>
      </c>
      <c r="X5730">
        <v>0</v>
      </c>
      <c r="Y5730">
        <v>0</v>
      </c>
      <c r="Z5730">
        <v>0</v>
      </c>
      <c r="AA5730">
        <v>0</v>
      </c>
      <c r="AB5730">
        <v>0</v>
      </c>
      <c r="AC5730">
        <v>0</v>
      </c>
      <c r="AD5730" s="2"/>
      <c r="AE5730" s="2"/>
      <c r="AF5730" s="2"/>
    </row>
    <row r="5731" spans="1:32">
      <c r="A5731" t="s">
        <v>16181</v>
      </c>
      <c r="B5731" t="s">
        <v>19</v>
      </c>
      <c r="C5731">
        <v>0</v>
      </c>
      <c r="D5731">
        <v>0</v>
      </c>
      <c r="E5731">
        <v>0</v>
      </c>
      <c r="F5731">
        <v>0</v>
      </c>
      <c r="G5731">
        <v>0</v>
      </c>
      <c r="H5731">
        <v>0</v>
      </c>
      <c r="I5731">
        <v>0</v>
      </c>
      <c r="J5731">
        <v>0</v>
      </c>
      <c r="K5731">
        <v>0</v>
      </c>
      <c r="L5731">
        <v>0</v>
      </c>
      <c r="M5731">
        <v>0</v>
      </c>
      <c r="N5731">
        <v>0</v>
      </c>
      <c r="O5731">
        <v>0</v>
      </c>
      <c r="P5731">
        <v>0</v>
      </c>
      <c r="Q5731">
        <v>0</v>
      </c>
      <c r="R5731">
        <v>0</v>
      </c>
      <c r="S5731">
        <v>0</v>
      </c>
      <c r="T5731">
        <v>0</v>
      </c>
      <c r="U5731">
        <v>0</v>
      </c>
      <c r="V5731">
        <v>0</v>
      </c>
      <c r="W5731">
        <v>0</v>
      </c>
      <c r="X5731">
        <v>0</v>
      </c>
      <c r="Y5731">
        <v>0</v>
      </c>
      <c r="Z5731">
        <v>0</v>
      </c>
      <c r="AA5731">
        <v>0</v>
      </c>
      <c r="AB5731">
        <v>0</v>
      </c>
      <c r="AC5731">
        <v>0</v>
      </c>
      <c r="AD5731" s="2"/>
      <c r="AE5731" s="2"/>
      <c r="AF5731" s="2"/>
    </row>
    <row r="5732" spans="1:32">
      <c r="A5732" t="s">
        <v>16182</v>
      </c>
      <c r="B5732" t="s">
        <v>19</v>
      </c>
      <c r="C5732">
        <v>0</v>
      </c>
      <c r="D5732">
        <v>0</v>
      </c>
      <c r="E5732">
        <v>0</v>
      </c>
      <c r="F5732">
        <v>0</v>
      </c>
      <c r="G5732">
        <v>0</v>
      </c>
      <c r="H5732">
        <v>0</v>
      </c>
      <c r="I5732">
        <v>0</v>
      </c>
      <c r="J5732">
        <v>0</v>
      </c>
      <c r="K5732">
        <v>0</v>
      </c>
      <c r="L5732">
        <v>0</v>
      </c>
      <c r="M5732">
        <v>0</v>
      </c>
      <c r="N5732">
        <v>0</v>
      </c>
      <c r="O5732">
        <v>0</v>
      </c>
      <c r="P5732">
        <v>0</v>
      </c>
      <c r="Q5732">
        <v>0</v>
      </c>
      <c r="R5732">
        <v>0</v>
      </c>
      <c r="S5732">
        <v>0</v>
      </c>
      <c r="T5732">
        <v>0</v>
      </c>
      <c r="U5732">
        <v>0</v>
      </c>
      <c r="V5732">
        <v>0</v>
      </c>
      <c r="W5732">
        <v>0</v>
      </c>
      <c r="X5732">
        <v>0</v>
      </c>
      <c r="Y5732">
        <v>0</v>
      </c>
      <c r="Z5732">
        <v>0</v>
      </c>
      <c r="AA5732">
        <v>0</v>
      </c>
      <c r="AB5732">
        <v>0</v>
      </c>
      <c r="AC5732">
        <v>0</v>
      </c>
      <c r="AD5732" s="2"/>
      <c r="AE5732" s="2"/>
      <c r="AF5732" s="2"/>
    </row>
    <row r="5733" spans="1:32">
      <c r="A5733" t="s">
        <v>16183</v>
      </c>
      <c r="B5733" t="s">
        <v>19</v>
      </c>
      <c r="C5733">
        <v>0</v>
      </c>
      <c r="D5733">
        <v>0</v>
      </c>
      <c r="E5733">
        <v>0</v>
      </c>
      <c r="F5733">
        <v>0</v>
      </c>
      <c r="G5733">
        <v>0</v>
      </c>
      <c r="H5733">
        <v>0</v>
      </c>
      <c r="I5733">
        <v>0</v>
      </c>
      <c r="J5733">
        <v>0</v>
      </c>
      <c r="K5733">
        <v>0</v>
      </c>
      <c r="L5733">
        <v>0</v>
      </c>
      <c r="M5733">
        <v>0</v>
      </c>
      <c r="N5733">
        <v>0</v>
      </c>
      <c r="O5733">
        <v>0</v>
      </c>
      <c r="P5733">
        <v>0</v>
      </c>
      <c r="Q5733">
        <v>0</v>
      </c>
      <c r="R5733">
        <v>0</v>
      </c>
      <c r="S5733">
        <v>0</v>
      </c>
      <c r="T5733">
        <v>0</v>
      </c>
      <c r="U5733">
        <v>0</v>
      </c>
      <c r="V5733">
        <v>0</v>
      </c>
      <c r="W5733">
        <v>0</v>
      </c>
      <c r="X5733">
        <v>0</v>
      </c>
      <c r="Y5733">
        <v>0</v>
      </c>
      <c r="Z5733">
        <v>0</v>
      </c>
      <c r="AA5733">
        <v>0</v>
      </c>
      <c r="AB5733">
        <v>0</v>
      </c>
      <c r="AC5733">
        <v>0</v>
      </c>
      <c r="AD5733" s="2"/>
      <c r="AE5733" s="2"/>
      <c r="AF5733" s="2"/>
    </row>
    <row r="5734" spans="1:32">
      <c r="A5734" t="s">
        <v>16184</v>
      </c>
      <c r="B5734" t="s">
        <v>19</v>
      </c>
      <c r="C5734">
        <v>0</v>
      </c>
      <c r="D5734">
        <v>0</v>
      </c>
      <c r="E5734">
        <v>0</v>
      </c>
      <c r="F5734">
        <v>0</v>
      </c>
      <c r="G5734">
        <v>0</v>
      </c>
      <c r="H5734">
        <v>0</v>
      </c>
      <c r="I5734">
        <v>0</v>
      </c>
      <c r="J5734">
        <v>0</v>
      </c>
      <c r="K5734">
        <v>0</v>
      </c>
      <c r="L5734">
        <v>0</v>
      </c>
      <c r="M5734">
        <v>0</v>
      </c>
      <c r="N5734">
        <v>0</v>
      </c>
      <c r="O5734">
        <v>0</v>
      </c>
      <c r="P5734">
        <v>0</v>
      </c>
      <c r="Q5734">
        <v>0</v>
      </c>
      <c r="R5734">
        <v>0</v>
      </c>
      <c r="S5734">
        <v>0</v>
      </c>
      <c r="T5734">
        <v>0</v>
      </c>
      <c r="U5734">
        <v>0</v>
      </c>
      <c r="V5734">
        <v>0</v>
      </c>
      <c r="W5734">
        <v>0</v>
      </c>
      <c r="X5734">
        <v>0</v>
      </c>
      <c r="Y5734">
        <v>0</v>
      </c>
      <c r="Z5734">
        <v>0</v>
      </c>
      <c r="AA5734">
        <v>0</v>
      </c>
      <c r="AB5734">
        <v>0</v>
      </c>
      <c r="AC5734">
        <v>0</v>
      </c>
      <c r="AD5734" s="2"/>
      <c r="AE5734" s="2"/>
      <c r="AF5734" s="2"/>
    </row>
    <row r="5735" spans="1:32">
      <c r="A5735" t="s">
        <v>16185</v>
      </c>
      <c r="B5735" t="s">
        <v>19</v>
      </c>
      <c r="C5735">
        <v>0</v>
      </c>
      <c r="D5735">
        <v>0</v>
      </c>
      <c r="E5735">
        <v>0</v>
      </c>
      <c r="F5735">
        <v>0</v>
      </c>
      <c r="G5735">
        <v>0</v>
      </c>
      <c r="H5735">
        <v>0</v>
      </c>
      <c r="I5735">
        <v>0</v>
      </c>
      <c r="J5735">
        <v>0</v>
      </c>
      <c r="K5735">
        <v>0</v>
      </c>
      <c r="L5735">
        <v>0</v>
      </c>
      <c r="M5735">
        <v>0</v>
      </c>
      <c r="N5735">
        <v>0</v>
      </c>
      <c r="O5735">
        <v>0</v>
      </c>
      <c r="P5735">
        <v>0</v>
      </c>
      <c r="Q5735">
        <v>0</v>
      </c>
      <c r="R5735">
        <v>0</v>
      </c>
      <c r="S5735">
        <v>0</v>
      </c>
      <c r="T5735">
        <v>0</v>
      </c>
      <c r="U5735">
        <v>0</v>
      </c>
      <c r="V5735">
        <v>0</v>
      </c>
      <c r="W5735">
        <v>0</v>
      </c>
      <c r="X5735">
        <v>0</v>
      </c>
      <c r="Y5735">
        <v>0</v>
      </c>
      <c r="Z5735">
        <v>0</v>
      </c>
      <c r="AA5735">
        <v>0</v>
      </c>
      <c r="AB5735">
        <v>0</v>
      </c>
      <c r="AC5735">
        <v>0</v>
      </c>
    </row>
    <row r="5736" spans="1:32">
      <c r="A5736" t="s">
        <v>16186</v>
      </c>
      <c r="B5736" t="s">
        <v>19</v>
      </c>
      <c r="C5736">
        <v>0</v>
      </c>
      <c r="D5736">
        <v>0</v>
      </c>
      <c r="E5736">
        <v>0</v>
      </c>
      <c r="F5736">
        <v>0</v>
      </c>
      <c r="G5736">
        <v>0</v>
      </c>
      <c r="H5736">
        <v>0</v>
      </c>
      <c r="I5736">
        <v>0</v>
      </c>
      <c r="J5736">
        <v>0</v>
      </c>
      <c r="K5736">
        <v>0</v>
      </c>
      <c r="L5736">
        <v>0</v>
      </c>
      <c r="M5736">
        <v>0</v>
      </c>
      <c r="N5736">
        <v>0</v>
      </c>
      <c r="O5736">
        <v>0</v>
      </c>
      <c r="P5736">
        <v>0</v>
      </c>
      <c r="Q5736">
        <v>0</v>
      </c>
      <c r="R5736">
        <v>0</v>
      </c>
      <c r="S5736">
        <v>0</v>
      </c>
      <c r="T5736">
        <v>0</v>
      </c>
      <c r="U5736">
        <v>0</v>
      </c>
      <c r="V5736">
        <v>0</v>
      </c>
      <c r="W5736">
        <v>0</v>
      </c>
      <c r="X5736">
        <v>0</v>
      </c>
      <c r="Y5736">
        <v>0</v>
      </c>
      <c r="Z5736">
        <v>0</v>
      </c>
      <c r="AA5736">
        <v>0</v>
      </c>
      <c r="AB5736">
        <v>0</v>
      </c>
      <c r="AC5736">
        <v>0</v>
      </c>
    </row>
    <row r="5737" spans="1:32">
      <c r="A5737" t="s">
        <v>16187</v>
      </c>
      <c r="B5737" t="s">
        <v>19</v>
      </c>
      <c r="C5737">
        <v>0</v>
      </c>
      <c r="D5737">
        <v>0</v>
      </c>
      <c r="E5737">
        <v>0</v>
      </c>
      <c r="F5737">
        <v>0</v>
      </c>
      <c r="G5737">
        <v>0</v>
      </c>
      <c r="H5737">
        <v>0</v>
      </c>
      <c r="I5737">
        <v>0</v>
      </c>
      <c r="J5737">
        <v>0</v>
      </c>
      <c r="K5737">
        <v>0</v>
      </c>
      <c r="L5737">
        <v>0</v>
      </c>
      <c r="M5737">
        <v>0</v>
      </c>
      <c r="N5737">
        <v>0</v>
      </c>
      <c r="O5737">
        <v>0</v>
      </c>
      <c r="P5737">
        <v>0</v>
      </c>
      <c r="Q5737">
        <v>0</v>
      </c>
      <c r="R5737">
        <v>0</v>
      </c>
      <c r="S5737">
        <v>0</v>
      </c>
      <c r="T5737">
        <v>0</v>
      </c>
      <c r="U5737">
        <v>0</v>
      </c>
      <c r="V5737">
        <v>0</v>
      </c>
      <c r="W5737">
        <v>0</v>
      </c>
      <c r="X5737">
        <v>0</v>
      </c>
      <c r="Y5737">
        <v>0</v>
      </c>
      <c r="Z5737">
        <v>0</v>
      </c>
      <c r="AA5737">
        <v>0</v>
      </c>
      <c r="AB5737">
        <v>0</v>
      </c>
      <c r="AC5737">
        <v>0</v>
      </c>
    </row>
    <row r="5738" spans="1:32">
      <c r="A5738" t="s">
        <v>16188</v>
      </c>
      <c r="B5738" t="s">
        <v>19</v>
      </c>
      <c r="C5738">
        <v>0</v>
      </c>
      <c r="D5738">
        <v>0</v>
      </c>
      <c r="E5738">
        <v>0</v>
      </c>
      <c r="F5738">
        <v>0</v>
      </c>
      <c r="G5738">
        <v>0</v>
      </c>
      <c r="H5738">
        <v>0</v>
      </c>
      <c r="I5738">
        <v>0</v>
      </c>
      <c r="J5738">
        <v>0</v>
      </c>
      <c r="K5738">
        <v>0</v>
      </c>
      <c r="L5738">
        <v>0</v>
      </c>
      <c r="M5738">
        <v>0</v>
      </c>
      <c r="N5738">
        <v>0</v>
      </c>
      <c r="O5738">
        <v>0</v>
      </c>
      <c r="P5738">
        <v>0</v>
      </c>
      <c r="Q5738">
        <v>0</v>
      </c>
      <c r="R5738">
        <v>0</v>
      </c>
      <c r="S5738">
        <v>0</v>
      </c>
      <c r="T5738">
        <v>0</v>
      </c>
      <c r="U5738">
        <v>0</v>
      </c>
      <c r="V5738">
        <v>0</v>
      </c>
      <c r="W5738">
        <v>0</v>
      </c>
      <c r="X5738">
        <v>0</v>
      </c>
      <c r="Y5738">
        <v>0</v>
      </c>
      <c r="Z5738">
        <v>0</v>
      </c>
      <c r="AA5738">
        <v>0</v>
      </c>
      <c r="AB5738">
        <v>0</v>
      </c>
      <c r="AC5738">
        <v>0</v>
      </c>
    </row>
    <row r="5739" spans="1:32">
      <c r="A5739" t="s">
        <v>16189</v>
      </c>
      <c r="B5739" t="s">
        <v>19</v>
      </c>
      <c r="C5739">
        <v>0</v>
      </c>
      <c r="D5739">
        <v>0</v>
      </c>
      <c r="E5739">
        <v>0</v>
      </c>
      <c r="F5739">
        <v>0</v>
      </c>
      <c r="G5739">
        <v>0</v>
      </c>
      <c r="H5739">
        <v>0</v>
      </c>
      <c r="I5739">
        <v>0</v>
      </c>
      <c r="J5739">
        <v>0</v>
      </c>
      <c r="K5739">
        <v>0</v>
      </c>
      <c r="L5739">
        <v>0</v>
      </c>
      <c r="M5739">
        <v>0</v>
      </c>
      <c r="N5739">
        <v>0</v>
      </c>
      <c r="O5739">
        <v>0</v>
      </c>
      <c r="P5739">
        <v>0</v>
      </c>
      <c r="Q5739">
        <v>0</v>
      </c>
      <c r="R5739">
        <v>0</v>
      </c>
      <c r="S5739">
        <v>0</v>
      </c>
      <c r="T5739">
        <v>0</v>
      </c>
      <c r="U5739">
        <v>0</v>
      </c>
      <c r="V5739">
        <v>0</v>
      </c>
      <c r="W5739">
        <v>0</v>
      </c>
      <c r="X5739">
        <v>0</v>
      </c>
      <c r="Y5739">
        <v>0</v>
      </c>
      <c r="Z5739">
        <v>0</v>
      </c>
      <c r="AA5739">
        <v>0</v>
      </c>
      <c r="AB5739">
        <v>0</v>
      </c>
      <c r="AC5739">
        <v>0</v>
      </c>
    </row>
    <row r="5740" spans="1:32">
      <c r="A5740" t="s">
        <v>16190</v>
      </c>
      <c r="B5740" t="s">
        <v>19</v>
      </c>
      <c r="C5740">
        <v>0</v>
      </c>
      <c r="D5740">
        <v>0</v>
      </c>
      <c r="E5740">
        <v>0</v>
      </c>
      <c r="F5740">
        <v>0</v>
      </c>
      <c r="G5740">
        <v>0</v>
      </c>
      <c r="H5740">
        <v>0</v>
      </c>
      <c r="I5740">
        <v>0</v>
      </c>
      <c r="J5740">
        <v>0</v>
      </c>
      <c r="K5740">
        <v>0</v>
      </c>
      <c r="L5740">
        <v>0</v>
      </c>
      <c r="M5740">
        <v>0</v>
      </c>
      <c r="N5740">
        <v>0</v>
      </c>
      <c r="O5740">
        <v>0</v>
      </c>
      <c r="P5740">
        <v>0</v>
      </c>
      <c r="Q5740">
        <v>0</v>
      </c>
      <c r="R5740">
        <v>0</v>
      </c>
      <c r="S5740">
        <v>0</v>
      </c>
      <c r="T5740">
        <v>0</v>
      </c>
      <c r="U5740">
        <v>0</v>
      </c>
      <c r="V5740">
        <v>0</v>
      </c>
      <c r="W5740">
        <v>0</v>
      </c>
      <c r="X5740">
        <v>0</v>
      </c>
      <c r="Y5740">
        <v>0</v>
      </c>
      <c r="Z5740">
        <v>0</v>
      </c>
      <c r="AA5740">
        <v>0</v>
      </c>
      <c r="AB5740">
        <v>0</v>
      </c>
      <c r="AC5740">
        <v>0</v>
      </c>
    </row>
    <row r="5741" spans="1:32">
      <c r="A5741" t="s">
        <v>16191</v>
      </c>
      <c r="B5741" t="s">
        <v>19</v>
      </c>
      <c r="C5741">
        <v>0</v>
      </c>
      <c r="D5741">
        <v>0</v>
      </c>
      <c r="E5741">
        <v>0</v>
      </c>
      <c r="F5741">
        <v>0</v>
      </c>
      <c r="G5741">
        <v>0</v>
      </c>
      <c r="H5741">
        <v>0</v>
      </c>
      <c r="I5741">
        <v>0</v>
      </c>
      <c r="J5741">
        <v>0</v>
      </c>
      <c r="K5741">
        <v>0</v>
      </c>
      <c r="L5741">
        <v>0</v>
      </c>
      <c r="M5741">
        <v>0</v>
      </c>
      <c r="N5741">
        <v>0</v>
      </c>
      <c r="O5741">
        <v>0</v>
      </c>
      <c r="P5741">
        <v>0</v>
      </c>
      <c r="Q5741">
        <v>0</v>
      </c>
      <c r="R5741">
        <v>0</v>
      </c>
      <c r="S5741">
        <v>0</v>
      </c>
      <c r="T5741">
        <v>0</v>
      </c>
      <c r="U5741">
        <v>0</v>
      </c>
      <c r="V5741">
        <v>0</v>
      </c>
      <c r="W5741">
        <v>0</v>
      </c>
      <c r="X5741">
        <v>0</v>
      </c>
      <c r="Y5741">
        <v>0</v>
      </c>
      <c r="Z5741">
        <v>0</v>
      </c>
      <c r="AA5741">
        <v>0</v>
      </c>
      <c r="AB5741">
        <v>0</v>
      </c>
      <c r="AC5741">
        <v>0</v>
      </c>
    </row>
    <row r="5742" spans="1:32">
      <c r="A5742" t="s">
        <v>16192</v>
      </c>
      <c r="B5742" t="s">
        <v>19</v>
      </c>
      <c r="C5742">
        <v>0</v>
      </c>
      <c r="D5742">
        <v>0</v>
      </c>
      <c r="E5742">
        <v>0</v>
      </c>
      <c r="F5742">
        <v>0</v>
      </c>
      <c r="G5742">
        <v>0</v>
      </c>
      <c r="H5742">
        <v>0</v>
      </c>
      <c r="I5742">
        <v>0</v>
      </c>
      <c r="J5742">
        <v>0</v>
      </c>
      <c r="K5742">
        <v>0</v>
      </c>
      <c r="L5742">
        <v>0</v>
      </c>
      <c r="M5742">
        <v>0</v>
      </c>
      <c r="N5742">
        <v>0</v>
      </c>
      <c r="O5742">
        <v>0</v>
      </c>
      <c r="P5742">
        <v>0</v>
      </c>
      <c r="Q5742">
        <v>0</v>
      </c>
      <c r="R5742">
        <v>0</v>
      </c>
      <c r="S5742">
        <v>0</v>
      </c>
      <c r="T5742">
        <v>0</v>
      </c>
      <c r="U5742">
        <v>0</v>
      </c>
      <c r="V5742">
        <v>0</v>
      </c>
      <c r="W5742">
        <v>0</v>
      </c>
      <c r="X5742">
        <v>0</v>
      </c>
      <c r="Y5742">
        <v>0</v>
      </c>
      <c r="Z5742">
        <v>0</v>
      </c>
      <c r="AA5742">
        <v>0</v>
      </c>
      <c r="AB5742">
        <v>0</v>
      </c>
      <c r="AC5742">
        <v>0</v>
      </c>
    </row>
    <row r="5743" spans="1:32">
      <c r="A5743" t="s">
        <v>16193</v>
      </c>
      <c r="B5743" t="s">
        <v>19</v>
      </c>
      <c r="C5743">
        <v>0</v>
      </c>
      <c r="D5743">
        <v>0</v>
      </c>
      <c r="E5743">
        <v>0</v>
      </c>
      <c r="F5743">
        <v>0</v>
      </c>
      <c r="G5743">
        <v>0</v>
      </c>
      <c r="H5743">
        <v>0</v>
      </c>
      <c r="I5743">
        <v>0</v>
      </c>
      <c r="J5743">
        <v>0</v>
      </c>
      <c r="K5743">
        <v>0</v>
      </c>
      <c r="L5743">
        <v>0</v>
      </c>
      <c r="M5743">
        <v>0</v>
      </c>
      <c r="N5743">
        <v>0</v>
      </c>
      <c r="O5743">
        <v>0</v>
      </c>
      <c r="P5743">
        <v>0</v>
      </c>
      <c r="Q5743">
        <v>0</v>
      </c>
      <c r="R5743">
        <v>0</v>
      </c>
      <c r="S5743">
        <v>0</v>
      </c>
      <c r="T5743">
        <v>0</v>
      </c>
      <c r="U5743">
        <v>0</v>
      </c>
      <c r="V5743">
        <v>0</v>
      </c>
      <c r="W5743">
        <v>0</v>
      </c>
      <c r="X5743">
        <v>0</v>
      </c>
      <c r="Y5743">
        <v>0</v>
      </c>
      <c r="Z5743">
        <v>0</v>
      </c>
      <c r="AA5743">
        <v>0</v>
      </c>
      <c r="AB5743">
        <v>0</v>
      </c>
      <c r="AC5743">
        <v>0</v>
      </c>
    </row>
    <row r="5744" spans="1:32">
      <c r="A5744" t="s">
        <v>16194</v>
      </c>
      <c r="B5744" t="s">
        <v>19</v>
      </c>
      <c r="C5744">
        <v>0</v>
      </c>
      <c r="D5744">
        <v>0</v>
      </c>
      <c r="E5744">
        <v>0</v>
      </c>
      <c r="F5744">
        <v>0</v>
      </c>
      <c r="G5744">
        <v>0</v>
      </c>
      <c r="H5744">
        <v>0</v>
      </c>
      <c r="I5744">
        <v>0</v>
      </c>
      <c r="J5744">
        <v>0</v>
      </c>
      <c r="K5744">
        <v>0</v>
      </c>
      <c r="L5744">
        <v>0</v>
      </c>
      <c r="M5744">
        <v>0</v>
      </c>
      <c r="N5744">
        <v>0</v>
      </c>
      <c r="O5744">
        <v>0</v>
      </c>
      <c r="P5744">
        <v>0</v>
      </c>
      <c r="Q5744">
        <v>0</v>
      </c>
      <c r="R5744">
        <v>0</v>
      </c>
      <c r="S5744">
        <v>0</v>
      </c>
      <c r="T5744">
        <v>0</v>
      </c>
      <c r="U5744">
        <v>0</v>
      </c>
      <c r="V5744">
        <v>0</v>
      </c>
      <c r="W5744">
        <v>0</v>
      </c>
      <c r="X5744">
        <v>0</v>
      </c>
      <c r="Y5744">
        <v>0</v>
      </c>
      <c r="Z5744">
        <v>0</v>
      </c>
      <c r="AA5744">
        <v>0</v>
      </c>
      <c r="AB5744">
        <v>0</v>
      </c>
      <c r="AC5744">
        <v>0</v>
      </c>
    </row>
    <row r="5745" spans="1:32">
      <c r="A5745" t="s">
        <v>16195</v>
      </c>
      <c r="B5745" t="s">
        <v>19</v>
      </c>
      <c r="C5745">
        <v>0</v>
      </c>
      <c r="D5745">
        <v>0</v>
      </c>
      <c r="E5745">
        <v>0</v>
      </c>
      <c r="F5745">
        <v>0</v>
      </c>
      <c r="G5745">
        <v>0</v>
      </c>
      <c r="H5745">
        <v>0</v>
      </c>
      <c r="I5745">
        <v>0</v>
      </c>
      <c r="J5745">
        <v>0</v>
      </c>
      <c r="K5745">
        <v>0</v>
      </c>
      <c r="L5745">
        <v>0</v>
      </c>
      <c r="M5745">
        <v>0</v>
      </c>
      <c r="N5745">
        <v>0</v>
      </c>
      <c r="O5745">
        <v>0</v>
      </c>
      <c r="P5745">
        <v>0</v>
      </c>
      <c r="Q5745">
        <v>0</v>
      </c>
      <c r="R5745">
        <v>0</v>
      </c>
      <c r="S5745">
        <v>0</v>
      </c>
      <c r="T5745">
        <v>0</v>
      </c>
      <c r="U5745">
        <v>0</v>
      </c>
      <c r="V5745">
        <v>0</v>
      </c>
      <c r="W5745">
        <v>0</v>
      </c>
      <c r="X5745">
        <v>0</v>
      </c>
      <c r="Y5745">
        <v>0</v>
      </c>
      <c r="Z5745">
        <v>0</v>
      </c>
      <c r="AA5745">
        <v>0</v>
      </c>
      <c r="AB5745">
        <v>0</v>
      </c>
      <c r="AC5745">
        <v>0</v>
      </c>
    </row>
    <row r="5746" spans="1:32">
      <c r="A5746" t="s">
        <v>16196</v>
      </c>
      <c r="B5746" t="s">
        <v>19</v>
      </c>
      <c r="C5746">
        <v>0</v>
      </c>
      <c r="D5746">
        <v>0</v>
      </c>
      <c r="E5746">
        <v>0</v>
      </c>
      <c r="F5746">
        <v>0</v>
      </c>
      <c r="G5746">
        <v>0</v>
      </c>
      <c r="H5746">
        <v>0</v>
      </c>
      <c r="I5746">
        <v>0</v>
      </c>
      <c r="J5746">
        <v>0</v>
      </c>
      <c r="K5746">
        <v>0</v>
      </c>
      <c r="L5746">
        <v>0</v>
      </c>
      <c r="M5746">
        <v>0</v>
      </c>
      <c r="N5746">
        <v>0</v>
      </c>
      <c r="O5746">
        <v>0</v>
      </c>
      <c r="P5746">
        <v>0</v>
      </c>
      <c r="Q5746">
        <v>0</v>
      </c>
      <c r="R5746">
        <v>0</v>
      </c>
      <c r="S5746">
        <v>0</v>
      </c>
      <c r="T5746">
        <v>0</v>
      </c>
      <c r="U5746">
        <v>0</v>
      </c>
      <c r="V5746">
        <v>0</v>
      </c>
      <c r="W5746">
        <v>0</v>
      </c>
      <c r="X5746">
        <v>0</v>
      </c>
      <c r="Y5746">
        <v>0</v>
      </c>
      <c r="Z5746">
        <v>0</v>
      </c>
      <c r="AA5746">
        <v>0</v>
      </c>
      <c r="AB5746">
        <v>0</v>
      </c>
      <c r="AC5746">
        <v>0</v>
      </c>
    </row>
    <row r="5747" spans="1:32">
      <c r="A5747" t="s">
        <v>16197</v>
      </c>
      <c r="B5747" t="s">
        <v>19</v>
      </c>
      <c r="C5747">
        <v>0</v>
      </c>
      <c r="D5747">
        <v>0</v>
      </c>
      <c r="E5747">
        <v>0</v>
      </c>
      <c r="F5747">
        <v>0</v>
      </c>
      <c r="G5747">
        <v>0</v>
      </c>
      <c r="H5747">
        <v>0</v>
      </c>
      <c r="I5747">
        <v>0</v>
      </c>
      <c r="J5747">
        <v>0</v>
      </c>
      <c r="K5747">
        <v>0</v>
      </c>
      <c r="L5747">
        <v>0</v>
      </c>
      <c r="M5747">
        <v>0</v>
      </c>
      <c r="N5747">
        <v>0</v>
      </c>
      <c r="O5747">
        <v>0</v>
      </c>
      <c r="P5747">
        <v>0</v>
      </c>
      <c r="Q5747">
        <v>0</v>
      </c>
      <c r="R5747">
        <v>0</v>
      </c>
      <c r="S5747">
        <v>0</v>
      </c>
      <c r="T5747">
        <v>0</v>
      </c>
      <c r="U5747">
        <v>0</v>
      </c>
      <c r="V5747">
        <v>0</v>
      </c>
      <c r="W5747">
        <v>0</v>
      </c>
      <c r="X5747">
        <v>0</v>
      </c>
      <c r="Y5747">
        <v>0</v>
      </c>
      <c r="Z5747">
        <v>0</v>
      </c>
      <c r="AA5747">
        <v>0</v>
      </c>
      <c r="AB5747">
        <v>0</v>
      </c>
      <c r="AC5747">
        <v>0</v>
      </c>
    </row>
    <row r="5748" spans="1:32">
      <c r="A5748" t="s">
        <v>16198</v>
      </c>
      <c r="B5748" t="s">
        <v>19</v>
      </c>
      <c r="C5748">
        <v>0</v>
      </c>
      <c r="D5748">
        <v>0</v>
      </c>
      <c r="E5748">
        <v>0</v>
      </c>
      <c r="F5748">
        <v>0</v>
      </c>
      <c r="G5748">
        <v>0</v>
      </c>
      <c r="H5748">
        <v>0</v>
      </c>
      <c r="I5748">
        <v>0</v>
      </c>
      <c r="J5748">
        <v>0</v>
      </c>
      <c r="K5748">
        <v>0</v>
      </c>
      <c r="L5748">
        <v>0</v>
      </c>
      <c r="M5748">
        <v>0</v>
      </c>
      <c r="N5748">
        <v>0</v>
      </c>
      <c r="O5748">
        <v>0</v>
      </c>
      <c r="P5748">
        <v>0</v>
      </c>
      <c r="Q5748">
        <v>0</v>
      </c>
      <c r="R5748">
        <v>0</v>
      </c>
      <c r="S5748">
        <v>0</v>
      </c>
      <c r="T5748">
        <v>0</v>
      </c>
      <c r="U5748">
        <v>0</v>
      </c>
      <c r="V5748">
        <v>0</v>
      </c>
      <c r="W5748">
        <v>0</v>
      </c>
      <c r="X5748">
        <v>0</v>
      </c>
      <c r="Y5748">
        <v>0</v>
      </c>
      <c r="Z5748">
        <v>0</v>
      </c>
      <c r="AA5748">
        <v>0</v>
      </c>
      <c r="AB5748">
        <v>0</v>
      </c>
      <c r="AC5748">
        <v>0</v>
      </c>
    </row>
    <row r="5749" spans="1:32">
      <c r="A5749" t="s">
        <v>16199</v>
      </c>
      <c r="B5749" t="s">
        <v>19</v>
      </c>
      <c r="C5749">
        <v>0</v>
      </c>
      <c r="D5749">
        <v>0</v>
      </c>
      <c r="E5749">
        <v>0</v>
      </c>
      <c r="F5749">
        <v>0</v>
      </c>
      <c r="G5749">
        <v>0</v>
      </c>
      <c r="H5749">
        <v>0</v>
      </c>
      <c r="I5749">
        <v>0</v>
      </c>
      <c r="J5749">
        <v>0</v>
      </c>
      <c r="K5749">
        <v>0</v>
      </c>
      <c r="L5749">
        <v>0</v>
      </c>
      <c r="M5749">
        <v>0</v>
      </c>
      <c r="N5749">
        <v>0</v>
      </c>
      <c r="O5749">
        <v>0</v>
      </c>
      <c r="P5749">
        <v>0</v>
      </c>
      <c r="Q5749">
        <v>0</v>
      </c>
      <c r="R5749">
        <v>0</v>
      </c>
      <c r="S5749">
        <v>0</v>
      </c>
      <c r="T5749">
        <v>0</v>
      </c>
      <c r="U5749">
        <v>0</v>
      </c>
      <c r="V5749">
        <v>0</v>
      </c>
      <c r="W5749">
        <v>0</v>
      </c>
      <c r="X5749">
        <v>0</v>
      </c>
      <c r="Y5749">
        <v>0</v>
      </c>
      <c r="Z5749">
        <v>0</v>
      </c>
      <c r="AA5749">
        <v>0</v>
      </c>
      <c r="AB5749">
        <v>0</v>
      </c>
      <c r="AC5749">
        <v>0</v>
      </c>
    </row>
    <row r="5750" spans="1:32">
      <c r="A5750" t="s">
        <v>16200</v>
      </c>
      <c r="B5750" t="s">
        <v>19</v>
      </c>
      <c r="C5750">
        <v>0</v>
      </c>
      <c r="D5750">
        <v>0</v>
      </c>
      <c r="E5750">
        <v>0</v>
      </c>
      <c r="F5750">
        <v>0</v>
      </c>
      <c r="G5750">
        <v>0</v>
      </c>
      <c r="H5750">
        <v>0</v>
      </c>
      <c r="I5750">
        <v>0</v>
      </c>
      <c r="J5750">
        <v>0</v>
      </c>
      <c r="K5750">
        <v>0</v>
      </c>
      <c r="L5750">
        <v>0</v>
      </c>
      <c r="M5750">
        <v>0</v>
      </c>
      <c r="N5750">
        <v>0</v>
      </c>
      <c r="O5750">
        <v>0</v>
      </c>
      <c r="P5750">
        <v>0</v>
      </c>
      <c r="Q5750">
        <v>0</v>
      </c>
      <c r="R5750">
        <v>0</v>
      </c>
      <c r="S5750">
        <v>0</v>
      </c>
      <c r="T5750">
        <v>0</v>
      </c>
      <c r="U5750">
        <v>0</v>
      </c>
      <c r="V5750">
        <v>0</v>
      </c>
      <c r="W5750">
        <v>0</v>
      </c>
      <c r="X5750">
        <v>0</v>
      </c>
      <c r="Y5750">
        <v>0</v>
      </c>
      <c r="Z5750">
        <v>0</v>
      </c>
      <c r="AA5750">
        <v>0</v>
      </c>
      <c r="AB5750">
        <v>0</v>
      </c>
      <c r="AC5750">
        <v>0</v>
      </c>
    </row>
    <row r="5751" spans="1:32">
      <c r="A5751" t="s">
        <v>16201</v>
      </c>
      <c r="B5751" t="s">
        <v>19</v>
      </c>
      <c r="C5751">
        <v>0</v>
      </c>
      <c r="D5751">
        <v>0</v>
      </c>
      <c r="E5751">
        <v>0</v>
      </c>
      <c r="F5751">
        <v>0</v>
      </c>
      <c r="G5751">
        <v>0</v>
      </c>
      <c r="H5751">
        <v>0</v>
      </c>
      <c r="I5751">
        <v>0</v>
      </c>
      <c r="J5751">
        <v>0</v>
      </c>
      <c r="K5751">
        <v>0</v>
      </c>
      <c r="L5751">
        <v>0</v>
      </c>
      <c r="M5751">
        <v>0</v>
      </c>
      <c r="N5751">
        <v>0</v>
      </c>
      <c r="O5751">
        <v>0</v>
      </c>
      <c r="P5751">
        <v>0</v>
      </c>
      <c r="Q5751">
        <v>0</v>
      </c>
      <c r="R5751">
        <v>0</v>
      </c>
      <c r="S5751">
        <v>0</v>
      </c>
      <c r="T5751">
        <v>0</v>
      </c>
      <c r="U5751">
        <v>0</v>
      </c>
      <c r="V5751">
        <v>0</v>
      </c>
      <c r="W5751">
        <v>0</v>
      </c>
      <c r="X5751">
        <v>0</v>
      </c>
      <c r="Y5751">
        <v>0</v>
      </c>
      <c r="Z5751">
        <v>0</v>
      </c>
      <c r="AA5751">
        <v>0</v>
      </c>
      <c r="AB5751">
        <v>0</v>
      </c>
      <c r="AC5751">
        <v>0</v>
      </c>
    </row>
    <row r="5752" spans="1:32">
      <c r="A5752" t="s">
        <v>16202</v>
      </c>
      <c r="B5752" t="s">
        <v>19</v>
      </c>
      <c r="C5752">
        <v>0</v>
      </c>
      <c r="D5752">
        <v>0</v>
      </c>
      <c r="E5752">
        <v>0</v>
      </c>
      <c r="F5752">
        <v>0</v>
      </c>
      <c r="G5752">
        <v>0</v>
      </c>
      <c r="H5752">
        <v>0</v>
      </c>
      <c r="I5752">
        <v>0</v>
      </c>
      <c r="J5752">
        <v>0</v>
      </c>
      <c r="K5752">
        <v>0</v>
      </c>
      <c r="L5752">
        <v>0</v>
      </c>
      <c r="M5752">
        <v>0</v>
      </c>
      <c r="N5752">
        <v>0</v>
      </c>
      <c r="O5752">
        <v>0</v>
      </c>
      <c r="P5752">
        <v>0</v>
      </c>
      <c r="Q5752">
        <v>0</v>
      </c>
      <c r="R5752">
        <v>0</v>
      </c>
      <c r="S5752">
        <v>0</v>
      </c>
      <c r="T5752">
        <v>0</v>
      </c>
      <c r="U5752">
        <v>0</v>
      </c>
      <c r="V5752">
        <v>0</v>
      </c>
      <c r="W5752">
        <v>0</v>
      </c>
      <c r="X5752">
        <v>0</v>
      </c>
      <c r="Y5752">
        <v>0</v>
      </c>
      <c r="Z5752">
        <v>0</v>
      </c>
      <c r="AA5752">
        <v>0</v>
      </c>
      <c r="AB5752">
        <v>0</v>
      </c>
      <c r="AC5752">
        <v>0</v>
      </c>
    </row>
    <row r="5753" spans="1:32">
      <c r="A5753" t="s">
        <v>16203</v>
      </c>
      <c r="B5753" t="s">
        <v>19</v>
      </c>
      <c r="C5753">
        <v>0</v>
      </c>
      <c r="D5753">
        <v>0</v>
      </c>
      <c r="E5753">
        <v>0</v>
      </c>
      <c r="F5753">
        <v>0</v>
      </c>
      <c r="G5753">
        <v>0</v>
      </c>
      <c r="H5753">
        <v>0</v>
      </c>
      <c r="I5753">
        <v>0</v>
      </c>
      <c r="J5753">
        <v>0</v>
      </c>
      <c r="K5753">
        <v>0</v>
      </c>
      <c r="L5753">
        <v>0</v>
      </c>
      <c r="M5753">
        <v>0</v>
      </c>
      <c r="N5753">
        <v>0</v>
      </c>
      <c r="O5753">
        <v>0</v>
      </c>
      <c r="P5753">
        <v>0</v>
      </c>
      <c r="Q5753">
        <v>0</v>
      </c>
      <c r="R5753">
        <v>0</v>
      </c>
      <c r="S5753">
        <v>0</v>
      </c>
      <c r="T5753">
        <v>0</v>
      </c>
      <c r="U5753">
        <v>0</v>
      </c>
      <c r="V5753">
        <v>0</v>
      </c>
      <c r="W5753">
        <v>0</v>
      </c>
      <c r="X5753">
        <v>0</v>
      </c>
      <c r="Y5753">
        <v>0</v>
      </c>
      <c r="Z5753">
        <v>0</v>
      </c>
      <c r="AA5753">
        <v>0</v>
      </c>
      <c r="AB5753">
        <v>0</v>
      </c>
      <c r="AC5753">
        <v>0</v>
      </c>
    </row>
    <row r="5754" spans="1:32">
      <c r="A5754" t="s">
        <v>16204</v>
      </c>
      <c r="B5754" t="s">
        <v>19</v>
      </c>
      <c r="C5754">
        <v>0</v>
      </c>
      <c r="D5754">
        <v>0</v>
      </c>
      <c r="E5754">
        <v>0</v>
      </c>
      <c r="F5754">
        <v>0</v>
      </c>
      <c r="G5754">
        <v>0</v>
      </c>
      <c r="H5754">
        <v>0</v>
      </c>
      <c r="I5754">
        <v>0</v>
      </c>
      <c r="J5754">
        <v>0</v>
      </c>
      <c r="K5754">
        <v>0</v>
      </c>
      <c r="L5754">
        <v>0</v>
      </c>
      <c r="M5754">
        <v>0</v>
      </c>
      <c r="N5754">
        <v>0</v>
      </c>
      <c r="O5754">
        <v>0</v>
      </c>
      <c r="P5754">
        <v>0</v>
      </c>
      <c r="Q5754">
        <v>0</v>
      </c>
      <c r="R5754">
        <v>0</v>
      </c>
      <c r="S5754">
        <v>0</v>
      </c>
      <c r="T5754">
        <v>0</v>
      </c>
      <c r="U5754">
        <v>0</v>
      </c>
      <c r="V5754">
        <v>0</v>
      </c>
      <c r="W5754">
        <v>0</v>
      </c>
      <c r="X5754">
        <v>0</v>
      </c>
      <c r="Y5754">
        <v>0</v>
      </c>
      <c r="Z5754">
        <v>0</v>
      </c>
      <c r="AA5754">
        <v>0</v>
      </c>
      <c r="AB5754">
        <v>0</v>
      </c>
      <c r="AC5754">
        <v>0</v>
      </c>
    </row>
    <row r="5755" spans="1:32">
      <c r="A5755" t="s">
        <v>16205</v>
      </c>
      <c r="B5755" t="s">
        <v>19</v>
      </c>
      <c r="C5755">
        <v>0</v>
      </c>
      <c r="D5755">
        <v>0</v>
      </c>
      <c r="E5755">
        <v>0</v>
      </c>
      <c r="F5755">
        <v>0</v>
      </c>
      <c r="G5755">
        <v>0</v>
      </c>
      <c r="H5755">
        <v>0</v>
      </c>
      <c r="I5755">
        <v>0</v>
      </c>
      <c r="J5755">
        <v>0</v>
      </c>
      <c r="K5755">
        <v>0</v>
      </c>
      <c r="L5755">
        <v>0</v>
      </c>
      <c r="M5755">
        <v>0</v>
      </c>
      <c r="N5755">
        <v>0</v>
      </c>
      <c r="O5755">
        <v>0</v>
      </c>
      <c r="P5755">
        <v>0</v>
      </c>
      <c r="Q5755">
        <v>0</v>
      </c>
      <c r="R5755">
        <v>0</v>
      </c>
      <c r="S5755">
        <v>0</v>
      </c>
      <c r="T5755">
        <v>0</v>
      </c>
      <c r="U5755">
        <v>0</v>
      </c>
      <c r="V5755">
        <v>0</v>
      </c>
      <c r="W5755">
        <v>0</v>
      </c>
      <c r="X5755">
        <v>0</v>
      </c>
      <c r="Y5755">
        <v>0</v>
      </c>
      <c r="Z5755">
        <v>0</v>
      </c>
      <c r="AA5755">
        <v>0</v>
      </c>
      <c r="AB5755">
        <v>0</v>
      </c>
      <c r="AC5755">
        <v>0</v>
      </c>
    </row>
    <row r="5756" spans="1:32">
      <c r="A5756" t="s">
        <v>16206</v>
      </c>
      <c r="B5756" t="s">
        <v>19</v>
      </c>
      <c r="C5756">
        <v>0</v>
      </c>
      <c r="D5756">
        <v>0</v>
      </c>
      <c r="E5756">
        <v>0</v>
      </c>
      <c r="F5756">
        <v>0</v>
      </c>
      <c r="G5756">
        <v>0</v>
      </c>
      <c r="H5756">
        <v>0</v>
      </c>
      <c r="I5756">
        <v>0</v>
      </c>
      <c r="J5756">
        <v>0</v>
      </c>
      <c r="K5756">
        <v>0</v>
      </c>
      <c r="L5756">
        <v>0</v>
      </c>
      <c r="M5756">
        <v>0</v>
      </c>
      <c r="N5756">
        <v>0</v>
      </c>
      <c r="O5756">
        <v>0</v>
      </c>
      <c r="P5756">
        <v>0</v>
      </c>
      <c r="Q5756">
        <v>0</v>
      </c>
      <c r="R5756">
        <v>0</v>
      </c>
      <c r="S5756">
        <v>0</v>
      </c>
      <c r="T5756">
        <v>0</v>
      </c>
      <c r="U5756">
        <v>0</v>
      </c>
      <c r="V5756">
        <v>0</v>
      </c>
      <c r="W5756">
        <v>0</v>
      </c>
      <c r="X5756">
        <v>0</v>
      </c>
      <c r="Y5756">
        <v>0</v>
      </c>
      <c r="Z5756">
        <v>0</v>
      </c>
      <c r="AA5756">
        <v>0</v>
      </c>
      <c r="AB5756">
        <v>0</v>
      </c>
      <c r="AC5756">
        <v>0</v>
      </c>
    </row>
    <row r="5757" spans="1:32">
      <c r="A5757" t="s">
        <v>16207</v>
      </c>
      <c r="B5757" t="s">
        <v>19</v>
      </c>
      <c r="C5757">
        <v>0</v>
      </c>
      <c r="D5757">
        <v>0</v>
      </c>
      <c r="E5757">
        <v>0</v>
      </c>
      <c r="F5757">
        <v>0</v>
      </c>
      <c r="G5757">
        <v>0</v>
      </c>
      <c r="H5757">
        <v>0</v>
      </c>
      <c r="I5757">
        <v>0</v>
      </c>
      <c r="J5757">
        <v>0</v>
      </c>
      <c r="K5757">
        <v>0</v>
      </c>
      <c r="L5757">
        <v>0</v>
      </c>
      <c r="M5757">
        <v>0</v>
      </c>
      <c r="N5757">
        <v>0</v>
      </c>
      <c r="O5757">
        <v>0</v>
      </c>
      <c r="P5757">
        <v>0</v>
      </c>
      <c r="Q5757">
        <v>0</v>
      </c>
      <c r="R5757">
        <v>0</v>
      </c>
      <c r="S5757">
        <v>0</v>
      </c>
      <c r="T5757">
        <v>0</v>
      </c>
      <c r="U5757">
        <v>0</v>
      </c>
      <c r="V5757">
        <v>0</v>
      </c>
      <c r="W5757">
        <v>0</v>
      </c>
      <c r="X5757">
        <v>0</v>
      </c>
      <c r="Y5757">
        <v>0</v>
      </c>
      <c r="Z5757">
        <v>0</v>
      </c>
      <c r="AA5757">
        <v>0</v>
      </c>
      <c r="AB5757">
        <v>0</v>
      </c>
      <c r="AC5757">
        <v>0</v>
      </c>
    </row>
    <row r="5758" spans="1:32">
      <c r="A5758" t="s">
        <v>16208</v>
      </c>
      <c r="B5758" t="s">
        <v>19</v>
      </c>
      <c r="C5758">
        <v>0</v>
      </c>
      <c r="D5758">
        <v>0</v>
      </c>
      <c r="E5758">
        <v>0</v>
      </c>
      <c r="F5758">
        <v>0</v>
      </c>
      <c r="G5758">
        <v>0</v>
      </c>
      <c r="H5758">
        <v>0</v>
      </c>
      <c r="I5758">
        <v>0</v>
      </c>
      <c r="J5758">
        <v>0</v>
      </c>
      <c r="K5758">
        <v>0</v>
      </c>
      <c r="L5758">
        <v>0</v>
      </c>
      <c r="M5758">
        <v>0</v>
      </c>
      <c r="N5758">
        <v>0</v>
      </c>
      <c r="O5758">
        <v>0</v>
      </c>
      <c r="P5758">
        <v>0</v>
      </c>
      <c r="Q5758">
        <v>0</v>
      </c>
      <c r="R5758">
        <v>0</v>
      </c>
      <c r="S5758">
        <v>0</v>
      </c>
      <c r="T5758">
        <v>0</v>
      </c>
      <c r="U5758">
        <v>0</v>
      </c>
      <c r="V5758">
        <v>0</v>
      </c>
      <c r="W5758">
        <v>0</v>
      </c>
      <c r="X5758">
        <v>0</v>
      </c>
      <c r="Y5758">
        <v>0</v>
      </c>
      <c r="Z5758">
        <v>0</v>
      </c>
      <c r="AA5758">
        <v>0</v>
      </c>
      <c r="AB5758">
        <v>0</v>
      </c>
      <c r="AC5758">
        <v>0</v>
      </c>
    </row>
    <row r="5759" spans="1:32">
      <c r="A5759" t="s">
        <v>16209</v>
      </c>
      <c r="B5759" t="s">
        <v>19</v>
      </c>
      <c r="C5759">
        <v>0</v>
      </c>
      <c r="D5759">
        <v>0</v>
      </c>
      <c r="E5759">
        <v>0</v>
      </c>
      <c r="F5759">
        <v>0</v>
      </c>
      <c r="G5759">
        <v>0</v>
      </c>
      <c r="H5759">
        <v>0</v>
      </c>
      <c r="I5759">
        <v>0</v>
      </c>
      <c r="J5759">
        <v>0</v>
      </c>
      <c r="K5759">
        <v>0</v>
      </c>
      <c r="L5759">
        <v>0</v>
      </c>
      <c r="M5759">
        <v>0</v>
      </c>
      <c r="N5759">
        <v>0</v>
      </c>
      <c r="O5759">
        <v>0</v>
      </c>
      <c r="P5759">
        <v>0</v>
      </c>
      <c r="Q5759">
        <v>0</v>
      </c>
      <c r="R5759">
        <v>0</v>
      </c>
      <c r="S5759">
        <v>0</v>
      </c>
      <c r="T5759">
        <v>0</v>
      </c>
      <c r="U5759">
        <v>0</v>
      </c>
      <c r="V5759">
        <v>0</v>
      </c>
      <c r="W5759">
        <v>0</v>
      </c>
      <c r="X5759">
        <v>0</v>
      </c>
      <c r="Y5759">
        <v>0</v>
      </c>
      <c r="Z5759">
        <v>0</v>
      </c>
      <c r="AA5759">
        <v>0</v>
      </c>
      <c r="AB5759">
        <v>0</v>
      </c>
      <c r="AC5759">
        <v>0</v>
      </c>
    </row>
    <row r="5760" spans="1:32">
      <c r="A5760" t="s">
        <v>16210</v>
      </c>
      <c r="B5760" t="s">
        <v>19</v>
      </c>
      <c r="C5760">
        <v>0</v>
      </c>
      <c r="D5760">
        <v>0</v>
      </c>
      <c r="E5760">
        <v>0</v>
      </c>
      <c r="F5760">
        <v>0</v>
      </c>
      <c r="G5760">
        <v>0</v>
      </c>
      <c r="H5760">
        <v>0</v>
      </c>
      <c r="I5760">
        <v>0</v>
      </c>
      <c r="J5760">
        <v>0</v>
      </c>
      <c r="K5760">
        <v>0</v>
      </c>
      <c r="L5760">
        <v>0</v>
      </c>
      <c r="M5760">
        <v>0</v>
      </c>
      <c r="N5760">
        <v>0</v>
      </c>
      <c r="O5760">
        <v>0</v>
      </c>
      <c r="P5760">
        <v>0</v>
      </c>
      <c r="Q5760">
        <v>0</v>
      </c>
      <c r="R5760">
        <v>0</v>
      </c>
      <c r="S5760">
        <v>0</v>
      </c>
      <c r="T5760">
        <v>0</v>
      </c>
      <c r="U5760">
        <v>0</v>
      </c>
      <c r="V5760">
        <v>0</v>
      </c>
      <c r="W5760">
        <v>0</v>
      </c>
      <c r="X5760">
        <v>0</v>
      </c>
      <c r="Y5760">
        <v>0</v>
      </c>
      <c r="Z5760">
        <v>0</v>
      </c>
      <c r="AA5760">
        <v>0</v>
      </c>
      <c r="AB5760">
        <v>0</v>
      </c>
      <c r="AC5760">
        <v>0</v>
      </c>
      <c r="AD5760" s="2"/>
      <c r="AE5760" s="2"/>
      <c r="AF5760" s="2"/>
    </row>
    <row r="5761" spans="1:32">
      <c r="A5761" t="s">
        <v>16211</v>
      </c>
      <c r="B5761" t="s">
        <v>19</v>
      </c>
      <c r="C5761">
        <v>0</v>
      </c>
      <c r="D5761">
        <v>0</v>
      </c>
      <c r="E5761">
        <v>0</v>
      </c>
      <c r="F5761">
        <v>0</v>
      </c>
      <c r="G5761">
        <v>0</v>
      </c>
      <c r="H5761">
        <v>0</v>
      </c>
      <c r="I5761">
        <v>0</v>
      </c>
      <c r="J5761">
        <v>0</v>
      </c>
      <c r="K5761">
        <v>0</v>
      </c>
      <c r="L5761">
        <v>0</v>
      </c>
      <c r="M5761">
        <v>0</v>
      </c>
      <c r="N5761">
        <v>0</v>
      </c>
      <c r="O5761">
        <v>0</v>
      </c>
      <c r="P5761">
        <v>0</v>
      </c>
      <c r="Q5761">
        <v>0</v>
      </c>
      <c r="R5761">
        <v>0</v>
      </c>
      <c r="S5761">
        <v>0</v>
      </c>
      <c r="T5761">
        <v>0</v>
      </c>
      <c r="U5761">
        <v>0</v>
      </c>
      <c r="V5761">
        <v>0</v>
      </c>
      <c r="W5761">
        <v>0</v>
      </c>
      <c r="X5761">
        <v>0</v>
      </c>
      <c r="Y5761">
        <v>0</v>
      </c>
      <c r="Z5761">
        <v>0</v>
      </c>
      <c r="AA5761">
        <v>0</v>
      </c>
      <c r="AB5761">
        <v>0</v>
      </c>
      <c r="AC5761">
        <v>0</v>
      </c>
      <c r="AD5761" s="2"/>
      <c r="AE5761" s="2"/>
      <c r="AF5761" s="2"/>
    </row>
    <row r="5762" spans="1:32">
      <c r="A5762" t="s">
        <v>16212</v>
      </c>
      <c r="B5762" t="s">
        <v>19</v>
      </c>
      <c r="C5762">
        <v>0</v>
      </c>
      <c r="D5762">
        <v>0</v>
      </c>
      <c r="E5762">
        <v>0</v>
      </c>
      <c r="F5762">
        <v>0</v>
      </c>
      <c r="G5762">
        <v>0</v>
      </c>
      <c r="H5762">
        <v>0</v>
      </c>
      <c r="I5762">
        <v>0</v>
      </c>
      <c r="J5762">
        <v>0</v>
      </c>
      <c r="K5762">
        <v>0</v>
      </c>
      <c r="L5762">
        <v>0</v>
      </c>
      <c r="M5762">
        <v>0</v>
      </c>
      <c r="N5762">
        <v>0</v>
      </c>
      <c r="O5762">
        <v>0</v>
      </c>
      <c r="P5762">
        <v>0</v>
      </c>
      <c r="Q5762">
        <v>0</v>
      </c>
      <c r="R5762">
        <v>0</v>
      </c>
      <c r="S5762">
        <v>0</v>
      </c>
      <c r="T5762">
        <v>0</v>
      </c>
      <c r="U5762">
        <v>0</v>
      </c>
      <c r="V5762">
        <v>0</v>
      </c>
      <c r="W5762">
        <v>0</v>
      </c>
      <c r="X5762">
        <v>0</v>
      </c>
      <c r="Y5762">
        <v>0</v>
      </c>
      <c r="Z5762">
        <v>0</v>
      </c>
      <c r="AA5762">
        <v>0</v>
      </c>
      <c r="AB5762">
        <v>0</v>
      </c>
      <c r="AC5762">
        <v>0</v>
      </c>
      <c r="AD5762" s="2"/>
      <c r="AE5762" s="2"/>
      <c r="AF5762" s="2"/>
    </row>
    <row r="5763" spans="1:32">
      <c r="A5763" t="s">
        <v>16213</v>
      </c>
      <c r="B5763" t="s">
        <v>19</v>
      </c>
      <c r="C5763">
        <v>0</v>
      </c>
      <c r="D5763">
        <v>0</v>
      </c>
      <c r="E5763">
        <v>0</v>
      </c>
      <c r="F5763">
        <v>0</v>
      </c>
      <c r="G5763">
        <v>0</v>
      </c>
      <c r="H5763">
        <v>0</v>
      </c>
      <c r="I5763">
        <v>0</v>
      </c>
      <c r="J5763">
        <v>0</v>
      </c>
      <c r="K5763">
        <v>0</v>
      </c>
      <c r="L5763">
        <v>0</v>
      </c>
      <c r="M5763">
        <v>0</v>
      </c>
      <c r="N5763">
        <v>0</v>
      </c>
      <c r="O5763">
        <v>0</v>
      </c>
      <c r="P5763">
        <v>0</v>
      </c>
      <c r="Q5763">
        <v>0</v>
      </c>
      <c r="R5763">
        <v>0</v>
      </c>
      <c r="S5763">
        <v>0</v>
      </c>
      <c r="T5763">
        <v>0</v>
      </c>
      <c r="U5763">
        <v>0</v>
      </c>
      <c r="V5763">
        <v>0</v>
      </c>
      <c r="W5763">
        <v>0</v>
      </c>
      <c r="X5763">
        <v>0</v>
      </c>
      <c r="Y5763">
        <v>0</v>
      </c>
      <c r="Z5763">
        <v>0</v>
      </c>
      <c r="AA5763">
        <v>0</v>
      </c>
      <c r="AB5763">
        <v>0</v>
      </c>
      <c r="AC5763">
        <v>0</v>
      </c>
      <c r="AD5763" s="2"/>
      <c r="AE5763" s="2"/>
      <c r="AF5763" s="2"/>
    </row>
    <row r="5764" spans="1:32">
      <c r="A5764" t="s">
        <v>16214</v>
      </c>
      <c r="B5764" t="s">
        <v>19</v>
      </c>
      <c r="C5764">
        <v>0</v>
      </c>
      <c r="D5764">
        <v>0</v>
      </c>
      <c r="E5764">
        <v>0</v>
      </c>
      <c r="F5764">
        <v>0</v>
      </c>
      <c r="G5764">
        <v>0</v>
      </c>
      <c r="H5764">
        <v>0</v>
      </c>
      <c r="I5764">
        <v>0</v>
      </c>
      <c r="J5764">
        <v>0</v>
      </c>
      <c r="K5764">
        <v>0</v>
      </c>
      <c r="L5764">
        <v>0</v>
      </c>
      <c r="M5764">
        <v>0</v>
      </c>
      <c r="N5764">
        <v>0</v>
      </c>
      <c r="O5764">
        <v>0</v>
      </c>
      <c r="P5764">
        <v>0</v>
      </c>
      <c r="Q5764">
        <v>0</v>
      </c>
      <c r="R5764">
        <v>0</v>
      </c>
      <c r="S5764">
        <v>0</v>
      </c>
      <c r="T5764">
        <v>0</v>
      </c>
      <c r="U5764">
        <v>0</v>
      </c>
      <c r="V5764">
        <v>0</v>
      </c>
      <c r="W5764">
        <v>0</v>
      </c>
      <c r="X5764">
        <v>0</v>
      </c>
      <c r="Y5764">
        <v>0</v>
      </c>
      <c r="Z5764">
        <v>0</v>
      </c>
      <c r="AA5764">
        <v>0</v>
      </c>
      <c r="AB5764">
        <v>0</v>
      </c>
      <c r="AC5764">
        <v>0</v>
      </c>
      <c r="AD5764" s="2"/>
      <c r="AE5764" s="2"/>
      <c r="AF5764" s="2"/>
    </row>
    <row r="5765" spans="1:32">
      <c r="A5765" t="s">
        <v>16215</v>
      </c>
      <c r="B5765" t="s">
        <v>19</v>
      </c>
      <c r="C5765">
        <v>0</v>
      </c>
      <c r="D5765">
        <v>0</v>
      </c>
      <c r="E5765">
        <v>0</v>
      </c>
      <c r="F5765">
        <v>0</v>
      </c>
      <c r="G5765">
        <v>0</v>
      </c>
      <c r="H5765">
        <v>0</v>
      </c>
      <c r="I5765">
        <v>0</v>
      </c>
      <c r="J5765">
        <v>0</v>
      </c>
      <c r="K5765">
        <v>0</v>
      </c>
      <c r="L5765">
        <v>0</v>
      </c>
      <c r="M5765">
        <v>0</v>
      </c>
      <c r="N5765">
        <v>0</v>
      </c>
      <c r="O5765">
        <v>0</v>
      </c>
      <c r="P5765">
        <v>0</v>
      </c>
      <c r="Q5765">
        <v>0</v>
      </c>
      <c r="R5765">
        <v>0</v>
      </c>
      <c r="S5765">
        <v>0</v>
      </c>
      <c r="T5765">
        <v>0</v>
      </c>
      <c r="U5765">
        <v>0</v>
      </c>
      <c r="V5765">
        <v>0</v>
      </c>
      <c r="W5765">
        <v>0</v>
      </c>
      <c r="X5765">
        <v>0</v>
      </c>
      <c r="Y5765">
        <v>0</v>
      </c>
      <c r="Z5765">
        <v>0</v>
      </c>
      <c r="AA5765">
        <v>0</v>
      </c>
      <c r="AB5765">
        <v>0</v>
      </c>
      <c r="AC5765">
        <v>0</v>
      </c>
      <c r="AD5765" s="2"/>
      <c r="AE5765" s="2"/>
      <c r="AF5765" s="2"/>
    </row>
    <row r="5766" spans="1:32">
      <c r="A5766" t="s">
        <v>16216</v>
      </c>
      <c r="B5766" t="s">
        <v>19</v>
      </c>
      <c r="C5766">
        <v>0</v>
      </c>
      <c r="D5766">
        <v>0</v>
      </c>
      <c r="E5766">
        <v>0</v>
      </c>
      <c r="F5766">
        <v>0</v>
      </c>
      <c r="G5766">
        <v>0</v>
      </c>
      <c r="H5766">
        <v>0</v>
      </c>
      <c r="I5766">
        <v>0</v>
      </c>
      <c r="J5766">
        <v>0</v>
      </c>
      <c r="K5766">
        <v>0</v>
      </c>
      <c r="L5766">
        <v>0</v>
      </c>
      <c r="M5766">
        <v>0</v>
      </c>
      <c r="N5766">
        <v>0</v>
      </c>
      <c r="O5766">
        <v>0</v>
      </c>
      <c r="P5766">
        <v>0</v>
      </c>
      <c r="Q5766">
        <v>0</v>
      </c>
      <c r="R5766">
        <v>0</v>
      </c>
      <c r="S5766">
        <v>0</v>
      </c>
      <c r="T5766">
        <v>0</v>
      </c>
      <c r="U5766">
        <v>0</v>
      </c>
      <c r="V5766">
        <v>0</v>
      </c>
      <c r="W5766">
        <v>0</v>
      </c>
      <c r="X5766">
        <v>0</v>
      </c>
      <c r="Y5766">
        <v>0</v>
      </c>
      <c r="Z5766">
        <v>0</v>
      </c>
      <c r="AA5766">
        <v>0</v>
      </c>
      <c r="AB5766">
        <v>0</v>
      </c>
      <c r="AC5766">
        <v>0</v>
      </c>
      <c r="AD5766" s="2"/>
      <c r="AE5766" s="2"/>
      <c r="AF5766" s="2"/>
    </row>
    <row r="5767" spans="1:32">
      <c r="A5767" t="s">
        <v>16217</v>
      </c>
      <c r="B5767" t="s">
        <v>19</v>
      </c>
      <c r="C5767">
        <v>0</v>
      </c>
      <c r="D5767">
        <v>0</v>
      </c>
      <c r="E5767">
        <v>0</v>
      </c>
      <c r="F5767">
        <v>0</v>
      </c>
      <c r="G5767">
        <v>0</v>
      </c>
      <c r="H5767">
        <v>0</v>
      </c>
      <c r="I5767">
        <v>0</v>
      </c>
      <c r="J5767">
        <v>0</v>
      </c>
      <c r="K5767">
        <v>0</v>
      </c>
      <c r="L5767">
        <v>0</v>
      </c>
      <c r="M5767">
        <v>0</v>
      </c>
      <c r="N5767">
        <v>0</v>
      </c>
      <c r="O5767">
        <v>0</v>
      </c>
      <c r="P5767">
        <v>0</v>
      </c>
      <c r="Q5767">
        <v>0</v>
      </c>
      <c r="R5767">
        <v>0</v>
      </c>
      <c r="S5767">
        <v>0</v>
      </c>
      <c r="T5767">
        <v>0</v>
      </c>
      <c r="U5767">
        <v>0</v>
      </c>
      <c r="V5767">
        <v>0</v>
      </c>
      <c r="W5767">
        <v>0</v>
      </c>
      <c r="X5767">
        <v>0</v>
      </c>
      <c r="Y5767">
        <v>0</v>
      </c>
      <c r="Z5767">
        <v>0</v>
      </c>
      <c r="AA5767">
        <v>0</v>
      </c>
      <c r="AB5767">
        <v>0</v>
      </c>
      <c r="AC5767">
        <v>0</v>
      </c>
      <c r="AD5767" s="2"/>
      <c r="AE5767" s="2"/>
      <c r="AF5767" s="2"/>
    </row>
    <row r="5768" spans="1:32">
      <c r="A5768" t="s">
        <v>16218</v>
      </c>
      <c r="B5768" t="s">
        <v>19</v>
      </c>
      <c r="C5768">
        <v>0</v>
      </c>
      <c r="D5768">
        <v>0</v>
      </c>
      <c r="E5768">
        <v>0</v>
      </c>
      <c r="F5768">
        <v>0</v>
      </c>
      <c r="G5768">
        <v>0</v>
      </c>
      <c r="H5768">
        <v>0</v>
      </c>
      <c r="I5768">
        <v>0</v>
      </c>
      <c r="J5768">
        <v>0</v>
      </c>
      <c r="K5768">
        <v>0</v>
      </c>
      <c r="L5768">
        <v>0</v>
      </c>
      <c r="M5768">
        <v>0</v>
      </c>
      <c r="N5768">
        <v>0</v>
      </c>
      <c r="O5768">
        <v>0</v>
      </c>
      <c r="P5768">
        <v>0</v>
      </c>
      <c r="Q5768">
        <v>0</v>
      </c>
      <c r="R5768">
        <v>0</v>
      </c>
      <c r="S5768">
        <v>0</v>
      </c>
      <c r="T5768">
        <v>0</v>
      </c>
      <c r="U5768">
        <v>0</v>
      </c>
      <c r="V5768">
        <v>0</v>
      </c>
      <c r="W5768">
        <v>0</v>
      </c>
      <c r="X5768">
        <v>0</v>
      </c>
      <c r="Y5768">
        <v>0</v>
      </c>
      <c r="Z5768">
        <v>0</v>
      </c>
      <c r="AA5768">
        <v>0</v>
      </c>
      <c r="AB5768">
        <v>0</v>
      </c>
      <c r="AC5768">
        <v>0</v>
      </c>
      <c r="AD5768" s="2"/>
      <c r="AE5768" s="2"/>
      <c r="AF5768" s="2"/>
    </row>
    <row r="5769" spans="1:32">
      <c r="A5769" t="s">
        <v>16219</v>
      </c>
      <c r="B5769" t="s">
        <v>19</v>
      </c>
      <c r="C5769">
        <v>0</v>
      </c>
      <c r="D5769">
        <v>0</v>
      </c>
      <c r="E5769">
        <v>0</v>
      </c>
      <c r="F5769">
        <v>0</v>
      </c>
      <c r="G5769">
        <v>0</v>
      </c>
      <c r="H5769">
        <v>0</v>
      </c>
      <c r="I5769">
        <v>0</v>
      </c>
      <c r="J5769">
        <v>0</v>
      </c>
      <c r="K5769">
        <v>0</v>
      </c>
      <c r="L5769">
        <v>0</v>
      </c>
      <c r="M5769">
        <v>0</v>
      </c>
      <c r="N5769">
        <v>0</v>
      </c>
      <c r="O5769">
        <v>0</v>
      </c>
      <c r="P5769">
        <v>0</v>
      </c>
      <c r="Q5769">
        <v>0</v>
      </c>
      <c r="R5769">
        <v>0</v>
      </c>
      <c r="S5769">
        <v>0</v>
      </c>
      <c r="T5769">
        <v>0</v>
      </c>
      <c r="U5769">
        <v>0</v>
      </c>
      <c r="V5769">
        <v>0</v>
      </c>
      <c r="W5769">
        <v>0</v>
      </c>
      <c r="X5769">
        <v>0</v>
      </c>
      <c r="Y5769">
        <v>0</v>
      </c>
      <c r="Z5769">
        <v>0</v>
      </c>
      <c r="AA5769">
        <v>0</v>
      </c>
      <c r="AB5769">
        <v>0</v>
      </c>
      <c r="AC5769">
        <v>0</v>
      </c>
      <c r="AD5769" s="2"/>
      <c r="AE5769" s="2"/>
      <c r="AF5769" s="2"/>
    </row>
    <row r="5770" spans="1:32">
      <c r="A5770" t="s">
        <v>16220</v>
      </c>
      <c r="B5770" t="s">
        <v>19</v>
      </c>
      <c r="C5770" s="2">
        <v>2642780000</v>
      </c>
      <c r="D5770" s="2">
        <v>5531400000</v>
      </c>
      <c r="E5770" s="2">
        <v>5715780000</v>
      </c>
      <c r="F5770" s="2">
        <v>5838700000</v>
      </c>
      <c r="G5770" s="2">
        <v>5900160000</v>
      </c>
      <c r="H5770" s="2">
        <v>5900160000</v>
      </c>
      <c r="I5770" s="2">
        <v>5961620000</v>
      </c>
      <c r="J5770" s="2">
        <v>6023080000</v>
      </c>
      <c r="K5770" s="2">
        <v>6084540000</v>
      </c>
      <c r="L5770" s="2">
        <v>6084540000</v>
      </c>
      <c r="M5770" s="2">
        <v>6146000000</v>
      </c>
      <c r="N5770" s="2">
        <v>6146000000</v>
      </c>
      <c r="O5770" s="2">
        <v>6207460000</v>
      </c>
      <c r="P5770" s="2">
        <v>6268920000</v>
      </c>
      <c r="Q5770" s="2">
        <v>6330380000</v>
      </c>
      <c r="R5770" s="2">
        <v>6391840000</v>
      </c>
      <c r="S5770" s="2">
        <v>6453300000</v>
      </c>
      <c r="T5770" s="2">
        <v>6514760000</v>
      </c>
      <c r="U5770" s="2">
        <v>6576220000</v>
      </c>
      <c r="V5770" s="2">
        <v>6637680000</v>
      </c>
      <c r="W5770" s="2">
        <v>6699140000</v>
      </c>
      <c r="X5770" s="2">
        <v>6699140000</v>
      </c>
      <c r="Y5770" s="2">
        <v>6760600000</v>
      </c>
      <c r="Z5770" s="2">
        <v>6822060000</v>
      </c>
      <c r="AA5770" s="2">
        <v>6822060000</v>
      </c>
      <c r="AB5770" s="2">
        <v>6883520000</v>
      </c>
      <c r="AC5770" s="2">
        <v>6883520000</v>
      </c>
      <c r="AD5770" s="2"/>
      <c r="AE5770" s="2"/>
      <c r="AF5770" s="2"/>
    </row>
    <row r="5771" spans="1:32">
      <c r="A5771" t="s">
        <v>16221</v>
      </c>
      <c r="B5771" t="s">
        <v>19</v>
      </c>
      <c r="C5771" s="2">
        <v>1989950</v>
      </c>
      <c r="D5771" s="2">
        <v>4165020</v>
      </c>
      <c r="E5771" s="2">
        <v>4303850</v>
      </c>
      <c r="F5771" s="2">
        <v>4396410</v>
      </c>
      <c r="G5771" s="2">
        <v>4442690</v>
      </c>
      <c r="H5771" s="2">
        <v>4442690</v>
      </c>
      <c r="I5771" s="2">
        <v>4488970</v>
      </c>
      <c r="J5771" s="2">
        <v>4535240</v>
      </c>
      <c r="K5771" s="2">
        <v>4581520</v>
      </c>
      <c r="L5771" s="2">
        <v>4581520</v>
      </c>
      <c r="M5771" s="2">
        <v>4627800</v>
      </c>
      <c r="N5771" s="2">
        <v>4627800</v>
      </c>
      <c r="O5771" s="2">
        <v>4674080</v>
      </c>
      <c r="P5771" s="2">
        <v>4720360</v>
      </c>
      <c r="Q5771" s="2">
        <v>4766630</v>
      </c>
      <c r="R5771" s="2">
        <v>4812910</v>
      </c>
      <c r="S5771" s="2">
        <v>4859190</v>
      </c>
      <c r="T5771" s="2">
        <v>4905470</v>
      </c>
      <c r="U5771" s="2">
        <v>4951750</v>
      </c>
      <c r="V5771" s="2">
        <v>4998020</v>
      </c>
      <c r="W5771" s="2">
        <v>5044300</v>
      </c>
      <c r="X5771" s="2">
        <v>5044300</v>
      </c>
      <c r="Y5771" s="2">
        <v>5090580</v>
      </c>
      <c r="Z5771" s="2">
        <v>5136860</v>
      </c>
      <c r="AA5771" s="2">
        <v>5136860</v>
      </c>
      <c r="AB5771" s="2">
        <v>5183140</v>
      </c>
      <c r="AC5771" s="2">
        <v>5183140</v>
      </c>
    </row>
    <row r="5772" spans="1:32">
      <c r="A5772" t="s">
        <v>16222</v>
      </c>
      <c r="B5772" t="s">
        <v>19</v>
      </c>
      <c r="C5772" s="2">
        <v>33564600</v>
      </c>
      <c r="D5772" s="2">
        <v>70251500</v>
      </c>
      <c r="E5772" s="2">
        <v>72593200</v>
      </c>
      <c r="F5772" s="2">
        <v>74154300</v>
      </c>
      <c r="G5772" s="2">
        <v>74934900</v>
      </c>
      <c r="H5772" s="2">
        <v>74934900</v>
      </c>
      <c r="I5772" s="2">
        <v>75715500</v>
      </c>
      <c r="J5772" s="2">
        <v>76496100</v>
      </c>
      <c r="K5772" s="2">
        <v>77276600</v>
      </c>
      <c r="L5772" s="2">
        <v>77276600</v>
      </c>
      <c r="M5772" s="2">
        <v>78057200</v>
      </c>
      <c r="N5772" s="2">
        <v>78057200</v>
      </c>
      <c r="O5772" s="2">
        <v>78837800</v>
      </c>
      <c r="P5772" s="2">
        <v>79618300</v>
      </c>
      <c r="Q5772" s="2">
        <v>80398900</v>
      </c>
      <c r="R5772" s="2">
        <v>81179500</v>
      </c>
      <c r="S5772" s="2">
        <v>81960100</v>
      </c>
      <c r="T5772" s="2">
        <v>82740600</v>
      </c>
      <c r="U5772" s="2">
        <v>83521200</v>
      </c>
      <c r="V5772" s="2">
        <v>84301800</v>
      </c>
      <c r="W5772" s="2">
        <v>85082300</v>
      </c>
      <c r="X5772" s="2">
        <v>85082300</v>
      </c>
      <c r="Y5772" s="2">
        <v>85862900</v>
      </c>
      <c r="Z5772" s="2">
        <v>86643500</v>
      </c>
      <c r="AA5772" s="2">
        <v>86643500</v>
      </c>
      <c r="AB5772" s="2">
        <v>87424100</v>
      </c>
      <c r="AC5772" s="2">
        <v>87424100</v>
      </c>
      <c r="AD5772" s="2"/>
      <c r="AE5772" s="2"/>
      <c r="AF5772" s="2"/>
    </row>
    <row r="5773" spans="1:32">
      <c r="A5773" t="s">
        <v>16223</v>
      </c>
      <c r="B5773" t="s">
        <v>19</v>
      </c>
      <c r="C5773" s="2">
        <v>21800300</v>
      </c>
      <c r="D5773" s="2">
        <v>45628500</v>
      </c>
      <c r="E5773" s="2">
        <v>47149400</v>
      </c>
      <c r="F5773" s="2">
        <v>48163400</v>
      </c>
      <c r="G5773" s="2">
        <v>48670400</v>
      </c>
      <c r="H5773" s="2">
        <v>48670400</v>
      </c>
      <c r="I5773" s="2">
        <v>49177400</v>
      </c>
      <c r="J5773" s="2">
        <v>49684300</v>
      </c>
      <c r="K5773" s="2">
        <v>50191300</v>
      </c>
      <c r="L5773" s="2">
        <v>50191300</v>
      </c>
      <c r="M5773" s="2">
        <v>50698300</v>
      </c>
      <c r="N5773" s="2">
        <v>50698300</v>
      </c>
      <c r="O5773" s="2">
        <v>51205300</v>
      </c>
      <c r="P5773" s="2">
        <v>51712300</v>
      </c>
      <c r="Q5773" s="2">
        <v>52219200</v>
      </c>
      <c r="R5773" s="2">
        <v>52726200</v>
      </c>
      <c r="S5773" s="2">
        <v>53233200</v>
      </c>
      <c r="T5773" s="2">
        <v>53740200</v>
      </c>
      <c r="U5773" s="2">
        <v>54247200</v>
      </c>
      <c r="V5773" s="2">
        <v>54754200</v>
      </c>
      <c r="W5773" s="2">
        <v>55261100</v>
      </c>
      <c r="X5773" s="2">
        <v>55261100</v>
      </c>
      <c r="Y5773" s="2">
        <v>55768100</v>
      </c>
      <c r="Z5773" s="2">
        <v>56275100</v>
      </c>
      <c r="AA5773" s="2">
        <v>56275100</v>
      </c>
      <c r="AB5773" s="2">
        <v>56782100</v>
      </c>
      <c r="AC5773" s="2">
        <v>56782100</v>
      </c>
      <c r="AD5773" s="2"/>
      <c r="AE5773" s="2"/>
      <c r="AF5773" s="2"/>
    </row>
    <row r="5774" spans="1:32">
      <c r="A5774" t="s">
        <v>16224</v>
      </c>
      <c r="B5774" t="s">
        <v>19</v>
      </c>
      <c r="C5774" s="2">
        <v>4030300</v>
      </c>
      <c r="D5774" s="2">
        <v>8435520</v>
      </c>
      <c r="E5774" s="2">
        <v>8716700</v>
      </c>
      <c r="F5774" s="2">
        <v>8904160</v>
      </c>
      <c r="G5774" s="2">
        <v>8997890</v>
      </c>
      <c r="H5774" s="2">
        <v>8997890</v>
      </c>
      <c r="I5774" s="2">
        <v>9091620</v>
      </c>
      <c r="J5774" s="2">
        <v>9185340</v>
      </c>
      <c r="K5774" s="2">
        <v>9279070</v>
      </c>
      <c r="L5774" s="2">
        <v>9279070</v>
      </c>
      <c r="M5774" s="2">
        <v>9372800</v>
      </c>
      <c r="N5774" s="2">
        <v>9372800</v>
      </c>
      <c r="O5774" s="2">
        <v>9466530</v>
      </c>
      <c r="P5774" s="2">
        <v>9560260</v>
      </c>
      <c r="Q5774" s="2">
        <v>9653980</v>
      </c>
      <c r="R5774" s="2">
        <v>9747710</v>
      </c>
      <c r="S5774" s="2">
        <v>9841440</v>
      </c>
      <c r="T5774" s="2">
        <v>9935170</v>
      </c>
      <c r="U5774" s="2">
        <v>10028900</v>
      </c>
      <c r="V5774" s="2">
        <v>10122600</v>
      </c>
      <c r="W5774" s="2">
        <v>10216400</v>
      </c>
      <c r="X5774" s="2">
        <v>10216400</v>
      </c>
      <c r="Y5774" s="2">
        <v>10310100</v>
      </c>
      <c r="Z5774" s="2">
        <v>10403800</v>
      </c>
      <c r="AA5774" s="2">
        <v>10403800</v>
      </c>
      <c r="AB5774" s="2">
        <v>10497500</v>
      </c>
      <c r="AC5774" s="2">
        <v>10497500</v>
      </c>
      <c r="AD5774" s="2"/>
      <c r="AE5774" s="2"/>
      <c r="AF5774" s="2"/>
    </row>
    <row r="5775" spans="1:32">
      <c r="A5775" t="s">
        <v>16225</v>
      </c>
      <c r="B5775" t="s">
        <v>19</v>
      </c>
      <c r="C5775" s="2">
        <v>3531550</v>
      </c>
      <c r="D5775" s="2">
        <v>7391610</v>
      </c>
      <c r="E5775" s="2">
        <v>7638000</v>
      </c>
      <c r="F5775" s="2">
        <v>7802250</v>
      </c>
      <c r="G5775" s="2">
        <v>7884380</v>
      </c>
      <c r="H5775" s="2">
        <v>7884380</v>
      </c>
      <c r="I5775" s="2">
        <v>7966510</v>
      </c>
      <c r="J5775" s="2">
        <v>8048640</v>
      </c>
      <c r="K5775" s="2">
        <v>8130770</v>
      </c>
      <c r="L5775" s="2">
        <v>8130770</v>
      </c>
      <c r="M5775" s="2">
        <v>8212900</v>
      </c>
      <c r="N5775" s="2">
        <v>8212900</v>
      </c>
      <c r="O5775" s="2">
        <v>8295030</v>
      </c>
      <c r="P5775" s="2">
        <v>8377160</v>
      </c>
      <c r="Q5775" s="2">
        <v>8459290</v>
      </c>
      <c r="R5775" s="2">
        <v>8541420</v>
      </c>
      <c r="S5775" s="2">
        <v>8623540</v>
      </c>
      <c r="T5775" s="2">
        <v>8705670</v>
      </c>
      <c r="U5775" s="2">
        <v>8787800</v>
      </c>
      <c r="V5775" s="2">
        <v>8869930</v>
      </c>
      <c r="W5775" s="2">
        <v>8952060</v>
      </c>
      <c r="X5775" s="2">
        <v>8952060</v>
      </c>
      <c r="Y5775" s="2">
        <v>9034190</v>
      </c>
      <c r="Z5775" s="2">
        <v>9116320</v>
      </c>
      <c r="AA5775" s="2">
        <v>9116320</v>
      </c>
      <c r="AB5775" s="2">
        <v>9198450</v>
      </c>
      <c r="AC5775" s="2">
        <v>9198450</v>
      </c>
      <c r="AD5775" s="2"/>
      <c r="AE5775" s="2"/>
      <c r="AF5775" s="2"/>
    </row>
    <row r="5776" spans="1:32">
      <c r="A5776" t="s">
        <v>16226</v>
      </c>
      <c r="B5776" t="s">
        <v>19</v>
      </c>
      <c r="C5776" s="2">
        <v>14952900</v>
      </c>
      <c r="D5776" s="2">
        <v>31296700</v>
      </c>
      <c r="E5776" s="2">
        <v>32339900</v>
      </c>
      <c r="F5776" s="2">
        <v>33035400</v>
      </c>
      <c r="G5776" s="2">
        <v>33383100</v>
      </c>
      <c r="H5776" s="2">
        <v>33383100</v>
      </c>
      <c r="I5776" s="2">
        <v>33730900</v>
      </c>
      <c r="J5776" s="2">
        <v>34078600</v>
      </c>
      <c r="K5776" s="2">
        <v>34426400</v>
      </c>
      <c r="L5776" s="2">
        <v>34426400</v>
      </c>
      <c r="M5776" s="2">
        <v>34774100</v>
      </c>
      <c r="N5776" s="2">
        <v>34774100</v>
      </c>
      <c r="O5776" s="2">
        <v>35121800</v>
      </c>
      <c r="P5776" s="2">
        <v>35469600</v>
      </c>
      <c r="Q5776" s="2">
        <v>35817300</v>
      </c>
      <c r="R5776" s="2">
        <v>36165100</v>
      </c>
      <c r="S5776" s="2">
        <v>36512800</v>
      </c>
      <c r="T5776" s="2">
        <v>36860500</v>
      </c>
      <c r="U5776" s="2">
        <v>37208300</v>
      </c>
      <c r="V5776" s="2">
        <v>37556000</v>
      </c>
      <c r="W5776" s="2">
        <v>37903800</v>
      </c>
      <c r="X5776" s="2">
        <v>37903800</v>
      </c>
      <c r="Y5776" s="2">
        <v>38251500</v>
      </c>
      <c r="Z5776" s="2">
        <v>38599300</v>
      </c>
      <c r="AA5776" s="2">
        <v>38599300</v>
      </c>
      <c r="AB5776" s="2">
        <v>38947000</v>
      </c>
      <c r="AC5776" s="2">
        <v>38947000</v>
      </c>
      <c r="AD5776" s="2"/>
      <c r="AE5776" s="2"/>
      <c r="AF5776" s="2"/>
    </row>
    <row r="5777" spans="1:32">
      <c r="A5777" t="s">
        <v>16227</v>
      </c>
      <c r="B5777" t="s">
        <v>19</v>
      </c>
      <c r="C5777">
        <v>273437</v>
      </c>
      <c r="D5777">
        <v>572310</v>
      </c>
      <c r="E5777">
        <v>591387</v>
      </c>
      <c r="F5777">
        <v>604105</v>
      </c>
      <c r="G5777">
        <v>610464</v>
      </c>
      <c r="H5777">
        <v>610464</v>
      </c>
      <c r="I5777">
        <v>616823</v>
      </c>
      <c r="J5777">
        <v>623182</v>
      </c>
      <c r="K5777">
        <v>629541</v>
      </c>
      <c r="L5777">
        <v>629541</v>
      </c>
      <c r="M5777">
        <v>635900</v>
      </c>
      <c r="N5777">
        <v>635900</v>
      </c>
      <c r="O5777">
        <v>642259</v>
      </c>
      <c r="P5777">
        <v>648618</v>
      </c>
      <c r="Q5777">
        <v>654977</v>
      </c>
      <c r="R5777">
        <v>661336</v>
      </c>
      <c r="S5777">
        <v>667695</v>
      </c>
      <c r="T5777">
        <v>674054</v>
      </c>
      <c r="U5777">
        <v>680413</v>
      </c>
      <c r="V5777">
        <v>686772</v>
      </c>
      <c r="W5777">
        <v>693131</v>
      </c>
      <c r="X5777">
        <v>693131</v>
      </c>
      <c r="Y5777">
        <v>699490</v>
      </c>
      <c r="Z5777">
        <v>705849</v>
      </c>
      <c r="AA5777">
        <v>705849</v>
      </c>
      <c r="AB5777">
        <v>712208</v>
      </c>
      <c r="AC5777">
        <v>712208</v>
      </c>
      <c r="AD5777" s="2"/>
      <c r="AE5777" s="2"/>
      <c r="AF5777" s="2"/>
    </row>
    <row r="5778" spans="1:32">
      <c r="A5778" t="s">
        <v>16228</v>
      </c>
      <c r="B5778" t="s">
        <v>19</v>
      </c>
      <c r="C5778" s="2">
        <v>1341000</v>
      </c>
      <c r="D5778" s="2">
        <v>2806740</v>
      </c>
      <c r="E5778" s="2">
        <v>2900300</v>
      </c>
      <c r="F5778" s="2">
        <v>2962670</v>
      </c>
      <c r="G5778" s="2">
        <v>2993860</v>
      </c>
      <c r="H5778" s="2">
        <v>2993860</v>
      </c>
      <c r="I5778" s="2">
        <v>3025040</v>
      </c>
      <c r="J5778" s="2">
        <v>3056230</v>
      </c>
      <c r="K5778" s="2">
        <v>3087410</v>
      </c>
      <c r="L5778" s="2">
        <v>3087410</v>
      </c>
      <c r="M5778" s="2">
        <v>3118600</v>
      </c>
      <c r="N5778" s="2">
        <v>3118600</v>
      </c>
      <c r="O5778" s="2">
        <v>3149790</v>
      </c>
      <c r="P5778" s="2">
        <v>3180970</v>
      </c>
      <c r="Q5778" s="2">
        <v>3212160</v>
      </c>
      <c r="R5778" s="2">
        <v>3243340</v>
      </c>
      <c r="S5778" s="2">
        <v>3274530</v>
      </c>
      <c r="T5778" s="2">
        <v>3305720</v>
      </c>
      <c r="U5778" s="2">
        <v>3336900</v>
      </c>
      <c r="V5778" s="2">
        <v>3368090</v>
      </c>
      <c r="W5778" s="2">
        <v>3399270</v>
      </c>
      <c r="X5778" s="2">
        <v>3399270</v>
      </c>
      <c r="Y5778" s="2">
        <v>3430460</v>
      </c>
      <c r="Z5778" s="2">
        <v>3461650</v>
      </c>
      <c r="AA5778" s="2">
        <v>3461650</v>
      </c>
      <c r="AB5778" s="2">
        <v>3492830</v>
      </c>
      <c r="AC5778" s="2">
        <v>3492830</v>
      </c>
      <c r="AD5778" s="2"/>
      <c r="AE5778" s="2"/>
      <c r="AF5778" s="2"/>
    </row>
    <row r="5779" spans="1:32">
      <c r="A5779" t="s">
        <v>16229</v>
      </c>
      <c r="B5779" t="s">
        <v>19</v>
      </c>
      <c r="C5779">
        <v>129000</v>
      </c>
      <c r="D5779">
        <v>270000</v>
      </c>
      <c r="E5779">
        <v>279000</v>
      </c>
      <c r="F5779">
        <v>285000</v>
      </c>
      <c r="G5779">
        <v>288000</v>
      </c>
      <c r="H5779">
        <v>288000</v>
      </c>
      <c r="I5779">
        <v>291000</v>
      </c>
      <c r="J5779">
        <v>294000</v>
      </c>
      <c r="K5779">
        <v>297000</v>
      </c>
      <c r="L5779">
        <v>297000</v>
      </c>
      <c r="M5779">
        <v>300000</v>
      </c>
      <c r="N5779">
        <v>300000</v>
      </c>
      <c r="O5779">
        <v>303000</v>
      </c>
      <c r="P5779">
        <v>306000</v>
      </c>
      <c r="Q5779">
        <v>309000</v>
      </c>
      <c r="R5779">
        <v>312000</v>
      </c>
      <c r="S5779">
        <v>315000</v>
      </c>
      <c r="T5779">
        <v>318000</v>
      </c>
      <c r="U5779">
        <v>321000</v>
      </c>
      <c r="V5779">
        <v>324000</v>
      </c>
      <c r="W5779">
        <v>327000</v>
      </c>
      <c r="X5779">
        <v>327000</v>
      </c>
      <c r="Y5779">
        <v>330000</v>
      </c>
      <c r="Z5779">
        <v>333000</v>
      </c>
      <c r="AA5779">
        <v>333000</v>
      </c>
      <c r="AB5779">
        <v>336000</v>
      </c>
      <c r="AC5779">
        <v>336000</v>
      </c>
      <c r="AD5779" s="2"/>
      <c r="AE5779" s="2"/>
      <c r="AF5779" s="2"/>
    </row>
    <row r="5780" spans="1:32">
      <c r="A5780" t="s">
        <v>16230</v>
      </c>
      <c r="B5780" t="s">
        <v>19</v>
      </c>
      <c r="C5780">
        <v>25800</v>
      </c>
      <c r="D5780">
        <v>54000</v>
      </c>
      <c r="E5780">
        <v>55800</v>
      </c>
      <c r="F5780">
        <v>57000</v>
      </c>
      <c r="G5780">
        <v>57600</v>
      </c>
      <c r="H5780">
        <v>57600</v>
      </c>
      <c r="I5780">
        <v>58200</v>
      </c>
      <c r="J5780">
        <v>58800</v>
      </c>
      <c r="K5780">
        <v>59400</v>
      </c>
      <c r="L5780">
        <v>59400</v>
      </c>
      <c r="M5780">
        <v>60000</v>
      </c>
      <c r="N5780">
        <v>60000</v>
      </c>
      <c r="O5780">
        <v>60600</v>
      </c>
      <c r="P5780">
        <v>61200</v>
      </c>
      <c r="Q5780">
        <v>61800</v>
      </c>
      <c r="R5780">
        <v>62400</v>
      </c>
      <c r="S5780">
        <v>63000</v>
      </c>
      <c r="T5780">
        <v>63600</v>
      </c>
      <c r="U5780">
        <v>64200</v>
      </c>
      <c r="V5780">
        <v>64800</v>
      </c>
      <c r="W5780">
        <v>65400</v>
      </c>
      <c r="X5780">
        <v>65400</v>
      </c>
      <c r="Y5780">
        <v>66000</v>
      </c>
      <c r="Z5780">
        <v>66600</v>
      </c>
      <c r="AA5780">
        <v>66600</v>
      </c>
      <c r="AB5780">
        <v>67200</v>
      </c>
      <c r="AC5780">
        <v>67200</v>
      </c>
      <c r="AD5780" s="2"/>
      <c r="AE5780" s="2"/>
      <c r="AF5780" s="2"/>
    </row>
    <row r="5781" spans="1:32">
      <c r="A5781" t="s">
        <v>16231</v>
      </c>
      <c r="B5781" t="s">
        <v>19</v>
      </c>
      <c r="C5781">
        <v>0</v>
      </c>
      <c r="D5781">
        <v>0</v>
      </c>
      <c r="E5781">
        <v>0</v>
      </c>
      <c r="F5781">
        <v>0</v>
      </c>
      <c r="G5781">
        <v>0</v>
      </c>
      <c r="H5781">
        <v>0</v>
      </c>
      <c r="I5781">
        <v>0</v>
      </c>
      <c r="J5781">
        <v>0</v>
      </c>
      <c r="K5781">
        <v>0</v>
      </c>
      <c r="L5781">
        <v>0</v>
      </c>
      <c r="M5781">
        <v>0</v>
      </c>
      <c r="N5781">
        <v>0</v>
      </c>
      <c r="O5781">
        <v>0</v>
      </c>
      <c r="P5781">
        <v>0</v>
      </c>
      <c r="Q5781">
        <v>0</v>
      </c>
      <c r="R5781">
        <v>0</v>
      </c>
      <c r="S5781">
        <v>0</v>
      </c>
      <c r="T5781">
        <v>0</v>
      </c>
      <c r="U5781">
        <v>0</v>
      </c>
      <c r="V5781">
        <v>0</v>
      </c>
      <c r="W5781">
        <v>0</v>
      </c>
      <c r="X5781">
        <v>0</v>
      </c>
      <c r="Y5781">
        <v>0</v>
      </c>
      <c r="Z5781">
        <v>0</v>
      </c>
      <c r="AA5781">
        <v>0</v>
      </c>
      <c r="AB5781">
        <v>0</v>
      </c>
      <c r="AC5781">
        <v>0</v>
      </c>
      <c r="AD5781" s="2"/>
      <c r="AE5781" s="2"/>
      <c r="AF5781" s="2"/>
    </row>
    <row r="5782" spans="1:32">
      <c r="A5782" t="s">
        <v>16232</v>
      </c>
      <c r="B5782" t="s">
        <v>19</v>
      </c>
      <c r="C5782">
        <v>0</v>
      </c>
      <c r="D5782">
        <v>0</v>
      </c>
      <c r="E5782">
        <v>0</v>
      </c>
      <c r="F5782">
        <v>0</v>
      </c>
      <c r="G5782">
        <v>0</v>
      </c>
      <c r="H5782">
        <v>0</v>
      </c>
      <c r="I5782">
        <v>0</v>
      </c>
      <c r="J5782">
        <v>0</v>
      </c>
      <c r="K5782">
        <v>0</v>
      </c>
      <c r="L5782">
        <v>0</v>
      </c>
      <c r="M5782">
        <v>0</v>
      </c>
      <c r="N5782">
        <v>0</v>
      </c>
      <c r="O5782">
        <v>0</v>
      </c>
      <c r="P5782">
        <v>0</v>
      </c>
      <c r="Q5782">
        <v>0</v>
      </c>
      <c r="R5782">
        <v>0</v>
      </c>
      <c r="S5782">
        <v>0</v>
      </c>
      <c r="T5782">
        <v>0</v>
      </c>
      <c r="U5782">
        <v>0</v>
      </c>
      <c r="V5782">
        <v>0</v>
      </c>
      <c r="W5782">
        <v>0</v>
      </c>
      <c r="X5782">
        <v>0</v>
      </c>
      <c r="Y5782">
        <v>0</v>
      </c>
      <c r="Z5782">
        <v>0</v>
      </c>
      <c r="AA5782">
        <v>0</v>
      </c>
      <c r="AB5782">
        <v>0</v>
      </c>
      <c r="AC5782">
        <v>0</v>
      </c>
      <c r="AD5782" s="2"/>
      <c r="AE5782" s="2"/>
      <c r="AF5782" s="2"/>
    </row>
    <row r="5783" spans="1:32">
      <c r="A5783" t="s">
        <v>16233</v>
      </c>
      <c r="B5783" t="s">
        <v>19</v>
      </c>
      <c r="C5783">
        <v>0</v>
      </c>
      <c r="D5783">
        <v>0</v>
      </c>
      <c r="E5783">
        <v>0</v>
      </c>
      <c r="F5783">
        <v>0</v>
      </c>
      <c r="G5783">
        <v>0</v>
      </c>
      <c r="H5783">
        <v>0</v>
      </c>
      <c r="I5783">
        <v>0</v>
      </c>
      <c r="J5783">
        <v>0</v>
      </c>
      <c r="K5783">
        <v>0</v>
      </c>
      <c r="L5783">
        <v>0</v>
      </c>
      <c r="M5783">
        <v>0</v>
      </c>
      <c r="N5783">
        <v>0</v>
      </c>
      <c r="O5783">
        <v>0</v>
      </c>
      <c r="P5783">
        <v>0</v>
      </c>
      <c r="Q5783">
        <v>0</v>
      </c>
      <c r="R5783">
        <v>0</v>
      </c>
      <c r="S5783">
        <v>0</v>
      </c>
      <c r="T5783">
        <v>0</v>
      </c>
      <c r="U5783">
        <v>0</v>
      </c>
      <c r="V5783">
        <v>0</v>
      </c>
      <c r="W5783">
        <v>0</v>
      </c>
      <c r="X5783">
        <v>0</v>
      </c>
      <c r="Y5783">
        <v>0</v>
      </c>
      <c r="Z5783">
        <v>0</v>
      </c>
      <c r="AA5783">
        <v>0</v>
      </c>
      <c r="AB5783">
        <v>0</v>
      </c>
      <c r="AC5783">
        <v>0</v>
      </c>
    </row>
    <row r="5784" spans="1:32">
      <c r="A5784" t="s">
        <v>16234</v>
      </c>
      <c r="B5784" t="s">
        <v>19</v>
      </c>
      <c r="C5784">
        <v>0</v>
      </c>
      <c r="D5784">
        <v>0</v>
      </c>
      <c r="E5784">
        <v>0</v>
      </c>
      <c r="F5784">
        <v>0</v>
      </c>
      <c r="G5784">
        <v>0</v>
      </c>
      <c r="H5784">
        <v>0</v>
      </c>
      <c r="I5784">
        <v>0</v>
      </c>
      <c r="J5784">
        <v>0</v>
      </c>
      <c r="K5784">
        <v>0</v>
      </c>
      <c r="L5784">
        <v>0</v>
      </c>
      <c r="M5784">
        <v>0</v>
      </c>
      <c r="N5784">
        <v>0</v>
      </c>
      <c r="O5784">
        <v>0</v>
      </c>
      <c r="P5784">
        <v>0</v>
      </c>
      <c r="Q5784">
        <v>0</v>
      </c>
      <c r="R5784">
        <v>0</v>
      </c>
      <c r="S5784">
        <v>0</v>
      </c>
      <c r="T5784">
        <v>0</v>
      </c>
      <c r="U5784">
        <v>0</v>
      </c>
      <c r="V5784">
        <v>0</v>
      </c>
      <c r="W5784">
        <v>0</v>
      </c>
      <c r="X5784">
        <v>0</v>
      </c>
      <c r="Y5784">
        <v>0</v>
      </c>
      <c r="Z5784">
        <v>0</v>
      </c>
      <c r="AA5784">
        <v>0</v>
      </c>
      <c r="AB5784">
        <v>0</v>
      </c>
      <c r="AC5784">
        <v>0</v>
      </c>
      <c r="AD5784" s="2"/>
      <c r="AE5784" s="2"/>
      <c r="AF5784" s="2"/>
    </row>
    <row r="5785" spans="1:32">
      <c r="A5785" t="s">
        <v>16235</v>
      </c>
      <c r="B5785" t="s">
        <v>19</v>
      </c>
      <c r="C5785">
        <v>0</v>
      </c>
      <c r="D5785">
        <v>0</v>
      </c>
      <c r="E5785">
        <v>0</v>
      </c>
      <c r="F5785">
        <v>0</v>
      </c>
      <c r="G5785">
        <v>0</v>
      </c>
      <c r="H5785">
        <v>0</v>
      </c>
      <c r="I5785">
        <v>0</v>
      </c>
      <c r="J5785">
        <v>0</v>
      </c>
      <c r="K5785">
        <v>0</v>
      </c>
      <c r="L5785">
        <v>0</v>
      </c>
      <c r="M5785">
        <v>0</v>
      </c>
      <c r="N5785">
        <v>0</v>
      </c>
      <c r="O5785">
        <v>0</v>
      </c>
      <c r="P5785">
        <v>0</v>
      </c>
      <c r="Q5785">
        <v>0</v>
      </c>
      <c r="R5785">
        <v>0</v>
      </c>
      <c r="S5785">
        <v>0</v>
      </c>
      <c r="T5785">
        <v>0</v>
      </c>
      <c r="U5785">
        <v>0</v>
      </c>
      <c r="V5785">
        <v>0</v>
      </c>
      <c r="W5785">
        <v>0</v>
      </c>
      <c r="X5785">
        <v>0</v>
      </c>
      <c r="Y5785">
        <v>0</v>
      </c>
      <c r="Z5785">
        <v>0</v>
      </c>
      <c r="AA5785">
        <v>0</v>
      </c>
      <c r="AB5785">
        <v>0</v>
      </c>
      <c r="AC5785">
        <v>0</v>
      </c>
      <c r="AD5785" s="2"/>
      <c r="AE5785" s="2"/>
      <c r="AF5785" s="2"/>
    </row>
    <row r="5786" spans="1:32">
      <c r="A5786" t="s">
        <v>16236</v>
      </c>
      <c r="B5786" t="s">
        <v>19</v>
      </c>
      <c r="C5786">
        <v>0</v>
      </c>
      <c r="D5786">
        <v>0</v>
      </c>
      <c r="E5786">
        <v>0</v>
      </c>
      <c r="F5786">
        <v>0</v>
      </c>
      <c r="G5786">
        <v>0</v>
      </c>
      <c r="H5786">
        <v>0</v>
      </c>
      <c r="I5786">
        <v>0</v>
      </c>
      <c r="J5786">
        <v>0</v>
      </c>
      <c r="K5786">
        <v>0</v>
      </c>
      <c r="L5786">
        <v>0</v>
      </c>
      <c r="M5786">
        <v>0</v>
      </c>
      <c r="N5786">
        <v>0</v>
      </c>
      <c r="O5786">
        <v>0</v>
      </c>
      <c r="P5786">
        <v>0</v>
      </c>
      <c r="Q5786">
        <v>0</v>
      </c>
      <c r="R5786">
        <v>0</v>
      </c>
      <c r="S5786">
        <v>0</v>
      </c>
      <c r="T5786">
        <v>0</v>
      </c>
      <c r="U5786">
        <v>0</v>
      </c>
      <c r="V5786">
        <v>0</v>
      </c>
      <c r="W5786">
        <v>0</v>
      </c>
      <c r="X5786">
        <v>0</v>
      </c>
      <c r="Y5786">
        <v>0</v>
      </c>
      <c r="Z5786">
        <v>0</v>
      </c>
      <c r="AA5786">
        <v>0</v>
      </c>
      <c r="AB5786">
        <v>0</v>
      </c>
      <c r="AC5786">
        <v>0</v>
      </c>
      <c r="AD5786" s="2"/>
      <c r="AE5786" s="2"/>
      <c r="AF5786" s="2"/>
    </row>
    <row r="5787" spans="1:32">
      <c r="A5787" t="s">
        <v>16237</v>
      </c>
      <c r="B5787" t="s">
        <v>19</v>
      </c>
      <c r="C5787">
        <v>0</v>
      </c>
      <c r="D5787">
        <v>0</v>
      </c>
      <c r="E5787">
        <v>0</v>
      </c>
      <c r="F5787">
        <v>0</v>
      </c>
      <c r="G5787">
        <v>0</v>
      </c>
      <c r="H5787">
        <v>0</v>
      </c>
      <c r="I5787">
        <v>0</v>
      </c>
      <c r="J5787">
        <v>0</v>
      </c>
      <c r="K5787">
        <v>0</v>
      </c>
      <c r="L5787">
        <v>0</v>
      </c>
      <c r="M5787">
        <v>0</v>
      </c>
      <c r="N5787">
        <v>0</v>
      </c>
      <c r="O5787">
        <v>0</v>
      </c>
      <c r="P5787">
        <v>0</v>
      </c>
      <c r="Q5787">
        <v>0</v>
      </c>
      <c r="R5787">
        <v>0</v>
      </c>
      <c r="S5787">
        <v>0</v>
      </c>
      <c r="T5787">
        <v>0</v>
      </c>
      <c r="U5787">
        <v>0</v>
      </c>
      <c r="V5787">
        <v>0</v>
      </c>
      <c r="W5787">
        <v>0</v>
      </c>
      <c r="X5787">
        <v>0</v>
      </c>
      <c r="Y5787">
        <v>0</v>
      </c>
      <c r="Z5787">
        <v>0</v>
      </c>
      <c r="AA5787">
        <v>0</v>
      </c>
      <c r="AB5787">
        <v>0</v>
      </c>
      <c r="AC5787">
        <v>0</v>
      </c>
      <c r="AD5787" s="2"/>
      <c r="AE5787" s="2"/>
      <c r="AF5787" s="2"/>
    </row>
    <row r="5788" spans="1:32">
      <c r="A5788" t="s">
        <v>16238</v>
      </c>
      <c r="B5788" t="s">
        <v>19</v>
      </c>
      <c r="C5788">
        <v>0</v>
      </c>
      <c r="D5788">
        <v>0</v>
      </c>
      <c r="E5788">
        <v>0</v>
      </c>
      <c r="F5788">
        <v>0</v>
      </c>
      <c r="G5788">
        <v>0</v>
      </c>
      <c r="H5788">
        <v>0</v>
      </c>
      <c r="I5788">
        <v>0</v>
      </c>
      <c r="J5788">
        <v>0</v>
      </c>
      <c r="K5788">
        <v>0</v>
      </c>
      <c r="L5788">
        <v>0</v>
      </c>
      <c r="M5788">
        <v>0</v>
      </c>
      <c r="N5788">
        <v>0</v>
      </c>
      <c r="O5788">
        <v>0</v>
      </c>
      <c r="P5788">
        <v>0</v>
      </c>
      <c r="Q5788">
        <v>0</v>
      </c>
      <c r="R5788">
        <v>0</v>
      </c>
      <c r="S5788">
        <v>0</v>
      </c>
      <c r="T5788">
        <v>0</v>
      </c>
      <c r="U5788">
        <v>0</v>
      </c>
      <c r="V5788">
        <v>0</v>
      </c>
      <c r="W5788">
        <v>0</v>
      </c>
      <c r="X5788">
        <v>0</v>
      </c>
      <c r="Y5788">
        <v>0</v>
      </c>
      <c r="Z5788">
        <v>0</v>
      </c>
      <c r="AA5788">
        <v>0</v>
      </c>
      <c r="AB5788">
        <v>0</v>
      </c>
      <c r="AC5788">
        <v>0</v>
      </c>
      <c r="AD5788" s="2"/>
      <c r="AE5788" s="2"/>
      <c r="AF5788" s="2"/>
    </row>
    <row r="5789" spans="1:32">
      <c r="A5789" t="s">
        <v>16239</v>
      </c>
      <c r="B5789" t="s">
        <v>19</v>
      </c>
      <c r="C5789">
        <v>0</v>
      </c>
      <c r="D5789">
        <v>0</v>
      </c>
      <c r="E5789">
        <v>0</v>
      </c>
      <c r="F5789">
        <v>0</v>
      </c>
      <c r="G5789">
        <v>0</v>
      </c>
      <c r="H5789">
        <v>0</v>
      </c>
      <c r="I5789">
        <v>0</v>
      </c>
      <c r="J5789">
        <v>0</v>
      </c>
      <c r="K5789">
        <v>0</v>
      </c>
      <c r="L5789">
        <v>0</v>
      </c>
      <c r="M5789">
        <v>0</v>
      </c>
      <c r="N5789">
        <v>0</v>
      </c>
      <c r="O5789">
        <v>0</v>
      </c>
      <c r="P5789">
        <v>0</v>
      </c>
      <c r="Q5789">
        <v>0</v>
      </c>
      <c r="R5789">
        <v>0</v>
      </c>
      <c r="S5789">
        <v>0</v>
      </c>
      <c r="T5789">
        <v>0</v>
      </c>
      <c r="U5789">
        <v>0</v>
      </c>
      <c r="V5789">
        <v>0</v>
      </c>
      <c r="W5789">
        <v>0</v>
      </c>
      <c r="X5789">
        <v>0</v>
      </c>
      <c r="Y5789">
        <v>0</v>
      </c>
      <c r="Z5789">
        <v>0</v>
      </c>
      <c r="AA5789">
        <v>0</v>
      </c>
      <c r="AB5789">
        <v>0</v>
      </c>
      <c r="AC5789">
        <v>0</v>
      </c>
      <c r="AD5789" s="2"/>
      <c r="AE5789" s="2"/>
      <c r="AF5789" s="2"/>
    </row>
    <row r="5790" spans="1:32">
      <c r="A5790" t="s">
        <v>16240</v>
      </c>
      <c r="B5790" t="s">
        <v>19</v>
      </c>
      <c r="C5790">
        <v>0</v>
      </c>
      <c r="D5790">
        <v>0</v>
      </c>
      <c r="E5790">
        <v>0</v>
      </c>
      <c r="F5790">
        <v>0</v>
      </c>
      <c r="G5790">
        <v>0</v>
      </c>
      <c r="H5790">
        <v>0</v>
      </c>
      <c r="I5790">
        <v>0</v>
      </c>
      <c r="J5790">
        <v>0</v>
      </c>
      <c r="K5790">
        <v>0</v>
      </c>
      <c r="L5790">
        <v>0</v>
      </c>
      <c r="M5790">
        <v>0</v>
      </c>
      <c r="N5790">
        <v>0</v>
      </c>
      <c r="O5790">
        <v>0</v>
      </c>
      <c r="P5790">
        <v>0</v>
      </c>
      <c r="Q5790">
        <v>0</v>
      </c>
      <c r="R5790">
        <v>0</v>
      </c>
      <c r="S5790">
        <v>0</v>
      </c>
      <c r="T5790">
        <v>0</v>
      </c>
      <c r="U5790">
        <v>0</v>
      </c>
      <c r="V5790">
        <v>0</v>
      </c>
      <c r="W5790">
        <v>0</v>
      </c>
      <c r="X5790">
        <v>0</v>
      </c>
      <c r="Y5790">
        <v>0</v>
      </c>
      <c r="Z5790">
        <v>0</v>
      </c>
      <c r="AA5790">
        <v>0</v>
      </c>
      <c r="AB5790">
        <v>0</v>
      </c>
      <c r="AC5790">
        <v>0</v>
      </c>
      <c r="AD5790" s="2"/>
      <c r="AE5790" s="2"/>
      <c r="AF5790" s="2"/>
    </row>
    <row r="5791" spans="1:32">
      <c r="A5791" t="s">
        <v>16241</v>
      </c>
      <c r="B5791" t="s">
        <v>19</v>
      </c>
      <c r="C5791">
        <v>0</v>
      </c>
      <c r="D5791">
        <v>0</v>
      </c>
      <c r="E5791">
        <v>0</v>
      </c>
      <c r="F5791">
        <v>0</v>
      </c>
      <c r="G5791">
        <v>0</v>
      </c>
      <c r="H5791">
        <v>0</v>
      </c>
      <c r="I5791">
        <v>0</v>
      </c>
      <c r="J5791">
        <v>0</v>
      </c>
      <c r="K5791">
        <v>0</v>
      </c>
      <c r="L5791">
        <v>0</v>
      </c>
      <c r="M5791">
        <v>0</v>
      </c>
      <c r="N5791">
        <v>0</v>
      </c>
      <c r="O5791">
        <v>0</v>
      </c>
      <c r="P5791">
        <v>0</v>
      </c>
      <c r="Q5791">
        <v>0</v>
      </c>
      <c r="R5791">
        <v>0</v>
      </c>
      <c r="S5791">
        <v>0</v>
      </c>
      <c r="T5791">
        <v>0</v>
      </c>
      <c r="U5791">
        <v>0</v>
      </c>
      <c r="V5791">
        <v>0</v>
      </c>
      <c r="W5791">
        <v>0</v>
      </c>
      <c r="X5791">
        <v>0</v>
      </c>
      <c r="Y5791">
        <v>0</v>
      </c>
      <c r="Z5791">
        <v>0</v>
      </c>
      <c r="AA5791">
        <v>0</v>
      </c>
      <c r="AB5791">
        <v>0</v>
      </c>
      <c r="AC5791">
        <v>0</v>
      </c>
      <c r="AD5791" s="2"/>
      <c r="AE5791" s="2"/>
      <c r="AF5791" s="2"/>
    </row>
    <row r="5792" spans="1:32">
      <c r="A5792" t="s">
        <v>16242</v>
      </c>
      <c r="B5792" t="s">
        <v>19</v>
      </c>
      <c r="C5792">
        <v>0</v>
      </c>
      <c r="D5792">
        <v>0</v>
      </c>
      <c r="E5792">
        <v>0</v>
      </c>
      <c r="F5792">
        <v>0</v>
      </c>
      <c r="G5792">
        <v>0</v>
      </c>
      <c r="H5792">
        <v>0</v>
      </c>
      <c r="I5792">
        <v>0</v>
      </c>
      <c r="J5792">
        <v>0</v>
      </c>
      <c r="K5792">
        <v>0</v>
      </c>
      <c r="L5792">
        <v>0</v>
      </c>
      <c r="M5792">
        <v>0</v>
      </c>
      <c r="N5792">
        <v>0</v>
      </c>
      <c r="O5792">
        <v>0</v>
      </c>
      <c r="P5792">
        <v>0</v>
      </c>
      <c r="Q5792">
        <v>0</v>
      </c>
      <c r="R5792">
        <v>0</v>
      </c>
      <c r="S5792">
        <v>0</v>
      </c>
      <c r="T5792">
        <v>0</v>
      </c>
      <c r="U5792">
        <v>0</v>
      </c>
      <c r="V5792">
        <v>0</v>
      </c>
      <c r="W5792">
        <v>0</v>
      </c>
      <c r="X5792">
        <v>0</v>
      </c>
      <c r="Y5792">
        <v>0</v>
      </c>
      <c r="Z5792">
        <v>0</v>
      </c>
      <c r="AA5792">
        <v>0</v>
      </c>
      <c r="AB5792">
        <v>0</v>
      </c>
      <c r="AC5792">
        <v>0</v>
      </c>
      <c r="AD5792" s="2"/>
      <c r="AE5792" s="2"/>
      <c r="AF5792" s="2"/>
    </row>
    <row r="5793" spans="1:32">
      <c r="A5793" t="s">
        <v>16243</v>
      </c>
      <c r="B5793" t="s">
        <v>19</v>
      </c>
      <c r="C5793">
        <v>0</v>
      </c>
      <c r="D5793">
        <v>0</v>
      </c>
      <c r="E5793">
        <v>0</v>
      </c>
      <c r="F5793">
        <v>0</v>
      </c>
      <c r="G5793">
        <v>0</v>
      </c>
      <c r="H5793">
        <v>0</v>
      </c>
      <c r="I5793">
        <v>0</v>
      </c>
      <c r="J5793">
        <v>0</v>
      </c>
      <c r="K5793">
        <v>0</v>
      </c>
      <c r="L5793">
        <v>0</v>
      </c>
      <c r="M5793">
        <v>0</v>
      </c>
      <c r="N5793">
        <v>0</v>
      </c>
      <c r="O5793">
        <v>0</v>
      </c>
      <c r="P5793">
        <v>0</v>
      </c>
      <c r="Q5793">
        <v>0</v>
      </c>
      <c r="R5793">
        <v>0</v>
      </c>
      <c r="S5793">
        <v>0</v>
      </c>
      <c r="T5793">
        <v>0</v>
      </c>
      <c r="U5793">
        <v>0</v>
      </c>
      <c r="V5793">
        <v>0</v>
      </c>
      <c r="W5793">
        <v>0</v>
      </c>
      <c r="X5793">
        <v>0</v>
      </c>
      <c r="Y5793">
        <v>0</v>
      </c>
      <c r="Z5793">
        <v>0</v>
      </c>
      <c r="AA5793">
        <v>0</v>
      </c>
      <c r="AB5793">
        <v>0</v>
      </c>
      <c r="AC5793">
        <v>0</v>
      </c>
      <c r="AD5793" s="2"/>
      <c r="AE5793" s="2"/>
      <c r="AF5793" s="2"/>
    </row>
    <row r="5794" spans="1:32">
      <c r="A5794" t="s">
        <v>16244</v>
      </c>
      <c r="B5794" t="s">
        <v>19</v>
      </c>
      <c r="C5794" s="2">
        <v>2765700000</v>
      </c>
      <c r="D5794" s="2">
        <v>6023080000</v>
      </c>
      <c r="E5794" s="2">
        <v>6023080000</v>
      </c>
      <c r="F5794" s="2">
        <v>6084540000</v>
      </c>
      <c r="G5794" s="2">
        <v>6207460000</v>
      </c>
      <c r="H5794" s="2">
        <v>6268920000</v>
      </c>
      <c r="I5794" s="2">
        <v>6391840000</v>
      </c>
      <c r="J5794" s="2">
        <v>6391840000</v>
      </c>
      <c r="K5794" s="2">
        <v>6453300000</v>
      </c>
      <c r="L5794" s="2">
        <v>6453300000</v>
      </c>
      <c r="M5794" s="2">
        <v>6514760000</v>
      </c>
      <c r="N5794" s="2">
        <v>6514760000</v>
      </c>
      <c r="O5794" s="2">
        <v>6576220000</v>
      </c>
      <c r="P5794" s="2">
        <v>6576220000</v>
      </c>
      <c r="Q5794" s="2">
        <v>6637680000</v>
      </c>
      <c r="R5794" s="2">
        <v>6637680000</v>
      </c>
      <c r="S5794" s="2">
        <v>6699140000</v>
      </c>
      <c r="T5794" s="2">
        <v>6760600000</v>
      </c>
      <c r="U5794" s="2">
        <v>6822060000</v>
      </c>
      <c r="V5794" s="2">
        <v>6822060000</v>
      </c>
      <c r="W5794" s="2">
        <v>6883520000</v>
      </c>
      <c r="X5794" s="2">
        <v>6883520000</v>
      </c>
      <c r="Y5794" s="2">
        <v>6944980000</v>
      </c>
      <c r="Z5794" s="2">
        <v>7006440000</v>
      </c>
      <c r="AA5794" s="2">
        <v>7006440000</v>
      </c>
      <c r="AB5794" s="2">
        <v>7067900000</v>
      </c>
      <c r="AC5794" s="2">
        <v>7067900000</v>
      </c>
      <c r="AD5794" s="2"/>
      <c r="AE5794" s="2"/>
      <c r="AF5794" s="2"/>
    </row>
    <row r="5795" spans="1:32">
      <c r="A5795" t="s">
        <v>16245</v>
      </c>
      <c r="B5795" t="s">
        <v>19</v>
      </c>
      <c r="C5795" s="2">
        <v>2082510</v>
      </c>
      <c r="D5795" s="2">
        <v>4535240</v>
      </c>
      <c r="E5795" s="2">
        <v>4535240</v>
      </c>
      <c r="F5795" s="2">
        <v>4581520</v>
      </c>
      <c r="G5795" s="2">
        <v>4674080</v>
      </c>
      <c r="H5795" s="2">
        <v>4720360</v>
      </c>
      <c r="I5795" s="2">
        <v>4812910</v>
      </c>
      <c r="J5795" s="2">
        <v>4812910</v>
      </c>
      <c r="K5795" s="2">
        <v>4859190</v>
      </c>
      <c r="L5795" s="2">
        <v>4859190</v>
      </c>
      <c r="M5795" s="2">
        <v>4905470</v>
      </c>
      <c r="N5795" s="2">
        <v>4905470</v>
      </c>
      <c r="O5795" s="2">
        <v>4951750</v>
      </c>
      <c r="P5795" s="2">
        <v>4951750</v>
      </c>
      <c r="Q5795" s="2">
        <v>4998020</v>
      </c>
      <c r="R5795" s="2">
        <v>4998020</v>
      </c>
      <c r="S5795" s="2">
        <v>5044300</v>
      </c>
      <c r="T5795" s="2">
        <v>5090580</v>
      </c>
      <c r="U5795" s="2">
        <v>5136860</v>
      </c>
      <c r="V5795" s="2">
        <v>5136860</v>
      </c>
      <c r="W5795" s="2">
        <v>5183140</v>
      </c>
      <c r="X5795" s="2">
        <v>5183140</v>
      </c>
      <c r="Y5795" s="2">
        <v>5229410</v>
      </c>
      <c r="Z5795" s="2">
        <v>5275690</v>
      </c>
      <c r="AA5795" s="2">
        <v>5275690</v>
      </c>
      <c r="AB5795" s="2">
        <v>5321970</v>
      </c>
      <c r="AC5795" s="2">
        <v>5321970</v>
      </c>
    </row>
    <row r="5796" spans="1:32">
      <c r="A5796" t="s">
        <v>16246</v>
      </c>
      <c r="B5796" t="s">
        <v>19</v>
      </c>
      <c r="C5796" s="2">
        <v>35125700</v>
      </c>
      <c r="D5796" s="2">
        <v>76496100</v>
      </c>
      <c r="E5796" s="2">
        <v>76496100</v>
      </c>
      <c r="F5796" s="2">
        <v>77276600</v>
      </c>
      <c r="G5796" s="2">
        <v>78837800</v>
      </c>
      <c r="H5796" s="2">
        <v>79618300</v>
      </c>
      <c r="I5796" s="2">
        <v>81179500</v>
      </c>
      <c r="J5796" s="2">
        <v>81179500</v>
      </c>
      <c r="K5796" s="2">
        <v>81960100</v>
      </c>
      <c r="L5796" s="2">
        <v>81960100</v>
      </c>
      <c r="M5796" s="2">
        <v>82740600</v>
      </c>
      <c r="N5796" s="2">
        <v>82740600</v>
      </c>
      <c r="O5796" s="2">
        <v>83521200</v>
      </c>
      <c r="P5796" s="2">
        <v>83521200</v>
      </c>
      <c r="Q5796" s="2">
        <v>84301800</v>
      </c>
      <c r="R5796" s="2">
        <v>84301800</v>
      </c>
      <c r="S5796" s="2">
        <v>85082300</v>
      </c>
      <c r="T5796" s="2">
        <v>85862900</v>
      </c>
      <c r="U5796" s="2">
        <v>86643500</v>
      </c>
      <c r="V5796" s="2">
        <v>86643500</v>
      </c>
      <c r="W5796" s="2">
        <v>87424100</v>
      </c>
      <c r="X5796" s="2">
        <v>87424100</v>
      </c>
      <c r="Y5796" s="2">
        <v>88204600</v>
      </c>
      <c r="Z5796" s="2">
        <v>88985200</v>
      </c>
      <c r="AA5796" s="2">
        <v>88985200</v>
      </c>
      <c r="AB5796" s="2">
        <v>89765800</v>
      </c>
      <c r="AC5796" s="2">
        <v>89765800</v>
      </c>
    </row>
    <row r="5797" spans="1:32">
      <c r="A5797" t="s">
        <v>16247</v>
      </c>
      <c r="B5797" t="s">
        <v>19</v>
      </c>
      <c r="C5797" s="2">
        <v>22814200</v>
      </c>
      <c r="D5797" s="2">
        <v>49684300</v>
      </c>
      <c r="E5797" s="2">
        <v>49684300</v>
      </c>
      <c r="F5797" s="2">
        <v>50191300</v>
      </c>
      <c r="G5797" s="2">
        <v>51205300</v>
      </c>
      <c r="H5797" s="2">
        <v>51712300</v>
      </c>
      <c r="I5797" s="2">
        <v>52726200</v>
      </c>
      <c r="J5797" s="2">
        <v>52726200</v>
      </c>
      <c r="K5797" s="2">
        <v>53233200</v>
      </c>
      <c r="L5797" s="2">
        <v>53233200</v>
      </c>
      <c r="M5797" s="2">
        <v>53740200</v>
      </c>
      <c r="N5797" s="2">
        <v>53740200</v>
      </c>
      <c r="O5797" s="2">
        <v>54247200</v>
      </c>
      <c r="P5797" s="2">
        <v>54247200</v>
      </c>
      <c r="Q5797" s="2">
        <v>54754200</v>
      </c>
      <c r="R5797" s="2">
        <v>54754200</v>
      </c>
      <c r="S5797" s="2">
        <v>55261100</v>
      </c>
      <c r="T5797" s="2">
        <v>55768100</v>
      </c>
      <c r="U5797" s="2">
        <v>56275100</v>
      </c>
      <c r="V5797" s="2">
        <v>56275100</v>
      </c>
      <c r="W5797" s="2">
        <v>56782100</v>
      </c>
      <c r="X5797" s="2">
        <v>56782100</v>
      </c>
      <c r="Y5797" s="2">
        <v>57289100</v>
      </c>
      <c r="Z5797" s="2">
        <v>57796100</v>
      </c>
      <c r="AA5797" s="2">
        <v>57796100</v>
      </c>
      <c r="AB5797" s="2">
        <v>58303000</v>
      </c>
      <c r="AC5797" s="2">
        <v>58303000</v>
      </c>
    </row>
    <row r="5798" spans="1:32">
      <c r="A5798" t="s">
        <v>16248</v>
      </c>
      <c r="B5798" t="s">
        <v>19</v>
      </c>
      <c r="C5798" s="2">
        <v>4217760</v>
      </c>
      <c r="D5798" s="2">
        <v>9185340</v>
      </c>
      <c r="E5798" s="2">
        <v>9185340</v>
      </c>
      <c r="F5798" s="2">
        <v>9279070</v>
      </c>
      <c r="G5798" s="2">
        <v>9466530</v>
      </c>
      <c r="H5798" s="2">
        <v>9560260</v>
      </c>
      <c r="I5798" s="2">
        <v>9747710</v>
      </c>
      <c r="J5798" s="2">
        <v>9747710</v>
      </c>
      <c r="K5798" s="2">
        <v>9841440</v>
      </c>
      <c r="L5798" s="2">
        <v>9841440</v>
      </c>
      <c r="M5798" s="2">
        <v>9935170</v>
      </c>
      <c r="N5798" s="2">
        <v>9935170</v>
      </c>
      <c r="O5798" s="2">
        <v>10028900</v>
      </c>
      <c r="P5798" s="2">
        <v>10028900</v>
      </c>
      <c r="Q5798" s="2">
        <v>10122600</v>
      </c>
      <c r="R5798" s="2">
        <v>10122600</v>
      </c>
      <c r="S5798" s="2">
        <v>10216400</v>
      </c>
      <c r="T5798" s="2">
        <v>10310100</v>
      </c>
      <c r="U5798" s="2">
        <v>10403800</v>
      </c>
      <c r="V5798" s="2">
        <v>10403800</v>
      </c>
      <c r="W5798" s="2">
        <v>10497500</v>
      </c>
      <c r="X5798" s="2">
        <v>10497500</v>
      </c>
      <c r="Y5798" s="2">
        <v>10591300</v>
      </c>
      <c r="Z5798" s="2">
        <v>10685000</v>
      </c>
      <c r="AA5798" s="2">
        <v>10685000</v>
      </c>
      <c r="AB5798" s="2">
        <v>10778700</v>
      </c>
      <c r="AC5798" s="2">
        <v>10778700</v>
      </c>
    </row>
    <row r="5799" spans="1:32">
      <c r="A5799" t="s">
        <v>16249</v>
      </c>
      <c r="B5799" t="s">
        <v>19</v>
      </c>
      <c r="C5799" s="2">
        <v>3695800</v>
      </c>
      <c r="D5799" s="2">
        <v>8048640</v>
      </c>
      <c r="E5799" s="2">
        <v>8048640</v>
      </c>
      <c r="F5799" s="2">
        <v>8130770</v>
      </c>
      <c r="G5799" s="2">
        <v>8295030</v>
      </c>
      <c r="H5799" s="2">
        <v>8377160</v>
      </c>
      <c r="I5799" s="2">
        <v>8541420</v>
      </c>
      <c r="J5799" s="2">
        <v>8541420</v>
      </c>
      <c r="K5799" s="2">
        <v>8623540</v>
      </c>
      <c r="L5799" s="2">
        <v>8623540</v>
      </c>
      <c r="M5799" s="2">
        <v>8705670</v>
      </c>
      <c r="N5799" s="2">
        <v>8705670</v>
      </c>
      <c r="O5799" s="2">
        <v>8787800</v>
      </c>
      <c r="P5799" s="2">
        <v>8787800</v>
      </c>
      <c r="Q5799" s="2">
        <v>8869930</v>
      </c>
      <c r="R5799" s="2">
        <v>8869930</v>
      </c>
      <c r="S5799" s="2">
        <v>8952060</v>
      </c>
      <c r="T5799" s="2">
        <v>9034190</v>
      </c>
      <c r="U5799" s="2">
        <v>9116320</v>
      </c>
      <c r="V5799" s="2">
        <v>9116320</v>
      </c>
      <c r="W5799" s="2">
        <v>9198450</v>
      </c>
      <c r="X5799" s="2">
        <v>9198450</v>
      </c>
      <c r="Y5799" s="2">
        <v>9280580</v>
      </c>
      <c r="Z5799" s="2">
        <v>9362710</v>
      </c>
      <c r="AA5799" s="2">
        <v>9362710</v>
      </c>
      <c r="AB5799" s="2">
        <v>9444830</v>
      </c>
      <c r="AC5799" s="2">
        <v>9444830</v>
      </c>
    </row>
    <row r="5800" spans="1:32">
      <c r="A5800" t="s">
        <v>16250</v>
      </c>
      <c r="B5800" t="s">
        <v>19</v>
      </c>
      <c r="C5800" s="2">
        <v>15648300</v>
      </c>
      <c r="D5800" s="2">
        <v>34078600</v>
      </c>
      <c r="E5800" s="2">
        <v>34078600</v>
      </c>
      <c r="F5800" s="2">
        <v>34426400</v>
      </c>
      <c r="G5800" s="2">
        <v>35121800</v>
      </c>
      <c r="H5800" s="2">
        <v>35469600</v>
      </c>
      <c r="I5800" s="2">
        <v>36165100</v>
      </c>
      <c r="J5800" s="2">
        <v>36165100</v>
      </c>
      <c r="K5800" s="2">
        <v>36512800</v>
      </c>
      <c r="L5800" s="2">
        <v>36512800</v>
      </c>
      <c r="M5800" s="2">
        <v>36860500</v>
      </c>
      <c r="N5800" s="2">
        <v>36860500</v>
      </c>
      <c r="O5800" s="2">
        <v>37208300</v>
      </c>
      <c r="P5800" s="2">
        <v>37208300</v>
      </c>
      <c r="Q5800" s="2">
        <v>37556000</v>
      </c>
      <c r="R5800" s="2">
        <v>37556000</v>
      </c>
      <c r="S5800" s="2">
        <v>37903800</v>
      </c>
      <c r="T5800" s="2">
        <v>38251500</v>
      </c>
      <c r="U5800" s="2">
        <v>38599300</v>
      </c>
      <c r="V5800" s="2">
        <v>38599300</v>
      </c>
      <c r="W5800" s="2">
        <v>38947000</v>
      </c>
      <c r="X5800" s="2">
        <v>38947000</v>
      </c>
      <c r="Y5800" s="2">
        <v>39294700</v>
      </c>
      <c r="Z5800" s="2">
        <v>39642500</v>
      </c>
      <c r="AA5800" s="2">
        <v>39642500</v>
      </c>
      <c r="AB5800" s="2">
        <v>39990200</v>
      </c>
      <c r="AC5800" s="2">
        <v>39990200</v>
      </c>
    </row>
    <row r="5801" spans="1:32">
      <c r="A5801" t="s">
        <v>16251</v>
      </c>
      <c r="B5801" t="s">
        <v>19</v>
      </c>
      <c r="C5801">
        <v>286155</v>
      </c>
      <c r="D5801">
        <v>623182</v>
      </c>
      <c r="E5801">
        <v>623182</v>
      </c>
      <c r="F5801">
        <v>629541</v>
      </c>
      <c r="G5801">
        <v>642259</v>
      </c>
      <c r="H5801">
        <v>648618</v>
      </c>
      <c r="I5801">
        <v>661336</v>
      </c>
      <c r="J5801">
        <v>661336</v>
      </c>
      <c r="K5801">
        <v>667695</v>
      </c>
      <c r="L5801">
        <v>667695</v>
      </c>
      <c r="M5801">
        <v>674054</v>
      </c>
      <c r="N5801">
        <v>674054</v>
      </c>
      <c r="O5801">
        <v>680413</v>
      </c>
      <c r="P5801">
        <v>680413</v>
      </c>
      <c r="Q5801">
        <v>686772</v>
      </c>
      <c r="R5801">
        <v>686772</v>
      </c>
      <c r="S5801">
        <v>693131</v>
      </c>
      <c r="T5801">
        <v>699490</v>
      </c>
      <c r="U5801">
        <v>705849</v>
      </c>
      <c r="V5801">
        <v>705849</v>
      </c>
      <c r="W5801">
        <v>712208</v>
      </c>
      <c r="X5801">
        <v>712208</v>
      </c>
      <c r="Y5801">
        <v>718567</v>
      </c>
      <c r="Z5801">
        <v>724926</v>
      </c>
      <c r="AA5801">
        <v>724926</v>
      </c>
      <c r="AB5801">
        <v>731285</v>
      </c>
      <c r="AC5801">
        <v>731285</v>
      </c>
    </row>
    <row r="5802" spans="1:32">
      <c r="A5802" t="s">
        <v>16252</v>
      </c>
      <c r="B5802" t="s">
        <v>19</v>
      </c>
      <c r="C5802" s="2">
        <v>1403370</v>
      </c>
      <c r="D5802" s="2">
        <v>3056230</v>
      </c>
      <c r="E5802" s="2">
        <v>3056230</v>
      </c>
      <c r="F5802" s="2">
        <v>3087410</v>
      </c>
      <c r="G5802" s="2">
        <v>3149790</v>
      </c>
      <c r="H5802" s="2">
        <v>3180970</v>
      </c>
      <c r="I5802" s="2">
        <v>3243340</v>
      </c>
      <c r="J5802" s="2">
        <v>3243340</v>
      </c>
      <c r="K5802" s="2">
        <v>3274530</v>
      </c>
      <c r="L5802" s="2">
        <v>3274530</v>
      </c>
      <c r="M5802" s="2">
        <v>3305720</v>
      </c>
      <c r="N5802" s="2">
        <v>3305720</v>
      </c>
      <c r="O5802" s="2">
        <v>3336900</v>
      </c>
      <c r="P5802" s="2">
        <v>3336900</v>
      </c>
      <c r="Q5802" s="2">
        <v>3368090</v>
      </c>
      <c r="R5802" s="2">
        <v>3368090</v>
      </c>
      <c r="S5802" s="2">
        <v>3399270</v>
      </c>
      <c r="T5802" s="2">
        <v>3430460</v>
      </c>
      <c r="U5802" s="2">
        <v>3461650</v>
      </c>
      <c r="V5802" s="2">
        <v>3461650</v>
      </c>
      <c r="W5802" s="2">
        <v>3492830</v>
      </c>
      <c r="X5802" s="2">
        <v>3492830</v>
      </c>
      <c r="Y5802" s="2">
        <v>3524020</v>
      </c>
      <c r="Z5802" s="2">
        <v>3555200</v>
      </c>
      <c r="AA5802" s="2">
        <v>3555200</v>
      </c>
      <c r="AB5802" s="2">
        <v>3586390</v>
      </c>
      <c r="AC5802" s="2">
        <v>3586390</v>
      </c>
    </row>
    <row r="5803" spans="1:32">
      <c r="A5803" t="s">
        <v>16253</v>
      </c>
      <c r="B5803" t="s">
        <v>19</v>
      </c>
      <c r="C5803">
        <v>135000</v>
      </c>
      <c r="D5803">
        <v>294000</v>
      </c>
      <c r="E5803">
        <v>294000</v>
      </c>
      <c r="F5803">
        <v>297000</v>
      </c>
      <c r="G5803">
        <v>303000</v>
      </c>
      <c r="H5803">
        <v>306000</v>
      </c>
      <c r="I5803">
        <v>312000</v>
      </c>
      <c r="J5803">
        <v>312000</v>
      </c>
      <c r="K5803">
        <v>315000</v>
      </c>
      <c r="L5803">
        <v>315000</v>
      </c>
      <c r="M5803">
        <v>318000</v>
      </c>
      <c r="N5803">
        <v>318000</v>
      </c>
      <c r="O5803">
        <v>321000</v>
      </c>
      <c r="P5803">
        <v>321000</v>
      </c>
      <c r="Q5803">
        <v>324000</v>
      </c>
      <c r="R5803">
        <v>324000</v>
      </c>
      <c r="S5803">
        <v>327000</v>
      </c>
      <c r="T5803">
        <v>330000</v>
      </c>
      <c r="U5803">
        <v>333000</v>
      </c>
      <c r="V5803">
        <v>333000</v>
      </c>
      <c r="W5803">
        <v>336000</v>
      </c>
      <c r="X5803">
        <v>336000</v>
      </c>
      <c r="Y5803">
        <v>339000</v>
      </c>
      <c r="Z5803">
        <v>342000</v>
      </c>
      <c r="AA5803">
        <v>342000</v>
      </c>
      <c r="AB5803">
        <v>345000</v>
      </c>
      <c r="AC5803">
        <v>345000</v>
      </c>
    </row>
    <row r="5804" spans="1:32">
      <c r="A5804" t="s">
        <v>16254</v>
      </c>
      <c r="B5804" t="s">
        <v>19</v>
      </c>
      <c r="C5804">
        <v>27000</v>
      </c>
      <c r="D5804">
        <v>58800</v>
      </c>
      <c r="E5804">
        <v>58800</v>
      </c>
      <c r="F5804">
        <v>59400</v>
      </c>
      <c r="G5804">
        <v>60600</v>
      </c>
      <c r="H5804">
        <v>61200</v>
      </c>
      <c r="I5804">
        <v>62400</v>
      </c>
      <c r="J5804">
        <v>62400</v>
      </c>
      <c r="K5804">
        <v>63000</v>
      </c>
      <c r="L5804">
        <v>63000</v>
      </c>
      <c r="M5804">
        <v>63600</v>
      </c>
      <c r="N5804">
        <v>63600</v>
      </c>
      <c r="O5804">
        <v>64200</v>
      </c>
      <c r="P5804">
        <v>64200</v>
      </c>
      <c r="Q5804">
        <v>64800</v>
      </c>
      <c r="R5804">
        <v>64800</v>
      </c>
      <c r="S5804">
        <v>65400</v>
      </c>
      <c r="T5804">
        <v>66000</v>
      </c>
      <c r="U5804">
        <v>66600</v>
      </c>
      <c r="V5804">
        <v>66600</v>
      </c>
      <c r="W5804">
        <v>67200</v>
      </c>
      <c r="X5804">
        <v>67200</v>
      </c>
      <c r="Y5804">
        <v>67800</v>
      </c>
      <c r="Z5804">
        <v>68400</v>
      </c>
      <c r="AA5804">
        <v>68400</v>
      </c>
      <c r="AB5804">
        <v>69000</v>
      </c>
      <c r="AC5804">
        <v>69000</v>
      </c>
    </row>
    <row r="5805" spans="1:32">
      <c r="A5805" t="s">
        <v>16255</v>
      </c>
      <c r="B5805" t="s">
        <v>19</v>
      </c>
      <c r="C5805">
        <v>0</v>
      </c>
      <c r="D5805">
        <v>0</v>
      </c>
      <c r="E5805">
        <v>0</v>
      </c>
      <c r="F5805">
        <v>0</v>
      </c>
      <c r="G5805">
        <v>0</v>
      </c>
      <c r="H5805">
        <v>0</v>
      </c>
      <c r="I5805">
        <v>0</v>
      </c>
      <c r="J5805">
        <v>0</v>
      </c>
      <c r="K5805">
        <v>0</v>
      </c>
      <c r="L5805">
        <v>0</v>
      </c>
      <c r="M5805">
        <v>0</v>
      </c>
      <c r="N5805">
        <v>0</v>
      </c>
      <c r="O5805">
        <v>0</v>
      </c>
      <c r="P5805">
        <v>0</v>
      </c>
      <c r="Q5805">
        <v>0</v>
      </c>
      <c r="R5805">
        <v>0</v>
      </c>
      <c r="S5805">
        <v>0</v>
      </c>
      <c r="T5805">
        <v>0</v>
      </c>
      <c r="U5805">
        <v>0</v>
      </c>
      <c r="V5805">
        <v>0</v>
      </c>
      <c r="W5805">
        <v>0</v>
      </c>
      <c r="X5805">
        <v>0</v>
      </c>
      <c r="Y5805">
        <v>0</v>
      </c>
      <c r="Z5805">
        <v>0</v>
      </c>
      <c r="AA5805">
        <v>0</v>
      </c>
      <c r="AB5805">
        <v>0</v>
      </c>
      <c r="AC5805">
        <v>0</v>
      </c>
    </row>
    <row r="5806" spans="1:32">
      <c r="A5806" t="s">
        <v>16256</v>
      </c>
      <c r="B5806" t="s">
        <v>19</v>
      </c>
      <c r="C5806" s="2">
        <v>2335480000</v>
      </c>
      <c r="D5806" s="2">
        <v>5592860000</v>
      </c>
      <c r="E5806" s="2">
        <v>5715780000</v>
      </c>
      <c r="F5806" s="2">
        <v>5961620000</v>
      </c>
      <c r="G5806" s="2">
        <v>6084540000</v>
      </c>
      <c r="H5806" s="2">
        <v>6207460000</v>
      </c>
      <c r="I5806" s="2">
        <v>6330380000</v>
      </c>
      <c r="J5806" s="2">
        <v>6453300000</v>
      </c>
      <c r="K5806" s="2">
        <v>6576220000</v>
      </c>
      <c r="L5806" s="2">
        <v>6637680000</v>
      </c>
      <c r="M5806" s="2">
        <v>6699140000</v>
      </c>
      <c r="N5806" s="2">
        <v>6760600000</v>
      </c>
      <c r="O5806" s="2">
        <v>6883520000</v>
      </c>
      <c r="P5806" s="2">
        <v>6944980000</v>
      </c>
      <c r="Q5806" s="2">
        <v>7006440000</v>
      </c>
      <c r="R5806" s="2">
        <v>7006440000</v>
      </c>
      <c r="S5806" s="2">
        <v>7067900000</v>
      </c>
      <c r="T5806" s="2">
        <v>7129360000</v>
      </c>
      <c r="U5806" s="2">
        <v>7190820000</v>
      </c>
      <c r="V5806" s="2">
        <v>7190820000</v>
      </c>
      <c r="W5806" s="2">
        <v>7252280000</v>
      </c>
      <c r="X5806" s="2">
        <v>7252280000</v>
      </c>
      <c r="Y5806" s="2">
        <v>7313740000</v>
      </c>
      <c r="Z5806" s="2">
        <v>7375200000</v>
      </c>
      <c r="AA5806" s="2">
        <v>7436660000</v>
      </c>
      <c r="AB5806" s="2">
        <v>7498120000</v>
      </c>
      <c r="AC5806" s="2">
        <v>7498120000</v>
      </c>
    </row>
    <row r="5807" spans="1:32">
      <c r="A5807" t="s">
        <v>16257</v>
      </c>
      <c r="B5807" t="s">
        <v>19</v>
      </c>
      <c r="C5807" s="2">
        <v>1758560</v>
      </c>
      <c r="D5807" s="2">
        <v>4211300</v>
      </c>
      <c r="E5807" s="2">
        <v>4303850</v>
      </c>
      <c r="F5807" s="2">
        <v>4488970</v>
      </c>
      <c r="G5807" s="2">
        <v>4581520</v>
      </c>
      <c r="H5807" s="2">
        <v>4674080</v>
      </c>
      <c r="I5807" s="2">
        <v>4766630</v>
      </c>
      <c r="J5807" s="2">
        <v>4859190</v>
      </c>
      <c r="K5807" s="2">
        <v>4951750</v>
      </c>
      <c r="L5807" s="2">
        <v>4998020</v>
      </c>
      <c r="M5807" s="2">
        <v>5044300</v>
      </c>
      <c r="N5807" s="2">
        <v>5090580</v>
      </c>
      <c r="O5807" s="2">
        <v>5183140</v>
      </c>
      <c r="P5807" s="2">
        <v>5229410</v>
      </c>
      <c r="Q5807" s="2">
        <v>5275690</v>
      </c>
      <c r="R5807" s="2">
        <v>5275690</v>
      </c>
      <c r="S5807" s="2">
        <v>5321970</v>
      </c>
      <c r="T5807" s="2">
        <v>5368250</v>
      </c>
      <c r="U5807" s="2">
        <v>5414530</v>
      </c>
      <c r="V5807" s="2">
        <v>5414530</v>
      </c>
      <c r="W5807" s="2">
        <v>5460800</v>
      </c>
      <c r="X5807" s="2">
        <v>5460800</v>
      </c>
      <c r="Y5807" s="2">
        <v>5507080</v>
      </c>
      <c r="Z5807" s="2">
        <v>5553360</v>
      </c>
      <c r="AA5807" s="2">
        <v>5599640</v>
      </c>
      <c r="AB5807" s="2">
        <v>5645920</v>
      </c>
      <c r="AC5807" s="2">
        <v>5645920</v>
      </c>
    </row>
    <row r="5808" spans="1:32">
      <c r="A5808" t="s">
        <v>16258</v>
      </c>
      <c r="B5808" t="s">
        <v>19</v>
      </c>
      <c r="C5808" s="2">
        <v>29661700</v>
      </c>
      <c r="D5808" s="2">
        <v>71032100</v>
      </c>
      <c r="E5808" s="2">
        <v>72593200</v>
      </c>
      <c r="F5808" s="2">
        <v>75715500</v>
      </c>
      <c r="G5808" s="2">
        <v>77276600</v>
      </c>
      <c r="H5808" s="2">
        <v>78837800</v>
      </c>
      <c r="I5808" s="2">
        <v>80398900</v>
      </c>
      <c r="J5808" s="2">
        <v>81960100</v>
      </c>
      <c r="K5808" s="2">
        <v>83521200</v>
      </c>
      <c r="L5808" s="2">
        <v>84301800</v>
      </c>
      <c r="M5808" s="2">
        <v>85082300</v>
      </c>
      <c r="N5808" s="2">
        <v>85862900</v>
      </c>
      <c r="O5808" s="2">
        <v>87424100</v>
      </c>
      <c r="P5808" s="2">
        <v>88204600</v>
      </c>
      <c r="Q5808" s="2">
        <v>88985200</v>
      </c>
      <c r="R5808" s="2">
        <v>88985200</v>
      </c>
      <c r="S5808" s="2">
        <v>89765800</v>
      </c>
      <c r="T5808" s="2">
        <v>90546400</v>
      </c>
      <c r="U5808" s="2">
        <v>91326900</v>
      </c>
      <c r="V5808" s="2">
        <v>91326900</v>
      </c>
      <c r="W5808" s="2">
        <v>92107500</v>
      </c>
      <c r="X5808" s="2">
        <v>92107500</v>
      </c>
      <c r="Y5808" s="2">
        <v>92888100</v>
      </c>
      <c r="Z5808" s="2">
        <v>93668600</v>
      </c>
      <c r="AA5808" s="2">
        <v>94449200</v>
      </c>
      <c r="AB5808" s="2">
        <v>95229800</v>
      </c>
      <c r="AC5808" s="2">
        <v>95229800</v>
      </c>
    </row>
    <row r="5809" spans="1:29">
      <c r="A5809" t="s">
        <v>16259</v>
      </c>
      <c r="B5809" t="s">
        <v>19</v>
      </c>
      <c r="C5809" s="2">
        <v>19265400</v>
      </c>
      <c r="D5809" s="2">
        <v>46135500</v>
      </c>
      <c r="E5809" s="2">
        <v>47149400</v>
      </c>
      <c r="F5809" s="2">
        <v>49177400</v>
      </c>
      <c r="G5809" s="2">
        <v>50191300</v>
      </c>
      <c r="H5809" s="2">
        <v>51205300</v>
      </c>
      <c r="I5809" s="2">
        <v>52219200</v>
      </c>
      <c r="J5809" s="2">
        <v>53233200</v>
      </c>
      <c r="K5809" s="2">
        <v>54247200</v>
      </c>
      <c r="L5809" s="2">
        <v>54754200</v>
      </c>
      <c r="M5809" s="2">
        <v>55261100</v>
      </c>
      <c r="N5809" s="2">
        <v>55768100</v>
      </c>
      <c r="O5809" s="2">
        <v>56782100</v>
      </c>
      <c r="P5809" s="2">
        <v>57289100</v>
      </c>
      <c r="Q5809" s="2">
        <v>57796100</v>
      </c>
      <c r="R5809" s="2">
        <v>57796100</v>
      </c>
      <c r="S5809" s="2">
        <v>58303000</v>
      </c>
      <c r="T5809" s="2">
        <v>58810000</v>
      </c>
      <c r="U5809" s="2">
        <v>59317000</v>
      </c>
      <c r="V5809" s="2">
        <v>59317000</v>
      </c>
      <c r="W5809" s="2">
        <v>59824000</v>
      </c>
      <c r="X5809" s="2">
        <v>59824000</v>
      </c>
      <c r="Y5809" s="2">
        <v>60331000</v>
      </c>
      <c r="Z5809" s="2">
        <v>60838000</v>
      </c>
      <c r="AA5809" s="2">
        <v>61344900</v>
      </c>
      <c r="AB5809" s="2">
        <v>61851900</v>
      </c>
      <c r="AC5809" s="2">
        <v>61851900</v>
      </c>
    </row>
    <row r="5810" spans="1:29">
      <c r="A5810" t="s">
        <v>16260</v>
      </c>
      <c r="B5810" t="s">
        <v>19</v>
      </c>
      <c r="C5810" s="2">
        <v>3561660</v>
      </c>
      <c r="D5810" s="2">
        <v>8529250</v>
      </c>
      <c r="E5810" s="2">
        <v>8716700</v>
      </c>
      <c r="F5810" s="2">
        <v>9091620</v>
      </c>
      <c r="G5810" s="2">
        <v>9279070</v>
      </c>
      <c r="H5810" s="2">
        <v>9466530</v>
      </c>
      <c r="I5810" s="2">
        <v>9653980</v>
      </c>
      <c r="J5810" s="2">
        <v>9841440</v>
      </c>
      <c r="K5810" s="2">
        <v>10028900</v>
      </c>
      <c r="L5810" s="2">
        <v>10122600</v>
      </c>
      <c r="M5810" s="2">
        <v>10216400</v>
      </c>
      <c r="N5810" s="2">
        <v>10310100</v>
      </c>
      <c r="O5810" s="2">
        <v>10497500</v>
      </c>
      <c r="P5810" s="2">
        <v>10591300</v>
      </c>
      <c r="Q5810" s="2">
        <v>10685000</v>
      </c>
      <c r="R5810" s="2">
        <v>10685000</v>
      </c>
      <c r="S5810" s="2">
        <v>10778700</v>
      </c>
      <c r="T5810" s="2">
        <v>10872400</v>
      </c>
      <c r="U5810" s="2">
        <v>10966200</v>
      </c>
      <c r="V5810" s="2">
        <v>10966200</v>
      </c>
      <c r="W5810" s="2">
        <v>11059900</v>
      </c>
      <c r="X5810" s="2">
        <v>11059900</v>
      </c>
      <c r="Y5810" s="2">
        <v>11153600</v>
      </c>
      <c r="Z5810" s="2">
        <v>11247400</v>
      </c>
      <c r="AA5810" s="2">
        <v>11341100</v>
      </c>
      <c r="AB5810" s="2">
        <v>11434800</v>
      </c>
      <c r="AC5810" s="2">
        <v>11434800</v>
      </c>
    </row>
    <row r="5811" spans="1:29">
      <c r="A5811" t="s">
        <v>16261</v>
      </c>
      <c r="B5811" t="s">
        <v>19</v>
      </c>
      <c r="C5811" s="2">
        <v>3120900</v>
      </c>
      <c r="D5811" s="2">
        <v>7473740</v>
      </c>
      <c r="E5811" s="2">
        <v>7638000</v>
      </c>
      <c r="F5811" s="2">
        <v>7966510</v>
      </c>
      <c r="G5811" s="2">
        <v>8130770</v>
      </c>
      <c r="H5811" s="2">
        <v>8295030</v>
      </c>
      <c r="I5811" s="2">
        <v>8459290</v>
      </c>
      <c r="J5811" s="2">
        <v>8623550</v>
      </c>
      <c r="K5811" s="2">
        <v>8787800</v>
      </c>
      <c r="L5811" s="2">
        <v>8869930</v>
      </c>
      <c r="M5811" s="2">
        <v>8952060</v>
      </c>
      <c r="N5811" s="2">
        <v>9034190</v>
      </c>
      <c r="O5811" s="2">
        <v>9198450</v>
      </c>
      <c r="P5811" s="2">
        <v>9280580</v>
      </c>
      <c r="Q5811" s="2">
        <v>9362710</v>
      </c>
      <c r="R5811" s="2">
        <v>9362710</v>
      </c>
      <c r="S5811" s="2">
        <v>9444840</v>
      </c>
      <c r="T5811" s="2">
        <v>9526960</v>
      </c>
      <c r="U5811" s="2">
        <v>9609090</v>
      </c>
      <c r="V5811" s="2">
        <v>9609090</v>
      </c>
      <c r="W5811" s="2">
        <v>9691220</v>
      </c>
      <c r="X5811" s="2">
        <v>9691220</v>
      </c>
      <c r="Y5811" s="2">
        <v>9773350</v>
      </c>
      <c r="Z5811" s="2">
        <v>9855480</v>
      </c>
      <c r="AA5811" s="2">
        <v>9937610</v>
      </c>
      <c r="AB5811" s="2">
        <v>10019700</v>
      </c>
      <c r="AC5811" s="2">
        <v>10019700</v>
      </c>
    </row>
    <row r="5812" spans="1:29">
      <c r="A5812" t="s">
        <v>16262</v>
      </c>
      <c r="B5812" t="s">
        <v>19</v>
      </c>
      <c r="C5812" s="2">
        <v>13214200</v>
      </c>
      <c r="D5812" s="2">
        <v>31644400</v>
      </c>
      <c r="E5812" s="2">
        <v>32339900</v>
      </c>
      <c r="F5812" s="2">
        <v>33730900</v>
      </c>
      <c r="G5812" s="2">
        <v>34426400</v>
      </c>
      <c r="H5812" s="2">
        <v>35121800</v>
      </c>
      <c r="I5812" s="2">
        <v>35817300</v>
      </c>
      <c r="J5812" s="2">
        <v>36512800</v>
      </c>
      <c r="K5812" s="2">
        <v>37208300</v>
      </c>
      <c r="L5812" s="2">
        <v>37556000</v>
      </c>
      <c r="M5812" s="2">
        <v>37903800</v>
      </c>
      <c r="N5812" s="2">
        <v>38251500</v>
      </c>
      <c r="O5812" s="2">
        <v>38947000</v>
      </c>
      <c r="P5812" s="2">
        <v>39294700</v>
      </c>
      <c r="Q5812" s="2">
        <v>39642500</v>
      </c>
      <c r="R5812" s="2">
        <v>39642500</v>
      </c>
      <c r="S5812" s="2">
        <v>39990200</v>
      </c>
      <c r="T5812" s="2">
        <v>40338000</v>
      </c>
      <c r="U5812" s="2">
        <v>40685700</v>
      </c>
      <c r="V5812" s="2">
        <v>40685700</v>
      </c>
      <c r="W5812" s="2">
        <v>41033400</v>
      </c>
      <c r="X5812" s="2">
        <v>41033400</v>
      </c>
      <c r="Y5812" s="2">
        <v>41381200</v>
      </c>
      <c r="Z5812" s="2">
        <v>41728900</v>
      </c>
      <c r="AA5812" s="2">
        <v>42076700</v>
      </c>
      <c r="AB5812" s="2">
        <v>42424400</v>
      </c>
      <c r="AC5812" s="2">
        <v>42424400</v>
      </c>
    </row>
    <row r="5813" spans="1:29">
      <c r="A5813" t="s">
        <v>16263</v>
      </c>
      <c r="B5813" t="s">
        <v>19</v>
      </c>
      <c r="C5813">
        <v>241642</v>
      </c>
      <c r="D5813">
        <v>578669</v>
      </c>
      <c r="E5813">
        <v>591387</v>
      </c>
      <c r="F5813">
        <v>616823</v>
      </c>
      <c r="G5813">
        <v>629541</v>
      </c>
      <c r="H5813">
        <v>642259</v>
      </c>
      <c r="I5813">
        <v>654977</v>
      </c>
      <c r="J5813">
        <v>667695</v>
      </c>
      <c r="K5813">
        <v>680413</v>
      </c>
      <c r="L5813">
        <v>686772</v>
      </c>
      <c r="M5813">
        <v>693131</v>
      </c>
      <c r="N5813">
        <v>699490</v>
      </c>
      <c r="O5813">
        <v>712208</v>
      </c>
      <c r="P5813">
        <v>718567</v>
      </c>
      <c r="Q5813">
        <v>724926</v>
      </c>
      <c r="R5813">
        <v>724926</v>
      </c>
      <c r="S5813">
        <v>731285</v>
      </c>
      <c r="T5813">
        <v>737644</v>
      </c>
      <c r="U5813">
        <v>744003</v>
      </c>
      <c r="V5813">
        <v>744003</v>
      </c>
      <c r="W5813">
        <v>750362</v>
      </c>
      <c r="X5813">
        <v>750362</v>
      </c>
      <c r="Y5813">
        <v>756721</v>
      </c>
      <c r="Z5813">
        <v>763080</v>
      </c>
      <c r="AA5813">
        <v>769439</v>
      </c>
      <c r="AB5813">
        <v>775798</v>
      </c>
      <c r="AC5813">
        <v>775798</v>
      </c>
    </row>
    <row r="5814" spans="1:29">
      <c r="A5814" t="s">
        <v>16264</v>
      </c>
      <c r="B5814" t="s">
        <v>19</v>
      </c>
      <c r="C5814" s="2">
        <v>1185070</v>
      </c>
      <c r="D5814" s="2">
        <v>2837930</v>
      </c>
      <c r="E5814" s="2">
        <v>2900300</v>
      </c>
      <c r="F5814" s="2">
        <v>3025040</v>
      </c>
      <c r="G5814" s="2">
        <v>3087410</v>
      </c>
      <c r="H5814" s="2">
        <v>3149790</v>
      </c>
      <c r="I5814" s="2">
        <v>3212160</v>
      </c>
      <c r="J5814" s="2">
        <v>3274530</v>
      </c>
      <c r="K5814" s="2">
        <v>3336900</v>
      </c>
      <c r="L5814" s="2">
        <v>3368090</v>
      </c>
      <c r="M5814" s="2">
        <v>3399270</v>
      </c>
      <c r="N5814" s="2">
        <v>3430460</v>
      </c>
      <c r="O5814" s="2">
        <v>3492830</v>
      </c>
      <c r="P5814" s="2">
        <v>3524020</v>
      </c>
      <c r="Q5814" s="2">
        <v>3555200</v>
      </c>
      <c r="R5814" s="2">
        <v>3555200</v>
      </c>
      <c r="S5814" s="2">
        <v>3586390</v>
      </c>
      <c r="T5814" s="2">
        <v>3617580</v>
      </c>
      <c r="U5814" s="2">
        <v>3648760</v>
      </c>
      <c r="V5814" s="2">
        <v>3648760</v>
      </c>
      <c r="W5814" s="2">
        <v>3679950</v>
      </c>
      <c r="X5814" s="2">
        <v>3679950</v>
      </c>
      <c r="Y5814" s="2">
        <v>3711130</v>
      </c>
      <c r="Z5814" s="2">
        <v>3742320</v>
      </c>
      <c r="AA5814" s="2">
        <v>3773510</v>
      </c>
      <c r="AB5814" s="2">
        <v>3804690</v>
      </c>
      <c r="AC5814" s="2">
        <v>3804690</v>
      </c>
    </row>
    <row r="5815" spans="1:29">
      <c r="A5815" t="s">
        <v>16265</v>
      </c>
      <c r="B5815" t="s">
        <v>19</v>
      </c>
      <c r="C5815">
        <v>114000</v>
      </c>
      <c r="D5815">
        <v>273000</v>
      </c>
      <c r="E5815">
        <v>279000</v>
      </c>
      <c r="F5815">
        <v>291000</v>
      </c>
      <c r="G5815">
        <v>297000</v>
      </c>
      <c r="H5815">
        <v>303000</v>
      </c>
      <c r="I5815">
        <v>309000</v>
      </c>
      <c r="J5815">
        <v>315000</v>
      </c>
      <c r="K5815">
        <v>321000</v>
      </c>
      <c r="L5815">
        <v>324000</v>
      </c>
      <c r="M5815">
        <v>327000</v>
      </c>
      <c r="N5815">
        <v>330000</v>
      </c>
      <c r="O5815">
        <v>336000</v>
      </c>
      <c r="P5815">
        <v>339000</v>
      </c>
      <c r="Q5815">
        <v>342000</v>
      </c>
      <c r="R5815">
        <v>342000</v>
      </c>
      <c r="S5815">
        <v>345000</v>
      </c>
      <c r="T5815">
        <v>348000</v>
      </c>
      <c r="U5815">
        <v>351000</v>
      </c>
      <c r="V5815">
        <v>351000</v>
      </c>
      <c r="W5815">
        <v>354000</v>
      </c>
      <c r="X5815">
        <v>354000</v>
      </c>
      <c r="Y5815">
        <v>357000</v>
      </c>
      <c r="Z5815">
        <v>360000</v>
      </c>
      <c r="AA5815">
        <v>363000</v>
      </c>
      <c r="AB5815">
        <v>366000</v>
      </c>
      <c r="AC5815">
        <v>366000</v>
      </c>
    </row>
    <row r="5816" spans="1:29">
      <c r="A5816" t="s">
        <v>16266</v>
      </c>
      <c r="B5816" t="s">
        <v>19</v>
      </c>
      <c r="C5816">
        <v>22800</v>
      </c>
      <c r="D5816">
        <v>54600</v>
      </c>
      <c r="E5816">
        <v>55800</v>
      </c>
      <c r="F5816">
        <v>58200</v>
      </c>
      <c r="G5816">
        <v>59400</v>
      </c>
      <c r="H5816">
        <v>60600</v>
      </c>
      <c r="I5816">
        <v>61800</v>
      </c>
      <c r="J5816">
        <v>63000</v>
      </c>
      <c r="K5816">
        <v>64200</v>
      </c>
      <c r="L5816">
        <v>64800</v>
      </c>
      <c r="M5816">
        <v>65400</v>
      </c>
      <c r="N5816">
        <v>66000</v>
      </c>
      <c r="O5816">
        <v>67200</v>
      </c>
      <c r="P5816">
        <v>67800</v>
      </c>
      <c r="Q5816">
        <v>68400</v>
      </c>
      <c r="R5816">
        <v>68400</v>
      </c>
      <c r="S5816">
        <v>69000</v>
      </c>
      <c r="T5816">
        <v>69600</v>
      </c>
      <c r="U5816">
        <v>70200</v>
      </c>
      <c r="V5816">
        <v>70200</v>
      </c>
      <c r="W5816">
        <v>70800</v>
      </c>
      <c r="X5816">
        <v>70800</v>
      </c>
      <c r="Y5816">
        <v>71400</v>
      </c>
      <c r="Z5816">
        <v>72000</v>
      </c>
      <c r="AA5816">
        <v>72600</v>
      </c>
      <c r="AB5816">
        <v>73200</v>
      </c>
      <c r="AC5816">
        <v>73200</v>
      </c>
    </row>
    <row r="5817" spans="1:29">
      <c r="A5817" t="s">
        <v>16267</v>
      </c>
      <c r="B5817" t="s">
        <v>19</v>
      </c>
      <c r="C5817">
        <v>0</v>
      </c>
      <c r="D5817">
        <v>0</v>
      </c>
      <c r="E5817">
        <v>0</v>
      </c>
      <c r="F5817">
        <v>0</v>
      </c>
      <c r="G5817">
        <v>0</v>
      </c>
      <c r="H5817">
        <v>0</v>
      </c>
      <c r="I5817">
        <v>0</v>
      </c>
      <c r="J5817">
        <v>0</v>
      </c>
      <c r="K5817">
        <v>0</v>
      </c>
      <c r="L5817">
        <v>0</v>
      </c>
      <c r="M5817">
        <v>0</v>
      </c>
      <c r="N5817">
        <v>0</v>
      </c>
      <c r="O5817">
        <v>0</v>
      </c>
      <c r="P5817">
        <v>0</v>
      </c>
      <c r="Q5817">
        <v>0</v>
      </c>
      <c r="R5817">
        <v>0</v>
      </c>
      <c r="S5817">
        <v>0</v>
      </c>
      <c r="T5817">
        <v>0</v>
      </c>
      <c r="U5817">
        <v>0</v>
      </c>
      <c r="V5817">
        <v>0</v>
      </c>
      <c r="W5817">
        <v>0</v>
      </c>
      <c r="X5817">
        <v>0</v>
      </c>
      <c r="Y5817">
        <v>0</v>
      </c>
      <c r="Z5817">
        <v>0</v>
      </c>
      <c r="AA5817">
        <v>0</v>
      </c>
      <c r="AB5817">
        <v>0</v>
      </c>
      <c r="AC5817">
        <v>0</v>
      </c>
    </row>
    <row r="5818" spans="1:29">
      <c r="A5818" t="s">
        <v>16268</v>
      </c>
      <c r="B5818" t="s">
        <v>19</v>
      </c>
      <c r="C5818">
        <v>0</v>
      </c>
      <c r="D5818">
        <v>0</v>
      </c>
      <c r="E5818">
        <v>0</v>
      </c>
      <c r="F5818">
        <v>0</v>
      </c>
      <c r="G5818">
        <v>0</v>
      </c>
      <c r="H5818">
        <v>0</v>
      </c>
      <c r="I5818">
        <v>0</v>
      </c>
      <c r="J5818">
        <v>0</v>
      </c>
      <c r="K5818">
        <v>0</v>
      </c>
      <c r="L5818">
        <v>0</v>
      </c>
      <c r="M5818">
        <v>0</v>
      </c>
      <c r="N5818">
        <v>0</v>
      </c>
      <c r="O5818">
        <v>0</v>
      </c>
      <c r="P5818">
        <v>0</v>
      </c>
      <c r="Q5818">
        <v>0</v>
      </c>
      <c r="R5818">
        <v>0</v>
      </c>
      <c r="S5818">
        <v>0</v>
      </c>
      <c r="T5818">
        <v>0</v>
      </c>
      <c r="U5818">
        <v>0</v>
      </c>
      <c r="V5818">
        <v>0</v>
      </c>
      <c r="W5818">
        <v>0</v>
      </c>
      <c r="X5818">
        <v>0</v>
      </c>
      <c r="Y5818">
        <v>0</v>
      </c>
      <c r="Z5818">
        <v>0</v>
      </c>
      <c r="AA5818">
        <v>0</v>
      </c>
      <c r="AB5818">
        <v>0</v>
      </c>
      <c r="AC5818">
        <v>0</v>
      </c>
    </row>
    <row r="5819" spans="1:29">
      <c r="A5819" t="s">
        <v>16269</v>
      </c>
      <c r="B5819" t="s">
        <v>19</v>
      </c>
      <c r="C5819">
        <v>0</v>
      </c>
      <c r="D5819">
        <v>0</v>
      </c>
      <c r="E5819">
        <v>0</v>
      </c>
      <c r="F5819">
        <v>0</v>
      </c>
      <c r="G5819">
        <v>0</v>
      </c>
      <c r="H5819">
        <v>0</v>
      </c>
      <c r="I5819">
        <v>0</v>
      </c>
      <c r="J5819">
        <v>0</v>
      </c>
      <c r="K5819">
        <v>0</v>
      </c>
      <c r="L5819">
        <v>0</v>
      </c>
      <c r="M5819">
        <v>0</v>
      </c>
      <c r="N5819">
        <v>0</v>
      </c>
      <c r="O5819">
        <v>0</v>
      </c>
      <c r="P5819">
        <v>0</v>
      </c>
      <c r="Q5819">
        <v>0</v>
      </c>
      <c r="R5819">
        <v>0</v>
      </c>
      <c r="S5819">
        <v>0</v>
      </c>
      <c r="T5819">
        <v>0</v>
      </c>
      <c r="U5819">
        <v>0</v>
      </c>
      <c r="V5819">
        <v>0</v>
      </c>
      <c r="W5819">
        <v>0</v>
      </c>
      <c r="X5819">
        <v>0</v>
      </c>
      <c r="Y5819">
        <v>0</v>
      </c>
      <c r="Z5819">
        <v>0</v>
      </c>
      <c r="AA5819">
        <v>0</v>
      </c>
      <c r="AB5819">
        <v>0</v>
      </c>
      <c r="AC5819">
        <v>0</v>
      </c>
    </row>
    <row r="5820" spans="1:29">
      <c r="A5820" t="s">
        <v>16270</v>
      </c>
      <c r="B5820" t="s">
        <v>19</v>
      </c>
      <c r="C5820">
        <v>0</v>
      </c>
      <c r="D5820">
        <v>0</v>
      </c>
      <c r="E5820">
        <v>0</v>
      </c>
      <c r="F5820">
        <v>0</v>
      </c>
      <c r="G5820">
        <v>0</v>
      </c>
      <c r="H5820">
        <v>0</v>
      </c>
      <c r="I5820">
        <v>0</v>
      </c>
      <c r="J5820">
        <v>0</v>
      </c>
      <c r="K5820">
        <v>0</v>
      </c>
      <c r="L5820">
        <v>0</v>
      </c>
      <c r="M5820">
        <v>0</v>
      </c>
      <c r="N5820">
        <v>0</v>
      </c>
      <c r="O5820">
        <v>0</v>
      </c>
      <c r="P5820">
        <v>0</v>
      </c>
      <c r="Q5820">
        <v>0</v>
      </c>
      <c r="R5820">
        <v>0</v>
      </c>
      <c r="S5820">
        <v>0</v>
      </c>
      <c r="T5820">
        <v>0</v>
      </c>
      <c r="U5820">
        <v>0</v>
      </c>
      <c r="V5820">
        <v>0</v>
      </c>
      <c r="W5820">
        <v>0</v>
      </c>
      <c r="X5820">
        <v>0</v>
      </c>
      <c r="Y5820">
        <v>0</v>
      </c>
      <c r="Z5820">
        <v>0</v>
      </c>
      <c r="AA5820">
        <v>0</v>
      </c>
      <c r="AB5820">
        <v>0</v>
      </c>
      <c r="AC5820">
        <v>0</v>
      </c>
    </row>
    <row r="5821" spans="1:29">
      <c r="A5821" t="s">
        <v>16271</v>
      </c>
      <c r="B5821" t="s">
        <v>19</v>
      </c>
      <c r="C5821">
        <v>0</v>
      </c>
      <c r="D5821">
        <v>0</v>
      </c>
      <c r="E5821">
        <v>0</v>
      </c>
      <c r="F5821">
        <v>0</v>
      </c>
      <c r="G5821">
        <v>0</v>
      </c>
      <c r="H5821">
        <v>0</v>
      </c>
      <c r="I5821">
        <v>0</v>
      </c>
      <c r="J5821">
        <v>0</v>
      </c>
      <c r="K5821">
        <v>0</v>
      </c>
      <c r="L5821">
        <v>0</v>
      </c>
      <c r="M5821">
        <v>0</v>
      </c>
      <c r="N5821">
        <v>0</v>
      </c>
      <c r="O5821">
        <v>0</v>
      </c>
      <c r="P5821">
        <v>0</v>
      </c>
      <c r="Q5821">
        <v>0</v>
      </c>
      <c r="R5821">
        <v>0</v>
      </c>
      <c r="S5821">
        <v>0</v>
      </c>
      <c r="T5821">
        <v>0</v>
      </c>
      <c r="U5821">
        <v>0</v>
      </c>
      <c r="V5821">
        <v>0</v>
      </c>
      <c r="W5821">
        <v>0</v>
      </c>
      <c r="X5821">
        <v>0</v>
      </c>
      <c r="Y5821">
        <v>0</v>
      </c>
      <c r="Z5821">
        <v>0</v>
      </c>
      <c r="AA5821">
        <v>0</v>
      </c>
      <c r="AB5821">
        <v>0</v>
      </c>
      <c r="AC5821">
        <v>0</v>
      </c>
    </row>
    <row r="5822" spans="1:29">
      <c r="A5822" t="s">
        <v>16272</v>
      </c>
      <c r="B5822" t="s">
        <v>19</v>
      </c>
      <c r="C5822">
        <v>0</v>
      </c>
      <c r="D5822">
        <v>0</v>
      </c>
      <c r="E5822">
        <v>0</v>
      </c>
      <c r="F5822">
        <v>0</v>
      </c>
      <c r="G5822">
        <v>0</v>
      </c>
      <c r="H5822">
        <v>0</v>
      </c>
      <c r="I5822">
        <v>0</v>
      </c>
      <c r="J5822">
        <v>0</v>
      </c>
      <c r="K5822">
        <v>0</v>
      </c>
      <c r="L5822">
        <v>0</v>
      </c>
      <c r="M5822">
        <v>0</v>
      </c>
      <c r="N5822">
        <v>0</v>
      </c>
      <c r="O5822">
        <v>0</v>
      </c>
      <c r="P5822">
        <v>0</v>
      </c>
      <c r="Q5822">
        <v>0</v>
      </c>
      <c r="R5822">
        <v>0</v>
      </c>
      <c r="S5822">
        <v>0</v>
      </c>
      <c r="T5822">
        <v>0</v>
      </c>
      <c r="U5822">
        <v>0</v>
      </c>
      <c r="V5822">
        <v>0</v>
      </c>
      <c r="W5822">
        <v>0</v>
      </c>
      <c r="X5822">
        <v>0</v>
      </c>
      <c r="Y5822">
        <v>0</v>
      </c>
      <c r="Z5822">
        <v>0</v>
      </c>
      <c r="AA5822">
        <v>0</v>
      </c>
      <c r="AB5822">
        <v>0</v>
      </c>
      <c r="AC5822">
        <v>0</v>
      </c>
    </row>
    <row r="5823" spans="1:29">
      <c r="A5823" t="s">
        <v>16273</v>
      </c>
      <c r="B5823" t="s">
        <v>19</v>
      </c>
      <c r="C5823">
        <v>0</v>
      </c>
      <c r="D5823">
        <v>0</v>
      </c>
      <c r="E5823">
        <v>0</v>
      </c>
      <c r="F5823">
        <v>0</v>
      </c>
      <c r="G5823">
        <v>0</v>
      </c>
      <c r="H5823">
        <v>0</v>
      </c>
      <c r="I5823">
        <v>0</v>
      </c>
      <c r="J5823">
        <v>0</v>
      </c>
      <c r="K5823">
        <v>0</v>
      </c>
      <c r="L5823">
        <v>0</v>
      </c>
      <c r="M5823">
        <v>0</v>
      </c>
      <c r="N5823">
        <v>0</v>
      </c>
      <c r="O5823">
        <v>0</v>
      </c>
      <c r="P5823">
        <v>0</v>
      </c>
      <c r="Q5823">
        <v>0</v>
      </c>
      <c r="R5823">
        <v>0</v>
      </c>
      <c r="S5823">
        <v>0</v>
      </c>
      <c r="T5823">
        <v>0</v>
      </c>
      <c r="U5823">
        <v>0</v>
      </c>
      <c r="V5823">
        <v>0</v>
      </c>
      <c r="W5823">
        <v>0</v>
      </c>
      <c r="X5823">
        <v>0</v>
      </c>
      <c r="Y5823">
        <v>0</v>
      </c>
      <c r="Z5823">
        <v>0</v>
      </c>
      <c r="AA5823">
        <v>0</v>
      </c>
      <c r="AB5823">
        <v>0</v>
      </c>
      <c r="AC5823">
        <v>0</v>
      </c>
    </row>
    <row r="5824" spans="1:29">
      <c r="A5824" t="s">
        <v>16274</v>
      </c>
      <c r="B5824" t="s">
        <v>19</v>
      </c>
      <c r="C5824">
        <v>0</v>
      </c>
      <c r="D5824">
        <v>0</v>
      </c>
      <c r="E5824">
        <v>0</v>
      </c>
      <c r="F5824">
        <v>0</v>
      </c>
      <c r="G5824">
        <v>0</v>
      </c>
      <c r="H5824">
        <v>0</v>
      </c>
      <c r="I5824">
        <v>0</v>
      </c>
      <c r="J5824">
        <v>0</v>
      </c>
      <c r="K5824">
        <v>0</v>
      </c>
      <c r="L5824">
        <v>0</v>
      </c>
      <c r="M5824">
        <v>0</v>
      </c>
      <c r="N5824">
        <v>0</v>
      </c>
      <c r="O5824">
        <v>0</v>
      </c>
      <c r="P5824">
        <v>0</v>
      </c>
      <c r="Q5824">
        <v>0</v>
      </c>
      <c r="R5824">
        <v>0</v>
      </c>
      <c r="S5824">
        <v>0</v>
      </c>
      <c r="T5824">
        <v>0</v>
      </c>
      <c r="U5824">
        <v>0</v>
      </c>
      <c r="V5824">
        <v>0</v>
      </c>
      <c r="W5824">
        <v>0</v>
      </c>
      <c r="X5824">
        <v>0</v>
      </c>
      <c r="Y5824">
        <v>0</v>
      </c>
      <c r="Z5824">
        <v>0</v>
      </c>
      <c r="AA5824">
        <v>0</v>
      </c>
      <c r="AB5824">
        <v>0</v>
      </c>
      <c r="AC5824">
        <v>0</v>
      </c>
    </row>
    <row r="5825" spans="1:29">
      <c r="A5825" t="s">
        <v>16275</v>
      </c>
      <c r="B5825" t="s">
        <v>19</v>
      </c>
      <c r="C5825">
        <v>0</v>
      </c>
      <c r="D5825">
        <v>0</v>
      </c>
      <c r="E5825">
        <v>0</v>
      </c>
      <c r="F5825">
        <v>0</v>
      </c>
      <c r="G5825">
        <v>0</v>
      </c>
      <c r="H5825">
        <v>0</v>
      </c>
      <c r="I5825">
        <v>0</v>
      </c>
      <c r="J5825">
        <v>0</v>
      </c>
      <c r="K5825">
        <v>0</v>
      </c>
      <c r="L5825">
        <v>0</v>
      </c>
      <c r="M5825">
        <v>0</v>
      </c>
      <c r="N5825">
        <v>0</v>
      </c>
      <c r="O5825">
        <v>0</v>
      </c>
      <c r="P5825">
        <v>0</v>
      </c>
      <c r="Q5825">
        <v>0</v>
      </c>
      <c r="R5825">
        <v>0</v>
      </c>
      <c r="S5825">
        <v>0</v>
      </c>
      <c r="T5825">
        <v>0</v>
      </c>
      <c r="U5825">
        <v>0</v>
      </c>
      <c r="V5825">
        <v>0</v>
      </c>
      <c r="W5825">
        <v>0</v>
      </c>
      <c r="X5825">
        <v>0</v>
      </c>
      <c r="Y5825">
        <v>0</v>
      </c>
      <c r="Z5825">
        <v>0</v>
      </c>
      <c r="AA5825">
        <v>0</v>
      </c>
      <c r="AB5825">
        <v>0</v>
      </c>
      <c r="AC5825">
        <v>0</v>
      </c>
    </row>
    <row r="5826" spans="1:29">
      <c r="A5826" t="s">
        <v>16276</v>
      </c>
      <c r="B5826" t="s">
        <v>19</v>
      </c>
      <c r="C5826">
        <v>0</v>
      </c>
      <c r="D5826">
        <v>0</v>
      </c>
      <c r="E5826">
        <v>0</v>
      </c>
      <c r="F5826">
        <v>0</v>
      </c>
      <c r="G5826">
        <v>0</v>
      </c>
      <c r="H5826">
        <v>0</v>
      </c>
      <c r="I5826">
        <v>0</v>
      </c>
      <c r="J5826">
        <v>0</v>
      </c>
      <c r="K5826">
        <v>0</v>
      </c>
      <c r="L5826">
        <v>0</v>
      </c>
      <c r="M5826">
        <v>0</v>
      </c>
      <c r="N5826">
        <v>0</v>
      </c>
      <c r="O5826">
        <v>0</v>
      </c>
      <c r="P5826">
        <v>0</v>
      </c>
      <c r="Q5826">
        <v>0</v>
      </c>
      <c r="R5826">
        <v>0</v>
      </c>
      <c r="S5826">
        <v>0</v>
      </c>
      <c r="T5826">
        <v>0</v>
      </c>
      <c r="U5826">
        <v>0</v>
      </c>
      <c r="V5826">
        <v>0</v>
      </c>
      <c r="W5826">
        <v>0</v>
      </c>
      <c r="X5826">
        <v>0</v>
      </c>
      <c r="Y5826">
        <v>0</v>
      </c>
      <c r="Z5826">
        <v>0</v>
      </c>
      <c r="AA5826">
        <v>0</v>
      </c>
      <c r="AB5826">
        <v>0</v>
      </c>
      <c r="AC5826">
        <v>0</v>
      </c>
    </row>
    <row r="5827" spans="1:29">
      <c r="A5827" t="s">
        <v>16277</v>
      </c>
      <c r="B5827" t="s">
        <v>19</v>
      </c>
      <c r="C5827">
        <v>0</v>
      </c>
      <c r="D5827">
        <v>0</v>
      </c>
      <c r="E5827">
        <v>0</v>
      </c>
      <c r="F5827">
        <v>0</v>
      </c>
      <c r="G5827">
        <v>0</v>
      </c>
      <c r="H5827">
        <v>0</v>
      </c>
      <c r="I5827">
        <v>0</v>
      </c>
      <c r="J5827">
        <v>0</v>
      </c>
      <c r="K5827">
        <v>0</v>
      </c>
      <c r="L5827">
        <v>0</v>
      </c>
      <c r="M5827">
        <v>0</v>
      </c>
      <c r="N5827">
        <v>0</v>
      </c>
      <c r="O5827">
        <v>0</v>
      </c>
      <c r="P5827">
        <v>0</v>
      </c>
      <c r="Q5827">
        <v>0</v>
      </c>
      <c r="R5827">
        <v>0</v>
      </c>
      <c r="S5827">
        <v>0</v>
      </c>
      <c r="T5827">
        <v>0</v>
      </c>
      <c r="U5827">
        <v>0</v>
      </c>
      <c r="V5827">
        <v>0</v>
      </c>
      <c r="W5827">
        <v>0</v>
      </c>
      <c r="X5827">
        <v>0</v>
      </c>
      <c r="Y5827">
        <v>0</v>
      </c>
      <c r="Z5827">
        <v>0</v>
      </c>
      <c r="AA5827">
        <v>0</v>
      </c>
      <c r="AB5827">
        <v>0</v>
      </c>
      <c r="AC5827">
        <v>0</v>
      </c>
    </row>
    <row r="5828" spans="1:29">
      <c r="A5828" t="s">
        <v>16278</v>
      </c>
      <c r="B5828" t="s">
        <v>19</v>
      </c>
      <c r="C5828">
        <v>0</v>
      </c>
      <c r="D5828">
        <v>0</v>
      </c>
      <c r="E5828">
        <v>0</v>
      </c>
      <c r="F5828">
        <v>0</v>
      </c>
      <c r="G5828">
        <v>0</v>
      </c>
      <c r="H5828">
        <v>0</v>
      </c>
      <c r="I5828">
        <v>0</v>
      </c>
      <c r="J5828">
        <v>0</v>
      </c>
      <c r="K5828">
        <v>0</v>
      </c>
      <c r="L5828">
        <v>0</v>
      </c>
      <c r="M5828">
        <v>0</v>
      </c>
      <c r="N5828">
        <v>0</v>
      </c>
      <c r="O5828">
        <v>0</v>
      </c>
      <c r="P5828">
        <v>0</v>
      </c>
      <c r="Q5828">
        <v>0</v>
      </c>
      <c r="R5828">
        <v>0</v>
      </c>
      <c r="S5828">
        <v>0</v>
      </c>
      <c r="T5828">
        <v>0</v>
      </c>
      <c r="U5828">
        <v>0</v>
      </c>
      <c r="V5828">
        <v>0</v>
      </c>
      <c r="W5828">
        <v>0</v>
      </c>
      <c r="X5828">
        <v>0</v>
      </c>
      <c r="Y5828">
        <v>0</v>
      </c>
      <c r="Z5828">
        <v>0</v>
      </c>
      <c r="AA5828">
        <v>0</v>
      </c>
      <c r="AB5828">
        <v>0</v>
      </c>
      <c r="AC5828">
        <v>0</v>
      </c>
    </row>
    <row r="5829" spans="1:29">
      <c r="A5829" t="s">
        <v>16279</v>
      </c>
      <c r="B5829" t="s">
        <v>19</v>
      </c>
      <c r="C5829">
        <v>0</v>
      </c>
      <c r="D5829">
        <v>0</v>
      </c>
      <c r="E5829">
        <v>0</v>
      </c>
      <c r="F5829">
        <v>0</v>
      </c>
      <c r="G5829">
        <v>0</v>
      </c>
      <c r="H5829">
        <v>0</v>
      </c>
      <c r="I5829">
        <v>0</v>
      </c>
      <c r="J5829">
        <v>0</v>
      </c>
      <c r="K5829">
        <v>0</v>
      </c>
      <c r="L5829">
        <v>0</v>
      </c>
      <c r="M5829">
        <v>0</v>
      </c>
      <c r="N5829">
        <v>0</v>
      </c>
      <c r="O5829">
        <v>0</v>
      </c>
      <c r="P5829">
        <v>0</v>
      </c>
      <c r="Q5829">
        <v>0</v>
      </c>
      <c r="R5829">
        <v>0</v>
      </c>
      <c r="S5829">
        <v>0</v>
      </c>
      <c r="T5829">
        <v>0</v>
      </c>
      <c r="U5829">
        <v>0</v>
      </c>
      <c r="V5829">
        <v>0</v>
      </c>
      <c r="W5829">
        <v>0</v>
      </c>
      <c r="X5829">
        <v>0</v>
      </c>
      <c r="Y5829">
        <v>0</v>
      </c>
      <c r="Z5829">
        <v>0</v>
      </c>
      <c r="AA5829">
        <v>0</v>
      </c>
      <c r="AB5829">
        <v>0</v>
      </c>
      <c r="AC5829">
        <v>0</v>
      </c>
    </row>
    <row r="5830" spans="1:29">
      <c r="A5830" t="s">
        <v>16280</v>
      </c>
      <c r="B5830" t="s">
        <v>19</v>
      </c>
      <c r="C5830">
        <v>0</v>
      </c>
      <c r="D5830">
        <v>0</v>
      </c>
      <c r="E5830">
        <v>0</v>
      </c>
      <c r="F5830">
        <v>0</v>
      </c>
      <c r="G5830">
        <v>0</v>
      </c>
      <c r="H5830">
        <v>0</v>
      </c>
      <c r="I5830">
        <v>0</v>
      </c>
      <c r="J5830">
        <v>0</v>
      </c>
      <c r="K5830">
        <v>0</v>
      </c>
      <c r="L5830">
        <v>0</v>
      </c>
      <c r="M5830">
        <v>0</v>
      </c>
      <c r="N5830">
        <v>0</v>
      </c>
      <c r="O5830">
        <v>0</v>
      </c>
      <c r="P5830">
        <v>0</v>
      </c>
      <c r="Q5830">
        <v>0</v>
      </c>
      <c r="R5830">
        <v>0</v>
      </c>
      <c r="S5830">
        <v>0</v>
      </c>
      <c r="T5830">
        <v>0</v>
      </c>
      <c r="U5830">
        <v>0</v>
      </c>
      <c r="V5830">
        <v>0</v>
      </c>
      <c r="W5830">
        <v>0</v>
      </c>
      <c r="X5830">
        <v>0</v>
      </c>
      <c r="Y5830">
        <v>0</v>
      </c>
      <c r="Z5830">
        <v>0</v>
      </c>
      <c r="AA5830">
        <v>0</v>
      </c>
      <c r="AB5830">
        <v>0</v>
      </c>
      <c r="AC5830">
        <v>0</v>
      </c>
    </row>
    <row r="5831" spans="1:29">
      <c r="A5831" t="s">
        <v>16281</v>
      </c>
      <c r="B5831" t="s">
        <v>19</v>
      </c>
      <c r="C5831">
        <v>0</v>
      </c>
      <c r="D5831">
        <v>0</v>
      </c>
      <c r="E5831">
        <v>0</v>
      </c>
      <c r="F5831">
        <v>0</v>
      </c>
      <c r="G5831">
        <v>0</v>
      </c>
      <c r="H5831">
        <v>0</v>
      </c>
      <c r="I5831">
        <v>0</v>
      </c>
      <c r="J5831">
        <v>0</v>
      </c>
      <c r="K5831">
        <v>0</v>
      </c>
      <c r="L5831">
        <v>0</v>
      </c>
      <c r="M5831">
        <v>0</v>
      </c>
      <c r="N5831">
        <v>0</v>
      </c>
      <c r="O5831">
        <v>0</v>
      </c>
      <c r="P5831">
        <v>0</v>
      </c>
      <c r="Q5831">
        <v>0</v>
      </c>
      <c r="R5831">
        <v>0</v>
      </c>
      <c r="S5831">
        <v>0</v>
      </c>
      <c r="T5831">
        <v>0</v>
      </c>
      <c r="U5831">
        <v>0</v>
      </c>
      <c r="V5831">
        <v>0</v>
      </c>
      <c r="W5831">
        <v>0</v>
      </c>
      <c r="X5831">
        <v>0</v>
      </c>
      <c r="Y5831">
        <v>0</v>
      </c>
      <c r="Z5831">
        <v>0</v>
      </c>
      <c r="AA5831">
        <v>0</v>
      </c>
      <c r="AB5831">
        <v>0</v>
      </c>
      <c r="AC5831">
        <v>0</v>
      </c>
    </row>
    <row r="5832" spans="1:29">
      <c r="A5832" t="s">
        <v>16282</v>
      </c>
      <c r="B5832" t="s">
        <v>19</v>
      </c>
      <c r="C5832">
        <v>0</v>
      </c>
      <c r="D5832">
        <v>0</v>
      </c>
      <c r="E5832">
        <v>0</v>
      </c>
      <c r="F5832">
        <v>0</v>
      </c>
      <c r="G5832">
        <v>0</v>
      </c>
      <c r="H5832">
        <v>0</v>
      </c>
      <c r="I5832">
        <v>0</v>
      </c>
      <c r="J5832">
        <v>0</v>
      </c>
      <c r="K5832">
        <v>0</v>
      </c>
      <c r="L5832">
        <v>0</v>
      </c>
      <c r="M5832">
        <v>0</v>
      </c>
      <c r="N5832">
        <v>0</v>
      </c>
      <c r="O5832">
        <v>0</v>
      </c>
      <c r="P5832">
        <v>0</v>
      </c>
      <c r="Q5832">
        <v>0</v>
      </c>
      <c r="R5832">
        <v>0</v>
      </c>
      <c r="S5832">
        <v>0</v>
      </c>
      <c r="T5832">
        <v>0</v>
      </c>
      <c r="U5832">
        <v>0</v>
      </c>
      <c r="V5832">
        <v>0</v>
      </c>
      <c r="W5832">
        <v>0</v>
      </c>
      <c r="X5832">
        <v>0</v>
      </c>
      <c r="Y5832">
        <v>0</v>
      </c>
      <c r="Z5832">
        <v>0</v>
      </c>
      <c r="AA5832">
        <v>0</v>
      </c>
      <c r="AB5832">
        <v>0</v>
      </c>
      <c r="AC5832">
        <v>0</v>
      </c>
    </row>
    <row r="5833" spans="1:29">
      <c r="A5833" t="s">
        <v>16283</v>
      </c>
      <c r="B5833" t="s">
        <v>19</v>
      </c>
      <c r="C5833">
        <v>0</v>
      </c>
      <c r="D5833">
        <v>0</v>
      </c>
      <c r="E5833">
        <v>0</v>
      </c>
      <c r="F5833">
        <v>0</v>
      </c>
      <c r="G5833">
        <v>0</v>
      </c>
      <c r="H5833">
        <v>0</v>
      </c>
      <c r="I5833">
        <v>0</v>
      </c>
      <c r="J5833">
        <v>0</v>
      </c>
      <c r="K5833">
        <v>0</v>
      </c>
      <c r="L5833">
        <v>0</v>
      </c>
      <c r="M5833">
        <v>0</v>
      </c>
      <c r="N5833">
        <v>0</v>
      </c>
      <c r="O5833">
        <v>0</v>
      </c>
      <c r="P5833">
        <v>0</v>
      </c>
      <c r="Q5833">
        <v>0</v>
      </c>
      <c r="R5833">
        <v>0</v>
      </c>
      <c r="S5833">
        <v>0</v>
      </c>
      <c r="T5833">
        <v>0</v>
      </c>
      <c r="U5833">
        <v>0</v>
      </c>
      <c r="V5833">
        <v>0</v>
      </c>
      <c r="W5833">
        <v>0</v>
      </c>
      <c r="X5833">
        <v>0</v>
      </c>
      <c r="Y5833">
        <v>0</v>
      </c>
      <c r="Z5833">
        <v>0</v>
      </c>
      <c r="AA5833">
        <v>0</v>
      </c>
      <c r="AB5833">
        <v>0</v>
      </c>
      <c r="AC5833">
        <v>0</v>
      </c>
    </row>
    <row r="5834" spans="1:29">
      <c r="A5834" t="s">
        <v>16284</v>
      </c>
      <c r="B5834" t="s">
        <v>19</v>
      </c>
      <c r="C5834">
        <v>0</v>
      </c>
      <c r="D5834">
        <v>0</v>
      </c>
      <c r="E5834">
        <v>0</v>
      </c>
      <c r="F5834">
        <v>0</v>
      </c>
      <c r="G5834">
        <v>0</v>
      </c>
      <c r="H5834">
        <v>0</v>
      </c>
      <c r="I5834">
        <v>0</v>
      </c>
      <c r="J5834">
        <v>0</v>
      </c>
      <c r="K5834">
        <v>0</v>
      </c>
      <c r="L5834">
        <v>0</v>
      </c>
      <c r="M5834">
        <v>0</v>
      </c>
      <c r="N5834">
        <v>0</v>
      </c>
      <c r="O5834">
        <v>0</v>
      </c>
      <c r="P5834">
        <v>0</v>
      </c>
      <c r="Q5834">
        <v>0</v>
      </c>
      <c r="R5834">
        <v>0</v>
      </c>
      <c r="S5834">
        <v>0</v>
      </c>
      <c r="T5834">
        <v>0</v>
      </c>
      <c r="U5834">
        <v>0</v>
      </c>
      <c r="V5834">
        <v>0</v>
      </c>
      <c r="W5834">
        <v>0</v>
      </c>
      <c r="X5834">
        <v>0</v>
      </c>
      <c r="Y5834">
        <v>0</v>
      </c>
      <c r="Z5834">
        <v>0</v>
      </c>
      <c r="AA5834">
        <v>0</v>
      </c>
      <c r="AB5834">
        <v>0</v>
      </c>
      <c r="AC5834">
        <v>0</v>
      </c>
    </row>
    <row r="5835" spans="1:29">
      <c r="A5835" t="s">
        <v>16285</v>
      </c>
      <c r="B5835" t="s">
        <v>19</v>
      </c>
      <c r="C5835">
        <v>0</v>
      </c>
      <c r="D5835">
        <v>0</v>
      </c>
      <c r="E5835">
        <v>0</v>
      </c>
      <c r="F5835">
        <v>0</v>
      </c>
      <c r="G5835">
        <v>0</v>
      </c>
      <c r="H5835">
        <v>0</v>
      </c>
      <c r="I5835">
        <v>0</v>
      </c>
      <c r="J5835">
        <v>0</v>
      </c>
      <c r="K5835">
        <v>0</v>
      </c>
      <c r="L5835">
        <v>0</v>
      </c>
      <c r="M5835">
        <v>0</v>
      </c>
      <c r="N5835">
        <v>0</v>
      </c>
      <c r="O5835">
        <v>0</v>
      </c>
      <c r="P5835">
        <v>0</v>
      </c>
      <c r="Q5835">
        <v>0</v>
      </c>
      <c r="R5835">
        <v>0</v>
      </c>
      <c r="S5835">
        <v>0</v>
      </c>
      <c r="T5835">
        <v>0</v>
      </c>
      <c r="U5835">
        <v>0</v>
      </c>
      <c r="V5835">
        <v>0</v>
      </c>
      <c r="W5835">
        <v>0</v>
      </c>
      <c r="X5835">
        <v>0</v>
      </c>
      <c r="Y5835">
        <v>0</v>
      </c>
      <c r="Z5835">
        <v>0</v>
      </c>
      <c r="AA5835">
        <v>0</v>
      </c>
      <c r="AB5835">
        <v>0</v>
      </c>
      <c r="AC5835">
        <v>0</v>
      </c>
    </row>
    <row r="5836" spans="1:29">
      <c r="A5836" t="s">
        <v>16286</v>
      </c>
      <c r="B5836" t="s">
        <v>19</v>
      </c>
      <c r="C5836">
        <v>0</v>
      </c>
      <c r="D5836">
        <v>0</v>
      </c>
      <c r="E5836">
        <v>0</v>
      </c>
      <c r="F5836">
        <v>0</v>
      </c>
      <c r="G5836">
        <v>0</v>
      </c>
      <c r="H5836">
        <v>0</v>
      </c>
      <c r="I5836">
        <v>0</v>
      </c>
      <c r="J5836">
        <v>0</v>
      </c>
      <c r="K5836">
        <v>0</v>
      </c>
      <c r="L5836">
        <v>0</v>
      </c>
      <c r="M5836">
        <v>0</v>
      </c>
      <c r="N5836">
        <v>0</v>
      </c>
      <c r="O5836">
        <v>0</v>
      </c>
      <c r="P5836">
        <v>0</v>
      </c>
      <c r="Q5836">
        <v>0</v>
      </c>
      <c r="R5836">
        <v>0</v>
      </c>
      <c r="S5836">
        <v>0</v>
      </c>
      <c r="T5836">
        <v>0</v>
      </c>
      <c r="U5836">
        <v>0</v>
      </c>
      <c r="V5836">
        <v>0</v>
      </c>
      <c r="W5836">
        <v>0</v>
      </c>
      <c r="X5836">
        <v>0</v>
      </c>
      <c r="Y5836">
        <v>0</v>
      </c>
      <c r="Z5836">
        <v>0</v>
      </c>
      <c r="AA5836">
        <v>0</v>
      </c>
      <c r="AB5836">
        <v>0</v>
      </c>
      <c r="AC5836">
        <v>0</v>
      </c>
    </row>
    <row r="5837" spans="1:29">
      <c r="A5837" t="s">
        <v>16287</v>
      </c>
      <c r="B5837" t="s">
        <v>19</v>
      </c>
      <c r="C5837">
        <v>0</v>
      </c>
      <c r="D5837">
        <v>0</v>
      </c>
      <c r="E5837">
        <v>0</v>
      </c>
      <c r="F5837">
        <v>0</v>
      </c>
      <c r="G5837">
        <v>0</v>
      </c>
      <c r="H5837">
        <v>0</v>
      </c>
      <c r="I5837">
        <v>0</v>
      </c>
      <c r="J5837">
        <v>0</v>
      </c>
      <c r="K5837">
        <v>0</v>
      </c>
      <c r="L5837">
        <v>0</v>
      </c>
      <c r="M5837">
        <v>0</v>
      </c>
      <c r="N5837">
        <v>0</v>
      </c>
      <c r="O5837">
        <v>0</v>
      </c>
      <c r="P5837">
        <v>0</v>
      </c>
      <c r="Q5837">
        <v>0</v>
      </c>
      <c r="R5837">
        <v>0</v>
      </c>
      <c r="S5837">
        <v>0</v>
      </c>
      <c r="T5837">
        <v>0</v>
      </c>
      <c r="U5837">
        <v>0</v>
      </c>
      <c r="V5837">
        <v>0</v>
      </c>
      <c r="W5837">
        <v>0</v>
      </c>
      <c r="X5837">
        <v>0</v>
      </c>
      <c r="Y5837">
        <v>0</v>
      </c>
      <c r="Z5837">
        <v>0</v>
      </c>
      <c r="AA5837">
        <v>0</v>
      </c>
      <c r="AB5837">
        <v>0</v>
      </c>
      <c r="AC5837">
        <v>0</v>
      </c>
    </row>
    <row r="5838" spans="1:29">
      <c r="A5838" t="s">
        <v>16288</v>
      </c>
      <c r="B5838" t="s">
        <v>19</v>
      </c>
      <c r="C5838">
        <v>0</v>
      </c>
      <c r="D5838">
        <v>0</v>
      </c>
      <c r="E5838">
        <v>0</v>
      </c>
      <c r="F5838">
        <v>0</v>
      </c>
      <c r="G5838">
        <v>0</v>
      </c>
      <c r="H5838">
        <v>0</v>
      </c>
      <c r="I5838">
        <v>0</v>
      </c>
      <c r="J5838">
        <v>0</v>
      </c>
      <c r="K5838">
        <v>0</v>
      </c>
      <c r="L5838">
        <v>0</v>
      </c>
      <c r="M5838">
        <v>0</v>
      </c>
      <c r="N5838">
        <v>0</v>
      </c>
      <c r="O5838">
        <v>0</v>
      </c>
      <c r="P5838">
        <v>0</v>
      </c>
      <c r="Q5838">
        <v>0</v>
      </c>
      <c r="R5838">
        <v>0</v>
      </c>
      <c r="S5838">
        <v>0</v>
      </c>
      <c r="T5838">
        <v>0</v>
      </c>
      <c r="U5838">
        <v>0</v>
      </c>
      <c r="V5838">
        <v>0</v>
      </c>
      <c r="W5838">
        <v>0</v>
      </c>
      <c r="X5838">
        <v>0</v>
      </c>
      <c r="Y5838">
        <v>0</v>
      </c>
      <c r="Z5838">
        <v>0</v>
      </c>
      <c r="AA5838">
        <v>0</v>
      </c>
      <c r="AB5838">
        <v>0</v>
      </c>
      <c r="AC5838">
        <v>0</v>
      </c>
    </row>
    <row r="5839" spans="1:29">
      <c r="A5839" t="s">
        <v>16289</v>
      </c>
      <c r="B5839" t="s">
        <v>19</v>
      </c>
      <c r="C5839">
        <v>0</v>
      </c>
      <c r="D5839">
        <v>0</v>
      </c>
      <c r="E5839">
        <v>0</v>
      </c>
      <c r="F5839">
        <v>0</v>
      </c>
      <c r="G5839">
        <v>0</v>
      </c>
      <c r="H5839">
        <v>0</v>
      </c>
      <c r="I5839">
        <v>0</v>
      </c>
      <c r="J5839">
        <v>0</v>
      </c>
      <c r="K5839">
        <v>0</v>
      </c>
      <c r="L5839">
        <v>0</v>
      </c>
      <c r="M5839">
        <v>0</v>
      </c>
      <c r="N5839">
        <v>0</v>
      </c>
      <c r="O5839">
        <v>0</v>
      </c>
      <c r="P5839">
        <v>0</v>
      </c>
      <c r="Q5839">
        <v>0</v>
      </c>
      <c r="R5839">
        <v>0</v>
      </c>
      <c r="S5839">
        <v>0</v>
      </c>
      <c r="T5839">
        <v>0</v>
      </c>
      <c r="U5839">
        <v>0</v>
      </c>
      <c r="V5839">
        <v>0</v>
      </c>
      <c r="W5839">
        <v>0</v>
      </c>
      <c r="X5839">
        <v>0</v>
      </c>
      <c r="Y5839">
        <v>0</v>
      </c>
      <c r="Z5839">
        <v>0</v>
      </c>
      <c r="AA5839">
        <v>0</v>
      </c>
      <c r="AB5839">
        <v>0</v>
      </c>
      <c r="AC5839">
        <v>0</v>
      </c>
    </row>
    <row r="5840" spans="1:29">
      <c r="A5840" t="s">
        <v>16290</v>
      </c>
      <c r="B5840" t="s">
        <v>19</v>
      </c>
      <c r="C5840">
        <v>0</v>
      </c>
      <c r="D5840">
        <v>0</v>
      </c>
      <c r="E5840">
        <v>0</v>
      </c>
      <c r="F5840">
        <v>0</v>
      </c>
      <c r="G5840">
        <v>0</v>
      </c>
      <c r="H5840">
        <v>0</v>
      </c>
      <c r="I5840">
        <v>0</v>
      </c>
      <c r="J5840">
        <v>0</v>
      </c>
      <c r="K5840">
        <v>0</v>
      </c>
      <c r="L5840">
        <v>0</v>
      </c>
      <c r="M5840">
        <v>0</v>
      </c>
      <c r="N5840">
        <v>0</v>
      </c>
      <c r="O5840">
        <v>0</v>
      </c>
      <c r="P5840">
        <v>0</v>
      </c>
      <c r="Q5840">
        <v>0</v>
      </c>
      <c r="R5840">
        <v>0</v>
      </c>
      <c r="S5840">
        <v>0</v>
      </c>
      <c r="T5840">
        <v>0</v>
      </c>
      <c r="U5840">
        <v>0</v>
      </c>
      <c r="V5840">
        <v>0</v>
      </c>
      <c r="W5840">
        <v>0</v>
      </c>
      <c r="X5840">
        <v>0</v>
      </c>
      <c r="Y5840">
        <v>0</v>
      </c>
      <c r="Z5840">
        <v>0</v>
      </c>
      <c r="AA5840">
        <v>0</v>
      </c>
      <c r="AB5840">
        <v>0</v>
      </c>
      <c r="AC5840">
        <v>0</v>
      </c>
    </row>
    <row r="5841" spans="1:32">
      <c r="A5841" t="s">
        <v>16291</v>
      </c>
      <c r="B5841" t="s">
        <v>19</v>
      </c>
      <c r="C5841">
        <v>0</v>
      </c>
      <c r="D5841">
        <v>0</v>
      </c>
      <c r="E5841">
        <v>0</v>
      </c>
      <c r="F5841">
        <v>0</v>
      </c>
      <c r="G5841">
        <v>0</v>
      </c>
      <c r="H5841">
        <v>0</v>
      </c>
      <c r="I5841">
        <v>0</v>
      </c>
      <c r="J5841">
        <v>0</v>
      </c>
      <c r="K5841">
        <v>0</v>
      </c>
      <c r="L5841">
        <v>0</v>
      </c>
      <c r="M5841">
        <v>0</v>
      </c>
      <c r="N5841">
        <v>0</v>
      </c>
      <c r="O5841">
        <v>0</v>
      </c>
      <c r="P5841">
        <v>0</v>
      </c>
      <c r="Q5841">
        <v>0</v>
      </c>
      <c r="R5841">
        <v>0</v>
      </c>
      <c r="S5841">
        <v>0</v>
      </c>
      <c r="T5841">
        <v>0</v>
      </c>
      <c r="U5841">
        <v>0</v>
      </c>
      <c r="V5841">
        <v>0</v>
      </c>
      <c r="W5841">
        <v>0</v>
      </c>
      <c r="X5841">
        <v>0</v>
      </c>
      <c r="Y5841">
        <v>0</v>
      </c>
      <c r="Z5841">
        <v>0</v>
      </c>
      <c r="AA5841">
        <v>0</v>
      </c>
      <c r="AB5841">
        <v>0</v>
      </c>
      <c r="AC5841">
        <v>0</v>
      </c>
    </row>
    <row r="5842" spans="1:32">
      <c r="A5842" t="s">
        <v>16292</v>
      </c>
      <c r="B5842" t="s">
        <v>19</v>
      </c>
      <c r="C5842" s="2">
        <v>75718700000</v>
      </c>
      <c r="D5842" s="2">
        <v>156662000000</v>
      </c>
      <c r="E5842" s="2">
        <v>156784000000</v>
      </c>
      <c r="F5842" s="2">
        <v>157399000000</v>
      </c>
      <c r="G5842" s="2">
        <v>156784000000</v>
      </c>
      <c r="H5842" s="2">
        <v>156170000000</v>
      </c>
      <c r="I5842" s="2">
        <v>156108000000</v>
      </c>
      <c r="J5842" s="2">
        <v>155617000000</v>
      </c>
      <c r="K5842" s="2">
        <v>155125000000</v>
      </c>
      <c r="L5842" s="2">
        <v>154203000000</v>
      </c>
      <c r="M5842" s="2">
        <v>153711000000</v>
      </c>
      <c r="N5842" s="2">
        <v>152974000000</v>
      </c>
      <c r="O5842" s="2">
        <v>152482000000</v>
      </c>
      <c r="P5842" s="2">
        <v>152482000000</v>
      </c>
      <c r="Q5842" s="2">
        <v>152114000000</v>
      </c>
      <c r="R5842" s="2">
        <v>151929000000</v>
      </c>
      <c r="S5842" s="2">
        <v>152114000000</v>
      </c>
      <c r="T5842" s="2">
        <v>152175000000</v>
      </c>
      <c r="U5842" s="2">
        <v>152052000000</v>
      </c>
      <c r="V5842" s="2">
        <v>151868000000</v>
      </c>
      <c r="W5842" s="2">
        <v>151806000000</v>
      </c>
      <c r="X5842" s="2">
        <v>151499000000</v>
      </c>
      <c r="Y5842" s="2">
        <v>151376000000</v>
      </c>
      <c r="Z5842" s="2">
        <v>151560000000</v>
      </c>
      <c r="AA5842" s="2">
        <v>151253000000</v>
      </c>
      <c r="AB5842" s="2">
        <v>151499000000</v>
      </c>
      <c r="AC5842" s="2">
        <v>150884000000</v>
      </c>
    </row>
    <row r="5843" spans="1:32">
      <c r="A5843" t="s">
        <v>16293</v>
      </c>
      <c r="B5843" t="s">
        <v>19</v>
      </c>
      <c r="C5843" s="2">
        <v>57014500</v>
      </c>
      <c r="D5843" s="2">
        <v>117963000</v>
      </c>
      <c r="E5843" s="2">
        <v>118055000</v>
      </c>
      <c r="F5843" s="2">
        <v>118518000</v>
      </c>
      <c r="G5843" s="2">
        <v>118055000</v>
      </c>
      <c r="H5843" s="2">
        <v>117592000</v>
      </c>
      <c r="I5843" s="2">
        <v>117546000</v>
      </c>
      <c r="J5843" s="2">
        <v>117176000</v>
      </c>
      <c r="K5843" s="2">
        <v>116806000</v>
      </c>
      <c r="L5843" s="2">
        <v>116112000</v>
      </c>
      <c r="M5843" s="2">
        <v>115741000</v>
      </c>
      <c r="N5843" s="2">
        <v>115186000</v>
      </c>
      <c r="O5843" s="2">
        <v>114816000</v>
      </c>
      <c r="P5843" s="2">
        <v>114816000</v>
      </c>
      <c r="Q5843" s="2">
        <v>114538000</v>
      </c>
      <c r="R5843" s="2">
        <v>114399000</v>
      </c>
      <c r="S5843" s="2">
        <v>114538000</v>
      </c>
      <c r="T5843" s="2">
        <v>114584000</v>
      </c>
      <c r="U5843" s="2">
        <v>114492000</v>
      </c>
      <c r="V5843" s="2">
        <v>114353000</v>
      </c>
      <c r="W5843" s="2">
        <v>114307000</v>
      </c>
      <c r="X5843" s="2">
        <v>114075000</v>
      </c>
      <c r="Y5843" s="2">
        <v>113983000</v>
      </c>
      <c r="Z5843" s="2">
        <v>114122000</v>
      </c>
      <c r="AA5843" s="2">
        <v>113890000</v>
      </c>
      <c r="AB5843" s="2">
        <v>114075000</v>
      </c>
      <c r="AC5843" s="2">
        <v>113612000</v>
      </c>
    </row>
    <row r="5844" spans="1:32">
      <c r="A5844" t="s">
        <v>16294</v>
      </c>
      <c r="B5844" t="s">
        <v>19</v>
      </c>
      <c r="C5844" s="2">
        <v>961665000</v>
      </c>
      <c r="D5844" s="2">
        <v>1989680000</v>
      </c>
      <c r="E5844" s="2">
        <v>1991240000</v>
      </c>
      <c r="F5844" s="2">
        <v>1999040000</v>
      </c>
      <c r="G5844" s="2">
        <v>1991240000</v>
      </c>
      <c r="H5844" s="2">
        <v>1983430000</v>
      </c>
      <c r="I5844" s="2">
        <v>1982650000</v>
      </c>
      <c r="J5844" s="2">
        <v>1976410000</v>
      </c>
      <c r="K5844" s="2">
        <v>1970160000</v>
      </c>
      <c r="L5844" s="2">
        <v>1958460000</v>
      </c>
      <c r="M5844" s="2">
        <v>1952210000</v>
      </c>
      <c r="N5844" s="2">
        <v>1942840000</v>
      </c>
      <c r="O5844" s="2">
        <v>1936600000</v>
      </c>
      <c r="P5844" s="2">
        <v>1936600000</v>
      </c>
      <c r="Q5844" s="2">
        <v>1931920000</v>
      </c>
      <c r="R5844" s="2">
        <v>1929570000</v>
      </c>
      <c r="S5844" s="2">
        <v>1931920000</v>
      </c>
      <c r="T5844" s="2">
        <v>1932700000</v>
      </c>
      <c r="U5844" s="2">
        <v>1931140000</v>
      </c>
      <c r="V5844" s="2">
        <v>1928790000</v>
      </c>
      <c r="W5844" s="2">
        <v>1928010000</v>
      </c>
      <c r="X5844" s="2">
        <v>1924110000</v>
      </c>
      <c r="Y5844" s="2">
        <v>1922550000</v>
      </c>
      <c r="Z5844" s="2">
        <v>1924890000</v>
      </c>
      <c r="AA5844" s="2">
        <v>1920990000</v>
      </c>
      <c r="AB5844" s="2">
        <v>1924110000</v>
      </c>
      <c r="AC5844" s="2">
        <v>1916300000</v>
      </c>
      <c r="AD5844" s="2"/>
      <c r="AE5844" s="2"/>
      <c r="AF5844" s="2"/>
    </row>
    <row r="5845" spans="1:32">
      <c r="A5845" t="s">
        <v>16295</v>
      </c>
      <c r="B5845" t="s">
        <v>19</v>
      </c>
      <c r="C5845" s="2">
        <v>624603000</v>
      </c>
      <c r="D5845" s="2">
        <v>1292300000</v>
      </c>
      <c r="E5845" s="2">
        <v>1293310000</v>
      </c>
      <c r="F5845" s="2">
        <v>1298380000</v>
      </c>
      <c r="G5845" s="2">
        <v>1293310000</v>
      </c>
      <c r="H5845" s="2">
        <v>1288240000</v>
      </c>
      <c r="I5845" s="2">
        <v>1287740000</v>
      </c>
      <c r="J5845" s="2">
        <v>1283680000</v>
      </c>
      <c r="K5845" s="2">
        <v>1279630000</v>
      </c>
      <c r="L5845" s="2">
        <v>1272020000</v>
      </c>
      <c r="M5845" s="2">
        <v>1267960000</v>
      </c>
      <c r="N5845" s="2">
        <v>1261880000</v>
      </c>
      <c r="O5845" s="2">
        <v>1257820000</v>
      </c>
      <c r="P5845" s="2">
        <v>1257820000</v>
      </c>
      <c r="Q5845" s="2">
        <v>1254780000</v>
      </c>
      <c r="R5845" s="2">
        <v>1253260000</v>
      </c>
      <c r="S5845" s="2">
        <v>1254780000</v>
      </c>
      <c r="T5845" s="2">
        <v>1255290000</v>
      </c>
      <c r="U5845" s="2">
        <v>1254280000</v>
      </c>
      <c r="V5845" s="2">
        <v>1252750000</v>
      </c>
      <c r="W5845" s="2">
        <v>1252250000</v>
      </c>
      <c r="X5845" s="2">
        <v>1249710000</v>
      </c>
      <c r="Y5845" s="2">
        <v>1248700000</v>
      </c>
      <c r="Z5845" s="2">
        <v>1250220000</v>
      </c>
      <c r="AA5845" s="2">
        <v>1247690000</v>
      </c>
      <c r="AB5845" s="2">
        <v>1249710000</v>
      </c>
      <c r="AC5845" s="2">
        <v>1244640000</v>
      </c>
      <c r="AD5845" s="2"/>
      <c r="AE5845" s="2"/>
      <c r="AF5845" s="2"/>
    </row>
    <row r="5846" spans="1:32">
      <c r="A5846" t="s">
        <v>16296</v>
      </c>
      <c r="B5846" t="s">
        <v>19</v>
      </c>
      <c r="C5846" s="2">
        <v>115473000</v>
      </c>
      <c r="D5846" s="2">
        <v>238913000</v>
      </c>
      <c r="E5846" s="2">
        <v>239100000</v>
      </c>
      <c r="F5846" s="2">
        <v>240037000</v>
      </c>
      <c r="G5846" s="2">
        <v>239100000</v>
      </c>
      <c r="H5846" s="2">
        <v>238163000</v>
      </c>
      <c r="I5846" s="2">
        <v>238069000</v>
      </c>
      <c r="J5846" s="2">
        <v>237319000</v>
      </c>
      <c r="K5846" s="2">
        <v>236569000</v>
      </c>
      <c r="L5846" s="2">
        <v>235164000</v>
      </c>
      <c r="M5846" s="2">
        <v>234414000</v>
      </c>
      <c r="N5846" s="2">
        <v>233289000</v>
      </c>
      <c r="O5846" s="2">
        <v>232539000</v>
      </c>
      <c r="P5846" s="2">
        <v>232539000</v>
      </c>
      <c r="Q5846" s="2">
        <v>231977000</v>
      </c>
      <c r="R5846" s="2">
        <v>231696000</v>
      </c>
      <c r="S5846" s="2">
        <v>231977000</v>
      </c>
      <c r="T5846" s="2">
        <v>232071000</v>
      </c>
      <c r="U5846" s="2">
        <v>231883000</v>
      </c>
      <c r="V5846" s="2">
        <v>231602000</v>
      </c>
      <c r="W5846" s="2">
        <v>231508000</v>
      </c>
      <c r="X5846" s="2">
        <v>231040000</v>
      </c>
      <c r="Y5846" s="2">
        <v>230852000</v>
      </c>
      <c r="Z5846" s="2">
        <v>231133000</v>
      </c>
      <c r="AA5846" s="2">
        <v>230665000</v>
      </c>
      <c r="AB5846" s="2">
        <v>231040000</v>
      </c>
      <c r="AC5846" s="2">
        <v>230102000</v>
      </c>
      <c r="AD5846" s="2"/>
      <c r="AE5846" s="2"/>
      <c r="AF5846" s="2"/>
    </row>
    <row r="5847" spans="1:32">
      <c r="A5847" t="s">
        <v>16297</v>
      </c>
      <c r="B5847" t="s">
        <v>19</v>
      </c>
      <c r="C5847" s="2">
        <v>101183000</v>
      </c>
      <c r="D5847" s="2">
        <v>209347000</v>
      </c>
      <c r="E5847" s="2">
        <v>209511000</v>
      </c>
      <c r="F5847" s="2">
        <v>210332000</v>
      </c>
      <c r="G5847" s="2">
        <v>209511000</v>
      </c>
      <c r="H5847" s="2">
        <v>208690000</v>
      </c>
      <c r="I5847" s="2">
        <v>208608000</v>
      </c>
      <c r="J5847" s="2">
        <v>207951000</v>
      </c>
      <c r="K5847" s="2">
        <v>207294000</v>
      </c>
      <c r="L5847" s="2">
        <v>206062000</v>
      </c>
      <c r="M5847" s="2">
        <v>205405000</v>
      </c>
      <c r="N5847" s="2">
        <v>204419000</v>
      </c>
      <c r="O5847" s="2">
        <v>203762000</v>
      </c>
      <c r="P5847" s="2">
        <v>203762000</v>
      </c>
      <c r="Q5847" s="2">
        <v>203269000</v>
      </c>
      <c r="R5847" s="2">
        <v>203023000</v>
      </c>
      <c r="S5847" s="2">
        <v>203269000</v>
      </c>
      <c r="T5847" s="2">
        <v>203351000</v>
      </c>
      <c r="U5847" s="2">
        <v>203187000</v>
      </c>
      <c r="V5847" s="2">
        <v>202941000</v>
      </c>
      <c r="W5847" s="2">
        <v>202859000</v>
      </c>
      <c r="X5847" s="2">
        <v>202448000</v>
      </c>
      <c r="Y5847" s="2">
        <v>202284000</v>
      </c>
      <c r="Z5847" s="2">
        <v>202530000</v>
      </c>
      <c r="AA5847" s="2">
        <v>202119000</v>
      </c>
      <c r="AB5847" s="2">
        <v>202448000</v>
      </c>
      <c r="AC5847" s="2">
        <v>201627000</v>
      </c>
      <c r="AD5847" s="2"/>
      <c r="AE5847" s="2"/>
      <c r="AF5847" s="2"/>
    </row>
    <row r="5848" spans="1:32">
      <c r="A5848" t="s">
        <v>16298</v>
      </c>
      <c r="B5848" t="s">
        <v>19</v>
      </c>
      <c r="C5848" s="2">
        <v>428417000</v>
      </c>
      <c r="D5848" s="2">
        <v>886392000</v>
      </c>
      <c r="E5848" s="2">
        <v>887087000</v>
      </c>
      <c r="F5848" s="2">
        <v>890565000</v>
      </c>
      <c r="G5848" s="2">
        <v>887087000</v>
      </c>
      <c r="H5848" s="2">
        <v>883610000</v>
      </c>
      <c r="I5848" s="2">
        <v>883262000</v>
      </c>
      <c r="J5848" s="2">
        <v>880480000</v>
      </c>
      <c r="K5848" s="2">
        <v>877698000</v>
      </c>
      <c r="L5848" s="2">
        <v>872482000</v>
      </c>
      <c r="M5848" s="2">
        <v>869700000</v>
      </c>
      <c r="N5848" s="2">
        <v>865527000</v>
      </c>
      <c r="O5848" s="2">
        <v>862745000</v>
      </c>
      <c r="P5848" s="2">
        <v>862745000</v>
      </c>
      <c r="Q5848" s="2">
        <v>860659000</v>
      </c>
      <c r="R5848" s="2">
        <v>859616000</v>
      </c>
      <c r="S5848" s="2">
        <v>860659000</v>
      </c>
      <c r="T5848" s="2">
        <v>861007000</v>
      </c>
      <c r="U5848" s="2">
        <v>860311000</v>
      </c>
      <c r="V5848" s="2">
        <v>859268000</v>
      </c>
      <c r="W5848" s="2">
        <v>858920000</v>
      </c>
      <c r="X5848" s="2">
        <v>857182000</v>
      </c>
      <c r="Y5848" s="2">
        <v>856486000</v>
      </c>
      <c r="Z5848" s="2">
        <v>857529000</v>
      </c>
      <c r="AA5848" s="2">
        <v>855791000</v>
      </c>
      <c r="AB5848" s="2">
        <v>857182000</v>
      </c>
      <c r="AC5848" s="2">
        <v>853704000</v>
      </c>
      <c r="AD5848" s="2"/>
      <c r="AE5848" s="2"/>
      <c r="AF5848" s="2"/>
    </row>
    <row r="5849" spans="1:32">
      <c r="A5849" t="s">
        <v>16299</v>
      </c>
      <c r="B5849" t="s">
        <v>19</v>
      </c>
      <c r="C5849" s="2">
        <v>7834290</v>
      </c>
      <c r="D5849" s="2">
        <v>16209100</v>
      </c>
      <c r="E5849" s="2">
        <v>16221800</v>
      </c>
      <c r="F5849" s="2">
        <v>16285400</v>
      </c>
      <c r="G5849" s="2">
        <v>16221800</v>
      </c>
      <c r="H5849" s="2">
        <v>16158200</v>
      </c>
      <c r="I5849" s="2">
        <v>16151900</v>
      </c>
      <c r="J5849" s="2">
        <v>16101000</v>
      </c>
      <c r="K5849" s="2">
        <v>16050100</v>
      </c>
      <c r="L5849" s="2">
        <v>15954700</v>
      </c>
      <c r="M5849" s="2">
        <v>15903900</v>
      </c>
      <c r="N5849" s="2">
        <v>15827600</v>
      </c>
      <c r="O5849" s="2">
        <v>15776700</v>
      </c>
      <c r="P5849" s="2">
        <v>15776700</v>
      </c>
      <c r="Q5849" s="2">
        <v>15738500</v>
      </c>
      <c r="R5849" s="2">
        <v>15719400</v>
      </c>
      <c r="S5849" s="2">
        <v>15738500</v>
      </c>
      <c r="T5849" s="2">
        <v>15744900</v>
      </c>
      <c r="U5849" s="2">
        <v>15732200</v>
      </c>
      <c r="V5849" s="2">
        <v>15713100</v>
      </c>
      <c r="W5849" s="2">
        <v>15706700</v>
      </c>
      <c r="X5849" s="2">
        <v>15674900</v>
      </c>
      <c r="Y5849" s="2">
        <v>15662200</v>
      </c>
      <c r="Z5849" s="2">
        <v>15681300</v>
      </c>
      <c r="AA5849" s="2">
        <v>15649500</v>
      </c>
      <c r="AB5849" s="2">
        <v>15674900</v>
      </c>
      <c r="AC5849" s="2">
        <v>15611300</v>
      </c>
      <c r="AD5849" s="2"/>
      <c r="AE5849" s="2"/>
      <c r="AF5849" s="2"/>
    </row>
    <row r="5850" spans="1:32">
      <c r="A5850" t="s">
        <v>16300</v>
      </c>
      <c r="B5850" t="s">
        <v>19</v>
      </c>
      <c r="C5850" s="2">
        <v>38421200</v>
      </c>
      <c r="D5850" s="2">
        <v>79493100</v>
      </c>
      <c r="E5850" s="2">
        <v>79555500</v>
      </c>
      <c r="F5850" s="2">
        <v>79867300</v>
      </c>
      <c r="G5850" s="2">
        <v>79555500</v>
      </c>
      <c r="H5850" s="2">
        <v>79243600</v>
      </c>
      <c r="I5850" s="2">
        <v>79212400</v>
      </c>
      <c r="J5850" s="2">
        <v>78963000</v>
      </c>
      <c r="K5850" s="2">
        <v>78713500</v>
      </c>
      <c r="L5850" s="2">
        <v>78245700</v>
      </c>
      <c r="M5850" s="2">
        <v>77996200</v>
      </c>
      <c r="N5850" s="2">
        <v>77622000</v>
      </c>
      <c r="O5850" s="2">
        <v>77372500</v>
      </c>
      <c r="P5850" s="2">
        <v>77372500</v>
      </c>
      <c r="Q5850" s="2">
        <v>77185400</v>
      </c>
      <c r="R5850" s="2">
        <v>77091800</v>
      </c>
      <c r="S5850" s="2">
        <v>77185400</v>
      </c>
      <c r="T5850" s="2">
        <v>77216500</v>
      </c>
      <c r="U5850" s="2">
        <v>77154200</v>
      </c>
      <c r="V5850" s="2">
        <v>77060600</v>
      </c>
      <c r="W5850" s="2">
        <v>77029400</v>
      </c>
      <c r="X5850" s="2">
        <v>76873500</v>
      </c>
      <c r="Y5850" s="2">
        <v>76811100</v>
      </c>
      <c r="Z5850" s="2">
        <v>76904700</v>
      </c>
      <c r="AA5850" s="2">
        <v>76748700</v>
      </c>
      <c r="AB5850" s="2">
        <v>76873500</v>
      </c>
      <c r="AC5850" s="2">
        <v>76561600</v>
      </c>
      <c r="AD5850" s="2"/>
      <c r="AE5850" s="2"/>
      <c r="AF5850" s="2"/>
    </row>
    <row r="5851" spans="1:32">
      <c r="A5851" t="s">
        <v>16301</v>
      </c>
      <c r="B5851" t="s">
        <v>19</v>
      </c>
      <c r="C5851" s="2">
        <v>3696000</v>
      </c>
      <c r="D5851" s="2">
        <v>7647000</v>
      </c>
      <c r="E5851" s="2">
        <v>7653000</v>
      </c>
      <c r="F5851" s="2">
        <v>7683000</v>
      </c>
      <c r="G5851" s="2">
        <v>7653000</v>
      </c>
      <c r="H5851" s="2">
        <v>7623000</v>
      </c>
      <c r="I5851" s="2">
        <v>7620000</v>
      </c>
      <c r="J5851" s="2">
        <v>7596000</v>
      </c>
      <c r="K5851" s="2">
        <v>7572000</v>
      </c>
      <c r="L5851" s="2">
        <v>7527000</v>
      </c>
      <c r="M5851" s="2">
        <v>7503000</v>
      </c>
      <c r="N5851" s="2">
        <v>7467000</v>
      </c>
      <c r="O5851" s="2">
        <v>7443000</v>
      </c>
      <c r="P5851" s="2">
        <v>7443000</v>
      </c>
      <c r="Q5851" s="2">
        <v>7425000</v>
      </c>
      <c r="R5851" s="2">
        <v>7416000</v>
      </c>
      <c r="S5851" s="2">
        <v>7425000</v>
      </c>
      <c r="T5851" s="2">
        <v>7428000</v>
      </c>
      <c r="U5851" s="2">
        <v>7422000</v>
      </c>
      <c r="V5851" s="2">
        <v>7413000</v>
      </c>
      <c r="W5851" s="2">
        <v>7410000</v>
      </c>
      <c r="X5851" s="2">
        <v>7395000</v>
      </c>
      <c r="Y5851" s="2">
        <v>7389000</v>
      </c>
      <c r="Z5851" s="2">
        <v>7398000</v>
      </c>
      <c r="AA5851" s="2">
        <v>7383000</v>
      </c>
      <c r="AB5851" s="2">
        <v>7395000</v>
      </c>
      <c r="AC5851" s="2">
        <v>7365000</v>
      </c>
      <c r="AD5851" s="2"/>
      <c r="AE5851" s="2"/>
      <c r="AF5851" s="2"/>
    </row>
    <row r="5852" spans="1:32">
      <c r="A5852" t="s">
        <v>16302</v>
      </c>
      <c r="B5852" t="s">
        <v>19</v>
      </c>
      <c r="C5852">
        <v>739200</v>
      </c>
      <c r="D5852" s="2">
        <v>1529400</v>
      </c>
      <c r="E5852" s="2">
        <v>1530600</v>
      </c>
      <c r="F5852" s="2">
        <v>1536600</v>
      </c>
      <c r="G5852" s="2">
        <v>1530600</v>
      </c>
      <c r="H5852" s="2">
        <v>1524600</v>
      </c>
      <c r="I5852" s="2">
        <v>1524000</v>
      </c>
      <c r="J5852" s="2">
        <v>1519200</v>
      </c>
      <c r="K5852" s="2">
        <v>1514400</v>
      </c>
      <c r="L5852" s="2">
        <v>1505400</v>
      </c>
      <c r="M5852" s="2">
        <v>1500600</v>
      </c>
      <c r="N5852" s="2">
        <v>1493400</v>
      </c>
      <c r="O5852" s="2">
        <v>1488600</v>
      </c>
      <c r="P5852" s="2">
        <v>1488600</v>
      </c>
      <c r="Q5852" s="2">
        <v>1485000</v>
      </c>
      <c r="R5852" s="2">
        <v>1483200</v>
      </c>
      <c r="S5852" s="2">
        <v>1485000</v>
      </c>
      <c r="T5852" s="2">
        <v>1485600</v>
      </c>
      <c r="U5852" s="2">
        <v>1484400</v>
      </c>
      <c r="V5852" s="2">
        <v>1482600</v>
      </c>
      <c r="W5852" s="2">
        <v>1482000</v>
      </c>
      <c r="X5852" s="2">
        <v>1479000</v>
      </c>
      <c r="Y5852" s="2">
        <v>1477800</v>
      </c>
      <c r="Z5852" s="2">
        <v>1479600</v>
      </c>
      <c r="AA5852" s="2">
        <v>1476600</v>
      </c>
      <c r="AB5852" s="2">
        <v>1479000</v>
      </c>
      <c r="AC5852" s="2">
        <v>1473000</v>
      </c>
      <c r="AD5852" s="2"/>
      <c r="AE5852" s="2"/>
      <c r="AF5852" s="2"/>
    </row>
    <row r="5853" spans="1:32">
      <c r="A5853" t="s">
        <v>16303</v>
      </c>
      <c r="B5853" t="s">
        <v>19</v>
      </c>
      <c r="C5853">
        <v>0</v>
      </c>
      <c r="D5853">
        <v>0</v>
      </c>
      <c r="E5853">
        <v>0</v>
      </c>
      <c r="F5853">
        <v>0</v>
      </c>
      <c r="G5853">
        <v>0</v>
      </c>
      <c r="H5853">
        <v>0</v>
      </c>
      <c r="I5853">
        <v>0</v>
      </c>
      <c r="J5853">
        <v>0</v>
      </c>
      <c r="K5853">
        <v>0</v>
      </c>
      <c r="L5853">
        <v>0</v>
      </c>
      <c r="M5853">
        <v>0</v>
      </c>
      <c r="N5853">
        <v>0</v>
      </c>
      <c r="O5853">
        <v>0</v>
      </c>
      <c r="P5853">
        <v>0</v>
      </c>
      <c r="Q5853">
        <v>0</v>
      </c>
      <c r="R5853">
        <v>0</v>
      </c>
      <c r="S5853">
        <v>0</v>
      </c>
      <c r="T5853">
        <v>0</v>
      </c>
      <c r="U5853">
        <v>0</v>
      </c>
      <c r="V5853">
        <v>0</v>
      </c>
      <c r="W5853">
        <v>0</v>
      </c>
      <c r="X5853">
        <v>0</v>
      </c>
      <c r="Y5853">
        <v>0</v>
      </c>
      <c r="Z5853">
        <v>0</v>
      </c>
      <c r="AA5853">
        <v>0</v>
      </c>
      <c r="AB5853">
        <v>0</v>
      </c>
      <c r="AC5853">
        <v>0</v>
      </c>
      <c r="AD5853" s="2"/>
      <c r="AE5853" s="2"/>
      <c r="AF5853" s="2"/>
    </row>
    <row r="5854" spans="1:32">
      <c r="A5854" t="s">
        <v>16304</v>
      </c>
      <c r="B5854" t="s">
        <v>19</v>
      </c>
      <c r="C5854">
        <v>0</v>
      </c>
      <c r="D5854">
        <v>0</v>
      </c>
      <c r="E5854">
        <v>0</v>
      </c>
      <c r="F5854">
        <v>0</v>
      </c>
      <c r="G5854">
        <v>0</v>
      </c>
      <c r="H5854">
        <v>0</v>
      </c>
      <c r="I5854">
        <v>0</v>
      </c>
      <c r="J5854">
        <v>0</v>
      </c>
      <c r="K5854">
        <v>0</v>
      </c>
      <c r="L5854">
        <v>0</v>
      </c>
      <c r="M5854">
        <v>0</v>
      </c>
      <c r="N5854">
        <v>0</v>
      </c>
      <c r="O5854">
        <v>0</v>
      </c>
      <c r="P5854">
        <v>0</v>
      </c>
      <c r="Q5854">
        <v>0</v>
      </c>
      <c r="R5854">
        <v>0</v>
      </c>
      <c r="S5854">
        <v>0</v>
      </c>
      <c r="T5854">
        <v>0</v>
      </c>
      <c r="U5854">
        <v>0</v>
      </c>
      <c r="V5854">
        <v>0</v>
      </c>
      <c r="W5854">
        <v>0</v>
      </c>
      <c r="X5854">
        <v>0</v>
      </c>
      <c r="Y5854">
        <v>0</v>
      </c>
      <c r="Z5854">
        <v>0</v>
      </c>
      <c r="AA5854">
        <v>0</v>
      </c>
      <c r="AB5854">
        <v>0</v>
      </c>
      <c r="AC5854">
        <v>0</v>
      </c>
      <c r="AD5854" s="2"/>
      <c r="AE5854" s="2"/>
      <c r="AF5854" s="2"/>
    </row>
    <row r="5855" spans="1:32">
      <c r="A5855" t="s">
        <v>16305</v>
      </c>
      <c r="B5855" t="s">
        <v>19</v>
      </c>
      <c r="C5855">
        <v>0</v>
      </c>
      <c r="D5855">
        <v>0</v>
      </c>
      <c r="E5855">
        <v>0</v>
      </c>
      <c r="F5855">
        <v>0</v>
      </c>
      <c r="G5855">
        <v>0</v>
      </c>
      <c r="H5855">
        <v>0</v>
      </c>
      <c r="I5855">
        <v>0</v>
      </c>
      <c r="J5855">
        <v>0</v>
      </c>
      <c r="K5855">
        <v>0</v>
      </c>
      <c r="L5855">
        <v>0</v>
      </c>
      <c r="M5855">
        <v>0</v>
      </c>
      <c r="N5855">
        <v>0</v>
      </c>
      <c r="O5855">
        <v>0</v>
      </c>
      <c r="P5855">
        <v>0</v>
      </c>
      <c r="Q5855">
        <v>0</v>
      </c>
      <c r="R5855">
        <v>0</v>
      </c>
      <c r="S5855">
        <v>0</v>
      </c>
      <c r="T5855">
        <v>0</v>
      </c>
      <c r="U5855">
        <v>0</v>
      </c>
      <c r="V5855">
        <v>0</v>
      </c>
      <c r="W5855">
        <v>0</v>
      </c>
      <c r="X5855">
        <v>0</v>
      </c>
      <c r="Y5855">
        <v>0</v>
      </c>
      <c r="Z5855">
        <v>0</v>
      </c>
      <c r="AA5855">
        <v>0</v>
      </c>
      <c r="AB5855">
        <v>0</v>
      </c>
      <c r="AC5855">
        <v>0</v>
      </c>
    </row>
    <row r="5856" spans="1:32">
      <c r="A5856" t="s">
        <v>16306</v>
      </c>
      <c r="B5856" t="s">
        <v>19</v>
      </c>
      <c r="C5856">
        <v>0</v>
      </c>
      <c r="D5856">
        <v>0</v>
      </c>
      <c r="E5856">
        <v>0</v>
      </c>
      <c r="F5856">
        <v>0</v>
      </c>
      <c r="G5856">
        <v>0</v>
      </c>
      <c r="H5856">
        <v>0</v>
      </c>
      <c r="I5856">
        <v>0</v>
      </c>
      <c r="J5856">
        <v>0</v>
      </c>
      <c r="K5856">
        <v>0</v>
      </c>
      <c r="L5856">
        <v>0</v>
      </c>
      <c r="M5856">
        <v>0</v>
      </c>
      <c r="N5856">
        <v>0</v>
      </c>
      <c r="O5856">
        <v>0</v>
      </c>
      <c r="P5856">
        <v>0</v>
      </c>
      <c r="Q5856">
        <v>0</v>
      </c>
      <c r="R5856">
        <v>0</v>
      </c>
      <c r="S5856">
        <v>0</v>
      </c>
      <c r="T5856">
        <v>0</v>
      </c>
      <c r="U5856">
        <v>0</v>
      </c>
      <c r="V5856">
        <v>0</v>
      </c>
      <c r="W5856">
        <v>0</v>
      </c>
      <c r="X5856">
        <v>0</v>
      </c>
      <c r="Y5856">
        <v>0</v>
      </c>
      <c r="Z5856">
        <v>0</v>
      </c>
      <c r="AA5856">
        <v>0</v>
      </c>
      <c r="AB5856">
        <v>0</v>
      </c>
      <c r="AC5856">
        <v>0</v>
      </c>
    </row>
    <row r="5857" spans="1:29">
      <c r="A5857" t="s">
        <v>16307</v>
      </c>
      <c r="B5857" t="s">
        <v>19</v>
      </c>
      <c r="C5857">
        <v>0</v>
      </c>
      <c r="D5857">
        <v>0</v>
      </c>
      <c r="E5857">
        <v>0</v>
      </c>
      <c r="F5857">
        <v>0</v>
      </c>
      <c r="G5857">
        <v>0</v>
      </c>
      <c r="H5857">
        <v>0</v>
      </c>
      <c r="I5857">
        <v>0</v>
      </c>
      <c r="J5857">
        <v>0</v>
      </c>
      <c r="K5857">
        <v>0</v>
      </c>
      <c r="L5857">
        <v>0</v>
      </c>
      <c r="M5857">
        <v>0</v>
      </c>
      <c r="N5857">
        <v>0</v>
      </c>
      <c r="O5857">
        <v>0</v>
      </c>
      <c r="P5857">
        <v>0</v>
      </c>
      <c r="Q5857">
        <v>0</v>
      </c>
      <c r="R5857">
        <v>0</v>
      </c>
      <c r="S5857">
        <v>0</v>
      </c>
      <c r="T5857">
        <v>0</v>
      </c>
      <c r="U5857">
        <v>0</v>
      </c>
      <c r="V5857">
        <v>0</v>
      </c>
      <c r="W5857">
        <v>0</v>
      </c>
      <c r="X5857">
        <v>0</v>
      </c>
      <c r="Y5857">
        <v>0</v>
      </c>
      <c r="Z5857">
        <v>0</v>
      </c>
      <c r="AA5857">
        <v>0</v>
      </c>
      <c r="AB5857">
        <v>0</v>
      </c>
      <c r="AC5857">
        <v>0</v>
      </c>
    </row>
    <row r="5858" spans="1:29">
      <c r="A5858" t="s">
        <v>16308</v>
      </c>
      <c r="B5858" t="s">
        <v>19</v>
      </c>
      <c r="C5858">
        <v>0</v>
      </c>
      <c r="D5858">
        <v>0</v>
      </c>
      <c r="E5858">
        <v>0</v>
      </c>
      <c r="F5858">
        <v>0</v>
      </c>
      <c r="G5858">
        <v>0</v>
      </c>
      <c r="H5858">
        <v>0</v>
      </c>
      <c r="I5858">
        <v>0</v>
      </c>
      <c r="J5858">
        <v>0</v>
      </c>
      <c r="K5858">
        <v>0</v>
      </c>
      <c r="L5858">
        <v>0</v>
      </c>
      <c r="M5858">
        <v>0</v>
      </c>
      <c r="N5858">
        <v>0</v>
      </c>
      <c r="O5858">
        <v>0</v>
      </c>
      <c r="P5858">
        <v>0</v>
      </c>
      <c r="Q5858">
        <v>0</v>
      </c>
      <c r="R5858">
        <v>0</v>
      </c>
      <c r="S5858">
        <v>0</v>
      </c>
      <c r="T5858">
        <v>0</v>
      </c>
      <c r="U5858">
        <v>0</v>
      </c>
      <c r="V5858">
        <v>0</v>
      </c>
      <c r="W5858">
        <v>0</v>
      </c>
      <c r="X5858">
        <v>0</v>
      </c>
      <c r="Y5858">
        <v>0</v>
      </c>
      <c r="Z5858">
        <v>0</v>
      </c>
      <c r="AA5858">
        <v>0</v>
      </c>
      <c r="AB5858">
        <v>0</v>
      </c>
      <c r="AC5858">
        <v>0</v>
      </c>
    </row>
    <row r="5859" spans="1:29">
      <c r="A5859" t="s">
        <v>16309</v>
      </c>
      <c r="B5859" t="s">
        <v>19</v>
      </c>
      <c r="C5859">
        <v>0</v>
      </c>
      <c r="D5859">
        <v>0</v>
      </c>
      <c r="E5859">
        <v>0</v>
      </c>
      <c r="F5859">
        <v>0</v>
      </c>
      <c r="G5859">
        <v>0</v>
      </c>
      <c r="H5859">
        <v>0</v>
      </c>
      <c r="I5859">
        <v>0</v>
      </c>
      <c r="J5859">
        <v>0</v>
      </c>
      <c r="K5859">
        <v>0</v>
      </c>
      <c r="L5859">
        <v>0</v>
      </c>
      <c r="M5859">
        <v>0</v>
      </c>
      <c r="N5859">
        <v>0</v>
      </c>
      <c r="O5859">
        <v>0</v>
      </c>
      <c r="P5859">
        <v>0</v>
      </c>
      <c r="Q5859">
        <v>0</v>
      </c>
      <c r="R5859">
        <v>0</v>
      </c>
      <c r="S5859">
        <v>0</v>
      </c>
      <c r="T5859">
        <v>0</v>
      </c>
      <c r="U5859">
        <v>0</v>
      </c>
      <c r="V5859">
        <v>0</v>
      </c>
      <c r="W5859">
        <v>0</v>
      </c>
      <c r="X5859">
        <v>0</v>
      </c>
      <c r="Y5859">
        <v>0</v>
      </c>
      <c r="Z5859">
        <v>0</v>
      </c>
      <c r="AA5859">
        <v>0</v>
      </c>
      <c r="AB5859">
        <v>0</v>
      </c>
      <c r="AC5859">
        <v>0</v>
      </c>
    </row>
    <row r="5860" spans="1:29">
      <c r="A5860" t="s">
        <v>16310</v>
      </c>
      <c r="B5860" t="s">
        <v>19</v>
      </c>
      <c r="C5860">
        <v>0</v>
      </c>
      <c r="D5860">
        <v>0</v>
      </c>
      <c r="E5860">
        <v>0</v>
      </c>
      <c r="F5860">
        <v>0</v>
      </c>
      <c r="G5860">
        <v>0</v>
      </c>
      <c r="H5860">
        <v>0</v>
      </c>
      <c r="I5860">
        <v>0</v>
      </c>
      <c r="J5860">
        <v>0</v>
      </c>
      <c r="K5860">
        <v>0</v>
      </c>
      <c r="L5860">
        <v>0</v>
      </c>
      <c r="M5860">
        <v>0</v>
      </c>
      <c r="N5860">
        <v>0</v>
      </c>
      <c r="O5860">
        <v>0</v>
      </c>
      <c r="P5860">
        <v>0</v>
      </c>
      <c r="Q5860">
        <v>0</v>
      </c>
      <c r="R5860">
        <v>0</v>
      </c>
      <c r="S5860">
        <v>0</v>
      </c>
      <c r="T5860">
        <v>0</v>
      </c>
      <c r="U5860">
        <v>0</v>
      </c>
      <c r="V5860">
        <v>0</v>
      </c>
      <c r="W5860">
        <v>0</v>
      </c>
      <c r="X5860">
        <v>0</v>
      </c>
      <c r="Y5860">
        <v>0</v>
      </c>
      <c r="Z5860">
        <v>0</v>
      </c>
      <c r="AA5860">
        <v>0</v>
      </c>
      <c r="AB5860">
        <v>0</v>
      </c>
      <c r="AC5860">
        <v>0</v>
      </c>
    </row>
    <row r="5861" spans="1:29">
      <c r="A5861" t="s">
        <v>16311</v>
      </c>
      <c r="B5861" t="s">
        <v>19</v>
      </c>
      <c r="C5861">
        <v>0</v>
      </c>
      <c r="D5861">
        <v>0</v>
      </c>
      <c r="E5861">
        <v>0</v>
      </c>
      <c r="F5861">
        <v>0</v>
      </c>
      <c r="G5861">
        <v>0</v>
      </c>
      <c r="H5861">
        <v>0</v>
      </c>
      <c r="I5861">
        <v>0</v>
      </c>
      <c r="J5861">
        <v>0</v>
      </c>
      <c r="K5861">
        <v>0</v>
      </c>
      <c r="L5861">
        <v>0</v>
      </c>
      <c r="M5861">
        <v>0</v>
      </c>
      <c r="N5861">
        <v>0</v>
      </c>
      <c r="O5861">
        <v>0</v>
      </c>
      <c r="P5861">
        <v>0</v>
      </c>
      <c r="Q5861">
        <v>0</v>
      </c>
      <c r="R5861">
        <v>0</v>
      </c>
      <c r="S5861">
        <v>0</v>
      </c>
      <c r="T5861">
        <v>0</v>
      </c>
      <c r="U5861">
        <v>0</v>
      </c>
      <c r="V5861">
        <v>0</v>
      </c>
      <c r="W5861">
        <v>0</v>
      </c>
      <c r="X5861">
        <v>0</v>
      </c>
      <c r="Y5861">
        <v>0</v>
      </c>
      <c r="Z5861">
        <v>0</v>
      </c>
      <c r="AA5861">
        <v>0</v>
      </c>
      <c r="AB5861">
        <v>0</v>
      </c>
      <c r="AC5861">
        <v>0</v>
      </c>
    </row>
    <row r="5862" spans="1:29">
      <c r="A5862" t="s">
        <v>16312</v>
      </c>
      <c r="B5862" t="s">
        <v>19</v>
      </c>
      <c r="C5862">
        <v>0</v>
      </c>
      <c r="D5862">
        <v>0</v>
      </c>
      <c r="E5862">
        <v>0</v>
      </c>
      <c r="F5862">
        <v>0</v>
      </c>
      <c r="G5862">
        <v>0</v>
      </c>
      <c r="H5862">
        <v>0</v>
      </c>
      <c r="I5862">
        <v>0</v>
      </c>
      <c r="J5862">
        <v>0</v>
      </c>
      <c r="K5862">
        <v>0</v>
      </c>
      <c r="L5862">
        <v>0</v>
      </c>
      <c r="M5862">
        <v>0</v>
      </c>
      <c r="N5862">
        <v>0</v>
      </c>
      <c r="O5862">
        <v>0</v>
      </c>
      <c r="P5862">
        <v>0</v>
      </c>
      <c r="Q5862">
        <v>0</v>
      </c>
      <c r="R5862">
        <v>0</v>
      </c>
      <c r="S5862">
        <v>0</v>
      </c>
      <c r="T5862">
        <v>0</v>
      </c>
      <c r="U5862">
        <v>0</v>
      </c>
      <c r="V5862">
        <v>0</v>
      </c>
      <c r="W5862">
        <v>0</v>
      </c>
      <c r="X5862">
        <v>0</v>
      </c>
      <c r="Y5862">
        <v>0</v>
      </c>
      <c r="Z5862">
        <v>0</v>
      </c>
      <c r="AA5862">
        <v>0</v>
      </c>
      <c r="AB5862">
        <v>0</v>
      </c>
      <c r="AC5862">
        <v>0</v>
      </c>
    </row>
    <row r="5863" spans="1:29">
      <c r="A5863" t="s">
        <v>16313</v>
      </c>
      <c r="B5863" t="s">
        <v>19</v>
      </c>
      <c r="C5863">
        <v>0</v>
      </c>
      <c r="D5863">
        <v>0</v>
      </c>
      <c r="E5863">
        <v>0</v>
      </c>
      <c r="F5863">
        <v>0</v>
      </c>
      <c r="G5863">
        <v>0</v>
      </c>
      <c r="H5863">
        <v>0</v>
      </c>
      <c r="I5863">
        <v>0</v>
      </c>
      <c r="J5863">
        <v>0</v>
      </c>
      <c r="K5863">
        <v>0</v>
      </c>
      <c r="L5863">
        <v>0</v>
      </c>
      <c r="M5863">
        <v>0</v>
      </c>
      <c r="N5863">
        <v>0</v>
      </c>
      <c r="O5863">
        <v>0</v>
      </c>
      <c r="P5863">
        <v>0</v>
      </c>
      <c r="Q5863">
        <v>0</v>
      </c>
      <c r="R5863">
        <v>0</v>
      </c>
      <c r="S5863">
        <v>0</v>
      </c>
      <c r="T5863">
        <v>0</v>
      </c>
      <c r="U5863">
        <v>0</v>
      </c>
      <c r="V5863">
        <v>0</v>
      </c>
      <c r="W5863">
        <v>0</v>
      </c>
      <c r="X5863">
        <v>0</v>
      </c>
      <c r="Y5863">
        <v>0</v>
      </c>
      <c r="Z5863">
        <v>0</v>
      </c>
      <c r="AA5863">
        <v>0</v>
      </c>
      <c r="AB5863">
        <v>0</v>
      </c>
      <c r="AC5863">
        <v>0</v>
      </c>
    </row>
    <row r="5864" spans="1:29">
      <c r="A5864" t="s">
        <v>16314</v>
      </c>
      <c r="B5864" t="s">
        <v>19</v>
      </c>
      <c r="C5864">
        <v>0</v>
      </c>
      <c r="D5864">
        <v>0</v>
      </c>
      <c r="E5864">
        <v>0</v>
      </c>
      <c r="F5864">
        <v>0</v>
      </c>
      <c r="G5864">
        <v>0</v>
      </c>
      <c r="H5864">
        <v>0</v>
      </c>
      <c r="I5864">
        <v>0</v>
      </c>
      <c r="J5864">
        <v>0</v>
      </c>
      <c r="K5864">
        <v>0</v>
      </c>
      <c r="L5864">
        <v>0</v>
      </c>
      <c r="M5864">
        <v>0</v>
      </c>
      <c r="N5864">
        <v>0</v>
      </c>
      <c r="O5864">
        <v>0</v>
      </c>
      <c r="P5864">
        <v>0</v>
      </c>
      <c r="Q5864">
        <v>0</v>
      </c>
      <c r="R5864">
        <v>0</v>
      </c>
      <c r="S5864">
        <v>0</v>
      </c>
      <c r="T5864">
        <v>0</v>
      </c>
      <c r="U5864">
        <v>0</v>
      </c>
      <c r="V5864">
        <v>0</v>
      </c>
      <c r="W5864">
        <v>0</v>
      </c>
      <c r="X5864">
        <v>0</v>
      </c>
      <c r="Y5864">
        <v>0</v>
      </c>
      <c r="Z5864">
        <v>0</v>
      </c>
      <c r="AA5864">
        <v>0</v>
      </c>
      <c r="AB5864">
        <v>0</v>
      </c>
      <c r="AC5864">
        <v>0</v>
      </c>
    </row>
    <row r="5865" spans="1:29">
      <c r="A5865" t="s">
        <v>16315</v>
      </c>
      <c r="B5865" t="s">
        <v>19</v>
      </c>
      <c r="C5865">
        <v>0</v>
      </c>
      <c r="D5865">
        <v>0</v>
      </c>
      <c r="E5865">
        <v>0</v>
      </c>
      <c r="F5865">
        <v>0</v>
      </c>
      <c r="G5865">
        <v>0</v>
      </c>
      <c r="H5865">
        <v>0</v>
      </c>
      <c r="I5865">
        <v>0</v>
      </c>
      <c r="J5865">
        <v>0</v>
      </c>
      <c r="K5865">
        <v>0</v>
      </c>
      <c r="L5865">
        <v>0</v>
      </c>
      <c r="M5865">
        <v>0</v>
      </c>
      <c r="N5865">
        <v>0</v>
      </c>
      <c r="O5865">
        <v>0</v>
      </c>
      <c r="P5865">
        <v>0</v>
      </c>
      <c r="Q5865">
        <v>0</v>
      </c>
      <c r="R5865">
        <v>0</v>
      </c>
      <c r="S5865">
        <v>0</v>
      </c>
      <c r="T5865">
        <v>0</v>
      </c>
      <c r="U5865">
        <v>0</v>
      </c>
      <c r="V5865">
        <v>0</v>
      </c>
      <c r="W5865">
        <v>0</v>
      </c>
      <c r="X5865">
        <v>0</v>
      </c>
      <c r="Y5865">
        <v>0</v>
      </c>
      <c r="Z5865">
        <v>0</v>
      </c>
      <c r="AA5865">
        <v>0</v>
      </c>
      <c r="AB5865">
        <v>0</v>
      </c>
      <c r="AC5865">
        <v>0</v>
      </c>
    </row>
    <row r="5866" spans="1:29">
      <c r="A5866" t="s">
        <v>16316</v>
      </c>
      <c r="B5866" t="s">
        <v>19</v>
      </c>
      <c r="C5866">
        <v>0</v>
      </c>
      <c r="D5866">
        <v>0</v>
      </c>
      <c r="E5866">
        <v>0</v>
      </c>
      <c r="F5866">
        <v>0</v>
      </c>
      <c r="G5866">
        <v>0</v>
      </c>
      <c r="H5866">
        <v>0</v>
      </c>
      <c r="I5866">
        <v>0</v>
      </c>
      <c r="J5866">
        <v>0</v>
      </c>
      <c r="K5866">
        <v>0</v>
      </c>
      <c r="L5866">
        <v>0</v>
      </c>
      <c r="M5866">
        <v>0</v>
      </c>
      <c r="N5866">
        <v>0</v>
      </c>
      <c r="O5866">
        <v>0</v>
      </c>
      <c r="P5866">
        <v>0</v>
      </c>
      <c r="Q5866">
        <v>0</v>
      </c>
      <c r="R5866">
        <v>0</v>
      </c>
      <c r="S5866">
        <v>0</v>
      </c>
      <c r="T5866">
        <v>0</v>
      </c>
      <c r="U5866">
        <v>0</v>
      </c>
      <c r="V5866">
        <v>0</v>
      </c>
      <c r="W5866">
        <v>0</v>
      </c>
      <c r="X5866">
        <v>0</v>
      </c>
      <c r="Y5866">
        <v>0</v>
      </c>
      <c r="Z5866">
        <v>0</v>
      </c>
      <c r="AA5866">
        <v>0</v>
      </c>
      <c r="AB5866">
        <v>0</v>
      </c>
      <c r="AC5866">
        <v>0</v>
      </c>
    </row>
    <row r="5867" spans="1:29">
      <c r="A5867" t="s">
        <v>16317</v>
      </c>
      <c r="B5867" t="s">
        <v>19</v>
      </c>
      <c r="C5867">
        <v>0</v>
      </c>
      <c r="D5867">
        <v>0</v>
      </c>
      <c r="E5867">
        <v>0</v>
      </c>
      <c r="F5867">
        <v>0</v>
      </c>
      <c r="G5867">
        <v>0</v>
      </c>
      <c r="H5867">
        <v>0</v>
      </c>
      <c r="I5867">
        <v>0</v>
      </c>
      <c r="J5867">
        <v>0</v>
      </c>
      <c r="K5867">
        <v>0</v>
      </c>
      <c r="L5867">
        <v>0</v>
      </c>
      <c r="M5867">
        <v>0</v>
      </c>
      <c r="N5867">
        <v>0</v>
      </c>
      <c r="O5867">
        <v>0</v>
      </c>
      <c r="P5867">
        <v>0</v>
      </c>
      <c r="Q5867">
        <v>0</v>
      </c>
      <c r="R5867">
        <v>0</v>
      </c>
      <c r="S5867">
        <v>0</v>
      </c>
      <c r="T5867">
        <v>0</v>
      </c>
      <c r="U5867">
        <v>0</v>
      </c>
      <c r="V5867">
        <v>0</v>
      </c>
      <c r="W5867">
        <v>0</v>
      </c>
      <c r="X5867">
        <v>0</v>
      </c>
      <c r="Y5867">
        <v>0</v>
      </c>
      <c r="Z5867">
        <v>0</v>
      </c>
      <c r="AA5867">
        <v>0</v>
      </c>
      <c r="AB5867">
        <v>0</v>
      </c>
      <c r="AC5867">
        <v>0</v>
      </c>
    </row>
    <row r="5868" spans="1:29">
      <c r="A5868" t="s">
        <v>16318</v>
      </c>
      <c r="B5868" t="s">
        <v>19</v>
      </c>
      <c r="C5868">
        <v>0</v>
      </c>
      <c r="D5868">
        <v>0</v>
      </c>
      <c r="E5868">
        <v>0</v>
      </c>
      <c r="F5868">
        <v>0</v>
      </c>
      <c r="G5868">
        <v>0</v>
      </c>
      <c r="H5868">
        <v>0</v>
      </c>
      <c r="I5868">
        <v>0</v>
      </c>
      <c r="J5868">
        <v>0</v>
      </c>
      <c r="K5868">
        <v>0</v>
      </c>
      <c r="L5868">
        <v>0</v>
      </c>
      <c r="M5868">
        <v>0</v>
      </c>
      <c r="N5868">
        <v>0</v>
      </c>
      <c r="O5868">
        <v>0</v>
      </c>
      <c r="P5868">
        <v>0</v>
      </c>
      <c r="Q5868">
        <v>0</v>
      </c>
      <c r="R5868">
        <v>0</v>
      </c>
      <c r="S5868">
        <v>0</v>
      </c>
      <c r="T5868">
        <v>0</v>
      </c>
      <c r="U5868">
        <v>0</v>
      </c>
      <c r="V5868">
        <v>0</v>
      </c>
      <c r="W5868">
        <v>0</v>
      </c>
      <c r="X5868">
        <v>0</v>
      </c>
      <c r="Y5868">
        <v>0</v>
      </c>
      <c r="Z5868">
        <v>0</v>
      </c>
      <c r="AA5868">
        <v>0</v>
      </c>
      <c r="AB5868">
        <v>0</v>
      </c>
      <c r="AC5868">
        <v>0</v>
      </c>
    </row>
    <row r="5869" spans="1:29">
      <c r="A5869" t="s">
        <v>16319</v>
      </c>
      <c r="B5869" t="s">
        <v>19</v>
      </c>
      <c r="C5869">
        <v>0</v>
      </c>
      <c r="D5869">
        <v>0</v>
      </c>
      <c r="E5869">
        <v>0</v>
      </c>
      <c r="F5869">
        <v>0</v>
      </c>
      <c r="G5869">
        <v>0</v>
      </c>
      <c r="H5869">
        <v>0</v>
      </c>
      <c r="I5869">
        <v>0</v>
      </c>
      <c r="J5869">
        <v>0</v>
      </c>
      <c r="K5869">
        <v>0</v>
      </c>
      <c r="L5869">
        <v>0</v>
      </c>
      <c r="M5869">
        <v>0</v>
      </c>
      <c r="N5869">
        <v>0</v>
      </c>
      <c r="O5869">
        <v>0</v>
      </c>
      <c r="P5869">
        <v>0</v>
      </c>
      <c r="Q5869">
        <v>0</v>
      </c>
      <c r="R5869">
        <v>0</v>
      </c>
      <c r="S5869">
        <v>0</v>
      </c>
      <c r="T5869">
        <v>0</v>
      </c>
      <c r="U5869">
        <v>0</v>
      </c>
      <c r="V5869">
        <v>0</v>
      </c>
      <c r="W5869">
        <v>0</v>
      </c>
      <c r="X5869">
        <v>0</v>
      </c>
      <c r="Y5869">
        <v>0</v>
      </c>
      <c r="Z5869">
        <v>0</v>
      </c>
      <c r="AA5869">
        <v>0</v>
      </c>
      <c r="AB5869">
        <v>0</v>
      </c>
      <c r="AC5869">
        <v>0</v>
      </c>
    </row>
    <row r="5870" spans="1:29">
      <c r="A5870" t="s">
        <v>16320</v>
      </c>
      <c r="B5870" t="s">
        <v>19</v>
      </c>
      <c r="C5870">
        <v>0</v>
      </c>
      <c r="D5870">
        <v>0</v>
      </c>
      <c r="E5870">
        <v>0</v>
      </c>
      <c r="F5870">
        <v>0</v>
      </c>
      <c r="G5870">
        <v>0</v>
      </c>
      <c r="H5870">
        <v>0</v>
      </c>
      <c r="I5870">
        <v>0</v>
      </c>
      <c r="J5870">
        <v>0</v>
      </c>
      <c r="K5870">
        <v>0</v>
      </c>
      <c r="L5870">
        <v>0</v>
      </c>
      <c r="M5870">
        <v>0</v>
      </c>
      <c r="N5870">
        <v>0</v>
      </c>
      <c r="O5870">
        <v>0</v>
      </c>
      <c r="P5870">
        <v>0</v>
      </c>
      <c r="Q5870">
        <v>0</v>
      </c>
      <c r="R5870">
        <v>0</v>
      </c>
      <c r="S5870">
        <v>0</v>
      </c>
      <c r="T5870">
        <v>0</v>
      </c>
      <c r="U5870">
        <v>0</v>
      </c>
      <c r="V5870">
        <v>0</v>
      </c>
      <c r="W5870">
        <v>0</v>
      </c>
      <c r="X5870">
        <v>0</v>
      </c>
      <c r="Y5870">
        <v>0</v>
      </c>
      <c r="Z5870">
        <v>0</v>
      </c>
      <c r="AA5870">
        <v>0</v>
      </c>
      <c r="AB5870">
        <v>0</v>
      </c>
      <c r="AC5870">
        <v>0</v>
      </c>
    </row>
    <row r="5871" spans="1:29">
      <c r="A5871" t="s">
        <v>16321</v>
      </c>
      <c r="B5871" t="s">
        <v>19</v>
      </c>
      <c r="C5871">
        <v>0</v>
      </c>
      <c r="D5871">
        <v>0</v>
      </c>
      <c r="E5871">
        <v>0</v>
      </c>
      <c r="F5871">
        <v>0</v>
      </c>
      <c r="G5871">
        <v>0</v>
      </c>
      <c r="H5871">
        <v>0</v>
      </c>
      <c r="I5871">
        <v>0</v>
      </c>
      <c r="J5871">
        <v>0</v>
      </c>
      <c r="K5871">
        <v>0</v>
      </c>
      <c r="L5871">
        <v>0</v>
      </c>
      <c r="M5871">
        <v>0</v>
      </c>
      <c r="N5871">
        <v>0</v>
      </c>
      <c r="O5871">
        <v>0</v>
      </c>
      <c r="P5871">
        <v>0</v>
      </c>
      <c r="Q5871">
        <v>0</v>
      </c>
      <c r="R5871">
        <v>0</v>
      </c>
      <c r="S5871">
        <v>0</v>
      </c>
      <c r="T5871">
        <v>0</v>
      </c>
      <c r="U5871">
        <v>0</v>
      </c>
      <c r="V5871">
        <v>0</v>
      </c>
      <c r="W5871">
        <v>0</v>
      </c>
      <c r="X5871">
        <v>0</v>
      </c>
      <c r="Y5871">
        <v>0</v>
      </c>
      <c r="Z5871">
        <v>0</v>
      </c>
      <c r="AA5871">
        <v>0</v>
      </c>
      <c r="AB5871">
        <v>0</v>
      </c>
      <c r="AC5871">
        <v>0</v>
      </c>
    </row>
    <row r="5872" spans="1:29">
      <c r="A5872" t="s">
        <v>16322</v>
      </c>
      <c r="B5872" t="s">
        <v>19</v>
      </c>
      <c r="C5872">
        <v>0</v>
      </c>
      <c r="D5872">
        <v>0</v>
      </c>
      <c r="E5872">
        <v>0</v>
      </c>
      <c r="F5872">
        <v>0</v>
      </c>
      <c r="G5872">
        <v>0</v>
      </c>
      <c r="H5872">
        <v>0</v>
      </c>
      <c r="I5872">
        <v>0</v>
      </c>
      <c r="J5872">
        <v>0</v>
      </c>
      <c r="K5872">
        <v>0</v>
      </c>
      <c r="L5872">
        <v>0</v>
      </c>
      <c r="M5872">
        <v>0</v>
      </c>
      <c r="N5872">
        <v>0</v>
      </c>
      <c r="O5872">
        <v>0</v>
      </c>
      <c r="P5872">
        <v>0</v>
      </c>
      <c r="Q5872">
        <v>0</v>
      </c>
      <c r="R5872">
        <v>0</v>
      </c>
      <c r="S5872">
        <v>0</v>
      </c>
      <c r="T5872">
        <v>0</v>
      </c>
      <c r="U5872">
        <v>0</v>
      </c>
      <c r="V5872">
        <v>0</v>
      </c>
      <c r="W5872">
        <v>0</v>
      </c>
      <c r="X5872">
        <v>0</v>
      </c>
      <c r="Y5872">
        <v>0</v>
      </c>
      <c r="Z5872">
        <v>0</v>
      </c>
      <c r="AA5872">
        <v>0</v>
      </c>
      <c r="AB5872">
        <v>0</v>
      </c>
      <c r="AC5872">
        <v>0</v>
      </c>
    </row>
    <row r="5873" spans="1:29">
      <c r="A5873" t="s">
        <v>16323</v>
      </c>
      <c r="B5873" t="s">
        <v>19</v>
      </c>
      <c r="C5873">
        <v>0</v>
      </c>
      <c r="D5873">
        <v>0</v>
      </c>
      <c r="E5873">
        <v>0</v>
      </c>
      <c r="F5873">
        <v>0</v>
      </c>
      <c r="G5873">
        <v>0</v>
      </c>
      <c r="H5873">
        <v>0</v>
      </c>
      <c r="I5873">
        <v>0</v>
      </c>
      <c r="J5873">
        <v>0</v>
      </c>
      <c r="K5873">
        <v>0</v>
      </c>
      <c r="L5873">
        <v>0</v>
      </c>
      <c r="M5873">
        <v>0</v>
      </c>
      <c r="N5873">
        <v>0</v>
      </c>
      <c r="O5873">
        <v>0</v>
      </c>
      <c r="P5873">
        <v>0</v>
      </c>
      <c r="Q5873">
        <v>0</v>
      </c>
      <c r="R5873">
        <v>0</v>
      </c>
      <c r="S5873">
        <v>0</v>
      </c>
      <c r="T5873">
        <v>0</v>
      </c>
      <c r="U5873">
        <v>0</v>
      </c>
      <c r="V5873">
        <v>0</v>
      </c>
      <c r="W5873">
        <v>0</v>
      </c>
      <c r="X5873">
        <v>0</v>
      </c>
      <c r="Y5873">
        <v>0</v>
      </c>
      <c r="Z5873">
        <v>0</v>
      </c>
      <c r="AA5873">
        <v>0</v>
      </c>
      <c r="AB5873">
        <v>0</v>
      </c>
      <c r="AC5873">
        <v>0</v>
      </c>
    </row>
    <row r="5874" spans="1:29">
      <c r="A5874" t="s">
        <v>16324</v>
      </c>
      <c r="B5874" t="s">
        <v>19</v>
      </c>
      <c r="C5874">
        <v>0</v>
      </c>
      <c r="D5874">
        <v>0</v>
      </c>
      <c r="E5874">
        <v>0</v>
      </c>
      <c r="F5874">
        <v>0</v>
      </c>
      <c r="G5874">
        <v>0</v>
      </c>
      <c r="H5874">
        <v>0</v>
      </c>
      <c r="I5874">
        <v>0</v>
      </c>
      <c r="J5874">
        <v>0</v>
      </c>
      <c r="K5874">
        <v>0</v>
      </c>
      <c r="L5874">
        <v>0</v>
      </c>
      <c r="M5874">
        <v>0</v>
      </c>
      <c r="N5874">
        <v>0</v>
      </c>
      <c r="O5874">
        <v>0</v>
      </c>
      <c r="P5874">
        <v>0</v>
      </c>
      <c r="Q5874">
        <v>0</v>
      </c>
      <c r="R5874">
        <v>0</v>
      </c>
      <c r="S5874">
        <v>0</v>
      </c>
      <c r="T5874">
        <v>0</v>
      </c>
      <c r="U5874">
        <v>0</v>
      </c>
      <c r="V5874">
        <v>0</v>
      </c>
      <c r="W5874">
        <v>0</v>
      </c>
      <c r="X5874">
        <v>0</v>
      </c>
      <c r="Y5874">
        <v>0</v>
      </c>
      <c r="Z5874">
        <v>0</v>
      </c>
      <c r="AA5874">
        <v>0</v>
      </c>
      <c r="AB5874">
        <v>0</v>
      </c>
      <c r="AC5874">
        <v>0</v>
      </c>
    </row>
    <row r="5875" spans="1:29">
      <c r="A5875" t="s">
        <v>16325</v>
      </c>
      <c r="B5875" t="s">
        <v>19</v>
      </c>
      <c r="C5875">
        <v>0</v>
      </c>
      <c r="D5875">
        <v>0</v>
      </c>
      <c r="E5875">
        <v>0</v>
      </c>
      <c r="F5875">
        <v>0</v>
      </c>
      <c r="G5875">
        <v>0</v>
      </c>
      <c r="H5875">
        <v>0</v>
      </c>
      <c r="I5875">
        <v>0</v>
      </c>
      <c r="J5875">
        <v>0</v>
      </c>
      <c r="K5875">
        <v>0</v>
      </c>
      <c r="L5875">
        <v>0</v>
      </c>
      <c r="M5875">
        <v>0</v>
      </c>
      <c r="N5875">
        <v>0</v>
      </c>
      <c r="O5875">
        <v>0</v>
      </c>
      <c r="P5875">
        <v>0</v>
      </c>
      <c r="Q5875">
        <v>0</v>
      </c>
      <c r="R5875">
        <v>0</v>
      </c>
      <c r="S5875">
        <v>0</v>
      </c>
      <c r="T5875">
        <v>0</v>
      </c>
      <c r="U5875">
        <v>0</v>
      </c>
      <c r="V5875">
        <v>0</v>
      </c>
      <c r="W5875">
        <v>0</v>
      </c>
      <c r="X5875">
        <v>0</v>
      </c>
      <c r="Y5875">
        <v>0</v>
      </c>
      <c r="Z5875">
        <v>0</v>
      </c>
      <c r="AA5875">
        <v>0</v>
      </c>
      <c r="AB5875">
        <v>0</v>
      </c>
      <c r="AC5875">
        <v>0</v>
      </c>
    </row>
    <row r="5876" spans="1:29">
      <c r="A5876" t="s">
        <v>16326</v>
      </c>
      <c r="B5876" t="s">
        <v>19</v>
      </c>
      <c r="C5876">
        <v>0</v>
      </c>
      <c r="D5876">
        <v>0</v>
      </c>
      <c r="E5876">
        <v>0</v>
      </c>
      <c r="F5876">
        <v>0</v>
      </c>
      <c r="G5876">
        <v>0</v>
      </c>
      <c r="H5876">
        <v>0</v>
      </c>
      <c r="I5876">
        <v>0</v>
      </c>
      <c r="J5876">
        <v>0</v>
      </c>
      <c r="K5876">
        <v>0</v>
      </c>
      <c r="L5876">
        <v>0</v>
      </c>
      <c r="M5876">
        <v>0</v>
      </c>
      <c r="N5876">
        <v>0</v>
      </c>
      <c r="O5876">
        <v>0</v>
      </c>
      <c r="P5876">
        <v>0</v>
      </c>
      <c r="Q5876">
        <v>0</v>
      </c>
      <c r="R5876">
        <v>0</v>
      </c>
      <c r="S5876">
        <v>0</v>
      </c>
      <c r="T5876">
        <v>0</v>
      </c>
      <c r="U5876">
        <v>0</v>
      </c>
      <c r="V5876">
        <v>0</v>
      </c>
      <c r="W5876">
        <v>0</v>
      </c>
      <c r="X5876">
        <v>0</v>
      </c>
      <c r="Y5876">
        <v>0</v>
      </c>
      <c r="Z5876">
        <v>0</v>
      </c>
      <c r="AA5876">
        <v>0</v>
      </c>
      <c r="AB5876">
        <v>0</v>
      </c>
      <c r="AC5876">
        <v>0</v>
      </c>
    </row>
    <row r="5877" spans="1:29">
      <c r="A5877" t="s">
        <v>16327</v>
      </c>
      <c r="B5877" t="s">
        <v>19</v>
      </c>
      <c r="C5877">
        <v>0</v>
      </c>
      <c r="D5877">
        <v>0</v>
      </c>
      <c r="E5877">
        <v>0</v>
      </c>
      <c r="F5877">
        <v>0</v>
      </c>
      <c r="G5877">
        <v>0</v>
      </c>
      <c r="H5877">
        <v>0</v>
      </c>
      <c r="I5877">
        <v>0</v>
      </c>
      <c r="J5877">
        <v>0</v>
      </c>
      <c r="K5877">
        <v>0</v>
      </c>
      <c r="L5877">
        <v>0</v>
      </c>
      <c r="M5877">
        <v>0</v>
      </c>
      <c r="N5877">
        <v>0</v>
      </c>
      <c r="O5877">
        <v>0</v>
      </c>
      <c r="P5877">
        <v>0</v>
      </c>
      <c r="Q5877">
        <v>0</v>
      </c>
      <c r="R5877">
        <v>0</v>
      </c>
      <c r="S5877">
        <v>0</v>
      </c>
      <c r="T5877">
        <v>0</v>
      </c>
      <c r="U5877">
        <v>0</v>
      </c>
      <c r="V5877">
        <v>0</v>
      </c>
      <c r="W5877">
        <v>0</v>
      </c>
      <c r="X5877">
        <v>0</v>
      </c>
      <c r="Y5877">
        <v>0</v>
      </c>
      <c r="Z5877">
        <v>0</v>
      </c>
      <c r="AA5877">
        <v>0</v>
      </c>
      <c r="AB5877">
        <v>0</v>
      </c>
      <c r="AC5877">
        <v>0</v>
      </c>
    </row>
    <row r="5878" spans="1:29">
      <c r="A5878" t="s">
        <v>16328</v>
      </c>
      <c r="B5878" t="s">
        <v>19</v>
      </c>
      <c r="C5878" s="2">
        <v>756573000000</v>
      </c>
      <c r="D5878" s="2">
        <v>1679090000000</v>
      </c>
      <c r="E5878" s="2">
        <v>1696300000000</v>
      </c>
      <c r="F5878" s="2">
        <v>1725800000000</v>
      </c>
      <c r="G5878" s="2">
        <v>1768820000000</v>
      </c>
      <c r="H5878" s="2">
        <v>1818600000000</v>
      </c>
      <c r="I5878" s="2">
        <v>1855480000000</v>
      </c>
      <c r="J5878" s="2">
        <v>1890510000000</v>
      </c>
      <c r="K5878" s="2">
        <v>1918170000000</v>
      </c>
      <c r="L5878" s="2">
        <v>1932300000000</v>
      </c>
      <c r="M5878" s="2">
        <v>1937830000000</v>
      </c>
      <c r="N5878" s="2">
        <v>1959340000000</v>
      </c>
      <c r="O5878" s="2">
        <v>1987620000000</v>
      </c>
      <c r="P5878" s="2">
        <v>2008510000000</v>
      </c>
      <c r="Q5878" s="2">
        <v>2030020000000</v>
      </c>
      <c r="R5878" s="2">
        <v>2049690000000</v>
      </c>
      <c r="S5878" s="2">
        <v>2065060000000</v>
      </c>
      <c r="T5878" s="2">
        <v>2077350000000</v>
      </c>
      <c r="U5878" s="2">
        <v>2095790000000</v>
      </c>
      <c r="V5878" s="2">
        <v>2111150000000</v>
      </c>
      <c r="W5878" s="2">
        <v>2125290000000</v>
      </c>
      <c r="X5878" s="2">
        <v>2150490000000</v>
      </c>
      <c r="Y5878" s="2">
        <v>2178140000000</v>
      </c>
      <c r="Z5878" s="2">
        <v>2208870000000</v>
      </c>
      <c r="AA5878" s="2">
        <v>2241450000000</v>
      </c>
      <c r="AB5878" s="2">
        <v>2276480000000</v>
      </c>
      <c r="AC5878" s="2">
        <v>2307210000000</v>
      </c>
    </row>
    <row r="5879" spans="1:29">
      <c r="A5879" t="s">
        <v>16329</v>
      </c>
      <c r="B5879" t="s">
        <v>19</v>
      </c>
      <c r="C5879" s="2">
        <v>569682000</v>
      </c>
      <c r="D5879" s="2">
        <v>1264310000</v>
      </c>
      <c r="E5879" s="2">
        <v>1277270000</v>
      </c>
      <c r="F5879" s="2">
        <v>1299490000</v>
      </c>
      <c r="G5879" s="2">
        <v>1331880000</v>
      </c>
      <c r="H5879" s="2">
        <v>1369370000</v>
      </c>
      <c r="I5879" s="2">
        <v>1397130000</v>
      </c>
      <c r="J5879" s="2">
        <v>1423510000</v>
      </c>
      <c r="K5879" s="2">
        <v>1444340000</v>
      </c>
      <c r="L5879" s="2">
        <v>1454980000</v>
      </c>
      <c r="M5879" s="2">
        <v>1459150000</v>
      </c>
      <c r="N5879" s="2">
        <v>1475340000</v>
      </c>
      <c r="O5879" s="2">
        <v>1496630000</v>
      </c>
      <c r="P5879" s="2">
        <v>1512370000</v>
      </c>
      <c r="Q5879" s="2">
        <v>1528560000</v>
      </c>
      <c r="R5879" s="2">
        <v>1543370000</v>
      </c>
      <c r="S5879" s="2">
        <v>1554940000</v>
      </c>
      <c r="T5879" s="2">
        <v>1564200000</v>
      </c>
      <c r="U5879" s="2">
        <v>1578080000</v>
      </c>
      <c r="V5879" s="2">
        <v>1589650000</v>
      </c>
      <c r="W5879" s="2">
        <v>1600290000</v>
      </c>
      <c r="X5879" s="2">
        <v>1619270000</v>
      </c>
      <c r="Y5879" s="2">
        <v>1640090000</v>
      </c>
      <c r="Z5879" s="2">
        <v>1663230000</v>
      </c>
      <c r="AA5879" s="2">
        <v>1687760000</v>
      </c>
      <c r="AB5879" s="2">
        <v>1714140000</v>
      </c>
      <c r="AC5879" s="2">
        <v>1737280000</v>
      </c>
    </row>
    <row r="5880" spans="1:29">
      <c r="A5880" t="s">
        <v>16330</v>
      </c>
      <c r="B5880" t="s">
        <v>19</v>
      </c>
      <c r="C5880" s="2">
        <v>9608840000</v>
      </c>
      <c r="D5880" s="2">
        <v>21325200000</v>
      </c>
      <c r="E5880" s="2">
        <v>21543800000</v>
      </c>
      <c r="F5880" s="2">
        <v>21918500000</v>
      </c>
      <c r="G5880" s="2">
        <v>22464900000</v>
      </c>
      <c r="H5880" s="2">
        <v>23097100000</v>
      </c>
      <c r="I5880" s="2">
        <v>23565500000</v>
      </c>
      <c r="J5880" s="2">
        <v>24010400000</v>
      </c>
      <c r="K5880" s="2">
        <v>24361700000</v>
      </c>
      <c r="L5880" s="2">
        <v>24541200000</v>
      </c>
      <c r="M5880" s="2">
        <v>24611400000</v>
      </c>
      <c r="N5880" s="2">
        <v>24884600000</v>
      </c>
      <c r="O5880" s="2">
        <v>25243700000</v>
      </c>
      <c r="P5880" s="2">
        <v>25509100000</v>
      </c>
      <c r="Q5880" s="2">
        <v>25782300000</v>
      </c>
      <c r="R5880" s="2">
        <v>26032100000</v>
      </c>
      <c r="S5880" s="2">
        <v>26227200000</v>
      </c>
      <c r="T5880" s="2">
        <v>26383300000</v>
      </c>
      <c r="U5880" s="2">
        <v>26617500000</v>
      </c>
      <c r="V5880" s="2">
        <v>26812600000</v>
      </c>
      <c r="W5880" s="2">
        <v>26992200000</v>
      </c>
      <c r="X5880" s="2">
        <v>27312200000</v>
      </c>
      <c r="Y5880" s="2">
        <v>27663500000</v>
      </c>
      <c r="Z5880" s="2">
        <v>28053800000</v>
      </c>
      <c r="AA5880" s="2">
        <v>28467500000</v>
      </c>
      <c r="AB5880" s="2">
        <v>28912400000</v>
      </c>
      <c r="AC5880" s="2">
        <v>29302700000</v>
      </c>
    </row>
    <row r="5881" spans="1:29">
      <c r="A5881" t="s">
        <v>16331</v>
      </c>
      <c r="B5881" t="s">
        <v>19</v>
      </c>
      <c r="C5881" s="2">
        <v>6240960000</v>
      </c>
      <c r="D5881" s="2">
        <v>13850800000</v>
      </c>
      <c r="E5881" s="2">
        <v>13992700000</v>
      </c>
      <c r="F5881" s="2">
        <v>14236100000</v>
      </c>
      <c r="G5881" s="2">
        <v>14591000000</v>
      </c>
      <c r="H5881" s="2">
        <v>15001600000</v>
      </c>
      <c r="I5881" s="2">
        <v>15305800000</v>
      </c>
      <c r="J5881" s="2">
        <v>15594800000</v>
      </c>
      <c r="K5881" s="2">
        <v>15822900000</v>
      </c>
      <c r="L5881" s="2">
        <v>15939500000</v>
      </c>
      <c r="M5881" s="2">
        <v>15985200000</v>
      </c>
      <c r="N5881" s="2">
        <v>16162600000</v>
      </c>
      <c r="O5881" s="2">
        <v>16395800000</v>
      </c>
      <c r="P5881" s="2">
        <v>16568200000</v>
      </c>
      <c r="Q5881" s="2">
        <v>16745600000</v>
      </c>
      <c r="R5881" s="2">
        <v>16907900000</v>
      </c>
      <c r="S5881" s="2">
        <v>17034600000</v>
      </c>
      <c r="T5881" s="2">
        <v>17136000000</v>
      </c>
      <c r="U5881" s="2">
        <v>17288100000</v>
      </c>
      <c r="V5881" s="2">
        <v>17414900000</v>
      </c>
      <c r="W5881" s="2">
        <v>17531500000</v>
      </c>
      <c r="X5881" s="2">
        <v>17739300000</v>
      </c>
      <c r="Y5881" s="2">
        <v>17967500000</v>
      </c>
      <c r="Z5881" s="2">
        <v>18221000000</v>
      </c>
      <c r="AA5881" s="2">
        <v>18489700000</v>
      </c>
      <c r="AB5881" s="2">
        <v>18778700000</v>
      </c>
      <c r="AC5881" s="2">
        <v>19032100000</v>
      </c>
    </row>
    <row r="5882" spans="1:29">
      <c r="A5882" t="s">
        <v>16332</v>
      </c>
      <c r="B5882" t="s">
        <v>19</v>
      </c>
      <c r="C5882" s="2">
        <v>1153790000</v>
      </c>
      <c r="D5882" s="2">
        <v>2560650000</v>
      </c>
      <c r="E5882" s="2">
        <v>2586890000</v>
      </c>
      <c r="F5882" s="2">
        <v>2631880000</v>
      </c>
      <c r="G5882" s="2">
        <v>2697490000</v>
      </c>
      <c r="H5882" s="2">
        <v>2773410000</v>
      </c>
      <c r="I5882" s="2">
        <v>2829650000</v>
      </c>
      <c r="J5882" s="2">
        <v>2883070000</v>
      </c>
      <c r="K5882" s="2">
        <v>2925250000</v>
      </c>
      <c r="L5882" s="2">
        <v>2946810000</v>
      </c>
      <c r="M5882" s="2">
        <v>2955240000</v>
      </c>
      <c r="N5882" s="2">
        <v>2988050000</v>
      </c>
      <c r="O5882" s="2">
        <v>3031160000</v>
      </c>
      <c r="P5882" s="2">
        <v>3063030000</v>
      </c>
      <c r="Q5882" s="2">
        <v>3095840000</v>
      </c>
      <c r="R5882" s="2">
        <v>3125830000</v>
      </c>
      <c r="S5882" s="2">
        <v>3149260000</v>
      </c>
      <c r="T5882" s="2">
        <v>3168010000</v>
      </c>
      <c r="U5882" s="2">
        <v>3196120000</v>
      </c>
      <c r="V5882" s="2">
        <v>3219560000</v>
      </c>
      <c r="W5882" s="2">
        <v>3241110000</v>
      </c>
      <c r="X5882" s="2">
        <v>3279540000</v>
      </c>
      <c r="Y5882" s="2">
        <v>3321720000</v>
      </c>
      <c r="Z5882" s="2">
        <v>3368580000</v>
      </c>
      <c r="AA5882" s="2">
        <v>3418260000</v>
      </c>
      <c r="AB5882" s="2">
        <v>3471690000</v>
      </c>
      <c r="AC5882" s="2">
        <v>3518550000</v>
      </c>
    </row>
    <row r="5883" spans="1:29">
      <c r="A5883" t="s">
        <v>16333</v>
      </c>
      <c r="B5883" t="s">
        <v>19</v>
      </c>
      <c r="C5883" s="2">
        <v>1011010000</v>
      </c>
      <c r="D5883" s="2">
        <v>2243760000</v>
      </c>
      <c r="E5883" s="2">
        <v>2266760000</v>
      </c>
      <c r="F5883" s="2">
        <v>2306180000</v>
      </c>
      <c r="G5883" s="2">
        <v>2363670000</v>
      </c>
      <c r="H5883" s="2">
        <v>2430200000</v>
      </c>
      <c r="I5883" s="2">
        <v>2479470000</v>
      </c>
      <c r="J5883" s="2">
        <v>2526290000</v>
      </c>
      <c r="K5883" s="2">
        <v>2563250000</v>
      </c>
      <c r="L5883" s="2">
        <v>2582140000</v>
      </c>
      <c r="M5883" s="2">
        <v>2589530000</v>
      </c>
      <c r="N5883" s="2">
        <v>2618270000</v>
      </c>
      <c r="O5883" s="2">
        <v>2656050000</v>
      </c>
      <c r="P5883" s="2">
        <v>2683980000</v>
      </c>
      <c r="Q5883" s="2">
        <v>2712720000</v>
      </c>
      <c r="R5883" s="2">
        <v>2739000000</v>
      </c>
      <c r="S5883" s="2">
        <v>2759530000</v>
      </c>
      <c r="T5883" s="2">
        <v>2775960000</v>
      </c>
      <c r="U5883" s="2">
        <v>2800600000</v>
      </c>
      <c r="V5883" s="2">
        <v>2821130000</v>
      </c>
      <c r="W5883" s="2">
        <v>2840020000</v>
      </c>
      <c r="X5883" s="2">
        <v>2873690000</v>
      </c>
      <c r="Y5883" s="2">
        <v>2910650000</v>
      </c>
      <c r="Z5883" s="2">
        <v>2951720000</v>
      </c>
      <c r="AA5883" s="2">
        <v>2995240000</v>
      </c>
      <c r="AB5883" s="2">
        <v>3042060000</v>
      </c>
      <c r="AC5883" s="2">
        <v>3083120000</v>
      </c>
    </row>
    <row r="5884" spans="1:29">
      <c r="A5884" t="s">
        <v>16334</v>
      </c>
      <c r="B5884" t="s">
        <v>19</v>
      </c>
      <c r="C5884" s="2">
        <v>4280690000</v>
      </c>
      <c r="D5884" s="2">
        <v>9500280000</v>
      </c>
      <c r="E5884" s="2">
        <v>9597650000</v>
      </c>
      <c r="F5884" s="2">
        <v>9764570000</v>
      </c>
      <c r="G5884" s="2">
        <v>10008000000</v>
      </c>
      <c r="H5884" s="2">
        <v>10289700000</v>
      </c>
      <c r="I5884" s="2">
        <v>10498300000</v>
      </c>
      <c r="J5884" s="2">
        <v>10696500000</v>
      </c>
      <c r="K5884" s="2">
        <v>10853000000</v>
      </c>
      <c r="L5884" s="2">
        <v>10933000000</v>
      </c>
      <c r="M5884" s="2">
        <v>10964300000</v>
      </c>
      <c r="N5884" s="2">
        <v>11086000000</v>
      </c>
      <c r="O5884" s="2">
        <v>11245900000</v>
      </c>
      <c r="P5884" s="2">
        <v>11364200000</v>
      </c>
      <c r="Q5884" s="2">
        <v>11485900000</v>
      </c>
      <c r="R5884" s="2">
        <v>11597200000</v>
      </c>
      <c r="S5884" s="2">
        <v>11684100000</v>
      </c>
      <c r="T5884" s="2">
        <v>11753600000</v>
      </c>
      <c r="U5884" s="2">
        <v>11858000000</v>
      </c>
      <c r="V5884" s="2">
        <v>11944900000</v>
      </c>
      <c r="W5884" s="2">
        <v>12024900000</v>
      </c>
      <c r="X5884" s="2">
        <v>12167500000</v>
      </c>
      <c r="Y5884" s="2">
        <v>12323900000</v>
      </c>
      <c r="Z5884" s="2">
        <v>12497800000</v>
      </c>
      <c r="AA5884" s="2">
        <v>12682100000</v>
      </c>
      <c r="AB5884" s="2">
        <v>12880300000</v>
      </c>
      <c r="AC5884" s="2">
        <v>13054200000</v>
      </c>
    </row>
    <row r="5885" spans="1:29">
      <c r="A5885" t="s">
        <v>16335</v>
      </c>
      <c r="B5885" t="s">
        <v>19</v>
      </c>
      <c r="C5885" s="2">
        <v>78279300</v>
      </c>
      <c r="D5885" s="2">
        <v>173728000</v>
      </c>
      <c r="E5885" s="2">
        <v>175508000</v>
      </c>
      <c r="F5885" s="2">
        <v>178561000</v>
      </c>
      <c r="G5885" s="2">
        <v>183012000</v>
      </c>
      <c r="H5885" s="2">
        <v>188163000</v>
      </c>
      <c r="I5885" s="2">
        <v>191978000</v>
      </c>
      <c r="J5885" s="2">
        <v>195603000</v>
      </c>
      <c r="K5885" s="2">
        <v>198464000</v>
      </c>
      <c r="L5885" s="2">
        <v>199927000</v>
      </c>
      <c r="M5885" s="2">
        <v>200499000</v>
      </c>
      <c r="N5885" s="2">
        <v>202725000</v>
      </c>
      <c r="O5885" s="2">
        <v>205650000</v>
      </c>
      <c r="P5885" s="2">
        <v>207812000</v>
      </c>
      <c r="Q5885" s="2">
        <v>210038000</v>
      </c>
      <c r="R5885" s="2">
        <v>212073000</v>
      </c>
      <c r="S5885" s="2">
        <v>213662000</v>
      </c>
      <c r="T5885" s="2">
        <v>214934000</v>
      </c>
      <c r="U5885" s="2">
        <v>216842000</v>
      </c>
      <c r="V5885" s="2">
        <v>218432000</v>
      </c>
      <c r="W5885" s="2">
        <v>219894000</v>
      </c>
      <c r="X5885" s="2">
        <v>222501000</v>
      </c>
      <c r="Y5885" s="2">
        <v>225363000</v>
      </c>
      <c r="Z5885" s="2">
        <v>228542000</v>
      </c>
      <c r="AA5885" s="2">
        <v>231913000</v>
      </c>
      <c r="AB5885" s="2">
        <v>235537000</v>
      </c>
      <c r="AC5885" s="2">
        <v>238717000</v>
      </c>
    </row>
    <row r="5886" spans="1:29">
      <c r="A5886" t="s">
        <v>16336</v>
      </c>
      <c r="B5886" t="s">
        <v>19</v>
      </c>
      <c r="C5886" s="2">
        <v>383900000</v>
      </c>
      <c r="D5886" s="2">
        <v>852002000</v>
      </c>
      <c r="E5886" s="2">
        <v>860734000</v>
      </c>
      <c r="F5886" s="2">
        <v>875703000</v>
      </c>
      <c r="G5886" s="2">
        <v>897533000</v>
      </c>
      <c r="H5886" s="2">
        <v>922794000</v>
      </c>
      <c r="I5886" s="2">
        <v>941505000</v>
      </c>
      <c r="J5886" s="2">
        <v>959281000</v>
      </c>
      <c r="K5886" s="2">
        <v>973315000</v>
      </c>
      <c r="L5886" s="2">
        <v>980488000</v>
      </c>
      <c r="M5886" s="2">
        <v>983295000</v>
      </c>
      <c r="N5886" s="2">
        <v>994210000</v>
      </c>
      <c r="O5886" s="2">
        <v>1008560000</v>
      </c>
      <c r="P5886" s="2">
        <v>1019160000</v>
      </c>
      <c r="Q5886" s="2">
        <v>1030070000</v>
      </c>
      <c r="R5886" s="2">
        <v>1040050000</v>
      </c>
      <c r="S5886" s="2">
        <v>1047850000</v>
      </c>
      <c r="T5886" s="2">
        <v>1054090000</v>
      </c>
      <c r="U5886" s="2">
        <v>1063440000</v>
      </c>
      <c r="V5886" s="2">
        <v>1071240000</v>
      </c>
      <c r="W5886" s="2">
        <v>1078410000</v>
      </c>
      <c r="X5886" s="2">
        <v>1091200000</v>
      </c>
      <c r="Y5886" s="2">
        <v>1105230000</v>
      </c>
      <c r="Z5886" s="2">
        <v>1120820000</v>
      </c>
      <c r="AA5886" s="2">
        <v>1137350000</v>
      </c>
      <c r="AB5886" s="2">
        <v>1155130000</v>
      </c>
      <c r="AC5886" s="2">
        <v>1170720000</v>
      </c>
    </row>
    <row r="5887" spans="1:29">
      <c r="A5887" t="s">
        <v>16337</v>
      </c>
      <c r="B5887" t="s">
        <v>19</v>
      </c>
      <c r="C5887" s="2">
        <v>36930000</v>
      </c>
      <c r="D5887" s="2">
        <v>81960000</v>
      </c>
      <c r="E5887" s="2">
        <v>82800000</v>
      </c>
      <c r="F5887" s="2">
        <v>84240000</v>
      </c>
      <c r="G5887" s="2">
        <v>86340000</v>
      </c>
      <c r="H5887" s="2">
        <v>88770000</v>
      </c>
      <c r="I5887" s="2">
        <v>90570000</v>
      </c>
      <c r="J5887" s="2">
        <v>92280000</v>
      </c>
      <c r="K5887" s="2">
        <v>93630000</v>
      </c>
      <c r="L5887" s="2">
        <v>94320000</v>
      </c>
      <c r="M5887" s="2">
        <v>94590000</v>
      </c>
      <c r="N5887" s="2">
        <v>95640000</v>
      </c>
      <c r="O5887" s="2">
        <v>97020000</v>
      </c>
      <c r="P5887" s="2">
        <v>98040000</v>
      </c>
      <c r="Q5887" s="2">
        <v>99090000</v>
      </c>
      <c r="R5887" s="2">
        <v>100050000</v>
      </c>
      <c r="S5887" s="2">
        <v>100800000</v>
      </c>
      <c r="T5887" s="2">
        <v>101400000</v>
      </c>
      <c r="U5887" s="2">
        <v>102300000</v>
      </c>
      <c r="V5887" s="2">
        <v>103050000</v>
      </c>
      <c r="W5887" s="2">
        <v>103740000</v>
      </c>
      <c r="X5887" s="2">
        <v>104970000</v>
      </c>
      <c r="Y5887" s="2">
        <v>106320000</v>
      </c>
      <c r="Z5887" s="2">
        <v>107820000</v>
      </c>
      <c r="AA5887" s="2">
        <v>109410000</v>
      </c>
      <c r="AB5887" s="2">
        <v>111120000</v>
      </c>
      <c r="AC5887" s="2">
        <v>112620000</v>
      </c>
    </row>
    <row r="5888" spans="1:29">
      <c r="A5888" t="s">
        <v>16338</v>
      </c>
      <c r="B5888" t="s">
        <v>19</v>
      </c>
      <c r="C5888" s="2">
        <v>7386000</v>
      </c>
      <c r="D5888" s="2">
        <v>16392000</v>
      </c>
      <c r="E5888" s="2">
        <v>16560000</v>
      </c>
      <c r="F5888" s="2">
        <v>16848000</v>
      </c>
      <c r="G5888" s="2">
        <v>17268000</v>
      </c>
      <c r="H5888" s="2">
        <v>17754000</v>
      </c>
      <c r="I5888" s="2">
        <v>18114000</v>
      </c>
      <c r="J5888" s="2">
        <v>18456000</v>
      </c>
      <c r="K5888" s="2">
        <v>18726000</v>
      </c>
      <c r="L5888" s="2">
        <v>18864000</v>
      </c>
      <c r="M5888" s="2">
        <v>18918000</v>
      </c>
      <c r="N5888" s="2">
        <v>19128000</v>
      </c>
      <c r="O5888" s="2">
        <v>19404000</v>
      </c>
      <c r="P5888" s="2">
        <v>19608000</v>
      </c>
      <c r="Q5888" s="2">
        <v>19818000</v>
      </c>
      <c r="R5888" s="2">
        <v>20010000</v>
      </c>
      <c r="S5888" s="2">
        <v>20160000</v>
      </c>
      <c r="T5888" s="2">
        <v>20280000</v>
      </c>
      <c r="U5888" s="2">
        <v>20460000</v>
      </c>
      <c r="V5888" s="2">
        <v>20610000</v>
      </c>
      <c r="W5888" s="2">
        <v>20748000</v>
      </c>
      <c r="X5888" s="2">
        <v>20994000</v>
      </c>
      <c r="Y5888" s="2">
        <v>21264000</v>
      </c>
      <c r="Z5888" s="2">
        <v>21564000</v>
      </c>
      <c r="AA5888" s="2">
        <v>21882000</v>
      </c>
      <c r="AB5888" s="2">
        <v>22224000</v>
      </c>
      <c r="AC5888" s="2">
        <v>22524000</v>
      </c>
    </row>
    <row r="5889" spans="1:29">
      <c r="A5889" t="s">
        <v>16339</v>
      </c>
      <c r="B5889" t="s">
        <v>19</v>
      </c>
      <c r="C5889">
        <v>0</v>
      </c>
      <c r="D5889">
        <v>0</v>
      </c>
      <c r="E5889">
        <v>0</v>
      </c>
      <c r="F5889">
        <v>0</v>
      </c>
      <c r="G5889">
        <v>0</v>
      </c>
      <c r="H5889">
        <v>0</v>
      </c>
      <c r="I5889">
        <v>0</v>
      </c>
      <c r="J5889">
        <v>0</v>
      </c>
      <c r="K5889">
        <v>0</v>
      </c>
      <c r="L5889">
        <v>0</v>
      </c>
      <c r="M5889">
        <v>0</v>
      </c>
      <c r="N5889">
        <v>0</v>
      </c>
      <c r="O5889">
        <v>0</v>
      </c>
      <c r="P5889">
        <v>0</v>
      </c>
      <c r="Q5889">
        <v>0</v>
      </c>
      <c r="R5889">
        <v>0</v>
      </c>
      <c r="S5889">
        <v>0</v>
      </c>
      <c r="T5889">
        <v>0</v>
      </c>
      <c r="U5889">
        <v>0</v>
      </c>
      <c r="V5889">
        <v>0</v>
      </c>
      <c r="W5889">
        <v>0</v>
      </c>
      <c r="X5889">
        <v>0</v>
      </c>
      <c r="Y5889">
        <v>0</v>
      </c>
      <c r="Z5889">
        <v>0</v>
      </c>
      <c r="AA5889">
        <v>0</v>
      </c>
      <c r="AB5889">
        <v>0</v>
      </c>
      <c r="AC5889">
        <v>0</v>
      </c>
    </row>
    <row r="5890" spans="1:29">
      <c r="A5890" t="s">
        <v>16340</v>
      </c>
      <c r="B5890" t="s">
        <v>19</v>
      </c>
      <c r="C5890">
        <v>0</v>
      </c>
      <c r="D5890">
        <v>0</v>
      </c>
      <c r="E5890">
        <v>0</v>
      </c>
      <c r="F5890">
        <v>0</v>
      </c>
      <c r="G5890">
        <v>0</v>
      </c>
      <c r="H5890">
        <v>0</v>
      </c>
      <c r="I5890">
        <v>0</v>
      </c>
      <c r="J5890">
        <v>0</v>
      </c>
      <c r="K5890">
        <v>0</v>
      </c>
      <c r="L5890">
        <v>0</v>
      </c>
      <c r="M5890">
        <v>0</v>
      </c>
      <c r="N5890">
        <v>0</v>
      </c>
      <c r="O5890">
        <v>0</v>
      </c>
      <c r="P5890">
        <v>0</v>
      </c>
      <c r="Q5890">
        <v>0</v>
      </c>
      <c r="R5890">
        <v>0</v>
      </c>
      <c r="S5890">
        <v>0</v>
      </c>
      <c r="T5890">
        <v>0</v>
      </c>
      <c r="U5890">
        <v>0</v>
      </c>
      <c r="V5890">
        <v>0</v>
      </c>
      <c r="W5890">
        <v>0</v>
      </c>
      <c r="X5890">
        <v>0</v>
      </c>
      <c r="Y5890">
        <v>0</v>
      </c>
      <c r="Z5890">
        <v>0</v>
      </c>
      <c r="AA5890">
        <v>0</v>
      </c>
      <c r="AB5890">
        <v>0</v>
      </c>
      <c r="AC5890">
        <v>0</v>
      </c>
    </row>
    <row r="5891" spans="1:29">
      <c r="A5891" t="s">
        <v>16341</v>
      </c>
      <c r="B5891" t="s">
        <v>19</v>
      </c>
      <c r="C5891">
        <v>0</v>
      </c>
      <c r="D5891">
        <v>0</v>
      </c>
      <c r="E5891">
        <v>0</v>
      </c>
      <c r="F5891">
        <v>0</v>
      </c>
      <c r="G5891">
        <v>0</v>
      </c>
      <c r="H5891">
        <v>0</v>
      </c>
      <c r="I5891">
        <v>0</v>
      </c>
      <c r="J5891">
        <v>0</v>
      </c>
      <c r="K5891">
        <v>0</v>
      </c>
      <c r="L5891">
        <v>0</v>
      </c>
      <c r="M5891">
        <v>0</v>
      </c>
      <c r="N5891">
        <v>0</v>
      </c>
      <c r="O5891">
        <v>0</v>
      </c>
      <c r="P5891">
        <v>0</v>
      </c>
      <c r="Q5891">
        <v>0</v>
      </c>
      <c r="R5891">
        <v>0</v>
      </c>
      <c r="S5891">
        <v>0</v>
      </c>
      <c r="T5891">
        <v>0</v>
      </c>
      <c r="U5891">
        <v>0</v>
      </c>
      <c r="V5891">
        <v>0</v>
      </c>
      <c r="W5891">
        <v>0</v>
      </c>
      <c r="X5891">
        <v>0</v>
      </c>
      <c r="Y5891">
        <v>0</v>
      </c>
      <c r="Z5891">
        <v>0</v>
      </c>
      <c r="AA5891">
        <v>0</v>
      </c>
      <c r="AB5891">
        <v>0</v>
      </c>
      <c r="AC5891">
        <v>0</v>
      </c>
    </row>
    <row r="5892" spans="1:29">
      <c r="A5892" t="s">
        <v>16342</v>
      </c>
      <c r="B5892" t="s">
        <v>19</v>
      </c>
      <c r="C5892">
        <v>0</v>
      </c>
      <c r="D5892">
        <v>0</v>
      </c>
      <c r="E5892">
        <v>0</v>
      </c>
      <c r="F5892">
        <v>0</v>
      </c>
      <c r="G5892">
        <v>0</v>
      </c>
      <c r="H5892">
        <v>0</v>
      </c>
      <c r="I5892">
        <v>0</v>
      </c>
      <c r="J5892">
        <v>0</v>
      </c>
      <c r="K5892">
        <v>0</v>
      </c>
      <c r="L5892">
        <v>0</v>
      </c>
      <c r="M5892">
        <v>0</v>
      </c>
      <c r="N5892">
        <v>0</v>
      </c>
      <c r="O5892">
        <v>0</v>
      </c>
      <c r="P5892">
        <v>0</v>
      </c>
      <c r="Q5892">
        <v>0</v>
      </c>
      <c r="R5892">
        <v>0</v>
      </c>
      <c r="S5892">
        <v>0</v>
      </c>
      <c r="T5892">
        <v>0</v>
      </c>
      <c r="U5892">
        <v>0</v>
      </c>
      <c r="V5892">
        <v>0</v>
      </c>
      <c r="W5892">
        <v>0</v>
      </c>
      <c r="X5892">
        <v>0</v>
      </c>
      <c r="Y5892">
        <v>0</v>
      </c>
      <c r="Z5892">
        <v>0</v>
      </c>
      <c r="AA5892">
        <v>0</v>
      </c>
      <c r="AB5892">
        <v>0</v>
      </c>
      <c r="AC5892">
        <v>0</v>
      </c>
    </row>
    <row r="5893" spans="1:29">
      <c r="A5893" t="s">
        <v>16343</v>
      </c>
      <c r="B5893" t="s">
        <v>19</v>
      </c>
      <c r="C5893">
        <v>0</v>
      </c>
      <c r="D5893">
        <v>0</v>
      </c>
      <c r="E5893">
        <v>0</v>
      </c>
      <c r="F5893">
        <v>0</v>
      </c>
      <c r="G5893">
        <v>0</v>
      </c>
      <c r="H5893">
        <v>0</v>
      </c>
      <c r="I5893">
        <v>0</v>
      </c>
      <c r="J5893">
        <v>0</v>
      </c>
      <c r="K5893">
        <v>0</v>
      </c>
      <c r="L5893">
        <v>0</v>
      </c>
      <c r="M5893">
        <v>0</v>
      </c>
      <c r="N5893">
        <v>0</v>
      </c>
      <c r="O5893">
        <v>0</v>
      </c>
      <c r="P5893">
        <v>0</v>
      </c>
      <c r="Q5893">
        <v>0</v>
      </c>
      <c r="R5893">
        <v>0</v>
      </c>
      <c r="S5893">
        <v>0</v>
      </c>
      <c r="T5893">
        <v>0</v>
      </c>
      <c r="U5893">
        <v>0</v>
      </c>
      <c r="V5893">
        <v>0</v>
      </c>
      <c r="W5893">
        <v>0</v>
      </c>
      <c r="X5893">
        <v>0</v>
      </c>
      <c r="Y5893">
        <v>0</v>
      </c>
      <c r="Z5893">
        <v>0</v>
      </c>
      <c r="AA5893">
        <v>0</v>
      </c>
      <c r="AB5893">
        <v>0</v>
      </c>
      <c r="AC5893">
        <v>0</v>
      </c>
    </row>
    <row r="5894" spans="1:29">
      <c r="A5894" t="s">
        <v>16344</v>
      </c>
      <c r="B5894" t="s">
        <v>19</v>
      </c>
      <c r="C5894">
        <v>0</v>
      </c>
      <c r="D5894">
        <v>0</v>
      </c>
      <c r="E5894">
        <v>0</v>
      </c>
      <c r="F5894">
        <v>0</v>
      </c>
      <c r="G5894">
        <v>0</v>
      </c>
      <c r="H5894">
        <v>0</v>
      </c>
      <c r="I5894">
        <v>0</v>
      </c>
      <c r="J5894">
        <v>0</v>
      </c>
      <c r="K5894">
        <v>0</v>
      </c>
      <c r="L5894">
        <v>0</v>
      </c>
      <c r="M5894">
        <v>0</v>
      </c>
      <c r="N5894">
        <v>0</v>
      </c>
      <c r="O5894">
        <v>0</v>
      </c>
      <c r="P5894">
        <v>0</v>
      </c>
      <c r="Q5894">
        <v>0</v>
      </c>
      <c r="R5894">
        <v>0</v>
      </c>
      <c r="S5894">
        <v>0</v>
      </c>
      <c r="T5894">
        <v>0</v>
      </c>
      <c r="U5894">
        <v>0</v>
      </c>
      <c r="V5894">
        <v>0</v>
      </c>
      <c r="W5894">
        <v>0</v>
      </c>
      <c r="X5894">
        <v>0</v>
      </c>
      <c r="Y5894">
        <v>0</v>
      </c>
      <c r="Z5894">
        <v>0</v>
      </c>
      <c r="AA5894">
        <v>0</v>
      </c>
      <c r="AB5894">
        <v>0</v>
      </c>
      <c r="AC5894">
        <v>0</v>
      </c>
    </row>
    <row r="5895" spans="1:29">
      <c r="A5895" t="s">
        <v>16345</v>
      </c>
      <c r="B5895" t="s">
        <v>19</v>
      </c>
      <c r="C5895">
        <v>0</v>
      </c>
      <c r="D5895">
        <v>0</v>
      </c>
      <c r="E5895">
        <v>0</v>
      </c>
      <c r="F5895">
        <v>0</v>
      </c>
      <c r="G5895">
        <v>0</v>
      </c>
      <c r="H5895">
        <v>0</v>
      </c>
      <c r="I5895">
        <v>0</v>
      </c>
      <c r="J5895">
        <v>0</v>
      </c>
      <c r="K5895">
        <v>0</v>
      </c>
      <c r="L5895">
        <v>0</v>
      </c>
      <c r="M5895">
        <v>0</v>
      </c>
      <c r="N5895">
        <v>0</v>
      </c>
      <c r="O5895">
        <v>0</v>
      </c>
      <c r="P5895">
        <v>0</v>
      </c>
      <c r="Q5895">
        <v>0</v>
      </c>
      <c r="R5895">
        <v>0</v>
      </c>
      <c r="S5895">
        <v>0</v>
      </c>
      <c r="T5895">
        <v>0</v>
      </c>
      <c r="U5895">
        <v>0</v>
      </c>
      <c r="V5895">
        <v>0</v>
      </c>
      <c r="W5895">
        <v>0</v>
      </c>
      <c r="X5895">
        <v>0</v>
      </c>
      <c r="Y5895">
        <v>0</v>
      </c>
      <c r="Z5895">
        <v>0</v>
      </c>
      <c r="AA5895">
        <v>0</v>
      </c>
      <c r="AB5895">
        <v>0</v>
      </c>
      <c r="AC5895">
        <v>0</v>
      </c>
    </row>
    <row r="5896" spans="1:29">
      <c r="A5896" t="s">
        <v>16346</v>
      </c>
      <c r="B5896" t="s">
        <v>19</v>
      </c>
      <c r="C5896">
        <v>0</v>
      </c>
      <c r="D5896">
        <v>0</v>
      </c>
      <c r="E5896">
        <v>0</v>
      </c>
      <c r="F5896">
        <v>0</v>
      </c>
      <c r="G5896">
        <v>0</v>
      </c>
      <c r="H5896">
        <v>0</v>
      </c>
      <c r="I5896">
        <v>0</v>
      </c>
      <c r="J5896">
        <v>0</v>
      </c>
      <c r="K5896">
        <v>0</v>
      </c>
      <c r="L5896">
        <v>0</v>
      </c>
      <c r="M5896">
        <v>0</v>
      </c>
      <c r="N5896">
        <v>0</v>
      </c>
      <c r="O5896">
        <v>0</v>
      </c>
      <c r="P5896">
        <v>0</v>
      </c>
      <c r="Q5896">
        <v>0</v>
      </c>
      <c r="R5896">
        <v>0</v>
      </c>
      <c r="S5896">
        <v>0</v>
      </c>
      <c r="T5896">
        <v>0</v>
      </c>
      <c r="U5896">
        <v>0</v>
      </c>
      <c r="V5896">
        <v>0</v>
      </c>
      <c r="W5896">
        <v>0</v>
      </c>
      <c r="X5896">
        <v>0</v>
      </c>
      <c r="Y5896">
        <v>0</v>
      </c>
      <c r="Z5896">
        <v>0</v>
      </c>
      <c r="AA5896">
        <v>0</v>
      </c>
      <c r="AB5896">
        <v>0</v>
      </c>
      <c r="AC5896">
        <v>0</v>
      </c>
    </row>
    <row r="5897" spans="1:29">
      <c r="A5897" t="s">
        <v>16347</v>
      </c>
      <c r="B5897" t="s">
        <v>19</v>
      </c>
      <c r="C5897">
        <v>0</v>
      </c>
      <c r="D5897">
        <v>0</v>
      </c>
      <c r="E5897">
        <v>0</v>
      </c>
      <c r="F5897">
        <v>0</v>
      </c>
      <c r="G5897">
        <v>0</v>
      </c>
      <c r="H5897">
        <v>0</v>
      </c>
      <c r="I5897">
        <v>0</v>
      </c>
      <c r="J5897">
        <v>0</v>
      </c>
      <c r="K5897">
        <v>0</v>
      </c>
      <c r="L5897">
        <v>0</v>
      </c>
      <c r="M5897">
        <v>0</v>
      </c>
      <c r="N5897">
        <v>0</v>
      </c>
      <c r="O5897">
        <v>0</v>
      </c>
      <c r="P5897">
        <v>0</v>
      </c>
      <c r="Q5897">
        <v>0</v>
      </c>
      <c r="R5897">
        <v>0</v>
      </c>
      <c r="S5897">
        <v>0</v>
      </c>
      <c r="T5897">
        <v>0</v>
      </c>
      <c r="U5897">
        <v>0</v>
      </c>
      <c r="V5897">
        <v>0</v>
      </c>
      <c r="W5897">
        <v>0</v>
      </c>
      <c r="X5897">
        <v>0</v>
      </c>
      <c r="Y5897">
        <v>0</v>
      </c>
      <c r="Z5897">
        <v>0</v>
      </c>
      <c r="AA5897">
        <v>0</v>
      </c>
      <c r="AB5897">
        <v>0</v>
      </c>
      <c r="AC5897">
        <v>0</v>
      </c>
    </row>
    <row r="5898" spans="1:29">
      <c r="A5898" t="s">
        <v>16348</v>
      </c>
      <c r="B5898" t="s">
        <v>19</v>
      </c>
      <c r="C5898">
        <v>0</v>
      </c>
      <c r="D5898">
        <v>0</v>
      </c>
      <c r="E5898">
        <v>0</v>
      </c>
      <c r="F5898">
        <v>0</v>
      </c>
      <c r="G5898">
        <v>0</v>
      </c>
      <c r="H5898">
        <v>0</v>
      </c>
      <c r="I5898">
        <v>0</v>
      </c>
      <c r="J5898">
        <v>0</v>
      </c>
      <c r="K5898">
        <v>0</v>
      </c>
      <c r="L5898">
        <v>0</v>
      </c>
      <c r="M5898">
        <v>0</v>
      </c>
      <c r="N5898">
        <v>0</v>
      </c>
      <c r="O5898">
        <v>0</v>
      </c>
      <c r="P5898">
        <v>0</v>
      </c>
      <c r="Q5898">
        <v>0</v>
      </c>
      <c r="R5898">
        <v>0</v>
      </c>
      <c r="S5898">
        <v>0</v>
      </c>
      <c r="T5898">
        <v>0</v>
      </c>
      <c r="U5898">
        <v>0</v>
      </c>
      <c r="V5898">
        <v>0</v>
      </c>
      <c r="W5898">
        <v>0</v>
      </c>
      <c r="X5898">
        <v>0</v>
      </c>
      <c r="Y5898">
        <v>0</v>
      </c>
      <c r="Z5898">
        <v>0</v>
      </c>
      <c r="AA5898">
        <v>0</v>
      </c>
      <c r="AB5898">
        <v>0</v>
      </c>
      <c r="AC5898">
        <v>0</v>
      </c>
    </row>
    <row r="5899" spans="1:29">
      <c r="A5899" t="s">
        <v>16349</v>
      </c>
      <c r="B5899" t="s">
        <v>19</v>
      </c>
      <c r="C5899">
        <v>0</v>
      </c>
      <c r="D5899">
        <v>0</v>
      </c>
      <c r="E5899">
        <v>0</v>
      </c>
      <c r="F5899">
        <v>0</v>
      </c>
      <c r="G5899">
        <v>0</v>
      </c>
      <c r="H5899">
        <v>0</v>
      </c>
      <c r="I5899">
        <v>0</v>
      </c>
      <c r="J5899">
        <v>0</v>
      </c>
      <c r="K5899">
        <v>0</v>
      </c>
      <c r="L5899">
        <v>0</v>
      </c>
      <c r="M5899">
        <v>0</v>
      </c>
      <c r="N5899">
        <v>0</v>
      </c>
      <c r="O5899">
        <v>0</v>
      </c>
      <c r="P5899">
        <v>0</v>
      </c>
      <c r="Q5899">
        <v>0</v>
      </c>
      <c r="R5899">
        <v>0</v>
      </c>
      <c r="S5899">
        <v>0</v>
      </c>
      <c r="T5899">
        <v>0</v>
      </c>
      <c r="U5899">
        <v>0</v>
      </c>
      <c r="V5899">
        <v>0</v>
      </c>
      <c r="W5899">
        <v>0</v>
      </c>
      <c r="X5899">
        <v>0</v>
      </c>
      <c r="Y5899">
        <v>0</v>
      </c>
      <c r="Z5899">
        <v>0</v>
      </c>
      <c r="AA5899">
        <v>0</v>
      </c>
      <c r="AB5899">
        <v>0</v>
      </c>
      <c r="AC5899">
        <v>0</v>
      </c>
    </row>
    <row r="5900" spans="1:29">
      <c r="A5900" t="s">
        <v>16350</v>
      </c>
      <c r="B5900" t="s">
        <v>19</v>
      </c>
      <c r="C5900">
        <v>0</v>
      </c>
      <c r="D5900">
        <v>0</v>
      </c>
      <c r="E5900">
        <v>0</v>
      </c>
      <c r="F5900">
        <v>0</v>
      </c>
      <c r="G5900">
        <v>0</v>
      </c>
      <c r="H5900">
        <v>0</v>
      </c>
      <c r="I5900">
        <v>0</v>
      </c>
      <c r="J5900">
        <v>0</v>
      </c>
      <c r="K5900">
        <v>0</v>
      </c>
      <c r="L5900">
        <v>0</v>
      </c>
      <c r="M5900">
        <v>0</v>
      </c>
      <c r="N5900">
        <v>0</v>
      </c>
      <c r="O5900">
        <v>0</v>
      </c>
      <c r="P5900">
        <v>0</v>
      </c>
      <c r="Q5900">
        <v>0</v>
      </c>
      <c r="R5900">
        <v>0</v>
      </c>
      <c r="S5900">
        <v>0</v>
      </c>
      <c r="T5900">
        <v>0</v>
      </c>
      <c r="U5900">
        <v>0</v>
      </c>
      <c r="V5900">
        <v>0</v>
      </c>
      <c r="W5900">
        <v>0</v>
      </c>
      <c r="X5900">
        <v>0</v>
      </c>
      <c r="Y5900">
        <v>0</v>
      </c>
      <c r="Z5900">
        <v>0</v>
      </c>
      <c r="AA5900">
        <v>0</v>
      </c>
      <c r="AB5900">
        <v>0</v>
      </c>
      <c r="AC5900">
        <v>0</v>
      </c>
    </row>
    <row r="5901" spans="1:29">
      <c r="A5901" t="s">
        <v>16351</v>
      </c>
      <c r="B5901" t="s">
        <v>19</v>
      </c>
      <c r="C5901">
        <v>0</v>
      </c>
      <c r="D5901">
        <v>0</v>
      </c>
      <c r="E5901">
        <v>0</v>
      </c>
      <c r="F5901">
        <v>0</v>
      </c>
      <c r="G5901">
        <v>0</v>
      </c>
      <c r="H5901">
        <v>0</v>
      </c>
      <c r="I5901">
        <v>0</v>
      </c>
      <c r="J5901">
        <v>0</v>
      </c>
      <c r="K5901">
        <v>0</v>
      </c>
      <c r="L5901">
        <v>0</v>
      </c>
      <c r="M5901">
        <v>0</v>
      </c>
      <c r="N5901">
        <v>0</v>
      </c>
      <c r="O5901">
        <v>0</v>
      </c>
      <c r="P5901">
        <v>0</v>
      </c>
      <c r="Q5901">
        <v>0</v>
      </c>
      <c r="R5901">
        <v>0</v>
      </c>
      <c r="S5901">
        <v>0</v>
      </c>
      <c r="T5901">
        <v>0</v>
      </c>
      <c r="U5901">
        <v>0</v>
      </c>
      <c r="V5901">
        <v>0</v>
      </c>
      <c r="W5901">
        <v>0</v>
      </c>
      <c r="X5901">
        <v>0</v>
      </c>
      <c r="Y5901">
        <v>0</v>
      </c>
      <c r="Z5901">
        <v>0</v>
      </c>
      <c r="AA5901">
        <v>0</v>
      </c>
      <c r="AB5901">
        <v>0</v>
      </c>
      <c r="AC5901">
        <v>0</v>
      </c>
    </row>
    <row r="5902" spans="1:29">
      <c r="A5902" t="s">
        <v>16352</v>
      </c>
      <c r="B5902" t="s">
        <v>19</v>
      </c>
      <c r="C5902">
        <v>0</v>
      </c>
      <c r="D5902">
        <v>0</v>
      </c>
      <c r="E5902">
        <v>0</v>
      </c>
      <c r="F5902">
        <v>0</v>
      </c>
      <c r="G5902">
        <v>0</v>
      </c>
      <c r="H5902">
        <v>0</v>
      </c>
      <c r="I5902">
        <v>0</v>
      </c>
      <c r="J5902">
        <v>0</v>
      </c>
      <c r="K5902">
        <v>0</v>
      </c>
      <c r="L5902">
        <v>0</v>
      </c>
      <c r="M5902">
        <v>0</v>
      </c>
      <c r="N5902">
        <v>0</v>
      </c>
      <c r="O5902">
        <v>0</v>
      </c>
      <c r="P5902">
        <v>0</v>
      </c>
      <c r="Q5902">
        <v>0</v>
      </c>
      <c r="R5902">
        <v>0</v>
      </c>
      <c r="S5902">
        <v>0</v>
      </c>
      <c r="T5902">
        <v>0</v>
      </c>
      <c r="U5902">
        <v>0</v>
      </c>
      <c r="V5902">
        <v>0</v>
      </c>
      <c r="W5902">
        <v>0</v>
      </c>
      <c r="X5902">
        <v>0</v>
      </c>
      <c r="Y5902">
        <v>0</v>
      </c>
      <c r="Z5902">
        <v>0</v>
      </c>
      <c r="AA5902">
        <v>0</v>
      </c>
      <c r="AB5902">
        <v>0</v>
      </c>
      <c r="AC5902">
        <v>0</v>
      </c>
    </row>
    <row r="5903" spans="1:29">
      <c r="A5903" t="s">
        <v>16353</v>
      </c>
      <c r="B5903" t="s">
        <v>19</v>
      </c>
      <c r="C5903">
        <v>0</v>
      </c>
      <c r="D5903">
        <v>0</v>
      </c>
      <c r="E5903">
        <v>0</v>
      </c>
      <c r="F5903">
        <v>0</v>
      </c>
      <c r="G5903">
        <v>0</v>
      </c>
      <c r="H5903">
        <v>0</v>
      </c>
      <c r="I5903">
        <v>0</v>
      </c>
      <c r="J5903">
        <v>0</v>
      </c>
      <c r="K5903">
        <v>0</v>
      </c>
      <c r="L5903">
        <v>0</v>
      </c>
      <c r="M5903">
        <v>0</v>
      </c>
      <c r="N5903">
        <v>0</v>
      </c>
      <c r="O5903">
        <v>0</v>
      </c>
      <c r="P5903">
        <v>0</v>
      </c>
      <c r="Q5903">
        <v>0</v>
      </c>
      <c r="R5903">
        <v>0</v>
      </c>
      <c r="S5903">
        <v>0</v>
      </c>
      <c r="T5903">
        <v>0</v>
      </c>
      <c r="U5903">
        <v>0</v>
      </c>
      <c r="V5903">
        <v>0</v>
      </c>
      <c r="W5903">
        <v>0</v>
      </c>
      <c r="X5903">
        <v>0</v>
      </c>
      <c r="Y5903">
        <v>0</v>
      </c>
      <c r="Z5903">
        <v>0</v>
      </c>
      <c r="AA5903">
        <v>0</v>
      </c>
      <c r="AB5903">
        <v>0</v>
      </c>
      <c r="AC5903">
        <v>0</v>
      </c>
    </row>
    <row r="5904" spans="1:29">
      <c r="A5904" t="s">
        <v>16354</v>
      </c>
      <c r="B5904" t="s">
        <v>19</v>
      </c>
      <c r="C5904">
        <v>0</v>
      </c>
      <c r="D5904">
        <v>0</v>
      </c>
      <c r="E5904">
        <v>0</v>
      </c>
      <c r="F5904">
        <v>0</v>
      </c>
      <c r="G5904">
        <v>0</v>
      </c>
      <c r="H5904">
        <v>0</v>
      </c>
      <c r="I5904">
        <v>0</v>
      </c>
      <c r="J5904">
        <v>0</v>
      </c>
      <c r="K5904">
        <v>0</v>
      </c>
      <c r="L5904">
        <v>0</v>
      </c>
      <c r="M5904">
        <v>0</v>
      </c>
      <c r="N5904">
        <v>0</v>
      </c>
      <c r="O5904">
        <v>0</v>
      </c>
      <c r="P5904">
        <v>0</v>
      </c>
      <c r="Q5904">
        <v>0</v>
      </c>
      <c r="R5904">
        <v>0</v>
      </c>
      <c r="S5904">
        <v>0</v>
      </c>
      <c r="T5904">
        <v>0</v>
      </c>
      <c r="U5904">
        <v>0</v>
      </c>
      <c r="V5904">
        <v>0</v>
      </c>
      <c r="W5904">
        <v>0</v>
      </c>
      <c r="X5904">
        <v>0</v>
      </c>
      <c r="Y5904">
        <v>0</v>
      </c>
      <c r="Z5904">
        <v>0</v>
      </c>
      <c r="AA5904">
        <v>0</v>
      </c>
      <c r="AB5904">
        <v>0</v>
      </c>
      <c r="AC5904">
        <v>0</v>
      </c>
    </row>
    <row r="5905" spans="1:29">
      <c r="A5905" t="s">
        <v>16355</v>
      </c>
      <c r="B5905" t="s">
        <v>19</v>
      </c>
      <c r="C5905">
        <v>0</v>
      </c>
      <c r="D5905">
        <v>0</v>
      </c>
      <c r="E5905">
        <v>0</v>
      </c>
      <c r="F5905">
        <v>0</v>
      </c>
      <c r="G5905">
        <v>0</v>
      </c>
      <c r="H5905">
        <v>0</v>
      </c>
      <c r="I5905">
        <v>0</v>
      </c>
      <c r="J5905">
        <v>0</v>
      </c>
      <c r="K5905">
        <v>0</v>
      </c>
      <c r="L5905">
        <v>0</v>
      </c>
      <c r="M5905">
        <v>0</v>
      </c>
      <c r="N5905">
        <v>0</v>
      </c>
      <c r="O5905">
        <v>0</v>
      </c>
      <c r="P5905">
        <v>0</v>
      </c>
      <c r="Q5905">
        <v>0</v>
      </c>
      <c r="R5905">
        <v>0</v>
      </c>
      <c r="S5905">
        <v>0</v>
      </c>
      <c r="T5905">
        <v>0</v>
      </c>
      <c r="U5905">
        <v>0</v>
      </c>
      <c r="V5905">
        <v>0</v>
      </c>
      <c r="W5905">
        <v>0</v>
      </c>
      <c r="X5905">
        <v>0</v>
      </c>
      <c r="Y5905">
        <v>0</v>
      </c>
      <c r="Z5905">
        <v>0</v>
      </c>
      <c r="AA5905">
        <v>0</v>
      </c>
      <c r="AB5905">
        <v>0</v>
      </c>
      <c r="AC5905">
        <v>0</v>
      </c>
    </row>
    <row r="5906" spans="1:29">
      <c r="A5906" t="s">
        <v>16356</v>
      </c>
      <c r="B5906" t="s">
        <v>19</v>
      </c>
      <c r="C5906">
        <v>0</v>
      </c>
      <c r="D5906">
        <v>0</v>
      </c>
      <c r="E5906">
        <v>0</v>
      </c>
      <c r="F5906">
        <v>0</v>
      </c>
      <c r="G5906">
        <v>0</v>
      </c>
      <c r="H5906">
        <v>0</v>
      </c>
      <c r="I5906">
        <v>0</v>
      </c>
      <c r="J5906">
        <v>0</v>
      </c>
      <c r="K5906">
        <v>0</v>
      </c>
      <c r="L5906">
        <v>0</v>
      </c>
      <c r="M5906">
        <v>0</v>
      </c>
      <c r="N5906">
        <v>0</v>
      </c>
      <c r="O5906">
        <v>0</v>
      </c>
      <c r="P5906">
        <v>0</v>
      </c>
      <c r="Q5906">
        <v>0</v>
      </c>
      <c r="R5906">
        <v>0</v>
      </c>
      <c r="S5906">
        <v>0</v>
      </c>
      <c r="T5906">
        <v>0</v>
      </c>
      <c r="U5906">
        <v>0</v>
      </c>
      <c r="V5906">
        <v>0</v>
      </c>
      <c r="W5906">
        <v>0</v>
      </c>
      <c r="X5906">
        <v>0</v>
      </c>
      <c r="Y5906">
        <v>0</v>
      </c>
      <c r="Z5906">
        <v>0</v>
      </c>
      <c r="AA5906">
        <v>0</v>
      </c>
      <c r="AB5906">
        <v>0</v>
      </c>
      <c r="AC5906">
        <v>0</v>
      </c>
    </row>
    <row r="5907" spans="1:29">
      <c r="A5907" t="s">
        <v>16357</v>
      </c>
      <c r="B5907" t="s">
        <v>19</v>
      </c>
      <c r="C5907">
        <v>0</v>
      </c>
      <c r="D5907">
        <v>0</v>
      </c>
      <c r="E5907">
        <v>0</v>
      </c>
      <c r="F5907">
        <v>0</v>
      </c>
      <c r="G5907">
        <v>0</v>
      </c>
      <c r="H5907">
        <v>0</v>
      </c>
      <c r="I5907">
        <v>0</v>
      </c>
      <c r="J5907">
        <v>0</v>
      </c>
      <c r="K5907">
        <v>0</v>
      </c>
      <c r="L5907">
        <v>0</v>
      </c>
      <c r="M5907">
        <v>0</v>
      </c>
      <c r="N5907">
        <v>0</v>
      </c>
      <c r="O5907">
        <v>0</v>
      </c>
      <c r="P5907">
        <v>0</v>
      </c>
      <c r="Q5907">
        <v>0</v>
      </c>
      <c r="R5907">
        <v>0</v>
      </c>
      <c r="S5907">
        <v>0</v>
      </c>
      <c r="T5907">
        <v>0</v>
      </c>
      <c r="U5907">
        <v>0</v>
      </c>
      <c r="V5907">
        <v>0</v>
      </c>
      <c r="W5907">
        <v>0</v>
      </c>
      <c r="X5907">
        <v>0</v>
      </c>
      <c r="Y5907">
        <v>0</v>
      </c>
      <c r="Z5907">
        <v>0</v>
      </c>
      <c r="AA5907">
        <v>0</v>
      </c>
      <c r="AB5907">
        <v>0</v>
      </c>
      <c r="AC5907">
        <v>0</v>
      </c>
    </row>
    <row r="5908" spans="1:29">
      <c r="A5908" t="s">
        <v>16358</v>
      </c>
      <c r="B5908" t="s">
        <v>19</v>
      </c>
      <c r="C5908">
        <v>0</v>
      </c>
      <c r="D5908">
        <v>0</v>
      </c>
      <c r="E5908">
        <v>0</v>
      </c>
      <c r="F5908">
        <v>0</v>
      </c>
      <c r="G5908">
        <v>0</v>
      </c>
      <c r="H5908">
        <v>0</v>
      </c>
      <c r="I5908">
        <v>0</v>
      </c>
      <c r="J5908">
        <v>0</v>
      </c>
      <c r="K5908">
        <v>0</v>
      </c>
      <c r="L5908">
        <v>0</v>
      </c>
      <c r="M5908">
        <v>0</v>
      </c>
      <c r="N5908">
        <v>0</v>
      </c>
      <c r="O5908">
        <v>0</v>
      </c>
      <c r="P5908">
        <v>0</v>
      </c>
      <c r="Q5908">
        <v>0</v>
      </c>
      <c r="R5908">
        <v>0</v>
      </c>
      <c r="S5908">
        <v>0</v>
      </c>
      <c r="T5908">
        <v>0</v>
      </c>
      <c r="U5908">
        <v>0</v>
      </c>
      <c r="V5908">
        <v>0</v>
      </c>
      <c r="W5908">
        <v>0</v>
      </c>
      <c r="X5908">
        <v>0</v>
      </c>
      <c r="Y5908">
        <v>0</v>
      </c>
      <c r="Z5908">
        <v>0</v>
      </c>
      <c r="AA5908">
        <v>0</v>
      </c>
      <c r="AB5908">
        <v>0</v>
      </c>
      <c r="AC5908">
        <v>0</v>
      </c>
    </row>
    <row r="5909" spans="1:29">
      <c r="A5909" t="s">
        <v>16359</v>
      </c>
      <c r="B5909" t="s">
        <v>19</v>
      </c>
      <c r="C5909">
        <v>0</v>
      </c>
      <c r="D5909">
        <v>0</v>
      </c>
      <c r="E5909">
        <v>0</v>
      </c>
      <c r="F5909">
        <v>0</v>
      </c>
      <c r="G5909">
        <v>0</v>
      </c>
      <c r="H5909">
        <v>0</v>
      </c>
      <c r="I5909">
        <v>0</v>
      </c>
      <c r="J5909">
        <v>0</v>
      </c>
      <c r="K5909">
        <v>0</v>
      </c>
      <c r="L5909">
        <v>0</v>
      </c>
      <c r="M5909">
        <v>0</v>
      </c>
      <c r="N5909">
        <v>0</v>
      </c>
      <c r="O5909">
        <v>0</v>
      </c>
      <c r="P5909">
        <v>0</v>
      </c>
      <c r="Q5909">
        <v>0</v>
      </c>
      <c r="R5909">
        <v>0</v>
      </c>
      <c r="S5909">
        <v>0</v>
      </c>
      <c r="T5909">
        <v>0</v>
      </c>
      <c r="U5909">
        <v>0</v>
      </c>
      <c r="V5909">
        <v>0</v>
      </c>
      <c r="W5909">
        <v>0</v>
      </c>
      <c r="X5909">
        <v>0</v>
      </c>
      <c r="Y5909">
        <v>0</v>
      </c>
      <c r="Z5909">
        <v>0</v>
      </c>
      <c r="AA5909">
        <v>0</v>
      </c>
      <c r="AB5909">
        <v>0</v>
      </c>
      <c r="AC5909">
        <v>0</v>
      </c>
    </row>
    <row r="5910" spans="1:29">
      <c r="A5910" t="s">
        <v>16360</v>
      </c>
      <c r="B5910" t="s">
        <v>19</v>
      </c>
      <c r="C5910">
        <v>0</v>
      </c>
      <c r="D5910">
        <v>0</v>
      </c>
      <c r="E5910">
        <v>0</v>
      </c>
      <c r="F5910">
        <v>0</v>
      </c>
      <c r="G5910">
        <v>0</v>
      </c>
      <c r="H5910">
        <v>0</v>
      </c>
      <c r="I5910">
        <v>0</v>
      </c>
      <c r="J5910">
        <v>0</v>
      </c>
      <c r="K5910">
        <v>0</v>
      </c>
      <c r="L5910">
        <v>0</v>
      </c>
      <c r="M5910">
        <v>0</v>
      </c>
      <c r="N5910">
        <v>0</v>
      </c>
      <c r="O5910">
        <v>0</v>
      </c>
      <c r="P5910">
        <v>0</v>
      </c>
      <c r="Q5910">
        <v>0</v>
      </c>
      <c r="R5910">
        <v>0</v>
      </c>
      <c r="S5910">
        <v>0</v>
      </c>
      <c r="T5910">
        <v>0</v>
      </c>
      <c r="U5910">
        <v>0</v>
      </c>
      <c r="V5910">
        <v>0</v>
      </c>
      <c r="W5910">
        <v>0</v>
      </c>
      <c r="X5910">
        <v>0</v>
      </c>
      <c r="Y5910">
        <v>0</v>
      </c>
      <c r="Z5910">
        <v>0</v>
      </c>
      <c r="AA5910">
        <v>0</v>
      </c>
      <c r="AB5910">
        <v>0</v>
      </c>
      <c r="AC5910">
        <v>0</v>
      </c>
    </row>
    <row r="5911" spans="1:29">
      <c r="A5911" t="s">
        <v>16361</v>
      </c>
      <c r="B5911" t="s">
        <v>19</v>
      </c>
      <c r="C5911">
        <v>0</v>
      </c>
      <c r="D5911">
        <v>0</v>
      </c>
      <c r="E5911">
        <v>0</v>
      </c>
      <c r="F5911">
        <v>0</v>
      </c>
      <c r="G5911">
        <v>0</v>
      </c>
      <c r="H5911">
        <v>0</v>
      </c>
      <c r="I5911">
        <v>0</v>
      </c>
      <c r="J5911">
        <v>0</v>
      </c>
      <c r="K5911">
        <v>0</v>
      </c>
      <c r="L5911">
        <v>0</v>
      </c>
      <c r="M5911">
        <v>0</v>
      </c>
      <c r="N5911">
        <v>0</v>
      </c>
      <c r="O5911">
        <v>0</v>
      </c>
      <c r="P5911">
        <v>0</v>
      </c>
      <c r="Q5911">
        <v>0</v>
      </c>
      <c r="R5911">
        <v>0</v>
      </c>
      <c r="S5911">
        <v>0</v>
      </c>
      <c r="T5911">
        <v>0</v>
      </c>
      <c r="U5911">
        <v>0</v>
      </c>
      <c r="V5911">
        <v>0</v>
      </c>
      <c r="W5911">
        <v>0</v>
      </c>
      <c r="X5911">
        <v>0</v>
      </c>
      <c r="Y5911">
        <v>0</v>
      </c>
      <c r="Z5911">
        <v>0</v>
      </c>
      <c r="AA5911">
        <v>0</v>
      </c>
      <c r="AB5911">
        <v>0</v>
      </c>
      <c r="AC5911">
        <v>0</v>
      </c>
    </row>
    <row r="5912" spans="1:29">
      <c r="A5912" t="s">
        <v>16362</v>
      </c>
      <c r="B5912" t="s">
        <v>19</v>
      </c>
      <c r="C5912">
        <v>0</v>
      </c>
      <c r="D5912">
        <v>0</v>
      </c>
      <c r="E5912">
        <v>0</v>
      </c>
      <c r="F5912">
        <v>0</v>
      </c>
      <c r="G5912">
        <v>0</v>
      </c>
      <c r="H5912">
        <v>0</v>
      </c>
      <c r="I5912">
        <v>0</v>
      </c>
      <c r="J5912">
        <v>0</v>
      </c>
      <c r="K5912">
        <v>0</v>
      </c>
      <c r="L5912">
        <v>0</v>
      </c>
      <c r="M5912">
        <v>0</v>
      </c>
      <c r="N5912">
        <v>0</v>
      </c>
      <c r="O5912">
        <v>0</v>
      </c>
      <c r="P5912">
        <v>0</v>
      </c>
      <c r="Q5912">
        <v>0</v>
      </c>
      <c r="R5912">
        <v>0</v>
      </c>
      <c r="S5912">
        <v>0</v>
      </c>
      <c r="T5912">
        <v>0</v>
      </c>
      <c r="U5912">
        <v>0</v>
      </c>
      <c r="V5912">
        <v>0</v>
      </c>
      <c r="W5912">
        <v>0</v>
      </c>
      <c r="X5912">
        <v>0</v>
      </c>
      <c r="Y5912">
        <v>0</v>
      </c>
      <c r="Z5912">
        <v>0</v>
      </c>
      <c r="AA5912">
        <v>0</v>
      </c>
      <c r="AB5912">
        <v>0</v>
      </c>
      <c r="AC5912">
        <v>0</v>
      </c>
    </row>
    <row r="5913" spans="1:29">
      <c r="A5913" t="s">
        <v>16363</v>
      </c>
      <c r="B5913" t="s">
        <v>19</v>
      </c>
      <c r="C5913">
        <v>0</v>
      </c>
      <c r="D5913">
        <v>0</v>
      </c>
      <c r="E5913">
        <v>0</v>
      </c>
      <c r="F5913">
        <v>0</v>
      </c>
      <c r="G5913">
        <v>0</v>
      </c>
      <c r="H5913">
        <v>0</v>
      </c>
      <c r="I5913">
        <v>0</v>
      </c>
      <c r="J5913">
        <v>0</v>
      </c>
      <c r="K5913">
        <v>0</v>
      </c>
      <c r="L5913">
        <v>0</v>
      </c>
      <c r="M5913">
        <v>0</v>
      </c>
      <c r="N5913">
        <v>0</v>
      </c>
      <c r="O5913">
        <v>0</v>
      </c>
      <c r="P5913">
        <v>0</v>
      </c>
      <c r="Q5913">
        <v>0</v>
      </c>
      <c r="R5913">
        <v>0</v>
      </c>
      <c r="S5913">
        <v>0</v>
      </c>
      <c r="T5913">
        <v>0</v>
      </c>
      <c r="U5913">
        <v>0</v>
      </c>
      <c r="V5913">
        <v>0</v>
      </c>
      <c r="W5913">
        <v>0</v>
      </c>
      <c r="X5913">
        <v>0</v>
      </c>
      <c r="Y5913">
        <v>0</v>
      </c>
      <c r="Z5913">
        <v>0</v>
      </c>
      <c r="AA5913">
        <v>0</v>
      </c>
      <c r="AB5913">
        <v>0</v>
      </c>
      <c r="AC5913">
        <v>0</v>
      </c>
    </row>
    <row r="5914" spans="1:29">
      <c r="A5914" t="s">
        <v>16364</v>
      </c>
      <c r="B5914" t="s">
        <v>19</v>
      </c>
      <c r="C5914">
        <v>0</v>
      </c>
      <c r="D5914">
        <v>0</v>
      </c>
      <c r="E5914">
        <v>0</v>
      </c>
      <c r="F5914">
        <v>0</v>
      </c>
      <c r="G5914">
        <v>0</v>
      </c>
      <c r="H5914">
        <v>0</v>
      </c>
      <c r="I5914">
        <v>0</v>
      </c>
      <c r="J5914">
        <v>0</v>
      </c>
      <c r="K5914">
        <v>0</v>
      </c>
      <c r="L5914">
        <v>0</v>
      </c>
      <c r="M5914">
        <v>0</v>
      </c>
      <c r="N5914">
        <v>0</v>
      </c>
      <c r="O5914">
        <v>0</v>
      </c>
      <c r="P5914">
        <v>0</v>
      </c>
      <c r="Q5914">
        <v>0</v>
      </c>
      <c r="R5914">
        <v>0</v>
      </c>
      <c r="S5914">
        <v>0</v>
      </c>
      <c r="T5914">
        <v>0</v>
      </c>
      <c r="U5914">
        <v>0</v>
      </c>
      <c r="V5914">
        <v>0</v>
      </c>
      <c r="W5914">
        <v>0</v>
      </c>
      <c r="X5914">
        <v>0</v>
      </c>
      <c r="Y5914">
        <v>0</v>
      </c>
      <c r="Z5914">
        <v>0</v>
      </c>
      <c r="AA5914">
        <v>0</v>
      </c>
      <c r="AB5914">
        <v>0</v>
      </c>
      <c r="AC5914">
        <v>0</v>
      </c>
    </row>
    <row r="5915" spans="1:29">
      <c r="A5915" t="s">
        <v>16365</v>
      </c>
      <c r="B5915" t="s">
        <v>19</v>
      </c>
      <c r="C5915">
        <v>0</v>
      </c>
      <c r="D5915">
        <v>0</v>
      </c>
      <c r="E5915">
        <v>0</v>
      </c>
      <c r="F5915">
        <v>0</v>
      </c>
      <c r="G5915">
        <v>0</v>
      </c>
      <c r="H5915">
        <v>0</v>
      </c>
      <c r="I5915">
        <v>0</v>
      </c>
      <c r="J5915">
        <v>0</v>
      </c>
      <c r="K5915">
        <v>0</v>
      </c>
      <c r="L5915">
        <v>0</v>
      </c>
      <c r="M5915">
        <v>0</v>
      </c>
      <c r="N5915">
        <v>0</v>
      </c>
      <c r="O5915">
        <v>0</v>
      </c>
      <c r="P5915">
        <v>0</v>
      </c>
      <c r="Q5915">
        <v>0</v>
      </c>
      <c r="R5915">
        <v>0</v>
      </c>
      <c r="S5915">
        <v>0</v>
      </c>
      <c r="T5915">
        <v>0</v>
      </c>
      <c r="U5915">
        <v>0</v>
      </c>
      <c r="V5915">
        <v>0</v>
      </c>
      <c r="W5915">
        <v>0</v>
      </c>
      <c r="X5915">
        <v>0</v>
      </c>
      <c r="Y5915">
        <v>0</v>
      </c>
      <c r="Z5915">
        <v>0</v>
      </c>
      <c r="AA5915">
        <v>0</v>
      </c>
      <c r="AB5915">
        <v>0</v>
      </c>
      <c r="AC5915">
        <v>0</v>
      </c>
    </row>
    <row r="5916" spans="1:29">
      <c r="A5916" t="s">
        <v>16366</v>
      </c>
      <c r="B5916" t="s">
        <v>19</v>
      </c>
      <c r="C5916">
        <v>0</v>
      </c>
      <c r="D5916">
        <v>0</v>
      </c>
      <c r="E5916">
        <v>0</v>
      </c>
      <c r="F5916">
        <v>0</v>
      </c>
      <c r="G5916">
        <v>0</v>
      </c>
      <c r="H5916">
        <v>0</v>
      </c>
      <c r="I5916">
        <v>0</v>
      </c>
      <c r="J5916">
        <v>0</v>
      </c>
      <c r="K5916">
        <v>0</v>
      </c>
      <c r="L5916">
        <v>0</v>
      </c>
      <c r="M5916">
        <v>0</v>
      </c>
      <c r="N5916">
        <v>0</v>
      </c>
      <c r="O5916">
        <v>0</v>
      </c>
      <c r="P5916">
        <v>0</v>
      </c>
      <c r="Q5916">
        <v>0</v>
      </c>
      <c r="R5916">
        <v>0</v>
      </c>
      <c r="S5916">
        <v>0</v>
      </c>
      <c r="T5916">
        <v>0</v>
      </c>
      <c r="U5916">
        <v>0</v>
      </c>
      <c r="V5916">
        <v>0</v>
      </c>
      <c r="W5916">
        <v>0</v>
      </c>
      <c r="X5916">
        <v>0</v>
      </c>
      <c r="Y5916">
        <v>0</v>
      </c>
      <c r="Z5916">
        <v>0</v>
      </c>
      <c r="AA5916">
        <v>0</v>
      </c>
      <c r="AB5916">
        <v>0</v>
      </c>
      <c r="AC5916">
        <v>0</v>
      </c>
    </row>
    <row r="5917" spans="1:29">
      <c r="A5917" t="s">
        <v>16367</v>
      </c>
      <c r="B5917" t="s">
        <v>19</v>
      </c>
      <c r="C5917">
        <v>0</v>
      </c>
      <c r="D5917">
        <v>0</v>
      </c>
      <c r="E5917">
        <v>0</v>
      </c>
      <c r="F5917">
        <v>0</v>
      </c>
      <c r="G5917">
        <v>0</v>
      </c>
      <c r="H5917">
        <v>0</v>
      </c>
      <c r="I5917">
        <v>0</v>
      </c>
      <c r="J5917">
        <v>0</v>
      </c>
      <c r="K5917">
        <v>0</v>
      </c>
      <c r="L5917">
        <v>0</v>
      </c>
      <c r="M5917">
        <v>0</v>
      </c>
      <c r="N5917">
        <v>0</v>
      </c>
      <c r="O5917">
        <v>0</v>
      </c>
      <c r="P5917">
        <v>0</v>
      </c>
      <c r="Q5917">
        <v>0</v>
      </c>
      <c r="R5917">
        <v>0</v>
      </c>
      <c r="S5917">
        <v>0</v>
      </c>
      <c r="T5917">
        <v>0</v>
      </c>
      <c r="U5917">
        <v>0</v>
      </c>
      <c r="V5917">
        <v>0</v>
      </c>
      <c r="W5917">
        <v>0</v>
      </c>
      <c r="X5917">
        <v>0</v>
      </c>
      <c r="Y5917">
        <v>0</v>
      </c>
      <c r="Z5917">
        <v>0</v>
      </c>
      <c r="AA5917">
        <v>0</v>
      </c>
      <c r="AB5917">
        <v>0</v>
      </c>
      <c r="AC5917">
        <v>0</v>
      </c>
    </row>
    <row r="5918" spans="1:29">
      <c r="A5918" t="s">
        <v>16368</v>
      </c>
      <c r="B5918" t="s">
        <v>19</v>
      </c>
      <c r="C5918">
        <v>0</v>
      </c>
      <c r="D5918">
        <v>0</v>
      </c>
      <c r="E5918">
        <v>0</v>
      </c>
      <c r="F5918">
        <v>0</v>
      </c>
      <c r="G5918">
        <v>0</v>
      </c>
      <c r="H5918">
        <v>0</v>
      </c>
      <c r="I5918">
        <v>0</v>
      </c>
      <c r="J5918">
        <v>0</v>
      </c>
      <c r="K5918">
        <v>0</v>
      </c>
      <c r="L5918">
        <v>0</v>
      </c>
      <c r="M5918">
        <v>0</v>
      </c>
      <c r="N5918">
        <v>0</v>
      </c>
      <c r="O5918">
        <v>0</v>
      </c>
      <c r="P5918">
        <v>0</v>
      </c>
      <c r="Q5918">
        <v>0</v>
      </c>
      <c r="R5918">
        <v>0</v>
      </c>
      <c r="S5918">
        <v>0</v>
      </c>
      <c r="T5918">
        <v>0</v>
      </c>
      <c r="U5918">
        <v>0</v>
      </c>
      <c r="V5918">
        <v>0</v>
      </c>
      <c r="W5918">
        <v>0</v>
      </c>
      <c r="X5918">
        <v>0</v>
      </c>
      <c r="Y5918">
        <v>0</v>
      </c>
      <c r="Z5918">
        <v>0</v>
      </c>
      <c r="AA5918">
        <v>0</v>
      </c>
      <c r="AB5918">
        <v>0</v>
      </c>
      <c r="AC5918">
        <v>0</v>
      </c>
    </row>
    <row r="5919" spans="1:29">
      <c r="A5919" t="s">
        <v>16369</v>
      </c>
      <c r="B5919" t="s">
        <v>19</v>
      </c>
      <c r="C5919">
        <v>0</v>
      </c>
      <c r="D5919">
        <v>0</v>
      </c>
      <c r="E5919">
        <v>0</v>
      </c>
      <c r="F5919">
        <v>0</v>
      </c>
      <c r="G5919">
        <v>0</v>
      </c>
      <c r="H5919">
        <v>0</v>
      </c>
      <c r="I5919">
        <v>0</v>
      </c>
      <c r="J5919">
        <v>0</v>
      </c>
      <c r="K5919">
        <v>0</v>
      </c>
      <c r="L5919">
        <v>0</v>
      </c>
      <c r="M5919">
        <v>0</v>
      </c>
      <c r="N5919">
        <v>0</v>
      </c>
      <c r="O5919">
        <v>0</v>
      </c>
      <c r="P5919">
        <v>0</v>
      </c>
      <c r="Q5919">
        <v>0</v>
      </c>
      <c r="R5919">
        <v>0</v>
      </c>
      <c r="S5919">
        <v>0</v>
      </c>
      <c r="T5919">
        <v>0</v>
      </c>
      <c r="U5919">
        <v>0</v>
      </c>
      <c r="V5919">
        <v>0</v>
      </c>
      <c r="W5919">
        <v>0</v>
      </c>
      <c r="X5919">
        <v>0</v>
      </c>
      <c r="Y5919">
        <v>0</v>
      </c>
      <c r="Z5919">
        <v>0</v>
      </c>
      <c r="AA5919">
        <v>0</v>
      </c>
      <c r="AB5919">
        <v>0</v>
      </c>
      <c r="AC5919">
        <v>0</v>
      </c>
    </row>
    <row r="5920" spans="1:29">
      <c r="A5920" t="s">
        <v>16370</v>
      </c>
      <c r="B5920" t="s">
        <v>19</v>
      </c>
      <c r="C5920">
        <v>0</v>
      </c>
      <c r="D5920">
        <v>0</v>
      </c>
      <c r="E5920">
        <v>0</v>
      </c>
      <c r="F5920">
        <v>0</v>
      </c>
      <c r="G5920">
        <v>0</v>
      </c>
      <c r="H5920">
        <v>0</v>
      </c>
      <c r="I5920">
        <v>0</v>
      </c>
      <c r="J5920">
        <v>0</v>
      </c>
      <c r="K5920">
        <v>0</v>
      </c>
      <c r="L5920">
        <v>0</v>
      </c>
      <c r="M5920">
        <v>0</v>
      </c>
      <c r="N5920">
        <v>0</v>
      </c>
      <c r="O5920">
        <v>0</v>
      </c>
      <c r="P5920">
        <v>0</v>
      </c>
      <c r="Q5920">
        <v>0</v>
      </c>
      <c r="R5920">
        <v>0</v>
      </c>
      <c r="S5920">
        <v>0</v>
      </c>
      <c r="T5920">
        <v>0</v>
      </c>
      <c r="U5920">
        <v>0</v>
      </c>
      <c r="V5920">
        <v>0</v>
      </c>
      <c r="W5920">
        <v>0</v>
      </c>
      <c r="X5920">
        <v>0</v>
      </c>
      <c r="Y5920">
        <v>0</v>
      </c>
      <c r="Z5920">
        <v>0</v>
      </c>
      <c r="AA5920">
        <v>0</v>
      </c>
      <c r="AB5920">
        <v>0</v>
      </c>
      <c r="AC5920">
        <v>0</v>
      </c>
    </row>
    <row r="5921" spans="1:29">
      <c r="A5921" t="s">
        <v>16371</v>
      </c>
      <c r="B5921" t="s">
        <v>19</v>
      </c>
      <c r="C5921">
        <v>0</v>
      </c>
      <c r="D5921">
        <v>0</v>
      </c>
      <c r="E5921">
        <v>0</v>
      </c>
      <c r="F5921">
        <v>0</v>
      </c>
      <c r="G5921">
        <v>0</v>
      </c>
      <c r="H5921">
        <v>0</v>
      </c>
      <c r="I5921">
        <v>0</v>
      </c>
      <c r="J5921">
        <v>0</v>
      </c>
      <c r="K5921">
        <v>0</v>
      </c>
      <c r="L5921">
        <v>0</v>
      </c>
      <c r="M5921">
        <v>0</v>
      </c>
      <c r="N5921">
        <v>0</v>
      </c>
      <c r="O5921">
        <v>0</v>
      </c>
      <c r="P5921">
        <v>0</v>
      </c>
      <c r="Q5921">
        <v>0</v>
      </c>
      <c r="R5921">
        <v>0</v>
      </c>
      <c r="S5921">
        <v>0</v>
      </c>
      <c r="T5921">
        <v>0</v>
      </c>
      <c r="U5921">
        <v>0</v>
      </c>
      <c r="V5921">
        <v>0</v>
      </c>
      <c r="W5921">
        <v>0</v>
      </c>
      <c r="X5921">
        <v>0</v>
      </c>
      <c r="Y5921">
        <v>0</v>
      </c>
      <c r="Z5921">
        <v>0</v>
      </c>
      <c r="AA5921">
        <v>0</v>
      </c>
      <c r="AB5921">
        <v>0</v>
      </c>
      <c r="AC5921">
        <v>0</v>
      </c>
    </row>
    <row r="5922" spans="1:29">
      <c r="A5922" t="s">
        <v>16372</v>
      </c>
      <c r="B5922" t="s">
        <v>19</v>
      </c>
      <c r="C5922">
        <v>0</v>
      </c>
      <c r="D5922">
        <v>0</v>
      </c>
      <c r="E5922">
        <v>0</v>
      </c>
      <c r="F5922">
        <v>0</v>
      </c>
      <c r="G5922">
        <v>0</v>
      </c>
      <c r="H5922">
        <v>0</v>
      </c>
      <c r="I5922">
        <v>0</v>
      </c>
      <c r="J5922">
        <v>0</v>
      </c>
      <c r="K5922">
        <v>0</v>
      </c>
      <c r="L5922">
        <v>0</v>
      </c>
      <c r="M5922">
        <v>0</v>
      </c>
      <c r="N5922">
        <v>0</v>
      </c>
      <c r="O5922">
        <v>0</v>
      </c>
      <c r="P5922">
        <v>0</v>
      </c>
      <c r="Q5922">
        <v>0</v>
      </c>
      <c r="R5922">
        <v>0</v>
      </c>
      <c r="S5922">
        <v>0</v>
      </c>
      <c r="T5922">
        <v>0</v>
      </c>
      <c r="U5922">
        <v>0</v>
      </c>
      <c r="V5922">
        <v>0</v>
      </c>
      <c r="W5922">
        <v>0</v>
      </c>
      <c r="X5922">
        <v>0</v>
      </c>
      <c r="Y5922">
        <v>0</v>
      </c>
      <c r="Z5922">
        <v>0</v>
      </c>
      <c r="AA5922">
        <v>0</v>
      </c>
      <c r="AB5922">
        <v>0</v>
      </c>
      <c r="AC5922">
        <v>0</v>
      </c>
    </row>
    <row r="5923" spans="1:29">
      <c r="A5923" t="s">
        <v>16373</v>
      </c>
      <c r="B5923" t="s">
        <v>19</v>
      </c>
      <c r="C5923">
        <v>0</v>
      </c>
      <c r="D5923">
        <v>0</v>
      </c>
      <c r="E5923">
        <v>0</v>
      </c>
      <c r="F5923">
        <v>0</v>
      </c>
      <c r="G5923">
        <v>0</v>
      </c>
      <c r="H5923">
        <v>0</v>
      </c>
      <c r="I5923">
        <v>0</v>
      </c>
      <c r="J5923">
        <v>0</v>
      </c>
      <c r="K5923">
        <v>0</v>
      </c>
      <c r="L5923">
        <v>0</v>
      </c>
      <c r="M5923">
        <v>0</v>
      </c>
      <c r="N5923">
        <v>0</v>
      </c>
      <c r="O5923">
        <v>0</v>
      </c>
      <c r="P5923">
        <v>0</v>
      </c>
      <c r="Q5923">
        <v>0</v>
      </c>
      <c r="R5923">
        <v>0</v>
      </c>
      <c r="S5923">
        <v>0</v>
      </c>
      <c r="T5923">
        <v>0</v>
      </c>
      <c r="U5923">
        <v>0</v>
      </c>
      <c r="V5923">
        <v>0</v>
      </c>
      <c r="W5923">
        <v>0</v>
      </c>
      <c r="X5923">
        <v>0</v>
      </c>
      <c r="Y5923">
        <v>0</v>
      </c>
      <c r="Z5923">
        <v>0</v>
      </c>
      <c r="AA5923">
        <v>0</v>
      </c>
      <c r="AB5923">
        <v>0</v>
      </c>
      <c r="AC5923">
        <v>0</v>
      </c>
    </row>
    <row r="5924" spans="1:29">
      <c r="A5924" t="s">
        <v>16374</v>
      </c>
      <c r="B5924" t="s">
        <v>19</v>
      </c>
      <c r="C5924">
        <v>0</v>
      </c>
      <c r="D5924">
        <v>0</v>
      </c>
      <c r="E5924">
        <v>0</v>
      </c>
      <c r="F5924">
        <v>0</v>
      </c>
      <c r="G5924">
        <v>0</v>
      </c>
      <c r="H5924">
        <v>0</v>
      </c>
      <c r="I5924">
        <v>0</v>
      </c>
      <c r="J5924">
        <v>0</v>
      </c>
      <c r="K5924">
        <v>0</v>
      </c>
      <c r="L5924">
        <v>0</v>
      </c>
      <c r="M5924">
        <v>0</v>
      </c>
      <c r="N5924">
        <v>0</v>
      </c>
      <c r="O5924">
        <v>0</v>
      </c>
      <c r="P5924">
        <v>0</v>
      </c>
      <c r="Q5924">
        <v>0</v>
      </c>
      <c r="R5924">
        <v>0</v>
      </c>
      <c r="S5924">
        <v>0</v>
      </c>
      <c r="T5924">
        <v>0</v>
      </c>
      <c r="U5924">
        <v>0</v>
      </c>
      <c r="V5924">
        <v>0</v>
      </c>
      <c r="W5924">
        <v>0</v>
      </c>
      <c r="X5924">
        <v>0</v>
      </c>
      <c r="Y5924">
        <v>0</v>
      </c>
      <c r="Z5924">
        <v>0</v>
      </c>
      <c r="AA5924">
        <v>0</v>
      </c>
      <c r="AB5924">
        <v>0</v>
      </c>
      <c r="AC5924">
        <v>0</v>
      </c>
    </row>
    <row r="5925" spans="1:29">
      <c r="A5925" t="s">
        <v>16375</v>
      </c>
      <c r="B5925" t="s">
        <v>19</v>
      </c>
      <c r="C5925">
        <v>0</v>
      </c>
      <c r="D5925">
        <v>0</v>
      </c>
      <c r="E5925">
        <v>0</v>
      </c>
      <c r="F5925">
        <v>0</v>
      </c>
      <c r="G5925">
        <v>0</v>
      </c>
      <c r="H5925">
        <v>0</v>
      </c>
      <c r="I5925">
        <v>0</v>
      </c>
      <c r="J5925">
        <v>0</v>
      </c>
      <c r="K5925">
        <v>0</v>
      </c>
      <c r="L5925">
        <v>0</v>
      </c>
      <c r="M5925">
        <v>0</v>
      </c>
      <c r="N5925">
        <v>0</v>
      </c>
      <c r="O5925">
        <v>0</v>
      </c>
      <c r="P5925">
        <v>0</v>
      </c>
      <c r="Q5925">
        <v>0</v>
      </c>
      <c r="R5925">
        <v>0</v>
      </c>
      <c r="S5925">
        <v>0</v>
      </c>
      <c r="T5925">
        <v>0</v>
      </c>
      <c r="U5925">
        <v>0</v>
      </c>
      <c r="V5925">
        <v>0</v>
      </c>
      <c r="W5925">
        <v>0</v>
      </c>
      <c r="X5925">
        <v>0</v>
      </c>
      <c r="Y5925">
        <v>0</v>
      </c>
      <c r="Z5925">
        <v>0</v>
      </c>
      <c r="AA5925">
        <v>0</v>
      </c>
      <c r="AB5925">
        <v>0</v>
      </c>
      <c r="AC5925">
        <v>0</v>
      </c>
    </row>
    <row r="5926" spans="1:29">
      <c r="A5926" t="s">
        <v>16376</v>
      </c>
      <c r="B5926" t="s">
        <v>19</v>
      </c>
      <c r="C5926">
        <v>0</v>
      </c>
      <c r="D5926">
        <v>0</v>
      </c>
      <c r="E5926">
        <v>0</v>
      </c>
      <c r="F5926">
        <v>0</v>
      </c>
      <c r="G5926">
        <v>0</v>
      </c>
      <c r="H5926">
        <v>0</v>
      </c>
      <c r="I5926">
        <v>0</v>
      </c>
      <c r="J5926">
        <v>0</v>
      </c>
      <c r="K5926">
        <v>0</v>
      </c>
      <c r="L5926">
        <v>0</v>
      </c>
      <c r="M5926">
        <v>0</v>
      </c>
      <c r="N5926">
        <v>0</v>
      </c>
      <c r="O5926">
        <v>0</v>
      </c>
      <c r="P5926">
        <v>0</v>
      </c>
      <c r="Q5926">
        <v>0</v>
      </c>
      <c r="R5926">
        <v>0</v>
      </c>
      <c r="S5926">
        <v>0</v>
      </c>
      <c r="T5926">
        <v>0</v>
      </c>
      <c r="U5926">
        <v>0</v>
      </c>
      <c r="V5926">
        <v>0</v>
      </c>
      <c r="W5926">
        <v>0</v>
      </c>
      <c r="X5926">
        <v>0</v>
      </c>
      <c r="Y5926">
        <v>0</v>
      </c>
      <c r="Z5926">
        <v>0</v>
      </c>
      <c r="AA5926">
        <v>0</v>
      </c>
      <c r="AB5926">
        <v>0</v>
      </c>
      <c r="AC5926">
        <v>0</v>
      </c>
    </row>
    <row r="5927" spans="1:29">
      <c r="A5927" t="s">
        <v>16377</v>
      </c>
      <c r="B5927" t="s">
        <v>19</v>
      </c>
      <c r="C5927">
        <v>0</v>
      </c>
      <c r="D5927">
        <v>0</v>
      </c>
      <c r="E5927">
        <v>0</v>
      </c>
      <c r="F5927">
        <v>0</v>
      </c>
      <c r="G5927">
        <v>0</v>
      </c>
      <c r="H5927">
        <v>0</v>
      </c>
      <c r="I5927">
        <v>0</v>
      </c>
      <c r="J5927">
        <v>0</v>
      </c>
      <c r="K5927">
        <v>0</v>
      </c>
      <c r="L5927">
        <v>0</v>
      </c>
      <c r="M5927">
        <v>0</v>
      </c>
      <c r="N5927">
        <v>0</v>
      </c>
      <c r="O5927">
        <v>0</v>
      </c>
      <c r="P5927">
        <v>0</v>
      </c>
      <c r="Q5927">
        <v>0</v>
      </c>
      <c r="R5927">
        <v>0</v>
      </c>
      <c r="S5927">
        <v>0</v>
      </c>
      <c r="T5927">
        <v>0</v>
      </c>
      <c r="U5927">
        <v>0</v>
      </c>
      <c r="V5927">
        <v>0</v>
      </c>
      <c r="W5927">
        <v>0</v>
      </c>
      <c r="X5927">
        <v>0</v>
      </c>
      <c r="Y5927">
        <v>0</v>
      </c>
      <c r="Z5927">
        <v>0</v>
      </c>
      <c r="AA5927">
        <v>0</v>
      </c>
      <c r="AB5927">
        <v>0</v>
      </c>
      <c r="AC5927">
        <v>0</v>
      </c>
    </row>
    <row r="5928" spans="1:29">
      <c r="A5928" t="s">
        <v>16378</v>
      </c>
      <c r="B5928" t="s">
        <v>19</v>
      </c>
      <c r="C5928">
        <v>0</v>
      </c>
      <c r="D5928">
        <v>0</v>
      </c>
      <c r="E5928">
        <v>0</v>
      </c>
      <c r="F5928">
        <v>0</v>
      </c>
      <c r="G5928">
        <v>0</v>
      </c>
      <c r="H5928">
        <v>0</v>
      </c>
      <c r="I5928">
        <v>0</v>
      </c>
      <c r="J5928">
        <v>0</v>
      </c>
      <c r="K5928">
        <v>0</v>
      </c>
      <c r="L5928">
        <v>0</v>
      </c>
      <c r="M5928">
        <v>0</v>
      </c>
      <c r="N5928">
        <v>0</v>
      </c>
      <c r="O5928">
        <v>0</v>
      </c>
      <c r="P5928">
        <v>0</v>
      </c>
      <c r="Q5928">
        <v>0</v>
      </c>
      <c r="R5928">
        <v>0</v>
      </c>
      <c r="S5928">
        <v>0</v>
      </c>
      <c r="T5928">
        <v>0</v>
      </c>
      <c r="U5928">
        <v>0</v>
      </c>
      <c r="V5928">
        <v>0</v>
      </c>
      <c r="W5928">
        <v>0</v>
      </c>
      <c r="X5928">
        <v>0</v>
      </c>
      <c r="Y5928">
        <v>0</v>
      </c>
      <c r="Z5928">
        <v>0</v>
      </c>
      <c r="AA5928">
        <v>0</v>
      </c>
      <c r="AB5928">
        <v>0</v>
      </c>
      <c r="AC5928">
        <v>0</v>
      </c>
    </row>
    <row r="5929" spans="1:29">
      <c r="A5929" t="s">
        <v>16379</v>
      </c>
      <c r="B5929" t="s">
        <v>19</v>
      </c>
      <c r="C5929">
        <v>0</v>
      </c>
      <c r="D5929">
        <v>0</v>
      </c>
      <c r="E5929">
        <v>0</v>
      </c>
      <c r="F5929">
        <v>0</v>
      </c>
      <c r="G5929">
        <v>0</v>
      </c>
      <c r="H5929">
        <v>0</v>
      </c>
      <c r="I5929">
        <v>0</v>
      </c>
      <c r="J5929">
        <v>0</v>
      </c>
      <c r="K5929">
        <v>0</v>
      </c>
      <c r="L5929">
        <v>0</v>
      </c>
      <c r="M5929">
        <v>0</v>
      </c>
      <c r="N5929">
        <v>0</v>
      </c>
      <c r="O5929">
        <v>0</v>
      </c>
      <c r="P5929">
        <v>0</v>
      </c>
      <c r="Q5929">
        <v>0</v>
      </c>
      <c r="R5929">
        <v>0</v>
      </c>
      <c r="S5929">
        <v>0</v>
      </c>
      <c r="T5929">
        <v>0</v>
      </c>
      <c r="U5929">
        <v>0</v>
      </c>
      <c r="V5929">
        <v>0</v>
      </c>
      <c r="W5929">
        <v>0</v>
      </c>
      <c r="X5929">
        <v>0</v>
      </c>
      <c r="Y5929">
        <v>0</v>
      </c>
      <c r="Z5929">
        <v>0</v>
      </c>
      <c r="AA5929">
        <v>0</v>
      </c>
      <c r="AB5929">
        <v>0</v>
      </c>
      <c r="AC5929">
        <v>0</v>
      </c>
    </row>
    <row r="5930" spans="1:29">
      <c r="A5930" t="s">
        <v>16380</v>
      </c>
      <c r="B5930" t="s">
        <v>19</v>
      </c>
      <c r="C5930">
        <v>0</v>
      </c>
      <c r="D5930">
        <v>0</v>
      </c>
      <c r="E5930">
        <v>0</v>
      </c>
      <c r="F5930">
        <v>0</v>
      </c>
      <c r="G5930">
        <v>0</v>
      </c>
      <c r="H5930">
        <v>0</v>
      </c>
      <c r="I5930">
        <v>0</v>
      </c>
      <c r="J5930">
        <v>0</v>
      </c>
      <c r="K5930">
        <v>0</v>
      </c>
      <c r="L5930">
        <v>0</v>
      </c>
      <c r="M5930">
        <v>0</v>
      </c>
      <c r="N5930">
        <v>0</v>
      </c>
      <c r="O5930">
        <v>0</v>
      </c>
      <c r="P5930">
        <v>0</v>
      </c>
      <c r="Q5930">
        <v>0</v>
      </c>
      <c r="R5930">
        <v>0</v>
      </c>
      <c r="S5930">
        <v>0</v>
      </c>
      <c r="T5930">
        <v>0</v>
      </c>
      <c r="U5930">
        <v>0</v>
      </c>
      <c r="V5930">
        <v>0</v>
      </c>
      <c r="W5930">
        <v>0</v>
      </c>
      <c r="X5930">
        <v>0</v>
      </c>
      <c r="Y5930">
        <v>0</v>
      </c>
      <c r="Z5930">
        <v>0</v>
      </c>
      <c r="AA5930">
        <v>0</v>
      </c>
      <c r="AB5930">
        <v>0</v>
      </c>
      <c r="AC5930">
        <v>0</v>
      </c>
    </row>
    <row r="5931" spans="1:29">
      <c r="A5931" t="s">
        <v>16381</v>
      </c>
      <c r="B5931" t="s">
        <v>19</v>
      </c>
      <c r="C5931">
        <v>0</v>
      </c>
      <c r="D5931">
        <v>0</v>
      </c>
      <c r="E5931">
        <v>0</v>
      </c>
      <c r="F5931">
        <v>0</v>
      </c>
      <c r="G5931">
        <v>0</v>
      </c>
      <c r="H5931">
        <v>0</v>
      </c>
      <c r="I5931">
        <v>0</v>
      </c>
      <c r="J5931">
        <v>0</v>
      </c>
      <c r="K5931">
        <v>0</v>
      </c>
      <c r="L5931">
        <v>0</v>
      </c>
      <c r="M5931">
        <v>0</v>
      </c>
      <c r="N5931">
        <v>0</v>
      </c>
      <c r="O5931">
        <v>0</v>
      </c>
      <c r="P5931">
        <v>0</v>
      </c>
      <c r="Q5931">
        <v>0</v>
      </c>
      <c r="R5931">
        <v>0</v>
      </c>
      <c r="S5931">
        <v>0</v>
      </c>
      <c r="T5931">
        <v>0</v>
      </c>
      <c r="U5931">
        <v>0</v>
      </c>
      <c r="V5931">
        <v>0</v>
      </c>
      <c r="W5931">
        <v>0</v>
      </c>
      <c r="X5931">
        <v>0</v>
      </c>
      <c r="Y5931">
        <v>0</v>
      </c>
      <c r="Z5931">
        <v>0</v>
      </c>
      <c r="AA5931">
        <v>0</v>
      </c>
      <c r="AB5931">
        <v>0</v>
      </c>
      <c r="AC5931">
        <v>0</v>
      </c>
    </row>
    <row r="5932" spans="1:29">
      <c r="A5932" t="s">
        <v>16382</v>
      </c>
      <c r="B5932" t="s">
        <v>19</v>
      </c>
      <c r="C5932">
        <v>0</v>
      </c>
      <c r="D5932">
        <v>0</v>
      </c>
      <c r="E5932">
        <v>0</v>
      </c>
      <c r="F5932">
        <v>0</v>
      </c>
      <c r="G5932">
        <v>0</v>
      </c>
      <c r="H5932">
        <v>0</v>
      </c>
      <c r="I5932">
        <v>0</v>
      </c>
      <c r="J5932">
        <v>0</v>
      </c>
      <c r="K5932">
        <v>0</v>
      </c>
      <c r="L5932">
        <v>0</v>
      </c>
      <c r="M5932">
        <v>0</v>
      </c>
      <c r="N5932">
        <v>0</v>
      </c>
      <c r="O5932">
        <v>0</v>
      </c>
      <c r="P5932">
        <v>0</v>
      </c>
      <c r="Q5932">
        <v>0</v>
      </c>
      <c r="R5932">
        <v>0</v>
      </c>
      <c r="S5932">
        <v>0</v>
      </c>
      <c r="T5932">
        <v>0</v>
      </c>
      <c r="U5932">
        <v>0</v>
      </c>
      <c r="V5932">
        <v>0</v>
      </c>
      <c r="W5932">
        <v>0</v>
      </c>
      <c r="X5932">
        <v>0</v>
      </c>
      <c r="Y5932">
        <v>0</v>
      </c>
      <c r="Z5932">
        <v>0</v>
      </c>
      <c r="AA5932">
        <v>0</v>
      </c>
      <c r="AB5932">
        <v>0</v>
      </c>
      <c r="AC5932">
        <v>0</v>
      </c>
    </row>
    <row r="5933" spans="1:29">
      <c r="A5933" t="s">
        <v>16383</v>
      </c>
      <c r="B5933" t="s">
        <v>19</v>
      </c>
      <c r="C5933">
        <v>0</v>
      </c>
      <c r="D5933">
        <v>0</v>
      </c>
      <c r="E5933">
        <v>0</v>
      </c>
      <c r="F5933">
        <v>0</v>
      </c>
      <c r="G5933">
        <v>0</v>
      </c>
      <c r="H5933">
        <v>0</v>
      </c>
      <c r="I5933">
        <v>0</v>
      </c>
      <c r="J5933">
        <v>0</v>
      </c>
      <c r="K5933">
        <v>0</v>
      </c>
      <c r="L5933">
        <v>0</v>
      </c>
      <c r="M5933">
        <v>0</v>
      </c>
      <c r="N5933">
        <v>0</v>
      </c>
      <c r="O5933">
        <v>0</v>
      </c>
      <c r="P5933">
        <v>0</v>
      </c>
      <c r="Q5933">
        <v>0</v>
      </c>
      <c r="R5933">
        <v>0</v>
      </c>
      <c r="S5933">
        <v>0</v>
      </c>
      <c r="T5933">
        <v>0</v>
      </c>
      <c r="U5933">
        <v>0</v>
      </c>
      <c r="V5933">
        <v>0</v>
      </c>
      <c r="W5933">
        <v>0</v>
      </c>
      <c r="X5933">
        <v>0</v>
      </c>
      <c r="Y5933">
        <v>0</v>
      </c>
      <c r="Z5933">
        <v>0</v>
      </c>
      <c r="AA5933">
        <v>0</v>
      </c>
      <c r="AB5933">
        <v>0</v>
      </c>
      <c r="AC5933">
        <v>0</v>
      </c>
    </row>
    <row r="5934" spans="1:29">
      <c r="A5934" t="s">
        <v>16384</v>
      </c>
      <c r="B5934" t="s">
        <v>19</v>
      </c>
      <c r="C5934">
        <v>0</v>
      </c>
      <c r="D5934">
        <v>0</v>
      </c>
      <c r="E5934">
        <v>0</v>
      </c>
      <c r="F5934">
        <v>0</v>
      </c>
      <c r="G5934">
        <v>0</v>
      </c>
      <c r="H5934">
        <v>0</v>
      </c>
      <c r="I5934">
        <v>0</v>
      </c>
      <c r="J5934">
        <v>0</v>
      </c>
      <c r="K5934">
        <v>0</v>
      </c>
      <c r="L5934">
        <v>0</v>
      </c>
      <c r="M5934">
        <v>0</v>
      </c>
      <c r="N5934">
        <v>0</v>
      </c>
      <c r="O5934">
        <v>0</v>
      </c>
      <c r="P5934">
        <v>0</v>
      </c>
      <c r="Q5934">
        <v>0</v>
      </c>
      <c r="R5934">
        <v>0</v>
      </c>
      <c r="S5934">
        <v>0</v>
      </c>
      <c r="T5934">
        <v>0</v>
      </c>
      <c r="U5934">
        <v>0</v>
      </c>
      <c r="V5934">
        <v>0</v>
      </c>
      <c r="W5934">
        <v>0</v>
      </c>
      <c r="X5934">
        <v>0</v>
      </c>
      <c r="Y5934">
        <v>0</v>
      </c>
      <c r="Z5934">
        <v>0</v>
      </c>
      <c r="AA5934">
        <v>0</v>
      </c>
      <c r="AB5934">
        <v>0</v>
      </c>
      <c r="AC5934">
        <v>0</v>
      </c>
    </row>
    <row r="5935" spans="1:29">
      <c r="A5935" t="s">
        <v>16385</v>
      </c>
      <c r="B5935" t="s">
        <v>19</v>
      </c>
      <c r="C5935">
        <v>0</v>
      </c>
      <c r="D5935">
        <v>0</v>
      </c>
      <c r="E5935">
        <v>0</v>
      </c>
      <c r="F5935">
        <v>0</v>
      </c>
      <c r="G5935">
        <v>0</v>
      </c>
      <c r="H5935">
        <v>0</v>
      </c>
      <c r="I5935">
        <v>0</v>
      </c>
      <c r="J5935">
        <v>0</v>
      </c>
      <c r="K5935">
        <v>0</v>
      </c>
      <c r="L5935">
        <v>0</v>
      </c>
      <c r="M5935">
        <v>0</v>
      </c>
      <c r="N5935">
        <v>0</v>
      </c>
      <c r="O5935">
        <v>0</v>
      </c>
      <c r="P5935">
        <v>0</v>
      </c>
      <c r="Q5935">
        <v>0</v>
      </c>
      <c r="R5935">
        <v>0</v>
      </c>
      <c r="S5935">
        <v>0</v>
      </c>
      <c r="T5935">
        <v>0</v>
      </c>
      <c r="U5935">
        <v>0</v>
      </c>
      <c r="V5935">
        <v>0</v>
      </c>
      <c r="W5935">
        <v>0</v>
      </c>
      <c r="X5935">
        <v>0</v>
      </c>
      <c r="Y5935">
        <v>0</v>
      </c>
      <c r="Z5935">
        <v>0</v>
      </c>
      <c r="AA5935">
        <v>0</v>
      </c>
      <c r="AB5935">
        <v>0</v>
      </c>
      <c r="AC5935">
        <v>0</v>
      </c>
    </row>
    <row r="5936" spans="1:29">
      <c r="A5936" t="s">
        <v>16386</v>
      </c>
      <c r="B5936" t="s">
        <v>19</v>
      </c>
      <c r="C5936">
        <v>0</v>
      </c>
      <c r="D5936">
        <v>0</v>
      </c>
      <c r="E5936">
        <v>0</v>
      </c>
      <c r="F5936">
        <v>0</v>
      </c>
      <c r="G5936">
        <v>0</v>
      </c>
      <c r="H5936">
        <v>0</v>
      </c>
      <c r="I5936">
        <v>0</v>
      </c>
      <c r="J5936">
        <v>0</v>
      </c>
      <c r="K5936">
        <v>0</v>
      </c>
      <c r="L5936">
        <v>0</v>
      </c>
      <c r="M5936">
        <v>0</v>
      </c>
      <c r="N5936">
        <v>0</v>
      </c>
      <c r="O5936">
        <v>0</v>
      </c>
      <c r="P5936">
        <v>0</v>
      </c>
      <c r="Q5936">
        <v>0</v>
      </c>
      <c r="R5936">
        <v>0</v>
      </c>
      <c r="S5936">
        <v>0</v>
      </c>
      <c r="T5936">
        <v>0</v>
      </c>
      <c r="U5936">
        <v>0</v>
      </c>
      <c r="V5936">
        <v>0</v>
      </c>
      <c r="W5936">
        <v>0</v>
      </c>
      <c r="X5936">
        <v>0</v>
      </c>
      <c r="Y5936">
        <v>0</v>
      </c>
      <c r="Z5936">
        <v>0</v>
      </c>
      <c r="AA5936">
        <v>0</v>
      </c>
      <c r="AB5936">
        <v>0</v>
      </c>
      <c r="AC5936">
        <v>0</v>
      </c>
    </row>
    <row r="5937" spans="1:29">
      <c r="A5937" t="s">
        <v>16387</v>
      </c>
      <c r="B5937" t="s">
        <v>19</v>
      </c>
      <c r="C5937">
        <v>0</v>
      </c>
      <c r="D5937">
        <v>0</v>
      </c>
      <c r="E5937">
        <v>0</v>
      </c>
      <c r="F5937">
        <v>0</v>
      </c>
      <c r="G5937">
        <v>0</v>
      </c>
      <c r="H5937">
        <v>0</v>
      </c>
      <c r="I5937">
        <v>0</v>
      </c>
      <c r="J5937">
        <v>0</v>
      </c>
      <c r="K5937">
        <v>0</v>
      </c>
      <c r="L5937">
        <v>0</v>
      </c>
      <c r="M5937">
        <v>0</v>
      </c>
      <c r="N5937">
        <v>0</v>
      </c>
      <c r="O5937">
        <v>0</v>
      </c>
      <c r="P5937">
        <v>0</v>
      </c>
      <c r="Q5937">
        <v>0</v>
      </c>
      <c r="R5937">
        <v>0</v>
      </c>
      <c r="S5937">
        <v>0</v>
      </c>
      <c r="T5937">
        <v>0</v>
      </c>
      <c r="U5937">
        <v>0</v>
      </c>
      <c r="V5937">
        <v>0</v>
      </c>
      <c r="W5937">
        <v>0</v>
      </c>
      <c r="X5937">
        <v>0</v>
      </c>
      <c r="Y5937">
        <v>0</v>
      </c>
      <c r="Z5937">
        <v>0</v>
      </c>
      <c r="AA5937">
        <v>0</v>
      </c>
      <c r="AB5937">
        <v>0</v>
      </c>
      <c r="AC5937">
        <v>0</v>
      </c>
    </row>
    <row r="5938" spans="1:29">
      <c r="A5938" t="s">
        <v>16388</v>
      </c>
      <c r="B5938" t="s">
        <v>19</v>
      </c>
      <c r="C5938">
        <v>0</v>
      </c>
      <c r="D5938">
        <v>0</v>
      </c>
      <c r="E5938">
        <v>0</v>
      </c>
      <c r="F5938">
        <v>0</v>
      </c>
      <c r="G5938">
        <v>0</v>
      </c>
      <c r="H5938">
        <v>0</v>
      </c>
      <c r="I5938">
        <v>0</v>
      </c>
      <c r="J5938">
        <v>0</v>
      </c>
      <c r="K5938">
        <v>0</v>
      </c>
      <c r="L5938">
        <v>0</v>
      </c>
      <c r="M5938">
        <v>0</v>
      </c>
      <c r="N5938">
        <v>0</v>
      </c>
      <c r="O5938">
        <v>0</v>
      </c>
      <c r="P5938">
        <v>0</v>
      </c>
      <c r="Q5938">
        <v>0</v>
      </c>
      <c r="R5938">
        <v>0</v>
      </c>
      <c r="S5938">
        <v>0</v>
      </c>
      <c r="T5938">
        <v>0</v>
      </c>
      <c r="U5938">
        <v>0</v>
      </c>
      <c r="V5938">
        <v>0</v>
      </c>
      <c r="W5938">
        <v>0</v>
      </c>
      <c r="X5938">
        <v>0</v>
      </c>
      <c r="Y5938">
        <v>0</v>
      </c>
      <c r="Z5938">
        <v>0</v>
      </c>
      <c r="AA5938">
        <v>0</v>
      </c>
      <c r="AB5938">
        <v>0</v>
      </c>
      <c r="AC5938">
        <v>0</v>
      </c>
    </row>
    <row r="5939" spans="1:29">
      <c r="A5939" t="s">
        <v>16389</v>
      </c>
      <c r="B5939" t="s">
        <v>19</v>
      </c>
      <c r="C5939">
        <v>0</v>
      </c>
      <c r="D5939">
        <v>0</v>
      </c>
      <c r="E5939">
        <v>0</v>
      </c>
      <c r="F5939">
        <v>0</v>
      </c>
      <c r="G5939">
        <v>0</v>
      </c>
      <c r="H5939">
        <v>0</v>
      </c>
      <c r="I5939">
        <v>0</v>
      </c>
      <c r="J5939">
        <v>0</v>
      </c>
      <c r="K5939">
        <v>0</v>
      </c>
      <c r="L5939">
        <v>0</v>
      </c>
      <c r="M5939">
        <v>0</v>
      </c>
      <c r="N5939">
        <v>0</v>
      </c>
      <c r="O5939">
        <v>0</v>
      </c>
      <c r="P5939">
        <v>0</v>
      </c>
      <c r="Q5939">
        <v>0</v>
      </c>
      <c r="R5939">
        <v>0</v>
      </c>
      <c r="S5939">
        <v>0</v>
      </c>
      <c r="T5939">
        <v>0</v>
      </c>
      <c r="U5939">
        <v>0</v>
      </c>
      <c r="V5939">
        <v>0</v>
      </c>
      <c r="W5939">
        <v>0</v>
      </c>
      <c r="X5939">
        <v>0</v>
      </c>
      <c r="Y5939">
        <v>0</v>
      </c>
      <c r="Z5939">
        <v>0</v>
      </c>
      <c r="AA5939">
        <v>0</v>
      </c>
      <c r="AB5939">
        <v>0</v>
      </c>
      <c r="AC5939">
        <v>0</v>
      </c>
    </row>
    <row r="5940" spans="1:29">
      <c r="A5940" t="s">
        <v>16390</v>
      </c>
      <c r="B5940" t="s">
        <v>19</v>
      </c>
      <c r="C5940">
        <v>0</v>
      </c>
      <c r="D5940">
        <v>0</v>
      </c>
      <c r="E5940">
        <v>0</v>
      </c>
      <c r="F5940">
        <v>0</v>
      </c>
      <c r="G5940">
        <v>0</v>
      </c>
      <c r="H5940">
        <v>0</v>
      </c>
      <c r="I5940">
        <v>0</v>
      </c>
      <c r="J5940">
        <v>0</v>
      </c>
      <c r="K5940">
        <v>0</v>
      </c>
      <c r="L5940">
        <v>0</v>
      </c>
      <c r="M5940">
        <v>0</v>
      </c>
      <c r="N5940">
        <v>0</v>
      </c>
      <c r="O5940">
        <v>0</v>
      </c>
      <c r="P5940">
        <v>0</v>
      </c>
      <c r="Q5940">
        <v>0</v>
      </c>
      <c r="R5940">
        <v>0</v>
      </c>
      <c r="S5940">
        <v>0</v>
      </c>
      <c r="T5940">
        <v>0</v>
      </c>
      <c r="U5940">
        <v>0</v>
      </c>
      <c r="V5940">
        <v>0</v>
      </c>
      <c r="W5940">
        <v>0</v>
      </c>
      <c r="X5940">
        <v>0</v>
      </c>
      <c r="Y5940">
        <v>0</v>
      </c>
      <c r="Z5940">
        <v>0</v>
      </c>
      <c r="AA5940">
        <v>0</v>
      </c>
      <c r="AB5940">
        <v>0</v>
      </c>
      <c r="AC5940">
        <v>0</v>
      </c>
    </row>
    <row r="5941" spans="1:29">
      <c r="A5941" t="s">
        <v>16391</v>
      </c>
      <c r="B5941" t="s">
        <v>19</v>
      </c>
      <c r="C5941">
        <v>0</v>
      </c>
      <c r="D5941">
        <v>0</v>
      </c>
      <c r="E5941">
        <v>0</v>
      </c>
      <c r="F5941">
        <v>0</v>
      </c>
      <c r="G5941">
        <v>0</v>
      </c>
      <c r="H5941">
        <v>0</v>
      </c>
      <c r="I5941">
        <v>0</v>
      </c>
      <c r="J5941">
        <v>0</v>
      </c>
      <c r="K5941">
        <v>0</v>
      </c>
      <c r="L5941">
        <v>0</v>
      </c>
      <c r="M5941">
        <v>0</v>
      </c>
      <c r="N5941">
        <v>0</v>
      </c>
      <c r="O5941">
        <v>0</v>
      </c>
      <c r="P5941">
        <v>0</v>
      </c>
      <c r="Q5941">
        <v>0</v>
      </c>
      <c r="R5941">
        <v>0</v>
      </c>
      <c r="S5941">
        <v>0</v>
      </c>
      <c r="T5941">
        <v>0</v>
      </c>
      <c r="U5941">
        <v>0</v>
      </c>
      <c r="V5941">
        <v>0</v>
      </c>
      <c r="W5941">
        <v>0</v>
      </c>
      <c r="X5941">
        <v>0</v>
      </c>
      <c r="Y5941">
        <v>0</v>
      </c>
      <c r="Z5941">
        <v>0</v>
      </c>
      <c r="AA5941">
        <v>0</v>
      </c>
      <c r="AB5941">
        <v>0</v>
      </c>
      <c r="AC5941">
        <v>0</v>
      </c>
    </row>
    <row r="5942" spans="1:29">
      <c r="A5942" t="s">
        <v>16392</v>
      </c>
      <c r="B5942" t="s">
        <v>19</v>
      </c>
      <c r="C5942">
        <v>0</v>
      </c>
      <c r="D5942">
        <v>0</v>
      </c>
      <c r="E5942">
        <v>0</v>
      </c>
      <c r="F5942">
        <v>0</v>
      </c>
      <c r="G5942">
        <v>0</v>
      </c>
      <c r="H5942">
        <v>0</v>
      </c>
      <c r="I5942">
        <v>0</v>
      </c>
      <c r="J5942">
        <v>0</v>
      </c>
      <c r="K5942">
        <v>0</v>
      </c>
      <c r="L5942">
        <v>0</v>
      </c>
      <c r="M5942">
        <v>0</v>
      </c>
      <c r="N5942">
        <v>0</v>
      </c>
      <c r="O5942">
        <v>0</v>
      </c>
      <c r="P5942">
        <v>0</v>
      </c>
      <c r="Q5942">
        <v>0</v>
      </c>
      <c r="R5942">
        <v>0</v>
      </c>
      <c r="S5942">
        <v>0</v>
      </c>
      <c r="T5942">
        <v>0</v>
      </c>
      <c r="U5942">
        <v>0</v>
      </c>
      <c r="V5942">
        <v>0</v>
      </c>
      <c r="W5942">
        <v>0</v>
      </c>
      <c r="X5942">
        <v>0</v>
      </c>
      <c r="Y5942">
        <v>0</v>
      </c>
      <c r="Z5942">
        <v>0</v>
      </c>
      <c r="AA5942">
        <v>0</v>
      </c>
      <c r="AB5942">
        <v>0</v>
      </c>
      <c r="AC5942">
        <v>0</v>
      </c>
    </row>
    <row r="5943" spans="1:29">
      <c r="A5943" t="s">
        <v>16393</v>
      </c>
      <c r="B5943" t="s">
        <v>19</v>
      </c>
      <c r="C5943">
        <v>0</v>
      </c>
      <c r="D5943">
        <v>0</v>
      </c>
      <c r="E5943">
        <v>0</v>
      </c>
      <c r="F5943">
        <v>0</v>
      </c>
      <c r="G5943">
        <v>0</v>
      </c>
      <c r="H5943">
        <v>0</v>
      </c>
      <c r="I5943">
        <v>0</v>
      </c>
      <c r="J5943">
        <v>0</v>
      </c>
      <c r="K5943">
        <v>0</v>
      </c>
      <c r="L5943">
        <v>0</v>
      </c>
      <c r="M5943">
        <v>0</v>
      </c>
      <c r="N5943">
        <v>0</v>
      </c>
      <c r="O5943">
        <v>0</v>
      </c>
      <c r="P5943">
        <v>0</v>
      </c>
      <c r="Q5943">
        <v>0</v>
      </c>
      <c r="R5943">
        <v>0</v>
      </c>
      <c r="S5943">
        <v>0</v>
      </c>
      <c r="T5943">
        <v>0</v>
      </c>
      <c r="U5943">
        <v>0</v>
      </c>
      <c r="V5943">
        <v>0</v>
      </c>
      <c r="W5943">
        <v>0</v>
      </c>
      <c r="X5943">
        <v>0</v>
      </c>
      <c r="Y5943">
        <v>0</v>
      </c>
      <c r="Z5943">
        <v>0</v>
      </c>
      <c r="AA5943">
        <v>0</v>
      </c>
      <c r="AB5943">
        <v>0</v>
      </c>
      <c r="AC5943">
        <v>0</v>
      </c>
    </row>
    <row r="5944" spans="1:29">
      <c r="A5944" t="s">
        <v>16394</v>
      </c>
      <c r="B5944" t="s">
        <v>19</v>
      </c>
      <c r="C5944">
        <v>0</v>
      </c>
      <c r="D5944">
        <v>0</v>
      </c>
      <c r="E5944">
        <v>0</v>
      </c>
      <c r="F5944">
        <v>0</v>
      </c>
      <c r="G5944">
        <v>0</v>
      </c>
      <c r="H5944">
        <v>0</v>
      </c>
      <c r="I5944">
        <v>0</v>
      </c>
      <c r="J5944">
        <v>0</v>
      </c>
      <c r="K5944">
        <v>0</v>
      </c>
      <c r="L5944">
        <v>0</v>
      </c>
      <c r="M5944">
        <v>0</v>
      </c>
      <c r="N5944">
        <v>0</v>
      </c>
      <c r="O5944">
        <v>0</v>
      </c>
      <c r="P5944">
        <v>0</v>
      </c>
      <c r="Q5944">
        <v>0</v>
      </c>
      <c r="R5944">
        <v>0</v>
      </c>
      <c r="S5944">
        <v>0</v>
      </c>
      <c r="T5944">
        <v>0</v>
      </c>
      <c r="U5944">
        <v>0</v>
      </c>
      <c r="V5944">
        <v>0</v>
      </c>
      <c r="W5944">
        <v>0</v>
      </c>
      <c r="X5944">
        <v>0</v>
      </c>
      <c r="Y5944">
        <v>0</v>
      </c>
      <c r="Z5944">
        <v>0</v>
      </c>
      <c r="AA5944">
        <v>0</v>
      </c>
      <c r="AB5944">
        <v>0</v>
      </c>
      <c r="AC5944">
        <v>0</v>
      </c>
    </row>
    <row r="5945" spans="1:29">
      <c r="A5945" t="s">
        <v>16395</v>
      </c>
      <c r="B5945" t="s">
        <v>19</v>
      </c>
      <c r="C5945">
        <v>0</v>
      </c>
      <c r="D5945">
        <v>0</v>
      </c>
      <c r="E5945">
        <v>0</v>
      </c>
      <c r="F5945">
        <v>0</v>
      </c>
      <c r="G5945">
        <v>0</v>
      </c>
      <c r="H5945">
        <v>0</v>
      </c>
      <c r="I5945">
        <v>0</v>
      </c>
      <c r="J5945">
        <v>0</v>
      </c>
      <c r="K5945">
        <v>0</v>
      </c>
      <c r="L5945">
        <v>0</v>
      </c>
      <c r="M5945">
        <v>0</v>
      </c>
      <c r="N5945">
        <v>0</v>
      </c>
      <c r="O5945">
        <v>0</v>
      </c>
      <c r="P5945">
        <v>0</v>
      </c>
      <c r="Q5945">
        <v>0</v>
      </c>
      <c r="R5945">
        <v>0</v>
      </c>
      <c r="S5945">
        <v>0</v>
      </c>
      <c r="T5945">
        <v>0</v>
      </c>
      <c r="U5945">
        <v>0</v>
      </c>
      <c r="V5945">
        <v>0</v>
      </c>
      <c r="W5945">
        <v>0</v>
      </c>
      <c r="X5945">
        <v>0</v>
      </c>
      <c r="Y5945">
        <v>0</v>
      </c>
      <c r="Z5945">
        <v>0</v>
      </c>
      <c r="AA5945">
        <v>0</v>
      </c>
      <c r="AB5945">
        <v>0</v>
      </c>
      <c r="AC5945">
        <v>0</v>
      </c>
    </row>
    <row r="5946" spans="1:29">
      <c r="A5946" t="s">
        <v>16396</v>
      </c>
      <c r="B5946" t="s">
        <v>19</v>
      </c>
      <c r="C5946">
        <v>0</v>
      </c>
      <c r="D5946">
        <v>0</v>
      </c>
      <c r="E5946">
        <v>0</v>
      </c>
      <c r="F5946">
        <v>0</v>
      </c>
      <c r="G5946">
        <v>0</v>
      </c>
      <c r="H5946">
        <v>0</v>
      </c>
      <c r="I5946">
        <v>0</v>
      </c>
      <c r="J5946">
        <v>0</v>
      </c>
      <c r="K5946">
        <v>0</v>
      </c>
      <c r="L5946">
        <v>0</v>
      </c>
      <c r="M5946">
        <v>0</v>
      </c>
      <c r="N5946">
        <v>0</v>
      </c>
      <c r="O5946">
        <v>0</v>
      </c>
      <c r="P5946">
        <v>0</v>
      </c>
      <c r="Q5946">
        <v>0</v>
      </c>
      <c r="R5946">
        <v>0</v>
      </c>
      <c r="S5946">
        <v>0</v>
      </c>
      <c r="T5946">
        <v>0</v>
      </c>
      <c r="U5946">
        <v>0</v>
      </c>
      <c r="V5946">
        <v>0</v>
      </c>
      <c r="W5946">
        <v>0</v>
      </c>
      <c r="X5946">
        <v>0</v>
      </c>
      <c r="Y5946">
        <v>0</v>
      </c>
      <c r="Z5946">
        <v>0</v>
      </c>
      <c r="AA5946">
        <v>0</v>
      </c>
      <c r="AB5946">
        <v>0</v>
      </c>
      <c r="AC5946">
        <v>0</v>
      </c>
    </row>
    <row r="5947" spans="1:29">
      <c r="A5947" t="s">
        <v>16397</v>
      </c>
      <c r="B5947" t="s">
        <v>19</v>
      </c>
      <c r="C5947">
        <v>0</v>
      </c>
      <c r="D5947">
        <v>0</v>
      </c>
      <c r="E5947">
        <v>0</v>
      </c>
      <c r="F5947">
        <v>0</v>
      </c>
      <c r="G5947">
        <v>0</v>
      </c>
      <c r="H5947">
        <v>0</v>
      </c>
      <c r="I5947">
        <v>0</v>
      </c>
      <c r="J5947">
        <v>0</v>
      </c>
      <c r="K5947">
        <v>0</v>
      </c>
      <c r="L5947">
        <v>0</v>
      </c>
      <c r="M5947">
        <v>0</v>
      </c>
      <c r="N5947">
        <v>0</v>
      </c>
      <c r="O5947">
        <v>0</v>
      </c>
      <c r="P5947">
        <v>0</v>
      </c>
      <c r="Q5947">
        <v>0</v>
      </c>
      <c r="R5947">
        <v>0</v>
      </c>
      <c r="S5947">
        <v>0</v>
      </c>
      <c r="T5947">
        <v>0</v>
      </c>
      <c r="U5947">
        <v>0</v>
      </c>
      <c r="V5947">
        <v>0</v>
      </c>
      <c r="W5947">
        <v>0</v>
      </c>
      <c r="X5947">
        <v>0</v>
      </c>
      <c r="Y5947">
        <v>0</v>
      </c>
      <c r="Z5947">
        <v>0</v>
      </c>
      <c r="AA5947">
        <v>0</v>
      </c>
      <c r="AB5947">
        <v>0</v>
      </c>
      <c r="AC5947">
        <v>0</v>
      </c>
    </row>
    <row r="5948" spans="1:29">
      <c r="A5948" t="s">
        <v>16398</v>
      </c>
      <c r="B5948" t="s">
        <v>19</v>
      </c>
      <c r="C5948">
        <v>0</v>
      </c>
      <c r="D5948">
        <v>0</v>
      </c>
      <c r="E5948">
        <v>0</v>
      </c>
      <c r="F5948">
        <v>0</v>
      </c>
      <c r="G5948">
        <v>0</v>
      </c>
      <c r="H5948">
        <v>0</v>
      </c>
      <c r="I5948">
        <v>0</v>
      </c>
      <c r="J5948">
        <v>0</v>
      </c>
      <c r="K5948">
        <v>0</v>
      </c>
      <c r="L5948">
        <v>0</v>
      </c>
      <c r="M5948">
        <v>0</v>
      </c>
      <c r="N5948">
        <v>0</v>
      </c>
      <c r="O5948">
        <v>0</v>
      </c>
      <c r="P5948">
        <v>0</v>
      </c>
      <c r="Q5948">
        <v>0</v>
      </c>
      <c r="R5948">
        <v>0</v>
      </c>
      <c r="S5948">
        <v>0</v>
      </c>
      <c r="T5948">
        <v>0</v>
      </c>
      <c r="U5948">
        <v>0</v>
      </c>
      <c r="V5948">
        <v>0</v>
      </c>
      <c r="W5948">
        <v>0</v>
      </c>
      <c r="X5948">
        <v>0</v>
      </c>
      <c r="Y5948">
        <v>0</v>
      </c>
      <c r="Z5948">
        <v>0</v>
      </c>
      <c r="AA5948">
        <v>0</v>
      </c>
      <c r="AB5948">
        <v>0</v>
      </c>
      <c r="AC5948">
        <v>0</v>
      </c>
    </row>
    <row r="5949" spans="1:29">
      <c r="A5949" t="s">
        <v>16399</v>
      </c>
      <c r="B5949" t="s">
        <v>19</v>
      </c>
      <c r="C5949">
        <v>0</v>
      </c>
      <c r="D5949">
        <v>0</v>
      </c>
      <c r="E5949">
        <v>0</v>
      </c>
      <c r="F5949">
        <v>0</v>
      </c>
      <c r="G5949">
        <v>0</v>
      </c>
      <c r="H5949">
        <v>0</v>
      </c>
      <c r="I5949">
        <v>0</v>
      </c>
      <c r="J5949">
        <v>0</v>
      </c>
      <c r="K5949">
        <v>0</v>
      </c>
      <c r="L5949">
        <v>0</v>
      </c>
      <c r="M5949">
        <v>0</v>
      </c>
      <c r="N5949">
        <v>0</v>
      </c>
      <c r="O5949">
        <v>0</v>
      </c>
      <c r="P5949">
        <v>0</v>
      </c>
      <c r="Q5949">
        <v>0</v>
      </c>
      <c r="R5949">
        <v>0</v>
      </c>
      <c r="S5949">
        <v>0</v>
      </c>
      <c r="T5949">
        <v>0</v>
      </c>
      <c r="U5949">
        <v>0</v>
      </c>
      <c r="V5949">
        <v>0</v>
      </c>
      <c r="W5949">
        <v>0</v>
      </c>
      <c r="X5949">
        <v>0</v>
      </c>
      <c r="Y5949">
        <v>0</v>
      </c>
      <c r="Z5949">
        <v>0</v>
      </c>
      <c r="AA5949">
        <v>0</v>
      </c>
      <c r="AB5949">
        <v>0</v>
      </c>
      <c r="AC5949">
        <v>0</v>
      </c>
    </row>
    <row r="5950" spans="1:29">
      <c r="A5950" t="s">
        <v>16400</v>
      </c>
      <c r="B5950" t="s">
        <v>19</v>
      </c>
      <c r="C5950">
        <v>0</v>
      </c>
      <c r="D5950">
        <v>0</v>
      </c>
      <c r="E5950">
        <v>0</v>
      </c>
      <c r="F5950">
        <v>0</v>
      </c>
      <c r="G5950">
        <v>0</v>
      </c>
      <c r="H5950">
        <v>0</v>
      </c>
      <c r="I5950">
        <v>0</v>
      </c>
      <c r="J5950">
        <v>0</v>
      </c>
      <c r="K5950">
        <v>0</v>
      </c>
      <c r="L5950">
        <v>0</v>
      </c>
      <c r="M5950">
        <v>0</v>
      </c>
      <c r="N5950">
        <v>0</v>
      </c>
      <c r="O5950">
        <v>0</v>
      </c>
      <c r="P5950">
        <v>0</v>
      </c>
      <c r="Q5950">
        <v>0</v>
      </c>
      <c r="R5950">
        <v>0</v>
      </c>
      <c r="S5950">
        <v>0</v>
      </c>
      <c r="T5950">
        <v>0</v>
      </c>
      <c r="U5950">
        <v>0</v>
      </c>
      <c r="V5950">
        <v>0</v>
      </c>
      <c r="W5950">
        <v>0</v>
      </c>
      <c r="X5950">
        <v>0</v>
      </c>
      <c r="Y5950">
        <v>0</v>
      </c>
      <c r="Z5950">
        <v>0</v>
      </c>
      <c r="AA5950">
        <v>0</v>
      </c>
      <c r="AB5950">
        <v>0</v>
      </c>
      <c r="AC5950">
        <v>0</v>
      </c>
    </row>
    <row r="5951" spans="1:29">
      <c r="A5951" t="s">
        <v>16401</v>
      </c>
      <c r="B5951" t="s">
        <v>19</v>
      </c>
      <c r="C5951">
        <v>0</v>
      </c>
      <c r="D5951">
        <v>0</v>
      </c>
      <c r="E5951">
        <v>0</v>
      </c>
      <c r="F5951">
        <v>0</v>
      </c>
      <c r="G5951">
        <v>0</v>
      </c>
      <c r="H5951">
        <v>0</v>
      </c>
      <c r="I5951">
        <v>0</v>
      </c>
      <c r="J5951">
        <v>0</v>
      </c>
      <c r="K5951">
        <v>0</v>
      </c>
      <c r="L5951">
        <v>0</v>
      </c>
      <c r="M5951">
        <v>0</v>
      </c>
      <c r="N5951">
        <v>0</v>
      </c>
      <c r="O5951">
        <v>0</v>
      </c>
      <c r="P5951">
        <v>0</v>
      </c>
      <c r="Q5951">
        <v>0</v>
      </c>
      <c r="R5951">
        <v>0</v>
      </c>
      <c r="S5951">
        <v>0</v>
      </c>
      <c r="T5951">
        <v>0</v>
      </c>
      <c r="U5951">
        <v>0</v>
      </c>
      <c r="V5951">
        <v>0</v>
      </c>
      <c r="W5951">
        <v>0</v>
      </c>
      <c r="X5951">
        <v>0</v>
      </c>
      <c r="Y5951">
        <v>0</v>
      </c>
      <c r="Z5951">
        <v>0</v>
      </c>
      <c r="AA5951">
        <v>0</v>
      </c>
      <c r="AB5951">
        <v>0</v>
      </c>
      <c r="AC5951">
        <v>0</v>
      </c>
    </row>
    <row r="5952" spans="1:29">
      <c r="A5952" t="s">
        <v>16402</v>
      </c>
      <c r="B5952" t="s">
        <v>19</v>
      </c>
      <c r="C5952">
        <v>0</v>
      </c>
      <c r="D5952">
        <v>0</v>
      </c>
      <c r="E5952">
        <v>0</v>
      </c>
      <c r="F5952">
        <v>0</v>
      </c>
      <c r="G5952">
        <v>0</v>
      </c>
      <c r="H5952">
        <v>0</v>
      </c>
      <c r="I5952">
        <v>0</v>
      </c>
      <c r="J5952">
        <v>0</v>
      </c>
      <c r="K5952">
        <v>0</v>
      </c>
      <c r="L5952">
        <v>0</v>
      </c>
      <c r="M5952">
        <v>0</v>
      </c>
      <c r="N5952">
        <v>0</v>
      </c>
      <c r="O5952">
        <v>0</v>
      </c>
      <c r="P5952">
        <v>0</v>
      </c>
      <c r="Q5952">
        <v>0</v>
      </c>
      <c r="R5952">
        <v>0</v>
      </c>
      <c r="S5952">
        <v>0</v>
      </c>
      <c r="T5952">
        <v>0</v>
      </c>
      <c r="U5952">
        <v>0</v>
      </c>
      <c r="V5952">
        <v>0</v>
      </c>
      <c r="W5952">
        <v>0</v>
      </c>
      <c r="X5952">
        <v>0</v>
      </c>
      <c r="Y5952">
        <v>0</v>
      </c>
      <c r="Z5952">
        <v>0</v>
      </c>
      <c r="AA5952">
        <v>0</v>
      </c>
      <c r="AB5952">
        <v>0</v>
      </c>
      <c r="AC5952">
        <v>0</v>
      </c>
    </row>
    <row r="5953" spans="1:29">
      <c r="A5953" t="s">
        <v>16403</v>
      </c>
      <c r="B5953" t="s">
        <v>19</v>
      </c>
      <c r="C5953">
        <v>0</v>
      </c>
      <c r="D5953">
        <v>0</v>
      </c>
      <c r="E5953">
        <v>0</v>
      </c>
      <c r="F5953">
        <v>0</v>
      </c>
      <c r="G5953">
        <v>0</v>
      </c>
      <c r="H5953">
        <v>0</v>
      </c>
      <c r="I5953">
        <v>0</v>
      </c>
      <c r="J5953">
        <v>0</v>
      </c>
      <c r="K5953">
        <v>0</v>
      </c>
      <c r="L5953">
        <v>0</v>
      </c>
      <c r="M5953">
        <v>0</v>
      </c>
      <c r="N5953">
        <v>0</v>
      </c>
      <c r="O5953">
        <v>0</v>
      </c>
      <c r="P5953">
        <v>0</v>
      </c>
      <c r="Q5953">
        <v>0</v>
      </c>
      <c r="R5953">
        <v>0</v>
      </c>
      <c r="S5953">
        <v>0</v>
      </c>
      <c r="T5953">
        <v>0</v>
      </c>
      <c r="U5953">
        <v>0</v>
      </c>
      <c r="V5953">
        <v>0</v>
      </c>
      <c r="W5953">
        <v>0</v>
      </c>
      <c r="X5953">
        <v>0</v>
      </c>
      <c r="Y5953">
        <v>0</v>
      </c>
      <c r="Z5953">
        <v>0</v>
      </c>
      <c r="AA5953">
        <v>0</v>
      </c>
      <c r="AB5953">
        <v>0</v>
      </c>
      <c r="AC5953">
        <v>0</v>
      </c>
    </row>
    <row r="5954" spans="1:29">
      <c r="A5954" t="s">
        <v>16404</v>
      </c>
      <c r="B5954" t="s">
        <v>19</v>
      </c>
      <c r="C5954">
        <v>0</v>
      </c>
      <c r="D5954">
        <v>0</v>
      </c>
      <c r="E5954">
        <v>0</v>
      </c>
      <c r="F5954">
        <v>0</v>
      </c>
      <c r="G5954">
        <v>0</v>
      </c>
      <c r="H5954">
        <v>0</v>
      </c>
      <c r="I5954">
        <v>0</v>
      </c>
      <c r="J5954">
        <v>0</v>
      </c>
      <c r="K5954">
        <v>0</v>
      </c>
      <c r="L5954">
        <v>0</v>
      </c>
      <c r="M5954">
        <v>0</v>
      </c>
      <c r="N5954">
        <v>0</v>
      </c>
      <c r="O5954">
        <v>0</v>
      </c>
      <c r="P5954">
        <v>0</v>
      </c>
      <c r="Q5954">
        <v>0</v>
      </c>
      <c r="R5954">
        <v>0</v>
      </c>
      <c r="S5954">
        <v>0</v>
      </c>
      <c r="T5954">
        <v>0</v>
      </c>
      <c r="U5954">
        <v>0</v>
      </c>
      <c r="V5954">
        <v>0</v>
      </c>
      <c r="W5954">
        <v>0</v>
      </c>
      <c r="X5954">
        <v>0</v>
      </c>
      <c r="Y5954">
        <v>0</v>
      </c>
      <c r="Z5954">
        <v>0</v>
      </c>
      <c r="AA5954">
        <v>0</v>
      </c>
      <c r="AB5954">
        <v>0</v>
      </c>
      <c r="AC5954">
        <v>0</v>
      </c>
    </row>
    <row r="5955" spans="1:29">
      <c r="A5955" t="s">
        <v>16405</v>
      </c>
      <c r="B5955" t="s">
        <v>19</v>
      </c>
      <c r="C5955">
        <v>0</v>
      </c>
      <c r="D5955">
        <v>0</v>
      </c>
      <c r="E5955">
        <v>0</v>
      </c>
      <c r="F5955">
        <v>0</v>
      </c>
      <c r="G5955">
        <v>0</v>
      </c>
      <c r="H5955">
        <v>0</v>
      </c>
      <c r="I5955">
        <v>0</v>
      </c>
      <c r="J5955">
        <v>0</v>
      </c>
      <c r="K5955">
        <v>0</v>
      </c>
      <c r="L5955">
        <v>0</v>
      </c>
      <c r="M5955">
        <v>0</v>
      </c>
      <c r="N5955">
        <v>0</v>
      </c>
      <c r="O5955">
        <v>0</v>
      </c>
      <c r="P5955">
        <v>0</v>
      </c>
      <c r="Q5955">
        <v>0</v>
      </c>
      <c r="R5955">
        <v>0</v>
      </c>
      <c r="S5955">
        <v>0</v>
      </c>
      <c r="T5955">
        <v>0</v>
      </c>
      <c r="U5955">
        <v>0</v>
      </c>
      <c r="V5955">
        <v>0</v>
      </c>
      <c r="W5955">
        <v>0</v>
      </c>
      <c r="X5955">
        <v>0</v>
      </c>
      <c r="Y5955">
        <v>0</v>
      </c>
      <c r="Z5955">
        <v>0</v>
      </c>
      <c r="AA5955">
        <v>0</v>
      </c>
      <c r="AB5955">
        <v>0</v>
      </c>
      <c r="AC5955">
        <v>0</v>
      </c>
    </row>
    <row r="5956" spans="1:29">
      <c r="A5956" t="s">
        <v>16406</v>
      </c>
      <c r="B5956" t="s">
        <v>19</v>
      </c>
      <c r="C5956">
        <v>0</v>
      </c>
      <c r="D5956">
        <v>0</v>
      </c>
      <c r="E5956">
        <v>0</v>
      </c>
      <c r="F5956">
        <v>0</v>
      </c>
      <c r="G5956">
        <v>0</v>
      </c>
      <c r="H5956">
        <v>0</v>
      </c>
      <c r="I5956">
        <v>0</v>
      </c>
      <c r="J5956">
        <v>0</v>
      </c>
      <c r="K5956">
        <v>0</v>
      </c>
      <c r="L5956">
        <v>0</v>
      </c>
      <c r="M5956">
        <v>0</v>
      </c>
      <c r="N5956">
        <v>0</v>
      </c>
      <c r="O5956">
        <v>0</v>
      </c>
      <c r="P5956">
        <v>0</v>
      </c>
      <c r="Q5956">
        <v>0</v>
      </c>
      <c r="R5956">
        <v>0</v>
      </c>
      <c r="S5956">
        <v>0</v>
      </c>
      <c r="T5956">
        <v>0</v>
      </c>
      <c r="U5956">
        <v>0</v>
      </c>
      <c r="V5956">
        <v>0</v>
      </c>
      <c r="W5956">
        <v>0</v>
      </c>
      <c r="X5956">
        <v>0</v>
      </c>
      <c r="Y5956">
        <v>0</v>
      </c>
      <c r="Z5956">
        <v>0</v>
      </c>
      <c r="AA5956">
        <v>0</v>
      </c>
      <c r="AB5956">
        <v>0</v>
      </c>
      <c r="AC5956">
        <v>0</v>
      </c>
    </row>
    <row r="5957" spans="1:29">
      <c r="A5957" t="s">
        <v>16407</v>
      </c>
      <c r="B5957" t="s">
        <v>19</v>
      </c>
      <c r="C5957">
        <v>0</v>
      </c>
      <c r="D5957">
        <v>0</v>
      </c>
      <c r="E5957">
        <v>0</v>
      </c>
      <c r="F5957">
        <v>0</v>
      </c>
      <c r="G5957">
        <v>0</v>
      </c>
      <c r="H5957">
        <v>0</v>
      </c>
      <c r="I5957">
        <v>0</v>
      </c>
      <c r="J5957">
        <v>0</v>
      </c>
      <c r="K5957">
        <v>0</v>
      </c>
      <c r="L5957">
        <v>0</v>
      </c>
      <c r="M5957">
        <v>0</v>
      </c>
      <c r="N5957">
        <v>0</v>
      </c>
      <c r="O5957">
        <v>0</v>
      </c>
      <c r="P5957">
        <v>0</v>
      </c>
      <c r="Q5957">
        <v>0</v>
      </c>
      <c r="R5957">
        <v>0</v>
      </c>
      <c r="S5957">
        <v>0</v>
      </c>
      <c r="T5957">
        <v>0</v>
      </c>
      <c r="U5957">
        <v>0</v>
      </c>
      <c r="V5957">
        <v>0</v>
      </c>
      <c r="W5957">
        <v>0</v>
      </c>
      <c r="X5957">
        <v>0</v>
      </c>
      <c r="Y5957">
        <v>0</v>
      </c>
      <c r="Z5957">
        <v>0</v>
      </c>
      <c r="AA5957">
        <v>0</v>
      </c>
      <c r="AB5957">
        <v>0</v>
      </c>
      <c r="AC5957">
        <v>0</v>
      </c>
    </row>
    <row r="5958" spans="1:29">
      <c r="A5958" t="s">
        <v>16408</v>
      </c>
      <c r="B5958" t="s">
        <v>19</v>
      </c>
      <c r="C5958">
        <v>0</v>
      </c>
      <c r="D5958">
        <v>0</v>
      </c>
      <c r="E5958">
        <v>0</v>
      </c>
      <c r="F5958">
        <v>0</v>
      </c>
      <c r="G5958">
        <v>0</v>
      </c>
      <c r="H5958">
        <v>0</v>
      </c>
      <c r="I5958">
        <v>0</v>
      </c>
      <c r="J5958">
        <v>0</v>
      </c>
      <c r="K5958">
        <v>0</v>
      </c>
      <c r="L5958">
        <v>0</v>
      </c>
      <c r="M5958">
        <v>0</v>
      </c>
      <c r="N5958">
        <v>0</v>
      </c>
      <c r="O5958">
        <v>0</v>
      </c>
      <c r="P5958">
        <v>0</v>
      </c>
      <c r="Q5958">
        <v>0</v>
      </c>
      <c r="R5958">
        <v>0</v>
      </c>
      <c r="S5958">
        <v>0</v>
      </c>
      <c r="T5958">
        <v>0</v>
      </c>
      <c r="U5958">
        <v>0</v>
      </c>
      <c r="V5958">
        <v>0</v>
      </c>
      <c r="W5958">
        <v>0</v>
      </c>
      <c r="X5958">
        <v>0</v>
      </c>
      <c r="Y5958">
        <v>0</v>
      </c>
      <c r="Z5958">
        <v>0</v>
      </c>
      <c r="AA5958">
        <v>0</v>
      </c>
      <c r="AB5958">
        <v>0</v>
      </c>
      <c r="AC5958">
        <v>0</v>
      </c>
    </row>
    <row r="5959" spans="1:29">
      <c r="A5959" t="s">
        <v>16409</v>
      </c>
      <c r="B5959" t="s">
        <v>19</v>
      </c>
      <c r="C5959">
        <v>0</v>
      </c>
      <c r="D5959">
        <v>0</v>
      </c>
      <c r="E5959">
        <v>0</v>
      </c>
      <c r="F5959">
        <v>0</v>
      </c>
      <c r="G5959">
        <v>0</v>
      </c>
      <c r="H5959">
        <v>0</v>
      </c>
      <c r="I5959">
        <v>0</v>
      </c>
      <c r="J5959">
        <v>0</v>
      </c>
      <c r="K5959">
        <v>0</v>
      </c>
      <c r="L5959">
        <v>0</v>
      </c>
      <c r="M5959">
        <v>0</v>
      </c>
      <c r="N5959">
        <v>0</v>
      </c>
      <c r="O5959">
        <v>0</v>
      </c>
      <c r="P5959">
        <v>0</v>
      </c>
      <c r="Q5959">
        <v>0</v>
      </c>
      <c r="R5959">
        <v>0</v>
      </c>
      <c r="S5959">
        <v>0</v>
      </c>
      <c r="T5959">
        <v>0</v>
      </c>
      <c r="U5959">
        <v>0</v>
      </c>
      <c r="V5959">
        <v>0</v>
      </c>
      <c r="W5959">
        <v>0</v>
      </c>
      <c r="X5959">
        <v>0</v>
      </c>
      <c r="Y5959">
        <v>0</v>
      </c>
      <c r="Z5959">
        <v>0</v>
      </c>
      <c r="AA5959">
        <v>0</v>
      </c>
      <c r="AB5959">
        <v>0</v>
      </c>
      <c r="AC5959">
        <v>0</v>
      </c>
    </row>
    <row r="5960" spans="1:29">
      <c r="A5960" t="s">
        <v>16410</v>
      </c>
      <c r="B5960" t="s">
        <v>19</v>
      </c>
      <c r="C5960">
        <v>0</v>
      </c>
      <c r="D5960">
        <v>0</v>
      </c>
      <c r="E5960">
        <v>0</v>
      </c>
      <c r="F5960">
        <v>0</v>
      </c>
      <c r="G5960">
        <v>0</v>
      </c>
      <c r="H5960">
        <v>0</v>
      </c>
      <c r="I5960">
        <v>0</v>
      </c>
      <c r="J5960">
        <v>0</v>
      </c>
      <c r="K5960">
        <v>0</v>
      </c>
      <c r="L5960">
        <v>0</v>
      </c>
      <c r="M5960">
        <v>0</v>
      </c>
      <c r="N5960">
        <v>0</v>
      </c>
      <c r="O5960">
        <v>0</v>
      </c>
      <c r="P5960">
        <v>0</v>
      </c>
      <c r="Q5960">
        <v>0</v>
      </c>
      <c r="R5960">
        <v>0</v>
      </c>
      <c r="S5960">
        <v>0</v>
      </c>
      <c r="T5960">
        <v>0</v>
      </c>
      <c r="U5960">
        <v>0</v>
      </c>
      <c r="V5960">
        <v>0</v>
      </c>
      <c r="W5960">
        <v>0</v>
      </c>
      <c r="X5960">
        <v>0</v>
      </c>
      <c r="Y5960">
        <v>0</v>
      </c>
      <c r="Z5960">
        <v>0</v>
      </c>
      <c r="AA5960">
        <v>0</v>
      </c>
      <c r="AB5960">
        <v>0</v>
      </c>
      <c r="AC5960">
        <v>0</v>
      </c>
    </row>
    <row r="5961" spans="1:29">
      <c r="A5961" t="s">
        <v>16411</v>
      </c>
      <c r="B5961" t="s">
        <v>19</v>
      </c>
      <c r="C5961">
        <v>0</v>
      </c>
      <c r="D5961">
        <v>0</v>
      </c>
      <c r="E5961">
        <v>0</v>
      </c>
      <c r="F5961">
        <v>0</v>
      </c>
      <c r="G5961">
        <v>0</v>
      </c>
      <c r="H5961">
        <v>0</v>
      </c>
      <c r="I5961">
        <v>0</v>
      </c>
      <c r="J5961">
        <v>0</v>
      </c>
      <c r="K5961">
        <v>0</v>
      </c>
      <c r="L5961">
        <v>0</v>
      </c>
      <c r="M5961">
        <v>0</v>
      </c>
      <c r="N5961">
        <v>0</v>
      </c>
      <c r="O5961">
        <v>0</v>
      </c>
      <c r="P5961">
        <v>0</v>
      </c>
      <c r="Q5961">
        <v>0</v>
      </c>
      <c r="R5961">
        <v>0</v>
      </c>
      <c r="S5961">
        <v>0</v>
      </c>
      <c r="T5961">
        <v>0</v>
      </c>
      <c r="U5961">
        <v>0</v>
      </c>
      <c r="V5961">
        <v>0</v>
      </c>
      <c r="W5961">
        <v>0</v>
      </c>
      <c r="X5961">
        <v>0</v>
      </c>
      <c r="Y5961">
        <v>0</v>
      </c>
      <c r="Z5961">
        <v>0</v>
      </c>
      <c r="AA5961">
        <v>0</v>
      </c>
      <c r="AB5961">
        <v>0</v>
      </c>
      <c r="AC5961">
        <v>0</v>
      </c>
    </row>
    <row r="5962" spans="1:29">
      <c r="A5962" t="s">
        <v>16412</v>
      </c>
      <c r="B5962" t="s">
        <v>19</v>
      </c>
      <c r="C5962">
        <v>0</v>
      </c>
      <c r="D5962">
        <v>0</v>
      </c>
      <c r="E5962">
        <v>0</v>
      </c>
      <c r="F5962">
        <v>0</v>
      </c>
      <c r="G5962">
        <v>0</v>
      </c>
      <c r="H5962">
        <v>0</v>
      </c>
      <c r="I5962">
        <v>0</v>
      </c>
      <c r="J5962">
        <v>0</v>
      </c>
      <c r="K5962">
        <v>0</v>
      </c>
      <c r="L5962">
        <v>0</v>
      </c>
      <c r="M5962">
        <v>0</v>
      </c>
      <c r="N5962">
        <v>0</v>
      </c>
      <c r="O5962">
        <v>0</v>
      </c>
      <c r="P5962">
        <v>0</v>
      </c>
      <c r="Q5962">
        <v>0</v>
      </c>
      <c r="R5962">
        <v>0</v>
      </c>
      <c r="S5962">
        <v>0</v>
      </c>
      <c r="T5962">
        <v>0</v>
      </c>
      <c r="U5962">
        <v>0</v>
      </c>
      <c r="V5962">
        <v>0</v>
      </c>
      <c r="W5962">
        <v>0</v>
      </c>
      <c r="X5962">
        <v>0</v>
      </c>
      <c r="Y5962">
        <v>0</v>
      </c>
      <c r="Z5962">
        <v>0</v>
      </c>
      <c r="AA5962">
        <v>0</v>
      </c>
      <c r="AB5962">
        <v>0</v>
      </c>
      <c r="AC5962">
        <v>0</v>
      </c>
    </row>
    <row r="5963" spans="1:29">
      <c r="A5963" t="s">
        <v>16413</v>
      </c>
      <c r="B5963" t="s">
        <v>19</v>
      </c>
      <c r="C5963">
        <v>0</v>
      </c>
      <c r="D5963">
        <v>0</v>
      </c>
      <c r="E5963">
        <v>0</v>
      </c>
      <c r="F5963">
        <v>0</v>
      </c>
      <c r="G5963">
        <v>0</v>
      </c>
      <c r="H5963">
        <v>0</v>
      </c>
      <c r="I5963">
        <v>0</v>
      </c>
      <c r="J5963">
        <v>0</v>
      </c>
      <c r="K5963">
        <v>0</v>
      </c>
      <c r="L5963">
        <v>0</v>
      </c>
      <c r="M5963">
        <v>0</v>
      </c>
      <c r="N5963">
        <v>0</v>
      </c>
      <c r="O5963">
        <v>0</v>
      </c>
      <c r="P5963">
        <v>0</v>
      </c>
      <c r="Q5963">
        <v>0</v>
      </c>
      <c r="R5963">
        <v>0</v>
      </c>
      <c r="S5963">
        <v>0</v>
      </c>
      <c r="T5963">
        <v>0</v>
      </c>
      <c r="U5963">
        <v>0</v>
      </c>
      <c r="V5963">
        <v>0</v>
      </c>
      <c r="W5963">
        <v>0</v>
      </c>
      <c r="X5963">
        <v>0</v>
      </c>
      <c r="Y5963">
        <v>0</v>
      </c>
      <c r="Z5963">
        <v>0</v>
      </c>
      <c r="AA5963">
        <v>0</v>
      </c>
      <c r="AB5963">
        <v>0</v>
      </c>
      <c r="AC5963">
        <v>0</v>
      </c>
    </row>
    <row r="5964" spans="1:29">
      <c r="A5964" t="s">
        <v>16414</v>
      </c>
      <c r="B5964" t="s">
        <v>19</v>
      </c>
      <c r="C5964">
        <v>0</v>
      </c>
      <c r="D5964">
        <v>0</v>
      </c>
      <c r="E5964">
        <v>0</v>
      </c>
      <c r="F5964">
        <v>0</v>
      </c>
      <c r="G5964">
        <v>0</v>
      </c>
      <c r="H5964">
        <v>0</v>
      </c>
      <c r="I5964">
        <v>0</v>
      </c>
      <c r="J5964">
        <v>0</v>
      </c>
      <c r="K5964">
        <v>0</v>
      </c>
      <c r="L5964">
        <v>0</v>
      </c>
      <c r="M5964">
        <v>0</v>
      </c>
      <c r="N5964">
        <v>0</v>
      </c>
      <c r="O5964">
        <v>0</v>
      </c>
      <c r="P5964">
        <v>0</v>
      </c>
      <c r="Q5964">
        <v>0</v>
      </c>
      <c r="R5964">
        <v>0</v>
      </c>
      <c r="S5964">
        <v>0</v>
      </c>
      <c r="T5964">
        <v>0</v>
      </c>
      <c r="U5964">
        <v>0</v>
      </c>
      <c r="V5964">
        <v>0</v>
      </c>
      <c r="W5964">
        <v>0</v>
      </c>
      <c r="X5964">
        <v>0</v>
      </c>
      <c r="Y5964">
        <v>0</v>
      </c>
      <c r="Z5964">
        <v>0</v>
      </c>
      <c r="AA5964">
        <v>0</v>
      </c>
      <c r="AB5964">
        <v>0</v>
      </c>
      <c r="AC5964">
        <v>0</v>
      </c>
    </row>
    <row r="5965" spans="1:29">
      <c r="A5965" t="s">
        <v>16415</v>
      </c>
      <c r="B5965" t="s">
        <v>19</v>
      </c>
      <c r="C5965">
        <v>0</v>
      </c>
      <c r="D5965">
        <v>0</v>
      </c>
      <c r="E5965">
        <v>0</v>
      </c>
      <c r="F5965">
        <v>0</v>
      </c>
      <c r="G5965">
        <v>0</v>
      </c>
      <c r="H5965">
        <v>0</v>
      </c>
      <c r="I5965">
        <v>0</v>
      </c>
      <c r="J5965">
        <v>0</v>
      </c>
      <c r="K5965">
        <v>0</v>
      </c>
      <c r="L5965">
        <v>0</v>
      </c>
      <c r="M5965">
        <v>0</v>
      </c>
      <c r="N5965">
        <v>0</v>
      </c>
      <c r="O5965">
        <v>0</v>
      </c>
      <c r="P5965">
        <v>0</v>
      </c>
      <c r="Q5965">
        <v>0</v>
      </c>
      <c r="R5965">
        <v>0</v>
      </c>
      <c r="S5965">
        <v>0</v>
      </c>
      <c r="T5965">
        <v>0</v>
      </c>
      <c r="U5965">
        <v>0</v>
      </c>
      <c r="V5965">
        <v>0</v>
      </c>
      <c r="W5965">
        <v>0</v>
      </c>
      <c r="X5965">
        <v>0</v>
      </c>
      <c r="Y5965">
        <v>0</v>
      </c>
      <c r="Z5965">
        <v>0</v>
      </c>
      <c r="AA5965">
        <v>0</v>
      </c>
      <c r="AB5965">
        <v>0</v>
      </c>
      <c r="AC5965">
        <v>0</v>
      </c>
    </row>
    <row r="5966" spans="1:29">
      <c r="A5966" t="s">
        <v>16416</v>
      </c>
      <c r="B5966" t="s">
        <v>19</v>
      </c>
      <c r="C5966">
        <v>0</v>
      </c>
      <c r="D5966">
        <v>0</v>
      </c>
      <c r="E5966">
        <v>0</v>
      </c>
      <c r="F5966">
        <v>0</v>
      </c>
      <c r="G5966">
        <v>0</v>
      </c>
      <c r="H5966">
        <v>0</v>
      </c>
      <c r="I5966">
        <v>0</v>
      </c>
      <c r="J5966">
        <v>0</v>
      </c>
      <c r="K5966">
        <v>0</v>
      </c>
      <c r="L5966">
        <v>0</v>
      </c>
      <c r="M5966">
        <v>0</v>
      </c>
      <c r="N5966">
        <v>0</v>
      </c>
      <c r="O5966">
        <v>0</v>
      </c>
      <c r="P5966">
        <v>0</v>
      </c>
      <c r="Q5966">
        <v>0</v>
      </c>
      <c r="R5966">
        <v>0</v>
      </c>
      <c r="S5966">
        <v>0</v>
      </c>
      <c r="T5966">
        <v>0</v>
      </c>
      <c r="U5966">
        <v>0</v>
      </c>
      <c r="V5966">
        <v>0</v>
      </c>
      <c r="W5966">
        <v>0</v>
      </c>
      <c r="X5966">
        <v>0</v>
      </c>
      <c r="Y5966">
        <v>0</v>
      </c>
      <c r="Z5966">
        <v>0</v>
      </c>
      <c r="AA5966">
        <v>0</v>
      </c>
      <c r="AB5966">
        <v>0</v>
      </c>
      <c r="AC5966">
        <v>0</v>
      </c>
    </row>
    <row r="5967" spans="1:29">
      <c r="A5967" t="s">
        <v>16417</v>
      </c>
      <c r="B5967" t="s">
        <v>19</v>
      </c>
      <c r="C5967">
        <v>0</v>
      </c>
      <c r="D5967">
        <v>0</v>
      </c>
      <c r="E5967">
        <v>0</v>
      </c>
      <c r="F5967">
        <v>0</v>
      </c>
      <c r="G5967">
        <v>0</v>
      </c>
      <c r="H5967">
        <v>0</v>
      </c>
      <c r="I5967">
        <v>0</v>
      </c>
      <c r="J5967">
        <v>0</v>
      </c>
      <c r="K5967">
        <v>0</v>
      </c>
      <c r="L5967">
        <v>0</v>
      </c>
      <c r="M5967">
        <v>0</v>
      </c>
      <c r="N5967">
        <v>0</v>
      </c>
      <c r="O5967">
        <v>0</v>
      </c>
      <c r="P5967">
        <v>0</v>
      </c>
      <c r="Q5967">
        <v>0</v>
      </c>
      <c r="R5967">
        <v>0</v>
      </c>
      <c r="S5967">
        <v>0</v>
      </c>
      <c r="T5967">
        <v>0</v>
      </c>
      <c r="U5967">
        <v>0</v>
      </c>
      <c r="V5967">
        <v>0</v>
      </c>
      <c r="W5967">
        <v>0</v>
      </c>
      <c r="X5967">
        <v>0</v>
      </c>
      <c r="Y5967">
        <v>0</v>
      </c>
      <c r="Z5967">
        <v>0</v>
      </c>
      <c r="AA5967">
        <v>0</v>
      </c>
      <c r="AB5967">
        <v>0</v>
      </c>
      <c r="AC5967">
        <v>0</v>
      </c>
    </row>
    <row r="5968" spans="1:29">
      <c r="A5968" t="s">
        <v>16418</v>
      </c>
      <c r="B5968" t="s">
        <v>19</v>
      </c>
      <c r="C5968">
        <v>0</v>
      </c>
      <c r="D5968">
        <v>0</v>
      </c>
      <c r="E5968">
        <v>0</v>
      </c>
      <c r="F5968">
        <v>0</v>
      </c>
      <c r="G5968">
        <v>0</v>
      </c>
      <c r="H5968">
        <v>0</v>
      </c>
      <c r="I5968">
        <v>0</v>
      </c>
      <c r="J5968">
        <v>0</v>
      </c>
      <c r="K5968">
        <v>0</v>
      </c>
      <c r="L5968">
        <v>0</v>
      </c>
      <c r="M5968">
        <v>0</v>
      </c>
      <c r="N5968">
        <v>0</v>
      </c>
      <c r="O5968">
        <v>0</v>
      </c>
      <c r="P5968">
        <v>0</v>
      </c>
      <c r="Q5968">
        <v>0</v>
      </c>
      <c r="R5968">
        <v>0</v>
      </c>
      <c r="S5968">
        <v>0</v>
      </c>
      <c r="T5968">
        <v>0</v>
      </c>
      <c r="U5968">
        <v>0</v>
      </c>
      <c r="V5968">
        <v>0</v>
      </c>
      <c r="W5968">
        <v>0</v>
      </c>
      <c r="X5968">
        <v>0</v>
      </c>
      <c r="Y5968">
        <v>0</v>
      </c>
      <c r="Z5968">
        <v>0</v>
      </c>
      <c r="AA5968">
        <v>0</v>
      </c>
      <c r="AB5968">
        <v>0</v>
      </c>
      <c r="AC5968">
        <v>0</v>
      </c>
    </row>
    <row r="5969" spans="1:29">
      <c r="A5969" t="s">
        <v>16419</v>
      </c>
      <c r="B5969" t="s">
        <v>19</v>
      </c>
      <c r="C5969">
        <v>0</v>
      </c>
      <c r="D5969">
        <v>0</v>
      </c>
      <c r="E5969">
        <v>0</v>
      </c>
      <c r="F5969">
        <v>0</v>
      </c>
      <c r="G5969">
        <v>0</v>
      </c>
      <c r="H5969">
        <v>0</v>
      </c>
      <c r="I5969">
        <v>0</v>
      </c>
      <c r="J5969">
        <v>0</v>
      </c>
      <c r="K5969">
        <v>0</v>
      </c>
      <c r="L5969">
        <v>0</v>
      </c>
      <c r="M5969">
        <v>0</v>
      </c>
      <c r="N5969">
        <v>0</v>
      </c>
      <c r="O5969">
        <v>0</v>
      </c>
      <c r="P5969">
        <v>0</v>
      </c>
      <c r="Q5969">
        <v>0</v>
      </c>
      <c r="R5969">
        <v>0</v>
      </c>
      <c r="S5969">
        <v>0</v>
      </c>
      <c r="T5969">
        <v>0</v>
      </c>
      <c r="U5969">
        <v>0</v>
      </c>
      <c r="V5969">
        <v>0</v>
      </c>
      <c r="W5969">
        <v>0</v>
      </c>
      <c r="X5969">
        <v>0</v>
      </c>
      <c r="Y5969">
        <v>0</v>
      </c>
      <c r="Z5969">
        <v>0</v>
      </c>
      <c r="AA5969">
        <v>0</v>
      </c>
      <c r="AB5969">
        <v>0</v>
      </c>
      <c r="AC5969">
        <v>0</v>
      </c>
    </row>
    <row r="5970" spans="1:29">
      <c r="A5970" t="s">
        <v>16420</v>
      </c>
      <c r="B5970" t="s">
        <v>19</v>
      </c>
      <c r="C5970">
        <v>0</v>
      </c>
      <c r="D5970">
        <v>0</v>
      </c>
      <c r="E5970">
        <v>0</v>
      </c>
      <c r="F5970">
        <v>0</v>
      </c>
      <c r="G5970">
        <v>0</v>
      </c>
      <c r="H5970">
        <v>0</v>
      </c>
      <c r="I5970">
        <v>0</v>
      </c>
      <c r="J5970">
        <v>0</v>
      </c>
      <c r="K5970">
        <v>0</v>
      </c>
      <c r="L5970">
        <v>0</v>
      </c>
      <c r="M5970">
        <v>0</v>
      </c>
      <c r="N5970">
        <v>0</v>
      </c>
      <c r="O5970">
        <v>0</v>
      </c>
      <c r="P5970">
        <v>0</v>
      </c>
      <c r="Q5970">
        <v>0</v>
      </c>
      <c r="R5970">
        <v>0</v>
      </c>
      <c r="S5970">
        <v>0</v>
      </c>
      <c r="T5970">
        <v>0</v>
      </c>
      <c r="U5970">
        <v>0</v>
      </c>
      <c r="V5970">
        <v>0</v>
      </c>
      <c r="W5970">
        <v>0</v>
      </c>
      <c r="X5970">
        <v>0</v>
      </c>
      <c r="Y5970">
        <v>0</v>
      </c>
      <c r="Z5970">
        <v>0</v>
      </c>
      <c r="AA5970">
        <v>0</v>
      </c>
      <c r="AB5970">
        <v>0</v>
      </c>
      <c r="AC5970">
        <v>0</v>
      </c>
    </row>
    <row r="5971" spans="1:29">
      <c r="A5971" t="s">
        <v>16421</v>
      </c>
      <c r="B5971" t="s">
        <v>19</v>
      </c>
      <c r="C5971">
        <v>0</v>
      </c>
      <c r="D5971">
        <v>0</v>
      </c>
      <c r="E5971">
        <v>0</v>
      </c>
      <c r="F5971">
        <v>0</v>
      </c>
      <c r="G5971">
        <v>0</v>
      </c>
      <c r="H5971">
        <v>0</v>
      </c>
      <c r="I5971">
        <v>0</v>
      </c>
      <c r="J5971">
        <v>0</v>
      </c>
      <c r="K5971">
        <v>0</v>
      </c>
      <c r="L5971">
        <v>0</v>
      </c>
      <c r="M5971">
        <v>0</v>
      </c>
      <c r="N5971">
        <v>0</v>
      </c>
      <c r="O5971">
        <v>0</v>
      </c>
      <c r="P5971">
        <v>0</v>
      </c>
      <c r="Q5971">
        <v>0</v>
      </c>
      <c r="R5971">
        <v>0</v>
      </c>
      <c r="S5971">
        <v>0</v>
      </c>
      <c r="T5971">
        <v>0</v>
      </c>
      <c r="U5971">
        <v>0</v>
      </c>
      <c r="V5971">
        <v>0</v>
      </c>
      <c r="W5971">
        <v>0</v>
      </c>
      <c r="X5971">
        <v>0</v>
      </c>
      <c r="Y5971">
        <v>0</v>
      </c>
      <c r="Z5971">
        <v>0</v>
      </c>
      <c r="AA5971">
        <v>0</v>
      </c>
      <c r="AB5971">
        <v>0</v>
      </c>
      <c r="AC5971">
        <v>0</v>
      </c>
    </row>
    <row r="5972" spans="1:29">
      <c r="A5972" t="s">
        <v>16422</v>
      </c>
      <c r="B5972" t="s">
        <v>19</v>
      </c>
      <c r="C5972">
        <v>0</v>
      </c>
      <c r="D5972">
        <v>0</v>
      </c>
      <c r="E5972">
        <v>0</v>
      </c>
      <c r="F5972">
        <v>0</v>
      </c>
      <c r="G5972">
        <v>0</v>
      </c>
      <c r="H5972">
        <v>0</v>
      </c>
      <c r="I5972">
        <v>0</v>
      </c>
      <c r="J5972">
        <v>0</v>
      </c>
      <c r="K5972">
        <v>0</v>
      </c>
      <c r="L5972">
        <v>0</v>
      </c>
      <c r="M5972">
        <v>0</v>
      </c>
      <c r="N5972">
        <v>0</v>
      </c>
      <c r="O5972">
        <v>0</v>
      </c>
      <c r="P5972">
        <v>0</v>
      </c>
      <c r="Q5972">
        <v>0</v>
      </c>
      <c r="R5972">
        <v>0</v>
      </c>
      <c r="S5972">
        <v>0</v>
      </c>
      <c r="T5972">
        <v>0</v>
      </c>
      <c r="U5972">
        <v>0</v>
      </c>
      <c r="V5972">
        <v>0</v>
      </c>
      <c r="W5972">
        <v>0</v>
      </c>
      <c r="X5972">
        <v>0</v>
      </c>
      <c r="Y5972">
        <v>0</v>
      </c>
      <c r="Z5972">
        <v>0</v>
      </c>
      <c r="AA5972">
        <v>0</v>
      </c>
      <c r="AB5972">
        <v>0</v>
      </c>
      <c r="AC5972">
        <v>0</v>
      </c>
    </row>
    <row r="5973" spans="1:29">
      <c r="A5973" t="s">
        <v>16423</v>
      </c>
      <c r="B5973" t="s">
        <v>19</v>
      </c>
      <c r="C5973">
        <v>0</v>
      </c>
      <c r="D5973">
        <v>0</v>
      </c>
      <c r="E5973">
        <v>0</v>
      </c>
      <c r="F5973">
        <v>0</v>
      </c>
      <c r="G5973">
        <v>0</v>
      </c>
      <c r="H5973">
        <v>0</v>
      </c>
      <c r="I5973">
        <v>0</v>
      </c>
      <c r="J5973">
        <v>0</v>
      </c>
      <c r="K5973">
        <v>0</v>
      </c>
      <c r="L5973">
        <v>0</v>
      </c>
      <c r="M5973">
        <v>0</v>
      </c>
      <c r="N5973">
        <v>0</v>
      </c>
      <c r="O5973">
        <v>0</v>
      </c>
      <c r="P5973">
        <v>0</v>
      </c>
      <c r="Q5973">
        <v>0</v>
      </c>
      <c r="R5973">
        <v>0</v>
      </c>
      <c r="S5973">
        <v>0</v>
      </c>
      <c r="T5973">
        <v>0</v>
      </c>
      <c r="U5973">
        <v>0</v>
      </c>
      <c r="V5973">
        <v>0</v>
      </c>
      <c r="W5973">
        <v>0</v>
      </c>
      <c r="X5973">
        <v>0</v>
      </c>
      <c r="Y5973">
        <v>0</v>
      </c>
      <c r="Z5973">
        <v>0</v>
      </c>
      <c r="AA5973">
        <v>0</v>
      </c>
      <c r="AB5973">
        <v>0</v>
      </c>
      <c r="AC5973">
        <v>0</v>
      </c>
    </row>
    <row r="5974" spans="1:29">
      <c r="A5974" t="s">
        <v>16424</v>
      </c>
      <c r="B5974" t="s">
        <v>19</v>
      </c>
      <c r="C5974">
        <v>0</v>
      </c>
      <c r="D5974">
        <v>0</v>
      </c>
      <c r="E5974">
        <v>0</v>
      </c>
      <c r="F5974">
        <v>0</v>
      </c>
      <c r="G5974">
        <v>0</v>
      </c>
      <c r="H5974">
        <v>0</v>
      </c>
      <c r="I5974">
        <v>0</v>
      </c>
      <c r="J5974">
        <v>0</v>
      </c>
      <c r="K5974">
        <v>0</v>
      </c>
      <c r="L5974">
        <v>0</v>
      </c>
      <c r="M5974">
        <v>0</v>
      </c>
      <c r="N5974">
        <v>0</v>
      </c>
      <c r="O5974">
        <v>0</v>
      </c>
      <c r="P5974">
        <v>0</v>
      </c>
      <c r="Q5974">
        <v>0</v>
      </c>
      <c r="R5974">
        <v>0</v>
      </c>
      <c r="S5974">
        <v>0</v>
      </c>
      <c r="T5974">
        <v>0</v>
      </c>
      <c r="U5974">
        <v>0</v>
      </c>
      <c r="V5974">
        <v>0</v>
      </c>
      <c r="W5974">
        <v>0</v>
      </c>
      <c r="X5974">
        <v>0</v>
      </c>
      <c r="Y5974">
        <v>0</v>
      </c>
      <c r="Z5974">
        <v>0</v>
      </c>
      <c r="AA5974">
        <v>0</v>
      </c>
      <c r="AB5974">
        <v>0</v>
      </c>
      <c r="AC5974">
        <v>0</v>
      </c>
    </row>
    <row r="5975" spans="1:29">
      <c r="A5975" t="s">
        <v>16425</v>
      </c>
      <c r="B5975" t="s">
        <v>19</v>
      </c>
      <c r="C5975">
        <v>0</v>
      </c>
      <c r="D5975">
        <v>0</v>
      </c>
      <c r="E5975">
        <v>0</v>
      </c>
      <c r="F5975">
        <v>0</v>
      </c>
      <c r="G5975">
        <v>0</v>
      </c>
      <c r="H5975">
        <v>0</v>
      </c>
      <c r="I5975">
        <v>0</v>
      </c>
      <c r="J5975">
        <v>0</v>
      </c>
      <c r="K5975">
        <v>0</v>
      </c>
      <c r="L5975">
        <v>0</v>
      </c>
      <c r="M5975">
        <v>0</v>
      </c>
      <c r="N5975">
        <v>0</v>
      </c>
      <c r="O5975">
        <v>0</v>
      </c>
      <c r="P5975">
        <v>0</v>
      </c>
      <c r="Q5975">
        <v>0</v>
      </c>
      <c r="R5975">
        <v>0</v>
      </c>
      <c r="S5975">
        <v>0</v>
      </c>
      <c r="T5975">
        <v>0</v>
      </c>
      <c r="U5975">
        <v>0</v>
      </c>
      <c r="V5975">
        <v>0</v>
      </c>
      <c r="W5975">
        <v>0</v>
      </c>
      <c r="X5975">
        <v>0</v>
      </c>
      <c r="Y5975">
        <v>0</v>
      </c>
      <c r="Z5975">
        <v>0</v>
      </c>
      <c r="AA5975">
        <v>0</v>
      </c>
      <c r="AB5975">
        <v>0</v>
      </c>
      <c r="AC5975">
        <v>0</v>
      </c>
    </row>
    <row r="5976" spans="1:29">
      <c r="A5976" t="s">
        <v>16426</v>
      </c>
      <c r="B5976" t="s">
        <v>19</v>
      </c>
      <c r="C5976">
        <v>0</v>
      </c>
      <c r="D5976">
        <v>0</v>
      </c>
      <c r="E5976">
        <v>0</v>
      </c>
      <c r="F5976">
        <v>0</v>
      </c>
      <c r="G5976">
        <v>0</v>
      </c>
      <c r="H5976">
        <v>0</v>
      </c>
      <c r="I5976">
        <v>0</v>
      </c>
      <c r="J5976">
        <v>0</v>
      </c>
      <c r="K5976">
        <v>0</v>
      </c>
      <c r="L5976">
        <v>0</v>
      </c>
      <c r="M5976">
        <v>0</v>
      </c>
      <c r="N5976">
        <v>0</v>
      </c>
      <c r="O5976">
        <v>0</v>
      </c>
      <c r="P5976">
        <v>0</v>
      </c>
      <c r="Q5976">
        <v>0</v>
      </c>
      <c r="R5976">
        <v>0</v>
      </c>
      <c r="S5976">
        <v>0</v>
      </c>
      <c r="T5976">
        <v>0</v>
      </c>
      <c r="U5976">
        <v>0</v>
      </c>
      <c r="V5976">
        <v>0</v>
      </c>
      <c r="W5976">
        <v>0</v>
      </c>
      <c r="X5976">
        <v>0</v>
      </c>
      <c r="Y5976">
        <v>0</v>
      </c>
      <c r="Z5976">
        <v>0</v>
      </c>
      <c r="AA5976">
        <v>0</v>
      </c>
      <c r="AB5976">
        <v>0</v>
      </c>
      <c r="AC5976">
        <v>0</v>
      </c>
    </row>
    <row r="5977" spans="1:29">
      <c r="A5977" t="s">
        <v>16427</v>
      </c>
      <c r="B5977" t="s">
        <v>19</v>
      </c>
      <c r="C5977">
        <v>0</v>
      </c>
      <c r="D5977">
        <v>0</v>
      </c>
      <c r="E5977">
        <v>0</v>
      </c>
      <c r="F5977">
        <v>0</v>
      </c>
      <c r="G5977">
        <v>0</v>
      </c>
      <c r="H5977">
        <v>0</v>
      </c>
      <c r="I5977">
        <v>0</v>
      </c>
      <c r="J5977">
        <v>0</v>
      </c>
      <c r="K5977">
        <v>0</v>
      </c>
      <c r="L5977">
        <v>0</v>
      </c>
      <c r="M5977">
        <v>0</v>
      </c>
      <c r="N5977">
        <v>0</v>
      </c>
      <c r="O5977">
        <v>0</v>
      </c>
      <c r="P5977">
        <v>0</v>
      </c>
      <c r="Q5977">
        <v>0</v>
      </c>
      <c r="R5977">
        <v>0</v>
      </c>
      <c r="S5977">
        <v>0</v>
      </c>
      <c r="T5977">
        <v>0</v>
      </c>
      <c r="U5977">
        <v>0</v>
      </c>
      <c r="V5977">
        <v>0</v>
      </c>
      <c r="W5977">
        <v>0</v>
      </c>
      <c r="X5977">
        <v>0</v>
      </c>
      <c r="Y5977">
        <v>0</v>
      </c>
      <c r="Z5977">
        <v>0</v>
      </c>
      <c r="AA5977">
        <v>0</v>
      </c>
      <c r="AB5977">
        <v>0</v>
      </c>
      <c r="AC5977">
        <v>0</v>
      </c>
    </row>
    <row r="5978" spans="1:29">
      <c r="A5978" t="s">
        <v>16428</v>
      </c>
      <c r="B5978" t="s">
        <v>19</v>
      </c>
      <c r="C5978">
        <v>0</v>
      </c>
      <c r="D5978">
        <v>0</v>
      </c>
      <c r="E5978">
        <v>0</v>
      </c>
      <c r="F5978">
        <v>0</v>
      </c>
      <c r="G5978">
        <v>0</v>
      </c>
      <c r="H5978">
        <v>0</v>
      </c>
      <c r="I5978">
        <v>0</v>
      </c>
      <c r="J5978">
        <v>0</v>
      </c>
      <c r="K5978">
        <v>0</v>
      </c>
      <c r="L5978">
        <v>0</v>
      </c>
      <c r="M5978">
        <v>0</v>
      </c>
      <c r="N5978">
        <v>0</v>
      </c>
      <c r="O5978">
        <v>0</v>
      </c>
      <c r="P5978">
        <v>0</v>
      </c>
      <c r="Q5978">
        <v>0</v>
      </c>
      <c r="R5978">
        <v>0</v>
      </c>
      <c r="S5978">
        <v>0</v>
      </c>
      <c r="T5978">
        <v>0</v>
      </c>
      <c r="U5978">
        <v>0</v>
      </c>
      <c r="V5978">
        <v>0</v>
      </c>
      <c r="W5978">
        <v>0</v>
      </c>
      <c r="X5978">
        <v>0</v>
      </c>
      <c r="Y5978">
        <v>0</v>
      </c>
      <c r="Z5978">
        <v>0</v>
      </c>
      <c r="AA5978">
        <v>0</v>
      </c>
      <c r="AB5978">
        <v>0</v>
      </c>
      <c r="AC5978">
        <v>0</v>
      </c>
    </row>
    <row r="5979" spans="1:29">
      <c r="A5979" t="s">
        <v>16429</v>
      </c>
      <c r="B5979" t="s">
        <v>19</v>
      </c>
      <c r="C5979">
        <v>0</v>
      </c>
      <c r="D5979">
        <v>0</v>
      </c>
      <c r="E5979">
        <v>0</v>
      </c>
      <c r="F5979">
        <v>0</v>
      </c>
      <c r="G5979">
        <v>0</v>
      </c>
      <c r="H5979">
        <v>0</v>
      </c>
      <c r="I5979">
        <v>0</v>
      </c>
      <c r="J5979">
        <v>0</v>
      </c>
      <c r="K5979">
        <v>0</v>
      </c>
      <c r="L5979">
        <v>0</v>
      </c>
      <c r="M5979">
        <v>0</v>
      </c>
      <c r="N5979">
        <v>0</v>
      </c>
      <c r="O5979">
        <v>0</v>
      </c>
      <c r="P5979">
        <v>0</v>
      </c>
      <c r="Q5979">
        <v>0</v>
      </c>
      <c r="R5979">
        <v>0</v>
      </c>
      <c r="S5979">
        <v>0</v>
      </c>
      <c r="T5979">
        <v>0</v>
      </c>
      <c r="U5979">
        <v>0</v>
      </c>
      <c r="V5979">
        <v>0</v>
      </c>
      <c r="W5979">
        <v>0</v>
      </c>
      <c r="X5979">
        <v>0</v>
      </c>
      <c r="Y5979">
        <v>0</v>
      </c>
      <c r="Z5979">
        <v>0</v>
      </c>
      <c r="AA5979">
        <v>0</v>
      </c>
      <c r="AB5979">
        <v>0</v>
      </c>
      <c r="AC5979">
        <v>0</v>
      </c>
    </row>
    <row r="5980" spans="1:29">
      <c r="A5980" t="s">
        <v>16430</v>
      </c>
      <c r="B5980" t="s">
        <v>19</v>
      </c>
      <c r="C5980">
        <v>0</v>
      </c>
      <c r="D5980">
        <v>0</v>
      </c>
      <c r="E5980">
        <v>0</v>
      </c>
      <c r="F5980">
        <v>0</v>
      </c>
      <c r="G5980">
        <v>0</v>
      </c>
      <c r="H5980">
        <v>0</v>
      </c>
      <c r="I5980">
        <v>0</v>
      </c>
      <c r="J5980">
        <v>0</v>
      </c>
      <c r="K5980">
        <v>0</v>
      </c>
      <c r="L5980">
        <v>0</v>
      </c>
      <c r="M5980">
        <v>0</v>
      </c>
      <c r="N5980">
        <v>0</v>
      </c>
      <c r="O5980">
        <v>0</v>
      </c>
      <c r="P5980">
        <v>0</v>
      </c>
      <c r="Q5980">
        <v>0</v>
      </c>
      <c r="R5980">
        <v>0</v>
      </c>
      <c r="S5980">
        <v>0</v>
      </c>
      <c r="T5980">
        <v>0</v>
      </c>
      <c r="U5980">
        <v>0</v>
      </c>
      <c r="V5980">
        <v>0</v>
      </c>
      <c r="W5980">
        <v>0</v>
      </c>
      <c r="X5980">
        <v>0</v>
      </c>
      <c r="Y5980">
        <v>0</v>
      </c>
      <c r="Z5980">
        <v>0</v>
      </c>
      <c r="AA5980">
        <v>0</v>
      </c>
      <c r="AB5980">
        <v>0</v>
      </c>
      <c r="AC5980">
        <v>0</v>
      </c>
    </row>
    <row r="5981" spans="1:29">
      <c r="A5981" t="s">
        <v>16431</v>
      </c>
      <c r="B5981" t="s">
        <v>19</v>
      </c>
      <c r="C5981">
        <v>0</v>
      </c>
      <c r="D5981">
        <v>0</v>
      </c>
      <c r="E5981">
        <v>0</v>
      </c>
      <c r="F5981">
        <v>0</v>
      </c>
      <c r="G5981">
        <v>0</v>
      </c>
      <c r="H5981">
        <v>0</v>
      </c>
      <c r="I5981">
        <v>0</v>
      </c>
      <c r="J5981">
        <v>0</v>
      </c>
      <c r="K5981">
        <v>0</v>
      </c>
      <c r="L5981">
        <v>0</v>
      </c>
      <c r="M5981">
        <v>0</v>
      </c>
      <c r="N5981">
        <v>0</v>
      </c>
      <c r="O5981">
        <v>0</v>
      </c>
      <c r="P5981">
        <v>0</v>
      </c>
      <c r="Q5981">
        <v>0</v>
      </c>
      <c r="R5981">
        <v>0</v>
      </c>
      <c r="S5981">
        <v>0</v>
      </c>
      <c r="T5981">
        <v>0</v>
      </c>
      <c r="U5981">
        <v>0</v>
      </c>
      <c r="V5981">
        <v>0</v>
      </c>
      <c r="W5981">
        <v>0</v>
      </c>
      <c r="X5981">
        <v>0</v>
      </c>
      <c r="Y5981">
        <v>0</v>
      </c>
      <c r="Z5981">
        <v>0</v>
      </c>
      <c r="AA5981">
        <v>0</v>
      </c>
      <c r="AB5981">
        <v>0</v>
      </c>
      <c r="AC5981">
        <v>0</v>
      </c>
    </row>
    <row r="5982" spans="1:29">
      <c r="A5982" t="s">
        <v>16432</v>
      </c>
      <c r="B5982" t="s">
        <v>19</v>
      </c>
      <c r="C5982">
        <v>0</v>
      </c>
      <c r="D5982">
        <v>0</v>
      </c>
      <c r="E5982">
        <v>0</v>
      </c>
      <c r="F5982">
        <v>0</v>
      </c>
      <c r="G5982">
        <v>0</v>
      </c>
      <c r="H5982">
        <v>0</v>
      </c>
      <c r="I5982">
        <v>0</v>
      </c>
      <c r="J5982">
        <v>0</v>
      </c>
      <c r="K5982">
        <v>0</v>
      </c>
      <c r="L5982">
        <v>0</v>
      </c>
      <c r="M5982">
        <v>0</v>
      </c>
      <c r="N5982">
        <v>0</v>
      </c>
      <c r="O5982">
        <v>0</v>
      </c>
      <c r="P5982">
        <v>0</v>
      </c>
      <c r="Q5982">
        <v>0</v>
      </c>
      <c r="R5982">
        <v>0</v>
      </c>
      <c r="S5982">
        <v>0</v>
      </c>
      <c r="T5982">
        <v>0</v>
      </c>
      <c r="U5982">
        <v>0</v>
      </c>
      <c r="V5982">
        <v>0</v>
      </c>
      <c r="W5982">
        <v>0</v>
      </c>
      <c r="X5982">
        <v>0</v>
      </c>
      <c r="Y5982">
        <v>0</v>
      </c>
      <c r="Z5982">
        <v>0</v>
      </c>
      <c r="AA5982">
        <v>0</v>
      </c>
      <c r="AB5982">
        <v>0</v>
      </c>
      <c r="AC5982">
        <v>0</v>
      </c>
    </row>
    <row r="5983" spans="1:29">
      <c r="A5983" t="s">
        <v>16433</v>
      </c>
      <c r="B5983" t="s">
        <v>19</v>
      </c>
      <c r="C5983">
        <v>0</v>
      </c>
      <c r="D5983">
        <v>0</v>
      </c>
      <c r="E5983">
        <v>0</v>
      </c>
      <c r="F5983">
        <v>0</v>
      </c>
      <c r="G5983">
        <v>0</v>
      </c>
      <c r="H5983">
        <v>0</v>
      </c>
      <c r="I5983">
        <v>0</v>
      </c>
      <c r="J5983">
        <v>0</v>
      </c>
      <c r="K5983">
        <v>0</v>
      </c>
      <c r="L5983">
        <v>0</v>
      </c>
      <c r="M5983">
        <v>0</v>
      </c>
      <c r="N5983">
        <v>0</v>
      </c>
      <c r="O5983">
        <v>0</v>
      </c>
      <c r="P5983">
        <v>0</v>
      </c>
      <c r="Q5983">
        <v>0</v>
      </c>
      <c r="R5983">
        <v>0</v>
      </c>
      <c r="S5983">
        <v>0</v>
      </c>
      <c r="T5983">
        <v>0</v>
      </c>
      <c r="U5983">
        <v>0</v>
      </c>
      <c r="V5983">
        <v>0</v>
      </c>
      <c r="W5983">
        <v>0</v>
      </c>
      <c r="X5983">
        <v>0</v>
      </c>
      <c r="Y5983">
        <v>0</v>
      </c>
      <c r="Z5983">
        <v>0</v>
      </c>
      <c r="AA5983">
        <v>0</v>
      </c>
      <c r="AB5983">
        <v>0</v>
      </c>
      <c r="AC5983">
        <v>0</v>
      </c>
    </row>
    <row r="5984" spans="1:29">
      <c r="A5984" t="s">
        <v>16434</v>
      </c>
      <c r="B5984" t="s">
        <v>19</v>
      </c>
      <c r="C5984">
        <v>0</v>
      </c>
      <c r="D5984">
        <v>0</v>
      </c>
      <c r="E5984">
        <v>0</v>
      </c>
      <c r="F5984">
        <v>0</v>
      </c>
      <c r="G5984">
        <v>0</v>
      </c>
      <c r="H5984">
        <v>0</v>
      </c>
      <c r="I5984">
        <v>0</v>
      </c>
      <c r="J5984">
        <v>0</v>
      </c>
      <c r="K5984">
        <v>0</v>
      </c>
      <c r="L5984">
        <v>0</v>
      </c>
      <c r="M5984">
        <v>0</v>
      </c>
      <c r="N5984">
        <v>0</v>
      </c>
      <c r="O5984">
        <v>0</v>
      </c>
      <c r="P5984">
        <v>0</v>
      </c>
      <c r="Q5984">
        <v>0</v>
      </c>
      <c r="R5984">
        <v>0</v>
      </c>
      <c r="S5984">
        <v>0</v>
      </c>
      <c r="T5984">
        <v>0</v>
      </c>
      <c r="U5984">
        <v>0</v>
      </c>
      <c r="V5984">
        <v>0</v>
      </c>
      <c r="W5984">
        <v>0</v>
      </c>
      <c r="X5984">
        <v>0</v>
      </c>
      <c r="Y5984">
        <v>0</v>
      </c>
      <c r="Z5984">
        <v>0</v>
      </c>
      <c r="AA5984">
        <v>0</v>
      </c>
      <c r="AB5984">
        <v>0</v>
      </c>
      <c r="AC5984">
        <v>0</v>
      </c>
    </row>
    <row r="5985" spans="1:29">
      <c r="A5985" t="s">
        <v>16435</v>
      </c>
      <c r="B5985" t="s">
        <v>19</v>
      </c>
      <c r="C5985">
        <v>0</v>
      </c>
      <c r="D5985">
        <v>0</v>
      </c>
      <c r="E5985">
        <v>0</v>
      </c>
      <c r="F5985">
        <v>0</v>
      </c>
      <c r="G5985">
        <v>0</v>
      </c>
      <c r="H5985">
        <v>0</v>
      </c>
      <c r="I5985">
        <v>0</v>
      </c>
      <c r="J5985">
        <v>0</v>
      </c>
      <c r="K5985">
        <v>0</v>
      </c>
      <c r="L5985">
        <v>0</v>
      </c>
      <c r="M5985">
        <v>0</v>
      </c>
      <c r="N5985">
        <v>0</v>
      </c>
      <c r="O5985">
        <v>0</v>
      </c>
      <c r="P5985">
        <v>0</v>
      </c>
      <c r="Q5985">
        <v>0</v>
      </c>
      <c r="R5985">
        <v>0</v>
      </c>
      <c r="S5985">
        <v>0</v>
      </c>
      <c r="T5985">
        <v>0</v>
      </c>
      <c r="U5985">
        <v>0</v>
      </c>
      <c r="V5985">
        <v>0</v>
      </c>
      <c r="W5985">
        <v>0</v>
      </c>
      <c r="X5985">
        <v>0</v>
      </c>
      <c r="Y5985">
        <v>0</v>
      </c>
      <c r="Z5985">
        <v>0</v>
      </c>
      <c r="AA5985">
        <v>0</v>
      </c>
      <c r="AB5985">
        <v>0</v>
      </c>
      <c r="AC5985">
        <v>0</v>
      </c>
    </row>
    <row r="5986" spans="1:29">
      <c r="A5986" t="s">
        <v>16436</v>
      </c>
      <c r="B5986" t="s">
        <v>19</v>
      </c>
      <c r="C5986">
        <v>0</v>
      </c>
      <c r="D5986">
        <v>0</v>
      </c>
      <c r="E5986">
        <v>0</v>
      </c>
      <c r="F5986">
        <v>0</v>
      </c>
      <c r="G5986">
        <v>0</v>
      </c>
      <c r="H5986">
        <v>0</v>
      </c>
      <c r="I5986">
        <v>0</v>
      </c>
      <c r="J5986">
        <v>0</v>
      </c>
      <c r="K5986">
        <v>0</v>
      </c>
      <c r="L5986">
        <v>0</v>
      </c>
      <c r="M5986">
        <v>0</v>
      </c>
      <c r="N5986">
        <v>0</v>
      </c>
      <c r="O5986">
        <v>0</v>
      </c>
      <c r="P5986">
        <v>0</v>
      </c>
      <c r="Q5986">
        <v>0</v>
      </c>
      <c r="R5986">
        <v>0</v>
      </c>
      <c r="S5986">
        <v>0</v>
      </c>
      <c r="T5986">
        <v>0</v>
      </c>
      <c r="U5986">
        <v>0</v>
      </c>
      <c r="V5986">
        <v>0</v>
      </c>
      <c r="W5986">
        <v>0</v>
      </c>
      <c r="X5986">
        <v>0</v>
      </c>
      <c r="Y5986">
        <v>0</v>
      </c>
      <c r="Z5986">
        <v>0</v>
      </c>
      <c r="AA5986">
        <v>0</v>
      </c>
      <c r="AB5986">
        <v>0</v>
      </c>
      <c r="AC5986">
        <v>0</v>
      </c>
    </row>
    <row r="5987" spans="1:29">
      <c r="A5987" t="s">
        <v>16437</v>
      </c>
      <c r="B5987" t="s">
        <v>19</v>
      </c>
      <c r="C5987">
        <v>0</v>
      </c>
      <c r="D5987">
        <v>0</v>
      </c>
      <c r="E5987">
        <v>0</v>
      </c>
      <c r="F5987">
        <v>0</v>
      </c>
      <c r="G5987">
        <v>0</v>
      </c>
      <c r="H5987">
        <v>0</v>
      </c>
      <c r="I5987">
        <v>0</v>
      </c>
      <c r="J5987">
        <v>0</v>
      </c>
      <c r="K5987">
        <v>0</v>
      </c>
      <c r="L5987">
        <v>0</v>
      </c>
      <c r="M5987">
        <v>0</v>
      </c>
      <c r="N5987">
        <v>0</v>
      </c>
      <c r="O5987">
        <v>0</v>
      </c>
      <c r="P5987">
        <v>0</v>
      </c>
      <c r="Q5987">
        <v>0</v>
      </c>
      <c r="R5987">
        <v>0</v>
      </c>
      <c r="S5987">
        <v>0</v>
      </c>
      <c r="T5987">
        <v>0</v>
      </c>
      <c r="U5987">
        <v>0</v>
      </c>
      <c r="V5987">
        <v>0</v>
      </c>
      <c r="W5987">
        <v>0</v>
      </c>
      <c r="X5987">
        <v>0</v>
      </c>
      <c r="Y5987">
        <v>0</v>
      </c>
      <c r="Z5987">
        <v>0</v>
      </c>
      <c r="AA5987">
        <v>0</v>
      </c>
      <c r="AB5987">
        <v>0</v>
      </c>
      <c r="AC5987">
        <v>0</v>
      </c>
    </row>
    <row r="5988" spans="1:29">
      <c r="A5988" t="s">
        <v>16438</v>
      </c>
      <c r="B5988" t="s">
        <v>19</v>
      </c>
      <c r="C5988">
        <v>0</v>
      </c>
      <c r="D5988">
        <v>0</v>
      </c>
      <c r="E5988">
        <v>0</v>
      </c>
      <c r="F5988">
        <v>0</v>
      </c>
      <c r="G5988">
        <v>0</v>
      </c>
      <c r="H5988">
        <v>0</v>
      </c>
      <c r="I5988">
        <v>0</v>
      </c>
      <c r="J5988">
        <v>0</v>
      </c>
      <c r="K5988">
        <v>0</v>
      </c>
      <c r="L5988">
        <v>0</v>
      </c>
      <c r="M5988">
        <v>0</v>
      </c>
      <c r="N5988">
        <v>0</v>
      </c>
      <c r="O5988">
        <v>0</v>
      </c>
      <c r="P5988">
        <v>0</v>
      </c>
      <c r="Q5988">
        <v>0</v>
      </c>
      <c r="R5988">
        <v>0</v>
      </c>
      <c r="S5988">
        <v>0</v>
      </c>
      <c r="T5988">
        <v>0</v>
      </c>
      <c r="U5988">
        <v>0</v>
      </c>
      <c r="V5988">
        <v>0</v>
      </c>
      <c r="W5988">
        <v>0</v>
      </c>
      <c r="X5988">
        <v>0</v>
      </c>
      <c r="Y5988">
        <v>0</v>
      </c>
      <c r="Z5988">
        <v>0</v>
      </c>
      <c r="AA5988">
        <v>0</v>
      </c>
      <c r="AB5988">
        <v>0</v>
      </c>
      <c r="AC5988">
        <v>0</v>
      </c>
    </row>
    <row r="5989" spans="1:29">
      <c r="A5989" t="s">
        <v>16439</v>
      </c>
      <c r="B5989" t="s">
        <v>19</v>
      </c>
      <c r="C5989">
        <v>0</v>
      </c>
      <c r="D5989">
        <v>0</v>
      </c>
      <c r="E5989">
        <v>0</v>
      </c>
      <c r="F5989">
        <v>0</v>
      </c>
      <c r="G5989">
        <v>0</v>
      </c>
      <c r="H5989">
        <v>0</v>
      </c>
      <c r="I5989">
        <v>0</v>
      </c>
      <c r="J5989">
        <v>0</v>
      </c>
      <c r="K5989">
        <v>0</v>
      </c>
      <c r="L5989">
        <v>0</v>
      </c>
      <c r="M5989">
        <v>0</v>
      </c>
      <c r="N5989">
        <v>0</v>
      </c>
      <c r="O5989">
        <v>0</v>
      </c>
      <c r="P5989">
        <v>0</v>
      </c>
      <c r="Q5989">
        <v>0</v>
      </c>
      <c r="R5989">
        <v>0</v>
      </c>
      <c r="S5989">
        <v>0</v>
      </c>
      <c r="T5989">
        <v>0</v>
      </c>
      <c r="U5989">
        <v>0</v>
      </c>
      <c r="V5989">
        <v>0</v>
      </c>
      <c r="W5989">
        <v>0</v>
      </c>
      <c r="X5989">
        <v>0</v>
      </c>
      <c r="Y5989">
        <v>0</v>
      </c>
      <c r="Z5989">
        <v>0</v>
      </c>
      <c r="AA5989">
        <v>0</v>
      </c>
      <c r="AB5989">
        <v>0</v>
      </c>
      <c r="AC5989">
        <v>0</v>
      </c>
    </row>
    <row r="5990" spans="1:29">
      <c r="A5990" t="s">
        <v>16440</v>
      </c>
      <c r="B5990" t="s">
        <v>19</v>
      </c>
      <c r="C5990">
        <v>0</v>
      </c>
      <c r="D5990">
        <v>0</v>
      </c>
      <c r="E5990">
        <v>0</v>
      </c>
      <c r="F5990">
        <v>0</v>
      </c>
      <c r="G5990">
        <v>0</v>
      </c>
      <c r="H5990">
        <v>0</v>
      </c>
      <c r="I5990">
        <v>0</v>
      </c>
      <c r="J5990">
        <v>0</v>
      </c>
      <c r="K5990">
        <v>0</v>
      </c>
      <c r="L5990">
        <v>0</v>
      </c>
      <c r="M5990">
        <v>0</v>
      </c>
      <c r="N5990">
        <v>0</v>
      </c>
      <c r="O5990">
        <v>0</v>
      </c>
      <c r="P5990">
        <v>0</v>
      </c>
      <c r="Q5990">
        <v>0</v>
      </c>
      <c r="R5990">
        <v>0</v>
      </c>
      <c r="S5990">
        <v>0</v>
      </c>
      <c r="T5990">
        <v>0</v>
      </c>
      <c r="U5990">
        <v>0</v>
      </c>
      <c r="V5990">
        <v>0</v>
      </c>
      <c r="W5990">
        <v>0</v>
      </c>
      <c r="X5990">
        <v>0</v>
      </c>
      <c r="Y5990">
        <v>0</v>
      </c>
      <c r="Z5990">
        <v>0</v>
      </c>
      <c r="AA5990">
        <v>0</v>
      </c>
      <c r="AB5990">
        <v>0</v>
      </c>
      <c r="AC5990">
        <v>0</v>
      </c>
    </row>
    <row r="5991" spans="1:29">
      <c r="A5991" t="s">
        <v>16441</v>
      </c>
      <c r="B5991" t="s">
        <v>19</v>
      </c>
      <c r="C5991">
        <v>0</v>
      </c>
      <c r="D5991">
        <v>0</v>
      </c>
      <c r="E5991">
        <v>0</v>
      </c>
      <c r="F5991">
        <v>0</v>
      </c>
      <c r="G5991">
        <v>0</v>
      </c>
      <c r="H5991">
        <v>0</v>
      </c>
      <c r="I5991">
        <v>0</v>
      </c>
      <c r="J5991">
        <v>0</v>
      </c>
      <c r="K5991">
        <v>0</v>
      </c>
      <c r="L5991">
        <v>0</v>
      </c>
      <c r="M5991">
        <v>0</v>
      </c>
      <c r="N5991">
        <v>0</v>
      </c>
      <c r="O5991">
        <v>0</v>
      </c>
      <c r="P5991">
        <v>0</v>
      </c>
      <c r="Q5991">
        <v>0</v>
      </c>
      <c r="R5991">
        <v>0</v>
      </c>
      <c r="S5991">
        <v>0</v>
      </c>
      <c r="T5991">
        <v>0</v>
      </c>
      <c r="U5991">
        <v>0</v>
      </c>
      <c r="V5991">
        <v>0</v>
      </c>
      <c r="W5991">
        <v>0</v>
      </c>
      <c r="X5991">
        <v>0</v>
      </c>
      <c r="Y5991">
        <v>0</v>
      </c>
      <c r="Z5991">
        <v>0</v>
      </c>
      <c r="AA5991">
        <v>0</v>
      </c>
      <c r="AB5991">
        <v>0</v>
      </c>
      <c r="AC5991">
        <v>0</v>
      </c>
    </row>
    <row r="5992" spans="1:29">
      <c r="A5992" t="s">
        <v>16442</v>
      </c>
      <c r="B5992" t="s">
        <v>19</v>
      </c>
      <c r="C5992">
        <v>0</v>
      </c>
      <c r="D5992">
        <v>0</v>
      </c>
      <c r="E5992">
        <v>0</v>
      </c>
      <c r="F5992">
        <v>0</v>
      </c>
      <c r="G5992">
        <v>0</v>
      </c>
      <c r="H5992">
        <v>0</v>
      </c>
      <c r="I5992">
        <v>0</v>
      </c>
      <c r="J5992">
        <v>0</v>
      </c>
      <c r="K5992">
        <v>0</v>
      </c>
      <c r="L5992">
        <v>0</v>
      </c>
      <c r="M5992">
        <v>0</v>
      </c>
      <c r="N5992">
        <v>0</v>
      </c>
      <c r="O5992">
        <v>0</v>
      </c>
      <c r="P5992">
        <v>0</v>
      </c>
      <c r="Q5992">
        <v>0</v>
      </c>
      <c r="R5992">
        <v>0</v>
      </c>
      <c r="S5992">
        <v>0</v>
      </c>
      <c r="T5992">
        <v>0</v>
      </c>
      <c r="U5992">
        <v>0</v>
      </c>
      <c r="V5992">
        <v>0</v>
      </c>
      <c r="W5992">
        <v>0</v>
      </c>
      <c r="X5992">
        <v>0</v>
      </c>
      <c r="Y5992">
        <v>0</v>
      </c>
      <c r="Z5992">
        <v>0</v>
      </c>
      <c r="AA5992">
        <v>0</v>
      </c>
      <c r="AB5992">
        <v>0</v>
      </c>
      <c r="AC5992">
        <v>0</v>
      </c>
    </row>
    <row r="5993" spans="1:29">
      <c r="A5993" t="s">
        <v>16443</v>
      </c>
      <c r="B5993" t="s">
        <v>19</v>
      </c>
      <c r="C5993">
        <v>0</v>
      </c>
      <c r="D5993">
        <v>0</v>
      </c>
      <c r="E5993">
        <v>0</v>
      </c>
      <c r="F5993">
        <v>0</v>
      </c>
      <c r="G5993">
        <v>0</v>
      </c>
      <c r="H5993">
        <v>0</v>
      </c>
      <c r="I5993">
        <v>0</v>
      </c>
      <c r="J5993">
        <v>0</v>
      </c>
      <c r="K5993">
        <v>0</v>
      </c>
      <c r="L5993">
        <v>0</v>
      </c>
      <c r="M5993">
        <v>0</v>
      </c>
      <c r="N5993">
        <v>0</v>
      </c>
      <c r="O5993">
        <v>0</v>
      </c>
      <c r="P5993">
        <v>0</v>
      </c>
      <c r="Q5993">
        <v>0</v>
      </c>
      <c r="R5993">
        <v>0</v>
      </c>
      <c r="S5993">
        <v>0</v>
      </c>
      <c r="T5993">
        <v>0</v>
      </c>
      <c r="U5993">
        <v>0</v>
      </c>
      <c r="V5993">
        <v>0</v>
      </c>
      <c r="W5993">
        <v>0</v>
      </c>
      <c r="X5993">
        <v>0</v>
      </c>
      <c r="Y5993">
        <v>0</v>
      </c>
      <c r="Z5993">
        <v>0</v>
      </c>
      <c r="AA5993">
        <v>0</v>
      </c>
      <c r="AB5993">
        <v>0</v>
      </c>
      <c r="AC5993">
        <v>0</v>
      </c>
    </row>
    <row r="5994" spans="1:29">
      <c r="A5994" t="s">
        <v>16444</v>
      </c>
      <c r="B5994" t="s">
        <v>19</v>
      </c>
      <c r="C5994">
        <v>0</v>
      </c>
      <c r="D5994">
        <v>0</v>
      </c>
      <c r="E5994">
        <v>0</v>
      </c>
      <c r="F5994">
        <v>0</v>
      </c>
      <c r="G5994">
        <v>0</v>
      </c>
      <c r="H5994">
        <v>0</v>
      </c>
      <c r="I5994">
        <v>0</v>
      </c>
      <c r="J5994">
        <v>0</v>
      </c>
      <c r="K5994">
        <v>0</v>
      </c>
      <c r="L5994">
        <v>0</v>
      </c>
      <c r="M5994">
        <v>0</v>
      </c>
      <c r="N5994">
        <v>0</v>
      </c>
      <c r="O5994">
        <v>0</v>
      </c>
      <c r="P5994">
        <v>0</v>
      </c>
      <c r="Q5994">
        <v>0</v>
      </c>
      <c r="R5994">
        <v>0</v>
      </c>
      <c r="S5994">
        <v>0</v>
      </c>
      <c r="T5994">
        <v>0</v>
      </c>
      <c r="U5994">
        <v>0</v>
      </c>
      <c r="V5994">
        <v>0</v>
      </c>
      <c r="W5994">
        <v>0</v>
      </c>
      <c r="X5994">
        <v>0</v>
      </c>
      <c r="Y5994">
        <v>0</v>
      </c>
      <c r="Z5994">
        <v>0</v>
      </c>
      <c r="AA5994">
        <v>0</v>
      </c>
      <c r="AB5994">
        <v>0</v>
      </c>
      <c r="AC5994">
        <v>0</v>
      </c>
    </row>
    <row r="5995" spans="1:29">
      <c r="A5995" t="s">
        <v>16445</v>
      </c>
      <c r="B5995" t="s">
        <v>19</v>
      </c>
      <c r="C5995">
        <v>0</v>
      </c>
      <c r="D5995">
        <v>0</v>
      </c>
      <c r="E5995">
        <v>0</v>
      </c>
      <c r="F5995">
        <v>0</v>
      </c>
      <c r="G5995">
        <v>0</v>
      </c>
      <c r="H5995">
        <v>0</v>
      </c>
      <c r="I5995">
        <v>0</v>
      </c>
      <c r="J5995">
        <v>0</v>
      </c>
      <c r="K5995">
        <v>0</v>
      </c>
      <c r="L5995">
        <v>0</v>
      </c>
      <c r="M5995">
        <v>0</v>
      </c>
      <c r="N5995">
        <v>0</v>
      </c>
      <c r="O5995">
        <v>0</v>
      </c>
      <c r="P5995">
        <v>0</v>
      </c>
      <c r="Q5995">
        <v>0</v>
      </c>
      <c r="R5995">
        <v>0</v>
      </c>
      <c r="S5995">
        <v>0</v>
      </c>
      <c r="T5995">
        <v>0</v>
      </c>
      <c r="U5995">
        <v>0</v>
      </c>
      <c r="V5995">
        <v>0</v>
      </c>
      <c r="W5995">
        <v>0</v>
      </c>
      <c r="X5995">
        <v>0</v>
      </c>
      <c r="Y5995">
        <v>0</v>
      </c>
      <c r="Z5995">
        <v>0</v>
      </c>
      <c r="AA5995">
        <v>0</v>
      </c>
      <c r="AB5995">
        <v>0</v>
      </c>
      <c r="AC5995">
        <v>0</v>
      </c>
    </row>
    <row r="5996" spans="1:29">
      <c r="A5996" t="s">
        <v>16446</v>
      </c>
      <c r="B5996" t="s">
        <v>19</v>
      </c>
      <c r="C5996">
        <v>0</v>
      </c>
      <c r="D5996">
        <v>0</v>
      </c>
      <c r="E5996">
        <v>0</v>
      </c>
      <c r="F5996">
        <v>0</v>
      </c>
      <c r="G5996">
        <v>0</v>
      </c>
      <c r="H5996">
        <v>0</v>
      </c>
      <c r="I5996">
        <v>0</v>
      </c>
      <c r="J5996">
        <v>0</v>
      </c>
      <c r="K5996">
        <v>0</v>
      </c>
      <c r="L5996">
        <v>0</v>
      </c>
      <c r="M5996">
        <v>0</v>
      </c>
      <c r="N5996">
        <v>0</v>
      </c>
      <c r="O5996">
        <v>0</v>
      </c>
      <c r="P5996">
        <v>0</v>
      </c>
      <c r="Q5996">
        <v>0</v>
      </c>
      <c r="R5996">
        <v>0</v>
      </c>
      <c r="S5996">
        <v>0</v>
      </c>
      <c r="T5996">
        <v>0</v>
      </c>
      <c r="U5996">
        <v>0</v>
      </c>
      <c r="V5996">
        <v>0</v>
      </c>
      <c r="W5996">
        <v>0</v>
      </c>
      <c r="X5996">
        <v>0</v>
      </c>
      <c r="Y5996">
        <v>0</v>
      </c>
      <c r="Z5996">
        <v>0</v>
      </c>
      <c r="AA5996">
        <v>0</v>
      </c>
      <c r="AB5996">
        <v>0</v>
      </c>
      <c r="AC5996">
        <v>0</v>
      </c>
    </row>
    <row r="5997" spans="1:29">
      <c r="A5997" t="s">
        <v>16447</v>
      </c>
      <c r="B5997" t="s">
        <v>19</v>
      </c>
      <c r="C5997">
        <v>0</v>
      </c>
      <c r="D5997">
        <v>0</v>
      </c>
      <c r="E5997">
        <v>0</v>
      </c>
      <c r="F5997">
        <v>0</v>
      </c>
      <c r="G5997">
        <v>0</v>
      </c>
      <c r="H5997">
        <v>0</v>
      </c>
      <c r="I5997">
        <v>0</v>
      </c>
      <c r="J5997">
        <v>0</v>
      </c>
      <c r="K5997">
        <v>0</v>
      </c>
      <c r="L5997">
        <v>0</v>
      </c>
      <c r="M5997">
        <v>0</v>
      </c>
      <c r="N5997">
        <v>0</v>
      </c>
      <c r="O5997">
        <v>0</v>
      </c>
      <c r="P5997">
        <v>0</v>
      </c>
      <c r="Q5997">
        <v>0</v>
      </c>
      <c r="R5997">
        <v>0</v>
      </c>
      <c r="S5997">
        <v>0</v>
      </c>
      <c r="T5997">
        <v>0</v>
      </c>
      <c r="U5997">
        <v>0</v>
      </c>
      <c r="V5997">
        <v>0</v>
      </c>
      <c r="W5997">
        <v>0</v>
      </c>
      <c r="X5997">
        <v>0</v>
      </c>
      <c r="Y5997">
        <v>0</v>
      </c>
      <c r="Z5997">
        <v>0</v>
      </c>
      <c r="AA5997">
        <v>0</v>
      </c>
      <c r="AB5997">
        <v>0</v>
      </c>
      <c r="AC5997">
        <v>0</v>
      </c>
    </row>
    <row r="5998" spans="1:29">
      <c r="A5998" t="s">
        <v>16448</v>
      </c>
      <c r="B5998" t="s">
        <v>19</v>
      </c>
      <c r="C5998">
        <v>0</v>
      </c>
      <c r="D5998">
        <v>0</v>
      </c>
      <c r="E5998">
        <v>0</v>
      </c>
      <c r="F5998">
        <v>0</v>
      </c>
      <c r="G5998">
        <v>0</v>
      </c>
      <c r="H5998">
        <v>0</v>
      </c>
      <c r="I5998">
        <v>0</v>
      </c>
      <c r="J5998">
        <v>0</v>
      </c>
      <c r="K5998">
        <v>0</v>
      </c>
      <c r="L5998">
        <v>0</v>
      </c>
      <c r="M5998">
        <v>0</v>
      </c>
      <c r="N5998">
        <v>0</v>
      </c>
      <c r="O5998">
        <v>0</v>
      </c>
      <c r="P5998">
        <v>0</v>
      </c>
      <c r="Q5998">
        <v>0</v>
      </c>
      <c r="R5998">
        <v>0</v>
      </c>
      <c r="S5998">
        <v>0</v>
      </c>
      <c r="T5998">
        <v>0</v>
      </c>
      <c r="U5998">
        <v>0</v>
      </c>
      <c r="V5998">
        <v>0</v>
      </c>
      <c r="W5998">
        <v>0</v>
      </c>
      <c r="X5998">
        <v>0</v>
      </c>
      <c r="Y5998">
        <v>0</v>
      </c>
      <c r="Z5998">
        <v>0</v>
      </c>
      <c r="AA5998">
        <v>0</v>
      </c>
      <c r="AB5998">
        <v>0</v>
      </c>
      <c r="AC5998">
        <v>0</v>
      </c>
    </row>
    <row r="5999" spans="1:29">
      <c r="A5999" t="s">
        <v>16449</v>
      </c>
      <c r="B5999" t="s">
        <v>19</v>
      </c>
      <c r="C5999">
        <v>0</v>
      </c>
      <c r="D5999">
        <v>0</v>
      </c>
      <c r="E5999">
        <v>0</v>
      </c>
      <c r="F5999">
        <v>0</v>
      </c>
      <c r="G5999">
        <v>0</v>
      </c>
      <c r="H5999">
        <v>0</v>
      </c>
      <c r="I5999">
        <v>0</v>
      </c>
      <c r="J5999">
        <v>0</v>
      </c>
      <c r="K5999">
        <v>0</v>
      </c>
      <c r="L5999">
        <v>0</v>
      </c>
      <c r="M5999">
        <v>0</v>
      </c>
      <c r="N5999">
        <v>0</v>
      </c>
      <c r="O5999">
        <v>0</v>
      </c>
      <c r="P5999">
        <v>0</v>
      </c>
      <c r="Q5999">
        <v>0</v>
      </c>
      <c r="R5999">
        <v>0</v>
      </c>
      <c r="S5999">
        <v>0</v>
      </c>
      <c r="T5999">
        <v>0</v>
      </c>
      <c r="U5999">
        <v>0</v>
      </c>
      <c r="V5999">
        <v>0</v>
      </c>
      <c r="W5999">
        <v>0</v>
      </c>
      <c r="X5999">
        <v>0</v>
      </c>
      <c r="Y5999">
        <v>0</v>
      </c>
      <c r="Z5999">
        <v>0</v>
      </c>
      <c r="AA5999">
        <v>0</v>
      </c>
      <c r="AB5999">
        <v>0</v>
      </c>
      <c r="AC5999">
        <v>0</v>
      </c>
    </row>
    <row r="6000" spans="1:29">
      <c r="A6000" t="s">
        <v>16450</v>
      </c>
      <c r="B6000" t="s">
        <v>19</v>
      </c>
      <c r="C6000">
        <v>0</v>
      </c>
      <c r="D6000">
        <v>0</v>
      </c>
      <c r="E6000">
        <v>0</v>
      </c>
      <c r="F6000">
        <v>0</v>
      </c>
      <c r="G6000">
        <v>0</v>
      </c>
      <c r="H6000">
        <v>0</v>
      </c>
      <c r="I6000">
        <v>0</v>
      </c>
      <c r="J6000">
        <v>0</v>
      </c>
      <c r="K6000">
        <v>0</v>
      </c>
      <c r="L6000">
        <v>0</v>
      </c>
      <c r="M6000">
        <v>0</v>
      </c>
      <c r="N6000">
        <v>0</v>
      </c>
      <c r="O6000">
        <v>0</v>
      </c>
      <c r="P6000">
        <v>0</v>
      </c>
      <c r="Q6000">
        <v>0</v>
      </c>
      <c r="R6000">
        <v>0</v>
      </c>
      <c r="S6000">
        <v>0</v>
      </c>
      <c r="T6000">
        <v>0</v>
      </c>
      <c r="U6000">
        <v>0</v>
      </c>
      <c r="V6000">
        <v>0</v>
      </c>
      <c r="W6000">
        <v>0</v>
      </c>
      <c r="X6000">
        <v>0</v>
      </c>
      <c r="Y6000">
        <v>0</v>
      </c>
      <c r="Z6000">
        <v>0</v>
      </c>
      <c r="AA6000">
        <v>0</v>
      </c>
      <c r="AB6000">
        <v>0</v>
      </c>
      <c r="AC6000">
        <v>0</v>
      </c>
    </row>
    <row r="6001" spans="1:29">
      <c r="A6001" t="s">
        <v>16451</v>
      </c>
      <c r="B6001" t="s">
        <v>19</v>
      </c>
      <c r="C6001">
        <v>0</v>
      </c>
      <c r="D6001">
        <v>0</v>
      </c>
      <c r="E6001">
        <v>0</v>
      </c>
      <c r="F6001">
        <v>0</v>
      </c>
      <c r="G6001">
        <v>0</v>
      </c>
      <c r="H6001">
        <v>0</v>
      </c>
      <c r="I6001">
        <v>0</v>
      </c>
      <c r="J6001">
        <v>0</v>
      </c>
      <c r="K6001">
        <v>0</v>
      </c>
      <c r="L6001">
        <v>0</v>
      </c>
      <c r="M6001">
        <v>0</v>
      </c>
      <c r="N6001">
        <v>0</v>
      </c>
      <c r="O6001">
        <v>0</v>
      </c>
      <c r="P6001">
        <v>0</v>
      </c>
      <c r="Q6001">
        <v>0</v>
      </c>
      <c r="R6001">
        <v>0</v>
      </c>
      <c r="S6001">
        <v>0</v>
      </c>
      <c r="T6001">
        <v>0</v>
      </c>
      <c r="U6001">
        <v>0</v>
      </c>
      <c r="V6001">
        <v>0</v>
      </c>
      <c r="W6001">
        <v>0</v>
      </c>
      <c r="X6001">
        <v>0</v>
      </c>
      <c r="Y6001">
        <v>0</v>
      </c>
      <c r="Z6001">
        <v>0</v>
      </c>
      <c r="AA6001">
        <v>0</v>
      </c>
      <c r="AB6001">
        <v>0</v>
      </c>
      <c r="AC6001">
        <v>0</v>
      </c>
    </row>
    <row r="6002" spans="1:29">
      <c r="A6002" t="s">
        <v>16452</v>
      </c>
      <c r="B6002" t="s">
        <v>19</v>
      </c>
      <c r="C6002">
        <v>0</v>
      </c>
      <c r="D6002">
        <v>0</v>
      </c>
      <c r="E6002">
        <v>0</v>
      </c>
      <c r="F6002">
        <v>0</v>
      </c>
      <c r="G6002">
        <v>0</v>
      </c>
      <c r="H6002">
        <v>0</v>
      </c>
      <c r="I6002">
        <v>0</v>
      </c>
      <c r="J6002">
        <v>0</v>
      </c>
      <c r="K6002">
        <v>0</v>
      </c>
      <c r="L6002">
        <v>0</v>
      </c>
      <c r="M6002">
        <v>0</v>
      </c>
      <c r="N6002">
        <v>0</v>
      </c>
      <c r="O6002">
        <v>0</v>
      </c>
      <c r="P6002">
        <v>0</v>
      </c>
      <c r="Q6002">
        <v>0</v>
      </c>
      <c r="R6002">
        <v>0</v>
      </c>
      <c r="S6002">
        <v>0</v>
      </c>
      <c r="T6002">
        <v>0</v>
      </c>
      <c r="U6002">
        <v>0</v>
      </c>
      <c r="V6002">
        <v>0</v>
      </c>
      <c r="W6002">
        <v>0</v>
      </c>
      <c r="X6002">
        <v>0</v>
      </c>
      <c r="Y6002">
        <v>0</v>
      </c>
      <c r="Z6002">
        <v>0</v>
      </c>
      <c r="AA6002">
        <v>0</v>
      </c>
      <c r="AB6002">
        <v>0</v>
      </c>
      <c r="AC6002">
        <v>0</v>
      </c>
    </row>
    <row r="6003" spans="1:29">
      <c r="A6003" t="s">
        <v>16453</v>
      </c>
      <c r="B6003" t="s">
        <v>19</v>
      </c>
      <c r="C6003">
        <v>0</v>
      </c>
      <c r="D6003">
        <v>0</v>
      </c>
      <c r="E6003">
        <v>0</v>
      </c>
      <c r="F6003">
        <v>0</v>
      </c>
      <c r="G6003">
        <v>0</v>
      </c>
      <c r="H6003">
        <v>0</v>
      </c>
      <c r="I6003">
        <v>0</v>
      </c>
      <c r="J6003">
        <v>0</v>
      </c>
      <c r="K6003">
        <v>0</v>
      </c>
      <c r="L6003">
        <v>0</v>
      </c>
      <c r="M6003">
        <v>0</v>
      </c>
      <c r="N6003">
        <v>0</v>
      </c>
      <c r="O6003">
        <v>0</v>
      </c>
      <c r="P6003">
        <v>0</v>
      </c>
      <c r="Q6003">
        <v>0</v>
      </c>
      <c r="R6003">
        <v>0</v>
      </c>
      <c r="S6003">
        <v>0</v>
      </c>
      <c r="T6003">
        <v>0</v>
      </c>
      <c r="U6003">
        <v>0</v>
      </c>
      <c r="V6003">
        <v>0</v>
      </c>
      <c r="W6003">
        <v>0</v>
      </c>
      <c r="X6003">
        <v>0</v>
      </c>
      <c r="Y6003">
        <v>0</v>
      </c>
      <c r="Z6003">
        <v>0</v>
      </c>
      <c r="AA6003">
        <v>0</v>
      </c>
      <c r="AB6003">
        <v>0</v>
      </c>
      <c r="AC6003">
        <v>0</v>
      </c>
    </row>
    <row r="6004" spans="1:29">
      <c r="A6004" t="s">
        <v>16454</v>
      </c>
      <c r="B6004" t="s">
        <v>19</v>
      </c>
      <c r="C6004">
        <v>0</v>
      </c>
      <c r="D6004">
        <v>0</v>
      </c>
      <c r="E6004">
        <v>0</v>
      </c>
      <c r="F6004">
        <v>0</v>
      </c>
      <c r="G6004">
        <v>0</v>
      </c>
      <c r="H6004">
        <v>0</v>
      </c>
      <c r="I6004">
        <v>0</v>
      </c>
      <c r="J6004">
        <v>0</v>
      </c>
      <c r="K6004">
        <v>0</v>
      </c>
      <c r="L6004">
        <v>0</v>
      </c>
      <c r="M6004">
        <v>0</v>
      </c>
      <c r="N6004">
        <v>0</v>
      </c>
      <c r="O6004">
        <v>0</v>
      </c>
      <c r="P6004">
        <v>0</v>
      </c>
      <c r="Q6004">
        <v>0</v>
      </c>
      <c r="R6004">
        <v>0</v>
      </c>
      <c r="S6004">
        <v>0</v>
      </c>
      <c r="T6004">
        <v>0</v>
      </c>
      <c r="U6004">
        <v>0</v>
      </c>
      <c r="V6004">
        <v>0</v>
      </c>
      <c r="W6004">
        <v>0</v>
      </c>
      <c r="X6004">
        <v>0</v>
      </c>
      <c r="Y6004">
        <v>0</v>
      </c>
      <c r="Z6004">
        <v>0</v>
      </c>
      <c r="AA6004">
        <v>0</v>
      </c>
      <c r="AB6004">
        <v>0</v>
      </c>
      <c r="AC6004">
        <v>0</v>
      </c>
    </row>
    <row r="6005" spans="1:29">
      <c r="A6005" t="s">
        <v>16455</v>
      </c>
      <c r="B6005" t="s">
        <v>19</v>
      </c>
      <c r="C6005">
        <v>0</v>
      </c>
      <c r="D6005">
        <v>0</v>
      </c>
      <c r="E6005">
        <v>0</v>
      </c>
      <c r="F6005">
        <v>0</v>
      </c>
      <c r="G6005">
        <v>0</v>
      </c>
      <c r="H6005">
        <v>0</v>
      </c>
      <c r="I6005">
        <v>0</v>
      </c>
      <c r="J6005">
        <v>0</v>
      </c>
      <c r="K6005">
        <v>0</v>
      </c>
      <c r="L6005">
        <v>0</v>
      </c>
      <c r="M6005">
        <v>0</v>
      </c>
      <c r="N6005">
        <v>0</v>
      </c>
      <c r="O6005">
        <v>0</v>
      </c>
      <c r="P6005">
        <v>0</v>
      </c>
      <c r="Q6005">
        <v>0</v>
      </c>
      <c r="R6005">
        <v>0</v>
      </c>
      <c r="S6005">
        <v>0</v>
      </c>
      <c r="T6005">
        <v>0</v>
      </c>
      <c r="U6005">
        <v>0</v>
      </c>
      <c r="V6005">
        <v>0</v>
      </c>
      <c r="W6005">
        <v>0</v>
      </c>
      <c r="X6005">
        <v>0</v>
      </c>
      <c r="Y6005">
        <v>0</v>
      </c>
      <c r="Z6005">
        <v>0</v>
      </c>
      <c r="AA6005">
        <v>0</v>
      </c>
      <c r="AB6005">
        <v>0</v>
      </c>
      <c r="AC6005">
        <v>0</v>
      </c>
    </row>
    <row r="6006" spans="1:29">
      <c r="A6006" t="s">
        <v>16456</v>
      </c>
      <c r="B6006" t="s">
        <v>19</v>
      </c>
      <c r="C6006">
        <v>0</v>
      </c>
      <c r="D6006">
        <v>0</v>
      </c>
      <c r="E6006">
        <v>0</v>
      </c>
      <c r="F6006">
        <v>0</v>
      </c>
      <c r="G6006">
        <v>0</v>
      </c>
      <c r="H6006">
        <v>0</v>
      </c>
      <c r="I6006">
        <v>0</v>
      </c>
      <c r="J6006">
        <v>0</v>
      </c>
      <c r="K6006">
        <v>0</v>
      </c>
      <c r="L6006">
        <v>0</v>
      </c>
      <c r="M6006">
        <v>0</v>
      </c>
      <c r="N6006">
        <v>0</v>
      </c>
      <c r="O6006">
        <v>0</v>
      </c>
      <c r="P6006">
        <v>0</v>
      </c>
      <c r="Q6006">
        <v>0</v>
      </c>
      <c r="R6006">
        <v>0</v>
      </c>
      <c r="S6006">
        <v>0</v>
      </c>
      <c r="T6006">
        <v>0</v>
      </c>
      <c r="U6006">
        <v>0</v>
      </c>
      <c r="V6006">
        <v>0</v>
      </c>
      <c r="W6006">
        <v>0</v>
      </c>
      <c r="X6006">
        <v>0</v>
      </c>
      <c r="Y6006">
        <v>0</v>
      </c>
      <c r="Z6006">
        <v>0</v>
      </c>
      <c r="AA6006">
        <v>0</v>
      </c>
      <c r="AB6006">
        <v>0</v>
      </c>
      <c r="AC6006">
        <v>0</v>
      </c>
    </row>
    <row r="6007" spans="1:29">
      <c r="A6007" t="s">
        <v>16457</v>
      </c>
      <c r="B6007" t="s">
        <v>19</v>
      </c>
      <c r="C6007">
        <v>0</v>
      </c>
      <c r="D6007">
        <v>0</v>
      </c>
      <c r="E6007">
        <v>0</v>
      </c>
      <c r="F6007">
        <v>0</v>
      </c>
      <c r="G6007">
        <v>0</v>
      </c>
      <c r="H6007">
        <v>0</v>
      </c>
      <c r="I6007">
        <v>0</v>
      </c>
      <c r="J6007">
        <v>0</v>
      </c>
      <c r="K6007">
        <v>0</v>
      </c>
      <c r="L6007">
        <v>0</v>
      </c>
      <c r="M6007">
        <v>0</v>
      </c>
      <c r="N6007">
        <v>0</v>
      </c>
      <c r="O6007">
        <v>0</v>
      </c>
      <c r="P6007">
        <v>0</v>
      </c>
      <c r="Q6007">
        <v>0</v>
      </c>
      <c r="R6007">
        <v>0</v>
      </c>
      <c r="S6007">
        <v>0</v>
      </c>
      <c r="T6007">
        <v>0</v>
      </c>
      <c r="U6007">
        <v>0</v>
      </c>
      <c r="V6007">
        <v>0</v>
      </c>
      <c r="W6007">
        <v>0</v>
      </c>
      <c r="X6007">
        <v>0</v>
      </c>
      <c r="Y6007">
        <v>0</v>
      </c>
      <c r="Z6007">
        <v>0</v>
      </c>
      <c r="AA6007">
        <v>0</v>
      </c>
      <c r="AB6007">
        <v>0</v>
      </c>
      <c r="AC6007">
        <v>0</v>
      </c>
    </row>
    <row r="6008" spans="1:29">
      <c r="A6008" t="s">
        <v>16458</v>
      </c>
      <c r="B6008" t="s">
        <v>19</v>
      </c>
      <c r="C6008">
        <v>0</v>
      </c>
      <c r="D6008">
        <v>0</v>
      </c>
      <c r="E6008">
        <v>0</v>
      </c>
      <c r="F6008">
        <v>0</v>
      </c>
      <c r="G6008">
        <v>0</v>
      </c>
      <c r="H6008">
        <v>0</v>
      </c>
      <c r="I6008">
        <v>0</v>
      </c>
      <c r="J6008">
        <v>0</v>
      </c>
      <c r="K6008">
        <v>0</v>
      </c>
      <c r="L6008">
        <v>0</v>
      </c>
      <c r="M6008">
        <v>0</v>
      </c>
      <c r="N6008">
        <v>0</v>
      </c>
      <c r="O6008">
        <v>0</v>
      </c>
      <c r="P6008">
        <v>0</v>
      </c>
      <c r="Q6008">
        <v>0</v>
      </c>
      <c r="R6008">
        <v>0</v>
      </c>
      <c r="S6008">
        <v>0</v>
      </c>
      <c r="T6008">
        <v>0</v>
      </c>
      <c r="U6008">
        <v>0</v>
      </c>
      <c r="V6008">
        <v>0</v>
      </c>
      <c r="W6008">
        <v>0</v>
      </c>
      <c r="X6008">
        <v>0</v>
      </c>
      <c r="Y6008">
        <v>0</v>
      </c>
      <c r="Z6008">
        <v>0</v>
      </c>
      <c r="AA6008">
        <v>0</v>
      </c>
      <c r="AB6008">
        <v>0</v>
      </c>
      <c r="AC6008">
        <v>0</v>
      </c>
    </row>
    <row r="6009" spans="1:29">
      <c r="A6009" t="s">
        <v>16459</v>
      </c>
      <c r="B6009" t="s">
        <v>19</v>
      </c>
      <c r="C6009">
        <v>0</v>
      </c>
      <c r="D6009">
        <v>0</v>
      </c>
      <c r="E6009">
        <v>0</v>
      </c>
      <c r="F6009">
        <v>0</v>
      </c>
      <c r="G6009">
        <v>0</v>
      </c>
      <c r="H6009">
        <v>0</v>
      </c>
      <c r="I6009">
        <v>0</v>
      </c>
      <c r="J6009">
        <v>0</v>
      </c>
      <c r="K6009">
        <v>0</v>
      </c>
      <c r="L6009">
        <v>0</v>
      </c>
      <c r="M6009">
        <v>0</v>
      </c>
      <c r="N6009">
        <v>0</v>
      </c>
      <c r="O6009">
        <v>0</v>
      </c>
      <c r="P6009">
        <v>0</v>
      </c>
      <c r="Q6009">
        <v>0</v>
      </c>
      <c r="R6009">
        <v>0</v>
      </c>
      <c r="S6009">
        <v>0</v>
      </c>
      <c r="T6009">
        <v>0</v>
      </c>
      <c r="U6009">
        <v>0</v>
      </c>
      <c r="V6009">
        <v>0</v>
      </c>
      <c r="W6009">
        <v>0</v>
      </c>
      <c r="X6009">
        <v>0</v>
      </c>
      <c r="Y6009">
        <v>0</v>
      </c>
      <c r="Z6009">
        <v>0</v>
      </c>
      <c r="AA6009">
        <v>0</v>
      </c>
      <c r="AB6009">
        <v>0</v>
      </c>
      <c r="AC6009">
        <v>0</v>
      </c>
    </row>
    <row r="6010" spans="1:29">
      <c r="A6010" t="s">
        <v>16460</v>
      </c>
      <c r="B6010" t="s">
        <v>19</v>
      </c>
      <c r="C6010">
        <v>0</v>
      </c>
      <c r="D6010">
        <v>0</v>
      </c>
      <c r="E6010">
        <v>0</v>
      </c>
      <c r="F6010">
        <v>0</v>
      </c>
      <c r="G6010">
        <v>0</v>
      </c>
      <c r="H6010">
        <v>0</v>
      </c>
      <c r="I6010">
        <v>0</v>
      </c>
      <c r="J6010">
        <v>0</v>
      </c>
      <c r="K6010">
        <v>0</v>
      </c>
      <c r="L6010">
        <v>0</v>
      </c>
      <c r="M6010">
        <v>0</v>
      </c>
      <c r="N6010">
        <v>0</v>
      </c>
      <c r="O6010">
        <v>0</v>
      </c>
      <c r="P6010">
        <v>0</v>
      </c>
      <c r="Q6010">
        <v>0</v>
      </c>
      <c r="R6010">
        <v>0</v>
      </c>
      <c r="S6010">
        <v>0</v>
      </c>
      <c r="T6010">
        <v>0</v>
      </c>
      <c r="U6010">
        <v>0</v>
      </c>
      <c r="V6010">
        <v>0</v>
      </c>
      <c r="W6010">
        <v>0</v>
      </c>
      <c r="X6010">
        <v>0</v>
      </c>
      <c r="Y6010">
        <v>0</v>
      </c>
      <c r="Z6010">
        <v>0</v>
      </c>
      <c r="AA6010">
        <v>0</v>
      </c>
      <c r="AB6010">
        <v>0</v>
      </c>
      <c r="AC6010">
        <v>0</v>
      </c>
    </row>
    <row r="6011" spans="1:29">
      <c r="A6011" t="s">
        <v>16461</v>
      </c>
      <c r="B6011" t="s">
        <v>19</v>
      </c>
      <c r="C6011">
        <v>0</v>
      </c>
      <c r="D6011">
        <v>0</v>
      </c>
      <c r="E6011">
        <v>0</v>
      </c>
      <c r="F6011">
        <v>0</v>
      </c>
      <c r="G6011">
        <v>0</v>
      </c>
      <c r="H6011">
        <v>0</v>
      </c>
      <c r="I6011">
        <v>0</v>
      </c>
      <c r="J6011">
        <v>0</v>
      </c>
      <c r="K6011">
        <v>0</v>
      </c>
      <c r="L6011">
        <v>0</v>
      </c>
      <c r="M6011">
        <v>0</v>
      </c>
      <c r="N6011">
        <v>0</v>
      </c>
      <c r="O6011">
        <v>0</v>
      </c>
      <c r="P6011">
        <v>0</v>
      </c>
      <c r="Q6011">
        <v>0</v>
      </c>
      <c r="R6011">
        <v>0</v>
      </c>
      <c r="S6011">
        <v>0</v>
      </c>
      <c r="T6011">
        <v>0</v>
      </c>
      <c r="U6011">
        <v>0</v>
      </c>
      <c r="V6011">
        <v>0</v>
      </c>
      <c r="W6011">
        <v>0</v>
      </c>
      <c r="X6011">
        <v>0</v>
      </c>
      <c r="Y6011">
        <v>0</v>
      </c>
      <c r="Z6011">
        <v>0</v>
      </c>
      <c r="AA6011">
        <v>0</v>
      </c>
      <c r="AB6011">
        <v>0</v>
      </c>
      <c r="AC6011">
        <v>0</v>
      </c>
    </row>
    <row r="6012" spans="1:29">
      <c r="A6012" t="s">
        <v>16462</v>
      </c>
      <c r="B6012" t="s">
        <v>19</v>
      </c>
      <c r="C6012">
        <v>0</v>
      </c>
      <c r="D6012">
        <v>0</v>
      </c>
      <c r="E6012">
        <v>0</v>
      </c>
      <c r="F6012">
        <v>0</v>
      </c>
      <c r="G6012">
        <v>0</v>
      </c>
      <c r="H6012">
        <v>0</v>
      </c>
      <c r="I6012">
        <v>0</v>
      </c>
      <c r="J6012">
        <v>0</v>
      </c>
      <c r="K6012">
        <v>0</v>
      </c>
      <c r="L6012">
        <v>0</v>
      </c>
      <c r="M6012">
        <v>0</v>
      </c>
      <c r="N6012">
        <v>0</v>
      </c>
      <c r="O6012">
        <v>0</v>
      </c>
      <c r="P6012">
        <v>0</v>
      </c>
      <c r="Q6012">
        <v>0</v>
      </c>
      <c r="R6012">
        <v>0</v>
      </c>
      <c r="S6012">
        <v>0</v>
      </c>
      <c r="T6012">
        <v>0</v>
      </c>
      <c r="U6012">
        <v>0</v>
      </c>
      <c r="V6012">
        <v>0</v>
      </c>
      <c r="W6012">
        <v>0</v>
      </c>
      <c r="X6012">
        <v>0</v>
      </c>
      <c r="Y6012">
        <v>0</v>
      </c>
      <c r="Z6012">
        <v>0</v>
      </c>
      <c r="AA6012">
        <v>0</v>
      </c>
      <c r="AB6012">
        <v>0</v>
      </c>
      <c r="AC6012">
        <v>0</v>
      </c>
    </row>
    <row r="6013" spans="1:29">
      <c r="A6013" t="s">
        <v>16463</v>
      </c>
      <c r="B6013" t="s">
        <v>19</v>
      </c>
      <c r="C6013">
        <v>0</v>
      </c>
      <c r="D6013">
        <v>0</v>
      </c>
      <c r="E6013">
        <v>0</v>
      </c>
      <c r="F6013">
        <v>0</v>
      </c>
      <c r="G6013">
        <v>0</v>
      </c>
      <c r="H6013">
        <v>0</v>
      </c>
      <c r="I6013">
        <v>0</v>
      </c>
      <c r="J6013">
        <v>0</v>
      </c>
      <c r="K6013">
        <v>0</v>
      </c>
      <c r="L6013">
        <v>0</v>
      </c>
      <c r="M6013">
        <v>0</v>
      </c>
      <c r="N6013">
        <v>0</v>
      </c>
      <c r="O6013">
        <v>0</v>
      </c>
      <c r="P6013">
        <v>0</v>
      </c>
      <c r="Q6013">
        <v>0</v>
      </c>
      <c r="R6013">
        <v>0</v>
      </c>
      <c r="S6013">
        <v>0</v>
      </c>
      <c r="T6013">
        <v>0</v>
      </c>
      <c r="U6013">
        <v>0</v>
      </c>
      <c r="V6013">
        <v>0</v>
      </c>
      <c r="W6013">
        <v>0</v>
      </c>
      <c r="X6013">
        <v>0</v>
      </c>
      <c r="Y6013">
        <v>0</v>
      </c>
      <c r="Z6013">
        <v>0</v>
      </c>
      <c r="AA6013">
        <v>0</v>
      </c>
      <c r="AB6013">
        <v>0</v>
      </c>
      <c r="AC6013">
        <v>0</v>
      </c>
    </row>
    <row r="6014" spans="1:29">
      <c r="A6014" t="s">
        <v>16464</v>
      </c>
      <c r="B6014" t="s">
        <v>19</v>
      </c>
      <c r="C6014">
        <v>0</v>
      </c>
      <c r="D6014">
        <v>0</v>
      </c>
      <c r="E6014">
        <v>0</v>
      </c>
      <c r="F6014">
        <v>0</v>
      </c>
      <c r="G6014">
        <v>0</v>
      </c>
      <c r="H6014">
        <v>0</v>
      </c>
      <c r="I6014">
        <v>0</v>
      </c>
      <c r="J6014">
        <v>0</v>
      </c>
      <c r="K6014">
        <v>0</v>
      </c>
      <c r="L6014">
        <v>0</v>
      </c>
      <c r="M6014">
        <v>0</v>
      </c>
      <c r="N6014">
        <v>0</v>
      </c>
      <c r="O6014">
        <v>0</v>
      </c>
      <c r="P6014">
        <v>0</v>
      </c>
      <c r="Q6014">
        <v>0</v>
      </c>
      <c r="R6014">
        <v>0</v>
      </c>
      <c r="S6014">
        <v>0</v>
      </c>
      <c r="T6014">
        <v>0</v>
      </c>
      <c r="U6014">
        <v>0</v>
      </c>
      <c r="V6014">
        <v>0</v>
      </c>
      <c r="W6014">
        <v>0</v>
      </c>
      <c r="X6014">
        <v>0</v>
      </c>
      <c r="Y6014">
        <v>0</v>
      </c>
      <c r="Z6014">
        <v>0</v>
      </c>
      <c r="AA6014">
        <v>0</v>
      </c>
      <c r="AB6014">
        <v>0</v>
      </c>
      <c r="AC6014">
        <v>0</v>
      </c>
    </row>
    <row r="6015" spans="1:29">
      <c r="A6015" t="s">
        <v>16465</v>
      </c>
      <c r="B6015" t="s">
        <v>19</v>
      </c>
      <c r="C6015">
        <v>0</v>
      </c>
      <c r="D6015">
        <v>0</v>
      </c>
      <c r="E6015">
        <v>0</v>
      </c>
      <c r="F6015">
        <v>0</v>
      </c>
      <c r="G6015">
        <v>0</v>
      </c>
      <c r="H6015">
        <v>0</v>
      </c>
      <c r="I6015">
        <v>0</v>
      </c>
      <c r="J6015">
        <v>0</v>
      </c>
      <c r="K6015">
        <v>0</v>
      </c>
      <c r="L6015">
        <v>0</v>
      </c>
      <c r="M6015">
        <v>0</v>
      </c>
      <c r="N6015">
        <v>0</v>
      </c>
      <c r="O6015">
        <v>0</v>
      </c>
      <c r="P6015">
        <v>0</v>
      </c>
      <c r="Q6015">
        <v>0</v>
      </c>
      <c r="R6015">
        <v>0</v>
      </c>
      <c r="S6015">
        <v>0</v>
      </c>
      <c r="T6015">
        <v>0</v>
      </c>
      <c r="U6015">
        <v>0</v>
      </c>
      <c r="V6015">
        <v>0</v>
      </c>
      <c r="W6015">
        <v>0</v>
      </c>
      <c r="X6015">
        <v>0</v>
      </c>
      <c r="Y6015">
        <v>0</v>
      </c>
      <c r="Z6015">
        <v>0</v>
      </c>
      <c r="AA6015">
        <v>0</v>
      </c>
      <c r="AB6015">
        <v>0</v>
      </c>
      <c r="AC6015">
        <v>0</v>
      </c>
    </row>
    <row r="6016" spans="1:29">
      <c r="A6016" t="s">
        <v>16466</v>
      </c>
      <c r="B6016" t="s">
        <v>19</v>
      </c>
      <c r="C6016">
        <v>0</v>
      </c>
      <c r="D6016">
        <v>0</v>
      </c>
      <c r="E6016">
        <v>0</v>
      </c>
      <c r="F6016">
        <v>0</v>
      </c>
      <c r="G6016">
        <v>0</v>
      </c>
      <c r="H6016">
        <v>0</v>
      </c>
      <c r="I6016">
        <v>0</v>
      </c>
      <c r="J6016">
        <v>0</v>
      </c>
      <c r="K6016">
        <v>0</v>
      </c>
      <c r="L6016">
        <v>0</v>
      </c>
      <c r="M6016">
        <v>0</v>
      </c>
      <c r="N6016">
        <v>0</v>
      </c>
      <c r="O6016">
        <v>0</v>
      </c>
      <c r="P6016">
        <v>0</v>
      </c>
      <c r="Q6016">
        <v>0</v>
      </c>
      <c r="R6016">
        <v>0</v>
      </c>
      <c r="S6016">
        <v>0</v>
      </c>
      <c r="T6016">
        <v>0</v>
      </c>
      <c r="U6016">
        <v>0</v>
      </c>
      <c r="V6016">
        <v>0</v>
      </c>
      <c r="W6016">
        <v>0</v>
      </c>
      <c r="X6016">
        <v>0</v>
      </c>
      <c r="Y6016">
        <v>0</v>
      </c>
      <c r="Z6016">
        <v>0</v>
      </c>
      <c r="AA6016">
        <v>0</v>
      </c>
      <c r="AB6016">
        <v>0</v>
      </c>
      <c r="AC6016">
        <v>0</v>
      </c>
    </row>
    <row r="6017" spans="1:29">
      <c r="A6017" t="s">
        <v>16467</v>
      </c>
      <c r="B6017" t="s">
        <v>19</v>
      </c>
      <c r="C6017">
        <v>0</v>
      </c>
      <c r="D6017">
        <v>0</v>
      </c>
      <c r="E6017">
        <v>0</v>
      </c>
      <c r="F6017">
        <v>0</v>
      </c>
      <c r="G6017">
        <v>0</v>
      </c>
      <c r="H6017">
        <v>0</v>
      </c>
      <c r="I6017">
        <v>0</v>
      </c>
      <c r="J6017">
        <v>0</v>
      </c>
      <c r="K6017">
        <v>0</v>
      </c>
      <c r="L6017">
        <v>0</v>
      </c>
      <c r="M6017">
        <v>0</v>
      </c>
      <c r="N6017">
        <v>0</v>
      </c>
      <c r="O6017">
        <v>0</v>
      </c>
      <c r="P6017">
        <v>0</v>
      </c>
      <c r="Q6017">
        <v>0</v>
      </c>
      <c r="R6017">
        <v>0</v>
      </c>
      <c r="S6017">
        <v>0</v>
      </c>
      <c r="T6017">
        <v>0</v>
      </c>
      <c r="U6017">
        <v>0</v>
      </c>
      <c r="V6017">
        <v>0</v>
      </c>
      <c r="W6017">
        <v>0</v>
      </c>
      <c r="X6017">
        <v>0</v>
      </c>
      <c r="Y6017">
        <v>0</v>
      </c>
      <c r="Z6017">
        <v>0</v>
      </c>
      <c r="AA6017">
        <v>0</v>
      </c>
      <c r="AB6017">
        <v>0</v>
      </c>
      <c r="AC6017">
        <v>0</v>
      </c>
    </row>
    <row r="6018" spans="1:29">
      <c r="A6018" t="s">
        <v>16468</v>
      </c>
      <c r="B6018" t="s">
        <v>19</v>
      </c>
      <c r="C6018">
        <v>0</v>
      </c>
      <c r="D6018">
        <v>0</v>
      </c>
      <c r="E6018">
        <v>0</v>
      </c>
      <c r="F6018">
        <v>0</v>
      </c>
      <c r="G6018">
        <v>0</v>
      </c>
      <c r="H6018">
        <v>0</v>
      </c>
      <c r="I6018">
        <v>0</v>
      </c>
      <c r="J6018">
        <v>0</v>
      </c>
      <c r="K6018">
        <v>0</v>
      </c>
      <c r="L6018">
        <v>0</v>
      </c>
      <c r="M6018">
        <v>0</v>
      </c>
      <c r="N6018">
        <v>0</v>
      </c>
      <c r="O6018">
        <v>0</v>
      </c>
      <c r="P6018">
        <v>0</v>
      </c>
      <c r="Q6018">
        <v>0</v>
      </c>
      <c r="R6018">
        <v>0</v>
      </c>
      <c r="S6018">
        <v>0</v>
      </c>
      <c r="T6018">
        <v>0</v>
      </c>
      <c r="U6018">
        <v>0</v>
      </c>
      <c r="V6018">
        <v>0</v>
      </c>
      <c r="W6018">
        <v>0</v>
      </c>
      <c r="X6018">
        <v>0</v>
      </c>
      <c r="Y6018">
        <v>0</v>
      </c>
      <c r="Z6018">
        <v>0</v>
      </c>
      <c r="AA6018">
        <v>0</v>
      </c>
      <c r="AB6018">
        <v>0</v>
      </c>
      <c r="AC6018">
        <v>0</v>
      </c>
    </row>
    <row r="6019" spans="1:29">
      <c r="A6019" t="s">
        <v>16469</v>
      </c>
      <c r="B6019" t="s">
        <v>19</v>
      </c>
      <c r="C6019">
        <v>0</v>
      </c>
      <c r="D6019">
        <v>0</v>
      </c>
      <c r="E6019">
        <v>0</v>
      </c>
      <c r="F6019">
        <v>0</v>
      </c>
      <c r="G6019">
        <v>0</v>
      </c>
      <c r="H6019">
        <v>0</v>
      </c>
      <c r="I6019">
        <v>0</v>
      </c>
      <c r="J6019">
        <v>0</v>
      </c>
      <c r="K6019">
        <v>0</v>
      </c>
      <c r="L6019">
        <v>0</v>
      </c>
      <c r="M6019">
        <v>0</v>
      </c>
      <c r="N6019">
        <v>0</v>
      </c>
      <c r="O6019">
        <v>0</v>
      </c>
      <c r="P6019">
        <v>0</v>
      </c>
      <c r="Q6019">
        <v>0</v>
      </c>
      <c r="R6019">
        <v>0</v>
      </c>
      <c r="S6019">
        <v>0</v>
      </c>
      <c r="T6019">
        <v>0</v>
      </c>
      <c r="U6019">
        <v>0</v>
      </c>
      <c r="V6019">
        <v>0</v>
      </c>
      <c r="W6019">
        <v>0</v>
      </c>
      <c r="X6019">
        <v>0</v>
      </c>
      <c r="Y6019">
        <v>0</v>
      </c>
      <c r="Z6019">
        <v>0</v>
      </c>
      <c r="AA6019">
        <v>0</v>
      </c>
      <c r="AB6019">
        <v>0</v>
      </c>
      <c r="AC6019">
        <v>0</v>
      </c>
    </row>
    <row r="6020" spans="1:29">
      <c r="A6020" t="s">
        <v>16470</v>
      </c>
      <c r="B6020" t="s">
        <v>19</v>
      </c>
      <c r="C6020">
        <v>0</v>
      </c>
      <c r="D6020">
        <v>0</v>
      </c>
      <c r="E6020">
        <v>0</v>
      </c>
      <c r="F6020">
        <v>0</v>
      </c>
      <c r="G6020">
        <v>0</v>
      </c>
      <c r="H6020">
        <v>0</v>
      </c>
      <c r="I6020">
        <v>0</v>
      </c>
      <c r="J6020">
        <v>0</v>
      </c>
      <c r="K6020">
        <v>0</v>
      </c>
      <c r="L6020">
        <v>0</v>
      </c>
      <c r="M6020">
        <v>0</v>
      </c>
      <c r="N6020">
        <v>0</v>
      </c>
      <c r="O6020">
        <v>0</v>
      </c>
      <c r="P6020">
        <v>0</v>
      </c>
      <c r="Q6020">
        <v>0</v>
      </c>
      <c r="R6020">
        <v>0</v>
      </c>
      <c r="S6020">
        <v>0</v>
      </c>
      <c r="T6020">
        <v>0</v>
      </c>
      <c r="U6020">
        <v>0</v>
      </c>
      <c r="V6020">
        <v>0</v>
      </c>
      <c r="W6020">
        <v>0</v>
      </c>
      <c r="X6020">
        <v>0</v>
      </c>
      <c r="Y6020">
        <v>0</v>
      </c>
      <c r="Z6020">
        <v>0</v>
      </c>
      <c r="AA6020">
        <v>0</v>
      </c>
      <c r="AB6020">
        <v>0</v>
      </c>
      <c r="AC6020">
        <v>0</v>
      </c>
    </row>
    <row r="6021" spans="1:29">
      <c r="A6021" t="s">
        <v>16471</v>
      </c>
      <c r="B6021" t="s">
        <v>19</v>
      </c>
      <c r="C6021">
        <v>0</v>
      </c>
      <c r="D6021">
        <v>0</v>
      </c>
      <c r="E6021">
        <v>0</v>
      </c>
      <c r="F6021">
        <v>0</v>
      </c>
      <c r="G6021">
        <v>0</v>
      </c>
      <c r="H6021">
        <v>0</v>
      </c>
      <c r="I6021">
        <v>0</v>
      </c>
      <c r="J6021">
        <v>0</v>
      </c>
      <c r="K6021">
        <v>0</v>
      </c>
      <c r="L6021">
        <v>0</v>
      </c>
      <c r="M6021">
        <v>0</v>
      </c>
      <c r="N6021">
        <v>0</v>
      </c>
      <c r="O6021">
        <v>0</v>
      </c>
      <c r="P6021">
        <v>0</v>
      </c>
      <c r="Q6021">
        <v>0</v>
      </c>
      <c r="R6021">
        <v>0</v>
      </c>
      <c r="S6021">
        <v>0</v>
      </c>
      <c r="T6021">
        <v>0</v>
      </c>
      <c r="U6021">
        <v>0</v>
      </c>
      <c r="V6021">
        <v>0</v>
      </c>
      <c r="W6021">
        <v>0</v>
      </c>
      <c r="X6021">
        <v>0</v>
      </c>
      <c r="Y6021">
        <v>0</v>
      </c>
      <c r="Z6021">
        <v>0</v>
      </c>
      <c r="AA6021">
        <v>0</v>
      </c>
      <c r="AB6021">
        <v>0</v>
      </c>
      <c r="AC6021">
        <v>0</v>
      </c>
    </row>
    <row r="6022" spans="1:29">
      <c r="A6022" t="s">
        <v>16472</v>
      </c>
      <c r="B6022" t="s">
        <v>19</v>
      </c>
      <c r="C6022">
        <v>0</v>
      </c>
      <c r="D6022">
        <v>0</v>
      </c>
      <c r="E6022">
        <v>0</v>
      </c>
      <c r="F6022">
        <v>0</v>
      </c>
      <c r="G6022">
        <v>0</v>
      </c>
      <c r="H6022">
        <v>0</v>
      </c>
      <c r="I6022">
        <v>0</v>
      </c>
      <c r="J6022">
        <v>0</v>
      </c>
      <c r="K6022">
        <v>0</v>
      </c>
      <c r="L6022">
        <v>0</v>
      </c>
      <c r="M6022">
        <v>0</v>
      </c>
      <c r="N6022">
        <v>0</v>
      </c>
      <c r="O6022">
        <v>0</v>
      </c>
      <c r="P6022">
        <v>0</v>
      </c>
      <c r="Q6022">
        <v>0</v>
      </c>
      <c r="R6022">
        <v>0</v>
      </c>
      <c r="S6022">
        <v>0</v>
      </c>
      <c r="T6022">
        <v>0</v>
      </c>
      <c r="U6022">
        <v>0</v>
      </c>
      <c r="V6022">
        <v>0</v>
      </c>
      <c r="W6022">
        <v>0</v>
      </c>
      <c r="X6022">
        <v>0</v>
      </c>
      <c r="Y6022">
        <v>0</v>
      </c>
      <c r="Z6022">
        <v>0</v>
      </c>
      <c r="AA6022">
        <v>0</v>
      </c>
      <c r="AB6022">
        <v>0</v>
      </c>
      <c r="AC6022">
        <v>0</v>
      </c>
    </row>
    <row r="6023" spans="1:29">
      <c r="A6023" t="s">
        <v>16473</v>
      </c>
      <c r="B6023" t="s">
        <v>19</v>
      </c>
      <c r="C6023">
        <v>0</v>
      </c>
      <c r="D6023">
        <v>0</v>
      </c>
      <c r="E6023">
        <v>0</v>
      </c>
      <c r="F6023">
        <v>0</v>
      </c>
      <c r="G6023">
        <v>0</v>
      </c>
      <c r="H6023">
        <v>0</v>
      </c>
      <c r="I6023">
        <v>0</v>
      </c>
      <c r="J6023">
        <v>0</v>
      </c>
      <c r="K6023">
        <v>0</v>
      </c>
      <c r="L6023">
        <v>0</v>
      </c>
      <c r="M6023">
        <v>0</v>
      </c>
      <c r="N6023">
        <v>0</v>
      </c>
      <c r="O6023">
        <v>0</v>
      </c>
      <c r="P6023">
        <v>0</v>
      </c>
      <c r="Q6023">
        <v>0</v>
      </c>
      <c r="R6023">
        <v>0</v>
      </c>
      <c r="S6023">
        <v>0</v>
      </c>
      <c r="T6023">
        <v>0</v>
      </c>
      <c r="U6023">
        <v>0</v>
      </c>
      <c r="V6023">
        <v>0</v>
      </c>
      <c r="W6023">
        <v>0</v>
      </c>
      <c r="X6023">
        <v>0</v>
      </c>
      <c r="Y6023">
        <v>0</v>
      </c>
      <c r="Z6023">
        <v>0</v>
      </c>
      <c r="AA6023">
        <v>0</v>
      </c>
      <c r="AB6023">
        <v>0</v>
      </c>
      <c r="AC6023">
        <v>0</v>
      </c>
    </row>
    <row r="6024" spans="1:29">
      <c r="A6024" t="s">
        <v>16474</v>
      </c>
      <c r="B6024" t="s">
        <v>19</v>
      </c>
      <c r="C6024">
        <v>0</v>
      </c>
      <c r="D6024">
        <v>0</v>
      </c>
      <c r="E6024">
        <v>0</v>
      </c>
      <c r="F6024">
        <v>0</v>
      </c>
      <c r="G6024">
        <v>0</v>
      </c>
      <c r="H6024">
        <v>0</v>
      </c>
      <c r="I6024">
        <v>0</v>
      </c>
      <c r="J6024">
        <v>0</v>
      </c>
      <c r="K6024">
        <v>0</v>
      </c>
      <c r="L6024">
        <v>0</v>
      </c>
      <c r="M6024">
        <v>0</v>
      </c>
      <c r="N6024">
        <v>0</v>
      </c>
      <c r="O6024">
        <v>0</v>
      </c>
      <c r="P6024">
        <v>0</v>
      </c>
      <c r="Q6024">
        <v>0</v>
      </c>
      <c r="R6024">
        <v>0</v>
      </c>
      <c r="S6024">
        <v>0</v>
      </c>
      <c r="T6024">
        <v>0</v>
      </c>
      <c r="U6024">
        <v>0</v>
      </c>
      <c r="V6024">
        <v>0</v>
      </c>
      <c r="W6024">
        <v>0</v>
      </c>
      <c r="X6024">
        <v>0</v>
      </c>
      <c r="Y6024">
        <v>0</v>
      </c>
      <c r="Z6024">
        <v>0</v>
      </c>
      <c r="AA6024">
        <v>0</v>
      </c>
      <c r="AB6024">
        <v>0</v>
      </c>
      <c r="AC6024">
        <v>0</v>
      </c>
    </row>
    <row r="6025" spans="1:29">
      <c r="A6025" t="s">
        <v>16475</v>
      </c>
      <c r="B6025" t="s">
        <v>19</v>
      </c>
      <c r="C6025">
        <v>0</v>
      </c>
      <c r="D6025">
        <v>0</v>
      </c>
      <c r="E6025">
        <v>0</v>
      </c>
      <c r="F6025">
        <v>0</v>
      </c>
      <c r="G6025">
        <v>0</v>
      </c>
      <c r="H6025">
        <v>0</v>
      </c>
      <c r="I6025">
        <v>0</v>
      </c>
      <c r="J6025">
        <v>0</v>
      </c>
      <c r="K6025">
        <v>0</v>
      </c>
      <c r="L6025">
        <v>0</v>
      </c>
      <c r="M6025">
        <v>0</v>
      </c>
      <c r="N6025">
        <v>0</v>
      </c>
      <c r="O6025">
        <v>0</v>
      </c>
      <c r="P6025">
        <v>0</v>
      </c>
      <c r="Q6025">
        <v>0</v>
      </c>
      <c r="R6025">
        <v>0</v>
      </c>
      <c r="S6025">
        <v>0</v>
      </c>
      <c r="T6025">
        <v>0</v>
      </c>
      <c r="U6025">
        <v>0</v>
      </c>
      <c r="V6025">
        <v>0</v>
      </c>
      <c r="W6025">
        <v>0</v>
      </c>
      <c r="X6025">
        <v>0</v>
      </c>
      <c r="Y6025">
        <v>0</v>
      </c>
      <c r="Z6025">
        <v>0</v>
      </c>
      <c r="AA6025">
        <v>0</v>
      </c>
      <c r="AB6025">
        <v>0</v>
      </c>
      <c r="AC6025">
        <v>0</v>
      </c>
    </row>
    <row r="6026" spans="1:29">
      <c r="A6026" t="s">
        <v>16476</v>
      </c>
      <c r="B6026" t="s">
        <v>19</v>
      </c>
      <c r="C6026">
        <v>0</v>
      </c>
      <c r="D6026">
        <v>0</v>
      </c>
      <c r="E6026">
        <v>0</v>
      </c>
      <c r="F6026">
        <v>0</v>
      </c>
      <c r="G6026">
        <v>0</v>
      </c>
      <c r="H6026">
        <v>0</v>
      </c>
      <c r="I6026">
        <v>0</v>
      </c>
      <c r="J6026">
        <v>0</v>
      </c>
      <c r="K6026">
        <v>0</v>
      </c>
      <c r="L6026">
        <v>0</v>
      </c>
      <c r="M6026">
        <v>0</v>
      </c>
      <c r="N6026">
        <v>0</v>
      </c>
      <c r="O6026">
        <v>0</v>
      </c>
      <c r="P6026">
        <v>0</v>
      </c>
      <c r="Q6026">
        <v>0</v>
      </c>
      <c r="R6026">
        <v>0</v>
      </c>
      <c r="S6026">
        <v>0</v>
      </c>
      <c r="T6026">
        <v>0</v>
      </c>
      <c r="U6026">
        <v>0</v>
      </c>
      <c r="V6026">
        <v>0</v>
      </c>
      <c r="W6026">
        <v>0</v>
      </c>
      <c r="X6026">
        <v>0</v>
      </c>
      <c r="Y6026">
        <v>0</v>
      </c>
      <c r="Z6026">
        <v>0</v>
      </c>
      <c r="AA6026">
        <v>0</v>
      </c>
      <c r="AB6026">
        <v>0</v>
      </c>
      <c r="AC6026">
        <v>0</v>
      </c>
    </row>
    <row r="6027" spans="1:29">
      <c r="A6027" t="s">
        <v>16477</v>
      </c>
      <c r="B6027" t="s">
        <v>19</v>
      </c>
      <c r="C6027">
        <v>0</v>
      </c>
      <c r="D6027">
        <v>0</v>
      </c>
      <c r="E6027">
        <v>0</v>
      </c>
      <c r="F6027">
        <v>0</v>
      </c>
      <c r="G6027">
        <v>0</v>
      </c>
      <c r="H6027">
        <v>0</v>
      </c>
      <c r="I6027">
        <v>0</v>
      </c>
      <c r="J6027">
        <v>0</v>
      </c>
      <c r="K6027">
        <v>0</v>
      </c>
      <c r="L6027">
        <v>0</v>
      </c>
      <c r="M6027">
        <v>0</v>
      </c>
      <c r="N6027">
        <v>0</v>
      </c>
      <c r="O6027">
        <v>0</v>
      </c>
      <c r="P6027">
        <v>0</v>
      </c>
      <c r="Q6027">
        <v>0</v>
      </c>
      <c r="R6027">
        <v>0</v>
      </c>
      <c r="S6027">
        <v>0</v>
      </c>
      <c r="T6027">
        <v>0</v>
      </c>
      <c r="U6027">
        <v>0</v>
      </c>
      <c r="V6027">
        <v>0</v>
      </c>
      <c r="W6027">
        <v>0</v>
      </c>
      <c r="X6027">
        <v>0</v>
      </c>
      <c r="Y6027">
        <v>0</v>
      </c>
      <c r="Z6027">
        <v>0</v>
      </c>
      <c r="AA6027">
        <v>0</v>
      </c>
      <c r="AB6027">
        <v>0</v>
      </c>
      <c r="AC6027">
        <v>0</v>
      </c>
    </row>
    <row r="6028" spans="1:29">
      <c r="A6028" t="s">
        <v>16478</v>
      </c>
      <c r="B6028" t="s">
        <v>19</v>
      </c>
      <c r="C6028">
        <v>0</v>
      </c>
      <c r="D6028">
        <v>0</v>
      </c>
      <c r="E6028">
        <v>0</v>
      </c>
      <c r="F6028">
        <v>0</v>
      </c>
      <c r="G6028">
        <v>0</v>
      </c>
      <c r="H6028">
        <v>0</v>
      </c>
      <c r="I6028">
        <v>0</v>
      </c>
      <c r="J6028">
        <v>0</v>
      </c>
      <c r="K6028">
        <v>0</v>
      </c>
      <c r="L6028">
        <v>0</v>
      </c>
      <c r="M6028">
        <v>0</v>
      </c>
      <c r="N6028">
        <v>0</v>
      </c>
      <c r="O6028">
        <v>0</v>
      </c>
      <c r="P6028">
        <v>0</v>
      </c>
      <c r="Q6028">
        <v>0</v>
      </c>
      <c r="R6028">
        <v>0</v>
      </c>
      <c r="S6028">
        <v>0</v>
      </c>
      <c r="T6028">
        <v>0</v>
      </c>
      <c r="U6028">
        <v>0</v>
      </c>
      <c r="V6028">
        <v>0</v>
      </c>
      <c r="W6028">
        <v>0</v>
      </c>
      <c r="X6028">
        <v>0</v>
      </c>
      <c r="Y6028">
        <v>0</v>
      </c>
      <c r="Z6028">
        <v>0</v>
      </c>
      <c r="AA6028">
        <v>0</v>
      </c>
      <c r="AB6028">
        <v>0</v>
      </c>
      <c r="AC6028">
        <v>0</v>
      </c>
    </row>
    <row r="6029" spans="1:29">
      <c r="A6029" t="s">
        <v>16479</v>
      </c>
      <c r="B6029" t="s">
        <v>19</v>
      </c>
      <c r="C6029">
        <v>0</v>
      </c>
      <c r="D6029">
        <v>0</v>
      </c>
      <c r="E6029">
        <v>0</v>
      </c>
      <c r="F6029">
        <v>0</v>
      </c>
      <c r="G6029">
        <v>0</v>
      </c>
      <c r="H6029">
        <v>0</v>
      </c>
      <c r="I6029">
        <v>0</v>
      </c>
      <c r="J6029">
        <v>0</v>
      </c>
      <c r="K6029">
        <v>0</v>
      </c>
      <c r="L6029">
        <v>0</v>
      </c>
      <c r="M6029">
        <v>0</v>
      </c>
      <c r="N6029">
        <v>0</v>
      </c>
      <c r="O6029">
        <v>0</v>
      </c>
      <c r="P6029">
        <v>0</v>
      </c>
      <c r="Q6029">
        <v>0</v>
      </c>
      <c r="R6029">
        <v>0</v>
      </c>
      <c r="S6029">
        <v>0</v>
      </c>
      <c r="T6029">
        <v>0</v>
      </c>
      <c r="U6029">
        <v>0</v>
      </c>
      <c r="V6029">
        <v>0</v>
      </c>
      <c r="W6029">
        <v>0</v>
      </c>
      <c r="X6029">
        <v>0</v>
      </c>
      <c r="Y6029">
        <v>0</v>
      </c>
      <c r="Z6029">
        <v>0</v>
      </c>
      <c r="AA6029">
        <v>0</v>
      </c>
      <c r="AB6029">
        <v>0</v>
      </c>
      <c r="AC6029">
        <v>0</v>
      </c>
    </row>
    <row r="6030" spans="1:29">
      <c r="A6030" t="s">
        <v>16480</v>
      </c>
      <c r="B6030" t="s">
        <v>19</v>
      </c>
      <c r="C6030">
        <v>0</v>
      </c>
      <c r="D6030">
        <v>0</v>
      </c>
      <c r="E6030">
        <v>0</v>
      </c>
      <c r="F6030">
        <v>0</v>
      </c>
      <c r="G6030">
        <v>0</v>
      </c>
      <c r="H6030">
        <v>0</v>
      </c>
      <c r="I6030">
        <v>0</v>
      </c>
      <c r="J6030">
        <v>0</v>
      </c>
      <c r="K6030">
        <v>0</v>
      </c>
      <c r="L6030">
        <v>0</v>
      </c>
      <c r="M6030">
        <v>0</v>
      </c>
      <c r="N6030">
        <v>0</v>
      </c>
      <c r="O6030">
        <v>0</v>
      </c>
      <c r="P6030">
        <v>0</v>
      </c>
      <c r="Q6030">
        <v>0</v>
      </c>
      <c r="R6030">
        <v>0</v>
      </c>
      <c r="S6030">
        <v>0</v>
      </c>
      <c r="T6030">
        <v>0</v>
      </c>
      <c r="U6030">
        <v>0</v>
      </c>
      <c r="V6030">
        <v>0</v>
      </c>
      <c r="W6030">
        <v>0</v>
      </c>
      <c r="X6030">
        <v>0</v>
      </c>
      <c r="Y6030">
        <v>0</v>
      </c>
      <c r="Z6030">
        <v>0</v>
      </c>
      <c r="AA6030">
        <v>0</v>
      </c>
      <c r="AB6030">
        <v>0</v>
      </c>
      <c r="AC6030">
        <v>0</v>
      </c>
    </row>
    <row r="6031" spans="1:29">
      <c r="A6031" t="s">
        <v>16481</v>
      </c>
      <c r="B6031" t="s">
        <v>19</v>
      </c>
      <c r="C6031">
        <v>0</v>
      </c>
      <c r="D6031">
        <v>0</v>
      </c>
      <c r="E6031">
        <v>0</v>
      </c>
      <c r="F6031">
        <v>0</v>
      </c>
      <c r="G6031">
        <v>0</v>
      </c>
      <c r="H6031">
        <v>0</v>
      </c>
      <c r="I6031">
        <v>0</v>
      </c>
      <c r="J6031">
        <v>0</v>
      </c>
      <c r="K6031">
        <v>0</v>
      </c>
      <c r="L6031">
        <v>0</v>
      </c>
      <c r="M6031">
        <v>0</v>
      </c>
      <c r="N6031">
        <v>0</v>
      </c>
      <c r="O6031">
        <v>0</v>
      </c>
      <c r="P6031">
        <v>0</v>
      </c>
      <c r="Q6031">
        <v>0</v>
      </c>
      <c r="R6031">
        <v>0</v>
      </c>
      <c r="S6031">
        <v>0</v>
      </c>
      <c r="T6031">
        <v>0</v>
      </c>
      <c r="U6031">
        <v>0</v>
      </c>
      <c r="V6031">
        <v>0</v>
      </c>
      <c r="W6031">
        <v>0</v>
      </c>
      <c r="X6031">
        <v>0</v>
      </c>
      <c r="Y6031">
        <v>0</v>
      </c>
      <c r="Z6031">
        <v>0</v>
      </c>
      <c r="AA6031">
        <v>0</v>
      </c>
      <c r="AB6031">
        <v>0</v>
      </c>
      <c r="AC6031">
        <v>0</v>
      </c>
    </row>
    <row r="6032" spans="1:29">
      <c r="A6032" t="s">
        <v>16482</v>
      </c>
      <c r="B6032" t="s">
        <v>19</v>
      </c>
      <c r="C6032">
        <v>0</v>
      </c>
      <c r="D6032">
        <v>0</v>
      </c>
      <c r="E6032">
        <v>0</v>
      </c>
      <c r="F6032">
        <v>0</v>
      </c>
      <c r="G6032">
        <v>0</v>
      </c>
      <c r="H6032">
        <v>0</v>
      </c>
      <c r="I6032">
        <v>0</v>
      </c>
      <c r="J6032">
        <v>0</v>
      </c>
      <c r="K6032">
        <v>0</v>
      </c>
      <c r="L6032">
        <v>0</v>
      </c>
      <c r="M6032">
        <v>0</v>
      </c>
      <c r="N6032">
        <v>0</v>
      </c>
      <c r="O6032">
        <v>0</v>
      </c>
      <c r="P6032">
        <v>0</v>
      </c>
      <c r="Q6032">
        <v>0</v>
      </c>
      <c r="R6032">
        <v>0</v>
      </c>
      <c r="S6032">
        <v>0</v>
      </c>
      <c r="T6032">
        <v>0</v>
      </c>
      <c r="U6032">
        <v>0</v>
      </c>
      <c r="V6032">
        <v>0</v>
      </c>
      <c r="W6032">
        <v>0</v>
      </c>
      <c r="X6032">
        <v>0</v>
      </c>
      <c r="Y6032">
        <v>0</v>
      </c>
      <c r="Z6032">
        <v>0</v>
      </c>
      <c r="AA6032">
        <v>0</v>
      </c>
      <c r="AB6032">
        <v>0</v>
      </c>
      <c r="AC6032">
        <v>0</v>
      </c>
    </row>
    <row r="6033" spans="1:29">
      <c r="A6033" t="s">
        <v>16483</v>
      </c>
      <c r="B6033" t="s">
        <v>19</v>
      </c>
      <c r="C6033">
        <v>0</v>
      </c>
      <c r="D6033">
        <v>0</v>
      </c>
      <c r="E6033">
        <v>0</v>
      </c>
      <c r="F6033">
        <v>0</v>
      </c>
      <c r="G6033">
        <v>0</v>
      </c>
      <c r="H6033">
        <v>0</v>
      </c>
      <c r="I6033">
        <v>0</v>
      </c>
      <c r="J6033">
        <v>0</v>
      </c>
      <c r="K6033">
        <v>0</v>
      </c>
      <c r="L6033">
        <v>0</v>
      </c>
      <c r="M6033">
        <v>0</v>
      </c>
      <c r="N6033">
        <v>0</v>
      </c>
      <c r="O6033">
        <v>0</v>
      </c>
      <c r="P6033">
        <v>0</v>
      </c>
      <c r="Q6033">
        <v>0</v>
      </c>
      <c r="R6033">
        <v>0</v>
      </c>
      <c r="S6033">
        <v>0</v>
      </c>
      <c r="T6033">
        <v>0</v>
      </c>
      <c r="U6033">
        <v>0</v>
      </c>
      <c r="V6033">
        <v>0</v>
      </c>
      <c r="W6033">
        <v>0</v>
      </c>
      <c r="X6033">
        <v>0</v>
      </c>
      <c r="Y6033">
        <v>0</v>
      </c>
      <c r="Z6033">
        <v>0</v>
      </c>
      <c r="AA6033">
        <v>0</v>
      </c>
      <c r="AB6033">
        <v>0</v>
      </c>
      <c r="AC6033">
        <v>0</v>
      </c>
    </row>
    <row r="6034" spans="1:29">
      <c r="A6034" t="s">
        <v>16484</v>
      </c>
      <c r="B6034" t="s">
        <v>19</v>
      </c>
      <c r="C6034">
        <v>0</v>
      </c>
      <c r="D6034">
        <v>0</v>
      </c>
      <c r="E6034">
        <v>0</v>
      </c>
      <c r="F6034">
        <v>0</v>
      </c>
      <c r="G6034">
        <v>0</v>
      </c>
      <c r="H6034">
        <v>0</v>
      </c>
      <c r="I6034">
        <v>0</v>
      </c>
      <c r="J6034">
        <v>0</v>
      </c>
      <c r="K6034">
        <v>0</v>
      </c>
      <c r="L6034">
        <v>0</v>
      </c>
      <c r="M6034">
        <v>0</v>
      </c>
      <c r="N6034">
        <v>0</v>
      </c>
      <c r="O6034">
        <v>0</v>
      </c>
      <c r="P6034">
        <v>0</v>
      </c>
      <c r="Q6034">
        <v>0</v>
      </c>
      <c r="R6034">
        <v>0</v>
      </c>
      <c r="S6034">
        <v>0</v>
      </c>
      <c r="T6034">
        <v>0</v>
      </c>
      <c r="U6034">
        <v>0</v>
      </c>
      <c r="V6034">
        <v>0</v>
      </c>
      <c r="W6034">
        <v>0</v>
      </c>
      <c r="X6034">
        <v>0</v>
      </c>
      <c r="Y6034">
        <v>0</v>
      </c>
      <c r="Z6034">
        <v>0</v>
      </c>
      <c r="AA6034">
        <v>0</v>
      </c>
      <c r="AB6034">
        <v>0</v>
      </c>
      <c r="AC6034">
        <v>0</v>
      </c>
    </row>
    <row r="6035" spans="1:29">
      <c r="A6035" t="s">
        <v>16485</v>
      </c>
      <c r="B6035" t="s">
        <v>19</v>
      </c>
      <c r="C6035">
        <v>0</v>
      </c>
      <c r="D6035">
        <v>0</v>
      </c>
      <c r="E6035">
        <v>0</v>
      </c>
      <c r="F6035">
        <v>0</v>
      </c>
      <c r="G6035">
        <v>0</v>
      </c>
      <c r="H6035">
        <v>0</v>
      </c>
      <c r="I6035">
        <v>0</v>
      </c>
      <c r="J6035">
        <v>0</v>
      </c>
      <c r="K6035">
        <v>0</v>
      </c>
      <c r="L6035">
        <v>0</v>
      </c>
      <c r="M6035">
        <v>0</v>
      </c>
      <c r="N6035">
        <v>0</v>
      </c>
      <c r="O6035">
        <v>0</v>
      </c>
      <c r="P6035">
        <v>0</v>
      </c>
      <c r="Q6035">
        <v>0</v>
      </c>
      <c r="R6035">
        <v>0</v>
      </c>
      <c r="S6035">
        <v>0</v>
      </c>
      <c r="T6035">
        <v>0</v>
      </c>
      <c r="U6035">
        <v>0</v>
      </c>
      <c r="V6035">
        <v>0</v>
      </c>
      <c r="W6035">
        <v>0</v>
      </c>
      <c r="X6035">
        <v>0</v>
      </c>
      <c r="Y6035">
        <v>0</v>
      </c>
      <c r="Z6035">
        <v>0</v>
      </c>
      <c r="AA6035">
        <v>0</v>
      </c>
      <c r="AB6035">
        <v>0</v>
      </c>
      <c r="AC6035">
        <v>0</v>
      </c>
    </row>
    <row r="6036" spans="1:29">
      <c r="A6036" t="s">
        <v>16486</v>
      </c>
      <c r="B6036" t="s">
        <v>19</v>
      </c>
      <c r="C6036">
        <v>0</v>
      </c>
      <c r="D6036">
        <v>0</v>
      </c>
      <c r="E6036">
        <v>0</v>
      </c>
      <c r="F6036">
        <v>0</v>
      </c>
      <c r="G6036">
        <v>0</v>
      </c>
      <c r="H6036">
        <v>0</v>
      </c>
      <c r="I6036">
        <v>0</v>
      </c>
      <c r="J6036">
        <v>0</v>
      </c>
      <c r="K6036">
        <v>0</v>
      </c>
      <c r="L6036">
        <v>0</v>
      </c>
      <c r="M6036">
        <v>0</v>
      </c>
      <c r="N6036">
        <v>0</v>
      </c>
      <c r="O6036">
        <v>0</v>
      </c>
      <c r="P6036">
        <v>0</v>
      </c>
      <c r="Q6036">
        <v>0</v>
      </c>
      <c r="R6036">
        <v>0</v>
      </c>
      <c r="S6036">
        <v>0</v>
      </c>
      <c r="T6036">
        <v>0</v>
      </c>
      <c r="U6036">
        <v>0</v>
      </c>
      <c r="V6036">
        <v>0</v>
      </c>
      <c r="W6036">
        <v>0</v>
      </c>
      <c r="X6036">
        <v>0</v>
      </c>
      <c r="Y6036">
        <v>0</v>
      </c>
      <c r="Z6036">
        <v>0</v>
      </c>
      <c r="AA6036">
        <v>0</v>
      </c>
      <c r="AB6036">
        <v>0</v>
      </c>
      <c r="AC6036">
        <v>0</v>
      </c>
    </row>
    <row r="6037" spans="1:29">
      <c r="A6037" t="s">
        <v>16487</v>
      </c>
      <c r="B6037" t="s">
        <v>19</v>
      </c>
      <c r="C6037">
        <v>0</v>
      </c>
      <c r="D6037">
        <v>0</v>
      </c>
      <c r="E6037">
        <v>0</v>
      </c>
      <c r="F6037">
        <v>0</v>
      </c>
      <c r="G6037">
        <v>0</v>
      </c>
      <c r="H6037">
        <v>0</v>
      </c>
      <c r="I6037">
        <v>0</v>
      </c>
      <c r="J6037">
        <v>0</v>
      </c>
      <c r="K6037">
        <v>0</v>
      </c>
      <c r="L6037">
        <v>0</v>
      </c>
      <c r="M6037">
        <v>0</v>
      </c>
      <c r="N6037">
        <v>0</v>
      </c>
      <c r="O6037">
        <v>0</v>
      </c>
      <c r="P6037">
        <v>0</v>
      </c>
      <c r="Q6037">
        <v>0</v>
      </c>
      <c r="R6037">
        <v>0</v>
      </c>
      <c r="S6037">
        <v>0</v>
      </c>
      <c r="T6037">
        <v>0</v>
      </c>
      <c r="U6037">
        <v>0</v>
      </c>
      <c r="V6037">
        <v>0</v>
      </c>
      <c r="W6037">
        <v>0</v>
      </c>
      <c r="X6037">
        <v>0</v>
      </c>
      <c r="Y6037">
        <v>0</v>
      </c>
      <c r="Z6037">
        <v>0</v>
      </c>
      <c r="AA6037">
        <v>0</v>
      </c>
      <c r="AB6037">
        <v>0</v>
      </c>
      <c r="AC6037">
        <v>0</v>
      </c>
    </row>
    <row r="6038" spans="1:29">
      <c r="A6038" t="s">
        <v>16488</v>
      </c>
      <c r="B6038" t="s">
        <v>19</v>
      </c>
      <c r="C6038">
        <v>0</v>
      </c>
      <c r="D6038">
        <v>0</v>
      </c>
      <c r="E6038">
        <v>0</v>
      </c>
      <c r="F6038">
        <v>0</v>
      </c>
      <c r="G6038">
        <v>0</v>
      </c>
      <c r="H6038">
        <v>0</v>
      </c>
      <c r="I6038">
        <v>0</v>
      </c>
      <c r="J6038">
        <v>0</v>
      </c>
      <c r="K6038">
        <v>0</v>
      </c>
      <c r="L6038">
        <v>0</v>
      </c>
      <c r="M6038">
        <v>0</v>
      </c>
      <c r="N6038">
        <v>0</v>
      </c>
      <c r="O6038">
        <v>0</v>
      </c>
      <c r="P6038">
        <v>0</v>
      </c>
      <c r="Q6038">
        <v>0</v>
      </c>
      <c r="R6038">
        <v>0</v>
      </c>
      <c r="S6038">
        <v>0</v>
      </c>
      <c r="T6038">
        <v>0</v>
      </c>
      <c r="U6038">
        <v>0</v>
      </c>
      <c r="V6038">
        <v>0</v>
      </c>
      <c r="W6038">
        <v>0</v>
      </c>
      <c r="X6038">
        <v>0</v>
      </c>
      <c r="Y6038">
        <v>0</v>
      </c>
      <c r="Z6038">
        <v>0</v>
      </c>
      <c r="AA6038">
        <v>0</v>
      </c>
      <c r="AB6038">
        <v>0</v>
      </c>
      <c r="AC6038">
        <v>0</v>
      </c>
    </row>
    <row r="6039" spans="1:29">
      <c r="A6039" t="s">
        <v>16489</v>
      </c>
      <c r="B6039" t="s">
        <v>19</v>
      </c>
      <c r="C6039">
        <v>0</v>
      </c>
      <c r="D6039">
        <v>0</v>
      </c>
      <c r="E6039">
        <v>0</v>
      </c>
      <c r="F6039">
        <v>0</v>
      </c>
      <c r="G6039">
        <v>0</v>
      </c>
      <c r="H6039">
        <v>0</v>
      </c>
      <c r="I6039">
        <v>0</v>
      </c>
      <c r="J6039">
        <v>0</v>
      </c>
      <c r="K6039">
        <v>0</v>
      </c>
      <c r="L6039">
        <v>0</v>
      </c>
      <c r="M6039">
        <v>0</v>
      </c>
      <c r="N6039">
        <v>0</v>
      </c>
      <c r="O6039">
        <v>0</v>
      </c>
      <c r="P6039">
        <v>0</v>
      </c>
      <c r="Q6039">
        <v>0</v>
      </c>
      <c r="R6039">
        <v>0</v>
      </c>
      <c r="S6039">
        <v>0</v>
      </c>
      <c r="T6039">
        <v>0</v>
      </c>
      <c r="U6039">
        <v>0</v>
      </c>
      <c r="V6039">
        <v>0</v>
      </c>
      <c r="W6039">
        <v>0</v>
      </c>
      <c r="X6039">
        <v>0</v>
      </c>
      <c r="Y6039">
        <v>0</v>
      </c>
      <c r="Z6039">
        <v>0</v>
      </c>
      <c r="AA6039">
        <v>0</v>
      </c>
      <c r="AB6039">
        <v>0</v>
      </c>
      <c r="AC6039">
        <v>0</v>
      </c>
    </row>
    <row r="6040" spans="1:29">
      <c r="A6040" t="s">
        <v>16490</v>
      </c>
      <c r="B6040" t="s">
        <v>19</v>
      </c>
      <c r="C6040">
        <v>0</v>
      </c>
      <c r="D6040">
        <v>0</v>
      </c>
      <c r="E6040">
        <v>0</v>
      </c>
      <c r="F6040">
        <v>0</v>
      </c>
      <c r="G6040">
        <v>0</v>
      </c>
      <c r="H6040">
        <v>0</v>
      </c>
      <c r="I6040">
        <v>0</v>
      </c>
      <c r="J6040">
        <v>0</v>
      </c>
      <c r="K6040">
        <v>0</v>
      </c>
      <c r="L6040">
        <v>0</v>
      </c>
      <c r="M6040">
        <v>0</v>
      </c>
      <c r="N6040">
        <v>0</v>
      </c>
      <c r="O6040">
        <v>0</v>
      </c>
      <c r="P6040">
        <v>0</v>
      </c>
      <c r="Q6040">
        <v>0</v>
      </c>
      <c r="R6040">
        <v>0</v>
      </c>
      <c r="S6040">
        <v>0</v>
      </c>
      <c r="T6040">
        <v>0</v>
      </c>
      <c r="U6040">
        <v>0</v>
      </c>
      <c r="V6040">
        <v>0</v>
      </c>
      <c r="W6040">
        <v>0</v>
      </c>
      <c r="X6040">
        <v>0</v>
      </c>
      <c r="Y6040">
        <v>0</v>
      </c>
      <c r="Z6040">
        <v>0</v>
      </c>
      <c r="AA6040">
        <v>0</v>
      </c>
      <c r="AB6040">
        <v>0</v>
      </c>
      <c r="AC6040">
        <v>0</v>
      </c>
    </row>
    <row r="6041" spans="1:29">
      <c r="A6041" t="s">
        <v>16491</v>
      </c>
      <c r="B6041" t="s">
        <v>19</v>
      </c>
      <c r="C6041">
        <v>0</v>
      </c>
      <c r="D6041">
        <v>0</v>
      </c>
      <c r="E6041">
        <v>0</v>
      </c>
      <c r="F6041">
        <v>0</v>
      </c>
      <c r="G6041">
        <v>0</v>
      </c>
      <c r="H6041">
        <v>0</v>
      </c>
      <c r="I6041">
        <v>0</v>
      </c>
      <c r="J6041">
        <v>0</v>
      </c>
      <c r="K6041">
        <v>0</v>
      </c>
      <c r="L6041">
        <v>0</v>
      </c>
      <c r="M6041">
        <v>0</v>
      </c>
      <c r="N6041">
        <v>0</v>
      </c>
      <c r="O6041">
        <v>0</v>
      </c>
      <c r="P6041">
        <v>0</v>
      </c>
      <c r="Q6041">
        <v>0</v>
      </c>
      <c r="R6041">
        <v>0</v>
      </c>
      <c r="S6041">
        <v>0</v>
      </c>
      <c r="T6041">
        <v>0</v>
      </c>
      <c r="U6041">
        <v>0</v>
      </c>
      <c r="V6041">
        <v>0</v>
      </c>
      <c r="W6041">
        <v>0</v>
      </c>
      <c r="X6041">
        <v>0</v>
      </c>
      <c r="Y6041">
        <v>0</v>
      </c>
      <c r="Z6041">
        <v>0</v>
      </c>
      <c r="AA6041">
        <v>0</v>
      </c>
      <c r="AB6041">
        <v>0</v>
      </c>
      <c r="AC6041">
        <v>0</v>
      </c>
    </row>
    <row r="6042" spans="1:29">
      <c r="A6042" t="s">
        <v>16492</v>
      </c>
      <c r="B6042" t="s">
        <v>19</v>
      </c>
      <c r="C6042">
        <v>0</v>
      </c>
      <c r="D6042">
        <v>0</v>
      </c>
      <c r="E6042">
        <v>0</v>
      </c>
      <c r="F6042">
        <v>0</v>
      </c>
      <c r="G6042">
        <v>0</v>
      </c>
      <c r="H6042">
        <v>0</v>
      </c>
      <c r="I6042">
        <v>0</v>
      </c>
      <c r="J6042">
        <v>0</v>
      </c>
      <c r="K6042">
        <v>0</v>
      </c>
      <c r="L6042">
        <v>0</v>
      </c>
      <c r="M6042">
        <v>0</v>
      </c>
      <c r="N6042">
        <v>0</v>
      </c>
      <c r="O6042">
        <v>0</v>
      </c>
      <c r="P6042">
        <v>0</v>
      </c>
      <c r="Q6042">
        <v>0</v>
      </c>
      <c r="R6042">
        <v>0</v>
      </c>
      <c r="S6042">
        <v>0</v>
      </c>
      <c r="T6042">
        <v>0</v>
      </c>
      <c r="U6042">
        <v>0</v>
      </c>
      <c r="V6042">
        <v>0</v>
      </c>
      <c r="W6042">
        <v>0</v>
      </c>
      <c r="X6042">
        <v>0</v>
      </c>
      <c r="Y6042">
        <v>0</v>
      </c>
      <c r="Z6042">
        <v>0</v>
      </c>
      <c r="AA6042">
        <v>0</v>
      </c>
      <c r="AB6042">
        <v>0</v>
      </c>
      <c r="AC6042">
        <v>0</v>
      </c>
    </row>
    <row r="6043" spans="1:29">
      <c r="A6043" t="s">
        <v>16493</v>
      </c>
      <c r="B6043" t="s">
        <v>19</v>
      </c>
      <c r="C6043">
        <v>0</v>
      </c>
      <c r="D6043">
        <v>0</v>
      </c>
      <c r="E6043">
        <v>0</v>
      </c>
      <c r="F6043">
        <v>0</v>
      </c>
      <c r="G6043">
        <v>0</v>
      </c>
      <c r="H6043">
        <v>0</v>
      </c>
      <c r="I6043">
        <v>0</v>
      </c>
      <c r="J6043">
        <v>0</v>
      </c>
      <c r="K6043">
        <v>0</v>
      </c>
      <c r="L6043">
        <v>0</v>
      </c>
      <c r="M6043">
        <v>0</v>
      </c>
      <c r="N6043">
        <v>0</v>
      </c>
      <c r="O6043">
        <v>0</v>
      </c>
      <c r="P6043">
        <v>0</v>
      </c>
      <c r="Q6043">
        <v>0</v>
      </c>
      <c r="R6043">
        <v>0</v>
      </c>
      <c r="S6043">
        <v>0</v>
      </c>
      <c r="T6043">
        <v>0</v>
      </c>
      <c r="U6043">
        <v>0</v>
      </c>
      <c r="V6043">
        <v>0</v>
      </c>
      <c r="W6043">
        <v>0</v>
      </c>
      <c r="X6043">
        <v>0</v>
      </c>
      <c r="Y6043">
        <v>0</v>
      </c>
      <c r="Z6043">
        <v>0</v>
      </c>
      <c r="AA6043">
        <v>0</v>
      </c>
      <c r="AB6043">
        <v>0</v>
      </c>
      <c r="AC6043">
        <v>0</v>
      </c>
    </row>
    <row r="6044" spans="1:29">
      <c r="A6044" t="s">
        <v>16494</v>
      </c>
      <c r="B6044" t="s">
        <v>19</v>
      </c>
      <c r="C6044">
        <v>0</v>
      </c>
      <c r="D6044">
        <v>0</v>
      </c>
      <c r="E6044">
        <v>0</v>
      </c>
      <c r="F6044">
        <v>0</v>
      </c>
      <c r="G6044">
        <v>0</v>
      </c>
      <c r="H6044">
        <v>0</v>
      </c>
      <c r="I6044">
        <v>0</v>
      </c>
      <c r="J6044">
        <v>0</v>
      </c>
      <c r="K6044">
        <v>0</v>
      </c>
      <c r="L6044">
        <v>0</v>
      </c>
      <c r="M6044">
        <v>0</v>
      </c>
      <c r="N6044">
        <v>0</v>
      </c>
      <c r="O6044">
        <v>0</v>
      </c>
      <c r="P6044">
        <v>0</v>
      </c>
      <c r="Q6044">
        <v>0</v>
      </c>
      <c r="R6044">
        <v>0</v>
      </c>
      <c r="S6044">
        <v>0</v>
      </c>
      <c r="T6044">
        <v>0</v>
      </c>
      <c r="U6044">
        <v>0</v>
      </c>
      <c r="V6044">
        <v>0</v>
      </c>
      <c r="W6044">
        <v>0</v>
      </c>
      <c r="X6044">
        <v>0</v>
      </c>
      <c r="Y6044">
        <v>0</v>
      </c>
      <c r="Z6044">
        <v>0</v>
      </c>
      <c r="AA6044">
        <v>0</v>
      </c>
      <c r="AB6044">
        <v>0</v>
      </c>
      <c r="AC6044">
        <v>0</v>
      </c>
    </row>
    <row r="6045" spans="1:29">
      <c r="A6045" t="s">
        <v>16495</v>
      </c>
      <c r="B6045" t="s">
        <v>19</v>
      </c>
      <c r="C6045">
        <v>0</v>
      </c>
      <c r="D6045">
        <v>0</v>
      </c>
      <c r="E6045">
        <v>0</v>
      </c>
      <c r="F6045">
        <v>0</v>
      </c>
      <c r="G6045">
        <v>0</v>
      </c>
      <c r="H6045">
        <v>0</v>
      </c>
      <c r="I6045">
        <v>0</v>
      </c>
      <c r="J6045">
        <v>0</v>
      </c>
      <c r="K6045">
        <v>0</v>
      </c>
      <c r="L6045">
        <v>0</v>
      </c>
      <c r="M6045">
        <v>0</v>
      </c>
      <c r="N6045">
        <v>0</v>
      </c>
      <c r="O6045">
        <v>0</v>
      </c>
      <c r="P6045">
        <v>0</v>
      </c>
      <c r="Q6045">
        <v>0</v>
      </c>
      <c r="R6045">
        <v>0</v>
      </c>
      <c r="S6045">
        <v>0</v>
      </c>
      <c r="T6045">
        <v>0</v>
      </c>
      <c r="U6045">
        <v>0</v>
      </c>
      <c r="V6045">
        <v>0</v>
      </c>
      <c r="W6045">
        <v>0</v>
      </c>
      <c r="X6045">
        <v>0</v>
      </c>
      <c r="Y6045">
        <v>0</v>
      </c>
      <c r="Z6045">
        <v>0</v>
      </c>
      <c r="AA6045">
        <v>0</v>
      </c>
      <c r="AB6045">
        <v>0</v>
      </c>
      <c r="AC6045">
        <v>0</v>
      </c>
    </row>
    <row r="6046" spans="1:29">
      <c r="A6046" t="s">
        <v>16496</v>
      </c>
      <c r="B6046" t="s">
        <v>19</v>
      </c>
      <c r="C6046">
        <v>0</v>
      </c>
      <c r="D6046">
        <v>0</v>
      </c>
      <c r="E6046">
        <v>0</v>
      </c>
      <c r="F6046">
        <v>0</v>
      </c>
      <c r="G6046">
        <v>0</v>
      </c>
      <c r="H6046">
        <v>0</v>
      </c>
      <c r="I6046">
        <v>0</v>
      </c>
      <c r="J6046">
        <v>0</v>
      </c>
      <c r="K6046">
        <v>0</v>
      </c>
      <c r="L6046">
        <v>0</v>
      </c>
      <c r="M6046">
        <v>0</v>
      </c>
      <c r="N6046">
        <v>0</v>
      </c>
      <c r="O6046">
        <v>0</v>
      </c>
      <c r="P6046">
        <v>0</v>
      </c>
      <c r="Q6046">
        <v>0</v>
      </c>
      <c r="R6046">
        <v>0</v>
      </c>
      <c r="S6046">
        <v>0</v>
      </c>
      <c r="T6046">
        <v>0</v>
      </c>
      <c r="U6046">
        <v>0</v>
      </c>
      <c r="V6046">
        <v>0</v>
      </c>
      <c r="W6046">
        <v>0</v>
      </c>
      <c r="X6046">
        <v>0</v>
      </c>
      <c r="Y6046">
        <v>0</v>
      </c>
      <c r="Z6046">
        <v>0</v>
      </c>
      <c r="AA6046">
        <v>0</v>
      </c>
      <c r="AB6046">
        <v>0</v>
      </c>
      <c r="AC6046">
        <v>0</v>
      </c>
    </row>
    <row r="6047" spans="1:29">
      <c r="A6047" t="s">
        <v>16497</v>
      </c>
      <c r="B6047" t="s">
        <v>19</v>
      </c>
      <c r="C6047">
        <v>0</v>
      </c>
      <c r="D6047">
        <v>0</v>
      </c>
      <c r="E6047">
        <v>0</v>
      </c>
      <c r="F6047">
        <v>0</v>
      </c>
      <c r="G6047">
        <v>0</v>
      </c>
      <c r="H6047">
        <v>0</v>
      </c>
      <c r="I6047">
        <v>0</v>
      </c>
      <c r="J6047">
        <v>0</v>
      </c>
      <c r="K6047">
        <v>0</v>
      </c>
      <c r="L6047">
        <v>0</v>
      </c>
      <c r="M6047">
        <v>0</v>
      </c>
      <c r="N6047">
        <v>0</v>
      </c>
      <c r="O6047">
        <v>0</v>
      </c>
      <c r="P6047">
        <v>0</v>
      </c>
      <c r="Q6047">
        <v>0</v>
      </c>
      <c r="R6047">
        <v>0</v>
      </c>
      <c r="S6047">
        <v>0</v>
      </c>
      <c r="T6047">
        <v>0</v>
      </c>
      <c r="U6047">
        <v>0</v>
      </c>
      <c r="V6047">
        <v>0</v>
      </c>
      <c r="W6047">
        <v>0</v>
      </c>
      <c r="X6047">
        <v>0</v>
      </c>
      <c r="Y6047">
        <v>0</v>
      </c>
      <c r="Z6047">
        <v>0</v>
      </c>
      <c r="AA6047">
        <v>0</v>
      </c>
      <c r="AB6047">
        <v>0</v>
      </c>
      <c r="AC6047">
        <v>0</v>
      </c>
    </row>
    <row r="6048" spans="1:29">
      <c r="A6048" t="s">
        <v>16498</v>
      </c>
      <c r="B6048" t="s">
        <v>19</v>
      </c>
      <c r="C6048">
        <v>0</v>
      </c>
      <c r="D6048">
        <v>0</v>
      </c>
      <c r="E6048">
        <v>0</v>
      </c>
      <c r="F6048">
        <v>0</v>
      </c>
      <c r="G6048">
        <v>0</v>
      </c>
      <c r="H6048">
        <v>0</v>
      </c>
      <c r="I6048">
        <v>0</v>
      </c>
      <c r="J6048">
        <v>0</v>
      </c>
      <c r="K6048">
        <v>0</v>
      </c>
      <c r="L6048">
        <v>0</v>
      </c>
      <c r="M6048">
        <v>0</v>
      </c>
      <c r="N6048">
        <v>0</v>
      </c>
      <c r="O6048">
        <v>0</v>
      </c>
      <c r="P6048">
        <v>0</v>
      </c>
      <c r="Q6048">
        <v>0</v>
      </c>
      <c r="R6048">
        <v>0</v>
      </c>
      <c r="S6048">
        <v>0</v>
      </c>
      <c r="T6048">
        <v>0</v>
      </c>
      <c r="U6048">
        <v>0</v>
      </c>
      <c r="V6048">
        <v>0</v>
      </c>
      <c r="W6048">
        <v>0</v>
      </c>
      <c r="X6048">
        <v>0</v>
      </c>
      <c r="Y6048">
        <v>0</v>
      </c>
      <c r="Z6048">
        <v>0</v>
      </c>
      <c r="AA6048">
        <v>0</v>
      </c>
      <c r="AB6048">
        <v>0</v>
      </c>
      <c r="AC6048">
        <v>0</v>
      </c>
    </row>
    <row r="6049" spans="1:29">
      <c r="A6049" t="s">
        <v>16499</v>
      </c>
      <c r="B6049" t="s">
        <v>19</v>
      </c>
      <c r="C6049">
        <v>0</v>
      </c>
      <c r="D6049">
        <v>0</v>
      </c>
      <c r="E6049">
        <v>0</v>
      </c>
      <c r="F6049">
        <v>0</v>
      </c>
      <c r="G6049">
        <v>0</v>
      </c>
      <c r="H6049">
        <v>0</v>
      </c>
      <c r="I6049">
        <v>0</v>
      </c>
      <c r="J6049">
        <v>0</v>
      </c>
      <c r="K6049">
        <v>0</v>
      </c>
      <c r="L6049">
        <v>0</v>
      </c>
      <c r="M6049">
        <v>0</v>
      </c>
      <c r="N6049">
        <v>0</v>
      </c>
      <c r="O6049">
        <v>0</v>
      </c>
      <c r="P6049">
        <v>0</v>
      </c>
      <c r="Q6049">
        <v>0</v>
      </c>
      <c r="R6049">
        <v>0</v>
      </c>
      <c r="S6049">
        <v>0</v>
      </c>
      <c r="T6049">
        <v>0</v>
      </c>
      <c r="U6049">
        <v>0</v>
      </c>
      <c r="V6049">
        <v>0</v>
      </c>
      <c r="W6049">
        <v>0</v>
      </c>
      <c r="X6049">
        <v>0</v>
      </c>
      <c r="Y6049">
        <v>0</v>
      </c>
      <c r="Z6049">
        <v>0</v>
      </c>
      <c r="AA6049">
        <v>0</v>
      </c>
      <c r="AB6049">
        <v>0</v>
      </c>
      <c r="AC6049">
        <v>0</v>
      </c>
    </row>
    <row r="6050" spans="1:29">
      <c r="A6050" t="s">
        <v>16500</v>
      </c>
      <c r="B6050" t="s">
        <v>19</v>
      </c>
      <c r="C6050">
        <v>0</v>
      </c>
      <c r="D6050">
        <v>0</v>
      </c>
      <c r="E6050">
        <v>0</v>
      </c>
      <c r="F6050">
        <v>0</v>
      </c>
      <c r="G6050">
        <v>0</v>
      </c>
      <c r="H6050">
        <v>0</v>
      </c>
      <c r="I6050">
        <v>0</v>
      </c>
      <c r="J6050">
        <v>0</v>
      </c>
      <c r="K6050">
        <v>0</v>
      </c>
      <c r="L6050">
        <v>0</v>
      </c>
      <c r="M6050">
        <v>0</v>
      </c>
      <c r="N6050">
        <v>0</v>
      </c>
      <c r="O6050">
        <v>0</v>
      </c>
      <c r="P6050">
        <v>0</v>
      </c>
      <c r="Q6050">
        <v>0</v>
      </c>
      <c r="R6050">
        <v>0</v>
      </c>
      <c r="S6050">
        <v>0</v>
      </c>
      <c r="T6050">
        <v>0</v>
      </c>
      <c r="U6050">
        <v>0</v>
      </c>
      <c r="V6050">
        <v>0</v>
      </c>
      <c r="W6050">
        <v>0</v>
      </c>
      <c r="X6050">
        <v>0</v>
      </c>
      <c r="Y6050">
        <v>0</v>
      </c>
      <c r="Z6050">
        <v>0</v>
      </c>
      <c r="AA6050">
        <v>0</v>
      </c>
      <c r="AB6050">
        <v>0</v>
      </c>
      <c r="AC6050">
        <v>0</v>
      </c>
    </row>
    <row r="6051" spans="1:29">
      <c r="A6051" t="s">
        <v>16501</v>
      </c>
      <c r="B6051" t="s">
        <v>19</v>
      </c>
      <c r="C6051">
        <v>0</v>
      </c>
      <c r="D6051">
        <v>0</v>
      </c>
      <c r="E6051">
        <v>0</v>
      </c>
      <c r="F6051">
        <v>0</v>
      </c>
      <c r="G6051">
        <v>0</v>
      </c>
      <c r="H6051">
        <v>0</v>
      </c>
      <c r="I6051">
        <v>0</v>
      </c>
      <c r="J6051">
        <v>0</v>
      </c>
      <c r="K6051">
        <v>0</v>
      </c>
      <c r="L6051">
        <v>0</v>
      </c>
      <c r="M6051">
        <v>0</v>
      </c>
      <c r="N6051">
        <v>0</v>
      </c>
      <c r="O6051">
        <v>0</v>
      </c>
      <c r="P6051">
        <v>0</v>
      </c>
      <c r="Q6051">
        <v>0</v>
      </c>
      <c r="R6051">
        <v>0</v>
      </c>
      <c r="S6051">
        <v>0</v>
      </c>
      <c r="T6051">
        <v>0</v>
      </c>
      <c r="U6051">
        <v>0</v>
      </c>
      <c r="V6051">
        <v>0</v>
      </c>
      <c r="W6051">
        <v>0</v>
      </c>
      <c r="X6051">
        <v>0</v>
      </c>
      <c r="Y6051">
        <v>0</v>
      </c>
      <c r="Z6051">
        <v>0</v>
      </c>
      <c r="AA6051">
        <v>0</v>
      </c>
      <c r="AB6051">
        <v>0</v>
      </c>
      <c r="AC6051">
        <v>0</v>
      </c>
    </row>
    <row r="6052" spans="1:29">
      <c r="A6052" t="s">
        <v>16502</v>
      </c>
      <c r="B6052" t="s">
        <v>19</v>
      </c>
      <c r="C6052">
        <v>0</v>
      </c>
      <c r="D6052">
        <v>0</v>
      </c>
      <c r="E6052">
        <v>0</v>
      </c>
      <c r="F6052">
        <v>0</v>
      </c>
      <c r="G6052">
        <v>0</v>
      </c>
      <c r="H6052">
        <v>0</v>
      </c>
      <c r="I6052">
        <v>0</v>
      </c>
      <c r="J6052">
        <v>0</v>
      </c>
      <c r="K6052">
        <v>0</v>
      </c>
      <c r="L6052">
        <v>0</v>
      </c>
      <c r="M6052">
        <v>0</v>
      </c>
      <c r="N6052">
        <v>0</v>
      </c>
      <c r="O6052">
        <v>0</v>
      </c>
      <c r="P6052">
        <v>0</v>
      </c>
      <c r="Q6052">
        <v>0</v>
      </c>
      <c r="R6052">
        <v>0</v>
      </c>
      <c r="S6052">
        <v>0</v>
      </c>
      <c r="T6052">
        <v>0</v>
      </c>
      <c r="U6052">
        <v>0</v>
      </c>
      <c r="V6052">
        <v>0</v>
      </c>
      <c r="W6052">
        <v>0</v>
      </c>
      <c r="X6052">
        <v>0</v>
      </c>
      <c r="Y6052">
        <v>0</v>
      </c>
      <c r="Z6052">
        <v>0</v>
      </c>
      <c r="AA6052">
        <v>0</v>
      </c>
      <c r="AB6052">
        <v>0</v>
      </c>
      <c r="AC6052">
        <v>0</v>
      </c>
    </row>
    <row r="6053" spans="1:29">
      <c r="A6053" t="s">
        <v>16503</v>
      </c>
      <c r="B6053" t="s">
        <v>19</v>
      </c>
      <c r="C6053">
        <v>0</v>
      </c>
      <c r="D6053">
        <v>0</v>
      </c>
      <c r="E6053">
        <v>0</v>
      </c>
      <c r="F6053">
        <v>0</v>
      </c>
      <c r="G6053">
        <v>0</v>
      </c>
      <c r="H6053">
        <v>0</v>
      </c>
      <c r="I6053">
        <v>0</v>
      </c>
      <c r="J6053">
        <v>0</v>
      </c>
      <c r="K6053">
        <v>0</v>
      </c>
      <c r="L6053">
        <v>0</v>
      </c>
      <c r="M6053">
        <v>0</v>
      </c>
      <c r="N6053">
        <v>0</v>
      </c>
      <c r="O6053">
        <v>0</v>
      </c>
      <c r="P6053">
        <v>0</v>
      </c>
      <c r="Q6053">
        <v>0</v>
      </c>
      <c r="R6053">
        <v>0</v>
      </c>
      <c r="S6053">
        <v>0</v>
      </c>
      <c r="T6053">
        <v>0</v>
      </c>
      <c r="U6053">
        <v>0</v>
      </c>
      <c r="V6053">
        <v>0</v>
      </c>
      <c r="W6053">
        <v>0</v>
      </c>
      <c r="X6053">
        <v>0</v>
      </c>
      <c r="Y6053">
        <v>0</v>
      </c>
      <c r="Z6053">
        <v>0</v>
      </c>
      <c r="AA6053">
        <v>0</v>
      </c>
      <c r="AB6053">
        <v>0</v>
      </c>
      <c r="AC6053">
        <v>0</v>
      </c>
    </row>
    <row r="6054" spans="1:29">
      <c r="A6054" t="s">
        <v>16504</v>
      </c>
      <c r="B6054" t="s">
        <v>19</v>
      </c>
      <c r="C6054">
        <v>0</v>
      </c>
      <c r="D6054">
        <v>0</v>
      </c>
      <c r="E6054">
        <v>0</v>
      </c>
      <c r="F6054">
        <v>0</v>
      </c>
      <c r="G6054">
        <v>0</v>
      </c>
      <c r="H6054">
        <v>0</v>
      </c>
      <c r="I6054">
        <v>0</v>
      </c>
      <c r="J6054">
        <v>0</v>
      </c>
      <c r="K6054">
        <v>0</v>
      </c>
      <c r="L6054">
        <v>0</v>
      </c>
      <c r="M6054">
        <v>0</v>
      </c>
      <c r="N6054">
        <v>0</v>
      </c>
      <c r="O6054">
        <v>0</v>
      </c>
      <c r="P6054">
        <v>0</v>
      </c>
      <c r="Q6054">
        <v>0</v>
      </c>
      <c r="R6054">
        <v>0</v>
      </c>
      <c r="S6054">
        <v>0</v>
      </c>
      <c r="T6054">
        <v>0</v>
      </c>
      <c r="U6054">
        <v>0</v>
      </c>
      <c r="V6054">
        <v>0</v>
      </c>
      <c r="W6054">
        <v>0</v>
      </c>
      <c r="X6054">
        <v>0</v>
      </c>
      <c r="Y6054">
        <v>0</v>
      </c>
      <c r="Z6054">
        <v>0</v>
      </c>
      <c r="AA6054">
        <v>0</v>
      </c>
      <c r="AB6054">
        <v>0</v>
      </c>
      <c r="AC6054">
        <v>0</v>
      </c>
    </row>
    <row r="6055" spans="1:29">
      <c r="A6055" t="s">
        <v>16505</v>
      </c>
      <c r="B6055" t="s">
        <v>19</v>
      </c>
      <c r="C6055">
        <v>0</v>
      </c>
      <c r="D6055">
        <v>0</v>
      </c>
      <c r="E6055">
        <v>0</v>
      </c>
      <c r="F6055">
        <v>0</v>
      </c>
      <c r="G6055">
        <v>0</v>
      </c>
      <c r="H6055">
        <v>0</v>
      </c>
      <c r="I6055">
        <v>0</v>
      </c>
      <c r="J6055">
        <v>0</v>
      </c>
      <c r="K6055">
        <v>0</v>
      </c>
      <c r="L6055">
        <v>0</v>
      </c>
      <c r="M6055">
        <v>0</v>
      </c>
      <c r="N6055">
        <v>0</v>
      </c>
      <c r="O6055">
        <v>0</v>
      </c>
      <c r="P6055">
        <v>0</v>
      </c>
      <c r="Q6055">
        <v>0</v>
      </c>
      <c r="R6055">
        <v>0</v>
      </c>
      <c r="S6055">
        <v>0</v>
      </c>
      <c r="T6055">
        <v>0</v>
      </c>
      <c r="U6055">
        <v>0</v>
      </c>
      <c r="V6055">
        <v>0</v>
      </c>
      <c r="W6055">
        <v>0</v>
      </c>
      <c r="X6055">
        <v>0</v>
      </c>
      <c r="Y6055">
        <v>0</v>
      </c>
      <c r="Z6055">
        <v>0</v>
      </c>
      <c r="AA6055">
        <v>0</v>
      </c>
      <c r="AB6055">
        <v>0</v>
      </c>
      <c r="AC6055">
        <v>0</v>
      </c>
    </row>
    <row r="6056" spans="1:29">
      <c r="A6056" t="s">
        <v>16506</v>
      </c>
      <c r="B6056" t="s">
        <v>19</v>
      </c>
      <c r="C6056">
        <v>0</v>
      </c>
      <c r="D6056">
        <v>0</v>
      </c>
      <c r="E6056">
        <v>0</v>
      </c>
      <c r="F6056">
        <v>0</v>
      </c>
      <c r="G6056">
        <v>0</v>
      </c>
      <c r="H6056">
        <v>0</v>
      </c>
      <c r="I6056">
        <v>0</v>
      </c>
      <c r="J6056">
        <v>0</v>
      </c>
      <c r="K6056">
        <v>0</v>
      </c>
      <c r="L6056">
        <v>0</v>
      </c>
      <c r="M6056">
        <v>0</v>
      </c>
      <c r="N6056">
        <v>0</v>
      </c>
      <c r="O6056">
        <v>0</v>
      </c>
      <c r="P6056">
        <v>0</v>
      </c>
      <c r="Q6056">
        <v>0</v>
      </c>
      <c r="R6056">
        <v>0</v>
      </c>
      <c r="S6056">
        <v>0</v>
      </c>
      <c r="T6056">
        <v>0</v>
      </c>
      <c r="U6056">
        <v>0</v>
      </c>
      <c r="V6056">
        <v>0</v>
      </c>
      <c r="W6056">
        <v>0</v>
      </c>
      <c r="X6056">
        <v>0</v>
      </c>
      <c r="Y6056">
        <v>0</v>
      </c>
      <c r="Z6056">
        <v>0</v>
      </c>
      <c r="AA6056">
        <v>0</v>
      </c>
      <c r="AB6056">
        <v>0</v>
      </c>
      <c r="AC6056">
        <v>0</v>
      </c>
    </row>
    <row r="6057" spans="1:29">
      <c r="A6057" t="s">
        <v>16507</v>
      </c>
      <c r="B6057" t="s">
        <v>19</v>
      </c>
      <c r="C6057">
        <v>0</v>
      </c>
      <c r="D6057">
        <v>0</v>
      </c>
      <c r="E6057">
        <v>0</v>
      </c>
      <c r="F6057">
        <v>0</v>
      </c>
      <c r="G6057">
        <v>0</v>
      </c>
      <c r="H6057">
        <v>0</v>
      </c>
      <c r="I6057">
        <v>0</v>
      </c>
      <c r="J6057">
        <v>0</v>
      </c>
      <c r="K6057">
        <v>0</v>
      </c>
      <c r="L6057">
        <v>0</v>
      </c>
      <c r="M6057">
        <v>0</v>
      </c>
      <c r="N6057">
        <v>0</v>
      </c>
      <c r="O6057">
        <v>0</v>
      </c>
      <c r="P6057">
        <v>0</v>
      </c>
      <c r="Q6057">
        <v>0</v>
      </c>
      <c r="R6057">
        <v>0</v>
      </c>
      <c r="S6057">
        <v>0</v>
      </c>
      <c r="T6057">
        <v>0</v>
      </c>
      <c r="U6057">
        <v>0</v>
      </c>
      <c r="V6057">
        <v>0</v>
      </c>
      <c r="W6057">
        <v>0</v>
      </c>
      <c r="X6057">
        <v>0</v>
      </c>
      <c r="Y6057">
        <v>0</v>
      </c>
      <c r="Z6057">
        <v>0</v>
      </c>
      <c r="AA6057">
        <v>0</v>
      </c>
      <c r="AB6057">
        <v>0</v>
      </c>
      <c r="AC6057">
        <v>0</v>
      </c>
    </row>
    <row r="6058" spans="1:29">
      <c r="A6058" t="s">
        <v>16508</v>
      </c>
      <c r="B6058" t="s">
        <v>19</v>
      </c>
      <c r="C6058">
        <v>0</v>
      </c>
      <c r="D6058">
        <v>0</v>
      </c>
      <c r="E6058">
        <v>0</v>
      </c>
      <c r="F6058">
        <v>0</v>
      </c>
      <c r="G6058">
        <v>0</v>
      </c>
      <c r="H6058">
        <v>0</v>
      </c>
      <c r="I6058">
        <v>0</v>
      </c>
      <c r="J6058">
        <v>0</v>
      </c>
      <c r="K6058">
        <v>0</v>
      </c>
      <c r="L6058">
        <v>0</v>
      </c>
      <c r="M6058">
        <v>0</v>
      </c>
      <c r="N6058">
        <v>0</v>
      </c>
      <c r="O6058">
        <v>0</v>
      </c>
      <c r="P6058">
        <v>0</v>
      </c>
      <c r="Q6058">
        <v>0</v>
      </c>
      <c r="R6058">
        <v>0</v>
      </c>
      <c r="S6058">
        <v>0</v>
      </c>
      <c r="T6058">
        <v>0</v>
      </c>
      <c r="U6058">
        <v>0</v>
      </c>
      <c r="V6058">
        <v>0</v>
      </c>
      <c r="W6058">
        <v>0</v>
      </c>
      <c r="X6058">
        <v>0</v>
      </c>
      <c r="Y6058">
        <v>0</v>
      </c>
      <c r="Z6058">
        <v>0</v>
      </c>
      <c r="AA6058">
        <v>0</v>
      </c>
      <c r="AB6058">
        <v>0</v>
      </c>
      <c r="AC6058">
        <v>0</v>
      </c>
    </row>
    <row r="6059" spans="1:29">
      <c r="A6059" t="s">
        <v>16509</v>
      </c>
      <c r="B6059" t="s">
        <v>19</v>
      </c>
      <c r="C6059">
        <v>0</v>
      </c>
      <c r="D6059">
        <v>0</v>
      </c>
      <c r="E6059">
        <v>0</v>
      </c>
      <c r="F6059">
        <v>0</v>
      </c>
      <c r="G6059">
        <v>0</v>
      </c>
      <c r="H6059">
        <v>0</v>
      </c>
      <c r="I6059">
        <v>0</v>
      </c>
      <c r="J6059">
        <v>0</v>
      </c>
      <c r="K6059">
        <v>0</v>
      </c>
      <c r="L6059">
        <v>0</v>
      </c>
      <c r="M6059">
        <v>0</v>
      </c>
      <c r="N6059">
        <v>0</v>
      </c>
      <c r="O6059">
        <v>0</v>
      </c>
      <c r="P6059">
        <v>0</v>
      </c>
      <c r="Q6059">
        <v>0</v>
      </c>
      <c r="R6059">
        <v>0</v>
      </c>
      <c r="S6059">
        <v>0</v>
      </c>
      <c r="T6059">
        <v>0</v>
      </c>
      <c r="U6059">
        <v>0</v>
      </c>
      <c r="V6059">
        <v>0</v>
      </c>
      <c r="W6059">
        <v>0</v>
      </c>
      <c r="X6059">
        <v>0</v>
      </c>
      <c r="Y6059">
        <v>0</v>
      </c>
      <c r="Z6059">
        <v>0</v>
      </c>
      <c r="AA6059">
        <v>0</v>
      </c>
      <c r="AB6059">
        <v>0</v>
      </c>
      <c r="AC6059">
        <v>0</v>
      </c>
    </row>
    <row r="6060" spans="1:29">
      <c r="A6060" t="s">
        <v>16510</v>
      </c>
      <c r="B6060" t="s">
        <v>19</v>
      </c>
      <c r="C6060">
        <v>0</v>
      </c>
      <c r="D6060">
        <v>0</v>
      </c>
      <c r="E6060">
        <v>0</v>
      </c>
      <c r="F6060">
        <v>0</v>
      </c>
      <c r="G6060">
        <v>0</v>
      </c>
      <c r="H6060">
        <v>0</v>
      </c>
      <c r="I6060">
        <v>0</v>
      </c>
      <c r="J6060">
        <v>0</v>
      </c>
      <c r="K6060">
        <v>0</v>
      </c>
      <c r="L6060">
        <v>0</v>
      </c>
      <c r="M6060">
        <v>0</v>
      </c>
      <c r="N6060">
        <v>0</v>
      </c>
      <c r="O6060">
        <v>0</v>
      </c>
      <c r="P6060">
        <v>0</v>
      </c>
      <c r="Q6060">
        <v>0</v>
      </c>
      <c r="R6060">
        <v>0</v>
      </c>
      <c r="S6060">
        <v>0</v>
      </c>
      <c r="T6060">
        <v>0</v>
      </c>
      <c r="U6060">
        <v>0</v>
      </c>
      <c r="V6060">
        <v>0</v>
      </c>
      <c r="W6060">
        <v>0</v>
      </c>
      <c r="X6060">
        <v>0</v>
      </c>
      <c r="Y6060">
        <v>0</v>
      </c>
      <c r="Z6060">
        <v>0</v>
      </c>
      <c r="AA6060">
        <v>0</v>
      </c>
      <c r="AB6060">
        <v>0</v>
      </c>
      <c r="AC6060">
        <v>0</v>
      </c>
    </row>
    <row r="6061" spans="1:29">
      <c r="A6061" t="s">
        <v>16511</v>
      </c>
      <c r="B6061" t="s">
        <v>19</v>
      </c>
      <c r="C6061">
        <v>0</v>
      </c>
      <c r="D6061">
        <v>0</v>
      </c>
      <c r="E6061">
        <v>0</v>
      </c>
      <c r="F6061">
        <v>0</v>
      </c>
      <c r="G6061">
        <v>0</v>
      </c>
      <c r="H6061">
        <v>0</v>
      </c>
      <c r="I6061">
        <v>0</v>
      </c>
      <c r="J6061">
        <v>0</v>
      </c>
      <c r="K6061">
        <v>0</v>
      </c>
      <c r="L6061">
        <v>0</v>
      </c>
      <c r="M6061">
        <v>0</v>
      </c>
      <c r="N6061">
        <v>0</v>
      </c>
      <c r="O6061">
        <v>0</v>
      </c>
      <c r="P6061">
        <v>0</v>
      </c>
      <c r="Q6061">
        <v>0</v>
      </c>
      <c r="R6061">
        <v>0</v>
      </c>
      <c r="S6061">
        <v>0</v>
      </c>
      <c r="T6061">
        <v>0</v>
      </c>
      <c r="U6061">
        <v>0</v>
      </c>
      <c r="V6061">
        <v>0</v>
      </c>
      <c r="W6061">
        <v>0</v>
      </c>
      <c r="X6061">
        <v>0</v>
      </c>
      <c r="Y6061">
        <v>0</v>
      </c>
      <c r="Z6061">
        <v>0</v>
      </c>
      <c r="AA6061">
        <v>0</v>
      </c>
      <c r="AB6061">
        <v>0</v>
      </c>
      <c r="AC6061">
        <v>0</v>
      </c>
    </row>
    <row r="6062" spans="1:29">
      <c r="A6062" t="s">
        <v>16512</v>
      </c>
      <c r="B6062" t="s">
        <v>19</v>
      </c>
      <c r="C6062">
        <v>0</v>
      </c>
      <c r="D6062">
        <v>0</v>
      </c>
      <c r="E6062">
        <v>0</v>
      </c>
      <c r="F6062">
        <v>0</v>
      </c>
      <c r="G6062">
        <v>0</v>
      </c>
      <c r="H6062">
        <v>0</v>
      </c>
      <c r="I6062">
        <v>0</v>
      </c>
      <c r="J6062">
        <v>0</v>
      </c>
      <c r="K6062">
        <v>0</v>
      </c>
      <c r="L6062">
        <v>0</v>
      </c>
      <c r="M6062">
        <v>0</v>
      </c>
      <c r="N6062">
        <v>0</v>
      </c>
      <c r="O6062">
        <v>0</v>
      </c>
      <c r="P6062">
        <v>0</v>
      </c>
      <c r="Q6062">
        <v>0</v>
      </c>
      <c r="R6062">
        <v>0</v>
      </c>
      <c r="S6062">
        <v>0</v>
      </c>
      <c r="T6062">
        <v>0</v>
      </c>
      <c r="U6062">
        <v>0</v>
      </c>
      <c r="V6062">
        <v>0</v>
      </c>
      <c r="W6062">
        <v>0</v>
      </c>
      <c r="X6062">
        <v>0</v>
      </c>
      <c r="Y6062">
        <v>0</v>
      </c>
      <c r="Z6062">
        <v>0</v>
      </c>
      <c r="AA6062">
        <v>0</v>
      </c>
      <c r="AB6062">
        <v>0</v>
      </c>
      <c r="AC6062">
        <v>0</v>
      </c>
    </row>
    <row r="6063" spans="1:29">
      <c r="A6063" t="s">
        <v>16513</v>
      </c>
      <c r="B6063" t="s">
        <v>19</v>
      </c>
      <c r="C6063">
        <v>0</v>
      </c>
      <c r="D6063">
        <v>0</v>
      </c>
      <c r="E6063">
        <v>0</v>
      </c>
      <c r="F6063">
        <v>0</v>
      </c>
      <c r="G6063">
        <v>0</v>
      </c>
      <c r="H6063">
        <v>0</v>
      </c>
      <c r="I6063">
        <v>0</v>
      </c>
      <c r="J6063">
        <v>0</v>
      </c>
      <c r="K6063">
        <v>0</v>
      </c>
      <c r="L6063">
        <v>0</v>
      </c>
      <c r="M6063">
        <v>0</v>
      </c>
      <c r="N6063">
        <v>0</v>
      </c>
      <c r="O6063">
        <v>0</v>
      </c>
      <c r="P6063">
        <v>0</v>
      </c>
      <c r="Q6063">
        <v>0</v>
      </c>
      <c r="R6063">
        <v>0</v>
      </c>
      <c r="S6063">
        <v>0</v>
      </c>
      <c r="T6063">
        <v>0</v>
      </c>
      <c r="U6063">
        <v>0</v>
      </c>
      <c r="V6063">
        <v>0</v>
      </c>
      <c r="W6063">
        <v>0</v>
      </c>
      <c r="X6063">
        <v>0</v>
      </c>
      <c r="Y6063">
        <v>0</v>
      </c>
      <c r="Z6063">
        <v>0</v>
      </c>
      <c r="AA6063">
        <v>0</v>
      </c>
      <c r="AB6063">
        <v>0</v>
      </c>
      <c r="AC6063">
        <v>0</v>
      </c>
    </row>
    <row r="6064" spans="1:29">
      <c r="A6064" t="s">
        <v>16514</v>
      </c>
      <c r="B6064" t="s">
        <v>19</v>
      </c>
      <c r="C6064">
        <v>0</v>
      </c>
      <c r="D6064">
        <v>0</v>
      </c>
      <c r="E6064">
        <v>0</v>
      </c>
      <c r="F6064">
        <v>0</v>
      </c>
      <c r="G6064">
        <v>0</v>
      </c>
      <c r="H6064">
        <v>0</v>
      </c>
      <c r="I6064">
        <v>0</v>
      </c>
      <c r="J6064">
        <v>0</v>
      </c>
      <c r="K6064">
        <v>0</v>
      </c>
      <c r="L6064">
        <v>0</v>
      </c>
      <c r="M6064">
        <v>0</v>
      </c>
      <c r="N6064">
        <v>0</v>
      </c>
      <c r="O6064">
        <v>0</v>
      </c>
      <c r="P6064">
        <v>0</v>
      </c>
      <c r="Q6064">
        <v>0</v>
      </c>
      <c r="R6064">
        <v>0</v>
      </c>
      <c r="S6064">
        <v>0</v>
      </c>
      <c r="T6064">
        <v>0</v>
      </c>
      <c r="U6064">
        <v>0</v>
      </c>
      <c r="V6064">
        <v>0</v>
      </c>
      <c r="W6064">
        <v>0</v>
      </c>
      <c r="X6064">
        <v>0</v>
      </c>
      <c r="Y6064">
        <v>0</v>
      </c>
      <c r="Z6064">
        <v>0</v>
      </c>
      <c r="AA6064">
        <v>0</v>
      </c>
      <c r="AB6064">
        <v>0</v>
      </c>
      <c r="AC6064">
        <v>0</v>
      </c>
    </row>
    <row r="6065" spans="1:29">
      <c r="A6065" t="s">
        <v>16515</v>
      </c>
      <c r="B6065" t="s">
        <v>19</v>
      </c>
      <c r="C6065">
        <v>0</v>
      </c>
      <c r="D6065">
        <v>0</v>
      </c>
      <c r="E6065">
        <v>0</v>
      </c>
      <c r="F6065">
        <v>0</v>
      </c>
      <c r="G6065">
        <v>0</v>
      </c>
      <c r="H6065">
        <v>0</v>
      </c>
      <c r="I6065">
        <v>0</v>
      </c>
      <c r="J6065">
        <v>0</v>
      </c>
      <c r="K6065">
        <v>0</v>
      </c>
      <c r="L6065">
        <v>0</v>
      </c>
      <c r="M6065">
        <v>0</v>
      </c>
      <c r="N6065">
        <v>0</v>
      </c>
      <c r="O6065">
        <v>0</v>
      </c>
      <c r="P6065">
        <v>0</v>
      </c>
      <c r="Q6065">
        <v>0</v>
      </c>
      <c r="R6065">
        <v>0</v>
      </c>
      <c r="S6065">
        <v>0</v>
      </c>
      <c r="T6065">
        <v>0</v>
      </c>
      <c r="U6065">
        <v>0</v>
      </c>
      <c r="V6065">
        <v>0</v>
      </c>
      <c r="W6065">
        <v>0</v>
      </c>
      <c r="X6065">
        <v>0</v>
      </c>
      <c r="Y6065">
        <v>0</v>
      </c>
      <c r="Z6065">
        <v>0</v>
      </c>
      <c r="AA6065">
        <v>0</v>
      </c>
      <c r="AB6065">
        <v>0</v>
      </c>
      <c r="AC6065">
        <v>0</v>
      </c>
    </row>
    <row r="6066" spans="1:29">
      <c r="A6066" t="s">
        <v>16516</v>
      </c>
      <c r="B6066" t="s">
        <v>19</v>
      </c>
      <c r="C6066">
        <v>0</v>
      </c>
      <c r="D6066">
        <v>0</v>
      </c>
      <c r="E6066">
        <v>0</v>
      </c>
      <c r="F6066">
        <v>0</v>
      </c>
      <c r="G6066">
        <v>0</v>
      </c>
      <c r="H6066">
        <v>0</v>
      </c>
      <c r="I6066">
        <v>0</v>
      </c>
      <c r="J6066">
        <v>0</v>
      </c>
      <c r="K6066">
        <v>0</v>
      </c>
      <c r="L6066">
        <v>0</v>
      </c>
      <c r="M6066">
        <v>0</v>
      </c>
      <c r="N6066">
        <v>0</v>
      </c>
      <c r="O6066">
        <v>0</v>
      </c>
      <c r="P6066">
        <v>0</v>
      </c>
      <c r="Q6066">
        <v>0</v>
      </c>
      <c r="R6066">
        <v>0</v>
      </c>
      <c r="S6066">
        <v>0</v>
      </c>
      <c r="T6066">
        <v>0</v>
      </c>
      <c r="U6066">
        <v>0</v>
      </c>
      <c r="V6066">
        <v>0</v>
      </c>
      <c r="W6066">
        <v>0</v>
      </c>
      <c r="X6066">
        <v>0</v>
      </c>
      <c r="Y6066">
        <v>0</v>
      </c>
      <c r="Z6066">
        <v>0</v>
      </c>
      <c r="AA6066">
        <v>0</v>
      </c>
      <c r="AB6066">
        <v>0</v>
      </c>
      <c r="AC6066">
        <v>0</v>
      </c>
    </row>
    <row r="6067" spans="1:29">
      <c r="A6067" t="s">
        <v>16517</v>
      </c>
      <c r="B6067" t="s">
        <v>19</v>
      </c>
      <c r="C6067">
        <v>0</v>
      </c>
      <c r="D6067">
        <v>0</v>
      </c>
      <c r="E6067">
        <v>0</v>
      </c>
      <c r="F6067">
        <v>0</v>
      </c>
      <c r="G6067">
        <v>0</v>
      </c>
      <c r="H6067">
        <v>0</v>
      </c>
      <c r="I6067">
        <v>0</v>
      </c>
      <c r="J6067">
        <v>0</v>
      </c>
      <c r="K6067">
        <v>0</v>
      </c>
      <c r="L6067">
        <v>0</v>
      </c>
      <c r="M6067">
        <v>0</v>
      </c>
      <c r="N6067">
        <v>0</v>
      </c>
      <c r="O6067">
        <v>0</v>
      </c>
      <c r="P6067">
        <v>0</v>
      </c>
      <c r="Q6067">
        <v>0</v>
      </c>
      <c r="R6067">
        <v>0</v>
      </c>
      <c r="S6067">
        <v>0</v>
      </c>
      <c r="T6067">
        <v>0</v>
      </c>
      <c r="U6067">
        <v>0</v>
      </c>
      <c r="V6067">
        <v>0</v>
      </c>
      <c r="W6067">
        <v>0</v>
      </c>
      <c r="X6067">
        <v>0</v>
      </c>
      <c r="Y6067">
        <v>0</v>
      </c>
      <c r="Z6067">
        <v>0</v>
      </c>
      <c r="AA6067">
        <v>0</v>
      </c>
      <c r="AB6067">
        <v>0</v>
      </c>
      <c r="AC6067">
        <v>0</v>
      </c>
    </row>
    <row r="6068" spans="1:29">
      <c r="A6068" t="s">
        <v>16518</v>
      </c>
      <c r="B6068" t="s">
        <v>19</v>
      </c>
      <c r="C6068">
        <v>0</v>
      </c>
      <c r="D6068">
        <v>0</v>
      </c>
      <c r="E6068">
        <v>0</v>
      </c>
      <c r="F6068">
        <v>0</v>
      </c>
      <c r="G6068">
        <v>0</v>
      </c>
      <c r="H6068">
        <v>0</v>
      </c>
      <c r="I6068">
        <v>0</v>
      </c>
      <c r="J6068">
        <v>0</v>
      </c>
      <c r="K6068">
        <v>0</v>
      </c>
      <c r="L6068">
        <v>0</v>
      </c>
      <c r="M6068">
        <v>0</v>
      </c>
      <c r="N6068">
        <v>0</v>
      </c>
      <c r="O6068">
        <v>0</v>
      </c>
      <c r="P6068">
        <v>0</v>
      </c>
      <c r="Q6068">
        <v>0</v>
      </c>
      <c r="R6068">
        <v>0</v>
      </c>
      <c r="S6068">
        <v>0</v>
      </c>
      <c r="T6068">
        <v>0</v>
      </c>
      <c r="U6068">
        <v>0</v>
      </c>
      <c r="V6068">
        <v>0</v>
      </c>
      <c r="W6068">
        <v>0</v>
      </c>
      <c r="X6068">
        <v>0</v>
      </c>
      <c r="Y6068">
        <v>0</v>
      </c>
      <c r="Z6068">
        <v>0</v>
      </c>
      <c r="AA6068">
        <v>0</v>
      </c>
      <c r="AB6068">
        <v>0</v>
      </c>
      <c r="AC6068">
        <v>0</v>
      </c>
    </row>
    <row r="6069" spans="1:29">
      <c r="A6069" t="s">
        <v>16519</v>
      </c>
      <c r="B6069" t="s">
        <v>19</v>
      </c>
      <c r="C6069">
        <v>0</v>
      </c>
      <c r="D6069">
        <v>0</v>
      </c>
      <c r="E6069">
        <v>0</v>
      </c>
      <c r="F6069">
        <v>0</v>
      </c>
      <c r="G6069">
        <v>0</v>
      </c>
      <c r="H6069">
        <v>0</v>
      </c>
      <c r="I6069">
        <v>0</v>
      </c>
      <c r="J6069">
        <v>0</v>
      </c>
      <c r="K6069">
        <v>0</v>
      </c>
      <c r="L6069">
        <v>0</v>
      </c>
      <c r="M6069">
        <v>0</v>
      </c>
      <c r="N6069">
        <v>0</v>
      </c>
      <c r="O6069">
        <v>0</v>
      </c>
      <c r="P6069">
        <v>0</v>
      </c>
      <c r="Q6069">
        <v>0</v>
      </c>
      <c r="R6069">
        <v>0</v>
      </c>
      <c r="S6069">
        <v>0</v>
      </c>
      <c r="T6069">
        <v>0</v>
      </c>
      <c r="U6069">
        <v>0</v>
      </c>
      <c r="V6069">
        <v>0</v>
      </c>
      <c r="W6069">
        <v>0</v>
      </c>
      <c r="X6069">
        <v>0</v>
      </c>
      <c r="Y6069">
        <v>0</v>
      </c>
      <c r="Z6069">
        <v>0</v>
      </c>
      <c r="AA6069">
        <v>0</v>
      </c>
      <c r="AB6069">
        <v>0</v>
      </c>
      <c r="AC6069">
        <v>0</v>
      </c>
    </row>
    <row r="6070" spans="1:29">
      <c r="A6070" t="s">
        <v>16520</v>
      </c>
      <c r="B6070" t="s">
        <v>19</v>
      </c>
      <c r="C6070">
        <v>0</v>
      </c>
      <c r="D6070">
        <v>0</v>
      </c>
      <c r="E6070">
        <v>0</v>
      </c>
      <c r="F6070">
        <v>0</v>
      </c>
      <c r="G6070">
        <v>0</v>
      </c>
      <c r="H6070">
        <v>0</v>
      </c>
      <c r="I6070">
        <v>0</v>
      </c>
      <c r="J6070">
        <v>0</v>
      </c>
      <c r="K6070">
        <v>0</v>
      </c>
      <c r="L6070">
        <v>0</v>
      </c>
      <c r="M6070">
        <v>0</v>
      </c>
      <c r="N6070">
        <v>0</v>
      </c>
      <c r="O6070">
        <v>0</v>
      </c>
      <c r="P6070">
        <v>0</v>
      </c>
      <c r="Q6070">
        <v>0</v>
      </c>
      <c r="R6070">
        <v>0</v>
      </c>
      <c r="S6070">
        <v>0</v>
      </c>
      <c r="T6070">
        <v>0</v>
      </c>
      <c r="U6070">
        <v>0</v>
      </c>
      <c r="V6070">
        <v>0</v>
      </c>
      <c r="W6070">
        <v>0</v>
      </c>
      <c r="X6070">
        <v>0</v>
      </c>
      <c r="Y6070">
        <v>0</v>
      </c>
      <c r="Z6070">
        <v>0</v>
      </c>
      <c r="AA6070">
        <v>0</v>
      </c>
      <c r="AB6070">
        <v>0</v>
      </c>
      <c r="AC6070">
        <v>0</v>
      </c>
    </row>
    <row r="6071" spans="1:29">
      <c r="A6071" t="s">
        <v>16521</v>
      </c>
      <c r="B6071" t="s">
        <v>19</v>
      </c>
      <c r="C6071">
        <v>0</v>
      </c>
      <c r="D6071">
        <v>0</v>
      </c>
      <c r="E6071">
        <v>0</v>
      </c>
      <c r="F6071">
        <v>0</v>
      </c>
      <c r="G6071">
        <v>0</v>
      </c>
      <c r="H6071">
        <v>0</v>
      </c>
      <c r="I6071">
        <v>0</v>
      </c>
      <c r="J6071">
        <v>0</v>
      </c>
      <c r="K6071">
        <v>0</v>
      </c>
      <c r="L6071">
        <v>0</v>
      </c>
      <c r="M6071">
        <v>0</v>
      </c>
      <c r="N6071">
        <v>0</v>
      </c>
      <c r="O6071">
        <v>0</v>
      </c>
      <c r="P6071">
        <v>0</v>
      </c>
      <c r="Q6071">
        <v>0</v>
      </c>
      <c r="R6071">
        <v>0</v>
      </c>
      <c r="S6071">
        <v>0</v>
      </c>
      <c r="T6071">
        <v>0</v>
      </c>
      <c r="U6071">
        <v>0</v>
      </c>
      <c r="V6071">
        <v>0</v>
      </c>
      <c r="W6071">
        <v>0</v>
      </c>
      <c r="X6071">
        <v>0</v>
      </c>
      <c r="Y6071">
        <v>0</v>
      </c>
      <c r="Z6071">
        <v>0</v>
      </c>
      <c r="AA6071">
        <v>0</v>
      </c>
      <c r="AB6071">
        <v>0</v>
      </c>
      <c r="AC6071">
        <v>0</v>
      </c>
    </row>
    <row r="6072" spans="1:29">
      <c r="A6072" t="s">
        <v>16522</v>
      </c>
      <c r="B6072" t="s">
        <v>19</v>
      </c>
      <c r="C6072">
        <v>0</v>
      </c>
      <c r="D6072">
        <v>0</v>
      </c>
      <c r="E6072">
        <v>0</v>
      </c>
      <c r="F6072">
        <v>0</v>
      </c>
      <c r="G6072">
        <v>0</v>
      </c>
      <c r="H6072">
        <v>0</v>
      </c>
      <c r="I6072">
        <v>0</v>
      </c>
      <c r="J6072">
        <v>0</v>
      </c>
      <c r="K6072">
        <v>0</v>
      </c>
      <c r="L6072">
        <v>0</v>
      </c>
      <c r="M6072">
        <v>0</v>
      </c>
      <c r="N6072">
        <v>0</v>
      </c>
      <c r="O6072">
        <v>0</v>
      </c>
      <c r="P6072">
        <v>0</v>
      </c>
      <c r="Q6072">
        <v>0</v>
      </c>
      <c r="R6072">
        <v>0</v>
      </c>
      <c r="S6072">
        <v>0</v>
      </c>
      <c r="T6072">
        <v>0</v>
      </c>
      <c r="U6072">
        <v>0</v>
      </c>
      <c r="V6072">
        <v>0</v>
      </c>
      <c r="W6072">
        <v>0</v>
      </c>
      <c r="X6072">
        <v>0</v>
      </c>
      <c r="Y6072">
        <v>0</v>
      </c>
      <c r="Z6072">
        <v>0</v>
      </c>
      <c r="AA6072">
        <v>0</v>
      </c>
      <c r="AB6072">
        <v>0</v>
      </c>
      <c r="AC6072">
        <v>0</v>
      </c>
    </row>
    <row r="6073" spans="1:29">
      <c r="A6073" t="s">
        <v>16523</v>
      </c>
      <c r="B6073" t="s">
        <v>19</v>
      </c>
      <c r="C6073">
        <v>0</v>
      </c>
      <c r="D6073">
        <v>0</v>
      </c>
      <c r="E6073">
        <v>0</v>
      </c>
      <c r="F6073">
        <v>0</v>
      </c>
      <c r="G6073">
        <v>0</v>
      </c>
      <c r="H6073">
        <v>0</v>
      </c>
      <c r="I6073">
        <v>0</v>
      </c>
      <c r="J6073">
        <v>0</v>
      </c>
      <c r="K6073">
        <v>0</v>
      </c>
      <c r="L6073">
        <v>0</v>
      </c>
      <c r="M6073">
        <v>0</v>
      </c>
      <c r="N6073">
        <v>0</v>
      </c>
      <c r="O6073">
        <v>0</v>
      </c>
      <c r="P6073">
        <v>0</v>
      </c>
      <c r="Q6073">
        <v>0</v>
      </c>
      <c r="R6073">
        <v>0</v>
      </c>
      <c r="S6073">
        <v>0</v>
      </c>
      <c r="T6073">
        <v>0</v>
      </c>
      <c r="U6073">
        <v>0</v>
      </c>
      <c r="V6073">
        <v>0</v>
      </c>
      <c r="W6073">
        <v>0</v>
      </c>
      <c r="X6073">
        <v>0</v>
      </c>
      <c r="Y6073">
        <v>0</v>
      </c>
      <c r="Z6073">
        <v>0</v>
      </c>
      <c r="AA6073">
        <v>0</v>
      </c>
      <c r="AB6073">
        <v>0</v>
      </c>
      <c r="AC6073">
        <v>0</v>
      </c>
    </row>
    <row r="6074" spans="1:29">
      <c r="A6074" t="s">
        <v>16524</v>
      </c>
      <c r="B6074" t="s">
        <v>19</v>
      </c>
      <c r="C6074">
        <v>0</v>
      </c>
      <c r="D6074">
        <v>0</v>
      </c>
      <c r="E6074">
        <v>0</v>
      </c>
      <c r="F6074">
        <v>0</v>
      </c>
      <c r="G6074">
        <v>0</v>
      </c>
      <c r="H6074">
        <v>0</v>
      </c>
      <c r="I6074">
        <v>0</v>
      </c>
      <c r="J6074">
        <v>0</v>
      </c>
      <c r="K6074">
        <v>0</v>
      </c>
      <c r="L6074">
        <v>0</v>
      </c>
      <c r="M6074">
        <v>0</v>
      </c>
      <c r="N6074">
        <v>0</v>
      </c>
      <c r="O6074">
        <v>0</v>
      </c>
      <c r="P6074">
        <v>0</v>
      </c>
      <c r="Q6074">
        <v>0</v>
      </c>
      <c r="R6074">
        <v>0</v>
      </c>
      <c r="S6074">
        <v>0</v>
      </c>
      <c r="T6074">
        <v>0</v>
      </c>
      <c r="U6074">
        <v>0</v>
      </c>
      <c r="V6074">
        <v>0</v>
      </c>
      <c r="W6074">
        <v>0</v>
      </c>
      <c r="X6074">
        <v>0</v>
      </c>
      <c r="Y6074">
        <v>0</v>
      </c>
      <c r="Z6074">
        <v>0</v>
      </c>
      <c r="AA6074">
        <v>0</v>
      </c>
      <c r="AB6074">
        <v>0</v>
      </c>
      <c r="AC6074">
        <v>0</v>
      </c>
    </row>
    <row r="6075" spans="1:29">
      <c r="A6075" t="s">
        <v>16525</v>
      </c>
      <c r="B6075" t="s">
        <v>19</v>
      </c>
      <c r="C6075">
        <v>0</v>
      </c>
      <c r="D6075">
        <v>0</v>
      </c>
      <c r="E6075">
        <v>0</v>
      </c>
      <c r="F6075">
        <v>0</v>
      </c>
      <c r="G6075">
        <v>0</v>
      </c>
      <c r="H6075">
        <v>0</v>
      </c>
      <c r="I6075">
        <v>0</v>
      </c>
      <c r="J6075">
        <v>0</v>
      </c>
      <c r="K6075">
        <v>0</v>
      </c>
      <c r="L6075">
        <v>0</v>
      </c>
      <c r="M6075">
        <v>0</v>
      </c>
      <c r="N6075">
        <v>0</v>
      </c>
      <c r="O6075">
        <v>0</v>
      </c>
      <c r="P6075">
        <v>0</v>
      </c>
      <c r="Q6075">
        <v>0</v>
      </c>
      <c r="R6075">
        <v>0</v>
      </c>
      <c r="S6075">
        <v>0</v>
      </c>
      <c r="T6075">
        <v>0</v>
      </c>
      <c r="U6075">
        <v>0</v>
      </c>
      <c r="V6075">
        <v>0</v>
      </c>
      <c r="W6075">
        <v>0</v>
      </c>
      <c r="X6075">
        <v>0</v>
      </c>
      <c r="Y6075">
        <v>0</v>
      </c>
      <c r="Z6075">
        <v>0</v>
      </c>
      <c r="AA6075">
        <v>0</v>
      </c>
      <c r="AB6075">
        <v>0</v>
      </c>
      <c r="AC6075">
        <v>0</v>
      </c>
    </row>
    <row r="6076" spans="1:29">
      <c r="A6076" t="s">
        <v>16526</v>
      </c>
      <c r="B6076" t="s">
        <v>19</v>
      </c>
      <c r="C6076">
        <v>0</v>
      </c>
      <c r="D6076">
        <v>0</v>
      </c>
      <c r="E6076">
        <v>0</v>
      </c>
      <c r="F6076">
        <v>0</v>
      </c>
      <c r="G6076">
        <v>0</v>
      </c>
      <c r="H6076">
        <v>0</v>
      </c>
      <c r="I6076">
        <v>0</v>
      </c>
      <c r="J6076">
        <v>0</v>
      </c>
      <c r="K6076">
        <v>0</v>
      </c>
      <c r="L6076">
        <v>0</v>
      </c>
      <c r="M6076">
        <v>0</v>
      </c>
      <c r="N6076">
        <v>0</v>
      </c>
      <c r="O6076">
        <v>0</v>
      </c>
      <c r="P6076">
        <v>0</v>
      </c>
      <c r="Q6076">
        <v>0</v>
      </c>
      <c r="R6076">
        <v>0</v>
      </c>
      <c r="S6076">
        <v>0</v>
      </c>
      <c r="T6076">
        <v>0</v>
      </c>
      <c r="U6076">
        <v>0</v>
      </c>
      <c r="V6076">
        <v>0</v>
      </c>
      <c r="W6076">
        <v>0</v>
      </c>
      <c r="X6076">
        <v>0</v>
      </c>
      <c r="Y6076">
        <v>0</v>
      </c>
      <c r="Z6076">
        <v>0</v>
      </c>
      <c r="AA6076">
        <v>0</v>
      </c>
      <c r="AB6076">
        <v>0</v>
      </c>
      <c r="AC6076">
        <v>0</v>
      </c>
    </row>
    <row r="6077" spans="1:29">
      <c r="A6077" t="s">
        <v>16527</v>
      </c>
      <c r="B6077" t="s">
        <v>19</v>
      </c>
      <c r="C6077">
        <v>0</v>
      </c>
      <c r="D6077">
        <v>0</v>
      </c>
      <c r="E6077">
        <v>0</v>
      </c>
      <c r="F6077">
        <v>0</v>
      </c>
      <c r="G6077">
        <v>0</v>
      </c>
      <c r="H6077">
        <v>0</v>
      </c>
      <c r="I6077">
        <v>0</v>
      </c>
      <c r="J6077">
        <v>0</v>
      </c>
      <c r="K6077">
        <v>0</v>
      </c>
      <c r="L6077">
        <v>0</v>
      </c>
      <c r="M6077">
        <v>0</v>
      </c>
      <c r="N6077">
        <v>0</v>
      </c>
      <c r="O6077">
        <v>0</v>
      </c>
      <c r="P6077">
        <v>0</v>
      </c>
      <c r="Q6077">
        <v>0</v>
      </c>
      <c r="R6077">
        <v>0</v>
      </c>
      <c r="S6077">
        <v>0</v>
      </c>
      <c r="T6077">
        <v>0</v>
      </c>
      <c r="U6077">
        <v>0</v>
      </c>
      <c r="V6077">
        <v>0</v>
      </c>
      <c r="W6077">
        <v>0</v>
      </c>
      <c r="X6077">
        <v>0</v>
      </c>
      <c r="Y6077">
        <v>0</v>
      </c>
      <c r="Z6077">
        <v>0</v>
      </c>
      <c r="AA6077">
        <v>0</v>
      </c>
      <c r="AB6077">
        <v>0</v>
      </c>
      <c r="AC6077">
        <v>0</v>
      </c>
    </row>
    <row r="6078" spans="1:29">
      <c r="A6078" t="s">
        <v>16528</v>
      </c>
      <c r="B6078" t="s">
        <v>19</v>
      </c>
      <c r="C6078">
        <v>0</v>
      </c>
      <c r="D6078">
        <v>0</v>
      </c>
      <c r="E6078">
        <v>0</v>
      </c>
      <c r="F6078">
        <v>0</v>
      </c>
      <c r="G6078">
        <v>0</v>
      </c>
      <c r="H6078">
        <v>0</v>
      </c>
      <c r="I6078">
        <v>0</v>
      </c>
      <c r="J6078">
        <v>0</v>
      </c>
      <c r="K6078">
        <v>0</v>
      </c>
      <c r="L6078">
        <v>0</v>
      </c>
      <c r="M6078">
        <v>0</v>
      </c>
      <c r="N6078">
        <v>0</v>
      </c>
      <c r="O6078">
        <v>0</v>
      </c>
      <c r="P6078">
        <v>0</v>
      </c>
      <c r="Q6078">
        <v>0</v>
      </c>
      <c r="R6078">
        <v>0</v>
      </c>
      <c r="S6078">
        <v>0</v>
      </c>
      <c r="T6078">
        <v>0</v>
      </c>
      <c r="U6078">
        <v>0</v>
      </c>
      <c r="V6078">
        <v>0</v>
      </c>
      <c r="W6078">
        <v>0</v>
      </c>
      <c r="X6078">
        <v>0</v>
      </c>
      <c r="Y6078">
        <v>0</v>
      </c>
      <c r="Z6078">
        <v>0</v>
      </c>
      <c r="AA6078">
        <v>0</v>
      </c>
      <c r="AB6078">
        <v>0</v>
      </c>
      <c r="AC6078">
        <v>0</v>
      </c>
    </row>
    <row r="6079" spans="1:29">
      <c r="A6079" t="s">
        <v>16529</v>
      </c>
      <c r="B6079" t="s">
        <v>19</v>
      </c>
      <c r="C6079">
        <v>0</v>
      </c>
      <c r="D6079">
        <v>0</v>
      </c>
      <c r="E6079">
        <v>0</v>
      </c>
      <c r="F6079">
        <v>0</v>
      </c>
      <c r="G6079">
        <v>0</v>
      </c>
      <c r="H6079">
        <v>0</v>
      </c>
      <c r="I6079">
        <v>0</v>
      </c>
      <c r="J6079">
        <v>0</v>
      </c>
      <c r="K6079">
        <v>0</v>
      </c>
      <c r="L6079">
        <v>0</v>
      </c>
      <c r="M6079">
        <v>0</v>
      </c>
      <c r="N6079">
        <v>0</v>
      </c>
      <c r="O6079">
        <v>0</v>
      </c>
      <c r="P6079">
        <v>0</v>
      </c>
      <c r="Q6079">
        <v>0</v>
      </c>
      <c r="R6079">
        <v>0</v>
      </c>
      <c r="S6079">
        <v>0</v>
      </c>
      <c r="T6079">
        <v>0</v>
      </c>
      <c r="U6079">
        <v>0</v>
      </c>
      <c r="V6079">
        <v>0</v>
      </c>
      <c r="W6079">
        <v>0</v>
      </c>
      <c r="X6079">
        <v>0</v>
      </c>
      <c r="Y6079">
        <v>0</v>
      </c>
      <c r="Z6079">
        <v>0</v>
      </c>
      <c r="AA6079">
        <v>0</v>
      </c>
      <c r="AB6079">
        <v>0</v>
      </c>
      <c r="AC6079">
        <v>0</v>
      </c>
    </row>
    <row r="6080" spans="1:29">
      <c r="A6080" t="s">
        <v>16530</v>
      </c>
      <c r="B6080" t="s">
        <v>19</v>
      </c>
      <c r="C6080">
        <v>0</v>
      </c>
      <c r="D6080">
        <v>0</v>
      </c>
      <c r="E6080">
        <v>0</v>
      </c>
      <c r="F6080">
        <v>0</v>
      </c>
      <c r="G6080">
        <v>0</v>
      </c>
      <c r="H6080">
        <v>0</v>
      </c>
      <c r="I6080">
        <v>0</v>
      </c>
      <c r="J6080">
        <v>0</v>
      </c>
      <c r="K6080">
        <v>0</v>
      </c>
      <c r="L6080">
        <v>0</v>
      </c>
      <c r="M6080">
        <v>0</v>
      </c>
      <c r="N6080">
        <v>0</v>
      </c>
      <c r="O6080">
        <v>0</v>
      </c>
      <c r="P6080">
        <v>0</v>
      </c>
      <c r="Q6080">
        <v>0</v>
      </c>
      <c r="R6080">
        <v>0</v>
      </c>
      <c r="S6080">
        <v>0</v>
      </c>
      <c r="T6080">
        <v>0</v>
      </c>
      <c r="U6080">
        <v>0</v>
      </c>
      <c r="V6080">
        <v>0</v>
      </c>
      <c r="W6080">
        <v>0</v>
      </c>
      <c r="X6080">
        <v>0</v>
      </c>
      <c r="Y6080">
        <v>0</v>
      </c>
      <c r="Z6080">
        <v>0</v>
      </c>
      <c r="AA6080">
        <v>0</v>
      </c>
      <c r="AB6080">
        <v>0</v>
      </c>
      <c r="AC6080">
        <v>0</v>
      </c>
    </row>
    <row r="6081" spans="1:29">
      <c r="A6081" t="s">
        <v>16531</v>
      </c>
      <c r="B6081" t="s">
        <v>19</v>
      </c>
      <c r="C6081">
        <v>0</v>
      </c>
      <c r="D6081">
        <v>0</v>
      </c>
      <c r="E6081">
        <v>0</v>
      </c>
      <c r="F6081">
        <v>0</v>
      </c>
      <c r="G6081">
        <v>0</v>
      </c>
      <c r="H6081">
        <v>0</v>
      </c>
      <c r="I6081">
        <v>0</v>
      </c>
      <c r="J6081">
        <v>0</v>
      </c>
      <c r="K6081">
        <v>0</v>
      </c>
      <c r="L6081">
        <v>0</v>
      </c>
      <c r="M6081">
        <v>0</v>
      </c>
      <c r="N6081">
        <v>0</v>
      </c>
      <c r="O6081">
        <v>0</v>
      </c>
      <c r="P6081">
        <v>0</v>
      </c>
      <c r="Q6081">
        <v>0</v>
      </c>
      <c r="R6081">
        <v>0</v>
      </c>
      <c r="S6081">
        <v>0</v>
      </c>
      <c r="T6081">
        <v>0</v>
      </c>
      <c r="U6081">
        <v>0</v>
      </c>
      <c r="V6081">
        <v>0</v>
      </c>
      <c r="W6081">
        <v>0</v>
      </c>
      <c r="X6081">
        <v>0</v>
      </c>
      <c r="Y6081">
        <v>0</v>
      </c>
      <c r="Z6081">
        <v>0</v>
      </c>
      <c r="AA6081">
        <v>0</v>
      </c>
      <c r="AB6081">
        <v>0</v>
      </c>
      <c r="AC6081">
        <v>0</v>
      </c>
    </row>
    <row r="6082" spans="1:29">
      <c r="A6082" t="s">
        <v>16532</v>
      </c>
      <c r="B6082" t="s">
        <v>19</v>
      </c>
      <c r="C6082">
        <v>0</v>
      </c>
      <c r="D6082">
        <v>0</v>
      </c>
      <c r="E6082">
        <v>0</v>
      </c>
      <c r="F6082">
        <v>0</v>
      </c>
      <c r="G6082">
        <v>0</v>
      </c>
      <c r="H6082">
        <v>0</v>
      </c>
      <c r="I6082">
        <v>0</v>
      </c>
      <c r="J6082">
        <v>0</v>
      </c>
      <c r="K6082">
        <v>0</v>
      </c>
      <c r="L6082">
        <v>0</v>
      </c>
      <c r="M6082">
        <v>0</v>
      </c>
      <c r="N6082">
        <v>0</v>
      </c>
      <c r="O6082">
        <v>0</v>
      </c>
      <c r="P6082">
        <v>0</v>
      </c>
      <c r="Q6082">
        <v>0</v>
      </c>
      <c r="R6082">
        <v>0</v>
      </c>
      <c r="S6082">
        <v>0</v>
      </c>
      <c r="T6082">
        <v>0</v>
      </c>
      <c r="U6082">
        <v>0</v>
      </c>
      <c r="V6082">
        <v>0</v>
      </c>
      <c r="W6082">
        <v>0</v>
      </c>
      <c r="X6082">
        <v>0</v>
      </c>
      <c r="Y6082">
        <v>0</v>
      </c>
      <c r="Z6082">
        <v>0</v>
      </c>
      <c r="AA6082">
        <v>0</v>
      </c>
      <c r="AB6082">
        <v>0</v>
      </c>
      <c r="AC6082">
        <v>0</v>
      </c>
    </row>
    <row r="6083" spans="1:29">
      <c r="A6083" t="s">
        <v>16533</v>
      </c>
      <c r="B6083" t="s">
        <v>19</v>
      </c>
      <c r="C6083">
        <v>0</v>
      </c>
      <c r="D6083">
        <v>0</v>
      </c>
      <c r="E6083">
        <v>0</v>
      </c>
      <c r="F6083">
        <v>0</v>
      </c>
      <c r="G6083">
        <v>0</v>
      </c>
      <c r="H6083">
        <v>0</v>
      </c>
      <c r="I6083">
        <v>0</v>
      </c>
      <c r="J6083">
        <v>0</v>
      </c>
      <c r="K6083">
        <v>0</v>
      </c>
      <c r="L6083">
        <v>0</v>
      </c>
      <c r="M6083">
        <v>0</v>
      </c>
      <c r="N6083">
        <v>0</v>
      </c>
      <c r="O6083">
        <v>0</v>
      </c>
      <c r="P6083">
        <v>0</v>
      </c>
      <c r="Q6083">
        <v>0</v>
      </c>
      <c r="R6083">
        <v>0</v>
      </c>
      <c r="S6083">
        <v>0</v>
      </c>
      <c r="T6083">
        <v>0</v>
      </c>
      <c r="U6083">
        <v>0</v>
      </c>
      <c r="V6083">
        <v>0</v>
      </c>
      <c r="W6083">
        <v>0</v>
      </c>
      <c r="X6083">
        <v>0</v>
      </c>
      <c r="Y6083">
        <v>0</v>
      </c>
      <c r="Z6083">
        <v>0</v>
      </c>
      <c r="AA6083">
        <v>0</v>
      </c>
      <c r="AB6083">
        <v>0</v>
      </c>
      <c r="AC6083">
        <v>0</v>
      </c>
    </row>
    <row r="6084" spans="1:29">
      <c r="A6084" t="s">
        <v>16534</v>
      </c>
      <c r="B6084" t="s">
        <v>19</v>
      </c>
      <c r="C6084">
        <v>0</v>
      </c>
      <c r="D6084">
        <v>0</v>
      </c>
      <c r="E6084">
        <v>0</v>
      </c>
      <c r="F6084">
        <v>0</v>
      </c>
      <c r="G6084">
        <v>0</v>
      </c>
      <c r="H6084">
        <v>0</v>
      </c>
      <c r="I6084">
        <v>0</v>
      </c>
      <c r="J6084">
        <v>0</v>
      </c>
      <c r="K6084">
        <v>0</v>
      </c>
      <c r="L6084">
        <v>0</v>
      </c>
      <c r="M6084">
        <v>0</v>
      </c>
      <c r="N6084">
        <v>0</v>
      </c>
      <c r="O6084">
        <v>0</v>
      </c>
      <c r="P6084">
        <v>0</v>
      </c>
      <c r="Q6084">
        <v>0</v>
      </c>
      <c r="R6084">
        <v>0</v>
      </c>
      <c r="S6084">
        <v>0</v>
      </c>
      <c r="T6084">
        <v>0</v>
      </c>
      <c r="U6084">
        <v>0</v>
      </c>
      <c r="V6084">
        <v>0</v>
      </c>
      <c r="W6084">
        <v>0</v>
      </c>
      <c r="X6084">
        <v>0</v>
      </c>
      <c r="Y6084">
        <v>0</v>
      </c>
      <c r="Z6084">
        <v>0</v>
      </c>
      <c r="AA6084">
        <v>0</v>
      </c>
      <c r="AB6084">
        <v>0</v>
      </c>
      <c r="AC6084">
        <v>0</v>
      </c>
    </row>
    <row r="6085" spans="1:29">
      <c r="A6085" t="s">
        <v>16535</v>
      </c>
      <c r="B6085" t="s">
        <v>19</v>
      </c>
      <c r="C6085">
        <v>0</v>
      </c>
      <c r="D6085">
        <v>0</v>
      </c>
      <c r="E6085">
        <v>0</v>
      </c>
      <c r="F6085">
        <v>0</v>
      </c>
      <c r="G6085">
        <v>0</v>
      </c>
      <c r="H6085">
        <v>0</v>
      </c>
      <c r="I6085">
        <v>0</v>
      </c>
      <c r="J6085">
        <v>0</v>
      </c>
      <c r="K6085">
        <v>0</v>
      </c>
      <c r="L6085">
        <v>0</v>
      </c>
      <c r="M6085">
        <v>0</v>
      </c>
      <c r="N6085">
        <v>0</v>
      </c>
      <c r="O6085">
        <v>0</v>
      </c>
      <c r="P6085">
        <v>0</v>
      </c>
      <c r="Q6085">
        <v>0</v>
      </c>
      <c r="R6085">
        <v>0</v>
      </c>
      <c r="S6085">
        <v>0</v>
      </c>
      <c r="T6085">
        <v>0</v>
      </c>
      <c r="U6085">
        <v>0</v>
      </c>
      <c r="V6085">
        <v>0</v>
      </c>
      <c r="W6085">
        <v>0</v>
      </c>
      <c r="X6085">
        <v>0</v>
      </c>
      <c r="Y6085">
        <v>0</v>
      </c>
      <c r="Z6085">
        <v>0</v>
      </c>
      <c r="AA6085">
        <v>0</v>
      </c>
      <c r="AB6085">
        <v>0</v>
      </c>
      <c r="AC6085">
        <v>0</v>
      </c>
    </row>
    <row r="6086" spans="1:29">
      <c r="A6086" t="s">
        <v>16536</v>
      </c>
      <c r="B6086" t="s">
        <v>19</v>
      </c>
      <c r="C6086">
        <v>0</v>
      </c>
      <c r="D6086">
        <v>0</v>
      </c>
      <c r="E6086">
        <v>0</v>
      </c>
      <c r="F6086">
        <v>0</v>
      </c>
      <c r="G6086">
        <v>0</v>
      </c>
      <c r="H6086">
        <v>0</v>
      </c>
      <c r="I6086">
        <v>0</v>
      </c>
      <c r="J6086">
        <v>0</v>
      </c>
      <c r="K6086">
        <v>0</v>
      </c>
      <c r="L6086">
        <v>0</v>
      </c>
      <c r="M6086">
        <v>0</v>
      </c>
      <c r="N6086">
        <v>0</v>
      </c>
      <c r="O6086">
        <v>0</v>
      </c>
      <c r="P6086">
        <v>0</v>
      </c>
      <c r="Q6086">
        <v>0</v>
      </c>
      <c r="R6086">
        <v>0</v>
      </c>
      <c r="S6086">
        <v>0</v>
      </c>
      <c r="T6086">
        <v>0</v>
      </c>
      <c r="U6086">
        <v>0</v>
      </c>
      <c r="V6086">
        <v>0</v>
      </c>
      <c r="W6086">
        <v>0</v>
      </c>
      <c r="X6086">
        <v>0</v>
      </c>
      <c r="Y6086">
        <v>0</v>
      </c>
      <c r="Z6086">
        <v>0</v>
      </c>
      <c r="AA6086">
        <v>0</v>
      </c>
      <c r="AB6086">
        <v>0</v>
      </c>
      <c r="AC6086">
        <v>0</v>
      </c>
    </row>
    <row r="6087" spans="1:29">
      <c r="A6087" t="s">
        <v>16537</v>
      </c>
      <c r="B6087" t="s">
        <v>19</v>
      </c>
      <c r="C6087">
        <v>0</v>
      </c>
      <c r="D6087">
        <v>0</v>
      </c>
      <c r="E6087">
        <v>0</v>
      </c>
      <c r="F6087">
        <v>0</v>
      </c>
      <c r="G6087">
        <v>0</v>
      </c>
      <c r="H6087">
        <v>0</v>
      </c>
      <c r="I6087">
        <v>0</v>
      </c>
      <c r="J6087">
        <v>0</v>
      </c>
      <c r="K6087">
        <v>0</v>
      </c>
      <c r="L6087">
        <v>0</v>
      </c>
      <c r="M6087">
        <v>0</v>
      </c>
      <c r="N6087">
        <v>0</v>
      </c>
      <c r="O6087">
        <v>0</v>
      </c>
      <c r="P6087">
        <v>0</v>
      </c>
      <c r="Q6087">
        <v>0</v>
      </c>
      <c r="R6087">
        <v>0</v>
      </c>
      <c r="S6087">
        <v>0</v>
      </c>
      <c r="T6087">
        <v>0</v>
      </c>
      <c r="U6087">
        <v>0</v>
      </c>
      <c r="V6087">
        <v>0</v>
      </c>
      <c r="W6087">
        <v>0</v>
      </c>
      <c r="X6087">
        <v>0</v>
      </c>
      <c r="Y6087">
        <v>0</v>
      </c>
      <c r="Z6087">
        <v>0</v>
      </c>
      <c r="AA6087">
        <v>0</v>
      </c>
      <c r="AB6087">
        <v>0</v>
      </c>
      <c r="AC6087">
        <v>0</v>
      </c>
    </row>
    <row r="6088" spans="1:29">
      <c r="A6088" t="s">
        <v>16538</v>
      </c>
      <c r="B6088" t="s">
        <v>19</v>
      </c>
      <c r="C6088">
        <v>0</v>
      </c>
      <c r="D6088">
        <v>0</v>
      </c>
      <c r="E6088">
        <v>0</v>
      </c>
      <c r="F6088">
        <v>0</v>
      </c>
      <c r="G6088">
        <v>0</v>
      </c>
      <c r="H6088">
        <v>0</v>
      </c>
      <c r="I6088">
        <v>0</v>
      </c>
      <c r="J6088">
        <v>0</v>
      </c>
      <c r="K6088">
        <v>0</v>
      </c>
      <c r="L6088">
        <v>0</v>
      </c>
      <c r="M6088">
        <v>0</v>
      </c>
      <c r="N6088">
        <v>0</v>
      </c>
      <c r="O6088">
        <v>0</v>
      </c>
      <c r="P6088">
        <v>0</v>
      </c>
      <c r="Q6088">
        <v>0</v>
      </c>
      <c r="R6088">
        <v>0</v>
      </c>
      <c r="S6088">
        <v>0</v>
      </c>
      <c r="T6088">
        <v>0</v>
      </c>
      <c r="U6088">
        <v>0</v>
      </c>
      <c r="V6088">
        <v>0</v>
      </c>
      <c r="W6088">
        <v>0</v>
      </c>
      <c r="X6088">
        <v>0</v>
      </c>
      <c r="Y6088">
        <v>0</v>
      </c>
      <c r="Z6088">
        <v>0</v>
      </c>
      <c r="AA6088">
        <v>0</v>
      </c>
      <c r="AB6088">
        <v>0</v>
      </c>
      <c r="AC6088">
        <v>0</v>
      </c>
    </row>
    <row r="6089" spans="1:29">
      <c r="A6089" t="s">
        <v>16539</v>
      </c>
      <c r="B6089" t="s">
        <v>19</v>
      </c>
      <c r="C6089">
        <v>0</v>
      </c>
      <c r="D6089">
        <v>0</v>
      </c>
      <c r="E6089">
        <v>0</v>
      </c>
      <c r="F6089">
        <v>0</v>
      </c>
      <c r="G6089">
        <v>0</v>
      </c>
      <c r="H6089">
        <v>0</v>
      </c>
      <c r="I6089">
        <v>0</v>
      </c>
      <c r="J6089">
        <v>0</v>
      </c>
      <c r="K6089">
        <v>0</v>
      </c>
      <c r="L6089">
        <v>0</v>
      </c>
      <c r="M6089">
        <v>0</v>
      </c>
      <c r="N6089">
        <v>0</v>
      </c>
      <c r="O6089">
        <v>0</v>
      </c>
      <c r="P6089">
        <v>0</v>
      </c>
      <c r="Q6089">
        <v>0</v>
      </c>
      <c r="R6089">
        <v>0</v>
      </c>
      <c r="S6089">
        <v>0</v>
      </c>
      <c r="T6089">
        <v>0</v>
      </c>
      <c r="U6089">
        <v>0</v>
      </c>
      <c r="V6089">
        <v>0</v>
      </c>
      <c r="W6089">
        <v>0</v>
      </c>
      <c r="X6089">
        <v>0</v>
      </c>
      <c r="Y6089">
        <v>0</v>
      </c>
      <c r="Z6089">
        <v>0</v>
      </c>
      <c r="AA6089">
        <v>0</v>
      </c>
      <c r="AB6089">
        <v>0</v>
      </c>
      <c r="AC6089">
        <v>0</v>
      </c>
    </row>
    <row r="6090" spans="1:29">
      <c r="A6090" t="s">
        <v>16540</v>
      </c>
      <c r="B6090" t="s">
        <v>19</v>
      </c>
      <c r="C6090">
        <v>0</v>
      </c>
      <c r="D6090">
        <v>0</v>
      </c>
      <c r="E6090">
        <v>0</v>
      </c>
      <c r="F6090">
        <v>0</v>
      </c>
      <c r="G6090">
        <v>0</v>
      </c>
      <c r="H6090">
        <v>0</v>
      </c>
      <c r="I6090">
        <v>0</v>
      </c>
      <c r="J6090">
        <v>0</v>
      </c>
      <c r="K6090">
        <v>0</v>
      </c>
      <c r="L6090">
        <v>0</v>
      </c>
      <c r="M6090">
        <v>0</v>
      </c>
      <c r="N6090">
        <v>0</v>
      </c>
      <c r="O6090">
        <v>0</v>
      </c>
      <c r="P6090">
        <v>0</v>
      </c>
      <c r="Q6090">
        <v>0</v>
      </c>
      <c r="R6090">
        <v>0</v>
      </c>
      <c r="S6090">
        <v>0</v>
      </c>
      <c r="T6090">
        <v>0</v>
      </c>
      <c r="U6090">
        <v>0</v>
      </c>
      <c r="V6090">
        <v>0</v>
      </c>
      <c r="W6090">
        <v>0</v>
      </c>
      <c r="X6090">
        <v>0</v>
      </c>
      <c r="Y6090">
        <v>0</v>
      </c>
      <c r="Z6090">
        <v>0</v>
      </c>
      <c r="AA6090">
        <v>0</v>
      </c>
      <c r="AB6090">
        <v>0</v>
      </c>
      <c r="AC6090">
        <v>0</v>
      </c>
    </row>
    <row r="6091" spans="1:29">
      <c r="A6091" t="s">
        <v>16541</v>
      </c>
      <c r="B6091" t="s">
        <v>19</v>
      </c>
      <c r="C6091">
        <v>0</v>
      </c>
      <c r="D6091">
        <v>0</v>
      </c>
      <c r="E6091">
        <v>0</v>
      </c>
      <c r="F6091">
        <v>0</v>
      </c>
      <c r="G6091">
        <v>0</v>
      </c>
      <c r="H6091">
        <v>0</v>
      </c>
      <c r="I6091">
        <v>0</v>
      </c>
      <c r="J6091">
        <v>0</v>
      </c>
      <c r="K6091">
        <v>0</v>
      </c>
      <c r="L6091">
        <v>0</v>
      </c>
      <c r="M6091">
        <v>0</v>
      </c>
      <c r="N6091">
        <v>0</v>
      </c>
      <c r="O6091">
        <v>0</v>
      </c>
      <c r="P6091">
        <v>0</v>
      </c>
      <c r="Q6091">
        <v>0</v>
      </c>
      <c r="R6091">
        <v>0</v>
      </c>
      <c r="S6091">
        <v>0</v>
      </c>
      <c r="T6091">
        <v>0</v>
      </c>
      <c r="U6091">
        <v>0</v>
      </c>
      <c r="V6091">
        <v>0</v>
      </c>
      <c r="W6091">
        <v>0</v>
      </c>
      <c r="X6091">
        <v>0</v>
      </c>
      <c r="Y6091">
        <v>0</v>
      </c>
      <c r="Z6091">
        <v>0</v>
      </c>
      <c r="AA6091">
        <v>0</v>
      </c>
      <c r="AB6091">
        <v>0</v>
      </c>
      <c r="AC6091">
        <v>0</v>
      </c>
    </row>
    <row r="6092" spans="1:29">
      <c r="A6092" t="s">
        <v>16542</v>
      </c>
      <c r="B6092" t="s">
        <v>19</v>
      </c>
      <c r="C6092">
        <v>0</v>
      </c>
      <c r="D6092">
        <v>0</v>
      </c>
      <c r="E6092">
        <v>0</v>
      </c>
      <c r="F6092">
        <v>0</v>
      </c>
      <c r="G6092">
        <v>0</v>
      </c>
      <c r="H6092">
        <v>0</v>
      </c>
      <c r="I6092">
        <v>0</v>
      </c>
      <c r="J6092">
        <v>0</v>
      </c>
      <c r="K6092">
        <v>0</v>
      </c>
      <c r="L6092">
        <v>0</v>
      </c>
      <c r="M6092">
        <v>0</v>
      </c>
      <c r="N6092">
        <v>0</v>
      </c>
      <c r="O6092">
        <v>0</v>
      </c>
      <c r="P6092">
        <v>0</v>
      </c>
      <c r="Q6092">
        <v>0</v>
      </c>
      <c r="R6092">
        <v>0</v>
      </c>
      <c r="S6092">
        <v>0</v>
      </c>
      <c r="T6092">
        <v>0</v>
      </c>
      <c r="U6092">
        <v>0</v>
      </c>
      <c r="V6092">
        <v>0</v>
      </c>
      <c r="W6092">
        <v>0</v>
      </c>
      <c r="X6092">
        <v>0</v>
      </c>
      <c r="Y6092">
        <v>0</v>
      </c>
      <c r="Z6092">
        <v>0</v>
      </c>
      <c r="AA6092">
        <v>0</v>
      </c>
      <c r="AB6092">
        <v>0</v>
      </c>
      <c r="AC6092">
        <v>0</v>
      </c>
    </row>
    <row r="6093" spans="1:29">
      <c r="A6093" t="s">
        <v>16543</v>
      </c>
      <c r="B6093" t="s">
        <v>19</v>
      </c>
      <c r="C6093">
        <v>0</v>
      </c>
      <c r="D6093">
        <v>0</v>
      </c>
      <c r="E6093">
        <v>0</v>
      </c>
      <c r="F6093">
        <v>0</v>
      </c>
      <c r="G6093">
        <v>0</v>
      </c>
      <c r="H6093">
        <v>0</v>
      </c>
      <c r="I6093">
        <v>0</v>
      </c>
      <c r="J6093">
        <v>0</v>
      </c>
      <c r="K6093">
        <v>0</v>
      </c>
      <c r="L6093">
        <v>0</v>
      </c>
      <c r="M6093">
        <v>0</v>
      </c>
      <c r="N6093">
        <v>0</v>
      </c>
      <c r="O6093">
        <v>0</v>
      </c>
      <c r="P6093">
        <v>0</v>
      </c>
      <c r="Q6093">
        <v>0</v>
      </c>
      <c r="R6093">
        <v>0</v>
      </c>
      <c r="S6093">
        <v>0</v>
      </c>
      <c r="T6093">
        <v>0</v>
      </c>
      <c r="U6093">
        <v>0</v>
      </c>
      <c r="V6093">
        <v>0</v>
      </c>
      <c r="W6093">
        <v>0</v>
      </c>
      <c r="X6093">
        <v>0</v>
      </c>
      <c r="Y6093">
        <v>0</v>
      </c>
      <c r="Z6093">
        <v>0</v>
      </c>
      <c r="AA6093">
        <v>0</v>
      </c>
      <c r="AB6093">
        <v>0</v>
      </c>
      <c r="AC6093">
        <v>0</v>
      </c>
    </row>
    <row r="6094" spans="1:29">
      <c r="A6094" t="s">
        <v>16544</v>
      </c>
      <c r="B6094" t="s">
        <v>19</v>
      </c>
      <c r="C6094">
        <v>0</v>
      </c>
      <c r="D6094">
        <v>0</v>
      </c>
      <c r="E6094">
        <v>0</v>
      </c>
      <c r="F6094">
        <v>0</v>
      </c>
      <c r="G6094">
        <v>0</v>
      </c>
      <c r="H6094">
        <v>0</v>
      </c>
      <c r="I6094">
        <v>0</v>
      </c>
      <c r="J6094">
        <v>0</v>
      </c>
      <c r="K6094">
        <v>0</v>
      </c>
      <c r="L6094">
        <v>0</v>
      </c>
      <c r="M6094">
        <v>0</v>
      </c>
      <c r="N6094">
        <v>0</v>
      </c>
      <c r="O6094">
        <v>0</v>
      </c>
      <c r="P6094">
        <v>0</v>
      </c>
      <c r="Q6094">
        <v>0</v>
      </c>
      <c r="R6094">
        <v>0</v>
      </c>
      <c r="S6094">
        <v>0</v>
      </c>
      <c r="T6094">
        <v>0</v>
      </c>
      <c r="U6094">
        <v>0</v>
      </c>
      <c r="V6094">
        <v>0</v>
      </c>
      <c r="W6094">
        <v>0</v>
      </c>
      <c r="X6094">
        <v>0</v>
      </c>
      <c r="Y6094">
        <v>0</v>
      </c>
      <c r="Z6094">
        <v>0</v>
      </c>
      <c r="AA6094">
        <v>0</v>
      </c>
      <c r="AB6094">
        <v>0</v>
      </c>
      <c r="AC6094">
        <v>0</v>
      </c>
    </row>
    <row r="6095" spans="1:29">
      <c r="A6095" t="s">
        <v>16545</v>
      </c>
      <c r="B6095" t="s">
        <v>19</v>
      </c>
      <c r="C6095">
        <v>0</v>
      </c>
      <c r="D6095">
        <v>0</v>
      </c>
      <c r="E6095">
        <v>0</v>
      </c>
      <c r="F6095">
        <v>0</v>
      </c>
      <c r="G6095">
        <v>0</v>
      </c>
      <c r="H6095">
        <v>0</v>
      </c>
      <c r="I6095">
        <v>0</v>
      </c>
      <c r="J6095">
        <v>0</v>
      </c>
      <c r="K6095">
        <v>0</v>
      </c>
      <c r="L6095">
        <v>0</v>
      </c>
      <c r="M6095">
        <v>0</v>
      </c>
      <c r="N6095">
        <v>0</v>
      </c>
      <c r="O6095">
        <v>0</v>
      </c>
      <c r="P6095">
        <v>0</v>
      </c>
      <c r="Q6095">
        <v>0</v>
      </c>
      <c r="R6095">
        <v>0</v>
      </c>
      <c r="S6095">
        <v>0</v>
      </c>
      <c r="T6095">
        <v>0</v>
      </c>
      <c r="U6095">
        <v>0</v>
      </c>
      <c r="V6095">
        <v>0</v>
      </c>
      <c r="W6095">
        <v>0</v>
      </c>
      <c r="X6095">
        <v>0</v>
      </c>
      <c r="Y6095">
        <v>0</v>
      </c>
      <c r="Z6095">
        <v>0</v>
      </c>
      <c r="AA6095">
        <v>0</v>
      </c>
      <c r="AB6095">
        <v>0</v>
      </c>
      <c r="AC6095">
        <v>0</v>
      </c>
    </row>
    <row r="6096" spans="1:29">
      <c r="A6096" t="s">
        <v>16546</v>
      </c>
      <c r="B6096" t="s">
        <v>19</v>
      </c>
      <c r="C6096">
        <v>0</v>
      </c>
      <c r="D6096">
        <v>0</v>
      </c>
      <c r="E6096">
        <v>0</v>
      </c>
      <c r="F6096">
        <v>0</v>
      </c>
      <c r="G6096">
        <v>0</v>
      </c>
      <c r="H6096">
        <v>0</v>
      </c>
      <c r="I6096">
        <v>0</v>
      </c>
      <c r="J6096">
        <v>0</v>
      </c>
      <c r="K6096">
        <v>0</v>
      </c>
      <c r="L6096">
        <v>0</v>
      </c>
      <c r="M6096">
        <v>0</v>
      </c>
      <c r="N6096">
        <v>0</v>
      </c>
      <c r="O6096">
        <v>0</v>
      </c>
      <c r="P6096">
        <v>0</v>
      </c>
      <c r="Q6096">
        <v>0</v>
      </c>
      <c r="R6096">
        <v>0</v>
      </c>
      <c r="S6096">
        <v>0</v>
      </c>
      <c r="T6096">
        <v>0</v>
      </c>
      <c r="U6096">
        <v>0</v>
      </c>
      <c r="V6096">
        <v>0</v>
      </c>
      <c r="W6096">
        <v>0</v>
      </c>
      <c r="X6096">
        <v>0</v>
      </c>
      <c r="Y6096">
        <v>0</v>
      </c>
      <c r="Z6096">
        <v>0</v>
      </c>
      <c r="AA6096">
        <v>0</v>
      </c>
      <c r="AB6096">
        <v>0</v>
      </c>
      <c r="AC6096">
        <v>0</v>
      </c>
    </row>
    <row r="6097" spans="1:29">
      <c r="A6097" t="s">
        <v>16547</v>
      </c>
      <c r="B6097" t="s">
        <v>19</v>
      </c>
      <c r="C6097">
        <v>0</v>
      </c>
      <c r="D6097">
        <v>0</v>
      </c>
      <c r="E6097">
        <v>0</v>
      </c>
      <c r="F6097">
        <v>0</v>
      </c>
      <c r="G6097">
        <v>0</v>
      </c>
      <c r="H6097">
        <v>0</v>
      </c>
      <c r="I6097">
        <v>0</v>
      </c>
      <c r="J6097">
        <v>0</v>
      </c>
      <c r="K6097">
        <v>0</v>
      </c>
      <c r="L6097">
        <v>0</v>
      </c>
      <c r="M6097">
        <v>0</v>
      </c>
      <c r="N6097">
        <v>0</v>
      </c>
      <c r="O6097">
        <v>0</v>
      </c>
      <c r="P6097">
        <v>0</v>
      </c>
      <c r="Q6097">
        <v>0</v>
      </c>
      <c r="R6097">
        <v>0</v>
      </c>
      <c r="S6097">
        <v>0</v>
      </c>
      <c r="T6097">
        <v>0</v>
      </c>
      <c r="U6097">
        <v>0</v>
      </c>
      <c r="V6097">
        <v>0</v>
      </c>
      <c r="W6097">
        <v>0</v>
      </c>
      <c r="X6097">
        <v>0</v>
      </c>
      <c r="Y6097">
        <v>0</v>
      </c>
      <c r="Z6097">
        <v>0</v>
      </c>
      <c r="AA6097">
        <v>0</v>
      </c>
      <c r="AB6097">
        <v>0</v>
      </c>
      <c r="AC6097">
        <v>0</v>
      </c>
    </row>
    <row r="6098" spans="1:29">
      <c r="A6098" t="s">
        <v>16548</v>
      </c>
      <c r="B6098" t="s">
        <v>19</v>
      </c>
      <c r="C6098">
        <v>0</v>
      </c>
      <c r="D6098">
        <v>0</v>
      </c>
      <c r="E6098">
        <v>0</v>
      </c>
      <c r="F6098">
        <v>0</v>
      </c>
      <c r="G6098">
        <v>0</v>
      </c>
      <c r="H6098">
        <v>0</v>
      </c>
      <c r="I6098">
        <v>0</v>
      </c>
      <c r="J6098">
        <v>0</v>
      </c>
      <c r="K6098">
        <v>0</v>
      </c>
      <c r="L6098">
        <v>0</v>
      </c>
      <c r="M6098">
        <v>0</v>
      </c>
      <c r="N6098">
        <v>0</v>
      </c>
      <c r="O6098">
        <v>0</v>
      </c>
      <c r="P6098">
        <v>0</v>
      </c>
      <c r="Q6098">
        <v>0</v>
      </c>
      <c r="R6098">
        <v>0</v>
      </c>
      <c r="S6098">
        <v>0</v>
      </c>
      <c r="T6098">
        <v>0</v>
      </c>
      <c r="U6098">
        <v>0</v>
      </c>
      <c r="V6098">
        <v>0</v>
      </c>
      <c r="W6098">
        <v>0</v>
      </c>
      <c r="X6098">
        <v>0</v>
      </c>
      <c r="Y6098">
        <v>0</v>
      </c>
      <c r="Z6098">
        <v>0</v>
      </c>
      <c r="AA6098">
        <v>0</v>
      </c>
      <c r="AB6098">
        <v>0</v>
      </c>
      <c r="AC6098">
        <v>0</v>
      </c>
    </row>
    <row r="6099" spans="1:29">
      <c r="A6099" t="s">
        <v>16549</v>
      </c>
      <c r="B6099" t="s">
        <v>19</v>
      </c>
      <c r="C6099">
        <v>0</v>
      </c>
      <c r="D6099">
        <v>0</v>
      </c>
      <c r="E6099">
        <v>0</v>
      </c>
      <c r="F6099">
        <v>0</v>
      </c>
      <c r="G6099">
        <v>0</v>
      </c>
      <c r="H6099">
        <v>0</v>
      </c>
      <c r="I6099">
        <v>0</v>
      </c>
      <c r="J6099">
        <v>0</v>
      </c>
      <c r="K6099">
        <v>0</v>
      </c>
      <c r="L6099">
        <v>0</v>
      </c>
      <c r="M6099">
        <v>0</v>
      </c>
      <c r="N6099">
        <v>0</v>
      </c>
      <c r="O6099">
        <v>0</v>
      </c>
      <c r="P6099">
        <v>0</v>
      </c>
      <c r="Q6099">
        <v>0</v>
      </c>
      <c r="R6099">
        <v>0</v>
      </c>
      <c r="S6099">
        <v>0</v>
      </c>
      <c r="T6099">
        <v>0</v>
      </c>
      <c r="U6099">
        <v>0</v>
      </c>
      <c r="V6099">
        <v>0</v>
      </c>
      <c r="W6099">
        <v>0</v>
      </c>
      <c r="X6099">
        <v>0</v>
      </c>
      <c r="Y6099">
        <v>0</v>
      </c>
      <c r="Z6099">
        <v>0</v>
      </c>
      <c r="AA6099">
        <v>0</v>
      </c>
      <c r="AB6099">
        <v>0</v>
      </c>
      <c r="AC6099">
        <v>0</v>
      </c>
    </row>
    <row r="6100" spans="1:29">
      <c r="A6100" t="s">
        <v>16550</v>
      </c>
      <c r="B6100" t="s">
        <v>19</v>
      </c>
      <c r="C6100">
        <v>0</v>
      </c>
      <c r="D6100">
        <v>0</v>
      </c>
      <c r="E6100">
        <v>0</v>
      </c>
      <c r="F6100">
        <v>0</v>
      </c>
      <c r="G6100">
        <v>0</v>
      </c>
      <c r="H6100">
        <v>0</v>
      </c>
      <c r="I6100">
        <v>0</v>
      </c>
      <c r="J6100">
        <v>0</v>
      </c>
      <c r="K6100">
        <v>0</v>
      </c>
      <c r="L6100">
        <v>0</v>
      </c>
      <c r="M6100">
        <v>0</v>
      </c>
      <c r="N6100">
        <v>0</v>
      </c>
      <c r="O6100">
        <v>0</v>
      </c>
      <c r="P6100">
        <v>0</v>
      </c>
      <c r="Q6100">
        <v>0</v>
      </c>
      <c r="R6100">
        <v>0</v>
      </c>
      <c r="S6100">
        <v>0</v>
      </c>
      <c r="T6100">
        <v>0</v>
      </c>
      <c r="U6100">
        <v>0</v>
      </c>
      <c r="V6100">
        <v>0</v>
      </c>
      <c r="W6100">
        <v>0</v>
      </c>
      <c r="X6100">
        <v>0</v>
      </c>
      <c r="Y6100">
        <v>0</v>
      </c>
      <c r="Z6100">
        <v>0</v>
      </c>
      <c r="AA6100">
        <v>0</v>
      </c>
      <c r="AB6100">
        <v>0</v>
      </c>
      <c r="AC6100">
        <v>0</v>
      </c>
    </row>
    <row r="6101" spans="1:29">
      <c r="A6101" t="s">
        <v>16551</v>
      </c>
      <c r="B6101" t="s">
        <v>19</v>
      </c>
      <c r="C6101">
        <v>0</v>
      </c>
      <c r="D6101">
        <v>0</v>
      </c>
      <c r="E6101">
        <v>0</v>
      </c>
      <c r="F6101">
        <v>0</v>
      </c>
      <c r="G6101">
        <v>0</v>
      </c>
      <c r="H6101">
        <v>0</v>
      </c>
      <c r="I6101">
        <v>0</v>
      </c>
      <c r="J6101">
        <v>0</v>
      </c>
      <c r="K6101">
        <v>0</v>
      </c>
      <c r="L6101">
        <v>0</v>
      </c>
      <c r="M6101">
        <v>0</v>
      </c>
      <c r="N6101">
        <v>0</v>
      </c>
      <c r="O6101">
        <v>0</v>
      </c>
      <c r="P6101">
        <v>0</v>
      </c>
      <c r="Q6101">
        <v>0</v>
      </c>
      <c r="R6101">
        <v>0</v>
      </c>
      <c r="S6101">
        <v>0</v>
      </c>
      <c r="T6101">
        <v>0</v>
      </c>
      <c r="U6101">
        <v>0</v>
      </c>
      <c r="V6101">
        <v>0</v>
      </c>
      <c r="W6101">
        <v>0</v>
      </c>
      <c r="X6101">
        <v>0</v>
      </c>
      <c r="Y6101">
        <v>0</v>
      </c>
      <c r="Z6101">
        <v>0</v>
      </c>
      <c r="AA6101">
        <v>0</v>
      </c>
      <c r="AB6101">
        <v>0</v>
      </c>
      <c r="AC6101">
        <v>0</v>
      </c>
    </row>
    <row r="6102" spans="1:29">
      <c r="A6102" t="s">
        <v>16552</v>
      </c>
      <c r="B6102" t="s">
        <v>19</v>
      </c>
      <c r="C6102">
        <v>0</v>
      </c>
      <c r="D6102">
        <v>0</v>
      </c>
      <c r="E6102">
        <v>0</v>
      </c>
      <c r="F6102">
        <v>0</v>
      </c>
      <c r="G6102">
        <v>0</v>
      </c>
      <c r="H6102">
        <v>0</v>
      </c>
      <c r="I6102">
        <v>0</v>
      </c>
      <c r="J6102">
        <v>0</v>
      </c>
      <c r="K6102">
        <v>0</v>
      </c>
      <c r="L6102">
        <v>0</v>
      </c>
      <c r="M6102">
        <v>0</v>
      </c>
      <c r="N6102">
        <v>0</v>
      </c>
      <c r="O6102">
        <v>0</v>
      </c>
      <c r="P6102">
        <v>0</v>
      </c>
      <c r="Q6102">
        <v>0</v>
      </c>
      <c r="R6102">
        <v>0</v>
      </c>
      <c r="S6102">
        <v>0</v>
      </c>
      <c r="T6102">
        <v>0</v>
      </c>
      <c r="U6102">
        <v>0</v>
      </c>
      <c r="V6102">
        <v>0</v>
      </c>
      <c r="W6102">
        <v>0</v>
      </c>
      <c r="X6102">
        <v>0</v>
      </c>
      <c r="Y6102">
        <v>0</v>
      </c>
      <c r="Z6102">
        <v>0</v>
      </c>
      <c r="AA6102">
        <v>0</v>
      </c>
      <c r="AB6102">
        <v>0</v>
      </c>
      <c r="AC6102">
        <v>0</v>
      </c>
    </row>
    <row r="6103" spans="1:29">
      <c r="A6103" t="s">
        <v>16553</v>
      </c>
      <c r="B6103" t="s">
        <v>19</v>
      </c>
      <c r="C6103">
        <v>0</v>
      </c>
      <c r="D6103">
        <v>0</v>
      </c>
      <c r="E6103">
        <v>0</v>
      </c>
      <c r="F6103">
        <v>0</v>
      </c>
      <c r="G6103">
        <v>0</v>
      </c>
      <c r="H6103">
        <v>0</v>
      </c>
      <c r="I6103">
        <v>0</v>
      </c>
      <c r="J6103">
        <v>0</v>
      </c>
      <c r="K6103">
        <v>0</v>
      </c>
      <c r="L6103">
        <v>0</v>
      </c>
      <c r="M6103">
        <v>0</v>
      </c>
      <c r="N6103">
        <v>0</v>
      </c>
      <c r="O6103">
        <v>0</v>
      </c>
      <c r="P6103">
        <v>0</v>
      </c>
      <c r="Q6103">
        <v>0</v>
      </c>
      <c r="R6103">
        <v>0</v>
      </c>
      <c r="S6103">
        <v>0</v>
      </c>
      <c r="T6103">
        <v>0</v>
      </c>
      <c r="U6103">
        <v>0</v>
      </c>
      <c r="V6103">
        <v>0</v>
      </c>
      <c r="W6103">
        <v>0</v>
      </c>
      <c r="X6103">
        <v>0</v>
      </c>
      <c r="Y6103">
        <v>0</v>
      </c>
      <c r="Z6103">
        <v>0</v>
      </c>
      <c r="AA6103">
        <v>0</v>
      </c>
      <c r="AB6103">
        <v>0</v>
      </c>
      <c r="AC6103">
        <v>0</v>
      </c>
    </row>
    <row r="6104" spans="1:29">
      <c r="A6104" t="s">
        <v>16554</v>
      </c>
      <c r="B6104" t="s">
        <v>19</v>
      </c>
      <c r="C6104">
        <v>0</v>
      </c>
      <c r="D6104">
        <v>0</v>
      </c>
      <c r="E6104">
        <v>0</v>
      </c>
      <c r="F6104">
        <v>0</v>
      </c>
      <c r="G6104">
        <v>0</v>
      </c>
      <c r="H6104">
        <v>0</v>
      </c>
      <c r="I6104">
        <v>0</v>
      </c>
      <c r="J6104">
        <v>0</v>
      </c>
      <c r="K6104">
        <v>0</v>
      </c>
      <c r="L6104">
        <v>0</v>
      </c>
      <c r="M6104">
        <v>0</v>
      </c>
      <c r="N6104">
        <v>0</v>
      </c>
      <c r="O6104">
        <v>0</v>
      </c>
      <c r="P6104">
        <v>0</v>
      </c>
      <c r="Q6104">
        <v>0</v>
      </c>
      <c r="R6104">
        <v>0</v>
      </c>
      <c r="S6104">
        <v>0</v>
      </c>
      <c r="T6104">
        <v>0</v>
      </c>
      <c r="U6104">
        <v>0</v>
      </c>
      <c r="V6104">
        <v>0</v>
      </c>
      <c r="W6104">
        <v>0</v>
      </c>
      <c r="X6104">
        <v>0</v>
      </c>
      <c r="Y6104">
        <v>0</v>
      </c>
      <c r="Z6104">
        <v>0</v>
      </c>
      <c r="AA6104">
        <v>0</v>
      </c>
      <c r="AB6104">
        <v>0</v>
      </c>
      <c r="AC6104">
        <v>0</v>
      </c>
    </row>
    <row r="6105" spans="1:29">
      <c r="A6105" t="s">
        <v>16555</v>
      </c>
      <c r="B6105" t="s">
        <v>19</v>
      </c>
      <c r="C6105">
        <v>0</v>
      </c>
      <c r="D6105">
        <v>0</v>
      </c>
      <c r="E6105">
        <v>0</v>
      </c>
      <c r="F6105">
        <v>0</v>
      </c>
      <c r="G6105">
        <v>0</v>
      </c>
      <c r="H6105">
        <v>0</v>
      </c>
      <c r="I6105">
        <v>0</v>
      </c>
      <c r="J6105">
        <v>0</v>
      </c>
      <c r="K6105">
        <v>0</v>
      </c>
      <c r="L6105">
        <v>0</v>
      </c>
      <c r="M6105">
        <v>0</v>
      </c>
      <c r="N6105">
        <v>0</v>
      </c>
      <c r="O6105">
        <v>0</v>
      </c>
      <c r="P6105">
        <v>0</v>
      </c>
      <c r="Q6105">
        <v>0</v>
      </c>
      <c r="R6105">
        <v>0</v>
      </c>
      <c r="S6105">
        <v>0</v>
      </c>
      <c r="T6105">
        <v>0</v>
      </c>
      <c r="U6105">
        <v>0</v>
      </c>
      <c r="V6105">
        <v>0</v>
      </c>
      <c r="W6105">
        <v>0</v>
      </c>
      <c r="X6105">
        <v>0</v>
      </c>
      <c r="Y6105">
        <v>0</v>
      </c>
      <c r="Z6105">
        <v>0</v>
      </c>
      <c r="AA6105">
        <v>0</v>
      </c>
      <c r="AB6105">
        <v>0</v>
      </c>
      <c r="AC6105">
        <v>0</v>
      </c>
    </row>
    <row r="6106" spans="1:29">
      <c r="A6106" t="s">
        <v>16556</v>
      </c>
      <c r="B6106" t="s">
        <v>19</v>
      </c>
      <c r="C6106">
        <v>0</v>
      </c>
      <c r="D6106">
        <v>0</v>
      </c>
      <c r="E6106">
        <v>0</v>
      </c>
      <c r="F6106">
        <v>0</v>
      </c>
      <c r="G6106">
        <v>0</v>
      </c>
      <c r="H6106">
        <v>0</v>
      </c>
      <c r="I6106">
        <v>0</v>
      </c>
      <c r="J6106">
        <v>0</v>
      </c>
      <c r="K6106">
        <v>0</v>
      </c>
      <c r="L6106">
        <v>0</v>
      </c>
      <c r="M6106">
        <v>0</v>
      </c>
      <c r="N6106">
        <v>0</v>
      </c>
      <c r="O6106">
        <v>0</v>
      </c>
      <c r="P6106">
        <v>0</v>
      </c>
      <c r="Q6106">
        <v>0</v>
      </c>
      <c r="R6106">
        <v>0</v>
      </c>
      <c r="S6106">
        <v>0</v>
      </c>
      <c r="T6106">
        <v>0</v>
      </c>
      <c r="U6106">
        <v>0</v>
      </c>
      <c r="V6106">
        <v>0</v>
      </c>
      <c r="W6106">
        <v>0</v>
      </c>
      <c r="X6106">
        <v>0</v>
      </c>
      <c r="Y6106">
        <v>0</v>
      </c>
      <c r="Z6106">
        <v>0</v>
      </c>
      <c r="AA6106">
        <v>0</v>
      </c>
      <c r="AB6106">
        <v>0</v>
      </c>
      <c r="AC6106">
        <v>0</v>
      </c>
    </row>
    <row r="6107" spans="1:29">
      <c r="A6107" t="s">
        <v>16557</v>
      </c>
      <c r="B6107" t="s">
        <v>19</v>
      </c>
      <c r="C6107">
        <v>0</v>
      </c>
      <c r="D6107">
        <v>0</v>
      </c>
      <c r="E6107">
        <v>0</v>
      </c>
      <c r="F6107">
        <v>0</v>
      </c>
      <c r="G6107">
        <v>0</v>
      </c>
      <c r="H6107">
        <v>0</v>
      </c>
      <c r="I6107">
        <v>0</v>
      </c>
      <c r="J6107">
        <v>0</v>
      </c>
      <c r="K6107">
        <v>0</v>
      </c>
      <c r="L6107">
        <v>0</v>
      </c>
      <c r="M6107">
        <v>0</v>
      </c>
      <c r="N6107">
        <v>0</v>
      </c>
      <c r="O6107">
        <v>0</v>
      </c>
      <c r="P6107">
        <v>0</v>
      </c>
      <c r="Q6107">
        <v>0</v>
      </c>
      <c r="R6107">
        <v>0</v>
      </c>
      <c r="S6107">
        <v>0</v>
      </c>
      <c r="T6107">
        <v>0</v>
      </c>
      <c r="U6107">
        <v>0</v>
      </c>
      <c r="V6107">
        <v>0</v>
      </c>
      <c r="W6107">
        <v>0</v>
      </c>
      <c r="X6107">
        <v>0</v>
      </c>
      <c r="Y6107">
        <v>0</v>
      </c>
      <c r="Z6107">
        <v>0</v>
      </c>
      <c r="AA6107">
        <v>0</v>
      </c>
      <c r="AB6107">
        <v>0</v>
      </c>
      <c r="AC6107">
        <v>0</v>
      </c>
    </row>
    <row r="6108" spans="1:29">
      <c r="A6108" t="s">
        <v>16558</v>
      </c>
      <c r="B6108" t="s">
        <v>19</v>
      </c>
      <c r="C6108">
        <v>0</v>
      </c>
      <c r="D6108">
        <v>0</v>
      </c>
      <c r="E6108">
        <v>0</v>
      </c>
      <c r="F6108">
        <v>0</v>
      </c>
      <c r="G6108">
        <v>0</v>
      </c>
      <c r="H6108">
        <v>0</v>
      </c>
      <c r="I6108">
        <v>0</v>
      </c>
      <c r="J6108">
        <v>0</v>
      </c>
      <c r="K6108">
        <v>0</v>
      </c>
      <c r="L6108">
        <v>0</v>
      </c>
      <c r="M6108">
        <v>0</v>
      </c>
      <c r="N6108">
        <v>0</v>
      </c>
      <c r="O6108">
        <v>0</v>
      </c>
      <c r="P6108">
        <v>0</v>
      </c>
      <c r="Q6108">
        <v>0</v>
      </c>
      <c r="R6108">
        <v>0</v>
      </c>
      <c r="S6108">
        <v>0</v>
      </c>
      <c r="T6108">
        <v>0</v>
      </c>
      <c r="U6108">
        <v>0</v>
      </c>
      <c r="V6108">
        <v>0</v>
      </c>
      <c r="W6108">
        <v>0</v>
      </c>
      <c r="X6108">
        <v>0</v>
      </c>
      <c r="Y6108">
        <v>0</v>
      </c>
      <c r="Z6108">
        <v>0</v>
      </c>
      <c r="AA6108">
        <v>0</v>
      </c>
      <c r="AB6108">
        <v>0</v>
      </c>
      <c r="AC6108">
        <v>0</v>
      </c>
    </row>
    <row r="6109" spans="1:29">
      <c r="A6109" t="s">
        <v>16559</v>
      </c>
      <c r="B6109" t="s">
        <v>19</v>
      </c>
      <c r="C6109">
        <v>0</v>
      </c>
      <c r="D6109">
        <v>0</v>
      </c>
      <c r="E6109">
        <v>0</v>
      </c>
      <c r="F6109">
        <v>0</v>
      </c>
      <c r="G6109">
        <v>0</v>
      </c>
      <c r="H6109">
        <v>0</v>
      </c>
      <c r="I6109">
        <v>0</v>
      </c>
      <c r="J6109">
        <v>0</v>
      </c>
      <c r="K6109">
        <v>0</v>
      </c>
      <c r="L6109">
        <v>0</v>
      </c>
      <c r="M6109">
        <v>0</v>
      </c>
      <c r="N6109">
        <v>0</v>
      </c>
      <c r="O6109">
        <v>0</v>
      </c>
      <c r="P6109">
        <v>0</v>
      </c>
      <c r="Q6109">
        <v>0</v>
      </c>
      <c r="R6109">
        <v>0</v>
      </c>
      <c r="S6109">
        <v>0</v>
      </c>
      <c r="T6109">
        <v>0</v>
      </c>
      <c r="U6109">
        <v>0</v>
      </c>
      <c r="V6109">
        <v>0</v>
      </c>
      <c r="W6109">
        <v>0</v>
      </c>
      <c r="X6109">
        <v>0</v>
      </c>
      <c r="Y6109">
        <v>0</v>
      </c>
      <c r="Z6109">
        <v>0</v>
      </c>
      <c r="AA6109">
        <v>0</v>
      </c>
      <c r="AB6109">
        <v>0</v>
      </c>
      <c r="AC6109">
        <v>0</v>
      </c>
    </row>
    <row r="6110" spans="1:29">
      <c r="A6110" t="s">
        <v>16560</v>
      </c>
      <c r="B6110" t="s">
        <v>19</v>
      </c>
      <c r="C6110">
        <v>0</v>
      </c>
      <c r="D6110">
        <v>0</v>
      </c>
      <c r="E6110">
        <v>0</v>
      </c>
      <c r="F6110">
        <v>0</v>
      </c>
      <c r="G6110">
        <v>0</v>
      </c>
      <c r="H6110">
        <v>0</v>
      </c>
      <c r="I6110">
        <v>0</v>
      </c>
      <c r="J6110">
        <v>0</v>
      </c>
      <c r="K6110">
        <v>0</v>
      </c>
      <c r="L6110">
        <v>0</v>
      </c>
      <c r="M6110">
        <v>0</v>
      </c>
      <c r="N6110">
        <v>0</v>
      </c>
      <c r="O6110">
        <v>0</v>
      </c>
      <c r="P6110">
        <v>0</v>
      </c>
      <c r="Q6110">
        <v>0</v>
      </c>
      <c r="R6110">
        <v>0</v>
      </c>
      <c r="S6110">
        <v>0</v>
      </c>
      <c r="T6110">
        <v>0</v>
      </c>
      <c r="U6110">
        <v>0</v>
      </c>
      <c r="V6110">
        <v>0</v>
      </c>
      <c r="W6110">
        <v>0</v>
      </c>
      <c r="X6110">
        <v>0</v>
      </c>
      <c r="Y6110">
        <v>0</v>
      </c>
      <c r="Z6110">
        <v>0</v>
      </c>
      <c r="AA6110">
        <v>0</v>
      </c>
      <c r="AB6110">
        <v>0</v>
      </c>
      <c r="AC6110">
        <v>0</v>
      </c>
    </row>
    <row r="6111" spans="1:29">
      <c r="A6111" t="s">
        <v>16561</v>
      </c>
      <c r="B6111" t="s">
        <v>19</v>
      </c>
      <c r="C6111">
        <v>0</v>
      </c>
      <c r="D6111">
        <v>0</v>
      </c>
      <c r="E6111">
        <v>0</v>
      </c>
      <c r="F6111">
        <v>0</v>
      </c>
      <c r="G6111">
        <v>0</v>
      </c>
      <c r="H6111">
        <v>0</v>
      </c>
      <c r="I6111">
        <v>0</v>
      </c>
      <c r="J6111">
        <v>0</v>
      </c>
      <c r="K6111">
        <v>0</v>
      </c>
      <c r="L6111">
        <v>0</v>
      </c>
      <c r="M6111">
        <v>0</v>
      </c>
      <c r="N6111">
        <v>0</v>
      </c>
      <c r="O6111">
        <v>0</v>
      </c>
      <c r="P6111">
        <v>0</v>
      </c>
      <c r="Q6111">
        <v>0</v>
      </c>
      <c r="R6111">
        <v>0</v>
      </c>
      <c r="S6111">
        <v>0</v>
      </c>
      <c r="T6111">
        <v>0</v>
      </c>
      <c r="U6111">
        <v>0</v>
      </c>
      <c r="V6111">
        <v>0</v>
      </c>
      <c r="W6111">
        <v>0</v>
      </c>
      <c r="X6111">
        <v>0</v>
      </c>
      <c r="Y6111">
        <v>0</v>
      </c>
      <c r="Z6111">
        <v>0</v>
      </c>
      <c r="AA6111">
        <v>0</v>
      </c>
      <c r="AB6111">
        <v>0</v>
      </c>
      <c r="AC6111">
        <v>0</v>
      </c>
    </row>
    <row r="6112" spans="1:29">
      <c r="A6112" t="s">
        <v>16562</v>
      </c>
      <c r="B6112" t="s">
        <v>19</v>
      </c>
      <c r="C6112">
        <v>0</v>
      </c>
      <c r="D6112">
        <v>0</v>
      </c>
      <c r="E6112">
        <v>0</v>
      </c>
      <c r="F6112">
        <v>0</v>
      </c>
      <c r="G6112">
        <v>0</v>
      </c>
      <c r="H6112">
        <v>0</v>
      </c>
      <c r="I6112">
        <v>0</v>
      </c>
      <c r="J6112">
        <v>0</v>
      </c>
      <c r="K6112">
        <v>0</v>
      </c>
      <c r="L6112">
        <v>0</v>
      </c>
      <c r="M6112">
        <v>0</v>
      </c>
      <c r="N6112">
        <v>0</v>
      </c>
      <c r="O6112">
        <v>0</v>
      </c>
      <c r="P6112">
        <v>0</v>
      </c>
      <c r="Q6112">
        <v>0</v>
      </c>
      <c r="R6112">
        <v>0</v>
      </c>
      <c r="S6112">
        <v>0</v>
      </c>
      <c r="T6112">
        <v>0</v>
      </c>
      <c r="U6112">
        <v>0</v>
      </c>
      <c r="V6112">
        <v>0</v>
      </c>
      <c r="W6112">
        <v>0</v>
      </c>
      <c r="X6112">
        <v>0</v>
      </c>
      <c r="Y6112">
        <v>0</v>
      </c>
      <c r="Z6112">
        <v>0</v>
      </c>
      <c r="AA6112">
        <v>0</v>
      </c>
      <c r="AB6112">
        <v>0</v>
      </c>
      <c r="AC6112">
        <v>0</v>
      </c>
    </row>
    <row r="6113" spans="1:29">
      <c r="A6113" t="s">
        <v>16563</v>
      </c>
      <c r="B6113" t="s">
        <v>19</v>
      </c>
      <c r="C6113">
        <v>0</v>
      </c>
      <c r="D6113">
        <v>0</v>
      </c>
      <c r="E6113">
        <v>0</v>
      </c>
      <c r="F6113">
        <v>0</v>
      </c>
      <c r="G6113">
        <v>0</v>
      </c>
      <c r="H6113">
        <v>0</v>
      </c>
      <c r="I6113">
        <v>0</v>
      </c>
      <c r="J6113">
        <v>0</v>
      </c>
      <c r="K6113">
        <v>0</v>
      </c>
      <c r="L6113">
        <v>0</v>
      </c>
      <c r="M6113">
        <v>0</v>
      </c>
      <c r="N6113">
        <v>0</v>
      </c>
      <c r="O6113">
        <v>0</v>
      </c>
      <c r="P6113">
        <v>0</v>
      </c>
      <c r="Q6113">
        <v>0</v>
      </c>
      <c r="R6113">
        <v>0</v>
      </c>
      <c r="S6113">
        <v>0</v>
      </c>
      <c r="T6113">
        <v>0</v>
      </c>
      <c r="U6113">
        <v>0</v>
      </c>
      <c r="V6113">
        <v>0</v>
      </c>
      <c r="W6113">
        <v>0</v>
      </c>
      <c r="X6113">
        <v>0</v>
      </c>
      <c r="Y6113">
        <v>0</v>
      </c>
      <c r="Z6113">
        <v>0</v>
      </c>
      <c r="AA6113">
        <v>0</v>
      </c>
      <c r="AB6113">
        <v>0</v>
      </c>
      <c r="AC6113">
        <v>0</v>
      </c>
    </row>
    <row r="6114" spans="1:29">
      <c r="A6114" t="s">
        <v>16564</v>
      </c>
      <c r="B6114" t="s">
        <v>19</v>
      </c>
      <c r="C6114">
        <v>0</v>
      </c>
      <c r="D6114">
        <v>0</v>
      </c>
      <c r="E6114">
        <v>0</v>
      </c>
      <c r="F6114">
        <v>0</v>
      </c>
      <c r="G6114">
        <v>0</v>
      </c>
      <c r="H6114">
        <v>0</v>
      </c>
      <c r="I6114">
        <v>0</v>
      </c>
      <c r="J6114">
        <v>0</v>
      </c>
      <c r="K6114">
        <v>0</v>
      </c>
      <c r="L6114">
        <v>0</v>
      </c>
      <c r="M6114">
        <v>0</v>
      </c>
      <c r="N6114">
        <v>0</v>
      </c>
      <c r="O6114">
        <v>0</v>
      </c>
      <c r="P6114">
        <v>0</v>
      </c>
      <c r="Q6114">
        <v>0</v>
      </c>
      <c r="R6114">
        <v>0</v>
      </c>
      <c r="S6114">
        <v>0</v>
      </c>
      <c r="T6114">
        <v>0</v>
      </c>
      <c r="U6114">
        <v>0</v>
      </c>
      <c r="V6114">
        <v>0</v>
      </c>
      <c r="W6114">
        <v>0</v>
      </c>
      <c r="X6114">
        <v>0</v>
      </c>
      <c r="Y6114">
        <v>0</v>
      </c>
      <c r="Z6114">
        <v>0</v>
      </c>
      <c r="AA6114">
        <v>0</v>
      </c>
      <c r="AB6114">
        <v>0</v>
      </c>
      <c r="AC6114">
        <v>0</v>
      </c>
    </row>
    <row r="6115" spans="1:29">
      <c r="A6115" t="s">
        <v>16565</v>
      </c>
      <c r="B6115" t="s">
        <v>19</v>
      </c>
      <c r="C6115">
        <v>0</v>
      </c>
      <c r="D6115">
        <v>0</v>
      </c>
      <c r="E6115">
        <v>0</v>
      </c>
      <c r="F6115">
        <v>0</v>
      </c>
      <c r="G6115">
        <v>0</v>
      </c>
      <c r="H6115">
        <v>0</v>
      </c>
      <c r="I6115">
        <v>0</v>
      </c>
      <c r="J6115">
        <v>0</v>
      </c>
      <c r="K6115">
        <v>0</v>
      </c>
      <c r="L6115">
        <v>0</v>
      </c>
      <c r="M6115">
        <v>0</v>
      </c>
      <c r="N6115">
        <v>0</v>
      </c>
      <c r="O6115">
        <v>0</v>
      </c>
      <c r="P6115">
        <v>0</v>
      </c>
      <c r="Q6115">
        <v>0</v>
      </c>
      <c r="R6115">
        <v>0</v>
      </c>
      <c r="S6115">
        <v>0</v>
      </c>
      <c r="T6115">
        <v>0</v>
      </c>
      <c r="U6115">
        <v>0</v>
      </c>
      <c r="V6115">
        <v>0</v>
      </c>
      <c r="W6115">
        <v>0</v>
      </c>
      <c r="X6115">
        <v>0</v>
      </c>
      <c r="Y6115">
        <v>0</v>
      </c>
      <c r="Z6115">
        <v>0</v>
      </c>
      <c r="AA6115">
        <v>0</v>
      </c>
      <c r="AB6115">
        <v>0</v>
      </c>
      <c r="AC6115">
        <v>0</v>
      </c>
    </row>
    <row r="6116" spans="1:29">
      <c r="A6116" t="s">
        <v>16566</v>
      </c>
      <c r="B6116" t="s">
        <v>19</v>
      </c>
      <c r="C6116">
        <v>0</v>
      </c>
      <c r="D6116">
        <v>0</v>
      </c>
      <c r="E6116">
        <v>0</v>
      </c>
      <c r="F6116">
        <v>0</v>
      </c>
      <c r="G6116">
        <v>0</v>
      </c>
      <c r="H6116">
        <v>0</v>
      </c>
      <c r="I6116">
        <v>0</v>
      </c>
      <c r="J6116">
        <v>0</v>
      </c>
      <c r="K6116">
        <v>0</v>
      </c>
      <c r="L6116">
        <v>0</v>
      </c>
      <c r="M6116">
        <v>0</v>
      </c>
      <c r="N6116">
        <v>0</v>
      </c>
      <c r="O6116">
        <v>0</v>
      </c>
      <c r="P6116">
        <v>0</v>
      </c>
      <c r="Q6116">
        <v>0</v>
      </c>
      <c r="R6116">
        <v>0</v>
      </c>
      <c r="S6116">
        <v>0</v>
      </c>
      <c r="T6116">
        <v>0</v>
      </c>
      <c r="U6116">
        <v>0</v>
      </c>
      <c r="V6116">
        <v>0</v>
      </c>
      <c r="W6116">
        <v>0</v>
      </c>
      <c r="X6116">
        <v>0</v>
      </c>
      <c r="Y6116">
        <v>0</v>
      </c>
      <c r="Z6116">
        <v>0</v>
      </c>
      <c r="AA6116">
        <v>0</v>
      </c>
      <c r="AB6116">
        <v>0</v>
      </c>
      <c r="AC6116">
        <v>0</v>
      </c>
    </row>
    <row r="6117" spans="1:29">
      <c r="A6117" t="s">
        <v>16567</v>
      </c>
      <c r="B6117" t="s">
        <v>19</v>
      </c>
      <c r="C6117">
        <v>0</v>
      </c>
      <c r="D6117">
        <v>0</v>
      </c>
      <c r="E6117">
        <v>0</v>
      </c>
      <c r="F6117">
        <v>0</v>
      </c>
      <c r="G6117">
        <v>0</v>
      </c>
      <c r="H6117">
        <v>0</v>
      </c>
      <c r="I6117">
        <v>0</v>
      </c>
      <c r="J6117">
        <v>0</v>
      </c>
      <c r="K6117">
        <v>0</v>
      </c>
      <c r="L6117">
        <v>0</v>
      </c>
      <c r="M6117">
        <v>0</v>
      </c>
      <c r="N6117">
        <v>0</v>
      </c>
      <c r="O6117">
        <v>0</v>
      </c>
      <c r="P6117">
        <v>0</v>
      </c>
      <c r="Q6117">
        <v>0</v>
      </c>
      <c r="R6117">
        <v>0</v>
      </c>
      <c r="S6117">
        <v>0</v>
      </c>
      <c r="T6117">
        <v>0</v>
      </c>
      <c r="U6117">
        <v>0</v>
      </c>
      <c r="V6117">
        <v>0</v>
      </c>
      <c r="W6117">
        <v>0</v>
      </c>
      <c r="X6117">
        <v>0</v>
      </c>
      <c r="Y6117">
        <v>0</v>
      </c>
      <c r="Z6117">
        <v>0</v>
      </c>
      <c r="AA6117">
        <v>0</v>
      </c>
      <c r="AB6117">
        <v>0</v>
      </c>
      <c r="AC6117">
        <v>0</v>
      </c>
    </row>
    <row r="6118" spans="1:29">
      <c r="A6118" t="s">
        <v>16568</v>
      </c>
      <c r="B6118" t="s">
        <v>19</v>
      </c>
      <c r="C6118">
        <v>0</v>
      </c>
      <c r="D6118">
        <v>0</v>
      </c>
      <c r="E6118">
        <v>0</v>
      </c>
      <c r="F6118">
        <v>0</v>
      </c>
      <c r="G6118">
        <v>0</v>
      </c>
      <c r="H6118">
        <v>0</v>
      </c>
      <c r="I6118">
        <v>0</v>
      </c>
      <c r="J6118">
        <v>0</v>
      </c>
      <c r="K6118">
        <v>0</v>
      </c>
      <c r="L6118">
        <v>0</v>
      </c>
      <c r="M6118">
        <v>0</v>
      </c>
      <c r="N6118">
        <v>0</v>
      </c>
      <c r="O6118">
        <v>0</v>
      </c>
      <c r="P6118">
        <v>0</v>
      </c>
      <c r="Q6118">
        <v>0</v>
      </c>
      <c r="R6118">
        <v>0</v>
      </c>
      <c r="S6118">
        <v>0</v>
      </c>
      <c r="T6118">
        <v>0</v>
      </c>
      <c r="U6118">
        <v>0</v>
      </c>
      <c r="V6118">
        <v>0</v>
      </c>
      <c r="W6118">
        <v>0</v>
      </c>
      <c r="X6118">
        <v>0</v>
      </c>
      <c r="Y6118">
        <v>0</v>
      </c>
      <c r="Z6118">
        <v>0</v>
      </c>
      <c r="AA6118">
        <v>0</v>
      </c>
      <c r="AB6118">
        <v>0</v>
      </c>
      <c r="AC6118">
        <v>0</v>
      </c>
    </row>
    <row r="6119" spans="1:29">
      <c r="A6119" t="s">
        <v>16569</v>
      </c>
      <c r="B6119" t="s">
        <v>19</v>
      </c>
      <c r="C6119">
        <v>0</v>
      </c>
      <c r="D6119">
        <v>0</v>
      </c>
      <c r="E6119">
        <v>0</v>
      </c>
      <c r="F6119">
        <v>0</v>
      </c>
      <c r="G6119">
        <v>0</v>
      </c>
      <c r="H6119">
        <v>0</v>
      </c>
      <c r="I6119">
        <v>0</v>
      </c>
      <c r="J6119">
        <v>0</v>
      </c>
      <c r="K6119">
        <v>0</v>
      </c>
      <c r="L6119">
        <v>0</v>
      </c>
      <c r="M6119">
        <v>0</v>
      </c>
      <c r="N6119">
        <v>0</v>
      </c>
      <c r="O6119">
        <v>0</v>
      </c>
      <c r="P6119">
        <v>0</v>
      </c>
      <c r="Q6119">
        <v>0</v>
      </c>
      <c r="R6119">
        <v>0</v>
      </c>
      <c r="S6119">
        <v>0</v>
      </c>
      <c r="T6119">
        <v>0</v>
      </c>
      <c r="U6119">
        <v>0</v>
      </c>
      <c r="V6119">
        <v>0</v>
      </c>
      <c r="W6119">
        <v>0</v>
      </c>
      <c r="X6119">
        <v>0</v>
      </c>
      <c r="Y6119">
        <v>0</v>
      </c>
      <c r="Z6119">
        <v>0</v>
      </c>
      <c r="AA6119">
        <v>0</v>
      </c>
      <c r="AB6119">
        <v>0</v>
      </c>
      <c r="AC6119">
        <v>0</v>
      </c>
    </row>
    <row r="6120" spans="1:29">
      <c r="A6120" t="s">
        <v>16570</v>
      </c>
      <c r="B6120" t="s">
        <v>19</v>
      </c>
      <c r="C6120">
        <v>0</v>
      </c>
      <c r="D6120">
        <v>0</v>
      </c>
      <c r="E6120">
        <v>0</v>
      </c>
      <c r="F6120">
        <v>0</v>
      </c>
      <c r="G6120">
        <v>0</v>
      </c>
      <c r="H6120">
        <v>0</v>
      </c>
      <c r="I6120">
        <v>0</v>
      </c>
      <c r="J6120">
        <v>0</v>
      </c>
      <c r="K6120">
        <v>0</v>
      </c>
      <c r="L6120">
        <v>0</v>
      </c>
      <c r="M6120">
        <v>0</v>
      </c>
      <c r="N6120">
        <v>0</v>
      </c>
      <c r="O6120">
        <v>0</v>
      </c>
      <c r="P6120">
        <v>0</v>
      </c>
      <c r="Q6120">
        <v>0</v>
      </c>
      <c r="R6120">
        <v>0</v>
      </c>
      <c r="S6120">
        <v>0</v>
      </c>
      <c r="T6120">
        <v>0</v>
      </c>
      <c r="U6120">
        <v>0</v>
      </c>
      <c r="V6120">
        <v>0</v>
      </c>
      <c r="W6120">
        <v>0</v>
      </c>
      <c r="X6120">
        <v>0</v>
      </c>
      <c r="Y6120">
        <v>0</v>
      </c>
      <c r="Z6120">
        <v>0</v>
      </c>
      <c r="AA6120">
        <v>0</v>
      </c>
      <c r="AB6120">
        <v>0</v>
      </c>
      <c r="AC6120">
        <v>0</v>
      </c>
    </row>
    <row r="6121" spans="1:29">
      <c r="A6121" t="s">
        <v>16571</v>
      </c>
      <c r="B6121" t="s">
        <v>19</v>
      </c>
      <c r="C6121">
        <v>0</v>
      </c>
      <c r="D6121">
        <v>0</v>
      </c>
      <c r="E6121">
        <v>0</v>
      </c>
      <c r="F6121">
        <v>0</v>
      </c>
      <c r="G6121">
        <v>0</v>
      </c>
      <c r="H6121">
        <v>0</v>
      </c>
      <c r="I6121">
        <v>0</v>
      </c>
      <c r="J6121">
        <v>0</v>
      </c>
      <c r="K6121">
        <v>0</v>
      </c>
      <c r="L6121">
        <v>0</v>
      </c>
      <c r="M6121">
        <v>0</v>
      </c>
      <c r="N6121">
        <v>0</v>
      </c>
      <c r="O6121">
        <v>0</v>
      </c>
      <c r="P6121">
        <v>0</v>
      </c>
      <c r="Q6121">
        <v>0</v>
      </c>
      <c r="R6121">
        <v>0</v>
      </c>
      <c r="S6121">
        <v>0</v>
      </c>
      <c r="T6121">
        <v>0</v>
      </c>
      <c r="U6121">
        <v>0</v>
      </c>
      <c r="V6121">
        <v>0</v>
      </c>
      <c r="W6121">
        <v>0</v>
      </c>
      <c r="X6121">
        <v>0</v>
      </c>
      <c r="Y6121">
        <v>0</v>
      </c>
      <c r="Z6121">
        <v>0</v>
      </c>
      <c r="AA6121">
        <v>0</v>
      </c>
      <c r="AB6121">
        <v>0</v>
      </c>
      <c r="AC6121">
        <v>0</v>
      </c>
    </row>
    <row r="6122" spans="1:29">
      <c r="A6122" t="s">
        <v>16572</v>
      </c>
      <c r="B6122" t="s">
        <v>19</v>
      </c>
      <c r="C6122">
        <v>0</v>
      </c>
      <c r="D6122">
        <v>0</v>
      </c>
      <c r="E6122">
        <v>0</v>
      </c>
      <c r="F6122">
        <v>0</v>
      </c>
      <c r="G6122">
        <v>0</v>
      </c>
      <c r="H6122">
        <v>0</v>
      </c>
      <c r="I6122">
        <v>0</v>
      </c>
      <c r="J6122">
        <v>0</v>
      </c>
      <c r="K6122">
        <v>0</v>
      </c>
      <c r="L6122">
        <v>0</v>
      </c>
      <c r="M6122">
        <v>0</v>
      </c>
      <c r="N6122">
        <v>0</v>
      </c>
      <c r="O6122">
        <v>0</v>
      </c>
      <c r="P6122">
        <v>0</v>
      </c>
      <c r="Q6122">
        <v>0</v>
      </c>
      <c r="R6122">
        <v>0</v>
      </c>
      <c r="S6122">
        <v>0</v>
      </c>
      <c r="T6122">
        <v>0</v>
      </c>
      <c r="U6122">
        <v>0</v>
      </c>
      <c r="V6122">
        <v>0</v>
      </c>
      <c r="W6122">
        <v>0</v>
      </c>
      <c r="X6122">
        <v>0</v>
      </c>
      <c r="Y6122">
        <v>0</v>
      </c>
      <c r="Z6122">
        <v>0</v>
      </c>
      <c r="AA6122">
        <v>0</v>
      </c>
      <c r="AB6122">
        <v>0</v>
      </c>
      <c r="AC6122">
        <v>0</v>
      </c>
    </row>
    <row r="6123" spans="1:29">
      <c r="A6123" t="s">
        <v>16573</v>
      </c>
      <c r="B6123" t="s">
        <v>19</v>
      </c>
      <c r="C6123">
        <v>0</v>
      </c>
      <c r="D6123">
        <v>0</v>
      </c>
      <c r="E6123">
        <v>0</v>
      </c>
      <c r="F6123">
        <v>0</v>
      </c>
      <c r="G6123">
        <v>0</v>
      </c>
      <c r="H6123">
        <v>0</v>
      </c>
      <c r="I6123">
        <v>0</v>
      </c>
      <c r="J6123">
        <v>0</v>
      </c>
      <c r="K6123">
        <v>0</v>
      </c>
      <c r="L6123">
        <v>0</v>
      </c>
      <c r="M6123">
        <v>0</v>
      </c>
      <c r="N6123">
        <v>0</v>
      </c>
      <c r="O6123">
        <v>0</v>
      </c>
      <c r="P6123">
        <v>0</v>
      </c>
      <c r="Q6123">
        <v>0</v>
      </c>
      <c r="R6123">
        <v>0</v>
      </c>
      <c r="S6123">
        <v>0</v>
      </c>
      <c r="T6123">
        <v>0</v>
      </c>
      <c r="U6123">
        <v>0</v>
      </c>
      <c r="V6123">
        <v>0</v>
      </c>
      <c r="W6123">
        <v>0</v>
      </c>
      <c r="X6123">
        <v>0</v>
      </c>
      <c r="Y6123">
        <v>0</v>
      </c>
      <c r="Z6123">
        <v>0</v>
      </c>
      <c r="AA6123">
        <v>0</v>
      </c>
      <c r="AB6123">
        <v>0</v>
      </c>
      <c r="AC6123">
        <v>0</v>
      </c>
    </row>
    <row r="6124" spans="1:29">
      <c r="A6124" t="s">
        <v>16574</v>
      </c>
      <c r="B6124" t="s">
        <v>19</v>
      </c>
      <c r="C6124">
        <v>0</v>
      </c>
      <c r="D6124">
        <v>0</v>
      </c>
      <c r="E6124">
        <v>0</v>
      </c>
      <c r="F6124">
        <v>0</v>
      </c>
      <c r="G6124">
        <v>0</v>
      </c>
      <c r="H6124">
        <v>0</v>
      </c>
      <c r="I6124">
        <v>0</v>
      </c>
      <c r="J6124">
        <v>0</v>
      </c>
      <c r="K6124">
        <v>0</v>
      </c>
      <c r="L6124">
        <v>0</v>
      </c>
      <c r="M6124">
        <v>0</v>
      </c>
      <c r="N6124">
        <v>0</v>
      </c>
      <c r="O6124">
        <v>0</v>
      </c>
      <c r="P6124">
        <v>0</v>
      </c>
      <c r="Q6124">
        <v>0</v>
      </c>
      <c r="R6124">
        <v>0</v>
      </c>
      <c r="S6124">
        <v>0</v>
      </c>
      <c r="T6124">
        <v>0</v>
      </c>
      <c r="U6124">
        <v>0</v>
      </c>
      <c r="V6124">
        <v>0</v>
      </c>
      <c r="W6124">
        <v>0</v>
      </c>
      <c r="X6124">
        <v>0</v>
      </c>
      <c r="Y6124">
        <v>0</v>
      </c>
      <c r="Z6124">
        <v>0</v>
      </c>
      <c r="AA6124">
        <v>0</v>
      </c>
      <c r="AB6124">
        <v>0</v>
      </c>
      <c r="AC6124">
        <v>0</v>
      </c>
    </row>
    <row r="6125" spans="1:29">
      <c r="A6125" t="s">
        <v>16575</v>
      </c>
      <c r="B6125" t="s">
        <v>19</v>
      </c>
      <c r="C6125">
        <v>0</v>
      </c>
      <c r="D6125">
        <v>0</v>
      </c>
      <c r="E6125">
        <v>0</v>
      </c>
      <c r="F6125">
        <v>0</v>
      </c>
      <c r="G6125">
        <v>0</v>
      </c>
      <c r="H6125">
        <v>0</v>
      </c>
      <c r="I6125">
        <v>0</v>
      </c>
      <c r="J6125">
        <v>0</v>
      </c>
      <c r="K6125">
        <v>0</v>
      </c>
      <c r="L6125">
        <v>0</v>
      </c>
      <c r="M6125">
        <v>0</v>
      </c>
      <c r="N6125">
        <v>0</v>
      </c>
      <c r="O6125">
        <v>0</v>
      </c>
      <c r="P6125">
        <v>0</v>
      </c>
      <c r="Q6125">
        <v>0</v>
      </c>
      <c r="R6125">
        <v>0</v>
      </c>
      <c r="S6125">
        <v>0</v>
      </c>
      <c r="T6125">
        <v>0</v>
      </c>
      <c r="U6125">
        <v>0</v>
      </c>
      <c r="V6125">
        <v>0</v>
      </c>
      <c r="W6125">
        <v>0</v>
      </c>
      <c r="X6125">
        <v>0</v>
      </c>
      <c r="Y6125">
        <v>0</v>
      </c>
      <c r="Z6125">
        <v>0</v>
      </c>
      <c r="AA6125">
        <v>0</v>
      </c>
      <c r="AB6125">
        <v>0</v>
      </c>
      <c r="AC6125">
        <v>0</v>
      </c>
    </row>
    <row r="6126" spans="1:29">
      <c r="A6126" t="s">
        <v>16576</v>
      </c>
      <c r="B6126" t="s">
        <v>19</v>
      </c>
      <c r="C6126">
        <v>0</v>
      </c>
      <c r="D6126">
        <v>0</v>
      </c>
      <c r="E6126">
        <v>0</v>
      </c>
      <c r="F6126">
        <v>0</v>
      </c>
      <c r="G6126">
        <v>0</v>
      </c>
      <c r="H6126">
        <v>0</v>
      </c>
      <c r="I6126">
        <v>0</v>
      </c>
      <c r="J6126">
        <v>0</v>
      </c>
      <c r="K6126">
        <v>0</v>
      </c>
      <c r="L6126">
        <v>0</v>
      </c>
      <c r="M6126">
        <v>0</v>
      </c>
      <c r="N6126">
        <v>0</v>
      </c>
      <c r="O6126">
        <v>0</v>
      </c>
      <c r="P6126">
        <v>0</v>
      </c>
      <c r="Q6126">
        <v>0</v>
      </c>
      <c r="R6126">
        <v>0</v>
      </c>
      <c r="S6126">
        <v>0</v>
      </c>
      <c r="T6126">
        <v>0</v>
      </c>
      <c r="U6126">
        <v>0</v>
      </c>
      <c r="V6126">
        <v>0</v>
      </c>
      <c r="W6126">
        <v>0</v>
      </c>
      <c r="X6126">
        <v>0</v>
      </c>
      <c r="Y6126">
        <v>0</v>
      </c>
      <c r="Z6126">
        <v>0</v>
      </c>
      <c r="AA6126">
        <v>0</v>
      </c>
      <c r="AB6126">
        <v>0</v>
      </c>
      <c r="AC6126">
        <v>0</v>
      </c>
    </row>
    <row r="6127" spans="1:29">
      <c r="A6127" t="s">
        <v>16577</v>
      </c>
      <c r="B6127" t="s">
        <v>19</v>
      </c>
      <c r="C6127">
        <v>0</v>
      </c>
      <c r="D6127">
        <v>0</v>
      </c>
      <c r="E6127">
        <v>0</v>
      </c>
      <c r="F6127">
        <v>0</v>
      </c>
      <c r="G6127">
        <v>0</v>
      </c>
      <c r="H6127">
        <v>0</v>
      </c>
      <c r="I6127">
        <v>0</v>
      </c>
      <c r="J6127">
        <v>0</v>
      </c>
      <c r="K6127">
        <v>0</v>
      </c>
      <c r="L6127">
        <v>0</v>
      </c>
      <c r="M6127">
        <v>0</v>
      </c>
      <c r="N6127">
        <v>0</v>
      </c>
      <c r="O6127">
        <v>0</v>
      </c>
      <c r="P6127">
        <v>0</v>
      </c>
      <c r="Q6127">
        <v>0</v>
      </c>
      <c r="R6127">
        <v>0</v>
      </c>
      <c r="S6127">
        <v>0</v>
      </c>
      <c r="T6127">
        <v>0</v>
      </c>
      <c r="U6127">
        <v>0</v>
      </c>
      <c r="V6127">
        <v>0</v>
      </c>
      <c r="W6127">
        <v>0</v>
      </c>
      <c r="X6127">
        <v>0</v>
      </c>
      <c r="Y6127">
        <v>0</v>
      </c>
      <c r="Z6127">
        <v>0</v>
      </c>
      <c r="AA6127">
        <v>0</v>
      </c>
      <c r="AB6127">
        <v>0</v>
      </c>
      <c r="AC6127">
        <v>0</v>
      </c>
    </row>
    <row r="6128" spans="1:29">
      <c r="A6128" t="s">
        <v>16578</v>
      </c>
      <c r="B6128" t="s">
        <v>19</v>
      </c>
      <c r="C6128">
        <v>0</v>
      </c>
      <c r="D6128">
        <v>0</v>
      </c>
      <c r="E6128">
        <v>0</v>
      </c>
      <c r="F6128">
        <v>0</v>
      </c>
      <c r="G6128">
        <v>0</v>
      </c>
      <c r="H6128">
        <v>0</v>
      </c>
      <c r="I6128">
        <v>0</v>
      </c>
      <c r="J6128">
        <v>0</v>
      </c>
      <c r="K6128">
        <v>0</v>
      </c>
      <c r="L6128">
        <v>0</v>
      </c>
      <c r="M6128">
        <v>0</v>
      </c>
      <c r="N6128">
        <v>0</v>
      </c>
      <c r="O6128">
        <v>0</v>
      </c>
      <c r="P6128">
        <v>0</v>
      </c>
      <c r="Q6128">
        <v>0</v>
      </c>
      <c r="R6128">
        <v>0</v>
      </c>
      <c r="S6128">
        <v>0</v>
      </c>
      <c r="T6128">
        <v>0</v>
      </c>
      <c r="U6128">
        <v>0</v>
      </c>
      <c r="V6128">
        <v>0</v>
      </c>
      <c r="W6128">
        <v>0</v>
      </c>
      <c r="X6128">
        <v>0</v>
      </c>
      <c r="Y6128">
        <v>0</v>
      </c>
      <c r="Z6128">
        <v>0</v>
      </c>
      <c r="AA6128">
        <v>0</v>
      </c>
      <c r="AB6128">
        <v>0</v>
      </c>
      <c r="AC6128">
        <v>0</v>
      </c>
    </row>
    <row r="6129" spans="1:29">
      <c r="A6129" t="s">
        <v>16579</v>
      </c>
      <c r="B6129" t="s">
        <v>19</v>
      </c>
      <c r="C6129">
        <v>0</v>
      </c>
      <c r="D6129">
        <v>0</v>
      </c>
      <c r="E6129">
        <v>0</v>
      </c>
      <c r="F6129">
        <v>0</v>
      </c>
      <c r="G6129">
        <v>0</v>
      </c>
      <c r="H6129">
        <v>0</v>
      </c>
      <c r="I6129">
        <v>0</v>
      </c>
      <c r="J6129">
        <v>0</v>
      </c>
      <c r="K6129">
        <v>0</v>
      </c>
      <c r="L6129">
        <v>0</v>
      </c>
      <c r="M6129">
        <v>0</v>
      </c>
      <c r="N6129">
        <v>0</v>
      </c>
      <c r="O6129">
        <v>0</v>
      </c>
      <c r="P6129">
        <v>0</v>
      </c>
      <c r="Q6129">
        <v>0</v>
      </c>
      <c r="R6129">
        <v>0</v>
      </c>
      <c r="S6129">
        <v>0</v>
      </c>
      <c r="T6129">
        <v>0</v>
      </c>
      <c r="U6129">
        <v>0</v>
      </c>
      <c r="V6129">
        <v>0</v>
      </c>
      <c r="W6129">
        <v>0</v>
      </c>
      <c r="X6129">
        <v>0</v>
      </c>
      <c r="Y6129">
        <v>0</v>
      </c>
      <c r="Z6129">
        <v>0</v>
      </c>
      <c r="AA6129">
        <v>0</v>
      </c>
      <c r="AB6129">
        <v>0</v>
      </c>
      <c r="AC6129">
        <v>0</v>
      </c>
    </row>
    <row r="6130" spans="1:29">
      <c r="A6130" t="s">
        <v>16580</v>
      </c>
      <c r="B6130" t="s">
        <v>19</v>
      </c>
      <c r="C6130">
        <v>0</v>
      </c>
      <c r="D6130">
        <v>0</v>
      </c>
      <c r="E6130">
        <v>0</v>
      </c>
      <c r="F6130">
        <v>0</v>
      </c>
      <c r="G6130">
        <v>0</v>
      </c>
      <c r="H6130">
        <v>0</v>
      </c>
      <c r="I6130">
        <v>0</v>
      </c>
      <c r="J6130">
        <v>0</v>
      </c>
      <c r="K6130">
        <v>0</v>
      </c>
      <c r="L6130">
        <v>0</v>
      </c>
      <c r="M6130">
        <v>0</v>
      </c>
      <c r="N6130">
        <v>0</v>
      </c>
      <c r="O6130">
        <v>0</v>
      </c>
      <c r="P6130">
        <v>0</v>
      </c>
      <c r="Q6130">
        <v>0</v>
      </c>
      <c r="R6130">
        <v>0</v>
      </c>
      <c r="S6130">
        <v>0</v>
      </c>
      <c r="T6130">
        <v>0</v>
      </c>
      <c r="U6130">
        <v>0</v>
      </c>
      <c r="V6130">
        <v>0</v>
      </c>
      <c r="W6130">
        <v>0</v>
      </c>
      <c r="X6130">
        <v>0</v>
      </c>
      <c r="Y6130">
        <v>0</v>
      </c>
      <c r="Z6130">
        <v>0</v>
      </c>
      <c r="AA6130">
        <v>0</v>
      </c>
      <c r="AB6130">
        <v>0</v>
      </c>
      <c r="AC6130">
        <v>0</v>
      </c>
    </row>
    <row r="6131" spans="1:29">
      <c r="A6131" t="s">
        <v>16581</v>
      </c>
      <c r="B6131" t="s">
        <v>19</v>
      </c>
      <c r="C6131">
        <v>0</v>
      </c>
      <c r="D6131">
        <v>0</v>
      </c>
      <c r="E6131">
        <v>0</v>
      </c>
      <c r="F6131">
        <v>0</v>
      </c>
      <c r="G6131">
        <v>0</v>
      </c>
      <c r="H6131">
        <v>0</v>
      </c>
      <c r="I6131">
        <v>0</v>
      </c>
      <c r="J6131">
        <v>0</v>
      </c>
      <c r="K6131">
        <v>0</v>
      </c>
      <c r="L6131">
        <v>0</v>
      </c>
      <c r="M6131">
        <v>0</v>
      </c>
      <c r="N6131">
        <v>0</v>
      </c>
      <c r="O6131">
        <v>0</v>
      </c>
      <c r="P6131">
        <v>0</v>
      </c>
      <c r="Q6131">
        <v>0</v>
      </c>
      <c r="R6131">
        <v>0</v>
      </c>
      <c r="S6131">
        <v>0</v>
      </c>
      <c r="T6131">
        <v>0</v>
      </c>
      <c r="U6131">
        <v>0</v>
      </c>
      <c r="V6131">
        <v>0</v>
      </c>
      <c r="W6131">
        <v>0</v>
      </c>
      <c r="X6131">
        <v>0</v>
      </c>
      <c r="Y6131">
        <v>0</v>
      </c>
      <c r="Z6131">
        <v>0</v>
      </c>
      <c r="AA6131">
        <v>0</v>
      </c>
      <c r="AB6131">
        <v>0</v>
      </c>
      <c r="AC6131">
        <v>0</v>
      </c>
    </row>
    <row r="6132" spans="1:29">
      <c r="A6132" t="s">
        <v>16582</v>
      </c>
      <c r="B6132" t="s">
        <v>19</v>
      </c>
      <c r="C6132">
        <v>0</v>
      </c>
      <c r="D6132">
        <v>0</v>
      </c>
      <c r="E6132">
        <v>0</v>
      </c>
      <c r="F6132">
        <v>0</v>
      </c>
      <c r="G6132">
        <v>0</v>
      </c>
      <c r="H6132">
        <v>0</v>
      </c>
      <c r="I6132">
        <v>0</v>
      </c>
      <c r="J6132">
        <v>0</v>
      </c>
      <c r="K6132">
        <v>0</v>
      </c>
      <c r="L6132">
        <v>0</v>
      </c>
      <c r="M6132">
        <v>0</v>
      </c>
      <c r="N6132">
        <v>0</v>
      </c>
      <c r="O6132">
        <v>0</v>
      </c>
      <c r="P6132">
        <v>0</v>
      </c>
      <c r="Q6132">
        <v>0</v>
      </c>
      <c r="R6132">
        <v>0</v>
      </c>
      <c r="S6132">
        <v>0</v>
      </c>
      <c r="T6132">
        <v>0</v>
      </c>
      <c r="U6132">
        <v>0</v>
      </c>
      <c r="V6132">
        <v>0</v>
      </c>
      <c r="W6132">
        <v>0</v>
      </c>
      <c r="X6132">
        <v>0</v>
      </c>
      <c r="Y6132">
        <v>0</v>
      </c>
      <c r="Z6132">
        <v>0</v>
      </c>
      <c r="AA6132">
        <v>0</v>
      </c>
      <c r="AB6132">
        <v>0</v>
      </c>
      <c r="AC6132">
        <v>0</v>
      </c>
    </row>
    <row r="6133" spans="1:29">
      <c r="A6133" t="s">
        <v>16583</v>
      </c>
      <c r="B6133" t="s">
        <v>19</v>
      </c>
      <c r="C6133">
        <v>0</v>
      </c>
      <c r="D6133">
        <v>0</v>
      </c>
      <c r="E6133">
        <v>0</v>
      </c>
      <c r="F6133">
        <v>0</v>
      </c>
      <c r="G6133">
        <v>0</v>
      </c>
      <c r="H6133">
        <v>0</v>
      </c>
      <c r="I6133">
        <v>0</v>
      </c>
      <c r="J6133">
        <v>0</v>
      </c>
      <c r="K6133">
        <v>0</v>
      </c>
      <c r="L6133">
        <v>0</v>
      </c>
      <c r="M6133">
        <v>0</v>
      </c>
      <c r="N6133">
        <v>0</v>
      </c>
      <c r="O6133">
        <v>0</v>
      </c>
      <c r="P6133">
        <v>0</v>
      </c>
      <c r="Q6133">
        <v>0</v>
      </c>
      <c r="R6133">
        <v>0</v>
      </c>
      <c r="S6133">
        <v>0</v>
      </c>
      <c r="T6133">
        <v>0</v>
      </c>
      <c r="U6133">
        <v>0</v>
      </c>
      <c r="V6133">
        <v>0</v>
      </c>
      <c r="W6133">
        <v>0</v>
      </c>
      <c r="X6133">
        <v>0</v>
      </c>
      <c r="Y6133">
        <v>0</v>
      </c>
      <c r="Z6133">
        <v>0</v>
      </c>
      <c r="AA6133">
        <v>0</v>
      </c>
      <c r="AB6133">
        <v>0</v>
      </c>
      <c r="AC6133">
        <v>0</v>
      </c>
    </row>
    <row r="6134" spans="1:29">
      <c r="A6134" t="s">
        <v>16584</v>
      </c>
      <c r="B6134" t="s">
        <v>19</v>
      </c>
      <c r="C6134">
        <v>0</v>
      </c>
      <c r="D6134">
        <v>0</v>
      </c>
      <c r="E6134">
        <v>0</v>
      </c>
      <c r="F6134">
        <v>0</v>
      </c>
      <c r="G6134">
        <v>0</v>
      </c>
      <c r="H6134">
        <v>0</v>
      </c>
      <c r="I6134">
        <v>0</v>
      </c>
      <c r="J6134">
        <v>0</v>
      </c>
      <c r="K6134">
        <v>0</v>
      </c>
      <c r="L6134">
        <v>0</v>
      </c>
      <c r="M6134">
        <v>0</v>
      </c>
      <c r="N6134">
        <v>0</v>
      </c>
      <c r="O6134">
        <v>0</v>
      </c>
      <c r="P6134">
        <v>0</v>
      </c>
      <c r="Q6134">
        <v>0</v>
      </c>
      <c r="R6134">
        <v>0</v>
      </c>
      <c r="S6134">
        <v>0</v>
      </c>
      <c r="T6134">
        <v>0</v>
      </c>
      <c r="U6134">
        <v>0</v>
      </c>
      <c r="V6134">
        <v>0</v>
      </c>
      <c r="W6134">
        <v>0</v>
      </c>
      <c r="X6134">
        <v>0</v>
      </c>
      <c r="Y6134">
        <v>0</v>
      </c>
      <c r="Z6134">
        <v>0</v>
      </c>
      <c r="AA6134">
        <v>0</v>
      </c>
      <c r="AB6134">
        <v>0</v>
      </c>
      <c r="AC6134">
        <v>0</v>
      </c>
    </row>
    <row r="6135" spans="1:29">
      <c r="A6135" t="s">
        <v>16585</v>
      </c>
      <c r="B6135" t="s">
        <v>19</v>
      </c>
      <c r="C6135">
        <v>0</v>
      </c>
      <c r="D6135">
        <v>0</v>
      </c>
      <c r="E6135">
        <v>0</v>
      </c>
      <c r="F6135">
        <v>0</v>
      </c>
      <c r="G6135">
        <v>0</v>
      </c>
      <c r="H6135">
        <v>0</v>
      </c>
      <c r="I6135">
        <v>0</v>
      </c>
      <c r="J6135">
        <v>0</v>
      </c>
      <c r="K6135">
        <v>0</v>
      </c>
      <c r="L6135">
        <v>0</v>
      </c>
      <c r="M6135">
        <v>0</v>
      </c>
      <c r="N6135">
        <v>0</v>
      </c>
      <c r="O6135">
        <v>0</v>
      </c>
      <c r="P6135">
        <v>0</v>
      </c>
      <c r="Q6135">
        <v>0</v>
      </c>
      <c r="R6135">
        <v>0</v>
      </c>
      <c r="S6135">
        <v>0</v>
      </c>
      <c r="T6135">
        <v>0</v>
      </c>
      <c r="U6135">
        <v>0</v>
      </c>
      <c r="V6135">
        <v>0</v>
      </c>
      <c r="W6135">
        <v>0</v>
      </c>
      <c r="X6135">
        <v>0</v>
      </c>
      <c r="Y6135">
        <v>0</v>
      </c>
      <c r="Z6135">
        <v>0</v>
      </c>
      <c r="AA6135">
        <v>0</v>
      </c>
      <c r="AB6135">
        <v>0</v>
      </c>
      <c r="AC6135">
        <v>0</v>
      </c>
    </row>
    <row r="6136" spans="1:29">
      <c r="A6136" t="s">
        <v>16586</v>
      </c>
      <c r="B6136" t="s">
        <v>19</v>
      </c>
      <c r="C6136">
        <v>0</v>
      </c>
      <c r="D6136">
        <v>0</v>
      </c>
      <c r="E6136">
        <v>0</v>
      </c>
      <c r="F6136">
        <v>0</v>
      </c>
      <c r="G6136">
        <v>0</v>
      </c>
      <c r="H6136">
        <v>0</v>
      </c>
      <c r="I6136">
        <v>0</v>
      </c>
      <c r="J6136">
        <v>0</v>
      </c>
      <c r="K6136">
        <v>0</v>
      </c>
      <c r="L6136">
        <v>0</v>
      </c>
      <c r="M6136">
        <v>0</v>
      </c>
      <c r="N6136">
        <v>0</v>
      </c>
      <c r="O6136">
        <v>0</v>
      </c>
      <c r="P6136">
        <v>0</v>
      </c>
      <c r="Q6136">
        <v>0</v>
      </c>
      <c r="R6136">
        <v>0</v>
      </c>
      <c r="S6136">
        <v>0</v>
      </c>
      <c r="T6136">
        <v>0</v>
      </c>
      <c r="U6136">
        <v>0</v>
      </c>
      <c r="V6136">
        <v>0</v>
      </c>
      <c r="W6136">
        <v>0</v>
      </c>
      <c r="X6136">
        <v>0</v>
      </c>
      <c r="Y6136">
        <v>0</v>
      </c>
      <c r="Z6136">
        <v>0</v>
      </c>
      <c r="AA6136">
        <v>0</v>
      </c>
      <c r="AB6136">
        <v>0</v>
      </c>
      <c r="AC6136">
        <v>0</v>
      </c>
    </row>
    <row r="6137" spans="1:29">
      <c r="A6137" t="s">
        <v>16587</v>
      </c>
      <c r="B6137" t="s">
        <v>19</v>
      </c>
      <c r="C6137">
        <v>0</v>
      </c>
      <c r="D6137">
        <v>0</v>
      </c>
      <c r="E6137">
        <v>0</v>
      </c>
      <c r="F6137">
        <v>0</v>
      </c>
      <c r="G6137">
        <v>0</v>
      </c>
      <c r="H6137">
        <v>0</v>
      </c>
      <c r="I6137">
        <v>0</v>
      </c>
      <c r="J6137">
        <v>0</v>
      </c>
      <c r="K6137">
        <v>0</v>
      </c>
      <c r="L6137">
        <v>0</v>
      </c>
      <c r="M6137">
        <v>0</v>
      </c>
      <c r="N6137">
        <v>0</v>
      </c>
      <c r="O6137">
        <v>0</v>
      </c>
      <c r="P6137">
        <v>0</v>
      </c>
      <c r="Q6137">
        <v>0</v>
      </c>
      <c r="R6137">
        <v>0</v>
      </c>
      <c r="S6137">
        <v>0</v>
      </c>
      <c r="T6137">
        <v>0</v>
      </c>
      <c r="U6137">
        <v>0</v>
      </c>
      <c r="V6137">
        <v>0</v>
      </c>
      <c r="W6137">
        <v>0</v>
      </c>
      <c r="X6137">
        <v>0</v>
      </c>
      <c r="Y6137">
        <v>0</v>
      </c>
      <c r="Z6137">
        <v>0</v>
      </c>
      <c r="AA6137">
        <v>0</v>
      </c>
      <c r="AB6137">
        <v>0</v>
      </c>
      <c r="AC6137">
        <v>0</v>
      </c>
    </row>
    <row r="6138" spans="1:29">
      <c r="A6138" t="s">
        <v>16588</v>
      </c>
      <c r="B6138" t="s">
        <v>19</v>
      </c>
      <c r="C6138">
        <v>0</v>
      </c>
      <c r="D6138">
        <v>0</v>
      </c>
      <c r="E6138">
        <v>0</v>
      </c>
      <c r="F6138">
        <v>0</v>
      </c>
      <c r="G6138">
        <v>0</v>
      </c>
      <c r="H6138">
        <v>0</v>
      </c>
      <c r="I6138">
        <v>0</v>
      </c>
      <c r="J6138">
        <v>0</v>
      </c>
      <c r="K6138">
        <v>0</v>
      </c>
      <c r="L6138">
        <v>0</v>
      </c>
      <c r="M6138">
        <v>0</v>
      </c>
      <c r="N6138">
        <v>0</v>
      </c>
      <c r="O6138">
        <v>0</v>
      </c>
      <c r="P6138">
        <v>0</v>
      </c>
      <c r="Q6138">
        <v>0</v>
      </c>
      <c r="R6138">
        <v>0</v>
      </c>
      <c r="S6138">
        <v>0</v>
      </c>
      <c r="T6138">
        <v>0</v>
      </c>
      <c r="U6138">
        <v>0</v>
      </c>
      <c r="V6138">
        <v>0</v>
      </c>
      <c r="W6138">
        <v>0</v>
      </c>
      <c r="X6138">
        <v>0</v>
      </c>
      <c r="Y6138">
        <v>0</v>
      </c>
      <c r="Z6138">
        <v>0</v>
      </c>
      <c r="AA6138">
        <v>0</v>
      </c>
      <c r="AB6138">
        <v>0</v>
      </c>
      <c r="AC6138">
        <v>0</v>
      </c>
    </row>
    <row r="6139" spans="1:29">
      <c r="A6139" t="s">
        <v>16589</v>
      </c>
      <c r="B6139" t="s">
        <v>19</v>
      </c>
      <c r="C6139">
        <v>0</v>
      </c>
      <c r="D6139">
        <v>0</v>
      </c>
      <c r="E6139">
        <v>0</v>
      </c>
      <c r="F6139">
        <v>0</v>
      </c>
      <c r="G6139">
        <v>0</v>
      </c>
      <c r="H6139">
        <v>0</v>
      </c>
      <c r="I6139">
        <v>0</v>
      </c>
      <c r="J6139">
        <v>0</v>
      </c>
      <c r="K6139">
        <v>0</v>
      </c>
      <c r="L6139">
        <v>0</v>
      </c>
      <c r="M6139">
        <v>0</v>
      </c>
      <c r="N6139">
        <v>0</v>
      </c>
      <c r="O6139">
        <v>0</v>
      </c>
      <c r="P6139">
        <v>0</v>
      </c>
      <c r="Q6139">
        <v>0</v>
      </c>
      <c r="R6139">
        <v>0</v>
      </c>
      <c r="S6139">
        <v>0</v>
      </c>
      <c r="T6139">
        <v>0</v>
      </c>
      <c r="U6139">
        <v>0</v>
      </c>
      <c r="V6139">
        <v>0</v>
      </c>
      <c r="W6139">
        <v>0</v>
      </c>
      <c r="X6139">
        <v>0</v>
      </c>
      <c r="Y6139">
        <v>0</v>
      </c>
      <c r="Z6139">
        <v>0</v>
      </c>
      <c r="AA6139">
        <v>0</v>
      </c>
      <c r="AB6139">
        <v>0</v>
      </c>
      <c r="AC6139">
        <v>0</v>
      </c>
    </row>
    <row r="6140" spans="1:29">
      <c r="A6140" t="s">
        <v>16590</v>
      </c>
      <c r="B6140" t="s">
        <v>19</v>
      </c>
      <c r="C6140">
        <v>0</v>
      </c>
      <c r="D6140">
        <v>0</v>
      </c>
      <c r="E6140">
        <v>0</v>
      </c>
      <c r="F6140">
        <v>0</v>
      </c>
      <c r="G6140">
        <v>0</v>
      </c>
      <c r="H6140">
        <v>0</v>
      </c>
      <c r="I6140">
        <v>0</v>
      </c>
      <c r="J6140">
        <v>0</v>
      </c>
      <c r="K6140">
        <v>0</v>
      </c>
      <c r="L6140">
        <v>0</v>
      </c>
      <c r="M6140">
        <v>0</v>
      </c>
      <c r="N6140">
        <v>0</v>
      </c>
      <c r="O6140">
        <v>0</v>
      </c>
      <c r="P6140">
        <v>0</v>
      </c>
      <c r="Q6140">
        <v>0</v>
      </c>
      <c r="R6140">
        <v>0</v>
      </c>
      <c r="S6140">
        <v>0</v>
      </c>
      <c r="T6140">
        <v>0</v>
      </c>
      <c r="U6140">
        <v>0</v>
      </c>
      <c r="V6140">
        <v>0</v>
      </c>
      <c r="W6140">
        <v>0</v>
      </c>
      <c r="X6140">
        <v>0</v>
      </c>
      <c r="Y6140">
        <v>0</v>
      </c>
      <c r="Z6140">
        <v>0</v>
      </c>
      <c r="AA6140">
        <v>0</v>
      </c>
      <c r="AB6140">
        <v>0</v>
      </c>
      <c r="AC6140">
        <v>0</v>
      </c>
    </row>
    <row r="6141" spans="1:29">
      <c r="A6141" t="s">
        <v>16591</v>
      </c>
      <c r="B6141" t="s">
        <v>19</v>
      </c>
      <c r="C6141">
        <v>0</v>
      </c>
      <c r="D6141">
        <v>0</v>
      </c>
      <c r="E6141">
        <v>0</v>
      </c>
      <c r="F6141">
        <v>0</v>
      </c>
      <c r="G6141">
        <v>0</v>
      </c>
      <c r="H6141">
        <v>0</v>
      </c>
      <c r="I6141">
        <v>0</v>
      </c>
      <c r="J6141">
        <v>0</v>
      </c>
      <c r="K6141">
        <v>0</v>
      </c>
      <c r="L6141">
        <v>0</v>
      </c>
      <c r="M6141">
        <v>0</v>
      </c>
      <c r="N6141">
        <v>0</v>
      </c>
      <c r="O6141">
        <v>0</v>
      </c>
      <c r="P6141">
        <v>0</v>
      </c>
      <c r="Q6141">
        <v>0</v>
      </c>
      <c r="R6141">
        <v>0</v>
      </c>
      <c r="S6141">
        <v>0</v>
      </c>
      <c r="T6141">
        <v>0</v>
      </c>
      <c r="U6141">
        <v>0</v>
      </c>
      <c r="V6141">
        <v>0</v>
      </c>
      <c r="W6141">
        <v>0</v>
      </c>
      <c r="X6141">
        <v>0</v>
      </c>
      <c r="Y6141">
        <v>0</v>
      </c>
      <c r="Z6141">
        <v>0</v>
      </c>
      <c r="AA6141">
        <v>0</v>
      </c>
      <c r="AB6141">
        <v>0</v>
      </c>
      <c r="AC6141">
        <v>0</v>
      </c>
    </row>
    <row r="6142" spans="1:29">
      <c r="A6142" t="s">
        <v>16592</v>
      </c>
      <c r="B6142" t="s">
        <v>19</v>
      </c>
      <c r="C6142">
        <v>0</v>
      </c>
      <c r="D6142">
        <v>0</v>
      </c>
      <c r="E6142">
        <v>0</v>
      </c>
      <c r="F6142">
        <v>0</v>
      </c>
      <c r="G6142">
        <v>0</v>
      </c>
      <c r="H6142">
        <v>0</v>
      </c>
      <c r="I6142">
        <v>0</v>
      </c>
      <c r="J6142">
        <v>0</v>
      </c>
      <c r="K6142">
        <v>0</v>
      </c>
      <c r="L6142">
        <v>0</v>
      </c>
      <c r="M6142">
        <v>0</v>
      </c>
      <c r="N6142">
        <v>0</v>
      </c>
      <c r="O6142">
        <v>0</v>
      </c>
      <c r="P6142">
        <v>0</v>
      </c>
      <c r="Q6142">
        <v>0</v>
      </c>
      <c r="R6142">
        <v>0</v>
      </c>
      <c r="S6142">
        <v>0</v>
      </c>
      <c r="T6142">
        <v>0</v>
      </c>
      <c r="U6142">
        <v>0</v>
      </c>
      <c r="V6142">
        <v>0</v>
      </c>
      <c r="W6142">
        <v>0</v>
      </c>
      <c r="X6142">
        <v>0</v>
      </c>
      <c r="Y6142">
        <v>0</v>
      </c>
      <c r="Z6142">
        <v>0</v>
      </c>
      <c r="AA6142">
        <v>0</v>
      </c>
      <c r="AB6142">
        <v>0</v>
      </c>
      <c r="AC6142">
        <v>0</v>
      </c>
    </row>
    <row r="6143" spans="1:29">
      <c r="A6143" t="s">
        <v>16593</v>
      </c>
      <c r="B6143" t="s">
        <v>19</v>
      </c>
      <c r="C6143">
        <v>0</v>
      </c>
      <c r="D6143">
        <v>0</v>
      </c>
      <c r="E6143">
        <v>0</v>
      </c>
      <c r="F6143">
        <v>0</v>
      </c>
      <c r="G6143">
        <v>0</v>
      </c>
      <c r="H6143">
        <v>0</v>
      </c>
      <c r="I6143">
        <v>0</v>
      </c>
      <c r="J6143">
        <v>0</v>
      </c>
      <c r="K6143">
        <v>0</v>
      </c>
      <c r="L6143">
        <v>0</v>
      </c>
      <c r="M6143">
        <v>0</v>
      </c>
      <c r="N6143">
        <v>0</v>
      </c>
      <c r="O6143">
        <v>0</v>
      </c>
      <c r="P6143">
        <v>0</v>
      </c>
      <c r="Q6143">
        <v>0</v>
      </c>
      <c r="R6143">
        <v>0</v>
      </c>
      <c r="S6143">
        <v>0</v>
      </c>
      <c r="T6143">
        <v>0</v>
      </c>
      <c r="U6143">
        <v>0</v>
      </c>
      <c r="V6143">
        <v>0</v>
      </c>
      <c r="W6143">
        <v>0</v>
      </c>
      <c r="X6143">
        <v>0</v>
      </c>
      <c r="Y6143">
        <v>0</v>
      </c>
      <c r="Z6143">
        <v>0</v>
      </c>
      <c r="AA6143">
        <v>0</v>
      </c>
      <c r="AB6143">
        <v>0</v>
      </c>
      <c r="AC6143">
        <v>0</v>
      </c>
    </row>
    <row r="6144" spans="1:29">
      <c r="A6144" t="s">
        <v>16594</v>
      </c>
      <c r="B6144" t="s">
        <v>19</v>
      </c>
      <c r="C6144">
        <v>0</v>
      </c>
      <c r="D6144">
        <v>0</v>
      </c>
      <c r="E6144">
        <v>0</v>
      </c>
      <c r="F6144">
        <v>0</v>
      </c>
      <c r="G6144">
        <v>0</v>
      </c>
      <c r="H6144">
        <v>0</v>
      </c>
      <c r="I6144">
        <v>0</v>
      </c>
      <c r="J6144">
        <v>0</v>
      </c>
      <c r="K6144">
        <v>0</v>
      </c>
      <c r="L6144">
        <v>0</v>
      </c>
      <c r="M6144">
        <v>0</v>
      </c>
      <c r="N6144">
        <v>0</v>
      </c>
      <c r="O6144">
        <v>0</v>
      </c>
      <c r="P6144">
        <v>0</v>
      </c>
      <c r="Q6144">
        <v>0</v>
      </c>
      <c r="R6144">
        <v>0</v>
      </c>
      <c r="S6144">
        <v>0</v>
      </c>
      <c r="T6144">
        <v>0</v>
      </c>
      <c r="U6144">
        <v>0</v>
      </c>
      <c r="V6144">
        <v>0</v>
      </c>
      <c r="W6144">
        <v>0</v>
      </c>
      <c r="X6144">
        <v>0</v>
      </c>
      <c r="Y6144">
        <v>0</v>
      </c>
      <c r="Z6144">
        <v>0</v>
      </c>
      <c r="AA6144">
        <v>0</v>
      </c>
      <c r="AB6144">
        <v>0</v>
      </c>
      <c r="AC6144">
        <v>0</v>
      </c>
    </row>
    <row r="6145" spans="1:29">
      <c r="A6145" t="s">
        <v>16595</v>
      </c>
      <c r="B6145" t="s">
        <v>19</v>
      </c>
      <c r="C6145">
        <v>0</v>
      </c>
      <c r="D6145">
        <v>0</v>
      </c>
      <c r="E6145">
        <v>0</v>
      </c>
      <c r="F6145">
        <v>0</v>
      </c>
      <c r="G6145">
        <v>0</v>
      </c>
      <c r="H6145">
        <v>0</v>
      </c>
      <c r="I6145">
        <v>0</v>
      </c>
      <c r="J6145">
        <v>0</v>
      </c>
      <c r="K6145">
        <v>0</v>
      </c>
      <c r="L6145">
        <v>0</v>
      </c>
      <c r="M6145">
        <v>0</v>
      </c>
      <c r="N6145">
        <v>0</v>
      </c>
      <c r="O6145">
        <v>0</v>
      </c>
      <c r="P6145">
        <v>0</v>
      </c>
      <c r="Q6145">
        <v>0</v>
      </c>
      <c r="R6145">
        <v>0</v>
      </c>
      <c r="S6145">
        <v>0</v>
      </c>
      <c r="T6145">
        <v>0</v>
      </c>
      <c r="U6145">
        <v>0</v>
      </c>
      <c r="V6145">
        <v>0</v>
      </c>
      <c r="W6145">
        <v>0</v>
      </c>
      <c r="X6145">
        <v>0</v>
      </c>
      <c r="Y6145">
        <v>0</v>
      </c>
      <c r="Z6145">
        <v>0</v>
      </c>
      <c r="AA6145">
        <v>0</v>
      </c>
      <c r="AB6145">
        <v>0</v>
      </c>
      <c r="AC6145">
        <v>0</v>
      </c>
    </row>
    <row r="6146" spans="1:29">
      <c r="A6146" t="s">
        <v>16596</v>
      </c>
      <c r="B6146" t="s">
        <v>19</v>
      </c>
      <c r="C6146">
        <v>0</v>
      </c>
      <c r="D6146">
        <v>0</v>
      </c>
      <c r="E6146">
        <v>0</v>
      </c>
      <c r="F6146">
        <v>0</v>
      </c>
      <c r="G6146">
        <v>0</v>
      </c>
      <c r="H6146">
        <v>0</v>
      </c>
      <c r="I6146">
        <v>0</v>
      </c>
      <c r="J6146">
        <v>0</v>
      </c>
      <c r="K6146">
        <v>0</v>
      </c>
      <c r="L6146">
        <v>0</v>
      </c>
      <c r="M6146">
        <v>0</v>
      </c>
      <c r="N6146">
        <v>0</v>
      </c>
      <c r="O6146">
        <v>0</v>
      </c>
      <c r="P6146">
        <v>0</v>
      </c>
      <c r="Q6146">
        <v>0</v>
      </c>
      <c r="R6146">
        <v>0</v>
      </c>
      <c r="S6146">
        <v>0</v>
      </c>
      <c r="T6146">
        <v>0</v>
      </c>
      <c r="U6146">
        <v>0</v>
      </c>
      <c r="V6146">
        <v>0</v>
      </c>
      <c r="W6146">
        <v>0</v>
      </c>
      <c r="X6146">
        <v>0</v>
      </c>
      <c r="Y6146">
        <v>0</v>
      </c>
      <c r="Z6146">
        <v>0</v>
      </c>
      <c r="AA6146">
        <v>0</v>
      </c>
      <c r="AB6146">
        <v>0</v>
      </c>
      <c r="AC6146">
        <v>0</v>
      </c>
    </row>
    <row r="6147" spans="1:29">
      <c r="A6147" t="s">
        <v>16597</v>
      </c>
      <c r="B6147" t="s">
        <v>19</v>
      </c>
      <c r="C6147">
        <v>0</v>
      </c>
      <c r="D6147">
        <v>0</v>
      </c>
      <c r="E6147">
        <v>0</v>
      </c>
      <c r="F6147">
        <v>0</v>
      </c>
      <c r="G6147">
        <v>0</v>
      </c>
      <c r="H6147">
        <v>0</v>
      </c>
      <c r="I6147">
        <v>0</v>
      </c>
      <c r="J6147">
        <v>0</v>
      </c>
      <c r="K6147">
        <v>0</v>
      </c>
      <c r="L6147">
        <v>0</v>
      </c>
      <c r="M6147">
        <v>0</v>
      </c>
      <c r="N6147">
        <v>0</v>
      </c>
      <c r="O6147">
        <v>0</v>
      </c>
      <c r="P6147">
        <v>0</v>
      </c>
      <c r="Q6147">
        <v>0</v>
      </c>
      <c r="R6147">
        <v>0</v>
      </c>
      <c r="S6147">
        <v>0</v>
      </c>
      <c r="T6147">
        <v>0</v>
      </c>
      <c r="U6147">
        <v>0</v>
      </c>
      <c r="V6147">
        <v>0</v>
      </c>
      <c r="W6147">
        <v>0</v>
      </c>
      <c r="X6147">
        <v>0</v>
      </c>
      <c r="Y6147">
        <v>0</v>
      </c>
      <c r="Z6147">
        <v>0</v>
      </c>
      <c r="AA6147">
        <v>0</v>
      </c>
      <c r="AB6147">
        <v>0</v>
      </c>
      <c r="AC6147">
        <v>0</v>
      </c>
    </row>
    <row r="6148" spans="1:29">
      <c r="A6148" t="s">
        <v>16598</v>
      </c>
      <c r="B6148" t="s">
        <v>19</v>
      </c>
      <c r="C6148">
        <v>0</v>
      </c>
      <c r="D6148">
        <v>0</v>
      </c>
      <c r="E6148">
        <v>0</v>
      </c>
      <c r="F6148">
        <v>0</v>
      </c>
      <c r="G6148">
        <v>0</v>
      </c>
      <c r="H6148">
        <v>0</v>
      </c>
      <c r="I6148">
        <v>0</v>
      </c>
      <c r="J6148">
        <v>0</v>
      </c>
      <c r="K6148">
        <v>0</v>
      </c>
      <c r="L6148">
        <v>0</v>
      </c>
      <c r="M6148">
        <v>0</v>
      </c>
      <c r="N6148">
        <v>0</v>
      </c>
      <c r="O6148">
        <v>0</v>
      </c>
      <c r="P6148">
        <v>0</v>
      </c>
      <c r="Q6148">
        <v>0</v>
      </c>
      <c r="R6148">
        <v>0</v>
      </c>
      <c r="S6148">
        <v>0</v>
      </c>
      <c r="T6148">
        <v>0</v>
      </c>
      <c r="U6148">
        <v>0</v>
      </c>
      <c r="V6148">
        <v>0</v>
      </c>
      <c r="W6148">
        <v>0</v>
      </c>
      <c r="X6148">
        <v>0</v>
      </c>
      <c r="Y6148">
        <v>0</v>
      </c>
      <c r="Z6148">
        <v>0</v>
      </c>
      <c r="AA6148">
        <v>0</v>
      </c>
      <c r="AB6148">
        <v>0</v>
      </c>
      <c r="AC6148">
        <v>0</v>
      </c>
    </row>
    <row r="6149" spans="1:29">
      <c r="A6149" t="s">
        <v>16599</v>
      </c>
      <c r="B6149" t="s">
        <v>19</v>
      </c>
      <c r="C6149">
        <v>0</v>
      </c>
      <c r="D6149">
        <v>0</v>
      </c>
      <c r="E6149">
        <v>0</v>
      </c>
      <c r="F6149">
        <v>0</v>
      </c>
      <c r="G6149">
        <v>0</v>
      </c>
      <c r="H6149">
        <v>0</v>
      </c>
      <c r="I6149">
        <v>0</v>
      </c>
      <c r="J6149">
        <v>0</v>
      </c>
      <c r="K6149">
        <v>0</v>
      </c>
      <c r="L6149">
        <v>0</v>
      </c>
      <c r="M6149">
        <v>0</v>
      </c>
      <c r="N6149">
        <v>0</v>
      </c>
      <c r="O6149">
        <v>0</v>
      </c>
      <c r="P6149">
        <v>0</v>
      </c>
      <c r="Q6149">
        <v>0</v>
      </c>
      <c r="R6149">
        <v>0</v>
      </c>
      <c r="S6149">
        <v>0</v>
      </c>
      <c r="T6149">
        <v>0</v>
      </c>
      <c r="U6149">
        <v>0</v>
      </c>
      <c r="V6149">
        <v>0</v>
      </c>
      <c r="W6149">
        <v>0</v>
      </c>
      <c r="X6149">
        <v>0</v>
      </c>
      <c r="Y6149">
        <v>0</v>
      </c>
      <c r="Z6149">
        <v>0</v>
      </c>
      <c r="AA6149">
        <v>0</v>
      </c>
      <c r="AB6149">
        <v>0</v>
      </c>
      <c r="AC6149">
        <v>0</v>
      </c>
    </row>
    <row r="6150" spans="1:29">
      <c r="A6150" t="s">
        <v>16600</v>
      </c>
      <c r="B6150" t="s">
        <v>19</v>
      </c>
      <c r="C6150">
        <v>0</v>
      </c>
      <c r="D6150">
        <v>0</v>
      </c>
      <c r="E6150">
        <v>0</v>
      </c>
      <c r="F6150">
        <v>0</v>
      </c>
      <c r="G6150">
        <v>0</v>
      </c>
      <c r="H6150">
        <v>0</v>
      </c>
      <c r="I6150">
        <v>0</v>
      </c>
      <c r="J6150">
        <v>0</v>
      </c>
      <c r="K6150">
        <v>0</v>
      </c>
      <c r="L6150">
        <v>0</v>
      </c>
      <c r="M6150">
        <v>0</v>
      </c>
      <c r="N6150">
        <v>0</v>
      </c>
      <c r="O6150">
        <v>0</v>
      </c>
      <c r="P6150">
        <v>0</v>
      </c>
      <c r="Q6150">
        <v>0</v>
      </c>
      <c r="R6150">
        <v>0</v>
      </c>
      <c r="S6150">
        <v>0</v>
      </c>
      <c r="T6150">
        <v>0</v>
      </c>
      <c r="U6150">
        <v>0</v>
      </c>
      <c r="V6150">
        <v>0</v>
      </c>
      <c r="W6150">
        <v>0</v>
      </c>
      <c r="X6150">
        <v>0</v>
      </c>
      <c r="Y6150">
        <v>0</v>
      </c>
      <c r="Z6150">
        <v>0</v>
      </c>
      <c r="AA6150">
        <v>0</v>
      </c>
      <c r="AB6150">
        <v>0</v>
      </c>
      <c r="AC6150">
        <v>0</v>
      </c>
    </row>
    <row r="6151" spans="1:29">
      <c r="A6151" t="s">
        <v>16601</v>
      </c>
      <c r="B6151" t="s">
        <v>19</v>
      </c>
      <c r="C6151">
        <v>0</v>
      </c>
      <c r="D6151">
        <v>0</v>
      </c>
      <c r="E6151">
        <v>0</v>
      </c>
      <c r="F6151">
        <v>0</v>
      </c>
      <c r="G6151">
        <v>0</v>
      </c>
      <c r="H6151">
        <v>0</v>
      </c>
      <c r="I6151">
        <v>0</v>
      </c>
      <c r="J6151">
        <v>0</v>
      </c>
      <c r="K6151">
        <v>0</v>
      </c>
      <c r="L6151">
        <v>0</v>
      </c>
      <c r="M6151">
        <v>0</v>
      </c>
      <c r="N6151">
        <v>0</v>
      </c>
      <c r="O6151">
        <v>0</v>
      </c>
      <c r="P6151">
        <v>0</v>
      </c>
      <c r="Q6151">
        <v>0</v>
      </c>
      <c r="R6151">
        <v>0</v>
      </c>
      <c r="S6151">
        <v>0</v>
      </c>
      <c r="T6151">
        <v>0</v>
      </c>
      <c r="U6151">
        <v>0</v>
      </c>
      <c r="V6151">
        <v>0</v>
      </c>
      <c r="W6151">
        <v>0</v>
      </c>
      <c r="X6151">
        <v>0</v>
      </c>
      <c r="Y6151">
        <v>0</v>
      </c>
      <c r="Z6151">
        <v>0</v>
      </c>
      <c r="AA6151">
        <v>0</v>
      </c>
      <c r="AB6151">
        <v>0</v>
      </c>
      <c r="AC6151">
        <v>0</v>
      </c>
    </row>
    <row r="6152" spans="1:29">
      <c r="A6152" t="s">
        <v>16602</v>
      </c>
      <c r="B6152" t="s">
        <v>19</v>
      </c>
      <c r="C6152">
        <v>0</v>
      </c>
      <c r="D6152">
        <v>0</v>
      </c>
      <c r="E6152">
        <v>0</v>
      </c>
      <c r="F6152">
        <v>0</v>
      </c>
      <c r="G6152">
        <v>0</v>
      </c>
      <c r="H6152">
        <v>0</v>
      </c>
      <c r="I6152">
        <v>0</v>
      </c>
      <c r="J6152">
        <v>0</v>
      </c>
      <c r="K6152">
        <v>0</v>
      </c>
      <c r="L6152">
        <v>0</v>
      </c>
      <c r="M6152">
        <v>0</v>
      </c>
      <c r="N6152">
        <v>0</v>
      </c>
      <c r="O6152">
        <v>0</v>
      </c>
      <c r="P6152">
        <v>0</v>
      </c>
      <c r="Q6152">
        <v>0</v>
      </c>
      <c r="R6152">
        <v>0</v>
      </c>
      <c r="S6152">
        <v>0</v>
      </c>
      <c r="T6152">
        <v>0</v>
      </c>
      <c r="U6152">
        <v>0</v>
      </c>
      <c r="V6152">
        <v>0</v>
      </c>
      <c r="W6152">
        <v>0</v>
      </c>
      <c r="X6152">
        <v>0</v>
      </c>
      <c r="Y6152">
        <v>0</v>
      </c>
      <c r="Z6152">
        <v>0</v>
      </c>
      <c r="AA6152">
        <v>0</v>
      </c>
      <c r="AB6152">
        <v>0</v>
      </c>
      <c r="AC6152">
        <v>0</v>
      </c>
    </row>
    <row r="6153" spans="1:29">
      <c r="A6153" t="s">
        <v>16603</v>
      </c>
      <c r="B6153" t="s">
        <v>19</v>
      </c>
      <c r="C6153">
        <v>0</v>
      </c>
      <c r="D6153">
        <v>0</v>
      </c>
      <c r="E6153">
        <v>0</v>
      </c>
      <c r="F6153">
        <v>0</v>
      </c>
      <c r="G6153">
        <v>0</v>
      </c>
      <c r="H6153">
        <v>0</v>
      </c>
      <c r="I6153">
        <v>0</v>
      </c>
      <c r="J6153">
        <v>0</v>
      </c>
      <c r="K6153">
        <v>0</v>
      </c>
      <c r="L6153">
        <v>0</v>
      </c>
      <c r="M6153">
        <v>0</v>
      </c>
      <c r="N6153">
        <v>0</v>
      </c>
      <c r="O6153">
        <v>0</v>
      </c>
      <c r="P6153">
        <v>0</v>
      </c>
      <c r="Q6153">
        <v>0</v>
      </c>
      <c r="R6153">
        <v>0</v>
      </c>
      <c r="S6153">
        <v>0</v>
      </c>
      <c r="T6153">
        <v>0</v>
      </c>
      <c r="U6153">
        <v>0</v>
      </c>
      <c r="V6153">
        <v>0</v>
      </c>
      <c r="W6153">
        <v>0</v>
      </c>
      <c r="X6153">
        <v>0</v>
      </c>
      <c r="Y6153">
        <v>0</v>
      </c>
      <c r="Z6153">
        <v>0</v>
      </c>
      <c r="AA6153">
        <v>0</v>
      </c>
      <c r="AB6153">
        <v>0</v>
      </c>
      <c r="AC6153">
        <v>0</v>
      </c>
    </row>
    <row r="6154" spans="1:29">
      <c r="A6154" t="s">
        <v>16604</v>
      </c>
      <c r="B6154" t="s">
        <v>19</v>
      </c>
      <c r="C6154">
        <v>0</v>
      </c>
      <c r="D6154">
        <v>0</v>
      </c>
      <c r="E6154">
        <v>0</v>
      </c>
      <c r="F6154">
        <v>0</v>
      </c>
      <c r="G6154">
        <v>0</v>
      </c>
      <c r="H6154">
        <v>0</v>
      </c>
      <c r="I6154">
        <v>0</v>
      </c>
      <c r="J6154">
        <v>0</v>
      </c>
      <c r="K6154">
        <v>0</v>
      </c>
      <c r="L6154">
        <v>0</v>
      </c>
      <c r="M6154">
        <v>0</v>
      </c>
      <c r="N6154">
        <v>0</v>
      </c>
      <c r="O6154">
        <v>0</v>
      </c>
      <c r="P6154">
        <v>0</v>
      </c>
      <c r="Q6154">
        <v>0</v>
      </c>
      <c r="R6154">
        <v>0</v>
      </c>
      <c r="S6154">
        <v>0</v>
      </c>
      <c r="T6154">
        <v>0</v>
      </c>
      <c r="U6154">
        <v>0</v>
      </c>
      <c r="V6154">
        <v>0</v>
      </c>
      <c r="W6154">
        <v>0</v>
      </c>
      <c r="X6154">
        <v>0</v>
      </c>
      <c r="Y6154">
        <v>0</v>
      </c>
      <c r="Z6154">
        <v>0</v>
      </c>
      <c r="AA6154">
        <v>0</v>
      </c>
      <c r="AB6154">
        <v>0</v>
      </c>
      <c r="AC6154">
        <v>0</v>
      </c>
    </row>
    <row r="6155" spans="1:29">
      <c r="A6155" t="s">
        <v>16605</v>
      </c>
      <c r="B6155" t="s">
        <v>19</v>
      </c>
      <c r="C6155">
        <v>0</v>
      </c>
      <c r="D6155">
        <v>0</v>
      </c>
      <c r="E6155">
        <v>0</v>
      </c>
      <c r="F6155">
        <v>0</v>
      </c>
      <c r="G6155">
        <v>0</v>
      </c>
      <c r="H6155">
        <v>0</v>
      </c>
      <c r="I6155">
        <v>0</v>
      </c>
      <c r="J6155">
        <v>0</v>
      </c>
      <c r="K6155">
        <v>0</v>
      </c>
      <c r="L6155">
        <v>0</v>
      </c>
      <c r="M6155">
        <v>0</v>
      </c>
      <c r="N6155">
        <v>0</v>
      </c>
      <c r="O6155">
        <v>0</v>
      </c>
      <c r="P6155">
        <v>0</v>
      </c>
      <c r="Q6155">
        <v>0</v>
      </c>
      <c r="R6155">
        <v>0</v>
      </c>
      <c r="S6155">
        <v>0</v>
      </c>
      <c r="T6155">
        <v>0</v>
      </c>
      <c r="U6155">
        <v>0</v>
      </c>
      <c r="V6155">
        <v>0</v>
      </c>
      <c r="W6155">
        <v>0</v>
      </c>
      <c r="X6155">
        <v>0</v>
      </c>
      <c r="Y6155">
        <v>0</v>
      </c>
      <c r="Z6155">
        <v>0</v>
      </c>
      <c r="AA6155">
        <v>0</v>
      </c>
      <c r="AB6155">
        <v>0</v>
      </c>
      <c r="AC6155">
        <v>0</v>
      </c>
    </row>
    <row r="6156" spans="1:29">
      <c r="A6156" t="s">
        <v>16606</v>
      </c>
      <c r="B6156" t="s">
        <v>19</v>
      </c>
      <c r="C6156">
        <v>0</v>
      </c>
      <c r="D6156">
        <v>0</v>
      </c>
      <c r="E6156">
        <v>0</v>
      </c>
      <c r="F6156">
        <v>0</v>
      </c>
      <c r="G6156">
        <v>0</v>
      </c>
      <c r="H6156">
        <v>0</v>
      </c>
      <c r="I6156">
        <v>0</v>
      </c>
      <c r="J6156">
        <v>0</v>
      </c>
      <c r="K6156">
        <v>0</v>
      </c>
      <c r="L6156">
        <v>0</v>
      </c>
      <c r="M6156">
        <v>0</v>
      </c>
      <c r="N6156">
        <v>0</v>
      </c>
      <c r="O6156">
        <v>0</v>
      </c>
      <c r="P6156">
        <v>0</v>
      </c>
      <c r="Q6156">
        <v>0</v>
      </c>
      <c r="R6156">
        <v>0</v>
      </c>
      <c r="S6156">
        <v>0</v>
      </c>
      <c r="T6156">
        <v>0</v>
      </c>
      <c r="U6156">
        <v>0</v>
      </c>
      <c r="V6156">
        <v>0</v>
      </c>
      <c r="W6156">
        <v>0</v>
      </c>
      <c r="X6156">
        <v>0</v>
      </c>
      <c r="Y6156">
        <v>0</v>
      </c>
      <c r="Z6156">
        <v>0</v>
      </c>
      <c r="AA6156">
        <v>0</v>
      </c>
      <c r="AB6156">
        <v>0</v>
      </c>
      <c r="AC6156">
        <v>0</v>
      </c>
    </row>
    <row r="6157" spans="1:29">
      <c r="A6157" t="s">
        <v>16607</v>
      </c>
      <c r="B6157" t="s">
        <v>19</v>
      </c>
      <c r="C6157">
        <v>0</v>
      </c>
      <c r="D6157">
        <v>0</v>
      </c>
      <c r="E6157">
        <v>0</v>
      </c>
      <c r="F6157">
        <v>0</v>
      </c>
      <c r="G6157">
        <v>0</v>
      </c>
      <c r="H6157">
        <v>0</v>
      </c>
      <c r="I6157">
        <v>0</v>
      </c>
      <c r="J6157">
        <v>0</v>
      </c>
      <c r="K6157">
        <v>0</v>
      </c>
      <c r="L6157">
        <v>0</v>
      </c>
      <c r="M6157">
        <v>0</v>
      </c>
      <c r="N6157">
        <v>0</v>
      </c>
      <c r="O6157">
        <v>0</v>
      </c>
      <c r="P6157">
        <v>0</v>
      </c>
      <c r="Q6157">
        <v>0</v>
      </c>
      <c r="R6157">
        <v>0</v>
      </c>
      <c r="S6157">
        <v>0</v>
      </c>
      <c r="T6157">
        <v>0</v>
      </c>
      <c r="U6157">
        <v>0</v>
      </c>
      <c r="V6157">
        <v>0</v>
      </c>
      <c r="W6157">
        <v>0</v>
      </c>
      <c r="X6157">
        <v>0</v>
      </c>
      <c r="Y6157">
        <v>0</v>
      </c>
      <c r="Z6157">
        <v>0</v>
      </c>
      <c r="AA6157">
        <v>0</v>
      </c>
      <c r="AB6157">
        <v>0</v>
      </c>
      <c r="AC6157">
        <v>0</v>
      </c>
    </row>
    <row r="6158" spans="1:29">
      <c r="A6158" t="s">
        <v>16608</v>
      </c>
      <c r="B6158" t="s">
        <v>19</v>
      </c>
      <c r="C6158">
        <v>0</v>
      </c>
      <c r="D6158">
        <v>0</v>
      </c>
      <c r="E6158">
        <v>0</v>
      </c>
      <c r="F6158">
        <v>0</v>
      </c>
      <c r="G6158">
        <v>0</v>
      </c>
      <c r="H6158">
        <v>0</v>
      </c>
      <c r="I6158">
        <v>0</v>
      </c>
      <c r="J6158">
        <v>0</v>
      </c>
      <c r="K6158">
        <v>0</v>
      </c>
      <c r="L6158">
        <v>0</v>
      </c>
      <c r="M6158">
        <v>0</v>
      </c>
      <c r="N6158">
        <v>0</v>
      </c>
      <c r="O6158">
        <v>0</v>
      </c>
      <c r="P6158">
        <v>0</v>
      </c>
      <c r="Q6158">
        <v>0</v>
      </c>
      <c r="R6158">
        <v>0</v>
      </c>
      <c r="S6158">
        <v>0</v>
      </c>
      <c r="T6158">
        <v>0</v>
      </c>
      <c r="U6158">
        <v>0</v>
      </c>
      <c r="V6158">
        <v>0</v>
      </c>
      <c r="W6158">
        <v>0</v>
      </c>
      <c r="X6158">
        <v>0</v>
      </c>
      <c r="Y6158">
        <v>0</v>
      </c>
      <c r="Z6158">
        <v>0</v>
      </c>
      <c r="AA6158">
        <v>0</v>
      </c>
      <c r="AB6158">
        <v>0</v>
      </c>
      <c r="AC6158">
        <v>0</v>
      </c>
    </row>
    <row r="6159" spans="1:29">
      <c r="A6159" t="s">
        <v>16609</v>
      </c>
      <c r="B6159" t="s">
        <v>19</v>
      </c>
      <c r="C6159">
        <v>0</v>
      </c>
      <c r="D6159">
        <v>0</v>
      </c>
      <c r="E6159">
        <v>0</v>
      </c>
      <c r="F6159">
        <v>0</v>
      </c>
      <c r="G6159">
        <v>0</v>
      </c>
      <c r="H6159">
        <v>0</v>
      </c>
      <c r="I6159">
        <v>0</v>
      </c>
      <c r="J6159">
        <v>0</v>
      </c>
      <c r="K6159">
        <v>0</v>
      </c>
      <c r="L6159">
        <v>0</v>
      </c>
      <c r="M6159">
        <v>0</v>
      </c>
      <c r="N6159">
        <v>0</v>
      </c>
      <c r="O6159">
        <v>0</v>
      </c>
      <c r="P6159">
        <v>0</v>
      </c>
      <c r="Q6159">
        <v>0</v>
      </c>
      <c r="R6159">
        <v>0</v>
      </c>
      <c r="S6159">
        <v>0</v>
      </c>
      <c r="T6159">
        <v>0</v>
      </c>
      <c r="U6159">
        <v>0</v>
      </c>
      <c r="V6159">
        <v>0</v>
      </c>
      <c r="W6159">
        <v>0</v>
      </c>
      <c r="X6159">
        <v>0</v>
      </c>
      <c r="Y6159">
        <v>0</v>
      </c>
      <c r="Z6159">
        <v>0</v>
      </c>
      <c r="AA6159">
        <v>0</v>
      </c>
      <c r="AB6159">
        <v>0</v>
      </c>
      <c r="AC6159">
        <v>0</v>
      </c>
    </row>
    <row r="6160" spans="1:29">
      <c r="A6160" t="s">
        <v>16610</v>
      </c>
      <c r="B6160" t="s">
        <v>19</v>
      </c>
      <c r="C6160">
        <v>0</v>
      </c>
      <c r="D6160">
        <v>0</v>
      </c>
      <c r="E6160">
        <v>0</v>
      </c>
      <c r="F6160">
        <v>0</v>
      </c>
      <c r="G6160">
        <v>0</v>
      </c>
      <c r="H6160">
        <v>0</v>
      </c>
      <c r="I6160">
        <v>0</v>
      </c>
      <c r="J6160">
        <v>0</v>
      </c>
      <c r="K6160">
        <v>0</v>
      </c>
      <c r="L6160">
        <v>0</v>
      </c>
      <c r="M6160">
        <v>0</v>
      </c>
      <c r="N6160">
        <v>0</v>
      </c>
      <c r="O6160">
        <v>0</v>
      </c>
      <c r="P6160">
        <v>0</v>
      </c>
      <c r="Q6160">
        <v>0</v>
      </c>
      <c r="R6160">
        <v>0</v>
      </c>
      <c r="S6160">
        <v>0</v>
      </c>
      <c r="T6160">
        <v>0</v>
      </c>
      <c r="U6160">
        <v>0</v>
      </c>
      <c r="V6160">
        <v>0</v>
      </c>
      <c r="W6160">
        <v>0</v>
      </c>
      <c r="X6160">
        <v>0</v>
      </c>
      <c r="Y6160">
        <v>0</v>
      </c>
      <c r="Z6160">
        <v>0</v>
      </c>
      <c r="AA6160">
        <v>0</v>
      </c>
      <c r="AB6160">
        <v>0</v>
      </c>
      <c r="AC6160">
        <v>0</v>
      </c>
    </row>
    <row r="6161" spans="1:29">
      <c r="A6161" t="s">
        <v>16611</v>
      </c>
      <c r="B6161" t="s">
        <v>19</v>
      </c>
      <c r="C6161">
        <v>0</v>
      </c>
      <c r="D6161">
        <v>0</v>
      </c>
      <c r="E6161">
        <v>0</v>
      </c>
      <c r="F6161">
        <v>0</v>
      </c>
      <c r="G6161">
        <v>0</v>
      </c>
      <c r="H6161">
        <v>0</v>
      </c>
      <c r="I6161">
        <v>0</v>
      </c>
      <c r="J6161">
        <v>0</v>
      </c>
      <c r="K6161">
        <v>0</v>
      </c>
      <c r="L6161">
        <v>0</v>
      </c>
      <c r="M6161">
        <v>0</v>
      </c>
      <c r="N6161">
        <v>0</v>
      </c>
      <c r="O6161">
        <v>0</v>
      </c>
      <c r="P6161">
        <v>0</v>
      </c>
      <c r="Q6161">
        <v>0</v>
      </c>
      <c r="R6161">
        <v>0</v>
      </c>
      <c r="S6161">
        <v>0</v>
      </c>
      <c r="T6161">
        <v>0</v>
      </c>
      <c r="U6161">
        <v>0</v>
      </c>
      <c r="V6161">
        <v>0</v>
      </c>
      <c r="W6161">
        <v>0</v>
      </c>
      <c r="X6161">
        <v>0</v>
      </c>
      <c r="Y6161">
        <v>0</v>
      </c>
      <c r="Z6161">
        <v>0</v>
      </c>
      <c r="AA6161">
        <v>0</v>
      </c>
      <c r="AB6161">
        <v>0</v>
      </c>
      <c r="AC6161">
        <v>0</v>
      </c>
    </row>
    <row r="6162" spans="1:29">
      <c r="A6162" t="s">
        <v>16612</v>
      </c>
      <c r="B6162" t="s">
        <v>19</v>
      </c>
      <c r="C6162">
        <v>0</v>
      </c>
      <c r="D6162">
        <v>0</v>
      </c>
      <c r="E6162">
        <v>0</v>
      </c>
      <c r="F6162">
        <v>0</v>
      </c>
      <c r="G6162">
        <v>0</v>
      </c>
      <c r="H6162">
        <v>0</v>
      </c>
      <c r="I6162">
        <v>0</v>
      </c>
      <c r="J6162">
        <v>0</v>
      </c>
      <c r="K6162">
        <v>0</v>
      </c>
      <c r="L6162">
        <v>0</v>
      </c>
      <c r="M6162">
        <v>0</v>
      </c>
      <c r="N6162">
        <v>0</v>
      </c>
      <c r="O6162">
        <v>0</v>
      </c>
      <c r="P6162">
        <v>0</v>
      </c>
      <c r="Q6162">
        <v>0</v>
      </c>
      <c r="R6162">
        <v>0</v>
      </c>
      <c r="S6162">
        <v>0</v>
      </c>
      <c r="T6162">
        <v>0</v>
      </c>
      <c r="U6162">
        <v>0</v>
      </c>
      <c r="V6162">
        <v>0</v>
      </c>
      <c r="W6162">
        <v>0</v>
      </c>
      <c r="X6162">
        <v>0</v>
      </c>
      <c r="Y6162">
        <v>0</v>
      </c>
      <c r="Z6162">
        <v>0</v>
      </c>
      <c r="AA6162">
        <v>0</v>
      </c>
      <c r="AB6162">
        <v>0</v>
      </c>
      <c r="AC6162">
        <v>0</v>
      </c>
    </row>
    <row r="6163" spans="1:29">
      <c r="A6163" t="s">
        <v>16613</v>
      </c>
      <c r="B6163" t="s">
        <v>19</v>
      </c>
      <c r="C6163">
        <v>0</v>
      </c>
      <c r="D6163">
        <v>0</v>
      </c>
      <c r="E6163">
        <v>0</v>
      </c>
      <c r="F6163">
        <v>0</v>
      </c>
      <c r="G6163">
        <v>0</v>
      </c>
      <c r="H6163">
        <v>0</v>
      </c>
      <c r="I6163">
        <v>0</v>
      </c>
      <c r="J6163">
        <v>0</v>
      </c>
      <c r="K6163">
        <v>0</v>
      </c>
      <c r="L6163">
        <v>0</v>
      </c>
      <c r="M6163">
        <v>0</v>
      </c>
      <c r="N6163">
        <v>0</v>
      </c>
      <c r="O6163">
        <v>0</v>
      </c>
      <c r="P6163">
        <v>0</v>
      </c>
      <c r="Q6163">
        <v>0</v>
      </c>
      <c r="R6163">
        <v>0</v>
      </c>
      <c r="S6163">
        <v>0</v>
      </c>
      <c r="T6163">
        <v>0</v>
      </c>
      <c r="U6163">
        <v>0</v>
      </c>
      <c r="V6163">
        <v>0</v>
      </c>
      <c r="W6163">
        <v>0</v>
      </c>
      <c r="X6163">
        <v>0</v>
      </c>
      <c r="Y6163">
        <v>0</v>
      </c>
      <c r="Z6163">
        <v>0</v>
      </c>
      <c r="AA6163">
        <v>0</v>
      </c>
      <c r="AB6163">
        <v>0</v>
      </c>
      <c r="AC6163">
        <v>0</v>
      </c>
    </row>
    <row r="6164" spans="1:29">
      <c r="A6164" t="s">
        <v>16614</v>
      </c>
      <c r="B6164" t="s">
        <v>19</v>
      </c>
      <c r="C6164">
        <v>0</v>
      </c>
      <c r="D6164">
        <v>0</v>
      </c>
      <c r="E6164">
        <v>0</v>
      </c>
      <c r="F6164">
        <v>0</v>
      </c>
      <c r="G6164">
        <v>0</v>
      </c>
      <c r="H6164">
        <v>0</v>
      </c>
      <c r="I6164">
        <v>0</v>
      </c>
      <c r="J6164">
        <v>0</v>
      </c>
      <c r="K6164">
        <v>0</v>
      </c>
      <c r="L6164">
        <v>0</v>
      </c>
      <c r="M6164">
        <v>0</v>
      </c>
      <c r="N6164">
        <v>0</v>
      </c>
      <c r="O6164">
        <v>0</v>
      </c>
      <c r="P6164">
        <v>0</v>
      </c>
      <c r="Q6164">
        <v>0</v>
      </c>
      <c r="R6164">
        <v>0</v>
      </c>
      <c r="S6164">
        <v>0</v>
      </c>
      <c r="T6164">
        <v>0</v>
      </c>
      <c r="U6164">
        <v>0</v>
      </c>
      <c r="V6164">
        <v>0</v>
      </c>
      <c r="W6164">
        <v>0</v>
      </c>
      <c r="X6164">
        <v>0</v>
      </c>
      <c r="Y6164">
        <v>0</v>
      </c>
      <c r="Z6164">
        <v>0</v>
      </c>
      <c r="AA6164">
        <v>0</v>
      </c>
      <c r="AB6164">
        <v>0</v>
      </c>
      <c r="AC6164">
        <v>0</v>
      </c>
    </row>
    <row r="6165" spans="1:29">
      <c r="A6165" t="s">
        <v>16615</v>
      </c>
      <c r="B6165" t="s">
        <v>19</v>
      </c>
      <c r="C6165">
        <v>0</v>
      </c>
      <c r="D6165">
        <v>0</v>
      </c>
      <c r="E6165">
        <v>0</v>
      </c>
      <c r="F6165">
        <v>0</v>
      </c>
      <c r="G6165">
        <v>0</v>
      </c>
      <c r="H6165">
        <v>0</v>
      </c>
      <c r="I6165">
        <v>0</v>
      </c>
      <c r="J6165">
        <v>0</v>
      </c>
      <c r="K6165">
        <v>0</v>
      </c>
      <c r="L6165">
        <v>0</v>
      </c>
      <c r="M6165">
        <v>0</v>
      </c>
      <c r="N6165">
        <v>0</v>
      </c>
      <c r="O6165">
        <v>0</v>
      </c>
      <c r="P6165">
        <v>0</v>
      </c>
      <c r="Q6165">
        <v>0</v>
      </c>
      <c r="R6165">
        <v>0</v>
      </c>
      <c r="S6165">
        <v>0</v>
      </c>
      <c r="T6165">
        <v>0</v>
      </c>
      <c r="U6165">
        <v>0</v>
      </c>
      <c r="V6165">
        <v>0</v>
      </c>
      <c r="W6165">
        <v>0</v>
      </c>
      <c r="X6165">
        <v>0</v>
      </c>
      <c r="Y6165">
        <v>0</v>
      </c>
      <c r="Z6165">
        <v>0</v>
      </c>
      <c r="AA6165">
        <v>0</v>
      </c>
      <c r="AB6165">
        <v>0</v>
      </c>
      <c r="AC6165">
        <v>0</v>
      </c>
    </row>
    <row r="6166" spans="1:29">
      <c r="A6166" t="s">
        <v>16616</v>
      </c>
      <c r="B6166" t="s">
        <v>19</v>
      </c>
      <c r="C6166">
        <v>0</v>
      </c>
      <c r="D6166">
        <v>0</v>
      </c>
      <c r="E6166">
        <v>0</v>
      </c>
      <c r="F6166">
        <v>0</v>
      </c>
      <c r="G6166">
        <v>0</v>
      </c>
      <c r="H6166">
        <v>0</v>
      </c>
      <c r="I6166">
        <v>0</v>
      </c>
      <c r="J6166">
        <v>0</v>
      </c>
      <c r="K6166">
        <v>0</v>
      </c>
      <c r="L6166">
        <v>0</v>
      </c>
      <c r="M6166">
        <v>0</v>
      </c>
      <c r="N6166">
        <v>0</v>
      </c>
      <c r="O6166">
        <v>0</v>
      </c>
      <c r="P6166">
        <v>0</v>
      </c>
      <c r="Q6166">
        <v>0</v>
      </c>
      <c r="R6166">
        <v>0</v>
      </c>
      <c r="S6166">
        <v>0</v>
      </c>
      <c r="T6166">
        <v>0</v>
      </c>
      <c r="U6166">
        <v>0</v>
      </c>
      <c r="V6166">
        <v>0</v>
      </c>
      <c r="W6166">
        <v>0</v>
      </c>
      <c r="X6166">
        <v>0</v>
      </c>
      <c r="Y6166">
        <v>0</v>
      </c>
      <c r="Z6166">
        <v>0</v>
      </c>
      <c r="AA6166">
        <v>0</v>
      </c>
      <c r="AB6166">
        <v>0</v>
      </c>
      <c r="AC6166">
        <v>0</v>
      </c>
    </row>
    <row r="6167" spans="1:29">
      <c r="A6167" t="s">
        <v>16617</v>
      </c>
      <c r="B6167" t="s">
        <v>19</v>
      </c>
      <c r="C6167">
        <v>0</v>
      </c>
      <c r="D6167">
        <v>0</v>
      </c>
      <c r="E6167">
        <v>0</v>
      </c>
      <c r="F6167">
        <v>0</v>
      </c>
      <c r="G6167">
        <v>0</v>
      </c>
      <c r="H6167">
        <v>0</v>
      </c>
      <c r="I6167">
        <v>0</v>
      </c>
      <c r="J6167">
        <v>0</v>
      </c>
      <c r="K6167">
        <v>0</v>
      </c>
      <c r="L6167">
        <v>0</v>
      </c>
      <c r="M6167">
        <v>0</v>
      </c>
      <c r="N6167">
        <v>0</v>
      </c>
      <c r="O6167">
        <v>0</v>
      </c>
      <c r="P6167">
        <v>0</v>
      </c>
      <c r="Q6167">
        <v>0</v>
      </c>
      <c r="R6167">
        <v>0</v>
      </c>
      <c r="S6167">
        <v>0</v>
      </c>
      <c r="T6167">
        <v>0</v>
      </c>
      <c r="U6167">
        <v>0</v>
      </c>
      <c r="V6167">
        <v>0</v>
      </c>
      <c r="W6167">
        <v>0</v>
      </c>
      <c r="X6167">
        <v>0</v>
      </c>
      <c r="Y6167">
        <v>0</v>
      </c>
      <c r="Z6167">
        <v>0</v>
      </c>
      <c r="AA6167">
        <v>0</v>
      </c>
      <c r="AB6167">
        <v>0</v>
      </c>
      <c r="AC6167">
        <v>0</v>
      </c>
    </row>
    <row r="6168" spans="1:29">
      <c r="A6168" t="s">
        <v>16618</v>
      </c>
      <c r="B6168" t="s">
        <v>19</v>
      </c>
      <c r="C6168">
        <v>0</v>
      </c>
      <c r="D6168">
        <v>0</v>
      </c>
      <c r="E6168">
        <v>0</v>
      </c>
      <c r="F6168">
        <v>0</v>
      </c>
      <c r="G6168">
        <v>0</v>
      </c>
      <c r="H6168">
        <v>0</v>
      </c>
      <c r="I6168">
        <v>0</v>
      </c>
      <c r="J6168">
        <v>0</v>
      </c>
      <c r="K6168">
        <v>0</v>
      </c>
      <c r="L6168">
        <v>0</v>
      </c>
      <c r="M6168">
        <v>0</v>
      </c>
      <c r="N6168">
        <v>0</v>
      </c>
      <c r="O6168">
        <v>0</v>
      </c>
      <c r="P6168">
        <v>0</v>
      </c>
      <c r="Q6168">
        <v>0</v>
      </c>
      <c r="R6168">
        <v>0</v>
      </c>
      <c r="S6168">
        <v>0</v>
      </c>
      <c r="T6168">
        <v>0</v>
      </c>
      <c r="U6168">
        <v>0</v>
      </c>
      <c r="V6168">
        <v>0</v>
      </c>
      <c r="W6168">
        <v>0</v>
      </c>
      <c r="X6168">
        <v>0</v>
      </c>
      <c r="Y6168">
        <v>0</v>
      </c>
      <c r="Z6168">
        <v>0</v>
      </c>
      <c r="AA6168">
        <v>0</v>
      </c>
      <c r="AB6168">
        <v>0</v>
      </c>
      <c r="AC6168">
        <v>0</v>
      </c>
    </row>
    <row r="6169" spans="1:29">
      <c r="A6169" t="s">
        <v>16619</v>
      </c>
      <c r="B6169" t="s">
        <v>19</v>
      </c>
      <c r="C6169">
        <v>0</v>
      </c>
      <c r="D6169">
        <v>0</v>
      </c>
      <c r="E6169">
        <v>0</v>
      </c>
      <c r="F6169">
        <v>0</v>
      </c>
      <c r="G6169">
        <v>0</v>
      </c>
      <c r="H6169">
        <v>0</v>
      </c>
      <c r="I6169">
        <v>0</v>
      </c>
      <c r="J6169">
        <v>0</v>
      </c>
      <c r="K6169">
        <v>0</v>
      </c>
      <c r="L6169">
        <v>0</v>
      </c>
      <c r="M6169">
        <v>0</v>
      </c>
      <c r="N6169">
        <v>0</v>
      </c>
      <c r="O6169">
        <v>0</v>
      </c>
      <c r="P6169">
        <v>0</v>
      </c>
      <c r="Q6169">
        <v>0</v>
      </c>
      <c r="R6169">
        <v>0</v>
      </c>
      <c r="S6169">
        <v>0</v>
      </c>
      <c r="T6169">
        <v>0</v>
      </c>
      <c r="U6169">
        <v>0</v>
      </c>
      <c r="V6169">
        <v>0</v>
      </c>
      <c r="W6169">
        <v>0</v>
      </c>
      <c r="X6169">
        <v>0</v>
      </c>
      <c r="Y6169">
        <v>0</v>
      </c>
      <c r="Z6169">
        <v>0</v>
      </c>
      <c r="AA6169">
        <v>0</v>
      </c>
      <c r="AB6169">
        <v>0</v>
      </c>
      <c r="AC6169">
        <v>0</v>
      </c>
    </row>
    <row r="6170" spans="1:29">
      <c r="A6170" t="s">
        <v>16620</v>
      </c>
      <c r="B6170" t="s">
        <v>19</v>
      </c>
      <c r="C6170">
        <v>0</v>
      </c>
      <c r="D6170">
        <v>0</v>
      </c>
      <c r="E6170">
        <v>0</v>
      </c>
      <c r="F6170">
        <v>0</v>
      </c>
      <c r="G6170">
        <v>0</v>
      </c>
      <c r="H6170">
        <v>0</v>
      </c>
      <c r="I6170">
        <v>0</v>
      </c>
      <c r="J6170">
        <v>0</v>
      </c>
      <c r="K6170">
        <v>0</v>
      </c>
      <c r="L6170">
        <v>0</v>
      </c>
      <c r="M6170">
        <v>0</v>
      </c>
      <c r="N6170">
        <v>0</v>
      </c>
      <c r="O6170">
        <v>0</v>
      </c>
      <c r="P6170">
        <v>0</v>
      </c>
      <c r="Q6170">
        <v>0</v>
      </c>
      <c r="R6170">
        <v>0</v>
      </c>
      <c r="S6170">
        <v>0</v>
      </c>
      <c r="T6170">
        <v>0</v>
      </c>
      <c r="U6170">
        <v>0</v>
      </c>
      <c r="V6170">
        <v>0</v>
      </c>
      <c r="W6170">
        <v>0</v>
      </c>
      <c r="X6170">
        <v>0</v>
      </c>
      <c r="Y6170">
        <v>0</v>
      </c>
      <c r="Z6170">
        <v>0</v>
      </c>
      <c r="AA6170">
        <v>0</v>
      </c>
      <c r="AB6170">
        <v>0</v>
      </c>
      <c r="AC6170">
        <v>0</v>
      </c>
    </row>
    <row r="6171" spans="1:29">
      <c r="A6171" t="s">
        <v>16621</v>
      </c>
      <c r="B6171" t="s">
        <v>19</v>
      </c>
      <c r="C6171">
        <v>0</v>
      </c>
      <c r="D6171">
        <v>0</v>
      </c>
      <c r="E6171">
        <v>0</v>
      </c>
      <c r="F6171">
        <v>0</v>
      </c>
      <c r="G6171">
        <v>0</v>
      </c>
      <c r="H6171">
        <v>0</v>
      </c>
      <c r="I6171">
        <v>0</v>
      </c>
      <c r="J6171">
        <v>0</v>
      </c>
      <c r="K6171">
        <v>0</v>
      </c>
      <c r="L6171">
        <v>0</v>
      </c>
      <c r="M6171">
        <v>0</v>
      </c>
      <c r="N6171">
        <v>0</v>
      </c>
      <c r="O6171">
        <v>0</v>
      </c>
      <c r="P6171">
        <v>0</v>
      </c>
      <c r="Q6171">
        <v>0</v>
      </c>
      <c r="R6171">
        <v>0</v>
      </c>
      <c r="S6171">
        <v>0</v>
      </c>
      <c r="T6171">
        <v>0</v>
      </c>
      <c r="U6171">
        <v>0</v>
      </c>
      <c r="V6171">
        <v>0</v>
      </c>
      <c r="W6171">
        <v>0</v>
      </c>
      <c r="X6171">
        <v>0</v>
      </c>
      <c r="Y6171">
        <v>0</v>
      </c>
      <c r="Z6171">
        <v>0</v>
      </c>
      <c r="AA6171">
        <v>0</v>
      </c>
      <c r="AB6171">
        <v>0</v>
      </c>
      <c r="AC6171">
        <v>0</v>
      </c>
    </row>
    <row r="6172" spans="1:29">
      <c r="A6172" t="s">
        <v>16622</v>
      </c>
      <c r="B6172" t="s">
        <v>19</v>
      </c>
      <c r="C6172">
        <v>0</v>
      </c>
      <c r="D6172">
        <v>0</v>
      </c>
      <c r="E6172">
        <v>0</v>
      </c>
      <c r="F6172">
        <v>0</v>
      </c>
      <c r="G6172">
        <v>0</v>
      </c>
      <c r="H6172">
        <v>0</v>
      </c>
      <c r="I6172">
        <v>0</v>
      </c>
      <c r="J6172">
        <v>0</v>
      </c>
      <c r="K6172">
        <v>0</v>
      </c>
      <c r="L6172">
        <v>0</v>
      </c>
      <c r="M6172">
        <v>0</v>
      </c>
      <c r="N6172">
        <v>0</v>
      </c>
      <c r="O6172">
        <v>0</v>
      </c>
      <c r="P6172">
        <v>0</v>
      </c>
      <c r="Q6172">
        <v>0</v>
      </c>
      <c r="R6172">
        <v>0</v>
      </c>
      <c r="S6172">
        <v>0</v>
      </c>
      <c r="T6172">
        <v>0</v>
      </c>
      <c r="U6172">
        <v>0</v>
      </c>
      <c r="V6172">
        <v>0</v>
      </c>
      <c r="W6172">
        <v>0</v>
      </c>
      <c r="X6172">
        <v>0</v>
      </c>
      <c r="Y6172">
        <v>0</v>
      </c>
      <c r="Z6172">
        <v>0</v>
      </c>
      <c r="AA6172">
        <v>0</v>
      </c>
      <c r="AB6172">
        <v>0</v>
      </c>
      <c r="AC6172">
        <v>0</v>
      </c>
    </row>
    <row r="6173" spans="1:29">
      <c r="A6173" t="s">
        <v>16623</v>
      </c>
      <c r="B6173" t="s">
        <v>19</v>
      </c>
      <c r="C6173">
        <v>0</v>
      </c>
      <c r="D6173">
        <v>0</v>
      </c>
      <c r="E6173">
        <v>0</v>
      </c>
      <c r="F6173">
        <v>0</v>
      </c>
      <c r="G6173">
        <v>0</v>
      </c>
      <c r="H6173">
        <v>0</v>
      </c>
      <c r="I6173">
        <v>0</v>
      </c>
      <c r="J6173">
        <v>0</v>
      </c>
      <c r="K6173">
        <v>0</v>
      </c>
      <c r="L6173">
        <v>0</v>
      </c>
      <c r="M6173">
        <v>0</v>
      </c>
      <c r="N6173">
        <v>0</v>
      </c>
      <c r="O6173">
        <v>0</v>
      </c>
      <c r="P6173">
        <v>0</v>
      </c>
      <c r="Q6173">
        <v>0</v>
      </c>
      <c r="R6173">
        <v>0</v>
      </c>
      <c r="S6173">
        <v>0</v>
      </c>
      <c r="T6173">
        <v>0</v>
      </c>
      <c r="U6173">
        <v>0</v>
      </c>
      <c r="V6173">
        <v>0</v>
      </c>
      <c r="W6173">
        <v>0</v>
      </c>
      <c r="X6173">
        <v>0</v>
      </c>
      <c r="Y6173">
        <v>0</v>
      </c>
      <c r="Z6173">
        <v>0</v>
      </c>
      <c r="AA6173">
        <v>0</v>
      </c>
      <c r="AB6173">
        <v>0</v>
      </c>
      <c r="AC6173">
        <v>0</v>
      </c>
    </row>
    <row r="6174" spans="1:29">
      <c r="A6174" t="s">
        <v>16624</v>
      </c>
      <c r="B6174" t="s">
        <v>19</v>
      </c>
      <c r="C6174">
        <v>0</v>
      </c>
      <c r="D6174">
        <v>0</v>
      </c>
      <c r="E6174">
        <v>0</v>
      </c>
      <c r="F6174">
        <v>0</v>
      </c>
      <c r="G6174">
        <v>0</v>
      </c>
      <c r="H6174">
        <v>0</v>
      </c>
      <c r="I6174">
        <v>0</v>
      </c>
      <c r="J6174">
        <v>0</v>
      </c>
      <c r="K6174">
        <v>0</v>
      </c>
      <c r="L6174">
        <v>0</v>
      </c>
      <c r="M6174">
        <v>0</v>
      </c>
      <c r="N6174">
        <v>0</v>
      </c>
      <c r="O6174">
        <v>0</v>
      </c>
      <c r="P6174">
        <v>0</v>
      </c>
      <c r="Q6174">
        <v>0</v>
      </c>
      <c r="R6174">
        <v>0</v>
      </c>
      <c r="S6174">
        <v>0</v>
      </c>
      <c r="T6174">
        <v>0</v>
      </c>
      <c r="U6174">
        <v>0</v>
      </c>
      <c r="V6174">
        <v>0</v>
      </c>
      <c r="W6174">
        <v>0</v>
      </c>
      <c r="X6174">
        <v>0</v>
      </c>
      <c r="Y6174">
        <v>0</v>
      </c>
      <c r="Z6174">
        <v>0</v>
      </c>
      <c r="AA6174">
        <v>0</v>
      </c>
      <c r="AB6174">
        <v>0</v>
      </c>
      <c r="AC6174">
        <v>0</v>
      </c>
    </row>
    <row r="6175" spans="1:29">
      <c r="A6175" t="s">
        <v>16625</v>
      </c>
      <c r="B6175" t="s">
        <v>19</v>
      </c>
      <c r="C6175">
        <v>0</v>
      </c>
      <c r="D6175">
        <v>0</v>
      </c>
      <c r="E6175">
        <v>0</v>
      </c>
      <c r="F6175">
        <v>0</v>
      </c>
      <c r="G6175">
        <v>0</v>
      </c>
      <c r="H6175">
        <v>0</v>
      </c>
      <c r="I6175">
        <v>0</v>
      </c>
      <c r="J6175">
        <v>0</v>
      </c>
      <c r="K6175">
        <v>0</v>
      </c>
      <c r="L6175">
        <v>0</v>
      </c>
      <c r="M6175">
        <v>0</v>
      </c>
      <c r="N6175">
        <v>0</v>
      </c>
      <c r="O6175">
        <v>0</v>
      </c>
      <c r="P6175">
        <v>0</v>
      </c>
      <c r="Q6175">
        <v>0</v>
      </c>
      <c r="R6175">
        <v>0</v>
      </c>
      <c r="S6175">
        <v>0</v>
      </c>
      <c r="T6175">
        <v>0</v>
      </c>
      <c r="U6175">
        <v>0</v>
      </c>
      <c r="V6175">
        <v>0</v>
      </c>
      <c r="W6175">
        <v>0</v>
      </c>
      <c r="X6175">
        <v>0</v>
      </c>
      <c r="Y6175">
        <v>0</v>
      </c>
      <c r="Z6175">
        <v>0</v>
      </c>
      <c r="AA6175">
        <v>0</v>
      </c>
      <c r="AB6175">
        <v>0</v>
      </c>
      <c r="AC6175">
        <v>0</v>
      </c>
    </row>
    <row r="6176" spans="1:29">
      <c r="A6176" t="s">
        <v>16626</v>
      </c>
      <c r="B6176" t="s">
        <v>19</v>
      </c>
      <c r="C6176">
        <v>0</v>
      </c>
      <c r="D6176">
        <v>0</v>
      </c>
      <c r="E6176">
        <v>0</v>
      </c>
      <c r="F6176">
        <v>0</v>
      </c>
      <c r="G6176">
        <v>0</v>
      </c>
      <c r="H6176">
        <v>0</v>
      </c>
      <c r="I6176">
        <v>0</v>
      </c>
      <c r="J6176">
        <v>0</v>
      </c>
      <c r="K6176">
        <v>0</v>
      </c>
      <c r="L6176">
        <v>0</v>
      </c>
      <c r="M6176">
        <v>0</v>
      </c>
      <c r="N6176">
        <v>0</v>
      </c>
      <c r="O6176">
        <v>0</v>
      </c>
      <c r="P6176">
        <v>0</v>
      </c>
      <c r="Q6176">
        <v>0</v>
      </c>
      <c r="R6176">
        <v>0</v>
      </c>
      <c r="S6176">
        <v>0</v>
      </c>
      <c r="T6176">
        <v>0</v>
      </c>
      <c r="U6176">
        <v>0</v>
      </c>
      <c r="V6176">
        <v>0</v>
      </c>
      <c r="W6176">
        <v>0</v>
      </c>
      <c r="X6176">
        <v>0</v>
      </c>
      <c r="Y6176">
        <v>0</v>
      </c>
      <c r="Z6176">
        <v>0</v>
      </c>
      <c r="AA6176">
        <v>0</v>
      </c>
      <c r="AB6176">
        <v>0</v>
      </c>
      <c r="AC6176">
        <v>0</v>
      </c>
    </row>
    <row r="6177" spans="1:29">
      <c r="A6177" t="s">
        <v>16627</v>
      </c>
      <c r="B6177" t="s">
        <v>19</v>
      </c>
      <c r="C6177">
        <v>0</v>
      </c>
      <c r="D6177">
        <v>0</v>
      </c>
      <c r="E6177">
        <v>0</v>
      </c>
      <c r="F6177">
        <v>0</v>
      </c>
      <c r="G6177">
        <v>0</v>
      </c>
      <c r="H6177">
        <v>0</v>
      </c>
      <c r="I6177">
        <v>0</v>
      </c>
      <c r="J6177">
        <v>0</v>
      </c>
      <c r="K6177">
        <v>0</v>
      </c>
      <c r="L6177">
        <v>0</v>
      </c>
      <c r="M6177">
        <v>0</v>
      </c>
      <c r="N6177">
        <v>0</v>
      </c>
      <c r="O6177">
        <v>0</v>
      </c>
      <c r="P6177">
        <v>0</v>
      </c>
      <c r="Q6177">
        <v>0</v>
      </c>
      <c r="R6177">
        <v>0</v>
      </c>
      <c r="S6177">
        <v>0</v>
      </c>
      <c r="T6177">
        <v>0</v>
      </c>
      <c r="U6177">
        <v>0</v>
      </c>
      <c r="V6177">
        <v>0</v>
      </c>
      <c r="W6177">
        <v>0</v>
      </c>
      <c r="X6177">
        <v>0</v>
      </c>
      <c r="Y6177">
        <v>0</v>
      </c>
      <c r="Z6177">
        <v>0</v>
      </c>
      <c r="AA6177">
        <v>0</v>
      </c>
      <c r="AB6177">
        <v>0</v>
      </c>
      <c r="AC6177">
        <v>0</v>
      </c>
    </row>
    <row r="6178" spans="1:29">
      <c r="A6178" t="s">
        <v>16628</v>
      </c>
      <c r="B6178" t="s">
        <v>19</v>
      </c>
      <c r="C6178">
        <v>0</v>
      </c>
      <c r="D6178">
        <v>0</v>
      </c>
      <c r="E6178">
        <v>0</v>
      </c>
      <c r="F6178">
        <v>0</v>
      </c>
      <c r="G6178">
        <v>0</v>
      </c>
      <c r="H6178">
        <v>0</v>
      </c>
      <c r="I6178">
        <v>0</v>
      </c>
      <c r="J6178">
        <v>0</v>
      </c>
      <c r="K6178">
        <v>0</v>
      </c>
      <c r="L6178">
        <v>0</v>
      </c>
      <c r="M6178">
        <v>0</v>
      </c>
      <c r="N6178">
        <v>0</v>
      </c>
      <c r="O6178">
        <v>0</v>
      </c>
      <c r="P6178">
        <v>0</v>
      </c>
      <c r="Q6178">
        <v>0</v>
      </c>
      <c r="R6178">
        <v>0</v>
      </c>
      <c r="S6178">
        <v>0</v>
      </c>
      <c r="T6178">
        <v>0</v>
      </c>
      <c r="U6178">
        <v>0</v>
      </c>
      <c r="V6178">
        <v>0</v>
      </c>
      <c r="W6178">
        <v>0</v>
      </c>
      <c r="X6178">
        <v>0</v>
      </c>
      <c r="Y6178">
        <v>0</v>
      </c>
      <c r="Z6178">
        <v>0</v>
      </c>
      <c r="AA6178">
        <v>0</v>
      </c>
      <c r="AB6178">
        <v>0</v>
      </c>
      <c r="AC6178">
        <v>0</v>
      </c>
    </row>
    <row r="6179" spans="1:29">
      <c r="A6179" t="s">
        <v>16629</v>
      </c>
      <c r="B6179" t="s">
        <v>19</v>
      </c>
      <c r="C6179">
        <v>0</v>
      </c>
      <c r="D6179">
        <v>0</v>
      </c>
      <c r="E6179">
        <v>0</v>
      </c>
      <c r="F6179">
        <v>0</v>
      </c>
      <c r="G6179">
        <v>0</v>
      </c>
      <c r="H6179">
        <v>0</v>
      </c>
      <c r="I6179">
        <v>0</v>
      </c>
      <c r="J6179">
        <v>0</v>
      </c>
      <c r="K6179">
        <v>0</v>
      </c>
      <c r="L6179">
        <v>0</v>
      </c>
      <c r="M6179">
        <v>0</v>
      </c>
      <c r="N6179">
        <v>0</v>
      </c>
      <c r="O6179">
        <v>0</v>
      </c>
      <c r="P6179">
        <v>0</v>
      </c>
      <c r="Q6179">
        <v>0</v>
      </c>
      <c r="R6179">
        <v>0</v>
      </c>
      <c r="S6179">
        <v>0</v>
      </c>
      <c r="T6179">
        <v>0</v>
      </c>
      <c r="U6179">
        <v>0</v>
      </c>
      <c r="V6179">
        <v>0</v>
      </c>
      <c r="W6179">
        <v>0</v>
      </c>
      <c r="X6179">
        <v>0</v>
      </c>
      <c r="Y6179">
        <v>0</v>
      </c>
      <c r="Z6179">
        <v>0</v>
      </c>
      <c r="AA6179">
        <v>0</v>
      </c>
      <c r="AB6179">
        <v>0</v>
      </c>
      <c r="AC6179">
        <v>0</v>
      </c>
    </row>
    <row r="6180" spans="1:29">
      <c r="A6180" t="s">
        <v>16630</v>
      </c>
      <c r="B6180" t="s">
        <v>19</v>
      </c>
      <c r="C6180">
        <v>0</v>
      </c>
      <c r="D6180">
        <v>0</v>
      </c>
      <c r="E6180">
        <v>0</v>
      </c>
      <c r="F6180">
        <v>0</v>
      </c>
      <c r="G6180">
        <v>0</v>
      </c>
      <c r="H6180">
        <v>0</v>
      </c>
      <c r="I6180">
        <v>0</v>
      </c>
      <c r="J6180">
        <v>0</v>
      </c>
      <c r="K6180">
        <v>0</v>
      </c>
      <c r="L6180">
        <v>0</v>
      </c>
      <c r="M6180">
        <v>0</v>
      </c>
      <c r="N6180">
        <v>0</v>
      </c>
      <c r="O6180">
        <v>0</v>
      </c>
      <c r="P6180">
        <v>0</v>
      </c>
      <c r="Q6180">
        <v>0</v>
      </c>
      <c r="R6180">
        <v>0</v>
      </c>
      <c r="S6180">
        <v>0</v>
      </c>
      <c r="T6180">
        <v>0</v>
      </c>
      <c r="U6180">
        <v>0</v>
      </c>
      <c r="V6180">
        <v>0</v>
      </c>
      <c r="W6180">
        <v>0</v>
      </c>
      <c r="X6180">
        <v>0</v>
      </c>
      <c r="Y6180">
        <v>0</v>
      </c>
      <c r="Z6180">
        <v>0</v>
      </c>
      <c r="AA6180">
        <v>0</v>
      </c>
      <c r="AB6180">
        <v>0</v>
      </c>
      <c r="AC6180">
        <v>0</v>
      </c>
    </row>
    <row r="6181" spans="1:29">
      <c r="A6181" t="s">
        <v>16631</v>
      </c>
      <c r="B6181" t="s">
        <v>19</v>
      </c>
      <c r="C6181">
        <v>0</v>
      </c>
      <c r="D6181">
        <v>0</v>
      </c>
      <c r="E6181">
        <v>0</v>
      </c>
      <c r="F6181">
        <v>0</v>
      </c>
      <c r="G6181">
        <v>0</v>
      </c>
      <c r="H6181">
        <v>0</v>
      </c>
      <c r="I6181">
        <v>0</v>
      </c>
      <c r="J6181">
        <v>0</v>
      </c>
      <c r="K6181">
        <v>0</v>
      </c>
      <c r="L6181">
        <v>0</v>
      </c>
      <c r="M6181">
        <v>0</v>
      </c>
      <c r="N6181">
        <v>0</v>
      </c>
      <c r="O6181">
        <v>0</v>
      </c>
      <c r="P6181">
        <v>0</v>
      </c>
      <c r="Q6181">
        <v>0</v>
      </c>
      <c r="R6181">
        <v>0</v>
      </c>
      <c r="S6181">
        <v>0</v>
      </c>
      <c r="T6181">
        <v>0</v>
      </c>
      <c r="U6181">
        <v>0</v>
      </c>
      <c r="V6181">
        <v>0</v>
      </c>
      <c r="W6181">
        <v>0</v>
      </c>
      <c r="X6181">
        <v>0</v>
      </c>
      <c r="Y6181">
        <v>0</v>
      </c>
      <c r="Z6181">
        <v>0</v>
      </c>
      <c r="AA6181">
        <v>0</v>
      </c>
      <c r="AB6181">
        <v>0</v>
      </c>
      <c r="AC6181">
        <v>0</v>
      </c>
    </row>
    <row r="6182" spans="1:29">
      <c r="A6182" t="s">
        <v>16632</v>
      </c>
      <c r="B6182" t="s">
        <v>19</v>
      </c>
      <c r="C6182">
        <v>0</v>
      </c>
      <c r="D6182">
        <v>0</v>
      </c>
      <c r="E6182">
        <v>0</v>
      </c>
      <c r="F6182">
        <v>0</v>
      </c>
      <c r="G6182">
        <v>0</v>
      </c>
      <c r="H6182">
        <v>0</v>
      </c>
      <c r="I6182">
        <v>0</v>
      </c>
      <c r="J6182">
        <v>0</v>
      </c>
      <c r="K6182">
        <v>0</v>
      </c>
      <c r="L6182">
        <v>0</v>
      </c>
      <c r="M6182">
        <v>0</v>
      </c>
      <c r="N6182">
        <v>0</v>
      </c>
      <c r="O6182">
        <v>0</v>
      </c>
      <c r="P6182">
        <v>0</v>
      </c>
      <c r="Q6182">
        <v>0</v>
      </c>
      <c r="R6182">
        <v>0</v>
      </c>
      <c r="S6182">
        <v>0</v>
      </c>
      <c r="T6182">
        <v>0</v>
      </c>
      <c r="U6182">
        <v>0</v>
      </c>
      <c r="V6182">
        <v>0</v>
      </c>
      <c r="W6182">
        <v>0</v>
      </c>
      <c r="X6182">
        <v>0</v>
      </c>
      <c r="Y6182">
        <v>0</v>
      </c>
      <c r="Z6182">
        <v>0</v>
      </c>
      <c r="AA6182">
        <v>0</v>
      </c>
      <c r="AB6182">
        <v>0</v>
      </c>
      <c r="AC6182">
        <v>0</v>
      </c>
    </row>
    <row r="6183" spans="1:29">
      <c r="A6183" t="s">
        <v>16633</v>
      </c>
      <c r="B6183" t="s">
        <v>19</v>
      </c>
      <c r="C6183">
        <v>0</v>
      </c>
      <c r="D6183">
        <v>0</v>
      </c>
      <c r="E6183">
        <v>0</v>
      </c>
      <c r="F6183">
        <v>0</v>
      </c>
      <c r="G6183">
        <v>0</v>
      </c>
      <c r="H6183">
        <v>0</v>
      </c>
      <c r="I6183">
        <v>0</v>
      </c>
      <c r="J6183">
        <v>0</v>
      </c>
      <c r="K6183">
        <v>0</v>
      </c>
      <c r="L6183">
        <v>0</v>
      </c>
      <c r="M6183">
        <v>0</v>
      </c>
      <c r="N6183">
        <v>0</v>
      </c>
      <c r="O6183">
        <v>0</v>
      </c>
      <c r="P6183">
        <v>0</v>
      </c>
      <c r="Q6183">
        <v>0</v>
      </c>
      <c r="R6183">
        <v>0</v>
      </c>
      <c r="S6183">
        <v>0</v>
      </c>
      <c r="T6183">
        <v>0</v>
      </c>
      <c r="U6183">
        <v>0</v>
      </c>
      <c r="V6183">
        <v>0</v>
      </c>
      <c r="W6183">
        <v>0</v>
      </c>
      <c r="X6183">
        <v>0</v>
      </c>
      <c r="Y6183">
        <v>0</v>
      </c>
      <c r="Z6183">
        <v>0</v>
      </c>
      <c r="AA6183">
        <v>0</v>
      </c>
      <c r="AB6183">
        <v>0</v>
      </c>
      <c r="AC6183">
        <v>0</v>
      </c>
    </row>
    <row r="6184" spans="1:29">
      <c r="A6184" t="s">
        <v>16634</v>
      </c>
      <c r="B6184" t="s">
        <v>19</v>
      </c>
      <c r="C6184">
        <v>0</v>
      </c>
      <c r="D6184">
        <v>0</v>
      </c>
      <c r="E6184">
        <v>0</v>
      </c>
      <c r="F6184">
        <v>0</v>
      </c>
      <c r="G6184">
        <v>0</v>
      </c>
      <c r="H6184">
        <v>0</v>
      </c>
      <c r="I6184">
        <v>0</v>
      </c>
      <c r="J6184">
        <v>0</v>
      </c>
      <c r="K6184">
        <v>0</v>
      </c>
      <c r="L6184">
        <v>0</v>
      </c>
      <c r="M6184">
        <v>0</v>
      </c>
      <c r="N6184">
        <v>0</v>
      </c>
      <c r="O6184">
        <v>0</v>
      </c>
      <c r="P6184">
        <v>0</v>
      </c>
      <c r="Q6184">
        <v>0</v>
      </c>
      <c r="R6184">
        <v>0</v>
      </c>
      <c r="S6184">
        <v>0</v>
      </c>
      <c r="T6184">
        <v>0</v>
      </c>
      <c r="U6184">
        <v>0</v>
      </c>
      <c r="V6184">
        <v>0</v>
      </c>
      <c r="W6184">
        <v>0</v>
      </c>
      <c r="X6184">
        <v>0</v>
      </c>
      <c r="Y6184">
        <v>0</v>
      </c>
      <c r="Z6184">
        <v>0</v>
      </c>
      <c r="AA6184">
        <v>0</v>
      </c>
      <c r="AB6184">
        <v>0</v>
      </c>
      <c r="AC6184">
        <v>0</v>
      </c>
    </row>
    <row r="6185" spans="1:29">
      <c r="A6185" t="s">
        <v>16635</v>
      </c>
      <c r="B6185" t="s">
        <v>19</v>
      </c>
      <c r="C6185">
        <v>0</v>
      </c>
      <c r="D6185">
        <v>0</v>
      </c>
      <c r="E6185">
        <v>0</v>
      </c>
      <c r="F6185">
        <v>0</v>
      </c>
      <c r="G6185">
        <v>0</v>
      </c>
      <c r="H6185">
        <v>0</v>
      </c>
      <c r="I6185">
        <v>0</v>
      </c>
      <c r="J6185">
        <v>0</v>
      </c>
      <c r="K6185">
        <v>0</v>
      </c>
      <c r="L6185">
        <v>0</v>
      </c>
      <c r="M6185">
        <v>0</v>
      </c>
      <c r="N6185">
        <v>0</v>
      </c>
      <c r="O6185">
        <v>0</v>
      </c>
      <c r="P6185">
        <v>0</v>
      </c>
      <c r="Q6185">
        <v>0</v>
      </c>
      <c r="R6185">
        <v>0</v>
      </c>
      <c r="S6185">
        <v>0</v>
      </c>
      <c r="T6185">
        <v>0</v>
      </c>
      <c r="U6185">
        <v>0</v>
      </c>
      <c r="V6185">
        <v>0</v>
      </c>
      <c r="W6185">
        <v>0</v>
      </c>
      <c r="X6185">
        <v>0</v>
      </c>
      <c r="Y6185">
        <v>0</v>
      </c>
      <c r="Z6185">
        <v>0</v>
      </c>
      <c r="AA6185">
        <v>0</v>
      </c>
      <c r="AB6185">
        <v>0</v>
      </c>
      <c r="AC6185">
        <v>0</v>
      </c>
    </row>
    <row r="6186" spans="1:29">
      <c r="A6186" t="s">
        <v>16636</v>
      </c>
      <c r="B6186" t="s">
        <v>19</v>
      </c>
      <c r="C6186">
        <v>0</v>
      </c>
      <c r="D6186">
        <v>0</v>
      </c>
      <c r="E6186">
        <v>0</v>
      </c>
      <c r="F6186">
        <v>0</v>
      </c>
      <c r="G6186">
        <v>0</v>
      </c>
      <c r="H6186">
        <v>0</v>
      </c>
      <c r="I6186">
        <v>0</v>
      </c>
      <c r="J6186">
        <v>0</v>
      </c>
      <c r="K6186">
        <v>0</v>
      </c>
      <c r="L6186">
        <v>0</v>
      </c>
      <c r="M6186">
        <v>0</v>
      </c>
      <c r="N6186">
        <v>0</v>
      </c>
      <c r="O6186">
        <v>0</v>
      </c>
      <c r="P6186">
        <v>0</v>
      </c>
      <c r="Q6186">
        <v>0</v>
      </c>
      <c r="R6186">
        <v>0</v>
      </c>
      <c r="S6186">
        <v>0</v>
      </c>
      <c r="T6186">
        <v>0</v>
      </c>
      <c r="U6186">
        <v>0</v>
      </c>
      <c r="V6186">
        <v>0</v>
      </c>
      <c r="W6186">
        <v>0</v>
      </c>
      <c r="X6186">
        <v>0</v>
      </c>
      <c r="Y6186">
        <v>0</v>
      </c>
      <c r="Z6186">
        <v>0</v>
      </c>
      <c r="AA6186">
        <v>0</v>
      </c>
      <c r="AB6186">
        <v>0</v>
      </c>
      <c r="AC6186">
        <v>0</v>
      </c>
    </row>
    <row r="6187" spans="1:29">
      <c r="A6187" t="s">
        <v>16637</v>
      </c>
      <c r="B6187" t="s">
        <v>19</v>
      </c>
      <c r="C6187">
        <v>0</v>
      </c>
      <c r="D6187">
        <v>0</v>
      </c>
      <c r="E6187">
        <v>0</v>
      </c>
      <c r="F6187">
        <v>0</v>
      </c>
      <c r="G6187">
        <v>0</v>
      </c>
      <c r="H6187">
        <v>0</v>
      </c>
      <c r="I6187">
        <v>0</v>
      </c>
      <c r="J6187">
        <v>0</v>
      </c>
      <c r="K6187">
        <v>0</v>
      </c>
      <c r="L6187">
        <v>0</v>
      </c>
      <c r="M6187">
        <v>0</v>
      </c>
      <c r="N6187">
        <v>0</v>
      </c>
      <c r="O6187">
        <v>0</v>
      </c>
      <c r="P6187">
        <v>0</v>
      </c>
      <c r="Q6187">
        <v>0</v>
      </c>
      <c r="R6187">
        <v>0</v>
      </c>
      <c r="S6187">
        <v>0</v>
      </c>
      <c r="T6187">
        <v>0</v>
      </c>
      <c r="U6187">
        <v>0</v>
      </c>
      <c r="V6187">
        <v>0</v>
      </c>
      <c r="W6187">
        <v>0</v>
      </c>
      <c r="X6187">
        <v>0</v>
      </c>
      <c r="Y6187">
        <v>0</v>
      </c>
      <c r="Z6187">
        <v>0</v>
      </c>
      <c r="AA6187">
        <v>0</v>
      </c>
      <c r="AB6187">
        <v>0</v>
      </c>
      <c r="AC6187">
        <v>0</v>
      </c>
    </row>
    <row r="6188" spans="1:29">
      <c r="A6188" t="s">
        <v>16638</v>
      </c>
      <c r="B6188" t="s">
        <v>19</v>
      </c>
      <c r="C6188">
        <v>0</v>
      </c>
      <c r="D6188">
        <v>0</v>
      </c>
      <c r="E6188">
        <v>0</v>
      </c>
      <c r="F6188">
        <v>0</v>
      </c>
      <c r="G6188">
        <v>0</v>
      </c>
      <c r="H6188">
        <v>0</v>
      </c>
      <c r="I6188">
        <v>0</v>
      </c>
      <c r="J6188">
        <v>0</v>
      </c>
      <c r="K6188">
        <v>0</v>
      </c>
      <c r="L6188">
        <v>0</v>
      </c>
      <c r="M6188">
        <v>0</v>
      </c>
      <c r="N6188">
        <v>0</v>
      </c>
      <c r="O6188">
        <v>0</v>
      </c>
      <c r="P6188">
        <v>0</v>
      </c>
      <c r="Q6188">
        <v>0</v>
      </c>
      <c r="R6188">
        <v>0</v>
      </c>
      <c r="S6188">
        <v>0</v>
      </c>
      <c r="T6188">
        <v>0</v>
      </c>
      <c r="U6188">
        <v>0</v>
      </c>
      <c r="V6188">
        <v>0</v>
      </c>
      <c r="W6188">
        <v>0</v>
      </c>
      <c r="X6188">
        <v>0</v>
      </c>
      <c r="Y6188">
        <v>0</v>
      </c>
      <c r="Z6188">
        <v>0</v>
      </c>
      <c r="AA6188">
        <v>0</v>
      </c>
      <c r="AB6188">
        <v>0</v>
      </c>
      <c r="AC6188">
        <v>0</v>
      </c>
    </row>
    <row r="6189" spans="1:29">
      <c r="A6189" t="s">
        <v>16639</v>
      </c>
      <c r="B6189" t="s">
        <v>19</v>
      </c>
      <c r="C6189">
        <v>0</v>
      </c>
      <c r="D6189">
        <v>0</v>
      </c>
      <c r="E6189">
        <v>0</v>
      </c>
      <c r="F6189">
        <v>0</v>
      </c>
      <c r="G6189">
        <v>0</v>
      </c>
      <c r="H6189">
        <v>0</v>
      </c>
      <c r="I6189">
        <v>0</v>
      </c>
      <c r="J6189">
        <v>0</v>
      </c>
      <c r="K6189">
        <v>0</v>
      </c>
      <c r="L6189">
        <v>0</v>
      </c>
      <c r="M6189">
        <v>0</v>
      </c>
      <c r="N6189">
        <v>0</v>
      </c>
      <c r="O6189">
        <v>0</v>
      </c>
      <c r="P6189">
        <v>0</v>
      </c>
      <c r="Q6189">
        <v>0</v>
      </c>
      <c r="R6189">
        <v>0</v>
      </c>
      <c r="S6189">
        <v>0</v>
      </c>
      <c r="T6189">
        <v>0</v>
      </c>
      <c r="U6189">
        <v>0</v>
      </c>
      <c r="V6189">
        <v>0</v>
      </c>
      <c r="W6189">
        <v>0</v>
      </c>
      <c r="X6189">
        <v>0</v>
      </c>
      <c r="Y6189">
        <v>0</v>
      </c>
      <c r="Z6189">
        <v>0</v>
      </c>
      <c r="AA6189">
        <v>0</v>
      </c>
      <c r="AB6189">
        <v>0</v>
      </c>
      <c r="AC6189">
        <v>0</v>
      </c>
    </row>
    <row r="6190" spans="1:29">
      <c r="A6190" t="s">
        <v>16640</v>
      </c>
      <c r="B6190" t="s">
        <v>19</v>
      </c>
      <c r="C6190" s="2">
        <v>1281170</v>
      </c>
      <c r="D6190" s="2">
        <v>1830490</v>
      </c>
      <c r="E6190" s="2">
        <v>1947350</v>
      </c>
      <c r="F6190" s="2">
        <v>2146930</v>
      </c>
      <c r="G6190" s="2">
        <v>2388420</v>
      </c>
      <c r="H6190" s="2">
        <v>2644890</v>
      </c>
      <c r="I6190" s="2">
        <v>3025700</v>
      </c>
      <c r="J6190" s="2">
        <v>3694070</v>
      </c>
      <c r="K6190" s="2">
        <v>4439400</v>
      </c>
      <c r="L6190" s="2">
        <v>5159160</v>
      </c>
      <c r="M6190" s="2">
        <v>5817320</v>
      </c>
      <c r="N6190" s="2">
        <v>6435490</v>
      </c>
      <c r="O6190" s="2">
        <v>6902600</v>
      </c>
      <c r="P6190" s="2">
        <v>7362920</v>
      </c>
      <c r="Q6190" s="2">
        <v>7775350</v>
      </c>
      <c r="R6190" s="2">
        <v>8156000</v>
      </c>
      <c r="S6190" s="2">
        <v>8459990</v>
      </c>
      <c r="T6190" s="2">
        <v>8730160</v>
      </c>
      <c r="U6190" s="2">
        <v>8958160</v>
      </c>
      <c r="V6190" s="2">
        <v>9173750</v>
      </c>
      <c r="W6190" s="2">
        <v>9349590</v>
      </c>
      <c r="X6190" s="2">
        <v>9513490</v>
      </c>
      <c r="Y6190" s="2">
        <v>9624580</v>
      </c>
      <c r="Z6190" s="2">
        <v>9731740</v>
      </c>
      <c r="AA6190" s="2">
        <v>9825300</v>
      </c>
      <c r="AB6190" s="2">
        <v>9927570</v>
      </c>
      <c r="AC6190" s="2">
        <v>10022100</v>
      </c>
    </row>
    <row r="6191" spans="1:29">
      <c r="A6191" t="s">
        <v>16641</v>
      </c>
      <c r="B6191" t="s">
        <v>19</v>
      </c>
      <c r="C6191">
        <v>690</v>
      </c>
      <c r="D6191">
        <v>639</v>
      </c>
      <c r="E6191">
        <v>618</v>
      </c>
      <c r="F6191">
        <v>588</v>
      </c>
      <c r="G6191">
        <v>552</v>
      </c>
      <c r="H6191">
        <v>522</v>
      </c>
      <c r="I6191">
        <v>495</v>
      </c>
      <c r="J6191">
        <v>450</v>
      </c>
      <c r="K6191">
        <v>402</v>
      </c>
      <c r="L6191">
        <v>354</v>
      </c>
      <c r="M6191">
        <v>312</v>
      </c>
      <c r="N6191">
        <v>276</v>
      </c>
      <c r="O6191">
        <v>243</v>
      </c>
      <c r="P6191">
        <v>216</v>
      </c>
      <c r="Q6191">
        <v>192</v>
      </c>
      <c r="R6191">
        <v>171</v>
      </c>
      <c r="S6191">
        <v>153</v>
      </c>
      <c r="T6191">
        <v>138</v>
      </c>
      <c r="U6191">
        <v>126</v>
      </c>
      <c r="V6191">
        <v>117</v>
      </c>
      <c r="W6191">
        <v>108</v>
      </c>
      <c r="X6191">
        <v>102</v>
      </c>
      <c r="Y6191">
        <v>96</v>
      </c>
      <c r="Z6191">
        <v>93</v>
      </c>
      <c r="AA6191">
        <v>90</v>
      </c>
      <c r="AB6191">
        <v>84</v>
      </c>
      <c r="AC6191">
        <v>84</v>
      </c>
    </row>
    <row r="6192" spans="1:29">
      <c r="A6192" t="s">
        <v>16642</v>
      </c>
      <c r="B6192" t="s">
        <v>19</v>
      </c>
      <c r="C6192" s="2">
        <v>14083300</v>
      </c>
      <c r="D6192" s="2">
        <v>13422100</v>
      </c>
      <c r="E6192" s="2">
        <v>13439800</v>
      </c>
      <c r="F6192" s="2">
        <v>13291200</v>
      </c>
      <c r="G6192" s="2">
        <v>13043000</v>
      </c>
      <c r="H6192" s="2">
        <v>12691000</v>
      </c>
      <c r="I6192" s="2">
        <v>12354100</v>
      </c>
      <c r="J6192" s="2">
        <v>11533900</v>
      </c>
      <c r="K6192" s="2">
        <v>10707500</v>
      </c>
      <c r="L6192" s="2">
        <v>9812410</v>
      </c>
      <c r="M6192" s="2">
        <v>8988270</v>
      </c>
      <c r="N6192" s="2">
        <v>8265480</v>
      </c>
      <c r="O6192" s="2">
        <v>7739100</v>
      </c>
      <c r="P6192" s="2">
        <v>7250660</v>
      </c>
      <c r="Q6192" s="2">
        <v>6834490</v>
      </c>
      <c r="R6192" s="2">
        <v>6470750</v>
      </c>
      <c r="S6192" s="2">
        <v>6195320</v>
      </c>
      <c r="T6192" s="2">
        <v>5959140</v>
      </c>
      <c r="U6192" s="2">
        <v>5765360</v>
      </c>
      <c r="V6192" s="2">
        <v>5580000</v>
      </c>
      <c r="W6192" s="2">
        <v>5432640</v>
      </c>
      <c r="X6192" s="2">
        <v>5291500</v>
      </c>
      <c r="Y6192" s="2">
        <v>5195500</v>
      </c>
      <c r="Z6192" s="2">
        <v>5095180</v>
      </c>
      <c r="AA6192" s="2">
        <v>5000680</v>
      </c>
      <c r="AB6192" s="2">
        <v>4890170</v>
      </c>
      <c r="AC6192" s="2">
        <v>4788430</v>
      </c>
    </row>
    <row r="6193" spans="1:29">
      <c r="A6193" t="s">
        <v>16643</v>
      </c>
      <c r="B6193" t="s">
        <v>19</v>
      </c>
      <c r="C6193">
        <v>65319</v>
      </c>
      <c r="D6193">
        <v>73128</v>
      </c>
      <c r="E6193">
        <v>85596</v>
      </c>
      <c r="F6193">
        <v>93810</v>
      </c>
      <c r="G6193">
        <v>101067</v>
      </c>
      <c r="H6193">
        <v>108210</v>
      </c>
      <c r="I6193">
        <v>114891</v>
      </c>
      <c r="J6193">
        <v>116628</v>
      </c>
      <c r="K6193">
        <v>117597</v>
      </c>
      <c r="L6193">
        <v>116178</v>
      </c>
      <c r="M6193">
        <v>114240</v>
      </c>
      <c r="N6193">
        <v>112125</v>
      </c>
      <c r="O6193">
        <v>112053</v>
      </c>
      <c r="P6193">
        <v>111153</v>
      </c>
      <c r="Q6193">
        <v>110943</v>
      </c>
      <c r="R6193">
        <v>110976</v>
      </c>
      <c r="S6193">
        <v>111582</v>
      </c>
      <c r="T6193">
        <v>112515</v>
      </c>
      <c r="U6193">
        <v>113985</v>
      </c>
      <c r="V6193">
        <v>115224</v>
      </c>
      <c r="W6193">
        <v>116856</v>
      </c>
      <c r="X6193">
        <v>118470</v>
      </c>
      <c r="Y6193">
        <v>120432</v>
      </c>
      <c r="Z6193">
        <v>122610</v>
      </c>
      <c r="AA6193">
        <v>124782</v>
      </c>
      <c r="AB6193">
        <v>126450</v>
      </c>
      <c r="AC6193">
        <v>128502</v>
      </c>
    </row>
    <row r="6194" spans="1:29">
      <c r="A6194" t="s">
        <v>16644</v>
      </c>
      <c r="B6194" t="s">
        <v>19</v>
      </c>
      <c r="C6194">
        <v>182379</v>
      </c>
      <c r="D6194">
        <v>357660</v>
      </c>
      <c r="E6194">
        <v>313218</v>
      </c>
      <c r="F6194">
        <v>355437</v>
      </c>
      <c r="G6194">
        <v>419037</v>
      </c>
      <c r="H6194">
        <v>553569</v>
      </c>
      <c r="I6194">
        <v>533112</v>
      </c>
      <c r="J6194">
        <v>688536</v>
      </c>
      <c r="K6194">
        <v>762237</v>
      </c>
      <c r="L6194">
        <v>932115</v>
      </c>
      <c r="M6194" s="2">
        <v>1091220</v>
      </c>
      <c r="N6194" s="2">
        <v>1185640</v>
      </c>
      <c r="O6194" s="2">
        <v>1232200</v>
      </c>
      <c r="P6194" s="2">
        <v>1251930</v>
      </c>
      <c r="Q6194" s="2">
        <v>1252580</v>
      </c>
      <c r="R6194" s="2">
        <v>1240340</v>
      </c>
      <c r="S6194" s="2">
        <v>1221960</v>
      </c>
      <c r="T6194" s="2">
        <v>1197080</v>
      </c>
      <c r="U6194" s="2">
        <v>1170700</v>
      </c>
      <c r="V6194" s="2">
        <v>1146570</v>
      </c>
      <c r="W6194" s="2">
        <v>1122560</v>
      </c>
      <c r="X6194" s="2">
        <v>1100080</v>
      </c>
      <c r="Y6194" s="2">
        <v>1079490</v>
      </c>
      <c r="Z6194" s="2">
        <v>1062020</v>
      </c>
      <c r="AA6194" s="2">
        <v>1043680</v>
      </c>
      <c r="AB6194" s="2">
        <v>1027310</v>
      </c>
      <c r="AC6194" s="2">
        <v>1008700</v>
      </c>
    </row>
    <row r="6195" spans="1:29">
      <c r="A6195" t="s">
        <v>16645</v>
      </c>
      <c r="B6195" t="s">
        <v>19</v>
      </c>
      <c r="C6195">
        <v>978</v>
      </c>
      <c r="D6195">
        <v>921</v>
      </c>
      <c r="E6195">
        <v>903</v>
      </c>
      <c r="F6195">
        <v>864</v>
      </c>
      <c r="G6195">
        <v>816</v>
      </c>
      <c r="H6195">
        <v>783</v>
      </c>
      <c r="I6195">
        <v>750</v>
      </c>
      <c r="J6195">
        <v>693</v>
      </c>
      <c r="K6195">
        <v>633</v>
      </c>
      <c r="L6195">
        <v>573</v>
      </c>
      <c r="M6195">
        <v>519</v>
      </c>
      <c r="N6195">
        <v>474</v>
      </c>
      <c r="O6195">
        <v>435</v>
      </c>
      <c r="P6195">
        <v>402</v>
      </c>
      <c r="Q6195">
        <v>375</v>
      </c>
      <c r="R6195">
        <v>351</v>
      </c>
      <c r="S6195">
        <v>330</v>
      </c>
      <c r="T6195">
        <v>312</v>
      </c>
      <c r="U6195">
        <v>297</v>
      </c>
      <c r="V6195">
        <v>282</v>
      </c>
      <c r="W6195">
        <v>270</v>
      </c>
      <c r="X6195">
        <v>258</v>
      </c>
      <c r="Y6195">
        <v>249</v>
      </c>
      <c r="Z6195">
        <v>240</v>
      </c>
      <c r="AA6195">
        <v>231</v>
      </c>
      <c r="AB6195">
        <v>222</v>
      </c>
      <c r="AC6195">
        <v>216</v>
      </c>
    </row>
    <row r="6196" spans="1:29">
      <c r="A6196" t="s">
        <v>16646</v>
      </c>
      <c r="B6196" t="s">
        <v>19</v>
      </c>
      <c r="C6196">
        <v>327</v>
      </c>
      <c r="D6196">
        <v>303</v>
      </c>
      <c r="E6196">
        <v>246</v>
      </c>
      <c r="F6196">
        <v>231</v>
      </c>
      <c r="G6196">
        <v>222</v>
      </c>
      <c r="H6196">
        <v>207</v>
      </c>
      <c r="I6196">
        <v>201</v>
      </c>
      <c r="J6196">
        <v>201</v>
      </c>
      <c r="K6196">
        <v>201</v>
      </c>
      <c r="L6196">
        <v>201</v>
      </c>
      <c r="M6196">
        <v>198</v>
      </c>
      <c r="N6196">
        <v>198</v>
      </c>
      <c r="O6196">
        <v>198</v>
      </c>
      <c r="P6196">
        <v>201</v>
      </c>
      <c r="Q6196">
        <v>204</v>
      </c>
      <c r="R6196">
        <v>207</v>
      </c>
      <c r="S6196">
        <v>210</v>
      </c>
      <c r="T6196">
        <v>216</v>
      </c>
      <c r="U6196">
        <v>222</v>
      </c>
      <c r="V6196">
        <v>225</v>
      </c>
      <c r="W6196">
        <v>231</v>
      </c>
      <c r="X6196">
        <v>234</v>
      </c>
      <c r="Y6196">
        <v>240</v>
      </c>
      <c r="Z6196">
        <v>243</v>
      </c>
      <c r="AA6196">
        <v>246</v>
      </c>
      <c r="AB6196">
        <v>252</v>
      </c>
      <c r="AC6196">
        <v>255</v>
      </c>
    </row>
    <row r="6197" spans="1:29">
      <c r="A6197" t="s">
        <v>16647</v>
      </c>
      <c r="B6197" t="s">
        <v>19</v>
      </c>
      <c r="C6197">
        <v>16662</v>
      </c>
      <c r="D6197">
        <v>21966</v>
      </c>
      <c r="E6197">
        <v>20790</v>
      </c>
      <c r="F6197">
        <v>28320</v>
      </c>
      <c r="G6197">
        <v>38934</v>
      </c>
      <c r="H6197">
        <v>55125</v>
      </c>
      <c r="I6197">
        <v>76200</v>
      </c>
      <c r="J6197">
        <v>97677</v>
      </c>
      <c r="K6197">
        <v>121113</v>
      </c>
      <c r="L6197">
        <v>146193</v>
      </c>
      <c r="M6197">
        <v>170487</v>
      </c>
      <c r="N6197">
        <v>192690</v>
      </c>
      <c r="O6197">
        <v>210333</v>
      </c>
      <c r="P6197">
        <v>224820</v>
      </c>
      <c r="Q6197">
        <v>236466</v>
      </c>
      <c r="R6197">
        <v>245937</v>
      </c>
      <c r="S6197">
        <v>253263</v>
      </c>
      <c r="T6197">
        <v>258702</v>
      </c>
      <c r="U6197">
        <v>262902</v>
      </c>
      <c r="V6197">
        <v>267111</v>
      </c>
      <c r="W6197">
        <v>270861</v>
      </c>
      <c r="X6197">
        <v>274770</v>
      </c>
      <c r="Y6197">
        <v>277998</v>
      </c>
      <c r="Z6197">
        <v>281514</v>
      </c>
      <c r="AA6197">
        <v>284907</v>
      </c>
      <c r="AB6197">
        <v>288255</v>
      </c>
      <c r="AC6197">
        <v>291546</v>
      </c>
    </row>
    <row r="6198" spans="1:29">
      <c r="A6198" t="s">
        <v>16648</v>
      </c>
      <c r="B6198" t="s">
        <v>19</v>
      </c>
      <c r="C6198">
        <v>309</v>
      </c>
      <c r="D6198">
        <v>282</v>
      </c>
      <c r="E6198">
        <v>258</v>
      </c>
      <c r="F6198">
        <v>240</v>
      </c>
      <c r="G6198">
        <v>222</v>
      </c>
      <c r="H6198">
        <v>210</v>
      </c>
      <c r="I6198">
        <v>198</v>
      </c>
      <c r="J6198">
        <v>183</v>
      </c>
      <c r="K6198">
        <v>168</v>
      </c>
      <c r="L6198">
        <v>156</v>
      </c>
      <c r="M6198">
        <v>144</v>
      </c>
      <c r="N6198">
        <v>132</v>
      </c>
      <c r="O6198">
        <v>123</v>
      </c>
      <c r="P6198">
        <v>111</v>
      </c>
      <c r="Q6198">
        <v>102</v>
      </c>
      <c r="R6198">
        <v>93</v>
      </c>
      <c r="S6198">
        <v>84</v>
      </c>
      <c r="T6198">
        <v>75</v>
      </c>
      <c r="U6198">
        <v>66</v>
      </c>
      <c r="V6198">
        <v>60</v>
      </c>
      <c r="W6198">
        <v>51</v>
      </c>
      <c r="X6198">
        <v>42</v>
      </c>
      <c r="Y6198">
        <v>36</v>
      </c>
      <c r="Z6198">
        <v>27</v>
      </c>
      <c r="AA6198">
        <v>18</v>
      </c>
      <c r="AB6198">
        <v>12</v>
      </c>
      <c r="AC6198">
        <v>3</v>
      </c>
    </row>
    <row r="6199" spans="1:29">
      <c r="A6199" t="s">
        <v>16649</v>
      </c>
      <c r="B6199" t="s">
        <v>19</v>
      </c>
      <c r="C6199">
        <v>792384</v>
      </c>
      <c r="D6199">
        <v>789528</v>
      </c>
      <c r="E6199">
        <v>787434</v>
      </c>
      <c r="F6199">
        <v>787743</v>
      </c>
      <c r="G6199">
        <v>785700</v>
      </c>
      <c r="H6199">
        <v>778365</v>
      </c>
      <c r="I6199">
        <v>767877</v>
      </c>
      <c r="J6199">
        <v>757926</v>
      </c>
      <c r="K6199">
        <v>745635</v>
      </c>
      <c r="L6199">
        <v>735360</v>
      </c>
      <c r="M6199">
        <v>722844</v>
      </c>
      <c r="N6199">
        <v>713715</v>
      </c>
      <c r="O6199">
        <v>705861</v>
      </c>
      <c r="P6199">
        <v>700854</v>
      </c>
      <c r="Q6199">
        <v>696849</v>
      </c>
      <c r="R6199">
        <v>694017</v>
      </c>
      <c r="S6199">
        <v>693705</v>
      </c>
      <c r="T6199">
        <v>694110</v>
      </c>
      <c r="U6199">
        <v>695361</v>
      </c>
      <c r="V6199">
        <v>695913</v>
      </c>
      <c r="W6199">
        <v>697167</v>
      </c>
      <c r="X6199">
        <v>698934</v>
      </c>
      <c r="Y6199">
        <v>702153</v>
      </c>
      <c r="Z6199">
        <v>706593</v>
      </c>
      <c r="AA6199">
        <v>710502</v>
      </c>
      <c r="AB6199">
        <v>714015</v>
      </c>
      <c r="AC6199">
        <v>716067</v>
      </c>
    </row>
    <row r="6200" spans="1:29">
      <c r="A6200" t="s">
        <v>16650</v>
      </c>
      <c r="B6200" t="s">
        <v>19</v>
      </c>
      <c r="C6200">
        <v>553182</v>
      </c>
      <c r="D6200">
        <v>549708</v>
      </c>
      <c r="E6200">
        <v>547845</v>
      </c>
      <c r="F6200">
        <v>536649</v>
      </c>
      <c r="G6200">
        <v>523818</v>
      </c>
      <c r="H6200">
        <v>514998</v>
      </c>
      <c r="I6200">
        <v>507243</v>
      </c>
      <c r="J6200">
        <v>498678</v>
      </c>
      <c r="K6200">
        <v>491457</v>
      </c>
      <c r="L6200">
        <v>480474</v>
      </c>
      <c r="M6200">
        <v>473409</v>
      </c>
      <c r="N6200">
        <v>464934</v>
      </c>
      <c r="O6200">
        <v>460401</v>
      </c>
      <c r="P6200">
        <v>456312</v>
      </c>
      <c r="Q6200">
        <v>453975</v>
      </c>
      <c r="R6200">
        <v>452259</v>
      </c>
      <c r="S6200">
        <v>451452</v>
      </c>
      <c r="T6200">
        <v>451311</v>
      </c>
      <c r="U6200">
        <v>451926</v>
      </c>
      <c r="V6200">
        <v>452157</v>
      </c>
      <c r="W6200">
        <v>452418</v>
      </c>
      <c r="X6200">
        <v>453399</v>
      </c>
      <c r="Y6200">
        <v>454155</v>
      </c>
      <c r="Z6200">
        <v>456831</v>
      </c>
      <c r="AA6200">
        <v>459402</v>
      </c>
      <c r="AB6200">
        <v>461331</v>
      </c>
      <c r="AC6200">
        <v>463662</v>
      </c>
    </row>
    <row r="6201" spans="1:29">
      <c r="A6201" t="s">
        <v>16651</v>
      </c>
      <c r="B6201" t="s">
        <v>19</v>
      </c>
      <c r="C6201">
        <v>837</v>
      </c>
      <c r="D6201">
        <v>1158</v>
      </c>
      <c r="E6201">
        <v>1212</v>
      </c>
      <c r="F6201">
        <v>1707</v>
      </c>
      <c r="G6201">
        <v>2412</v>
      </c>
      <c r="H6201">
        <v>3453</v>
      </c>
      <c r="I6201">
        <v>4908</v>
      </c>
      <c r="J6201">
        <v>6291</v>
      </c>
      <c r="K6201">
        <v>7992</v>
      </c>
      <c r="L6201">
        <v>10116</v>
      </c>
      <c r="M6201">
        <v>12666</v>
      </c>
      <c r="N6201">
        <v>15693</v>
      </c>
      <c r="O6201">
        <v>19071</v>
      </c>
      <c r="P6201">
        <v>22779</v>
      </c>
      <c r="Q6201">
        <v>26685</v>
      </c>
      <c r="R6201">
        <v>30639</v>
      </c>
      <c r="S6201">
        <v>34461</v>
      </c>
      <c r="T6201">
        <v>37962</v>
      </c>
      <c r="U6201">
        <v>41067</v>
      </c>
      <c r="V6201">
        <v>43797</v>
      </c>
      <c r="W6201">
        <v>46095</v>
      </c>
      <c r="X6201">
        <v>48066</v>
      </c>
      <c r="Y6201">
        <v>49740</v>
      </c>
      <c r="Z6201">
        <v>51201</v>
      </c>
      <c r="AA6201">
        <v>52410</v>
      </c>
      <c r="AB6201">
        <v>53424</v>
      </c>
      <c r="AC6201">
        <v>54279</v>
      </c>
    </row>
    <row r="6202" spans="1:29">
      <c r="A6202" t="s">
        <v>16652</v>
      </c>
      <c r="B6202" t="s">
        <v>19</v>
      </c>
      <c r="C6202">
        <v>75</v>
      </c>
      <c r="D6202">
        <v>69</v>
      </c>
      <c r="E6202">
        <v>66</v>
      </c>
      <c r="F6202">
        <v>63</v>
      </c>
      <c r="G6202">
        <v>57</v>
      </c>
      <c r="H6202">
        <v>54</v>
      </c>
      <c r="I6202">
        <v>51</v>
      </c>
      <c r="J6202">
        <v>48</v>
      </c>
      <c r="K6202">
        <v>45</v>
      </c>
      <c r="L6202">
        <v>42</v>
      </c>
      <c r="M6202">
        <v>39</v>
      </c>
      <c r="N6202">
        <v>36</v>
      </c>
      <c r="O6202">
        <v>33</v>
      </c>
      <c r="P6202">
        <v>30</v>
      </c>
      <c r="Q6202">
        <v>30</v>
      </c>
      <c r="R6202">
        <v>27</v>
      </c>
      <c r="S6202">
        <v>24</v>
      </c>
      <c r="T6202">
        <v>21</v>
      </c>
      <c r="U6202">
        <v>21</v>
      </c>
      <c r="V6202">
        <v>18</v>
      </c>
      <c r="W6202">
        <v>15</v>
      </c>
      <c r="X6202">
        <v>15</v>
      </c>
      <c r="Y6202">
        <v>12</v>
      </c>
      <c r="Z6202">
        <v>12</v>
      </c>
      <c r="AA6202">
        <v>9</v>
      </c>
      <c r="AB6202">
        <v>6</v>
      </c>
      <c r="AC6202">
        <v>6</v>
      </c>
    </row>
    <row r="6203" spans="1:29">
      <c r="A6203" t="s">
        <v>16653</v>
      </c>
      <c r="B6203" t="s">
        <v>19</v>
      </c>
      <c r="C6203">
        <v>0</v>
      </c>
      <c r="D6203">
        <v>0</v>
      </c>
      <c r="E6203">
        <v>0</v>
      </c>
      <c r="F6203">
        <v>0</v>
      </c>
      <c r="G6203">
        <v>0</v>
      </c>
      <c r="H6203">
        <v>0</v>
      </c>
      <c r="I6203">
        <v>0</v>
      </c>
      <c r="J6203">
        <v>0</v>
      </c>
      <c r="K6203">
        <v>0</v>
      </c>
      <c r="L6203">
        <v>0</v>
      </c>
      <c r="M6203">
        <v>0</v>
      </c>
      <c r="N6203">
        <v>0</v>
      </c>
      <c r="O6203">
        <v>0</v>
      </c>
      <c r="P6203">
        <v>0</v>
      </c>
      <c r="Q6203">
        <v>0</v>
      </c>
      <c r="R6203">
        <v>0</v>
      </c>
      <c r="S6203">
        <v>0</v>
      </c>
      <c r="T6203">
        <v>0</v>
      </c>
      <c r="U6203">
        <v>0</v>
      </c>
      <c r="V6203">
        <v>0</v>
      </c>
      <c r="W6203">
        <v>0</v>
      </c>
      <c r="X6203">
        <v>0</v>
      </c>
      <c r="Y6203">
        <v>0</v>
      </c>
      <c r="Z6203">
        <v>0</v>
      </c>
      <c r="AA6203">
        <v>0</v>
      </c>
      <c r="AB6203">
        <v>0</v>
      </c>
      <c r="AC6203">
        <v>0</v>
      </c>
    </row>
    <row r="6204" spans="1:29">
      <c r="A6204" t="s">
        <v>16654</v>
      </c>
      <c r="B6204" t="s">
        <v>19</v>
      </c>
      <c r="C6204">
        <v>8553</v>
      </c>
      <c r="D6204">
        <v>13272</v>
      </c>
      <c r="E6204">
        <v>8133</v>
      </c>
      <c r="F6204">
        <v>12678</v>
      </c>
      <c r="G6204">
        <v>17793</v>
      </c>
      <c r="H6204">
        <v>24879</v>
      </c>
      <c r="I6204">
        <v>32463</v>
      </c>
      <c r="J6204">
        <v>33714</v>
      </c>
      <c r="K6204">
        <v>34740</v>
      </c>
      <c r="L6204">
        <v>36075</v>
      </c>
      <c r="M6204">
        <v>37467</v>
      </c>
      <c r="N6204">
        <v>38850</v>
      </c>
      <c r="O6204">
        <v>39378</v>
      </c>
      <c r="P6204">
        <v>40005</v>
      </c>
      <c r="Q6204">
        <v>40500</v>
      </c>
      <c r="R6204">
        <v>41058</v>
      </c>
      <c r="S6204">
        <v>41412</v>
      </c>
      <c r="T6204">
        <v>41490</v>
      </c>
      <c r="U6204">
        <v>41355</v>
      </c>
      <c r="V6204">
        <v>41595</v>
      </c>
      <c r="W6204">
        <v>41727</v>
      </c>
      <c r="X6204">
        <v>41925</v>
      </c>
      <c r="Y6204">
        <v>42204</v>
      </c>
      <c r="Z6204">
        <v>42210</v>
      </c>
      <c r="AA6204">
        <v>42276</v>
      </c>
      <c r="AB6204">
        <v>42432</v>
      </c>
      <c r="AC6204">
        <v>42576</v>
      </c>
    </row>
    <row r="6205" spans="1:29">
      <c r="A6205" t="s">
        <v>16655</v>
      </c>
      <c r="B6205" t="s">
        <v>19</v>
      </c>
      <c r="C6205">
        <v>87</v>
      </c>
      <c r="D6205">
        <v>66</v>
      </c>
      <c r="E6205">
        <v>60</v>
      </c>
      <c r="F6205">
        <v>54</v>
      </c>
      <c r="G6205">
        <v>42</v>
      </c>
      <c r="H6205">
        <v>36</v>
      </c>
      <c r="I6205">
        <v>30</v>
      </c>
      <c r="J6205">
        <v>27</v>
      </c>
      <c r="K6205">
        <v>24</v>
      </c>
      <c r="L6205">
        <v>21</v>
      </c>
      <c r="M6205">
        <v>21</v>
      </c>
      <c r="N6205">
        <v>18</v>
      </c>
      <c r="O6205">
        <v>18</v>
      </c>
      <c r="P6205">
        <v>18</v>
      </c>
      <c r="Q6205">
        <v>15</v>
      </c>
      <c r="R6205">
        <v>15</v>
      </c>
      <c r="S6205">
        <v>15</v>
      </c>
      <c r="T6205">
        <v>15</v>
      </c>
      <c r="U6205">
        <v>12</v>
      </c>
      <c r="V6205">
        <v>12</v>
      </c>
      <c r="W6205">
        <v>12</v>
      </c>
      <c r="X6205">
        <v>12</v>
      </c>
      <c r="Y6205">
        <v>12</v>
      </c>
      <c r="Z6205">
        <v>12</v>
      </c>
      <c r="AA6205">
        <v>12</v>
      </c>
      <c r="AB6205">
        <v>12</v>
      </c>
      <c r="AC6205">
        <v>12</v>
      </c>
    </row>
    <row r="6206" spans="1:29">
      <c r="A6206" t="s">
        <v>16656</v>
      </c>
      <c r="B6206" t="s">
        <v>19</v>
      </c>
      <c r="C6206">
        <v>6975</v>
      </c>
      <c r="D6206">
        <v>7092</v>
      </c>
      <c r="E6206">
        <v>7647</v>
      </c>
      <c r="F6206">
        <v>8208</v>
      </c>
      <c r="G6206">
        <v>8664</v>
      </c>
      <c r="H6206">
        <v>8097</v>
      </c>
      <c r="I6206">
        <v>7374</v>
      </c>
      <c r="J6206">
        <v>7278</v>
      </c>
      <c r="K6206">
        <v>7173</v>
      </c>
      <c r="L6206">
        <v>7050</v>
      </c>
      <c r="M6206">
        <v>6825</v>
      </c>
      <c r="N6206">
        <v>6675</v>
      </c>
      <c r="O6206">
        <v>6528</v>
      </c>
      <c r="P6206">
        <v>6456</v>
      </c>
      <c r="Q6206">
        <v>6330</v>
      </c>
      <c r="R6206">
        <v>6204</v>
      </c>
      <c r="S6206">
        <v>6156</v>
      </c>
      <c r="T6206">
        <v>6120</v>
      </c>
      <c r="U6206">
        <v>6099</v>
      </c>
      <c r="V6206">
        <v>6015</v>
      </c>
      <c r="W6206">
        <v>5964</v>
      </c>
      <c r="X6206">
        <v>5880</v>
      </c>
      <c r="Y6206">
        <v>5850</v>
      </c>
      <c r="Z6206">
        <v>5799</v>
      </c>
      <c r="AA6206">
        <v>5733</v>
      </c>
      <c r="AB6206">
        <v>5658</v>
      </c>
      <c r="AC6206">
        <v>5484</v>
      </c>
    </row>
    <row r="6207" spans="1:29">
      <c r="A6207" t="s">
        <v>16657</v>
      </c>
      <c r="B6207" t="s">
        <v>19</v>
      </c>
      <c r="C6207">
        <v>73263</v>
      </c>
      <c r="D6207">
        <v>71181</v>
      </c>
      <c r="E6207">
        <v>77511</v>
      </c>
      <c r="F6207">
        <v>73515</v>
      </c>
      <c r="G6207">
        <v>68769</v>
      </c>
      <c r="H6207">
        <v>62841</v>
      </c>
      <c r="I6207">
        <v>56388</v>
      </c>
      <c r="J6207">
        <v>55431</v>
      </c>
      <c r="K6207">
        <v>54609</v>
      </c>
      <c r="L6207">
        <v>53436</v>
      </c>
      <c r="M6207">
        <v>52299</v>
      </c>
      <c r="N6207">
        <v>51030</v>
      </c>
      <c r="O6207">
        <v>50541</v>
      </c>
      <c r="P6207">
        <v>49848</v>
      </c>
      <c r="Q6207">
        <v>49260</v>
      </c>
      <c r="R6207">
        <v>48558</v>
      </c>
      <c r="S6207">
        <v>47928</v>
      </c>
      <c r="T6207">
        <v>47508</v>
      </c>
      <c r="U6207">
        <v>47241</v>
      </c>
      <c r="V6207">
        <v>46635</v>
      </c>
      <c r="W6207">
        <v>46083</v>
      </c>
      <c r="X6207">
        <v>45477</v>
      </c>
      <c r="Y6207">
        <v>44697</v>
      </c>
      <c r="Z6207">
        <v>44211</v>
      </c>
      <c r="AA6207">
        <v>43683</v>
      </c>
      <c r="AB6207">
        <v>43038</v>
      </c>
      <c r="AC6207">
        <v>42519</v>
      </c>
    </row>
    <row r="6208" spans="1:29">
      <c r="A6208" t="s">
        <v>16658</v>
      </c>
      <c r="B6208" t="s">
        <v>19</v>
      </c>
      <c r="C6208">
        <v>0</v>
      </c>
      <c r="D6208">
        <v>0</v>
      </c>
      <c r="E6208">
        <v>0</v>
      </c>
      <c r="F6208">
        <v>0</v>
      </c>
      <c r="G6208">
        <v>0</v>
      </c>
      <c r="H6208">
        <v>0</v>
      </c>
      <c r="I6208">
        <v>0</v>
      </c>
      <c r="J6208">
        <v>0</v>
      </c>
      <c r="K6208">
        <v>0</v>
      </c>
      <c r="L6208">
        <v>0</v>
      </c>
      <c r="M6208">
        <v>0</v>
      </c>
      <c r="N6208">
        <v>0</v>
      </c>
      <c r="O6208">
        <v>0</v>
      </c>
      <c r="P6208">
        <v>0</v>
      </c>
      <c r="Q6208">
        <v>0</v>
      </c>
      <c r="R6208">
        <v>0</v>
      </c>
      <c r="S6208">
        <v>0</v>
      </c>
      <c r="T6208">
        <v>0</v>
      </c>
      <c r="U6208">
        <v>0</v>
      </c>
      <c r="V6208">
        <v>0</v>
      </c>
      <c r="W6208">
        <v>0</v>
      </c>
      <c r="X6208">
        <v>0</v>
      </c>
      <c r="Y6208">
        <v>0</v>
      </c>
      <c r="Z6208">
        <v>0</v>
      </c>
      <c r="AA6208">
        <v>0</v>
      </c>
      <c r="AB6208">
        <v>0</v>
      </c>
      <c r="AC6208">
        <v>0</v>
      </c>
    </row>
    <row r="6209" spans="1:29">
      <c r="A6209" t="s">
        <v>16659</v>
      </c>
      <c r="B6209" t="s">
        <v>19</v>
      </c>
      <c r="C6209">
        <v>45</v>
      </c>
      <c r="D6209">
        <v>42</v>
      </c>
      <c r="E6209">
        <v>48</v>
      </c>
      <c r="F6209">
        <v>51</v>
      </c>
      <c r="G6209">
        <v>45</v>
      </c>
      <c r="H6209">
        <v>45</v>
      </c>
      <c r="I6209">
        <v>42</v>
      </c>
      <c r="J6209">
        <v>42</v>
      </c>
      <c r="K6209">
        <v>42</v>
      </c>
      <c r="L6209">
        <v>42</v>
      </c>
      <c r="M6209">
        <v>42</v>
      </c>
      <c r="N6209">
        <v>42</v>
      </c>
      <c r="O6209">
        <v>42</v>
      </c>
      <c r="P6209">
        <v>45</v>
      </c>
      <c r="Q6209">
        <v>45</v>
      </c>
      <c r="R6209">
        <v>45</v>
      </c>
      <c r="S6209">
        <v>45</v>
      </c>
      <c r="T6209">
        <v>45</v>
      </c>
      <c r="U6209">
        <v>45</v>
      </c>
      <c r="V6209">
        <v>45</v>
      </c>
      <c r="W6209">
        <v>45</v>
      </c>
      <c r="X6209">
        <v>45</v>
      </c>
      <c r="Y6209">
        <v>45</v>
      </c>
      <c r="Z6209">
        <v>45</v>
      </c>
      <c r="AA6209">
        <v>45</v>
      </c>
      <c r="AB6209">
        <v>45</v>
      </c>
      <c r="AC6209">
        <v>45</v>
      </c>
    </row>
    <row r="6210" spans="1:29">
      <c r="A6210" t="s">
        <v>16660</v>
      </c>
      <c r="B6210" t="s">
        <v>19</v>
      </c>
      <c r="C6210">
        <v>0</v>
      </c>
      <c r="D6210">
        <v>0</v>
      </c>
      <c r="E6210">
        <v>0</v>
      </c>
      <c r="F6210">
        <v>0</v>
      </c>
      <c r="G6210">
        <v>3</v>
      </c>
      <c r="H6210">
        <v>12</v>
      </c>
      <c r="I6210">
        <v>27</v>
      </c>
      <c r="J6210">
        <v>60</v>
      </c>
      <c r="K6210">
        <v>84</v>
      </c>
      <c r="L6210">
        <v>111</v>
      </c>
      <c r="M6210">
        <v>150</v>
      </c>
      <c r="N6210">
        <v>198</v>
      </c>
      <c r="O6210">
        <v>285</v>
      </c>
      <c r="P6210">
        <v>396</v>
      </c>
      <c r="Q6210">
        <v>531</v>
      </c>
      <c r="R6210">
        <v>690</v>
      </c>
      <c r="S6210">
        <v>876</v>
      </c>
      <c r="T6210">
        <v>1086</v>
      </c>
      <c r="U6210">
        <v>1311</v>
      </c>
      <c r="V6210">
        <v>1551</v>
      </c>
      <c r="W6210">
        <v>1794</v>
      </c>
      <c r="X6210">
        <v>2049</v>
      </c>
      <c r="Y6210">
        <v>2319</v>
      </c>
      <c r="Z6210">
        <v>2568</v>
      </c>
      <c r="AA6210">
        <v>2823</v>
      </c>
      <c r="AB6210">
        <v>3114</v>
      </c>
      <c r="AC6210">
        <v>3411</v>
      </c>
    </row>
    <row r="6211" spans="1:29">
      <c r="A6211" t="s">
        <v>16661</v>
      </c>
      <c r="B6211" t="s">
        <v>19</v>
      </c>
      <c r="C6211">
        <v>27</v>
      </c>
      <c r="D6211">
        <v>66</v>
      </c>
      <c r="E6211">
        <v>36</v>
      </c>
      <c r="F6211">
        <v>78</v>
      </c>
      <c r="G6211">
        <v>168</v>
      </c>
      <c r="H6211">
        <v>369</v>
      </c>
      <c r="I6211">
        <v>732</v>
      </c>
      <c r="J6211">
        <v>945</v>
      </c>
      <c r="K6211">
        <v>1224</v>
      </c>
      <c r="L6211">
        <v>1635</v>
      </c>
      <c r="M6211">
        <v>2244</v>
      </c>
      <c r="N6211">
        <v>3135</v>
      </c>
      <c r="O6211">
        <v>4005</v>
      </c>
      <c r="P6211">
        <v>5259</v>
      </c>
      <c r="Q6211">
        <v>6864</v>
      </c>
      <c r="R6211">
        <v>8820</v>
      </c>
      <c r="S6211">
        <v>10821</v>
      </c>
      <c r="T6211">
        <v>12540</v>
      </c>
      <c r="U6211">
        <v>13854</v>
      </c>
      <c r="V6211">
        <v>15201</v>
      </c>
      <c r="W6211">
        <v>16248</v>
      </c>
      <c r="X6211">
        <v>17193</v>
      </c>
      <c r="Y6211">
        <v>18069</v>
      </c>
      <c r="Z6211">
        <v>18756</v>
      </c>
      <c r="AA6211">
        <v>19419</v>
      </c>
      <c r="AB6211">
        <v>20154</v>
      </c>
      <c r="AC6211">
        <v>20715</v>
      </c>
    </row>
    <row r="6212" spans="1:29">
      <c r="A6212" t="s">
        <v>16662</v>
      </c>
      <c r="B6212" t="s">
        <v>19</v>
      </c>
      <c r="C6212">
        <v>468</v>
      </c>
      <c r="D6212">
        <v>411</v>
      </c>
      <c r="E6212">
        <v>357</v>
      </c>
      <c r="F6212">
        <v>366</v>
      </c>
      <c r="G6212">
        <v>408</v>
      </c>
      <c r="H6212">
        <v>477</v>
      </c>
      <c r="I6212">
        <v>564</v>
      </c>
      <c r="J6212">
        <v>627</v>
      </c>
      <c r="K6212">
        <v>693</v>
      </c>
      <c r="L6212">
        <v>789</v>
      </c>
      <c r="M6212">
        <v>924</v>
      </c>
      <c r="N6212">
        <v>1077</v>
      </c>
      <c r="O6212">
        <v>1230</v>
      </c>
      <c r="P6212">
        <v>1410</v>
      </c>
      <c r="Q6212">
        <v>1584</v>
      </c>
      <c r="R6212">
        <v>1758</v>
      </c>
      <c r="S6212">
        <v>1926</v>
      </c>
      <c r="T6212">
        <v>2061</v>
      </c>
      <c r="U6212">
        <v>2163</v>
      </c>
      <c r="V6212">
        <v>2268</v>
      </c>
      <c r="W6212">
        <v>2361</v>
      </c>
      <c r="X6212">
        <v>2433</v>
      </c>
      <c r="Y6212">
        <v>2532</v>
      </c>
      <c r="Z6212">
        <v>2574</v>
      </c>
      <c r="AA6212">
        <v>2631</v>
      </c>
      <c r="AB6212">
        <v>2661</v>
      </c>
      <c r="AC6212">
        <v>2718</v>
      </c>
    </row>
    <row r="6213" spans="1:29">
      <c r="A6213" t="s">
        <v>16663</v>
      </c>
      <c r="B6213" t="s">
        <v>19</v>
      </c>
      <c r="C6213">
        <v>0</v>
      </c>
      <c r="D6213">
        <v>0</v>
      </c>
      <c r="E6213">
        <v>0</v>
      </c>
      <c r="F6213">
        <v>0</v>
      </c>
      <c r="G6213">
        <v>0</v>
      </c>
      <c r="H6213">
        <v>0</v>
      </c>
      <c r="I6213">
        <v>0</v>
      </c>
      <c r="J6213">
        <v>0</v>
      </c>
      <c r="K6213">
        <v>0</v>
      </c>
      <c r="L6213">
        <v>0</v>
      </c>
      <c r="M6213">
        <v>0</v>
      </c>
      <c r="N6213">
        <v>0</v>
      </c>
      <c r="O6213">
        <v>0</v>
      </c>
      <c r="P6213">
        <v>0</v>
      </c>
      <c r="Q6213">
        <v>0</v>
      </c>
      <c r="R6213">
        <v>0</v>
      </c>
      <c r="S6213">
        <v>0</v>
      </c>
      <c r="T6213">
        <v>0</v>
      </c>
      <c r="U6213">
        <v>0</v>
      </c>
      <c r="V6213">
        <v>0</v>
      </c>
      <c r="W6213">
        <v>0</v>
      </c>
      <c r="X6213">
        <v>0</v>
      </c>
      <c r="Y6213">
        <v>0</v>
      </c>
      <c r="Z6213">
        <v>0</v>
      </c>
      <c r="AA6213">
        <v>0</v>
      </c>
      <c r="AB6213">
        <v>0</v>
      </c>
      <c r="AC6213">
        <v>0</v>
      </c>
    </row>
    <row r="6214" spans="1:29">
      <c r="A6214" t="s">
        <v>16664</v>
      </c>
      <c r="B6214" t="s">
        <v>19</v>
      </c>
      <c r="C6214">
        <v>300510</v>
      </c>
      <c r="D6214">
        <v>307902</v>
      </c>
      <c r="E6214">
        <v>313410</v>
      </c>
      <c r="F6214">
        <v>318438</v>
      </c>
      <c r="G6214">
        <v>321912</v>
      </c>
      <c r="H6214">
        <v>324864</v>
      </c>
      <c r="I6214">
        <v>327156</v>
      </c>
      <c r="J6214">
        <v>329004</v>
      </c>
      <c r="K6214">
        <v>330597</v>
      </c>
      <c r="L6214">
        <v>331536</v>
      </c>
      <c r="M6214">
        <v>332337</v>
      </c>
      <c r="N6214">
        <v>332700</v>
      </c>
      <c r="O6214">
        <v>333456</v>
      </c>
      <c r="P6214">
        <v>333954</v>
      </c>
      <c r="Q6214">
        <v>334044</v>
      </c>
      <c r="R6214">
        <v>333279</v>
      </c>
      <c r="S6214">
        <v>332481</v>
      </c>
      <c r="T6214">
        <v>331839</v>
      </c>
      <c r="U6214">
        <v>331653</v>
      </c>
      <c r="V6214">
        <v>331038</v>
      </c>
      <c r="W6214">
        <v>330468</v>
      </c>
      <c r="X6214">
        <v>330090</v>
      </c>
      <c r="Y6214">
        <v>329361</v>
      </c>
      <c r="Z6214">
        <v>330285</v>
      </c>
      <c r="AA6214">
        <v>331272</v>
      </c>
      <c r="AB6214">
        <v>331938</v>
      </c>
      <c r="AC6214">
        <v>332223</v>
      </c>
    </row>
    <row r="6215" spans="1:29">
      <c r="A6215" t="s">
        <v>16665</v>
      </c>
      <c r="B6215" t="s">
        <v>19</v>
      </c>
      <c r="C6215">
        <v>3</v>
      </c>
      <c r="D6215">
        <v>3</v>
      </c>
      <c r="E6215">
        <v>0</v>
      </c>
      <c r="F6215">
        <v>0</v>
      </c>
      <c r="G6215">
        <v>0</v>
      </c>
      <c r="H6215">
        <v>0</v>
      </c>
      <c r="I6215">
        <v>0</v>
      </c>
      <c r="J6215">
        <v>0</v>
      </c>
      <c r="K6215">
        <v>0</v>
      </c>
      <c r="L6215">
        <v>0</v>
      </c>
      <c r="M6215">
        <v>0</v>
      </c>
      <c r="N6215">
        <v>0</v>
      </c>
      <c r="O6215">
        <v>0</v>
      </c>
      <c r="P6215">
        <v>0</v>
      </c>
      <c r="Q6215">
        <v>0</v>
      </c>
      <c r="R6215">
        <v>0</v>
      </c>
      <c r="S6215">
        <v>0</v>
      </c>
      <c r="T6215">
        <v>0</v>
      </c>
      <c r="U6215">
        <v>0</v>
      </c>
      <c r="V6215">
        <v>0</v>
      </c>
      <c r="W6215">
        <v>0</v>
      </c>
      <c r="X6215">
        <v>0</v>
      </c>
      <c r="Y6215">
        <v>0</v>
      </c>
      <c r="Z6215">
        <v>0</v>
      </c>
      <c r="AA6215">
        <v>0</v>
      </c>
      <c r="AB6215">
        <v>0</v>
      </c>
      <c r="AC6215">
        <v>0</v>
      </c>
    </row>
    <row r="6216" spans="1:29">
      <c r="A6216" t="s">
        <v>16666</v>
      </c>
      <c r="B6216" t="s">
        <v>19</v>
      </c>
      <c r="C6216">
        <v>36</v>
      </c>
      <c r="D6216">
        <v>36</v>
      </c>
      <c r="E6216">
        <v>30</v>
      </c>
      <c r="F6216">
        <v>30</v>
      </c>
      <c r="G6216">
        <v>30</v>
      </c>
      <c r="H6216">
        <v>33</v>
      </c>
      <c r="I6216">
        <v>33</v>
      </c>
      <c r="J6216">
        <v>33</v>
      </c>
      <c r="K6216">
        <v>33</v>
      </c>
      <c r="L6216">
        <v>33</v>
      </c>
      <c r="M6216">
        <v>33</v>
      </c>
      <c r="N6216">
        <v>33</v>
      </c>
      <c r="O6216">
        <v>36</v>
      </c>
      <c r="P6216">
        <v>36</v>
      </c>
      <c r="Q6216">
        <v>36</v>
      </c>
      <c r="R6216">
        <v>36</v>
      </c>
      <c r="S6216">
        <v>36</v>
      </c>
      <c r="T6216">
        <v>36</v>
      </c>
      <c r="U6216">
        <v>36</v>
      </c>
      <c r="V6216">
        <v>36</v>
      </c>
      <c r="W6216">
        <v>36</v>
      </c>
      <c r="X6216">
        <v>36</v>
      </c>
      <c r="Y6216">
        <v>36</v>
      </c>
      <c r="Z6216">
        <v>36</v>
      </c>
      <c r="AA6216">
        <v>36</v>
      </c>
      <c r="AB6216">
        <v>36</v>
      </c>
      <c r="AC6216">
        <v>36</v>
      </c>
    </row>
    <row r="6217" spans="1:29">
      <c r="A6217" t="s">
        <v>16667</v>
      </c>
      <c r="B6217" t="s">
        <v>19</v>
      </c>
      <c r="C6217">
        <v>3</v>
      </c>
      <c r="D6217">
        <v>9</v>
      </c>
      <c r="E6217">
        <v>9</v>
      </c>
      <c r="F6217">
        <v>24</v>
      </c>
      <c r="G6217">
        <v>69</v>
      </c>
      <c r="H6217">
        <v>180</v>
      </c>
      <c r="I6217">
        <v>459</v>
      </c>
      <c r="J6217">
        <v>573</v>
      </c>
      <c r="K6217">
        <v>729</v>
      </c>
      <c r="L6217">
        <v>939</v>
      </c>
      <c r="M6217">
        <v>1236</v>
      </c>
      <c r="N6217">
        <v>1602</v>
      </c>
      <c r="O6217">
        <v>2013</v>
      </c>
      <c r="P6217">
        <v>2523</v>
      </c>
      <c r="Q6217">
        <v>3093</v>
      </c>
      <c r="R6217">
        <v>3729</v>
      </c>
      <c r="S6217">
        <v>4416</v>
      </c>
      <c r="T6217">
        <v>5109</v>
      </c>
      <c r="U6217">
        <v>5781</v>
      </c>
      <c r="V6217">
        <v>6519</v>
      </c>
      <c r="W6217">
        <v>7221</v>
      </c>
      <c r="X6217">
        <v>7935</v>
      </c>
      <c r="Y6217">
        <v>8730</v>
      </c>
      <c r="Z6217">
        <v>9369</v>
      </c>
      <c r="AA6217">
        <v>10050</v>
      </c>
      <c r="AB6217">
        <v>10773</v>
      </c>
      <c r="AC6217">
        <v>11517</v>
      </c>
    </row>
    <row r="6218" spans="1:29">
      <c r="A6218" t="s">
        <v>16668</v>
      </c>
      <c r="B6218" t="s">
        <v>19</v>
      </c>
      <c r="C6218">
        <v>0</v>
      </c>
      <c r="D6218">
        <v>0</v>
      </c>
      <c r="E6218">
        <v>0</v>
      </c>
      <c r="F6218">
        <v>0</v>
      </c>
      <c r="G6218">
        <v>0</v>
      </c>
      <c r="H6218">
        <v>0</v>
      </c>
      <c r="I6218">
        <v>0</v>
      </c>
      <c r="J6218">
        <v>0</v>
      </c>
      <c r="K6218">
        <v>0</v>
      </c>
      <c r="L6218">
        <v>0</v>
      </c>
      <c r="M6218">
        <v>0</v>
      </c>
      <c r="N6218">
        <v>0</v>
      </c>
      <c r="O6218">
        <v>0</v>
      </c>
      <c r="P6218">
        <v>0</v>
      </c>
      <c r="Q6218">
        <v>0</v>
      </c>
      <c r="R6218">
        <v>0</v>
      </c>
      <c r="S6218">
        <v>0</v>
      </c>
      <c r="T6218">
        <v>0</v>
      </c>
      <c r="U6218">
        <v>0</v>
      </c>
      <c r="V6218">
        <v>0</v>
      </c>
      <c r="W6218">
        <v>0</v>
      </c>
      <c r="X6218">
        <v>0</v>
      </c>
      <c r="Y6218">
        <v>0</v>
      </c>
      <c r="Z6218">
        <v>0</v>
      </c>
      <c r="AA6218">
        <v>0</v>
      </c>
      <c r="AB6218">
        <v>0</v>
      </c>
      <c r="AC6218">
        <v>0</v>
      </c>
    </row>
    <row r="6219" spans="1:29">
      <c r="A6219" t="s">
        <v>16669</v>
      </c>
      <c r="B6219" t="s">
        <v>19</v>
      </c>
      <c r="C6219">
        <v>0</v>
      </c>
      <c r="D6219">
        <v>0</v>
      </c>
      <c r="E6219">
        <v>0</v>
      </c>
      <c r="F6219">
        <v>0</v>
      </c>
      <c r="G6219">
        <v>0</v>
      </c>
      <c r="H6219">
        <v>0</v>
      </c>
      <c r="I6219">
        <v>0</v>
      </c>
      <c r="J6219">
        <v>0</v>
      </c>
      <c r="K6219">
        <v>0</v>
      </c>
      <c r="L6219">
        <v>0</v>
      </c>
      <c r="M6219">
        <v>0</v>
      </c>
      <c r="N6219">
        <v>0</v>
      </c>
      <c r="O6219">
        <v>0</v>
      </c>
      <c r="P6219">
        <v>0</v>
      </c>
      <c r="Q6219">
        <v>0</v>
      </c>
      <c r="R6219">
        <v>0</v>
      </c>
      <c r="S6219">
        <v>0</v>
      </c>
      <c r="T6219">
        <v>0</v>
      </c>
      <c r="U6219">
        <v>0</v>
      </c>
      <c r="V6219">
        <v>0</v>
      </c>
      <c r="W6219">
        <v>0</v>
      </c>
      <c r="X6219">
        <v>0</v>
      </c>
      <c r="Y6219">
        <v>0</v>
      </c>
      <c r="Z6219">
        <v>0</v>
      </c>
      <c r="AA6219">
        <v>0</v>
      </c>
      <c r="AB6219">
        <v>0</v>
      </c>
      <c r="AC6219">
        <v>0</v>
      </c>
    </row>
    <row r="6220" spans="1:29">
      <c r="A6220" t="s">
        <v>16670</v>
      </c>
      <c r="B6220" t="s">
        <v>19</v>
      </c>
      <c r="C6220">
        <v>0</v>
      </c>
      <c r="D6220">
        <v>0</v>
      </c>
      <c r="E6220">
        <v>0</v>
      </c>
      <c r="F6220">
        <v>0</v>
      </c>
      <c r="G6220">
        <v>0</v>
      </c>
      <c r="H6220">
        <v>0</v>
      </c>
      <c r="I6220">
        <v>0</v>
      </c>
      <c r="J6220">
        <v>0</v>
      </c>
      <c r="K6220">
        <v>0</v>
      </c>
      <c r="L6220">
        <v>0</v>
      </c>
      <c r="M6220">
        <v>0</v>
      </c>
      <c r="N6220">
        <v>0</v>
      </c>
      <c r="O6220">
        <v>0</v>
      </c>
      <c r="P6220">
        <v>0</v>
      </c>
      <c r="Q6220">
        <v>0</v>
      </c>
      <c r="R6220">
        <v>0</v>
      </c>
      <c r="S6220">
        <v>0</v>
      </c>
      <c r="T6220">
        <v>0</v>
      </c>
      <c r="U6220">
        <v>0</v>
      </c>
      <c r="V6220">
        <v>0</v>
      </c>
      <c r="W6220">
        <v>0</v>
      </c>
      <c r="X6220">
        <v>0</v>
      </c>
      <c r="Y6220">
        <v>0</v>
      </c>
      <c r="Z6220">
        <v>0</v>
      </c>
      <c r="AA6220">
        <v>0</v>
      </c>
      <c r="AB6220">
        <v>0</v>
      </c>
      <c r="AC6220">
        <v>0</v>
      </c>
    </row>
    <row r="6221" spans="1:29">
      <c r="A6221" t="s">
        <v>16671</v>
      </c>
      <c r="B6221" t="s">
        <v>19</v>
      </c>
      <c r="C6221">
        <v>297</v>
      </c>
      <c r="D6221">
        <v>300</v>
      </c>
      <c r="E6221">
        <v>307</v>
      </c>
      <c r="F6221">
        <v>314</v>
      </c>
      <c r="G6221">
        <v>320</v>
      </c>
      <c r="H6221">
        <v>326</v>
      </c>
      <c r="I6221">
        <v>332</v>
      </c>
      <c r="J6221">
        <v>336</v>
      </c>
      <c r="K6221">
        <v>342</v>
      </c>
      <c r="L6221">
        <v>347</v>
      </c>
      <c r="M6221">
        <v>353</v>
      </c>
      <c r="N6221">
        <v>359</v>
      </c>
      <c r="O6221">
        <v>366</v>
      </c>
      <c r="P6221">
        <v>372</v>
      </c>
      <c r="Q6221">
        <v>379</v>
      </c>
      <c r="R6221">
        <v>387</v>
      </c>
      <c r="S6221">
        <v>394</v>
      </c>
      <c r="T6221">
        <v>401</v>
      </c>
      <c r="U6221">
        <v>408</v>
      </c>
      <c r="V6221">
        <v>416</v>
      </c>
      <c r="W6221">
        <v>423</v>
      </c>
      <c r="X6221">
        <v>430</v>
      </c>
      <c r="Y6221">
        <v>437</v>
      </c>
      <c r="Z6221">
        <v>444</v>
      </c>
      <c r="AA6221">
        <v>453</v>
      </c>
      <c r="AB6221">
        <v>461</v>
      </c>
      <c r="AC6221">
        <v>469</v>
      </c>
    </row>
    <row r="6222" spans="1:29">
      <c r="A6222" t="s">
        <v>16672</v>
      </c>
      <c r="B6222" t="s">
        <v>19</v>
      </c>
      <c r="C6222">
        <v>0</v>
      </c>
      <c r="D6222">
        <v>0</v>
      </c>
      <c r="E6222">
        <v>0</v>
      </c>
      <c r="F6222">
        <v>0</v>
      </c>
      <c r="G6222">
        <v>0</v>
      </c>
      <c r="H6222">
        <v>0</v>
      </c>
      <c r="I6222">
        <v>0</v>
      </c>
      <c r="J6222">
        <v>0</v>
      </c>
      <c r="K6222">
        <v>0</v>
      </c>
      <c r="L6222">
        <v>0</v>
      </c>
      <c r="M6222">
        <v>0</v>
      </c>
      <c r="N6222">
        <v>0</v>
      </c>
      <c r="O6222">
        <v>0</v>
      </c>
      <c r="P6222">
        <v>0</v>
      </c>
      <c r="Q6222">
        <v>0</v>
      </c>
      <c r="R6222">
        <v>0</v>
      </c>
      <c r="S6222">
        <v>0</v>
      </c>
      <c r="T6222">
        <v>0</v>
      </c>
      <c r="U6222">
        <v>0</v>
      </c>
      <c r="V6222">
        <v>0</v>
      </c>
      <c r="W6222">
        <v>0</v>
      </c>
      <c r="X6222">
        <v>0</v>
      </c>
      <c r="Y6222">
        <v>0</v>
      </c>
      <c r="Z6222">
        <v>0</v>
      </c>
      <c r="AA6222">
        <v>0</v>
      </c>
      <c r="AB6222">
        <v>0</v>
      </c>
      <c r="AC6222">
        <v>0</v>
      </c>
    </row>
    <row r="6223" spans="1:29">
      <c r="A6223" t="s">
        <v>16673</v>
      </c>
      <c r="B6223" t="s">
        <v>19</v>
      </c>
      <c r="C6223">
        <v>0</v>
      </c>
      <c r="D6223">
        <v>0</v>
      </c>
      <c r="E6223">
        <v>0</v>
      </c>
      <c r="F6223">
        <v>0</v>
      </c>
      <c r="G6223">
        <v>0</v>
      </c>
      <c r="H6223">
        <v>0</v>
      </c>
      <c r="I6223">
        <v>0</v>
      </c>
      <c r="J6223">
        <v>0</v>
      </c>
      <c r="K6223">
        <v>0</v>
      </c>
      <c r="L6223">
        <v>0</v>
      </c>
      <c r="M6223">
        <v>0</v>
      </c>
      <c r="N6223">
        <v>0</v>
      </c>
      <c r="O6223">
        <v>0</v>
      </c>
      <c r="P6223">
        <v>0</v>
      </c>
      <c r="Q6223">
        <v>0</v>
      </c>
      <c r="R6223">
        <v>0</v>
      </c>
      <c r="S6223">
        <v>0</v>
      </c>
      <c r="T6223">
        <v>0</v>
      </c>
      <c r="U6223">
        <v>0</v>
      </c>
      <c r="V6223">
        <v>0</v>
      </c>
      <c r="W6223">
        <v>0</v>
      </c>
      <c r="X6223">
        <v>0</v>
      </c>
      <c r="Y6223">
        <v>0</v>
      </c>
      <c r="Z6223">
        <v>0</v>
      </c>
      <c r="AA6223">
        <v>0</v>
      </c>
      <c r="AB6223">
        <v>0</v>
      </c>
      <c r="AC6223">
        <v>0</v>
      </c>
    </row>
    <row r="6224" spans="1:29">
      <c r="A6224" t="s">
        <v>16674</v>
      </c>
      <c r="B6224" t="s">
        <v>19</v>
      </c>
      <c r="C6224">
        <v>0</v>
      </c>
      <c r="D6224">
        <v>0</v>
      </c>
      <c r="E6224">
        <v>0</v>
      </c>
      <c r="F6224">
        <v>0</v>
      </c>
      <c r="G6224">
        <v>0</v>
      </c>
      <c r="H6224">
        <v>0</v>
      </c>
      <c r="I6224">
        <v>0</v>
      </c>
      <c r="J6224">
        <v>0</v>
      </c>
      <c r="K6224">
        <v>0</v>
      </c>
      <c r="L6224">
        <v>0</v>
      </c>
      <c r="M6224">
        <v>0</v>
      </c>
      <c r="N6224">
        <v>0</v>
      </c>
      <c r="O6224">
        <v>0</v>
      </c>
      <c r="P6224">
        <v>0</v>
      </c>
      <c r="Q6224">
        <v>0</v>
      </c>
      <c r="R6224">
        <v>0</v>
      </c>
      <c r="S6224">
        <v>0</v>
      </c>
      <c r="T6224">
        <v>0</v>
      </c>
      <c r="U6224">
        <v>0</v>
      </c>
      <c r="V6224">
        <v>0</v>
      </c>
      <c r="W6224">
        <v>0</v>
      </c>
      <c r="X6224">
        <v>0</v>
      </c>
      <c r="Y6224">
        <v>0</v>
      </c>
      <c r="Z6224">
        <v>0</v>
      </c>
      <c r="AA6224">
        <v>0</v>
      </c>
      <c r="AB6224">
        <v>0</v>
      </c>
      <c r="AC6224">
        <v>0</v>
      </c>
    </row>
    <row r="6225" spans="1:29">
      <c r="A6225" t="s">
        <v>16675</v>
      </c>
      <c r="B6225" t="s">
        <v>19</v>
      </c>
      <c r="C6225">
        <v>0</v>
      </c>
      <c r="D6225">
        <v>0</v>
      </c>
      <c r="E6225">
        <v>0</v>
      </c>
      <c r="F6225">
        <v>0</v>
      </c>
      <c r="G6225">
        <v>0</v>
      </c>
      <c r="H6225">
        <v>0</v>
      </c>
      <c r="I6225">
        <v>0</v>
      </c>
      <c r="J6225">
        <v>0</v>
      </c>
      <c r="K6225">
        <v>0</v>
      </c>
      <c r="L6225">
        <v>0</v>
      </c>
      <c r="M6225">
        <v>0</v>
      </c>
      <c r="N6225">
        <v>0</v>
      </c>
      <c r="O6225">
        <v>0</v>
      </c>
      <c r="P6225">
        <v>0</v>
      </c>
      <c r="Q6225">
        <v>0</v>
      </c>
      <c r="R6225">
        <v>0</v>
      </c>
      <c r="S6225">
        <v>0</v>
      </c>
      <c r="T6225">
        <v>0</v>
      </c>
      <c r="U6225">
        <v>0</v>
      </c>
      <c r="V6225">
        <v>0</v>
      </c>
      <c r="W6225">
        <v>0</v>
      </c>
      <c r="X6225">
        <v>0</v>
      </c>
      <c r="Y6225">
        <v>0</v>
      </c>
      <c r="Z6225">
        <v>0</v>
      </c>
      <c r="AA6225">
        <v>0</v>
      </c>
      <c r="AB6225">
        <v>0</v>
      </c>
      <c r="AC6225">
        <v>0</v>
      </c>
    </row>
    <row r="6226" spans="1:29">
      <c r="A6226" t="s">
        <v>16676</v>
      </c>
      <c r="B6226" t="s">
        <v>19</v>
      </c>
      <c r="C6226">
        <v>0</v>
      </c>
      <c r="D6226">
        <v>0</v>
      </c>
      <c r="E6226">
        <v>0</v>
      </c>
      <c r="F6226">
        <v>0</v>
      </c>
      <c r="G6226">
        <v>0</v>
      </c>
      <c r="H6226">
        <v>0</v>
      </c>
      <c r="I6226">
        <v>0</v>
      </c>
      <c r="J6226">
        <v>0</v>
      </c>
      <c r="K6226">
        <v>0</v>
      </c>
      <c r="L6226">
        <v>0</v>
      </c>
      <c r="M6226">
        <v>0</v>
      </c>
      <c r="N6226">
        <v>0</v>
      </c>
      <c r="O6226">
        <v>0</v>
      </c>
      <c r="P6226">
        <v>0</v>
      </c>
      <c r="Q6226">
        <v>0</v>
      </c>
      <c r="R6226">
        <v>0</v>
      </c>
      <c r="S6226">
        <v>0</v>
      </c>
      <c r="T6226">
        <v>0</v>
      </c>
      <c r="U6226">
        <v>0</v>
      </c>
      <c r="V6226">
        <v>0</v>
      </c>
      <c r="W6226">
        <v>0</v>
      </c>
      <c r="X6226">
        <v>0</v>
      </c>
      <c r="Y6226">
        <v>0</v>
      </c>
      <c r="Z6226">
        <v>0</v>
      </c>
      <c r="AA6226">
        <v>0</v>
      </c>
      <c r="AB6226">
        <v>0</v>
      </c>
      <c r="AC6226">
        <v>0</v>
      </c>
    </row>
    <row r="6227" spans="1:29">
      <c r="A6227" t="s">
        <v>16677</v>
      </c>
      <c r="B6227" t="s">
        <v>19</v>
      </c>
      <c r="C6227">
        <v>0</v>
      </c>
      <c r="D6227">
        <v>0</v>
      </c>
      <c r="E6227">
        <v>0</v>
      </c>
      <c r="F6227">
        <v>0</v>
      </c>
      <c r="G6227">
        <v>0</v>
      </c>
      <c r="H6227">
        <v>0</v>
      </c>
      <c r="I6227">
        <v>0</v>
      </c>
      <c r="J6227">
        <v>0</v>
      </c>
      <c r="K6227">
        <v>0</v>
      </c>
      <c r="L6227">
        <v>0</v>
      </c>
      <c r="M6227">
        <v>0</v>
      </c>
      <c r="N6227">
        <v>0</v>
      </c>
      <c r="O6227">
        <v>0</v>
      </c>
      <c r="P6227">
        <v>0</v>
      </c>
      <c r="Q6227">
        <v>0</v>
      </c>
      <c r="R6227">
        <v>0</v>
      </c>
      <c r="S6227">
        <v>0</v>
      </c>
      <c r="T6227">
        <v>0</v>
      </c>
      <c r="U6227">
        <v>0</v>
      </c>
      <c r="V6227">
        <v>0</v>
      </c>
      <c r="W6227">
        <v>0</v>
      </c>
      <c r="X6227">
        <v>0</v>
      </c>
      <c r="Y6227">
        <v>0</v>
      </c>
      <c r="Z6227">
        <v>0</v>
      </c>
      <c r="AA6227">
        <v>0</v>
      </c>
      <c r="AB6227">
        <v>0</v>
      </c>
      <c r="AC6227">
        <v>0</v>
      </c>
    </row>
    <row r="6228" spans="1:29">
      <c r="A6228" t="s">
        <v>16678</v>
      </c>
      <c r="B6228" t="s">
        <v>19</v>
      </c>
      <c r="C6228">
        <v>33</v>
      </c>
      <c r="D6228">
        <v>33</v>
      </c>
      <c r="E6228">
        <v>34</v>
      </c>
      <c r="F6228">
        <v>34</v>
      </c>
      <c r="G6228">
        <v>35</v>
      </c>
      <c r="H6228">
        <v>36</v>
      </c>
      <c r="I6228">
        <v>36</v>
      </c>
      <c r="J6228">
        <v>37</v>
      </c>
      <c r="K6228">
        <v>37</v>
      </c>
      <c r="L6228">
        <v>38</v>
      </c>
      <c r="M6228">
        <v>39</v>
      </c>
      <c r="N6228">
        <v>39</v>
      </c>
      <c r="O6228">
        <v>40</v>
      </c>
      <c r="P6228">
        <v>41</v>
      </c>
      <c r="Q6228">
        <v>42</v>
      </c>
      <c r="R6228">
        <v>42</v>
      </c>
      <c r="S6228">
        <v>43</v>
      </c>
      <c r="T6228">
        <v>44</v>
      </c>
      <c r="U6228">
        <v>45</v>
      </c>
      <c r="V6228">
        <v>45</v>
      </c>
      <c r="W6228">
        <v>46</v>
      </c>
      <c r="X6228">
        <v>47</v>
      </c>
      <c r="Y6228">
        <v>48</v>
      </c>
      <c r="Z6228">
        <v>49</v>
      </c>
      <c r="AA6228">
        <v>49</v>
      </c>
      <c r="AB6228">
        <v>50</v>
      </c>
      <c r="AC6228">
        <v>51</v>
      </c>
    </row>
    <row r="6229" spans="1:29">
      <c r="A6229" t="s">
        <v>16679</v>
      </c>
      <c r="B6229" t="s">
        <v>19</v>
      </c>
      <c r="C6229">
        <v>0</v>
      </c>
      <c r="D6229">
        <v>0</v>
      </c>
      <c r="E6229">
        <v>0</v>
      </c>
      <c r="F6229">
        <v>0</v>
      </c>
      <c r="G6229">
        <v>0</v>
      </c>
      <c r="H6229">
        <v>0</v>
      </c>
      <c r="I6229">
        <v>0</v>
      </c>
      <c r="J6229">
        <v>0</v>
      </c>
      <c r="K6229">
        <v>0</v>
      </c>
      <c r="L6229">
        <v>0</v>
      </c>
      <c r="M6229">
        <v>0</v>
      </c>
      <c r="N6229">
        <v>0</v>
      </c>
      <c r="O6229">
        <v>0</v>
      </c>
      <c r="P6229">
        <v>0</v>
      </c>
      <c r="Q6229">
        <v>0</v>
      </c>
      <c r="R6229">
        <v>0</v>
      </c>
      <c r="S6229">
        <v>0</v>
      </c>
      <c r="T6229">
        <v>0</v>
      </c>
      <c r="U6229">
        <v>0</v>
      </c>
      <c r="V6229">
        <v>0</v>
      </c>
      <c r="W6229">
        <v>0</v>
      </c>
      <c r="X6229">
        <v>0</v>
      </c>
      <c r="Y6229">
        <v>0</v>
      </c>
      <c r="Z6229">
        <v>0</v>
      </c>
      <c r="AA6229">
        <v>0</v>
      </c>
      <c r="AB6229">
        <v>0</v>
      </c>
      <c r="AC6229">
        <v>0</v>
      </c>
    </row>
    <row r="6230" spans="1:29">
      <c r="A6230" t="s">
        <v>16680</v>
      </c>
      <c r="B6230" t="s">
        <v>19</v>
      </c>
      <c r="C6230">
        <v>0</v>
      </c>
      <c r="D6230">
        <v>0</v>
      </c>
      <c r="E6230">
        <v>0</v>
      </c>
      <c r="F6230">
        <v>0</v>
      </c>
      <c r="G6230">
        <v>0</v>
      </c>
      <c r="H6230">
        <v>0</v>
      </c>
      <c r="I6230">
        <v>0</v>
      </c>
      <c r="J6230">
        <v>0</v>
      </c>
      <c r="K6230">
        <v>0</v>
      </c>
      <c r="L6230">
        <v>0</v>
      </c>
      <c r="M6230">
        <v>0</v>
      </c>
      <c r="N6230">
        <v>0</v>
      </c>
      <c r="O6230">
        <v>0</v>
      </c>
      <c r="P6230">
        <v>0</v>
      </c>
      <c r="Q6230">
        <v>0</v>
      </c>
      <c r="R6230">
        <v>0</v>
      </c>
      <c r="S6230">
        <v>0</v>
      </c>
      <c r="T6230">
        <v>0</v>
      </c>
      <c r="U6230">
        <v>0</v>
      </c>
      <c r="V6230">
        <v>0</v>
      </c>
      <c r="W6230">
        <v>0</v>
      </c>
      <c r="X6230">
        <v>0</v>
      </c>
      <c r="Y6230">
        <v>0</v>
      </c>
      <c r="Z6230">
        <v>0</v>
      </c>
      <c r="AA6230">
        <v>0</v>
      </c>
      <c r="AB6230">
        <v>0</v>
      </c>
      <c r="AC6230">
        <v>0</v>
      </c>
    </row>
    <row r="6231" spans="1:29">
      <c r="A6231" t="s">
        <v>16681</v>
      </c>
      <c r="B6231" t="s">
        <v>19</v>
      </c>
      <c r="C6231">
        <v>0</v>
      </c>
      <c r="D6231">
        <v>0</v>
      </c>
      <c r="E6231">
        <v>0</v>
      </c>
      <c r="F6231">
        <v>0</v>
      </c>
      <c r="G6231">
        <v>0</v>
      </c>
      <c r="H6231">
        <v>0</v>
      </c>
      <c r="I6231">
        <v>0</v>
      </c>
      <c r="J6231">
        <v>0</v>
      </c>
      <c r="K6231">
        <v>0</v>
      </c>
      <c r="L6231">
        <v>0</v>
      </c>
      <c r="M6231">
        <v>0</v>
      </c>
      <c r="N6231">
        <v>0</v>
      </c>
      <c r="O6231">
        <v>0</v>
      </c>
      <c r="P6231">
        <v>0</v>
      </c>
      <c r="Q6231">
        <v>0</v>
      </c>
      <c r="R6231">
        <v>0</v>
      </c>
      <c r="S6231">
        <v>0</v>
      </c>
      <c r="T6231">
        <v>0</v>
      </c>
      <c r="U6231">
        <v>0</v>
      </c>
      <c r="V6231">
        <v>0</v>
      </c>
      <c r="W6231">
        <v>0</v>
      </c>
      <c r="X6231">
        <v>0</v>
      </c>
      <c r="Y6231">
        <v>0</v>
      </c>
      <c r="Z6231">
        <v>0</v>
      </c>
      <c r="AA6231">
        <v>0</v>
      </c>
      <c r="AB6231">
        <v>0</v>
      </c>
      <c r="AC6231">
        <v>0</v>
      </c>
    </row>
    <row r="6232" spans="1:29">
      <c r="A6232" t="s">
        <v>16682</v>
      </c>
      <c r="B6232" t="s">
        <v>19</v>
      </c>
      <c r="C6232">
        <v>79</v>
      </c>
      <c r="D6232">
        <v>87</v>
      </c>
      <c r="E6232">
        <v>93</v>
      </c>
      <c r="F6232">
        <v>97</v>
      </c>
      <c r="G6232">
        <v>102</v>
      </c>
      <c r="H6232">
        <v>104</v>
      </c>
      <c r="I6232">
        <v>107</v>
      </c>
      <c r="J6232">
        <v>108</v>
      </c>
      <c r="K6232">
        <v>109</v>
      </c>
      <c r="L6232">
        <v>111</v>
      </c>
      <c r="M6232">
        <v>111</v>
      </c>
      <c r="N6232">
        <v>112</v>
      </c>
      <c r="O6232">
        <v>113</v>
      </c>
      <c r="P6232">
        <v>114</v>
      </c>
      <c r="Q6232">
        <v>115</v>
      </c>
      <c r="R6232">
        <v>115</v>
      </c>
      <c r="S6232">
        <v>116</v>
      </c>
      <c r="T6232">
        <v>117</v>
      </c>
      <c r="U6232">
        <v>117</v>
      </c>
      <c r="V6232">
        <v>118</v>
      </c>
      <c r="W6232">
        <v>118</v>
      </c>
      <c r="X6232">
        <v>119</v>
      </c>
      <c r="Y6232">
        <v>119</v>
      </c>
      <c r="Z6232">
        <v>119</v>
      </c>
      <c r="AA6232">
        <v>120</v>
      </c>
      <c r="AB6232">
        <v>120</v>
      </c>
      <c r="AC6232">
        <v>121</v>
      </c>
    </row>
    <row r="6233" spans="1:29">
      <c r="A6233" t="s">
        <v>16683</v>
      </c>
      <c r="B6233" t="s">
        <v>19</v>
      </c>
      <c r="C6233">
        <v>0</v>
      </c>
      <c r="D6233">
        <v>0</v>
      </c>
      <c r="E6233">
        <v>0</v>
      </c>
      <c r="F6233">
        <v>0</v>
      </c>
      <c r="G6233">
        <v>0</v>
      </c>
      <c r="H6233">
        <v>0</v>
      </c>
      <c r="I6233">
        <v>0</v>
      </c>
      <c r="J6233">
        <v>0</v>
      </c>
      <c r="K6233">
        <v>0</v>
      </c>
      <c r="L6233">
        <v>0</v>
      </c>
      <c r="M6233">
        <v>0</v>
      </c>
      <c r="N6233">
        <v>0</v>
      </c>
      <c r="O6233">
        <v>0</v>
      </c>
      <c r="P6233">
        <v>0</v>
      </c>
      <c r="Q6233">
        <v>0</v>
      </c>
      <c r="R6233">
        <v>0</v>
      </c>
      <c r="S6233">
        <v>0</v>
      </c>
      <c r="T6233">
        <v>0</v>
      </c>
      <c r="U6233">
        <v>0</v>
      </c>
      <c r="V6233">
        <v>0</v>
      </c>
      <c r="W6233">
        <v>0</v>
      </c>
      <c r="X6233">
        <v>0</v>
      </c>
      <c r="Y6233">
        <v>0</v>
      </c>
      <c r="Z6233">
        <v>0</v>
      </c>
      <c r="AA6233">
        <v>0</v>
      </c>
      <c r="AB6233">
        <v>0</v>
      </c>
      <c r="AC6233">
        <v>0</v>
      </c>
    </row>
    <row r="6234" spans="1:29">
      <c r="A6234" t="s">
        <v>16684</v>
      </c>
      <c r="B6234" t="s">
        <v>19</v>
      </c>
      <c r="C6234">
        <v>0</v>
      </c>
      <c r="D6234">
        <v>0</v>
      </c>
      <c r="E6234">
        <v>0</v>
      </c>
      <c r="F6234">
        <v>0</v>
      </c>
      <c r="G6234">
        <v>0</v>
      </c>
      <c r="H6234">
        <v>0</v>
      </c>
      <c r="I6234">
        <v>0</v>
      </c>
      <c r="J6234">
        <v>0</v>
      </c>
      <c r="K6234">
        <v>0</v>
      </c>
      <c r="L6234">
        <v>0</v>
      </c>
      <c r="M6234">
        <v>0</v>
      </c>
      <c r="N6234">
        <v>0</v>
      </c>
      <c r="O6234">
        <v>0</v>
      </c>
      <c r="P6234">
        <v>0</v>
      </c>
      <c r="Q6234">
        <v>0</v>
      </c>
      <c r="R6234">
        <v>0</v>
      </c>
      <c r="S6234">
        <v>0</v>
      </c>
      <c r="T6234">
        <v>0</v>
      </c>
      <c r="U6234">
        <v>0</v>
      </c>
      <c r="V6234">
        <v>0</v>
      </c>
      <c r="W6234">
        <v>0</v>
      </c>
      <c r="X6234">
        <v>0</v>
      </c>
      <c r="Y6234">
        <v>0</v>
      </c>
      <c r="Z6234">
        <v>0</v>
      </c>
      <c r="AA6234">
        <v>0</v>
      </c>
      <c r="AB6234">
        <v>0</v>
      </c>
      <c r="AC6234">
        <v>0</v>
      </c>
    </row>
    <row r="6235" spans="1:29">
      <c r="A6235" t="s">
        <v>16685</v>
      </c>
      <c r="B6235" t="s">
        <v>19</v>
      </c>
      <c r="C6235">
        <v>0</v>
      </c>
      <c r="D6235">
        <v>0</v>
      </c>
      <c r="E6235">
        <v>1</v>
      </c>
      <c r="F6235">
        <v>2</v>
      </c>
      <c r="G6235">
        <v>2</v>
      </c>
      <c r="H6235">
        <v>3</v>
      </c>
      <c r="I6235">
        <v>3</v>
      </c>
      <c r="J6235">
        <v>4</v>
      </c>
      <c r="K6235">
        <v>5</v>
      </c>
      <c r="L6235">
        <v>5</v>
      </c>
      <c r="M6235">
        <v>6</v>
      </c>
      <c r="N6235">
        <v>6</v>
      </c>
      <c r="O6235">
        <v>6</v>
      </c>
      <c r="P6235">
        <v>7</v>
      </c>
      <c r="Q6235">
        <v>7</v>
      </c>
      <c r="R6235">
        <v>8</v>
      </c>
      <c r="S6235">
        <v>8</v>
      </c>
      <c r="T6235">
        <v>8</v>
      </c>
      <c r="U6235">
        <v>9</v>
      </c>
      <c r="V6235">
        <v>9</v>
      </c>
      <c r="W6235">
        <v>10</v>
      </c>
      <c r="X6235">
        <v>10</v>
      </c>
      <c r="Y6235">
        <v>10</v>
      </c>
      <c r="Z6235">
        <v>11</v>
      </c>
      <c r="AA6235">
        <v>11</v>
      </c>
      <c r="AB6235">
        <v>11</v>
      </c>
      <c r="AC6235">
        <v>12</v>
      </c>
    </row>
    <row r="6236" spans="1:29">
      <c r="A6236" t="s">
        <v>16686</v>
      </c>
      <c r="B6236" t="s">
        <v>19</v>
      </c>
      <c r="C6236">
        <v>0</v>
      </c>
      <c r="D6236">
        <v>0</v>
      </c>
      <c r="E6236">
        <v>0</v>
      </c>
      <c r="F6236">
        <v>0</v>
      </c>
      <c r="G6236">
        <v>0</v>
      </c>
      <c r="H6236">
        <v>0</v>
      </c>
      <c r="I6236">
        <v>0</v>
      </c>
      <c r="J6236">
        <v>0</v>
      </c>
      <c r="K6236">
        <v>0</v>
      </c>
      <c r="L6236">
        <v>0</v>
      </c>
      <c r="M6236">
        <v>0</v>
      </c>
      <c r="N6236">
        <v>0</v>
      </c>
      <c r="O6236">
        <v>0</v>
      </c>
      <c r="P6236">
        <v>0</v>
      </c>
      <c r="Q6236">
        <v>0</v>
      </c>
      <c r="R6236">
        <v>0</v>
      </c>
      <c r="S6236">
        <v>0</v>
      </c>
      <c r="T6236">
        <v>0</v>
      </c>
      <c r="U6236">
        <v>0</v>
      </c>
      <c r="V6236">
        <v>0</v>
      </c>
      <c r="W6236">
        <v>0</v>
      </c>
      <c r="X6236">
        <v>0</v>
      </c>
      <c r="Y6236">
        <v>0</v>
      </c>
      <c r="Z6236">
        <v>0</v>
      </c>
      <c r="AA6236">
        <v>0</v>
      </c>
      <c r="AB6236">
        <v>0</v>
      </c>
      <c r="AC6236">
        <v>0</v>
      </c>
    </row>
    <row r="6237" spans="1:29">
      <c r="A6237" t="s">
        <v>16687</v>
      </c>
      <c r="B6237" t="s">
        <v>19</v>
      </c>
      <c r="C6237">
        <v>0</v>
      </c>
      <c r="D6237">
        <v>0</v>
      </c>
      <c r="E6237">
        <v>0</v>
      </c>
      <c r="F6237">
        <v>0</v>
      </c>
      <c r="G6237">
        <v>0</v>
      </c>
      <c r="H6237">
        <v>0</v>
      </c>
      <c r="I6237">
        <v>0</v>
      </c>
      <c r="J6237">
        <v>0</v>
      </c>
      <c r="K6237">
        <v>0</v>
      </c>
      <c r="L6237">
        <v>0</v>
      </c>
      <c r="M6237">
        <v>0</v>
      </c>
      <c r="N6237">
        <v>0</v>
      </c>
      <c r="O6237">
        <v>0</v>
      </c>
      <c r="P6237">
        <v>0</v>
      </c>
      <c r="Q6237">
        <v>0</v>
      </c>
      <c r="R6237">
        <v>0</v>
      </c>
      <c r="S6237">
        <v>0</v>
      </c>
      <c r="T6237">
        <v>0</v>
      </c>
      <c r="U6237">
        <v>0</v>
      </c>
      <c r="V6237">
        <v>0</v>
      </c>
      <c r="W6237">
        <v>0</v>
      </c>
      <c r="X6237">
        <v>0</v>
      </c>
      <c r="Y6237">
        <v>0</v>
      </c>
      <c r="Z6237">
        <v>0</v>
      </c>
      <c r="AA6237">
        <v>0</v>
      </c>
      <c r="AB6237">
        <v>0</v>
      </c>
      <c r="AC6237">
        <v>0</v>
      </c>
    </row>
    <row r="6238" spans="1:29">
      <c r="A6238" t="s">
        <v>16688</v>
      </c>
      <c r="B6238" t="s">
        <v>19</v>
      </c>
      <c r="C6238">
        <v>0</v>
      </c>
      <c r="D6238">
        <v>0</v>
      </c>
      <c r="E6238">
        <v>0</v>
      </c>
      <c r="F6238">
        <v>0</v>
      </c>
      <c r="G6238">
        <v>0</v>
      </c>
      <c r="H6238">
        <v>0</v>
      </c>
      <c r="I6238">
        <v>0</v>
      </c>
      <c r="J6238">
        <v>0</v>
      </c>
      <c r="K6238">
        <v>0</v>
      </c>
      <c r="L6238">
        <v>0</v>
      </c>
      <c r="M6238">
        <v>0</v>
      </c>
      <c r="N6238">
        <v>0</v>
      </c>
      <c r="O6238">
        <v>0</v>
      </c>
      <c r="P6238">
        <v>0</v>
      </c>
      <c r="Q6238">
        <v>0</v>
      </c>
      <c r="R6238">
        <v>0</v>
      </c>
      <c r="S6238">
        <v>0</v>
      </c>
      <c r="T6238">
        <v>0</v>
      </c>
      <c r="U6238">
        <v>0</v>
      </c>
      <c r="V6238">
        <v>0</v>
      </c>
      <c r="W6238">
        <v>0</v>
      </c>
      <c r="X6238">
        <v>0</v>
      </c>
      <c r="Y6238">
        <v>0</v>
      </c>
      <c r="Z6238">
        <v>0</v>
      </c>
      <c r="AA6238">
        <v>0</v>
      </c>
      <c r="AB6238">
        <v>0</v>
      </c>
      <c r="AC6238">
        <v>0</v>
      </c>
    </row>
    <row r="6239" spans="1:29">
      <c r="A6239" t="s">
        <v>16689</v>
      </c>
      <c r="B6239" t="s">
        <v>19</v>
      </c>
      <c r="C6239">
        <v>0</v>
      </c>
      <c r="D6239">
        <v>0</v>
      </c>
      <c r="E6239">
        <v>0</v>
      </c>
      <c r="F6239">
        <v>0</v>
      </c>
      <c r="G6239">
        <v>0</v>
      </c>
      <c r="H6239">
        <v>0</v>
      </c>
      <c r="I6239">
        <v>0</v>
      </c>
      <c r="J6239">
        <v>0</v>
      </c>
      <c r="K6239">
        <v>0</v>
      </c>
      <c r="L6239">
        <v>0</v>
      </c>
      <c r="M6239">
        <v>0</v>
      </c>
      <c r="N6239">
        <v>0</v>
      </c>
      <c r="O6239">
        <v>0</v>
      </c>
      <c r="P6239">
        <v>0</v>
      </c>
      <c r="Q6239">
        <v>0</v>
      </c>
      <c r="R6239">
        <v>0</v>
      </c>
      <c r="S6239">
        <v>0</v>
      </c>
      <c r="T6239">
        <v>0</v>
      </c>
      <c r="U6239">
        <v>0</v>
      </c>
      <c r="V6239">
        <v>0</v>
      </c>
      <c r="W6239">
        <v>0</v>
      </c>
      <c r="X6239">
        <v>0</v>
      </c>
      <c r="Y6239">
        <v>0</v>
      </c>
      <c r="Z6239">
        <v>0</v>
      </c>
      <c r="AA6239">
        <v>0</v>
      </c>
      <c r="AB6239">
        <v>0</v>
      </c>
      <c r="AC6239">
        <v>0</v>
      </c>
    </row>
    <row r="6240" spans="1:29">
      <c r="A6240" t="s">
        <v>16690</v>
      </c>
      <c r="B6240" t="s">
        <v>19</v>
      </c>
      <c r="C6240">
        <v>0</v>
      </c>
      <c r="D6240">
        <v>0</v>
      </c>
      <c r="E6240">
        <v>0</v>
      </c>
      <c r="F6240">
        <v>0</v>
      </c>
      <c r="G6240">
        <v>0</v>
      </c>
      <c r="H6240">
        <v>0</v>
      </c>
      <c r="I6240">
        <v>0</v>
      </c>
      <c r="J6240">
        <v>0</v>
      </c>
      <c r="K6240">
        <v>0</v>
      </c>
      <c r="L6240">
        <v>0</v>
      </c>
      <c r="M6240">
        <v>0</v>
      </c>
      <c r="N6240">
        <v>0</v>
      </c>
      <c r="O6240">
        <v>0</v>
      </c>
      <c r="P6240">
        <v>0</v>
      </c>
      <c r="Q6240">
        <v>0</v>
      </c>
      <c r="R6240">
        <v>0</v>
      </c>
      <c r="S6240">
        <v>0</v>
      </c>
      <c r="T6240">
        <v>0</v>
      </c>
      <c r="U6240">
        <v>0</v>
      </c>
      <c r="V6240">
        <v>0</v>
      </c>
      <c r="W6240">
        <v>0</v>
      </c>
      <c r="X6240">
        <v>0</v>
      </c>
      <c r="Y6240">
        <v>0</v>
      </c>
      <c r="Z6240">
        <v>0</v>
      </c>
      <c r="AA6240">
        <v>0</v>
      </c>
      <c r="AB6240">
        <v>0</v>
      </c>
      <c r="AC6240">
        <v>0</v>
      </c>
    </row>
    <row r="6241" spans="1:29">
      <c r="A6241" t="s">
        <v>16691</v>
      </c>
      <c r="B6241" t="s">
        <v>19</v>
      </c>
      <c r="C6241">
        <v>0</v>
      </c>
      <c r="D6241">
        <v>0</v>
      </c>
      <c r="E6241">
        <v>0</v>
      </c>
      <c r="F6241">
        <v>0</v>
      </c>
      <c r="G6241">
        <v>0</v>
      </c>
      <c r="H6241">
        <v>0</v>
      </c>
      <c r="I6241">
        <v>0</v>
      </c>
      <c r="J6241">
        <v>0</v>
      </c>
      <c r="K6241">
        <v>0</v>
      </c>
      <c r="L6241">
        <v>0</v>
      </c>
      <c r="M6241">
        <v>0</v>
      </c>
      <c r="N6241">
        <v>0</v>
      </c>
      <c r="O6241">
        <v>0</v>
      </c>
      <c r="P6241">
        <v>0</v>
      </c>
      <c r="Q6241">
        <v>0</v>
      </c>
      <c r="R6241">
        <v>0</v>
      </c>
      <c r="S6241">
        <v>0</v>
      </c>
      <c r="T6241">
        <v>0</v>
      </c>
      <c r="U6241">
        <v>0</v>
      </c>
      <c r="V6241">
        <v>0</v>
      </c>
      <c r="W6241">
        <v>0</v>
      </c>
      <c r="X6241">
        <v>0</v>
      </c>
      <c r="Y6241">
        <v>0</v>
      </c>
      <c r="Z6241">
        <v>0</v>
      </c>
      <c r="AA6241">
        <v>0</v>
      </c>
      <c r="AB6241">
        <v>0</v>
      </c>
      <c r="AC6241">
        <v>0</v>
      </c>
    </row>
    <row r="6242" spans="1:29">
      <c r="A6242" t="s">
        <v>16692</v>
      </c>
      <c r="B6242" t="s">
        <v>19</v>
      </c>
      <c r="C6242">
        <v>652</v>
      </c>
      <c r="D6242">
        <v>667</v>
      </c>
      <c r="E6242">
        <v>651</v>
      </c>
      <c r="F6242">
        <v>629</v>
      </c>
      <c r="G6242">
        <v>629</v>
      </c>
      <c r="H6242">
        <v>628</v>
      </c>
      <c r="I6242">
        <v>609</v>
      </c>
      <c r="J6242">
        <v>610</v>
      </c>
      <c r="K6242">
        <v>581</v>
      </c>
      <c r="L6242">
        <v>584</v>
      </c>
      <c r="M6242">
        <v>578</v>
      </c>
      <c r="N6242">
        <v>579</v>
      </c>
      <c r="O6242">
        <v>581</v>
      </c>
      <c r="P6242">
        <v>584</v>
      </c>
      <c r="Q6242">
        <v>592</v>
      </c>
      <c r="R6242">
        <v>588</v>
      </c>
      <c r="S6242">
        <v>591</v>
      </c>
      <c r="T6242">
        <v>592</v>
      </c>
      <c r="U6242">
        <v>595</v>
      </c>
      <c r="V6242">
        <v>598</v>
      </c>
      <c r="W6242">
        <v>600</v>
      </c>
      <c r="X6242">
        <v>603</v>
      </c>
      <c r="Y6242">
        <v>603</v>
      </c>
      <c r="Z6242">
        <v>610</v>
      </c>
      <c r="AA6242">
        <v>615</v>
      </c>
      <c r="AB6242">
        <v>620</v>
      </c>
      <c r="AC6242">
        <v>622</v>
      </c>
    </row>
    <row r="6243" spans="1:29">
      <c r="A6243" t="s">
        <v>16693</v>
      </c>
      <c r="B6243" t="s">
        <v>19</v>
      </c>
      <c r="C6243">
        <v>0</v>
      </c>
      <c r="D6243">
        <v>0</v>
      </c>
      <c r="E6243">
        <v>0</v>
      </c>
      <c r="F6243">
        <v>0</v>
      </c>
      <c r="G6243">
        <v>0</v>
      </c>
      <c r="H6243">
        <v>0</v>
      </c>
      <c r="I6243">
        <v>0</v>
      </c>
      <c r="J6243">
        <v>0</v>
      </c>
      <c r="K6243">
        <v>0</v>
      </c>
      <c r="L6243">
        <v>0</v>
      </c>
      <c r="M6243">
        <v>0</v>
      </c>
      <c r="N6243">
        <v>0</v>
      </c>
      <c r="O6243">
        <v>0</v>
      </c>
      <c r="P6243">
        <v>0</v>
      </c>
      <c r="Q6243">
        <v>0</v>
      </c>
      <c r="R6243">
        <v>0</v>
      </c>
      <c r="S6243">
        <v>0</v>
      </c>
      <c r="T6243">
        <v>0</v>
      </c>
      <c r="U6243">
        <v>0</v>
      </c>
      <c r="V6243">
        <v>0</v>
      </c>
      <c r="W6243">
        <v>0</v>
      </c>
      <c r="X6243">
        <v>0</v>
      </c>
      <c r="Y6243">
        <v>0</v>
      </c>
      <c r="Z6243">
        <v>0</v>
      </c>
      <c r="AA6243">
        <v>0</v>
      </c>
      <c r="AB6243">
        <v>0</v>
      </c>
      <c r="AC6243">
        <v>0</v>
      </c>
    </row>
    <row r="6244" spans="1:29">
      <c r="A6244" t="s">
        <v>16694</v>
      </c>
      <c r="B6244" t="s">
        <v>19</v>
      </c>
      <c r="C6244">
        <v>0</v>
      </c>
      <c r="D6244">
        <v>0</v>
      </c>
      <c r="E6244">
        <v>0</v>
      </c>
      <c r="F6244">
        <v>0</v>
      </c>
      <c r="G6244">
        <v>0</v>
      </c>
      <c r="H6244">
        <v>0</v>
      </c>
      <c r="I6244">
        <v>0</v>
      </c>
      <c r="J6244">
        <v>0</v>
      </c>
      <c r="K6244">
        <v>0</v>
      </c>
      <c r="L6244">
        <v>0</v>
      </c>
      <c r="M6244">
        <v>0</v>
      </c>
      <c r="N6244">
        <v>0</v>
      </c>
      <c r="O6244">
        <v>0</v>
      </c>
      <c r="P6244">
        <v>0</v>
      </c>
      <c r="Q6244">
        <v>0</v>
      </c>
      <c r="R6244">
        <v>0</v>
      </c>
      <c r="S6244">
        <v>0</v>
      </c>
      <c r="T6244">
        <v>0</v>
      </c>
      <c r="U6244">
        <v>0</v>
      </c>
      <c r="V6244">
        <v>0</v>
      </c>
      <c r="W6244">
        <v>0</v>
      </c>
      <c r="X6244">
        <v>0</v>
      </c>
      <c r="Y6244">
        <v>0</v>
      </c>
      <c r="Z6244">
        <v>0</v>
      </c>
      <c r="AA6244">
        <v>0</v>
      </c>
      <c r="AB6244">
        <v>0</v>
      </c>
      <c r="AC6244">
        <v>0</v>
      </c>
    </row>
    <row r="6245" spans="1:29">
      <c r="A6245" t="s">
        <v>16695</v>
      </c>
      <c r="B6245" t="s">
        <v>19</v>
      </c>
      <c r="C6245">
        <v>0</v>
      </c>
      <c r="D6245">
        <v>0</v>
      </c>
      <c r="E6245">
        <v>0</v>
      </c>
      <c r="F6245">
        <v>0</v>
      </c>
      <c r="G6245">
        <v>0</v>
      </c>
      <c r="H6245">
        <v>0</v>
      </c>
      <c r="I6245">
        <v>0</v>
      </c>
      <c r="J6245">
        <v>0</v>
      </c>
      <c r="K6245">
        <v>0</v>
      </c>
      <c r="L6245">
        <v>0</v>
      </c>
      <c r="M6245">
        <v>0</v>
      </c>
      <c r="N6245">
        <v>0</v>
      </c>
      <c r="O6245">
        <v>0</v>
      </c>
      <c r="P6245">
        <v>0</v>
      </c>
      <c r="Q6245">
        <v>0</v>
      </c>
      <c r="R6245">
        <v>0</v>
      </c>
      <c r="S6245">
        <v>0</v>
      </c>
      <c r="T6245">
        <v>0</v>
      </c>
      <c r="U6245">
        <v>0</v>
      </c>
      <c r="V6245">
        <v>0</v>
      </c>
      <c r="W6245">
        <v>0</v>
      </c>
      <c r="X6245">
        <v>0</v>
      </c>
      <c r="Y6245">
        <v>0</v>
      </c>
      <c r="Z6245">
        <v>0</v>
      </c>
      <c r="AA6245">
        <v>0</v>
      </c>
      <c r="AB6245">
        <v>0</v>
      </c>
      <c r="AC6245">
        <v>0</v>
      </c>
    </row>
    <row r="6246" spans="1:29">
      <c r="A6246" t="s">
        <v>16696</v>
      </c>
      <c r="B6246" t="s">
        <v>19</v>
      </c>
      <c r="C6246">
        <v>0</v>
      </c>
      <c r="D6246">
        <v>0</v>
      </c>
      <c r="E6246">
        <v>0</v>
      </c>
      <c r="F6246">
        <v>0</v>
      </c>
      <c r="G6246">
        <v>0</v>
      </c>
      <c r="H6246">
        <v>0</v>
      </c>
      <c r="I6246">
        <v>0</v>
      </c>
      <c r="J6246">
        <v>0</v>
      </c>
      <c r="K6246">
        <v>0</v>
      </c>
      <c r="L6246">
        <v>0</v>
      </c>
      <c r="M6246">
        <v>0</v>
      </c>
      <c r="N6246">
        <v>0</v>
      </c>
      <c r="O6246">
        <v>0</v>
      </c>
      <c r="P6246">
        <v>0</v>
      </c>
      <c r="Q6246">
        <v>0</v>
      </c>
      <c r="R6246">
        <v>0</v>
      </c>
      <c r="S6246">
        <v>0</v>
      </c>
      <c r="T6246">
        <v>0</v>
      </c>
      <c r="U6246">
        <v>0</v>
      </c>
      <c r="V6246">
        <v>0</v>
      </c>
      <c r="W6246">
        <v>0</v>
      </c>
      <c r="X6246">
        <v>0</v>
      </c>
      <c r="Y6246">
        <v>0</v>
      </c>
      <c r="Z6246">
        <v>0</v>
      </c>
      <c r="AA6246">
        <v>0</v>
      </c>
      <c r="AB6246">
        <v>0</v>
      </c>
      <c r="AC6246">
        <v>0</v>
      </c>
    </row>
    <row r="6247" spans="1:29">
      <c r="A6247" t="s">
        <v>16697</v>
      </c>
      <c r="B6247" t="s">
        <v>19</v>
      </c>
      <c r="C6247">
        <v>0</v>
      </c>
      <c r="D6247">
        <v>0</v>
      </c>
      <c r="E6247">
        <v>0</v>
      </c>
      <c r="F6247">
        <v>0</v>
      </c>
      <c r="G6247">
        <v>0</v>
      </c>
      <c r="H6247">
        <v>0</v>
      </c>
      <c r="I6247">
        <v>0</v>
      </c>
      <c r="J6247">
        <v>0</v>
      </c>
      <c r="K6247">
        <v>0</v>
      </c>
      <c r="L6247">
        <v>0</v>
      </c>
      <c r="M6247">
        <v>0</v>
      </c>
      <c r="N6247">
        <v>0</v>
      </c>
      <c r="O6247">
        <v>0</v>
      </c>
      <c r="P6247">
        <v>0</v>
      </c>
      <c r="Q6247">
        <v>0</v>
      </c>
      <c r="R6247">
        <v>0</v>
      </c>
      <c r="S6247">
        <v>0</v>
      </c>
      <c r="T6247">
        <v>0</v>
      </c>
      <c r="U6247">
        <v>0</v>
      </c>
      <c r="V6247">
        <v>0</v>
      </c>
      <c r="W6247">
        <v>0</v>
      </c>
      <c r="X6247">
        <v>0</v>
      </c>
      <c r="Y6247">
        <v>0</v>
      </c>
      <c r="Z6247">
        <v>0</v>
      </c>
      <c r="AA6247">
        <v>0</v>
      </c>
      <c r="AB6247">
        <v>0</v>
      </c>
      <c r="AC6247">
        <v>0</v>
      </c>
    </row>
    <row r="6248" spans="1:29">
      <c r="A6248" t="s">
        <v>16698</v>
      </c>
      <c r="B6248" t="s">
        <v>19</v>
      </c>
      <c r="C6248">
        <v>0</v>
      </c>
      <c r="D6248">
        <v>0</v>
      </c>
      <c r="E6248">
        <v>0</v>
      </c>
      <c r="F6248">
        <v>0</v>
      </c>
      <c r="G6248">
        <v>0</v>
      </c>
      <c r="H6248">
        <v>0</v>
      </c>
      <c r="I6248">
        <v>0</v>
      </c>
      <c r="J6248">
        <v>0</v>
      </c>
      <c r="K6248">
        <v>0</v>
      </c>
      <c r="L6248">
        <v>0</v>
      </c>
      <c r="M6248">
        <v>0</v>
      </c>
      <c r="N6248">
        <v>0</v>
      </c>
      <c r="O6248">
        <v>0</v>
      </c>
      <c r="P6248">
        <v>0</v>
      </c>
      <c r="Q6248">
        <v>0</v>
      </c>
      <c r="R6248">
        <v>0</v>
      </c>
      <c r="S6248">
        <v>0</v>
      </c>
      <c r="T6248">
        <v>0</v>
      </c>
      <c r="U6248">
        <v>0</v>
      </c>
      <c r="V6248">
        <v>0</v>
      </c>
      <c r="W6248">
        <v>0</v>
      </c>
      <c r="X6248">
        <v>0</v>
      </c>
      <c r="Y6248">
        <v>0</v>
      </c>
      <c r="Z6248">
        <v>0</v>
      </c>
      <c r="AA6248">
        <v>0</v>
      </c>
      <c r="AB6248">
        <v>0</v>
      </c>
      <c r="AC6248">
        <v>0</v>
      </c>
    </row>
    <row r="6249" spans="1:29">
      <c r="A6249" t="s">
        <v>16699</v>
      </c>
      <c r="B6249" t="s">
        <v>19</v>
      </c>
      <c r="C6249">
        <v>394923</v>
      </c>
      <c r="D6249">
        <v>391955</v>
      </c>
      <c r="E6249">
        <v>390447</v>
      </c>
      <c r="F6249">
        <v>388890</v>
      </c>
      <c r="G6249">
        <v>386438</v>
      </c>
      <c r="H6249">
        <v>384422</v>
      </c>
      <c r="I6249">
        <v>381888</v>
      </c>
      <c r="J6249">
        <v>378677</v>
      </c>
      <c r="K6249">
        <v>376117</v>
      </c>
      <c r="L6249">
        <v>373804</v>
      </c>
      <c r="M6249">
        <v>371426</v>
      </c>
      <c r="N6249">
        <v>369489</v>
      </c>
      <c r="O6249">
        <v>367652</v>
      </c>
      <c r="P6249">
        <v>366103</v>
      </c>
      <c r="Q6249">
        <v>364671</v>
      </c>
      <c r="R6249">
        <v>363157</v>
      </c>
      <c r="S6249">
        <v>361673</v>
      </c>
      <c r="T6249">
        <v>360138</v>
      </c>
      <c r="U6249">
        <v>358800</v>
      </c>
      <c r="V6249">
        <v>357355</v>
      </c>
      <c r="W6249">
        <v>355656</v>
      </c>
      <c r="X6249">
        <v>353852</v>
      </c>
      <c r="Y6249">
        <v>351952</v>
      </c>
      <c r="Z6249">
        <v>350563</v>
      </c>
      <c r="AA6249">
        <v>349291</v>
      </c>
      <c r="AB6249">
        <v>347834</v>
      </c>
      <c r="AC6249">
        <v>346319</v>
      </c>
    </row>
    <row r="6250" spans="1:29">
      <c r="A6250" t="s">
        <v>16700</v>
      </c>
      <c r="B6250" t="s">
        <v>19</v>
      </c>
      <c r="C6250">
        <v>0</v>
      </c>
      <c r="D6250">
        <v>0</v>
      </c>
      <c r="E6250">
        <v>0</v>
      </c>
      <c r="F6250">
        <v>0</v>
      </c>
      <c r="G6250">
        <v>0</v>
      </c>
      <c r="H6250">
        <v>0</v>
      </c>
      <c r="I6250">
        <v>0</v>
      </c>
      <c r="J6250">
        <v>0</v>
      </c>
      <c r="K6250">
        <v>0</v>
      </c>
      <c r="L6250">
        <v>0</v>
      </c>
      <c r="M6250">
        <v>0</v>
      </c>
      <c r="N6250">
        <v>0</v>
      </c>
      <c r="O6250">
        <v>0</v>
      </c>
      <c r="P6250">
        <v>0</v>
      </c>
      <c r="Q6250">
        <v>0</v>
      </c>
      <c r="R6250">
        <v>0</v>
      </c>
      <c r="S6250">
        <v>0</v>
      </c>
      <c r="T6250">
        <v>0</v>
      </c>
      <c r="U6250">
        <v>0</v>
      </c>
      <c r="V6250">
        <v>0</v>
      </c>
      <c r="W6250">
        <v>0</v>
      </c>
      <c r="X6250">
        <v>0</v>
      </c>
      <c r="Y6250">
        <v>0</v>
      </c>
      <c r="Z6250">
        <v>0</v>
      </c>
      <c r="AA6250">
        <v>0</v>
      </c>
      <c r="AB6250">
        <v>0</v>
      </c>
      <c r="AC6250">
        <v>0</v>
      </c>
    </row>
    <row r="6251" spans="1:29">
      <c r="A6251" t="s">
        <v>16701</v>
      </c>
      <c r="B6251" t="s">
        <v>19</v>
      </c>
      <c r="C6251">
        <v>0</v>
      </c>
      <c r="D6251">
        <v>0</v>
      </c>
      <c r="E6251">
        <v>0</v>
      </c>
      <c r="F6251">
        <v>0</v>
      </c>
      <c r="G6251">
        <v>0</v>
      </c>
      <c r="H6251">
        <v>0</v>
      </c>
      <c r="I6251">
        <v>0</v>
      </c>
      <c r="J6251">
        <v>0</v>
      </c>
      <c r="K6251">
        <v>0</v>
      </c>
      <c r="L6251">
        <v>0</v>
      </c>
      <c r="M6251">
        <v>0</v>
      </c>
      <c r="N6251">
        <v>0</v>
      </c>
      <c r="O6251">
        <v>0</v>
      </c>
      <c r="P6251">
        <v>0</v>
      </c>
      <c r="Q6251">
        <v>0</v>
      </c>
      <c r="R6251">
        <v>0</v>
      </c>
      <c r="S6251">
        <v>0</v>
      </c>
      <c r="T6251">
        <v>0</v>
      </c>
      <c r="U6251">
        <v>0</v>
      </c>
      <c r="V6251">
        <v>0</v>
      </c>
      <c r="W6251">
        <v>0</v>
      </c>
      <c r="X6251">
        <v>0</v>
      </c>
      <c r="Y6251">
        <v>0</v>
      </c>
      <c r="Z6251">
        <v>0</v>
      </c>
      <c r="AA6251">
        <v>0</v>
      </c>
      <c r="AB6251">
        <v>0</v>
      </c>
      <c r="AC6251">
        <v>0</v>
      </c>
    </row>
    <row r="6252" spans="1:29">
      <c r="A6252" t="s">
        <v>16702</v>
      </c>
      <c r="B6252" t="s">
        <v>19</v>
      </c>
      <c r="C6252">
        <v>0</v>
      </c>
      <c r="D6252">
        <v>0</v>
      </c>
      <c r="E6252">
        <v>0</v>
      </c>
      <c r="F6252">
        <v>0</v>
      </c>
      <c r="G6252">
        <v>0</v>
      </c>
      <c r="H6252">
        <v>0</v>
      </c>
      <c r="I6252">
        <v>0</v>
      </c>
      <c r="J6252">
        <v>0</v>
      </c>
      <c r="K6252">
        <v>0</v>
      </c>
      <c r="L6252">
        <v>0</v>
      </c>
      <c r="M6252">
        <v>0</v>
      </c>
      <c r="N6252">
        <v>0</v>
      </c>
      <c r="O6252">
        <v>0</v>
      </c>
      <c r="P6252">
        <v>0</v>
      </c>
      <c r="Q6252">
        <v>0</v>
      </c>
      <c r="R6252">
        <v>0</v>
      </c>
      <c r="S6252">
        <v>0</v>
      </c>
      <c r="T6252">
        <v>0</v>
      </c>
      <c r="U6252">
        <v>0</v>
      </c>
      <c r="V6252">
        <v>0</v>
      </c>
      <c r="W6252">
        <v>0</v>
      </c>
      <c r="X6252">
        <v>0</v>
      </c>
      <c r="Y6252">
        <v>0</v>
      </c>
      <c r="Z6252">
        <v>0</v>
      </c>
      <c r="AA6252">
        <v>0</v>
      </c>
      <c r="AB6252">
        <v>0</v>
      </c>
      <c r="AC6252">
        <v>0</v>
      </c>
    </row>
    <row r="6253" spans="1:29">
      <c r="A6253" t="s">
        <v>16703</v>
      </c>
      <c r="B6253" t="s">
        <v>19</v>
      </c>
      <c r="C6253">
        <v>0</v>
      </c>
      <c r="D6253">
        <v>0</v>
      </c>
      <c r="E6253">
        <v>0</v>
      </c>
      <c r="F6253">
        <v>0</v>
      </c>
      <c r="G6253">
        <v>0</v>
      </c>
      <c r="H6253">
        <v>0</v>
      </c>
      <c r="I6253">
        <v>0</v>
      </c>
      <c r="J6253">
        <v>0</v>
      </c>
      <c r="K6253">
        <v>0</v>
      </c>
      <c r="L6253">
        <v>0</v>
      </c>
      <c r="M6253">
        <v>0</v>
      </c>
      <c r="N6253">
        <v>0</v>
      </c>
      <c r="O6253">
        <v>0</v>
      </c>
      <c r="P6253">
        <v>0</v>
      </c>
      <c r="Q6253">
        <v>0</v>
      </c>
      <c r="R6253">
        <v>0</v>
      </c>
      <c r="S6253">
        <v>0</v>
      </c>
      <c r="T6253">
        <v>0</v>
      </c>
      <c r="U6253">
        <v>0</v>
      </c>
      <c r="V6253">
        <v>0</v>
      </c>
      <c r="W6253">
        <v>0</v>
      </c>
      <c r="X6253">
        <v>0</v>
      </c>
      <c r="Y6253">
        <v>0</v>
      </c>
      <c r="Z6253">
        <v>0</v>
      </c>
      <c r="AA6253">
        <v>0</v>
      </c>
      <c r="AB6253">
        <v>0</v>
      </c>
      <c r="AC6253">
        <v>0</v>
      </c>
    </row>
    <row r="6254" spans="1:29">
      <c r="A6254" t="s">
        <v>16704</v>
      </c>
      <c r="B6254" t="s">
        <v>19</v>
      </c>
      <c r="C6254">
        <v>0</v>
      </c>
      <c r="D6254">
        <v>0</v>
      </c>
      <c r="E6254">
        <v>0</v>
      </c>
      <c r="F6254">
        <v>0</v>
      </c>
      <c r="G6254">
        <v>0</v>
      </c>
      <c r="H6254">
        <v>0</v>
      </c>
      <c r="I6254">
        <v>0</v>
      </c>
      <c r="J6254">
        <v>0</v>
      </c>
      <c r="K6254">
        <v>0</v>
      </c>
      <c r="L6254">
        <v>0</v>
      </c>
      <c r="M6254">
        <v>0</v>
      </c>
      <c r="N6254">
        <v>0</v>
      </c>
      <c r="O6254">
        <v>0</v>
      </c>
      <c r="P6254">
        <v>0</v>
      </c>
      <c r="Q6254">
        <v>0</v>
      </c>
      <c r="R6254">
        <v>0</v>
      </c>
      <c r="S6254">
        <v>0</v>
      </c>
      <c r="T6254">
        <v>0</v>
      </c>
      <c r="U6254">
        <v>0</v>
      </c>
      <c r="V6254">
        <v>0</v>
      </c>
      <c r="W6254">
        <v>0</v>
      </c>
      <c r="X6254">
        <v>0</v>
      </c>
      <c r="Y6254">
        <v>0</v>
      </c>
      <c r="Z6254">
        <v>0</v>
      </c>
      <c r="AA6254">
        <v>0</v>
      </c>
      <c r="AB6254">
        <v>0</v>
      </c>
      <c r="AC6254">
        <v>0</v>
      </c>
    </row>
    <row r="6255" spans="1:29">
      <c r="A6255" t="s">
        <v>16705</v>
      </c>
      <c r="B6255" t="s">
        <v>19</v>
      </c>
      <c r="C6255">
        <v>0</v>
      </c>
      <c r="D6255">
        <v>0</v>
      </c>
      <c r="E6255">
        <v>0</v>
      </c>
      <c r="F6255">
        <v>0</v>
      </c>
      <c r="G6255">
        <v>0</v>
      </c>
      <c r="H6255">
        <v>0</v>
      </c>
      <c r="I6255">
        <v>0</v>
      </c>
      <c r="J6255">
        <v>0</v>
      </c>
      <c r="K6255">
        <v>0</v>
      </c>
      <c r="L6255">
        <v>0</v>
      </c>
      <c r="M6255">
        <v>0</v>
      </c>
      <c r="N6255">
        <v>0</v>
      </c>
      <c r="O6255">
        <v>0</v>
      </c>
      <c r="P6255">
        <v>0</v>
      </c>
      <c r="Q6255">
        <v>0</v>
      </c>
      <c r="R6255">
        <v>0</v>
      </c>
      <c r="S6255">
        <v>0</v>
      </c>
      <c r="T6255">
        <v>0</v>
      </c>
      <c r="U6255">
        <v>0</v>
      </c>
      <c r="V6255">
        <v>0</v>
      </c>
      <c r="W6255">
        <v>0</v>
      </c>
      <c r="X6255">
        <v>0</v>
      </c>
      <c r="Y6255">
        <v>0</v>
      </c>
      <c r="Z6255">
        <v>0</v>
      </c>
      <c r="AA6255">
        <v>0</v>
      </c>
      <c r="AB6255">
        <v>0</v>
      </c>
      <c r="AC6255">
        <v>0</v>
      </c>
    </row>
    <row r="6256" spans="1:29">
      <c r="A6256" t="s">
        <v>16706</v>
      </c>
      <c r="B6256" t="s">
        <v>19</v>
      </c>
      <c r="C6256">
        <v>255</v>
      </c>
      <c r="D6256">
        <v>250</v>
      </c>
      <c r="E6256">
        <v>253</v>
      </c>
      <c r="F6256">
        <v>258</v>
      </c>
      <c r="G6256">
        <v>262</v>
      </c>
      <c r="H6256">
        <v>267</v>
      </c>
      <c r="I6256">
        <v>271</v>
      </c>
      <c r="J6256">
        <v>275</v>
      </c>
      <c r="K6256">
        <v>280</v>
      </c>
      <c r="L6256">
        <v>284</v>
      </c>
      <c r="M6256">
        <v>288</v>
      </c>
      <c r="N6256">
        <v>292</v>
      </c>
      <c r="O6256">
        <v>296</v>
      </c>
      <c r="P6256">
        <v>299</v>
      </c>
      <c r="Q6256">
        <v>302</v>
      </c>
      <c r="R6256">
        <v>305</v>
      </c>
      <c r="S6256">
        <v>308</v>
      </c>
      <c r="T6256">
        <v>311</v>
      </c>
      <c r="U6256">
        <v>314</v>
      </c>
      <c r="V6256">
        <v>316</v>
      </c>
      <c r="W6256">
        <v>319</v>
      </c>
      <c r="X6256">
        <v>322</v>
      </c>
      <c r="Y6256">
        <v>325</v>
      </c>
      <c r="Z6256">
        <v>328</v>
      </c>
      <c r="AA6256">
        <v>331</v>
      </c>
      <c r="AB6256">
        <v>334</v>
      </c>
      <c r="AC6256">
        <v>338</v>
      </c>
    </row>
    <row r="6257" spans="1:29">
      <c r="A6257" t="s">
        <v>16707</v>
      </c>
      <c r="B6257" t="s">
        <v>19</v>
      </c>
      <c r="C6257">
        <v>0</v>
      </c>
      <c r="D6257">
        <v>0</v>
      </c>
      <c r="E6257">
        <v>0</v>
      </c>
      <c r="F6257">
        <v>0</v>
      </c>
      <c r="G6257">
        <v>0</v>
      </c>
      <c r="H6257">
        <v>0</v>
      </c>
      <c r="I6257">
        <v>0</v>
      </c>
      <c r="J6257">
        <v>0</v>
      </c>
      <c r="K6257">
        <v>0</v>
      </c>
      <c r="L6257">
        <v>0</v>
      </c>
      <c r="M6257">
        <v>0</v>
      </c>
      <c r="N6257">
        <v>0</v>
      </c>
      <c r="O6257">
        <v>0</v>
      </c>
      <c r="P6257">
        <v>0</v>
      </c>
      <c r="Q6257">
        <v>0</v>
      </c>
      <c r="R6257">
        <v>0</v>
      </c>
      <c r="S6257">
        <v>0</v>
      </c>
      <c r="T6257">
        <v>0</v>
      </c>
      <c r="U6257">
        <v>0</v>
      </c>
      <c r="V6257">
        <v>0</v>
      </c>
      <c r="W6257">
        <v>0</v>
      </c>
      <c r="X6257">
        <v>0</v>
      </c>
      <c r="Y6257">
        <v>0</v>
      </c>
      <c r="Z6257">
        <v>0</v>
      </c>
      <c r="AA6257">
        <v>0</v>
      </c>
      <c r="AB6257">
        <v>0</v>
      </c>
      <c r="AC6257">
        <v>0</v>
      </c>
    </row>
    <row r="6258" spans="1:29">
      <c r="A6258" t="s">
        <v>16708</v>
      </c>
      <c r="B6258" t="s">
        <v>19</v>
      </c>
      <c r="C6258">
        <v>0</v>
      </c>
      <c r="D6258">
        <v>0</v>
      </c>
      <c r="E6258">
        <v>0</v>
      </c>
      <c r="F6258">
        <v>0</v>
      </c>
      <c r="G6258">
        <v>0</v>
      </c>
      <c r="H6258">
        <v>0</v>
      </c>
      <c r="I6258">
        <v>0</v>
      </c>
      <c r="J6258">
        <v>0</v>
      </c>
      <c r="K6258">
        <v>0</v>
      </c>
      <c r="L6258">
        <v>0</v>
      </c>
      <c r="M6258">
        <v>0</v>
      </c>
      <c r="N6258">
        <v>0</v>
      </c>
      <c r="O6258">
        <v>0</v>
      </c>
      <c r="P6258">
        <v>0</v>
      </c>
      <c r="Q6258">
        <v>0</v>
      </c>
      <c r="R6258">
        <v>0</v>
      </c>
      <c r="S6258">
        <v>0</v>
      </c>
      <c r="T6258">
        <v>0</v>
      </c>
      <c r="U6258">
        <v>0</v>
      </c>
      <c r="V6258">
        <v>0</v>
      </c>
      <c r="W6258">
        <v>0</v>
      </c>
      <c r="X6258">
        <v>0</v>
      </c>
      <c r="Y6258">
        <v>0</v>
      </c>
      <c r="Z6258">
        <v>0</v>
      </c>
      <c r="AA6258">
        <v>0</v>
      </c>
      <c r="AB6258">
        <v>0</v>
      </c>
      <c r="AC6258">
        <v>0</v>
      </c>
    </row>
    <row r="6259" spans="1:29">
      <c r="A6259" t="s">
        <v>16709</v>
      </c>
      <c r="B6259" t="s">
        <v>19</v>
      </c>
      <c r="C6259">
        <v>0</v>
      </c>
      <c r="D6259">
        <v>0</v>
      </c>
      <c r="E6259">
        <v>0</v>
      </c>
      <c r="F6259">
        <v>0</v>
      </c>
      <c r="G6259">
        <v>0</v>
      </c>
      <c r="H6259">
        <v>0</v>
      </c>
      <c r="I6259">
        <v>0</v>
      </c>
      <c r="J6259">
        <v>0</v>
      </c>
      <c r="K6259">
        <v>0</v>
      </c>
      <c r="L6259">
        <v>0</v>
      </c>
      <c r="M6259">
        <v>0</v>
      </c>
      <c r="N6259">
        <v>0</v>
      </c>
      <c r="O6259">
        <v>0</v>
      </c>
      <c r="P6259">
        <v>0</v>
      </c>
      <c r="Q6259">
        <v>0</v>
      </c>
      <c r="R6259">
        <v>0</v>
      </c>
      <c r="S6259">
        <v>0</v>
      </c>
      <c r="T6259">
        <v>0</v>
      </c>
      <c r="U6259">
        <v>0</v>
      </c>
      <c r="V6259">
        <v>0</v>
      </c>
      <c r="W6259">
        <v>0</v>
      </c>
      <c r="X6259">
        <v>0</v>
      </c>
      <c r="Y6259">
        <v>0</v>
      </c>
      <c r="Z6259">
        <v>0</v>
      </c>
      <c r="AA6259">
        <v>0</v>
      </c>
      <c r="AB6259">
        <v>0</v>
      </c>
      <c r="AC6259">
        <v>0</v>
      </c>
    </row>
    <row r="6260" spans="1:29">
      <c r="A6260" t="s">
        <v>16710</v>
      </c>
      <c r="B6260" t="s">
        <v>19</v>
      </c>
      <c r="C6260">
        <v>13320</v>
      </c>
      <c r="D6260">
        <v>17007</v>
      </c>
      <c r="E6260">
        <v>21303</v>
      </c>
      <c r="F6260">
        <v>26196</v>
      </c>
      <c r="G6260">
        <v>31665</v>
      </c>
      <c r="H6260">
        <v>37593</v>
      </c>
      <c r="I6260">
        <v>43809</v>
      </c>
      <c r="J6260">
        <v>49968</v>
      </c>
      <c r="K6260">
        <v>55740</v>
      </c>
      <c r="L6260">
        <v>60786</v>
      </c>
      <c r="M6260">
        <v>65460</v>
      </c>
      <c r="N6260">
        <v>68853</v>
      </c>
      <c r="O6260">
        <v>71076</v>
      </c>
      <c r="P6260">
        <v>72747</v>
      </c>
      <c r="Q6260">
        <v>73980</v>
      </c>
      <c r="R6260">
        <v>74553</v>
      </c>
      <c r="S6260">
        <v>74700</v>
      </c>
      <c r="T6260">
        <v>74697</v>
      </c>
      <c r="U6260">
        <v>74382</v>
      </c>
      <c r="V6260">
        <v>74022</v>
      </c>
      <c r="W6260">
        <v>73455</v>
      </c>
      <c r="X6260">
        <v>72930</v>
      </c>
      <c r="Y6260">
        <v>72342</v>
      </c>
      <c r="Z6260">
        <v>72021</v>
      </c>
      <c r="AA6260">
        <v>71358</v>
      </c>
      <c r="AB6260">
        <v>70716</v>
      </c>
      <c r="AC6260">
        <v>70317</v>
      </c>
    </row>
    <row r="6261" spans="1:29">
      <c r="A6261" t="s">
        <v>16711</v>
      </c>
      <c r="B6261" t="s">
        <v>19</v>
      </c>
      <c r="C6261">
        <v>0</v>
      </c>
      <c r="D6261">
        <v>0</v>
      </c>
      <c r="E6261">
        <v>0</v>
      </c>
      <c r="F6261">
        <v>0</v>
      </c>
      <c r="G6261">
        <v>0</v>
      </c>
      <c r="H6261">
        <v>0</v>
      </c>
      <c r="I6261">
        <v>0</v>
      </c>
      <c r="J6261">
        <v>0</v>
      </c>
      <c r="K6261">
        <v>0</v>
      </c>
      <c r="L6261">
        <v>0</v>
      </c>
      <c r="M6261">
        <v>0</v>
      </c>
      <c r="N6261">
        <v>0</v>
      </c>
      <c r="O6261">
        <v>0</v>
      </c>
      <c r="P6261">
        <v>0</v>
      </c>
      <c r="Q6261">
        <v>0</v>
      </c>
      <c r="R6261">
        <v>0</v>
      </c>
      <c r="S6261">
        <v>0</v>
      </c>
      <c r="T6261">
        <v>0</v>
      </c>
      <c r="U6261">
        <v>0</v>
      </c>
      <c r="V6261">
        <v>0</v>
      </c>
      <c r="W6261">
        <v>0</v>
      </c>
      <c r="X6261">
        <v>0</v>
      </c>
      <c r="Y6261">
        <v>0</v>
      </c>
      <c r="Z6261">
        <v>0</v>
      </c>
      <c r="AA6261">
        <v>0</v>
      </c>
      <c r="AB6261">
        <v>0</v>
      </c>
      <c r="AC6261">
        <v>0</v>
      </c>
    </row>
    <row r="6262" spans="1:29">
      <c r="A6262" t="s">
        <v>16712</v>
      </c>
      <c r="B6262" t="s">
        <v>19</v>
      </c>
      <c r="C6262">
        <v>617547</v>
      </c>
      <c r="D6262">
        <v>598881</v>
      </c>
      <c r="E6262">
        <v>574581</v>
      </c>
      <c r="F6262">
        <v>546336</v>
      </c>
      <c r="G6262">
        <v>516924</v>
      </c>
      <c r="H6262">
        <v>487248</v>
      </c>
      <c r="I6262">
        <v>458724</v>
      </c>
      <c r="J6262">
        <v>431049</v>
      </c>
      <c r="K6262">
        <v>404724</v>
      </c>
      <c r="L6262">
        <v>379863</v>
      </c>
      <c r="M6262">
        <v>359964</v>
      </c>
      <c r="N6262">
        <v>340371</v>
      </c>
      <c r="O6262">
        <v>322119</v>
      </c>
      <c r="P6262">
        <v>307521</v>
      </c>
      <c r="Q6262">
        <v>296019</v>
      </c>
      <c r="R6262">
        <v>285822</v>
      </c>
      <c r="S6262">
        <v>277137</v>
      </c>
      <c r="T6262">
        <v>270276</v>
      </c>
      <c r="U6262">
        <v>264090</v>
      </c>
      <c r="V6262">
        <v>259068</v>
      </c>
      <c r="W6262">
        <v>254337</v>
      </c>
      <c r="X6262">
        <v>250485</v>
      </c>
      <c r="Y6262">
        <v>246984</v>
      </c>
      <c r="Z6262">
        <v>244785</v>
      </c>
      <c r="AA6262">
        <v>241728</v>
      </c>
      <c r="AB6262">
        <v>238947</v>
      </c>
      <c r="AC6262">
        <v>237135</v>
      </c>
    </row>
    <row r="6263" spans="1:29">
      <c r="A6263" t="s">
        <v>16713</v>
      </c>
      <c r="B6263" t="s">
        <v>19</v>
      </c>
      <c r="C6263">
        <v>0</v>
      </c>
      <c r="D6263">
        <v>0</v>
      </c>
      <c r="E6263">
        <v>0</v>
      </c>
      <c r="F6263">
        <v>0</v>
      </c>
      <c r="G6263">
        <v>0</v>
      </c>
      <c r="H6263">
        <v>0</v>
      </c>
      <c r="I6263">
        <v>0</v>
      </c>
      <c r="J6263">
        <v>0</v>
      </c>
      <c r="K6263">
        <v>0</v>
      </c>
      <c r="L6263">
        <v>0</v>
      </c>
      <c r="M6263">
        <v>0</v>
      </c>
      <c r="N6263">
        <v>0</v>
      </c>
      <c r="O6263">
        <v>0</v>
      </c>
      <c r="P6263">
        <v>0</v>
      </c>
      <c r="Q6263">
        <v>0</v>
      </c>
      <c r="R6263">
        <v>0</v>
      </c>
      <c r="S6263">
        <v>0</v>
      </c>
      <c r="T6263">
        <v>0</v>
      </c>
      <c r="U6263">
        <v>0</v>
      </c>
      <c r="V6263">
        <v>0</v>
      </c>
      <c r="W6263">
        <v>0</v>
      </c>
      <c r="X6263">
        <v>0</v>
      </c>
      <c r="Y6263">
        <v>0</v>
      </c>
      <c r="Z6263">
        <v>0</v>
      </c>
      <c r="AA6263">
        <v>0</v>
      </c>
      <c r="AB6263">
        <v>0</v>
      </c>
      <c r="AC6263">
        <v>0</v>
      </c>
    </row>
    <row r="6264" spans="1:29">
      <c r="A6264" t="s">
        <v>16714</v>
      </c>
      <c r="B6264" t="s">
        <v>19</v>
      </c>
      <c r="C6264">
        <v>0</v>
      </c>
      <c r="D6264">
        <v>0</v>
      </c>
      <c r="E6264">
        <v>0</v>
      </c>
      <c r="F6264">
        <v>0</v>
      </c>
      <c r="G6264">
        <v>0</v>
      </c>
      <c r="H6264">
        <v>0</v>
      </c>
      <c r="I6264">
        <v>0</v>
      </c>
      <c r="J6264">
        <v>0</v>
      </c>
      <c r="K6264">
        <v>0</v>
      </c>
      <c r="L6264">
        <v>0</v>
      </c>
      <c r="M6264">
        <v>0</v>
      </c>
      <c r="N6264">
        <v>0</v>
      </c>
      <c r="O6264">
        <v>0</v>
      </c>
      <c r="P6264">
        <v>0</v>
      </c>
      <c r="Q6264">
        <v>0</v>
      </c>
      <c r="R6264">
        <v>0</v>
      </c>
      <c r="S6264">
        <v>0</v>
      </c>
      <c r="T6264">
        <v>0</v>
      </c>
      <c r="U6264">
        <v>0</v>
      </c>
      <c r="V6264">
        <v>0</v>
      </c>
      <c r="W6264">
        <v>0</v>
      </c>
      <c r="X6264">
        <v>0</v>
      </c>
      <c r="Y6264">
        <v>0</v>
      </c>
      <c r="Z6264">
        <v>0</v>
      </c>
      <c r="AA6264">
        <v>0</v>
      </c>
      <c r="AB6264">
        <v>0</v>
      </c>
      <c r="AC6264">
        <v>0</v>
      </c>
    </row>
    <row r="6265" spans="1:29">
      <c r="A6265" t="s">
        <v>16715</v>
      </c>
      <c r="B6265" t="s">
        <v>19</v>
      </c>
      <c r="C6265">
        <v>0</v>
      </c>
      <c r="D6265">
        <v>0</v>
      </c>
      <c r="E6265">
        <v>0</v>
      </c>
      <c r="F6265">
        <v>0</v>
      </c>
      <c r="G6265">
        <v>0</v>
      </c>
      <c r="H6265">
        <v>0</v>
      </c>
      <c r="I6265">
        <v>0</v>
      </c>
      <c r="J6265">
        <v>0</v>
      </c>
      <c r="K6265">
        <v>0</v>
      </c>
      <c r="L6265">
        <v>0</v>
      </c>
      <c r="M6265">
        <v>0</v>
      </c>
      <c r="N6265">
        <v>0</v>
      </c>
      <c r="O6265">
        <v>0</v>
      </c>
      <c r="P6265">
        <v>0</v>
      </c>
      <c r="Q6265">
        <v>0</v>
      </c>
      <c r="R6265">
        <v>0</v>
      </c>
      <c r="S6265">
        <v>0</v>
      </c>
      <c r="T6265">
        <v>0</v>
      </c>
      <c r="U6265">
        <v>0</v>
      </c>
      <c r="V6265">
        <v>0</v>
      </c>
      <c r="W6265">
        <v>0</v>
      </c>
      <c r="X6265">
        <v>0</v>
      </c>
      <c r="Y6265">
        <v>0</v>
      </c>
      <c r="Z6265">
        <v>0</v>
      </c>
      <c r="AA6265">
        <v>0</v>
      </c>
      <c r="AB6265">
        <v>0</v>
      </c>
      <c r="AC6265">
        <v>0</v>
      </c>
    </row>
    <row r="6266" spans="1:29">
      <c r="A6266" t="s">
        <v>16716</v>
      </c>
      <c r="B6266" t="s">
        <v>19</v>
      </c>
      <c r="C6266">
        <v>0</v>
      </c>
      <c r="D6266">
        <v>0</v>
      </c>
      <c r="E6266">
        <v>0</v>
      </c>
      <c r="F6266">
        <v>0</v>
      </c>
      <c r="G6266">
        <v>0</v>
      </c>
      <c r="H6266">
        <v>0</v>
      </c>
      <c r="I6266">
        <v>0</v>
      </c>
      <c r="J6266">
        <v>0</v>
      </c>
      <c r="K6266">
        <v>0</v>
      </c>
      <c r="L6266">
        <v>0</v>
      </c>
      <c r="M6266">
        <v>0</v>
      </c>
      <c r="N6266">
        <v>0</v>
      </c>
      <c r="O6266">
        <v>0</v>
      </c>
      <c r="P6266">
        <v>0</v>
      </c>
      <c r="Q6266">
        <v>0</v>
      </c>
      <c r="R6266">
        <v>0</v>
      </c>
      <c r="S6266">
        <v>0</v>
      </c>
      <c r="T6266">
        <v>0</v>
      </c>
      <c r="U6266">
        <v>0</v>
      </c>
      <c r="V6266">
        <v>0</v>
      </c>
      <c r="W6266">
        <v>0</v>
      </c>
      <c r="X6266">
        <v>0</v>
      </c>
      <c r="Y6266">
        <v>0</v>
      </c>
      <c r="Z6266">
        <v>0</v>
      </c>
      <c r="AA6266">
        <v>0</v>
      </c>
      <c r="AB6266">
        <v>0</v>
      </c>
      <c r="AC6266">
        <v>0</v>
      </c>
    </row>
    <row r="6267" spans="1:29">
      <c r="A6267" t="s">
        <v>16717</v>
      </c>
      <c r="B6267" t="s">
        <v>19</v>
      </c>
      <c r="C6267">
        <v>0</v>
      </c>
      <c r="D6267">
        <v>0</v>
      </c>
      <c r="E6267">
        <v>0</v>
      </c>
      <c r="F6267">
        <v>0</v>
      </c>
      <c r="G6267">
        <v>0</v>
      </c>
      <c r="H6267">
        <v>0</v>
      </c>
      <c r="I6267">
        <v>0</v>
      </c>
      <c r="J6267">
        <v>0</v>
      </c>
      <c r="K6267">
        <v>0</v>
      </c>
      <c r="L6267">
        <v>0</v>
      </c>
      <c r="M6267">
        <v>0</v>
      </c>
      <c r="N6267">
        <v>0</v>
      </c>
      <c r="O6267">
        <v>0</v>
      </c>
      <c r="P6267">
        <v>0</v>
      </c>
      <c r="Q6267">
        <v>0</v>
      </c>
      <c r="R6267">
        <v>0</v>
      </c>
      <c r="S6267">
        <v>0</v>
      </c>
      <c r="T6267">
        <v>0</v>
      </c>
      <c r="U6267">
        <v>0</v>
      </c>
      <c r="V6267">
        <v>0</v>
      </c>
      <c r="W6267">
        <v>0</v>
      </c>
      <c r="X6267">
        <v>0</v>
      </c>
      <c r="Y6267">
        <v>0</v>
      </c>
      <c r="Z6267">
        <v>0</v>
      </c>
      <c r="AA6267">
        <v>0</v>
      </c>
      <c r="AB6267">
        <v>0</v>
      </c>
      <c r="AC6267">
        <v>0</v>
      </c>
    </row>
    <row r="6268" spans="1:29">
      <c r="A6268" t="s">
        <v>16718</v>
      </c>
      <c r="B6268" t="s">
        <v>19</v>
      </c>
      <c r="C6268">
        <v>0</v>
      </c>
      <c r="D6268">
        <v>0</v>
      </c>
      <c r="E6268">
        <v>0</v>
      </c>
      <c r="F6268">
        <v>0</v>
      </c>
      <c r="G6268">
        <v>0</v>
      </c>
      <c r="H6268">
        <v>0</v>
      </c>
      <c r="I6268">
        <v>0</v>
      </c>
      <c r="J6268">
        <v>0</v>
      </c>
      <c r="K6268">
        <v>0</v>
      </c>
      <c r="L6268">
        <v>0</v>
      </c>
      <c r="M6268">
        <v>0</v>
      </c>
      <c r="N6268">
        <v>0</v>
      </c>
      <c r="O6268">
        <v>0</v>
      </c>
      <c r="P6268">
        <v>0</v>
      </c>
      <c r="Q6268">
        <v>0</v>
      </c>
      <c r="R6268">
        <v>0</v>
      </c>
      <c r="S6268">
        <v>0</v>
      </c>
      <c r="T6268">
        <v>0</v>
      </c>
      <c r="U6268">
        <v>0</v>
      </c>
      <c r="V6268">
        <v>0</v>
      </c>
      <c r="W6268">
        <v>0</v>
      </c>
      <c r="X6268">
        <v>0</v>
      </c>
      <c r="Y6268">
        <v>0</v>
      </c>
      <c r="Z6268">
        <v>0</v>
      </c>
      <c r="AA6268">
        <v>0</v>
      </c>
      <c r="AB6268">
        <v>0</v>
      </c>
      <c r="AC6268">
        <v>0</v>
      </c>
    </row>
    <row r="6269" spans="1:29">
      <c r="A6269" t="s">
        <v>16719</v>
      </c>
      <c r="B6269" t="s">
        <v>19</v>
      </c>
      <c r="C6269">
        <v>0</v>
      </c>
      <c r="D6269">
        <v>0</v>
      </c>
      <c r="E6269">
        <v>0</v>
      </c>
      <c r="F6269">
        <v>0</v>
      </c>
      <c r="G6269">
        <v>0</v>
      </c>
      <c r="H6269">
        <v>0</v>
      </c>
      <c r="I6269">
        <v>0</v>
      </c>
      <c r="J6269">
        <v>0</v>
      </c>
      <c r="K6269">
        <v>0</v>
      </c>
      <c r="L6269">
        <v>0</v>
      </c>
      <c r="M6269">
        <v>0</v>
      </c>
      <c r="N6269">
        <v>0</v>
      </c>
      <c r="O6269">
        <v>0</v>
      </c>
      <c r="P6269">
        <v>0</v>
      </c>
      <c r="Q6269">
        <v>0</v>
      </c>
      <c r="R6269">
        <v>0</v>
      </c>
      <c r="S6269">
        <v>0</v>
      </c>
      <c r="T6269">
        <v>0</v>
      </c>
      <c r="U6269">
        <v>0</v>
      </c>
      <c r="V6269">
        <v>0</v>
      </c>
      <c r="W6269">
        <v>0</v>
      </c>
      <c r="X6269">
        <v>0</v>
      </c>
      <c r="Y6269">
        <v>0</v>
      </c>
      <c r="Z6269">
        <v>0</v>
      </c>
      <c r="AA6269">
        <v>0</v>
      </c>
      <c r="AB6269">
        <v>0</v>
      </c>
      <c r="AC6269">
        <v>0</v>
      </c>
    </row>
    <row r="6270" spans="1:29">
      <c r="A6270" t="s">
        <v>16720</v>
      </c>
      <c r="B6270" t="s">
        <v>19</v>
      </c>
      <c r="C6270">
        <v>0</v>
      </c>
      <c r="D6270">
        <v>0</v>
      </c>
      <c r="E6270">
        <v>0</v>
      </c>
      <c r="F6270">
        <v>0</v>
      </c>
      <c r="G6270">
        <v>0</v>
      </c>
      <c r="H6270">
        <v>0</v>
      </c>
      <c r="I6270">
        <v>0</v>
      </c>
      <c r="J6270">
        <v>0</v>
      </c>
      <c r="K6270">
        <v>0</v>
      </c>
      <c r="L6270">
        <v>0</v>
      </c>
      <c r="M6270">
        <v>0</v>
      </c>
      <c r="N6270">
        <v>0</v>
      </c>
      <c r="O6270">
        <v>0</v>
      </c>
      <c r="P6270">
        <v>0</v>
      </c>
      <c r="Q6270">
        <v>0</v>
      </c>
      <c r="R6270">
        <v>0</v>
      </c>
      <c r="S6270">
        <v>0</v>
      </c>
      <c r="T6270">
        <v>0</v>
      </c>
      <c r="U6270">
        <v>0</v>
      </c>
      <c r="V6270">
        <v>0</v>
      </c>
      <c r="W6270">
        <v>0</v>
      </c>
      <c r="X6270">
        <v>0</v>
      </c>
      <c r="Y6270">
        <v>0</v>
      </c>
      <c r="Z6270">
        <v>0</v>
      </c>
      <c r="AA6270">
        <v>0</v>
      </c>
      <c r="AB6270">
        <v>0</v>
      </c>
      <c r="AC6270">
        <v>0</v>
      </c>
    </row>
    <row r="6271" spans="1:29">
      <c r="A6271" t="s">
        <v>16721</v>
      </c>
      <c r="B6271" t="s">
        <v>19</v>
      </c>
      <c r="C6271">
        <v>0</v>
      </c>
      <c r="D6271">
        <v>0</v>
      </c>
      <c r="E6271">
        <v>0</v>
      </c>
      <c r="F6271">
        <v>0</v>
      </c>
      <c r="G6271">
        <v>0</v>
      </c>
      <c r="H6271">
        <v>0</v>
      </c>
      <c r="I6271">
        <v>0</v>
      </c>
      <c r="J6271">
        <v>0</v>
      </c>
      <c r="K6271">
        <v>0</v>
      </c>
      <c r="L6271">
        <v>0</v>
      </c>
      <c r="M6271">
        <v>0</v>
      </c>
      <c r="N6271">
        <v>0</v>
      </c>
      <c r="O6271">
        <v>0</v>
      </c>
      <c r="P6271">
        <v>0</v>
      </c>
      <c r="Q6271">
        <v>0</v>
      </c>
      <c r="R6271">
        <v>0</v>
      </c>
      <c r="S6271">
        <v>0</v>
      </c>
      <c r="T6271">
        <v>0</v>
      </c>
      <c r="U6271">
        <v>0</v>
      </c>
      <c r="V6271">
        <v>0</v>
      </c>
      <c r="W6271">
        <v>0</v>
      </c>
      <c r="X6271">
        <v>0</v>
      </c>
      <c r="Y6271">
        <v>0</v>
      </c>
      <c r="Z6271">
        <v>0</v>
      </c>
      <c r="AA6271">
        <v>0</v>
      </c>
      <c r="AB6271">
        <v>0</v>
      </c>
      <c r="AC6271">
        <v>0</v>
      </c>
    </row>
    <row r="6272" spans="1:29">
      <c r="A6272" t="s">
        <v>16722</v>
      </c>
      <c r="B6272" t="s">
        <v>19</v>
      </c>
      <c r="C6272">
        <v>0</v>
      </c>
      <c r="D6272">
        <v>0</v>
      </c>
      <c r="E6272">
        <v>0</v>
      </c>
      <c r="F6272">
        <v>0</v>
      </c>
      <c r="G6272">
        <v>0</v>
      </c>
      <c r="H6272">
        <v>0</v>
      </c>
      <c r="I6272">
        <v>0</v>
      </c>
      <c r="J6272">
        <v>0</v>
      </c>
      <c r="K6272">
        <v>0</v>
      </c>
      <c r="L6272">
        <v>0</v>
      </c>
      <c r="M6272">
        <v>0</v>
      </c>
      <c r="N6272">
        <v>0</v>
      </c>
      <c r="O6272">
        <v>0</v>
      </c>
      <c r="P6272">
        <v>0</v>
      </c>
      <c r="Q6272">
        <v>0</v>
      </c>
      <c r="R6272">
        <v>0</v>
      </c>
      <c r="S6272">
        <v>0</v>
      </c>
      <c r="T6272">
        <v>0</v>
      </c>
      <c r="U6272">
        <v>0</v>
      </c>
      <c r="V6272">
        <v>0</v>
      </c>
      <c r="W6272">
        <v>0</v>
      </c>
      <c r="X6272">
        <v>0</v>
      </c>
      <c r="Y6272">
        <v>0</v>
      </c>
      <c r="Z6272">
        <v>0</v>
      </c>
      <c r="AA6272">
        <v>0</v>
      </c>
      <c r="AB6272">
        <v>0</v>
      </c>
      <c r="AC6272">
        <v>0</v>
      </c>
    </row>
    <row r="6273" spans="1:29">
      <c r="A6273" t="s">
        <v>16723</v>
      </c>
      <c r="B6273" t="s">
        <v>19</v>
      </c>
      <c r="C6273">
        <v>0</v>
      </c>
      <c r="D6273">
        <v>0</v>
      </c>
      <c r="E6273">
        <v>0</v>
      </c>
      <c r="F6273">
        <v>0</v>
      </c>
      <c r="G6273">
        <v>0</v>
      </c>
      <c r="H6273">
        <v>0</v>
      </c>
      <c r="I6273">
        <v>0</v>
      </c>
      <c r="J6273">
        <v>0</v>
      </c>
      <c r="K6273">
        <v>0</v>
      </c>
      <c r="L6273">
        <v>0</v>
      </c>
      <c r="M6273">
        <v>0</v>
      </c>
      <c r="N6273">
        <v>0</v>
      </c>
      <c r="O6273">
        <v>0</v>
      </c>
      <c r="P6273">
        <v>0</v>
      </c>
      <c r="Q6273">
        <v>0</v>
      </c>
      <c r="R6273">
        <v>0</v>
      </c>
      <c r="S6273">
        <v>0</v>
      </c>
      <c r="T6273">
        <v>0</v>
      </c>
      <c r="U6273">
        <v>0</v>
      </c>
      <c r="V6273">
        <v>0</v>
      </c>
      <c r="W6273">
        <v>0</v>
      </c>
      <c r="X6273">
        <v>0</v>
      </c>
      <c r="Y6273">
        <v>0</v>
      </c>
      <c r="Z6273">
        <v>0</v>
      </c>
      <c r="AA6273">
        <v>0</v>
      </c>
      <c r="AB6273">
        <v>0</v>
      </c>
      <c r="AC6273">
        <v>0</v>
      </c>
    </row>
    <row r="6274" spans="1:29">
      <c r="A6274" t="s">
        <v>16724</v>
      </c>
      <c r="B6274" t="s">
        <v>19</v>
      </c>
      <c r="C6274">
        <v>1720.56</v>
      </c>
      <c r="D6274">
        <v>1728.02</v>
      </c>
      <c r="E6274">
        <v>1723.62</v>
      </c>
      <c r="F6274">
        <v>1715.62</v>
      </c>
      <c r="G6274">
        <v>1707.39</v>
      </c>
      <c r="H6274">
        <v>1691.14</v>
      </c>
      <c r="I6274">
        <v>1673.43</v>
      </c>
      <c r="J6274">
        <v>1652.46</v>
      </c>
      <c r="K6274">
        <v>1626.33</v>
      </c>
      <c r="L6274">
        <v>1598.22</v>
      </c>
      <c r="M6274">
        <v>1566.57</v>
      </c>
      <c r="N6274">
        <v>1533</v>
      </c>
      <c r="O6274">
        <v>1500.06</v>
      </c>
      <c r="P6274">
        <v>1466.74</v>
      </c>
      <c r="Q6274">
        <v>1433.84</v>
      </c>
      <c r="R6274">
        <v>1398.97</v>
      </c>
      <c r="S6274">
        <v>1364.2</v>
      </c>
      <c r="T6274">
        <v>1332.35</v>
      </c>
      <c r="U6274">
        <v>1303.43</v>
      </c>
      <c r="V6274">
        <v>1273.8399999999999</v>
      </c>
      <c r="W6274">
        <v>1244.1199999999999</v>
      </c>
      <c r="X6274">
        <v>1215.3399999999999</v>
      </c>
      <c r="Y6274">
        <v>1187.5899999999999</v>
      </c>
      <c r="Z6274">
        <v>1163.8599999999999</v>
      </c>
      <c r="AA6274">
        <v>1143.3599999999999</v>
      </c>
      <c r="AB6274">
        <v>1125.27</v>
      </c>
      <c r="AC6274">
        <v>1109.52</v>
      </c>
    </row>
    <row r="6275" spans="1:29">
      <c r="A6275" t="s">
        <v>16725</v>
      </c>
      <c r="B6275" t="s">
        <v>19</v>
      </c>
      <c r="C6275">
        <v>1592.28</v>
      </c>
      <c r="D6275">
        <v>1544</v>
      </c>
      <c r="E6275">
        <v>1461.46</v>
      </c>
      <c r="F6275">
        <v>1429.51</v>
      </c>
      <c r="G6275">
        <v>1395.67</v>
      </c>
      <c r="H6275">
        <v>1343.27</v>
      </c>
      <c r="I6275">
        <v>1279.1600000000001</v>
      </c>
      <c r="J6275">
        <v>1282.6400000000001</v>
      </c>
      <c r="K6275">
        <v>1332.57</v>
      </c>
      <c r="L6275">
        <v>1322.89</v>
      </c>
      <c r="M6275">
        <v>1316.02</v>
      </c>
      <c r="N6275">
        <v>1311.33</v>
      </c>
      <c r="O6275">
        <v>1292.3599999999999</v>
      </c>
      <c r="P6275">
        <v>1274.77</v>
      </c>
      <c r="Q6275">
        <v>1263.06</v>
      </c>
      <c r="R6275">
        <v>1238.77</v>
      </c>
      <c r="S6275">
        <v>1192.5999999999999</v>
      </c>
      <c r="T6275">
        <v>1188.77</v>
      </c>
      <c r="U6275">
        <v>1197.1600000000001</v>
      </c>
      <c r="V6275">
        <v>1204.6400000000001</v>
      </c>
      <c r="W6275">
        <v>1215.53</v>
      </c>
      <c r="X6275">
        <v>1194.51</v>
      </c>
      <c r="Y6275">
        <v>1192.25</v>
      </c>
      <c r="Z6275">
        <v>1216.2</v>
      </c>
      <c r="AA6275">
        <v>1234.4000000000001</v>
      </c>
      <c r="AB6275">
        <v>1249.78</v>
      </c>
      <c r="AC6275">
        <v>1267.74</v>
      </c>
    </row>
    <row r="6276" spans="1:29">
      <c r="A6276" t="s">
        <v>16726</v>
      </c>
      <c r="B6276" t="s">
        <v>19</v>
      </c>
      <c r="C6276">
        <v>304.62299999999999</v>
      </c>
      <c r="D6276">
        <v>328.19799999999998</v>
      </c>
      <c r="E6276">
        <v>329.27800000000002</v>
      </c>
      <c r="F6276">
        <v>329.43299999999999</v>
      </c>
      <c r="G6276">
        <v>328.96</v>
      </c>
      <c r="H6276">
        <v>327.17899999999997</v>
      </c>
      <c r="I6276">
        <v>324.96600000000001</v>
      </c>
      <c r="J6276">
        <v>322.20499999999998</v>
      </c>
      <c r="K6276">
        <v>318.77699999999999</v>
      </c>
      <c r="L6276">
        <v>315.791</v>
      </c>
      <c r="M6276">
        <v>312.827</v>
      </c>
      <c r="N6276">
        <v>310.47899999999998</v>
      </c>
      <c r="O6276">
        <v>308.56099999999998</v>
      </c>
      <c r="P6276">
        <v>306.90600000000001</v>
      </c>
      <c r="Q6276">
        <v>305.34899999999999</v>
      </c>
      <c r="R6276">
        <v>303.86900000000003</v>
      </c>
      <c r="S6276">
        <v>302.29700000000003</v>
      </c>
      <c r="T6276">
        <v>300.42</v>
      </c>
      <c r="U6276">
        <v>298.49700000000001</v>
      </c>
      <c r="V6276">
        <v>296.48200000000003</v>
      </c>
      <c r="W6276">
        <v>294.495</v>
      </c>
      <c r="X6276">
        <v>292.72399999999999</v>
      </c>
      <c r="Y6276">
        <v>290.88799999999998</v>
      </c>
      <c r="Z6276">
        <v>289.17599999999999</v>
      </c>
      <c r="AA6276">
        <v>287.536</v>
      </c>
      <c r="AB6276">
        <v>285.92399999999998</v>
      </c>
      <c r="AC6276">
        <v>284.279</v>
      </c>
    </row>
    <row r="6277" spans="1:29">
      <c r="A6277" t="s">
        <v>16727</v>
      </c>
      <c r="B6277" t="s">
        <v>19</v>
      </c>
      <c r="C6277">
        <v>246.523</v>
      </c>
      <c r="D6277">
        <v>257.41199999999998</v>
      </c>
      <c r="E6277">
        <v>260.62700000000001</v>
      </c>
      <c r="F6277">
        <v>261.96300000000002</v>
      </c>
      <c r="G6277">
        <v>262.44200000000001</v>
      </c>
      <c r="H6277">
        <v>263.17</v>
      </c>
      <c r="I6277">
        <v>263.625</v>
      </c>
      <c r="J6277">
        <v>264.17700000000002</v>
      </c>
      <c r="K6277">
        <v>264.24</v>
      </c>
      <c r="L6277">
        <v>264.07799999999997</v>
      </c>
      <c r="M6277">
        <v>264.173</v>
      </c>
      <c r="N6277">
        <v>264.76799999999997</v>
      </c>
      <c r="O6277">
        <v>265.81599999999997</v>
      </c>
      <c r="P6277">
        <v>267.10500000000002</v>
      </c>
      <c r="Q6277">
        <v>268.48200000000003</v>
      </c>
      <c r="R6277">
        <v>269.94099999999997</v>
      </c>
      <c r="S6277">
        <v>271.32299999999998</v>
      </c>
      <c r="T6277">
        <v>272.34800000000001</v>
      </c>
      <c r="U6277">
        <v>273.173</v>
      </c>
      <c r="V6277">
        <v>273.91199999999998</v>
      </c>
      <c r="W6277">
        <v>274.85399999999998</v>
      </c>
      <c r="X6277">
        <v>275.77100000000002</v>
      </c>
      <c r="Y6277">
        <v>276.63900000000001</v>
      </c>
      <c r="Z6277">
        <v>277.66000000000003</v>
      </c>
      <c r="AA6277">
        <v>278.83100000000002</v>
      </c>
      <c r="AB6277">
        <v>279.90600000000001</v>
      </c>
      <c r="AC6277">
        <v>280.83</v>
      </c>
    </row>
    <row r="6278" spans="1:29">
      <c r="A6278" t="s">
        <v>16728</v>
      </c>
      <c r="B6278" t="s">
        <v>19</v>
      </c>
      <c r="C6278">
        <v>909.46100000000001</v>
      </c>
      <c r="D6278">
        <v>910.71299999999997</v>
      </c>
      <c r="E6278">
        <v>900.69100000000003</v>
      </c>
      <c r="F6278">
        <v>897.11099999999999</v>
      </c>
      <c r="G6278">
        <v>900.38</v>
      </c>
      <c r="H6278">
        <v>908.21600000000001</v>
      </c>
      <c r="I6278">
        <v>916.10500000000002</v>
      </c>
      <c r="J6278">
        <v>921.84199999999998</v>
      </c>
      <c r="K6278">
        <v>929.23500000000001</v>
      </c>
      <c r="L6278">
        <v>922.07</v>
      </c>
      <c r="M6278">
        <v>924.18899999999996</v>
      </c>
      <c r="N6278">
        <v>921.90800000000002</v>
      </c>
      <c r="O6278">
        <v>923.17700000000002</v>
      </c>
      <c r="P6278">
        <v>924.83</v>
      </c>
      <c r="Q6278">
        <v>925.53</v>
      </c>
      <c r="R6278">
        <v>925.23400000000004</v>
      </c>
      <c r="S6278">
        <v>929.99800000000005</v>
      </c>
      <c r="T6278">
        <v>930.53399999999999</v>
      </c>
      <c r="U6278">
        <v>926.69899999999996</v>
      </c>
      <c r="V6278">
        <v>924.88199999999995</v>
      </c>
      <c r="W6278">
        <v>924.65599999999995</v>
      </c>
      <c r="X6278">
        <v>926.79399999999998</v>
      </c>
      <c r="Y6278">
        <v>926.54899999999998</v>
      </c>
      <c r="Z6278">
        <v>924.39599999999996</v>
      </c>
      <c r="AA6278">
        <v>924.93200000000002</v>
      </c>
      <c r="AB6278">
        <v>926.16399999999999</v>
      </c>
      <c r="AC6278">
        <v>929.55399999999997</v>
      </c>
    </row>
    <row r="6279" spans="1:29">
      <c r="A6279" t="s">
        <v>16729</v>
      </c>
      <c r="B6279" t="s">
        <v>19</v>
      </c>
      <c r="C6279">
        <v>56.519199999999998</v>
      </c>
      <c r="D6279">
        <v>56.701599999999999</v>
      </c>
      <c r="E6279">
        <v>57.965899999999998</v>
      </c>
      <c r="F6279">
        <v>58.276499999999999</v>
      </c>
      <c r="G6279">
        <v>54.946100000000001</v>
      </c>
      <c r="H6279">
        <v>52.388199999999998</v>
      </c>
      <c r="I6279">
        <v>50.2149</v>
      </c>
      <c r="J6279">
        <v>45.558100000000003</v>
      </c>
      <c r="K6279">
        <v>41.091200000000001</v>
      </c>
      <c r="L6279">
        <v>36.405200000000001</v>
      </c>
      <c r="M6279">
        <v>31.424900000000001</v>
      </c>
      <c r="N6279">
        <v>26.4331</v>
      </c>
      <c r="O6279">
        <v>26.6127</v>
      </c>
      <c r="P6279">
        <v>26.764900000000001</v>
      </c>
      <c r="Q6279">
        <v>26.7942</v>
      </c>
      <c r="R6279">
        <v>26.822299999999998</v>
      </c>
      <c r="S6279">
        <v>26.870699999999999</v>
      </c>
      <c r="T6279">
        <v>26.896699999999999</v>
      </c>
      <c r="U6279">
        <v>26.766200000000001</v>
      </c>
      <c r="V6279">
        <v>26.688300000000002</v>
      </c>
      <c r="W6279">
        <v>26.742100000000001</v>
      </c>
      <c r="X6279">
        <v>26.844899999999999</v>
      </c>
      <c r="Y6279">
        <v>26.8978</v>
      </c>
      <c r="Z6279">
        <v>26.288</v>
      </c>
      <c r="AA6279">
        <v>25.63</v>
      </c>
      <c r="AB6279">
        <v>24.999300000000002</v>
      </c>
      <c r="AC6279">
        <v>24.720500000000001</v>
      </c>
    </row>
    <row r="6280" spans="1:29">
      <c r="A6280" t="s">
        <v>16730</v>
      </c>
      <c r="B6280" t="s">
        <v>19</v>
      </c>
      <c r="C6280">
        <v>0</v>
      </c>
      <c r="D6280">
        <v>0</v>
      </c>
      <c r="E6280">
        <v>0</v>
      </c>
      <c r="F6280">
        <v>0</v>
      </c>
      <c r="G6280">
        <v>0</v>
      </c>
      <c r="H6280">
        <v>0</v>
      </c>
      <c r="I6280">
        <v>0</v>
      </c>
      <c r="J6280">
        <v>0</v>
      </c>
      <c r="K6280">
        <v>0</v>
      </c>
      <c r="L6280">
        <v>0</v>
      </c>
      <c r="M6280">
        <v>0</v>
      </c>
      <c r="N6280">
        <v>0</v>
      </c>
      <c r="O6280">
        <v>0</v>
      </c>
      <c r="P6280">
        <v>0</v>
      </c>
      <c r="Q6280">
        <v>0</v>
      </c>
      <c r="R6280">
        <v>0</v>
      </c>
      <c r="S6280">
        <v>0</v>
      </c>
      <c r="T6280">
        <v>0</v>
      </c>
      <c r="U6280">
        <v>0</v>
      </c>
      <c r="V6280">
        <v>0</v>
      </c>
      <c r="W6280">
        <v>0</v>
      </c>
      <c r="X6280">
        <v>0</v>
      </c>
      <c r="Y6280">
        <v>0</v>
      </c>
      <c r="Z6280">
        <v>0</v>
      </c>
      <c r="AA6280">
        <v>0</v>
      </c>
      <c r="AB6280">
        <v>0</v>
      </c>
      <c r="AC6280">
        <v>0</v>
      </c>
    </row>
    <row r="6281" spans="1:29">
      <c r="A6281" t="s">
        <v>16731</v>
      </c>
      <c r="B6281" t="s">
        <v>19</v>
      </c>
      <c r="C6281">
        <v>0</v>
      </c>
      <c r="D6281">
        <v>0</v>
      </c>
      <c r="E6281">
        <v>0</v>
      </c>
      <c r="F6281">
        <v>0</v>
      </c>
      <c r="G6281">
        <v>0</v>
      </c>
      <c r="H6281">
        <v>0</v>
      </c>
      <c r="I6281">
        <v>0</v>
      </c>
      <c r="J6281">
        <v>0</v>
      </c>
      <c r="K6281">
        <v>0</v>
      </c>
      <c r="L6281">
        <v>0</v>
      </c>
      <c r="M6281">
        <v>0</v>
      </c>
      <c r="N6281">
        <v>0</v>
      </c>
      <c r="O6281">
        <v>0</v>
      </c>
      <c r="P6281">
        <v>0</v>
      </c>
      <c r="Q6281">
        <v>0</v>
      </c>
      <c r="R6281">
        <v>0</v>
      </c>
      <c r="S6281">
        <v>0</v>
      </c>
      <c r="T6281">
        <v>0</v>
      </c>
      <c r="U6281">
        <v>0</v>
      </c>
      <c r="V6281">
        <v>0</v>
      </c>
      <c r="W6281">
        <v>0</v>
      </c>
      <c r="X6281">
        <v>0</v>
      </c>
      <c r="Y6281">
        <v>0</v>
      </c>
      <c r="Z6281">
        <v>0</v>
      </c>
      <c r="AA6281">
        <v>0</v>
      </c>
      <c r="AB6281">
        <v>0</v>
      </c>
      <c r="AC6281">
        <v>0</v>
      </c>
    </row>
    <row r="6282" spans="1:29">
      <c r="A6282" t="s">
        <v>16732</v>
      </c>
      <c r="B6282" t="s">
        <v>19</v>
      </c>
      <c r="C6282">
        <v>4917.8100000000004</v>
      </c>
      <c r="D6282">
        <v>4915.3599999999997</v>
      </c>
      <c r="E6282">
        <v>4824.03</v>
      </c>
      <c r="F6282">
        <v>4782.5600000000004</v>
      </c>
      <c r="G6282">
        <v>4740.34</v>
      </c>
      <c r="H6282">
        <v>4675.57</v>
      </c>
      <c r="I6282">
        <v>4597.1000000000004</v>
      </c>
      <c r="J6282">
        <v>4579.07</v>
      </c>
      <c r="K6282">
        <v>4604.09</v>
      </c>
      <c r="L6282">
        <v>4551.3500000000004</v>
      </c>
      <c r="M6282">
        <v>4507.3500000000004</v>
      </c>
      <c r="N6282">
        <v>4460.32</v>
      </c>
      <c r="O6282">
        <v>4409.08</v>
      </c>
      <c r="P6282">
        <v>4359.82</v>
      </c>
      <c r="Q6282">
        <v>4315.99</v>
      </c>
      <c r="R6282">
        <v>4256.49</v>
      </c>
      <c r="S6282">
        <v>4179.6899999999996</v>
      </c>
      <c r="T6282">
        <v>4143.72</v>
      </c>
      <c r="U6282">
        <v>4118.3100000000004</v>
      </c>
      <c r="V6282">
        <v>4093.22</v>
      </c>
      <c r="W6282">
        <v>4073.43</v>
      </c>
      <c r="X6282">
        <v>4024.98</v>
      </c>
      <c r="Y6282">
        <v>3994.09</v>
      </c>
      <c r="Z6282">
        <v>3991.44</v>
      </c>
      <c r="AA6282">
        <v>3989.04</v>
      </c>
      <c r="AB6282">
        <v>3986.94</v>
      </c>
      <c r="AC6282">
        <v>3992.11</v>
      </c>
    </row>
    <row r="6283" spans="1:29">
      <c r="A6283" t="s">
        <v>16733</v>
      </c>
      <c r="B6283" t="s">
        <v>19</v>
      </c>
      <c r="C6283">
        <v>5609.3</v>
      </c>
      <c r="D6283">
        <v>5619.75</v>
      </c>
      <c r="E6283">
        <v>5523.56</v>
      </c>
      <c r="F6283">
        <v>5476.85</v>
      </c>
      <c r="G6283">
        <v>5440.94</v>
      </c>
      <c r="H6283">
        <v>5350.85</v>
      </c>
      <c r="I6283">
        <v>5273.41</v>
      </c>
      <c r="J6283">
        <v>5256.64</v>
      </c>
      <c r="K6283">
        <v>5285.88</v>
      </c>
      <c r="L6283">
        <v>5236.01</v>
      </c>
      <c r="M6283">
        <v>5173.67</v>
      </c>
      <c r="N6283">
        <v>5127.5</v>
      </c>
      <c r="O6283">
        <v>5070.66</v>
      </c>
      <c r="P6283">
        <v>5024.01</v>
      </c>
      <c r="Q6283">
        <v>4985.63</v>
      </c>
      <c r="R6283">
        <v>4925.8900000000003</v>
      </c>
      <c r="S6283">
        <v>4861.42</v>
      </c>
      <c r="T6283">
        <v>4832.0200000000004</v>
      </c>
      <c r="U6283">
        <v>4811.21</v>
      </c>
      <c r="V6283">
        <v>4791.8100000000004</v>
      </c>
      <c r="W6283">
        <v>4778.2700000000004</v>
      </c>
      <c r="X6283">
        <v>4737.8500000000004</v>
      </c>
      <c r="Y6283">
        <v>4712.8</v>
      </c>
      <c r="Z6283">
        <v>4718.7700000000004</v>
      </c>
      <c r="AA6283">
        <v>4723.99</v>
      </c>
      <c r="AB6283">
        <v>4731.18</v>
      </c>
      <c r="AC6283">
        <v>4744.41</v>
      </c>
    </row>
    <row r="6284" spans="1:29">
      <c r="A6284" t="s">
        <v>16734</v>
      </c>
      <c r="B6284" t="s">
        <v>19</v>
      </c>
      <c r="C6284">
        <v>1720.56</v>
      </c>
      <c r="D6284">
        <v>1728.02</v>
      </c>
      <c r="E6284">
        <v>1723.62</v>
      </c>
      <c r="F6284">
        <v>1715.62</v>
      </c>
      <c r="G6284">
        <v>1707.39</v>
      </c>
      <c r="H6284">
        <v>1691.14</v>
      </c>
      <c r="I6284">
        <v>1673.43</v>
      </c>
      <c r="J6284">
        <v>1652.46</v>
      </c>
      <c r="K6284">
        <v>1626.33</v>
      </c>
      <c r="L6284">
        <v>1598.22</v>
      </c>
      <c r="M6284">
        <v>1566.57</v>
      </c>
      <c r="N6284">
        <v>1533</v>
      </c>
      <c r="O6284">
        <v>1500.06</v>
      </c>
      <c r="P6284">
        <v>1466.74</v>
      </c>
      <c r="Q6284">
        <v>1433.84</v>
      </c>
      <c r="R6284">
        <v>1398.97</v>
      </c>
      <c r="S6284">
        <v>1364.2</v>
      </c>
      <c r="T6284">
        <v>1332.35</v>
      </c>
      <c r="U6284">
        <v>1303.43</v>
      </c>
      <c r="V6284">
        <v>1273.8399999999999</v>
      </c>
      <c r="W6284">
        <v>1244.1199999999999</v>
      </c>
      <c r="X6284">
        <v>1215.3399999999999</v>
      </c>
      <c r="Y6284">
        <v>1187.5899999999999</v>
      </c>
      <c r="Z6284">
        <v>1163.8599999999999</v>
      </c>
      <c r="AA6284">
        <v>1143.3599999999999</v>
      </c>
      <c r="AB6284">
        <v>1125.27</v>
      </c>
      <c r="AC6284">
        <v>1109.52</v>
      </c>
    </row>
    <row r="6285" spans="1:29">
      <c r="A6285" t="s">
        <v>16735</v>
      </c>
      <c r="B6285" t="s">
        <v>19</v>
      </c>
      <c r="C6285">
        <v>1.11405</v>
      </c>
      <c r="D6285">
        <v>1.11364</v>
      </c>
      <c r="E6285">
        <v>1.1061700000000001</v>
      </c>
      <c r="F6285">
        <v>1.0956999999999999</v>
      </c>
      <c r="G6285">
        <v>1.08273</v>
      </c>
      <c r="H6285">
        <v>1.06941</v>
      </c>
      <c r="I6285">
        <v>1.05497</v>
      </c>
      <c r="J6285">
        <v>1.03837</v>
      </c>
      <c r="K6285">
        <v>1.01786</v>
      </c>
      <c r="L6285">
        <v>0.99585299999999999</v>
      </c>
      <c r="M6285">
        <v>0.97147099999999997</v>
      </c>
      <c r="N6285">
        <v>0.94517700000000004</v>
      </c>
      <c r="O6285">
        <v>0.91845399999999999</v>
      </c>
      <c r="P6285">
        <v>0.89169699999999996</v>
      </c>
      <c r="Q6285">
        <v>0.86462000000000006</v>
      </c>
      <c r="R6285">
        <v>0.83632399999999996</v>
      </c>
      <c r="S6285">
        <v>0.80797399999999997</v>
      </c>
      <c r="T6285">
        <v>0.78207199999999999</v>
      </c>
      <c r="U6285">
        <v>0.75795599999999996</v>
      </c>
      <c r="V6285">
        <v>0.73336000000000001</v>
      </c>
      <c r="W6285">
        <v>0.70882299999999998</v>
      </c>
      <c r="X6285">
        <v>0.68486499999999995</v>
      </c>
      <c r="Y6285">
        <v>0.66183599999999998</v>
      </c>
      <c r="Z6285">
        <v>0.640907</v>
      </c>
      <c r="AA6285">
        <v>0.62235300000000005</v>
      </c>
      <c r="AB6285">
        <v>0.605908</v>
      </c>
      <c r="AC6285">
        <v>0.59165400000000001</v>
      </c>
    </row>
    <row r="6286" spans="1:29">
      <c r="A6286" t="s">
        <v>16736</v>
      </c>
      <c r="B6286" t="s">
        <v>19</v>
      </c>
      <c r="C6286">
        <v>15.3582</v>
      </c>
      <c r="D6286">
        <v>15.346</v>
      </c>
      <c r="E6286">
        <v>15.229900000000001</v>
      </c>
      <c r="F6286">
        <v>15.0708</v>
      </c>
      <c r="G6286">
        <v>14.873799999999999</v>
      </c>
      <c r="H6286">
        <v>14.6706</v>
      </c>
      <c r="I6286">
        <v>14.4565</v>
      </c>
      <c r="J6286">
        <v>14.208</v>
      </c>
      <c r="K6286">
        <v>13.9071</v>
      </c>
      <c r="L6286">
        <v>13.5755</v>
      </c>
      <c r="M6286">
        <v>13.2105</v>
      </c>
      <c r="N6286">
        <v>12.815300000000001</v>
      </c>
      <c r="O6286">
        <v>12.414300000000001</v>
      </c>
      <c r="P6286">
        <v>12.012499999999999</v>
      </c>
      <c r="Q6286">
        <v>11.604799999999999</v>
      </c>
      <c r="R6286">
        <v>11.1738</v>
      </c>
      <c r="S6286">
        <v>10.7393</v>
      </c>
      <c r="T6286">
        <v>10.343299999999999</v>
      </c>
      <c r="U6286">
        <v>9.9740300000000008</v>
      </c>
      <c r="V6286">
        <v>9.5972100000000005</v>
      </c>
      <c r="W6286">
        <v>9.2219499999999996</v>
      </c>
      <c r="X6286">
        <v>8.8543800000000008</v>
      </c>
      <c r="Y6286">
        <v>8.5011200000000002</v>
      </c>
      <c r="Z6286">
        <v>8.1736000000000004</v>
      </c>
      <c r="AA6286">
        <v>7.8816600000000001</v>
      </c>
      <c r="AB6286">
        <v>7.6229300000000002</v>
      </c>
      <c r="AC6286">
        <v>7.39879</v>
      </c>
    </row>
    <row r="6287" spans="1:29">
      <c r="A6287" t="s">
        <v>16737</v>
      </c>
      <c r="B6287" t="s">
        <v>19</v>
      </c>
      <c r="C6287">
        <v>3.2474599999999998</v>
      </c>
      <c r="D6287">
        <v>3.27277</v>
      </c>
      <c r="E6287">
        <v>3.26518</v>
      </c>
      <c r="F6287">
        <v>3.2477900000000002</v>
      </c>
      <c r="G6287">
        <v>3.2316199999999999</v>
      </c>
      <c r="H6287">
        <v>3.21183</v>
      </c>
      <c r="I6287">
        <v>3.17821</v>
      </c>
      <c r="J6287">
        <v>3.1484299999999998</v>
      </c>
      <c r="K6287">
        <v>3.0961799999999999</v>
      </c>
      <c r="L6287">
        <v>3.0582400000000001</v>
      </c>
      <c r="M6287">
        <v>3.0129000000000001</v>
      </c>
      <c r="N6287">
        <v>2.9674299999999998</v>
      </c>
      <c r="O6287">
        <v>2.9231099999999999</v>
      </c>
      <c r="P6287">
        <v>2.8798599999999999</v>
      </c>
      <c r="Q6287">
        <v>2.8382000000000001</v>
      </c>
      <c r="R6287">
        <v>2.7926500000000001</v>
      </c>
      <c r="S6287">
        <v>2.75177</v>
      </c>
      <c r="T6287">
        <v>2.7124100000000002</v>
      </c>
      <c r="U6287">
        <v>2.6789999999999998</v>
      </c>
      <c r="V6287">
        <v>2.6453700000000002</v>
      </c>
      <c r="W6287">
        <v>2.6113200000000001</v>
      </c>
      <c r="X6287">
        <v>2.5796800000000002</v>
      </c>
      <c r="Y6287">
        <v>2.5484300000000002</v>
      </c>
      <c r="Z6287">
        <v>2.5285199999999999</v>
      </c>
      <c r="AA6287">
        <v>2.5119400000000001</v>
      </c>
      <c r="AB6287">
        <v>2.4970699999999999</v>
      </c>
      <c r="AC6287">
        <v>2.4825499999999998</v>
      </c>
    </row>
    <row r="6288" spans="1:29">
      <c r="A6288" t="s">
        <v>16738</v>
      </c>
      <c r="B6288" t="s">
        <v>19</v>
      </c>
      <c r="C6288">
        <v>0.23373099999999999</v>
      </c>
      <c r="D6288">
        <v>0.23464099999999999</v>
      </c>
      <c r="E6288">
        <v>0.233815</v>
      </c>
      <c r="F6288">
        <v>0.232351</v>
      </c>
      <c r="G6288">
        <v>0.23041300000000001</v>
      </c>
      <c r="H6288">
        <v>0.22830600000000001</v>
      </c>
      <c r="I6288">
        <v>0.22572200000000001</v>
      </c>
      <c r="J6288">
        <v>0.222856</v>
      </c>
      <c r="K6288">
        <v>0.21904699999999999</v>
      </c>
      <c r="L6288">
        <v>0.21529499999999999</v>
      </c>
      <c r="M6288">
        <v>0.211118</v>
      </c>
      <c r="N6288">
        <v>0.20669199999999999</v>
      </c>
      <c r="O6288">
        <v>0.20225099999999999</v>
      </c>
      <c r="P6288">
        <v>0.19784199999999999</v>
      </c>
      <c r="Q6288">
        <v>0.19340599999999999</v>
      </c>
      <c r="R6288">
        <v>0.18887999999999999</v>
      </c>
      <c r="S6288">
        <v>0.184474</v>
      </c>
      <c r="T6288">
        <v>0.18037700000000001</v>
      </c>
      <c r="U6288">
        <v>0.176674</v>
      </c>
      <c r="V6288">
        <v>0.17291599999999999</v>
      </c>
      <c r="W6288">
        <v>0.16916700000000001</v>
      </c>
      <c r="X6288">
        <v>0.16558100000000001</v>
      </c>
      <c r="Y6288">
        <v>0.16212299999999999</v>
      </c>
      <c r="Z6288">
        <v>0.159275</v>
      </c>
      <c r="AA6288">
        <v>0.15679599999999999</v>
      </c>
      <c r="AB6288">
        <v>0.15459200000000001</v>
      </c>
      <c r="AC6288">
        <v>0.15262899999999999</v>
      </c>
    </row>
    <row r="6289" spans="1:29">
      <c r="A6289" t="s">
        <v>16739</v>
      </c>
      <c r="B6289" t="s">
        <v>19</v>
      </c>
      <c r="C6289">
        <v>0.115116</v>
      </c>
      <c r="D6289">
        <v>0.115733</v>
      </c>
      <c r="E6289">
        <v>0.115439</v>
      </c>
      <c r="F6289">
        <v>0.11483599999999999</v>
      </c>
      <c r="G6289">
        <v>0.11414199999999999</v>
      </c>
      <c r="H6289">
        <v>0.11336599999999999</v>
      </c>
      <c r="I6289">
        <v>0.11222500000000001</v>
      </c>
      <c r="J6289">
        <v>0.111092</v>
      </c>
      <c r="K6289">
        <v>0.109358</v>
      </c>
      <c r="L6289">
        <v>0.10792300000000001</v>
      </c>
      <c r="M6289">
        <v>0.106264</v>
      </c>
      <c r="N6289">
        <v>0.104563</v>
      </c>
      <c r="O6289">
        <v>0.102879</v>
      </c>
      <c r="P6289">
        <v>0.10122100000000001</v>
      </c>
      <c r="Q6289">
        <v>9.95896E-2</v>
      </c>
      <c r="R6289">
        <v>9.7957600000000006E-2</v>
      </c>
      <c r="S6289">
        <v>9.6451700000000001E-2</v>
      </c>
      <c r="T6289">
        <v>9.5018699999999998E-2</v>
      </c>
      <c r="U6289">
        <v>9.3783699999999998E-2</v>
      </c>
      <c r="V6289">
        <v>9.2539700000000003E-2</v>
      </c>
      <c r="W6289">
        <v>9.1287699999999999E-2</v>
      </c>
      <c r="X6289">
        <v>9.0121099999999996E-2</v>
      </c>
      <c r="Y6289">
        <v>8.8987399999999994E-2</v>
      </c>
      <c r="Z6289">
        <v>8.8218400000000002E-2</v>
      </c>
      <c r="AA6289">
        <v>8.7580400000000003E-2</v>
      </c>
      <c r="AB6289">
        <v>8.70118E-2</v>
      </c>
      <c r="AC6289">
        <v>8.6483699999999997E-2</v>
      </c>
    </row>
    <row r="6290" spans="1:29">
      <c r="A6290" t="s">
        <v>16740</v>
      </c>
      <c r="B6290" t="s">
        <v>19</v>
      </c>
      <c r="C6290">
        <v>2.1377400000000001E-2</v>
      </c>
      <c r="D6290">
        <v>2.1372499999999999E-2</v>
      </c>
      <c r="E6290">
        <v>2.1505199999999999E-2</v>
      </c>
      <c r="F6290">
        <v>2.1603899999999999E-2</v>
      </c>
      <c r="G6290">
        <v>2.1633900000000001E-2</v>
      </c>
      <c r="H6290">
        <v>2.1671699999999999E-2</v>
      </c>
      <c r="I6290">
        <v>2.16802E-2</v>
      </c>
      <c r="J6290">
        <v>2.16364E-2</v>
      </c>
      <c r="K6290">
        <v>2.15792E-2</v>
      </c>
      <c r="L6290">
        <v>2.1517399999999999E-2</v>
      </c>
      <c r="M6290">
        <v>2.1429E-2</v>
      </c>
      <c r="N6290">
        <v>2.1332400000000001E-2</v>
      </c>
      <c r="O6290">
        <v>2.1230099999999998E-2</v>
      </c>
      <c r="P6290">
        <v>2.1139000000000002E-2</v>
      </c>
      <c r="Q6290">
        <v>2.1055299999999999E-2</v>
      </c>
      <c r="R6290">
        <v>2.0951299999999999E-2</v>
      </c>
      <c r="S6290">
        <v>2.08436E-2</v>
      </c>
      <c r="T6290">
        <v>2.0753199999999999E-2</v>
      </c>
      <c r="U6290">
        <v>2.0693599999999999E-2</v>
      </c>
      <c r="V6290">
        <v>2.0623599999999999E-2</v>
      </c>
      <c r="W6290">
        <v>2.05387E-2</v>
      </c>
      <c r="X6290">
        <v>2.0453499999999999E-2</v>
      </c>
      <c r="Y6290">
        <v>2.0370099999999999E-2</v>
      </c>
      <c r="Z6290">
        <v>2.0342200000000001E-2</v>
      </c>
      <c r="AA6290">
        <v>2.0348399999999999E-2</v>
      </c>
      <c r="AB6290">
        <v>2.03611E-2</v>
      </c>
      <c r="AC6290">
        <v>2.0386399999999999E-2</v>
      </c>
    </row>
    <row r="6291" spans="1:29">
      <c r="A6291" t="s">
        <v>16741</v>
      </c>
      <c r="B6291" t="s">
        <v>19</v>
      </c>
      <c r="C6291">
        <v>5.6428699999999998E-2</v>
      </c>
      <c r="D6291">
        <v>5.6804500000000001E-2</v>
      </c>
      <c r="E6291">
        <v>5.66312E-2</v>
      </c>
      <c r="F6291">
        <v>5.6307500000000003E-2</v>
      </c>
      <c r="G6291">
        <v>5.6028599999999998E-2</v>
      </c>
      <c r="H6291">
        <v>5.5707899999999998E-2</v>
      </c>
      <c r="I6291">
        <v>5.51409E-2</v>
      </c>
      <c r="J6291">
        <v>5.4663799999999999E-2</v>
      </c>
      <c r="K6291">
        <v>5.3795000000000003E-2</v>
      </c>
      <c r="L6291">
        <v>5.3213200000000002E-2</v>
      </c>
      <c r="M6291">
        <v>5.2505900000000001E-2</v>
      </c>
      <c r="N6291">
        <v>5.1808600000000003E-2</v>
      </c>
      <c r="O6291">
        <v>5.1127899999999997E-2</v>
      </c>
      <c r="P6291">
        <v>5.0459200000000003E-2</v>
      </c>
      <c r="Q6291">
        <v>4.98199E-2</v>
      </c>
      <c r="R6291">
        <v>4.9201399999999999E-2</v>
      </c>
      <c r="S6291">
        <v>4.8681500000000003E-2</v>
      </c>
      <c r="T6291">
        <v>4.8164800000000001E-2</v>
      </c>
      <c r="U6291">
        <v>4.7744399999999999E-2</v>
      </c>
      <c r="V6291">
        <v>4.7329299999999998E-2</v>
      </c>
      <c r="W6291">
        <v>4.6908699999999998E-2</v>
      </c>
      <c r="X6291">
        <v>4.6535800000000002E-2</v>
      </c>
      <c r="Y6291">
        <v>4.6167600000000003E-2</v>
      </c>
      <c r="Z6291">
        <v>4.6006600000000002E-2</v>
      </c>
      <c r="AA6291">
        <v>4.58871E-2</v>
      </c>
      <c r="AB6291">
        <v>4.5778399999999997E-2</v>
      </c>
      <c r="AC6291">
        <v>4.5658600000000001E-2</v>
      </c>
    </row>
    <row r="6292" spans="1:29">
      <c r="A6292" t="s">
        <v>16742</v>
      </c>
      <c r="B6292" t="s">
        <v>19</v>
      </c>
      <c r="C6292">
        <v>2.6769999999999999E-2</v>
      </c>
      <c r="D6292">
        <v>2.69217E-2</v>
      </c>
      <c r="E6292">
        <v>2.6863600000000001E-2</v>
      </c>
      <c r="F6292">
        <v>2.67283E-2</v>
      </c>
      <c r="G6292">
        <v>2.6547899999999999E-2</v>
      </c>
      <c r="H6292">
        <v>2.6342299999999999E-2</v>
      </c>
      <c r="I6292">
        <v>2.6066700000000002E-2</v>
      </c>
      <c r="J6292">
        <v>2.5770399999999999E-2</v>
      </c>
      <c r="K6292">
        <v>2.5352099999999999E-2</v>
      </c>
      <c r="L6292">
        <v>2.49646E-2</v>
      </c>
      <c r="M6292">
        <v>2.45276E-2</v>
      </c>
      <c r="N6292">
        <v>2.40702E-2</v>
      </c>
      <c r="O6292">
        <v>2.36145E-2</v>
      </c>
      <c r="P6292">
        <v>2.3165600000000001E-2</v>
      </c>
      <c r="Q6292">
        <v>2.2718200000000001E-2</v>
      </c>
      <c r="R6292">
        <v>2.2247599999999999E-2</v>
      </c>
      <c r="S6292">
        <v>2.17953E-2</v>
      </c>
      <c r="T6292">
        <v>2.1372200000000001E-2</v>
      </c>
      <c r="U6292">
        <v>2.0995300000000001E-2</v>
      </c>
      <c r="V6292">
        <v>2.0612599999999998E-2</v>
      </c>
      <c r="W6292">
        <v>2.0228800000000002E-2</v>
      </c>
      <c r="X6292">
        <v>1.98634E-2</v>
      </c>
      <c r="Y6292">
        <v>1.9508899999999999E-2</v>
      </c>
      <c r="Z6292">
        <v>1.92312E-2</v>
      </c>
      <c r="AA6292">
        <v>1.89924E-2</v>
      </c>
      <c r="AB6292">
        <v>1.87796E-2</v>
      </c>
      <c r="AC6292">
        <v>1.8586800000000001E-2</v>
      </c>
    </row>
    <row r="6293" spans="1:29">
      <c r="A6293" t="s">
        <v>16743</v>
      </c>
      <c r="B6293" t="s">
        <v>19</v>
      </c>
      <c r="C6293">
        <v>7.1845800000000001E-2</v>
      </c>
      <c r="D6293">
        <v>7.2148000000000004E-2</v>
      </c>
      <c r="E6293">
        <v>7.1957900000000005E-2</v>
      </c>
      <c r="F6293">
        <v>7.1615499999999999E-2</v>
      </c>
      <c r="G6293">
        <v>7.1258000000000002E-2</v>
      </c>
      <c r="H6293">
        <v>7.0575799999999994E-2</v>
      </c>
      <c r="I6293">
        <v>6.9832900000000003E-2</v>
      </c>
      <c r="J6293">
        <v>6.89525E-2</v>
      </c>
      <c r="K6293">
        <v>6.7856200000000005E-2</v>
      </c>
      <c r="L6293">
        <v>6.6674399999999995E-2</v>
      </c>
      <c r="M6293">
        <v>6.5344399999999997E-2</v>
      </c>
      <c r="N6293">
        <v>6.39319E-2</v>
      </c>
      <c r="O6293">
        <v>6.2541899999999997E-2</v>
      </c>
      <c r="P6293">
        <v>6.1136799999999998E-2</v>
      </c>
      <c r="Q6293">
        <v>5.9747700000000001E-2</v>
      </c>
      <c r="R6293">
        <v>5.8273499999999999E-2</v>
      </c>
      <c r="S6293">
        <v>5.6802900000000003E-2</v>
      </c>
      <c r="T6293">
        <v>5.5455900000000002E-2</v>
      </c>
      <c r="U6293">
        <v>5.4229100000000002E-2</v>
      </c>
      <c r="V6293">
        <v>5.2973800000000001E-2</v>
      </c>
      <c r="W6293">
        <v>5.1713000000000002E-2</v>
      </c>
      <c r="X6293">
        <v>5.04912E-2</v>
      </c>
      <c r="Y6293">
        <v>4.9313000000000003E-2</v>
      </c>
      <c r="Z6293">
        <v>4.83011E-2</v>
      </c>
      <c r="AA6293">
        <v>4.7425599999999998E-2</v>
      </c>
      <c r="AB6293">
        <v>4.6652600000000002E-2</v>
      </c>
      <c r="AC6293">
        <v>4.5979800000000001E-2</v>
      </c>
    </row>
    <row r="6294" spans="1:29">
      <c r="A6294" t="s">
        <v>16744</v>
      </c>
      <c r="B6294" t="s">
        <v>19</v>
      </c>
      <c r="C6294">
        <v>4.2742000000000002E-2</v>
      </c>
      <c r="D6294">
        <v>4.3001999999999999E-2</v>
      </c>
      <c r="E6294">
        <v>4.2988800000000001E-2</v>
      </c>
      <c r="F6294">
        <v>4.2890900000000003E-2</v>
      </c>
      <c r="G6294">
        <v>4.2791799999999998E-2</v>
      </c>
      <c r="H6294">
        <v>4.2453400000000002E-2</v>
      </c>
      <c r="I6294">
        <v>4.2077799999999999E-2</v>
      </c>
      <c r="J6294">
        <v>4.16143E-2</v>
      </c>
      <c r="K6294">
        <v>4.1040699999999999E-2</v>
      </c>
      <c r="L6294">
        <v>4.0415199999999998E-2</v>
      </c>
      <c r="M6294">
        <v>3.9709099999999997E-2</v>
      </c>
      <c r="N6294">
        <v>3.8963499999999998E-2</v>
      </c>
      <c r="O6294">
        <v>3.82411E-2</v>
      </c>
      <c r="P6294">
        <v>3.7510799999999997E-2</v>
      </c>
      <c r="Q6294">
        <v>3.6795399999999999E-2</v>
      </c>
      <c r="R6294">
        <v>3.6031500000000001E-2</v>
      </c>
      <c r="S6294">
        <v>3.5270299999999997E-2</v>
      </c>
      <c r="T6294">
        <v>3.4572600000000002E-2</v>
      </c>
      <c r="U6294">
        <v>3.3953900000000002E-2</v>
      </c>
      <c r="V6294">
        <v>3.3319399999999999E-2</v>
      </c>
      <c r="W6294">
        <v>3.2679199999999999E-2</v>
      </c>
      <c r="X6294">
        <v>3.2062500000000001E-2</v>
      </c>
      <c r="Y6294">
        <v>3.1467099999999998E-2</v>
      </c>
      <c r="Z6294">
        <v>3.0979300000000001E-2</v>
      </c>
      <c r="AA6294">
        <v>3.05671E-2</v>
      </c>
      <c r="AB6294">
        <v>3.0204700000000001E-2</v>
      </c>
      <c r="AC6294">
        <v>2.9889200000000001E-2</v>
      </c>
    </row>
    <row r="6295" spans="1:29">
      <c r="A6295" t="s">
        <v>16745</v>
      </c>
      <c r="B6295" t="s">
        <v>19</v>
      </c>
      <c r="C6295">
        <v>0</v>
      </c>
      <c r="D6295">
        <v>0</v>
      </c>
      <c r="E6295">
        <v>0</v>
      </c>
      <c r="F6295">
        <v>0</v>
      </c>
      <c r="G6295">
        <v>0</v>
      </c>
      <c r="H6295">
        <v>0</v>
      </c>
      <c r="I6295">
        <v>0</v>
      </c>
      <c r="J6295">
        <v>0</v>
      </c>
      <c r="K6295">
        <v>0</v>
      </c>
      <c r="L6295">
        <v>0</v>
      </c>
      <c r="M6295">
        <v>0</v>
      </c>
      <c r="N6295">
        <v>0</v>
      </c>
      <c r="O6295">
        <v>0</v>
      </c>
      <c r="P6295">
        <v>0</v>
      </c>
      <c r="Q6295">
        <v>0</v>
      </c>
      <c r="R6295">
        <v>0</v>
      </c>
      <c r="S6295">
        <v>0</v>
      </c>
      <c r="T6295">
        <v>0</v>
      </c>
      <c r="U6295">
        <v>0</v>
      </c>
      <c r="V6295">
        <v>0</v>
      </c>
      <c r="W6295">
        <v>0</v>
      </c>
      <c r="X6295">
        <v>0</v>
      </c>
      <c r="Y6295">
        <v>0</v>
      </c>
      <c r="Z6295">
        <v>0</v>
      </c>
      <c r="AA6295">
        <v>0</v>
      </c>
      <c r="AB6295">
        <v>0</v>
      </c>
      <c r="AC6295">
        <v>0</v>
      </c>
    </row>
    <row r="6296" spans="1:29">
      <c r="A6296" t="s">
        <v>16746</v>
      </c>
      <c r="B6296" t="s">
        <v>19</v>
      </c>
      <c r="C6296">
        <v>1592.28</v>
      </c>
      <c r="D6296">
        <v>1544</v>
      </c>
      <c r="E6296">
        <v>1461.46</v>
      </c>
      <c r="F6296">
        <v>1429.51</v>
      </c>
      <c r="G6296">
        <v>1395.67</v>
      </c>
      <c r="H6296">
        <v>1343.27</v>
      </c>
      <c r="I6296">
        <v>1279.1600000000001</v>
      </c>
      <c r="J6296">
        <v>1282.6400000000001</v>
      </c>
      <c r="K6296">
        <v>1332.57</v>
      </c>
      <c r="L6296">
        <v>1322.89</v>
      </c>
      <c r="M6296">
        <v>1316.02</v>
      </c>
      <c r="N6296">
        <v>1311.33</v>
      </c>
      <c r="O6296">
        <v>1292.3599999999999</v>
      </c>
      <c r="P6296">
        <v>1274.77</v>
      </c>
      <c r="Q6296">
        <v>1263.06</v>
      </c>
      <c r="R6296">
        <v>1238.77</v>
      </c>
      <c r="S6296">
        <v>1192.5999999999999</v>
      </c>
      <c r="T6296">
        <v>1188.77</v>
      </c>
      <c r="U6296">
        <v>1197.1600000000001</v>
      </c>
      <c r="V6296">
        <v>1204.6400000000001</v>
      </c>
      <c r="W6296">
        <v>1215.53</v>
      </c>
      <c r="X6296">
        <v>1194.51</v>
      </c>
      <c r="Y6296">
        <v>1192.25</v>
      </c>
      <c r="Z6296">
        <v>1216.2</v>
      </c>
      <c r="AA6296">
        <v>1234.4000000000001</v>
      </c>
      <c r="AB6296">
        <v>1249.78</v>
      </c>
      <c r="AC6296">
        <v>1267.74</v>
      </c>
    </row>
    <row r="6297" spans="1:29">
      <c r="A6297" t="s">
        <v>16747</v>
      </c>
      <c r="B6297" t="s">
        <v>19</v>
      </c>
      <c r="C6297">
        <v>2.7188500000000001E-2</v>
      </c>
      <c r="D6297">
        <v>2.6629099999999999E-2</v>
      </c>
      <c r="E6297">
        <v>2.4893200000000001E-2</v>
      </c>
      <c r="F6297">
        <v>2.4390999999999999E-2</v>
      </c>
      <c r="G6297">
        <v>2.4089099999999999E-2</v>
      </c>
      <c r="H6297">
        <v>2.35438E-2</v>
      </c>
      <c r="I6297">
        <v>2.2904500000000001E-2</v>
      </c>
      <c r="J6297">
        <v>2.2914799999999999E-2</v>
      </c>
      <c r="K6297">
        <v>2.34107E-2</v>
      </c>
      <c r="L6297">
        <v>2.32944E-2</v>
      </c>
      <c r="M6297">
        <v>2.3227100000000001E-2</v>
      </c>
      <c r="N6297">
        <v>2.3220000000000001E-2</v>
      </c>
      <c r="O6297">
        <v>2.30157E-2</v>
      </c>
      <c r="P6297">
        <v>2.27464E-2</v>
      </c>
      <c r="Q6297">
        <v>2.2554500000000002E-2</v>
      </c>
      <c r="R6297">
        <v>2.21815E-2</v>
      </c>
      <c r="S6297">
        <v>2.1556499999999999E-2</v>
      </c>
      <c r="T6297">
        <v>2.1511499999999999E-2</v>
      </c>
      <c r="U6297">
        <v>2.1696099999999999E-2</v>
      </c>
      <c r="V6297">
        <v>2.1874299999999999E-2</v>
      </c>
      <c r="W6297">
        <v>2.2083599999999998E-2</v>
      </c>
      <c r="X6297">
        <v>2.17643E-2</v>
      </c>
      <c r="Y6297">
        <v>2.1720099999999999E-2</v>
      </c>
      <c r="Z6297">
        <v>2.2128800000000001E-2</v>
      </c>
      <c r="AA6297">
        <v>2.2479599999999999E-2</v>
      </c>
      <c r="AB6297">
        <v>2.27569E-2</v>
      </c>
      <c r="AC6297">
        <v>2.3068200000000001E-2</v>
      </c>
    </row>
    <row r="6298" spans="1:29">
      <c r="A6298" t="s">
        <v>16748</v>
      </c>
      <c r="B6298" t="s">
        <v>19</v>
      </c>
      <c r="C6298">
        <v>0.38086500000000001</v>
      </c>
      <c r="D6298">
        <v>0.36893399999999998</v>
      </c>
      <c r="E6298">
        <v>0.35785499999999998</v>
      </c>
      <c r="F6298">
        <v>0.34805599999999998</v>
      </c>
      <c r="G6298">
        <v>0.33160899999999999</v>
      </c>
      <c r="H6298">
        <v>0.30606899999999998</v>
      </c>
      <c r="I6298">
        <v>0.27804400000000001</v>
      </c>
      <c r="J6298">
        <v>0.28059499999999998</v>
      </c>
      <c r="K6298">
        <v>0.30249399999999999</v>
      </c>
      <c r="L6298">
        <v>0.29903099999999999</v>
      </c>
      <c r="M6298">
        <v>0.296429</v>
      </c>
      <c r="N6298">
        <v>0.29413499999999998</v>
      </c>
      <c r="O6298">
        <v>0.28736</v>
      </c>
      <c r="P6298">
        <v>0.28359000000000001</v>
      </c>
      <c r="Q6298">
        <v>0.28162199999999998</v>
      </c>
      <c r="R6298">
        <v>0.273588</v>
      </c>
      <c r="S6298">
        <v>0.258216</v>
      </c>
      <c r="T6298">
        <v>0.25650099999999998</v>
      </c>
      <c r="U6298">
        <v>0.25663000000000002</v>
      </c>
      <c r="V6298">
        <v>0.25658300000000001</v>
      </c>
      <c r="W6298">
        <v>0.25755600000000001</v>
      </c>
      <c r="X6298">
        <v>0.25048100000000001</v>
      </c>
      <c r="Y6298">
        <v>0.24928600000000001</v>
      </c>
      <c r="Z6298">
        <v>0.25317400000000001</v>
      </c>
      <c r="AA6298">
        <v>0.25526500000000002</v>
      </c>
      <c r="AB6298">
        <v>0.256745</v>
      </c>
      <c r="AC6298">
        <v>0.25900299999999998</v>
      </c>
    </row>
    <row r="6299" spans="1:29">
      <c r="A6299" t="s">
        <v>16749</v>
      </c>
      <c r="B6299" t="s">
        <v>19</v>
      </c>
      <c r="C6299">
        <v>0.77475700000000003</v>
      </c>
      <c r="D6299">
        <v>0.756498</v>
      </c>
      <c r="E6299">
        <v>0.72383600000000003</v>
      </c>
      <c r="F6299">
        <v>0.70359799999999995</v>
      </c>
      <c r="G6299">
        <v>0.66817899999999997</v>
      </c>
      <c r="H6299">
        <v>0.61413099999999998</v>
      </c>
      <c r="I6299">
        <v>0.55403100000000005</v>
      </c>
      <c r="J6299">
        <v>0.55951200000000001</v>
      </c>
      <c r="K6299">
        <v>0.60652300000000003</v>
      </c>
      <c r="L6299">
        <v>0.59910699999999995</v>
      </c>
      <c r="M6299">
        <v>0.59353100000000003</v>
      </c>
      <c r="N6299">
        <v>0.58860900000000005</v>
      </c>
      <c r="O6299">
        <v>0.57407600000000003</v>
      </c>
      <c r="P6299">
        <v>0.56600200000000001</v>
      </c>
      <c r="Q6299">
        <v>0.56178099999999997</v>
      </c>
      <c r="R6299">
        <v>0.54514499999999999</v>
      </c>
      <c r="S6299">
        <v>0.51256299999999999</v>
      </c>
      <c r="T6299">
        <v>0.50892999999999999</v>
      </c>
      <c r="U6299">
        <v>0.50904499999999997</v>
      </c>
      <c r="V6299">
        <v>0.50868199999999997</v>
      </c>
      <c r="W6299">
        <v>0.51065000000000005</v>
      </c>
      <c r="X6299">
        <v>0.496035</v>
      </c>
      <c r="Y6299">
        <v>0.49293700000000001</v>
      </c>
      <c r="Z6299">
        <v>0.49997399999999997</v>
      </c>
      <c r="AA6299">
        <v>0.50316799999999995</v>
      </c>
      <c r="AB6299">
        <v>0.50574399999999997</v>
      </c>
      <c r="AC6299">
        <v>0.51056500000000005</v>
      </c>
    </row>
    <row r="6300" spans="1:29">
      <c r="A6300" t="s">
        <v>16750</v>
      </c>
      <c r="B6300" t="s">
        <v>19</v>
      </c>
      <c r="C6300">
        <v>9.6359299999999995E-2</v>
      </c>
      <c r="D6300">
        <v>9.3686800000000001E-2</v>
      </c>
      <c r="E6300">
        <v>8.9159699999999995E-2</v>
      </c>
      <c r="F6300">
        <v>8.6914699999999998E-2</v>
      </c>
      <c r="G6300">
        <v>8.3603499999999997E-2</v>
      </c>
      <c r="H6300">
        <v>7.8518500000000005E-2</v>
      </c>
      <c r="I6300">
        <v>7.2729600000000005E-2</v>
      </c>
      <c r="J6300">
        <v>7.3196700000000003E-2</v>
      </c>
      <c r="K6300">
        <v>7.7723E-2</v>
      </c>
      <c r="L6300">
        <v>7.6959399999999997E-2</v>
      </c>
      <c r="M6300">
        <v>7.6411000000000007E-2</v>
      </c>
      <c r="N6300">
        <v>7.5993599999999994E-2</v>
      </c>
      <c r="O6300">
        <v>7.4528800000000006E-2</v>
      </c>
      <c r="P6300">
        <v>7.3516799999999993E-2</v>
      </c>
      <c r="Q6300">
        <v>7.2923399999999999E-2</v>
      </c>
      <c r="R6300">
        <v>7.1128899999999995E-2</v>
      </c>
      <c r="S6300">
        <v>6.7673899999999995E-2</v>
      </c>
      <c r="T6300">
        <v>6.7320000000000005E-2</v>
      </c>
      <c r="U6300">
        <v>6.7551399999999998E-2</v>
      </c>
      <c r="V6300">
        <v>6.7726499999999995E-2</v>
      </c>
      <c r="W6300">
        <v>6.8147799999999994E-2</v>
      </c>
      <c r="X6300">
        <v>6.65771E-2</v>
      </c>
      <c r="Y6300">
        <v>6.6350400000000004E-2</v>
      </c>
      <c r="Z6300">
        <v>6.74757E-2</v>
      </c>
      <c r="AA6300">
        <v>6.8241399999999994E-2</v>
      </c>
      <c r="AB6300">
        <v>6.8855899999999998E-2</v>
      </c>
      <c r="AC6300">
        <v>6.9652099999999995E-2</v>
      </c>
    </row>
    <row r="6301" spans="1:29">
      <c r="A6301" t="s">
        <v>16751</v>
      </c>
      <c r="B6301" t="s">
        <v>19</v>
      </c>
      <c r="C6301">
        <v>8.2549700000000004E-2</v>
      </c>
      <c r="D6301">
        <v>8.0313899999999994E-2</v>
      </c>
      <c r="E6301">
        <v>7.6149099999999997E-2</v>
      </c>
      <c r="F6301">
        <v>7.4334700000000004E-2</v>
      </c>
      <c r="G6301">
        <v>7.1951500000000002E-2</v>
      </c>
      <c r="H6301">
        <v>6.8266499999999994E-2</v>
      </c>
      <c r="I6301">
        <v>6.4013200000000006E-2</v>
      </c>
      <c r="J6301">
        <v>6.4323900000000003E-2</v>
      </c>
      <c r="K6301">
        <v>6.7647200000000005E-2</v>
      </c>
      <c r="L6301">
        <v>6.7060800000000004E-2</v>
      </c>
      <c r="M6301">
        <v>6.6652400000000001E-2</v>
      </c>
      <c r="N6301">
        <v>6.6376400000000002E-2</v>
      </c>
      <c r="O6301">
        <v>6.5266400000000002E-2</v>
      </c>
      <c r="P6301">
        <v>6.4398300000000006E-2</v>
      </c>
      <c r="Q6301">
        <v>6.3862500000000003E-2</v>
      </c>
      <c r="R6301">
        <v>6.2435200000000003E-2</v>
      </c>
      <c r="S6301">
        <v>5.97245E-2</v>
      </c>
      <c r="T6301">
        <v>5.9461800000000002E-2</v>
      </c>
      <c r="U6301">
        <v>5.9750900000000003E-2</v>
      </c>
      <c r="V6301">
        <v>5.9993999999999999E-2</v>
      </c>
      <c r="W6301">
        <v>6.0427599999999998E-2</v>
      </c>
      <c r="X6301">
        <v>5.91823E-2</v>
      </c>
      <c r="Y6301">
        <v>5.9011399999999999E-2</v>
      </c>
      <c r="Z6301">
        <v>6.0040999999999997E-2</v>
      </c>
      <c r="AA6301">
        <v>6.0800699999999999E-2</v>
      </c>
      <c r="AB6301">
        <v>6.14175E-2</v>
      </c>
      <c r="AC6301">
        <v>6.2178900000000002E-2</v>
      </c>
    </row>
    <row r="6302" spans="1:29">
      <c r="A6302" t="s">
        <v>16752</v>
      </c>
      <c r="B6302" t="s">
        <v>19</v>
      </c>
      <c r="C6302">
        <v>0.75713200000000003</v>
      </c>
      <c r="D6302">
        <v>0.73022900000000002</v>
      </c>
      <c r="E6302">
        <v>0.719279</v>
      </c>
      <c r="F6302">
        <v>0.693824</v>
      </c>
      <c r="G6302">
        <v>0.63684099999999999</v>
      </c>
      <c r="H6302">
        <v>0.55064100000000005</v>
      </c>
      <c r="I6302">
        <v>0.45697599999999999</v>
      </c>
      <c r="J6302">
        <v>0.46676000000000001</v>
      </c>
      <c r="K6302">
        <v>0.54016900000000001</v>
      </c>
      <c r="L6302">
        <v>0.52954599999999996</v>
      </c>
      <c r="M6302">
        <v>0.52103999999999995</v>
      </c>
      <c r="N6302">
        <v>0.51218799999999998</v>
      </c>
      <c r="O6302">
        <v>0.49079400000000001</v>
      </c>
      <c r="P6302">
        <v>0.48293000000000003</v>
      </c>
      <c r="Q6302">
        <v>0.480155</v>
      </c>
      <c r="R6302">
        <v>0.45822099999999999</v>
      </c>
      <c r="S6302">
        <v>0.41382999999999998</v>
      </c>
      <c r="T6302">
        <v>0.40825800000000001</v>
      </c>
      <c r="U6302">
        <v>0.40393400000000002</v>
      </c>
      <c r="V6302">
        <v>0.39904699999999999</v>
      </c>
      <c r="W6302">
        <v>0.39742</v>
      </c>
      <c r="X6302">
        <v>0.37799899999999997</v>
      </c>
      <c r="Y6302">
        <v>0.37451299999999998</v>
      </c>
      <c r="Z6302">
        <v>0.37907400000000002</v>
      </c>
      <c r="AA6302">
        <v>0.37811899999999998</v>
      </c>
      <c r="AB6302">
        <v>0.37675599999999998</v>
      </c>
      <c r="AC6302">
        <v>0.377577</v>
      </c>
    </row>
    <row r="6303" spans="1:29">
      <c r="A6303" t="s">
        <v>16753</v>
      </c>
      <c r="B6303" t="s">
        <v>19</v>
      </c>
      <c r="C6303">
        <v>4.3207200000000001E-3</v>
      </c>
      <c r="D6303">
        <v>4.3266299999999997E-3</v>
      </c>
      <c r="E6303">
        <v>3.8231799999999998E-3</v>
      </c>
      <c r="F6303">
        <v>3.74626E-3</v>
      </c>
      <c r="G6303">
        <v>3.6880900000000002E-3</v>
      </c>
      <c r="H6303">
        <v>3.5951999999999998E-3</v>
      </c>
      <c r="I6303">
        <v>3.4768400000000001E-3</v>
      </c>
      <c r="J6303">
        <v>3.4800899999999999E-3</v>
      </c>
      <c r="K6303">
        <v>3.57231E-3</v>
      </c>
      <c r="L6303">
        <v>3.5517600000000002E-3</v>
      </c>
      <c r="M6303">
        <v>3.5394799999999998E-3</v>
      </c>
      <c r="N6303">
        <v>3.53689E-3</v>
      </c>
      <c r="O6303">
        <v>3.5003399999999998E-3</v>
      </c>
      <c r="P6303">
        <v>3.4554500000000001E-3</v>
      </c>
      <c r="Q6303">
        <v>3.42392E-3</v>
      </c>
      <c r="R6303">
        <v>3.3668600000000002E-3</v>
      </c>
      <c r="S6303">
        <v>3.2632099999999999E-3</v>
      </c>
      <c r="T6303">
        <v>3.25553E-3</v>
      </c>
      <c r="U6303">
        <v>3.2831599999999998E-3</v>
      </c>
      <c r="V6303">
        <v>3.30862E-3</v>
      </c>
      <c r="W6303">
        <v>3.3411999999999999E-3</v>
      </c>
      <c r="X6303">
        <v>3.2921000000000001E-3</v>
      </c>
      <c r="Y6303">
        <v>3.2869700000000002E-3</v>
      </c>
      <c r="Z6303">
        <v>3.3486900000000001E-3</v>
      </c>
      <c r="AA6303">
        <v>3.4022100000000001E-3</v>
      </c>
      <c r="AB6303">
        <v>3.4468799999999998E-3</v>
      </c>
      <c r="AC6303">
        <v>3.4974300000000002E-3</v>
      </c>
    </row>
    <row r="6304" spans="1:29">
      <c r="A6304" t="s">
        <v>16754</v>
      </c>
      <c r="B6304" t="s">
        <v>19</v>
      </c>
      <c r="C6304">
        <v>1.8726799999999998E-2</v>
      </c>
      <c r="D6304">
        <v>1.83491E-2</v>
      </c>
      <c r="E6304">
        <v>1.6763199999999999E-2</v>
      </c>
      <c r="F6304">
        <v>1.6571599999999999E-2</v>
      </c>
      <c r="G6304">
        <v>1.6922300000000001E-2</v>
      </c>
      <c r="H6304">
        <v>1.7415400000000001E-2</v>
      </c>
      <c r="I6304">
        <v>1.7837100000000002E-2</v>
      </c>
      <c r="J6304">
        <v>1.7731299999999998E-2</v>
      </c>
      <c r="K6304">
        <v>1.7396600000000002E-2</v>
      </c>
      <c r="L6304">
        <v>1.7396200000000001E-2</v>
      </c>
      <c r="M6304">
        <v>1.7424200000000001E-2</v>
      </c>
      <c r="N6304">
        <v>1.7522300000000001E-2</v>
      </c>
      <c r="O6304">
        <v>1.7554299999999998E-2</v>
      </c>
      <c r="P6304">
        <v>1.73531E-2</v>
      </c>
      <c r="Q6304">
        <v>1.7175800000000001E-2</v>
      </c>
      <c r="R6304">
        <v>1.7073600000000001E-2</v>
      </c>
      <c r="S6304">
        <v>1.6950199999999999E-2</v>
      </c>
      <c r="T6304">
        <v>1.6970800000000001E-2</v>
      </c>
      <c r="U6304">
        <v>1.7215100000000001E-2</v>
      </c>
      <c r="V6304">
        <v>1.7452499999999999E-2</v>
      </c>
      <c r="W6304">
        <v>1.76949E-2</v>
      </c>
      <c r="X6304">
        <v>1.76136E-2</v>
      </c>
      <c r="Y6304">
        <v>1.7623199999999999E-2</v>
      </c>
      <c r="Z6304">
        <v>1.7983900000000001E-2</v>
      </c>
      <c r="AA6304">
        <v>1.83602E-2</v>
      </c>
      <c r="AB6304">
        <v>1.8680599999999999E-2</v>
      </c>
      <c r="AC6304">
        <v>1.90122E-2</v>
      </c>
    </row>
    <row r="6305" spans="1:29">
      <c r="A6305" t="s">
        <v>16755</v>
      </c>
      <c r="B6305" t="s">
        <v>19</v>
      </c>
      <c r="C6305">
        <v>6.6734000000000002E-2</v>
      </c>
      <c r="D6305">
        <v>6.6158700000000001E-2</v>
      </c>
      <c r="E6305">
        <v>6.1196300000000002E-2</v>
      </c>
      <c r="F6305">
        <v>6.0755000000000003E-2</v>
      </c>
      <c r="G6305">
        <v>6.2039700000000003E-2</v>
      </c>
      <c r="H6305">
        <v>6.3645400000000005E-2</v>
      </c>
      <c r="I6305">
        <v>6.4952300000000004E-2</v>
      </c>
      <c r="J6305">
        <v>6.4701300000000003E-2</v>
      </c>
      <c r="K6305">
        <v>6.48373E-2</v>
      </c>
      <c r="L6305">
        <v>6.4956899999999998E-2</v>
      </c>
      <c r="M6305">
        <v>6.5128199999999997E-2</v>
      </c>
      <c r="N6305">
        <v>6.5537499999999999E-2</v>
      </c>
      <c r="O6305">
        <v>6.5756599999999998E-2</v>
      </c>
      <c r="P6305">
        <v>6.5051399999999995E-2</v>
      </c>
      <c r="Q6305">
        <v>6.4410200000000001E-2</v>
      </c>
      <c r="R6305">
        <v>6.4032000000000006E-2</v>
      </c>
      <c r="S6305">
        <v>6.3652299999999995E-2</v>
      </c>
      <c r="T6305">
        <v>6.3725699999999996E-2</v>
      </c>
      <c r="U6305">
        <v>6.4679299999999995E-2</v>
      </c>
      <c r="V6305">
        <v>6.5602800000000003E-2</v>
      </c>
      <c r="W6305">
        <v>6.6536300000000007E-2</v>
      </c>
      <c r="X6305">
        <v>6.6250100000000006E-2</v>
      </c>
      <c r="Y6305">
        <v>6.6290199999999994E-2</v>
      </c>
      <c r="Z6305">
        <v>6.7674600000000001E-2</v>
      </c>
      <c r="AA6305">
        <v>6.9109599999999993E-2</v>
      </c>
      <c r="AB6305">
        <v>7.0308800000000005E-2</v>
      </c>
      <c r="AC6305">
        <v>7.1546100000000001E-2</v>
      </c>
    </row>
    <row r="6306" spans="1:29">
      <c r="A6306" t="s">
        <v>16756</v>
      </c>
      <c r="B6306" t="s">
        <v>19</v>
      </c>
      <c r="C6306">
        <v>6.63908E-2</v>
      </c>
      <c r="D6306">
        <v>6.3657699999999998E-2</v>
      </c>
      <c r="E6306">
        <v>6.1425199999999999E-2</v>
      </c>
      <c r="F6306">
        <v>5.9584400000000003E-2</v>
      </c>
      <c r="G6306">
        <v>5.6620499999999997E-2</v>
      </c>
      <c r="H6306">
        <v>5.2199599999999999E-2</v>
      </c>
      <c r="I6306">
        <v>4.7240299999999999E-2</v>
      </c>
      <c r="J6306">
        <v>4.7637400000000003E-2</v>
      </c>
      <c r="K6306">
        <v>5.1049499999999998E-2</v>
      </c>
      <c r="L6306">
        <v>5.0366800000000003E-2</v>
      </c>
      <c r="M6306">
        <v>4.9866599999999997E-2</v>
      </c>
      <c r="N6306">
        <v>4.9440100000000001E-2</v>
      </c>
      <c r="O6306">
        <v>4.8163200000000003E-2</v>
      </c>
      <c r="P6306">
        <v>4.7432299999999997E-2</v>
      </c>
      <c r="Q6306">
        <v>4.7044099999999998E-2</v>
      </c>
      <c r="R6306">
        <v>4.5624600000000001E-2</v>
      </c>
      <c r="S6306">
        <v>4.2802699999999999E-2</v>
      </c>
      <c r="T6306">
        <v>4.2498300000000003E-2</v>
      </c>
      <c r="U6306">
        <v>4.2514700000000002E-2</v>
      </c>
      <c r="V6306">
        <v>4.2488199999999997E-2</v>
      </c>
      <c r="W6306">
        <v>4.2669899999999997E-2</v>
      </c>
      <c r="X6306">
        <v>4.1423000000000001E-2</v>
      </c>
      <c r="Y6306">
        <v>4.1232699999999997E-2</v>
      </c>
      <c r="Z6306">
        <v>4.1910700000000002E-2</v>
      </c>
      <c r="AA6306">
        <v>4.2287999999999999E-2</v>
      </c>
      <c r="AB6306">
        <v>4.2592999999999999E-2</v>
      </c>
      <c r="AC6306">
        <v>4.3043400000000002E-2</v>
      </c>
    </row>
    <row r="6307" spans="1:29">
      <c r="A6307" t="s">
        <v>16757</v>
      </c>
      <c r="B6307" t="s">
        <v>19</v>
      </c>
      <c r="C6307">
        <v>0</v>
      </c>
      <c r="D6307">
        <v>0</v>
      </c>
      <c r="E6307">
        <v>0</v>
      </c>
      <c r="F6307">
        <v>0</v>
      </c>
      <c r="G6307">
        <v>0</v>
      </c>
      <c r="H6307">
        <v>0</v>
      </c>
      <c r="I6307">
        <v>0</v>
      </c>
      <c r="J6307">
        <v>0</v>
      </c>
      <c r="K6307">
        <v>0</v>
      </c>
      <c r="L6307">
        <v>0</v>
      </c>
      <c r="M6307">
        <v>0</v>
      </c>
      <c r="N6307">
        <v>0</v>
      </c>
      <c r="O6307">
        <v>0</v>
      </c>
      <c r="P6307">
        <v>0</v>
      </c>
      <c r="Q6307">
        <v>0</v>
      </c>
      <c r="R6307">
        <v>0</v>
      </c>
      <c r="S6307">
        <v>0</v>
      </c>
      <c r="T6307">
        <v>0</v>
      </c>
      <c r="U6307">
        <v>0</v>
      </c>
      <c r="V6307">
        <v>0</v>
      </c>
      <c r="W6307">
        <v>0</v>
      </c>
      <c r="X6307">
        <v>0</v>
      </c>
      <c r="Y6307">
        <v>0</v>
      </c>
      <c r="Z6307">
        <v>0</v>
      </c>
      <c r="AA6307">
        <v>0</v>
      </c>
      <c r="AB6307">
        <v>0</v>
      </c>
      <c r="AC6307">
        <v>0</v>
      </c>
    </row>
    <row r="6308" spans="1:29">
      <c r="A6308" t="s">
        <v>16758</v>
      </c>
      <c r="B6308" t="s">
        <v>19</v>
      </c>
      <c r="C6308">
        <v>304.62299999999999</v>
      </c>
      <c r="D6308">
        <v>328.19799999999998</v>
      </c>
      <c r="E6308">
        <v>329.27800000000002</v>
      </c>
      <c r="F6308">
        <v>329.43299999999999</v>
      </c>
      <c r="G6308">
        <v>328.96</v>
      </c>
      <c r="H6308">
        <v>327.17899999999997</v>
      </c>
      <c r="I6308">
        <v>324.96600000000001</v>
      </c>
      <c r="J6308">
        <v>322.20499999999998</v>
      </c>
      <c r="K6308">
        <v>318.77699999999999</v>
      </c>
      <c r="L6308">
        <v>315.791</v>
      </c>
      <c r="M6308">
        <v>312.827</v>
      </c>
      <c r="N6308">
        <v>310.47899999999998</v>
      </c>
      <c r="O6308">
        <v>308.56099999999998</v>
      </c>
      <c r="P6308">
        <v>306.90600000000001</v>
      </c>
      <c r="Q6308">
        <v>305.34899999999999</v>
      </c>
      <c r="R6308">
        <v>303.86900000000003</v>
      </c>
      <c r="S6308">
        <v>302.29700000000003</v>
      </c>
      <c r="T6308">
        <v>300.42</v>
      </c>
      <c r="U6308">
        <v>298.49700000000001</v>
      </c>
      <c r="V6308">
        <v>296.48200000000003</v>
      </c>
      <c r="W6308">
        <v>294.495</v>
      </c>
      <c r="X6308">
        <v>292.72399999999999</v>
      </c>
      <c r="Y6308">
        <v>290.88799999999998</v>
      </c>
      <c r="Z6308">
        <v>289.17599999999999</v>
      </c>
      <c r="AA6308">
        <v>287.536</v>
      </c>
      <c r="AB6308">
        <v>285.92399999999998</v>
      </c>
      <c r="AC6308">
        <v>284.279</v>
      </c>
    </row>
    <row r="6309" spans="1:29">
      <c r="A6309" t="s">
        <v>16759</v>
      </c>
      <c r="B6309" t="s">
        <v>19</v>
      </c>
      <c r="C6309">
        <v>0.29268899999999998</v>
      </c>
      <c r="D6309">
        <v>0.30104799999999998</v>
      </c>
      <c r="E6309">
        <v>0.29229699999999997</v>
      </c>
      <c r="F6309">
        <v>0.288462</v>
      </c>
      <c r="G6309">
        <v>0.28723900000000002</v>
      </c>
      <c r="H6309">
        <v>0.28683399999999998</v>
      </c>
      <c r="I6309">
        <v>0.28637400000000002</v>
      </c>
      <c r="J6309">
        <v>0.284024</v>
      </c>
      <c r="K6309">
        <v>0.279887</v>
      </c>
      <c r="L6309">
        <v>0.27632800000000002</v>
      </c>
      <c r="M6309">
        <v>0.272671</v>
      </c>
      <c r="N6309">
        <v>0.26933000000000001</v>
      </c>
      <c r="O6309">
        <v>0.26582899999999998</v>
      </c>
      <c r="P6309">
        <v>0.26266099999999998</v>
      </c>
      <c r="Q6309">
        <v>0.25947900000000002</v>
      </c>
      <c r="R6309">
        <v>0.25613799999999998</v>
      </c>
      <c r="S6309">
        <v>0.25284099999999998</v>
      </c>
      <c r="T6309">
        <v>0.24973000000000001</v>
      </c>
      <c r="U6309">
        <v>0.246865</v>
      </c>
      <c r="V6309">
        <v>0.244204</v>
      </c>
      <c r="W6309">
        <v>0.24226800000000001</v>
      </c>
      <c r="X6309">
        <v>0.23951700000000001</v>
      </c>
      <c r="Y6309">
        <v>0.236789</v>
      </c>
      <c r="Z6309">
        <v>0.23399400000000001</v>
      </c>
      <c r="AA6309">
        <v>0.231103</v>
      </c>
      <c r="AB6309">
        <v>0.22858600000000001</v>
      </c>
      <c r="AC6309">
        <v>0.22661600000000001</v>
      </c>
    </row>
    <row r="6310" spans="1:29">
      <c r="A6310" t="s">
        <v>16760</v>
      </c>
      <c r="B6310" t="s">
        <v>19</v>
      </c>
      <c r="C6310">
        <v>1.92239</v>
      </c>
      <c r="D6310">
        <v>1.9722599999999999</v>
      </c>
      <c r="E6310">
        <v>1.9119999999999999</v>
      </c>
      <c r="F6310">
        <v>1.8859300000000001</v>
      </c>
      <c r="G6310">
        <v>1.8780300000000001</v>
      </c>
      <c r="H6310">
        <v>1.87608</v>
      </c>
      <c r="I6310">
        <v>1.8738999999999999</v>
      </c>
      <c r="J6310">
        <v>1.8587499999999999</v>
      </c>
      <c r="K6310">
        <v>1.8313600000000001</v>
      </c>
      <c r="L6310">
        <v>1.80785</v>
      </c>
      <c r="M6310">
        <v>1.78365</v>
      </c>
      <c r="N6310">
        <v>1.7614399999999999</v>
      </c>
      <c r="O6310">
        <v>1.7379599999999999</v>
      </c>
      <c r="P6310">
        <v>1.7166600000000001</v>
      </c>
      <c r="Q6310">
        <v>1.69519</v>
      </c>
      <c r="R6310">
        <v>1.67256</v>
      </c>
      <c r="S6310">
        <v>1.65021</v>
      </c>
      <c r="T6310">
        <v>1.62917</v>
      </c>
      <c r="U6310">
        <v>1.6098300000000001</v>
      </c>
      <c r="V6310">
        <v>1.5919000000000001</v>
      </c>
      <c r="W6310">
        <v>1.5789599999999999</v>
      </c>
      <c r="X6310">
        <v>1.56033</v>
      </c>
      <c r="Y6310">
        <v>1.54183</v>
      </c>
      <c r="Z6310">
        <v>1.52284</v>
      </c>
      <c r="AA6310">
        <v>1.50315</v>
      </c>
      <c r="AB6310">
        <v>1.4860500000000001</v>
      </c>
      <c r="AC6310">
        <v>1.4727699999999999</v>
      </c>
    </row>
    <row r="6311" spans="1:29">
      <c r="A6311" t="s">
        <v>16761</v>
      </c>
      <c r="B6311" t="s">
        <v>19</v>
      </c>
      <c r="C6311">
        <v>0.27414100000000002</v>
      </c>
      <c r="D6311">
        <v>0.29332399999999997</v>
      </c>
      <c r="E6311">
        <v>0.29272599999999999</v>
      </c>
      <c r="F6311">
        <v>0.29202</v>
      </c>
      <c r="G6311">
        <v>0.29116500000000001</v>
      </c>
      <c r="H6311">
        <v>0.289466</v>
      </c>
      <c r="I6311">
        <v>0.287462</v>
      </c>
      <c r="J6311">
        <v>0.28486099999999998</v>
      </c>
      <c r="K6311">
        <v>0.28158699999999998</v>
      </c>
      <c r="L6311">
        <v>0.27873999999999999</v>
      </c>
      <c r="M6311">
        <v>0.27589599999999997</v>
      </c>
      <c r="N6311">
        <v>0.27354899999999999</v>
      </c>
      <c r="O6311">
        <v>0.27150200000000002</v>
      </c>
      <c r="P6311">
        <v>0.26969100000000001</v>
      </c>
      <c r="Q6311">
        <v>0.26795600000000003</v>
      </c>
      <c r="R6311">
        <v>0.266262</v>
      </c>
      <c r="S6311">
        <v>0.26450800000000002</v>
      </c>
      <c r="T6311">
        <v>0.26256099999999999</v>
      </c>
      <c r="U6311">
        <v>0.26061600000000001</v>
      </c>
      <c r="V6311">
        <v>0.25863700000000001</v>
      </c>
      <c r="W6311">
        <v>0.25676900000000002</v>
      </c>
      <c r="X6311">
        <v>0.25496999999999997</v>
      </c>
      <c r="Y6311">
        <v>0.253133</v>
      </c>
      <c r="Z6311">
        <v>0.251384</v>
      </c>
      <c r="AA6311">
        <v>0.24968000000000001</v>
      </c>
      <c r="AB6311">
        <v>0.24804599999999999</v>
      </c>
      <c r="AC6311">
        <v>0.24645700000000001</v>
      </c>
    </row>
    <row r="6312" spans="1:29">
      <c r="A6312" t="s">
        <v>16762</v>
      </c>
      <c r="B6312" t="s">
        <v>19</v>
      </c>
      <c r="C6312">
        <v>0.38853900000000002</v>
      </c>
      <c r="D6312">
        <v>0.40295300000000001</v>
      </c>
      <c r="E6312">
        <v>0.39394000000000001</v>
      </c>
      <c r="F6312">
        <v>0.39013599999999998</v>
      </c>
      <c r="G6312">
        <v>0.389046</v>
      </c>
      <c r="H6312">
        <v>0.388484</v>
      </c>
      <c r="I6312">
        <v>0.387743</v>
      </c>
      <c r="J6312">
        <v>0.38472299999999998</v>
      </c>
      <c r="K6312">
        <v>0.37950099999999998</v>
      </c>
      <c r="L6312">
        <v>0.37501400000000001</v>
      </c>
      <c r="M6312">
        <v>0.370425</v>
      </c>
      <c r="N6312">
        <v>0.36633300000000002</v>
      </c>
      <c r="O6312">
        <v>0.36216300000000001</v>
      </c>
      <c r="P6312">
        <v>0.35841200000000001</v>
      </c>
      <c r="Q6312">
        <v>0.35465400000000002</v>
      </c>
      <c r="R6312">
        <v>0.35072399999999998</v>
      </c>
      <c r="S6312">
        <v>0.34680100000000003</v>
      </c>
      <c r="T6312">
        <v>0.34298000000000001</v>
      </c>
      <c r="U6312">
        <v>0.33940799999999999</v>
      </c>
      <c r="V6312">
        <v>0.33602799999999999</v>
      </c>
      <c r="W6312">
        <v>0.333451</v>
      </c>
      <c r="X6312">
        <v>0.33002199999999998</v>
      </c>
      <c r="Y6312">
        <v>0.32658100000000001</v>
      </c>
      <c r="Z6312">
        <v>0.32309700000000002</v>
      </c>
      <c r="AA6312">
        <v>0.31952000000000003</v>
      </c>
      <c r="AB6312">
        <v>0.31636199999999998</v>
      </c>
      <c r="AC6312">
        <v>0.31381300000000001</v>
      </c>
    </row>
    <row r="6313" spans="1:29">
      <c r="A6313" t="s">
        <v>16763</v>
      </c>
      <c r="B6313" t="s">
        <v>19</v>
      </c>
      <c r="C6313">
        <v>0.37750800000000001</v>
      </c>
      <c r="D6313">
        <v>0.39126100000000003</v>
      </c>
      <c r="E6313">
        <v>0.382324</v>
      </c>
      <c r="F6313">
        <v>0.37854900000000002</v>
      </c>
      <c r="G6313">
        <v>0.377467</v>
      </c>
      <c r="H6313">
        <v>0.37693599999999999</v>
      </c>
      <c r="I6313">
        <v>0.37623899999999999</v>
      </c>
      <c r="J6313">
        <v>0.37330400000000002</v>
      </c>
      <c r="K6313">
        <v>0.36821399999999999</v>
      </c>
      <c r="L6313">
        <v>0.36384</v>
      </c>
      <c r="M6313">
        <v>0.35936600000000002</v>
      </c>
      <c r="N6313">
        <v>0.35536800000000002</v>
      </c>
      <c r="O6313">
        <v>0.35128500000000001</v>
      </c>
      <c r="P6313">
        <v>0.347609</v>
      </c>
      <c r="Q6313">
        <v>0.34392600000000001</v>
      </c>
      <c r="R6313">
        <v>0.34007199999999999</v>
      </c>
      <c r="S6313">
        <v>0.336227</v>
      </c>
      <c r="T6313">
        <v>0.33249099999999998</v>
      </c>
      <c r="U6313">
        <v>0.32900200000000002</v>
      </c>
      <c r="V6313">
        <v>0.32570399999999999</v>
      </c>
      <c r="W6313">
        <v>0.32319900000000001</v>
      </c>
      <c r="X6313">
        <v>0.31984800000000002</v>
      </c>
      <c r="Y6313">
        <v>0.31648799999999999</v>
      </c>
      <c r="Z6313">
        <v>0.313083</v>
      </c>
      <c r="AA6313">
        <v>0.30958400000000003</v>
      </c>
      <c r="AB6313">
        <v>0.30649900000000002</v>
      </c>
      <c r="AC6313">
        <v>0.30401499999999998</v>
      </c>
    </row>
    <row r="6314" spans="1:29">
      <c r="A6314" t="s">
        <v>16764</v>
      </c>
      <c r="B6314" t="s">
        <v>19</v>
      </c>
      <c r="C6314">
        <v>1.09748E-2</v>
      </c>
      <c r="D6314">
        <v>1.1384099999999999E-2</v>
      </c>
      <c r="E6314">
        <v>1.11021E-2</v>
      </c>
      <c r="F6314">
        <v>1.0953900000000001E-2</v>
      </c>
      <c r="G6314">
        <v>1.0877299999999999E-2</v>
      </c>
      <c r="H6314">
        <v>1.08217E-2</v>
      </c>
      <c r="I6314">
        <v>1.0765200000000001E-2</v>
      </c>
      <c r="J6314">
        <v>1.06572E-2</v>
      </c>
      <c r="K6314">
        <v>1.05001E-2</v>
      </c>
      <c r="L6314">
        <v>1.03643E-2</v>
      </c>
      <c r="M6314">
        <v>1.0225700000000001E-2</v>
      </c>
      <c r="N6314">
        <v>1.00988E-2</v>
      </c>
      <c r="O6314">
        <v>9.9690899999999999E-3</v>
      </c>
      <c r="P6314">
        <v>9.8499099999999999E-3</v>
      </c>
      <c r="Q6314">
        <v>9.7312500000000003E-3</v>
      </c>
      <c r="R6314">
        <v>9.6086699999999997E-3</v>
      </c>
      <c r="S6314">
        <v>9.4873400000000004E-3</v>
      </c>
      <c r="T6314">
        <v>9.3710800000000004E-3</v>
      </c>
      <c r="U6314">
        <v>9.2624400000000003E-3</v>
      </c>
      <c r="V6314">
        <v>9.1602100000000002E-3</v>
      </c>
      <c r="W6314">
        <v>9.0789300000000007E-3</v>
      </c>
      <c r="X6314">
        <v>8.9762499999999999E-3</v>
      </c>
      <c r="Y6314">
        <v>8.8748300000000002E-3</v>
      </c>
      <c r="Z6314">
        <v>8.7723799999999998E-3</v>
      </c>
      <c r="AA6314">
        <v>8.6678399999999996E-3</v>
      </c>
      <c r="AB6314">
        <v>8.5746499999999996E-3</v>
      </c>
      <c r="AC6314">
        <v>8.4970500000000008E-3</v>
      </c>
    </row>
    <row r="6315" spans="1:29">
      <c r="A6315" t="s">
        <v>16765</v>
      </c>
      <c r="B6315" t="s">
        <v>19</v>
      </c>
      <c r="C6315">
        <v>1.8859799999999999E-2</v>
      </c>
      <c r="D6315">
        <v>1.9465400000000001E-2</v>
      </c>
      <c r="E6315">
        <v>1.8956899999999999E-2</v>
      </c>
      <c r="F6315">
        <v>1.8736599999999999E-2</v>
      </c>
      <c r="G6315">
        <v>1.86681E-2</v>
      </c>
      <c r="H6315">
        <v>1.8640400000000001E-2</v>
      </c>
      <c r="I6315">
        <v>1.86074E-2</v>
      </c>
      <c r="J6315">
        <v>1.8457600000000001E-2</v>
      </c>
      <c r="K6315">
        <v>1.8196400000000001E-2</v>
      </c>
      <c r="L6315">
        <v>1.7971899999999999E-2</v>
      </c>
      <c r="M6315">
        <v>1.7741799999999999E-2</v>
      </c>
      <c r="N6315">
        <v>1.7533400000000001E-2</v>
      </c>
      <c r="O6315">
        <v>1.7317300000000001E-2</v>
      </c>
      <c r="P6315">
        <v>1.71217E-2</v>
      </c>
      <c r="Q6315">
        <v>1.6925300000000001E-2</v>
      </c>
      <c r="R6315">
        <v>1.6719299999999999E-2</v>
      </c>
      <c r="S6315">
        <v>1.6514600000000001E-2</v>
      </c>
      <c r="T6315">
        <v>1.6318599999999999E-2</v>
      </c>
      <c r="U6315">
        <v>1.61367E-2</v>
      </c>
      <c r="V6315">
        <v>1.5966299999999999E-2</v>
      </c>
      <c r="W6315">
        <v>1.5839099999999998E-2</v>
      </c>
      <c r="X6315">
        <v>1.5664399999999998E-2</v>
      </c>
      <c r="Y6315">
        <v>1.54901E-2</v>
      </c>
      <c r="Z6315">
        <v>1.53125E-2</v>
      </c>
      <c r="AA6315">
        <v>1.51293E-2</v>
      </c>
      <c r="AB6315">
        <v>1.49687E-2</v>
      </c>
      <c r="AC6315">
        <v>1.4841200000000001E-2</v>
      </c>
    </row>
    <row r="6316" spans="1:29">
      <c r="A6316" t="s">
        <v>16766</v>
      </c>
      <c r="B6316" t="s">
        <v>19</v>
      </c>
      <c r="C6316">
        <v>0.20857400000000001</v>
      </c>
      <c r="D6316">
        <v>0.216667</v>
      </c>
      <c r="E6316">
        <v>0.21210300000000001</v>
      </c>
      <c r="F6316">
        <v>0.210204</v>
      </c>
      <c r="G6316">
        <v>0.20968800000000001</v>
      </c>
      <c r="H6316">
        <v>0.209396</v>
      </c>
      <c r="I6316">
        <v>0.20899599999999999</v>
      </c>
      <c r="J6316">
        <v>0.20739099999999999</v>
      </c>
      <c r="K6316">
        <v>0.20462</v>
      </c>
      <c r="L6316">
        <v>0.202238</v>
      </c>
      <c r="M6316">
        <v>0.19980500000000001</v>
      </c>
      <c r="N6316">
        <v>0.19764699999999999</v>
      </c>
      <c r="O6316">
        <v>0.195463</v>
      </c>
      <c r="P6316">
        <v>0.19350300000000001</v>
      </c>
      <c r="Q6316">
        <v>0.19154099999999999</v>
      </c>
      <c r="R6316">
        <v>0.18949299999999999</v>
      </c>
      <c r="S6316">
        <v>0.187443</v>
      </c>
      <c r="T6316">
        <v>0.18543399999999999</v>
      </c>
      <c r="U6316">
        <v>0.18355099999999999</v>
      </c>
      <c r="V6316">
        <v>0.18176100000000001</v>
      </c>
      <c r="W6316">
        <v>0.18038799999999999</v>
      </c>
      <c r="X6316">
        <v>0.17857999999999999</v>
      </c>
      <c r="Y6316">
        <v>0.176762</v>
      </c>
      <c r="Z6316">
        <v>0.174925</v>
      </c>
      <c r="AA6316">
        <v>0.173042</v>
      </c>
      <c r="AB6316">
        <v>0.171376</v>
      </c>
      <c r="AC6316">
        <v>0.17002300000000001</v>
      </c>
    </row>
    <row r="6317" spans="1:29">
      <c r="A6317" t="s">
        <v>16767</v>
      </c>
      <c r="B6317" t="s">
        <v>19</v>
      </c>
      <c r="C6317">
        <v>2.2856000000000001E-2</v>
      </c>
      <c r="D6317">
        <v>2.4639500000000002E-2</v>
      </c>
      <c r="E6317">
        <v>2.47561E-2</v>
      </c>
      <c r="F6317">
        <v>2.4805199999999999E-2</v>
      </c>
      <c r="G6317">
        <v>2.4806399999999999E-2</v>
      </c>
      <c r="H6317">
        <v>2.4701399999999998E-2</v>
      </c>
      <c r="I6317">
        <v>2.45609E-2</v>
      </c>
      <c r="J6317">
        <v>2.4370800000000001E-2</v>
      </c>
      <c r="K6317">
        <v>2.41221E-2</v>
      </c>
      <c r="L6317">
        <v>2.39061E-2</v>
      </c>
      <c r="M6317">
        <v>2.3691899999999998E-2</v>
      </c>
      <c r="N6317">
        <v>2.3525799999999999E-2</v>
      </c>
      <c r="O6317">
        <v>2.33931E-2</v>
      </c>
      <c r="P6317">
        <v>2.3280499999999999E-2</v>
      </c>
      <c r="Q6317">
        <v>2.3174799999999999E-2</v>
      </c>
      <c r="R6317">
        <v>2.3074000000000001E-2</v>
      </c>
      <c r="S6317">
        <v>2.2965099999999999E-2</v>
      </c>
      <c r="T6317">
        <v>2.28306E-2</v>
      </c>
      <c r="U6317">
        <v>2.2691699999999999E-2</v>
      </c>
      <c r="V6317">
        <v>2.2544700000000001E-2</v>
      </c>
      <c r="W6317">
        <v>2.2400099999999999E-2</v>
      </c>
      <c r="X6317">
        <v>2.2271099999999999E-2</v>
      </c>
      <c r="Y6317">
        <v>2.2135599999999998E-2</v>
      </c>
      <c r="Z6317">
        <v>2.2009600000000001E-2</v>
      </c>
      <c r="AA6317">
        <v>2.18888E-2</v>
      </c>
      <c r="AB6317">
        <v>2.1770000000000001E-2</v>
      </c>
      <c r="AC6317">
        <v>2.1649600000000001E-2</v>
      </c>
    </row>
    <row r="6318" spans="1:29">
      <c r="A6318" t="s">
        <v>16768</v>
      </c>
      <c r="B6318" t="s">
        <v>19</v>
      </c>
      <c r="C6318">
        <v>8.8935999999999996E-4</v>
      </c>
      <c r="D6318">
        <v>9.5600000000000004E-4</v>
      </c>
      <c r="E6318">
        <v>9.5268000000000002E-4</v>
      </c>
      <c r="F6318">
        <v>9.4644E-4</v>
      </c>
      <c r="G6318">
        <v>9.3860999999999999E-4</v>
      </c>
      <c r="H6318">
        <v>9.2843000000000005E-4</v>
      </c>
      <c r="I6318">
        <v>9.1750999999999996E-4</v>
      </c>
      <c r="J6318">
        <v>9.0642999999999995E-4</v>
      </c>
      <c r="K6318">
        <v>8.9495000000000004E-4</v>
      </c>
      <c r="L6318">
        <v>8.8482000000000003E-4</v>
      </c>
      <c r="M6318">
        <v>8.7471000000000001E-4</v>
      </c>
      <c r="N6318">
        <v>8.6609000000000002E-4</v>
      </c>
      <c r="O6318">
        <v>8.5857000000000001E-4</v>
      </c>
      <c r="P6318">
        <v>8.518E-4</v>
      </c>
      <c r="Q6318">
        <v>8.4544999999999998E-4</v>
      </c>
      <c r="R6318">
        <v>8.3949000000000003E-4</v>
      </c>
      <c r="S6318">
        <v>8.3354999999999996E-4</v>
      </c>
      <c r="T6318">
        <v>8.2724999999999997E-4</v>
      </c>
      <c r="U6318">
        <v>8.2098999999999996E-4</v>
      </c>
      <c r="V6318">
        <v>8.1466999999999998E-4</v>
      </c>
      <c r="W6318">
        <v>8.0842000000000002E-4</v>
      </c>
      <c r="X6318">
        <v>8.0287999999999996E-4</v>
      </c>
      <c r="Y6318">
        <v>7.9746999999999999E-4</v>
      </c>
      <c r="Z6318">
        <v>7.9237999999999997E-4</v>
      </c>
      <c r="AA6318">
        <v>7.8755000000000003E-4</v>
      </c>
      <c r="AB6318">
        <v>7.8279E-4</v>
      </c>
      <c r="AC6318">
        <v>7.7777E-4</v>
      </c>
    </row>
    <row r="6319" spans="1:29">
      <c r="A6319" t="s">
        <v>16769</v>
      </c>
      <c r="B6319" t="s">
        <v>19</v>
      </c>
      <c r="C6319">
        <v>0</v>
      </c>
      <c r="D6319">
        <v>0</v>
      </c>
      <c r="E6319">
        <v>0</v>
      </c>
      <c r="F6319">
        <v>0</v>
      </c>
      <c r="G6319">
        <v>0</v>
      </c>
      <c r="H6319">
        <v>0</v>
      </c>
      <c r="I6319">
        <v>0</v>
      </c>
      <c r="J6319">
        <v>0</v>
      </c>
      <c r="K6319">
        <v>0</v>
      </c>
      <c r="L6319">
        <v>0</v>
      </c>
      <c r="M6319">
        <v>0</v>
      </c>
      <c r="N6319">
        <v>0</v>
      </c>
      <c r="O6319">
        <v>0</v>
      </c>
      <c r="P6319">
        <v>0</v>
      </c>
      <c r="Q6319">
        <v>0</v>
      </c>
      <c r="R6319">
        <v>0</v>
      </c>
      <c r="S6319">
        <v>0</v>
      </c>
      <c r="T6319">
        <v>0</v>
      </c>
      <c r="U6319">
        <v>0</v>
      </c>
      <c r="V6319">
        <v>0</v>
      </c>
      <c r="W6319">
        <v>0</v>
      </c>
      <c r="X6319">
        <v>0</v>
      </c>
      <c r="Y6319">
        <v>0</v>
      </c>
      <c r="Z6319">
        <v>0</v>
      </c>
      <c r="AA6319">
        <v>0</v>
      </c>
      <c r="AB6319">
        <v>0</v>
      </c>
      <c r="AC6319">
        <v>0</v>
      </c>
    </row>
    <row r="6320" spans="1:29">
      <c r="A6320" t="s">
        <v>16770</v>
      </c>
      <c r="B6320" t="s">
        <v>19</v>
      </c>
      <c r="C6320">
        <v>246.523</v>
      </c>
      <c r="D6320">
        <v>257.41199999999998</v>
      </c>
      <c r="E6320">
        <v>260.62700000000001</v>
      </c>
      <c r="F6320">
        <v>261.96300000000002</v>
      </c>
      <c r="G6320">
        <v>262.44200000000001</v>
      </c>
      <c r="H6320">
        <v>263.17</v>
      </c>
      <c r="I6320">
        <v>263.625</v>
      </c>
      <c r="J6320">
        <v>264.17700000000002</v>
      </c>
      <c r="K6320">
        <v>264.24</v>
      </c>
      <c r="L6320">
        <v>264.07799999999997</v>
      </c>
      <c r="M6320">
        <v>264.173</v>
      </c>
      <c r="N6320">
        <v>264.76799999999997</v>
      </c>
      <c r="O6320">
        <v>265.81599999999997</v>
      </c>
      <c r="P6320">
        <v>267.10500000000002</v>
      </c>
      <c r="Q6320">
        <v>268.48200000000003</v>
      </c>
      <c r="R6320">
        <v>269.94099999999997</v>
      </c>
      <c r="S6320">
        <v>271.32299999999998</v>
      </c>
      <c r="T6320">
        <v>272.34800000000001</v>
      </c>
      <c r="U6320">
        <v>273.173</v>
      </c>
      <c r="V6320">
        <v>273.91199999999998</v>
      </c>
      <c r="W6320">
        <v>274.85399999999998</v>
      </c>
      <c r="X6320">
        <v>275.77100000000002</v>
      </c>
      <c r="Y6320">
        <v>276.63900000000001</v>
      </c>
      <c r="Z6320">
        <v>277.66000000000003</v>
      </c>
      <c r="AA6320">
        <v>278.83100000000002</v>
      </c>
      <c r="AB6320">
        <v>279.90600000000001</v>
      </c>
      <c r="AC6320">
        <v>280.83</v>
      </c>
    </row>
    <row r="6321" spans="1:29">
      <c r="A6321" t="s">
        <v>16771</v>
      </c>
      <c r="B6321" t="s">
        <v>19</v>
      </c>
      <c r="C6321">
        <v>0.14836299999999999</v>
      </c>
      <c r="D6321">
        <v>0.149619</v>
      </c>
      <c r="E6321">
        <v>0.150227</v>
      </c>
      <c r="F6321">
        <v>0.15058199999999999</v>
      </c>
      <c r="G6321">
        <v>0.150869</v>
      </c>
      <c r="H6321">
        <v>0.15113699999999999</v>
      </c>
      <c r="I6321">
        <v>0.151397</v>
      </c>
      <c r="J6321">
        <v>0.15167</v>
      </c>
      <c r="K6321">
        <v>0.151897</v>
      </c>
      <c r="L6321">
        <v>0.152089</v>
      </c>
      <c r="M6321">
        <v>0.15232100000000001</v>
      </c>
      <c r="N6321">
        <v>0.15260299999999999</v>
      </c>
      <c r="O6321">
        <v>0.152918</v>
      </c>
      <c r="P6321">
        <v>0.153256</v>
      </c>
      <c r="Q6321">
        <v>0.15359</v>
      </c>
      <c r="R6321">
        <v>0.153946</v>
      </c>
      <c r="S6321">
        <v>0.15428500000000001</v>
      </c>
      <c r="T6321">
        <v>0.15457799999999999</v>
      </c>
      <c r="U6321">
        <v>0.15485099999999999</v>
      </c>
      <c r="V6321">
        <v>0.155112</v>
      </c>
      <c r="W6321">
        <v>0.15539600000000001</v>
      </c>
      <c r="X6321">
        <v>0.15568000000000001</v>
      </c>
      <c r="Y6321">
        <v>0.15595200000000001</v>
      </c>
      <c r="Z6321">
        <v>0.156247</v>
      </c>
      <c r="AA6321">
        <v>0.156559</v>
      </c>
      <c r="AB6321">
        <v>0.156861</v>
      </c>
      <c r="AC6321">
        <v>0.15714400000000001</v>
      </c>
    </row>
    <row r="6322" spans="1:29">
      <c r="A6322" t="s">
        <v>16772</v>
      </c>
      <c r="B6322" t="s">
        <v>19</v>
      </c>
      <c r="C6322">
        <v>0.90786299999999998</v>
      </c>
      <c r="D6322">
        <v>0.91405400000000003</v>
      </c>
      <c r="E6322">
        <v>0.91566899999999996</v>
      </c>
      <c r="F6322">
        <v>0.91624700000000003</v>
      </c>
      <c r="G6322">
        <v>0.91631499999999999</v>
      </c>
      <c r="H6322">
        <v>0.91657100000000002</v>
      </c>
      <c r="I6322">
        <v>0.91665300000000005</v>
      </c>
      <c r="J6322">
        <v>0.916794</v>
      </c>
      <c r="K6322">
        <v>0.91664400000000001</v>
      </c>
      <c r="L6322">
        <v>0.916377</v>
      </c>
      <c r="M6322">
        <v>0.91625199999999996</v>
      </c>
      <c r="N6322">
        <v>0.91642299999999999</v>
      </c>
      <c r="O6322">
        <v>0.91686999999999996</v>
      </c>
      <c r="P6322">
        <v>0.91746099999999997</v>
      </c>
      <c r="Q6322">
        <v>0.91811299999999996</v>
      </c>
      <c r="R6322">
        <v>0.91880200000000001</v>
      </c>
      <c r="S6322">
        <v>0.91945399999999999</v>
      </c>
      <c r="T6322">
        <v>0.91990499999999997</v>
      </c>
      <c r="U6322">
        <v>0.92023900000000003</v>
      </c>
      <c r="V6322">
        <v>0.92052500000000004</v>
      </c>
      <c r="W6322">
        <v>0.92093400000000003</v>
      </c>
      <c r="X6322">
        <v>0.921319</v>
      </c>
      <c r="Y6322">
        <v>0.92168000000000005</v>
      </c>
      <c r="Z6322">
        <v>0.92211900000000002</v>
      </c>
      <c r="AA6322">
        <v>0.92264400000000002</v>
      </c>
      <c r="AB6322">
        <v>0.92311500000000002</v>
      </c>
      <c r="AC6322">
        <v>0.92350100000000002</v>
      </c>
    </row>
    <row r="6323" spans="1:29">
      <c r="A6323" t="s">
        <v>16773</v>
      </c>
      <c r="B6323" t="s">
        <v>19</v>
      </c>
      <c r="C6323">
        <v>0.20988499999999999</v>
      </c>
      <c r="D6323">
        <v>0.21820300000000001</v>
      </c>
      <c r="E6323">
        <v>0.22078800000000001</v>
      </c>
      <c r="F6323">
        <v>0.221911</v>
      </c>
      <c r="G6323">
        <v>0.22237199999999999</v>
      </c>
      <c r="H6323">
        <v>0.22297700000000001</v>
      </c>
      <c r="I6323">
        <v>0.223385</v>
      </c>
      <c r="J6323">
        <v>0.22384200000000001</v>
      </c>
      <c r="K6323">
        <v>0.22394600000000001</v>
      </c>
      <c r="L6323">
        <v>0.223856</v>
      </c>
      <c r="M6323">
        <v>0.22395999999999999</v>
      </c>
      <c r="N6323">
        <v>0.22442300000000001</v>
      </c>
      <c r="O6323">
        <v>0.22522400000000001</v>
      </c>
      <c r="P6323">
        <v>0.22619300000000001</v>
      </c>
      <c r="Q6323">
        <v>0.22722500000000001</v>
      </c>
      <c r="R6323">
        <v>0.228328</v>
      </c>
      <c r="S6323">
        <v>0.22936899999999999</v>
      </c>
      <c r="T6323">
        <v>0.23014000000000001</v>
      </c>
      <c r="U6323">
        <v>0.23076099999999999</v>
      </c>
      <c r="V6323">
        <v>0.231319</v>
      </c>
      <c r="W6323">
        <v>0.23200599999999999</v>
      </c>
      <c r="X6323">
        <v>0.23270099999999999</v>
      </c>
      <c r="Y6323">
        <v>0.23336399999999999</v>
      </c>
      <c r="Z6323">
        <v>0.23415800000000001</v>
      </c>
      <c r="AA6323">
        <v>0.235069</v>
      </c>
      <c r="AB6323">
        <v>0.235901</v>
      </c>
      <c r="AC6323">
        <v>0.23661299999999999</v>
      </c>
    </row>
    <row r="6324" spans="1:29">
      <c r="A6324" t="s">
        <v>16774</v>
      </c>
      <c r="B6324" t="s">
        <v>19</v>
      </c>
      <c r="C6324">
        <v>0.206401</v>
      </c>
      <c r="D6324">
        <v>0.210703</v>
      </c>
      <c r="E6324">
        <v>0.21159900000000001</v>
      </c>
      <c r="F6324">
        <v>0.211811</v>
      </c>
      <c r="G6324">
        <v>0.21165300000000001</v>
      </c>
      <c r="H6324">
        <v>0.21168200000000001</v>
      </c>
      <c r="I6324">
        <v>0.21156900000000001</v>
      </c>
      <c r="J6324">
        <v>0.21151</v>
      </c>
      <c r="K6324">
        <v>0.211231</v>
      </c>
      <c r="L6324">
        <v>0.21088899999999999</v>
      </c>
      <c r="M6324">
        <v>0.21063999999999999</v>
      </c>
      <c r="N6324">
        <v>0.210617</v>
      </c>
      <c r="O6324">
        <v>0.21080399999999999</v>
      </c>
      <c r="P6324">
        <v>0.21110200000000001</v>
      </c>
      <c r="Q6324">
        <v>0.21145600000000001</v>
      </c>
      <c r="R6324">
        <v>0.21182100000000001</v>
      </c>
      <c r="S6324">
        <v>0.212169</v>
      </c>
      <c r="T6324">
        <v>0.21237700000000001</v>
      </c>
      <c r="U6324">
        <v>0.212501</v>
      </c>
      <c r="V6324">
        <v>0.212591</v>
      </c>
      <c r="W6324">
        <v>0.212781</v>
      </c>
      <c r="X6324">
        <v>0.21293799999999999</v>
      </c>
      <c r="Y6324">
        <v>0.21307799999999999</v>
      </c>
      <c r="Z6324">
        <v>0.21326100000000001</v>
      </c>
      <c r="AA6324">
        <v>0.213503</v>
      </c>
      <c r="AB6324">
        <v>0.21370900000000001</v>
      </c>
      <c r="AC6324">
        <v>0.21385999999999999</v>
      </c>
    </row>
    <row r="6325" spans="1:29">
      <c r="A6325" t="s">
        <v>16775</v>
      </c>
      <c r="B6325" t="s">
        <v>19</v>
      </c>
      <c r="C6325">
        <v>0.19814899999999999</v>
      </c>
      <c r="D6325">
        <v>0.20214499999999999</v>
      </c>
      <c r="E6325">
        <v>0.202954</v>
      </c>
      <c r="F6325">
        <v>0.20313200000000001</v>
      </c>
      <c r="G6325">
        <v>0.202963</v>
      </c>
      <c r="H6325">
        <v>0.20297200000000001</v>
      </c>
      <c r="I6325">
        <v>0.202848</v>
      </c>
      <c r="J6325">
        <v>0.20277400000000001</v>
      </c>
      <c r="K6325">
        <v>0.20249400000000001</v>
      </c>
      <c r="L6325">
        <v>0.202156</v>
      </c>
      <c r="M6325">
        <v>0.201905</v>
      </c>
      <c r="N6325">
        <v>0.20186499999999999</v>
      </c>
      <c r="O6325">
        <v>0.20202000000000001</v>
      </c>
      <c r="P6325">
        <v>0.20228099999999999</v>
      </c>
      <c r="Q6325">
        <v>0.202593</v>
      </c>
      <c r="R6325">
        <v>0.20291699999999999</v>
      </c>
      <c r="S6325">
        <v>0.20322299999999999</v>
      </c>
      <c r="T6325">
        <v>0.203401</v>
      </c>
      <c r="U6325">
        <v>0.20349999999999999</v>
      </c>
      <c r="V6325">
        <v>0.203568</v>
      </c>
      <c r="W6325">
        <v>0.20372999999999999</v>
      </c>
      <c r="X6325">
        <v>0.20385900000000001</v>
      </c>
      <c r="Y6325">
        <v>0.20397399999999999</v>
      </c>
      <c r="Z6325">
        <v>0.204128</v>
      </c>
      <c r="AA6325">
        <v>0.20433699999999999</v>
      </c>
      <c r="AB6325">
        <v>0.204512</v>
      </c>
      <c r="AC6325">
        <v>0.20463600000000001</v>
      </c>
    </row>
    <row r="6326" spans="1:29">
      <c r="A6326" t="s">
        <v>16776</v>
      </c>
      <c r="B6326" t="s">
        <v>19</v>
      </c>
      <c r="C6326">
        <v>1.6742699999999999E-2</v>
      </c>
      <c r="D6326">
        <v>1.6958500000000001E-2</v>
      </c>
      <c r="E6326">
        <v>1.72672E-2</v>
      </c>
      <c r="F6326">
        <v>1.75008E-2</v>
      </c>
      <c r="G6326">
        <v>1.7746999999999999E-2</v>
      </c>
      <c r="H6326">
        <v>1.79455E-2</v>
      </c>
      <c r="I6326">
        <v>1.81633E-2</v>
      </c>
      <c r="J6326">
        <v>1.8375099999999998E-2</v>
      </c>
      <c r="K6326">
        <v>1.8597300000000001E-2</v>
      </c>
      <c r="L6326">
        <v>1.8799E-2</v>
      </c>
      <c r="M6326">
        <v>1.90146E-2</v>
      </c>
      <c r="N6326">
        <v>1.9227600000000001E-2</v>
      </c>
      <c r="O6326">
        <v>1.9435299999999999E-2</v>
      </c>
      <c r="P6326">
        <v>1.9635E-2</v>
      </c>
      <c r="Q6326">
        <v>1.9827000000000001E-2</v>
      </c>
      <c r="R6326">
        <v>2.0028600000000001E-2</v>
      </c>
      <c r="S6326">
        <v>2.0225099999999999E-2</v>
      </c>
      <c r="T6326">
        <v>2.0406899999999999E-2</v>
      </c>
      <c r="U6326">
        <v>2.0591499999999999E-2</v>
      </c>
      <c r="V6326">
        <v>2.0771499999999998E-2</v>
      </c>
      <c r="W6326">
        <v>2.0950300000000002E-2</v>
      </c>
      <c r="X6326">
        <v>2.1132000000000001E-2</v>
      </c>
      <c r="Y6326">
        <v>2.1313800000000001E-2</v>
      </c>
      <c r="Z6326">
        <v>2.1506600000000001E-2</v>
      </c>
      <c r="AA6326">
        <v>2.1696799999999999E-2</v>
      </c>
      <c r="AB6326">
        <v>2.1889700000000002E-2</v>
      </c>
      <c r="AC6326">
        <v>2.20769E-2</v>
      </c>
    </row>
    <row r="6327" spans="1:29">
      <c r="A6327" t="s">
        <v>16777</v>
      </c>
      <c r="B6327" t="s">
        <v>19</v>
      </c>
      <c r="C6327">
        <v>9.4645000000000007E-3</v>
      </c>
      <c r="D6327">
        <v>9.6047500000000004E-3</v>
      </c>
      <c r="E6327">
        <v>9.6344099999999995E-3</v>
      </c>
      <c r="F6327">
        <v>9.6416399999999999E-3</v>
      </c>
      <c r="G6327">
        <v>9.6364499999999995E-3</v>
      </c>
      <c r="H6327">
        <v>9.6369100000000003E-3</v>
      </c>
      <c r="I6327">
        <v>9.6327600000000006E-3</v>
      </c>
      <c r="J6327">
        <v>9.62994E-3</v>
      </c>
      <c r="K6327">
        <v>9.6202100000000006E-3</v>
      </c>
      <c r="L6327">
        <v>9.6080999999999996E-3</v>
      </c>
      <c r="M6327">
        <v>9.5989200000000004E-3</v>
      </c>
      <c r="N6327">
        <v>9.5967399999999994E-3</v>
      </c>
      <c r="O6327">
        <v>9.6013499999999998E-3</v>
      </c>
      <c r="P6327">
        <v>9.6093800000000007E-3</v>
      </c>
      <c r="Q6327">
        <v>9.6192299999999994E-3</v>
      </c>
      <c r="R6327">
        <v>9.6295400000000007E-3</v>
      </c>
      <c r="S6327">
        <v>9.6392200000000004E-3</v>
      </c>
      <c r="T6327">
        <v>9.6444900000000004E-3</v>
      </c>
      <c r="U6327">
        <v>9.6470500000000008E-3</v>
      </c>
      <c r="V6327">
        <v>9.6485300000000006E-3</v>
      </c>
      <c r="W6327">
        <v>9.6528499999999993E-3</v>
      </c>
      <c r="X6327">
        <v>9.6565499999999999E-3</v>
      </c>
      <c r="Y6327">
        <v>9.6598199999999995E-3</v>
      </c>
      <c r="Z6327">
        <v>9.6647199999999999E-3</v>
      </c>
      <c r="AA6327">
        <v>9.6715800000000008E-3</v>
      </c>
      <c r="AB6327">
        <v>9.6771600000000006E-3</v>
      </c>
      <c r="AC6327">
        <v>9.6808799999999993E-3</v>
      </c>
    </row>
    <row r="6328" spans="1:29">
      <c r="A6328" t="s">
        <v>16778</v>
      </c>
      <c r="B6328" t="s">
        <v>19</v>
      </c>
      <c r="C6328">
        <v>0.111759</v>
      </c>
      <c r="D6328">
        <v>0.11432100000000001</v>
      </c>
      <c r="E6328">
        <v>0.114824</v>
      </c>
      <c r="F6328">
        <v>0.114925</v>
      </c>
      <c r="G6328">
        <v>0.114805</v>
      </c>
      <c r="H6328">
        <v>0.114803</v>
      </c>
      <c r="I6328">
        <v>0.114715</v>
      </c>
      <c r="J6328">
        <v>0.114661</v>
      </c>
      <c r="K6328">
        <v>0.11447300000000001</v>
      </c>
      <c r="L6328">
        <v>0.11425100000000001</v>
      </c>
      <c r="M6328">
        <v>0.114084</v>
      </c>
      <c r="N6328">
        <v>0.114054</v>
      </c>
      <c r="O6328">
        <v>0.114151</v>
      </c>
      <c r="P6328">
        <v>0.114317</v>
      </c>
      <c r="Q6328">
        <v>0.11451699999999999</v>
      </c>
      <c r="R6328">
        <v>0.11472300000000001</v>
      </c>
      <c r="S6328">
        <v>0.11491899999999999</v>
      </c>
      <c r="T6328">
        <v>0.11503099999999999</v>
      </c>
      <c r="U6328">
        <v>0.115094</v>
      </c>
      <c r="V6328">
        <v>0.115135</v>
      </c>
      <c r="W6328">
        <v>0.11524</v>
      </c>
      <c r="X6328">
        <v>0.11532100000000001</v>
      </c>
      <c r="Y6328">
        <v>0.11539199999999999</v>
      </c>
      <c r="Z6328">
        <v>0.11548700000000001</v>
      </c>
      <c r="AA6328">
        <v>0.115617</v>
      </c>
      <c r="AB6328">
        <v>0.115726</v>
      </c>
      <c r="AC6328">
        <v>0.115802</v>
      </c>
    </row>
    <row r="6329" spans="1:29">
      <c r="A6329" t="s">
        <v>16779</v>
      </c>
      <c r="B6329" t="s">
        <v>19</v>
      </c>
      <c r="C6329">
        <v>1.8178699999999999E-2</v>
      </c>
      <c r="D6329">
        <v>1.9038200000000002E-2</v>
      </c>
      <c r="E6329">
        <v>1.9261299999999999E-2</v>
      </c>
      <c r="F6329">
        <v>1.9341299999999999E-2</v>
      </c>
      <c r="G6329">
        <v>1.9351799999999999E-2</v>
      </c>
      <c r="H6329">
        <v>1.9389900000000002E-2</v>
      </c>
      <c r="I6329">
        <v>1.9403699999999999E-2</v>
      </c>
      <c r="J6329">
        <v>1.9427300000000002E-2</v>
      </c>
      <c r="K6329">
        <v>1.9409699999999998E-2</v>
      </c>
      <c r="L6329">
        <v>1.9376899999999999E-2</v>
      </c>
      <c r="M6329">
        <v>1.9364099999999999E-2</v>
      </c>
      <c r="N6329">
        <v>1.9393500000000001E-2</v>
      </c>
      <c r="O6329">
        <v>1.9461200000000001E-2</v>
      </c>
      <c r="P6329">
        <v>1.9549799999999999E-2</v>
      </c>
      <c r="Q6329">
        <v>1.9646799999999999E-2</v>
      </c>
      <c r="R6329">
        <v>1.9748600000000002E-2</v>
      </c>
      <c r="S6329">
        <v>1.98453E-2</v>
      </c>
      <c r="T6329">
        <v>1.99136E-2</v>
      </c>
      <c r="U6329">
        <v>1.9965900000000002E-2</v>
      </c>
      <c r="V6329">
        <v>2.00111E-2</v>
      </c>
      <c r="W6329">
        <v>2.0074999999999999E-2</v>
      </c>
      <c r="X6329">
        <v>2.01339E-2</v>
      </c>
      <c r="Y6329">
        <v>2.0189100000000001E-2</v>
      </c>
      <c r="Z6329">
        <v>2.0254500000000002E-2</v>
      </c>
      <c r="AA6329">
        <v>2.0331599999999998E-2</v>
      </c>
      <c r="AB6329">
        <v>2.0401599999999999E-2</v>
      </c>
      <c r="AC6329">
        <v>2.0459999999999999E-2</v>
      </c>
    </row>
    <row r="6330" spans="1:29">
      <c r="A6330" t="s">
        <v>16780</v>
      </c>
      <c r="B6330" t="s">
        <v>19</v>
      </c>
      <c r="C6330">
        <v>8.8907999999999999E-4</v>
      </c>
      <c r="D6330">
        <v>9.1352999999999996E-4</v>
      </c>
      <c r="E6330">
        <v>9.2938999999999999E-4</v>
      </c>
      <c r="F6330">
        <v>9.3977000000000004E-4</v>
      </c>
      <c r="G6330">
        <v>9.4903000000000001E-4</v>
      </c>
      <c r="H6330">
        <v>9.5686999999999996E-4</v>
      </c>
      <c r="I6330">
        <v>9.6489000000000004E-4</v>
      </c>
      <c r="J6330">
        <v>9.7278000000000002E-4</v>
      </c>
      <c r="K6330">
        <v>9.8017000000000004E-4</v>
      </c>
      <c r="L6330">
        <v>9.8653E-4</v>
      </c>
      <c r="M6330">
        <v>9.9361999999999996E-4</v>
      </c>
      <c r="N6330">
        <v>1.00117E-3</v>
      </c>
      <c r="O6330">
        <v>1.0090699999999999E-3</v>
      </c>
      <c r="P6330">
        <v>1.0170999999999999E-3</v>
      </c>
      <c r="Q6330">
        <v>1.02491E-3</v>
      </c>
      <c r="R6330">
        <v>1.03331E-3</v>
      </c>
      <c r="S6330">
        <v>1.04127E-3</v>
      </c>
      <c r="T6330">
        <v>1.04838E-3</v>
      </c>
      <c r="U6330">
        <v>1.05517E-3</v>
      </c>
      <c r="V6330">
        <v>1.0617700000000001E-3</v>
      </c>
      <c r="W6330">
        <v>1.0683800000000001E-3</v>
      </c>
      <c r="X6330">
        <v>1.07544E-3</v>
      </c>
      <c r="Y6330">
        <v>1.0823199999999999E-3</v>
      </c>
      <c r="Z6330">
        <v>1.08993E-3</v>
      </c>
      <c r="AA6330">
        <v>1.0978800000000001E-3</v>
      </c>
      <c r="AB6330">
        <v>1.1056E-3</v>
      </c>
      <c r="AC6330">
        <v>1.11286E-3</v>
      </c>
    </row>
    <row r="6331" spans="1:29">
      <c r="A6331" t="s">
        <v>16781</v>
      </c>
      <c r="B6331" t="s">
        <v>19</v>
      </c>
      <c r="C6331">
        <v>0</v>
      </c>
      <c r="D6331">
        <v>0</v>
      </c>
      <c r="E6331">
        <v>0</v>
      </c>
      <c r="F6331">
        <v>0</v>
      </c>
      <c r="G6331">
        <v>0</v>
      </c>
      <c r="H6331">
        <v>0</v>
      </c>
      <c r="I6331">
        <v>0</v>
      </c>
      <c r="J6331">
        <v>0</v>
      </c>
      <c r="K6331">
        <v>0</v>
      </c>
      <c r="L6331">
        <v>0</v>
      </c>
      <c r="M6331">
        <v>0</v>
      </c>
      <c r="N6331">
        <v>0</v>
      </c>
      <c r="O6331">
        <v>0</v>
      </c>
      <c r="P6331">
        <v>0</v>
      </c>
      <c r="Q6331">
        <v>0</v>
      </c>
      <c r="R6331">
        <v>0</v>
      </c>
      <c r="S6331">
        <v>0</v>
      </c>
      <c r="T6331">
        <v>0</v>
      </c>
      <c r="U6331">
        <v>0</v>
      </c>
      <c r="V6331">
        <v>0</v>
      </c>
      <c r="W6331">
        <v>0</v>
      </c>
      <c r="X6331">
        <v>0</v>
      </c>
      <c r="Y6331">
        <v>0</v>
      </c>
      <c r="Z6331">
        <v>0</v>
      </c>
      <c r="AA6331">
        <v>0</v>
      </c>
      <c r="AB6331">
        <v>0</v>
      </c>
      <c r="AC6331">
        <v>0</v>
      </c>
    </row>
    <row r="6332" spans="1:29">
      <c r="A6332" t="s">
        <v>16782</v>
      </c>
      <c r="B6332" t="s">
        <v>19</v>
      </c>
      <c r="C6332">
        <v>1298.5999999999999</v>
      </c>
      <c r="D6332">
        <v>1304.5999999999999</v>
      </c>
      <c r="E6332">
        <v>1285.67</v>
      </c>
      <c r="F6332">
        <v>1275.98</v>
      </c>
      <c r="G6332">
        <v>1276.5</v>
      </c>
      <c r="H6332">
        <v>1283.78</v>
      </c>
      <c r="I6332">
        <v>1290.6600000000001</v>
      </c>
      <c r="J6332">
        <v>1298.97</v>
      </c>
      <c r="K6332">
        <v>1310.69</v>
      </c>
      <c r="L6332">
        <v>1304.18</v>
      </c>
      <c r="M6332">
        <v>1308.6500000000001</v>
      </c>
      <c r="N6332">
        <v>1307.8699999999999</v>
      </c>
      <c r="O6332">
        <v>1310.04</v>
      </c>
      <c r="P6332">
        <v>1313.07</v>
      </c>
      <c r="Q6332">
        <v>1314.97</v>
      </c>
      <c r="R6332">
        <v>1315.9</v>
      </c>
      <c r="S6332">
        <v>1324.71</v>
      </c>
      <c r="T6332">
        <v>1327.93</v>
      </c>
      <c r="U6332">
        <v>1325.52</v>
      </c>
      <c r="V6332">
        <v>1324.83</v>
      </c>
      <c r="W6332">
        <v>1327.01</v>
      </c>
      <c r="X6332">
        <v>1332.43</v>
      </c>
      <c r="Y6332">
        <v>1334.26</v>
      </c>
      <c r="Z6332">
        <v>1334.19</v>
      </c>
      <c r="AA6332">
        <v>1335.92</v>
      </c>
      <c r="AB6332">
        <v>1339.63</v>
      </c>
      <c r="AC6332">
        <v>1346</v>
      </c>
    </row>
    <row r="6333" spans="1:29">
      <c r="A6333" t="s">
        <v>16783</v>
      </c>
      <c r="B6333" t="s">
        <v>19</v>
      </c>
      <c r="C6333">
        <v>4.4660200000000003</v>
      </c>
      <c r="D6333">
        <v>4.4368699999999999</v>
      </c>
      <c r="E6333">
        <v>4.5359999999999996</v>
      </c>
      <c r="F6333">
        <v>4.5245699999999998</v>
      </c>
      <c r="G6333">
        <v>4.49655</v>
      </c>
      <c r="H6333">
        <v>4.5318500000000004</v>
      </c>
      <c r="I6333">
        <v>4.6440700000000001</v>
      </c>
      <c r="J6333">
        <v>4.7305599999999997</v>
      </c>
      <c r="K6333">
        <v>4.8050300000000004</v>
      </c>
      <c r="L6333">
        <v>4.7165800000000004</v>
      </c>
      <c r="M6333">
        <v>4.8761400000000004</v>
      </c>
      <c r="N6333">
        <v>4.8993500000000001</v>
      </c>
      <c r="O6333">
        <v>4.9333499999999999</v>
      </c>
      <c r="P6333">
        <v>4.9455200000000001</v>
      </c>
      <c r="Q6333">
        <v>4.9582600000000001</v>
      </c>
      <c r="R6333">
        <v>4.9244599999999998</v>
      </c>
      <c r="S6333">
        <v>4.9425100000000004</v>
      </c>
      <c r="T6333">
        <v>4.9265699999999999</v>
      </c>
      <c r="U6333">
        <v>4.9432600000000004</v>
      </c>
      <c r="V6333">
        <v>4.99986</v>
      </c>
      <c r="W6333">
        <v>5.0311300000000001</v>
      </c>
      <c r="X6333">
        <v>5.0596699999999997</v>
      </c>
      <c r="Y6333">
        <v>5.0783500000000004</v>
      </c>
      <c r="Z6333">
        <v>5.1048299999999998</v>
      </c>
      <c r="AA6333">
        <v>5.1516799999999998</v>
      </c>
      <c r="AB6333">
        <v>5.1966999999999999</v>
      </c>
      <c r="AC6333">
        <v>5.2266899999999996</v>
      </c>
    </row>
    <row r="6334" spans="1:29">
      <c r="A6334" t="s">
        <v>16784</v>
      </c>
      <c r="B6334" t="s">
        <v>19</v>
      </c>
      <c r="C6334">
        <v>3.7795999999999998</v>
      </c>
      <c r="D6334">
        <v>3.8264999999999998</v>
      </c>
      <c r="E6334">
        <v>3.80931</v>
      </c>
      <c r="F6334">
        <v>3.8265500000000001</v>
      </c>
      <c r="G6334">
        <v>3.8500899999999998</v>
      </c>
      <c r="H6334">
        <v>3.88584</v>
      </c>
      <c r="I6334">
        <v>3.9380799999999998</v>
      </c>
      <c r="J6334">
        <v>3.9840800000000001</v>
      </c>
      <c r="K6334">
        <v>4.0337100000000001</v>
      </c>
      <c r="L6334">
        <v>4.04488</v>
      </c>
      <c r="M6334">
        <v>4.10534</v>
      </c>
      <c r="N6334">
        <v>4.1377600000000001</v>
      </c>
      <c r="O6334">
        <v>4.1788800000000004</v>
      </c>
      <c r="P6334">
        <v>4.2135199999999999</v>
      </c>
      <c r="Q6334">
        <v>4.24735</v>
      </c>
      <c r="R6334">
        <v>4.2721799999999996</v>
      </c>
      <c r="S6334">
        <v>4.3095999999999997</v>
      </c>
      <c r="T6334">
        <v>4.3313899999999999</v>
      </c>
      <c r="U6334">
        <v>4.3629499999999997</v>
      </c>
      <c r="V6334">
        <v>4.4004000000000003</v>
      </c>
      <c r="W6334">
        <v>4.4328599999999998</v>
      </c>
      <c r="X6334">
        <v>4.4712699999999996</v>
      </c>
      <c r="Y6334">
        <v>4.5043800000000003</v>
      </c>
      <c r="Z6334">
        <v>4.5410199999999996</v>
      </c>
      <c r="AA6334">
        <v>4.5806800000000001</v>
      </c>
      <c r="AB6334">
        <v>4.6239699999999999</v>
      </c>
      <c r="AC6334">
        <v>4.6602699999999997</v>
      </c>
    </row>
    <row r="6335" spans="1:29">
      <c r="A6335" t="s">
        <v>16785</v>
      </c>
      <c r="B6335" t="s">
        <v>19</v>
      </c>
      <c r="C6335">
        <v>2.0520999999999998</v>
      </c>
      <c r="D6335">
        <v>2.0771700000000002</v>
      </c>
      <c r="E6335">
        <v>2.0640700000000001</v>
      </c>
      <c r="F6335">
        <v>2.06243</v>
      </c>
      <c r="G6335">
        <v>2.06515</v>
      </c>
      <c r="H6335">
        <v>2.08413</v>
      </c>
      <c r="I6335">
        <v>2.1201699999999999</v>
      </c>
      <c r="J6335">
        <v>2.1473100000000001</v>
      </c>
      <c r="K6335">
        <v>2.1762000000000001</v>
      </c>
      <c r="L6335">
        <v>2.1573500000000001</v>
      </c>
      <c r="M6335">
        <v>2.1953100000000001</v>
      </c>
      <c r="N6335">
        <v>2.20357</v>
      </c>
      <c r="O6335">
        <v>2.2176499999999999</v>
      </c>
      <c r="P6335">
        <v>2.2263299999999999</v>
      </c>
      <c r="Q6335">
        <v>2.2349999999999999</v>
      </c>
      <c r="R6335">
        <v>2.23298</v>
      </c>
      <c r="S6335">
        <v>2.2456499999999999</v>
      </c>
      <c r="T6335">
        <v>2.2456</v>
      </c>
      <c r="U6335">
        <v>2.2509199999999998</v>
      </c>
      <c r="V6335">
        <v>2.26329</v>
      </c>
      <c r="W6335">
        <v>2.2723300000000002</v>
      </c>
      <c r="X6335">
        <v>2.2832699999999999</v>
      </c>
      <c r="Y6335">
        <v>2.2907500000000001</v>
      </c>
      <c r="Z6335">
        <v>2.3006199999999999</v>
      </c>
      <c r="AA6335">
        <v>2.3158099999999999</v>
      </c>
      <c r="AB6335">
        <v>2.33229</v>
      </c>
      <c r="AC6335">
        <v>2.3458100000000002</v>
      </c>
    </row>
    <row r="6336" spans="1:29">
      <c r="A6336" t="s">
        <v>16786</v>
      </c>
      <c r="B6336" t="s">
        <v>19</v>
      </c>
      <c r="C6336">
        <v>1.16839</v>
      </c>
      <c r="D6336">
        <v>1.20974</v>
      </c>
      <c r="E6336">
        <v>1.15191</v>
      </c>
      <c r="F6336">
        <v>1.1740999999999999</v>
      </c>
      <c r="G6336">
        <v>1.17544</v>
      </c>
      <c r="H6336">
        <v>1.12073</v>
      </c>
      <c r="I6336">
        <v>1.1051200000000001</v>
      </c>
      <c r="J6336">
        <v>1.0954600000000001</v>
      </c>
      <c r="K6336">
        <v>1.08586</v>
      </c>
      <c r="L6336">
        <v>1.2551000000000001</v>
      </c>
      <c r="M6336">
        <v>1.0929899999999999</v>
      </c>
      <c r="N6336">
        <v>1.10148</v>
      </c>
      <c r="O6336">
        <v>1.1058600000000001</v>
      </c>
      <c r="P6336">
        <v>1.1107400000000001</v>
      </c>
      <c r="Q6336">
        <v>1.1130100000000001</v>
      </c>
      <c r="R6336">
        <v>1.1227</v>
      </c>
      <c r="S6336">
        <v>1.1413500000000001</v>
      </c>
      <c r="T6336">
        <v>1.10602</v>
      </c>
      <c r="U6336">
        <v>1.1109599999999999</v>
      </c>
      <c r="V6336">
        <v>1.1102099999999999</v>
      </c>
      <c r="W6336">
        <v>1.11419</v>
      </c>
      <c r="X6336">
        <v>1.12182</v>
      </c>
      <c r="Y6336">
        <v>1.12425</v>
      </c>
      <c r="Z6336">
        <v>1.14086</v>
      </c>
      <c r="AA6336">
        <v>1.14116</v>
      </c>
      <c r="AB6336">
        <v>1.15323</v>
      </c>
      <c r="AC6336">
        <v>1.16313</v>
      </c>
    </row>
    <row r="6337" spans="1:29">
      <c r="A6337" t="s">
        <v>16787</v>
      </c>
      <c r="B6337" t="s">
        <v>19</v>
      </c>
      <c r="C6337">
        <v>0.68301599999999996</v>
      </c>
      <c r="D6337">
        <v>0.69228800000000001</v>
      </c>
      <c r="E6337">
        <v>0.68227499999999996</v>
      </c>
      <c r="F6337">
        <v>0.68762900000000005</v>
      </c>
      <c r="G6337">
        <v>0.68977500000000003</v>
      </c>
      <c r="H6337">
        <v>0.68840900000000005</v>
      </c>
      <c r="I6337">
        <v>0.691639</v>
      </c>
      <c r="J6337">
        <v>0.69597500000000001</v>
      </c>
      <c r="K6337">
        <v>0.70122099999999998</v>
      </c>
      <c r="L6337">
        <v>0.72759799999999997</v>
      </c>
      <c r="M6337">
        <v>0.71295200000000003</v>
      </c>
      <c r="N6337">
        <v>0.71968699999999997</v>
      </c>
      <c r="O6337">
        <v>0.727904</v>
      </c>
      <c r="P6337">
        <v>0.73550099999999996</v>
      </c>
      <c r="Q6337">
        <v>0.74111700000000003</v>
      </c>
      <c r="R6337">
        <v>0.74804099999999996</v>
      </c>
      <c r="S6337">
        <v>0.75630399999999998</v>
      </c>
      <c r="T6337">
        <v>0.75443700000000002</v>
      </c>
      <c r="U6337">
        <v>0.75836999999999999</v>
      </c>
      <c r="V6337">
        <v>0.76076999999999995</v>
      </c>
      <c r="W6337">
        <v>0.76487899999999998</v>
      </c>
      <c r="X6337">
        <v>0.77106300000000005</v>
      </c>
      <c r="Y6337">
        <v>0.77705199999999996</v>
      </c>
      <c r="Z6337">
        <v>0.78520400000000001</v>
      </c>
      <c r="AA6337">
        <v>0.790802</v>
      </c>
      <c r="AB6337">
        <v>0.79930599999999996</v>
      </c>
      <c r="AC6337">
        <v>0.80717300000000003</v>
      </c>
    </row>
    <row r="6338" spans="1:29">
      <c r="A6338" t="s">
        <v>16788</v>
      </c>
      <c r="B6338" t="s">
        <v>19</v>
      </c>
      <c r="C6338">
        <v>0.698963</v>
      </c>
      <c r="D6338">
        <v>0.71160400000000001</v>
      </c>
      <c r="E6338">
        <v>0.69358699999999995</v>
      </c>
      <c r="F6338">
        <v>0.69740400000000002</v>
      </c>
      <c r="G6338">
        <v>0.69632000000000005</v>
      </c>
      <c r="H6338">
        <v>0.70101199999999997</v>
      </c>
      <c r="I6338">
        <v>0.70942899999999998</v>
      </c>
      <c r="J6338">
        <v>0.71696499999999996</v>
      </c>
      <c r="K6338">
        <v>0.72670699999999999</v>
      </c>
      <c r="L6338">
        <v>0.726325</v>
      </c>
      <c r="M6338">
        <v>0.73847600000000002</v>
      </c>
      <c r="N6338">
        <v>0.74225200000000002</v>
      </c>
      <c r="O6338">
        <v>0.74656500000000003</v>
      </c>
      <c r="P6338">
        <v>0.74972899999999998</v>
      </c>
      <c r="Q6338">
        <v>0.75219400000000003</v>
      </c>
      <c r="R6338">
        <v>0.752413</v>
      </c>
      <c r="S6338">
        <v>0.756471</v>
      </c>
      <c r="T6338">
        <v>0.75842100000000001</v>
      </c>
      <c r="U6338">
        <v>0.76164900000000002</v>
      </c>
      <c r="V6338">
        <v>0.76619499999999996</v>
      </c>
      <c r="W6338">
        <v>0.76982799999999996</v>
      </c>
      <c r="X6338">
        <v>0.77384500000000001</v>
      </c>
      <c r="Y6338">
        <v>0.77772200000000002</v>
      </c>
      <c r="Z6338">
        <v>0.78185199999999999</v>
      </c>
      <c r="AA6338">
        <v>0.78628299999999995</v>
      </c>
      <c r="AB6338">
        <v>0.79177500000000001</v>
      </c>
      <c r="AC6338">
        <v>0.79690899999999998</v>
      </c>
    </row>
    <row r="6339" spans="1:29">
      <c r="A6339" t="s">
        <v>16789</v>
      </c>
      <c r="B6339" t="s">
        <v>19</v>
      </c>
      <c r="C6339">
        <v>3.8222199999999998E-2</v>
      </c>
      <c r="D6339">
        <v>3.8811999999999999E-2</v>
      </c>
      <c r="E6339">
        <v>3.8910399999999998E-2</v>
      </c>
      <c r="F6339">
        <v>3.9161000000000001E-2</v>
      </c>
      <c r="G6339">
        <v>3.94136E-2</v>
      </c>
      <c r="H6339">
        <v>3.9848799999999997E-2</v>
      </c>
      <c r="I6339">
        <v>4.0255199999999998E-2</v>
      </c>
      <c r="J6339">
        <v>4.0657400000000003E-2</v>
      </c>
      <c r="K6339">
        <v>4.1103599999999997E-2</v>
      </c>
      <c r="L6339">
        <v>4.1441899999999997E-2</v>
      </c>
      <c r="M6339">
        <v>4.1858899999999997E-2</v>
      </c>
      <c r="N6339">
        <v>4.2250099999999999E-2</v>
      </c>
      <c r="O6339">
        <v>4.2740100000000003E-2</v>
      </c>
      <c r="P6339">
        <v>4.3190399999999997E-2</v>
      </c>
      <c r="Q6339">
        <v>4.3561500000000003E-2</v>
      </c>
      <c r="R6339">
        <v>4.3965700000000003E-2</v>
      </c>
      <c r="S6339">
        <v>4.4369499999999999E-2</v>
      </c>
      <c r="T6339">
        <v>4.4630299999999998E-2</v>
      </c>
      <c r="U6339">
        <v>4.4909699999999997E-2</v>
      </c>
      <c r="V6339">
        <v>4.5151999999999998E-2</v>
      </c>
      <c r="W6339">
        <v>4.5463900000000002E-2</v>
      </c>
      <c r="X6339">
        <v>4.5852799999999999E-2</v>
      </c>
      <c r="Y6339">
        <v>4.62558E-2</v>
      </c>
      <c r="Z6339">
        <v>4.6663299999999998E-2</v>
      </c>
      <c r="AA6339">
        <v>4.7061699999999998E-2</v>
      </c>
      <c r="AB6339">
        <v>4.7515500000000002E-2</v>
      </c>
      <c r="AC6339">
        <v>4.7967500000000003E-2</v>
      </c>
    </row>
    <row r="6340" spans="1:29">
      <c r="A6340" t="s">
        <v>16790</v>
      </c>
      <c r="B6340" t="s">
        <v>19</v>
      </c>
      <c r="C6340">
        <v>0.18557100000000001</v>
      </c>
      <c r="D6340">
        <v>0.188418</v>
      </c>
      <c r="E6340">
        <v>0.188831</v>
      </c>
      <c r="F6340">
        <v>0.18962699999999999</v>
      </c>
      <c r="G6340">
        <v>0.19048599999999999</v>
      </c>
      <c r="H6340">
        <v>0.19272600000000001</v>
      </c>
      <c r="I6340">
        <v>0.19486400000000001</v>
      </c>
      <c r="J6340">
        <v>0.19700500000000001</v>
      </c>
      <c r="K6340">
        <v>0.199318</v>
      </c>
      <c r="L6340">
        <v>0.20074500000000001</v>
      </c>
      <c r="M6340">
        <v>0.202872</v>
      </c>
      <c r="N6340">
        <v>0.20494100000000001</v>
      </c>
      <c r="O6340">
        <v>0.207783</v>
      </c>
      <c r="P6340">
        <v>0.21031900000000001</v>
      </c>
      <c r="Q6340">
        <v>0.212175</v>
      </c>
      <c r="R6340">
        <v>0.21421399999999999</v>
      </c>
      <c r="S6340">
        <v>0.21621399999999999</v>
      </c>
      <c r="T6340">
        <v>0.21693299999999999</v>
      </c>
      <c r="U6340">
        <v>0.21792900000000001</v>
      </c>
      <c r="V6340">
        <v>0.21851100000000001</v>
      </c>
      <c r="W6340">
        <v>0.21968299999999999</v>
      </c>
      <c r="X6340">
        <v>0.221524</v>
      </c>
      <c r="Y6340">
        <v>0.22339300000000001</v>
      </c>
      <c r="Z6340">
        <v>0.22553999999999999</v>
      </c>
      <c r="AA6340">
        <v>0.22758200000000001</v>
      </c>
      <c r="AB6340">
        <v>0.229958</v>
      </c>
      <c r="AC6340">
        <v>0.23229900000000001</v>
      </c>
    </row>
    <row r="6341" spans="1:29">
      <c r="A6341" t="s">
        <v>16791</v>
      </c>
      <c r="B6341" t="s">
        <v>19</v>
      </c>
      <c r="C6341">
        <v>24.945699999999999</v>
      </c>
      <c r="D6341">
        <v>25.184100000000001</v>
      </c>
      <c r="E6341">
        <v>25.236599999999999</v>
      </c>
      <c r="F6341">
        <v>25.1708</v>
      </c>
      <c r="G6341">
        <v>25.428100000000001</v>
      </c>
      <c r="H6341">
        <v>25.5487</v>
      </c>
      <c r="I6341">
        <v>25.599399999999999</v>
      </c>
      <c r="J6341">
        <v>25.656400000000001</v>
      </c>
      <c r="K6341">
        <v>25.6938</v>
      </c>
      <c r="L6341">
        <v>25.854299999999999</v>
      </c>
      <c r="M6341">
        <v>25.8673</v>
      </c>
      <c r="N6341">
        <v>25.869399999999999</v>
      </c>
      <c r="O6341">
        <v>25.884899999999998</v>
      </c>
      <c r="P6341">
        <v>25.861999999999998</v>
      </c>
      <c r="Q6341">
        <v>25.9438</v>
      </c>
      <c r="R6341">
        <v>25.822800000000001</v>
      </c>
      <c r="S6341">
        <v>26.043399999999998</v>
      </c>
      <c r="T6341">
        <v>26.109300000000001</v>
      </c>
      <c r="U6341">
        <v>26.152100000000001</v>
      </c>
      <c r="V6341">
        <v>26.2362</v>
      </c>
      <c r="W6341">
        <v>26.303999999999998</v>
      </c>
      <c r="X6341">
        <v>26.403700000000001</v>
      </c>
      <c r="Y6341">
        <v>26.4072</v>
      </c>
      <c r="Z6341">
        <v>26.504100000000001</v>
      </c>
      <c r="AA6341">
        <v>26.600300000000001</v>
      </c>
      <c r="AB6341">
        <v>26.7164</v>
      </c>
      <c r="AC6341">
        <v>26.763000000000002</v>
      </c>
    </row>
    <row r="6342" spans="1:29">
      <c r="A6342" t="s">
        <v>16792</v>
      </c>
      <c r="B6342" t="s">
        <v>19</v>
      </c>
      <c r="C6342">
        <v>1.33012</v>
      </c>
      <c r="D6342">
        <v>1.3466899999999999</v>
      </c>
      <c r="E6342">
        <v>1.3582399999999999</v>
      </c>
      <c r="F6342">
        <v>1.37154</v>
      </c>
      <c r="G6342">
        <v>1.38411</v>
      </c>
      <c r="H6342">
        <v>1.39819</v>
      </c>
      <c r="I6342">
        <v>1.4125700000000001</v>
      </c>
      <c r="J6342">
        <v>1.4176200000000001</v>
      </c>
      <c r="K6342">
        <v>1.4237599999999999</v>
      </c>
      <c r="L6342">
        <v>1.4285300000000001</v>
      </c>
      <c r="M6342">
        <v>1.4336199999999999</v>
      </c>
      <c r="N6342">
        <v>1.43895</v>
      </c>
      <c r="O6342">
        <v>1.44397</v>
      </c>
      <c r="P6342">
        <v>1.4489700000000001</v>
      </c>
      <c r="Q6342">
        <v>1.45408</v>
      </c>
      <c r="R6342">
        <v>1.4594</v>
      </c>
      <c r="S6342">
        <v>1.4648000000000001</v>
      </c>
      <c r="T6342">
        <v>1.4690700000000001</v>
      </c>
      <c r="U6342">
        <v>1.4732499999999999</v>
      </c>
      <c r="V6342">
        <v>1.47848</v>
      </c>
      <c r="W6342">
        <v>1.4828300000000001</v>
      </c>
      <c r="X6342">
        <v>1.48715</v>
      </c>
      <c r="Y6342">
        <v>1.4912099999999999</v>
      </c>
      <c r="Z6342">
        <v>1.4954499999999999</v>
      </c>
      <c r="AA6342">
        <v>1.4995700000000001</v>
      </c>
      <c r="AB6342">
        <v>1.5034700000000001</v>
      </c>
      <c r="AC6342">
        <v>1.50753</v>
      </c>
    </row>
    <row r="6343" spans="1:29">
      <c r="A6343" t="s">
        <v>16793</v>
      </c>
      <c r="B6343" t="s">
        <v>19</v>
      </c>
      <c r="C6343">
        <v>191.86600000000001</v>
      </c>
      <c r="D6343">
        <v>191.19900000000001</v>
      </c>
      <c r="E6343">
        <v>190.73500000000001</v>
      </c>
      <c r="F6343">
        <v>189.97200000000001</v>
      </c>
      <c r="G6343">
        <v>188.40799999999999</v>
      </c>
      <c r="H6343">
        <v>156.64400000000001</v>
      </c>
      <c r="I6343">
        <v>153.58000000000001</v>
      </c>
      <c r="J6343">
        <v>149.196</v>
      </c>
      <c r="K6343">
        <v>146.61199999999999</v>
      </c>
      <c r="L6343">
        <v>142.72900000000001</v>
      </c>
      <c r="M6343">
        <v>120.145</v>
      </c>
      <c r="N6343">
        <v>117.861</v>
      </c>
      <c r="O6343">
        <v>109.483</v>
      </c>
      <c r="P6343">
        <v>109.90600000000001</v>
      </c>
      <c r="Q6343">
        <v>110.32899999999999</v>
      </c>
      <c r="R6343">
        <v>110.751</v>
      </c>
      <c r="S6343">
        <v>111.17400000000001</v>
      </c>
      <c r="T6343">
        <v>111.604</v>
      </c>
      <c r="U6343">
        <v>112.03400000000001</v>
      </c>
      <c r="V6343">
        <v>112.464</v>
      </c>
      <c r="W6343">
        <v>112.89400000000001</v>
      </c>
      <c r="X6343">
        <v>113.42400000000001</v>
      </c>
      <c r="Y6343">
        <v>115.76300000000001</v>
      </c>
      <c r="Z6343">
        <v>118.20099999999999</v>
      </c>
      <c r="AA6343">
        <v>120.64</v>
      </c>
      <c r="AB6343">
        <v>122.979</v>
      </c>
      <c r="AC6343">
        <v>125.417</v>
      </c>
    </row>
    <row r="6344" spans="1:29">
      <c r="A6344" t="s">
        <v>16794</v>
      </c>
      <c r="B6344" t="s">
        <v>19</v>
      </c>
      <c r="C6344">
        <v>56.519199999999998</v>
      </c>
      <c r="D6344">
        <v>56.701599999999999</v>
      </c>
      <c r="E6344">
        <v>57.965899999999998</v>
      </c>
      <c r="F6344">
        <v>58.276499999999999</v>
      </c>
      <c r="G6344">
        <v>54.946100000000001</v>
      </c>
      <c r="H6344">
        <v>52.388199999999998</v>
      </c>
      <c r="I6344">
        <v>50.2149</v>
      </c>
      <c r="J6344">
        <v>45.558100000000003</v>
      </c>
      <c r="K6344">
        <v>41.091200000000001</v>
      </c>
      <c r="L6344">
        <v>36.405200000000001</v>
      </c>
      <c r="M6344">
        <v>31.424900000000001</v>
      </c>
      <c r="N6344">
        <v>26.4331</v>
      </c>
      <c r="O6344">
        <v>26.6127</v>
      </c>
      <c r="P6344">
        <v>26.764900000000001</v>
      </c>
      <c r="Q6344">
        <v>26.7942</v>
      </c>
      <c r="R6344">
        <v>26.822299999999998</v>
      </c>
      <c r="S6344">
        <v>26.870699999999999</v>
      </c>
      <c r="T6344">
        <v>26.896699999999999</v>
      </c>
      <c r="U6344">
        <v>26.766200000000001</v>
      </c>
      <c r="V6344">
        <v>26.688300000000002</v>
      </c>
      <c r="W6344">
        <v>26.742100000000001</v>
      </c>
      <c r="X6344">
        <v>26.844899999999999</v>
      </c>
      <c r="Y6344">
        <v>26.8978</v>
      </c>
      <c r="Z6344">
        <v>26.288</v>
      </c>
      <c r="AA6344">
        <v>25.63</v>
      </c>
      <c r="AB6344">
        <v>24.999300000000002</v>
      </c>
      <c r="AC6344">
        <v>24.720500000000001</v>
      </c>
    </row>
    <row r="6345" spans="1:29">
      <c r="A6345" t="s">
        <v>16795</v>
      </c>
      <c r="B6345" t="s">
        <v>19</v>
      </c>
      <c r="C6345">
        <v>6.10036E-3</v>
      </c>
      <c r="D6345">
        <v>6.1200500000000001E-3</v>
      </c>
      <c r="E6345">
        <v>6.3008600000000001E-3</v>
      </c>
      <c r="F6345">
        <v>6.3831799999999996E-3</v>
      </c>
      <c r="G6345">
        <v>6.0684299999999997E-3</v>
      </c>
      <c r="H6345">
        <v>5.8439900000000003E-3</v>
      </c>
      <c r="I6345">
        <v>5.6571599999999996E-3</v>
      </c>
      <c r="J6345">
        <v>5.1385800000000002E-3</v>
      </c>
      <c r="K6345">
        <v>4.6415500000000004E-3</v>
      </c>
      <c r="L6345">
        <v>4.1199499999999998E-3</v>
      </c>
      <c r="M6345">
        <v>3.55923E-3</v>
      </c>
      <c r="N6345">
        <v>3.0032000000000001E-3</v>
      </c>
      <c r="O6345">
        <v>3.0236E-3</v>
      </c>
      <c r="P6345">
        <v>3.0409E-3</v>
      </c>
      <c r="Q6345">
        <v>3.0442300000000002E-3</v>
      </c>
      <c r="R6345">
        <v>3.04741E-3</v>
      </c>
      <c r="S6345">
        <v>3.0529099999999998E-3</v>
      </c>
      <c r="T6345">
        <v>3.05587E-3</v>
      </c>
      <c r="U6345">
        <v>3.0410400000000001E-3</v>
      </c>
      <c r="V6345">
        <v>3.0321900000000001E-3</v>
      </c>
      <c r="W6345">
        <v>3.0382999999999999E-3</v>
      </c>
      <c r="X6345">
        <v>3.0499799999999999E-3</v>
      </c>
      <c r="Y6345">
        <v>3.0559900000000002E-3</v>
      </c>
      <c r="Z6345">
        <v>2.9867100000000001E-3</v>
      </c>
      <c r="AA6345">
        <v>2.91195E-3</v>
      </c>
      <c r="AB6345">
        <v>2.8403E-3</v>
      </c>
      <c r="AC6345">
        <v>2.80862E-3</v>
      </c>
    </row>
    <row r="6346" spans="1:29">
      <c r="A6346" t="s">
        <v>16796</v>
      </c>
      <c r="B6346" t="s">
        <v>19</v>
      </c>
      <c r="C6346">
        <v>3.4006300000000003E-2</v>
      </c>
      <c r="D6346">
        <v>3.4116100000000003E-2</v>
      </c>
      <c r="E6346">
        <v>3.5124000000000002E-2</v>
      </c>
      <c r="F6346">
        <v>3.5582900000000001E-2</v>
      </c>
      <c r="G6346">
        <v>3.3828299999999999E-2</v>
      </c>
      <c r="H6346">
        <v>3.2577200000000001E-2</v>
      </c>
      <c r="I6346">
        <v>3.15357E-2</v>
      </c>
      <c r="J6346">
        <v>2.8644900000000001E-2</v>
      </c>
      <c r="K6346">
        <v>2.58742E-2</v>
      </c>
      <c r="L6346">
        <v>2.29666E-2</v>
      </c>
      <c r="M6346">
        <v>1.9840900000000002E-2</v>
      </c>
      <c r="N6346">
        <v>1.6741300000000001E-2</v>
      </c>
      <c r="O6346">
        <v>1.6854999999999998E-2</v>
      </c>
      <c r="P6346">
        <v>1.6951399999999998E-2</v>
      </c>
      <c r="Q6346">
        <v>1.6969999999999999E-2</v>
      </c>
      <c r="R6346">
        <v>1.6987700000000001E-2</v>
      </c>
      <c r="S6346">
        <v>1.70184E-2</v>
      </c>
      <c r="T6346">
        <v>1.7034899999999999E-2</v>
      </c>
      <c r="U6346">
        <v>1.6952200000000001E-2</v>
      </c>
      <c r="V6346">
        <v>1.6902899999999998E-2</v>
      </c>
      <c r="W6346">
        <v>1.6936900000000001E-2</v>
      </c>
      <c r="X6346">
        <v>1.7002E-2</v>
      </c>
      <c r="Y6346">
        <v>1.7035499999999999E-2</v>
      </c>
      <c r="Z6346">
        <v>1.6649400000000002E-2</v>
      </c>
      <c r="AA6346">
        <v>1.62326E-2</v>
      </c>
      <c r="AB6346">
        <v>1.5833199999999999E-2</v>
      </c>
      <c r="AC6346">
        <v>1.56566E-2</v>
      </c>
    </row>
    <row r="6347" spans="1:29">
      <c r="A6347" t="s">
        <v>16797</v>
      </c>
      <c r="B6347" t="s">
        <v>19</v>
      </c>
      <c r="C6347">
        <v>5.6890900000000001E-2</v>
      </c>
      <c r="D6347">
        <v>5.7074600000000003E-2</v>
      </c>
      <c r="E6347">
        <v>5.8760800000000002E-2</v>
      </c>
      <c r="F6347">
        <v>5.9528499999999998E-2</v>
      </c>
      <c r="G6347">
        <v>5.65931E-2</v>
      </c>
      <c r="H6347">
        <v>5.4500100000000003E-2</v>
      </c>
      <c r="I6347">
        <v>5.2757699999999998E-2</v>
      </c>
      <c r="J6347">
        <v>4.7921499999999999E-2</v>
      </c>
      <c r="K6347">
        <v>4.3286400000000003E-2</v>
      </c>
      <c r="L6347">
        <v>3.8421999999999998E-2</v>
      </c>
      <c r="M6347">
        <v>3.3192800000000001E-2</v>
      </c>
      <c r="N6347">
        <v>2.8007399999999998E-2</v>
      </c>
      <c r="O6347">
        <v>2.81976E-2</v>
      </c>
      <c r="P6347">
        <v>2.8358899999999999E-2</v>
      </c>
      <c r="Q6347">
        <v>2.8389999999999999E-2</v>
      </c>
      <c r="R6347">
        <v>2.8419699999999999E-2</v>
      </c>
      <c r="S6347">
        <v>2.84709E-2</v>
      </c>
      <c r="T6347">
        <v>2.84985E-2</v>
      </c>
      <c r="U6347">
        <v>2.8360300000000001E-2</v>
      </c>
      <c r="V6347">
        <v>2.8277699999999999E-2</v>
      </c>
      <c r="W6347">
        <v>2.8334700000000001E-2</v>
      </c>
      <c r="X6347">
        <v>2.8443599999999999E-2</v>
      </c>
      <c r="Y6347">
        <v>2.8499699999999999E-2</v>
      </c>
      <c r="Z6347">
        <v>2.7853599999999999E-2</v>
      </c>
      <c r="AA6347">
        <v>2.7156300000000001E-2</v>
      </c>
      <c r="AB6347">
        <v>2.6488100000000001E-2</v>
      </c>
      <c r="AC6347">
        <v>2.6192799999999999E-2</v>
      </c>
    </row>
    <row r="6348" spans="1:29">
      <c r="A6348" t="s">
        <v>16798</v>
      </c>
      <c r="B6348" t="s">
        <v>19</v>
      </c>
      <c r="C6348">
        <v>2.2816400000000001E-3</v>
      </c>
      <c r="D6348">
        <v>2.2889999999999998E-3</v>
      </c>
      <c r="E6348">
        <v>2.3566300000000002E-3</v>
      </c>
      <c r="F6348">
        <v>2.3874199999999999E-3</v>
      </c>
      <c r="G6348">
        <v>2.2696999999999999E-3</v>
      </c>
      <c r="H6348">
        <v>2.1857500000000002E-3</v>
      </c>
      <c r="I6348">
        <v>2.1158700000000002E-3</v>
      </c>
      <c r="J6348">
        <v>1.9219199999999999E-3</v>
      </c>
      <c r="K6348">
        <v>1.73602E-3</v>
      </c>
      <c r="L6348">
        <v>1.54093E-3</v>
      </c>
      <c r="M6348">
        <v>1.33121E-3</v>
      </c>
      <c r="N6348">
        <v>1.1232499999999999E-3</v>
      </c>
      <c r="O6348">
        <v>1.1308799999999999E-3</v>
      </c>
      <c r="P6348">
        <v>1.1373500000000001E-3</v>
      </c>
      <c r="Q6348">
        <v>1.1385900000000001E-3</v>
      </c>
      <c r="R6348">
        <v>1.13978E-3</v>
      </c>
      <c r="S6348">
        <v>1.1418400000000001E-3</v>
      </c>
      <c r="T6348">
        <v>1.14295E-3</v>
      </c>
      <c r="U6348">
        <v>1.1374E-3</v>
      </c>
      <c r="V6348">
        <v>1.1340899999999999E-3</v>
      </c>
      <c r="W6348">
        <v>1.13637E-3</v>
      </c>
      <c r="X6348">
        <v>1.1407399999999999E-3</v>
      </c>
      <c r="Y6348">
        <v>1.14299E-3</v>
      </c>
      <c r="Z6348">
        <v>1.1170799999999999E-3</v>
      </c>
      <c r="AA6348">
        <v>1.0891200000000001E-3</v>
      </c>
      <c r="AB6348">
        <v>1.0623200000000001E-3</v>
      </c>
      <c r="AC6348">
        <v>1.05047E-3</v>
      </c>
    </row>
    <row r="6349" spans="1:29">
      <c r="A6349" t="s">
        <v>16799</v>
      </c>
      <c r="B6349" t="s">
        <v>19</v>
      </c>
      <c r="C6349">
        <v>2.14423E-3</v>
      </c>
      <c r="D6349">
        <v>2.1511500000000001E-3</v>
      </c>
      <c r="E6349">
        <v>2.2147099999999999E-3</v>
      </c>
      <c r="F6349">
        <v>2.2436399999999999E-3</v>
      </c>
      <c r="G6349">
        <v>2.1330099999999999E-3</v>
      </c>
      <c r="H6349">
        <v>2.05412E-3</v>
      </c>
      <c r="I6349">
        <v>1.9884500000000001E-3</v>
      </c>
      <c r="J6349">
        <v>1.80617E-3</v>
      </c>
      <c r="K6349">
        <v>1.6314700000000001E-3</v>
      </c>
      <c r="L6349">
        <v>1.4481299999999999E-3</v>
      </c>
      <c r="M6349">
        <v>1.2510399999999999E-3</v>
      </c>
      <c r="N6349">
        <v>1.0556000000000001E-3</v>
      </c>
      <c r="O6349">
        <v>1.06277E-3</v>
      </c>
      <c r="P6349">
        <v>1.0688500000000001E-3</v>
      </c>
      <c r="Q6349">
        <v>1.0700200000000001E-3</v>
      </c>
      <c r="R6349">
        <v>1.0711399999999999E-3</v>
      </c>
      <c r="S6349">
        <v>1.07307E-3</v>
      </c>
      <c r="T6349">
        <v>1.0741100000000001E-3</v>
      </c>
      <c r="U6349">
        <v>1.0689E-3</v>
      </c>
      <c r="V6349">
        <v>1.0657900000000001E-3</v>
      </c>
      <c r="W6349">
        <v>1.0679400000000001E-3</v>
      </c>
      <c r="X6349">
        <v>1.07204E-3</v>
      </c>
      <c r="Y6349">
        <v>1.0741500000000001E-3</v>
      </c>
      <c r="Z6349">
        <v>1.0498E-3</v>
      </c>
      <c r="AA6349">
        <v>1.0235299999999999E-3</v>
      </c>
      <c r="AB6349">
        <v>9.983399999999999E-4</v>
      </c>
      <c r="AC6349">
        <v>9.8721000000000008E-4</v>
      </c>
    </row>
    <row r="6350" spans="1:29">
      <c r="A6350" t="s">
        <v>16800</v>
      </c>
      <c r="B6350" t="s">
        <v>19</v>
      </c>
      <c r="C6350">
        <v>1.3240299999999999E-3</v>
      </c>
      <c r="D6350">
        <v>1.3282999999999999E-3</v>
      </c>
      <c r="E6350">
        <v>1.3675499999999999E-3</v>
      </c>
      <c r="F6350">
        <v>1.3854200000000001E-3</v>
      </c>
      <c r="G6350">
        <v>1.3171000000000001E-3</v>
      </c>
      <c r="H6350">
        <v>1.2683900000000001E-3</v>
      </c>
      <c r="I6350">
        <v>1.22784E-3</v>
      </c>
      <c r="J6350">
        <v>1.11528E-3</v>
      </c>
      <c r="K6350">
        <v>1.00741E-3</v>
      </c>
      <c r="L6350">
        <v>8.9420000000000005E-4</v>
      </c>
      <c r="M6350">
        <v>7.7249999999999997E-4</v>
      </c>
      <c r="N6350">
        <v>6.5182E-4</v>
      </c>
      <c r="O6350">
        <v>6.5623999999999999E-4</v>
      </c>
      <c r="P6350">
        <v>6.6E-4</v>
      </c>
      <c r="Q6350">
        <v>6.6071999999999995E-4</v>
      </c>
      <c r="R6350">
        <v>6.6140999999999997E-4</v>
      </c>
      <c r="S6350">
        <v>6.6261E-4</v>
      </c>
      <c r="T6350">
        <v>6.6324999999999999E-4</v>
      </c>
      <c r="U6350">
        <v>6.6003000000000004E-4</v>
      </c>
      <c r="V6350">
        <v>6.5811000000000005E-4</v>
      </c>
      <c r="W6350">
        <v>6.5943000000000002E-4</v>
      </c>
      <c r="X6350">
        <v>6.6197000000000001E-4</v>
      </c>
      <c r="Y6350">
        <v>6.6326999999999998E-4</v>
      </c>
      <c r="Z6350">
        <v>6.4824000000000001E-4</v>
      </c>
      <c r="AA6350">
        <v>6.3201000000000002E-4</v>
      </c>
      <c r="AB6350">
        <v>6.1645999999999999E-4</v>
      </c>
      <c r="AC6350">
        <v>6.0959000000000002E-4</v>
      </c>
    </row>
    <row r="6351" spans="1:29">
      <c r="A6351" t="s">
        <v>16801</v>
      </c>
      <c r="B6351" t="s">
        <v>19</v>
      </c>
      <c r="C6351">
        <v>1.3421E-4</v>
      </c>
      <c r="D6351">
        <v>1.3464E-4</v>
      </c>
      <c r="E6351">
        <v>1.3862E-4</v>
      </c>
      <c r="F6351">
        <v>1.4043000000000001E-4</v>
      </c>
      <c r="G6351">
        <v>1.3350999999999999E-4</v>
      </c>
      <c r="H6351">
        <v>1.2857E-4</v>
      </c>
      <c r="I6351">
        <v>1.2446000000000001E-4</v>
      </c>
      <c r="J6351">
        <v>1.1305E-4</v>
      </c>
      <c r="K6351">
        <v>1.0211E-4</v>
      </c>
      <c r="L6351" s="2">
        <v>9.064E-5</v>
      </c>
      <c r="M6351" s="2">
        <v>7.8300000000000006E-5</v>
      </c>
      <c r="N6351" s="2">
        <v>6.6069999999999996E-5</v>
      </c>
      <c r="O6351" s="2">
        <v>6.6519999999999993E-5</v>
      </c>
      <c r="P6351" s="2">
        <v>6.69E-5</v>
      </c>
      <c r="Q6351" s="2">
        <v>6.6970000000000004E-5</v>
      </c>
      <c r="R6351" s="2">
        <v>6.7039999999999995E-5</v>
      </c>
      <c r="S6351" s="2">
        <v>6.7160000000000001E-5</v>
      </c>
      <c r="T6351" s="2">
        <v>6.7230000000000005E-5</v>
      </c>
      <c r="U6351" s="2">
        <v>6.69E-5</v>
      </c>
      <c r="V6351" s="2">
        <v>6.6710000000000003E-5</v>
      </c>
      <c r="W6351" s="2">
        <v>6.6840000000000004E-5</v>
      </c>
      <c r="X6351" s="2">
        <v>6.7100000000000005E-5</v>
      </c>
      <c r="Y6351" s="2">
        <v>6.7230000000000005E-5</v>
      </c>
      <c r="Z6351" s="2">
        <v>6.5710000000000006E-5</v>
      </c>
      <c r="AA6351" s="2">
        <v>6.4060000000000007E-5</v>
      </c>
      <c r="AB6351" s="2">
        <v>6.2479999999999998E-5</v>
      </c>
      <c r="AC6351" s="2">
        <v>6.1790000000000003E-5</v>
      </c>
    </row>
    <row r="6352" spans="1:29">
      <c r="A6352" t="s">
        <v>16802</v>
      </c>
      <c r="B6352" t="s">
        <v>19</v>
      </c>
      <c r="C6352">
        <v>9.7996999999999993E-4</v>
      </c>
      <c r="D6352">
        <v>9.8313999999999997E-4</v>
      </c>
      <c r="E6352">
        <v>1.0121799999999999E-3</v>
      </c>
      <c r="F6352">
        <v>1.02541E-3</v>
      </c>
      <c r="G6352">
        <v>9.7484000000000004E-4</v>
      </c>
      <c r="H6352">
        <v>9.3879E-4</v>
      </c>
      <c r="I6352">
        <v>9.0877999999999998E-4</v>
      </c>
      <c r="J6352">
        <v>8.2547000000000002E-4</v>
      </c>
      <c r="K6352">
        <v>7.4562999999999995E-4</v>
      </c>
      <c r="L6352">
        <v>6.6184000000000002E-4</v>
      </c>
      <c r="M6352">
        <v>5.7176000000000004E-4</v>
      </c>
      <c r="N6352">
        <v>4.8244E-4</v>
      </c>
      <c r="O6352">
        <v>4.8570999999999998E-4</v>
      </c>
      <c r="P6352">
        <v>4.8848999999999995E-4</v>
      </c>
      <c r="Q6352">
        <v>4.8903E-4</v>
      </c>
      <c r="R6352">
        <v>4.8954000000000001E-4</v>
      </c>
      <c r="S6352">
        <v>4.9041999999999998E-4</v>
      </c>
      <c r="T6352">
        <v>4.9089999999999995E-4</v>
      </c>
      <c r="U6352">
        <v>4.8851999999999999E-4</v>
      </c>
      <c r="V6352">
        <v>4.8708999999999997E-4</v>
      </c>
      <c r="W6352">
        <v>4.8808E-4</v>
      </c>
      <c r="X6352">
        <v>4.8994999999999996E-4</v>
      </c>
      <c r="Y6352">
        <v>4.9092000000000005E-4</v>
      </c>
      <c r="Z6352">
        <v>4.7979000000000001E-4</v>
      </c>
      <c r="AA6352">
        <v>4.6778E-4</v>
      </c>
      <c r="AB6352">
        <v>4.5626999999999999E-4</v>
      </c>
      <c r="AC6352">
        <v>4.5117999999999997E-4</v>
      </c>
    </row>
    <row r="6353" spans="1:29">
      <c r="A6353" t="s">
        <v>16803</v>
      </c>
      <c r="B6353" t="s">
        <v>19</v>
      </c>
      <c r="C6353">
        <v>1.2089900000000001E-3</v>
      </c>
      <c r="D6353">
        <v>1.2128900000000001E-3</v>
      </c>
      <c r="E6353">
        <v>1.24873E-3</v>
      </c>
      <c r="F6353">
        <v>1.26504E-3</v>
      </c>
      <c r="G6353">
        <v>1.2026599999999999E-3</v>
      </c>
      <c r="H6353">
        <v>1.15818E-3</v>
      </c>
      <c r="I6353">
        <v>1.12115E-3</v>
      </c>
      <c r="J6353">
        <v>1.0183799999999999E-3</v>
      </c>
      <c r="K6353">
        <v>9.1987999999999998E-4</v>
      </c>
      <c r="L6353">
        <v>8.1651E-4</v>
      </c>
      <c r="M6353">
        <v>7.0538000000000003E-4</v>
      </c>
      <c r="N6353">
        <v>5.9517999999999995E-4</v>
      </c>
      <c r="O6353">
        <v>5.9922000000000003E-4</v>
      </c>
      <c r="P6353">
        <v>6.0265000000000004E-4</v>
      </c>
      <c r="Q6353">
        <v>6.0331000000000002E-4</v>
      </c>
      <c r="R6353">
        <v>6.0393999999999997E-4</v>
      </c>
      <c r="S6353">
        <v>6.0503E-4</v>
      </c>
      <c r="T6353">
        <v>6.0561999999999996E-4</v>
      </c>
      <c r="U6353">
        <v>6.0267999999999997E-4</v>
      </c>
      <c r="V6353">
        <v>6.0092999999999995E-4</v>
      </c>
      <c r="W6353">
        <v>6.0214000000000003E-4</v>
      </c>
      <c r="X6353">
        <v>6.0444999999999997E-4</v>
      </c>
      <c r="Y6353">
        <v>6.0563999999999995E-4</v>
      </c>
      <c r="Z6353">
        <v>5.9190999999999996E-4</v>
      </c>
      <c r="AA6353">
        <v>5.7709999999999999E-4</v>
      </c>
      <c r="AB6353">
        <v>5.6289999999999997E-4</v>
      </c>
      <c r="AC6353">
        <v>5.5661999999999997E-4</v>
      </c>
    </row>
    <row r="6354" spans="1:29">
      <c r="A6354" t="s">
        <v>16804</v>
      </c>
      <c r="B6354" t="s">
        <v>19</v>
      </c>
      <c r="C6354" s="2">
        <v>8.5210000000000006E-5</v>
      </c>
      <c r="D6354" s="2">
        <v>8.5489999999999996E-5</v>
      </c>
      <c r="E6354" s="2">
        <v>8.8010000000000006E-5</v>
      </c>
      <c r="F6354" s="2">
        <v>8.9159999999999993E-5</v>
      </c>
      <c r="G6354" s="2">
        <v>8.4759999999999995E-5</v>
      </c>
      <c r="H6354" s="2">
        <v>8.1630000000000003E-5</v>
      </c>
      <c r="I6354" s="2">
        <v>7.9019999999999999E-5</v>
      </c>
      <c r="J6354" s="2">
        <v>7.1779999999999994E-5</v>
      </c>
      <c r="K6354" s="2">
        <v>6.4830000000000001E-5</v>
      </c>
      <c r="L6354" s="2">
        <v>5.7550000000000003E-5</v>
      </c>
      <c r="M6354" s="2">
        <v>4.9709999999999997E-5</v>
      </c>
      <c r="N6354" s="2">
        <v>4.1950000000000003E-5</v>
      </c>
      <c r="O6354" s="2">
        <v>4.2230000000000001E-5</v>
      </c>
      <c r="P6354" s="2">
        <v>4.2469999999999998E-5</v>
      </c>
      <c r="Q6354" s="2">
        <v>4.2519999999999999E-5</v>
      </c>
      <c r="R6354" s="2">
        <v>4.2559999999999999E-5</v>
      </c>
      <c r="S6354" s="2">
        <v>4.2639999999999998E-5</v>
      </c>
      <c r="T6354" s="2">
        <v>4.2679999999999998E-5</v>
      </c>
      <c r="U6354" s="2">
        <v>4.248E-5</v>
      </c>
      <c r="V6354" s="2">
        <v>4.2349999999999999E-5</v>
      </c>
      <c r="W6354" s="2">
        <v>4.244E-5</v>
      </c>
      <c r="X6354" s="2">
        <v>4.2599999999999999E-5</v>
      </c>
      <c r="Y6354" s="2">
        <v>4.2679999999999998E-5</v>
      </c>
      <c r="Z6354" s="2">
        <v>4.172E-5</v>
      </c>
      <c r="AA6354" s="2">
        <v>4.0670000000000002E-5</v>
      </c>
      <c r="AB6354" s="2">
        <v>3.9669999999999998E-5</v>
      </c>
      <c r="AC6354" s="2">
        <v>3.9230000000000002E-5</v>
      </c>
    </row>
    <row r="6355" spans="1:29">
      <c r="A6355" t="s">
        <v>16805</v>
      </c>
      <c r="B6355" t="s">
        <v>19</v>
      </c>
      <c r="C6355">
        <v>0</v>
      </c>
      <c r="D6355">
        <v>0</v>
      </c>
      <c r="E6355">
        <v>0</v>
      </c>
      <c r="F6355">
        <v>0</v>
      </c>
      <c r="G6355">
        <v>0</v>
      </c>
      <c r="H6355">
        <v>0</v>
      </c>
      <c r="I6355">
        <v>0</v>
      </c>
      <c r="J6355">
        <v>0</v>
      </c>
      <c r="K6355">
        <v>0</v>
      </c>
      <c r="L6355">
        <v>0</v>
      </c>
      <c r="M6355">
        <v>0</v>
      </c>
      <c r="N6355">
        <v>0</v>
      </c>
      <c r="O6355">
        <v>0</v>
      </c>
      <c r="P6355">
        <v>0</v>
      </c>
      <c r="Q6355">
        <v>0</v>
      </c>
      <c r="R6355">
        <v>0</v>
      </c>
      <c r="S6355">
        <v>0</v>
      </c>
      <c r="T6355">
        <v>0</v>
      </c>
      <c r="U6355">
        <v>0</v>
      </c>
      <c r="V6355">
        <v>0</v>
      </c>
      <c r="W6355">
        <v>0</v>
      </c>
      <c r="X6355">
        <v>0</v>
      </c>
      <c r="Y6355">
        <v>0</v>
      </c>
      <c r="Z6355">
        <v>0</v>
      </c>
      <c r="AA6355">
        <v>0</v>
      </c>
      <c r="AB6355">
        <v>0</v>
      </c>
      <c r="AC6355">
        <v>0</v>
      </c>
    </row>
    <row r="6356" spans="1:29">
      <c r="A6356" t="s">
        <v>16806</v>
      </c>
      <c r="B6356" t="s">
        <v>19</v>
      </c>
      <c r="C6356">
        <v>-956.4</v>
      </c>
      <c r="D6356">
        <v>-956.3</v>
      </c>
      <c r="E6356">
        <v>-956.2</v>
      </c>
      <c r="F6356">
        <v>-956.1</v>
      </c>
      <c r="G6356">
        <v>-956</v>
      </c>
      <c r="H6356">
        <v>-955.9</v>
      </c>
      <c r="I6356">
        <v>-955.9</v>
      </c>
      <c r="J6356">
        <v>-955.8</v>
      </c>
      <c r="K6356">
        <v>-955.7</v>
      </c>
      <c r="L6356">
        <v>-955.6</v>
      </c>
      <c r="M6356">
        <v>-955.5</v>
      </c>
      <c r="N6356">
        <v>-955.4</v>
      </c>
      <c r="O6356">
        <v>-955.3</v>
      </c>
      <c r="P6356">
        <v>-955.2</v>
      </c>
      <c r="Q6356">
        <v>-955.1</v>
      </c>
      <c r="R6356">
        <v>-955.1</v>
      </c>
      <c r="S6356">
        <v>-955</v>
      </c>
      <c r="T6356">
        <v>-954.9</v>
      </c>
      <c r="U6356">
        <v>-954.8</v>
      </c>
      <c r="V6356">
        <v>-954.7</v>
      </c>
      <c r="W6356">
        <v>-954.6</v>
      </c>
      <c r="X6356">
        <v>-954.5</v>
      </c>
      <c r="Y6356">
        <v>-954.4</v>
      </c>
      <c r="Z6356">
        <v>-954.3</v>
      </c>
      <c r="AA6356">
        <v>-954.3</v>
      </c>
      <c r="AB6356">
        <v>-954.2</v>
      </c>
      <c r="AC6356">
        <v>-954.1</v>
      </c>
    </row>
    <row r="6357" spans="1:29">
      <c r="A6357" t="s">
        <v>16807</v>
      </c>
      <c r="B6357" t="s">
        <v>19</v>
      </c>
      <c r="C6357">
        <v>0</v>
      </c>
      <c r="D6357">
        <v>0</v>
      </c>
      <c r="E6357">
        <v>0</v>
      </c>
      <c r="F6357">
        <v>0</v>
      </c>
      <c r="G6357">
        <v>0</v>
      </c>
      <c r="H6357">
        <v>0</v>
      </c>
      <c r="I6357">
        <v>0</v>
      </c>
      <c r="J6357">
        <v>0</v>
      </c>
      <c r="K6357">
        <v>0</v>
      </c>
      <c r="L6357">
        <v>0</v>
      </c>
      <c r="M6357">
        <v>0</v>
      </c>
      <c r="N6357">
        <v>0</v>
      </c>
      <c r="O6357">
        <v>0</v>
      </c>
      <c r="P6357">
        <v>0</v>
      </c>
      <c r="Q6357">
        <v>0</v>
      </c>
      <c r="R6357">
        <v>0</v>
      </c>
      <c r="S6357">
        <v>0</v>
      </c>
      <c r="T6357">
        <v>0</v>
      </c>
      <c r="U6357">
        <v>0</v>
      </c>
      <c r="V6357">
        <v>0</v>
      </c>
      <c r="W6357">
        <v>0</v>
      </c>
      <c r="X6357">
        <v>0</v>
      </c>
      <c r="Y6357">
        <v>0</v>
      </c>
      <c r="Z6357">
        <v>0</v>
      </c>
      <c r="AA6357">
        <v>0</v>
      </c>
      <c r="AB6357">
        <v>0</v>
      </c>
      <c r="AC6357">
        <v>0</v>
      </c>
    </row>
    <row r="6358" spans="1:29">
      <c r="A6358" t="s">
        <v>16808</v>
      </c>
      <c r="B6358" t="s">
        <v>19</v>
      </c>
      <c r="C6358">
        <v>0</v>
      </c>
      <c r="D6358">
        <v>0</v>
      </c>
      <c r="E6358">
        <v>0</v>
      </c>
      <c r="F6358">
        <v>0</v>
      </c>
      <c r="G6358">
        <v>0</v>
      </c>
      <c r="H6358">
        <v>0</v>
      </c>
      <c r="I6358">
        <v>0</v>
      </c>
      <c r="J6358">
        <v>0</v>
      </c>
      <c r="K6358">
        <v>0</v>
      </c>
      <c r="L6358">
        <v>0</v>
      </c>
      <c r="M6358">
        <v>0</v>
      </c>
      <c r="N6358">
        <v>0</v>
      </c>
      <c r="O6358">
        <v>0</v>
      </c>
      <c r="P6358">
        <v>0</v>
      </c>
      <c r="Q6358">
        <v>0</v>
      </c>
      <c r="R6358">
        <v>0</v>
      </c>
      <c r="S6358">
        <v>0</v>
      </c>
      <c r="T6358">
        <v>0</v>
      </c>
      <c r="U6358">
        <v>0</v>
      </c>
      <c r="V6358">
        <v>0</v>
      </c>
      <c r="W6358">
        <v>0</v>
      </c>
      <c r="X6358">
        <v>0</v>
      </c>
      <c r="Y6358">
        <v>0</v>
      </c>
      <c r="Z6358">
        <v>0</v>
      </c>
      <c r="AA6358">
        <v>0</v>
      </c>
      <c r="AB6358">
        <v>0</v>
      </c>
      <c r="AC6358">
        <v>0</v>
      </c>
    </row>
    <row r="6359" spans="1:29">
      <c r="A6359" t="s">
        <v>16809</v>
      </c>
      <c r="B6359" t="s">
        <v>19</v>
      </c>
      <c r="C6359">
        <v>0</v>
      </c>
      <c r="D6359">
        <v>0</v>
      </c>
      <c r="E6359">
        <v>0</v>
      </c>
      <c r="F6359">
        <v>0</v>
      </c>
      <c r="G6359">
        <v>0</v>
      </c>
      <c r="H6359">
        <v>0</v>
      </c>
      <c r="I6359">
        <v>0</v>
      </c>
      <c r="J6359">
        <v>0</v>
      </c>
      <c r="K6359">
        <v>0</v>
      </c>
      <c r="L6359">
        <v>0</v>
      </c>
      <c r="M6359">
        <v>0</v>
      </c>
      <c r="N6359">
        <v>0</v>
      </c>
      <c r="O6359">
        <v>0</v>
      </c>
      <c r="P6359">
        <v>0</v>
      </c>
      <c r="Q6359">
        <v>0</v>
      </c>
      <c r="R6359">
        <v>0</v>
      </c>
      <c r="S6359">
        <v>0</v>
      </c>
      <c r="T6359">
        <v>0</v>
      </c>
      <c r="U6359">
        <v>0</v>
      </c>
      <c r="V6359">
        <v>0</v>
      </c>
      <c r="W6359">
        <v>0</v>
      </c>
      <c r="X6359">
        <v>0</v>
      </c>
      <c r="Y6359">
        <v>0</v>
      </c>
      <c r="Z6359">
        <v>0</v>
      </c>
      <c r="AA6359">
        <v>0</v>
      </c>
      <c r="AB6359">
        <v>0</v>
      </c>
      <c r="AC6359">
        <v>0</v>
      </c>
    </row>
    <row r="6360" spans="1:29">
      <c r="A6360" t="s">
        <v>16810</v>
      </c>
      <c r="B6360" t="s">
        <v>19</v>
      </c>
      <c r="C6360">
        <v>0</v>
      </c>
      <c r="D6360">
        <v>0</v>
      </c>
      <c r="E6360">
        <v>0</v>
      </c>
      <c r="F6360">
        <v>0</v>
      </c>
      <c r="G6360">
        <v>0</v>
      </c>
      <c r="H6360">
        <v>0</v>
      </c>
      <c r="I6360">
        <v>0</v>
      </c>
      <c r="J6360">
        <v>0</v>
      </c>
      <c r="K6360">
        <v>0</v>
      </c>
      <c r="L6360">
        <v>0</v>
      </c>
      <c r="M6360">
        <v>0</v>
      </c>
      <c r="N6360">
        <v>0</v>
      </c>
      <c r="O6360">
        <v>0</v>
      </c>
      <c r="P6360">
        <v>0</v>
      </c>
      <c r="Q6360">
        <v>0</v>
      </c>
      <c r="R6360">
        <v>0</v>
      </c>
      <c r="S6360">
        <v>0</v>
      </c>
      <c r="T6360">
        <v>0</v>
      </c>
      <c r="U6360">
        <v>0</v>
      </c>
      <c r="V6360">
        <v>0</v>
      </c>
      <c r="W6360">
        <v>0</v>
      </c>
      <c r="X6360">
        <v>0</v>
      </c>
      <c r="Y6360">
        <v>0</v>
      </c>
      <c r="Z6360">
        <v>0</v>
      </c>
      <c r="AA6360">
        <v>0</v>
      </c>
      <c r="AB6360">
        <v>0</v>
      </c>
      <c r="AC6360">
        <v>0</v>
      </c>
    </row>
    <row r="6361" spans="1:29">
      <c r="A6361" t="s">
        <v>16811</v>
      </c>
      <c r="B6361" t="s">
        <v>19</v>
      </c>
      <c r="C6361">
        <v>0</v>
      </c>
      <c r="D6361">
        <v>0</v>
      </c>
      <c r="E6361">
        <v>0</v>
      </c>
      <c r="F6361">
        <v>0</v>
      </c>
      <c r="G6361">
        <v>0</v>
      </c>
      <c r="H6361">
        <v>0</v>
      </c>
      <c r="I6361">
        <v>0</v>
      </c>
      <c r="J6361">
        <v>0</v>
      </c>
      <c r="K6361">
        <v>0</v>
      </c>
      <c r="L6361">
        <v>0</v>
      </c>
      <c r="M6361">
        <v>0</v>
      </c>
      <c r="N6361">
        <v>0</v>
      </c>
      <c r="O6361">
        <v>0</v>
      </c>
      <c r="P6361">
        <v>0</v>
      </c>
      <c r="Q6361">
        <v>0</v>
      </c>
      <c r="R6361">
        <v>0</v>
      </c>
      <c r="S6361">
        <v>0</v>
      </c>
      <c r="T6361">
        <v>0</v>
      </c>
      <c r="U6361">
        <v>0</v>
      </c>
      <c r="V6361">
        <v>0</v>
      </c>
      <c r="W6361">
        <v>0</v>
      </c>
      <c r="X6361">
        <v>0</v>
      </c>
      <c r="Y6361">
        <v>0</v>
      </c>
      <c r="Z6361">
        <v>0</v>
      </c>
      <c r="AA6361">
        <v>0</v>
      </c>
      <c r="AB6361">
        <v>0</v>
      </c>
      <c r="AC6361">
        <v>0</v>
      </c>
    </row>
    <row r="6362" spans="1:29">
      <c r="A6362" t="s">
        <v>16812</v>
      </c>
      <c r="B6362" t="s">
        <v>19</v>
      </c>
      <c r="C6362">
        <v>0</v>
      </c>
      <c r="D6362">
        <v>0</v>
      </c>
      <c r="E6362">
        <v>0</v>
      </c>
      <c r="F6362">
        <v>0</v>
      </c>
      <c r="G6362">
        <v>0</v>
      </c>
      <c r="H6362">
        <v>0</v>
      </c>
      <c r="I6362">
        <v>0</v>
      </c>
      <c r="J6362">
        <v>0</v>
      </c>
      <c r="K6362">
        <v>0</v>
      </c>
      <c r="L6362">
        <v>0</v>
      </c>
      <c r="M6362">
        <v>0</v>
      </c>
      <c r="N6362">
        <v>0</v>
      </c>
      <c r="O6362">
        <v>0</v>
      </c>
      <c r="P6362">
        <v>0</v>
      </c>
      <c r="Q6362">
        <v>0</v>
      </c>
      <c r="R6362">
        <v>0</v>
      </c>
      <c r="S6362">
        <v>0</v>
      </c>
      <c r="T6362">
        <v>0</v>
      </c>
      <c r="U6362">
        <v>0</v>
      </c>
      <c r="V6362">
        <v>0</v>
      </c>
      <c r="W6362">
        <v>0</v>
      </c>
      <c r="X6362">
        <v>0</v>
      </c>
      <c r="Y6362">
        <v>0</v>
      </c>
      <c r="Z6362">
        <v>0</v>
      </c>
      <c r="AA6362">
        <v>0</v>
      </c>
      <c r="AB6362">
        <v>0</v>
      </c>
      <c r="AC6362">
        <v>0</v>
      </c>
    </row>
    <row r="6363" spans="1:29">
      <c r="A6363" t="s">
        <v>16813</v>
      </c>
      <c r="B6363" t="s">
        <v>19</v>
      </c>
      <c r="C6363">
        <v>0</v>
      </c>
      <c r="D6363">
        <v>0</v>
      </c>
      <c r="E6363">
        <v>0</v>
      </c>
      <c r="F6363">
        <v>0</v>
      </c>
      <c r="G6363">
        <v>0</v>
      </c>
      <c r="H6363">
        <v>0</v>
      </c>
      <c r="I6363">
        <v>0</v>
      </c>
      <c r="J6363">
        <v>0</v>
      </c>
      <c r="K6363">
        <v>0</v>
      </c>
      <c r="L6363">
        <v>0</v>
      </c>
      <c r="M6363">
        <v>0</v>
      </c>
      <c r="N6363">
        <v>0</v>
      </c>
      <c r="O6363">
        <v>0</v>
      </c>
      <c r="P6363">
        <v>0</v>
      </c>
      <c r="Q6363">
        <v>0</v>
      </c>
      <c r="R6363">
        <v>0</v>
      </c>
      <c r="S6363">
        <v>0</v>
      </c>
      <c r="T6363">
        <v>0</v>
      </c>
      <c r="U6363">
        <v>0</v>
      </c>
      <c r="V6363">
        <v>0</v>
      </c>
      <c r="W6363">
        <v>0</v>
      </c>
      <c r="X6363">
        <v>0</v>
      </c>
      <c r="Y6363">
        <v>0</v>
      </c>
      <c r="Z6363">
        <v>0</v>
      </c>
      <c r="AA6363">
        <v>0</v>
      </c>
      <c r="AB6363">
        <v>0</v>
      </c>
      <c r="AC6363">
        <v>0</v>
      </c>
    </row>
    <row r="6364" spans="1:29">
      <c r="A6364" t="s">
        <v>16814</v>
      </c>
      <c r="B6364" t="s">
        <v>19</v>
      </c>
      <c r="C6364">
        <v>0</v>
      </c>
      <c r="D6364">
        <v>0</v>
      </c>
      <c r="E6364">
        <v>0</v>
      </c>
      <c r="F6364">
        <v>0</v>
      </c>
      <c r="G6364">
        <v>0</v>
      </c>
      <c r="H6364">
        <v>0</v>
      </c>
      <c r="I6364">
        <v>0</v>
      </c>
      <c r="J6364">
        <v>0</v>
      </c>
      <c r="K6364">
        <v>0</v>
      </c>
      <c r="L6364">
        <v>0</v>
      </c>
      <c r="M6364">
        <v>0</v>
      </c>
      <c r="N6364">
        <v>0</v>
      </c>
      <c r="O6364">
        <v>0</v>
      </c>
      <c r="P6364">
        <v>0</v>
      </c>
      <c r="Q6364">
        <v>0</v>
      </c>
      <c r="R6364">
        <v>0</v>
      </c>
      <c r="S6364">
        <v>0</v>
      </c>
      <c r="T6364">
        <v>0</v>
      </c>
      <c r="U6364">
        <v>0</v>
      </c>
      <c r="V6364">
        <v>0</v>
      </c>
      <c r="W6364">
        <v>0</v>
      </c>
      <c r="X6364">
        <v>0</v>
      </c>
      <c r="Y6364">
        <v>0</v>
      </c>
      <c r="Z6364">
        <v>0</v>
      </c>
      <c r="AA6364">
        <v>0</v>
      </c>
      <c r="AB6364">
        <v>0</v>
      </c>
      <c r="AC6364">
        <v>0</v>
      </c>
    </row>
    <row r="6365" spans="1:29">
      <c r="A6365" t="s">
        <v>16815</v>
      </c>
      <c r="B6365" t="s">
        <v>19</v>
      </c>
      <c r="C6365">
        <v>2.137</v>
      </c>
      <c r="D6365">
        <v>2.153</v>
      </c>
      <c r="E6365">
        <v>2.169</v>
      </c>
      <c r="F6365">
        <v>2.1840000000000002</v>
      </c>
      <c r="G6365">
        <v>2.2000000000000002</v>
      </c>
      <c r="H6365">
        <v>2.2160000000000002</v>
      </c>
      <c r="I6365">
        <v>2.2320000000000002</v>
      </c>
      <c r="J6365">
        <v>2.2480000000000002</v>
      </c>
      <c r="K6365">
        <v>2.2629999999999999</v>
      </c>
      <c r="L6365">
        <v>2.2789999999999999</v>
      </c>
      <c r="M6365">
        <v>2.2949999999999999</v>
      </c>
      <c r="N6365">
        <v>2.3109999999999999</v>
      </c>
      <c r="O6365">
        <v>2.327</v>
      </c>
      <c r="P6365">
        <v>2.343</v>
      </c>
      <c r="Q6365">
        <v>2.3580000000000001</v>
      </c>
      <c r="R6365">
        <v>2.3740000000000001</v>
      </c>
      <c r="S6365">
        <v>2.39</v>
      </c>
      <c r="T6365">
        <v>2.4060000000000001</v>
      </c>
      <c r="U6365">
        <v>2.4220000000000002</v>
      </c>
      <c r="V6365">
        <v>2.4380000000000002</v>
      </c>
      <c r="W6365">
        <v>2.4529999999999998</v>
      </c>
      <c r="X6365">
        <v>2.4689999999999999</v>
      </c>
      <c r="Y6365">
        <v>2.4849999999999999</v>
      </c>
      <c r="Z6365">
        <v>2.5009999999999999</v>
      </c>
      <c r="AA6365">
        <v>2.5169999999999999</v>
      </c>
      <c r="AB6365">
        <v>2.532</v>
      </c>
      <c r="AC6365">
        <v>2.548</v>
      </c>
    </row>
    <row r="6366" spans="1:29">
      <c r="A6366" t="s">
        <v>16816</v>
      </c>
      <c r="B6366" t="s">
        <v>19</v>
      </c>
      <c r="C6366">
        <v>3.5680000000000003E-2</v>
      </c>
      <c r="D6366">
        <v>3.6560000000000002E-2</v>
      </c>
      <c r="E6366">
        <v>3.7429999999999998E-2</v>
      </c>
      <c r="F6366">
        <v>3.8309999999999997E-2</v>
      </c>
      <c r="G6366">
        <v>3.918E-2</v>
      </c>
      <c r="H6366">
        <v>4.0050000000000002E-2</v>
      </c>
      <c r="I6366">
        <v>4.0930000000000001E-2</v>
      </c>
      <c r="J6366">
        <v>4.1799999999999997E-2</v>
      </c>
      <c r="K6366">
        <v>4.267E-2</v>
      </c>
      <c r="L6366">
        <v>4.3549999999999998E-2</v>
      </c>
      <c r="M6366">
        <v>4.4420000000000001E-2</v>
      </c>
      <c r="N6366">
        <v>4.5289999999999997E-2</v>
      </c>
      <c r="O6366">
        <v>4.6170000000000003E-2</v>
      </c>
      <c r="P6366">
        <v>4.7039999999999998E-2</v>
      </c>
      <c r="Q6366">
        <v>4.7919999999999997E-2</v>
      </c>
      <c r="R6366">
        <v>4.879E-2</v>
      </c>
      <c r="S6366">
        <v>4.9660000000000003E-2</v>
      </c>
      <c r="T6366">
        <v>5.0540000000000002E-2</v>
      </c>
      <c r="U6366">
        <v>5.1409999999999997E-2</v>
      </c>
      <c r="V6366">
        <v>5.228E-2</v>
      </c>
      <c r="W6366">
        <v>5.3159999999999999E-2</v>
      </c>
      <c r="X6366">
        <v>5.4030000000000002E-2</v>
      </c>
      <c r="Y6366">
        <v>5.4899999999999997E-2</v>
      </c>
      <c r="Z6366">
        <v>5.5780000000000003E-2</v>
      </c>
      <c r="AA6366">
        <v>5.6649999999999999E-2</v>
      </c>
      <c r="AB6366">
        <v>5.7529999999999998E-2</v>
      </c>
      <c r="AC6366">
        <v>5.8400000000000001E-2</v>
      </c>
    </row>
    <row r="6367" spans="1:29">
      <c r="A6367" t="s">
        <v>16817</v>
      </c>
      <c r="B6367" t="s">
        <v>19</v>
      </c>
      <c r="C6367">
        <v>0</v>
      </c>
      <c r="D6367">
        <v>0</v>
      </c>
      <c r="E6367">
        <v>0</v>
      </c>
      <c r="F6367">
        <v>0</v>
      </c>
      <c r="G6367">
        <v>0</v>
      </c>
      <c r="H6367">
        <v>0</v>
      </c>
      <c r="I6367">
        <v>0</v>
      </c>
      <c r="J6367">
        <v>0</v>
      </c>
      <c r="K6367">
        <v>0</v>
      </c>
      <c r="L6367">
        <v>0</v>
      </c>
      <c r="M6367">
        <v>0</v>
      </c>
      <c r="N6367">
        <v>0</v>
      </c>
      <c r="O6367">
        <v>0</v>
      </c>
      <c r="P6367">
        <v>0</v>
      </c>
      <c r="Q6367">
        <v>0</v>
      </c>
      <c r="R6367">
        <v>0</v>
      </c>
      <c r="S6367">
        <v>0</v>
      </c>
      <c r="T6367">
        <v>0</v>
      </c>
      <c r="U6367">
        <v>0</v>
      </c>
      <c r="V6367">
        <v>0</v>
      </c>
      <c r="W6367">
        <v>0</v>
      </c>
      <c r="X6367">
        <v>0</v>
      </c>
      <c r="Y6367">
        <v>0</v>
      </c>
      <c r="Z6367">
        <v>0</v>
      </c>
      <c r="AA6367">
        <v>0</v>
      </c>
      <c r="AB6367">
        <v>0</v>
      </c>
      <c r="AC6367">
        <v>0</v>
      </c>
    </row>
    <row r="6368" spans="1:29">
      <c r="A6368" t="s">
        <v>16818</v>
      </c>
      <c r="B6368" t="s">
        <v>19</v>
      </c>
      <c r="C6368">
        <v>0</v>
      </c>
      <c r="D6368">
        <v>0</v>
      </c>
      <c r="E6368">
        <v>0</v>
      </c>
      <c r="F6368">
        <v>0</v>
      </c>
      <c r="G6368">
        <v>0</v>
      </c>
      <c r="H6368">
        <v>0</v>
      </c>
      <c r="I6368">
        <v>0</v>
      </c>
      <c r="J6368">
        <v>0</v>
      </c>
      <c r="K6368">
        <v>0</v>
      </c>
      <c r="L6368">
        <v>0</v>
      </c>
      <c r="M6368">
        <v>0</v>
      </c>
      <c r="N6368">
        <v>0</v>
      </c>
      <c r="O6368">
        <v>0</v>
      </c>
      <c r="P6368">
        <v>0</v>
      </c>
      <c r="Q6368">
        <v>0</v>
      </c>
      <c r="R6368">
        <v>0</v>
      </c>
      <c r="S6368">
        <v>0</v>
      </c>
      <c r="T6368">
        <v>0</v>
      </c>
      <c r="U6368">
        <v>0</v>
      </c>
      <c r="V6368">
        <v>0</v>
      </c>
      <c r="W6368">
        <v>0</v>
      </c>
      <c r="X6368">
        <v>0</v>
      </c>
      <c r="Y6368">
        <v>0</v>
      </c>
      <c r="Z6368">
        <v>0</v>
      </c>
      <c r="AA6368">
        <v>0</v>
      </c>
      <c r="AB6368">
        <v>0</v>
      </c>
      <c r="AC6368">
        <v>0</v>
      </c>
    </row>
    <row r="6369" spans="1:29">
      <c r="A6369" t="s">
        <v>16819</v>
      </c>
      <c r="B6369" t="s">
        <v>19</v>
      </c>
      <c r="C6369">
        <v>0</v>
      </c>
      <c r="D6369">
        <v>0</v>
      </c>
      <c r="E6369">
        <v>0</v>
      </c>
      <c r="F6369">
        <v>0</v>
      </c>
      <c r="G6369">
        <v>0</v>
      </c>
      <c r="H6369">
        <v>0</v>
      </c>
      <c r="I6369">
        <v>0</v>
      </c>
      <c r="J6369">
        <v>0</v>
      </c>
      <c r="K6369">
        <v>0</v>
      </c>
      <c r="L6369">
        <v>0</v>
      </c>
      <c r="M6369">
        <v>0</v>
      </c>
      <c r="N6369">
        <v>0</v>
      </c>
      <c r="O6369">
        <v>0</v>
      </c>
      <c r="P6369">
        <v>0</v>
      </c>
      <c r="Q6369">
        <v>0</v>
      </c>
      <c r="R6369">
        <v>0</v>
      </c>
      <c r="S6369">
        <v>0</v>
      </c>
      <c r="T6369">
        <v>0</v>
      </c>
      <c r="U6369">
        <v>0</v>
      </c>
      <c r="V6369">
        <v>0</v>
      </c>
      <c r="W6369">
        <v>0</v>
      </c>
      <c r="X6369">
        <v>0</v>
      </c>
      <c r="Y6369">
        <v>0</v>
      </c>
      <c r="Z6369">
        <v>0</v>
      </c>
      <c r="AA6369">
        <v>0</v>
      </c>
      <c r="AB6369">
        <v>0</v>
      </c>
      <c r="AC6369">
        <v>0</v>
      </c>
    </row>
    <row r="6370" spans="1:29">
      <c r="A6370" t="s">
        <v>16820</v>
      </c>
      <c r="B6370" t="s">
        <v>19</v>
      </c>
      <c r="C6370">
        <v>0</v>
      </c>
      <c r="D6370">
        <v>0</v>
      </c>
      <c r="E6370">
        <v>0</v>
      </c>
      <c r="F6370">
        <v>0</v>
      </c>
      <c r="G6370">
        <v>0</v>
      </c>
      <c r="H6370">
        <v>0</v>
      </c>
      <c r="I6370">
        <v>0</v>
      </c>
      <c r="J6370">
        <v>0</v>
      </c>
      <c r="K6370">
        <v>0</v>
      </c>
      <c r="L6370">
        <v>0</v>
      </c>
      <c r="M6370">
        <v>0</v>
      </c>
      <c r="N6370">
        <v>0</v>
      </c>
      <c r="O6370">
        <v>0</v>
      </c>
      <c r="P6370">
        <v>0</v>
      </c>
      <c r="Q6370">
        <v>0</v>
      </c>
      <c r="R6370">
        <v>0</v>
      </c>
      <c r="S6370">
        <v>0</v>
      </c>
      <c r="T6370">
        <v>0</v>
      </c>
      <c r="U6370">
        <v>0</v>
      </c>
      <c r="V6370">
        <v>0</v>
      </c>
      <c r="W6370">
        <v>0</v>
      </c>
      <c r="X6370">
        <v>0</v>
      </c>
      <c r="Y6370">
        <v>0</v>
      </c>
      <c r="Z6370">
        <v>0</v>
      </c>
      <c r="AA6370">
        <v>0</v>
      </c>
      <c r="AB6370">
        <v>0</v>
      </c>
      <c r="AC6370">
        <v>0</v>
      </c>
    </row>
    <row r="6371" spans="1:29">
      <c r="A6371" t="s">
        <v>16821</v>
      </c>
      <c r="B6371" t="s">
        <v>19</v>
      </c>
      <c r="C6371">
        <v>0</v>
      </c>
      <c r="D6371">
        <v>0</v>
      </c>
      <c r="E6371">
        <v>0</v>
      </c>
      <c r="F6371">
        <v>0</v>
      </c>
      <c r="G6371">
        <v>0</v>
      </c>
      <c r="H6371">
        <v>0</v>
      </c>
      <c r="I6371">
        <v>0</v>
      </c>
      <c r="J6371">
        <v>0</v>
      </c>
      <c r="K6371">
        <v>0</v>
      </c>
      <c r="L6371">
        <v>0</v>
      </c>
      <c r="M6371">
        <v>0</v>
      </c>
      <c r="N6371">
        <v>0</v>
      </c>
      <c r="O6371">
        <v>0</v>
      </c>
      <c r="P6371">
        <v>0</v>
      </c>
      <c r="Q6371">
        <v>0</v>
      </c>
      <c r="R6371">
        <v>0</v>
      </c>
      <c r="S6371">
        <v>0</v>
      </c>
      <c r="T6371">
        <v>0</v>
      </c>
      <c r="U6371">
        <v>0</v>
      </c>
      <c r="V6371">
        <v>0</v>
      </c>
      <c r="W6371">
        <v>0</v>
      </c>
      <c r="X6371">
        <v>0</v>
      </c>
      <c r="Y6371">
        <v>0</v>
      </c>
      <c r="Z6371">
        <v>0</v>
      </c>
      <c r="AA6371">
        <v>0</v>
      </c>
      <c r="AB6371">
        <v>0</v>
      </c>
      <c r="AC6371">
        <v>0</v>
      </c>
    </row>
    <row r="6372" spans="1:29">
      <c r="A6372" t="s">
        <v>16822</v>
      </c>
      <c r="B6372" t="s">
        <v>19</v>
      </c>
      <c r="C6372">
        <v>0</v>
      </c>
      <c r="D6372">
        <v>0</v>
      </c>
      <c r="E6372">
        <v>0</v>
      </c>
      <c r="F6372">
        <v>0</v>
      </c>
      <c r="G6372">
        <v>0</v>
      </c>
      <c r="H6372">
        <v>0</v>
      </c>
      <c r="I6372">
        <v>0</v>
      </c>
      <c r="J6372">
        <v>0</v>
      </c>
      <c r="K6372">
        <v>0</v>
      </c>
      <c r="L6372">
        <v>0</v>
      </c>
      <c r="M6372">
        <v>0</v>
      </c>
      <c r="N6372">
        <v>0</v>
      </c>
      <c r="O6372">
        <v>0</v>
      </c>
      <c r="P6372">
        <v>0</v>
      </c>
      <c r="Q6372">
        <v>0</v>
      </c>
      <c r="R6372">
        <v>0</v>
      </c>
      <c r="S6372">
        <v>0</v>
      </c>
      <c r="T6372">
        <v>0</v>
      </c>
      <c r="U6372">
        <v>0</v>
      </c>
      <c r="V6372">
        <v>0</v>
      </c>
      <c r="W6372">
        <v>0</v>
      </c>
      <c r="X6372">
        <v>0</v>
      </c>
      <c r="Y6372">
        <v>0</v>
      </c>
      <c r="Z6372">
        <v>0</v>
      </c>
      <c r="AA6372">
        <v>0</v>
      </c>
      <c r="AB6372">
        <v>0</v>
      </c>
      <c r="AC6372">
        <v>0</v>
      </c>
    </row>
    <row r="6373" spans="1:29">
      <c r="A6373" t="s">
        <v>16823</v>
      </c>
      <c r="B6373" t="s">
        <v>19</v>
      </c>
      <c r="C6373">
        <v>0</v>
      </c>
      <c r="D6373">
        <v>0</v>
      </c>
      <c r="E6373">
        <v>0</v>
      </c>
      <c r="F6373">
        <v>0</v>
      </c>
      <c r="G6373">
        <v>0</v>
      </c>
      <c r="H6373">
        <v>0</v>
      </c>
      <c r="I6373">
        <v>0</v>
      </c>
      <c r="J6373">
        <v>0</v>
      </c>
      <c r="K6373">
        <v>0</v>
      </c>
      <c r="L6373">
        <v>0</v>
      </c>
      <c r="M6373">
        <v>0</v>
      </c>
      <c r="N6373">
        <v>0</v>
      </c>
      <c r="O6373">
        <v>0</v>
      </c>
      <c r="P6373">
        <v>0</v>
      </c>
      <c r="Q6373">
        <v>0</v>
      </c>
      <c r="R6373">
        <v>0</v>
      </c>
      <c r="S6373">
        <v>0</v>
      </c>
      <c r="T6373">
        <v>0</v>
      </c>
      <c r="U6373">
        <v>0</v>
      </c>
      <c r="V6373">
        <v>0</v>
      </c>
      <c r="W6373">
        <v>0</v>
      </c>
      <c r="X6373">
        <v>0</v>
      </c>
      <c r="Y6373">
        <v>0</v>
      </c>
      <c r="Z6373">
        <v>0</v>
      </c>
      <c r="AA6373">
        <v>0</v>
      </c>
      <c r="AB6373">
        <v>0</v>
      </c>
      <c r="AC6373">
        <v>0</v>
      </c>
    </row>
    <row r="6374" spans="1:29">
      <c r="A6374" t="s">
        <v>16824</v>
      </c>
      <c r="B6374" t="s">
        <v>19</v>
      </c>
      <c r="C6374">
        <v>0</v>
      </c>
      <c r="D6374">
        <v>0</v>
      </c>
      <c r="E6374">
        <v>0</v>
      </c>
      <c r="F6374">
        <v>0</v>
      </c>
      <c r="G6374">
        <v>0</v>
      </c>
      <c r="H6374">
        <v>0</v>
      </c>
      <c r="I6374">
        <v>0</v>
      </c>
      <c r="J6374">
        <v>0</v>
      </c>
      <c r="K6374">
        <v>0</v>
      </c>
      <c r="L6374">
        <v>0</v>
      </c>
      <c r="M6374">
        <v>0</v>
      </c>
      <c r="N6374">
        <v>0</v>
      </c>
      <c r="O6374">
        <v>0</v>
      </c>
      <c r="P6374">
        <v>0</v>
      </c>
      <c r="Q6374">
        <v>0</v>
      </c>
      <c r="R6374">
        <v>0</v>
      </c>
      <c r="S6374">
        <v>0</v>
      </c>
      <c r="T6374">
        <v>0</v>
      </c>
      <c r="U6374">
        <v>0</v>
      </c>
      <c r="V6374">
        <v>0</v>
      </c>
      <c r="W6374">
        <v>0</v>
      </c>
      <c r="X6374">
        <v>0</v>
      </c>
      <c r="Y6374">
        <v>0</v>
      </c>
      <c r="Z6374">
        <v>0</v>
      </c>
      <c r="AA6374">
        <v>0</v>
      </c>
      <c r="AB6374">
        <v>0</v>
      </c>
      <c r="AC6374">
        <v>0</v>
      </c>
    </row>
    <row r="6375" spans="1:29">
      <c r="A6375" t="s">
        <v>16825</v>
      </c>
      <c r="B6375" t="s">
        <v>19</v>
      </c>
      <c r="C6375">
        <v>0</v>
      </c>
      <c r="D6375">
        <v>0</v>
      </c>
      <c r="E6375">
        <v>0</v>
      </c>
      <c r="F6375">
        <v>0</v>
      </c>
      <c r="G6375">
        <v>0</v>
      </c>
      <c r="H6375">
        <v>0</v>
      </c>
      <c r="I6375">
        <v>0</v>
      </c>
      <c r="J6375">
        <v>0</v>
      </c>
      <c r="K6375">
        <v>0</v>
      </c>
      <c r="L6375">
        <v>0</v>
      </c>
      <c r="M6375">
        <v>0</v>
      </c>
      <c r="N6375">
        <v>0</v>
      </c>
      <c r="O6375">
        <v>0</v>
      </c>
      <c r="P6375">
        <v>0</v>
      </c>
      <c r="Q6375">
        <v>0</v>
      </c>
      <c r="R6375">
        <v>0</v>
      </c>
      <c r="S6375">
        <v>0</v>
      </c>
      <c r="T6375">
        <v>0</v>
      </c>
      <c r="U6375">
        <v>0</v>
      </c>
      <c r="V6375">
        <v>0</v>
      </c>
      <c r="W6375">
        <v>0</v>
      </c>
      <c r="X6375">
        <v>0</v>
      </c>
      <c r="Y6375">
        <v>0</v>
      </c>
      <c r="Z6375">
        <v>0</v>
      </c>
      <c r="AA6375">
        <v>0</v>
      </c>
      <c r="AB6375">
        <v>0</v>
      </c>
      <c r="AC6375">
        <v>0</v>
      </c>
    </row>
    <row r="6376" spans="1:29">
      <c r="A6376" t="s">
        <v>16826</v>
      </c>
      <c r="B6376" t="s">
        <v>19</v>
      </c>
      <c r="C6376">
        <v>0</v>
      </c>
      <c r="D6376">
        <v>0</v>
      </c>
      <c r="E6376">
        <v>0</v>
      </c>
      <c r="F6376">
        <v>0</v>
      </c>
      <c r="G6376">
        <v>0</v>
      </c>
      <c r="H6376">
        <v>0</v>
      </c>
      <c r="I6376">
        <v>0</v>
      </c>
      <c r="J6376">
        <v>0</v>
      </c>
      <c r="K6376">
        <v>0</v>
      </c>
      <c r="L6376">
        <v>0</v>
      </c>
      <c r="M6376">
        <v>0</v>
      </c>
      <c r="N6376">
        <v>0</v>
      </c>
      <c r="O6376">
        <v>0</v>
      </c>
      <c r="P6376">
        <v>0</v>
      </c>
      <c r="Q6376">
        <v>0</v>
      </c>
      <c r="R6376">
        <v>0</v>
      </c>
      <c r="S6376">
        <v>0</v>
      </c>
      <c r="T6376">
        <v>0</v>
      </c>
      <c r="U6376">
        <v>0</v>
      </c>
      <c r="V6376">
        <v>0</v>
      </c>
      <c r="W6376">
        <v>0</v>
      </c>
      <c r="X6376">
        <v>0</v>
      </c>
      <c r="Y6376">
        <v>0</v>
      </c>
      <c r="Z6376">
        <v>0</v>
      </c>
      <c r="AA6376">
        <v>0</v>
      </c>
      <c r="AB6376">
        <v>0</v>
      </c>
      <c r="AC6376">
        <v>0</v>
      </c>
    </row>
    <row r="6377" spans="1:29">
      <c r="A6377" t="s">
        <v>16827</v>
      </c>
      <c r="B6377" t="s">
        <v>19</v>
      </c>
      <c r="C6377">
        <v>0</v>
      </c>
      <c r="D6377">
        <v>0</v>
      </c>
      <c r="E6377">
        <v>0</v>
      </c>
      <c r="F6377">
        <v>0</v>
      </c>
      <c r="G6377">
        <v>0</v>
      </c>
      <c r="H6377">
        <v>0</v>
      </c>
      <c r="I6377">
        <v>0</v>
      </c>
      <c r="J6377">
        <v>0</v>
      </c>
      <c r="K6377">
        <v>0</v>
      </c>
      <c r="L6377">
        <v>0</v>
      </c>
      <c r="M6377">
        <v>0</v>
      </c>
      <c r="N6377">
        <v>0</v>
      </c>
      <c r="O6377">
        <v>0</v>
      </c>
      <c r="P6377">
        <v>0</v>
      </c>
      <c r="Q6377">
        <v>0</v>
      </c>
      <c r="R6377">
        <v>0</v>
      </c>
      <c r="S6377">
        <v>0</v>
      </c>
      <c r="T6377">
        <v>0</v>
      </c>
      <c r="U6377">
        <v>0</v>
      </c>
      <c r="V6377">
        <v>0</v>
      </c>
      <c r="W6377">
        <v>0</v>
      </c>
      <c r="X6377">
        <v>0</v>
      </c>
      <c r="Y6377">
        <v>0</v>
      </c>
      <c r="Z6377">
        <v>0</v>
      </c>
      <c r="AA6377">
        <v>0</v>
      </c>
      <c r="AB6377">
        <v>0</v>
      </c>
      <c r="AC6377">
        <v>0</v>
      </c>
    </row>
    <row r="6378" spans="1:29">
      <c r="A6378" t="s">
        <v>16828</v>
      </c>
      <c r="B6378" t="s">
        <v>19</v>
      </c>
      <c r="C6378">
        <v>0</v>
      </c>
      <c r="D6378">
        <v>0</v>
      </c>
      <c r="E6378">
        <v>0</v>
      </c>
      <c r="F6378">
        <v>0</v>
      </c>
      <c r="G6378">
        <v>0</v>
      </c>
      <c r="H6378">
        <v>0</v>
      </c>
      <c r="I6378">
        <v>0</v>
      </c>
      <c r="J6378">
        <v>0</v>
      </c>
      <c r="K6378">
        <v>0</v>
      </c>
      <c r="L6378">
        <v>0</v>
      </c>
      <c r="M6378">
        <v>0</v>
      </c>
      <c r="N6378">
        <v>0</v>
      </c>
      <c r="O6378">
        <v>0</v>
      </c>
      <c r="P6378">
        <v>0</v>
      </c>
      <c r="Q6378">
        <v>0</v>
      </c>
      <c r="R6378">
        <v>0</v>
      </c>
      <c r="S6378">
        <v>0</v>
      </c>
      <c r="T6378">
        <v>0</v>
      </c>
      <c r="U6378">
        <v>0</v>
      </c>
      <c r="V6378">
        <v>0</v>
      </c>
      <c r="W6378">
        <v>0</v>
      </c>
      <c r="X6378">
        <v>0</v>
      </c>
      <c r="Y6378">
        <v>0</v>
      </c>
      <c r="Z6378">
        <v>0</v>
      </c>
      <c r="AA6378">
        <v>0</v>
      </c>
      <c r="AB6378">
        <v>0</v>
      </c>
      <c r="AC6378">
        <v>0</v>
      </c>
    </row>
    <row r="6379" spans="1:29">
      <c r="A6379" t="s">
        <v>16829</v>
      </c>
      <c r="B6379" t="s">
        <v>19</v>
      </c>
      <c r="C6379">
        <v>0</v>
      </c>
      <c r="D6379">
        <v>0</v>
      </c>
      <c r="E6379">
        <v>0</v>
      </c>
      <c r="F6379">
        <v>0</v>
      </c>
      <c r="G6379">
        <v>0</v>
      </c>
      <c r="H6379">
        <v>0</v>
      </c>
      <c r="I6379">
        <v>0</v>
      </c>
      <c r="J6379">
        <v>0</v>
      </c>
      <c r="K6379">
        <v>0</v>
      </c>
      <c r="L6379">
        <v>0</v>
      </c>
      <c r="M6379">
        <v>0</v>
      </c>
      <c r="N6379">
        <v>0</v>
      </c>
      <c r="O6379">
        <v>0</v>
      </c>
      <c r="P6379">
        <v>0</v>
      </c>
      <c r="Q6379">
        <v>0</v>
      </c>
      <c r="R6379">
        <v>0</v>
      </c>
      <c r="S6379">
        <v>0</v>
      </c>
      <c r="T6379">
        <v>0</v>
      </c>
      <c r="U6379">
        <v>0</v>
      </c>
      <c r="V6379">
        <v>0</v>
      </c>
      <c r="W6379">
        <v>0</v>
      </c>
      <c r="X6379">
        <v>0</v>
      </c>
      <c r="Y6379">
        <v>0</v>
      </c>
      <c r="Z6379">
        <v>0</v>
      </c>
      <c r="AA6379">
        <v>0</v>
      </c>
      <c r="AB6379">
        <v>0</v>
      </c>
      <c r="AC6379">
        <v>0</v>
      </c>
    </row>
    <row r="6380" spans="1:29">
      <c r="A6380" t="s">
        <v>16830</v>
      </c>
      <c r="B6380" t="s">
        <v>19</v>
      </c>
      <c r="C6380">
        <v>0.10131900000000001</v>
      </c>
      <c r="D6380">
        <v>0.13006799999999999</v>
      </c>
      <c r="E6380">
        <v>0.15840699999999999</v>
      </c>
      <c r="F6380">
        <v>0.19038099999999999</v>
      </c>
      <c r="G6380">
        <v>0.22723599999999999</v>
      </c>
      <c r="H6380">
        <v>0.27151799999999998</v>
      </c>
      <c r="I6380">
        <v>0.32133400000000001</v>
      </c>
      <c r="J6380">
        <v>0.38312600000000002</v>
      </c>
      <c r="K6380">
        <v>0.455903</v>
      </c>
      <c r="L6380">
        <v>0.54120699999999999</v>
      </c>
      <c r="M6380">
        <v>0.63869699999999996</v>
      </c>
      <c r="N6380">
        <v>0.74653000000000003</v>
      </c>
      <c r="O6380">
        <v>0.86199499999999996</v>
      </c>
      <c r="P6380">
        <v>0.98571600000000004</v>
      </c>
      <c r="Q6380">
        <v>1.1178300000000001</v>
      </c>
      <c r="R6380">
        <v>1.2527999999999999</v>
      </c>
      <c r="S6380">
        <v>1.3920399999999999</v>
      </c>
      <c r="T6380">
        <v>1.5210699999999999</v>
      </c>
      <c r="U6380">
        <v>1.64256</v>
      </c>
      <c r="V6380">
        <v>1.76545</v>
      </c>
      <c r="W6380">
        <v>1.88649</v>
      </c>
      <c r="X6380">
        <v>2.0041799999999999</v>
      </c>
      <c r="Y6380">
        <v>2.1166399999999999</v>
      </c>
      <c r="Z6380">
        <v>2.2275499999999999</v>
      </c>
      <c r="AA6380">
        <v>2.3285999999999998</v>
      </c>
      <c r="AB6380">
        <v>2.4200200000000001</v>
      </c>
      <c r="AC6380">
        <v>2.50027</v>
      </c>
    </row>
    <row r="6381" spans="1:29">
      <c r="A6381" t="s">
        <v>16831</v>
      </c>
      <c r="B6381" t="s">
        <v>19</v>
      </c>
      <c r="C6381">
        <v>5.8587800000000002E-2</v>
      </c>
      <c r="D6381">
        <v>5.61054E-2</v>
      </c>
      <c r="E6381">
        <v>5.2957900000000002E-2</v>
      </c>
      <c r="F6381">
        <v>4.9553600000000003E-2</v>
      </c>
      <c r="G6381">
        <v>4.5905300000000003E-2</v>
      </c>
      <c r="H6381">
        <v>4.2213000000000001E-2</v>
      </c>
      <c r="I6381">
        <v>3.8517700000000002E-2</v>
      </c>
      <c r="J6381">
        <v>3.4782399999999998E-2</v>
      </c>
      <c r="K6381">
        <v>3.1087099999999999E-2</v>
      </c>
      <c r="L6381">
        <v>2.7447800000000001E-2</v>
      </c>
      <c r="M6381">
        <v>2.3943300000000001E-2</v>
      </c>
      <c r="N6381">
        <v>2.05667E-2</v>
      </c>
      <c r="O6381">
        <v>1.88112E-2</v>
      </c>
      <c r="P6381">
        <v>1.71848E-2</v>
      </c>
      <c r="Q6381">
        <v>1.5674500000000001E-2</v>
      </c>
      <c r="R6381">
        <v>1.4380199999999999E-2</v>
      </c>
      <c r="S6381">
        <v>1.32161E-2</v>
      </c>
      <c r="T6381">
        <v>1.21697E-2</v>
      </c>
      <c r="U6381">
        <v>1.3124E-2</v>
      </c>
      <c r="V6381">
        <v>1.4192E-2</v>
      </c>
      <c r="W6381">
        <v>1.5354E-2</v>
      </c>
      <c r="X6381">
        <v>1.6567599999999998E-2</v>
      </c>
      <c r="Y6381">
        <v>1.7799700000000002E-2</v>
      </c>
      <c r="Z6381">
        <v>1.9071999999999999E-2</v>
      </c>
      <c r="AA6381">
        <v>2.0321800000000001E-2</v>
      </c>
      <c r="AB6381">
        <v>2.1536300000000001E-2</v>
      </c>
      <c r="AC6381">
        <v>2.27061E-2</v>
      </c>
    </row>
    <row r="6382" spans="1:29">
      <c r="A6382" t="s">
        <v>16832</v>
      </c>
      <c r="B6382" t="s">
        <v>19</v>
      </c>
      <c r="C6382">
        <v>15.1576</v>
      </c>
      <c r="D6382">
        <v>15.1396</v>
      </c>
      <c r="E6382">
        <v>15.013</v>
      </c>
      <c r="F6382">
        <v>14.842599999999999</v>
      </c>
      <c r="G6382">
        <v>14.634399999999999</v>
      </c>
      <c r="H6382">
        <v>14.4194</v>
      </c>
      <c r="I6382">
        <v>14.196199999999999</v>
      </c>
      <c r="J6382">
        <v>13.9369</v>
      </c>
      <c r="K6382">
        <v>13.6241</v>
      </c>
      <c r="L6382">
        <v>13.274699999999999</v>
      </c>
      <c r="M6382">
        <v>12.8904</v>
      </c>
      <c r="N6382">
        <v>12.4726</v>
      </c>
      <c r="O6382">
        <v>12.0464</v>
      </c>
      <c r="P6382">
        <v>11.6189</v>
      </c>
      <c r="Q6382">
        <v>11.1846</v>
      </c>
      <c r="R6382">
        <v>10.717700000000001</v>
      </c>
      <c r="S6382">
        <v>10.2448</v>
      </c>
      <c r="T6382">
        <v>9.8146599999999999</v>
      </c>
      <c r="U6382">
        <v>9.4087499999999995</v>
      </c>
      <c r="V6382">
        <v>8.9940800000000003</v>
      </c>
      <c r="W6382">
        <v>8.5811700000000002</v>
      </c>
      <c r="X6382">
        <v>8.1751699999999996</v>
      </c>
      <c r="Y6382">
        <v>7.7845000000000004</v>
      </c>
      <c r="Z6382">
        <v>7.4162800000000004</v>
      </c>
      <c r="AA6382">
        <v>7.0861799999999997</v>
      </c>
      <c r="AB6382">
        <v>6.7932300000000003</v>
      </c>
      <c r="AC6382">
        <v>6.53904</v>
      </c>
    </row>
    <row r="6383" spans="1:29">
      <c r="A6383" t="s">
        <v>16833</v>
      </c>
      <c r="B6383" t="s">
        <v>19</v>
      </c>
      <c r="C6383">
        <v>6.2395399999999999</v>
      </c>
      <c r="D6383">
        <v>6.3667600000000002</v>
      </c>
      <c r="E6383">
        <v>6.3944700000000001</v>
      </c>
      <c r="F6383">
        <v>6.4173600000000004</v>
      </c>
      <c r="G6383">
        <v>6.4828999999999999</v>
      </c>
      <c r="H6383">
        <v>6.4437800000000003</v>
      </c>
      <c r="I6383">
        <v>6.3965399999999999</v>
      </c>
      <c r="J6383">
        <v>6.3468</v>
      </c>
      <c r="K6383">
        <v>6.2733400000000001</v>
      </c>
      <c r="L6383">
        <v>6.2056699999999996</v>
      </c>
      <c r="M6383">
        <v>6.1249000000000002</v>
      </c>
      <c r="N6383">
        <v>6.0476099999999997</v>
      </c>
      <c r="O6383">
        <v>5.9851999999999999</v>
      </c>
      <c r="P6383">
        <v>5.9165599999999996</v>
      </c>
      <c r="Q6383">
        <v>5.8574400000000004</v>
      </c>
      <c r="R6383">
        <v>5.8026299999999997</v>
      </c>
      <c r="S6383">
        <v>5.7555500000000004</v>
      </c>
      <c r="T6383">
        <v>5.7079700000000004</v>
      </c>
      <c r="U6383">
        <v>5.6719299999999997</v>
      </c>
      <c r="V6383">
        <v>5.6363200000000004</v>
      </c>
      <c r="W6383">
        <v>5.6005500000000001</v>
      </c>
      <c r="X6383">
        <v>5.5719599999999998</v>
      </c>
      <c r="Y6383">
        <v>5.5437500000000002</v>
      </c>
      <c r="Z6383">
        <v>5.5404999999999998</v>
      </c>
      <c r="AA6383">
        <v>5.5418700000000003</v>
      </c>
      <c r="AB6383">
        <v>5.5431100000000004</v>
      </c>
      <c r="AC6383">
        <v>5.5404600000000004</v>
      </c>
    </row>
    <row r="6384" spans="1:29">
      <c r="A6384" t="s">
        <v>16834</v>
      </c>
      <c r="B6384" t="s">
        <v>19</v>
      </c>
      <c r="C6384">
        <v>1.17971</v>
      </c>
      <c r="D6384">
        <v>1.1787700000000001</v>
      </c>
      <c r="E6384">
        <v>1.1692400000000001</v>
      </c>
      <c r="F6384">
        <v>1.1562600000000001</v>
      </c>
      <c r="G6384">
        <v>1.1403300000000001</v>
      </c>
      <c r="H6384">
        <v>1.12384</v>
      </c>
      <c r="I6384">
        <v>1.10673</v>
      </c>
      <c r="J6384">
        <v>1.08677</v>
      </c>
      <c r="K6384">
        <v>1.0625899999999999</v>
      </c>
      <c r="L6384">
        <v>1.0355300000000001</v>
      </c>
      <c r="M6384">
        <v>1.0057100000000001</v>
      </c>
      <c r="N6384">
        <v>0.97325099999999998</v>
      </c>
      <c r="O6384">
        <v>0.94011800000000001</v>
      </c>
      <c r="P6384">
        <v>0.90687700000000004</v>
      </c>
      <c r="Q6384">
        <v>0.87310200000000004</v>
      </c>
      <c r="R6384">
        <v>0.83676799999999996</v>
      </c>
      <c r="S6384">
        <v>0.79995400000000005</v>
      </c>
      <c r="T6384">
        <v>0.76650099999999999</v>
      </c>
      <c r="U6384">
        <v>0.73495100000000002</v>
      </c>
      <c r="V6384">
        <v>0.702712</v>
      </c>
      <c r="W6384">
        <v>0.67061400000000004</v>
      </c>
      <c r="X6384">
        <v>0.63905800000000001</v>
      </c>
      <c r="Y6384">
        <v>0.60870800000000003</v>
      </c>
      <c r="Z6384">
        <v>0.58011599999999997</v>
      </c>
      <c r="AA6384">
        <v>0.55452100000000004</v>
      </c>
      <c r="AB6384">
        <v>0.53184600000000004</v>
      </c>
      <c r="AC6384">
        <v>0.51222100000000004</v>
      </c>
    </row>
    <row r="6385" spans="1:29">
      <c r="A6385" t="s">
        <v>16835</v>
      </c>
      <c r="B6385" t="s">
        <v>19</v>
      </c>
      <c r="C6385">
        <v>0.23136399999999999</v>
      </c>
      <c r="D6385">
        <v>0.195385</v>
      </c>
      <c r="E6385">
        <v>0.20020099999999999</v>
      </c>
      <c r="F6385">
        <v>0.190634</v>
      </c>
      <c r="G6385">
        <v>0.11881899999999999</v>
      </c>
      <c r="H6385">
        <v>0.13968800000000001</v>
      </c>
      <c r="I6385">
        <v>0.14607899999999999</v>
      </c>
      <c r="J6385">
        <v>0.14915800000000001</v>
      </c>
      <c r="K6385">
        <v>0.15073600000000001</v>
      </c>
      <c r="L6385">
        <v>0.15715899999999999</v>
      </c>
      <c r="M6385">
        <v>0.17108499999999999</v>
      </c>
      <c r="N6385">
        <v>0.18077499999999999</v>
      </c>
      <c r="O6385">
        <v>0.178901</v>
      </c>
      <c r="P6385">
        <v>0.18691199999999999</v>
      </c>
      <c r="Q6385">
        <v>0.185366</v>
      </c>
      <c r="R6385">
        <v>0.18240899999999999</v>
      </c>
      <c r="S6385">
        <v>0.17927999999999999</v>
      </c>
      <c r="T6385">
        <v>0.17601</v>
      </c>
      <c r="U6385">
        <v>0.17275699999999999</v>
      </c>
      <c r="V6385">
        <v>0.169374</v>
      </c>
      <c r="W6385">
        <v>0.16638700000000001</v>
      </c>
      <c r="X6385">
        <v>0.16282099999999999</v>
      </c>
      <c r="Y6385">
        <v>0.15918199999999999</v>
      </c>
      <c r="Z6385">
        <v>0.15548699999999999</v>
      </c>
      <c r="AA6385">
        <v>0.15176100000000001</v>
      </c>
      <c r="AB6385">
        <v>0.147955</v>
      </c>
      <c r="AC6385">
        <v>0.14407700000000001</v>
      </c>
    </row>
    <row r="6386" spans="1:29">
      <c r="A6386" t="s">
        <v>16836</v>
      </c>
      <c r="B6386" t="s">
        <v>19</v>
      </c>
      <c r="C6386">
        <v>2.1448200000000002</v>
      </c>
      <c r="D6386">
        <v>2.1459199999999998</v>
      </c>
      <c r="E6386">
        <v>2.1800600000000001</v>
      </c>
      <c r="F6386">
        <v>2.2099500000000001</v>
      </c>
      <c r="G6386">
        <v>2.2311999999999999</v>
      </c>
      <c r="H6386">
        <v>2.2553399999999999</v>
      </c>
      <c r="I6386">
        <v>2.27562</v>
      </c>
      <c r="J6386">
        <v>2.28931</v>
      </c>
      <c r="K6386">
        <v>2.3077800000000002</v>
      </c>
      <c r="L6386">
        <v>2.32857</v>
      </c>
      <c r="M6386">
        <v>2.3476900000000001</v>
      </c>
      <c r="N6386">
        <v>2.37032</v>
      </c>
      <c r="O6386">
        <v>2.3934500000000001</v>
      </c>
      <c r="P6386">
        <v>2.4190399999999999</v>
      </c>
      <c r="Q6386">
        <v>2.44754</v>
      </c>
      <c r="R6386">
        <v>2.4758300000000002</v>
      </c>
      <c r="S6386">
        <v>2.50387</v>
      </c>
      <c r="T6386">
        <v>2.5308600000000001</v>
      </c>
      <c r="U6386">
        <v>2.5612900000000001</v>
      </c>
      <c r="V6386">
        <v>2.59057</v>
      </c>
      <c r="W6386">
        <v>2.6165099999999999</v>
      </c>
      <c r="X6386">
        <v>2.6414200000000001</v>
      </c>
      <c r="Y6386">
        <v>2.6654499999999999</v>
      </c>
      <c r="Z6386">
        <v>2.6967099999999999</v>
      </c>
      <c r="AA6386">
        <v>2.7302300000000002</v>
      </c>
      <c r="AB6386">
        <v>2.7609900000000001</v>
      </c>
      <c r="AC6386">
        <v>2.79054</v>
      </c>
    </row>
    <row r="6387" spans="1:29">
      <c r="A6387" t="s">
        <v>16837</v>
      </c>
      <c r="B6387" t="s">
        <v>19</v>
      </c>
      <c r="C6387">
        <v>0.37407699999999999</v>
      </c>
      <c r="D6387">
        <v>0.36610399999999998</v>
      </c>
      <c r="E6387">
        <v>0.36937900000000001</v>
      </c>
      <c r="F6387">
        <v>0.37494699999999997</v>
      </c>
      <c r="G6387">
        <v>0.37940600000000002</v>
      </c>
      <c r="H6387">
        <v>0.384241</v>
      </c>
      <c r="I6387">
        <v>0.388963</v>
      </c>
      <c r="J6387">
        <v>0.39316800000000002</v>
      </c>
      <c r="K6387">
        <v>0.39772800000000003</v>
      </c>
      <c r="L6387">
        <v>0.40226400000000001</v>
      </c>
      <c r="M6387">
        <v>0.407053</v>
      </c>
      <c r="N6387">
        <v>0.41076800000000002</v>
      </c>
      <c r="O6387">
        <v>0.41379300000000002</v>
      </c>
      <c r="P6387">
        <v>0.416769</v>
      </c>
      <c r="Q6387">
        <v>0.41936600000000002</v>
      </c>
      <c r="R6387">
        <v>0.42196899999999998</v>
      </c>
      <c r="S6387">
        <v>0.42430299999999999</v>
      </c>
      <c r="T6387">
        <v>0.42658600000000002</v>
      </c>
      <c r="U6387">
        <v>0.42893399999999998</v>
      </c>
      <c r="V6387">
        <v>0.43122100000000002</v>
      </c>
      <c r="W6387">
        <v>0.43339899999999998</v>
      </c>
      <c r="X6387">
        <v>0.43546899999999999</v>
      </c>
      <c r="Y6387">
        <v>0.43720199999999998</v>
      </c>
      <c r="Z6387">
        <v>0.43974400000000002</v>
      </c>
      <c r="AA6387">
        <v>0.442745</v>
      </c>
      <c r="AB6387">
        <v>0.44563000000000003</v>
      </c>
      <c r="AC6387">
        <v>0.44830900000000001</v>
      </c>
    </row>
    <row r="6388" spans="1:29">
      <c r="A6388" t="s">
        <v>16838</v>
      </c>
      <c r="B6388" t="s">
        <v>19</v>
      </c>
      <c r="C6388">
        <v>1.30037E-2</v>
      </c>
      <c r="D6388">
        <v>1.22954E-2</v>
      </c>
      <c r="E6388">
        <v>1.1424E-2</v>
      </c>
      <c r="F6388">
        <v>1.0471899999999999E-2</v>
      </c>
      <c r="G6388">
        <v>9.4742999999999997E-3</v>
      </c>
      <c r="H6388">
        <v>8.4655400000000006E-3</v>
      </c>
      <c r="I6388">
        <v>7.4525900000000003E-3</v>
      </c>
      <c r="J6388">
        <v>6.4343400000000002E-3</v>
      </c>
      <c r="K6388">
        <v>5.4192099999999998E-3</v>
      </c>
      <c r="L6388">
        <v>4.4124400000000001E-3</v>
      </c>
      <c r="M6388">
        <v>3.4196399999999998E-3</v>
      </c>
      <c r="N6388">
        <v>2.44042E-3</v>
      </c>
      <c r="O6388">
        <v>2.2114999999999999E-3</v>
      </c>
      <c r="P6388">
        <v>1.9827999999999998E-3</v>
      </c>
      <c r="Q6388">
        <v>1.7523899999999999E-3</v>
      </c>
      <c r="R6388">
        <v>1.5490300000000001E-3</v>
      </c>
      <c r="S6388">
        <v>1.3506E-3</v>
      </c>
      <c r="T6388">
        <v>1.15448E-3</v>
      </c>
      <c r="U6388">
        <v>1.07457E-3</v>
      </c>
      <c r="V6388">
        <v>1.00015E-3</v>
      </c>
      <c r="W6388">
        <v>9.3652899999999996E-4</v>
      </c>
      <c r="X6388">
        <v>8.8073899999999996E-4</v>
      </c>
      <c r="Y6388">
        <v>8.3020200000000004E-4</v>
      </c>
      <c r="Z6388">
        <v>7.8497599999999995E-4</v>
      </c>
      <c r="AA6388">
        <v>7.4613999999999995E-4</v>
      </c>
      <c r="AB6388">
        <v>7.1230999999999996E-4</v>
      </c>
      <c r="AC6388">
        <v>6.8394099999999998E-4</v>
      </c>
    </row>
    <row r="6389" spans="1:29">
      <c r="A6389" t="s">
        <v>16839</v>
      </c>
      <c r="B6389" t="s">
        <v>19</v>
      </c>
      <c r="C6389">
        <v>5.0523300000000001E-4</v>
      </c>
      <c r="D6389">
        <v>4.8170599999999999E-4</v>
      </c>
      <c r="E6389">
        <v>4.5403199999999999E-4</v>
      </c>
      <c r="F6389">
        <v>4.2462400000000002E-4</v>
      </c>
      <c r="G6389">
        <v>3.9495300000000002E-4</v>
      </c>
      <c r="H6389">
        <v>3.6687500000000001E-4</v>
      </c>
      <c r="I6389">
        <v>3.4083399999999998E-4</v>
      </c>
      <c r="J6389">
        <v>3.1898899999999999E-4</v>
      </c>
      <c r="K6389">
        <v>2.9964299999999999E-4</v>
      </c>
      <c r="L6389">
        <v>2.8387399999999999E-4</v>
      </c>
      <c r="M6389">
        <v>2.72899E-4</v>
      </c>
      <c r="N6389">
        <v>2.6761899999999997E-4</v>
      </c>
      <c r="O6389">
        <v>2.7466099999999999E-4</v>
      </c>
      <c r="P6389">
        <v>2.9587400000000001E-4</v>
      </c>
      <c r="Q6389">
        <v>3.3394799999999998E-4</v>
      </c>
      <c r="R6389">
        <v>3.9170900000000001E-4</v>
      </c>
      <c r="S6389">
        <v>4.7226100000000002E-4</v>
      </c>
      <c r="T6389">
        <v>5.9600699999999996E-4</v>
      </c>
      <c r="U6389">
        <v>7.4463999999999997E-4</v>
      </c>
      <c r="V6389">
        <v>9.1832700000000003E-4</v>
      </c>
      <c r="W6389">
        <v>1.1175600000000001E-3</v>
      </c>
      <c r="X6389">
        <v>1.3433500000000001E-3</v>
      </c>
      <c r="Y6389">
        <v>1.5958599999999999E-3</v>
      </c>
      <c r="Z6389">
        <v>1.87156E-3</v>
      </c>
      <c r="AA6389">
        <v>2.1667700000000002E-3</v>
      </c>
      <c r="AB6389">
        <v>2.4830400000000002E-3</v>
      </c>
      <c r="AC6389">
        <v>2.8188699999999998E-3</v>
      </c>
    </row>
    <row r="6390" spans="1:29">
      <c r="A6390" t="s">
        <v>16840</v>
      </c>
      <c r="B6390" t="s">
        <v>19</v>
      </c>
      <c r="C6390" s="2">
        <v>4301080000</v>
      </c>
      <c r="D6390" s="2">
        <v>4367630000</v>
      </c>
      <c r="E6390" s="2">
        <v>4388120000</v>
      </c>
      <c r="F6390" s="2">
        <v>4468660000</v>
      </c>
      <c r="G6390" s="2">
        <v>4556490000</v>
      </c>
      <c r="H6390" s="2">
        <v>4646400000</v>
      </c>
      <c r="I6390" s="2">
        <v>4730580000</v>
      </c>
      <c r="J6390" s="2">
        <v>4801610000</v>
      </c>
      <c r="K6390" s="2">
        <v>4888080000</v>
      </c>
      <c r="L6390" s="2">
        <v>4982720000</v>
      </c>
      <c r="M6390" s="2">
        <v>5089960000</v>
      </c>
      <c r="N6390" s="2">
        <v>5218560000</v>
      </c>
      <c r="O6390" s="2">
        <v>5344730000</v>
      </c>
      <c r="P6390" s="2">
        <v>5459770000</v>
      </c>
      <c r="Q6390" s="2">
        <v>5572000000</v>
      </c>
      <c r="R6390" s="2">
        <v>5681860000</v>
      </c>
      <c r="S6390" s="2">
        <v>5801670000</v>
      </c>
      <c r="T6390" s="2">
        <v>5911850000</v>
      </c>
      <c r="U6390" s="2">
        <v>6014930000</v>
      </c>
      <c r="V6390" s="2">
        <v>6118080000</v>
      </c>
      <c r="W6390" s="2">
        <v>6220650000</v>
      </c>
      <c r="X6390" s="2">
        <v>6320420000</v>
      </c>
      <c r="Y6390" s="2">
        <v>6418290000</v>
      </c>
      <c r="Z6390" s="2">
        <v>6518630000</v>
      </c>
      <c r="AA6390" s="2">
        <v>6619830000</v>
      </c>
      <c r="AB6390" s="2">
        <v>6719030000</v>
      </c>
      <c r="AC6390" s="2">
        <v>6818500000</v>
      </c>
    </row>
    <row r="6391" spans="1:29">
      <c r="A6391" t="s">
        <v>20</v>
      </c>
      <c r="B6391" t="s">
        <v>19</v>
      </c>
      <c r="C6391">
        <v>0</v>
      </c>
      <c r="D6391">
        <v>0</v>
      </c>
      <c r="E6391">
        <v>0</v>
      </c>
      <c r="F6391">
        <v>0</v>
      </c>
      <c r="G6391">
        <v>0</v>
      </c>
      <c r="H6391">
        <v>0</v>
      </c>
      <c r="I6391">
        <v>0</v>
      </c>
      <c r="J6391">
        <v>0</v>
      </c>
      <c r="K6391">
        <v>0</v>
      </c>
      <c r="L6391">
        <v>0</v>
      </c>
      <c r="M6391">
        <v>0</v>
      </c>
      <c r="N6391">
        <v>0</v>
      </c>
      <c r="O6391">
        <v>0</v>
      </c>
      <c r="P6391">
        <v>0</v>
      </c>
      <c r="Q6391">
        <v>0</v>
      </c>
      <c r="R6391">
        <v>0</v>
      </c>
      <c r="S6391">
        <v>0</v>
      </c>
      <c r="T6391">
        <v>0</v>
      </c>
      <c r="U6391">
        <v>0</v>
      </c>
      <c r="V6391">
        <v>0</v>
      </c>
      <c r="W6391">
        <v>0</v>
      </c>
      <c r="X6391">
        <v>0</v>
      </c>
      <c r="Y6391">
        <v>0</v>
      </c>
      <c r="Z6391">
        <v>0</v>
      </c>
      <c r="AA6391">
        <v>0</v>
      </c>
      <c r="AB6391">
        <v>0</v>
      </c>
      <c r="AC6391">
        <v>0</v>
      </c>
    </row>
    <row r="6392" spans="1:29">
      <c r="A6392" t="s">
        <v>21</v>
      </c>
      <c r="B6392" t="s">
        <v>19</v>
      </c>
      <c r="C6392" s="2">
        <v>53417600000</v>
      </c>
      <c r="D6392" s="2">
        <v>51919900000</v>
      </c>
      <c r="E6392" s="2">
        <v>49936500000</v>
      </c>
      <c r="F6392" s="2">
        <v>47637100000</v>
      </c>
      <c r="G6392" s="2">
        <v>45089000000</v>
      </c>
      <c r="H6392" s="2">
        <v>42442400000</v>
      </c>
      <c r="I6392" s="2">
        <v>39726600000</v>
      </c>
      <c r="J6392" s="2">
        <v>36835800000</v>
      </c>
      <c r="K6392" s="2">
        <v>33726200000</v>
      </c>
      <c r="L6392" s="2">
        <v>30496500000</v>
      </c>
      <c r="M6392" s="2">
        <v>27224100000</v>
      </c>
      <c r="N6392" s="2">
        <v>23962900000</v>
      </c>
      <c r="O6392" s="2">
        <v>20795400000</v>
      </c>
      <c r="P6392" s="2">
        <v>17779200000</v>
      </c>
      <c r="Q6392" s="2">
        <v>14927800000</v>
      </c>
      <c r="R6392" s="2">
        <v>12251700000</v>
      </c>
      <c r="S6392" s="2">
        <v>9786900000</v>
      </c>
      <c r="T6392" s="2">
        <v>8301320000</v>
      </c>
      <c r="U6392" s="2">
        <v>7028350000</v>
      </c>
      <c r="V6392" s="2">
        <v>5883990000</v>
      </c>
      <c r="W6392" s="2">
        <v>4881010000</v>
      </c>
      <c r="X6392" s="2">
        <v>4023440000</v>
      </c>
      <c r="Y6392" s="2">
        <v>3287170000</v>
      </c>
      <c r="Z6392" s="2">
        <v>2661340000</v>
      </c>
      <c r="AA6392" s="2">
        <v>2157420000</v>
      </c>
      <c r="AB6392" s="2">
        <v>1756180000</v>
      </c>
      <c r="AC6392" s="2">
        <v>1448190000</v>
      </c>
    </row>
    <row r="6393" spans="1:29">
      <c r="A6393" t="s">
        <v>22</v>
      </c>
      <c r="B6393" t="s">
        <v>19</v>
      </c>
      <c r="C6393" s="2">
        <v>968772000000000</v>
      </c>
      <c r="D6393" s="2">
        <v>967033000000000</v>
      </c>
      <c r="E6393" s="2">
        <v>957995000000000</v>
      </c>
      <c r="F6393" s="2">
        <v>945814000000000</v>
      </c>
      <c r="G6393" s="2">
        <v>931175000000000</v>
      </c>
      <c r="H6393" s="2">
        <v>915856000000000</v>
      </c>
      <c r="I6393" s="2">
        <v>899947000000000</v>
      </c>
      <c r="J6393" s="2">
        <v>881664000000000</v>
      </c>
      <c r="K6393" s="2">
        <v>859693000000000</v>
      </c>
      <c r="L6393" s="2">
        <v>835253000000000</v>
      </c>
      <c r="M6393" s="2">
        <v>808431000000000</v>
      </c>
      <c r="N6393" s="2">
        <v>779383000000000</v>
      </c>
      <c r="O6393" s="2">
        <v>749775000000000</v>
      </c>
      <c r="P6393" s="2">
        <v>720149000000000</v>
      </c>
      <c r="Q6393" s="2">
        <v>690160000000000</v>
      </c>
      <c r="R6393" s="2">
        <v>659116000000000</v>
      </c>
      <c r="S6393" s="2">
        <v>627592000000000</v>
      </c>
      <c r="T6393" s="2">
        <v>599137000000000</v>
      </c>
      <c r="U6393" s="2">
        <v>572273000000000</v>
      </c>
      <c r="V6393" s="2">
        <v>544811000000000</v>
      </c>
      <c r="W6393" s="2">
        <v>517430000000000</v>
      </c>
      <c r="X6393" s="2">
        <v>490345000000000</v>
      </c>
      <c r="Y6393" s="2">
        <v>464183000000000</v>
      </c>
      <c r="Z6393" s="2">
        <v>439279000000000</v>
      </c>
      <c r="AA6393" s="2">
        <v>417008000000000</v>
      </c>
      <c r="AB6393" s="2">
        <v>397279000000000</v>
      </c>
      <c r="AC6393" s="2">
        <v>380233000000000</v>
      </c>
    </row>
    <row r="6394" spans="1:29">
      <c r="A6394" t="s">
        <v>23</v>
      </c>
      <c r="B6394" t="s">
        <v>19</v>
      </c>
      <c r="C6394" s="2">
        <v>4619900000000</v>
      </c>
      <c r="D6394" s="2">
        <v>4655040000000</v>
      </c>
      <c r="E6394" s="2">
        <v>4671770000000</v>
      </c>
      <c r="F6394" s="2">
        <v>4719180000000</v>
      </c>
      <c r="G6394" s="2">
        <v>4838570000000</v>
      </c>
      <c r="H6394" s="2">
        <v>4911880000000</v>
      </c>
      <c r="I6394" s="2">
        <v>5027820000000</v>
      </c>
      <c r="J6394" s="2">
        <v>5152410000000</v>
      </c>
      <c r="K6394" s="2">
        <v>5274070000000</v>
      </c>
      <c r="L6394" s="2">
        <v>5383780000000</v>
      </c>
      <c r="M6394" s="2">
        <v>5476850000000</v>
      </c>
      <c r="N6394" s="2">
        <v>5562140000000</v>
      </c>
      <c r="O6394" s="2">
        <v>5664850000000</v>
      </c>
      <c r="P6394" s="2">
        <v>5763840000000</v>
      </c>
      <c r="Q6394" s="2">
        <v>5885750000000</v>
      </c>
      <c r="R6394" s="2">
        <v>6012990000000</v>
      </c>
      <c r="S6394" s="2">
        <v>6146400000000</v>
      </c>
      <c r="T6394" s="2">
        <v>6360580000000</v>
      </c>
      <c r="U6394" s="2">
        <v>6551350000000</v>
      </c>
      <c r="V6394" s="2">
        <v>6697250000000</v>
      </c>
      <c r="W6394" s="2">
        <v>6816860000000</v>
      </c>
      <c r="X6394" s="2">
        <v>6913880000000</v>
      </c>
      <c r="Y6394" s="2">
        <v>6991910000000</v>
      </c>
      <c r="Z6394" s="2">
        <v>7055310000000</v>
      </c>
      <c r="AA6394" s="2">
        <v>7125560000000</v>
      </c>
      <c r="AB6394" s="2">
        <v>7201850000000</v>
      </c>
      <c r="AC6394" s="2">
        <v>7296800000000</v>
      </c>
    </row>
    <row r="6395" spans="1:29">
      <c r="A6395" t="s">
        <v>24</v>
      </c>
      <c r="B6395" t="s">
        <v>19</v>
      </c>
      <c r="C6395">
        <v>0</v>
      </c>
      <c r="D6395">
        <v>0</v>
      </c>
      <c r="E6395">
        <v>0</v>
      </c>
      <c r="F6395">
        <v>0</v>
      </c>
      <c r="G6395">
        <v>0</v>
      </c>
      <c r="H6395">
        <v>0</v>
      </c>
      <c r="I6395">
        <v>0</v>
      </c>
      <c r="J6395">
        <v>0</v>
      </c>
      <c r="K6395">
        <v>0</v>
      </c>
      <c r="L6395">
        <v>0</v>
      </c>
      <c r="M6395">
        <v>0</v>
      </c>
      <c r="N6395">
        <v>0</v>
      </c>
      <c r="O6395">
        <v>0</v>
      </c>
      <c r="P6395">
        <v>0</v>
      </c>
      <c r="Q6395">
        <v>0</v>
      </c>
      <c r="R6395">
        <v>0</v>
      </c>
      <c r="S6395">
        <v>0</v>
      </c>
      <c r="T6395">
        <v>0</v>
      </c>
      <c r="U6395">
        <v>0</v>
      </c>
      <c r="V6395">
        <v>0</v>
      </c>
      <c r="W6395">
        <v>0</v>
      </c>
      <c r="X6395">
        <v>0</v>
      </c>
      <c r="Y6395">
        <v>0</v>
      </c>
      <c r="Z6395">
        <v>0</v>
      </c>
      <c r="AA6395">
        <v>0</v>
      </c>
      <c r="AB6395">
        <v>0</v>
      </c>
      <c r="AC6395">
        <v>0</v>
      </c>
    </row>
    <row r="6396" spans="1:29">
      <c r="A6396" t="s">
        <v>25</v>
      </c>
      <c r="B6396" t="s">
        <v>19</v>
      </c>
      <c r="C6396">
        <v>0</v>
      </c>
      <c r="D6396">
        <v>0</v>
      </c>
      <c r="E6396">
        <v>0</v>
      </c>
      <c r="F6396">
        <v>0</v>
      </c>
      <c r="G6396">
        <v>0</v>
      </c>
      <c r="H6396">
        <v>0</v>
      </c>
      <c r="I6396">
        <v>0</v>
      </c>
      <c r="J6396">
        <v>0</v>
      </c>
      <c r="K6396">
        <v>0</v>
      </c>
      <c r="L6396">
        <v>0</v>
      </c>
      <c r="M6396">
        <v>0</v>
      </c>
      <c r="N6396">
        <v>0</v>
      </c>
      <c r="O6396">
        <v>0</v>
      </c>
      <c r="P6396">
        <v>0</v>
      </c>
      <c r="Q6396">
        <v>0</v>
      </c>
      <c r="R6396">
        <v>0</v>
      </c>
      <c r="S6396">
        <v>0</v>
      </c>
      <c r="T6396">
        <v>0</v>
      </c>
      <c r="U6396">
        <v>0</v>
      </c>
      <c r="V6396">
        <v>0</v>
      </c>
      <c r="W6396">
        <v>0</v>
      </c>
      <c r="X6396">
        <v>0</v>
      </c>
      <c r="Y6396">
        <v>0</v>
      </c>
      <c r="Z6396">
        <v>0</v>
      </c>
      <c r="AA6396">
        <v>0</v>
      </c>
      <c r="AB6396">
        <v>0</v>
      </c>
      <c r="AC6396">
        <v>0</v>
      </c>
    </row>
    <row r="6397" spans="1:29">
      <c r="A6397" t="s">
        <v>26</v>
      </c>
      <c r="B6397" t="s">
        <v>19</v>
      </c>
      <c r="C6397">
        <v>0</v>
      </c>
      <c r="D6397">
        <v>0</v>
      </c>
      <c r="E6397">
        <v>0</v>
      </c>
      <c r="F6397">
        <v>0</v>
      </c>
      <c r="G6397">
        <v>0</v>
      </c>
      <c r="H6397">
        <v>0</v>
      </c>
      <c r="I6397">
        <v>0</v>
      </c>
      <c r="J6397">
        <v>0</v>
      </c>
      <c r="K6397">
        <v>0</v>
      </c>
      <c r="L6397">
        <v>0</v>
      </c>
      <c r="M6397">
        <v>0</v>
      </c>
      <c r="N6397">
        <v>0</v>
      </c>
      <c r="O6397">
        <v>0</v>
      </c>
      <c r="P6397">
        <v>0</v>
      </c>
      <c r="Q6397">
        <v>0</v>
      </c>
      <c r="R6397">
        <v>0</v>
      </c>
      <c r="S6397">
        <v>0</v>
      </c>
      <c r="T6397">
        <v>0</v>
      </c>
      <c r="U6397">
        <v>0</v>
      </c>
      <c r="V6397">
        <v>0</v>
      </c>
      <c r="W6397">
        <v>0</v>
      </c>
      <c r="X6397">
        <v>0</v>
      </c>
      <c r="Y6397">
        <v>0</v>
      </c>
      <c r="Z6397">
        <v>0</v>
      </c>
      <c r="AA6397">
        <v>0</v>
      </c>
      <c r="AB6397">
        <v>0</v>
      </c>
      <c r="AC6397">
        <v>0</v>
      </c>
    </row>
    <row r="6398" spans="1:29">
      <c r="A6398" t="s">
        <v>27</v>
      </c>
      <c r="B6398" t="s">
        <v>19</v>
      </c>
      <c r="C6398">
        <v>0</v>
      </c>
      <c r="D6398">
        <v>0</v>
      </c>
      <c r="E6398">
        <v>0</v>
      </c>
      <c r="F6398">
        <v>0</v>
      </c>
      <c r="G6398">
        <v>0</v>
      </c>
      <c r="H6398">
        <v>0</v>
      </c>
      <c r="I6398">
        <v>0</v>
      </c>
      <c r="J6398">
        <v>0</v>
      </c>
      <c r="K6398">
        <v>0</v>
      </c>
      <c r="L6398">
        <v>0</v>
      </c>
      <c r="M6398">
        <v>0</v>
      </c>
      <c r="N6398">
        <v>0</v>
      </c>
      <c r="O6398">
        <v>0</v>
      </c>
      <c r="P6398">
        <v>0</v>
      </c>
      <c r="Q6398">
        <v>0</v>
      </c>
      <c r="R6398">
        <v>0</v>
      </c>
      <c r="S6398">
        <v>0</v>
      </c>
      <c r="T6398">
        <v>0</v>
      </c>
      <c r="U6398">
        <v>0</v>
      </c>
      <c r="V6398">
        <v>0</v>
      </c>
      <c r="W6398">
        <v>0</v>
      </c>
      <c r="X6398">
        <v>0</v>
      </c>
      <c r="Y6398">
        <v>0</v>
      </c>
      <c r="Z6398">
        <v>0</v>
      </c>
      <c r="AA6398">
        <v>0</v>
      </c>
      <c r="AB6398">
        <v>0</v>
      </c>
      <c r="AC6398">
        <v>0</v>
      </c>
    </row>
    <row r="6399" spans="1:29">
      <c r="A6399" t="s">
        <v>28</v>
      </c>
      <c r="B6399" t="s">
        <v>19</v>
      </c>
      <c r="C6399" s="2">
        <v>90425500000</v>
      </c>
      <c r="D6399" s="2">
        <v>91192200000</v>
      </c>
      <c r="E6399" s="2">
        <v>91128100000</v>
      </c>
      <c r="F6399" s="2">
        <v>90335500000</v>
      </c>
      <c r="G6399" s="2">
        <v>88861600000</v>
      </c>
      <c r="H6399" s="2">
        <v>87049900000</v>
      </c>
      <c r="I6399" s="2">
        <v>84917400000</v>
      </c>
      <c r="J6399" s="2">
        <v>82173200000</v>
      </c>
      <c r="K6399" s="2">
        <v>78679700000</v>
      </c>
      <c r="L6399" s="2">
        <v>74611000000</v>
      </c>
      <c r="M6399" s="2">
        <v>70099900000</v>
      </c>
      <c r="N6399" s="2">
        <v>65258700000</v>
      </c>
      <c r="O6399" s="2">
        <v>60293300000</v>
      </c>
      <c r="P6399" s="2">
        <v>55335700000</v>
      </c>
      <c r="Q6399" s="2">
        <v>50413000000</v>
      </c>
      <c r="R6399" s="2">
        <v>45512600000</v>
      </c>
      <c r="S6399" s="2">
        <v>40708500000</v>
      </c>
      <c r="T6399" s="2">
        <v>35943700000</v>
      </c>
      <c r="U6399" s="2">
        <v>31742900000</v>
      </c>
      <c r="V6399" s="2">
        <v>27807700000</v>
      </c>
      <c r="W6399" s="2">
        <v>24281400000</v>
      </c>
      <c r="X6399" s="2">
        <v>21177500000</v>
      </c>
      <c r="Y6399" s="2">
        <v>18404300000</v>
      </c>
      <c r="Z6399" s="2">
        <v>15944700000</v>
      </c>
      <c r="AA6399" s="2">
        <v>13874800000</v>
      </c>
      <c r="AB6399" s="2">
        <v>12157200000</v>
      </c>
      <c r="AC6399" s="2">
        <v>10762000000</v>
      </c>
    </row>
    <row r="6400" spans="1:29">
      <c r="A6400" t="s">
        <v>29</v>
      </c>
      <c r="B6400" t="s">
        <v>19</v>
      </c>
      <c r="C6400">
        <v>0</v>
      </c>
      <c r="D6400">
        <v>0</v>
      </c>
      <c r="E6400">
        <v>0</v>
      </c>
      <c r="F6400">
        <v>0</v>
      </c>
      <c r="G6400">
        <v>0</v>
      </c>
      <c r="H6400">
        <v>0</v>
      </c>
      <c r="I6400">
        <v>0</v>
      </c>
      <c r="J6400">
        <v>0</v>
      </c>
      <c r="K6400">
        <v>0</v>
      </c>
      <c r="L6400">
        <v>0</v>
      </c>
      <c r="M6400">
        <v>0</v>
      </c>
      <c r="N6400">
        <v>0</v>
      </c>
      <c r="O6400">
        <v>0</v>
      </c>
      <c r="P6400">
        <v>0</v>
      </c>
      <c r="Q6400">
        <v>0</v>
      </c>
      <c r="R6400">
        <v>0</v>
      </c>
      <c r="S6400">
        <v>0</v>
      </c>
      <c r="T6400">
        <v>0</v>
      </c>
      <c r="U6400">
        <v>0</v>
      </c>
      <c r="V6400">
        <v>0</v>
      </c>
      <c r="W6400">
        <v>0</v>
      </c>
      <c r="X6400">
        <v>0</v>
      </c>
      <c r="Y6400">
        <v>0</v>
      </c>
      <c r="Z6400">
        <v>0</v>
      </c>
      <c r="AA6400">
        <v>0</v>
      </c>
      <c r="AB6400">
        <v>0</v>
      </c>
      <c r="AC6400">
        <v>0</v>
      </c>
    </row>
    <row r="6401" spans="1:29">
      <c r="A6401" t="s">
        <v>30</v>
      </c>
      <c r="B6401" t="s">
        <v>19</v>
      </c>
      <c r="C6401">
        <v>0</v>
      </c>
      <c r="D6401">
        <v>0</v>
      </c>
      <c r="E6401">
        <v>0</v>
      </c>
      <c r="F6401">
        <v>0</v>
      </c>
      <c r="G6401">
        <v>0</v>
      </c>
      <c r="H6401">
        <v>0</v>
      </c>
      <c r="I6401">
        <v>0</v>
      </c>
      <c r="J6401">
        <v>0</v>
      </c>
      <c r="K6401">
        <v>0</v>
      </c>
      <c r="L6401">
        <v>0</v>
      </c>
      <c r="M6401">
        <v>0</v>
      </c>
      <c r="N6401">
        <v>0</v>
      </c>
      <c r="O6401">
        <v>0</v>
      </c>
      <c r="P6401">
        <v>0</v>
      </c>
      <c r="Q6401">
        <v>0</v>
      </c>
      <c r="R6401">
        <v>0</v>
      </c>
      <c r="S6401">
        <v>0</v>
      </c>
      <c r="T6401">
        <v>0</v>
      </c>
      <c r="U6401">
        <v>0</v>
      </c>
      <c r="V6401">
        <v>0</v>
      </c>
      <c r="W6401">
        <v>0</v>
      </c>
      <c r="X6401">
        <v>0</v>
      </c>
      <c r="Y6401">
        <v>0</v>
      </c>
      <c r="Z6401">
        <v>0</v>
      </c>
      <c r="AA6401">
        <v>0</v>
      </c>
      <c r="AB6401">
        <v>0</v>
      </c>
      <c r="AC6401">
        <v>0</v>
      </c>
    </row>
    <row r="6402" spans="1:29">
      <c r="A6402" t="s">
        <v>31</v>
      </c>
      <c r="B6402" t="s">
        <v>19</v>
      </c>
      <c r="C6402" s="2">
        <v>113334000000</v>
      </c>
      <c r="D6402" s="2">
        <v>108714000000</v>
      </c>
      <c r="E6402" s="2">
        <v>103456000000</v>
      </c>
      <c r="F6402" s="2">
        <v>98123500000</v>
      </c>
      <c r="G6402" s="2">
        <v>92485800000</v>
      </c>
      <c r="H6402" s="2">
        <v>86947100000</v>
      </c>
      <c r="I6402" s="2">
        <v>81337500000</v>
      </c>
      <c r="J6402" s="2">
        <v>75406800000</v>
      </c>
      <c r="K6402" s="2">
        <v>69212300000</v>
      </c>
      <c r="L6402" s="2">
        <v>62721000000</v>
      </c>
      <c r="M6402" s="2">
        <v>55960400000</v>
      </c>
      <c r="N6402" s="2">
        <v>48873300000</v>
      </c>
      <c r="O6402" s="2">
        <v>41502200000</v>
      </c>
      <c r="P6402" s="2">
        <v>33794900000</v>
      </c>
      <c r="Q6402" s="2">
        <v>25766700000</v>
      </c>
      <c r="R6402" s="2">
        <v>23510600000</v>
      </c>
      <c r="S6402" s="2">
        <v>21461400000</v>
      </c>
      <c r="T6402" s="2">
        <v>19565700000</v>
      </c>
      <c r="U6402" s="2">
        <v>17779800000</v>
      </c>
      <c r="V6402" s="2">
        <v>16130400000</v>
      </c>
      <c r="W6402" s="2">
        <v>14525900000</v>
      </c>
      <c r="X6402" s="2">
        <v>12990000000</v>
      </c>
      <c r="Y6402" s="2">
        <v>11569000000</v>
      </c>
      <c r="Z6402" s="2">
        <v>10252400000</v>
      </c>
      <c r="AA6402" s="2">
        <v>8974050000</v>
      </c>
      <c r="AB6402" s="2">
        <v>7764130000</v>
      </c>
      <c r="AC6402" s="2">
        <v>6602330000</v>
      </c>
    </row>
    <row r="6403" spans="1:29">
      <c r="A6403" t="s">
        <v>32</v>
      </c>
      <c r="B6403" t="s">
        <v>19</v>
      </c>
      <c r="C6403" s="2">
        <v>84380600000000</v>
      </c>
      <c r="D6403" s="2">
        <v>85369300000000</v>
      </c>
      <c r="E6403" s="2">
        <v>86001600000000</v>
      </c>
      <c r="F6403" s="2">
        <v>86703400000000</v>
      </c>
      <c r="G6403" s="2">
        <v>87228500000000</v>
      </c>
      <c r="H6403" s="2">
        <v>87964900000000</v>
      </c>
      <c r="I6403" s="2">
        <v>88753400000000</v>
      </c>
      <c r="J6403" s="2">
        <v>89379200000000</v>
      </c>
      <c r="K6403" s="2">
        <v>89906200000000</v>
      </c>
      <c r="L6403" s="2">
        <v>90310300000000</v>
      </c>
      <c r="M6403" s="2">
        <v>90619300000000</v>
      </c>
      <c r="N6403" s="2">
        <v>90782700000000</v>
      </c>
      <c r="O6403" s="2">
        <v>90861000000000</v>
      </c>
      <c r="P6403" s="2">
        <v>90847000000000</v>
      </c>
      <c r="Q6403" s="2">
        <v>90719400000000</v>
      </c>
      <c r="R6403" s="2">
        <v>89356900000000</v>
      </c>
      <c r="S6403" s="2">
        <v>88047600000000</v>
      </c>
      <c r="T6403" s="2">
        <v>86664500000000</v>
      </c>
      <c r="U6403" s="2">
        <v>85261700000000</v>
      </c>
      <c r="V6403" s="2">
        <v>83830800000000</v>
      </c>
      <c r="W6403" s="2">
        <v>82441100000000</v>
      </c>
      <c r="X6403" s="2">
        <v>81236200000000</v>
      </c>
      <c r="Y6403" s="2">
        <v>80183700000000</v>
      </c>
      <c r="Z6403" s="2">
        <v>79446500000000</v>
      </c>
      <c r="AA6403" s="2">
        <v>78764800000000</v>
      </c>
      <c r="AB6403" s="2">
        <v>78163500000000</v>
      </c>
      <c r="AC6403" s="2">
        <v>77613600000000</v>
      </c>
    </row>
    <row r="6404" spans="1:29">
      <c r="A6404" t="s">
        <v>33</v>
      </c>
      <c r="B6404" t="s">
        <v>19</v>
      </c>
      <c r="C6404" s="2">
        <v>97010400000000</v>
      </c>
      <c r="D6404" s="2">
        <v>96692600000000</v>
      </c>
      <c r="E6404" s="2">
        <v>95240400000000</v>
      </c>
      <c r="F6404" s="2">
        <v>93990600000000</v>
      </c>
      <c r="G6404" s="2">
        <v>93432200000000</v>
      </c>
      <c r="H6404" s="2">
        <v>91544900000000</v>
      </c>
      <c r="I6404" s="2">
        <v>89918500000000</v>
      </c>
      <c r="J6404" s="2">
        <v>88143800000000</v>
      </c>
      <c r="K6404" s="2">
        <v>86288800000000</v>
      </c>
      <c r="L6404" s="2">
        <v>84183100000000</v>
      </c>
      <c r="M6404" s="2">
        <v>81867400000000</v>
      </c>
      <c r="N6404" s="2">
        <v>79449300000000</v>
      </c>
      <c r="O6404" s="2">
        <v>77115300000000</v>
      </c>
      <c r="P6404" s="2">
        <v>74530800000000</v>
      </c>
      <c r="Q6404" s="2">
        <v>71959100000000</v>
      </c>
      <c r="R6404" s="2">
        <v>70445900000000</v>
      </c>
      <c r="S6404" s="2">
        <v>69039200000000</v>
      </c>
      <c r="T6404" s="2">
        <v>67603000000000</v>
      </c>
      <c r="U6404" s="2">
        <v>66285600000000</v>
      </c>
      <c r="V6404" s="2">
        <v>65069800000000</v>
      </c>
      <c r="W6404" s="2">
        <v>63948500000000</v>
      </c>
      <c r="X6404" s="2">
        <v>63002900000000</v>
      </c>
      <c r="Y6404" s="2">
        <v>62192000000000</v>
      </c>
      <c r="Z6404" s="2">
        <v>61624600000000</v>
      </c>
      <c r="AA6404" s="2">
        <v>61134300000000</v>
      </c>
      <c r="AB6404" s="2">
        <v>60694100000000</v>
      </c>
      <c r="AC6404" s="2">
        <v>60321900000000</v>
      </c>
    </row>
    <row r="6405" spans="1:29">
      <c r="A6405" t="s">
        <v>34</v>
      </c>
      <c r="B6405" t="s">
        <v>19</v>
      </c>
      <c r="C6405">
        <v>0</v>
      </c>
      <c r="D6405">
        <v>0</v>
      </c>
      <c r="E6405">
        <v>0</v>
      </c>
      <c r="F6405">
        <v>0</v>
      </c>
      <c r="G6405">
        <v>0</v>
      </c>
      <c r="H6405">
        <v>0</v>
      </c>
      <c r="I6405">
        <v>0</v>
      </c>
      <c r="J6405">
        <v>0</v>
      </c>
      <c r="K6405">
        <v>0</v>
      </c>
      <c r="L6405">
        <v>0</v>
      </c>
      <c r="M6405">
        <v>0</v>
      </c>
      <c r="N6405">
        <v>0</v>
      </c>
      <c r="O6405">
        <v>0</v>
      </c>
      <c r="P6405">
        <v>0</v>
      </c>
      <c r="Q6405">
        <v>0</v>
      </c>
      <c r="R6405">
        <v>0</v>
      </c>
      <c r="S6405">
        <v>0</v>
      </c>
      <c r="T6405">
        <v>0</v>
      </c>
      <c r="U6405">
        <v>0</v>
      </c>
      <c r="V6405">
        <v>0</v>
      </c>
      <c r="W6405">
        <v>0</v>
      </c>
      <c r="X6405">
        <v>0</v>
      </c>
      <c r="Y6405">
        <v>0</v>
      </c>
      <c r="Z6405">
        <v>0</v>
      </c>
      <c r="AA6405">
        <v>0</v>
      </c>
      <c r="AB6405">
        <v>0</v>
      </c>
      <c r="AC6405">
        <v>0</v>
      </c>
    </row>
    <row r="6406" spans="1:29">
      <c r="A6406" t="s">
        <v>35</v>
      </c>
      <c r="B6406" t="s">
        <v>19</v>
      </c>
      <c r="C6406">
        <v>0</v>
      </c>
      <c r="D6406">
        <v>0</v>
      </c>
      <c r="E6406">
        <v>0</v>
      </c>
      <c r="F6406">
        <v>0</v>
      </c>
      <c r="G6406">
        <v>0</v>
      </c>
      <c r="H6406">
        <v>0</v>
      </c>
      <c r="I6406">
        <v>0</v>
      </c>
      <c r="J6406">
        <v>0</v>
      </c>
      <c r="K6406">
        <v>0</v>
      </c>
      <c r="L6406">
        <v>0</v>
      </c>
      <c r="M6406">
        <v>0</v>
      </c>
      <c r="N6406">
        <v>0</v>
      </c>
      <c r="O6406">
        <v>0</v>
      </c>
      <c r="P6406">
        <v>0</v>
      </c>
      <c r="Q6406">
        <v>0</v>
      </c>
      <c r="R6406">
        <v>0</v>
      </c>
      <c r="S6406">
        <v>0</v>
      </c>
      <c r="T6406">
        <v>0</v>
      </c>
      <c r="U6406">
        <v>0</v>
      </c>
      <c r="V6406">
        <v>0</v>
      </c>
      <c r="W6406">
        <v>0</v>
      </c>
      <c r="X6406">
        <v>0</v>
      </c>
      <c r="Y6406">
        <v>0</v>
      </c>
      <c r="Z6406">
        <v>0</v>
      </c>
      <c r="AA6406">
        <v>0</v>
      </c>
      <c r="AB6406">
        <v>0</v>
      </c>
      <c r="AC6406">
        <v>0</v>
      </c>
    </row>
    <row r="6407" spans="1:29">
      <c r="A6407" t="s">
        <v>36</v>
      </c>
      <c r="B6407" t="s">
        <v>19</v>
      </c>
      <c r="C6407">
        <v>0</v>
      </c>
      <c r="D6407">
        <v>0</v>
      </c>
      <c r="E6407">
        <v>0</v>
      </c>
      <c r="F6407">
        <v>0</v>
      </c>
      <c r="G6407">
        <v>0</v>
      </c>
      <c r="H6407">
        <v>0</v>
      </c>
      <c r="I6407">
        <v>0</v>
      </c>
      <c r="J6407">
        <v>0</v>
      </c>
      <c r="K6407">
        <v>0</v>
      </c>
      <c r="L6407">
        <v>0</v>
      </c>
      <c r="M6407">
        <v>0</v>
      </c>
      <c r="N6407">
        <v>0</v>
      </c>
      <c r="O6407">
        <v>0</v>
      </c>
      <c r="P6407">
        <v>0</v>
      </c>
      <c r="Q6407">
        <v>0</v>
      </c>
      <c r="R6407">
        <v>0</v>
      </c>
      <c r="S6407">
        <v>0</v>
      </c>
      <c r="T6407">
        <v>0</v>
      </c>
      <c r="U6407">
        <v>0</v>
      </c>
      <c r="V6407">
        <v>0</v>
      </c>
      <c r="W6407">
        <v>0</v>
      </c>
      <c r="X6407">
        <v>0</v>
      </c>
      <c r="Y6407">
        <v>0</v>
      </c>
      <c r="Z6407">
        <v>0</v>
      </c>
      <c r="AA6407">
        <v>0</v>
      </c>
      <c r="AB6407">
        <v>0</v>
      </c>
      <c r="AC6407">
        <v>0</v>
      </c>
    </row>
    <row r="6408" spans="1:29">
      <c r="A6408" t="s">
        <v>37</v>
      </c>
      <c r="B6408" t="s">
        <v>19</v>
      </c>
      <c r="C6408">
        <v>0</v>
      </c>
      <c r="D6408">
        <v>0</v>
      </c>
      <c r="E6408">
        <v>0</v>
      </c>
      <c r="F6408">
        <v>0</v>
      </c>
      <c r="G6408">
        <v>0</v>
      </c>
      <c r="H6408">
        <v>0</v>
      </c>
      <c r="I6408">
        <v>0</v>
      </c>
      <c r="J6408">
        <v>0</v>
      </c>
      <c r="K6408">
        <v>0</v>
      </c>
      <c r="L6408">
        <v>0</v>
      </c>
      <c r="M6408">
        <v>0</v>
      </c>
      <c r="N6408">
        <v>0</v>
      </c>
      <c r="O6408">
        <v>0</v>
      </c>
      <c r="P6408">
        <v>0</v>
      </c>
      <c r="Q6408">
        <v>0</v>
      </c>
      <c r="R6408">
        <v>0</v>
      </c>
      <c r="S6408">
        <v>0</v>
      </c>
      <c r="T6408">
        <v>0</v>
      </c>
      <c r="U6408">
        <v>0</v>
      </c>
      <c r="V6408">
        <v>0</v>
      </c>
      <c r="W6408">
        <v>0</v>
      </c>
      <c r="X6408">
        <v>0</v>
      </c>
      <c r="Y6408">
        <v>0</v>
      </c>
      <c r="Z6408">
        <v>0</v>
      </c>
      <c r="AA6408">
        <v>0</v>
      </c>
      <c r="AB6408">
        <v>0</v>
      </c>
      <c r="AC6408">
        <v>0</v>
      </c>
    </row>
    <row r="6409" spans="1:29">
      <c r="A6409" t="s">
        <v>38</v>
      </c>
      <c r="B6409" t="s">
        <v>19</v>
      </c>
      <c r="C6409" s="2">
        <v>39560300000</v>
      </c>
      <c r="D6409" s="2">
        <v>38060900000</v>
      </c>
      <c r="E6409" s="2">
        <v>36368600000</v>
      </c>
      <c r="F6409" s="2">
        <v>34662900000</v>
      </c>
      <c r="G6409" s="2">
        <v>32829200000</v>
      </c>
      <c r="H6409" s="2">
        <v>31027500000</v>
      </c>
      <c r="I6409" s="2">
        <v>29197900000</v>
      </c>
      <c r="J6409" s="2">
        <v>27260900000</v>
      </c>
      <c r="K6409" s="2">
        <v>25237300000</v>
      </c>
      <c r="L6409" s="2">
        <v>23106700000</v>
      </c>
      <c r="M6409" s="2">
        <v>20879100000</v>
      </c>
      <c r="N6409" s="2">
        <v>18533700000</v>
      </c>
      <c r="O6409" s="2">
        <v>16076800000</v>
      </c>
      <c r="P6409" s="2">
        <v>13499000000</v>
      </c>
      <c r="Q6409" s="2">
        <v>10839100000</v>
      </c>
      <c r="R6409" s="2">
        <v>10020600000</v>
      </c>
      <c r="S6409" s="2">
        <v>9262270000</v>
      </c>
      <c r="T6409" s="2">
        <v>8504770000</v>
      </c>
      <c r="U6409" s="2">
        <v>7798600000</v>
      </c>
      <c r="V6409" s="2">
        <v>7149710000</v>
      </c>
      <c r="W6409" s="2">
        <v>6507850000</v>
      </c>
      <c r="X6409" s="2">
        <v>5924800000</v>
      </c>
      <c r="Y6409" s="2">
        <v>5355740000</v>
      </c>
      <c r="Z6409" s="2">
        <v>4849200000</v>
      </c>
      <c r="AA6409" s="2">
        <v>4346920000</v>
      </c>
      <c r="AB6409" s="2">
        <v>3851010000</v>
      </c>
      <c r="AC6409" s="2">
        <v>3403450000</v>
      </c>
    </row>
    <row r="6410" spans="1:29">
      <c r="A6410" t="s">
        <v>39</v>
      </c>
      <c r="B6410" t="s">
        <v>19</v>
      </c>
      <c r="C6410">
        <v>0</v>
      </c>
      <c r="D6410">
        <v>0</v>
      </c>
      <c r="E6410">
        <v>0</v>
      </c>
      <c r="F6410">
        <v>0</v>
      </c>
      <c r="G6410">
        <v>0</v>
      </c>
      <c r="H6410">
        <v>0</v>
      </c>
      <c r="I6410">
        <v>0</v>
      </c>
      <c r="J6410">
        <v>0</v>
      </c>
      <c r="K6410">
        <v>0</v>
      </c>
      <c r="L6410">
        <v>0</v>
      </c>
      <c r="M6410">
        <v>0</v>
      </c>
      <c r="N6410">
        <v>0</v>
      </c>
      <c r="O6410">
        <v>0</v>
      </c>
      <c r="P6410">
        <v>0</v>
      </c>
      <c r="Q6410">
        <v>0</v>
      </c>
      <c r="R6410">
        <v>0</v>
      </c>
      <c r="S6410">
        <v>0</v>
      </c>
      <c r="T6410">
        <v>0</v>
      </c>
      <c r="U6410">
        <v>0</v>
      </c>
      <c r="V6410">
        <v>0</v>
      </c>
      <c r="W6410">
        <v>0</v>
      </c>
      <c r="X6410">
        <v>0</v>
      </c>
      <c r="Y6410">
        <v>0</v>
      </c>
      <c r="Z6410">
        <v>0</v>
      </c>
      <c r="AA6410">
        <v>0</v>
      </c>
      <c r="AB6410">
        <v>0</v>
      </c>
      <c r="AC6410">
        <v>0</v>
      </c>
    </row>
    <row r="6411" spans="1:29">
      <c r="A6411" t="s">
        <v>40</v>
      </c>
      <c r="B6411" t="s">
        <v>19</v>
      </c>
      <c r="C6411">
        <v>0</v>
      </c>
      <c r="D6411">
        <v>0</v>
      </c>
      <c r="E6411">
        <v>0</v>
      </c>
      <c r="F6411">
        <v>0</v>
      </c>
      <c r="G6411">
        <v>0</v>
      </c>
      <c r="H6411">
        <v>0</v>
      </c>
      <c r="I6411">
        <v>0</v>
      </c>
      <c r="J6411">
        <v>0</v>
      </c>
      <c r="K6411">
        <v>0</v>
      </c>
      <c r="L6411">
        <v>0</v>
      </c>
      <c r="M6411">
        <v>0</v>
      </c>
      <c r="N6411">
        <v>0</v>
      </c>
      <c r="O6411">
        <v>0</v>
      </c>
      <c r="P6411">
        <v>0</v>
      </c>
      <c r="Q6411">
        <v>0</v>
      </c>
      <c r="R6411">
        <v>0</v>
      </c>
      <c r="S6411">
        <v>0</v>
      </c>
      <c r="T6411">
        <v>0</v>
      </c>
      <c r="U6411">
        <v>0</v>
      </c>
      <c r="V6411">
        <v>0</v>
      </c>
      <c r="W6411">
        <v>0</v>
      </c>
      <c r="X6411">
        <v>0</v>
      </c>
      <c r="Y6411">
        <v>0</v>
      </c>
      <c r="Z6411">
        <v>0</v>
      </c>
      <c r="AA6411">
        <v>0</v>
      </c>
      <c r="AB6411">
        <v>0</v>
      </c>
      <c r="AC6411">
        <v>0</v>
      </c>
    </row>
    <row r="6412" spans="1:29">
      <c r="A6412" t="s">
        <v>41</v>
      </c>
      <c r="B6412" t="s">
        <v>19</v>
      </c>
      <c r="C6412" s="2">
        <v>34978900</v>
      </c>
      <c r="D6412" s="2">
        <v>33998200</v>
      </c>
      <c r="E6412" s="2">
        <v>32699400</v>
      </c>
      <c r="F6412" s="2">
        <v>31193700</v>
      </c>
      <c r="G6412" s="2">
        <v>29525200</v>
      </c>
      <c r="H6412" s="2">
        <v>27792100</v>
      </c>
      <c r="I6412" s="2">
        <v>26013800</v>
      </c>
      <c r="J6412" s="2">
        <v>24120800</v>
      </c>
      <c r="K6412" s="2">
        <v>22084600</v>
      </c>
      <c r="L6412" s="2">
        <v>19969700</v>
      </c>
      <c r="M6412" s="2">
        <v>17826900</v>
      </c>
      <c r="N6412" s="2">
        <v>15691400</v>
      </c>
      <c r="O6412" s="2">
        <v>13617200</v>
      </c>
      <c r="P6412" s="2">
        <v>11642200</v>
      </c>
      <c r="Q6412" s="2">
        <v>9775030</v>
      </c>
      <c r="R6412" s="2">
        <v>8022620</v>
      </c>
      <c r="S6412" s="2">
        <v>6408650</v>
      </c>
      <c r="T6412" s="2">
        <v>5435870</v>
      </c>
      <c r="U6412" s="2">
        <v>4602300</v>
      </c>
      <c r="V6412" s="2">
        <v>3852950</v>
      </c>
      <c r="W6412" s="2">
        <v>3196180</v>
      </c>
      <c r="X6412" s="2">
        <v>2634630</v>
      </c>
      <c r="Y6412" s="2">
        <v>2152500</v>
      </c>
      <c r="Z6412" s="2">
        <v>1742700</v>
      </c>
      <c r="AA6412" s="2">
        <v>1412720</v>
      </c>
      <c r="AB6412" s="2">
        <v>1149980</v>
      </c>
      <c r="AC6412">
        <v>948300</v>
      </c>
    </row>
    <row r="6413" spans="1:29">
      <c r="A6413" t="s">
        <v>42</v>
      </c>
      <c r="B6413" t="s">
        <v>19</v>
      </c>
      <c r="C6413" s="2">
        <v>737258000000</v>
      </c>
      <c r="D6413" s="2">
        <v>735934000000</v>
      </c>
      <c r="E6413" s="2">
        <v>729057000000</v>
      </c>
      <c r="F6413" s="2">
        <v>719786000000</v>
      </c>
      <c r="G6413" s="2">
        <v>708645000000</v>
      </c>
      <c r="H6413" s="2">
        <v>696987000000</v>
      </c>
      <c r="I6413" s="2">
        <v>684880000000</v>
      </c>
      <c r="J6413" s="2">
        <v>670967000000</v>
      </c>
      <c r="K6413" s="2">
        <v>654246000000</v>
      </c>
      <c r="L6413" s="2">
        <v>635647000000</v>
      </c>
      <c r="M6413" s="2">
        <v>615235000000</v>
      </c>
      <c r="N6413" s="2">
        <v>593129000000</v>
      </c>
      <c r="O6413" s="2">
        <v>570596000000</v>
      </c>
      <c r="P6413" s="2">
        <v>548050000000</v>
      </c>
      <c r="Q6413" s="2">
        <v>525228000000</v>
      </c>
      <c r="R6413" s="2">
        <v>501603000000</v>
      </c>
      <c r="S6413" s="2">
        <v>477612000000</v>
      </c>
      <c r="T6413" s="2">
        <v>455957000000</v>
      </c>
      <c r="U6413" s="2">
        <v>435513000000</v>
      </c>
      <c r="V6413" s="2">
        <v>414614000000</v>
      </c>
      <c r="W6413" s="2">
        <v>393776000000</v>
      </c>
      <c r="X6413" s="2">
        <v>373164000000</v>
      </c>
      <c r="Y6413" s="2">
        <v>353254000000</v>
      </c>
      <c r="Z6413" s="2">
        <v>334302000000</v>
      </c>
      <c r="AA6413" s="2">
        <v>317353000000</v>
      </c>
      <c r="AB6413" s="2">
        <v>302339000000</v>
      </c>
      <c r="AC6413" s="2">
        <v>289366000000</v>
      </c>
    </row>
    <row r="6414" spans="1:29">
      <c r="A6414" t="s">
        <v>43</v>
      </c>
      <c r="B6414" t="s">
        <v>19</v>
      </c>
      <c r="C6414" s="2">
        <v>4400350000</v>
      </c>
      <c r="D6414" s="2">
        <v>4433810000</v>
      </c>
      <c r="E6414" s="2">
        <v>4449750000</v>
      </c>
      <c r="F6414" s="2">
        <v>4494910000</v>
      </c>
      <c r="G6414" s="2">
        <v>4608630000</v>
      </c>
      <c r="H6414" s="2">
        <v>4678450000</v>
      </c>
      <c r="I6414" s="2">
        <v>4788880000</v>
      </c>
      <c r="J6414" s="2">
        <v>4907550000</v>
      </c>
      <c r="K6414" s="2">
        <v>5023430000</v>
      </c>
      <c r="L6414" s="2">
        <v>5127920000</v>
      </c>
      <c r="M6414" s="2">
        <v>5216580000</v>
      </c>
      <c r="N6414" s="2">
        <v>5297810000</v>
      </c>
      <c r="O6414" s="2">
        <v>5395640000</v>
      </c>
      <c r="P6414" s="2">
        <v>5489920000</v>
      </c>
      <c r="Q6414" s="2">
        <v>5606040000</v>
      </c>
      <c r="R6414" s="2">
        <v>5727230000</v>
      </c>
      <c r="S6414" s="2">
        <v>5854300000</v>
      </c>
      <c r="T6414" s="2">
        <v>6058310000</v>
      </c>
      <c r="U6414" s="2">
        <v>6240010000</v>
      </c>
      <c r="V6414" s="2">
        <v>6378970000</v>
      </c>
      <c r="W6414" s="2">
        <v>6492900000</v>
      </c>
      <c r="X6414" s="2">
        <v>6585310000</v>
      </c>
      <c r="Y6414" s="2">
        <v>6659630000</v>
      </c>
      <c r="Z6414" s="2">
        <v>6720020000</v>
      </c>
      <c r="AA6414" s="2">
        <v>6786930000</v>
      </c>
      <c r="AB6414" s="2">
        <v>6859590000</v>
      </c>
      <c r="AC6414" s="2">
        <v>6950030000</v>
      </c>
    </row>
    <row r="6415" spans="1:29">
      <c r="A6415" t="s">
        <v>44</v>
      </c>
      <c r="B6415" t="s">
        <v>19</v>
      </c>
      <c r="C6415" s="2">
        <v>57972300000</v>
      </c>
      <c r="D6415" s="2">
        <v>57868200000</v>
      </c>
      <c r="E6415" s="2">
        <v>57327400000</v>
      </c>
      <c r="F6415" s="2">
        <v>56598400000</v>
      </c>
      <c r="G6415" s="2">
        <v>55722400000</v>
      </c>
      <c r="H6415" s="2">
        <v>54805700000</v>
      </c>
      <c r="I6415" s="2">
        <v>53853700000</v>
      </c>
      <c r="J6415" s="2">
        <v>52759600000</v>
      </c>
      <c r="K6415" s="2">
        <v>51444800000</v>
      </c>
      <c r="L6415" s="2">
        <v>49982300000</v>
      </c>
      <c r="M6415" s="2">
        <v>48377300000</v>
      </c>
      <c r="N6415" s="2">
        <v>46639000000</v>
      </c>
      <c r="O6415" s="2">
        <v>44867200000</v>
      </c>
      <c r="P6415" s="2">
        <v>43094300000</v>
      </c>
      <c r="Q6415" s="2">
        <v>41299800000</v>
      </c>
      <c r="R6415" s="2">
        <v>39442100000</v>
      </c>
      <c r="S6415" s="2">
        <v>37555600000</v>
      </c>
      <c r="T6415" s="2">
        <v>35852800000</v>
      </c>
      <c r="U6415" s="2">
        <v>34245200000</v>
      </c>
      <c r="V6415" s="2">
        <v>32601900000</v>
      </c>
      <c r="W6415" s="2">
        <v>30963300000</v>
      </c>
      <c r="X6415" s="2">
        <v>29342600000</v>
      </c>
      <c r="Y6415" s="2">
        <v>27777000000</v>
      </c>
      <c r="Z6415" s="2">
        <v>26286700000</v>
      </c>
      <c r="AA6415" s="2">
        <v>24954000000</v>
      </c>
      <c r="AB6415" s="2">
        <v>23773400000</v>
      </c>
      <c r="AC6415" s="2">
        <v>22753300000</v>
      </c>
    </row>
    <row r="6416" spans="1:29">
      <c r="A6416" t="s">
        <v>45</v>
      </c>
      <c r="B6416" t="s">
        <v>19</v>
      </c>
      <c r="C6416" s="2">
        <v>181371000</v>
      </c>
      <c r="D6416" s="2">
        <v>151253000</v>
      </c>
      <c r="E6416" s="2">
        <v>154672000</v>
      </c>
      <c r="F6416" s="2">
        <v>147992000</v>
      </c>
      <c r="G6416" s="2">
        <v>93612300</v>
      </c>
      <c r="H6416" s="2">
        <v>112567000</v>
      </c>
      <c r="I6416" s="2">
        <v>121348000</v>
      </c>
      <c r="J6416" s="2">
        <v>128198000</v>
      </c>
      <c r="K6416" s="2">
        <v>134016000</v>
      </c>
      <c r="L6416" s="2">
        <v>144544000</v>
      </c>
      <c r="M6416" s="2">
        <v>162474000</v>
      </c>
      <c r="N6416" s="2">
        <v>177002000</v>
      </c>
      <c r="O6416" s="2">
        <v>180691000</v>
      </c>
      <c r="P6416" s="2">
        <v>194828000</v>
      </c>
      <c r="Q6416" s="2">
        <v>199922000</v>
      </c>
      <c r="R6416" s="2">
        <v>203215000</v>
      </c>
      <c r="S6416" s="2">
        <v>206306000</v>
      </c>
      <c r="T6416" s="2">
        <v>211790000</v>
      </c>
      <c r="U6416" s="2">
        <v>215942000</v>
      </c>
      <c r="V6416" s="2">
        <v>218284000</v>
      </c>
      <c r="W6416" s="2">
        <v>220110000</v>
      </c>
      <c r="X6416" s="2">
        <v>219998000</v>
      </c>
      <c r="Y6416" s="2">
        <v>218976000</v>
      </c>
      <c r="Z6416" s="2">
        <v>216377000</v>
      </c>
      <c r="AA6416" s="2">
        <v>213607000</v>
      </c>
      <c r="AB6416" s="2">
        <v>210762000</v>
      </c>
      <c r="AC6416" s="2">
        <v>208323000</v>
      </c>
    </row>
    <row r="6417" spans="1:29">
      <c r="A6417" t="s">
        <v>46</v>
      </c>
      <c r="B6417" t="s">
        <v>19</v>
      </c>
      <c r="C6417">
        <v>0</v>
      </c>
      <c r="D6417">
        <v>0</v>
      </c>
      <c r="E6417">
        <v>0</v>
      </c>
      <c r="F6417">
        <v>0</v>
      </c>
      <c r="G6417">
        <v>0</v>
      </c>
      <c r="H6417">
        <v>0</v>
      </c>
      <c r="I6417">
        <v>0</v>
      </c>
      <c r="J6417">
        <v>0</v>
      </c>
      <c r="K6417">
        <v>0</v>
      </c>
      <c r="L6417">
        <v>0</v>
      </c>
      <c r="M6417">
        <v>0</v>
      </c>
      <c r="N6417">
        <v>0</v>
      </c>
      <c r="O6417">
        <v>0</v>
      </c>
      <c r="P6417">
        <v>0</v>
      </c>
      <c r="Q6417">
        <v>0</v>
      </c>
      <c r="R6417">
        <v>0</v>
      </c>
      <c r="S6417">
        <v>0</v>
      </c>
      <c r="T6417">
        <v>0</v>
      </c>
      <c r="U6417">
        <v>0</v>
      </c>
      <c r="V6417">
        <v>0</v>
      </c>
      <c r="W6417">
        <v>0</v>
      </c>
      <c r="X6417">
        <v>0</v>
      </c>
      <c r="Y6417">
        <v>0</v>
      </c>
      <c r="Z6417">
        <v>0</v>
      </c>
      <c r="AA6417">
        <v>0</v>
      </c>
      <c r="AB6417">
        <v>0</v>
      </c>
      <c r="AC6417">
        <v>0</v>
      </c>
    </row>
    <row r="6418" spans="1:29">
      <c r="A6418" t="s">
        <v>47</v>
      </c>
      <c r="B6418" t="s">
        <v>19</v>
      </c>
      <c r="C6418">
        <v>0</v>
      </c>
      <c r="D6418">
        <v>0</v>
      </c>
      <c r="E6418">
        <v>0</v>
      </c>
      <c r="F6418">
        <v>0</v>
      </c>
      <c r="G6418">
        <v>0</v>
      </c>
      <c r="H6418">
        <v>0</v>
      </c>
      <c r="I6418">
        <v>0</v>
      </c>
      <c r="J6418">
        <v>0</v>
      </c>
      <c r="K6418">
        <v>0</v>
      </c>
      <c r="L6418">
        <v>0</v>
      </c>
      <c r="M6418">
        <v>0</v>
      </c>
      <c r="N6418">
        <v>0</v>
      </c>
      <c r="O6418">
        <v>0</v>
      </c>
      <c r="P6418">
        <v>0</v>
      </c>
      <c r="Q6418">
        <v>0</v>
      </c>
      <c r="R6418">
        <v>0</v>
      </c>
      <c r="S6418">
        <v>0</v>
      </c>
      <c r="T6418">
        <v>0</v>
      </c>
      <c r="U6418">
        <v>0</v>
      </c>
      <c r="V6418">
        <v>0</v>
      </c>
      <c r="W6418">
        <v>0</v>
      </c>
      <c r="X6418">
        <v>0</v>
      </c>
      <c r="Y6418">
        <v>0</v>
      </c>
      <c r="Z6418">
        <v>0</v>
      </c>
      <c r="AA6418">
        <v>0</v>
      </c>
      <c r="AB6418">
        <v>0</v>
      </c>
      <c r="AC6418">
        <v>0</v>
      </c>
    </row>
    <row r="6419" spans="1:29">
      <c r="A6419" t="s">
        <v>48</v>
      </c>
      <c r="B6419" t="s">
        <v>19</v>
      </c>
      <c r="C6419" s="2">
        <v>59619000</v>
      </c>
      <c r="D6419" s="2">
        <v>60124500</v>
      </c>
      <c r="E6419" s="2">
        <v>60082200</v>
      </c>
      <c r="F6419" s="2">
        <v>59559700</v>
      </c>
      <c r="G6419" s="2">
        <v>58587900</v>
      </c>
      <c r="H6419" s="2">
        <v>57393400</v>
      </c>
      <c r="I6419" s="2">
        <v>55987400</v>
      </c>
      <c r="J6419" s="2">
        <v>54178100</v>
      </c>
      <c r="K6419" s="2">
        <v>51874800</v>
      </c>
      <c r="L6419" s="2">
        <v>49192200</v>
      </c>
      <c r="M6419" s="2">
        <v>46218000</v>
      </c>
      <c r="N6419" s="2">
        <v>43026100</v>
      </c>
      <c r="O6419" s="2">
        <v>39752300</v>
      </c>
      <c r="P6419" s="2">
        <v>36483700</v>
      </c>
      <c r="Q6419" s="2">
        <v>33238100</v>
      </c>
      <c r="R6419" s="2">
        <v>30007200</v>
      </c>
      <c r="S6419" s="2">
        <v>26839800</v>
      </c>
      <c r="T6419" s="2">
        <v>23698200</v>
      </c>
      <c r="U6419" s="2">
        <v>20928600</v>
      </c>
      <c r="V6419" s="2">
        <v>18334100</v>
      </c>
      <c r="W6419" s="2">
        <v>16009100</v>
      </c>
      <c r="X6419" s="2">
        <v>13962700</v>
      </c>
      <c r="Y6419" s="2">
        <v>12134300</v>
      </c>
      <c r="Z6419" s="2">
        <v>10512600</v>
      </c>
      <c r="AA6419" s="2">
        <v>9147860</v>
      </c>
      <c r="AB6419" s="2">
        <v>8015430</v>
      </c>
      <c r="AC6419" s="2">
        <v>7095530</v>
      </c>
    </row>
    <row r="6420" spans="1:29">
      <c r="A6420" t="s">
        <v>49</v>
      </c>
      <c r="B6420" t="s">
        <v>19</v>
      </c>
      <c r="C6420">
        <v>0</v>
      </c>
      <c r="D6420">
        <v>0</v>
      </c>
      <c r="E6420">
        <v>0</v>
      </c>
      <c r="F6420">
        <v>0</v>
      </c>
      <c r="G6420">
        <v>0</v>
      </c>
      <c r="H6420">
        <v>0</v>
      </c>
      <c r="I6420">
        <v>0</v>
      </c>
      <c r="J6420">
        <v>0</v>
      </c>
      <c r="K6420">
        <v>0</v>
      </c>
      <c r="L6420">
        <v>0</v>
      </c>
      <c r="M6420">
        <v>0</v>
      </c>
      <c r="N6420">
        <v>0</v>
      </c>
      <c r="O6420">
        <v>0</v>
      </c>
      <c r="P6420">
        <v>0</v>
      </c>
      <c r="Q6420">
        <v>0</v>
      </c>
      <c r="R6420">
        <v>0</v>
      </c>
      <c r="S6420">
        <v>0</v>
      </c>
      <c r="T6420">
        <v>0</v>
      </c>
      <c r="U6420">
        <v>0</v>
      </c>
      <c r="V6420">
        <v>0</v>
      </c>
      <c r="W6420">
        <v>0</v>
      </c>
      <c r="X6420">
        <v>0</v>
      </c>
      <c r="Y6420">
        <v>0</v>
      </c>
      <c r="Z6420">
        <v>0</v>
      </c>
      <c r="AA6420">
        <v>0</v>
      </c>
      <c r="AB6420">
        <v>0</v>
      </c>
      <c r="AC6420">
        <v>0</v>
      </c>
    </row>
    <row r="6421" spans="1:29">
      <c r="A6421" t="s">
        <v>50</v>
      </c>
      <c r="B6421" t="s">
        <v>19</v>
      </c>
      <c r="C6421">
        <v>0</v>
      </c>
      <c r="D6421">
        <v>0</v>
      </c>
      <c r="E6421">
        <v>0</v>
      </c>
      <c r="F6421">
        <v>0</v>
      </c>
      <c r="G6421">
        <v>0</v>
      </c>
      <c r="H6421">
        <v>0</v>
      </c>
      <c r="I6421">
        <v>0</v>
      </c>
      <c r="J6421">
        <v>0</v>
      </c>
      <c r="K6421">
        <v>0</v>
      </c>
      <c r="L6421">
        <v>0</v>
      </c>
      <c r="M6421">
        <v>0</v>
      </c>
      <c r="N6421">
        <v>0</v>
      </c>
      <c r="O6421">
        <v>0</v>
      </c>
      <c r="P6421">
        <v>0</v>
      </c>
      <c r="Q6421">
        <v>0</v>
      </c>
      <c r="R6421">
        <v>0</v>
      </c>
      <c r="S6421">
        <v>0</v>
      </c>
      <c r="T6421">
        <v>0</v>
      </c>
      <c r="U6421">
        <v>0</v>
      </c>
      <c r="V6421">
        <v>0</v>
      </c>
      <c r="W6421">
        <v>0</v>
      </c>
      <c r="X6421">
        <v>0</v>
      </c>
      <c r="Y6421">
        <v>0</v>
      </c>
      <c r="Z6421">
        <v>0</v>
      </c>
      <c r="AA6421">
        <v>0</v>
      </c>
      <c r="AB6421">
        <v>0</v>
      </c>
      <c r="AC6421">
        <v>0</v>
      </c>
    </row>
    <row r="6422" spans="1:29">
      <c r="A6422" t="s">
        <v>51</v>
      </c>
      <c r="B6422" t="s">
        <v>19</v>
      </c>
      <c r="C6422" s="2">
        <v>74213500</v>
      </c>
      <c r="D6422" s="2">
        <v>71188200</v>
      </c>
      <c r="E6422" s="2">
        <v>67744800</v>
      </c>
      <c r="F6422" s="2">
        <v>64253200</v>
      </c>
      <c r="G6422" s="2">
        <v>60561500</v>
      </c>
      <c r="H6422" s="2">
        <v>56934700</v>
      </c>
      <c r="I6422" s="2">
        <v>53261400</v>
      </c>
      <c r="J6422" s="2">
        <v>49377900</v>
      </c>
      <c r="K6422" s="2">
        <v>45321500</v>
      </c>
      <c r="L6422" s="2">
        <v>41071000</v>
      </c>
      <c r="M6422" s="2">
        <v>36643900</v>
      </c>
      <c r="N6422" s="2">
        <v>32003200</v>
      </c>
      <c r="O6422" s="2">
        <v>27176400</v>
      </c>
      <c r="P6422" s="2">
        <v>22129600</v>
      </c>
      <c r="Q6422" s="2">
        <v>16872600</v>
      </c>
      <c r="R6422" s="2">
        <v>15395200</v>
      </c>
      <c r="S6422" s="2">
        <v>14053400</v>
      </c>
      <c r="T6422" s="2">
        <v>12812000</v>
      </c>
      <c r="U6422" s="2">
        <v>11642600</v>
      </c>
      <c r="V6422" s="2">
        <v>10562500</v>
      </c>
      <c r="W6422" s="2">
        <v>9511830</v>
      </c>
      <c r="X6422" s="2">
        <v>8506130</v>
      </c>
      <c r="Y6422" s="2">
        <v>7575600</v>
      </c>
      <c r="Z6422" s="2">
        <v>6713450</v>
      </c>
      <c r="AA6422" s="2">
        <v>5876390</v>
      </c>
      <c r="AB6422" s="2">
        <v>5084110</v>
      </c>
      <c r="AC6422" s="2">
        <v>4323330</v>
      </c>
    </row>
    <row r="6423" spans="1:29">
      <c r="A6423" t="s">
        <v>52</v>
      </c>
      <c r="B6423" t="s">
        <v>19</v>
      </c>
      <c r="C6423" s="2">
        <v>64215600000</v>
      </c>
      <c r="D6423" s="2">
        <v>64968000000</v>
      </c>
      <c r="E6423" s="2">
        <v>65449200000</v>
      </c>
      <c r="F6423" s="2">
        <v>65983300000</v>
      </c>
      <c r="G6423" s="2">
        <v>66382900000</v>
      </c>
      <c r="H6423" s="2">
        <v>66943300000</v>
      </c>
      <c r="I6423" s="2">
        <v>67543400000</v>
      </c>
      <c r="J6423" s="2">
        <v>68019600000</v>
      </c>
      <c r="K6423" s="2">
        <v>68420700000</v>
      </c>
      <c r="L6423" s="2">
        <v>68728300000</v>
      </c>
      <c r="M6423" s="2">
        <v>68963400000</v>
      </c>
      <c r="N6423" s="2">
        <v>69087800000</v>
      </c>
      <c r="O6423" s="2">
        <v>69147300000</v>
      </c>
      <c r="P6423" s="2">
        <v>69136700000</v>
      </c>
      <c r="Q6423" s="2">
        <v>69039500000</v>
      </c>
      <c r="R6423" s="2">
        <v>68002600000</v>
      </c>
      <c r="S6423" s="2">
        <v>67006200000</v>
      </c>
      <c r="T6423" s="2">
        <v>65953700000</v>
      </c>
      <c r="U6423" s="2">
        <v>64886100000</v>
      </c>
      <c r="V6423" s="2">
        <v>63797200000</v>
      </c>
      <c r="W6423" s="2">
        <v>62739600000</v>
      </c>
      <c r="X6423" s="2">
        <v>61822600000</v>
      </c>
      <c r="Y6423" s="2">
        <v>61021700000</v>
      </c>
      <c r="Z6423" s="2">
        <v>60460600000</v>
      </c>
      <c r="AA6423" s="2">
        <v>59941800000</v>
      </c>
      <c r="AB6423" s="2">
        <v>59484300000</v>
      </c>
      <c r="AC6423" s="2">
        <v>59065700000</v>
      </c>
    </row>
    <row r="6424" spans="1:29">
      <c r="A6424" t="s">
        <v>53</v>
      </c>
      <c r="B6424" t="s">
        <v>19</v>
      </c>
      <c r="C6424" s="2">
        <v>92400200000</v>
      </c>
      <c r="D6424" s="2">
        <v>92097500000</v>
      </c>
      <c r="E6424" s="2">
        <v>90714300000</v>
      </c>
      <c r="F6424" s="2">
        <v>89523800000</v>
      </c>
      <c r="G6424" s="2">
        <v>88992000000</v>
      </c>
      <c r="H6424" s="2">
        <v>87194400000</v>
      </c>
      <c r="I6424" s="2">
        <v>85645300000</v>
      </c>
      <c r="J6424" s="2">
        <v>83954900000</v>
      </c>
      <c r="K6424" s="2">
        <v>82188100000</v>
      </c>
      <c r="L6424" s="2">
        <v>80182500000</v>
      </c>
      <c r="M6424" s="2">
        <v>77976800000</v>
      </c>
      <c r="N6424" s="2">
        <v>75673600000</v>
      </c>
      <c r="O6424" s="2">
        <v>73450600000</v>
      </c>
      <c r="P6424" s="2">
        <v>70988800000</v>
      </c>
      <c r="Q6424" s="2">
        <v>68539300000</v>
      </c>
      <c r="R6424" s="2">
        <v>67098000000</v>
      </c>
      <c r="S6424" s="2">
        <v>65758200000</v>
      </c>
      <c r="T6424" s="2">
        <v>64390200000</v>
      </c>
      <c r="U6424" s="2">
        <v>63135500000</v>
      </c>
      <c r="V6424" s="2">
        <v>61977500000</v>
      </c>
      <c r="W6424" s="2">
        <v>60909500000</v>
      </c>
      <c r="X6424" s="2">
        <v>60008800000</v>
      </c>
      <c r="Y6424" s="2">
        <v>59236400000</v>
      </c>
      <c r="Z6424" s="2">
        <v>58696000000</v>
      </c>
      <c r="AA6424" s="2">
        <v>58229000000</v>
      </c>
      <c r="AB6424" s="2">
        <v>57809800000</v>
      </c>
      <c r="AC6424" s="2">
        <v>57455200000</v>
      </c>
    </row>
    <row r="6425" spans="1:29">
      <c r="A6425" t="s">
        <v>54</v>
      </c>
      <c r="B6425" t="s">
        <v>19</v>
      </c>
      <c r="C6425" s="2">
        <v>5049420000</v>
      </c>
      <c r="D6425" s="2">
        <v>5108580000</v>
      </c>
      <c r="E6425" s="2">
        <v>5146420000</v>
      </c>
      <c r="F6425" s="2">
        <v>5188420000</v>
      </c>
      <c r="G6425" s="2">
        <v>5219840000</v>
      </c>
      <c r="H6425" s="2">
        <v>5263910000</v>
      </c>
      <c r="I6425" s="2">
        <v>5311090000</v>
      </c>
      <c r="J6425" s="2">
        <v>5348540000</v>
      </c>
      <c r="K6425" s="2">
        <v>5380080000</v>
      </c>
      <c r="L6425" s="2">
        <v>5404260000</v>
      </c>
      <c r="M6425" s="2">
        <v>5422750000</v>
      </c>
      <c r="N6425" s="2">
        <v>5432530000</v>
      </c>
      <c r="O6425" s="2">
        <v>5437210000</v>
      </c>
      <c r="P6425" s="2">
        <v>5436370000</v>
      </c>
      <c r="Q6425" s="2">
        <v>5428730000</v>
      </c>
      <c r="R6425" s="2">
        <v>5347200000</v>
      </c>
      <c r="S6425" s="2">
        <v>5268850000</v>
      </c>
      <c r="T6425" s="2">
        <v>5186080000</v>
      </c>
      <c r="U6425" s="2">
        <v>5102140000</v>
      </c>
      <c r="V6425" s="2">
        <v>5016510000</v>
      </c>
      <c r="W6425" s="2">
        <v>4933350000</v>
      </c>
      <c r="X6425" s="2">
        <v>4861250000</v>
      </c>
      <c r="Y6425" s="2">
        <v>4798260000</v>
      </c>
      <c r="Z6425" s="2">
        <v>4754150000</v>
      </c>
      <c r="AA6425" s="2">
        <v>4713350000</v>
      </c>
      <c r="AB6425" s="2">
        <v>4677370000</v>
      </c>
      <c r="AC6425" s="2">
        <v>4644460000</v>
      </c>
    </row>
    <row r="6426" spans="1:29">
      <c r="A6426" t="s">
        <v>55</v>
      </c>
      <c r="B6426" t="s">
        <v>19</v>
      </c>
      <c r="C6426" s="2">
        <v>3808500000</v>
      </c>
      <c r="D6426" s="2">
        <v>3141770000</v>
      </c>
      <c r="E6426" s="2">
        <v>3153200000</v>
      </c>
      <c r="F6426" s="2">
        <v>2947520000</v>
      </c>
      <c r="G6426" s="2">
        <v>1807640000</v>
      </c>
      <c r="H6426" s="2">
        <v>2097970000</v>
      </c>
      <c r="I6426" s="2">
        <v>2170210000</v>
      </c>
      <c r="J6426" s="2">
        <v>2193110000</v>
      </c>
      <c r="K6426" s="2">
        <v>2192630000</v>
      </c>
      <c r="L6426" s="2">
        <v>2260150000</v>
      </c>
      <c r="M6426" s="2">
        <v>2428640000</v>
      </c>
      <c r="N6426" s="2">
        <v>2528290000</v>
      </c>
      <c r="O6426" s="2">
        <v>2459740000</v>
      </c>
      <c r="P6426" s="2">
        <v>2519280000</v>
      </c>
      <c r="Q6426" s="2">
        <v>2444240000</v>
      </c>
      <c r="R6426" s="2">
        <v>2380790000</v>
      </c>
      <c r="S6426" s="2">
        <v>2317330000</v>
      </c>
      <c r="T6426" s="2">
        <v>2250990000</v>
      </c>
      <c r="U6426" s="2">
        <v>2184870000</v>
      </c>
      <c r="V6426" s="2">
        <v>2120820000</v>
      </c>
      <c r="W6426" s="2">
        <v>2064840000</v>
      </c>
      <c r="X6426" s="2">
        <v>2004740000</v>
      </c>
      <c r="Y6426" s="2">
        <v>1947760000</v>
      </c>
      <c r="Z6426" s="2">
        <v>1889940000</v>
      </c>
      <c r="AA6426" s="2">
        <v>1832660000</v>
      </c>
      <c r="AB6426" s="2">
        <v>1776220000</v>
      </c>
      <c r="AC6426" s="2">
        <v>1722190000</v>
      </c>
    </row>
    <row r="6427" spans="1:29">
      <c r="A6427" t="s">
        <v>56</v>
      </c>
      <c r="B6427" t="s">
        <v>19</v>
      </c>
      <c r="C6427">
        <v>0</v>
      </c>
      <c r="D6427">
        <v>0</v>
      </c>
      <c r="E6427">
        <v>0</v>
      </c>
      <c r="F6427">
        <v>0</v>
      </c>
      <c r="G6427">
        <v>0</v>
      </c>
      <c r="H6427">
        <v>0</v>
      </c>
      <c r="I6427">
        <v>0</v>
      </c>
      <c r="J6427">
        <v>0</v>
      </c>
      <c r="K6427">
        <v>0</v>
      </c>
      <c r="L6427">
        <v>0</v>
      </c>
      <c r="M6427">
        <v>0</v>
      </c>
      <c r="N6427">
        <v>0</v>
      </c>
      <c r="O6427">
        <v>0</v>
      </c>
      <c r="P6427">
        <v>0</v>
      </c>
      <c r="Q6427">
        <v>0</v>
      </c>
      <c r="R6427">
        <v>0</v>
      </c>
      <c r="S6427">
        <v>0</v>
      </c>
      <c r="T6427">
        <v>0</v>
      </c>
      <c r="U6427">
        <v>0</v>
      </c>
      <c r="V6427">
        <v>0</v>
      </c>
      <c r="W6427">
        <v>0</v>
      </c>
      <c r="X6427">
        <v>0</v>
      </c>
      <c r="Y6427">
        <v>0</v>
      </c>
      <c r="Z6427">
        <v>0</v>
      </c>
      <c r="AA6427">
        <v>0</v>
      </c>
      <c r="AB6427">
        <v>0</v>
      </c>
      <c r="AC6427">
        <v>0</v>
      </c>
    </row>
    <row r="6428" spans="1:29">
      <c r="A6428" t="s">
        <v>57</v>
      </c>
      <c r="B6428" t="s">
        <v>19</v>
      </c>
      <c r="C6428">
        <v>0</v>
      </c>
      <c r="D6428">
        <v>0</v>
      </c>
      <c r="E6428">
        <v>0</v>
      </c>
      <c r="F6428">
        <v>0</v>
      </c>
      <c r="G6428">
        <v>0</v>
      </c>
      <c r="H6428">
        <v>0</v>
      </c>
      <c r="I6428">
        <v>0</v>
      </c>
      <c r="J6428">
        <v>0</v>
      </c>
      <c r="K6428">
        <v>0</v>
      </c>
      <c r="L6428">
        <v>0</v>
      </c>
      <c r="M6428">
        <v>0</v>
      </c>
      <c r="N6428">
        <v>0</v>
      </c>
      <c r="O6428">
        <v>0</v>
      </c>
      <c r="P6428">
        <v>0</v>
      </c>
      <c r="Q6428">
        <v>0</v>
      </c>
      <c r="R6428">
        <v>0</v>
      </c>
      <c r="S6428">
        <v>0</v>
      </c>
      <c r="T6428">
        <v>0</v>
      </c>
      <c r="U6428">
        <v>0</v>
      </c>
      <c r="V6428">
        <v>0</v>
      </c>
      <c r="W6428">
        <v>0</v>
      </c>
      <c r="X6428">
        <v>0</v>
      </c>
      <c r="Y6428">
        <v>0</v>
      </c>
      <c r="Z6428">
        <v>0</v>
      </c>
      <c r="AA6428">
        <v>0</v>
      </c>
      <c r="AB6428">
        <v>0</v>
      </c>
      <c r="AC6428">
        <v>0</v>
      </c>
    </row>
    <row r="6429" spans="1:29">
      <c r="A6429" t="s">
        <v>58</v>
      </c>
      <c r="B6429" t="s">
        <v>19</v>
      </c>
      <c r="C6429" s="2">
        <v>26082700</v>
      </c>
      <c r="D6429" s="2">
        <v>25094100</v>
      </c>
      <c r="E6429" s="2">
        <v>23978400</v>
      </c>
      <c r="F6429" s="2">
        <v>22853800</v>
      </c>
      <c r="G6429" s="2">
        <v>21644800</v>
      </c>
      <c r="H6429" s="2">
        <v>20456900</v>
      </c>
      <c r="I6429" s="2">
        <v>19250700</v>
      </c>
      <c r="J6429" s="2">
        <v>17973500</v>
      </c>
      <c r="K6429" s="2">
        <v>16639400</v>
      </c>
      <c r="L6429" s="2">
        <v>15234600</v>
      </c>
      <c r="M6429" s="2">
        <v>13765900</v>
      </c>
      <c r="N6429" s="2">
        <v>12219600</v>
      </c>
      <c r="O6429" s="2">
        <v>10599700</v>
      </c>
      <c r="P6429" s="2">
        <v>8900130</v>
      </c>
      <c r="Q6429" s="2">
        <v>7146370</v>
      </c>
      <c r="R6429" s="2">
        <v>6606760</v>
      </c>
      <c r="S6429" s="2">
        <v>6106760</v>
      </c>
      <c r="T6429" s="2">
        <v>5607330</v>
      </c>
      <c r="U6429" s="2">
        <v>5141740</v>
      </c>
      <c r="V6429" s="2">
        <v>4713920</v>
      </c>
      <c r="W6429" s="2">
        <v>4290730</v>
      </c>
      <c r="X6429" s="2">
        <v>3906310</v>
      </c>
      <c r="Y6429" s="2">
        <v>3531120</v>
      </c>
      <c r="Z6429" s="2">
        <v>3197160</v>
      </c>
      <c r="AA6429" s="2">
        <v>2866000</v>
      </c>
      <c r="AB6429" s="2">
        <v>2539030</v>
      </c>
      <c r="AC6429" s="2">
        <v>2243950</v>
      </c>
    </row>
    <row r="6430" spans="1:29">
      <c r="A6430" t="s">
        <v>59</v>
      </c>
      <c r="B6430" t="s">
        <v>19</v>
      </c>
      <c r="C6430">
        <v>0</v>
      </c>
      <c r="D6430">
        <v>0</v>
      </c>
      <c r="E6430">
        <v>0</v>
      </c>
      <c r="F6430">
        <v>0</v>
      </c>
      <c r="G6430">
        <v>0</v>
      </c>
      <c r="H6430">
        <v>0</v>
      </c>
      <c r="I6430">
        <v>0</v>
      </c>
      <c r="J6430">
        <v>0</v>
      </c>
      <c r="K6430">
        <v>0</v>
      </c>
      <c r="L6430">
        <v>0</v>
      </c>
      <c r="M6430">
        <v>0</v>
      </c>
      <c r="N6430">
        <v>0</v>
      </c>
      <c r="O6430">
        <v>0</v>
      </c>
      <c r="P6430">
        <v>0</v>
      </c>
      <c r="Q6430">
        <v>0</v>
      </c>
      <c r="R6430">
        <v>0</v>
      </c>
      <c r="S6430">
        <v>0</v>
      </c>
      <c r="T6430">
        <v>0</v>
      </c>
      <c r="U6430">
        <v>0</v>
      </c>
      <c r="V6430">
        <v>0</v>
      </c>
      <c r="W6430">
        <v>0</v>
      </c>
      <c r="X6430">
        <v>0</v>
      </c>
      <c r="Y6430">
        <v>0</v>
      </c>
      <c r="Z6430">
        <v>0</v>
      </c>
      <c r="AA6430">
        <v>0</v>
      </c>
      <c r="AB6430">
        <v>0</v>
      </c>
      <c r="AC6430">
        <v>0</v>
      </c>
    </row>
    <row r="6431" spans="1:29">
      <c r="A6431" t="s">
        <v>60</v>
      </c>
      <c r="B6431" t="s">
        <v>19</v>
      </c>
      <c r="C6431">
        <v>0</v>
      </c>
      <c r="D6431">
        <v>0</v>
      </c>
      <c r="E6431">
        <v>0</v>
      </c>
      <c r="F6431">
        <v>0</v>
      </c>
      <c r="G6431">
        <v>0</v>
      </c>
      <c r="H6431">
        <v>0</v>
      </c>
      <c r="I6431">
        <v>0</v>
      </c>
      <c r="J6431">
        <v>0</v>
      </c>
      <c r="K6431">
        <v>0</v>
      </c>
      <c r="L6431">
        <v>0</v>
      </c>
      <c r="M6431">
        <v>0</v>
      </c>
      <c r="N6431">
        <v>0</v>
      </c>
      <c r="O6431">
        <v>0</v>
      </c>
      <c r="P6431">
        <v>0</v>
      </c>
      <c r="Q6431">
        <v>0</v>
      </c>
      <c r="R6431">
        <v>0</v>
      </c>
      <c r="S6431">
        <v>0</v>
      </c>
      <c r="T6431">
        <v>0</v>
      </c>
      <c r="U6431">
        <v>0</v>
      </c>
      <c r="V6431">
        <v>0</v>
      </c>
      <c r="W6431">
        <v>0</v>
      </c>
      <c r="X6431">
        <v>0</v>
      </c>
      <c r="Y6431">
        <v>0</v>
      </c>
      <c r="Z6431">
        <v>0</v>
      </c>
      <c r="AA6431">
        <v>0</v>
      </c>
      <c r="AB6431">
        <v>0</v>
      </c>
      <c r="AC6431">
        <v>0</v>
      </c>
    </row>
    <row r="6432" spans="1:29">
      <c r="A6432" t="s">
        <v>61</v>
      </c>
      <c r="B6432" t="s">
        <v>19</v>
      </c>
      <c r="C6432" s="2">
        <v>545706000</v>
      </c>
      <c r="D6432" s="2">
        <v>530406000</v>
      </c>
      <c r="E6432" s="2">
        <v>510143000</v>
      </c>
      <c r="F6432" s="2">
        <v>486653000</v>
      </c>
      <c r="G6432" s="2">
        <v>460623000</v>
      </c>
      <c r="H6432" s="2">
        <v>433585000</v>
      </c>
      <c r="I6432" s="2">
        <v>405841000</v>
      </c>
      <c r="J6432" s="2">
        <v>376309000</v>
      </c>
      <c r="K6432" s="2">
        <v>344542000</v>
      </c>
      <c r="L6432" s="2">
        <v>311548000</v>
      </c>
      <c r="M6432" s="2">
        <v>278118000</v>
      </c>
      <c r="N6432" s="2">
        <v>244802000</v>
      </c>
      <c r="O6432" s="2">
        <v>212443000</v>
      </c>
      <c r="P6432" s="2">
        <v>181630000</v>
      </c>
      <c r="Q6432" s="2">
        <v>152500000</v>
      </c>
      <c r="R6432" s="2">
        <v>125161000</v>
      </c>
      <c r="S6432" s="2">
        <v>99981500</v>
      </c>
      <c r="T6432" s="2">
        <v>84805000</v>
      </c>
      <c r="U6432" s="2">
        <v>71800600</v>
      </c>
      <c r="V6432" s="2">
        <v>60110000</v>
      </c>
      <c r="W6432" s="2">
        <v>49863700</v>
      </c>
      <c r="X6432" s="2">
        <v>41102900</v>
      </c>
      <c r="Y6432" s="2">
        <v>33581200</v>
      </c>
      <c r="Z6432" s="2">
        <v>27187900</v>
      </c>
      <c r="AA6432" s="2">
        <v>22039900</v>
      </c>
      <c r="AB6432" s="2">
        <v>17940900</v>
      </c>
      <c r="AC6432" s="2">
        <v>14794500</v>
      </c>
    </row>
    <row r="6433" spans="1:29">
      <c r="A6433" t="s">
        <v>62</v>
      </c>
      <c r="B6433" t="s">
        <v>19</v>
      </c>
      <c r="C6433" s="2">
        <v>11447500000000</v>
      </c>
      <c r="D6433" s="2">
        <v>11427000000000</v>
      </c>
      <c r="E6433" s="2">
        <v>11320200000000</v>
      </c>
      <c r="F6433" s="2">
        <v>11176200000000</v>
      </c>
      <c r="G6433" s="2">
        <v>11003200000000</v>
      </c>
      <c r="H6433" s="2">
        <v>10822200000000</v>
      </c>
      <c r="I6433" s="2">
        <v>10634200000000</v>
      </c>
      <c r="J6433" s="2">
        <v>10418200000000</v>
      </c>
      <c r="K6433" s="2">
        <v>10158600000000</v>
      </c>
      <c r="L6433" s="2">
        <v>9869770000000</v>
      </c>
      <c r="M6433" s="2">
        <v>9552830000000</v>
      </c>
      <c r="N6433" s="2">
        <v>9209590000000</v>
      </c>
      <c r="O6433" s="2">
        <v>8859720000000</v>
      </c>
      <c r="P6433" s="2">
        <v>8509640000000</v>
      </c>
      <c r="Q6433" s="2">
        <v>8155280000000</v>
      </c>
      <c r="R6433" s="2">
        <v>7788450000000</v>
      </c>
      <c r="S6433" s="2">
        <v>7415950000000</v>
      </c>
      <c r="T6433" s="2">
        <v>7079710000000</v>
      </c>
      <c r="U6433" s="2">
        <v>6762260000000</v>
      </c>
      <c r="V6433" s="2">
        <v>6437760000000</v>
      </c>
      <c r="W6433" s="2">
        <v>6114210000000</v>
      </c>
      <c r="X6433" s="2">
        <v>5794170000000</v>
      </c>
      <c r="Y6433" s="2">
        <v>5485030000000</v>
      </c>
      <c r="Z6433" s="2">
        <v>5190740000000</v>
      </c>
      <c r="AA6433" s="2">
        <v>4927580000000</v>
      </c>
      <c r="AB6433" s="2">
        <v>4694450000000</v>
      </c>
      <c r="AC6433" s="2">
        <v>4493020000000</v>
      </c>
    </row>
    <row r="6434" spans="1:29">
      <c r="A6434" t="s">
        <v>63</v>
      </c>
      <c r="B6434" t="s">
        <v>19</v>
      </c>
      <c r="C6434" s="2">
        <v>33674500000</v>
      </c>
      <c r="D6434" s="2">
        <v>33930600000</v>
      </c>
      <c r="E6434" s="2">
        <v>34052600000</v>
      </c>
      <c r="F6434" s="2">
        <v>34398100000</v>
      </c>
      <c r="G6434" s="2">
        <v>35268400000</v>
      </c>
      <c r="H6434" s="2">
        <v>35802800000</v>
      </c>
      <c r="I6434" s="2">
        <v>36647800000</v>
      </c>
      <c r="J6434" s="2">
        <v>37556000000</v>
      </c>
      <c r="K6434" s="2">
        <v>38442800000</v>
      </c>
      <c r="L6434" s="2">
        <v>39242400000</v>
      </c>
      <c r="M6434" s="2">
        <v>39920800000</v>
      </c>
      <c r="N6434" s="2">
        <v>40542500000</v>
      </c>
      <c r="O6434" s="2">
        <v>41291100000</v>
      </c>
      <c r="P6434" s="2">
        <v>42012700000</v>
      </c>
      <c r="Q6434" s="2">
        <v>42901300000</v>
      </c>
      <c r="R6434" s="2">
        <v>43828700000</v>
      </c>
      <c r="S6434" s="2">
        <v>44801200000</v>
      </c>
      <c r="T6434" s="2">
        <v>46362300000</v>
      </c>
      <c r="U6434" s="2">
        <v>47752800000</v>
      </c>
      <c r="V6434" s="2">
        <v>48816300000</v>
      </c>
      <c r="W6434" s="2">
        <v>49688100000</v>
      </c>
      <c r="X6434" s="2">
        <v>50395300000</v>
      </c>
      <c r="Y6434" s="2">
        <v>50964100000</v>
      </c>
      <c r="Z6434" s="2">
        <v>51426200000</v>
      </c>
      <c r="AA6434" s="2">
        <v>51938300000</v>
      </c>
      <c r="AB6434" s="2">
        <v>52494300000</v>
      </c>
      <c r="AC6434" s="2">
        <v>53186400000</v>
      </c>
    </row>
    <row r="6435" spans="1:29">
      <c r="A6435" t="s">
        <v>64</v>
      </c>
      <c r="B6435" t="s">
        <v>19</v>
      </c>
      <c r="C6435" s="2">
        <v>900143000000</v>
      </c>
      <c r="D6435" s="2">
        <v>898527000000</v>
      </c>
      <c r="E6435" s="2">
        <v>890130000000</v>
      </c>
      <c r="F6435" s="2">
        <v>878811000000</v>
      </c>
      <c r="G6435" s="2">
        <v>865209000000</v>
      </c>
      <c r="H6435" s="2">
        <v>850975000000</v>
      </c>
      <c r="I6435" s="2">
        <v>836193000000</v>
      </c>
      <c r="J6435" s="2">
        <v>819205000000</v>
      </c>
      <c r="K6435" s="2">
        <v>798790000000</v>
      </c>
      <c r="L6435" s="2">
        <v>776082000000</v>
      </c>
      <c r="M6435" s="2">
        <v>751160000000</v>
      </c>
      <c r="N6435" s="2">
        <v>724170000000</v>
      </c>
      <c r="O6435" s="2">
        <v>696659000000</v>
      </c>
      <c r="P6435" s="2">
        <v>669131000000</v>
      </c>
      <c r="Q6435" s="2">
        <v>641267000000</v>
      </c>
      <c r="R6435" s="2">
        <v>612422000000</v>
      </c>
      <c r="S6435" s="2">
        <v>583131000000</v>
      </c>
      <c r="T6435" s="2">
        <v>556692000000</v>
      </c>
      <c r="U6435" s="2">
        <v>531730000000</v>
      </c>
      <c r="V6435" s="2">
        <v>506214000000</v>
      </c>
      <c r="W6435" s="2">
        <v>480772000000</v>
      </c>
      <c r="X6435" s="2">
        <v>455606000000</v>
      </c>
      <c r="Y6435" s="2">
        <v>431297000000</v>
      </c>
      <c r="Z6435" s="2">
        <v>408157000000</v>
      </c>
      <c r="AA6435" s="2">
        <v>387464000000</v>
      </c>
      <c r="AB6435" s="2">
        <v>369132000000</v>
      </c>
      <c r="AC6435" s="2">
        <v>353294000000</v>
      </c>
    </row>
    <row r="6436" spans="1:29">
      <c r="A6436" t="s">
        <v>65</v>
      </c>
      <c r="B6436" t="s">
        <v>19</v>
      </c>
      <c r="C6436" s="2">
        <v>1387980000</v>
      </c>
      <c r="D6436" s="2">
        <v>1157490000</v>
      </c>
      <c r="E6436" s="2">
        <v>1183660000</v>
      </c>
      <c r="F6436" s="2">
        <v>1132540000</v>
      </c>
      <c r="G6436" s="2">
        <v>716386000</v>
      </c>
      <c r="H6436" s="2">
        <v>861443000</v>
      </c>
      <c r="I6436" s="2">
        <v>928636000</v>
      </c>
      <c r="J6436" s="2">
        <v>981057000</v>
      </c>
      <c r="K6436" s="2">
        <v>1025580000</v>
      </c>
      <c r="L6436" s="2">
        <v>1106150000</v>
      </c>
      <c r="M6436" s="2">
        <v>1243360000</v>
      </c>
      <c r="N6436" s="2">
        <v>1354540000</v>
      </c>
      <c r="O6436" s="2">
        <v>1382770000</v>
      </c>
      <c r="P6436" s="2">
        <v>1490960000</v>
      </c>
      <c r="Q6436" s="2">
        <v>1529940000</v>
      </c>
      <c r="R6436" s="2">
        <v>1555140000</v>
      </c>
      <c r="S6436" s="2">
        <v>1578800000</v>
      </c>
      <c r="T6436" s="2">
        <v>1620760000</v>
      </c>
      <c r="U6436" s="2">
        <v>1652540000</v>
      </c>
      <c r="V6436" s="2">
        <v>1670460000</v>
      </c>
      <c r="W6436" s="2">
        <v>1684430000</v>
      </c>
      <c r="X6436" s="2">
        <v>1683580000</v>
      </c>
      <c r="Y6436" s="2">
        <v>1675760000</v>
      </c>
      <c r="Z6436" s="2">
        <v>1655860000</v>
      </c>
      <c r="AA6436" s="2">
        <v>1634670000</v>
      </c>
      <c r="AB6436" s="2">
        <v>1612900000</v>
      </c>
      <c r="AC6436" s="2">
        <v>1594230000</v>
      </c>
    </row>
    <row r="6437" spans="1:29">
      <c r="A6437" t="s">
        <v>66</v>
      </c>
      <c r="B6437" t="s">
        <v>19</v>
      </c>
      <c r="C6437">
        <v>0</v>
      </c>
      <c r="D6437">
        <v>0</v>
      </c>
      <c r="E6437">
        <v>0</v>
      </c>
      <c r="F6437">
        <v>0</v>
      </c>
      <c r="G6437">
        <v>0</v>
      </c>
      <c r="H6437">
        <v>0</v>
      </c>
      <c r="I6437">
        <v>0</v>
      </c>
      <c r="J6437">
        <v>0</v>
      </c>
      <c r="K6437">
        <v>0</v>
      </c>
      <c r="L6437">
        <v>0</v>
      </c>
      <c r="M6437">
        <v>0</v>
      </c>
      <c r="N6437">
        <v>0</v>
      </c>
      <c r="O6437">
        <v>0</v>
      </c>
      <c r="P6437">
        <v>0</v>
      </c>
      <c r="Q6437">
        <v>0</v>
      </c>
      <c r="R6437">
        <v>0</v>
      </c>
      <c r="S6437">
        <v>0</v>
      </c>
      <c r="T6437">
        <v>0</v>
      </c>
      <c r="U6437">
        <v>0</v>
      </c>
      <c r="V6437">
        <v>0</v>
      </c>
      <c r="W6437">
        <v>0</v>
      </c>
      <c r="X6437">
        <v>0</v>
      </c>
      <c r="Y6437">
        <v>0</v>
      </c>
      <c r="Z6437">
        <v>0</v>
      </c>
      <c r="AA6437">
        <v>0</v>
      </c>
      <c r="AB6437">
        <v>0</v>
      </c>
      <c r="AC6437">
        <v>0</v>
      </c>
    </row>
    <row r="6438" spans="1:29">
      <c r="A6438" t="s">
        <v>67</v>
      </c>
      <c r="B6438" t="s">
        <v>19</v>
      </c>
      <c r="C6438">
        <v>0</v>
      </c>
      <c r="D6438">
        <v>0</v>
      </c>
      <c r="E6438">
        <v>0</v>
      </c>
      <c r="F6438">
        <v>0</v>
      </c>
      <c r="G6438">
        <v>0</v>
      </c>
      <c r="H6438">
        <v>0</v>
      </c>
      <c r="I6438">
        <v>0</v>
      </c>
      <c r="J6438">
        <v>0</v>
      </c>
      <c r="K6438">
        <v>0</v>
      </c>
      <c r="L6438">
        <v>0</v>
      </c>
      <c r="M6438">
        <v>0</v>
      </c>
      <c r="N6438">
        <v>0</v>
      </c>
      <c r="O6438">
        <v>0</v>
      </c>
      <c r="P6438">
        <v>0</v>
      </c>
      <c r="Q6438">
        <v>0</v>
      </c>
      <c r="R6438">
        <v>0</v>
      </c>
      <c r="S6438">
        <v>0</v>
      </c>
      <c r="T6438">
        <v>0</v>
      </c>
      <c r="U6438">
        <v>0</v>
      </c>
      <c r="V6438">
        <v>0</v>
      </c>
      <c r="W6438">
        <v>0</v>
      </c>
      <c r="X6438">
        <v>0</v>
      </c>
      <c r="Y6438">
        <v>0</v>
      </c>
      <c r="Z6438">
        <v>0</v>
      </c>
      <c r="AA6438">
        <v>0</v>
      </c>
      <c r="AB6438">
        <v>0</v>
      </c>
      <c r="AC6438">
        <v>0</v>
      </c>
    </row>
    <row r="6439" spans="1:29">
      <c r="A6439" t="s">
        <v>68</v>
      </c>
      <c r="B6439" t="s">
        <v>19</v>
      </c>
      <c r="C6439" s="2">
        <v>787870000</v>
      </c>
      <c r="D6439" s="2">
        <v>794551000</v>
      </c>
      <c r="E6439" s="2">
        <v>793992000</v>
      </c>
      <c r="F6439" s="2">
        <v>787087000</v>
      </c>
      <c r="G6439" s="2">
        <v>774245000</v>
      </c>
      <c r="H6439" s="2">
        <v>758459000</v>
      </c>
      <c r="I6439" s="2">
        <v>739879000</v>
      </c>
      <c r="J6439" s="2">
        <v>715969000</v>
      </c>
      <c r="K6439" s="2">
        <v>685531000</v>
      </c>
      <c r="L6439" s="2">
        <v>650080000</v>
      </c>
      <c r="M6439" s="2">
        <v>610775000</v>
      </c>
      <c r="N6439" s="2">
        <v>568595000</v>
      </c>
      <c r="O6439" s="2">
        <v>525331000</v>
      </c>
      <c r="P6439" s="2">
        <v>482136000</v>
      </c>
      <c r="Q6439" s="2">
        <v>439244000</v>
      </c>
      <c r="R6439" s="2">
        <v>396548000</v>
      </c>
      <c r="S6439" s="2">
        <v>354690000</v>
      </c>
      <c r="T6439" s="2">
        <v>313175000</v>
      </c>
      <c r="U6439" s="2">
        <v>276573000</v>
      </c>
      <c r="V6439" s="2">
        <v>242286000</v>
      </c>
      <c r="W6439" s="2">
        <v>211562000</v>
      </c>
      <c r="X6439" s="2">
        <v>184518000</v>
      </c>
      <c r="Y6439" s="2">
        <v>160355000</v>
      </c>
      <c r="Z6439" s="2">
        <v>138925000</v>
      </c>
      <c r="AA6439" s="2">
        <v>120890000</v>
      </c>
      <c r="AB6439" s="2">
        <v>105925000</v>
      </c>
      <c r="AC6439" s="2">
        <v>93768100</v>
      </c>
    </row>
    <row r="6440" spans="1:29">
      <c r="A6440" t="s">
        <v>69</v>
      </c>
      <c r="B6440" t="s">
        <v>19</v>
      </c>
      <c r="C6440">
        <v>0</v>
      </c>
      <c r="D6440">
        <v>0</v>
      </c>
      <c r="E6440">
        <v>0</v>
      </c>
      <c r="F6440">
        <v>0</v>
      </c>
      <c r="G6440">
        <v>0</v>
      </c>
      <c r="H6440">
        <v>0</v>
      </c>
      <c r="I6440">
        <v>0</v>
      </c>
      <c r="J6440">
        <v>0</v>
      </c>
      <c r="K6440">
        <v>0</v>
      </c>
      <c r="L6440">
        <v>0</v>
      </c>
      <c r="M6440">
        <v>0</v>
      </c>
      <c r="N6440">
        <v>0</v>
      </c>
      <c r="O6440">
        <v>0</v>
      </c>
      <c r="P6440">
        <v>0</v>
      </c>
      <c r="Q6440">
        <v>0</v>
      </c>
      <c r="R6440">
        <v>0</v>
      </c>
      <c r="S6440">
        <v>0</v>
      </c>
      <c r="T6440">
        <v>0</v>
      </c>
      <c r="U6440">
        <v>0</v>
      </c>
      <c r="V6440">
        <v>0</v>
      </c>
      <c r="W6440">
        <v>0</v>
      </c>
      <c r="X6440">
        <v>0</v>
      </c>
      <c r="Y6440">
        <v>0</v>
      </c>
      <c r="Z6440">
        <v>0</v>
      </c>
      <c r="AA6440">
        <v>0</v>
      </c>
      <c r="AB6440">
        <v>0</v>
      </c>
      <c r="AC6440">
        <v>0</v>
      </c>
    </row>
    <row r="6441" spans="1:29">
      <c r="A6441" t="s">
        <v>70</v>
      </c>
      <c r="B6441" t="s">
        <v>19</v>
      </c>
      <c r="C6441">
        <v>0</v>
      </c>
      <c r="D6441">
        <v>0</v>
      </c>
      <c r="E6441">
        <v>0</v>
      </c>
      <c r="F6441">
        <v>0</v>
      </c>
      <c r="G6441">
        <v>0</v>
      </c>
      <c r="H6441">
        <v>0</v>
      </c>
      <c r="I6441">
        <v>0</v>
      </c>
      <c r="J6441">
        <v>0</v>
      </c>
      <c r="K6441">
        <v>0</v>
      </c>
      <c r="L6441">
        <v>0</v>
      </c>
      <c r="M6441">
        <v>0</v>
      </c>
      <c r="N6441">
        <v>0</v>
      </c>
      <c r="O6441">
        <v>0</v>
      </c>
      <c r="P6441">
        <v>0</v>
      </c>
      <c r="Q6441">
        <v>0</v>
      </c>
      <c r="R6441">
        <v>0</v>
      </c>
      <c r="S6441">
        <v>0</v>
      </c>
      <c r="T6441">
        <v>0</v>
      </c>
      <c r="U6441">
        <v>0</v>
      </c>
      <c r="V6441">
        <v>0</v>
      </c>
      <c r="W6441">
        <v>0</v>
      </c>
      <c r="X6441">
        <v>0</v>
      </c>
      <c r="Y6441">
        <v>0</v>
      </c>
      <c r="Z6441">
        <v>0</v>
      </c>
      <c r="AA6441">
        <v>0</v>
      </c>
      <c r="AB6441">
        <v>0</v>
      </c>
      <c r="AC6441">
        <v>0</v>
      </c>
    </row>
    <row r="6442" spans="1:29">
      <c r="A6442" t="s">
        <v>71</v>
      </c>
      <c r="B6442" t="s">
        <v>19</v>
      </c>
      <c r="C6442" s="2">
        <v>1157810000</v>
      </c>
      <c r="D6442" s="2">
        <v>1110610000</v>
      </c>
      <c r="E6442" s="2">
        <v>1056890000</v>
      </c>
      <c r="F6442" s="2">
        <v>1002420000</v>
      </c>
      <c r="G6442" s="2">
        <v>944821000</v>
      </c>
      <c r="H6442" s="2">
        <v>888239000</v>
      </c>
      <c r="I6442" s="2">
        <v>830932000</v>
      </c>
      <c r="J6442" s="2">
        <v>770345000</v>
      </c>
      <c r="K6442" s="2">
        <v>707062000</v>
      </c>
      <c r="L6442" s="2">
        <v>640749000</v>
      </c>
      <c r="M6442" s="2">
        <v>571683000</v>
      </c>
      <c r="N6442" s="2">
        <v>499282000</v>
      </c>
      <c r="O6442" s="2">
        <v>423980000</v>
      </c>
      <c r="P6442" s="2">
        <v>345244000</v>
      </c>
      <c r="Q6442" s="2">
        <v>263229000</v>
      </c>
      <c r="R6442" s="2">
        <v>240181000</v>
      </c>
      <c r="S6442" s="2">
        <v>219247000</v>
      </c>
      <c r="T6442" s="2">
        <v>199880000</v>
      </c>
      <c r="U6442" s="2">
        <v>181636000</v>
      </c>
      <c r="V6442" s="2">
        <v>164786000</v>
      </c>
      <c r="W6442" s="2">
        <v>148394000</v>
      </c>
      <c r="X6442" s="2">
        <v>132704000</v>
      </c>
      <c r="Y6442" s="2">
        <v>118187000</v>
      </c>
      <c r="Z6442" s="2">
        <v>104737000</v>
      </c>
      <c r="AA6442" s="2">
        <v>91677600</v>
      </c>
      <c r="AB6442" s="2">
        <v>79317200</v>
      </c>
      <c r="AC6442" s="2">
        <v>67448400</v>
      </c>
    </row>
    <row r="6443" spans="1:29">
      <c r="A6443" t="s">
        <v>72</v>
      </c>
      <c r="B6443" t="s">
        <v>19</v>
      </c>
      <c r="C6443" s="2">
        <v>997083000000</v>
      </c>
      <c r="D6443" s="2">
        <v>1008770000000</v>
      </c>
      <c r="E6443" s="2">
        <v>1016240000000</v>
      </c>
      <c r="F6443" s="2">
        <v>1024530000000</v>
      </c>
      <c r="G6443" s="2">
        <v>1030740000000</v>
      </c>
      <c r="H6443" s="2">
        <v>1039440000000</v>
      </c>
      <c r="I6443" s="2">
        <v>1048750000000</v>
      </c>
      <c r="J6443" s="2">
        <v>1056150000000</v>
      </c>
      <c r="K6443" s="2">
        <v>1062380000000</v>
      </c>
      <c r="L6443" s="2">
        <v>1067150000000</v>
      </c>
      <c r="M6443" s="2">
        <v>1070800000000</v>
      </c>
      <c r="N6443" s="2">
        <v>1072730000000</v>
      </c>
      <c r="O6443" s="2">
        <v>1073660000000</v>
      </c>
      <c r="P6443" s="2">
        <v>1073490000000</v>
      </c>
      <c r="Q6443" s="2">
        <v>1071990000000</v>
      </c>
      <c r="R6443" s="2">
        <v>1055890000000</v>
      </c>
      <c r="S6443" s="2">
        <v>1040410000000</v>
      </c>
      <c r="T6443" s="2">
        <v>1024070000000</v>
      </c>
      <c r="U6443" s="2">
        <v>1007500000000</v>
      </c>
      <c r="V6443" s="2">
        <v>990587000000</v>
      </c>
      <c r="W6443" s="2">
        <v>974166000000</v>
      </c>
      <c r="X6443" s="2">
        <v>959928000000</v>
      </c>
      <c r="Y6443" s="2">
        <v>947491000000</v>
      </c>
      <c r="Z6443" s="2">
        <v>938780000000</v>
      </c>
      <c r="AA6443" s="2">
        <v>930725000000</v>
      </c>
      <c r="AB6443" s="2">
        <v>923620000000</v>
      </c>
      <c r="AC6443" s="2">
        <v>917121000000</v>
      </c>
    </row>
    <row r="6444" spans="1:29">
      <c r="A6444" t="s">
        <v>73</v>
      </c>
      <c r="B6444" t="s">
        <v>19</v>
      </c>
      <c r="C6444" s="2">
        <v>707110000000</v>
      </c>
      <c r="D6444" s="2">
        <v>704794000000</v>
      </c>
      <c r="E6444" s="2">
        <v>694208000000</v>
      </c>
      <c r="F6444" s="2">
        <v>685098000000</v>
      </c>
      <c r="G6444" s="2">
        <v>681028000000</v>
      </c>
      <c r="H6444" s="2">
        <v>667272000000</v>
      </c>
      <c r="I6444" s="2">
        <v>655417000000</v>
      </c>
      <c r="J6444" s="2">
        <v>642481000000</v>
      </c>
      <c r="K6444" s="2">
        <v>628960000000</v>
      </c>
      <c r="L6444" s="2">
        <v>613612000000</v>
      </c>
      <c r="M6444" s="2">
        <v>596732000000</v>
      </c>
      <c r="N6444" s="2">
        <v>579107000000</v>
      </c>
      <c r="O6444" s="2">
        <v>562094000000</v>
      </c>
      <c r="P6444" s="2">
        <v>543255000000</v>
      </c>
      <c r="Q6444" s="2">
        <v>524510000000</v>
      </c>
      <c r="R6444" s="2">
        <v>513481000000</v>
      </c>
      <c r="S6444" s="2">
        <v>503227000000</v>
      </c>
      <c r="T6444" s="2">
        <v>492759000000</v>
      </c>
      <c r="U6444" s="2">
        <v>483156000000</v>
      </c>
      <c r="V6444" s="2">
        <v>474294000000</v>
      </c>
      <c r="W6444" s="2">
        <v>466121000000</v>
      </c>
      <c r="X6444" s="2">
        <v>459229000000</v>
      </c>
      <c r="Y6444" s="2">
        <v>453318000000</v>
      </c>
      <c r="Z6444" s="2">
        <v>449182000000</v>
      </c>
      <c r="AA6444" s="2">
        <v>445609000000</v>
      </c>
      <c r="AB6444" s="2">
        <v>442400000000</v>
      </c>
      <c r="AC6444" s="2">
        <v>439687000000</v>
      </c>
    </row>
    <row r="6445" spans="1:29">
      <c r="A6445" t="s">
        <v>74</v>
      </c>
      <c r="B6445" t="s">
        <v>19</v>
      </c>
      <c r="C6445" s="2">
        <v>78403000000</v>
      </c>
      <c r="D6445" s="2">
        <v>79321600000</v>
      </c>
      <c r="E6445" s="2">
        <v>79909200000</v>
      </c>
      <c r="F6445" s="2">
        <v>80561200000</v>
      </c>
      <c r="G6445" s="2">
        <v>81049100000</v>
      </c>
      <c r="H6445" s="2">
        <v>81733300000</v>
      </c>
      <c r="I6445" s="2">
        <v>82466000000</v>
      </c>
      <c r="J6445" s="2">
        <v>83047400000</v>
      </c>
      <c r="K6445" s="2">
        <v>83537200000</v>
      </c>
      <c r="L6445" s="2">
        <v>83912600000</v>
      </c>
      <c r="M6445" s="2">
        <v>84199800000</v>
      </c>
      <c r="N6445" s="2">
        <v>84351600000</v>
      </c>
      <c r="O6445" s="2">
        <v>84424300000</v>
      </c>
      <c r="P6445" s="2">
        <v>84411300000</v>
      </c>
      <c r="Q6445" s="2">
        <v>84292700000</v>
      </c>
      <c r="R6445" s="2">
        <v>83026700000</v>
      </c>
      <c r="S6445" s="2">
        <v>81810100000</v>
      </c>
      <c r="T6445" s="2">
        <v>80525000000</v>
      </c>
      <c r="U6445" s="2">
        <v>79221600000</v>
      </c>
      <c r="V6445" s="2">
        <v>77892000000</v>
      </c>
      <c r="W6445" s="2">
        <v>76600800000</v>
      </c>
      <c r="X6445" s="2">
        <v>75481200000</v>
      </c>
      <c r="Y6445" s="2">
        <v>74503300000</v>
      </c>
      <c r="Z6445" s="2">
        <v>73818300000</v>
      </c>
      <c r="AA6445" s="2">
        <v>73184900000</v>
      </c>
      <c r="AB6445" s="2">
        <v>72626200000</v>
      </c>
      <c r="AC6445" s="2">
        <v>72115200000</v>
      </c>
    </row>
    <row r="6446" spans="1:29">
      <c r="A6446" t="s">
        <v>75</v>
      </c>
      <c r="B6446" t="s">
        <v>19</v>
      </c>
      <c r="C6446" s="2">
        <v>29145300000</v>
      </c>
      <c r="D6446" s="2">
        <v>24043000000</v>
      </c>
      <c r="E6446" s="2">
        <v>24130500000</v>
      </c>
      <c r="F6446" s="2">
        <v>22556500000</v>
      </c>
      <c r="G6446" s="2">
        <v>13833300000</v>
      </c>
      <c r="H6446" s="2">
        <v>16055100000</v>
      </c>
      <c r="I6446" s="2">
        <v>16607900000</v>
      </c>
      <c r="J6446" s="2">
        <v>16783200000</v>
      </c>
      <c r="K6446" s="2">
        <v>16779500000</v>
      </c>
      <c r="L6446" s="2">
        <v>17296200000</v>
      </c>
      <c r="M6446" s="2">
        <v>18585600000</v>
      </c>
      <c r="N6446" s="2">
        <v>19348200000</v>
      </c>
      <c r="O6446" s="2">
        <v>18823700000</v>
      </c>
      <c r="P6446" s="2">
        <v>19279300000</v>
      </c>
      <c r="Q6446" s="2">
        <v>18705000000</v>
      </c>
      <c r="R6446" s="2">
        <v>18219400000</v>
      </c>
      <c r="S6446" s="2">
        <v>17733800000</v>
      </c>
      <c r="T6446" s="2">
        <v>17226200000</v>
      </c>
      <c r="U6446" s="2">
        <v>16720100000</v>
      </c>
      <c r="V6446" s="2">
        <v>16230000000</v>
      </c>
      <c r="W6446" s="2">
        <v>15801600000</v>
      </c>
      <c r="X6446" s="2">
        <v>15341700000</v>
      </c>
      <c r="Y6446" s="2">
        <v>14905600000</v>
      </c>
      <c r="Z6446" s="2">
        <v>14463100000</v>
      </c>
      <c r="AA6446" s="2">
        <v>14024800000</v>
      </c>
      <c r="AB6446" s="2">
        <v>13592800000</v>
      </c>
      <c r="AC6446" s="2">
        <v>13179400000</v>
      </c>
    </row>
    <row r="6447" spans="1:29">
      <c r="A6447" t="s">
        <v>76</v>
      </c>
      <c r="B6447" t="s">
        <v>19</v>
      </c>
      <c r="C6447">
        <v>0</v>
      </c>
      <c r="D6447">
        <v>0</v>
      </c>
      <c r="E6447">
        <v>0</v>
      </c>
      <c r="F6447">
        <v>0</v>
      </c>
      <c r="G6447">
        <v>0</v>
      </c>
      <c r="H6447">
        <v>0</v>
      </c>
      <c r="I6447">
        <v>0</v>
      </c>
      <c r="J6447">
        <v>0</v>
      </c>
      <c r="K6447">
        <v>0</v>
      </c>
      <c r="L6447">
        <v>0</v>
      </c>
      <c r="M6447">
        <v>0</v>
      </c>
      <c r="N6447">
        <v>0</v>
      </c>
      <c r="O6447">
        <v>0</v>
      </c>
      <c r="P6447">
        <v>0</v>
      </c>
      <c r="Q6447">
        <v>0</v>
      </c>
      <c r="R6447">
        <v>0</v>
      </c>
      <c r="S6447">
        <v>0</v>
      </c>
      <c r="T6447">
        <v>0</v>
      </c>
      <c r="U6447">
        <v>0</v>
      </c>
      <c r="V6447">
        <v>0</v>
      </c>
      <c r="W6447">
        <v>0</v>
      </c>
      <c r="X6447">
        <v>0</v>
      </c>
      <c r="Y6447">
        <v>0</v>
      </c>
      <c r="Z6447">
        <v>0</v>
      </c>
      <c r="AA6447">
        <v>0</v>
      </c>
      <c r="AB6447">
        <v>0</v>
      </c>
      <c r="AC6447">
        <v>0</v>
      </c>
    </row>
    <row r="6448" spans="1:29">
      <c r="A6448" t="s">
        <v>77</v>
      </c>
      <c r="B6448" t="s">
        <v>19</v>
      </c>
      <c r="C6448">
        <v>0</v>
      </c>
      <c r="D6448">
        <v>0</v>
      </c>
      <c r="E6448">
        <v>0</v>
      </c>
      <c r="F6448">
        <v>0</v>
      </c>
      <c r="G6448">
        <v>0</v>
      </c>
      <c r="H6448">
        <v>0</v>
      </c>
      <c r="I6448">
        <v>0</v>
      </c>
      <c r="J6448">
        <v>0</v>
      </c>
      <c r="K6448">
        <v>0</v>
      </c>
      <c r="L6448">
        <v>0</v>
      </c>
      <c r="M6448">
        <v>0</v>
      </c>
      <c r="N6448">
        <v>0</v>
      </c>
      <c r="O6448">
        <v>0</v>
      </c>
      <c r="P6448">
        <v>0</v>
      </c>
      <c r="Q6448">
        <v>0</v>
      </c>
      <c r="R6448">
        <v>0</v>
      </c>
      <c r="S6448">
        <v>0</v>
      </c>
      <c r="T6448">
        <v>0</v>
      </c>
      <c r="U6448">
        <v>0</v>
      </c>
      <c r="V6448">
        <v>0</v>
      </c>
      <c r="W6448">
        <v>0</v>
      </c>
      <c r="X6448">
        <v>0</v>
      </c>
      <c r="Y6448">
        <v>0</v>
      </c>
      <c r="Z6448">
        <v>0</v>
      </c>
      <c r="AA6448">
        <v>0</v>
      </c>
      <c r="AB6448">
        <v>0</v>
      </c>
      <c r="AC6448">
        <v>0</v>
      </c>
    </row>
    <row r="6449" spans="1:29">
      <c r="A6449" t="s">
        <v>78</v>
      </c>
      <c r="B6449" t="s">
        <v>19</v>
      </c>
      <c r="C6449" s="2">
        <v>344686000</v>
      </c>
      <c r="D6449" s="2">
        <v>331622000</v>
      </c>
      <c r="E6449" s="2">
        <v>316877000</v>
      </c>
      <c r="F6449" s="2">
        <v>302015000</v>
      </c>
      <c r="G6449" s="2">
        <v>286038000</v>
      </c>
      <c r="H6449" s="2">
        <v>270340000</v>
      </c>
      <c r="I6449" s="2">
        <v>254400000</v>
      </c>
      <c r="J6449" s="2">
        <v>237522000</v>
      </c>
      <c r="K6449" s="2">
        <v>219891000</v>
      </c>
      <c r="L6449" s="2">
        <v>201327000</v>
      </c>
      <c r="M6449" s="2">
        <v>181918000</v>
      </c>
      <c r="N6449" s="2">
        <v>161483000</v>
      </c>
      <c r="O6449" s="2">
        <v>140076000</v>
      </c>
      <c r="P6449" s="2">
        <v>117616000</v>
      </c>
      <c r="Q6449" s="2">
        <v>94440000</v>
      </c>
      <c r="R6449" s="2">
        <v>87308900</v>
      </c>
      <c r="S6449" s="2">
        <v>80701400</v>
      </c>
      <c r="T6449" s="2">
        <v>74101400</v>
      </c>
      <c r="U6449" s="2">
        <v>67948600</v>
      </c>
      <c r="V6449" s="2">
        <v>62294900</v>
      </c>
      <c r="W6449" s="2">
        <v>56702400</v>
      </c>
      <c r="X6449" s="2">
        <v>51622300</v>
      </c>
      <c r="Y6449" s="2">
        <v>46664100</v>
      </c>
      <c r="Z6449" s="2">
        <v>42250700</v>
      </c>
      <c r="AA6449" s="2">
        <v>37874400</v>
      </c>
      <c r="AB6449" s="2">
        <v>33553500</v>
      </c>
      <c r="AC6449" s="2">
        <v>29654000</v>
      </c>
    </row>
    <row r="6450" spans="1:29">
      <c r="A6450" t="s">
        <v>79</v>
      </c>
      <c r="B6450" t="s">
        <v>19</v>
      </c>
      <c r="C6450">
        <v>0</v>
      </c>
      <c r="D6450">
        <v>0</v>
      </c>
      <c r="E6450">
        <v>0</v>
      </c>
      <c r="F6450">
        <v>0</v>
      </c>
      <c r="G6450">
        <v>0</v>
      </c>
      <c r="H6450">
        <v>0</v>
      </c>
      <c r="I6450">
        <v>0</v>
      </c>
      <c r="J6450">
        <v>0</v>
      </c>
      <c r="K6450">
        <v>0</v>
      </c>
      <c r="L6450">
        <v>0</v>
      </c>
      <c r="M6450">
        <v>0</v>
      </c>
      <c r="N6450">
        <v>0</v>
      </c>
      <c r="O6450">
        <v>0</v>
      </c>
      <c r="P6450">
        <v>0</v>
      </c>
      <c r="Q6450">
        <v>0</v>
      </c>
      <c r="R6450">
        <v>0</v>
      </c>
      <c r="S6450">
        <v>0</v>
      </c>
      <c r="T6450">
        <v>0</v>
      </c>
      <c r="U6450">
        <v>0</v>
      </c>
      <c r="V6450">
        <v>0</v>
      </c>
      <c r="W6450">
        <v>0</v>
      </c>
      <c r="X6450">
        <v>0</v>
      </c>
      <c r="Y6450">
        <v>0</v>
      </c>
      <c r="Z6450">
        <v>0</v>
      </c>
      <c r="AA6450">
        <v>0</v>
      </c>
      <c r="AB6450">
        <v>0</v>
      </c>
      <c r="AC6450">
        <v>0</v>
      </c>
    </row>
    <row r="6451" spans="1:29">
      <c r="A6451" t="s">
        <v>80</v>
      </c>
      <c r="B6451" t="s">
        <v>19</v>
      </c>
      <c r="C6451">
        <v>0</v>
      </c>
      <c r="D6451">
        <v>0</v>
      </c>
      <c r="E6451">
        <v>0</v>
      </c>
      <c r="F6451">
        <v>0</v>
      </c>
      <c r="G6451">
        <v>0</v>
      </c>
      <c r="H6451">
        <v>0</v>
      </c>
      <c r="I6451">
        <v>0</v>
      </c>
      <c r="J6451">
        <v>0</v>
      </c>
      <c r="K6451">
        <v>0</v>
      </c>
      <c r="L6451">
        <v>0</v>
      </c>
      <c r="M6451">
        <v>0</v>
      </c>
      <c r="N6451">
        <v>0</v>
      </c>
      <c r="O6451">
        <v>0</v>
      </c>
      <c r="P6451">
        <v>0</v>
      </c>
      <c r="Q6451">
        <v>0</v>
      </c>
      <c r="R6451">
        <v>0</v>
      </c>
      <c r="S6451">
        <v>0</v>
      </c>
      <c r="T6451">
        <v>0</v>
      </c>
      <c r="U6451">
        <v>0</v>
      </c>
      <c r="V6451">
        <v>0</v>
      </c>
      <c r="W6451">
        <v>0</v>
      </c>
      <c r="X6451">
        <v>0</v>
      </c>
      <c r="Y6451">
        <v>0</v>
      </c>
      <c r="Z6451">
        <v>0</v>
      </c>
      <c r="AA6451">
        <v>0</v>
      </c>
      <c r="AB6451">
        <v>0</v>
      </c>
      <c r="AC6451">
        <v>0</v>
      </c>
    </row>
    <row r="6452" spans="1:29">
      <c r="A6452" t="s">
        <v>81</v>
      </c>
      <c r="B6452" t="s">
        <v>19</v>
      </c>
      <c r="C6452" s="2">
        <v>24229900</v>
      </c>
      <c r="D6452" s="2">
        <v>23550600</v>
      </c>
      <c r="E6452" s="2">
        <v>22650900</v>
      </c>
      <c r="F6452" s="2">
        <v>21607900</v>
      </c>
      <c r="G6452" s="2">
        <v>20452100</v>
      </c>
      <c r="H6452" s="2">
        <v>19251600</v>
      </c>
      <c r="I6452" s="2">
        <v>18019800</v>
      </c>
      <c r="J6452" s="2">
        <v>16708500</v>
      </c>
      <c r="K6452" s="2">
        <v>15298000</v>
      </c>
      <c r="L6452" s="2">
        <v>13833000</v>
      </c>
      <c r="M6452" s="2">
        <v>12348700</v>
      </c>
      <c r="N6452" s="2">
        <v>10869500</v>
      </c>
      <c r="O6452" s="2">
        <v>9432690</v>
      </c>
      <c r="P6452" s="2">
        <v>8064570</v>
      </c>
      <c r="Q6452" s="2">
        <v>6771180</v>
      </c>
      <c r="R6452" s="2">
        <v>5557290</v>
      </c>
      <c r="S6452" s="2">
        <v>4439290</v>
      </c>
      <c r="T6452" s="2">
        <v>3765430</v>
      </c>
      <c r="U6452" s="2">
        <v>3188020</v>
      </c>
      <c r="V6452" s="2">
        <v>2668950</v>
      </c>
      <c r="W6452" s="2">
        <v>2214000</v>
      </c>
      <c r="X6452" s="2">
        <v>1825010</v>
      </c>
      <c r="Y6452" s="2">
        <v>1491040</v>
      </c>
      <c r="Z6452" s="2">
        <v>1207170</v>
      </c>
      <c r="AA6452">
        <v>978593</v>
      </c>
      <c r="AB6452">
        <v>796593</v>
      </c>
      <c r="AC6452">
        <v>656889</v>
      </c>
    </row>
    <row r="6453" spans="1:29">
      <c r="A6453" t="s">
        <v>82</v>
      </c>
      <c r="B6453" t="s">
        <v>19</v>
      </c>
      <c r="C6453" s="2">
        <v>747383000000</v>
      </c>
      <c r="D6453" s="2">
        <v>746041000000</v>
      </c>
      <c r="E6453" s="2">
        <v>739069000000</v>
      </c>
      <c r="F6453" s="2">
        <v>729671000000</v>
      </c>
      <c r="G6453" s="2">
        <v>718377000000</v>
      </c>
      <c r="H6453" s="2">
        <v>706559000000</v>
      </c>
      <c r="I6453" s="2">
        <v>694286000000</v>
      </c>
      <c r="J6453" s="2">
        <v>680181000000</v>
      </c>
      <c r="K6453" s="2">
        <v>663231000000</v>
      </c>
      <c r="L6453" s="2">
        <v>644376000000</v>
      </c>
      <c r="M6453" s="2">
        <v>623684000000</v>
      </c>
      <c r="N6453" s="2">
        <v>601274000000</v>
      </c>
      <c r="O6453" s="2">
        <v>578432000000</v>
      </c>
      <c r="P6453" s="2">
        <v>555576000000</v>
      </c>
      <c r="Q6453" s="2">
        <v>532441000000</v>
      </c>
      <c r="R6453" s="2">
        <v>508491000000</v>
      </c>
      <c r="S6453" s="2">
        <v>484171000000</v>
      </c>
      <c r="T6453" s="2">
        <v>462219000000</v>
      </c>
      <c r="U6453" s="2">
        <v>441494000000</v>
      </c>
      <c r="V6453" s="2">
        <v>420308000000</v>
      </c>
      <c r="W6453" s="2">
        <v>399184000000</v>
      </c>
      <c r="X6453" s="2">
        <v>378289000000</v>
      </c>
      <c r="Y6453" s="2">
        <v>358106000000</v>
      </c>
      <c r="Z6453" s="2">
        <v>338893000000</v>
      </c>
      <c r="AA6453" s="2">
        <v>321711000000</v>
      </c>
      <c r="AB6453" s="2">
        <v>306491000000</v>
      </c>
      <c r="AC6453" s="2">
        <v>293340000000</v>
      </c>
    </row>
    <row r="6454" spans="1:29">
      <c r="A6454" t="s">
        <v>83</v>
      </c>
      <c r="B6454" t="s">
        <v>19</v>
      </c>
      <c r="C6454" s="2">
        <v>26254000000</v>
      </c>
      <c r="D6454" s="2">
        <v>26453700000</v>
      </c>
      <c r="E6454" s="2">
        <v>26548800000</v>
      </c>
      <c r="F6454" s="2">
        <v>26818200000</v>
      </c>
      <c r="G6454" s="2">
        <v>27496700000</v>
      </c>
      <c r="H6454" s="2">
        <v>27913300000</v>
      </c>
      <c r="I6454" s="2">
        <v>28572100000</v>
      </c>
      <c r="J6454" s="2">
        <v>29280200000</v>
      </c>
      <c r="K6454" s="2">
        <v>29971500000</v>
      </c>
      <c r="L6454" s="2">
        <v>30594900000</v>
      </c>
      <c r="M6454" s="2">
        <v>31123900000</v>
      </c>
      <c r="N6454" s="2">
        <v>31608500000</v>
      </c>
      <c r="O6454" s="2">
        <v>32192200000</v>
      </c>
      <c r="P6454" s="2">
        <v>32754800000</v>
      </c>
      <c r="Q6454" s="2">
        <v>33447500000</v>
      </c>
      <c r="R6454" s="2">
        <v>34170600000</v>
      </c>
      <c r="S6454" s="2">
        <v>34928800000</v>
      </c>
      <c r="T6454" s="2">
        <v>36145900000</v>
      </c>
      <c r="U6454" s="2">
        <v>37230000000</v>
      </c>
      <c r="V6454" s="2">
        <v>38059200000</v>
      </c>
      <c r="W6454" s="2">
        <v>38738900000</v>
      </c>
      <c r="X6454" s="2">
        <v>39290200000</v>
      </c>
      <c r="Y6454" s="2">
        <v>39733600000</v>
      </c>
      <c r="Z6454" s="2">
        <v>40094000000</v>
      </c>
      <c r="AA6454" s="2">
        <v>40493200000</v>
      </c>
      <c r="AB6454" s="2">
        <v>40926700000</v>
      </c>
      <c r="AC6454" s="2">
        <v>41466300000</v>
      </c>
    </row>
    <row r="6455" spans="1:29">
      <c r="A6455" t="s">
        <v>84</v>
      </c>
      <c r="B6455" t="s">
        <v>19</v>
      </c>
      <c r="C6455" s="2">
        <v>58768400000</v>
      </c>
      <c r="D6455" s="2">
        <v>58662900000</v>
      </c>
      <c r="E6455" s="2">
        <v>58114700000</v>
      </c>
      <c r="F6455" s="2">
        <v>57375700000</v>
      </c>
      <c r="G6455" s="2">
        <v>56487600000</v>
      </c>
      <c r="H6455" s="2">
        <v>55558300000</v>
      </c>
      <c r="I6455" s="2">
        <v>54593300000</v>
      </c>
      <c r="J6455" s="2">
        <v>53484200000</v>
      </c>
      <c r="K6455" s="2">
        <v>52151300000</v>
      </c>
      <c r="L6455" s="2">
        <v>50668700000</v>
      </c>
      <c r="M6455" s="2">
        <v>49041700000</v>
      </c>
      <c r="N6455" s="2">
        <v>47279500000</v>
      </c>
      <c r="O6455" s="2">
        <v>45483400000</v>
      </c>
      <c r="P6455" s="2">
        <v>43686100000</v>
      </c>
      <c r="Q6455" s="2">
        <v>41866900000</v>
      </c>
      <c r="R6455" s="2">
        <v>39983700000</v>
      </c>
      <c r="S6455" s="2">
        <v>38071400000</v>
      </c>
      <c r="T6455" s="2">
        <v>36345200000</v>
      </c>
      <c r="U6455" s="2">
        <v>34715500000</v>
      </c>
      <c r="V6455" s="2">
        <v>33049600000</v>
      </c>
      <c r="W6455" s="2">
        <v>31388600000</v>
      </c>
      <c r="X6455" s="2">
        <v>29745500000</v>
      </c>
      <c r="Y6455" s="2">
        <v>28158500000</v>
      </c>
      <c r="Z6455" s="2">
        <v>26647700000</v>
      </c>
      <c r="AA6455" s="2">
        <v>25296700000</v>
      </c>
      <c r="AB6455" s="2">
        <v>24099900000</v>
      </c>
      <c r="AC6455" s="2">
        <v>23065800000</v>
      </c>
    </row>
    <row r="6456" spans="1:29">
      <c r="A6456" t="s">
        <v>85</v>
      </c>
      <c r="B6456" t="s">
        <v>19</v>
      </c>
      <c r="C6456" s="2">
        <v>1082120000</v>
      </c>
      <c r="D6456" s="2">
        <v>902428000</v>
      </c>
      <c r="E6456" s="2">
        <v>922828000</v>
      </c>
      <c r="F6456" s="2">
        <v>882974000</v>
      </c>
      <c r="G6456" s="2">
        <v>558523000</v>
      </c>
      <c r="H6456" s="2">
        <v>671616000</v>
      </c>
      <c r="I6456" s="2">
        <v>724002000</v>
      </c>
      <c r="J6456" s="2">
        <v>764872000</v>
      </c>
      <c r="K6456" s="2">
        <v>799587000</v>
      </c>
      <c r="L6456" s="2">
        <v>862398000</v>
      </c>
      <c r="M6456" s="2">
        <v>969374000</v>
      </c>
      <c r="N6456" s="2">
        <v>1056060000</v>
      </c>
      <c r="O6456" s="2">
        <v>1078070000</v>
      </c>
      <c r="P6456" s="2">
        <v>1162410000</v>
      </c>
      <c r="Q6456" s="2">
        <v>1192800000</v>
      </c>
      <c r="R6456" s="2">
        <v>1212450000</v>
      </c>
      <c r="S6456" s="2">
        <v>1230890000</v>
      </c>
      <c r="T6456" s="2">
        <v>1263610000</v>
      </c>
      <c r="U6456" s="2">
        <v>1288390000</v>
      </c>
      <c r="V6456" s="2">
        <v>1302360000</v>
      </c>
      <c r="W6456" s="2">
        <v>1313250000</v>
      </c>
      <c r="X6456" s="2">
        <v>1312580000</v>
      </c>
      <c r="Y6456" s="2">
        <v>1306490000</v>
      </c>
      <c r="Z6456" s="2">
        <v>1290980000</v>
      </c>
      <c r="AA6456" s="2">
        <v>1274450000</v>
      </c>
      <c r="AB6456" s="2">
        <v>1257480000</v>
      </c>
      <c r="AC6456" s="2">
        <v>1242930000</v>
      </c>
    </row>
    <row r="6457" spans="1:29">
      <c r="A6457" t="s">
        <v>86</v>
      </c>
      <c r="B6457" t="s">
        <v>19</v>
      </c>
      <c r="C6457">
        <v>0</v>
      </c>
      <c r="D6457">
        <v>0</v>
      </c>
      <c r="E6457">
        <v>0</v>
      </c>
      <c r="F6457">
        <v>0</v>
      </c>
      <c r="G6457">
        <v>0</v>
      </c>
      <c r="H6457">
        <v>0</v>
      </c>
      <c r="I6457">
        <v>0</v>
      </c>
      <c r="J6457">
        <v>0</v>
      </c>
      <c r="K6457">
        <v>0</v>
      </c>
      <c r="L6457">
        <v>0</v>
      </c>
      <c r="M6457">
        <v>0</v>
      </c>
      <c r="N6457">
        <v>0</v>
      </c>
      <c r="O6457">
        <v>0</v>
      </c>
      <c r="P6457">
        <v>0</v>
      </c>
      <c r="Q6457">
        <v>0</v>
      </c>
      <c r="R6457">
        <v>0</v>
      </c>
      <c r="S6457">
        <v>0</v>
      </c>
      <c r="T6457">
        <v>0</v>
      </c>
      <c r="U6457">
        <v>0</v>
      </c>
      <c r="V6457">
        <v>0</v>
      </c>
      <c r="W6457">
        <v>0</v>
      </c>
      <c r="X6457">
        <v>0</v>
      </c>
      <c r="Y6457">
        <v>0</v>
      </c>
      <c r="Z6457">
        <v>0</v>
      </c>
      <c r="AA6457">
        <v>0</v>
      </c>
      <c r="AB6457">
        <v>0</v>
      </c>
      <c r="AC6457">
        <v>0</v>
      </c>
    </row>
    <row r="6458" spans="1:29">
      <c r="A6458" t="s">
        <v>87</v>
      </c>
      <c r="B6458" t="s">
        <v>19</v>
      </c>
      <c r="C6458">
        <v>0</v>
      </c>
      <c r="D6458">
        <v>0</v>
      </c>
      <c r="E6458">
        <v>0</v>
      </c>
      <c r="F6458">
        <v>0</v>
      </c>
      <c r="G6458">
        <v>0</v>
      </c>
      <c r="H6458">
        <v>0</v>
      </c>
      <c r="I6458">
        <v>0</v>
      </c>
      <c r="J6458">
        <v>0</v>
      </c>
      <c r="K6458">
        <v>0</v>
      </c>
      <c r="L6458">
        <v>0</v>
      </c>
      <c r="M6458">
        <v>0</v>
      </c>
      <c r="N6458">
        <v>0</v>
      </c>
      <c r="O6458">
        <v>0</v>
      </c>
      <c r="P6458">
        <v>0</v>
      </c>
      <c r="Q6458">
        <v>0</v>
      </c>
      <c r="R6458">
        <v>0</v>
      </c>
      <c r="S6458">
        <v>0</v>
      </c>
      <c r="T6458">
        <v>0</v>
      </c>
      <c r="U6458">
        <v>0</v>
      </c>
      <c r="V6458">
        <v>0</v>
      </c>
      <c r="W6458">
        <v>0</v>
      </c>
      <c r="X6458">
        <v>0</v>
      </c>
      <c r="Y6458">
        <v>0</v>
      </c>
      <c r="Z6458">
        <v>0</v>
      </c>
      <c r="AA6458">
        <v>0</v>
      </c>
      <c r="AB6458">
        <v>0</v>
      </c>
      <c r="AC6458">
        <v>0</v>
      </c>
    </row>
    <row r="6459" spans="1:29">
      <c r="A6459" t="s">
        <v>88</v>
      </c>
      <c r="B6459" t="s">
        <v>19</v>
      </c>
      <c r="C6459" s="2">
        <v>34983000</v>
      </c>
      <c r="D6459" s="2">
        <v>35279700</v>
      </c>
      <c r="E6459" s="2">
        <v>35254800</v>
      </c>
      <c r="F6459" s="2">
        <v>34948200</v>
      </c>
      <c r="G6459" s="2">
        <v>34378000</v>
      </c>
      <c r="H6459" s="2">
        <v>33677100</v>
      </c>
      <c r="I6459" s="2">
        <v>32852100</v>
      </c>
      <c r="J6459" s="2">
        <v>31790500</v>
      </c>
      <c r="K6459" s="2">
        <v>30438900</v>
      </c>
      <c r="L6459" s="2">
        <v>28864900</v>
      </c>
      <c r="M6459" s="2">
        <v>27119600</v>
      </c>
      <c r="N6459" s="2">
        <v>25246700</v>
      </c>
      <c r="O6459" s="2">
        <v>23325700</v>
      </c>
      <c r="P6459" s="2">
        <v>21407800</v>
      </c>
      <c r="Q6459" s="2">
        <v>19503300</v>
      </c>
      <c r="R6459" s="2">
        <v>17607500</v>
      </c>
      <c r="S6459" s="2">
        <v>15748900</v>
      </c>
      <c r="T6459" s="2">
        <v>13905600</v>
      </c>
      <c r="U6459" s="2">
        <v>12280400</v>
      </c>
      <c r="V6459" s="2">
        <v>10758000</v>
      </c>
      <c r="W6459" s="2">
        <v>9393750</v>
      </c>
      <c r="X6459" s="2">
        <v>8192970</v>
      </c>
      <c r="Y6459" s="2">
        <v>7120100</v>
      </c>
      <c r="Z6459" s="2">
        <v>6168530</v>
      </c>
      <c r="AA6459" s="2">
        <v>5367750</v>
      </c>
      <c r="AB6459" s="2">
        <v>4703270</v>
      </c>
      <c r="AC6459" s="2">
        <v>4163490</v>
      </c>
    </row>
    <row r="6460" spans="1:29">
      <c r="A6460" t="s">
        <v>89</v>
      </c>
      <c r="B6460" t="s">
        <v>19</v>
      </c>
      <c r="C6460">
        <v>0</v>
      </c>
      <c r="D6460">
        <v>0</v>
      </c>
      <c r="E6460">
        <v>0</v>
      </c>
      <c r="F6460">
        <v>0</v>
      </c>
      <c r="G6460">
        <v>0</v>
      </c>
      <c r="H6460">
        <v>0</v>
      </c>
      <c r="I6460">
        <v>0</v>
      </c>
      <c r="J6460">
        <v>0</v>
      </c>
      <c r="K6460">
        <v>0</v>
      </c>
      <c r="L6460">
        <v>0</v>
      </c>
      <c r="M6460">
        <v>0</v>
      </c>
      <c r="N6460">
        <v>0</v>
      </c>
      <c r="O6460">
        <v>0</v>
      </c>
      <c r="P6460">
        <v>0</v>
      </c>
      <c r="Q6460">
        <v>0</v>
      </c>
      <c r="R6460">
        <v>0</v>
      </c>
      <c r="S6460">
        <v>0</v>
      </c>
      <c r="T6460">
        <v>0</v>
      </c>
      <c r="U6460">
        <v>0</v>
      </c>
      <c r="V6460">
        <v>0</v>
      </c>
      <c r="W6460">
        <v>0</v>
      </c>
      <c r="X6460">
        <v>0</v>
      </c>
      <c r="Y6460">
        <v>0</v>
      </c>
      <c r="Z6460">
        <v>0</v>
      </c>
      <c r="AA6460">
        <v>0</v>
      </c>
      <c r="AB6460">
        <v>0</v>
      </c>
      <c r="AC6460">
        <v>0</v>
      </c>
    </row>
    <row r="6461" spans="1:29">
      <c r="A6461" t="s">
        <v>90</v>
      </c>
      <c r="B6461" t="s">
        <v>19</v>
      </c>
      <c r="C6461">
        <v>0</v>
      </c>
      <c r="D6461">
        <v>0</v>
      </c>
      <c r="E6461">
        <v>0</v>
      </c>
      <c r="F6461">
        <v>0</v>
      </c>
      <c r="G6461">
        <v>0</v>
      </c>
      <c r="H6461">
        <v>0</v>
      </c>
      <c r="I6461">
        <v>0</v>
      </c>
      <c r="J6461">
        <v>0</v>
      </c>
      <c r="K6461">
        <v>0</v>
      </c>
      <c r="L6461">
        <v>0</v>
      </c>
      <c r="M6461">
        <v>0</v>
      </c>
      <c r="N6461">
        <v>0</v>
      </c>
      <c r="O6461">
        <v>0</v>
      </c>
      <c r="P6461">
        <v>0</v>
      </c>
      <c r="Q6461">
        <v>0</v>
      </c>
      <c r="R6461">
        <v>0</v>
      </c>
      <c r="S6461">
        <v>0</v>
      </c>
      <c r="T6461">
        <v>0</v>
      </c>
      <c r="U6461">
        <v>0</v>
      </c>
      <c r="V6461">
        <v>0</v>
      </c>
      <c r="W6461">
        <v>0</v>
      </c>
      <c r="X6461">
        <v>0</v>
      </c>
      <c r="Y6461">
        <v>0</v>
      </c>
      <c r="Z6461">
        <v>0</v>
      </c>
      <c r="AA6461">
        <v>0</v>
      </c>
      <c r="AB6461">
        <v>0</v>
      </c>
      <c r="AC6461">
        <v>0</v>
      </c>
    </row>
    <row r="6462" spans="1:29">
      <c r="A6462" t="s">
        <v>91</v>
      </c>
      <c r="B6462" t="s">
        <v>19</v>
      </c>
      <c r="C6462" s="2">
        <v>51407800</v>
      </c>
      <c r="D6462" s="2">
        <v>49312200</v>
      </c>
      <c r="E6462" s="2">
        <v>46926900</v>
      </c>
      <c r="F6462" s="2">
        <v>44508300</v>
      </c>
      <c r="G6462" s="2">
        <v>41951100</v>
      </c>
      <c r="H6462" s="2">
        <v>39438800</v>
      </c>
      <c r="I6462" s="2">
        <v>36894300</v>
      </c>
      <c r="J6462" s="2">
        <v>34204100</v>
      </c>
      <c r="K6462" s="2">
        <v>31394300</v>
      </c>
      <c r="L6462" s="2">
        <v>28449900</v>
      </c>
      <c r="M6462" s="2">
        <v>25383300</v>
      </c>
      <c r="N6462" s="2">
        <v>22168700</v>
      </c>
      <c r="O6462" s="2">
        <v>18825200</v>
      </c>
      <c r="P6462" s="2">
        <v>15329200</v>
      </c>
      <c r="Q6462" s="2">
        <v>11687700</v>
      </c>
      <c r="R6462" s="2">
        <v>10664300</v>
      </c>
      <c r="S6462" s="2">
        <v>9734790</v>
      </c>
      <c r="T6462" s="2">
        <v>8874890</v>
      </c>
      <c r="U6462" s="2">
        <v>8064820</v>
      </c>
      <c r="V6462" s="2">
        <v>7316680</v>
      </c>
      <c r="W6462" s="2">
        <v>6588860</v>
      </c>
      <c r="X6462" s="2">
        <v>5892210</v>
      </c>
      <c r="Y6462" s="2">
        <v>5247630</v>
      </c>
      <c r="Z6462" s="2">
        <v>4650420</v>
      </c>
      <c r="AA6462" s="2">
        <v>4070580</v>
      </c>
      <c r="AB6462" s="2">
        <v>3521770</v>
      </c>
      <c r="AC6462" s="2">
        <v>2994780</v>
      </c>
    </row>
    <row r="6463" spans="1:29">
      <c r="A6463" t="s">
        <v>92</v>
      </c>
      <c r="B6463" t="s">
        <v>19</v>
      </c>
      <c r="C6463" s="2">
        <v>65097500000</v>
      </c>
      <c r="D6463" s="2">
        <v>65860200000</v>
      </c>
      <c r="E6463" s="2">
        <v>66348000000</v>
      </c>
      <c r="F6463" s="2">
        <v>66889400000</v>
      </c>
      <c r="G6463" s="2">
        <v>67294500000</v>
      </c>
      <c r="H6463" s="2">
        <v>67862700000</v>
      </c>
      <c r="I6463" s="2">
        <v>68471000000</v>
      </c>
      <c r="J6463" s="2">
        <v>68953700000</v>
      </c>
      <c r="K6463" s="2">
        <v>69360400000</v>
      </c>
      <c r="L6463" s="2">
        <v>69672100000</v>
      </c>
      <c r="M6463" s="2">
        <v>69910500000</v>
      </c>
      <c r="N6463" s="2">
        <v>70036600000</v>
      </c>
      <c r="O6463" s="2">
        <v>70097000000</v>
      </c>
      <c r="P6463" s="2">
        <v>70086200000</v>
      </c>
      <c r="Q6463" s="2">
        <v>69987700000</v>
      </c>
      <c r="R6463" s="2">
        <v>68936500000</v>
      </c>
      <c r="S6463" s="2">
        <v>67926400000</v>
      </c>
      <c r="T6463" s="2">
        <v>66859400000</v>
      </c>
      <c r="U6463" s="2">
        <v>65777200000</v>
      </c>
      <c r="V6463" s="2">
        <v>64673300000</v>
      </c>
      <c r="W6463" s="2">
        <v>63601200000</v>
      </c>
      <c r="X6463" s="2">
        <v>62671600000</v>
      </c>
      <c r="Y6463" s="2">
        <v>61859700000</v>
      </c>
      <c r="Z6463" s="2">
        <v>61291000000</v>
      </c>
      <c r="AA6463" s="2">
        <v>60765000000</v>
      </c>
      <c r="AB6463" s="2">
        <v>60301200000</v>
      </c>
      <c r="AC6463" s="2">
        <v>59876900000</v>
      </c>
    </row>
    <row r="6464" spans="1:29">
      <c r="A6464" t="s">
        <v>93</v>
      </c>
      <c r="B6464" t="s">
        <v>19</v>
      </c>
      <c r="C6464" s="2">
        <v>551291000000</v>
      </c>
      <c r="D6464" s="2">
        <v>549485000000</v>
      </c>
      <c r="E6464" s="2">
        <v>541233000000</v>
      </c>
      <c r="F6464" s="2">
        <v>534130000000</v>
      </c>
      <c r="G6464" s="2">
        <v>530957000000</v>
      </c>
      <c r="H6464" s="2">
        <v>520232000000</v>
      </c>
      <c r="I6464" s="2">
        <v>510989000000</v>
      </c>
      <c r="J6464" s="2">
        <v>500904000000</v>
      </c>
      <c r="K6464" s="2">
        <v>490363000000</v>
      </c>
      <c r="L6464" s="2">
        <v>478396000000</v>
      </c>
      <c r="M6464" s="2">
        <v>465236000000</v>
      </c>
      <c r="N6464" s="2">
        <v>451495000000</v>
      </c>
      <c r="O6464" s="2">
        <v>438231000000</v>
      </c>
      <c r="P6464" s="2">
        <v>423544000000</v>
      </c>
      <c r="Q6464" s="2">
        <v>408929000000</v>
      </c>
      <c r="R6464" s="2">
        <v>400330000000</v>
      </c>
      <c r="S6464" s="2">
        <v>392336000000</v>
      </c>
      <c r="T6464" s="2">
        <v>384174000000</v>
      </c>
      <c r="U6464" s="2">
        <v>376688000000</v>
      </c>
      <c r="V6464" s="2">
        <v>369779000000</v>
      </c>
      <c r="W6464" s="2">
        <v>363407000000</v>
      </c>
      <c r="X6464" s="2">
        <v>358033000000</v>
      </c>
      <c r="Y6464" s="2">
        <v>353425000000</v>
      </c>
      <c r="Z6464" s="2">
        <v>350201000000</v>
      </c>
      <c r="AA6464" s="2">
        <v>347415000000</v>
      </c>
      <c r="AB6464" s="2">
        <v>344913000000</v>
      </c>
      <c r="AC6464" s="2">
        <v>342798000000</v>
      </c>
    </row>
    <row r="6465" spans="1:29">
      <c r="A6465" t="s">
        <v>94</v>
      </c>
      <c r="B6465" t="s">
        <v>19</v>
      </c>
      <c r="C6465" s="2">
        <v>5118760000</v>
      </c>
      <c r="D6465" s="2">
        <v>5178740000</v>
      </c>
      <c r="E6465" s="2">
        <v>5217100000</v>
      </c>
      <c r="F6465" s="2">
        <v>5259670000</v>
      </c>
      <c r="G6465" s="2">
        <v>5291520000</v>
      </c>
      <c r="H6465" s="2">
        <v>5336200000</v>
      </c>
      <c r="I6465" s="2">
        <v>5384030000</v>
      </c>
      <c r="J6465" s="2">
        <v>5421990000</v>
      </c>
      <c r="K6465" s="2">
        <v>5453960000</v>
      </c>
      <c r="L6465" s="2">
        <v>5478480000</v>
      </c>
      <c r="M6465" s="2">
        <v>5497220000</v>
      </c>
      <c r="N6465" s="2">
        <v>5507130000</v>
      </c>
      <c r="O6465" s="2">
        <v>5511880000</v>
      </c>
      <c r="P6465" s="2">
        <v>5511030000</v>
      </c>
      <c r="Q6465" s="2">
        <v>5503290000</v>
      </c>
      <c r="R6465" s="2">
        <v>5420630000</v>
      </c>
      <c r="S6465" s="2">
        <v>5341210000</v>
      </c>
      <c r="T6465" s="2">
        <v>5257300000</v>
      </c>
      <c r="U6465" s="2">
        <v>5172210000</v>
      </c>
      <c r="V6465" s="2">
        <v>5085400000</v>
      </c>
      <c r="W6465" s="2">
        <v>5001100000</v>
      </c>
      <c r="X6465" s="2">
        <v>4928010000</v>
      </c>
      <c r="Y6465" s="2">
        <v>4864160000</v>
      </c>
      <c r="Z6465" s="2">
        <v>4819440000</v>
      </c>
      <c r="AA6465" s="2">
        <v>4778080000</v>
      </c>
      <c r="AB6465" s="2">
        <v>4741610000</v>
      </c>
      <c r="AC6465" s="2">
        <v>4708250000</v>
      </c>
    </row>
    <row r="6466" spans="1:29">
      <c r="A6466" t="s">
        <v>95</v>
      </c>
      <c r="B6466" t="s">
        <v>19</v>
      </c>
      <c r="C6466" s="2">
        <v>22722800000</v>
      </c>
      <c r="D6466" s="2">
        <v>18744900000</v>
      </c>
      <c r="E6466" s="2">
        <v>18813100000</v>
      </c>
      <c r="F6466" s="2">
        <v>17585900000</v>
      </c>
      <c r="G6466" s="2">
        <v>10785000000</v>
      </c>
      <c r="H6466" s="2">
        <v>12517200000</v>
      </c>
      <c r="I6466" s="2">
        <v>12948200000</v>
      </c>
      <c r="J6466" s="2">
        <v>13084900000</v>
      </c>
      <c r="K6466" s="2">
        <v>13082000000</v>
      </c>
      <c r="L6466" s="2">
        <v>13484800000</v>
      </c>
      <c r="M6466" s="2">
        <v>14490100000</v>
      </c>
      <c r="N6466" s="2">
        <v>15084700000</v>
      </c>
      <c r="O6466" s="2">
        <v>14675700000</v>
      </c>
      <c r="P6466" s="2">
        <v>15030900000</v>
      </c>
      <c r="Q6466" s="2">
        <v>14583200000</v>
      </c>
      <c r="R6466" s="2">
        <v>14204600000</v>
      </c>
      <c r="S6466" s="2">
        <v>13826000000</v>
      </c>
      <c r="T6466" s="2">
        <v>13430200000</v>
      </c>
      <c r="U6466" s="2">
        <v>13035700000</v>
      </c>
      <c r="V6466" s="2">
        <v>12653600000</v>
      </c>
      <c r="W6466" s="2">
        <v>12319500000</v>
      </c>
      <c r="X6466" s="2">
        <v>11961000000</v>
      </c>
      <c r="Y6466" s="2">
        <v>11621000000</v>
      </c>
      <c r="Z6466" s="2">
        <v>11276100000</v>
      </c>
      <c r="AA6466" s="2">
        <v>10934300000</v>
      </c>
      <c r="AB6466" s="2">
        <v>10597500000</v>
      </c>
      <c r="AC6466" s="2">
        <v>10275200000</v>
      </c>
    </row>
    <row r="6467" spans="1:29">
      <c r="A6467" t="s">
        <v>96</v>
      </c>
      <c r="B6467" t="s">
        <v>19</v>
      </c>
      <c r="C6467">
        <v>0</v>
      </c>
      <c r="D6467">
        <v>0</v>
      </c>
      <c r="E6467">
        <v>0</v>
      </c>
      <c r="F6467">
        <v>0</v>
      </c>
      <c r="G6467">
        <v>0</v>
      </c>
      <c r="H6467">
        <v>0</v>
      </c>
      <c r="I6467">
        <v>0</v>
      </c>
      <c r="J6467">
        <v>0</v>
      </c>
      <c r="K6467">
        <v>0</v>
      </c>
      <c r="L6467">
        <v>0</v>
      </c>
      <c r="M6467">
        <v>0</v>
      </c>
      <c r="N6467">
        <v>0</v>
      </c>
      <c r="O6467">
        <v>0</v>
      </c>
      <c r="P6467">
        <v>0</v>
      </c>
      <c r="Q6467">
        <v>0</v>
      </c>
      <c r="R6467">
        <v>0</v>
      </c>
      <c r="S6467">
        <v>0</v>
      </c>
      <c r="T6467">
        <v>0</v>
      </c>
      <c r="U6467">
        <v>0</v>
      </c>
      <c r="V6467">
        <v>0</v>
      </c>
      <c r="W6467">
        <v>0</v>
      </c>
      <c r="X6467">
        <v>0</v>
      </c>
      <c r="Y6467">
        <v>0</v>
      </c>
      <c r="Z6467">
        <v>0</v>
      </c>
      <c r="AA6467">
        <v>0</v>
      </c>
      <c r="AB6467">
        <v>0</v>
      </c>
      <c r="AC6467">
        <v>0</v>
      </c>
    </row>
    <row r="6468" spans="1:29">
      <c r="A6468" t="s">
        <v>97</v>
      </c>
      <c r="B6468" t="s">
        <v>19</v>
      </c>
      <c r="C6468">
        <v>0</v>
      </c>
      <c r="D6468">
        <v>0</v>
      </c>
      <c r="E6468">
        <v>0</v>
      </c>
      <c r="F6468">
        <v>0</v>
      </c>
      <c r="G6468">
        <v>0</v>
      </c>
      <c r="H6468">
        <v>0</v>
      </c>
      <c r="I6468">
        <v>0</v>
      </c>
      <c r="J6468">
        <v>0</v>
      </c>
      <c r="K6468">
        <v>0</v>
      </c>
      <c r="L6468">
        <v>0</v>
      </c>
      <c r="M6468">
        <v>0</v>
      </c>
      <c r="N6468">
        <v>0</v>
      </c>
      <c r="O6468">
        <v>0</v>
      </c>
      <c r="P6468">
        <v>0</v>
      </c>
      <c r="Q6468">
        <v>0</v>
      </c>
      <c r="R6468">
        <v>0</v>
      </c>
      <c r="S6468">
        <v>0</v>
      </c>
      <c r="T6468">
        <v>0</v>
      </c>
      <c r="U6468">
        <v>0</v>
      </c>
      <c r="V6468">
        <v>0</v>
      </c>
      <c r="W6468">
        <v>0</v>
      </c>
      <c r="X6468">
        <v>0</v>
      </c>
      <c r="Y6468">
        <v>0</v>
      </c>
      <c r="Z6468">
        <v>0</v>
      </c>
      <c r="AA6468">
        <v>0</v>
      </c>
      <c r="AB6468">
        <v>0</v>
      </c>
      <c r="AC6468">
        <v>0</v>
      </c>
    </row>
    <row r="6469" spans="1:29">
      <c r="A6469" t="s">
        <v>98</v>
      </c>
      <c r="B6469" t="s">
        <v>19</v>
      </c>
      <c r="C6469" s="2">
        <v>15304700</v>
      </c>
      <c r="D6469" s="2">
        <v>14724700</v>
      </c>
      <c r="E6469" s="2">
        <v>14070000</v>
      </c>
      <c r="F6469" s="2">
        <v>13410100</v>
      </c>
      <c r="G6469" s="2">
        <v>12700700</v>
      </c>
      <c r="H6469" s="2">
        <v>12003600</v>
      </c>
      <c r="I6469" s="2">
        <v>11295800</v>
      </c>
      <c r="J6469" s="2">
        <v>10546500</v>
      </c>
      <c r="K6469" s="2">
        <v>9763600</v>
      </c>
      <c r="L6469" s="2">
        <v>8939320</v>
      </c>
      <c r="M6469" s="2">
        <v>8077530</v>
      </c>
      <c r="N6469" s="2">
        <v>7170150</v>
      </c>
      <c r="O6469" s="2">
        <v>6219660</v>
      </c>
      <c r="P6469" s="2">
        <v>5222390</v>
      </c>
      <c r="Q6469" s="2">
        <v>4193320</v>
      </c>
      <c r="R6469" s="2">
        <v>3876690</v>
      </c>
      <c r="S6469" s="2">
        <v>3583300</v>
      </c>
      <c r="T6469" s="2">
        <v>3290250</v>
      </c>
      <c r="U6469" s="2">
        <v>3017050</v>
      </c>
      <c r="V6469" s="2">
        <v>2766020</v>
      </c>
      <c r="W6469" s="2">
        <v>2517700</v>
      </c>
      <c r="X6469" s="2">
        <v>2292130</v>
      </c>
      <c r="Y6469" s="2">
        <v>2071980</v>
      </c>
      <c r="Z6469" s="2">
        <v>1876020</v>
      </c>
      <c r="AA6469" s="2">
        <v>1681700</v>
      </c>
      <c r="AB6469" s="2">
        <v>1489840</v>
      </c>
      <c r="AC6469" s="2">
        <v>1316700</v>
      </c>
    </row>
    <row r="6470" spans="1:29">
      <c r="A6470" t="s">
        <v>99</v>
      </c>
      <c r="B6470" t="s">
        <v>19</v>
      </c>
      <c r="C6470">
        <v>0</v>
      </c>
      <c r="D6470">
        <v>0</v>
      </c>
      <c r="E6470">
        <v>0</v>
      </c>
      <c r="F6470">
        <v>0</v>
      </c>
      <c r="G6470">
        <v>0</v>
      </c>
      <c r="H6470">
        <v>0</v>
      </c>
      <c r="I6470">
        <v>0</v>
      </c>
      <c r="J6470">
        <v>0</v>
      </c>
      <c r="K6470">
        <v>0</v>
      </c>
      <c r="L6470">
        <v>0</v>
      </c>
      <c r="M6470">
        <v>0</v>
      </c>
      <c r="N6470">
        <v>0</v>
      </c>
      <c r="O6470">
        <v>0</v>
      </c>
      <c r="P6470">
        <v>0</v>
      </c>
      <c r="Q6470">
        <v>0</v>
      </c>
      <c r="R6470">
        <v>0</v>
      </c>
      <c r="S6470">
        <v>0</v>
      </c>
      <c r="T6470">
        <v>0</v>
      </c>
      <c r="U6470">
        <v>0</v>
      </c>
      <c r="V6470">
        <v>0</v>
      </c>
      <c r="W6470">
        <v>0</v>
      </c>
      <c r="X6470">
        <v>0</v>
      </c>
      <c r="Y6470">
        <v>0</v>
      </c>
      <c r="Z6470">
        <v>0</v>
      </c>
      <c r="AA6470">
        <v>0</v>
      </c>
      <c r="AB6470">
        <v>0</v>
      </c>
      <c r="AC6470">
        <v>0</v>
      </c>
    </row>
    <row r="6471" spans="1:29">
      <c r="A6471" t="s">
        <v>100</v>
      </c>
      <c r="B6471" t="s">
        <v>19</v>
      </c>
      <c r="C6471">
        <v>0</v>
      </c>
      <c r="D6471">
        <v>0</v>
      </c>
      <c r="E6471">
        <v>0</v>
      </c>
      <c r="F6471">
        <v>0</v>
      </c>
      <c r="G6471">
        <v>0</v>
      </c>
      <c r="H6471">
        <v>0</v>
      </c>
      <c r="I6471">
        <v>0</v>
      </c>
      <c r="J6471">
        <v>0</v>
      </c>
      <c r="K6471">
        <v>0</v>
      </c>
      <c r="L6471">
        <v>0</v>
      </c>
      <c r="M6471">
        <v>0</v>
      </c>
      <c r="N6471">
        <v>0</v>
      </c>
      <c r="O6471">
        <v>0</v>
      </c>
      <c r="P6471">
        <v>0</v>
      </c>
      <c r="Q6471">
        <v>0</v>
      </c>
      <c r="R6471">
        <v>0</v>
      </c>
      <c r="S6471">
        <v>0</v>
      </c>
      <c r="T6471">
        <v>0</v>
      </c>
      <c r="U6471">
        <v>0</v>
      </c>
      <c r="V6471">
        <v>0</v>
      </c>
      <c r="W6471">
        <v>0</v>
      </c>
      <c r="X6471">
        <v>0</v>
      </c>
      <c r="Y6471">
        <v>0</v>
      </c>
      <c r="Z6471">
        <v>0</v>
      </c>
      <c r="AA6471">
        <v>0</v>
      </c>
      <c r="AB6471">
        <v>0</v>
      </c>
      <c r="AC6471">
        <v>0</v>
      </c>
    </row>
    <row r="6472" spans="1:29">
      <c r="A6472" t="s">
        <v>101</v>
      </c>
      <c r="B6472" t="s">
        <v>19</v>
      </c>
      <c r="C6472" s="2">
        <v>4724880</v>
      </c>
      <c r="D6472" s="2">
        <v>4592410</v>
      </c>
      <c r="E6472" s="2">
        <v>4416970</v>
      </c>
      <c r="F6472" s="2">
        <v>4213580</v>
      </c>
      <c r="G6472" s="2">
        <v>3988200</v>
      </c>
      <c r="H6472" s="2">
        <v>3754100</v>
      </c>
      <c r="I6472" s="2">
        <v>3513890</v>
      </c>
      <c r="J6472" s="2">
        <v>3258190</v>
      </c>
      <c r="K6472" s="2">
        <v>2983140</v>
      </c>
      <c r="L6472" s="2">
        <v>2697470</v>
      </c>
      <c r="M6472" s="2">
        <v>2408020</v>
      </c>
      <c r="N6472" s="2">
        <v>2119560</v>
      </c>
      <c r="O6472" s="2">
        <v>1839390</v>
      </c>
      <c r="P6472" s="2">
        <v>1572600</v>
      </c>
      <c r="Q6472" s="2">
        <v>1320390</v>
      </c>
      <c r="R6472" s="2">
        <v>1083680</v>
      </c>
      <c r="S6472">
        <v>865668</v>
      </c>
      <c r="T6472">
        <v>734266</v>
      </c>
      <c r="U6472">
        <v>621670</v>
      </c>
      <c r="V6472">
        <v>520449</v>
      </c>
      <c r="W6472">
        <v>431734</v>
      </c>
      <c r="X6472">
        <v>355881</v>
      </c>
      <c r="Y6472">
        <v>290756</v>
      </c>
      <c r="Z6472">
        <v>235400</v>
      </c>
      <c r="AA6472">
        <v>190827</v>
      </c>
      <c r="AB6472">
        <v>155337</v>
      </c>
      <c r="AC6472">
        <v>128095</v>
      </c>
    </row>
    <row r="6473" spans="1:29">
      <c r="A6473" t="s">
        <v>102</v>
      </c>
      <c r="B6473" t="s">
        <v>19</v>
      </c>
      <c r="C6473" s="2">
        <v>97435800000</v>
      </c>
      <c r="D6473" s="2">
        <v>97260900000</v>
      </c>
      <c r="E6473" s="2">
        <v>96351900000</v>
      </c>
      <c r="F6473" s="2">
        <v>95126700000</v>
      </c>
      <c r="G6473" s="2">
        <v>93654400000</v>
      </c>
      <c r="H6473" s="2">
        <v>92113600000</v>
      </c>
      <c r="I6473" s="2">
        <v>90513600000</v>
      </c>
      <c r="J6473" s="2">
        <v>88674800000</v>
      </c>
      <c r="K6473" s="2">
        <v>86465000000</v>
      </c>
      <c r="L6473" s="2">
        <v>84006900000</v>
      </c>
      <c r="M6473" s="2">
        <v>81309300000</v>
      </c>
      <c r="N6473" s="2">
        <v>78387800000</v>
      </c>
      <c r="O6473" s="2">
        <v>75409800000</v>
      </c>
      <c r="P6473" s="2">
        <v>72430100000</v>
      </c>
      <c r="Q6473" s="2">
        <v>69414000000</v>
      </c>
      <c r="R6473" s="2">
        <v>66291700000</v>
      </c>
      <c r="S6473" s="2">
        <v>63121100000</v>
      </c>
      <c r="T6473" s="2">
        <v>60259200000</v>
      </c>
      <c r="U6473" s="2">
        <v>57557200000</v>
      </c>
      <c r="V6473" s="2">
        <v>54795200000</v>
      </c>
      <c r="W6473" s="2">
        <v>52041300000</v>
      </c>
      <c r="X6473" s="2">
        <v>49317300000</v>
      </c>
      <c r="Y6473" s="2">
        <v>46686000000</v>
      </c>
      <c r="Z6473" s="2">
        <v>44181200000</v>
      </c>
      <c r="AA6473" s="2">
        <v>41941300000</v>
      </c>
      <c r="AB6473" s="2">
        <v>39957000000</v>
      </c>
      <c r="AC6473" s="2">
        <v>38242500000</v>
      </c>
    </row>
    <row r="6474" spans="1:29">
      <c r="A6474" t="s">
        <v>103</v>
      </c>
      <c r="B6474" t="s">
        <v>19</v>
      </c>
      <c r="C6474" s="2">
        <v>1682660000</v>
      </c>
      <c r="D6474" s="2">
        <v>1695460000</v>
      </c>
      <c r="E6474" s="2">
        <v>1701560000</v>
      </c>
      <c r="F6474" s="2">
        <v>1718820000</v>
      </c>
      <c r="G6474" s="2">
        <v>1762310000</v>
      </c>
      <c r="H6474" s="2">
        <v>1789010000</v>
      </c>
      <c r="I6474" s="2">
        <v>1831240000</v>
      </c>
      <c r="J6474" s="2">
        <v>1876620000</v>
      </c>
      <c r="K6474" s="2">
        <v>1920930000</v>
      </c>
      <c r="L6474" s="2">
        <v>1960880000</v>
      </c>
      <c r="M6474" s="2">
        <v>1994780000</v>
      </c>
      <c r="N6474" s="2">
        <v>2025850000</v>
      </c>
      <c r="O6474" s="2">
        <v>2063260000</v>
      </c>
      <c r="P6474" s="2">
        <v>2099310000</v>
      </c>
      <c r="Q6474" s="2">
        <v>2143710000</v>
      </c>
      <c r="R6474" s="2">
        <v>2190050000</v>
      </c>
      <c r="S6474" s="2">
        <v>2238650000</v>
      </c>
      <c r="T6474" s="2">
        <v>2316660000</v>
      </c>
      <c r="U6474" s="2">
        <v>2386140000</v>
      </c>
      <c r="V6474" s="2">
        <v>2439280000</v>
      </c>
      <c r="W6474" s="2">
        <v>2482840000</v>
      </c>
      <c r="X6474" s="2">
        <v>2518180000</v>
      </c>
      <c r="Y6474" s="2">
        <v>2546600000</v>
      </c>
      <c r="Z6474" s="2">
        <v>2569690000</v>
      </c>
      <c r="AA6474" s="2">
        <v>2595280000</v>
      </c>
      <c r="AB6474" s="2">
        <v>2623060000</v>
      </c>
      <c r="AC6474" s="2">
        <v>2657640000</v>
      </c>
    </row>
    <row r="6475" spans="1:29">
      <c r="A6475" t="s">
        <v>104</v>
      </c>
      <c r="B6475" t="s">
        <v>19</v>
      </c>
      <c r="C6475" s="2">
        <v>7661600000</v>
      </c>
      <c r="D6475" s="2">
        <v>7647850000</v>
      </c>
      <c r="E6475" s="2">
        <v>7576370000</v>
      </c>
      <c r="F6475" s="2">
        <v>7480030000</v>
      </c>
      <c r="G6475" s="2">
        <v>7364260000</v>
      </c>
      <c r="H6475" s="2">
        <v>7243100000</v>
      </c>
      <c r="I6475" s="2">
        <v>7117290000</v>
      </c>
      <c r="J6475" s="2">
        <v>6972700000</v>
      </c>
      <c r="K6475" s="2">
        <v>6798930000</v>
      </c>
      <c r="L6475" s="2">
        <v>6605650000</v>
      </c>
      <c r="M6475" s="2">
        <v>6393530000</v>
      </c>
      <c r="N6475" s="2">
        <v>6163800000</v>
      </c>
      <c r="O6475" s="2">
        <v>5929640000</v>
      </c>
      <c r="P6475" s="2">
        <v>5695330000</v>
      </c>
      <c r="Q6475" s="2">
        <v>5458170000</v>
      </c>
      <c r="R6475" s="2">
        <v>5212650000</v>
      </c>
      <c r="S6475" s="2">
        <v>4963340000</v>
      </c>
      <c r="T6475" s="2">
        <v>4738300000</v>
      </c>
      <c r="U6475" s="2">
        <v>4525840000</v>
      </c>
      <c r="V6475" s="2">
        <v>4308660000</v>
      </c>
      <c r="W6475" s="2">
        <v>4092110000</v>
      </c>
      <c r="X6475" s="2">
        <v>3877910000</v>
      </c>
      <c r="Y6475" s="2">
        <v>3671000000</v>
      </c>
      <c r="Z6475" s="2">
        <v>3474050000</v>
      </c>
      <c r="AA6475" s="2">
        <v>3297920000</v>
      </c>
      <c r="AB6475" s="2">
        <v>3141880000</v>
      </c>
      <c r="AC6475" s="2">
        <v>3007070000</v>
      </c>
    </row>
    <row r="6476" spans="1:29">
      <c r="A6476" t="s">
        <v>105</v>
      </c>
      <c r="B6476" t="s">
        <v>19</v>
      </c>
      <c r="C6476" s="2">
        <v>69355100</v>
      </c>
      <c r="D6476" s="2">
        <v>57838100</v>
      </c>
      <c r="E6476" s="2">
        <v>59145600</v>
      </c>
      <c r="F6476" s="2">
        <v>56591300</v>
      </c>
      <c r="G6476" s="2">
        <v>35796700</v>
      </c>
      <c r="H6476" s="2">
        <v>43045000</v>
      </c>
      <c r="I6476" s="2">
        <v>46402500</v>
      </c>
      <c r="J6476" s="2">
        <v>49021900</v>
      </c>
      <c r="K6476" s="2">
        <v>51246900</v>
      </c>
      <c r="L6476" s="2">
        <v>55272500</v>
      </c>
      <c r="M6476" s="2">
        <v>62128900</v>
      </c>
      <c r="N6476" s="2">
        <v>67684400</v>
      </c>
      <c r="O6476" s="2">
        <v>69095200</v>
      </c>
      <c r="P6476" s="2">
        <v>74501100</v>
      </c>
      <c r="Q6476" s="2">
        <v>76448700</v>
      </c>
      <c r="R6476" s="2">
        <v>77708000</v>
      </c>
      <c r="S6476" s="2">
        <v>78890100</v>
      </c>
      <c r="T6476" s="2">
        <v>80987100</v>
      </c>
      <c r="U6476" s="2">
        <v>82574900</v>
      </c>
      <c r="V6476" s="2">
        <v>83470200</v>
      </c>
      <c r="W6476" s="2">
        <v>84168600</v>
      </c>
      <c r="X6476" s="2">
        <v>84125800</v>
      </c>
      <c r="Y6476" s="2">
        <v>83735000</v>
      </c>
      <c r="Z6476" s="2">
        <v>82741000</v>
      </c>
      <c r="AA6476" s="2">
        <v>81681900</v>
      </c>
      <c r="AB6476" s="2">
        <v>80594100</v>
      </c>
      <c r="AC6476" s="2">
        <v>79661300</v>
      </c>
    </row>
    <row r="6477" spans="1:29">
      <c r="A6477" t="s">
        <v>106</v>
      </c>
      <c r="B6477" t="s">
        <v>19</v>
      </c>
      <c r="C6477">
        <v>0</v>
      </c>
      <c r="D6477">
        <v>0</v>
      </c>
      <c r="E6477">
        <v>0</v>
      </c>
      <c r="F6477">
        <v>0</v>
      </c>
      <c r="G6477">
        <v>0</v>
      </c>
      <c r="H6477">
        <v>0</v>
      </c>
      <c r="I6477">
        <v>0</v>
      </c>
      <c r="J6477">
        <v>0</v>
      </c>
      <c r="K6477">
        <v>0</v>
      </c>
      <c r="L6477">
        <v>0</v>
      </c>
      <c r="M6477">
        <v>0</v>
      </c>
      <c r="N6477">
        <v>0</v>
      </c>
      <c r="O6477">
        <v>0</v>
      </c>
      <c r="P6477">
        <v>0</v>
      </c>
      <c r="Q6477">
        <v>0</v>
      </c>
      <c r="R6477">
        <v>0</v>
      </c>
      <c r="S6477">
        <v>0</v>
      </c>
      <c r="T6477">
        <v>0</v>
      </c>
      <c r="U6477">
        <v>0</v>
      </c>
      <c r="V6477">
        <v>0</v>
      </c>
      <c r="W6477">
        <v>0</v>
      </c>
      <c r="X6477">
        <v>0</v>
      </c>
      <c r="Y6477">
        <v>0</v>
      </c>
      <c r="Z6477">
        <v>0</v>
      </c>
      <c r="AA6477">
        <v>0</v>
      </c>
      <c r="AB6477">
        <v>0</v>
      </c>
      <c r="AC6477">
        <v>0</v>
      </c>
    </row>
    <row r="6478" spans="1:29">
      <c r="A6478" t="s">
        <v>107</v>
      </c>
      <c r="B6478" t="s">
        <v>19</v>
      </c>
      <c r="C6478">
        <v>0</v>
      </c>
      <c r="D6478">
        <v>0</v>
      </c>
      <c r="E6478">
        <v>0</v>
      </c>
      <c r="F6478">
        <v>0</v>
      </c>
      <c r="G6478">
        <v>0</v>
      </c>
      <c r="H6478">
        <v>0</v>
      </c>
      <c r="I6478">
        <v>0</v>
      </c>
      <c r="J6478">
        <v>0</v>
      </c>
      <c r="K6478">
        <v>0</v>
      </c>
      <c r="L6478">
        <v>0</v>
      </c>
      <c r="M6478">
        <v>0</v>
      </c>
      <c r="N6478">
        <v>0</v>
      </c>
      <c r="O6478">
        <v>0</v>
      </c>
      <c r="P6478">
        <v>0</v>
      </c>
      <c r="Q6478">
        <v>0</v>
      </c>
      <c r="R6478">
        <v>0</v>
      </c>
      <c r="S6478">
        <v>0</v>
      </c>
      <c r="T6478">
        <v>0</v>
      </c>
      <c r="U6478">
        <v>0</v>
      </c>
      <c r="V6478">
        <v>0</v>
      </c>
      <c r="W6478">
        <v>0</v>
      </c>
      <c r="X6478">
        <v>0</v>
      </c>
      <c r="Y6478">
        <v>0</v>
      </c>
      <c r="Z6478">
        <v>0</v>
      </c>
      <c r="AA6478">
        <v>0</v>
      </c>
      <c r="AB6478">
        <v>0</v>
      </c>
      <c r="AC6478">
        <v>0</v>
      </c>
    </row>
    <row r="6479" spans="1:29">
      <c r="A6479" t="s">
        <v>108</v>
      </c>
      <c r="B6479" t="s">
        <v>19</v>
      </c>
      <c r="C6479" s="2">
        <v>6820690</v>
      </c>
      <c r="D6479" s="2">
        <v>6878530</v>
      </c>
      <c r="E6479" s="2">
        <v>6873680</v>
      </c>
      <c r="F6479" s="2">
        <v>6813910</v>
      </c>
      <c r="G6479" s="2">
        <v>6702730</v>
      </c>
      <c r="H6479" s="2">
        <v>6566070</v>
      </c>
      <c r="I6479" s="2">
        <v>6405220</v>
      </c>
      <c r="J6479" s="2">
        <v>6198230</v>
      </c>
      <c r="K6479" s="2">
        <v>5934720</v>
      </c>
      <c r="L6479" s="2">
        <v>5627820</v>
      </c>
      <c r="M6479" s="2">
        <v>5287550</v>
      </c>
      <c r="N6479" s="2">
        <v>4922390</v>
      </c>
      <c r="O6479" s="2">
        <v>4547850</v>
      </c>
      <c r="P6479" s="2">
        <v>4173910</v>
      </c>
      <c r="Q6479" s="2">
        <v>3802590</v>
      </c>
      <c r="R6479" s="2">
        <v>3432960</v>
      </c>
      <c r="S6479" s="2">
        <v>3070590</v>
      </c>
      <c r="T6479" s="2">
        <v>2711190</v>
      </c>
      <c r="U6479" s="2">
        <v>2394330</v>
      </c>
      <c r="V6479" s="2">
        <v>2097500</v>
      </c>
      <c r="W6479" s="2">
        <v>1831510</v>
      </c>
      <c r="X6479" s="2">
        <v>1597400</v>
      </c>
      <c r="Y6479" s="2">
        <v>1388220</v>
      </c>
      <c r="Z6479" s="2">
        <v>1202690</v>
      </c>
      <c r="AA6479" s="2">
        <v>1046560</v>
      </c>
      <c r="AB6479">
        <v>917003</v>
      </c>
      <c r="AC6479">
        <v>811762</v>
      </c>
    </row>
    <row r="6480" spans="1:29">
      <c r="A6480" t="s">
        <v>109</v>
      </c>
      <c r="B6480" t="s">
        <v>19</v>
      </c>
      <c r="C6480">
        <v>0</v>
      </c>
      <c r="D6480">
        <v>0</v>
      </c>
      <c r="E6480">
        <v>0</v>
      </c>
      <c r="F6480">
        <v>0</v>
      </c>
      <c r="G6480">
        <v>0</v>
      </c>
      <c r="H6480">
        <v>0</v>
      </c>
      <c r="I6480">
        <v>0</v>
      </c>
      <c r="J6480">
        <v>0</v>
      </c>
      <c r="K6480">
        <v>0</v>
      </c>
      <c r="L6480">
        <v>0</v>
      </c>
      <c r="M6480">
        <v>0</v>
      </c>
      <c r="N6480">
        <v>0</v>
      </c>
      <c r="O6480">
        <v>0</v>
      </c>
      <c r="P6480">
        <v>0</v>
      </c>
      <c r="Q6480">
        <v>0</v>
      </c>
      <c r="R6480">
        <v>0</v>
      </c>
      <c r="S6480">
        <v>0</v>
      </c>
      <c r="T6480">
        <v>0</v>
      </c>
      <c r="U6480">
        <v>0</v>
      </c>
      <c r="V6480">
        <v>0</v>
      </c>
      <c r="W6480">
        <v>0</v>
      </c>
      <c r="X6480">
        <v>0</v>
      </c>
      <c r="Y6480">
        <v>0</v>
      </c>
      <c r="Z6480">
        <v>0</v>
      </c>
      <c r="AA6480">
        <v>0</v>
      </c>
      <c r="AB6480">
        <v>0</v>
      </c>
      <c r="AC6480">
        <v>0</v>
      </c>
    </row>
    <row r="6481" spans="1:29">
      <c r="A6481" t="s">
        <v>110</v>
      </c>
      <c r="B6481" t="s">
        <v>19</v>
      </c>
      <c r="C6481">
        <v>0</v>
      </c>
      <c r="D6481">
        <v>0</v>
      </c>
      <c r="E6481">
        <v>0</v>
      </c>
      <c r="F6481">
        <v>0</v>
      </c>
      <c r="G6481">
        <v>0</v>
      </c>
      <c r="H6481">
        <v>0</v>
      </c>
      <c r="I6481">
        <v>0</v>
      </c>
      <c r="J6481">
        <v>0</v>
      </c>
      <c r="K6481">
        <v>0</v>
      </c>
      <c r="L6481">
        <v>0</v>
      </c>
      <c r="M6481">
        <v>0</v>
      </c>
      <c r="N6481">
        <v>0</v>
      </c>
      <c r="O6481">
        <v>0</v>
      </c>
      <c r="P6481">
        <v>0</v>
      </c>
      <c r="Q6481">
        <v>0</v>
      </c>
      <c r="R6481">
        <v>0</v>
      </c>
      <c r="S6481">
        <v>0</v>
      </c>
      <c r="T6481">
        <v>0</v>
      </c>
      <c r="U6481">
        <v>0</v>
      </c>
      <c r="V6481">
        <v>0</v>
      </c>
      <c r="W6481">
        <v>0</v>
      </c>
      <c r="X6481">
        <v>0</v>
      </c>
      <c r="Y6481">
        <v>0</v>
      </c>
      <c r="Z6481">
        <v>0</v>
      </c>
      <c r="AA6481">
        <v>0</v>
      </c>
      <c r="AB6481">
        <v>0</v>
      </c>
      <c r="AC6481">
        <v>0</v>
      </c>
    </row>
    <row r="6482" spans="1:29">
      <c r="A6482" t="s">
        <v>111</v>
      </c>
      <c r="B6482" t="s">
        <v>19</v>
      </c>
      <c r="C6482" s="2">
        <v>10024600</v>
      </c>
      <c r="D6482" s="2">
        <v>9615960</v>
      </c>
      <c r="E6482" s="2">
        <v>9150830</v>
      </c>
      <c r="F6482" s="2">
        <v>8679200</v>
      </c>
      <c r="G6482" s="2">
        <v>8180530</v>
      </c>
      <c r="H6482" s="2">
        <v>7690620</v>
      </c>
      <c r="I6482" s="2">
        <v>7194440</v>
      </c>
      <c r="J6482" s="2">
        <v>6669860</v>
      </c>
      <c r="K6482" s="2">
        <v>6121940</v>
      </c>
      <c r="L6482" s="2">
        <v>5547780</v>
      </c>
      <c r="M6482" s="2">
        <v>4949790</v>
      </c>
      <c r="N6482" s="2">
        <v>4322930</v>
      </c>
      <c r="O6482" s="2">
        <v>3670940</v>
      </c>
      <c r="P6482" s="2">
        <v>2989220</v>
      </c>
      <c r="Q6482" s="2">
        <v>2279110</v>
      </c>
      <c r="R6482" s="2">
        <v>2079560</v>
      </c>
      <c r="S6482" s="2">
        <v>1898300</v>
      </c>
      <c r="T6482" s="2">
        <v>1730620</v>
      </c>
      <c r="U6482" s="2">
        <v>1572650</v>
      </c>
      <c r="V6482" s="2">
        <v>1426770</v>
      </c>
      <c r="W6482" s="2">
        <v>1284840</v>
      </c>
      <c r="X6482" s="2">
        <v>1148990</v>
      </c>
      <c r="Y6482" s="2">
        <v>1023300</v>
      </c>
      <c r="Z6482">
        <v>906839</v>
      </c>
      <c r="AA6482">
        <v>793771</v>
      </c>
      <c r="AB6482">
        <v>686751</v>
      </c>
      <c r="AC6482">
        <v>583987</v>
      </c>
    </row>
    <row r="6483" spans="1:29">
      <c r="A6483" t="s">
        <v>112</v>
      </c>
      <c r="B6483" t="s">
        <v>19</v>
      </c>
      <c r="C6483" s="2">
        <v>8486710000</v>
      </c>
      <c r="D6483" s="2">
        <v>8586150000</v>
      </c>
      <c r="E6483" s="2">
        <v>8649750000</v>
      </c>
      <c r="F6483" s="2">
        <v>8720330000</v>
      </c>
      <c r="G6483" s="2">
        <v>8773140000</v>
      </c>
      <c r="H6483" s="2">
        <v>8847210000</v>
      </c>
      <c r="I6483" s="2">
        <v>8926510000</v>
      </c>
      <c r="J6483" s="2">
        <v>8989450000</v>
      </c>
      <c r="K6483" s="2">
        <v>9042470000</v>
      </c>
      <c r="L6483" s="2">
        <v>9083110000</v>
      </c>
      <c r="M6483" s="2">
        <v>9114190000</v>
      </c>
      <c r="N6483" s="2">
        <v>9130620000</v>
      </c>
      <c r="O6483" s="2">
        <v>9138490000</v>
      </c>
      <c r="P6483" s="2">
        <v>9137090000</v>
      </c>
      <c r="Q6483" s="2">
        <v>9124250000</v>
      </c>
      <c r="R6483" s="2">
        <v>8987210000</v>
      </c>
      <c r="S6483" s="2">
        <v>8855530000</v>
      </c>
      <c r="T6483" s="2">
        <v>8716420000</v>
      </c>
      <c r="U6483" s="2">
        <v>8575330000</v>
      </c>
      <c r="V6483" s="2">
        <v>8431420000</v>
      </c>
      <c r="W6483" s="2">
        <v>8291640000</v>
      </c>
      <c r="X6483" s="2">
        <v>8170460000</v>
      </c>
      <c r="Y6483" s="2">
        <v>8064610000</v>
      </c>
      <c r="Z6483" s="2">
        <v>7990460000</v>
      </c>
      <c r="AA6483" s="2">
        <v>7921900000</v>
      </c>
      <c r="AB6483" s="2">
        <v>7861420000</v>
      </c>
      <c r="AC6483" s="2">
        <v>7806110000</v>
      </c>
    </row>
    <row r="6484" spans="1:29">
      <c r="A6484" t="s">
        <v>113</v>
      </c>
      <c r="B6484" t="s">
        <v>19</v>
      </c>
      <c r="C6484" s="2">
        <v>35333200000</v>
      </c>
      <c r="D6484" s="2">
        <v>35217500000</v>
      </c>
      <c r="E6484" s="2">
        <v>34688500000</v>
      </c>
      <c r="F6484" s="2">
        <v>34233300000</v>
      </c>
      <c r="G6484" s="2">
        <v>34029900000</v>
      </c>
      <c r="H6484" s="2">
        <v>33342600000</v>
      </c>
      <c r="I6484" s="2">
        <v>32750200000</v>
      </c>
      <c r="J6484" s="2">
        <v>32103800000</v>
      </c>
      <c r="K6484" s="2">
        <v>31428200000</v>
      </c>
      <c r="L6484" s="2">
        <v>30661200000</v>
      </c>
      <c r="M6484" s="2">
        <v>29817800000</v>
      </c>
      <c r="N6484" s="2">
        <v>28937100000</v>
      </c>
      <c r="O6484" s="2">
        <v>28087000000</v>
      </c>
      <c r="P6484" s="2">
        <v>27145600000</v>
      </c>
      <c r="Q6484" s="2">
        <v>26209000000</v>
      </c>
      <c r="R6484" s="2">
        <v>25657800000</v>
      </c>
      <c r="S6484" s="2">
        <v>25145500000</v>
      </c>
      <c r="T6484" s="2">
        <v>24622400000</v>
      </c>
      <c r="U6484" s="2">
        <v>24142600000</v>
      </c>
      <c r="V6484" s="2">
        <v>23699800000</v>
      </c>
      <c r="W6484" s="2">
        <v>23291400000</v>
      </c>
      <c r="X6484" s="2">
        <v>22947000000</v>
      </c>
      <c r="Y6484" s="2">
        <v>22651600000</v>
      </c>
      <c r="Z6484" s="2">
        <v>22445000000</v>
      </c>
      <c r="AA6484" s="2">
        <v>22266400000</v>
      </c>
      <c r="AB6484" s="2">
        <v>22106100000</v>
      </c>
      <c r="AC6484" s="2">
        <v>21970500000</v>
      </c>
    </row>
    <row r="6485" spans="1:29">
      <c r="A6485" t="s">
        <v>114</v>
      </c>
      <c r="B6485" t="s">
        <v>19</v>
      </c>
      <c r="C6485" s="2">
        <v>667330000</v>
      </c>
      <c r="D6485" s="2">
        <v>675149000</v>
      </c>
      <c r="E6485" s="2">
        <v>680150000</v>
      </c>
      <c r="F6485" s="2">
        <v>685700000</v>
      </c>
      <c r="G6485" s="2">
        <v>689852000</v>
      </c>
      <c r="H6485" s="2">
        <v>695676000</v>
      </c>
      <c r="I6485" s="2">
        <v>701912000</v>
      </c>
      <c r="J6485" s="2">
        <v>706861000</v>
      </c>
      <c r="K6485" s="2">
        <v>711030000</v>
      </c>
      <c r="L6485" s="2">
        <v>714225000</v>
      </c>
      <c r="M6485" s="2">
        <v>716669000</v>
      </c>
      <c r="N6485" s="2">
        <v>717961000</v>
      </c>
      <c r="O6485" s="2">
        <v>718581000</v>
      </c>
      <c r="P6485" s="2">
        <v>718470000</v>
      </c>
      <c r="Q6485" s="2">
        <v>717460000</v>
      </c>
      <c r="R6485" s="2">
        <v>706684000</v>
      </c>
      <c r="S6485" s="2">
        <v>696330000</v>
      </c>
      <c r="T6485" s="2">
        <v>685391000</v>
      </c>
      <c r="U6485" s="2">
        <v>674297000</v>
      </c>
      <c r="V6485" s="2">
        <v>662981000</v>
      </c>
      <c r="W6485" s="2">
        <v>651990000</v>
      </c>
      <c r="X6485" s="2">
        <v>642461000</v>
      </c>
      <c r="Y6485" s="2">
        <v>634137000</v>
      </c>
      <c r="Z6485" s="2">
        <v>628307000</v>
      </c>
      <c r="AA6485" s="2">
        <v>622916000</v>
      </c>
      <c r="AB6485" s="2">
        <v>618160000</v>
      </c>
      <c r="AC6485" s="2">
        <v>613811000</v>
      </c>
    </row>
    <row r="6486" spans="1:29">
      <c r="A6486" t="s">
        <v>115</v>
      </c>
      <c r="B6486" t="s">
        <v>19</v>
      </c>
      <c r="C6486" s="2">
        <v>1456340000</v>
      </c>
      <c r="D6486" s="2">
        <v>1201390000</v>
      </c>
      <c r="E6486" s="2">
        <v>1205760000</v>
      </c>
      <c r="F6486" s="2">
        <v>1127110000</v>
      </c>
      <c r="G6486" s="2">
        <v>691229000</v>
      </c>
      <c r="H6486" s="2">
        <v>802249000</v>
      </c>
      <c r="I6486" s="2">
        <v>829872000</v>
      </c>
      <c r="J6486" s="2">
        <v>838632000</v>
      </c>
      <c r="K6486" s="2">
        <v>838448000</v>
      </c>
      <c r="L6486" s="2">
        <v>864266000</v>
      </c>
      <c r="M6486" s="2">
        <v>928695000</v>
      </c>
      <c r="N6486" s="2">
        <v>966801000</v>
      </c>
      <c r="O6486" s="2">
        <v>940589000</v>
      </c>
      <c r="P6486" s="2">
        <v>963355000</v>
      </c>
      <c r="Q6486" s="2">
        <v>934661000</v>
      </c>
      <c r="R6486" s="2">
        <v>910398000</v>
      </c>
      <c r="S6486" s="2">
        <v>886130000</v>
      </c>
      <c r="T6486" s="2">
        <v>860765000</v>
      </c>
      <c r="U6486" s="2">
        <v>835480000</v>
      </c>
      <c r="V6486" s="2">
        <v>810988000</v>
      </c>
      <c r="W6486" s="2">
        <v>789580000</v>
      </c>
      <c r="X6486" s="2">
        <v>766599000</v>
      </c>
      <c r="Y6486" s="2">
        <v>744811000</v>
      </c>
      <c r="Z6486" s="2">
        <v>722701000</v>
      </c>
      <c r="AA6486" s="2">
        <v>700796000</v>
      </c>
      <c r="AB6486" s="2">
        <v>679214000</v>
      </c>
      <c r="AC6486" s="2">
        <v>658553000</v>
      </c>
    </row>
    <row r="6487" spans="1:29">
      <c r="A6487" t="s">
        <v>116</v>
      </c>
      <c r="B6487" t="s">
        <v>19</v>
      </c>
      <c r="C6487">
        <v>0</v>
      </c>
      <c r="D6487">
        <v>0</v>
      </c>
      <c r="E6487">
        <v>0</v>
      </c>
      <c r="F6487">
        <v>0</v>
      </c>
      <c r="G6487">
        <v>0</v>
      </c>
      <c r="H6487">
        <v>0</v>
      </c>
      <c r="I6487">
        <v>0</v>
      </c>
      <c r="J6487">
        <v>0</v>
      </c>
      <c r="K6487">
        <v>0</v>
      </c>
      <c r="L6487">
        <v>0</v>
      </c>
      <c r="M6487">
        <v>0</v>
      </c>
      <c r="N6487">
        <v>0</v>
      </c>
      <c r="O6487">
        <v>0</v>
      </c>
      <c r="P6487">
        <v>0</v>
      </c>
      <c r="Q6487">
        <v>0</v>
      </c>
      <c r="R6487">
        <v>0</v>
      </c>
      <c r="S6487">
        <v>0</v>
      </c>
      <c r="T6487">
        <v>0</v>
      </c>
      <c r="U6487">
        <v>0</v>
      </c>
      <c r="V6487">
        <v>0</v>
      </c>
      <c r="W6487">
        <v>0</v>
      </c>
      <c r="X6487">
        <v>0</v>
      </c>
      <c r="Y6487">
        <v>0</v>
      </c>
      <c r="Z6487">
        <v>0</v>
      </c>
      <c r="AA6487">
        <v>0</v>
      </c>
      <c r="AB6487">
        <v>0</v>
      </c>
      <c r="AC6487">
        <v>0</v>
      </c>
    </row>
    <row r="6488" spans="1:29">
      <c r="A6488" t="s">
        <v>117</v>
      </c>
      <c r="B6488" t="s">
        <v>19</v>
      </c>
      <c r="C6488">
        <v>0</v>
      </c>
      <c r="D6488">
        <v>0</v>
      </c>
      <c r="E6488">
        <v>0</v>
      </c>
      <c r="F6488">
        <v>0</v>
      </c>
      <c r="G6488">
        <v>0</v>
      </c>
      <c r="H6488">
        <v>0</v>
      </c>
      <c r="I6488">
        <v>0</v>
      </c>
      <c r="J6488">
        <v>0</v>
      </c>
      <c r="K6488">
        <v>0</v>
      </c>
      <c r="L6488">
        <v>0</v>
      </c>
      <c r="M6488">
        <v>0</v>
      </c>
      <c r="N6488">
        <v>0</v>
      </c>
      <c r="O6488">
        <v>0</v>
      </c>
      <c r="P6488">
        <v>0</v>
      </c>
      <c r="Q6488">
        <v>0</v>
      </c>
      <c r="R6488">
        <v>0</v>
      </c>
      <c r="S6488">
        <v>0</v>
      </c>
      <c r="T6488">
        <v>0</v>
      </c>
      <c r="U6488">
        <v>0</v>
      </c>
      <c r="V6488">
        <v>0</v>
      </c>
      <c r="W6488">
        <v>0</v>
      </c>
      <c r="X6488">
        <v>0</v>
      </c>
      <c r="Y6488">
        <v>0</v>
      </c>
      <c r="Z6488">
        <v>0</v>
      </c>
      <c r="AA6488">
        <v>0</v>
      </c>
      <c r="AB6488">
        <v>0</v>
      </c>
      <c r="AC6488">
        <v>0</v>
      </c>
    </row>
    <row r="6489" spans="1:29">
      <c r="A6489" t="s">
        <v>118</v>
      </c>
      <c r="B6489" t="s">
        <v>19</v>
      </c>
      <c r="C6489" s="2">
        <v>2983980</v>
      </c>
      <c r="D6489" s="2">
        <v>2870890</v>
      </c>
      <c r="E6489" s="2">
        <v>2743240</v>
      </c>
      <c r="F6489" s="2">
        <v>2614580</v>
      </c>
      <c r="G6489" s="2">
        <v>2476270</v>
      </c>
      <c r="H6489" s="2">
        <v>2340370</v>
      </c>
      <c r="I6489" s="2">
        <v>2202370</v>
      </c>
      <c r="J6489" s="2">
        <v>2056260</v>
      </c>
      <c r="K6489" s="2">
        <v>1903620</v>
      </c>
      <c r="L6489" s="2">
        <v>1742910</v>
      </c>
      <c r="M6489" s="2">
        <v>1574890</v>
      </c>
      <c r="N6489" s="2">
        <v>1397970</v>
      </c>
      <c r="O6489" s="2">
        <v>1212660</v>
      </c>
      <c r="P6489" s="2">
        <v>1018220</v>
      </c>
      <c r="Q6489">
        <v>817579</v>
      </c>
      <c r="R6489">
        <v>755844</v>
      </c>
      <c r="S6489">
        <v>698642</v>
      </c>
      <c r="T6489">
        <v>641505</v>
      </c>
      <c r="U6489">
        <v>588239</v>
      </c>
      <c r="V6489">
        <v>539295</v>
      </c>
      <c r="W6489">
        <v>490879</v>
      </c>
      <c r="X6489">
        <v>446901</v>
      </c>
      <c r="Y6489">
        <v>403977</v>
      </c>
      <c r="Z6489">
        <v>365770</v>
      </c>
      <c r="AA6489">
        <v>327883</v>
      </c>
      <c r="AB6489">
        <v>290477</v>
      </c>
      <c r="AC6489">
        <v>256718</v>
      </c>
    </row>
    <row r="6490" spans="1:29">
      <c r="A6490" t="s">
        <v>119</v>
      </c>
      <c r="B6490" t="s">
        <v>19</v>
      </c>
      <c r="C6490">
        <v>0</v>
      </c>
      <c r="D6490">
        <v>0</v>
      </c>
      <c r="E6490">
        <v>0</v>
      </c>
      <c r="F6490">
        <v>0</v>
      </c>
      <c r="G6490">
        <v>0</v>
      </c>
      <c r="H6490">
        <v>0</v>
      </c>
      <c r="I6490">
        <v>0</v>
      </c>
      <c r="J6490">
        <v>0</v>
      </c>
      <c r="K6490">
        <v>0</v>
      </c>
      <c r="L6490">
        <v>0</v>
      </c>
      <c r="M6490">
        <v>0</v>
      </c>
      <c r="N6490">
        <v>0</v>
      </c>
      <c r="O6490">
        <v>0</v>
      </c>
      <c r="P6490">
        <v>0</v>
      </c>
      <c r="Q6490">
        <v>0</v>
      </c>
      <c r="R6490">
        <v>0</v>
      </c>
      <c r="S6490">
        <v>0</v>
      </c>
      <c r="T6490">
        <v>0</v>
      </c>
      <c r="U6490">
        <v>0</v>
      </c>
      <c r="V6490">
        <v>0</v>
      </c>
      <c r="W6490">
        <v>0</v>
      </c>
      <c r="X6490">
        <v>0</v>
      </c>
      <c r="Y6490">
        <v>0</v>
      </c>
      <c r="Z6490">
        <v>0</v>
      </c>
      <c r="AA6490">
        <v>0</v>
      </c>
      <c r="AB6490">
        <v>0</v>
      </c>
      <c r="AC6490">
        <v>0</v>
      </c>
    </row>
    <row r="6491" spans="1:29">
      <c r="A6491" t="s">
        <v>120</v>
      </c>
      <c r="B6491" t="s">
        <v>19</v>
      </c>
      <c r="C6491">
        <v>0</v>
      </c>
      <c r="D6491">
        <v>0</v>
      </c>
      <c r="E6491">
        <v>0</v>
      </c>
      <c r="F6491">
        <v>0</v>
      </c>
      <c r="G6491">
        <v>0</v>
      </c>
      <c r="H6491">
        <v>0</v>
      </c>
      <c r="I6491">
        <v>0</v>
      </c>
      <c r="J6491">
        <v>0</v>
      </c>
      <c r="K6491">
        <v>0</v>
      </c>
      <c r="L6491">
        <v>0</v>
      </c>
      <c r="M6491">
        <v>0</v>
      </c>
      <c r="N6491">
        <v>0</v>
      </c>
      <c r="O6491">
        <v>0</v>
      </c>
      <c r="P6491">
        <v>0</v>
      </c>
      <c r="Q6491">
        <v>0</v>
      </c>
      <c r="R6491">
        <v>0</v>
      </c>
      <c r="S6491">
        <v>0</v>
      </c>
      <c r="T6491">
        <v>0</v>
      </c>
      <c r="U6491">
        <v>0</v>
      </c>
      <c r="V6491">
        <v>0</v>
      </c>
      <c r="W6491">
        <v>0</v>
      </c>
      <c r="X6491">
        <v>0</v>
      </c>
      <c r="Y6491">
        <v>0</v>
      </c>
      <c r="Z6491">
        <v>0</v>
      </c>
      <c r="AA6491">
        <v>0</v>
      </c>
      <c r="AB6491">
        <v>0</v>
      </c>
      <c r="AC6491">
        <v>0</v>
      </c>
    </row>
    <row r="6492" spans="1:29">
      <c r="A6492" t="s">
        <v>121</v>
      </c>
      <c r="B6492" t="s">
        <v>19</v>
      </c>
      <c r="C6492" s="2">
        <v>1893600</v>
      </c>
      <c r="D6492" s="2">
        <v>1840510</v>
      </c>
      <c r="E6492" s="2">
        <v>1770190</v>
      </c>
      <c r="F6492" s="2">
        <v>1688680</v>
      </c>
      <c r="G6492" s="2">
        <v>1598360</v>
      </c>
      <c r="H6492" s="2">
        <v>1504540</v>
      </c>
      <c r="I6492" s="2">
        <v>1408270</v>
      </c>
      <c r="J6492" s="2">
        <v>1305790</v>
      </c>
      <c r="K6492" s="2">
        <v>1195560</v>
      </c>
      <c r="L6492" s="2">
        <v>1081070</v>
      </c>
      <c r="M6492">
        <v>965067</v>
      </c>
      <c r="N6492">
        <v>849460</v>
      </c>
      <c r="O6492">
        <v>737175</v>
      </c>
      <c r="P6492">
        <v>630255</v>
      </c>
      <c r="Q6492">
        <v>529175</v>
      </c>
      <c r="R6492">
        <v>434308</v>
      </c>
      <c r="S6492">
        <v>346935</v>
      </c>
      <c r="T6492">
        <v>294273</v>
      </c>
      <c r="U6492">
        <v>249148</v>
      </c>
      <c r="V6492">
        <v>208581</v>
      </c>
      <c r="W6492">
        <v>173027</v>
      </c>
      <c r="X6492">
        <v>142627</v>
      </c>
      <c r="Y6492">
        <v>116527</v>
      </c>
      <c r="Z6492">
        <v>94341.7</v>
      </c>
      <c r="AA6492">
        <v>76478.2</v>
      </c>
      <c r="AB6492">
        <v>62254.6</v>
      </c>
      <c r="AC6492">
        <v>51336.6</v>
      </c>
    </row>
    <row r="6493" spans="1:29">
      <c r="A6493" t="s">
        <v>122</v>
      </c>
      <c r="B6493" t="s">
        <v>19</v>
      </c>
      <c r="C6493" s="2">
        <v>27960300000</v>
      </c>
      <c r="D6493" s="2">
        <v>27910100000</v>
      </c>
      <c r="E6493" s="2">
        <v>27649300000</v>
      </c>
      <c r="F6493" s="2">
        <v>27297700000</v>
      </c>
      <c r="G6493" s="2">
        <v>26875200000</v>
      </c>
      <c r="H6493" s="2">
        <v>26433100000</v>
      </c>
      <c r="I6493" s="2">
        <v>25973900000</v>
      </c>
      <c r="J6493" s="2">
        <v>25446200000</v>
      </c>
      <c r="K6493" s="2">
        <v>24812100000</v>
      </c>
      <c r="L6493" s="2">
        <v>24106700000</v>
      </c>
      <c r="M6493" s="2">
        <v>23332600000</v>
      </c>
      <c r="N6493" s="2">
        <v>22494300000</v>
      </c>
      <c r="O6493" s="2">
        <v>21639700000</v>
      </c>
      <c r="P6493" s="2">
        <v>20784600000</v>
      </c>
      <c r="Q6493" s="2">
        <v>19919100000</v>
      </c>
      <c r="R6493" s="2">
        <v>19023200000</v>
      </c>
      <c r="S6493" s="2">
        <v>18113300000</v>
      </c>
      <c r="T6493" s="2">
        <v>17292100000</v>
      </c>
      <c r="U6493" s="2">
        <v>16516700000</v>
      </c>
      <c r="V6493" s="2">
        <v>15724100000</v>
      </c>
      <c r="W6493" s="2">
        <v>14933800000</v>
      </c>
      <c r="X6493" s="2">
        <v>14152200000</v>
      </c>
      <c r="Y6493" s="2">
        <v>13397100000</v>
      </c>
      <c r="Z6493" s="2">
        <v>12678300000</v>
      </c>
      <c r="AA6493" s="2">
        <v>12035500000</v>
      </c>
      <c r="AB6493" s="2">
        <v>11466100000</v>
      </c>
      <c r="AC6493" s="2">
        <v>10974100000</v>
      </c>
    </row>
    <row r="6494" spans="1:29">
      <c r="A6494" t="s">
        <v>123</v>
      </c>
      <c r="B6494" t="s">
        <v>19</v>
      </c>
      <c r="C6494" s="2">
        <v>1186780000</v>
      </c>
      <c r="D6494" s="2">
        <v>1195810000</v>
      </c>
      <c r="E6494" s="2">
        <v>1200110000</v>
      </c>
      <c r="F6494" s="2">
        <v>1212290000</v>
      </c>
      <c r="G6494" s="2">
        <v>1242960000</v>
      </c>
      <c r="H6494" s="2">
        <v>1261790000</v>
      </c>
      <c r="I6494" s="2">
        <v>1291570000</v>
      </c>
      <c r="J6494" s="2">
        <v>1323580000</v>
      </c>
      <c r="K6494" s="2">
        <v>1354830000</v>
      </c>
      <c r="L6494" s="2">
        <v>1383010000</v>
      </c>
      <c r="M6494" s="2">
        <v>1406920000</v>
      </c>
      <c r="N6494" s="2">
        <v>1428830000</v>
      </c>
      <c r="O6494" s="2">
        <v>1455220000</v>
      </c>
      <c r="P6494" s="2">
        <v>1480650000</v>
      </c>
      <c r="Q6494" s="2">
        <v>1511960000</v>
      </c>
      <c r="R6494" s="2">
        <v>1544650000</v>
      </c>
      <c r="S6494" s="2">
        <v>1578920000</v>
      </c>
      <c r="T6494" s="2">
        <v>1633940000</v>
      </c>
      <c r="U6494" s="2">
        <v>1682950000</v>
      </c>
      <c r="V6494" s="2">
        <v>1720430000</v>
      </c>
      <c r="W6494" s="2">
        <v>1751150000</v>
      </c>
      <c r="X6494" s="2">
        <v>1776070000</v>
      </c>
      <c r="Y6494" s="2">
        <v>1796120000</v>
      </c>
      <c r="Z6494" s="2">
        <v>1812410000</v>
      </c>
      <c r="AA6494" s="2">
        <v>1830450000</v>
      </c>
      <c r="AB6494" s="2">
        <v>1850050000</v>
      </c>
      <c r="AC6494" s="2">
        <v>1874440000</v>
      </c>
    </row>
    <row r="6495" spans="1:29">
      <c r="A6495" t="s">
        <v>124</v>
      </c>
      <c r="B6495" t="s">
        <v>19</v>
      </c>
      <c r="C6495" s="2">
        <v>2198580000</v>
      </c>
      <c r="D6495" s="2">
        <v>2194640000</v>
      </c>
      <c r="E6495" s="2">
        <v>2174130000</v>
      </c>
      <c r="F6495" s="2">
        <v>2146480000</v>
      </c>
      <c r="G6495" s="2">
        <v>2113260000</v>
      </c>
      <c r="H6495" s="2">
        <v>2078490000</v>
      </c>
      <c r="I6495" s="2">
        <v>2042390000</v>
      </c>
      <c r="J6495" s="2">
        <v>2000890000</v>
      </c>
      <c r="K6495" s="2">
        <v>1951030000</v>
      </c>
      <c r="L6495" s="2">
        <v>1895570000</v>
      </c>
      <c r="M6495" s="2">
        <v>1834700000</v>
      </c>
      <c r="N6495" s="2">
        <v>1768770000</v>
      </c>
      <c r="O6495" s="2">
        <v>1701580000</v>
      </c>
      <c r="P6495" s="2">
        <v>1634340000</v>
      </c>
      <c r="Q6495" s="2">
        <v>1566280000</v>
      </c>
      <c r="R6495" s="2">
        <v>1495830000</v>
      </c>
      <c r="S6495" s="2">
        <v>1424290000</v>
      </c>
      <c r="T6495" s="2">
        <v>1359710000</v>
      </c>
      <c r="U6495" s="2">
        <v>1298740000</v>
      </c>
      <c r="V6495" s="2">
        <v>1236420000</v>
      </c>
      <c r="W6495" s="2">
        <v>1174280000</v>
      </c>
      <c r="X6495" s="2">
        <v>1112810000</v>
      </c>
      <c r="Y6495" s="2">
        <v>1053440000</v>
      </c>
      <c r="Z6495" s="2">
        <v>996917000</v>
      </c>
      <c r="AA6495" s="2">
        <v>946374000</v>
      </c>
      <c r="AB6495" s="2">
        <v>901599000</v>
      </c>
      <c r="AC6495" s="2">
        <v>862914000</v>
      </c>
    </row>
    <row r="6496" spans="1:29">
      <c r="A6496" t="s">
        <v>125</v>
      </c>
      <c r="B6496" t="s">
        <v>19</v>
      </c>
      <c r="C6496" s="2">
        <v>48916300</v>
      </c>
      <c r="D6496" s="2">
        <v>40793300</v>
      </c>
      <c r="E6496" s="2">
        <v>41715500</v>
      </c>
      <c r="F6496" s="2">
        <v>39913900</v>
      </c>
      <c r="G6496" s="2">
        <v>25247500</v>
      </c>
      <c r="H6496" s="2">
        <v>30359700</v>
      </c>
      <c r="I6496" s="2">
        <v>32727800</v>
      </c>
      <c r="J6496" s="2">
        <v>34575200</v>
      </c>
      <c r="K6496" s="2">
        <v>36144500</v>
      </c>
      <c r="L6496" s="2">
        <v>38983800</v>
      </c>
      <c r="M6496" s="2">
        <v>43819600</v>
      </c>
      <c r="N6496" s="2">
        <v>47737900</v>
      </c>
      <c r="O6496" s="2">
        <v>48732900</v>
      </c>
      <c r="P6496" s="2">
        <v>52545700</v>
      </c>
      <c r="Q6496" s="2">
        <v>53919400</v>
      </c>
      <c r="R6496" s="2">
        <v>54807600</v>
      </c>
      <c r="S6496" s="2">
        <v>55641300</v>
      </c>
      <c r="T6496" s="2">
        <v>57120300</v>
      </c>
      <c r="U6496" s="2">
        <v>58240200</v>
      </c>
      <c r="V6496" s="2">
        <v>58871600</v>
      </c>
      <c r="W6496" s="2">
        <v>59364200</v>
      </c>
      <c r="X6496" s="2">
        <v>59334000</v>
      </c>
      <c r="Y6496" s="2">
        <v>59058400</v>
      </c>
      <c r="Z6496" s="2">
        <v>58357300</v>
      </c>
      <c r="AA6496" s="2">
        <v>57610300</v>
      </c>
      <c r="AB6496" s="2">
        <v>56843100</v>
      </c>
      <c r="AC6496" s="2">
        <v>56185200</v>
      </c>
    </row>
    <row r="6497" spans="1:29">
      <c r="A6497" t="s">
        <v>126</v>
      </c>
      <c r="B6497" t="s">
        <v>19</v>
      </c>
      <c r="C6497">
        <v>0</v>
      </c>
      <c r="D6497">
        <v>0</v>
      </c>
      <c r="E6497">
        <v>0</v>
      </c>
      <c r="F6497">
        <v>0</v>
      </c>
      <c r="G6497">
        <v>0</v>
      </c>
      <c r="H6497">
        <v>0</v>
      </c>
      <c r="I6497">
        <v>0</v>
      </c>
      <c r="J6497">
        <v>0</v>
      </c>
      <c r="K6497">
        <v>0</v>
      </c>
      <c r="L6497">
        <v>0</v>
      </c>
      <c r="M6497">
        <v>0</v>
      </c>
      <c r="N6497">
        <v>0</v>
      </c>
      <c r="O6497">
        <v>0</v>
      </c>
      <c r="P6497">
        <v>0</v>
      </c>
      <c r="Q6497">
        <v>0</v>
      </c>
      <c r="R6497">
        <v>0</v>
      </c>
      <c r="S6497">
        <v>0</v>
      </c>
      <c r="T6497">
        <v>0</v>
      </c>
      <c r="U6497">
        <v>0</v>
      </c>
      <c r="V6497">
        <v>0</v>
      </c>
      <c r="W6497">
        <v>0</v>
      </c>
      <c r="X6497">
        <v>0</v>
      </c>
      <c r="Y6497">
        <v>0</v>
      </c>
      <c r="Z6497">
        <v>0</v>
      </c>
      <c r="AA6497">
        <v>0</v>
      </c>
      <c r="AB6497">
        <v>0</v>
      </c>
      <c r="AC6497">
        <v>0</v>
      </c>
    </row>
    <row r="6498" spans="1:29">
      <c r="A6498" t="s">
        <v>127</v>
      </c>
      <c r="B6498" t="s">
        <v>19</v>
      </c>
      <c r="C6498">
        <v>0</v>
      </c>
      <c r="D6498">
        <v>0</v>
      </c>
      <c r="E6498">
        <v>0</v>
      </c>
      <c r="F6498">
        <v>0</v>
      </c>
      <c r="G6498">
        <v>0</v>
      </c>
      <c r="H6498">
        <v>0</v>
      </c>
      <c r="I6498">
        <v>0</v>
      </c>
      <c r="J6498">
        <v>0</v>
      </c>
      <c r="K6498">
        <v>0</v>
      </c>
      <c r="L6498">
        <v>0</v>
      </c>
      <c r="M6498">
        <v>0</v>
      </c>
      <c r="N6498">
        <v>0</v>
      </c>
      <c r="O6498">
        <v>0</v>
      </c>
      <c r="P6498">
        <v>0</v>
      </c>
      <c r="Q6498">
        <v>0</v>
      </c>
      <c r="R6498">
        <v>0</v>
      </c>
      <c r="S6498">
        <v>0</v>
      </c>
      <c r="T6498">
        <v>0</v>
      </c>
      <c r="U6498">
        <v>0</v>
      </c>
      <c r="V6498">
        <v>0</v>
      </c>
      <c r="W6498">
        <v>0</v>
      </c>
      <c r="X6498">
        <v>0</v>
      </c>
      <c r="Y6498">
        <v>0</v>
      </c>
      <c r="Z6498">
        <v>0</v>
      </c>
      <c r="AA6498">
        <v>0</v>
      </c>
      <c r="AB6498">
        <v>0</v>
      </c>
      <c r="AC6498">
        <v>0</v>
      </c>
    </row>
    <row r="6499" spans="1:29">
      <c r="A6499" t="s">
        <v>128</v>
      </c>
      <c r="B6499" t="s">
        <v>19</v>
      </c>
      <c r="C6499" s="2">
        <v>2734480</v>
      </c>
      <c r="D6499" s="2">
        <v>2757670</v>
      </c>
      <c r="E6499" s="2">
        <v>2755730</v>
      </c>
      <c r="F6499" s="2">
        <v>2731760</v>
      </c>
      <c r="G6499" s="2">
        <v>2687190</v>
      </c>
      <c r="H6499" s="2">
        <v>2632400</v>
      </c>
      <c r="I6499" s="2">
        <v>2567920</v>
      </c>
      <c r="J6499" s="2">
        <v>2484930</v>
      </c>
      <c r="K6499" s="2">
        <v>2379290</v>
      </c>
      <c r="L6499" s="2">
        <v>2256250</v>
      </c>
      <c r="M6499" s="2">
        <v>2119830</v>
      </c>
      <c r="N6499" s="2">
        <v>1973430</v>
      </c>
      <c r="O6499" s="2">
        <v>1823280</v>
      </c>
      <c r="P6499" s="2">
        <v>1673360</v>
      </c>
      <c r="Q6499" s="2">
        <v>1524500</v>
      </c>
      <c r="R6499" s="2">
        <v>1376310</v>
      </c>
      <c r="S6499" s="2">
        <v>1231030</v>
      </c>
      <c r="T6499" s="2">
        <v>1086940</v>
      </c>
      <c r="U6499">
        <v>959910</v>
      </c>
      <c r="V6499">
        <v>840909</v>
      </c>
      <c r="W6499">
        <v>734272</v>
      </c>
      <c r="X6499">
        <v>640412</v>
      </c>
      <c r="Y6499">
        <v>556550</v>
      </c>
      <c r="Z6499">
        <v>482169</v>
      </c>
      <c r="AA6499">
        <v>419575</v>
      </c>
      <c r="AB6499">
        <v>367635</v>
      </c>
      <c r="AC6499">
        <v>325443</v>
      </c>
    </row>
    <row r="6500" spans="1:29">
      <c r="A6500" t="s">
        <v>129</v>
      </c>
      <c r="B6500" t="s">
        <v>19</v>
      </c>
      <c r="C6500">
        <v>0</v>
      </c>
      <c r="D6500">
        <v>0</v>
      </c>
      <c r="E6500">
        <v>0</v>
      </c>
      <c r="F6500">
        <v>0</v>
      </c>
      <c r="G6500">
        <v>0</v>
      </c>
      <c r="H6500">
        <v>0</v>
      </c>
      <c r="I6500">
        <v>0</v>
      </c>
      <c r="J6500">
        <v>0</v>
      </c>
      <c r="K6500">
        <v>0</v>
      </c>
      <c r="L6500">
        <v>0</v>
      </c>
      <c r="M6500">
        <v>0</v>
      </c>
      <c r="N6500">
        <v>0</v>
      </c>
      <c r="O6500">
        <v>0</v>
      </c>
      <c r="P6500">
        <v>0</v>
      </c>
      <c r="Q6500">
        <v>0</v>
      </c>
      <c r="R6500">
        <v>0</v>
      </c>
      <c r="S6500">
        <v>0</v>
      </c>
      <c r="T6500">
        <v>0</v>
      </c>
      <c r="U6500">
        <v>0</v>
      </c>
      <c r="V6500">
        <v>0</v>
      </c>
      <c r="W6500">
        <v>0</v>
      </c>
      <c r="X6500">
        <v>0</v>
      </c>
      <c r="Y6500">
        <v>0</v>
      </c>
      <c r="Z6500">
        <v>0</v>
      </c>
      <c r="AA6500">
        <v>0</v>
      </c>
      <c r="AB6500">
        <v>0</v>
      </c>
      <c r="AC6500">
        <v>0</v>
      </c>
    </row>
    <row r="6501" spans="1:29">
      <c r="A6501" t="s">
        <v>130</v>
      </c>
      <c r="B6501" t="s">
        <v>19</v>
      </c>
      <c r="C6501">
        <v>0</v>
      </c>
      <c r="D6501">
        <v>0</v>
      </c>
      <c r="E6501">
        <v>0</v>
      </c>
      <c r="F6501">
        <v>0</v>
      </c>
      <c r="G6501">
        <v>0</v>
      </c>
      <c r="H6501">
        <v>0</v>
      </c>
      <c r="I6501">
        <v>0</v>
      </c>
      <c r="J6501">
        <v>0</v>
      </c>
      <c r="K6501">
        <v>0</v>
      </c>
      <c r="L6501">
        <v>0</v>
      </c>
      <c r="M6501">
        <v>0</v>
      </c>
      <c r="N6501">
        <v>0</v>
      </c>
      <c r="O6501">
        <v>0</v>
      </c>
      <c r="P6501">
        <v>0</v>
      </c>
      <c r="Q6501">
        <v>0</v>
      </c>
      <c r="R6501">
        <v>0</v>
      </c>
      <c r="S6501">
        <v>0</v>
      </c>
      <c r="T6501">
        <v>0</v>
      </c>
      <c r="U6501">
        <v>0</v>
      </c>
      <c r="V6501">
        <v>0</v>
      </c>
      <c r="W6501">
        <v>0</v>
      </c>
      <c r="X6501">
        <v>0</v>
      </c>
      <c r="Y6501">
        <v>0</v>
      </c>
      <c r="Z6501">
        <v>0</v>
      </c>
      <c r="AA6501">
        <v>0</v>
      </c>
      <c r="AB6501">
        <v>0</v>
      </c>
      <c r="AC6501">
        <v>0</v>
      </c>
    </row>
    <row r="6502" spans="1:29">
      <c r="A6502" t="s">
        <v>131</v>
      </c>
      <c r="B6502" t="s">
        <v>19</v>
      </c>
      <c r="C6502" s="2">
        <v>4017580</v>
      </c>
      <c r="D6502" s="2">
        <v>3853800</v>
      </c>
      <c r="E6502" s="2">
        <v>3667390</v>
      </c>
      <c r="F6502" s="2">
        <v>3478370</v>
      </c>
      <c r="G6502" s="2">
        <v>3278520</v>
      </c>
      <c r="H6502" s="2">
        <v>3082180</v>
      </c>
      <c r="I6502" s="2">
        <v>2883330</v>
      </c>
      <c r="J6502" s="2">
        <v>2673090</v>
      </c>
      <c r="K6502" s="2">
        <v>2453500</v>
      </c>
      <c r="L6502" s="2">
        <v>2223390</v>
      </c>
      <c r="M6502" s="2">
        <v>1983740</v>
      </c>
      <c r="N6502" s="2">
        <v>1732510</v>
      </c>
      <c r="O6502" s="2">
        <v>1471210</v>
      </c>
      <c r="P6502" s="2">
        <v>1197990</v>
      </c>
      <c r="Q6502">
        <v>913403</v>
      </c>
      <c r="R6502">
        <v>833427</v>
      </c>
      <c r="S6502">
        <v>760785</v>
      </c>
      <c r="T6502">
        <v>693583</v>
      </c>
      <c r="U6502">
        <v>630275</v>
      </c>
      <c r="V6502">
        <v>571807</v>
      </c>
      <c r="W6502">
        <v>514927</v>
      </c>
      <c r="X6502">
        <v>460483</v>
      </c>
      <c r="Y6502">
        <v>410108</v>
      </c>
      <c r="Z6502">
        <v>363435</v>
      </c>
      <c r="AA6502">
        <v>318121</v>
      </c>
      <c r="AB6502">
        <v>275230</v>
      </c>
      <c r="AC6502">
        <v>234045</v>
      </c>
    </row>
    <row r="6503" spans="1:29">
      <c r="A6503" t="s">
        <v>132</v>
      </c>
      <c r="B6503" t="s">
        <v>19</v>
      </c>
      <c r="C6503" s="2">
        <v>2435360000</v>
      </c>
      <c r="D6503" s="2">
        <v>2463890000</v>
      </c>
      <c r="E6503" s="2">
        <v>2482140000</v>
      </c>
      <c r="F6503" s="2">
        <v>2502400000</v>
      </c>
      <c r="G6503" s="2">
        <v>2517550000</v>
      </c>
      <c r="H6503" s="2">
        <v>2538810000</v>
      </c>
      <c r="I6503" s="2">
        <v>2561570000</v>
      </c>
      <c r="J6503" s="2">
        <v>2579630000</v>
      </c>
      <c r="K6503" s="2">
        <v>2594840000</v>
      </c>
      <c r="L6503" s="2">
        <v>2606500000</v>
      </c>
      <c r="M6503" s="2">
        <v>2615420000</v>
      </c>
      <c r="N6503" s="2">
        <v>2620140000</v>
      </c>
      <c r="O6503" s="2">
        <v>2622400000</v>
      </c>
      <c r="P6503" s="2">
        <v>2621990000</v>
      </c>
      <c r="Q6503" s="2">
        <v>2618310000</v>
      </c>
      <c r="R6503" s="2">
        <v>2578980000</v>
      </c>
      <c r="S6503" s="2">
        <v>2541190000</v>
      </c>
      <c r="T6503" s="2">
        <v>2501280000</v>
      </c>
      <c r="U6503" s="2">
        <v>2460790000</v>
      </c>
      <c r="V6503" s="2">
        <v>2419490000</v>
      </c>
      <c r="W6503" s="2">
        <v>2379380000</v>
      </c>
      <c r="X6503" s="2">
        <v>2344610000</v>
      </c>
      <c r="Y6503" s="2">
        <v>2314230000</v>
      </c>
      <c r="Z6503" s="2">
        <v>2292950000</v>
      </c>
      <c r="AA6503" s="2">
        <v>2273280000</v>
      </c>
      <c r="AB6503" s="2">
        <v>2255930000</v>
      </c>
      <c r="AC6503" s="2">
        <v>2240050000</v>
      </c>
    </row>
    <row r="6504" spans="1:29">
      <c r="A6504" t="s">
        <v>133</v>
      </c>
      <c r="B6504" t="s">
        <v>19</v>
      </c>
      <c r="C6504" s="2">
        <v>24920600000</v>
      </c>
      <c r="D6504" s="2">
        <v>24838900000</v>
      </c>
      <c r="E6504" s="2">
        <v>24465900000</v>
      </c>
      <c r="F6504" s="2">
        <v>24144800000</v>
      </c>
      <c r="G6504" s="2">
        <v>24001400000</v>
      </c>
      <c r="H6504" s="2">
        <v>23516600000</v>
      </c>
      <c r="I6504" s="2">
        <v>23098800000</v>
      </c>
      <c r="J6504" s="2">
        <v>22642800000</v>
      </c>
      <c r="K6504" s="2">
        <v>22166300000</v>
      </c>
      <c r="L6504" s="2">
        <v>21625400000</v>
      </c>
      <c r="M6504" s="2">
        <v>21030500000</v>
      </c>
      <c r="N6504" s="2">
        <v>20409400000</v>
      </c>
      <c r="O6504" s="2">
        <v>19809800000</v>
      </c>
      <c r="P6504" s="2">
        <v>19145900000</v>
      </c>
      <c r="Q6504" s="2">
        <v>18485200000</v>
      </c>
      <c r="R6504" s="2">
        <v>18096500000</v>
      </c>
      <c r="S6504" s="2">
        <v>17735100000</v>
      </c>
      <c r="T6504" s="2">
        <v>17366200000</v>
      </c>
      <c r="U6504" s="2">
        <v>17027800000</v>
      </c>
      <c r="V6504" s="2">
        <v>16715500000</v>
      </c>
      <c r="W6504" s="2">
        <v>16427400000</v>
      </c>
      <c r="X6504" s="2">
        <v>16184500000</v>
      </c>
      <c r="Y6504" s="2">
        <v>15976200000</v>
      </c>
      <c r="Z6504" s="2">
        <v>15830500000</v>
      </c>
      <c r="AA6504" s="2">
        <v>15704500000</v>
      </c>
      <c r="AB6504" s="2">
        <v>15591400000</v>
      </c>
      <c r="AC6504" s="2">
        <v>15495800000</v>
      </c>
    </row>
    <row r="6505" spans="1:29">
      <c r="A6505" t="s">
        <v>134</v>
      </c>
      <c r="B6505" t="s">
        <v>19</v>
      </c>
      <c r="C6505" s="2">
        <v>191498000</v>
      </c>
      <c r="D6505" s="2">
        <v>193742000</v>
      </c>
      <c r="E6505" s="2">
        <v>195177000</v>
      </c>
      <c r="F6505" s="2">
        <v>196769000</v>
      </c>
      <c r="G6505" s="2">
        <v>197961000</v>
      </c>
      <c r="H6505" s="2">
        <v>199632000</v>
      </c>
      <c r="I6505" s="2">
        <v>201422000</v>
      </c>
      <c r="J6505" s="2">
        <v>202842000</v>
      </c>
      <c r="K6505" s="2">
        <v>204038000</v>
      </c>
      <c r="L6505" s="2">
        <v>204955000</v>
      </c>
      <c r="M6505" s="2">
        <v>205656000</v>
      </c>
      <c r="N6505" s="2">
        <v>206027000</v>
      </c>
      <c r="O6505" s="2">
        <v>206205000</v>
      </c>
      <c r="P6505" s="2">
        <v>206173000</v>
      </c>
      <c r="Q6505" s="2">
        <v>205883000</v>
      </c>
      <c r="R6505" s="2">
        <v>202791000</v>
      </c>
      <c r="S6505" s="2">
        <v>199820000</v>
      </c>
      <c r="T6505" s="2">
        <v>196681000</v>
      </c>
      <c r="U6505" s="2">
        <v>193497000</v>
      </c>
      <c r="V6505" s="2">
        <v>190250000</v>
      </c>
      <c r="W6505" s="2">
        <v>187096000</v>
      </c>
      <c r="X6505" s="2">
        <v>184362000</v>
      </c>
      <c r="Y6505" s="2">
        <v>181973000</v>
      </c>
      <c r="Z6505" s="2">
        <v>180300000</v>
      </c>
      <c r="AA6505" s="2">
        <v>178753000</v>
      </c>
      <c r="AB6505" s="2">
        <v>177388000</v>
      </c>
      <c r="AC6505" s="2">
        <v>176140000</v>
      </c>
    </row>
    <row r="6506" spans="1:29">
      <c r="A6506" t="s">
        <v>135</v>
      </c>
      <c r="B6506" t="s">
        <v>19</v>
      </c>
      <c r="C6506" s="2">
        <v>1027160000</v>
      </c>
      <c r="D6506" s="2">
        <v>847343000</v>
      </c>
      <c r="E6506" s="2">
        <v>850427000</v>
      </c>
      <c r="F6506" s="2">
        <v>794955000</v>
      </c>
      <c r="G6506" s="2">
        <v>487525000</v>
      </c>
      <c r="H6506" s="2">
        <v>565827000</v>
      </c>
      <c r="I6506" s="2">
        <v>585310000</v>
      </c>
      <c r="J6506" s="2">
        <v>591488000</v>
      </c>
      <c r="K6506" s="2">
        <v>591358000</v>
      </c>
      <c r="L6506" s="2">
        <v>609568000</v>
      </c>
      <c r="M6506" s="2">
        <v>655010000</v>
      </c>
      <c r="N6506" s="2">
        <v>681886000</v>
      </c>
      <c r="O6506" s="2">
        <v>663399000</v>
      </c>
      <c r="P6506" s="2">
        <v>679456000</v>
      </c>
      <c r="Q6506" s="2">
        <v>659218000</v>
      </c>
      <c r="R6506" s="2">
        <v>642105000</v>
      </c>
      <c r="S6506" s="2">
        <v>624988000</v>
      </c>
      <c r="T6506" s="2">
        <v>607099000</v>
      </c>
      <c r="U6506" s="2">
        <v>589265000</v>
      </c>
      <c r="V6506" s="2">
        <v>571991000</v>
      </c>
      <c r="W6506" s="2">
        <v>556892000</v>
      </c>
      <c r="X6506" s="2">
        <v>540683000</v>
      </c>
      <c r="Y6506" s="2">
        <v>525316000</v>
      </c>
      <c r="Z6506" s="2">
        <v>509722000</v>
      </c>
      <c r="AA6506" s="2">
        <v>494272000</v>
      </c>
      <c r="AB6506" s="2">
        <v>479050000</v>
      </c>
      <c r="AC6506" s="2">
        <v>464478000</v>
      </c>
    </row>
    <row r="6507" spans="1:29">
      <c r="A6507" t="s">
        <v>136</v>
      </c>
      <c r="B6507" t="s">
        <v>19</v>
      </c>
      <c r="C6507">
        <v>0</v>
      </c>
      <c r="D6507">
        <v>0</v>
      </c>
      <c r="E6507">
        <v>0</v>
      </c>
      <c r="F6507">
        <v>0</v>
      </c>
      <c r="G6507">
        <v>0</v>
      </c>
      <c r="H6507">
        <v>0</v>
      </c>
      <c r="I6507">
        <v>0</v>
      </c>
      <c r="J6507">
        <v>0</v>
      </c>
      <c r="K6507">
        <v>0</v>
      </c>
      <c r="L6507">
        <v>0</v>
      </c>
      <c r="M6507">
        <v>0</v>
      </c>
      <c r="N6507">
        <v>0</v>
      </c>
      <c r="O6507">
        <v>0</v>
      </c>
      <c r="P6507">
        <v>0</v>
      </c>
      <c r="Q6507">
        <v>0</v>
      </c>
      <c r="R6507">
        <v>0</v>
      </c>
      <c r="S6507">
        <v>0</v>
      </c>
      <c r="T6507">
        <v>0</v>
      </c>
      <c r="U6507">
        <v>0</v>
      </c>
      <c r="V6507">
        <v>0</v>
      </c>
      <c r="W6507">
        <v>0</v>
      </c>
      <c r="X6507">
        <v>0</v>
      </c>
      <c r="Y6507">
        <v>0</v>
      </c>
      <c r="Z6507">
        <v>0</v>
      </c>
      <c r="AA6507">
        <v>0</v>
      </c>
      <c r="AB6507">
        <v>0</v>
      </c>
      <c r="AC6507">
        <v>0</v>
      </c>
    </row>
    <row r="6508" spans="1:29">
      <c r="A6508" t="s">
        <v>137</v>
      </c>
      <c r="B6508" t="s">
        <v>19</v>
      </c>
      <c r="C6508">
        <v>0</v>
      </c>
      <c r="D6508">
        <v>0</v>
      </c>
      <c r="E6508">
        <v>0</v>
      </c>
      <c r="F6508">
        <v>0</v>
      </c>
      <c r="G6508">
        <v>0</v>
      </c>
      <c r="H6508">
        <v>0</v>
      </c>
      <c r="I6508">
        <v>0</v>
      </c>
      <c r="J6508">
        <v>0</v>
      </c>
      <c r="K6508">
        <v>0</v>
      </c>
      <c r="L6508">
        <v>0</v>
      </c>
      <c r="M6508">
        <v>0</v>
      </c>
      <c r="N6508">
        <v>0</v>
      </c>
      <c r="O6508">
        <v>0</v>
      </c>
      <c r="P6508">
        <v>0</v>
      </c>
      <c r="Q6508">
        <v>0</v>
      </c>
      <c r="R6508">
        <v>0</v>
      </c>
      <c r="S6508">
        <v>0</v>
      </c>
      <c r="T6508">
        <v>0</v>
      </c>
      <c r="U6508">
        <v>0</v>
      </c>
      <c r="V6508">
        <v>0</v>
      </c>
      <c r="W6508">
        <v>0</v>
      </c>
      <c r="X6508">
        <v>0</v>
      </c>
      <c r="Y6508">
        <v>0</v>
      </c>
      <c r="Z6508">
        <v>0</v>
      </c>
      <c r="AA6508">
        <v>0</v>
      </c>
      <c r="AB6508">
        <v>0</v>
      </c>
      <c r="AC6508">
        <v>0</v>
      </c>
    </row>
    <row r="6509" spans="1:29">
      <c r="A6509" t="s">
        <v>138</v>
      </c>
      <c r="B6509" t="s">
        <v>19</v>
      </c>
      <c r="C6509" s="2">
        <v>1196310</v>
      </c>
      <c r="D6509" s="2">
        <v>1150970</v>
      </c>
      <c r="E6509" s="2">
        <v>1099790</v>
      </c>
      <c r="F6509" s="2">
        <v>1048210</v>
      </c>
      <c r="G6509">
        <v>992761</v>
      </c>
      <c r="H6509">
        <v>938276</v>
      </c>
      <c r="I6509">
        <v>882951</v>
      </c>
      <c r="J6509">
        <v>824374</v>
      </c>
      <c r="K6509">
        <v>763181</v>
      </c>
      <c r="L6509">
        <v>698751</v>
      </c>
      <c r="M6509">
        <v>631388</v>
      </c>
      <c r="N6509">
        <v>560462</v>
      </c>
      <c r="O6509">
        <v>486166</v>
      </c>
      <c r="P6509">
        <v>408213</v>
      </c>
      <c r="Q6509">
        <v>327775</v>
      </c>
      <c r="R6509">
        <v>303025</v>
      </c>
      <c r="S6509">
        <v>280092</v>
      </c>
      <c r="T6509">
        <v>257186</v>
      </c>
      <c r="U6509">
        <v>235831</v>
      </c>
      <c r="V6509">
        <v>216208</v>
      </c>
      <c r="W6509">
        <v>196798</v>
      </c>
      <c r="X6509">
        <v>179167</v>
      </c>
      <c r="Y6509">
        <v>161958</v>
      </c>
      <c r="Z6509">
        <v>146641</v>
      </c>
      <c r="AA6509">
        <v>131452</v>
      </c>
      <c r="AB6509">
        <v>116455</v>
      </c>
      <c r="AC6509">
        <v>102921</v>
      </c>
    </row>
    <row r="6510" spans="1:29">
      <c r="A6510" t="s">
        <v>139</v>
      </c>
      <c r="B6510" t="s">
        <v>19</v>
      </c>
      <c r="C6510">
        <v>0</v>
      </c>
      <c r="D6510">
        <v>0</v>
      </c>
      <c r="E6510">
        <v>0</v>
      </c>
      <c r="F6510">
        <v>0</v>
      </c>
      <c r="G6510">
        <v>0</v>
      </c>
      <c r="H6510">
        <v>0</v>
      </c>
      <c r="I6510">
        <v>0</v>
      </c>
      <c r="J6510">
        <v>0</v>
      </c>
      <c r="K6510">
        <v>0</v>
      </c>
      <c r="L6510">
        <v>0</v>
      </c>
      <c r="M6510">
        <v>0</v>
      </c>
      <c r="N6510">
        <v>0</v>
      </c>
      <c r="O6510">
        <v>0</v>
      </c>
      <c r="P6510">
        <v>0</v>
      </c>
      <c r="Q6510">
        <v>0</v>
      </c>
      <c r="R6510">
        <v>0</v>
      </c>
      <c r="S6510">
        <v>0</v>
      </c>
      <c r="T6510">
        <v>0</v>
      </c>
      <c r="U6510">
        <v>0</v>
      </c>
      <c r="V6510">
        <v>0</v>
      </c>
      <c r="W6510">
        <v>0</v>
      </c>
      <c r="X6510">
        <v>0</v>
      </c>
      <c r="Y6510">
        <v>0</v>
      </c>
      <c r="Z6510">
        <v>0</v>
      </c>
      <c r="AA6510">
        <v>0</v>
      </c>
      <c r="AB6510">
        <v>0</v>
      </c>
      <c r="AC6510">
        <v>0</v>
      </c>
    </row>
    <row r="6511" spans="1:29">
      <c r="A6511" t="s">
        <v>140</v>
      </c>
      <c r="B6511" t="s">
        <v>19</v>
      </c>
      <c r="C6511">
        <v>0</v>
      </c>
      <c r="D6511">
        <v>0</v>
      </c>
      <c r="E6511">
        <v>0</v>
      </c>
      <c r="F6511">
        <v>0</v>
      </c>
      <c r="G6511">
        <v>0</v>
      </c>
      <c r="H6511">
        <v>0</v>
      </c>
      <c r="I6511">
        <v>0</v>
      </c>
      <c r="J6511">
        <v>0</v>
      </c>
      <c r="K6511">
        <v>0</v>
      </c>
      <c r="L6511">
        <v>0</v>
      </c>
      <c r="M6511">
        <v>0</v>
      </c>
      <c r="N6511">
        <v>0</v>
      </c>
      <c r="O6511">
        <v>0</v>
      </c>
      <c r="P6511">
        <v>0</v>
      </c>
      <c r="Q6511">
        <v>0</v>
      </c>
      <c r="R6511">
        <v>0</v>
      </c>
      <c r="S6511">
        <v>0</v>
      </c>
      <c r="T6511">
        <v>0</v>
      </c>
      <c r="U6511">
        <v>0</v>
      </c>
      <c r="V6511">
        <v>0</v>
      </c>
      <c r="W6511">
        <v>0</v>
      </c>
      <c r="X6511">
        <v>0</v>
      </c>
      <c r="Y6511">
        <v>0</v>
      </c>
      <c r="Z6511">
        <v>0</v>
      </c>
      <c r="AA6511">
        <v>0</v>
      </c>
      <c r="AB6511">
        <v>0</v>
      </c>
      <c r="AC6511">
        <v>0</v>
      </c>
    </row>
    <row r="6512" spans="1:29">
      <c r="A6512" t="s">
        <v>141</v>
      </c>
      <c r="B6512" t="s">
        <v>19</v>
      </c>
      <c r="C6512">
        <v>245054</v>
      </c>
      <c r="D6512">
        <v>238183</v>
      </c>
      <c r="E6512">
        <v>229084</v>
      </c>
      <c r="F6512">
        <v>218536</v>
      </c>
      <c r="G6512">
        <v>206846</v>
      </c>
      <c r="H6512">
        <v>194705</v>
      </c>
      <c r="I6512">
        <v>182246</v>
      </c>
      <c r="J6512">
        <v>168985</v>
      </c>
      <c r="K6512">
        <v>154719</v>
      </c>
      <c r="L6512">
        <v>139903</v>
      </c>
      <c r="M6512">
        <v>124891</v>
      </c>
      <c r="N6512">
        <v>109930</v>
      </c>
      <c r="O6512">
        <v>95399.2</v>
      </c>
      <c r="P6512">
        <v>81562.399999999994</v>
      </c>
      <c r="Q6512">
        <v>68481.5</v>
      </c>
      <c r="R6512">
        <v>56204.6</v>
      </c>
      <c r="S6512">
        <v>44897.5</v>
      </c>
      <c r="T6512">
        <v>38082.400000000001</v>
      </c>
      <c r="U6512">
        <v>32242.6</v>
      </c>
      <c r="V6512">
        <v>26992.9</v>
      </c>
      <c r="W6512">
        <v>22391.7</v>
      </c>
      <c r="X6512">
        <v>18457.599999999999</v>
      </c>
      <c r="Y6512">
        <v>15079.9</v>
      </c>
      <c r="Z6512">
        <v>12208.9</v>
      </c>
      <c r="AA6512">
        <v>9897.17</v>
      </c>
      <c r="AB6512">
        <v>8056.48</v>
      </c>
      <c r="AC6512">
        <v>6643.57</v>
      </c>
    </row>
    <row r="6513" spans="1:29">
      <c r="A6513" t="s">
        <v>142</v>
      </c>
      <c r="B6513" t="s">
        <v>19</v>
      </c>
      <c r="C6513" s="2">
        <v>6791150000</v>
      </c>
      <c r="D6513" s="2">
        <v>6778960000</v>
      </c>
      <c r="E6513" s="2">
        <v>6715600000</v>
      </c>
      <c r="F6513" s="2">
        <v>6630210000</v>
      </c>
      <c r="G6513" s="2">
        <v>6527590000</v>
      </c>
      <c r="H6513" s="2">
        <v>6420200000</v>
      </c>
      <c r="I6513" s="2">
        <v>6308680000</v>
      </c>
      <c r="J6513" s="2">
        <v>6180510000</v>
      </c>
      <c r="K6513" s="2">
        <v>6026490000</v>
      </c>
      <c r="L6513" s="2">
        <v>5855170000</v>
      </c>
      <c r="M6513" s="2">
        <v>5667150000</v>
      </c>
      <c r="N6513" s="2">
        <v>5463520000</v>
      </c>
      <c r="O6513" s="2">
        <v>5255970000</v>
      </c>
      <c r="P6513" s="2">
        <v>5048280000</v>
      </c>
      <c r="Q6513" s="2">
        <v>4838060000</v>
      </c>
      <c r="R6513" s="2">
        <v>4620440000</v>
      </c>
      <c r="S6513" s="2">
        <v>4399460000</v>
      </c>
      <c r="T6513" s="2">
        <v>4199990000</v>
      </c>
      <c r="U6513" s="2">
        <v>4011660000</v>
      </c>
      <c r="V6513" s="2">
        <v>3819160000</v>
      </c>
      <c r="W6513" s="2">
        <v>3627210000</v>
      </c>
      <c r="X6513" s="2">
        <v>3437350000</v>
      </c>
      <c r="Y6513" s="2">
        <v>3253950000</v>
      </c>
      <c r="Z6513" s="2">
        <v>3079370000</v>
      </c>
      <c r="AA6513" s="2">
        <v>2923250000</v>
      </c>
      <c r="AB6513" s="2">
        <v>2784950000</v>
      </c>
      <c r="AC6513" s="2">
        <v>2665450000</v>
      </c>
    </row>
    <row r="6514" spans="1:29">
      <c r="A6514" t="s">
        <v>143</v>
      </c>
      <c r="B6514" t="s">
        <v>19</v>
      </c>
      <c r="C6514" s="2">
        <v>8465920</v>
      </c>
      <c r="D6514" s="2">
        <v>8530310</v>
      </c>
      <c r="E6514" s="2">
        <v>8560970</v>
      </c>
      <c r="F6514" s="2">
        <v>8647850</v>
      </c>
      <c r="G6514" s="2">
        <v>8866630</v>
      </c>
      <c r="H6514" s="2">
        <v>9000970</v>
      </c>
      <c r="I6514" s="2">
        <v>9213420</v>
      </c>
      <c r="J6514" s="2">
        <v>9441740</v>
      </c>
      <c r="K6514" s="2">
        <v>9664680</v>
      </c>
      <c r="L6514" s="2">
        <v>9865710</v>
      </c>
      <c r="M6514" s="2">
        <v>10036300</v>
      </c>
      <c r="N6514" s="2">
        <v>10192600</v>
      </c>
      <c r="O6514" s="2">
        <v>10380800</v>
      </c>
      <c r="P6514" s="2">
        <v>10562200</v>
      </c>
      <c r="Q6514" s="2">
        <v>10785600</v>
      </c>
      <c r="R6514" s="2">
        <v>11018700</v>
      </c>
      <c r="S6514" s="2">
        <v>11263200</v>
      </c>
      <c r="T6514" s="2">
        <v>11655700</v>
      </c>
      <c r="U6514" s="2">
        <v>12005300</v>
      </c>
      <c r="V6514" s="2">
        <v>12272600</v>
      </c>
      <c r="W6514" s="2">
        <v>12491800</v>
      </c>
      <c r="X6514" s="2">
        <v>12669600</v>
      </c>
      <c r="Y6514" s="2">
        <v>12812600</v>
      </c>
      <c r="Z6514" s="2">
        <v>12928800</v>
      </c>
      <c r="AA6514" s="2">
        <v>13057500</v>
      </c>
      <c r="AB6514" s="2">
        <v>13197300</v>
      </c>
      <c r="AC6514" s="2">
        <v>13371300</v>
      </c>
    </row>
    <row r="6515" spans="1:29">
      <c r="A6515" t="s">
        <v>144</v>
      </c>
      <c r="B6515" t="s">
        <v>19</v>
      </c>
      <c r="C6515" s="2">
        <v>534003000</v>
      </c>
      <c r="D6515" s="2">
        <v>533045000</v>
      </c>
      <c r="E6515" s="2">
        <v>528063000</v>
      </c>
      <c r="F6515" s="2">
        <v>521348000</v>
      </c>
      <c r="G6515" s="2">
        <v>513279000</v>
      </c>
      <c r="H6515" s="2">
        <v>504835000</v>
      </c>
      <c r="I6515" s="2">
        <v>496066000</v>
      </c>
      <c r="J6515" s="2">
        <v>485988000</v>
      </c>
      <c r="K6515" s="2">
        <v>473877000</v>
      </c>
      <c r="L6515" s="2">
        <v>460405000</v>
      </c>
      <c r="M6515" s="2">
        <v>445620000</v>
      </c>
      <c r="N6515" s="2">
        <v>429609000</v>
      </c>
      <c r="O6515" s="2">
        <v>413288000</v>
      </c>
      <c r="P6515" s="2">
        <v>396957000</v>
      </c>
      <c r="Q6515" s="2">
        <v>380427000</v>
      </c>
      <c r="R6515" s="2">
        <v>363315000</v>
      </c>
      <c r="S6515" s="2">
        <v>345938000</v>
      </c>
      <c r="T6515" s="2">
        <v>330253000</v>
      </c>
      <c r="U6515" s="2">
        <v>315445000</v>
      </c>
      <c r="V6515" s="2">
        <v>300308000</v>
      </c>
      <c r="W6515" s="2">
        <v>285214000</v>
      </c>
      <c r="X6515" s="2">
        <v>270285000</v>
      </c>
      <c r="Y6515" s="2">
        <v>255864000</v>
      </c>
      <c r="Z6515" s="2">
        <v>242136000</v>
      </c>
      <c r="AA6515" s="2">
        <v>229860000</v>
      </c>
      <c r="AB6515" s="2">
        <v>218985000</v>
      </c>
      <c r="AC6515" s="2">
        <v>209589000</v>
      </c>
    </row>
    <row r="6516" spans="1:29">
      <c r="A6516" t="s">
        <v>145</v>
      </c>
      <c r="B6516" t="s">
        <v>19</v>
      </c>
      <c r="C6516">
        <v>348944</v>
      </c>
      <c r="D6516">
        <v>290999</v>
      </c>
      <c r="E6516">
        <v>297577</v>
      </c>
      <c r="F6516">
        <v>284726</v>
      </c>
      <c r="G6516">
        <v>180103</v>
      </c>
      <c r="H6516">
        <v>216571</v>
      </c>
      <c r="I6516">
        <v>233463</v>
      </c>
      <c r="J6516">
        <v>246642</v>
      </c>
      <c r="K6516">
        <v>257836</v>
      </c>
      <c r="L6516">
        <v>278091</v>
      </c>
      <c r="M6516">
        <v>312587</v>
      </c>
      <c r="N6516">
        <v>340538</v>
      </c>
      <c r="O6516">
        <v>347636</v>
      </c>
      <c r="P6516">
        <v>374834</v>
      </c>
      <c r="Q6516">
        <v>384634</v>
      </c>
      <c r="R6516">
        <v>390969</v>
      </c>
      <c r="S6516">
        <v>396917</v>
      </c>
      <c r="T6516">
        <v>407467</v>
      </c>
      <c r="U6516">
        <v>415456</v>
      </c>
      <c r="V6516">
        <v>419960</v>
      </c>
      <c r="W6516">
        <v>423474</v>
      </c>
      <c r="X6516">
        <v>423259</v>
      </c>
      <c r="Y6516">
        <v>421293</v>
      </c>
      <c r="Z6516">
        <v>416292</v>
      </c>
      <c r="AA6516">
        <v>410963</v>
      </c>
      <c r="AB6516">
        <v>405490</v>
      </c>
      <c r="AC6516">
        <v>400797</v>
      </c>
    </row>
    <row r="6517" spans="1:29">
      <c r="A6517" t="s">
        <v>146</v>
      </c>
      <c r="B6517" t="s">
        <v>19</v>
      </c>
      <c r="C6517">
        <v>0</v>
      </c>
      <c r="D6517">
        <v>0</v>
      </c>
      <c r="E6517">
        <v>0</v>
      </c>
      <c r="F6517">
        <v>0</v>
      </c>
      <c r="G6517">
        <v>0</v>
      </c>
      <c r="H6517">
        <v>0</v>
      </c>
      <c r="I6517">
        <v>0</v>
      </c>
      <c r="J6517">
        <v>0</v>
      </c>
      <c r="K6517">
        <v>0</v>
      </c>
      <c r="L6517">
        <v>0</v>
      </c>
      <c r="M6517">
        <v>0</v>
      </c>
      <c r="N6517">
        <v>0</v>
      </c>
      <c r="O6517">
        <v>0</v>
      </c>
      <c r="P6517">
        <v>0</v>
      </c>
      <c r="Q6517">
        <v>0</v>
      </c>
      <c r="R6517">
        <v>0</v>
      </c>
      <c r="S6517">
        <v>0</v>
      </c>
      <c r="T6517">
        <v>0</v>
      </c>
      <c r="U6517">
        <v>0</v>
      </c>
      <c r="V6517">
        <v>0</v>
      </c>
      <c r="W6517">
        <v>0</v>
      </c>
      <c r="X6517">
        <v>0</v>
      </c>
      <c r="Y6517">
        <v>0</v>
      </c>
      <c r="Z6517">
        <v>0</v>
      </c>
      <c r="AA6517">
        <v>0</v>
      </c>
      <c r="AB6517">
        <v>0</v>
      </c>
      <c r="AC6517">
        <v>0</v>
      </c>
    </row>
    <row r="6518" spans="1:29">
      <c r="A6518" t="s">
        <v>147</v>
      </c>
      <c r="B6518" t="s">
        <v>19</v>
      </c>
      <c r="C6518">
        <v>0</v>
      </c>
      <c r="D6518">
        <v>0</v>
      </c>
      <c r="E6518">
        <v>0</v>
      </c>
      <c r="F6518">
        <v>0</v>
      </c>
      <c r="G6518">
        <v>0</v>
      </c>
      <c r="H6518">
        <v>0</v>
      </c>
      <c r="I6518">
        <v>0</v>
      </c>
      <c r="J6518">
        <v>0</v>
      </c>
      <c r="K6518">
        <v>0</v>
      </c>
      <c r="L6518">
        <v>0</v>
      </c>
      <c r="M6518">
        <v>0</v>
      </c>
      <c r="N6518">
        <v>0</v>
      </c>
      <c r="O6518">
        <v>0</v>
      </c>
      <c r="P6518">
        <v>0</v>
      </c>
      <c r="Q6518">
        <v>0</v>
      </c>
      <c r="R6518">
        <v>0</v>
      </c>
      <c r="S6518">
        <v>0</v>
      </c>
      <c r="T6518">
        <v>0</v>
      </c>
      <c r="U6518">
        <v>0</v>
      </c>
      <c r="V6518">
        <v>0</v>
      </c>
      <c r="W6518">
        <v>0</v>
      </c>
      <c r="X6518">
        <v>0</v>
      </c>
      <c r="Y6518">
        <v>0</v>
      </c>
      <c r="Z6518">
        <v>0</v>
      </c>
      <c r="AA6518">
        <v>0</v>
      </c>
      <c r="AB6518">
        <v>0</v>
      </c>
      <c r="AC6518">
        <v>0</v>
      </c>
    </row>
    <row r="6519" spans="1:29">
      <c r="A6519" t="s">
        <v>148</v>
      </c>
      <c r="B6519" t="s">
        <v>19</v>
      </c>
      <c r="C6519">
        <v>0</v>
      </c>
      <c r="D6519">
        <v>0</v>
      </c>
      <c r="E6519">
        <v>0</v>
      </c>
      <c r="F6519">
        <v>0</v>
      </c>
      <c r="G6519">
        <v>0</v>
      </c>
      <c r="H6519">
        <v>0</v>
      </c>
      <c r="I6519">
        <v>0</v>
      </c>
      <c r="J6519">
        <v>0</v>
      </c>
      <c r="K6519">
        <v>0</v>
      </c>
      <c r="L6519">
        <v>0</v>
      </c>
      <c r="M6519">
        <v>0</v>
      </c>
      <c r="N6519">
        <v>0</v>
      </c>
      <c r="O6519">
        <v>0</v>
      </c>
      <c r="P6519">
        <v>0</v>
      </c>
      <c r="Q6519">
        <v>0</v>
      </c>
      <c r="R6519">
        <v>0</v>
      </c>
      <c r="S6519">
        <v>0</v>
      </c>
      <c r="T6519">
        <v>0</v>
      </c>
      <c r="U6519">
        <v>0</v>
      </c>
      <c r="V6519">
        <v>0</v>
      </c>
      <c r="W6519">
        <v>0</v>
      </c>
      <c r="X6519">
        <v>0</v>
      </c>
      <c r="Y6519">
        <v>0</v>
      </c>
      <c r="Z6519">
        <v>0</v>
      </c>
      <c r="AA6519">
        <v>0</v>
      </c>
      <c r="AB6519">
        <v>0</v>
      </c>
      <c r="AC6519">
        <v>0</v>
      </c>
    </row>
    <row r="6520" spans="1:29">
      <c r="A6520" t="s">
        <v>149</v>
      </c>
      <c r="B6520" t="s">
        <v>19</v>
      </c>
      <c r="C6520">
        <v>0</v>
      </c>
      <c r="D6520">
        <v>0</v>
      </c>
      <c r="E6520">
        <v>0</v>
      </c>
      <c r="F6520">
        <v>0</v>
      </c>
      <c r="G6520">
        <v>0</v>
      </c>
      <c r="H6520">
        <v>0</v>
      </c>
      <c r="I6520">
        <v>0</v>
      </c>
      <c r="J6520">
        <v>0</v>
      </c>
      <c r="K6520">
        <v>0</v>
      </c>
      <c r="L6520">
        <v>0</v>
      </c>
      <c r="M6520">
        <v>0</v>
      </c>
      <c r="N6520">
        <v>0</v>
      </c>
      <c r="O6520">
        <v>0</v>
      </c>
      <c r="P6520">
        <v>0</v>
      </c>
      <c r="Q6520">
        <v>0</v>
      </c>
      <c r="R6520">
        <v>0</v>
      </c>
      <c r="S6520">
        <v>0</v>
      </c>
      <c r="T6520">
        <v>0</v>
      </c>
      <c r="U6520">
        <v>0</v>
      </c>
      <c r="V6520">
        <v>0</v>
      </c>
      <c r="W6520">
        <v>0</v>
      </c>
      <c r="X6520">
        <v>0</v>
      </c>
      <c r="Y6520">
        <v>0</v>
      </c>
      <c r="Z6520">
        <v>0</v>
      </c>
      <c r="AA6520">
        <v>0</v>
      </c>
      <c r="AB6520">
        <v>0</v>
      </c>
      <c r="AC6520">
        <v>0</v>
      </c>
    </row>
    <row r="6521" spans="1:29">
      <c r="A6521" t="s">
        <v>150</v>
      </c>
      <c r="B6521" t="s">
        <v>19</v>
      </c>
      <c r="C6521">
        <v>0</v>
      </c>
      <c r="D6521">
        <v>0</v>
      </c>
      <c r="E6521">
        <v>0</v>
      </c>
      <c r="F6521">
        <v>0</v>
      </c>
      <c r="G6521">
        <v>0</v>
      </c>
      <c r="H6521">
        <v>0</v>
      </c>
      <c r="I6521">
        <v>0</v>
      </c>
      <c r="J6521">
        <v>0</v>
      </c>
      <c r="K6521">
        <v>0</v>
      </c>
      <c r="L6521">
        <v>0</v>
      </c>
      <c r="M6521">
        <v>0</v>
      </c>
      <c r="N6521">
        <v>0</v>
      </c>
      <c r="O6521">
        <v>0</v>
      </c>
      <c r="P6521">
        <v>0</v>
      </c>
      <c r="Q6521">
        <v>0</v>
      </c>
      <c r="R6521">
        <v>0</v>
      </c>
      <c r="S6521">
        <v>0</v>
      </c>
      <c r="T6521">
        <v>0</v>
      </c>
      <c r="U6521">
        <v>0</v>
      </c>
      <c r="V6521">
        <v>0</v>
      </c>
      <c r="W6521">
        <v>0</v>
      </c>
      <c r="X6521">
        <v>0</v>
      </c>
      <c r="Y6521">
        <v>0</v>
      </c>
      <c r="Z6521">
        <v>0</v>
      </c>
      <c r="AA6521">
        <v>0</v>
      </c>
      <c r="AB6521">
        <v>0</v>
      </c>
      <c r="AC6521">
        <v>0</v>
      </c>
    </row>
    <row r="6522" spans="1:29">
      <c r="A6522" t="s">
        <v>151</v>
      </c>
      <c r="B6522" t="s">
        <v>19</v>
      </c>
      <c r="C6522">
        <v>519922</v>
      </c>
      <c r="D6522">
        <v>498728</v>
      </c>
      <c r="E6522">
        <v>474604</v>
      </c>
      <c r="F6522">
        <v>450143</v>
      </c>
      <c r="G6522">
        <v>424279</v>
      </c>
      <c r="H6522">
        <v>398871</v>
      </c>
      <c r="I6522">
        <v>373136</v>
      </c>
      <c r="J6522">
        <v>345930</v>
      </c>
      <c r="K6522">
        <v>317512</v>
      </c>
      <c r="L6522">
        <v>287733</v>
      </c>
      <c r="M6522">
        <v>256719</v>
      </c>
      <c r="N6522">
        <v>224207</v>
      </c>
      <c r="O6522">
        <v>190392</v>
      </c>
      <c r="P6522">
        <v>155034</v>
      </c>
      <c r="Q6522">
        <v>118205</v>
      </c>
      <c r="R6522">
        <v>107855</v>
      </c>
      <c r="S6522">
        <v>98454.5</v>
      </c>
      <c r="T6522">
        <v>89757.8</v>
      </c>
      <c r="U6522">
        <v>81565</v>
      </c>
      <c r="V6522">
        <v>73998.600000000006</v>
      </c>
      <c r="W6522">
        <v>66637.600000000006</v>
      </c>
      <c r="X6522">
        <v>59591.9</v>
      </c>
      <c r="Y6522">
        <v>53072.800000000003</v>
      </c>
      <c r="Z6522">
        <v>47032.800000000003</v>
      </c>
      <c r="AA6522">
        <v>41168.6</v>
      </c>
      <c r="AB6522">
        <v>35618</v>
      </c>
      <c r="AC6522">
        <v>30288.2</v>
      </c>
    </row>
    <row r="6523" spans="1:29">
      <c r="A6523" t="s">
        <v>152</v>
      </c>
      <c r="B6523" t="s">
        <v>19</v>
      </c>
      <c r="C6523" s="2">
        <v>591513000</v>
      </c>
      <c r="D6523" s="2">
        <v>598443000</v>
      </c>
      <c r="E6523" s="2">
        <v>602876000</v>
      </c>
      <c r="F6523" s="2">
        <v>607795000</v>
      </c>
      <c r="G6523" s="2">
        <v>611477000</v>
      </c>
      <c r="H6523" s="2">
        <v>616639000</v>
      </c>
      <c r="I6523" s="2">
        <v>622166000</v>
      </c>
      <c r="J6523" s="2">
        <v>626553000</v>
      </c>
      <c r="K6523" s="2">
        <v>630248000</v>
      </c>
      <c r="L6523" s="2">
        <v>633081000</v>
      </c>
      <c r="M6523" s="2">
        <v>635247000</v>
      </c>
      <c r="N6523" s="2">
        <v>636392000</v>
      </c>
      <c r="O6523" s="2">
        <v>636941000</v>
      </c>
      <c r="P6523" s="2">
        <v>636843000</v>
      </c>
      <c r="Q6523" s="2">
        <v>635948000</v>
      </c>
      <c r="R6523" s="2">
        <v>626397000</v>
      </c>
      <c r="S6523" s="2">
        <v>617218000</v>
      </c>
      <c r="T6523" s="2">
        <v>607523000</v>
      </c>
      <c r="U6523" s="2">
        <v>597689000</v>
      </c>
      <c r="V6523" s="2">
        <v>587659000</v>
      </c>
      <c r="W6523" s="2">
        <v>577917000</v>
      </c>
      <c r="X6523" s="2">
        <v>569470000</v>
      </c>
      <c r="Y6523" s="2">
        <v>562092000</v>
      </c>
      <c r="Z6523" s="2">
        <v>556925000</v>
      </c>
      <c r="AA6523" s="2">
        <v>552146000</v>
      </c>
      <c r="AB6523" s="2">
        <v>547931000</v>
      </c>
      <c r="AC6523" s="2">
        <v>544076000</v>
      </c>
    </row>
    <row r="6524" spans="1:29">
      <c r="A6524" t="s">
        <v>153</v>
      </c>
      <c r="B6524" t="s">
        <v>19</v>
      </c>
      <c r="C6524" s="2">
        <v>177771000</v>
      </c>
      <c r="D6524" s="2">
        <v>177188000</v>
      </c>
      <c r="E6524" s="2">
        <v>174527000</v>
      </c>
      <c r="F6524" s="2">
        <v>172237000</v>
      </c>
      <c r="G6524" s="2">
        <v>171213000</v>
      </c>
      <c r="H6524" s="2">
        <v>167755000</v>
      </c>
      <c r="I6524" s="2">
        <v>164775000</v>
      </c>
      <c r="J6524" s="2">
        <v>161523000</v>
      </c>
      <c r="K6524" s="2">
        <v>158123000</v>
      </c>
      <c r="L6524" s="2">
        <v>154265000</v>
      </c>
      <c r="M6524" s="2">
        <v>150021000</v>
      </c>
      <c r="N6524" s="2">
        <v>145590000</v>
      </c>
      <c r="O6524" s="2">
        <v>141313000</v>
      </c>
      <c r="P6524" s="2">
        <v>136577000</v>
      </c>
      <c r="Q6524" s="2">
        <v>131864000</v>
      </c>
      <c r="R6524" s="2">
        <v>129091000</v>
      </c>
      <c r="S6524" s="2">
        <v>126514000</v>
      </c>
      <c r="T6524" s="2">
        <v>123882000</v>
      </c>
      <c r="U6524" s="2">
        <v>121468000</v>
      </c>
      <c r="V6524" s="2">
        <v>119240000</v>
      </c>
      <c r="W6524" s="2">
        <v>117185000</v>
      </c>
      <c r="X6524" s="2">
        <v>115452000</v>
      </c>
      <c r="Y6524" s="2">
        <v>113966000</v>
      </c>
      <c r="Z6524" s="2">
        <v>112926000</v>
      </c>
      <c r="AA6524" s="2">
        <v>112028000</v>
      </c>
      <c r="AB6524" s="2">
        <v>111221000</v>
      </c>
      <c r="AC6524" s="2">
        <v>110539000</v>
      </c>
    </row>
    <row r="6525" spans="1:29">
      <c r="A6525" t="s">
        <v>154</v>
      </c>
      <c r="B6525" t="s">
        <v>19</v>
      </c>
      <c r="C6525" s="2">
        <v>46512000</v>
      </c>
      <c r="D6525" s="2">
        <v>47057000</v>
      </c>
      <c r="E6525" s="2">
        <v>47405500</v>
      </c>
      <c r="F6525" s="2">
        <v>47792400</v>
      </c>
      <c r="G6525" s="2">
        <v>48081800</v>
      </c>
      <c r="H6525" s="2">
        <v>48487700</v>
      </c>
      <c r="I6525" s="2">
        <v>48922400</v>
      </c>
      <c r="J6525" s="2">
        <v>49267300</v>
      </c>
      <c r="K6525" s="2">
        <v>49557800</v>
      </c>
      <c r="L6525" s="2">
        <v>49780600</v>
      </c>
      <c r="M6525" s="2">
        <v>49950900</v>
      </c>
      <c r="N6525" s="2">
        <v>50041000</v>
      </c>
      <c r="O6525" s="2">
        <v>50084100</v>
      </c>
      <c r="P6525" s="2">
        <v>50076400</v>
      </c>
      <c r="Q6525" s="2">
        <v>50006000</v>
      </c>
      <c r="R6525" s="2">
        <v>49255000</v>
      </c>
      <c r="S6525" s="2">
        <v>48533300</v>
      </c>
      <c r="T6525" s="2">
        <v>47770900</v>
      </c>
      <c r="U6525" s="2">
        <v>46997600</v>
      </c>
      <c r="V6525" s="2">
        <v>46208900</v>
      </c>
      <c r="W6525" s="2">
        <v>45442800</v>
      </c>
      <c r="X6525" s="2">
        <v>44778700</v>
      </c>
      <c r="Y6525" s="2">
        <v>44198500</v>
      </c>
      <c r="Z6525" s="2">
        <v>43792200</v>
      </c>
      <c r="AA6525" s="2">
        <v>43416400</v>
      </c>
      <c r="AB6525" s="2">
        <v>43085000</v>
      </c>
      <c r="AC6525" s="2">
        <v>42781800</v>
      </c>
    </row>
    <row r="6526" spans="1:29">
      <c r="A6526" t="s">
        <v>155</v>
      </c>
      <c r="B6526" t="s">
        <v>19</v>
      </c>
      <c r="C6526" s="2">
        <v>7327250</v>
      </c>
      <c r="D6526" s="2">
        <v>6044510</v>
      </c>
      <c r="E6526" s="2">
        <v>6066510</v>
      </c>
      <c r="F6526" s="2">
        <v>5670800</v>
      </c>
      <c r="G6526" s="2">
        <v>3477750</v>
      </c>
      <c r="H6526" s="2">
        <v>4036320</v>
      </c>
      <c r="I6526" s="2">
        <v>4175300</v>
      </c>
      <c r="J6526" s="2">
        <v>4219370</v>
      </c>
      <c r="K6526" s="2">
        <v>4218450</v>
      </c>
      <c r="L6526" s="2">
        <v>4348350</v>
      </c>
      <c r="M6526" s="2">
        <v>4672510</v>
      </c>
      <c r="N6526" s="2">
        <v>4864230</v>
      </c>
      <c r="O6526" s="2">
        <v>4732350</v>
      </c>
      <c r="P6526" s="2">
        <v>4846890</v>
      </c>
      <c r="Q6526" s="2">
        <v>4702520</v>
      </c>
      <c r="R6526" s="2">
        <v>4580450</v>
      </c>
      <c r="S6526" s="2">
        <v>4458350</v>
      </c>
      <c r="T6526" s="2">
        <v>4330730</v>
      </c>
      <c r="U6526" s="2">
        <v>4203520</v>
      </c>
      <c r="V6526" s="2">
        <v>4080290</v>
      </c>
      <c r="W6526" s="2">
        <v>3972580</v>
      </c>
      <c r="X6526" s="2">
        <v>3856960</v>
      </c>
      <c r="Y6526" s="2">
        <v>3747340</v>
      </c>
      <c r="Z6526" s="2">
        <v>3636100</v>
      </c>
      <c r="AA6526" s="2">
        <v>3525890</v>
      </c>
      <c r="AB6526" s="2">
        <v>3417300</v>
      </c>
      <c r="AC6526" s="2">
        <v>3313350</v>
      </c>
    </row>
    <row r="6527" spans="1:29">
      <c r="A6527" t="s">
        <v>156</v>
      </c>
      <c r="B6527" t="s">
        <v>19</v>
      </c>
      <c r="C6527">
        <v>0</v>
      </c>
      <c r="D6527">
        <v>0</v>
      </c>
      <c r="E6527">
        <v>0</v>
      </c>
      <c r="F6527">
        <v>0</v>
      </c>
      <c r="G6527">
        <v>0</v>
      </c>
      <c r="H6527">
        <v>0</v>
      </c>
      <c r="I6527">
        <v>0</v>
      </c>
      <c r="J6527">
        <v>0</v>
      </c>
      <c r="K6527">
        <v>0</v>
      </c>
      <c r="L6527">
        <v>0</v>
      </c>
      <c r="M6527">
        <v>0</v>
      </c>
      <c r="N6527">
        <v>0</v>
      </c>
      <c r="O6527">
        <v>0</v>
      </c>
      <c r="P6527">
        <v>0</v>
      </c>
      <c r="Q6527">
        <v>0</v>
      </c>
      <c r="R6527">
        <v>0</v>
      </c>
      <c r="S6527">
        <v>0</v>
      </c>
      <c r="T6527">
        <v>0</v>
      </c>
      <c r="U6527">
        <v>0</v>
      </c>
      <c r="V6527">
        <v>0</v>
      </c>
      <c r="W6527">
        <v>0</v>
      </c>
      <c r="X6527">
        <v>0</v>
      </c>
      <c r="Y6527">
        <v>0</v>
      </c>
      <c r="Z6527">
        <v>0</v>
      </c>
      <c r="AA6527">
        <v>0</v>
      </c>
      <c r="AB6527">
        <v>0</v>
      </c>
      <c r="AC6527">
        <v>0</v>
      </c>
    </row>
    <row r="6528" spans="1:29">
      <c r="A6528" t="s">
        <v>157</v>
      </c>
      <c r="B6528" t="s">
        <v>19</v>
      </c>
      <c r="C6528">
        <v>0</v>
      </c>
      <c r="D6528">
        <v>0</v>
      </c>
      <c r="E6528">
        <v>0</v>
      </c>
      <c r="F6528">
        <v>0</v>
      </c>
      <c r="G6528">
        <v>0</v>
      </c>
      <c r="H6528">
        <v>0</v>
      </c>
      <c r="I6528">
        <v>0</v>
      </c>
      <c r="J6528">
        <v>0</v>
      </c>
      <c r="K6528">
        <v>0</v>
      </c>
      <c r="L6528">
        <v>0</v>
      </c>
      <c r="M6528">
        <v>0</v>
      </c>
      <c r="N6528">
        <v>0</v>
      </c>
      <c r="O6528">
        <v>0</v>
      </c>
      <c r="P6528">
        <v>0</v>
      </c>
      <c r="Q6528">
        <v>0</v>
      </c>
      <c r="R6528">
        <v>0</v>
      </c>
      <c r="S6528">
        <v>0</v>
      </c>
      <c r="T6528">
        <v>0</v>
      </c>
      <c r="U6528">
        <v>0</v>
      </c>
      <c r="V6528">
        <v>0</v>
      </c>
      <c r="W6528">
        <v>0</v>
      </c>
      <c r="X6528">
        <v>0</v>
      </c>
      <c r="Y6528">
        <v>0</v>
      </c>
      <c r="Z6528">
        <v>0</v>
      </c>
      <c r="AA6528">
        <v>0</v>
      </c>
      <c r="AB6528">
        <v>0</v>
      </c>
      <c r="AC6528">
        <v>0</v>
      </c>
    </row>
    <row r="6529" spans="1:29">
      <c r="A6529" t="s">
        <v>158</v>
      </c>
      <c r="B6529" t="s">
        <v>19</v>
      </c>
      <c r="C6529">
        <v>0</v>
      </c>
      <c r="D6529">
        <v>0</v>
      </c>
      <c r="E6529">
        <v>0</v>
      </c>
      <c r="F6529">
        <v>0</v>
      </c>
      <c r="G6529">
        <v>0</v>
      </c>
      <c r="H6529">
        <v>0</v>
      </c>
      <c r="I6529">
        <v>0</v>
      </c>
      <c r="J6529">
        <v>0</v>
      </c>
      <c r="K6529">
        <v>0</v>
      </c>
      <c r="L6529">
        <v>0</v>
      </c>
      <c r="M6529">
        <v>0</v>
      </c>
      <c r="N6529">
        <v>0</v>
      </c>
      <c r="O6529">
        <v>0</v>
      </c>
      <c r="P6529">
        <v>0</v>
      </c>
      <c r="Q6529">
        <v>0</v>
      </c>
      <c r="R6529">
        <v>0</v>
      </c>
      <c r="S6529">
        <v>0</v>
      </c>
      <c r="T6529">
        <v>0</v>
      </c>
      <c r="U6529">
        <v>0</v>
      </c>
      <c r="V6529">
        <v>0</v>
      </c>
      <c r="W6529">
        <v>0</v>
      </c>
      <c r="X6529">
        <v>0</v>
      </c>
      <c r="Y6529">
        <v>0</v>
      </c>
      <c r="Z6529">
        <v>0</v>
      </c>
      <c r="AA6529">
        <v>0</v>
      </c>
      <c r="AB6529">
        <v>0</v>
      </c>
      <c r="AC6529">
        <v>0</v>
      </c>
    </row>
    <row r="6530" spans="1:29">
      <c r="A6530" t="s">
        <v>159</v>
      </c>
      <c r="B6530" t="s">
        <v>19</v>
      </c>
      <c r="C6530">
        <v>0</v>
      </c>
      <c r="D6530">
        <v>0</v>
      </c>
      <c r="E6530">
        <v>0</v>
      </c>
      <c r="F6530">
        <v>0</v>
      </c>
      <c r="G6530">
        <v>0</v>
      </c>
      <c r="H6530">
        <v>0</v>
      </c>
      <c r="I6530">
        <v>0</v>
      </c>
      <c r="J6530">
        <v>0</v>
      </c>
      <c r="K6530">
        <v>0</v>
      </c>
      <c r="L6530">
        <v>0</v>
      </c>
      <c r="M6530">
        <v>0</v>
      </c>
      <c r="N6530">
        <v>0</v>
      </c>
      <c r="O6530">
        <v>0</v>
      </c>
      <c r="P6530">
        <v>0</v>
      </c>
      <c r="Q6530">
        <v>0</v>
      </c>
      <c r="R6530">
        <v>0</v>
      </c>
      <c r="S6530">
        <v>0</v>
      </c>
      <c r="T6530">
        <v>0</v>
      </c>
      <c r="U6530">
        <v>0</v>
      </c>
      <c r="V6530">
        <v>0</v>
      </c>
      <c r="W6530">
        <v>0</v>
      </c>
      <c r="X6530">
        <v>0</v>
      </c>
      <c r="Y6530">
        <v>0</v>
      </c>
      <c r="Z6530">
        <v>0</v>
      </c>
      <c r="AA6530">
        <v>0</v>
      </c>
      <c r="AB6530">
        <v>0</v>
      </c>
      <c r="AC6530">
        <v>0</v>
      </c>
    </row>
    <row r="6531" spans="1:29">
      <c r="A6531" t="s">
        <v>160</v>
      </c>
      <c r="B6531" t="s">
        <v>19</v>
      </c>
      <c r="C6531">
        <v>0</v>
      </c>
      <c r="D6531">
        <v>0</v>
      </c>
      <c r="E6531">
        <v>0</v>
      </c>
      <c r="F6531">
        <v>0</v>
      </c>
      <c r="G6531">
        <v>0</v>
      </c>
      <c r="H6531">
        <v>0</v>
      </c>
      <c r="I6531">
        <v>0</v>
      </c>
      <c r="J6531">
        <v>0</v>
      </c>
      <c r="K6531">
        <v>0</v>
      </c>
      <c r="L6531">
        <v>0</v>
      </c>
      <c r="M6531">
        <v>0</v>
      </c>
      <c r="N6531">
        <v>0</v>
      </c>
      <c r="O6531">
        <v>0</v>
      </c>
      <c r="P6531">
        <v>0</v>
      </c>
      <c r="Q6531">
        <v>0</v>
      </c>
      <c r="R6531">
        <v>0</v>
      </c>
      <c r="S6531">
        <v>0</v>
      </c>
      <c r="T6531">
        <v>0</v>
      </c>
      <c r="U6531">
        <v>0</v>
      </c>
      <c r="V6531">
        <v>0</v>
      </c>
      <c r="W6531">
        <v>0</v>
      </c>
      <c r="X6531">
        <v>0</v>
      </c>
      <c r="Y6531">
        <v>0</v>
      </c>
      <c r="Z6531">
        <v>0</v>
      </c>
      <c r="AA6531">
        <v>0</v>
      </c>
      <c r="AB6531">
        <v>0</v>
      </c>
      <c r="AC6531">
        <v>0</v>
      </c>
    </row>
    <row r="6532" spans="1:29">
      <c r="A6532" t="s">
        <v>161</v>
      </c>
      <c r="B6532" t="s">
        <v>19</v>
      </c>
      <c r="C6532">
        <v>351379</v>
      </c>
      <c r="D6532">
        <v>341527</v>
      </c>
      <c r="E6532">
        <v>328480</v>
      </c>
      <c r="F6532">
        <v>313355</v>
      </c>
      <c r="G6532">
        <v>296594</v>
      </c>
      <c r="H6532">
        <v>279184</v>
      </c>
      <c r="I6532">
        <v>261320</v>
      </c>
      <c r="J6532">
        <v>242305</v>
      </c>
      <c r="K6532">
        <v>221850</v>
      </c>
      <c r="L6532">
        <v>200605</v>
      </c>
      <c r="M6532">
        <v>179079</v>
      </c>
      <c r="N6532">
        <v>157627</v>
      </c>
      <c r="O6532">
        <v>136791</v>
      </c>
      <c r="P6532">
        <v>116951</v>
      </c>
      <c r="Q6532">
        <v>98194.5</v>
      </c>
      <c r="R6532">
        <v>80590.899999999994</v>
      </c>
      <c r="S6532">
        <v>64377.8</v>
      </c>
      <c r="T6532">
        <v>54605.7</v>
      </c>
      <c r="U6532">
        <v>46232.2</v>
      </c>
      <c r="V6532">
        <v>38704.699999999997</v>
      </c>
      <c r="W6532">
        <v>32107.1</v>
      </c>
      <c r="X6532">
        <v>26466</v>
      </c>
      <c r="Y6532">
        <v>21622.799999999999</v>
      </c>
      <c r="Z6532">
        <v>17506.2</v>
      </c>
      <c r="AA6532">
        <v>14191.4</v>
      </c>
      <c r="AB6532">
        <v>11552.1</v>
      </c>
      <c r="AC6532">
        <v>9526.1</v>
      </c>
    </row>
    <row r="6533" spans="1:29">
      <c r="A6533" t="s">
        <v>162</v>
      </c>
      <c r="B6533" t="s">
        <v>19</v>
      </c>
      <c r="C6533" s="2">
        <v>5734750000</v>
      </c>
      <c r="D6533" s="2">
        <v>5724450000</v>
      </c>
      <c r="E6533" s="2">
        <v>5670950000</v>
      </c>
      <c r="F6533" s="2">
        <v>5598840000</v>
      </c>
      <c r="G6533" s="2">
        <v>5512180000</v>
      </c>
      <c r="H6533" s="2">
        <v>5421500000</v>
      </c>
      <c r="I6533" s="2">
        <v>5327330000</v>
      </c>
      <c r="J6533" s="2">
        <v>5219100000</v>
      </c>
      <c r="K6533" s="2">
        <v>5089040000</v>
      </c>
      <c r="L6533" s="2">
        <v>4944370000</v>
      </c>
      <c r="M6533" s="2">
        <v>4785590000</v>
      </c>
      <c r="N6533" s="2">
        <v>4613640000</v>
      </c>
      <c r="O6533" s="2">
        <v>4438370000</v>
      </c>
      <c r="P6533" s="2">
        <v>4262990000</v>
      </c>
      <c r="Q6533" s="2">
        <v>4085470000</v>
      </c>
      <c r="R6533" s="2">
        <v>3901710000</v>
      </c>
      <c r="S6533" s="2">
        <v>3715100000</v>
      </c>
      <c r="T6533" s="2">
        <v>3546660000</v>
      </c>
      <c r="U6533" s="2">
        <v>3387630000</v>
      </c>
      <c r="V6533" s="2">
        <v>3225070000</v>
      </c>
      <c r="W6533" s="2">
        <v>3062980000</v>
      </c>
      <c r="X6533" s="2">
        <v>2902650000</v>
      </c>
      <c r="Y6533" s="2">
        <v>2747780000</v>
      </c>
      <c r="Z6533" s="2">
        <v>2600360000</v>
      </c>
      <c r="AA6533" s="2">
        <v>2468520000</v>
      </c>
      <c r="AB6533" s="2">
        <v>2351730000</v>
      </c>
      <c r="AC6533" s="2">
        <v>2250830000</v>
      </c>
    </row>
    <row r="6534" spans="1:29">
      <c r="A6534" t="s">
        <v>163</v>
      </c>
      <c r="B6534" t="s">
        <v>19</v>
      </c>
      <c r="C6534" s="2">
        <v>800341000</v>
      </c>
      <c r="D6534" s="2">
        <v>806427000</v>
      </c>
      <c r="E6534" s="2">
        <v>809327000</v>
      </c>
      <c r="F6534" s="2">
        <v>817539000</v>
      </c>
      <c r="G6534" s="2">
        <v>838223000</v>
      </c>
      <c r="H6534" s="2">
        <v>850923000</v>
      </c>
      <c r="I6534" s="2">
        <v>871007000</v>
      </c>
      <c r="J6534" s="2">
        <v>892592000</v>
      </c>
      <c r="K6534" s="2">
        <v>913667000</v>
      </c>
      <c r="L6534" s="2">
        <v>932672000</v>
      </c>
      <c r="M6534" s="2">
        <v>948797000</v>
      </c>
      <c r="N6534" s="2">
        <v>963571000</v>
      </c>
      <c r="O6534" s="2">
        <v>981365000</v>
      </c>
      <c r="P6534" s="2">
        <v>998513000</v>
      </c>
      <c r="Q6534" s="2">
        <v>1019630000</v>
      </c>
      <c r="R6534" s="2">
        <v>1041680000</v>
      </c>
      <c r="S6534" s="2">
        <v>1064790000</v>
      </c>
      <c r="T6534" s="2">
        <v>1101890000</v>
      </c>
      <c r="U6534" s="2">
        <v>1134940000</v>
      </c>
      <c r="V6534" s="2">
        <v>1160220000</v>
      </c>
      <c r="W6534" s="2">
        <v>1180940000</v>
      </c>
      <c r="X6534" s="2">
        <v>1197740000</v>
      </c>
      <c r="Y6534" s="2">
        <v>1211260000</v>
      </c>
      <c r="Z6534" s="2">
        <v>1222250000</v>
      </c>
      <c r="AA6534" s="2">
        <v>1234420000</v>
      </c>
      <c r="AB6534" s="2">
        <v>1247630000</v>
      </c>
      <c r="AC6534" s="2">
        <v>1264080000</v>
      </c>
    </row>
    <row r="6535" spans="1:29">
      <c r="A6535" t="s">
        <v>164</v>
      </c>
      <c r="B6535" t="s">
        <v>19</v>
      </c>
      <c r="C6535" s="2">
        <v>450936000</v>
      </c>
      <c r="D6535" s="2">
        <v>450127000</v>
      </c>
      <c r="E6535" s="2">
        <v>445920000</v>
      </c>
      <c r="F6535" s="2">
        <v>440250000</v>
      </c>
      <c r="G6535" s="2">
        <v>433436000</v>
      </c>
      <c r="H6535" s="2">
        <v>426305000</v>
      </c>
      <c r="I6535" s="2">
        <v>418900000</v>
      </c>
      <c r="J6535" s="2">
        <v>410390000</v>
      </c>
      <c r="K6535" s="2">
        <v>400163000</v>
      </c>
      <c r="L6535" s="2">
        <v>388787000</v>
      </c>
      <c r="M6535" s="2">
        <v>376302000</v>
      </c>
      <c r="N6535" s="2">
        <v>362781000</v>
      </c>
      <c r="O6535" s="2">
        <v>348999000</v>
      </c>
      <c r="P6535" s="2">
        <v>335208000</v>
      </c>
      <c r="Q6535" s="2">
        <v>321249000</v>
      </c>
      <c r="R6535" s="2">
        <v>306799000</v>
      </c>
      <c r="S6535" s="2">
        <v>292126000</v>
      </c>
      <c r="T6535" s="2">
        <v>278881000</v>
      </c>
      <c r="U6535" s="2">
        <v>266376000</v>
      </c>
      <c r="V6535" s="2">
        <v>253593000</v>
      </c>
      <c r="W6535" s="2">
        <v>240848000</v>
      </c>
      <c r="X6535" s="2">
        <v>228241000</v>
      </c>
      <c r="Y6535" s="2">
        <v>216063000</v>
      </c>
      <c r="Z6535" s="2">
        <v>204471000</v>
      </c>
      <c r="AA6535" s="2">
        <v>194104000</v>
      </c>
      <c r="AB6535" s="2">
        <v>184921000</v>
      </c>
      <c r="AC6535" s="2">
        <v>176986000</v>
      </c>
    </row>
    <row r="6536" spans="1:29">
      <c r="A6536" t="s">
        <v>165</v>
      </c>
      <c r="B6536" t="s">
        <v>19</v>
      </c>
      <c r="C6536" s="2">
        <v>32988000</v>
      </c>
      <c r="D6536" s="2">
        <v>27510100</v>
      </c>
      <c r="E6536" s="2">
        <v>28132000</v>
      </c>
      <c r="F6536" s="2">
        <v>26917000</v>
      </c>
      <c r="G6536" s="2">
        <v>17026300</v>
      </c>
      <c r="H6536" s="2">
        <v>20473900</v>
      </c>
      <c r="I6536" s="2">
        <v>22070900</v>
      </c>
      <c r="J6536" s="2">
        <v>23316700</v>
      </c>
      <c r="K6536" s="2">
        <v>24375000</v>
      </c>
      <c r="L6536" s="2">
        <v>26289800</v>
      </c>
      <c r="M6536" s="2">
        <v>29550900</v>
      </c>
      <c r="N6536" s="2">
        <v>32193300</v>
      </c>
      <c r="O6536" s="2">
        <v>32864400</v>
      </c>
      <c r="P6536" s="2">
        <v>35435600</v>
      </c>
      <c r="Q6536" s="2">
        <v>36362000</v>
      </c>
      <c r="R6536" s="2">
        <v>36961000</v>
      </c>
      <c r="S6536" s="2">
        <v>37523200</v>
      </c>
      <c r="T6536" s="2">
        <v>38520600</v>
      </c>
      <c r="U6536" s="2">
        <v>39275800</v>
      </c>
      <c r="V6536" s="2">
        <v>39701700</v>
      </c>
      <c r="W6536" s="2">
        <v>40033900</v>
      </c>
      <c r="X6536" s="2">
        <v>40013500</v>
      </c>
      <c r="Y6536" s="2">
        <v>39827700</v>
      </c>
      <c r="Z6536" s="2">
        <v>39354900</v>
      </c>
      <c r="AA6536" s="2">
        <v>38851100</v>
      </c>
      <c r="AB6536" s="2">
        <v>38333700</v>
      </c>
      <c r="AC6536" s="2">
        <v>37890000</v>
      </c>
    </row>
    <row r="6537" spans="1:29">
      <c r="A6537" t="s">
        <v>166</v>
      </c>
      <c r="B6537" t="s">
        <v>19</v>
      </c>
      <c r="C6537">
        <v>0</v>
      </c>
      <c r="D6537">
        <v>0</v>
      </c>
      <c r="E6537">
        <v>0</v>
      </c>
      <c r="F6537">
        <v>0</v>
      </c>
      <c r="G6537">
        <v>0</v>
      </c>
      <c r="H6537">
        <v>0</v>
      </c>
      <c r="I6537">
        <v>0</v>
      </c>
      <c r="J6537">
        <v>0</v>
      </c>
      <c r="K6537">
        <v>0</v>
      </c>
      <c r="L6537">
        <v>0</v>
      </c>
      <c r="M6537">
        <v>0</v>
      </c>
      <c r="N6537">
        <v>0</v>
      </c>
      <c r="O6537">
        <v>0</v>
      </c>
      <c r="P6537">
        <v>0</v>
      </c>
      <c r="Q6537">
        <v>0</v>
      </c>
      <c r="R6537">
        <v>0</v>
      </c>
      <c r="S6537">
        <v>0</v>
      </c>
      <c r="T6537">
        <v>0</v>
      </c>
      <c r="U6537">
        <v>0</v>
      </c>
      <c r="V6537">
        <v>0</v>
      </c>
      <c r="W6537">
        <v>0</v>
      </c>
      <c r="X6537">
        <v>0</v>
      </c>
      <c r="Y6537">
        <v>0</v>
      </c>
      <c r="Z6537">
        <v>0</v>
      </c>
      <c r="AA6537">
        <v>0</v>
      </c>
      <c r="AB6537">
        <v>0</v>
      </c>
      <c r="AC6537">
        <v>0</v>
      </c>
    </row>
    <row r="6538" spans="1:29">
      <c r="A6538" t="s">
        <v>167</v>
      </c>
      <c r="B6538" t="s">
        <v>19</v>
      </c>
      <c r="C6538">
        <v>0</v>
      </c>
      <c r="D6538">
        <v>0</v>
      </c>
      <c r="E6538">
        <v>0</v>
      </c>
      <c r="F6538">
        <v>0</v>
      </c>
      <c r="G6538">
        <v>0</v>
      </c>
      <c r="H6538">
        <v>0</v>
      </c>
      <c r="I6538">
        <v>0</v>
      </c>
      <c r="J6538">
        <v>0</v>
      </c>
      <c r="K6538">
        <v>0</v>
      </c>
      <c r="L6538">
        <v>0</v>
      </c>
      <c r="M6538">
        <v>0</v>
      </c>
      <c r="N6538">
        <v>0</v>
      </c>
      <c r="O6538">
        <v>0</v>
      </c>
      <c r="P6538">
        <v>0</v>
      </c>
      <c r="Q6538">
        <v>0</v>
      </c>
      <c r="R6538">
        <v>0</v>
      </c>
      <c r="S6538">
        <v>0</v>
      </c>
      <c r="T6538">
        <v>0</v>
      </c>
      <c r="U6538">
        <v>0</v>
      </c>
      <c r="V6538">
        <v>0</v>
      </c>
      <c r="W6538">
        <v>0</v>
      </c>
      <c r="X6538">
        <v>0</v>
      </c>
      <c r="Y6538">
        <v>0</v>
      </c>
      <c r="Z6538">
        <v>0</v>
      </c>
      <c r="AA6538">
        <v>0</v>
      </c>
      <c r="AB6538">
        <v>0</v>
      </c>
      <c r="AC6538">
        <v>0</v>
      </c>
    </row>
    <row r="6539" spans="1:29">
      <c r="A6539" t="s">
        <v>168</v>
      </c>
      <c r="B6539" t="s">
        <v>19</v>
      </c>
      <c r="C6539">
        <v>507235</v>
      </c>
      <c r="D6539">
        <v>511536</v>
      </c>
      <c r="E6539">
        <v>511176</v>
      </c>
      <c r="F6539">
        <v>506730</v>
      </c>
      <c r="G6539">
        <v>498463</v>
      </c>
      <c r="H6539">
        <v>488300</v>
      </c>
      <c r="I6539">
        <v>476337</v>
      </c>
      <c r="J6539">
        <v>460944</v>
      </c>
      <c r="K6539">
        <v>441348</v>
      </c>
      <c r="L6539">
        <v>418525</v>
      </c>
      <c r="M6539">
        <v>393220</v>
      </c>
      <c r="N6539">
        <v>366064</v>
      </c>
      <c r="O6539">
        <v>338210</v>
      </c>
      <c r="P6539">
        <v>310402</v>
      </c>
      <c r="Q6539">
        <v>282788</v>
      </c>
      <c r="R6539">
        <v>255299</v>
      </c>
      <c r="S6539">
        <v>228351</v>
      </c>
      <c r="T6539">
        <v>201623</v>
      </c>
      <c r="U6539">
        <v>178059</v>
      </c>
      <c r="V6539">
        <v>155985</v>
      </c>
      <c r="W6539">
        <v>136204</v>
      </c>
      <c r="X6539">
        <v>118794</v>
      </c>
      <c r="Y6539">
        <v>103238</v>
      </c>
      <c r="Z6539">
        <v>89440.3</v>
      </c>
      <c r="AA6539">
        <v>77829.5</v>
      </c>
      <c r="AB6539">
        <v>68194.8</v>
      </c>
      <c r="AC6539">
        <v>60368.4</v>
      </c>
    </row>
    <row r="6540" spans="1:29">
      <c r="A6540" t="s">
        <v>169</v>
      </c>
      <c r="B6540" t="s">
        <v>19</v>
      </c>
      <c r="C6540">
        <v>0</v>
      </c>
      <c r="D6540">
        <v>0</v>
      </c>
      <c r="E6540">
        <v>0</v>
      </c>
      <c r="F6540">
        <v>0</v>
      </c>
      <c r="G6540">
        <v>0</v>
      </c>
      <c r="H6540">
        <v>0</v>
      </c>
      <c r="I6540">
        <v>0</v>
      </c>
      <c r="J6540">
        <v>0</v>
      </c>
      <c r="K6540">
        <v>0</v>
      </c>
      <c r="L6540">
        <v>0</v>
      </c>
      <c r="M6540">
        <v>0</v>
      </c>
      <c r="N6540">
        <v>0</v>
      </c>
      <c r="O6540">
        <v>0</v>
      </c>
      <c r="P6540">
        <v>0</v>
      </c>
      <c r="Q6540">
        <v>0</v>
      </c>
      <c r="R6540">
        <v>0</v>
      </c>
      <c r="S6540">
        <v>0</v>
      </c>
      <c r="T6540">
        <v>0</v>
      </c>
      <c r="U6540">
        <v>0</v>
      </c>
      <c r="V6540">
        <v>0</v>
      </c>
      <c r="W6540">
        <v>0</v>
      </c>
      <c r="X6540">
        <v>0</v>
      </c>
      <c r="Y6540">
        <v>0</v>
      </c>
      <c r="Z6540">
        <v>0</v>
      </c>
      <c r="AA6540">
        <v>0</v>
      </c>
      <c r="AB6540">
        <v>0</v>
      </c>
      <c r="AC6540">
        <v>0</v>
      </c>
    </row>
    <row r="6541" spans="1:29">
      <c r="A6541" t="s">
        <v>170</v>
      </c>
      <c r="B6541" t="s">
        <v>19</v>
      </c>
      <c r="C6541">
        <v>0</v>
      </c>
      <c r="D6541">
        <v>0</v>
      </c>
      <c r="E6541">
        <v>0</v>
      </c>
      <c r="F6541">
        <v>0</v>
      </c>
      <c r="G6541">
        <v>0</v>
      </c>
      <c r="H6541">
        <v>0</v>
      </c>
      <c r="I6541">
        <v>0</v>
      </c>
      <c r="J6541">
        <v>0</v>
      </c>
      <c r="K6541">
        <v>0</v>
      </c>
      <c r="L6541">
        <v>0</v>
      </c>
      <c r="M6541">
        <v>0</v>
      </c>
      <c r="N6541">
        <v>0</v>
      </c>
      <c r="O6541">
        <v>0</v>
      </c>
      <c r="P6541">
        <v>0</v>
      </c>
      <c r="Q6541">
        <v>0</v>
      </c>
      <c r="R6541">
        <v>0</v>
      </c>
      <c r="S6541">
        <v>0</v>
      </c>
      <c r="T6541">
        <v>0</v>
      </c>
      <c r="U6541">
        <v>0</v>
      </c>
      <c r="V6541">
        <v>0</v>
      </c>
      <c r="W6541">
        <v>0</v>
      </c>
      <c r="X6541">
        <v>0</v>
      </c>
      <c r="Y6541">
        <v>0</v>
      </c>
      <c r="Z6541">
        <v>0</v>
      </c>
      <c r="AA6541">
        <v>0</v>
      </c>
      <c r="AB6541">
        <v>0</v>
      </c>
      <c r="AC6541">
        <v>0</v>
      </c>
    </row>
    <row r="6542" spans="1:29">
      <c r="A6542" t="s">
        <v>171</v>
      </c>
      <c r="B6542" t="s">
        <v>19</v>
      </c>
      <c r="C6542">
        <v>745508</v>
      </c>
      <c r="D6542">
        <v>715118</v>
      </c>
      <c r="E6542">
        <v>680527</v>
      </c>
      <c r="F6542">
        <v>645452</v>
      </c>
      <c r="G6542">
        <v>608368</v>
      </c>
      <c r="H6542">
        <v>571935</v>
      </c>
      <c r="I6542">
        <v>535034</v>
      </c>
      <c r="J6542">
        <v>496023</v>
      </c>
      <c r="K6542">
        <v>455275</v>
      </c>
      <c r="L6542">
        <v>412576</v>
      </c>
      <c r="M6542">
        <v>368105</v>
      </c>
      <c r="N6542">
        <v>321486</v>
      </c>
      <c r="O6542">
        <v>273000</v>
      </c>
      <c r="P6542">
        <v>222301</v>
      </c>
      <c r="Q6542">
        <v>169493</v>
      </c>
      <c r="R6542">
        <v>154652</v>
      </c>
      <c r="S6542">
        <v>141172</v>
      </c>
      <c r="T6542">
        <v>128702</v>
      </c>
      <c r="U6542">
        <v>116955</v>
      </c>
      <c r="V6542">
        <v>106105</v>
      </c>
      <c r="W6542">
        <v>95550.7</v>
      </c>
      <c r="X6542">
        <v>85447.9</v>
      </c>
      <c r="Y6542">
        <v>76100.3</v>
      </c>
      <c r="Z6542">
        <v>67439.600000000006</v>
      </c>
      <c r="AA6542">
        <v>59031</v>
      </c>
      <c r="AB6542">
        <v>51072.1</v>
      </c>
      <c r="AC6542">
        <v>43429.8</v>
      </c>
    </row>
    <row r="6543" spans="1:29">
      <c r="A6543" t="s">
        <v>172</v>
      </c>
      <c r="B6543" t="s">
        <v>19</v>
      </c>
      <c r="C6543" s="2">
        <v>499500000</v>
      </c>
      <c r="D6543" s="2">
        <v>505352000</v>
      </c>
      <c r="E6543" s="2">
        <v>509095000</v>
      </c>
      <c r="F6543" s="2">
        <v>513250000</v>
      </c>
      <c r="G6543" s="2">
        <v>516358000</v>
      </c>
      <c r="H6543" s="2">
        <v>520717000</v>
      </c>
      <c r="I6543" s="2">
        <v>525385000</v>
      </c>
      <c r="J6543" s="2">
        <v>529089000</v>
      </c>
      <c r="K6543" s="2">
        <v>532209000</v>
      </c>
      <c r="L6543" s="2">
        <v>534601000</v>
      </c>
      <c r="M6543" s="2">
        <v>536431000</v>
      </c>
      <c r="N6543" s="2">
        <v>537398000</v>
      </c>
      <c r="O6543" s="2">
        <v>537861000</v>
      </c>
      <c r="P6543" s="2">
        <v>537778000</v>
      </c>
      <c r="Q6543" s="2">
        <v>537023000</v>
      </c>
      <c r="R6543" s="2">
        <v>528957000</v>
      </c>
      <c r="S6543" s="2">
        <v>521207000</v>
      </c>
      <c r="T6543" s="2">
        <v>513019000</v>
      </c>
      <c r="U6543" s="2">
        <v>504715000</v>
      </c>
      <c r="V6543" s="2">
        <v>496245000</v>
      </c>
      <c r="W6543" s="2">
        <v>488019000</v>
      </c>
      <c r="X6543" s="2">
        <v>480886000</v>
      </c>
      <c r="Y6543" s="2">
        <v>474656000</v>
      </c>
      <c r="Z6543" s="2">
        <v>470292000</v>
      </c>
      <c r="AA6543" s="2">
        <v>466256000</v>
      </c>
      <c r="AB6543" s="2">
        <v>462697000</v>
      </c>
      <c r="AC6543" s="2">
        <v>459442000</v>
      </c>
    </row>
    <row r="6544" spans="1:29">
      <c r="A6544" t="s">
        <v>173</v>
      </c>
      <c r="B6544" t="s">
        <v>19</v>
      </c>
      <c r="C6544" s="2">
        <v>16805900000</v>
      </c>
      <c r="D6544" s="2">
        <v>16750800000</v>
      </c>
      <c r="E6544" s="2">
        <v>16499200000</v>
      </c>
      <c r="F6544" s="2">
        <v>16282700000</v>
      </c>
      <c r="G6544" s="2">
        <v>16186000000</v>
      </c>
      <c r="H6544" s="2">
        <v>15859000000</v>
      </c>
      <c r="I6544" s="2">
        <v>15577300000</v>
      </c>
      <c r="J6544" s="2">
        <v>15269800000</v>
      </c>
      <c r="K6544" s="2">
        <v>14948500000</v>
      </c>
      <c r="L6544" s="2">
        <v>14583700000</v>
      </c>
      <c r="M6544" s="2">
        <v>14182500000</v>
      </c>
      <c r="N6544" s="2">
        <v>13763600000</v>
      </c>
      <c r="O6544" s="2">
        <v>13359300000</v>
      </c>
      <c r="P6544" s="2">
        <v>12911500000</v>
      </c>
      <c r="Q6544" s="2">
        <v>12466000000</v>
      </c>
      <c r="R6544" s="2">
        <v>12203900000</v>
      </c>
      <c r="S6544" s="2">
        <v>11960200000</v>
      </c>
      <c r="T6544" s="2">
        <v>11711400000</v>
      </c>
      <c r="U6544" s="2">
        <v>11483200000</v>
      </c>
      <c r="V6544" s="2">
        <v>11272500000</v>
      </c>
      <c r="W6544" s="2">
        <v>11078300000</v>
      </c>
      <c r="X6544" s="2">
        <v>10914500000</v>
      </c>
      <c r="Y6544" s="2">
        <v>10774000000</v>
      </c>
      <c r="Z6544" s="2">
        <v>10675700000</v>
      </c>
      <c r="AA6544" s="2">
        <v>10590800000</v>
      </c>
      <c r="AB6544" s="2">
        <v>10514500000</v>
      </c>
      <c r="AC6544" s="2">
        <v>10450000000</v>
      </c>
    </row>
    <row r="6545" spans="1:29">
      <c r="A6545" t="s">
        <v>174</v>
      </c>
      <c r="B6545" t="s">
        <v>19</v>
      </c>
      <c r="C6545" s="2">
        <v>39276800</v>
      </c>
      <c r="D6545" s="2">
        <v>39737000</v>
      </c>
      <c r="E6545" s="2">
        <v>40031300</v>
      </c>
      <c r="F6545" s="2">
        <v>40358000</v>
      </c>
      <c r="G6545" s="2">
        <v>40602400</v>
      </c>
      <c r="H6545" s="2">
        <v>40945200</v>
      </c>
      <c r="I6545" s="2">
        <v>41312200</v>
      </c>
      <c r="J6545" s="2">
        <v>41603500</v>
      </c>
      <c r="K6545" s="2">
        <v>41848800</v>
      </c>
      <c r="L6545" s="2">
        <v>42036900</v>
      </c>
      <c r="M6545" s="2">
        <v>42180800</v>
      </c>
      <c r="N6545" s="2">
        <v>42256800</v>
      </c>
      <c r="O6545" s="2">
        <v>42293300</v>
      </c>
      <c r="P6545" s="2">
        <v>42286700</v>
      </c>
      <c r="Q6545" s="2">
        <v>42227300</v>
      </c>
      <c r="R6545" s="2">
        <v>41593100</v>
      </c>
      <c r="S6545" s="2">
        <v>40983600</v>
      </c>
      <c r="T6545" s="2">
        <v>40339800</v>
      </c>
      <c r="U6545" s="2">
        <v>39686900</v>
      </c>
      <c r="V6545" s="2">
        <v>39020800</v>
      </c>
      <c r="W6545" s="2">
        <v>38374000</v>
      </c>
      <c r="X6545" s="2">
        <v>37813100</v>
      </c>
      <c r="Y6545" s="2">
        <v>37323200</v>
      </c>
      <c r="Z6545" s="2">
        <v>36980100</v>
      </c>
      <c r="AA6545" s="2">
        <v>36662700</v>
      </c>
      <c r="AB6545" s="2">
        <v>36382900</v>
      </c>
      <c r="AC6545" s="2">
        <v>36126900</v>
      </c>
    </row>
    <row r="6546" spans="1:29">
      <c r="A6546" t="s">
        <v>175</v>
      </c>
      <c r="B6546" t="s">
        <v>19</v>
      </c>
      <c r="C6546" s="2">
        <v>692695000</v>
      </c>
      <c r="D6546" s="2">
        <v>571429000</v>
      </c>
      <c r="E6546" s="2">
        <v>573508000</v>
      </c>
      <c r="F6546" s="2">
        <v>536099000</v>
      </c>
      <c r="G6546" s="2">
        <v>328776000</v>
      </c>
      <c r="H6546" s="2">
        <v>381581000</v>
      </c>
      <c r="I6546" s="2">
        <v>394720000</v>
      </c>
      <c r="J6546" s="2">
        <v>398886000</v>
      </c>
      <c r="K6546" s="2">
        <v>398799000</v>
      </c>
      <c r="L6546" s="2">
        <v>411079000</v>
      </c>
      <c r="M6546" s="2">
        <v>441724000</v>
      </c>
      <c r="N6546" s="2">
        <v>459849000</v>
      </c>
      <c r="O6546" s="2">
        <v>447381000</v>
      </c>
      <c r="P6546" s="2">
        <v>458209000</v>
      </c>
      <c r="Q6546" s="2">
        <v>444561000</v>
      </c>
      <c r="R6546" s="2">
        <v>433021000</v>
      </c>
      <c r="S6546" s="2">
        <v>421478000</v>
      </c>
      <c r="T6546" s="2">
        <v>409414000</v>
      </c>
      <c r="U6546" s="2">
        <v>397387000</v>
      </c>
      <c r="V6546" s="2">
        <v>385738000</v>
      </c>
      <c r="W6546" s="2">
        <v>375555000</v>
      </c>
      <c r="X6546" s="2">
        <v>364625000</v>
      </c>
      <c r="Y6546" s="2">
        <v>354261000</v>
      </c>
      <c r="Z6546" s="2">
        <v>343745000</v>
      </c>
      <c r="AA6546" s="2">
        <v>333326000</v>
      </c>
      <c r="AB6546" s="2">
        <v>323060000</v>
      </c>
      <c r="AC6546" s="2">
        <v>313233000</v>
      </c>
    </row>
    <row r="6547" spans="1:29">
      <c r="A6547" t="s">
        <v>176</v>
      </c>
      <c r="B6547" t="s">
        <v>19</v>
      </c>
      <c r="C6547">
        <v>0</v>
      </c>
      <c r="D6547">
        <v>0</v>
      </c>
      <c r="E6547">
        <v>0</v>
      </c>
      <c r="F6547">
        <v>0</v>
      </c>
      <c r="G6547">
        <v>0</v>
      </c>
      <c r="H6547">
        <v>0</v>
      </c>
      <c r="I6547">
        <v>0</v>
      </c>
      <c r="J6547">
        <v>0</v>
      </c>
      <c r="K6547">
        <v>0</v>
      </c>
      <c r="L6547">
        <v>0</v>
      </c>
      <c r="M6547">
        <v>0</v>
      </c>
      <c r="N6547">
        <v>0</v>
      </c>
      <c r="O6547">
        <v>0</v>
      </c>
      <c r="P6547">
        <v>0</v>
      </c>
      <c r="Q6547">
        <v>0</v>
      </c>
      <c r="R6547">
        <v>0</v>
      </c>
      <c r="S6547">
        <v>0</v>
      </c>
      <c r="T6547">
        <v>0</v>
      </c>
      <c r="U6547">
        <v>0</v>
      </c>
      <c r="V6547">
        <v>0</v>
      </c>
      <c r="W6547">
        <v>0</v>
      </c>
      <c r="X6547">
        <v>0</v>
      </c>
      <c r="Y6547">
        <v>0</v>
      </c>
      <c r="Z6547">
        <v>0</v>
      </c>
      <c r="AA6547">
        <v>0</v>
      </c>
      <c r="AB6547">
        <v>0</v>
      </c>
      <c r="AC6547">
        <v>0</v>
      </c>
    </row>
    <row r="6548" spans="1:29">
      <c r="A6548" t="s">
        <v>177</v>
      </c>
      <c r="B6548" t="s">
        <v>19</v>
      </c>
      <c r="C6548">
        <v>0</v>
      </c>
      <c r="D6548">
        <v>0</v>
      </c>
      <c r="E6548">
        <v>0</v>
      </c>
      <c r="F6548">
        <v>0</v>
      </c>
      <c r="G6548">
        <v>0</v>
      </c>
      <c r="H6548">
        <v>0</v>
      </c>
      <c r="I6548">
        <v>0</v>
      </c>
      <c r="J6548">
        <v>0</v>
      </c>
      <c r="K6548">
        <v>0</v>
      </c>
      <c r="L6548">
        <v>0</v>
      </c>
      <c r="M6548">
        <v>0</v>
      </c>
      <c r="N6548">
        <v>0</v>
      </c>
      <c r="O6548">
        <v>0</v>
      </c>
      <c r="P6548">
        <v>0</v>
      </c>
      <c r="Q6548">
        <v>0</v>
      </c>
      <c r="R6548">
        <v>0</v>
      </c>
      <c r="S6548">
        <v>0</v>
      </c>
      <c r="T6548">
        <v>0</v>
      </c>
      <c r="U6548">
        <v>0</v>
      </c>
      <c r="V6548">
        <v>0</v>
      </c>
      <c r="W6548">
        <v>0</v>
      </c>
      <c r="X6548">
        <v>0</v>
      </c>
      <c r="Y6548">
        <v>0</v>
      </c>
      <c r="Z6548">
        <v>0</v>
      </c>
      <c r="AA6548">
        <v>0</v>
      </c>
      <c r="AB6548">
        <v>0</v>
      </c>
      <c r="AC6548">
        <v>0</v>
      </c>
    </row>
    <row r="6549" spans="1:29">
      <c r="A6549" t="s">
        <v>178</v>
      </c>
      <c r="B6549" t="s">
        <v>19</v>
      </c>
      <c r="C6549">
        <v>221910</v>
      </c>
      <c r="D6549">
        <v>213500</v>
      </c>
      <c r="E6549">
        <v>204007</v>
      </c>
      <c r="F6549">
        <v>194439</v>
      </c>
      <c r="G6549">
        <v>184153</v>
      </c>
      <c r="H6549">
        <v>174046</v>
      </c>
      <c r="I6549">
        <v>163784</v>
      </c>
      <c r="J6549">
        <v>152918</v>
      </c>
      <c r="K6549">
        <v>141567</v>
      </c>
      <c r="L6549">
        <v>129615</v>
      </c>
      <c r="M6549">
        <v>117120</v>
      </c>
      <c r="N6549">
        <v>103963</v>
      </c>
      <c r="O6549">
        <v>90181.8</v>
      </c>
      <c r="P6549">
        <v>75721.8</v>
      </c>
      <c r="Q6549">
        <v>60800.9</v>
      </c>
      <c r="R6549">
        <v>56209.9</v>
      </c>
      <c r="S6549">
        <v>51956</v>
      </c>
      <c r="T6549">
        <v>47706.8</v>
      </c>
      <c r="U6549">
        <v>43745.7</v>
      </c>
      <c r="V6549">
        <v>40105.800000000003</v>
      </c>
      <c r="W6549">
        <v>36505.300000000003</v>
      </c>
      <c r="X6549">
        <v>33234.699999999997</v>
      </c>
      <c r="Y6549">
        <v>30042.6</v>
      </c>
      <c r="Z6549">
        <v>27201.200000000001</v>
      </c>
      <c r="AA6549">
        <v>24383.7</v>
      </c>
      <c r="AB6549">
        <v>21601.9</v>
      </c>
      <c r="AC6549">
        <v>19091.400000000001</v>
      </c>
    </row>
    <row r="6550" spans="1:29">
      <c r="A6550" t="s">
        <v>179</v>
      </c>
      <c r="B6550" t="s">
        <v>19</v>
      </c>
      <c r="C6550">
        <v>0</v>
      </c>
      <c r="D6550">
        <v>0</v>
      </c>
      <c r="E6550">
        <v>0</v>
      </c>
      <c r="F6550">
        <v>0</v>
      </c>
      <c r="G6550">
        <v>0</v>
      </c>
      <c r="H6550">
        <v>0</v>
      </c>
      <c r="I6550">
        <v>0</v>
      </c>
      <c r="J6550">
        <v>0</v>
      </c>
      <c r="K6550">
        <v>0</v>
      </c>
      <c r="L6550">
        <v>0</v>
      </c>
      <c r="M6550">
        <v>0</v>
      </c>
      <c r="N6550">
        <v>0</v>
      </c>
      <c r="O6550">
        <v>0</v>
      </c>
      <c r="P6550">
        <v>0</v>
      </c>
      <c r="Q6550">
        <v>0</v>
      </c>
      <c r="R6550">
        <v>0</v>
      </c>
      <c r="S6550">
        <v>0</v>
      </c>
      <c r="T6550">
        <v>0</v>
      </c>
      <c r="U6550">
        <v>0</v>
      </c>
      <c r="V6550">
        <v>0</v>
      </c>
      <c r="W6550">
        <v>0</v>
      </c>
      <c r="X6550">
        <v>0</v>
      </c>
      <c r="Y6550">
        <v>0</v>
      </c>
      <c r="Z6550">
        <v>0</v>
      </c>
      <c r="AA6550">
        <v>0</v>
      </c>
      <c r="AB6550">
        <v>0</v>
      </c>
      <c r="AC6550">
        <v>0</v>
      </c>
    </row>
    <row r="6551" spans="1:29">
      <c r="A6551" t="s">
        <v>180</v>
      </c>
      <c r="B6551" t="s">
        <v>19</v>
      </c>
      <c r="C6551">
        <v>0</v>
      </c>
      <c r="D6551">
        <v>0</v>
      </c>
      <c r="E6551">
        <v>0</v>
      </c>
      <c r="F6551">
        <v>0</v>
      </c>
      <c r="G6551">
        <v>0</v>
      </c>
      <c r="H6551">
        <v>0</v>
      </c>
      <c r="I6551">
        <v>0</v>
      </c>
      <c r="J6551">
        <v>0</v>
      </c>
      <c r="K6551">
        <v>0</v>
      </c>
      <c r="L6551">
        <v>0</v>
      </c>
      <c r="M6551">
        <v>0</v>
      </c>
      <c r="N6551">
        <v>0</v>
      </c>
      <c r="O6551">
        <v>0</v>
      </c>
      <c r="P6551">
        <v>0</v>
      </c>
      <c r="Q6551">
        <v>0</v>
      </c>
      <c r="R6551">
        <v>0</v>
      </c>
      <c r="S6551">
        <v>0</v>
      </c>
      <c r="T6551">
        <v>0</v>
      </c>
      <c r="U6551">
        <v>0</v>
      </c>
      <c r="V6551">
        <v>0</v>
      </c>
      <c r="W6551">
        <v>0</v>
      </c>
      <c r="X6551">
        <v>0</v>
      </c>
      <c r="Y6551">
        <v>0</v>
      </c>
      <c r="Z6551">
        <v>0</v>
      </c>
      <c r="AA6551">
        <v>0</v>
      </c>
      <c r="AB6551">
        <v>0</v>
      </c>
      <c r="AC6551">
        <v>0</v>
      </c>
    </row>
    <row r="6552" spans="1:29">
      <c r="A6552" t="s">
        <v>181</v>
      </c>
      <c r="B6552" t="s">
        <v>19</v>
      </c>
      <c r="C6552">
        <v>663265</v>
      </c>
      <c r="D6552">
        <v>644669</v>
      </c>
      <c r="E6552">
        <v>620041</v>
      </c>
      <c r="F6552">
        <v>591491</v>
      </c>
      <c r="G6552">
        <v>559852</v>
      </c>
      <c r="H6552">
        <v>526990</v>
      </c>
      <c r="I6552">
        <v>493270</v>
      </c>
      <c r="J6552">
        <v>457376</v>
      </c>
      <c r="K6552">
        <v>418765</v>
      </c>
      <c r="L6552">
        <v>378663</v>
      </c>
      <c r="M6552">
        <v>338031</v>
      </c>
      <c r="N6552">
        <v>297538</v>
      </c>
      <c r="O6552">
        <v>258208</v>
      </c>
      <c r="P6552">
        <v>220758</v>
      </c>
      <c r="Q6552">
        <v>185353</v>
      </c>
      <c r="R6552">
        <v>152124</v>
      </c>
      <c r="S6552">
        <v>121520</v>
      </c>
      <c r="T6552">
        <v>103074</v>
      </c>
      <c r="U6552">
        <v>87268.3</v>
      </c>
      <c r="V6552">
        <v>73059.199999999997</v>
      </c>
      <c r="W6552">
        <v>60605.5</v>
      </c>
      <c r="X6552">
        <v>49957.5</v>
      </c>
      <c r="Y6552">
        <v>40815.5</v>
      </c>
      <c r="Z6552">
        <v>33044.800000000003</v>
      </c>
      <c r="AA6552">
        <v>26787.8</v>
      </c>
      <c r="AB6552">
        <v>21805.8</v>
      </c>
      <c r="AC6552">
        <v>17981.599999999999</v>
      </c>
    </row>
    <row r="6553" spans="1:29">
      <c r="A6553" t="s">
        <v>182</v>
      </c>
      <c r="B6553" t="s">
        <v>19</v>
      </c>
      <c r="C6553" s="2">
        <v>9809440000</v>
      </c>
      <c r="D6553" s="2">
        <v>9791820000</v>
      </c>
      <c r="E6553" s="2">
        <v>9700310000</v>
      </c>
      <c r="F6553" s="2">
        <v>9576970000</v>
      </c>
      <c r="G6553" s="2">
        <v>9428740000</v>
      </c>
      <c r="H6553" s="2">
        <v>9273620000</v>
      </c>
      <c r="I6553" s="2">
        <v>9112540000</v>
      </c>
      <c r="J6553" s="2">
        <v>8927410000</v>
      </c>
      <c r="K6553" s="2">
        <v>8704940000</v>
      </c>
      <c r="L6553" s="2">
        <v>8457470000</v>
      </c>
      <c r="M6553" s="2">
        <v>8185880000</v>
      </c>
      <c r="N6553" s="2">
        <v>7891750000</v>
      </c>
      <c r="O6553" s="2">
        <v>7591950000</v>
      </c>
      <c r="P6553" s="2">
        <v>7291960000</v>
      </c>
      <c r="Q6553" s="2">
        <v>6988310000</v>
      </c>
      <c r="R6553" s="2">
        <v>6673970000</v>
      </c>
      <c r="S6553" s="2">
        <v>6354770000</v>
      </c>
      <c r="T6553" s="2">
        <v>6066650000</v>
      </c>
      <c r="U6553" s="2">
        <v>5794630000</v>
      </c>
      <c r="V6553" s="2">
        <v>5516560000</v>
      </c>
      <c r="W6553" s="2">
        <v>5239300000</v>
      </c>
      <c r="X6553" s="2">
        <v>4965060000</v>
      </c>
      <c r="Y6553" s="2">
        <v>4700150000</v>
      </c>
      <c r="Z6553" s="2">
        <v>4447980000</v>
      </c>
      <c r="AA6553" s="2">
        <v>4222480000</v>
      </c>
      <c r="AB6553" s="2">
        <v>4022700000</v>
      </c>
      <c r="AC6553" s="2">
        <v>3850100000</v>
      </c>
    </row>
    <row r="6554" spans="1:29">
      <c r="A6554" t="s">
        <v>183</v>
      </c>
      <c r="B6554" t="s">
        <v>19</v>
      </c>
      <c r="C6554" s="2">
        <v>161288000</v>
      </c>
      <c r="D6554" s="2">
        <v>162515000</v>
      </c>
      <c r="E6554" s="2">
        <v>163099000</v>
      </c>
      <c r="F6554" s="2">
        <v>164754000</v>
      </c>
      <c r="G6554" s="2">
        <v>168922000</v>
      </c>
      <c r="H6554" s="2">
        <v>171482000</v>
      </c>
      <c r="I6554" s="2">
        <v>175529000</v>
      </c>
      <c r="J6554" s="2">
        <v>179879000</v>
      </c>
      <c r="K6554" s="2">
        <v>184126000</v>
      </c>
      <c r="L6554" s="2">
        <v>187956000</v>
      </c>
      <c r="M6554" s="2">
        <v>191206000</v>
      </c>
      <c r="N6554" s="2">
        <v>194183000</v>
      </c>
      <c r="O6554" s="2">
        <v>197769000</v>
      </c>
      <c r="P6554" s="2">
        <v>201225000</v>
      </c>
      <c r="Q6554" s="2">
        <v>205481000</v>
      </c>
      <c r="R6554" s="2">
        <v>209923000</v>
      </c>
      <c r="S6554" s="2">
        <v>214581000</v>
      </c>
      <c r="T6554" s="2">
        <v>222058000</v>
      </c>
      <c r="U6554" s="2">
        <v>228718000</v>
      </c>
      <c r="V6554" s="2">
        <v>233812000</v>
      </c>
      <c r="W6554" s="2">
        <v>237988000</v>
      </c>
      <c r="X6554" s="2">
        <v>241375000</v>
      </c>
      <c r="Y6554" s="2">
        <v>244099000</v>
      </c>
      <c r="Z6554" s="2">
        <v>246312000</v>
      </c>
      <c r="AA6554" s="2">
        <v>248765000</v>
      </c>
      <c r="AB6554" s="2">
        <v>251428000</v>
      </c>
      <c r="AC6554" s="2">
        <v>254743000</v>
      </c>
    </row>
    <row r="6555" spans="1:29">
      <c r="A6555" t="s">
        <v>184</v>
      </c>
      <c r="B6555" t="s">
        <v>19</v>
      </c>
      <c r="C6555" s="2">
        <v>771338000</v>
      </c>
      <c r="D6555" s="2">
        <v>769953000</v>
      </c>
      <c r="E6555" s="2">
        <v>762758000</v>
      </c>
      <c r="F6555" s="2">
        <v>753059000</v>
      </c>
      <c r="G6555" s="2">
        <v>741403000</v>
      </c>
      <c r="H6555" s="2">
        <v>729206000</v>
      </c>
      <c r="I6555" s="2">
        <v>716539000</v>
      </c>
      <c r="J6555" s="2">
        <v>701982000</v>
      </c>
      <c r="K6555" s="2">
        <v>684488000</v>
      </c>
      <c r="L6555" s="2">
        <v>665030000</v>
      </c>
      <c r="M6555" s="2">
        <v>643674000</v>
      </c>
      <c r="N6555" s="2">
        <v>620546000</v>
      </c>
      <c r="O6555" s="2">
        <v>596971000</v>
      </c>
      <c r="P6555" s="2">
        <v>573383000</v>
      </c>
      <c r="Q6555" s="2">
        <v>549506000</v>
      </c>
      <c r="R6555" s="2">
        <v>524788000</v>
      </c>
      <c r="S6555" s="2">
        <v>499688000</v>
      </c>
      <c r="T6555" s="2">
        <v>477033000</v>
      </c>
      <c r="U6555" s="2">
        <v>455643000</v>
      </c>
      <c r="V6555" s="2">
        <v>433778000</v>
      </c>
      <c r="W6555" s="2">
        <v>411976000</v>
      </c>
      <c r="X6555" s="2">
        <v>390412000</v>
      </c>
      <c r="Y6555" s="2">
        <v>369581000</v>
      </c>
      <c r="Z6555" s="2">
        <v>349753000</v>
      </c>
      <c r="AA6555" s="2">
        <v>332020000</v>
      </c>
      <c r="AB6555" s="2">
        <v>316312000</v>
      </c>
      <c r="AC6555" s="2">
        <v>302740000</v>
      </c>
    </row>
    <row r="6556" spans="1:29">
      <c r="A6556" t="s">
        <v>185</v>
      </c>
      <c r="B6556" t="s">
        <v>19</v>
      </c>
      <c r="C6556" s="2">
        <v>6647890</v>
      </c>
      <c r="D6556" s="2">
        <v>5543950</v>
      </c>
      <c r="E6556" s="2">
        <v>5669280</v>
      </c>
      <c r="F6556" s="2">
        <v>5424440</v>
      </c>
      <c r="G6556" s="2">
        <v>3431220</v>
      </c>
      <c r="H6556" s="2">
        <v>4125990</v>
      </c>
      <c r="I6556" s="2">
        <v>4447820</v>
      </c>
      <c r="J6556" s="2">
        <v>4698890</v>
      </c>
      <c r="K6556" s="2">
        <v>4912160</v>
      </c>
      <c r="L6556" s="2">
        <v>5298030</v>
      </c>
      <c r="M6556" s="2">
        <v>5955230</v>
      </c>
      <c r="N6556" s="2">
        <v>6487750</v>
      </c>
      <c r="O6556" s="2">
        <v>6622970</v>
      </c>
      <c r="P6556" s="2">
        <v>7141140</v>
      </c>
      <c r="Q6556" s="2">
        <v>7327830</v>
      </c>
      <c r="R6556" s="2">
        <v>7448540</v>
      </c>
      <c r="S6556" s="2">
        <v>7561850</v>
      </c>
      <c r="T6556" s="2">
        <v>7762850</v>
      </c>
      <c r="U6556" s="2">
        <v>7915040</v>
      </c>
      <c r="V6556" s="2">
        <v>8000860</v>
      </c>
      <c r="W6556" s="2">
        <v>8067800</v>
      </c>
      <c r="X6556" s="2">
        <v>8063700</v>
      </c>
      <c r="Y6556" s="2">
        <v>8026250</v>
      </c>
      <c r="Z6556" s="2">
        <v>7930970</v>
      </c>
      <c r="AA6556" s="2">
        <v>7829440</v>
      </c>
      <c r="AB6556" s="2">
        <v>7725180</v>
      </c>
      <c r="AC6556" s="2">
        <v>7635770</v>
      </c>
    </row>
    <row r="6557" spans="1:29">
      <c r="A6557" t="s">
        <v>186</v>
      </c>
      <c r="B6557" t="s">
        <v>19</v>
      </c>
      <c r="C6557">
        <v>0</v>
      </c>
      <c r="D6557">
        <v>0</v>
      </c>
      <c r="E6557">
        <v>0</v>
      </c>
      <c r="F6557">
        <v>0</v>
      </c>
      <c r="G6557">
        <v>0</v>
      </c>
      <c r="H6557">
        <v>0</v>
      </c>
      <c r="I6557">
        <v>0</v>
      </c>
      <c r="J6557">
        <v>0</v>
      </c>
      <c r="K6557">
        <v>0</v>
      </c>
      <c r="L6557">
        <v>0</v>
      </c>
      <c r="M6557">
        <v>0</v>
      </c>
      <c r="N6557">
        <v>0</v>
      </c>
      <c r="O6557">
        <v>0</v>
      </c>
      <c r="P6557">
        <v>0</v>
      </c>
      <c r="Q6557">
        <v>0</v>
      </c>
      <c r="R6557">
        <v>0</v>
      </c>
      <c r="S6557">
        <v>0</v>
      </c>
      <c r="T6557">
        <v>0</v>
      </c>
      <c r="U6557">
        <v>0</v>
      </c>
      <c r="V6557">
        <v>0</v>
      </c>
      <c r="W6557">
        <v>0</v>
      </c>
      <c r="X6557">
        <v>0</v>
      </c>
      <c r="Y6557">
        <v>0</v>
      </c>
      <c r="Z6557">
        <v>0</v>
      </c>
      <c r="AA6557">
        <v>0</v>
      </c>
      <c r="AB6557">
        <v>0</v>
      </c>
      <c r="AC6557">
        <v>0</v>
      </c>
    </row>
    <row r="6558" spans="1:29">
      <c r="A6558" t="s">
        <v>187</v>
      </c>
      <c r="B6558" t="s">
        <v>19</v>
      </c>
      <c r="C6558">
        <v>0</v>
      </c>
      <c r="D6558">
        <v>0</v>
      </c>
      <c r="E6558">
        <v>0</v>
      </c>
      <c r="F6558">
        <v>0</v>
      </c>
      <c r="G6558">
        <v>0</v>
      </c>
      <c r="H6558">
        <v>0</v>
      </c>
      <c r="I6558">
        <v>0</v>
      </c>
      <c r="J6558">
        <v>0</v>
      </c>
      <c r="K6558">
        <v>0</v>
      </c>
      <c r="L6558">
        <v>0</v>
      </c>
      <c r="M6558">
        <v>0</v>
      </c>
      <c r="N6558">
        <v>0</v>
      </c>
      <c r="O6558">
        <v>0</v>
      </c>
      <c r="P6558">
        <v>0</v>
      </c>
      <c r="Q6558">
        <v>0</v>
      </c>
      <c r="R6558">
        <v>0</v>
      </c>
      <c r="S6558">
        <v>0</v>
      </c>
      <c r="T6558">
        <v>0</v>
      </c>
      <c r="U6558">
        <v>0</v>
      </c>
      <c r="V6558">
        <v>0</v>
      </c>
      <c r="W6558">
        <v>0</v>
      </c>
      <c r="X6558">
        <v>0</v>
      </c>
      <c r="Y6558">
        <v>0</v>
      </c>
      <c r="Z6558">
        <v>0</v>
      </c>
      <c r="AA6558">
        <v>0</v>
      </c>
      <c r="AB6558">
        <v>0</v>
      </c>
      <c r="AC6558">
        <v>0</v>
      </c>
    </row>
    <row r="6559" spans="1:29">
      <c r="A6559" t="s">
        <v>188</v>
      </c>
      <c r="B6559" t="s">
        <v>19</v>
      </c>
      <c r="C6559">
        <v>957810</v>
      </c>
      <c r="D6559">
        <v>965932</v>
      </c>
      <c r="E6559">
        <v>965252</v>
      </c>
      <c r="F6559">
        <v>956858</v>
      </c>
      <c r="G6559">
        <v>941246</v>
      </c>
      <c r="H6559">
        <v>922055</v>
      </c>
      <c r="I6559">
        <v>899467</v>
      </c>
      <c r="J6559">
        <v>870400</v>
      </c>
      <c r="K6559">
        <v>833397</v>
      </c>
      <c r="L6559">
        <v>790299</v>
      </c>
      <c r="M6559">
        <v>742516</v>
      </c>
      <c r="N6559">
        <v>691238</v>
      </c>
      <c r="O6559">
        <v>638642</v>
      </c>
      <c r="P6559">
        <v>586131</v>
      </c>
      <c r="Q6559">
        <v>533987</v>
      </c>
      <c r="R6559">
        <v>482081</v>
      </c>
      <c r="S6559">
        <v>431195</v>
      </c>
      <c r="T6559">
        <v>380725</v>
      </c>
      <c r="U6559">
        <v>336229</v>
      </c>
      <c r="V6559">
        <v>294546</v>
      </c>
      <c r="W6559">
        <v>257194</v>
      </c>
      <c r="X6559">
        <v>224318</v>
      </c>
      <c r="Y6559">
        <v>194943</v>
      </c>
      <c r="Z6559">
        <v>168890</v>
      </c>
      <c r="AA6559">
        <v>146965</v>
      </c>
      <c r="AB6559">
        <v>128772</v>
      </c>
      <c r="AC6559">
        <v>113993</v>
      </c>
    </row>
    <row r="6560" spans="1:29">
      <c r="A6560" t="s">
        <v>189</v>
      </c>
      <c r="B6560" t="s">
        <v>19</v>
      </c>
      <c r="C6560">
        <v>0</v>
      </c>
      <c r="D6560">
        <v>0</v>
      </c>
      <c r="E6560">
        <v>0</v>
      </c>
      <c r="F6560">
        <v>0</v>
      </c>
      <c r="G6560">
        <v>0</v>
      </c>
      <c r="H6560">
        <v>0</v>
      </c>
      <c r="I6560">
        <v>0</v>
      </c>
      <c r="J6560">
        <v>0</v>
      </c>
      <c r="K6560">
        <v>0</v>
      </c>
      <c r="L6560">
        <v>0</v>
      </c>
      <c r="M6560">
        <v>0</v>
      </c>
      <c r="N6560">
        <v>0</v>
      </c>
      <c r="O6560">
        <v>0</v>
      </c>
      <c r="P6560">
        <v>0</v>
      </c>
      <c r="Q6560">
        <v>0</v>
      </c>
      <c r="R6560">
        <v>0</v>
      </c>
      <c r="S6560">
        <v>0</v>
      </c>
      <c r="T6560">
        <v>0</v>
      </c>
      <c r="U6560">
        <v>0</v>
      </c>
      <c r="V6560">
        <v>0</v>
      </c>
      <c r="W6560">
        <v>0</v>
      </c>
      <c r="X6560">
        <v>0</v>
      </c>
      <c r="Y6560">
        <v>0</v>
      </c>
      <c r="Z6560">
        <v>0</v>
      </c>
      <c r="AA6560">
        <v>0</v>
      </c>
      <c r="AB6560">
        <v>0</v>
      </c>
      <c r="AC6560">
        <v>0</v>
      </c>
    </row>
    <row r="6561" spans="1:29">
      <c r="A6561" t="s">
        <v>190</v>
      </c>
      <c r="B6561" t="s">
        <v>19</v>
      </c>
      <c r="C6561">
        <v>0</v>
      </c>
      <c r="D6561">
        <v>0</v>
      </c>
      <c r="E6561">
        <v>0</v>
      </c>
      <c r="F6561">
        <v>0</v>
      </c>
      <c r="G6561">
        <v>0</v>
      </c>
      <c r="H6561">
        <v>0</v>
      </c>
      <c r="I6561">
        <v>0</v>
      </c>
      <c r="J6561">
        <v>0</v>
      </c>
      <c r="K6561">
        <v>0</v>
      </c>
      <c r="L6561">
        <v>0</v>
      </c>
      <c r="M6561">
        <v>0</v>
      </c>
      <c r="N6561">
        <v>0</v>
      </c>
      <c r="O6561">
        <v>0</v>
      </c>
      <c r="P6561">
        <v>0</v>
      </c>
      <c r="Q6561">
        <v>0</v>
      </c>
      <c r="R6561">
        <v>0</v>
      </c>
      <c r="S6561">
        <v>0</v>
      </c>
      <c r="T6561">
        <v>0</v>
      </c>
      <c r="U6561">
        <v>0</v>
      </c>
      <c r="V6561">
        <v>0</v>
      </c>
      <c r="W6561">
        <v>0</v>
      </c>
      <c r="X6561">
        <v>0</v>
      </c>
      <c r="Y6561">
        <v>0</v>
      </c>
      <c r="Z6561">
        <v>0</v>
      </c>
      <c r="AA6561">
        <v>0</v>
      </c>
      <c r="AB6561">
        <v>0</v>
      </c>
      <c r="AC6561">
        <v>0</v>
      </c>
    </row>
    <row r="6562" spans="1:29">
      <c r="A6562" t="s">
        <v>191</v>
      </c>
      <c r="B6562" t="s">
        <v>19</v>
      </c>
      <c r="C6562" s="2">
        <v>1407230</v>
      </c>
      <c r="D6562" s="2">
        <v>1349860</v>
      </c>
      <c r="E6562" s="2">
        <v>1284570</v>
      </c>
      <c r="F6562" s="2">
        <v>1218360</v>
      </c>
      <c r="G6562" s="2">
        <v>1148360</v>
      </c>
      <c r="H6562" s="2">
        <v>1079590</v>
      </c>
      <c r="I6562" s="2">
        <v>1009940</v>
      </c>
      <c r="J6562">
        <v>936297</v>
      </c>
      <c r="K6562">
        <v>859381</v>
      </c>
      <c r="L6562">
        <v>778782</v>
      </c>
      <c r="M6562">
        <v>694838</v>
      </c>
      <c r="N6562">
        <v>606840</v>
      </c>
      <c r="O6562">
        <v>515316</v>
      </c>
      <c r="P6562">
        <v>419618</v>
      </c>
      <c r="Q6562">
        <v>319935</v>
      </c>
      <c r="R6562">
        <v>291922</v>
      </c>
      <c r="S6562">
        <v>266478</v>
      </c>
      <c r="T6562">
        <v>242939</v>
      </c>
      <c r="U6562">
        <v>220765</v>
      </c>
      <c r="V6562">
        <v>200285</v>
      </c>
      <c r="W6562">
        <v>180362</v>
      </c>
      <c r="X6562">
        <v>161292</v>
      </c>
      <c r="Y6562">
        <v>143648</v>
      </c>
      <c r="Z6562">
        <v>127300</v>
      </c>
      <c r="AA6562">
        <v>111427</v>
      </c>
      <c r="AB6562">
        <v>96404.2</v>
      </c>
      <c r="AC6562">
        <v>81978.5</v>
      </c>
    </row>
    <row r="6563" spans="1:29">
      <c r="A6563" t="s">
        <v>192</v>
      </c>
      <c r="B6563" t="s">
        <v>19</v>
      </c>
      <c r="C6563" s="2">
        <v>854407000</v>
      </c>
      <c r="D6563" s="2">
        <v>864418000</v>
      </c>
      <c r="E6563" s="2">
        <v>870821000</v>
      </c>
      <c r="F6563" s="2">
        <v>877927000</v>
      </c>
      <c r="G6563" s="2">
        <v>883244000</v>
      </c>
      <c r="H6563" s="2">
        <v>890700000</v>
      </c>
      <c r="I6563" s="2">
        <v>898685000</v>
      </c>
      <c r="J6563" s="2">
        <v>905021000</v>
      </c>
      <c r="K6563" s="2">
        <v>910358000</v>
      </c>
      <c r="L6563" s="2">
        <v>914450000</v>
      </c>
      <c r="M6563" s="2">
        <v>917579000</v>
      </c>
      <c r="N6563" s="2">
        <v>919233000</v>
      </c>
      <c r="O6563" s="2">
        <v>920026000</v>
      </c>
      <c r="P6563" s="2">
        <v>919884000</v>
      </c>
      <c r="Q6563" s="2">
        <v>918591000</v>
      </c>
      <c r="R6563" s="2">
        <v>904795000</v>
      </c>
      <c r="S6563" s="2">
        <v>891538000</v>
      </c>
      <c r="T6563" s="2">
        <v>877533000</v>
      </c>
      <c r="U6563" s="2">
        <v>863329000</v>
      </c>
      <c r="V6563" s="2">
        <v>848840000</v>
      </c>
      <c r="W6563" s="2">
        <v>834769000</v>
      </c>
      <c r="X6563" s="2">
        <v>822568000</v>
      </c>
      <c r="Y6563" s="2">
        <v>811911000</v>
      </c>
      <c r="Z6563" s="2">
        <v>804447000</v>
      </c>
      <c r="AA6563" s="2">
        <v>797544000</v>
      </c>
      <c r="AB6563" s="2">
        <v>791456000</v>
      </c>
      <c r="AC6563" s="2">
        <v>785887000</v>
      </c>
    </row>
    <row r="6564" spans="1:29">
      <c r="A6564" t="s">
        <v>193</v>
      </c>
      <c r="B6564" t="s">
        <v>19</v>
      </c>
      <c r="C6564" s="2">
        <v>3386790000</v>
      </c>
      <c r="D6564" s="2">
        <v>3375700000</v>
      </c>
      <c r="E6564" s="2">
        <v>3325000000</v>
      </c>
      <c r="F6564" s="2">
        <v>3281360000</v>
      </c>
      <c r="G6564" s="2">
        <v>3261870000</v>
      </c>
      <c r="H6564" s="2">
        <v>3195980000</v>
      </c>
      <c r="I6564" s="2">
        <v>3139200000</v>
      </c>
      <c r="J6564" s="2">
        <v>3077240000</v>
      </c>
      <c r="K6564" s="2">
        <v>3012480000</v>
      </c>
      <c r="L6564" s="2">
        <v>2938970000</v>
      </c>
      <c r="M6564" s="2">
        <v>2858120000</v>
      </c>
      <c r="N6564" s="2">
        <v>2773700000</v>
      </c>
      <c r="O6564" s="2">
        <v>2692220000</v>
      </c>
      <c r="P6564" s="2">
        <v>2601990000</v>
      </c>
      <c r="Q6564" s="2">
        <v>2512210000</v>
      </c>
      <c r="R6564" s="2">
        <v>2459380000</v>
      </c>
      <c r="S6564" s="2">
        <v>2410270000</v>
      </c>
      <c r="T6564" s="2">
        <v>2360130000</v>
      </c>
      <c r="U6564" s="2">
        <v>2314140000</v>
      </c>
      <c r="V6564" s="2">
        <v>2271690000</v>
      </c>
      <c r="W6564" s="2">
        <v>2232550000</v>
      </c>
      <c r="X6564" s="2">
        <v>2199530000</v>
      </c>
      <c r="Y6564" s="2">
        <v>2171220000</v>
      </c>
      <c r="Z6564" s="2">
        <v>2151420000</v>
      </c>
      <c r="AA6564" s="2">
        <v>2134300000</v>
      </c>
      <c r="AB6564" s="2">
        <v>2118930000</v>
      </c>
      <c r="AC6564" s="2">
        <v>2105940000</v>
      </c>
    </row>
    <row r="6565" spans="1:29">
      <c r="A6565" t="s">
        <v>194</v>
      </c>
      <c r="B6565" t="s">
        <v>19</v>
      </c>
      <c r="C6565" s="2">
        <v>67184000</v>
      </c>
      <c r="D6565" s="2">
        <v>67971200</v>
      </c>
      <c r="E6565" s="2">
        <v>68474700</v>
      </c>
      <c r="F6565" s="2">
        <v>69033400</v>
      </c>
      <c r="G6565" s="2">
        <v>69451500</v>
      </c>
      <c r="H6565" s="2">
        <v>70037800</v>
      </c>
      <c r="I6565" s="2">
        <v>70665600</v>
      </c>
      <c r="J6565" s="2">
        <v>71163900</v>
      </c>
      <c r="K6565" s="2">
        <v>71583500</v>
      </c>
      <c r="L6565" s="2">
        <v>71905300</v>
      </c>
      <c r="M6565" s="2">
        <v>72151300</v>
      </c>
      <c r="N6565" s="2">
        <v>72281400</v>
      </c>
      <c r="O6565" s="2">
        <v>72343700</v>
      </c>
      <c r="P6565" s="2">
        <v>72332600</v>
      </c>
      <c r="Q6565" s="2">
        <v>72230900</v>
      </c>
      <c r="R6565" s="2">
        <v>71146100</v>
      </c>
      <c r="S6565" s="2">
        <v>70103600</v>
      </c>
      <c r="T6565" s="2">
        <v>69002400</v>
      </c>
      <c r="U6565" s="2">
        <v>67885500</v>
      </c>
      <c r="V6565" s="2">
        <v>66746200</v>
      </c>
      <c r="W6565" s="2">
        <v>65639700</v>
      </c>
      <c r="X6565" s="2">
        <v>64680300</v>
      </c>
      <c r="Y6565" s="2">
        <v>63842300</v>
      </c>
      <c r="Z6565" s="2">
        <v>63255400</v>
      </c>
      <c r="AA6565" s="2">
        <v>62712600</v>
      </c>
      <c r="AB6565" s="2">
        <v>62233800</v>
      </c>
      <c r="AC6565" s="2">
        <v>61795900</v>
      </c>
    </row>
    <row r="6566" spans="1:29">
      <c r="A6566" t="s">
        <v>195</v>
      </c>
      <c r="B6566" t="s">
        <v>19</v>
      </c>
      <c r="C6566" s="2">
        <v>139595000</v>
      </c>
      <c r="D6566" s="2">
        <v>115157000</v>
      </c>
      <c r="E6566" s="2">
        <v>115576000</v>
      </c>
      <c r="F6566" s="2">
        <v>108037000</v>
      </c>
      <c r="G6566" s="2">
        <v>66256300</v>
      </c>
      <c r="H6566" s="2">
        <v>76897900</v>
      </c>
      <c r="I6566" s="2">
        <v>79545700</v>
      </c>
      <c r="J6566" s="2">
        <v>80385300</v>
      </c>
      <c r="K6566" s="2">
        <v>80367700</v>
      </c>
      <c r="L6566" s="2">
        <v>82842400</v>
      </c>
      <c r="M6566" s="2">
        <v>89018200</v>
      </c>
      <c r="N6566" s="2">
        <v>92670700</v>
      </c>
      <c r="O6566" s="2">
        <v>90158200</v>
      </c>
      <c r="P6566" s="2">
        <v>92340400</v>
      </c>
      <c r="Q6566" s="2">
        <v>89590000</v>
      </c>
      <c r="R6566" s="2">
        <v>87264300</v>
      </c>
      <c r="S6566" s="2">
        <v>84938100</v>
      </c>
      <c r="T6566" s="2">
        <v>82506900</v>
      </c>
      <c r="U6566" s="2">
        <v>80083200</v>
      </c>
      <c r="V6566" s="2">
        <v>77735600</v>
      </c>
      <c r="W6566" s="2">
        <v>75683500</v>
      </c>
      <c r="X6566" s="2">
        <v>73480800</v>
      </c>
      <c r="Y6566" s="2">
        <v>71392300</v>
      </c>
      <c r="Z6566" s="2">
        <v>69273000</v>
      </c>
      <c r="AA6566" s="2">
        <v>67173300</v>
      </c>
      <c r="AB6566" s="2">
        <v>65104600</v>
      </c>
      <c r="AC6566" s="2">
        <v>63124200</v>
      </c>
    </row>
    <row r="6567" spans="1:29">
      <c r="A6567" t="s">
        <v>196</v>
      </c>
      <c r="B6567" t="s">
        <v>19</v>
      </c>
      <c r="C6567">
        <v>0</v>
      </c>
      <c r="D6567">
        <v>0</v>
      </c>
      <c r="E6567">
        <v>0</v>
      </c>
      <c r="F6567">
        <v>0</v>
      </c>
      <c r="G6567">
        <v>0</v>
      </c>
      <c r="H6567">
        <v>0</v>
      </c>
      <c r="I6567">
        <v>0</v>
      </c>
      <c r="J6567">
        <v>0</v>
      </c>
      <c r="K6567">
        <v>0</v>
      </c>
      <c r="L6567">
        <v>0</v>
      </c>
      <c r="M6567">
        <v>0</v>
      </c>
      <c r="N6567">
        <v>0</v>
      </c>
      <c r="O6567">
        <v>0</v>
      </c>
      <c r="P6567">
        <v>0</v>
      </c>
      <c r="Q6567">
        <v>0</v>
      </c>
      <c r="R6567">
        <v>0</v>
      </c>
      <c r="S6567">
        <v>0</v>
      </c>
      <c r="T6567">
        <v>0</v>
      </c>
      <c r="U6567">
        <v>0</v>
      </c>
      <c r="V6567">
        <v>0</v>
      </c>
      <c r="W6567">
        <v>0</v>
      </c>
      <c r="X6567">
        <v>0</v>
      </c>
      <c r="Y6567">
        <v>0</v>
      </c>
      <c r="Z6567">
        <v>0</v>
      </c>
      <c r="AA6567">
        <v>0</v>
      </c>
      <c r="AB6567">
        <v>0</v>
      </c>
      <c r="AC6567">
        <v>0</v>
      </c>
    </row>
    <row r="6568" spans="1:29">
      <c r="A6568" t="s">
        <v>197</v>
      </c>
      <c r="B6568" t="s">
        <v>19</v>
      </c>
      <c r="C6568">
        <v>0</v>
      </c>
      <c r="D6568">
        <v>0</v>
      </c>
      <c r="E6568">
        <v>0</v>
      </c>
      <c r="F6568">
        <v>0</v>
      </c>
      <c r="G6568">
        <v>0</v>
      </c>
      <c r="H6568">
        <v>0</v>
      </c>
      <c r="I6568">
        <v>0</v>
      </c>
      <c r="J6568">
        <v>0</v>
      </c>
      <c r="K6568">
        <v>0</v>
      </c>
      <c r="L6568">
        <v>0</v>
      </c>
      <c r="M6568">
        <v>0</v>
      </c>
      <c r="N6568">
        <v>0</v>
      </c>
      <c r="O6568">
        <v>0</v>
      </c>
      <c r="P6568">
        <v>0</v>
      </c>
      <c r="Q6568">
        <v>0</v>
      </c>
      <c r="R6568">
        <v>0</v>
      </c>
      <c r="S6568">
        <v>0</v>
      </c>
      <c r="T6568">
        <v>0</v>
      </c>
      <c r="U6568">
        <v>0</v>
      </c>
      <c r="V6568">
        <v>0</v>
      </c>
      <c r="W6568">
        <v>0</v>
      </c>
      <c r="X6568">
        <v>0</v>
      </c>
      <c r="Y6568">
        <v>0</v>
      </c>
      <c r="Z6568">
        <v>0</v>
      </c>
      <c r="AA6568">
        <v>0</v>
      </c>
      <c r="AB6568">
        <v>0</v>
      </c>
      <c r="AC6568">
        <v>0</v>
      </c>
    </row>
    <row r="6569" spans="1:29">
      <c r="A6569" t="s">
        <v>198</v>
      </c>
      <c r="B6569" t="s">
        <v>19</v>
      </c>
      <c r="C6569">
        <v>419033</v>
      </c>
      <c r="D6569">
        <v>403151</v>
      </c>
      <c r="E6569">
        <v>385226</v>
      </c>
      <c r="F6569">
        <v>367158</v>
      </c>
      <c r="G6569">
        <v>347736</v>
      </c>
      <c r="H6569">
        <v>328651</v>
      </c>
      <c r="I6569">
        <v>309272</v>
      </c>
      <c r="J6569">
        <v>288755</v>
      </c>
      <c r="K6569">
        <v>267320</v>
      </c>
      <c r="L6569">
        <v>244752</v>
      </c>
      <c r="M6569">
        <v>221157</v>
      </c>
      <c r="N6569">
        <v>196314</v>
      </c>
      <c r="O6569">
        <v>170290</v>
      </c>
      <c r="P6569">
        <v>142985</v>
      </c>
      <c r="Q6569">
        <v>114810</v>
      </c>
      <c r="R6569">
        <v>106141</v>
      </c>
      <c r="S6569">
        <v>98108.3</v>
      </c>
      <c r="T6569">
        <v>90084.7</v>
      </c>
      <c r="U6569">
        <v>82604.800000000003</v>
      </c>
      <c r="V6569">
        <v>75731.600000000006</v>
      </c>
      <c r="W6569">
        <v>68932.800000000003</v>
      </c>
      <c r="X6569">
        <v>62757</v>
      </c>
      <c r="Y6569">
        <v>56729.4</v>
      </c>
      <c r="Z6569">
        <v>51364</v>
      </c>
      <c r="AA6569">
        <v>46043.8</v>
      </c>
      <c r="AB6569">
        <v>40790.9</v>
      </c>
      <c r="AC6569">
        <v>36050.199999999997</v>
      </c>
    </row>
    <row r="6570" spans="1:29">
      <c r="A6570" t="s">
        <v>199</v>
      </c>
      <c r="B6570" t="s">
        <v>19</v>
      </c>
      <c r="C6570">
        <v>0</v>
      </c>
      <c r="D6570">
        <v>0</v>
      </c>
      <c r="E6570">
        <v>0</v>
      </c>
      <c r="F6570">
        <v>0</v>
      </c>
      <c r="G6570">
        <v>0</v>
      </c>
      <c r="H6570">
        <v>0</v>
      </c>
      <c r="I6570">
        <v>0</v>
      </c>
      <c r="J6570">
        <v>0</v>
      </c>
      <c r="K6570">
        <v>0</v>
      </c>
      <c r="L6570">
        <v>0</v>
      </c>
      <c r="M6570">
        <v>0</v>
      </c>
      <c r="N6570">
        <v>0</v>
      </c>
      <c r="O6570">
        <v>0</v>
      </c>
      <c r="P6570">
        <v>0</v>
      </c>
      <c r="Q6570">
        <v>0</v>
      </c>
      <c r="R6570">
        <v>0</v>
      </c>
      <c r="S6570">
        <v>0</v>
      </c>
      <c r="T6570">
        <v>0</v>
      </c>
      <c r="U6570">
        <v>0</v>
      </c>
      <c r="V6570">
        <v>0</v>
      </c>
      <c r="W6570">
        <v>0</v>
      </c>
      <c r="X6570">
        <v>0</v>
      </c>
      <c r="Y6570">
        <v>0</v>
      </c>
      <c r="Z6570">
        <v>0</v>
      </c>
      <c r="AA6570">
        <v>0</v>
      </c>
      <c r="AB6570">
        <v>0</v>
      </c>
      <c r="AC6570">
        <v>0</v>
      </c>
    </row>
    <row r="6571" spans="1:29">
      <c r="A6571" t="s">
        <v>200</v>
      </c>
      <c r="B6571" t="s">
        <v>19</v>
      </c>
      <c r="C6571">
        <v>0</v>
      </c>
      <c r="D6571">
        <v>0</v>
      </c>
      <c r="E6571">
        <v>0</v>
      </c>
      <c r="F6571">
        <v>0</v>
      </c>
      <c r="G6571">
        <v>0</v>
      </c>
      <c r="H6571">
        <v>0</v>
      </c>
      <c r="I6571">
        <v>0</v>
      </c>
      <c r="J6571">
        <v>0</v>
      </c>
      <c r="K6571">
        <v>0</v>
      </c>
      <c r="L6571">
        <v>0</v>
      </c>
      <c r="M6571">
        <v>0</v>
      </c>
      <c r="N6571">
        <v>0</v>
      </c>
      <c r="O6571">
        <v>0</v>
      </c>
      <c r="P6571">
        <v>0</v>
      </c>
      <c r="Q6571">
        <v>0</v>
      </c>
      <c r="R6571">
        <v>0</v>
      </c>
      <c r="S6571">
        <v>0</v>
      </c>
      <c r="T6571">
        <v>0</v>
      </c>
      <c r="U6571">
        <v>0</v>
      </c>
      <c r="V6571">
        <v>0</v>
      </c>
      <c r="W6571">
        <v>0</v>
      </c>
      <c r="X6571">
        <v>0</v>
      </c>
      <c r="Y6571">
        <v>0</v>
      </c>
      <c r="Z6571">
        <v>0</v>
      </c>
      <c r="AA6571">
        <v>0</v>
      </c>
      <c r="AB6571">
        <v>0</v>
      </c>
      <c r="AC6571">
        <v>0</v>
      </c>
    </row>
    <row r="6572" spans="1:29">
      <c r="A6572" t="s">
        <v>201</v>
      </c>
      <c r="B6572" t="s">
        <v>19</v>
      </c>
      <c r="C6572" s="2">
        <v>1012620</v>
      </c>
      <c r="D6572">
        <v>984228</v>
      </c>
      <c r="E6572">
        <v>946628</v>
      </c>
      <c r="F6572">
        <v>903039</v>
      </c>
      <c r="G6572">
        <v>854737</v>
      </c>
      <c r="H6572">
        <v>804565</v>
      </c>
      <c r="I6572">
        <v>753084</v>
      </c>
      <c r="J6572">
        <v>698284</v>
      </c>
      <c r="K6572">
        <v>639336</v>
      </c>
      <c r="L6572">
        <v>578111</v>
      </c>
      <c r="M6572">
        <v>516079</v>
      </c>
      <c r="N6572">
        <v>454257</v>
      </c>
      <c r="O6572">
        <v>394211</v>
      </c>
      <c r="P6572">
        <v>337035</v>
      </c>
      <c r="Q6572">
        <v>282981</v>
      </c>
      <c r="R6572">
        <v>232250</v>
      </c>
      <c r="S6572">
        <v>185527</v>
      </c>
      <c r="T6572">
        <v>157365</v>
      </c>
      <c r="U6572">
        <v>133234</v>
      </c>
      <c r="V6572">
        <v>111541</v>
      </c>
      <c r="W6572">
        <v>92527.6</v>
      </c>
      <c r="X6572">
        <v>76271</v>
      </c>
      <c r="Y6572">
        <v>62313.7</v>
      </c>
      <c r="Z6572">
        <v>50450.1</v>
      </c>
      <c r="AA6572">
        <v>40897.4</v>
      </c>
      <c r="AB6572">
        <v>33291.300000000003</v>
      </c>
      <c r="AC6572">
        <v>27452.799999999999</v>
      </c>
    </row>
    <row r="6573" spans="1:29">
      <c r="A6573" t="s">
        <v>202</v>
      </c>
      <c r="B6573" t="s">
        <v>19</v>
      </c>
      <c r="C6573" s="2">
        <v>41158500000</v>
      </c>
      <c r="D6573" s="2">
        <v>41084600000</v>
      </c>
      <c r="E6573" s="2">
        <v>40700600000</v>
      </c>
      <c r="F6573" s="2">
        <v>40183100000</v>
      </c>
      <c r="G6573" s="2">
        <v>39561100000</v>
      </c>
      <c r="H6573" s="2">
        <v>38910300000</v>
      </c>
      <c r="I6573" s="2">
        <v>38234400000</v>
      </c>
      <c r="J6573" s="2">
        <v>37457700000</v>
      </c>
      <c r="K6573" s="2">
        <v>36524200000</v>
      </c>
      <c r="L6573" s="2">
        <v>35485900000</v>
      </c>
      <c r="M6573" s="2">
        <v>34346400000</v>
      </c>
      <c r="N6573" s="2">
        <v>33112300000</v>
      </c>
      <c r="O6573" s="2">
        <v>31854300000</v>
      </c>
      <c r="P6573" s="2">
        <v>30595700000</v>
      </c>
      <c r="Q6573" s="2">
        <v>29321600000</v>
      </c>
      <c r="R6573" s="2">
        <v>28002700000</v>
      </c>
      <c r="S6573" s="2">
        <v>26663400000</v>
      </c>
      <c r="T6573" s="2">
        <v>25454500000</v>
      </c>
      <c r="U6573" s="2">
        <v>24313100000</v>
      </c>
      <c r="V6573" s="2">
        <v>23146400000</v>
      </c>
      <c r="W6573" s="2">
        <v>21983100000</v>
      </c>
      <c r="X6573" s="2">
        <v>20832400000</v>
      </c>
      <c r="Y6573" s="2">
        <v>19720900000</v>
      </c>
      <c r="Z6573" s="2">
        <v>18662900000</v>
      </c>
      <c r="AA6573" s="2">
        <v>17716700000</v>
      </c>
      <c r="AB6573" s="2">
        <v>16878500000</v>
      </c>
      <c r="AC6573" s="2">
        <v>16154300000</v>
      </c>
    </row>
    <row r="6574" spans="1:29">
      <c r="A6574" t="s">
        <v>203</v>
      </c>
      <c r="B6574" t="s">
        <v>19</v>
      </c>
      <c r="C6574" s="2">
        <v>186748000</v>
      </c>
      <c r="D6574" s="2">
        <v>188169000</v>
      </c>
      <c r="E6574" s="2">
        <v>188845000</v>
      </c>
      <c r="F6574" s="2">
        <v>190761000</v>
      </c>
      <c r="G6574" s="2">
        <v>195588000</v>
      </c>
      <c r="H6574" s="2">
        <v>198551000</v>
      </c>
      <c r="I6574" s="2">
        <v>203237000</v>
      </c>
      <c r="J6574" s="2">
        <v>208274000</v>
      </c>
      <c r="K6574" s="2">
        <v>213191000</v>
      </c>
      <c r="L6574" s="2">
        <v>217626000</v>
      </c>
      <c r="M6574" s="2">
        <v>221388000</v>
      </c>
      <c r="N6574" s="2">
        <v>224836000</v>
      </c>
      <c r="O6574" s="2">
        <v>228988000</v>
      </c>
      <c r="P6574" s="2">
        <v>232989000</v>
      </c>
      <c r="Q6574" s="2">
        <v>237917000</v>
      </c>
      <c r="R6574" s="2">
        <v>243060000</v>
      </c>
      <c r="S6574" s="2">
        <v>248453000</v>
      </c>
      <c r="T6574" s="2">
        <v>257111000</v>
      </c>
      <c r="U6574" s="2">
        <v>264822000</v>
      </c>
      <c r="V6574" s="2">
        <v>270720000</v>
      </c>
      <c r="W6574" s="2">
        <v>275555000</v>
      </c>
      <c r="X6574" s="2">
        <v>279477000</v>
      </c>
      <c r="Y6574" s="2">
        <v>282631000</v>
      </c>
      <c r="Z6574" s="2">
        <v>285194000</v>
      </c>
      <c r="AA6574" s="2">
        <v>288033000</v>
      </c>
      <c r="AB6574" s="2">
        <v>291117000</v>
      </c>
      <c r="AC6574" s="2">
        <v>294955000</v>
      </c>
    </row>
    <row r="6575" spans="1:29">
      <c r="A6575" t="s">
        <v>204</v>
      </c>
      <c r="B6575" t="s">
        <v>19</v>
      </c>
      <c r="C6575">
        <v>0</v>
      </c>
      <c r="D6575">
        <v>0</v>
      </c>
      <c r="E6575">
        <v>0</v>
      </c>
      <c r="F6575">
        <v>0</v>
      </c>
      <c r="G6575">
        <v>0</v>
      </c>
      <c r="H6575">
        <v>0</v>
      </c>
      <c r="I6575">
        <v>0</v>
      </c>
      <c r="J6575">
        <v>0</v>
      </c>
      <c r="K6575">
        <v>0</v>
      </c>
      <c r="L6575">
        <v>0</v>
      </c>
      <c r="M6575">
        <v>0</v>
      </c>
      <c r="N6575">
        <v>0</v>
      </c>
      <c r="O6575">
        <v>0</v>
      </c>
      <c r="P6575">
        <v>0</v>
      </c>
      <c r="Q6575">
        <v>0</v>
      </c>
      <c r="R6575">
        <v>0</v>
      </c>
      <c r="S6575">
        <v>0</v>
      </c>
      <c r="T6575">
        <v>0</v>
      </c>
      <c r="U6575">
        <v>0</v>
      </c>
      <c r="V6575">
        <v>0</v>
      </c>
      <c r="W6575">
        <v>0</v>
      </c>
      <c r="X6575">
        <v>0</v>
      </c>
      <c r="Y6575">
        <v>0</v>
      </c>
      <c r="Z6575">
        <v>0</v>
      </c>
      <c r="AA6575">
        <v>0</v>
      </c>
      <c r="AB6575">
        <v>0</v>
      </c>
      <c r="AC6575">
        <v>0</v>
      </c>
    </row>
    <row r="6576" spans="1:29">
      <c r="A6576" t="s">
        <v>205</v>
      </c>
      <c r="B6576" t="s">
        <v>19</v>
      </c>
      <c r="C6576">
        <v>0</v>
      </c>
      <c r="D6576">
        <v>0</v>
      </c>
      <c r="E6576">
        <v>0</v>
      </c>
      <c r="F6576">
        <v>0</v>
      </c>
      <c r="G6576">
        <v>0</v>
      </c>
      <c r="H6576">
        <v>0</v>
      </c>
      <c r="I6576">
        <v>0</v>
      </c>
      <c r="J6576">
        <v>0</v>
      </c>
      <c r="K6576">
        <v>0</v>
      </c>
      <c r="L6576">
        <v>0</v>
      </c>
      <c r="M6576">
        <v>0</v>
      </c>
      <c r="N6576">
        <v>0</v>
      </c>
      <c r="O6576">
        <v>0</v>
      </c>
      <c r="P6576">
        <v>0</v>
      </c>
      <c r="Q6576">
        <v>0</v>
      </c>
      <c r="R6576">
        <v>0</v>
      </c>
      <c r="S6576">
        <v>0</v>
      </c>
      <c r="T6576">
        <v>0</v>
      </c>
      <c r="U6576">
        <v>0</v>
      </c>
      <c r="V6576">
        <v>0</v>
      </c>
      <c r="W6576">
        <v>0</v>
      </c>
      <c r="X6576">
        <v>0</v>
      </c>
      <c r="Y6576">
        <v>0</v>
      </c>
      <c r="Z6576">
        <v>0</v>
      </c>
      <c r="AA6576">
        <v>0</v>
      </c>
      <c r="AB6576">
        <v>0</v>
      </c>
      <c r="AC6576">
        <v>0</v>
      </c>
    </row>
    <row r="6577" spans="1:29">
      <c r="A6577" t="s">
        <v>206</v>
      </c>
      <c r="B6577" t="s">
        <v>19</v>
      </c>
      <c r="C6577">
        <v>0</v>
      </c>
      <c r="D6577">
        <v>0</v>
      </c>
      <c r="E6577">
        <v>0</v>
      </c>
      <c r="F6577">
        <v>0</v>
      </c>
      <c r="G6577">
        <v>0</v>
      </c>
      <c r="H6577">
        <v>0</v>
      </c>
      <c r="I6577">
        <v>0</v>
      </c>
      <c r="J6577">
        <v>0</v>
      </c>
      <c r="K6577">
        <v>0</v>
      </c>
      <c r="L6577">
        <v>0</v>
      </c>
      <c r="M6577">
        <v>0</v>
      </c>
      <c r="N6577">
        <v>0</v>
      </c>
      <c r="O6577">
        <v>0</v>
      </c>
      <c r="P6577">
        <v>0</v>
      </c>
      <c r="Q6577">
        <v>0</v>
      </c>
      <c r="R6577">
        <v>0</v>
      </c>
      <c r="S6577">
        <v>0</v>
      </c>
      <c r="T6577">
        <v>0</v>
      </c>
      <c r="U6577">
        <v>0</v>
      </c>
      <c r="V6577">
        <v>0</v>
      </c>
      <c r="W6577">
        <v>0</v>
      </c>
      <c r="X6577">
        <v>0</v>
      </c>
      <c r="Y6577">
        <v>0</v>
      </c>
      <c r="Z6577">
        <v>0</v>
      </c>
      <c r="AA6577">
        <v>0</v>
      </c>
      <c r="AB6577">
        <v>0</v>
      </c>
      <c r="AC6577">
        <v>0</v>
      </c>
    </row>
    <row r="6578" spans="1:29">
      <c r="A6578" t="s">
        <v>207</v>
      </c>
      <c r="B6578" t="s">
        <v>19</v>
      </c>
      <c r="C6578">
        <v>0</v>
      </c>
      <c r="D6578">
        <v>0</v>
      </c>
      <c r="E6578">
        <v>0</v>
      </c>
      <c r="F6578">
        <v>0</v>
      </c>
      <c r="G6578">
        <v>0</v>
      </c>
      <c r="H6578">
        <v>0</v>
      </c>
      <c r="I6578">
        <v>0</v>
      </c>
      <c r="J6578">
        <v>0</v>
      </c>
      <c r="K6578">
        <v>0</v>
      </c>
      <c r="L6578">
        <v>0</v>
      </c>
      <c r="M6578">
        <v>0</v>
      </c>
      <c r="N6578">
        <v>0</v>
      </c>
      <c r="O6578">
        <v>0</v>
      </c>
      <c r="P6578">
        <v>0</v>
      </c>
      <c r="Q6578">
        <v>0</v>
      </c>
      <c r="R6578">
        <v>0</v>
      </c>
      <c r="S6578">
        <v>0</v>
      </c>
      <c r="T6578">
        <v>0</v>
      </c>
      <c r="U6578">
        <v>0</v>
      </c>
      <c r="V6578">
        <v>0</v>
      </c>
      <c r="W6578">
        <v>0</v>
      </c>
      <c r="X6578">
        <v>0</v>
      </c>
      <c r="Y6578">
        <v>0</v>
      </c>
      <c r="Z6578">
        <v>0</v>
      </c>
      <c r="AA6578">
        <v>0</v>
      </c>
      <c r="AB6578">
        <v>0</v>
      </c>
      <c r="AC6578">
        <v>0</v>
      </c>
    </row>
    <row r="6579" spans="1:29">
      <c r="A6579" t="s">
        <v>208</v>
      </c>
      <c r="B6579" t="s">
        <v>19</v>
      </c>
      <c r="C6579" s="2">
        <v>4047090</v>
      </c>
      <c r="D6579" s="2">
        <v>4081400</v>
      </c>
      <c r="E6579" s="2">
        <v>4078530</v>
      </c>
      <c r="F6579" s="2">
        <v>4043060</v>
      </c>
      <c r="G6579" s="2">
        <v>3977090</v>
      </c>
      <c r="H6579" s="2">
        <v>3896010</v>
      </c>
      <c r="I6579" s="2">
        <v>3800560</v>
      </c>
      <c r="J6579" s="2">
        <v>3677750</v>
      </c>
      <c r="K6579" s="2">
        <v>3521390</v>
      </c>
      <c r="L6579" s="2">
        <v>3339290</v>
      </c>
      <c r="M6579" s="2">
        <v>3137390</v>
      </c>
      <c r="N6579" s="2">
        <v>2920720</v>
      </c>
      <c r="O6579" s="2">
        <v>2698490</v>
      </c>
      <c r="P6579" s="2">
        <v>2476610</v>
      </c>
      <c r="Q6579" s="2">
        <v>2256280</v>
      </c>
      <c r="R6579" s="2">
        <v>2036960</v>
      </c>
      <c r="S6579" s="2">
        <v>1821950</v>
      </c>
      <c r="T6579" s="2">
        <v>1608700</v>
      </c>
      <c r="U6579" s="2">
        <v>1420690</v>
      </c>
      <c r="V6579" s="2">
        <v>1244560</v>
      </c>
      <c r="W6579" s="2">
        <v>1086740</v>
      </c>
      <c r="X6579">
        <v>947822</v>
      </c>
      <c r="Y6579">
        <v>823704</v>
      </c>
      <c r="Z6579">
        <v>713620</v>
      </c>
      <c r="AA6579">
        <v>620980</v>
      </c>
      <c r="AB6579">
        <v>544108</v>
      </c>
      <c r="AC6579">
        <v>481662</v>
      </c>
    </row>
    <row r="6580" spans="1:29">
      <c r="A6580" t="s">
        <v>209</v>
      </c>
      <c r="B6580" t="s">
        <v>19</v>
      </c>
      <c r="C6580">
        <v>0</v>
      </c>
      <c r="D6580">
        <v>0</v>
      </c>
      <c r="E6580">
        <v>0</v>
      </c>
      <c r="F6580">
        <v>0</v>
      </c>
      <c r="G6580">
        <v>0</v>
      </c>
      <c r="H6580">
        <v>0</v>
      </c>
      <c r="I6580">
        <v>0</v>
      </c>
      <c r="J6580">
        <v>0</v>
      </c>
      <c r="K6580">
        <v>0</v>
      </c>
      <c r="L6580">
        <v>0</v>
      </c>
      <c r="M6580">
        <v>0</v>
      </c>
      <c r="N6580">
        <v>0</v>
      </c>
      <c r="O6580">
        <v>0</v>
      </c>
      <c r="P6580">
        <v>0</v>
      </c>
      <c r="Q6580">
        <v>0</v>
      </c>
      <c r="R6580">
        <v>0</v>
      </c>
      <c r="S6580">
        <v>0</v>
      </c>
      <c r="T6580">
        <v>0</v>
      </c>
      <c r="U6580">
        <v>0</v>
      </c>
      <c r="V6580">
        <v>0</v>
      </c>
      <c r="W6580">
        <v>0</v>
      </c>
      <c r="X6580">
        <v>0</v>
      </c>
      <c r="Y6580">
        <v>0</v>
      </c>
      <c r="Z6580">
        <v>0</v>
      </c>
      <c r="AA6580">
        <v>0</v>
      </c>
      <c r="AB6580">
        <v>0</v>
      </c>
      <c r="AC6580">
        <v>0</v>
      </c>
    </row>
    <row r="6581" spans="1:29">
      <c r="A6581" t="s">
        <v>210</v>
      </c>
      <c r="B6581" t="s">
        <v>19</v>
      </c>
      <c r="C6581">
        <v>0</v>
      </c>
      <c r="D6581">
        <v>0</v>
      </c>
      <c r="E6581">
        <v>0</v>
      </c>
      <c r="F6581">
        <v>0</v>
      </c>
      <c r="G6581">
        <v>0</v>
      </c>
      <c r="H6581">
        <v>0</v>
      </c>
      <c r="I6581">
        <v>0</v>
      </c>
      <c r="J6581">
        <v>0</v>
      </c>
      <c r="K6581">
        <v>0</v>
      </c>
      <c r="L6581">
        <v>0</v>
      </c>
      <c r="M6581">
        <v>0</v>
      </c>
      <c r="N6581">
        <v>0</v>
      </c>
      <c r="O6581">
        <v>0</v>
      </c>
      <c r="P6581">
        <v>0</v>
      </c>
      <c r="Q6581">
        <v>0</v>
      </c>
      <c r="R6581">
        <v>0</v>
      </c>
      <c r="S6581">
        <v>0</v>
      </c>
      <c r="T6581">
        <v>0</v>
      </c>
      <c r="U6581">
        <v>0</v>
      </c>
      <c r="V6581">
        <v>0</v>
      </c>
      <c r="W6581">
        <v>0</v>
      </c>
      <c r="X6581">
        <v>0</v>
      </c>
      <c r="Y6581">
        <v>0</v>
      </c>
      <c r="Z6581">
        <v>0</v>
      </c>
      <c r="AA6581">
        <v>0</v>
      </c>
      <c r="AB6581">
        <v>0</v>
      </c>
      <c r="AC6581">
        <v>0</v>
      </c>
    </row>
    <row r="6582" spans="1:29">
      <c r="A6582" t="s">
        <v>211</v>
      </c>
      <c r="B6582" t="s">
        <v>19</v>
      </c>
      <c r="C6582" s="2">
        <v>2148440</v>
      </c>
      <c r="D6582" s="2">
        <v>2060860</v>
      </c>
      <c r="E6582" s="2">
        <v>1961170</v>
      </c>
      <c r="F6582" s="2">
        <v>1860090</v>
      </c>
      <c r="G6582" s="2">
        <v>1753220</v>
      </c>
      <c r="H6582" s="2">
        <v>1648230</v>
      </c>
      <c r="I6582" s="2">
        <v>1541890</v>
      </c>
      <c r="J6582" s="2">
        <v>1429460</v>
      </c>
      <c r="K6582" s="2">
        <v>1312030</v>
      </c>
      <c r="L6582" s="2">
        <v>1188980</v>
      </c>
      <c r="M6582" s="2">
        <v>1060820</v>
      </c>
      <c r="N6582">
        <v>926474</v>
      </c>
      <c r="O6582">
        <v>786743</v>
      </c>
      <c r="P6582">
        <v>640638</v>
      </c>
      <c r="Q6582">
        <v>488451</v>
      </c>
      <c r="R6582">
        <v>445683</v>
      </c>
      <c r="S6582">
        <v>406837</v>
      </c>
      <c r="T6582">
        <v>370900</v>
      </c>
      <c r="U6582">
        <v>337045</v>
      </c>
      <c r="V6582">
        <v>305779</v>
      </c>
      <c r="W6582">
        <v>275362</v>
      </c>
      <c r="X6582">
        <v>246247</v>
      </c>
      <c r="Y6582">
        <v>219309</v>
      </c>
      <c r="Z6582">
        <v>194351</v>
      </c>
      <c r="AA6582">
        <v>170118</v>
      </c>
      <c r="AB6582">
        <v>147182</v>
      </c>
      <c r="AC6582">
        <v>125158</v>
      </c>
    </row>
    <row r="6583" spans="1:29">
      <c r="A6583" t="s">
        <v>212</v>
      </c>
      <c r="B6583" t="s">
        <v>19</v>
      </c>
      <c r="C6583" s="2">
        <v>3584920000</v>
      </c>
      <c r="D6583" s="2">
        <v>3626930000</v>
      </c>
      <c r="E6583" s="2">
        <v>3653790000</v>
      </c>
      <c r="F6583" s="2">
        <v>3683610000</v>
      </c>
      <c r="G6583" s="2">
        <v>3705920000</v>
      </c>
      <c r="H6583" s="2">
        <v>3737200000</v>
      </c>
      <c r="I6583" s="2">
        <v>3770700000</v>
      </c>
      <c r="J6583" s="2">
        <v>3797290000</v>
      </c>
      <c r="K6583" s="2">
        <v>3819680000</v>
      </c>
      <c r="L6583" s="2">
        <v>3836850000</v>
      </c>
      <c r="M6583" s="2">
        <v>3849980000</v>
      </c>
      <c r="N6583" s="2">
        <v>3856920000</v>
      </c>
      <c r="O6583" s="2">
        <v>3860250000</v>
      </c>
      <c r="P6583" s="2">
        <v>3859650000</v>
      </c>
      <c r="Q6583" s="2">
        <v>3854230000</v>
      </c>
      <c r="R6583" s="2">
        <v>3796340000</v>
      </c>
      <c r="S6583" s="2">
        <v>3740720000</v>
      </c>
      <c r="T6583" s="2">
        <v>3681960000</v>
      </c>
      <c r="U6583" s="2">
        <v>3622360000</v>
      </c>
      <c r="V6583" s="2">
        <v>3561570000</v>
      </c>
      <c r="W6583" s="2">
        <v>3502530000</v>
      </c>
      <c r="X6583" s="2">
        <v>3451340000</v>
      </c>
      <c r="Y6583" s="2">
        <v>3406620000</v>
      </c>
      <c r="Z6583" s="2">
        <v>3375300000</v>
      </c>
      <c r="AA6583" s="2">
        <v>3346340000</v>
      </c>
      <c r="AB6583" s="2">
        <v>3320790000</v>
      </c>
      <c r="AC6583" s="2">
        <v>3297430000</v>
      </c>
    </row>
    <row r="6584" spans="1:29">
      <c r="A6584" t="s">
        <v>213</v>
      </c>
      <c r="B6584" t="s">
        <v>19</v>
      </c>
      <c r="C6584" s="2">
        <v>3921410000</v>
      </c>
      <c r="D6584" s="2">
        <v>3908560000</v>
      </c>
      <c r="E6584" s="2">
        <v>3849860000</v>
      </c>
      <c r="F6584" s="2">
        <v>3799340000</v>
      </c>
      <c r="G6584" s="2">
        <v>3776770000</v>
      </c>
      <c r="H6584" s="2">
        <v>3700480000</v>
      </c>
      <c r="I6584" s="2">
        <v>3634740000</v>
      </c>
      <c r="J6584" s="2">
        <v>3563000000</v>
      </c>
      <c r="K6584" s="2">
        <v>3488010000</v>
      </c>
      <c r="L6584" s="2">
        <v>3402900000</v>
      </c>
      <c r="M6584" s="2">
        <v>3309290000</v>
      </c>
      <c r="N6584" s="2">
        <v>3211550000</v>
      </c>
      <c r="O6584" s="2">
        <v>3117200000</v>
      </c>
      <c r="P6584" s="2">
        <v>3012720000</v>
      </c>
      <c r="Q6584" s="2">
        <v>2908770000</v>
      </c>
      <c r="R6584" s="2">
        <v>2847600000</v>
      </c>
      <c r="S6584" s="2">
        <v>2790740000</v>
      </c>
      <c r="T6584" s="2">
        <v>2732680000</v>
      </c>
      <c r="U6584" s="2">
        <v>2679430000</v>
      </c>
      <c r="V6584" s="2">
        <v>2630290000</v>
      </c>
      <c r="W6584" s="2">
        <v>2584960000</v>
      </c>
      <c r="X6584" s="2">
        <v>2546740000</v>
      </c>
      <c r="Y6584" s="2">
        <v>2513960000</v>
      </c>
      <c r="Z6584" s="2">
        <v>2491020000</v>
      </c>
      <c r="AA6584" s="2">
        <v>2471210000</v>
      </c>
      <c r="AB6584" s="2">
        <v>2453410000</v>
      </c>
      <c r="AC6584" s="2">
        <v>2438370000</v>
      </c>
    </row>
    <row r="6585" spans="1:29">
      <c r="A6585" t="s">
        <v>214</v>
      </c>
      <c r="B6585" t="s">
        <v>19</v>
      </c>
      <c r="C6585">
        <v>0</v>
      </c>
      <c r="D6585">
        <v>0</v>
      </c>
      <c r="E6585">
        <v>0</v>
      </c>
      <c r="F6585">
        <v>0</v>
      </c>
      <c r="G6585">
        <v>0</v>
      </c>
      <c r="H6585">
        <v>0</v>
      </c>
      <c r="I6585">
        <v>0</v>
      </c>
      <c r="J6585">
        <v>0</v>
      </c>
      <c r="K6585">
        <v>0</v>
      </c>
      <c r="L6585">
        <v>0</v>
      </c>
      <c r="M6585">
        <v>0</v>
      </c>
      <c r="N6585">
        <v>0</v>
      </c>
      <c r="O6585">
        <v>0</v>
      </c>
      <c r="P6585">
        <v>0</v>
      </c>
      <c r="Q6585">
        <v>0</v>
      </c>
      <c r="R6585">
        <v>0</v>
      </c>
      <c r="S6585">
        <v>0</v>
      </c>
      <c r="T6585">
        <v>0</v>
      </c>
      <c r="U6585">
        <v>0</v>
      </c>
      <c r="V6585">
        <v>0</v>
      </c>
      <c r="W6585">
        <v>0</v>
      </c>
      <c r="X6585">
        <v>0</v>
      </c>
      <c r="Y6585">
        <v>0</v>
      </c>
      <c r="Z6585">
        <v>0</v>
      </c>
      <c r="AA6585">
        <v>0</v>
      </c>
      <c r="AB6585">
        <v>0</v>
      </c>
      <c r="AC6585">
        <v>0</v>
      </c>
    </row>
    <row r="6586" spans="1:29">
      <c r="A6586" t="s">
        <v>215</v>
      </c>
      <c r="B6586" t="s">
        <v>19</v>
      </c>
      <c r="C6586">
        <v>0</v>
      </c>
      <c r="D6586">
        <v>0</v>
      </c>
      <c r="E6586">
        <v>0</v>
      </c>
      <c r="F6586">
        <v>0</v>
      </c>
      <c r="G6586">
        <v>0</v>
      </c>
      <c r="H6586">
        <v>0</v>
      </c>
      <c r="I6586">
        <v>0</v>
      </c>
      <c r="J6586">
        <v>0</v>
      </c>
      <c r="K6586">
        <v>0</v>
      </c>
      <c r="L6586">
        <v>0</v>
      </c>
      <c r="M6586">
        <v>0</v>
      </c>
      <c r="N6586">
        <v>0</v>
      </c>
      <c r="O6586">
        <v>0</v>
      </c>
      <c r="P6586">
        <v>0</v>
      </c>
      <c r="Q6586">
        <v>0</v>
      </c>
      <c r="R6586">
        <v>0</v>
      </c>
      <c r="S6586">
        <v>0</v>
      </c>
      <c r="T6586">
        <v>0</v>
      </c>
      <c r="U6586">
        <v>0</v>
      </c>
      <c r="V6586">
        <v>0</v>
      </c>
      <c r="W6586">
        <v>0</v>
      </c>
      <c r="X6586">
        <v>0</v>
      </c>
      <c r="Y6586">
        <v>0</v>
      </c>
      <c r="Z6586">
        <v>0</v>
      </c>
      <c r="AA6586">
        <v>0</v>
      </c>
      <c r="AB6586">
        <v>0</v>
      </c>
      <c r="AC6586">
        <v>0</v>
      </c>
    </row>
    <row r="6587" spans="1:29">
      <c r="A6587" t="s">
        <v>216</v>
      </c>
      <c r="B6587" t="s">
        <v>19</v>
      </c>
      <c r="C6587">
        <v>0</v>
      </c>
      <c r="D6587">
        <v>0</v>
      </c>
      <c r="E6587">
        <v>0</v>
      </c>
      <c r="F6587">
        <v>0</v>
      </c>
      <c r="G6587">
        <v>0</v>
      </c>
      <c r="H6587">
        <v>0</v>
      </c>
      <c r="I6587">
        <v>0</v>
      </c>
      <c r="J6587">
        <v>0</v>
      </c>
      <c r="K6587">
        <v>0</v>
      </c>
      <c r="L6587">
        <v>0</v>
      </c>
      <c r="M6587">
        <v>0</v>
      </c>
      <c r="N6587">
        <v>0</v>
      </c>
      <c r="O6587">
        <v>0</v>
      </c>
      <c r="P6587">
        <v>0</v>
      </c>
      <c r="Q6587">
        <v>0</v>
      </c>
      <c r="R6587">
        <v>0</v>
      </c>
      <c r="S6587">
        <v>0</v>
      </c>
      <c r="T6587">
        <v>0</v>
      </c>
      <c r="U6587">
        <v>0</v>
      </c>
      <c r="V6587">
        <v>0</v>
      </c>
      <c r="W6587">
        <v>0</v>
      </c>
      <c r="X6587">
        <v>0</v>
      </c>
      <c r="Y6587">
        <v>0</v>
      </c>
      <c r="Z6587">
        <v>0</v>
      </c>
      <c r="AA6587">
        <v>0</v>
      </c>
      <c r="AB6587">
        <v>0</v>
      </c>
      <c r="AC6587">
        <v>0</v>
      </c>
    </row>
    <row r="6588" spans="1:29">
      <c r="A6588" t="s">
        <v>217</v>
      </c>
      <c r="B6588" t="s">
        <v>19</v>
      </c>
      <c r="C6588">
        <v>0</v>
      </c>
      <c r="D6588">
        <v>0</v>
      </c>
      <c r="E6588">
        <v>0</v>
      </c>
      <c r="F6588">
        <v>0</v>
      </c>
      <c r="G6588">
        <v>0</v>
      </c>
      <c r="H6588">
        <v>0</v>
      </c>
      <c r="I6588">
        <v>0</v>
      </c>
      <c r="J6588">
        <v>0</v>
      </c>
      <c r="K6588">
        <v>0</v>
      </c>
      <c r="L6588">
        <v>0</v>
      </c>
      <c r="M6588">
        <v>0</v>
      </c>
      <c r="N6588">
        <v>0</v>
      </c>
      <c r="O6588">
        <v>0</v>
      </c>
      <c r="P6588">
        <v>0</v>
      </c>
      <c r="Q6588">
        <v>0</v>
      </c>
      <c r="R6588">
        <v>0</v>
      </c>
      <c r="S6588">
        <v>0</v>
      </c>
      <c r="T6588">
        <v>0</v>
      </c>
      <c r="U6588">
        <v>0</v>
      </c>
      <c r="V6588">
        <v>0</v>
      </c>
      <c r="W6588">
        <v>0</v>
      </c>
      <c r="X6588">
        <v>0</v>
      </c>
      <c r="Y6588">
        <v>0</v>
      </c>
      <c r="Z6588">
        <v>0</v>
      </c>
      <c r="AA6588">
        <v>0</v>
      </c>
      <c r="AB6588">
        <v>0</v>
      </c>
      <c r="AC6588">
        <v>0</v>
      </c>
    </row>
    <row r="6589" spans="1:29">
      <c r="A6589" t="s">
        <v>218</v>
      </c>
      <c r="B6589" t="s">
        <v>19</v>
      </c>
      <c r="C6589" s="2">
        <v>1770560</v>
      </c>
      <c r="D6589" s="2">
        <v>1703450</v>
      </c>
      <c r="E6589" s="2">
        <v>1627710</v>
      </c>
      <c r="F6589" s="2">
        <v>1551370</v>
      </c>
      <c r="G6589" s="2">
        <v>1469310</v>
      </c>
      <c r="H6589" s="2">
        <v>1388670</v>
      </c>
      <c r="I6589" s="2">
        <v>1306780</v>
      </c>
      <c r="J6589" s="2">
        <v>1220090</v>
      </c>
      <c r="K6589" s="2">
        <v>1129520</v>
      </c>
      <c r="L6589" s="2">
        <v>1034170</v>
      </c>
      <c r="M6589">
        <v>934467</v>
      </c>
      <c r="N6589">
        <v>829495</v>
      </c>
      <c r="O6589">
        <v>719535</v>
      </c>
      <c r="P6589">
        <v>604164</v>
      </c>
      <c r="Q6589">
        <v>485114</v>
      </c>
      <c r="R6589">
        <v>448483</v>
      </c>
      <c r="S6589">
        <v>414542</v>
      </c>
      <c r="T6589">
        <v>380640</v>
      </c>
      <c r="U6589">
        <v>349034</v>
      </c>
      <c r="V6589">
        <v>319993</v>
      </c>
      <c r="W6589">
        <v>291265</v>
      </c>
      <c r="X6589">
        <v>265170</v>
      </c>
      <c r="Y6589">
        <v>239702</v>
      </c>
      <c r="Z6589">
        <v>217031</v>
      </c>
      <c r="AA6589">
        <v>194551</v>
      </c>
      <c r="AB6589">
        <v>172356</v>
      </c>
      <c r="AC6589">
        <v>152325</v>
      </c>
    </row>
    <row r="6590" spans="1:29">
      <c r="A6590" t="s">
        <v>219</v>
      </c>
      <c r="B6590" t="s">
        <v>19</v>
      </c>
      <c r="C6590">
        <v>0</v>
      </c>
      <c r="D6590">
        <v>0</v>
      </c>
      <c r="E6590">
        <v>0</v>
      </c>
      <c r="F6590">
        <v>0</v>
      </c>
      <c r="G6590">
        <v>0</v>
      </c>
      <c r="H6590">
        <v>0</v>
      </c>
      <c r="I6590">
        <v>0</v>
      </c>
      <c r="J6590">
        <v>0</v>
      </c>
      <c r="K6590">
        <v>0</v>
      </c>
      <c r="L6590">
        <v>0</v>
      </c>
      <c r="M6590">
        <v>0</v>
      </c>
      <c r="N6590">
        <v>0</v>
      </c>
      <c r="O6590">
        <v>0</v>
      </c>
      <c r="P6590">
        <v>0</v>
      </c>
      <c r="Q6590">
        <v>0</v>
      </c>
      <c r="R6590">
        <v>0</v>
      </c>
      <c r="S6590">
        <v>0</v>
      </c>
      <c r="T6590">
        <v>0</v>
      </c>
      <c r="U6590">
        <v>0</v>
      </c>
      <c r="V6590">
        <v>0</v>
      </c>
      <c r="W6590">
        <v>0</v>
      </c>
      <c r="X6590">
        <v>0</v>
      </c>
      <c r="Y6590">
        <v>0</v>
      </c>
      <c r="Z6590">
        <v>0</v>
      </c>
      <c r="AA6590">
        <v>0</v>
      </c>
      <c r="AB6590">
        <v>0</v>
      </c>
      <c r="AC6590">
        <v>0</v>
      </c>
    </row>
    <row r="6591" spans="1:29">
      <c r="A6591" t="s">
        <v>220</v>
      </c>
      <c r="B6591" t="s">
        <v>19</v>
      </c>
      <c r="C6591">
        <v>0</v>
      </c>
      <c r="D6591">
        <v>0</v>
      </c>
      <c r="E6591">
        <v>0</v>
      </c>
      <c r="F6591">
        <v>0</v>
      </c>
      <c r="G6591">
        <v>0</v>
      </c>
      <c r="H6591">
        <v>0</v>
      </c>
      <c r="I6591">
        <v>0</v>
      </c>
      <c r="J6591">
        <v>0</v>
      </c>
      <c r="K6591">
        <v>0</v>
      </c>
      <c r="L6591">
        <v>0</v>
      </c>
      <c r="M6591">
        <v>0</v>
      </c>
      <c r="N6591">
        <v>0</v>
      </c>
      <c r="O6591">
        <v>0</v>
      </c>
      <c r="P6591">
        <v>0</v>
      </c>
      <c r="Q6591">
        <v>0</v>
      </c>
      <c r="R6591">
        <v>0</v>
      </c>
      <c r="S6591">
        <v>0</v>
      </c>
      <c r="T6591">
        <v>0</v>
      </c>
      <c r="U6591">
        <v>0</v>
      </c>
      <c r="V6591">
        <v>0</v>
      </c>
      <c r="W6591">
        <v>0</v>
      </c>
      <c r="X6591">
        <v>0</v>
      </c>
      <c r="Y6591">
        <v>0</v>
      </c>
      <c r="Z6591">
        <v>0</v>
      </c>
      <c r="AA6591">
        <v>0</v>
      </c>
      <c r="AB6591">
        <v>0</v>
      </c>
      <c r="AC6591">
        <v>0</v>
      </c>
    </row>
    <row r="6592" spans="1:29">
      <c r="A6592" t="s">
        <v>221</v>
      </c>
      <c r="B6592" t="s">
        <v>19</v>
      </c>
      <c r="C6592">
        <v>101262</v>
      </c>
      <c r="D6592">
        <v>98422.8</v>
      </c>
      <c r="E6592">
        <v>94662.8</v>
      </c>
      <c r="F6592">
        <v>90303.9</v>
      </c>
      <c r="G6592">
        <v>85473.7</v>
      </c>
      <c r="H6592">
        <v>80456.5</v>
      </c>
      <c r="I6592">
        <v>75308.399999999994</v>
      </c>
      <c r="J6592">
        <v>69828.399999999994</v>
      </c>
      <c r="K6592">
        <v>63933.599999999999</v>
      </c>
      <c r="L6592">
        <v>57811.1</v>
      </c>
      <c r="M6592">
        <v>51607.9</v>
      </c>
      <c r="N6592">
        <v>45425.7</v>
      </c>
      <c r="O6592">
        <v>39421.1</v>
      </c>
      <c r="P6592">
        <v>33703.5</v>
      </c>
      <c r="Q6592">
        <v>28298.1</v>
      </c>
      <c r="R6592">
        <v>23225</v>
      </c>
      <c r="S6592">
        <v>18552.7</v>
      </c>
      <c r="T6592">
        <v>15736.5</v>
      </c>
      <c r="U6592">
        <v>13323.4</v>
      </c>
      <c r="V6592">
        <v>11154.1</v>
      </c>
      <c r="W6592">
        <v>9252.76</v>
      </c>
      <c r="X6592">
        <v>7627.1</v>
      </c>
      <c r="Y6592">
        <v>6231.37</v>
      </c>
      <c r="Z6592">
        <v>5045.01</v>
      </c>
      <c r="AA6592">
        <v>4089.74</v>
      </c>
      <c r="AB6592">
        <v>3329.13</v>
      </c>
      <c r="AC6592">
        <v>2745.28</v>
      </c>
    </row>
    <row r="6593" spans="1:29">
      <c r="A6593" t="s">
        <v>222</v>
      </c>
      <c r="B6593" t="s">
        <v>19</v>
      </c>
      <c r="C6593" s="2">
        <v>21059400000</v>
      </c>
      <c r="D6593" s="2">
        <v>21021600000</v>
      </c>
      <c r="E6593" s="2">
        <v>20825200000</v>
      </c>
      <c r="F6593" s="2">
        <v>20560300000</v>
      </c>
      <c r="G6593" s="2">
        <v>20242100000</v>
      </c>
      <c r="H6593" s="2">
        <v>19909100000</v>
      </c>
      <c r="I6593" s="2">
        <v>19563300000</v>
      </c>
      <c r="J6593" s="2">
        <v>19165800000</v>
      </c>
      <c r="K6593" s="2">
        <v>18688200000</v>
      </c>
      <c r="L6593" s="2">
        <v>18156900000</v>
      </c>
      <c r="M6593" s="2">
        <v>17573900000</v>
      </c>
      <c r="N6593" s="2">
        <v>16942400000</v>
      </c>
      <c r="O6593" s="2">
        <v>16298800000</v>
      </c>
      <c r="P6593" s="2">
        <v>15654800000</v>
      </c>
      <c r="Q6593" s="2">
        <v>15002900000</v>
      </c>
      <c r="R6593" s="2">
        <v>14328000000</v>
      </c>
      <c r="S6593" s="2">
        <v>13642800000</v>
      </c>
      <c r="T6593" s="2">
        <v>13024200000</v>
      </c>
      <c r="U6593" s="2">
        <v>12440200000</v>
      </c>
      <c r="V6593" s="2">
        <v>11843200000</v>
      </c>
      <c r="W6593" s="2">
        <v>11248000000</v>
      </c>
      <c r="X6593" s="2">
        <v>10659300000</v>
      </c>
      <c r="Y6593" s="2">
        <v>10090500000</v>
      </c>
      <c r="Z6593" s="2">
        <v>9549160000</v>
      </c>
      <c r="AA6593" s="2">
        <v>9065040000</v>
      </c>
      <c r="AB6593" s="2">
        <v>8636150000</v>
      </c>
      <c r="AC6593" s="2">
        <v>8265600000</v>
      </c>
    </row>
    <row r="6594" spans="1:29">
      <c r="A6594" t="s">
        <v>223</v>
      </c>
      <c r="B6594" t="s">
        <v>19</v>
      </c>
      <c r="C6594" s="2">
        <v>87522700</v>
      </c>
      <c r="D6594" s="2">
        <v>88188300</v>
      </c>
      <c r="E6594" s="2">
        <v>88505300</v>
      </c>
      <c r="F6594" s="2">
        <v>89403500</v>
      </c>
      <c r="G6594" s="2">
        <v>91665400</v>
      </c>
      <c r="H6594" s="2">
        <v>93054200</v>
      </c>
      <c r="I6594" s="2">
        <v>95250500</v>
      </c>
      <c r="J6594" s="2">
        <v>97611000</v>
      </c>
      <c r="K6594" s="2">
        <v>99915700</v>
      </c>
      <c r="L6594" s="2">
        <v>101994000</v>
      </c>
      <c r="M6594" s="2">
        <v>103757000</v>
      </c>
      <c r="N6594" s="2">
        <v>105373000</v>
      </c>
      <c r="O6594" s="2">
        <v>107319000</v>
      </c>
      <c r="P6594" s="2">
        <v>109194000</v>
      </c>
      <c r="Q6594" s="2">
        <v>111504000</v>
      </c>
      <c r="R6594" s="2">
        <v>113914000</v>
      </c>
      <c r="S6594" s="2">
        <v>116442000</v>
      </c>
      <c r="T6594" s="2">
        <v>120499000</v>
      </c>
      <c r="U6594" s="2">
        <v>124113000</v>
      </c>
      <c r="V6594" s="2">
        <v>126877000</v>
      </c>
      <c r="W6594" s="2">
        <v>129143000</v>
      </c>
      <c r="X6594" s="2">
        <v>130981000</v>
      </c>
      <c r="Y6594" s="2">
        <v>132460000</v>
      </c>
      <c r="Z6594" s="2">
        <v>133661000</v>
      </c>
      <c r="AA6594" s="2">
        <v>134992000</v>
      </c>
      <c r="AB6594" s="2">
        <v>136437000</v>
      </c>
      <c r="AC6594" s="2">
        <v>138236000</v>
      </c>
    </row>
    <row r="6595" spans="1:29">
      <c r="A6595" t="s">
        <v>224</v>
      </c>
      <c r="B6595" t="s">
        <v>19</v>
      </c>
      <c r="C6595">
        <v>0</v>
      </c>
      <c r="D6595">
        <v>0</v>
      </c>
      <c r="E6595">
        <v>0</v>
      </c>
      <c r="F6595">
        <v>0</v>
      </c>
      <c r="G6595">
        <v>0</v>
      </c>
      <c r="H6595">
        <v>0</v>
      </c>
      <c r="I6595">
        <v>0</v>
      </c>
      <c r="J6595">
        <v>0</v>
      </c>
      <c r="K6595">
        <v>0</v>
      </c>
      <c r="L6595">
        <v>0</v>
      </c>
      <c r="M6595">
        <v>0</v>
      </c>
      <c r="N6595">
        <v>0</v>
      </c>
      <c r="O6595">
        <v>0</v>
      </c>
      <c r="P6595">
        <v>0</v>
      </c>
      <c r="Q6595">
        <v>0</v>
      </c>
      <c r="R6595">
        <v>0</v>
      </c>
      <c r="S6595">
        <v>0</v>
      </c>
      <c r="T6595">
        <v>0</v>
      </c>
      <c r="U6595">
        <v>0</v>
      </c>
      <c r="V6595">
        <v>0</v>
      </c>
      <c r="W6595">
        <v>0</v>
      </c>
      <c r="X6595">
        <v>0</v>
      </c>
      <c r="Y6595">
        <v>0</v>
      </c>
      <c r="Z6595">
        <v>0</v>
      </c>
      <c r="AA6595">
        <v>0</v>
      </c>
      <c r="AB6595">
        <v>0</v>
      </c>
      <c r="AC6595">
        <v>0</v>
      </c>
    </row>
    <row r="6596" spans="1:29">
      <c r="A6596" t="s">
        <v>225</v>
      </c>
      <c r="B6596" t="s">
        <v>19</v>
      </c>
      <c r="C6596">
        <v>0</v>
      </c>
      <c r="D6596">
        <v>0</v>
      </c>
      <c r="E6596">
        <v>0</v>
      </c>
      <c r="F6596">
        <v>0</v>
      </c>
      <c r="G6596">
        <v>0</v>
      </c>
      <c r="H6596">
        <v>0</v>
      </c>
      <c r="I6596">
        <v>0</v>
      </c>
      <c r="J6596">
        <v>0</v>
      </c>
      <c r="K6596">
        <v>0</v>
      </c>
      <c r="L6596">
        <v>0</v>
      </c>
      <c r="M6596">
        <v>0</v>
      </c>
      <c r="N6596">
        <v>0</v>
      </c>
      <c r="O6596">
        <v>0</v>
      </c>
      <c r="P6596">
        <v>0</v>
      </c>
      <c r="Q6596">
        <v>0</v>
      </c>
      <c r="R6596">
        <v>0</v>
      </c>
      <c r="S6596">
        <v>0</v>
      </c>
      <c r="T6596">
        <v>0</v>
      </c>
      <c r="U6596">
        <v>0</v>
      </c>
      <c r="V6596">
        <v>0</v>
      </c>
      <c r="W6596">
        <v>0</v>
      </c>
      <c r="X6596">
        <v>0</v>
      </c>
      <c r="Y6596">
        <v>0</v>
      </c>
      <c r="Z6596">
        <v>0</v>
      </c>
      <c r="AA6596">
        <v>0</v>
      </c>
      <c r="AB6596">
        <v>0</v>
      </c>
      <c r="AC6596">
        <v>0</v>
      </c>
    </row>
    <row r="6597" spans="1:29">
      <c r="A6597" t="s">
        <v>226</v>
      </c>
      <c r="B6597" t="s">
        <v>19</v>
      </c>
      <c r="C6597">
        <v>0</v>
      </c>
      <c r="D6597">
        <v>0</v>
      </c>
      <c r="E6597">
        <v>0</v>
      </c>
      <c r="F6597">
        <v>0</v>
      </c>
      <c r="G6597">
        <v>0</v>
      </c>
      <c r="H6597">
        <v>0</v>
      </c>
      <c r="I6597">
        <v>0</v>
      </c>
      <c r="J6597">
        <v>0</v>
      </c>
      <c r="K6597">
        <v>0</v>
      </c>
      <c r="L6597">
        <v>0</v>
      </c>
      <c r="M6597">
        <v>0</v>
      </c>
      <c r="N6597">
        <v>0</v>
      </c>
      <c r="O6597">
        <v>0</v>
      </c>
      <c r="P6597">
        <v>0</v>
      </c>
      <c r="Q6597">
        <v>0</v>
      </c>
      <c r="R6597">
        <v>0</v>
      </c>
      <c r="S6597">
        <v>0</v>
      </c>
      <c r="T6597">
        <v>0</v>
      </c>
      <c r="U6597">
        <v>0</v>
      </c>
      <c r="V6597">
        <v>0</v>
      </c>
      <c r="W6597">
        <v>0</v>
      </c>
      <c r="X6597">
        <v>0</v>
      </c>
      <c r="Y6597">
        <v>0</v>
      </c>
      <c r="Z6597">
        <v>0</v>
      </c>
      <c r="AA6597">
        <v>0</v>
      </c>
      <c r="AB6597">
        <v>0</v>
      </c>
      <c r="AC6597">
        <v>0</v>
      </c>
    </row>
    <row r="6598" spans="1:29">
      <c r="A6598" t="s">
        <v>227</v>
      </c>
      <c r="B6598" t="s">
        <v>19</v>
      </c>
      <c r="C6598">
        <v>0</v>
      </c>
      <c r="D6598">
        <v>0</v>
      </c>
      <c r="E6598">
        <v>0</v>
      </c>
      <c r="F6598">
        <v>0</v>
      </c>
      <c r="G6598">
        <v>0</v>
      </c>
      <c r="H6598">
        <v>0</v>
      </c>
      <c r="I6598">
        <v>0</v>
      </c>
      <c r="J6598">
        <v>0</v>
      </c>
      <c r="K6598">
        <v>0</v>
      </c>
      <c r="L6598">
        <v>0</v>
      </c>
      <c r="M6598">
        <v>0</v>
      </c>
      <c r="N6598">
        <v>0</v>
      </c>
      <c r="O6598">
        <v>0</v>
      </c>
      <c r="P6598">
        <v>0</v>
      </c>
      <c r="Q6598">
        <v>0</v>
      </c>
      <c r="R6598">
        <v>0</v>
      </c>
      <c r="S6598">
        <v>0</v>
      </c>
      <c r="T6598">
        <v>0</v>
      </c>
      <c r="U6598">
        <v>0</v>
      </c>
      <c r="V6598">
        <v>0</v>
      </c>
      <c r="W6598">
        <v>0</v>
      </c>
      <c r="X6598">
        <v>0</v>
      </c>
      <c r="Y6598">
        <v>0</v>
      </c>
      <c r="Z6598">
        <v>0</v>
      </c>
      <c r="AA6598">
        <v>0</v>
      </c>
      <c r="AB6598">
        <v>0</v>
      </c>
      <c r="AC6598">
        <v>0</v>
      </c>
    </row>
    <row r="6599" spans="1:29">
      <c r="A6599" t="s">
        <v>228</v>
      </c>
      <c r="B6599" t="s">
        <v>19</v>
      </c>
      <c r="C6599">
        <v>809417</v>
      </c>
      <c r="D6599">
        <v>816281</v>
      </c>
      <c r="E6599">
        <v>815706</v>
      </c>
      <c r="F6599">
        <v>808612</v>
      </c>
      <c r="G6599">
        <v>795419</v>
      </c>
      <c r="H6599">
        <v>779201</v>
      </c>
      <c r="I6599">
        <v>760113</v>
      </c>
      <c r="J6599">
        <v>735550</v>
      </c>
      <c r="K6599">
        <v>704279</v>
      </c>
      <c r="L6599">
        <v>667859</v>
      </c>
      <c r="M6599">
        <v>627479</v>
      </c>
      <c r="N6599">
        <v>584145</v>
      </c>
      <c r="O6599">
        <v>539698</v>
      </c>
      <c r="P6599">
        <v>495322</v>
      </c>
      <c r="Q6599">
        <v>451257</v>
      </c>
      <c r="R6599">
        <v>407393</v>
      </c>
      <c r="S6599">
        <v>364390</v>
      </c>
      <c r="T6599">
        <v>321739</v>
      </c>
      <c r="U6599">
        <v>284137</v>
      </c>
      <c r="V6599">
        <v>248912</v>
      </c>
      <c r="W6599">
        <v>217347</v>
      </c>
      <c r="X6599">
        <v>189564</v>
      </c>
      <c r="Y6599">
        <v>164741</v>
      </c>
      <c r="Z6599">
        <v>142724</v>
      </c>
      <c r="AA6599">
        <v>124196</v>
      </c>
      <c r="AB6599">
        <v>108822</v>
      </c>
      <c r="AC6599">
        <v>96332.5</v>
      </c>
    </row>
    <row r="6600" spans="1:29">
      <c r="A6600" t="s">
        <v>229</v>
      </c>
      <c r="B6600" t="s">
        <v>19</v>
      </c>
      <c r="C6600">
        <v>0</v>
      </c>
      <c r="D6600">
        <v>0</v>
      </c>
      <c r="E6600">
        <v>0</v>
      </c>
      <c r="F6600">
        <v>0</v>
      </c>
      <c r="G6600">
        <v>0</v>
      </c>
      <c r="H6600">
        <v>0</v>
      </c>
      <c r="I6600">
        <v>0</v>
      </c>
      <c r="J6600">
        <v>0</v>
      </c>
      <c r="K6600">
        <v>0</v>
      </c>
      <c r="L6600">
        <v>0</v>
      </c>
      <c r="M6600">
        <v>0</v>
      </c>
      <c r="N6600">
        <v>0</v>
      </c>
      <c r="O6600">
        <v>0</v>
      </c>
      <c r="P6600">
        <v>0</v>
      </c>
      <c r="Q6600">
        <v>0</v>
      </c>
      <c r="R6600">
        <v>0</v>
      </c>
      <c r="S6600">
        <v>0</v>
      </c>
      <c r="T6600">
        <v>0</v>
      </c>
      <c r="U6600">
        <v>0</v>
      </c>
      <c r="V6600">
        <v>0</v>
      </c>
      <c r="W6600">
        <v>0</v>
      </c>
      <c r="X6600">
        <v>0</v>
      </c>
      <c r="Y6600">
        <v>0</v>
      </c>
      <c r="Z6600">
        <v>0</v>
      </c>
      <c r="AA6600">
        <v>0</v>
      </c>
      <c r="AB6600">
        <v>0</v>
      </c>
      <c r="AC6600">
        <v>0</v>
      </c>
    </row>
    <row r="6601" spans="1:29">
      <c r="A6601" t="s">
        <v>230</v>
      </c>
      <c r="B6601" t="s">
        <v>19</v>
      </c>
      <c r="C6601">
        <v>0</v>
      </c>
      <c r="D6601">
        <v>0</v>
      </c>
      <c r="E6601">
        <v>0</v>
      </c>
      <c r="F6601">
        <v>0</v>
      </c>
      <c r="G6601">
        <v>0</v>
      </c>
      <c r="H6601">
        <v>0</v>
      </c>
      <c r="I6601">
        <v>0</v>
      </c>
      <c r="J6601">
        <v>0</v>
      </c>
      <c r="K6601">
        <v>0</v>
      </c>
      <c r="L6601">
        <v>0</v>
      </c>
      <c r="M6601">
        <v>0</v>
      </c>
      <c r="N6601">
        <v>0</v>
      </c>
      <c r="O6601">
        <v>0</v>
      </c>
      <c r="P6601">
        <v>0</v>
      </c>
      <c r="Q6601">
        <v>0</v>
      </c>
      <c r="R6601">
        <v>0</v>
      </c>
      <c r="S6601">
        <v>0</v>
      </c>
      <c r="T6601">
        <v>0</v>
      </c>
      <c r="U6601">
        <v>0</v>
      </c>
      <c r="V6601">
        <v>0</v>
      </c>
      <c r="W6601">
        <v>0</v>
      </c>
      <c r="X6601">
        <v>0</v>
      </c>
      <c r="Y6601">
        <v>0</v>
      </c>
      <c r="Z6601">
        <v>0</v>
      </c>
      <c r="AA6601">
        <v>0</v>
      </c>
      <c r="AB6601">
        <v>0</v>
      </c>
      <c r="AC6601">
        <v>0</v>
      </c>
    </row>
    <row r="6602" spans="1:29">
      <c r="A6602" t="s">
        <v>231</v>
      </c>
      <c r="B6602" t="s">
        <v>19</v>
      </c>
      <c r="C6602">
        <v>214844</v>
      </c>
      <c r="D6602">
        <v>206086</v>
      </c>
      <c r="E6602">
        <v>196117</v>
      </c>
      <c r="F6602">
        <v>186009</v>
      </c>
      <c r="G6602">
        <v>175322</v>
      </c>
      <c r="H6602">
        <v>164823</v>
      </c>
      <c r="I6602">
        <v>154189</v>
      </c>
      <c r="J6602">
        <v>142946</v>
      </c>
      <c r="K6602">
        <v>131203</v>
      </c>
      <c r="L6602">
        <v>118898</v>
      </c>
      <c r="M6602">
        <v>106082</v>
      </c>
      <c r="N6602">
        <v>92647.4</v>
      </c>
      <c r="O6602">
        <v>78674.3</v>
      </c>
      <c r="P6602">
        <v>64063.8</v>
      </c>
      <c r="Q6602">
        <v>48845.1</v>
      </c>
      <c r="R6602">
        <v>44568.3</v>
      </c>
      <c r="S6602">
        <v>40683.699999999997</v>
      </c>
      <c r="T6602">
        <v>37090</v>
      </c>
      <c r="U6602">
        <v>33704.5</v>
      </c>
      <c r="V6602">
        <v>30577.9</v>
      </c>
      <c r="W6602">
        <v>27536.2</v>
      </c>
      <c r="X6602">
        <v>24624.7</v>
      </c>
      <c r="Y6602">
        <v>21930.9</v>
      </c>
      <c r="Z6602">
        <v>19435.099999999999</v>
      </c>
      <c r="AA6602">
        <v>17011.8</v>
      </c>
      <c r="AB6602">
        <v>14718.2</v>
      </c>
      <c r="AC6602">
        <v>12515.8</v>
      </c>
    </row>
    <row r="6603" spans="1:29">
      <c r="A6603" t="s">
        <v>232</v>
      </c>
      <c r="B6603" t="s">
        <v>19</v>
      </c>
      <c r="C6603" s="2">
        <v>1834290000</v>
      </c>
      <c r="D6603" s="2">
        <v>1855780000</v>
      </c>
      <c r="E6603" s="2">
        <v>1869520000</v>
      </c>
      <c r="F6603" s="2">
        <v>1884780000</v>
      </c>
      <c r="G6603" s="2">
        <v>1896200000</v>
      </c>
      <c r="H6603" s="2">
        <v>1912200000</v>
      </c>
      <c r="I6603" s="2">
        <v>1929340000</v>
      </c>
      <c r="J6603" s="2">
        <v>1942950000</v>
      </c>
      <c r="K6603" s="2">
        <v>1954410000</v>
      </c>
      <c r="L6603" s="2">
        <v>1963190000</v>
      </c>
      <c r="M6603" s="2">
        <v>1969910000</v>
      </c>
      <c r="N6603" s="2">
        <v>1973460000</v>
      </c>
      <c r="O6603" s="2">
        <v>1975160000</v>
      </c>
      <c r="P6603" s="2">
        <v>1974860000</v>
      </c>
      <c r="Q6603" s="2">
        <v>1972080000</v>
      </c>
      <c r="R6603" s="2">
        <v>1942460000</v>
      </c>
      <c r="S6603" s="2">
        <v>1914000000</v>
      </c>
      <c r="T6603" s="2">
        <v>1883930000</v>
      </c>
      <c r="U6603" s="2">
        <v>1853440000</v>
      </c>
      <c r="V6603" s="2">
        <v>1822340000</v>
      </c>
      <c r="W6603" s="2">
        <v>1792130000</v>
      </c>
      <c r="X6603" s="2">
        <v>1765930000</v>
      </c>
      <c r="Y6603" s="2">
        <v>1743050000</v>
      </c>
      <c r="Z6603" s="2">
        <v>1727030000</v>
      </c>
      <c r="AA6603" s="2">
        <v>1712210000</v>
      </c>
      <c r="AB6603" s="2">
        <v>1699140000</v>
      </c>
      <c r="AC6603" s="2">
        <v>1687180000</v>
      </c>
    </row>
    <row r="6604" spans="1:29">
      <c r="A6604" t="s">
        <v>233</v>
      </c>
      <c r="B6604" t="s">
        <v>19</v>
      </c>
      <c r="C6604" s="2">
        <v>1837830000</v>
      </c>
      <c r="D6604" s="2">
        <v>1831810000</v>
      </c>
      <c r="E6604" s="2">
        <v>1804300000</v>
      </c>
      <c r="F6604" s="2">
        <v>1780620000</v>
      </c>
      <c r="G6604" s="2">
        <v>1770050000</v>
      </c>
      <c r="H6604" s="2">
        <v>1734290000</v>
      </c>
      <c r="I6604" s="2">
        <v>1703480000</v>
      </c>
      <c r="J6604" s="2">
        <v>1669860000</v>
      </c>
      <c r="K6604" s="2">
        <v>1634720000</v>
      </c>
      <c r="L6604" s="2">
        <v>1594820000</v>
      </c>
      <c r="M6604" s="2">
        <v>1550950000</v>
      </c>
      <c r="N6604" s="2">
        <v>1505140000</v>
      </c>
      <c r="O6604" s="2">
        <v>1460930000</v>
      </c>
      <c r="P6604" s="2">
        <v>1411960000</v>
      </c>
      <c r="Q6604" s="2">
        <v>1363240000</v>
      </c>
      <c r="R6604" s="2">
        <v>1334580000</v>
      </c>
      <c r="S6604" s="2">
        <v>1307930000</v>
      </c>
      <c r="T6604" s="2">
        <v>1280720000</v>
      </c>
      <c r="U6604" s="2">
        <v>1255760000</v>
      </c>
      <c r="V6604" s="2">
        <v>1232730000</v>
      </c>
      <c r="W6604" s="2">
        <v>1211490000</v>
      </c>
      <c r="X6604" s="2">
        <v>1193570000</v>
      </c>
      <c r="Y6604" s="2">
        <v>1178210000</v>
      </c>
      <c r="Z6604" s="2">
        <v>1167460000</v>
      </c>
      <c r="AA6604" s="2">
        <v>1158170000</v>
      </c>
      <c r="AB6604" s="2">
        <v>1149830000</v>
      </c>
      <c r="AC6604" s="2">
        <v>1142780000</v>
      </c>
    </row>
    <row r="6605" spans="1:29">
      <c r="A6605" t="s">
        <v>234</v>
      </c>
      <c r="B6605" t="s">
        <v>19</v>
      </c>
      <c r="C6605">
        <v>0</v>
      </c>
      <c r="D6605">
        <v>0</v>
      </c>
      <c r="E6605">
        <v>0</v>
      </c>
      <c r="F6605">
        <v>0</v>
      </c>
      <c r="G6605">
        <v>0</v>
      </c>
      <c r="H6605">
        <v>0</v>
      </c>
      <c r="I6605">
        <v>0</v>
      </c>
      <c r="J6605">
        <v>0</v>
      </c>
      <c r="K6605">
        <v>0</v>
      </c>
      <c r="L6605">
        <v>0</v>
      </c>
      <c r="M6605">
        <v>0</v>
      </c>
      <c r="N6605">
        <v>0</v>
      </c>
      <c r="O6605">
        <v>0</v>
      </c>
      <c r="P6605">
        <v>0</v>
      </c>
      <c r="Q6605">
        <v>0</v>
      </c>
      <c r="R6605">
        <v>0</v>
      </c>
      <c r="S6605">
        <v>0</v>
      </c>
      <c r="T6605">
        <v>0</v>
      </c>
      <c r="U6605">
        <v>0</v>
      </c>
      <c r="V6605">
        <v>0</v>
      </c>
      <c r="W6605">
        <v>0</v>
      </c>
      <c r="X6605">
        <v>0</v>
      </c>
      <c r="Y6605">
        <v>0</v>
      </c>
      <c r="Z6605">
        <v>0</v>
      </c>
      <c r="AA6605">
        <v>0</v>
      </c>
      <c r="AB6605">
        <v>0</v>
      </c>
      <c r="AC6605">
        <v>0</v>
      </c>
    </row>
    <row r="6606" spans="1:29">
      <c r="A6606" t="s">
        <v>235</v>
      </c>
      <c r="B6606" t="s">
        <v>19</v>
      </c>
      <c r="C6606">
        <v>0</v>
      </c>
      <c r="D6606">
        <v>0</v>
      </c>
      <c r="E6606">
        <v>0</v>
      </c>
      <c r="F6606">
        <v>0</v>
      </c>
      <c r="G6606">
        <v>0</v>
      </c>
      <c r="H6606">
        <v>0</v>
      </c>
      <c r="I6606">
        <v>0</v>
      </c>
      <c r="J6606">
        <v>0</v>
      </c>
      <c r="K6606">
        <v>0</v>
      </c>
      <c r="L6606">
        <v>0</v>
      </c>
      <c r="M6606">
        <v>0</v>
      </c>
      <c r="N6606">
        <v>0</v>
      </c>
      <c r="O6606">
        <v>0</v>
      </c>
      <c r="P6606">
        <v>0</v>
      </c>
      <c r="Q6606">
        <v>0</v>
      </c>
      <c r="R6606">
        <v>0</v>
      </c>
      <c r="S6606">
        <v>0</v>
      </c>
      <c r="T6606">
        <v>0</v>
      </c>
      <c r="U6606">
        <v>0</v>
      </c>
      <c r="V6606">
        <v>0</v>
      </c>
      <c r="W6606">
        <v>0</v>
      </c>
      <c r="X6606">
        <v>0</v>
      </c>
      <c r="Y6606">
        <v>0</v>
      </c>
      <c r="Z6606">
        <v>0</v>
      </c>
      <c r="AA6606">
        <v>0</v>
      </c>
      <c r="AB6606">
        <v>0</v>
      </c>
      <c r="AC6606">
        <v>0</v>
      </c>
    </row>
    <row r="6607" spans="1:29">
      <c r="A6607" t="s">
        <v>236</v>
      </c>
      <c r="B6607" t="s">
        <v>19</v>
      </c>
      <c r="C6607">
        <v>0</v>
      </c>
      <c r="D6607">
        <v>0</v>
      </c>
      <c r="E6607">
        <v>0</v>
      </c>
      <c r="F6607">
        <v>0</v>
      </c>
      <c r="G6607">
        <v>0</v>
      </c>
      <c r="H6607">
        <v>0</v>
      </c>
      <c r="I6607">
        <v>0</v>
      </c>
      <c r="J6607">
        <v>0</v>
      </c>
      <c r="K6607">
        <v>0</v>
      </c>
      <c r="L6607">
        <v>0</v>
      </c>
      <c r="M6607">
        <v>0</v>
      </c>
      <c r="N6607">
        <v>0</v>
      </c>
      <c r="O6607">
        <v>0</v>
      </c>
      <c r="P6607">
        <v>0</v>
      </c>
      <c r="Q6607">
        <v>0</v>
      </c>
      <c r="R6607">
        <v>0</v>
      </c>
      <c r="S6607">
        <v>0</v>
      </c>
      <c r="T6607">
        <v>0</v>
      </c>
      <c r="U6607">
        <v>0</v>
      </c>
      <c r="V6607">
        <v>0</v>
      </c>
      <c r="W6607">
        <v>0</v>
      </c>
      <c r="X6607">
        <v>0</v>
      </c>
      <c r="Y6607">
        <v>0</v>
      </c>
      <c r="Z6607">
        <v>0</v>
      </c>
      <c r="AA6607">
        <v>0</v>
      </c>
      <c r="AB6607">
        <v>0</v>
      </c>
      <c r="AC6607">
        <v>0</v>
      </c>
    </row>
    <row r="6608" spans="1:29">
      <c r="A6608" t="s">
        <v>237</v>
      </c>
      <c r="B6608" t="s">
        <v>19</v>
      </c>
      <c r="C6608">
        <v>0</v>
      </c>
      <c r="D6608">
        <v>0</v>
      </c>
      <c r="E6608">
        <v>0</v>
      </c>
      <c r="F6608">
        <v>0</v>
      </c>
      <c r="G6608">
        <v>0</v>
      </c>
      <c r="H6608">
        <v>0</v>
      </c>
      <c r="I6608">
        <v>0</v>
      </c>
      <c r="J6608">
        <v>0</v>
      </c>
      <c r="K6608">
        <v>0</v>
      </c>
      <c r="L6608">
        <v>0</v>
      </c>
      <c r="M6608">
        <v>0</v>
      </c>
      <c r="N6608">
        <v>0</v>
      </c>
      <c r="O6608">
        <v>0</v>
      </c>
      <c r="P6608">
        <v>0</v>
      </c>
      <c r="Q6608">
        <v>0</v>
      </c>
      <c r="R6608">
        <v>0</v>
      </c>
      <c r="S6608">
        <v>0</v>
      </c>
      <c r="T6608">
        <v>0</v>
      </c>
      <c r="U6608">
        <v>0</v>
      </c>
      <c r="V6608">
        <v>0</v>
      </c>
      <c r="W6608">
        <v>0</v>
      </c>
      <c r="X6608">
        <v>0</v>
      </c>
      <c r="Y6608">
        <v>0</v>
      </c>
      <c r="Z6608">
        <v>0</v>
      </c>
      <c r="AA6608">
        <v>0</v>
      </c>
      <c r="AB6608">
        <v>0</v>
      </c>
      <c r="AC6608">
        <v>0</v>
      </c>
    </row>
    <row r="6609" spans="1:29">
      <c r="A6609" t="s">
        <v>238</v>
      </c>
      <c r="B6609" t="s">
        <v>19</v>
      </c>
      <c r="C6609">
        <v>354112</v>
      </c>
      <c r="D6609">
        <v>340691</v>
      </c>
      <c r="E6609">
        <v>325543</v>
      </c>
      <c r="F6609">
        <v>310275</v>
      </c>
      <c r="G6609">
        <v>293861</v>
      </c>
      <c r="H6609">
        <v>277733</v>
      </c>
      <c r="I6609">
        <v>261357</v>
      </c>
      <c r="J6609">
        <v>244018</v>
      </c>
      <c r="K6609">
        <v>225905</v>
      </c>
      <c r="L6609">
        <v>206833</v>
      </c>
      <c r="M6609">
        <v>186893</v>
      </c>
      <c r="N6609">
        <v>165899</v>
      </c>
      <c r="O6609">
        <v>143907</v>
      </c>
      <c r="P6609">
        <v>120833</v>
      </c>
      <c r="Q6609">
        <v>97022.8</v>
      </c>
      <c r="R6609">
        <v>89696.7</v>
      </c>
      <c r="S6609">
        <v>82908.5</v>
      </c>
      <c r="T6609">
        <v>76127.899999999994</v>
      </c>
      <c r="U6609">
        <v>69806.899999999994</v>
      </c>
      <c r="V6609">
        <v>63998.6</v>
      </c>
      <c r="W6609">
        <v>58253.1</v>
      </c>
      <c r="X6609">
        <v>53034.1</v>
      </c>
      <c r="Y6609">
        <v>47940.3</v>
      </c>
      <c r="Z6609">
        <v>43406.2</v>
      </c>
      <c r="AA6609">
        <v>38910.199999999997</v>
      </c>
      <c r="AB6609">
        <v>34471.199999999997</v>
      </c>
      <c r="AC6609">
        <v>30465</v>
      </c>
    </row>
    <row r="6610" spans="1:29">
      <c r="A6610" t="s">
        <v>239</v>
      </c>
      <c r="B6610" t="s">
        <v>19</v>
      </c>
      <c r="C6610">
        <v>0</v>
      </c>
      <c r="D6610">
        <v>0</v>
      </c>
      <c r="E6610">
        <v>0</v>
      </c>
      <c r="F6610">
        <v>0</v>
      </c>
      <c r="G6610">
        <v>0</v>
      </c>
      <c r="H6610">
        <v>0</v>
      </c>
      <c r="I6610">
        <v>0</v>
      </c>
      <c r="J6610">
        <v>0</v>
      </c>
      <c r="K6610">
        <v>0</v>
      </c>
      <c r="L6610">
        <v>0</v>
      </c>
      <c r="M6610">
        <v>0</v>
      </c>
      <c r="N6610">
        <v>0</v>
      </c>
      <c r="O6610">
        <v>0</v>
      </c>
      <c r="P6610">
        <v>0</v>
      </c>
      <c r="Q6610">
        <v>0</v>
      </c>
      <c r="R6610">
        <v>0</v>
      </c>
      <c r="S6610">
        <v>0</v>
      </c>
      <c r="T6610">
        <v>0</v>
      </c>
      <c r="U6610">
        <v>0</v>
      </c>
      <c r="V6610">
        <v>0</v>
      </c>
      <c r="W6610">
        <v>0</v>
      </c>
      <c r="X6610">
        <v>0</v>
      </c>
      <c r="Y6610">
        <v>0</v>
      </c>
      <c r="Z6610">
        <v>0</v>
      </c>
      <c r="AA6610">
        <v>0</v>
      </c>
      <c r="AB6610">
        <v>0</v>
      </c>
      <c r="AC6610">
        <v>0</v>
      </c>
    </row>
    <row r="6611" spans="1:29">
      <c r="A6611" t="s">
        <v>240</v>
      </c>
      <c r="B6611" t="s">
        <v>19</v>
      </c>
      <c r="C6611">
        <v>0</v>
      </c>
      <c r="D6611">
        <v>0</v>
      </c>
      <c r="E6611">
        <v>0</v>
      </c>
      <c r="F6611">
        <v>0</v>
      </c>
      <c r="G6611">
        <v>0</v>
      </c>
      <c r="H6611">
        <v>0</v>
      </c>
      <c r="I6611">
        <v>0</v>
      </c>
      <c r="J6611">
        <v>0</v>
      </c>
      <c r="K6611">
        <v>0</v>
      </c>
      <c r="L6611">
        <v>0</v>
      </c>
      <c r="M6611">
        <v>0</v>
      </c>
      <c r="N6611">
        <v>0</v>
      </c>
      <c r="O6611">
        <v>0</v>
      </c>
      <c r="P6611">
        <v>0</v>
      </c>
      <c r="Q6611">
        <v>0</v>
      </c>
      <c r="R6611">
        <v>0</v>
      </c>
      <c r="S6611">
        <v>0</v>
      </c>
      <c r="T6611">
        <v>0</v>
      </c>
      <c r="U6611">
        <v>0</v>
      </c>
      <c r="V6611">
        <v>0</v>
      </c>
      <c r="W6611">
        <v>0</v>
      </c>
      <c r="X6611">
        <v>0</v>
      </c>
      <c r="Y6611">
        <v>0</v>
      </c>
      <c r="Z6611">
        <v>0</v>
      </c>
      <c r="AA6611">
        <v>0</v>
      </c>
      <c r="AB6611">
        <v>0</v>
      </c>
      <c r="AC6611">
        <v>0</v>
      </c>
    </row>
    <row r="6612" spans="1:29">
      <c r="A6612" t="s">
        <v>241</v>
      </c>
      <c r="B6612" t="s">
        <v>19</v>
      </c>
      <c r="C6612">
        <v>0</v>
      </c>
      <c r="D6612">
        <v>0</v>
      </c>
      <c r="E6612">
        <v>0</v>
      </c>
      <c r="F6612">
        <v>0</v>
      </c>
      <c r="G6612">
        <v>0</v>
      </c>
      <c r="H6612">
        <v>0</v>
      </c>
      <c r="I6612">
        <v>0</v>
      </c>
      <c r="J6612">
        <v>0</v>
      </c>
      <c r="K6612">
        <v>0</v>
      </c>
      <c r="L6612">
        <v>0</v>
      </c>
      <c r="M6612">
        <v>0</v>
      </c>
      <c r="N6612">
        <v>0</v>
      </c>
      <c r="O6612">
        <v>0</v>
      </c>
      <c r="P6612">
        <v>0</v>
      </c>
      <c r="Q6612">
        <v>0</v>
      </c>
      <c r="R6612">
        <v>0</v>
      </c>
      <c r="S6612">
        <v>0</v>
      </c>
      <c r="T6612">
        <v>0</v>
      </c>
      <c r="U6612">
        <v>0</v>
      </c>
      <c r="V6612">
        <v>0</v>
      </c>
      <c r="W6612">
        <v>0</v>
      </c>
      <c r="X6612">
        <v>0</v>
      </c>
      <c r="Y6612">
        <v>0</v>
      </c>
      <c r="Z6612">
        <v>0</v>
      </c>
      <c r="AA6612">
        <v>0</v>
      </c>
      <c r="AB6612">
        <v>0</v>
      </c>
      <c r="AC6612">
        <v>0</v>
      </c>
    </row>
    <row r="6613" spans="1:29">
      <c r="A6613" t="s">
        <v>242</v>
      </c>
      <c r="B6613" t="s">
        <v>19</v>
      </c>
      <c r="C6613">
        <v>0</v>
      </c>
      <c r="D6613">
        <v>0</v>
      </c>
      <c r="E6613">
        <v>0</v>
      </c>
      <c r="F6613">
        <v>0</v>
      </c>
      <c r="G6613">
        <v>0</v>
      </c>
      <c r="H6613">
        <v>0</v>
      </c>
      <c r="I6613">
        <v>0</v>
      </c>
      <c r="J6613">
        <v>0</v>
      </c>
      <c r="K6613">
        <v>0</v>
      </c>
      <c r="L6613">
        <v>0</v>
      </c>
      <c r="M6613">
        <v>0</v>
      </c>
      <c r="N6613">
        <v>0</v>
      </c>
      <c r="O6613">
        <v>0</v>
      </c>
      <c r="P6613">
        <v>0</v>
      </c>
      <c r="Q6613">
        <v>0</v>
      </c>
      <c r="R6613">
        <v>0</v>
      </c>
      <c r="S6613">
        <v>0</v>
      </c>
      <c r="T6613">
        <v>0</v>
      </c>
      <c r="U6613">
        <v>0</v>
      </c>
      <c r="V6613">
        <v>0</v>
      </c>
      <c r="W6613">
        <v>0</v>
      </c>
      <c r="X6613">
        <v>0</v>
      </c>
      <c r="Y6613">
        <v>0</v>
      </c>
      <c r="Z6613">
        <v>0</v>
      </c>
      <c r="AA6613">
        <v>0</v>
      </c>
      <c r="AB6613">
        <v>0</v>
      </c>
      <c r="AC6613">
        <v>0</v>
      </c>
    </row>
    <row r="6614" spans="1:29">
      <c r="A6614" t="s">
        <v>243</v>
      </c>
      <c r="B6614" t="s">
        <v>19</v>
      </c>
      <c r="C6614">
        <v>0</v>
      </c>
      <c r="D6614">
        <v>0</v>
      </c>
      <c r="E6614">
        <v>0</v>
      </c>
      <c r="F6614">
        <v>0</v>
      </c>
      <c r="G6614">
        <v>0</v>
      </c>
      <c r="H6614">
        <v>0</v>
      </c>
      <c r="I6614">
        <v>0</v>
      </c>
      <c r="J6614">
        <v>0</v>
      </c>
      <c r="K6614">
        <v>0</v>
      </c>
      <c r="L6614">
        <v>0</v>
      </c>
      <c r="M6614">
        <v>0</v>
      </c>
      <c r="N6614">
        <v>0</v>
      </c>
      <c r="O6614">
        <v>0</v>
      </c>
      <c r="P6614">
        <v>0</v>
      </c>
      <c r="Q6614">
        <v>0</v>
      </c>
      <c r="R6614">
        <v>0</v>
      </c>
      <c r="S6614">
        <v>0</v>
      </c>
      <c r="T6614">
        <v>0</v>
      </c>
      <c r="U6614">
        <v>0</v>
      </c>
      <c r="V6614">
        <v>0</v>
      </c>
      <c r="W6614">
        <v>0</v>
      </c>
      <c r="X6614">
        <v>0</v>
      </c>
      <c r="Y6614">
        <v>0</v>
      </c>
      <c r="Z6614">
        <v>0</v>
      </c>
      <c r="AA6614">
        <v>0</v>
      </c>
      <c r="AB6614">
        <v>0</v>
      </c>
      <c r="AC6614">
        <v>0</v>
      </c>
    </row>
    <row r="6615" spans="1:29">
      <c r="A6615" t="s">
        <v>244</v>
      </c>
      <c r="B6615" t="s">
        <v>19</v>
      </c>
      <c r="C6615">
        <v>0</v>
      </c>
      <c r="D6615">
        <v>0</v>
      </c>
      <c r="E6615">
        <v>0</v>
      </c>
      <c r="F6615">
        <v>0</v>
      </c>
      <c r="G6615">
        <v>0</v>
      </c>
      <c r="H6615">
        <v>0</v>
      </c>
      <c r="I6615">
        <v>0</v>
      </c>
      <c r="J6615">
        <v>0</v>
      </c>
      <c r="K6615">
        <v>0</v>
      </c>
      <c r="L6615">
        <v>0</v>
      </c>
      <c r="M6615">
        <v>0</v>
      </c>
      <c r="N6615">
        <v>0</v>
      </c>
      <c r="O6615">
        <v>0</v>
      </c>
      <c r="P6615">
        <v>0</v>
      </c>
      <c r="Q6615">
        <v>0</v>
      </c>
      <c r="R6615">
        <v>0</v>
      </c>
      <c r="S6615">
        <v>0</v>
      </c>
      <c r="T6615">
        <v>0</v>
      </c>
      <c r="U6615">
        <v>0</v>
      </c>
      <c r="V6615">
        <v>0</v>
      </c>
      <c r="W6615">
        <v>0</v>
      </c>
      <c r="X6615">
        <v>0</v>
      </c>
      <c r="Y6615">
        <v>0</v>
      </c>
      <c r="Z6615">
        <v>0</v>
      </c>
      <c r="AA6615">
        <v>0</v>
      </c>
      <c r="AB6615">
        <v>0</v>
      </c>
      <c r="AC6615">
        <v>0</v>
      </c>
    </row>
    <row r="6616" spans="1:29">
      <c r="A6616" t="s">
        <v>245</v>
      </c>
      <c r="B6616" t="s">
        <v>19</v>
      </c>
      <c r="C6616">
        <v>0</v>
      </c>
      <c r="D6616">
        <v>0</v>
      </c>
      <c r="E6616">
        <v>0</v>
      </c>
      <c r="F6616">
        <v>0</v>
      </c>
      <c r="G6616">
        <v>0</v>
      </c>
      <c r="H6616">
        <v>0</v>
      </c>
      <c r="I6616">
        <v>0</v>
      </c>
      <c r="J6616">
        <v>0</v>
      </c>
      <c r="K6616">
        <v>0</v>
      </c>
      <c r="L6616">
        <v>0</v>
      </c>
      <c r="M6616">
        <v>0</v>
      </c>
      <c r="N6616">
        <v>0</v>
      </c>
      <c r="O6616">
        <v>0</v>
      </c>
      <c r="P6616">
        <v>0</v>
      </c>
      <c r="Q6616">
        <v>0</v>
      </c>
      <c r="R6616">
        <v>0</v>
      </c>
      <c r="S6616">
        <v>0</v>
      </c>
      <c r="T6616">
        <v>0</v>
      </c>
      <c r="U6616">
        <v>0</v>
      </c>
      <c r="V6616">
        <v>0</v>
      </c>
      <c r="W6616">
        <v>0</v>
      </c>
      <c r="X6616">
        <v>0</v>
      </c>
      <c r="Y6616">
        <v>0</v>
      </c>
      <c r="Z6616">
        <v>0</v>
      </c>
      <c r="AA6616">
        <v>0</v>
      </c>
      <c r="AB6616">
        <v>0</v>
      </c>
      <c r="AC6616">
        <v>0</v>
      </c>
    </row>
    <row r="6617" spans="1:29">
      <c r="A6617" t="s">
        <v>246</v>
      </c>
      <c r="B6617" t="s">
        <v>19</v>
      </c>
      <c r="C6617">
        <v>0</v>
      </c>
      <c r="D6617">
        <v>0</v>
      </c>
      <c r="E6617">
        <v>0</v>
      </c>
      <c r="F6617">
        <v>0</v>
      </c>
      <c r="G6617">
        <v>0</v>
      </c>
      <c r="H6617">
        <v>0</v>
      </c>
      <c r="I6617">
        <v>0</v>
      </c>
      <c r="J6617">
        <v>0</v>
      </c>
      <c r="K6617">
        <v>0</v>
      </c>
      <c r="L6617">
        <v>0</v>
      </c>
      <c r="M6617">
        <v>0</v>
      </c>
      <c r="N6617">
        <v>0</v>
      </c>
      <c r="O6617">
        <v>0</v>
      </c>
      <c r="P6617">
        <v>0</v>
      </c>
      <c r="Q6617">
        <v>0</v>
      </c>
      <c r="R6617">
        <v>0</v>
      </c>
      <c r="S6617">
        <v>0</v>
      </c>
      <c r="T6617">
        <v>0</v>
      </c>
      <c r="U6617">
        <v>0</v>
      </c>
      <c r="V6617">
        <v>0</v>
      </c>
      <c r="W6617">
        <v>0</v>
      </c>
      <c r="X6617">
        <v>0</v>
      </c>
      <c r="Y6617">
        <v>0</v>
      </c>
      <c r="Z6617">
        <v>0</v>
      </c>
      <c r="AA6617">
        <v>0</v>
      </c>
      <c r="AB6617">
        <v>0</v>
      </c>
      <c r="AC6617">
        <v>0</v>
      </c>
    </row>
    <row r="6618" spans="1:29">
      <c r="A6618" t="s">
        <v>247</v>
      </c>
      <c r="B6618" t="s">
        <v>19</v>
      </c>
      <c r="C6618">
        <v>0</v>
      </c>
      <c r="D6618">
        <v>0</v>
      </c>
      <c r="E6618">
        <v>0</v>
      </c>
      <c r="F6618">
        <v>0</v>
      </c>
      <c r="G6618">
        <v>0</v>
      </c>
      <c r="H6618">
        <v>0</v>
      </c>
      <c r="I6618">
        <v>0</v>
      </c>
      <c r="J6618">
        <v>0</v>
      </c>
      <c r="K6618">
        <v>0</v>
      </c>
      <c r="L6618">
        <v>0</v>
      </c>
      <c r="M6618">
        <v>0</v>
      </c>
      <c r="N6618">
        <v>0</v>
      </c>
      <c r="O6618">
        <v>0</v>
      </c>
      <c r="P6618">
        <v>0</v>
      </c>
      <c r="Q6618">
        <v>0</v>
      </c>
      <c r="R6618">
        <v>0</v>
      </c>
      <c r="S6618">
        <v>0</v>
      </c>
      <c r="T6618">
        <v>0</v>
      </c>
      <c r="U6618">
        <v>0</v>
      </c>
      <c r="V6618">
        <v>0</v>
      </c>
      <c r="W6618">
        <v>0</v>
      </c>
      <c r="X6618">
        <v>0</v>
      </c>
      <c r="Y6618">
        <v>0</v>
      </c>
      <c r="Z6618">
        <v>0</v>
      </c>
      <c r="AA6618">
        <v>0</v>
      </c>
      <c r="AB6618">
        <v>0</v>
      </c>
      <c r="AC6618">
        <v>0</v>
      </c>
    </row>
    <row r="6619" spans="1:29">
      <c r="A6619" t="s">
        <v>248</v>
      </c>
      <c r="B6619" t="s">
        <v>19</v>
      </c>
      <c r="C6619">
        <v>0</v>
      </c>
      <c r="D6619">
        <v>0</v>
      </c>
      <c r="E6619">
        <v>0</v>
      </c>
      <c r="F6619">
        <v>0</v>
      </c>
      <c r="G6619">
        <v>0</v>
      </c>
      <c r="H6619">
        <v>0</v>
      </c>
      <c r="I6619">
        <v>0</v>
      </c>
      <c r="J6619">
        <v>0</v>
      </c>
      <c r="K6619">
        <v>0</v>
      </c>
      <c r="L6619">
        <v>0</v>
      </c>
      <c r="M6619">
        <v>0</v>
      </c>
      <c r="N6619">
        <v>0</v>
      </c>
      <c r="O6619">
        <v>0</v>
      </c>
      <c r="P6619">
        <v>0</v>
      </c>
      <c r="Q6619">
        <v>0</v>
      </c>
      <c r="R6619">
        <v>0</v>
      </c>
      <c r="S6619">
        <v>0</v>
      </c>
      <c r="T6619">
        <v>0</v>
      </c>
      <c r="U6619">
        <v>0</v>
      </c>
      <c r="V6619">
        <v>0</v>
      </c>
      <c r="W6619">
        <v>0</v>
      </c>
      <c r="X6619">
        <v>0</v>
      </c>
      <c r="Y6619">
        <v>0</v>
      </c>
      <c r="Z6619">
        <v>0</v>
      </c>
      <c r="AA6619">
        <v>0</v>
      </c>
      <c r="AB6619">
        <v>0</v>
      </c>
      <c r="AC6619">
        <v>0</v>
      </c>
    </row>
    <row r="6620" spans="1:29">
      <c r="A6620" t="s">
        <v>249</v>
      </c>
      <c r="B6620" t="s">
        <v>19</v>
      </c>
      <c r="C6620">
        <v>0</v>
      </c>
      <c r="D6620">
        <v>0</v>
      </c>
      <c r="E6620">
        <v>0</v>
      </c>
      <c r="F6620">
        <v>0</v>
      </c>
      <c r="G6620">
        <v>0</v>
      </c>
      <c r="H6620">
        <v>0</v>
      </c>
      <c r="I6620">
        <v>0</v>
      </c>
      <c r="J6620">
        <v>0</v>
      </c>
      <c r="K6620">
        <v>0</v>
      </c>
      <c r="L6620">
        <v>0</v>
      </c>
      <c r="M6620">
        <v>0</v>
      </c>
      <c r="N6620">
        <v>0</v>
      </c>
      <c r="O6620">
        <v>0</v>
      </c>
      <c r="P6620">
        <v>0</v>
      </c>
      <c r="Q6620">
        <v>0</v>
      </c>
      <c r="R6620">
        <v>0</v>
      </c>
      <c r="S6620">
        <v>0</v>
      </c>
      <c r="T6620">
        <v>0</v>
      </c>
      <c r="U6620">
        <v>0</v>
      </c>
      <c r="V6620">
        <v>0</v>
      </c>
      <c r="W6620">
        <v>0</v>
      </c>
      <c r="X6620">
        <v>0</v>
      </c>
      <c r="Y6620">
        <v>0</v>
      </c>
      <c r="Z6620">
        <v>0</v>
      </c>
      <c r="AA6620">
        <v>0</v>
      </c>
      <c r="AB6620">
        <v>0</v>
      </c>
      <c r="AC6620">
        <v>0</v>
      </c>
    </row>
    <row r="6621" spans="1:29">
      <c r="A6621" t="s">
        <v>250</v>
      </c>
      <c r="B6621" t="s">
        <v>19</v>
      </c>
      <c r="C6621">
        <v>0</v>
      </c>
      <c r="D6621">
        <v>0</v>
      </c>
      <c r="E6621">
        <v>0</v>
      </c>
      <c r="F6621">
        <v>0</v>
      </c>
      <c r="G6621">
        <v>0</v>
      </c>
      <c r="H6621">
        <v>0</v>
      </c>
      <c r="I6621">
        <v>0</v>
      </c>
      <c r="J6621">
        <v>0</v>
      </c>
      <c r="K6621">
        <v>0</v>
      </c>
      <c r="L6621">
        <v>0</v>
      </c>
      <c r="M6621">
        <v>0</v>
      </c>
      <c r="N6621">
        <v>0</v>
      </c>
      <c r="O6621">
        <v>0</v>
      </c>
      <c r="P6621">
        <v>0</v>
      </c>
      <c r="Q6621">
        <v>0</v>
      </c>
      <c r="R6621">
        <v>0</v>
      </c>
      <c r="S6621">
        <v>0</v>
      </c>
      <c r="T6621">
        <v>0</v>
      </c>
      <c r="U6621">
        <v>0</v>
      </c>
      <c r="V6621">
        <v>0</v>
      </c>
      <c r="W6621">
        <v>0</v>
      </c>
      <c r="X6621">
        <v>0</v>
      </c>
      <c r="Y6621">
        <v>0</v>
      </c>
      <c r="Z6621">
        <v>0</v>
      </c>
      <c r="AA6621">
        <v>0</v>
      </c>
      <c r="AB6621">
        <v>0</v>
      </c>
      <c r="AC6621">
        <v>0</v>
      </c>
    </row>
    <row r="6622" spans="1:29">
      <c r="A6622" t="s">
        <v>251</v>
      </c>
      <c r="B6622" t="s">
        <v>19</v>
      </c>
      <c r="C6622">
        <v>0</v>
      </c>
      <c r="D6622">
        <v>0</v>
      </c>
      <c r="E6622">
        <v>0</v>
      </c>
      <c r="F6622">
        <v>0</v>
      </c>
      <c r="G6622">
        <v>0</v>
      </c>
      <c r="H6622">
        <v>0</v>
      </c>
      <c r="I6622">
        <v>0</v>
      </c>
      <c r="J6622">
        <v>0</v>
      </c>
      <c r="K6622">
        <v>0</v>
      </c>
      <c r="L6622">
        <v>0</v>
      </c>
      <c r="M6622">
        <v>0</v>
      </c>
      <c r="N6622">
        <v>0</v>
      </c>
      <c r="O6622">
        <v>0</v>
      </c>
      <c r="P6622">
        <v>0</v>
      </c>
      <c r="Q6622">
        <v>0</v>
      </c>
      <c r="R6622">
        <v>0</v>
      </c>
      <c r="S6622">
        <v>0</v>
      </c>
      <c r="T6622">
        <v>0</v>
      </c>
      <c r="U6622">
        <v>0</v>
      </c>
      <c r="V6622">
        <v>0</v>
      </c>
      <c r="W6622">
        <v>0</v>
      </c>
      <c r="X6622">
        <v>0</v>
      </c>
      <c r="Y6622">
        <v>0</v>
      </c>
      <c r="Z6622">
        <v>0</v>
      </c>
      <c r="AA6622">
        <v>0</v>
      </c>
      <c r="AB6622">
        <v>0</v>
      </c>
      <c r="AC6622">
        <v>0</v>
      </c>
    </row>
    <row r="6623" spans="1:29">
      <c r="A6623" t="s">
        <v>252</v>
      </c>
      <c r="B6623" t="s">
        <v>19</v>
      </c>
      <c r="C6623">
        <v>0</v>
      </c>
      <c r="D6623">
        <v>0</v>
      </c>
      <c r="E6623">
        <v>0</v>
      </c>
      <c r="F6623">
        <v>0</v>
      </c>
      <c r="G6623">
        <v>0</v>
      </c>
      <c r="H6623">
        <v>0</v>
      </c>
      <c r="I6623">
        <v>0</v>
      </c>
      <c r="J6623">
        <v>0</v>
      </c>
      <c r="K6623">
        <v>0</v>
      </c>
      <c r="L6623">
        <v>0</v>
      </c>
      <c r="M6623">
        <v>0</v>
      </c>
      <c r="N6623">
        <v>0</v>
      </c>
      <c r="O6623">
        <v>0</v>
      </c>
      <c r="P6623">
        <v>0</v>
      </c>
      <c r="Q6623">
        <v>0</v>
      </c>
      <c r="R6623">
        <v>0</v>
      </c>
      <c r="S6623">
        <v>0</v>
      </c>
      <c r="T6623">
        <v>0</v>
      </c>
      <c r="U6623">
        <v>0</v>
      </c>
      <c r="V6623">
        <v>0</v>
      </c>
      <c r="W6623">
        <v>0</v>
      </c>
      <c r="X6623">
        <v>0</v>
      </c>
      <c r="Y6623">
        <v>0</v>
      </c>
      <c r="Z6623">
        <v>0</v>
      </c>
      <c r="AA6623">
        <v>0</v>
      </c>
      <c r="AB6623">
        <v>0</v>
      </c>
      <c r="AC6623">
        <v>0</v>
      </c>
    </row>
    <row r="6624" spans="1:29">
      <c r="A6624" t="s">
        <v>253</v>
      </c>
      <c r="B6624" t="s">
        <v>19</v>
      </c>
      <c r="C6624">
        <v>0</v>
      </c>
      <c r="D6624">
        <v>0</v>
      </c>
      <c r="E6624">
        <v>0</v>
      </c>
      <c r="F6624">
        <v>0</v>
      </c>
      <c r="G6624">
        <v>0</v>
      </c>
      <c r="H6624">
        <v>0</v>
      </c>
      <c r="I6624">
        <v>0</v>
      </c>
      <c r="J6624">
        <v>0</v>
      </c>
      <c r="K6624">
        <v>0</v>
      </c>
      <c r="L6624">
        <v>0</v>
      </c>
      <c r="M6624">
        <v>0</v>
      </c>
      <c r="N6624">
        <v>0</v>
      </c>
      <c r="O6624">
        <v>0</v>
      </c>
      <c r="P6624">
        <v>0</v>
      </c>
      <c r="Q6624">
        <v>0</v>
      </c>
      <c r="R6624">
        <v>0</v>
      </c>
      <c r="S6624">
        <v>0</v>
      </c>
      <c r="T6624">
        <v>0</v>
      </c>
      <c r="U6624">
        <v>0</v>
      </c>
      <c r="V6624">
        <v>0</v>
      </c>
      <c r="W6624">
        <v>0</v>
      </c>
      <c r="X6624">
        <v>0</v>
      </c>
      <c r="Y6624">
        <v>0</v>
      </c>
      <c r="Z6624">
        <v>0</v>
      </c>
      <c r="AA6624">
        <v>0</v>
      </c>
      <c r="AB6624">
        <v>0</v>
      </c>
      <c r="AC6624">
        <v>0</v>
      </c>
    </row>
    <row r="6625" spans="1:29">
      <c r="A6625" t="s">
        <v>254</v>
      </c>
      <c r="B6625" t="s">
        <v>19</v>
      </c>
      <c r="C6625">
        <v>0</v>
      </c>
      <c r="D6625">
        <v>0</v>
      </c>
      <c r="E6625">
        <v>0</v>
      </c>
      <c r="F6625">
        <v>0</v>
      </c>
      <c r="G6625">
        <v>0</v>
      </c>
      <c r="H6625">
        <v>0</v>
      </c>
      <c r="I6625">
        <v>0</v>
      </c>
      <c r="J6625">
        <v>0</v>
      </c>
      <c r="K6625">
        <v>0</v>
      </c>
      <c r="L6625">
        <v>0</v>
      </c>
      <c r="M6625">
        <v>0</v>
      </c>
      <c r="N6625">
        <v>0</v>
      </c>
      <c r="O6625">
        <v>0</v>
      </c>
      <c r="P6625">
        <v>0</v>
      </c>
      <c r="Q6625">
        <v>0</v>
      </c>
      <c r="R6625">
        <v>0</v>
      </c>
      <c r="S6625">
        <v>0</v>
      </c>
      <c r="T6625">
        <v>0</v>
      </c>
      <c r="U6625">
        <v>0</v>
      </c>
      <c r="V6625">
        <v>0</v>
      </c>
      <c r="W6625">
        <v>0</v>
      </c>
      <c r="X6625">
        <v>0</v>
      </c>
      <c r="Y6625">
        <v>0</v>
      </c>
      <c r="Z6625">
        <v>0</v>
      </c>
      <c r="AA6625">
        <v>0</v>
      </c>
      <c r="AB6625">
        <v>0</v>
      </c>
      <c r="AC6625">
        <v>0</v>
      </c>
    </row>
    <row r="6626" spans="1:29">
      <c r="A6626" t="s">
        <v>255</v>
      </c>
      <c r="B6626" t="s">
        <v>19</v>
      </c>
      <c r="C6626">
        <v>0</v>
      </c>
      <c r="D6626">
        <v>0</v>
      </c>
      <c r="E6626">
        <v>0</v>
      </c>
      <c r="F6626">
        <v>0</v>
      </c>
      <c r="G6626">
        <v>0</v>
      </c>
      <c r="H6626">
        <v>0</v>
      </c>
      <c r="I6626">
        <v>0</v>
      </c>
      <c r="J6626">
        <v>0</v>
      </c>
      <c r="K6626">
        <v>0</v>
      </c>
      <c r="L6626">
        <v>0</v>
      </c>
      <c r="M6626">
        <v>0</v>
      </c>
      <c r="N6626">
        <v>0</v>
      </c>
      <c r="O6626">
        <v>0</v>
      </c>
      <c r="P6626">
        <v>0</v>
      </c>
      <c r="Q6626">
        <v>0</v>
      </c>
      <c r="R6626">
        <v>0</v>
      </c>
      <c r="S6626">
        <v>0</v>
      </c>
      <c r="T6626">
        <v>0</v>
      </c>
      <c r="U6626">
        <v>0</v>
      </c>
      <c r="V6626">
        <v>0</v>
      </c>
      <c r="W6626">
        <v>0</v>
      </c>
      <c r="X6626">
        <v>0</v>
      </c>
      <c r="Y6626">
        <v>0</v>
      </c>
      <c r="Z6626">
        <v>0</v>
      </c>
      <c r="AA6626">
        <v>0</v>
      </c>
      <c r="AB6626">
        <v>0</v>
      </c>
      <c r="AC6626">
        <v>0</v>
      </c>
    </row>
    <row r="6627" spans="1:29">
      <c r="A6627" t="s">
        <v>256</v>
      </c>
      <c r="B6627" t="s">
        <v>19</v>
      </c>
      <c r="C6627">
        <v>0</v>
      </c>
      <c r="D6627">
        <v>0</v>
      </c>
      <c r="E6627">
        <v>0</v>
      </c>
      <c r="F6627">
        <v>0</v>
      </c>
      <c r="G6627">
        <v>0</v>
      </c>
      <c r="H6627">
        <v>0</v>
      </c>
      <c r="I6627">
        <v>0</v>
      </c>
      <c r="J6627">
        <v>0</v>
      </c>
      <c r="K6627">
        <v>0</v>
      </c>
      <c r="L6627">
        <v>0</v>
      </c>
      <c r="M6627">
        <v>0</v>
      </c>
      <c r="N6627">
        <v>0</v>
      </c>
      <c r="O6627">
        <v>0</v>
      </c>
      <c r="P6627">
        <v>0</v>
      </c>
      <c r="Q6627">
        <v>0</v>
      </c>
      <c r="R6627">
        <v>0</v>
      </c>
      <c r="S6627">
        <v>0</v>
      </c>
      <c r="T6627">
        <v>0</v>
      </c>
      <c r="U6627">
        <v>0</v>
      </c>
      <c r="V6627">
        <v>0</v>
      </c>
      <c r="W6627">
        <v>0</v>
      </c>
      <c r="X6627">
        <v>0</v>
      </c>
      <c r="Y6627">
        <v>0</v>
      </c>
      <c r="Z6627">
        <v>0</v>
      </c>
      <c r="AA6627">
        <v>0</v>
      </c>
      <c r="AB6627">
        <v>0</v>
      </c>
      <c r="AC6627">
        <v>0</v>
      </c>
    </row>
    <row r="6628" spans="1:29">
      <c r="A6628" t="s">
        <v>257</v>
      </c>
      <c r="B6628" t="s">
        <v>19</v>
      </c>
      <c r="C6628">
        <v>0</v>
      </c>
      <c r="D6628">
        <v>0</v>
      </c>
      <c r="E6628">
        <v>0</v>
      </c>
      <c r="F6628">
        <v>0</v>
      </c>
      <c r="G6628">
        <v>0</v>
      </c>
      <c r="H6628">
        <v>0</v>
      </c>
      <c r="I6628">
        <v>0</v>
      </c>
      <c r="J6628">
        <v>0</v>
      </c>
      <c r="K6628">
        <v>0</v>
      </c>
      <c r="L6628">
        <v>0</v>
      </c>
      <c r="M6628">
        <v>0</v>
      </c>
      <c r="N6628">
        <v>0</v>
      </c>
      <c r="O6628">
        <v>0</v>
      </c>
      <c r="P6628">
        <v>0</v>
      </c>
      <c r="Q6628">
        <v>0</v>
      </c>
      <c r="R6628">
        <v>0</v>
      </c>
      <c r="S6628">
        <v>0</v>
      </c>
      <c r="T6628">
        <v>0</v>
      </c>
      <c r="U6628">
        <v>0</v>
      </c>
      <c r="V6628">
        <v>0</v>
      </c>
      <c r="W6628">
        <v>0</v>
      </c>
      <c r="X6628">
        <v>0</v>
      </c>
      <c r="Y6628">
        <v>0</v>
      </c>
      <c r="Z6628">
        <v>0</v>
      </c>
      <c r="AA6628">
        <v>0</v>
      </c>
      <c r="AB6628">
        <v>0</v>
      </c>
      <c r="AC6628">
        <v>0</v>
      </c>
    </row>
    <row r="6629" spans="1:29">
      <c r="A6629" t="s">
        <v>258</v>
      </c>
      <c r="B6629" t="s">
        <v>19</v>
      </c>
      <c r="C6629">
        <v>0</v>
      </c>
      <c r="D6629">
        <v>0</v>
      </c>
      <c r="E6629">
        <v>0</v>
      </c>
      <c r="F6629">
        <v>0</v>
      </c>
      <c r="G6629">
        <v>0</v>
      </c>
      <c r="H6629">
        <v>0</v>
      </c>
      <c r="I6629">
        <v>0</v>
      </c>
      <c r="J6629">
        <v>0</v>
      </c>
      <c r="K6629">
        <v>0</v>
      </c>
      <c r="L6629">
        <v>0</v>
      </c>
      <c r="M6629">
        <v>0</v>
      </c>
      <c r="N6629">
        <v>0</v>
      </c>
      <c r="O6629">
        <v>0</v>
      </c>
      <c r="P6629">
        <v>0</v>
      </c>
      <c r="Q6629">
        <v>0</v>
      </c>
      <c r="R6629">
        <v>0</v>
      </c>
      <c r="S6629">
        <v>0</v>
      </c>
      <c r="T6629">
        <v>0</v>
      </c>
      <c r="U6629">
        <v>0</v>
      </c>
      <c r="V6629">
        <v>0</v>
      </c>
      <c r="W6629">
        <v>0</v>
      </c>
      <c r="X6629">
        <v>0</v>
      </c>
      <c r="Y6629">
        <v>0</v>
      </c>
      <c r="Z6629">
        <v>0</v>
      </c>
      <c r="AA6629">
        <v>0</v>
      </c>
      <c r="AB6629">
        <v>0</v>
      </c>
      <c r="AC6629">
        <v>0</v>
      </c>
    </row>
    <row r="6630" spans="1:29">
      <c r="A6630" t="s">
        <v>259</v>
      </c>
      <c r="B6630" t="s">
        <v>19</v>
      </c>
      <c r="C6630">
        <v>0</v>
      </c>
      <c r="D6630">
        <v>0</v>
      </c>
      <c r="E6630">
        <v>0</v>
      </c>
      <c r="F6630">
        <v>0</v>
      </c>
      <c r="G6630">
        <v>0</v>
      </c>
      <c r="H6630">
        <v>0</v>
      </c>
      <c r="I6630">
        <v>0</v>
      </c>
      <c r="J6630">
        <v>0</v>
      </c>
      <c r="K6630">
        <v>0</v>
      </c>
      <c r="L6630">
        <v>0</v>
      </c>
      <c r="M6630">
        <v>0</v>
      </c>
      <c r="N6630">
        <v>0</v>
      </c>
      <c r="O6630">
        <v>0</v>
      </c>
      <c r="P6630">
        <v>0</v>
      </c>
      <c r="Q6630">
        <v>0</v>
      </c>
      <c r="R6630">
        <v>0</v>
      </c>
      <c r="S6630">
        <v>0</v>
      </c>
      <c r="T6630">
        <v>0</v>
      </c>
      <c r="U6630">
        <v>0</v>
      </c>
      <c r="V6630">
        <v>0</v>
      </c>
      <c r="W6630">
        <v>0</v>
      </c>
      <c r="X6630">
        <v>0</v>
      </c>
      <c r="Y6630">
        <v>0</v>
      </c>
      <c r="Z6630">
        <v>0</v>
      </c>
      <c r="AA6630">
        <v>0</v>
      </c>
      <c r="AB6630">
        <v>0</v>
      </c>
      <c r="AC6630">
        <v>0</v>
      </c>
    </row>
    <row r="6631" spans="1:29">
      <c r="A6631" t="s">
        <v>260</v>
      </c>
      <c r="B6631" t="s">
        <v>19</v>
      </c>
      <c r="C6631">
        <v>0</v>
      </c>
      <c r="D6631">
        <v>0</v>
      </c>
      <c r="E6631">
        <v>0</v>
      </c>
      <c r="F6631">
        <v>0</v>
      </c>
      <c r="G6631">
        <v>0</v>
      </c>
      <c r="H6631">
        <v>0</v>
      </c>
      <c r="I6631">
        <v>0</v>
      </c>
      <c r="J6631">
        <v>0</v>
      </c>
      <c r="K6631">
        <v>0</v>
      </c>
      <c r="L6631">
        <v>0</v>
      </c>
      <c r="M6631">
        <v>0</v>
      </c>
      <c r="N6631">
        <v>0</v>
      </c>
      <c r="O6631">
        <v>0</v>
      </c>
      <c r="P6631">
        <v>0</v>
      </c>
      <c r="Q6631">
        <v>0</v>
      </c>
      <c r="R6631">
        <v>0</v>
      </c>
      <c r="S6631">
        <v>0</v>
      </c>
      <c r="T6631">
        <v>0</v>
      </c>
      <c r="U6631">
        <v>0</v>
      </c>
      <c r="V6631">
        <v>0</v>
      </c>
      <c r="W6631">
        <v>0</v>
      </c>
      <c r="X6631">
        <v>0</v>
      </c>
      <c r="Y6631">
        <v>0</v>
      </c>
      <c r="Z6631">
        <v>0</v>
      </c>
      <c r="AA6631">
        <v>0</v>
      </c>
      <c r="AB6631">
        <v>0</v>
      </c>
      <c r="AC6631">
        <v>0</v>
      </c>
    </row>
    <row r="6632" spans="1:29">
      <c r="A6632" t="s">
        <v>261</v>
      </c>
      <c r="B6632" t="s">
        <v>19</v>
      </c>
      <c r="C6632" s="2">
        <v>928744000000</v>
      </c>
      <c r="D6632" s="2">
        <v>861159000000</v>
      </c>
      <c r="E6632" s="2">
        <v>780357000000</v>
      </c>
      <c r="F6632" s="2">
        <v>692943000000</v>
      </c>
      <c r="G6632" s="2">
        <v>603415000000</v>
      </c>
      <c r="H6632" s="2">
        <v>513433000000</v>
      </c>
      <c r="I6632" s="2">
        <v>424040000000</v>
      </c>
      <c r="J6632" s="2">
        <v>335818000000</v>
      </c>
      <c r="K6632" s="2">
        <v>249427000000</v>
      </c>
      <c r="L6632" s="2">
        <v>165234000000</v>
      </c>
      <c r="M6632" s="2">
        <v>83357300000</v>
      </c>
      <c r="N6632" s="2">
        <v>3667960000</v>
      </c>
      <c r="O6632" s="2">
        <v>3094910000</v>
      </c>
      <c r="P6632" s="2">
        <v>2698920000</v>
      </c>
      <c r="Q6632" s="2">
        <v>2345690000</v>
      </c>
      <c r="R6632" s="2">
        <v>2042840000</v>
      </c>
      <c r="S6632" s="2">
        <v>1830830000</v>
      </c>
      <c r="T6632" s="2">
        <v>1664980000</v>
      </c>
      <c r="U6632" s="2">
        <v>1525690000</v>
      </c>
      <c r="V6632" s="2">
        <v>1409600000</v>
      </c>
      <c r="W6632" s="2">
        <v>1315570000</v>
      </c>
      <c r="X6632" s="2">
        <v>1243770000</v>
      </c>
      <c r="Y6632" s="2">
        <v>1172660000</v>
      </c>
      <c r="Z6632" s="2">
        <v>1122630000</v>
      </c>
      <c r="AA6632" s="2">
        <v>1073160000</v>
      </c>
      <c r="AB6632" s="2">
        <v>1024570000</v>
      </c>
      <c r="AC6632" s="2">
        <v>996443000</v>
      </c>
    </row>
    <row r="6633" spans="1:29">
      <c r="A6633" t="s">
        <v>262</v>
      </c>
      <c r="B6633" t="s">
        <v>19</v>
      </c>
      <c r="C6633" s="2">
        <v>2698100000000</v>
      </c>
      <c r="D6633" s="2">
        <v>2718890000000</v>
      </c>
      <c r="E6633" s="2">
        <v>2714090000000</v>
      </c>
      <c r="F6633" s="2">
        <v>2697870000000</v>
      </c>
      <c r="G6633" s="2">
        <v>2677960000000</v>
      </c>
      <c r="H6633" s="2">
        <v>2631210000000</v>
      </c>
      <c r="I6633" s="2">
        <v>2557760000000</v>
      </c>
      <c r="J6633" s="2">
        <v>2475310000000</v>
      </c>
      <c r="K6633" s="2">
        <v>2387060000000</v>
      </c>
      <c r="L6633" s="2">
        <v>2295650000000</v>
      </c>
      <c r="M6633" s="2">
        <v>2200870000000</v>
      </c>
      <c r="N6633" s="2">
        <v>2103870000000</v>
      </c>
      <c r="O6633" s="2">
        <v>2048220000000</v>
      </c>
      <c r="P6633" s="2">
        <v>1997850000000</v>
      </c>
      <c r="Q6633" s="2">
        <v>1937970000000</v>
      </c>
      <c r="R6633" s="2">
        <v>1868050000000</v>
      </c>
      <c r="S6633" s="2">
        <v>1791820000000</v>
      </c>
      <c r="T6633" s="2">
        <v>1732950000000</v>
      </c>
      <c r="U6633" s="2">
        <v>1693980000000</v>
      </c>
      <c r="V6633" s="2">
        <v>1658680000000</v>
      </c>
      <c r="W6633" s="2">
        <v>1626980000000</v>
      </c>
      <c r="X6633" s="2">
        <v>1598280000000</v>
      </c>
      <c r="Y6633" s="2">
        <v>1575070000000</v>
      </c>
      <c r="Z6633" s="2">
        <v>1554820000000</v>
      </c>
      <c r="AA6633" s="2">
        <v>1536680000000</v>
      </c>
      <c r="AB6633" s="2">
        <v>1518830000000</v>
      </c>
      <c r="AC6633" s="2">
        <v>1500600000000</v>
      </c>
    </row>
    <row r="6634" spans="1:29">
      <c r="A6634" t="s">
        <v>263</v>
      </c>
      <c r="B6634" t="s">
        <v>19</v>
      </c>
      <c r="C6634" s="2">
        <v>19719800000000</v>
      </c>
      <c r="D6634" s="2">
        <v>20416700000000</v>
      </c>
      <c r="E6634" s="2">
        <v>20821900000000</v>
      </c>
      <c r="F6634" s="2">
        <v>20965600000000</v>
      </c>
      <c r="G6634" s="2">
        <v>21093400000000</v>
      </c>
      <c r="H6634" s="2">
        <v>20655700000000</v>
      </c>
      <c r="I6634" s="2">
        <v>20064400000000</v>
      </c>
      <c r="J6634" s="2">
        <v>19421200000000</v>
      </c>
      <c r="K6634" s="2">
        <v>18749300000000</v>
      </c>
      <c r="L6634" s="2">
        <v>18041600000000</v>
      </c>
      <c r="M6634" s="2">
        <v>17307300000000</v>
      </c>
      <c r="N6634" s="2">
        <v>16575400000000</v>
      </c>
      <c r="O6634" s="2">
        <v>15727200000000</v>
      </c>
      <c r="P6634" s="2">
        <v>14969900000000</v>
      </c>
      <c r="Q6634" s="2">
        <v>14143000000000</v>
      </c>
      <c r="R6634" s="2">
        <v>13449400000000</v>
      </c>
      <c r="S6634" s="2">
        <v>12889700000000</v>
      </c>
      <c r="T6634" s="2">
        <v>12483200000000</v>
      </c>
      <c r="U6634" s="2">
        <v>12231800000000</v>
      </c>
      <c r="V6634" s="2">
        <v>12008500000000</v>
      </c>
      <c r="W6634" s="2">
        <v>11803300000000</v>
      </c>
      <c r="X6634" s="2">
        <v>11623800000000</v>
      </c>
      <c r="Y6634" s="2">
        <v>11458700000000</v>
      </c>
      <c r="Z6634" s="2">
        <v>11316200000000</v>
      </c>
      <c r="AA6634" s="2">
        <v>11176900000000</v>
      </c>
      <c r="AB6634" s="2">
        <v>11041700000000</v>
      </c>
      <c r="AC6634" s="2">
        <v>10912100000000</v>
      </c>
    </row>
    <row r="6635" spans="1:29">
      <c r="A6635" t="s">
        <v>264</v>
      </c>
      <c r="B6635" t="s">
        <v>19</v>
      </c>
      <c r="C6635">
        <v>0</v>
      </c>
      <c r="D6635">
        <v>0</v>
      </c>
      <c r="E6635">
        <v>0</v>
      </c>
      <c r="F6635">
        <v>0</v>
      </c>
      <c r="G6635">
        <v>0</v>
      </c>
      <c r="H6635">
        <v>0</v>
      </c>
      <c r="I6635">
        <v>0</v>
      </c>
      <c r="J6635">
        <v>0</v>
      </c>
      <c r="K6635">
        <v>0</v>
      </c>
      <c r="L6635">
        <v>0</v>
      </c>
      <c r="M6635">
        <v>0</v>
      </c>
      <c r="N6635">
        <v>0</v>
      </c>
      <c r="O6635">
        <v>0</v>
      </c>
      <c r="P6635">
        <v>0</v>
      </c>
      <c r="Q6635">
        <v>0</v>
      </c>
      <c r="R6635">
        <v>0</v>
      </c>
      <c r="S6635">
        <v>0</v>
      </c>
      <c r="T6635">
        <v>0</v>
      </c>
      <c r="U6635">
        <v>0</v>
      </c>
      <c r="V6635">
        <v>0</v>
      </c>
      <c r="W6635">
        <v>0</v>
      </c>
      <c r="X6635">
        <v>0</v>
      </c>
      <c r="Y6635">
        <v>0</v>
      </c>
      <c r="Z6635">
        <v>0</v>
      </c>
      <c r="AA6635">
        <v>0</v>
      </c>
      <c r="AB6635">
        <v>0</v>
      </c>
      <c r="AC6635">
        <v>0</v>
      </c>
    </row>
    <row r="6636" spans="1:29">
      <c r="A6636" t="s">
        <v>265</v>
      </c>
      <c r="B6636" t="s">
        <v>19</v>
      </c>
      <c r="C6636">
        <v>0</v>
      </c>
      <c r="D6636">
        <v>0</v>
      </c>
      <c r="E6636">
        <v>0</v>
      </c>
      <c r="F6636">
        <v>0</v>
      </c>
      <c r="G6636">
        <v>0</v>
      </c>
      <c r="H6636">
        <v>0</v>
      </c>
      <c r="I6636">
        <v>0</v>
      </c>
      <c r="J6636">
        <v>0</v>
      </c>
      <c r="K6636">
        <v>0</v>
      </c>
      <c r="L6636">
        <v>0</v>
      </c>
      <c r="M6636">
        <v>0</v>
      </c>
      <c r="N6636">
        <v>0</v>
      </c>
      <c r="O6636">
        <v>0</v>
      </c>
      <c r="P6636">
        <v>0</v>
      </c>
      <c r="Q6636">
        <v>0</v>
      </c>
      <c r="R6636">
        <v>0</v>
      </c>
      <c r="S6636">
        <v>0</v>
      </c>
      <c r="T6636">
        <v>0</v>
      </c>
      <c r="U6636">
        <v>0</v>
      </c>
      <c r="V6636">
        <v>0</v>
      </c>
      <c r="W6636">
        <v>0</v>
      </c>
      <c r="X6636">
        <v>0</v>
      </c>
      <c r="Y6636">
        <v>0</v>
      </c>
      <c r="Z6636">
        <v>0</v>
      </c>
      <c r="AA6636">
        <v>0</v>
      </c>
      <c r="AB6636">
        <v>0</v>
      </c>
      <c r="AC6636">
        <v>0</v>
      </c>
    </row>
    <row r="6637" spans="1:29">
      <c r="A6637" t="s">
        <v>266</v>
      </c>
      <c r="B6637" t="s">
        <v>19</v>
      </c>
      <c r="C6637">
        <v>0</v>
      </c>
      <c r="D6637">
        <v>0</v>
      </c>
      <c r="E6637">
        <v>0</v>
      </c>
      <c r="F6637">
        <v>0</v>
      </c>
      <c r="G6637">
        <v>0</v>
      </c>
      <c r="H6637">
        <v>0</v>
      </c>
      <c r="I6637">
        <v>0</v>
      </c>
      <c r="J6637">
        <v>0</v>
      </c>
      <c r="K6637">
        <v>0</v>
      </c>
      <c r="L6637">
        <v>0</v>
      </c>
      <c r="M6637">
        <v>0</v>
      </c>
      <c r="N6637">
        <v>0</v>
      </c>
      <c r="O6637">
        <v>0</v>
      </c>
      <c r="P6637">
        <v>0</v>
      </c>
      <c r="Q6637">
        <v>0</v>
      </c>
      <c r="R6637">
        <v>0</v>
      </c>
      <c r="S6637">
        <v>0</v>
      </c>
      <c r="T6637">
        <v>0</v>
      </c>
      <c r="U6637">
        <v>0</v>
      </c>
      <c r="V6637">
        <v>0</v>
      </c>
      <c r="W6637">
        <v>0</v>
      </c>
      <c r="X6637">
        <v>0</v>
      </c>
      <c r="Y6637">
        <v>0</v>
      </c>
      <c r="Z6637">
        <v>0</v>
      </c>
      <c r="AA6637">
        <v>0</v>
      </c>
      <c r="AB6637">
        <v>0</v>
      </c>
      <c r="AC6637">
        <v>0</v>
      </c>
    </row>
    <row r="6638" spans="1:29">
      <c r="A6638" t="s">
        <v>267</v>
      </c>
      <c r="B6638" t="s">
        <v>19</v>
      </c>
      <c r="C6638">
        <v>0</v>
      </c>
      <c r="D6638">
        <v>0</v>
      </c>
      <c r="E6638">
        <v>0</v>
      </c>
      <c r="F6638">
        <v>0</v>
      </c>
      <c r="G6638">
        <v>0</v>
      </c>
      <c r="H6638">
        <v>0</v>
      </c>
      <c r="I6638">
        <v>0</v>
      </c>
      <c r="J6638">
        <v>0</v>
      </c>
      <c r="K6638">
        <v>0</v>
      </c>
      <c r="L6638">
        <v>0</v>
      </c>
      <c r="M6638">
        <v>0</v>
      </c>
      <c r="N6638">
        <v>0</v>
      </c>
      <c r="O6638">
        <v>0</v>
      </c>
      <c r="P6638">
        <v>0</v>
      </c>
      <c r="Q6638">
        <v>0</v>
      </c>
      <c r="R6638">
        <v>0</v>
      </c>
      <c r="S6638">
        <v>0</v>
      </c>
      <c r="T6638">
        <v>0</v>
      </c>
      <c r="U6638">
        <v>0</v>
      </c>
      <c r="V6638">
        <v>0</v>
      </c>
      <c r="W6638">
        <v>0</v>
      </c>
      <c r="X6638">
        <v>0</v>
      </c>
      <c r="Y6638">
        <v>0</v>
      </c>
      <c r="Z6638">
        <v>0</v>
      </c>
      <c r="AA6638">
        <v>0</v>
      </c>
      <c r="AB6638">
        <v>0</v>
      </c>
      <c r="AC6638">
        <v>0</v>
      </c>
    </row>
    <row r="6639" spans="1:29">
      <c r="A6639" t="s">
        <v>268</v>
      </c>
      <c r="B6639" t="s">
        <v>19</v>
      </c>
      <c r="C6639" s="2">
        <v>594494000000</v>
      </c>
      <c r="D6639" s="2">
        <v>551513000000</v>
      </c>
      <c r="E6639" s="2">
        <v>500203000000</v>
      </c>
      <c r="F6639" s="2">
        <v>444733000000</v>
      </c>
      <c r="G6639" s="2">
        <v>387879000000</v>
      </c>
      <c r="H6639" s="2">
        <v>330770000000</v>
      </c>
      <c r="I6639" s="2">
        <v>274013000000</v>
      </c>
      <c r="J6639" s="2">
        <v>218005000000</v>
      </c>
      <c r="K6639" s="2">
        <v>163173000000</v>
      </c>
      <c r="L6639" s="2">
        <v>109762000000</v>
      </c>
      <c r="M6639" s="2">
        <v>57816600000</v>
      </c>
      <c r="N6639" s="2">
        <v>7269710000</v>
      </c>
      <c r="O6639" s="2">
        <v>7064550000</v>
      </c>
      <c r="P6639" s="2">
        <v>6957790000</v>
      </c>
      <c r="Q6639" s="2">
        <v>6783510000</v>
      </c>
      <c r="R6639" s="2">
        <v>6582670000</v>
      </c>
      <c r="S6639" s="2">
        <v>6472130000</v>
      </c>
      <c r="T6639" s="2">
        <v>6373380000</v>
      </c>
      <c r="U6639" s="2">
        <v>6324010000</v>
      </c>
      <c r="V6639" s="2">
        <v>6287440000</v>
      </c>
      <c r="W6639" s="2">
        <v>6261530000</v>
      </c>
      <c r="X6639" s="2">
        <v>6242090000</v>
      </c>
      <c r="Y6639" s="2">
        <v>6226640000</v>
      </c>
      <c r="Z6639" s="2">
        <v>6215270000</v>
      </c>
      <c r="AA6639" s="2">
        <v>6208450000</v>
      </c>
      <c r="AB6639" s="2">
        <v>6171160000</v>
      </c>
      <c r="AC6639" s="2">
        <v>6138910000</v>
      </c>
    </row>
    <row r="6640" spans="1:29">
      <c r="A6640" t="s">
        <v>269</v>
      </c>
      <c r="B6640" t="s">
        <v>19</v>
      </c>
      <c r="C6640">
        <v>0</v>
      </c>
      <c r="D6640">
        <v>0</v>
      </c>
      <c r="E6640">
        <v>0</v>
      </c>
      <c r="F6640">
        <v>0</v>
      </c>
      <c r="G6640">
        <v>0</v>
      </c>
      <c r="H6640">
        <v>0</v>
      </c>
      <c r="I6640">
        <v>0</v>
      </c>
      <c r="J6640">
        <v>0</v>
      </c>
      <c r="K6640">
        <v>0</v>
      </c>
      <c r="L6640">
        <v>0</v>
      </c>
      <c r="M6640">
        <v>0</v>
      </c>
      <c r="N6640">
        <v>0</v>
      </c>
      <c r="O6640">
        <v>0</v>
      </c>
      <c r="P6640">
        <v>0</v>
      </c>
      <c r="Q6640">
        <v>0</v>
      </c>
      <c r="R6640">
        <v>0</v>
      </c>
      <c r="S6640">
        <v>0</v>
      </c>
      <c r="T6640">
        <v>0</v>
      </c>
      <c r="U6640">
        <v>0</v>
      </c>
      <c r="V6640">
        <v>0</v>
      </c>
      <c r="W6640">
        <v>0</v>
      </c>
      <c r="X6640">
        <v>0</v>
      </c>
      <c r="Y6640">
        <v>0</v>
      </c>
      <c r="Z6640">
        <v>0</v>
      </c>
      <c r="AA6640">
        <v>0</v>
      </c>
      <c r="AB6640">
        <v>0</v>
      </c>
      <c r="AC6640">
        <v>0</v>
      </c>
    </row>
    <row r="6641" spans="1:29">
      <c r="A6641" t="s">
        <v>270</v>
      </c>
      <c r="B6641" t="s">
        <v>19</v>
      </c>
      <c r="C6641">
        <v>0</v>
      </c>
      <c r="D6641">
        <v>0</v>
      </c>
      <c r="E6641">
        <v>0</v>
      </c>
      <c r="F6641">
        <v>0</v>
      </c>
      <c r="G6641">
        <v>0</v>
      </c>
      <c r="H6641">
        <v>0</v>
      </c>
      <c r="I6641">
        <v>0</v>
      </c>
      <c r="J6641">
        <v>0</v>
      </c>
      <c r="K6641">
        <v>0</v>
      </c>
      <c r="L6641">
        <v>0</v>
      </c>
      <c r="M6641">
        <v>0</v>
      </c>
      <c r="N6641">
        <v>0</v>
      </c>
      <c r="O6641">
        <v>0</v>
      </c>
      <c r="P6641">
        <v>0</v>
      </c>
      <c r="Q6641">
        <v>0</v>
      </c>
      <c r="R6641">
        <v>0</v>
      </c>
      <c r="S6641">
        <v>0</v>
      </c>
      <c r="T6641">
        <v>0</v>
      </c>
      <c r="U6641">
        <v>0</v>
      </c>
      <c r="V6641">
        <v>0</v>
      </c>
      <c r="W6641">
        <v>0</v>
      </c>
      <c r="X6641">
        <v>0</v>
      </c>
      <c r="Y6641">
        <v>0</v>
      </c>
      <c r="Z6641">
        <v>0</v>
      </c>
      <c r="AA6641">
        <v>0</v>
      </c>
      <c r="AB6641">
        <v>0</v>
      </c>
      <c r="AC6641">
        <v>0</v>
      </c>
    </row>
    <row r="6642" spans="1:29">
      <c r="A6642" t="s">
        <v>271</v>
      </c>
      <c r="B6642" t="s">
        <v>19</v>
      </c>
      <c r="C6642" s="2">
        <v>1995130000000</v>
      </c>
      <c r="D6642" s="2">
        <v>1937880000000</v>
      </c>
      <c r="E6642" s="2">
        <v>1859880000000</v>
      </c>
      <c r="F6642" s="2">
        <v>1775350000000</v>
      </c>
      <c r="G6642" s="2">
        <v>1680610000000</v>
      </c>
      <c r="H6642" s="2">
        <v>1584000000000</v>
      </c>
      <c r="I6642" s="2">
        <v>1486780000000</v>
      </c>
      <c r="J6642" s="2">
        <v>1386780000000</v>
      </c>
      <c r="K6642" s="2">
        <v>1287540000000</v>
      </c>
      <c r="L6642" s="2">
        <v>1189470000000</v>
      </c>
      <c r="M6642" s="2">
        <v>1096510000000</v>
      </c>
      <c r="N6642" s="2">
        <v>1008430000000</v>
      </c>
      <c r="O6642" s="2">
        <v>926934000000</v>
      </c>
      <c r="P6642" s="2">
        <v>852256000000</v>
      </c>
      <c r="Q6642" s="2">
        <v>783818000000</v>
      </c>
      <c r="R6642" s="2">
        <v>720781000000</v>
      </c>
      <c r="S6642" s="2">
        <v>664093000000</v>
      </c>
      <c r="T6642" s="2">
        <v>612443000000</v>
      </c>
      <c r="U6642" s="2">
        <v>665985000000</v>
      </c>
      <c r="V6642" s="2">
        <v>725230000000</v>
      </c>
      <c r="W6642" s="2">
        <v>789232000000</v>
      </c>
      <c r="X6642" s="2">
        <v>855716000000</v>
      </c>
      <c r="Y6642" s="2">
        <v>922939000000</v>
      </c>
      <c r="Z6642" s="2">
        <v>992048000000</v>
      </c>
      <c r="AA6642" s="2">
        <v>1059810000000</v>
      </c>
      <c r="AB6642" s="2">
        <v>1125540000000</v>
      </c>
      <c r="AC6642" s="2">
        <v>1188740000000</v>
      </c>
    </row>
    <row r="6643" spans="1:29">
      <c r="A6643" t="s">
        <v>272</v>
      </c>
      <c r="B6643" t="s">
        <v>19</v>
      </c>
      <c r="C6643" s="2">
        <v>1893580000000</v>
      </c>
      <c r="D6643" s="2">
        <v>1822700000000</v>
      </c>
      <c r="E6643" s="2">
        <v>1734030000000</v>
      </c>
      <c r="F6643" s="2">
        <v>1638680000000</v>
      </c>
      <c r="G6643" s="2">
        <v>1532420000000</v>
      </c>
      <c r="H6643" s="2">
        <v>1422180000000</v>
      </c>
      <c r="I6643" s="2">
        <v>1308630000000</v>
      </c>
      <c r="J6643" s="2">
        <v>1190830000000</v>
      </c>
      <c r="K6643" s="2">
        <v>1071930000000</v>
      </c>
      <c r="L6643" s="2">
        <v>951439000000</v>
      </c>
      <c r="M6643" s="2">
        <v>831515000000</v>
      </c>
      <c r="N6643" s="2">
        <v>711512000000</v>
      </c>
      <c r="O6643" s="2">
        <v>592422000000</v>
      </c>
      <c r="P6643" s="2">
        <v>473676000000</v>
      </c>
      <c r="Q6643" s="2">
        <v>354908000000</v>
      </c>
      <c r="R6643" s="2">
        <v>235988000000</v>
      </c>
      <c r="S6643" s="2">
        <v>117641000000</v>
      </c>
      <c r="T6643">
        <v>0</v>
      </c>
      <c r="U6643">
        <v>0</v>
      </c>
      <c r="V6643">
        <v>0</v>
      </c>
      <c r="W6643">
        <v>0</v>
      </c>
      <c r="X6643">
        <v>0</v>
      </c>
      <c r="Y6643">
        <v>0</v>
      </c>
      <c r="Z6643">
        <v>0</v>
      </c>
      <c r="AA6643">
        <v>0</v>
      </c>
      <c r="AB6643">
        <v>0</v>
      </c>
      <c r="AC6643">
        <v>0</v>
      </c>
    </row>
    <row r="6644" spans="1:29">
      <c r="A6644" t="s">
        <v>273</v>
      </c>
      <c r="B6644" t="s">
        <v>19</v>
      </c>
      <c r="C6644" s="2">
        <v>295243000000000</v>
      </c>
      <c r="D6644" s="2">
        <v>303308000000000</v>
      </c>
      <c r="E6644" s="2">
        <v>306719000000000</v>
      </c>
      <c r="F6644" s="2">
        <v>310039000000000</v>
      </c>
      <c r="G6644" s="2">
        <v>314769000000000</v>
      </c>
      <c r="H6644" s="2">
        <v>313757000000000</v>
      </c>
      <c r="I6644" s="2">
        <v>312837000000000</v>
      </c>
      <c r="J6644" s="2">
        <v>311052000000000</v>
      </c>
      <c r="K6644" s="2">
        <v>309020000000000</v>
      </c>
      <c r="L6644" s="2">
        <v>306181000000000</v>
      </c>
      <c r="M6644" s="2">
        <v>303022000000000</v>
      </c>
      <c r="N6644" s="2">
        <v>299977000000000</v>
      </c>
      <c r="O6644" s="2">
        <v>297968000000000</v>
      </c>
      <c r="P6644" s="2">
        <v>295619000000000</v>
      </c>
      <c r="Q6644" s="2">
        <v>293778000000000</v>
      </c>
      <c r="R6644" s="2">
        <v>291625000000000</v>
      </c>
      <c r="S6644" s="2">
        <v>289491000000000</v>
      </c>
      <c r="T6644" s="2">
        <v>287216000000000</v>
      </c>
      <c r="U6644" s="2">
        <v>285424000000000</v>
      </c>
      <c r="V6644" s="2">
        <v>283569000000000</v>
      </c>
      <c r="W6644" s="2">
        <v>281694000000000</v>
      </c>
      <c r="X6644" s="2">
        <v>280174000000000</v>
      </c>
      <c r="Y6644" s="2">
        <v>278648000000000</v>
      </c>
      <c r="Z6644" s="2">
        <v>278390000000000</v>
      </c>
      <c r="AA6644" s="2">
        <v>278425000000000</v>
      </c>
      <c r="AB6644" s="2">
        <v>278444000000000</v>
      </c>
      <c r="AC6644" s="2">
        <v>278201000000000</v>
      </c>
    </row>
    <row r="6645" spans="1:29">
      <c r="A6645" t="s">
        <v>274</v>
      </c>
      <c r="B6645" t="s">
        <v>19</v>
      </c>
      <c r="C6645">
        <v>0</v>
      </c>
      <c r="D6645">
        <v>0</v>
      </c>
      <c r="E6645">
        <v>0</v>
      </c>
      <c r="F6645">
        <v>0</v>
      </c>
      <c r="G6645">
        <v>0</v>
      </c>
      <c r="H6645">
        <v>0</v>
      </c>
      <c r="I6645">
        <v>0</v>
      </c>
      <c r="J6645">
        <v>0</v>
      </c>
      <c r="K6645">
        <v>0</v>
      </c>
      <c r="L6645">
        <v>0</v>
      </c>
      <c r="M6645">
        <v>0</v>
      </c>
      <c r="N6645">
        <v>0</v>
      </c>
      <c r="O6645">
        <v>0</v>
      </c>
      <c r="P6645">
        <v>0</v>
      </c>
      <c r="Q6645">
        <v>0</v>
      </c>
      <c r="R6645">
        <v>0</v>
      </c>
      <c r="S6645">
        <v>0</v>
      </c>
      <c r="T6645">
        <v>0</v>
      </c>
      <c r="U6645">
        <v>0</v>
      </c>
      <c r="V6645">
        <v>0</v>
      </c>
      <c r="W6645">
        <v>0</v>
      </c>
      <c r="X6645">
        <v>0</v>
      </c>
      <c r="Y6645">
        <v>0</v>
      </c>
      <c r="Z6645">
        <v>0</v>
      </c>
      <c r="AA6645">
        <v>0</v>
      </c>
      <c r="AB6645">
        <v>0</v>
      </c>
      <c r="AC6645">
        <v>0</v>
      </c>
    </row>
    <row r="6646" spans="1:29">
      <c r="A6646" t="s">
        <v>275</v>
      </c>
      <c r="B6646" t="s">
        <v>19</v>
      </c>
      <c r="C6646">
        <v>0</v>
      </c>
      <c r="D6646">
        <v>0</v>
      </c>
      <c r="E6646">
        <v>0</v>
      </c>
      <c r="F6646">
        <v>0</v>
      </c>
      <c r="G6646">
        <v>0</v>
      </c>
      <c r="H6646">
        <v>0</v>
      </c>
      <c r="I6646">
        <v>0</v>
      </c>
      <c r="J6646">
        <v>0</v>
      </c>
      <c r="K6646">
        <v>0</v>
      </c>
      <c r="L6646">
        <v>0</v>
      </c>
      <c r="M6646">
        <v>0</v>
      </c>
      <c r="N6646">
        <v>0</v>
      </c>
      <c r="O6646">
        <v>0</v>
      </c>
      <c r="P6646">
        <v>0</v>
      </c>
      <c r="Q6646">
        <v>0</v>
      </c>
      <c r="R6646">
        <v>0</v>
      </c>
      <c r="S6646">
        <v>0</v>
      </c>
      <c r="T6646">
        <v>0</v>
      </c>
      <c r="U6646">
        <v>0</v>
      </c>
      <c r="V6646">
        <v>0</v>
      </c>
      <c r="W6646">
        <v>0</v>
      </c>
      <c r="X6646">
        <v>0</v>
      </c>
      <c r="Y6646">
        <v>0</v>
      </c>
      <c r="Z6646">
        <v>0</v>
      </c>
      <c r="AA6646">
        <v>0</v>
      </c>
      <c r="AB6646">
        <v>0</v>
      </c>
      <c r="AC6646">
        <v>0</v>
      </c>
    </row>
    <row r="6647" spans="1:29">
      <c r="A6647" t="s">
        <v>276</v>
      </c>
      <c r="B6647" t="s">
        <v>19</v>
      </c>
      <c r="C6647">
        <v>0</v>
      </c>
      <c r="D6647">
        <v>0</v>
      </c>
      <c r="E6647">
        <v>0</v>
      </c>
      <c r="F6647">
        <v>0</v>
      </c>
      <c r="G6647">
        <v>0</v>
      </c>
      <c r="H6647">
        <v>0</v>
      </c>
      <c r="I6647">
        <v>0</v>
      </c>
      <c r="J6647">
        <v>0</v>
      </c>
      <c r="K6647">
        <v>0</v>
      </c>
      <c r="L6647">
        <v>0</v>
      </c>
      <c r="M6647">
        <v>0</v>
      </c>
      <c r="N6647">
        <v>0</v>
      </c>
      <c r="O6647">
        <v>0</v>
      </c>
      <c r="P6647">
        <v>0</v>
      </c>
      <c r="Q6647">
        <v>0</v>
      </c>
      <c r="R6647">
        <v>0</v>
      </c>
      <c r="S6647">
        <v>0</v>
      </c>
      <c r="T6647">
        <v>0</v>
      </c>
      <c r="U6647">
        <v>0</v>
      </c>
      <c r="V6647">
        <v>0</v>
      </c>
      <c r="W6647">
        <v>0</v>
      </c>
      <c r="X6647">
        <v>0</v>
      </c>
      <c r="Y6647">
        <v>0</v>
      </c>
      <c r="Z6647">
        <v>0</v>
      </c>
      <c r="AA6647">
        <v>0</v>
      </c>
      <c r="AB6647">
        <v>0</v>
      </c>
      <c r="AC6647">
        <v>0</v>
      </c>
    </row>
    <row r="6648" spans="1:29">
      <c r="A6648" t="s">
        <v>277</v>
      </c>
      <c r="B6648" t="s">
        <v>19</v>
      </c>
      <c r="C6648">
        <v>0</v>
      </c>
      <c r="D6648">
        <v>0</v>
      </c>
      <c r="E6648">
        <v>0</v>
      </c>
      <c r="F6648">
        <v>0</v>
      </c>
      <c r="G6648">
        <v>0</v>
      </c>
      <c r="H6648">
        <v>0</v>
      </c>
      <c r="I6648">
        <v>0</v>
      </c>
      <c r="J6648">
        <v>0</v>
      </c>
      <c r="K6648">
        <v>0</v>
      </c>
      <c r="L6648">
        <v>0</v>
      </c>
      <c r="M6648">
        <v>0</v>
      </c>
      <c r="N6648">
        <v>0</v>
      </c>
      <c r="O6648">
        <v>0</v>
      </c>
      <c r="P6648">
        <v>0</v>
      </c>
      <c r="Q6648">
        <v>0</v>
      </c>
      <c r="R6648">
        <v>0</v>
      </c>
      <c r="S6648">
        <v>0</v>
      </c>
      <c r="T6648">
        <v>0</v>
      </c>
      <c r="U6648">
        <v>0</v>
      </c>
      <c r="V6648">
        <v>0</v>
      </c>
      <c r="W6648">
        <v>0</v>
      </c>
      <c r="X6648">
        <v>0</v>
      </c>
      <c r="Y6648">
        <v>0</v>
      </c>
      <c r="Z6648">
        <v>0</v>
      </c>
      <c r="AA6648">
        <v>0</v>
      </c>
      <c r="AB6648">
        <v>0</v>
      </c>
      <c r="AC6648">
        <v>0</v>
      </c>
    </row>
    <row r="6649" spans="1:29">
      <c r="A6649" t="s">
        <v>278</v>
      </c>
      <c r="B6649" t="s">
        <v>19</v>
      </c>
      <c r="C6649" s="2">
        <v>147158000000</v>
      </c>
      <c r="D6649" s="2">
        <v>143392000000</v>
      </c>
      <c r="E6649" s="2">
        <v>138049000000</v>
      </c>
      <c r="F6649" s="2">
        <v>132204000000</v>
      </c>
      <c r="G6649" s="2">
        <v>125493000000</v>
      </c>
      <c r="H6649" s="2">
        <v>118598000000</v>
      </c>
      <c r="I6649" s="2">
        <v>111419000000</v>
      </c>
      <c r="J6649" s="2">
        <v>103855000000</v>
      </c>
      <c r="K6649" s="2">
        <v>96160300000</v>
      </c>
      <c r="L6649" s="2">
        <v>88286400000</v>
      </c>
      <c r="M6649" s="2">
        <v>80423300000</v>
      </c>
      <c r="N6649" s="2">
        <v>72519300000</v>
      </c>
      <c r="O6649" s="2">
        <v>64802400000</v>
      </c>
      <c r="P6649" s="2">
        <v>57114700000</v>
      </c>
      <c r="Q6649" s="2">
        <v>49427000000</v>
      </c>
      <c r="R6649" s="2">
        <v>41715900000</v>
      </c>
      <c r="S6649" s="2">
        <v>34088200000</v>
      </c>
      <c r="T6649" s="2">
        <v>26563200000</v>
      </c>
      <c r="U6649" s="2">
        <v>26163100000</v>
      </c>
      <c r="V6649" s="2">
        <v>25795400000</v>
      </c>
      <c r="W6649" s="2">
        <v>25724800000</v>
      </c>
      <c r="X6649" s="2">
        <v>25691600000</v>
      </c>
      <c r="Y6649" s="2">
        <v>25661800000</v>
      </c>
      <c r="Z6649" s="2">
        <v>25607800000</v>
      </c>
      <c r="AA6649" s="2">
        <v>25583700000</v>
      </c>
      <c r="AB6649" s="2">
        <v>25566900000</v>
      </c>
      <c r="AC6649" s="2">
        <v>25540300000</v>
      </c>
    </row>
    <row r="6650" spans="1:29">
      <c r="A6650" t="s">
        <v>279</v>
      </c>
      <c r="B6650" t="s">
        <v>19</v>
      </c>
      <c r="C6650">
        <v>0</v>
      </c>
      <c r="D6650">
        <v>0</v>
      </c>
      <c r="E6650">
        <v>0</v>
      </c>
      <c r="F6650">
        <v>0</v>
      </c>
      <c r="G6650">
        <v>0</v>
      </c>
      <c r="H6650">
        <v>0</v>
      </c>
      <c r="I6650">
        <v>0</v>
      </c>
      <c r="J6650">
        <v>0</v>
      </c>
      <c r="K6650">
        <v>0</v>
      </c>
      <c r="L6650">
        <v>0</v>
      </c>
      <c r="M6650">
        <v>0</v>
      </c>
      <c r="N6650">
        <v>0</v>
      </c>
      <c r="O6650">
        <v>0</v>
      </c>
      <c r="P6650">
        <v>0</v>
      </c>
      <c r="Q6650">
        <v>0</v>
      </c>
      <c r="R6650">
        <v>0</v>
      </c>
      <c r="S6650">
        <v>0</v>
      </c>
      <c r="T6650">
        <v>0</v>
      </c>
      <c r="U6650">
        <v>0</v>
      </c>
      <c r="V6650">
        <v>0</v>
      </c>
      <c r="W6650">
        <v>0</v>
      </c>
      <c r="X6650">
        <v>0</v>
      </c>
      <c r="Y6650">
        <v>0</v>
      </c>
      <c r="Z6650">
        <v>0</v>
      </c>
      <c r="AA6650">
        <v>0</v>
      </c>
      <c r="AB6650">
        <v>0</v>
      </c>
      <c r="AC6650">
        <v>0</v>
      </c>
    </row>
    <row r="6651" spans="1:29">
      <c r="A6651" t="s">
        <v>280</v>
      </c>
      <c r="B6651" t="s">
        <v>19</v>
      </c>
      <c r="C6651">
        <v>0</v>
      </c>
      <c r="D6651">
        <v>0</v>
      </c>
      <c r="E6651">
        <v>0</v>
      </c>
      <c r="F6651">
        <v>0</v>
      </c>
      <c r="G6651">
        <v>0</v>
      </c>
      <c r="H6651">
        <v>0</v>
      </c>
      <c r="I6651">
        <v>0</v>
      </c>
      <c r="J6651">
        <v>0</v>
      </c>
      <c r="K6651">
        <v>0</v>
      </c>
      <c r="L6651">
        <v>0</v>
      </c>
      <c r="M6651">
        <v>0</v>
      </c>
      <c r="N6651">
        <v>0</v>
      </c>
      <c r="O6651">
        <v>0</v>
      </c>
      <c r="P6651">
        <v>0</v>
      </c>
      <c r="Q6651">
        <v>0</v>
      </c>
      <c r="R6651">
        <v>0</v>
      </c>
      <c r="S6651">
        <v>0</v>
      </c>
      <c r="T6651">
        <v>0</v>
      </c>
      <c r="U6651">
        <v>0</v>
      </c>
      <c r="V6651">
        <v>0</v>
      </c>
      <c r="W6651">
        <v>0</v>
      </c>
      <c r="X6651">
        <v>0</v>
      </c>
      <c r="Y6651">
        <v>0</v>
      </c>
      <c r="Z6651">
        <v>0</v>
      </c>
      <c r="AA6651">
        <v>0</v>
      </c>
      <c r="AB6651">
        <v>0</v>
      </c>
      <c r="AC6651">
        <v>0</v>
      </c>
    </row>
    <row r="6652" spans="1:29">
      <c r="A6652" t="s">
        <v>281</v>
      </c>
      <c r="B6652" t="s">
        <v>19</v>
      </c>
      <c r="C6652" s="2">
        <v>354178000</v>
      </c>
      <c r="D6652" s="2">
        <v>328404000</v>
      </c>
      <c r="E6652" s="2">
        <v>297590000</v>
      </c>
      <c r="F6652" s="2">
        <v>264254000</v>
      </c>
      <c r="G6652" s="2">
        <v>230113000</v>
      </c>
      <c r="H6652" s="2">
        <v>195798000</v>
      </c>
      <c r="I6652" s="2">
        <v>161708000</v>
      </c>
      <c r="J6652" s="2">
        <v>128065000</v>
      </c>
      <c r="K6652" s="2">
        <v>95119200</v>
      </c>
      <c r="L6652" s="2">
        <v>63012100</v>
      </c>
      <c r="M6652" s="2">
        <v>31788400</v>
      </c>
      <c r="N6652" s="2">
        <v>1398780</v>
      </c>
      <c r="O6652" s="2">
        <v>1180250</v>
      </c>
      <c r="P6652" s="2">
        <v>1029240</v>
      </c>
      <c r="Q6652">
        <v>894530</v>
      </c>
      <c r="R6652">
        <v>779039</v>
      </c>
      <c r="S6652">
        <v>698187</v>
      </c>
      <c r="T6652">
        <v>634942</v>
      </c>
      <c r="U6652">
        <v>581822</v>
      </c>
      <c r="V6652">
        <v>537553</v>
      </c>
      <c r="W6652">
        <v>501692</v>
      </c>
      <c r="X6652">
        <v>474311</v>
      </c>
      <c r="Y6652">
        <v>447195</v>
      </c>
      <c r="Z6652">
        <v>428116</v>
      </c>
      <c r="AA6652">
        <v>409249</v>
      </c>
      <c r="AB6652">
        <v>390720</v>
      </c>
      <c r="AC6652">
        <v>379995</v>
      </c>
    </row>
    <row r="6653" spans="1:29">
      <c r="A6653" t="s">
        <v>282</v>
      </c>
      <c r="B6653" t="s">
        <v>19</v>
      </c>
      <c r="C6653" s="2">
        <v>1770140000</v>
      </c>
      <c r="D6653" s="2">
        <v>1783780000</v>
      </c>
      <c r="E6653" s="2">
        <v>1780640000</v>
      </c>
      <c r="F6653" s="2">
        <v>1769990000</v>
      </c>
      <c r="G6653" s="2">
        <v>1756930000</v>
      </c>
      <c r="H6653" s="2">
        <v>1726260000</v>
      </c>
      <c r="I6653" s="2">
        <v>1678070000</v>
      </c>
      <c r="J6653" s="2">
        <v>1623980000</v>
      </c>
      <c r="K6653" s="2">
        <v>1566080000</v>
      </c>
      <c r="L6653" s="2">
        <v>1506110000</v>
      </c>
      <c r="M6653" s="2">
        <v>1443930000</v>
      </c>
      <c r="N6653" s="2">
        <v>1380280000</v>
      </c>
      <c r="O6653" s="2">
        <v>1343780000</v>
      </c>
      <c r="P6653" s="2">
        <v>1310730000</v>
      </c>
      <c r="Q6653" s="2">
        <v>1271440000</v>
      </c>
      <c r="R6653" s="2">
        <v>1225570000</v>
      </c>
      <c r="S6653" s="2">
        <v>1175560000</v>
      </c>
      <c r="T6653" s="2">
        <v>1136940000</v>
      </c>
      <c r="U6653" s="2">
        <v>1111370000</v>
      </c>
      <c r="V6653" s="2">
        <v>1088210000</v>
      </c>
      <c r="W6653" s="2">
        <v>1067420000</v>
      </c>
      <c r="X6653" s="2">
        <v>1048580000</v>
      </c>
      <c r="Y6653" s="2">
        <v>1033360000</v>
      </c>
      <c r="Z6653" s="2">
        <v>1020070000</v>
      </c>
      <c r="AA6653" s="2">
        <v>1008170000</v>
      </c>
      <c r="AB6653" s="2">
        <v>996459000</v>
      </c>
      <c r="AC6653" s="2">
        <v>984502000</v>
      </c>
    </row>
    <row r="6654" spans="1:29">
      <c r="A6654" t="s">
        <v>283</v>
      </c>
      <c r="B6654" t="s">
        <v>19</v>
      </c>
      <c r="C6654" s="2">
        <v>3500980000</v>
      </c>
      <c r="D6654" s="2">
        <v>3624700000</v>
      </c>
      <c r="E6654" s="2">
        <v>3696630000</v>
      </c>
      <c r="F6654" s="2">
        <v>3722140000</v>
      </c>
      <c r="G6654" s="2">
        <v>3744830000</v>
      </c>
      <c r="H6654" s="2">
        <v>3667130000</v>
      </c>
      <c r="I6654" s="2">
        <v>3562150000</v>
      </c>
      <c r="J6654" s="2">
        <v>3447950000</v>
      </c>
      <c r="K6654" s="2">
        <v>3328670000</v>
      </c>
      <c r="L6654" s="2">
        <v>3203030000</v>
      </c>
      <c r="M6654" s="2">
        <v>3072670000</v>
      </c>
      <c r="N6654" s="2">
        <v>2942720000</v>
      </c>
      <c r="O6654" s="2">
        <v>2792140000</v>
      </c>
      <c r="P6654" s="2">
        <v>2657700000</v>
      </c>
      <c r="Q6654" s="2">
        <v>2510890000</v>
      </c>
      <c r="R6654" s="2">
        <v>2387750000</v>
      </c>
      <c r="S6654" s="2">
        <v>2288380000</v>
      </c>
      <c r="T6654" s="2">
        <v>2216210000</v>
      </c>
      <c r="U6654" s="2">
        <v>2171580000</v>
      </c>
      <c r="V6654" s="2">
        <v>2131940000</v>
      </c>
      <c r="W6654" s="2">
        <v>2095510000</v>
      </c>
      <c r="X6654" s="2">
        <v>2063650000</v>
      </c>
      <c r="Y6654" s="2">
        <v>2034320000</v>
      </c>
      <c r="Z6654" s="2">
        <v>2009030000</v>
      </c>
      <c r="AA6654" s="2">
        <v>1984310000</v>
      </c>
      <c r="AB6654" s="2">
        <v>1960290000</v>
      </c>
      <c r="AC6654" s="2">
        <v>1937280000</v>
      </c>
    </row>
    <row r="6655" spans="1:29">
      <c r="A6655" t="s">
        <v>284</v>
      </c>
      <c r="B6655" t="s">
        <v>19</v>
      </c>
      <c r="C6655" s="2">
        <v>139190000</v>
      </c>
      <c r="D6655" s="2">
        <v>140263000</v>
      </c>
      <c r="E6655" s="2">
        <v>140015000</v>
      </c>
      <c r="F6655" s="2">
        <v>139179000</v>
      </c>
      <c r="G6655" s="2">
        <v>138151000</v>
      </c>
      <c r="H6655" s="2">
        <v>135740000</v>
      </c>
      <c r="I6655" s="2">
        <v>131951000</v>
      </c>
      <c r="J6655" s="2">
        <v>127697000</v>
      </c>
      <c r="K6655" s="2">
        <v>123144000</v>
      </c>
      <c r="L6655" s="2">
        <v>118429000</v>
      </c>
      <c r="M6655" s="2">
        <v>113539000</v>
      </c>
      <c r="N6655" s="2">
        <v>108535000</v>
      </c>
      <c r="O6655" s="2">
        <v>105664000</v>
      </c>
      <c r="P6655" s="2">
        <v>103066000</v>
      </c>
      <c r="Q6655" s="2">
        <v>99976500</v>
      </c>
      <c r="R6655" s="2">
        <v>96369400</v>
      </c>
      <c r="S6655" s="2">
        <v>92437000</v>
      </c>
      <c r="T6655" s="2">
        <v>89400000</v>
      </c>
      <c r="U6655" s="2">
        <v>87389800</v>
      </c>
      <c r="V6655" s="2">
        <v>85568700</v>
      </c>
      <c r="W6655" s="2">
        <v>83933300</v>
      </c>
      <c r="X6655" s="2">
        <v>82452300</v>
      </c>
      <c r="Y6655" s="2">
        <v>81255100</v>
      </c>
      <c r="Z6655" s="2">
        <v>80210400</v>
      </c>
      <c r="AA6655" s="2">
        <v>79274600</v>
      </c>
      <c r="AB6655" s="2">
        <v>78353800</v>
      </c>
      <c r="AC6655" s="2">
        <v>77413700</v>
      </c>
    </row>
    <row r="6656" spans="1:29">
      <c r="A6656" t="s">
        <v>285</v>
      </c>
      <c r="B6656" t="s">
        <v>19</v>
      </c>
      <c r="C6656" s="2">
        <v>144301000</v>
      </c>
      <c r="D6656" s="2">
        <v>123651000</v>
      </c>
      <c r="E6656" s="2">
        <v>128494000</v>
      </c>
      <c r="F6656" s="2">
        <v>122550000</v>
      </c>
      <c r="G6656" s="2">
        <v>76066500</v>
      </c>
      <c r="H6656" s="2">
        <v>88234000</v>
      </c>
      <c r="I6656" s="2">
        <v>90262900</v>
      </c>
      <c r="J6656" s="2">
        <v>90069200</v>
      </c>
      <c r="K6656" s="2">
        <v>88802900</v>
      </c>
      <c r="L6656" s="2">
        <v>90285700</v>
      </c>
      <c r="M6656" s="2">
        <v>95700500</v>
      </c>
      <c r="N6656" s="2">
        <v>98317700</v>
      </c>
      <c r="O6656" s="2">
        <v>93504500</v>
      </c>
      <c r="P6656" s="2">
        <v>94317400</v>
      </c>
      <c r="Q6656" s="2">
        <v>89543000</v>
      </c>
      <c r="R6656" s="2">
        <v>84722900</v>
      </c>
      <c r="S6656" s="2">
        <v>80642700</v>
      </c>
      <c r="T6656" s="2">
        <v>77475600</v>
      </c>
      <c r="U6656" s="2">
        <v>75149800</v>
      </c>
      <c r="V6656" s="2">
        <v>72953500</v>
      </c>
      <c r="W6656" s="2">
        <v>71038000</v>
      </c>
      <c r="X6656" s="2">
        <v>68941100</v>
      </c>
      <c r="Y6656" s="2">
        <v>66890900</v>
      </c>
      <c r="Z6656" s="2">
        <v>64688300</v>
      </c>
      <c r="AA6656" s="2">
        <v>62452700</v>
      </c>
      <c r="AB6656" s="2">
        <v>60230300</v>
      </c>
      <c r="AC6656" s="2">
        <v>58069000</v>
      </c>
    </row>
    <row r="6657" spans="1:29">
      <c r="A6657" t="s">
        <v>286</v>
      </c>
      <c r="B6657" t="s">
        <v>19</v>
      </c>
      <c r="C6657">
        <v>0</v>
      </c>
      <c r="D6657">
        <v>0</v>
      </c>
      <c r="E6657">
        <v>0</v>
      </c>
      <c r="F6657">
        <v>0</v>
      </c>
      <c r="G6657">
        <v>0</v>
      </c>
      <c r="H6657">
        <v>0</v>
      </c>
      <c r="I6657">
        <v>0</v>
      </c>
      <c r="J6657">
        <v>0</v>
      </c>
      <c r="K6657">
        <v>0</v>
      </c>
      <c r="L6657">
        <v>0</v>
      </c>
      <c r="M6657">
        <v>0</v>
      </c>
      <c r="N6657">
        <v>0</v>
      </c>
      <c r="O6657">
        <v>0</v>
      </c>
      <c r="P6657">
        <v>0</v>
      </c>
      <c r="Q6657">
        <v>0</v>
      </c>
      <c r="R6657">
        <v>0</v>
      </c>
      <c r="S6657">
        <v>0</v>
      </c>
      <c r="T6657">
        <v>0</v>
      </c>
      <c r="U6657">
        <v>0</v>
      </c>
      <c r="V6657">
        <v>0</v>
      </c>
      <c r="W6657">
        <v>0</v>
      </c>
      <c r="X6657">
        <v>0</v>
      </c>
      <c r="Y6657">
        <v>0</v>
      </c>
      <c r="Z6657">
        <v>0</v>
      </c>
      <c r="AA6657">
        <v>0</v>
      </c>
      <c r="AB6657">
        <v>0</v>
      </c>
      <c r="AC6657">
        <v>0</v>
      </c>
    </row>
    <row r="6658" spans="1:29">
      <c r="A6658" t="s">
        <v>287</v>
      </c>
      <c r="B6658" t="s">
        <v>19</v>
      </c>
      <c r="C6658">
        <v>0</v>
      </c>
      <c r="D6658">
        <v>0</v>
      </c>
      <c r="E6658">
        <v>0</v>
      </c>
      <c r="F6658">
        <v>0</v>
      </c>
      <c r="G6658">
        <v>0</v>
      </c>
      <c r="H6658">
        <v>0</v>
      </c>
      <c r="I6658">
        <v>0</v>
      </c>
      <c r="J6658">
        <v>0</v>
      </c>
      <c r="K6658">
        <v>0</v>
      </c>
      <c r="L6658">
        <v>0</v>
      </c>
      <c r="M6658">
        <v>0</v>
      </c>
      <c r="N6658">
        <v>0</v>
      </c>
      <c r="O6658">
        <v>0</v>
      </c>
      <c r="P6658">
        <v>0</v>
      </c>
      <c r="Q6658">
        <v>0</v>
      </c>
      <c r="R6658">
        <v>0</v>
      </c>
      <c r="S6658">
        <v>0</v>
      </c>
      <c r="T6658">
        <v>0</v>
      </c>
      <c r="U6658">
        <v>0</v>
      </c>
      <c r="V6658">
        <v>0</v>
      </c>
      <c r="W6658">
        <v>0</v>
      </c>
      <c r="X6658">
        <v>0</v>
      </c>
      <c r="Y6658">
        <v>0</v>
      </c>
      <c r="Z6658">
        <v>0</v>
      </c>
      <c r="AA6658">
        <v>0</v>
      </c>
      <c r="AB6658">
        <v>0</v>
      </c>
      <c r="AC6658">
        <v>0</v>
      </c>
    </row>
    <row r="6659" spans="1:29">
      <c r="A6659" t="s">
        <v>288</v>
      </c>
      <c r="B6659" t="s">
        <v>19</v>
      </c>
      <c r="C6659" s="2">
        <v>165639000</v>
      </c>
      <c r="D6659" s="2">
        <v>153663000</v>
      </c>
      <c r="E6659" s="2">
        <v>139367000</v>
      </c>
      <c r="F6659" s="2">
        <v>123912000</v>
      </c>
      <c r="G6659" s="2">
        <v>108071000</v>
      </c>
      <c r="H6659" s="2">
        <v>92159600</v>
      </c>
      <c r="I6659" s="2">
        <v>76345900</v>
      </c>
      <c r="J6659" s="2">
        <v>60740900</v>
      </c>
      <c r="K6659" s="2">
        <v>45463400</v>
      </c>
      <c r="L6659" s="2">
        <v>30582100</v>
      </c>
      <c r="M6659" s="2">
        <v>16108900</v>
      </c>
      <c r="N6659" s="2">
        <v>2025490</v>
      </c>
      <c r="O6659" s="2">
        <v>1968330</v>
      </c>
      <c r="P6659" s="2">
        <v>1938590</v>
      </c>
      <c r="Q6659" s="2">
        <v>1890030</v>
      </c>
      <c r="R6659" s="2">
        <v>1834070</v>
      </c>
      <c r="S6659" s="2">
        <v>1803270</v>
      </c>
      <c r="T6659" s="2">
        <v>1775760</v>
      </c>
      <c r="U6659" s="2">
        <v>1762000</v>
      </c>
      <c r="V6659" s="2">
        <v>1751820</v>
      </c>
      <c r="W6659" s="2">
        <v>1744600</v>
      </c>
      <c r="X6659" s="2">
        <v>1739180</v>
      </c>
      <c r="Y6659" s="2">
        <v>1734880</v>
      </c>
      <c r="Z6659" s="2">
        <v>1731710</v>
      </c>
      <c r="AA6659" s="2">
        <v>1729810</v>
      </c>
      <c r="AB6659" s="2">
        <v>1719420</v>
      </c>
      <c r="AC6659" s="2">
        <v>1710430</v>
      </c>
    </row>
    <row r="6660" spans="1:29">
      <c r="A6660" t="s">
        <v>289</v>
      </c>
      <c r="B6660" t="s">
        <v>19</v>
      </c>
      <c r="C6660">
        <v>0</v>
      </c>
      <c r="D6660">
        <v>0</v>
      </c>
      <c r="E6660">
        <v>0</v>
      </c>
      <c r="F6660">
        <v>0</v>
      </c>
      <c r="G6660">
        <v>0</v>
      </c>
      <c r="H6660">
        <v>0</v>
      </c>
      <c r="I6660">
        <v>0</v>
      </c>
      <c r="J6660">
        <v>0</v>
      </c>
      <c r="K6660">
        <v>0</v>
      </c>
      <c r="L6660">
        <v>0</v>
      </c>
      <c r="M6660">
        <v>0</v>
      </c>
      <c r="N6660">
        <v>0</v>
      </c>
      <c r="O6660">
        <v>0</v>
      </c>
      <c r="P6660">
        <v>0</v>
      </c>
      <c r="Q6660">
        <v>0</v>
      </c>
      <c r="R6660">
        <v>0</v>
      </c>
      <c r="S6660">
        <v>0</v>
      </c>
      <c r="T6660">
        <v>0</v>
      </c>
      <c r="U6660">
        <v>0</v>
      </c>
      <c r="V6660">
        <v>0</v>
      </c>
      <c r="W6660">
        <v>0</v>
      </c>
      <c r="X6660">
        <v>0</v>
      </c>
      <c r="Y6660">
        <v>0</v>
      </c>
      <c r="Z6660">
        <v>0</v>
      </c>
      <c r="AA6660">
        <v>0</v>
      </c>
      <c r="AB6660">
        <v>0</v>
      </c>
      <c r="AC6660">
        <v>0</v>
      </c>
    </row>
    <row r="6661" spans="1:29">
      <c r="A6661" t="s">
        <v>290</v>
      </c>
      <c r="B6661" t="s">
        <v>19</v>
      </c>
      <c r="C6661">
        <v>0</v>
      </c>
      <c r="D6661">
        <v>0</v>
      </c>
      <c r="E6661">
        <v>0</v>
      </c>
      <c r="F6661">
        <v>0</v>
      </c>
      <c r="G6661">
        <v>0</v>
      </c>
      <c r="H6661">
        <v>0</v>
      </c>
      <c r="I6661">
        <v>0</v>
      </c>
      <c r="J6661">
        <v>0</v>
      </c>
      <c r="K6661">
        <v>0</v>
      </c>
      <c r="L6661">
        <v>0</v>
      </c>
      <c r="M6661">
        <v>0</v>
      </c>
      <c r="N6661">
        <v>0</v>
      </c>
      <c r="O6661">
        <v>0</v>
      </c>
      <c r="P6661">
        <v>0</v>
      </c>
      <c r="Q6661">
        <v>0</v>
      </c>
      <c r="R6661">
        <v>0</v>
      </c>
      <c r="S6661">
        <v>0</v>
      </c>
      <c r="T6661">
        <v>0</v>
      </c>
      <c r="U6661">
        <v>0</v>
      </c>
      <c r="V6661">
        <v>0</v>
      </c>
      <c r="W6661">
        <v>0</v>
      </c>
      <c r="X6661">
        <v>0</v>
      </c>
      <c r="Y6661">
        <v>0</v>
      </c>
      <c r="Z6661">
        <v>0</v>
      </c>
      <c r="AA6661">
        <v>0</v>
      </c>
      <c r="AB6661">
        <v>0</v>
      </c>
      <c r="AC6661">
        <v>0</v>
      </c>
    </row>
    <row r="6662" spans="1:29">
      <c r="A6662" t="s">
        <v>291</v>
      </c>
      <c r="B6662" t="s">
        <v>19</v>
      </c>
      <c r="C6662" s="2">
        <v>760843000</v>
      </c>
      <c r="D6662" s="2">
        <v>739010000</v>
      </c>
      <c r="E6662" s="2">
        <v>709269000</v>
      </c>
      <c r="F6662" s="2">
        <v>677030000</v>
      </c>
      <c r="G6662" s="2">
        <v>640901000</v>
      </c>
      <c r="H6662" s="2">
        <v>604058000</v>
      </c>
      <c r="I6662" s="2">
        <v>566985000</v>
      </c>
      <c r="J6662" s="2">
        <v>528850000</v>
      </c>
      <c r="K6662" s="2">
        <v>491005000</v>
      </c>
      <c r="L6662" s="2">
        <v>453606000</v>
      </c>
      <c r="M6662" s="2">
        <v>418156000</v>
      </c>
      <c r="N6662" s="2">
        <v>384565000</v>
      </c>
      <c r="O6662" s="2">
        <v>353487000</v>
      </c>
      <c r="P6662" s="2">
        <v>325009000</v>
      </c>
      <c r="Q6662" s="2">
        <v>298910000</v>
      </c>
      <c r="R6662" s="2">
        <v>274870000</v>
      </c>
      <c r="S6662" s="2">
        <v>253253000</v>
      </c>
      <c r="T6662" s="2">
        <v>233556000</v>
      </c>
      <c r="U6662" s="2">
        <v>253974000</v>
      </c>
      <c r="V6662" s="2">
        <v>276567000</v>
      </c>
      <c r="W6662" s="2">
        <v>300974000</v>
      </c>
      <c r="X6662" s="2">
        <v>326328000</v>
      </c>
      <c r="Y6662" s="2">
        <v>351964000</v>
      </c>
      <c r="Z6662" s="2">
        <v>378318000</v>
      </c>
      <c r="AA6662" s="2">
        <v>404160000</v>
      </c>
      <c r="AB6662" s="2">
        <v>429225000</v>
      </c>
      <c r="AC6662" s="2">
        <v>453328000</v>
      </c>
    </row>
    <row r="6663" spans="1:29">
      <c r="A6663" t="s">
        <v>292</v>
      </c>
      <c r="B6663" t="s">
        <v>19</v>
      </c>
      <c r="C6663" s="2">
        <v>1242320000</v>
      </c>
      <c r="D6663" s="2">
        <v>1195820000</v>
      </c>
      <c r="E6663" s="2">
        <v>1137650000</v>
      </c>
      <c r="F6663" s="2">
        <v>1075090000</v>
      </c>
      <c r="G6663" s="2">
        <v>1005370000</v>
      </c>
      <c r="H6663" s="2">
        <v>933049000</v>
      </c>
      <c r="I6663" s="2">
        <v>858556000</v>
      </c>
      <c r="J6663" s="2">
        <v>781271000</v>
      </c>
      <c r="K6663" s="2">
        <v>703259000</v>
      </c>
      <c r="L6663" s="2">
        <v>624211000</v>
      </c>
      <c r="M6663" s="2">
        <v>545533000</v>
      </c>
      <c r="N6663" s="2">
        <v>466802000</v>
      </c>
      <c r="O6663" s="2">
        <v>388671000</v>
      </c>
      <c r="P6663" s="2">
        <v>310765000</v>
      </c>
      <c r="Q6663" s="2">
        <v>232845000</v>
      </c>
      <c r="R6663" s="2">
        <v>154825000</v>
      </c>
      <c r="S6663" s="2">
        <v>77181000</v>
      </c>
      <c r="T6663">
        <v>0</v>
      </c>
      <c r="U6663">
        <v>0</v>
      </c>
      <c r="V6663">
        <v>0</v>
      </c>
      <c r="W6663">
        <v>0</v>
      </c>
      <c r="X6663">
        <v>0</v>
      </c>
      <c r="Y6663">
        <v>0</v>
      </c>
      <c r="Z6663">
        <v>0</v>
      </c>
      <c r="AA6663">
        <v>0</v>
      </c>
      <c r="AB6663">
        <v>0</v>
      </c>
      <c r="AC6663">
        <v>0</v>
      </c>
    </row>
    <row r="6664" spans="1:29">
      <c r="A6664" t="s">
        <v>293</v>
      </c>
      <c r="B6664" t="s">
        <v>19</v>
      </c>
      <c r="C6664" s="2">
        <v>52416200000</v>
      </c>
      <c r="D6664" s="2">
        <v>53848000000</v>
      </c>
      <c r="E6664" s="2">
        <v>54453600000</v>
      </c>
      <c r="F6664" s="2">
        <v>55043000000</v>
      </c>
      <c r="G6664" s="2">
        <v>55882900000</v>
      </c>
      <c r="H6664" s="2">
        <v>55703100000</v>
      </c>
      <c r="I6664" s="2">
        <v>55539700000</v>
      </c>
      <c r="J6664" s="2">
        <v>55222900000</v>
      </c>
      <c r="K6664" s="2">
        <v>54862100000</v>
      </c>
      <c r="L6664" s="2">
        <v>54358000000</v>
      </c>
      <c r="M6664" s="2">
        <v>53797200000</v>
      </c>
      <c r="N6664" s="2">
        <v>53256600000</v>
      </c>
      <c r="O6664" s="2">
        <v>52900000000</v>
      </c>
      <c r="P6664" s="2">
        <v>52483000000</v>
      </c>
      <c r="Q6664" s="2">
        <v>52156200000</v>
      </c>
      <c r="R6664" s="2">
        <v>51773900000</v>
      </c>
      <c r="S6664" s="2">
        <v>51394900000</v>
      </c>
      <c r="T6664" s="2">
        <v>50991200000</v>
      </c>
      <c r="U6664" s="2">
        <v>50672900000</v>
      </c>
      <c r="V6664" s="2">
        <v>50343700000</v>
      </c>
      <c r="W6664" s="2">
        <v>50010800000</v>
      </c>
      <c r="X6664" s="2">
        <v>49740900000</v>
      </c>
      <c r="Y6664" s="2">
        <v>49470000000</v>
      </c>
      <c r="Z6664" s="2">
        <v>49424200000</v>
      </c>
      <c r="AA6664" s="2">
        <v>49430400000</v>
      </c>
      <c r="AB6664" s="2">
        <v>49433800000</v>
      </c>
      <c r="AC6664" s="2">
        <v>49390600000</v>
      </c>
    </row>
    <row r="6665" spans="1:29">
      <c r="A6665" t="s">
        <v>294</v>
      </c>
      <c r="B6665" t="s">
        <v>19</v>
      </c>
      <c r="C6665" s="2">
        <v>97686600</v>
      </c>
      <c r="D6665" s="2">
        <v>94030000</v>
      </c>
      <c r="E6665" s="2">
        <v>89455900</v>
      </c>
      <c r="F6665" s="2">
        <v>84536600</v>
      </c>
      <c r="G6665" s="2">
        <v>79054900</v>
      </c>
      <c r="H6665" s="2">
        <v>73367800</v>
      </c>
      <c r="I6665" s="2">
        <v>67510200</v>
      </c>
      <c r="J6665" s="2">
        <v>61433100</v>
      </c>
      <c r="K6665" s="2">
        <v>55298800</v>
      </c>
      <c r="L6665" s="2">
        <v>49083100</v>
      </c>
      <c r="M6665" s="2">
        <v>42896500</v>
      </c>
      <c r="N6665" s="2">
        <v>36705700</v>
      </c>
      <c r="O6665" s="2">
        <v>30562100</v>
      </c>
      <c r="P6665" s="2">
        <v>24436200</v>
      </c>
      <c r="Q6665" s="2">
        <v>18309100</v>
      </c>
      <c r="R6665" s="2">
        <v>12174300</v>
      </c>
      <c r="S6665" s="2">
        <v>6068920</v>
      </c>
      <c r="T6665">
        <v>0</v>
      </c>
      <c r="U6665">
        <v>0</v>
      </c>
      <c r="V6665">
        <v>0</v>
      </c>
      <c r="W6665">
        <v>0</v>
      </c>
      <c r="X6665">
        <v>0</v>
      </c>
      <c r="Y6665">
        <v>0</v>
      </c>
      <c r="Z6665">
        <v>0</v>
      </c>
      <c r="AA6665">
        <v>0</v>
      </c>
      <c r="AB6665">
        <v>0</v>
      </c>
      <c r="AC6665">
        <v>0</v>
      </c>
    </row>
    <row r="6666" spans="1:29">
      <c r="A6666" t="s">
        <v>295</v>
      </c>
      <c r="B6666" t="s">
        <v>19</v>
      </c>
      <c r="C6666" s="2">
        <v>2160460000</v>
      </c>
      <c r="D6666" s="2">
        <v>1836940000</v>
      </c>
      <c r="E6666" s="2">
        <v>1892790000</v>
      </c>
      <c r="F6666" s="2">
        <v>1812260000</v>
      </c>
      <c r="G6666" s="2">
        <v>1135110000</v>
      </c>
      <c r="H6666" s="2">
        <v>1340260000</v>
      </c>
      <c r="I6666" s="2">
        <v>1407350000</v>
      </c>
      <c r="J6666" s="2">
        <v>1442560000</v>
      </c>
      <c r="K6666" s="2">
        <v>1463620000</v>
      </c>
      <c r="L6666" s="2">
        <v>1532220000</v>
      </c>
      <c r="M6666" s="2">
        <v>1675550000</v>
      </c>
      <c r="N6666" s="2">
        <v>1779330000</v>
      </c>
      <c r="O6666" s="2">
        <v>1771540000</v>
      </c>
      <c r="P6666" s="2">
        <v>1862540000</v>
      </c>
      <c r="Q6666" s="2">
        <v>1859990000</v>
      </c>
      <c r="R6666" s="2">
        <v>1837050000</v>
      </c>
      <c r="S6666" s="2">
        <v>1811160000</v>
      </c>
      <c r="T6666" s="2">
        <v>1782580000</v>
      </c>
      <c r="U6666" s="2">
        <v>1753590000</v>
      </c>
      <c r="V6666" s="2">
        <v>1722720000</v>
      </c>
      <c r="W6666" s="2">
        <v>1695370000</v>
      </c>
      <c r="X6666" s="2">
        <v>1661710000</v>
      </c>
      <c r="Y6666" s="2">
        <v>1626630000</v>
      </c>
      <c r="Z6666" s="2">
        <v>1591400000</v>
      </c>
      <c r="AA6666" s="2">
        <v>1555740000</v>
      </c>
      <c r="AB6666" s="2">
        <v>1518870000</v>
      </c>
      <c r="AC6666" s="2">
        <v>1480460000</v>
      </c>
    </row>
    <row r="6667" spans="1:29">
      <c r="A6667" t="s">
        <v>296</v>
      </c>
      <c r="B6667" t="s">
        <v>19</v>
      </c>
      <c r="C6667">
        <v>0</v>
      </c>
      <c r="D6667">
        <v>0</v>
      </c>
      <c r="E6667">
        <v>0</v>
      </c>
      <c r="F6667">
        <v>0</v>
      </c>
      <c r="G6667">
        <v>0</v>
      </c>
      <c r="H6667">
        <v>0</v>
      </c>
      <c r="I6667">
        <v>0</v>
      </c>
      <c r="J6667">
        <v>0</v>
      </c>
      <c r="K6667">
        <v>0</v>
      </c>
      <c r="L6667">
        <v>0</v>
      </c>
      <c r="M6667">
        <v>0</v>
      </c>
      <c r="N6667">
        <v>0</v>
      </c>
      <c r="O6667">
        <v>0</v>
      </c>
      <c r="P6667">
        <v>0</v>
      </c>
      <c r="Q6667">
        <v>0</v>
      </c>
      <c r="R6667">
        <v>0</v>
      </c>
      <c r="S6667">
        <v>0</v>
      </c>
      <c r="T6667">
        <v>0</v>
      </c>
      <c r="U6667">
        <v>0</v>
      </c>
      <c r="V6667">
        <v>0</v>
      </c>
      <c r="W6667">
        <v>0</v>
      </c>
      <c r="X6667">
        <v>0</v>
      </c>
      <c r="Y6667">
        <v>0</v>
      </c>
      <c r="Z6667">
        <v>0</v>
      </c>
      <c r="AA6667">
        <v>0</v>
      </c>
      <c r="AB6667">
        <v>0</v>
      </c>
      <c r="AC6667">
        <v>0</v>
      </c>
    </row>
    <row r="6668" spans="1:29">
      <c r="A6668" t="s">
        <v>297</v>
      </c>
      <c r="B6668" t="s">
        <v>19</v>
      </c>
      <c r="C6668">
        <v>0</v>
      </c>
      <c r="D6668">
        <v>0</v>
      </c>
      <c r="E6668">
        <v>0</v>
      </c>
      <c r="F6668">
        <v>0</v>
      </c>
      <c r="G6668">
        <v>0</v>
      </c>
      <c r="H6668">
        <v>0</v>
      </c>
      <c r="I6668">
        <v>0</v>
      </c>
      <c r="J6668">
        <v>0</v>
      </c>
      <c r="K6668">
        <v>0</v>
      </c>
      <c r="L6668">
        <v>0</v>
      </c>
      <c r="M6668">
        <v>0</v>
      </c>
      <c r="N6668">
        <v>0</v>
      </c>
      <c r="O6668">
        <v>0</v>
      </c>
      <c r="P6668">
        <v>0</v>
      </c>
      <c r="Q6668">
        <v>0</v>
      </c>
      <c r="R6668">
        <v>0</v>
      </c>
      <c r="S6668">
        <v>0</v>
      </c>
      <c r="T6668">
        <v>0</v>
      </c>
      <c r="U6668">
        <v>0</v>
      </c>
      <c r="V6668">
        <v>0</v>
      </c>
      <c r="W6668">
        <v>0</v>
      </c>
      <c r="X6668">
        <v>0</v>
      </c>
      <c r="Y6668">
        <v>0</v>
      </c>
      <c r="Z6668">
        <v>0</v>
      </c>
      <c r="AA6668">
        <v>0</v>
      </c>
      <c r="AB6668">
        <v>0</v>
      </c>
      <c r="AC6668">
        <v>0</v>
      </c>
    </row>
    <row r="6669" spans="1:29">
      <c r="A6669" t="s">
        <v>298</v>
      </c>
      <c r="B6669" t="s">
        <v>19</v>
      </c>
      <c r="C6669" s="2">
        <v>41001500</v>
      </c>
      <c r="D6669" s="2">
        <v>39952200</v>
      </c>
      <c r="E6669" s="2">
        <v>38463300</v>
      </c>
      <c r="F6669" s="2">
        <v>36834800</v>
      </c>
      <c r="G6669" s="2">
        <v>34965100</v>
      </c>
      <c r="H6669" s="2">
        <v>33044000</v>
      </c>
      <c r="I6669" s="2">
        <v>31043800</v>
      </c>
      <c r="J6669" s="2">
        <v>28936200</v>
      </c>
      <c r="K6669" s="2">
        <v>26792300</v>
      </c>
      <c r="L6669" s="2">
        <v>24598500</v>
      </c>
      <c r="M6669" s="2">
        <v>22407600</v>
      </c>
      <c r="N6669" s="2">
        <v>20205400</v>
      </c>
      <c r="O6669" s="2">
        <v>18055300</v>
      </c>
      <c r="P6669" s="2">
        <v>15913400</v>
      </c>
      <c r="Q6669" s="2">
        <v>13771400</v>
      </c>
      <c r="R6669" s="2">
        <v>11622900</v>
      </c>
      <c r="S6669" s="2">
        <v>9497700</v>
      </c>
      <c r="T6669" s="2">
        <v>7401080</v>
      </c>
      <c r="U6669" s="2">
        <v>7289610</v>
      </c>
      <c r="V6669" s="2">
        <v>7187150</v>
      </c>
      <c r="W6669" s="2">
        <v>7167490</v>
      </c>
      <c r="X6669" s="2">
        <v>7158210</v>
      </c>
      <c r="Y6669" s="2">
        <v>7149920</v>
      </c>
      <c r="Z6669" s="2">
        <v>7134890</v>
      </c>
      <c r="AA6669" s="2">
        <v>7128160</v>
      </c>
      <c r="AB6669" s="2">
        <v>7123470</v>
      </c>
      <c r="AC6669" s="2">
        <v>7116060</v>
      </c>
    </row>
    <row r="6670" spans="1:29">
      <c r="A6670" t="s">
        <v>299</v>
      </c>
      <c r="B6670" t="s">
        <v>19</v>
      </c>
      <c r="C6670">
        <v>0</v>
      </c>
      <c r="D6670">
        <v>0</v>
      </c>
      <c r="E6670">
        <v>0</v>
      </c>
      <c r="F6670">
        <v>0</v>
      </c>
      <c r="G6670">
        <v>0</v>
      </c>
      <c r="H6670">
        <v>0</v>
      </c>
      <c r="I6670">
        <v>0</v>
      </c>
      <c r="J6670">
        <v>0</v>
      </c>
      <c r="K6670">
        <v>0</v>
      </c>
      <c r="L6670">
        <v>0</v>
      </c>
      <c r="M6670">
        <v>0</v>
      </c>
      <c r="N6670">
        <v>0</v>
      </c>
      <c r="O6670">
        <v>0</v>
      </c>
      <c r="P6670">
        <v>0</v>
      </c>
      <c r="Q6670">
        <v>0</v>
      </c>
      <c r="R6670">
        <v>0</v>
      </c>
      <c r="S6670">
        <v>0</v>
      </c>
      <c r="T6670">
        <v>0</v>
      </c>
      <c r="U6670">
        <v>0</v>
      </c>
      <c r="V6670">
        <v>0</v>
      </c>
      <c r="W6670">
        <v>0</v>
      </c>
      <c r="X6670">
        <v>0</v>
      </c>
      <c r="Y6670">
        <v>0</v>
      </c>
      <c r="Z6670">
        <v>0</v>
      </c>
      <c r="AA6670">
        <v>0</v>
      </c>
      <c r="AB6670">
        <v>0</v>
      </c>
      <c r="AC6670">
        <v>0</v>
      </c>
    </row>
    <row r="6671" spans="1:29">
      <c r="A6671" t="s">
        <v>300</v>
      </c>
      <c r="B6671" t="s">
        <v>19</v>
      </c>
      <c r="C6671">
        <v>0</v>
      </c>
      <c r="D6671">
        <v>0</v>
      </c>
      <c r="E6671">
        <v>0</v>
      </c>
      <c r="F6671">
        <v>0</v>
      </c>
      <c r="G6671">
        <v>0</v>
      </c>
      <c r="H6671">
        <v>0</v>
      </c>
      <c r="I6671">
        <v>0</v>
      </c>
      <c r="J6671">
        <v>0</v>
      </c>
      <c r="K6671">
        <v>0</v>
      </c>
      <c r="L6671">
        <v>0</v>
      </c>
      <c r="M6671">
        <v>0</v>
      </c>
      <c r="N6671">
        <v>0</v>
      </c>
      <c r="O6671">
        <v>0</v>
      </c>
      <c r="P6671">
        <v>0</v>
      </c>
      <c r="Q6671">
        <v>0</v>
      </c>
      <c r="R6671">
        <v>0</v>
      </c>
      <c r="S6671">
        <v>0</v>
      </c>
      <c r="T6671">
        <v>0</v>
      </c>
      <c r="U6671">
        <v>0</v>
      </c>
      <c r="V6671">
        <v>0</v>
      </c>
      <c r="W6671">
        <v>0</v>
      </c>
      <c r="X6671">
        <v>0</v>
      </c>
      <c r="Y6671">
        <v>0</v>
      </c>
      <c r="Z6671">
        <v>0</v>
      </c>
      <c r="AA6671">
        <v>0</v>
      </c>
      <c r="AB6671">
        <v>0</v>
      </c>
      <c r="AC6671">
        <v>0</v>
      </c>
    </row>
    <row r="6672" spans="1:29">
      <c r="A6672" t="s">
        <v>301</v>
      </c>
      <c r="B6672" t="s">
        <v>19</v>
      </c>
      <c r="C6672" s="2">
        <v>19614200000</v>
      </c>
      <c r="D6672" s="2">
        <v>18186800000</v>
      </c>
      <c r="E6672" s="2">
        <v>16480400000</v>
      </c>
      <c r="F6672" s="2">
        <v>14634300000</v>
      </c>
      <c r="G6672" s="2">
        <v>12743500000</v>
      </c>
      <c r="H6672" s="2">
        <v>10843200000</v>
      </c>
      <c r="I6672" s="2">
        <v>8955320000</v>
      </c>
      <c r="J6672" s="2">
        <v>7092160000</v>
      </c>
      <c r="K6672" s="2">
        <v>5267650000</v>
      </c>
      <c r="L6672" s="2">
        <v>3489580000</v>
      </c>
      <c r="M6672" s="2">
        <v>1760430000</v>
      </c>
      <c r="N6672" s="2">
        <v>77463800</v>
      </c>
      <c r="O6672" s="2">
        <v>65361500</v>
      </c>
      <c r="P6672" s="2">
        <v>56998600</v>
      </c>
      <c r="Q6672" s="2">
        <v>49538600</v>
      </c>
      <c r="R6672" s="2">
        <v>43142800</v>
      </c>
      <c r="S6672" s="2">
        <v>38665300</v>
      </c>
      <c r="T6672" s="2">
        <v>35162800</v>
      </c>
      <c r="U6672" s="2">
        <v>32221100</v>
      </c>
      <c r="V6672" s="2">
        <v>29769400</v>
      </c>
      <c r="W6672" s="2">
        <v>27783500</v>
      </c>
      <c r="X6672" s="2">
        <v>26267100</v>
      </c>
      <c r="Y6672" s="2">
        <v>24765500</v>
      </c>
      <c r="Z6672" s="2">
        <v>23708900</v>
      </c>
      <c r="AA6672" s="2">
        <v>22664000</v>
      </c>
      <c r="AB6672" s="2">
        <v>21637900</v>
      </c>
      <c r="AC6672" s="2">
        <v>21043900</v>
      </c>
    </row>
    <row r="6673" spans="1:29">
      <c r="A6673" t="s">
        <v>302</v>
      </c>
      <c r="B6673" t="s">
        <v>19</v>
      </c>
      <c r="C6673" s="2">
        <v>35070600000</v>
      </c>
      <c r="D6673" s="2">
        <v>35340800000</v>
      </c>
      <c r="E6673" s="2">
        <v>35278400000</v>
      </c>
      <c r="F6673" s="2">
        <v>35067600000</v>
      </c>
      <c r="G6673" s="2">
        <v>34808700000</v>
      </c>
      <c r="H6673" s="2">
        <v>34201100000</v>
      </c>
      <c r="I6673" s="2">
        <v>33246400000</v>
      </c>
      <c r="J6673" s="2">
        <v>32174700000</v>
      </c>
      <c r="K6673" s="2">
        <v>31027500000</v>
      </c>
      <c r="L6673" s="2">
        <v>29839500000</v>
      </c>
      <c r="M6673" s="2">
        <v>28607500000</v>
      </c>
      <c r="N6673" s="2">
        <v>27346600000</v>
      </c>
      <c r="O6673" s="2">
        <v>26623200000</v>
      </c>
      <c r="P6673" s="2">
        <v>25968500000</v>
      </c>
      <c r="Q6673" s="2">
        <v>25190200000</v>
      </c>
      <c r="R6673" s="2">
        <v>24281300000</v>
      </c>
      <c r="S6673" s="2">
        <v>23290500000</v>
      </c>
      <c r="T6673" s="2">
        <v>22525300000</v>
      </c>
      <c r="U6673" s="2">
        <v>22018800000</v>
      </c>
      <c r="V6673" s="2">
        <v>21560000000</v>
      </c>
      <c r="W6673" s="2">
        <v>21147900000</v>
      </c>
      <c r="X6673" s="2">
        <v>20774800000</v>
      </c>
      <c r="Y6673" s="2">
        <v>20473100000</v>
      </c>
      <c r="Z6673" s="2">
        <v>20209900000</v>
      </c>
      <c r="AA6673" s="2">
        <v>19974100000</v>
      </c>
      <c r="AB6673" s="2">
        <v>19742100000</v>
      </c>
      <c r="AC6673" s="2">
        <v>19505200000</v>
      </c>
    </row>
    <row r="6674" spans="1:29">
      <c r="A6674" t="s">
        <v>303</v>
      </c>
      <c r="B6674" t="s">
        <v>19</v>
      </c>
      <c r="C6674" s="2">
        <v>28919700000</v>
      </c>
      <c r="D6674" s="2">
        <v>29941700000</v>
      </c>
      <c r="E6674" s="2">
        <v>30535900000</v>
      </c>
      <c r="F6674" s="2">
        <v>30746700000</v>
      </c>
      <c r="G6674" s="2">
        <v>30934100000</v>
      </c>
      <c r="H6674" s="2">
        <v>30292200000</v>
      </c>
      <c r="I6674" s="2">
        <v>29425000000</v>
      </c>
      <c r="J6674" s="2">
        <v>28481700000</v>
      </c>
      <c r="K6674" s="2">
        <v>27496400000</v>
      </c>
      <c r="L6674" s="2">
        <v>26458600000</v>
      </c>
      <c r="M6674" s="2">
        <v>25381700000</v>
      </c>
      <c r="N6674" s="2">
        <v>24308300000</v>
      </c>
      <c r="O6674" s="2">
        <v>23064400000</v>
      </c>
      <c r="P6674" s="2">
        <v>21953900000</v>
      </c>
      <c r="Q6674" s="2">
        <v>20741100000</v>
      </c>
      <c r="R6674" s="2">
        <v>19724000000</v>
      </c>
      <c r="S6674" s="2">
        <v>18903100000</v>
      </c>
      <c r="T6674" s="2">
        <v>18306900000</v>
      </c>
      <c r="U6674" s="2">
        <v>17938300000</v>
      </c>
      <c r="V6674" s="2">
        <v>17610900000</v>
      </c>
      <c r="W6674" s="2">
        <v>17309900000</v>
      </c>
      <c r="X6674" s="2">
        <v>17046700000</v>
      </c>
      <c r="Y6674" s="2">
        <v>16804500000</v>
      </c>
      <c r="Z6674" s="2">
        <v>16595500000</v>
      </c>
      <c r="AA6674" s="2">
        <v>16391300000</v>
      </c>
      <c r="AB6674" s="2">
        <v>16192900000</v>
      </c>
      <c r="AC6674" s="2">
        <v>16002900000</v>
      </c>
    </row>
    <row r="6675" spans="1:29">
      <c r="A6675" t="s">
        <v>304</v>
      </c>
      <c r="B6675" t="s">
        <v>19</v>
      </c>
      <c r="C6675" s="2">
        <v>2757680000</v>
      </c>
      <c r="D6675" s="2">
        <v>2778930000</v>
      </c>
      <c r="E6675" s="2">
        <v>2774020000</v>
      </c>
      <c r="F6675" s="2">
        <v>2757450000</v>
      </c>
      <c r="G6675" s="2">
        <v>2737090000</v>
      </c>
      <c r="H6675" s="2">
        <v>2689310000</v>
      </c>
      <c r="I6675" s="2">
        <v>2614240000</v>
      </c>
      <c r="J6675" s="2">
        <v>2529970000</v>
      </c>
      <c r="K6675" s="2">
        <v>2439770000</v>
      </c>
      <c r="L6675" s="2">
        <v>2346350000</v>
      </c>
      <c r="M6675" s="2">
        <v>2249470000</v>
      </c>
      <c r="N6675" s="2">
        <v>2150320000</v>
      </c>
      <c r="O6675" s="2">
        <v>2093450000</v>
      </c>
      <c r="P6675" s="2">
        <v>2041960000</v>
      </c>
      <c r="Q6675" s="2">
        <v>1980760000</v>
      </c>
      <c r="R6675" s="2">
        <v>1909300000</v>
      </c>
      <c r="S6675" s="2">
        <v>1831390000</v>
      </c>
      <c r="T6675" s="2">
        <v>1771220000</v>
      </c>
      <c r="U6675" s="2">
        <v>1731390000</v>
      </c>
      <c r="V6675" s="2">
        <v>1695310000</v>
      </c>
      <c r="W6675" s="2">
        <v>1662910000</v>
      </c>
      <c r="X6675" s="2">
        <v>1633570000</v>
      </c>
      <c r="Y6675" s="2">
        <v>1609850000</v>
      </c>
      <c r="Z6675" s="2">
        <v>1589150000</v>
      </c>
      <c r="AA6675" s="2">
        <v>1570610000</v>
      </c>
      <c r="AB6675" s="2">
        <v>1552370000</v>
      </c>
      <c r="AC6675" s="2">
        <v>1533740000</v>
      </c>
    </row>
    <row r="6676" spans="1:29">
      <c r="A6676" t="s">
        <v>305</v>
      </c>
      <c r="B6676" t="s">
        <v>19</v>
      </c>
      <c r="C6676" s="2">
        <v>1192000000</v>
      </c>
      <c r="D6676" s="2">
        <v>1021420000</v>
      </c>
      <c r="E6676" s="2">
        <v>1061420000</v>
      </c>
      <c r="F6676" s="2">
        <v>1012320000</v>
      </c>
      <c r="G6676" s="2">
        <v>628346000</v>
      </c>
      <c r="H6676" s="2">
        <v>728855000</v>
      </c>
      <c r="I6676" s="2">
        <v>745615000</v>
      </c>
      <c r="J6676" s="2">
        <v>744014000</v>
      </c>
      <c r="K6676" s="2">
        <v>733554000</v>
      </c>
      <c r="L6676" s="2">
        <v>745803000</v>
      </c>
      <c r="M6676" s="2">
        <v>790531000</v>
      </c>
      <c r="N6676" s="2">
        <v>812150000</v>
      </c>
      <c r="O6676" s="2">
        <v>772391000</v>
      </c>
      <c r="P6676" s="2">
        <v>779107000</v>
      </c>
      <c r="Q6676" s="2">
        <v>739668000</v>
      </c>
      <c r="R6676" s="2">
        <v>699851000</v>
      </c>
      <c r="S6676" s="2">
        <v>666147000</v>
      </c>
      <c r="T6676" s="2">
        <v>639985000</v>
      </c>
      <c r="U6676" s="2">
        <v>620773000</v>
      </c>
      <c r="V6676" s="2">
        <v>602631000</v>
      </c>
      <c r="W6676" s="2">
        <v>586808000</v>
      </c>
      <c r="X6676" s="2">
        <v>569486000</v>
      </c>
      <c r="Y6676" s="2">
        <v>552551000</v>
      </c>
      <c r="Z6676" s="2">
        <v>534356000</v>
      </c>
      <c r="AA6676" s="2">
        <v>515889000</v>
      </c>
      <c r="AB6676" s="2">
        <v>497531000</v>
      </c>
      <c r="AC6676" s="2">
        <v>479677000</v>
      </c>
    </row>
    <row r="6677" spans="1:29">
      <c r="A6677" t="s">
        <v>306</v>
      </c>
      <c r="B6677" t="s">
        <v>19</v>
      </c>
      <c r="C6677">
        <v>0</v>
      </c>
      <c r="D6677">
        <v>0</v>
      </c>
      <c r="E6677">
        <v>0</v>
      </c>
      <c r="F6677">
        <v>0</v>
      </c>
      <c r="G6677">
        <v>0</v>
      </c>
      <c r="H6677">
        <v>0</v>
      </c>
      <c r="I6677">
        <v>0</v>
      </c>
      <c r="J6677">
        <v>0</v>
      </c>
      <c r="K6677">
        <v>0</v>
      </c>
      <c r="L6677">
        <v>0</v>
      </c>
      <c r="M6677">
        <v>0</v>
      </c>
      <c r="N6677">
        <v>0</v>
      </c>
      <c r="O6677">
        <v>0</v>
      </c>
      <c r="P6677">
        <v>0</v>
      </c>
      <c r="Q6677">
        <v>0</v>
      </c>
      <c r="R6677">
        <v>0</v>
      </c>
      <c r="S6677">
        <v>0</v>
      </c>
      <c r="T6677">
        <v>0</v>
      </c>
      <c r="U6677">
        <v>0</v>
      </c>
      <c r="V6677">
        <v>0</v>
      </c>
      <c r="W6677">
        <v>0</v>
      </c>
      <c r="X6677">
        <v>0</v>
      </c>
      <c r="Y6677">
        <v>0</v>
      </c>
      <c r="Z6677">
        <v>0</v>
      </c>
      <c r="AA6677">
        <v>0</v>
      </c>
      <c r="AB6677">
        <v>0</v>
      </c>
      <c r="AC6677">
        <v>0</v>
      </c>
    </row>
    <row r="6678" spans="1:29">
      <c r="A6678" t="s">
        <v>307</v>
      </c>
      <c r="B6678" t="s">
        <v>19</v>
      </c>
      <c r="C6678">
        <v>0</v>
      </c>
      <c r="D6678">
        <v>0</v>
      </c>
      <c r="E6678">
        <v>0</v>
      </c>
      <c r="F6678">
        <v>0</v>
      </c>
      <c r="G6678">
        <v>0</v>
      </c>
      <c r="H6678">
        <v>0</v>
      </c>
      <c r="I6678">
        <v>0</v>
      </c>
      <c r="J6678">
        <v>0</v>
      </c>
      <c r="K6678">
        <v>0</v>
      </c>
      <c r="L6678">
        <v>0</v>
      </c>
      <c r="M6678">
        <v>0</v>
      </c>
      <c r="N6678">
        <v>0</v>
      </c>
      <c r="O6678">
        <v>0</v>
      </c>
      <c r="P6678">
        <v>0</v>
      </c>
      <c r="Q6678">
        <v>0</v>
      </c>
      <c r="R6678">
        <v>0</v>
      </c>
      <c r="S6678">
        <v>0</v>
      </c>
      <c r="T6678">
        <v>0</v>
      </c>
      <c r="U6678">
        <v>0</v>
      </c>
      <c r="V6678">
        <v>0</v>
      </c>
      <c r="W6678">
        <v>0</v>
      </c>
      <c r="X6678">
        <v>0</v>
      </c>
      <c r="Y6678">
        <v>0</v>
      </c>
      <c r="Z6678">
        <v>0</v>
      </c>
      <c r="AA6678">
        <v>0</v>
      </c>
      <c r="AB6678">
        <v>0</v>
      </c>
      <c r="AC6678">
        <v>0</v>
      </c>
    </row>
    <row r="6679" spans="1:29">
      <c r="A6679" t="s">
        <v>308</v>
      </c>
      <c r="B6679" t="s">
        <v>19</v>
      </c>
      <c r="C6679" s="2">
        <v>284369000</v>
      </c>
      <c r="D6679" s="2">
        <v>263810000</v>
      </c>
      <c r="E6679" s="2">
        <v>239266000</v>
      </c>
      <c r="F6679" s="2">
        <v>212732000</v>
      </c>
      <c r="G6679" s="2">
        <v>185537000</v>
      </c>
      <c r="H6679" s="2">
        <v>158220000</v>
      </c>
      <c r="I6679" s="2">
        <v>131071000</v>
      </c>
      <c r="J6679" s="2">
        <v>104280000</v>
      </c>
      <c r="K6679" s="2">
        <v>78051700</v>
      </c>
      <c r="L6679" s="2">
        <v>52503400</v>
      </c>
      <c r="M6679" s="2">
        <v>27655900</v>
      </c>
      <c r="N6679" s="2">
        <v>3477370</v>
      </c>
      <c r="O6679" s="2">
        <v>3379240</v>
      </c>
      <c r="P6679" s="2">
        <v>3328170</v>
      </c>
      <c r="Q6679" s="2">
        <v>3244810</v>
      </c>
      <c r="R6679" s="2">
        <v>3148740</v>
      </c>
      <c r="S6679" s="2">
        <v>3095860</v>
      </c>
      <c r="T6679" s="2">
        <v>3048630</v>
      </c>
      <c r="U6679" s="2">
        <v>3025010</v>
      </c>
      <c r="V6679" s="2">
        <v>3007520</v>
      </c>
      <c r="W6679" s="2">
        <v>2995130</v>
      </c>
      <c r="X6679" s="2">
        <v>2985830</v>
      </c>
      <c r="Y6679" s="2">
        <v>2978440</v>
      </c>
      <c r="Z6679" s="2">
        <v>2973000</v>
      </c>
      <c r="AA6679" s="2">
        <v>2969730</v>
      </c>
      <c r="AB6679" s="2">
        <v>2951900</v>
      </c>
      <c r="AC6679" s="2">
        <v>2936470</v>
      </c>
    </row>
    <row r="6680" spans="1:29">
      <c r="A6680" t="s">
        <v>309</v>
      </c>
      <c r="B6680" t="s">
        <v>19</v>
      </c>
      <c r="C6680">
        <v>0</v>
      </c>
      <c r="D6680">
        <v>0</v>
      </c>
      <c r="E6680">
        <v>0</v>
      </c>
      <c r="F6680">
        <v>0</v>
      </c>
      <c r="G6680">
        <v>0</v>
      </c>
      <c r="H6680">
        <v>0</v>
      </c>
      <c r="I6680">
        <v>0</v>
      </c>
      <c r="J6680">
        <v>0</v>
      </c>
      <c r="K6680">
        <v>0</v>
      </c>
      <c r="L6680">
        <v>0</v>
      </c>
      <c r="M6680">
        <v>0</v>
      </c>
      <c r="N6680">
        <v>0</v>
      </c>
      <c r="O6680">
        <v>0</v>
      </c>
      <c r="P6680">
        <v>0</v>
      </c>
      <c r="Q6680">
        <v>0</v>
      </c>
      <c r="R6680">
        <v>0</v>
      </c>
      <c r="S6680">
        <v>0</v>
      </c>
      <c r="T6680">
        <v>0</v>
      </c>
      <c r="U6680">
        <v>0</v>
      </c>
      <c r="V6680">
        <v>0</v>
      </c>
      <c r="W6680">
        <v>0</v>
      </c>
      <c r="X6680">
        <v>0</v>
      </c>
      <c r="Y6680">
        <v>0</v>
      </c>
      <c r="Z6680">
        <v>0</v>
      </c>
      <c r="AA6680">
        <v>0</v>
      </c>
      <c r="AB6680">
        <v>0</v>
      </c>
      <c r="AC6680">
        <v>0</v>
      </c>
    </row>
    <row r="6681" spans="1:29">
      <c r="A6681" t="s">
        <v>310</v>
      </c>
      <c r="B6681" t="s">
        <v>19</v>
      </c>
      <c r="C6681">
        <v>0</v>
      </c>
      <c r="D6681">
        <v>0</v>
      </c>
      <c r="E6681">
        <v>0</v>
      </c>
      <c r="F6681">
        <v>0</v>
      </c>
      <c r="G6681">
        <v>0</v>
      </c>
      <c r="H6681">
        <v>0</v>
      </c>
      <c r="I6681">
        <v>0</v>
      </c>
      <c r="J6681">
        <v>0</v>
      </c>
      <c r="K6681">
        <v>0</v>
      </c>
      <c r="L6681">
        <v>0</v>
      </c>
      <c r="M6681">
        <v>0</v>
      </c>
      <c r="N6681">
        <v>0</v>
      </c>
      <c r="O6681">
        <v>0</v>
      </c>
      <c r="P6681">
        <v>0</v>
      </c>
      <c r="Q6681">
        <v>0</v>
      </c>
      <c r="R6681">
        <v>0</v>
      </c>
      <c r="S6681">
        <v>0</v>
      </c>
      <c r="T6681">
        <v>0</v>
      </c>
      <c r="U6681">
        <v>0</v>
      </c>
      <c r="V6681">
        <v>0</v>
      </c>
      <c r="W6681">
        <v>0</v>
      </c>
      <c r="X6681">
        <v>0</v>
      </c>
      <c r="Y6681">
        <v>0</v>
      </c>
      <c r="Z6681">
        <v>0</v>
      </c>
      <c r="AA6681">
        <v>0</v>
      </c>
      <c r="AB6681">
        <v>0</v>
      </c>
      <c r="AC6681">
        <v>0</v>
      </c>
    </row>
    <row r="6682" spans="1:29">
      <c r="A6682" t="s">
        <v>311</v>
      </c>
      <c r="B6682" t="s">
        <v>19</v>
      </c>
      <c r="C6682" s="2">
        <v>42135100000</v>
      </c>
      <c r="D6682" s="2">
        <v>40926100000</v>
      </c>
      <c r="E6682" s="2">
        <v>39279000000</v>
      </c>
      <c r="F6682" s="2">
        <v>37493600000</v>
      </c>
      <c r="G6682" s="2">
        <v>35492800000</v>
      </c>
      <c r="H6682" s="2">
        <v>33452500000</v>
      </c>
      <c r="I6682" s="2">
        <v>31399400000</v>
      </c>
      <c r="J6682" s="2">
        <v>29287500000</v>
      </c>
      <c r="K6682" s="2">
        <v>27191600000</v>
      </c>
      <c r="L6682" s="2">
        <v>25120500000</v>
      </c>
      <c r="M6682" s="2">
        <v>23157300000</v>
      </c>
      <c r="N6682" s="2">
        <v>21297000000</v>
      </c>
      <c r="O6682" s="2">
        <v>19575900000</v>
      </c>
      <c r="P6682" s="2">
        <v>17998800000</v>
      </c>
      <c r="Q6682" s="2">
        <v>16553500000</v>
      </c>
      <c r="R6682" s="2">
        <v>15222200000</v>
      </c>
      <c r="S6682" s="2">
        <v>14025000000</v>
      </c>
      <c r="T6682" s="2">
        <v>12934200000</v>
      </c>
      <c r="U6682" s="2">
        <v>14065000000</v>
      </c>
      <c r="V6682" s="2">
        <v>15316200000</v>
      </c>
      <c r="W6682" s="2">
        <v>16667800000</v>
      </c>
      <c r="X6682" s="2">
        <v>18071900000</v>
      </c>
      <c r="Y6682" s="2">
        <v>19491600000</v>
      </c>
      <c r="Z6682" s="2">
        <v>20951100000</v>
      </c>
      <c r="AA6682" s="2">
        <v>22382200000</v>
      </c>
      <c r="AB6682" s="2">
        <v>23770300000</v>
      </c>
      <c r="AC6682" s="2">
        <v>25105100000</v>
      </c>
    </row>
    <row r="6683" spans="1:29">
      <c r="A6683" t="s">
        <v>312</v>
      </c>
      <c r="B6683" t="s">
        <v>19</v>
      </c>
      <c r="C6683" s="2">
        <v>24613200000</v>
      </c>
      <c r="D6683" s="2">
        <v>23691900000</v>
      </c>
      <c r="E6683" s="2">
        <v>22539400000</v>
      </c>
      <c r="F6683" s="2">
        <v>21299900000</v>
      </c>
      <c r="G6683" s="2">
        <v>19918800000</v>
      </c>
      <c r="H6683" s="2">
        <v>18485800000</v>
      </c>
      <c r="I6683" s="2">
        <v>17009900000</v>
      </c>
      <c r="J6683" s="2">
        <v>15478800000</v>
      </c>
      <c r="K6683" s="2">
        <v>13933200000</v>
      </c>
      <c r="L6683" s="2">
        <v>12367000000</v>
      </c>
      <c r="M6683" s="2">
        <v>10808200000</v>
      </c>
      <c r="N6683" s="2">
        <v>9248400000</v>
      </c>
      <c r="O6683" s="2">
        <v>7700450000</v>
      </c>
      <c r="P6683" s="2">
        <v>6156960000</v>
      </c>
      <c r="Q6683" s="2">
        <v>4613190000</v>
      </c>
      <c r="R6683" s="2">
        <v>3067440000</v>
      </c>
      <c r="S6683" s="2">
        <v>1529130000</v>
      </c>
      <c r="T6683">
        <v>0</v>
      </c>
      <c r="U6683">
        <v>0</v>
      </c>
      <c r="V6683">
        <v>0</v>
      </c>
      <c r="W6683">
        <v>0</v>
      </c>
      <c r="X6683">
        <v>0</v>
      </c>
      <c r="Y6683">
        <v>0</v>
      </c>
      <c r="Z6683">
        <v>0</v>
      </c>
      <c r="AA6683">
        <v>0</v>
      </c>
      <c r="AB6683">
        <v>0</v>
      </c>
      <c r="AC6683">
        <v>0</v>
      </c>
    </row>
    <row r="6684" spans="1:29">
      <c r="A6684" t="s">
        <v>313</v>
      </c>
      <c r="B6684" t="s">
        <v>19</v>
      </c>
      <c r="C6684" s="2">
        <v>432982000000</v>
      </c>
      <c r="D6684" s="2">
        <v>444810000000</v>
      </c>
      <c r="E6684" s="2">
        <v>449812000000</v>
      </c>
      <c r="F6684" s="2">
        <v>454681000000</v>
      </c>
      <c r="G6684" s="2">
        <v>461619000000</v>
      </c>
      <c r="H6684" s="2">
        <v>460134000000</v>
      </c>
      <c r="I6684" s="2">
        <v>458784000000</v>
      </c>
      <c r="J6684" s="2">
        <v>456167000000</v>
      </c>
      <c r="K6684" s="2">
        <v>453187000000</v>
      </c>
      <c r="L6684" s="2">
        <v>449023000000</v>
      </c>
      <c r="M6684" s="2">
        <v>444390000000</v>
      </c>
      <c r="N6684" s="2">
        <v>439925000000</v>
      </c>
      <c r="O6684" s="2">
        <v>436979000000</v>
      </c>
      <c r="P6684" s="2">
        <v>433534000000</v>
      </c>
      <c r="Q6684" s="2">
        <v>430835000000</v>
      </c>
      <c r="R6684" s="2">
        <v>427677000000</v>
      </c>
      <c r="S6684" s="2">
        <v>424547000000</v>
      </c>
      <c r="T6684" s="2">
        <v>421212000000</v>
      </c>
      <c r="U6684" s="2">
        <v>418583000000</v>
      </c>
      <c r="V6684" s="2">
        <v>415863000000</v>
      </c>
      <c r="W6684" s="2">
        <v>413113000000</v>
      </c>
      <c r="X6684" s="2">
        <v>410883000000</v>
      </c>
      <c r="Y6684" s="2">
        <v>408645000000</v>
      </c>
      <c r="Z6684" s="2">
        <v>408267000000</v>
      </c>
      <c r="AA6684" s="2">
        <v>408318000000</v>
      </c>
      <c r="AB6684" s="2">
        <v>408347000000</v>
      </c>
      <c r="AC6684" s="2">
        <v>407990000000</v>
      </c>
    </row>
    <row r="6685" spans="1:29">
      <c r="A6685" t="s">
        <v>314</v>
      </c>
      <c r="B6685" t="s">
        <v>19</v>
      </c>
      <c r="C6685" s="2">
        <v>1935390000</v>
      </c>
      <c r="D6685" s="2">
        <v>1862950000</v>
      </c>
      <c r="E6685" s="2">
        <v>1772320000</v>
      </c>
      <c r="F6685" s="2">
        <v>1674860000</v>
      </c>
      <c r="G6685" s="2">
        <v>1566260000</v>
      </c>
      <c r="H6685" s="2">
        <v>1453580000</v>
      </c>
      <c r="I6685" s="2">
        <v>1337530000</v>
      </c>
      <c r="J6685" s="2">
        <v>1217130000</v>
      </c>
      <c r="K6685" s="2">
        <v>1095600000</v>
      </c>
      <c r="L6685" s="2">
        <v>972449000</v>
      </c>
      <c r="M6685" s="2">
        <v>849877000</v>
      </c>
      <c r="N6685" s="2">
        <v>727223000</v>
      </c>
      <c r="O6685" s="2">
        <v>605504000</v>
      </c>
      <c r="P6685" s="2">
        <v>484136000</v>
      </c>
      <c r="Q6685" s="2">
        <v>362746000</v>
      </c>
      <c r="R6685" s="2">
        <v>241200000</v>
      </c>
      <c r="S6685" s="2">
        <v>120239000</v>
      </c>
      <c r="T6685">
        <v>0</v>
      </c>
      <c r="U6685">
        <v>0</v>
      </c>
      <c r="V6685">
        <v>0</v>
      </c>
      <c r="W6685">
        <v>0</v>
      </c>
      <c r="X6685">
        <v>0</v>
      </c>
      <c r="Y6685">
        <v>0</v>
      </c>
      <c r="Z6685">
        <v>0</v>
      </c>
      <c r="AA6685">
        <v>0</v>
      </c>
      <c r="AB6685">
        <v>0</v>
      </c>
      <c r="AC6685">
        <v>0</v>
      </c>
    </row>
    <row r="6686" spans="1:29">
      <c r="A6686" t="s">
        <v>315</v>
      </c>
      <c r="B6686" t="s">
        <v>19</v>
      </c>
      <c r="C6686" s="2">
        <v>17846400000</v>
      </c>
      <c r="D6686" s="2">
        <v>15174000000</v>
      </c>
      <c r="E6686" s="2">
        <v>15635300000</v>
      </c>
      <c r="F6686" s="2">
        <v>14970100000</v>
      </c>
      <c r="G6686" s="2">
        <v>9376580000</v>
      </c>
      <c r="H6686" s="2">
        <v>11071200000</v>
      </c>
      <c r="I6686" s="2">
        <v>11625400000</v>
      </c>
      <c r="J6686" s="2">
        <v>11916200000</v>
      </c>
      <c r="K6686" s="2">
        <v>12090200000</v>
      </c>
      <c r="L6686" s="2">
        <v>12656900000</v>
      </c>
      <c r="M6686" s="2">
        <v>13840800000</v>
      </c>
      <c r="N6686" s="2">
        <v>14698100000</v>
      </c>
      <c r="O6686" s="2">
        <v>14633700000</v>
      </c>
      <c r="P6686" s="2">
        <v>15385400000</v>
      </c>
      <c r="Q6686" s="2">
        <v>15364400000</v>
      </c>
      <c r="R6686" s="2">
        <v>15174900000</v>
      </c>
      <c r="S6686" s="2">
        <v>14961100000</v>
      </c>
      <c r="T6686" s="2">
        <v>14725000000</v>
      </c>
      <c r="U6686" s="2">
        <v>14485500000</v>
      </c>
      <c r="V6686" s="2">
        <v>14230500000</v>
      </c>
      <c r="W6686" s="2">
        <v>14004600000</v>
      </c>
      <c r="X6686" s="2">
        <v>13726600000</v>
      </c>
      <c r="Y6686" s="2">
        <v>13436700000</v>
      </c>
      <c r="Z6686" s="2">
        <v>13145700000</v>
      </c>
      <c r="AA6686" s="2">
        <v>12851100000</v>
      </c>
      <c r="AB6686" s="2">
        <v>12546500000</v>
      </c>
      <c r="AC6686" s="2">
        <v>12229300000</v>
      </c>
    </row>
    <row r="6687" spans="1:29">
      <c r="A6687" t="s">
        <v>316</v>
      </c>
      <c r="B6687" t="s">
        <v>19</v>
      </c>
      <c r="C6687">
        <v>0</v>
      </c>
      <c r="D6687">
        <v>0</v>
      </c>
      <c r="E6687">
        <v>0</v>
      </c>
      <c r="F6687">
        <v>0</v>
      </c>
      <c r="G6687">
        <v>0</v>
      </c>
      <c r="H6687">
        <v>0</v>
      </c>
      <c r="I6687">
        <v>0</v>
      </c>
      <c r="J6687">
        <v>0</v>
      </c>
      <c r="K6687">
        <v>0</v>
      </c>
      <c r="L6687">
        <v>0</v>
      </c>
      <c r="M6687">
        <v>0</v>
      </c>
      <c r="N6687">
        <v>0</v>
      </c>
      <c r="O6687">
        <v>0</v>
      </c>
      <c r="P6687">
        <v>0</v>
      </c>
      <c r="Q6687">
        <v>0</v>
      </c>
      <c r="R6687">
        <v>0</v>
      </c>
      <c r="S6687">
        <v>0</v>
      </c>
      <c r="T6687">
        <v>0</v>
      </c>
      <c r="U6687">
        <v>0</v>
      </c>
      <c r="V6687">
        <v>0</v>
      </c>
      <c r="W6687">
        <v>0</v>
      </c>
      <c r="X6687">
        <v>0</v>
      </c>
      <c r="Y6687">
        <v>0</v>
      </c>
      <c r="Z6687">
        <v>0</v>
      </c>
      <c r="AA6687">
        <v>0</v>
      </c>
      <c r="AB6687">
        <v>0</v>
      </c>
      <c r="AC6687">
        <v>0</v>
      </c>
    </row>
    <row r="6688" spans="1:29">
      <c r="A6688" t="s">
        <v>317</v>
      </c>
      <c r="B6688" t="s">
        <v>19</v>
      </c>
      <c r="C6688">
        <v>0</v>
      </c>
      <c r="D6688">
        <v>0</v>
      </c>
      <c r="E6688">
        <v>0</v>
      </c>
      <c r="F6688">
        <v>0</v>
      </c>
      <c r="G6688">
        <v>0</v>
      </c>
      <c r="H6688">
        <v>0</v>
      </c>
      <c r="I6688">
        <v>0</v>
      </c>
      <c r="J6688">
        <v>0</v>
      </c>
      <c r="K6688">
        <v>0</v>
      </c>
      <c r="L6688">
        <v>0</v>
      </c>
      <c r="M6688">
        <v>0</v>
      </c>
      <c r="N6688">
        <v>0</v>
      </c>
      <c r="O6688">
        <v>0</v>
      </c>
      <c r="P6688">
        <v>0</v>
      </c>
      <c r="Q6688">
        <v>0</v>
      </c>
      <c r="R6688">
        <v>0</v>
      </c>
      <c r="S6688">
        <v>0</v>
      </c>
      <c r="T6688">
        <v>0</v>
      </c>
      <c r="U6688">
        <v>0</v>
      </c>
      <c r="V6688">
        <v>0</v>
      </c>
      <c r="W6688">
        <v>0</v>
      </c>
      <c r="X6688">
        <v>0</v>
      </c>
      <c r="Y6688">
        <v>0</v>
      </c>
      <c r="Z6688">
        <v>0</v>
      </c>
      <c r="AA6688">
        <v>0</v>
      </c>
      <c r="AB6688">
        <v>0</v>
      </c>
      <c r="AC6688">
        <v>0</v>
      </c>
    </row>
    <row r="6689" spans="1:29">
      <c r="A6689" t="s">
        <v>318</v>
      </c>
      <c r="B6689" t="s">
        <v>19</v>
      </c>
      <c r="C6689" s="2">
        <v>70391400</v>
      </c>
      <c r="D6689" s="2">
        <v>68590000</v>
      </c>
      <c r="E6689" s="2">
        <v>66033900</v>
      </c>
      <c r="F6689" s="2">
        <v>63238100</v>
      </c>
      <c r="G6689" s="2">
        <v>60028100</v>
      </c>
      <c r="H6689" s="2">
        <v>56730100</v>
      </c>
      <c r="I6689" s="2">
        <v>53296000</v>
      </c>
      <c r="J6689" s="2">
        <v>49677700</v>
      </c>
      <c r="K6689" s="2">
        <v>45997100</v>
      </c>
      <c r="L6689" s="2">
        <v>42230700</v>
      </c>
      <c r="M6689" s="2">
        <v>38469500</v>
      </c>
      <c r="N6689" s="2">
        <v>34688700</v>
      </c>
      <c r="O6689" s="2">
        <v>30997400</v>
      </c>
      <c r="P6689" s="2">
        <v>27320100</v>
      </c>
      <c r="Q6689" s="2">
        <v>23642800</v>
      </c>
      <c r="R6689" s="2">
        <v>19954300</v>
      </c>
      <c r="S6689" s="2">
        <v>16305700</v>
      </c>
      <c r="T6689" s="2">
        <v>12706200</v>
      </c>
      <c r="U6689" s="2">
        <v>12514800</v>
      </c>
      <c r="V6689" s="2">
        <v>12338900</v>
      </c>
      <c r="W6689" s="2">
        <v>12305200</v>
      </c>
      <c r="X6689" s="2">
        <v>12289200</v>
      </c>
      <c r="Y6689" s="2">
        <v>12275000</v>
      </c>
      <c r="Z6689" s="2">
        <v>12249200</v>
      </c>
      <c r="AA6689" s="2">
        <v>12237600</v>
      </c>
      <c r="AB6689" s="2">
        <v>12229600</v>
      </c>
      <c r="AC6689" s="2">
        <v>12216900</v>
      </c>
    </row>
    <row r="6690" spans="1:29">
      <c r="A6690" t="s">
        <v>319</v>
      </c>
      <c r="B6690" t="s">
        <v>19</v>
      </c>
      <c r="C6690">
        <v>0</v>
      </c>
      <c r="D6690">
        <v>0</v>
      </c>
      <c r="E6690">
        <v>0</v>
      </c>
      <c r="F6690">
        <v>0</v>
      </c>
      <c r="G6690">
        <v>0</v>
      </c>
      <c r="H6690">
        <v>0</v>
      </c>
      <c r="I6690">
        <v>0</v>
      </c>
      <c r="J6690">
        <v>0</v>
      </c>
      <c r="K6690">
        <v>0</v>
      </c>
      <c r="L6690">
        <v>0</v>
      </c>
      <c r="M6690">
        <v>0</v>
      </c>
      <c r="N6690">
        <v>0</v>
      </c>
      <c r="O6690">
        <v>0</v>
      </c>
      <c r="P6690">
        <v>0</v>
      </c>
      <c r="Q6690">
        <v>0</v>
      </c>
      <c r="R6690">
        <v>0</v>
      </c>
      <c r="S6690">
        <v>0</v>
      </c>
      <c r="T6690">
        <v>0</v>
      </c>
      <c r="U6690">
        <v>0</v>
      </c>
      <c r="V6690">
        <v>0</v>
      </c>
      <c r="W6690">
        <v>0</v>
      </c>
      <c r="X6690">
        <v>0</v>
      </c>
      <c r="Y6690">
        <v>0</v>
      </c>
      <c r="Z6690">
        <v>0</v>
      </c>
      <c r="AA6690">
        <v>0</v>
      </c>
      <c r="AB6690">
        <v>0</v>
      </c>
      <c r="AC6690">
        <v>0</v>
      </c>
    </row>
    <row r="6691" spans="1:29">
      <c r="A6691" t="s">
        <v>320</v>
      </c>
      <c r="B6691" t="s">
        <v>19</v>
      </c>
      <c r="C6691">
        <v>0</v>
      </c>
      <c r="D6691">
        <v>0</v>
      </c>
      <c r="E6691">
        <v>0</v>
      </c>
      <c r="F6691">
        <v>0</v>
      </c>
      <c r="G6691">
        <v>0</v>
      </c>
      <c r="H6691">
        <v>0</v>
      </c>
      <c r="I6691">
        <v>0</v>
      </c>
      <c r="J6691">
        <v>0</v>
      </c>
      <c r="K6691">
        <v>0</v>
      </c>
      <c r="L6691">
        <v>0</v>
      </c>
      <c r="M6691">
        <v>0</v>
      </c>
      <c r="N6691">
        <v>0</v>
      </c>
      <c r="O6691">
        <v>0</v>
      </c>
      <c r="P6691">
        <v>0</v>
      </c>
      <c r="Q6691">
        <v>0</v>
      </c>
      <c r="R6691">
        <v>0</v>
      </c>
      <c r="S6691">
        <v>0</v>
      </c>
      <c r="T6691">
        <v>0</v>
      </c>
      <c r="U6691">
        <v>0</v>
      </c>
      <c r="V6691">
        <v>0</v>
      </c>
      <c r="W6691">
        <v>0</v>
      </c>
      <c r="X6691">
        <v>0</v>
      </c>
      <c r="Y6691">
        <v>0</v>
      </c>
      <c r="Z6691">
        <v>0</v>
      </c>
      <c r="AA6691">
        <v>0</v>
      </c>
      <c r="AB6691">
        <v>0</v>
      </c>
      <c r="AC6691">
        <v>0</v>
      </c>
    </row>
    <row r="6692" spans="1:29">
      <c r="A6692" t="s">
        <v>321</v>
      </c>
      <c r="B6692" t="s">
        <v>19</v>
      </c>
      <c r="C6692" s="2">
        <v>1110900000</v>
      </c>
      <c r="D6692" s="2">
        <v>1030060000</v>
      </c>
      <c r="E6692" s="2">
        <v>933406000</v>
      </c>
      <c r="F6692" s="2">
        <v>828848000</v>
      </c>
      <c r="G6692" s="2">
        <v>721761000</v>
      </c>
      <c r="H6692" s="2">
        <v>614131000</v>
      </c>
      <c r="I6692" s="2">
        <v>507206000</v>
      </c>
      <c r="J6692" s="2">
        <v>401681000</v>
      </c>
      <c r="K6692" s="2">
        <v>298346000</v>
      </c>
      <c r="L6692" s="2">
        <v>197641000</v>
      </c>
      <c r="M6692" s="2">
        <v>99705900</v>
      </c>
      <c r="N6692" s="2">
        <v>4387340</v>
      </c>
      <c r="O6692" s="2">
        <v>3701910</v>
      </c>
      <c r="P6692" s="2">
        <v>3228250</v>
      </c>
      <c r="Q6692" s="2">
        <v>2805740</v>
      </c>
      <c r="R6692" s="2">
        <v>2443500</v>
      </c>
      <c r="S6692" s="2">
        <v>2189900</v>
      </c>
      <c r="T6692" s="2">
        <v>1991530</v>
      </c>
      <c r="U6692" s="2">
        <v>1824920</v>
      </c>
      <c r="V6692" s="2">
        <v>1686060</v>
      </c>
      <c r="W6692" s="2">
        <v>1573580</v>
      </c>
      <c r="X6692" s="2">
        <v>1487700</v>
      </c>
      <c r="Y6692" s="2">
        <v>1402650</v>
      </c>
      <c r="Z6692" s="2">
        <v>1342810</v>
      </c>
      <c r="AA6692" s="2">
        <v>1283630</v>
      </c>
      <c r="AB6692" s="2">
        <v>1225510</v>
      </c>
      <c r="AC6692" s="2">
        <v>1191870</v>
      </c>
    </row>
    <row r="6693" spans="1:29">
      <c r="A6693" t="s">
        <v>322</v>
      </c>
      <c r="B6693" t="s">
        <v>19</v>
      </c>
      <c r="C6693" s="2">
        <v>2030960000</v>
      </c>
      <c r="D6693" s="2">
        <v>2046610000</v>
      </c>
      <c r="E6693" s="2">
        <v>2043000000</v>
      </c>
      <c r="F6693" s="2">
        <v>2030790000</v>
      </c>
      <c r="G6693" s="2">
        <v>2015800000</v>
      </c>
      <c r="H6693" s="2">
        <v>1980610000</v>
      </c>
      <c r="I6693" s="2">
        <v>1925320000</v>
      </c>
      <c r="J6693" s="2">
        <v>1863260000</v>
      </c>
      <c r="K6693" s="2">
        <v>1796830000</v>
      </c>
      <c r="L6693" s="2">
        <v>1728030000</v>
      </c>
      <c r="M6693" s="2">
        <v>1656680000</v>
      </c>
      <c r="N6693" s="2">
        <v>1583660000</v>
      </c>
      <c r="O6693" s="2">
        <v>1541770000</v>
      </c>
      <c r="P6693" s="2">
        <v>1503860000</v>
      </c>
      <c r="Q6693" s="2">
        <v>1458780000</v>
      </c>
      <c r="R6693" s="2">
        <v>1406150000</v>
      </c>
      <c r="S6693" s="2">
        <v>1348770000</v>
      </c>
      <c r="T6693" s="2">
        <v>1304460000</v>
      </c>
      <c r="U6693" s="2">
        <v>1275130000</v>
      </c>
      <c r="V6693" s="2">
        <v>1248560000</v>
      </c>
      <c r="W6693" s="2">
        <v>1224690000</v>
      </c>
      <c r="X6693" s="2">
        <v>1203080000</v>
      </c>
      <c r="Y6693" s="2">
        <v>1185610000</v>
      </c>
      <c r="Z6693" s="2">
        <v>1170370000</v>
      </c>
      <c r="AA6693" s="2">
        <v>1156720000</v>
      </c>
      <c r="AB6693" s="2">
        <v>1143280000</v>
      </c>
      <c r="AC6693" s="2">
        <v>1129560000</v>
      </c>
    </row>
    <row r="6694" spans="1:29">
      <c r="A6694" t="s">
        <v>323</v>
      </c>
      <c r="B6694" t="s">
        <v>19</v>
      </c>
      <c r="C6694" s="2">
        <v>67343000000</v>
      </c>
      <c r="D6694" s="2">
        <v>69722900000</v>
      </c>
      <c r="E6694" s="2">
        <v>71106600000</v>
      </c>
      <c r="F6694" s="2">
        <v>71597300000</v>
      </c>
      <c r="G6694" s="2">
        <v>72033800000</v>
      </c>
      <c r="H6694" s="2">
        <v>70539100000</v>
      </c>
      <c r="I6694" s="2">
        <v>68519700000</v>
      </c>
      <c r="J6694" s="2">
        <v>66323100000</v>
      </c>
      <c r="K6694" s="2">
        <v>64028600000</v>
      </c>
      <c r="L6694" s="2">
        <v>61611900000</v>
      </c>
      <c r="M6694" s="2">
        <v>59104400000</v>
      </c>
      <c r="N6694" s="2">
        <v>56604700000</v>
      </c>
      <c r="O6694" s="2">
        <v>53708300000</v>
      </c>
      <c r="P6694" s="2">
        <v>51122200000</v>
      </c>
      <c r="Q6694" s="2">
        <v>48298200000</v>
      </c>
      <c r="R6694" s="2">
        <v>45929700000</v>
      </c>
      <c r="S6694" s="2">
        <v>44018100000</v>
      </c>
      <c r="T6694" s="2">
        <v>42629900000</v>
      </c>
      <c r="U6694" s="2">
        <v>41771400000</v>
      </c>
      <c r="V6694" s="2">
        <v>41009000000</v>
      </c>
      <c r="W6694" s="2">
        <v>40308200000</v>
      </c>
      <c r="X6694" s="2">
        <v>39695300000</v>
      </c>
      <c r="Y6694" s="2">
        <v>39131300000</v>
      </c>
      <c r="Z6694" s="2">
        <v>38644600000</v>
      </c>
      <c r="AA6694" s="2">
        <v>38169200000</v>
      </c>
      <c r="AB6694" s="2">
        <v>37707200000</v>
      </c>
      <c r="AC6694" s="2">
        <v>37264600000</v>
      </c>
    </row>
    <row r="6695" spans="1:29">
      <c r="A6695" t="s">
        <v>324</v>
      </c>
      <c r="B6695" t="s">
        <v>19</v>
      </c>
      <c r="C6695" s="2">
        <v>159699000</v>
      </c>
      <c r="D6695" s="2">
        <v>160930000</v>
      </c>
      <c r="E6695" s="2">
        <v>160646000</v>
      </c>
      <c r="F6695" s="2">
        <v>159686000</v>
      </c>
      <c r="G6695" s="2">
        <v>158507000</v>
      </c>
      <c r="H6695" s="2">
        <v>155740000</v>
      </c>
      <c r="I6695" s="2">
        <v>151393000</v>
      </c>
      <c r="J6695" s="2">
        <v>146513000</v>
      </c>
      <c r="K6695" s="2">
        <v>141289000</v>
      </c>
      <c r="L6695" s="2">
        <v>135879000</v>
      </c>
      <c r="M6695" s="2">
        <v>130269000</v>
      </c>
      <c r="N6695" s="2">
        <v>124527000</v>
      </c>
      <c r="O6695" s="2">
        <v>121233000</v>
      </c>
      <c r="P6695" s="2">
        <v>118252000</v>
      </c>
      <c r="Q6695" s="2">
        <v>114707000</v>
      </c>
      <c r="R6695" s="2">
        <v>110569000</v>
      </c>
      <c r="S6695" s="2">
        <v>106057000</v>
      </c>
      <c r="T6695" s="2">
        <v>102573000</v>
      </c>
      <c r="U6695" s="2">
        <v>100266000</v>
      </c>
      <c r="V6695" s="2">
        <v>98176800</v>
      </c>
      <c r="W6695" s="2">
        <v>96300400</v>
      </c>
      <c r="X6695" s="2">
        <v>94601200</v>
      </c>
      <c r="Y6695" s="2">
        <v>93227600</v>
      </c>
      <c r="Z6695" s="2">
        <v>92029000</v>
      </c>
      <c r="AA6695" s="2">
        <v>90955300</v>
      </c>
      <c r="AB6695" s="2">
        <v>89898800</v>
      </c>
      <c r="AC6695" s="2">
        <v>88820100</v>
      </c>
    </row>
    <row r="6696" spans="1:29">
      <c r="A6696" t="s">
        <v>325</v>
      </c>
      <c r="B6696" t="s">
        <v>19</v>
      </c>
      <c r="C6696" s="2">
        <v>2775710000</v>
      </c>
      <c r="D6696" s="2">
        <v>2378500000</v>
      </c>
      <c r="E6696" s="2">
        <v>2471640000</v>
      </c>
      <c r="F6696" s="2">
        <v>2357300000</v>
      </c>
      <c r="G6696" s="2">
        <v>1463180000</v>
      </c>
      <c r="H6696" s="2">
        <v>1697230000</v>
      </c>
      <c r="I6696" s="2">
        <v>1736250000</v>
      </c>
      <c r="J6696" s="2">
        <v>1732530000</v>
      </c>
      <c r="K6696" s="2">
        <v>1708170000</v>
      </c>
      <c r="L6696" s="2">
        <v>1736690000</v>
      </c>
      <c r="M6696" s="2">
        <v>1840850000</v>
      </c>
      <c r="N6696" s="2">
        <v>1891190000</v>
      </c>
      <c r="O6696" s="2">
        <v>1798610000</v>
      </c>
      <c r="P6696" s="2">
        <v>1814240000</v>
      </c>
      <c r="Q6696" s="2">
        <v>1722400000</v>
      </c>
      <c r="R6696" s="2">
        <v>1629690000</v>
      </c>
      <c r="S6696" s="2">
        <v>1551200000</v>
      </c>
      <c r="T6696" s="2">
        <v>1490280000</v>
      </c>
      <c r="U6696" s="2">
        <v>1445540000</v>
      </c>
      <c r="V6696" s="2">
        <v>1403300000</v>
      </c>
      <c r="W6696" s="2">
        <v>1366450000</v>
      </c>
      <c r="X6696" s="2">
        <v>1326120000</v>
      </c>
      <c r="Y6696" s="2">
        <v>1286680000</v>
      </c>
      <c r="Z6696" s="2">
        <v>1244310000</v>
      </c>
      <c r="AA6696" s="2">
        <v>1201310000</v>
      </c>
      <c r="AB6696" s="2">
        <v>1158560000</v>
      </c>
      <c r="AC6696" s="2">
        <v>1116990000</v>
      </c>
    </row>
    <row r="6697" spans="1:29">
      <c r="A6697" t="s">
        <v>326</v>
      </c>
      <c r="B6697" t="s">
        <v>19</v>
      </c>
      <c r="C6697">
        <v>0</v>
      </c>
      <c r="D6697">
        <v>0</v>
      </c>
      <c r="E6697">
        <v>0</v>
      </c>
      <c r="F6697">
        <v>0</v>
      </c>
      <c r="G6697">
        <v>0</v>
      </c>
      <c r="H6697">
        <v>0</v>
      </c>
      <c r="I6697">
        <v>0</v>
      </c>
      <c r="J6697">
        <v>0</v>
      </c>
      <c r="K6697">
        <v>0</v>
      </c>
      <c r="L6697">
        <v>0</v>
      </c>
      <c r="M6697">
        <v>0</v>
      </c>
      <c r="N6697">
        <v>0</v>
      </c>
      <c r="O6697">
        <v>0</v>
      </c>
      <c r="P6697">
        <v>0</v>
      </c>
      <c r="Q6697">
        <v>0</v>
      </c>
      <c r="R6697">
        <v>0</v>
      </c>
      <c r="S6697">
        <v>0</v>
      </c>
      <c r="T6697">
        <v>0</v>
      </c>
      <c r="U6697">
        <v>0</v>
      </c>
      <c r="V6697">
        <v>0</v>
      </c>
      <c r="W6697">
        <v>0</v>
      </c>
      <c r="X6697">
        <v>0</v>
      </c>
      <c r="Y6697">
        <v>0</v>
      </c>
      <c r="Z6697">
        <v>0</v>
      </c>
      <c r="AA6697">
        <v>0</v>
      </c>
      <c r="AB6697">
        <v>0</v>
      </c>
      <c r="AC6697">
        <v>0</v>
      </c>
    </row>
    <row r="6698" spans="1:29">
      <c r="A6698" t="s">
        <v>327</v>
      </c>
      <c r="B6698" t="s">
        <v>19</v>
      </c>
      <c r="C6698">
        <v>0</v>
      </c>
      <c r="D6698">
        <v>0</v>
      </c>
      <c r="E6698">
        <v>0</v>
      </c>
      <c r="F6698">
        <v>0</v>
      </c>
      <c r="G6698">
        <v>0</v>
      </c>
      <c r="H6698">
        <v>0</v>
      </c>
      <c r="I6698">
        <v>0</v>
      </c>
      <c r="J6698">
        <v>0</v>
      </c>
      <c r="K6698">
        <v>0</v>
      </c>
      <c r="L6698">
        <v>0</v>
      </c>
      <c r="M6698">
        <v>0</v>
      </c>
      <c r="N6698">
        <v>0</v>
      </c>
      <c r="O6698">
        <v>0</v>
      </c>
      <c r="P6698">
        <v>0</v>
      </c>
      <c r="Q6698">
        <v>0</v>
      </c>
      <c r="R6698">
        <v>0</v>
      </c>
      <c r="S6698">
        <v>0</v>
      </c>
      <c r="T6698">
        <v>0</v>
      </c>
      <c r="U6698">
        <v>0</v>
      </c>
      <c r="V6698">
        <v>0</v>
      </c>
      <c r="W6698">
        <v>0</v>
      </c>
      <c r="X6698">
        <v>0</v>
      </c>
      <c r="Y6698">
        <v>0</v>
      </c>
      <c r="Z6698">
        <v>0</v>
      </c>
      <c r="AA6698">
        <v>0</v>
      </c>
      <c r="AB6698">
        <v>0</v>
      </c>
      <c r="AC6698">
        <v>0</v>
      </c>
    </row>
    <row r="6699" spans="1:29">
      <c r="A6699" t="s">
        <v>328</v>
      </c>
      <c r="B6699" t="s">
        <v>19</v>
      </c>
      <c r="C6699" s="2">
        <v>1392780000</v>
      </c>
      <c r="D6699" s="2">
        <v>1292080000</v>
      </c>
      <c r="E6699" s="2">
        <v>1171870000</v>
      </c>
      <c r="F6699" s="2">
        <v>1041920000</v>
      </c>
      <c r="G6699" s="2">
        <v>908722000</v>
      </c>
      <c r="H6699" s="2">
        <v>774928000</v>
      </c>
      <c r="I6699" s="2">
        <v>641958000</v>
      </c>
      <c r="J6699" s="2">
        <v>510742000</v>
      </c>
      <c r="K6699" s="2">
        <v>382281000</v>
      </c>
      <c r="L6699" s="2">
        <v>257151000</v>
      </c>
      <c r="M6699" s="2">
        <v>135453000</v>
      </c>
      <c r="N6699" s="2">
        <v>17031500</v>
      </c>
      <c r="O6699" s="2">
        <v>16550800</v>
      </c>
      <c r="P6699" s="2">
        <v>16300700</v>
      </c>
      <c r="Q6699" s="2">
        <v>15892400</v>
      </c>
      <c r="R6699" s="2">
        <v>15421900</v>
      </c>
      <c r="S6699" s="2">
        <v>15162900</v>
      </c>
      <c r="T6699" s="2">
        <v>14931600</v>
      </c>
      <c r="U6699" s="2">
        <v>14815900</v>
      </c>
      <c r="V6699" s="2">
        <v>14730200</v>
      </c>
      <c r="W6699" s="2">
        <v>14669500</v>
      </c>
      <c r="X6699" s="2">
        <v>14624000</v>
      </c>
      <c r="Y6699" s="2">
        <v>14587800</v>
      </c>
      <c r="Z6699" s="2">
        <v>14561100</v>
      </c>
      <c r="AA6699" s="2">
        <v>14545100</v>
      </c>
      <c r="AB6699" s="2">
        <v>14457800</v>
      </c>
      <c r="AC6699" s="2">
        <v>14382200</v>
      </c>
    </row>
    <row r="6700" spans="1:29">
      <c r="A6700" t="s">
        <v>329</v>
      </c>
      <c r="B6700" t="s">
        <v>19</v>
      </c>
      <c r="C6700">
        <v>0</v>
      </c>
      <c r="D6700">
        <v>0</v>
      </c>
      <c r="E6700">
        <v>0</v>
      </c>
      <c r="F6700">
        <v>0</v>
      </c>
      <c r="G6700">
        <v>0</v>
      </c>
      <c r="H6700">
        <v>0</v>
      </c>
      <c r="I6700">
        <v>0</v>
      </c>
      <c r="J6700">
        <v>0</v>
      </c>
      <c r="K6700">
        <v>0</v>
      </c>
      <c r="L6700">
        <v>0</v>
      </c>
      <c r="M6700">
        <v>0</v>
      </c>
      <c r="N6700">
        <v>0</v>
      </c>
      <c r="O6700">
        <v>0</v>
      </c>
      <c r="P6700">
        <v>0</v>
      </c>
      <c r="Q6700">
        <v>0</v>
      </c>
      <c r="R6700">
        <v>0</v>
      </c>
      <c r="S6700">
        <v>0</v>
      </c>
      <c r="T6700">
        <v>0</v>
      </c>
      <c r="U6700">
        <v>0</v>
      </c>
      <c r="V6700">
        <v>0</v>
      </c>
      <c r="W6700">
        <v>0</v>
      </c>
      <c r="X6700">
        <v>0</v>
      </c>
      <c r="Y6700">
        <v>0</v>
      </c>
      <c r="Z6700">
        <v>0</v>
      </c>
      <c r="AA6700">
        <v>0</v>
      </c>
      <c r="AB6700">
        <v>0</v>
      </c>
      <c r="AC6700">
        <v>0</v>
      </c>
    </row>
    <row r="6701" spans="1:29">
      <c r="A6701" t="s">
        <v>330</v>
      </c>
      <c r="B6701" t="s">
        <v>19</v>
      </c>
      <c r="C6701">
        <v>0</v>
      </c>
      <c r="D6701">
        <v>0</v>
      </c>
      <c r="E6701">
        <v>0</v>
      </c>
      <c r="F6701">
        <v>0</v>
      </c>
      <c r="G6701">
        <v>0</v>
      </c>
      <c r="H6701">
        <v>0</v>
      </c>
      <c r="I6701">
        <v>0</v>
      </c>
      <c r="J6701">
        <v>0</v>
      </c>
      <c r="K6701">
        <v>0</v>
      </c>
      <c r="L6701">
        <v>0</v>
      </c>
      <c r="M6701">
        <v>0</v>
      </c>
      <c r="N6701">
        <v>0</v>
      </c>
      <c r="O6701">
        <v>0</v>
      </c>
      <c r="P6701">
        <v>0</v>
      </c>
      <c r="Q6701">
        <v>0</v>
      </c>
      <c r="R6701">
        <v>0</v>
      </c>
      <c r="S6701">
        <v>0</v>
      </c>
      <c r="T6701">
        <v>0</v>
      </c>
      <c r="U6701">
        <v>0</v>
      </c>
      <c r="V6701">
        <v>0</v>
      </c>
      <c r="W6701">
        <v>0</v>
      </c>
      <c r="X6701">
        <v>0</v>
      </c>
      <c r="Y6701">
        <v>0</v>
      </c>
      <c r="Z6701">
        <v>0</v>
      </c>
      <c r="AA6701">
        <v>0</v>
      </c>
      <c r="AB6701">
        <v>0</v>
      </c>
      <c r="AC6701">
        <v>0</v>
      </c>
    </row>
    <row r="6702" spans="1:29">
      <c r="A6702" t="s">
        <v>331</v>
      </c>
      <c r="B6702" t="s">
        <v>19</v>
      </c>
      <c r="C6702" s="2">
        <v>2386420000</v>
      </c>
      <c r="D6702" s="2">
        <v>2317940000</v>
      </c>
      <c r="E6702" s="2">
        <v>2224660000</v>
      </c>
      <c r="F6702" s="2">
        <v>2123540000</v>
      </c>
      <c r="G6702" s="2">
        <v>2010220000</v>
      </c>
      <c r="H6702" s="2">
        <v>1894660000</v>
      </c>
      <c r="I6702" s="2">
        <v>1778380000</v>
      </c>
      <c r="J6702" s="2">
        <v>1658760000</v>
      </c>
      <c r="K6702" s="2">
        <v>1540060000</v>
      </c>
      <c r="L6702" s="2">
        <v>1422760000</v>
      </c>
      <c r="M6702" s="2">
        <v>1311570000</v>
      </c>
      <c r="N6702" s="2">
        <v>1206210000</v>
      </c>
      <c r="O6702" s="2">
        <v>1108730000</v>
      </c>
      <c r="P6702" s="2">
        <v>1019410000</v>
      </c>
      <c r="Q6702" s="2">
        <v>937546000</v>
      </c>
      <c r="R6702" s="2">
        <v>862145000</v>
      </c>
      <c r="S6702" s="2">
        <v>794340000</v>
      </c>
      <c r="T6702" s="2">
        <v>732559000</v>
      </c>
      <c r="U6702" s="2">
        <v>796602000</v>
      </c>
      <c r="V6702" s="2">
        <v>867467000</v>
      </c>
      <c r="W6702" s="2">
        <v>944021000</v>
      </c>
      <c r="X6702" s="2">
        <v>1023540000</v>
      </c>
      <c r="Y6702" s="2">
        <v>1103950000</v>
      </c>
      <c r="Z6702" s="2">
        <v>1186620000</v>
      </c>
      <c r="AA6702" s="2">
        <v>1267670000</v>
      </c>
      <c r="AB6702" s="2">
        <v>1346290000</v>
      </c>
      <c r="AC6702" s="2">
        <v>1421890000</v>
      </c>
    </row>
    <row r="6703" spans="1:29">
      <c r="A6703" t="s">
        <v>332</v>
      </c>
      <c r="B6703" t="s">
        <v>19</v>
      </c>
      <c r="C6703" s="2">
        <v>1425370000</v>
      </c>
      <c r="D6703" s="2">
        <v>1372020000</v>
      </c>
      <c r="E6703" s="2">
        <v>1305270000</v>
      </c>
      <c r="F6703" s="2">
        <v>1233500000</v>
      </c>
      <c r="G6703" s="2">
        <v>1153510000</v>
      </c>
      <c r="H6703" s="2">
        <v>1070530000</v>
      </c>
      <c r="I6703" s="2">
        <v>985059000</v>
      </c>
      <c r="J6703" s="2">
        <v>896387000</v>
      </c>
      <c r="K6703" s="2">
        <v>806880000</v>
      </c>
      <c r="L6703" s="2">
        <v>716185000</v>
      </c>
      <c r="M6703" s="2">
        <v>625914000</v>
      </c>
      <c r="N6703" s="2">
        <v>535582000</v>
      </c>
      <c r="O6703" s="2">
        <v>445939000</v>
      </c>
      <c r="P6703" s="2">
        <v>356554000</v>
      </c>
      <c r="Q6703" s="2">
        <v>267153000</v>
      </c>
      <c r="R6703" s="2">
        <v>177638000</v>
      </c>
      <c r="S6703" s="2">
        <v>88553100</v>
      </c>
      <c r="T6703">
        <v>0</v>
      </c>
      <c r="U6703">
        <v>0</v>
      </c>
      <c r="V6703">
        <v>0</v>
      </c>
      <c r="W6703">
        <v>0</v>
      </c>
      <c r="X6703">
        <v>0</v>
      </c>
      <c r="Y6703">
        <v>0</v>
      </c>
      <c r="Z6703">
        <v>0</v>
      </c>
      <c r="AA6703">
        <v>0</v>
      </c>
      <c r="AB6703">
        <v>0</v>
      </c>
      <c r="AC6703">
        <v>0</v>
      </c>
    </row>
    <row r="6704" spans="1:29">
      <c r="A6704" t="s">
        <v>333</v>
      </c>
      <c r="B6704" t="s">
        <v>19</v>
      </c>
      <c r="C6704" s="2">
        <v>1008250000000</v>
      </c>
      <c r="D6704" s="2">
        <v>1035790000000</v>
      </c>
      <c r="E6704" s="2">
        <v>1047440000000</v>
      </c>
      <c r="F6704" s="2">
        <v>1058780000000</v>
      </c>
      <c r="G6704" s="2">
        <v>1074940000000</v>
      </c>
      <c r="H6704" s="2">
        <v>1071480000000</v>
      </c>
      <c r="I6704" s="2">
        <v>1068330000000</v>
      </c>
      <c r="J6704" s="2">
        <v>1062240000000</v>
      </c>
      <c r="K6704" s="2">
        <v>1055300000000</v>
      </c>
      <c r="L6704" s="2">
        <v>1045600000000</v>
      </c>
      <c r="M6704" s="2">
        <v>1034820000000</v>
      </c>
      <c r="N6704" s="2">
        <v>1024420000000</v>
      </c>
      <c r="O6704" s="2">
        <v>1017560000000</v>
      </c>
      <c r="P6704" s="2">
        <v>1009540000000</v>
      </c>
      <c r="Q6704" s="2">
        <v>1003250000000</v>
      </c>
      <c r="R6704" s="2">
        <v>995897000000</v>
      </c>
      <c r="S6704" s="2">
        <v>988608000000</v>
      </c>
      <c r="T6704" s="2">
        <v>980842000000</v>
      </c>
      <c r="U6704" s="2">
        <v>974720000000</v>
      </c>
      <c r="V6704" s="2">
        <v>968386000000</v>
      </c>
      <c r="W6704" s="2">
        <v>961983000000</v>
      </c>
      <c r="X6704" s="2">
        <v>956791000000</v>
      </c>
      <c r="Y6704" s="2">
        <v>951579000000</v>
      </c>
      <c r="Z6704" s="2">
        <v>950700000000</v>
      </c>
      <c r="AA6704" s="2">
        <v>950818000000</v>
      </c>
      <c r="AB6704" s="2">
        <v>950885000000</v>
      </c>
      <c r="AC6704" s="2">
        <v>950054000000</v>
      </c>
    </row>
    <row r="6705" spans="1:29">
      <c r="A6705" t="s">
        <v>334</v>
      </c>
      <c r="B6705" t="s">
        <v>19</v>
      </c>
      <c r="C6705" s="2">
        <v>112080000</v>
      </c>
      <c r="D6705" s="2">
        <v>107885000</v>
      </c>
      <c r="E6705" s="2">
        <v>102637000</v>
      </c>
      <c r="F6705" s="2">
        <v>96992600</v>
      </c>
      <c r="G6705" s="2">
        <v>90703200</v>
      </c>
      <c r="H6705" s="2">
        <v>84178100</v>
      </c>
      <c r="I6705" s="2">
        <v>77457400</v>
      </c>
      <c r="J6705" s="2">
        <v>70484900</v>
      </c>
      <c r="K6705" s="2">
        <v>63446800</v>
      </c>
      <c r="L6705" s="2">
        <v>56315300</v>
      </c>
      <c r="M6705" s="2">
        <v>49217000</v>
      </c>
      <c r="N6705" s="2">
        <v>42114100</v>
      </c>
      <c r="O6705" s="2">
        <v>35065200</v>
      </c>
      <c r="P6705" s="2">
        <v>28036700</v>
      </c>
      <c r="Q6705" s="2">
        <v>21006900</v>
      </c>
      <c r="R6705" s="2">
        <v>13968100</v>
      </c>
      <c r="S6705" s="2">
        <v>6963130</v>
      </c>
      <c r="T6705">
        <v>0</v>
      </c>
      <c r="U6705">
        <v>0</v>
      </c>
      <c r="V6705">
        <v>0</v>
      </c>
      <c r="W6705">
        <v>0</v>
      </c>
      <c r="X6705">
        <v>0</v>
      </c>
      <c r="Y6705">
        <v>0</v>
      </c>
      <c r="Z6705">
        <v>0</v>
      </c>
      <c r="AA6705">
        <v>0</v>
      </c>
      <c r="AB6705">
        <v>0</v>
      </c>
      <c r="AC6705">
        <v>0</v>
      </c>
    </row>
    <row r="6706" spans="1:29">
      <c r="A6706" t="s">
        <v>335</v>
      </c>
      <c r="B6706" t="s">
        <v>19</v>
      </c>
      <c r="C6706" s="2">
        <v>41557600000</v>
      </c>
      <c r="D6706" s="2">
        <v>35334600000</v>
      </c>
      <c r="E6706" s="2">
        <v>36408800000</v>
      </c>
      <c r="F6706" s="2">
        <v>34859800000</v>
      </c>
      <c r="G6706" s="2">
        <v>21834500000</v>
      </c>
      <c r="H6706" s="2">
        <v>25780600000</v>
      </c>
      <c r="I6706" s="2">
        <v>27071000000</v>
      </c>
      <c r="J6706" s="2">
        <v>27748400000</v>
      </c>
      <c r="K6706" s="2">
        <v>28153600000</v>
      </c>
      <c r="L6706" s="2">
        <v>29473100000</v>
      </c>
      <c r="M6706" s="2">
        <v>32230100000</v>
      </c>
      <c r="N6706" s="2">
        <v>34226300000</v>
      </c>
      <c r="O6706" s="2">
        <v>34076400000</v>
      </c>
      <c r="P6706" s="2">
        <v>35826800000</v>
      </c>
      <c r="Q6706" s="2">
        <v>35777800000</v>
      </c>
      <c r="R6706" s="2">
        <v>35336600000</v>
      </c>
      <c r="S6706" s="2">
        <v>34838600000</v>
      </c>
      <c r="T6706" s="2">
        <v>34288900000</v>
      </c>
      <c r="U6706" s="2">
        <v>33731200000</v>
      </c>
      <c r="V6706" s="2">
        <v>33137400000</v>
      </c>
      <c r="W6706" s="2">
        <v>32611300000</v>
      </c>
      <c r="X6706" s="2">
        <v>31963900000</v>
      </c>
      <c r="Y6706" s="2">
        <v>31289000000</v>
      </c>
      <c r="Z6706" s="2">
        <v>30611400000</v>
      </c>
      <c r="AA6706" s="2">
        <v>29925400000</v>
      </c>
      <c r="AB6706" s="2">
        <v>29216100000</v>
      </c>
      <c r="AC6706" s="2">
        <v>28477300000</v>
      </c>
    </row>
    <row r="6707" spans="1:29">
      <c r="A6707" t="s">
        <v>336</v>
      </c>
      <c r="B6707" t="s">
        <v>19</v>
      </c>
      <c r="C6707">
        <v>0</v>
      </c>
      <c r="D6707">
        <v>0</v>
      </c>
      <c r="E6707">
        <v>0</v>
      </c>
      <c r="F6707">
        <v>0</v>
      </c>
      <c r="G6707">
        <v>0</v>
      </c>
      <c r="H6707">
        <v>0</v>
      </c>
      <c r="I6707">
        <v>0</v>
      </c>
      <c r="J6707">
        <v>0</v>
      </c>
      <c r="K6707">
        <v>0</v>
      </c>
      <c r="L6707">
        <v>0</v>
      </c>
      <c r="M6707">
        <v>0</v>
      </c>
      <c r="N6707">
        <v>0</v>
      </c>
      <c r="O6707">
        <v>0</v>
      </c>
      <c r="P6707">
        <v>0</v>
      </c>
      <c r="Q6707">
        <v>0</v>
      </c>
      <c r="R6707">
        <v>0</v>
      </c>
      <c r="S6707">
        <v>0</v>
      </c>
      <c r="T6707">
        <v>0</v>
      </c>
      <c r="U6707">
        <v>0</v>
      </c>
      <c r="V6707">
        <v>0</v>
      </c>
      <c r="W6707">
        <v>0</v>
      </c>
      <c r="X6707">
        <v>0</v>
      </c>
      <c r="Y6707">
        <v>0</v>
      </c>
      <c r="Z6707">
        <v>0</v>
      </c>
      <c r="AA6707">
        <v>0</v>
      </c>
      <c r="AB6707">
        <v>0</v>
      </c>
      <c r="AC6707">
        <v>0</v>
      </c>
    </row>
    <row r="6708" spans="1:29">
      <c r="A6708" t="s">
        <v>337</v>
      </c>
      <c r="B6708" t="s">
        <v>19</v>
      </c>
      <c r="C6708">
        <v>0</v>
      </c>
      <c r="D6708">
        <v>0</v>
      </c>
      <c r="E6708">
        <v>0</v>
      </c>
      <c r="F6708">
        <v>0</v>
      </c>
      <c r="G6708">
        <v>0</v>
      </c>
      <c r="H6708">
        <v>0</v>
      </c>
      <c r="I6708">
        <v>0</v>
      </c>
      <c r="J6708">
        <v>0</v>
      </c>
      <c r="K6708">
        <v>0</v>
      </c>
      <c r="L6708">
        <v>0</v>
      </c>
      <c r="M6708">
        <v>0</v>
      </c>
      <c r="N6708">
        <v>0</v>
      </c>
      <c r="O6708">
        <v>0</v>
      </c>
      <c r="P6708">
        <v>0</v>
      </c>
      <c r="Q6708">
        <v>0</v>
      </c>
      <c r="R6708">
        <v>0</v>
      </c>
      <c r="S6708">
        <v>0</v>
      </c>
      <c r="T6708">
        <v>0</v>
      </c>
      <c r="U6708">
        <v>0</v>
      </c>
      <c r="V6708">
        <v>0</v>
      </c>
      <c r="W6708">
        <v>0</v>
      </c>
      <c r="X6708">
        <v>0</v>
      </c>
      <c r="Y6708">
        <v>0</v>
      </c>
      <c r="Z6708">
        <v>0</v>
      </c>
      <c r="AA6708">
        <v>0</v>
      </c>
      <c r="AB6708">
        <v>0</v>
      </c>
      <c r="AC6708">
        <v>0</v>
      </c>
    </row>
    <row r="6709" spans="1:29">
      <c r="A6709" t="s">
        <v>338</v>
      </c>
      <c r="B6709" t="s">
        <v>19</v>
      </c>
      <c r="C6709" s="2">
        <v>344763000</v>
      </c>
      <c r="D6709" s="2">
        <v>335940000</v>
      </c>
      <c r="E6709" s="2">
        <v>323421000</v>
      </c>
      <c r="F6709" s="2">
        <v>309727000</v>
      </c>
      <c r="G6709" s="2">
        <v>294005000</v>
      </c>
      <c r="H6709" s="2">
        <v>277852000</v>
      </c>
      <c r="I6709" s="2">
        <v>261033000</v>
      </c>
      <c r="J6709" s="2">
        <v>243311000</v>
      </c>
      <c r="K6709" s="2">
        <v>225284000</v>
      </c>
      <c r="L6709" s="2">
        <v>206837000</v>
      </c>
      <c r="M6709" s="2">
        <v>188416000</v>
      </c>
      <c r="N6709" s="2">
        <v>169898000</v>
      </c>
      <c r="O6709" s="2">
        <v>151819000</v>
      </c>
      <c r="P6709" s="2">
        <v>133808000</v>
      </c>
      <c r="Q6709" s="2">
        <v>115798000</v>
      </c>
      <c r="R6709" s="2">
        <v>97732000</v>
      </c>
      <c r="S6709" s="2">
        <v>79861800</v>
      </c>
      <c r="T6709" s="2">
        <v>62232400</v>
      </c>
      <c r="U6709" s="2">
        <v>61295000</v>
      </c>
      <c r="V6709" s="2">
        <v>60433500</v>
      </c>
      <c r="W6709" s="2">
        <v>60268100</v>
      </c>
      <c r="X6709" s="2">
        <v>60190200</v>
      </c>
      <c r="Y6709" s="2">
        <v>60120500</v>
      </c>
      <c r="Z6709" s="2">
        <v>59994100</v>
      </c>
      <c r="AA6709" s="2">
        <v>59937500</v>
      </c>
      <c r="AB6709" s="2">
        <v>59898000</v>
      </c>
      <c r="AC6709" s="2">
        <v>59835700</v>
      </c>
    </row>
    <row r="6710" spans="1:29">
      <c r="A6710" t="s">
        <v>339</v>
      </c>
      <c r="B6710" t="s">
        <v>19</v>
      </c>
      <c r="C6710">
        <v>0</v>
      </c>
      <c r="D6710">
        <v>0</v>
      </c>
      <c r="E6710">
        <v>0</v>
      </c>
      <c r="F6710">
        <v>0</v>
      </c>
      <c r="G6710">
        <v>0</v>
      </c>
      <c r="H6710">
        <v>0</v>
      </c>
      <c r="I6710">
        <v>0</v>
      </c>
      <c r="J6710">
        <v>0</v>
      </c>
      <c r="K6710">
        <v>0</v>
      </c>
      <c r="L6710">
        <v>0</v>
      </c>
      <c r="M6710">
        <v>0</v>
      </c>
      <c r="N6710">
        <v>0</v>
      </c>
      <c r="O6710">
        <v>0</v>
      </c>
      <c r="P6710">
        <v>0</v>
      </c>
      <c r="Q6710">
        <v>0</v>
      </c>
      <c r="R6710">
        <v>0</v>
      </c>
      <c r="S6710">
        <v>0</v>
      </c>
      <c r="T6710">
        <v>0</v>
      </c>
      <c r="U6710">
        <v>0</v>
      </c>
      <c r="V6710">
        <v>0</v>
      </c>
      <c r="W6710">
        <v>0</v>
      </c>
      <c r="X6710">
        <v>0</v>
      </c>
      <c r="Y6710">
        <v>0</v>
      </c>
      <c r="Z6710">
        <v>0</v>
      </c>
      <c r="AA6710">
        <v>0</v>
      </c>
      <c r="AB6710">
        <v>0</v>
      </c>
      <c r="AC6710">
        <v>0</v>
      </c>
    </row>
    <row r="6711" spans="1:29">
      <c r="A6711" t="s">
        <v>340</v>
      </c>
      <c r="B6711" t="s">
        <v>19</v>
      </c>
      <c r="C6711">
        <v>0</v>
      </c>
      <c r="D6711">
        <v>0</v>
      </c>
      <c r="E6711">
        <v>0</v>
      </c>
      <c r="F6711">
        <v>0</v>
      </c>
      <c r="G6711">
        <v>0</v>
      </c>
      <c r="H6711">
        <v>0</v>
      </c>
      <c r="I6711">
        <v>0</v>
      </c>
      <c r="J6711">
        <v>0</v>
      </c>
      <c r="K6711">
        <v>0</v>
      </c>
      <c r="L6711">
        <v>0</v>
      </c>
      <c r="M6711">
        <v>0</v>
      </c>
      <c r="N6711">
        <v>0</v>
      </c>
      <c r="O6711">
        <v>0</v>
      </c>
      <c r="P6711">
        <v>0</v>
      </c>
      <c r="Q6711">
        <v>0</v>
      </c>
      <c r="R6711">
        <v>0</v>
      </c>
      <c r="S6711">
        <v>0</v>
      </c>
      <c r="T6711">
        <v>0</v>
      </c>
      <c r="U6711">
        <v>0</v>
      </c>
      <c r="V6711">
        <v>0</v>
      </c>
      <c r="W6711">
        <v>0</v>
      </c>
      <c r="X6711">
        <v>0</v>
      </c>
      <c r="Y6711">
        <v>0</v>
      </c>
      <c r="Z6711">
        <v>0</v>
      </c>
      <c r="AA6711">
        <v>0</v>
      </c>
      <c r="AB6711">
        <v>0</v>
      </c>
      <c r="AC6711">
        <v>0</v>
      </c>
    </row>
    <row r="6712" spans="1:29">
      <c r="A6712" t="s">
        <v>341</v>
      </c>
      <c r="B6712" t="s">
        <v>19</v>
      </c>
      <c r="C6712" s="2">
        <v>100142000</v>
      </c>
      <c r="D6712" s="2">
        <v>92854800</v>
      </c>
      <c r="E6712" s="2">
        <v>84142300</v>
      </c>
      <c r="F6712" s="2">
        <v>74716900</v>
      </c>
      <c r="G6712" s="2">
        <v>65063500</v>
      </c>
      <c r="H6712" s="2">
        <v>55361200</v>
      </c>
      <c r="I6712" s="2">
        <v>45722300</v>
      </c>
      <c r="J6712" s="2">
        <v>36209700</v>
      </c>
      <c r="K6712" s="2">
        <v>26894600</v>
      </c>
      <c r="L6712" s="2">
        <v>17816400</v>
      </c>
      <c r="M6712" s="2">
        <v>8988040</v>
      </c>
      <c r="N6712">
        <v>395499</v>
      </c>
      <c r="O6712">
        <v>333710</v>
      </c>
      <c r="P6712">
        <v>291012</v>
      </c>
      <c r="Q6712">
        <v>252925</v>
      </c>
      <c r="R6712">
        <v>220270</v>
      </c>
      <c r="S6712">
        <v>197409</v>
      </c>
      <c r="T6712">
        <v>179527</v>
      </c>
      <c r="U6712">
        <v>164508</v>
      </c>
      <c r="V6712">
        <v>151991</v>
      </c>
      <c r="W6712">
        <v>141851</v>
      </c>
      <c r="X6712">
        <v>134110</v>
      </c>
      <c r="Y6712">
        <v>126443</v>
      </c>
      <c r="Z6712">
        <v>121048</v>
      </c>
      <c r="AA6712">
        <v>115713</v>
      </c>
      <c r="AB6712">
        <v>110474</v>
      </c>
      <c r="AC6712">
        <v>107442</v>
      </c>
    </row>
    <row r="6713" spans="1:29">
      <c r="A6713" t="s">
        <v>342</v>
      </c>
      <c r="B6713" t="s">
        <v>19</v>
      </c>
      <c r="C6713" s="2">
        <v>223642000</v>
      </c>
      <c r="D6713" s="2">
        <v>225365000</v>
      </c>
      <c r="E6713" s="2">
        <v>224967000</v>
      </c>
      <c r="F6713" s="2">
        <v>223623000</v>
      </c>
      <c r="G6713" s="2">
        <v>221972000</v>
      </c>
      <c r="H6713" s="2">
        <v>218097000</v>
      </c>
      <c r="I6713" s="2">
        <v>212009000</v>
      </c>
      <c r="J6713" s="2">
        <v>205175000</v>
      </c>
      <c r="K6713" s="2">
        <v>197860000</v>
      </c>
      <c r="L6713" s="2">
        <v>190284000</v>
      </c>
      <c r="M6713" s="2">
        <v>182427000</v>
      </c>
      <c r="N6713" s="2">
        <v>174387000</v>
      </c>
      <c r="O6713" s="2">
        <v>169774000</v>
      </c>
      <c r="P6713" s="2">
        <v>165599000</v>
      </c>
      <c r="Q6713" s="2">
        <v>160635000</v>
      </c>
      <c r="R6713" s="2">
        <v>154840000</v>
      </c>
      <c r="S6713" s="2">
        <v>148521000</v>
      </c>
      <c r="T6713" s="2">
        <v>143642000</v>
      </c>
      <c r="U6713" s="2">
        <v>140412000</v>
      </c>
      <c r="V6713" s="2">
        <v>137486000</v>
      </c>
      <c r="W6713" s="2">
        <v>134858000</v>
      </c>
      <c r="X6713" s="2">
        <v>132479000</v>
      </c>
      <c r="Y6713" s="2">
        <v>130555000</v>
      </c>
      <c r="Z6713" s="2">
        <v>128877000</v>
      </c>
      <c r="AA6713" s="2">
        <v>127373000</v>
      </c>
      <c r="AB6713" s="2">
        <v>125894000</v>
      </c>
      <c r="AC6713" s="2">
        <v>124383000</v>
      </c>
    </row>
    <row r="6714" spans="1:29">
      <c r="A6714" t="s">
        <v>343</v>
      </c>
      <c r="B6714" t="s">
        <v>19</v>
      </c>
      <c r="C6714" s="2">
        <v>3414620000</v>
      </c>
      <c r="D6714" s="2">
        <v>3535290000</v>
      </c>
      <c r="E6714" s="2">
        <v>3605450000</v>
      </c>
      <c r="F6714" s="2">
        <v>3630330000</v>
      </c>
      <c r="G6714" s="2">
        <v>3652460000</v>
      </c>
      <c r="H6714" s="2">
        <v>3576670000</v>
      </c>
      <c r="I6714" s="2">
        <v>3474290000</v>
      </c>
      <c r="J6714" s="2">
        <v>3362910000</v>
      </c>
      <c r="K6714" s="2">
        <v>3246560000</v>
      </c>
      <c r="L6714" s="2">
        <v>3124030000</v>
      </c>
      <c r="M6714" s="2">
        <v>2996880000</v>
      </c>
      <c r="N6714" s="2">
        <v>2870140000</v>
      </c>
      <c r="O6714" s="2">
        <v>2723270000</v>
      </c>
      <c r="P6714" s="2">
        <v>2592140000</v>
      </c>
      <c r="Q6714" s="2">
        <v>2448960000</v>
      </c>
      <c r="R6714" s="2">
        <v>2328860000</v>
      </c>
      <c r="S6714" s="2">
        <v>2231930000</v>
      </c>
      <c r="T6714" s="2">
        <v>2161540000</v>
      </c>
      <c r="U6714" s="2">
        <v>2118010000</v>
      </c>
      <c r="V6714" s="2">
        <v>2079360000</v>
      </c>
      <c r="W6714" s="2">
        <v>2043820000</v>
      </c>
      <c r="X6714" s="2">
        <v>2012740000</v>
      </c>
      <c r="Y6714" s="2">
        <v>1984150000</v>
      </c>
      <c r="Z6714" s="2">
        <v>1959470000</v>
      </c>
      <c r="AA6714" s="2">
        <v>1935360000</v>
      </c>
      <c r="AB6714" s="2">
        <v>1911940000</v>
      </c>
      <c r="AC6714" s="2">
        <v>1889500000</v>
      </c>
    </row>
    <row r="6715" spans="1:29">
      <c r="A6715" t="s">
        <v>344</v>
      </c>
      <c r="B6715" t="s">
        <v>19</v>
      </c>
      <c r="C6715" s="2">
        <v>17585500</v>
      </c>
      <c r="D6715" s="2">
        <v>17721000</v>
      </c>
      <c r="E6715" s="2">
        <v>17689700</v>
      </c>
      <c r="F6715" s="2">
        <v>17584000</v>
      </c>
      <c r="G6715" s="2">
        <v>17454200</v>
      </c>
      <c r="H6715" s="2">
        <v>17149500</v>
      </c>
      <c r="I6715" s="2">
        <v>16670800</v>
      </c>
      <c r="J6715" s="2">
        <v>16133400</v>
      </c>
      <c r="K6715" s="2">
        <v>15558200</v>
      </c>
      <c r="L6715" s="2">
        <v>14962400</v>
      </c>
      <c r="M6715" s="2">
        <v>14344700</v>
      </c>
      <c r="N6715" s="2">
        <v>13712400</v>
      </c>
      <c r="O6715" s="2">
        <v>13349700</v>
      </c>
      <c r="P6715" s="2">
        <v>13021400</v>
      </c>
      <c r="Q6715" s="2">
        <v>12631100</v>
      </c>
      <c r="R6715" s="2">
        <v>12175400</v>
      </c>
      <c r="S6715" s="2">
        <v>11678600</v>
      </c>
      <c r="T6715" s="2">
        <v>11294900</v>
      </c>
      <c r="U6715" s="2">
        <v>11040900</v>
      </c>
      <c r="V6715" s="2">
        <v>10810800</v>
      </c>
      <c r="W6715" s="2">
        <v>10604200</v>
      </c>
      <c r="X6715" s="2">
        <v>10417100</v>
      </c>
      <c r="Y6715" s="2">
        <v>10265900</v>
      </c>
      <c r="Z6715" s="2">
        <v>10133900</v>
      </c>
      <c r="AA6715" s="2">
        <v>10015600</v>
      </c>
      <c r="AB6715" s="2">
        <v>9899300</v>
      </c>
      <c r="AC6715" s="2">
        <v>9780520</v>
      </c>
    </row>
    <row r="6716" spans="1:29">
      <c r="A6716" t="s">
        <v>345</v>
      </c>
      <c r="B6716" t="s">
        <v>19</v>
      </c>
      <c r="C6716" s="2">
        <v>140742000</v>
      </c>
      <c r="D6716" s="2">
        <v>120601000</v>
      </c>
      <c r="E6716" s="2">
        <v>125324000</v>
      </c>
      <c r="F6716" s="2">
        <v>119527000</v>
      </c>
      <c r="G6716" s="2">
        <v>74190300</v>
      </c>
      <c r="H6716" s="2">
        <v>86057600</v>
      </c>
      <c r="I6716" s="2">
        <v>88036500</v>
      </c>
      <c r="J6716" s="2">
        <v>87847600</v>
      </c>
      <c r="K6716" s="2">
        <v>86612500</v>
      </c>
      <c r="L6716" s="2">
        <v>88058800</v>
      </c>
      <c r="M6716" s="2">
        <v>93339900</v>
      </c>
      <c r="N6716" s="2">
        <v>95892500</v>
      </c>
      <c r="O6716" s="2">
        <v>91198100</v>
      </c>
      <c r="P6716" s="2">
        <v>91991000</v>
      </c>
      <c r="Q6716" s="2">
        <v>87334300</v>
      </c>
      <c r="R6716" s="2">
        <v>82633100</v>
      </c>
      <c r="S6716" s="2">
        <v>78653600</v>
      </c>
      <c r="T6716" s="2">
        <v>75564600</v>
      </c>
      <c r="U6716" s="2">
        <v>73296100</v>
      </c>
      <c r="V6716" s="2">
        <v>71154000</v>
      </c>
      <c r="W6716" s="2">
        <v>69285800</v>
      </c>
      <c r="X6716" s="2">
        <v>67240600</v>
      </c>
      <c r="Y6716" s="2">
        <v>65241000</v>
      </c>
      <c r="Z6716" s="2">
        <v>63092700</v>
      </c>
      <c r="AA6716" s="2">
        <v>60912200</v>
      </c>
      <c r="AB6716" s="2">
        <v>58744700</v>
      </c>
      <c r="AC6716" s="2">
        <v>56636600</v>
      </c>
    </row>
    <row r="6717" spans="1:29">
      <c r="A6717" t="s">
        <v>346</v>
      </c>
      <c r="B6717" t="s">
        <v>19</v>
      </c>
      <c r="C6717">
        <v>0</v>
      </c>
      <c r="D6717">
        <v>0</v>
      </c>
      <c r="E6717">
        <v>0</v>
      </c>
      <c r="F6717">
        <v>0</v>
      </c>
      <c r="G6717">
        <v>0</v>
      </c>
      <c r="H6717">
        <v>0</v>
      </c>
      <c r="I6717">
        <v>0</v>
      </c>
      <c r="J6717">
        <v>0</v>
      </c>
      <c r="K6717">
        <v>0</v>
      </c>
      <c r="L6717">
        <v>0</v>
      </c>
      <c r="M6717">
        <v>0</v>
      </c>
      <c r="N6717">
        <v>0</v>
      </c>
      <c r="O6717">
        <v>0</v>
      </c>
      <c r="P6717">
        <v>0</v>
      </c>
      <c r="Q6717">
        <v>0</v>
      </c>
      <c r="R6717">
        <v>0</v>
      </c>
      <c r="S6717">
        <v>0</v>
      </c>
      <c r="T6717">
        <v>0</v>
      </c>
      <c r="U6717">
        <v>0</v>
      </c>
      <c r="V6717">
        <v>0</v>
      </c>
      <c r="W6717">
        <v>0</v>
      </c>
      <c r="X6717">
        <v>0</v>
      </c>
      <c r="Y6717">
        <v>0</v>
      </c>
      <c r="Z6717">
        <v>0</v>
      </c>
      <c r="AA6717">
        <v>0</v>
      </c>
      <c r="AB6717">
        <v>0</v>
      </c>
      <c r="AC6717">
        <v>0</v>
      </c>
    </row>
    <row r="6718" spans="1:29">
      <c r="A6718" t="s">
        <v>347</v>
      </c>
      <c r="B6718" t="s">
        <v>19</v>
      </c>
      <c r="C6718">
        <v>0</v>
      </c>
      <c r="D6718">
        <v>0</v>
      </c>
      <c r="E6718">
        <v>0</v>
      </c>
      <c r="F6718">
        <v>0</v>
      </c>
      <c r="G6718">
        <v>0</v>
      </c>
      <c r="H6718">
        <v>0</v>
      </c>
      <c r="I6718">
        <v>0</v>
      </c>
      <c r="J6718">
        <v>0</v>
      </c>
      <c r="K6718">
        <v>0</v>
      </c>
      <c r="L6718">
        <v>0</v>
      </c>
      <c r="M6718">
        <v>0</v>
      </c>
      <c r="N6718">
        <v>0</v>
      </c>
      <c r="O6718">
        <v>0</v>
      </c>
      <c r="P6718">
        <v>0</v>
      </c>
      <c r="Q6718">
        <v>0</v>
      </c>
      <c r="R6718">
        <v>0</v>
      </c>
      <c r="S6718">
        <v>0</v>
      </c>
      <c r="T6718">
        <v>0</v>
      </c>
      <c r="U6718">
        <v>0</v>
      </c>
      <c r="V6718">
        <v>0</v>
      </c>
      <c r="W6718">
        <v>0</v>
      </c>
      <c r="X6718">
        <v>0</v>
      </c>
      <c r="Y6718">
        <v>0</v>
      </c>
      <c r="Z6718">
        <v>0</v>
      </c>
      <c r="AA6718">
        <v>0</v>
      </c>
      <c r="AB6718">
        <v>0</v>
      </c>
      <c r="AC6718">
        <v>0</v>
      </c>
    </row>
    <row r="6719" spans="1:29">
      <c r="A6719" t="s">
        <v>348</v>
      </c>
      <c r="B6719" t="s">
        <v>19</v>
      </c>
      <c r="C6719" s="2">
        <v>4682860</v>
      </c>
      <c r="D6719" s="2">
        <v>4344300</v>
      </c>
      <c r="E6719" s="2">
        <v>3940130</v>
      </c>
      <c r="F6719" s="2">
        <v>3503190</v>
      </c>
      <c r="G6719" s="2">
        <v>3055350</v>
      </c>
      <c r="H6719" s="2">
        <v>2605500</v>
      </c>
      <c r="I6719" s="2">
        <v>2158420</v>
      </c>
      <c r="J6719" s="2">
        <v>1717240</v>
      </c>
      <c r="K6719" s="2">
        <v>1285320</v>
      </c>
      <c r="L6719">
        <v>864604</v>
      </c>
      <c r="M6719">
        <v>455425</v>
      </c>
      <c r="N6719">
        <v>57263.9</v>
      </c>
      <c r="O6719">
        <v>55647.9</v>
      </c>
      <c r="P6719">
        <v>54806.9</v>
      </c>
      <c r="Q6719">
        <v>53434.1</v>
      </c>
      <c r="R6719">
        <v>51852.1</v>
      </c>
      <c r="S6719">
        <v>50981.3</v>
      </c>
      <c r="T6719">
        <v>50203.5</v>
      </c>
      <c r="U6719">
        <v>49814.6</v>
      </c>
      <c r="V6719">
        <v>49526.6</v>
      </c>
      <c r="W6719">
        <v>49322.5</v>
      </c>
      <c r="X6719">
        <v>49169.3</v>
      </c>
      <c r="Y6719">
        <v>49047.7</v>
      </c>
      <c r="Z6719">
        <v>48958.1</v>
      </c>
      <c r="AA6719">
        <v>48904.3</v>
      </c>
      <c r="AB6719">
        <v>48610.6</v>
      </c>
      <c r="AC6719">
        <v>48356.5</v>
      </c>
    </row>
    <row r="6720" spans="1:29">
      <c r="A6720" t="s">
        <v>349</v>
      </c>
      <c r="B6720" t="s">
        <v>19</v>
      </c>
      <c r="C6720">
        <v>0</v>
      </c>
      <c r="D6720">
        <v>0</v>
      </c>
      <c r="E6720">
        <v>0</v>
      </c>
      <c r="F6720">
        <v>0</v>
      </c>
      <c r="G6720">
        <v>0</v>
      </c>
      <c r="H6720">
        <v>0</v>
      </c>
      <c r="I6720">
        <v>0</v>
      </c>
      <c r="J6720">
        <v>0</v>
      </c>
      <c r="K6720">
        <v>0</v>
      </c>
      <c r="L6720">
        <v>0</v>
      </c>
      <c r="M6720">
        <v>0</v>
      </c>
      <c r="N6720">
        <v>0</v>
      </c>
      <c r="O6720">
        <v>0</v>
      </c>
      <c r="P6720">
        <v>0</v>
      </c>
      <c r="Q6720">
        <v>0</v>
      </c>
      <c r="R6720">
        <v>0</v>
      </c>
      <c r="S6720">
        <v>0</v>
      </c>
      <c r="T6720">
        <v>0</v>
      </c>
      <c r="U6720">
        <v>0</v>
      </c>
      <c r="V6720">
        <v>0</v>
      </c>
      <c r="W6720">
        <v>0</v>
      </c>
      <c r="X6720">
        <v>0</v>
      </c>
      <c r="Y6720">
        <v>0</v>
      </c>
      <c r="Z6720">
        <v>0</v>
      </c>
      <c r="AA6720">
        <v>0</v>
      </c>
      <c r="AB6720">
        <v>0</v>
      </c>
      <c r="AC6720">
        <v>0</v>
      </c>
    </row>
    <row r="6721" spans="1:29">
      <c r="A6721" t="s">
        <v>350</v>
      </c>
      <c r="B6721" t="s">
        <v>19</v>
      </c>
      <c r="C6721">
        <v>0</v>
      </c>
      <c r="D6721">
        <v>0</v>
      </c>
      <c r="E6721">
        <v>0</v>
      </c>
      <c r="F6721">
        <v>0</v>
      </c>
      <c r="G6721">
        <v>0</v>
      </c>
      <c r="H6721">
        <v>0</v>
      </c>
      <c r="I6721">
        <v>0</v>
      </c>
      <c r="J6721">
        <v>0</v>
      </c>
      <c r="K6721">
        <v>0</v>
      </c>
      <c r="L6721">
        <v>0</v>
      </c>
      <c r="M6721">
        <v>0</v>
      </c>
      <c r="N6721">
        <v>0</v>
      </c>
      <c r="O6721">
        <v>0</v>
      </c>
      <c r="P6721">
        <v>0</v>
      </c>
      <c r="Q6721">
        <v>0</v>
      </c>
      <c r="R6721">
        <v>0</v>
      </c>
      <c r="S6721">
        <v>0</v>
      </c>
      <c r="T6721">
        <v>0</v>
      </c>
      <c r="U6721">
        <v>0</v>
      </c>
      <c r="V6721">
        <v>0</v>
      </c>
      <c r="W6721">
        <v>0</v>
      </c>
      <c r="X6721">
        <v>0</v>
      </c>
      <c r="Y6721">
        <v>0</v>
      </c>
      <c r="Z6721">
        <v>0</v>
      </c>
      <c r="AA6721">
        <v>0</v>
      </c>
      <c r="AB6721">
        <v>0</v>
      </c>
      <c r="AC6721">
        <v>0</v>
      </c>
    </row>
    <row r="6722" spans="1:29">
      <c r="A6722" t="s">
        <v>351</v>
      </c>
      <c r="B6722" t="s">
        <v>19</v>
      </c>
      <c r="C6722" s="2">
        <v>215125000</v>
      </c>
      <c r="D6722" s="2">
        <v>208952000</v>
      </c>
      <c r="E6722" s="2">
        <v>200543000</v>
      </c>
      <c r="F6722" s="2">
        <v>191427000</v>
      </c>
      <c r="G6722" s="2">
        <v>181212000</v>
      </c>
      <c r="H6722" s="2">
        <v>170795000</v>
      </c>
      <c r="I6722" s="2">
        <v>160313000</v>
      </c>
      <c r="J6722" s="2">
        <v>149530000</v>
      </c>
      <c r="K6722" s="2">
        <v>138830000</v>
      </c>
      <c r="L6722" s="2">
        <v>128255000</v>
      </c>
      <c r="M6722" s="2">
        <v>118232000</v>
      </c>
      <c r="N6722" s="2">
        <v>108734000</v>
      </c>
      <c r="O6722" s="2">
        <v>99947000</v>
      </c>
      <c r="P6722" s="2">
        <v>91894900</v>
      </c>
      <c r="Q6722" s="2">
        <v>84515500</v>
      </c>
      <c r="R6722" s="2">
        <v>77718500</v>
      </c>
      <c r="S6722" s="2">
        <v>71606100</v>
      </c>
      <c r="T6722" s="2">
        <v>66036900</v>
      </c>
      <c r="U6722" s="2">
        <v>71810100</v>
      </c>
      <c r="V6722" s="2">
        <v>78198200</v>
      </c>
      <c r="W6722" s="2">
        <v>85099200</v>
      </c>
      <c r="X6722" s="2">
        <v>92268000</v>
      </c>
      <c r="Y6722" s="2">
        <v>99516300</v>
      </c>
      <c r="Z6722" s="2">
        <v>106968000</v>
      </c>
      <c r="AA6722" s="2">
        <v>114275000</v>
      </c>
      <c r="AB6722" s="2">
        <v>121362000</v>
      </c>
      <c r="AC6722" s="2">
        <v>128177000</v>
      </c>
    </row>
    <row r="6723" spans="1:29">
      <c r="A6723" t="s">
        <v>352</v>
      </c>
      <c r="B6723" t="s">
        <v>19</v>
      </c>
      <c r="C6723" s="2">
        <v>156956000</v>
      </c>
      <c r="D6723" s="2">
        <v>151081000</v>
      </c>
      <c r="E6723" s="2">
        <v>143732000</v>
      </c>
      <c r="F6723" s="2">
        <v>135828000</v>
      </c>
      <c r="G6723" s="2">
        <v>127020000</v>
      </c>
      <c r="H6723" s="2">
        <v>117882000</v>
      </c>
      <c r="I6723" s="2">
        <v>108471000</v>
      </c>
      <c r="J6723" s="2">
        <v>98706600</v>
      </c>
      <c r="K6723" s="2">
        <v>88850400</v>
      </c>
      <c r="L6723" s="2">
        <v>78863500</v>
      </c>
      <c r="M6723" s="2">
        <v>68923200</v>
      </c>
      <c r="N6723" s="2">
        <v>58976200</v>
      </c>
      <c r="O6723" s="2">
        <v>49105100</v>
      </c>
      <c r="P6723" s="2">
        <v>39262300</v>
      </c>
      <c r="Q6723" s="2">
        <v>29417900</v>
      </c>
      <c r="R6723" s="2">
        <v>19560800</v>
      </c>
      <c r="S6723" s="2">
        <v>9751120</v>
      </c>
      <c r="T6723">
        <v>0</v>
      </c>
      <c r="U6723">
        <v>0</v>
      </c>
      <c r="V6723">
        <v>0</v>
      </c>
      <c r="W6723">
        <v>0</v>
      </c>
      <c r="X6723">
        <v>0</v>
      </c>
      <c r="Y6723">
        <v>0</v>
      </c>
      <c r="Z6723">
        <v>0</v>
      </c>
      <c r="AA6723">
        <v>0</v>
      </c>
      <c r="AB6723">
        <v>0</v>
      </c>
      <c r="AC6723">
        <v>0</v>
      </c>
    </row>
    <row r="6724" spans="1:29">
      <c r="A6724" t="s">
        <v>353</v>
      </c>
      <c r="B6724" t="s">
        <v>19</v>
      </c>
      <c r="C6724" s="2">
        <v>51123300000</v>
      </c>
      <c r="D6724" s="2">
        <v>52519800000</v>
      </c>
      <c r="E6724" s="2">
        <v>53110400000</v>
      </c>
      <c r="F6724" s="2">
        <v>53685300000</v>
      </c>
      <c r="G6724" s="2">
        <v>54504500000</v>
      </c>
      <c r="H6724" s="2">
        <v>54329100000</v>
      </c>
      <c r="I6724" s="2">
        <v>54169800000</v>
      </c>
      <c r="J6724" s="2">
        <v>53860700000</v>
      </c>
      <c r="K6724" s="2">
        <v>53508900000</v>
      </c>
      <c r="L6724" s="2">
        <v>53017200000</v>
      </c>
      <c r="M6724" s="2">
        <v>52470300000</v>
      </c>
      <c r="N6724" s="2">
        <v>51943000000</v>
      </c>
      <c r="O6724" s="2">
        <v>51595100000</v>
      </c>
      <c r="P6724" s="2">
        <v>51188400000</v>
      </c>
      <c r="Q6724" s="2">
        <v>50869700000</v>
      </c>
      <c r="R6724" s="2">
        <v>50496800000</v>
      </c>
      <c r="S6724" s="2">
        <v>50127200000</v>
      </c>
      <c r="T6724" s="2">
        <v>49733500000</v>
      </c>
      <c r="U6724" s="2">
        <v>49423000000</v>
      </c>
      <c r="V6724" s="2">
        <v>49101900000</v>
      </c>
      <c r="W6724" s="2">
        <v>48777200000</v>
      </c>
      <c r="X6724" s="2">
        <v>48514000000</v>
      </c>
      <c r="Y6724" s="2">
        <v>48249700000</v>
      </c>
      <c r="Z6724" s="2">
        <v>48205100000</v>
      </c>
      <c r="AA6724" s="2">
        <v>48211100000</v>
      </c>
      <c r="AB6724" s="2">
        <v>48214500000</v>
      </c>
      <c r="AC6724" s="2">
        <v>48172400000</v>
      </c>
    </row>
    <row r="6725" spans="1:29">
      <c r="A6725" t="s">
        <v>354</v>
      </c>
      <c r="B6725" t="s">
        <v>19</v>
      </c>
      <c r="C6725" s="2">
        <v>12341800</v>
      </c>
      <c r="D6725" s="2">
        <v>11879800</v>
      </c>
      <c r="E6725" s="2">
        <v>11302000</v>
      </c>
      <c r="F6725" s="2">
        <v>10680400</v>
      </c>
      <c r="G6725" s="2">
        <v>9987880</v>
      </c>
      <c r="H6725" s="2">
        <v>9269360</v>
      </c>
      <c r="I6725" s="2">
        <v>8529310</v>
      </c>
      <c r="J6725" s="2">
        <v>7761520</v>
      </c>
      <c r="K6725" s="2">
        <v>6986510</v>
      </c>
      <c r="L6725" s="2">
        <v>6201210</v>
      </c>
      <c r="M6725" s="2">
        <v>5419590</v>
      </c>
      <c r="N6725" s="2">
        <v>4637430</v>
      </c>
      <c r="O6725" s="2">
        <v>3861240</v>
      </c>
      <c r="P6725" s="2">
        <v>3087290</v>
      </c>
      <c r="Q6725" s="2">
        <v>2313190</v>
      </c>
      <c r="R6725" s="2">
        <v>1538110</v>
      </c>
      <c r="S6725">
        <v>766753</v>
      </c>
      <c r="T6725">
        <v>0</v>
      </c>
      <c r="U6725">
        <v>0</v>
      </c>
      <c r="V6725">
        <v>0</v>
      </c>
      <c r="W6725">
        <v>0</v>
      </c>
      <c r="X6725">
        <v>0</v>
      </c>
      <c r="Y6725">
        <v>0</v>
      </c>
      <c r="Z6725">
        <v>0</v>
      </c>
      <c r="AA6725">
        <v>0</v>
      </c>
      <c r="AB6725">
        <v>0</v>
      </c>
      <c r="AC6725">
        <v>0</v>
      </c>
    </row>
    <row r="6726" spans="1:29">
      <c r="A6726" t="s">
        <v>355</v>
      </c>
      <c r="B6726" t="s">
        <v>19</v>
      </c>
      <c r="C6726" s="2">
        <v>2107170000</v>
      </c>
      <c r="D6726" s="2">
        <v>1791630000</v>
      </c>
      <c r="E6726" s="2">
        <v>1846100000</v>
      </c>
      <c r="F6726" s="2">
        <v>1767560000</v>
      </c>
      <c r="G6726" s="2">
        <v>1107120000</v>
      </c>
      <c r="H6726" s="2">
        <v>1307200000</v>
      </c>
      <c r="I6726" s="2">
        <v>1372630000</v>
      </c>
      <c r="J6726" s="2">
        <v>1406980000</v>
      </c>
      <c r="K6726" s="2">
        <v>1427520000</v>
      </c>
      <c r="L6726" s="2">
        <v>1494430000</v>
      </c>
      <c r="M6726" s="2">
        <v>1634220000</v>
      </c>
      <c r="N6726" s="2">
        <v>1735440000</v>
      </c>
      <c r="O6726" s="2">
        <v>1727840000</v>
      </c>
      <c r="P6726" s="2">
        <v>1816590000</v>
      </c>
      <c r="Q6726" s="2">
        <v>1814110000</v>
      </c>
      <c r="R6726" s="2">
        <v>1791740000</v>
      </c>
      <c r="S6726" s="2">
        <v>1766490000</v>
      </c>
      <c r="T6726" s="2">
        <v>1738610000</v>
      </c>
      <c r="U6726" s="2">
        <v>1710340000</v>
      </c>
      <c r="V6726" s="2">
        <v>1680230000</v>
      </c>
      <c r="W6726" s="2">
        <v>1653550000</v>
      </c>
      <c r="X6726" s="2">
        <v>1620730000</v>
      </c>
      <c r="Y6726" s="2">
        <v>1586510000</v>
      </c>
      <c r="Z6726" s="2">
        <v>1552150000</v>
      </c>
      <c r="AA6726" s="2">
        <v>1517360000</v>
      </c>
      <c r="AB6726" s="2">
        <v>1481400000</v>
      </c>
      <c r="AC6726" s="2">
        <v>1443940000</v>
      </c>
    </row>
    <row r="6727" spans="1:29">
      <c r="A6727" t="s">
        <v>356</v>
      </c>
      <c r="B6727" t="s">
        <v>19</v>
      </c>
      <c r="C6727">
        <v>0</v>
      </c>
      <c r="D6727">
        <v>0</v>
      </c>
      <c r="E6727">
        <v>0</v>
      </c>
      <c r="F6727">
        <v>0</v>
      </c>
      <c r="G6727">
        <v>0</v>
      </c>
      <c r="H6727">
        <v>0</v>
      </c>
      <c r="I6727">
        <v>0</v>
      </c>
      <c r="J6727">
        <v>0</v>
      </c>
      <c r="K6727">
        <v>0</v>
      </c>
      <c r="L6727">
        <v>0</v>
      </c>
      <c r="M6727">
        <v>0</v>
      </c>
      <c r="N6727">
        <v>0</v>
      </c>
      <c r="O6727">
        <v>0</v>
      </c>
      <c r="P6727">
        <v>0</v>
      </c>
      <c r="Q6727">
        <v>0</v>
      </c>
      <c r="R6727">
        <v>0</v>
      </c>
      <c r="S6727">
        <v>0</v>
      </c>
      <c r="T6727">
        <v>0</v>
      </c>
      <c r="U6727">
        <v>0</v>
      </c>
      <c r="V6727">
        <v>0</v>
      </c>
      <c r="W6727">
        <v>0</v>
      </c>
      <c r="X6727">
        <v>0</v>
      </c>
      <c r="Y6727">
        <v>0</v>
      </c>
      <c r="Z6727">
        <v>0</v>
      </c>
      <c r="AA6727">
        <v>0</v>
      </c>
      <c r="AB6727">
        <v>0</v>
      </c>
      <c r="AC6727">
        <v>0</v>
      </c>
    </row>
    <row r="6728" spans="1:29">
      <c r="A6728" t="s">
        <v>357</v>
      </c>
      <c r="B6728" t="s">
        <v>19</v>
      </c>
      <c r="C6728">
        <v>0</v>
      </c>
      <c r="D6728">
        <v>0</v>
      </c>
      <c r="E6728">
        <v>0</v>
      </c>
      <c r="F6728">
        <v>0</v>
      </c>
      <c r="G6728">
        <v>0</v>
      </c>
      <c r="H6728">
        <v>0</v>
      </c>
      <c r="I6728">
        <v>0</v>
      </c>
      <c r="J6728">
        <v>0</v>
      </c>
      <c r="K6728">
        <v>0</v>
      </c>
      <c r="L6728">
        <v>0</v>
      </c>
      <c r="M6728">
        <v>0</v>
      </c>
      <c r="N6728">
        <v>0</v>
      </c>
      <c r="O6728">
        <v>0</v>
      </c>
      <c r="P6728">
        <v>0</v>
      </c>
      <c r="Q6728">
        <v>0</v>
      </c>
      <c r="R6728">
        <v>0</v>
      </c>
      <c r="S6728">
        <v>0</v>
      </c>
      <c r="T6728">
        <v>0</v>
      </c>
      <c r="U6728">
        <v>0</v>
      </c>
      <c r="V6728">
        <v>0</v>
      </c>
      <c r="W6728">
        <v>0</v>
      </c>
      <c r="X6728">
        <v>0</v>
      </c>
      <c r="Y6728">
        <v>0</v>
      </c>
      <c r="Z6728">
        <v>0</v>
      </c>
      <c r="AA6728">
        <v>0</v>
      </c>
      <c r="AB6728">
        <v>0</v>
      </c>
      <c r="AC6728">
        <v>0</v>
      </c>
    </row>
    <row r="6729" spans="1:29">
      <c r="A6729" t="s">
        <v>358</v>
      </c>
      <c r="B6729" t="s">
        <v>19</v>
      </c>
      <c r="C6729" s="2">
        <v>1159180</v>
      </c>
      <c r="D6729" s="2">
        <v>1129510</v>
      </c>
      <c r="E6729" s="2">
        <v>1087420</v>
      </c>
      <c r="F6729" s="2">
        <v>1041380</v>
      </c>
      <c r="G6729">
        <v>988518</v>
      </c>
      <c r="H6729">
        <v>934207</v>
      </c>
      <c r="I6729">
        <v>877657</v>
      </c>
      <c r="J6729">
        <v>818071</v>
      </c>
      <c r="K6729">
        <v>757461</v>
      </c>
      <c r="L6729">
        <v>695438</v>
      </c>
      <c r="M6729">
        <v>633500</v>
      </c>
      <c r="N6729">
        <v>571239</v>
      </c>
      <c r="O6729">
        <v>510453</v>
      </c>
      <c r="P6729">
        <v>449896</v>
      </c>
      <c r="Q6729">
        <v>389340</v>
      </c>
      <c r="R6729">
        <v>328599</v>
      </c>
      <c r="S6729">
        <v>268515</v>
      </c>
      <c r="T6729">
        <v>209240</v>
      </c>
      <c r="U6729">
        <v>206089</v>
      </c>
      <c r="V6729">
        <v>203192</v>
      </c>
      <c r="W6729">
        <v>202636</v>
      </c>
      <c r="X6729">
        <v>202374</v>
      </c>
      <c r="Y6729">
        <v>202140</v>
      </c>
      <c r="Z6729">
        <v>201715</v>
      </c>
      <c r="AA6729">
        <v>201524</v>
      </c>
      <c r="AB6729">
        <v>201392</v>
      </c>
      <c r="AC6729">
        <v>201182</v>
      </c>
    </row>
    <row r="6730" spans="1:29">
      <c r="A6730" t="s">
        <v>359</v>
      </c>
      <c r="B6730" t="s">
        <v>19</v>
      </c>
      <c r="C6730">
        <v>0</v>
      </c>
      <c r="D6730">
        <v>0</v>
      </c>
      <c r="E6730">
        <v>0</v>
      </c>
      <c r="F6730">
        <v>0</v>
      </c>
      <c r="G6730">
        <v>0</v>
      </c>
      <c r="H6730">
        <v>0</v>
      </c>
      <c r="I6730">
        <v>0</v>
      </c>
      <c r="J6730">
        <v>0</v>
      </c>
      <c r="K6730">
        <v>0</v>
      </c>
      <c r="L6730">
        <v>0</v>
      </c>
      <c r="M6730">
        <v>0</v>
      </c>
      <c r="N6730">
        <v>0</v>
      </c>
      <c r="O6730">
        <v>0</v>
      </c>
      <c r="P6730">
        <v>0</v>
      </c>
      <c r="Q6730">
        <v>0</v>
      </c>
      <c r="R6730">
        <v>0</v>
      </c>
      <c r="S6730">
        <v>0</v>
      </c>
      <c r="T6730">
        <v>0</v>
      </c>
      <c r="U6730">
        <v>0</v>
      </c>
      <c r="V6730">
        <v>0</v>
      </c>
      <c r="W6730">
        <v>0</v>
      </c>
      <c r="X6730">
        <v>0</v>
      </c>
      <c r="Y6730">
        <v>0</v>
      </c>
      <c r="Z6730">
        <v>0</v>
      </c>
      <c r="AA6730">
        <v>0</v>
      </c>
      <c r="AB6730">
        <v>0</v>
      </c>
      <c r="AC6730">
        <v>0</v>
      </c>
    </row>
    <row r="6731" spans="1:29">
      <c r="A6731" t="s">
        <v>360</v>
      </c>
      <c r="B6731" t="s">
        <v>19</v>
      </c>
      <c r="C6731">
        <v>0</v>
      </c>
      <c r="D6731">
        <v>0</v>
      </c>
      <c r="E6731">
        <v>0</v>
      </c>
      <c r="F6731">
        <v>0</v>
      </c>
      <c r="G6731">
        <v>0</v>
      </c>
      <c r="H6731">
        <v>0</v>
      </c>
      <c r="I6731">
        <v>0</v>
      </c>
      <c r="J6731">
        <v>0</v>
      </c>
      <c r="K6731">
        <v>0</v>
      </c>
      <c r="L6731">
        <v>0</v>
      </c>
      <c r="M6731">
        <v>0</v>
      </c>
      <c r="N6731">
        <v>0</v>
      </c>
      <c r="O6731">
        <v>0</v>
      </c>
      <c r="P6731">
        <v>0</v>
      </c>
      <c r="Q6731">
        <v>0</v>
      </c>
      <c r="R6731">
        <v>0</v>
      </c>
      <c r="S6731">
        <v>0</v>
      </c>
      <c r="T6731">
        <v>0</v>
      </c>
      <c r="U6731">
        <v>0</v>
      </c>
      <c r="V6731">
        <v>0</v>
      </c>
      <c r="W6731">
        <v>0</v>
      </c>
      <c r="X6731">
        <v>0</v>
      </c>
      <c r="Y6731">
        <v>0</v>
      </c>
      <c r="Z6731">
        <v>0</v>
      </c>
      <c r="AA6731">
        <v>0</v>
      </c>
      <c r="AB6731">
        <v>0</v>
      </c>
      <c r="AC6731">
        <v>0</v>
      </c>
    </row>
    <row r="6732" spans="1:29">
      <c r="A6732" t="s">
        <v>361</v>
      </c>
      <c r="B6732" t="s">
        <v>19</v>
      </c>
      <c r="C6732" s="2">
        <v>48838700</v>
      </c>
      <c r="D6732" s="2">
        <v>45284700</v>
      </c>
      <c r="E6732" s="2">
        <v>41035600</v>
      </c>
      <c r="F6732" s="2">
        <v>36438900</v>
      </c>
      <c r="G6732" s="2">
        <v>31731000</v>
      </c>
      <c r="H6732" s="2">
        <v>26999300</v>
      </c>
      <c r="I6732" s="2">
        <v>22298500</v>
      </c>
      <c r="J6732" s="2">
        <v>17659300</v>
      </c>
      <c r="K6732" s="2">
        <v>13116300</v>
      </c>
      <c r="L6732" s="2">
        <v>8688950</v>
      </c>
      <c r="M6732" s="2">
        <v>4383410</v>
      </c>
      <c r="N6732">
        <v>192882</v>
      </c>
      <c r="O6732">
        <v>162748</v>
      </c>
      <c r="P6732">
        <v>141925</v>
      </c>
      <c r="Q6732">
        <v>123350</v>
      </c>
      <c r="R6732">
        <v>107424</v>
      </c>
      <c r="S6732">
        <v>96275.3</v>
      </c>
      <c r="T6732">
        <v>87554.2</v>
      </c>
      <c r="U6732">
        <v>80229.399999999994</v>
      </c>
      <c r="V6732">
        <v>74125</v>
      </c>
      <c r="W6732">
        <v>69180</v>
      </c>
      <c r="X6732">
        <v>65404.3</v>
      </c>
      <c r="Y6732">
        <v>61665.2</v>
      </c>
      <c r="Z6732">
        <v>59034.3</v>
      </c>
      <c r="AA6732">
        <v>56432.7</v>
      </c>
      <c r="AB6732">
        <v>53877.599999999999</v>
      </c>
      <c r="AC6732">
        <v>52398.7</v>
      </c>
    </row>
    <row r="6733" spans="1:29">
      <c r="A6733" t="s">
        <v>362</v>
      </c>
      <c r="B6733" t="s">
        <v>19</v>
      </c>
      <c r="C6733" s="2">
        <v>66714300</v>
      </c>
      <c r="D6733" s="2">
        <v>67228300</v>
      </c>
      <c r="E6733" s="2">
        <v>67109700</v>
      </c>
      <c r="F6733" s="2">
        <v>66708600</v>
      </c>
      <c r="G6733" s="2">
        <v>66216200</v>
      </c>
      <c r="H6733" s="2">
        <v>65060300</v>
      </c>
      <c r="I6733" s="2">
        <v>63244200</v>
      </c>
      <c r="J6733" s="2">
        <v>61205600</v>
      </c>
      <c r="K6733" s="2">
        <v>59023300</v>
      </c>
      <c r="L6733" s="2">
        <v>56763200</v>
      </c>
      <c r="M6733" s="2">
        <v>54419600</v>
      </c>
      <c r="N6733" s="2">
        <v>52021000</v>
      </c>
      <c r="O6733" s="2">
        <v>50645000</v>
      </c>
      <c r="P6733" s="2">
        <v>49399500</v>
      </c>
      <c r="Q6733" s="2">
        <v>47918900</v>
      </c>
      <c r="R6733" s="2">
        <v>46190000</v>
      </c>
      <c r="S6733" s="2">
        <v>44305200</v>
      </c>
      <c r="T6733" s="2">
        <v>42849600</v>
      </c>
      <c r="U6733" s="2">
        <v>41886100</v>
      </c>
      <c r="V6733" s="2">
        <v>41013300</v>
      </c>
      <c r="W6733" s="2">
        <v>40229400</v>
      </c>
      <c r="X6733" s="2">
        <v>39519600</v>
      </c>
      <c r="Y6733" s="2">
        <v>38945700</v>
      </c>
      <c r="Z6733" s="2">
        <v>38445000</v>
      </c>
      <c r="AA6733" s="2">
        <v>37996500</v>
      </c>
      <c r="AB6733" s="2">
        <v>37555100</v>
      </c>
      <c r="AC6733" s="2">
        <v>37104500</v>
      </c>
    </row>
    <row r="6734" spans="1:29">
      <c r="A6734" t="s">
        <v>363</v>
      </c>
      <c r="B6734" t="s">
        <v>19</v>
      </c>
      <c r="C6734" s="2">
        <v>2019120000</v>
      </c>
      <c r="D6734" s="2">
        <v>2090480000</v>
      </c>
      <c r="E6734" s="2">
        <v>2131960000</v>
      </c>
      <c r="F6734" s="2">
        <v>2146670000</v>
      </c>
      <c r="G6734" s="2">
        <v>2159760000</v>
      </c>
      <c r="H6734" s="2">
        <v>2114940000</v>
      </c>
      <c r="I6734" s="2">
        <v>2054400000</v>
      </c>
      <c r="J6734" s="2">
        <v>1988540000</v>
      </c>
      <c r="K6734" s="2">
        <v>1919740000</v>
      </c>
      <c r="L6734" s="2">
        <v>1847290000</v>
      </c>
      <c r="M6734" s="2">
        <v>1772100000</v>
      </c>
      <c r="N6734" s="2">
        <v>1697160000</v>
      </c>
      <c r="O6734" s="2">
        <v>1610310000</v>
      </c>
      <c r="P6734" s="2">
        <v>1532780000</v>
      </c>
      <c r="Q6734" s="2">
        <v>1448110000</v>
      </c>
      <c r="R6734" s="2">
        <v>1377090000</v>
      </c>
      <c r="S6734" s="2">
        <v>1319780000</v>
      </c>
      <c r="T6734" s="2">
        <v>1278150000</v>
      </c>
      <c r="U6734" s="2">
        <v>1252410000</v>
      </c>
      <c r="V6734" s="2">
        <v>1229560000</v>
      </c>
      <c r="W6734" s="2">
        <v>1208550000</v>
      </c>
      <c r="X6734" s="2">
        <v>1190170000</v>
      </c>
      <c r="Y6734" s="2">
        <v>1173260000</v>
      </c>
      <c r="Z6734" s="2">
        <v>1158670000</v>
      </c>
      <c r="AA6734" s="2">
        <v>1144410000</v>
      </c>
      <c r="AB6734" s="2">
        <v>1130560000</v>
      </c>
      <c r="AC6734" s="2">
        <v>1117290000</v>
      </c>
    </row>
    <row r="6735" spans="1:29">
      <c r="A6735" t="s">
        <v>364</v>
      </c>
      <c r="B6735" t="s">
        <v>19</v>
      </c>
      <c r="C6735" s="2">
        <v>5245890</v>
      </c>
      <c r="D6735" s="2">
        <v>5286320</v>
      </c>
      <c r="E6735" s="2">
        <v>5276990</v>
      </c>
      <c r="F6735" s="2">
        <v>5245450</v>
      </c>
      <c r="G6735" s="2">
        <v>5206730</v>
      </c>
      <c r="H6735" s="2">
        <v>5115840</v>
      </c>
      <c r="I6735" s="2">
        <v>4973030</v>
      </c>
      <c r="J6735" s="2">
        <v>4812730</v>
      </c>
      <c r="K6735" s="2">
        <v>4641130</v>
      </c>
      <c r="L6735" s="2">
        <v>4463420</v>
      </c>
      <c r="M6735" s="2">
        <v>4279140</v>
      </c>
      <c r="N6735" s="2">
        <v>4090530</v>
      </c>
      <c r="O6735" s="2">
        <v>3982330</v>
      </c>
      <c r="P6735" s="2">
        <v>3884400</v>
      </c>
      <c r="Q6735" s="2">
        <v>3767970</v>
      </c>
      <c r="R6735" s="2">
        <v>3632030</v>
      </c>
      <c r="S6735" s="2">
        <v>3483820</v>
      </c>
      <c r="T6735" s="2">
        <v>3369360</v>
      </c>
      <c r="U6735" s="2">
        <v>3293600</v>
      </c>
      <c r="V6735" s="2">
        <v>3224970</v>
      </c>
      <c r="W6735" s="2">
        <v>3163330</v>
      </c>
      <c r="X6735" s="2">
        <v>3107510</v>
      </c>
      <c r="Y6735" s="2">
        <v>3062390</v>
      </c>
      <c r="Z6735" s="2">
        <v>3023020</v>
      </c>
      <c r="AA6735" s="2">
        <v>2987750</v>
      </c>
      <c r="AB6735" s="2">
        <v>2953050</v>
      </c>
      <c r="AC6735" s="2">
        <v>2917610</v>
      </c>
    </row>
    <row r="6736" spans="1:29">
      <c r="A6736" t="s">
        <v>365</v>
      </c>
      <c r="B6736" t="s">
        <v>19</v>
      </c>
      <c r="C6736" s="2">
        <v>83223000</v>
      </c>
      <c r="D6736" s="2">
        <v>71313500</v>
      </c>
      <c r="E6736" s="2">
        <v>74106300</v>
      </c>
      <c r="F6736" s="2">
        <v>70678100</v>
      </c>
      <c r="G6736" s="2">
        <v>43869900</v>
      </c>
      <c r="H6736" s="2">
        <v>50887200</v>
      </c>
      <c r="I6736" s="2">
        <v>52057400</v>
      </c>
      <c r="J6736" s="2">
        <v>51945700</v>
      </c>
      <c r="K6736" s="2">
        <v>51215300</v>
      </c>
      <c r="L6736" s="2">
        <v>52070500</v>
      </c>
      <c r="M6736" s="2">
        <v>55193400</v>
      </c>
      <c r="N6736" s="2">
        <v>56702800</v>
      </c>
      <c r="O6736" s="2">
        <v>53926900</v>
      </c>
      <c r="P6736" s="2">
        <v>54395700</v>
      </c>
      <c r="Q6736" s="2">
        <v>51642200</v>
      </c>
      <c r="R6736" s="2">
        <v>48862200</v>
      </c>
      <c r="S6736" s="2">
        <v>46509100</v>
      </c>
      <c r="T6736" s="2">
        <v>44682500</v>
      </c>
      <c r="U6736" s="2">
        <v>43341200</v>
      </c>
      <c r="V6736" s="2">
        <v>42074500</v>
      </c>
      <c r="W6736" s="2">
        <v>40969800</v>
      </c>
      <c r="X6736" s="2">
        <v>39760400</v>
      </c>
      <c r="Y6736" s="2">
        <v>38578000</v>
      </c>
      <c r="Z6736" s="2">
        <v>37307700</v>
      </c>
      <c r="AA6736" s="2">
        <v>36018400</v>
      </c>
      <c r="AB6736" s="2">
        <v>34736700</v>
      </c>
      <c r="AC6736" s="2">
        <v>33490100</v>
      </c>
    </row>
    <row r="6737" spans="1:29">
      <c r="A6737" t="s">
        <v>366</v>
      </c>
      <c r="B6737" t="s">
        <v>19</v>
      </c>
      <c r="C6737">
        <v>0</v>
      </c>
      <c r="D6737">
        <v>0</v>
      </c>
      <c r="E6737">
        <v>0</v>
      </c>
      <c r="F6737">
        <v>0</v>
      </c>
      <c r="G6737">
        <v>0</v>
      </c>
      <c r="H6737">
        <v>0</v>
      </c>
      <c r="I6737">
        <v>0</v>
      </c>
      <c r="J6737">
        <v>0</v>
      </c>
      <c r="K6737">
        <v>0</v>
      </c>
      <c r="L6737">
        <v>0</v>
      </c>
      <c r="M6737">
        <v>0</v>
      </c>
      <c r="N6737">
        <v>0</v>
      </c>
      <c r="O6737">
        <v>0</v>
      </c>
      <c r="P6737">
        <v>0</v>
      </c>
      <c r="Q6737">
        <v>0</v>
      </c>
      <c r="R6737">
        <v>0</v>
      </c>
      <c r="S6737">
        <v>0</v>
      </c>
      <c r="T6737">
        <v>0</v>
      </c>
      <c r="U6737">
        <v>0</v>
      </c>
      <c r="V6737">
        <v>0</v>
      </c>
      <c r="W6737">
        <v>0</v>
      </c>
      <c r="X6737">
        <v>0</v>
      </c>
      <c r="Y6737">
        <v>0</v>
      </c>
      <c r="Z6737">
        <v>0</v>
      </c>
      <c r="AA6737">
        <v>0</v>
      </c>
      <c r="AB6737">
        <v>0</v>
      </c>
      <c r="AC6737">
        <v>0</v>
      </c>
    </row>
    <row r="6738" spans="1:29">
      <c r="A6738" t="s">
        <v>367</v>
      </c>
      <c r="B6738" t="s">
        <v>19</v>
      </c>
      <c r="C6738">
        <v>0</v>
      </c>
      <c r="D6738">
        <v>0</v>
      </c>
      <c r="E6738">
        <v>0</v>
      </c>
      <c r="F6738">
        <v>0</v>
      </c>
      <c r="G6738">
        <v>0</v>
      </c>
      <c r="H6738">
        <v>0</v>
      </c>
      <c r="I6738">
        <v>0</v>
      </c>
      <c r="J6738">
        <v>0</v>
      </c>
      <c r="K6738">
        <v>0</v>
      </c>
      <c r="L6738">
        <v>0</v>
      </c>
      <c r="M6738">
        <v>0</v>
      </c>
      <c r="N6738">
        <v>0</v>
      </c>
      <c r="O6738">
        <v>0</v>
      </c>
      <c r="P6738">
        <v>0</v>
      </c>
      <c r="Q6738">
        <v>0</v>
      </c>
      <c r="R6738">
        <v>0</v>
      </c>
      <c r="S6738">
        <v>0</v>
      </c>
      <c r="T6738">
        <v>0</v>
      </c>
      <c r="U6738">
        <v>0</v>
      </c>
      <c r="V6738">
        <v>0</v>
      </c>
      <c r="W6738">
        <v>0</v>
      </c>
      <c r="X6738">
        <v>0</v>
      </c>
      <c r="Y6738">
        <v>0</v>
      </c>
      <c r="Z6738">
        <v>0</v>
      </c>
      <c r="AA6738">
        <v>0</v>
      </c>
      <c r="AB6738">
        <v>0</v>
      </c>
      <c r="AC6738">
        <v>0</v>
      </c>
    </row>
    <row r="6739" spans="1:29">
      <c r="A6739" t="s">
        <v>368</v>
      </c>
      <c r="B6739" t="s">
        <v>19</v>
      </c>
      <c r="C6739" s="2">
        <v>2288220</v>
      </c>
      <c r="D6739" s="2">
        <v>2122790</v>
      </c>
      <c r="E6739" s="2">
        <v>1925290</v>
      </c>
      <c r="F6739" s="2">
        <v>1711780</v>
      </c>
      <c r="G6739" s="2">
        <v>1492950</v>
      </c>
      <c r="H6739" s="2">
        <v>1273140</v>
      </c>
      <c r="I6739" s="2">
        <v>1054680</v>
      </c>
      <c r="J6739">
        <v>839106</v>
      </c>
      <c r="K6739">
        <v>628055</v>
      </c>
      <c r="L6739">
        <v>422477</v>
      </c>
      <c r="M6739">
        <v>222537</v>
      </c>
      <c r="N6739">
        <v>27981.200000000001</v>
      </c>
      <c r="O6739">
        <v>27191.599999999999</v>
      </c>
      <c r="P6739">
        <v>26780.7</v>
      </c>
      <c r="Q6739">
        <v>26109.9</v>
      </c>
      <c r="R6739">
        <v>25336.799999999999</v>
      </c>
      <c r="S6739">
        <v>24911.3</v>
      </c>
      <c r="T6739">
        <v>24531.3</v>
      </c>
      <c r="U6739">
        <v>24341.200000000001</v>
      </c>
      <c r="V6739">
        <v>24200.5</v>
      </c>
      <c r="W6739">
        <v>24100.799999999999</v>
      </c>
      <c r="X6739">
        <v>24025.9</v>
      </c>
      <c r="Y6739">
        <v>23966.5</v>
      </c>
      <c r="Z6739">
        <v>23922.7</v>
      </c>
      <c r="AA6739">
        <v>23896.400000000001</v>
      </c>
      <c r="AB6739">
        <v>23752.9</v>
      </c>
      <c r="AC6739">
        <v>23628.799999999999</v>
      </c>
    </row>
    <row r="6740" spans="1:29">
      <c r="A6740" t="s">
        <v>369</v>
      </c>
      <c r="B6740" t="s">
        <v>19</v>
      </c>
      <c r="C6740">
        <v>0</v>
      </c>
      <c r="D6740">
        <v>0</v>
      </c>
      <c r="E6740">
        <v>0</v>
      </c>
      <c r="F6740">
        <v>0</v>
      </c>
      <c r="G6740">
        <v>0</v>
      </c>
      <c r="H6740">
        <v>0</v>
      </c>
      <c r="I6740">
        <v>0</v>
      </c>
      <c r="J6740">
        <v>0</v>
      </c>
      <c r="K6740">
        <v>0</v>
      </c>
      <c r="L6740">
        <v>0</v>
      </c>
      <c r="M6740">
        <v>0</v>
      </c>
      <c r="N6740">
        <v>0</v>
      </c>
      <c r="O6740">
        <v>0</v>
      </c>
      <c r="P6740">
        <v>0</v>
      </c>
      <c r="Q6740">
        <v>0</v>
      </c>
      <c r="R6740">
        <v>0</v>
      </c>
      <c r="S6740">
        <v>0</v>
      </c>
      <c r="T6740">
        <v>0</v>
      </c>
      <c r="U6740">
        <v>0</v>
      </c>
      <c r="V6740">
        <v>0</v>
      </c>
      <c r="W6740">
        <v>0</v>
      </c>
      <c r="X6740">
        <v>0</v>
      </c>
      <c r="Y6740">
        <v>0</v>
      </c>
      <c r="Z6740">
        <v>0</v>
      </c>
      <c r="AA6740">
        <v>0</v>
      </c>
      <c r="AB6740">
        <v>0</v>
      </c>
      <c r="AC6740">
        <v>0</v>
      </c>
    </row>
    <row r="6741" spans="1:29">
      <c r="A6741" t="s">
        <v>370</v>
      </c>
      <c r="B6741" t="s">
        <v>19</v>
      </c>
      <c r="C6741">
        <v>0</v>
      </c>
      <c r="D6741">
        <v>0</v>
      </c>
      <c r="E6741">
        <v>0</v>
      </c>
      <c r="F6741">
        <v>0</v>
      </c>
      <c r="G6741">
        <v>0</v>
      </c>
      <c r="H6741">
        <v>0</v>
      </c>
      <c r="I6741">
        <v>0</v>
      </c>
      <c r="J6741">
        <v>0</v>
      </c>
      <c r="K6741">
        <v>0</v>
      </c>
      <c r="L6741">
        <v>0</v>
      </c>
      <c r="M6741">
        <v>0</v>
      </c>
      <c r="N6741">
        <v>0</v>
      </c>
      <c r="O6741">
        <v>0</v>
      </c>
      <c r="P6741">
        <v>0</v>
      </c>
      <c r="Q6741">
        <v>0</v>
      </c>
      <c r="R6741">
        <v>0</v>
      </c>
      <c r="S6741">
        <v>0</v>
      </c>
      <c r="T6741">
        <v>0</v>
      </c>
      <c r="U6741">
        <v>0</v>
      </c>
      <c r="V6741">
        <v>0</v>
      </c>
      <c r="W6741">
        <v>0</v>
      </c>
      <c r="X6741">
        <v>0</v>
      </c>
      <c r="Y6741">
        <v>0</v>
      </c>
      <c r="Z6741">
        <v>0</v>
      </c>
      <c r="AA6741">
        <v>0</v>
      </c>
      <c r="AB6741">
        <v>0</v>
      </c>
      <c r="AC6741">
        <v>0</v>
      </c>
    </row>
    <row r="6742" spans="1:29">
      <c r="A6742" t="s">
        <v>371</v>
      </c>
      <c r="B6742" t="s">
        <v>19</v>
      </c>
      <c r="C6742" s="2">
        <v>104915000</v>
      </c>
      <c r="D6742" s="2">
        <v>101905000</v>
      </c>
      <c r="E6742" s="2">
        <v>97803400</v>
      </c>
      <c r="F6742" s="2">
        <v>93357900</v>
      </c>
      <c r="G6742" s="2">
        <v>88375900</v>
      </c>
      <c r="H6742" s="2">
        <v>83295600</v>
      </c>
      <c r="I6742" s="2">
        <v>78183500</v>
      </c>
      <c r="J6742" s="2">
        <v>72924900</v>
      </c>
      <c r="K6742" s="2">
        <v>67706300</v>
      </c>
      <c r="L6742" s="2">
        <v>62549300</v>
      </c>
      <c r="M6742" s="2">
        <v>57660900</v>
      </c>
      <c r="N6742" s="2">
        <v>53029000</v>
      </c>
      <c r="O6742" s="2">
        <v>48743500</v>
      </c>
      <c r="P6742" s="2">
        <v>44816500</v>
      </c>
      <c r="Q6742" s="2">
        <v>41217700</v>
      </c>
      <c r="R6742" s="2">
        <v>37902800</v>
      </c>
      <c r="S6742" s="2">
        <v>34921800</v>
      </c>
      <c r="T6742" s="2">
        <v>32205800</v>
      </c>
      <c r="U6742" s="2">
        <v>35021300</v>
      </c>
      <c r="V6742" s="2">
        <v>38136800</v>
      </c>
      <c r="W6742" s="2">
        <v>41502300</v>
      </c>
      <c r="X6742" s="2">
        <v>44998500</v>
      </c>
      <c r="Y6742" s="2">
        <v>48533400</v>
      </c>
      <c r="Z6742" s="2">
        <v>52167600</v>
      </c>
      <c r="AA6742" s="2">
        <v>55730900</v>
      </c>
      <c r="AB6742" s="2">
        <v>59187300</v>
      </c>
      <c r="AC6742" s="2">
        <v>62510900</v>
      </c>
    </row>
    <row r="6743" spans="1:29">
      <c r="A6743" t="s">
        <v>372</v>
      </c>
      <c r="B6743" t="s">
        <v>19</v>
      </c>
      <c r="C6743" s="2">
        <v>46821400</v>
      </c>
      <c r="D6743" s="2">
        <v>45068800</v>
      </c>
      <c r="E6743" s="2">
        <v>42876400</v>
      </c>
      <c r="F6743" s="2">
        <v>40518600</v>
      </c>
      <c r="G6743" s="2">
        <v>37891200</v>
      </c>
      <c r="H6743" s="2">
        <v>35165300</v>
      </c>
      <c r="I6743" s="2">
        <v>32357800</v>
      </c>
      <c r="J6743" s="2">
        <v>29445000</v>
      </c>
      <c r="K6743" s="2">
        <v>26504800</v>
      </c>
      <c r="L6743" s="2">
        <v>23525600</v>
      </c>
      <c r="M6743" s="2">
        <v>20560400</v>
      </c>
      <c r="N6743" s="2">
        <v>17593100</v>
      </c>
      <c r="O6743" s="2">
        <v>14648500</v>
      </c>
      <c r="P6743" s="2">
        <v>11712300</v>
      </c>
      <c r="Q6743" s="2">
        <v>8775600</v>
      </c>
      <c r="R6743" s="2">
        <v>5835140</v>
      </c>
      <c r="S6743" s="2">
        <v>2908840</v>
      </c>
      <c r="T6743">
        <v>0</v>
      </c>
      <c r="U6743">
        <v>0</v>
      </c>
      <c r="V6743">
        <v>0</v>
      </c>
      <c r="W6743">
        <v>0</v>
      </c>
      <c r="X6743">
        <v>0</v>
      </c>
      <c r="Y6743">
        <v>0</v>
      </c>
      <c r="Z6743">
        <v>0</v>
      </c>
      <c r="AA6743">
        <v>0</v>
      </c>
      <c r="AB6743">
        <v>0</v>
      </c>
      <c r="AC6743">
        <v>0</v>
      </c>
    </row>
    <row r="6744" spans="1:29">
      <c r="A6744" t="s">
        <v>373</v>
      </c>
      <c r="B6744" t="s">
        <v>19</v>
      </c>
      <c r="C6744" s="2">
        <v>30230000000</v>
      </c>
      <c r="D6744" s="2">
        <v>31055800000</v>
      </c>
      <c r="E6744" s="2">
        <v>31405000000</v>
      </c>
      <c r="F6744" s="2">
        <v>31745000000</v>
      </c>
      <c r="G6744" s="2">
        <v>32229300000</v>
      </c>
      <c r="H6744" s="2">
        <v>32125700000</v>
      </c>
      <c r="I6744" s="2">
        <v>32031400000</v>
      </c>
      <c r="J6744" s="2">
        <v>31848700000</v>
      </c>
      <c r="K6744" s="2">
        <v>31640700000</v>
      </c>
      <c r="L6744" s="2">
        <v>31349900000</v>
      </c>
      <c r="M6744" s="2">
        <v>31026500000</v>
      </c>
      <c r="N6744" s="2">
        <v>30714700000</v>
      </c>
      <c r="O6744" s="2">
        <v>30509000000</v>
      </c>
      <c r="P6744" s="2">
        <v>30268500000</v>
      </c>
      <c r="Q6744" s="2">
        <v>30080100000</v>
      </c>
      <c r="R6744" s="2">
        <v>29859600000</v>
      </c>
      <c r="S6744" s="2">
        <v>29641000000</v>
      </c>
      <c r="T6744" s="2">
        <v>29408200000</v>
      </c>
      <c r="U6744" s="2">
        <v>29224600000</v>
      </c>
      <c r="V6744" s="2">
        <v>29034700000</v>
      </c>
      <c r="W6744" s="2">
        <v>28842800000</v>
      </c>
      <c r="X6744" s="2">
        <v>28687100000</v>
      </c>
      <c r="Y6744" s="2">
        <v>28530800000</v>
      </c>
      <c r="Z6744" s="2">
        <v>28504500000</v>
      </c>
      <c r="AA6744" s="2">
        <v>28508000000</v>
      </c>
      <c r="AB6744" s="2">
        <v>28510000000</v>
      </c>
      <c r="AC6744" s="2">
        <v>28485100000</v>
      </c>
    </row>
    <row r="6745" spans="1:29">
      <c r="A6745" t="s">
        <v>374</v>
      </c>
      <c r="B6745" t="s">
        <v>19</v>
      </c>
      <c r="C6745" s="2">
        <v>3681670</v>
      </c>
      <c r="D6745" s="2">
        <v>3543860</v>
      </c>
      <c r="E6745" s="2">
        <v>3371470</v>
      </c>
      <c r="F6745" s="2">
        <v>3186070</v>
      </c>
      <c r="G6745" s="2">
        <v>2979470</v>
      </c>
      <c r="H6745" s="2">
        <v>2765130</v>
      </c>
      <c r="I6745" s="2">
        <v>2544370</v>
      </c>
      <c r="J6745" s="2">
        <v>2315330</v>
      </c>
      <c r="K6745" s="2">
        <v>2084140</v>
      </c>
      <c r="L6745" s="2">
        <v>1849880</v>
      </c>
      <c r="M6745" s="2">
        <v>1616710</v>
      </c>
      <c r="N6745" s="2">
        <v>1383390</v>
      </c>
      <c r="O6745" s="2">
        <v>1151840</v>
      </c>
      <c r="P6745">
        <v>920965</v>
      </c>
      <c r="Q6745">
        <v>690046</v>
      </c>
      <c r="R6745">
        <v>458831</v>
      </c>
      <c r="S6745">
        <v>228729</v>
      </c>
      <c r="T6745">
        <v>0</v>
      </c>
      <c r="U6745">
        <v>0</v>
      </c>
      <c r="V6745">
        <v>0</v>
      </c>
      <c r="W6745">
        <v>0</v>
      </c>
      <c r="X6745">
        <v>0</v>
      </c>
      <c r="Y6745">
        <v>0</v>
      </c>
      <c r="Z6745">
        <v>0</v>
      </c>
      <c r="AA6745">
        <v>0</v>
      </c>
      <c r="AB6745">
        <v>0</v>
      </c>
      <c r="AC6745">
        <v>0</v>
      </c>
    </row>
    <row r="6746" spans="1:29">
      <c r="A6746" t="s">
        <v>375</v>
      </c>
      <c r="B6746" t="s">
        <v>19</v>
      </c>
      <c r="C6746" s="2">
        <v>1246000000</v>
      </c>
      <c r="D6746" s="2">
        <v>1059420000</v>
      </c>
      <c r="E6746" s="2">
        <v>1091630000</v>
      </c>
      <c r="F6746" s="2">
        <v>1045190000</v>
      </c>
      <c r="G6746" s="2">
        <v>654655000</v>
      </c>
      <c r="H6746" s="2">
        <v>772969000</v>
      </c>
      <c r="I6746" s="2">
        <v>811660000</v>
      </c>
      <c r="J6746" s="2">
        <v>831968000</v>
      </c>
      <c r="K6746" s="2">
        <v>844117000</v>
      </c>
      <c r="L6746" s="2">
        <v>883679000</v>
      </c>
      <c r="M6746" s="2">
        <v>966341000</v>
      </c>
      <c r="N6746" s="2">
        <v>1026190000</v>
      </c>
      <c r="O6746" s="2">
        <v>1021700000</v>
      </c>
      <c r="P6746" s="2">
        <v>1074180000</v>
      </c>
      <c r="Q6746" s="2">
        <v>1072710000</v>
      </c>
      <c r="R6746" s="2">
        <v>1059480000</v>
      </c>
      <c r="S6746" s="2">
        <v>1044550000</v>
      </c>
      <c r="T6746" s="2">
        <v>1028070000</v>
      </c>
      <c r="U6746" s="2">
        <v>1011350000</v>
      </c>
      <c r="V6746" s="2">
        <v>993546000</v>
      </c>
      <c r="W6746" s="2">
        <v>977772000</v>
      </c>
      <c r="X6746" s="2">
        <v>958362000</v>
      </c>
      <c r="Y6746" s="2">
        <v>938126000</v>
      </c>
      <c r="Z6746" s="2">
        <v>917810000</v>
      </c>
      <c r="AA6746" s="2">
        <v>897240000</v>
      </c>
      <c r="AB6746" s="2">
        <v>875976000</v>
      </c>
      <c r="AC6746" s="2">
        <v>853823000</v>
      </c>
    </row>
    <row r="6747" spans="1:29">
      <c r="A6747" t="s">
        <v>376</v>
      </c>
      <c r="B6747" t="s">
        <v>19</v>
      </c>
      <c r="C6747">
        <v>0</v>
      </c>
      <c r="D6747">
        <v>0</v>
      </c>
      <c r="E6747">
        <v>0</v>
      </c>
      <c r="F6747">
        <v>0</v>
      </c>
      <c r="G6747">
        <v>0</v>
      </c>
      <c r="H6747">
        <v>0</v>
      </c>
      <c r="I6747">
        <v>0</v>
      </c>
      <c r="J6747">
        <v>0</v>
      </c>
      <c r="K6747">
        <v>0</v>
      </c>
      <c r="L6747">
        <v>0</v>
      </c>
      <c r="M6747">
        <v>0</v>
      </c>
      <c r="N6747">
        <v>0</v>
      </c>
      <c r="O6747">
        <v>0</v>
      </c>
      <c r="P6747">
        <v>0</v>
      </c>
      <c r="Q6747">
        <v>0</v>
      </c>
      <c r="R6747">
        <v>0</v>
      </c>
      <c r="S6747">
        <v>0</v>
      </c>
      <c r="T6747">
        <v>0</v>
      </c>
      <c r="U6747">
        <v>0</v>
      </c>
      <c r="V6747">
        <v>0</v>
      </c>
      <c r="W6747">
        <v>0</v>
      </c>
      <c r="X6747">
        <v>0</v>
      </c>
      <c r="Y6747">
        <v>0</v>
      </c>
      <c r="Z6747">
        <v>0</v>
      </c>
      <c r="AA6747">
        <v>0</v>
      </c>
      <c r="AB6747">
        <v>0</v>
      </c>
      <c r="AC6747">
        <v>0</v>
      </c>
    </row>
    <row r="6748" spans="1:29">
      <c r="A6748" t="s">
        <v>377</v>
      </c>
      <c r="B6748" t="s">
        <v>19</v>
      </c>
      <c r="C6748">
        <v>0</v>
      </c>
      <c r="D6748">
        <v>0</v>
      </c>
      <c r="E6748">
        <v>0</v>
      </c>
      <c r="F6748">
        <v>0</v>
      </c>
      <c r="G6748">
        <v>0</v>
      </c>
      <c r="H6748">
        <v>0</v>
      </c>
      <c r="I6748">
        <v>0</v>
      </c>
      <c r="J6748">
        <v>0</v>
      </c>
      <c r="K6748">
        <v>0</v>
      </c>
      <c r="L6748">
        <v>0</v>
      </c>
      <c r="M6748">
        <v>0</v>
      </c>
      <c r="N6748">
        <v>0</v>
      </c>
      <c r="O6748">
        <v>0</v>
      </c>
      <c r="P6748">
        <v>0</v>
      </c>
      <c r="Q6748">
        <v>0</v>
      </c>
      <c r="R6748">
        <v>0</v>
      </c>
      <c r="S6748">
        <v>0</v>
      </c>
      <c r="T6748">
        <v>0</v>
      </c>
      <c r="U6748">
        <v>0</v>
      </c>
      <c r="V6748">
        <v>0</v>
      </c>
      <c r="W6748">
        <v>0</v>
      </c>
      <c r="X6748">
        <v>0</v>
      </c>
      <c r="Y6748">
        <v>0</v>
      </c>
      <c r="Z6748">
        <v>0</v>
      </c>
      <c r="AA6748">
        <v>0</v>
      </c>
      <c r="AB6748">
        <v>0</v>
      </c>
      <c r="AC6748">
        <v>0</v>
      </c>
    </row>
    <row r="6749" spans="1:29">
      <c r="A6749" t="s">
        <v>378</v>
      </c>
      <c r="B6749" t="s">
        <v>19</v>
      </c>
      <c r="C6749">
        <v>566416</v>
      </c>
      <c r="D6749">
        <v>551920</v>
      </c>
      <c r="E6749">
        <v>531352</v>
      </c>
      <c r="F6749">
        <v>508855</v>
      </c>
      <c r="G6749">
        <v>483026</v>
      </c>
      <c r="H6749">
        <v>456488</v>
      </c>
      <c r="I6749">
        <v>428855</v>
      </c>
      <c r="J6749">
        <v>399739</v>
      </c>
      <c r="K6749">
        <v>370123</v>
      </c>
      <c r="L6749">
        <v>339816</v>
      </c>
      <c r="M6749">
        <v>309551</v>
      </c>
      <c r="N6749">
        <v>279128</v>
      </c>
      <c r="O6749">
        <v>249426</v>
      </c>
      <c r="P6749">
        <v>219836</v>
      </c>
      <c r="Q6749">
        <v>190246</v>
      </c>
      <c r="R6749">
        <v>160565</v>
      </c>
      <c r="S6749">
        <v>131206</v>
      </c>
      <c r="T6749">
        <v>102242</v>
      </c>
      <c r="U6749">
        <v>100702</v>
      </c>
      <c r="V6749">
        <v>99287.1</v>
      </c>
      <c r="W6749">
        <v>99015.4</v>
      </c>
      <c r="X6749">
        <v>98887.3</v>
      </c>
      <c r="Y6749">
        <v>98772.800000000003</v>
      </c>
      <c r="Z6749">
        <v>98565.1</v>
      </c>
      <c r="AA6749">
        <v>98472.1</v>
      </c>
      <c r="AB6749">
        <v>98407.3</v>
      </c>
      <c r="AC6749">
        <v>98305</v>
      </c>
    </row>
    <row r="6750" spans="1:29">
      <c r="A6750" t="s">
        <v>379</v>
      </c>
      <c r="B6750" t="s">
        <v>19</v>
      </c>
      <c r="C6750">
        <v>0</v>
      </c>
      <c r="D6750">
        <v>0</v>
      </c>
      <c r="E6750">
        <v>0</v>
      </c>
      <c r="F6750">
        <v>0</v>
      </c>
      <c r="G6750">
        <v>0</v>
      </c>
      <c r="H6750">
        <v>0</v>
      </c>
      <c r="I6750">
        <v>0</v>
      </c>
      <c r="J6750">
        <v>0</v>
      </c>
      <c r="K6750">
        <v>0</v>
      </c>
      <c r="L6750">
        <v>0</v>
      </c>
      <c r="M6750">
        <v>0</v>
      </c>
      <c r="N6750">
        <v>0</v>
      </c>
      <c r="O6750">
        <v>0</v>
      </c>
      <c r="P6750">
        <v>0</v>
      </c>
      <c r="Q6750">
        <v>0</v>
      </c>
      <c r="R6750">
        <v>0</v>
      </c>
      <c r="S6750">
        <v>0</v>
      </c>
      <c r="T6750">
        <v>0</v>
      </c>
      <c r="U6750">
        <v>0</v>
      </c>
      <c r="V6750">
        <v>0</v>
      </c>
      <c r="W6750">
        <v>0</v>
      </c>
      <c r="X6750">
        <v>0</v>
      </c>
      <c r="Y6750">
        <v>0</v>
      </c>
      <c r="Z6750">
        <v>0</v>
      </c>
      <c r="AA6750">
        <v>0</v>
      </c>
      <c r="AB6750">
        <v>0</v>
      </c>
      <c r="AC6750">
        <v>0</v>
      </c>
    </row>
    <row r="6751" spans="1:29">
      <c r="A6751" t="s">
        <v>380</v>
      </c>
      <c r="B6751" t="s">
        <v>19</v>
      </c>
      <c r="C6751">
        <v>0</v>
      </c>
      <c r="D6751">
        <v>0</v>
      </c>
      <c r="E6751">
        <v>0</v>
      </c>
      <c r="F6751">
        <v>0</v>
      </c>
      <c r="G6751">
        <v>0</v>
      </c>
      <c r="H6751">
        <v>0</v>
      </c>
      <c r="I6751">
        <v>0</v>
      </c>
      <c r="J6751">
        <v>0</v>
      </c>
      <c r="K6751">
        <v>0</v>
      </c>
      <c r="L6751">
        <v>0</v>
      </c>
      <c r="M6751">
        <v>0</v>
      </c>
      <c r="N6751">
        <v>0</v>
      </c>
      <c r="O6751">
        <v>0</v>
      </c>
      <c r="P6751">
        <v>0</v>
      </c>
      <c r="Q6751">
        <v>0</v>
      </c>
      <c r="R6751">
        <v>0</v>
      </c>
      <c r="S6751">
        <v>0</v>
      </c>
      <c r="T6751">
        <v>0</v>
      </c>
      <c r="U6751">
        <v>0</v>
      </c>
      <c r="V6751">
        <v>0</v>
      </c>
      <c r="W6751">
        <v>0</v>
      </c>
      <c r="X6751">
        <v>0</v>
      </c>
      <c r="Y6751">
        <v>0</v>
      </c>
      <c r="Z6751">
        <v>0</v>
      </c>
      <c r="AA6751">
        <v>0</v>
      </c>
      <c r="AB6751">
        <v>0</v>
      </c>
      <c r="AC6751">
        <v>0</v>
      </c>
    </row>
    <row r="6752" spans="1:29">
      <c r="A6752" t="s">
        <v>381</v>
      </c>
      <c r="B6752" t="s">
        <v>19</v>
      </c>
      <c r="C6752">
        <v>0</v>
      </c>
      <c r="D6752">
        <v>0</v>
      </c>
      <c r="E6752">
        <v>0</v>
      </c>
      <c r="F6752">
        <v>0</v>
      </c>
      <c r="G6752">
        <v>0</v>
      </c>
      <c r="H6752">
        <v>0</v>
      </c>
      <c r="I6752">
        <v>0</v>
      </c>
      <c r="J6752">
        <v>0</v>
      </c>
      <c r="K6752">
        <v>0</v>
      </c>
      <c r="L6752">
        <v>0</v>
      </c>
      <c r="M6752">
        <v>0</v>
      </c>
      <c r="N6752">
        <v>0</v>
      </c>
      <c r="O6752">
        <v>0</v>
      </c>
      <c r="P6752">
        <v>0</v>
      </c>
      <c r="Q6752">
        <v>0</v>
      </c>
      <c r="R6752">
        <v>0</v>
      </c>
      <c r="S6752">
        <v>0</v>
      </c>
      <c r="T6752">
        <v>0</v>
      </c>
      <c r="U6752">
        <v>0</v>
      </c>
      <c r="V6752">
        <v>0</v>
      </c>
      <c r="W6752">
        <v>0</v>
      </c>
      <c r="X6752">
        <v>0</v>
      </c>
      <c r="Y6752">
        <v>0</v>
      </c>
      <c r="Z6752">
        <v>0</v>
      </c>
      <c r="AA6752">
        <v>0</v>
      </c>
      <c r="AB6752">
        <v>0</v>
      </c>
      <c r="AC6752">
        <v>0</v>
      </c>
    </row>
    <row r="6753" spans="1:29">
      <c r="A6753" t="s">
        <v>382</v>
      </c>
      <c r="B6753" t="s">
        <v>19</v>
      </c>
      <c r="C6753" s="2">
        <v>7183440</v>
      </c>
      <c r="D6753" s="2">
        <v>7238790</v>
      </c>
      <c r="E6753" s="2">
        <v>7226010</v>
      </c>
      <c r="F6753" s="2">
        <v>7182830</v>
      </c>
      <c r="G6753" s="2">
        <v>7129800</v>
      </c>
      <c r="H6753" s="2">
        <v>7005350</v>
      </c>
      <c r="I6753" s="2">
        <v>6809790</v>
      </c>
      <c r="J6753" s="2">
        <v>6590290</v>
      </c>
      <c r="K6753" s="2">
        <v>6355310</v>
      </c>
      <c r="L6753" s="2">
        <v>6111960</v>
      </c>
      <c r="M6753" s="2">
        <v>5859620</v>
      </c>
      <c r="N6753" s="2">
        <v>5601340</v>
      </c>
      <c r="O6753" s="2">
        <v>5453190</v>
      </c>
      <c r="P6753" s="2">
        <v>5319080</v>
      </c>
      <c r="Q6753" s="2">
        <v>5159650</v>
      </c>
      <c r="R6753" s="2">
        <v>4973500</v>
      </c>
      <c r="S6753" s="2">
        <v>4770550</v>
      </c>
      <c r="T6753" s="2">
        <v>4613820</v>
      </c>
      <c r="U6753" s="2">
        <v>4510070</v>
      </c>
      <c r="V6753" s="2">
        <v>4416090</v>
      </c>
      <c r="W6753" s="2">
        <v>4331690</v>
      </c>
      <c r="X6753" s="2">
        <v>4255260</v>
      </c>
      <c r="Y6753" s="2">
        <v>4193470</v>
      </c>
      <c r="Z6753" s="2">
        <v>4139550</v>
      </c>
      <c r="AA6753" s="2">
        <v>4091260</v>
      </c>
      <c r="AB6753" s="2">
        <v>4043740</v>
      </c>
      <c r="AC6753" s="2">
        <v>3995220</v>
      </c>
    </row>
    <row r="6754" spans="1:29">
      <c r="A6754" t="s">
        <v>383</v>
      </c>
      <c r="B6754" t="s">
        <v>19</v>
      </c>
      <c r="C6754" s="2">
        <v>68021400</v>
      </c>
      <c r="D6754" s="2">
        <v>70425300</v>
      </c>
      <c r="E6754" s="2">
        <v>71822800</v>
      </c>
      <c r="F6754" s="2">
        <v>72318500</v>
      </c>
      <c r="G6754" s="2">
        <v>72759400</v>
      </c>
      <c r="H6754" s="2">
        <v>71249600</v>
      </c>
      <c r="I6754" s="2">
        <v>69209900</v>
      </c>
      <c r="J6754" s="2">
        <v>66991200</v>
      </c>
      <c r="K6754" s="2">
        <v>64673500</v>
      </c>
      <c r="L6754" s="2">
        <v>62232600</v>
      </c>
      <c r="M6754" s="2">
        <v>59699800</v>
      </c>
      <c r="N6754" s="2">
        <v>57174900</v>
      </c>
      <c r="O6754" s="2">
        <v>54249300</v>
      </c>
      <c r="P6754" s="2">
        <v>51637100</v>
      </c>
      <c r="Q6754" s="2">
        <v>48784700</v>
      </c>
      <c r="R6754" s="2">
        <v>46392300</v>
      </c>
      <c r="S6754" s="2">
        <v>44461500</v>
      </c>
      <c r="T6754" s="2">
        <v>43059300</v>
      </c>
      <c r="U6754" s="2">
        <v>42192100</v>
      </c>
      <c r="V6754" s="2">
        <v>41422100</v>
      </c>
      <c r="W6754" s="2">
        <v>40714300</v>
      </c>
      <c r="X6754" s="2">
        <v>40095100</v>
      </c>
      <c r="Y6754" s="2">
        <v>39525400</v>
      </c>
      <c r="Z6754" s="2">
        <v>39033900</v>
      </c>
      <c r="AA6754" s="2">
        <v>38553700</v>
      </c>
      <c r="AB6754" s="2">
        <v>38087000</v>
      </c>
      <c r="AC6754" s="2">
        <v>37640000</v>
      </c>
    </row>
    <row r="6755" spans="1:29">
      <c r="A6755" t="s">
        <v>384</v>
      </c>
      <c r="B6755" t="s">
        <v>19</v>
      </c>
      <c r="C6755">
        <v>564850</v>
      </c>
      <c r="D6755">
        <v>569202</v>
      </c>
      <c r="E6755">
        <v>568198</v>
      </c>
      <c r="F6755">
        <v>564802</v>
      </c>
      <c r="G6755">
        <v>560633</v>
      </c>
      <c r="H6755">
        <v>550847</v>
      </c>
      <c r="I6755">
        <v>535470</v>
      </c>
      <c r="J6755">
        <v>518210</v>
      </c>
      <c r="K6755">
        <v>499733</v>
      </c>
      <c r="L6755">
        <v>480598</v>
      </c>
      <c r="M6755">
        <v>460755</v>
      </c>
      <c r="N6755">
        <v>440447</v>
      </c>
      <c r="O6755">
        <v>428796</v>
      </c>
      <c r="P6755">
        <v>418251</v>
      </c>
      <c r="Q6755">
        <v>405715</v>
      </c>
      <c r="R6755">
        <v>391077</v>
      </c>
      <c r="S6755">
        <v>375119</v>
      </c>
      <c r="T6755">
        <v>362795</v>
      </c>
      <c r="U6755">
        <v>354637</v>
      </c>
      <c r="V6755">
        <v>347247</v>
      </c>
      <c r="W6755">
        <v>340611</v>
      </c>
      <c r="X6755">
        <v>334601</v>
      </c>
      <c r="Y6755">
        <v>329742</v>
      </c>
      <c r="Z6755">
        <v>325503</v>
      </c>
      <c r="AA6755">
        <v>321705</v>
      </c>
      <c r="AB6755">
        <v>317968</v>
      </c>
      <c r="AC6755">
        <v>314153</v>
      </c>
    </row>
    <row r="6756" spans="1:29">
      <c r="A6756" t="s">
        <v>385</v>
      </c>
      <c r="B6756" t="s">
        <v>19</v>
      </c>
      <c r="C6756" s="2">
        <v>2803670</v>
      </c>
      <c r="D6756" s="2">
        <v>2402450</v>
      </c>
      <c r="E6756" s="2">
        <v>2496540</v>
      </c>
      <c r="F6756" s="2">
        <v>2381050</v>
      </c>
      <c r="G6756" s="2">
        <v>1477920</v>
      </c>
      <c r="H6756" s="2">
        <v>1714320</v>
      </c>
      <c r="I6756" s="2">
        <v>1753740</v>
      </c>
      <c r="J6756" s="2">
        <v>1749980</v>
      </c>
      <c r="K6756" s="2">
        <v>1725370</v>
      </c>
      <c r="L6756" s="2">
        <v>1754190</v>
      </c>
      <c r="M6756" s="2">
        <v>1859390</v>
      </c>
      <c r="N6756" s="2">
        <v>1910240</v>
      </c>
      <c r="O6756" s="2">
        <v>1816720</v>
      </c>
      <c r="P6756" s="2">
        <v>1832520</v>
      </c>
      <c r="Q6756" s="2">
        <v>1739750</v>
      </c>
      <c r="R6756" s="2">
        <v>1646100</v>
      </c>
      <c r="S6756" s="2">
        <v>1566830</v>
      </c>
      <c r="T6756" s="2">
        <v>1505290</v>
      </c>
      <c r="U6756" s="2">
        <v>1460110</v>
      </c>
      <c r="V6756" s="2">
        <v>1417430</v>
      </c>
      <c r="W6756" s="2">
        <v>1380220</v>
      </c>
      <c r="X6756" s="2">
        <v>1339470</v>
      </c>
      <c r="Y6756" s="2">
        <v>1299640</v>
      </c>
      <c r="Z6756" s="2">
        <v>1256850</v>
      </c>
      <c r="AA6756" s="2">
        <v>1213410</v>
      </c>
      <c r="AB6756" s="2">
        <v>1170230</v>
      </c>
      <c r="AC6756" s="2">
        <v>1128240</v>
      </c>
    </row>
    <row r="6757" spans="1:29">
      <c r="A6757" t="s">
        <v>386</v>
      </c>
      <c r="B6757" t="s">
        <v>19</v>
      </c>
      <c r="C6757">
        <v>0</v>
      </c>
      <c r="D6757">
        <v>0</v>
      </c>
      <c r="E6757">
        <v>0</v>
      </c>
      <c r="F6757">
        <v>0</v>
      </c>
      <c r="G6757">
        <v>0</v>
      </c>
      <c r="H6757">
        <v>0</v>
      </c>
      <c r="I6757">
        <v>0</v>
      </c>
      <c r="J6757">
        <v>0</v>
      </c>
      <c r="K6757">
        <v>0</v>
      </c>
      <c r="L6757">
        <v>0</v>
      </c>
      <c r="M6757">
        <v>0</v>
      </c>
      <c r="N6757">
        <v>0</v>
      </c>
      <c r="O6757">
        <v>0</v>
      </c>
      <c r="P6757">
        <v>0</v>
      </c>
      <c r="Q6757">
        <v>0</v>
      </c>
      <c r="R6757">
        <v>0</v>
      </c>
      <c r="S6757">
        <v>0</v>
      </c>
      <c r="T6757">
        <v>0</v>
      </c>
      <c r="U6757">
        <v>0</v>
      </c>
      <c r="V6757">
        <v>0</v>
      </c>
      <c r="W6757">
        <v>0</v>
      </c>
      <c r="X6757">
        <v>0</v>
      </c>
      <c r="Y6757">
        <v>0</v>
      </c>
      <c r="Z6757">
        <v>0</v>
      </c>
      <c r="AA6757">
        <v>0</v>
      </c>
      <c r="AB6757">
        <v>0</v>
      </c>
      <c r="AC6757">
        <v>0</v>
      </c>
    </row>
    <row r="6758" spans="1:29">
      <c r="A6758" t="s">
        <v>387</v>
      </c>
      <c r="B6758" t="s">
        <v>19</v>
      </c>
      <c r="C6758">
        <v>0</v>
      </c>
      <c r="D6758">
        <v>0</v>
      </c>
      <c r="E6758">
        <v>0</v>
      </c>
      <c r="F6758">
        <v>0</v>
      </c>
      <c r="G6758">
        <v>0</v>
      </c>
      <c r="H6758">
        <v>0</v>
      </c>
      <c r="I6758">
        <v>0</v>
      </c>
      <c r="J6758">
        <v>0</v>
      </c>
      <c r="K6758">
        <v>0</v>
      </c>
      <c r="L6758">
        <v>0</v>
      </c>
      <c r="M6758">
        <v>0</v>
      </c>
      <c r="N6758">
        <v>0</v>
      </c>
      <c r="O6758">
        <v>0</v>
      </c>
      <c r="P6758">
        <v>0</v>
      </c>
      <c r="Q6758">
        <v>0</v>
      </c>
      <c r="R6758">
        <v>0</v>
      </c>
      <c r="S6758">
        <v>0</v>
      </c>
      <c r="T6758">
        <v>0</v>
      </c>
      <c r="U6758">
        <v>0</v>
      </c>
      <c r="V6758">
        <v>0</v>
      </c>
      <c r="W6758">
        <v>0</v>
      </c>
      <c r="X6758">
        <v>0</v>
      </c>
      <c r="Y6758">
        <v>0</v>
      </c>
      <c r="Z6758">
        <v>0</v>
      </c>
      <c r="AA6758">
        <v>0</v>
      </c>
      <c r="AB6758">
        <v>0</v>
      </c>
      <c r="AC6758">
        <v>0</v>
      </c>
    </row>
    <row r="6759" spans="1:29">
      <c r="A6759" t="s">
        <v>388</v>
      </c>
      <c r="B6759" t="s">
        <v>19</v>
      </c>
      <c r="C6759">
        <v>0</v>
      </c>
      <c r="D6759">
        <v>0</v>
      </c>
      <c r="E6759">
        <v>0</v>
      </c>
      <c r="F6759">
        <v>0</v>
      </c>
      <c r="G6759">
        <v>0</v>
      </c>
      <c r="H6759">
        <v>0</v>
      </c>
      <c r="I6759">
        <v>0</v>
      </c>
      <c r="J6759">
        <v>0</v>
      </c>
      <c r="K6759">
        <v>0</v>
      </c>
      <c r="L6759">
        <v>0</v>
      </c>
      <c r="M6759">
        <v>0</v>
      </c>
      <c r="N6759">
        <v>0</v>
      </c>
      <c r="O6759">
        <v>0</v>
      </c>
      <c r="P6759">
        <v>0</v>
      </c>
      <c r="Q6759">
        <v>0</v>
      </c>
      <c r="R6759">
        <v>0</v>
      </c>
      <c r="S6759">
        <v>0</v>
      </c>
      <c r="T6759">
        <v>0</v>
      </c>
      <c r="U6759">
        <v>0</v>
      </c>
      <c r="V6759">
        <v>0</v>
      </c>
      <c r="W6759">
        <v>0</v>
      </c>
      <c r="X6759">
        <v>0</v>
      </c>
      <c r="Y6759">
        <v>0</v>
      </c>
      <c r="Z6759">
        <v>0</v>
      </c>
      <c r="AA6759">
        <v>0</v>
      </c>
      <c r="AB6759">
        <v>0</v>
      </c>
      <c r="AC6759">
        <v>0</v>
      </c>
    </row>
    <row r="6760" spans="1:29">
      <c r="A6760" t="s">
        <v>389</v>
      </c>
      <c r="B6760" t="s">
        <v>19</v>
      </c>
      <c r="C6760">
        <v>0</v>
      </c>
      <c r="D6760">
        <v>0</v>
      </c>
      <c r="E6760">
        <v>0</v>
      </c>
      <c r="F6760">
        <v>0</v>
      </c>
      <c r="G6760">
        <v>0</v>
      </c>
      <c r="H6760">
        <v>0</v>
      </c>
      <c r="I6760">
        <v>0</v>
      </c>
      <c r="J6760">
        <v>0</v>
      </c>
      <c r="K6760">
        <v>0</v>
      </c>
      <c r="L6760">
        <v>0</v>
      </c>
      <c r="M6760">
        <v>0</v>
      </c>
      <c r="N6760">
        <v>0</v>
      </c>
      <c r="O6760">
        <v>0</v>
      </c>
      <c r="P6760">
        <v>0</v>
      </c>
      <c r="Q6760">
        <v>0</v>
      </c>
      <c r="R6760">
        <v>0</v>
      </c>
      <c r="S6760">
        <v>0</v>
      </c>
      <c r="T6760">
        <v>0</v>
      </c>
      <c r="U6760">
        <v>0</v>
      </c>
      <c r="V6760">
        <v>0</v>
      </c>
      <c r="W6760">
        <v>0</v>
      </c>
      <c r="X6760">
        <v>0</v>
      </c>
      <c r="Y6760">
        <v>0</v>
      </c>
      <c r="Z6760">
        <v>0</v>
      </c>
      <c r="AA6760">
        <v>0</v>
      </c>
      <c r="AB6760">
        <v>0</v>
      </c>
      <c r="AC6760">
        <v>0</v>
      </c>
    </row>
    <row r="6761" spans="1:29">
      <c r="A6761" t="s">
        <v>390</v>
      </c>
      <c r="B6761" t="s">
        <v>19</v>
      </c>
      <c r="C6761">
        <v>0</v>
      </c>
      <c r="D6761">
        <v>0</v>
      </c>
      <c r="E6761">
        <v>0</v>
      </c>
      <c r="F6761">
        <v>0</v>
      </c>
      <c r="G6761">
        <v>0</v>
      </c>
      <c r="H6761">
        <v>0</v>
      </c>
      <c r="I6761">
        <v>0</v>
      </c>
      <c r="J6761">
        <v>0</v>
      </c>
      <c r="K6761">
        <v>0</v>
      </c>
      <c r="L6761">
        <v>0</v>
      </c>
      <c r="M6761">
        <v>0</v>
      </c>
      <c r="N6761">
        <v>0</v>
      </c>
      <c r="O6761">
        <v>0</v>
      </c>
      <c r="P6761">
        <v>0</v>
      </c>
      <c r="Q6761">
        <v>0</v>
      </c>
      <c r="R6761">
        <v>0</v>
      </c>
      <c r="S6761">
        <v>0</v>
      </c>
      <c r="T6761">
        <v>0</v>
      </c>
      <c r="U6761">
        <v>0</v>
      </c>
      <c r="V6761">
        <v>0</v>
      </c>
      <c r="W6761">
        <v>0</v>
      </c>
      <c r="X6761">
        <v>0</v>
      </c>
      <c r="Y6761">
        <v>0</v>
      </c>
      <c r="Z6761">
        <v>0</v>
      </c>
      <c r="AA6761">
        <v>0</v>
      </c>
      <c r="AB6761">
        <v>0</v>
      </c>
      <c r="AC6761">
        <v>0</v>
      </c>
    </row>
    <row r="6762" spans="1:29">
      <c r="A6762" t="s">
        <v>391</v>
      </c>
      <c r="B6762" t="s">
        <v>19</v>
      </c>
      <c r="C6762">
        <v>0</v>
      </c>
      <c r="D6762">
        <v>0</v>
      </c>
      <c r="E6762">
        <v>0</v>
      </c>
      <c r="F6762">
        <v>0</v>
      </c>
      <c r="G6762">
        <v>0</v>
      </c>
      <c r="H6762">
        <v>0</v>
      </c>
      <c r="I6762">
        <v>0</v>
      </c>
      <c r="J6762">
        <v>0</v>
      </c>
      <c r="K6762">
        <v>0</v>
      </c>
      <c r="L6762">
        <v>0</v>
      </c>
      <c r="M6762">
        <v>0</v>
      </c>
      <c r="N6762">
        <v>0</v>
      </c>
      <c r="O6762">
        <v>0</v>
      </c>
      <c r="P6762">
        <v>0</v>
      </c>
      <c r="Q6762">
        <v>0</v>
      </c>
      <c r="R6762">
        <v>0</v>
      </c>
      <c r="S6762">
        <v>0</v>
      </c>
      <c r="T6762">
        <v>0</v>
      </c>
      <c r="U6762">
        <v>0</v>
      </c>
      <c r="V6762">
        <v>0</v>
      </c>
      <c r="W6762">
        <v>0</v>
      </c>
      <c r="X6762">
        <v>0</v>
      </c>
      <c r="Y6762">
        <v>0</v>
      </c>
      <c r="Z6762">
        <v>0</v>
      </c>
      <c r="AA6762">
        <v>0</v>
      </c>
      <c r="AB6762">
        <v>0</v>
      </c>
      <c r="AC6762">
        <v>0</v>
      </c>
    </row>
    <row r="6763" spans="1:29">
      <c r="A6763" t="s">
        <v>392</v>
      </c>
      <c r="B6763" t="s">
        <v>19</v>
      </c>
      <c r="C6763" s="2">
        <v>5041480</v>
      </c>
      <c r="D6763" s="2">
        <v>4852760</v>
      </c>
      <c r="E6763" s="2">
        <v>4616700</v>
      </c>
      <c r="F6763" s="2">
        <v>4362820</v>
      </c>
      <c r="G6763" s="2">
        <v>4079920</v>
      </c>
      <c r="H6763" s="2">
        <v>3786420</v>
      </c>
      <c r="I6763" s="2">
        <v>3484110</v>
      </c>
      <c r="J6763" s="2">
        <v>3170480</v>
      </c>
      <c r="K6763" s="2">
        <v>2853900</v>
      </c>
      <c r="L6763" s="2">
        <v>2533120</v>
      </c>
      <c r="M6763" s="2">
        <v>2213830</v>
      </c>
      <c r="N6763" s="2">
        <v>1894330</v>
      </c>
      <c r="O6763" s="2">
        <v>1577270</v>
      </c>
      <c r="P6763" s="2">
        <v>1261120</v>
      </c>
      <c r="Q6763">
        <v>944910</v>
      </c>
      <c r="R6763">
        <v>628297</v>
      </c>
      <c r="S6763">
        <v>313209</v>
      </c>
      <c r="T6763">
        <v>0</v>
      </c>
      <c r="U6763">
        <v>0</v>
      </c>
      <c r="V6763">
        <v>0</v>
      </c>
      <c r="W6763">
        <v>0</v>
      </c>
      <c r="X6763">
        <v>0</v>
      </c>
      <c r="Y6763">
        <v>0</v>
      </c>
      <c r="Z6763">
        <v>0</v>
      </c>
      <c r="AA6763">
        <v>0</v>
      </c>
      <c r="AB6763">
        <v>0</v>
      </c>
      <c r="AC6763">
        <v>0</v>
      </c>
    </row>
    <row r="6764" spans="1:29">
      <c r="A6764" t="s">
        <v>393</v>
      </c>
      <c r="B6764" t="s">
        <v>19</v>
      </c>
      <c r="C6764" s="2">
        <v>1018410000</v>
      </c>
      <c r="D6764" s="2">
        <v>1046230000</v>
      </c>
      <c r="E6764" s="2">
        <v>1057990000</v>
      </c>
      <c r="F6764" s="2">
        <v>1069450000</v>
      </c>
      <c r="G6764" s="2">
        <v>1085760000</v>
      </c>
      <c r="H6764" s="2">
        <v>1082270000</v>
      </c>
      <c r="I6764" s="2">
        <v>1079100000</v>
      </c>
      <c r="J6764" s="2">
        <v>1072940000</v>
      </c>
      <c r="K6764" s="2">
        <v>1065930000</v>
      </c>
      <c r="L6764" s="2">
        <v>1056140000</v>
      </c>
      <c r="M6764" s="2">
        <v>1045240000</v>
      </c>
      <c r="N6764" s="2">
        <v>1034740000</v>
      </c>
      <c r="O6764" s="2">
        <v>1027810000</v>
      </c>
      <c r="P6764" s="2">
        <v>1019710000</v>
      </c>
      <c r="Q6764" s="2">
        <v>1013360000</v>
      </c>
      <c r="R6764" s="2">
        <v>1005930000</v>
      </c>
      <c r="S6764" s="2">
        <v>998566000</v>
      </c>
      <c r="T6764" s="2">
        <v>990722000</v>
      </c>
      <c r="U6764" s="2">
        <v>984538000</v>
      </c>
      <c r="V6764" s="2">
        <v>978141000</v>
      </c>
      <c r="W6764" s="2">
        <v>971673000</v>
      </c>
      <c r="X6764" s="2">
        <v>966429000</v>
      </c>
      <c r="Y6764" s="2">
        <v>961165000</v>
      </c>
      <c r="Z6764" s="2">
        <v>960276000</v>
      </c>
      <c r="AA6764" s="2">
        <v>960396000</v>
      </c>
      <c r="AB6764" s="2">
        <v>960463000</v>
      </c>
      <c r="AC6764" s="2">
        <v>959624000</v>
      </c>
    </row>
    <row r="6765" spans="1:29">
      <c r="A6765" t="s">
        <v>394</v>
      </c>
      <c r="B6765" t="s">
        <v>19</v>
      </c>
      <c r="C6765">
        <v>396423</v>
      </c>
      <c r="D6765">
        <v>381584</v>
      </c>
      <c r="E6765">
        <v>363022</v>
      </c>
      <c r="F6765">
        <v>343059</v>
      </c>
      <c r="G6765">
        <v>320813</v>
      </c>
      <c r="H6765">
        <v>297735</v>
      </c>
      <c r="I6765">
        <v>273964</v>
      </c>
      <c r="J6765">
        <v>249302</v>
      </c>
      <c r="K6765">
        <v>224409</v>
      </c>
      <c r="L6765">
        <v>199185</v>
      </c>
      <c r="M6765">
        <v>174079</v>
      </c>
      <c r="N6765">
        <v>148956</v>
      </c>
      <c r="O6765">
        <v>124024</v>
      </c>
      <c r="P6765">
        <v>99164.6</v>
      </c>
      <c r="Q6765">
        <v>74300.5</v>
      </c>
      <c r="R6765">
        <v>49404.4</v>
      </c>
      <c r="S6765">
        <v>24628.3</v>
      </c>
      <c r="T6765">
        <v>0</v>
      </c>
      <c r="U6765">
        <v>0</v>
      </c>
      <c r="V6765">
        <v>0</v>
      </c>
      <c r="W6765">
        <v>0</v>
      </c>
      <c r="X6765">
        <v>0</v>
      </c>
      <c r="Y6765">
        <v>0</v>
      </c>
      <c r="Z6765">
        <v>0</v>
      </c>
      <c r="AA6765">
        <v>0</v>
      </c>
      <c r="AB6765">
        <v>0</v>
      </c>
      <c r="AC6765">
        <v>0</v>
      </c>
    </row>
    <row r="6766" spans="1:29">
      <c r="A6766" t="s">
        <v>395</v>
      </c>
      <c r="B6766" t="s">
        <v>19</v>
      </c>
      <c r="C6766" s="2">
        <v>41976200</v>
      </c>
      <c r="D6766" s="2">
        <v>35690500</v>
      </c>
      <c r="E6766" s="2">
        <v>36775500</v>
      </c>
      <c r="F6766" s="2">
        <v>35210900</v>
      </c>
      <c r="G6766" s="2">
        <v>22054400</v>
      </c>
      <c r="H6766" s="2">
        <v>26040300</v>
      </c>
      <c r="I6766" s="2">
        <v>27343700</v>
      </c>
      <c r="J6766" s="2">
        <v>28027900</v>
      </c>
      <c r="K6766" s="2">
        <v>28437100</v>
      </c>
      <c r="L6766" s="2">
        <v>29769900</v>
      </c>
      <c r="M6766" s="2">
        <v>32554700</v>
      </c>
      <c r="N6766" s="2">
        <v>34571000</v>
      </c>
      <c r="O6766" s="2">
        <v>34419700</v>
      </c>
      <c r="P6766" s="2">
        <v>36187700</v>
      </c>
      <c r="Q6766" s="2">
        <v>36138200</v>
      </c>
      <c r="R6766" s="2">
        <v>35692600</v>
      </c>
      <c r="S6766" s="2">
        <v>35189600</v>
      </c>
      <c r="T6766" s="2">
        <v>34634300</v>
      </c>
      <c r="U6766" s="2">
        <v>34071000</v>
      </c>
      <c r="V6766" s="2">
        <v>33471200</v>
      </c>
      <c r="W6766" s="2">
        <v>32939800</v>
      </c>
      <c r="X6766" s="2">
        <v>32285900</v>
      </c>
      <c r="Y6766" s="2">
        <v>31604200</v>
      </c>
      <c r="Z6766" s="2">
        <v>30919800</v>
      </c>
      <c r="AA6766" s="2">
        <v>30226800</v>
      </c>
      <c r="AB6766" s="2">
        <v>29510400</v>
      </c>
      <c r="AC6766" s="2">
        <v>28764200</v>
      </c>
    </row>
    <row r="6767" spans="1:29">
      <c r="A6767" t="s">
        <v>396</v>
      </c>
      <c r="B6767" t="s">
        <v>19</v>
      </c>
      <c r="C6767">
        <v>0</v>
      </c>
      <c r="D6767">
        <v>0</v>
      </c>
      <c r="E6767">
        <v>0</v>
      </c>
      <c r="F6767">
        <v>0</v>
      </c>
      <c r="G6767">
        <v>0</v>
      </c>
      <c r="H6767">
        <v>0</v>
      </c>
      <c r="I6767">
        <v>0</v>
      </c>
      <c r="J6767">
        <v>0</v>
      </c>
      <c r="K6767">
        <v>0</v>
      </c>
      <c r="L6767">
        <v>0</v>
      </c>
      <c r="M6767">
        <v>0</v>
      </c>
      <c r="N6767">
        <v>0</v>
      </c>
      <c r="O6767">
        <v>0</v>
      </c>
      <c r="P6767">
        <v>0</v>
      </c>
      <c r="Q6767">
        <v>0</v>
      </c>
      <c r="R6767">
        <v>0</v>
      </c>
      <c r="S6767">
        <v>0</v>
      </c>
      <c r="T6767">
        <v>0</v>
      </c>
      <c r="U6767">
        <v>0</v>
      </c>
      <c r="V6767">
        <v>0</v>
      </c>
      <c r="W6767">
        <v>0</v>
      </c>
      <c r="X6767">
        <v>0</v>
      </c>
      <c r="Y6767">
        <v>0</v>
      </c>
      <c r="Z6767">
        <v>0</v>
      </c>
      <c r="AA6767">
        <v>0</v>
      </c>
      <c r="AB6767">
        <v>0</v>
      </c>
      <c r="AC6767">
        <v>0</v>
      </c>
    </row>
    <row r="6768" spans="1:29">
      <c r="A6768" t="s">
        <v>397</v>
      </c>
      <c r="B6768" t="s">
        <v>19</v>
      </c>
      <c r="C6768">
        <v>0</v>
      </c>
      <c r="D6768">
        <v>0</v>
      </c>
      <c r="E6768">
        <v>0</v>
      </c>
      <c r="F6768">
        <v>0</v>
      </c>
      <c r="G6768">
        <v>0</v>
      </c>
      <c r="H6768">
        <v>0</v>
      </c>
      <c r="I6768">
        <v>0</v>
      </c>
      <c r="J6768">
        <v>0</v>
      </c>
      <c r="K6768">
        <v>0</v>
      </c>
      <c r="L6768">
        <v>0</v>
      </c>
      <c r="M6768">
        <v>0</v>
      </c>
      <c r="N6768">
        <v>0</v>
      </c>
      <c r="O6768">
        <v>0</v>
      </c>
      <c r="P6768">
        <v>0</v>
      </c>
      <c r="Q6768">
        <v>0</v>
      </c>
      <c r="R6768">
        <v>0</v>
      </c>
      <c r="S6768">
        <v>0</v>
      </c>
      <c r="T6768">
        <v>0</v>
      </c>
      <c r="U6768">
        <v>0</v>
      </c>
      <c r="V6768">
        <v>0</v>
      </c>
      <c r="W6768">
        <v>0</v>
      </c>
      <c r="X6768">
        <v>0</v>
      </c>
      <c r="Y6768">
        <v>0</v>
      </c>
      <c r="Z6768">
        <v>0</v>
      </c>
      <c r="AA6768">
        <v>0</v>
      </c>
      <c r="AB6768">
        <v>0</v>
      </c>
      <c r="AC6768">
        <v>0</v>
      </c>
    </row>
    <row r="6769" spans="1:29">
      <c r="A6769" t="s">
        <v>398</v>
      </c>
      <c r="B6769" t="s">
        <v>19</v>
      </c>
      <c r="C6769">
        <v>0</v>
      </c>
      <c r="D6769">
        <v>0</v>
      </c>
      <c r="E6769">
        <v>0</v>
      </c>
      <c r="F6769">
        <v>0</v>
      </c>
      <c r="G6769">
        <v>0</v>
      </c>
      <c r="H6769">
        <v>0</v>
      </c>
      <c r="I6769">
        <v>0</v>
      </c>
      <c r="J6769">
        <v>0</v>
      </c>
      <c r="K6769">
        <v>0</v>
      </c>
      <c r="L6769">
        <v>0</v>
      </c>
      <c r="M6769">
        <v>0</v>
      </c>
      <c r="N6769">
        <v>0</v>
      </c>
      <c r="O6769">
        <v>0</v>
      </c>
      <c r="P6769">
        <v>0</v>
      </c>
      <c r="Q6769">
        <v>0</v>
      </c>
      <c r="R6769">
        <v>0</v>
      </c>
      <c r="S6769">
        <v>0</v>
      </c>
      <c r="T6769">
        <v>0</v>
      </c>
      <c r="U6769">
        <v>0</v>
      </c>
      <c r="V6769">
        <v>0</v>
      </c>
      <c r="W6769">
        <v>0</v>
      </c>
      <c r="X6769">
        <v>0</v>
      </c>
      <c r="Y6769">
        <v>0</v>
      </c>
      <c r="Z6769">
        <v>0</v>
      </c>
      <c r="AA6769">
        <v>0</v>
      </c>
      <c r="AB6769">
        <v>0</v>
      </c>
      <c r="AC6769">
        <v>0</v>
      </c>
    </row>
    <row r="6770" spans="1:29">
      <c r="A6770" t="s">
        <v>399</v>
      </c>
      <c r="B6770" t="s">
        <v>19</v>
      </c>
      <c r="C6770">
        <v>0</v>
      </c>
      <c r="D6770">
        <v>0</v>
      </c>
      <c r="E6770">
        <v>0</v>
      </c>
      <c r="F6770">
        <v>0</v>
      </c>
      <c r="G6770">
        <v>0</v>
      </c>
      <c r="H6770">
        <v>0</v>
      </c>
      <c r="I6770">
        <v>0</v>
      </c>
      <c r="J6770">
        <v>0</v>
      </c>
      <c r="K6770">
        <v>0</v>
      </c>
      <c r="L6770">
        <v>0</v>
      </c>
      <c r="M6770">
        <v>0</v>
      </c>
      <c r="N6770">
        <v>0</v>
      </c>
      <c r="O6770">
        <v>0</v>
      </c>
      <c r="P6770">
        <v>0</v>
      </c>
      <c r="Q6770">
        <v>0</v>
      </c>
      <c r="R6770">
        <v>0</v>
      </c>
      <c r="S6770">
        <v>0</v>
      </c>
      <c r="T6770">
        <v>0</v>
      </c>
      <c r="U6770">
        <v>0</v>
      </c>
      <c r="V6770">
        <v>0</v>
      </c>
      <c r="W6770">
        <v>0</v>
      </c>
      <c r="X6770">
        <v>0</v>
      </c>
      <c r="Y6770">
        <v>0</v>
      </c>
      <c r="Z6770">
        <v>0</v>
      </c>
      <c r="AA6770">
        <v>0</v>
      </c>
      <c r="AB6770">
        <v>0</v>
      </c>
      <c r="AC6770">
        <v>0</v>
      </c>
    </row>
    <row r="6771" spans="1:29">
      <c r="A6771" t="s">
        <v>400</v>
      </c>
      <c r="B6771" t="s">
        <v>19</v>
      </c>
      <c r="C6771">
        <v>0</v>
      </c>
      <c r="D6771">
        <v>0</v>
      </c>
      <c r="E6771">
        <v>0</v>
      </c>
      <c r="F6771">
        <v>0</v>
      </c>
      <c r="G6771">
        <v>0</v>
      </c>
      <c r="H6771">
        <v>0</v>
      </c>
      <c r="I6771">
        <v>0</v>
      </c>
      <c r="J6771">
        <v>0</v>
      </c>
      <c r="K6771">
        <v>0</v>
      </c>
      <c r="L6771">
        <v>0</v>
      </c>
      <c r="M6771">
        <v>0</v>
      </c>
      <c r="N6771">
        <v>0</v>
      </c>
      <c r="O6771">
        <v>0</v>
      </c>
      <c r="P6771">
        <v>0</v>
      </c>
      <c r="Q6771">
        <v>0</v>
      </c>
      <c r="R6771">
        <v>0</v>
      </c>
      <c r="S6771">
        <v>0</v>
      </c>
      <c r="T6771">
        <v>0</v>
      </c>
      <c r="U6771">
        <v>0</v>
      </c>
      <c r="V6771">
        <v>0</v>
      </c>
      <c r="W6771">
        <v>0</v>
      </c>
      <c r="X6771">
        <v>0</v>
      </c>
      <c r="Y6771">
        <v>0</v>
      </c>
      <c r="Z6771">
        <v>0</v>
      </c>
      <c r="AA6771">
        <v>0</v>
      </c>
      <c r="AB6771">
        <v>0</v>
      </c>
      <c r="AC6771">
        <v>0</v>
      </c>
    </row>
    <row r="6772" spans="1:29">
      <c r="A6772" t="s">
        <v>401</v>
      </c>
      <c r="B6772" t="s">
        <v>19</v>
      </c>
      <c r="C6772" s="2">
        <v>3873290</v>
      </c>
      <c r="D6772" s="2">
        <v>3591430</v>
      </c>
      <c r="E6772" s="2">
        <v>3254450</v>
      </c>
      <c r="F6772" s="2">
        <v>2889890</v>
      </c>
      <c r="G6772" s="2">
        <v>2516520</v>
      </c>
      <c r="H6772" s="2">
        <v>2141250</v>
      </c>
      <c r="I6772" s="2">
        <v>1768440</v>
      </c>
      <c r="J6772" s="2">
        <v>1400520</v>
      </c>
      <c r="K6772" s="2">
        <v>1040230</v>
      </c>
      <c r="L6772">
        <v>689102</v>
      </c>
      <c r="M6772">
        <v>347639</v>
      </c>
      <c r="N6772">
        <v>15297.1</v>
      </c>
      <c r="O6772">
        <v>12907.2</v>
      </c>
      <c r="P6772">
        <v>11255.8</v>
      </c>
      <c r="Q6772">
        <v>9782.6</v>
      </c>
      <c r="R6772">
        <v>8519.59</v>
      </c>
      <c r="S6772">
        <v>7635.39</v>
      </c>
      <c r="T6772">
        <v>6943.74</v>
      </c>
      <c r="U6772">
        <v>6362.82</v>
      </c>
      <c r="V6772">
        <v>5878.69</v>
      </c>
      <c r="W6772">
        <v>5486.52</v>
      </c>
      <c r="X6772">
        <v>5187.08</v>
      </c>
      <c r="Y6772">
        <v>4890.54</v>
      </c>
      <c r="Z6772">
        <v>4681.8900000000003</v>
      </c>
      <c r="AA6772">
        <v>4475.55</v>
      </c>
      <c r="AB6772">
        <v>4272.92</v>
      </c>
      <c r="AC6772">
        <v>4155.63</v>
      </c>
    </row>
    <row r="6773" spans="1:29">
      <c r="A6773" t="s">
        <v>402</v>
      </c>
      <c r="B6773" t="s">
        <v>19</v>
      </c>
      <c r="C6773" s="2">
        <v>4050240</v>
      </c>
      <c r="D6773" s="2">
        <v>4081440</v>
      </c>
      <c r="E6773" s="2">
        <v>4074240</v>
      </c>
      <c r="F6773" s="2">
        <v>4049890</v>
      </c>
      <c r="G6773" s="2">
        <v>4020000</v>
      </c>
      <c r="H6773" s="2">
        <v>3949830</v>
      </c>
      <c r="I6773" s="2">
        <v>3839570</v>
      </c>
      <c r="J6773" s="2">
        <v>3715800</v>
      </c>
      <c r="K6773" s="2">
        <v>3583310</v>
      </c>
      <c r="L6773" s="2">
        <v>3446110</v>
      </c>
      <c r="M6773" s="2">
        <v>3303830</v>
      </c>
      <c r="N6773" s="2">
        <v>3158210</v>
      </c>
      <c r="O6773" s="2">
        <v>3074670</v>
      </c>
      <c r="P6773" s="2">
        <v>2999050</v>
      </c>
      <c r="Q6773" s="2">
        <v>2909170</v>
      </c>
      <c r="R6773" s="2">
        <v>2804200</v>
      </c>
      <c r="S6773" s="2">
        <v>2689780</v>
      </c>
      <c r="T6773" s="2">
        <v>2601410</v>
      </c>
      <c r="U6773" s="2">
        <v>2542910</v>
      </c>
      <c r="V6773" s="2">
        <v>2489920</v>
      </c>
      <c r="W6773" s="2">
        <v>2442330</v>
      </c>
      <c r="X6773" s="2">
        <v>2399240</v>
      </c>
      <c r="Y6773" s="2">
        <v>2364400</v>
      </c>
      <c r="Z6773" s="2">
        <v>2334000</v>
      </c>
      <c r="AA6773" s="2">
        <v>2306770</v>
      </c>
      <c r="AB6773" s="2">
        <v>2279980</v>
      </c>
      <c r="AC6773" s="2">
        <v>2252620</v>
      </c>
    </row>
    <row r="6774" spans="1:29">
      <c r="A6774" t="s">
        <v>403</v>
      </c>
      <c r="B6774" t="s">
        <v>19</v>
      </c>
      <c r="C6774" s="2">
        <v>1123420000</v>
      </c>
      <c r="D6774" s="2">
        <v>1163120000</v>
      </c>
      <c r="E6774" s="2">
        <v>1186200000</v>
      </c>
      <c r="F6774" s="2">
        <v>1194390000</v>
      </c>
      <c r="G6774" s="2">
        <v>1201670000</v>
      </c>
      <c r="H6774" s="2">
        <v>1176730000</v>
      </c>
      <c r="I6774" s="2">
        <v>1143050000</v>
      </c>
      <c r="J6774" s="2">
        <v>1106400000</v>
      </c>
      <c r="K6774" s="2">
        <v>1068120000</v>
      </c>
      <c r="L6774" s="2">
        <v>1027810000</v>
      </c>
      <c r="M6774" s="2">
        <v>985980000</v>
      </c>
      <c r="N6774" s="2">
        <v>944280000</v>
      </c>
      <c r="O6774" s="2">
        <v>895961000</v>
      </c>
      <c r="P6774" s="2">
        <v>852820000</v>
      </c>
      <c r="Q6774" s="2">
        <v>805710000</v>
      </c>
      <c r="R6774" s="2">
        <v>766198000</v>
      </c>
      <c r="S6774" s="2">
        <v>734310000</v>
      </c>
      <c r="T6774" s="2">
        <v>711151000</v>
      </c>
      <c r="U6774" s="2">
        <v>696829000</v>
      </c>
      <c r="V6774" s="2">
        <v>684112000</v>
      </c>
      <c r="W6774" s="2">
        <v>672421000</v>
      </c>
      <c r="X6774" s="2">
        <v>662196000</v>
      </c>
      <c r="Y6774" s="2">
        <v>652787000</v>
      </c>
      <c r="Z6774" s="2">
        <v>644669000</v>
      </c>
      <c r="AA6774" s="2">
        <v>636738000</v>
      </c>
      <c r="AB6774" s="2">
        <v>629031000</v>
      </c>
      <c r="AC6774" s="2">
        <v>621648000</v>
      </c>
    </row>
    <row r="6775" spans="1:29">
      <c r="A6775" t="s">
        <v>404</v>
      </c>
      <c r="B6775" t="s">
        <v>19</v>
      </c>
      <c r="C6775">
        <v>318479</v>
      </c>
      <c r="D6775">
        <v>320933</v>
      </c>
      <c r="E6775">
        <v>320367</v>
      </c>
      <c r="F6775">
        <v>318452</v>
      </c>
      <c r="G6775">
        <v>316101</v>
      </c>
      <c r="H6775">
        <v>310584</v>
      </c>
      <c r="I6775">
        <v>301914</v>
      </c>
      <c r="J6775">
        <v>292182</v>
      </c>
      <c r="K6775">
        <v>281764</v>
      </c>
      <c r="L6775">
        <v>270975</v>
      </c>
      <c r="M6775">
        <v>259788</v>
      </c>
      <c r="N6775">
        <v>248337</v>
      </c>
      <c r="O6775">
        <v>241768</v>
      </c>
      <c r="P6775">
        <v>235823</v>
      </c>
      <c r="Q6775">
        <v>228754</v>
      </c>
      <c r="R6775">
        <v>220501</v>
      </c>
      <c r="S6775">
        <v>211503</v>
      </c>
      <c r="T6775">
        <v>204555</v>
      </c>
      <c r="U6775">
        <v>199955</v>
      </c>
      <c r="V6775">
        <v>195788</v>
      </c>
      <c r="W6775">
        <v>192046</v>
      </c>
      <c r="X6775">
        <v>188658</v>
      </c>
      <c r="Y6775">
        <v>185918</v>
      </c>
      <c r="Z6775">
        <v>183528</v>
      </c>
      <c r="AA6775">
        <v>181387</v>
      </c>
      <c r="AB6775">
        <v>179280</v>
      </c>
      <c r="AC6775">
        <v>177129</v>
      </c>
    </row>
    <row r="6776" spans="1:29">
      <c r="A6776" t="s">
        <v>405</v>
      </c>
      <c r="B6776" t="s">
        <v>19</v>
      </c>
      <c r="C6776" s="2">
        <v>46304300</v>
      </c>
      <c r="D6776" s="2">
        <v>39678000</v>
      </c>
      <c r="E6776" s="2">
        <v>41231900</v>
      </c>
      <c r="F6776" s="2">
        <v>39324500</v>
      </c>
      <c r="G6776" s="2">
        <v>24408700</v>
      </c>
      <c r="H6776" s="2">
        <v>28313100</v>
      </c>
      <c r="I6776" s="2">
        <v>28964200</v>
      </c>
      <c r="J6776" s="2">
        <v>28902000</v>
      </c>
      <c r="K6776" s="2">
        <v>28495600</v>
      </c>
      <c r="L6776" s="2">
        <v>28971500</v>
      </c>
      <c r="M6776" s="2">
        <v>30709000</v>
      </c>
      <c r="N6776" s="2">
        <v>31548800</v>
      </c>
      <c r="O6776" s="2">
        <v>30004300</v>
      </c>
      <c r="P6776" s="2">
        <v>30265200</v>
      </c>
      <c r="Q6776" s="2">
        <v>28733100</v>
      </c>
      <c r="R6776" s="2">
        <v>27186400</v>
      </c>
      <c r="S6776" s="2">
        <v>25877100</v>
      </c>
      <c r="T6776" s="2">
        <v>24860900</v>
      </c>
      <c r="U6776" s="2">
        <v>24114500</v>
      </c>
      <c r="V6776" s="2">
        <v>23409800</v>
      </c>
      <c r="W6776" s="2">
        <v>22795100</v>
      </c>
      <c r="X6776" s="2">
        <v>22122300</v>
      </c>
      <c r="Y6776" s="2">
        <v>21464400</v>
      </c>
      <c r="Z6776" s="2">
        <v>20757600</v>
      </c>
      <c r="AA6776" s="2">
        <v>20040200</v>
      </c>
      <c r="AB6776" s="2">
        <v>19327100</v>
      </c>
      <c r="AC6776" s="2">
        <v>18633500</v>
      </c>
    </row>
    <row r="6777" spans="1:29">
      <c r="A6777" t="s">
        <v>406</v>
      </c>
      <c r="B6777" t="s">
        <v>19</v>
      </c>
      <c r="C6777">
        <v>0</v>
      </c>
      <c r="D6777">
        <v>0</v>
      </c>
      <c r="E6777">
        <v>0</v>
      </c>
      <c r="F6777">
        <v>0</v>
      </c>
      <c r="G6777">
        <v>0</v>
      </c>
      <c r="H6777">
        <v>0</v>
      </c>
      <c r="I6777">
        <v>0</v>
      </c>
      <c r="J6777">
        <v>0</v>
      </c>
      <c r="K6777">
        <v>0</v>
      </c>
      <c r="L6777">
        <v>0</v>
      </c>
      <c r="M6777">
        <v>0</v>
      </c>
      <c r="N6777">
        <v>0</v>
      </c>
      <c r="O6777">
        <v>0</v>
      </c>
      <c r="P6777">
        <v>0</v>
      </c>
      <c r="Q6777">
        <v>0</v>
      </c>
      <c r="R6777">
        <v>0</v>
      </c>
      <c r="S6777">
        <v>0</v>
      </c>
      <c r="T6777">
        <v>0</v>
      </c>
      <c r="U6777">
        <v>0</v>
      </c>
      <c r="V6777">
        <v>0</v>
      </c>
      <c r="W6777">
        <v>0</v>
      </c>
      <c r="X6777">
        <v>0</v>
      </c>
      <c r="Y6777">
        <v>0</v>
      </c>
      <c r="Z6777">
        <v>0</v>
      </c>
      <c r="AA6777">
        <v>0</v>
      </c>
      <c r="AB6777">
        <v>0</v>
      </c>
      <c r="AC6777">
        <v>0</v>
      </c>
    </row>
    <row r="6778" spans="1:29">
      <c r="A6778" t="s">
        <v>407</v>
      </c>
      <c r="B6778" t="s">
        <v>19</v>
      </c>
      <c r="C6778">
        <v>0</v>
      </c>
      <c r="D6778">
        <v>0</v>
      </c>
      <c r="E6778">
        <v>0</v>
      </c>
      <c r="F6778">
        <v>0</v>
      </c>
      <c r="G6778">
        <v>0</v>
      </c>
      <c r="H6778">
        <v>0</v>
      </c>
      <c r="I6778">
        <v>0</v>
      </c>
      <c r="J6778">
        <v>0</v>
      </c>
      <c r="K6778">
        <v>0</v>
      </c>
      <c r="L6778">
        <v>0</v>
      </c>
      <c r="M6778">
        <v>0</v>
      </c>
      <c r="N6778">
        <v>0</v>
      </c>
      <c r="O6778">
        <v>0</v>
      </c>
      <c r="P6778">
        <v>0</v>
      </c>
      <c r="Q6778">
        <v>0</v>
      </c>
      <c r="R6778">
        <v>0</v>
      </c>
      <c r="S6778">
        <v>0</v>
      </c>
      <c r="T6778">
        <v>0</v>
      </c>
      <c r="U6778">
        <v>0</v>
      </c>
      <c r="V6778">
        <v>0</v>
      </c>
      <c r="W6778">
        <v>0</v>
      </c>
      <c r="X6778">
        <v>0</v>
      </c>
      <c r="Y6778">
        <v>0</v>
      </c>
      <c r="Z6778">
        <v>0</v>
      </c>
      <c r="AA6778">
        <v>0</v>
      </c>
      <c r="AB6778">
        <v>0</v>
      </c>
      <c r="AC6778">
        <v>0</v>
      </c>
    </row>
    <row r="6779" spans="1:29">
      <c r="A6779" t="s">
        <v>408</v>
      </c>
      <c r="B6779" t="s">
        <v>19</v>
      </c>
      <c r="C6779">
        <v>177381</v>
      </c>
      <c r="D6779">
        <v>164557</v>
      </c>
      <c r="E6779">
        <v>149247</v>
      </c>
      <c r="F6779">
        <v>132696</v>
      </c>
      <c r="G6779">
        <v>115733</v>
      </c>
      <c r="H6779">
        <v>98693.1</v>
      </c>
      <c r="I6779">
        <v>81758.3</v>
      </c>
      <c r="J6779">
        <v>65047</v>
      </c>
      <c r="K6779">
        <v>48686.400000000001</v>
      </c>
      <c r="L6779">
        <v>32750.1</v>
      </c>
      <c r="M6779">
        <v>17251</v>
      </c>
      <c r="N6779">
        <v>2169.09</v>
      </c>
      <c r="O6779">
        <v>2107.87</v>
      </c>
      <c r="P6779">
        <v>2076.02</v>
      </c>
      <c r="Q6779">
        <v>2024.02</v>
      </c>
      <c r="R6779">
        <v>1964.09</v>
      </c>
      <c r="S6779">
        <v>1931.11</v>
      </c>
      <c r="T6779">
        <v>1901.65</v>
      </c>
      <c r="U6779">
        <v>1886.92</v>
      </c>
      <c r="V6779">
        <v>1876.01</v>
      </c>
      <c r="W6779">
        <v>1868.28</v>
      </c>
      <c r="X6779">
        <v>1862.47</v>
      </c>
      <c r="Y6779">
        <v>1857.87</v>
      </c>
      <c r="Z6779">
        <v>1854.47</v>
      </c>
      <c r="AA6779">
        <v>1852.44</v>
      </c>
      <c r="AB6779">
        <v>1841.31</v>
      </c>
      <c r="AC6779">
        <v>1831.69</v>
      </c>
    </row>
    <row r="6780" spans="1:29">
      <c r="A6780" t="s">
        <v>409</v>
      </c>
      <c r="B6780" t="s">
        <v>19</v>
      </c>
      <c r="C6780">
        <v>0</v>
      </c>
      <c r="D6780">
        <v>0</v>
      </c>
      <c r="E6780">
        <v>0</v>
      </c>
      <c r="F6780">
        <v>0</v>
      </c>
      <c r="G6780">
        <v>0</v>
      </c>
      <c r="H6780">
        <v>0</v>
      </c>
      <c r="I6780">
        <v>0</v>
      </c>
      <c r="J6780">
        <v>0</v>
      </c>
      <c r="K6780">
        <v>0</v>
      </c>
      <c r="L6780">
        <v>0</v>
      </c>
      <c r="M6780">
        <v>0</v>
      </c>
      <c r="N6780">
        <v>0</v>
      </c>
      <c r="O6780">
        <v>0</v>
      </c>
      <c r="P6780">
        <v>0</v>
      </c>
      <c r="Q6780">
        <v>0</v>
      </c>
      <c r="R6780">
        <v>0</v>
      </c>
      <c r="S6780">
        <v>0</v>
      </c>
      <c r="T6780">
        <v>0</v>
      </c>
      <c r="U6780">
        <v>0</v>
      </c>
      <c r="V6780">
        <v>0</v>
      </c>
      <c r="W6780">
        <v>0</v>
      </c>
      <c r="X6780">
        <v>0</v>
      </c>
      <c r="Y6780">
        <v>0</v>
      </c>
      <c r="Z6780">
        <v>0</v>
      </c>
      <c r="AA6780">
        <v>0</v>
      </c>
      <c r="AB6780">
        <v>0</v>
      </c>
      <c r="AC6780">
        <v>0</v>
      </c>
    </row>
    <row r="6781" spans="1:29">
      <c r="A6781" t="s">
        <v>410</v>
      </c>
      <c r="B6781" t="s">
        <v>19</v>
      </c>
      <c r="C6781">
        <v>0</v>
      </c>
      <c r="D6781">
        <v>0</v>
      </c>
      <c r="E6781">
        <v>0</v>
      </c>
      <c r="F6781">
        <v>0</v>
      </c>
      <c r="G6781">
        <v>0</v>
      </c>
      <c r="H6781">
        <v>0</v>
      </c>
      <c r="I6781">
        <v>0</v>
      </c>
      <c r="J6781">
        <v>0</v>
      </c>
      <c r="K6781">
        <v>0</v>
      </c>
      <c r="L6781">
        <v>0</v>
      </c>
      <c r="M6781">
        <v>0</v>
      </c>
      <c r="N6781">
        <v>0</v>
      </c>
      <c r="O6781">
        <v>0</v>
      </c>
      <c r="P6781">
        <v>0</v>
      </c>
      <c r="Q6781">
        <v>0</v>
      </c>
      <c r="R6781">
        <v>0</v>
      </c>
      <c r="S6781">
        <v>0</v>
      </c>
      <c r="T6781">
        <v>0</v>
      </c>
      <c r="U6781">
        <v>0</v>
      </c>
      <c r="V6781">
        <v>0</v>
      </c>
      <c r="W6781">
        <v>0</v>
      </c>
      <c r="X6781">
        <v>0</v>
      </c>
      <c r="Y6781">
        <v>0</v>
      </c>
      <c r="Z6781">
        <v>0</v>
      </c>
      <c r="AA6781">
        <v>0</v>
      </c>
      <c r="AB6781">
        <v>0</v>
      </c>
      <c r="AC6781">
        <v>0</v>
      </c>
    </row>
    <row r="6782" spans="1:29">
      <c r="A6782" t="s">
        <v>411</v>
      </c>
      <c r="B6782" t="s">
        <v>19</v>
      </c>
      <c r="C6782" s="2">
        <v>8320600</v>
      </c>
      <c r="D6782" s="2">
        <v>8081840</v>
      </c>
      <c r="E6782" s="2">
        <v>7756580</v>
      </c>
      <c r="F6782" s="2">
        <v>7404010</v>
      </c>
      <c r="G6782" s="2">
        <v>7008910</v>
      </c>
      <c r="H6782" s="2">
        <v>6605990</v>
      </c>
      <c r="I6782" s="2">
        <v>6200560</v>
      </c>
      <c r="J6782" s="2">
        <v>5783520</v>
      </c>
      <c r="K6782" s="2">
        <v>5369650</v>
      </c>
      <c r="L6782" s="2">
        <v>4960650</v>
      </c>
      <c r="M6782" s="2">
        <v>4572970</v>
      </c>
      <c r="N6782" s="2">
        <v>4205610</v>
      </c>
      <c r="O6782" s="2">
        <v>3865740</v>
      </c>
      <c r="P6782" s="2">
        <v>3554300</v>
      </c>
      <c r="Q6782" s="2">
        <v>3268880</v>
      </c>
      <c r="R6782" s="2">
        <v>3005990</v>
      </c>
      <c r="S6782" s="2">
        <v>2769580</v>
      </c>
      <c r="T6782" s="2">
        <v>2554170</v>
      </c>
      <c r="U6782" s="2">
        <v>2777460</v>
      </c>
      <c r="V6782" s="2">
        <v>3024550</v>
      </c>
      <c r="W6782" s="2">
        <v>3291460</v>
      </c>
      <c r="X6782" s="2">
        <v>3568730</v>
      </c>
      <c r="Y6782" s="2">
        <v>3849080</v>
      </c>
      <c r="Z6782" s="2">
        <v>4137300</v>
      </c>
      <c r="AA6782" s="2">
        <v>4419900</v>
      </c>
      <c r="AB6782" s="2">
        <v>4694020</v>
      </c>
      <c r="AC6782" s="2">
        <v>4957600</v>
      </c>
    </row>
    <row r="6783" spans="1:29">
      <c r="A6783" t="s">
        <v>412</v>
      </c>
      <c r="B6783" t="s">
        <v>19</v>
      </c>
      <c r="C6783" s="2">
        <v>2842540</v>
      </c>
      <c r="D6783" s="2">
        <v>2736130</v>
      </c>
      <c r="E6783" s="2">
        <v>2603030</v>
      </c>
      <c r="F6783" s="2">
        <v>2459890</v>
      </c>
      <c r="G6783" s="2">
        <v>2300380</v>
      </c>
      <c r="H6783" s="2">
        <v>2134890</v>
      </c>
      <c r="I6783" s="2">
        <v>1964450</v>
      </c>
      <c r="J6783" s="2">
        <v>1787610</v>
      </c>
      <c r="K6783" s="2">
        <v>1609110</v>
      </c>
      <c r="L6783" s="2">
        <v>1428250</v>
      </c>
      <c r="M6783" s="2">
        <v>1248220</v>
      </c>
      <c r="N6783" s="2">
        <v>1068080</v>
      </c>
      <c r="O6783">
        <v>889311</v>
      </c>
      <c r="P6783">
        <v>711056</v>
      </c>
      <c r="Q6783">
        <v>532769</v>
      </c>
      <c r="R6783">
        <v>354253</v>
      </c>
      <c r="S6783">
        <v>176596</v>
      </c>
      <c r="T6783">
        <v>0</v>
      </c>
      <c r="U6783">
        <v>0</v>
      </c>
      <c r="V6783">
        <v>0</v>
      </c>
      <c r="W6783">
        <v>0</v>
      </c>
      <c r="X6783">
        <v>0</v>
      </c>
      <c r="Y6783">
        <v>0</v>
      </c>
      <c r="Z6783">
        <v>0</v>
      </c>
      <c r="AA6783">
        <v>0</v>
      </c>
      <c r="AB6783">
        <v>0</v>
      </c>
      <c r="AC6783">
        <v>0</v>
      </c>
    </row>
    <row r="6784" spans="1:29">
      <c r="A6784" t="s">
        <v>413</v>
      </c>
      <c r="B6784" t="s">
        <v>19</v>
      </c>
      <c r="C6784" s="2">
        <v>16819600000</v>
      </c>
      <c r="D6784" s="2">
        <v>17279100000</v>
      </c>
      <c r="E6784" s="2">
        <v>17473400000</v>
      </c>
      <c r="F6784" s="2">
        <v>17662600000</v>
      </c>
      <c r="G6784" s="2">
        <v>17932100000</v>
      </c>
      <c r="H6784" s="2">
        <v>17874400000</v>
      </c>
      <c r="I6784" s="2">
        <v>17821900000</v>
      </c>
      <c r="J6784" s="2">
        <v>17720300000</v>
      </c>
      <c r="K6784" s="2">
        <v>17604500000</v>
      </c>
      <c r="L6784" s="2">
        <v>17442800000</v>
      </c>
      <c r="M6784" s="2">
        <v>17262800000</v>
      </c>
      <c r="N6784" s="2">
        <v>17089300000</v>
      </c>
      <c r="O6784" s="2">
        <v>16974900000</v>
      </c>
      <c r="P6784" s="2">
        <v>16841100000</v>
      </c>
      <c r="Q6784" s="2">
        <v>16736200000</v>
      </c>
      <c r="R6784" s="2">
        <v>16613500000</v>
      </c>
      <c r="S6784" s="2">
        <v>16491900000</v>
      </c>
      <c r="T6784" s="2">
        <v>16362400000</v>
      </c>
      <c r="U6784" s="2">
        <v>16260300000</v>
      </c>
      <c r="V6784" s="2">
        <v>16154600000</v>
      </c>
      <c r="W6784" s="2">
        <v>16047800000</v>
      </c>
      <c r="X6784" s="2">
        <v>15961200000</v>
      </c>
      <c r="Y6784" s="2">
        <v>15874200000</v>
      </c>
      <c r="Z6784" s="2">
        <v>15859600000</v>
      </c>
      <c r="AA6784" s="2">
        <v>15861500000</v>
      </c>
      <c r="AB6784" s="2">
        <v>15862600000</v>
      </c>
      <c r="AC6784" s="2">
        <v>15848800000</v>
      </c>
    </row>
    <row r="6785" spans="1:29">
      <c r="A6785" t="s">
        <v>414</v>
      </c>
      <c r="B6785" t="s">
        <v>19</v>
      </c>
      <c r="C6785">
        <v>223515</v>
      </c>
      <c r="D6785">
        <v>215148</v>
      </c>
      <c r="E6785">
        <v>204683</v>
      </c>
      <c r="F6785">
        <v>193427</v>
      </c>
      <c r="G6785">
        <v>180884</v>
      </c>
      <c r="H6785">
        <v>167872</v>
      </c>
      <c r="I6785">
        <v>154469</v>
      </c>
      <c r="J6785">
        <v>140564</v>
      </c>
      <c r="K6785">
        <v>126528</v>
      </c>
      <c r="L6785">
        <v>112306</v>
      </c>
      <c r="M6785">
        <v>98150.7</v>
      </c>
      <c r="N6785">
        <v>83985.7</v>
      </c>
      <c r="O6785">
        <v>69928.5</v>
      </c>
      <c r="P6785">
        <v>55911.9</v>
      </c>
      <c r="Q6785">
        <v>41892.800000000003</v>
      </c>
      <c r="R6785">
        <v>27855.7</v>
      </c>
      <c r="S6785">
        <v>13886.2</v>
      </c>
      <c r="T6785">
        <v>0</v>
      </c>
      <c r="U6785">
        <v>0</v>
      </c>
      <c r="V6785">
        <v>0</v>
      </c>
      <c r="W6785">
        <v>0</v>
      </c>
      <c r="X6785">
        <v>0</v>
      </c>
      <c r="Y6785">
        <v>0</v>
      </c>
      <c r="Z6785">
        <v>0</v>
      </c>
      <c r="AA6785">
        <v>0</v>
      </c>
      <c r="AB6785">
        <v>0</v>
      </c>
      <c r="AC6785">
        <v>0</v>
      </c>
    </row>
    <row r="6786" spans="1:29">
      <c r="A6786" t="s">
        <v>415</v>
      </c>
      <c r="B6786" t="s">
        <v>19</v>
      </c>
      <c r="C6786" s="2">
        <v>693263000</v>
      </c>
      <c r="D6786" s="2">
        <v>589451000</v>
      </c>
      <c r="E6786" s="2">
        <v>607371000</v>
      </c>
      <c r="F6786" s="2">
        <v>581530000</v>
      </c>
      <c r="G6786" s="2">
        <v>364243000</v>
      </c>
      <c r="H6786" s="2">
        <v>430072000</v>
      </c>
      <c r="I6786" s="2">
        <v>451599000</v>
      </c>
      <c r="J6786" s="2">
        <v>462898000</v>
      </c>
      <c r="K6786" s="2">
        <v>469657000</v>
      </c>
      <c r="L6786" s="2">
        <v>491669000</v>
      </c>
      <c r="M6786" s="2">
        <v>537661000</v>
      </c>
      <c r="N6786" s="2">
        <v>570962000</v>
      </c>
      <c r="O6786" s="2">
        <v>568462000</v>
      </c>
      <c r="P6786" s="2">
        <v>597663000</v>
      </c>
      <c r="Q6786" s="2">
        <v>596845000</v>
      </c>
      <c r="R6786" s="2">
        <v>589485000</v>
      </c>
      <c r="S6786" s="2">
        <v>581178000</v>
      </c>
      <c r="T6786" s="2">
        <v>572007000</v>
      </c>
      <c r="U6786" s="2">
        <v>562704000</v>
      </c>
      <c r="V6786" s="2">
        <v>552798000</v>
      </c>
      <c r="W6786" s="2">
        <v>544022000</v>
      </c>
      <c r="X6786" s="2">
        <v>533222000</v>
      </c>
      <c r="Y6786" s="2">
        <v>521963000</v>
      </c>
      <c r="Z6786" s="2">
        <v>510659000</v>
      </c>
      <c r="AA6786" s="2">
        <v>499214000</v>
      </c>
      <c r="AB6786" s="2">
        <v>487383000</v>
      </c>
      <c r="AC6786" s="2">
        <v>475058000</v>
      </c>
    </row>
    <row r="6787" spans="1:29">
      <c r="A6787" t="s">
        <v>416</v>
      </c>
      <c r="B6787" t="s">
        <v>19</v>
      </c>
      <c r="C6787">
        <v>0</v>
      </c>
      <c r="D6787">
        <v>0</v>
      </c>
      <c r="E6787">
        <v>0</v>
      </c>
      <c r="F6787">
        <v>0</v>
      </c>
      <c r="G6787">
        <v>0</v>
      </c>
      <c r="H6787">
        <v>0</v>
      </c>
      <c r="I6787">
        <v>0</v>
      </c>
      <c r="J6787">
        <v>0</v>
      </c>
      <c r="K6787">
        <v>0</v>
      </c>
      <c r="L6787">
        <v>0</v>
      </c>
      <c r="M6787">
        <v>0</v>
      </c>
      <c r="N6787">
        <v>0</v>
      </c>
      <c r="O6787">
        <v>0</v>
      </c>
      <c r="P6787">
        <v>0</v>
      </c>
      <c r="Q6787">
        <v>0</v>
      </c>
      <c r="R6787">
        <v>0</v>
      </c>
      <c r="S6787">
        <v>0</v>
      </c>
      <c r="T6787">
        <v>0</v>
      </c>
      <c r="U6787">
        <v>0</v>
      </c>
      <c r="V6787">
        <v>0</v>
      </c>
      <c r="W6787">
        <v>0</v>
      </c>
      <c r="X6787">
        <v>0</v>
      </c>
      <c r="Y6787">
        <v>0</v>
      </c>
      <c r="Z6787">
        <v>0</v>
      </c>
      <c r="AA6787">
        <v>0</v>
      </c>
      <c r="AB6787">
        <v>0</v>
      </c>
      <c r="AC6787">
        <v>0</v>
      </c>
    </row>
    <row r="6788" spans="1:29">
      <c r="A6788" t="s">
        <v>417</v>
      </c>
      <c r="B6788" t="s">
        <v>19</v>
      </c>
      <c r="C6788">
        <v>0</v>
      </c>
      <c r="D6788">
        <v>0</v>
      </c>
      <c r="E6788">
        <v>0</v>
      </c>
      <c r="F6788">
        <v>0</v>
      </c>
      <c r="G6788">
        <v>0</v>
      </c>
      <c r="H6788">
        <v>0</v>
      </c>
      <c r="I6788">
        <v>0</v>
      </c>
      <c r="J6788">
        <v>0</v>
      </c>
      <c r="K6788">
        <v>0</v>
      </c>
      <c r="L6788">
        <v>0</v>
      </c>
      <c r="M6788">
        <v>0</v>
      </c>
      <c r="N6788">
        <v>0</v>
      </c>
      <c r="O6788">
        <v>0</v>
      </c>
      <c r="P6788">
        <v>0</v>
      </c>
      <c r="Q6788">
        <v>0</v>
      </c>
      <c r="R6788">
        <v>0</v>
      </c>
      <c r="S6788">
        <v>0</v>
      </c>
      <c r="T6788">
        <v>0</v>
      </c>
      <c r="U6788">
        <v>0</v>
      </c>
      <c r="V6788">
        <v>0</v>
      </c>
      <c r="W6788">
        <v>0</v>
      </c>
      <c r="X6788">
        <v>0</v>
      </c>
      <c r="Y6788">
        <v>0</v>
      </c>
      <c r="Z6788">
        <v>0</v>
      </c>
      <c r="AA6788">
        <v>0</v>
      </c>
      <c r="AB6788">
        <v>0</v>
      </c>
      <c r="AC6788">
        <v>0</v>
      </c>
    </row>
    <row r="6789" spans="1:29">
      <c r="A6789" t="s">
        <v>418</v>
      </c>
      <c r="B6789" t="s">
        <v>19</v>
      </c>
      <c r="C6789">
        <v>43908.2</v>
      </c>
      <c r="D6789">
        <v>42784.5</v>
      </c>
      <c r="E6789">
        <v>41190.1</v>
      </c>
      <c r="F6789">
        <v>39446.1</v>
      </c>
      <c r="G6789">
        <v>37443.9</v>
      </c>
      <c r="H6789">
        <v>35386.6</v>
      </c>
      <c r="I6789">
        <v>33244.6</v>
      </c>
      <c r="J6789">
        <v>30987.599999999999</v>
      </c>
      <c r="K6789">
        <v>28691.7</v>
      </c>
      <c r="L6789">
        <v>26342.3</v>
      </c>
      <c r="M6789">
        <v>23996.2</v>
      </c>
      <c r="N6789">
        <v>21637.9</v>
      </c>
      <c r="O6789">
        <v>19335.3</v>
      </c>
      <c r="P6789">
        <v>17041.5</v>
      </c>
      <c r="Q6789">
        <v>14747.7</v>
      </c>
      <c r="R6789">
        <v>12446.9</v>
      </c>
      <c r="S6789">
        <v>10171</v>
      </c>
      <c r="T6789">
        <v>7925.77</v>
      </c>
      <c r="U6789">
        <v>7806.39</v>
      </c>
      <c r="V6789">
        <v>7696.67</v>
      </c>
      <c r="W6789">
        <v>7675.61</v>
      </c>
      <c r="X6789">
        <v>7665.68</v>
      </c>
      <c r="Y6789">
        <v>7656.8</v>
      </c>
      <c r="Z6789">
        <v>7640.7</v>
      </c>
      <c r="AA6789">
        <v>7633.5</v>
      </c>
      <c r="AB6789">
        <v>7628.47</v>
      </c>
      <c r="AC6789">
        <v>7620.54</v>
      </c>
    </row>
    <row r="6790" spans="1:29">
      <c r="A6790" t="s">
        <v>419</v>
      </c>
      <c r="B6790" t="s">
        <v>19</v>
      </c>
      <c r="C6790">
        <v>0</v>
      </c>
      <c r="D6790">
        <v>0</v>
      </c>
      <c r="E6790">
        <v>0</v>
      </c>
      <c r="F6790">
        <v>0</v>
      </c>
      <c r="G6790">
        <v>0</v>
      </c>
      <c r="H6790">
        <v>0</v>
      </c>
      <c r="I6790">
        <v>0</v>
      </c>
      <c r="J6790">
        <v>0</v>
      </c>
      <c r="K6790">
        <v>0</v>
      </c>
      <c r="L6790">
        <v>0</v>
      </c>
      <c r="M6790">
        <v>0</v>
      </c>
      <c r="N6790">
        <v>0</v>
      </c>
      <c r="O6790">
        <v>0</v>
      </c>
      <c r="P6790">
        <v>0</v>
      </c>
      <c r="Q6790">
        <v>0</v>
      </c>
      <c r="R6790">
        <v>0</v>
      </c>
      <c r="S6790">
        <v>0</v>
      </c>
      <c r="T6790">
        <v>0</v>
      </c>
      <c r="U6790">
        <v>0</v>
      </c>
      <c r="V6790">
        <v>0</v>
      </c>
      <c r="W6790">
        <v>0</v>
      </c>
      <c r="X6790">
        <v>0</v>
      </c>
      <c r="Y6790">
        <v>0</v>
      </c>
      <c r="Z6790">
        <v>0</v>
      </c>
      <c r="AA6790">
        <v>0</v>
      </c>
      <c r="AB6790">
        <v>0</v>
      </c>
      <c r="AC6790">
        <v>0</v>
      </c>
    </row>
    <row r="6791" spans="1:29">
      <c r="A6791" t="s">
        <v>420</v>
      </c>
      <c r="B6791" t="s">
        <v>19</v>
      </c>
      <c r="C6791">
        <v>0</v>
      </c>
      <c r="D6791">
        <v>0</v>
      </c>
      <c r="E6791">
        <v>0</v>
      </c>
      <c r="F6791">
        <v>0</v>
      </c>
      <c r="G6791">
        <v>0</v>
      </c>
      <c r="H6791">
        <v>0</v>
      </c>
      <c r="I6791">
        <v>0</v>
      </c>
      <c r="J6791">
        <v>0</v>
      </c>
      <c r="K6791">
        <v>0</v>
      </c>
      <c r="L6791">
        <v>0</v>
      </c>
      <c r="M6791">
        <v>0</v>
      </c>
      <c r="N6791">
        <v>0</v>
      </c>
      <c r="O6791">
        <v>0</v>
      </c>
      <c r="P6791">
        <v>0</v>
      </c>
      <c r="Q6791">
        <v>0</v>
      </c>
      <c r="R6791">
        <v>0</v>
      </c>
      <c r="S6791">
        <v>0</v>
      </c>
      <c r="T6791">
        <v>0</v>
      </c>
      <c r="U6791">
        <v>0</v>
      </c>
      <c r="V6791">
        <v>0</v>
      </c>
      <c r="W6791">
        <v>0</v>
      </c>
      <c r="X6791">
        <v>0</v>
      </c>
      <c r="Y6791">
        <v>0</v>
      </c>
      <c r="Z6791">
        <v>0</v>
      </c>
      <c r="AA6791">
        <v>0</v>
      </c>
      <c r="AB6791">
        <v>0</v>
      </c>
      <c r="AC6791">
        <v>0</v>
      </c>
    </row>
    <row r="6792" spans="1:29">
      <c r="A6792" t="s">
        <v>421</v>
      </c>
      <c r="B6792" t="s">
        <v>19</v>
      </c>
      <c r="C6792" s="2">
        <v>7042350</v>
      </c>
      <c r="D6792" s="2">
        <v>6529880</v>
      </c>
      <c r="E6792" s="2">
        <v>5917180</v>
      </c>
      <c r="F6792" s="2">
        <v>5254350</v>
      </c>
      <c r="G6792" s="2">
        <v>4575490</v>
      </c>
      <c r="H6792" s="2">
        <v>3893190</v>
      </c>
      <c r="I6792" s="2">
        <v>3215350</v>
      </c>
      <c r="J6792" s="2">
        <v>2546400</v>
      </c>
      <c r="K6792" s="2">
        <v>1891320</v>
      </c>
      <c r="L6792" s="2">
        <v>1252910</v>
      </c>
      <c r="M6792">
        <v>632070</v>
      </c>
      <c r="N6792">
        <v>27812.9</v>
      </c>
      <c r="O6792">
        <v>23467.7</v>
      </c>
      <c r="P6792">
        <v>20465</v>
      </c>
      <c r="Q6792">
        <v>17786.5</v>
      </c>
      <c r="R6792">
        <v>15490.2</v>
      </c>
      <c r="S6792">
        <v>13882.5</v>
      </c>
      <c r="T6792">
        <v>12625</v>
      </c>
      <c r="U6792">
        <v>11568.8</v>
      </c>
      <c r="V6792">
        <v>10688.5</v>
      </c>
      <c r="W6792">
        <v>9975.49</v>
      </c>
      <c r="X6792">
        <v>9431.0499999999993</v>
      </c>
      <c r="Y6792">
        <v>8891.89</v>
      </c>
      <c r="Z6792">
        <v>8512.52</v>
      </c>
      <c r="AA6792">
        <v>8137.37</v>
      </c>
      <c r="AB6792">
        <v>7768.94</v>
      </c>
      <c r="AC6792">
        <v>7555.69</v>
      </c>
    </row>
    <row r="6793" spans="1:29">
      <c r="A6793" t="s">
        <v>422</v>
      </c>
      <c r="B6793" t="s">
        <v>19</v>
      </c>
      <c r="C6793" s="2">
        <v>22161700</v>
      </c>
      <c r="D6793" s="2">
        <v>22332400</v>
      </c>
      <c r="E6793" s="2">
        <v>22293000</v>
      </c>
      <c r="F6793" s="2">
        <v>22159800</v>
      </c>
      <c r="G6793" s="2">
        <v>21996200</v>
      </c>
      <c r="H6793" s="2">
        <v>21612300</v>
      </c>
      <c r="I6793" s="2">
        <v>21008900</v>
      </c>
      <c r="J6793" s="2">
        <v>20331700</v>
      </c>
      <c r="K6793" s="2">
        <v>19606800</v>
      </c>
      <c r="L6793" s="2">
        <v>18856000</v>
      </c>
      <c r="M6793" s="2">
        <v>18077500</v>
      </c>
      <c r="N6793" s="2">
        <v>17280700</v>
      </c>
      <c r="O6793" s="2">
        <v>16823700</v>
      </c>
      <c r="P6793" s="2">
        <v>16409900</v>
      </c>
      <c r="Q6793" s="2">
        <v>15918100</v>
      </c>
      <c r="R6793" s="2">
        <v>15343800</v>
      </c>
      <c r="S6793" s="2">
        <v>14717700</v>
      </c>
      <c r="T6793" s="2">
        <v>14234100</v>
      </c>
      <c r="U6793" s="2">
        <v>13914000</v>
      </c>
      <c r="V6793" s="2">
        <v>13624100</v>
      </c>
      <c r="W6793" s="2">
        <v>13363700</v>
      </c>
      <c r="X6793" s="2">
        <v>13127900</v>
      </c>
      <c r="Y6793" s="2">
        <v>12937300</v>
      </c>
      <c r="Z6793" s="2">
        <v>12771000</v>
      </c>
      <c r="AA6793" s="2">
        <v>12622000</v>
      </c>
      <c r="AB6793" s="2">
        <v>12475400</v>
      </c>
      <c r="AC6793" s="2">
        <v>12325700</v>
      </c>
    </row>
    <row r="6794" spans="1:29">
      <c r="A6794" t="s">
        <v>423</v>
      </c>
      <c r="B6794" t="s">
        <v>19</v>
      </c>
      <c r="C6794" s="2">
        <v>477744000</v>
      </c>
      <c r="D6794" s="2">
        <v>494628000</v>
      </c>
      <c r="E6794" s="2">
        <v>504443000</v>
      </c>
      <c r="F6794" s="2">
        <v>507924000</v>
      </c>
      <c r="G6794" s="2">
        <v>511021000</v>
      </c>
      <c r="H6794" s="2">
        <v>500417000</v>
      </c>
      <c r="I6794" s="2">
        <v>486092000</v>
      </c>
      <c r="J6794" s="2">
        <v>470509000</v>
      </c>
      <c r="K6794" s="2">
        <v>454231000</v>
      </c>
      <c r="L6794" s="2">
        <v>437087000</v>
      </c>
      <c r="M6794" s="2">
        <v>419298000</v>
      </c>
      <c r="N6794" s="2">
        <v>401564000</v>
      </c>
      <c r="O6794" s="2">
        <v>381017000</v>
      </c>
      <c r="P6794" s="2">
        <v>362670000</v>
      </c>
      <c r="Q6794" s="2">
        <v>342636000</v>
      </c>
      <c r="R6794" s="2">
        <v>325834000</v>
      </c>
      <c r="S6794" s="2">
        <v>312273000</v>
      </c>
      <c r="T6794" s="2">
        <v>302424000</v>
      </c>
      <c r="U6794" s="2">
        <v>296334000</v>
      </c>
      <c r="V6794" s="2">
        <v>290926000</v>
      </c>
      <c r="W6794" s="2">
        <v>285954000</v>
      </c>
      <c r="X6794" s="2">
        <v>281605000</v>
      </c>
      <c r="Y6794" s="2">
        <v>277604000</v>
      </c>
      <c r="Z6794" s="2">
        <v>274152000</v>
      </c>
      <c r="AA6794" s="2">
        <v>270779000</v>
      </c>
      <c r="AB6794" s="2">
        <v>267502000</v>
      </c>
      <c r="AC6794" s="2">
        <v>264362000</v>
      </c>
    </row>
    <row r="6795" spans="1:29">
      <c r="A6795" t="s">
        <v>424</v>
      </c>
      <c r="B6795" t="s">
        <v>19</v>
      </c>
      <c r="C6795" s="2">
        <v>1742620</v>
      </c>
      <c r="D6795" s="2">
        <v>1756050</v>
      </c>
      <c r="E6795" s="2">
        <v>1752950</v>
      </c>
      <c r="F6795" s="2">
        <v>1742470</v>
      </c>
      <c r="G6795" s="2">
        <v>1729610</v>
      </c>
      <c r="H6795" s="2">
        <v>1699420</v>
      </c>
      <c r="I6795" s="2">
        <v>1651980</v>
      </c>
      <c r="J6795" s="2">
        <v>1598730</v>
      </c>
      <c r="K6795" s="2">
        <v>1541730</v>
      </c>
      <c r="L6795" s="2">
        <v>1482690</v>
      </c>
      <c r="M6795" s="2">
        <v>1421480</v>
      </c>
      <c r="N6795" s="2">
        <v>1358820</v>
      </c>
      <c r="O6795" s="2">
        <v>1322880</v>
      </c>
      <c r="P6795" s="2">
        <v>1290350</v>
      </c>
      <c r="Q6795" s="2">
        <v>1251680</v>
      </c>
      <c r="R6795" s="2">
        <v>1206520</v>
      </c>
      <c r="S6795" s="2">
        <v>1157280</v>
      </c>
      <c r="T6795" s="2">
        <v>1119260</v>
      </c>
      <c r="U6795" s="2">
        <v>1094090</v>
      </c>
      <c r="V6795" s="2">
        <v>1071290</v>
      </c>
      <c r="W6795" s="2">
        <v>1050820</v>
      </c>
      <c r="X6795" s="2">
        <v>1032280</v>
      </c>
      <c r="Y6795" s="2">
        <v>1017290</v>
      </c>
      <c r="Z6795" s="2">
        <v>1004210</v>
      </c>
      <c r="AA6795">
        <v>992494</v>
      </c>
      <c r="AB6795">
        <v>980966</v>
      </c>
      <c r="AC6795">
        <v>969196</v>
      </c>
    </row>
    <row r="6796" spans="1:29">
      <c r="A6796" t="s">
        <v>425</v>
      </c>
      <c r="B6796" t="s">
        <v>19</v>
      </c>
      <c r="C6796" s="2">
        <v>19691400</v>
      </c>
      <c r="D6796" s="2">
        <v>16873500</v>
      </c>
      <c r="E6796" s="2">
        <v>17534300</v>
      </c>
      <c r="F6796" s="2">
        <v>16723100</v>
      </c>
      <c r="G6796" s="2">
        <v>10380100</v>
      </c>
      <c r="H6796" s="2">
        <v>12040400</v>
      </c>
      <c r="I6796" s="2">
        <v>12317300</v>
      </c>
      <c r="J6796" s="2">
        <v>12290900</v>
      </c>
      <c r="K6796" s="2">
        <v>12118100</v>
      </c>
      <c r="L6796" s="2">
        <v>12320400</v>
      </c>
      <c r="M6796" s="2">
        <v>13059300</v>
      </c>
      <c r="N6796" s="2">
        <v>13416400</v>
      </c>
      <c r="O6796" s="2">
        <v>12759600</v>
      </c>
      <c r="P6796" s="2">
        <v>12870600</v>
      </c>
      <c r="Q6796" s="2">
        <v>12219100</v>
      </c>
      <c r="R6796" s="2">
        <v>11561300</v>
      </c>
      <c r="S6796" s="2">
        <v>11004500</v>
      </c>
      <c r="T6796" s="2">
        <v>10572300</v>
      </c>
      <c r="U6796" s="2">
        <v>10255000</v>
      </c>
      <c r="V6796" s="2">
        <v>9955250</v>
      </c>
      <c r="W6796" s="2">
        <v>9693870</v>
      </c>
      <c r="X6796" s="2">
        <v>9407710</v>
      </c>
      <c r="Y6796" s="2">
        <v>9127950</v>
      </c>
      <c r="Z6796" s="2">
        <v>8827380</v>
      </c>
      <c r="AA6796" s="2">
        <v>8522310</v>
      </c>
      <c r="AB6796" s="2">
        <v>8219050</v>
      </c>
      <c r="AC6796" s="2">
        <v>7924110</v>
      </c>
    </row>
    <row r="6797" spans="1:29">
      <c r="A6797" t="s">
        <v>426</v>
      </c>
      <c r="B6797" t="s">
        <v>19</v>
      </c>
      <c r="C6797">
        <v>0</v>
      </c>
      <c r="D6797">
        <v>0</v>
      </c>
      <c r="E6797">
        <v>0</v>
      </c>
      <c r="F6797">
        <v>0</v>
      </c>
      <c r="G6797">
        <v>0</v>
      </c>
      <c r="H6797">
        <v>0</v>
      </c>
      <c r="I6797">
        <v>0</v>
      </c>
      <c r="J6797">
        <v>0</v>
      </c>
      <c r="K6797">
        <v>0</v>
      </c>
      <c r="L6797">
        <v>0</v>
      </c>
      <c r="M6797">
        <v>0</v>
      </c>
      <c r="N6797">
        <v>0</v>
      </c>
      <c r="O6797">
        <v>0</v>
      </c>
      <c r="P6797">
        <v>0</v>
      </c>
      <c r="Q6797">
        <v>0</v>
      </c>
      <c r="R6797">
        <v>0</v>
      </c>
      <c r="S6797">
        <v>0</v>
      </c>
      <c r="T6797">
        <v>0</v>
      </c>
      <c r="U6797">
        <v>0</v>
      </c>
      <c r="V6797">
        <v>0</v>
      </c>
      <c r="W6797">
        <v>0</v>
      </c>
      <c r="X6797">
        <v>0</v>
      </c>
      <c r="Y6797">
        <v>0</v>
      </c>
      <c r="Z6797">
        <v>0</v>
      </c>
      <c r="AA6797">
        <v>0</v>
      </c>
      <c r="AB6797">
        <v>0</v>
      </c>
      <c r="AC6797">
        <v>0</v>
      </c>
    </row>
    <row r="6798" spans="1:29">
      <c r="A6798" t="s">
        <v>427</v>
      </c>
      <c r="B6798" t="s">
        <v>19</v>
      </c>
      <c r="C6798">
        <v>0</v>
      </c>
      <c r="D6798">
        <v>0</v>
      </c>
      <c r="E6798">
        <v>0</v>
      </c>
      <c r="F6798">
        <v>0</v>
      </c>
      <c r="G6798">
        <v>0</v>
      </c>
      <c r="H6798">
        <v>0</v>
      </c>
      <c r="I6798">
        <v>0</v>
      </c>
      <c r="J6798">
        <v>0</v>
      </c>
      <c r="K6798">
        <v>0</v>
      </c>
      <c r="L6798">
        <v>0</v>
      </c>
      <c r="M6798">
        <v>0</v>
      </c>
      <c r="N6798">
        <v>0</v>
      </c>
      <c r="O6798">
        <v>0</v>
      </c>
      <c r="P6798">
        <v>0</v>
      </c>
      <c r="Q6798">
        <v>0</v>
      </c>
      <c r="R6798">
        <v>0</v>
      </c>
      <c r="S6798">
        <v>0</v>
      </c>
      <c r="T6798">
        <v>0</v>
      </c>
      <c r="U6798">
        <v>0</v>
      </c>
      <c r="V6798">
        <v>0</v>
      </c>
      <c r="W6798">
        <v>0</v>
      </c>
      <c r="X6798">
        <v>0</v>
      </c>
      <c r="Y6798">
        <v>0</v>
      </c>
      <c r="Z6798">
        <v>0</v>
      </c>
      <c r="AA6798">
        <v>0</v>
      </c>
      <c r="AB6798">
        <v>0</v>
      </c>
      <c r="AC6798">
        <v>0</v>
      </c>
    </row>
    <row r="6799" spans="1:29">
      <c r="A6799" t="s">
        <v>428</v>
      </c>
      <c r="B6799" t="s">
        <v>19</v>
      </c>
      <c r="C6799">
        <v>328155</v>
      </c>
      <c r="D6799">
        <v>304430</v>
      </c>
      <c r="E6799">
        <v>276108</v>
      </c>
      <c r="F6799">
        <v>245489</v>
      </c>
      <c r="G6799">
        <v>214106</v>
      </c>
      <c r="H6799">
        <v>182582</v>
      </c>
      <c r="I6799">
        <v>151253</v>
      </c>
      <c r="J6799">
        <v>120337</v>
      </c>
      <c r="K6799">
        <v>90069.9</v>
      </c>
      <c r="L6799">
        <v>60587.8</v>
      </c>
      <c r="M6799">
        <v>31914.3</v>
      </c>
      <c r="N6799">
        <v>4012.81</v>
      </c>
      <c r="O6799">
        <v>3899.57</v>
      </c>
      <c r="P6799">
        <v>3840.64</v>
      </c>
      <c r="Q6799">
        <v>3744.44</v>
      </c>
      <c r="R6799">
        <v>3633.58</v>
      </c>
      <c r="S6799">
        <v>3572.56</v>
      </c>
      <c r="T6799">
        <v>3518.05</v>
      </c>
      <c r="U6799">
        <v>3490.8</v>
      </c>
      <c r="V6799">
        <v>3470.61</v>
      </c>
      <c r="W6799">
        <v>3456.31</v>
      </c>
      <c r="X6799">
        <v>3445.58</v>
      </c>
      <c r="Y6799">
        <v>3437.05</v>
      </c>
      <c r="Z6799">
        <v>3430.78</v>
      </c>
      <c r="AA6799">
        <v>3427.01</v>
      </c>
      <c r="AB6799">
        <v>3406.43</v>
      </c>
      <c r="AC6799">
        <v>3388.62</v>
      </c>
    </row>
    <row r="6800" spans="1:29">
      <c r="A6800" t="s">
        <v>429</v>
      </c>
      <c r="B6800" t="s">
        <v>19</v>
      </c>
      <c r="C6800">
        <v>0</v>
      </c>
      <c r="D6800">
        <v>0</v>
      </c>
      <c r="E6800">
        <v>0</v>
      </c>
      <c r="F6800">
        <v>0</v>
      </c>
      <c r="G6800">
        <v>0</v>
      </c>
      <c r="H6800">
        <v>0</v>
      </c>
      <c r="I6800">
        <v>0</v>
      </c>
      <c r="J6800">
        <v>0</v>
      </c>
      <c r="K6800">
        <v>0</v>
      </c>
      <c r="L6800">
        <v>0</v>
      </c>
      <c r="M6800">
        <v>0</v>
      </c>
      <c r="N6800">
        <v>0</v>
      </c>
      <c r="O6800">
        <v>0</v>
      </c>
      <c r="P6800">
        <v>0</v>
      </c>
      <c r="Q6800">
        <v>0</v>
      </c>
      <c r="R6800">
        <v>0</v>
      </c>
      <c r="S6800">
        <v>0</v>
      </c>
      <c r="T6800">
        <v>0</v>
      </c>
      <c r="U6800">
        <v>0</v>
      </c>
      <c r="V6800">
        <v>0</v>
      </c>
      <c r="W6800">
        <v>0</v>
      </c>
      <c r="X6800">
        <v>0</v>
      </c>
      <c r="Y6800">
        <v>0</v>
      </c>
      <c r="Z6800">
        <v>0</v>
      </c>
      <c r="AA6800">
        <v>0</v>
      </c>
      <c r="AB6800">
        <v>0</v>
      </c>
      <c r="AC6800">
        <v>0</v>
      </c>
    </row>
    <row r="6801" spans="1:29">
      <c r="A6801" t="s">
        <v>430</v>
      </c>
      <c r="B6801" t="s">
        <v>19</v>
      </c>
      <c r="C6801">
        <v>0</v>
      </c>
      <c r="D6801">
        <v>0</v>
      </c>
      <c r="E6801">
        <v>0</v>
      </c>
      <c r="F6801">
        <v>0</v>
      </c>
      <c r="G6801">
        <v>0</v>
      </c>
      <c r="H6801">
        <v>0</v>
      </c>
      <c r="I6801">
        <v>0</v>
      </c>
      <c r="J6801">
        <v>0</v>
      </c>
      <c r="K6801">
        <v>0</v>
      </c>
      <c r="L6801">
        <v>0</v>
      </c>
      <c r="M6801">
        <v>0</v>
      </c>
      <c r="N6801">
        <v>0</v>
      </c>
      <c r="O6801">
        <v>0</v>
      </c>
      <c r="P6801">
        <v>0</v>
      </c>
      <c r="Q6801">
        <v>0</v>
      </c>
      <c r="R6801">
        <v>0</v>
      </c>
      <c r="S6801">
        <v>0</v>
      </c>
      <c r="T6801">
        <v>0</v>
      </c>
      <c r="U6801">
        <v>0</v>
      </c>
      <c r="V6801">
        <v>0</v>
      </c>
      <c r="W6801">
        <v>0</v>
      </c>
      <c r="X6801">
        <v>0</v>
      </c>
      <c r="Y6801">
        <v>0</v>
      </c>
      <c r="Z6801">
        <v>0</v>
      </c>
      <c r="AA6801">
        <v>0</v>
      </c>
      <c r="AB6801">
        <v>0</v>
      </c>
      <c r="AC6801">
        <v>0</v>
      </c>
    </row>
    <row r="6802" spans="1:29">
      <c r="A6802" t="s">
        <v>431</v>
      </c>
      <c r="B6802" t="s">
        <v>19</v>
      </c>
      <c r="C6802" s="2">
        <v>15128400</v>
      </c>
      <c r="D6802" s="2">
        <v>14694200</v>
      </c>
      <c r="E6802" s="2">
        <v>14102900</v>
      </c>
      <c r="F6802" s="2">
        <v>13461800</v>
      </c>
      <c r="G6802" s="2">
        <v>12743500</v>
      </c>
      <c r="H6802" s="2">
        <v>12010900</v>
      </c>
      <c r="I6802" s="2">
        <v>11273800</v>
      </c>
      <c r="J6802" s="2">
        <v>10515500</v>
      </c>
      <c r="K6802" s="2">
        <v>9762990</v>
      </c>
      <c r="L6802" s="2">
        <v>9019360</v>
      </c>
      <c r="M6802" s="2">
        <v>8314480</v>
      </c>
      <c r="N6802" s="2">
        <v>7646570</v>
      </c>
      <c r="O6802" s="2">
        <v>7028620</v>
      </c>
      <c r="P6802" s="2">
        <v>6462370</v>
      </c>
      <c r="Q6802" s="2">
        <v>5943430</v>
      </c>
      <c r="R6802" s="2">
        <v>5465440</v>
      </c>
      <c r="S6802" s="2">
        <v>5035590</v>
      </c>
      <c r="T6802" s="2">
        <v>4643950</v>
      </c>
      <c r="U6802" s="2">
        <v>5049930</v>
      </c>
      <c r="V6802" s="2">
        <v>5499170</v>
      </c>
      <c r="W6802" s="2">
        <v>5984470</v>
      </c>
      <c r="X6802" s="2">
        <v>6488600</v>
      </c>
      <c r="Y6802" s="2">
        <v>6998330</v>
      </c>
      <c r="Z6802" s="2">
        <v>7522360</v>
      </c>
      <c r="AA6802" s="2">
        <v>8036180</v>
      </c>
      <c r="AB6802" s="2">
        <v>8534580</v>
      </c>
      <c r="AC6802" s="2">
        <v>9013820</v>
      </c>
    </row>
    <row r="6803" spans="1:29">
      <c r="A6803" t="s">
        <v>432</v>
      </c>
      <c r="B6803" t="s">
        <v>19</v>
      </c>
      <c r="C6803" s="2">
        <v>15553500</v>
      </c>
      <c r="D6803" s="2">
        <v>14971300</v>
      </c>
      <c r="E6803" s="2">
        <v>14243000</v>
      </c>
      <c r="F6803" s="2">
        <v>13459800</v>
      </c>
      <c r="G6803" s="2">
        <v>12587000</v>
      </c>
      <c r="H6803" s="2">
        <v>11681500</v>
      </c>
      <c r="I6803" s="2">
        <v>10748900</v>
      </c>
      <c r="J6803" s="2">
        <v>9781280</v>
      </c>
      <c r="K6803" s="2">
        <v>8804590</v>
      </c>
      <c r="L6803" s="2">
        <v>7814930</v>
      </c>
      <c r="M6803" s="2">
        <v>6829900</v>
      </c>
      <c r="N6803" s="2">
        <v>5844220</v>
      </c>
      <c r="O6803" s="2">
        <v>4866040</v>
      </c>
      <c r="P6803" s="2">
        <v>3890680</v>
      </c>
      <c r="Q6803" s="2">
        <v>2915150</v>
      </c>
      <c r="R6803" s="2">
        <v>1938360</v>
      </c>
      <c r="S6803">
        <v>966282</v>
      </c>
      <c r="T6803">
        <v>0</v>
      </c>
      <c r="U6803">
        <v>0</v>
      </c>
      <c r="V6803">
        <v>0</v>
      </c>
      <c r="W6803">
        <v>0</v>
      </c>
      <c r="X6803">
        <v>0</v>
      </c>
      <c r="Y6803">
        <v>0</v>
      </c>
      <c r="Z6803">
        <v>0</v>
      </c>
      <c r="AA6803">
        <v>0</v>
      </c>
      <c r="AB6803">
        <v>0</v>
      </c>
      <c r="AC6803">
        <v>0</v>
      </c>
    </row>
    <row r="6804" spans="1:29">
      <c r="A6804" t="s">
        <v>433</v>
      </c>
      <c r="B6804" t="s">
        <v>19</v>
      </c>
      <c r="C6804" s="2">
        <v>7152720000</v>
      </c>
      <c r="D6804" s="2">
        <v>7348110000</v>
      </c>
      <c r="E6804" s="2">
        <v>7430740000</v>
      </c>
      <c r="F6804" s="2">
        <v>7511180000</v>
      </c>
      <c r="G6804" s="2">
        <v>7625790000</v>
      </c>
      <c r="H6804" s="2">
        <v>7601260000</v>
      </c>
      <c r="I6804" s="2">
        <v>7578960000</v>
      </c>
      <c r="J6804" s="2">
        <v>7535730000</v>
      </c>
      <c r="K6804" s="2">
        <v>7486500000</v>
      </c>
      <c r="L6804" s="2">
        <v>7417710000</v>
      </c>
      <c r="M6804" s="2">
        <v>7341180000</v>
      </c>
      <c r="N6804" s="2">
        <v>7267410000</v>
      </c>
      <c r="O6804" s="2">
        <v>7218740000</v>
      </c>
      <c r="P6804" s="2">
        <v>7161840000</v>
      </c>
      <c r="Q6804" s="2">
        <v>7117250000</v>
      </c>
      <c r="R6804" s="2">
        <v>7065080000</v>
      </c>
      <c r="S6804" s="2">
        <v>7013370000</v>
      </c>
      <c r="T6804" s="2">
        <v>6958270000</v>
      </c>
      <c r="U6804" s="2">
        <v>6914840000</v>
      </c>
      <c r="V6804" s="2">
        <v>6869910000</v>
      </c>
      <c r="W6804" s="2">
        <v>6824490000</v>
      </c>
      <c r="X6804" s="2">
        <v>6787650000</v>
      </c>
      <c r="Y6804" s="2">
        <v>6750680000</v>
      </c>
      <c r="Z6804" s="2">
        <v>6744440000</v>
      </c>
      <c r="AA6804" s="2">
        <v>6745280000</v>
      </c>
      <c r="AB6804" s="2">
        <v>6745750000</v>
      </c>
      <c r="AC6804" s="2">
        <v>6739860000</v>
      </c>
    </row>
    <row r="6805" spans="1:29">
      <c r="A6805" t="s">
        <v>434</v>
      </c>
      <c r="B6805" t="s">
        <v>19</v>
      </c>
      <c r="C6805" s="2">
        <v>1223010</v>
      </c>
      <c r="D6805" s="2">
        <v>1177230</v>
      </c>
      <c r="E6805" s="2">
        <v>1119960</v>
      </c>
      <c r="F6805" s="2">
        <v>1058370</v>
      </c>
      <c r="G6805">
        <v>989744</v>
      </c>
      <c r="H6805">
        <v>918543</v>
      </c>
      <c r="I6805">
        <v>845208</v>
      </c>
      <c r="J6805">
        <v>769124</v>
      </c>
      <c r="K6805">
        <v>692325</v>
      </c>
      <c r="L6805">
        <v>614506</v>
      </c>
      <c r="M6805">
        <v>537051</v>
      </c>
      <c r="N6805">
        <v>459544</v>
      </c>
      <c r="O6805">
        <v>382628</v>
      </c>
      <c r="P6805">
        <v>305933</v>
      </c>
      <c r="Q6805">
        <v>229225</v>
      </c>
      <c r="R6805">
        <v>152418</v>
      </c>
      <c r="S6805">
        <v>75981</v>
      </c>
      <c r="T6805">
        <v>0</v>
      </c>
      <c r="U6805">
        <v>0</v>
      </c>
      <c r="V6805">
        <v>0</v>
      </c>
      <c r="W6805">
        <v>0</v>
      </c>
      <c r="X6805">
        <v>0</v>
      </c>
      <c r="Y6805">
        <v>0</v>
      </c>
      <c r="Z6805">
        <v>0</v>
      </c>
      <c r="AA6805">
        <v>0</v>
      </c>
      <c r="AB6805">
        <v>0</v>
      </c>
      <c r="AC6805">
        <v>0</v>
      </c>
    </row>
    <row r="6806" spans="1:29">
      <c r="A6806" t="s">
        <v>435</v>
      </c>
      <c r="B6806" t="s">
        <v>19</v>
      </c>
      <c r="C6806" s="2">
        <v>294817000</v>
      </c>
      <c r="D6806" s="2">
        <v>250670000</v>
      </c>
      <c r="E6806" s="2">
        <v>258291000</v>
      </c>
      <c r="F6806" s="2">
        <v>247302000</v>
      </c>
      <c r="G6806" s="2">
        <v>154898000</v>
      </c>
      <c r="H6806" s="2">
        <v>182892000</v>
      </c>
      <c r="I6806" s="2">
        <v>192047000</v>
      </c>
      <c r="J6806" s="2">
        <v>196852000</v>
      </c>
      <c r="K6806" s="2">
        <v>199727000</v>
      </c>
      <c r="L6806" s="2">
        <v>209087000</v>
      </c>
      <c r="M6806" s="2">
        <v>228646000</v>
      </c>
      <c r="N6806" s="2">
        <v>242807000</v>
      </c>
      <c r="O6806" s="2">
        <v>241744000</v>
      </c>
      <c r="P6806" s="2">
        <v>254162000</v>
      </c>
      <c r="Q6806" s="2">
        <v>253814000</v>
      </c>
      <c r="R6806" s="2">
        <v>250685000</v>
      </c>
      <c r="S6806" s="2">
        <v>247152000</v>
      </c>
      <c r="T6806" s="2">
        <v>243252000</v>
      </c>
      <c r="U6806" s="2">
        <v>239296000</v>
      </c>
      <c r="V6806" s="2">
        <v>235083000</v>
      </c>
      <c r="W6806" s="2">
        <v>231351000</v>
      </c>
      <c r="X6806" s="2">
        <v>226758000</v>
      </c>
      <c r="Y6806" s="2">
        <v>221970000</v>
      </c>
      <c r="Z6806" s="2">
        <v>217163000</v>
      </c>
      <c r="AA6806" s="2">
        <v>212296000</v>
      </c>
      <c r="AB6806" s="2">
        <v>207265000</v>
      </c>
      <c r="AC6806" s="2">
        <v>202023000</v>
      </c>
    </row>
    <row r="6807" spans="1:29">
      <c r="A6807" t="s">
        <v>436</v>
      </c>
      <c r="B6807" t="s">
        <v>19</v>
      </c>
      <c r="C6807">
        <v>0</v>
      </c>
      <c r="D6807">
        <v>0</v>
      </c>
      <c r="E6807">
        <v>0</v>
      </c>
      <c r="F6807">
        <v>0</v>
      </c>
      <c r="G6807">
        <v>0</v>
      </c>
      <c r="H6807">
        <v>0</v>
      </c>
      <c r="I6807">
        <v>0</v>
      </c>
      <c r="J6807">
        <v>0</v>
      </c>
      <c r="K6807">
        <v>0</v>
      </c>
      <c r="L6807">
        <v>0</v>
      </c>
      <c r="M6807">
        <v>0</v>
      </c>
      <c r="N6807">
        <v>0</v>
      </c>
      <c r="O6807">
        <v>0</v>
      </c>
      <c r="P6807">
        <v>0</v>
      </c>
      <c r="Q6807">
        <v>0</v>
      </c>
      <c r="R6807">
        <v>0</v>
      </c>
      <c r="S6807">
        <v>0</v>
      </c>
      <c r="T6807">
        <v>0</v>
      </c>
      <c r="U6807">
        <v>0</v>
      </c>
      <c r="V6807">
        <v>0</v>
      </c>
      <c r="W6807">
        <v>0</v>
      </c>
      <c r="X6807">
        <v>0</v>
      </c>
      <c r="Y6807">
        <v>0</v>
      </c>
      <c r="Z6807">
        <v>0</v>
      </c>
      <c r="AA6807">
        <v>0</v>
      </c>
      <c r="AB6807">
        <v>0</v>
      </c>
      <c r="AC6807">
        <v>0</v>
      </c>
    </row>
    <row r="6808" spans="1:29">
      <c r="A6808" t="s">
        <v>437</v>
      </c>
      <c r="B6808" t="s">
        <v>19</v>
      </c>
      <c r="C6808">
        <v>0</v>
      </c>
      <c r="D6808">
        <v>0</v>
      </c>
      <c r="E6808">
        <v>0</v>
      </c>
      <c r="F6808">
        <v>0</v>
      </c>
      <c r="G6808">
        <v>0</v>
      </c>
      <c r="H6808">
        <v>0</v>
      </c>
      <c r="I6808">
        <v>0</v>
      </c>
      <c r="J6808">
        <v>0</v>
      </c>
      <c r="K6808">
        <v>0</v>
      </c>
      <c r="L6808">
        <v>0</v>
      </c>
      <c r="M6808">
        <v>0</v>
      </c>
      <c r="N6808">
        <v>0</v>
      </c>
      <c r="O6808">
        <v>0</v>
      </c>
      <c r="P6808">
        <v>0</v>
      </c>
      <c r="Q6808">
        <v>0</v>
      </c>
      <c r="R6808">
        <v>0</v>
      </c>
      <c r="S6808">
        <v>0</v>
      </c>
      <c r="T6808">
        <v>0</v>
      </c>
      <c r="U6808">
        <v>0</v>
      </c>
      <c r="V6808">
        <v>0</v>
      </c>
      <c r="W6808">
        <v>0</v>
      </c>
      <c r="X6808">
        <v>0</v>
      </c>
      <c r="Y6808">
        <v>0</v>
      </c>
      <c r="Z6808">
        <v>0</v>
      </c>
      <c r="AA6808">
        <v>0</v>
      </c>
      <c r="AB6808">
        <v>0</v>
      </c>
      <c r="AC6808">
        <v>0</v>
      </c>
    </row>
    <row r="6809" spans="1:29">
      <c r="A6809" t="s">
        <v>438</v>
      </c>
      <c r="B6809" t="s">
        <v>19</v>
      </c>
      <c r="C6809">
        <v>81230.2</v>
      </c>
      <c r="D6809">
        <v>79151.3</v>
      </c>
      <c r="E6809">
        <v>76201.7</v>
      </c>
      <c r="F6809">
        <v>72975.3</v>
      </c>
      <c r="G6809">
        <v>69271.100000000006</v>
      </c>
      <c r="H6809">
        <v>65465.3</v>
      </c>
      <c r="I6809">
        <v>61502.5</v>
      </c>
      <c r="J6809">
        <v>57327</v>
      </c>
      <c r="K6809">
        <v>53079.6</v>
      </c>
      <c r="L6809">
        <v>48733.3</v>
      </c>
      <c r="M6809">
        <v>44393</v>
      </c>
      <c r="N6809">
        <v>40030</v>
      </c>
      <c r="O6809">
        <v>35770.400000000001</v>
      </c>
      <c r="P6809">
        <v>31526.799999999999</v>
      </c>
      <c r="Q6809">
        <v>27283.3</v>
      </c>
      <c r="R6809">
        <v>23026.799999999999</v>
      </c>
      <c r="S6809">
        <v>18816.400000000001</v>
      </c>
      <c r="T6809">
        <v>14662.7</v>
      </c>
      <c r="U6809">
        <v>14441.8</v>
      </c>
      <c r="V6809">
        <v>14238.8</v>
      </c>
      <c r="W6809">
        <v>14199.9</v>
      </c>
      <c r="X6809">
        <v>14181.5</v>
      </c>
      <c r="Y6809">
        <v>14165.1</v>
      </c>
      <c r="Z6809">
        <v>14135.3</v>
      </c>
      <c r="AA6809">
        <v>14122</v>
      </c>
      <c r="AB6809">
        <v>14112.7</v>
      </c>
      <c r="AC6809">
        <v>14098</v>
      </c>
    </row>
    <row r="6810" spans="1:29">
      <c r="A6810" t="s">
        <v>439</v>
      </c>
      <c r="B6810" t="s">
        <v>19</v>
      </c>
      <c r="C6810">
        <v>0</v>
      </c>
      <c r="D6810">
        <v>0</v>
      </c>
      <c r="E6810">
        <v>0</v>
      </c>
      <c r="F6810">
        <v>0</v>
      </c>
      <c r="G6810">
        <v>0</v>
      </c>
      <c r="H6810">
        <v>0</v>
      </c>
      <c r="I6810">
        <v>0</v>
      </c>
      <c r="J6810">
        <v>0</v>
      </c>
      <c r="K6810">
        <v>0</v>
      </c>
      <c r="L6810">
        <v>0</v>
      </c>
      <c r="M6810">
        <v>0</v>
      </c>
      <c r="N6810">
        <v>0</v>
      </c>
      <c r="O6810">
        <v>0</v>
      </c>
      <c r="P6810">
        <v>0</v>
      </c>
      <c r="Q6810">
        <v>0</v>
      </c>
      <c r="R6810">
        <v>0</v>
      </c>
      <c r="S6810">
        <v>0</v>
      </c>
      <c r="T6810">
        <v>0</v>
      </c>
      <c r="U6810">
        <v>0</v>
      </c>
      <c r="V6810">
        <v>0</v>
      </c>
      <c r="W6810">
        <v>0</v>
      </c>
      <c r="X6810">
        <v>0</v>
      </c>
      <c r="Y6810">
        <v>0</v>
      </c>
      <c r="Z6810">
        <v>0</v>
      </c>
      <c r="AA6810">
        <v>0</v>
      </c>
      <c r="AB6810">
        <v>0</v>
      </c>
      <c r="AC6810">
        <v>0</v>
      </c>
    </row>
    <row r="6811" spans="1:29">
      <c r="A6811" t="s">
        <v>440</v>
      </c>
      <c r="B6811" t="s">
        <v>19</v>
      </c>
      <c r="C6811">
        <v>0</v>
      </c>
      <c r="D6811">
        <v>0</v>
      </c>
      <c r="E6811">
        <v>0</v>
      </c>
      <c r="F6811">
        <v>0</v>
      </c>
      <c r="G6811">
        <v>0</v>
      </c>
      <c r="H6811">
        <v>0</v>
      </c>
      <c r="I6811">
        <v>0</v>
      </c>
      <c r="J6811">
        <v>0</v>
      </c>
      <c r="K6811">
        <v>0</v>
      </c>
      <c r="L6811">
        <v>0</v>
      </c>
      <c r="M6811">
        <v>0</v>
      </c>
      <c r="N6811">
        <v>0</v>
      </c>
      <c r="O6811">
        <v>0</v>
      </c>
      <c r="P6811">
        <v>0</v>
      </c>
      <c r="Q6811">
        <v>0</v>
      </c>
      <c r="R6811">
        <v>0</v>
      </c>
      <c r="S6811">
        <v>0</v>
      </c>
      <c r="T6811">
        <v>0</v>
      </c>
      <c r="U6811">
        <v>0</v>
      </c>
      <c r="V6811">
        <v>0</v>
      </c>
      <c r="W6811">
        <v>0</v>
      </c>
      <c r="X6811">
        <v>0</v>
      </c>
      <c r="Y6811">
        <v>0</v>
      </c>
      <c r="Z6811">
        <v>0</v>
      </c>
      <c r="AA6811">
        <v>0</v>
      </c>
      <c r="AB6811">
        <v>0</v>
      </c>
      <c r="AC6811">
        <v>0</v>
      </c>
    </row>
    <row r="6812" spans="1:29">
      <c r="A6812" t="s">
        <v>441</v>
      </c>
      <c r="B6812" t="s">
        <v>19</v>
      </c>
      <c r="C6812" s="2">
        <v>17605900</v>
      </c>
      <c r="D6812" s="2">
        <v>16324700</v>
      </c>
      <c r="E6812" s="2">
        <v>14793000</v>
      </c>
      <c r="F6812" s="2">
        <v>13135900</v>
      </c>
      <c r="G6812" s="2">
        <v>11438700</v>
      </c>
      <c r="H6812" s="2">
        <v>9732980</v>
      </c>
      <c r="I6812" s="2">
        <v>8038380</v>
      </c>
      <c r="J6812" s="2">
        <v>6365990</v>
      </c>
      <c r="K6812" s="2">
        <v>4728300</v>
      </c>
      <c r="L6812" s="2">
        <v>3132280</v>
      </c>
      <c r="M6812" s="2">
        <v>1580180</v>
      </c>
      <c r="N6812">
        <v>69532.2</v>
      </c>
      <c r="O6812">
        <v>58669.1</v>
      </c>
      <c r="P6812">
        <v>51162.5</v>
      </c>
      <c r="Q6812">
        <v>44466.400000000001</v>
      </c>
      <c r="R6812">
        <v>38725.4</v>
      </c>
      <c r="S6812">
        <v>34706.300000000003</v>
      </c>
      <c r="T6812">
        <v>31562.400000000001</v>
      </c>
      <c r="U6812">
        <v>28921.9</v>
      </c>
      <c r="V6812">
        <v>26721.3</v>
      </c>
      <c r="W6812">
        <v>24938.7</v>
      </c>
      <c r="X6812">
        <v>23577.599999999999</v>
      </c>
      <c r="Y6812">
        <v>22229.7</v>
      </c>
      <c r="Z6812">
        <v>21281.3</v>
      </c>
      <c r="AA6812">
        <v>20343.400000000001</v>
      </c>
      <c r="AB6812">
        <v>19422.400000000001</v>
      </c>
      <c r="AC6812">
        <v>18889.2</v>
      </c>
    </row>
    <row r="6813" spans="1:29">
      <c r="A6813" t="s">
        <v>442</v>
      </c>
      <c r="B6813" t="s">
        <v>19</v>
      </c>
      <c r="C6813" s="2">
        <v>114629000</v>
      </c>
      <c r="D6813" s="2">
        <v>115513000</v>
      </c>
      <c r="E6813" s="2">
        <v>115309000</v>
      </c>
      <c r="F6813" s="2">
        <v>114620000</v>
      </c>
      <c r="G6813" s="2">
        <v>113773000</v>
      </c>
      <c r="H6813" s="2">
        <v>111788000</v>
      </c>
      <c r="I6813" s="2">
        <v>108667000</v>
      </c>
      <c r="J6813" s="2">
        <v>105164000</v>
      </c>
      <c r="K6813" s="2">
        <v>101415000</v>
      </c>
      <c r="L6813" s="2">
        <v>97531300</v>
      </c>
      <c r="M6813" s="2">
        <v>93504500</v>
      </c>
      <c r="N6813" s="2">
        <v>89383200</v>
      </c>
      <c r="O6813" s="2">
        <v>87018900</v>
      </c>
      <c r="P6813" s="2">
        <v>84878900</v>
      </c>
      <c r="Q6813" s="2">
        <v>82334900</v>
      </c>
      <c r="R6813" s="2">
        <v>79364300</v>
      </c>
      <c r="S6813" s="2">
        <v>76125800</v>
      </c>
      <c r="T6813" s="2">
        <v>73624700</v>
      </c>
      <c r="U6813" s="2">
        <v>71969200</v>
      </c>
      <c r="V6813" s="2">
        <v>70469500</v>
      </c>
      <c r="W6813" s="2">
        <v>69122700</v>
      </c>
      <c r="X6813" s="2">
        <v>67903000</v>
      </c>
      <c r="Y6813" s="2">
        <v>66917100</v>
      </c>
      <c r="Z6813" s="2">
        <v>66056700</v>
      </c>
      <c r="AA6813" s="2">
        <v>65286100</v>
      </c>
      <c r="AB6813" s="2">
        <v>64527700</v>
      </c>
      <c r="AC6813" s="2">
        <v>63753500</v>
      </c>
    </row>
    <row r="6814" spans="1:29">
      <c r="A6814" t="s">
        <v>443</v>
      </c>
      <c r="B6814" t="s">
        <v>19</v>
      </c>
      <c r="C6814" s="2">
        <v>797125000</v>
      </c>
      <c r="D6814" s="2">
        <v>825296000</v>
      </c>
      <c r="E6814" s="2">
        <v>841674000</v>
      </c>
      <c r="F6814" s="2">
        <v>847482000</v>
      </c>
      <c r="G6814" s="2">
        <v>852649000</v>
      </c>
      <c r="H6814" s="2">
        <v>834956000</v>
      </c>
      <c r="I6814" s="2">
        <v>811054000</v>
      </c>
      <c r="J6814" s="2">
        <v>785053000</v>
      </c>
      <c r="K6814" s="2">
        <v>757893000</v>
      </c>
      <c r="L6814" s="2">
        <v>729288000</v>
      </c>
      <c r="M6814" s="2">
        <v>699607000</v>
      </c>
      <c r="N6814" s="2">
        <v>670019000</v>
      </c>
      <c r="O6814" s="2">
        <v>635734000</v>
      </c>
      <c r="P6814" s="2">
        <v>605123000</v>
      </c>
      <c r="Q6814" s="2">
        <v>571696000</v>
      </c>
      <c r="R6814" s="2">
        <v>543660000</v>
      </c>
      <c r="S6814" s="2">
        <v>521033000</v>
      </c>
      <c r="T6814" s="2">
        <v>504601000</v>
      </c>
      <c r="U6814" s="2">
        <v>494439000</v>
      </c>
      <c r="V6814" s="2">
        <v>485415000</v>
      </c>
      <c r="W6814" s="2">
        <v>477120000</v>
      </c>
      <c r="X6814" s="2">
        <v>469865000</v>
      </c>
      <c r="Y6814" s="2">
        <v>463189000</v>
      </c>
      <c r="Z6814" s="2">
        <v>457429000</v>
      </c>
      <c r="AA6814" s="2">
        <v>451801000</v>
      </c>
      <c r="AB6814" s="2">
        <v>446332000</v>
      </c>
      <c r="AC6814" s="2">
        <v>441094000</v>
      </c>
    </row>
    <row r="6815" spans="1:29">
      <c r="A6815" t="s">
        <v>444</v>
      </c>
      <c r="B6815" t="s">
        <v>19</v>
      </c>
      <c r="C6815">
        <v>0</v>
      </c>
      <c r="D6815">
        <v>0</v>
      </c>
      <c r="E6815">
        <v>0</v>
      </c>
      <c r="F6815">
        <v>0</v>
      </c>
      <c r="G6815">
        <v>0</v>
      </c>
      <c r="H6815">
        <v>0</v>
      </c>
      <c r="I6815">
        <v>0</v>
      </c>
      <c r="J6815">
        <v>0</v>
      </c>
      <c r="K6815">
        <v>0</v>
      </c>
      <c r="L6815">
        <v>0</v>
      </c>
      <c r="M6815">
        <v>0</v>
      </c>
      <c r="N6815">
        <v>0</v>
      </c>
      <c r="O6815">
        <v>0</v>
      </c>
      <c r="P6815">
        <v>0</v>
      </c>
      <c r="Q6815">
        <v>0</v>
      </c>
      <c r="R6815">
        <v>0</v>
      </c>
      <c r="S6815">
        <v>0</v>
      </c>
      <c r="T6815">
        <v>0</v>
      </c>
      <c r="U6815">
        <v>0</v>
      </c>
      <c r="V6815">
        <v>0</v>
      </c>
      <c r="W6815">
        <v>0</v>
      </c>
      <c r="X6815">
        <v>0</v>
      </c>
      <c r="Y6815">
        <v>0</v>
      </c>
      <c r="Z6815">
        <v>0</v>
      </c>
      <c r="AA6815">
        <v>0</v>
      </c>
      <c r="AB6815">
        <v>0</v>
      </c>
      <c r="AC6815">
        <v>0</v>
      </c>
    </row>
    <row r="6816" spans="1:29">
      <c r="A6816" t="s">
        <v>445</v>
      </c>
      <c r="B6816" t="s">
        <v>19</v>
      </c>
      <c r="C6816">
        <v>0</v>
      </c>
      <c r="D6816">
        <v>0</v>
      </c>
      <c r="E6816">
        <v>0</v>
      </c>
      <c r="F6816">
        <v>0</v>
      </c>
      <c r="G6816">
        <v>0</v>
      </c>
      <c r="H6816">
        <v>0</v>
      </c>
      <c r="I6816">
        <v>0</v>
      </c>
      <c r="J6816">
        <v>0</v>
      </c>
      <c r="K6816">
        <v>0</v>
      </c>
      <c r="L6816">
        <v>0</v>
      </c>
      <c r="M6816">
        <v>0</v>
      </c>
      <c r="N6816">
        <v>0</v>
      </c>
      <c r="O6816">
        <v>0</v>
      </c>
      <c r="P6816">
        <v>0</v>
      </c>
      <c r="Q6816">
        <v>0</v>
      </c>
      <c r="R6816">
        <v>0</v>
      </c>
      <c r="S6816">
        <v>0</v>
      </c>
      <c r="T6816">
        <v>0</v>
      </c>
      <c r="U6816">
        <v>0</v>
      </c>
      <c r="V6816">
        <v>0</v>
      </c>
      <c r="W6816">
        <v>0</v>
      </c>
      <c r="X6816">
        <v>0</v>
      </c>
      <c r="Y6816">
        <v>0</v>
      </c>
      <c r="Z6816">
        <v>0</v>
      </c>
      <c r="AA6816">
        <v>0</v>
      </c>
      <c r="AB6816">
        <v>0</v>
      </c>
      <c r="AC6816">
        <v>0</v>
      </c>
    </row>
    <row r="6817" spans="1:29">
      <c r="A6817" t="s">
        <v>446</v>
      </c>
      <c r="B6817" t="s">
        <v>19</v>
      </c>
      <c r="C6817">
        <v>0</v>
      </c>
      <c r="D6817">
        <v>0</v>
      </c>
      <c r="E6817">
        <v>0</v>
      </c>
      <c r="F6817">
        <v>0</v>
      </c>
      <c r="G6817">
        <v>0</v>
      </c>
      <c r="H6817">
        <v>0</v>
      </c>
      <c r="I6817">
        <v>0</v>
      </c>
      <c r="J6817">
        <v>0</v>
      </c>
      <c r="K6817">
        <v>0</v>
      </c>
      <c r="L6817">
        <v>0</v>
      </c>
      <c r="M6817">
        <v>0</v>
      </c>
      <c r="N6817">
        <v>0</v>
      </c>
      <c r="O6817">
        <v>0</v>
      </c>
      <c r="P6817">
        <v>0</v>
      </c>
      <c r="Q6817">
        <v>0</v>
      </c>
      <c r="R6817">
        <v>0</v>
      </c>
      <c r="S6817">
        <v>0</v>
      </c>
      <c r="T6817">
        <v>0</v>
      </c>
      <c r="U6817">
        <v>0</v>
      </c>
      <c r="V6817">
        <v>0</v>
      </c>
      <c r="W6817">
        <v>0</v>
      </c>
      <c r="X6817">
        <v>0</v>
      </c>
      <c r="Y6817">
        <v>0</v>
      </c>
      <c r="Z6817">
        <v>0</v>
      </c>
      <c r="AA6817">
        <v>0</v>
      </c>
      <c r="AB6817">
        <v>0</v>
      </c>
      <c r="AC6817">
        <v>0</v>
      </c>
    </row>
    <row r="6818" spans="1:29">
      <c r="A6818" t="s">
        <v>447</v>
      </c>
      <c r="B6818" t="s">
        <v>19</v>
      </c>
      <c r="C6818">
        <v>0</v>
      </c>
      <c r="D6818">
        <v>0</v>
      </c>
      <c r="E6818">
        <v>0</v>
      </c>
      <c r="F6818">
        <v>0</v>
      </c>
      <c r="G6818">
        <v>0</v>
      </c>
      <c r="H6818">
        <v>0</v>
      </c>
      <c r="I6818">
        <v>0</v>
      </c>
      <c r="J6818">
        <v>0</v>
      </c>
      <c r="K6818">
        <v>0</v>
      </c>
      <c r="L6818">
        <v>0</v>
      </c>
      <c r="M6818">
        <v>0</v>
      </c>
      <c r="N6818">
        <v>0</v>
      </c>
      <c r="O6818">
        <v>0</v>
      </c>
      <c r="P6818">
        <v>0</v>
      </c>
      <c r="Q6818">
        <v>0</v>
      </c>
      <c r="R6818">
        <v>0</v>
      </c>
      <c r="S6818">
        <v>0</v>
      </c>
      <c r="T6818">
        <v>0</v>
      </c>
      <c r="U6818">
        <v>0</v>
      </c>
      <c r="V6818">
        <v>0</v>
      </c>
      <c r="W6818">
        <v>0</v>
      </c>
      <c r="X6818">
        <v>0</v>
      </c>
      <c r="Y6818">
        <v>0</v>
      </c>
      <c r="Z6818">
        <v>0</v>
      </c>
      <c r="AA6818">
        <v>0</v>
      </c>
      <c r="AB6818">
        <v>0</v>
      </c>
      <c r="AC6818">
        <v>0</v>
      </c>
    </row>
    <row r="6819" spans="1:29">
      <c r="A6819" t="s">
        <v>448</v>
      </c>
      <c r="B6819" t="s">
        <v>19</v>
      </c>
      <c r="C6819" s="2">
        <v>26607200</v>
      </c>
      <c r="D6819" s="2">
        <v>24683500</v>
      </c>
      <c r="E6819" s="2">
        <v>22387100</v>
      </c>
      <c r="F6819" s="2">
        <v>19904500</v>
      </c>
      <c r="G6819" s="2">
        <v>17359900</v>
      </c>
      <c r="H6819" s="2">
        <v>14804000</v>
      </c>
      <c r="I6819" s="2">
        <v>12263700</v>
      </c>
      <c r="J6819" s="2">
        <v>9757050</v>
      </c>
      <c r="K6819" s="2">
        <v>7302970</v>
      </c>
      <c r="L6819" s="2">
        <v>4912520</v>
      </c>
      <c r="M6819" s="2">
        <v>2587640</v>
      </c>
      <c r="N6819">
        <v>325363</v>
      </c>
      <c r="O6819">
        <v>316181</v>
      </c>
      <c r="P6819">
        <v>311403</v>
      </c>
      <c r="Q6819">
        <v>303603</v>
      </c>
      <c r="R6819">
        <v>294614</v>
      </c>
      <c r="S6819">
        <v>289667</v>
      </c>
      <c r="T6819">
        <v>285247</v>
      </c>
      <c r="U6819">
        <v>283038</v>
      </c>
      <c r="V6819">
        <v>281401</v>
      </c>
      <c r="W6819">
        <v>280241</v>
      </c>
      <c r="X6819">
        <v>279371</v>
      </c>
      <c r="Y6819">
        <v>278680</v>
      </c>
      <c r="Z6819">
        <v>278171</v>
      </c>
      <c r="AA6819">
        <v>277865</v>
      </c>
      <c r="AB6819">
        <v>276197</v>
      </c>
      <c r="AC6819">
        <v>274753</v>
      </c>
    </row>
    <row r="6820" spans="1:29">
      <c r="A6820" t="s">
        <v>449</v>
      </c>
      <c r="B6820" t="s">
        <v>19</v>
      </c>
      <c r="C6820">
        <v>0</v>
      </c>
      <c r="D6820">
        <v>0</v>
      </c>
      <c r="E6820">
        <v>0</v>
      </c>
      <c r="F6820">
        <v>0</v>
      </c>
      <c r="G6820">
        <v>0</v>
      </c>
      <c r="H6820">
        <v>0</v>
      </c>
      <c r="I6820">
        <v>0</v>
      </c>
      <c r="J6820">
        <v>0</v>
      </c>
      <c r="K6820">
        <v>0</v>
      </c>
      <c r="L6820">
        <v>0</v>
      </c>
      <c r="M6820">
        <v>0</v>
      </c>
      <c r="N6820">
        <v>0</v>
      </c>
      <c r="O6820">
        <v>0</v>
      </c>
      <c r="P6820">
        <v>0</v>
      </c>
      <c r="Q6820">
        <v>0</v>
      </c>
      <c r="R6820">
        <v>0</v>
      </c>
      <c r="S6820">
        <v>0</v>
      </c>
      <c r="T6820">
        <v>0</v>
      </c>
      <c r="U6820">
        <v>0</v>
      </c>
      <c r="V6820">
        <v>0</v>
      </c>
      <c r="W6820">
        <v>0</v>
      </c>
      <c r="X6820">
        <v>0</v>
      </c>
      <c r="Y6820">
        <v>0</v>
      </c>
      <c r="Z6820">
        <v>0</v>
      </c>
      <c r="AA6820">
        <v>0</v>
      </c>
      <c r="AB6820">
        <v>0</v>
      </c>
      <c r="AC6820">
        <v>0</v>
      </c>
    </row>
    <row r="6821" spans="1:29">
      <c r="A6821" t="s">
        <v>450</v>
      </c>
      <c r="B6821" t="s">
        <v>19</v>
      </c>
      <c r="C6821">
        <v>0</v>
      </c>
      <c r="D6821">
        <v>0</v>
      </c>
      <c r="E6821">
        <v>0</v>
      </c>
      <c r="F6821">
        <v>0</v>
      </c>
      <c r="G6821">
        <v>0</v>
      </c>
      <c r="H6821">
        <v>0</v>
      </c>
      <c r="I6821">
        <v>0</v>
      </c>
      <c r="J6821">
        <v>0</v>
      </c>
      <c r="K6821">
        <v>0</v>
      </c>
      <c r="L6821">
        <v>0</v>
      </c>
      <c r="M6821">
        <v>0</v>
      </c>
      <c r="N6821">
        <v>0</v>
      </c>
      <c r="O6821">
        <v>0</v>
      </c>
      <c r="P6821">
        <v>0</v>
      </c>
      <c r="Q6821">
        <v>0</v>
      </c>
      <c r="R6821">
        <v>0</v>
      </c>
      <c r="S6821">
        <v>0</v>
      </c>
      <c r="T6821">
        <v>0</v>
      </c>
      <c r="U6821">
        <v>0</v>
      </c>
      <c r="V6821">
        <v>0</v>
      </c>
      <c r="W6821">
        <v>0</v>
      </c>
      <c r="X6821">
        <v>0</v>
      </c>
      <c r="Y6821">
        <v>0</v>
      </c>
      <c r="Z6821">
        <v>0</v>
      </c>
      <c r="AA6821">
        <v>0</v>
      </c>
      <c r="AB6821">
        <v>0</v>
      </c>
      <c r="AC6821">
        <v>0</v>
      </c>
    </row>
    <row r="6822" spans="1:29">
      <c r="A6822" t="s">
        <v>451</v>
      </c>
      <c r="B6822" t="s">
        <v>19</v>
      </c>
      <c r="C6822" s="2">
        <v>37820900</v>
      </c>
      <c r="D6822" s="2">
        <v>36735600</v>
      </c>
      <c r="E6822" s="2">
        <v>35257200</v>
      </c>
      <c r="F6822" s="2">
        <v>33654600</v>
      </c>
      <c r="G6822" s="2">
        <v>31858700</v>
      </c>
      <c r="H6822" s="2">
        <v>30027200</v>
      </c>
      <c r="I6822" s="2">
        <v>28184400</v>
      </c>
      <c r="J6822" s="2">
        <v>26288700</v>
      </c>
      <c r="K6822" s="2">
        <v>24407500</v>
      </c>
      <c r="L6822" s="2">
        <v>22548400</v>
      </c>
      <c r="M6822" s="2">
        <v>20786200</v>
      </c>
      <c r="N6822" s="2">
        <v>19116400</v>
      </c>
      <c r="O6822" s="2">
        <v>17571600</v>
      </c>
      <c r="P6822" s="2">
        <v>16155900</v>
      </c>
      <c r="Q6822" s="2">
        <v>14858600</v>
      </c>
      <c r="R6822" s="2">
        <v>13663600</v>
      </c>
      <c r="S6822" s="2">
        <v>12589000</v>
      </c>
      <c r="T6822" s="2">
        <v>11609900</v>
      </c>
      <c r="U6822" s="2">
        <v>12624800</v>
      </c>
      <c r="V6822" s="2">
        <v>13747900</v>
      </c>
      <c r="W6822" s="2">
        <v>14961200</v>
      </c>
      <c r="X6822" s="2">
        <v>16221500</v>
      </c>
      <c r="Y6822" s="2">
        <v>17495800</v>
      </c>
      <c r="Z6822" s="2">
        <v>18805900</v>
      </c>
      <c r="AA6822" s="2">
        <v>20090500</v>
      </c>
      <c r="AB6822" s="2">
        <v>21336500</v>
      </c>
      <c r="AC6822" s="2">
        <v>22534600</v>
      </c>
    </row>
    <row r="6823" spans="1:29">
      <c r="A6823" t="s">
        <v>452</v>
      </c>
      <c r="B6823" t="s">
        <v>19</v>
      </c>
      <c r="C6823" s="2">
        <v>80449100</v>
      </c>
      <c r="D6823" s="2">
        <v>77437700</v>
      </c>
      <c r="E6823" s="2">
        <v>73670800</v>
      </c>
      <c r="F6823" s="2">
        <v>69619500</v>
      </c>
      <c r="G6823" s="2">
        <v>65105100</v>
      </c>
      <c r="H6823" s="2">
        <v>60421500</v>
      </c>
      <c r="I6823" s="2">
        <v>55597600</v>
      </c>
      <c r="J6823" s="2">
        <v>50592800</v>
      </c>
      <c r="K6823" s="2">
        <v>45541000</v>
      </c>
      <c r="L6823" s="2">
        <v>40422100</v>
      </c>
      <c r="M6823" s="2">
        <v>35327100</v>
      </c>
      <c r="N6823" s="2">
        <v>30228700</v>
      </c>
      <c r="O6823" s="2">
        <v>25169200</v>
      </c>
      <c r="P6823" s="2">
        <v>20124200</v>
      </c>
      <c r="Q6823" s="2">
        <v>15078400</v>
      </c>
      <c r="R6823" s="2">
        <v>10026000</v>
      </c>
      <c r="S6823" s="2">
        <v>4998010</v>
      </c>
      <c r="T6823">
        <v>0</v>
      </c>
      <c r="U6823">
        <v>0</v>
      </c>
      <c r="V6823">
        <v>0</v>
      </c>
      <c r="W6823">
        <v>0</v>
      </c>
      <c r="X6823">
        <v>0</v>
      </c>
      <c r="Y6823">
        <v>0</v>
      </c>
      <c r="Z6823">
        <v>0</v>
      </c>
      <c r="AA6823">
        <v>0</v>
      </c>
      <c r="AB6823">
        <v>0</v>
      </c>
      <c r="AC6823">
        <v>0</v>
      </c>
    </row>
    <row r="6824" spans="1:29">
      <c r="A6824" t="s">
        <v>453</v>
      </c>
      <c r="B6824" t="s">
        <v>19</v>
      </c>
      <c r="C6824" s="2">
        <v>11934500000</v>
      </c>
      <c r="D6824" s="2">
        <v>12260500000</v>
      </c>
      <c r="E6824" s="2">
        <v>12398400000</v>
      </c>
      <c r="F6824" s="2">
        <v>12532600000</v>
      </c>
      <c r="G6824" s="2">
        <v>12723800000</v>
      </c>
      <c r="H6824" s="2">
        <v>12682900000</v>
      </c>
      <c r="I6824" s="2">
        <v>12645700000</v>
      </c>
      <c r="J6824" s="2">
        <v>12573500000</v>
      </c>
      <c r="K6824" s="2">
        <v>12491400000</v>
      </c>
      <c r="L6824" s="2">
        <v>12376600000</v>
      </c>
      <c r="M6824" s="2">
        <v>12248900000</v>
      </c>
      <c r="N6824" s="2">
        <v>12125800000</v>
      </c>
      <c r="O6824" s="2">
        <v>12044600000</v>
      </c>
      <c r="P6824" s="2">
        <v>11949700000</v>
      </c>
      <c r="Q6824" s="2">
        <v>11875300000</v>
      </c>
      <c r="R6824" s="2">
        <v>11788200000</v>
      </c>
      <c r="S6824" s="2">
        <v>11701900000</v>
      </c>
      <c r="T6824" s="2">
        <v>11610000000</v>
      </c>
      <c r="U6824" s="2">
        <v>11537600000</v>
      </c>
      <c r="V6824" s="2">
        <v>11462600000</v>
      </c>
      <c r="W6824" s="2">
        <v>11386800000</v>
      </c>
      <c r="X6824" s="2">
        <v>11325300000</v>
      </c>
      <c r="Y6824" s="2">
        <v>11263700000</v>
      </c>
      <c r="Z6824" s="2">
        <v>11253200000</v>
      </c>
      <c r="AA6824" s="2">
        <v>11254600000</v>
      </c>
      <c r="AB6824" s="2">
        <v>11255400000</v>
      </c>
      <c r="AC6824" s="2">
        <v>11245600000</v>
      </c>
    </row>
    <row r="6825" spans="1:29">
      <c r="A6825" t="s">
        <v>454</v>
      </c>
      <c r="B6825" t="s">
        <v>19</v>
      </c>
      <c r="C6825">
        <v>0</v>
      </c>
      <c r="D6825">
        <v>0</v>
      </c>
      <c r="E6825">
        <v>0</v>
      </c>
      <c r="F6825">
        <v>0</v>
      </c>
      <c r="G6825">
        <v>0</v>
      </c>
      <c r="H6825">
        <v>0</v>
      </c>
      <c r="I6825">
        <v>0</v>
      </c>
      <c r="J6825">
        <v>0</v>
      </c>
      <c r="K6825">
        <v>0</v>
      </c>
      <c r="L6825">
        <v>0</v>
      </c>
      <c r="M6825">
        <v>0</v>
      </c>
      <c r="N6825">
        <v>0</v>
      </c>
      <c r="O6825">
        <v>0</v>
      </c>
      <c r="P6825">
        <v>0</v>
      </c>
      <c r="Q6825">
        <v>0</v>
      </c>
      <c r="R6825">
        <v>0</v>
      </c>
      <c r="S6825">
        <v>0</v>
      </c>
      <c r="T6825">
        <v>0</v>
      </c>
      <c r="U6825">
        <v>0</v>
      </c>
      <c r="V6825">
        <v>0</v>
      </c>
      <c r="W6825">
        <v>0</v>
      </c>
      <c r="X6825">
        <v>0</v>
      </c>
      <c r="Y6825">
        <v>0</v>
      </c>
      <c r="Z6825">
        <v>0</v>
      </c>
      <c r="AA6825">
        <v>0</v>
      </c>
      <c r="AB6825">
        <v>0</v>
      </c>
      <c r="AC6825">
        <v>0</v>
      </c>
    </row>
    <row r="6826" spans="1:29">
      <c r="A6826" t="s">
        <v>455</v>
      </c>
      <c r="B6826" t="s">
        <v>19</v>
      </c>
      <c r="C6826">
        <v>0</v>
      </c>
      <c r="D6826">
        <v>0</v>
      </c>
      <c r="E6826">
        <v>0</v>
      </c>
      <c r="F6826">
        <v>0</v>
      </c>
      <c r="G6826">
        <v>0</v>
      </c>
      <c r="H6826">
        <v>0</v>
      </c>
      <c r="I6826">
        <v>0</v>
      </c>
      <c r="J6826">
        <v>0</v>
      </c>
      <c r="K6826">
        <v>0</v>
      </c>
      <c r="L6826">
        <v>0</v>
      </c>
      <c r="M6826">
        <v>0</v>
      </c>
      <c r="N6826">
        <v>0</v>
      </c>
      <c r="O6826">
        <v>0</v>
      </c>
      <c r="P6826">
        <v>0</v>
      </c>
      <c r="Q6826">
        <v>0</v>
      </c>
      <c r="R6826">
        <v>0</v>
      </c>
      <c r="S6826">
        <v>0</v>
      </c>
      <c r="T6826">
        <v>0</v>
      </c>
      <c r="U6826">
        <v>0</v>
      </c>
      <c r="V6826">
        <v>0</v>
      </c>
      <c r="W6826">
        <v>0</v>
      </c>
      <c r="X6826">
        <v>0</v>
      </c>
      <c r="Y6826">
        <v>0</v>
      </c>
      <c r="Z6826">
        <v>0</v>
      </c>
      <c r="AA6826">
        <v>0</v>
      </c>
      <c r="AB6826">
        <v>0</v>
      </c>
      <c r="AC6826">
        <v>0</v>
      </c>
    </row>
    <row r="6827" spans="1:29">
      <c r="A6827" t="s">
        <v>456</v>
      </c>
      <c r="B6827" t="s">
        <v>19</v>
      </c>
      <c r="C6827">
        <v>0</v>
      </c>
      <c r="D6827">
        <v>0</v>
      </c>
      <c r="E6827">
        <v>0</v>
      </c>
      <c r="F6827">
        <v>0</v>
      </c>
      <c r="G6827">
        <v>0</v>
      </c>
      <c r="H6827">
        <v>0</v>
      </c>
      <c r="I6827">
        <v>0</v>
      </c>
      <c r="J6827">
        <v>0</v>
      </c>
      <c r="K6827">
        <v>0</v>
      </c>
      <c r="L6827">
        <v>0</v>
      </c>
      <c r="M6827">
        <v>0</v>
      </c>
      <c r="N6827">
        <v>0</v>
      </c>
      <c r="O6827">
        <v>0</v>
      </c>
      <c r="P6827">
        <v>0</v>
      </c>
      <c r="Q6827">
        <v>0</v>
      </c>
      <c r="R6827">
        <v>0</v>
      </c>
      <c r="S6827">
        <v>0</v>
      </c>
      <c r="T6827">
        <v>0</v>
      </c>
      <c r="U6827">
        <v>0</v>
      </c>
      <c r="V6827">
        <v>0</v>
      </c>
      <c r="W6827">
        <v>0</v>
      </c>
      <c r="X6827">
        <v>0</v>
      </c>
      <c r="Y6827">
        <v>0</v>
      </c>
      <c r="Z6827">
        <v>0</v>
      </c>
      <c r="AA6827">
        <v>0</v>
      </c>
      <c r="AB6827">
        <v>0</v>
      </c>
      <c r="AC6827">
        <v>0</v>
      </c>
    </row>
    <row r="6828" spans="1:29">
      <c r="A6828" t="s">
        <v>457</v>
      </c>
      <c r="B6828" t="s">
        <v>19</v>
      </c>
      <c r="C6828">
        <v>0</v>
      </c>
      <c r="D6828">
        <v>0</v>
      </c>
      <c r="E6828">
        <v>0</v>
      </c>
      <c r="F6828">
        <v>0</v>
      </c>
      <c r="G6828">
        <v>0</v>
      </c>
      <c r="H6828">
        <v>0</v>
      </c>
      <c r="I6828">
        <v>0</v>
      </c>
      <c r="J6828">
        <v>0</v>
      </c>
      <c r="K6828">
        <v>0</v>
      </c>
      <c r="L6828">
        <v>0</v>
      </c>
      <c r="M6828">
        <v>0</v>
      </c>
      <c r="N6828">
        <v>0</v>
      </c>
      <c r="O6828">
        <v>0</v>
      </c>
      <c r="P6828">
        <v>0</v>
      </c>
      <c r="Q6828">
        <v>0</v>
      </c>
      <c r="R6828">
        <v>0</v>
      </c>
      <c r="S6828">
        <v>0</v>
      </c>
      <c r="T6828">
        <v>0</v>
      </c>
      <c r="U6828">
        <v>0</v>
      </c>
      <c r="V6828">
        <v>0</v>
      </c>
      <c r="W6828">
        <v>0</v>
      </c>
      <c r="X6828">
        <v>0</v>
      </c>
      <c r="Y6828">
        <v>0</v>
      </c>
      <c r="Z6828">
        <v>0</v>
      </c>
      <c r="AA6828">
        <v>0</v>
      </c>
      <c r="AB6828">
        <v>0</v>
      </c>
      <c r="AC6828">
        <v>0</v>
      </c>
    </row>
    <row r="6829" spans="1:29">
      <c r="A6829" t="s">
        <v>458</v>
      </c>
      <c r="B6829" t="s">
        <v>19</v>
      </c>
      <c r="C6829" s="2">
        <v>6586230</v>
      </c>
      <c r="D6829" s="2">
        <v>6417680</v>
      </c>
      <c r="E6829" s="2">
        <v>6178520</v>
      </c>
      <c r="F6829" s="2">
        <v>5916920</v>
      </c>
      <c r="G6829" s="2">
        <v>5616580</v>
      </c>
      <c r="H6829" s="2">
        <v>5308000</v>
      </c>
      <c r="I6829" s="2">
        <v>4986690</v>
      </c>
      <c r="J6829" s="2">
        <v>4648130</v>
      </c>
      <c r="K6829" s="2">
        <v>4303750</v>
      </c>
      <c r="L6829" s="2">
        <v>3951350</v>
      </c>
      <c r="M6829" s="2">
        <v>3599430</v>
      </c>
      <c r="N6829" s="2">
        <v>3245680</v>
      </c>
      <c r="O6829" s="2">
        <v>2900300</v>
      </c>
      <c r="P6829" s="2">
        <v>2556230</v>
      </c>
      <c r="Q6829" s="2">
        <v>2212160</v>
      </c>
      <c r="R6829" s="2">
        <v>1867040</v>
      </c>
      <c r="S6829" s="2">
        <v>1525650</v>
      </c>
      <c r="T6829" s="2">
        <v>1188870</v>
      </c>
      <c r="U6829" s="2">
        <v>1170960</v>
      </c>
      <c r="V6829" s="2">
        <v>1154500</v>
      </c>
      <c r="W6829" s="2">
        <v>1151340</v>
      </c>
      <c r="X6829" s="2">
        <v>1149850</v>
      </c>
      <c r="Y6829" s="2">
        <v>1148520</v>
      </c>
      <c r="Z6829" s="2">
        <v>1146110</v>
      </c>
      <c r="AA6829" s="2">
        <v>1145020</v>
      </c>
      <c r="AB6829" s="2">
        <v>1144270</v>
      </c>
      <c r="AC6829" s="2">
        <v>1143080</v>
      </c>
    </row>
    <row r="6830" spans="1:29">
      <c r="A6830" t="s">
        <v>459</v>
      </c>
      <c r="B6830" t="s">
        <v>19</v>
      </c>
      <c r="C6830">
        <v>0</v>
      </c>
      <c r="D6830">
        <v>0</v>
      </c>
      <c r="E6830">
        <v>0</v>
      </c>
      <c r="F6830">
        <v>0</v>
      </c>
      <c r="G6830">
        <v>0</v>
      </c>
      <c r="H6830">
        <v>0</v>
      </c>
      <c r="I6830">
        <v>0</v>
      </c>
      <c r="J6830">
        <v>0</v>
      </c>
      <c r="K6830">
        <v>0</v>
      </c>
      <c r="L6830">
        <v>0</v>
      </c>
      <c r="M6830">
        <v>0</v>
      </c>
      <c r="N6830">
        <v>0</v>
      </c>
      <c r="O6830">
        <v>0</v>
      </c>
      <c r="P6830">
        <v>0</v>
      </c>
      <c r="Q6830">
        <v>0</v>
      </c>
      <c r="R6830">
        <v>0</v>
      </c>
      <c r="S6830">
        <v>0</v>
      </c>
      <c r="T6830">
        <v>0</v>
      </c>
      <c r="U6830">
        <v>0</v>
      </c>
      <c r="V6830">
        <v>0</v>
      </c>
      <c r="W6830">
        <v>0</v>
      </c>
      <c r="X6830">
        <v>0</v>
      </c>
      <c r="Y6830">
        <v>0</v>
      </c>
      <c r="Z6830">
        <v>0</v>
      </c>
      <c r="AA6830">
        <v>0</v>
      </c>
      <c r="AB6830">
        <v>0</v>
      </c>
      <c r="AC6830">
        <v>0</v>
      </c>
    </row>
    <row r="6831" spans="1:29">
      <c r="A6831" t="s">
        <v>460</v>
      </c>
      <c r="B6831" t="s">
        <v>19</v>
      </c>
      <c r="C6831">
        <v>0</v>
      </c>
      <c r="D6831">
        <v>0</v>
      </c>
      <c r="E6831">
        <v>0</v>
      </c>
      <c r="F6831">
        <v>0</v>
      </c>
      <c r="G6831">
        <v>0</v>
      </c>
      <c r="H6831">
        <v>0</v>
      </c>
      <c r="I6831">
        <v>0</v>
      </c>
      <c r="J6831">
        <v>0</v>
      </c>
      <c r="K6831">
        <v>0</v>
      </c>
      <c r="L6831">
        <v>0</v>
      </c>
      <c r="M6831">
        <v>0</v>
      </c>
      <c r="N6831">
        <v>0</v>
      </c>
      <c r="O6831">
        <v>0</v>
      </c>
      <c r="P6831">
        <v>0</v>
      </c>
      <c r="Q6831">
        <v>0</v>
      </c>
      <c r="R6831">
        <v>0</v>
      </c>
      <c r="S6831">
        <v>0</v>
      </c>
      <c r="T6831">
        <v>0</v>
      </c>
      <c r="U6831">
        <v>0</v>
      </c>
      <c r="V6831">
        <v>0</v>
      </c>
      <c r="W6831">
        <v>0</v>
      </c>
      <c r="X6831">
        <v>0</v>
      </c>
      <c r="Y6831">
        <v>0</v>
      </c>
      <c r="Z6831">
        <v>0</v>
      </c>
      <c r="AA6831">
        <v>0</v>
      </c>
      <c r="AB6831">
        <v>0</v>
      </c>
      <c r="AC6831">
        <v>0</v>
      </c>
    </row>
    <row r="6832" spans="1:29">
      <c r="A6832" t="s">
        <v>461</v>
      </c>
      <c r="B6832" t="s">
        <v>19</v>
      </c>
      <c r="C6832" s="2">
        <v>1760590</v>
      </c>
      <c r="D6832" s="2">
        <v>1632470</v>
      </c>
      <c r="E6832" s="2">
        <v>1479300</v>
      </c>
      <c r="F6832" s="2">
        <v>1313590</v>
      </c>
      <c r="G6832" s="2">
        <v>1143870</v>
      </c>
      <c r="H6832">
        <v>973298</v>
      </c>
      <c r="I6832">
        <v>803838</v>
      </c>
      <c r="J6832">
        <v>636599</v>
      </c>
      <c r="K6832">
        <v>472830</v>
      </c>
      <c r="L6832">
        <v>313228</v>
      </c>
      <c r="M6832">
        <v>158018</v>
      </c>
      <c r="N6832">
        <v>6953.22</v>
      </c>
      <c r="O6832">
        <v>5866.91</v>
      </c>
      <c r="P6832">
        <v>5116.25</v>
      </c>
      <c r="Q6832">
        <v>4446.6400000000003</v>
      </c>
      <c r="R6832">
        <v>3872.54</v>
      </c>
      <c r="S6832">
        <v>3470.63</v>
      </c>
      <c r="T6832">
        <v>3156.24</v>
      </c>
      <c r="U6832">
        <v>2892.19</v>
      </c>
      <c r="V6832">
        <v>2672.13</v>
      </c>
      <c r="W6832">
        <v>2493.87</v>
      </c>
      <c r="X6832">
        <v>2357.7600000000002</v>
      </c>
      <c r="Y6832">
        <v>2222.9699999999998</v>
      </c>
      <c r="Z6832">
        <v>2128.13</v>
      </c>
      <c r="AA6832">
        <v>2034.34</v>
      </c>
      <c r="AB6832">
        <v>1942.24</v>
      </c>
      <c r="AC6832">
        <v>1888.92</v>
      </c>
    </row>
    <row r="6833" spans="1:29">
      <c r="A6833" t="s">
        <v>462</v>
      </c>
      <c r="B6833" t="s">
        <v>19</v>
      </c>
      <c r="C6833" s="2">
        <v>216573000</v>
      </c>
      <c r="D6833" s="2">
        <v>218242000</v>
      </c>
      <c r="E6833" s="2">
        <v>217857000</v>
      </c>
      <c r="F6833" s="2">
        <v>216555000</v>
      </c>
      <c r="G6833" s="2">
        <v>214956000</v>
      </c>
      <c r="H6833" s="2">
        <v>211204000</v>
      </c>
      <c r="I6833" s="2">
        <v>205308000</v>
      </c>
      <c r="J6833" s="2">
        <v>198690000</v>
      </c>
      <c r="K6833" s="2">
        <v>191606000</v>
      </c>
      <c r="L6833" s="2">
        <v>184269000</v>
      </c>
      <c r="M6833" s="2">
        <v>176661000</v>
      </c>
      <c r="N6833" s="2">
        <v>168875000</v>
      </c>
      <c r="O6833" s="2">
        <v>164408000</v>
      </c>
      <c r="P6833" s="2">
        <v>160365000</v>
      </c>
      <c r="Q6833" s="2">
        <v>155558000</v>
      </c>
      <c r="R6833" s="2">
        <v>149946000</v>
      </c>
      <c r="S6833" s="2">
        <v>143827000</v>
      </c>
      <c r="T6833" s="2">
        <v>139102000</v>
      </c>
      <c r="U6833" s="2">
        <v>135974000</v>
      </c>
      <c r="V6833" s="2">
        <v>133140000</v>
      </c>
      <c r="W6833" s="2">
        <v>130596000</v>
      </c>
      <c r="X6833" s="2">
        <v>128291000</v>
      </c>
      <c r="Y6833" s="2">
        <v>126429000</v>
      </c>
      <c r="Z6833" s="2">
        <v>124803000</v>
      </c>
      <c r="AA6833" s="2">
        <v>123347000</v>
      </c>
      <c r="AB6833" s="2">
        <v>121914000</v>
      </c>
      <c r="AC6833" s="2">
        <v>120452000</v>
      </c>
    </row>
    <row r="6834" spans="1:29">
      <c r="A6834" t="s">
        <v>463</v>
      </c>
      <c r="B6834" t="s">
        <v>19</v>
      </c>
      <c r="C6834" s="2">
        <v>646203000</v>
      </c>
      <c r="D6834" s="2">
        <v>669040000</v>
      </c>
      <c r="E6834" s="2">
        <v>682317000</v>
      </c>
      <c r="F6834" s="2">
        <v>687026000</v>
      </c>
      <c r="G6834" s="2">
        <v>691214000</v>
      </c>
      <c r="H6834" s="2">
        <v>676871000</v>
      </c>
      <c r="I6834" s="2">
        <v>657494000</v>
      </c>
      <c r="J6834" s="2">
        <v>636417000</v>
      </c>
      <c r="K6834" s="2">
        <v>614399000</v>
      </c>
      <c r="L6834" s="2">
        <v>591209000</v>
      </c>
      <c r="M6834" s="2">
        <v>567148000</v>
      </c>
      <c r="N6834" s="2">
        <v>543162000</v>
      </c>
      <c r="O6834" s="2">
        <v>515368000</v>
      </c>
      <c r="P6834" s="2">
        <v>490553000</v>
      </c>
      <c r="Q6834" s="2">
        <v>463455000</v>
      </c>
      <c r="R6834" s="2">
        <v>440727000</v>
      </c>
      <c r="S6834" s="2">
        <v>422384000</v>
      </c>
      <c r="T6834" s="2">
        <v>409063000</v>
      </c>
      <c r="U6834" s="2">
        <v>400825000</v>
      </c>
      <c r="V6834" s="2">
        <v>393510000</v>
      </c>
      <c r="W6834" s="2">
        <v>386785000</v>
      </c>
      <c r="X6834" s="2">
        <v>380904000</v>
      </c>
      <c r="Y6834" s="2">
        <v>375492000</v>
      </c>
      <c r="Z6834" s="2">
        <v>370822000</v>
      </c>
      <c r="AA6834" s="2">
        <v>366260000</v>
      </c>
      <c r="AB6834" s="2">
        <v>361826000</v>
      </c>
      <c r="AC6834" s="2">
        <v>357580000</v>
      </c>
    </row>
    <row r="6835" spans="1:29">
      <c r="A6835" t="s">
        <v>464</v>
      </c>
      <c r="B6835" t="s">
        <v>19</v>
      </c>
      <c r="C6835">
        <v>0</v>
      </c>
      <c r="D6835">
        <v>0</v>
      </c>
      <c r="E6835">
        <v>0</v>
      </c>
      <c r="F6835">
        <v>0</v>
      </c>
      <c r="G6835">
        <v>0</v>
      </c>
      <c r="H6835">
        <v>0</v>
      </c>
      <c r="I6835">
        <v>0</v>
      </c>
      <c r="J6835">
        <v>0</v>
      </c>
      <c r="K6835">
        <v>0</v>
      </c>
      <c r="L6835">
        <v>0</v>
      </c>
      <c r="M6835">
        <v>0</v>
      </c>
      <c r="N6835">
        <v>0</v>
      </c>
      <c r="O6835">
        <v>0</v>
      </c>
      <c r="P6835">
        <v>0</v>
      </c>
      <c r="Q6835">
        <v>0</v>
      </c>
      <c r="R6835">
        <v>0</v>
      </c>
      <c r="S6835">
        <v>0</v>
      </c>
      <c r="T6835">
        <v>0</v>
      </c>
      <c r="U6835">
        <v>0</v>
      </c>
      <c r="V6835">
        <v>0</v>
      </c>
      <c r="W6835">
        <v>0</v>
      </c>
      <c r="X6835">
        <v>0</v>
      </c>
      <c r="Y6835">
        <v>0</v>
      </c>
      <c r="Z6835">
        <v>0</v>
      </c>
      <c r="AA6835">
        <v>0</v>
      </c>
      <c r="AB6835">
        <v>0</v>
      </c>
      <c r="AC6835">
        <v>0</v>
      </c>
    </row>
    <row r="6836" spans="1:29">
      <c r="A6836" t="s">
        <v>465</v>
      </c>
      <c r="B6836" t="s">
        <v>19</v>
      </c>
      <c r="C6836">
        <v>0</v>
      </c>
      <c r="D6836">
        <v>0</v>
      </c>
      <c r="E6836">
        <v>0</v>
      </c>
      <c r="F6836">
        <v>0</v>
      </c>
      <c r="G6836">
        <v>0</v>
      </c>
      <c r="H6836">
        <v>0</v>
      </c>
      <c r="I6836">
        <v>0</v>
      </c>
      <c r="J6836">
        <v>0</v>
      </c>
      <c r="K6836">
        <v>0</v>
      </c>
      <c r="L6836">
        <v>0</v>
      </c>
      <c r="M6836">
        <v>0</v>
      </c>
      <c r="N6836">
        <v>0</v>
      </c>
      <c r="O6836">
        <v>0</v>
      </c>
      <c r="P6836">
        <v>0</v>
      </c>
      <c r="Q6836">
        <v>0</v>
      </c>
      <c r="R6836">
        <v>0</v>
      </c>
      <c r="S6836">
        <v>0</v>
      </c>
      <c r="T6836">
        <v>0</v>
      </c>
      <c r="U6836">
        <v>0</v>
      </c>
      <c r="V6836">
        <v>0</v>
      </c>
      <c r="W6836">
        <v>0</v>
      </c>
      <c r="X6836">
        <v>0</v>
      </c>
      <c r="Y6836">
        <v>0</v>
      </c>
      <c r="Z6836">
        <v>0</v>
      </c>
      <c r="AA6836">
        <v>0</v>
      </c>
      <c r="AB6836">
        <v>0</v>
      </c>
      <c r="AC6836">
        <v>0</v>
      </c>
    </row>
    <row r="6837" spans="1:29">
      <c r="A6837" t="s">
        <v>466</v>
      </c>
      <c r="B6837" t="s">
        <v>19</v>
      </c>
      <c r="C6837">
        <v>0</v>
      </c>
      <c r="D6837">
        <v>0</v>
      </c>
      <c r="E6837">
        <v>0</v>
      </c>
      <c r="F6837">
        <v>0</v>
      </c>
      <c r="G6837">
        <v>0</v>
      </c>
      <c r="H6837">
        <v>0</v>
      </c>
      <c r="I6837">
        <v>0</v>
      </c>
      <c r="J6837">
        <v>0</v>
      </c>
      <c r="K6837">
        <v>0</v>
      </c>
      <c r="L6837">
        <v>0</v>
      </c>
      <c r="M6837">
        <v>0</v>
      </c>
      <c r="N6837">
        <v>0</v>
      </c>
      <c r="O6837">
        <v>0</v>
      </c>
      <c r="P6837">
        <v>0</v>
      </c>
      <c r="Q6837">
        <v>0</v>
      </c>
      <c r="R6837">
        <v>0</v>
      </c>
      <c r="S6837">
        <v>0</v>
      </c>
      <c r="T6837">
        <v>0</v>
      </c>
      <c r="U6837">
        <v>0</v>
      </c>
      <c r="V6837">
        <v>0</v>
      </c>
      <c r="W6837">
        <v>0</v>
      </c>
      <c r="X6837">
        <v>0</v>
      </c>
      <c r="Y6837">
        <v>0</v>
      </c>
      <c r="Z6837">
        <v>0</v>
      </c>
      <c r="AA6837">
        <v>0</v>
      </c>
      <c r="AB6837">
        <v>0</v>
      </c>
      <c r="AC6837">
        <v>0</v>
      </c>
    </row>
    <row r="6838" spans="1:29">
      <c r="A6838" t="s">
        <v>467</v>
      </c>
      <c r="B6838" t="s">
        <v>19</v>
      </c>
      <c r="C6838">
        <v>0</v>
      </c>
      <c r="D6838">
        <v>0</v>
      </c>
      <c r="E6838">
        <v>0</v>
      </c>
      <c r="F6838">
        <v>0</v>
      </c>
      <c r="G6838">
        <v>0</v>
      </c>
      <c r="H6838">
        <v>0</v>
      </c>
      <c r="I6838">
        <v>0</v>
      </c>
      <c r="J6838">
        <v>0</v>
      </c>
      <c r="K6838">
        <v>0</v>
      </c>
      <c r="L6838">
        <v>0</v>
      </c>
      <c r="M6838">
        <v>0</v>
      </c>
      <c r="N6838">
        <v>0</v>
      </c>
      <c r="O6838">
        <v>0</v>
      </c>
      <c r="P6838">
        <v>0</v>
      </c>
      <c r="Q6838">
        <v>0</v>
      </c>
      <c r="R6838">
        <v>0</v>
      </c>
      <c r="S6838">
        <v>0</v>
      </c>
      <c r="T6838">
        <v>0</v>
      </c>
      <c r="U6838">
        <v>0</v>
      </c>
      <c r="V6838">
        <v>0</v>
      </c>
      <c r="W6838">
        <v>0</v>
      </c>
      <c r="X6838">
        <v>0</v>
      </c>
      <c r="Y6838">
        <v>0</v>
      </c>
      <c r="Z6838">
        <v>0</v>
      </c>
      <c r="AA6838">
        <v>0</v>
      </c>
      <c r="AB6838">
        <v>0</v>
      </c>
      <c r="AC6838">
        <v>0</v>
      </c>
    </row>
    <row r="6839" spans="1:29">
      <c r="A6839" t="s">
        <v>468</v>
      </c>
      <c r="B6839" t="s">
        <v>19</v>
      </c>
      <c r="C6839" s="2">
        <v>5321430</v>
      </c>
      <c r="D6839" s="2">
        <v>4936710</v>
      </c>
      <c r="E6839" s="2">
        <v>4477420</v>
      </c>
      <c r="F6839" s="2">
        <v>3980890</v>
      </c>
      <c r="G6839" s="2">
        <v>3471980</v>
      </c>
      <c r="H6839" s="2">
        <v>2960790</v>
      </c>
      <c r="I6839" s="2">
        <v>2452750</v>
      </c>
      <c r="J6839" s="2">
        <v>1951410</v>
      </c>
      <c r="K6839" s="2">
        <v>1460590</v>
      </c>
      <c r="L6839">
        <v>982504</v>
      </c>
      <c r="M6839">
        <v>517529</v>
      </c>
      <c r="N6839">
        <v>65072.7</v>
      </c>
      <c r="O6839">
        <v>63236.2</v>
      </c>
      <c r="P6839">
        <v>62280.6</v>
      </c>
      <c r="Q6839">
        <v>60720.6</v>
      </c>
      <c r="R6839">
        <v>58922.8</v>
      </c>
      <c r="S6839">
        <v>57933.3</v>
      </c>
      <c r="T6839">
        <v>57049.5</v>
      </c>
      <c r="U6839">
        <v>56607.5</v>
      </c>
      <c r="V6839">
        <v>56280.2</v>
      </c>
      <c r="W6839">
        <v>56048.3</v>
      </c>
      <c r="X6839">
        <v>55874.2</v>
      </c>
      <c r="Y6839">
        <v>55736</v>
      </c>
      <c r="Z6839">
        <v>55634.2</v>
      </c>
      <c r="AA6839">
        <v>55573.1</v>
      </c>
      <c r="AB6839">
        <v>55239.4</v>
      </c>
      <c r="AC6839">
        <v>54950.6</v>
      </c>
    </row>
    <row r="6840" spans="1:29">
      <c r="A6840" t="s">
        <v>469</v>
      </c>
      <c r="B6840" t="s">
        <v>19</v>
      </c>
      <c r="C6840">
        <v>0</v>
      </c>
      <c r="D6840">
        <v>0</v>
      </c>
      <c r="E6840">
        <v>0</v>
      </c>
      <c r="F6840">
        <v>0</v>
      </c>
      <c r="G6840">
        <v>0</v>
      </c>
      <c r="H6840">
        <v>0</v>
      </c>
      <c r="I6840">
        <v>0</v>
      </c>
      <c r="J6840">
        <v>0</v>
      </c>
      <c r="K6840">
        <v>0</v>
      </c>
      <c r="L6840">
        <v>0</v>
      </c>
      <c r="M6840">
        <v>0</v>
      </c>
      <c r="N6840">
        <v>0</v>
      </c>
      <c r="O6840">
        <v>0</v>
      </c>
      <c r="P6840">
        <v>0</v>
      </c>
      <c r="Q6840">
        <v>0</v>
      </c>
      <c r="R6840">
        <v>0</v>
      </c>
      <c r="S6840">
        <v>0</v>
      </c>
      <c r="T6840">
        <v>0</v>
      </c>
      <c r="U6840">
        <v>0</v>
      </c>
      <c r="V6840">
        <v>0</v>
      </c>
      <c r="W6840">
        <v>0</v>
      </c>
      <c r="X6840">
        <v>0</v>
      </c>
      <c r="Y6840">
        <v>0</v>
      </c>
      <c r="Z6840">
        <v>0</v>
      </c>
      <c r="AA6840">
        <v>0</v>
      </c>
      <c r="AB6840">
        <v>0</v>
      </c>
      <c r="AC6840">
        <v>0</v>
      </c>
    </row>
    <row r="6841" spans="1:29">
      <c r="A6841" t="s">
        <v>470</v>
      </c>
      <c r="B6841" t="s">
        <v>19</v>
      </c>
      <c r="C6841">
        <v>0</v>
      </c>
      <c r="D6841">
        <v>0</v>
      </c>
      <c r="E6841">
        <v>0</v>
      </c>
      <c r="F6841">
        <v>0</v>
      </c>
      <c r="G6841">
        <v>0</v>
      </c>
      <c r="H6841">
        <v>0</v>
      </c>
      <c r="I6841">
        <v>0</v>
      </c>
      <c r="J6841">
        <v>0</v>
      </c>
      <c r="K6841">
        <v>0</v>
      </c>
      <c r="L6841">
        <v>0</v>
      </c>
      <c r="M6841">
        <v>0</v>
      </c>
      <c r="N6841">
        <v>0</v>
      </c>
      <c r="O6841">
        <v>0</v>
      </c>
      <c r="P6841">
        <v>0</v>
      </c>
      <c r="Q6841">
        <v>0</v>
      </c>
      <c r="R6841">
        <v>0</v>
      </c>
      <c r="S6841">
        <v>0</v>
      </c>
      <c r="T6841">
        <v>0</v>
      </c>
      <c r="U6841">
        <v>0</v>
      </c>
      <c r="V6841">
        <v>0</v>
      </c>
      <c r="W6841">
        <v>0</v>
      </c>
      <c r="X6841">
        <v>0</v>
      </c>
      <c r="Y6841">
        <v>0</v>
      </c>
      <c r="Z6841">
        <v>0</v>
      </c>
      <c r="AA6841">
        <v>0</v>
      </c>
      <c r="AB6841">
        <v>0</v>
      </c>
      <c r="AC6841">
        <v>0</v>
      </c>
    </row>
    <row r="6842" spans="1:29">
      <c r="A6842" t="s">
        <v>471</v>
      </c>
      <c r="B6842" t="s">
        <v>19</v>
      </c>
      <c r="C6842" s="2">
        <v>3782090</v>
      </c>
      <c r="D6842" s="2">
        <v>3673560</v>
      </c>
      <c r="E6842" s="2">
        <v>3525720</v>
      </c>
      <c r="F6842" s="2">
        <v>3365460</v>
      </c>
      <c r="G6842" s="2">
        <v>3185870</v>
      </c>
      <c r="H6842" s="2">
        <v>3002720</v>
      </c>
      <c r="I6842" s="2">
        <v>2818440</v>
      </c>
      <c r="J6842" s="2">
        <v>2628870</v>
      </c>
      <c r="K6842" s="2">
        <v>2440750</v>
      </c>
      <c r="L6842" s="2">
        <v>2254840</v>
      </c>
      <c r="M6842" s="2">
        <v>2078620</v>
      </c>
      <c r="N6842" s="2">
        <v>1911640</v>
      </c>
      <c r="O6842" s="2">
        <v>1757160</v>
      </c>
      <c r="P6842" s="2">
        <v>1615590</v>
      </c>
      <c r="Q6842" s="2">
        <v>1485860</v>
      </c>
      <c r="R6842" s="2">
        <v>1366360</v>
      </c>
      <c r="S6842" s="2">
        <v>1258900</v>
      </c>
      <c r="T6842" s="2">
        <v>1160990</v>
      </c>
      <c r="U6842" s="2">
        <v>1262480</v>
      </c>
      <c r="V6842" s="2">
        <v>1374790</v>
      </c>
      <c r="W6842" s="2">
        <v>1496120</v>
      </c>
      <c r="X6842" s="2">
        <v>1622150</v>
      </c>
      <c r="Y6842" s="2">
        <v>1749580</v>
      </c>
      <c r="Z6842" s="2">
        <v>1880590</v>
      </c>
      <c r="AA6842" s="2">
        <v>2009050</v>
      </c>
      <c r="AB6842" s="2">
        <v>2133650</v>
      </c>
      <c r="AC6842" s="2">
        <v>2253460</v>
      </c>
    </row>
    <row r="6843" spans="1:29">
      <c r="A6843" t="s">
        <v>472</v>
      </c>
      <c r="B6843" t="s">
        <v>19</v>
      </c>
      <c r="C6843" s="2">
        <v>151995000</v>
      </c>
      <c r="D6843" s="2">
        <v>146306000</v>
      </c>
      <c r="E6843" s="2">
        <v>139189000</v>
      </c>
      <c r="F6843" s="2">
        <v>131534000</v>
      </c>
      <c r="G6843" s="2">
        <v>123005000</v>
      </c>
      <c r="H6843" s="2">
        <v>114156000</v>
      </c>
      <c r="I6843" s="2">
        <v>105042000</v>
      </c>
      <c r="J6843" s="2">
        <v>95586700</v>
      </c>
      <c r="K6843" s="2">
        <v>86042100</v>
      </c>
      <c r="L6843" s="2">
        <v>76370800</v>
      </c>
      <c r="M6843" s="2">
        <v>66744600</v>
      </c>
      <c r="N6843" s="2">
        <v>57112100</v>
      </c>
      <c r="O6843" s="2">
        <v>47553000</v>
      </c>
      <c r="P6843" s="2">
        <v>38021400</v>
      </c>
      <c r="Q6843" s="2">
        <v>28488000</v>
      </c>
      <c r="R6843" s="2">
        <v>18942500</v>
      </c>
      <c r="S6843" s="2">
        <v>9442910</v>
      </c>
      <c r="T6843">
        <v>0</v>
      </c>
      <c r="U6843">
        <v>0</v>
      </c>
      <c r="V6843">
        <v>0</v>
      </c>
      <c r="W6843">
        <v>0</v>
      </c>
      <c r="X6843">
        <v>0</v>
      </c>
      <c r="Y6843">
        <v>0</v>
      </c>
      <c r="Z6843">
        <v>0</v>
      </c>
      <c r="AA6843">
        <v>0</v>
      </c>
      <c r="AB6843">
        <v>0</v>
      </c>
      <c r="AC6843">
        <v>0</v>
      </c>
    </row>
    <row r="6844" spans="1:29">
      <c r="A6844" t="s">
        <v>473</v>
      </c>
      <c r="B6844" t="s">
        <v>19</v>
      </c>
      <c r="C6844" s="2">
        <v>9674870000</v>
      </c>
      <c r="D6844" s="2">
        <v>9939150000</v>
      </c>
      <c r="E6844" s="2">
        <v>10050900000</v>
      </c>
      <c r="F6844" s="2">
        <v>10159700000</v>
      </c>
      <c r="G6844" s="2">
        <v>10314700000</v>
      </c>
      <c r="H6844" s="2">
        <v>10281600000</v>
      </c>
      <c r="I6844" s="2">
        <v>10251400000</v>
      </c>
      <c r="J6844" s="2">
        <v>10192900000</v>
      </c>
      <c r="K6844" s="2">
        <v>10126300000</v>
      </c>
      <c r="L6844" s="2">
        <v>10033300000</v>
      </c>
      <c r="M6844" s="2">
        <v>9929780000</v>
      </c>
      <c r="N6844" s="2">
        <v>9830000000</v>
      </c>
      <c r="O6844" s="2">
        <v>9764170000</v>
      </c>
      <c r="P6844" s="2">
        <v>9687210000</v>
      </c>
      <c r="Q6844" s="2">
        <v>9626890000</v>
      </c>
      <c r="R6844" s="2">
        <v>9556320000</v>
      </c>
      <c r="S6844" s="2">
        <v>9486380000</v>
      </c>
      <c r="T6844" s="2">
        <v>9411860000</v>
      </c>
      <c r="U6844" s="2">
        <v>9353110000</v>
      </c>
      <c r="V6844" s="2">
        <v>9292340000</v>
      </c>
      <c r="W6844" s="2">
        <v>9230900000</v>
      </c>
      <c r="X6844" s="2">
        <v>9181070000</v>
      </c>
      <c r="Y6844" s="2">
        <v>9131070000</v>
      </c>
      <c r="Z6844" s="2">
        <v>9122620000</v>
      </c>
      <c r="AA6844" s="2">
        <v>9123760000</v>
      </c>
      <c r="AB6844" s="2">
        <v>9124400000</v>
      </c>
      <c r="AC6844" s="2">
        <v>9116420000</v>
      </c>
    </row>
    <row r="6845" spans="1:29">
      <c r="A6845" t="s">
        <v>474</v>
      </c>
      <c r="B6845" t="s">
        <v>19</v>
      </c>
      <c r="C6845">
        <v>0</v>
      </c>
      <c r="D6845">
        <v>0</v>
      </c>
      <c r="E6845">
        <v>0</v>
      </c>
      <c r="F6845">
        <v>0</v>
      </c>
      <c r="G6845">
        <v>0</v>
      </c>
      <c r="H6845">
        <v>0</v>
      </c>
      <c r="I6845">
        <v>0</v>
      </c>
      <c r="J6845">
        <v>0</v>
      </c>
      <c r="K6845">
        <v>0</v>
      </c>
      <c r="L6845">
        <v>0</v>
      </c>
      <c r="M6845">
        <v>0</v>
      </c>
      <c r="N6845">
        <v>0</v>
      </c>
      <c r="O6845">
        <v>0</v>
      </c>
      <c r="P6845">
        <v>0</v>
      </c>
      <c r="Q6845">
        <v>0</v>
      </c>
      <c r="R6845">
        <v>0</v>
      </c>
      <c r="S6845">
        <v>0</v>
      </c>
      <c r="T6845">
        <v>0</v>
      </c>
      <c r="U6845">
        <v>0</v>
      </c>
      <c r="V6845">
        <v>0</v>
      </c>
      <c r="W6845">
        <v>0</v>
      </c>
      <c r="X6845">
        <v>0</v>
      </c>
      <c r="Y6845">
        <v>0</v>
      </c>
      <c r="Z6845">
        <v>0</v>
      </c>
      <c r="AA6845">
        <v>0</v>
      </c>
      <c r="AB6845">
        <v>0</v>
      </c>
      <c r="AC6845">
        <v>0</v>
      </c>
    </row>
    <row r="6846" spans="1:29">
      <c r="A6846" t="s">
        <v>475</v>
      </c>
      <c r="B6846" t="s">
        <v>19</v>
      </c>
      <c r="C6846">
        <v>0</v>
      </c>
      <c r="D6846">
        <v>0</v>
      </c>
      <c r="E6846">
        <v>0</v>
      </c>
      <c r="F6846">
        <v>0</v>
      </c>
      <c r="G6846">
        <v>0</v>
      </c>
      <c r="H6846">
        <v>0</v>
      </c>
      <c r="I6846">
        <v>0</v>
      </c>
      <c r="J6846">
        <v>0</v>
      </c>
      <c r="K6846">
        <v>0</v>
      </c>
      <c r="L6846">
        <v>0</v>
      </c>
      <c r="M6846">
        <v>0</v>
      </c>
      <c r="N6846">
        <v>0</v>
      </c>
      <c r="O6846">
        <v>0</v>
      </c>
      <c r="P6846">
        <v>0</v>
      </c>
      <c r="Q6846">
        <v>0</v>
      </c>
      <c r="R6846">
        <v>0</v>
      </c>
      <c r="S6846">
        <v>0</v>
      </c>
      <c r="T6846">
        <v>0</v>
      </c>
      <c r="U6846">
        <v>0</v>
      </c>
      <c r="V6846">
        <v>0</v>
      </c>
      <c r="W6846">
        <v>0</v>
      </c>
      <c r="X6846">
        <v>0</v>
      </c>
      <c r="Y6846">
        <v>0</v>
      </c>
      <c r="Z6846">
        <v>0</v>
      </c>
      <c r="AA6846">
        <v>0</v>
      </c>
      <c r="AB6846">
        <v>0</v>
      </c>
      <c r="AC6846">
        <v>0</v>
      </c>
    </row>
    <row r="6847" spans="1:29">
      <c r="A6847" t="s">
        <v>476</v>
      </c>
      <c r="B6847" t="s">
        <v>19</v>
      </c>
      <c r="C6847">
        <v>0</v>
      </c>
      <c r="D6847">
        <v>0</v>
      </c>
      <c r="E6847">
        <v>0</v>
      </c>
      <c r="F6847">
        <v>0</v>
      </c>
      <c r="G6847">
        <v>0</v>
      </c>
      <c r="H6847">
        <v>0</v>
      </c>
      <c r="I6847">
        <v>0</v>
      </c>
      <c r="J6847">
        <v>0</v>
      </c>
      <c r="K6847">
        <v>0</v>
      </c>
      <c r="L6847">
        <v>0</v>
      </c>
      <c r="M6847">
        <v>0</v>
      </c>
      <c r="N6847">
        <v>0</v>
      </c>
      <c r="O6847">
        <v>0</v>
      </c>
      <c r="P6847">
        <v>0</v>
      </c>
      <c r="Q6847">
        <v>0</v>
      </c>
      <c r="R6847">
        <v>0</v>
      </c>
      <c r="S6847">
        <v>0</v>
      </c>
      <c r="T6847">
        <v>0</v>
      </c>
      <c r="U6847">
        <v>0</v>
      </c>
      <c r="V6847">
        <v>0</v>
      </c>
      <c r="W6847">
        <v>0</v>
      </c>
      <c r="X6847">
        <v>0</v>
      </c>
      <c r="Y6847">
        <v>0</v>
      </c>
      <c r="Z6847">
        <v>0</v>
      </c>
      <c r="AA6847">
        <v>0</v>
      </c>
      <c r="AB6847">
        <v>0</v>
      </c>
      <c r="AC6847">
        <v>0</v>
      </c>
    </row>
    <row r="6848" spans="1:29">
      <c r="A6848" t="s">
        <v>477</v>
      </c>
      <c r="B6848" t="s">
        <v>19</v>
      </c>
      <c r="C6848">
        <v>0</v>
      </c>
      <c r="D6848">
        <v>0</v>
      </c>
      <c r="E6848">
        <v>0</v>
      </c>
      <c r="F6848">
        <v>0</v>
      </c>
      <c r="G6848">
        <v>0</v>
      </c>
      <c r="H6848">
        <v>0</v>
      </c>
      <c r="I6848">
        <v>0</v>
      </c>
      <c r="J6848">
        <v>0</v>
      </c>
      <c r="K6848">
        <v>0</v>
      </c>
      <c r="L6848">
        <v>0</v>
      </c>
      <c r="M6848">
        <v>0</v>
      </c>
      <c r="N6848">
        <v>0</v>
      </c>
      <c r="O6848">
        <v>0</v>
      </c>
      <c r="P6848">
        <v>0</v>
      </c>
      <c r="Q6848">
        <v>0</v>
      </c>
      <c r="R6848">
        <v>0</v>
      </c>
      <c r="S6848">
        <v>0</v>
      </c>
      <c r="T6848">
        <v>0</v>
      </c>
      <c r="U6848">
        <v>0</v>
      </c>
      <c r="V6848">
        <v>0</v>
      </c>
      <c r="W6848">
        <v>0</v>
      </c>
      <c r="X6848">
        <v>0</v>
      </c>
      <c r="Y6848">
        <v>0</v>
      </c>
      <c r="Z6848">
        <v>0</v>
      </c>
      <c r="AA6848">
        <v>0</v>
      </c>
      <c r="AB6848">
        <v>0</v>
      </c>
      <c r="AC6848">
        <v>0</v>
      </c>
    </row>
    <row r="6849" spans="1:29">
      <c r="A6849" t="s">
        <v>478</v>
      </c>
      <c r="B6849" t="s">
        <v>19</v>
      </c>
      <c r="C6849" s="2">
        <v>1317250</v>
      </c>
      <c r="D6849" s="2">
        <v>1283540</v>
      </c>
      <c r="E6849" s="2">
        <v>1235700</v>
      </c>
      <c r="F6849" s="2">
        <v>1183380</v>
      </c>
      <c r="G6849" s="2">
        <v>1123320</v>
      </c>
      <c r="H6849" s="2">
        <v>1061600</v>
      </c>
      <c r="I6849">
        <v>997337</v>
      </c>
      <c r="J6849">
        <v>929627</v>
      </c>
      <c r="K6849">
        <v>860751</v>
      </c>
      <c r="L6849">
        <v>790270</v>
      </c>
      <c r="M6849">
        <v>719886</v>
      </c>
      <c r="N6849">
        <v>649136</v>
      </c>
      <c r="O6849">
        <v>580060</v>
      </c>
      <c r="P6849">
        <v>511246</v>
      </c>
      <c r="Q6849">
        <v>442432</v>
      </c>
      <c r="R6849">
        <v>373408</v>
      </c>
      <c r="S6849">
        <v>305131</v>
      </c>
      <c r="T6849">
        <v>237773</v>
      </c>
      <c r="U6849">
        <v>234192</v>
      </c>
      <c r="V6849">
        <v>230900</v>
      </c>
      <c r="W6849">
        <v>230268</v>
      </c>
      <c r="X6849">
        <v>229970</v>
      </c>
      <c r="Y6849">
        <v>229704</v>
      </c>
      <c r="Z6849">
        <v>229221</v>
      </c>
      <c r="AA6849">
        <v>229005</v>
      </c>
      <c r="AB6849">
        <v>228854</v>
      </c>
      <c r="AC6849">
        <v>228616</v>
      </c>
    </row>
    <row r="6850" spans="1:29">
      <c r="A6850" t="s">
        <v>479</v>
      </c>
      <c r="B6850" t="s">
        <v>19</v>
      </c>
      <c r="C6850">
        <v>0</v>
      </c>
      <c r="D6850">
        <v>0</v>
      </c>
      <c r="E6850">
        <v>0</v>
      </c>
      <c r="F6850">
        <v>0</v>
      </c>
      <c r="G6850">
        <v>0</v>
      </c>
      <c r="H6850">
        <v>0</v>
      </c>
      <c r="I6850">
        <v>0</v>
      </c>
      <c r="J6850">
        <v>0</v>
      </c>
      <c r="K6850">
        <v>0</v>
      </c>
      <c r="L6850">
        <v>0</v>
      </c>
      <c r="M6850">
        <v>0</v>
      </c>
      <c r="N6850">
        <v>0</v>
      </c>
      <c r="O6850">
        <v>0</v>
      </c>
      <c r="P6850">
        <v>0</v>
      </c>
      <c r="Q6850">
        <v>0</v>
      </c>
      <c r="R6850">
        <v>0</v>
      </c>
      <c r="S6850">
        <v>0</v>
      </c>
      <c r="T6850">
        <v>0</v>
      </c>
      <c r="U6850">
        <v>0</v>
      </c>
      <c r="V6850">
        <v>0</v>
      </c>
      <c r="W6850">
        <v>0</v>
      </c>
      <c r="X6850">
        <v>0</v>
      </c>
      <c r="Y6850">
        <v>0</v>
      </c>
      <c r="Z6850">
        <v>0</v>
      </c>
      <c r="AA6850">
        <v>0</v>
      </c>
      <c r="AB6850">
        <v>0</v>
      </c>
      <c r="AC6850">
        <v>0</v>
      </c>
    </row>
    <row r="6851" spans="1:29">
      <c r="A6851" t="s">
        <v>480</v>
      </c>
      <c r="B6851" t="s">
        <v>19</v>
      </c>
      <c r="C6851">
        <v>0</v>
      </c>
      <c r="D6851">
        <v>0</v>
      </c>
      <c r="E6851">
        <v>0</v>
      </c>
      <c r="F6851">
        <v>0</v>
      </c>
      <c r="G6851">
        <v>0</v>
      </c>
      <c r="H6851">
        <v>0</v>
      </c>
      <c r="I6851">
        <v>0</v>
      </c>
      <c r="J6851">
        <v>0</v>
      </c>
      <c r="K6851">
        <v>0</v>
      </c>
      <c r="L6851">
        <v>0</v>
      </c>
      <c r="M6851">
        <v>0</v>
      </c>
      <c r="N6851">
        <v>0</v>
      </c>
      <c r="O6851">
        <v>0</v>
      </c>
      <c r="P6851">
        <v>0</v>
      </c>
      <c r="Q6851">
        <v>0</v>
      </c>
      <c r="R6851">
        <v>0</v>
      </c>
      <c r="S6851">
        <v>0</v>
      </c>
      <c r="T6851">
        <v>0</v>
      </c>
      <c r="U6851">
        <v>0</v>
      </c>
      <c r="V6851">
        <v>0</v>
      </c>
      <c r="W6851">
        <v>0</v>
      </c>
      <c r="X6851">
        <v>0</v>
      </c>
      <c r="Y6851">
        <v>0</v>
      </c>
      <c r="Z6851">
        <v>0</v>
      </c>
      <c r="AA6851">
        <v>0</v>
      </c>
      <c r="AB6851">
        <v>0</v>
      </c>
      <c r="AC6851">
        <v>0</v>
      </c>
    </row>
    <row r="6852" spans="1:29">
      <c r="A6852" t="s">
        <v>481</v>
      </c>
      <c r="B6852" t="s">
        <v>19</v>
      </c>
      <c r="C6852">
        <v>0</v>
      </c>
      <c r="D6852">
        <v>0</v>
      </c>
      <c r="E6852">
        <v>0</v>
      </c>
      <c r="F6852">
        <v>0</v>
      </c>
      <c r="G6852">
        <v>0</v>
      </c>
      <c r="H6852">
        <v>0</v>
      </c>
      <c r="I6852">
        <v>0</v>
      </c>
      <c r="J6852">
        <v>0</v>
      </c>
      <c r="K6852">
        <v>0</v>
      </c>
      <c r="L6852">
        <v>0</v>
      </c>
      <c r="M6852">
        <v>0</v>
      </c>
      <c r="N6852">
        <v>0</v>
      </c>
      <c r="O6852">
        <v>0</v>
      </c>
      <c r="P6852">
        <v>0</v>
      </c>
      <c r="Q6852">
        <v>0</v>
      </c>
      <c r="R6852">
        <v>0</v>
      </c>
      <c r="S6852">
        <v>0</v>
      </c>
      <c r="T6852">
        <v>0</v>
      </c>
      <c r="U6852">
        <v>0</v>
      </c>
      <c r="V6852">
        <v>0</v>
      </c>
      <c r="W6852">
        <v>0</v>
      </c>
      <c r="X6852">
        <v>0</v>
      </c>
      <c r="Y6852">
        <v>0</v>
      </c>
      <c r="Z6852">
        <v>0</v>
      </c>
      <c r="AA6852">
        <v>0</v>
      </c>
      <c r="AB6852">
        <v>0</v>
      </c>
      <c r="AC6852">
        <v>0</v>
      </c>
    </row>
    <row r="6853" spans="1:29">
      <c r="A6853" t="s">
        <v>482</v>
      </c>
      <c r="B6853" t="s">
        <v>19</v>
      </c>
      <c r="C6853">
        <v>0</v>
      </c>
      <c r="D6853">
        <v>0</v>
      </c>
      <c r="E6853">
        <v>0</v>
      </c>
      <c r="F6853">
        <v>0</v>
      </c>
      <c r="G6853">
        <v>0</v>
      </c>
      <c r="H6853">
        <v>0</v>
      </c>
      <c r="I6853">
        <v>0</v>
      </c>
      <c r="J6853">
        <v>0</v>
      </c>
      <c r="K6853">
        <v>0</v>
      </c>
      <c r="L6853">
        <v>0</v>
      </c>
      <c r="M6853">
        <v>0</v>
      </c>
      <c r="N6853">
        <v>0</v>
      </c>
      <c r="O6853">
        <v>0</v>
      </c>
      <c r="P6853">
        <v>0</v>
      </c>
      <c r="Q6853">
        <v>0</v>
      </c>
      <c r="R6853">
        <v>0</v>
      </c>
      <c r="S6853">
        <v>0</v>
      </c>
      <c r="T6853">
        <v>0</v>
      </c>
      <c r="U6853">
        <v>0</v>
      </c>
      <c r="V6853">
        <v>0</v>
      </c>
      <c r="W6853">
        <v>0</v>
      </c>
      <c r="X6853">
        <v>0</v>
      </c>
      <c r="Y6853">
        <v>0</v>
      </c>
      <c r="Z6853">
        <v>0</v>
      </c>
      <c r="AA6853">
        <v>0</v>
      </c>
      <c r="AB6853">
        <v>0</v>
      </c>
      <c r="AC6853">
        <v>0</v>
      </c>
    </row>
    <row r="6854" spans="1:29">
      <c r="A6854" t="s">
        <v>483</v>
      </c>
      <c r="B6854" t="s">
        <v>19</v>
      </c>
      <c r="C6854">
        <v>0</v>
      </c>
      <c r="D6854">
        <v>0</v>
      </c>
      <c r="E6854">
        <v>0</v>
      </c>
      <c r="F6854">
        <v>0</v>
      </c>
      <c r="G6854">
        <v>0</v>
      </c>
      <c r="H6854">
        <v>0</v>
      </c>
      <c r="I6854">
        <v>0</v>
      </c>
      <c r="J6854">
        <v>0</v>
      </c>
      <c r="K6854">
        <v>0</v>
      </c>
      <c r="L6854">
        <v>0</v>
      </c>
      <c r="M6854">
        <v>0</v>
      </c>
      <c r="N6854">
        <v>0</v>
      </c>
      <c r="O6854">
        <v>0</v>
      </c>
      <c r="P6854">
        <v>0</v>
      </c>
      <c r="Q6854">
        <v>0</v>
      </c>
      <c r="R6854">
        <v>0</v>
      </c>
      <c r="S6854">
        <v>0</v>
      </c>
      <c r="T6854">
        <v>0</v>
      </c>
      <c r="U6854">
        <v>0</v>
      </c>
      <c r="V6854">
        <v>0</v>
      </c>
      <c r="W6854">
        <v>0</v>
      </c>
      <c r="X6854">
        <v>0</v>
      </c>
      <c r="Y6854">
        <v>0</v>
      </c>
      <c r="Z6854">
        <v>0</v>
      </c>
      <c r="AA6854">
        <v>0</v>
      </c>
      <c r="AB6854">
        <v>0</v>
      </c>
      <c r="AC6854">
        <v>0</v>
      </c>
    </row>
    <row r="6855" spans="1:29">
      <c r="A6855" t="s">
        <v>484</v>
      </c>
      <c r="B6855" t="s">
        <v>19</v>
      </c>
      <c r="C6855">
        <v>0</v>
      </c>
      <c r="D6855">
        <v>0</v>
      </c>
      <c r="E6855">
        <v>0</v>
      </c>
      <c r="F6855">
        <v>0</v>
      </c>
      <c r="G6855">
        <v>0</v>
      </c>
      <c r="H6855">
        <v>0</v>
      </c>
      <c r="I6855">
        <v>0</v>
      </c>
      <c r="J6855">
        <v>0</v>
      </c>
      <c r="K6855">
        <v>0</v>
      </c>
      <c r="L6855">
        <v>0</v>
      </c>
      <c r="M6855">
        <v>0</v>
      </c>
      <c r="N6855">
        <v>0</v>
      </c>
      <c r="O6855">
        <v>0</v>
      </c>
      <c r="P6855">
        <v>0</v>
      </c>
      <c r="Q6855">
        <v>0</v>
      </c>
      <c r="R6855">
        <v>0</v>
      </c>
      <c r="S6855">
        <v>0</v>
      </c>
      <c r="T6855">
        <v>0</v>
      </c>
      <c r="U6855">
        <v>0</v>
      </c>
      <c r="V6855">
        <v>0</v>
      </c>
      <c r="W6855">
        <v>0</v>
      </c>
      <c r="X6855">
        <v>0</v>
      </c>
      <c r="Y6855">
        <v>0</v>
      </c>
      <c r="Z6855">
        <v>0</v>
      </c>
      <c r="AA6855">
        <v>0</v>
      </c>
      <c r="AB6855">
        <v>0</v>
      </c>
      <c r="AC6855">
        <v>0</v>
      </c>
    </row>
    <row r="6856" spans="1:29">
      <c r="A6856" t="s">
        <v>485</v>
      </c>
      <c r="B6856" t="s">
        <v>19</v>
      </c>
      <c r="C6856">
        <v>0</v>
      </c>
      <c r="D6856">
        <v>0</v>
      </c>
      <c r="E6856">
        <v>0</v>
      </c>
      <c r="F6856">
        <v>0</v>
      </c>
      <c r="G6856">
        <v>0</v>
      </c>
      <c r="H6856">
        <v>0</v>
      </c>
      <c r="I6856">
        <v>0</v>
      </c>
      <c r="J6856">
        <v>0</v>
      </c>
      <c r="K6856">
        <v>0</v>
      </c>
      <c r="L6856">
        <v>0</v>
      </c>
      <c r="M6856">
        <v>0</v>
      </c>
      <c r="N6856">
        <v>0</v>
      </c>
      <c r="O6856">
        <v>0</v>
      </c>
      <c r="P6856">
        <v>0</v>
      </c>
      <c r="Q6856">
        <v>0</v>
      </c>
      <c r="R6856">
        <v>0</v>
      </c>
      <c r="S6856">
        <v>0</v>
      </c>
      <c r="T6856">
        <v>0</v>
      </c>
      <c r="U6856">
        <v>0</v>
      </c>
      <c r="V6856">
        <v>0</v>
      </c>
      <c r="W6856">
        <v>0</v>
      </c>
      <c r="X6856">
        <v>0</v>
      </c>
      <c r="Y6856">
        <v>0</v>
      </c>
      <c r="Z6856">
        <v>0</v>
      </c>
      <c r="AA6856">
        <v>0</v>
      </c>
      <c r="AB6856">
        <v>0</v>
      </c>
      <c r="AC6856">
        <v>0</v>
      </c>
    </row>
    <row r="6857" spans="1:29">
      <c r="A6857" t="s">
        <v>486</v>
      </c>
      <c r="B6857" t="s">
        <v>19</v>
      </c>
      <c r="C6857">
        <v>0</v>
      </c>
      <c r="D6857">
        <v>0</v>
      </c>
      <c r="E6857">
        <v>0</v>
      </c>
      <c r="F6857">
        <v>0</v>
      </c>
      <c r="G6857">
        <v>0</v>
      </c>
      <c r="H6857">
        <v>0</v>
      </c>
      <c r="I6857">
        <v>0</v>
      </c>
      <c r="J6857">
        <v>0</v>
      </c>
      <c r="K6857">
        <v>0</v>
      </c>
      <c r="L6857">
        <v>0</v>
      </c>
      <c r="M6857">
        <v>0</v>
      </c>
      <c r="N6857">
        <v>0</v>
      </c>
      <c r="O6857">
        <v>0</v>
      </c>
      <c r="P6857">
        <v>0</v>
      </c>
      <c r="Q6857">
        <v>0</v>
      </c>
      <c r="R6857">
        <v>0</v>
      </c>
      <c r="S6857">
        <v>0</v>
      </c>
      <c r="T6857">
        <v>0</v>
      </c>
      <c r="U6857">
        <v>0</v>
      </c>
      <c r="V6857">
        <v>0</v>
      </c>
      <c r="W6857">
        <v>0</v>
      </c>
      <c r="X6857">
        <v>0</v>
      </c>
      <c r="Y6857">
        <v>0</v>
      </c>
      <c r="Z6857">
        <v>0</v>
      </c>
      <c r="AA6857">
        <v>0</v>
      </c>
      <c r="AB6857">
        <v>0</v>
      </c>
      <c r="AC6857">
        <v>0</v>
      </c>
    </row>
    <row r="6858" spans="1:29">
      <c r="A6858" t="s">
        <v>487</v>
      </c>
      <c r="B6858" t="s">
        <v>19</v>
      </c>
      <c r="C6858">
        <v>0</v>
      </c>
      <c r="D6858">
        <v>0</v>
      </c>
      <c r="E6858">
        <v>0</v>
      </c>
      <c r="F6858">
        <v>0</v>
      </c>
      <c r="G6858">
        <v>0</v>
      </c>
      <c r="H6858">
        <v>0</v>
      </c>
      <c r="I6858">
        <v>0</v>
      </c>
      <c r="J6858">
        <v>0</v>
      </c>
      <c r="K6858">
        <v>0</v>
      </c>
      <c r="L6858">
        <v>0</v>
      </c>
      <c r="M6858">
        <v>0</v>
      </c>
      <c r="N6858">
        <v>0</v>
      </c>
      <c r="O6858">
        <v>0</v>
      </c>
      <c r="P6858">
        <v>0</v>
      </c>
      <c r="Q6858">
        <v>0</v>
      </c>
      <c r="R6858">
        <v>0</v>
      </c>
      <c r="S6858">
        <v>0</v>
      </c>
      <c r="T6858">
        <v>0</v>
      </c>
      <c r="U6858">
        <v>0</v>
      </c>
      <c r="V6858">
        <v>0</v>
      </c>
      <c r="W6858">
        <v>0</v>
      </c>
      <c r="X6858">
        <v>0</v>
      </c>
      <c r="Y6858">
        <v>0</v>
      </c>
      <c r="Z6858">
        <v>0</v>
      </c>
      <c r="AA6858">
        <v>0</v>
      </c>
      <c r="AB6858">
        <v>0</v>
      </c>
      <c r="AC6858">
        <v>0</v>
      </c>
    </row>
    <row r="6859" spans="1:29">
      <c r="A6859" t="s">
        <v>488</v>
      </c>
      <c r="B6859" t="s">
        <v>19</v>
      </c>
      <c r="C6859">
        <v>0</v>
      </c>
      <c r="D6859">
        <v>0</v>
      </c>
      <c r="E6859">
        <v>0</v>
      </c>
      <c r="F6859">
        <v>0</v>
      </c>
      <c r="G6859">
        <v>0</v>
      </c>
      <c r="H6859">
        <v>0</v>
      </c>
      <c r="I6859">
        <v>0</v>
      </c>
      <c r="J6859">
        <v>0</v>
      </c>
      <c r="K6859">
        <v>0</v>
      </c>
      <c r="L6859">
        <v>0</v>
      </c>
      <c r="M6859">
        <v>0</v>
      </c>
      <c r="N6859">
        <v>0</v>
      </c>
      <c r="O6859">
        <v>0</v>
      </c>
      <c r="P6859">
        <v>0</v>
      </c>
      <c r="Q6859">
        <v>0</v>
      </c>
      <c r="R6859">
        <v>0</v>
      </c>
      <c r="S6859">
        <v>0</v>
      </c>
      <c r="T6859">
        <v>0</v>
      </c>
      <c r="U6859">
        <v>0</v>
      </c>
      <c r="V6859">
        <v>0</v>
      </c>
      <c r="W6859">
        <v>0</v>
      </c>
      <c r="X6859">
        <v>0</v>
      </c>
      <c r="Y6859">
        <v>0</v>
      </c>
      <c r="Z6859">
        <v>0</v>
      </c>
      <c r="AA6859">
        <v>0</v>
      </c>
      <c r="AB6859">
        <v>0</v>
      </c>
      <c r="AC6859">
        <v>0</v>
      </c>
    </row>
    <row r="6860" spans="1:29">
      <c r="A6860" t="s">
        <v>489</v>
      </c>
      <c r="B6860" t="s">
        <v>19</v>
      </c>
      <c r="C6860">
        <v>0</v>
      </c>
      <c r="D6860">
        <v>0</v>
      </c>
      <c r="E6860">
        <v>0</v>
      </c>
      <c r="F6860">
        <v>0</v>
      </c>
      <c r="G6860">
        <v>0</v>
      </c>
      <c r="H6860">
        <v>0</v>
      </c>
      <c r="I6860">
        <v>0</v>
      </c>
      <c r="J6860">
        <v>0</v>
      </c>
      <c r="K6860">
        <v>0</v>
      </c>
      <c r="L6860">
        <v>0</v>
      </c>
      <c r="M6860">
        <v>0</v>
      </c>
      <c r="N6860">
        <v>0</v>
      </c>
      <c r="O6860">
        <v>0</v>
      </c>
      <c r="P6860">
        <v>0</v>
      </c>
      <c r="Q6860">
        <v>0</v>
      </c>
      <c r="R6860">
        <v>0</v>
      </c>
      <c r="S6860">
        <v>0</v>
      </c>
      <c r="T6860">
        <v>0</v>
      </c>
      <c r="U6860">
        <v>0</v>
      </c>
      <c r="V6860">
        <v>0</v>
      </c>
      <c r="W6860">
        <v>0</v>
      </c>
      <c r="X6860">
        <v>0</v>
      </c>
      <c r="Y6860">
        <v>0</v>
      </c>
      <c r="Z6860">
        <v>0</v>
      </c>
      <c r="AA6860">
        <v>0</v>
      </c>
      <c r="AB6860">
        <v>0</v>
      </c>
      <c r="AC6860">
        <v>0</v>
      </c>
    </row>
    <row r="6861" spans="1:29">
      <c r="A6861" t="s">
        <v>490</v>
      </c>
      <c r="B6861" t="s">
        <v>19</v>
      </c>
      <c r="C6861">
        <v>0</v>
      </c>
      <c r="D6861">
        <v>0</v>
      </c>
      <c r="E6861">
        <v>0</v>
      </c>
      <c r="F6861">
        <v>0</v>
      </c>
      <c r="G6861">
        <v>0</v>
      </c>
      <c r="H6861">
        <v>0</v>
      </c>
      <c r="I6861">
        <v>0</v>
      </c>
      <c r="J6861">
        <v>0</v>
      </c>
      <c r="K6861">
        <v>0</v>
      </c>
      <c r="L6861">
        <v>0</v>
      </c>
      <c r="M6861">
        <v>0</v>
      </c>
      <c r="N6861">
        <v>0</v>
      </c>
      <c r="O6861">
        <v>0</v>
      </c>
      <c r="P6861">
        <v>0</v>
      </c>
      <c r="Q6861">
        <v>0</v>
      </c>
      <c r="R6861">
        <v>0</v>
      </c>
      <c r="S6861">
        <v>0</v>
      </c>
      <c r="T6861">
        <v>0</v>
      </c>
      <c r="U6861">
        <v>0</v>
      </c>
      <c r="V6861">
        <v>0</v>
      </c>
      <c r="W6861">
        <v>0</v>
      </c>
      <c r="X6861">
        <v>0</v>
      </c>
      <c r="Y6861">
        <v>0</v>
      </c>
      <c r="Z6861">
        <v>0</v>
      </c>
      <c r="AA6861">
        <v>0</v>
      </c>
      <c r="AB6861">
        <v>0</v>
      </c>
      <c r="AC6861">
        <v>0</v>
      </c>
    </row>
    <row r="6862" spans="1:29">
      <c r="A6862" t="s">
        <v>491</v>
      </c>
      <c r="B6862" t="s">
        <v>19</v>
      </c>
      <c r="C6862">
        <v>0</v>
      </c>
      <c r="D6862">
        <v>0</v>
      </c>
      <c r="E6862">
        <v>0</v>
      </c>
      <c r="F6862">
        <v>0</v>
      </c>
      <c r="G6862">
        <v>0</v>
      </c>
      <c r="H6862">
        <v>0</v>
      </c>
      <c r="I6862">
        <v>0</v>
      </c>
      <c r="J6862">
        <v>0</v>
      </c>
      <c r="K6862">
        <v>0</v>
      </c>
      <c r="L6862">
        <v>0</v>
      </c>
      <c r="M6862">
        <v>0</v>
      </c>
      <c r="N6862">
        <v>0</v>
      </c>
      <c r="O6862">
        <v>0</v>
      </c>
      <c r="P6862">
        <v>0</v>
      </c>
      <c r="Q6862">
        <v>0</v>
      </c>
      <c r="R6862">
        <v>0</v>
      </c>
      <c r="S6862">
        <v>0</v>
      </c>
      <c r="T6862">
        <v>0</v>
      </c>
      <c r="U6862">
        <v>0</v>
      </c>
      <c r="V6862">
        <v>0</v>
      </c>
      <c r="W6862">
        <v>0</v>
      </c>
      <c r="X6862">
        <v>0</v>
      </c>
      <c r="Y6862">
        <v>0</v>
      </c>
      <c r="Z6862">
        <v>0</v>
      </c>
      <c r="AA6862">
        <v>0</v>
      </c>
      <c r="AB6862">
        <v>0</v>
      </c>
      <c r="AC6862">
        <v>0</v>
      </c>
    </row>
    <row r="6863" spans="1:29">
      <c r="A6863" t="s">
        <v>492</v>
      </c>
      <c r="B6863" t="s">
        <v>19</v>
      </c>
      <c r="C6863">
        <v>0</v>
      </c>
      <c r="D6863">
        <v>0</v>
      </c>
      <c r="E6863">
        <v>0</v>
      </c>
      <c r="F6863">
        <v>0</v>
      </c>
      <c r="G6863">
        <v>0</v>
      </c>
      <c r="H6863">
        <v>0</v>
      </c>
      <c r="I6863">
        <v>0</v>
      </c>
      <c r="J6863">
        <v>0</v>
      </c>
      <c r="K6863">
        <v>0</v>
      </c>
      <c r="L6863">
        <v>0</v>
      </c>
      <c r="M6863">
        <v>0</v>
      </c>
      <c r="N6863">
        <v>0</v>
      </c>
      <c r="O6863">
        <v>0</v>
      </c>
      <c r="P6863">
        <v>0</v>
      </c>
      <c r="Q6863">
        <v>0</v>
      </c>
      <c r="R6863">
        <v>0</v>
      </c>
      <c r="S6863">
        <v>0</v>
      </c>
      <c r="T6863">
        <v>0</v>
      </c>
      <c r="U6863">
        <v>0</v>
      </c>
      <c r="V6863">
        <v>0</v>
      </c>
      <c r="W6863">
        <v>0</v>
      </c>
      <c r="X6863">
        <v>0</v>
      </c>
      <c r="Y6863">
        <v>0</v>
      </c>
      <c r="Z6863">
        <v>0</v>
      </c>
      <c r="AA6863">
        <v>0</v>
      </c>
      <c r="AB6863">
        <v>0</v>
      </c>
      <c r="AC6863">
        <v>0</v>
      </c>
    </row>
    <row r="6864" spans="1:29">
      <c r="A6864" t="s">
        <v>493</v>
      </c>
      <c r="B6864" t="s">
        <v>19</v>
      </c>
      <c r="C6864">
        <v>0</v>
      </c>
      <c r="D6864">
        <v>0</v>
      </c>
      <c r="E6864">
        <v>0</v>
      </c>
      <c r="F6864">
        <v>0</v>
      </c>
      <c r="G6864">
        <v>0</v>
      </c>
      <c r="H6864">
        <v>0</v>
      </c>
      <c r="I6864">
        <v>0</v>
      </c>
      <c r="J6864">
        <v>0</v>
      </c>
      <c r="K6864">
        <v>0</v>
      </c>
      <c r="L6864">
        <v>0</v>
      </c>
      <c r="M6864">
        <v>0</v>
      </c>
      <c r="N6864">
        <v>0</v>
      </c>
      <c r="O6864">
        <v>0</v>
      </c>
      <c r="P6864">
        <v>0</v>
      </c>
      <c r="Q6864">
        <v>0</v>
      </c>
      <c r="R6864">
        <v>0</v>
      </c>
      <c r="S6864">
        <v>0</v>
      </c>
      <c r="T6864">
        <v>0</v>
      </c>
      <c r="U6864">
        <v>0</v>
      </c>
      <c r="V6864">
        <v>0</v>
      </c>
      <c r="W6864">
        <v>0</v>
      </c>
      <c r="X6864">
        <v>0</v>
      </c>
      <c r="Y6864">
        <v>0</v>
      </c>
      <c r="Z6864">
        <v>0</v>
      </c>
      <c r="AA6864">
        <v>0</v>
      </c>
      <c r="AB6864">
        <v>0</v>
      </c>
      <c r="AC6864">
        <v>0</v>
      </c>
    </row>
    <row r="6865" spans="1:29">
      <c r="A6865" t="s">
        <v>494</v>
      </c>
      <c r="B6865" t="s">
        <v>19</v>
      </c>
      <c r="C6865">
        <v>0</v>
      </c>
      <c r="D6865">
        <v>0</v>
      </c>
      <c r="E6865">
        <v>0</v>
      </c>
      <c r="F6865">
        <v>0</v>
      </c>
      <c r="G6865">
        <v>0</v>
      </c>
      <c r="H6865">
        <v>0</v>
      </c>
      <c r="I6865">
        <v>0</v>
      </c>
      <c r="J6865">
        <v>0</v>
      </c>
      <c r="K6865">
        <v>0</v>
      </c>
      <c r="L6865">
        <v>0</v>
      </c>
      <c r="M6865">
        <v>0</v>
      </c>
      <c r="N6865">
        <v>0</v>
      </c>
      <c r="O6865">
        <v>0</v>
      </c>
      <c r="P6865">
        <v>0</v>
      </c>
      <c r="Q6865">
        <v>0</v>
      </c>
      <c r="R6865">
        <v>0</v>
      </c>
      <c r="S6865">
        <v>0</v>
      </c>
      <c r="T6865">
        <v>0</v>
      </c>
      <c r="U6865">
        <v>0</v>
      </c>
      <c r="V6865">
        <v>0</v>
      </c>
      <c r="W6865">
        <v>0</v>
      </c>
      <c r="X6865">
        <v>0</v>
      </c>
      <c r="Y6865">
        <v>0</v>
      </c>
      <c r="Z6865">
        <v>0</v>
      </c>
      <c r="AA6865">
        <v>0</v>
      </c>
      <c r="AB6865">
        <v>0</v>
      </c>
      <c r="AC6865">
        <v>0</v>
      </c>
    </row>
    <row r="6866" spans="1:29">
      <c r="A6866" t="s">
        <v>495</v>
      </c>
      <c r="B6866" t="s">
        <v>19</v>
      </c>
      <c r="C6866">
        <v>0</v>
      </c>
      <c r="D6866">
        <v>0</v>
      </c>
      <c r="E6866">
        <v>0</v>
      </c>
      <c r="F6866">
        <v>0</v>
      </c>
      <c r="G6866">
        <v>0</v>
      </c>
      <c r="H6866">
        <v>0</v>
      </c>
      <c r="I6866">
        <v>0</v>
      </c>
      <c r="J6866">
        <v>0</v>
      </c>
      <c r="K6866">
        <v>0</v>
      </c>
      <c r="L6866">
        <v>0</v>
      </c>
      <c r="M6866">
        <v>0</v>
      </c>
      <c r="N6866">
        <v>0</v>
      </c>
      <c r="O6866">
        <v>0</v>
      </c>
      <c r="P6866">
        <v>0</v>
      </c>
      <c r="Q6866">
        <v>0</v>
      </c>
      <c r="R6866">
        <v>0</v>
      </c>
      <c r="S6866">
        <v>0</v>
      </c>
      <c r="T6866">
        <v>0</v>
      </c>
      <c r="U6866">
        <v>0</v>
      </c>
      <c r="V6866">
        <v>0</v>
      </c>
      <c r="W6866">
        <v>0</v>
      </c>
      <c r="X6866">
        <v>0</v>
      </c>
      <c r="Y6866">
        <v>0</v>
      </c>
      <c r="Z6866">
        <v>0</v>
      </c>
      <c r="AA6866">
        <v>0</v>
      </c>
      <c r="AB6866">
        <v>0</v>
      </c>
      <c r="AC6866">
        <v>0</v>
      </c>
    </row>
    <row r="6867" spans="1:29">
      <c r="A6867" t="s">
        <v>496</v>
      </c>
      <c r="B6867" t="s">
        <v>19</v>
      </c>
      <c r="C6867">
        <v>0</v>
      </c>
      <c r="D6867">
        <v>0</v>
      </c>
      <c r="E6867">
        <v>0</v>
      </c>
      <c r="F6867">
        <v>0</v>
      </c>
      <c r="G6867">
        <v>0</v>
      </c>
      <c r="H6867">
        <v>0</v>
      </c>
      <c r="I6867">
        <v>0</v>
      </c>
      <c r="J6867">
        <v>0</v>
      </c>
      <c r="K6867">
        <v>0</v>
      </c>
      <c r="L6867">
        <v>0</v>
      </c>
      <c r="M6867">
        <v>0</v>
      </c>
      <c r="N6867">
        <v>0</v>
      </c>
      <c r="O6867">
        <v>0</v>
      </c>
      <c r="P6867">
        <v>0</v>
      </c>
      <c r="Q6867">
        <v>0</v>
      </c>
      <c r="R6867">
        <v>0</v>
      </c>
      <c r="S6867">
        <v>0</v>
      </c>
      <c r="T6867">
        <v>0</v>
      </c>
      <c r="U6867">
        <v>0</v>
      </c>
      <c r="V6867">
        <v>0</v>
      </c>
      <c r="W6867">
        <v>0</v>
      </c>
      <c r="X6867">
        <v>0</v>
      </c>
      <c r="Y6867">
        <v>0</v>
      </c>
      <c r="Z6867">
        <v>0</v>
      </c>
      <c r="AA6867">
        <v>0</v>
      </c>
      <c r="AB6867">
        <v>0</v>
      </c>
      <c r="AC6867">
        <v>0</v>
      </c>
    </row>
    <row r="6868" spans="1:29">
      <c r="A6868" t="s">
        <v>497</v>
      </c>
      <c r="B6868" t="s">
        <v>19</v>
      </c>
      <c r="C6868">
        <v>0</v>
      </c>
      <c r="D6868">
        <v>0</v>
      </c>
      <c r="E6868">
        <v>0</v>
      </c>
      <c r="F6868">
        <v>0</v>
      </c>
      <c r="G6868">
        <v>0</v>
      </c>
      <c r="H6868">
        <v>0</v>
      </c>
      <c r="I6868">
        <v>0</v>
      </c>
      <c r="J6868">
        <v>0</v>
      </c>
      <c r="K6868">
        <v>0</v>
      </c>
      <c r="L6868">
        <v>0</v>
      </c>
      <c r="M6868">
        <v>0</v>
      </c>
      <c r="N6868">
        <v>0</v>
      </c>
      <c r="O6868">
        <v>0</v>
      </c>
      <c r="P6868">
        <v>0</v>
      </c>
      <c r="Q6868">
        <v>0</v>
      </c>
      <c r="R6868">
        <v>0</v>
      </c>
      <c r="S6868">
        <v>0</v>
      </c>
      <c r="T6868">
        <v>0</v>
      </c>
      <c r="U6868">
        <v>0</v>
      </c>
      <c r="V6868">
        <v>0</v>
      </c>
      <c r="W6868">
        <v>0</v>
      </c>
      <c r="X6868">
        <v>0</v>
      </c>
      <c r="Y6868">
        <v>0</v>
      </c>
      <c r="Z6868">
        <v>0</v>
      </c>
      <c r="AA6868">
        <v>0</v>
      </c>
      <c r="AB6868">
        <v>0</v>
      </c>
      <c r="AC6868">
        <v>0</v>
      </c>
    </row>
    <row r="6869" spans="1:29">
      <c r="A6869" t="s">
        <v>498</v>
      </c>
      <c r="B6869" t="s">
        <v>19</v>
      </c>
      <c r="C6869">
        <v>0</v>
      </c>
      <c r="D6869">
        <v>0</v>
      </c>
      <c r="E6869">
        <v>0</v>
      </c>
      <c r="F6869">
        <v>0</v>
      </c>
      <c r="G6869">
        <v>0</v>
      </c>
      <c r="H6869">
        <v>0</v>
      </c>
      <c r="I6869">
        <v>0</v>
      </c>
      <c r="J6869">
        <v>0</v>
      </c>
      <c r="K6869">
        <v>0</v>
      </c>
      <c r="L6869">
        <v>0</v>
      </c>
      <c r="M6869">
        <v>0</v>
      </c>
      <c r="N6869">
        <v>0</v>
      </c>
      <c r="O6869">
        <v>0</v>
      </c>
      <c r="P6869">
        <v>0</v>
      </c>
      <c r="Q6869">
        <v>0</v>
      </c>
      <c r="R6869">
        <v>0</v>
      </c>
      <c r="S6869">
        <v>0</v>
      </c>
      <c r="T6869">
        <v>0</v>
      </c>
      <c r="U6869">
        <v>0</v>
      </c>
      <c r="V6869">
        <v>0</v>
      </c>
      <c r="W6869">
        <v>0</v>
      </c>
      <c r="X6869">
        <v>0</v>
      </c>
      <c r="Y6869">
        <v>0</v>
      </c>
      <c r="Z6869">
        <v>0</v>
      </c>
      <c r="AA6869">
        <v>0</v>
      </c>
      <c r="AB6869">
        <v>0</v>
      </c>
      <c r="AC6869">
        <v>0</v>
      </c>
    </row>
    <row r="6870" spans="1:29">
      <c r="A6870" t="s">
        <v>499</v>
      </c>
      <c r="B6870" t="s">
        <v>19</v>
      </c>
      <c r="C6870">
        <v>0</v>
      </c>
      <c r="D6870">
        <v>0</v>
      </c>
      <c r="E6870">
        <v>0</v>
      </c>
      <c r="F6870">
        <v>0</v>
      </c>
      <c r="G6870">
        <v>0</v>
      </c>
      <c r="H6870">
        <v>0</v>
      </c>
      <c r="I6870">
        <v>0</v>
      </c>
      <c r="J6870">
        <v>0</v>
      </c>
      <c r="K6870">
        <v>0</v>
      </c>
      <c r="L6870">
        <v>0</v>
      </c>
      <c r="M6870">
        <v>0</v>
      </c>
      <c r="N6870">
        <v>0</v>
      </c>
      <c r="O6870">
        <v>0</v>
      </c>
      <c r="P6870">
        <v>0</v>
      </c>
      <c r="Q6870">
        <v>0</v>
      </c>
      <c r="R6870">
        <v>0</v>
      </c>
      <c r="S6870">
        <v>0</v>
      </c>
      <c r="T6870">
        <v>0</v>
      </c>
      <c r="U6870">
        <v>0</v>
      </c>
      <c r="V6870">
        <v>0</v>
      </c>
      <c r="W6870">
        <v>0</v>
      </c>
      <c r="X6870">
        <v>0</v>
      </c>
      <c r="Y6870">
        <v>0</v>
      </c>
      <c r="Z6870">
        <v>0</v>
      </c>
      <c r="AA6870">
        <v>0</v>
      </c>
      <c r="AB6870">
        <v>0</v>
      </c>
      <c r="AC6870">
        <v>0</v>
      </c>
    </row>
    <row r="6871" spans="1:29">
      <c r="A6871" t="s">
        <v>500</v>
      </c>
      <c r="B6871" t="s">
        <v>19</v>
      </c>
      <c r="C6871">
        <v>0</v>
      </c>
      <c r="D6871">
        <v>0</v>
      </c>
      <c r="E6871">
        <v>0</v>
      </c>
      <c r="F6871">
        <v>0</v>
      </c>
      <c r="G6871">
        <v>0</v>
      </c>
      <c r="H6871">
        <v>0</v>
      </c>
      <c r="I6871">
        <v>0</v>
      </c>
      <c r="J6871">
        <v>0</v>
      </c>
      <c r="K6871">
        <v>0</v>
      </c>
      <c r="L6871">
        <v>0</v>
      </c>
      <c r="M6871">
        <v>0</v>
      </c>
      <c r="N6871">
        <v>0</v>
      </c>
      <c r="O6871">
        <v>0</v>
      </c>
      <c r="P6871">
        <v>0</v>
      </c>
      <c r="Q6871">
        <v>0</v>
      </c>
      <c r="R6871">
        <v>0</v>
      </c>
      <c r="S6871">
        <v>0</v>
      </c>
      <c r="T6871">
        <v>0</v>
      </c>
      <c r="U6871">
        <v>0</v>
      </c>
      <c r="V6871">
        <v>0</v>
      </c>
      <c r="W6871">
        <v>0</v>
      </c>
      <c r="X6871">
        <v>0</v>
      </c>
      <c r="Y6871">
        <v>0</v>
      </c>
      <c r="Z6871">
        <v>0</v>
      </c>
      <c r="AA6871">
        <v>0</v>
      </c>
      <c r="AB6871">
        <v>0</v>
      </c>
      <c r="AC6871">
        <v>0</v>
      </c>
    </row>
    <row r="6872" spans="1:29">
      <c r="A6872" t="s">
        <v>501</v>
      </c>
      <c r="B6872" t="s">
        <v>19</v>
      </c>
      <c r="C6872">
        <v>0</v>
      </c>
      <c r="D6872">
        <v>0</v>
      </c>
      <c r="E6872">
        <v>0</v>
      </c>
      <c r="F6872">
        <v>0</v>
      </c>
      <c r="G6872">
        <v>0</v>
      </c>
      <c r="H6872">
        <v>0</v>
      </c>
      <c r="I6872">
        <v>0</v>
      </c>
      <c r="J6872">
        <v>0</v>
      </c>
      <c r="K6872">
        <v>0</v>
      </c>
      <c r="L6872">
        <v>0</v>
      </c>
      <c r="M6872">
        <v>0</v>
      </c>
      <c r="N6872">
        <v>0</v>
      </c>
      <c r="O6872">
        <v>0</v>
      </c>
      <c r="P6872">
        <v>0</v>
      </c>
      <c r="Q6872">
        <v>0</v>
      </c>
      <c r="R6872">
        <v>0</v>
      </c>
      <c r="S6872">
        <v>0</v>
      </c>
      <c r="T6872">
        <v>0</v>
      </c>
      <c r="U6872">
        <v>0</v>
      </c>
      <c r="V6872">
        <v>0</v>
      </c>
      <c r="W6872">
        <v>0</v>
      </c>
      <c r="X6872">
        <v>0</v>
      </c>
      <c r="Y6872">
        <v>0</v>
      </c>
      <c r="Z6872">
        <v>0</v>
      </c>
      <c r="AA6872">
        <v>0</v>
      </c>
      <c r="AB6872">
        <v>0</v>
      </c>
      <c r="AC6872">
        <v>0</v>
      </c>
    </row>
    <row r="6873" spans="1:29">
      <c r="A6873" t="s">
        <v>502</v>
      </c>
      <c r="B6873" t="s">
        <v>19</v>
      </c>
      <c r="C6873">
        <v>0</v>
      </c>
      <c r="D6873">
        <v>0</v>
      </c>
      <c r="E6873">
        <v>0</v>
      </c>
      <c r="F6873">
        <v>0</v>
      </c>
      <c r="G6873">
        <v>0</v>
      </c>
      <c r="H6873">
        <v>0</v>
      </c>
      <c r="I6873">
        <v>0</v>
      </c>
      <c r="J6873">
        <v>0</v>
      </c>
      <c r="K6873">
        <v>0</v>
      </c>
      <c r="L6873">
        <v>0</v>
      </c>
      <c r="M6873">
        <v>0</v>
      </c>
      <c r="N6873">
        <v>0</v>
      </c>
      <c r="O6873">
        <v>0</v>
      </c>
      <c r="P6873">
        <v>0</v>
      </c>
      <c r="Q6873">
        <v>0</v>
      </c>
      <c r="R6873">
        <v>0</v>
      </c>
      <c r="S6873">
        <v>0</v>
      </c>
      <c r="T6873">
        <v>0</v>
      </c>
      <c r="U6873">
        <v>0</v>
      </c>
      <c r="V6873">
        <v>0</v>
      </c>
      <c r="W6873">
        <v>0</v>
      </c>
      <c r="X6873">
        <v>0</v>
      </c>
      <c r="Y6873">
        <v>0</v>
      </c>
      <c r="Z6873">
        <v>0</v>
      </c>
      <c r="AA6873">
        <v>0</v>
      </c>
      <c r="AB6873">
        <v>0</v>
      </c>
      <c r="AC6873">
        <v>0</v>
      </c>
    </row>
    <row r="6874" spans="1:29">
      <c r="A6874" t="s">
        <v>503</v>
      </c>
      <c r="B6874" t="s">
        <v>19</v>
      </c>
      <c r="C6874">
        <v>0</v>
      </c>
      <c r="D6874">
        <v>0</v>
      </c>
      <c r="E6874">
        <v>0</v>
      </c>
      <c r="F6874">
        <v>0</v>
      </c>
      <c r="G6874">
        <v>0</v>
      </c>
      <c r="H6874">
        <v>0</v>
      </c>
      <c r="I6874">
        <v>0</v>
      </c>
      <c r="J6874">
        <v>0</v>
      </c>
      <c r="K6874">
        <v>0</v>
      </c>
      <c r="L6874">
        <v>0</v>
      </c>
      <c r="M6874">
        <v>0</v>
      </c>
      <c r="N6874">
        <v>0</v>
      </c>
      <c r="O6874">
        <v>0</v>
      </c>
      <c r="P6874">
        <v>0</v>
      </c>
      <c r="Q6874">
        <v>0</v>
      </c>
      <c r="R6874">
        <v>0</v>
      </c>
      <c r="S6874">
        <v>0</v>
      </c>
      <c r="T6874">
        <v>0</v>
      </c>
      <c r="U6874">
        <v>0</v>
      </c>
      <c r="V6874">
        <v>0</v>
      </c>
      <c r="W6874">
        <v>0</v>
      </c>
      <c r="X6874">
        <v>0</v>
      </c>
      <c r="Y6874">
        <v>0</v>
      </c>
      <c r="Z6874">
        <v>0</v>
      </c>
      <c r="AA6874">
        <v>0</v>
      </c>
      <c r="AB6874">
        <v>0</v>
      </c>
      <c r="AC6874">
        <v>0</v>
      </c>
    </row>
    <row r="6875" spans="1:29">
      <c r="A6875" t="s">
        <v>504</v>
      </c>
      <c r="B6875" t="s">
        <v>19</v>
      </c>
      <c r="C6875">
        <v>0</v>
      </c>
      <c r="D6875">
        <v>0</v>
      </c>
      <c r="E6875">
        <v>0</v>
      </c>
      <c r="F6875">
        <v>0</v>
      </c>
      <c r="G6875">
        <v>0</v>
      </c>
      <c r="H6875">
        <v>0</v>
      </c>
      <c r="I6875">
        <v>0</v>
      </c>
      <c r="J6875">
        <v>0</v>
      </c>
      <c r="K6875">
        <v>0</v>
      </c>
      <c r="L6875">
        <v>0</v>
      </c>
      <c r="M6875">
        <v>0</v>
      </c>
      <c r="N6875">
        <v>0</v>
      </c>
      <c r="O6875">
        <v>0</v>
      </c>
      <c r="P6875">
        <v>0</v>
      </c>
      <c r="Q6875">
        <v>0</v>
      </c>
      <c r="R6875">
        <v>0</v>
      </c>
      <c r="S6875">
        <v>0</v>
      </c>
      <c r="T6875">
        <v>0</v>
      </c>
      <c r="U6875">
        <v>0</v>
      </c>
      <c r="V6875">
        <v>0</v>
      </c>
      <c r="W6875">
        <v>0</v>
      </c>
      <c r="X6875">
        <v>0</v>
      </c>
      <c r="Y6875">
        <v>0</v>
      </c>
      <c r="Z6875">
        <v>0</v>
      </c>
      <c r="AA6875">
        <v>0</v>
      </c>
      <c r="AB6875">
        <v>0</v>
      </c>
      <c r="AC6875">
        <v>0</v>
      </c>
    </row>
    <row r="6876" spans="1:29">
      <c r="A6876" t="s">
        <v>505</v>
      </c>
      <c r="B6876" t="s">
        <v>19</v>
      </c>
      <c r="C6876">
        <v>0</v>
      </c>
      <c r="D6876">
        <v>0</v>
      </c>
      <c r="E6876">
        <v>0</v>
      </c>
      <c r="F6876">
        <v>0</v>
      </c>
      <c r="G6876">
        <v>0</v>
      </c>
      <c r="H6876">
        <v>0</v>
      </c>
      <c r="I6876">
        <v>0</v>
      </c>
      <c r="J6876">
        <v>0</v>
      </c>
      <c r="K6876">
        <v>0</v>
      </c>
      <c r="L6876">
        <v>0</v>
      </c>
      <c r="M6876">
        <v>0</v>
      </c>
      <c r="N6876">
        <v>0</v>
      </c>
      <c r="O6876">
        <v>0</v>
      </c>
      <c r="P6876">
        <v>0</v>
      </c>
      <c r="Q6876">
        <v>0</v>
      </c>
      <c r="R6876">
        <v>0</v>
      </c>
      <c r="S6876">
        <v>0</v>
      </c>
      <c r="T6876">
        <v>0</v>
      </c>
      <c r="U6876">
        <v>0</v>
      </c>
      <c r="V6876">
        <v>0</v>
      </c>
      <c r="W6876">
        <v>0</v>
      </c>
      <c r="X6876">
        <v>0</v>
      </c>
      <c r="Y6876">
        <v>0</v>
      </c>
      <c r="Z6876">
        <v>0</v>
      </c>
      <c r="AA6876">
        <v>0</v>
      </c>
      <c r="AB6876">
        <v>0</v>
      </c>
      <c r="AC6876">
        <v>0</v>
      </c>
    </row>
    <row r="6877" spans="1:29">
      <c r="A6877" t="s">
        <v>506</v>
      </c>
      <c r="B6877" t="s">
        <v>19</v>
      </c>
      <c r="C6877" s="2">
        <v>133291000000000</v>
      </c>
      <c r="D6877" s="2">
        <v>133217000000000</v>
      </c>
      <c r="E6877" s="2">
        <v>135195000000000</v>
      </c>
      <c r="F6877" s="2">
        <v>136906000000000</v>
      </c>
      <c r="G6877" s="2">
        <v>138078000000000</v>
      </c>
      <c r="H6877" s="2">
        <v>139429000000000</v>
      </c>
      <c r="I6877" s="2">
        <v>140538000000000</v>
      </c>
      <c r="J6877" s="2">
        <v>141241000000000</v>
      </c>
      <c r="K6877" s="2">
        <v>142237000000000</v>
      </c>
      <c r="L6877" s="2">
        <v>143375000000000</v>
      </c>
      <c r="M6877" s="2">
        <v>144409000000000</v>
      </c>
      <c r="N6877" s="2">
        <v>145656000000000</v>
      </c>
      <c r="O6877" s="2">
        <v>146932000000000</v>
      </c>
      <c r="P6877" s="2">
        <v>148359000000000</v>
      </c>
      <c r="Q6877" s="2">
        <v>149962000000000</v>
      </c>
      <c r="R6877" s="2">
        <v>151548000000000</v>
      </c>
      <c r="S6877" s="2">
        <v>153116000000000</v>
      </c>
      <c r="T6877" s="2">
        <v>154618000000000</v>
      </c>
      <c r="U6877" s="2">
        <v>156326000000000</v>
      </c>
      <c r="V6877" s="2">
        <v>157963000000000</v>
      </c>
      <c r="W6877" s="2">
        <v>159392000000000</v>
      </c>
      <c r="X6877" s="2">
        <v>160757000000000</v>
      </c>
      <c r="Y6877" s="2">
        <v>162066000000000</v>
      </c>
      <c r="Z6877" s="2">
        <v>163817000000000</v>
      </c>
      <c r="AA6877" s="2">
        <v>165692000000000</v>
      </c>
      <c r="AB6877" s="2">
        <v>167392000000000</v>
      </c>
      <c r="AC6877" s="2">
        <v>169011000000000</v>
      </c>
    </row>
    <row r="6878" spans="1:29">
      <c r="A6878" t="s">
        <v>507</v>
      </c>
      <c r="B6878" t="s">
        <v>19</v>
      </c>
      <c r="C6878">
        <v>0</v>
      </c>
      <c r="D6878">
        <v>0</v>
      </c>
      <c r="E6878">
        <v>0</v>
      </c>
      <c r="F6878">
        <v>0</v>
      </c>
      <c r="G6878">
        <v>0</v>
      </c>
      <c r="H6878">
        <v>0</v>
      </c>
      <c r="I6878">
        <v>0</v>
      </c>
      <c r="J6878">
        <v>0</v>
      </c>
      <c r="K6878">
        <v>0</v>
      </c>
      <c r="L6878">
        <v>0</v>
      </c>
      <c r="M6878">
        <v>0</v>
      </c>
      <c r="N6878">
        <v>0</v>
      </c>
      <c r="O6878">
        <v>0</v>
      </c>
      <c r="P6878">
        <v>0</v>
      </c>
      <c r="Q6878">
        <v>0</v>
      </c>
      <c r="R6878">
        <v>0</v>
      </c>
      <c r="S6878">
        <v>0</v>
      </c>
      <c r="T6878">
        <v>0</v>
      </c>
      <c r="U6878">
        <v>0</v>
      </c>
      <c r="V6878">
        <v>0</v>
      </c>
      <c r="W6878">
        <v>0</v>
      </c>
      <c r="X6878">
        <v>0</v>
      </c>
      <c r="Y6878">
        <v>0</v>
      </c>
      <c r="Z6878">
        <v>0</v>
      </c>
      <c r="AA6878">
        <v>0</v>
      </c>
      <c r="AB6878">
        <v>0</v>
      </c>
      <c r="AC6878">
        <v>0</v>
      </c>
    </row>
    <row r="6879" spans="1:29">
      <c r="A6879" t="s">
        <v>508</v>
      </c>
      <c r="B6879" t="s">
        <v>19</v>
      </c>
      <c r="C6879">
        <v>0</v>
      </c>
      <c r="D6879">
        <v>0</v>
      </c>
      <c r="E6879">
        <v>0</v>
      </c>
      <c r="F6879">
        <v>0</v>
      </c>
      <c r="G6879">
        <v>0</v>
      </c>
      <c r="H6879">
        <v>0</v>
      </c>
      <c r="I6879">
        <v>0</v>
      </c>
      <c r="J6879">
        <v>0</v>
      </c>
      <c r="K6879">
        <v>0</v>
      </c>
      <c r="L6879">
        <v>0</v>
      </c>
      <c r="M6879">
        <v>0</v>
      </c>
      <c r="N6879">
        <v>0</v>
      </c>
      <c r="O6879">
        <v>0</v>
      </c>
      <c r="P6879">
        <v>0</v>
      </c>
      <c r="Q6879">
        <v>0</v>
      </c>
      <c r="R6879">
        <v>0</v>
      </c>
      <c r="S6879">
        <v>0</v>
      </c>
      <c r="T6879">
        <v>0</v>
      </c>
      <c r="U6879">
        <v>0</v>
      </c>
      <c r="V6879">
        <v>0</v>
      </c>
      <c r="W6879">
        <v>0</v>
      </c>
      <c r="X6879">
        <v>0</v>
      </c>
      <c r="Y6879">
        <v>0</v>
      </c>
      <c r="Z6879">
        <v>0</v>
      </c>
      <c r="AA6879">
        <v>0</v>
      </c>
      <c r="AB6879">
        <v>0</v>
      </c>
      <c r="AC6879">
        <v>0</v>
      </c>
    </row>
    <row r="6880" spans="1:29">
      <c r="A6880" t="s">
        <v>509</v>
      </c>
      <c r="B6880" t="s">
        <v>19</v>
      </c>
      <c r="C6880">
        <v>0</v>
      </c>
      <c r="D6880">
        <v>0</v>
      </c>
      <c r="E6880">
        <v>0</v>
      </c>
      <c r="F6880">
        <v>0</v>
      </c>
      <c r="G6880">
        <v>0</v>
      </c>
      <c r="H6880">
        <v>0</v>
      </c>
      <c r="I6880">
        <v>0</v>
      </c>
      <c r="J6880">
        <v>0</v>
      </c>
      <c r="K6880">
        <v>0</v>
      </c>
      <c r="L6880">
        <v>0</v>
      </c>
      <c r="M6880">
        <v>0</v>
      </c>
      <c r="N6880">
        <v>0</v>
      </c>
      <c r="O6880">
        <v>0</v>
      </c>
      <c r="P6880">
        <v>0</v>
      </c>
      <c r="Q6880">
        <v>0</v>
      </c>
      <c r="R6880">
        <v>0</v>
      </c>
      <c r="S6880">
        <v>0</v>
      </c>
      <c r="T6880">
        <v>0</v>
      </c>
      <c r="U6880">
        <v>0</v>
      </c>
      <c r="V6880">
        <v>0</v>
      </c>
      <c r="W6880">
        <v>0</v>
      </c>
      <c r="X6880">
        <v>0</v>
      </c>
      <c r="Y6880">
        <v>0</v>
      </c>
      <c r="Z6880">
        <v>0</v>
      </c>
      <c r="AA6880">
        <v>0</v>
      </c>
      <c r="AB6880">
        <v>0</v>
      </c>
      <c r="AC6880">
        <v>0</v>
      </c>
    </row>
    <row r="6881" spans="1:29">
      <c r="A6881" t="s">
        <v>510</v>
      </c>
      <c r="B6881" t="s">
        <v>19</v>
      </c>
      <c r="C6881">
        <v>0</v>
      </c>
      <c r="D6881">
        <v>0</v>
      </c>
      <c r="E6881">
        <v>0</v>
      </c>
      <c r="F6881">
        <v>0</v>
      </c>
      <c r="G6881">
        <v>0</v>
      </c>
      <c r="H6881">
        <v>0</v>
      </c>
      <c r="I6881">
        <v>0</v>
      </c>
      <c r="J6881">
        <v>0</v>
      </c>
      <c r="K6881">
        <v>0</v>
      </c>
      <c r="L6881">
        <v>0</v>
      </c>
      <c r="M6881">
        <v>0</v>
      </c>
      <c r="N6881">
        <v>0</v>
      </c>
      <c r="O6881">
        <v>0</v>
      </c>
      <c r="P6881">
        <v>0</v>
      </c>
      <c r="Q6881">
        <v>0</v>
      </c>
      <c r="R6881">
        <v>0</v>
      </c>
      <c r="S6881">
        <v>0</v>
      </c>
      <c r="T6881">
        <v>0</v>
      </c>
      <c r="U6881">
        <v>0</v>
      </c>
      <c r="V6881">
        <v>0</v>
      </c>
      <c r="W6881">
        <v>0</v>
      </c>
      <c r="X6881">
        <v>0</v>
      </c>
      <c r="Y6881">
        <v>0</v>
      </c>
      <c r="Z6881">
        <v>0</v>
      </c>
      <c r="AA6881">
        <v>0</v>
      </c>
      <c r="AB6881">
        <v>0</v>
      </c>
      <c r="AC6881">
        <v>0</v>
      </c>
    </row>
    <row r="6882" spans="1:29">
      <c r="A6882" t="s">
        <v>511</v>
      </c>
      <c r="B6882" t="s">
        <v>19</v>
      </c>
      <c r="C6882">
        <v>0</v>
      </c>
      <c r="D6882">
        <v>0</v>
      </c>
      <c r="E6882">
        <v>0</v>
      </c>
      <c r="F6882">
        <v>0</v>
      </c>
      <c r="G6882">
        <v>0</v>
      </c>
      <c r="H6882">
        <v>0</v>
      </c>
      <c r="I6882">
        <v>0</v>
      </c>
      <c r="J6882">
        <v>0</v>
      </c>
      <c r="K6882">
        <v>0</v>
      </c>
      <c r="L6882">
        <v>0</v>
      </c>
      <c r="M6882">
        <v>0</v>
      </c>
      <c r="N6882">
        <v>0</v>
      </c>
      <c r="O6882">
        <v>0</v>
      </c>
      <c r="P6882">
        <v>0</v>
      </c>
      <c r="Q6882">
        <v>0</v>
      </c>
      <c r="R6882">
        <v>0</v>
      </c>
      <c r="S6882">
        <v>0</v>
      </c>
      <c r="T6882">
        <v>0</v>
      </c>
      <c r="U6882">
        <v>0</v>
      </c>
      <c r="V6882">
        <v>0</v>
      </c>
      <c r="W6882">
        <v>0</v>
      </c>
      <c r="X6882">
        <v>0</v>
      </c>
      <c r="Y6882">
        <v>0</v>
      </c>
      <c r="Z6882">
        <v>0</v>
      </c>
      <c r="AA6882">
        <v>0</v>
      </c>
      <c r="AB6882">
        <v>0</v>
      </c>
      <c r="AC6882">
        <v>0</v>
      </c>
    </row>
    <row r="6883" spans="1:29">
      <c r="A6883" t="s">
        <v>512</v>
      </c>
      <c r="B6883" t="s">
        <v>19</v>
      </c>
      <c r="C6883">
        <v>0</v>
      </c>
      <c r="D6883">
        <v>0</v>
      </c>
      <c r="E6883">
        <v>0</v>
      </c>
      <c r="F6883">
        <v>0</v>
      </c>
      <c r="G6883">
        <v>0</v>
      </c>
      <c r="H6883">
        <v>0</v>
      </c>
      <c r="I6883">
        <v>0</v>
      </c>
      <c r="J6883">
        <v>0</v>
      </c>
      <c r="K6883">
        <v>0</v>
      </c>
      <c r="L6883">
        <v>0</v>
      </c>
      <c r="M6883">
        <v>0</v>
      </c>
      <c r="N6883">
        <v>0</v>
      </c>
      <c r="O6883">
        <v>0</v>
      </c>
      <c r="P6883">
        <v>0</v>
      </c>
      <c r="Q6883">
        <v>0</v>
      </c>
      <c r="R6883">
        <v>0</v>
      </c>
      <c r="S6883">
        <v>0</v>
      </c>
      <c r="T6883">
        <v>0</v>
      </c>
      <c r="U6883">
        <v>0</v>
      </c>
      <c r="V6883">
        <v>0</v>
      </c>
      <c r="W6883">
        <v>0</v>
      </c>
      <c r="X6883">
        <v>0</v>
      </c>
      <c r="Y6883">
        <v>0</v>
      </c>
      <c r="Z6883">
        <v>0</v>
      </c>
      <c r="AA6883">
        <v>0</v>
      </c>
      <c r="AB6883">
        <v>0</v>
      </c>
      <c r="AC6883">
        <v>0</v>
      </c>
    </row>
    <row r="6884" spans="1:29">
      <c r="A6884" t="s">
        <v>513</v>
      </c>
      <c r="B6884" t="s">
        <v>19</v>
      </c>
      <c r="C6884">
        <v>0</v>
      </c>
      <c r="D6884">
        <v>0</v>
      </c>
      <c r="E6884">
        <v>0</v>
      </c>
      <c r="F6884">
        <v>0</v>
      </c>
      <c r="G6884">
        <v>0</v>
      </c>
      <c r="H6884">
        <v>0</v>
      </c>
      <c r="I6884">
        <v>0</v>
      </c>
      <c r="J6884">
        <v>0</v>
      </c>
      <c r="K6884">
        <v>0</v>
      </c>
      <c r="L6884">
        <v>0</v>
      </c>
      <c r="M6884">
        <v>0</v>
      </c>
      <c r="N6884">
        <v>0</v>
      </c>
      <c r="O6884">
        <v>0</v>
      </c>
      <c r="P6884">
        <v>0</v>
      </c>
      <c r="Q6884">
        <v>0</v>
      </c>
      <c r="R6884">
        <v>0</v>
      </c>
      <c r="S6884">
        <v>0</v>
      </c>
      <c r="T6884">
        <v>0</v>
      </c>
      <c r="U6884">
        <v>0</v>
      </c>
      <c r="V6884">
        <v>0</v>
      </c>
      <c r="W6884">
        <v>0</v>
      </c>
      <c r="X6884">
        <v>0</v>
      </c>
      <c r="Y6884">
        <v>0</v>
      </c>
      <c r="Z6884">
        <v>0</v>
      </c>
      <c r="AA6884">
        <v>0</v>
      </c>
      <c r="AB6884">
        <v>0</v>
      </c>
      <c r="AC6884">
        <v>0</v>
      </c>
    </row>
    <row r="6885" spans="1:29">
      <c r="A6885" t="s">
        <v>514</v>
      </c>
      <c r="B6885" t="s">
        <v>19</v>
      </c>
      <c r="C6885">
        <v>0</v>
      </c>
      <c r="D6885">
        <v>0</v>
      </c>
      <c r="E6885">
        <v>0</v>
      </c>
      <c r="F6885">
        <v>0</v>
      </c>
      <c r="G6885">
        <v>0</v>
      </c>
      <c r="H6885">
        <v>0</v>
      </c>
      <c r="I6885">
        <v>0</v>
      </c>
      <c r="J6885">
        <v>0</v>
      </c>
      <c r="K6885">
        <v>0</v>
      </c>
      <c r="L6885">
        <v>0</v>
      </c>
      <c r="M6885">
        <v>0</v>
      </c>
      <c r="N6885">
        <v>0</v>
      </c>
      <c r="O6885">
        <v>0</v>
      </c>
      <c r="P6885">
        <v>0</v>
      </c>
      <c r="Q6885">
        <v>0</v>
      </c>
      <c r="R6885">
        <v>0</v>
      </c>
      <c r="S6885">
        <v>0</v>
      </c>
      <c r="T6885">
        <v>0</v>
      </c>
      <c r="U6885">
        <v>0</v>
      </c>
      <c r="V6885">
        <v>0</v>
      </c>
      <c r="W6885">
        <v>0</v>
      </c>
      <c r="X6885">
        <v>0</v>
      </c>
      <c r="Y6885">
        <v>0</v>
      </c>
      <c r="Z6885">
        <v>0</v>
      </c>
      <c r="AA6885">
        <v>0</v>
      </c>
      <c r="AB6885">
        <v>0</v>
      </c>
      <c r="AC6885">
        <v>0</v>
      </c>
    </row>
    <row r="6886" spans="1:29">
      <c r="A6886" t="s">
        <v>515</v>
      </c>
      <c r="B6886" t="s">
        <v>19</v>
      </c>
      <c r="C6886">
        <v>0</v>
      </c>
      <c r="D6886">
        <v>0</v>
      </c>
      <c r="E6886">
        <v>0</v>
      </c>
      <c r="F6886">
        <v>0</v>
      </c>
      <c r="G6886">
        <v>0</v>
      </c>
      <c r="H6886">
        <v>0</v>
      </c>
      <c r="I6886">
        <v>0</v>
      </c>
      <c r="J6886">
        <v>0</v>
      </c>
      <c r="K6886">
        <v>0</v>
      </c>
      <c r="L6886">
        <v>0</v>
      </c>
      <c r="M6886">
        <v>0</v>
      </c>
      <c r="N6886">
        <v>0</v>
      </c>
      <c r="O6886">
        <v>0</v>
      </c>
      <c r="P6886">
        <v>0</v>
      </c>
      <c r="Q6886">
        <v>0</v>
      </c>
      <c r="R6886">
        <v>0</v>
      </c>
      <c r="S6886">
        <v>0</v>
      </c>
      <c r="T6886">
        <v>0</v>
      </c>
      <c r="U6886">
        <v>0</v>
      </c>
      <c r="V6886">
        <v>0</v>
      </c>
      <c r="W6886">
        <v>0</v>
      </c>
      <c r="X6886">
        <v>0</v>
      </c>
      <c r="Y6886">
        <v>0</v>
      </c>
      <c r="Z6886">
        <v>0</v>
      </c>
      <c r="AA6886">
        <v>0</v>
      </c>
      <c r="AB6886">
        <v>0</v>
      </c>
      <c r="AC6886">
        <v>0</v>
      </c>
    </row>
    <row r="6887" spans="1:29">
      <c r="A6887" t="s">
        <v>516</v>
      </c>
      <c r="B6887" t="s">
        <v>19</v>
      </c>
      <c r="C6887" s="2">
        <v>21612700000000</v>
      </c>
      <c r="D6887" s="2">
        <v>21766000000000</v>
      </c>
      <c r="E6887" s="2">
        <v>22253500000000</v>
      </c>
      <c r="F6887" s="2">
        <v>22701900000000</v>
      </c>
      <c r="G6887" s="2">
        <v>23063400000000</v>
      </c>
      <c r="H6887" s="2">
        <v>23456500000000</v>
      </c>
      <c r="I6887" s="2">
        <v>23812300000000</v>
      </c>
      <c r="J6887" s="2">
        <v>24097900000000</v>
      </c>
      <c r="K6887" s="2">
        <v>24435800000000</v>
      </c>
      <c r="L6887" s="2">
        <v>24799200000000</v>
      </c>
      <c r="M6887" s="2">
        <v>25146300000000</v>
      </c>
      <c r="N6887" s="2">
        <v>25533600000000</v>
      </c>
      <c r="O6887" s="2">
        <v>25928000000000</v>
      </c>
      <c r="P6887" s="2">
        <v>26349400000000</v>
      </c>
      <c r="Q6887" s="2">
        <v>26804900000000</v>
      </c>
      <c r="R6887" s="2">
        <v>27261900000000</v>
      </c>
      <c r="S6887" s="2">
        <v>27718900000000</v>
      </c>
      <c r="T6887" s="2">
        <v>28166700000000</v>
      </c>
      <c r="U6887" s="2">
        <v>28655600000000</v>
      </c>
      <c r="V6887" s="2">
        <v>29134000000000</v>
      </c>
      <c r="W6887" s="2">
        <v>29577600000000</v>
      </c>
      <c r="X6887" s="2">
        <v>30012000000000</v>
      </c>
      <c r="Y6887" s="2">
        <v>30438600000000</v>
      </c>
      <c r="Z6887" s="2">
        <v>30946000000000</v>
      </c>
      <c r="AA6887" s="2">
        <v>31491400000000</v>
      </c>
      <c r="AB6887" s="2">
        <v>32013200000000</v>
      </c>
      <c r="AC6887" s="2">
        <v>32528200000000</v>
      </c>
    </row>
    <row r="6888" spans="1:29">
      <c r="A6888" t="s">
        <v>517</v>
      </c>
      <c r="B6888" t="s">
        <v>19</v>
      </c>
      <c r="C6888">
        <v>0</v>
      </c>
      <c r="D6888">
        <v>0</v>
      </c>
      <c r="E6888">
        <v>0</v>
      </c>
      <c r="F6888">
        <v>0</v>
      </c>
      <c r="G6888">
        <v>0</v>
      </c>
      <c r="H6888">
        <v>0</v>
      </c>
      <c r="I6888">
        <v>0</v>
      </c>
      <c r="J6888">
        <v>0</v>
      </c>
      <c r="K6888">
        <v>0</v>
      </c>
      <c r="L6888">
        <v>0</v>
      </c>
      <c r="M6888">
        <v>0</v>
      </c>
      <c r="N6888">
        <v>0</v>
      </c>
      <c r="O6888">
        <v>0</v>
      </c>
      <c r="P6888">
        <v>0</v>
      </c>
      <c r="Q6888">
        <v>0</v>
      </c>
      <c r="R6888">
        <v>0</v>
      </c>
      <c r="S6888">
        <v>0</v>
      </c>
      <c r="T6888">
        <v>0</v>
      </c>
      <c r="U6888">
        <v>0</v>
      </c>
      <c r="V6888">
        <v>0</v>
      </c>
      <c r="W6888">
        <v>0</v>
      </c>
      <c r="X6888">
        <v>0</v>
      </c>
      <c r="Y6888">
        <v>0</v>
      </c>
      <c r="Z6888">
        <v>0</v>
      </c>
      <c r="AA6888">
        <v>0</v>
      </c>
      <c r="AB6888">
        <v>0</v>
      </c>
      <c r="AC6888">
        <v>0</v>
      </c>
    </row>
    <row r="6889" spans="1:29">
      <c r="A6889" t="s">
        <v>518</v>
      </c>
      <c r="B6889" t="s">
        <v>19</v>
      </c>
      <c r="C6889">
        <v>0</v>
      </c>
      <c r="D6889">
        <v>0</v>
      </c>
      <c r="E6889">
        <v>0</v>
      </c>
      <c r="F6889">
        <v>0</v>
      </c>
      <c r="G6889">
        <v>0</v>
      </c>
      <c r="H6889">
        <v>0</v>
      </c>
      <c r="I6889">
        <v>0</v>
      </c>
      <c r="J6889">
        <v>0</v>
      </c>
      <c r="K6889">
        <v>0</v>
      </c>
      <c r="L6889">
        <v>0</v>
      </c>
      <c r="M6889">
        <v>0</v>
      </c>
      <c r="N6889">
        <v>0</v>
      </c>
      <c r="O6889">
        <v>0</v>
      </c>
      <c r="P6889">
        <v>0</v>
      </c>
      <c r="Q6889">
        <v>0</v>
      </c>
      <c r="R6889">
        <v>0</v>
      </c>
      <c r="S6889">
        <v>0</v>
      </c>
      <c r="T6889">
        <v>0</v>
      </c>
      <c r="U6889">
        <v>0</v>
      </c>
      <c r="V6889">
        <v>0</v>
      </c>
      <c r="W6889">
        <v>0</v>
      </c>
      <c r="X6889">
        <v>0</v>
      </c>
      <c r="Y6889">
        <v>0</v>
      </c>
      <c r="Z6889">
        <v>0</v>
      </c>
      <c r="AA6889">
        <v>0</v>
      </c>
      <c r="AB6889">
        <v>0</v>
      </c>
      <c r="AC6889">
        <v>0</v>
      </c>
    </row>
    <row r="6890" spans="1:29">
      <c r="A6890" t="s">
        <v>519</v>
      </c>
      <c r="B6890" t="s">
        <v>19</v>
      </c>
      <c r="C6890">
        <v>0</v>
      </c>
      <c r="D6890">
        <v>0</v>
      </c>
      <c r="E6890">
        <v>0</v>
      </c>
      <c r="F6890">
        <v>0</v>
      </c>
      <c r="G6890">
        <v>0</v>
      </c>
      <c r="H6890">
        <v>0</v>
      </c>
      <c r="I6890">
        <v>0</v>
      </c>
      <c r="J6890">
        <v>0</v>
      </c>
      <c r="K6890">
        <v>0</v>
      </c>
      <c r="L6890">
        <v>0</v>
      </c>
      <c r="M6890">
        <v>0</v>
      </c>
      <c r="N6890">
        <v>0</v>
      </c>
      <c r="O6890">
        <v>0</v>
      </c>
      <c r="P6890">
        <v>0</v>
      </c>
      <c r="Q6890">
        <v>0</v>
      </c>
      <c r="R6890">
        <v>0</v>
      </c>
      <c r="S6890">
        <v>0</v>
      </c>
      <c r="T6890">
        <v>0</v>
      </c>
      <c r="U6890">
        <v>0</v>
      </c>
      <c r="V6890">
        <v>0</v>
      </c>
      <c r="W6890">
        <v>0</v>
      </c>
      <c r="X6890">
        <v>0</v>
      </c>
      <c r="Y6890">
        <v>0</v>
      </c>
      <c r="Z6890">
        <v>0</v>
      </c>
      <c r="AA6890">
        <v>0</v>
      </c>
      <c r="AB6890">
        <v>0</v>
      </c>
      <c r="AC6890">
        <v>0</v>
      </c>
    </row>
    <row r="6891" spans="1:29">
      <c r="A6891" t="s">
        <v>520</v>
      </c>
      <c r="B6891" t="s">
        <v>19</v>
      </c>
      <c r="C6891">
        <v>0</v>
      </c>
      <c r="D6891">
        <v>0</v>
      </c>
      <c r="E6891">
        <v>0</v>
      </c>
      <c r="F6891">
        <v>0</v>
      </c>
      <c r="G6891">
        <v>0</v>
      </c>
      <c r="H6891">
        <v>0</v>
      </c>
      <c r="I6891">
        <v>0</v>
      </c>
      <c r="J6891">
        <v>0</v>
      </c>
      <c r="K6891">
        <v>0</v>
      </c>
      <c r="L6891">
        <v>0</v>
      </c>
      <c r="M6891">
        <v>0</v>
      </c>
      <c r="N6891">
        <v>0</v>
      </c>
      <c r="O6891">
        <v>0</v>
      </c>
      <c r="P6891">
        <v>0</v>
      </c>
      <c r="Q6891">
        <v>0</v>
      </c>
      <c r="R6891">
        <v>0</v>
      </c>
      <c r="S6891">
        <v>0</v>
      </c>
      <c r="T6891">
        <v>0</v>
      </c>
      <c r="U6891">
        <v>0</v>
      </c>
      <c r="V6891">
        <v>0</v>
      </c>
      <c r="W6891">
        <v>0</v>
      </c>
      <c r="X6891">
        <v>0</v>
      </c>
      <c r="Y6891">
        <v>0</v>
      </c>
      <c r="Z6891">
        <v>0</v>
      </c>
      <c r="AA6891">
        <v>0</v>
      </c>
      <c r="AB6891">
        <v>0</v>
      </c>
      <c r="AC6891">
        <v>0</v>
      </c>
    </row>
    <row r="6892" spans="1:29">
      <c r="A6892" t="s">
        <v>521</v>
      </c>
      <c r="B6892" t="s">
        <v>19</v>
      </c>
      <c r="C6892">
        <v>0</v>
      </c>
      <c r="D6892">
        <v>0</v>
      </c>
      <c r="E6892">
        <v>0</v>
      </c>
      <c r="F6892">
        <v>0</v>
      </c>
      <c r="G6892">
        <v>0</v>
      </c>
      <c r="H6892">
        <v>0</v>
      </c>
      <c r="I6892">
        <v>0</v>
      </c>
      <c r="J6892">
        <v>0</v>
      </c>
      <c r="K6892">
        <v>0</v>
      </c>
      <c r="L6892">
        <v>0</v>
      </c>
      <c r="M6892">
        <v>0</v>
      </c>
      <c r="N6892">
        <v>0</v>
      </c>
      <c r="O6892">
        <v>0</v>
      </c>
      <c r="P6892">
        <v>0</v>
      </c>
      <c r="Q6892">
        <v>0</v>
      </c>
      <c r="R6892">
        <v>0</v>
      </c>
      <c r="S6892">
        <v>0</v>
      </c>
      <c r="T6892">
        <v>0</v>
      </c>
      <c r="U6892">
        <v>0</v>
      </c>
      <c r="V6892">
        <v>0</v>
      </c>
      <c r="W6892">
        <v>0</v>
      </c>
      <c r="X6892">
        <v>0</v>
      </c>
      <c r="Y6892">
        <v>0</v>
      </c>
      <c r="Z6892">
        <v>0</v>
      </c>
      <c r="AA6892">
        <v>0</v>
      </c>
      <c r="AB6892">
        <v>0</v>
      </c>
      <c r="AC6892">
        <v>0</v>
      </c>
    </row>
    <row r="6893" spans="1:29">
      <c r="A6893" t="s">
        <v>522</v>
      </c>
      <c r="B6893" t="s">
        <v>19</v>
      </c>
      <c r="C6893">
        <v>0</v>
      </c>
      <c r="D6893">
        <v>0</v>
      </c>
      <c r="E6893">
        <v>0</v>
      </c>
      <c r="F6893">
        <v>0</v>
      </c>
      <c r="G6893">
        <v>0</v>
      </c>
      <c r="H6893">
        <v>0</v>
      </c>
      <c r="I6893">
        <v>0</v>
      </c>
      <c r="J6893">
        <v>0</v>
      </c>
      <c r="K6893">
        <v>0</v>
      </c>
      <c r="L6893">
        <v>0</v>
      </c>
      <c r="M6893">
        <v>0</v>
      </c>
      <c r="N6893">
        <v>0</v>
      </c>
      <c r="O6893">
        <v>0</v>
      </c>
      <c r="P6893">
        <v>0</v>
      </c>
      <c r="Q6893">
        <v>0</v>
      </c>
      <c r="R6893">
        <v>0</v>
      </c>
      <c r="S6893">
        <v>0</v>
      </c>
      <c r="T6893">
        <v>0</v>
      </c>
      <c r="U6893">
        <v>0</v>
      </c>
      <c r="V6893">
        <v>0</v>
      </c>
      <c r="W6893">
        <v>0</v>
      </c>
      <c r="X6893">
        <v>0</v>
      </c>
      <c r="Y6893">
        <v>0</v>
      </c>
      <c r="Z6893">
        <v>0</v>
      </c>
      <c r="AA6893">
        <v>0</v>
      </c>
      <c r="AB6893">
        <v>0</v>
      </c>
      <c r="AC6893">
        <v>0</v>
      </c>
    </row>
    <row r="6894" spans="1:29">
      <c r="A6894" t="s">
        <v>523</v>
      </c>
      <c r="B6894" t="s">
        <v>19</v>
      </c>
      <c r="C6894">
        <v>0</v>
      </c>
      <c r="D6894">
        <v>0</v>
      </c>
      <c r="E6894">
        <v>0</v>
      </c>
      <c r="F6894">
        <v>0</v>
      </c>
      <c r="G6894">
        <v>0</v>
      </c>
      <c r="H6894">
        <v>0</v>
      </c>
      <c r="I6894">
        <v>0</v>
      </c>
      <c r="J6894">
        <v>0</v>
      </c>
      <c r="K6894">
        <v>0</v>
      </c>
      <c r="L6894">
        <v>0</v>
      </c>
      <c r="M6894">
        <v>0</v>
      </c>
      <c r="N6894">
        <v>0</v>
      </c>
      <c r="O6894">
        <v>0</v>
      </c>
      <c r="P6894">
        <v>0</v>
      </c>
      <c r="Q6894">
        <v>0</v>
      </c>
      <c r="R6894">
        <v>0</v>
      </c>
      <c r="S6894">
        <v>0</v>
      </c>
      <c r="T6894">
        <v>0</v>
      </c>
      <c r="U6894">
        <v>0</v>
      </c>
      <c r="V6894">
        <v>0</v>
      </c>
      <c r="W6894">
        <v>0</v>
      </c>
      <c r="X6894">
        <v>0</v>
      </c>
      <c r="Y6894">
        <v>0</v>
      </c>
      <c r="Z6894">
        <v>0</v>
      </c>
      <c r="AA6894">
        <v>0</v>
      </c>
      <c r="AB6894">
        <v>0</v>
      </c>
      <c r="AC6894">
        <v>0</v>
      </c>
    </row>
    <row r="6895" spans="1:29">
      <c r="A6895" t="s">
        <v>524</v>
      </c>
      <c r="B6895" t="s">
        <v>19</v>
      </c>
      <c r="C6895">
        <v>0</v>
      </c>
      <c r="D6895">
        <v>0</v>
      </c>
      <c r="E6895">
        <v>0</v>
      </c>
      <c r="F6895">
        <v>0</v>
      </c>
      <c r="G6895">
        <v>0</v>
      </c>
      <c r="H6895">
        <v>0</v>
      </c>
      <c r="I6895">
        <v>0</v>
      </c>
      <c r="J6895">
        <v>0</v>
      </c>
      <c r="K6895">
        <v>0</v>
      </c>
      <c r="L6895">
        <v>0</v>
      </c>
      <c r="M6895">
        <v>0</v>
      </c>
      <c r="N6895">
        <v>0</v>
      </c>
      <c r="O6895">
        <v>0</v>
      </c>
      <c r="P6895">
        <v>0</v>
      </c>
      <c r="Q6895">
        <v>0</v>
      </c>
      <c r="R6895">
        <v>0</v>
      </c>
      <c r="S6895">
        <v>0</v>
      </c>
      <c r="T6895">
        <v>0</v>
      </c>
      <c r="U6895">
        <v>0</v>
      </c>
      <c r="V6895">
        <v>0</v>
      </c>
      <c r="W6895">
        <v>0</v>
      </c>
      <c r="X6895">
        <v>0</v>
      </c>
      <c r="Y6895">
        <v>0</v>
      </c>
      <c r="Z6895">
        <v>0</v>
      </c>
      <c r="AA6895">
        <v>0</v>
      </c>
      <c r="AB6895">
        <v>0</v>
      </c>
      <c r="AC6895">
        <v>0</v>
      </c>
    </row>
    <row r="6896" spans="1:29">
      <c r="A6896" t="s">
        <v>525</v>
      </c>
      <c r="B6896" t="s">
        <v>19</v>
      </c>
      <c r="C6896">
        <v>0</v>
      </c>
      <c r="D6896">
        <v>0</v>
      </c>
      <c r="E6896">
        <v>0</v>
      </c>
      <c r="F6896">
        <v>0</v>
      </c>
      <c r="G6896">
        <v>0</v>
      </c>
      <c r="H6896">
        <v>0</v>
      </c>
      <c r="I6896">
        <v>0</v>
      </c>
      <c r="J6896">
        <v>0</v>
      </c>
      <c r="K6896">
        <v>0</v>
      </c>
      <c r="L6896">
        <v>0</v>
      </c>
      <c r="M6896">
        <v>0</v>
      </c>
      <c r="N6896">
        <v>0</v>
      </c>
      <c r="O6896">
        <v>0</v>
      </c>
      <c r="P6896">
        <v>0</v>
      </c>
      <c r="Q6896">
        <v>0</v>
      </c>
      <c r="R6896">
        <v>0</v>
      </c>
      <c r="S6896">
        <v>0</v>
      </c>
      <c r="T6896">
        <v>0</v>
      </c>
      <c r="U6896">
        <v>0</v>
      </c>
      <c r="V6896">
        <v>0</v>
      </c>
      <c r="W6896">
        <v>0</v>
      </c>
      <c r="X6896">
        <v>0</v>
      </c>
      <c r="Y6896">
        <v>0</v>
      </c>
      <c r="Z6896">
        <v>0</v>
      </c>
      <c r="AA6896">
        <v>0</v>
      </c>
      <c r="AB6896">
        <v>0</v>
      </c>
      <c r="AC6896">
        <v>0</v>
      </c>
    </row>
    <row r="6897" spans="1:29">
      <c r="A6897" t="s">
        <v>526</v>
      </c>
      <c r="B6897" t="s">
        <v>19</v>
      </c>
      <c r="C6897" s="2">
        <v>45734900000</v>
      </c>
      <c r="D6897" s="2">
        <v>45709600000</v>
      </c>
      <c r="E6897" s="2">
        <v>46388300000</v>
      </c>
      <c r="F6897" s="2">
        <v>46975200000</v>
      </c>
      <c r="G6897" s="2">
        <v>47377700000</v>
      </c>
      <c r="H6897" s="2">
        <v>47841200000</v>
      </c>
      <c r="I6897" s="2">
        <v>48221700000</v>
      </c>
      <c r="J6897" s="2">
        <v>48462900000</v>
      </c>
      <c r="K6897" s="2">
        <v>48804700000</v>
      </c>
      <c r="L6897" s="2">
        <v>49195100000</v>
      </c>
      <c r="M6897" s="2">
        <v>49549800000</v>
      </c>
      <c r="N6897" s="2">
        <v>49977900000</v>
      </c>
      <c r="O6897" s="2">
        <v>50415600000</v>
      </c>
      <c r="P6897" s="2">
        <v>50905200000</v>
      </c>
      <c r="Q6897" s="2">
        <v>51455300000</v>
      </c>
      <c r="R6897" s="2">
        <v>51999400000</v>
      </c>
      <c r="S6897" s="2">
        <v>52537500000</v>
      </c>
      <c r="T6897" s="2">
        <v>53052600000</v>
      </c>
      <c r="U6897" s="2">
        <v>53638900000</v>
      </c>
      <c r="V6897" s="2">
        <v>54200400000</v>
      </c>
      <c r="W6897" s="2">
        <v>54691000000</v>
      </c>
      <c r="X6897" s="2">
        <v>55159200000</v>
      </c>
      <c r="Y6897" s="2">
        <v>55608500000</v>
      </c>
      <c r="Z6897" s="2">
        <v>56209000000</v>
      </c>
      <c r="AA6897" s="2">
        <v>56852400000</v>
      </c>
      <c r="AB6897" s="2">
        <v>57435700000</v>
      </c>
      <c r="AC6897" s="2">
        <v>57991200000</v>
      </c>
    </row>
    <row r="6898" spans="1:29">
      <c r="A6898" t="s">
        <v>527</v>
      </c>
      <c r="B6898" t="s">
        <v>19</v>
      </c>
      <c r="C6898">
        <v>0</v>
      </c>
      <c r="D6898">
        <v>0</v>
      </c>
      <c r="E6898">
        <v>0</v>
      </c>
      <c r="F6898">
        <v>0</v>
      </c>
      <c r="G6898">
        <v>0</v>
      </c>
      <c r="H6898">
        <v>0</v>
      </c>
      <c r="I6898">
        <v>0</v>
      </c>
      <c r="J6898">
        <v>0</v>
      </c>
      <c r="K6898">
        <v>0</v>
      </c>
      <c r="L6898">
        <v>0</v>
      </c>
      <c r="M6898">
        <v>0</v>
      </c>
      <c r="N6898">
        <v>0</v>
      </c>
      <c r="O6898">
        <v>0</v>
      </c>
      <c r="P6898">
        <v>0</v>
      </c>
      <c r="Q6898">
        <v>0</v>
      </c>
      <c r="R6898">
        <v>0</v>
      </c>
      <c r="S6898">
        <v>0</v>
      </c>
      <c r="T6898">
        <v>0</v>
      </c>
      <c r="U6898">
        <v>0</v>
      </c>
      <c r="V6898">
        <v>0</v>
      </c>
      <c r="W6898">
        <v>0</v>
      </c>
      <c r="X6898">
        <v>0</v>
      </c>
      <c r="Y6898">
        <v>0</v>
      </c>
      <c r="Z6898">
        <v>0</v>
      </c>
      <c r="AA6898">
        <v>0</v>
      </c>
      <c r="AB6898">
        <v>0</v>
      </c>
      <c r="AC6898">
        <v>0</v>
      </c>
    </row>
    <row r="6899" spans="1:29">
      <c r="A6899" t="s">
        <v>528</v>
      </c>
      <c r="B6899" t="s">
        <v>19</v>
      </c>
      <c r="C6899">
        <v>0</v>
      </c>
      <c r="D6899">
        <v>0</v>
      </c>
      <c r="E6899">
        <v>0</v>
      </c>
      <c r="F6899">
        <v>0</v>
      </c>
      <c r="G6899">
        <v>0</v>
      </c>
      <c r="H6899">
        <v>0</v>
      </c>
      <c r="I6899">
        <v>0</v>
      </c>
      <c r="J6899">
        <v>0</v>
      </c>
      <c r="K6899">
        <v>0</v>
      </c>
      <c r="L6899">
        <v>0</v>
      </c>
      <c r="M6899">
        <v>0</v>
      </c>
      <c r="N6899">
        <v>0</v>
      </c>
      <c r="O6899">
        <v>0</v>
      </c>
      <c r="P6899">
        <v>0</v>
      </c>
      <c r="Q6899">
        <v>0</v>
      </c>
      <c r="R6899">
        <v>0</v>
      </c>
      <c r="S6899">
        <v>0</v>
      </c>
      <c r="T6899">
        <v>0</v>
      </c>
      <c r="U6899">
        <v>0</v>
      </c>
      <c r="V6899">
        <v>0</v>
      </c>
      <c r="W6899">
        <v>0</v>
      </c>
      <c r="X6899">
        <v>0</v>
      </c>
      <c r="Y6899">
        <v>0</v>
      </c>
      <c r="Z6899">
        <v>0</v>
      </c>
      <c r="AA6899">
        <v>0</v>
      </c>
      <c r="AB6899">
        <v>0</v>
      </c>
      <c r="AC6899">
        <v>0</v>
      </c>
    </row>
    <row r="6900" spans="1:29">
      <c r="A6900" t="s">
        <v>529</v>
      </c>
      <c r="B6900" t="s">
        <v>19</v>
      </c>
      <c r="C6900">
        <v>0</v>
      </c>
      <c r="D6900">
        <v>0</v>
      </c>
      <c r="E6900">
        <v>0</v>
      </c>
      <c r="F6900">
        <v>0</v>
      </c>
      <c r="G6900">
        <v>0</v>
      </c>
      <c r="H6900">
        <v>0</v>
      </c>
      <c r="I6900">
        <v>0</v>
      </c>
      <c r="J6900">
        <v>0</v>
      </c>
      <c r="K6900">
        <v>0</v>
      </c>
      <c r="L6900">
        <v>0</v>
      </c>
      <c r="M6900">
        <v>0</v>
      </c>
      <c r="N6900">
        <v>0</v>
      </c>
      <c r="O6900">
        <v>0</v>
      </c>
      <c r="P6900">
        <v>0</v>
      </c>
      <c r="Q6900">
        <v>0</v>
      </c>
      <c r="R6900">
        <v>0</v>
      </c>
      <c r="S6900">
        <v>0</v>
      </c>
      <c r="T6900">
        <v>0</v>
      </c>
      <c r="U6900">
        <v>0</v>
      </c>
      <c r="V6900">
        <v>0</v>
      </c>
      <c r="W6900">
        <v>0</v>
      </c>
      <c r="X6900">
        <v>0</v>
      </c>
      <c r="Y6900">
        <v>0</v>
      </c>
      <c r="Z6900">
        <v>0</v>
      </c>
      <c r="AA6900">
        <v>0</v>
      </c>
      <c r="AB6900">
        <v>0</v>
      </c>
      <c r="AC6900">
        <v>0</v>
      </c>
    </row>
    <row r="6901" spans="1:29">
      <c r="A6901" t="s">
        <v>530</v>
      </c>
      <c r="B6901" t="s">
        <v>19</v>
      </c>
      <c r="C6901">
        <v>0</v>
      </c>
      <c r="D6901">
        <v>0</v>
      </c>
      <c r="E6901">
        <v>0</v>
      </c>
      <c r="F6901">
        <v>0</v>
      </c>
      <c r="G6901">
        <v>0</v>
      </c>
      <c r="H6901">
        <v>0</v>
      </c>
      <c r="I6901">
        <v>0</v>
      </c>
      <c r="J6901">
        <v>0</v>
      </c>
      <c r="K6901">
        <v>0</v>
      </c>
      <c r="L6901">
        <v>0</v>
      </c>
      <c r="M6901">
        <v>0</v>
      </c>
      <c r="N6901">
        <v>0</v>
      </c>
      <c r="O6901">
        <v>0</v>
      </c>
      <c r="P6901">
        <v>0</v>
      </c>
      <c r="Q6901">
        <v>0</v>
      </c>
      <c r="R6901">
        <v>0</v>
      </c>
      <c r="S6901">
        <v>0</v>
      </c>
      <c r="T6901">
        <v>0</v>
      </c>
      <c r="U6901">
        <v>0</v>
      </c>
      <c r="V6901">
        <v>0</v>
      </c>
      <c r="W6901">
        <v>0</v>
      </c>
      <c r="X6901">
        <v>0</v>
      </c>
      <c r="Y6901">
        <v>0</v>
      </c>
      <c r="Z6901">
        <v>0</v>
      </c>
      <c r="AA6901">
        <v>0</v>
      </c>
      <c r="AB6901">
        <v>0</v>
      </c>
      <c r="AC6901">
        <v>0</v>
      </c>
    </row>
    <row r="6902" spans="1:29">
      <c r="A6902" t="s">
        <v>531</v>
      </c>
      <c r="B6902" t="s">
        <v>19</v>
      </c>
      <c r="C6902">
        <v>0</v>
      </c>
      <c r="D6902">
        <v>0</v>
      </c>
      <c r="E6902">
        <v>0</v>
      </c>
      <c r="F6902">
        <v>0</v>
      </c>
      <c r="G6902">
        <v>0</v>
      </c>
      <c r="H6902">
        <v>0</v>
      </c>
      <c r="I6902">
        <v>0</v>
      </c>
      <c r="J6902">
        <v>0</v>
      </c>
      <c r="K6902">
        <v>0</v>
      </c>
      <c r="L6902">
        <v>0</v>
      </c>
      <c r="M6902">
        <v>0</v>
      </c>
      <c r="N6902">
        <v>0</v>
      </c>
      <c r="O6902">
        <v>0</v>
      </c>
      <c r="P6902">
        <v>0</v>
      </c>
      <c r="Q6902">
        <v>0</v>
      </c>
      <c r="R6902">
        <v>0</v>
      </c>
      <c r="S6902">
        <v>0</v>
      </c>
      <c r="T6902">
        <v>0</v>
      </c>
      <c r="U6902">
        <v>0</v>
      </c>
      <c r="V6902">
        <v>0</v>
      </c>
      <c r="W6902">
        <v>0</v>
      </c>
      <c r="X6902">
        <v>0</v>
      </c>
      <c r="Y6902">
        <v>0</v>
      </c>
      <c r="Z6902">
        <v>0</v>
      </c>
      <c r="AA6902">
        <v>0</v>
      </c>
      <c r="AB6902">
        <v>0</v>
      </c>
      <c r="AC6902">
        <v>0</v>
      </c>
    </row>
    <row r="6903" spans="1:29">
      <c r="A6903" t="s">
        <v>532</v>
      </c>
      <c r="B6903" t="s">
        <v>19</v>
      </c>
      <c r="C6903">
        <v>0</v>
      </c>
      <c r="D6903">
        <v>0</v>
      </c>
      <c r="E6903">
        <v>0</v>
      </c>
      <c r="F6903">
        <v>0</v>
      </c>
      <c r="G6903">
        <v>0</v>
      </c>
      <c r="H6903">
        <v>0</v>
      </c>
      <c r="I6903">
        <v>0</v>
      </c>
      <c r="J6903">
        <v>0</v>
      </c>
      <c r="K6903">
        <v>0</v>
      </c>
      <c r="L6903">
        <v>0</v>
      </c>
      <c r="M6903">
        <v>0</v>
      </c>
      <c r="N6903">
        <v>0</v>
      </c>
      <c r="O6903">
        <v>0</v>
      </c>
      <c r="P6903">
        <v>0</v>
      </c>
      <c r="Q6903">
        <v>0</v>
      </c>
      <c r="R6903">
        <v>0</v>
      </c>
      <c r="S6903">
        <v>0</v>
      </c>
      <c r="T6903">
        <v>0</v>
      </c>
      <c r="U6903">
        <v>0</v>
      </c>
      <c r="V6903">
        <v>0</v>
      </c>
      <c r="W6903">
        <v>0</v>
      </c>
      <c r="X6903">
        <v>0</v>
      </c>
      <c r="Y6903">
        <v>0</v>
      </c>
      <c r="Z6903">
        <v>0</v>
      </c>
      <c r="AA6903">
        <v>0</v>
      </c>
      <c r="AB6903">
        <v>0</v>
      </c>
      <c r="AC6903">
        <v>0</v>
      </c>
    </row>
    <row r="6904" spans="1:29">
      <c r="A6904" t="s">
        <v>533</v>
      </c>
      <c r="B6904" t="s">
        <v>19</v>
      </c>
      <c r="C6904">
        <v>0</v>
      </c>
      <c r="D6904">
        <v>0</v>
      </c>
      <c r="E6904">
        <v>0</v>
      </c>
      <c r="F6904">
        <v>0</v>
      </c>
      <c r="G6904">
        <v>0</v>
      </c>
      <c r="H6904">
        <v>0</v>
      </c>
      <c r="I6904">
        <v>0</v>
      </c>
      <c r="J6904">
        <v>0</v>
      </c>
      <c r="K6904">
        <v>0</v>
      </c>
      <c r="L6904">
        <v>0</v>
      </c>
      <c r="M6904">
        <v>0</v>
      </c>
      <c r="N6904">
        <v>0</v>
      </c>
      <c r="O6904">
        <v>0</v>
      </c>
      <c r="P6904">
        <v>0</v>
      </c>
      <c r="Q6904">
        <v>0</v>
      </c>
      <c r="R6904">
        <v>0</v>
      </c>
      <c r="S6904">
        <v>0</v>
      </c>
      <c r="T6904">
        <v>0</v>
      </c>
      <c r="U6904">
        <v>0</v>
      </c>
      <c r="V6904">
        <v>0</v>
      </c>
      <c r="W6904">
        <v>0</v>
      </c>
      <c r="X6904">
        <v>0</v>
      </c>
      <c r="Y6904">
        <v>0</v>
      </c>
      <c r="Z6904">
        <v>0</v>
      </c>
      <c r="AA6904">
        <v>0</v>
      </c>
      <c r="AB6904">
        <v>0</v>
      </c>
      <c r="AC6904">
        <v>0</v>
      </c>
    </row>
    <row r="6905" spans="1:29">
      <c r="A6905" t="s">
        <v>534</v>
      </c>
      <c r="B6905" t="s">
        <v>19</v>
      </c>
      <c r="C6905">
        <v>0</v>
      </c>
      <c r="D6905">
        <v>0</v>
      </c>
      <c r="E6905">
        <v>0</v>
      </c>
      <c r="F6905">
        <v>0</v>
      </c>
      <c r="G6905">
        <v>0</v>
      </c>
      <c r="H6905">
        <v>0</v>
      </c>
      <c r="I6905">
        <v>0</v>
      </c>
      <c r="J6905">
        <v>0</v>
      </c>
      <c r="K6905">
        <v>0</v>
      </c>
      <c r="L6905">
        <v>0</v>
      </c>
      <c r="M6905">
        <v>0</v>
      </c>
      <c r="N6905">
        <v>0</v>
      </c>
      <c r="O6905">
        <v>0</v>
      </c>
      <c r="P6905">
        <v>0</v>
      </c>
      <c r="Q6905">
        <v>0</v>
      </c>
      <c r="R6905">
        <v>0</v>
      </c>
      <c r="S6905">
        <v>0</v>
      </c>
      <c r="T6905">
        <v>0</v>
      </c>
      <c r="U6905">
        <v>0</v>
      </c>
      <c r="V6905">
        <v>0</v>
      </c>
      <c r="W6905">
        <v>0</v>
      </c>
      <c r="X6905">
        <v>0</v>
      </c>
      <c r="Y6905">
        <v>0</v>
      </c>
      <c r="Z6905">
        <v>0</v>
      </c>
      <c r="AA6905">
        <v>0</v>
      </c>
      <c r="AB6905">
        <v>0</v>
      </c>
      <c r="AC6905">
        <v>0</v>
      </c>
    </row>
    <row r="6906" spans="1:29">
      <c r="A6906" t="s">
        <v>535</v>
      </c>
      <c r="B6906" t="s">
        <v>19</v>
      </c>
      <c r="C6906">
        <v>0</v>
      </c>
      <c r="D6906">
        <v>0</v>
      </c>
      <c r="E6906">
        <v>0</v>
      </c>
      <c r="F6906">
        <v>0</v>
      </c>
      <c r="G6906">
        <v>0</v>
      </c>
      <c r="H6906">
        <v>0</v>
      </c>
      <c r="I6906">
        <v>0</v>
      </c>
      <c r="J6906">
        <v>0</v>
      </c>
      <c r="K6906">
        <v>0</v>
      </c>
      <c r="L6906">
        <v>0</v>
      </c>
      <c r="M6906">
        <v>0</v>
      </c>
      <c r="N6906">
        <v>0</v>
      </c>
      <c r="O6906">
        <v>0</v>
      </c>
      <c r="P6906">
        <v>0</v>
      </c>
      <c r="Q6906">
        <v>0</v>
      </c>
      <c r="R6906">
        <v>0</v>
      </c>
      <c r="S6906">
        <v>0</v>
      </c>
      <c r="T6906">
        <v>0</v>
      </c>
      <c r="U6906">
        <v>0</v>
      </c>
      <c r="V6906">
        <v>0</v>
      </c>
      <c r="W6906">
        <v>0</v>
      </c>
      <c r="X6906">
        <v>0</v>
      </c>
      <c r="Y6906">
        <v>0</v>
      </c>
      <c r="Z6906">
        <v>0</v>
      </c>
      <c r="AA6906">
        <v>0</v>
      </c>
      <c r="AB6906">
        <v>0</v>
      </c>
      <c r="AC6906">
        <v>0</v>
      </c>
    </row>
    <row r="6907" spans="1:29">
      <c r="A6907" t="s">
        <v>536</v>
      </c>
      <c r="B6907" t="s">
        <v>19</v>
      </c>
      <c r="C6907" s="2">
        <v>7415780000</v>
      </c>
      <c r="D6907" s="2">
        <v>7468380000</v>
      </c>
      <c r="E6907" s="2">
        <v>7635660000</v>
      </c>
      <c r="F6907" s="2">
        <v>7789510000</v>
      </c>
      <c r="G6907" s="2">
        <v>7913550000</v>
      </c>
      <c r="H6907" s="2">
        <v>8048450000</v>
      </c>
      <c r="I6907" s="2">
        <v>8170510000</v>
      </c>
      <c r="J6907" s="2">
        <v>8268490000</v>
      </c>
      <c r="K6907" s="2">
        <v>8384450000</v>
      </c>
      <c r="L6907" s="2">
        <v>8509150000</v>
      </c>
      <c r="M6907" s="2">
        <v>8628240000</v>
      </c>
      <c r="N6907" s="2">
        <v>8761120000</v>
      </c>
      <c r="O6907" s="2">
        <v>8896450000</v>
      </c>
      <c r="P6907" s="2">
        <v>9041030000</v>
      </c>
      <c r="Q6907" s="2">
        <v>9197340000</v>
      </c>
      <c r="R6907" s="2">
        <v>9354150000</v>
      </c>
      <c r="S6907" s="2">
        <v>9510940000</v>
      </c>
      <c r="T6907" s="2">
        <v>9664600000</v>
      </c>
      <c r="U6907" s="2">
        <v>9832360000</v>
      </c>
      <c r="V6907" s="2">
        <v>9996520000</v>
      </c>
      <c r="W6907" s="2">
        <v>10148700000</v>
      </c>
      <c r="X6907" s="2">
        <v>10297800000</v>
      </c>
      <c r="Y6907" s="2">
        <v>10444200000</v>
      </c>
      <c r="Z6907" s="2">
        <v>10618200000</v>
      </c>
      <c r="AA6907" s="2">
        <v>10805400000</v>
      </c>
      <c r="AB6907" s="2">
        <v>10984400000</v>
      </c>
      <c r="AC6907" s="2">
        <v>11161100000</v>
      </c>
    </row>
    <row r="6908" spans="1:29">
      <c r="A6908" t="s">
        <v>537</v>
      </c>
      <c r="B6908" t="s">
        <v>19</v>
      </c>
      <c r="C6908">
        <v>0</v>
      </c>
      <c r="D6908">
        <v>0</v>
      </c>
      <c r="E6908">
        <v>0</v>
      </c>
      <c r="F6908">
        <v>0</v>
      </c>
      <c r="G6908">
        <v>0</v>
      </c>
      <c r="H6908">
        <v>0</v>
      </c>
      <c r="I6908">
        <v>0</v>
      </c>
      <c r="J6908">
        <v>0</v>
      </c>
      <c r="K6908">
        <v>0</v>
      </c>
      <c r="L6908">
        <v>0</v>
      </c>
      <c r="M6908">
        <v>0</v>
      </c>
      <c r="N6908">
        <v>0</v>
      </c>
      <c r="O6908">
        <v>0</v>
      </c>
      <c r="P6908">
        <v>0</v>
      </c>
      <c r="Q6908">
        <v>0</v>
      </c>
      <c r="R6908">
        <v>0</v>
      </c>
      <c r="S6908">
        <v>0</v>
      </c>
      <c r="T6908">
        <v>0</v>
      </c>
      <c r="U6908">
        <v>0</v>
      </c>
      <c r="V6908">
        <v>0</v>
      </c>
      <c r="W6908">
        <v>0</v>
      </c>
      <c r="X6908">
        <v>0</v>
      </c>
      <c r="Y6908">
        <v>0</v>
      </c>
      <c r="Z6908">
        <v>0</v>
      </c>
      <c r="AA6908">
        <v>0</v>
      </c>
      <c r="AB6908">
        <v>0</v>
      </c>
      <c r="AC6908">
        <v>0</v>
      </c>
    </row>
    <row r="6909" spans="1:29">
      <c r="A6909" t="s">
        <v>538</v>
      </c>
      <c r="B6909" t="s">
        <v>19</v>
      </c>
      <c r="C6909">
        <v>0</v>
      </c>
      <c r="D6909">
        <v>0</v>
      </c>
      <c r="E6909">
        <v>0</v>
      </c>
      <c r="F6909">
        <v>0</v>
      </c>
      <c r="G6909">
        <v>0</v>
      </c>
      <c r="H6909">
        <v>0</v>
      </c>
      <c r="I6909">
        <v>0</v>
      </c>
      <c r="J6909">
        <v>0</v>
      </c>
      <c r="K6909">
        <v>0</v>
      </c>
      <c r="L6909">
        <v>0</v>
      </c>
      <c r="M6909">
        <v>0</v>
      </c>
      <c r="N6909">
        <v>0</v>
      </c>
      <c r="O6909">
        <v>0</v>
      </c>
      <c r="P6909">
        <v>0</v>
      </c>
      <c r="Q6909">
        <v>0</v>
      </c>
      <c r="R6909">
        <v>0</v>
      </c>
      <c r="S6909">
        <v>0</v>
      </c>
      <c r="T6909">
        <v>0</v>
      </c>
      <c r="U6909">
        <v>0</v>
      </c>
      <c r="V6909">
        <v>0</v>
      </c>
      <c r="W6909">
        <v>0</v>
      </c>
      <c r="X6909">
        <v>0</v>
      </c>
      <c r="Y6909">
        <v>0</v>
      </c>
      <c r="Z6909">
        <v>0</v>
      </c>
      <c r="AA6909">
        <v>0</v>
      </c>
      <c r="AB6909">
        <v>0</v>
      </c>
      <c r="AC6909">
        <v>0</v>
      </c>
    </row>
    <row r="6910" spans="1:29">
      <c r="A6910" t="s">
        <v>539</v>
      </c>
      <c r="B6910" t="s">
        <v>19</v>
      </c>
      <c r="C6910">
        <v>0</v>
      </c>
      <c r="D6910">
        <v>0</v>
      </c>
      <c r="E6910">
        <v>0</v>
      </c>
      <c r="F6910">
        <v>0</v>
      </c>
      <c r="G6910">
        <v>0</v>
      </c>
      <c r="H6910">
        <v>0</v>
      </c>
      <c r="I6910">
        <v>0</v>
      </c>
      <c r="J6910">
        <v>0</v>
      </c>
      <c r="K6910">
        <v>0</v>
      </c>
      <c r="L6910">
        <v>0</v>
      </c>
      <c r="M6910">
        <v>0</v>
      </c>
      <c r="N6910">
        <v>0</v>
      </c>
      <c r="O6910">
        <v>0</v>
      </c>
      <c r="P6910">
        <v>0</v>
      </c>
      <c r="Q6910">
        <v>0</v>
      </c>
      <c r="R6910">
        <v>0</v>
      </c>
      <c r="S6910">
        <v>0</v>
      </c>
      <c r="T6910">
        <v>0</v>
      </c>
      <c r="U6910">
        <v>0</v>
      </c>
      <c r="V6910">
        <v>0</v>
      </c>
      <c r="W6910">
        <v>0</v>
      </c>
      <c r="X6910">
        <v>0</v>
      </c>
      <c r="Y6910">
        <v>0</v>
      </c>
      <c r="Z6910">
        <v>0</v>
      </c>
      <c r="AA6910">
        <v>0</v>
      </c>
      <c r="AB6910">
        <v>0</v>
      </c>
      <c r="AC6910">
        <v>0</v>
      </c>
    </row>
    <row r="6911" spans="1:29">
      <c r="A6911" t="s">
        <v>540</v>
      </c>
      <c r="B6911" t="s">
        <v>19</v>
      </c>
      <c r="C6911">
        <v>0</v>
      </c>
      <c r="D6911">
        <v>0</v>
      </c>
      <c r="E6911">
        <v>0</v>
      </c>
      <c r="F6911">
        <v>0</v>
      </c>
      <c r="G6911">
        <v>0</v>
      </c>
      <c r="H6911">
        <v>0</v>
      </c>
      <c r="I6911">
        <v>0</v>
      </c>
      <c r="J6911">
        <v>0</v>
      </c>
      <c r="K6911">
        <v>0</v>
      </c>
      <c r="L6911">
        <v>0</v>
      </c>
      <c r="M6911">
        <v>0</v>
      </c>
      <c r="N6911">
        <v>0</v>
      </c>
      <c r="O6911">
        <v>0</v>
      </c>
      <c r="P6911">
        <v>0</v>
      </c>
      <c r="Q6911">
        <v>0</v>
      </c>
      <c r="R6911">
        <v>0</v>
      </c>
      <c r="S6911">
        <v>0</v>
      </c>
      <c r="T6911">
        <v>0</v>
      </c>
      <c r="U6911">
        <v>0</v>
      </c>
      <c r="V6911">
        <v>0</v>
      </c>
      <c r="W6911">
        <v>0</v>
      </c>
      <c r="X6911">
        <v>0</v>
      </c>
      <c r="Y6911">
        <v>0</v>
      </c>
      <c r="Z6911">
        <v>0</v>
      </c>
      <c r="AA6911">
        <v>0</v>
      </c>
      <c r="AB6911">
        <v>0</v>
      </c>
      <c r="AC6911">
        <v>0</v>
      </c>
    </row>
    <row r="6912" spans="1:29">
      <c r="A6912" t="s">
        <v>541</v>
      </c>
      <c r="B6912" t="s">
        <v>19</v>
      </c>
      <c r="C6912">
        <v>0</v>
      </c>
      <c r="D6912">
        <v>0</v>
      </c>
      <c r="E6912">
        <v>0</v>
      </c>
      <c r="F6912">
        <v>0</v>
      </c>
      <c r="G6912">
        <v>0</v>
      </c>
      <c r="H6912">
        <v>0</v>
      </c>
      <c r="I6912">
        <v>0</v>
      </c>
      <c r="J6912">
        <v>0</v>
      </c>
      <c r="K6912">
        <v>0</v>
      </c>
      <c r="L6912">
        <v>0</v>
      </c>
      <c r="M6912">
        <v>0</v>
      </c>
      <c r="N6912">
        <v>0</v>
      </c>
      <c r="O6912">
        <v>0</v>
      </c>
      <c r="P6912">
        <v>0</v>
      </c>
      <c r="Q6912">
        <v>0</v>
      </c>
      <c r="R6912">
        <v>0</v>
      </c>
      <c r="S6912">
        <v>0</v>
      </c>
      <c r="T6912">
        <v>0</v>
      </c>
      <c r="U6912">
        <v>0</v>
      </c>
      <c r="V6912">
        <v>0</v>
      </c>
      <c r="W6912">
        <v>0</v>
      </c>
      <c r="X6912">
        <v>0</v>
      </c>
      <c r="Y6912">
        <v>0</v>
      </c>
      <c r="Z6912">
        <v>0</v>
      </c>
      <c r="AA6912">
        <v>0</v>
      </c>
      <c r="AB6912">
        <v>0</v>
      </c>
      <c r="AC6912">
        <v>0</v>
      </c>
    </row>
    <row r="6913" spans="1:29">
      <c r="A6913" t="s">
        <v>542</v>
      </c>
      <c r="B6913" t="s">
        <v>19</v>
      </c>
      <c r="C6913">
        <v>0</v>
      </c>
      <c r="D6913">
        <v>0</v>
      </c>
      <c r="E6913">
        <v>0</v>
      </c>
      <c r="F6913">
        <v>0</v>
      </c>
      <c r="G6913">
        <v>0</v>
      </c>
      <c r="H6913">
        <v>0</v>
      </c>
      <c r="I6913">
        <v>0</v>
      </c>
      <c r="J6913">
        <v>0</v>
      </c>
      <c r="K6913">
        <v>0</v>
      </c>
      <c r="L6913">
        <v>0</v>
      </c>
      <c r="M6913">
        <v>0</v>
      </c>
      <c r="N6913">
        <v>0</v>
      </c>
      <c r="O6913">
        <v>0</v>
      </c>
      <c r="P6913">
        <v>0</v>
      </c>
      <c r="Q6913">
        <v>0</v>
      </c>
      <c r="R6913">
        <v>0</v>
      </c>
      <c r="S6913">
        <v>0</v>
      </c>
      <c r="T6913">
        <v>0</v>
      </c>
      <c r="U6913">
        <v>0</v>
      </c>
      <c r="V6913">
        <v>0</v>
      </c>
      <c r="W6913">
        <v>0</v>
      </c>
      <c r="X6913">
        <v>0</v>
      </c>
      <c r="Y6913">
        <v>0</v>
      </c>
      <c r="Z6913">
        <v>0</v>
      </c>
      <c r="AA6913">
        <v>0</v>
      </c>
      <c r="AB6913">
        <v>0</v>
      </c>
      <c r="AC6913">
        <v>0</v>
      </c>
    </row>
    <row r="6914" spans="1:29">
      <c r="A6914" t="s">
        <v>543</v>
      </c>
      <c r="B6914" t="s">
        <v>19</v>
      </c>
      <c r="C6914">
        <v>0</v>
      </c>
      <c r="D6914">
        <v>0</v>
      </c>
      <c r="E6914">
        <v>0</v>
      </c>
      <c r="F6914">
        <v>0</v>
      </c>
      <c r="G6914">
        <v>0</v>
      </c>
      <c r="H6914">
        <v>0</v>
      </c>
      <c r="I6914">
        <v>0</v>
      </c>
      <c r="J6914">
        <v>0</v>
      </c>
      <c r="K6914">
        <v>0</v>
      </c>
      <c r="L6914">
        <v>0</v>
      </c>
      <c r="M6914">
        <v>0</v>
      </c>
      <c r="N6914">
        <v>0</v>
      </c>
      <c r="O6914">
        <v>0</v>
      </c>
      <c r="P6914">
        <v>0</v>
      </c>
      <c r="Q6914">
        <v>0</v>
      </c>
      <c r="R6914">
        <v>0</v>
      </c>
      <c r="S6914">
        <v>0</v>
      </c>
      <c r="T6914">
        <v>0</v>
      </c>
      <c r="U6914">
        <v>0</v>
      </c>
      <c r="V6914">
        <v>0</v>
      </c>
      <c r="W6914">
        <v>0</v>
      </c>
      <c r="X6914">
        <v>0</v>
      </c>
      <c r="Y6914">
        <v>0</v>
      </c>
      <c r="Z6914">
        <v>0</v>
      </c>
      <c r="AA6914">
        <v>0</v>
      </c>
      <c r="AB6914">
        <v>0</v>
      </c>
      <c r="AC6914">
        <v>0</v>
      </c>
    </row>
    <row r="6915" spans="1:29">
      <c r="A6915" t="s">
        <v>544</v>
      </c>
      <c r="B6915" t="s">
        <v>19</v>
      </c>
      <c r="C6915">
        <v>0</v>
      </c>
      <c r="D6915">
        <v>0</v>
      </c>
      <c r="E6915">
        <v>0</v>
      </c>
      <c r="F6915">
        <v>0</v>
      </c>
      <c r="G6915">
        <v>0</v>
      </c>
      <c r="H6915">
        <v>0</v>
      </c>
      <c r="I6915">
        <v>0</v>
      </c>
      <c r="J6915">
        <v>0</v>
      </c>
      <c r="K6915">
        <v>0</v>
      </c>
      <c r="L6915">
        <v>0</v>
      </c>
      <c r="M6915">
        <v>0</v>
      </c>
      <c r="N6915">
        <v>0</v>
      </c>
      <c r="O6915">
        <v>0</v>
      </c>
      <c r="P6915">
        <v>0</v>
      </c>
      <c r="Q6915">
        <v>0</v>
      </c>
      <c r="R6915">
        <v>0</v>
      </c>
      <c r="S6915">
        <v>0</v>
      </c>
      <c r="T6915">
        <v>0</v>
      </c>
      <c r="U6915">
        <v>0</v>
      </c>
      <c r="V6915">
        <v>0</v>
      </c>
      <c r="W6915">
        <v>0</v>
      </c>
      <c r="X6915">
        <v>0</v>
      </c>
      <c r="Y6915">
        <v>0</v>
      </c>
      <c r="Z6915">
        <v>0</v>
      </c>
      <c r="AA6915">
        <v>0</v>
      </c>
      <c r="AB6915">
        <v>0</v>
      </c>
      <c r="AC6915">
        <v>0</v>
      </c>
    </row>
    <row r="6916" spans="1:29">
      <c r="A6916" t="s">
        <v>545</v>
      </c>
      <c r="B6916" t="s">
        <v>19</v>
      </c>
      <c r="C6916">
        <v>0</v>
      </c>
      <c r="D6916">
        <v>0</v>
      </c>
      <c r="E6916">
        <v>0</v>
      </c>
      <c r="F6916">
        <v>0</v>
      </c>
      <c r="G6916">
        <v>0</v>
      </c>
      <c r="H6916">
        <v>0</v>
      </c>
      <c r="I6916">
        <v>0</v>
      </c>
      <c r="J6916">
        <v>0</v>
      </c>
      <c r="K6916">
        <v>0</v>
      </c>
      <c r="L6916">
        <v>0</v>
      </c>
      <c r="M6916">
        <v>0</v>
      </c>
      <c r="N6916">
        <v>0</v>
      </c>
      <c r="O6916">
        <v>0</v>
      </c>
      <c r="P6916">
        <v>0</v>
      </c>
      <c r="Q6916">
        <v>0</v>
      </c>
      <c r="R6916">
        <v>0</v>
      </c>
      <c r="S6916">
        <v>0</v>
      </c>
      <c r="T6916">
        <v>0</v>
      </c>
      <c r="U6916">
        <v>0</v>
      </c>
      <c r="V6916">
        <v>0</v>
      </c>
      <c r="W6916">
        <v>0</v>
      </c>
      <c r="X6916">
        <v>0</v>
      </c>
      <c r="Y6916">
        <v>0</v>
      </c>
      <c r="Z6916">
        <v>0</v>
      </c>
      <c r="AA6916">
        <v>0</v>
      </c>
      <c r="AB6916">
        <v>0</v>
      </c>
      <c r="AC6916">
        <v>0</v>
      </c>
    </row>
    <row r="6917" spans="1:29">
      <c r="A6917" t="s">
        <v>546</v>
      </c>
      <c r="B6917" t="s">
        <v>19</v>
      </c>
      <c r="C6917" s="2">
        <v>294493000000</v>
      </c>
      <c r="D6917" s="2">
        <v>294330000000</v>
      </c>
      <c r="E6917" s="2">
        <v>298700000000</v>
      </c>
      <c r="F6917" s="2">
        <v>302480000000</v>
      </c>
      <c r="G6917" s="2">
        <v>305071000000</v>
      </c>
      <c r="H6917" s="2">
        <v>308055000000</v>
      </c>
      <c r="I6917" s="2">
        <v>310505000000</v>
      </c>
      <c r="J6917" s="2">
        <v>312059000000</v>
      </c>
      <c r="K6917" s="2">
        <v>314260000000</v>
      </c>
      <c r="L6917" s="2">
        <v>316773000000</v>
      </c>
      <c r="M6917" s="2">
        <v>319058000000</v>
      </c>
      <c r="N6917" s="2">
        <v>321814000000</v>
      </c>
      <c r="O6917" s="2">
        <v>324632000000</v>
      </c>
      <c r="P6917" s="2">
        <v>327785000000</v>
      </c>
      <c r="Q6917" s="2">
        <v>331327000000</v>
      </c>
      <c r="R6917" s="2">
        <v>334831000000</v>
      </c>
      <c r="S6917" s="2">
        <v>338296000000</v>
      </c>
      <c r="T6917" s="2">
        <v>341613000000</v>
      </c>
      <c r="U6917" s="2">
        <v>345388000000</v>
      </c>
      <c r="V6917" s="2">
        <v>349003000000</v>
      </c>
      <c r="W6917" s="2">
        <v>352162000000</v>
      </c>
      <c r="X6917" s="2">
        <v>355177000000</v>
      </c>
      <c r="Y6917" s="2">
        <v>358070000000</v>
      </c>
      <c r="Z6917" s="2">
        <v>361937000000</v>
      </c>
      <c r="AA6917" s="2">
        <v>366080000000</v>
      </c>
      <c r="AB6917" s="2">
        <v>369836000000</v>
      </c>
      <c r="AC6917" s="2">
        <v>373413000000</v>
      </c>
    </row>
    <row r="6918" spans="1:29">
      <c r="A6918" t="s">
        <v>547</v>
      </c>
      <c r="B6918" t="s">
        <v>19</v>
      </c>
      <c r="C6918">
        <v>0</v>
      </c>
      <c r="D6918">
        <v>0</v>
      </c>
      <c r="E6918">
        <v>0</v>
      </c>
      <c r="F6918">
        <v>0</v>
      </c>
      <c r="G6918">
        <v>0</v>
      </c>
      <c r="H6918">
        <v>0</v>
      </c>
      <c r="I6918">
        <v>0</v>
      </c>
      <c r="J6918">
        <v>0</v>
      </c>
      <c r="K6918">
        <v>0</v>
      </c>
      <c r="L6918">
        <v>0</v>
      </c>
      <c r="M6918">
        <v>0</v>
      </c>
      <c r="N6918">
        <v>0</v>
      </c>
      <c r="O6918">
        <v>0</v>
      </c>
      <c r="P6918">
        <v>0</v>
      </c>
      <c r="Q6918">
        <v>0</v>
      </c>
      <c r="R6918">
        <v>0</v>
      </c>
      <c r="S6918">
        <v>0</v>
      </c>
      <c r="T6918">
        <v>0</v>
      </c>
      <c r="U6918">
        <v>0</v>
      </c>
      <c r="V6918">
        <v>0</v>
      </c>
      <c r="W6918">
        <v>0</v>
      </c>
      <c r="X6918">
        <v>0</v>
      </c>
      <c r="Y6918">
        <v>0</v>
      </c>
      <c r="Z6918">
        <v>0</v>
      </c>
      <c r="AA6918">
        <v>0</v>
      </c>
      <c r="AB6918">
        <v>0</v>
      </c>
      <c r="AC6918">
        <v>0</v>
      </c>
    </row>
    <row r="6919" spans="1:29">
      <c r="A6919" t="s">
        <v>548</v>
      </c>
      <c r="B6919" t="s">
        <v>19</v>
      </c>
      <c r="C6919">
        <v>0</v>
      </c>
      <c r="D6919">
        <v>0</v>
      </c>
      <c r="E6919">
        <v>0</v>
      </c>
      <c r="F6919">
        <v>0</v>
      </c>
      <c r="G6919">
        <v>0</v>
      </c>
      <c r="H6919">
        <v>0</v>
      </c>
      <c r="I6919">
        <v>0</v>
      </c>
      <c r="J6919">
        <v>0</v>
      </c>
      <c r="K6919">
        <v>0</v>
      </c>
      <c r="L6919">
        <v>0</v>
      </c>
      <c r="M6919">
        <v>0</v>
      </c>
      <c r="N6919">
        <v>0</v>
      </c>
      <c r="O6919">
        <v>0</v>
      </c>
      <c r="P6919">
        <v>0</v>
      </c>
      <c r="Q6919">
        <v>0</v>
      </c>
      <c r="R6919">
        <v>0</v>
      </c>
      <c r="S6919">
        <v>0</v>
      </c>
      <c r="T6919">
        <v>0</v>
      </c>
      <c r="U6919">
        <v>0</v>
      </c>
      <c r="V6919">
        <v>0</v>
      </c>
      <c r="W6919">
        <v>0</v>
      </c>
      <c r="X6919">
        <v>0</v>
      </c>
      <c r="Y6919">
        <v>0</v>
      </c>
      <c r="Z6919">
        <v>0</v>
      </c>
      <c r="AA6919">
        <v>0</v>
      </c>
      <c r="AB6919">
        <v>0</v>
      </c>
      <c r="AC6919">
        <v>0</v>
      </c>
    </row>
    <row r="6920" spans="1:29">
      <c r="A6920" t="s">
        <v>549</v>
      </c>
      <c r="B6920" t="s">
        <v>19</v>
      </c>
      <c r="C6920">
        <v>0</v>
      </c>
      <c r="D6920">
        <v>0</v>
      </c>
      <c r="E6920">
        <v>0</v>
      </c>
      <c r="F6920">
        <v>0</v>
      </c>
      <c r="G6920">
        <v>0</v>
      </c>
      <c r="H6920">
        <v>0</v>
      </c>
      <c r="I6920">
        <v>0</v>
      </c>
      <c r="J6920">
        <v>0</v>
      </c>
      <c r="K6920">
        <v>0</v>
      </c>
      <c r="L6920">
        <v>0</v>
      </c>
      <c r="M6920">
        <v>0</v>
      </c>
      <c r="N6920">
        <v>0</v>
      </c>
      <c r="O6920">
        <v>0</v>
      </c>
      <c r="P6920">
        <v>0</v>
      </c>
      <c r="Q6920">
        <v>0</v>
      </c>
      <c r="R6920">
        <v>0</v>
      </c>
      <c r="S6920">
        <v>0</v>
      </c>
      <c r="T6920">
        <v>0</v>
      </c>
      <c r="U6920">
        <v>0</v>
      </c>
      <c r="V6920">
        <v>0</v>
      </c>
      <c r="W6920">
        <v>0</v>
      </c>
      <c r="X6920">
        <v>0</v>
      </c>
      <c r="Y6920">
        <v>0</v>
      </c>
      <c r="Z6920">
        <v>0</v>
      </c>
      <c r="AA6920">
        <v>0</v>
      </c>
      <c r="AB6920">
        <v>0</v>
      </c>
      <c r="AC6920">
        <v>0</v>
      </c>
    </row>
    <row r="6921" spans="1:29">
      <c r="A6921" t="s">
        <v>550</v>
      </c>
      <c r="B6921" t="s">
        <v>19</v>
      </c>
      <c r="C6921">
        <v>0</v>
      </c>
      <c r="D6921">
        <v>0</v>
      </c>
      <c r="E6921">
        <v>0</v>
      </c>
      <c r="F6921">
        <v>0</v>
      </c>
      <c r="G6921">
        <v>0</v>
      </c>
      <c r="H6921">
        <v>0</v>
      </c>
      <c r="I6921">
        <v>0</v>
      </c>
      <c r="J6921">
        <v>0</v>
      </c>
      <c r="K6921">
        <v>0</v>
      </c>
      <c r="L6921">
        <v>0</v>
      </c>
      <c r="M6921">
        <v>0</v>
      </c>
      <c r="N6921">
        <v>0</v>
      </c>
      <c r="O6921">
        <v>0</v>
      </c>
      <c r="P6921">
        <v>0</v>
      </c>
      <c r="Q6921">
        <v>0</v>
      </c>
      <c r="R6921">
        <v>0</v>
      </c>
      <c r="S6921">
        <v>0</v>
      </c>
      <c r="T6921">
        <v>0</v>
      </c>
      <c r="U6921">
        <v>0</v>
      </c>
      <c r="V6921">
        <v>0</v>
      </c>
      <c r="W6921">
        <v>0</v>
      </c>
      <c r="X6921">
        <v>0</v>
      </c>
      <c r="Y6921">
        <v>0</v>
      </c>
      <c r="Z6921">
        <v>0</v>
      </c>
      <c r="AA6921">
        <v>0</v>
      </c>
      <c r="AB6921">
        <v>0</v>
      </c>
      <c r="AC6921">
        <v>0</v>
      </c>
    </row>
    <row r="6922" spans="1:29">
      <c r="A6922" t="s">
        <v>551</v>
      </c>
      <c r="B6922" t="s">
        <v>19</v>
      </c>
      <c r="C6922">
        <v>0</v>
      </c>
      <c r="D6922">
        <v>0</v>
      </c>
      <c r="E6922">
        <v>0</v>
      </c>
      <c r="F6922">
        <v>0</v>
      </c>
      <c r="G6922">
        <v>0</v>
      </c>
      <c r="H6922">
        <v>0</v>
      </c>
      <c r="I6922">
        <v>0</v>
      </c>
      <c r="J6922">
        <v>0</v>
      </c>
      <c r="K6922">
        <v>0</v>
      </c>
      <c r="L6922">
        <v>0</v>
      </c>
      <c r="M6922">
        <v>0</v>
      </c>
      <c r="N6922">
        <v>0</v>
      </c>
      <c r="O6922">
        <v>0</v>
      </c>
      <c r="P6922">
        <v>0</v>
      </c>
      <c r="Q6922">
        <v>0</v>
      </c>
      <c r="R6922">
        <v>0</v>
      </c>
      <c r="S6922">
        <v>0</v>
      </c>
      <c r="T6922">
        <v>0</v>
      </c>
      <c r="U6922">
        <v>0</v>
      </c>
      <c r="V6922">
        <v>0</v>
      </c>
      <c r="W6922">
        <v>0</v>
      </c>
      <c r="X6922">
        <v>0</v>
      </c>
      <c r="Y6922">
        <v>0</v>
      </c>
      <c r="Z6922">
        <v>0</v>
      </c>
      <c r="AA6922">
        <v>0</v>
      </c>
      <c r="AB6922">
        <v>0</v>
      </c>
      <c r="AC6922">
        <v>0</v>
      </c>
    </row>
    <row r="6923" spans="1:29">
      <c r="A6923" t="s">
        <v>552</v>
      </c>
      <c r="B6923" t="s">
        <v>19</v>
      </c>
      <c r="C6923">
        <v>0</v>
      </c>
      <c r="D6923">
        <v>0</v>
      </c>
      <c r="E6923">
        <v>0</v>
      </c>
      <c r="F6923">
        <v>0</v>
      </c>
      <c r="G6923">
        <v>0</v>
      </c>
      <c r="H6923">
        <v>0</v>
      </c>
      <c r="I6923">
        <v>0</v>
      </c>
      <c r="J6923">
        <v>0</v>
      </c>
      <c r="K6923">
        <v>0</v>
      </c>
      <c r="L6923">
        <v>0</v>
      </c>
      <c r="M6923">
        <v>0</v>
      </c>
      <c r="N6923">
        <v>0</v>
      </c>
      <c r="O6923">
        <v>0</v>
      </c>
      <c r="P6923">
        <v>0</v>
      </c>
      <c r="Q6923">
        <v>0</v>
      </c>
      <c r="R6923">
        <v>0</v>
      </c>
      <c r="S6923">
        <v>0</v>
      </c>
      <c r="T6923">
        <v>0</v>
      </c>
      <c r="U6923">
        <v>0</v>
      </c>
      <c r="V6923">
        <v>0</v>
      </c>
      <c r="W6923">
        <v>0</v>
      </c>
      <c r="X6923">
        <v>0</v>
      </c>
      <c r="Y6923">
        <v>0</v>
      </c>
      <c r="Z6923">
        <v>0</v>
      </c>
      <c r="AA6923">
        <v>0</v>
      </c>
      <c r="AB6923">
        <v>0</v>
      </c>
      <c r="AC6923">
        <v>0</v>
      </c>
    </row>
    <row r="6924" spans="1:29">
      <c r="A6924" t="s">
        <v>553</v>
      </c>
      <c r="B6924" t="s">
        <v>19</v>
      </c>
      <c r="C6924">
        <v>0</v>
      </c>
      <c r="D6924">
        <v>0</v>
      </c>
      <c r="E6924">
        <v>0</v>
      </c>
      <c r="F6924">
        <v>0</v>
      </c>
      <c r="G6924">
        <v>0</v>
      </c>
      <c r="H6924">
        <v>0</v>
      </c>
      <c r="I6924">
        <v>0</v>
      </c>
      <c r="J6924">
        <v>0</v>
      </c>
      <c r="K6924">
        <v>0</v>
      </c>
      <c r="L6924">
        <v>0</v>
      </c>
      <c r="M6924">
        <v>0</v>
      </c>
      <c r="N6924">
        <v>0</v>
      </c>
      <c r="O6924">
        <v>0</v>
      </c>
      <c r="P6924">
        <v>0</v>
      </c>
      <c r="Q6924">
        <v>0</v>
      </c>
      <c r="R6924">
        <v>0</v>
      </c>
      <c r="S6924">
        <v>0</v>
      </c>
      <c r="T6924">
        <v>0</v>
      </c>
      <c r="U6924">
        <v>0</v>
      </c>
      <c r="V6924">
        <v>0</v>
      </c>
      <c r="W6924">
        <v>0</v>
      </c>
      <c r="X6924">
        <v>0</v>
      </c>
      <c r="Y6924">
        <v>0</v>
      </c>
      <c r="Z6924">
        <v>0</v>
      </c>
      <c r="AA6924">
        <v>0</v>
      </c>
      <c r="AB6924">
        <v>0</v>
      </c>
      <c r="AC6924">
        <v>0</v>
      </c>
    </row>
    <row r="6925" spans="1:29">
      <c r="A6925" t="s">
        <v>554</v>
      </c>
      <c r="B6925" t="s">
        <v>19</v>
      </c>
      <c r="C6925">
        <v>0</v>
      </c>
      <c r="D6925">
        <v>0</v>
      </c>
      <c r="E6925">
        <v>0</v>
      </c>
      <c r="F6925">
        <v>0</v>
      </c>
      <c r="G6925">
        <v>0</v>
      </c>
      <c r="H6925">
        <v>0</v>
      </c>
      <c r="I6925">
        <v>0</v>
      </c>
      <c r="J6925">
        <v>0</v>
      </c>
      <c r="K6925">
        <v>0</v>
      </c>
      <c r="L6925">
        <v>0</v>
      </c>
      <c r="M6925">
        <v>0</v>
      </c>
      <c r="N6925">
        <v>0</v>
      </c>
      <c r="O6925">
        <v>0</v>
      </c>
      <c r="P6925">
        <v>0</v>
      </c>
      <c r="Q6925">
        <v>0</v>
      </c>
      <c r="R6925">
        <v>0</v>
      </c>
      <c r="S6925">
        <v>0</v>
      </c>
      <c r="T6925">
        <v>0</v>
      </c>
      <c r="U6925">
        <v>0</v>
      </c>
      <c r="V6925">
        <v>0</v>
      </c>
      <c r="W6925">
        <v>0</v>
      </c>
      <c r="X6925">
        <v>0</v>
      </c>
      <c r="Y6925">
        <v>0</v>
      </c>
      <c r="Z6925">
        <v>0</v>
      </c>
      <c r="AA6925">
        <v>0</v>
      </c>
      <c r="AB6925">
        <v>0</v>
      </c>
      <c r="AC6925">
        <v>0</v>
      </c>
    </row>
    <row r="6926" spans="1:29">
      <c r="A6926" t="s">
        <v>555</v>
      </c>
      <c r="B6926" t="s">
        <v>19</v>
      </c>
      <c r="C6926">
        <v>0</v>
      </c>
      <c r="D6926">
        <v>0</v>
      </c>
      <c r="E6926">
        <v>0</v>
      </c>
      <c r="F6926">
        <v>0</v>
      </c>
      <c r="G6926">
        <v>0</v>
      </c>
      <c r="H6926">
        <v>0</v>
      </c>
      <c r="I6926">
        <v>0</v>
      </c>
      <c r="J6926">
        <v>0</v>
      </c>
      <c r="K6926">
        <v>0</v>
      </c>
      <c r="L6926">
        <v>0</v>
      </c>
      <c r="M6926">
        <v>0</v>
      </c>
      <c r="N6926">
        <v>0</v>
      </c>
      <c r="O6926">
        <v>0</v>
      </c>
      <c r="P6926">
        <v>0</v>
      </c>
      <c r="Q6926">
        <v>0</v>
      </c>
      <c r="R6926">
        <v>0</v>
      </c>
      <c r="S6926">
        <v>0</v>
      </c>
      <c r="T6926">
        <v>0</v>
      </c>
      <c r="U6926">
        <v>0</v>
      </c>
      <c r="V6926">
        <v>0</v>
      </c>
      <c r="W6926">
        <v>0</v>
      </c>
      <c r="X6926">
        <v>0</v>
      </c>
      <c r="Y6926">
        <v>0</v>
      </c>
      <c r="Z6926">
        <v>0</v>
      </c>
      <c r="AA6926">
        <v>0</v>
      </c>
      <c r="AB6926">
        <v>0</v>
      </c>
      <c r="AC6926">
        <v>0</v>
      </c>
    </row>
    <row r="6927" spans="1:29">
      <c r="A6927" t="s">
        <v>556</v>
      </c>
      <c r="B6927" t="s">
        <v>19</v>
      </c>
      <c r="C6927" s="2">
        <v>47751100000</v>
      </c>
      <c r="D6927" s="2">
        <v>48089800000</v>
      </c>
      <c r="E6927" s="2">
        <v>49167000000</v>
      </c>
      <c r="F6927" s="2">
        <v>50157600000</v>
      </c>
      <c r="G6927" s="2">
        <v>50956400000</v>
      </c>
      <c r="H6927" s="2">
        <v>51825000000</v>
      </c>
      <c r="I6927" s="2">
        <v>52611000000</v>
      </c>
      <c r="J6927" s="2">
        <v>53241900000</v>
      </c>
      <c r="K6927" s="2">
        <v>53988500000</v>
      </c>
      <c r="L6927" s="2">
        <v>54791500000</v>
      </c>
      <c r="M6927" s="2">
        <v>55558300000</v>
      </c>
      <c r="N6927" s="2">
        <v>56414000000</v>
      </c>
      <c r="O6927" s="2">
        <v>57285400000</v>
      </c>
      <c r="P6927" s="2">
        <v>58216300000</v>
      </c>
      <c r="Q6927" s="2">
        <v>59222800000</v>
      </c>
      <c r="R6927" s="2">
        <v>60232600000</v>
      </c>
      <c r="S6927" s="2">
        <v>61242100000</v>
      </c>
      <c r="T6927" s="2">
        <v>62231600000</v>
      </c>
      <c r="U6927" s="2">
        <v>63311800000</v>
      </c>
      <c r="V6927" s="2">
        <v>64368800000</v>
      </c>
      <c r="W6927" s="2">
        <v>65348800000</v>
      </c>
      <c r="X6927" s="2">
        <v>66308600000</v>
      </c>
      <c r="Y6927" s="2">
        <v>67251200000</v>
      </c>
      <c r="Z6927" s="2">
        <v>68372100000</v>
      </c>
      <c r="AA6927" s="2">
        <v>69577200000</v>
      </c>
      <c r="AB6927" s="2">
        <v>70730000000</v>
      </c>
      <c r="AC6927" s="2">
        <v>71867800000</v>
      </c>
    </row>
    <row r="6928" spans="1:29">
      <c r="A6928" t="s">
        <v>557</v>
      </c>
      <c r="B6928" t="s">
        <v>19</v>
      </c>
      <c r="C6928">
        <v>0</v>
      </c>
      <c r="D6928">
        <v>0</v>
      </c>
      <c r="E6928">
        <v>0</v>
      </c>
      <c r="F6928">
        <v>0</v>
      </c>
      <c r="G6928">
        <v>0</v>
      </c>
      <c r="H6928">
        <v>0</v>
      </c>
      <c r="I6928">
        <v>0</v>
      </c>
      <c r="J6928">
        <v>0</v>
      </c>
      <c r="K6928">
        <v>0</v>
      </c>
      <c r="L6928">
        <v>0</v>
      </c>
      <c r="M6928">
        <v>0</v>
      </c>
      <c r="N6928">
        <v>0</v>
      </c>
      <c r="O6928">
        <v>0</v>
      </c>
      <c r="P6928">
        <v>0</v>
      </c>
      <c r="Q6928">
        <v>0</v>
      </c>
      <c r="R6928">
        <v>0</v>
      </c>
      <c r="S6928">
        <v>0</v>
      </c>
      <c r="T6928">
        <v>0</v>
      </c>
      <c r="U6928">
        <v>0</v>
      </c>
      <c r="V6928">
        <v>0</v>
      </c>
      <c r="W6928">
        <v>0</v>
      </c>
      <c r="X6928">
        <v>0</v>
      </c>
      <c r="Y6928">
        <v>0</v>
      </c>
      <c r="Z6928">
        <v>0</v>
      </c>
      <c r="AA6928">
        <v>0</v>
      </c>
      <c r="AB6928">
        <v>0</v>
      </c>
      <c r="AC6928">
        <v>0</v>
      </c>
    </row>
    <row r="6929" spans="1:29">
      <c r="A6929" t="s">
        <v>558</v>
      </c>
      <c r="B6929" t="s">
        <v>19</v>
      </c>
      <c r="C6929">
        <v>0</v>
      </c>
      <c r="D6929">
        <v>0</v>
      </c>
      <c r="E6929">
        <v>0</v>
      </c>
      <c r="F6929">
        <v>0</v>
      </c>
      <c r="G6929">
        <v>0</v>
      </c>
      <c r="H6929">
        <v>0</v>
      </c>
      <c r="I6929">
        <v>0</v>
      </c>
      <c r="J6929">
        <v>0</v>
      </c>
      <c r="K6929">
        <v>0</v>
      </c>
      <c r="L6929">
        <v>0</v>
      </c>
      <c r="M6929">
        <v>0</v>
      </c>
      <c r="N6929">
        <v>0</v>
      </c>
      <c r="O6929">
        <v>0</v>
      </c>
      <c r="P6929">
        <v>0</v>
      </c>
      <c r="Q6929">
        <v>0</v>
      </c>
      <c r="R6929">
        <v>0</v>
      </c>
      <c r="S6929">
        <v>0</v>
      </c>
      <c r="T6929">
        <v>0</v>
      </c>
      <c r="U6929">
        <v>0</v>
      </c>
      <c r="V6929">
        <v>0</v>
      </c>
      <c r="W6929">
        <v>0</v>
      </c>
      <c r="X6929">
        <v>0</v>
      </c>
      <c r="Y6929">
        <v>0</v>
      </c>
      <c r="Z6929">
        <v>0</v>
      </c>
      <c r="AA6929">
        <v>0</v>
      </c>
      <c r="AB6929">
        <v>0</v>
      </c>
      <c r="AC6929">
        <v>0</v>
      </c>
    </row>
    <row r="6930" spans="1:29">
      <c r="A6930" t="s">
        <v>559</v>
      </c>
      <c r="B6930" t="s">
        <v>19</v>
      </c>
      <c r="C6930">
        <v>0</v>
      </c>
      <c r="D6930">
        <v>0</v>
      </c>
      <c r="E6930">
        <v>0</v>
      </c>
      <c r="F6930">
        <v>0</v>
      </c>
      <c r="G6930">
        <v>0</v>
      </c>
      <c r="H6930">
        <v>0</v>
      </c>
      <c r="I6930">
        <v>0</v>
      </c>
      <c r="J6930">
        <v>0</v>
      </c>
      <c r="K6930">
        <v>0</v>
      </c>
      <c r="L6930">
        <v>0</v>
      </c>
      <c r="M6930">
        <v>0</v>
      </c>
      <c r="N6930">
        <v>0</v>
      </c>
      <c r="O6930">
        <v>0</v>
      </c>
      <c r="P6930">
        <v>0</v>
      </c>
      <c r="Q6930">
        <v>0</v>
      </c>
      <c r="R6930">
        <v>0</v>
      </c>
      <c r="S6930">
        <v>0</v>
      </c>
      <c r="T6930">
        <v>0</v>
      </c>
      <c r="U6930">
        <v>0</v>
      </c>
      <c r="V6930">
        <v>0</v>
      </c>
      <c r="W6930">
        <v>0</v>
      </c>
      <c r="X6930">
        <v>0</v>
      </c>
      <c r="Y6930">
        <v>0</v>
      </c>
      <c r="Z6930">
        <v>0</v>
      </c>
      <c r="AA6930">
        <v>0</v>
      </c>
      <c r="AB6930">
        <v>0</v>
      </c>
      <c r="AC6930">
        <v>0</v>
      </c>
    </row>
    <row r="6931" spans="1:29">
      <c r="A6931" t="s">
        <v>560</v>
      </c>
      <c r="B6931" t="s">
        <v>19</v>
      </c>
      <c r="C6931">
        <v>0</v>
      </c>
      <c r="D6931">
        <v>0</v>
      </c>
      <c r="E6931">
        <v>0</v>
      </c>
      <c r="F6931">
        <v>0</v>
      </c>
      <c r="G6931">
        <v>0</v>
      </c>
      <c r="H6931">
        <v>0</v>
      </c>
      <c r="I6931">
        <v>0</v>
      </c>
      <c r="J6931">
        <v>0</v>
      </c>
      <c r="K6931">
        <v>0</v>
      </c>
      <c r="L6931">
        <v>0</v>
      </c>
      <c r="M6931">
        <v>0</v>
      </c>
      <c r="N6931">
        <v>0</v>
      </c>
      <c r="O6931">
        <v>0</v>
      </c>
      <c r="P6931">
        <v>0</v>
      </c>
      <c r="Q6931">
        <v>0</v>
      </c>
      <c r="R6931">
        <v>0</v>
      </c>
      <c r="S6931">
        <v>0</v>
      </c>
      <c r="T6931">
        <v>0</v>
      </c>
      <c r="U6931">
        <v>0</v>
      </c>
      <c r="V6931">
        <v>0</v>
      </c>
      <c r="W6931">
        <v>0</v>
      </c>
      <c r="X6931">
        <v>0</v>
      </c>
      <c r="Y6931">
        <v>0</v>
      </c>
      <c r="Z6931">
        <v>0</v>
      </c>
      <c r="AA6931">
        <v>0</v>
      </c>
      <c r="AB6931">
        <v>0</v>
      </c>
      <c r="AC6931">
        <v>0</v>
      </c>
    </row>
    <row r="6932" spans="1:29">
      <c r="A6932" t="s">
        <v>561</v>
      </c>
      <c r="B6932" t="s">
        <v>19</v>
      </c>
      <c r="C6932">
        <v>0</v>
      </c>
      <c r="D6932">
        <v>0</v>
      </c>
      <c r="E6932">
        <v>0</v>
      </c>
      <c r="F6932">
        <v>0</v>
      </c>
      <c r="G6932">
        <v>0</v>
      </c>
      <c r="H6932">
        <v>0</v>
      </c>
      <c r="I6932">
        <v>0</v>
      </c>
      <c r="J6932">
        <v>0</v>
      </c>
      <c r="K6932">
        <v>0</v>
      </c>
      <c r="L6932">
        <v>0</v>
      </c>
      <c r="M6932">
        <v>0</v>
      </c>
      <c r="N6932">
        <v>0</v>
      </c>
      <c r="O6932">
        <v>0</v>
      </c>
      <c r="P6932">
        <v>0</v>
      </c>
      <c r="Q6932">
        <v>0</v>
      </c>
      <c r="R6932">
        <v>0</v>
      </c>
      <c r="S6932">
        <v>0</v>
      </c>
      <c r="T6932">
        <v>0</v>
      </c>
      <c r="U6932">
        <v>0</v>
      </c>
      <c r="V6932">
        <v>0</v>
      </c>
      <c r="W6932">
        <v>0</v>
      </c>
      <c r="X6932">
        <v>0</v>
      </c>
      <c r="Y6932">
        <v>0</v>
      </c>
      <c r="Z6932">
        <v>0</v>
      </c>
      <c r="AA6932">
        <v>0</v>
      </c>
      <c r="AB6932">
        <v>0</v>
      </c>
      <c r="AC6932">
        <v>0</v>
      </c>
    </row>
    <row r="6933" spans="1:29">
      <c r="A6933" t="s">
        <v>562</v>
      </c>
      <c r="B6933" t="s">
        <v>19</v>
      </c>
      <c r="C6933">
        <v>0</v>
      </c>
      <c r="D6933">
        <v>0</v>
      </c>
      <c r="E6933">
        <v>0</v>
      </c>
      <c r="F6933">
        <v>0</v>
      </c>
      <c r="G6933">
        <v>0</v>
      </c>
      <c r="H6933">
        <v>0</v>
      </c>
      <c r="I6933">
        <v>0</v>
      </c>
      <c r="J6933">
        <v>0</v>
      </c>
      <c r="K6933">
        <v>0</v>
      </c>
      <c r="L6933">
        <v>0</v>
      </c>
      <c r="M6933">
        <v>0</v>
      </c>
      <c r="N6933">
        <v>0</v>
      </c>
      <c r="O6933">
        <v>0</v>
      </c>
      <c r="P6933">
        <v>0</v>
      </c>
      <c r="Q6933">
        <v>0</v>
      </c>
      <c r="R6933">
        <v>0</v>
      </c>
      <c r="S6933">
        <v>0</v>
      </c>
      <c r="T6933">
        <v>0</v>
      </c>
      <c r="U6933">
        <v>0</v>
      </c>
      <c r="V6933">
        <v>0</v>
      </c>
      <c r="W6933">
        <v>0</v>
      </c>
      <c r="X6933">
        <v>0</v>
      </c>
      <c r="Y6933">
        <v>0</v>
      </c>
      <c r="Z6933">
        <v>0</v>
      </c>
      <c r="AA6933">
        <v>0</v>
      </c>
      <c r="AB6933">
        <v>0</v>
      </c>
      <c r="AC6933">
        <v>0</v>
      </c>
    </row>
    <row r="6934" spans="1:29">
      <c r="A6934" t="s">
        <v>563</v>
      </c>
      <c r="B6934" t="s">
        <v>19</v>
      </c>
      <c r="C6934">
        <v>0</v>
      </c>
      <c r="D6934">
        <v>0</v>
      </c>
      <c r="E6934">
        <v>0</v>
      </c>
      <c r="F6934">
        <v>0</v>
      </c>
      <c r="G6934">
        <v>0</v>
      </c>
      <c r="H6934">
        <v>0</v>
      </c>
      <c r="I6934">
        <v>0</v>
      </c>
      <c r="J6934">
        <v>0</v>
      </c>
      <c r="K6934">
        <v>0</v>
      </c>
      <c r="L6934">
        <v>0</v>
      </c>
      <c r="M6934">
        <v>0</v>
      </c>
      <c r="N6934">
        <v>0</v>
      </c>
      <c r="O6934">
        <v>0</v>
      </c>
      <c r="P6934">
        <v>0</v>
      </c>
      <c r="Q6934">
        <v>0</v>
      </c>
      <c r="R6934">
        <v>0</v>
      </c>
      <c r="S6934">
        <v>0</v>
      </c>
      <c r="T6934">
        <v>0</v>
      </c>
      <c r="U6934">
        <v>0</v>
      </c>
      <c r="V6934">
        <v>0</v>
      </c>
      <c r="W6934">
        <v>0</v>
      </c>
      <c r="X6934">
        <v>0</v>
      </c>
      <c r="Y6934">
        <v>0</v>
      </c>
      <c r="Z6934">
        <v>0</v>
      </c>
      <c r="AA6934">
        <v>0</v>
      </c>
      <c r="AB6934">
        <v>0</v>
      </c>
      <c r="AC6934">
        <v>0</v>
      </c>
    </row>
    <row r="6935" spans="1:29">
      <c r="A6935" t="s">
        <v>564</v>
      </c>
      <c r="B6935" t="s">
        <v>19</v>
      </c>
      <c r="C6935">
        <v>0</v>
      </c>
      <c r="D6935">
        <v>0</v>
      </c>
      <c r="E6935">
        <v>0</v>
      </c>
      <c r="F6935">
        <v>0</v>
      </c>
      <c r="G6935">
        <v>0</v>
      </c>
      <c r="H6935">
        <v>0</v>
      </c>
      <c r="I6935">
        <v>0</v>
      </c>
      <c r="J6935">
        <v>0</v>
      </c>
      <c r="K6935">
        <v>0</v>
      </c>
      <c r="L6935">
        <v>0</v>
      </c>
      <c r="M6935">
        <v>0</v>
      </c>
      <c r="N6935">
        <v>0</v>
      </c>
      <c r="O6935">
        <v>0</v>
      </c>
      <c r="P6935">
        <v>0</v>
      </c>
      <c r="Q6935">
        <v>0</v>
      </c>
      <c r="R6935">
        <v>0</v>
      </c>
      <c r="S6935">
        <v>0</v>
      </c>
      <c r="T6935">
        <v>0</v>
      </c>
      <c r="U6935">
        <v>0</v>
      </c>
      <c r="V6935">
        <v>0</v>
      </c>
      <c r="W6935">
        <v>0</v>
      </c>
      <c r="X6935">
        <v>0</v>
      </c>
      <c r="Y6935">
        <v>0</v>
      </c>
      <c r="Z6935">
        <v>0</v>
      </c>
      <c r="AA6935">
        <v>0</v>
      </c>
      <c r="AB6935">
        <v>0</v>
      </c>
      <c r="AC6935">
        <v>0</v>
      </c>
    </row>
    <row r="6936" spans="1:29">
      <c r="A6936" t="s">
        <v>565</v>
      </c>
      <c r="B6936" t="s">
        <v>19</v>
      </c>
      <c r="C6936">
        <v>0</v>
      </c>
      <c r="D6936">
        <v>0</v>
      </c>
      <c r="E6936">
        <v>0</v>
      </c>
      <c r="F6936">
        <v>0</v>
      </c>
      <c r="G6936">
        <v>0</v>
      </c>
      <c r="H6936">
        <v>0</v>
      </c>
      <c r="I6936">
        <v>0</v>
      </c>
      <c r="J6936">
        <v>0</v>
      </c>
      <c r="K6936">
        <v>0</v>
      </c>
      <c r="L6936">
        <v>0</v>
      </c>
      <c r="M6936">
        <v>0</v>
      </c>
      <c r="N6936">
        <v>0</v>
      </c>
      <c r="O6936">
        <v>0</v>
      </c>
      <c r="P6936">
        <v>0</v>
      </c>
      <c r="Q6936">
        <v>0</v>
      </c>
      <c r="R6936">
        <v>0</v>
      </c>
      <c r="S6936">
        <v>0</v>
      </c>
      <c r="T6936">
        <v>0</v>
      </c>
      <c r="U6936">
        <v>0</v>
      </c>
      <c r="V6936">
        <v>0</v>
      </c>
      <c r="W6936">
        <v>0</v>
      </c>
      <c r="X6936">
        <v>0</v>
      </c>
      <c r="Y6936">
        <v>0</v>
      </c>
      <c r="Z6936">
        <v>0</v>
      </c>
      <c r="AA6936">
        <v>0</v>
      </c>
      <c r="AB6936">
        <v>0</v>
      </c>
      <c r="AC6936">
        <v>0</v>
      </c>
    </row>
    <row r="6937" spans="1:29">
      <c r="A6937" t="s">
        <v>566</v>
      </c>
      <c r="B6937" t="s">
        <v>19</v>
      </c>
      <c r="C6937" s="2">
        <v>75073800000</v>
      </c>
      <c r="D6937" s="2">
        <v>75032300000</v>
      </c>
      <c r="E6937" s="2">
        <v>76146400000</v>
      </c>
      <c r="F6937" s="2">
        <v>77109800000</v>
      </c>
      <c r="G6937" s="2">
        <v>77770500000</v>
      </c>
      <c r="H6937" s="2">
        <v>78531300000</v>
      </c>
      <c r="I6937" s="2">
        <v>79155800000</v>
      </c>
      <c r="J6937" s="2">
        <v>79551900000</v>
      </c>
      <c r="K6937" s="2">
        <v>80113000000</v>
      </c>
      <c r="L6937" s="2">
        <v>80753700000</v>
      </c>
      <c r="M6937" s="2">
        <v>81336000000</v>
      </c>
      <c r="N6937" s="2">
        <v>82038600000</v>
      </c>
      <c r="O6937" s="2">
        <v>82757100000</v>
      </c>
      <c r="P6937" s="2">
        <v>83560900000</v>
      </c>
      <c r="Q6937" s="2">
        <v>84463800000</v>
      </c>
      <c r="R6937" s="2">
        <v>85356900000</v>
      </c>
      <c r="S6937" s="2">
        <v>86240300000</v>
      </c>
      <c r="T6937" s="2">
        <v>87085800000</v>
      </c>
      <c r="U6937" s="2">
        <v>88048300000</v>
      </c>
      <c r="V6937" s="2">
        <v>88969900000</v>
      </c>
      <c r="W6937" s="2">
        <v>89775200000</v>
      </c>
      <c r="X6937" s="2">
        <v>90543800000</v>
      </c>
      <c r="Y6937" s="2">
        <v>91281300000</v>
      </c>
      <c r="Z6937" s="2">
        <v>92267100000</v>
      </c>
      <c r="AA6937" s="2">
        <v>93323100000</v>
      </c>
      <c r="AB6937" s="2">
        <v>94280700000</v>
      </c>
      <c r="AC6937" s="2">
        <v>95192600000</v>
      </c>
    </row>
    <row r="6938" spans="1:29">
      <c r="A6938" t="s">
        <v>567</v>
      </c>
      <c r="B6938" t="s">
        <v>19</v>
      </c>
      <c r="C6938">
        <v>0</v>
      </c>
      <c r="D6938">
        <v>0</v>
      </c>
      <c r="E6938">
        <v>0</v>
      </c>
      <c r="F6938">
        <v>0</v>
      </c>
      <c r="G6938">
        <v>0</v>
      </c>
      <c r="H6938">
        <v>0</v>
      </c>
      <c r="I6938">
        <v>0</v>
      </c>
      <c r="J6938">
        <v>0</v>
      </c>
      <c r="K6938">
        <v>0</v>
      </c>
      <c r="L6938">
        <v>0</v>
      </c>
      <c r="M6938">
        <v>0</v>
      </c>
      <c r="N6938">
        <v>0</v>
      </c>
      <c r="O6938">
        <v>0</v>
      </c>
      <c r="P6938">
        <v>0</v>
      </c>
      <c r="Q6938">
        <v>0</v>
      </c>
      <c r="R6938">
        <v>0</v>
      </c>
      <c r="S6938">
        <v>0</v>
      </c>
      <c r="T6938">
        <v>0</v>
      </c>
      <c r="U6938">
        <v>0</v>
      </c>
      <c r="V6938">
        <v>0</v>
      </c>
      <c r="W6938">
        <v>0</v>
      </c>
      <c r="X6938">
        <v>0</v>
      </c>
      <c r="Y6938">
        <v>0</v>
      </c>
      <c r="Z6938">
        <v>0</v>
      </c>
      <c r="AA6938">
        <v>0</v>
      </c>
      <c r="AB6938">
        <v>0</v>
      </c>
      <c r="AC6938">
        <v>0</v>
      </c>
    </row>
    <row r="6939" spans="1:29">
      <c r="A6939" t="s">
        <v>568</v>
      </c>
      <c r="B6939" t="s">
        <v>19</v>
      </c>
      <c r="C6939">
        <v>0</v>
      </c>
      <c r="D6939">
        <v>0</v>
      </c>
      <c r="E6939">
        <v>0</v>
      </c>
      <c r="F6939">
        <v>0</v>
      </c>
      <c r="G6939">
        <v>0</v>
      </c>
      <c r="H6939">
        <v>0</v>
      </c>
      <c r="I6939">
        <v>0</v>
      </c>
      <c r="J6939">
        <v>0</v>
      </c>
      <c r="K6939">
        <v>0</v>
      </c>
      <c r="L6939">
        <v>0</v>
      </c>
      <c r="M6939">
        <v>0</v>
      </c>
      <c r="N6939">
        <v>0</v>
      </c>
      <c r="O6939">
        <v>0</v>
      </c>
      <c r="P6939">
        <v>0</v>
      </c>
      <c r="Q6939">
        <v>0</v>
      </c>
      <c r="R6939">
        <v>0</v>
      </c>
      <c r="S6939">
        <v>0</v>
      </c>
      <c r="T6939">
        <v>0</v>
      </c>
      <c r="U6939">
        <v>0</v>
      </c>
      <c r="V6939">
        <v>0</v>
      </c>
      <c r="W6939">
        <v>0</v>
      </c>
      <c r="X6939">
        <v>0</v>
      </c>
      <c r="Y6939">
        <v>0</v>
      </c>
      <c r="Z6939">
        <v>0</v>
      </c>
      <c r="AA6939">
        <v>0</v>
      </c>
      <c r="AB6939">
        <v>0</v>
      </c>
      <c r="AC6939">
        <v>0</v>
      </c>
    </row>
    <row r="6940" spans="1:29">
      <c r="A6940" t="s">
        <v>569</v>
      </c>
      <c r="B6940" t="s">
        <v>19</v>
      </c>
      <c r="C6940">
        <v>0</v>
      </c>
      <c r="D6940">
        <v>0</v>
      </c>
      <c r="E6940">
        <v>0</v>
      </c>
      <c r="F6940">
        <v>0</v>
      </c>
      <c r="G6940">
        <v>0</v>
      </c>
      <c r="H6940">
        <v>0</v>
      </c>
      <c r="I6940">
        <v>0</v>
      </c>
      <c r="J6940">
        <v>0</v>
      </c>
      <c r="K6940">
        <v>0</v>
      </c>
      <c r="L6940">
        <v>0</v>
      </c>
      <c r="M6940">
        <v>0</v>
      </c>
      <c r="N6940">
        <v>0</v>
      </c>
      <c r="O6940">
        <v>0</v>
      </c>
      <c r="P6940">
        <v>0</v>
      </c>
      <c r="Q6940">
        <v>0</v>
      </c>
      <c r="R6940">
        <v>0</v>
      </c>
      <c r="S6940">
        <v>0</v>
      </c>
      <c r="T6940">
        <v>0</v>
      </c>
      <c r="U6940">
        <v>0</v>
      </c>
      <c r="V6940">
        <v>0</v>
      </c>
      <c r="W6940">
        <v>0</v>
      </c>
      <c r="X6940">
        <v>0</v>
      </c>
      <c r="Y6940">
        <v>0</v>
      </c>
      <c r="Z6940">
        <v>0</v>
      </c>
      <c r="AA6940">
        <v>0</v>
      </c>
      <c r="AB6940">
        <v>0</v>
      </c>
      <c r="AC6940">
        <v>0</v>
      </c>
    </row>
    <row r="6941" spans="1:29">
      <c r="A6941" t="s">
        <v>570</v>
      </c>
      <c r="B6941" t="s">
        <v>19</v>
      </c>
      <c r="C6941">
        <v>0</v>
      </c>
      <c r="D6941">
        <v>0</v>
      </c>
      <c r="E6941">
        <v>0</v>
      </c>
      <c r="F6941">
        <v>0</v>
      </c>
      <c r="G6941">
        <v>0</v>
      </c>
      <c r="H6941">
        <v>0</v>
      </c>
      <c r="I6941">
        <v>0</v>
      </c>
      <c r="J6941">
        <v>0</v>
      </c>
      <c r="K6941">
        <v>0</v>
      </c>
      <c r="L6941">
        <v>0</v>
      </c>
      <c r="M6941">
        <v>0</v>
      </c>
      <c r="N6941">
        <v>0</v>
      </c>
      <c r="O6941">
        <v>0</v>
      </c>
      <c r="P6941">
        <v>0</v>
      </c>
      <c r="Q6941">
        <v>0</v>
      </c>
      <c r="R6941">
        <v>0</v>
      </c>
      <c r="S6941">
        <v>0</v>
      </c>
      <c r="T6941">
        <v>0</v>
      </c>
      <c r="U6941">
        <v>0</v>
      </c>
      <c r="V6941">
        <v>0</v>
      </c>
      <c r="W6941">
        <v>0</v>
      </c>
      <c r="X6941">
        <v>0</v>
      </c>
      <c r="Y6941">
        <v>0</v>
      </c>
      <c r="Z6941">
        <v>0</v>
      </c>
      <c r="AA6941">
        <v>0</v>
      </c>
      <c r="AB6941">
        <v>0</v>
      </c>
      <c r="AC6941">
        <v>0</v>
      </c>
    </row>
    <row r="6942" spans="1:29">
      <c r="A6942" t="s">
        <v>571</v>
      </c>
      <c r="B6942" t="s">
        <v>19</v>
      </c>
      <c r="C6942">
        <v>0</v>
      </c>
      <c r="D6942">
        <v>0</v>
      </c>
      <c r="E6942">
        <v>0</v>
      </c>
      <c r="F6942">
        <v>0</v>
      </c>
      <c r="G6942">
        <v>0</v>
      </c>
      <c r="H6942">
        <v>0</v>
      </c>
      <c r="I6942">
        <v>0</v>
      </c>
      <c r="J6942">
        <v>0</v>
      </c>
      <c r="K6942">
        <v>0</v>
      </c>
      <c r="L6942">
        <v>0</v>
      </c>
      <c r="M6942">
        <v>0</v>
      </c>
      <c r="N6942">
        <v>0</v>
      </c>
      <c r="O6942">
        <v>0</v>
      </c>
      <c r="P6942">
        <v>0</v>
      </c>
      <c r="Q6942">
        <v>0</v>
      </c>
      <c r="R6942">
        <v>0</v>
      </c>
      <c r="S6942">
        <v>0</v>
      </c>
      <c r="T6942">
        <v>0</v>
      </c>
      <c r="U6942">
        <v>0</v>
      </c>
      <c r="V6942">
        <v>0</v>
      </c>
      <c r="W6942">
        <v>0</v>
      </c>
      <c r="X6942">
        <v>0</v>
      </c>
      <c r="Y6942">
        <v>0</v>
      </c>
      <c r="Z6942">
        <v>0</v>
      </c>
      <c r="AA6942">
        <v>0</v>
      </c>
      <c r="AB6942">
        <v>0</v>
      </c>
      <c r="AC6942">
        <v>0</v>
      </c>
    </row>
    <row r="6943" spans="1:29">
      <c r="A6943" t="s">
        <v>572</v>
      </c>
      <c r="B6943" t="s">
        <v>19</v>
      </c>
      <c r="C6943">
        <v>0</v>
      </c>
      <c r="D6943">
        <v>0</v>
      </c>
      <c r="E6943">
        <v>0</v>
      </c>
      <c r="F6943">
        <v>0</v>
      </c>
      <c r="G6943">
        <v>0</v>
      </c>
      <c r="H6943">
        <v>0</v>
      </c>
      <c r="I6943">
        <v>0</v>
      </c>
      <c r="J6943">
        <v>0</v>
      </c>
      <c r="K6943">
        <v>0</v>
      </c>
      <c r="L6943">
        <v>0</v>
      </c>
      <c r="M6943">
        <v>0</v>
      </c>
      <c r="N6943">
        <v>0</v>
      </c>
      <c r="O6943">
        <v>0</v>
      </c>
      <c r="P6943">
        <v>0</v>
      </c>
      <c r="Q6943">
        <v>0</v>
      </c>
      <c r="R6943">
        <v>0</v>
      </c>
      <c r="S6943">
        <v>0</v>
      </c>
      <c r="T6943">
        <v>0</v>
      </c>
      <c r="U6943">
        <v>0</v>
      </c>
      <c r="V6943">
        <v>0</v>
      </c>
      <c r="W6943">
        <v>0</v>
      </c>
      <c r="X6943">
        <v>0</v>
      </c>
      <c r="Y6943">
        <v>0</v>
      </c>
      <c r="Z6943">
        <v>0</v>
      </c>
      <c r="AA6943">
        <v>0</v>
      </c>
      <c r="AB6943">
        <v>0</v>
      </c>
      <c r="AC6943">
        <v>0</v>
      </c>
    </row>
    <row r="6944" spans="1:29">
      <c r="A6944" t="s">
        <v>573</v>
      </c>
      <c r="B6944" t="s">
        <v>19</v>
      </c>
      <c r="C6944">
        <v>0</v>
      </c>
      <c r="D6944">
        <v>0</v>
      </c>
      <c r="E6944">
        <v>0</v>
      </c>
      <c r="F6944">
        <v>0</v>
      </c>
      <c r="G6944">
        <v>0</v>
      </c>
      <c r="H6944">
        <v>0</v>
      </c>
      <c r="I6944">
        <v>0</v>
      </c>
      <c r="J6944">
        <v>0</v>
      </c>
      <c r="K6944">
        <v>0</v>
      </c>
      <c r="L6944">
        <v>0</v>
      </c>
      <c r="M6944">
        <v>0</v>
      </c>
      <c r="N6944">
        <v>0</v>
      </c>
      <c r="O6944">
        <v>0</v>
      </c>
      <c r="P6944">
        <v>0</v>
      </c>
      <c r="Q6944">
        <v>0</v>
      </c>
      <c r="R6944">
        <v>0</v>
      </c>
      <c r="S6944">
        <v>0</v>
      </c>
      <c r="T6944">
        <v>0</v>
      </c>
      <c r="U6944">
        <v>0</v>
      </c>
      <c r="V6944">
        <v>0</v>
      </c>
      <c r="W6944">
        <v>0</v>
      </c>
      <c r="X6944">
        <v>0</v>
      </c>
      <c r="Y6944">
        <v>0</v>
      </c>
      <c r="Z6944">
        <v>0</v>
      </c>
      <c r="AA6944">
        <v>0</v>
      </c>
      <c r="AB6944">
        <v>0</v>
      </c>
      <c r="AC6944">
        <v>0</v>
      </c>
    </row>
    <row r="6945" spans="1:29">
      <c r="A6945" t="s">
        <v>574</v>
      </c>
      <c r="B6945" t="s">
        <v>19</v>
      </c>
      <c r="C6945">
        <v>0</v>
      </c>
      <c r="D6945">
        <v>0</v>
      </c>
      <c r="E6945">
        <v>0</v>
      </c>
      <c r="F6945">
        <v>0</v>
      </c>
      <c r="G6945">
        <v>0</v>
      </c>
      <c r="H6945">
        <v>0</v>
      </c>
      <c r="I6945">
        <v>0</v>
      </c>
      <c r="J6945">
        <v>0</v>
      </c>
      <c r="K6945">
        <v>0</v>
      </c>
      <c r="L6945">
        <v>0</v>
      </c>
      <c r="M6945">
        <v>0</v>
      </c>
      <c r="N6945">
        <v>0</v>
      </c>
      <c r="O6945">
        <v>0</v>
      </c>
      <c r="P6945">
        <v>0</v>
      </c>
      <c r="Q6945">
        <v>0</v>
      </c>
      <c r="R6945">
        <v>0</v>
      </c>
      <c r="S6945">
        <v>0</v>
      </c>
      <c r="T6945">
        <v>0</v>
      </c>
      <c r="U6945">
        <v>0</v>
      </c>
      <c r="V6945">
        <v>0</v>
      </c>
      <c r="W6945">
        <v>0</v>
      </c>
      <c r="X6945">
        <v>0</v>
      </c>
      <c r="Y6945">
        <v>0</v>
      </c>
      <c r="Z6945">
        <v>0</v>
      </c>
      <c r="AA6945">
        <v>0</v>
      </c>
      <c r="AB6945">
        <v>0</v>
      </c>
      <c r="AC6945">
        <v>0</v>
      </c>
    </row>
    <row r="6946" spans="1:29">
      <c r="A6946" t="s">
        <v>575</v>
      </c>
      <c r="B6946" t="s">
        <v>19</v>
      </c>
      <c r="C6946">
        <v>0</v>
      </c>
      <c r="D6946">
        <v>0</v>
      </c>
      <c r="E6946">
        <v>0</v>
      </c>
      <c r="F6946">
        <v>0</v>
      </c>
      <c r="G6946">
        <v>0</v>
      </c>
      <c r="H6946">
        <v>0</v>
      </c>
      <c r="I6946">
        <v>0</v>
      </c>
      <c r="J6946">
        <v>0</v>
      </c>
      <c r="K6946">
        <v>0</v>
      </c>
      <c r="L6946">
        <v>0</v>
      </c>
      <c r="M6946">
        <v>0</v>
      </c>
      <c r="N6946">
        <v>0</v>
      </c>
      <c r="O6946">
        <v>0</v>
      </c>
      <c r="P6946">
        <v>0</v>
      </c>
      <c r="Q6946">
        <v>0</v>
      </c>
      <c r="R6946">
        <v>0</v>
      </c>
      <c r="S6946">
        <v>0</v>
      </c>
      <c r="T6946">
        <v>0</v>
      </c>
      <c r="U6946">
        <v>0</v>
      </c>
      <c r="V6946">
        <v>0</v>
      </c>
      <c r="W6946">
        <v>0</v>
      </c>
      <c r="X6946">
        <v>0</v>
      </c>
      <c r="Y6946">
        <v>0</v>
      </c>
      <c r="Z6946">
        <v>0</v>
      </c>
      <c r="AA6946">
        <v>0</v>
      </c>
      <c r="AB6946">
        <v>0</v>
      </c>
      <c r="AC6946">
        <v>0</v>
      </c>
    </row>
    <row r="6947" spans="1:29">
      <c r="A6947" t="s">
        <v>576</v>
      </c>
      <c r="B6947" t="s">
        <v>19</v>
      </c>
      <c r="C6947" s="2">
        <v>12173000000</v>
      </c>
      <c r="D6947" s="2">
        <v>12259300000</v>
      </c>
      <c r="E6947" s="2">
        <v>12533900000</v>
      </c>
      <c r="F6947" s="2">
        <v>12786500000</v>
      </c>
      <c r="G6947" s="2">
        <v>12990100000</v>
      </c>
      <c r="H6947" s="2">
        <v>13211500000</v>
      </c>
      <c r="I6947" s="2">
        <v>13411900000</v>
      </c>
      <c r="J6947" s="2">
        <v>13572700000</v>
      </c>
      <c r="K6947" s="2">
        <v>13763100000</v>
      </c>
      <c r="L6947" s="2">
        <v>13967800000</v>
      </c>
      <c r="M6947" s="2">
        <v>14163300000</v>
      </c>
      <c r="N6947" s="2">
        <v>14381400000</v>
      </c>
      <c r="O6947" s="2">
        <v>14603500000</v>
      </c>
      <c r="P6947" s="2">
        <v>14840800000</v>
      </c>
      <c r="Q6947" s="2">
        <v>15097400000</v>
      </c>
      <c r="R6947" s="2">
        <v>15354800000</v>
      </c>
      <c r="S6947" s="2">
        <v>15612200000</v>
      </c>
      <c r="T6947" s="2">
        <v>15864400000</v>
      </c>
      <c r="U6947" s="2">
        <v>16139800000</v>
      </c>
      <c r="V6947" s="2">
        <v>16409300000</v>
      </c>
      <c r="W6947" s="2">
        <v>16659100000</v>
      </c>
      <c r="X6947" s="2">
        <v>16903800000</v>
      </c>
      <c r="Y6947" s="2">
        <v>17144100000</v>
      </c>
      <c r="Z6947" s="2">
        <v>17429800000</v>
      </c>
      <c r="AA6947" s="2">
        <v>17737000000</v>
      </c>
      <c r="AB6947" s="2">
        <v>18030900000</v>
      </c>
      <c r="AC6947" s="2">
        <v>18321000000</v>
      </c>
    </row>
    <row r="6948" spans="1:29">
      <c r="A6948" t="s">
        <v>577</v>
      </c>
      <c r="B6948" t="s">
        <v>19</v>
      </c>
      <c r="C6948">
        <v>0</v>
      </c>
      <c r="D6948">
        <v>0</v>
      </c>
      <c r="E6948">
        <v>0</v>
      </c>
      <c r="F6948">
        <v>0</v>
      </c>
      <c r="G6948">
        <v>0</v>
      </c>
      <c r="H6948">
        <v>0</v>
      </c>
      <c r="I6948">
        <v>0</v>
      </c>
      <c r="J6948">
        <v>0</v>
      </c>
      <c r="K6948">
        <v>0</v>
      </c>
      <c r="L6948">
        <v>0</v>
      </c>
      <c r="M6948">
        <v>0</v>
      </c>
      <c r="N6948">
        <v>0</v>
      </c>
      <c r="O6948">
        <v>0</v>
      </c>
      <c r="P6948">
        <v>0</v>
      </c>
      <c r="Q6948">
        <v>0</v>
      </c>
      <c r="R6948">
        <v>0</v>
      </c>
      <c r="S6948">
        <v>0</v>
      </c>
      <c r="T6948">
        <v>0</v>
      </c>
      <c r="U6948">
        <v>0</v>
      </c>
      <c r="V6948">
        <v>0</v>
      </c>
      <c r="W6948">
        <v>0</v>
      </c>
      <c r="X6948">
        <v>0</v>
      </c>
      <c r="Y6948">
        <v>0</v>
      </c>
      <c r="Z6948">
        <v>0</v>
      </c>
      <c r="AA6948">
        <v>0</v>
      </c>
      <c r="AB6948">
        <v>0</v>
      </c>
      <c r="AC6948">
        <v>0</v>
      </c>
    </row>
    <row r="6949" spans="1:29">
      <c r="A6949" t="s">
        <v>578</v>
      </c>
      <c r="B6949" t="s">
        <v>19</v>
      </c>
      <c r="C6949">
        <v>0</v>
      </c>
      <c r="D6949">
        <v>0</v>
      </c>
      <c r="E6949">
        <v>0</v>
      </c>
      <c r="F6949">
        <v>0</v>
      </c>
      <c r="G6949">
        <v>0</v>
      </c>
      <c r="H6949">
        <v>0</v>
      </c>
      <c r="I6949">
        <v>0</v>
      </c>
      <c r="J6949">
        <v>0</v>
      </c>
      <c r="K6949">
        <v>0</v>
      </c>
      <c r="L6949">
        <v>0</v>
      </c>
      <c r="M6949">
        <v>0</v>
      </c>
      <c r="N6949">
        <v>0</v>
      </c>
      <c r="O6949">
        <v>0</v>
      </c>
      <c r="P6949">
        <v>0</v>
      </c>
      <c r="Q6949">
        <v>0</v>
      </c>
      <c r="R6949">
        <v>0</v>
      </c>
      <c r="S6949">
        <v>0</v>
      </c>
      <c r="T6949">
        <v>0</v>
      </c>
      <c r="U6949">
        <v>0</v>
      </c>
      <c r="V6949">
        <v>0</v>
      </c>
      <c r="W6949">
        <v>0</v>
      </c>
      <c r="X6949">
        <v>0</v>
      </c>
      <c r="Y6949">
        <v>0</v>
      </c>
      <c r="Z6949">
        <v>0</v>
      </c>
      <c r="AA6949">
        <v>0</v>
      </c>
      <c r="AB6949">
        <v>0</v>
      </c>
      <c r="AC6949">
        <v>0</v>
      </c>
    </row>
    <row r="6950" spans="1:29">
      <c r="A6950" t="s">
        <v>579</v>
      </c>
      <c r="B6950" t="s">
        <v>19</v>
      </c>
      <c r="C6950">
        <v>0</v>
      </c>
      <c r="D6950">
        <v>0</v>
      </c>
      <c r="E6950">
        <v>0</v>
      </c>
      <c r="F6950">
        <v>0</v>
      </c>
      <c r="G6950">
        <v>0</v>
      </c>
      <c r="H6950">
        <v>0</v>
      </c>
      <c r="I6950">
        <v>0</v>
      </c>
      <c r="J6950">
        <v>0</v>
      </c>
      <c r="K6950">
        <v>0</v>
      </c>
      <c r="L6950">
        <v>0</v>
      </c>
      <c r="M6950">
        <v>0</v>
      </c>
      <c r="N6950">
        <v>0</v>
      </c>
      <c r="O6950">
        <v>0</v>
      </c>
      <c r="P6950">
        <v>0</v>
      </c>
      <c r="Q6950">
        <v>0</v>
      </c>
      <c r="R6950">
        <v>0</v>
      </c>
      <c r="S6950">
        <v>0</v>
      </c>
      <c r="T6950">
        <v>0</v>
      </c>
      <c r="U6950">
        <v>0</v>
      </c>
      <c r="V6950">
        <v>0</v>
      </c>
      <c r="W6950">
        <v>0</v>
      </c>
      <c r="X6950">
        <v>0</v>
      </c>
      <c r="Y6950">
        <v>0</v>
      </c>
      <c r="Z6950">
        <v>0</v>
      </c>
      <c r="AA6950">
        <v>0</v>
      </c>
      <c r="AB6950">
        <v>0</v>
      </c>
      <c r="AC6950">
        <v>0</v>
      </c>
    </row>
    <row r="6951" spans="1:29">
      <c r="A6951" t="s">
        <v>580</v>
      </c>
      <c r="B6951" t="s">
        <v>19</v>
      </c>
      <c r="C6951">
        <v>0</v>
      </c>
      <c r="D6951">
        <v>0</v>
      </c>
      <c r="E6951">
        <v>0</v>
      </c>
      <c r="F6951">
        <v>0</v>
      </c>
      <c r="G6951">
        <v>0</v>
      </c>
      <c r="H6951">
        <v>0</v>
      </c>
      <c r="I6951">
        <v>0</v>
      </c>
      <c r="J6951">
        <v>0</v>
      </c>
      <c r="K6951">
        <v>0</v>
      </c>
      <c r="L6951">
        <v>0</v>
      </c>
      <c r="M6951">
        <v>0</v>
      </c>
      <c r="N6951">
        <v>0</v>
      </c>
      <c r="O6951">
        <v>0</v>
      </c>
      <c r="P6951">
        <v>0</v>
      </c>
      <c r="Q6951">
        <v>0</v>
      </c>
      <c r="R6951">
        <v>0</v>
      </c>
      <c r="S6951">
        <v>0</v>
      </c>
      <c r="T6951">
        <v>0</v>
      </c>
      <c r="U6951">
        <v>0</v>
      </c>
      <c r="V6951">
        <v>0</v>
      </c>
      <c r="W6951">
        <v>0</v>
      </c>
      <c r="X6951">
        <v>0</v>
      </c>
      <c r="Y6951">
        <v>0</v>
      </c>
      <c r="Z6951">
        <v>0</v>
      </c>
      <c r="AA6951">
        <v>0</v>
      </c>
      <c r="AB6951">
        <v>0</v>
      </c>
      <c r="AC6951">
        <v>0</v>
      </c>
    </row>
    <row r="6952" spans="1:29">
      <c r="A6952" t="s">
        <v>581</v>
      </c>
      <c r="B6952" t="s">
        <v>19</v>
      </c>
      <c r="C6952">
        <v>0</v>
      </c>
      <c r="D6952">
        <v>0</v>
      </c>
      <c r="E6952">
        <v>0</v>
      </c>
      <c r="F6952">
        <v>0</v>
      </c>
      <c r="G6952">
        <v>0</v>
      </c>
      <c r="H6952">
        <v>0</v>
      </c>
      <c r="I6952">
        <v>0</v>
      </c>
      <c r="J6952">
        <v>0</v>
      </c>
      <c r="K6952">
        <v>0</v>
      </c>
      <c r="L6952">
        <v>0</v>
      </c>
      <c r="M6952">
        <v>0</v>
      </c>
      <c r="N6952">
        <v>0</v>
      </c>
      <c r="O6952">
        <v>0</v>
      </c>
      <c r="P6952">
        <v>0</v>
      </c>
      <c r="Q6952">
        <v>0</v>
      </c>
      <c r="R6952">
        <v>0</v>
      </c>
      <c r="S6952">
        <v>0</v>
      </c>
      <c r="T6952">
        <v>0</v>
      </c>
      <c r="U6952">
        <v>0</v>
      </c>
      <c r="V6952">
        <v>0</v>
      </c>
      <c r="W6952">
        <v>0</v>
      </c>
      <c r="X6952">
        <v>0</v>
      </c>
      <c r="Y6952">
        <v>0</v>
      </c>
      <c r="Z6952">
        <v>0</v>
      </c>
      <c r="AA6952">
        <v>0</v>
      </c>
      <c r="AB6952">
        <v>0</v>
      </c>
      <c r="AC6952">
        <v>0</v>
      </c>
    </row>
    <row r="6953" spans="1:29">
      <c r="A6953" t="s">
        <v>582</v>
      </c>
      <c r="B6953" t="s">
        <v>19</v>
      </c>
      <c r="C6953">
        <v>0</v>
      </c>
      <c r="D6953">
        <v>0</v>
      </c>
      <c r="E6953">
        <v>0</v>
      </c>
      <c r="F6953">
        <v>0</v>
      </c>
      <c r="G6953">
        <v>0</v>
      </c>
      <c r="H6953">
        <v>0</v>
      </c>
      <c r="I6953">
        <v>0</v>
      </c>
      <c r="J6953">
        <v>0</v>
      </c>
      <c r="K6953">
        <v>0</v>
      </c>
      <c r="L6953">
        <v>0</v>
      </c>
      <c r="M6953">
        <v>0</v>
      </c>
      <c r="N6953">
        <v>0</v>
      </c>
      <c r="O6953">
        <v>0</v>
      </c>
      <c r="P6953">
        <v>0</v>
      </c>
      <c r="Q6953">
        <v>0</v>
      </c>
      <c r="R6953">
        <v>0</v>
      </c>
      <c r="S6953">
        <v>0</v>
      </c>
      <c r="T6953">
        <v>0</v>
      </c>
      <c r="U6953">
        <v>0</v>
      </c>
      <c r="V6953">
        <v>0</v>
      </c>
      <c r="W6953">
        <v>0</v>
      </c>
      <c r="X6953">
        <v>0</v>
      </c>
      <c r="Y6953">
        <v>0</v>
      </c>
      <c r="Z6953">
        <v>0</v>
      </c>
      <c r="AA6953">
        <v>0</v>
      </c>
      <c r="AB6953">
        <v>0</v>
      </c>
      <c r="AC6953">
        <v>0</v>
      </c>
    </row>
    <row r="6954" spans="1:29">
      <c r="A6954" t="s">
        <v>583</v>
      </c>
      <c r="B6954" t="s">
        <v>19</v>
      </c>
      <c r="C6954">
        <v>0</v>
      </c>
      <c r="D6954">
        <v>0</v>
      </c>
      <c r="E6954">
        <v>0</v>
      </c>
      <c r="F6954">
        <v>0</v>
      </c>
      <c r="G6954">
        <v>0</v>
      </c>
      <c r="H6954">
        <v>0</v>
      </c>
      <c r="I6954">
        <v>0</v>
      </c>
      <c r="J6954">
        <v>0</v>
      </c>
      <c r="K6954">
        <v>0</v>
      </c>
      <c r="L6954">
        <v>0</v>
      </c>
      <c r="M6954">
        <v>0</v>
      </c>
      <c r="N6954">
        <v>0</v>
      </c>
      <c r="O6954">
        <v>0</v>
      </c>
      <c r="P6954">
        <v>0</v>
      </c>
      <c r="Q6954">
        <v>0</v>
      </c>
      <c r="R6954">
        <v>0</v>
      </c>
      <c r="S6954">
        <v>0</v>
      </c>
      <c r="T6954">
        <v>0</v>
      </c>
      <c r="U6954">
        <v>0</v>
      </c>
      <c r="V6954">
        <v>0</v>
      </c>
      <c r="W6954">
        <v>0</v>
      </c>
      <c r="X6954">
        <v>0</v>
      </c>
      <c r="Y6954">
        <v>0</v>
      </c>
      <c r="Z6954">
        <v>0</v>
      </c>
      <c r="AA6954">
        <v>0</v>
      </c>
      <c r="AB6954">
        <v>0</v>
      </c>
      <c r="AC6954">
        <v>0</v>
      </c>
    </row>
    <row r="6955" spans="1:29">
      <c r="A6955" t="s">
        <v>584</v>
      </c>
      <c r="B6955" t="s">
        <v>19</v>
      </c>
      <c r="C6955">
        <v>0</v>
      </c>
      <c r="D6955">
        <v>0</v>
      </c>
      <c r="E6955">
        <v>0</v>
      </c>
      <c r="F6955">
        <v>0</v>
      </c>
      <c r="G6955">
        <v>0</v>
      </c>
      <c r="H6955">
        <v>0</v>
      </c>
      <c r="I6955">
        <v>0</v>
      </c>
      <c r="J6955">
        <v>0</v>
      </c>
      <c r="K6955">
        <v>0</v>
      </c>
      <c r="L6955">
        <v>0</v>
      </c>
      <c r="M6955">
        <v>0</v>
      </c>
      <c r="N6955">
        <v>0</v>
      </c>
      <c r="O6955">
        <v>0</v>
      </c>
      <c r="P6955">
        <v>0</v>
      </c>
      <c r="Q6955">
        <v>0</v>
      </c>
      <c r="R6955">
        <v>0</v>
      </c>
      <c r="S6955">
        <v>0</v>
      </c>
      <c r="T6955">
        <v>0</v>
      </c>
      <c r="U6955">
        <v>0</v>
      </c>
      <c r="V6955">
        <v>0</v>
      </c>
      <c r="W6955">
        <v>0</v>
      </c>
      <c r="X6955">
        <v>0</v>
      </c>
      <c r="Y6955">
        <v>0</v>
      </c>
      <c r="Z6955">
        <v>0</v>
      </c>
      <c r="AA6955">
        <v>0</v>
      </c>
      <c r="AB6955">
        <v>0</v>
      </c>
      <c r="AC6955">
        <v>0</v>
      </c>
    </row>
    <row r="6956" spans="1:29">
      <c r="A6956" t="s">
        <v>585</v>
      </c>
      <c r="B6956" t="s">
        <v>19</v>
      </c>
      <c r="C6956">
        <v>0</v>
      </c>
      <c r="D6956">
        <v>0</v>
      </c>
      <c r="E6956">
        <v>0</v>
      </c>
      <c r="F6956">
        <v>0</v>
      </c>
      <c r="G6956">
        <v>0</v>
      </c>
      <c r="H6956">
        <v>0</v>
      </c>
      <c r="I6956">
        <v>0</v>
      </c>
      <c r="J6956">
        <v>0</v>
      </c>
      <c r="K6956">
        <v>0</v>
      </c>
      <c r="L6956">
        <v>0</v>
      </c>
      <c r="M6956">
        <v>0</v>
      </c>
      <c r="N6956">
        <v>0</v>
      </c>
      <c r="O6956">
        <v>0</v>
      </c>
      <c r="P6956">
        <v>0</v>
      </c>
      <c r="Q6956">
        <v>0</v>
      </c>
      <c r="R6956">
        <v>0</v>
      </c>
      <c r="S6956">
        <v>0</v>
      </c>
      <c r="T6956">
        <v>0</v>
      </c>
      <c r="U6956">
        <v>0</v>
      </c>
      <c r="V6956">
        <v>0</v>
      </c>
      <c r="W6956">
        <v>0</v>
      </c>
      <c r="X6956">
        <v>0</v>
      </c>
      <c r="Y6956">
        <v>0</v>
      </c>
      <c r="Z6956">
        <v>0</v>
      </c>
      <c r="AA6956">
        <v>0</v>
      </c>
      <c r="AB6956">
        <v>0</v>
      </c>
      <c r="AC6956">
        <v>0</v>
      </c>
    </row>
    <row r="6957" spans="1:29">
      <c r="A6957" t="s">
        <v>586</v>
      </c>
      <c r="B6957" t="s">
        <v>19</v>
      </c>
      <c r="C6957" s="2">
        <v>7526210000</v>
      </c>
      <c r="D6957" s="2">
        <v>7522040000</v>
      </c>
      <c r="E6957" s="2">
        <v>7633730000</v>
      </c>
      <c r="F6957" s="2">
        <v>7730320000</v>
      </c>
      <c r="G6957" s="2">
        <v>7796550000</v>
      </c>
      <c r="H6957" s="2">
        <v>7872820000</v>
      </c>
      <c r="I6957" s="2">
        <v>7935430000</v>
      </c>
      <c r="J6957" s="2">
        <v>7975130000</v>
      </c>
      <c r="K6957" s="2">
        <v>8031390000</v>
      </c>
      <c r="L6957" s="2">
        <v>8095620000</v>
      </c>
      <c r="M6957" s="2">
        <v>8154000000</v>
      </c>
      <c r="N6957" s="2">
        <v>8224430000</v>
      </c>
      <c r="O6957" s="2">
        <v>8296470000</v>
      </c>
      <c r="P6957" s="2">
        <v>8377050000</v>
      </c>
      <c r="Q6957" s="2">
        <v>8467560000</v>
      </c>
      <c r="R6957" s="2">
        <v>8557100000</v>
      </c>
      <c r="S6957" s="2">
        <v>8645660000</v>
      </c>
      <c r="T6957" s="2">
        <v>8730420000</v>
      </c>
      <c r="U6957" s="2">
        <v>8826910000</v>
      </c>
      <c r="V6957" s="2">
        <v>8919300000</v>
      </c>
      <c r="W6957" s="2">
        <v>9000040000</v>
      </c>
      <c r="X6957" s="2">
        <v>9077090000</v>
      </c>
      <c r="Y6957" s="2">
        <v>9151020000</v>
      </c>
      <c r="Z6957" s="2">
        <v>9249840000</v>
      </c>
      <c r="AA6957" s="2">
        <v>9355710000</v>
      </c>
      <c r="AB6957" s="2">
        <v>9451710000</v>
      </c>
      <c r="AC6957" s="2">
        <v>9543130000</v>
      </c>
    </row>
    <row r="6958" spans="1:29">
      <c r="A6958" t="s">
        <v>587</v>
      </c>
      <c r="B6958" t="s">
        <v>19</v>
      </c>
      <c r="C6958">
        <v>0</v>
      </c>
      <c r="D6958">
        <v>0</v>
      </c>
      <c r="E6958">
        <v>0</v>
      </c>
      <c r="F6958">
        <v>0</v>
      </c>
      <c r="G6958">
        <v>0</v>
      </c>
      <c r="H6958">
        <v>0</v>
      </c>
      <c r="I6958">
        <v>0</v>
      </c>
      <c r="J6958">
        <v>0</v>
      </c>
      <c r="K6958">
        <v>0</v>
      </c>
      <c r="L6958">
        <v>0</v>
      </c>
      <c r="M6958">
        <v>0</v>
      </c>
      <c r="N6958">
        <v>0</v>
      </c>
      <c r="O6958">
        <v>0</v>
      </c>
      <c r="P6958">
        <v>0</v>
      </c>
      <c r="Q6958">
        <v>0</v>
      </c>
      <c r="R6958">
        <v>0</v>
      </c>
      <c r="S6958">
        <v>0</v>
      </c>
      <c r="T6958">
        <v>0</v>
      </c>
      <c r="U6958">
        <v>0</v>
      </c>
      <c r="V6958">
        <v>0</v>
      </c>
      <c r="W6958">
        <v>0</v>
      </c>
      <c r="X6958">
        <v>0</v>
      </c>
      <c r="Y6958">
        <v>0</v>
      </c>
      <c r="Z6958">
        <v>0</v>
      </c>
      <c r="AA6958">
        <v>0</v>
      </c>
      <c r="AB6958">
        <v>0</v>
      </c>
      <c r="AC6958">
        <v>0</v>
      </c>
    </row>
    <row r="6959" spans="1:29">
      <c r="A6959" t="s">
        <v>588</v>
      </c>
      <c r="B6959" t="s">
        <v>19</v>
      </c>
      <c r="C6959">
        <v>0</v>
      </c>
      <c r="D6959">
        <v>0</v>
      </c>
      <c r="E6959">
        <v>0</v>
      </c>
      <c r="F6959">
        <v>0</v>
      </c>
      <c r="G6959">
        <v>0</v>
      </c>
      <c r="H6959">
        <v>0</v>
      </c>
      <c r="I6959">
        <v>0</v>
      </c>
      <c r="J6959">
        <v>0</v>
      </c>
      <c r="K6959">
        <v>0</v>
      </c>
      <c r="L6959">
        <v>0</v>
      </c>
      <c r="M6959">
        <v>0</v>
      </c>
      <c r="N6959">
        <v>0</v>
      </c>
      <c r="O6959">
        <v>0</v>
      </c>
      <c r="P6959">
        <v>0</v>
      </c>
      <c r="Q6959">
        <v>0</v>
      </c>
      <c r="R6959">
        <v>0</v>
      </c>
      <c r="S6959">
        <v>0</v>
      </c>
      <c r="T6959">
        <v>0</v>
      </c>
      <c r="U6959">
        <v>0</v>
      </c>
      <c r="V6959">
        <v>0</v>
      </c>
      <c r="W6959">
        <v>0</v>
      </c>
      <c r="X6959">
        <v>0</v>
      </c>
      <c r="Y6959">
        <v>0</v>
      </c>
      <c r="Z6959">
        <v>0</v>
      </c>
      <c r="AA6959">
        <v>0</v>
      </c>
      <c r="AB6959">
        <v>0</v>
      </c>
      <c r="AC6959">
        <v>0</v>
      </c>
    </row>
    <row r="6960" spans="1:29">
      <c r="A6960" t="s">
        <v>589</v>
      </c>
      <c r="B6960" t="s">
        <v>19</v>
      </c>
      <c r="C6960">
        <v>0</v>
      </c>
      <c r="D6960">
        <v>0</v>
      </c>
      <c r="E6960">
        <v>0</v>
      </c>
      <c r="F6960">
        <v>0</v>
      </c>
      <c r="G6960">
        <v>0</v>
      </c>
      <c r="H6960">
        <v>0</v>
      </c>
      <c r="I6960">
        <v>0</v>
      </c>
      <c r="J6960">
        <v>0</v>
      </c>
      <c r="K6960">
        <v>0</v>
      </c>
      <c r="L6960">
        <v>0</v>
      </c>
      <c r="M6960">
        <v>0</v>
      </c>
      <c r="N6960">
        <v>0</v>
      </c>
      <c r="O6960">
        <v>0</v>
      </c>
      <c r="P6960">
        <v>0</v>
      </c>
      <c r="Q6960">
        <v>0</v>
      </c>
      <c r="R6960">
        <v>0</v>
      </c>
      <c r="S6960">
        <v>0</v>
      </c>
      <c r="T6960">
        <v>0</v>
      </c>
      <c r="U6960">
        <v>0</v>
      </c>
      <c r="V6960">
        <v>0</v>
      </c>
      <c r="W6960">
        <v>0</v>
      </c>
      <c r="X6960">
        <v>0</v>
      </c>
      <c r="Y6960">
        <v>0</v>
      </c>
      <c r="Z6960">
        <v>0</v>
      </c>
      <c r="AA6960">
        <v>0</v>
      </c>
      <c r="AB6960">
        <v>0</v>
      </c>
      <c r="AC6960">
        <v>0</v>
      </c>
    </row>
    <row r="6961" spans="1:29">
      <c r="A6961" t="s">
        <v>590</v>
      </c>
      <c r="B6961" t="s">
        <v>19</v>
      </c>
      <c r="C6961">
        <v>0</v>
      </c>
      <c r="D6961">
        <v>0</v>
      </c>
      <c r="E6961">
        <v>0</v>
      </c>
      <c r="F6961">
        <v>0</v>
      </c>
      <c r="G6961">
        <v>0</v>
      </c>
      <c r="H6961">
        <v>0</v>
      </c>
      <c r="I6961">
        <v>0</v>
      </c>
      <c r="J6961">
        <v>0</v>
      </c>
      <c r="K6961">
        <v>0</v>
      </c>
      <c r="L6961">
        <v>0</v>
      </c>
      <c r="M6961">
        <v>0</v>
      </c>
      <c r="N6961">
        <v>0</v>
      </c>
      <c r="O6961">
        <v>0</v>
      </c>
      <c r="P6961">
        <v>0</v>
      </c>
      <c r="Q6961">
        <v>0</v>
      </c>
      <c r="R6961">
        <v>0</v>
      </c>
      <c r="S6961">
        <v>0</v>
      </c>
      <c r="T6961">
        <v>0</v>
      </c>
      <c r="U6961">
        <v>0</v>
      </c>
      <c r="V6961">
        <v>0</v>
      </c>
      <c r="W6961">
        <v>0</v>
      </c>
      <c r="X6961">
        <v>0</v>
      </c>
      <c r="Y6961">
        <v>0</v>
      </c>
      <c r="Z6961">
        <v>0</v>
      </c>
      <c r="AA6961">
        <v>0</v>
      </c>
      <c r="AB6961">
        <v>0</v>
      </c>
      <c r="AC6961">
        <v>0</v>
      </c>
    </row>
    <row r="6962" spans="1:29">
      <c r="A6962" t="s">
        <v>591</v>
      </c>
      <c r="B6962" t="s">
        <v>19</v>
      </c>
      <c r="C6962">
        <v>0</v>
      </c>
      <c r="D6962">
        <v>0</v>
      </c>
      <c r="E6962">
        <v>0</v>
      </c>
      <c r="F6962">
        <v>0</v>
      </c>
      <c r="G6962">
        <v>0</v>
      </c>
      <c r="H6962">
        <v>0</v>
      </c>
      <c r="I6962">
        <v>0</v>
      </c>
      <c r="J6962">
        <v>0</v>
      </c>
      <c r="K6962">
        <v>0</v>
      </c>
      <c r="L6962">
        <v>0</v>
      </c>
      <c r="M6962">
        <v>0</v>
      </c>
      <c r="N6962">
        <v>0</v>
      </c>
      <c r="O6962">
        <v>0</v>
      </c>
      <c r="P6962">
        <v>0</v>
      </c>
      <c r="Q6962">
        <v>0</v>
      </c>
      <c r="R6962">
        <v>0</v>
      </c>
      <c r="S6962">
        <v>0</v>
      </c>
      <c r="T6962">
        <v>0</v>
      </c>
      <c r="U6962">
        <v>0</v>
      </c>
      <c r="V6962">
        <v>0</v>
      </c>
      <c r="W6962">
        <v>0</v>
      </c>
      <c r="X6962">
        <v>0</v>
      </c>
      <c r="Y6962">
        <v>0</v>
      </c>
      <c r="Z6962">
        <v>0</v>
      </c>
      <c r="AA6962">
        <v>0</v>
      </c>
      <c r="AB6962">
        <v>0</v>
      </c>
      <c r="AC6962">
        <v>0</v>
      </c>
    </row>
    <row r="6963" spans="1:29">
      <c r="A6963" t="s">
        <v>592</v>
      </c>
      <c r="B6963" t="s">
        <v>19</v>
      </c>
      <c r="C6963">
        <v>0</v>
      </c>
      <c r="D6963">
        <v>0</v>
      </c>
      <c r="E6963">
        <v>0</v>
      </c>
      <c r="F6963">
        <v>0</v>
      </c>
      <c r="G6963">
        <v>0</v>
      </c>
      <c r="H6963">
        <v>0</v>
      </c>
      <c r="I6963">
        <v>0</v>
      </c>
      <c r="J6963">
        <v>0</v>
      </c>
      <c r="K6963">
        <v>0</v>
      </c>
      <c r="L6963">
        <v>0</v>
      </c>
      <c r="M6963">
        <v>0</v>
      </c>
      <c r="N6963">
        <v>0</v>
      </c>
      <c r="O6963">
        <v>0</v>
      </c>
      <c r="P6963">
        <v>0</v>
      </c>
      <c r="Q6963">
        <v>0</v>
      </c>
      <c r="R6963">
        <v>0</v>
      </c>
      <c r="S6963">
        <v>0</v>
      </c>
      <c r="T6963">
        <v>0</v>
      </c>
      <c r="U6963">
        <v>0</v>
      </c>
      <c r="V6963">
        <v>0</v>
      </c>
      <c r="W6963">
        <v>0</v>
      </c>
      <c r="X6963">
        <v>0</v>
      </c>
      <c r="Y6963">
        <v>0</v>
      </c>
      <c r="Z6963">
        <v>0</v>
      </c>
      <c r="AA6963">
        <v>0</v>
      </c>
      <c r="AB6963">
        <v>0</v>
      </c>
      <c r="AC6963">
        <v>0</v>
      </c>
    </row>
    <row r="6964" spans="1:29">
      <c r="A6964" t="s">
        <v>593</v>
      </c>
      <c r="B6964" t="s">
        <v>19</v>
      </c>
      <c r="C6964">
        <v>0</v>
      </c>
      <c r="D6964">
        <v>0</v>
      </c>
      <c r="E6964">
        <v>0</v>
      </c>
      <c r="F6964">
        <v>0</v>
      </c>
      <c r="G6964">
        <v>0</v>
      </c>
      <c r="H6964">
        <v>0</v>
      </c>
      <c r="I6964">
        <v>0</v>
      </c>
      <c r="J6964">
        <v>0</v>
      </c>
      <c r="K6964">
        <v>0</v>
      </c>
      <c r="L6964">
        <v>0</v>
      </c>
      <c r="M6964">
        <v>0</v>
      </c>
      <c r="N6964">
        <v>0</v>
      </c>
      <c r="O6964">
        <v>0</v>
      </c>
      <c r="P6964">
        <v>0</v>
      </c>
      <c r="Q6964">
        <v>0</v>
      </c>
      <c r="R6964">
        <v>0</v>
      </c>
      <c r="S6964">
        <v>0</v>
      </c>
      <c r="T6964">
        <v>0</v>
      </c>
      <c r="U6964">
        <v>0</v>
      </c>
      <c r="V6964">
        <v>0</v>
      </c>
      <c r="W6964">
        <v>0</v>
      </c>
      <c r="X6964">
        <v>0</v>
      </c>
      <c r="Y6964">
        <v>0</v>
      </c>
      <c r="Z6964">
        <v>0</v>
      </c>
      <c r="AA6964">
        <v>0</v>
      </c>
      <c r="AB6964">
        <v>0</v>
      </c>
      <c r="AC6964">
        <v>0</v>
      </c>
    </row>
    <row r="6965" spans="1:29">
      <c r="A6965" t="s">
        <v>594</v>
      </c>
      <c r="B6965" t="s">
        <v>19</v>
      </c>
      <c r="C6965">
        <v>0</v>
      </c>
      <c r="D6965">
        <v>0</v>
      </c>
      <c r="E6965">
        <v>0</v>
      </c>
      <c r="F6965">
        <v>0</v>
      </c>
      <c r="G6965">
        <v>0</v>
      </c>
      <c r="H6965">
        <v>0</v>
      </c>
      <c r="I6965">
        <v>0</v>
      </c>
      <c r="J6965">
        <v>0</v>
      </c>
      <c r="K6965">
        <v>0</v>
      </c>
      <c r="L6965">
        <v>0</v>
      </c>
      <c r="M6965">
        <v>0</v>
      </c>
      <c r="N6965">
        <v>0</v>
      </c>
      <c r="O6965">
        <v>0</v>
      </c>
      <c r="P6965">
        <v>0</v>
      </c>
      <c r="Q6965">
        <v>0</v>
      </c>
      <c r="R6965">
        <v>0</v>
      </c>
      <c r="S6965">
        <v>0</v>
      </c>
      <c r="T6965">
        <v>0</v>
      </c>
      <c r="U6965">
        <v>0</v>
      </c>
      <c r="V6965">
        <v>0</v>
      </c>
      <c r="W6965">
        <v>0</v>
      </c>
      <c r="X6965">
        <v>0</v>
      </c>
      <c r="Y6965">
        <v>0</v>
      </c>
      <c r="Z6965">
        <v>0</v>
      </c>
      <c r="AA6965">
        <v>0</v>
      </c>
      <c r="AB6965">
        <v>0</v>
      </c>
      <c r="AC6965">
        <v>0</v>
      </c>
    </row>
    <row r="6966" spans="1:29">
      <c r="A6966" t="s">
        <v>595</v>
      </c>
      <c r="B6966" t="s">
        <v>19</v>
      </c>
      <c r="C6966">
        <v>0</v>
      </c>
      <c r="D6966">
        <v>0</v>
      </c>
      <c r="E6966">
        <v>0</v>
      </c>
      <c r="F6966">
        <v>0</v>
      </c>
      <c r="G6966">
        <v>0</v>
      </c>
      <c r="H6966">
        <v>0</v>
      </c>
      <c r="I6966">
        <v>0</v>
      </c>
      <c r="J6966">
        <v>0</v>
      </c>
      <c r="K6966">
        <v>0</v>
      </c>
      <c r="L6966">
        <v>0</v>
      </c>
      <c r="M6966">
        <v>0</v>
      </c>
      <c r="N6966">
        <v>0</v>
      </c>
      <c r="O6966">
        <v>0</v>
      </c>
      <c r="P6966">
        <v>0</v>
      </c>
      <c r="Q6966">
        <v>0</v>
      </c>
      <c r="R6966">
        <v>0</v>
      </c>
      <c r="S6966">
        <v>0</v>
      </c>
      <c r="T6966">
        <v>0</v>
      </c>
      <c r="U6966">
        <v>0</v>
      </c>
      <c r="V6966">
        <v>0</v>
      </c>
      <c r="W6966">
        <v>0</v>
      </c>
      <c r="X6966">
        <v>0</v>
      </c>
      <c r="Y6966">
        <v>0</v>
      </c>
      <c r="Z6966">
        <v>0</v>
      </c>
      <c r="AA6966">
        <v>0</v>
      </c>
      <c r="AB6966">
        <v>0</v>
      </c>
      <c r="AC6966">
        <v>0</v>
      </c>
    </row>
    <row r="6967" spans="1:29">
      <c r="A6967" t="s">
        <v>596</v>
      </c>
      <c r="B6967" t="s">
        <v>19</v>
      </c>
      <c r="C6967" s="2">
        <v>1220350000</v>
      </c>
      <c r="D6967" s="2">
        <v>1229010000</v>
      </c>
      <c r="E6967" s="2">
        <v>1256540000</v>
      </c>
      <c r="F6967" s="2">
        <v>1281850000</v>
      </c>
      <c r="G6967" s="2">
        <v>1302270000</v>
      </c>
      <c r="H6967" s="2">
        <v>1324460000</v>
      </c>
      <c r="I6967" s="2">
        <v>1344550000</v>
      </c>
      <c r="J6967" s="2">
        <v>1360680000</v>
      </c>
      <c r="K6967" s="2">
        <v>1379760000</v>
      </c>
      <c r="L6967" s="2">
        <v>1400280000</v>
      </c>
      <c r="M6967" s="2">
        <v>1419880000</v>
      </c>
      <c r="N6967" s="2">
        <v>1441740000</v>
      </c>
      <c r="O6967" s="2">
        <v>1464010000</v>
      </c>
      <c r="P6967" s="2">
        <v>1487810000</v>
      </c>
      <c r="Q6967" s="2">
        <v>1513530000</v>
      </c>
      <c r="R6967" s="2">
        <v>1539330000</v>
      </c>
      <c r="S6967" s="2">
        <v>1565140000</v>
      </c>
      <c r="T6967" s="2">
        <v>1590420000</v>
      </c>
      <c r="U6967" s="2">
        <v>1618030000</v>
      </c>
      <c r="V6967" s="2">
        <v>1645040000</v>
      </c>
      <c r="W6967" s="2">
        <v>1670090000</v>
      </c>
      <c r="X6967" s="2">
        <v>1694620000</v>
      </c>
      <c r="Y6967" s="2">
        <v>1718710000</v>
      </c>
      <c r="Z6967" s="2">
        <v>1747350000</v>
      </c>
      <c r="AA6967" s="2">
        <v>1778150000</v>
      </c>
      <c r="AB6967" s="2">
        <v>1807610000</v>
      </c>
      <c r="AC6967" s="2">
        <v>1836690000</v>
      </c>
    </row>
    <row r="6968" spans="1:29">
      <c r="A6968" t="s">
        <v>597</v>
      </c>
      <c r="B6968" t="s">
        <v>19</v>
      </c>
      <c r="C6968">
        <v>0</v>
      </c>
      <c r="D6968">
        <v>0</v>
      </c>
      <c r="E6968">
        <v>0</v>
      </c>
      <c r="F6968">
        <v>0</v>
      </c>
      <c r="G6968">
        <v>0</v>
      </c>
      <c r="H6968">
        <v>0</v>
      </c>
      <c r="I6968">
        <v>0</v>
      </c>
      <c r="J6968">
        <v>0</v>
      </c>
      <c r="K6968">
        <v>0</v>
      </c>
      <c r="L6968">
        <v>0</v>
      </c>
      <c r="M6968">
        <v>0</v>
      </c>
      <c r="N6968">
        <v>0</v>
      </c>
      <c r="O6968">
        <v>0</v>
      </c>
      <c r="P6968">
        <v>0</v>
      </c>
      <c r="Q6968">
        <v>0</v>
      </c>
      <c r="R6968">
        <v>0</v>
      </c>
      <c r="S6968">
        <v>0</v>
      </c>
      <c r="T6968">
        <v>0</v>
      </c>
      <c r="U6968">
        <v>0</v>
      </c>
      <c r="V6968">
        <v>0</v>
      </c>
      <c r="W6968">
        <v>0</v>
      </c>
      <c r="X6968">
        <v>0</v>
      </c>
      <c r="Y6968">
        <v>0</v>
      </c>
      <c r="Z6968">
        <v>0</v>
      </c>
      <c r="AA6968">
        <v>0</v>
      </c>
      <c r="AB6968">
        <v>0</v>
      </c>
      <c r="AC6968">
        <v>0</v>
      </c>
    </row>
    <row r="6969" spans="1:29">
      <c r="A6969" t="s">
        <v>598</v>
      </c>
      <c r="B6969" t="s">
        <v>19</v>
      </c>
      <c r="C6969">
        <v>0</v>
      </c>
      <c r="D6969">
        <v>0</v>
      </c>
      <c r="E6969">
        <v>0</v>
      </c>
      <c r="F6969">
        <v>0</v>
      </c>
      <c r="G6969">
        <v>0</v>
      </c>
      <c r="H6969">
        <v>0</v>
      </c>
      <c r="I6969">
        <v>0</v>
      </c>
      <c r="J6969">
        <v>0</v>
      </c>
      <c r="K6969">
        <v>0</v>
      </c>
      <c r="L6969">
        <v>0</v>
      </c>
      <c r="M6969">
        <v>0</v>
      </c>
      <c r="N6969">
        <v>0</v>
      </c>
      <c r="O6969">
        <v>0</v>
      </c>
      <c r="P6969">
        <v>0</v>
      </c>
      <c r="Q6969">
        <v>0</v>
      </c>
      <c r="R6969">
        <v>0</v>
      </c>
      <c r="S6969">
        <v>0</v>
      </c>
      <c r="T6969">
        <v>0</v>
      </c>
      <c r="U6969">
        <v>0</v>
      </c>
      <c r="V6969">
        <v>0</v>
      </c>
      <c r="W6969">
        <v>0</v>
      </c>
      <c r="X6969">
        <v>0</v>
      </c>
      <c r="Y6969">
        <v>0</v>
      </c>
      <c r="Z6969">
        <v>0</v>
      </c>
      <c r="AA6969">
        <v>0</v>
      </c>
      <c r="AB6969">
        <v>0</v>
      </c>
      <c r="AC6969">
        <v>0</v>
      </c>
    </row>
    <row r="6970" spans="1:29">
      <c r="A6970" t="s">
        <v>599</v>
      </c>
      <c r="B6970" t="s">
        <v>19</v>
      </c>
      <c r="C6970">
        <v>0</v>
      </c>
      <c r="D6970">
        <v>0</v>
      </c>
      <c r="E6970">
        <v>0</v>
      </c>
      <c r="F6970">
        <v>0</v>
      </c>
      <c r="G6970">
        <v>0</v>
      </c>
      <c r="H6970">
        <v>0</v>
      </c>
      <c r="I6970">
        <v>0</v>
      </c>
      <c r="J6970">
        <v>0</v>
      </c>
      <c r="K6970">
        <v>0</v>
      </c>
      <c r="L6970">
        <v>0</v>
      </c>
      <c r="M6970">
        <v>0</v>
      </c>
      <c r="N6970">
        <v>0</v>
      </c>
      <c r="O6970">
        <v>0</v>
      </c>
      <c r="P6970">
        <v>0</v>
      </c>
      <c r="Q6970">
        <v>0</v>
      </c>
      <c r="R6970">
        <v>0</v>
      </c>
      <c r="S6970">
        <v>0</v>
      </c>
      <c r="T6970">
        <v>0</v>
      </c>
      <c r="U6970">
        <v>0</v>
      </c>
      <c r="V6970">
        <v>0</v>
      </c>
      <c r="W6970">
        <v>0</v>
      </c>
      <c r="X6970">
        <v>0</v>
      </c>
      <c r="Y6970">
        <v>0</v>
      </c>
      <c r="Z6970">
        <v>0</v>
      </c>
      <c r="AA6970">
        <v>0</v>
      </c>
      <c r="AB6970">
        <v>0</v>
      </c>
      <c r="AC6970">
        <v>0</v>
      </c>
    </row>
    <row r="6971" spans="1:29">
      <c r="A6971" t="s">
        <v>600</v>
      </c>
      <c r="B6971" t="s">
        <v>19</v>
      </c>
      <c r="C6971">
        <v>0</v>
      </c>
      <c r="D6971">
        <v>0</v>
      </c>
      <c r="E6971">
        <v>0</v>
      </c>
      <c r="F6971">
        <v>0</v>
      </c>
      <c r="G6971">
        <v>0</v>
      </c>
      <c r="H6971">
        <v>0</v>
      </c>
      <c r="I6971">
        <v>0</v>
      </c>
      <c r="J6971">
        <v>0</v>
      </c>
      <c r="K6971">
        <v>0</v>
      </c>
      <c r="L6971">
        <v>0</v>
      </c>
      <c r="M6971">
        <v>0</v>
      </c>
      <c r="N6971">
        <v>0</v>
      </c>
      <c r="O6971">
        <v>0</v>
      </c>
      <c r="P6971">
        <v>0</v>
      </c>
      <c r="Q6971">
        <v>0</v>
      </c>
      <c r="R6971">
        <v>0</v>
      </c>
      <c r="S6971">
        <v>0</v>
      </c>
      <c r="T6971">
        <v>0</v>
      </c>
      <c r="U6971">
        <v>0</v>
      </c>
      <c r="V6971">
        <v>0</v>
      </c>
      <c r="W6971">
        <v>0</v>
      </c>
      <c r="X6971">
        <v>0</v>
      </c>
      <c r="Y6971">
        <v>0</v>
      </c>
      <c r="Z6971">
        <v>0</v>
      </c>
      <c r="AA6971">
        <v>0</v>
      </c>
      <c r="AB6971">
        <v>0</v>
      </c>
      <c r="AC6971">
        <v>0</v>
      </c>
    </row>
    <row r="6972" spans="1:29">
      <c r="A6972" t="s">
        <v>601</v>
      </c>
      <c r="B6972" t="s">
        <v>19</v>
      </c>
      <c r="C6972">
        <v>0</v>
      </c>
      <c r="D6972">
        <v>0</v>
      </c>
      <c r="E6972">
        <v>0</v>
      </c>
      <c r="F6972">
        <v>0</v>
      </c>
      <c r="G6972">
        <v>0</v>
      </c>
      <c r="H6972">
        <v>0</v>
      </c>
      <c r="I6972">
        <v>0</v>
      </c>
      <c r="J6972">
        <v>0</v>
      </c>
      <c r="K6972">
        <v>0</v>
      </c>
      <c r="L6972">
        <v>0</v>
      </c>
      <c r="M6972">
        <v>0</v>
      </c>
      <c r="N6972">
        <v>0</v>
      </c>
      <c r="O6972">
        <v>0</v>
      </c>
      <c r="P6972">
        <v>0</v>
      </c>
      <c r="Q6972">
        <v>0</v>
      </c>
      <c r="R6972">
        <v>0</v>
      </c>
      <c r="S6972">
        <v>0</v>
      </c>
      <c r="T6972">
        <v>0</v>
      </c>
      <c r="U6972">
        <v>0</v>
      </c>
      <c r="V6972">
        <v>0</v>
      </c>
      <c r="W6972">
        <v>0</v>
      </c>
      <c r="X6972">
        <v>0</v>
      </c>
      <c r="Y6972">
        <v>0</v>
      </c>
      <c r="Z6972">
        <v>0</v>
      </c>
      <c r="AA6972">
        <v>0</v>
      </c>
      <c r="AB6972">
        <v>0</v>
      </c>
      <c r="AC6972">
        <v>0</v>
      </c>
    </row>
    <row r="6973" spans="1:29">
      <c r="A6973" t="s">
        <v>602</v>
      </c>
      <c r="B6973" t="s">
        <v>19</v>
      </c>
      <c r="C6973">
        <v>0</v>
      </c>
      <c r="D6973">
        <v>0</v>
      </c>
      <c r="E6973">
        <v>0</v>
      </c>
      <c r="F6973">
        <v>0</v>
      </c>
      <c r="G6973">
        <v>0</v>
      </c>
      <c r="H6973">
        <v>0</v>
      </c>
      <c r="I6973">
        <v>0</v>
      </c>
      <c r="J6973">
        <v>0</v>
      </c>
      <c r="K6973">
        <v>0</v>
      </c>
      <c r="L6973">
        <v>0</v>
      </c>
      <c r="M6973">
        <v>0</v>
      </c>
      <c r="N6973">
        <v>0</v>
      </c>
      <c r="O6973">
        <v>0</v>
      </c>
      <c r="P6973">
        <v>0</v>
      </c>
      <c r="Q6973">
        <v>0</v>
      </c>
      <c r="R6973">
        <v>0</v>
      </c>
      <c r="S6973">
        <v>0</v>
      </c>
      <c r="T6973">
        <v>0</v>
      </c>
      <c r="U6973">
        <v>0</v>
      </c>
      <c r="V6973">
        <v>0</v>
      </c>
      <c r="W6973">
        <v>0</v>
      </c>
      <c r="X6973">
        <v>0</v>
      </c>
      <c r="Y6973">
        <v>0</v>
      </c>
      <c r="Z6973">
        <v>0</v>
      </c>
      <c r="AA6973">
        <v>0</v>
      </c>
      <c r="AB6973">
        <v>0</v>
      </c>
      <c r="AC6973">
        <v>0</v>
      </c>
    </row>
    <row r="6974" spans="1:29">
      <c r="A6974" t="s">
        <v>603</v>
      </c>
      <c r="B6974" t="s">
        <v>19</v>
      </c>
      <c r="C6974">
        <v>0</v>
      </c>
      <c r="D6974">
        <v>0</v>
      </c>
      <c r="E6974">
        <v>0</v>
      </c>
      <c r="F6974">
        <v>0</v>
      </c>
      <c r="G6974">
        <v>0</v>
      </c>
      <c r="H6974">
        <v>0</v>
      </c>
      <c r="I6974">
        <v>0</v>
      </c>
      <c r="J6974">
        <v>0</v>
      </c>
      <c r="K6974">
        <v>0</v>
      </c>
      <c r="L6974">
        <v>0</v>
      </c>
      <c r="M6974">
        <v>0</v>
      </c>
      <c r="N6974">
        <v>0</v>
      </c>
      <c r="O6974">
        <v>0</v>
      </c>
      <c r="P6974">
        <v>0</v>
      </c>
      <c r="Q6974">
        <v>0</v>
      </c>
      <c r="R6974">
        <v>0</v>
      </c>
      <c r="S6974">
        <v>0</v>
      </c>
      <c r="T6974">
        <v>0</v>
      </c>
      <c r="U6974">
        <v>0</v>
      </c>
      <c r="V6974">
        <v>0</v>
      </c>
      <c r="W6974">
        <v>0</v>
      </c>
      <c r="X6974">
        <v>0</v>
      </c>
      <c r="Y6974">
        <v>0</v>
      </c>
      <c r="Z6974">
        <v>0</v>
      </c>
      <c r="AA6974">
        <v>0</v>
      </c>
      <c r="AB6974">
        <v>0</v>
      </c>
      <c r="AC6974">
        <v>0</v>
      </c>
    </row>
    <row r="6975" spans="1:29">
      <c r="A6975" t="s">
        <v>604</v>
      </c>
      <c r="B6975" t="s">
        <v>19</v>
      </c>
      <c r="C6975">
        <v>0</v>
      </c>
      <c r="D6975">
        <v>0</v>
      </c>
      <c r="E6975">
        <v>0</v>
      </c>
      <c r="F6975">
        <v>0</v>
      </c>
      <c r="G6975">
        <v>0</v>
      </c>
      <c r="H6975">
        <v>0</v>
      </c>
      <c r="I6975">
        <v>0</v>
      </c>
      <c r="J6975">
        <v>0</v>
      </c>
      <c r="K6975">
        <v>0</v>
      </c>
      <c r="L6975">
        <v>0</v>
      </c>
      <c r="M6975">
        <v>0</v>
      </c>
      <c r="N6975">
        <v>0</v>
      </c>
      <c r="O6975">
        <v>0</v>
      </c>
      <c r="P6975">
        <v>0</v>
      </c>
      <c r="Q6975">
        <v>0</v>
      </c>
      <c r="R6975">
        <v>0</v>
      </c>
      <c r="S6975">
        <v>0</v>
      </c>
      <c r="T6975">
        <v>0</v>
      </c>
      <c r="U6975">
        <v>0</v>
      </c>
      <c r="V6975">
        <v>0</v>
      </c>
      <c r="W6975">
        <v>0</v>
      </c>
      <c r="X6975">
        <v>0</v>
      </c>
      <c r="Y6975">
        <v>0</v>
      </c>
      <c r="Z6975">
        <v>0</v>
      </c>
      <c r="AA6975">
        <v>0</v>
      </c>
      <c r="AB6975">
        <v>0</v>
      </c>
      <c r="AC6975">
        <v>0</v>
      </c>
    </row>
    <row r="6976" spans="1:29">
      <c r="A6976" t="s">
        <v>605</v>
      </c>
      <c r="B6976" t="s">
        <v>19</v>
      </c>
      <c r="C6976">
        <v>0</v>
      </c>
      <c r="D6976">
        <v>0</v>
      </c>
      <c r="E6976">
        <v>0</v>
      </c>
      <c r="F6976">
        <v>0</v>
      </c>
      <c r="G6976">
        <v>0</v>
      </c>
      <c r="H6976">
        <v>0</v>
      </c>
      <c r="I6976">
        <v>0</v>
      </c>
      <c r="J6976">
        <v>0</v>
      </c>
      <c r="K6976">
        <v>0</v>
      </c>
      <c r="L6976">
        <v>0</v>
      </c>
      <c r="M6976">
        <v>0</v>
      </c>
      <c r="N6976">
        <v>0</v>
      </c>
      <c r="O6976">
        <v>0</v>
      </c>
      <c r="P6976">
        <v>0</v>
      </c>
      <c r="Q6976">
        <v>0</v>
      </c>
      <c r="R6976">
        <v>0</v>
      </c>
      <c r="S6976">
        <v>0</v>
      </c>
      <c r="T6976">
        <v>0</v>
      </c>
      <c r="U6976">
        <v>0</v>
      </c>
      <c r="V6976">
        <v>0</v>
      </c>
      <c r="W6976">
        <v>0</v>
      </c>
      <c r="X6976">
        <v>0</v>
      </c>
      <c r="Y6976">
        <v>0</v>
      </c>
      <c r="Z6976">
        <v>0</v>
      </c>
      <c r="AA6976">
        <v>0</v>
      </c>
      <c r="AB6976">
        <v>0</v>
      </c>
      <c r="AC6976">
        <v>0</v>
      </c>
    </row>
    <row r="6977" spans="1:29">
      <c r="A6977" t="s">
        <v>606</v>
      </c>
      <c r="B6977" t="s">
        <v>19</v>
      </c>
      <c r="C6977" s="2">
        <v>6623730000</v>
      </c>
      <c r="D6977" s="2">
        <v>6620060000</v>
      </c>
      <c r="E6977" s="2">
        <v>6718360000</v>
      </c>
      <c r="F6977" s="2">
        <v>6803360000</v>
      </c>
      <c r="G6977" s="2">
        <v>6861650000</v>
      </c>
      <c r="H6977" s="2">
        <v>6928770000</v>
      </c>
      <c r="I6977" s="2">
        <v>6983880000</v>
      </c>
      <c r="J6977" s="2">
        <v>7018820000</v>
      </c>
      <c r="K6977" s="2">
        <v>7068330000</v>
      </c>
      <c r="L6977" s="2">
        <v>7124860000</v>
      </c>
      <c r="M6977" s="2">
        <v>7176240000</v>
      </c>
      <c r="N6977" s="2">
        <v>7238230000</v>
      </c>
      <c r="O6977" s="2">
        <v>7301620000</v>
      </c>
      <c r="P6977" s="2">
        <v>7372540000</v>
      </c>
      <c r="Q6977" s="2">
        <v>7452200000</v>
      </c>
      <c r="R6977" s="2">
        <v>7531000000</v>
      </c>
      <c r="S6977" s="2">
        <v>7608940000</v>
      </c>
      <c r="T6977" s="2">
        <v>7683540000</v>
      </c>
      <c r="U6977" s="2">
        <v>7768460000</v>
      </c>
      <c r="V6977" s="2">
        <v>7849770000</v>
      </c>
      <c r="W6977" s="2">
        <v>7920830000</v>
      </c>
      <c r="X6977" s="2">
        <v>7988640000</v>
      </c>
      <c r="Y6977" s="2">
        <v>8053700000</v>
      </c>
      <c r="Z6977" s="2">
        <v>8140680000</v>
      </c>
      <c r="AA6977" s="2">
        <v>8233850000</v>
      </c>
      <c r="AB6977" s="2">
        <v>8318340000</v>
      </c>
      <c r="AC6977" s="2">
        <v>8398790000</v>
      </c>
    </row>
    <row r="6978" spans="1:29">
      <c r="A6978" t="s">
        <v>607</v>
      </c>
      <c r="B6978" t="s">
        <v>19</v>
      </c>
      <c r="C6978">
        <v>0</v>
      </c>
      <c r="D6978">
        <v>0</v>
      </c>
      <c r="E6978">
        <v>0</v>
      </c>
      <c r="F6978">
        <v>0</v>
      </c>
      <c r="G6978">
        <v>0</v>
      </c>
      <c r="H6978">
        <v>0</v>
      </c>
      <c r="I6978">
        <v>0</v>
      </c>
      <c r="J6978">
        <v>0</v>
      </c>
      <c r="K6978">
        <v>0</v>
      </c>
      <c r="L6978">
        <v>0</v>
      </c>
      <c r="M6978">
        <v>0</v>
      </c>
      <c r="N6978">
        <v>0</v>
      </c>
      <c r="O6978">
        <v>0</v>
      </c>
      <c r="P6978">
        <v>0</v>
      </c>
      <c r="Q6978">
        <v>0</v>
      </c>
      <c r="R6978">
        <v>0</v>
      </c>
      <c r="S6978">
        <v>0</v>
      </c>
      <c r="T6978">
        <v>0</v>
      </c>
      <c r="U6978">
        <v>0</v>
      </c>
      <c r="V6978">
        <v>0</v>
      </c>
      <c r="W6978">
        <v>0</v>
      </c>
      <c r="X6978">
        <v>0</v>
      </c>
      <c r="Y6978">
        <v>0</v>
      </c>
      <c r="Z6978">
        <v>0</v>
      </c>
      <c r="AA6978">
        <v>0</v>
      </c>
      <c r="AB6978">
        <v>0</v>
      </c>
      <c r="AC6978">
        <v>0</v>
      </c>
    </row>
    <row r="6979" spans="1:29">
      <c r="A6979" t="s">
        <v>608</v>
      </c>
      <c r="B6979" t="s">
        <v>19</v>
      </c>
      <c r="C6979">
        <v>0</v>
      </c>
      <c r="D6979">
        <v>0</v>
      </c>
      <c r="E6979">
        <v>0</v>
      </c>
      <c r="F6979">
        <v>0</v>
      </c>
      <c r="G6979">
        <v>0</v>
      </c>
      <c r="H6979">
        <v>0</v>
      </c>
      <c r="I6979">
        <v>0</v>
      </c>
      <c r="J6979">
        <v>0</v>
      </c>
      <c r="K6979">
        <v>0</v>
      </c>
      <c r="L6979">
        <v>0</v>
      </c>
      <c r="M6979">
        <v>0</v>
      </c>
      <c r="N6979">
        <v>0</v>
      </c>
      <c r="O6979">
        <v>0</v>
      </c>
      <c r="P6979">
        <v>0</v>
      </c>
      <c r="Q6979">
        <v>0</v>
      </c>
      <c r="R6979">
        <v>0</v>
      </c>
      <c r="S6979">
        <v>0</v>
      </c>
      <c r="T6979">
        <v>0</v>
      </c>
      <c r="U6979">
        <v>0</v>
      </c>
      <c r="V6979">
        <v>0</v>
      </c>
      <c r="W6979">
        <v>0</v>
      </c>
      <c r="X6979">
        <v>0</v>
      </c>
      <c r="Y6979">
        <v>0</v>
      </c>
      <c r="Z6979">
        <v>0</v>
      </c>
      <c r="AA6979">
        <v>0</v>
      </c>
      <c r="AB6979">
        <v>0</v>
      </c>
      <c r="AC6979">
        <v>0</v>
      </c>
    </row>
    <row r="6980" spans="1:29">
      <c r="A6980" t="s">
        <v>609</v>
      </c>
      <c r="B6980" t="s">
        <v>19</v>
      </c>
      <c r="C6980">
        <v>0</v>
      </c>
      <c r="D6980">
        <v>0</v>
      </c>
      <c r="E6980">
        <v>0</v>
      </c>
      <c r="F6980">
        <v>0</v>
      </c>
      <c r="G6980">
        <v>0</v>
      </c>
      <c r="H6980">
        <v>0</v>
      </c>
      <c r="I6980">
        <v>0</v>
      </c>
      <c r="J6980">
        <v>0</v>
      </c>
      <c r="K6980">
        <v>0</v>
      </c>
      <c r="L6980">
        <v>0</v>
      </c>
      <c r="M6980">
        <v>0</v>
      </c>
      <c r="N6980">
        <v>0</v>
      </c>
      <c r="O6980">
        <v>0</v>
      </c>
      <c r="P6980">
        <v>0</v>
      </c>
      <c r="Q6980">
        <v>0</v>
      </c>
      <c r="R6980">
        <v>0</v>
      </c>
      <c r="S6980">
        <v>0</v>
      </c>
      <c r="T6980">
        <v>0</v>
      </c>
      <c r="U6980">
        <v>0</v>
      </c>
      <c r="V6980">
        <v>0</v>
      </c>
      <c r="W6980">
        <v>0</v>
      </c>
      <c r="X6980">
        <v>0</v>
      </c>
      <c r="Y6980">
        <v>0</v>
      </c>
      <c r="Z6980">
        <v>0</v>
      </c>
      <c r="AA6980">
        <v>0</v>
      </c>
      <c r="AB6980">
        <v>0</v>
      </c>
      <c r="AC6980">
        <v>0</v>
      </c>
    </row>
    <row r="6981" spans="1:29">
      <c r="A6981" t="s">
        <v>610</v>
      </c>
      <c r="B6981" t="s">
        <v>19</v>
      </c>
      <c r="C6981">
        <v>0</v>
      </c>
      <c r="D6981">
        <v>0</v>
      </c>
      <c r="E6981">
        <v>0</v>
      </c>
      <c r="F6981">
        <v>0</v>
      </c>
      <c r="G6981">
        <v>0</v>
      </c>
      <c r="H6981">
        <v>0</v>
      </c>
      <c r="I6981">
        <v>0</v>
      </c>
      <c r="J6981">
        <v>0</v>
      </c>
      <c r="K6981">
        <v>0</v>
      </c>
      <c r="L6981">
        <v>0</v>
      </c>
      <c r="M6981">
        <v>0</v>
      </c>
      <c r="N6981">
        <v>0</v>
      </c>
      <c r="O6981">
        <v>0</v>
      </c>
      <c r="P6981">
        <v>0</v>
      </c>
      <c r="Q6981">
        <v>0</v>
      </c>
      <c r="R6981">
        <v>0</v>
      </c>
      <c r="S6981">
        <v>0</v>
      </c>
      <c r="T6981">
        <v>0</v>
      </c>
      <c r="U6981">
        <v>0</v>
      </c>
      <c r="V6981">
        <v>0</v>
      </c>
      <c r="W6981">
        <v>0</v>
      </c>
      <c r="X6981">
        <v>0</v>
      </c>
      <c r="Y6981">
        <v>0</v>
      </c>
      <c r="Z6981">
        <v>0</v>
      </c>
      <c r="AA6981">
        <v>0</v>
      </c>
      <c r="AB6981">
        <v>0</v>
      </c>
      <c r="AC6981">
        <v>0</v>
      </c>
    </row>
    <row r="6982" spans="1:29">
      <c r="A6982" t="s">
        <v>611</v>
      </c>
      <c r="B6982" t="s">
        <v>19</v>
      </c>
      <c r="C6982">
        <v>0</v>
      </c>
      <c r="D6982">
        <v>0</v>
      </c>
      <c r="E6982">
        <v>0</v>
      </c>
      <c r="F6982">
        <v>0</v>
      </c>
      <c r="G6982">
        <v>0</v>
      </c>
      <c r="H6982">
        <v>0</v>
      </c>
      <c r="I6982">
        <v>0</v>
      </c>
      <c r="J6982">
        <v>0</v>
      </c>
      <c r="K6982">
        <v>0</v>
      </c>
      <c r="L6982">
        <v>0</v>
      </c>
      <c r="M6982">
        <v>0</v>
      </c>
      <c r="N6982">
        <v>0</v>
      </c>
      <c r="O6982">
        <v>0</v>
      </c>
      <c r="P6982">
        <v>0</v>
      </c>
      <c r="Q6982">
        <v>0</v>
      </c>
      <c r="R6982">
        <v>0</v>
      </c>
      <c r="S6982">
        <v>0</v>
      </c>
      <c r="T6982">
        <v>0</v>
      </c>
      <c r="U6982">
        <v>0</v>
      </c>
      <c r="V6982">
        <v>0</v>
      </c>
      <c r="W6982">
        <v>0</v>
      </c>
      <c r="X6982">
        <v>0</v>
      </c>
      <c r="Y6982">
        <v>0</v>
      </c>
      <c r="Z6982">
        <v>0</v>
      </c>
      <c r="AA6982">
        <v>0</v>
      </c>
      <c r="AB6982">
        <v>0</v>
      </c>
      <c r="AC6982">
        <v>0</v>
      </c>
    </row>
    <row r="6983" spans="1:29">
      <c r="A6983" t="s">
        <v>612</v>
      </c>
      <c r="B6983" t="s">
        <v>19</v>
      </c>
      <c r="C6983">
        <v>0</v>
      </c>
      <c r="D6983">
        <v>0</v>
      </c>
      <c r="E6983">
        <v>0</v>
      </c>
      <c r="F6983">
        <v>0</v>
      </c>
      <c r="G6983">
        <v>0</v>
      </c>
      <c r="H6983">
        <v>0</v>
      </c>
      <c r="I6983">
        <v>0</v>
      </c>
      <c r="J6983">
        <v>0</v>
      </c>
      <c r="K6983">
        <v>0</v>
      </c>
      <c r="L6983">
        <v>0</v>
      </c>
      <c r="M6983">
        <v>0</v>
      </c>
      <c r="N6983">
        <v>0</v>
      </c>
      <c r="O6983">
        <v>0</v>
      </c>
      <c r="P6983">
        <v>0</v>
      </c>
      <c r="Q6983">
        <v>0</v>
      </c>
      <c r="R6983">
        <v>0</v>
      </c>
      <c r="S6983">
        <v>0</v>
      </c>
      <c r="T6983">
        <v>0</v>
      </c>
      <c r="U6983">
        <v>0</v>
      </c>
      <c r="V6983">
        <v>0</v>
      </c>
      <c r="W6983">
        <v>0</v>
      </c>
      <c r="X6983">
        <v>0</v>
      </c>
      <c r="Y6983">
        <v>0</v>
      </c>
      <c r="Z6983">
        <v>0</v>
      </c>
      <c r="AA6983">
        <v>0</v>
      </c>
      <c r="AB6983">
        <v>0</v>
      </c>
      <c r="AC6983">
        <v>0</v>
      </c>
    </row>
    <row r="6984" spans="1:29">
      <c r="A6984" t="s">
        <v>613</v>
      </c>
      <c r="B6984" t="s">
        <v>19</v>
      </c>
      <c r="C6984">
        <v>0</v>
      </c>
      <c r="D6984">
        <v>0</v>
      </c>
      <c r="E6984">
        <v>0</v>
      </c>
      <c r="F6984">
        <v>0</v>
      </c>
      <c r="G6984">
        <v>0</v>
      </c>
      <c r="H6984">
        <v>0</v>
      </c>
      <c r="I6984">
        <v>0</v>
      </c>
      <c r="J6984">
        <v>0</v>
      </c>
      <c r="K6984">
        <v>0</v>
      </c>
      <c r="L6984">
        <v>0</v>
      </c>
      <c r="M6984">
        <v>0</v>
      </c>
      <c r="N6984">
        <v>0</v>
      </c>
      <c r="O6984">
        <v>0</v>
      </c>
      <c r="P6984">
        <v>0</v>
      </c>
      <c r="Q6984">
        <v>0</v>
      </c>
      <c r="R6984">
        <v>0</v>
      </c>
      <c r="S6984">
        <v>0</v>
      </c>
      <c r="T6984">
        <v>0</v>
      </c>
      <c r="U6984">
        <v>0</v>
      </c>
      <c r="V6984">
        <v>0</v>
      </c>
      <c r="W6984">
        <v>0</v>
      </c>
      <c r="X6984">
        <v>0</v>
      </c>
      <c r="Y6984">
        <v>0</v>
      </c>
      <c r="Z6984">
        <v>0</v>
      </c>
      <c r="AA6984">
        <v>0</v>
      </c>
      <c r="AB6984">
        <v>0</v>
      </c>
      <c r="AC6984">
        <v>0</v>
      </c>
    </row>
    <row r="6985" spans="1:29">
      <c r="A6985" t="s">
        <v>614</v>
      </c>
      <c r="B6985" t="s">
        <v>19</v>
      </c>
      <c r="C6985">
        <v>0</v>
      </c>
      <c r="D6985">
        <v>0</v>
      </c>
      <c r="E6985">
        <v>0</v>
      </c>
      <c r="F6985">
        <v>0</v>
      </c>
      <c r="G6985">
        <v>0</v>
      </c>
      <c r="H6985">
        <v>0</v>
      </c>
      <c r="I6985">
        <v>0</v>
      </c>
      <c r="J6985">
        <v>0</v>
      </c>
      <c r="K6985">
        <v>0</v>
      </c>
      <c r="L6985">
        <v>0</v>
      </c>
      <c r="M6985">
        <v>0</v>
      </c>
      <c r="N6985">
        <v>0</v>
      </c>
      <c r="O6985">
        <v>0</v>
      </c>
      <c r="P6985">
        <v>0</v>
      </c>
      <c r="Q6985">
        <v>0</v>
      </c>
      <c r="R6985">
        <v>0</v>
      </c>
      <c r="S6985">
        <v>0</v>
      </c>
      <c r="T6985">
        <v>0</v>
      </c>
      <c r="U6985">
        <v>0</v>
      </c>
      <c r="V6985">
        <v>0</v>
      </c>
      <c r="W6985">
        <v>0</v>
      </c>
      <c r="X6985">
        <v>0</v>
      </c>
      <c r="Y6985">
        <v>0</v>
      </c>
      <c r="Z6985">
        <v>0</v>
      </c>
      <c r="AA6985">
        <v>0</v>
      </c>
      <c r="AB6985">
        <v>0</v>
      </c>
      <c r="AC6985">
        <v>0</v>
      </c>
    </row>
    <row r="6986" spans="1:29">
      <c r="A6986" t="s">
        <v>615</v>
      </c>
      <c r="B6986" t="s">
        <v>19</v>
      </c>
      <c r="C6986">
        <v>0</v>
      </c>
      <c r="D6986">
        <v>0</v>
      </c>
      <c r="E6986">
        <v>0</v>
      </c>
      <c r="F6986">
        <v>0</v>
      </c>
      <c r="G6986">
        <v>0</v>
      </c>
      <c r="H6986">
        <v>0</v>
      </c>
      <c r="I6986">
        <v>0</v>
      </c>
      <c r="J6986">
        <v>0</v>
      </c>
      <c r="K6986">
        <v>0</v>
      </c>
      <c r="L6986">
        <v>0</v>
      </c>
      <c r="M6986">
        <v>0</v>
      </c>
      <c r="N6986">
        <v>0</v>
      </c>
      <c r="O6986">
        <v>0</v>
      </c>
      <c r="P6986">
        <v>0</v>
      </c>
      <c r="Q6986">
        <v>0</v>
      </c>
      <c r="R6986">
        <v>0</v>
      </c>
      <c r="S6986">
        <v>0</v>
      </c>
      <c r="T6986">
        <v>0</v>
      </c>
      <c r="U6986">
        <v>0</v>
      </c>
      <c r="V6986">
        <v>0</v>
      </c>
      <c r="W6986">
        <v>0</v>
      </c>
      <c r="X6986">
        <v>0</v>
      </c>
      <c r="Y6986">
        <v>0</v>
      </c>
      <c r="Z6986">
        <v>0</v>
      </c>
      <c r="AA6986">
        <v>0</v>
      </c>
      <c r="AB6986">
        <v>0</v>
      </c>
      <c r="AC6986">
        <v>0</v>
      </c>
    </row>
    <row r="6987" spans="1:29">
      <c r="A6987" t="s">
        <v>616</v>
      </c>
      <c r="B6987" t="s">
        <v>19</v>
      </c>
      <c r="C6987" s="2">
        <v>1074020000</v>
      </c>
      <c r="D6987" s="2">
        <v>1081640000</v>
      </c>
      <c r="E6987" s="2">
        <v>1105860000</v>
      </c>
      <c r="F6987" s="2">
        <v>1128140000</v>
      </c>
      <c r="G6987" s="2">
        <v>1146110000</v>
      </c>
      <c r="H6987" s="2">
        <v>1165650000</v>
      </c>
      <c r="I6987" s="2">
        <v>1183320000</v>
      </c>
      <c r="J6987" s="2">
        <v>1197520000</v>
      </c>
      <c r="K6987" s="2">
        <v>1214310000</v>
      </c>
      <c r="L6987" s="2">
        <v>1232370000</v>
      </c>
      <c r="M6987" s="2">
        <v>1249620000</v>
      </c>
      <c r="N6987" s="2">
        <v>1268860000</v>
      </c>
      <c r="O6987" s="2">
        <v>1288460000</v>
      </c>
      <c r="P6987" s="2">
        <v>1309400000</v>
      </c>
      <c r="Q6987" s="2">
        <v>1332040000</v>
      </c>
      <c r="R6987" s="2">
        <v>1354750000</v>
      </c>
      <c r="S6987" s="2">
        <v>1377460000</v>
      </c>
      <c r="T6987" s="2">
        <v>1399710000</v>
      </c>
      <c r="U6987" s="2">
        <v>1424010000</v>
      </c>
      <c r="V6987" s="2">
        <v>1447780000</v>
      </c>
      <c r="W6987" s="2">
        <v>1469820000</v>
      </c>
      <c r="X6987" s="2">
        <v>1491410000</v>
      </c>
      <c r="Y6987" s="2">
        <v>1512610000</v>
      </c>
      <c r="Z6987" s="2">
        <v>1537820000</v>
      </c>
      <c r="AA6987" s="2">
        <v>1564930000</v>
      </c>
      <c r="AB6987" s="2">
        <v>1590860000</v>
      </c>
      <c r="AC6987" s="2">
        <v>1616450000</v>
      </c>
    </row>
    <row r="6988" spans="1:29">
      <c r="A6988" t="s">
        <v>617</v>
      </c>
      <c r="B6988" t="s">
        <v>19</v>
      </c>
      <c r="C6988">
        <v>0</v>
      </c>
      <c r="D6988">
        <v>0</v>
      </c>
      <c r="E6988">
        <v>0</v>
      </c>
      <c r="F6988">
        <v>0</v>
      </c>
      <c r="G6988">
        <v>0</v>
      </c>
      <c r="H6988">
        <v>0</v>
      </c>
      <c r="I6988">
        <v>0</v>
      </c>
      <c r="J6988">
        <v>0</v>
      </c>
      <c r="K6988">
        <v>0</v>
      </c>
      <c r="L6988">
        <v>0</v>
      </c>
      <c r="M6988">
        <v>0</v>
      </c>
      <c r="N6988">
        <v>0</v>
      </c>
      <c r="O6988">
        <v>0</v>
      </c>
      <c r="P6988">
        <v>0</v>
      </c>
      <c r="Q6988">
        <v>0</v>
      </c>
      <c r="R6988">
        <v>0</v>
      </c>
      <c r="S6988">
        <v>0</v>
      </c>
      <c r="T6988">
        <v>0</v>
      </c>
      <c r="U6988">
        <v>0</v>
      </c>
      <c r="V6988">
        <v>0</v>
      </c>
      <c r="W6988">
        <v>0</v>
      </c>
      <c r="X6988">
        <v>0</v>
      </c>
      <c r="Y6988">
        <v>0</v>
      </c>
      <c r="Z6988">
        <v>0</v>
      </c>
      <c r="AA6988">
        <v>0</v>
      </c>
      <c r="AB6988">
        <v>0</v>
      </c>
      <c r="AC6988">
        <v>0</v>
      </c>
    </row>
    <row r="6989" spans="1:29">
      <c r="A6989" t="s">
        <v>618</v>
      </c>
      <c r="B6989" t="s">
        <v>19</v>
      </c>
      <c r="C6989">
        <v>0</v>
      </c>
      <c r="D6989">
        <v>0</v>
      </c>
      <c r="E6989">
        <v>0</v>
      </c>
      <c r="F6989">
        <v>0</v>
      </c>
      <c r="G6989">
        <v>0</v>
      </c>
      <c r="H6989">
        <v>0</v>
      </c>
      <c r="I6989">
        <v>0</v>
      </c>
      <c r="J6989">
        <v>0</v>
      </c>
      <c r="K6989">
        <v>0</v>
      </c>
      <c r="L6989">
        <v>0</v>
      </c>
      <c r="M6989">
        <v>0</v>
      </c>
      <c r="N6989">
        <v>0</v>
      </c>
      <c r="O6989">
        <v>0</v>
      </c>
      <c r="P6989">
        <v>0</v>
      </c>
      <c r="Q6989">
        <v>0</v>
      </c>
      <c r="R6989">
        <v>0</v>
      </c>
      <c r="S6989">
        <v>0</v>
      </c>
      <c r="T6989">
        <v>0</v>
      </c>
      <c r="U6989">
        <v>0</v>
      </c>
      <c r="V6989">
        <v>0</v>
      </c>
      <c r="W6989">
        <v>0</v>
      </c>
      <c r="X6989">
        <v>0</v>
      </c>
      <c r="Y6989">
        <v>0</v>
      </c>
      <c r="Z6989">
        <v>0</v>
      </c>
      <c r="AA6989">
        <v>0</v>
      </c>
      <c r="AB6989">
        <v>0</v>
      </c>
      <c r="AC6989">
        <v>0</v>
      </c>
    </row>
    <row r="6990" spans="1:29">
      <c r="A6990" t="s">
        <v>619</v>
      </c>
      <c r="B6990" t="s">
        <v>19</v>
      </c>
      <c r="C6990">
        <v>0</v>
      </c>
      <c r="D6990">
        <v>0</v>
      </c>
      <c r="E6990">
        <v>0</v>
      </c>
      <c r="F6990">
        <v>0</v>
      </c>
      <c r="G6990">
        <v>0</v>
      </c>
      <c r="H6990">
        <v>0</v>
      </c>
      <c r="I6990">
        <v>0</v>
      </c>
      <c r="J6990">
        <v>0</v>
      </c>
      <c r="K6990">
        <v>0</v>
      </c>
      <c r="L6990">
        <v>0</v>
      </c>
      <c r="M6990">
        <v>0</v>
      </c>
      <c r="N6990">
        <v>0</v>
      </c>
      <c r="O6990">
        <v>0</v>
      </c>
      <c r="P6990">
        <v>0</v>
      </c>
      <c r="Q6990">
        <v>0</v>
      </c>
      <c r="R6990">
        <v>0</v>
      </c>
      <c r="S6990">
        <v>0</v>
      </c>
      <c r="T6990">
        <v>0</v>
      </c>
      <c r="U6990">
        <v>0</v>
      </c>
      <c r="V6990">
        <v>0</v>
      </c>
      <c r="W6990">
        <v>0</v>
      </c>
      <c r="X6990">
        <v>0</v>
      </c>
      <c r="Y6990">
        <v>0</v>
      </c>
      <c r="Z6990">
        <v>0</v>
      </c>
      <c r="AA6990">
        <v>0</v>
      </c>
      <c r="AB6990">
        <v>0</v>
      </c>
      <c r="AC6990">
        <v>0</v>
      </c>
    </row>
    <row r="6991" spans="1:29">
      <c r="A6991" t="s">
        <v>620</v>
      </c>
      <c r="B6991" t="s">
        <v>19</v>
      </c>
      <c r="C6991">
        <v>0</v>
      </c>
      <c r="D6991">
        <v>0</v>
      </c>
      <c r="E6991">
        <v>0</v>
      </c>
      <c r="F6991">
        <v>0</v>
      </c>
      <c r="G6991">
        <v>0</v>
      </c>
      <c r="H6991">
        <v>0</v>
      </c>
      <c r="I6991">
        <v>0</v>
      </c>
      <c r="J6991">
        <v>0</v>
      </c>
      <c r="K6991">
        <v>0</v>
      </c>
      <c r="L6991">
        <v>0</v>
      </c>
      <c r="M6991">
        <v>0</v>
      </c>
      <c r="N6991">
        <v>0</v>
      </c>
      <c r="O6991">
        <v>0</v>
      </c>
      <c r="P6991">
        <v>0</v>
      </c>
      <c r="Q6991">
        <v>0</v>
      </c>
      <c r="R6991">
        <v>0</v>
      </c>
      <c r="S6991">
        <v>0</v>
      </c>
      <c r="T6991">
        <v>0</v>
      </c>
      <c r="U6991">
        <v>0</v>
      </c>
      <c r="V6991">
        <v>0</v>
      </c>
      <c r="W6991">
        <v>0</v>
      </c>
      <c r="X6991">
        <v>0</v>
      </c>
      <c r="Y6991">
        <v>0</v>
      </c>
      <c r="Z6991">
        <v>0</v>
      </c>
      <c r="AA6991">
        <v>0</v>
      </c>
      <c r="AB6991">
        <v>0</v>
      </c>
      <c r="AC6991">
        <v>0</v>
      </c>
    </row>
    <row r="6992" spans="1:29">
      <c r="A6992" t="s">
        <v>621</v>
      </c>
      <c r="B6992" t="s">
        <v>19</v>
      </c>
      <c r="C6992">
        <v>0</v>
      </c>
      <c r="D6992">
        <v>0</v>
      </c>
      <c r="E6992">
        <v>0</v>
      </c>
      <c r="F6992">
        <v>0</v>
      </c>
      <c r="G6992">
        <v>0</v>
      </c>
      <c r="H6992">
        <v>0</v>
      </c>
      <c r="I6992">
        <v>0</v>
      </c>
      <c r="J6992">
        <v>0</v>
      </c>
      <c r="K6992">
        <v>0</v>
      </c>
      <c r="L6992">
        <v>0</v>
      </c>
      <c r="M6992">
        <v>0</v>
      </c>
      <c r="N6992">
        <v>0</v>
      </c>
      <c r="O6992">
        <v>0</v>
      </c>
      <c r="P6992">
        <v>0</v>
      </c>
      <c r="Q6992">
        <v>0</v>
      </c>
      <c r="R6992">
        <v>0</v>
      </c>
      <c r="S6992">
        <v>0</v>
      </c>
      <c r="T6992">
        <v>0</v>
      </c>
      <c r="U6992">
        <v>0</v>
      </c>
      <c r="V6992">
        <v>0</v>
      </c>
      <c r="W6992">
        <v>0</v>
      </c>
      <c r="X6992">
        <v>0</v>
      </c>
      <c r="Y6992">
        <v>0</v>
      </c>
      <c r="Z6992">
        <v>0</v>
      </c>
      <c r="AA6992">
        <v>0</v>
      </c>
      <c r="AB6992">
        <v>0</v>
      </c>
      <c r="AC6992">
        <v>0</v>
      </c>
    </row>
    <row r="6993" spans="1:29">
      <c r="A6993" t="s">
        <v>622</v>
      </c>
      <c r="B6993" t="s">
        <v>19</v>
      </c>
      <c r="C6993">
        <v>0</v>
      </c>
      <c r="D6993">
        <v>0</v>
      </c>
      <c r="E6993">
        <v>0</v>
      </c>
      <c r="F6993">
        <v>0</v>
      </c>
      <c r="G6993">
        <v>0</v>
      </c>
      <c r="H6993">
        <v>0</v>
      </c>
      <c r="I6993">
        <v>0</v>
      </c>
      <c r="J6993">
        <v>0</v>
      </c>
      <c r="K6993">
        <v>0</v>
      </c>
      <c r="L6993">
        <v>0</v>
      </c>
      <c r="M6993">
        <v>0</v>
      </c>
      <c r="N6993">
        <v>0</v>
      </c>
      <c r="O6993">
        <v>0</v>
      </c>
      <c r="P6993">
        <v>0</v>
      </c>
      <c r="Q6993">
        <v>0</v>
      </c>
      <c r="R6993">
        <v>0</v>
      </c>
      <c r="S6993">
        <v>0</v>
      </c>
      <c r="T6993">
        <v>0</v>
      </c>
      <c r="U6993">
        <v>0</v>
      </c>
      <c r="V6993">
        <v>0</v>
      </c>
      <c r="W6993">
        <v>0</v>
      </c>
      <c r="X6993">
        <v>0</v>
      </c>
      <c r="Y6993">
        <v>0</v>
      </c>
      <c r="Z6993">
        <v>0</v>
      </c>
      <c r="AA6993">
        <v>0</v>
      </c>
      <c r="AB6993">
        <v>0</v>
      </c>
      <c r="AC6993">
        <v>0</v>
      </c>
    </row>
    <row r="6994" spans="1:29">
      <c r="A6994" t="s">
        <v>623</v>
      </c>
      <c r="B6994" t="s">
        <v>19</v>
      </c>
      <c r="C6994">
        <v>0</v>
      </c>
      <c r="D6994">
        <v>0</v>
      </c>
      <c r="E6994">
        <v>0</v>
      </c>
      <c r="F6994">
        <v>0</v>
      </c>
      <c r="G6994">
        <v>0</v>
      </c>
      <c r="H6994">
        <v>0</v>
      </c>
      <c r="I6994">
        <v>0</v>
      </c>
      <c r="J6994">
        <v>0</v>
      </c>
      <c r="K6994">
        <v>0</v>
      </c>
      <c r="L6994">
        <v>0</v>
      </c>
      <c r="M6994">
        <v>0</v>
      </c>
      <c r="N6994">
        <v>0</v>
      </c>
      <c r="O6994">
        <v>0</v>
      </c>
      <c r="P6994">
        <v>0</v>
      </c>
      <c r="Q6994">
        <v>0</v>
      </c>
      <c r="R6994">
        <v>0</v>
      </c>
      <c r="S6994">
        <v>0</v>
      </c>
      <c r="T6994">
        <v>0</v>
      </c>
      <c r="U6994">
        <v>0</v>
      </c>
      <c r="V6994">
        <v>0</v>
      </c>
      <c r="W6994">
        <v>0</v>
      </c>
      <c r="X6994">
        <v>0</v>
      </c>
      <c r="Y6994">
        <v>0</v>
      </c>
      <c r="Z6994">
        <v>0</v>
      </c>
      <c r="AA6994">
        <v>0</v>
      </c>
      <c r="AB6994">
        <v>0</v>
      </c>
      <c r="AC6994">
        <v>0</v>
      </c>
    </row>
    <row r="6995" spans="1:29">
      <c r="A6995" t="s">
        <v>624</v>
      </c>
      <c r="B6995" t="s">
        <v>19</v>
      </c>
      <c r="C6995">
        <v>0</v>
      </c>
      <c r="D6995">
        <v>0</v>
      </c>
      <c r="E6995">
        <v>0</v>
      </c>
      <c r="F6995">
        <v>0</v>
      </c>
      <c r="G6995">
        <v>0</v>
      </c>
      <c r="H6995">
        <v>0</v>
      </c>
      <c r="I6995">
        <v>0</v>
      </c>
      <c r="J6995">
        <v>0</v>
      </c>
      <c r="K6995">
        <v>0</v>
      </c>
      <c r="L6995">
        <v>0</v>
      </c>
      <c r="M6995">
        <v>0</v>
      </c>
      <c r="N6995">
        <v>0</v>
      </c>
      <c r="O6995">
        <v>0</v>
      </c>
      <c r="P6995">
        <v>0</v>
      </c>
      <c r="Q6995">
        <v>0</v>
      </c>
      <c r="R6995">
        <v>0</v>
      </c>
      <c r="S6995">
        <v>0</v>
      </c>
      <c r="T6995">
        <v>0</v>
      </c>
      <c r="U6995">
        <v>0</v>
      </c>
      <c r="V6995">
        <v>0</v>
      </c>
      <c r="W6995">
        <v>0</v>
      </c>
      <c r="X6995">
        <v>0</v>
      </c>
      <c r="Y6995">
        <v>0</v>
      </c>
      <c r="Z6995">
        <v>0</v>
      </c>
      <c r="AA6995">
        <v>0</v>
      </c>
      <c r="AB6995">
        <v>0</v>
      </c>
      <c r="AC6995">
        <v>0</v>
      </c>
    </row>
    <row r="6996" spans="1:29">
      <c r="A6996" t="s">
        <v>625</v>
      </c>
      <c r="B6996" t="s">
        <v>19</v>
      </c>
      <c r="C6996">
        <v>0</v>
      </c>
      <c r="D6996">
        <v>0</v>
      </c>
      <c r="E6996">
        <v>0</v>
      </c>
      <c r="F6996">
        <v>0</v>
      </c>
      <c r="G6996">
        <v>0</v>
      </c>
      <c r="H6996">
        <v>0</v>
      </c>
      <c r="I6996">
        <v>0</v>
      </c>
      <c r="J6996">
        <v>0</v>
      </c>
      <c r="K6996">
        <v>0</v>
      </c>
      <c r="L6996">
        <v>0</v>
      </c>
      <c r="M6996">
        <v>0</v>
      </c>
      <c r="N6996">
        <v>0</v>
      </c>
      <c r="O6996">
        <v>0</v>
      </c>
      <c r="P6996">
        <v>0</v>
      </c>
      <c r="Q6996">
        <v>0</v>
      </c>
      <c r="R6996">
        <v>0</v>
      </c>
      <c r="S6996">
        <v>0</v>
      </c>
      <c r="T6996">
        <v>0</v>
      </c>
      <c r="U6996">
        <v>0</v>
      </c>
      <c r="V6996">
        <v>0</v>
      </c>
      <c r="W6996">
        <v>0</v>
      </c>
      <c r="X6996">
        <v>0</v>
      </c>
      <c r="Y6996">
        <v>0</v>
      </c>
      <c r="Z6996">
        <v>0</v>
      </c>
      <c r="AA6996">
        <v>0</v>
      </c>
      <c r="AB6996">
        <v>0</v>
      </c>
      <c r="AC6996">
        <v>0</v>
      </c>
    </row>
    <row r="6997" spans="1:29">
      <c r="A6997" t="s">
        <v>626</v>
      </c>
      <c r="B6997" t="s">
        <v>19</v>
      </c>
      <c r="C6997" s="2">
        <v>8079880000</v>
      </c>
      <c r="D6997" s="2">
        <v>8075400000</v>
      </c>
      <c r="E6997" s="2">
        <v>8195310000</v>
      </c>
      <c r="F6997" s="2">
        <v>8299000000</v>
      </c>
      <c r="G6997" s="2">
        <v>8370100000</v>
      </c>
      <c r="H6997" s="2">
        <v>8451980000</v>
      </c>
      <c r="I6997" s="2">
        <v>8519200000</v>
      </c>
      <c r="J6997" s="2">
        <v>8561830000</v>
      </c>
      <c r="K6997" s="2">
        <v>8622220000</v>
      </c>
      <c r="L6997" s="2">
        <v>8691170000</v>
      </c>
      <c r="M6997" s="2">
        <v>8753850000</v>
      </c>
      <c r="N6997" s="2">
        <v>8829470000</v>
      </c>
      <c r="O6997" s="2">
        <v>8906800000</v>
      </c>
      <c r="P6997" s="2">
        <v>8993310000</v>
      </c>
      <c r="Q6997" s="2">
        <v>9090480000</v>
      </c>
      <c r="R6997" s="2">
        <v>9186610000</v>
      </c>
      <c r="S6997" s="2">
        <v>9281680000</v>
      </c>
      <c r="T6997" s="2">
        <v>9372680000</v>
      </c>
      <c r="U6997" s="2">
        <v>9476260000</v>
      </c>
      <c r="V6997" s="2">
        <v>9575450000</v>
      </c>
      <c r="W6997" s="2">
        <v>9662130000</v>
      </c>
      <c r="X6997" s="2">
        <v>9744850000</v>
      </c>
      <c r="Y6997" s="2">
        <v>9824220000</v>
      </c>
      <c r="Z6997" s="2">
        <v>9930310000</v>
      </c>
      <c r="AA6997" s="2">
        <v>10044000000</v>
      </c>
      <c r="AB6997" s="2">
        <v>10147000000</v>
      </c>
      <c r="AC6997" s="2">
        <v>10245200000</v>
      </c>
    </row>
    <row r="6998" spans="1:29">
      <c r="A6998" t="s">
        <v>627</v>
      </c>
      <c r="B6998" t="s">
        <v>19</v>
      </c>
      <c r="C6998">
        <v>0</v>
      </c>
      <c r="D6998">
        <v>0</v>
      </c>
      <c r="E6998">
        <v>0</v>
      </c>
      <c r="F6998">
        <v>0</v>
      </c>
      <c r="G6998">
        <v>0</v>
      </c>
      <c r="H6998">
        <v>0</v>
      </c>
      <c r="I6998">
        <v>0</v>
      </c>
      <c r="J6998">
        <v>0</v>
      </c>
      <c r="K6998">
        <v>0</v>
      </c>
      <c r="L6998">
        <v>0</v>
      </c>
      <c r="M6998">
        <v>0</v>
      </c>
      <c r="N6998">
        <v>0</v>
      </c>
      <c r="O6998">
        <v>0</v>
      </c>
      <c r="P6998">
        <v>0</v>
      </c>
      <c r="Q6998">
        <v>0</v>
      </c>
      <c r="R6998">
        <v>0</v>
      </c>
      <c r="S6998">
        <v>0</v>
      </c>
      <c r="T6998">
        <v>0</v>
      </c>
      <c r="U6998">
        <v>0</v>
      </c>
      <c r="V6998">
        <v>0</v>
      </c>
      <c r="W6998">
        <v>0</v>
      </c>
      <c r="X6998">
        <v>0</v>
      </c>
      <c r="Y6998">
        <v>0</v>
      </c>
      <c r="Z6998">
        <v>0</v>
      </c>
      <c r="AA6998">
        <v>0</v>
      </c>
      <c r="AB6998">
        <v>0</v>
      </c>
      <c r="AC6998">
        <v>0</v>
      </c>
    </row>
    <row r="6999" spans="1:29">
      <c r="A6999" t="s">
        <v>628</v>
      </c>
      <c r="B6999" t="s">
        <v>19</v>
      </c>
      <c r="C6999">
        <v>0</v>
      </c>
      <c r="D6999">
        <v>0</v>
      </c>
      <c r="E6999">
        <v>0</v>
      </c>
      <c r="F6999">
        <v>0</v>
      </c>
      <c r="G6999">
        <v>0</v>
      </c>
      <c r="H6999">
        <v>0</v>
      </c>
      <c r="I6999">
        <v>0</v>
      </c>
      <c r="J6999">
        <v>0</v>
      </c>
      <c r="K6999">
        <v>0</v>
      </c>
      <c r="L6999">
        <v>0</v>
      </c>
      <c r="M6999">
        <v>0</v>
      </c>
      <c r="N6999">
        <v>0</v>
      </c>
      <c r="O6999">
        <v>0</v>
      </c>
      <c r="P6999">
        <v>0</v>
      </c>
      <c r="Q6999">
        <v>0</v>
      </c>
      <c r="R6999">
        <v>0</v>
      </c>
      <c r="S6999">
        <v>0</v>
      </c>
      <c r="T6999">
        <v>0</v>
      </c>
      <c r="U6999">
        <v>0</v>
      </c>
      <c r="V6999">
        <v>0</v>
      </c>
      <c r="W6999">
        <v>0</v>
      </c>
      <c r="X6999">
        <v>0</v>
      </c>
      <c r="Y6999">
        <v>0</v>
      </c>
      <c r="Z6999">
        <v>0</v>
      </c>
      <c r="AA6999">
        <v>0</v>
      </c>
      <c r="AB6999">
        <v>0</v>
      </c>
      <c r="AC6999">
        <v>0</v>
      </c>
    </row>
    <row r="7000" spans="1:29">
      <c r="A7000" t="s">
        <v>629</v>
      </c>
      <c r="B7000" t="s">
        <v>19</v>
      </c>
      <c r="C7000">
        <v>0</v>
      </c>
      <c r="D7000">
        <v>0</v>
      </c>
      <c r="E7000">
        <v>0</v>
      </c>
      <c r="F7000">
        <v>0</v>
      </c>
      <c r="G7000">
        <v>0</v>
      </c>
      <c r="H7000">
        <v>0</v>
      </c>
      <c r="I7000">
        <v>0</v>
      </c>
      <c r="J7000">
        <v>0</v>
      </c>
      <c r="K7000">
        <v>0</v>
      </c>
      <c r="L7000">
        <v>0</v>
      </c>
      <c r="M7000">
        <v>0</v>
      </c>
      <c r="N7000">
        <v>0</v>
      </c>
      <c r="O7000">
        <v>0</v>
      </c>
      <c r="P7000">
        <v>0</v>
      </c>
      <c r="Q7000">
        <v>0</v>
      </c>
      <c r="R7000">
        <v>0</v>
      </c>
      <c r="S7000">
        <v>0</v>
      </c>
      <c r="T7000">
        <v>0</v>
      </c>
      <c r="U7000">
        <v>0</v>
      </c>
      <c r="V7000">
        <v>0</v>
      </c>
      <c r="W7000">
        <v>0</v>
      </c>
      <c r="X7000">
        <v>0</v>
      </c>
      <c r="Y7000">
        <v>0</v>
      </c>
      <c r="Z7000">
        <v>0</v>
      </c>
      <c r="AA7000">
        <v>0</v>
      </c>
      <c r="AB7000">
        <v>0</v>
      </c>
      <c r="AC7000">
        <v>0</v>
      </c>
    </row>
    <row r="7001" spans="1:29">
      <c r="A7001" t="s">
        <v>630</v>
      </c>
      <c r="B7001" t="s">
        <v>19</v>
      </c>
      <c r="C7001">
        <v>0</v>
      </c>
      <c r="D7001">
        <v>0</v>
      </c>
      <c r="E7001">
        <v>0</v>
      </c>
      <c r="F7001">
        <v>0</v>
      </c>
      <c r="G7001">
        <v>0</v>
      </c>
      <c r="H7001">
        <v>0</v>
      </c>
      <c r="I7001">
        <v>0</v>
      </c>
      <c r="J7001">
        <v>0</v>
      </c>
      <c r="K7001">
        <v>0</v>
      </c>
      <c r="L7001">
        <v>0</v>
      </c>
      <c r="M7001">
        <v>0</v>
      </c>
      <c r="N7001">
        <v>0</v>
      </c>
      <c r="O7001">
        <v>0</v>
      </c>
      <c r="P7001">
        <v>0</v>
      </c>
      <c r="Q7001">
        <v>0</v>
      </c>
      <c r="R7001">
        <v>0</v>
      </c>
      <c r="S7001">
        <v>0</v>
      </c>
      <c r="T7001">
        <v>0</v>
      </c>
      <c r="U7001">
        <v>0</v>
      </c>
      <c r="V7001">
        <v>0</v>
      </c>
      <c r="W7001">
        <v>0</v>
      </c>
      <c r="X7001">
        <v>0</v>
      </c>
      <c r="Y7001">
        <v>0</v>
      </c>
      <c r="Z7001">
        <v>0</v>
      </c>
      <c r="AA7001">
        <v>0</v>
      </c>
      <c r="AB7001">
        <v>0</v>
      </c>
      <c r="AC7001">
        <v>0</v>
      </c>
    </row>
    <row r="7002" spans="1:29">
      <c r="A7002" t="s">
        <v>631</v>
      </c>
      <c r="B7002" t="s">
        <v>19</v>
      </c>
      <c r="C7002">
        <v>0</v>
      </c>
      <c r="D7002">
        <v>0</v>
      </c>
      <c r="E7002">
        <v>0</v>
      </c>
      <c r="F7002">
        <v>0</v>
      </c>
      <c r="G7002">
        <v>0</v>
      </c>
      <c r="H7002">
        <v>0</v>
      </c>
      <c r="I7002">
        <v>0</v>
      </c>
      <c r="J7002">
        <v>0</v>
      </c>
      <c r="K7002">
        <v>0</v>
      </c>
      <c r="L7002">
        <v>0</v>
      </c>
      <c r="M7002">
        <v>0</v>
      </c>
      <c r="N7002">
        <v>0</v>
      </c>
      <c r="O7002">
        <v>0</v>
      </c>
      <c r="P7002">
        <v>0</v>
      </c>
      <c r="Q7002">
        <v>0</v>
      </c>
      <c r="R7002">
        <v>0</v>
      </c>
      <c r="S7002">
        <v>0</v>
      </c>
      <c r="T7002">
        <v>0</v>
      </c>
      <c r="U7002">
        <v>0</v>
      </c>
      <c r="V7002">
        <v>0</v>
      </c>
      <c r="W7002">
        <v>0</v>
      </c>
      <c r="X7002">
        <v>0</v>
      </c>
      <c r="Y7002">
        <v>0</v>
      </c>
      <c r="Z7002">
        <v>0</v>
      </c>
      <c r="AA7002">
        <v>0</v>
      </c>
      <c r="AB7002">
        <v>0</v>
      </c>
      <c r="AC7002">
        <v>0</v>
      </c>
    </row>
    <row r="7003" spans="1:29">
      <c r="A7003" t="s">
        <v>632</v>
      </c>
      <c r="B7003" t="s">
        <v>19</v>
      </c>
      <c r="C7003">
        <v>0</v>
      </c>
      <c r="D7003">
        <v>0</v>
      </c>
      <c r="E7003">
        <v>0</v>
      </c>
      <c r="F7003">
        <v>0</v>
      </c>
      <c r="G7003">
        <v>0</v>
      </c>
      <c r="H7003">
        <v>0</v>
      </c>
      <c r="I7003">
        <v>0</v>
      </c>
      <c r="J7003">
        <v>0</v>
      </c>
      <c r="K7003">
        <v>0</v>
      </c>
      <c r="L7003">
        <v>0</v>
      </c>
      <c r="M7003">
        <v>0</v>
      </c>
      <c r="N7003">
        <v>0</v>
      </c>
      <c r="O7003">
        <v>0</v>
      </c>
      <c r="P7003">
        <v>0</v>
      </c>
      <c r="Q7003">
        <v>0</v>
      </c>
      <c r="R7003">
        <v>0</v>
      </c>
      <c r="S7003">
        <v>0</v>
      </c>
      <c r="T7003">
        <v>0</v>
      </c>
      <c r="U7003">
        <v>0</v>
      </c>
      <c r="V7003">
        <v>0</v>
      </c>
      <c r="W7003">
        <v>0</v>
      </c>
      <c r="X7003">
        <v>0</v>
      </c>
      <c r="Y7003">
        <v>0</v>
      </c>
      <c r="Z7003">
        <v>0</v>
      </c>
      <c r="AA7003">
        <v>0</v>
      </c>
      <c r="AB7003">
        <v>0</v>
      </c>
      <c r="AC7003">
        <v>0</v>
      </c>
    </row>
    <row r="7004" spans="1:29">
      <c r="A7004" t="s">
        <v>633</v>
      </c>
      <c r="B7004" t="s">
        <v>19</v>
      </c>
      <c r="C7004">
        <v>0</v>
      </c>
      <c r="D7004">
        <v>0</v>
      </c>
      <c r="E7004">
        <v>0</v>
      </c>
      <c r="F7004">
        <v>0</v>
      </c>
      <c r="G7004">
        <v>0</v>
      </c>
      <c r="H7004">
        <v>0</v>
      </c>
      <c r="I7004">
        <v>0</v>
      </c>
      <c r="J7004">
        <v>0</v>
      </c>
      <c r="K7004">
        <v>0</v>
      </c>
      <c r="L7004">
        <v>0</v>
      </c>
      <c r="M7004">
        <v>0</v>
      </c>
      <c r="N7004">
        <v>0</v>
      </c>
      <c r="O7004">
        <v>0</v>
      </c>
      <c r="P7004">
        <v>0</v>
      </c>
      <c r="Q7004">
        <v>0</v>
      </c>
      <c r="R7004">
        <v>0</v>
      </c>
      <c r="S7004">
        <v>0</v>
      </c>
      <c r="T7004">
        <v>0</v>
      </c>
      <c r="U7004">
        <v>0</v>
      </c>
      <c r="V7004">
        <v>0</v>
      </c>
      <c r="W7004">
        <v>0</v>
      </c>
      <c r="X7004">
        <v>0</v>
      </c>
      <c r="Y7004">
        <v>0</v>
      </c>
      <c r="Z7004">
        <v>0</v>
      </c>
      <c r="AA7004">
        <v>0</v>
      </c>
      <c r="AB7004">
        <v>0</v>
      </c>
      <c r="AC7004">
        <v>0</v>
      </c>
    </row>
    <row r="7005" spans="1:29">
      <c r="A7005" t="s">
        <v>634</v>
      </c>
      <c r="B7005" t="s">
        <v>19</v>
      </c>
      <c r="C7005">
        <v>0</v>
      </c>
      <c r="D7005">
        <v>0</v>
      </c>
      <c r="E7005">
        <v>0</v>
      </c>
      <c r="F7005">
        <v>0</v>
      </c>
      <c r="G7005">
        <v>0</v>
      </c>
      <c r="H7005">
        <v>0</v>
      </c>
      <c r="I7005">
        <v>0</v>
      </c>
      <c r="J7005">
        <v>0</v>
      </c>
      <c r="K7005">
        <v>0</v>
      </c>
      <c r="L7005">
        <v>0</v>
      </c>
      <c r="M7005">
        <v>0</v>
      </c>
      <c r="N7005">
        <v>0</v>
      </c>
      <c r="O7005">
        <v>0</v>
      </c>
      <c r="P7005">
        <v>0</v>
      </c>
      <c r="Q7005">
        <v>0</v>
      </c>
      <c r="R7005">
        <v>0</v>
      </c>
      <c r="S7005">
        <v>0</v>
      </c>
      <c r="T7005">
        <v>0</v>
      </c>
      <c r="U7005">
        <v>0</v>
      </c>
      <c r="V7005">
        <v>0</v>
      </c>
      <c r="W7005">
        <v>0</v>
      </c>
      <c r="X7005">
        <v>0</v>
      </c>
      <c r="Y7005">
        <v>0</v>
      </c>
      <c r="Z7005">
        <v>0</v>
      </c>
      <c r="AA7005">
        <v>0</v>
      </c>
      <c r="AB7005">
        <v>0</v>
      </c>
      <c r="AC7005">
        <v>0</v>
      </c>
    </row>
    <row r="7006" spans="1:29">
      <c r="A7006" t="s">
        <v>635</v>
      </c>
      <c r="B7006" t="s">
        <v>19</v>
      </c>
      <c r="C7006">
        <v>0</v>
      </c>
      <c r="D7006">
        <v>0</v>
      </c>
      <c r="E7006">
        <v>0</v>
      </c>
      <c r="F7006">
        <v>0</v>
      </c>
      <c r="G7006">
        <v>0</v>
      </c>
      <c r="H7006">
        <v>0</v>
      </c>
      <c r="I7006">
        <v>0</v>
      </c>
      <c r="J7006">
        <v>0</v>
      </c>
      <c r="K7006">
        <v>0</v>
      </c>
      <c r="L7006">
        <v>0</v>
      </c>
      <c r="M7006">
        <v>0</v>
      </c>
      <c r="N7006">
        <v>0</v>
      </c>
      <c r="O7006">
        <v>0</v>
      </c>
      <c r="P7006">
        <v>0</v>
      </c>
      <c r="Q7006">
        <v>0</v>
      </c>
      <c r="R7006">
        <v>0</v>
      </c>
      <c r="S7006">
        <v>0</v>
      </c>
      <c r="T7006">
        <v>0</v>
      </c>
      <c r="U7006">
        <v>0</v>
      </c>
      <c r="V7006">
        <v>0</v>
      </c>
      <c r="W7006">
        <v>0</v>
      </c>
      <c r="X7006">
        <v>0</v>
      </c>
      <c r="Y7006">
        <v>0</v>
      </c>
      <c r="Z7006">
        <v>0</v>
      </c>
      <c r="AA7006">
        <v>0</v>
      </c>
      <c r="AB7006">
        <v>0</v>
      </c>
      <c r="AC7006">
        <v>0</v>
      </c>
    </row>
    <row r="7007" spans="1:29">
      <c r="A7007" t="s">
        <v>636</v>
      </c>
      <c r="B7007" t="s">
        <v>19</v>
      </c>
      <c r="C7007" s="2">
        <v>1310130000</v>
      </c>
      <c r="D7007" s="2">
        <v>1319420000</v>
      </c>
      <c r="E7007" s="2">
        <v>1348970000</v>
      </c>
      <c r="F7007" s="2">
        <v>1376150000</v>
      </c>
      <c r="G7007" s="2">
        <v>1398070000</v>
      </c>
      <c r="H7007" s="2">
        <v>1421900000</v>
      </c>
      <c r="I7007" s="2">
        <v>1443470000</v>
      </c>
      <c r="J7007" s="2">
        <v>1460770000</v>
      </c>
      <c r="K7007" s="2">
        <v>1481260000</v>
      </c>
      <c r="L7007" s="2">
        <v>1503290000</v>
      </c>
      <c r="M7007" s="2">
        <v>1524330000</v>
      </c>
      <c r="N7007" s="2">
        <v>1547810000</v>
      </c>
      <c r="O7007" s="2">
        <v>1571710000</v>
      </c>
      <c r="P7007" s="2">
        <v>1597260000</v>
      </c>
      <c r="Q7007" s="2">
        <v>1624870000</v>
      </c>
      <c r="R7007" s="2">
        <v>1652580000</v>
      </c>
      <c r="S7007" s="2">
        <v>1680270000</v>
      </c>
      <c r="T7007" s="2">
        <v>1707420000</v>
      </c>
      <c r="U7007" s="2">
        <v>1737060000</v>
      </c>
      <c r="V7007" s="2">
        <v>1766060000</v>
      </c>
      <c r="W7007" s="2">
        <v>1792950000</v>
      </c>
      <c r="X7007" s="2">
        <v>1819280000</v>
      </c>
      <c r="Y7007" s="2">
        <v>1845140000</v>
      </c>
      <c r="Z7007" s="2">
        <v>1875900000</v>
      </c>
      <c r="AA7007" s="2">
        <v>1908960000</v>
      </c>
      <c r="AB7007" s="2">
        <v>1940590000</v>
      </c>
      <c r="AC7007" s="2">
        <v>1971810000</v>
      </c>
    </row>
    <row r="7008" spans="1:29">
      <c r="A7008" t="s">
        <v>637</v>
      </c>
      <c r="B7008" t="s">
        <v>19</v>
      </c>
      <c r="C7008">
        <v>0</v>
      </c>
      <c r="D7008">
        <v>0</v>
      </c>
      <c r="E7008">
        <v>0</v>
      </c>
      <c r="F7008">
        <v>0</v>
      </c>
      <c r="G7008">
        <v>0</v>
      </c>
      <c r="H7008">
        <v>0</v>
      </c>
      <c r="I7008">
        <v>0</v>
      </c>
      <c r="J7008">
        <v>0</v>
      </c>
      <c r="K7008">
        <v>0</v>
      </c>
      <c r="L7008">
        <v>0</v>
      </c>
      <c r="M7008">
        <v>0</v>
      </c>
      <c r="N7008">
        <v>0</v>
      </c>
      <c r="O7008">
        <v>0</v>
      </c>
      <c r="P7008">
        <v>0</v>
      </c>
      <c r="Q7008">
        <v>0</v>
      </c>
      <c r="R7008">
        <v>0</v>
      </c>
      <c r="S7008">
        <v>0</v>
      </c>
      <c r="T7008">
        <v>0</v>
      </c>
      <c r="U7008">
        <v>0</v>
      </c>
      <c r="V7008">
        <v>0</v>
      </c>
      <c r="W7008">
        <v>0</v>
      </c>
      <c r="X7008">
        <v>0</v>
      </c>
      <c r="Y7008">
        <v>0</v>
      </c>
      <c r="Z7008">
        <v>0</v>
      </c>
      <c r="AA7008">
        <v>0</v>
      </c>
      <c r="AB7008">
        <v>0</v>
      </c>
      <c r="AC7008">
        <v>0</v>
      </c>
    </row>
    <row r="7009" spans="1:29">
      <c r="A7009" t="s">
        <v>638</v>
      </c>
      <c r="B7009" t="s">
        <v>19</v>
      </c>
      <c r="C7009">
        <v>0</v>
      </c>
      <c r="D7009">
        <v>0</v>
      </c>
      <c r="E7009">
        <v>0</v>
      </c>
      <c r="F7009">
        <v>0</v>
      </c>
      <c r="G7009">
        <v>0</v>
      </c>
      <c r="H7009">
        <v>0</v>
      </c>
      <c r="I7009">
        <v>0</v>
      </c>
      <c r="J7009">
        <v>0</v>
      </c>
      <c r="K7009">
        <v>0</v>
      </c>
      <c r="L7009">
        <v>0</v>
      </c>
      <c r="M7009">
        <v>0</v>
      </c>
      <c r="N7009">
        <v>0</v>
      </c>
      <c r="O7009">
        <v>0</v>
      </c>
      <c r="P7009">
        <v>0</v>
      </c>
      <c r="Q7009">
        <v>0</v>
      </c>
      <c r="R7009">
        <v>0</v>
      </c>
      <c r="S7009">
        <v>0</v>
      </c>
      <c r="T7009">
        <v>0</v>
      </c>
      <c r="U7009">
        <v>0</v>
      </c>
      <c r="V7009">
        <v>0</v>
      </c>
      <c r="W7009">
        <v>0</v>
      </c>
      <c r="X7009">
        <v>0</v>
      </c>
      <c r="Y7009">
        <v>0</v>
      </c>
      <c r="Z7009">
        <v>0</v>
      </c>
      <c r="AA7009">
        <v>0</v>
      </c>
      <c r="AB7009">
        <v>0</v>
      </c>
      <c r="AC7009">
        <v>0</v>
      </c>
    </row>
    <row r="7010" spans="1:29">
      <c r="A7010" t="s">
        <v>639</v>
      </c>
      <c r="B7010" t="s">
        <v>19</v>
      </c>
      <c r="C7010">
        <v>0</v>
      </c>
      <c r="D7010">
        <v>0</v>
      </c>
      <c r="E7010">
        <v>0</v>
      </c>
      <c r="F7010">
        <v>0</v>
      </c>
      <c r="G7010">
        <v>0</v>
      </c>
      <c r="H7010">
        <v>0</v>
      </c>
      <c r="I7010">
        <v>0</v>
      </c>
      <c r="J7010">
        <v>0</v>
      </c>
      <c r="K7010">
        <v>0</v>
      </c>
      <c r="L7010">
        <v>0</v>
      </c>
      <c r="M7010">
        <v>0</v>
      </c>
      <c r="N7010">
        <v>0</v>
      </c>
      <c r="O7010">
        <v>0</v>
      </c>
      <c r="P7010">
        <v>0</v>
      </c>
      <c r="Q7010">
        <v>0</v>
      </c>
      <c r="R7010">
        <v>0</v>
      </c>
      <c r="S7010">
        <v>0</v>
      </c>
      <c r="T7010">
        <v>0</v>
      </c>
      <c r="U7010">
        <v>0</v>
      </c>
      <c r="V7010">
        <v>0</v>
      </c>
      <c r="W7010">
        <v>0</v>
      </c>
      <c r="X7010">
        <v>0</v>
      </c>
      <c r="Y7010">
        <v>0</v>
      </c>
      <c r="Z7010">
        <v>0</v>
      </c>
      <c r="AA7010">
        <v>0</v>
      </c>
      <c r="AB7010">
        <v>0</v>
      </c>
      <c r="AC7010">
        <v>0</v>
      </c>
    </row>
    <row r="7011" spans="1:29">
      <c r="A7011" t="s">
        <v>640</v>
      </c>
      <c r="B7011" t="s">
        <v>19</v>
      </c>
      <c r="C7011">
        <v>0</v>
      </c>
      <c r="D7011">
        <v>0</v>
      </c>
      <c r="E7011">
        <v>0</v>
      </c>
      <c r="F7011">
        <v>0</v>
      </c>
      <c r="G7011">
        <v>0</v>
      </c>
      <c r="H7011">
        <v>0</v>
      </c>
      <c r="I7011">
        <v>0</v>
      </c>
      <c r="J7011">
        <v>0</v>
      </c>
      <c r="K7011">
        <v>0</v>
      </c>
      <c r="L7011">
        <v>0</v>
      </c>
      <c r="M7011">
        <v>0</v>
      </c>
      <c r="N7011">
        <v>0</v>
      </c>
      <c r="O7011">
        <v>0</v>
      </c>
      <c r="P7011">
        <v>0</v>
      </c>
      <c r="Q7011">
        <v>0</v>
      </c>
      <c r="R7011">
        <v>0</v>
      </c>
      <c r="S7011">
        <v>0</v>
      </c>
      <c r="T7011">
        <v>0</v>
      </c>
      <c r="U7011">
        <v>0</v>
      </c>
      <c r="V7011">
        <v>0</v>
      </c>
      <c r="W7011">
        <v>0</v>
      </c>
      <c r="X7011">
        <v>0</v>
      </c>
      <c r="Y7011">
        <v>0</v>
      </c>
      <c r="Z7011">
        <v>0</v>
      </c>
      <c r="AA7011">
        <v>0</v>
      </c>
      <c r="AB7011">
        <v>0</v>
      </c>
      <c r="AC7011">
        <v>0</v>
      </c>
    </row>
    <row r="7012" spans="1:29">
      <c r="A7012" t="s">
        <v>641</v>
      </c>
      <c r="B7012" t="s">
        <v>19</v>
      </c>
      <c r="C7012">
        <v>0</v>
      </c>
      <c r="D7012">
        <v>0</v>
      </c>
      <c r="E7012">
        <v>0</v>
      </c>
      <c r="F7012">
        <v>0</v>
      </c>
      <c r="G7012">
        <v>0</v>
      </c>
      <c r="H7012">
        <v>0</v>
      </c>
      <c r="I7012">
        <v>0</v>
      </c>
      <c r="J7012">
        <v>0</v>
      </c>
      <c r="K7012">
        <v>0</v>
      </c>
      <c r="L7012">
        <v>0</v>
      </c>
      <c r="M7012">
        <v>0</v>
      </c>
      <c r="N7012">
        <v>0</v>
      </c>
      <c r="O7012">
        <v>0</v>
      </c>
      <c r="P7012">
        <v>0</v>
      </c>
      <c r="Q7012">
        <v>0</v>
      </c>
      <c r="R7012">
        <v>0</v>
      </c>
      <c r="S7012">
        <v>0</v>
      </c>
      <c r="T7012">
        <v>0</v>
      </c>
      <c r="U7012">
        <v>0</v>
      </c>
      <c r="V7012">
        <v>0</v>
      </c>
      <c r="W7012">
        <v>0</v>
      </c>
      <c r="X7012">
        <v>0</v>
      </c>
      <c r="Y7012">
        <v>0</v>
      </c>
      <c r="Z7012">
        <v>0</v>
      </c>
      <c r="AA7012">
        <v>0</v>
      </c>
      <c r="AB7012">
        <v>0</v>
      </c>
      <c r="AC7012">
        <v>0</v>
      </c>
    </row>
    <row r="7013" spans="1:29">
      <c r="A7013" t="s">
        <v>642</v>
      </c>
      <c r="B7013" t="s">
        <v>19</v>
      </c>
      <c r="C7013">
        <v>0</v>
      </c>
      <c r="D7013">
        <v>0</v>
      </c>
      <c r="E7013">
        <v>0</v>
      </c>
      <c r="F7013">
        <v>0</v>
      </c>
      <c r="G7013">
        <v>0</v>
      </c>
      <c r="H7013">
        <v>0</v>
      </c>
      <c r="I7013">
        <v>0</v>
      </c>
      <c r="J7013">
        <v>0</v>
      </c>
      <c r="K7013">
        <v>0</v>
      </c>
      <c r="L7013">
        <v>0</v>
      </c>
      <c r="M7013">
        <v>0</v>
      </c>
      <c r="N7013">
        <v>0</v>
      </c>
      <c r="O7013">
        <v>0</v>
      </c>
      <c r="P7013">
        <v>0</v>
      </c>
      <c r="Q7013">
        <v>0</v>
      </c>
      <c r="R7013">
        <v>0</v>
      </c>
      <c r="S7013">
        <v>0</v>
      </c>
      <c r="T7013">
        <v>0</v>
      </c>
      <c r="U7013">
        <v>0</v>
      </c>
      <c r="V7013">
        <v>0</v>
      </c>
      <c r="W7013">
        <v>0</v>
      </c>
      <c r="X7013">
        <v>0</v>
      </c>
      <c r="Y7013">
        <v>0</v>
      </c>
      <c r="Z7013">
        <v>0</v>
      </c>
      <c r="AA7013">
        <v>0</v>
      </c>
      <c r="AB7013">
        <v>0</v>
      </c>
      <c r="AC7013">
        <v>0</v>
      </c>
    </row>
    <row r="7014" spans="1:29">
      <c r="A7014" t="s">
        <v>643</v>
      </c>
      <c r="B7014" t="s">
        <v>19</v>
      </c>
      <c r="C7014">
        <v>0</v>
      </c>
      <c r="D7014">
        <v>0</v>
      </c>
      <c r="E7014">
        <v>0</v>
      </c>
      <c r="F7014">
        <v>0</v>
      </c>
      <c r="G7014">
        <v>0</v>
      </c>
      <c r="H7014">
        <v>0</v>
      </c>
      <c r="I7014">
        <v>0</v>
      </c>
      <c r="J7014">
        <v>0</v>
      </c>
      <c r="K7014">
        <v>0</v>
      </c>
      <c r="L7014">
        <v>0</v>
      </c>
      <c r="M7014">
        <v>0</v>
      </c>
      <c r="N7014">
        <v>0</v>
      </c>
      <c r="O7014">
        <v>0</v>
      </c>
      <c r="P7014">
        <v>0</v>
      </c>
      <c r="Q7014">
        <v>0</v>
      </c>
      <c r="R7014">
        <v>0</v>
      </c>
      <c r="S7014">
        <v>0</v>
      </c>
      <c r="T7014">
        <v>0</v>
      </c>
      <c r="U7014">
        <v>0</v>
      </c>
      <c r="V7014">
        <v>0</v>
      </c>
      <c r="W7014">
        <v>0</v>
      </c>
      <c r="X7014">
        <v>0</v>
      </c>
      <c r="Y7014">
        <v>0</v>
      </c>
      <c r="Z7014">
        <v>0</v>
      </c>
      <c r="AA7014">
        <v>0</v>
      </c>
      <c r="AB7014">
        <v>0</v>
      </c>
      <c r="AC7014">
        <v>0</v>
      </c>
    </row>
    <row r="7015" spans="1:29">
      <c r="A7015" t="s">
        <v>644</v>
      </c>
      <c r="B7015" t="s">
        <v>19</v>
      </c>
      <c r="C7015">
        <v>0</v>
      </c>
      <c r="D7015">
        <v>0</v>
      </c>
      <c r="E7015">
        <v>0</v>
      </c>
      <c r="F7015">
        <v>0</v>
      </c>
      <c r="G7015">
        <v>0</v>
      </c>
      <c r="H7015">
        <v>0</v>
      </c>
      <c r="I7015">
        <v>0</v>
      </c>
      <c r="J7015">
        <v>0</v>
      </c>
      <c r="K7015">
        <v>0</v>
      </c>
      <c r="L7015">
        <v>0</v>
      </c>
      <c r="M7015">
        <v>0</v>
      </c>
      <c r="N7015">
        <v>0</v>
      </c>
      <c r="O7015">
        <v>0</v>
      </c>
      <c r="P7015">
        <v>0</v>
      </c>
      <c r="Q7015">
        <v>0</v>
      </c>
      <c r="R7015">
        <v>0</v>
      </c>
      <c r="S7015">
        <v>0</v>
      </c>
      <c r="T7015">
        <v>0</v>
      </c>
      <c r="U7015">
        <v>0</v>
      </c>
      <c r="V7015">
        <v>0</v>
      </c>
      <c r="W7015">
        <v>0</v>
      </c>
      <c r="X7015">
        <v>0</v>
      </c>
      <c r="Y7015">
        <v>0</v>
      </c>
      <c r="Z7015">
        <v>0</v>
      </c>
      <c r="AA7015">
        <v>0</v>
      </c>
      <c r="AB7015">
        <v>0</v>
      </c>
      <c r="AC7015">
        <v>0</v>
      </c>
    </row>
    <row r="7016" spans="1:29">
      <c r="A7016" t="s">
        <v>645</v>
      </c>
      <c r="B7016" t="s">
        <v>19</v>
      </c>
      <c r="C7016">
        <v>0</v>
      </c>
      <c r="D7016">
        <v>0</v>
      </c>
      <c r="E7016">
        <v>0</v>
      </c>
      <c r="F7016">
        <v>0</v>
      </c>
      <c r="G7016">
        <v>0</v>
      </c>
      <c r="H7016">
        <v>0</v>
      </c>
      <c r="I7016">
        <v>0</v>
      </c>
      <c r="J7016">
        <v>0</v>
      </c>
      <c r="K7016">
        <v>0</v>
      </c>
      <c r="L7016">
        <v>0</v>
      </c>
      <c r="M7016">
        <v>0</v>
      </c>
      <c r="N7016">
        <v>0</v>
      </c>
      <c r="O7016">
        <v>0</v>
      </c>
      <c r="P7016">
        <v>0</v>
      </c>
      <c r="Q7016">
        <v>0</v>
      </c>
      <c r="R7016">
        <v>0</v>
      </c>
      <c r="S7016">
        <v>0</v>
      </c>
      <c r="T7016">
        <v>0</v>
      </c>
      <c r="U7016">
        <v>0</v>
      </c>
      <c r="V7016">
        <v>0</v>
      </c>
      <c r="W7016">
        <v>0</v>
      </c>
      <c r="X7016">
        <v>0</v>
      </c>
      <c r="Y7016">
        <v>0</v>
      </c>
      <c r="Z7016">
        <v>0</v>
      </c>
      <c r="AA7016">
        <v>0</v>
      </c>
      <c r="AB7016">
        <v>0</v>
      </c>
      <c r="AC7016">
        <v>0</v>
      </c>
    </row>
    <row r="7017" spans="1:29">
      <c r="A7017" t="s">
        <v>646</v>
      </c>
      <c r="B7017" t="s">
        <v>19</v>
      </c>
      <c r="C7017" s="2">
        <v>2140850000</v>
      </c>
      <c r="D7017" s="2">
        <v>2139670000</v>
      </c>
      <c r="E7017" s="2">
        <v>2171440000</v>
      </c>
      <c r="F7017" s="2">
        <v>2198910000</v>
      </c>
      <c r="G7017" s="2">
        <v>2217750000</v>
      </c>
      <c r="H7017" s="2">
        <v>2239450000</v>
      </c>
      <c r="I7017" s="2">
        <v>2257260000</v>
      </c>
      <c r="J7017" s="2">
        <v>2268550000</v>
      </c>
      <c r="K7017" s="2">
        <v>2284550000</v>
      </c>
      <c r="L7017" s="2">
        <v>2302820000</v>
      </c>
      <c r="M7017" s="2">
        <v>2319430000</v>
      </c>
      <c r="N7017" s="2">
        <v>2339470000</v>
      </c>
      <c r="O7017" s="2">
        <v>2359960000</v>
      </c>
      <c r="P7017" s="2">
        <v>2382880000</v>
      </c>
      <c r="Q7017" s="2">
        <v>2408620000</v>
      </c>
      <c r="R7017" s="2">
        <v>2434090000</v>
      </c>
      <c r="S7017" s="2">
        <v>2459280000</v>
      </c>
      <c r="T7017" s="2">
        <v>2483400000</v>
      </c>
      <c r="U7017" s="2">
        <v>2510840000</v>
      </c>
      <c r="V7017" s="2">
        <v>2537120000</v>
      </c>
      <c r="W7017" s="2">
        <v>2560090000</v>
      </c>
      <c r="X7017" s="2">
        <v>2582010000</v>
      </c>
      <c r="Y7017" s="2">
        <v>2603040000</v>
      </c>
      <c r="Z7017" s="2">
        <v>2631150000</v>
      </c>
      <c r="AA7017" s="2">
        <v>2661260000</v>
      </c>
      <c r="AB7017" s="2">
        <v>2688570000</v>
      </c>
      <c r="AC7017" s="2">
        <v>2714570000</v>
      </c>
    </row>
    <row r="7018" spans="1:29">
      <c r="A7018" t="s">
        <v>647</v>
      </c>
      <c r="B7018" t="s">
        <v>19</v>
      </c>
      <c r="C7018">
        <v>0</v>
      </c>
      <c r="D7018">
        <v>0</v>
      </c>
      <c r="E7018">
        <v>0</v>
      </c>
      <c r="F7018">
        <v>0</v>
      </c>
      <c r="G7018">
        <v>0</v>
      </c>
      <c r="H7018">
        <v>0</v>
      </c>
      <c r="I7018">
        <v>0</v>
      </c>
      <c r="J7018">
        <v>0</v>
      </c>
      <c r="K7018">
        <v>0</v>
      </c>
      <c r="L7018">
        <v>0</v>
      </c>
      <c r="M7018">
        <v>0</v>
      </c>
      <c r="N7018">
        <v>0</v>
      </c>
      <c r="O7018">
        <v>0</v>
      </c>
      <c r="P7018">
        <v>0</v>
      </c>
      <c r="Q7018">
        <v>0</v>
      </c>
      <c r="R7018">
        <v>0</v>
      </c>
      <c r="S7018">
        <v>0</v>
      </c>
      <c r="T7018">
        <v>0</v>
      </c>
      <c r="U7018">
        <v>0</v>
      </c>
      <c r="V7018">
        <v>0</v>
      </c>
      <c r="W7018">
        <v>0</v>
      </c>
      <c r="X7018">
        <v>0</v>
      </c>
      <c r="Y7018">
        <v>0</v>
      </c>
      <c r="Z7018">
        <v>0</v>
      </c>
      <c r="AA7018">
        <v>0</v>
      </c>
      <c r="AB7018">
        <v>0</v>
      </c>
      <c r="AC7018">
        <v>0</v>
      </c>
    </row>
    <row r="7019" spans="1:29">
      <c r="A7019" t="s">
        <v>648</v>
      </c>
      <c r="B7019" t="s">
        <v>19</v>
      </c>
      <c r="C7019">
        <v>0</v>
      </c>
      <c r="D7019">
        <v>0</v>
      </c>
      <c r="E7019">
        <v>0</v>
      </c>
      <c r="F7019">
        <v>0</v>
      </c>
      <c r="G7019">
        <v>0</v>
      </c>
      <c r="H7019">
        <v>0</v>
      </c>
      <c r="I7019">
        <v>0</v>
      </c>
      <c r="J7019">
        <v>0</v>
      </c>
      <c r="K7019">
        <v>0</v>
      </c>
      <c r="L7019">
        <v>0</v>
      </c>
      <c r="M7019">
        <v>0</v>
      </c>
      <c r="N7019">
        <v>0</v>
      </c>
      <c r="O7019">
        <v>0</v>
      </c>
      <c r="P7019">
        <v>0</v>
      </c>
      <c r="Q7019">
        <v>0</v>
      </c>
      <c r="R7019">
        <v>0</v>
      </c>
      <c r="S7019">
        <v>0</v>
      </c>
      <c r="T7019">
        <v>0</v>
      </c>
      <c r="U7019">
        <v>0</v>
      </c>
      <c r="V7019">
        <v>0</v>
      </c>
      <c r="W7019">
        <v>0</v>
      </c>
      <c r="X7019">
        <v>0</v>
      </c>
      <c r="Y7019">
        <v>0</v>
      </c>
      <c r="Z7019">
        <v>0</v>
      </c>
      <c r="AA7019">
        <v>0</v>
      </c>
      <c r="AB7019">
        <v>0</v>
      </c>
      <c r="AC7019">
        <v>0</v>
      </c>
    </row>
    <row r="7020" spans="1:29">
      <c r="A7020" t="s">
        <v>649</v>
      </c>
      <c r="B7020" t="s">
        <v>19</v>
      </c>
      <c r="C7020">
        <v>0</v>
      </c>
      <c r="D7020">
        <v>0</v>
      </c>
      <c r="E7020">
        <v>0</v>
      </c>
      <c r="F7020">
        <v>0</v>
      </c>
      <c r="G7020">
        <v>0</v>
      </c>
      <c r="H7020">
        <v>0</v>
      </c>
      <c r="I7020">
        <v>0</v>
      </c>
      <c r="J7020">
        <v>0</v>
      </c>
      <c r="K7020">
        <v>0</v>
      </c>
      <c r="L7020">
        <v>0</v>
      </c>
      <c r="M7020">
        <v>0</v>
      </c>
      <c r="N7020">
        <v>0</v>
      </c>
      <c r="O7020">
        <v>0</v>
      </c>
      <c r="P7020">
        <v>0</v>
      </c>
      <c r="Q7020">
        <v>0</v>
      </c>
      <c r="R7020">
        <v>0</v>
      </c>
      <c r="S7020">
        <v>0</v>
      </c>
      <c r="T7020">
        <v>0</v>
      </c>
      <c r="U7020">
        <v>0</v>
      </c>
      <c r="V7020">
        <v>0</v>
      </c>
      <c r="W7020">
        <v>0</v>
      </c>
      <c r="X7020">
        <v>0</v>
      </c>
      <c r="Y7020">
        <v>0</v>
      </c>
      <c r="Z7020">
        <v>0</v>
      </c>
      <c r="AA7020">
        <v>0</v>
      </c>
      <c r="AB7020">
        <v>0</v>
      </c>
      <c r="AC7020">
        <v>0</v>
      </c>
    </row>
    <row r="7021" spans="1:29">
      <c r="A7021" t="s">
        <v>650</v>
      </c>
      <c r="B7021" t="s">
        <v>19</v>
      </c>
      <c r="C7021">
        <v>0</v>
      </c>
      <c r="D7021">
        <v>0</v>
      </c>
      <c r="E7021">
        <v>0</v>
      </c>
      <c r="F7021">
        <v>0</v>
      </c>
      <c r="G7021">
        <v>0</v>
      </c>
      <c r="H7021">
        <v>0</v>
      </c>
      <c r="I7021">
        <v>0</v>
      </c>
      <c r="J7021">
        <v>0</v>
      </c>
      <c r="K7021">
        <v>0</v>
      </c>
      <c r="L7021">
        <v>0</v>
      </c>
      <c r="M7021">
        <v>0</v>
      </c>
      <c r="N7021">
        <v>0</v>
      </c>
      <c r="O7021">
        <v>0</v>
      </c>
      <c r="P7021">
        <v>0</v>
      </c>
      <c r="Q7021">
        <v>0</v>
      </c>
      <c r="R7021">
        <v>0</v>
      </c>
      <c r="S7021">
        <v>0</v>
      </c>
      <c r="T7021">
        <v>0</v>
      </c>
      <c r="U7021">
        <v>0</v>
      </c>
      <c r="V7021">
        <v>0</v>
      </c>
      <c r="W7021">
        <v>0</v>
      </c>
      <c r="X7021">
        <v>0</v>
      </c>
      <c r="Y7021">
        <v>0</v>
      </c>
      <c r="Z7021">
        <v>0</v>
      </c>
      <c r="AA7021">
        <v>0</v>
      </c>
      <c r="AB7021">
        <v>0</v>
      </c>
      <c r="AC7021">
        <v>0</v>
      </c>
    </row>
    <row r="7022" spans="1:29">
      <c r="A7022" t="s">
        <v>651</v>
      </c>
      <c r="B7022" t="s">
        <v>19</v>
      </c>
      <c r="C7022">
        <v>0</v>
      </c>
      <c r="D7022">
        <v>0</v>
      </c>
      <c r="E7022">
        <v>0</v>
      </c>
      <c r="F7022">
        <v>0</v>
      </c>
      <c r="G7022">
        <v>0</v>
      </c>
      <c r="H7022">
        <v>0</v>
      </c>
      <c r="I7022">
        <v>0</v>
      </c>
      <c r="J7022">
        <v>0</v>
      </c>
      <c r="K7022">
        <v>0</v>
      </c>
      <c r="L7022">
        <v>0</v>
      </c>
      <c r="M7022">
        <v>0</v>
      </c>
      <c r="N7022">
        <v>0</v>
      </c>
      <c r="O7022">
        <v>0</v>
      </c>
      <c r="P7022">
        <v>0</v>
      </c>
      <c r="Q7022">
        <v>0</v>
      </c>
      <c r="R7022">
        <v>0</v>
      </c>
      <c r="S7022">
        <v>0</v>
      </c>
      <c r="T7022">
        <v>0</v>
      </c>
      <c r="U7022">
        <v>0</v>
      </c>
      <c r="V7022">
        <v>0</v>
      </c>
      <c r="W7022">
        <v>0</v>
      </c>
      <c r="X7022">
        <v>0</v>
      </c>
      <c r="Y7022">
        <v>0</v>
      </c>
      <c r="Z7022">
        <v>0</v>
      </c>
      <c r="AA7022">
        <v>0</v>
      </c>
      <c r="AB7022">
        <v>0</v>
      </c>
      <c r="AC7022">
        <v>0</v>
      </c>
    </row>
    <row r="7023" spans="1:29">
      <c r="A7023" t="s">
        <v>652</v>
      </c>
      <c r="B7023" t="s">
        <v>19</v>
      </c>
      <c r="C7023">
        <v>0</v>
      </c>
      <c r="D7023">
        <v>0</v>
      </c>
      <c r="E7023">
        <v>0</v>
      </c>
      <c r="F7023">
        <v>0</v>
      </c>
      <c r="G7023">
        <v>0</v>
      </c>
      <c r="H7023">
        <v>0</v>
      </c>
      <c r="I7023">
        <v>0</v>
      </c>
      <c r="J7023">
        <v>0</v>
      </c>
      <c r="K7023">
        <v>0</v>
      </c>
      <c r="L7023">
        <v>0</v>
      </c>
      <c r="M7023">
        <v>0</v>
      </c>
      <c r="N7023">
        <v>0</v>
      </c>
      <c r="O7023">
        <v>0</v>
      </c>
      <c r="P7023">
        <v>0</v>
      </c>
      <c r="Q7023">
        <v>0</v>
      </c>
      <c r="R7023">
        <v>0</v>
      </c>
      <c r="S7023">
        <v>0</v>
      </c>
      <c r="T7023">
        <v>0</v>
      </c>
      <c r="U7023">
        <v>0</v>
      </c>
      <c r="V7023">
        <v>0</v>
      </c>
      <c r="W7023">
        <v>0</v>
      </c>
      <c r="X7023">
        <v>0</v>
      </c>
      <c r="Y7023">
        <v>0</v>
      </c>
      <c r="Z7023">
        <v>0</v>
      </c>
      <c r="AA7023">
        <v>0</v>
      </c>
      <c r="AB7023">
        <v>0</v>
      </c>
      <c r="AC7023">
        <v>0</v>
      </c>
    </row>
    <row r="7024" spans="1:29">
      <c r="A7024" t="s">
        <v>653</v>
      </c>
      <c r="B7024" t="s">
        <v>19</v>
      </c>
      <c r="C7024">
        <v>0</v>
      </c>
      <c r="D7024">
        <v>0</v>
      </c>
      <c r="E7024">
        <v>0</v>
      </c>
      <c r="F7024">
        <v>0</v>
      </c>
      <c r="G7024">
        <v>0</v>
      </c>
      <c r="H7024">
        <v>0</v>
      </c>
      <c r="I7024">
        <v>0</v>
      </c>
      <c r="J7024">
        <v>0</v>
      </c>
      <c r="K7024">
        <v>0</v>
      </c>
      <c r="L7024">
        <v>0</v>
      </c>
      <c r="M7024">
        <v>0</v>
      </c>
      <c r="N7024">
        <v>0</v>
      </c>
      <c r="O7024">
        <v>0</v>
      </c>
      <c r="P7024">
        <v>0</v>
      </c>
      <c r="Q7024">
        <v>0</v>
      </c>
      <c r="R7024">
        <v>0</v>
      </c>
      <c r="S7024">
        <v>0</v>
      </c>
      <c r="T7024">
        <v>0</v>
      </c>
      <c r="U7024">
        <v>0</v>
      </c>
      <c r="V7024">
        <v>0</v>
      </c>
      <c r="W7024">
        <v>0</v>
      </c>
      <c r="X7024">
        <v>0</v>
      </c>
      <c r="Y7024">
        <v>0</v>
      </c>
      <c r="Z7024">
        <v>0</v>
      </c>
      <c r="AA7024">
        <v>0</v>
      </c>
      <c r="AB7024">
        <v>0</v>
      </c>
      <c r="AC7024">
        <v>0</v>
      </c>
    </row>
    <row r="7025" spans="1:29">
      <c r="A7025" t="s">
        <v>654</v>
      </c>
      <c r="B7025" t="s">
        <v>19</v>
      </c>
      <c r="C7025">
        <v>0</v>
      </c>
      <c r="D7025">
        <v>0</v>
      </c>
      <c r="E7025">
        <v>0</v>
      </c>
      <c r="F7025">
        <v>0</v>
      </c>
      <c r="G7025">
        <v>0</v>
      </c>
      <c r="H7025">
        <v>0</v>
      </c>
      <c r="I7025">
        <v>0</v>
      </c>
      <c r="J7025">
        <v>0</v>
      </c>
      <c r="K7025">
        <v>0</v>
      </c>
      <c r="L7025">
        <v>0</v>
      </c>
      <c r="M7025">
        <v>0</v>
      </c>
      <c r="N7025">
        <v>0</v>
      </c>
      <c r="O7025">
        <v>0</v>
      </c>
      <c r="P7025">
        <v>0</v>
      </c>
      <c r="Q7025">
        <v>0</v>
      </c>
      <c r="R7025">
        <v>0</v>
      </c>
      <c r="S7025">
        <v>0</v>
      </c>
      <c r="T7025">
        <v>0</v>
      </c>
      <c r="U7025">
        <v>0</v>
      </c>
      <c r="V7025">
        <v>0</v>
      </c>
      <c r="W7025">
        <v>0</v>
      </c>
      <c r="X7025">
        <v>0</v>
      </c>
      <c r="Y7025">
        <v>0</v>
      </c>
      <c r="Z7025">
        <v>0</v>
      </c>
      <c r="AA7025">
        <v>0</v>
      </c>
      <c r="AB7025">
        <v>0</v>
      </c>
      <c r="AC7025">
        <v>0</v>
      </c>
    </row>
    <row r="7026" spans="1:29">
      <c r="A7026" t="s">
        <v>655</v>
      </c>
      <c r="B7026" t="s">
        <v>19</v>
      </c>
      <c r="C7026">
        <v>0</v>
      </c>
      <c r="D7026">
        <v>0</v>
      </c>
      <c r="E7026">
        <v>0</v>
      </c>
      <c r="F7026">
        <v>0</v>
      </c>
      <c r="G7026">
        <v>0</v>
      </c>
      <c r="H7026">
        <v>0</v>
      </c>
      <c r="I7026">
        <v>0</v>
      </c>
      <c r="J7026">
        <v>0</v>
      </c>
      <c r="K7026">
        <v>0</v>
      </c>
      <c r="L7026">
        <v>0</v>
      </c>
      <c r="M7026">
        <v>0</v>
      </c>
      <c r="N7026">
        <v>0</v>
      </c>
      <c r="O7026">
        <v>0</v>
      </c>
      <c r="P7026">
        <v>0</v>
      </c>
      <c r="Q7026">
        <v>0</v>
      </c>
      <c r="R7026">
        <v>0</v>
      </c>
      <c r="S7026">
        <v>0</v>
      </c>
      <c r="T7026">
        <v>0</v>
      </c>
      <c r="U7026">
        <v>0</v>
      </c>
      <c r="V7026">
        <v>0</v>
      </c>
      <c r="W7026">
        <v>0</v>
      </c>
      <c r="X7026">
        <v>0</v>
      </c>
      <c r="Y7026">
        <v>0</v>
      </c>
      <c r="Z7026">
        <v>0</v>
      </c>
      <c r="AA7026">
        <v>0</v>
      </c>
      <c r="AB7026">
        <v>0</v>
      </c>
      <c r="AC7026">
        <v>0</v>
      </c>
    </row>
    <row r="7027" spans="1:29">
      <c r="A7027" t="s">
        <v>656</v>
      </c>
      <c r="B7027" t="s">
        <v>19</v>
      </c>
      <c r="C7027" s="2">
        <v>347133000</v>
      </c>
      <c r="D7027" s="2">
        <v>349595000</v>
      </c>
      <c r="E7027" s="2">
        <v>357425000</v>
      </c>
      <c r="F7027" s="2">
        <v>364627000</v>
      </c>
      <c r="G7027" s="2">
        <v>370434000</v>
      </c>
      <c r="H7027" s="2">
        <v>376748000</v>
      </c>
      <c r="I7027" s="2">
        <v>382462000</v>
      </c>
      <c r="J7027" s="2">
        <v>387049000</v>
      </c>
      <c r="K7027" s="2">
        <v>392476000</v>
      </c>
      <c r="L7027" s="2">
        <v>398314000</v>
      </c>
      <c r="M7027" s="2">
        <v>403888000</v>
      </c>
      <c r="N7027" s="2">
        <v>410108000</v>
      </c>
      <c r="O7027" s="2">
        <v>416443000</v>
      </c>
      <c r="P7027" s="2">
        <v>423211000</v>
      </c>
      <c r="Q7027" s="2">
        <v>430528000</v>
      </c>
      <c r="R7027" s="2">
        <v>437868000</v>
      </c>
      <c r="S7027" s="2">
        <v>445208000</v>
      </c>
      <c r="T7027" s="2">
        <v>452401000</v>
      </c>
      <c r="U7027" s="2">
        <v>460253000</v>
      </c>
      <c r="V7027" s="2">
        <v>467937000</v>
      </c>
      <c r="W7027" s="2">
        <v>475062000</v>
      </c>
      <c r="X7027" s="2">
        <v>482039000</v>
      </c>
      <c r="Y7027" s="2">
        <v>488891000</v>
      </c>
      <c r="Z7027" s="2">
        <v>497040000</v>
      </c>
      <c r="AA7027" s="2">
        <v>505800000</v>
      </c>
      <c r="AB7027" s="2">
        <v>514181000</v>
      </c>
      <c r="AC7027" s="2">
        <v>522452000</v>
      </c>
    </row>
    <row r="7028" spans="1:29">
      <c r="A7028" t="s">
        <v>657</v>
      </c>
      <c r="B7028" t="s">
        <v>19</v>
      </c>
      <c r="C7028">
        <v>0</v>
      </c>
      <c r="D7028">
        <v>0</v>
      </c>
      <c r="E7028">
        <v>0</v>
      </c>
      <c r="F7028">
        <v>0</v>
      </c>
      <c r="G7028">
        <v>0</v>
      </c>
      <c r="H7028">
        <v>0</v>
      </c>
      <c r="I7028">
        <v>0</v>
      </c>
      <c r="J7028">
        <v>0</v>
      </c>
      <c r="K7028">
        <v>0</v>
      </c>
      <c r="L7028">
        <v>0</v>
      </c>
      <c r="M7028">
        <v>0</v>
      </c>
      <c r="N7028">
        <v>0</v>
      </c>
      <c r="O7028">
        <v>0</v>
      </c>
      <c r="P7028">
        <v>0</v>
      </c>
      <c r="Q7028">
        <v>0</v>
      </c>
      <c r="R7028">
        <v>0</v>
      </c>
      <c r="S7028">
        <v>0</v>
      </c>
      <c r="T7028">
        <v>0</v>
      </c>
      <c r="U7028">
        <v>0</v>
      </c>
      <c r="V7028">
        <v>0</v>
      </c>
      <c r="W7028">
        <v>0</v>
      </c>
      <c r="X7028">
        <v>0</v>
      </c>
      <c r="Y7028">
        <v>0</v>
      </c>
      <c r="Z7028">
        <v>0</v>
      </c>
      <c r="AA7028">
        <v>0</v>
      </c>
      <c r="AB7028">
        <v>0</v>
      </c>
      <c r="AC7028">
        <v>0</v>
      </c>
    </row>
    <row r="7029" spans="1:29">
      <c r="A7029" t="s">
        <v>658</v>
      </c>
      <c r="B7029" t="s">
        <v>19</v>
      </c>
      <c r="C7029">
        <v>0</v>
      </c>
      <c r="D7029">
        <v>0</v>
      </c>
      <c r="E7029">
        <v>0</v>
      </c>
      <c r="F7029">
        <v>0</v>
      </c>
      <c r="G7029">
        <v>0</v>
      </c>
      <c r="H7029">
        <v>0</v>
      </c>
      <c r="I7029">
        <v>0</v>
      </c>
      <c r="J7029">
        <v>0</v>
      </c>
      <c r="K7029">
        <v>0</v>
      </c>
      <c r="L7029">
        <v>0</v>
      </c>
      <c r="M7029">
        <v>0</v>
      </c>
      <c r="N7029">
        <v>0</v>
      </c>
      <c r="O7029">
        <v>0</v>
      </c>
      <c r="P7029">
        <v>0</v>
      </c>
      <c r="Q7029">
        <v>0</v>
      </c>
      <c r="R7029">
        <v>0</v>
      </c>
      <c r="S7029">
        <v>0</v>
      </c>
      <c r="T7029">
        <v>0</v>
      </c>
      <c r="U7029">
        <v>0</v>
      </c>
      <c r="V7029">
        <v>0</v>
      </c>
      <c r="W7029">
        <v>0</v>
      </c>
      <c r="X7029">
        <v>0</v>
      </c>
      <c r="Y7029">
        <v>0</v>
      </c>
      <c r="Z7029">
        <v>0</v>
      </c>
      <c r="AA7029">
        <v>0</v>
      </c>
      <c r="AB7029">
        <v>0</v>
      </c>
      <c r="AC7029">
        <v>0</v>
      </c>
    </row>
    <row r="7030" spans="1:29">
      <c r="A7030" t="s">
        <v>659</v>
      </c>
      <c r="B7030" t="s">
        <v>19</v>
      </c>
      <c r="C7030">
        <v>0</v>
      </c>
      <c r="D7030">
        <v>0</v>
      </c>
      <c r="E7030">
        <v>0</v>
      </c>
      <c r="F7030">
        <v>0</v>
      </c>
      <c r="G7030">
        <v>0</v>
      </c>
      <c r="H7030">
        <v>0</v>
      </c>
      <c r="I7030">
        <v>0</v>
      </c>
      <c r="J7030">
        <v>0</v>
      </c>
      <c r="K7030">
        <v>0</v>
      </c>
      <c r="L7030">
        <v>0</v>
      </c>
      <c r="M7030">
        <v>0</v>
      </c>
      <c r="N7030">
        <v>0</v>
      </c>
      <c r="O7030">
        <v>0</v>
      </c>
      <c r="P7030">
        <v>0</v>
      </c>
      <c r="Q7030">
        <v>0</v>
      </c>
      <c r="R7030">
        <v>0</v>
      </c>
      <c r="S7030">
        <v>0</v>
      </c>
      <c r="T7030">
        <v>0</v>
      </c>
      <c r="U7030">
        <v>0</v>
      </c>
      <c r="V7030">
        <v>0</v>
      </c>
      <c r="W7030">
        <v>0</v>
      </c>
      <c r="X7030">
        <v>0</v>
      </c>
      <c r="Y7030">
        <v>0</v>
      </c>
      <c r="Z7030">
        <v>0</v>
      </c>
      <c r="AA7030">
        <v>0</v>
      </c>
      <c r="AB7030">
        <v>0</v>
      </c>
      <c r="AC7030">
        <v>0</v>
      </c>
    </row>
    <row r="7031" spans="1:29">
      <c r="A7031" t="s">
        <v>660</v>
      </c>
      <c r="B7031" t="s">
        <v>19</v>
      </c>
      <c r="C7031">
        <v>0</v>
      </c>
      <c r="D7031">
        <v>0</v>
      </c>
      <c r="E7031">
        <v>0</v>
      </c>
      <c r="F7031">
        <v>0</v>
      </c>
      <c r="G7031">
        <v>0</v>
      </c>
      <c r="H7031">
        <v>0</v>
      </c>
      <c r="I7031">
        <v>0</v>
      </c>
      <c r="J7031">
        <v>0</v>
      </c>
      <c r="K7031">
        <v>0</v>
      </c>
      <c r="L7031">
        <v>0</v>
      </c>
      <c r="M7031">
        <v>0</v>
      </c>
      <c r="N7031">
        <v>0</v>
      </c>
      <c r="O7031">
        <v>0</v>
      </c>
      <c r="P7031">
        <v>0</v>
      </c>
      <c r="Q7031">
        <v>0</v>
      </c>
      <c r="R7031">
        <v>0</v>
      </c>
      <c r="S7031">
        <v>0</v>
      </c>
      <c r="T7031">
        <v>0</v>
      </c>
      <c r="U7031">
        <v>0</v>
      </c>
      <c r="V7031">
        <v>0</v>
      </c>
      <c r="W7031">
        <v>0</v>
      </c>
      <c r="X7031">
        <v>0</v>
      </c>
      <c r="Y7031">
        <v>0</v>
      </c>
      <c r="Z7031">
        <v>0</v>
      </c>
      <c r="AA7031">
        <v>0</v>
      </c>
      <c r="AB7031">
        <v>0</v>
      </c>
      <c r="AC7031">
        <v>0</v>
      </c>
    </row>
    <row r="7032" spans="1:29">
      <c r="A7032" t="s">
        <v>661</v>
      </c>
      <c r="B7032" t="s">
        <v>19</v>
      </c>
      <c r="C7032">
        <v>0</v>
      </c>
      <c r="D7032">
        <v>0</v>
      </c>
      <c r="E7032">
        <v>0</v>
      </c>
      <c r="F7032">
        <v>0</v>
      </c>
      <c r="G7032">
        <v>0</v>
      </c>
      <c r="H7032">
        <v>0</v>
      </c>
      <c r="I7032">
        <v>0</v>
      </c>
      <c r="J7032">
        <v>0</v>
      </c>
      <c r="K7032">
        <v>0</v>
      </c>
      <c r="L7032">
        <v>0</v>
      </c>
      <c r="M7032">
        <v>0</v>
      </c>
      <c r="N7032">
        <v>0</v>
      </c>
      <c r="O7032">
        <v>0</v>
      </c>
      <c r="P7032">
        <v>0</v>
      </c>
      <c r="Q7032">
        <v>0</v>
      </c>
      <c r="R7032">
        <v>0</v>
      </c>
      <c r="S7032">
        <v>0</v>
      </c>
      <c r="T7032">
        <v>0</v>
      </c>
      <c r="U7032">
        <v>0</v>
      </c>
      <c r="V7032">
        <v>0</v>
      </c>
      <c r="W7032">
        <v>0</v>
      </c>
      <c r="X7032">
        <v>0</v>
      </c>
      <c r="Y7032">
        <v>0</v>
      </c>
      <c r="Z7032">
        <v>0</v>
      </c>
      <c r="AA7032">
        <v>0</v>
      </c>
      <c r="AB7032">
        <v>0</v>
      </c>
      <c r="AC7032">
        <v>0</v>
      </c>
    </row>
    <row r="7033" spans="1:29">
      <c r="A7033" t="s">
        <v>662</v>
      </c>
      <c r="B7033" t="s">
        <v>19</v>
      </c>
      <c r="C7033">
        <v>0</v>
      </c>
      <c r="D7033">
        <v>0</v>
      </c>
      <c r="E7033">
        <v>0</v>
      </c>
      <c r="F7033">
        <v>0</v>
      </c>
      <c r="G7033">
        <v>0</v>
      </c>
      <c r="H7033">
        <v>0</v>
      </c>
      <c r="I7033">
        <v>0</v>
      </c>
      <c r="J7033">
        <v>0</v>
      </c>
      <c r="K7033">
        <v>0</v>
      </c>
      <c r="L7033">
        <v>0</v>
      </c>
      <c r="M7033">
        <v>0</v>
      </c>
      <c r="N7033">
        <v>0</v>
      </c>
      <c r="O7033">
        <v>0</v>
      </c>
      <c r="P7033">
        <v>0</v>
      </c>
      <c r="Q7033">
        <v>0</v>
      </c>
      <c r="R7033">
        <v>0</v>
      </c>
      <c r="S7033">
        <v>0</v>
      </c>
      <c r="T7033">
        <v>0</v>
      </c>
      <c r="U7033">
        <v>0</v>
      </c>
      <c r="V7033">
        <v>0</v>
      </c>
      <c r="W7033">
        <v>0</v>
      </c>
      <c r="X7033">
        <v>0</v>
      </c>
      <c r="Y7033">
        <v>0</v>
      </c>
      <c r="Z7033">
        <v>0</v>
      </c>
      <c r="AA7033">
        <v>0</v>
      </c>
      <c r="AB7033">
        <v>0</v>
      </c>
      <c r="AC7033">
        <v>0</v>
      </c>
    </row>
    <row r="7034" spans="1:29">
      <c r="A7034" t="s">
        <v>663</v>
      </c>
      <c r="B7034" t="s">
        <v>19</v>
      </c>
      <c r="C7034">
        <v>0</v>
      </c>
      <c r="D7034">
        <v>0</v>
      </c>
      <c r="E7034">
        <v>0</v>
      </c>
      <c r="F7034">
        <v>0</v>
      </c>
      <c r="G7034">
        <v>0</v>
      </c>
      <c r="H7034">
        <v>0</v>
      </c>
      <c r="I7034">
        <v>0</v>
      </c>
      <c r="J7034">
        <v>0</v>
      </c>
      <c r="K7034">
        <v>0</v>
      </c>
      <c r="L7034">
        <v>0</v>
      </c>
      <c r="M7034">
        <v>0</v>
      </c>
      <c r="N7034">
        <v>0</v>
      </c>
      <c r="O7034">
        <v>0</v>
      </c>
      <c r="P7034">
        <v>0</v>
      </c>
      <c r="Q7034">
        <v>0</v>
      </c>
      <c r="R7034">
        <v>0</v>
      </c>
      <c r="S7034">
        <v>0</v>
      </c>
      <c r="T7034">
        <v>0</v>
      </c>
      <c r="U7034">
        <v>0</v>
      </c>
      <c r="V7034">
        <v>0</v>
      </c>
      <c r="W7034">
        <v>0</v>
      </c>
      <c r="X7034">
        <v>0</v>
      </c>
      <c r="Y7034">
        <v>0</v>
      </c>
      <c r="Z7034">
        <v>0</v>
      </c>
      <c r="AA7034">
        <v>0</v>
      </c>
      <c r="AB7034">
        <v>0</v>
      </c>
      <c r="AC7034">
        <v>0</v>
      </c>
    </row>
    <row r="7035" spans="1:29">
      <c r="A7035" t="s">
        <v>664</v>
      </c>
      <c r="B7035" t="s">
        <v>19</v>
      </c>
      <c r="C7035">
        <v>0</v>
      </c>
      <c r="D7035">
        <v>0</v>
      </c>
      <c r="E7035">
        <v>0</v>
      </c>
      <c r="F7035">
        <v>0</v>
      </c>
      <c r="G7035">
        <v>0</v>
      </c>
      <c r="H7035">
        <v>0</v>
      </c>
      <c r="I7035">
        <v>0</v>
      </c>
      <c r="J7035">
        <v>0</v>
      </c>
      <c r="K7035">
        <v>0</v>
      </c>
      <c r="L7035">
        <v>0</v>
      </c>
      <c r="M7035">
        <v>0</v>
      </c>
      <c r="N7035">
        <v>0</v>
      </c>
      <c r="O7035">
        <v>0</v>
      </c>
      <c r="P7035">
        <v>0</v>
      </c>
      <c r="Q7035">
        <v>0</v>
      </c>
      <c r="R7035">
        <v>0</v>
      </c>
      <c r="S7035">
        <v>0</v>
      </c>
      <c r="T7035">
        <v>0</v>
      </c>
      <c r="U7035">
        <v>0</v>
      </c>
      <c r="V7035">
        <v>0</v>
      </c>
      <c r="W7035">
        <v>0</v>
      </c>
      <c r="X7035">
        <v>0</v>
      </c>
      <c r="Y7035">
        <v>0</v>
      </c>
      <c r="Z7035">
        <v>0</v>
      </c>
      <c r="AA7035">
        <v>0</v>
      </c>
      <c r="AB7035">
        <v>0</v>
      </c>
      <c r="AC7035">
        <v>0</v>
      </c>
    </row>
    <row r="7036" spans="1:29">
      <c r="A7036" t="s">
        <v>665</v>
      </c>
      <c r="B7036" t="s">
        <v>19</v>
      </c>
      <c r="C7036">
        <v>0</v>
      </c>
      <c r="D7036">
        <v>0</v>
      </c>
      <c r="E7036">
        <v>0</v>
      </c>
      <c r="F7036">
        <v>0</v>
      </c>
      <c r="G7036">
        <v>0</v>
      </c>
      <c r="H7036">
        <v>0</v>
      </c>
      <c r="I7036">
        <v>0</v>
      </c>
      <c r="J7036">
        <v>0</v>
      </c>
      <c r="K7036">
        <v>0</v>
      </c>
      <c r="L7036">
        <v>0</v>
      </c>
      <c r="M7036">
        <v>0</v>
      </c>
      <c r="N7036">
        <v>0</v>
      </c>
      <c r="O7036">
        <v>0</v>
      </c>
      <c r="P7036">
        <v>0</v>
      </c>
      <c r="Q7036">
        <v>0</v>
      </c>
      <c r="R7036">
        <v>0</v>
      </c>
      <c r="S7036">
        <v>0</v>
      </c>
      <c r="T7036">
        <v>0</v>
      </c>
      <c r="U7036">
        <v>0</v>
      </c>
      <c r="V7036">
        <v>0</v>
      </c>
      <c r="W7036">
        <v>0</v>
      </c>
      <c r="X7036">
        <v>0</v>
      </c>
      <c r="Y7036">
        <v>0</v>
      </c>
      <c r="Z7036">
        <v>0</v>
      </c>
      <c r="AA7036">
        <v>0</v>
      </c>
      <c r="AB7036">
        <v>0</v>
      </c>
      <c r="AC7036">
        <v>0</v>
      </c>
    </row>
    <row r="7037" spans="1:29">
      <c r="A7037" t="s">
        <v>666</v>
      </c>
      <c r="B7037" t="s">
        <v>19</v>
      </c>
      <c r="C7037" s="2">
        <v>1075960000</v>
      </c>
      <c r="D7037" s="2">
        <v>1075370000</v>
      </c>
      <c r="E7037" s="2">
        <v>1091340000</v>
      </c>
      <c r="F7037" s="2">
        <v>1105140000</v>
      </c>
      <c r="G7037" s="2">
        <v>1114610000</v>
      </c>
      <c r="H7037" s="2">
        <v>1125520000</v>
      </c>
      <c r="I7037" s="2">
        <v>1134470000</v>
      </c>
      <c r="J7037" s="2">
        <v>1140140000</v>
      </c>
      <c r="K7037" s="2">
        <v>1148180000</v>
      </c>
      <c r="L7037" s="2">
        <v>1157370000</v>
      </c>
      <c r="M7037" s="2">
        <v>1165710000</v>
      </c>
      <c r="N7037" s="2">
        <v>1175780000</v>
      </c>
      <c r="O7037" s="2">
        <v>1186080000</v>
      </c>
      <c r="P7037" s="2">
        <v>1197600000</v>
      </c>
      <c r="Q7037" s="2">
        <v>1210540000</v>
      </c>
      <c r="R7037" s="2">
        <v>1223340000</v>
      </c>
      <c r="S7037" s="2">
        <v>1236000000</v>
      </c>
      <c r="T7037" s="2">
        <v>1248120000</v>
      </c>
      <c r="U7037" s="2">
        <v>1261910000</v>
      </c>
      <c r="V7037" s="2">
        <v>1275120000</v>
      </c>
      <c r="W7037" s="2">
        <v>1286670000</v>
      </c>
      <c r="X7037" s="2">
        <v>1297680000</v>
      </c>
      <c r="Y7037" s="2">
        <v>1308250000</v>
      </c>
      <c r="Z7037" s="2">
        <v>1322380000</v>
      </c>
      <c r="AA7037" s="2">
        <v>1337510000</v>
      </c>
      <c r="AB7037" s="2">
        <v>1351240000</v>
      </c>
      <c r="AC7037" s="2">
        <v>1364310000</v>
      </c>
    </row>
    <row r="7038" spans="1:29">
      <c r="A7038" t="s">
        <v>667</v>
      </c>
      <c r="B7038" t="s">
        <v>19</v>
      </c>
      <c r="C7038">
        <v>0</v>
      </c>
      <c r="D7038">
        <v>0</v>
      </c>
      <c r="E7038">
        <v>0</v>
      </c>
      <c r="F7038">
        <v>0</v>
      </c>
      <c r="G7038">
        <v>0</v>
      </c>
      <c r="H7038">
        <v>0</v>
      </c>
      <c r="I7038">
        <v>0</v>
      </c>
      <c r="J7038">
        <v>0</v>
      </c>
      <c r="K7038">
        <v>0</v>
      </c>
      <c r="L7038">
        <v>0</v>
      </c>
      <c r="M7038">
        <v>0</v>
      </c>
      <c r="N7038">
        <v>0</v>
      </c>
      <c r="O7038">
        <v>0</v>
      </c>
      <c r="P7038">
        <v>0</v>
      </c>
      <c r="Q7038">
        <v>0</v>
      </c>
      <c r="R7038">
        <v>0</v>
      </c>
      <c r="S7038">
        <v>0</v>
      </c>
      <c r="T7038">
        <v>0</v>
      </c>
      <c r="U7038">
        <v>0</v>
      </c>
      <c r="V7038">
        <v>0</v>
      </c>
      <c r="W7038">
        <v>0</v>
      </c>
      <c r="X7038">
        <v>0</v>
      </c>
      <c r="Y7038">
        <v>0</v>
      </c>
      <c r="Z7038">
        <v>0</v>
      </c>
      <c r="AA7038">
        <v>0</v>
      </c>
      <c r="AB7038">
        <v>0</v>
      </c>
      <c r="AC7038">
        <v>0</v>
      </c>
    </row>
    <row r="7039" spans="1:29">
      <c r="A7039" t="s">
        <v>668</v>
      </c>
      <c r="B7039" t="s">
        <v>19</v>
      </c>
      <c r="C7039">
        <v>0</v>
      </c>
      <c r="D7039">
        <v>0</v>
      </c>
      <c r="E7039">
        <v>0</v>
      </c>
      <c r="F7039">
        <v>0</v>
      </c>
      <c r="G7039">
        <v>0</v>
      </c>
      <c r="H7039">
        <v>0</v>
      </c>
      <c r="I7039">
        <v>0</v>
      </c>
      <c r="J7039">
        <v>0</v>
      </c>
      <c r="K7039">
        <v>0</v>
      </c>
      <c r="L7039">
        <v>0</v>
      </c>
      <c r="M7039">
        <v>0</v>
      </c>
      <c r="N7039">
        <v>0</v>
      </c>
      <c r="O7039">
        <v>0</v>
      </c>
      <c r="P7039">
        <v>0</v>
      </c>
      <c r="Q7039">
        <v>0</v>
      </c>
      <c r="R7039">
        <v>0</v>
      </c>
      <c r="S7039">
        <v>0</v>
      </c>
      <c r="T7039">
        <v>0</v>
      </c>
      <c r="U7039">
        <v>0</v>
      </c>
      <c r="V7039">
        <v>0</v>
      </c>
      <c r="W7039">
        <v>0</v>
      </c>
      <c r="X7039">
        <v>0</v>
      </c>
      <c r="Y7039">
        <v>0</v>
      </c>
      <c r="Z7039">
        <v>0</v>
      </c>
      <c r="AA7039">
        <v>0</v>
      </c>
      <c r="AB7039">
        <v>0</v>
      </c>
      <c r="AC7039">
        <v>0</v>
      </c>
    </row>
    <row r="7040" spans="1:29">
      <c r="A7040" t="s">
        <v>669</v>
      </c>
      <c r="B7040" t="s">
        <v>19</v>
      </c>
      <c r="C7040">
        <v>0</v>
      </c>
      <c r="D7040">
        <v>0</v>
      </c>
      <c r="E7040">
        <v>0</v>
      </c>
      <c r="F7040">
        <v>0</v>
      </c>
      <c r="G7040">
        <v>0</v>
      </c>
      <c r="H7040">
        <v>0</v>
      </c>
      <c r="I7040">
        <v>0</v>
      </c>
      <c r="J7040">
        <v>0</v>
      </c>
      <c r="K7040">
        <v>0</v>
      </c>
      <c r="L7040">
        <v>0</v>
      </c>
      <c r="M7040">
        <v>0</v>
      </c>
      <c r="N7040">
        <v>0</v>
      </c>
      <c r="O7040">
        <v>0</v>
      </c>
      <c r="P7040">
        <v>0</v>
      </c>
      <c r="Q7040">
        <v>0</v>
      </c>
      <c r="R7040">
        <v>0</v>
      </c>
      <c r="S7040">
        <v>0</v>
      </c>
      <c r="T7040">
        <v>0</v>
      </c>
      <c r="U7040">
        <v>0</v>
      </c>
      <c r="V7040">
        <v>0</v>
      </c>
      <c r="W7040">
        <v>0</v>
      </c>
      <c r="X7040">
        <v>0</v>
      </c>
      <c r="Y7040">
        <v>0</v>
      </c>
      <c r="Z7040">
        <v>0</v>
      </c>
      <c r="AA7040">
        <v>0</v>
      </c>
      <c r="AB7040">
        <v>0</v>
      </c>
      <c r="AC7040">
        <v>0</v>
      </c>
    </row>
    <row r="7041" spans="1:29">
      <c r="A7041" t="s">
        <v>670</v>
      </c>
      <c r="B7041" t="s">
        <v>19</v>
      </c>
      <c r="C7041">
        <v>0</v>
      </c>
      <c r="D7041">
        <v>0</v>
      </c>
      <c r="E7041">
        <v>0</v>
      </c>
      <c r="F7041">
        <v>0</v>
      </c>
      <c r="G7041">
        <v>0</v>
      </c>
      <c r="H7041">
        <v>0</v>
      </c>
      <c r="I7041">
        <v>0</v>
      </c>
      <c r="J7041">
        <v>0</v>
      </c>
      <c r="K7041">
        <v>0</v>
      </c>
      <c r="L7041">
        <v>0</v>
      </c>
      <c r="M7041">
        <v>0</v>
      </c>
      <c r="N7041">
        <v>0</v>
      </c>
      <c r="O7041">
        <v>0</v>
      </c>
      <c r="P7041">
        <v>0</v>
      </c>
      <c r="Q7041">
        <v>0</v>
      </c>
      <c r="R7041">
        <v>0</v>
      </c>
      <c r="S7041">
        <v>0</v>
      </c>
      <c r="T7041">
        <v>0</v>
      </c>
      <c r="U7041">
        <v>0</v>
      </c>
      <c r="V7041">
        <v>0</v>
      </c>
      <c r="W7041">
        <v>0</v>
      </c>
      <c r="X7041">
        <v>0</v>
      </c>
      <c r="Y7041">
        <v>0</v>
      </c>
      <c r="Z7041">
        <v>0</v>
      </c>
      <c r="AA7041">
        <v>0</v>
      </c>
      <c r="AB7041">
        <v>0</v>
      </c>
      <c r="AC7041">
        <v>0</v>
      </c>
    </row>
    <row r="7042" spans="1:29">
      <c r="A7042" t="s">
        <v>671</v>
      </c>
      <c r="B7042" t="s">
        <v>19</v>
      </c>
      <c r="C7042">
        <v>0</v>
      </c>
      <c r="D7042">
        <v>0</v>
      </c>
      <c r="E7042">
        <v>0</v>
      </c>
      <c r="F7042">
        <v>0</v>
      </c>
      <c r="G7042">
        <v>0</v>
      </c>
      <c r="H7042">
        <v>0</v>
      </c>
      <c r="I7042">
        <v>0</v>
      </c>
      <c r="J7042">
        <v>0</v>
      </c>
      <c r="K7042">
        <v>0</v>
      </c>
      <c r="L7042">
        <v>0</v>
      </c>
      <c r="M7042">
        <v>0</v>
      </c>
      <c r="N7042">
        <v>0</v>
      </c>
      <c r="O7042">
        <v>0</v>
      </c>
      <c r="P7042">
        <v>0</v>
      </c>
      <c r="Q7042">
        <v>0</v>
      </c>
      <c r="R7042">
        <v>0</v>
      </c>
      <c r="S7042">
        <v>0</v>
      </c>
      <c r="T7042">
        <v>0</v>
      </c>
      <c r="U7042">
        <v>0</v>
      </c>
      <c r="V7042">
        <v>0</v>
      </c>
      <c r="W7042">
        <v>0</v>
      </c>
      <c r="X7042">
        <v>0</v>
      </c>
      <c r="Y7042">
        <v>0</v>
      </c>
      <c r="Z7042">
        <v>0</v>
      </c>
      <c r="AA7042">
        <v>0</v>
      </c>
      <c r="AB7042">
        <v>0</v>
      </c>
      <c r="AC7042">
        <v>0</v>
      </c>
    </row>
    <row r="7043" spans="1:29">
      <c r="A7043" t="s">
        <v>672</v>
      </c>
      <c r="B7043" t="s">
        <v>19</v>
      </c>
      <c r="C7043">
        <v>0</v>
      </c>
      <c r="D7043">
        <v>0</v>
      </c>
      <c r="E7043">
        <v>0</v>
      </c>
      <c r="F7043">
        <v>0</v>
      </c>
      <c r="G7043">
        <v>0</v>
      </c>
      <c r="H7043">
        <v>0</v>
      </c>
      <c r="I7043">
        <v>0</v>
      </c>
      <c r="J7043">
        <v>0</v>
      </c>
      <c r="K7043">
        <v>0</v>
      </c>
      <c r="L7043">
        <v>0</v>
      </c>
      <c r="M7043">
        <v>0</v>
      </c>
      <c r="N7043">
        <v>0</v>
      </c>
      <c r="O7043">
        <v>0</v>
      </c>
      <c r="P7043">
        <v>0</v>
      </c>
      <c r="Q7043">
        <v>0</v>
      </c>
      <c r="R7043">
        <v>0</v>
      </c>
      <c r="S7043">
        <v>0</v>
      </c>
      <c r="T7043">
        <v>0</v>
      </c>
      <c r="U7043">
        <v>0</v>
      </c>
      <c r="V7043">
        <v>0</v>
      </c>
      <c r="W7043">
        <v>0</v>
      </c>
      <c r="X7043">
        <v>0</v>
      </c>
      <c r="Y7043">
        <v>0</v>
      </c>
      <c r="Z7043">
        <v>0</v>
      </c>
      <c r="AA7043">
        <v>0</v>
      </c>
      <c r="AB7043">
        <v>0</v>
      </c>
      <c r="AC7043">
        <v>0</v>
      </c>
    </row>
    <row r="7044" spans="1:29">
      <c r="A7044" t="s">
        <v>673</v>
      </c>
      <c r="B7044" t="s">
        <v>19</v>
      </c>
      <c r="C7044">
        <v>0</v>
      </c>
      <c r="D7044">
        <v>0</v>
      </c>
      <c r="E7044">
        <v>0</v>
      </c>
      <c r="F7044">
        <v>0</v>
      </c>
      <c r="G7044">
        <v>0</v>
      </c>
      <c r="H7044">
        <v>0</v>
      </c>
      <c r="I7044">
        <v>0</v>
      </c>
      <c r="J7044">
        <v>0</v>
      </c>
      <c r="K7044">
        <v>0</v>
      </c>
      <c r="L7044">
        <v>0</v>
      </c>
      <c r="M7044">
        <v>0</v>
      </c>
      <c r="N7044">
        <v>0</v>
      </c>
      <c r="O7044">
        <v>0</v>
      </c>
      <c r="P7044">
        <v>0</v>
      </c>
      <c r="Q7044">
        <v>0</v>
      </c>
      <c r="R7044">
        <v>0</v>
      </c>
      <c r="S7044">
        <v>0</v>
      </c>
      <c r="T7044">
        <v>0</v>
      </c>
      <c r="U7044">
        <v>0</v>
      </c>
      <c r="V7044">
        <v>0</v>
      </c>
      <c r="W7044">
        <v>0</v>
      </c>
      <c r="X7044">
        <v>0</v>
      </c>
      <c r="Y7044">
        <v>0</v>
      </c>
      <c r="Z7044">
        <v>0</v>
      </c>
      <c r="AA7044">
        <v>0</v>
      </c>
      <c r="AB7044">
        <v>0</v>
      </c>
      <c r="AC7044">
        <v>0</v>
      </c>
    </row>
    <row r="7045" spans="1:29">
      <c r="A7045" t="s">
        <v>674</v>
      </c>
      <c r="B7045" t="s">
        <v>19</v>
      </c>
      <c r="C7045">
        <v>0</v>
      </c>
      <c r="D7045">
        <v>0</v>
      </c>
      <c r="E7045">
        <v>0</v>
      </c>
      <c r="F7045">
        <v>0</v>
      </c>
      <c r="G7045">
        <v>0</v>
      </c>
      <c r="H7045">
        <v>0</v>
      </c>
      <c r="I7045">
        <v>0</v>
      </c>
      <c r="J7045">
        <v>0</v>
      </c>
      <c r="K7045">
        <v>0</v>
      </c>
      <c r="L7045">
        <v>0</v>
      </c>
      <c r="M7045">
        <v>0</v>
      </c>
      <c r="N7045">
        <v>0</v>
      </c>
      <c r="O7045">
        <v>0</v>
      </c>
      <c r="P7045">
        <v>0</v>
      </c>
      <c r="Q7045">
        <v>0</v>
      </c>
      <c r="R7045">
        <v>0</v>
      </c>
      <c r="S7045">
        <v>0</v>
      </c>
      <c r="T7045">
        <v>0</v>
      </c>
      <c r="U7045">
        <v>0</v>
      </c>
      <c r="V7045">
        <v>0</v>
      </c>
      <c r="W7045">
        <v>0</v>
      </c>
      <c r="X7045">
        <v>0</v>
      </c>
      <c r="Y7045">
        <v>0</v>
      </c>
      <c r="Z7045">
        <v>0</v>
      </c>
      <c r="AA7045">
        <v>0</v>
      </c>
      <c r="AB7045">
        <v>0</v>
      </c>
      <c r="AC7045">
        <v>0</v>
      </c>
    </row>
    <row r="7046" spans="1:29">
      <c r="A7046" t="s">
        <v>675</v>
      </c>
      <c r="B7046" t="s">
        <v>19</v>
      </c>
      <c r="C7046">
        <v>0</v>
      </c>
      <c r="D7046">
        <v>0</v>
      </c>
      <c r="E7046">
        <v>0</v>
      </c>
      <c r="F7046">
        <v>0</v>
      </c>
      <c r="G7046">
        <v>0</v>
      </c>
      <c r="H7046">
        <v>0</v>
      </c>
      <c r="I7046">
        <v>0</v>
      </c>
      <c r="J7046">
        <v>0</v>
      </c>
      <c r="K7046">
        <v>0</v>
      </c>
      <c r="L7046">
        <v>0</v>
      </c>
      <c r="M7046">
        <v>0</v>
      </c>
      <c r="N7046">
        <v>0</v>
      </c>
      <c r="O7046">
        <v>0</v>
      </c>
      <c r="P7046">
        <v>0</v>
      </c>
      <c r="Q7046">
        <v>0</v>
      </c>
      <c r="R7046">
        <v>0</v>
      </c>
      <c r="S7046">
        <v>0</v>
      </c>
      <c r="T7046">
        <v>0</v>
      </c>
      <c r="U7046">
        <v>0</v>
      </c>
      <c r="V7046">
        <v>0</v>
      </c>
      <c r="W7046">
        <v>0</v>
      </c>
      <c r="X7046">
        <v>0</v>
      </c>
      <c r="Y7046">
        <v>0</v>
      </c>
      <c r="Z7046">
        <v>0</v>
      </c>
      <c r="AA7046">
        <v>0</v>
      </c>
      <c r="AB7046">
        <v>0</v>
      </c>
      <c r="AC7046">
        <v>0</v>
      </c>
    </row>
    <row r="7047" spans="1:29">
      <c r="A7047" t="s">
        <v>676</v>
      </c>
      <c r="B7047" t="s">
        <v>19</v>
      </c>
      <c r="C7047" s="2">
        <v>174464000</v>
      </c>
      <c r="D7047" s="2">
        <v>175702000</v>
      </c>
      <c r="E7047" s="2">
        <v>179637000</v>
      </c>
      <c r="F7047" s="2">
        <v>183257000</v>
      </c>
      <c r="G7047" s="2">
        <v>186175000</v>
      </c>
      <c r="H7047" s="2">
        <v>189348000</v>
      </c>
      <c r="I7047" s="2">
        <v>192220000</v>
      </c>
      <c r="J7047" s="2">
        <v>194525000</v>
      </c>
      <c r="K7047" s="2">
        <v>197253000</v>
      </c>
      <c r="L7047" s="2">
        <v>200187000</v>
      </c>
      <c r="M7047" s="2">
        <v>202989000</v>
      </c>
      <c r="N7047" s="2">
        <v>206115000</v>
      </c>
      <c r="O7047" s="2">
        <v>209299000</v>
      </c>
      <c r="P7047" s="2">
        <v>212700000</v>
      </c>
      <c r="Q7047" s="2">
        <v>216377000</v>
      </c>
      <c r="R7047" s="2">
        <v>220067000</v>
      </c>
      <c r="S7047" s="2">
        <v>223755000</v>
      </c>
      <c r="T7047" s="2">
        <v>227370000</v>
      </c>
      <c r="U7047" s="2">
        <v>231317000</v>
      </c>
      <c r="V7047" s="2">
        <v>235179000</v>
      </c>
      <c r="W7047" s="2">
        <v>238759000</v>
      </c>
      <c r="X7047" s="2">
        <v>242266000</v>
      </c>
      <c r="Y7047" s="2">
        <v>245710000</v>
      </c>
      <c r="Z7047" s="2">
        <v>249805000</v>
      </c>
      <c r="AA7047" s="2">
        <v>254208000</v>
      </c>
      <c r="AB7047" s="2">
        <v>258420000</v>
      </c>
      <c r="AC7047" s="2">
        <v>262577000</v>
      </c>
    </row>
    <row r="7048" spans="1:29">
      <c r="A7048" t="s">
        <v>677</v>
      </c>
      <c r="B7048" t="s">
        <v>19</v>
      </c>
      <c r="C7048">
        <v>0</v>
      </c>
      <c r="D7048">
        <v>0</v>
      </c>
      <c r="E7048">
        <v>0</v>
      </c>
      <c r="F7048">
        <v>0</v>
      </c>
      <c r="G7048">
        <v>0</v>
      </c>
      <c r="H7048">
        <v>0</v>
      </c>
      <c r="I7048">
        <v>0</v>
      </c>
      <c r="J7048">
        <v>0</v>
      </c>
      <c r="K7048">
        <v>0</v>
      </c>
      <c r="L7048">
        <v>0</v>
      </c>
      <c r="M7048">
        <v>0</v>
      </c>
      <c r="N7048">
        <v>0</v>
      </c>
      <c r="O7048">
        <v>0</v>
      </c>
      <c r="P7048">
        <v>0</v>
      </c>
      <c r="Q7048">
        <v>0</v>
      </c>
      <c r="R7048">
        <v>0</v>
      </c>
      <c r="S7048">
        <v>0</v>
      </c>
      <c r="T7048">
        <v>0</v>
      </c>
      <c r="U7048">
        <v>0</v>
      </c>
      <c r="V7048">
        <v>0</v>
      </c>
      <c r="W7048">
        <v>0</v>
      </c>
      <c r="X7048">
        <v>0</v>
      </c>
      <c r="Y7048">
        <v>0</v>
      </c>
      <c r="Z7048">
        <v>0</v>
      </c>
      <c r="AA7048">
        <v>0</v>
      </c>
      <c r="AB7048">
        <v>0</v>
      </c>
      <c r="AC7048">
        <v>0</v>
      </c>
    </row>
    <row r="7049" spans="1:29">
      <c r="A7049" t="s">
        <v>678</v>
      </c>
      <c r="B7049" t="s">
        <v>19</v>
      </c>
      <c r="C7049">
        <v>0</v>
      </c>
      <c r="D7049">
        <v>0</v>
      </c>
      <c r="E7049">
        <v>0</v>
      </c>
      <c r="F7049">
        <v>0</v>
      </c>
      <c r="G7049">
        <v>0</v>
      </c>
      <c r="H7049">
        <v>0</v>
      </c>
      <c r="I7049">
        <v>0</v>
      </c>
      <c r="J7049">
        <v>0</v>
      </c>
      <c r="K7049">
        <v>0</v>
      </c>
      <c r="L7049">
        <v>0</v>
      </c>
      <c r="M7049">
        <v>0</v>
      </c>
      <c r="N7049">
        <v>0</v>
      </c>
      <c r="O7049">
        <v>0</v>
      </c>
      <c r="P7049">
        <v>0</v>
      </c>
      <c r="Q7049">
        <v>0</v>
      </c>
      <c r="R7049">
        <v>0</v>
      </c>
      <c r="S7049">
        <v>0</v>
      </c>
      <c r="T7049">
        <v>0</v>
      </c>
      <c r="U7049">
        <v>0</v>
      </c>
      <c r="V7049">
        <v>0</v>
      </c>
      <c r="W7049">
        <v>0</v>
      </c>
      <c r="X7049">
        <v>0</v>
      </c>
      <c r="Y7049">
        <v>0</v>
      </c>
      <c r="Z7049">
        <v>0</v>
      </c>
      <c r="AA7049">
        <v>0</v>
      </c>
      <c r="AB7049">
        <v>0</v>
      </c>
      <c r="AC7049">
        <v>0</v>
      </c>
    </row>
    <row r="7050" spans="1:29">
      <c r="A7050" t="s">
        <v>679</v>
      </c>
      <c r="B7050" t="s">
        <v>19</v>
      </c>
      <c r="C7050">
        <v>0</v>
      </c>
      <c r="D7050">
        <v>0</v>
      </c>
      <c r="E7050">
        <v>0</v>
      </c>
      <c r="F7050">
        <v>0</v>
      </c>
      <c r="G7050">
        <v>0</v>
      </c>
      <c r="H7050">
        <v>0</v>
      </c>
      <c r="I7050">
        <v>0</v>
      </c>
      <c r="J7050">
        <v>0</v>
      </c>
      <c r="K7050">
        <v>0</v>
      </c>
      <c r="L7050">
        <v>0</v>
      </c>
      <c r="M7050">
        <v>0</v>
      </c>
      <c r="N7050">
        <v>0</v>
      </c>
      <c r="O7050">
        <v>0</v>
      </c>
      <c r="P7050">
        <v>0</v>
      </c>
      <c r="Q7050">
        <v>0</v>
      </c>
      <c r="R7050">
        <v>0</v>
      </c>
      <c r="S7050">
        <v>0</v>
      </c>
      <c r="T7050">
        <v>0</v>
      </c>
      <c r="U7050">
        <v>0</v>
      </c>
      <c r="V7050">
        <v>0</v>
      </c>
      <c r="W7050">
        <v>0</v>
      </c>
      <c r="X7050">
        <v>0</v>
      </c>
      <c r="Y7050">
        <v>0</v>
      </c>
      <c r="Z7050">
        <v>0</v>
      </c>
      <c r="AA7050">
        <v>0</v>
      </c>
      <c r="AB7050">
        <v>0</v>
      </c>
      <c r="AC7050">
        <v>0</v>
      </c>
    </row>
    <row r="7051" spans="1:29">
      <c r="A7051" t="s">
        <v>680</v>
      </c>
      <c r="B7051" t="s">
        <v>19</v>
      </c>
      <c r="C7051">
        <v>0</v>
      </c>
      <c r="D7051">
        <v>0</v>
      </c>
      <c r="E7051">
        <v>0</v>
      </c>
      <c r="F7051">
        <v>0</v>
      </c>
      <c r="G7051">
        <v>0</v>
      </c>
      <c r="H7051">
        <v>0</v>
      </c>
      <c r="I7051">
        <v>0</v>
      </c>
      <c r="J7051">
        <v>0</v>
      </c>
      <c r="K7051">
        <v>0</v>
      </c>
      <c r="L7051">
        <v>0</v>
      </c>
      <c r="M7051">
        <v>0</v>
      </c>
      <c r="N7051">
        <v>0</v>
      </c>
      <c r="O7051">
        <v>0</v>
      </c>
      <c r="P7051">
        <v>0</v>
      </c>
      <c r="Q7051">
        <v>0</v>
      </c>
      <c r="R7051">
        <v>0</v>
      </c>
      <c r="S7051">
        <v>0</v>
      </c>
      <c r="T7051">
        <v>0</v>
      </c>
      <c r="U7051">
        <v>0</v>
      </c>
      <c r="V7051">
        <v>0</v>
      </c>
      <c r="W7051">
        <v>0</v>
      </c>
      <c r="X7051">
        <v>0</v>
      </c>
      <c r="Y7051">
        <v>0</v>
      </c>
      <c r="Z7051">
        <v>0</v>
      </c>
      <c r="AA7051">
        <v>0</v>
      </c>
      <c r="AB7051">
        <v>0</v>
      </c>
      <c r="AC7051">
        <v>0</v>
      </c>
    </row>
    <row r="7052" spans="1:29">
      <c r="A7052" t="s">
        <v>681</v>
      </c>
      <c r="B7052" t="s">
        <v>19</v>
      </c>
      <c r="C7052">
        <v>0</v>
      </c>
      <c r="D7052">
        <v>0</v>
      </c>
      <c r="E7052">
        <v>0</v>
      </c>
      <c r="F7052">
        <v>0</v>
      </c>
      <c r="G7052">
        <v>0</v>
      </c>
      <c r="H7052">
        <v>0</v>
      </c>
      <c r="I7052">
        <v>0</v>
      </c>
      <c r="J7052">
        <v>0</v>
      </c>
      <c r="K7052">
        <v>0</v>
      </c>
      <c r="L7052">
        <v>0</v>
      </c>
      <c r="M7052">
        <v>0</v>
      </c>
      <c r="N7052">
        <v>0</v>
      </c>
      <c r="O7052">
        <v>0</v>
      </c>
      <c r="P7052">
        <v>0</v>
      </c>
      <c r="Q7052">
        <v>0</v>
      </c>
      <c r="R7052">
        <v>0</v>
      </c>
      <c r="S7052">
        <v>0</v>
      </c>
      <c r="T7052">
        <v>0</v>
      </c>
      <c r="U7052">
        <v>0</v>
      </c>
      <c r="V7052">
        <v>0</v>
      </c>
      <c r="W7052">
        <v>0</v>
      </c>
      <c r="X7052">
        <v>0</v>
      </c>
      <c r="Y7052">
        <v>0</v>
      </c>
      <c r="Z7052">
        <v>0</v>
      </c>
      <c r="AA7052">
        <v>0</v>
      </c>
      <c r="AB7052">
        <v>0</v>
      </c>
      <c r="AC7052">
        <v>0</v>
      </c>
    </row>
    <row r="7053" spans="1:29">
      <c r="A7053" t="s">
        <v>682</v>
      </c>
      <c r="B7053" t="s">
        <v>19</v>
      </c>
      <c r="C7053">
        <v>0</v>
      </c>
      <c r="D7053">
        <v>0</v>
      </c>
      <c r="E7053">
        <v>0</v>
      </c>
      <c r="F7053">
        <v>0</v>
      </c>
      <c r="G7053">
        <v>0</v>
      </c>
      <c r="H7053">
        <v>0</v>
      </c>
      <c r="I7053">
        <v>0</v>
      </c>
      <c r="J7053">
        <v>0</v>
      </c>
      <c r="K7053">
        <v>0</v>
      </c>
      <c r="L7053">
        <v>0</v>
      </c>
      <c r="M7053">
        <v>0</v>
      </c>
      <c r="N7053">
        <v>0</v>
      </c>
      <c r="O7053">
        <v>0</v>
      </c>
      <c r="P7053">
        <v>0</v>
      </c>
      <c r="Q7053">
        <v>0</v>
      </c>
      <c r="R7053">
        <v>0</v>
      </c>
      <c r="S7053">
        <v>0</v>
      </c>
      <c r="T7053">
        <v>0</v>
      </c>
      <c r="U7053">
        <v>0</v>
      </c>
      <c r="V7053">
        <v>0</v>
      </c>
      <c r="W7053">
        <v>0</v>
      </c>
      <c r="X7053">
        <v>0</v>
      </c>
      <c r="Y7053">
        <v>0</v>
      </c>
      <c r="Z7053">
        <v>0</v>
      </c>
      <c r="AA7053">
        <v>0</v>
      </c>
      <c r="AB7053">
        <v>0</v>
      </c>
      <c r="AC7053">
        <v>0</v>
      </c>
    </row>
    <row r="7054" spans="1:29">
      <c r="A7054" t="s">
        <v>683</v>
      </c>
      <c r="B7054" t="s">
        <v>19</v>
      </c>
      <c r="C7054">
        <v>0</v>
      </c>
      <c r="D7054">
        <v>0</v>
      </c>
      <c r="E7054">
        <v>0</v>
      </c>
      <c r="F7054">
        <v>0</v>
      </c>
      <c r="G7054">
        <v>0</v>
      </c>
      <c r="H7054">
        <v>0</v>
      </c>
      <c r="I7054">
        <v>0</v>
      </c>
      <c r="J7054">
        <v>0</v>
      </c>
      <c r="K7054">
        <v>0</v>
      </c>
      <c r="L7054">
        <v>0</v>
      </c>
      <c r="M7054">
        <v>0</v>
      </c>
      <c r="N7054">
        <v>0</v>
      </c>
      <c r="O7054">
        <v>0</v>
      </c>
      <c r="P7054">
        <v>0</v>
      </c>
      <c r="Q7054">
        <v>0</v>
      </c>
      <c r="R7054">
        <v>0</v>
      </c>
      <c r="S7054">
        <v>0</v>
      </c>
      <c r="T7054">
        <v>0</v>
      </c>
      <c r="U7054">
        <v>0</v>
      </c>
      <c r="V7054">
        <v>0</v>
      </c>
      <c r="W7054">
        <v>0</v>
      </c>
      <c r="X7054">
        <v>0</v>
      </c>
      <c r="Y7054">
        <v>0</v>
      </c>
      <c r="Z7054">
        <v>0</v>
      </c>
      <c r="AA7054">
        <v>0</v>
      </c>
      <c r="AB7054">
        <v>0</v>
      </c>
      <c r="AC7054">
        <v>0</v>
      </c>
    </row>
    <row r="7055" spans="1:29">
      <c r="A7055" t="s">
        <v>684</v>
      </c>
      <c r="B7055" t="s">
        <v>19</v>
      </c>
      <c r="C7055">
        <v>0</v>
      </c>
      <c r="D7055">
        <v>0</v>
      </c>
      <c r="E7055">
        <v>0</v>
      </c>
      <c r="F7055">
        <v>0</v>
      </c>
      <c r="G7055">
        <v>0</v>
      </c>
      <c r="H7055">
        <v>0</v>
      </c>
      <c r="I7055">
        <v>0</v>
      </c>
      <c r="J7055">
        <v>0</v>
      </c>
      <c r="K7055">
        <v>0</v>
      </c>
      <c r="L7055">
        <v>0</v>
      </c>
      <c r="M7055">
        <v>0</v>
      </c>
      <c r="N7055">
        <v>0</v>
      </c>
      <c r="O7055">
        <v>0</v>
      </c>
      <c r="P7055">
        <v>0</v>
      </c>
      <c r="Q7055">
        <v>0</v>
      </c>
      <c r="R7055">
        <v>0</v>
      </c>
      <c r="S7055">
        <v>0</v>
      </c>
      <c r="T7055">
        <v>0</v>
      </c>
      <c r="U7055">
        <v>0</v>
      </c>
      <c r="V7055">
        <v>0</v>
      </c>
      <c r="W7055">
        <v>0</v>
      </c>
      <c r="X7055">
        <v>0</v>
      </c>
      <c r="Y7055">
        <v>0</v>
      </c>
      <c r="Z7055">
        <v>0</v>
      </c>
      <c r="AA7055">
        <v>0</v>
      </c>
      <c r="AB7055">
        <v>0</v>
      </c>
      <c r="AC7055">
        <v>0</v>
      </c>
    </row>
    <row r="7056" spans="1:29">
      <c r="A7056" t="s">
        <v>685</v>
      </c>
      <c r="B7056" t="s">
        <v>19</v>
      </c>
      <c r="C7056">
        <v>0</v>
      </c>
      <c r="D7056">
        <v>0</v>
      </c>
      <c r="E7056">
        <v>0</v>
      </c>
      <c r="F7056">
        <v>0</v>
      </c>
      <c r="G7056">
        <v>0</v>
      </c>
      <c r="H7056">
        <v>0</v>
      </c>
      <c r="I7056">
        <v>0</v>
      </c>
      <c r="J7056">
        <v>0</v>
      </c>
      <c r="K7056">
        <v>0</v>
      </c>
      <c r="L7056">
        <v>0</v>
      </c>
      <c r="M7056">
        <v>0</v>
      </c>
      <c r="N7056">
        <v>0</v>
      </c>
      <c r="O7056">
        <v>0</v>
      </c>
      <c r="P7056">
        <v>0</v>
      </c>
      <c r="Q7056">
        <v>0</v>
      </c>
      <c r="R7056">
        <v>0</v>
      </c>
      <c r="S7056">
        <v>0</v>
      </c>
      <c r="T7056">
        <v>0</v>
      </c>
      <c r="U7056">
        <v>0</v>
      </c>
      <c r="V7056">
        <v>0</v>
      </c>
      <c r="W7056">
        <v>0</v>
      </c>
      <c r="X7056">
        <v>0</v>
      </c>
      <c r="Y7056">
        <v>0</v>
      </c>
      <c r="Z7056">
        <v>0</v>
      </c>
      <c r="AA7056">
        <v>0</v>
      </c>
      <c r="AB7056">
        <v>0</v>
      </c>
      <c r="AC7056">
        <v>0</v>
      </c>
    </row>
    <row r="7057" spans="1:29">
      <c r="A7057" t="s">
        <v>686</v>
      </c>
      <c r="B7057" t="s">
        <v>19</v>
      </c>
      <c r="C7057" s="2">
        <v>5536690000</v>
      </c>
      <c r="D7057" s="2">
        <v>5533630000</v>
      </c>
      <c r="E7057" s="2">
        <v>5615790000</v>
      </c>
      <c r="F7057" s="2">
        <v>5686850000</v>
      </c>
      <c r="G7057" s="2">
        <v>5735570000</v>
      </c>
      <c r="H7057" s="2">
        <v>5791680000</v>
      </c>
      <c r="I7057" s="2">
        <v>5837740000</v>
      </c>
      <c r="J7057" s="2">
        <v>5866940000</v>
      </c>
      <c r="K7057" s="2">
        <v>5908330000</v>
      </c>
      <c r="L7057" s="2">
        <v>5955580000</v>
      </c>
      <c r="M7057" s="2">
        <v>5998530000</v>
      </c>
      <c r="N7057" s="2">
        <v>6050340000</v>
      </c>
      <c r="O7057" s="2">
        <v>6103330000</v>
      </c>
      <c r="P7057" s="2">
        <v>6162610000</v>
      </c>
      <c r="Q7057" s="2">
        <v>6229200000</v>
      </c>
      <c r="R7057" s="2">
        <v>6295070000</v>
      </c>
      <c r="S7057" s="2">
        <v>6360220000</v>
      </c>
      <c r="T7057" s="2">
        <v>6422580000</v>
      </c>
      <c r="U7057" s="2">
        <v>6493560000</v>
      </c>
      <c r="V7057" s="2">
        <v>6561520000</v>
      </c>
      <c r="W7057" s="2">
        <v>6620920000</v>
      </c>
      <c r="X7057" s="2">
        <v>6677600000</v>
      </c>
      <c r="Y7057" s="2">
        <v>6731990000</v>
      </c>
      <c r="Z7057" s="2">
        <v>6804690000</v>
      </c>
      <c r="AA7057" s="2">
        <v>6882570000</v>
      </c>
      <c r="AB7057" s="2">
        <v>6953200000</v>
      </c>
      <c r="AC7057" s="2">
        <v>7020450000</v>
      </c>
    </row>
    <row r="7058" spans="1:29">
      <c r="A7058" t="s">
        <v>687</v>
      </c>
      <c r="B7058" t="s">
        <v>19</v>
      </c>
      <c r="C7058">
        <v>0</v>
      </c>
      <c r="D7058">
        <v>0</v>
      </c>
      <c r="E7058">
        <v>0</v>
      </c>
      <c r="F7058">
        <v>0</v>
      </c>
      <c r="G7058">
        <v>0</v>
      </c>
      <c r="H7058">
        <v>0</v>
      </c>
      <c r="I7058">
        <v>0</v>
      </c>
      <c r="J7058">
        <v>0</v>
      </c>
      <c r="K7058">
        <v>0</v>
      </c>
      <c r="L7058">
        <v>0</v>
      </c>
      <c r="M7058">
        <v>0</v>
      </c>
      <c r="N7058">
        <v>0</v>
      </c>
      <c r="O7058">
        <v>0</v>
      </c>
      <c r="P7058">
        <v>0</v>
      </c>
      <c r="Q7058">
        <v>0</v>
      </c>
      <c r="R7058">
        <v>0</v>
      </c>
      <c r="S7058">
        <v>0</v>
      </c>
      <c r="T7058">
        <v>0</v>
      </c>
      <c r="U7058">
        <v>0</v>
      </c>
      <c r="V7058">
        <v>0</v>
      </c>
      <c r="W7058">
        <v>0</v>
      </c>
      <c r="X7058">
        <v>0</v>
      </c>
      <c r="Y7058">
        <v>0</v>
      </c>
      <c r="Z7058">
        <v>0</v>
      </c>
      <c r="AA7058">
        <v>0</v>
      </c>
      <c r="AB7058">
        <v>0</v>
      </c>
      <c r="AC7058">
        <v>0</v>
      </c>
    </row>
    <row r="7059" spans="1:29">
      <c r="A7059" t="s">
        <v>688</v>
      </c>
      <c r="B7059" t="s">
        <v>19</v>
      </c>
      <c r="C7059">
        <v>0</v>
      </c>
      <c r="D7059">
        <v>0</v>
      </c>
      <c r="E7059">
        <v>0</v>
      </c>
      <c r="F7059">
        <v>0</v>
      </c>
      <c r="G7059">
        <v>0</v>
      </c>
      <c r="H7059">
        <v>0</v>
      </c>
      <c r="I7059">
        <v>0</v>
      </c>
      <c r="J7059">
        <v>0</v>
      </c>
      <c r="K7059">
        <v>0</v>
      </c>
      <c r="L7059">
        <v>0</v>
      </c>
      <c r="M7059">
        <v>0</v>
      </c>
      <c r="N7059">
        <v>0</v>
      </c>
      <c r="O7059">
        <v>0</v>
      </c>
      <c r="P7059">
        <v>0</v>
      </c>
      <c r="Q7059">
        <v>0</v>
      </c>
      <c r="R7059">
        <v>0</v>
      </c>
      <c r="S7059">
        <v>0</v>
      </c>
      <c r="T7059">
        <v>0</v>
      </c>
      <c r="U7059">
        <v>0</v>
      </c>
      <c r="V7059">
        <v>0</v>
      </c>
      <c r="W7059">
        <v>0</v>
      </c>
      <c r="X7059">
        <v>0</v>
      </c>
      <c r="Y7059">
        <v>0</v>
      </c>
      <c r="Z7059">
        <v>0</v>
      </c>
      <c r="AA7059">
        <v>0</v>
      </c>
      <c r="AB7059">
        <v>0</v>
      </c>
      <c r="AC7059">
        <v>0</v>
      </c>
    </row>
    <row r="7060" spans="1:29">
      <c r="A7060" t="s">
        <v>689</v>
      </c>
      <c r="B7060" t="s">
        <v>19</v>
      </c>
      <c r="C7060">
        <v>0</v>
      </c>
      <c r="D7060">
        <v>0</v>
      </c>
      <c r="E7060">
        <v>0</v>
      </c>
      <c r="F7060">
        <v>0</v>
      </c>
      <c r="G7060">
        <v>0</v>
      </c>
      <c r="H7060">
        <v>0</v>
      </c>
      <c r="I7060">
        <v>0</v>
      </c>
      <c r="J7060">
        <v>0</v>
      </c>
      <c r="K7060">
        <v>0</v>
      </c>
      <c r="L7060">
        <v>0</v>
      </c>
      <c r="M7060">
        <v>0</v>
      </c>
      <c r="N7060">
        <v>0</v>
      </c>
      <c r="O7060">
        <v>0</v>
      </c>
      <c r="P7060">
        <v>0</v>
      </c>
      <c r="Q7060">
        <v>0</v>
      </c>
      <c r="R7060">
        <v>0</v>
      </c>
      <c r="S7060">
        <v>0</v>
      </c>
      <c r="T7060">
        <v>0</v>
      </c>
      <c r="U7060">
        <v>0</v>
      </c>
      <c r="V7060">
        <v>0</v>
      </c>
      <c r="W7060">
        <v>0</v>
      </c>
      <c r="X7060">
        <v>0</v>
      </c>
      <c r="Y7060">
        <v>0</v>
      </c>
      <c r="Z7060">
        <v>0</v>
      </c>
      <c r="AA7060">
        <v>0</v>
      </c>
      <c r="AB7060">
        <v>0</v>
      </c>
      <c r="AC7060">
        <v>0</v>
      </c>
    </row>
    <row r="7061" spans="1:29">
      <c r="A7061" t="s">
        <v>690</v>
      </c>
      <c r="B7061" t="s">
        <v>19</v>
      </c>
      <c r="C7061">
        <v>0</v>
      </c>
      <c r="D7061">
        <v>0</v>
      </c>
      <c r="E7061">
        <v>0</v>
      </c>
      <c r="F7061">
        <v>0</v>
      </c>
      <c r="G7061">
        <v>0</v>
      </c>
      <c r="H7061">
        <v>0</v>
      </c>
      <c r="I7061">
        <v>0</v>
      </c>
      <c r="J7061">
        <v>0</v>
      </c>
      <c r="K7061">
        <v>0</v>
      </c>
      <c r="L7061">
        <v>0</v>
      </c>
      <c r="M7061">
        <v>0</v>
      </c>
      <c r="N7061">
        <v>0</v>
      </c>
      <c r="O7061">
        <v>0</v>
      </c>
      <c r="P7061">
        <v>0</v>
      </c>
      <c r="Q7061">
        <v>0</v>
      </c>
      <c r="R7061">
        <v>0</v>
      </c>
      <c r="S7061">
        <v>0</v>
      </c>
      <c r="T7061">
        <v>0</v>
      </c>
      <c r="U7061">
        <v>0</v>
      </c>
      <c r="V7061">
        <v>0</v>
      </c>
      <c r="W7061">
        <v>0</v>
      </c>
      <c r="X7061">
        <v>0</v>
      </c>
      <c r="Y7061">
        <v>0</v>
      </c>
      <c r="Z7061">
        <v>0</v>
      </c>
      <c r="AA7061">
        <v>0</v>
      </c>
      <c r="AB7061">
        <v>0</v>
      </c>
      <c r="AC7061">
        <v>0</v>
      </c>
    </row>
    <row r="7062" spans="1:29">
      <c r="A7062" t="s">
        <v>691</v>
      </c>
      <c r="B7062" t="s">
        <v>19</v>
      </c>
      <c r="C7062">
        <v>0</v>
      </c>
      <c r="D7062">
        <v>0</v>
      </c>
      <c r="E7062">
        <v>0</v>
      </c>
      <c r="F7062">
        <v>0</v>
      </c>
      <c r="G7062">
        <v>0</v>
      </c>
      <c r="H7062">
        <v>0</v>
      </c>
      <c r="I7062">
        <v>0</v>
      </c>
      <c r="J7062">
        <v>0</v>
      </c>
      <c r="K7062">
        <v>0</v>
      </c>
      <c r="L7062">
        <v>0</v>
      </c>
      <c r="M7062">
        <v>0</v>
      </c>
      <c r="N7062">
        <v>0</v>
      </c>
      <c r="O7062">
        <v>0</v>
      </c>
      <c r="P7062">
        <v>0</v>
      </c>
      <c r="Q7062">
        <v>0</v>
      </c>
      <c r="R7062">
        <v>0</v>
      </c>
      <c r="S7062">
        <v>0</v>
      </c>
      <c r="T7062">
        <v>0</v>
      </c>
      <c r="U7062">
        <v>0</v>
      </c>
      <c r="V7062">
        <v>0</v>
      </c>
      <c r="W7062">
        <v>0</v>
      </c>
      <c r="X7062">
        <v>0</v>
      </c>
      <c r="Y7062">
        <v>0</v>
      </c>
      <c r="Z7062">
        <v>0</v>
      </c>
      <c r="AA7062">
        <v>0</v>
      </c>
      <c r="AB7062">
        <v>0</v>
      </c>
      <c r="AC7062">
        <v>0</v>
      </c>
    </row>
    <row r="7063" spans="1:29">
      <c r="A7063" t="s">
        <v>692</v>
      </c>
      <c r="B7063" t="s">
        <v>19</v>
      </c>
      <c r="C7063">
        <v>0</v>
      </c>
      <c r="D7063">
        <v>0</v>
      </c>
      <c r="E7063">
        <v>0</v>
      </c>
      <c r="F7063">
        <v>0</v>
      </c>
      <c r="G7063">
        <v>0</v>
      </c>
      <c r="H7063">
        <v>0</v>
      </c>
      <c r="I7063">
        <v>0</v>
      </c>
      <c r="J7063">
        <v>0</v>
      </c>
      <c r="K7063">
        <v>0</v>
      </c>
      <c r="L7063">
        <v>0</v>
      </c>
      <c r="M7063">
        <v>0</v>
      </c>
      <c r="N7063">
        <v>0</v>
      </c>
      <c r="O7063">
        <v>0</v>
      </c>
      <c r="P7063">
        <v>0</v>
      </c>
      <c r="Q7063">
        <v>0</v>
      </c>
      <c r="R7063">
        <v>0</v>
      </c>
      <c r="S7063">
        <v>0</v>
      </c>
      <c r="T7063">
        <v>0</v>
      </c>
      <c r="U7063">
        <v>0</v>
      </c>
      <c r="V7063">
        <v>0</v>
      </c>
      <c r="W7063">
        <v>0</v>
      </c>
      <c r="X7063">
        <v>0</v>
      </c>
      <c r="Y7063">
        <v>0</v>
      </c>
      <c r="Z7063">
        <v>0</v>
      </c>
      <c r="AA7063">
        <v>0</v>
      </c>
      <c r="AB7063">
        <v>0</v>
      </c>
      <c r="AC7063">
        <v>0</v>
      </c>
    </row>
    <row r="7064" spans="1:29">
      <c r="A7064" t="s">
        <v>693</v>
      </c>
      <c r="B7064" t="s">
        <v>19</v>
      </c>
      <c r="C7064">
        <v>0</v>
      </c>
      <c r="D7064">
        <v>0</v>
      </c>
      <c r="E7064">
        <v>0</v>
      </c>
      <c r="F7064">
        <v>0</v>
      </c>
      <c r="G7064">
        <v>0</v>
      </c>
      <c r="H7064">
        <v>0</v>
      </c>
      <c r="I7064">
        <v>0</v>
      </c>
      <c r="J7064">
        <v>0</v>
      </c>
      <c r="K7064">
        <v>0</v>
      </c>
      <c r="L7064">
        <v>0</v>
      </c>
      <c r="M7064">
        <v>0</v>
      </c>
      <c r="N7064">
        <v>0</v>
      </c>
      <c r="O7064">
        <v>0</v>
      </c>
      <c r="P7064">
        <v>0</v>
      </c>
      <c r="Q7064">
        <v>0</v>
      </c>
      <c r="R7064">
        <v>0</v>
      </c>
      <c r="S7064">
        <v>0</v>
      </c>
      <c r="T7064">
        <v>0</v>
      </c>
      <c r="U7064">
        <v>0</v>
      </c>
      <c r="V7064">
        <v>0</v>
      </c>
      <c r="W7064">
        <v>0</v>
      </c>
      <c r="X7064">
        <v>0</v>
      </c>
      <c r="Y7064">
        <v>0</v>
      </c>
      <c r="Z7064">
        <v>0</v>
      </c>
      <c r="AA7064">
        <v>0</v>
      </c>
      <c r="AB7064">
        <v>0</v>
      </c>
      <c r="AC7064">
        <v>0</v>
      </c>
    </row>
    <row r="7065" spans="1:29">
      <c r="A7065" t="s">
        <v>694</v>
      </c>
      <c r="B7065" t="s">
        <v>19</v>
      </c>
      <c r="C7065">
        <v>0</v>
      </c>
      <c r="D7065">
        <v>0</v>
      </c>
      <c r="E7065">
        <v>0</v>
      </c>
      <c r="F7065">
        <v>0</v>
      </c>
      <c r="G7065">
        <v>0</v>
      </c>
      <c r="H7065">
        <v>0</v>
      </c>
      <c r="I7065">
        <v>0</v>
      </c>
      <c r="J7065">
        <v>0</v>
      </c>
      <c r="K7065">
        <v>0</v>
      </c>
      <c r="L7065">
        <v>0</v>
      </c>
      <c r="M7065">
        <v>0</v>
      </c>
      <c r="N7065">
        <v>0</v>
      </c>
      <c r="O7065">
        <v>0</v>
      </c>
      <c r="P7065">
        <v>0</v>
      </c>
      <c r="Q7065">
        <v>0</v>
      </c>
      <c r="R7065">
        <v>0</v>
      </c>
      <c r="S7065">
        <v>0</v>
      </c>
      <c r="T7065">
        <v>0</v>
      </c>
      <c r="U7065">
        <v>0</v>
      </c>
      <c r="V7065">
        <v>0</v>
      </c>
      <c r="W7065">
        <v>0</v>
      </c>
      <c r="X7065">
        <v>0</v>
      </c>
      <c r="Y7065">
        <v>0</v>
      </c>
      <c r="Z7065">
        <v>0</v>
      </c>
      <c r="AA7065">
        <v>0</v>
      </c>
      <c r="AB7065">
        <v>0</v>
      </c>
      <c r="AC7065">
        <v>0</v>
      </c>
    </row>
    <row r="7066" spans="1:29">
      <c r="A7066" t="s">
        <v>695</v>
      </c>
      <c r="B7066" t="s">
        <v>19</v>
      </c>
      <c r="C7066">
        <v>0</v>
      </c>
      <c r="D7066">
        <v>0</v>
      </c>
      <c r="E7066">
        <v>0</v>
      </c>
      <c r="F7066">
        <v>0</v>
      </c>
      <c r="G7066">
        <v>0</v>
      </c>
      <c r="H7066">
        <v>0</v>
      </c>
      <c r="I7066">
        <v>0</v>
      </c>
      <c r="J7066">
        <v>0</v>
      </c>
      <c r="K7066">
        <v>0</v>
      </c>
      <c r="L7066">
        <v>0</v>
      </c>
      <c r="M7066">
        <v>0</v>
      </c>
      <c r="N7066">
        <v>0</v>
      </c>
      <c r="O7066">
        <v>0</v>
      </c>
      <c r="P7066">
        <v>0</v>
      </c>
      <c r="Q7066">
        <v>0</v>
      </c>
      <c r="R7066">
        <v>0</v>
      </c>
      <c r="S7066">
        <v>0</v>
      </c>
      <c r="T7066">
        <v>0</v>
      </c>
      <c r="U7066">
        <v>0</v>
      </c>
      <c r="V7066">
        <v>0</v>
      </c>
      <c r="W7066">
        <v>0</v>
      </c>
      <c r="X7066">
        <v>0</v>
      </c>
      <c r="Y7066">
        <v>0</v>
      </c>
      <c r="Z7066">
        <v>0</v>
      </c>
      <c r="AA7066">
        <v>0</v>
      </c>
      <c r="AB7066">
        <v>0</v>
      </c>
      <c r="AC7066">
        <v>0</v>
      </c>
    </row>
    <row r="7067" spans="1:29">
      <c r="A7067" t="s">
        <v>696</v>
      </c>
      <c r="B7067" t="s">
        <v>19</v>
      </c>
      <c r="C7067" s="2">
        <v>897758000</v>
      </c>
      <c r="D7067" s="2">
        <v>904125000</v>
      </c>
      <c r="E7067" s="2">
        <v>924376000</v>
      </c>
      <c r="F7067" s="2">
        <v>943001000</v>
      </c>
      <c r="G7067" s="2">
        <v>958018000</v>
      </c>
      <c r="H7067" s="2">
        <v>974349000</v>
      </c>
      <c r="I7067" s="2">
        <v>989126000</v>
      </c>
      <c r="J7067" s="2">
        <v>1000990000</v>
      </c>
      <c r="K7067" s="2">
        <v>1015030000</v>
      </c>
      <c r="L7067" s="2">
        <v>1030120000</v>
      </c>
      <c r="M7067" s="2">
        <v>1044540000</v>
      </c>
      <c r="N7067" s="2">
        <v>1060630000</v>
      </c>
      <c r="O7067" s="2">
        <v>1077010000</v>
      </c>
      <c r="P7067" s="2">
        <v>1094510000</v>
      </c>
      <c r="Q7067" s="2">
        <v>1113430000</v>
      </c>
      <c r="R7067" s="2">
        <v>1132420000</v>
      </c>
      <c r="S7067" s="2">
        <v>1151400000</v>
      </c>
      <c r="T7067" s="2">
        <v>1170000000</v>
      </c>
      <c r="U7067" s="2">
        <v>1190310000</v>
      </c>
      <c r="V7067" s="2">
        <v>1210180000</v>
      </c>
      <c r="W7067" s="2">
        <v>1228610000</v>
      </c>
      <c r="X7067" s="2">
        <v>1246650000</v>
      </c>
      <c r="Y7067" s="2">
        <v>1264370000</v>
      </c>
      <c r="Z7067" s="2">
        <v>1285450000</v>
      </c>
      <c r="AA7067" s="2">
        <v>1308100000</v>
      </c>
      <c r="AB7067" s="2">
        <v>1329780000</v>
      </c>
      <c r="AC7067" s="2">
        <v>1351170000</v>
      </c>
    </row>
    <row r="7068" spans="1:29">
      <c r="A7068" t="s">
        <v>697</v>
      </c>
      <c r="B7068" t="s">
        <v>19</v>
      </c>
      <c r="C7068">
        <v>0</v>
      </c>
      <c r="D7068">
        <v>0</v>
      </c>
      <c r="E7068">
        <v>0</v>
      </c>
      <c r="F7068">
        <v>0</v>
      </c>
      <c r="G7068">
        <v>0</v>
      </c>
      <c r="H7068">
        <v>0</v>
      </c>
      <c r="I7068">
        <v>0</v>
      </c>
      <c r="J7068">
        <v>0</v>
      </c>
      <c r="K7068">
        <v>0</v>
      </c>
      <c r="L7068">
        <v>0</v>
      </c>
      <c r="M7068">
        <v>0</v>
      </c>
      <c r="N7068">
        <v>0</v>
      </c>
      <c r="O7068">
        <v>0</v>
      </c>
      <c r="P7068">
        <v>0</v>
      </c>
      <c r="Q7068">
        <v>0</v>
      </c>
      <c r="R7068">
        <v>0</v>
      </c>
      <c r="S7068">
        <v>0</v>
      </c>
      <c r="T7068">
        <v>0</v>
      </c>
      <c r="U7068">
        <v>0</v>
      </c>
      <c r="V7068">
        <v>0</v>
      </c>
      <c r="W7068">
        <v>0</v>
      </c>
      <c r="X7068">
        <v>0</v>
      </c>
      <c r="Y7068">
        <v>0</v>
      </c>
      <c r="Z7068">
        <v>0</v>
      </c>
      <c r="AA7068">
        <v>0</v>
      </c>
      <c r="AB7068">
        <v>0</v>
      </c>
      <c r="AC7068">
        <v>0</v>
      </c>
    </row>
    <row r="7069" spans="1:29">
      <c r="A7069" t="s">
        <v>698</v>
      </c>
      <c r="B7069" t="s">
        <v>19</v>
      </c>
      <c r="C7069">
        <v>0</v>
      </c>
      <c r="D7069">
        <v>0</v>
      </c>
      <c r="E7069">
        <v>0</v>
      </c>
      <c r="F7069">
        <v>0</v>
      </c>
      <c r="G7069">
        <v>0</v>
      </c>
      <c r="H7069">
        <v>0</v>
      </c>
      <c r="I7069">
        <v>0</v>
      </c>
      <c r="J7069">
        <v>0</v>
      </c>
      <c r="K7069">
        <v>0</v>
      </c>
      <c r="L7069">
        <v>0</v>
      </c>
      <c r="M7069">
        <v>0</v>
      </c>
      <c r="N7069">
        <v>0</v>
      </c>
      <c r="O7069">
        <v>0</v>
      </c>
      <c r="P7069">
        <v>0</v>
      </c>
      <c r="Q7069">
        <v>0</v>
      </c>
      <c r="R7069">
        <v>0</v>
      </c>
      <c r="S7069">
        <v>0</v>
      </c>
      <c r="T7069">
        <v>0</v>
      </c>
      <c r="U7069">
        <v>0</v>
      </c>
      <c r="V7069">
        <v>0</v>
      </c>
      <c r="W7069">
        <v>0</v>
      </c>
      <c r="X7069">
        <v>0</v>
      </c>
      <c r="Y7069">
        <v>0</v>
      </c>
      <c r="Z7069">
        <v>0</v>
      </c>
      <c r="AA7069">
        <v>0</v>
      </c>
      <c r="AB7069">
        <v>0</v>
      </c>
      <c r="AC7069">
        <v>0</v>
      </c>
    </row>
    <row r="7070" spans="1:29">
      <c r="A7070" t="s">
        <v>699</v>
      </c>
      <c r="B7070" t="s">
        <v>19</v>
      </c>
      <c r="C7070">
        <v>0</v>
      </c>
      <c r="D7070">
        <v>0</v>
      </c>
      <c r="E7070">
        <v>0</v>
      </c>
      <c r="F7070">
        <v>0</v>
      </c>
      <c r="G7070">
        <v>0</v>
      </c>
      <c r="H7070">
        <v>0</v>
      </c>
      <c r="I7070">
        <v>0</v>
      </c>
      <c r="J7070">
        <v>0</v>
      </c>
      <c r="K7070">
        <v>0</v>
      </c>
      <c r="L7070">
        <v>0</v>
      </c>
      <c r="M7070">
        <v>0</v>
      </c>
      <c r="N7070">
        <v>0</v>
      </c>
      <c r="O7070">
        <v>0</v>
      </c>
      <c r="P7070">
        <v>0</v>
      </c>
      <c r="Q7070">
        <v>0</v>
      </c>
      <c r="R7070">
        <v>0</v>
      </c>
      <c r="S7070">
        <v>0</v>
      </c>
      <c r="T7070">
        <v>0</v>
      </c>
      <c r="U7070">
        <v>0</v>
      </c>
      <c r="V7070">
        <v>0</v>
      </c>
      <c r="W7070">
        <v>0</v>
      </c>
      <c r="X7070">
        <v>0</v>
      </c>
      <c r="Y7070">
        <v>0</v>
      </c>
      <c r="Z7070">
        <v>0</v>
      </c>
      <c r="AA7070">
        <v>0</v>
      </c>
      <c r="AB7070">
        <v>0</v>
      </c>
      <c r="AC7070">
        <v>0</v>
      </c>
    </row>
    <row r="7071" spans="1:29">
      <c r="A7071" t="s">
        <v>700</v>
      </c>
      <c r="B7071" t="s">
        <v>19</v>
      </c>
      <c r="C7071">
        <v>0</v>
      </c>
      <c r="D7071">
        <v>0</v>
      </c>
      <c r="E7071">
        <v>0</v>
      </c>
      <c r="F7071">
        <v>0</v>
      </c>
      <c r="G7071">
        <v>0</v>
      </c>
      <c r="H7071">
        <v>0</v>
      </c>
      <c r="I7071">
        <v>0</v>
      </c>
      <c r="J7071">
        <v>0</v>
      </c>
      <c r="K7071">
        <v>0</v>
      </c>
      <c r="L7071">
        <v>0</v>
      </c>
      <c r="M7071">
        <v>0</v>
      </c>
      <c r="N7071">
        <v>0</v>
      </c>
      <c r="O7071">
        <v>0</v>
      </c>
      <c r="P7071">
        <v>0</v>
      </c>
      <c r="Q7071">
        <v>0</v>
      </c>
      <c r="R7071">
        <v>0</v>
      </c>
      <c r="S7071">
        <v>0</v>
      </c>
      <c r="T7071">
        <v>0</v>
      </c>
      <c r="U7071">
        <v>0</v>
      </c>
      <c r="V7071">
        <v>0</v>
      </c>
      <c r="W7071">
        <v>0</v>
      </c>
      <c r="X7071">
        <v>0</v>
      </c>
      <c r="Y7071">
        <v>0</v>
      </c>
      <c r="Z7071">
        <v>0</v>
      </c>
      <c r="AA7071">
        <v>0</v>
      </c>
      <c r="AB7071">
        <v>0</v>
      </c>
      <c r="AC7071">
        <v>0</v>
      </c>
    </row>
    <row r="7072" spans="1:29">
      <c r="A7072" t="s">
        <v>701</v>
      </c>
      <c r="B7072" t="s">
        <v>19</v>
      </c>
      <c r="C7072">
        <v>0</v>
      </c>
      <c r="D7072">
        <v>0</v>
      </c>
      <c r="E7072">
        <v>0</v>
      </c>
      <c r="F7072">
        <v>0</v>
      </c>
      <c r="G7072">
        <v>0</v>
      </c>
      <c r="H7072">
        <v>0</v>
      </c>
      <c r="I7072">
        <v>0</v>
      </c>
      <c r="J7072">
        <v>0</v>
      </c>
      <c r="K7072">
        <v>0</v>
      </c>
      <c r="L7072">
        <v>0</v>
      </c>
      <c r="M7072">
        <v>0</v>
      </c>
      <c r="N7072">
        <v>0</v>
      </c>
      <c r="O7072">
        <v>0</v>
      </c>
      <c r="P7072">
        <v>0</v>
      </c>
      <c r="Q7072">
        <v>0</v>
      </c>
      <c r="R7072">
        <v>0</v>
      </c>
      <c r="S7072">
        <v>0</v>
      </c>
      <c r="T7072">
        <v>0</v>
      </c>
      <c r="U7072">
        <v>0</v>
      </c>
      <c r="V7072">
        <v>0</v>
      </c>
      <c r="W7072">
        <v>0</v>
      </c>
      <c r="X7072">
        <v>0</v>
      </c>
      <c r="Y7072">
        <v>0</v>
      </c>
      <c r="Z7072">
        <v>0</v>
      </c>
      <c r="AA7072">
        <v>0</v>
      </c>
      <c r="AB7072">
        <v>0</v>
      </c>
      <c r="AC7072">
        <v>0</v>
      </c>
    </row>
    <row r="7073" spans="1:29">
      <c r="A7073" t="s">
        <v>702</v>
      </c>
      <c r="B7073" t="s">
        <v>19</v>
      </c>
      <c r="C7073">
        <v>0</v>
      </c>
      <c r="D7073">
        <v>0</v>
      </c>
      <c r="E7073">
        <v>0</v>
      </c>
      <c r="F7073">
        <v>0</v>
      </c>
      <c r="G7073">
        <v>0</v>
      </c>
      <c r="H7073">
        <v>0</v>
      </c>
      <c r="I7073">
        <v>0</v>
      </c>
      <c r="J7073">
        <v>0</v>
      </c>
      <c r="K7073">
        <v>0</v>
      </c>
      <c r="L7073">
        <v>0</v>
      </c>
      <c r="M7073">
        <v>0</v>
      </c>
      <c r="N7073">
        <v>0</v>
      </c>
      <c r="O7073">
        <v>0</v>
      </c>
      <c r="P7073">
        <v>0</v>
      </c>
      <c r="Q7073">
        <v>0</v>
      </c>
      <c r="R7073">
        <v>0</v>
      </c>
      <c r="S7073">
        <v>0</v>
      </c>
      <c r="T7073">
        <v>0</v>
      </c>
      <c r="U7073">
        <v>0</v>
      </c>
      <c r="V7073">
        <v>0</v>
      </c>
      <c r="W7073">
        <v>0</v>
      </c>
      <c r="X7073">
        <v>0</v>
      </c>
      <c r="Y7073">
        <v>0</v>
      </c>
      <c r="Z7073">
        <v>0</v>
      </c>
      <c r="AA7073">
        <v>0</v>
      </c>
      <c r="AB7073">
        <v>0</v>
      </c>
      <c r="AC7073">
        <v>0</v>
      </c>
    </row>
    <row r="7074" spans="1:29">
      <c r="A7074" t="s">
        <v>703</v>
      </c>
      <c r="B7074" t="s">
        <v>19</v>
      </c>
      <c r="C7074">
        <v>0</v>
      </c>
      <c r="D7074">
        <v>0</v>
      </c>
      <c r="E7074">
        <v>0</v>
      </c>
      <c r="F7074">
        <v>0</v>
      </c>
      <c r="G7074">
        <v>0</v>
      </c>
      <c r="H7074">
        <v>0</v>
      </c>
      <c r="I7074">
        <v>0</v>
      </c>
      <c r="J7074">
        <v>0</v>
      </c>
      <c r="K7074">
        <v>0</v>
      </c>
      <c r="L7074">
        <v>0</v>
      </c>
      <c r="M7074">
        <v>0</v>
      </c>
      <c r="N7074">
        <v>0</v>
      </c>
      <c r="O7074">
        <v>0</v>
      </c>
      <c r="P7074">
        <v>0</v>
      </c>
      <c r="Q7074">
        <v>0</v>
      </c>
      <c r="R7074">
        <v>0</v>
      </c>
      <c r="S7074">
        <v>0</v>
      </c>
      <c r="T7074">
        <v>0</v>
      </c>
      <c r="U7074">
        <v>0</v>
      </c>
      <c r="V7074">
        <v>0</v>
      </c>
      <c r="W7074">
        <v>0</v>
      </c>
      <c r="X7074">
        <v>0</v>
      </c>
      <c r="Y7074">
        <v>0</v>
      </c>
      <c r="Z7074">
        <v>0</v>
      </c>
      <c r="AA7074">
        <v>0</v>
      </c>
      <c r="AB7074">
        <v>0</v>
      </c>
      <c r="AC7074">
        <v>0</v>
      </c>
    </row>
    <row r="7075" spans="1:29">
      <c r="A7075" t="s">
        <v>704</v>
      </c>
      <c r="B7075" t="s">
        <v>19</v>
      </c>
      <c r="C7075">
        <v>0</v>
      </c>
      <c r="D7075">
        <v>0</v>
      </c>
      <c r="E7075">
        <v>0</v>
      </c>
      <c r="F7075">
        <v>0</v>
      </c>
      <c r="G7075">
        <v>0</v>
      </c>
      <c r="H7075">
        <v>0</v>
      </c>
      <c r="I7075">
        <v>0</v>
      </c>
      <c r="J7075">
        <v>0</v>
      </c>
      <c r="K7075">
        <v>0</v>
      </c>
      <c r="L7075">
        <v>0</v>
      </c>
      <c r="M7075">
        <v>0</v>
      </c>
      <c r="N7075">
        <v>0</v>
      </c>
      <c r="O7075">
        <v>0</v>
      </c>
      <c r="P7075">
        <v>0</v>
      </c>
      <c r="Q7075">
        <v>0</v>
      </c>
      <c r="R7075">
        <v>0</v>
      </c>
      <c r="S7075">
        <v>0</v>
      </c>
      <c r="T7075">
        <v>0</v>
      </c>
      <c r="U7075">
        <v>0</v>
      </c>
      <c r="V7075">
        <v>0</v>
      </c>
      <c r="W7075">
        <v>0</v>
      </c>
      <c r="X7075">
        <v>0</v>
      </c>
      <c r="Y7075">
        <v>0</v>
      </c>
      <c r="Z7075">
        <v>0</v>
      </c>
      <c r="AA7075">
        <v>0</v>
      </c>
      <c r="AB7075">
        <v>0</v>
      </c>
      <c r="AC7075">
        <v>0</v>
      </c>
    </row>
    <row r="7076" spans="1:29">
      <c r="A7076" t="s">
        <v>705</v>
      </c>
      <c r="B7076" t="s">
        <v>19</v>
      </c>
      <c r="C7076">
        <v>0</v>
      </c>
      <c r="D7076">
        <v>0</v>
      </c>
      <c r="E7076">
        <v>0</v>
      </c>
      <c r="F7076">
        <v>0</v>
      </c>
      <c r="G7076">
        <v>0</v>
      </c>
      <c r="H7076">
        <v>0</v>
      </c>
      <c r="I7076">
        <v>0</v>
      </c>
      <c r="J7076">
        <v>0</v>
      </c>
      <c r="K7076">
        <v>0</v>
      </c>
      <c r="L7076">
        <v>0</v>
      </c>
      <c r="M7076">
        <v>0</v>
      </c>
      <c r="N7076">
        <v>0</v>
      </c>
      <c r="O7076">
        <v>0</v>
      </c>
      <c r="P7076">
        <v>0</v>
      </c>
      <c r="Q7076">
        <v>0</v>
      </c>
      <c r="R7076">
        <v>0</v>
      </c>
      <c r="S7076">
        <v>0</v>
      </c>
      <c r="T7076">
        <v>0</v>
      </c>
      <c r="U7076">
        <v>0</v>
      </c>
      <c r="V7076">
        <v>0</v>
      </c>
      <c r="W7076">
        <v>0</v>
      </c>
      <c r="X7076">
        <v>0</v>
      </c>
      <c r="Y7076">
        <v>0</v>
      </c>
      <c r="Z7076">
        <v>0</v>
      </c>
      <c r="AA7076">
        <v>0</v>
      </c>
      <c r="AB7076">
        <v>0</v>
      </c>
      <c r="AC7076">
        <v>0</v>
      </c>
    </row>
    <row r="7077" spans="1:29">
      <c r="A7077" t="s">
        <v>706</v>
      </c>
      <c r="B7077" t="s">
        <v>19</v>
      </c>
      <c r="C7077" s="2">
        <v>4329690000</v>
      </c>
      <c r="D7077" s="2">
        <v>4327300000</v>
      </c>
      <c r="E7077" s="2">
        <v>4391550000</v>
      </c>
      <c r="F7077" s="2">
        <v>4447110000</v>
      </c>
      <c r="G7077" s="2">
        <v>4485210000</v>
      </c>
      <c r="H7077" s="2">
        <v>4529090000</v>
      </c>
      <c r="I7077" s="2">
        <v>4565110000</v>
      </c>
      <c r="J7077" s="2">
        <v>4587950000</v>
      </c>
      <c r="K7077" s="2">
        <v>4620310000</v>
      </c>
      <c r="L7077" s="2">
        <v>4657260000</v>
      </c>
      <c r="M7077" s="2">
        <v>4690850000</v>
      </c>
      <c r="N7077" s="2">
        <v>4731370000</v>
      </c>
      <c r="O7077" s="2">
        <v>4772810000</v>
      </c>
      <c r="P7077" s="2">
        <v>4819160000</v>
      </c>
      <c r="Q7077" s="2">
        <v>4871230000</v>
      </c>
      <c r="R7077" s="2">
        <v>4922740000</v>
      </c>
      <c r="S7077" s="2">
        <v>4973690000</v>
      </c>
      <c r="T7077" s="2">
        <v>5022450000</v>
      </c>
      <c r="U7077" s="2">
        <v>5077960000</v>
      </c>
      <c r="V7077" s="2">
        <v>5131110000</v>
      </c>
      <c r="W7077" s="2">
        <v>5177560000</v>
      </c>
      <c r="X7077" s="2">
        <v>5221880000</v>
      </c>
      <c r="Y7077" s="2">
        <v>5264420000</v>
      </c>
      <c r="Z7077" s="2">
        <v>5321270000</v>
      </c>
      <c r="AA7077" s="2">
        <v>5382170000</v>
      </c>
      <c r="AB7077" s="2">
        <v>5437400000</v>
      </c>
      <c r="AC7077" s="2">
        <v>5489990000</v>
      </c>
    </row>
    <row r="7078" spans="1:29">
      <c r="A7078" t="s">
        <v>707</v>
      </c>
      <c r="B7078" t="s">
        <v>19</v>
      </c>
      <c r="C7078">
        <v>0</v>
      </c>
      <c r="D7078">
        <v>0</v>
      </c>
      <c r="E7078">
        <v>0</v>
      </c>
      <c r="F7078">
        <v>0</v>
      </c>
      <c r="G7078">
        <v>0</v>
      </c>
      <c r="H7078">
        <v>0</v>
      </c>
      <c r="I7078">
        <v>0</v>
      </c>
      <c r="J7078">
        <v>0</v>
      </c>
      <c r="K7078">
        <v>0</v>
      </c>
      <c r="L7078">
        <v>0</v>
      </c>
      <c r="M7078">
        <v>0</v>
      </c>
      <c r="N7078">
        <v>0</v>
      </c>
      <c r="O7078">
        <v>0</v>
      </c>
      <c r="P7078">
        <v>0</v>
      </c>
      <c r="Q7078">
        <v>0</v>
      </c>
      <c r="R7078">
        <v>0</v>
      </c>
      <c r="S7078">
        <v>0</v>
      </c>
      <c r="T7078">
        <v>0</v>
      </c>
      <c r="U7078">
        <v>0</v>
      </c>
      <c r="V7078">
        <v>0</v>
      </c>
      <c r="W7078">
        <v>0</v>
      </c>
      <c r="X7078">
        <v>0</v>
      </c>
      <c r="Y7078">
        <v>0</v>
      </c>
      <c r="Z7078">
        <v>0</v>
      </c>
      <c r="AA7078">
        <v>0</v>
      </c>
      <c r="AB7078">
        <v>0</v>
      </c>
      <c r="AC7078">
        <v>0</v>
      </c>
    </row>
    <row r="7079" spans="1:29">
      <c r="A7079" t="s">
        <v>708</v>
      </c>
      <c r="B7079" t="s">
        <v>19</v>
      </c>
      <c r="C7079">
        <v>0</v>
      </c>
      <c r="D7079">
        <v>0</v>
      </c>
      <c r="E7079">
        <v>0</v>
      </c>
      <c r="F7079">
        <v>0</v>
      </c>
      <c r="G7079">
        <v>0</v>
      </c>
      <c r="H7079">
        <v>0</v>
      </c>
      <c r="I7079">
        <v>0</v>
      </c>
      <c r="J7079">
        <v>0</v>
      </c>
      <c r="K7079">
        <v>0</v>
      </c>
      <c r="L7079">
        <v>0</v>
      </c>
      <c r="M7079">
        <v>0</v>
      </c>
      <c r="N7079">
        <v>0</v>
      </c>
      <c r="O7079">
        <v>0</v>
      </c>
      <c r="P7079">
        <v>0</v>
      </c>
      <c r="Q7079">
        <v>0</v>
      </c>
      <c r="R7079">
        <v>0</v>
      </c>
      <c r="S7079">
        <v>0</v>
      </c>
      <c r="T7079">
        <v>0</v>
      </c>
      <c r="U7079">
        <v>0</v>
      </c>
      <c r="V7079">
        <v>0</v>
      </c>
      <c r="W7079">
        <v>0</v>
      </c>
      <c r="X7079">
        <v>0</v>
      </c>
      <c r="Y7079">
        <v>0</v>
      </c>
      <c r="Z7079">
        <v>0</v>
      </c>
      <c r="AA7079">
        <v>0</v>
      </c>
      <c r="AB7079">
        <v>0</v>
      </c>
      <c r="AC7079">
        <v>0</v>
      </c>
    </row>
    <row r="7080" spans="1:29">
      <c r="A7080" t="s">
        <v>709</v>
      </c>
      <c r="B7080" t="s">
        <v>19</v>
      </c>
      <c r="C7080">
        <v>0</v>
      </c>
      <c r="D7080">
        <v>0</v>
      </c>
      <c r="E7080">
        <v>0</v>
      </c>
      <c r="F7080">
        <v>0</v>
      </c>
      <c r="G7080">
        <v>0</v>
      </c>
      <c r="H7080">
        <v>0</v>
      </c>
      <c r="I7080">
        <v>0</v>
      </c>
      <c r="J7080">
        <v>0</v>
      </c>
      <c r="K7080">
        <v>0</v>
      </c>
      <c r="L7080">
        <v>0</v>
      </c>
      <c r="M7080">
        <v>0</v>
      </c>
      <c r="N7080">
        <v>0</v>
      </c>
      <c r="O7080">
        <v>0</v>
      </c>
      <c r="P7080">
        <v>0</v>
      </c>
      <c r="Q7080">
        <v>0</v>
      </c>
      <c r="R7080">
        <v>0</v>
      </c>
      <c r="S7080">
        <v>0</v>
      </c>
      <c r="T7080">
        <v>0</v>
      </c>
      <c r="U7080">
        <v>0</v>
      </c>
      <c r="V7080">
        <v>0</v>
      </c>
      <c r="W7080">
        <v>0</v>
      </c>
      <c r="X7080">
        <v>0</v>
      </c>
      <c r="Y7080">
        <v>0</v>
      </c>
      <c r="Z7080">
        <v>0</v>
      </c>
      <c r="AA7080">
        <v>0</v>
      </c>
      <c r="AB7080">
        <v>0</v>
      </c>
      <c r="AC7080">
        <v>0</v>
      </c>
    </row>
    <row r="7081" spans="1:29">
      <c r="A7081" t="s">
        <v>710</v>
      </c>
      <c r="B7081" t="s">
        <v>19</v>
      </c>
      <c r="C7081">
        <v>0</v>
      </c>
      <c r="D7081">
        <v>0</v>
      </c>
      <c r="E7081">
        <v>0</v>
      </c>
      <c r="F7081">
        <v>0</v>
      </c>
      <c r="G7081">
        <v>0</v>
      </c>
      <c r="H7081">
        <v>0</v>
      </c>
      <c r="I7081">
        <v>0</v>
      </c>
      <c r="J7081">
        <v>0</v>
      </c>
      <c r="K7081">
        <v>0</v>
      </c>
      <c r="L7081">
        <v>0</v>
      </c>
      <c r="M7081">
        <v>0</v>
      </c>
      <c r="N7081">
        <v>0</v>
      </c>
      <c r="O7081">
        <v>0</v>
      </c>
      <c r="P7081">
        <v>0</v>
      </c>
      <c r="Q7081">
        <v>0</v>
      </c>
      <c r="R7081">
        <v>0</v>
      </c>
      <c r="S7081">
        <v>0</v>
      </c>
      <c r="T7081">
        <v>0</v>
      </c>
      <c r="U7081">
        <v>0</v>
      </c>
      <c r="V7081">
        <v>0</v>
      </c>
      <c r="W7081">
        <v>0</v>
      </c>
      <c r="X7081">
        <v>0</v>
      </c>
      <c r="Y7081">
        <v>0</v>
      </c>
      <c r="Z7081">
        <v>0</v>
      </c>
      <c r="AA7081">
        <v>0</v>
      </c>
      <c r="AB7081">
        <v>0</v>
      </c>
      <c r="AC7081">
        <v>0</v>
      </c>
    </row>
    <row r="7082" spans="1:29">
      <c r="A7082" t="s">
        <v>711</v>
      </c>
      <c r="B7082" t="s">
        <v>19</v>
      </c>
      <c r="C7082">
        <v>0</v>
      </c>
      <c r="D7082">
        <v>0</v>
      </c>
      <c r="E7082">
        <v>0</v>
      </c>
      <c r="F7082">
        <v>0</v>
      </c>
      <c r="G7082">
        <v>0</v>
      </c>
      <c r="H7082">
        <v>0</v>
      </c>
      <c r="I7082">
        <v>0</v>
      </c>
      <c r="J7082">
        <v>0</v>
      </c>
      <c r="K7082">
        <v>0</v>
      </c>
      <c r="L7082">
        <v>0</v>
      </c>
      <c r="M7082">
        <v>0</v>
      </c>
      <c r="N7082">
        <v>0</v>
      </c>
      <c r="O7082">
        <v>0</v>
      </c>
      <c r="P7082">
        <v>0</v>
      </c>
      <c r="Q7082">
        <v>0</v>
      </c>
      <c r="R7082">
        <v>0</v>
      </c>
      <c r="S7082">
        <v>0</v>
      </c>
      <c r="T7082">
        <v>0</v>
      </c>
      <c r="U7082">
        <v>0</v>
      </c>
      <c r="V7082">
        <v>0</v>
      </c>
      <c r="W7082">
        <v>0</v>
      </c>
      <c r="X7082">
        <v>0</v>
      </c>
      <c r="Y7082">
        <v>0</v>
      </c>
      <c r="Z7082">
        <v>0</v>
      </c>
      <c r="AA7082">
        <v>0</v>
      </c>
      <c r="AB7082">
        <v>0</v>
      </c>
      <c r="AC7082">
        <v>0</v>
      </c>
    </row>
    <row r="7083" spans="1:29">
      <c r="A7083" t="s">
        <v>712</v>
      </c>
      <c r="B7083" t="s">
        <v>19</v>
      </c>
      <c r="C7083">
        <v>0</v>
      </c>
      <c r="D7083">
        <v>0</v>
      </c>
      <c r="E7083">
        <v>0</v>
      </c>
      <c r="F7083">
        <v>0</v>
      </c>
      <c r="G7083">
        <v>0</v>
      </c>
      <c r="H7083">
        <v>0</v>
      </c>
      <c r="I7083">
        <v>0</v>
      </c>
      <c r="J7083">
        <v>0</v>
      </c>
      <c r="K7083">
        <v>0</v>
      </c>
      <c r="L7083">
        <v>0</v>
      </c>
      <c r="M7083">
        <v>0</v>
      </c>
      <c r="N7083">
        <v>0</v>
      </c>
      <c r="O7083">
        <v>0</v>
      </c>
      <c r="P7083">
        <v>0</v>
      </c>
      <c r="Q7083">
        <v>0</v>
      </c>
      <c r="R7083">
        <v>0</v>
      </c>
      <c r="S7083">
        <v>0</v>
      </c>
      <c r="T7083">
        <v>0</v>
      </c>
      <c r="U7083">
        <v>0</v>
      </c>
      <c r="V7083">
        <v>0</v>
      </c>
      <c r="W7083">
        <v>0</v>
      </c>
      <c r="X7083">
        <v>0</v>
      </c>
      <c r="Y7083">
        <v>0</v>
      </c>
      <c r="Z7083">
        <v>0</v>
      </c>
      <c r="AA7083">
        <v>0</v>
      </c>
      <c r="AB7083">
        <v>0</v>
      </c>
      <c r="AC7083">
        <v>0</v>
      </c>
    </row>
    <row r="7084" spans="1:29">
      <c r="A7084" t="s">
        <v>713</v>
      </c>
      <c r="B7084" t="s">
        <v>19</v>
      </c>
      <c r="C7084">
        <v>0</v>
      </c>
      <c r="D7084">
        <v>0</v>
      </c>
      <c r="E7084">
        <v>0</v>
      </c>
      <c r="F7084">
        <v>0</v>
      </c>
      <c r="G7084">
        <v>0</v>
      </c>
      <c r="H7084">
        <v>0</v>
      </c>
      <c r="I7084">
        <v>0</v>
      </c>
      <c r="J7084">
        <v>0</v>
      </c>
      <c r="K7084">
        <v>0</v>
      </c>
      <c r="L7084">
        <v>0</v>
      </c>
      <c r="M7084">
        <v>0</v>
      </c>
      <c r="N7084">
        <v>0</v>
      </c>
      <c r="O7084">
        <v>0</v>
      </c>
      <c r="P7084">
        <v>0</v>
      </c>
      <c r="Q7084">
        <v>0</v>
      </c>
      <c r="R7084">
        <v>0</v>
      </c>
      <c r="S7084">
        <v>0</v>
      </c>
      <c r="T7084">
        <v>0</v>
      </c>
      <c r="U7084">
        <v>0</v>
      </c>
      <c r="V7084">
        <v>0</v>
      </c>
      <c r="W7084">
        <v>0</v>
      </c>
      <c r="X7084">
        <v>0</v>
      </c>
      <c r="Y7084">
        <v>0</v>
      </c>
      <c r="Z7084">
        <v>0</v>
      </c>
      <c r="AA7084">
        <v>0</v>
      </c>
      <c r="AB7084">
        <v>0</v>
      </c>
      <c r="AC7084">
        <v>0</v>
      </c>
    </row>
    <row r="7085" spans="1:29">
      <c r="A7085" t="s">
        <v>714</v>
      </c>
      <c r="B7085" t="s">
        <v>19</v>
      </c>
      <c r="C7085">
        <v>0</v>
      </c>
      <c r="D7085">
        <v>0</v>
      </c>
      <c r="E7085">
        <v>0</v>
      </c>
      <c r="F7085">
        <v>0</v>
      </c>
      <c r="G7085">
        <v>0</v>
      </c>
      <c r="H7085">
        <v>0</v>
      </c>
      <c r="I7085">
        <v>0</v>
      </c>
      <c r="J7085">
        <v>0</v>
      </c>
      <c r="K7085">
        <v>0</v>
      </c>
      <c r="L7085">
        <v>0</v>
      </c>
      <c r="M7085">
        <v>0</v>
      </c>
      <c r="N7085">
        <v>0</v>
      </c>
      <c r="O7085">
        <v>0</v>
      </c>
      <c r="P7085">
        <v>0</v>
      </c>
      <c r="Q7085">
        <v>0</v>
      </c>
      <c r="R7085">
        <v>0</v>
      </c>
      <c r="S7085">
        <v>0</v>
      </c>
      <c r="T7085">
        <v>0</v>
      </c>
      <c r="U7085">
        <v>0</v>
      </c>
      <c r="V7085">
        <v>0</v>
      </c>
      <c r="W7085">
        <v>0</v>
      </c>
      <c r="X7085">
        <v>0</v>
      </c>
      <c r="Y7085">
        <v>0</v>
      </c>
      <c r="Z7085">
        <v>0</v>
      </c>
      <c r="AA7085">
        <v>0</v>
      </c>
      <c r="AB7085">
        <v>0</v>
      </c>
      <c r="AC7085">
        <v>0</v>
      </c>
    </row>
    <row r="7086" spans="1:29">
      <c r="A7086" t="s">
        <v>715</v>
      </c>
      <c r="B7086" t="s">
        <v>19</v>
      </c>
      <c r="C7086">
        <v>0</v>
      </c>
      <c r="D7086">
        <v>0</v>
      </c>
      <c r="E7086">
        <v>0</v>
      </c>
      <c r="F7086">
        <v>0</v>
      </c>
      <c r="G7086">
        <v>0</v>
      </c>
      <c r="H7086">
        <v>0</v>
      </c>
      <c r="I7086">
        <v>0</v>
      </c>
      <c r="J7086">
        <v>0</v>
      </c>
      <c r="K7086">
        <v>0</v>
      </c>
      <c r="L7086">
        <v>0</v>
      </c>
      <c r="M7086">
        <v>0</v>
      </c>
      <c r="N7086">
        <v>0</v>
      </c>
      <c r="O7086">
        <v>0</v>
      </c>
      <c r="P7086">
        <v>0</v>
      </c>
      <c r="Q7086">
        <v>0</v>
      </c>
      <c r="R7086">
        <v>0</v>
      </c>
      <c r="S7086">
        <v>0</v>
      </c>
      <c r="T7086">
        <v>0</v>
      </c>
      <c r="U7086">
        <v>0</v>
      </c>
      <c r="V7086">
        <v>0</v>
      </c>
      <c r="W7086">
        <v>0</v>
      </c>
      <c r="X7086">
        <v>0</v>
      </c>
      <c r="Y7086">
        <v>0</v>
      </c>
      <c r="Z7086">
        <v>0</v>
      </c>
      <c r="AA7086">
        <v>0</v>
      </c>
      <c r="AB7086">
        <v>0</v>
      </c>
      <c r="AC7086">
        <v>0</v>
      </c>
    </row>
    <row r="7087" spans="1:29">
      <c r="A7087" t="s">
        <v>716</v>
      </c>
      <c r="B7087" t="s">
        <v>19</v>
      </c>
      <c r="C7087" s="2">
        <v>702046000</v>
      </c>
      <c r="D7087" s="2">
        <v>707026000</v>
      </c>
      <c r="E7087" s="2">
        <v>722862000</v>
      </c>
      <c r="F7087" s="2">
        <v>737427000</v>
      </c>
      <c r="G7087" s="2">
        <v>749170000</v>
      </c>
      <c r="H7087" s="2">
        <v>761941000</v>
      </c>
      <c r="I7087" s="2">
        <v>773497000</v>
      </c>
      <c r="J7087" s="2">
        <v>782772000</v>
      </c>
      <c r="K7087" s="2">
        <v>793750000</v>
      </c>
      <c r="L7087" s="2">
        <v>805555000</v>
      </c>
      <c r="M7087" s="2">
        <v>816829000</v>
      </c>
      <c r="N7087" s="2">
        <v>829409000</v>
      </c>
      <c r="O7087" s="2">
        <v>842221000</v>
      </c>
      <c r="P7087" s="2">
        <v>855908000</v>
      </c>
      <c r="Q7087" s="2">
        <v>870706000</v>
      </c>
      <c r="R7087" s="2">
        <v>885551000</v>
      </c>
      <c r="S7087" s="2">
        <v>900394000</v>
      </c>
      <c r="T7087" s="2">
        <v>914941000</v>
      </c>
      <c r="U7087" s="2">
        <v>930823000</v>
      </c>
      <c r="V7087" s="2">
        <v>946363000</v>
      </c>
      <c r="W7087" s="2">
        <v>960771000</v>
      </c>
      <c r="X7087" s="2">
        <v>974883000</v>
      </c>
      <c r="Y7087" s="2">
        <v>988741000</v>
      </c>
      <c r="Z7087" s="2">
        <v>1005220000</v>
      </c>
      <c r="AA7087" s="2">
        <v>1022940000</v>
      </c>
      <c r="AB7087" s="2">
        <v>1039890000</v>
      </c>
      <c r="AC7087" s="2">
        <v>1056610000</v>
      </c>
    </row>
    <row r="7088" spans="1:29">
      <c r="A7088" t="s">
        <v>717</v>
      </c>
      <c r="B7088" t="s">
        <v>19</v>
      </c>
      <c r="C7088">
        <v>0</v>
      </c>
      <c r="D7088">
        <v>0</v>
      </c>
      <c r="E7088">
        <v>0</v>
      </c>
      <c r="F7088">
        <v>0</v>
      </c>
      <c r="G7088">
        <v>0</v>
      </c>
      <c r="H7088">
        <v>0</v>
      </c>
      <c r="I7088">
        <v>0</v>
      </c>
      <c r="J7088">
        <v>0</v>
      </c>
      <c r="K7088">
        <v>0</v>
      </c>
      <c r="L7088">
        <v>0</v>
      </c>
      <c r="M7088">
        <v>0</v>
      </c>
      <c r="N7088">
        <v>0</v>
      </c>
      <c r="O7088">
        <v>0</v>
      </c>
      <c r="P7088">
        <v>0</v>
      </c>
      <c r="Q7088">
        <v>0</v>
      </c>
      <c r="R7088">
        <v>0</v>
      </c>
      <c r="S7088">
        <v>0</v>
      </c>
      <c r="T7088">
        <v>0</v>
      </c>
      <c r="U7088">
        <v>0</v>
      </c>
      <c r="V7088">
        <v>0</v>
      </c>
      <c r="W7088">
        <v>0</v>
      </c>
      <c r="X7088">
        <v>0</v>
      </c>
      <c r="Y7088">
        <v>0</v>
      </c>
      <c r="Z7088">
        <v>0</v>
      </c>
      <c r="AA7088">
        <v>0</v>
      </c>
      <c r="AB7088">
        <v>0</v>
      </c>
      <c r="AC7088">
        <v>0</v>
      </c>
    </row>
    <row r="7089" spans="1:29">
      <c r="A7089" t="s">
        <v>718</v>
      </c>
      <c r="B7089" t="s">
        <v>19</v>
      </c>
      <c r="C7089">
        <v>0</v>
      </c>
      <c r="D7089">
        <v>0</v>
      </c>
      <c r="E7089">
        <v>0</v>
      </c>
      <c r="F7089">
        <v>0</v>
      </c>
      <c r="G7089">
        <v>0</v>
      </c>
      <c r="H7089">
        <v>0</v>
      </c>
      <c r="I7089">
        <v>0</v>
      </c>
      <c r="J7089">
        <v>0</v>
      </c>
      <c r="K7089">
        <v>0</v>
      </c>
      <c r="L7089">
        <v>0</v>
      </c>
      <c r="M7089">
        <v>0</v>
      </c>
      <c r="N7089">
        <v>0</v>
      </c>
      <c r="O7089">
        <v>0</v>
      </c>
      <c r="P7089">
        <v>0</v>
      </c>
      <c r="Q7089">
        <v>0</v>
      </c>
      <c r="R7089">
        <v>0</v>
      </c>
      <c r="S7089">
        <v>0</v>
      </c>
      <c r="T7089">
        <v>0</v>
      </c>
      <c r="U7089">
        <v>0</v>
      </c>
      <c r="V7089">
        <v>0</v>
      </c>
      <c r="W7089">
        <v>0</v>
      </c>
      <c r="X7089">
        <v>0</v>
      </c>
      <c r="Y7089">
        <v>0</v>
      </c>
      <c r="Z7089">
        <v>0</v>
      </c>
      <c r="AA7089">
        <v>0</v>
      </c>
      <c r="AB7089">
        <v>0</v>
      </c>
      <c r="AC7089">
        <v>0</v>
      </c>
    </row>
    <row r="7090" spans="1:29">
      <c r="A7090" t="s">
        <v>719</v>
      </c>
      <c r="B7090" t="s">
        <v>19</v>
      </c>
      <c r="C7090">
        <v>0</v>
      </c>
      <c r="D7090">
        <v>0</v>
      </c>
      <c r="E7090">
        <v>0</v>
      </c>
      <c r="F7090">
        <v>0</v>
      </c>
      <c r="G7090">
        <v>0</v>
      </c>
      <c r="H7090">
        <v>0</v>
      </c>
      <c r="I7090">
        <v>0</v>
      </c>
      <c r="J7090">
        <v>0</v>
      </c>
      <c r="K7090">
        <v>0</v>
      </c>
      <c r="L7090">
        <v>0</v>
      </c>
      <c r="M7090">
        <v>0</v>
      </c>
      <c r="N7090">
        <v>0</v>
      </c>
      <c r="O7090">
        <v>0</v>
      </c>
      <c r="P7090">
        <v>0</v>
      </c>
      <c r="Q7090">
        <v>0</v>
      </c>
      <c r="R7090">
        <v>0</v>
      </c>
      <c r="S7090">
        <v>0</v>
      </c>
      <c r="T7090">
        <v>0</v>
      </c>
      <c r="U7090">
        <v>0</v>
      </c>
      <c r="V7090">
        <v>0</v>
      </c>
      <c r="W7090">
        <v>0</v>
      </c>
      <c r="X7090">
        <v>0</v>
      </c>
      <c r="Y7090">
        <v>0</v>
      </c>
      <c r="Z7090">
        <v>0</v>
      </c>
      <c r="AA7090">
        <v>0</v>
      </c>
      <c r="AB7090">
        <v>0</v>
      </c>
      <c r="AC7090">
        <v>0</v>
      </c>
    </row>
    <row r="7091" spans="1:29">
      <c r="A7091" t="s">
        <v>720</v>
      </c>
      <c r="B7091" t="s">
        <v>19</v>
      </c>
      <c r="C7091">
        <v>0</v>
      </c>
      <c r="D7091">
        <v>0</v>
      </c>
      <c r="E7091">
        <v>0</v>
      </c>
      <c r="F7091">
        <v>0</v>
      </c>
      <c r="G7091">
        <v>0</v>
      </c>
      <c r="H7091">
        <v>0</v>
      </c>
      <c r="I7091">
        <v>0</v>
      </c>
      <c r="J7091">
        <v>0</v>
      </c>
      <c r="K7091">
        <v>0</v>
      </c>
      <c r="L7091">
        <v>0</v>
      </c>
      <c r="M7091">
        <v>0</v>
      </c>
      <c r="N7091">
        <v>0</v>
      </c>
      <c r="O7091">
        <v>0</v>
      </c>
      <c r="P7091">
        <v>0</v>
      </c>
      <c r="Q7091">
        <v>0</v>
      </c>
      <c r="R7091">
        <v>0</v>
      </c>
      <c r="S7091">
        <v>0</v>
      </c>
      <c r="T7091">
        <v>0</v>
      </c>
      <c r="U7091">
        <v>0</v>
      </c>
      <c r="V7091">
        <v>0</v>
      </c>
      <c r="W7091">
        <v>0</v>
      </c>
      <c r="X7091">
        <v>0</v>
      </c>
      <c r="Y7091">
        <v>0</v>
      </c>
      <c r="Z7091">
        <v>0</v>
      </c>
      <c r="AA7091">
        <v>0</v>
      </c>
      <c r="AB7091">
        <v>0</v>
      </c>
      <c r="AC7091">
        <v>0</v>
      </c>
    </row>
    <row r="7092" spans="1:29">
      <c r="A7092" t="s">
        <v>721</v>
      </c>
      <c r="B7092" t="s">
        <v>19</v>
      </c>
      <c r="C7092">
        <v>0</v>
      </c>
      <c r="D7092">
        <v>0</v>
      </c>
      <c r="E7092">
        <v>0</v>
      </c>
      <c r="F7092">
        <v>0</v>
      </c>
      <c r="G7092">
        <v>0</v>
      </c>
      <c r="H7092">
        <v>0</v>
      </c>
      <c r="I7092">
        <v>0</v>
      </c>
      <c r="J7092">
        <v>0</v>
      </c>
      <c r="K7092">
        <v>0</v>
      </c>
      <c r="L7092">
        <v>0</v>
      </c>
      <c r="M7092">
        <v>0</v>
      </c>
      <c r="N7092">
        <v>0</v>
      </c>
      <c r="O7092">
        <v>0</v>
      </c>
      <c r="P7092">
        <v>0</v>
      </c>
      <c r="Q7092">
        <v>0</v>
      </c>
      <c r="R7092">
        <v>0</v>
      </c>
      <c r="S7092">
        <v>0</v>
      </c>
      <c r="T7092">
        <v>0</v>
      </c>
      <c r="U7092">
        <v>0</v>
      </c>
      <c r="V7092">
        <v>0</v>
      </c>
      <c r="W7092">
        <v>0</v>
      </c>
      <c r="X7092">
        <v>0</v>
      </c>
      <c r="Y7092">
        <v>0</v>
      </c>
      <c r="Z7092">
        <v>0</v>
      </c>
      <c r="AA7092">
        <v>0</v>
      </c>
      <c r="AB7092">
        <v>0</v>
      </c>
      <c r="AC7092">
        <v>0</v>
      </c>
    </row>
    <row r="7093" spans="1:29">
      <c r="A7093" t="s">
        <v>722</v>
      </c>
      <c r="B7093" t="s">
        <v>19</v>
      </c>
      <c r="C7093">
        <v>0</v>
      </c>
      <c r="D7093">
        <v>0</v>
      </c>
      <c r="E7093">
        <v>0</v>
      </c>
      <c r="F7093">
        <v>0</v>
      </c>
      <c r="G7093">
        <v>0</v>
      </c>
      <c r="H7093">
        <v>0</v>
      </c>
      <c r="I7093">
        <v>0</v>
      </c>
      <c r="J7093">
        <v>0</v>
      </c>
      <c r="K7093">
        <v>0</v>
      </c>
      <c r="L7093">
        <v>0</v>
      </c>
      <c r="M7093">
        <v>0</v>
      </c>
      <c r="N7093">
        <v>0</v>
      </c>
      <c r="O7093">
        <v>0</v>
      </c>
      <c r="P7093">
        <v>0</v>
      </c>
      <c r="Q7093">
        <v>0</v>
      </c>
      <c r="R7093">
        <v>0</v>
      </c>
      <c r="S7093">
        <v>0</v>
      </c>
      <c r="T7093">
        <v>0</v>
      </c>
      <c r="U7093">
        <v>0</v>
      </c>
      <c r="V7093">
        <v>0</v>
      </c>
      <c r="W7093">
        <v>0</v>
      </c>
      <c r="X7093">
        <v>0</v>
      </c>
      <c r="Y7093">
        <v>0</v>
      </c>
      <c r="Z7093">
        <v>0</v>
      </c>
      <c r="AA7093">
        <v>0</v>
      </c>
      <c r="AB7093">
        <v>0</v>
      </c>
      <c r="AC7093">
        <v>0</v>
      </c>
    </row>
    <row r="7094" spans="1:29">
      <c r="A7094" t="s">
        <v>723</v>
      </c>
      <c r="B7094" t="s">
        <v>19</v>
      </c>
      <c r="C7094">
        <v>0</v>
      </c>
      <c r="D7094">
        <v>0</v>
      </c>
      <c r="E7094">
        <v>0</v>
      </c>
      <c r="F7094">
        <v>0</v>
      </c>
      <c r="G7094">
        <v>0</v>
      </c>
      <c r="H7094">
        <v>0</v>
      </c>
      <c r="I7094">
        <v>0</v>
      </c>
      <c r="J7094">
        <v>0</v>
      </c>
      <c r="K7094">
        <v>0</v>
      </c>
      <c r="L7094">
        <v>0</v>
      </c>
      <c r="M7094">
        <v>0</v>
      </c>
      <c r="N7094">
        <v>0</v>
      </c>
      <c r="O7094">
        <v>0</v>
      </c>
      <c r="P7094">
        <v>0</v>
      </c>
      <c r="Q7094">
        <v>0</v>
      </c>
      <c r="R7094">
        <v>0</v>
      </c>
      <c r="S7094">
        <v>0</v>
      </c>
      <c r="T7094">
        <v>0</v>
      </c>
      <c r="U7094">
        <v>0</v>
      </c>
      <c r="V7094">
        <v>0</v>
      </c>
      <c r="W7094">
        <v>0</v>
      </c>
      <c r="X7094">
        <v>0</v>
      </c>
      <c r="Y7094">
        <v>0</v>
      </c>
      <c r="Z7094">
        <v>0</v>
      </c>
      <c r="AA7094">
        <v>0</v>
      </c>
      <c r="AB7094">
        <v>0</v>
      </c>
      <c r="AC7094">
        <v>0</v>
      </c>
    </row>
    <row r="7095" spans="1:29">
      <c r="A7095" t="s">
        <v>724</v>
      </c>
      <c r="B7095" t="s">
        <v>19</v>
      </c>
      <c r="C7095">
        <v>0</v>
      </c>
      <c r="D7095">
        <v>0</v>
      </c>
      <c r="E7095">
        <v>0</v>
      </c>
      <c r="F7095">
        <v>0</v>
      </c>
      <c r="G7095">
        <v>0</v>
      </c>
      <c r="H7095">
        <v>0</v>
      </c>
      <c r="I7095">
        <v>0</v>
      </c>
      <c r="J7095">
        <v>0</v>
      </c>
      <c r="K7095">
        <v>0</v>
      </c>
      <c r="L7095">
        <v>0</v>
      </c>
      <c r="M7095">
        <v>0</v>
      </c>
      <c r="N7095">
        <v>0</v>
      </c>
      <c r="O7095">
        <v>0</v>
      </c>
      <c r="P7095">
        <v>0</v>
      </c>
      <c r="Q7095">
        <v>0</v>
      </c>
      <c r="R7095">
        <v>0</v>
      </c>
      <c r="S7095">
        <v>0</v>
      </c>
      <c r="T7095">
        <v>0</v>
      </c>
      <c r="U7095">
        <v>0</v>
      </c>
      <c r="V7095">
        <v>0</v>
      </c>
      <c r="W7095">
        <v>0</v>
      </c>
      <c r="X7095">
        <v>0</v>
      </c>
      <c r="Y7095">
        <v>0</v>
      </c>
      <c r="Z7095">
        <v>0</v>
      </c>
      <c r="AA7095">
        <v>0</v>
      </c>
      <c r="AB7095">
        <v>0</v>
      </c>
      <c r="AC7095">
        <v>0</v>
      </c>
    </row>
    <row r="7096" spans="1:29">
      <c r="A7096" t="s">
        <v>725</v>
      </c>
      <c r="B7096" t="s">
        <v>19</v>
      </c>
      <c r="C7096">
        <v>0</v>
      </c>
      <c r="D7096">
        <v>0</v>
      </c>
      <c r="E7096">
        <v>0</v>
      </c>
      <c r="F7096">
        <v>0</v>
      </c>
      <c r="G7096">
        <v>0</v>
      </c>
      <c r="H7096">
        <v>0</v>
      </c>
      <c r="I7096">
        <v>0</v>
      </c>
      <c r="J7096">
        <v>0</v>
      </c>
      <c r="K7096">
        <v>0</v>
      </c>
      <c r="L7096">
        <v>0</v>
      </c>
      <c r="M7096">
        <v>0</v>
      </c>
      <c r="N7096">
        <v>0</v>
      </c>
      <c r="O7096">
        <v>0</v>
      </c>
      <c r="P7096">
        <v>0</v>
      </c>
      <c r="Q7096">
        <v>0</v>
      </c>
      <c r="R7096">
        <v>0</v>
      </c>
      <c r="S7096">
        <v>0</v>
      </c>
      <c r="T7096">
        <v>0</v>
      </c>
      <c r="U7096">
        <v>0</v>
      </c>
      <c r="V7096">
        <v>0</v>
      </c>
      <c r="W7096">
        <v>0</v>
      </c>
      <c r="X7096">
        <v>0</v>
      </c>
      <c r="Y7096">
        <v>0</v>
      </c>
      <c r="Z7096">
        <v>0</v>
      </c>
      <c r="AA7096">
        <v>0</v>
      </c>
      <c r="AB7096">
        <v>0</v>
      </c>
      <c r="AC7096">
        <v>0</v>
      </c>
    </row>
    <row r="7097" spans="1:29">
      <c r="A7097" t="s">
        <v>726</v>
      </c>
      <c r="B7097" t="s">
        <v>19</v>
      </c>
      <c r="C7097">
        <v>0</v>
      </c>
      <c r="D7097">
        <v>0</v>
      </c>
      <c r="E7097">
        <v>0</v>
      </c>
      <c r="F7097">
        <v>0</v>
      </c>
      <c r="G7097">
        <v>0</v>
      </c>
      <c r="H7097">
        <v>0</v>
      </c>
      <c r="I7097">
        <v>0</v>
      </c>
      <c r="J7097">
        <v>0</v>
      </c>
      <c r="K7097">
        <v>0</v>
      </c>
      <c r="L7097">
        <v>0</v>
      </c>
      <c r="M7097">
        <v>0</v>
      </c>
      <c r="N7097">
        <v>0</v>
      </c>
      <c r="O7097">
        <v>0</v>
      </c>
      <c r="P7097">
        <v>0</v>
      </c>
      <c r="Q7097">
        <v>0</v>
      </c>
      <c r="R7097">
        <v>0</v>
      </c>
      <c r="S7097">
        <v>0</v>
      </c>
      <c r="T7097">
        <v>0</v>
      </c>
      <c r="U7097">
        <v>0</v>
      </c>
      <c r="V7097">
        <v>0</v>
      </c>
      <c r="W7097">
        <v>0</v>
      </c>
      <c r="X7097">
        <v>0</v>
      </c>
      <c r="Y7097">
        <v>0</v>
      </c>
      <c r="Z7097">
        <v>0</v>
      </c>
      <c r="AA7097">
        <v>0</v>
      </c>
      <c r="AB7097">
        <v>0</v>
      </c>
      <c r="AC7097">
        <v>0</v>
      </c>
    </row>
    <row r="7098" spans="1:29">
      <c r="A7098" t="s">
        <v>727</v>
      </c>
      <c r="B7098" t="s">
        <v>19</v>
      </c>
      <c r="C7098">
        <v>0</v>
      </c>
      <c r="D7098">
        <v>0</v>
      </c>
      <c r="E7098">
        <v>0</v>
      </c>
      <c r="F7098">
        <v>0</v>
      </c>
      <c r="G7098">
        <v>0</v>
      </c>
      <c r="H7098">
        <v>0</v>
      </c>
      <c r="I7098">
        <v>0</v>
      </c>
      <c r="J7098">
        <v>0</v>
      </c>
      <c r="K7098">
        <v>0</v>
      </c>
      <c r="L7098">
        <v>0</v>
      </c>
      <c r="M7098">
        <v>0</v>
      </c>
      <c r="N7098">
        <v>0</v>
      </c>
      <c r="O7098">
        <v>0</v>
      </c>
      <c r="P7098">
        <v>0</v>
      </c>
      <c r="Q7098">
        <v>0</v>
      </c>
      <c r="R7098">
        <v>0</v>
      </c>
      <c r="S7098">
        <v>0</v>
      </c>
      <c r="T7098">
        <v>0</v>
      </c>
      <c r="U7098">
        <v>0</v>
      </c>
      <c r="V7098">
        <v>0</v>
      </c>
      <c r="W7098">
        <v>0</v>
      </c>
      <c r="X7098">
        <v>0</v>
      </c>
      <c r="Y7098">
        <v>0</v>
      </c>
      <c r="Z7098">
        <v>0</v>
      </c>
      <c r="AA7098">
        <v>0</v>
      </c>
      <c r="AB7098">
        <v>0</v>
      </c>
      <c r="AC7098">
        <v>0</v>
      </c>
    </row>
    <row r="7099" spans="1:29">
      <c r="A7099" t="s">
        <v>728</v>
      </c>
      <c r="B7099" t="s">
        <v>19</v>
      </c>
      <c r="C7099">
        <v>0</v>
      </c>
      <c r="D7099">
        <v>0</v>
      </c>
      <c r="E7099">
        <v>0</v>
      </c>
      <c r="F7099">
        <v>0</v>
      </c>
      <c r="G7099">
        <v>0</v>
      </c>
      <c r="H7099">
        <v>0</v>
      </c>
      <c r="I7099">
        <v>0</v>
      </c>
      <c r="J7099">
        <v>0</v>
      </c>
      <c r="K7099">
        <v>0</v>
      </c>
      <c r="L7099">
        <v>0</v>
      </c>
      <c r="M7099">
        <v>0</v>
      </c>
      <c r="N7099">
        <v>0</v>
      </c>
      <c r="O7099">
        <v>0</v>
      </c>
      <c r="P7099">
        <v>0</v>
      </c>
      <c r="Q7099">
        <v>0</v>
      </c>
      <c r="R7099">
        <v>0</v>
      </c>
      <c r="S7099">
        <v>0</v>
      </c>
      <c r="T7099">
        <v>0</v>
      </c>
      <c r="U7099">
        <v>0</v>
      </c>
      <c r="V7099">
        <v>0</v>
      </c>
      <c r="W7099">
        <v>0</v>
      </c>
      <c r="X7099">
        <v>0</v>
      </c>
      <c r="Y7099">
        <v>0</v>
      </c>
      <c r="Z7099">
        <v>0</v>
      </c>
      <c r="AA7099">
        <v>0</v>
      </c>
      <c r="AB7099">
        <v>0</v>
      </c>
      <c r="AC7099">
        <v>0</v>
      </c>
    </row>
    <row r="7100" spans="1:29">
      <c r="A7100" t="s">
        <v>729</v>
      </c>
      <c r="B7100" t="s">
        <v>19</v>
      </c>
      <c r="C7100">
        <v>0</v>
      </c>
      <c r="D7100">
        <v>0</v>
      </c>
      <c r="E7100">
        <v>0</v>
      </c>
      <c r="F7100">
        <v>0</v>
      </c>
      <c r="G7100">
        <v>0</v>
      </c>
      <c r="H7100">
        <v>0</v>
      </c>
      <c r="I7100">
        <v>0</v>
      </c>
      <c r="J7100">
        <v>0</v>
      </c>
      <c r="K7100">
        <v>0</v>
      </c>
      <c r="L7100">
        <v>0</v>
      </c>
      <c r="M7100">
        <v>0</v>
      </c>
      <c r="N7100">
        <v>0</v>
      </c>
      <c r="O7100">
        <v>0</v>
      </c>
      <c r="P7100">
        <v>0</v>
      </c>
      <c r="Q7100">
        <v>0</v>
      </c>
      <c r="R7100">
        <v>0</v>
      </c>
      <c r="S7100">
        <v>0</v>
      </c>
      <c r="T7100">
        <v>0</v>
      </c>
      <c r="U7100">
        <v>0</v>
      </c>
      <c r="V7100">
        <v>0</v>
      </c>
      <c r="W7100">
        <v>0</v>
      </c>
      <c r="X7100">
        <v>0</v>
      </c>
      <c r="Y7100">
        <v>0</v>
      </c>
      <c r="Z7100">
        <v>0</v>
      </c>
      <c r="AA7100">
        <v>0</v>
      </c>
      <c r="AB7100">
        <v>0</v>
      </c>
      <c r="AC7100">
        <v>0</v>
      </c>
    </row>
    <row r="7101" spans="1:29">
      <c r="A7101" t="s">
        <v>730</v>
      </c>
      <c r="B7101" t="s">
        <v>19</v>
      </c>
      <c r="C7101">
        <v>0</v>
      </c>
      <c r="D7101">
        <v>0</v>
      </c>
      <c r="E7101">
        <v>0</v>
      </c>
      <c r="F7101">
        <v>0</v>
      </c>
      <c r="G7101">
        <v>0</v>
      </c>
      <c r="H7101">
        <v>0</v>
      </c>
      <c r="I7101">
        <v>0</v>
      </c>
      <c r="J7101">
        <v>0</v>
      </c>
      <c r="K7101">
        <v>0</v>
      </c>
      <c r="L7101">
        <v>0</v>
      </c>
      <c r="M7101">
        <v>0</v>
      </c>
      <c r="N7101">
        <v>0</v>
      </c>
      <c r="O7101">
        <v>0</v>
      </c>
      <c r="P7101">
        <v>0</v>
      </c>
      <c r="Q7101">
        <v>0</v>
      </c>
      <c r="R7101">
        <v>0</v>
      </c>
      <c r="S7101">
        <v>0</v>
      </c>
      <c r="T7101">
        <v>0</v>
      </c>
      <c r="U7101">
        <v>0</v>
      </c>
      <c r="V7101">
        <v>0</v>
      </c>
      <c r="W7101">
        <v>0</v>
      </c>
      <c r="X7101">
        <v>0</v>
      </c>
      <c r="Y7101">
        <v>0</v>
      </c>
      <c r="Z7101">
        <v>0</v>
      </c>
      <c r="AA7101">
        <v>0</v>
      </c>
      <c r="AB7101">
        <v>0</v>
      </c>
      <c r="AC7101">
        <v>0</v>
      </c>
    </row>
    <row r="7102" spans="1:29">
      <c r="A7102" t="s">
        <v>731</v>
      </c>
      <c r="B7102" t="s">
        <v>19</v>
      </c>
      <c r="C7102">
        <v>0</v>
      </c>
      <c r="D7102">
        <v>0</v>
      </c>
      <c r="E7102">
        <v>0</v>
      </c>
      <c r="F7102">
        <v>0</v>
      </c>
      <c r="G7102">
        <v>0</v>
      </c>
      <c r="H7102">
        <v>0</v>
      </c>
      <c r="I7102">
        <v>0</v>
      </c>
      <c r="J7102">
        <v>0</v>
      </c>
      <c r="K7102">
        <v>0</v>
      </c>
      <c r="L7102">
        <v>0</v>
      </c>
      <c r="M7102">
        <v>0</v>
      </c>
      <c r="N7102">
        <v>0</v>
      </c>
      <c r="O7102">
        <v>0</v>
      </c>
      <c r="P7102">
        <v>0</v>
      </c>
      <c r="Q7102">
        <v>0</v>
      </c>
      <c r="R7102">
        <v>0</v>
      </c>
      <c r="S7102">
        <v>0</v>
      </c>
      <c r="T7102">
        <v>0</v>
      </c>
      <c r="U7102">
        <v>0</v>
      </c>
      <c r="V7102">
        <v>0</v>
      </c>
      <c r="W7102">
        <v>0</v>
      </c>
      <c r="X7102">
        <v>0</v>
      </c>
      <c r="Y7102">
        <v>0</v>
      </c>
      <c r="Z7102">
        <v>0</v>
      </c>
      <c r="AA7102">
        <v>0</v>
      </c>
      <c r="AB7102">
        <v>0</v>
      </c>
      <c r="AC7102">
        <v>0</v>
      </c>
    </row>
    <row r="7103" spans="1:29">
      <c r="A7103" t="s">
        <v>732</v>
      </c>
      <c r="B7103" t="s">
        <v>19</v>
      </c>
      <c r="C7103">
        <v>0</v>
      </c>
      <c r="D7103">
        <v>0</v>
      </c>
      <c r="E7103">
        <v>0</v>
      </c>
      <c r="F7103">
        <v>0</v>
      </c>
      <c r="G7103">
        <v>0</v>
      </c>
      <c r="H7103">
        <v>0</v>
      </c>
      <c r="I7103">
        <v>0</v>
      </c>
      <c r="J7103">
        <v>0</v>
      </c>
      <c r="K7103">
        <v>0</v>
      </c>
      <c r="L7103">
        <v>0</v>
      </c>
      <c r="M7103">
        <v>0</v>
      </c>
      <c r="N7103">
        <v>0</v>
      </c>
      <c r="O7103">
        <v>0</v>
      </c>
      <c r="P7103">
        <v>0</v>
      </c>
      <c r="Q7103">
        <v>0</v>
      </c>
      <c r="R7103">
        <v>0</v>
      </c>
      <c r="S7103">
        <v>0</v>
      </c>
      <c r="T7103">
        <v>0</v>
      </c>
      <c r="U7103">
        <v>0</v>
      </c>
      <c r="V7103">
        <v>0</v>
      </c>
      <c r="W7103">
        <v>0</v>
      </c>
      <c r="X7103">
        <v>0</v>
      </c>
      <c r="Y7103">
        <v>0</v>
      </c>
      <c r="Z7103">
        <v>0</v>
      </c>
      <c r="AA7103">
        <v>0</v>
      </c>
      <c r="AB7103">
        <v>0</v>
      </c>
      <c r="AC7103">
        <v>0</v>
      </c>
    </row>
    <row r="7104" spans="1:29">
      <c r="A7104" t="s">
        <v>733</v>
      </c>
      <c r="B7104" t="s">
        <v>19</v>
      </c>
      <c r="C7104">
        <v>0</v>
      </c>
      <c r="D7104">
        <v>0</v>
      </c>
      <c r="E7104">
        <v>0</v>
      </c>
      <c r="F7104">
        <v>0</v>
      </c>
      <c r="G7104">
        <v>0</v>
      </c>
      <c r="H7104">
        <v>0</v>
      </c>
      <c r="I7104">
        <v>0</v>
      </c>
      <c r="J7104">
        <v>0</v>
      </c>
      <c r="K7104">
        <v>0</v>
      </c>
      <c r="L7104">
        <v>0</v>
      </c>
      <c r="M7104">
        <v>0</v>
      </c>
      <c r="N7104">
        <v>0</v>
      </c>
      <c r="O7104">
        <v>0</v>
      </c>
      <c r="P7104">
        <v>0</v>
      </c>
      <c r="Q7104">
        <v>0</v>
      </c>
      <c r="R7104">
        <v>0</v>
      </c>
      <c r="S7104">
        <v>0</v>
      </c>
      <c r="T7104">
        <v>0</v>
      </c>
      <c r="U7104">
        <v>0</v>
      </c>
      <c r="V7104">
        <v>0</v>
      </c>
      <c r="W7104">
        <v>0</v>
      </c>
      <c r="X7104">
        <v>0</v>
      </c>
      <c r="Y7104">
        <v>0</v>
      </c>
      <c r="Z7104">
        <v>0</v>
      </c>
      <c r="AA7104">
        <v>0</v>
      </c>
      <c r="AB7104">
        <v>0</v>
      </c>
      <c r="AC7104">
        <v>0</v>
      </c>
    </row>
    <row r="7105" spans="1:29">
      <c r="A7105" t="s">
        <v>734</v>
      </c>
      <c r="B7105" t="s">
        <v>19</v>
      </c>
      <c r="C7105">
        <v>0</v>
      </c>
      <c r="D7105">
        <v>0</v>
      </c>
      <c r="E7105">
        <v>0</v>
      </c>
      <c r="F7105">
        <v>0</v>
      </c>
      <c r="G7105">
        <v>0</v>
      </c>
      <c r="H7105">
        <v>0</v>
      </c>
      <c r="I7105">
        <v>0</v>
      </c>
      <c r="J7105">
        <v>0</v>
      </c>
      <c r="K7105">
        <v>0</v>
      </c>
      <c r="L7105">
        <v>0</v>
      </c>
      <c r="M7105">
        <v>0</v>
      </c>
      <c r="N7105">
        <v>0</v>
      </c>
      <c r="O7105">
        <v>0</v>
      </c>
      <c r="P7105">
        <v>0</v>
      </c>
      <c r="Q7105">
        <v>0</v>
      </c>
      <c r="R7105">
        <v>0</v>
      </c>
      <c r="S7105">
        <v>0</v>
      </c>
      <c r="T7105">
        <v>0</v>
      </c>
      <c r="U7105">
        <v>0</v>
      </c>
      <c r="V7105">
        <v>0</v>
      </c>
      <c r="W7105">
        <v>0</v>
      </c>
      <c r="X7105">
        <v>0</v>
      </c>
      <c r="Y7105">
        <v>0</v>
      </c>
      <c r="Z7105">
        <v>0</v>
      </c>
      <c r="AA7105">
        <v>0</v>
      </c>
      <c r="AB7105">
        <v>0</v>
      </c>
      <c r="AC7105">
        <v>0</v>
      </c>
    </row>
    <row r="7106" spans="1:29">
      <c r="A7106" t="s">
        <v>735</v>
      </c>
      <c r="B7106" t="s">
        <v>19</v>
      </c>
      <c r="C7106">
        <v>0</v>
      </c>
      <c r="D7106">
        <v>0</v>
      </c>
      <c r="E7106">
        <v>0</v>
      </c>
      <c r="F7106">
        <v>0</v>
      </c>
      <c r="G7106">
        <v>0</v>
      </c>
      <c r="H7106">
        <v>0</v>
      </c>
      <c r="I7106">
        <v>0</v>
      </c>
      <c r="J7106">
        <v>0</v>
      </c>
      <c r="K7106">
        <v>0</v>
      </c>
      <c r="L7106">
        <v>0</v>
      </c>
      <c r="M7106">
        <v>0</v>
      </c>
      <c r="N7106">
        <v>0</v>
      </c>
      <c r="O7106">
        <v>0</v>
      </c>
      <c r="P7106">
        <v>0</v>
      </c>
      <c r="Q7106">
        <v>0</v>
      </c>
      <c r="R7106">
        <v>0</v>
      </c>
      <c r="S7106">
        <v>0</v>
      </c>
      <c r="T7106">
        <v>0</v>
      </c>
      <c r="U7106">
        <v>0</v>
      </c>
      <c r="V7106">
        <v>0</v>
      </c>
      <c r="W7106">
        <v>0</v>
      </c>
      <c r="X7106">
        <v>0</v>
      </c>
      <c r="Y7106">
        <v>0</v>
      </c>
      <c r="Z7106">
        <v>0</v>
      </c>
      <c r="AA7106">
        <v>0</v>
      </c>
      <c r="AB7106">
        <v>0</v>
      </c>
      <c r="AC7106">
        <v>0</v>
      </c>
    </row>
    <row r="7107" spans="1:29">
      <c r="A7107" t="s">
        <v>736</v>
      </c>
      <c r="B7107" t="s">
        <v>19</v>
      </c>
      <c r="C7107">
        <v>0</v>
      </c>
      <c r="D7107">
        <v>0</v>
      </c>
      <c r="E7107">
        <v>0</v>
      </c>
      <c r="F7107">
        <v>0</v>
      </c>
      <c r="G7107">
        <v>0</v>
      </c>
      <c r="H7107">
        <v>0</v>
      </c>
      <c r="I7107">
        <v>0</v>
      </c>
      <c r="J7107">
        <v>0</v>
      </c>
      <c r="K7107">
        <v>0</v>
      </c>
      <c r="L7107">
        <v>0</v>
      </c>
      <c r="M7107">
        <v>0</v>
      </c>
      <c r="N7107">
        <v>0</v>
      </c>
      <c r="O7107">
        <v>0</v>
      </c>
      <c r="P7107">
        <v>0</v>
      </c>
      <c r="Q7107">
        <v>0</v>
      </c>
      <c r="R7107">
        <v>0</v>
      </c>
      <c r="S7107">
        <v>0</v>
      </c>
      <c r="T7107">
        <v>0</v>
      </c>
      <c r="U7107">
        <v>0</v>
      </c>
      <c r="V7107">
        <v>0</v>
      </c>
      <c r="W7107">
        <v>0</v>
      </c>
      <c r="X7107">
        <v>0</v>
      </c>
      <c r="Y7107">
        <v>0</v>
      </c>
      <c r="Z7107">
        <v>0</v>
      </c>
      <c r="AA7107">
        <v>0</v>
      </c>
      <c r="AB7107">
        <v>0</v>
      </c>
      <c r="AC7107">
        <v>0</v>
      </c>
    </row>
    <row r="7108" spans="1:29">
      <c r="A7108" t="s">
        <v>737</v>
      </c>
      <c r="B7108" t="s">
        <v>19</v>
      </c>
      <c r="C7108">
        <v>0</v>
      </c>
      <c r="D7108">
        <v>0</v>
      </c>
      <c r="E7108">
        <v>0</v>
      </c>
      <c r="F7108">
        <v>0</v>
      </c>
      <c r="G7108">
        <v>0</v>
      </c>
      <c r="H7108">
        <v>0</v>
      </c>
      <c r="I7108">
        <v>0</v>
      </c>
      <c r="J7108">
        <v>0</v>
      </c>
      <c r="K7108">
        <v>0</v>
      </c>
      <c r="L7108">
        <v>0</v>
      </c>
      <c r="M7108">
        <v>0</v>
      </c>
      <c r="N7108">
        <v>0</v>
      </c>
      <c r="O7108">
        <v>0</v>
      </c>
      <c r="P7108">
        <v>0</v>
      </c>
      <c r="Q7108">
        <v>0</v>
      </c>
      <c r="R7108">
        <v>0</v>
      </c>
      <c r="S7108">
        <v>0</v>
      </c>
      <c r="T7108">
        <v>0</v>
      </c>
      <c r="U7108">
        <v>0</v>
      </c>
      <c r="V7108">
        <v>0</v>
      </c>
      <c r="W7108">
        <v>0</v>
      </c>
      <c r="X7108">
        <v>0</v>
      </c>
      <c r="Y7108">
        <v>0</v>
      </c>
      <c r="Z7108">
        <v>0</v>
      </c>
      <c r="AA7108">
        <v>0</v>
      </c>
      <c r="AB7108">
        <v>0</v>
      </c>
      <c r="AC7108">
        <v>0</v>
      </c>
    </row>
    <row r="7109" spans="1:29">
      <c r="A7109" t="s">
        <v>738</v>
      </c>
      <c r="B7109" t="s">
        <v>19</v>
      </c>
      <c r="C7109">
        <v>0</v>
      </c>
      <c r="D7109">
        <v>0</v>
      </c>
      <c r="E7109">
        <v>0</v>
      </c>
      <c r="F7109">
        <v>0</v>
      </c>
      <c r="G7109">
        <v>0</v>
      </c>
      <c r="H7109">
        <v>0</v>
      </c>
      <c r="I7109">
        <v>0</v>
      </c>
      <c r="J7109">
        <v>0</v>
      </c>
      <c r="K7109">
        <v>0</v>
      </c>
      <c r="L7109">
        <v>0</v>
      </c>
      <c r="M7109">
        <v>0</v>
      </c>
      <c r="N7109">
        <v>0</v>
      </c>
      <c r="O7109">
        <v>0</v>
      </c>
      <c r="P7109">
        <v>0</v>
      </c>
      <c r="Q7109">
        <v>0</v>
      </c>
      <c r="R7109">
        <v>0</v>
      </c>
      <c r="S7109">
        <v>0</v>
      </c>
      <c r="T7109">
        <v>0</v>
      </c>
      <c r="U7109">
        <v>0</v>
      </c>
      <c r="V7109">
        <v>0</v>
      </c>
      <c r="W7109">
        <v>0</v>
      </c>
      <c r="X7109">
        <v>0</v>
      </c>
      <c r="Y7109">
        <v>0</v>
      </c>
      <c r="Z7109">
        <v>0</v>
      </c>
      <c r="AA7109">
        <v>0</v>
      </c>
      <c r="AB7109">
        <v>0</v>
      </c>
      <c r="AC7109">
        <v>0</v>
      </c>
    </row>
    <row r="7110" spans="1:29">
      <c r="A7110" t="s">
        <v>739</v>
      </c>
      <c r="B7110" t="s">
        <v>19</v>
      </c>
      <c r="C7110">
        <v>0</v>
      </c>
      <c r="D7110">
        <v>0</v>
      </c>
      <c r="E7110">
        <v>0</v>
      </c>
      <c r="F7110">
        <v>0</v>
      </c>
      <c r="G7110">
        <v>0</v>
      </c>
      <c r="H7110">
        <v>0</v>
      </c>
      <c r="I7110">
        <v>0</v>
      </c>
      <c r="J7110">
        <v>0</v>
      </c>
      <c r="K7110">
        <v>0</v>
      </c>
      <c r="L7110">
        <v>0</v>
      </c>
      <c r="M7110">
        <v>0</v>
      </c>
      <c r="N7110">
        <v>0</v>
      </c>
      <c r="O7110">
        <v>0</v>
      </c>
      <c r="P7110">
        <v>0</v>
      </c>
      <c r="Q7110">
        <v>0</v>
      </c>
      <c r="R7110">
        <v>0</v>
      </c>
      <c r="S7110">
        <v>0</v>
      </c>
      <c r="T7110">
        <v>0</v>
      </c>
      <c r="U7110">
        <v>0</v>
      </c>
      <c r="V7110">
        <v>0</v>
      </c>
      <c r="W7110">
        <v>0</v>
      </c>
      <c r="X7110">
        <v>0</v>
      </c>
      <c r="Y7110">
        <v>0</v>
      </c>
      <c r="Z7110">
        <v>0</v>
      </c>
      <c r="AA7110">
        <v>0</v>
      </c>
      <c r="AB7110">
        <v>0</v>
      </c>
      <c r="AC7110">
        <v>0</v>
      </c>
    </row>
    <row r="7111" spans="1:29">
      <c r="A7111" t="s">
        <v>740</v>
      </c>
      <c r="B7111" t="s">
        <v>19</v>
      </c>
      <c r="C7111">
        <v>0</v>
      </c>
      <c r="D7111">
        <v>0</v>
      </c>
      <c r="E7111">
        <v>0</v>
      </c>
      <c r="F7111">
        <v>0</v>
      </c>
      <c r="G7111">
        <v>0</v>
      </c>
      <c r="H7111">
        <v>0</v>
      </c>
      <c r="I7111">
        <v>0</v>
      </c>
      <c r="J7111">
        <v>0</v>
      </c>
      <c r="K7111">
        <v>0</v>
      </c>
      <c r="L7111">
        <v>0</v>
      </c>
      <c r="M7111">
        <v>0</v>
      </c>
      <c r="N7111">
        <v>0</v>
      </c>
      <c r="O7111">
        <v>0</v>
      </c>
      <c r="P7111">
        <v>0</v>
      </c>
      <c r="Q7111">
        <v>0</v>
      </c>
      <c r="R7111">
        <v>0</v>
      </c>
      <c r="S7111">
        <v>0</v>
      </c>
      <c r="T7111">
        <v>0</v>
      </c>
      <c r="U7111">
        <v>0</v>
      </c>
      <c r="V7111">
        <v>0</v>
      </c>
      <c r="W7111">
        <v>0</v>
      </c>
      <c r="X7111">
        <v>0</v>
      </c>
      <c r="Y7111">
        <v>0</v>
      </c>
      <c r="Z7111">
        <v>0</v>
      </c>
      <c r="AA7111">
        <v>0</v>
      </c>
      <c r="AB7111">
        <v>0</v>
      </c>
      <c r="AC7111">
        <v>0</v>
      </c>
    </row>
    <row r="7112" spans="1:29">
      <c r="A7112" t="s">
        <v>741</v>
      </c>
      <c r="B7112" t="s">
        <v>19</v>
      </c>
      <c r="C7112">
        <v>0</v>
      </c>
      <c r="D7112">
        <v>0</v>
      </c>
      <c r="E7112">
        <v>0</v>
      </c>
      <c r="F7112">
        <v>0</v>
      </c>
      <c r="G7112">
        <v>0</v>
      </c>
      <c r="H7112">
        <v>0</v>
      </c>
      <c r="I7112">
        <v>0</v>
      </c>
      <c r="J7112">
        <v>0</v>
      </c>
      <c r="K7112">
        <v>0</v>
      </c>
      <c r="L7112">
        <v>0</v>
      </c>
      <c r="M7112">
        <v>0</v>
      </c>
      <c r="N7112">
        <v>0</v>
      </c>
      <c r="O7112">
        <v>0</v>
      </c>
      <c r="P7112">
        <v>0</v>
      </c>
      <c r="Q7112">
        <v>0</v>
      </c>
      <c r="R7112">
        <v>0</v>
      </c>
      <c r="S7112">
        <v>0</v>
      </c>
      <c r="T7112">
        <v>0</v>
      </c>
      <c r="U7112">
        <v>0</v>
      </c>
      <c r="V7112">
        <v>0</v>
      </c>
      <c r="W7112">
        <v>0</v>
      </c>
      <c r="X7112">
        <v>0</v>
      </c>
      <c r="Y7112">
        <v>0</v>
      </c>
      <c r="Z7112">
        <v>0</v>
      </c>
      <c r="AA7112">
        <v>0</v>
      </c>
      <c r="AB7112">
        <v>0</v>
      </c>
      <c r="AC7112">
        <v>0</v>
      </c>
    </row>
    <row r="7113" spans="1:29">
      <c r="A7113" t="s">
        <v>742</v>
      </c>
      <c r="B7113" t="s">
        <v>19</v>
      </c>
      <c r="C7113">
        <v>0</v>
      </c>
      <c r="D7113">
        <v>0</v>
      </c>
      <c r="E7113">
        <v>0</v>
      </c>
      <c r="F7113">
        <v>0</v>
      </c>
      <c r="G7113">
        <v>0</v>
      </c>
      <c r="H7113">
        <v>0</v>
      </c>
      <c r="I7113">
        <v>0</v>
      </c>
      <c r="J7113">
        <v>0</v>
      </c>
      <c r="K7113">
        <v>0</v>
      </c>
      <c r="L7113">
        <v>0</v>
      </c>
      <c r="M7113">
        <v>0</v>
      </c>
      <c r="N7113">
        <v>0</v>
      </c>
      <c r="O7113">
        <v>0</v>
      </c>
      <c r="P7113">
        <v>0</v>
      </c>
      <c r="Q7113">
        <v>0</v>
      </c>
      <c r="R7113">
        <v>0</v>
      </c>
      <c r="S7113">
        <v>0</v>
      </c>
      <c r="T7113">
        <v>0</v>
      </c>
      <c r="U7113">
        <v>0</v>
      </c>
      <c r="V7113">
        <v>0</v>
      </c>
      <c r="W7113">
        <v>0</v>
      </c>
      <c r="X7113">
        <v>0</v>
      </c>
      <c r="Y7113">
        <v>0</v>
      </c>
      <c r="Z7113">
        <v>0</v>
      </c>
      <c r="AA7113">
        <v>0</v>
      </c>
      <c r="AB7113">
        <v>0</v>
      </c>
      <c r="AC7113">
        <v>0</v>
      </c>
    </row>
    <row r="7114" spans="1:29">
      <c r="A7114" t="s">
        <v>743</v>
      </c>
      <c r="B7114" t="s">
        <v>19</v>
      </c>
      <c r="C7114" s="2">
        <v>1484470000000</v>
      </c>
      <c r="D7114" s="2">
        <v>1588350000000</v>
      </c>
      <c r="E7114" s="2">
        <v>1649340000000</v>
      </c>
      <c r="F7114" s="2">
        <v>1692240000000</v>
      </c>
      <c r="G7114" s="2">
        <v>1708220000000</v>
      </c>
      <c r="H7114" s="2">
        <v>1718990000000</v>
      </c>
      <c r="I7114" s="2">
        <v>1716000000000</v>
      </c>
      <c r="J7114" s="2">
        <v>1709790000000</v>
      </c>
      <c r="K7114" s="2">
        <v>1704590000000</v>
      </c>
      <c r="L7114" s="2">
        <v>1692770000000</v>
      </c>
      <c r="M7114" s="2">
        <v>1688920000000</v>
      </c>
      <c r="N7114" s="2">
        <v>1680390000000</v>
      </c>
      <c r="O7114" s="2">
        <v>1671070000000</v>
      </c>
      <c r="P7114" s="2">
        <v>1671650000000</v>
      </c>
      <c r="Q7114" s="2">
        <v>1672380000000</v>
      </c>
      <c r="R7114" s="2">
        <v>1680360000000</v>
      </c>
      <c r="S7114" s="2">
        <v>1687190000000</v>
      </c>
      <c r="T7114" s="2">
        <v>1692230000000</v>
      </c>
      <c r="U7114" s="2">
        <v>1705630000000</v>
      </c>
      <c r="V7114" s="2">
        <v>1718430000000</v>
      </c>
      <c r="W7114" s="2">
        <v>1737780000000</v>
      </c>
      <c r="X7114" s="2">
        <v>1757400000000</v>
      </c>
      <c r="Y7114" s="2">
        <v>1774680000000</v>
      </c>
      <c r="Z7114" s="2">
        <v>1801890000000</v>
      </c>
      <c r="AA7114" s="2">
        <v>1830830000000</v>
      </c>
      <c r="AB7114" s="2">
        <v>1859720000000</v>
      </c>
      <c r="AC7114" s="2">
        <v>1900320000000</v>
      </c>
    </row>
    <row r="7115" spans="1:29">
      <c r="A7115" t="s">
        <v>744</v>
      </c>
      <c r="B7115" t="s">
        <v>19</v>
      </c>
      <c r="C7115">
        <v>0</v>
      </c>
      <c r="D7115">
        <v>0</v>
      </c>
      <c r="E7115">
        <v>0</v>
      </c>
      <c r="F7115">
        <v>0</v>
      </c>
      <c r="G7115">
        <v>0</v>
      </c>
      <c r="H7115">
        <v>0</v>
      </c>
      <c r="I7115">
        <v>0</v>
      </c>
      <c r="J7115">
        <v>0</v>
      </c>
      <c r="K7115">
        <v>0</v>
      </c>
      <c r="L7115">
        <v>0</v>
      </c>
      <c r="M7115">
        <v>0</v>
      </c>
      <c r="N7115">
        <v>0</v>
      </c>
      <c r="O7115">
        <v>0</v>
      </c>
      <c r="P7115">
        <v>0</v>
      </c>
      <c r="Q7115">
        <v>0</v>
      </c>
      <c r="R7115">
        <v>0</v>
      </c>
      <c r="S7115">
        <v>0</v>
      </c>
      <c r="T7115">
        <v>0</v>
      </c>
      <c r="U7115">
        <v>0</v>
      </c>
      <c r="V7115">
        <v>0</v>
      </c>
      <c r="W7115">
        <v>0</v>
      </c>
      <c r="X7115">
        <v>0</v>
      </c>
      <c r="Y7115">
        <v>0</v>
      </c>
      <c r="Z7115">
        <v>0</v>
      </c>
      <c r="AA7115">
        <v>0</v>
      </c>
      <c r="AB7115">
        <v>0</v>
      </c>
      <c r="AC7115">
        <v>0</v>
      </c>
    </row>
    <row r="7116" spans="1:29">
      <c r="A7116" t="s">
        <v>745</v>
      </c>
      <c r="B7116" t="s">
        <v>19</v>
      </c>
      <c r="C7116">
        <v>0</v>
      </c>
      <c r="D7116">
        <v>0</v>
      </c>
      <c r="E7116">
        <v>0</v>
      </c>
      <c r="F7116">
        <v>0</v>
      </c>
      <c r="G7116">
        <v>0</v>
      </c>
      <c r="H7116">
        <v>0</v>
      </c>
      <c r="I7116">
        <v>0</v>
      </c>
      <c r="J7116">
        <v>0</v>
      </c>
      <c r="K7116">
        <v>0</v>
      </c>
      <c r="L7116">
        <v>0</v>
      </c>
      <c r="M7116">
        <v>0</v>
      </c>
      <c r="N7116">
        <v>0</v>
      </c>
      <c r="O7116">
        <v>0</v>
      </c>
      <c r="P7116">
        <v>0</v>
      </c>
      <c r="Q7116">
        <v>0</v>
      </c>
      <c r="R7116">
        <v>0</v>
      </c>
      <c r="S7116">
        <v>0</v>
      </c>
      <c r="T7116">
        <v>0</v>
      </c>
      <c r="U7116">
        <v>0</v>
      </c>
      <c r="V7116">
        <v>0</v>
      </c>
      <c r="W7116">
        <v>0</v>
      </c>
      <c r="X7116">
        <v>0</v>
      </c>
      <c r="Y7116">
        <v>0</v>
      </c>
      <c r="Z7116">
        <v>0</v>
      </c>
      <c r="AA7116">
        <v>0</v>
      </c>
      <c r="AB7116">
        <v>0</v>
      </c>
      <c r="AC7116">
        <v>0</v>
      </c>
    </row>
    <row r="7117" spans="1:29">
      <c r="A7117" t="s">
        <v>746</v>
      </c>
      <c r="B7117" t="s">
        <v>19</v>
      </c>
      <c r="C7117">
        <v>0</v>
      </c>
      <c r="D7117">
        <v>0</v>
      </c>
      <c r="E7117">
        <v>0</v>
      </c>
      <c r="F7117">
        <v>0</v>
      </c>
      <c r="G7117">
        <v>0</v>
      </c>
      <c r="H7117">
        <v>0</v>
      </c>
      <c r="I7117">
        <v>0</v>
      </c>
      <c r="J7117">
        <v>0</v>
      </c>
      <c r="K7117">
        <v>0</v>
      </c>
      <c r="L7117">
        <v>0</v>
      </c>
      <c r="M7117">
        <v>0</v>
      </c>
      <c r="N7117">
        <v>0</v>
      </c>
      <c r="O7117">
        <v>0</v>
      </c>
      <c r="P7117">
        <v>0</v>
      </c>
      <c r="Q7117">
        <v>0</v>
      </c>
      <c r="R7117">
        <v>0</v>
      </c>
      <c r="S7117">
        <v>0</v>
      </c>
      <c r="T7117">
        <v>0</v>
      </c>
      <c r="U7117">
        <v>0</v>
      </c>
      <c r="V7117">
        <v>0</v>
      </c>
      <c r="W7117">
        <v>0</v>
      </c>
      <c r="X7117">
        <v>0</v>
      </c>
      <c r="Y7117">
        <v>0</v>
      </c>
      <c r="Z7117">
        <v>0</v>
      </c>
      <c r="AA7117">
        <v>0</v>
      </c>
      <c r="AB7117">
        <v>0</v>
      </c>
      <c r="AC7117">
        <v>0</v>
      </c>
    </row>
    <row r="7118" spans="1:29">
      <c r="A7118" t="s">
        <v>747</v>
      </c>
      <c r="B7118" t="s">
        <v>19</v>
      </c>
      <c r="C7118">
        <v>0</v>
      </c>
      <c r="D7118">
        <v>0</v>
      </c>
      <c r="E7118">
        <v>0</v>
      </c>
      <c r="F7118">
        <v>0</v>
      </c>
      <c r="G7118">
        <v>0</v>
      </c>
      <c r="H7118">
        <v>0</v>
      </c>
      <c r="I7118">
        <v>0</v>
      </c>
      <c r="J7118">
        <v>0</v>
      </c>
      <c r="K7118">
        <v>0</v>
      </c>
      <c r="L7118">
        <v>0</v>
      </c>
      <c r="M7118">
        <v>0</v>
      </c>
      <c r="N7118">
        <v>0</v>
      </c>
      <c r="O7118">
        <v>0</v>
      </c>
      <c r="P7118">
        <v>0</v>
      </c>
      <c r="Q7118">
        <v>0</v>
      </c>
      <c r="R7118">
        <v>0</v>
      </c>
      <c r="S7118">
        <v>0</v>
      </c>
      <c r="T7118">
        <v>0</v>
      </c>
      <c r="U7118">
        <v>0</v>
      </c>
      <c r="V7118">
        <v>0</v>
      </c>
      <c r="W7118">
        <v>0</v>
      </c>
      <c r="X7118">
        <v>0</v>
      </c>
      <c r="Y7118">
        <v>0</v>
      </c>
      <c r="Z7118">
        <v>0</v>
      </c>
      <c r="AA7118">
        <v>0</v>
      </c>
      <c r="AB7118">
        <v>0</v>
      </c>
      <c r="AC7118">
        <v>0</v>
      </c>
    </row>
    <row r="7119" spans="1:29">
      <c r="A7119" t="s">
        <v>748</v>
      </c>
      <c r="B7119" t="s">
        <v>19</v>
      </c>
      <c r="C7119">
        <v>0</v>
      </c>
      <c r="D7119">
        <v>0</v>
      </c>
      <c r="E7119">
        <v>0</v>
      </c>
      <c r="F7119">
        <v>0</v>
      </c>
      <c r="G7119">
        <v>0</v>
      </c>
      <c r="H7119">
        <v>0</v>
      </c>
      <c r="I7119">
        <v>0</v>
      </c>
      <c r="J7119">
        <v>0</v>
      </c>
      <c r="K7119">
        <v>0</v>
      </c>
      <c r="L7119">
        <v>0</v>
      </c>
      <c r="M7119">
        <v>0</v>
      </c>
      <c r="N7119">
        <v>0</v>
      </c>
      <c r="O7119">
        <v>0</v>
      </c>
      <c r="P7119">
        <v>0</v>
      </c>
      <c r="Q7119">
        <v>0</v>
      </c>
      <c r="R7119">
        <v>0</v>
      </c>
      <c r="S7119">
        <v>0</v>
      </c>
      <c r="T7119">
        <v>0</v>
      </c>
      <c r="U7119">
        <v>0</v>
      </c>
      <c r="V7119">
        <v>0</v>
      </c>
      <c r="W7119">
        <v>0</v>
      </c>
      <c r="X7119">
        <v>0</v>
      </c>
      <c r="Y7119">
        <v>0</v>
      </c>
      <c r="Z7119">
        <v>0</v>
      </c>
      <c r="AA7119">
        <v>0</v>
      </c>
      <c r="AB7119">
        <v>0</v>
      </c>
      <c r="AC7119">
        <v>0</v>
      </c>
    </row>
    <row r="7120" spans="1:29">
      <c r="A7120" t="s">
        <v>749</v>
      </c>
      <c r="B7120" t="s">
        <v>19</v>
      </c>
      <c r="C7120">
        <v>0</v>
      </c>
      <c r="D7120">
        <v>0</v>
      </c>
      <c r="E7120">
        <v>0</v>
      </c>
      <c r="F7120">
        <v>0</v>
      </c>
      <c r="G7120">
        <v>0</v>
      </c>
      <c r="H7120">
        <v>0</v>
      </c>
      <c r="I7120">
        <v>0</v>
      </c>
      <c r="J7120">
        <v>0</v>
      </c>
      <c r="K7120">
        <v>0</v>
      </c>
      <c r="L7120">
        <v>0</v>
      </c>
      <c r="M7120">
        <v>0</v>
      </c>
      <c r="N7120">
        <v>0</v>
      </c>
      <c r="O7120">
        <v>0</v>
      </c>
      <c r="P7120">
        <v>0</v>
      </c>
      <c r="Q7120">
        <v>0</v>
      </c>
      <c r="R7120">
        <v>0</v>
      </c>
      <c r="S7120">
        <v>0</v>
      </c>
      <c r="T7120">
        <v>0</v>
      </c>
      <c r="U7120">
        <v>0</v>
      </c>
      <c r="V7120">
        <v>0</v>
      </c>
      <c r="W7120">
        <v>0</v>
      </c>
      <c r="X7120">
        <v>0</v>
      </c>
      <c r="Y7120">
        <v>0</v>
      </c>
      <c r="Z7120">
        <v>0</v>
      </c>
      <c r="AA7120">
        <v>0</v>
      </c>
      <c r="AB7120">
        <v>0</v>
      </c>
      <c r="AC7120">
        <v>0</v>
      </c>
    </row>
    <row r="7121" spans="1:29">
      <c r="A7121" t="s">
        <v>750</v>
      </c>
      <c r="B7121" t="s">
        <v>19</v>
      </c>
      <c r="C7121">
        <v>0</v>
      </c>
      <c r="D7121">
        <v>0</v>
      </c>
      <c r="E7121">
        <v>0</v>
      </c>
      <c r="F7121">
        <v>0</v>
      </c>
      <c r="G7121">
        <v>0</v>
      </c>
      <c r="H7121">
        <v>0</v>
      </c>
      <c r="I7121">
        <v>0</v>
      </c>
      <c r="J7121">
        <v>0</v>
      </c>
      <c r="K7121">
        <v>0</v>
      </c>
      <c r="L7121">
        <v>0</v>
      </c>
      <c r="M7121">
        <v>0</v>
      </c>
      <c r="N7121">
        <v>0</v>
      </c>
      <c r="O7121">
        <v>0</v>
      </c>
      <c r="P7121">
        <v>0</v>
      </c>
      <c r="Q7121">
        <v>0</v>
      </c>
      <c r="R7121">
        <v>0</v>
      </c>
      <c r="S7121">
        <v>0</v>
      </c>
      <c r="T7121">
        <v>0</v>
      </c>
      <c r="U7121">
        <v>0</v>
      </c>
      <c r="V7121">
        <v>0</v>
      </c>
      <c r="W7121">
        <v>0</v>
      </c>
      <c r="X7121">
        <v>0</v>
      </c>
      <c r="Y7121">
        <v>0</v>
      </c>
      <c r="Z7121">
        <v>0</v>
      </c>
      <c r="AA7121">
        <v>0</v>
      </c>
      <c r="AB7121">
        <v>0</v>
      </c>
      <c r="AC7121">
        <v>0</v>
      </c>
    </row>
    <row r="7122" spans="1:29">
      <c r="A7122" t="s">
        <v>751</v>
      </c>
      <c r="B7122" t="s">
        <v>19</v>
      </c>
      <c r="C7122">
        <v>0</v>
      </c>
      <c r="D7122">
        <v>0</v>
      </c>
      <c r="E7122">
        <v>0</v>
      </c>
      <c r="F7122">
        <v>0</v>
      </c>
      <c r="G7122">
        <v>0</v>
      </c>
      <c r="H7122">
        <v>0</v>
      </c>
      <c r="I7122">
        <v>0</v>
      </c>
      <c r="J7122">
        <v>0</v>
      </c>
      <c r="K7122">
        <v>0</v>
      </c>
      <c r="L7122">
        <v>0</v>
      </c>
      <c r="M7122">
        <v>0</v>
      </c>
      <c r="N7122">
        <v>0</v>
      </c>
      <c r="O7122">
        <v>0</v>
      </c>
      <c r="P7122">
        <v>0</v>
      </c>
      <c r="Q7122">
        <v>0</v>
      </c>
      <c r="R7122">
        <v>0</v>
      </c>
      <c r="S7122">
        <v>0</v>
      </c>
      <c r="T7122">
        <v>0</v>
      </c>
      <c r="U7122">
        <v>0</v>
      </c>
      <c r="V7122">
        <v>0</v>
      </c>
      <c r="W7122">
        <v>0</v>
      </c>
      <c r="X7122">
        <v>0</v>
      </c>
      <c r="Y7122">
        <v>0</v>
      </c>
      <c r="Z7122">
        <v>0</v>
      </c>
      <c r="AA7122">
        <v>0</v>
      </c>
      <c r="AB7122">
        <v>0</v>
      </c>
      <c r="AC7122">
        <v>0</v>
      </c>
    </row>
    <row r="7123" spans="1:29">
      <c r="A7123" t="s">
        <v>752</v>
      </c>
      <c r="B7123" t="s">
        <v>19</v>
      </c>
      <c r="C7123">
        <v>0</v>
      </c>
      <c r="D7123">
        <v>0</v>
      </c>
      <c r="E7123">
        <v>0</v>
      </c>
      <c r="F7123">
        <v>0</v>
      </c>
      <c r="G7123">
        <v>0</v>
      </c>
      <c r="H7123">
        <v>0</v>
      </c>
      <c r="I7123">
        <v>0</v>
      </c>
      <c r="J7123">
        <v>0</v>
      </c>
      <c r="K7123">
        <v>0</v>
      </c>
      <c r="L7123">
        <v>0</v>
      </c>
      <c r="M7123">
        <v>0</v>
      </c>
      <c r="N7123">
        <v>0</v>
      </c>
      <c r="O7123">
        <v>0</v>
      </c>
      <c r="P7123">
        <v>0</v>
      </c>
      <c r="Q7123">
        <v>0</v>
      </c>
      <c r="R7123">
        <v>0</v>
      </c>
      <c r="S7123">
        <v>0</v>
      </c>
      <c r="T7123">
        <v>0</v>
      </c>
      <c r="U7123">
        <v>0</v>
      </c>
      <c r="V7123">
        <v>0</v>
      </c>
      <c r="W7123">
        <v>0</v>
      </c>
      <c r="X7123">
        <v>0</v>
      </c>
      <c r="Y7123">
        <v>0</v>
      </c>
      <c r="Z7123">
        <v>0</v>
      </c>
      <c r="AA7123">
        <v>0</v>
      </c>
      <c r="AB7123">
        <v>0</v>
      </c>
      <c r="AC7123">
        <v>0</v>
      </c>
    </row>
    <row r="7124" spans="1:29">
      <c r="A7124" t="s">
        <v>753</v>
      </c>
      <c r="B7124" t="s">
        <v>19</v>
      </c>
      <c r="C7124" s="2">
        <v>32223300000000</v>
      </c>
      <c r="D7124" s="2">
        <v>32928600000000</v>
      </c>
      <c r="E7124" s="2">
        <v>32099100000000</v>
      </c>
      <c r="F7124" s="2">
        <v>30997700000000</v>
      </c>
      <c r="G7124" s="2">
        <v>30973900000000</v>
      </c>
      <c r="H7124" s="2">
        <v>30863100000000</v>
      </c>
      <c r="I7124" s="2">
        <v>29936800000000</v>
      </c>
      <c r="J7124" s="2">
        <v>29914900000000</v>
      </c>
      <c r="K7124" s="2">
        <v>28478500000000</v>
      </c>
      <c r="L7124" s="2">
        <v>28585900000000</v>
      </c>
      <c r="M7124" s="2">
        <v>28286200000000</v>
      </c>
      <c r="N7124" s="2">
        <v>28267100000000</v>
      </c>
      <c r="O7124" s="2">
        <v>28350400000000</v>
      </c>
      <c r="P7124" s="2">
        <v>28463300000000</v>
      </c>
      <c r="Q7124" s="2">
        <v>28818700000000</v>
      </c>
      <c r="R7124" s="2">
        <v>28605000000000</v>
      </c>
      <c r="S7124" s="2">
        <v>28710200000000</v>
      </c>
      <c r="T7124" s="2">
        <v>28719300000000</v>
      </c>
      <c r="U7124" s="2">
        <v>28839600000000</v>
      </c>
      <c r="V7124" s="2">
        <v>28975800000000</v>
      </c>
      <c r="W7124" s="2">
        <v>29039600000000</v>
      </c>
      <c r="X7124" s="2">
        <v>29109700000000</v>
      </c>
      <c r="Y7124" s="2">
        <v>29099800000000</v>
      </c>
      <c r="Z7124" s="2">
        <v>29379100000000</v>
      </c>
      <c r="AA7124" s="2">
        <v>29605800000000</v>
      </c>
      <c r="AB7124" s="2">
        <v>29788000000000</v>
      </c>
      <c r="AC7124" s="2">
        <v>29847600000000</v>
      </c>
    </row>
    <row r="7125" spans="1:29">
      <c r="A7125" t="s">
        <v>754</v>
      </c>
      <c r="B7125" t="s">
        <v>19</v>
      </c>
      <c r="C7125">
        <v>0</v>
      </c>
      <c r="D7125">
        <v>0</v>
      </c>
      <c r="E7125">
        <v>0</v>
      </c>
      <c r="F7125">
        <v>0</v>
      </c>
      <c r="G7125">
        <v>0</v>
      </c>
      <c r="H7125">
        <v>0</v>
      </c>
      <c r="I7125">
        <v>0</v>
      </c>
      <c r="J7125">
        <v>0</v>
      </c>
      <c r="K7125">
        <v>0</v>
      </c>
      <c r="L7125">
        <v>0</v>
      </c>
      <c r="M7125">
        <v>0</v>
      </c>
      <c r="N7125">
        <v>0</v>
      </c>
      <c r="O7125">
        <v>0</v>
      </c>
      <c r="P7125">
        <v>0</v>
      </c>
      <c r="Q7125">
        <v>0</v>
      </c>
      <c r="R7125">
        <v>0</v>
      </c>
      <c r="S7125">
        <v>0</v>
      </c>
      <c r="T7125">
        <v>0</v>
      </c>
      <c r="U7125">
        <v>0</v>
      </c>
      <c r="V7125">
        <v>0</v>
      </c>
      <c r="W7125">
        <v>0</v>
      </c>
      <c r="X7125">
        <v>0</v>
      </c>
      <c r="Y7125">
        <v>0</v>
      </c>
      <c r="Z7125">
        <v>0</v>
      </c>
      <c r="AA7125">
        <v>0</v>
      </c>
      <c r="AB7125">
        <v>0</v>
      </c>
      <c r="AC7125">
        <v>0</v>
      </c>
    </row>
    <row r="7126" spans="1:29">
      <c r="A7126" t="s">
        <v>755</v>
      </c>
      <c r="B7126" t="s">
        <v>19</v>
      </c>
      <c r="C7126">
        <v>0</v>
      </c>
      <c r="D7126">
        <v>0</v>
      </c>
      <c r="E7126">
        <v>0</v>
      </c>
      <c r="F7126">
        <v>0</v>
      </c>
      <c r="G7126">
        <v>0</v>
      </c>
      <c r="H7126">
        <v>0</v>
      </c>
      <c r="I7126">
        <v>0</v>
      </c>
      <c r="J7126">
        <v>0</v>
      </c>
      <c r="K7126">
        <v>0</v>
      </c>
      <c r="L7126">
        <v>0</v>
      </c>
      <c r="M7126">
        <v>0</v>
      </c>
      <c r="N7126">
        <v>0</v>
      </c>
      <c r="O7126">
        <v>0</v>
      </c>
      <c r="P7126">
        <v>0</v>
      </c>
      <c r="Q7126">
        <v>0</v>
      </c>
      <c r="R7126">
        <v>0</v>
      </c>
      <c r="S7126">
        <v>0</v>
      </c>
      <c r="T7126">
        <v>0</v>
      </c>
      <c r="U7126">
        <v>0</v>
      </c>
      <c r="V7126">
        <v>0</v>
      </c>
      <c r="W7126">
        <v>0</v>
      </c>
      <c r="X7126">
        <v>0</v>
      </c>
      <c r="Y7126">
        <v>0</v>
      </c>
      <c r="Z7126">
        <v>0</v>
      </c>
      <c r="AA7126">
        <v>0</v>
      </c>
      <c r="AB7126">
        <v>0</v>
      </c>
      <c r="AC7126">
        <v>0</v>
      </c>
    </row>
    <row r="7127" spans="1:29">
      <c r="A7127" t="s">
        <v>756</v>
      </c>
      <c r="B7127" t="s">
        <v>19</v>
      </c>
      <c r="C7127">
        <v>0</v>
      </c>
      <c r="D7127">
        <v>0</v>
      </c>
      <c r="E7127">
        <v>0</v>
      </c>
      <c r="F7127">
        <v>0</v>
      </c>
      <c r="G7127">
        <v>0</v>
      </c>
      <c r="H7127">
        <v>0</v>
      </c>
      <c r="I7127">
        <v>0</v>
      </c>
      <c r="J7127">
        <v>0</v>
      </c>
      <c r="K7127">
        <v>0</v>
      </c>
      <c r="L7127">
        <v>0</v>
      </c>
      <c r="M7127">
        <v>0</v>
      </c>
      <c r="N7127">
        <v>0</v>
      </c>
      <c r="O7127">
        <v>0</v>
      </c>
      <c r="P7127">
        <v>0</v>
      </c>
      <c r="Q7127">
        <v>0</v>
      </c>
      <c r="R7127">
        <v>0</v>
      </c>
      <c r="S7127">
        <v>0</v>
      </c>
      <c r="T7127">
        <v>0</v>
      </c>
      <c r="U7127">
        <v>0</v>
      </c>
      <c r="V7127">
        <v>0</v>
      </c>
      <c r="W7127">
        <v>0</v>
      </c>
      <c r="X7127">
        <v>0</v>
      </c>
      <c r="Y7127">
        <v>0</v>
      </c>
      <c r="Z7127">
        <v>0</v>
      </c>
      <c r="AA7127">
        <v>0</v>
      </c>
      <c r="AB7127">
        <v>0</v>
      </c>
      <c r="AC7127">
        <v>0</v>
      </c>
    </row>
    <row r="7128" spans="1:29">
      <c r="A7128" t="s">
        <v>757</v>
      </c>
      <c r="B7128" t="s">
        <v>19</v>
      </c>
      <c r="C7128">
        <v>0</v>
      </c>
      <c r="D7128">
        <v>0</v>
      </c>
      <c r="E7128">
        <v>0</v>
      </c>
      <c r="F7128">
        <v>0</v>
      </c>
      <c r="G7128">
        <v>0</v>
      </c>
      <c r="H7128">
        <v>0</v>
      </c>
      <c r="I7128">
        <v>0</v>
      </c>
      <c r="J7128">
        <v>0</v>
      </c>
      <c r="K7128">
        <v>0</v>
      </c>
      <c r="L7128">
        <v>0</v>
      </c>
      <c r="M7128">
        <v>0</v>
      </c>
      <c r="N7128">
        <v>0</v>
      </c>
      <c r="O7128">
        <v>0</v>
      </c>
      <c r="P7128">
        <v>0</v>
      </c>
      <c r="Q7128">
        <v>0</v>
      </c>
      <c r="R7128">
        <v>0</v>
      </c>
      <c r="S7128">
        <v>0</v>
      </c>
      <c r="T7128">
        <v>0</v>
      </c>
      <c r="U7128">
        <v>0</v>
      </c>
      <c r="V7128">
        <v>0</v>
      </c>
      <c r="W7128">
        <v>0</v>
      </c>
      <c r="X7128">
        <v>0</v>
      </c>
      <c r="Y7128">
        <v>0</v>
      </c>
      <c r="Z7128">
        <v>0</v>
      </c>
      <c r="AA7128">
        <v>0</v>
      </c>
      <c r="AB7128">
        <v>0</v>
      </c>
      <c r="AC7128">
        <v>0</v>
      </c>
    </row>
    <row r="7129" spans="1:29">
      <c r="A7129" t="s">
        <v>758</v>
      </c>
      <c r="B7129" t="s">
        <v>19</v>
      </c>
      <c r="C7129">
        <v>0</v>
      </c>
      <c r="D7129">
        <v>0</v>
      </c>
      <c r="E7129">
        <v>0</v>
      </c>
      <c r="F7129">
        <v>0</v>
      </c>
      <c r="G7129">
        <v>0</v>
      </c>
      <c r="H7129">
        <v>0</v>
      </c>
      <c r="I7129">
        <v>0</v>
      </c>
      <c r="J7129">
        <v>0</v>
      </c>
      <c r="K7129">
        <v>0</v>
      </c>
      <c r="L7129">
        <v>0</v>
      </c>
      <c r="M7129">
        <v>0</v>
      </c>
      <c r="N7129">
        <v>0</v>
      </c>
      <c r="O7129">
        <v>0</v>
      </c>
      <c r="P7129">
        <v>0</v>
      </c>
      <c r="Q7129">
        <v>0</v>
      </c>
      <c r="R7129">
        <v>0</v>
      </c>
      <c r="S7129">
        <v>0</v>
      </c>
      <c r="T7129">
        <v>0</v>
      </c>
      <c r="U7129">
        <v>0</v>
      </c>
      <c r="V7129">
        <v>0</v>
      </c>
      <c r="W7129">
        <v>0</v>
      </c>
      <c r="X7129">
        <v>0</v>
      </c>
      <c r="Y7129">
        <v>0</v>
      </c>
      <c r="Z7129">
        <v>0</v>
      </c>
      <c r="AA7129">
        <v>0</v>
      </c>
      <c r="AB7129">
        <v>0</v>
      </c>
      <c r="AC7129">
        <v>0</v>
      </c>
    </row>
    <row r="7130" spans="1:29">
      <c r="A7130" t="s">
        <v>759</v>
      </c>
      <c r="B7130" t="s">
        <v>19</v>
      </c>
      <c r="C7130">
        <v>0</v>
      </c>
      <c r="D7130">
        <v>0</v>
      </c>
      <c r="E7130">
        <v>0</v>
      </c>
      <c r="F7130">
        <v>0</v>
      </c>
      <c r="G7130">
        <v>0</v>
      </c>
      <c r="H7130">
        <v>0</v>
      </c>
      <c r="I7130">
        <v>0</v>
      </c>
      <c r="J7130">
        <v>0</v>
      </c>
      <c r="K7130">
        <v>0</v>
      </c>
      <c r="L7130">
        <v>0</v>
      </c>
      <c r="M7130">
        <v>0</v>
      </c>
      <c r="N7130">
        <v>0</v>
      </c>
      <c r="O7130">
        <v>0</v>
      </c>
      <c r="P7130">
        <v>0</v>
      </c>
      <c r="Q7130">
        <v>0</v>
      </c>
      <c r="R7130">
        <v>0</v>
      </c>
      <c r="S7130">
        <v>0</v>
      </c>
      <c r="T7130">
        <v>0</v>
      </c>
      <c r="U7130">
        <v>0</v>
      </c>
      <c r="V7130">
        <v>0</v>
      </c>
      <c r="W7130">
        <v>0</v>
      </c>
      <c r="X7130">
        <v>0</v>
      </c>
      <c r="Y7130">
        <v>0</v>
      </c>
      <c r="Z7130">
        <v>0</v>
      </c>
      <c r="AA7130">
        <v>0</v>
      </c>
      <c r="AB7130">
        <v>0</v>
      </c>
      <c r="AC7130">
        <v>0</v>
      </c>
    </row>
    <row r="7131" spans="1:29">
      <c r="A7131" t="s">
        <v>760</v>
      </c>
      <c r="B7131" t="s">
        <v>19</v>
      </c>
      <c r="C7131">
        <v>0</v>
      </c>
      <c r="D7131">
        <v>0</v>
      </c>
      <c r="E7131">
        <v>0</v>
      </c>
      <c r="F7131">
        <v>0</v>
      </c>
      <c r="G7131">
        <v>0</v>
      </c>
      <c r="H7131">
        <v>0</v>
      </c>
      <c r="I7131">
        <v>0</v>
      </c>
      <c r="J7131">
        <v>0</v>
      </c>
      <c r="K7131">
        <v>0</v>
      </c>
      <c r="L7131">
        <v>0</v>
      </c>
      <c r="M7131">
        <v>0</v>
      </c>
      <c r="N7131">
        <v>0</v>
      </c>
      <c r="O7131">
        <v>0</v>
      </c>
      <c r="P7131">
        <v>0</v>
      </c>
      <c r="Q7131">
        <v>0</v>
      </c>
      <c r="R7131">
        <v>0</v>
      </c>
      <c r="S7131">
        <v>0</v>
      </c>
      <c r="T7131">
        <v>0</v>
      </c>
      <c r="U7131">
        <v>0</v>
      </c>
      <c r="V7131">
        <v>0</v>
      </c>
      <c r="W7131">
        <v>0</v>
      </c>
      <c r="X7131">
        <v>0</v>
      </c>
      <c r="Y7131">
        <v>0</v>
      </c>
      <c r="Z7131">
        <v>0</v>
      </c>
      <c r="AA7131">
        <v>0</v>
      </c>
      <c r="AB7131">
        <v>0</v>
      </c>
      <c r="AC7131">
        <v>0</v>
      </c>
    </row>
    <row r="7132" spans="1:29">
      <c r="A7132" t="s">
        <v>761</v>
      </c>
      <c r="B7132" t="s">
        <v>19</v>
      </c>
      <c r="C7132">
        <v>0</v>
      </c>
      <c r="D7132">
        <v>0</v>
      </c>
      <c r="E7132">
        <v>0</v>
      </c>
      <c r="F7132">
        <v>0</v>
      </c>
      <c r="G7132">
        <v>0</v>
      </c>
      <c r="H7132">
        <v>0</v>
      </c>
      <c r="I7132">
        <v>0</v>
      </c>
      <c r="J7132">
        <v>0</v>
      </c>
      <c r="K7132">
        <v>0</v>
      </c>
      <c r="L7132">
        <v>0</v>
      </c>
      <c r="M7132">
        <v>0</v>
      </c>
      <c r="N7132">
        <v>0</v>
      </c>
      <c r="O7132">
        <v>0</v>
      </c>
      <c r="P7132">
        <v>0</v>
      </c>
      <c r="Q7132">
        <v>0</v>
      </c>
      <c r="R7132">
        <v>0</v>
      </c>
      <c r="S7132">
        <v>0</v>
      </c>
      <c r="T7132">
        <v>0</v>
      </c>
      <c r="U7132">
        <v>0</v>
      </c>
      <c r="V7132">
        <v>0</v>
      </c>
      <c r="W7132">
        <v>0</v>
      </c>
      <c r="X7132">
        <v>0</v>
      </c>
      <c r="Y7132">
        <v>0</v>
      </c>
      <c r="Z7132">
        <v>0</v>
      </c>
      <c r="AA7132">
        <v>0</v>
      </c>
      <c r="AB7132">
        <v>0</v>
      </c>
      <c r="AC7132">
        <v>0</v>
      </c>
    </row>
    <row r="7133" spans="1:29">
      <c r="A7133" t="s">
        <v>762</v>
      </c>
      <c r="B7133" t="s">
        <v>19</v>
      </c>
      <c r="C7133">
        <v>0</v>
      </c>
      <c r="D7133">
        <v>0</v>
      </c>
      <c r="E7133">
        <v>0</v>
      </c>
      <c r="F7133">
        <v>0</v>
      </c>
      <c r="G7133">
        <v>0</v>
      </c>
      <c r="H7133">
        <v>0</v>
      </c>
      <c r="I7133">
        <v>0</v>
      </c>
      <c r="J7133">
        <v>0</v>
      </c>
      <c r="K7133">
        <v>0</v>
      </c>
      <c r="L7133">
        <v>0</v>
      </c>
      <c r="M7133">
        <v>0</v>
      </c>
      <c r="N7133">
        <v>0</v>
      </c>
      <c r="O7133">
        <v>0</v>
      </c>
      <c r="P7133">
        <v>0</v>
      </c>
      <c r="Q7133">
        <v>0</v>
      </c>
      <c r="R7133">
        <v>0</v>
      </c>
      <c r="S7133">
        <v>0</v>
      </c>
      <c r="T7133">
        <v>0</v>
      </c>
      <c r="U7133">
        <v>0</v>
      </c>
      <c r="V7133">
        <v>0</v>
      </c>
      <c r="W7133">
        <v>0</v>
      </c>
      <c r="X7133">
        <v>0</v>
      </c>
      <c r="Y7133">
        <v>0</v>
      </c>
      <c r="Z7133">
        <v>0</v>
      </c>
      <c r="AA7133">
        <v>0</v>
      </c>
      <c r="AB7133">
        <v>0</v>
      </c>
      <c r="AC7133">
        <v>0</v>
      </c>
    </row>
    <row r="7134" spans="1:29">
      <c r="A7134" t="s">
        <v>763</v>
      </c>
      <c r="B7134" t="s">
        <v>19</v>
      </c>
      <c r="C7134" s="2">
        <v>809241000</v>
      </c>
      <c r="D7134" s="2">
        <v>865869000</v>
      </c>
      <c r="E7134" s="2">
        <v>899116000</v>
      </c>
      <c r="F7134" s="2">
        <v>922506000</v>
      </c>
      <c r="G7134" s="2">
        <v>931216000</v>
      </c>
      <c r="H7134" s="2">
        <v>937088000</v>
      </c>
      <c r="I7134" s="2">
        <v>935460000</v>
      </c>
      <c r="J7134" s="2">
        <v>932075000</v>
      </c>
      <c r="K7134" s="2">
        <v>929238000</v>
      </c>
      <c r="L7134" s="2">
        <v>922792000</v>
      </c>
      <c r="M7134" s="2">
        <v>920694000</v>
      </c>
      <c r="N7134" s="2">
        <v>916045000</v>
      </c>
      <c r="O7134" s="2">
        <v>910965000</v>
      </c>
      <c r="P7134" s="2">
        <v>911282000</v>
      </c>
      <c r="Q7134" s="2">
        <v>911681000</v>
      </c>
      <c r="R7134" s="2">
        <v>916027000</v>
      </c>
      <c r="S7134" s="2">
        <v>919751000</v>
      </c>
      <c r="T7134" s="2">
        <v>922500000</v>
      </c>
      <c r="U7134" s="2">
        <v>929805000</v>
      </c>
      <c r="V7134" s="2">
        <v>936780000</v>
      </c>
      <c r="W7134" s="2">
        <v>947330000</v>
      </c>
      <c r="X7134" s="2">
        <v>958027000</v>
      </c>
      <c r="Y7134" s="2">
        <v>967447000</v>
      </c>
      <c r="Z7134" s="2">
        <v>982281000</v>
      </c>
      <c r="AA7134" s="2">
        <v>998056000</v>
      </c>
      <c r="AB7134" s="2">
        <v>1013810000</v>
      </c>
      <c r="AC7134" s="2">
        <v>1035940000</v>
      </c>
    </row>
    <row r="7135" spans="1:29">
      <c r="A7135" t="s">
        <v>764</v>
      </c>
      <c r="B7135" t="s">
        <v>19</v>
      </c>
      <c r="C7135">
        <v>0</v>
      </c>
      <c r="D7135">
        <v>0</v>
      </c>
      <c r="E7135">
        <v>0</v>
      </c>
      <c r="F7135">
        <v>0</v>
      </c>
      <c r="G7135">
        <v>0</v>
      </c>
      <c r="H7135">
        <v>0</v>
      </c>
      <c r="I7135">
        <v>0</v>
      </c>
      <c r="J7135">
        <v>0</v>
      </c>
      <c r="K7135">
        <v>0</v>
      </c>
      <c r="L7135">
        <v>0</v>
      </c>
      <c r="M7135">
        <v>0</v>
      </c>
      <c r="N7135">
        <v>0</v>
      </c>
      <c r="O7135">
        <v>0</v>
      </c>
      <c r="P7135">
        <v>0</v>
      </c>
      <c r="Q7135">
        <v>0</v>
      </c>
      <c r="R7135">
        <v>0</v>
      </c>
      <c r="S7135">
        <v>0</v>
      </c>
      <c r="T7135">
        <v>0</v>
      </c>
      <c r="U7135">
        <v>0</v>
      </c>
      <c r="V7135">
        <v>0</v>
      </c>
      <c r="W7135">
        <v>0</v>
      </c>
      <c r="X7135">
        <v>0</v>
      </c>
      <c r="Y7135">
        <v>0</v>
      </c>
      <c r="Z7135">
        <v>0</v>
      </c>
      <c r="AA7135">
        <v>0</v>
      </c>
      <c r="AB7135">
        <v>0</v>
      </c>
      <c r="AC7135">
        <v>0</v>
      </c>
    </row>
    <row r="7136" spans="1:29">
      <c r="A7136" t="s">
        <v>765</v>
      </c>
      <c r="B7136" t="s">
        <v>19</v>
      </c>
      <c r="C7136">
        <v>0</v>
      </c>
      <c r="D7136">
        <v>0</v>
      </c>
      <c r="E7136">
        <v>0</v>
      </c>
      <c r="F7136">
        <v>0</v>
      </c>
      <c r="G7136">
        <v>0</v>
      </c>
      <c r="H7136">
        <v>0</v>
      </c>
      <c r="I7136">
        <v>0</v>
      </c>
      <c r="J7136">
        <v>0</v>
      </c>
      <c r="K7136">
        <v>0</v>
      </c>
      <c r="L7136">
        <v>0</v>
      </c>
      <c r="M7136">
        <v>0</v>
      </c>
      <c r="N7136">
        <v>0</v>
      </c>
      <c r="O7136">
        <v>0</v>
      </c>
      <c r="P7136">
        <v>0</v>
      </c>
      <c r="Q7136">
        <v>0</v>
      </c>
      <c r="R7136">
        <v>0</v>
      </c>
      <c r="S7136">
        <v>0</v>
      </c>
      <c r="T7136">
        <v>0</v>
      </c>
      <c r="U7136">
        <v>0</v>
      </c>
      <c r="V7136">
        <v>0</v>
      </c>
      <c r="W7136">
        <v>0</v>
      </c>
      <c r="X7136">
        <v>0</v>
      </c>
      <c r="Y7136">
        <v>0</v>
      </c>
      <c r="Z7136">
        <v>0</v>
      </c>
      <c r="AA7136">
        <v>0</v>
      </c>
      <c r="AB7136">
        <v>0</v>
      </c>
      <c r="AC7136">
        <v>0</v>
      </c>
    </row>
    <row r="7137" spans="1:29">
      <c r="A7137" t="s">
        <v>766</v>
      </c>
      <c r="B7137" t="s">
        <v>19</v>
      </c>
      <c r="C7137">
        <v>0</v>
      </c>
      <c r="D7137">
        <v>0</v>
      </c>
      <c r="E7137">
        <v>0</v>
      </c>
      <c r="F7137">
        <v>0</v>
      </c>
      <c r="G7137">
        <v>0</v>
      </c>
      <c r="H7137">
        <v>0</v>
      </c>
      <c r="I7137">
        <v>0</v>
      </c>
      <c r="J7137">
        <v>0</v>
      </c>
      <c r="K7137">
        <v>0</v>
      </c>
      <c r="L7137">
        <v>0</v>
      </c>
      <c r="M7137">
        <v>0</v>
      </c>
      <c r="N7137">
        <v>0</v>
      </c>
      <c r="O7137">
        <v>0</v>
      </c>
      <c r="P7137">
        <v>0</v>
      </c>
      <c r="Q7137">
        <v>0</v>
      </c>
      <c r="R7137">
        <v>0</v>
      </c>
      <c r="S7137">
        <v>0</v>
      </c>
      <c r="T7137">
        <v>0</v>
      </c>
      <c r="U7137">
        <v>0</v>
      </c>
      <c r="V7137">
        <v>0</v>
      </c>
      <c r="W7137">
        <v>0</v>
      </c>
      <c r="X7137">
        <v>0</v>
      </c>
      <c r="Y7137">
        <v>0</v>
      </c>
      <c r="Z7137">
        <v>0</v>
      </c>
      <c r="AA7137">
        <v>0</v>
      </c>
      <c r="AB7137">
        <v>0</v>
      </c>
      <c r="AC7137">
        <v>0</v>
      </c>
    </row>
    <row r="7138" spans="1:29">
      <c r="A7138" t="s">
        <v>767</v>
      </c>
      <c r="B7138" t="s">
        <v>19</v>
      </c>
      <c r="C7138">
        <v>0</v>
      </c>
      <c r="D7138">
        <v>0</v>
      </c>
      <c r="E7138">
        <v>0</v>
      </c>
      <c r="F7138">
        <v>0</v>
      </c>
      <c r="G7138">
        <v>0</v>
      </c>
      <c r="H7138">
        <v>0</v>
      </c>
      <c r="I7138">
        <v>0</v>
      </c>
      <c r="J7138">
        <v>0</v>
      </c>
      <c r="K7138">
        <v>0</v>
      </c>
      <c r="L7138">
        <v>0</v>
      </c>
      <c r="M7138">
        <v>0</v>
      </c>
      <c r="N7138">
        <v>0</v>
      </c>
      <c r="O7138">
        <v>0</v>
      </c>
      <c r="P7138">
        <v>0</v>
      </c>
      <c r="Q7138">
        <v>0</v>
      </c>
      <c r="R7138">
        <v>0</v>
      </c>
      <c r="S7138">
        <v>0</v>
      </c>
      <c r="T7138">
        <v>0</v>
      </c>
      <c r="U7138">
        <v>0</v>
      </c>
      <c r="V7138">
        <v>0</v>
      </c>
      <c r="W7138">
        <v>0</v>
      </c>
      <c r="X7138">
        <v>0</v>
      </c>
      <c r="Y7138">
        <v>0</v>
      </c>
      <c r="Z7138">
        <v>0</v>
      </c>
      <c r="AA7138">
        <v>0</v>
      </c>
      <c r="AB7138">
        <v>0</v>
      </c>
      <c r="AC7138">
        <v>0</v>
      </c>
    </row>
    <row r="7139" spans="1:29">
      <c r="A7139" t="s">
        <v>768</v>
      </c>
      <c r="B7139" t="s">
        <v>19</v>
      </c>
      <c r="C7139">
        <v>0</v>
      </c>
      <c r="D7139">
        <v>0</v>
      </c>
      <c r="E7139">
        <v>0</v>
      </c>
      <c r="F7139">
        <v>0</v>
      </c>
      <c r="G7139">
        <v>0</v>
      </c>
      <c r="H7139">
        <v>0</v>
      </c>
      <c r="I7139">
        <v>0</v>
      </c>
      <c r="J7139">
        <v>0</v>
      </c>
      <c r="K7139">
        <v>0</v>
      </c>
      <c r="L7139">
        <v>0</v>
      </c>
      <c r="M7139">
        <v>0</v>
      </c>
      <c r="N7139">
        <v>0</v>
      </c>
      <c r="O7139">
        <v>0</v>
      </c>
      <c r="P7139">
        <v>0</v>
      </c>
      <c r="Q7139">
        <v>0</v>
      </c>
      <c r="R7139">
        <v>0</v>
      </c>
      <c r="S7139">
        <v>0</v>
      </c>
      <c r="T7139">
        <v>0</v>
      </c>
      <c r="U7139">
        <v>0</v>
      </c>
      <c r="V7139">
        <v>0</v>
      </c>
      <c r="W7139">
        <v>0</v>
      </c>
      <c r="X7139">
        <v>0</v>
      </c>
      <c r="Y7139">
        <v>0</v>
      </c>
      <c r="Z7139">
        <v>0</v>
      </c>
      <c r="AA7139">
        <v>0</v>
      </c>
      <c r="AB7139">
        <v>0</v>
      </c>
      <c r="AC7139">
        <v>0</v>
      </c>
    </row>
    <row r="7140" spans="1:29">
      <c r="A7140" t="s">
        <v>769</v>
      </c>
      <c r="B7140" t="s">
        <v>19</v>
      </c>
      <c r="C7140">
        <v>0</v>
      </c>
      <c r="D7140">
        <v>0</v>
      </c>
      <c r="E7140">
        <v>0</v>
      </c>
      <c r="F7140">
        <v>0</v>
      </c>
      <c r="G7140">
        <v>0</v>
      </c>
      <c r="H7140">
        <v>0</v>
      </c>
      <c r="I7140">
        <v>0</v>
      </c>
      <c r="J7140">
        <v>0</v>
      </c>
      <c r="K7140">
        <v>0</v>
      </c>
      <c r="L7140">
        <v>0</v>
      </c>
      <c r="M7140">
        <v>0</v>
      </c>
      <c r="N7140">
        <v>0</v>
      </c>
      <c r="O7140">
        <v>0</v>
      </c>
      <c r="P7140">
        <v>0</v>
      </c>
      <c r="Q7140">
        <v>0</v>
      </c>
      <c r="R7140">
        <v>0</v>
      </c>
      <c r="S7140">
        <v>0</v>
      </c>
      <c r="T7140">
        <v>0</v>
      </c>
      <c r="U7140">
        <v>0</v>
      </c>
      <c r="V7140">
        <v>0</v>
      </c>
      <c r="W7140">
        <v>0</v>
      </c>
      <c r="X7140">
        <v>0</v>
      </c>
      <c r="Y7140">
        <v>0</v>
      </c>
      <c r="Z7140">
        <v>0</v>
      </c>
      <c r="AA7140">
        <v>0</v>
      </c>
      <c r="AB7140">
        <v>0</v>
      </c>
      <c r="AC7140">
        <v>0</v>
      </c>
    </row>
    <row r="7141" spans="1:29">
      <c r="A7141" t="s">
        <v>770</v>
      </c>
      <c r="B7141" t="s">
        <v>19</v>
      </c>
      <c r="C7141">
        <v>0</v>
      </c>
      <c r="D7141">
        <v>0</v>
      </c>
      <c r="E7141">
        <v>0</v>
      </c>
      <c r="F7141">
        <v>0</v>
      </c>
      <c r="G7141">
        <v>0</v>
      </c>
      <c r="H7141">
        <v>0</v>
      </c>
      <c r="I7141">
        <v>0</v>
      </c>
      <c r="J7141">
        <v>0</v>
      </c>
      <c r="K7141">
        <v>0</v>
      </c>
      <c r="L7141">
        <v>0</v>
      </c>
      <c r="M7141">
        <v>0</v>
      </c>
      <c r="N7141">
        <v>0</v>
      </c>
      <c r="O7141">
        <v>0</v>
      </c>
      <c r="P7141">
        <v>0</v>
      </c>
      <c r="Q7141">
        <v>0</v>
      </c>
      <c r="R7141">
        <v>0</v>
      </c>
      <c r="S7141">
        <v>0</v>
      </c>
      <c r="T7141">
        <v>0</v>
      </c>
      <c r="U7141">
        <v>0</v>
      </c>
      <c r="V7141">
        <v>0</v>
      </c>
      <c r="W7141">
        <v>0</v>
      </c>
      <c r="X7141">
        <v>0</v>
      </c>
      <c r="Y7141">
        <v>0</v>
      </c>
      <c r="Z7141">
        <v>0</v>
      </c>
      <c r="AA7141">
        <v>0</v>
      </c>
      <c r="AB7141">
        <v>0</v>
      </c>
      <c r="AC7141">
        <v>0</v>
      </c>
    </row>
    <row r="7142" spans="1:29">
      <c r="A7142" t="s">
        <v>771</v>
      </c>
      <c r="B7142" t="s">
        <v>19</v>
      </c>
      <c r="C7142">
        <v>0</v>
      </c>
      <c r="D7142">
        <v>0</v>
      </c>
      <c r="E7142">
        <v>0</v>
      </c>
      <c r="F7142">
        <v>0</v>
      </c>
      <c r="G7142">
        <v>0</v>
      </c>
      <c r="H7142">
        <v>0</v>
      </c>
      <c r="I7142">
        <v>0</v>
      </c>
      <c r="J7142">
        <v>0</v>
      </c>
      <c r="K7142">
        <v>0</v>
      </c>
      <c r="L7142">
        <v>0</v>
      </c>
      <c r="M7142">
        <v>0</v>
      </c>
      <c r="N7142">
        <v>0</v>
      </c>
      <c r="O7142">
        <v>0</v>
      </c>
      <c r="P7142">
        <v>0</v>
      </c>
      <c r="Q7142">
        <v>0</v>
      </c>
      <c r="R7142">
        <v>0</v>
      </c>
      <c r="S7142">
        <v>0</v>
      </c>
      <c r="T7142">
        <v>0</v>
      </c>
      <c r="U7142">
        <v>0</v>
      </c>
      <c r="V7142">
        <v>0</v>
      </c>
      <c r="W7142">
        <v>0</v>
      </c>
      <c r="X7142">
        <v>0</v>
      </c>
      <c r="Y7142">
        <v>0</v>
      </c>
      <c r="Z7142">
        <v>0</v>
      </c>
      <c r="AA7142">
        <v>0</v>
      </c>
      <c r="AB7142">
        <v>0</v>
      </c>
      <c r="AC7142">
        <v>0</v>
      </c>
    </row>
    <row r="7143" spans="1:29">
      <c r="A7143" t="s">
        <v>772</v>
      </c>
      <c r="B7143" t="s">
        <v>19</v>
      </c>
      <c r="C7143">
        <v>0</v>
      </c>
      <c r="D7143">
        <v>0</v>
      </c>
      <c r="E7143">
        <v>0</v>
      </c>
      <c r="F7143">
        <v>0</v>
      </c>
      <c r="G7143">
        <v>0</v>
      </c>
      <c r="H7143">
        <v>0</v>
      </c>
      <c r="I7143">
        <v>0</v>
      </c>
      <c r="J7143">
        <v>0</v>
      </c>
      <c r="K7143">
        <v>0</v>
      </c>
      <c r="L7143">
        <v>0</v>
      </c>
      <c r="M7143">
        <v>0</v>
      </c>
      <c r="N7143">
        <v>0</v>
      </c>
      <c r="O7143">
        <v>0</v>
      </c>
      <c r="P7143">
        <v>0</v>
      </c>
      <c r="Q7143">
        <v>0</v>
      </c>
      <c r="R7143">
        <v>0</v>
      </c>
      <c r="S7143">
        <v>0</v>
      </c>
      <c r="T7143">
        <v>0</v>
      </c>
      <c r="U7143">
        <v>0</v>
      </c>
      <c r="V7143">
        <v>0</v>
      </c>
      <c r="W7143">
        <v>0</v>
      </c>
      <c r="X7143">
        <v>0</v>
      </c>
      <c r="Y7143">
        <v>0</v>
      </c>
      <c r="Z7143">
        <v>0</v>
      </c>
      <c r="AA7143">
        <v>0</v>
      </c>
      <c r="AB7143">
        <v>0</v>
      </c>
      <c r="AC7143">
        <v>0</v>
      </c>
    </row>
    <row r="7144" spans="1:29">
      <c r="A7144" t="s">
        <v>773</v>
      </c>
      <c r="B7144" t="s">
        <v>19</v>
      </c>
      <c r="C7144" s="2">
        <v>17566200000</v>
      </c>
      <c r="D7144" s="2">
        <v>17950600000</v>
      </c>
      <c r="E7144" s="2">
        <v>17498500000</v>
      </c>
      <c r="F7144" s="2">
        <v>16898000000</v>
      </c>
      <c r="G7144" s="2">
        <v>16885100000</v>
      </c>
      <c r="H7144" s="2">
        <v>16824700000</v>
      </c>
      <c r="I7144" s="2">
        <v>16319700000</v>
      </c>
      <c r="J7144" s="2">
        <v>16307800000</v>
      </c>
      <c r="K7144" s="2">
        <v>15524700000</v>
      </c>
      <c r="L7144" s="2">
        <v>15583300000</v>
      </c>
      <c r="M7144" s="2">
        <v>15419900000</v>
      </c>
      <c r="N7144" s="2">
        <v>15409500000</v>
      </c>
      <c r="O7144" s="2">
        <v>15454900000</v>
      </c>
      <c r="P7144" s="2">
        <v>15516500000</v>
      </c>
      <c r="Q7144" s="2">
        <v>15710200000</v>
      </c>
      <c r="R7144" s="2">
        <v>15593700000</v>
      </c>
      <c r="S7144" s="2">
        <v>15651100000</v>
      </c>
      <c r="T7144" s="2">
        <v>15656000000</v>
      </c>
      <c r="U7144" s="2">
        <v>15721600000</v>
      </c>
      <c r="V7144" s="2">
        <v>15795800000</v>
      </c>
      <c r="W7144" s="2">
        <v>15830600000</v>
      </c>
      <c r="X7144" s="2">
        <v>15868800000</v>
      </c>
      <c r="Y7144" s="2">
        <v>15863400000</v>
      </c>
      <c r="Z7144" s="2">
        <v>16015700000</v>
      </c>
      <c r="AA7144" s="2">
        <v>16139300000</v>
      </c>
      <c r="AB7144" s="2">
        <v>16238600000</v>
      </c>
      <c r="AC7144" s="2">
        <v>16271100000</v>
      </c>
    </row>
    <row r="7145" spans="1:29">
      <c r="A7145" t="s">
        <v>774</v>
      </c>
      <c r="B7145" t="s">
        <v>19</v>
      </c>
      <c r="C7145">
        <v>0</v>
      </c>
      <c r="D7145">
        <v>0</v>
      </c>
      <c r="E7145">
        <v>0</v>
      </c>
      <c r="F7145">
        <v>0</v>
      </c>
      <c r="G7145">
        <v>0</v>
      </c>
      <c r="H7145">
        <v>0</v>
      </c>
      <c r="I7145">
        <v>0</v>
      </c>
      <c r="J7145">
        <v>0</v>
      </c>
      <c r="K7145">
        <v>0</v>
      </c>
      <c r="L7145">
        <v>0</v>
      </c>
      <c r="M7145">
        <v>0</v>
      </c>
      <c r="N7145">
        <v>0</v>
      </c>
      <c r="O7145">
        <v>0</v>
      </c>
      <c r="P7145">
        <v>0</v>
      </c>
      <c r="Q7145">
        <v>0</v>
      </c>
      <c r="R7145">
        <v>0</v>
      </c>
      <c r="S7145">
        <v>0</v>
      </c>
      <c r="T7145">
        <v>0</v>
      </c>
      <c r="U7145">
        <v>0</v>
      </c>
      <c r="V7145">
        <v>0</v>
      </c>
      <c r="W7145">
        <v>0</v>
      </c>
      <c r="X7145">
        <v>0</v>
      </c>
      <c r="Y7145">
        <v>0</v>
      </c>
      <c r="Z7145">
        <v>0</v>
      </c>
      <c r="AA7145">
        <v>0</v>
      </c>
      <c r="AB7145">
        <v>0</v>
      </c>
      <c r="AC7145">
        <v>0</v>
      </c>
    </row>
    <row r="7146" spans="1:29">
      <c r="A7146" t="s">
        <v>775</v>
      </c>
      <c r="B7146" t="s">
        <v>19</v>
      </c>
      <c r="C7146">
        <v>0</v>
      </c>
      <c r="D7146">
        <v>0</v>
      </c>
      <c r="E7146">
        <v>0</v>
      </c>
      <c r="F7146">
        <v>0</v>
      </c>
      <c r="G7146">
        <v>0</v>
      </c>
      <c r="H7146">
        <v>0</v>
      </c>
      <c r="I7146">
        <v>0</v>
      </c>
      <c r="J7146">
        <v>0</v>
      </c>
      <c r="K7146">
        <v>0</v>
      </c>
      <c r="L7146">
        <v>0</v>
      </c>
      <c r="M7146">
        <v>0</v>
      </c>
      <c r="N7146">
        <v>0</v>
      </c>
      <c r="O7146">
        <v>0</v>
      </c>
      <c r="P7146">
        <v>0</v>
      </c>
      <c r="Q7146">
        <v>0</v>
      </c>
      <c r="R7146">
        <v>0</v>
      </c>
      <c r="S7146">
        <v>0</v>
      </c>
      <c r="T7146">
        <v>0</v>
      </c>
      <c r="U7146">
        <v>0</v>
      </c>
      <c r="V7146">
        <v>0</v>
      </c>
      <c r="W7146">
        <v>0</v>
      </c>
      <c r="X7146">
        <v>0</v>
      </c>
      <c r="Y7146">
        <v>0</v>
      </c>
      <c r="Z7146">
        <v>0</v>
      </c>
      <c r="AA7146">
        <v>0</v>
      </c>
      <c r="AB7146">
        <v>0</v>
      </c>
      <c r="AC7146">
        <v>0</v>
      </c>
    </row>
    <row r="7147" spans="1:29">
      <c r="A7147" t="s">
        <v>776</v>
      </c>
      <c r="B7147" t="s">
        <v>19</v>
      </c>
      <c r="C7147">
        <v>0</v>
      </c>
      <c r="D7147">
        <v>0</v>
      </c>
      <c r="E7147">
        <v>0</v>
      </c>
      <c r="F7147">
        <v>0</v>
      </c>
      <c r="G7147">
        <v>0</v>
      </c>
      <c r="H7147">
        <v>0</v>
      </c>
      <c r="I7147">
        <v>0</v>
      </c>
      <c r="J7147">
        <v>0</v>
      </c>
      <c r="K7147">
        <v>0</v>
      </c>
      <c r="L7147">
        <v>0</v>
      </c>
      <c r="M7147">
        <v>0</v>
      </c>
      <c r="N7147">
        <v>0</v>
      </c>
      <c r="O7147">
        <v>0</v>
      </c>
      <c r="P7147">
        <v>0</v>
      </c>
      <c r="Q7147">
        <v>0</v>
      </c>
      <c r="R7147">
        <v>0</v>
      </c>
      <c r="S7147">
        <v>0</v>
      </c>
      <c r="T7147">
        <v>0</v>
      </c>
      <c r="U7147">
        <v>0</v>
      </c>
      <c r="V7147">
        <v>0</v>
      </c>
      <c r="W7147">
        <v>0</v>
      </c>
      <c r="X7147">
        <v>0</v>
      </c>
      <c r="Y7147">
        <v>0</v>
      </c>
      <c r="Z7147">
        <v>0</v>
      </c>
      <c r="AA7147">
        <v>0</v>
      </c>
      <c r="AB7147">
        <v>0</v>
      </c>
      <c r="AC7147">
        <v>0</v>
      </c>
    </row>
    <row r="7148" spans="1:29">
      <c r="A7148" t="s">
        <v>777</v>
      </c>
      <c r="B7148" t="s">
        <v>19</v>
      </c>
      <c r="C7148">
        <v>0</v>
      </c>
      <c r="D7148">
        <v>0</v>
      </c>
      <c r="E7148">
        <v>0</v>
      </c>
      <c r="F7148">
        <v>0</v>
      </c>
      <c r="G7148">
        <v>0</v>
      </c>
      <c r="H7148">
        <v>0</v>
      </c>
      <c r="I7148">
        <v>0</v>
      </c>
      <c r="J7148">
        <v>0</v>
      </c>
      <c r="K7148">
        <v>0</v>
      </c>
      <c r="L7148">
        <v>0</v>
      </c>
      <c r="M7148">
        <v>0</v>
      </c>
      <c r="N7148">
        <v>0</v>
      </c>
      <c r="O7148">
        <v>0</v>
      </c>
      <c r="P7148">
        <v>0</v>
      </c>
      <c r="Q7148">
        <v>0</v>
      </c>
      <c r="R7148">
        <v>0</v>
      </c>
      <c r="S7148">
        <v>0</v>
      </c>
      <c r="T7148">
        <v>0</v>
      </c>
      <c r="U7148">
        <v>0</v>
      </c>
      <c r="V7148">
        <v>0</v>
      </c>
      <c r="W7148">
        <v>0</v>
      </c>
      <c r="X7148">
        <v>0</v>
      </c>
      <c r="Y7148">
        <v>0</v>
      </c>
      <c r="Z7148">
        <v>0</v>
      </c>
      <c r="AA7148">
        <v>0</v>
      </c>
      <c r="AB7148">
        <v>0</v>
      </c>
      <c r="AC7148">
        <v>0</v>
      </c>
    </row>
    <row r="7149" spans="1:29">
      <c r="A7149" t="s">
        <v>778</v>
      </c>
      <c r="B7149" t="s">
        <v>19</v>
      </c>
      <c r="C7149">
        <v>0</v>
      </c>
      <c r="D7149">
        <v>0</v>
      </c>
      <c r="E7149">
        <v>0</v>
      </c>
      <c r="F7149">
        <v>0</v>
      </c>
      <c r="G7149">
        <v>0</v>
      </c>
      <c r="H7149">
        <v>0</v>
      </c>
      <c r="I7149">
        <v>0</v>
      </c>
      <c r="J7149">
        <v>0</v>
      </c>
      <c r="K7149">
        <v>0</v>
      </c>
      <c r="L7149">
        <v>0</v>
      </c>
      <c r="M7149">
        <v>0</v>
      </c>
      <c r="N7149">
        <v>0</v>
      </c>
      <c r="O7149">
        <v>0</v>
      </c>
      <c r="P7149">
        <v>0</v>
      </c>
      <c r="Q7149">
        <v>0</v>
      </c>
      <c r="R7149">
        <v>0</v>
      </c>
      <c r="S7149">
        <v>0</v>
      </c>
      <c r="T7149">
        <v>0</v>
      </c>
      <c r="U7149">
        <v>0</v>
      </c>
      <c r="V7149">
        <v>0</v>
      </c>
      <c r="W7149">
        <v>0</v>
      </c>
      <c r="X7149">
        <v>0</v>
      </c>
      <c r="Y7149">
        <v>0</v>
      </c>
      <c r="Z7149">
        <v>0</v>
      </c>
      <c r="AA7149">
        <v>0</v>
      </c>
      <c r="AB7149">
        <v>0</v>
      </c>
      <c r="AC7149">
        <v>0</v>
      </c>
    </row>
    <row r="7150" spans="1:29">
      <c r="A7150" t="s">
        <v>779</v>
      </c>
      <c r="B7150" t="s">
        <v>19</v>
      </c>
      <c r="C7150">
        <v>0</v>
      </c>
      <c r="D7150">
        <v>0</v>
      </c>
      <c r="E7150">
        <v>0</v>
      </c>
      <c r="F7150">
        <v>0</v>
      </c>
      <c r="G7150">
        <v>0</v>
      </c>
      <c r="H7150">
        <v>0</v>
      </c>
      <c r="I7150">
        <v>0</v>
      </c>
      <c r="J7150">
        <v>0</v>
      </c>
      <c r="K7150">
        <v>0</v>
      </c>
      <c r="L7150">
        <v>0</v>
      </c>
      <c r="M7150">
        <v>0</v>
      </c>
      <c r="N7150">
        <v>0</v>
      </c>
      <c r="O7150">
        <v>0</v>
      </c>
      <c r="P7150">
        <v>0</v>
      </c>
      <c r="Q7150">
        <v>0</v>
      </c>
      <c r="R7150">
        <v>0</v>
      </c>
      <c r="S7150">
        <v>0</v>
      </c>
      <c r="T7150">
        <v>0</v>
      </c>
      <c r="U7150">
        <v>0</v>
      </c>
      <c r="V7150">
        <v>0</v>
      </c>
      <c r="W7150">
        <v>0</v>
      </c>
      <c r="X7150">
        <v>0</v>
      </c>
      <c r="Y7150">
        <v>0</v>
      </c>
      <c r="Z7150">
        <v>0</v>
      </c>
      <c r="AA7150">
        <v>0</v>
      </c>
      <c r="AB7150">
        <v>0</v>
      </c>
      <c r="AC7150">
        <v>0</v>
      </c>
    </row>
    <row r="7151" spans="1:29">
      <c r="A7151" t="s">
        <v>780</v>
      </c>
      <c r="B7151" t="s">
        <v>19</v>
      </c>
      <c r="C7151">
        <v>0</v>
      </c>
      <c r="D7151">
        <v>0</v>
      </c>
      <c r="E7151">
        <v>0</v>
      </c>
      <c r="F7151">
        <v>0</v>
      </c>
      <c r="G7151">
        <v>0</v>
      </c>
      <c r="H7151">
        <v>0</v>
      </c>
      <c r="I7151">
        <v>0</v>
      </c>
      <c r="J7151">
        <v>0</v>
      </c>
      <c r="K7151">
        <v>0</v>
      </c>
      <c r="L7151">
        <v>0</v>
      </c>
      <c r="M7151">
        <v>0</v>
      </c>
      <c r="N7151">
        <v>0</v>
      </c>
      <c r="O7151">
        <v>0</v>
      </c>
      <c r="P7151">
        <v>0</v>
      </c>
      <c r="Q7151">
        <v>0</v>
      </c>
      <c r="R7151">
        <v>0</v>
      </c>
      <c r="S7151">
        <v>0</v>
      </c>
      <c r="T7151">
        <v>0</v>
      </c>
      <c r="U7151">
        <v>0</v>
      </c>
      <c r="V7151">
        <v>0</v>
      </c>
      <c r="W7151">
        <v>0</v>
      </c>
      <c r="X7151">
        <v>0</v>
      </c>
      <c r="Y7151">
        <v>0</v>
      </c>
      <c r="Z7151">
        <v>0</v>
      </c>
      <c r="AA7151">
        <v>0</v>
      </c>
      <c r="AB7151">
        <v>0</v>
      </c>
      <c r="AC7151">
        <v>0</v>
      </c>
    </row>
    <row r="7152" spans="1:29">
      <c r="A7152" t="s">
        <v>781</v>
      </c>
      <c r="B7152" t="s">
        <v>19</v>
      </c>
      <c r="C7152">
        <v>0</v>
      </c>
      <c r="D7152">
        <v>0</v>
      </c>
      <c r="E7152">
        <v>0</v>
      </c>
      <c r="F7152">
        <v>0</v>
      </c>
      <c r="G7152">
        <v>0</v>
      </c>
      <c r="H7152">
        <v>0</v>
      </c>
      <c r="I7152">
        <v>0</v>
      </c>
      <c r="J7152">
        <v>0</v>
      </c>
      <c r="K7152">
        <v>0</v>
      </c>
      <c r="L7152">
        <v>0</v>
      </c>
      <c r="M7152">
        <v>0</v>
      </c>
      <c r="N7152">
        <v>0</v>
      </c>
      <c r="O7152">
        <v>0</v>
      </c>
      <c r="P7152">
        <v>0</v>
      </c>
      <c r="Q7152">
        <v>0</v>
      </c>
      <c r="R7152">
        <v>0</v>
      </c>
      <c r="S7152">
        <v>0</v>
      </c>
      <c r="T7152">
        <v>0</v>
      </c>
      <c r="U7152">
        <v>0</v>
      </c>
      <c r="V7152">
        <v>0</v>
      </c>
      <c r="W7152">
        <v>0</v>
      </c>
      <c r="X7152">
        <v>0</v>
      </c>
      <c r="Y7152">
        <v>0</v>
      </c>
      <c r="Z7152">
        <v>0</v>
      </c>
      <c r="AA7152">
        <v>0</v>
      </c>
      <c r="AB7152">
        <v>0</v>
      </c>
      <c r="AC7152">
        <v>0</v>
      </c>
    </row>
    <row r="7153" spans="1:29">
      <c r="A7153" t="s">
        <v>782</v>
      </c>
      <c r="B7153" t="s">
        <v>19</v>
      </c>
      <c r="C7153">
        <v>0</v>
      </c>
      <c r="D7153">
        <v>0</v>
      </c>
      <c r="E7153">
        <v>0</v>
      </c>
      <c r="F7153">
        <v>0</v>
      </c>
      <c r="G7153">
        <v>0</v>
      </c>
      <c r="H7153">
        <v>0</v>
      </c>
      <c r="I7153">
        <v>0</v>
      </c>
      <c r="J7153">
        <v>0</v>
      </c>
      <c r="K7153">
        <v>0</v>
      </c>
      <c r="L7153">
        <v>0</v>
      </c>
      <c r="M7153">
        <v>0</v>
      </c>
      <c r="N7153">
        <v>0</v>
      </c>
      <c r="O7153">
        <v>0</v>
      </c>
      <c r="P7153">
        <v>0</v>
      </c>
      <c r="Q7153">
        <v>0</v>
      </c>
      <c r="R7153">
        <v>0</v>
      </c>
      <c r="S7153">
        <v>0</v>
      </c>
      <c r="T7153">
        <v>0</v>
      </c>
      <c r="U7153">
        <v>0</v>
      </c>
      <c r="V7153">
        <v>0</v>
      </c>
      <c r="W7153">
        <v>0</v>
      </c>
      <c r="X7153">
        <v>0</v>
      </c>
      <c r="Y7153">
        <v>0</v>
      </c>
      <c r="Z7153">
        <v>0</v>
      </c>
      <c r="AA7153">
        <v>0</v>
      </c>
      <c r="AB7153">
        <v>0</v>
      </c>
      <c r="AC7153">
        <v>0</v>
      </c>
    </row>
    <row r="7154" spans="1:29">
      <c r="A7154" t="s">
        <v>783</v>
      </c>
      <c r="B7154" t="s">
        <v>19</v>
      </c>
      <c r="C7154" s="2">
        <v>3943640000</v>
      </c>
      <c r="D7154" s="2">
        <v>4219600000</v>
      </c>
      <c r="E7154" s="2">
        <v>4381620000</v>
      </c>
      <c r="F7154" s="2">
        <v>4495600000</v>
      </c>
      <c r="G7154" s="2">
        <v>4538050000</v>
      </c>
      <c r="H7154" s="2">
        <v>4566660000</v>
      </c>
      <c r="I7154" s="2">
        <v>4558730000</v>
      </c>
      <c r="J7154" s="2">
        <v>4542230000</v>
      </c>
      <c r="K7154" s="2">
        <v>4528410000</v>
      </c>
      <c r="L7154" s="2">
        <v>4497000000</v>
      </c>
      <c r="M7154" s="2">
        <v>4486770000</v>
      </c>
      <c r="N7154" s="2">
        <v>4464120000</v>
      </c>
      <c r="O7154" s="2">
        <v>4439360000</v>
      </c>
      <c r="P7154" s="2">
        <v>4440910000</v>
      </c>
      <c r="Q7154" s="2">
        <v>4442850000</v>
      </c>
      <c r="R7154" s="2">
        <v>4464030000</v>
      </c>
      <c r="S7154" s="2">
        <v>4482180000</v>
      </c>
      <c r="T7154" s="2">
        <v>4495570000</v>
      </c>
      <c r="U7154" s="2">
        <v>4531180000</v>
      </c>
      <c r="V7154" s="2">
        <v>4565170000</v>
      </c>
      <c r="W7154" s="2">
        <v>4616580000</v>
      </c>
      <c r="X7154" s="2">
        <v>4668710000</v>
      </c>
      <c r="Y7154" s="2">
        <v>4714610000</v>
      </c>
      <c r="Z7154" s="2">
        <v>4786900000</v>
      </c>
      <c r="AA7154" s="2">
        <v>4863780000</v>
      </c>
      <c r="AB7154" s="2">
        <v>4940530000</v>
      </c>
      <c r="AC7154" s="2">
        <v>5048380000</v>
      </c>
    </row>
    <row r="7155" spans="1:29">
      <c r="A7155" t="s">
        <v>784</v>
      </c>
      <c r="B7155" t="s">
        <v>19</v>
      </c>
      <c r="C7155">
        <v>0</v>
      </c>
      <c r="D7155">
        <v>0</v>
      </c>
      <c r="E7155">
        <v>0</v>
      </c>
      <c r="F7155">
        <v>0</v>
      </c>
      <c r="G7155">
        <v>0</v>
      </c>
      <c r="H7155">
        <v>0</v>
      </c>
      <c r="I7155">
        <v>0</v>
      </c>
      <c r="J7155">
        <v>0</v>
      </c>
      <c r="K7155">
        <v>0</v>
      </c>
      <c r="L7155">
        <v>0</v>
      </c>
      <c r="M7155">
        <v>0</v>
      </c>
      <c r="N7155">
        <v>0</v>
      </c>
      <c r="O7155">
        <v>0</v>
      </c>
      <c r="P7155">
        <v>0</v>
      </c>
      <c r="Q7155">
        <v>0</v>
      </c>
      <c r="R7155">
        <v>0</v>
      </c>
      <c r="S7155">
        <v>0</v>
      </c>
      <c r="T7155">
        <v>0</v>
      </c>
      <c r="U7155">
        <v>0</v>
      </c>
      <c r="V7155">
        <v>0</v>
      </c>
      <c r="W7155">
        <v>0</v>
      </c>
      <c r="X7155">
        <v>0</v>
      </c>
      <c r="Y7155">
        <v>0</v>
      </c>
      <c r="Z7155">
        <v>0</v>
      </c>
      <c r="AA7155">
        <v>0</v>
      </c>
      <c r="AB7155">
        <v>0</v>
      </c>
      <c r="AC7155">
        <v>0</v>
      </c>
    </row>
    <row r="7156" spans="1:29">
      <c r="A7156" t="s">
        <v>785</v>
      </c>
      <c r="B7156" t="s">
        <v>19</v>
      </c>
      <c r="C7156">
        <v>0</v>
      </c>
      <c r="D7156">
        <v>0</v>
      </c>
      <c r="E7156">
        <v>0</v>
      </c>
      <c r="F7156">
        <v>0</v>
      </c>
      <c r="G7156">
        <v>0</v>
      </c>
      <c r="H7156">
        <v>0</v>
      </c>
      <c r="I7156">
        <v>0</v>
      </c>
      <c r="J7156">
        <v>0</v>
      </c>
      <c r="K7156">
        <v>0</v>
      </c>
      <c r="L7156">
        <v>0</v>
      </c>
      <c r="M7156">
        <v>0</v>
      </c>
      <c r="N7156">
        <v>0</v>
      </c>
      <c r="O7156">
        <v>0</v>
      </c>
      <c r="P7156">
        <v>0</v>
      </c>
      <c r="Q7156">
        <v>0</v>
      </c>
      <c r="R7156">
        <v>0</v>
      </c>
      <c r="S7156">
        <v>0</v>
      </c>
      <c r="T7156">
        <v>0</v>
      </c>
      <c r="U7156">
        <v>0</v>
      </c>
      <c r="V7156">
        <v>0</v>
      </c>
      <c r="W7156">
        <v>0</v>
      </c>
      <c r="X7156">
        <v>0</v>
      </c>
      <c r="Y7156">
        <v>0</v>
      </c>
      <c r="Z7156">
        <v>0</v>
      </c>
      <c r="AA7156">
        <v>0</v>
      </c>
      <c r="AB7156">
        <v>0</v>
      </c>
      <c r="AC7156">
        <v>0</v>
      </c>
    </row>
    <row r="7157" spans="1:29">
      <c r="A7157" t="s">
        <v>786</v>
      </c>
      <c r="B7157" t="s">
        <v>19</v>
      </c>
      <c r="C7157">
        <v>0</v>
      </c>
      <c r="D7157">
        <v>0</v>
      </c>
      <c r="E7157">
        <v>0</v>
      </c>
      <c r="F7157">
        <v>0</v>
      </c>
      <c r="G7157">
        <v>0</v>
      </c>
      <c r="H7157">
        <v>0</v>
      </c>
      <c r="I7157">
        <v>0</v>
      </c>
      <c r="J7157">
        <v>0</v>
      </c>
      <c r="K7157">
        <v>0</v>
      </c>
      <c r="L7157">
        <v>0</v>
      </c>
      <c r="M7157">
        <v>0</v>
      </c>
      <c r="N7157">
        <v>0</v>
      </c>
      <c r="O7157">
        <v>0</v>
      </c>
      <c r="P7157">
        <v>0</v>
      </c>
      <c r="Q7157">
        <v>0</v>
      </c>
      <c r="R7157">
        <v>0</v>
      </c>
      <c r="S7157">
        <v>0</v>
      </c>
      <c r="T7157">
        <v>0</v>
      </c>
      <c r="U7157">
        <v>0</v>
      </c>
      <c r="V7157">
        <v>0</v>
      </c>
      <c r="W7157">
        <v>0</v>
      </c>
      <c r="X7157">
        <v>0</v>
      </c>
      <c r="Y7157">
        <v>0</v>
      </c>
      <c r="Z7157">
        <v>0</v>
      </c>
      <c r="AA7157">
        <v>0</v>
      </c>
      <c r="AB7157">
        <v>0</v>
      </c>
      <c r="AC7157">
        <v>0</v>
      </c>
    </row>
    <row r="7158" spans="1:29">
      <c r="A7158" t="s">
        <v>787</v>
      </c>
      <c r="B7158" t="s">
        <v>19</v>
      </c>
      <c r="C7158">
        <v>0</v>
      </c>
      <c r="D7158">
        <v>0</v>
      </c>
      <c r="E7158">
        <v>0</v>
      </c>
      <c r="F7158">
        <v>0</v>
      </c>
      <c r="G7158">
        <v>0</v>
      </c>
      <c r="H7158">
        <v>0</v>
      </c>
      <c r="I7158">
        <v>0</v>
      </c>
      <c r="J7158">
        <v>0</v>
      </c>
      <c r="K7158">
        <v>0</v>
      </c>
      <c r="L7158">
        <v>0</v>
      </c>
      <c r="M7158">
        <v>0</v>
      </c>
      <c r="N7158">
        <v>0</v>
      </c>
      <c r="O7158">
        <v>0</v>
      </c>
      <c r="P7158">
        <v>0</v>
      </c>
      <c r="Q7158">
        <v>0</v>
      </c>
      <c r="R7158">
        <v>0</v>
      </c>
      <c r="S7158">
        <v>0</v>
      </c>
      <c r="T7158">
        <v>0</v>
      </c>
      <c r="U7158">
        <v>0</v>
      </c>
      <c r="V7158">
        <v>0</v>
      </c>
      <c r="W7158">
        <v>0</v>
      </c>
      <c r="X7158">
        <v>0</v>
      </c>
      <c r="Y7158">
        <v>0</v>
      </c>
      <c r="Z7158">
        <v>0</v>
      </c>
      <c r="AA7158">
        <v>0</v>
      </c>
      <c r="AB7158">
        <v>0</v>
      </c>
      <c r="AC7158">
        <v>0</v>
      </c>
    </row>
    <row r="7159" spans="1:29">
      <c r="A7159" t="s">
        <v>788</v>
      </c>
      <c r="B7159" t="s">
        <v>19</v>
      </c>
      <c r="C7159">
        <v>0</v>
      </c>
      <c r="D7159">
        <v>0</v>
      </c>
      <c r="E7159">
        <v>0</v>
      </c>
      <c r="F7159">
        <v>0</v>
      </c>
      <c r="G7159">
        <v>0</v>
      </c>
      <c r="H7159">
        <v>0</v>
      </c>
      <c r="I7159">
        <v>0</v>
      </c>
      <c r="J7159">
        <v>0</v>
      </c>
      <c r="K7159">
        <v>0</v>
      </c>
      <c r="L7159">
        <v>0</v>
      </c>
      <c r="M7159">
        <v>0</v>
      </c>
      <c r="N7159">
        <v>0</v>
      </c>
      <c r="O7159">
        <v>0</v>
      </c>
      <c r="P7159">
        <v>0</v>
      </c>
      <c r="Q7159">
        <v>0</v>
      </c>
      <c r="R7159">
        <v>0</v>
      </c>
      <c r="S7159">
        <v>0</v>
      </c>
      <c r="T7159">
        <v>0</v>
      </c>
      <c r="U7159">
        <v>0</v>
      </c>
      <c r="V7159">
        <v>0</v>
      </c>
      <c r="W7159">
        <v>0</v>
      </c>
      <c r="X7159">
        <v>0</v>
      </c>
      <c r="Y7159">
        <v>0</v>
      </c>
      <c r="Z7159">
        <v>0</v>
      </c>
      <c r="AA7159">
        <v>0</v>
      </c>
      <c r="AB7159">
        <v>0</v>
      </c>
      <c r="AC7159">
        <v>0</v>
      </c>
    </row>
    <row r="7160" spans="1:29">
      <c r="A7160" t="s">
        <v>789</v>
      </c>
      <c r="B7160" t="s">
        <v>19</v>
      </c>
      <c r="C7160">
        <v>0</v>
      </c>
      <c r="D7160">
        <v>0</v>
      </c>
      <c r="E7160">
        <v>0</v>
      </c>
      <c r="F7160">
        <v>0</v>
      </c>
      <c r="G7160">
        <v>0</v>
      </c>
      <c r="H7160">
        <v>0</v>
      </c>
      <c r="I7160">
        <v>0</v>
      </c>
      <c r="J7160">
        <v>0</v>
      </c>
      <c r="K7160">
        <v>0</v>
      </c>
      <c r="L7160">
        <v>0</v>
      </c>
      <c r="M7160">
        <v>0</v>
      </c>
      <c r="N7160">
        <v>0</v>
      </c>
      <c r="O7160">
        <v>0</v>
      </c>
      <c r="P7160">
        <v>0</v>
      </c>
      <c r="Q7160">
        <v>0</v>
      </c>
      <c r="R7160">
        <v>0</v>
      </c>
      <c r="S7160">
        <v>0</v>
      </c>
      <c r="T7160">
        <v>0</v>
      </c>
      <c r="U7160">
        <v>0</v>
      </c>
      <c r="V7160">
        <v>0</v>
      </c>
      <c r="W7160">
        <v>0</v>
      </c>
      <c r="X7160">
        <v>0</v>
      </c>
      <c r="Y7160">
        <v>0</v>
      </c>
      <c r="Z7160">
        <v>0</v>
      </c>
      <c r="AA7160">
        <v>0</v>
      </c>
      <c r="AB7160">
        <v>0</v>
      </c>
      <c r="AC7160">
        <v>0</v>
      </c>
    </row>
    <row r="7161" spans="1:29">
      <c r="A7161" t="s">
        <v>790</v>
      </c>
      <c r="B7161" t="s">
        <v>19</v>
      </c>
      <c r="C7161">
        <v>0</v>
      </c>
      <c r="D7161">
        <v>0</v>
      </c>
      <c r="E7161">
        <v>0</v>
      </c>
      <c r="F7161">
        <v>0</v>
      </c>
      <c r="G7161">
        <v>0</v>
      </c>
      <c r="H7161">
        <v>0</v>
      </c>
      <c r="I7161">
        <v>0</v>
      </c>
      <c r="J7161">
        <v>0</v>
      </c>
      <c r="K7161">
        <v>0</v>
      </c>
      <c r="L7161">
        <v>0</v>
      </c>
      <c r="M7161">
        <v>0</v>
      </c>
      <c r="N7161">
        <v>0</v>
      </c>
      <c r="O7161">
        <v>0</v>
      </c>
      <c r="P7161">
        <v>0</v>
      </c>
      <c r="Q7161">
        <v>0</v>
      </c>
      <c r="R7161">
        <v>0</v>
      </c>
      <c r="S7161">
        <v>0</v>
      </c>
      <c r="T7161">
        <v>0</v>
      </c>
      <c r="U7161">
        <v>0</v>
      </c>
      <c r="V7161">
        <v>0</v>
      </c>
      <c r="W7161">
        <v>0</v>
      </c>
      <c r="X7161">
        <v>0</v>
      </c>
      <c r="Y7161">
        <v>0</v>
      </c>
      <c r="Z7161">
        <v>0</v>
      </c>
      <c r="AA7161">
        <v>0</v>
      </c>
      <c r="AB7161">
        <v>0</v>
      </c>
      <c r="AC7161">
        <v>0</v>
      </c>
    </row>
    <row r="7162" spans="1:29">
      <c r="A7162" t="s">
        <v>791</v>
      </c>
      <c r="B7162" t="s">
        <v>19</v>
      </c>
      <c r="C7162">
        <v>0</v>
      </c>
      <c r="D7162">
        <v>0</v>
      </c>
      <c r="E7162">
        <v>0</v>
      </c>
      <c r="F7162">
        <v>0</v>
      </c>
      <c r="G7162">
        <v>0</v>
      </c>
      <c r="H7162">
        <v>0</v>
      </c>
      <c r="I7162">
        <v>0</v>
      </c>
      <c r="J7162">
        <v>0</v>
      </c>
      <c r="K7162">
        <v>0</v>
      </c>
      <c r="L7162">
        <v>0</v>
      </c>
      <c r="M7162">
        <v>0</v>
      </c>
      <c r="N7162">
        <v>0</v>
      </c>
      <c r="O7162">
        <v>0</v>
      </c>
      <c r="P7162">
        <v>0</v>
      </c>
      <c r="Q7162">
        <v>0</v>
      </c>
      <c r="R7162">
        <v>0</v>
      </c>
      <c r="S7162">
        <v>0</v>
      </c>
      <c r="T7162">
        <v>0</v>
      </c>
      <c r="U7162">
        <v>0</v>
      </c>
      <c r="V7162">
        <v>0</v>
      </c>
      <c r="W7162">
        <v>0</v>
      </c>
      <c r="X7162">
        <v>0</v>
      </c>
      <c r="Y7162">
        <v>0</v>
      </c>
      <c r="Z7162">
        <v>0</v>
      </c>
      <c r="AA7162">
        <v>0</v>
      </c>
      <c r="AB7162">
        <v>0</v>
      </c>
      <c r="AC7162">
        <v>0</v>
      </c>
    </row>
    <row r="7163" spans="1:29">
      <c r="A7163" t="s">
        <v>792</v>
      </c>
      <c r="B7163" t="s">
        <v>19</v>
      </c>
      <c r="C7163">
        <v>0</v>
      </c>
      <c r="D7163">
        <v>0</v>
      </c>
      <c r="E7163">
        <v>0</v>
      </c>
      <c r="F7163">
        <v>0</v>
      </c>
      <c r="G7163">
        <v>0</v>
      </c>
      <c r="H7163">
        <v>0</v>
      </c>
      <c r="I7163">
        <v>0</v>
      </c>
      <c r="J7163">
        <v>0</v>
      </c>
      <c r="K7163">
        <v>0</v>
      </c>
      <c r="L7163">
        <v>0</v>
      </c>
      <c r="M7163">
        <v>0</v>
      </c>
      <c r="N7163">
        <v>0</v>
      </c>
      <c r="O7163">
        <v>0</v>
      </c>
      <c r="P7163">
        <v>0</v>
      </c>
      <c r="Q7163">
        <v>0</v>
      </c>
      <c r="R7163">
        <v>0</v>
      </c>
      <c r="S7163">
        <v>0</v>
      </c>
      <c r="T7163">
        <v>0</v>
      </c>
      <c r="U7163">
        <v>0</v>
      </c>
      <c r="V7163">
        <v>0</v>
      </c>
      <c r="W7163">
        <v>0</v>
      </c>
      <c r="X7163">
        <v>0</v>
      </c>
      <c r="Y7163">
        <v>0</v>
      </c>
      <c r="Z7163">
        <v>0</v>
      </c>
      <c r="AA7163">
        <v>0</v>
      </c>
      <c r="AB7163">
        <v>0</v>
      </c>
      <c r="AC7163">
        <v>0</v>
      </c>
    </row>
    <row r="7164" spans="1:29">
      <c r="A7164" t="s">
        <v>793</v>
      </c>
      <c r="B7164" t="s">
        <v>19</v>
      </c>
      <c r="C7164" s="2">
        <v>85604500000</v>
      </c>
      <c r="D7164" s="2">
        <v>87477900000</v>
      </c>
      <c r="E7164" s="2">
        <v>85274400000</v>
      </c>
      <c r="F7164" s="2">
        <v>82348300000</v>
      </c>
      <c r="G7164" s="2">
        <v>82285300000</v>
      </c>
      <c r="H7164" s="2">
        <v>81990900000</v>
      </c>
      <c r="I7164" s="2">
        <v>79530000000</v>
      </c>
      <c r="J7164" s="2">
        <v>79471800000</v>
      </c>
      <c r="K7164" s="2">
        <v>75655900000</v>
      </c>
      <c r="L7164" s="2">
        <v>75941200000</v>
      </c>
      <c r="M7164" s="2">
        <v>75145200000</v>
      </c>
      <c r="N7164" s="2">
        <v>75094400000</v>
      </c>
      <c r="O7164" s="2">
        <v>75315600000</v>
      </c>
      <c r="P7164" s="2">
        <v>75615600000</v>
      </c>
      <c r="Q7164" s="2">
        <v>76559600000</v>
      </c>
      <c r="R7164" s="2">
        <v>75991900000</v>
      </c>
      <c r="S7164" s="2">
        <v>76271500000</v>
      </c>
      <c r="T7164" s="2">
        <v>76295700000</v>
      </c>
      <c r="U7164" s="2">
        <v>76615300000</v>
      </c>
      <c r="V7164" s="2">
        <v>76977100000</v>
      </c>
      <c r="W7164" s="2">
        <v>77146700000</v>
      </c>
      <c r="X7164" s="2">
        <v>77332900000</v>
      </c>
      <c r="Y7164" s="2">
        <v>77306600000</v>
      </c>
      <c r="Z7164" s="2">
        <v>78048400000</v>
      </c>
      <c r="AA7164" s="2">
        <v>78650700000</v>
      </c>
      <c r="AB7164" s="2">
        <v>79134800000</v>
      </c>
      <c r="AC7164" s="2">
        <v>79293100000</v>
      </c>
    </row>
    <row r="7165" spans="1:29">
      <c r="A7165" t="s">
        <v>794</v>
      </c>
      <c r="B7165" t="s">
        <v>19</v>
      </c>
      <c r="C7165">
        <v>0</v>
      </c>
      <c r="D7165">
        <v>0</v>
      </c>
      <c r="E7165">
        <v>0</v>
      </c>
      <c r="F7165">
        <v>0</v>
      </c>
      <c r="G7165">
        <v>0</v>
      </c>
      <c r="H7165">
        <v>0</v>
      </c>
      <c r="I7165">
        <v>0</v>
      </c>
      <c r="J7165">
        <v>0</v>
      </c>
      <c r="K7165">
        <v>0</v>
      </c>
      <c r="L7165">
        <v>0</v>
      </c>
      <c r="M7165">
        <v>0</v>
      </c>
      <c r="N7165">
        <v>0</v>
      </c>
      <c r="O7165">
        <v>0</v>
      </c>
      <c r="P7165">
        <v>0</v>
      </c>
      <c r="Q7165">
        <v>0</v>
      </c>
      <c r="R7165">
        <v>0</v>
      </c>
      <c r="S7165">
        <v>0</v>
      </c>
      <c r="T7165">
        <v>0</v>
      </c>
      <c r="U7165">
        <v>0</v>
      </c>
      <c r="V7165">
        <v>0</v>
      </c>
      <c r="W7165">
        <v>0</v>
      </c>
      <c r="X7165">
        <v>0</v>
      </c>
      <c r="Y7165">
        <v>0</v>
      </c>
      <c r="Z7165">
        <v>0</v>
      </c>
      <c r="AA7165">
        <v>0</v>
      </c>
      <c r="AB7165">
        <v>0</v>
      </c>
      <c r="AC7165">
        <v>0</v>
      </c>
    </row>
    <row r="7166" spans="1:29">
      <c r="A7166" t="s">
        <v>795</v>
      </c>
      <c r="B7166" t="s">
        <v>19</v>
      </c>
      <c r="C7166">
        <v>0</v>
      </c>
      <c r="D7166">
        <v>0</v>
      </c>
      <c r="E7166">
        <v>0</v>
      </c>
      <c r="F7166">
        <v>0</v>
      </c>
      <c r="G7166">
        <v>0</v>
      </c>
      <c r="H7166">
        <v>0</v>
      </c>
      <c r="I7166">
        <v>0</v>
      </c>
      <c r="J7166">
        <v>0</v>
      </c>
      <c r="K7166">
        <v>0</v>
      </c>
      <c r="L7166">
        <v>0</v>
      </c>
      <c r="M7166">
        <v>0</v>
      </c>
      <c r="N7166">
        <v>0</v>
      </c>
      <c r="O7166">
        <v>0</v>
      </c>
      <c r="P7166">
        <v>0</v>
      </c>
      <c r="Q7166">
        <v>0</v>
      </c>
      <c r="R7166">
        <v>0</v>
      </c>
      <c r="S7166">
        <v>0</v>
      </c>
      <c r="T7166">
        <v>0</v>
      </c>
      <c r="U7166">
        <v>0</v>
      </c>
      <c r="V7166">
        <v>0</v>
      </c>
      <c r="W7166">
        <v>0</v>
      </c>
      <c r="X7166">
        <v>0</v>
      </c>
      <c r="Y7166">
        <v>0</v>
      </c>
      <c r="Z7166">
        <v>0</v>
      </c>
      <c r="AA7166">
        <v>0</v>
      </c>
      <c r="AB7166">
        <v>0</v>
      </c>
      <c r="AC7166">
        <v>0</v>
      </c>
    </row>
    <row r="7167" spans="1:29">
      <c r="A7167" t="s">
        <v>796</v>
      </c>
      <c r="B7167" t="s">
        <v>19</v>
      </c>
      <c r="C7167">
        <v>0</v>
      </c>
      <c r="D7167">
        <v>0</v>
      </c>
      <c r="E7167">
        <v>0</v>
      </c>
      <c r="F7167">
        <v>0</v>
      </c>
      <c r="G7167">
        <v>0</v>
      </c>
      <c r="H7167">
        <v>0</v>
      </c>
      <c r="I7167">
        <v>0</v>
      </c>
      <c r="J7167">
        <v>0</v>
      </c>
      <c r="K7167">
        <v>0</v>
      </c>
      <c r="L7167">
        <v>0</v>
      </c>
      <c r="M7167">
        <v>0</v>
      </c>
      <c r="N7167">
        <v>0</v>
      </c>
      <c r="O7167">
        <v>0</v>
      </c>
      <c r="P7167">
        <v>0</v>
      </c>
      <c r="Q7167">
        <v>0</v>
      </c>
      <c r="R7167">
        <v>0</v>
      </c>
      <c r="S7167">
        <v>0</v>
      </c>
      <c r="T7167">
        <v>0</v>
      </c>
      <c r="U7167">
        <v>0</v>
      </c>
      <c r="V7167">
        <v>0</v>
      </c>
      <c r="W7167">
        <v>0</v>
      </c>
      <c r="X7167">
        <v>0</v>
      </c>
      <c r="Y7167">
        <v>0</v>
      </c>
      <c r="Z7167">
        <v>0</v>
      </c>
      <c r="AA7167">
        <v>0</v>
      </c>
      <c r="AB7167">
        <v>0</v>
      </c>
      <c r="AC7167">
        <v>0</v>
      </c>
    </row>
    <row r="7168" spans="1:29">
      <c r="A7168" t="s">
        <v>797</v>
      </c>
      <c r="B7168" t="s">
        <v>19</v>
      </c>
      <c r="C7168">
        <v>0</v>
      </c>
      <c r="D7168">
        <v>0</v>
      </c>
      <c r="E7168">
        <v>0</v>
      </c>
      <c r="F7168">
        <v>0</v>
      </c>
      <c r="G7168">
        <v>0</v>
      </c>
      <c r="H7168">
        <v>0</v>
      </c>
      <c r="I7168">
        <v>0</v>
      </c>
      <c r="J7168">
        <v>0</v>
      </c>
      <c r="K7168">
        <v>0</v>
      </c>
      <c r="L7168">
        <v>0</v>
      </c>
      <c r="M7168">
        <v>0</v>
      </c>
      <c r="N7168">
        <v>0</v>
      </c>
      <c r="O7168">
        <v>0</v>
      </c>
      <c r="P7168">
        <v>0</v>
      </c>
      <c r="Q7168">
        <v>0</v>
      </c>
      <c r="R7168">
        <v>0</v>
      </c>
      <c r="S7168">
        <v>0</v>
      </c>
      <c r="T7168">
        <v>0</v>
      </c>
      <c r="U7168">
        <v>0</v>
      </c>
      <c r="V7168">
        <v>0</v>
      </c>
      <c r="W7168">
        <v>0</v>
      </c>
      <c r="X7168">
        <v>0</v>
      </c>
      <c r="Y7168">
        <v>0</v>
      </c>
      <c r="Z7168">
        <v>0</v>
      </c>
      <c r="AA7168">
        <v>0</v>
      </c>
      <c r="AB7168">
        <v>0</v>
      </c>
      <c r="AC7168">
        <v>0</v>
      </c>
    </row>
    <row r="7169" spans="1:29">
      <c r="A7169" t="s">
        <v>798</v>
      </c>
      <c r="B7169" t="s">
        <v>19</v>
      </c>
      <c r="C7169">
        <v>0</v>
      </c>
      <c r="D7169">
        <v>0</v>
      </c>
      <c r="E7169">
        <v>0</v>
      </c>
      <c r="F7169">
        <v>0</v>
      </c>
      <c r="G7169">
        <v>0</v>
      </c>
      <c r="H7169">
        <v>0</v>
      </c>
      <c r="I7169">
        <v>0</v>
      </c>
      <c r="J7169">
        <v>0</v>
      </c>
      <c r="K7169">
        <v>0</v>
      </c>
      <c r="L7169">
        <v>0</v>
      </c>
      <c r="M7169">
        <v>0</v>
      </c>
      <c r="N7169">
        <v>0</v>
      </c>
      <c r="O7169">
        <v>0</v>
      </c>
      <c r="P7169">
        <v>0</v>
      </c>
      <c r="Q7169">
        <v>0</v>
      </c>
      <c r="R7169">
        <v>0</v>
      </c>
      <c r="S7169">
        <v>0</v>
      </c>
      <c r="T7169">
        <v>0</v>
      </c>
      <c r="U7169">
        <v>0</v>
      </c>
      <c r="V7169">
        <v>0</v>
      </c>
      <c r="W7169">
        <v>0</v>
      </c>
      <c r="X7169">
        <v>0</v>
      </c>
      <c r="Y7169">
        <v>0</v>
      </c>
      <c r="Z7169">
        <v>0</v>
      </c>
      <c r="AA7169">
        <v>0</v>
      </c>
      <c r="AB7169">
        <v>0</v>
      </c>
      <c r="AC7169">
        <v>0</v>
      </c>
    </row>
    <row r="7170" spans="1:29">
      <c r="A7170" t="s">
        <v>799</v>
      </c>
      <c r="B7170" t="s">
        <v>19</v>
      </c>
      <c r="C7170">
        <v>0</v>
      </c>
      <c r="D7170">
        <v>0</v>
      </c>
      <c r="E7170">
        <v>0</v>
      </c>
      <c r="F7170">
        <v>0</v>
      </c>
      <c r="G7170">
        <v>0</v>
      </c>
      <c r="H7170">
        <v>0</v>
      </c>
      <c r="I7170">
        <v>0</v>
      </c>
      <c r="J7170">
        <v>0</v>
      </c>
      <c r="K7170">
        <v>0</v>
      </c>
      <c r="L7170">
        <v>0</v>
      </c>
      <c r="M7170">
        <v>0</v>
      </c>
      <c r="N7170">
        <v>0</v>
      </c>
      <c r="O7170">
        <v>0</v>
      </c>
      <c r="P7170">
        <v>0</v>
      </c>
      <c r="Q7170">
        <v>0</v>
      </c>
      <c r="R7170">
        <v>0</v>
      </c>
      <c r="S7170">
        <v>0</v>
      </c>
      <c r="T7170">
        <v>0</v>
      </c>
      <c r="U7170">
        <v>0</v>
      </c>
      <c r="V7170">
        <v>0</v>
      </c>
      <c r="W7170">
        <v>0</v>
      </c>
      <c r="X7170">
        <v>0</v>
      </c>
      <c r="Y7170">
        <v>0</v>
      </c>
      <c r="Z7170">
        <v>0</v>
      </c>
      <c r="AA7170">
        <v>0</v>
      </c>
      <c r="AB7170">
        <v>0</v>
      </c>
      <c r="AC7170">
        <v>0</v>
      </c>
    </row>
    <row r="7171" spans="1:29">
      <c r="A7171" t="s">
        <v>800</v>
      </c>
      <c r="B7171" t="s">
        <v>19</v>
      </c>
      <c r="C7171">
        <v>0</v>
      </c>
      <c r="D7171">
        <v>0</v>
      </c>
      <c r="E7171">
        <v>0</v>
      </c>
      <c r="F7171">
        <v>0</v>
      </c>
      <c r="G7171">
        <v>0</v>
      </c>
      <c r="H7171">
        <v>0</v>
      </c>
      <c r="I7171">
        <v>0</v>
      </c>
      <c r="J7171">
        <v>0</v>
      </c>
      <c r="K7171">
        <v>0</v>
      </c>
      <c r="L7171">
        <v>0</v>
      </c>
      <c r="M7171">
        <v>0</v>
      </c>
      <c r="N7171">
        <v>0</v>
      </c>
      <c r="O7171">
        <v>0</v>
      </c>
      <c r="P7171">
        <v>0</v>
      </c>
      <c r="Q7171">
        <v>0</v>
      </c>
      <c r="R7171">
        <v>0</v>
      </c>
      <c r="S7171">
        <v>0</v>
      </c>
      <c r="T7171">
        <v>0</v>
      </c>
      <c r="U7171">
        <v>0</v>
      </c>
      <c r="V7171">
        <v>0</v>
      </c>
      <c r="W7171">
        <v>0</v>
      </c>
      <c r="X7171">
        <v>0</v>
      </c>
      <c r="Y7171">
        <v>0</v>
      </c>
      <c r="Z7171">
        <v>0</v>
      </c>
      <c r="AA7171">
        <v>0</v>
      </c>
      <c r="AB7171">
        <v>0</v>
      </c>
      <c r="AC7171">
        <v>0</v>
      </c>
    </row>
    <row r="7172" spans="1:29">
      <c r="A7172" t="s">
        <v>801</v>
      </c>
      <c r="B7172" t="s">
        <v>19</v>
      </c>
      <c r="C7172">
        <v>0</v>
      </c>
      <c r="D7172">
        <v>0</v>
      </c>
      <c r="E7172">
        <v>0</v>
      </c>
      <c r="F7172">
        <v>0</v>
      </c>
      <c r="G7172">
        <v>0</v>
      </c>
      <c r="H7172">
        <v>0</v>
      </c>
      <c r="I7172">
        <v>0</v>
      </c>
      <c r="J7172">
        <v>0</v>
      </c>
      <c r="K7172">
        <v>0</v>
      </c>
      <c r="L7172">
        <v>0</v>
      </c>
      <c r="M7172">
        <v>0</v>
      </c>
      <c r="N7172">
        <v>0</v>
      </c>
      <c r="O7172">
        <v>0</v>
      </c>
      <c r="P7172">
        <v>0</v>
      </c>
      <c r="Q7172">
        <v>0</v>
      </c>
      <c r="R7172">
        <v>0</v>
      </c>
      <c r="S7172">
        <v>0</v>
      </c>
      <c r="T7172">
        <v>0</v>
      </c>
      <c r="U7172">
        <v>0</v>
      </c>
      <c r="V7172">
        <v>0</v>
      </c>
      <c r="W7172">
        <v>0</v>
      </c>
      <c r="X7172">
        <v>0</v>
      </c>
      <c r="Y7172">
        <v>0</v>
      </c>
      <c r="Z7172">
        <v>0</v>
      </c>
      <c r="AA7172">
        <v>0</v>
      </c>
      <c r="AB7172">
        <v>0</v>
      </c>
      <c r="AC7172">
        <v>0</v>
      </c>
    </row>
    <row r="7173" spans="1:29">
      <c r="A7173" t="s">
        <v>802</v>
      </c>
      <c r="B7173" t="s">
        <v>19</v>
      </c>
      <c r="C7173">
        <v>0</v>
      </c>
      <c r="D7173">
        <v>0</v>
      </c>
      <c r="E7173">
        <v>0</v>
      </c>
      <c r="F7173">
        <v>0</v>
      </c>
      <c r="G7173">
        <v>0</v>
      </c>
      <c r="H7173">
        <v>0</v>
      </c>
      <c r="I7173">
        <v>0</v>
      </c>
      <c r="J7173">
        <v>0</v>
      </c>
      <c r="K7173">
        <v>0</v>
      </c>
      <c r="L7173">
        <v>0</v>
      </c>
      <c r="M7173">
        <v>0</v>
      </c>
      <c r="N7173">
        <v>0</v>
      </c>
      <c r="O7173">
        <v>0</v>
      </c>
      <c r="P7173">
        <v>0</v>
      </c>
      <c r="Q7173">
        <v>0</v>
      </c>
      <c r="R7173">
        <v>0</v>
      </c>
      <c r="S7173">
        <v>0</v>
      </c>
      <c r="T7173">
        <v>0</v>
      </c>
      <c r="U7173">
        <v>0</v>
      </c>
      <c r="V7173">
        <v>0</v>
      </c>
      <c r="W7173">
        <v>0</v>
      </c>
      <c r="X7173">
        <v>0</v>
      </c>
      <c r="Y7173">
        <v>0</v>
      </c>
      <c r="Z7173">
        <v>0</v>
      </c>
      <c r="AA7173">
        <v>0</v>
      </c>
      <c r="AB7173">
        <v>0</v>
      </c>
      <c r="AC7173">
        <v>0</v>
      </c>
    </row>
    <row r="7174" spans="1:29">
      <c r="A7174" t="s">
        <v>803</v>
      </c>
      <c r="B7174" t="s">
        <v>19</v>
      </c>
      <c r="C7174" s="2">
        <v>18671100000</v>
      </c>
      <c r="D7174" s="2">
        <v>19977700000</v>
      </c>
      <c r="E7174" s="2">
        <v>20744700000</v>
      </c>
      <c r="F7174" s="2">
        <v>21284400000</v>
      </c>
      <c r="G7174" s="2">
        <v>21485400000</v>
      </c>
      <c r="H7174" s="2">
        <v>21620800000</v>
      </c>
      <c r="I7174" s="2">
        <v>21583300000</v>
      </c>
      <c r="J7174" s="2">
        <v>21505200000</v>
      </c>
      <c r="K7174" s="2">
        <v>21439700000</v>
      </c>
      <c r="L7174" s="2">
        <v>21291000000</v>
      </c>
      <c r="M7174" s="2">
        <v>21242600000</v>
      </c>
      <c r="N7174" s="2">
        <v>21135300000</v>
      </c>
      <c r="O7174" s="2">
        <v>21018100000</v>
      </c>
      <c r="P7174" s="2">
        <v>21025400000</v>
      </c>
      <c r="Q7174" s="2">
        <v>21034700000</v>
      </c>
      <c r="R7174" s="2">
        <v>21134900000</v>
      </c>
      <c r="S7174" s="2">
        <v>21220800000</v>
      </c>
      <c r="T7174" s="2">
        <v>21284300000</v>
      </c>
      <c r="U7174" s="2">
        <v>21452800000</v>
      </c>
      <c r="V7174" s="2">
        <v>21613700000</v>
      </c>
      <c r="W7174" s="2">
        <v>21857200000</v>
      </c>
      <c r="X7174" s="2">
        <v>22104000000</v>
      </c>
      <c r="Y7174" s="2">
        <v>22321300000</v>
      </c>
      <c r="Z7174" s="2">
        <v>22663600000</v>
      </c>
      <c r="AA7174" s="2">
        <v>23027500000</v>
      </c>
      <c r="AB7174" s="2">
        <v>23390900000</v>
      </c>
      <c r="AC7174" s="2">
        <v>23901500000</v>
      </c>
    </row>
    <row r="7175" spans="1:29">
      <c r="A7175" t="s">
        <v>804</v>
      </c>
      <c r="B7175" t="s">
        <v>19</v>
      </c>
      <c r="C7175">
        <v>0</v>
      </c>
      <c r="D7175">
        <v>0</v>
      </c>
      <c r="E7175">
        <v>0</v>
      </c>
      <c r="F7175">
        <v>0</v>
      </c>
      <c r="G7175">
        <v>0</v>
      </c>
      <c r="H7175">
        <v>0</v>
      </c>
      <c r="I7175">
        <v>0</v>
      </c>
      <c r="J7175">
        <v>0</v>
      </c>
      <c r="K7175">
        <v>0</v>
      </c>
      <c r="L7175">
        <v>0</v>
      </c>
      <c r="M7175">
        <v>0</v>
      </c>
      <c r="N7175">
        <v>0</v>
      </c>
      <c r="O7175">
        <v>0</v>
      </c>
      <c r="P7175">
        <v>0</v>
      </c>
      <c r="Q7175">
        <v>0</v>
      </c>
      <c r="R7175">
        <v>0</v>
      </c>
      <c r="S7175">
        <v>0</v>
      </c>
      <c r="T7175">
        <v>0</v>
      </c>
      <c r="U7175">
        <v>0</v>
      </c>
      <c r="V7175">
        <v>0</v>
      </c>
      <c r="W7175">
        <v>0</v>
      </c>
      <c r="X7175">
        <v>0</v>
      </c>
      <c r="Y7175">
        <v>0</v>
      </c>
      <c r="Z7175">
        <v>0</v>
      </c>
      <c r="AA7175">
        <v>0</v>
      </c>
      <c r="AB7175">
        <v>0</v>
      </c>
      <c r="AC7175">
        <v>0</v>
      </c>
    </row>
    <row r="7176" spans="1:29">
      <c r="A7176" t="s">
        <v>805</v>
      </c>
      <c r="B7176" t="s">
        <v>19</v>
      </c>
      <c r="C7176">
        <v>0</v>
      </c>
      <c r="D7176">
        <v>0</v>
      </c>
      <c r="E7176">
        <v>0</v>
      </c>
      <c r="F7176">
        <v>0</v>
      </c>
      <c r="G7176">
        <v>0</v>
      </c>
      <c r="H7176">
        <v>0</v>
      </c>
      <c r="I7176">
        <v>0</v>
      </c>
      <c r="J7176">
        <v>0</v>
      </c>
      <c r="K7176">
        <v>0</v>
      </c>
      <c r="L7176">
        <v>0</v>
      </c>
      <c r="M7176">
        <v>0</v>
      </c>
      <c r="N7176">
        <v>0</v>
      </c>
      <c r="O7176">
        <v>0</v>
      </c>
      <c r="P7176">
        <v>0</v>
      </c>
      <c r="Q7176">
        <v>0</v>
      </c>
      <c r="R7176">
        <v>0</v>
      </c>
      <c r="S7176">
        <v>0</v>
      </c>
      <c r="T7176">
        <v>0</v>
      </c>
      <c r="U7176">
        <v>0</v>
      </c>
      <c r="V7176">
        <v>0</v>
      </c>
      <c r="W7176">
        <v>0</v>
      </c>
      <c r="X7176">
        <v>0</v>
      </c>
      <c r="Y7176">
        <v>0</v>
      </c>
      <c r="Z7176">
        <v>0</v>
      </c>
      <c r="AA7176">
        <v>0</v>
      </c>
      <c r="AB7176">
        <v>0</v>
      </c>
      <c r="AC7176">
        <v>0</v>
      </c>
    </row>
    <row r="7177" spans="1:29">
      <c r="A7177" t="s">
        <v>806</v>
      </c>
      <c r="B7177" t="s">
        <v>19</v>
      </c>
      <c r="C7177">
        <v>0</v>
      </c>
      <c r="D7177">
        <v>0</v>
      </c>
      <c r="E7177">
        <v>0</v>
      </c>
      <c r="F7177">
        <v>0</v>
      </c>
      <c r="G7177">
        <v>0</v>
      </c>
      <c r="H7177">
        <v>0</v>
      </c>
      <c r="I7177">
        <v>0</v>
      </c>
      <c r="J7177">
        <v>0</v>
      </c>
      <c r="K7177">
        <v>0</v>
      </c>
      <c r="L7177">
        <v>0</v>
      </c>
      <c r="M7177">
        <v>0</v>
      </c>
      <c r="N7177">
        <v>0</v>
      </c>
      <c r="O7177">
        <v>0</v>
      </c>
      <c r="P7177">
        <v>0</v>
      </c>
      <c r="Q7177">
        <v>0</v>
      </c>
      <c r="R7177">
        <v>0</v>
      </c>
      <c r="S7177">
        <v>0</v>
      </c>
      <c r="T7177">
        <v>0</v>
      </c>
      <c r="U7177">
        <v>0</v>
      </c>
      <c r="V7177">
        <v>0</v>
      </c>
      <c r="W7177">
        <v>0</v>
      </c>
      <c r="X7177">
        <v>0</v>
      </c>
      <c r="Y7177">
        <v>0</v>
      </c>
      <c r="Z7177">
        <v>0</v>
      </c>
      <c r="AA7177">
        <v>0</v>
      </c>
      <c r="AB7177">
        <v>0</v>
      </c>
      <c r="AC7177">
        <v>0</v>
      </c>
    </row>
    <row r="7178" spans="1:29">
      <c r="A7178" t="s">
        <v>807</v>
      </c>
      <c r="B7178" t="s">
        <v>19</v>
      </c>
      <c r="C7178">
        <v>0</v>
      </c>
      <c r="D7178">
        <v>0</v>
      </c>
      <c r="E7178">
        <v>0</v>
      </c>
      <c r="F7178">
        <v>0</v>
      </c>
      <c r="G7178">
        <v>0</v>
      </c>
      <c r="H7178">
        <v>0</v>
      </c>
      <c r="I7178">
        <v>0</v>
      </c>
      <c r="J7178">
        <v>0</v>
      </c>
      <c r="K7178">
        <v>0</v>
      </c>
      <c r="L7178">
        <v>0</v>
      </c>
      <c r="M7178">
        <v>0</v>
      </c>
      <c r="N7178">
        <v>0</v>
      </c>
      <c r="O7178">
        <v>0</v>
      </c>
      <c r="P7178">
        <v>0</v>
      </c>
      <c r="Q7178">
        <v>0</v>
      </c>
      <c r="R7178">
        <v>0</v>
      </c>
      <c r="S7178">
        <v>0</v>
      </c>
      <c r="T7178">
        <v>0</v>
      </c>
      <c r="U7178">
        <v>0</v>
      </c>
      <c r="V7178">
        <v>0</v>
      </c>
      <c r="W7178">
        <v>0</v>
      </c>
      <c r="X7178">
        <v>0</v>
      </c>
      <c r="Y7178">
        <v>0</v>
      </c>
      <c r="Z7178">
        <v>0</v>
      </c>
      <c r="AA7178">
        <v>0</v>
      </c>
      <c r="AB7178">
        <v>0</v>
      </c>
      <c r="AC7178">
        <v>0</v>
      </c>
    </row>
    <row r="7179" spans="1:29">
      <c r="A7179" t="s">
        <v>808</v>
      </c>
      <c r="B7179" t="s">
        <v>19</v>
      </c>
      <c r="C7179">
        <v>0</v>
      </c>
      <c r="D7179">
        <v>0</v>
      </c>
      <c r="E7179">
        <v>0</v>
      </c>
      <c r="F7179">
        <v>0</v>
      </c>
      <c r="G7179">
        <v>0</v>
      </c>
      <c r="H7179">
        <v>0</v>
      </c>
      <c r="I7179">
        <v>0</v>
      </c>
      <c r="J7179">
        <v>0</v>
      </c>
      <c r="K7179">
        <v>0</v>
      </c>
      <c r="L7179">
        <v>0</v>
      </c>
      <c r="M7179">
        <v>0</v>
      </c>
      <c r="N7179">
        <v>0</v>
      </c>
      <c r="O7179">
        <v>0</v>
      </c>
      <c r="P7179">
        <v>0</v>
      </c>
      <c r="Q7179">
        <v>0</v>
      </c>
      <c r="R7179">
        <v>0</v>
      </c>
      <c r="S7179">
        <v>0</v>
      </c>
      <c r="T7179">
        <v>0</v>
      </c>
      <c r="U7179">
        <v>0</v>
      </c>
      <c r="V7179">
        <v>0</v>
      </c>
      <c r="W7179">
        <v>0</v>
      </c>
      <c r="X7179">
        <v>0</v>
      </c>
      <c r="Y7179">
        <v>0</v>
      </c>
      <c r="Z7179">
        <v>0</v>
      </c>
      <c r="AA7179">
        <v>0</v>
      </c>
      <c r="AB7179">
        <v>0</v>
      </c>
      <c r="AC7179">
        <v>0</v>
      </c>
    </row>
    <row r="7180" spans="1:29">
      <c r="A7180" t="s">
        <v>809</v>
      </c>
      <c r="B7180" t="s">
        <v>19</v>
      </c>
      <c r="C7180">
        <v>0</v>
      </c>
      <c r="D7180">
        <v>0</v>
      </c>
      <c r="E7180">
        <v>0</v>
      </c>
      <c r="F7180">
        <v>0</v>
      </c>
      <c r="G7180">
        <v>0</v>
      </c>
      <c r="H7180">
        <v>0</v>
      </c>
      <c r="I7180">
        <v>0</v>
      </c>
      <c r="J7180">
        <v>0</v>
      </c>
      <c r="K7180">
        <v>0</v>
      </c>
      <c r="L7180">
        <v>0</v>
      </c>
      <c r="M7180">
        <v>0</v>
      </c>
      <c r="N7180">
        <v>0</v>
      </c>
      <c r="O7180">
        <v>0</v>
      </c>
      <c r="P7180">
        <v>0</v>
      </c>
      <c r="Q7180">
        <v>0</v>
      </c>
      <c r="R7180">
        <v>0</v>
      </c>
      <c r="S7180">
        <v>0</v>
      </c>
      <c r="T7180">
        <v>0</v>
      </c>
      <c r="U7180">
        <v>0</v>
      </c>
      <c r="V7180">
        <v>0</v>
      </c>
      <c r="W7180">
        <v>0</v>
      </c>
      <c r="X7180">
        <v>0</v>
      </c>
      <c r="Y7180">
        <v>0</v>
      </c>
      <c r="Z7180">
        <v>0</v>
      </c>
      <c r="AA7180">
        <v>0</v>
      </c>
      <c r="AB7180">
        <v>0</v>
      </c>
      <c r="AC7180">
        <v>0</v>
      </c>
    </row>
    <row r="7181" spans="1:29">
      <c r="A7181" t="s">
        <v>810</v>
      </c>
      <c r="B7181" t="s">
        <v>19</v>
      </c>
      <c r="C7181">
        <v>0</v>
      </c>
      <c r="D7181">
        <v>0</v>
      </c>
      <c r="E7181">
        <v>0</v>
      </c>
      <c r="F7181">
        <v>0</v>
      </c>
      <c r="G7181">
        <v>0</v>
      </c>
      <c r="H7181">
        <v>0</v>
      </c>
      <c r="I7181">
        <v>0</v>
      </c>
      <c r="J7181">
        <v>0</v>
      </c>
      <c r="K7181">
        <v>0</v>
      </c>
      <c r="L7181">
        <v>0</v>
      </c>
      <c r="M7181">
        <v>0</v>
      </c>
      <c r="N7181">
        <v>0</v>
      </c>
      <c r="O7181">
        <v>0</v>
      </c>
      <c r="P7181">
        <v>0</v>
      </c>
      <c r="Q7181">
        <v>0</v>
      </c>
      <c r="R7181">
        <v>0</v>
      </c>
      <c r="S7181">
        <v>0</v>
      </c>
      <c r="T7181">
        <v>0</v>
      </c>
      <c r="U7181">
        <v>0</v>
      </c>
      <c r="V7181">
        <v>0</v>
      </c>
      <c r="W7181">
        <v>0</v>
      </c>
      <c r="X7181">
        <v>0</v>
      </c>
      <c r="Y7181">
        <v>0</v>
      </c>
      <c r="Z7181">
        <v>0</v>
      </c>
      <c r="AA7181">
        <v>0</v>
      </c>
      <c r="AB7181">
        <v>0</v>
      </c>
      <c r="AC7181">
        <v>0</v>
      </c>
    </row>
    <row r="7182" spans="1:29">
      <c r="A7182" t="s">
        <v>811</v>
      </c>
      <c r="B7182" t="s">
        <v>19</v>
      </c>
      <c r="C7182">
        <v>0</v>
      </c>
      <c r="D7182">
        <v>0</v>
      </c>
      <c r="E7182">
        <v>0</v>
      </c>
      <c r="F7182">
        <v>0</v>
      </c>
      <c r="G7182">
        <v>0</v>
      </c>
      <c r="H7182">
        <v>0</v>
      </c>
      <c r="I7182">
        <v>0</v>
      </c>
      <c r="J7182">
        <v>0</v>
      </c>
      <c r="K7182">
        <v>0</v>
      </c>
      <c r="L7182">
        <v>0</v>
      </c>
      <c r="M7182">
        <v>0</v>
      </c>
      <c r="N7182">
        <v>0</v>
      </c>
      <c r="O7182">
        <v>0</v>
      </c>
      <c r="P7182">
        <v>0</v>
      </c>
      <c r="Q7182">
        <v>0</v>
      </c>
      <c r="R7182">
        <v>0</v>
      </c>
      <c r="S7182">
        <v>0</v>
      </c>
      <c r="T7182">
        <v>0</v>
      </c>
      <c r="U7182">
        <v>0</v>
      </c>
      <c r="V7182">
        <v>0</v>
      </c>
      <c r="W7182">
        <v>0</v>
      </c>
      <c r="X7182">
        <v>0</v>
      </c>
      <c r="Y7182">
        <v>0</v>
      </c>
      <c r="Z7182">
        <v>0</v>
      </c>
      <c r="AA7182">
        <v>0</v>
      </c>
      <c r="AB7182">
        <v>0</v>
      </c>
      <c r="AC7182">
        <v>0</v>
      </c>
    </row>
    <row r="7183" spans="1:29">
      <c r="A7183" t="s">
        <v>812</v>
      </c>
      <c r="B7183" t="s">
        <v>19</v>
      </c>
      <c r="C7183">
        <v>0</v>
      </c>
      <c r="D7183">
        <v>0</v>
      </c>
      <c r="E7183">
        <v>0</v>
      </c>
      <c r="F7183">
        <v>0</v>
      </c>
      <c r="G7183">
        <v>0</v>
      </c>
      <c r="H7183">
        <v>0</v>
      </c>
      <c r="I7183">
        <v>0</v>
      </c>
      <c r="J7183">
        <v>0</v>
      </c>
      <c r="K7183">
        <v>0</v>
      </c>
      <c r="L7183">
        <v>0</v>
      </c>
      <c r="M7183">
        <v>0</v>
      </c>
      <c r="N7183">
        <v>0</v>
      </c>
      <c r="O7183">
        <v>0</v>
      </c>
      <c r="P7183">
        <v>0</v>
      </c>
      <c r="Q7183">
        <v>0</v>
      </c>
      <c r="R7183">
        <v>0</v>
      </c>
      <c r="S7183">
        <v>0</v>
      </c>
      <c r="T7183">
        <v>0</v>
      </c>
      <c r="U7183">
        <v>0</v>
      </c>
      <c r="V7183">
        <v>0</v>
      </c>
      <c r="W7183">
        <v>0</v>
      </c>
      <c r="X7183">
        <v>0</v>
      </c>
      <c r="Y7183">
        <v>0</v>
      </c>
      <c r="Z7183">
        <v>0</v>
      </c>
      <c r="AA7183">
        <v>0</v>
      </c>
      <c r="AB7183">
        <v>0</v>
      </c>
      <c r="AC7183">
        <v>0</v>
      </c>
    </row>
    <row r="7184" spans="1:29">
      <c r="A7184" t="s">
        <v>813</v>
      </c>
      <c r="B7184" t="s">
        <v>19</v>
      </c>
      <c r="C7184" s="2">
        <v>405294000000</v>
      </c>
      <c r="D7184" s="2">
        <v>414164000000</v>
      </c>
      <c r="E7184" s="2">
        <v>403731000000</v>
      </c>
      <c r="F7184" s="2">
        <v>389878000000</v>
      </c>
      <c r="G7184" s="2">
        <v>389579000000</v>
      </c>
      <c r="H7184" s="2">
        <v>388185000000</v>
      </c>
      <c r="I7184" s="2">
        <v>376534000000</v>
      </c>
      <c r="J7184" s="2">
        <v>376259000000</v>
      </c>
      <c r="K7184" s="2">
        <v>358193000000</v>
      </c>
      <c r="L7184" s="2">
        <v>359543000000</v>
      </c>
      <c r="M7184" s="2">
        <v>355774000000</v>
      </c>
      <c r="N7184" s="2">
        <v>355534000000</v>
      </c>
      <c r="O7184" s="2">
        <v>356581000000</v>
      </c>
      <c r="P7184" s="2">
        <v>358002000000</v>
      </c>
      <c r="Q7184" s="2">
        <v>362471000000</v>
      </c>
      <c r="R7184" s="2">
        <v>359783000000</v>
      </c>
      <c r="S7184" s="2">
        <v>361107000000</v>
      </c>
      <c r="T7184" s="2">
        <v>361221000000</v>
      </c>
      <c r="U7184" s="2">
        <v>362735000000</v>
      </c>
      <c r="V7184" s="2">
        <v>364448000000</v>
      </c>
      <c r="W7184" s="2">
        <v>365250000000</v>
      </c>
      <c r="X7184" s="2">
        <v>366132000000</v>
      </c>
      <c r="Y7184" s="2">
        <v>366007000000</v>
      </c>
      <c r="Z7184" s="2">
        <v>369520000000</v>
      </c>
      <c r="AA7184" s="2">
        <v>372371000000</v>
      </c>
      <c r="AB7184" s="2">
        <v>374663000000</v>
      </c>
      <c r="AC7184" s="2">
        <v>375412000000</v>
      </c>
    </row>
    <row r="7185" spans="1:29">
      <c r="A7185" t="s">
        <v>814</v>
      </c>
      <c r="B7185" t="s">
        <v>19</v>
      </c>
      <c r="C7185">
        <v>0</v>
      </c>
      <c r="D7185">
        <v>0</v>
      </c>
      <c r="E7185">
        <v>0</v>
      </c>
      <c r="F7185">
        <v>0</v>
      </c>
      <c r="G7185">
        <v>0</v>
      </c>
      <c r="H7185">
        <v>0</v>
      </c>
      <c r="I7185">
        <v>0</v>
      </c>
      <c r="J7185">
        <v>0</v>
      </c>
      <c r="K7185">
        <v>0</v>
      </c>
      <c r="L7185">
        <v>0</v>
      </c>
      <c r="M7185">
        <v>0</v>
      </c>
      <c r="N7185">
        <v>0</v>
      </c>
      <c r="O7185">
        <v>0</v>
      </c>
      <c r="P7185">
        <v>0</v>
      </c>
      <c r="Q7185">
        <v>0</v>
      </c>
      <c r="R7185">
        <v>0</v>
      </c>
      <c r="S7185">
        <v>0</v>
      </c>
      <c r="T7185">
        <v>0</v>
      </c>
      <c r="U7185">
        <v>0</v>
      </c>
      <c r="V7185">
        <v>0</v>
      </c>
      <c r="W7185">
        <v>0</v>
      </c>
      <c r="X7185">
        <v>0</v>
      </c>
      <c r="Y7185">
        <v>0</v>
      </c>
      <c r="Z7185">
        <v>0</v>
      </c>
      <c r="AA7185">
        <v>0</v>
      </c>
      <c r="AB7185">
        <v>0</v>
      </c>
      <c r="AC7185">
        <v>0</v>
      </c>
    </row>
    <row r="7186" spans="1:29">
      <c r="A7186" t="s">
        <v>815</v>
      </c>
      <c r="B7186" t="s">
        <v>19</v>
      </c>
      <c r="C7186">
        <v>0</v>
      </c>
      <c r="D7186">
        <v>0</v>
      </c>
      <c r="E7186">
        <v>0</v>
      </c>
      <c r="F7186">
        <v>0</v>
      </c>
      <c r="G7186">
        <v>0</v>
      </c>
      <c r="H7186">
        <v>0</v>
      </c>
      <c r="I7186">
        <v>0</v>
      </c>
      <c r="J7186">
        <v>0</v>
      </c>
      <c r="K7186">
        <v>0</v>
      </c>
      <c r="L7186">
        <v>0</v>
      </c>
      <c r="M7186">
        <v>0</v>
      </c>
      <c r="N7186">
        <v>0</v>
      </c>
      <c r="O7186">
        <v>0</v>
      </c>
      <c r="P7186">
        <v>0</v>
      </c>
      <c r="Q7186">
        <v>0</v>
      </c>
      <c r="R7186">
        <v>0</v>
      </c>
      <c r="S7186">
        <v>0</v>
      </c>
      <c r="T7186">
        <v>0</v>
      </c>
      <c r="U7186">
        <v>0</v>
      </c>
      <c r="V7186">
        <v>0</v>
      </c>
      <c r="W7186">
        <v>0</v>
      </c>
      <c r="X7186">
        <v>0</v>
      </c>
      <c r="Y7186">
        <v>0</v>
      </c>
      <c r="Z7186">
        <v>0</v>
      </c>
      <c r="AA7186">
        <v>0</v>
      </c>
      <c r="AB7186">
        <v>0</v>
      </c>
      <c r="AC7186">
        <v>0</v>
      </c>
    </row>
    <row r="7187" spans="1:29">
      <c r="A7187" t="s">
        <v>816</v>
      </c>
      <c r="B7187" t="s">
        <v>19</v>
      </c>
      <c r="C7187">
        <v>0</v>
      </c>
      <c r="D7187">
        <v>0</v>
      </c>
      <c r="E7187">
        <v>0</v>
      </c>
      <c r="F7187">
        <v>0</v>
      </c>
      <c r="G7187">
        <v>0</v>
      </c>
      <c r="H7187">
        <v>0</v>
      </c>
      <c r="I7187">
        <v>0</v>
      </c>
      <c r="J7187">
        <v>0</v>
      </c>
      <c r="K7187">
        <v>0</v>
      </c>
      <c r="L7187">
        <v>0</v>
      </c>
      <c r="M7187">
        <v>0</v>
      </c>
      <c r="N7187">
        <v>0</v>
      </c>
      <c r="O7187">
        <v>0</v>
      </c>
      <c r="P7187">
        <v>0</v>
      </c>
      <c r="Q7187">
        <v>0</v>
      </c>
      <c r="R7187">
        <v>0</v>
      </c>
      <c r="S7187">
        <v>0</v>
      </c>
      <c r="T7187">
        <v>0</v>
      </c>
      <c r="U7187">
        <v>0</v>
      </c>
      <c r="V7187">
        <v>0</v>
      </c>
      <c r="W7187">
        <v>0</v>
      </c>
      <c r="X7187">
        <v>0</v>
      </c>
      <c r="Y7187">
        <v>0</v>
      </c>
      <c r="Z7187">
        <v>0</v>
      </c>
      <c r="AA7187">
        <v>0</v>
      </c>
      <c r="AB7187">
        <v>0</v>
      </c>
      <c r="AC7187">
        <v>0</v>
      </c>
    </row>
    <row r="7188" spans="1:29">
      <c r="A7188" t="s">
        <v>817</v>
      </c>
      <c r="B7188" t="s">
        <v>19</v>
      </c>
      <c r="C7188">
        <v>0</v>
      </c>
      <c r="D7188">
        <v>0</v>
      </c>
      <c r="E7188">
        <v>0</v>
      </c>
      <c r="F7188">
        <v>0</v>
      </c>
      <c r="G7188">
        <v>0</v>
      </c>
      <c r="H7188">
        <v>0</v>
      </c>
      <c r="I7188">
        <v>0</v>
      </c>
      <c r="J7188">
        <v>0</v>
      </c>
      <c r="K7188">
        <v>0</v>
      </c>
      <c r="L7188">
        <v>0</v>
      </c>
      <c r="M7188">
        <v>0</v>
      </c>
      <c r="N7188">
        <v>0</v>
      </c>
      <c r="O7188">
        <v>0</v>
      </c>
      <c r="P7188">
        <v>0</v>
      </c>
      <c r="Q7188">
        <v>0</v>
      </c>
      <c r="R7188">
        <v>0</v>
      </c>
      <c r="S7188">
        <v>0</v>
      </c>
      <c r="T7188">
        <v>0</v>
      </c>
      <c r="U7188">
        <v>0</v>
      </c>
      <c r="V7188">
        <v>0</v>
      </c>
      <c r="W7188">
        <v>0</v>
      </c>
      <c r="X7188">
        <v>0</v>
      </c>
      <c r="Y7188">
        <v>0</v>
      </c>
      <c r="Z7188">
        <v>0</v>
      </c>
      <c r="AA7188">
        <v>0</v>
      </c>
      <c r="AB7188">
        <v>0</v>
      </c>
      <c r="AC7188">
        <v>0</v>
      </c>
    </row>
    <row r="7189" spans="1:29">
      <c r="A7189" t="s">
        <v>818</v>
      </c>
      <c r="B7189" t="s">
        <v>19</v>
      </c>
      <c r="C7189">
        <v>0</v>
      </c>
      <c r="D7189">
        <v>0</v>
      </c>
      <c r="E7189">
        <v>0</v>
      </c>
      <c r="F7189">
        <v>0</v>
      </c>
      <c r="G7189">
        <v>0</v>
      </c>
      <c r="H7189">
        <v>0</v>
      </c>
      <c r="I7189">
        <v>0</v>
      </c>
      <c r="J7189">
        <v>0</v>
      </c>
      <c r="K7189">
        <v>0</v>
      </c>
      <c r="L7189">
        <v>0</v>
      </c>
      <c r="M7189">
        <v>0</v>
      </c>
      <c r="N7189">
        <v>0</v>
      </c>
      <c r="O7189">
        <v>0</v>
      </c>
      <c r="P7189">
        <v>0</v>
      </c>
      <c r="Q7189">
        <v>0</v>
      </c>
      <c r="R7189">
        <v>0</v>
      </c>
      <c r="S7189">
        <v>0</v>
      </c>
      <c r="T7189">
        <v>0</v>
      </c>
      <c r="U7189">
        <v>0</v>
      </c>
      <c r="V7189">
        <v>0</v>
      </c>
      <c r="W7189">
        <v>0</v>
      </c>
      <c r="X7189">
        <v>0</v>
      </c>
      <c r="Y7189">
        <v>0</v>
      </c>
      <c r="Z7189">
        <v>0</v>
      </c>
      <c r="AA7189">
        <v>0</v>
      </c>
      <c r="AB7189">
        <v>0</v>
      </c>
      <c r="AC7189">
        <v>0</v>
      </c>
    </row>
    <row r="7190" spans="1:29">
      <c r="A7190" t="s">
        <v>819</v>
      </c>
      <c r="B7190" t="s">
        <v>19</v>
      </c>
      <c r="C7190">
        <v>0</v>
      </c>
      <c r="D7190">
        <v>0</v>
      </c>
      <c r="E7190">
        <v>0</v>
      </c>
      <c r="F7190">
        <v>0</v>
      </c>
      <c r="G7190">
        <v>0</v>
      </c>
      <c r="H7190">
        <v>0</v>
      </c>
      <c r="I7190">
        <v>0</v>
      </c>
      <c r="J7190">
        <v>0</v>
      </c>
      <c r="K7190">
        <v>0</v>
      </c>
      <c r="L7190">
        <v>0</v>
      </c>
      <c r="M7190">
        <v>0</v>
      </c>
      <c r="N7190">
        <v>0</v>
      </c>
      <c r="O7190">
        <v>0</v>
      </c>
      <c r="P7190">
        <v>0</v>
      </c>
      <c r="Q7190">
        <v>0</v>
      </c>
      <c r="R7190">
        <v>0</v>
      </c>
      <c r="S7190">
        <v>0</v>
      </c>
      <c r="T7190">
        <v>0</v>
      </c>
      <c r="U7190">
        <v>0</v>
      </c>
      <c r="V7190">
        <v>0</v>
      </c>
      <c r="W7190">
        <v>0</v>
      </c>
      <c r="X7190">
        <v>0</v>
      </c>
      <c r="Y7190">
        <v>0</v>
      </c>
      <c r="Z7190">
        <v>0</v>
      </c>
      <c r="AA7190">
        <v>0</v>
      </c>
      <c r="AB7190">
        <v>0</v>
      </c>
      <c r="AC7190">
        <v>0</v>
      </c>
    </row>
    <row r="7191" spans="1:29">
      <c r="A7191" t="s">
        <v>820</v>
      </c>
      <c r="B7191" t="s">
        <v>19</v>
      </c>
      <c r="C7191">
        <v>0</v>
      </c>
      <c r="D7191">
        <v>0</v>
      </c>
      <c r="E7191">
        <v>0</v>
      </c>
      <c r="F7191">
        <v>0</v>
      </c>
      <c r="G7191">
        <v>0</v>
      </c>
      <c r="H7191">
        <v>0</v>
      </c>
      <c r="I7191">
        <v>0</v>
      </c>
      <c r="J7191">
        <v>0</v>
      </c>
      <c r="K7191">
        <v>0</v>
      </c>
      <c r="L7191">
        <v>0</v>
      </c>
      <c r="M7191">
        <v>0</v>
      </c>
      <c r="N7191">
        <v>0</v>
      </c>
      <c r="O7191">
        <v>0</v>
      </c>
      <c r="P7191">
        <v>0</v>
      </c>
      <c r="Q7191">
        <v>0</v>
      </c>
      <c r="R7191">
        <v>0</v>
      </c>
      <c r="S7191">
        <v>0</v>
      </c>
      <c r="T7191">
        <v>0</v>
      </c>
      <c r="U7191">
        <v>0</v>
      </c>
      <c r="V7191">
        <v>0</v>
      </c>
      <c r="W7191">
        <v>0</v>
      </c>
      <c r="X7191">
        <v>0</v>
      </c>
      <c r="Y7191">
        <v>0</v>
      </c>
      <c r="Z7191">
        <v>0</v>
      </c>
      <c r="AA7191">
        <v>0</v>
      </c>
      <c r="AB7191">
        <v>0</v>
      </c>
      <c r="AC7191">
        <v>0</v>
      </c>
    </row>
    <row r="7192" spans="1:29">
      <c r="A7192" t="s">
        <v>821</v>
      </c>
      <c r="B7192" t="s">
        <v>19</v>
      </c>
      <c r="C7192">
        <v>0</v>
      </c>
      <c r="D7192">
        <v>0</v>
      </c>
      <c r="E7192">
        <v>0</v>
      </c>
      <c r="F7192">
        <v>0</v>
      </c>
      <c r="G7192">
        <v>0</v>
      </c>
      <c r="H7192">
        <v>0</v>
      </c>
      <c r="I7192">
        <v>0</v>
      </c>
      <c r="J7192">
        <v>0</v>
      </c>
      <c r="K7192">
        <v>0</v>
      </c>
      <c r="L7192">
        <v>0</v>
      </c>
      <c r="M7192">
        <v>0</v>
      </c>
      <c r="N7192">
        <v>0</v>
      </c>
      <c r="O7192">
        <v>0</v>
      </c>
      <c r="P7192">
        <v>0</v>
      </c>
      <c r="Q7192">
        <v>0</v>
      </c>
      <c r="R7192">
        <v>0</v>
      </c>
      <c r="S7192">
        <v>0</v>
      </c>
      <c r="T7192">
        <v>0</v>
      </c>
      <c r="U7192">
        <v>0</v>
      </c>
      <c r="V7192">
        <v>0</v>
      </c>
      <c r="W7192">
        <v>0</v>
      </c>
      <c r="X7192">
        <v>0</v>
      </c>
      <c r="Y7192">
        <v>0</v>
      </c>
      <c r="Z7192">
        <v>0</v>
      </c>
      <c r="AA7192">
        <v>0</v>
      </c>
      <c r="AB7192">
        <v>0</v>
      </c>
      <c r="AC7192">
        <v>0</v>
      </c>
    </row>
    <row r="7193" spans="1:29">
      <c r="A7193" t="s">
        <v>822</v>
      </c>
      <c r="B7193" t="s">
        <v>19</v>
      </c>
      <c r="C7193">
        <v>0</v>
      </c>
      <c r="D7193">
        <v>0</v>
      </c>
      <c r="E7193">
        <v>0</v>
      </c>
      <c r="F7193">
        <v>0</v>
      </c>
      <c r="G7193">
        <v>0</v>
      </c>
      <c r="H7193">
        <v>0</v>
      </c>
      <c r="I7193">
        <v>0</v>
      </c>
      <c r="J7193">
        <v>0</v>
      </c>
      <c r="K7193">
        <v>0</v>
      </c>
      <c r="L7193">
        <v>0</v>
      </c>
      <c r="M7193">
        <v>0</v>
      </c>
      <c r="N7193">
        <v>0</v>
      </c>
      <c r="O7193">
        <v>0</v>
      </c>
      <c r="P7193">
        <v>0</v>
      </c>
      <c r="Q7193">
        <v>0</v>
      </c>
      <c r="R7193">
        <v>0</v>
      </c>
      <c r="S7193">
        <v>0</v>
      </c>
      <c r="T7193">
        <v>0</v>
      </c>
      <c r="U7193">
        <v>0</v>
      </c>
      <c r="V7193">
        <v>0</v>
      </c>
      <c r="W7193">
        <v>0</v>
      </c>
      <c r="X7193">
        <v>0</v>
      </c>
      <c r="Y7193">
        <v>0</v>
      </c>
      <c r="Z7193">
        <v>0</v>
      </c>
      <c r="AA7193">
        <v>0</v>
      </c>
      <c r="AB7193">
        <v>0</v>
      </c>
      <c r="AC7193">
        <v>0</v>
      </c>
    </row>
    <row r="7194" spans="1:29">
      <c r="A7194" t="s">
        <v>823</v>
      </c>
      <c r="B7194" t="s">
        <v>19</v>
      </c>
      <c r="C7194" s="2">
        <v>477328000</v>
      </c>
      <c r="D7194" s="2">
        <v>510730000</v>
      </c>
      <c r="E7194" s="2">
        <v>530340000</v>
      </c>
      <c r="F7194" s="2">
        <v>544136000</v>
      </c>
      <c r="G7194" s="2">
        <v>549275000</v>
      </c>
      <c r="H7194" s="2">
        <v>552738000</v>
      </c>
      <c r="I7194" s="2">
        <v>551777000</v>
      </c>
      <c r="J7194" s="2">
        <v>549781000</v>
      </c>
      <c r="K7194" s="2">
        <v>548107000</v>
      </c>
      <c r="L7194" s="2">
        <v>544305000</v>
      </c>
      <c r="M7194" s="2">
        <v>543068000</v>
      </c>
      <c r="N7194" s="2">
        <v>540326000</v>
      </c>
      <c r="O7194" s="2">
        <v>537329000</v>
      </c>
      <c r="P7194" s="2">
        <v>537516000</v>
      </c>
      <c r="Q7194" s="2">
        <v>537752000</v>
      </c>
      <c r="R7194" s="2">
        <v>540315000</v>
      </c>
      <c r="S7194" s="2">
        <v>542512000</v>
      </c>
      <c r="T7194" s="2">
        <v>544133000</v>
      </c>
      <c r="U7194" s="2">
        <v>548442000</v>
      </c>
      <c r="V7194" s="2">
        <v>552556000</v>
      </c>
      <c r="W7194" s="2">
        <v>558779000</v>
      </c>
      <c r="X7194" s="2">
        <v>565089000</v>
      </c>
      <c r="Y7194" s="2">
        <v>570645000</v>
      </c>
      <c r="Z7194" s="2">
        <v>579395000</v>
      </c>
      <c r="AA7194" s="2">
        <v>588700000</v>
      </c>
      <c r="AB7194" s="2">
        <v>597990000</v>
      </c>
      <c r="AC7194" s="2">
        <v>611043000</v>
      </c>
    </row>
    <row r="7195" spans="1:29">
      <c r="A7195" t="s">
        <v>824</v>
      </c>
      <c r="B7195" t="s">
        <v>19</v>
      </c>
      <c r="C7195">
        <v>0</v>
      </c>
      <c r="D7195">
        <v>0</v>
      </c>
      <c r="E7195">
        <v>0</v>
      </c>
      <c r="F7195">
        <v>0</v>
      </c>
      <c r="G7195">
        <v>0</v>
      </c>
      <c r="H7195">
        <v>0</v>
      </c>
      <c r="I7195">
        <v>0</v>
      </c>
      <c r="J7195">
        <v>0</v>
      </c>
      <c r="K7195">
        <v>0</v>
      </c>
      <c r="L7195">
        <v>0</v>
      </c>
      <c r="M7195">
        <v>0</v>
      </c>
      <c r="N7195">
        <v>0</v>
      </c>
      <c r="O7195">
        <v>0</v>
      </c>
      <c r="P7195">
        <v>0</v>
      </c>
      <c r="Q7195">
        <v>0</v>
      </c>
      <c r="R7195">
        <v>0</v>
      </c>
      <c r="S7195">
        <v>0</v>
      </c>
      <c r="T7195">
        <v>0</v>
      </c>
      <c r="U7195">
        <v>0</v>
      </c>
      <c r="V7195">
        <v>0</v>
      </c>
      <c r="W7195">
        <v>0</v>
      </c>
      <c r="X7195">
        <v>0</v>
      </c>
      <c r="Y7195">
        <v>0</v>
      </c>
      <c r="Z7195">
        <v>0</v>
      </c>
      <c r="AA7195">
        <v>0</v>
      </c>
      <c r="AB7195">
        <v>0</v>
      </c>
      <c r="AC7195">
        <v>0</v>
      </c>
    </row>
    <row r="7196" spans="1:29">
      <c r="A7196" t="s">
        <v>825</v>
      </c>
      <c r="B7196" t="s">
        <v>19</v>
      </c>
      <c r="C7196">
        <v>0</v>
      </c>
      <c r="D7196">
        <v>0</v>
      </c>
      <c r="E7196">
        <v>0</v>
      </c>
      <c r="F7196">
        <v>0</v>
      </c>
      <c r="G7196">
        <v>0</v>
      </c>
      <c r="H7196">
        <v>0</v>
      </c>
      <c r="I7196">
        <v>0</v>
      </c>
      <c r="J7196">
        <v>0</v>
      </c>
      <c r="K7196">
        <v>0</v>
      </c>
      <c r="L7196">
        <v>0</v>
      </c>
      <c r="M7196">
        <v>0</v>
      </c>
      <c r="N7196">
        <v>0</v>
      </c>
      <c r="O7196">
        <v>0</v>
      </c>
      <c r="P7196">
        <v>0</v>
      </c>
      <c r="Q7196">
        <v>0</v>
      </c>
      <c r="R7196">
        <v>0</v>
      </c>
      <c r="S7196">
        <v>0</v>
      </c>
      <c r="T7196">
        <v>0</v>
      </c>
      <c r="U7196">
        <v>0</v>
      </c>
      <c r="V7196">
        <v>0</v>
      </c>
      <c r="W7196">
        <v>0</v>
      </c>
      <c r="X7196">
        <v>0</v>
      </c>
      <c r="Y7196">
        <v>0</v>
      </c>
      <c r="Z7196">
        <v>0</v>
      </c>
      <c r="AA7196">
        <v>0</v>
      </c>
      <c r="AB7196">
        <v>0</v>
      </c>
      <c r="AC7196">
        <v>0</v>
      </c>
    </row>
    <row r="7197" spans="1:29">
      <c r="A7197" t="s">
        <v>826</v>
      </c>
      <c r="B7197" t="s">
        <v>19</v>
      </c>
      <c r="C7197">
        <v>0</v>
      </c>
      <c r="D7197">
        <v>0</v>
      </c>
      <c r="E7197">
        <v>0</v>
      </c>
      <c r="F7197">
        <v>0</v>
      </c>
      <c r="G7197">
        <v>0</v>
      </c>
      <c r="H7197">
        <v>0</v>
      </c>
      <c r="I7197">
        <v>0</v>
      </c>
      <c r="J7197">
        <v>0</v>
      </c>
      <c r="K7197">
        <v>0</v>
      </c>
      <c r="L7197">
        <v>0</v>
      </c>
      <c r="M7197">
        <v>0</v>
      </c>
      <c r="N7197">
        <v>0</v>
      </c>
      <c r="O7197">
        <v>0</v>
      </c>
      <c r="P7197">
        <v>0</v>
      </c>
      <c r="Q7197">
        <v>0</v>
      </c>
      <c r="R7197">
        <v>0</v>
      </c>
      <c r="S7197">
        <v>0</v>
      </c>
      <c r="T7197">
        <v>0</v>
      </c>
      <c r="U7197">
        <v>0</v>
      </c>
      <c r="V7197">
        <v>0</v>
      </c>
      <c r="W7197">
        <v>0</v>
      </c>
      <c r="X7197">
        <v>0</v>
      </c>
      <c r="Y7197">
        <v>0</v>
      </c>
      <c r="Z7197">
        <v>0</v>
      </c>
      <c r="AA7197">
        <v>0</v>
      </c>
      <c r="AB7197">
        <v>0</v>
      </c>
      <c r="AC7197">
        <v>0</v>
      </c>
    </row>
    <row r="7198" spans="1:29">
      <c r="A7198" t="s">
        <v>827</v>
      </c>
      <c r="B7198" t="s">
        <v>19</v>
      </c>
      <c r="C7198">
        <v>0</v>
      </c>
      <c r="D7198">
        <v>0</v>
      </c>
      <c r="E7198">
        <v>0</v>
      </c>
      <c r="F7198">
        <v>0</v>
      </c>
      <c r="G7198">
        <v>0</v>
      </c>
      <c r="H7198">
        <v>0</v>
      </c>
      <c r="I7198">
        <v>0</v>
      </c>
      <c r="J7198">
        <v>0</v>
      </c>
      <c r="K7198">
        <v>0</v>
      </c>
      <c r="L7198">
        <v>0</v>
      </c>
      <c r="M7198">
        <v>0</v>
      </c>
      <c r="N7198">
        <v>0</v>
      </c>
      <c r="O7198">
        <v>0</v>
      </c>
      <c r="P7198">
        <v>0</v>
      </c>
      <c r="Q7198">
        <v>0</v>
      </c>
      <c r="R7198">
        <v>0</v>
      </c>
      <c r="S7198">
        <v>0</v>
      </c>
      <c r="T7198">
        <v>0</v>
      </c>
      <c r="U7198">
        <v>0</v>
      </c>
      <c r="V7198">
        <v>0</v>
      </c>
      <c r="W7198">
        <v>0</v>
      </c>
      <c r="X7198">
        <v>0</v>
      </c>
      <c r="Y7198">
        <v>0</v>
      </c>
      <c r="Z7198">
        <v>0</v>
      </c>
      <c r="AA7198">
        <v>0</v>
      </c>
      <c r="AB7198">
        <v>0</v>
      </c>
      <c r="AC7198">
        <v>0</v>
      </c>
    </row>
    <row r="7199" spans="1:29">
      <c r="A7199" t="s">
        <v>828</v>
      </c>
      <c r="B7199" t="s">
        <v>19</v>
      </c>
      <c r="C7199">
        <v>0</v>
      </c>
      <c r="D7199">
        <v>0</v>
      </c>
      <c r="E7199">
        <v>0</v>
      </c>
      <c r="F7199">
        <v>0</v>
      </c>
      <c r="G7199">
        <v>0</v>
      </c>
      <c r="H7199">
        <v>0</v>
      </c>
      <c r="I7199">
        <v>0</v>
      </c>
      <c r="J7199">
        <v>0</v>
      </c>
      <c r="K7199">
        <v>0</v>
      </c>
      <c r="L7199">
        <v>0</v>
      </c>
      <c r="M7199">
        <v>0</v>
      </c>
      <c r="N7199">
        <v>0</v>
      </c>
      <c r="O7199">
        <v>0</v>
      </c>
      <c r="P7199">
        <v>0</v>
      </c>
      <c r="Q7199">
        <v>0</v>
      </c>
      <c r="R7199">
        <v>0</v>
      </c>
      <c r="S7199">
        <v>0</v>
      </c>
      <c r="T7199">
        <v>0</v>
      </c>
      <c r="U7199">
        <v>0</v>
      </c>
      <c r="V7199">
        <v>0</v>
      </c>
      <c r="W7199">
        <v>0</v>
      </c>
      <c r="X7199">
        <v>0</v>
      </c>
      <c r="Y7199">
        <v>0</v>
      </c>
      <c r="Z7199">
        <v>0</v>
      </c>
      <c r="AA7199">
        <v>0</v>
      </c>
      <c r="AB7199">
        <v>0</v>
      </c>
      <c r="AC7199">
        <v>0</v>
      </c>
    </row>
    <row r="7200" spans="1:29">
      <c r="A7200" t="s">
        <v>829</v>
      </c>
      <c r="B7200" t="s">
        <v>19</v>
      </c>
      <c r="C7200">
        <v>0</v>
      </c>
      <c r="D7200">
        <v>0</v>
      </c>
      <c r="E7200">
        <v>0</v>
      </c>
      <c r="F7200">
        <v>0</v>
      </c>
      <c r="G7200">
        <v>0</v>
      </c>
      <c r="H7200">
        <v>0</v>
      </c>
      <c r="I7200">
        <v>0</v>
      </c>
      <c r="J7200">
        <v>0</v>
      </c>
      <c r="K7200">
        <v>0</v>
      </c>
      <c r="L7200">
        <v>0</v>
      </c>
      <c r="M7200">
        <v>0</v>
      </c>
      <c r="N7200">
        <v>0</v>
      </c>
      <c r="O7200">
        <v>0</v>
      </c>
      <c r="P7200">
        <v>0</v>
      </c>
      <c r="Q7200">
        <v>0</v>
      </c>
      <c r="R7200">
        <v>0</v>
      </c>
      <c r="S7200">
        <v>0</v>
      </c>
      <c r="T7200">
        <v>0</v>
      </c>
      <c r="U7200">
        <v>0</v>
      </c>
      <c r="V7200">
        <v>0</v>
      </c>
      <c r="W7200">
        <v>0</v>
      </c>
      <c r="X7200">
        <v>0</v>
      </c>
      <c r="Y7200">
        <v>0</v>
      </c>
      <c r="Z7200">
        <v>0</v>
      </c>
      <c r="AA7200">
        <v>0</v>
      </c>
      <c r="AB7200">
        <v>0</v>
      </c>
      <c r="AC7200">
        <v>0</v>
      </c>
    </row>
    <row r="7201" spans="1:29">
      <c r="A7201" t="s">
        <v>830</v>
      </c>
      <c r="B7201" t="s">
        <v>19</v>
      </c>
      <c r="C7201">
        <v>0</v>
      </c>
      <c r="D7201">
        <v>0</v>
      </c>
      <c r="E7201">
        <v>0</v>
      </c>
      <c r="F7201">
        <v>0</v>
      </c>
      <c r="G7201">
        <v>0</v>
      </c>
      <c r="H7201">
        <v>0</v>
      </c>
      <c r="I7201">
        <v>0</v>
      </c>
      <c r="J7201">
        <v>0</v>
      </c>
      <c r="K7201">
        <v>0</v>
      </c>
      <c r="L7201">
        <v>0</v>
      </c>
      <c r="M7201">
        <v>0</v>
      </c>
      <c r="N7201">
        <v>0</v>
      </c>
      <c r="O7201">
        <v>0</v>
      </c>
      <c r="P7201">
        <v>0</v>
      </c>
      <c r="Q7201">
        <v>0</v>
      </c>
      <c r="R7201">
        <v>0</v>
      </c>
      <c r="S7201">
        <v>0</v>
      </c>
      <c r="T7201">
        <v>0</v>
      </c>
      <c r="U7201">
        <v>0</v>
      </c>
      <c r="V7201">
        <v>0</v>
      </c>
      <c r="W7201">
        <v>0</v>
      </c>
      <c r="X7201">
        <v>0</v>
      </c>
      <c r="Y7201">
        <v>0</v>
      </c>
      <c r="Z7201">
        <v>0</v>
      </c>
      <c r="AA7201">
        <v>0</v>
      </c>
      <c r="AB7201">
        <v>0</v>
      </c>
      <c r="AC7201">
        <v>0</v>
      </c>
    </row>
    <row r="7202" spans="1:29">
      <c r="A7202" t="s">
        <v>831</v>
      </c>
      <c r="B7202" t="s">
        <v>19</v>
      </c>
      <c r="C7202">
        <v>0</v>
      </c>
      <c r="D7202">
        <v>0</v>
      </c>
      <c r="E7202">
        <v>0</v>
      </c>
      <c r="F7202">
        <v>0</v>
      </c>
      <c r="G7202">
        <v>0</v>
      </c>
      <c r="H7202">
        <v>0</v>
      </c>
      <c r="I7202">
        <v>0</v>
      </c>
      <c r="J7202">
        <v>0</v>
      </c>
      <c r="K7202">
        <v>0</v>
      </c>
      <c r="L7202">
        <v>0</v>
      </c>
      <c r="M7202">
        <v>0</v>
      </c>
      <c r="N7202">
        <v>0</v>
      </c>
      <c r="O7202">
        <v>0</v>
      </c>
      <c r="P7202">
        <v>0</v>
      </c>
      <c r="Q7202">
        <v>0</v>
      </c>
      <c r="R7202">
        <v>0</v>
      </c>
      <c r="S7202">
        <v>0</v>
      </c>
      <c r="T7202">
        <v>0</v>
      </c>
      <c r="U7202">
        <v>0</v>
      </c>
      <c r="V7202">
        <v>0</v>
      </c>
      <c r="W7202">
        <v>0</v>
      </c>
      <c r="X7202">
        <v>0</v>
      </c>
      <c r="Y7202">
        <v>0</v>
      </c>
      <c r="Z7202">
        <v>0</v>
      </c>
      <c r="AA7202">
        <v>0</v>
      </c>
      <c r="AB7202">
        <v>0</v>
      </c>
      <c r="AC7202">
        <v>0</v>
      </c>
    </row>
    <row r="7203" spans="1:29">
      <c r="A7203" t="s">
        <v>832</v>
      </c>
      <c r="B7203" t="s">
        <v>19</v>
      </c>
      <c r="C7203">
        <v>0</v>
      </c>
      <c r="D7203">
        <v>0</v>
      </c>
      <c r="E7203">
        <v>0</v>
      </c>
      <c r="F7203">
        <v>0</v>
      </c>
      <c r="G7203">
        <v>0</v>
      </c>
      <c r="H7203">
        <v>0</v>
      </c>
      <c r="I7203">
        <v>0</v>
      </c>
      <c r="J7203">
        <v>0</v>
      </c>
      <c r="K7203">
        <v>0</v>
      </c>
      <c r="L7203">
        <v>0</v>
      </c>
      <c r="M7203">
        <v>0</v>
      </c>
      <c r="N7203">
        <v>0</v>
      </c>
      <c r="O7203">
        <v>0</v>
      </c>
      <c r="P7203">
        <v>0</v>
      </c>
      <c r="Q7203">
        <v>0</v>
      </c>
      <c r="R7203">
        <v>0</v>
      </c>
      <c r="S7203">
        <v>0</v>
      </c>
      <c r="T7203">
        <v>0</v>
      </c>
      <c r="U7203">
        <v>0</v>
      </c>
      <c r="V7203">
        <v>0</v>
      </c>
      <c r="W7203">
        <v>0</v>
      </c>
      <c r="X7203">
        <v>0</v>
      </c>
      <c r="Y7203">
        <v>0</v>
      </c>
      <c r="Z7203">
        <v>0</v>
      </c>
      <c r="AA7203">
        <v>0</v>
      </c>
      <c r="AB7203">
        <v>0</v>
      </c>
      <c r="AC7203">
        <v>0</v>
      </c>
    </row>
    <row r="7204" spans="1:29">
      <c r="A7204" t="s">
        <v>833</v>
      </c>
      <c r="B7204" t="s">
        <v>19</v>
      </c>
      <c r="C7204" s="2">
        <v>10361400000</v>
      </c>
      <c r="D7204" s="2">
        <v>10588100000</v>
      </c>
      <c r="E7204" s="2">
        <v>10321400000</v>
      </c>
      <c r="F7204" s="2">
        <v>9967240000</v>
      </c>
      <c r="G7204" s="2">
        <v>9959610000</v>
      </c>
      <c r="H7204" s="2">
        <v>9923980000</v>
      </c>
      <c r="I7204" s="2">
        <v>9626120000</v>
      </c>
      <c r="J7204" s="2">
        <v>9619070000</v>
      </c>
      <c r="K7204" s="2">
        <v>9157210000</v>
      </c>
      <c r="L7204" s="2">
        <v>9191730000</v>
      </c>
      <c r="M7204" s="2">
        <v>9095380000</v>
      </c>
      <c r="N7204" s="2">
        <v>9089240000</v>
      </c>
      <c r="O7204" s="2">
        <v>9116010000</v>
      </c>
      <c r="P7204" s="2">
        <v>9152330000</v>
      </c>
      <c r="Q7204" s="2">
        <v>9266580000</v>
      </c>
      <c r="R7204" s="2">
        <v>9197870000</v>
      </c>
      <c r="S7204" s="2">
        <v>9231720000</v>
      </c>
      <c r="T7204" s="2">
        <v>9234640000</v>
      </c>
      <c r="U7204" s="2">
        <v>9273330000</v>
      </c>
      <c r="V7204" s="2">
        <v>9317120000</v>
      </c>
      <c r="W7204" s="2">
        <v>9337640000</v>
      </c>
      <c r="X7204" s="2">
        <v>9360180000</v>
      </c>
      <c r="Y7204" s="2">
        <v>9357000000</v>
      </c>
      <c r="Z7204" s="2">
        <v>9446790000</v>
      </c>
      <c r="AA7204" s="2">
        <v>9519690000</v>
      </c>
      <c r="AB7204" s="2">
        <v>9578290000</v>
      </c>
      <c r="AC7204" s="2">
        <v>9597440000</v>
      </c>
    </row>
    <row r="7205" spans="1:29">
      <c r="A7205" t="s">
        <v>834</v>
      </c>
      <c r="B7205" t="s">
        <v>19</v>
      </c>
      <c r="C7205">
        <v>0</v>
      </c>
      <c r="D7205">
        <v>0</v>
      </c>
      <c r="E7205">
        <v>0</v>
      </c>
      <c r="F7205">
        <v>0</v>
      </c>
      <c r="G7205">
        <v>0</v>
      </c>
      <c r="H7205">
        <v>0</v>
      </c>
      <c r="I7205">
        <v>0</v>
      </c>
      <c r="J7205">
        <v>0</v>
      </c>
      <c r="K7205">
        <v>0</v>
      </c>
      <c r="L7205">
        <v>0</v>
      </c>
      <c r="M7205">
        <v>0</v>
      </c>
      <c r="N7205">
        <v>0</v>
      </c>
      <c r="O7205">
        <v>0</v>
      </c>
      <c r="P7205">
        <v>0</v>
      </c>
      <c r="Q7205">
        <v>0</v>
      </c>
      <c r="R7205">
        <v>0</v>
      </c>
      <c r="S7205">
        <v>0</v>
      </c>
      <c r="T7205">
        <v>0</v>
      </c>
      <c r="U7205">
        <v>0</v>
      </c>
      <c r="V7205">
        <v>0</v>
      </c>
      <c r="W7205">
        <v>0</v>
      </c>
      <c r="X7205">
        <v>0</v>
      </c>
      <c r="Y7205">
        <v>0</v>
      </c>
      <c r="Z7205">
        <v>0</v>
      </c>
      <c r="AA7205">
        <v>0</v>
      </c>
      <c r="AB7205">
        <v>0</v>
      </c>
      <c r="AC7205">
        <v>0</v>
      </c>
    </row>
    <row r="7206" spans="1:29">
      <c r="A7206" t="s">
        <v>835</v>
      </c>
      <c r="B7206" t="s">
        <v>19</v>
      </c>
      <c r="C7206">
        <v>0</v>
      </c>
      <c r="D7206">
        <v>0</v>
      </c>
      <c r="E7206">
        <v>0</v>
      </c>
      <c r="F7206">
        <v>0</v>
      </c>
      <c r="G7206">
        <v>0</v>
      </c>
      <c r="H7206">
        <v>0</v>
      </c>
      <c r="I7206">
        <v>0</v>
      </c>
      <c r="J7206">
        <v>0</v>
      </c>
      <c r="K7206">
        <v>0</v>
      </c>
      <c r="L7206">
        <v>0</v>
      </c>
      <c r="M7206">
        <v>0</v>
      </c>
      <c r="N7206">
        <v>0</v>
      </c>
      <c r="O7206">
        <v>0</v>
      </c>
      <c r="P7206">
        <v>0</v>
      </c>
      <c r="Q7206">
        <v>0</v>
      </c>
      <c r="R7206">
        <v>0</v>
      </c>
      <c r="S7206">
        <v>0</v>
      </c>
      <c r="T7206">
        <v>0</v>
      </c>
      <c r="U7206">
        <v>0</v>
      </c>
      <c r="V7206">
        <v>0</v>
      </c>
      <c r="W7206">
        <v>0</v>
      </c>
      <c r="X7206">
        <v>0</v>
      </c>
      <c r="Y7206">
        <v>0</v>
      </c>
      <c r="Z7206">
        <v>0</v>
      </c>
      <c r="AA7206">
        <v>0</v>
      </c>
      <c r="AB7206">
        <v>0</v>
      </c>
      <c r="AC7206">
        <v>0</v>
      </c>
    </row>
    <row r="7207" spans="1:29">
      <c r="A7207" t="s">
        <v>836</v>
      </c>
      <c r="B7207" t="s">
        <v>19</v>
      </c>
      <c r="C7207">
        <v>0</v>
      </c>
      <c r="D7207">
        <v>0</v>
      </c>
      <c r="E7207">
        <v>0</v>
      </c>
      <c r="F7207">
        <v>0</v>
      </c>
      <c r="G7207">
        <v>0</v>
      </c>
      <c r="H7207">
        <v>0</v>
      </c>
      <c r="I7207">
        <v>0</v>
      </c>
      <c r="J7207">
        <v>0</v>
      </c>
      <c r="K7207">
        <v>0</v>
      </c>
      <c r="L7207">
        <v>0</v>
      </c>
      <c r="M7207">
        <v>0</v>
      </c>
      <c r="N7207">
        <v>0</v>
      </c>
      <c r="O7207">
        <v>0</v>
      </c>
      <c r="P7207">
        <v>0</v>
      </c>
      <c r="Q7207">
        <v>0</v>
      </c>
      <c r="R7207">
        <v>0</v>
      </c>
      <c r="S7207">
        <v>0</v>
      </c>
      <c r="T7207">
        <v>0</v>
      </c>
      <c r="U7207">
        <v>0</v>
      </c>
      <c r="V7207">
        <v>0</v>
      </c>
      <c r="W7207">
        <v>0</v>
      </c>
      <c r="X7207">
        <v>0</v>
      </c>
      <c r="Y7207">
        <v>0</v>
      </c>
      <c r="Z7207">
        <v>0</v>
      </c>
      <c r="AA7207">
        <v>0</v>
      </c>
      <c r="AB7207">
        <v>0</v>
      </c>
      <c r="AC7207">
        <v>0</v>
      </c>
    </row>
    <row r="7208" spans="1:29">
      <c r="A7208" t="s">
        <v>837</v>
      </c>
      <c r="B7208" t="s">
        <v>19</v>
      </c>
      <c r="C7208">
        <v>0</v>
      </c>
      <c r="D7208">
        <v>0</v>
      </c>
      <c r="E7208">
        <v>0</v>
      </c>
      <c r="F7208">
        <v>0</v>
      </c>
      <c r="G7208">
        <v>0</v>
      </c>
      <c r="H7208">
        <v>0</v>
      </c>
      <c r="I7208">
        <v>0</v>
      </c>
      <c r="J7208">
        <v>0</v>
      </c>
      <c r="K7208">
        <v>0</v>
      </c>
      <c r="L7208">
        <v>0</v>
      </c>
      <c r="M7208">
        <v>0</v>
      </c>
      <c r="N7208">
        <v>0</v>
      </c>
      <c r="O7208">
        <v>0</v>
      </c>
      <c r="P7208">
        <v>0</v>
      </c>
      <c r="Q7208">
        <v>0</v>
      </c>
      <c r="R7208">
        <v>0</v>
      </c>
      <c r="S7208">
        <v>0</v>
      </c>
      <c r="T7208">
        <v>0</v>
      </c>
      <c r="U7208">
        <v>0</v>
      </c>
      <c r="V7208">
        <v>0</v>
      </c>
      <c r="W7208">
        <v>0</v>
      </c>
      <c r="X7208">
        <v>0</v>
      </c>
      <c r="Y7208">
        <v>0</v>
      </c>
      <c r="Z7208">
        <v>0</v>
      </c>
      <c r="AA7208">
        <v>0</v>
      </c>
      <c r="AB7208">
        <v>0</v>
      </c>
      <c r="AC7208">
        <v>0</v>
      </c>
    </row>
    <row r="7209" spans="1:29">
      <c r="A7209" t="s">
        <v>838</v>
      </c>
      <c r="B7209" t="s">
        <v>19</v>
      </c>
      <c r="C7209">
        <v>0</v>
      </c>
      <c r="D7209">
        <v>0</v>
      </c>
      <c r="E7209">
        <v>0</v>
      </c>
      <c r="F7209">
        <v>0</v>
      </c>
      <c r="G7209">
        <v>0</v>
      </c>
      <c r="H7209">
        <v>0</v>
      </c>
      <c r="I7209">
        <v>0</v>
      </c>
      <c r="J7209">
        <v>0</v>
      </c>
      <c r="K7209">
        <v>0</v>
      </c>
      <c r="L7209">
        <v>0</v>
      </c>
      <c r="M7209">
        <v>0</v>
      </c>
      <c r="N7209">
        <v>0</v>
      </c>
      <c r="O7209">
        <v>0</v>
      </c>
      <c r="P7209">
        <v>0</v>
      </c>
      <c r="Q7209">
        <v>0</v>
      </c>
      <c r="R7209">
        <v>0</v>
      </c>
      <c r="S7209">
        <v>0</v>
      </c>
      <c r="T7209">
        <v>0</v>
      </c>
      <c r="U7209">
        <v>0</v>
      </c>
      <c r="V7209">
        <v>0</v>
      </c>
      <c r="W7209">
        <v>0</v>
      </c>
      <c r="X7209">
        <v>0</v>
      </c>
      <c r="Y7209">
        <v>0</v>
      </c>
      <c r="Z7209">
        <v>0</v>
      </c>
      <c r="AA7209">
        <v>0</v>
      </c>
      <c r="AB7209">
        <v>0</v>
      </c>
      <c r="AC7209">
        <v>0</v>
      </c>
    </row>
    <row r="7210" spans="1:29">
      <c r="A7210" t="s">
        <v>839</v>
      </c>
      <c r="B7210" t="s">
        <v>19</v>
      </c>
      <c r="C7210">
        <v>0</v>
      </c>
      <c r="D7210">
        <v>0</v>
      </c>
      <c r="E7210">
        <v>0</v>
      </c>
      <c r="F7210">
        <v>0</v>
      </c>
      <c r="G7210">
        <v>0</v>
      </c>
      <c r="H7210">
        <v>0</v>
      </c>
      <c r="I7210">
        <v>0</v>
      </c>
      <c r="J7210">
        <v>0</v>
      </c>
      <c r="K7210">
        <v>0</v>
      </c>
      <c r="L7210">
        <v>0</v>
      </c>
      <c r="M7210">
        <v>0</v>
      </c>
      <c r="N7210">
        <v>0</v>
      </c>
      <c r="O7210">
        <v>0</v>
      </c>
      <c r="P7210">
        <v>0</v>
      </c>
      <c r="Q7210">
        <v>0</v>
      </c>
      <c r="R7210">
        <v>0</v>
      </c>
      <c r="S7210">
        <v>0</v>
      </c>
      <c r="T7210">
        <v>0</v>
      </c>
      <c r="U7210">
        <v>0</v>
      </c>
      <c r="V7210">
        <v>0</v>
      </c>
      <c r="W7210">
        <v>0</v>
      </c>
      <c r="X7210">
        <v>0</v>
      </c>
      <c r="Y7210">
        <v>0</v>
      </c>
      <c r="Z7210">
        <v>0</v>
      </c>
      <c r="AA7210">
        <v>0</v>
      </c>
      <c r="AB7210">
        <v>0</v>
      </c>
      <c r="AC7210">
        <v>0</v>
      </c>
    </row>
    <row r="7211" spans="1:29">
      <c r="A7211" t="s">
        <v>840</v>
      </c>
      <c r="B7211" t="s">
        <v>19</v>
      </c>
      <c r="C7211">
        <v>0</v>
      </c>
      <c r="D7211">
        <v>0</v>
      </c>
      <c r="E7211">
        <v>0</v>
      </c>
      <c r="F7211">
        <v>0</v>
      </c>
      <c r="G7211">
        <v>0</v>
      </c>
      <c r="H7211">
        <v>0</v>
      </c>
      <c r="I7211">
        <v>0</v>
      </c>
      <c r="J7211">
        <v>0</v>
      </c>
      <c r="K7211">
        <v>0</v>
      </c>
      <c r="L7211">
        <v>0</v>
      </c>
      <c r="M7211">
        <v>0</v>
      </c>
      <c r="N7211">
        <v>0</v>
      </c>
      <c r="O7211">
        <v>0</v>
      </c>
      <c r="P7211">
        <v>0</v>
      </c>
      <c r="Q7211">
        <v>0</v>
      </c>
      <c r="R7211">
        <v>0</v>
      </c>
      <c r="S7211">
        <v>0</v>
      </c>
      <c r="T7211">
        <v>0</v>
      </c>
      <c r="U7211">
        <v>0</v>
      </c>
      <c r="V7211">
        <v>0</v>
      </c>
      <c r="W7211">
        <v>0</v>
      </c>
      <c r="X7211">
        <v>0</v>
      </c>
      <c r="Y7211">
        <v>0</v>
      </c>
      <c r="Z7211">
        <v>0</v>
      </c>
      <c r="AA7211">
        <v>0</v>
      </c>
      <c r="AB7211">
        <v>0</v>
      </c>
      <c r="AC7211">
        <v>0</v>
      </c>
    </row>
    <row r="7212" spans="1:29">
      <c r="A7212" t="s">
        <v>841</v>
      </c>
      <c r="B7212" t="s">
        <v>19</v>
      </c>
      <c r="C7212">
        <v>0</v>
      </c>
      <c r="D7212">
        <v>0</v>
      </c>
      <c r="E7212">
        <v>0</v>
      </c>
      <c r="F7212">
        <v>0</v>
      </c>
      <c r="G7212">
        <v>0</v>
      </c>
      <c r="H7212">
        <v>0</v>
      </c>
      <c r="I7212">
        <v>0</v>
      </c>
      <c r="J7212">
        <v>0</v>
      </c>
      <c r="K7212">
        <v>0</v>
      </c>
      <c r="L7212">
        <v>0</v>
      </c>
      <c r="M7212">
        <v>0</v>
      </c>
      <c r="N7212">
        <v>0</v>
      </c>
      <c r="O7212">
        <v>0</v>
      </c>
      <c r="P7212">
        <v>0</v>
      </c>
      <c r="Q7212">
        <v>0</v>
      </c>
      <c r="R7212">
        <v>0</v>
      </c>
      <c r="S7212">
        <v>0</v>
      </c>
      <c r="T7212">
        <v>0</v>
      </c>
      <c r="U7212">
        <v>0</v>
      </c>
      <c r="V7212">
        <v>0</v>
      </c>
      <c r="W7212">
        <v>0</v>
      </c>
      <c r="X7212">
        <v>0</v>
      </c>
      <c r="Y7212">
        <v>0</v>
      </c>
      <c r="Z7212">
        <v>0</v>
      </c>
      <c r="AA7212">
        <v>0</v>
      </c>
      <c r="AB7212">
        <v>0</v>
      </c>
      <c r="AC7212">
        <v>0</v>
      </c>
    </row>
    <row r="7213" spans="1:29">
      <c r="A7213" t="s">
        <v>842</v>
      </c>
      <c r="B7213" t="s">
        <v>19</v>
      </c>
      <c r="C7213">
        <v>0</v>
      </c>
      <c r="D7213">
        <v>0</v>
      </c>
      <c r="E7213">
        <v>0</v>
      </c>
      <c r="F7213">
        <v>0</v>
      </c>
      <c r="G7213">
        <v>0</v>
      </c>
      <c r="H7213">
        <v>0</v>
      </c>
      <c r="I7213">
        <v>0</v>
      </c>
      <c r="J7213">
        <v>0</v>
      </c>
      <c r="K7213">
        <v>0</v>
      </c>
      <c r="L7213">
        <v>0</v>
      </c>
      <c r="M7213">
        <v>0</v>
      </c>
      <c r="N7213">
        <v>0</v>
      </c>
      <c r="O7213">
        <v>0</v>
      </c>
      <c r="P7213">
        <v>0</v>
      </c>
      <c r="Q7213">
        <v>0</v>
      </c>
      <c r="R7213">
        <v>0</v>
      </c>
      <c r="S7213">
        <v>0</v>
      </c>
      <c r="T7213">
        <v>0</v>
      </c>
      <c r="U7213">
        <v>0</v>
      </c>
      <c r="V7213">
        <v>0</v>
      </c>
      <c r="W7213">
        <v>0</v>
      </c>
      <c r="X7213">
        <v>0</v>
      </c>
      <c r="Y7213">
        <v>0</v>
      </c>
      <c r="Z7213">
        <v>0</v>
      </c>
      <c r="AA7213">
        <v>0</v>
      </c>
      <c r="AB7213">
        <v>0</v>
      </c>
      <c r="AC7213">
        <v>0</v>
      </c>
    </row>
    <row r="7214" spans="1:29">
      <c r="A7214" t="s">
        <v>843</v>
      </c>
      <c r="B7214" t="s">
        <v>19</v>
      </c>
      <c r="C7214" s="2">
        <v>460326000</v>
      </c>
      <c r="D7214" s="2">
        <v>492538000</v>
      </c>
      <c r="E7214" s="2">
        <v>511450000</v>
      </c>
      <c r="F7214" s="2">
        <v>524755000</v>
      </c>
      <c r="G7214" s="2">
        <v>529710000</v>
      </c>
      <c r="H7214" s="2">
        <v>533050000</v>
      </c>
      <c r="I7214" s="2">
        <v>532124000</v>
      </c>
      <c r="J7214" s="2">
        <v>530198000</v>
      </c>
      <c r="K7214" s="2">
        <v>528585000</v>
      </c>
      <c r="L7214" s="2">
        <v>524918000</v>
      </c>
      <c r="M7214" s="2">
        <v>523725000</v>
      </c>
      <c r="N7214" s="2">
        <v>521080000</v>
      </c>
      <c r="O7214" s="2">
        <v>518190000</v>
      </c>
      <c r="P7214" s="2">
        <v>518371000</v>
      </c>
      <c r="Q7214" s="2">
        <v>518598000</v>
      </c>
      <c r="R7214" s="2">
        <v>521070000</v>
      </c>
      <c r="S7214" s="2">
        <v>523188000</v>
      </c>
      <c r="T7214" s="2">
        <v>524752000</v>
      </c>
      <c r="U7214" s="2">
        <v>528908000</v>
      </c>
      <c r="V7214" s="2">
        <v>532875000</v>
      </c>
      <c r="W7214" s="2">
        <v>538876000</v>
      </c>
      <c r="X7214" s="2">
        <v>544961000</v>
      </c>
      <c r="Y7214" s="2">
        <v>550319000</v>
      </c>
      <c r="Z7214" s="2">
        <v>558758000</v>
      </c>
      <c r="AA7214" s="2">
        <v>567731000</v>
      </c>
      <c r="AB7214" s="2">
        <v>576690000</v>
      </c>
      <c r="AC7214" s="2">
        <v>589279000</v>
      </c>
    </row>
    <row r="7215" spans="1:29">
      <c r="A7215" t="s">
        <v>844</v>
      </c>
      <c r="B7215" t="s">
        <v>19</v>
      </c>
      <c r="C7215">
        <v>0</v>
      </c>
      <c r="D7215">
        <v>0</v>
      </c>
      <c r="E7215">
        <v>0</v>
      </c>
      <c r="F7215">
        <v>0</v>
      </c>
      <c r="G7215">
        <v>0</v>
      </c>
      <c r="H7215">
        <v>0</v>
      </c>
      <c r="I7215">
        <v>0</v>
      </c>
      <c r="J7215">
        <v>0</v>
      </c>
      <c r="K7215">
        <v>0</v>
      </c>
      <c r="L7215">
        <v>0</v>
      </c>
      <c r="M7215">
        <v>0</v>
      </c>
      <c r="N7215">
        <v>0</v>
      </c>
      <c r="O7215">
        <v>0</v>
      </c>
      <c r="P7215">
        <v>0</v>
      </c>
      <c r="Q7215">
        <v>0</v>
      </c>
      <c r="R7215">
        <v>0</v>
      </c>
      <c r="S7215">
        <v>0</v>
      </c>
      <c r="T7215">
        <v>0</v>
      </c>
      <c r="U7215">
        <v>0</v>
      </c>
      <c r="V7215">
        <v>0</v>
      </c>
      <c r="W7215">
        <v>0</v>
      </c>
      <c r="X7215">
        <v>0</v>
      </c>
      <c r="Y7215">
        <v>0</v>
      </c>
      <c r="Z7215">
        <v>0</v>
      </c>
      <c r="AA7215">
        <v>0</v>
      </c>
      <c r="AB7215">
        <v>0</v>
      </c>
      <c r="AC7215">
        <v>0</v>
      </c>
    </row>
    <row r="7216" spans="1:29">
      <c r="A7216" t="s">
        <v>845</v>
      </c>
      <c r="B7216" t="s">
        <v>19</v>
      </c>
      <c r="C7216">
        <v>0</v>
      </c>
      <c r="D7216">
        <v>0</v>
      </c>
      <c r="E7216">
        <v>0</v>
      </c>
      <c r="F7216">
        <v>0</v>
      </c>
      <c r="G7216">
        <v>0</v>
      </c>
      <c r="H7216">
        <v>0</v>
      </c>
      <c r="I7216">
        <v>0</v>
      </c>
      <c r="J7216">
        <v>0</v>
      </c>
      <c r="K7216">
        <v>0</v>
      </c>
      <c r="L7216">
        <v>0</v>
      </c>
      <c r="M7216">
        <v>0</v>
      </c>
      <c r="N7216">
        <v>0</v>
      </c>
      <c r="O7216">
        <v>0</v>
      </c>
      <c r="P7216">
        <v>0</v>
      </c>
      <c r="Q7216">
        <v>0</v>
      </c>
      <c r="R7216">
        <v>0</v>
      </c>
      <c r="S7216">
        <v>0</v>
      </c>
      <c r="T7216">
        <v>0</v>
      </c>
      <c r="U7216">
        <v>0</v>
      </c>
      <c r="V7216">
        <v>0</v>
      </c>
      <c r="W7216">
        <v>0</v>
      </c>
      <c r="X7216">
        <v>0</v>
      </c>
      <c r="Y7216">
        <v>0</v>
      </c>
      <c r="Z7216">
        <v>0</v>
      </c>
      <c r="AA7216">
        <v>0</v>
      </c>
      <c r="AB7216">
        <v>0</v>
      </c>
      <c r="AC7216">
        <v>0</v>
      </c>
    </row>
    <row r="7217" spans="1:29">
      <c r="A7217" t="s">
        <v>846</v>
      </c>
      <c r="B7217" t="s">
        <v>19</v>
      </c>
      <c r="C7217">
        <v>0</v>
      </c>
      <c r="D7217">
        <v>0</v>
      </c>
      <c r="E7217">
        <v>0</v>
      </c>
      <c r="F7217">
        <v>0</v>
      </c>
      <c r="G7217">
        <v>0</v>
      </c>
      <c r="H7217">
        <v>0</v>
      </c>
      <c r="I7217">
        <v>0</v>
      </c>
      <c r="J7217">
        <v>0</v>
      </c>
      <c r="K7217">
        <v>0</v>
      </c>
      <c r="L7217">
        <v>0</v>
      </c>
      <c r="M7217">
        <v>0</v>
      </c>
      <c r="N7217">
        <v>0</v>
      </c>
      <c r="O7217">
        <v>0</v>
      </c>
      <c r="P7217">
        <v>0</v>
      </c>
      <c r="Q7217">
        <v>0</v>
      </c>
      <c r="R7217">
        <v>0</v>
      </c>
      <c r="S7217">
        <v>0</v>
      </c>
      <c r="T7217">
        <v>0</v>
      </c>
      <c r="U7217">
        <v>0</v>
      </c>
      <c r="V7217">
        <v>0</v>
      </c>
      <c r="W7217">
        <v>0</v>
      </c>
      <c r="X7217">
        <v>0</v>
      </c>
      <c r="Y7217">
        <v>0</v>
      </c>
      <c r="Z7217">
        <v>0</v>
      </c>
      <c r="AA7217">
        <v>0</v>
      </c>
      <c r="AB7217">
        <v>0</v>
      </c>
      <c r="AC7217">
        <v>0</v>
      </c>
    </row>
    <row r="7218" spans="1:29">
      <c r="A7218" t="s">
        <v>847</v>
      </c>
      <c r="B7218" t="s">
        <v>19</v>
      </c>
      <c r="C7218">
        <v>0</v>
      </c>
      <c r="D7218">
        <v>0</v>
      </c>
      <c r="E7218">
        <v>0</v>
      </c>
      <c r="F7218">
        <v>0</v>
      </c>
      <c r="G7218">
        <v>0</v>
      </c>
      <c r="H7218">
        <v>0</v>
      </c>
      <c r="I7218">
        <v>0</v>
      </c>
      <c r="J7218">
        <v>0</v>
      </c>
      <c r="K7218">
        <v>0</v>
      </c>
      <c r="L7218">
        <v>0</v>
      </c>
      <c r="M7218">
        <v>0</v>
      </c>
      <c r="N7218">
        <v>0</v>
      </c>
      <c r="O7218">
        <v>0</v>
      </c>
      <c r="P7218">
        <v>0</v>
      </c>
      <c r="Q7218">
        <v>0</v>
      </c>
      <c r="R7218">
        <v>0</v>
      </c>
      <c r="S7218">
        <v>0</v>
      </c>
      <c r="T7218">
        <v>0</v>
      </c>
      <c r="U7218">
        <v>0</v>
      </c>
      <c r="V7218">
        <v>0</v>
      </c>
      <c r="W7218">
        <v>0</v>
      </c>
      <c r="X7218">
        <v>0</v>
      </c>
      <c r="Y7218">
        <v>0</v>
      </c>
      <c r="Z7218">
        <v>0</v>
      </c>
      <c r="AA7218">
        <v>0</v>
      </c>
      <c r="AB7218">
        <v>0</v>
      </c>
      <c r="AC7218">
        <v>0</v>
      </c>
    </row>
    <row r="7219" spans="1:29">
      <c r="A7219" t="s">
        <v>848</v>
      </c>
      <c r="B7219" t="s">
        <v>19</v>
      </c>
      <c r="C7219">
        <v>0</v>
      </c>
      <c r="D7219">
        <v>0</v>
      </c>
      <c r="E7219">
        <v>0</v>
      </c>
      <c r="F7219">
        <v>0</v>
      </c>
      <c r="G7219">
        <v>0</v>
      </c>
      <c r="H7219">
        <v>0</v>
      </c>
      <c r="I7219">
        <v>0</v>
      </c>
      <c r="J7219">
        <v>0</v>
      </c>
      <c r="K7219">
        <v>0</v>
      </c>
      <c r="L7219">
        <v>0</v>
      </c>
      <c r="M7219">
        <v>0</v>
      </c>
      <c r="N7219">
        <v>0</v>
      </c>
      <c r="O7219">
        <v>0</v>
      </c>
      <c r="P7219">
        <v>0</v>
      </c>
      <c r="Q7219">
        <v>0</v>
      </c>
      <c r="R7219">
        <v>0</v>
      </c>
      <c r="S7219">
        <v>0</v>
      </c>
      <c r="T7219">
        <v>0</v>
      </c>
      <c r="U7219">
        <v>0</v>
      </c>
      <c r="V7219">
        <v>0</v>
      </c>
      <c r="W7219">
        <v>0</v>
      </c>
      <c r="X7219">
        <v>0</v>
      </c>
      <c r="Y7219">
        <v>0</v>
      </c>
      <c r="Z7219">
        <v>0</v>
      </c>
      <c r="AA7219">
        <v>0</v>
      </c>
      <c r="AB7219">
        <v>0</v>
      </c>
      <c r="AC7219">
        <v>0</v>
      </c>
    </row>
    <row r="7220" spans="1:29">
      <c r="A7220" t="s">
        <v>849</v>
      </c>
      <c r="B7220" t="s">
        <v>19</v>
      </c>
      <c r="C7220">
        <v>0</v>
      </c>
      <c r="D7220">
        <v>0</v>
      </c>
      <c r="E7220">
        <v>0</v>
      </c>
      <c r="F7220">
        <v>0</v>
      </c>
      <c r="G7220">
        <v>0</v>
      </c>
      <c r="H7220">
        <v>0</v>
      </c>
      <c r="I7220">
        <v>0</v>
      </c>
      <c r="J7220">
        <v>0</v>
      </c>
      <c r="K7220">
        <v>0</v>
      </c>
      <c r="L7220">
        <v>0</v>
      </c>
      <c r="M7220">
        <v>0</v>
      </c>
      <c r="N7220">
        <v>0</v>
      </c>
      <c r="O7220">
        <v>0</v>
      </c>
      <c r="P7220">
        <v>0</v>
      </c>
      <c r="Q7220">
        <v>0</v>
      </c>
      <c r="R7220">
        <v>0</v>
      </c>
      <c r="S7220">
        <v>0</v>
      </c>
      <c r="T7220">
        <v>0</v>
      </c>
      <c r="U7220">
        <v>0</v>
      </c>
      <c r="V7220">
        <v>0</v>
      </c>
      <c r="W7220">
        <v>0</v>
      </c>
      <c r="X7220">
        <v>0</v>
      </c>
      <c r="Y7220">
        <v>0</v>
      </c>
      <c r="Z7220">
        <v>0</v>
      </c>
      <c r="AA7220">
        <v>0</v>
      </c>
      <c r="AB7220">
        <v>0</v>
      </c>
      <c r="AC7220">
        <v>0</v>
      </c>
    </row>
    <row r="7221" spans="1:29">
      <c r="A7221" t="s">
        <v>850</v>
      </c>
      <c r="B7221" t="s">
        <v>19</v>
      </c>
      <c r="C7221">
        <v>0</v>
      </c>
      <c r="D7221">
        <v>0</v>
      </c>
      <c r="E7221">
        <v>0</v>
      </c>
      <c r="F7221">
        <v>0</v>
      </c>
      <c r="G7221">
        <v>0</v>
      </c>
      <c r="H7221">
        <v>0</v>
      </c>
      <c r="I7221">
        <v>0</v>
      </c>
      <c r="J7221">
        <v>0</v>
      </c>
      <c r="K7221">
        <v>0</v>
      </c>
      <c r="L7221">
        <v>0</v>
      </c>
      <c r="M7221">
        <v>0</v>
      </c>
      <c r="N7221">
        <v>0</v>
      </c>
      <c r="O7221">
        <v>0</v>
      </c>
      <c r="P7221">
        <v>0</v>
      </c>
      <c r="Q7221">
        <v>0</v>
      </c>
      <c r="R7221">
        <v>0</v>
      </c>
      <c r="S7221">
        <v>0</v>
      </c>
      <c r="T7221">
        <v>0</v>
      </c>
      <c r="U7221">
        <v>0</v>
      </c>
      <c r="V7221">
        <v>0</v>
      </c>
      <c r="W7221">
        <v>0</v>
      </c>
      <c r="X7221">
        <v>0</v>
      </c>
      <c r="Y7221">
        <v>0</v>
      </c>
      <c r="Z7221">
        <v>0</v>
      </c>
      <c r="AA7221">
        <v>0</v>
      </c>
      <c r="AB7221">
        <v>0</v>
      </c>
      <c r="AC7221">
        <v>0</v>
      </c>
    </row>
    <row r="7222" spans="1:29">
      <c r="A7222" t="s">
        <v>851</v>
      </c>
      <c r="B7222" t="s">
        <v>19</v>
      </c>
      <c r="C7222">
        <v>0</v>
      </c>
      <c r="D7222">
        <v>0</v>
      </c>
      <c r="E7222">
        <v>0</v>
      </c>
      <c r="F7222">
        <v>0</v>
      </c>
      <c r="G7222">
        <v>0</v>
      </c>
      <c r="H7222">
        <v>0</v>
      </c>
      <c r="I7222">
        <v>0</v>
      </c>
      <c r="J7222">
        <v>0</v>
      </c>
      <c r="K7222">
        <v>0</v>
      </c>
      <c r="L7222">
        <v>0</v>
      </c>
      <c r="M7222">
        <v>0</v>
      </c>
      <c r="N7222">
        <v>0</v>
      </c>
      <c r="O7222">
        <v>0</v>
      </c>
      <c r="P7222">
        <v>0</v>
      </c>
      <c r="Q7222">
        <v>0</v>
      </c>
      <c r="R7222">
        <v>0</v>
      </c>
      <c r="S7222">
        <v>0</v>
      </c>
      <c r="T7222">
        <v>0</v>
      </c>
      <c r="U7222">
        <v>0</v>
      </c>
      <c r="V7222">
        <v>0</v>
      </c>
      <c r="W7222">
        <v>0</v>
      </c>
      <c r="X7222">
        <v>0</v>
      </c>
      <c r="Y7222">
        <v>0</v>
      </c>
      <c r="Z7222">
        <v>0</v>
      </c>
      <c r="AA7222">
        <v>0</v>
      </c>
      <c r="AB7222">
        <v>0</v>
      </c>
      <c r="AC7222">
        <v>0</v>
      </c>
    </row>
    <row r="7223" spans="1:29">
      <c r="A7223" t="s">
        <v>852</v>
      </c>
      <c r="B7223" t="s">
        <v>19</v>
      </c>
      <c r="C7223">
        <v>0</v>
      </c>
      <c r="D7223">
        <v>0</v>
      </c>
      <c r="E7223">
        <v>0</v>
      </c>
      <c r="F7223">
        <v>0</v>
      </c>
      <c r="G7223">
        <v>0</v>
      </c>
      <c r="H7223">
        <v>0</v>
      </c>
      <c r="I7223">
        <v>0</v>
      </c>
      <c r="J7223">
        <v>0</v>
      </c>
      <c r="K7223">
        <v>0</v>
      </c>
      <c r="L7223">
        <v>0</v>
      </c>
      <c r="M7223">
        <v>0</v>
      </c>
      <c r="N7223">
        <v>0</v>
      </c>
      <c r="O7223">
        <v>0</v>
      </c>
      <c r="P7223">
        <v>0</v>
      </c>
      <c r="Q7223">
        <v>0</v>
      </c>
      <c r="R7223">
        <v>0</v>
      </c>
      <c r="S7223">
        <v>0</v>
      </c>
      <c r="T7223">
        <v>0</v>
      </c>
      <c r="U7223">
        <v>0</v>
      </c>
      <c r="V7223">
        <v>0</v>
      </c>
      <c r="W7223">
        <v>0</v>
      </c>
      <c r="X7223">
        <v>0</v>
      </c>
      <c r="Y7223">
        <v>0</v>
      </c>
      <c r="Z7223">
        <v>0</v>
      </c>
      <c r="AA7223">
        <v>0</v>
      </c>
      <c r="AB7223">
        <v>0</v>
      </c>
      <c r="AC7223">
        <v>0</v>
      </c>
    </row>
    <row r="7224" spans="1:29">
      <c r="A7224" t="s">
        <v>853</v>
      </c>
      <c r="B7224" t="s">
        <v>19</v>
      </c>
      <c r="C7224" s="2">
        <v>9992300000</v>
      </c>
      <c r="D7224" s="2">
        <v>10211000000</v>
      </c>
      <c r="E7224" s="2">
        <v>9953770000</v>
      </c>
      <c r="F7224" s="2">
        <v>9612220000</v>
      </c>
      <c r="G7224" s="2">
        <v>9604860000</v>
      </c>
      <c r="H7224" s="2">
        <v>9570500000</v>
      </c>
      <c r="I7224" s="2">
        <v>9283250000</v>
      </c>
      <c r="J7224" s="2">
        <v>9276460000</v>
      </c>
      <c r="K7224" s="2">
        <v>8831040000</v>
      </c>
      <c r="L7224" s="2">
        <v>8864340000</v>
      </c>
      <c r="M7224" s="2">
        <v>8771420000</v>
      </c>
      <c r="N7224" s="2">
        <v>8765500000</v>
      </c>
      <c r="O7224" s="2">
        <v>8791310000</v>
      </c>
      <c r="P7224" s="2">
        <v>8826330000</v>
      </c>
      <c r="Q7224" s="2">
        <v>8936520000</v>
      </c>
      <c r="R7224" s="2">
        <v>8870250000</v>
      </c>
      <c r="S7224" s="2">
        <v>8902900000</v>
      </c>
      <c r="T7224" s="2">
        <v>8905720000</v>
      </c>
      <c r="U7224" s="2">
        <v>8943020000</v>
      </c>
      <c r="V7224" s="2">
        <v>8985260000</v>
      </c>
      <c r="W7224" s="2">
        <v>9005050000</v>
      </c>
      <c r="X7224" s="2">
        <v>9026780000</v>
      </c>
      <c r="Y7224" s="2">
        <v>9023710000</v>
      </c>
      <c r="Z7224" s="2">
        <v>9110310000</v>
      </c>
      <c r="AA7224" s="2">
        <v>9180610000</v>
      </c>
      <c r="AB7224" s="2">
        <v>9237120000</v>
      </c>
      <c r="AC7224" s="2">
        <v>9255590000</v>
      </c>
    </row>
    <row r="7225" spans="1:29">
      <c r="A7225" t="s">
        <v>854</v>
      </c>
      <c r="B7225" t="s">
        <v>19</v>
      </c>
      <c r="C7225">
        <v>0</v>
      </c>
      <c r="D7225">
        <v>0</v>
      </c>
      <c r="E7225">
        <v>0</v>
      </c>
      <c r="F7225">
        <v>0</v>
      </c>
      <c r="G7225">
        <v>0</v>
      </c>
      <c r="H7225">
        <v>0</v>
      </c>
      <c r="I7225">
        <v>0</v>
      </c>
      <c r="J7225">
        <v>0</v>
      </c>
      <c r="K7225">
        <v>0</v>
      </c>
      <c r="L7225">
        <v>0</v>
      </c>
      <c r="M7225">
        <v>0</v>
      </c>
      <c r="N7225">
        <v>0</v>
      </c>
      <c r="O7225">
        <v>0</v>
      </c>
      <c r="P7225">
        <v>0</v>
      </c>
      <c r="Q7225">
        <v>0</v>
      </c>
      <c r="R7225">
        <v>0</v>
      </c>
      <c r="S7225">
        <v>0</v>
      </c>
      <c r="T7225">
        <v>0</v>
      </c>
      <c r="U7225">
        <v>0</v>
      </c>
      <c r="V7225">
        <v>0</v>
      </c>
      <c r="W7225">
        <v>0</v>
      </c>
      <c r="X7225">
        <v>0</v>
      </c>
      <c r="Y7225">
        <v>0</v>
      </c>
      <c r="Z7225">
        <v>0</v>
      </c>
      <c r="AA7225">
        <v>0</v>
      </c>
      <c r="AB7225">
        <v>0</v>
      </c>
      <c r="AC7225">
        <v>0</v>
      </c>
    </row>
    <row r="7226" spans="1:29">
      <c r="A7226" t="s">
        <v>855</v>
      </c>
      <c r="B7226" t="s">
        <v>19</v>
      </c>
      <c r="C7226">
        <v>0</v>
      </c>
      <c r="D7226">
        <v>0</v>
      </c>
      <c r="E7226">
        <v>0</v>
      </c>
      <c r="F7226">
        <v>0</v>
      </c>
      <c r="G7226">
        <v>0</v>
      </c>
      <c r="H7226">
        <v>0</v>
      </c>
      <c r="I7226">
        <v>0</v>
      </c>
      <c r="J7226">
        <v>0</v>
      </c>
      <c r="K7226">
        <v>0</v>
      </c>
      <c r="L7226">
        <v>0</v>
      </c>
      <c r="M7226">
        <v>0</v>
      </c>
      <c r="N7226">
        <v>0</v>
      </c>
      <c r="O7226">
        <v>0</v>
      </c>
      <c r="P7226">
        <v>0</v>
      </c>
      <c r="Q7226">
        <v>0</v>
      </c>
      <c r="R7226">
        <v>0</v>
      </c>
      <c r="S7226">
        <v>0</v>
      </c>
      <c r="T7226">
        <v>0</v>
      </c>
      <c r="U7226">
        <v>0</v>
      </c>
      <c r="V7226">
        <v>0</v>
      </c>
      <c r="W7226">
        <v>0</v>
      </c>
      <c r="X7226">
        <v>0</v>
      </c>
      <c r="Y7226">
        <v>0</v>
      </c>
      <c r="Z7226">
        <v>0</v>
      </c>
      <c r="AA7226">
        <v>0</v>
      </c>
      <c r="AB7226">
        <v>0</v>
      </c>
      <c r="AC7226">
        <v>0</v>
      </c>
    </row>
    <row r="7227" spans="1:29">
      <c r="A7227" t="s">
        <v>856</v>
      </c>
      <c r="B7227" t="s">
        <v>19</v>
      </c>
      <c r="C7227">
        <v>0</v>
      </c>
      <c r="D7227">
        <v>0</v>
      </c>
      <c r="E7227">
        <v>0</v>
      </c>
      <c r="F7227">
        <v>0</v>
      </c>
      <c r="G7227">
        <v>0</v>
      </c>
      <c r="H7227">
        <v>0</v>
      </c>
      <c r="I7227">
        <v>0</v>
      </c>
      <c r="J7227">
        <v>0</v>
      </c>
      <c r="K7227">
        <v>0</v>
      </c>
      <c r="L7227">
        <v>0</v>
      </c>
      <c r="M7227">
        <v>0</v>
      </c>
      <c r="N7227">
        <v>0</v>
      </c>
      <c r="O7227">
        <v>0</v>
      </c>
      <c r="P7227">
        <v>0</v>
      </c>
      <c r="Q7227">
        <v>0</v>
      </c>
      <c r="R7227">
        <v>0</v>
      </c>
      <c r="S7227">
        <v>0</v>
      </c>
      <c r="T7227">
        <v>0</v>
      </c>
      <c r="U7227">
        <v>0</v>
      </c>
      <c r="V7227">
        <v>0</v>
      </c>
      <c r="W7227">
        <v>0</v>
      </c>
      <c r="X7227">
        <v>0</v>
      </c>
      <c r="Y7227">
        <v>0</v>
      </c>
      <c r="Z7227">
        <v>0</v>
      </c>
      <c r="AA7227">
        <v>0</v>
      </c>
      <c r="AB7227">
        <v>0</v>
      </c>
      <c r="AC7227">
        <v>0</v>
      </c>
    </row>
    <row r="7228" spans="1:29">
      <c r="A7228" t="s">
        <v>857</v>
      </c>
      <c r="B7228" t="s">
        <v>19</v>
      </c>
      <c r="C7228">
        <v>0</v>
      </c>
      <c r="D7228">
        <v>0</v>
      </c>
      <c r="E7228">
        <v>0</v>
      </c>
      <c r="F7228">
        <v>0</v>
      </c>
      <c r="G7228">
        <v>0</v>
      </c>
      <c r="H7228">
        <v>0</v>
      </c>
      <c r="I7228">
        <v>0</v>
      </c>
      <c r="J7228">
        <v>0</v>
      </c>
      <c r="K7228">
        <v>0</v>
      </c>
      <c r="L7228">
        <v>0</v>
      </c>
      <c r="M7228">
        <v>0</v>
      </c>
      <c r="N7228">
        <v>0</v>
      </c>
      <c r="O7228">
        <v>0</v>
      </c>
      <c r="P7228">
        <v>0</v>
      </c>
      <c r="Q7228">
        <v>0</v>
      </c>
      <c r="R7228">
        <v>0</v>
      </c>
      <c r="S7228">
        <v>0</v>
      </c>
      <c r="T7228">
        <v>0</v>
      </c>
      <c r="U7228">
        <v>0</v>
      </c>
      <c r="V7228">
        <v>0</v>
      </c>
      <c r="W7228">
        <v>0</v>
      </c>
      <c r="X7228">
        <v>0</v>
      </c>
      <c r="Y7228">
        <v>0</v>
      </c>
      <c r="Z7228">
        <v>0</v>
      </c>
      <c r="AA7228">
        <v>0</v>
      </c>
      <c r="AB7228">
        <v>0</v>
      </c>
      <c r="AC7228">
        <v>0</v>
      </c>
    </row>
    <row r="7229" spans="1:29">
      <c r="A7229" t="s">
        <v>858</v>
      </c>
      <c r="B7229" t="s">
        <v>19</v>
      </c>
      <c r="C7229">
        <v>0</v>
      </c>
      <c r="D7229">
        <v>0</v>
      </c>
      <c r="E7229">
        <v>0</v>
      </c>
      <c r="F7229">
        <v>0</v>
      </c>
      <c r="G7229">
        <v>0</v>
      </c>
      <c r="H7229">
        <v>0</v>
      </c>
      <c r="I7229">
        <v>0</v>
      </c>
      <c r="J7229">
        <v>0</v>
      </c>
      <c r="K7229">
        <v>0</v>
      </c>
      <c r="L7229">
        <v>0</v>
      </c>
      <c r="M7229">
        <v>0</v>
      </c>
      <c r="N7229">
        <v>0</v>
      </c>
      <c r="O7229">
        <v>0</v>
      </c>
      <c r="P7229">
        <v>0</v>
      </c>
      <c r="Q7229">
        <v>0</v>
      </c>
      <c r="R7229">
        <v>0</v>
      </c>
      <c r="S7229">
        <v>0</v>
      </c>
      <c r="T7229">
        <v>0</v>
      </c>
      <c r="U7229">
        <v>0</v>
      </c>
      <c r="V7229">
        <v>0</v>
      </c>
      <c r="W7229">
        <v>0</v>
      </c>
      <c r="X7229">
        <v>0</v>
      </c>
      <c r="Y7229">
        <v>0</v>
      </c>
      <c r="Z7229">
        <v>0</v>
      </c>
      <c r="AA7229">
        <v>0</v>
      </c>
      <c r="AB7229">
        <v>0</v>
      </c>
      <c r="AC7229">
        <v>0</v>
      </c>
    </row>
    <row r="7230" spans="1:29">
      <c r="A7230" t="s">
        <v>859</v>
      </c>
      <c r="B7230" t="s">
        <v>19</v>
      </c>
      <c r="C7230">
        <v>0</v>
      </c>
      <c r="D7230">
        <v>0</v>
      </c>
      <c r="E7230">
        <v>0</v>
      </c>
      <c r="F7230">
        <v>0</v>
      </c>
      <c r="G7230">
        <v>0</v>
      </c>
      <c r="H7230">
        <v>0</v>
      </c>
      <c r="I7230">
        <v>0</v>
      </c>
      <c r="J7230">
        <v>0</v>
      </c>
      <c r="K7230">
        <v>0</v>
      </c>
      <c r="L7230">
        <v>0</v>
      </c>
      <c r="M7230">
        <v>0</v>
      </c>
      <c r="N7230">
        <v>0</v>
      </c>
      <c r="O7230">
        <v>0</v>
      </c>
      <c r="P7230">
        <v>0</v>
      </c>
      <c r="Q7230">
        <v>0</v>
      </c>
      <c r="R7230">
        <v>0</v>
      </c>
      <c r="S7230">
        <v>0</v>
      </c>
      <c r="T7230">
        <v>0</v>
      </c>
      <c r="U7230">
        <v>0</v>
      </c>
      <c r="V7230">
        <v>0</v>
      </c>
      <c r="W7230">
        <v>0</v>
      </c>
      <c r="X7230">
        <v>0</v>
      </c>
      <c r="Y7230">
        <v>0</v>
      </c>
      <c r="Z7230">
        <v>0</v>
      </c>
      <c r="AA7230">
        <v>0</v>
      </c>
      <c r="AB7230">
        <v>0</v>
      </c>
      <c r="AC7230">
        <v>0</v>
      </c>
    </row>
    <row r="7231" spans="1:29">
      <c r="A7231" t="s">
        <v>860</v>
      </c>
      <c r="B7231" t="s">
        <v>19</v>
      </c>
      <c r="C7231">
        <v>0</v>
      </c>
      <c r="D7231">
        <v>0</v>
      </c>
      <c r="E7231">
        <v>0</v>
      </c>
      <c r="F7231">
        <v>0</v>
      </c>
      <c r="G7231">
        <v>0</v>
      </c>
      <c r="H7231">
        <v>0</v>
      </c>
      <c r="I7231">
        <v>0</v>
      </c>
      <c r="J7231">
        <v>0</v>
      </c>
      <c r="K7231">
        <v>0</v>
      </c>
      <c r="L7231">
        <v>0</v>
      </c>
      <c r="M7231">
        <v>0</v>
      </c>
      <c r="N7231">
        <v>0</v>
      </c>
      <c r="O7231">
        <v>0</v>
      </c>
      <c r="P7231">
        <v>0</v>
      </c>
      <c r="Q7231">
        <v>0</v>
      </c>
      <c r="R7231">
        <v>0</v>
      </c>
      <c r="S7231">
        <v>0</v>
      </c>
      <c r="T7231">
        <v>0</v>
      </c>
      <c r="U7231">
        <v>0</v>
      </c>
      <c r="V7231">
        <v>0</v>
      </c>
      <c r="W7231">
        <v>0</v>
      </c>
      <c r="X7231">
        <v>0</v>
      </c>
      <c r="Y7231">
        <v>0</v>
      </c>
      <c r="Z7231">
        <v>0</v>
      </c>
      <c r="AA7231">
        <v>0</v>
      </c>
      <c r="AB7231">
        <v>0</v>
      </c>
      <c r="AC7231">
        <v>0</v>
      </c>
    </row>
    <row r="7232" spans="1:29">
      <c r="A7232" t="s">
        <v>861</v>
      </c>
      <c r="B7232" t="s">
        <v>19</v>
      </c>
      <c r="C7232">
        <v>0</v>
      </c>
      <c r="D7232">
        <v>0</v>
      </c>
      <c r="E7232">
        <v>0</v>
      </c>
      <c r="F7232">
        <v>0</v>
      </c>
      <c r="G7232">
        <v>0</v>
      </c>
      <c r="H7232">
        <v>0</v>
      </c>
      <c r="I7232">
        <v>0</v>
      </c>
      <c r="J7232">
        <v>0</v>
      </c>
      <c r="K7232">
        <v>0</v>
      </c>
      <c r="L7232">
        <v>0</v>
      </c>
      <c r="M7232">
        <v>0</v>
      </c>
      <c r="N7232">
        <v>0</v>
      </c>
      <c r="O7232">
        <v>0</v>
      </c>
      <c r="P7232">
        <v>0</v>
      </c>
      <c r="Q7232">
        <v>0</v>
      </c>
      <c r="R7232">
        <v>0</v>
      </c>
      <c r="S7232">
        <v>0</v>
      </c>
      <c r="T7232">
        <v>0</v>
      </c>
      <c r="U7232">
        <v>0</v>
      </c>
      <c r="V7232">
        <v>0</v>
      </c>
      <c r="W7232">
        <v>0</v>
      </c>
      <c r="X7232">
        <v>0</v>
      </c>
      <c r="Y7232">
        <v>0</v>
      </c>
      <c r="Z7232">
        <v>0</v>
      </c>
      <c r="AA7232">
        <v>0</v>
      </c>
      <c r="AB7232">
        <v>0</v>
      </c>
      <c r="AC7232">
        <v>0</v>
      </c>
    </row>
    <row r="7233" spans="1:29">
      <c r="A7233" t="s">
        <v>862</v>
      </c>
      <c r="B7233" t="s">
        <v>19</v>
      </c>
      <c r="C7233">
        <v>0</v>
      </c>
      <c r="D7233">
        <v>0</v>
      </c>
      <c r="E7233">
        <v>0</v>
      </c>
      <c r="F7233">
        <v>0</v>
      </c>
      <c r="G7233">
        <v>0</v>
      </c>
      <c r="H7233">
        <v>0</v>
      </c>
      <c r="I7233">
        <v>0</v>
      </c>
      <c r="J7233">
        <v>0</v>
      </c>
      <c r="K7233">
        <v>0</v>
      </c>
      <c r="L7233">
        <v>0</v>
      </c>
      <c r="M7233">
        <v>0</v>
      </c>
      <c r="N7233">
        <v>0</v>
      </c>
      <c r="O7233">
        <v>0</v>
      </c>
      <c r="P7233">
        <v>0</v>
      </c>
      <c r="Q7233">
        <v>0</v>
      </c>
      <c r="R7233">
        <v>0</v>
      </c>
      <c r="S7233">
        <v>0</v>
      </c>
      <c r="T7233">
        <v>0</v>
      </c>
      <c r="U7233">
        <v>0</v>
      </c>
      <c r="V7233">
        <v>0</v>
      </c>
      <c r="W7233">
        <v>0</v>
      </c>
      <c r="X7233">
        <v>0</v>
      </c>
      <c r="Y7233">
        <v>0</v>
      </c>
      <c r="Z7233">
        <v>0</v>
      </c>
      <c r="AA7233">
        <v>0</v>
      </c>
      <c r="AB7233">
        <v>0</v>
      </c>
      <c r="AC7233">
        <v>0</v>
      </c>
    </row>
    <row r="7234" spans="1:29">
      <c r="A7234" t="s">
        <v>863</v>
      </c>
      <c r="B7234" t="s">
        <v>19</v>
      </c>
      <c r="C7234" s="2">
        <v>6980700</v>
      </c>
      <c r="D7234" s="2">
        <v>7469190</v>
      </c>
      <c r="E7234" s="2">
        <v>7755980</v>
      </c>
      <c r="F7234" s="2">
        <v>7957740</v>
      </c>
      <c r="G7234" s="2">
        <v>8032890</v>
      </c>
      <c r="H7234" s="2">
        <v>8083530</v>
      </c>
      <c r="I7234" s="2">
        <v>8069490</v>
      </c>
      <c r="J7234" s="2">
        <v>8040290</v>
      </c>
      <c r="K7234" s="2">
        <v>8015820</v>
      </c>
      <c r="L7234" s="2">
        <v>7960210</v>
      </c>
      <c r="M7234" s="2">
        <v>7942120</v>
      </c>
      <c r="N7234" s="2">
        <v>7902010</v>
      </c>
      <c r="O7234" s="2">
        <v>7858190</v>
      </c>
      <c r="P7234" s="2">
        <v>7860930</v>
      </c>
      <c r="Q7234" s="2">
        <v>7864370</v>
      </c>
      <c r="R7234" s="2">
        <v>7901860</v>
      </c>
      <c r="S7234" s="2">
        <v>7933980</v>
      </c>
      <c r="T7234" s="2">
        <v>7957700</v>
      </c>
      <c r="U7234" s="2">
        <v>8020710</v>
      </c>
      <c r="V7234" s="2">
        <v>8080880</v>
      </c>
      <c r="W7234" s="2">
        <v>8171890</v>
      </c>
      <c r="X7234" s="2">
        <v>8264160</v>
      </c>
      <c r="Y7234" s="2">
        <v>8345420</v>
      </c>
      <c r="Z7234" s="2">
        <v>8473380</v>
      </c>
      <c r="AA7234" s="2">
        <v>8609460</v>
      </c>
      <c r="AB7234" s="2">
        <v>8745320</v>
      </c>
      <c r="AC7234" s="2">
        <v>8936220</v>
      </c>
    </row>
    <row r="7235" spans="1:29">
      <c r="A7235" t="s">
        <v>864</v>
      </c>
      <c r="B7235" t="s">
        <v>19</v>
      </c>
      <c r="C7235">
        <v>0</v>
      </c>
      <c r="D7235">
        <v>0</v>
      </c>
      <c r="E7235">
        <v>0</v>
      </c>
      <c r="F7235">
        <v>0</v>
      </c>
      <c r="G7235">
        <v>0</v>
      </c>
      <c r="H7235">
        <v>0</v>
      </c>
      <c r="I7235">
        <v>0</v>
      </c>
      <c r="J7235">
        <v>0</v>
      </c>
      <c r="K7235">
        <v>0</v>
      </c>
      <c r="L7235">
        <v>0</v>
      </c>
      <c r="M7235">
        <v>0</v>
      </c>
      <c r="N7235">
        <v>0</v>
      </c>
      <c r="O7235">
        <v>0</v>
      </c>
      <c r="P7235">
        <v>0</v>
      </c>
      <c r="Q7235">
        <v>0</v>
      </c>
      <c r="R7235">
        <v>0</v>
      </c>
      <c r="S7235">
        <v>0</v>
      </c>
      <c r="T7235">
        <v>0</v>
      </c>
      <c r="U7235">
        <v>0</v>
      </c>
      <c r="V7235">
        <v>0</v>
      </c>
      <c r="W7235">
        <v>0</v>
      </c>
      <c r="X7235">
        <v>0</v>
      </c>
      <c r="Y7235">
        <v>0</v>
      </c>
      <c r="Z7235">
        <v>0</v>
      </c>
      <c r="AA7235">
        <v>0</v>
      </c>
      <c r="AB7235">
        <v>0</v>
      </c>
      <c r="AC7235">
        <v>0</v>
      </c>
    </row>
    <row r="7236" spans="1:29">
      <c r="A7236" t="s">
        <v>865</v>
      </c>
      <c r="B7236" t="s">
        <v>19</v>
      </c>
      <c r="C7236">
        <v>0</v>
      </c>
      <c r="D7236">
        <v>0</v>
      </c>
      <c r="E7236">
        <v>0</v>
      </c>
      <c r="F7236">
        <v>0</v>
      </c>
      <c r="G7236">
        <v>0</v>
      </c>
      <c r="H7236">
        <v>0</v>
      </c>
      <c r="I7236">
        <v>0</v>
      </c>
      <c r="J7236">
        <v>0</v>
      </c>
      <c r="K7236">
        <v>0</v>
      </c>
      <c r="L7236">
        <v>0</v>
      </c>
      <c r="M7236">
        <v>0</v>
      </c>
      <c r="N7236">
        <v>0</v>
      </c>
      <c r="O7236">
        <v>0</v>
      </c>
      <c r="P7236">
        <v>0</v>
      </c>
      <c r="Q7236">
        <v>0</v>
      </c>
      <c r="R7236">
        <v>0</v>
      </c>
      <c r="S7236">
        <v>0</v>
      </c>
      <c r="T7236">
        <v>0</v>
      </c>
      <c r="U7236">
        <v>0</v>
      </c>
      <c r="V7236">
        <v>0</v>
      </c>
      <c r="W7236">
        <v>0</v>
      </c>
      <c r="X7236">
        <v>0</v>
      </c>
      <c r="Y7236">
        <v>0</v>
      </c>
      <c r="Z7236">
        <v>0</v>
      </c>
      <c r="AA7236">
        <v>0</v>
      </c>
      <c r="AB7236">
        <v>0</v>
      </c>
      <c r="AC7236">
        <v>0</v>
      </c>
    </row>
    <row r="7237" spans="1:29">
      <c r="A7237" t="s">
        <v>866</v>
      </c>
      <c r="B7237" t="s">
        <v>19</v>
      </c>
      <c r="C7237">
        <v>0</v>
      </c>
      <c r="D7237">
        <v>0</v>
      </c>
      <c r="E7237">
        <v>0</v>
      </c>
      <c r="F7237">
        <v>0</v>
      </c>
      <c r="G7237">
        <v>0</v>
      </c>
      <c r="H7237">
        <v>0</v>
      </c>
      <c r="I7237">
        <v>0</v>
      </c>
      <c r="J7237">
        <v>0</v>
      </c>
      <c r="K7237">
        <v>0</v>
      </c>
      <c r="L7237">
        <v>0</v>
      </c>
      <c r="M7237">
        <v>0</v>
      </c>
      <c r="N7237">
        <v>0</v>
      </c>
      <c r="O7237">
        <v>0</v>
      </c>
      <c r="P7237">
        <v>0</v>
      </c>
      <c r="Q7237">
        <v>0</v>
      </c>
      <c r="R7237">
        <v>0</v>
      </c>
      <c r="S7237">
        <v>0</v>
      </c>
      <c r="T7237">
        <v>0</v>
      </c>
      <c r="U7237">
        <v>0</v>
      </c>
      <c r="V7237">
        <v>0</v>
      </c>
      <c r="W7237">
        <v>0</v>
      </c>
      <c r="X7237">
        <v>0</v>
      </c>
      <c r="Y7237">
        <v>0</v>
      </c>
      <c r="Z7237">
        <v>0</v>
      </c>
      <c r="AA7237">
        <v>0</v>
      </c>
      <c r="AB7237">
        <v>0</v>
      </c>
      <c r="AC7237">
        <v>0</v>
      </c>
    </row>
    <row r="7238" spans="1:29">
      <c r="A7238" t="s">
        <v>867</v>
      </c>
      <c r="B7238" t="s">
        <v>19</v>
      </c>
      <c r="C7238">
        <v>0</v>
      </c>
      <c r="D7238">
        <v>0</v>
      </c>
      <c r="E7238">
        <v>0</v>
      </c>
      <c r="F7238">
        <v>0</v>
      </c>
      <c r="G7238">
        <v>0</v>
      </c>
      <c r="H7238">
        <v>0</v>
      </c>
      <c r="I7238">
        <v>0</v>
      </c>
      <c r="J7238">
        <v>0</v>
      </c>
      <c r="K7238">
        <v>0</v>
      </c>
      <c r="L7238">
        <v>0</v>
      </c>
      <c r="M7238">
        <v>0</v>
      </c>
      <c r="N7238">
        <v>0</v>
      </c>
      <c r="O7238">
        <v>0</v>
      </c>
      <c r="P7238">
        <v>0</v>
      </c>
      <c r="Q7238">
        <v>0</v>
      </c>
      <c r="R7238">
        <v>0</v>
      </c>
      <c r="S7238">
        <v>0</v>
      </c>
      <c r="T7238">
        <v>0</v>
      </c>
      <c r="U7238">
        <v>0</v>
      </c>
      <c r="V7238">
        <v>0</v>
      </c>
      <c r="W7238">
        <v>0</v>
      </c>
      <c r="X7238">
        <v>0</v>
      </c>
      <c r="Y7238">
        <v>0</v>
      </c>
      <c r="Z7238">
        <v>0</v>
      </c>
      <c r="AA7238">
        <v>0</v>
      </c>
      <c r="AB7238">
        <v>0</v>
      </c>
      <c r="AC7238">
        <v>0</v>
      </c>
    </row>
    <row r="7239" spans="1:29">
      <c r="A7239" t="s">
        <v>868</v>
      </c>
      <c r="B7239" t="s">
        <v>19</v>
      </c>
      <c r="C7239">
        <v>0</v>
      </c>
      <c r="D7239">
        <v>0</v>
      </c>
      <c r="E7239">
        <v>0</v>
      </c>
      <c r="F7239">
        <v>0</v>
      </c>
      <c r="G7239">
        <v>0</v>
      </c>
      <c r="H7239">
        <v>0</v>
      </c>
      <c r="I7239">
        <v>0</v>
      </c>
      <c r="J7239">
        <v>0</v>
      </c>
      <c r="K7239">
        <v>0</v>
      </c>
      <c r="L7239">
        <v>0</v>
      </c>
      <c r="M7239">
        <v>0</v>
      </c>
      <c r="N7239">
        <v>0</v>
      </c>
      <c r="O7239">
        <v>0</v>
      </c>
      <c r="P7239">
        <v>0</v>
      </c>
      <c r="Q7239">
        <v>0</v>
      </c>
      <c r="R7239">
        <v>0</v>
      </c>
      <c r="S7239">
        <v>0</v>
      </c>
      <c r="T7239">
        <v>0</v>
      </c>
      <c r="U7239">
        <v>0</v>
      </c>
      <c r="V7239">
        <v>0</v>
      </c>
      <c r="W7239">
        <v>0</v>
      </c>
      <c r="X7239">
        <v>0</v>
      </c>
      <c r="Y7239">
        <v>0</v>
      </c>
      <c r="Z7239">
        <v>0</v>
      </c>
      <c r="AA7239">
        <v>0</v>
      </c>
      <c r="AB7239">
        <v>0</v>
      </c>
      <c r="AC7239">
        <v>0</v>
      </c>
    </row>
    <row r="7240" spans="1:29">
      <c r="A7240" t="s">
        <v>869</v>
      </c>
      <c r="B7240" t="s">
        <v>19</v>
      </c>
      <c r="C7240">
        <v>0</v>
      </c>
      <c r="D7240">
        <v>0</v>
      </c>
      <c r="E7240">
        <v>0</v>
      </c>
      <c r="F7240">
        <v>0</v>
      </c>
      <c r="G7240">
        <v>0</v>
      </c>
      <c r="H7240">
        <v>0</v>
      </c>
      <c r="I7240">
        <v>0</v>
      </c>
      <c r="J7240">
        <v>0</v>
      </c>
      <c r="K7240">
        <v>0</v>
      </c>
      <c r="L7240">
        <v>0</v>
      </c>
      <c r="M7240">
        <v>0</v>
      </c>
      <c r="N7240">
        <v>0</v>
      </c>
      <c r="O7240">
        <v>0</v>
      </c>
      <c r="P7240">
        <v>0</v>
      </c>
      <c r="Q7240">
        <v>0</v>
      </c>
      <c r="R7240">
        <v>0</v>
      </c>
      <c r="S7240">
        <v>0</v>
      </c>
      <c r="T7240">
        <v>0</v>
      </c>
      <c r="U7240">
        <v>0</v>
      </c>
      <c r="V7240">
        <v>0</v>
      </c>
      <c r="W7240">
        <v>0</v>
      </c>
      <c r="X7240">
        <v>0</v>
      </c>
      <c r="Y7240">
        <v>0</v>
      </c>
      <c r="Z7240">
        <v>0</v>
      </c>
      <c r="AA7240">
        <v>0</v>
      </c>
      <c r="AB7240">
        <v>0</v>
      </c>
      <c r="AC7240">
        <v>0</v>
      </c>
    </row>
    <row r="7241" spans="1:29">
      <c r="A7241" t="s">
        <v>870</v>
      </c>
      <c r="B7241" t="s">
        <v>19</v>
      </c>
      <c r="C7241">
        <v>0</v>
      </c>
      <c r="D7241">
        <v>0</v>
      </c>
      <c r="E7241">
        <v>0</v>
      </c>
      <c r="F7241">
        <v>0</v>
      </c>
      <c r="G7241">
        <v>0</v>
      </c>
      <c r="H7241">
        <v>0</v>
      </c>
      <c r="I7241">
        <v>0</v>
      </c>
      <c r="J7241">
        <v>0</v>
      </c>
      <c r="K7241">
        <v>0</v>
      </c>
      <c r="L7241">
        <v>0</v>
      </c>
      <c r="M7241">
        <v>0</v>
      </c>
      <c r="N7241">
        <v>0</v>
      </c>
      <c r="O7241">
        <v>0</v>
      </c>
      <c r="P7241">
        <v>0</v>
      </c>
      <c r="Q7241">
        <v>0</v>
      </c>
      <c r="R7241">
        <v>0</v>
      </c>
      <c r="S7241">
        <v>0</v>
      </c>
      <c r="T7241">
        <v>0</v>
      </c>
      <c r="U7241">
        <v>0</v>
      </c>
      <c r="V7241">
        <v>0</v>
      </c>
      <c r="W7241">
        <v>0</v>
      </c>
      <c r="X7241">
        <v>0</v>
      </c>
      <c r="Y7241">
        <v>0</v>
      </c>
      <c r="Z7241">
        <v>0</v>
      </c>
      <c r="AA7241">
        <v>0</v>
      </c>
      <c r="AB7241">
        <v>0</v>
      </c>
      <c r="AC7241">
        <v>0</v>
      </c>
    </row>
    <row r="7242" spans="1:29">
      <c r="A7242" t="s">
        <v>871</v>
      </c>
      <c r="B7242" t="s">
        <v>19</v>
      </c>
      <c r="C7242">
        <v>0</v>
      </c>
      <c r="D7242">
        <v>0</v>
      </c>
      <c r="E7242">
        <v>0</v>
      </c>
      <c r="F7242">
        <v>0</v>
      </c>
      <c r="G7242">
        <v>0</v>
      </c>
      <c r="H7242">
        <v>0</v>
      </c>
      <c r="I7242">
        <v>0</v>
      </c>
      <c r="J7242">
        <v>0</v>
      </c>
      <c r="K7242">
        <v>0</v>
      </c>
      <c r="L7242">
        <v>0</v>
      </c>
      <c r="M7242">
        <v>0</v>
      </c>
      <c r="N7242">
        <v>0</v>
      </c>
      <c r="O7242">
        <v>0</v>
      </c>
      <c r="P7242">
        <v>0</v>
      </c>
      <c r="Q7242">
        <v>0</v>
      </c>
      <c r="R7242">
        <v>0</v>
      </c>
      <c r="S7242">
        <v>0</v>
      </c>
      <c r="T7242">
        <v>0</v>
      </c>
      <c r="U7242">
        <v>0</v>
      </c>
      <c r="V7242">
        <v>0</v>
      </c>
      <c r="W7242">
        <v>0</v>
      </c>
      <c r="X7242">
        <v>0</v>
      </c>
      <c r="Y7242">
        <v>0</v>
      </c>
      <c r="Z7242">
        <v>0</v>
      </c>
      <c r="AA7242">
        <v>0</v>
      </c>
      <c r="AB7242">
        <v>0</v>
      </c>
      <c r="AC7242">
        <v>0</v>
      </c>
    </row>
    <row r="7243" spans="1:29">
      <c r="A7243" t="s">
        <v>872</v>
      </c>
      <c r="B7243" t="s">
        <v>19</v>
      </c>
      <c r="C7243">
        <v>0</v>
      </c>
      <c r="D7243">
        <v>0</v>
      </c>
      <c r="E7243">
        <v>0</v>
      </c>
      <c r="F7243">
        <v>0</v>
      </c>
      <c r="G7243">
        <v>0</v>
      </c>
      <c r="H7243">
        <v>0</v>
      </c>
      <c r="I7243">
        <v>0</v>
      </c>
      <c r="J7243">
        <v>0</v>
      </c>
      <c r="K7243">
        <v>0</v>
      </c>
      <c r="L7243">
        <v>0</v>
      </c>
      <c r="M7243">
        <v>0</v>
      </c>
      <c r="N7243">
        <v>0</v>
      </c>
      <c r="O7243">
        <v>0</v>
      </c>
      <c r="P7243">
        <v>0</v>
      </c>
      <c r="Q7243">
        <v>0</v>
      </c>
      <c r="R7243">
        <v>0</v>
      </c>
      <c r="S7243">
        <v>0</v>
      </c>
      <c r="T7243">
        <v>0</v>
      </c>
      <c r="U7243">
        <v>0</v>
      </c>
      <c r="V7243">
        <v>0</v>
      </c>
      <c r="W7243">
        <v>0</v>
      </c>
      <c r="X7243">
        <v>0</v>
      </c>
      <c r="Y7243">
        <v>0</v>
      </c>
      <c r="Z7243">
        <v>0</v>
      </c>
      <c r="AA7243">
        <v>0</v>
      </c>
      <c r="AB7243">
        <v>0</v>
      </c>
      <c r="AC7243">
        <v>0</v>
      </c>
    </row>
    <row r="7244" spans="1:29">
      <c r="A7244" t="s">
        <v>873</v>
      </c>
      <c r="B7244" t="s">
        <v>19</v>
      </c>
      <c r="C7244" s="2">
        <v>151530000</v>
      </c>
      <c r="D7244" s="2">
        <v>154846000</v>
      </c>
      <c r="E7244" s="2">
        <v>150946000</v>
      </c>
      <c r="F7244" s="2">
        <v>145766000</v>
      </c>
      <c r="G7244" s="2">
        <v>145655000</v>
      </c>
      <c r="H7244" s="2">
        <v>145134000</v>
      </c>
      <c r="I7244" s="2">
        <v>140778000</v>
      </c>
      <c r="J7244" s="2">
        <v>140675000</v>
      </c>
      <c r="K7244" s="2">
        <v>133920000</v>
      </c>
      <c r="L7244" s="2">
        <v>134425000</v>
      </c>
      <c r="M7244" s="2">
        <v>133016000</v>
      </c>
      <c r="N7244" s="2">
        <v>132926000</v>
      </c>
      <c r="O7244" s="2">
        <v>133317000</v>
      </c>
      <c r="P7244" s="2">
        <v>133849000</v>
      </c>
      <c r="Q7244" s="2">
        <v>135519000</v>
      </c>
      <c r="R7244" s="2">
        <v>134515000</v>
      </c>
      <c r="S7244" s="2">
        <v>135010000</v>
      </c>
      <c r="T7244" s="2">
        <v>135052000</v>
      </c>
      <c r="U7244" s="2">
        <v>135618000</v>
      </c>
      <c r="V7244" s="2">
        <v>136259000</v>
      </c>
      <c r="W7244" s="2">
        <v>136559000</v>
      </c>
      <c r="X7244" s="2">
        <v>136888000</v>
      </c>
      <c r="Y7244" s="2">
        <v>136842000</v>
      </c>
      <c r="Z7244" s="2">
        <v>138155000</v>
      </c>
      <c r="AA7244" s="2">
        <v>139221000</v>
      </c>
      <c r="AB7244" s="2">
        <v>140078000</v>
      </c>
      <c r="AC7244" s="2">
        <v>140358000</v>
      </c>
    </row>
    <row r="7245" spans="1:29">
      <c r="A7245" t="s">
        <v>874</v>
      </c>
      <c r="B7245" t="s">
        <v>19</v>
      </c>
      <c r="C7245">
        <v>0</v>
      </c>
      <c r="D7245">
        <v>0</v>
      </c>
      <c r="E7245">
        <v>0</v>
      </c>
      <c r="F7245">
        <v>0</v>
      </c>
      <c r="G7245">
        <v>0</v>
      </c>
      <c r="H7245">
        <v>0</v>
      </c>
      <c r="I7245">
        <v>0</v>
      </c>
      <c r="J7245">
        <v>0</v>
      </c>
      <c r="K7245">
        <v>0</v>
      </c>
      <c r="L7245">
        <v>0</v>
      </c>
      <c r="M7245">
        <v>0</v>
      </c>
      <c r="N7245">
        <v>0</v>
      </c>
      <c r="O7245">
        <v>0</v>
      </c>
      <c r="P7245">
        <v>0</v>
      </c>
      <c r="Q7245">
        <v>0</v>
      </c>
      <c r="R7245">
        <v>0</v>
      </c>
      <c r="S7245">
        <v>0</v>
      </c>
      <c r="T7245">
        <v>0</v>
      </c>
      <c r="U7245">
        <v>0</v>
      </c>
      <c r="V7245">
        <v>0</v>
      </c>
      <c r="W7245">
        <v>0</v>
      </c>
      <c r="X7245">
        <v>0</v>
      </c>
      <c r="Y7245">
        <v>0</v>
      </c>
      <c r="Z7245">
        <v>0</v>
      </c>
      <c r="AA7245">
        <v>0</v>
      </c>
      <c r="AB7245">
        <v>0</v>
      </c>
      <c r="AC7245">
        <v>0</v>
      </c>
    </row>
    <row r="7246" spans="1:29">
      <c r="A7246" t="s">
        <v>875</v>
      </c>
      <c r="B7246" t="s">
        <v>19</v>
      </c>
      <c r="C7246">
        <v>0</v>
      </c>
      <c r="D7246">
        <v>0</v>
      </c>
      <c r="E7246">
        <v>0</v>
      </c>
      <c r="F7246">
        <v>0</v>
      </c>
      <c r="G7246">
        <v>0</v>
      </c>
      <c r="H7246">
        <v>0</v>
      </c>
      <c r="I7246">
        <v>0</v>
      </c>
      <c r="J7246">
        <v>0</v>
      </c>
      <c r="K7246">
        <v>0</v>
      </c>
      <c r="L7246">
        <v>0</v>
      </c>
      <c r="M7246">
        <v>0</v>
      </c>
      <c r="N7246">
        <v>0</v>
      </c>
      <c r="O7246">
        <v>0</v>
      </c>
      <c r="P7246">
        <v>0</v>
      </c>
      <c r="Q7246">
        <v>0</v>
      </c>
      <c r="R7246">
        <v>0</v>
      </c>
      <c r="S7246">
        <v>0</v>
      </c>
      <c r="T7246">
        <v>0</v>
      </c>
      <c r="U7246">
        <v>0</v>
      </c>
      <c r="V7246">
        <v>0</v>
      </c>
      <c r="W7246">
        <v>0</v>
      </c>
      <c r="X7246">
        <v>0</v>
      </c>
      <c r="Y7246">
        <v>0</v>
      </c>
      <c r="Z7246">
        <v>0</v>
      </c>
      <c r="AA7246">
        <v>0</v>
      </c>
      <c r="AB7246">
        <v>0</v>
      </c>
      <c r="AC7246">
        <v>0</v>
      </c>
    </row>
    <row r="7247" spans="1:29">
      <c r="A7247" t="s">
        <v>876</v>
      </c>
      <c r="B7247" t="s">
        <v>19</v>
      </c>
      <c r="C7247">
        <v>0</v>
      </c>
      <c r="D7247">
        <v>0</v>
      </c>
      <c r="E7247">
        <v>0</v>
      </c>
      <c r="F7247">
        <v>0</v>
      </c>
      <c r="G7247">
        <v>0</v>
      </c>
      <c r="H7247">
        <v>0</v>
      </c>
      <c r="I7247">
        <v>0</v>
      </c>
      <c r="J7247">
        <v>0</v>
      </c>
      <c r="K7247">
        <v>0</v>
      </c>
      <c r="L7247">
        <v>0</v>
      </c>
      <c r="M7247">
        <v>0</v>
      </c>
      <c r="N7247">
        <v>0</v>
      </c>
      <c r="O7247">
        <v>0</v>
      </c>
      <c r="P7247">
        <v>0</v>
      </c>
      <c r="Q7247">
        <v>0</v>
      </c>
      <c r="R7247">
        <v>0</v>
      </c>
      <c r="S7247">
        <v>0</v>
      </c>
      <c r="T7247">
        <v>0</v>
      </c>
      <c r="U7247">
        <v>0</v>
      </c>
      <c r="V7247">
        <v>0</v>
      </c>
      <c r="W7247">
        <v>0</v>
      </c>
      <c r="X7247">
        <v>0</v>
      </c>
      <c r="Y7247">
        <v>0</v>
      </c>
      <c r="Z7247">
        <v>0</v>
      </c>
      <c r="AA7247">
        <v>0</v>
      </c>
      <c r="AB7247">
        <v>0</v>
      </c>
      <c r="AC7247">
        <v>0</v>
      </c>
    </row>
    <row r="7248" spans="1:29">
      <c r="A7248" t="s">
        <v>877</v>
      </c>
      <c r="B7248" t="s">
        <v>19</v>
      </c>
      <c r="C7248">
        <v>0</v>
      </c>
      <c r="D7248">
        <v>0</v>
      </c>
      <c r="E7248">
        <v>0</v>
      </c>
      <c r="F7248">
        <v>0</v>
      </c>
      <c r="G7248">
        <v>0</v>
      </c>
      <c r="H7248">
        <v>0</v>
      </c>
      <c r="I7248">
        <v>0</v>
      </c>
      <c r="J7248">
        <v>0</v>
      </c>
      <c r="K7248">
        <v>0</v>
      </c>
      <c r="L7248">
        <v>0</v>
      </c>
      <c r="M7248">
        <v>0</v>
      </c>
      <c r="N7248">
        <v>0</v>
      </c>
      <c r="O7248">
        <v>0</v>
      </c>
      <c r="P7248">
        <v>0</v>
      </c>
      <c r="Q7248">
        <v>0</v>
      </c>
      <c r="R7248">
        <v>0</v>
      </c>
      <c r="S7248">
        <v>0</v>
      </c>
      <c r="T7248">
        <v>0</v>
      </c>
      <c r="U7248">
        <v>0</v>
      </c>
      <c r="V7248">
        <v>0</v>
      </c>
      <c r="W7248">
        <v>0</v>
      </c>
      <c r="X7248">
        <v>0</v>
      </c>
      <c r="Y7248">
        <v>0</v>
      </c>
      <c r="Z7248">
        <v>0</v>
      </c>
      <c r="AA7248">
        <v>0</v>
      </c>
      <c r="AB7248">
        <v>0</v>
      </c>
      <c r="AC7248">
        <v>0</v>
      </c>
    </row>
    <row r="7249" spans="1:29">
      <c r="A7249" t="s">
        <v>878</v>
      </c>
      <c r="B7249" t="s">
        <v>19</v>
      </c>
      <c r="C7249">
        <v>0</v>
      </c>
      <c r="D7249">
        <v>0</v>
      </c>
      <c r="E7249">
        <v>0</v>
      </c>
      <c r="F7249">
        <v>0</v>
      </c>
      <c r="G7249">
        <v>0</v>
      </c>
      <c r="H7249">
        <v>0</v>
      </c>
      <c r="I7249">
        <v>0</v>
      </c>
      <c r="J7249">
        <v>0</v>
      </c>
      <c r="K7249">
        <v>0</v>
      </c>
      <c r="L7249">
        <v>0</v>
      </c>
      <c r="M7249">
        <v>0</v>
      </c>
      <c r="N7249">
        <v>0</v>
      </c>
      <c r="O7249">
        <v>0</v>
      </c>
      <c r="P7249">
        <v>0</v>
      </c>
      <c r="Q7249">
        <v>0</v>
      </c>
      <c r="R7249">
        <v>0</v>
      </c>
      <c r="S7249">
        <v>0</v>
      </c>
      <c r="T7249">
        <v>0</v>
      </c>
      <c r="U7249">
        <v>0</v>
      </c>
      <c r="V7249">
        <v>0</v>
      </c>
      <c r="W7249">
        <v>0</v>
      </c>
      <c r="X7249">
        <v>0</v>
      </c>
      <c r="Y7249">
        <v>0</v>
      </c>
      <c r="Z7249">
        <v>0</v>
      </c>
      <c r="AA7249">
        <v>0</v>
      </c>
      <c r="AB7249">
        <v>0</v>
      </c>
      <c r="AC7249">
        <v>0</v>
      </c>
    </row>
    <row r="7250" spans="1:29">
      <c r="A7250" t="s">
        <v>879</v>
      </c>
      <c r="B7250" t="s">
        <v>19</v>
      </c>
      <c r="C7250">
        <v>0</v>
      </c>
      <c r="D7250">
        <v>0</v>
      </c>
      <c r="E7250">
        <v>0</v>
      </c>
      <c r="F7250">
        <v>0</v>
      </c>
      <c r="G7250">
        <v>0</v>
      </c>
      <c r="H7250">
        <v>0</v>
      </c>
      <c r="I7250">
        <v>0</v>
      </c>
      <c r="J7250">
        <v>0</v>
      </c>
      <c r="K7250">
        <v>0</v>
      </c>
      <c r="L7250">
        <v>0</v>
      </c>
      <c r="M7250">
        <v>0</v>
      </c>
      <c r="N7250">
        <v>0</v>
      </c>
      <c r="O7250">
        <v>0</v>
      </c>
      <c r="P7250">
        <v>0</v>
      </c>
      <c r="Q7250">
        <v>0</v>
      </c>
      <c r="R7250">
        <v>0</v>
      </c>
      <c r="S7250">
        <v>0</v>
      </c>
      <c r="T7250">
        <v>0</v>
      </c>
      <c r="U7250">
        <v>0</v>
      </c>
      <c r="V7250">
        <v>0</v>
      </c>
      <c r="W7250">
        <v>0</v>
      </c>
      <c r="X7250">
        <v>0</v>
      </c>
      <c r="Y7250">
        <v>0</v>
      </c>
      <c r="Z7250">
        <v>0</v>
      </c>
      <c r="AA7250">
        <v>0</v>
      </c>
      <c r="AB7250">
        <v>0</v>
      </c>
      <c r="AC7250">
        <v>0</v>
      </c>
    </row>
    <row r="7251" spans="1:29">
      <c r="A7251" t="s">
        <v>880</v>
      </c>
      <c r="B7251" t="s">
        <v>19</v>
      </c>
      <c r="C7251">
        <v>0</v>
      </c>
      <c r="D7251">
        <v>0</v>
      </c>
      <c r="E7251">
        <v>0</v>
      </c>
      <c r="F7251">
        <v>0</v>
      </c>
      <c r="G7251">
        <v>0</v>
      </c>
      <c r="H7251">
        <v>0</v>
      </c>
      <c r="I7251">
        <v>0</v>
      </c>
      <c r="J7251">
        <v>0</v>
      </c>
      <c r="K7251">
        <v>0</v>
      </c>
      <c r="L7251">
        <v>0</v>
      </c>
      <c r="M7251">
        <v>0</v>
      </c>
      <c r="N7251">
        <v>0</v>
      </c>
      <c r="O7251">
        <v>0</v>
      </c>
      <c r="P7251">
        <v>0</v>
      </c>
      <c r="Q7251">
        <v>0</v>
      </c>
      <c r="R7251">
        <v>0</v>
      </c>
      <c r="S7251">
        <v>0</v>
      </c>
      <c r="T7251">
        <v>0</v>
      </c>
      <c r="U7251">
        <v>0</v>
      </c>
      <c r="V7251">
        <v>0</v>
      </c>
      <c r="W7251">
        <v>0</v>
      </c>
      <c r="X7251">
        <v>0</v>
      </c>
      <c r="Y7251">
        <v>0</v>
      </c>
      <c r="Z7251">
        <v>0</v>
      </c>
      <c r="AA7251">
        <v>0</v>
      </c>
      <c r="AB7251">
        <v>0</v>
      </c>
      <c r="AC7251">
        <v>0</v>
      </c>
    </row>
    <row r="7252" spans="1:29">
      <c r="A7252" t="s">
        <v>881</v>
      </c>
      <c r="B7252" t="s">
        <v>19</v>
      </c>
      <c r="C7252">
        <v>0</v>
      </c>
      <c r="D7252">
        <v>0</v>
      </c>
      <c r="E7252">
        <v>0</v>
      </c>
      <c r="F7252">
        <v>0</v>
      </c>
      <c r="G7252">
        <v>0</v>
      </c>
      <c r="H7252">
        <v>0</v>
      </c>
      <c r="I7252">
        <v>0</v>
      </c>
      <c r="J7252">
        <v>0</v>
      </c>
      <c r="K7252">
        <v>0</v>
      </c>
      <c r="L7252">
        <v>0</v>
      </c>
      <c r="M7252">
        <v>0</v>
      </c>
      <c r="N7252">
        <v>0</v>
      </c>
      <c r="O7252">
        <v>0</v>
      </c>
      <c r="P7252">
        <v>0</v>
      </c>
      <c r="Q7252">
        <v>0</v>
      </c>
      <c r="R7252">
        <v>0</v>
      </c>
      <c r="S7252">
        <v>0</v>
      </c>
      <c r="T7252">
        <v>0</v>
      </c>
      <c r="U7252">
        <v>0</v>
      </c>
      <c r="V7252">
        <v>0</v>
      </c>
      <c r="W7252">
        <v>0</v>
      </c>
      <c r="X7252">
        <v>0</v>
      </c>
      <c r="Y7252">
        <v>0</v>
      </c>
      <c r="Z7252">
        <v>0</v>
      </c>
      <c r="AA7252">
        <v>0</v>
      </c>
      <c r="AB7252">
        <v>0</v>
      </c>
      <c r="AC7252">
        <v>0</v>
      </c>
    </row>
    <row r="7253" spans="1:29">
      <c r="A7253" t="s">
        <v>882</v>
      </c>
      <c r="B7253" t="s">
        <v>19</v>
      </c>
      <c r="C7253">
        <v>0</v>
      </c>
      <c r="D7253">
        <v>0</v>
      </c>
      <c r="E7253">
        <v>0</v>
      </c>
      <c r="F7253">
        <v>0</v>
      </c>
      <c r="G7253">
        <v>0</v>
      </c>
      <c r="H7253">
        <v>0</v>
      </c>
      <c r="I7253">
        <v>0</v>
      </c>
      <c r="J7253">
        <v>0</v>
      </c>
      <c r="K7253">
        <v>0</v>
      </c>
      <c r="L7253">
        <v>0</v>
      </c>
      <c r="M7253">
        <v>0</v>
      </c>
      <c r="N7253">
        <v>0</v>
      </c>
      <c r="O7253">
        <v>0</v>
      </c>
      <c r="P7253">
        <v>0</v>
      </c>
      <c r="Q7253">
        <v>0</v>
      </c>
      <c r="R7253">
        <v>0</v>
      </c>
      <c r="S7253">
        <v>0</v>
      </c>
      <c r="T7253">
        <v>0</v>
      </c>
      <c r="U7253">
        <v>0</v>
      </c>
      <c r="V7253">
        <v>0</v>
      </c>
      <c r="W7253">
        <v>0</v>
      </c>
      <c r="X7253">
        <v>0</v>
      </c>
      <c r="Y7253">
        <v>0</v>
      </c>
      <c r="Z7253">
        <v>0</v>
      </c>
      <c r="AA7253">
        <v>0</v>
      </c>
      <c r="AB7253">
        <v>0</v>
      </c>
      <c r="AC7253">
        <v>0</v>
      </c>
    </row>
    <row r="7254" spans="1:29">
      <c r="A7254" t="s">
        <v>883</v>
      </c>
      <c r="B7254" t="s">
        <v>19</v>
      </c>
      <c r="C7254" s="2">
        <v>352715000</v>
      </c>
      <c r="D7254" s="2">
        <v>377397000</v>
      </c>
      <c r="E7254" s="2">
        <v>391888000</v>
      </c>
      <c r="F7254" s="2">
        <v>402083000</v>
      </c>
      <c r="G7254" s="2">
        <v>405879000</v>
      </c>
      <c r="H7254" s="2">
        <v>408438000</v>
      </c>
      <c r="I7254" s="2">
        <v>407729000</v>
      </c>
      <c r="J7254" s="2">
        <v>406254000</v>
      </c>
      <c r="K7254" s="2">
        <v>405017000</v>
      </c>
      <c r="L7254" s="2">
        <v>402207000</v>
      </c>
      <c r="M7254" s="2">
        <v>401293000</v>
      </c>
      <c r="N7254" s="2">
        <v>399267000</v>
      </c>
      <c r="O7254" s="2">
        <v>397053000</v>
      </c>
      <c r="P7254" s="2">
        <v>397191000</v>
      </c>
      <c r="Q7254" s="2">
        <v>397365000</v>
      </c>
      <c r="R7254" s="2">
        <v>399259000</v>
      </c>
      <c r="S7254" s="2">
        <v>400882000</v>
      </c>
      <c r="T7254" s="2">
        <v>402080000</v>
      </c>
      <c r="U7254" s="2">
        <v>405264000</v>
      </c>
      <c r="V7254" s="2">
        <v>408304000</v>
      </c>
      <c r="W7254" s="2">
        <v>412903000</v>
      </c>
      <c r="X7254" s="2">
        <v>417565000</v>
      </c>
      <c r="Y7254" s="2">
        <v>421671000</v>
      </c>
      <c r="Z7254" s="2">
        <v>428136000</v>
      </c>
      <c r="AA7254" s="2">
        <v>435012000</v>
      </c>
      <c r="AB7254" s="2">
        <v>441877000</v>
      </c>
      <c r="AC7254" s="2">
        <v>451523000</v>
      </c>
    </row>
    <row r="7255" spans="1:29">
      <c r="A7255" t="s">
        <v>884</v>
      </c>
      <c r="B7255" t="s">
        <v>19</v>
      </c>
      <c r="C7255">
        <v>0</v>
      </c>
      <c r="D7255">
        <v>0</v>
      </c>
      <c r="E7255">
        <v>0</v>
      </c>
      <c r="F7255">
        <v>0</v>
      </c>
      <c r="G7255">
        <v>0</v>
      </c>
      <c r="H7255">
        <v>0</v>
      </c>
      <c r="I7255">
        <v>0</v>
      </c>
      <c r="J7255">
        <v>0</v>
      </c>
      <c r="K7255">
        <v>0</v>
      </c>
      <c r="L7255">
        <v>0</v>
      </c>
      <c r="M7255">
        <v>0</v>
      </c>
      <c r="N7255">
        <v>0</v>
      </c>
      <c r="O7255">
        <v>0</v>
      </c>
      <c r="P7255">
        <v>0</v>
      </c>
      <c r="Q7255">
        <v>0</v>
      </c>
      <c r="R7255">
        <v>0</v>
      </c>
      <c r="S7255">
        <v>0</v>
      </c>
      <c r="T7255">
        <v>0</v>
      </c>
      <c r="U7255">
        <v>0</v>
      </c>
      <c r="V7255">
        <v>0</v>
      </c>
      <c r="W7255">
        <v>0</v>
      </c>
      <c r="X7255">
        <v>0</v>
      </c>
      <c r="Y7255">
        <v>0</v>
      </c>
      <c r="Z7255">
        <v>0</v>
      </c>
      <c r="AA7255">
        <v>0</v>
      </c>
      <c r="AB7255">
        <v>0</v>
      </c>
      <c r="AC7255">
        <v>0</v>
      </c>
    </row>
    <row r="7256" spans="1:29">
      <c r="A7256" t="s">
        <v>885</v>
      </c>
      <c r="B7256" t="s">
        <v>19</v>
      </c>
      <c r="C7256">
        <v>0</v>
      </c>
      <c r="D7256">
        <v>0</v>
      </c>
      <c r="E7256">
        <v>0</v>
      </c>
      <c r="F7256">
        <v>0</v>
      </c>
      <c r="G7256">
        <v>0</v>
      </c>
      <c r="H7256">
        <v>0</v>
      </c>
      <c r="I7256">
        <v>0</v>
      </c>
      <c r="J7256">
        <v>0</v>
      </c>
      <c r="K7256">
        <v>0</v>
      </c>
      <c r="L7256">
        <v>0</v>
      </c>
      <c r="M7256">
        <v>0</v>
      </c>
      <c r="N7256">
        <v>0</v>
      </c>
      <c r="O7256">
        <v>0</v>
      </c>
      <c r="P7256">
        <v>0</v>
      </c>
      <c r="Q7256">
        <v>0</v>
      </c>
      <c r="R7256">
        <v>0</v>
      </c>
      <c r="S7256">
        <v>0</v>
      </c>
      <c r="T7256">
        <v>0</v>
      </c>
      <c r="U7256">
        <v>0</v>
      </c>
      <c r="V7256">
        <v>0</v>
      </c>
      <c r="W7256">
        <v>0</v>
      </c>
      <c r="X7256">
        <v>0</v>
      </c>
      <c r="Y7256">
        <v>0</v>
      </c>
      <c r="Z7256">
        <v>0</v>
      </c>
      <c r="AA7256">
        <v>0</v>
      </c>
      <c r="AB7256">
        <v>0</v>
      </c>
      <c r="AC7256">
        <v>0</v>
      </c>
    </row>
    <row r="7257" spans="1:29">
      <c r="A7257" t="s">
        <v>886</v>
      </c>
      <c r="B7257" t="s">
        <v>19</v>
      </c>
      <c r="C7257">
        <v>0</v>
      </c>
      <c r="D7257">
        <v>0</v>
      </c>
      <c r="E7257">
        <v>0</v>
      </c>
      <c r="F7257">
        <v>0</v>
      </c>
      <c r="G7257">
        <v>0</v>
      </c>
      <c r="H7257">
        <v>0</v>
      </c>
      <c r="I7257">
        <v>0</v>
      </c>
      <c r="J7257">
        <v>0</v>
      </c>
      <c r="K7257">
        <v>0</v>
      </c>
      <c r="L7257">
        <v>0</v>
      </c>
      <c r="M7257">
        <v>0</v>
      </c>
      <c r="N7257">
        <v>0</v>
      </c>
      <c r="O7257">
        <v>0</v>
      </c>
      <c r="P7257">
        <v>0</v>
      </c>
      <c r="Q7257">
        <v>0</v>
      </c>
      <c r="R7257">
        <v>0</v>
      </c>
      <c r="S7257">
        <v>0</v>
      </c>
      <c r="T7257">
        <v>0</v>
      </c>
      <c r="U7257">
        <v>0</v>
      </c>
      <c r="V7257">
        <v>0</v>
      </c>
      <c r="W7257">
        <v>0</v>
      </c>
      <c r="X7257">
        <v>0</v>
      </c>
      <c r="Y7257">
        <v>0</v>
      </c>
      <c r="Z7257">
        <v>0</v>
      </c>
      <c r="AA7257">
        <v>0</v>
      </c>
      <c r="AB7257">
        <v>0</v>
      </c>
      <c r="AC7257">
        <v>0</v>
      </c>
    </row>
    <row r="7258" spans="1:29">
      <c r="A7258" t="s">
        <v>887</v>
      </c>
      <c r="B7258" t="s">
        <v>19</v>
      </c>
      <c r="C7258">
        <v>0</v>
      </c>
      <c r="D7258">
        <v>0</v>
      </c>
      <c r="E7258">
        <v>0</v>
      </c>
      <c r="F7258">
        <v>0</v>
      </c>
      <c r="G7258">
        <v>0</v>
      </c>
      <c r="H7258">
        <v>0</v>
      </c>
      <c r="I7258">
        <v>0</v>
      </c>
      <c r="J7258">
        <v>0</v>
      </c>
      <c r="K7258">
        <v>0</v>
      </c>
      <c r="L7258">
        <v>0</v>
      </c>
      <c r="M7258">
        <v>0</v>
      </c>
      <c r="N7258">
        <v>0</v>
      </c>
      <c r="O7258">
        <v>0</v>
      </c>
      <c r="P7258">
        <v>0</v>
      </c>
      <c r="Q7258">
        <v>0</v>
      </c>
      <c r="R7258">
        <v>0</v>
      </c>
      <c r="S7258">
        <v>0</v>
      </c>
      <c r="T7258">
        <v>0</v>
      </c>
      <c r="U7258">
        <v>0</v>
      </c>
      <c r="V7258">
        <v>0</v>
      </c>
      <c r="W7258">
        <v>0</v>
      </c>
      <c r="X7258">
        <v>0</v>
      </c>
      <c r="Y7258">
        <v>0</v>
      </c>
      <c r="Z7258">
        <v>0</v>
      </c>
      <c r="AA7258">
        <v>0</v>
      </c>
      <c r="AB7258">
        <v>0</v>
      </c>
      <c r="AC7258">
        <v>0</v>
      </c>
    </row>
    <row r="7259" spans="1:29">
      <c r="A7259" t="s">
        <v>888</v>
      </c>
      <c r="B7259" t="s">
        <v>19</v>
      </c>
      <c r="C7259">
        <v>0</v>
      </c>
      <c r="D7259">
        <v>0</v>
      </c>
      <c r="E7259">
        <v>0</v>
      </c>
      <c r="F7259">
        <v>0</v>
      </c>
      <c r="G7259">
        <v>0</v>
      </c>
      <c r="H7259">
        <v>0</v>
      </c>
      <c r="I7259">
        <v>0</v>
      </c>
      <c r="J7259">
        <v>0</v>
      </c>
      <c r="K7259">
        <v>0</v>
      </c>
      <c r="L7259">
        <v>0</v>
      </c>
      <c r="M7259">
        <v>0</v>
      </c>
      <c r="N7259">
        <v>0</v>
      </c>
      <c r="O7259">
        <v>0</v>
      </c>
      <c r="P7259">
        <v>0</v>
      </c>
      <c r="Q7259">
        <v>0</v>
      </c>
      <c r="R7259">
        <v>0</v>
      </c>
      <c r="S7259">
        <v>0</v>
      </c>
      <c r="T7259">
        <v>0</v>
      </c>
      <c r="U7259">
        <v>0</v>
      </c>
      <c r="V7259">
        <v>0</v>
      </c>
      <c r="W7259">
        <v>0</v>
      </c>
      <c r="X7259">
        <v>0</v>
      </c>
      <c r="Y7259">
        <v>0</v>
      </c>
      <c r="Z7259">
        <v>0</v>
      </c>
      <c r="AA7259">
        <v>0</v>
      </c>
      <c r="AB7259">
        <v>0</v>
      </c>
      <c r="AC7259">
        <v>0</v>
      </c>
    </row>
    <row r="7260" spans="1:29">
      <c r="A7260" t="s">
        <v>889</v>
      </c>
      <c r="B7260" t="s">
        <v>19</v>
      </c>
      <c r="C7260">
        <v>0</v>
      </c>
      <c r="D7260">
        <v>0</v>
      </c>
      <c r="E7260">
        <v>0</v>
      </c>
      <c r="F7260">
        <v>0</v>
      </c>
      <c r="G7260">
        <v>0</v>
      </c>
      <c r="H7260">
        <v>0</v>
      </c>
      <c r="I7260">
        <v>0</v>
      </c>
      <c r="J7260">
        <v>0</v>
      </c>
      <c r="K7260">
        <v>0</v>
      </c>
      <c r="L7260">
        <v>0</v>
      </c>
      <c r="M7260">
        <v>0</v>
      </c>
      <c r="N7260">
        <v>0</v>
      </c>
      <c r="O7260">
        <v>0</v>
      </c>
      <c r="P7260">
        <v>0</v>
      </c>
      <c r="Q7260">
        <v>0</v>
      </c>
      <c r="R7260">
        <v>0</v>
      </c>
      <c r="S7260">
        <v>0</v>
      </c>
      <c r="T7260">
        <v>0</v>
      </c>
      <c r="U7260">
        <v>0</v>
      </c>
      <c r="V7260">
        <v>0</v>
      </c>
      <c r="W7260">
        <v>0</v>
      </c>
      <c r="X7260">
        <v>0</v>
      </c>
      <c r="Y7260">
        <v>0</v>
      </c>
      <c r="Z7260">
        <v>0</v>
      </c>
      <c r="AA7260">
        <v>0</v>
      </c>
      <c r="AB7260">
        <v>0</v>
      </c>
      <c r="AC7260">
        <v>0</v>
      </c>
    </row>
    <row r="7261" spans="1:29">
      <c r="A7261" t="s">
        <v>890</v>
      </c>
      <c r="B7261" t="s">
        <v>19</v>
      </c>
      <c r="C7261">
        <v>0</v>
      </c>
      <c r="D7261">
        <v>0</v>
      </c>
      <c r="E7261">
        <v>0</v>
      </c>
      <c r="F7261">
        <v>0</v>
      </c>
      <c r="G7261">
        <v>0</v>
      </c>
      <c r="H7261">
        <v>0</v>
      </c>
      <c r="I7261">
        <v>0</v>
      </c>
      <c r="J7261">
        <v>0</v>
      </c>
      <c r="K7261">
        <v>0</v>
      </c>
      <c r="L7261">
        <v>0</v>
      </c>
      <c r="M7261">
        <v>0</v>
      </c>
      <c r="N7261">
        <v>0</v>
      </c>
      <c r="O7261">
        <v>0</v>
      </c>
      <c r="P7261">
        <v>0</v>
      </c>
      <c r="Q7261">
        <v>0</v>
      </c>
      <c r="R7261">
        <v>0</v>
      </c>
      <c r="S7261">
        <v>0</v>
      </c>
      <c r="T7261">
        <v>0</v>
      </c>
      <c r="U7261">
        <v>0</v>
      </c>
      <c r="V7261">
        <v>0</v>
      </c>
      <c r="W7261">
        <v>0</v>
      </c>
      <c r="X7261">
        <v>0</v>
      </c>
      <c r="Y7261">
        <v>0</v>
      </c>
      <c r="Z7261">
        <v>0</v>
      </c>
      <c r="AA7261">
        <v>0</v>
      </c>
      <c r="AB7261">
        <v>0</v>
      </c>
      <c r="AC7261">
        <v>0</v>
      </c>
    </row>
    <row r="7262" spans="1:29">
      <c r="A7262" t="s">
        <v>891</v>
      </c>
      <c r="B7262" t="s">
        <v>19</v>
      </c>
      <c r="C7262">
        <v>0</v>
      </c>
      <c r="D7262">
        <v>0</v>
      </c>
      <c r="E7262">
        <v>0</v>
      </c>
      <c r="F7262">
        <v>0</v>
      </c>
      <c r="G7262">
        <v>0</v>
      </c>
      <c r="H7262">
        <v>0</v>
      </c>
      <c r="I7262">
        <v>0</v>
      </c>
      <c r="J7262">
        <v>0</v>
      </c>
      <c r="K7262">
        <v>0</v>
      </c>
      <c r="L7262">
        <v>0</v>
      </c>
      <c r="M7262">
        <v>0</v>
      </c>
      <c r="N7262">
        <v>0</v>
      </c>
      <c r="O7262">
        <v>0</v>
      </c>
      <c r="P7262">
        <v>0</v>
      </c>
      <c r="Q7262">
        <v>0</v>
      </c>
      <c r="R7262">
        <v>0</v>
      </c>
      <c r="S7262">
        <v>0</v>
      </c>
      <c r="T7262">
        <v>0</v>
      </c>
      <c r="U7262">
        <v>0</v>
      </c>
      <c r="V7262">
        <v>0</v>
      </c>
      <c r="W7262">
        <v>0</v>
      </c>
      <c r="X7262">
        <v>0</v>
      </c>
      <c r="Y7262">
        <v>0</v>
      </c>
      <c r="Z7262">
        <v>0</v>
      </c>
      <c r="AA7262">
        <v>0</v>
      </c>
      <c r="AB7262">
        <v>0</v>
      </c>
      <c r="AC7262">
        <v>0</v>
      </c>
    </row>
    <row r="7263" spans="1:29">
      <c r="A7263" t="s">
        <v>892</v>
      </c>
      <c r="B7263" t="s">
        <v>19</v>
      </c>
      <c r="C7263">
        <v>0</v>
      </c>
      <c r="D7263">
        <v>0</v>
      </c>
      <c r="E7263">
        <v>0</v>
      </c>
      <c r="F7263">
        <v>0</v>
      </c>
      <c r="G7263">
        <v>0</v>
      </c>
      <c r="H7263">
        <v>0</v>
      </c>
      <c r="I7263">
        <v>0</v>
      </c>
      <c r="J7263">
        <v>0</v>
      </c>
      <c r="K7263">
        <v>0</v>
      </c>
      <c r="L7263">
        <v>0</v>
      </c>
      <c r="M7263">
        <v>0</v>
      </c>
      <c r="N7263">
        <v>0</v>
      </c>
      <c r="O7263">
        <v>0</v>
      </c>
      <c r="P7263">
        <v>0</v>
      </c>
      <c r="Q7263">
        <v>0</v>
      </c>
      <c r="R7263">
        <v>0</v>
      </c>
      <c r="S7263">
        <v>0</v>
      </c>
      <c r="T7263">
        <v>0</v>
      </c>
      <c r="U7263">
        <v>0</v>
      </c>
      <c r="V7263">
        <v>0</v>
      </c>
      <c r="W7263">
        <v>0</v>
      </c>
      <c r="X7263">
        <v>0</v>
      </c>
      <c r="Y7263">
        <v>0</v>
      </c>
      <c r="Z7263">
        <v>0</v>
      </c>
      <c r="AA7263">
        <v>0</v>
      </c>
      <c r="AB7263">
        <v>0</v>
      </c>
      <c r="AC7263">
        <v>0</v>
      </c>
    </row>
    <row r="7264" spans="1:29">
      <c r="A7264" t="s">
        <v>893</v>
      </c>
      <c r="B7264" t="s">
        <v>19</v>
      </c>
      <c r="C7264" s="2">
        <v>7656390000</v>
      </c>
      <c r="D7264" s="2">
        <v>7823950000</v>
      </c>
      <c r="E7264" s="2">
        <v>7626870000</v>
      </c>
      <c r="F7264" s="2">
        <v>7365160000</v>
      </c>
      <c r="G7264" s="2">
        <v>7359530000</v>
      </c>
      <c r="H7264" s="2">
        <v>7333200000</v>
      </c>
      <c r="I7264" s="2">
        <v>7113100000</v>
      </c>
      <c r="J7264" s="2">
        <v>7107890000</v>
      </c>
      <c r="K7264" s="2">
        <v>6766600000</v>
      </c>
      <c r="L7264" s="2">
        <v>6792110000</v>
      </c>
      <c r="M7264" s="2">
        <v>6720920000</v>
      </c>
      <c r="N7264" s="2">
        <v>6716380000</v>
      </c>
      <c r="O7264" s="2">
        <v>6736160000</v>
      </c>
      <c r="P7264" s="2">
        <v>6762990000</v>
      </c>
      <c r="Q7264" s="2">
        <v>6847420000</v>
      </c>
      <c r="R7264" s="2">
        <v>6796650000</v>
      </c>
      <c r="S7264" s="2">
        <v>6821660000</v>
      </c>
      <c r="T7264" s="2">
        <v>6823820000</v>
      </c>
      <c r="U7264" s="2">
        <v>6852410000</v>
      </c>
      <c r="V7264" s="2">
        <v>6884770000</v>
      </c>
      <c r="W7264" s="2">
        <v>6899930000</v>
      </c>
      <c r="X7264" s="2">
        <v>6916580000</v>
      </c>
      <c r="Y7264" s="2">
        <v>6914230000</v>
      </c>
      <c r="Z7264" s="2">
        <v>6980580000</v>
      </c>
      <c r="AA7264" s="2">
        <v>7034450000</v>
      </c>
      <c r="AB7264" s="2">
        <v>7077750000</v>
      </c>
      <c r="AC7264" s="2">
        <v>7091900000</v>
      </c>
    </row>
    <row r="7265" spans="1:29">
      <c r="A7265" t="s">
        <v>894</v>
      </c>
      <c r="B7265" t="s">
        <v>19</v>
      </c>
      <c r="C7265">
        <v>0</v>
      </c>
      <c r="D7265">
        <v>0</v>
      </c>
      <c r="E7265">
        <v>0</v>
      </c>
      <c r="F7265">
        <v>0</v>
      </c>
      <c r="G7265">
        <v>0</v>
      </c>
      <c r="H7265">
        <v>0</v>
      </c>
      <c r="I7265">
        <v>0</v>
      </c>
      <c r="J7265">
        <v>0</v>
      </c>
      <c r="K7265">
        <v>0</v>
      </c>
      <c r="L7265">
        <v>0</v>
      </c>
      <c r="M7265">
        <v>0</v>
      </c>
      <c r="N7265">
        <v>0</v>
      </c>
      <c r="O7265">
        <v>0</v>
      </c>
      <c r="P7265">
        <v>0</v>
      </c>
      <c r="Q7265">
        <v>0</v>
      </c>
      <c r="R7265">
        <v>0</v>
      </c>
      <c r="S7265">
        <v>0</v>
      </c>
      <c r="T7265">
        <v>0</v>
      </c>
      <c r="U7265">
        <v>0</v>
      </c>
      <c r="V7265">
        <v>0</v>
      </c>
      <c r="W7265">
        <v>0</v>
      </c>
      <c r="X7265">
        <v>0</v>
      </c>
      <c r="Y7265">
        <v>0</v>
      </c>
      <c r="Z7265">
        <v>0</v>
      </c>
      <c r="AA7265">
        <v>0</v>
      </c>
      <c r="AB7265">
        <v>0</v>
      </c>
      <c r="AC7265">
        <v>0</v>
      </c>
    </row>
    <row r="7266" spans="1:29">
      <c r="A7266" t="s">
        <v>895</v>
      </c>
      <c r="B7266" t="s">
        <v>19</v>
      </c>
      <c r="C7266">
        <v>0</v>
      </c>
      <c r="D7266">
        <v>0</v>
      </c>
      <c r="E7266">
        <v>0</v>
      </c>
      <c r="F7266">
        <v>0</v>
      </c>
      <c r="G7266">
        <v>0</v>
      </c>
      <c r="H7266">
        <v>0</v>
      </c>
      <c r="I7266">
        <v>0</v>
      </c>
      <c r="J7266">
        <v>0</v>
      </c>
      <c r="K7266">
        <v>0</v>
      </c>
      <c r="L7266">
        <v>0</v>
      </c>
      <c r="M7266">
        <v>0</v>
      </c>
      <c r="N7266">
        <v>0</v>
      </c>
      <c r="O7266">
        <v>0</v>
      </c>
      <c r="P7266">
        <v>0</v>
      </c>
      <c r="Q7266">
        <v>0</v>
      </c>
      <c r="R7266">
        <v>0</v>
      </c>
      <c r="S7266">
        <v>0</v>
      </c>
      <c r="T7266">
        <v>0</v>
      </c>
      <c r="U7266">
        <v>0</v>
      </c>
      <c r="V7266">
        <v>0</v>
      </c>
      <c r="W7266">
        <v>0</v>
      </c>
      <c r="X7266">
        <v>0</v>
      </c>
      <c r="Y7266">
        <v>0</v>
      </c>
      <c r="Z7266">
        <v>0</v>
      </c>
      <c r="AA7266">
        <v>0</v>
      </c>
      <c r="AB7266">
        <v>0</v>
      </c>
      <c r="AC7266">
        <v>0</v>
      </c>
    </row>
    <row r="7267" spans="1:29">
      <c r="A7267" t="s">
        <v>896</v>
      </c>
      <c r="B7267" t="s">
        <v>19</v>
      </c>
      <c r="C7267">
        <v>0</v>
      </c>
      <c r="D7267">
        <v>0</v>
      </c>
      <c r="E7267">
        <v>0</v>
      </c>
      <c r="F7267">
        <v>0</v>
      </c>
      <c r="G7267">
        <v>0</v>
      </c>
      <c r="H7267">
        <v>0</v>
      </c>
      <c r="I7267">
        <v>0</v>
      </c>
      <c r="J7267">
        <v>0</v>
      </c>
      <c r="K7267">
        <v>0</v>
      </c>
      <c r="L7267">
        <v>0</v>
      </c>
      <c r="M7267">
        <v>0</v>
      </c>
      <c r="N7267">
        <v>0</v>
      </c>
      <c r="O7267">
        <v>0</v>
      </c>
      <c r="P7267">
        <v>0</v>
      </c>
      <c r="Q7267">
        <v>0</v>
      </c>
      <c r="R7267">
        <v>0</v>
      </c>
      <c r="S7267">
        <v>0</v>
      </c>
      <c r="T7267">
        <v>0</v>
      </c>
      <c r="U7267">
        <v>0</v>
      </c>
      <c r="V7267">
        <v>0</v>
      </c>
      <c r="W7267">
        <v>0</v>
      </c>
      <c r="X7267">
        <v>0</v>
      </c>
      <c r="Y7267">
        <v>0</v>
      </c>
      <c r="Z7267">
        <v>0</v>
      </c>
      <c r="AA7267">
        <v>0</v>
      </c>
      <c r="AB7267">
        <v>0</v>
      </c>
      <c r="AC7267">
        <v>0</v>
      </c>
    </row>
    <row r="7268" spans="1:29">
      <c r="A7268" t="s">
        <v>897</v>
      </c>
      <c r="B7268" t="s">
        <v>19</v>
      </c>
      <c r="C7268">
        <v>0</v>
      </c>
      <c r="D7268">
        <v>0</v>
      </c>
      <c r="E7268">
        <v>0</v>
      </c>
      <c r="F7268">
        <v>0</v>
      </c>
      <c r="G7268">
        <v>0</v>
      </c>
      <c r="H7268">
        <v>0</v>
      </c>
      <c r="I7268">
        <v>0</v>
      </c>
      <c r="J7268">
        <v>0</v>
      </c>
      <c r="K7268">
        <v>0</v>
      </c>
      <c r="L7268">
        <v>0</v>
      </c>
      <c r="M7268">
        <v>0</v>
      </c>
      <c r="N7268">
        <v>0</v>
      </c>
      <c r="O7268">
        <v>0</v>
      </c>
      <c r="P7268">
        <v>0</v>
      </c>
      <c r="Q7268">
        <v>0</v>
      </c>
      <c r="R7268">
        <v>0</v>
      </c>
      <c r="S7268">
        <v>0</v>
      </c>
      <c r="T7268">
        <v>0</v>
      </c>
      <c r="U7268">
        <v>0</v>
      </c>
      <c r="V7268">
        <v>0</v>
      </c>
      <c r="W7268">
        <v>0</v>
      </c>
      <c r="X7268">
        <v>0</v>
      </c>
      <c r="Y7268">
        <v>0</v>
      </c>
      <c r="Z7268">
        <v>0</v>
      </c>
      <c r="AA7268">
        <v>0</v>
      </c>
      <c r="AB7268">
        <v>0</v>
      </c>
      <c r="AC7268">
        <v>0</v>
      </c>
    </row>
    <row r="7269" spans="1:29">
      <c r="A7269" t="s">
        <v>898</v>
      </c>
      <c r="B7269" t="s">
        <v>19</v>
      </c>
      <c r="C7269">
        <v>0</v>
      </c>
      <c r="D7269">
        <v>0</v>
      </c>
      <c r="E7269">
        <v>0</v>
      </c>
      <c r="F7269">
        <v>0</v>
      </c>
      <c r="G7269">
        <v>0</v>
      </c>
      <c r="H7269">
        <v>0</v>
      </c>
      <c r="I7269">
        <v>0</v>
      </c>
      <c r="J7269">
        <v>0</v>
      </c>
      <c r="K7269">
        <v>0</v>
      </c>
      <c r="L7269">
        <v>0</v>
      </c>
      <c r="M7269">
        <v>0</v>
      </c>
      <c r="N7269">
        <v>0</v>
      </c>
      <c r="O7269">
        <v>0</v>
      </c>
      <c r="P7269">
        <v>0</v>
      </c>
      <c r="Q7269">
        <v>0</v>
      </c>
      <c r="R7269">
        <v>0</v>
      </c>
      <c r="S7269">
        <v>0</v>
      </c>
      <c r="T7269">
        <v>0</v>
      </c>
      <c r="U7269">
        <v>0</v>
      </c>
      <c r="V7269">
        <v>0</v>
      </c>
      <c r="W7269">
        <v>0</v>
      </c>
      <c r="X7269">
        <v>0</v>
      </c>
      <c r="Y7269">
        <v>0</v>
      </c>
      <c r="Z7269">
        <v>0</v>
      </c>
      <c r="AA7269">
        <v>0</v>
      </c>
      <c r="AB7269">
        <v>0</v>
      </c>
      <c r="AC7269">
        <v>0</v>
      </c>
    </row>
    <row r="7270" spans="1:29">
      <c r="A7270" t="s">
        <v>899</v>
      </c>
      <c r="B7270" t="s">
        <v>19</v>
      </c>
      <c r="C7270">
        <v>0</v>
      </c>
      <c r="D7270">
        <v>0</v>
      </c>
      <c r="E7270">
        <v>0</v>
      </c>
      <c r="F7270">
        <v>0</v>
      </c>
      <c r="G7270">
        <v>0</v>
      </c>
      <c r="H7270">
        <v>0</v>
      </c>
      <c r="I7270">
        <v>0</v>
      </c>
      <c r="J7270">
        <v>0</v>
      </c>
      <c r="K7270">
        <v>0</v>
      </c>
      <c r="L7270">
        <v>0</v>
      </c>
      <c r="M7270">
        <v>0</v>
      </c>
      <c r="N7270">
        <v>0</v>
      </c>
      <c r="O7270">
        <v>0</v>
      </c>
      <c r="P7270">
        <v>0</v>
      </c>
      <c r="Q7270">
        <v>0</v>
      </c>
      <c r="R7270">
        <v>0</v>
      </c>
      <c r="S7270">
        <v>0</v>
      </c>
      <c r="T7270">
        <v>0</v>
      </c>
      <c r="U7270">
        <v>0</v>
      </c>
      <c r="V7270">
        <v>0</v>
      </c>
      <c r="W7270">
        <v>0</v>
      </c>
      <c r="X7270">
        <v>0</v>
      </c>
      <c r="Y7270">
        <v>0</v>
      </c>
      <c r="Z7270">
        <v>0</v>
      </c>
      <c r="AA7270">
        <v>0</v>
      </c>
      <c r="AB7270">
        <v>0</v>
      </c>
      <c r="AC7270">
        <v>0</v>
      </c>
    </row>
    <row r="7271" spans="1:29">
      <c r="A7271" t="s">
        <v>900</v>
      </c>
      <c r="B7271" t="s">
        <v>19</v>
      </c>
      <c r="C7271">
        <v>0</v>
      </c>
      <c r="D7271">
        <v>0</v>
      </c>
      <c r="E7271">
        <v>0</v>
      </c>
      <c r="F7271">
        <v>0</v>
      </c>
      <c r="G7271">
        <v>0</v>
      </c>
      <c r="H7271">
        <v>0</v>
      </c>
      <c r="I7271">
        <v>0</v>
      </c>
      <c r="J7271">
        <v>0</v>
      </c>
      <c r="K7271">
        <v>0</v>
      </c>
      <c r="L7271">
        <v>0</v>
      </c>
      <c r="M7271">
        <v>0</v>
      </c>
      <c r="N7271">
        <v>0</v>
      </c>
      <c r="O7271">
        <v>0</v>
      </c>
      <c r="P7271">
        <v>0</v>
      </c>
      <c r="Q7271">
        <v>0</v>
      </c>
      <c r="R7271">
        <v>0</v>
      </c>
      <c r="S7271">
        <v>0</v>
      </c>
      <c r="T7271">
        <v>0</v>
      </c>
      <c r="U7271">
        <v>0</v>
      </c>
      <c r="V7271">
        <v>0</v>
      </c>
      <c r="W7271">
        <v>0</v>
      </c>
      <c r="X7271">
        <v>0</v>
      </c>
      <c r="Y7271">
        <v>0</v>
      </c>
      <c r="Z7271">
        <v>0</v>
      </c>
      <c r="AA7271">
        <v>0</v>
      </c>
      <c r="AB7271">
        <v>0</v>
      </c>
      <c r="AC7271">
        <v>0</v>
      </c>
    </row>
    <row r="7272" spans="1:29">
      <c r="A7272" t="s">
        <v>901</v>
      </c>
      <c r="B7272" t="s">
        <v>19</v>
      </c>
      <c r="C7272">
        <v>0</v>
      </c>
      <c r="D7272">
        <v>0</v>
      </c>
      <c r="E7272">
        <v>0</v>
      </c>
      <c r="F7272">
        <v>0</v>
      </c>
      <c r="G7272">
        <v>0</v>
      </c>
      <c r="H7272">
        <v>0</v>
      </c>
      <c r="I7272">
        <v>0</v>
      </c>
      <c r="J7272">
        <v>0</v>
      </c>
      <c r="K7272">
        <v>0</v>
      </c>
      <c r="L7272">
        <v>0</v>
      </c>
      <c r="M7272">
        <v>0</v>
      </c>
      <c r="N7272">
        <v>0</v>
      </c>
      <c r="O7272">
        <v>0</v>
      </c>
      <c r="P7272">
        <v>0</v>
      </c>
      <c r="Q7272">
        <v>0</v>
      </c>
      <c r="R7272">
        <v>0</v>
      </c>
      <c r="S7272">
        <v>0</v>
      </c>
      <c r="T7272">
        <v>0</v>
      </c>
      <c r="U7272">
        <v>0</v>
      </c>
      <c r="V7272">
        <v>0</v>
      </c>
      <c r="W7272">
        <v>0</v>
      </c>
      <c r="X7272">
        <v>0</v>
      </c>
      <c r="Y7272">
        <v>0</v>
      </c>
      <c r="Z7272">
        <v>0</v>
      </c>
      <c r="AA7272">
        <v>0</v>
      </c>
      <c r="AB7272">
        <v>0</v>
      </c>
      <c r="AC7272">
        <v>0</v>
      </c>
    </row>
    <row r="7273" spans="1:29">
      <c r="A7273" t="s">
        <v>902</v>
      </c>
      <c r="B7273" t="s">
        <v>19</v>
      </c>
      <c r="C7273">
        <v>0</v>
      </c>
      <c r="D7273">
        <v>0</v>
      </c>
      <c r="E7273">
        <v>0</v>
      </c>
      <c r="F7273">
        <v>0</v>
      </c>
      <c r="G7273">
        <v>0</v>
      </c>
      <c r="H7273">
        <v>0</v>
      </c>
      <c r="I7273">
        <v>0</v>
      </c>
      <c r="J7273">
        <v>0</v>
      </c>
      <c r="K7273">
        <v>0</v>
      </c>
      <c r="L7273">
        <v>0</v>
      </c>
      <c r="M7273">
        <v>0</v>
      </c>
      <c r="N7273">
        <v>0</v>
      </c>
      <c r="O7273">
        <v>0</v>
      </c>
      <c r="P7273">
        <v>0</v>
      </c>
      <c r="Q7273">
        <v>0</v>
      </c>
      <c r="R7273">
        <v>0</v>
      </c>
      <c r="S7273">
        <v>0</v>
      </c>
      <c r="T7273">
        <v>0</v>
      </c>
      <c r="U7273">
        <v>0</v>
      </c>
      <c r="V7273">
        <v>0</v>
      </c>
      <c r="W7273">
        <v>0</v>
      </c>
      <c r="X7273">
        <v>0</v>
      </c>
      <c r="Y7273">
        <v>0</v>
      </c>
      <c r="Z7273">
        <v>0</v>
      </c>
      <c r="AA7273">
        <v>0</v>
      </c>
      <c r="AB7273">
        <v>0</v>
      </c>
      <c r="AC7273">
        <v>0</v>
      </c>
    </row>
    <row r="7274" spans="1:29">
      <c r="A7274" t="s">
        <v>903</v>
      </c>
      <c r="B7274" t="s">
        <v>19</v>
      </c>
      <c r="C7274" s="2">
        <v>75047500</v>
      </c>
      <c r="D7274" s="2">
        <v>80299100</v>
      </c>
      <c r="E7274" s="2">
        <v>83382400</v>
      </c>
      <c r="F7274" s="2">
        <v>85551500</v>
      </c>
      <c r="G7274" s="2">
        <v>86359300</v>
      </c>
      <c r="H7274" s="2">
        <v>86903800</v>
      </c>
      <c r="I7274" s="2">
        <v>86752800</v>
      </c>
      <c r="J7274" s="2">
        <v>86438900</v>
      </c>
      <c r="K7274" s="2">
        <v>86175800</v>
      </c>
      <c r="L7274" s="2">
        <v>85578000</v>
      </c>
      <c r="M7274" s="2">
        <v>85383400</v>
      </c>
      <c r="N7274" s="2">
        <v>84952300</v>
      </c>
      <c r="O7274" s="2">
        <v>84481200</v>
      </c>
      <c r="P7274" s="2">
        <v>84510600</v>
      </c>
      <c r="Q7274" s="2">
        <v>84547600</v>
      </c>
      <c r="R7274" s="2">
        <v>84950700</v>
      </c>
      <c r="S7274" s="2">
        <v>85296000</v>
      </c>
      <c r="T7274" s="2">
        <v>85550900</v>
      </c>
      <c r="U7274" s="2">
        <v>86228400</v>
      </c>
      <c r="V7274" s="2">
        <v>86875300</v>
      </c>
      <c r="W7274" s="2">
        <v>87853600</v>
      </c>
      <c r="X7274" s="2">
        <v>88845700</v>
      </c>
      <c r="Y7274" s="2">
        <v>89719200</v>
      </c>
      <c r="Z7274" s="2">
        <v>91094900</v>
      </c>
      <c r="AA7274" s="2">
        <v>92557900</v>
      </c>
      <c r="AB7274" s="2">
        <v>94018500</v>
      </c>
      <c r="AC7274" s="2">
        <v>96070800</v>
      </c>
    </row>
    <row r="7275" spans="1:29">
      <c r="A7275" t="s">
        <v>904</v>
      </c>
      <c r="B7275" t="s">
        <v>19</v>
      </c>
      <c r="C7275">
        <v>0</v>
      </c>
      <c r="D7275">
        <v>0</v>
      </c>
      <c r="E7275">
        <v>0</v>
      </c>
      <c r="F7275">
        <v>0</v>
      </c>
      <c r="G7275">
        <v>0</v>
      </c>
      <c r="H7275">
        <v>0</v>
      </c>
      <c r="I7275">
        <v>0</v>
      </c>
      <c r="J7275">
        <v>0</v>
      </c>
      <c r="K7275">
        <v>0</v>
      </c>
      <c r="L7275">
        <v>0</v>
      </c>
      <c r="M7275">
        <v>0</v>
      </c>
      <c r="N7275">
        <v>0</v>
      </c>
      <c r="O7275">
        <v>0</v>
      </c>
      <c r="P7275">
        <v>0</v>
      </c>
      <c r="Q7275">
        <v>0</v>
      </c>
      <c r="R7275">
        <v>0</v>
      </c>
      <c r="S7275">
        <v>0</v>
      </c>
      <c r="T7275">
        <v>0</v>
      </c>
      <c r="U7275">
        <v>0</v>
      </c>
      <c r="V7275">
        <v>0</v>
      </c>
      <c r="W7275">
        <v>0</v>
      </c>
      <c r="X7275">
        <v>0</v>
      </c>
      <c r="Y7275">
        <v>0</v>
      </c>
      <c r="Z7275">
        <v>0</v>
      </c>
      <c r="AA7275">
        <v>0</v>
      </c>
      <c r="AB7275">
        <v>0</v>
      </c>
      <c r="AC7275">
        <v>0</v>
      </c>
    </row>
    <row r="7276" spans="1:29">
      <c r="A7276" t="s">
        <v>905</v>
      </c>
      <c r="B7276" t="s">
        <v>19</v>
      </c>
      <c r="C7276">
        <v>0</v>
      </c>
      <c r="D7276">
        <v>0</v>
      </c>
      <c r="E7276">
        <v>0</v>
      </c>
      <c r="F7276">
        <v>0</v>
      </c>
      <c r="G7276">
        <v>0</v>
      </c>
      <c r="H7276">
        <v>0</v>
      </c>
      <c r="I7276">
        <v>0</v>
      </c>
      <c r="J7276">
        <v>0</v>
      </c>
      <c r="K7276">
        <v>0</v>
      </c>
      <c r="L7276">
        <v>0</v>
      </c>
      <c r="M7276">
        <v>0</v>
      </c>
      <c r="N7276">
        <v>0</v>
      </c>
      <c r="O7276">
        <v>0</v>
      </c>
      <c r="P7276">
        <v>0</v>
      </c>
      <c r="Q7276">
        <v>0</v>
      </c>
      <c r="R7276">
        <v>0</v>
      </c>
      <c r="S7276">
        <v>0</v>
      </c>
      <c r="T7276">
        <v>0</v>
      </c>
      <c r="U7276">
        <v>0</v>
      </c>
      <c r="V7276">
        <v>0</v>
      </c>
      <c r="W7276">
        <v>0</v>
      </c>
      <c r="X7276">
        <v>0</v>
      </c>
      <c r="Y7276">
        <v>0</v>
      </c>
      <c r="Z7276">
        <v>0</v>
      </c>
      <c r="AA7276">
        <v>0</v>
      </c>
      <c r="AB7276">
        <v>0</v>
      </c>
      <c r="AC7276">
        <v>0</v>
      </c>
    </row>
    <row r="7277" spans="1:29">
      <c r="A7277" t="s">
        <v>906</v>
      </c>
      <c r="B7277" t="s">
        <v>19</v>
      </c>
      <c r="C7277">
        <v>0</v>
      </c>
      <c r="D7277">
        <v>0</v>
      </c>
      <c r="E7277">
        <v>0</v>
      </c>
      <c r="F7277">
        <v>0</v>
      </c>
      <c r="G7277">
        <v>0</v>
      </c>
      <c r="H7277">
        <v>0</v>
      </c>
      <c r="I7277">
        <v>0</v>
      </c>
      <c r="J7277">
        <v>0</v>
      </c>
      <c r="K7277">
        <v>0</v>
      </c>
      <c r="L7277">
        <v>0</v>
      </c>
      <c r="M7277">
        <v>0</v>
      </c>
      <c r="N7277">
        <v>0</v>
      </c>
      <c r="O7277">
        <v>0</v>
      </c>
      <c r="P7277">
        <v>0</v>
      </c>
      <c r="Q7277">
        <v>0</v>
      </c>
      <c r="R7277">
        <v>0</v>
      </c>
      <c r="S7277">
        <v>0</v>
      </c>
      <c r="T7277">
        <v>0</v>
      </c>
      <c r="U7277">
        <v>0</v>
      </c>
      <c r="V7277">
        <v>0</v>
      </c>
      <c r="W7277">
        <v>0</v>
      </c>
      <c r="X7277">
        <v>0</v>
      </c>
      <c r="Y7277">
        <v>0</v>
      </c>
      <c r="Z7277">
        <v>0</v>
      </c>
      <c r="AA7277">
        <v>0</v>
      </c>
      <c r="AB7277">
        <v>0</v>
      </c>
      <c r="AC7277">
        <v>0</v>
      </c>
    </row>
    <row r="7278" spans="1:29">
      <c r="A7278" t="s">
        <v>907</v>
      </c>
      <c r="B7278" t="s">
        <v>19</v>
      </c>
      <c r="C7278">
        <v>0</v>
      </c>
      <c r="D7278">
        <v>0</v>
      </c>
      <c r="E7278">
        <v>0</v>
      </c>
      <c r="F7278">
        <v>0</v>
      </c>
      <c r="G7278">
        <v>0</v>
      </c>
      <c r="H7278">
        <v>0</v>
      </c>
      <c r="I7278">
        <v>0</v>
      </c>
      <c r="J7278">
        <v>0</v>
      </c>
      <c r="K7278">
        <v>0</v>
      </c>
      <c r="L7278">
        <v>0</v>
      </c>
      <c r="M7278">
        <v>0</v>
      </c>
      <c r="N7278">
        <v>0</v>
      </c>
      <c r="O7278">
        <v>0</v>
      </c>
      <c r="P7278">
        <v>0</v>
      </c>
      <c r="Q7278">
        <v>0</v>
      </c>
      <c r="R7278">
        <v>0</v>
      </c>
      <c r="S7278">
        <v>0</v>
      </c>
      <c r="T7278">
        <v>0</v>
      </c>
      <c r="U7278">
        <v>0</v>
      </c>
      <c r="V7278">
        <v>0</v>
      </c>
      <c r="W7278">
        <v>0</v>
      </c>
      <c r="X7278">
        <v>0</v>
      </c>
      <c r="Y7278">
        <v>0</v>
      </c>
      <c r="Z7278">
        <v>0</v>
      </c>
      <c r="AA7278">
        <v>0</v>
      </c>
      <c r="AB7278">
        <v>0</v>
      </c>
      <c r="AC7278">
        <v>0</v>
      </c>
    </row>
    <row r="7279" spans="1:29">
      <c r="A7279" t="s">
        <v>908</v>
      </c>
      <c r="B7279" t="s">
        <v>19</v>
      </c>
      <c r="C7279">
        <v>0</v>
      </c>
      <c r="D7279">
        <v>0</v>
      </c>
      <c r="E7279">
        <v>0</v>
      </c>
      <c r="F7279">
        <v>0</v>
      </c>
      <c r="G7279">
        <v>0</v>
      </c>
      <c r="H7279">
        <v>0</v>
      </c>
      <c r="I7279">
        <v>0</v>
      </c>
      <c r="J7279">
        <v>0</v>
      </c>
      <c r="K7279">
        <v>0</v>
      </c>
      <c r="L7279">
        <v>0</v>
      </c>
      <c r="M7279">
        <v>0</v>
      </c>
      <c r="N7279">
        <v>0</v>
      </c>
      <c r="O7279">
        <v>0</v>
      </c>
      <c r="P7279">
        <v>0</v>
      </c>
      <c r="Q7279">
        <v>0</v>
      </c>
      <c r="R7279">
        <v>0</v>
      </c>
      <c r="S7279">
        <v>0</v>
      </c>
      <c r="T7279">
        <v>0</v>
      </c>
      <c r="U7279">
        <v>0</v>
      </c>
      <c r="V7279">
        <v>0</v>
      </c>
      <c r="W7279">
        <v>0</v>
      </c>
      <c r="X7279">
        <v>0</v>
      </c>
      <c r="Y7279">
        <v>0</v>
      </c>
      <c r="Z7279">
        <v>0</v>
      </c>
      <c r="AA7279">
        <v>0</v>
      </c>
      <c r="AB7279">
        <v>0</v>
      </c>
      <c r="AC7279">
        <v>0</v>
      </c>
    </row>
    <row r="7280" spans="1:29">
      <c r="A7280" t="s">
        <v>909</v>
      </c>
      <c r="B7280" t="s">
        <v>19</v>
      </c>
      <c r="C7280">
        <v>0</v>
      </c>
      <c r="D7280">
        <v>0</v>
      </c>
      <c r="E7280">
        <v>0</v>
      </c>
      <c r="F7280">
        <v>0</v>
      </c>
      <c r="G7280">
        <v>0</v>
      </c>
      <c r="H7280">
        <v>0</v>
      </c>
      <c r="I7280">
        <v>0</v>
      </c>
      <c r="J7280">
        <v>0</v>
      </c>
      <c r="K7280">
        <v>0</v>
      </c>
      <c r="L7280">
        <v>0</v>
      </c>
      <c r="M7280">
        <v>0</v>
      </c>
      <c r="N7280">
        <v>0</v>
      </c>
      <c r="O7280">
        <v>0</v>
      </c>
      <c r="P7280">
        <v>0</v>
      </c>
      <c r="Q7280">
        <v>0</v>
      </c>
      <c r="R7280">
        <v>0</v>
      </c>
      <c r="S7280">
        <v>0</v>
      </c>
      <c r="T7280">
        <v>0</v>
      </c>
      <c r="U7280">
        <v>0</v>
      </c>
      <c r="V7280">
        <v>0</v>
      </c>
      <c r="W7280">
        <v>0</v>
      </c>
      <c r="X7280">
        <v>0</v>
      </c>
      <c r="Y7280">
        <v>0</v>
      </c>
      <c r="Z7280">
        <v>0</v>
      </c>
      <c r="AA7280">
        <v>0</v>
      </c>
      <c r="AB7280">
        <v>0</v>
      </c>
      <c r="AC7280">
        <v>0</v>
      </c>
    </row>
    <row r="7281" spans="1:29">
      <c r="A7281" t="s">
        <v>910</v>
      </c>
      <c r="B7281" t="s">
        <v>19</v>
      </c>
      <c r="C7281">
        <v>0</v>
      </c>
      <c r="D7281">
        <v>0</v>
      </c>
      <c r="E7281">
        <v>0</v>
      </c>
      <c r="F7281">
        <v>0</v>
      </c>
      <c r="G7281">
        <v>0</v>
      </c>
      <c r="H7281">
        <v>0</v>
      </c>
      <c r="I7281">
        <v>0</v>
      </c>
      <c r="J7281">
        <v>0</v>
      </c>
      <c r="K7281">
        <v>0</v>
      </c>
      <c r="L7281">
        <v>0</v>
      </c>
      <c r="M7281">
        <v>0</v>
      </c>
      <c r="N7281">
        <v>0</v>
      </c>
      <c r="O7281">
        <v>0</v>
      </c>
      <c r="P7281">
        <v>0</v>
      </c>
      <c r="Q7281">
        <v>0</v>
      </c>
      <c r="R7281">
        <v>0</v>
      </c>
      <c r="S7281">
        <v>0</v>
      </c>
      <c r="T7281">
        <v>0</v>
      </c>
      <c r="U7281">
        <v>0</v>
      </c>
      <c r="V7281">
        <v>0</v>
      </c>
      <c r="W7281">
        <v>0</v>
      </c>
      <c r="X7281">
        <v>0</v>
      </c>
      <c r="Y7281">
        <v>0</v>
      </c>
      <c r="Z7281">
        <v>0</v>
      </c>
      <c r="AA7281">
        <v>0</v>
      </c>
      <c r="AB7281">
        <v>0</v>
      </c>
      <c r="AC7281">
        <v>0</v>
      </c>
    </row>
    <row r="7282" spans="1:29">
      <c r="A7282" t="s">
        <v>911</v>
      </c>
      <c r="B7282" t="s">
        <v>19</v>
      </c>
      <c r="C7282">
        <v>0</v>
      </c>
      <c r="D7282">
        <v>0</v>
      </c>
      <c r="E7282">
        <v>0</v>
      </c>
      <c r="F7282">
        <v>0</v>
      </c>
      <c r="G7282">
        <v>0</v>
      </c>
      <c r="H7282">
        <v>0</v>
      </c>
      <c r="I7282">
        <v>0</v>
      </c>
      <c r="J7282">
        <v>0</v>
      </c>
      <c r="K7282">
        <v>0</v>
      </c>
      <c r="L7282">
        <v>0</v>
      </c>
      <c r="M7282">
        <v>0</v>
      </c>
      <c r="N7282">
        <v>0</v>
      </c>
      <c r="O7282">
        <v>0</v>
      </c>
      <c r="P7282">
        <v>0</v>
      </c>
      <c r="Q7282">
        <v>0</v>
      </c>
      <c r="R7282">
        <v>0</v>
      </c>
      <c r="S7282">
        <v>0</v>
      </c>
      <c r="T7282">
        <v>0</v>
      </c>
      <c r="U7282">
        <v>0</v>
      </c>
      <c r="V7282">
        <v>0</v>
      </c>
      <c r="W7282">
        <v>0</v>
      </c>
      <c r="X7282">
        <v>0</v>
      </c>
      <c r="Y7282">
        <v>0</v>
      </c>
      <c r="Z7282">
        <v>0</v>
      </c>
      <c r="AA7282">
        <v>0</v>
      </c>
      <c r="AB7282">
        <v>0</v>
      </c>
      <c r="AC7282">
        <v>0</v>
      </c>
    </row>
    <row r="7283" spans="1:29">
      <c r="A7283" t="s">
        <v>912</v>
      </c>
      <c r="B7283" t="s">
        <v>19</v>
      </c>
      <c r="C7283">
        <v>0</v>
      </c>
      <c r="D7283">
        <v>0</v>
      </c>
      <c r="E7283">
        <v>0</v>
      </c>
      <c r="F7283">
        <v>0</v>
      </c>
      <c r="G7283">
        <v>0</v>
      </c>
      <c r="H7283">
        <v>0</v>
      </c>
      <c r="I7283">
        <v>0</v>
      </c>
      <c r="J7283">
        <v>0</v>
      </c>
      <c r="K7283">
        <v>0</v>
      </c>
      <c r="L7283">
        <v>0</v>
      </c>
      <c r="M7283">
        <v>0</v>
      </c>
      <c r="N7283">
        <v>0</v>
      </c>
      <c r="O7283">
        <v>0</v>
      </c>
      <c r="P7283">
        <v>0</v>
      </c>
      <c r="Q7283">
        <v>0</v>
      </c>
      <c r="R7283">
        <v>0</v>
      </c>
      <c r="S7283">
        <v>0</v>
      </c>
      <c r="T7283">
        <v>0</v>
      </c>
      <c r="U7283">
        <v>0</v>
      </c>
      <c r="V7283">
        <v>0</v>
      </c>
      <c r="W7283">
        <v>0</v>
      </c>
      <c r="X7283">
        <v>0</v>
      </c>
      <c r="Y7283">
        <v>0</v>
      </c>
      <c r="Z7283">
        <v>0</v>
      </c>
      <c r="AA7283">
        <v>0</v>
      </c>
      <c r="AB7283">
        <v>0</v>
      </c>
      <c r="AC7283">
        <v>0</v>
      </c>
    </row>
    <row r="7284" spans="1:29">
      <c r="A7284" t="s">
        <v>913</v>
      </c>
      <c r="B7284" t="s">
        <v>19</v>
      </c>
      <c r="C7284" s="2">
        <v>1629060000</v>
      </c>
      <c r="D7284" s="2">
        <v>1664710000</v>
      </c>
      <c r="E7284" s="2">
        <v>1622780000</v>
      </c>
      <c r="F7284" s="2">
        <v>1567090000</v>
      </c>
      <c r="G7284" s="2">
        <v>1565890000</v>
      </c>
      <c r="H7284" s="2">
        <v>1560290000</v>
      </c>
      <c r="I7284" s="2">
        <v>1513460000</v>
      </c>
      <c r="J7284" s="2">
        <v>1512350000</v>
      </c>
      <c r="K7284" s="2">
        <v>1439740000</v>
      </c>
      <c r="L7284" s="2">
        <v>1445160000</v>
      </c>
      <c r="M7284" s="2">
        <v>1430020000</v>
      </c>
      <c r="N7284" s="2">
        <v>1429050000</v>
      </c>
      <c r="O7284" s="2">
        <v>1433260000</v>
      </c>
      <c r="P7284" s="2">
        <v>1438970000</v>
      </c>
      <c r="Q7284" s="2">
        <v>1456930000</v>
      </c>
      <c r="R7284" s="2">
        <v>1446130000</v>
      </c>
      <c r="S7284" s="2">
        <v>1451450000</v>
      </c>
      <c r="T7284" s="2">
        <v>1451910000</v>
      </c>
      <c r="U7284" s="2">
        <v>1457990000</v>
      </c>
      <c r="V7284" s="2">
        <v>1464880000</v>
      </c>
      <c r="W7284" s="2">
        <v>1468100000</v>
      </c>
      <c r="X7284" s="2">
        <v>1471650000</v>
      </c>
      <c r="Y7284" s="2">
        <v>1471150000</v>
      </c>
      <c r="Z7284" s="2">
        <v>1485260000</v>
      </c>
      <c r="AA7284" s="2">
        <v>1496730000</v>
      </c>
      <c r="AB7284" s="2">
        <v>1505940000</v>
      </c>
      <c r="AC7284" s="2">
        <v>1508950000</v>
      </c>
    </row>
    <row r="7285" spans="1:29">
      <c r="A7285" t="s">
        <v>914</v>
      </c>
      <c r="B7285" t="s">
        <v>19</v>
      </c>
      <c r="C7285">
        <v>0</v>
      </c>
      <c r="D7285">
        <v>0</v>
      </c>
      <c r="E7285">
        <v>0</v>
      </c>
      <c r="F7285">
        <v>0</v>
      </c>
      <c r="G7285">
        <v>0</v>
      </c>
      <c r="H7285">
        <v>0</v>
      </c>
      <c r="I7285">
        <v>0</v>
      </c>
      <c r="J7285">
        <v>0</v>
      </c>
      <c r="K7285">
        <v>0</v>
      </c>
      <c r="L7285">
        <v>0</v>
      </c>
      <c r="M7285">
        <v>0</v>
      </c>
      <c r="N7285">
        <v>0</v>
      </c>
      <c r="O7285">
        <v>0</v>
      </c>
      <c r="P7285">
        <v>0</v>
      </c>
      <c r="Q7285">
        <v>0</v>
      </c>
      <c r="R7285">
        <v>0</v>
      </c>
      <c r="S7285">
        <v>0</v>
      </c>
      <c r="T7285">
        <v>0</v>
      </c>
      <c r="U7285">
        <v>0</v>
      </c>
      <c r="V7285">
        <v>0</v>
      </c>
      <c r="W7285">
        <v>0</v>
      </c>
      <c r="X7285">
        <v>0</v>
      </c>
      <c r="Y7285">
        <v>0</v>
      </c>
      <c r="Z7285">
        <v>0</v>
      </c>
      <c r="AA7285">
        <v>0</v>
      </c>
      <c r="AB7285">
        <v>0</v>
      </c>
      <c r="AC7285">
        <v>0</v>
      </c>
    </row>
    <row r="7286" spans="1:29">
      <c r="A7286" t="s">
        <v>915</v>
      </c>
      <c r="B7286" t="s">
        <v>19</v>
      </c>
      <c r="C7286">
        <v>0</v>
      </c>
      <c r="D7286">
        <v>0</v>
      </c>
      <c r="E7286">
        <v>0</v>
      </c>
      <c r="F7286">
        <v>0</v>
      </c>
      <c r="G7286">
        <v>0</v>
      </c>
      <c r="H7286">
        <v>0</v>
      </c>
      <c r="I7286">
        <v>0</v>
      </c>
      <c r="J7286">
        <v>0</v>
      </c>
      <c r="K7286">
        <v>0</v>
      </c>
      <c r="L7286">
        <v>0</v>
      </c>
      <c r="M7286">
        <v>0</v>
      </c>
      <c r="N7286">
        <v>0</v>
      </c>
      <c r="O7286">
        <v>0</v>
      </c>
      <c r="P7286">
        <v>0</v>
      </c>
      <c r="Q7286">
        <v>0</v>
      </c>
      <c r="R7286">
        <v>0</v>
      </c>
      <c r="S7286">
        <v>0</v>
      </c>
      <c r="T7286">
        <v>0</v>
      </c>
      <c r="U7286">
        <v>0</v>
      </c>
      <c r="V7286">
        <v>0</v>
      </c>
      <c r="W7286">
        <v>0</v>
      </c>
      <c r="X7286">
        <v>0</v>
      </c>
      <c r="Y7286">
        <v>0</v>
      </c>
      <c r="Z7286">
        <v>0</v>
      </c>
      <c r="AA7286">
        <v>0</v>
      </c>
      <c r="AB7286">
        <v>0</v>
      </c>
      <c r="AC7286">
        <v>0</v>
      </c>
    </row>
    <row r="7287" spans="1:29">
      <c r="A7287" t="s">
        <v>916</v>
      </c>
      <c r="B7287" t="s">
        <v>19</v>
      </c>
      <c r="C7287">
        <v>0</v>
      </c>
      <c r="D7287">
        <v>0</v>
      </c>
      <c r="E7287">
        <v>0</v>
      </c>
      <c r="F7287">
        <v>0</v>
      </c>
      <c r="G7287">
        <v>0</v>
      </c>
      <c r="H7287">
        <v>0</v>
      </c>
      <c r="I7287">
        <v>0</v>
      </c>
      <c r="J7287">
        <v>0</v>
      </c>
      <c r="K7287">
        <v>0</v>
      </c>
      <c r="L7287">
        <v>0</v>
      </c>
      <c r="M7287">
        <v>0</v>
      </c>
      <c r="N7287">
        <v>0</v>
      </c>
      <c r="O7287">
        <v>0</v>
      </c>
      <c r="P7287">
        <v>0</v>
      </c>
      <c r="Q7287">
        <v>0</v>
      </c>
      <c r="R7287">
        <v>0</v>
      </c>
      <c r="S7287">
        <v>0</v>
      </c>
      <c r="T7287">
        <v>0</v>
      </c>
      <c r="U7287">
        <v>0</v>
      </c>
      <c r="V7287">
        <v>0</v>
      </c>
      <c r="W7287">
        <v>0</v>
      </c>
      <c r="X7287">
        <v>0</v>
      </c>
      <c r="Y7287">
        <v>0</v>
      </c>
      <c r="Z7287">
        <v>0</v>
      </c>
      <c r="AA7287">
        <v>0</v>
      </c>
      <c r="AB7287">
        <v>0</v>
      </c>
      <c r="AC7287">
        <v>0</v>
      </c>
    </row>
    <row r="7288" spans="1:29">
      <c r="A7288" t="s">
        <v>917</v>
      </c>
      <c r="B7288" t="s">
        <v>19</v>
      </c>
      <c r="C7288">
        <v>0</v>
      </c>
      <c r="D7288">
        <v>0</v>
      </c>
      <c r="E7288">
        <v>0</v>
      </c>
      <c r="F7288">
        <v>0</v>
      </c>
      <c r="G7288">
        <v>0</v>
      </c>
      <c r="H7288">
        <v>0</v>
      </c>
      <c r="I7288">
        <v>0</v>
      </c>
      <c r="J7288">
        <v>0</v>
      </c>
      <c r="K7288">
        <v>0</v>
      </c>
      <c r="L7288">
        <v>0</v>
      </c>
      <c r="M7288">
        <v>0</v>
      </c>
      <c r="N7288">
        <v>0</v>
      </c>
      <c r="O7288">
        <v>0</v>
      </c>
      <c r="P7288">
        <v>0</v>
      </c>
      <c r="Q7288">
        <v>0</v>
      </c>
      <c r="R7288">
        <v>0</v>
      </c>
      <c r="S7288">
        <v>0</v>
      </c>
      <c r="T7288">
        <v>0</v>
      </c>
      <c r="U7288">
        <v>0</v>
      </c>
      <c r="V7288">
        <v>0</v>
      </c>
      <c r="W7288">
        <v>0</v>
      </c>
      <c r="X7288">
        <v>0</v>
      </c>
      <c r="Y7288">
        <v>0</v>
      </c>
      <c r="Z7288">
        <v>0</v>
      </c>
      <c r="AA7288">
        <v>0</v>
      </c>
      <c r="AB7288">
        <v>0</v>
      </c>
      <c r="AC7288">
        <v>0</v>
      </c>
    </row>
    <row r="7289" spans="1:29">
      <c r="A7289" t="s">
        <v>918</v>
      </c>
      <c r="B7289" t="s">
        <v>19</v>
      </c>
      <c r="C7289">
        <v>0</v>
      </c>
      <c r="D7289">
        <v>0</v>
      </c>
      <c r="E7289">
        <v>0</v>
      </c>
      <c r="F7289">
        <v>0</v>
      </c>
      <c r="G7289">
        <v>0</v>
      </c>
      <c r="H7289">
        <v>0</v>
      </c>
      <c r="I7289">
        <v>0</v>
      </c>
      <c r="J7289">
        <v>0</v>
      </c>
      <c r="K7289">
        <v>0</v>
      </c>
      <c r="L7289">
        <v>0</v>
      </c>
      <c r="M7289">
        <v>0</v>
      </c>
      <c r="N7289">
        <v>0</v>
      </c>
      <c r="O7289">
        <v>0</v>
      </c>
      <c r="P7289">
        <v>0</v>
      </c>
      <c r="Q7289">
        <v>0</v>
      </c>
      <c r="R7289">
        <v>0</v>
      </c>
      <c r="S7289">
        <v>0</v>
      </c>
      <c r="T7289">
        <v>0</v>
      </c>
      <c r="U7289">
        <v>0</v>
      </c>
      <c r="V7289">
        <v>0</v>
      </c>
      <c r="W7289">
        <v>0</v>
      </c>
      <c r="X7289">
        <v>0</v>
      </c>
      <c r="Y7289">
        <v>0</v>
      </c>
      <c r="Z7289">
        <v>0</v>
      </c>
      <c r="AA7289">
        <v>0</v>
      </c>
      <c r="AB7289">
        <v>0</v>
      </c>
      <c r="AC7289">
        <v>0</v>
      </c>
    </row>
    <row r="7290" spans="1:29">
      <c r="A7290" t="s">
        <v>919</v>
      </c>
      <c r="B7290" t="s">
        <v>19</v>
      </c>
      <c r="C7290">
        <v>0</v>
      </c>
      <c r="D7290">
        <v>0</v>
      </c>
      <c r="E7290">
        <v>0</v>
      </c>
      <c r="F7290">
        <v>0</v>
      </c>
      <c r="G7290">
        <v>0</v>
      </c>
      <c r="H7290">
        <v>0</v>
      </c>
      <c r="I7290">
        <v>0</v>
      </c>
      <c r="J7290">
        <v>0</v>
      </c>
      <c r="K7290">
        <v>0</v>
      </c>
      <c r="L7290">
        <v>0</v>
      </c>
      <c r="M7290">
        <v>0</v>
      </c>
      <c r="N7290">
        <v>0</v>
      </c>
      <c r="O7290">
        <v>0</v>
      </c>
      <c r="P7290">
        <v>0</v>
      </c>
      <c r="Q7290">
        <v>0</v>
      </c>
      <c r="R7290">
        <v>0</v>
      </c>
      <c r="S7290">
        <v>0</v>
      </c>
      <c r="T7290">
        <v>0</v>
      </c>
      <c r="U7290">
        <v>0</v>
      </c>
      <c r="V7290">
        <v>0</v>
      </c>
      <c r="W7290">
        <v>0</v>
      </c>
      <c r="X7290">
        <v>0</v>
      </c>
      <c r="Y7290">
        <v>0</v>
      </c>
      <c r="Z7290">
        <v>0</v>
      </c>
      <c r="AA7290">
        <v>0</v>
      </c>
      <c r="AB7290">
        <v>0</v>
      </c>
      <c r="AC7290">
        <v>0</v>
      </c>
    </row>
    <row r="7291" spans="1:29">
      <c r="A7291" t="s">
        <v>920</v>
      </c>
      <c r="B7291" t="s">
        <v>19</v>
      </c>
      <c r="C7291">
        <v>0</v>
      </c>
      <c r="D7291">
        <v>0</v>
      </c>
      <c r="E7291">
        <v>0</v>
      </c>
      <c r="F7291">
        <v>0</v>
      </c>
      <c r="G7291">
        <v>0</v>
      </c>
      <c r="H7291">
        <v>0</v>
      </c>
      <c r="I7291">
        <v>0</v>
      </c>
      <c r="J7291">
        <v>0</v>
      </c>
      <c r="K7291">
        <v>0</v>
      </c>
      <c r="L7291">
        <v>0</v>
      </c>
      <c r="M7291">
        <v>0</v>
      </c>
      <c r="N7291">
        <v>0</v>
      </c>
      <c r="O7291">
        <v>0</v>
      </c>
      <c r="P7291">
        <v>0</v>
      </c>
      <c r="Q7291">
        <v>0</v>
      </c>
      <c r="R7291">
        <v>0</v>
      </c>
      <c r="S7291">
        <v>0</v>
      </c>
      <c r="T7291">
        <v>0</v>
      </c>
      <c r="U7291">
        <v>0</v>
      </c>
      <c r="V7291">
        <v>0</v>
      </c>
      <c r="W7291">
        <v>0</v>
      </c>
      <c r="X7291">
        <v>0</v>
      </c>
      <c r="Y7291">
        <v>0</v>
      </c>
      <c r="Z7291">
        <v>0</v>
      </c>
      <c r="AA7291">
        <v>0</v>
      </c>
      <c r="AB7291">
        <v>0</v>
      </c>
      <c r="AC7291">
        <v>0</v>
      </c>
    </row>
    <row r="7292" spans="1:29">
      <c r="A7292" t="s">
        <v>921</v>
      </c>
      <c r="B7292" t="s">
        <v>19</v>
      </c>
      <c r="C7292">
        <v>0</v>
      </c>
      <c r="D7292">
        <v>0</v>
      </c>
      <c r="E7292">
        <v>0</v>
      </c>
      <c r="F7292">
        <v>0</v>
      </c>
      <c r="G7292">
        <v>0</v>
      </c>
      <c r="H7292">
        <v>0</v>
      </c>
      <c r="I7292">
        <v>0</v>
      </c>
      <c r="J7292">
        <v>0</v>
      </c>
      <c r="K7292">
        <v>0</v>
      </c>
      <c r="L7292">
        <v>0</v>
      </c>
      <c r="M7292">
        <v>0</v>
      </c>
      <c r="N7292">
        <v>0</v>
      </c>
      <c r="O7292">
        <v>0</v>
      </c>
      <c r="P7292">
        <v>0</v>
      </c>
      <c r="Q7292">
        <v>0</v>
      </c>
      <c r="R7292">
        <v>0</v>
      </c>
      <c r="S7292">
        <v>0</v>
      </c>
      <c r="T7292">
        <v>0</v>
      </c>
      <c r="U7292">
        <v>0</v>
      </c>
      <c r="V7292">
        <v>0</v>
      </c>
      <c r="W7292">
        <v>0</v>
      </c>
      <c r="X7292">
        <v>0</v>
      </c>
      <c r="Y7292">
        <v>0</v>
      </c>
      <c r="Z7292">
        <v>0</v>
      </c>
      <c r="AA7292">
        <v>0</v>
      </c>
      <c r="AB7292">
        <v>0</v>
      </c>
      <c r="AC7292">
        <v>0</v>
      </c>
    </row>
    <row r="7293" spans="1:29">
      <c r="A7293" t="s">
        <v>922</v>
      </c>
      <c r="B7293" t="s">
        <v>19</v>
      </c>
      <c r="C7293">
        <v>0</v>
      </c>
      <c r="D7293">
        <v>0</v>
      </c>
      <c r="E7293">
        <v>0</v>
      </c>
      <c r="F7293">
        <v>0</v>
      </c>
      <c r="G7293">
        <v>0</v>
      </c>
      <c r="H7293">
        <v>0</v>
      </c>
      <c r="I7293">
        <v>0</v>
      </c>
      <c r="J7293">
        <v>0</v>
      </c>
      <c r="K7293">
        <v>0</v>
      </c>
      <c r="L7293">
        <v>0</v>
      </c>
      <c r="M7293">
        <v>0</v>
      </c>
      <c r="N7293">
        <v>0</v>
      </c>
      <c r="O7293">
        <v>0</v>
      </c>
      <c r="P7293">
        <v>0</v>
      </c>
      <c r="Q7293">
        <v>0</v>
      </c>
      <c r="R7293">
        <v>0</v>
      </c>
      <c r="S7293">
        <v>0</v>
      </c>
      <c r="T7293">
        <v>0</v>
      </c>
      <c r="U7293">
        <v>0</v>
      </c>
      <c r="V7293">
        <v>0</v>
      </c>
      <c r="W7293">
        <v>0</v>
      </c>
      <c r="X7293">
        <v>0</v>
      </c>
      <c r="Y7293">
        <v>0</v>
      </c>
      <c r="Z7293">
        <v>0</v>
      </c>
      <c r="AA7293">
        <v>0</v>
      </c>
      <c r="AB7293">
        <v>0</v>
      </c>
      <c r="AC7293">
        <v>0</v>
      </c>
    </row>
    <row r="7294" spans="1:29">
      <c r="A7294" t="s">
        <v>923</v>
      </c>
      <c r="B7294" t="s">
        <v>19</v>
      </c>
      <c r="C7294" s="2">
        <v>60006000</v>
      </c>
      <c r="D7294" s="2">
        <v>64205000</v>
      </c>
      <c r="E7294" s="2">
        <v>66670300</v>
      </c>
      <c r="F7294" s="2">
        <v>68404700</v>
      </c>
      <c r="G7294" s="2">
        <v>69050600</v>
      </c>
      <c r="H7294" s="2">
        <v>69485900</v>
      </c>
      <c r="I7294" s="2">
        <v>69365200</v>
      </c>
      <c r="J7294" s="2">
        <v>69114300</v>
      </c>
      <c r="K7294" s="2">
        <v>68903900</v>
      </c>
      <c r="L7294" s="2">
        <v>68425900</v>
      </c>
      <c r="M7294" s="2">
        <v>68270300</v>
      </c>
      <c r="N7294" s="2">
        <v>67925600</v>
      </c>
      <c r="O7294" s="2">
        <v>67548900</v>
      </c>
      <c r="P7294" s="2">
        <v>67572400</v>
      </c>
      <c r="Q7294" s="2">
        <v>67602100</v>
      </c>
      <c r="R7294" s="2">
        <v>67924300</v>
      </c>
      <c r="S7294" s="2">
        <v>68200400</v>
      </c>
      <c r="T7294" s="2">
        <v>68404300</v>
      </c>
      <c r="U7294" s="2">
        <v>68946000</v>
      </c>
      <c r="V7294" s="2">
        <v>69463200</v>
      </c>
      <c r="W7294" s="2">
        <v>70245500</v>
      </c>
      <c r="X7294" s="2">
        <v>71038600</v>
      </c>
      <c r="Y7294" s="2">
        <v>71737100</v>
      </c>
      <c r="Z7294" s="2">
        <v>72837100</v>
      </c>
      <c r="AA7294" s="2">
        <v>74006800</v>
      </c>
      <c r="AB7294" s="2">
        <v>75174700</v>
      </c>
      <c r="AC7294" s="2">
        <v>76815700</v>
      </c>
    </row>
    <row r="7295" spans="1:29">
      <c r="A7295" t="s">
        <v>924</v>
      </c>
      <c r="B7295" t="s">
        <v>19</v>
      </c>
      <c r="C7295">
        <v>0</v>
      </c>
      <c r="D7295">
        <v>0</v>
      </c>
      <c r="E7295">
        <v>0</v>
      </c>
      <c r="F7295">
        <v>0</v>
      </c>
      <c r="G7295">
        <v>0</v>
      </c>
      <c r="H7295">
        <v>0</v>
      </c>
      <c r="I7295">
        <v>0</v>
      </c>
      <c r="J7295">
        <v>0</v>
      </c>
      <c r="K7295">
        <v>0</v>
      </c>
      <c r="L7295">
        <v>0</v>
      </c>
      <c r="M7295">
        <v>0</v>
      </c>
      <c r="N7295">
        <v>0</v>
      </c>
      <c r="O7295">
        <v>0</v>
      </c>
      <c r="P7295">
        <v>0</v>
      </c>
      <c r="Q7295">
        <v>0</v>
      </c>
      <c r="R7295">
        <v>0</v>
      </c>
      <c r="S7295">
        <v>0</v>
      </c>
      <c r="T7295">
        <v>0</v>
      </c>
      <c r="U7295">
        <v>0</v>
      </c>
      <c r="V7295">
        <v>0</v>
      </c>
      <c r="W7295">
        <v>0</v>
      </c>
      <c r="X7295">
        <v>0</v>
      </c>
      <c r="Y7295">
        <v>0</v>
      </c>
      <c r="Z7295">
        <v>0</v>
      </c>
      <c r="AA7295">
        <v>0</v>
      </c>
      <c r="AB7295">
        <v>0</v>
      </c>
      <c r="AC7295">
        <v>0</v>
      </c>
    </row>
    <row r="7296" spans="1:29">
      <c r="A7296" t="s">
        <v>925</v>
      </c>
      <c r="B7296" t="s">
        <v>19</v>
      </c>
      <c r="C7296">
        <v>0</v>
      </c>
      <c r="D7296">
        <v>0</v>
      </c>
      <c r="E7296">
        <v>0</v>
      </c>
      <c r="F7296">
        <v>0</v>
      </c>
      <c r="G7296">
        <v>0</v>
      </c>
      <c r="H7296">
        <v>0</v>
      </c>
      <c r="I7296">
        <v>0</v>
      </c>
      <c r="J7296">
        <v>0</v>
      </c>
      <c r="K7296">
        <v>0</v>
      </c>
      <c r="L7296">
        <v>0</v>
      </c>
      <c r="M7296">
        <v>0</v>
      </c>
      <c r="N7296">
        <v>0</v>
      </c>
      <c r="O7296">
        <v>0</v>
      </c>
      <c r="P7296">
        <v>0</v>
      </c>
      <c r="Q7296">
        <v>0</v>
      </c>
      <c r="R7296">
        <v>0</v>
      </c>
      <c r="S7296">
        <v>0</v>
      </c>
      <c r="T7296">
        <v>0</v>
      </c>
      <c r="U7296">
        <v>0</v>
      </c>
      <c r="V7296">
        <v>0</v>
      </c>
      <c r="W7296">
        <v>0</v>
      </c>
      <c r="X7296">
        <v>0</v>
      </c>
      <c r="Y7296">
        <v>0</v>
      </c>
      <c r="Z7296">
        <v>0</v>
      </c>
      <c r="AA7296">
        <v>0</v>
      </c>
      <c r="AB7296">
        <v>0</v>
      </c>
      <c r="AC7296">
        <v>0</v>
      </c>
    </row>
    <row r="7297" spans="1:29">
      <c r="A7297" t="s">
        <v>926</v>
      </c>
      <c r="B7297" t="s">
        <v>19</v>
      </c>
      <c r="C7297">
        <v>0</v>
      </c>
      <c r="D7297">
        <v>0</v>
      </c>
      <c r="E7297">
        <v>0</v>
      </c>
      <c r="F7297">
        <v>0</v>
      </c>
      <c r="G7297">
        <v>0</v>
      </c>
      <c r="H7297">
        <v>0</v>
      </c>
      <c r="I7297">
        <v>0</v>
      </c>
      <c r="J7297">
        <v>0</v>
      </c>
      <c r="K7297">
        <v>0</v>
      </c>
      <c r="L7297">
        <v>0</v>
      </c>
      <c r="M7297">
        <v>0</v>
      </c>
      <c r="N7297">
        <v>0</v>
      </c>
      <c r="O7297">
        <v>0</v>
      </c>
      <c r="P7297">
        <v>0</v>
      </c>
      <c r="Q7297">
        <v>0</v>
      </c>
      <c r="R7297">
        <v>0</v>
      </c>
      <c r="S7297">
        <v>0</v>
      </c>
      <c r="T7297">
        <v>0</v>
      </c>
      <c r="U7297">
        <v>0</v>
      </c>
      <c r="V7297">
        <v>0</v>
      </c>
      <c r="W7297">
        <v>0</v>
      </c>
      <c r="X7297">
        <v>0</v>
      </c>
      <c r="Y7297">
        <v>0</v>
      </c>
      <c r="Z7297">
        <v>0</v>
      </c>
      <c r="AA7297">
        <v>0</v>
      </c>
      <c r="AB7297">
        <v>0</v>
      </c>
      <c r="AC7297">
        <v>0</v>
      </c>
    </row>
    <row r="7298" spans="1:29">
      <c r="A7298" t="s">
        <v>927</v>
      </c>
      <c r="B7298" t="s">
        <v>19</v>
      </c>
      <c r="C7298">
        <v>0</v>
      </c>
      <c r="D7298">
        <v>0</v>
      </c>
      <c r="E7298">
        <v>0</v>
      </c>
      <c r="F7298">
        <v>0</v>
      </c>
      <c r="G7298">
        <v>0</v>
      </c>
      <c r="H7298">
        <v>0</v>
      </c>
      <c r="I7298">
        <v>0</v>
      </c>
      <c r="J7298">
        <v>0</v>
      </c>
      <c r="K7298">
        <v>0</v>
      </c>
      <c r="L7298">
        <v>0</v>
      </c>
      <c r="M7298">
        <v>0</v>
      </c>
      <c r="N7298">
        <v>0</v>
      </c>
      <c r="O7298">
        <v>0</v>
      </c>
      <c r="P7298">
        <v>0</v>
      </c>
      <c r="Q7298">
        <v>0</v>
      </c>
      <c r="R7298">
        <v>0</v>
      </c>
      <c r="S7298">
        <v>0</v>
      </c>
      <c r="T7298">
        <v>0</v>
      </c>
      <c r="U7298">
        <v>0</v>
      </c>
      <c r="V7298">
        <v>0</v>
      </c>
      <c r="W7298">
        <v>0</v>
      </c>
      <c r="X7298">
        <v>0</v>
      </c>
      <c r="Y7298">
        <v>0</v>
      </c>
      <c r="Z7298">
        <v>0</v>
      </c>
      <c r="AA7298">
        <v>0</v>
      </c>
      <c r="AB7298">
        <v>0</v>
      </c>
      <c r="AC7298">
        <v>0</v>
      </c>
    </row>
    <row r="7299" spans="1:29">
      <c r="A7299" t="s">
        <v>928</v>
      </c>
      <c r="B7299" t="s">
        <v>19</v>
      </c>
      <c r="C7299">
        <v>0</v>
      </c>
      <c r="D7299">
        <v>0</v>
      </c>
      <c r="E7299">
        <v>0</v>
      </c>
      <c r="F7299">
        <v>0</v>
      </c>
      <c r="G7299">
        <v>0</v>
      </c>
      <c r="H7299">
        <v>0</v>
      </c>
      <c r="I7299">
        <v>0</v>
      </c>
      <c r="J7299">
        <v>0</v>
      </c>
      <c r="K7299">
        <v>0</v>
      </c>
      <c r="L7299">
        <v>0</v>
      </c>
      <c r="M7299">
        <v>0</v>
      </c>
      <c r="N7299">
        <v>0</v>
      </c>
      <c r="O7299">
        <v>0</v>
      </c>
      <c r="P7299">
        <v>0</v>
      </c>
      <c r="Q7299">
        <v>0</v>
      </c>
      <c r="R7299">
        <v>0</v>
      </c>
      <c r="S7299">
        <v>0</v>
      </c>
      <c r="T7299">
        <v>0</v>
      </c>
      <c r="U7299">
        <v>0</v>
      </c>
      <c r="V7299">
        <v>0</v>
      </c>
      <c r="W7299">
        <v>0</v>
      </c>
      <c r="X7299">
        <v>0</v>
      </c>
      <c r="Y7299">
        <v>0</v>
      </c>
      <c r="Z7299">
        <v>0</v>
      </c>
      <c r="AA7299">
        <v>0</v>
      </c>
      <c r="AB7299">
        <v>0</v>
      </c>
      <c r="AC7299">
        <v>0</v>
      </c>
    </row>
    <row r="7300" spans="1:29">
      <c r="A7300" t="s">
        <v>929</v>
      </c>
      <c r="B7300" t="s">
        <v>19</v>
      </c>
      <c r="C7300">
        <v>0</v>
      </c>
      <c r="D7300">
        <v>0</v>
      </c>
      <c r="E7300">
        <v>0</v>
      </c>
      <c r="F7300">
        <v>0</v>
      </c>
      <c r="G7300">
        <v>0</v>
      </c>
      <c r="H7300">
        <v>0</v>
      </c>
      <c r="I7300">
        <v>0</v>
      </c>
      <c r="J7300">
        <v>0</v>
      </c>
      <c r="K7300">
        <v>0</v>
      </c>
      <c r="L7300">
        <v>0</v>
      </c>
      <c r="M7300">
        <v>0</v>
      </c>
      <c r="N7300">
        <v>0</v>
      </c>
      <c r="O7300">
        <v>0</v>
      </c>
      <c r="P7300">
        <v>0</v>
      </c>
      <c r="Q7300">
        <v>0</v>
      </c>
      <c r="R7300">
        <v>0</v>
      </c>
      <c r="S7300">
        <v>0</v>
      </c>
      <c r="T7300">
        <v>0</v>
      </c>
      <c r="U7300">
        <v>0</v>
      </c>
      <c r="V7300">
        <v>0</v>
      </c>
      <c r="W7300">
        <v>0</v>
      </c>
      <c r="X7300">
        <v>0</v>
      </c>
      <c r="Y7300">
        <v>0</v>
      </c>
      <c r="Z7300">
        <v>0</v>
      </c>
      <c r="AA7300">
        <v>0</v>
      </c>
      <c r="AB7300">
        <v>0</v>
      </c>
      <c r="AC7300">
        <v>0</v>
      </c>
    </row>
    <row r="7301" spans="1:29">
      <c r="A7301" t="s">
        <v>930</v>
      </c>
      <c r="B7301" t="s">
        <v>19</v>
      </c>
      <c r="C7301">
        <v>0</v>
      </c>
      <c r="D7301">
        <v>0</v>
      </c>
      <c r="E7301">
        <v>0</v>
      </c>
      <c r="F7301">
        <v>0</v>
      </c>
      <c r="G7301">
        <v>0</v>
      </c>
      <c r="H7301">
        <v>0</v>
      </c>
      <c r="I7301">
        <v>0</v>
      </c>
      <c r="J7301">
        <v>0</v>
      </c>
      <c r="K7301">
        <v>0</v>
      </c>
      <c r="L7301">
        <v>0</v>
      </c>
      <c r="M7301">
        <v>0</v>
      </c>
      <c r="N7301">
        <v>0</v>
      </c>
      <c r="O7301">
        <v>0</v>
      </c>
      <c r="P7301">
        <v>0</v>
      </c>
      <c r="Q7301">
        <v>0</v>
      </c>
      <c r="R7301">
        <v>0</v>
      </c>
      <c r="S7301">
        <v>0</v>
      </c>
      <c r="T7301">
        <v>0</v>
      </c>
      <c r="U7301">
        <v>0</v>
      </c>
      <c r="V7301">
        <v>0</v>
      </c>
      <c r="W7301">
        <v>0</v>
      </c>
      <c r="X7301">
        <v>0</v>
      </c>
      <c r="Y7301">
        <v>0</v>
      </c>
      <c r="Z7301">
        <v>0</v>
      </c>
      <c r="AA7301">
        <v>0</v>
      </c>
      <c r="AB7301">
        <v>0</v>
      </c>
      <c r="AC7301">
        <v>0</v>
      </c>
    </row>
    <row r="7302" spans="1:29">
      <c r="A7302" t="s">
        <v>931</v>
      </c>
      <c r="B7302" t="s">
        <v>19</v>
      </c>
      <c r="C7302">
        <v>0</v>
      </c>
      <c r="D7302">
        <v>0</v>
      </c>
      <c r="E7302">
        <v>0</v>
      </c>
      <c r="F7302">
        <v>0</v>
      </c>
      <c r="G7302">
        <v>0</v>
      </c>
      <c r="H7302">
        <v>0</v>
      </c>
      <c r="I7302">
        <v>0</v>
      </c>
      <c r="J7302">
        <v>0</v>
      </c>
      <c r="K7302">
        <v>0</v>
      </c>
      <c r="L7302">
        <v>0</v>
      </c>
      <c r="M7302">
        <v>0</v>
      </c>
      <c r="N7302">
        <v>0</v>
      </c>
      <c r="O7302">
        <v>0</v>
      </c>
      <c r="P7302">
        <v>0</v>
      </c>
      <c r="Q7302">
        <v>0</v>
      </c>
      <c r="R7302">
        <v>0</v>
      </c>
      <c r="S7302">
        <v>0</v>
      </c>
      <c r="T7302">
        <v>0</v>
      </c>
      <c r="U7302">
        <v>0</v>
      </c>
      <c r="V7302">
        <v>0</v>
      </c>
      <c r="W7302">
        <v>0</v>
      </c>
      <c r="X7302">
        <v>0</v>
      </c>
      <c r="Y7302">
        <v>0</v>
      </c>
      <c r="Z7302">
        <v>0</v>
      </c>
      <c r="AA7302">
        <v>0</v>
      </c>
      <c r="AB7302">
        <v>0</v>
      </c>
      <c r="AC7302">
        <v>0</v>
      </c>
    </row>
    <row r="7303" spans="1:29">
      <c r="A7303" t="s">
        <v>932</v>
      </c>
      <c r="B7303" t="s">
        <v>19</v>
      </c>
      <c r="C7303">
        <v>0</v>
      </c>
      <c r="D7303">
        <v>0</v>
      </c>
      <c r="E7303">
        <v>0</v>
      </c>
      <c r="F7303">
        <v>0</v>
      </c>
      <c r="G7303">
        <v>0</v>
      </c>
      <c r="H7303">
        <v>0</v>
      </c>
      <c r="I7303">
        <v>0</v>
      </c>
      <c r="J7303">
        <v>0</v>
      </c>
      <c r="K7303">
        <v>0</v>
      </c>
      <c r="L7303">
        <v>0</v>
      </c>
      <c r="M7303">
        <v>0</v>
      </c>
      <c r="N7303">
        <v>0</v>
      </c>
      <c r="O7303">
        <v>0</v>
      </c>
      <c r="P7303">
        <v>0</v>
      </c>
      <c r="Q7303">
        <v>0</v>
      </c>
      <c r="R7303">
        <v>0</v>
      </c>
      <c r="S7303">
        <v>0</v>
      </c>
      <c r="T7303">
        <v>0</v>
      </c>
      <c r="U7303">
        <v>0</v>
      </c>
      <c r="V7303">
        <v>0</v>
      </c>
      <c r="W7303">
        <v>0</v>
      </c>
      <c r="X7303">
        <v>0</v>
      </c>
      <c r="Y7303">
        <v>0</v>
      </c>
      <c r="Z7303">
        <v>0</v>
      </c>
      <c r="AA7303">
        <v>0</v>
      </c>
      <c r="AB7303">
        <v>0</v>
      </c>
      <c r="AC7303">
        <v>0</v>
      </c>
    </row>
    <row r="7304" spans="1:29">
      <c r="A7304" t="s">
        <v>933</v>
      </c>
      <c r="B7304" t="s">
        <v>19</v>
      </c>
      <c r="C7304" s="2">
        <v>1302550000</v>
      </c>
      <c r="D7304" s="2">
        <v>1331060000</v>
      </c>
      <c r="E7304" s="2">
        <v>1297530000</v>
      </c>
      <c r="F7304" s="2">
        <v>1253010000</v>
      </c>
      <c r="G7304" s="2">
        <v>1252050000</v>
      </c>
      <c r="H7304" s="2">
        <v>1247570000</v>
      </c>
      <c r="I7304" s="2">
        <v>1210120000</v>
      </c>
      <c r="J7304" s="2">
        <v>1209240000</v>
      </c>
      <c r="K7304" s="2">
        <v>1151170000</v>
      </c>
      <c r="L7304" s="2">
        <v>1155510000</v>
      </c>
      <c r="M7304" s="2">
        <v>1143400000</v>
      </c>
      <c r="N7304" s="2">
        <v>1142630000</v>
      </c>
      <c r="O7304" s="2">
        <v>1146000000</v>
      </c>
      <c r="P7304" s="2">
        <v>1150560000</v>
      </c>
      <c r="Q7304" s="2">
        <v>1164920000</v>
      </c>
      <c r="R7304" s="2">
        <v>1156290000</v>
      </c>
      <c r="S7304" s="2">
        <v>1160540000</v>
      </c>
      <c r="T7304" s="2">
        <v>1160910000</v>
      </c>
      <c r="U7304" s="2">
        <v>1165770000</v>
      </c>
      <c r="V7304" s="2">
        <v>1171280000</v>
      </c>
      <c r="W7304" s="2">
        <v>1173860000</v>
      </c>
      <c r="X7304" s="2">
        <v>1176690000</v>
      </c>
      <c r="Y7304" s="2">
        <v>1176290000</v>
      </c>
      <c r="Z7304" s="2">
        <v>1187580000</v>
      </c>
      <c r="AA7304" s="2">
        <v>1196740000</v>
      </c>
      <c r="AB7304" s="2">
        <v>1204110000</v>
      </c>
      <c r="AC7304" s="2">
        <v>1206520000</v>
      </c>
    </row>
    <row r="7305" spans="1:29">
      <c r="A7305" t="s">
        <v>934</v>
      </c>
      <c r="B7305" t="s">
        <v>19</v>
      </c>
      <c r="C7305">
        <v>0</v>
      </c>
      <c r="D7305">
        <v>0</v>
      </c>
      <c r="E7305">
        <v>0</v>
      </c>
      <c r="F7305">
        <v>0</v>
      </c>
      <c r="G7305">
        <v>0</v>
      </c>
      <c r="H7305">
        <v>0</v>
      </c>
      <c r="I7305">
        <v>0</v>
      </c>
      <c r="J7305">
        <v>0</v>
      </c>
      <c r="K7305">
        <v>0</v>
      </c>
      <c r="L7305">
        <v>0</v>
      </c>
      <c r="M7305">
        <v>0</v>
      </c>
      <c r="N7305">
        <v>0</v>
      </c>
      <c r="O7305">
        <v>0</v>
      </c>
      <c r="P7305">
        <v>0</v>
      </c>
      <c r="Q7305">
        <v>0</v>
      </c>
      <c r="R7305">
        <v>0</v>
      </c>
      <c r="S7305">
        <v>0</v>
      </c>
      <c r="T7305">
        <v>0</v>
      </c>
      <c r="U7305">
        <v>0</v>
      </c>
      <c r="V7305">
        <v>0</v>
      </c>
      <c r="W7305">
        <v>0</v>
      </c>
      <c r="X7305">
        <v>0</v>
      </c>
      <c r="Y7305">
        <v>0</v>
      </c>
      <c r="Z7305">
        <v>0</v>
      </c>
      <c r="AA7305">
        <v>0</v>
      </c>
      <c r="AB7305">
        <v>0</v>
      </c>
      <c r="AC7305">
        <v>0</v>
      </c>
    </row>
    <row r="7306" spans="1:29">
      <c r="A7306" t="s">
        <v>935</v>
      </c>
      <c r="B7306" t="s">
        <v>19</v>
      </c>
      <c r="C7306">
        <v>0</v>
      </c>
      <c r="D7306">
        <v>0</v>
      </c>
      <c r="E7306">
        <v>0</v>
      </c>
      <c r="F7306">
        <v>0</v>
      </c>
      <c r="G7306">
        <v>0</v>
      </c>
      <c r="H7306">
        <v>0</v>
      </c>
      <c r="I7306">
        <v>0</v>
      </c>
      <c r="J7306">
        <v>0</v>
      </c>
      <c r="K7306">
        <v>0</v>
      </c>
      <c r="L7306">
        <v>0</v>
      </c>
      <c r="M7306">
        <v>0</v>
      </c>
      <c r="N7306">
        <v>0</v>
      </c>
      <c r="O7306">
        <v>0</v>
      </c>
      <c r="P7306">
        <v>0</v>
      </c>
      <c r="Q7306">
        <v>0</v>
      </c>
      <c r="R7306">
        <v>0</v>
      </c>
      <c r="S7306">
        <v>0</v>
      </c>
      <c r="T7306">
        <v>0</v>
      </c>
      <c r="U7306">
        <v>0</v>
      </c>
      <c r="V7306">
        <v>0</v>
      </c>
      <c r="W7306">
        <v>0</v>
      </c>
      <c r="X7306">
        <v>0</v>
      </c>
      <c r="Y7306">
        <v>0</v>
      </c>
      <c r="Z7306">
        <v>0</v>
      </c>
      <c r="AA7306">
        <v>0</v>
      </c>
      <c r="AB7306">
        <v>0</v>
      </c>
      <c r="AC7306">
        <v>0</v>
      </c>
    </row>
    <row r="7307" spans="1:29">
      <c r="A7307" t="s">
        <v>936</v>
      </c>
      <c r="B7307" t="s">
        <v>19</v>
      </c>
      <c r="C7307">
        <v>0</v>
      </c>
      <c r="D7307">
        <v>0</v>
      </c>
      <c r="E7307">
        <v>0</v>
      </c>
      <c r="F7307">
        <v>0</v>
      </c>
      <c r="G7307">
        <v>0</v>
      </c>
      <c r="H7307">
        <v>0</v>
      </c>
      <c r="I7307">
        <v>0</v>
      </c>
      <c r="J7307">
        <v>0</v>
      </c>
      <c r="K7307">
        <v>0</v>
      </c>
      <c r="L7307">
        <v>0</v>
      </c>
      <c r="M7307">
        <v>0</v>
      </c>
      <c r="N7307">
        <v>0</v>
      </c>
      <c r="O7307">
        <v>0</v>
      </c>
      <c r="P7307">
        <v>0</v>
      </c>
      <c r="Q7307">
        <v>0</v>
      </c>
      <c r="R7307">
        <v>0</v>
      </c>
      <c r="S7307">
        <v>0</v>
      </c>
      <c r="T7307">
        <v>0</v>
      </c>
      <c r="U7307">
        <v>0</v>
      </c>
      <c r="V7307">
        <v>0</v>
      </c>
      <c r="W7307">
        <v>0</v>
      </c>
      <c r="X7307">
        <v>0</v>
      </c>
      <c r="Y7307">
        <v>0</v>
      </c>
      <c r="Z7307">
        <v>0</v>
      </c>
      <c r="AA7307">
        <v>0</v>
      </c>
      <c r="AB7307">
        <v>0</v>
      </c>
      <c r="AC7307">
        <v>0</v>
      </c>
    </row>
    <row r="7308" spans="1:29">
      <c r="A7308" t="s">
        <v>937</v>
      </c>
      <c r="B7308" t="s">
        <v>19</v>
      </c>
      <c r="C7308">
        <v>0</v>
      </c>
      <c r="D7308">
        <v>0</v>
      </c>
      <c r="E7308">
        <v>0</v>
      </c>
      <c r="F7308">
        <v>0</v>
      </c>
      <c r="G7308">
        <v>0</v>
      </c>
      <c r="H7308">
        <v>0</v>
      </c>
      <c r="I7308">
        <v>0</v>
      </c>
      <c r="J7308">
        <v>0</v>
      </c>
      <c r="K7308">
        <v>0</v>
      </c>
      <c r="L7308">
        <v>0</v>
      </c>
      <c r="M7308">
        <v>0</v>
      </c>
      <c r="N7308">
        <v>0</v>
      </c>
      <c r="O7308">
        <v>0</v>
      </c>
      <c r="P7308">
        <v>0</v>
      </c>
      <c r="Q7308">
        <v>0</v>
      </c>
      <c r="R7308">
        <v>0</v>
      </c>
      <c r="S7308">
        <v>0</v>
      </c>
      <c r="T7308">
        <v>0</v>
      </c>
      <c r="U7308">
        <v>0</v>
      </c>
      <c r="V7308">
        <v>0</v>
      </c>
      <c r="W7308">
        <v>0</v>
      </c>
      <c r="X7308">
        <v>0</v>
      </c>
      <c r="Y7308">
        <v>0</v>
      </c>
      <c r="Z7308">
        <v>0</v>
      </c>
      <c r="AA7308">
        <v>0</v>
      </c>
      <c r="AB7308">
        <v>0</v>
      </c>
      <c r="AC7308">
        <v>0</v>
      </c>
    </row>
    <row r="7309" spans="1:29">
      <c r="A7309" t="s">
        <v>938</v>
      </c>
      <c r="B7309" t="s">
        <v>19</v>
      </c>
      <c r="C7309">
        <v>0</v>
      </c>
      <c r="D7309">
        <v>0</v>
      </c>
      <c r="E7309">
        <v>0</v>
      </c>
      <c r="F7309">
        <v>0</v>
      </c>
      <c r="G7309">
        <v>0</v>
      </c>
      <c r="H7309">
        <v>0</v>
      </c>
      <c r="I7309">
        <v>0</v>
      </c>
      <c r="J7309">
        <v>0</v>
      </c>
      <c r="K7309">
        <v>0</v>
      </c>
      <c r="L7309">
        <v>0</v>
      </c>
      <c r="M7309">
        <v>0</v>
      </c>
      <c r="N7309">
        <v>0</v>
      </c>
      <c r="O7309">
        <v>0</v>
      </c>
      <c r="P7309">
        <v>0</v>
      </c>
      <c r="Q7309">
        <v>0</v>
      </c>
      <c r="R7309">
        <v>0</v>
      </c>
      <c r="S7309">
        <v>0</v>
      </c>
      <c r="T7309">
        <v>0</v>
      </c>
      <c r="U7309">
        <v>0</v>
      </c>
      <c r="V7309">
        <v>0</v>
      </c>
      <c r="W7309">
        <v>0</v>
      </c>
      <c r="X7309">
        <v>0</v>
      </c>
      <c r="Y7309">
        <v>0</v>
      </c>
      <c r="Z7309">
        <v>0</v>
      </c>
      <c r="AA7309">
        <v>0</v>
      </c>
      <c r="AB7309">
        <v>0</v>
      </c>
      <c r="AC7309">
        <v>0</v>
      </c>
    </row>
    <row r="7310" spans="1:29">
      <c r="A7310" t="s">
        <v>939</v>
      </c>
      <c r="B7310" t="s">
        <v>19</v>
      </c>
      <c r="C7310">
        <v>0</v>
      </c>
      <c r="D7310">
        <v>0</v>
      </c>
      <c r="E7310">
        <v>0</v>
      </c>
      <c r="F7310">
        <v>0</v>
      </c>
      <c r="G7310">
        <v>0</v>
      </c>
      <c r="H7310">
        <v>0</v>
      </c>
      <c r="I7310">
        <v>0</v>
      </c>
      <c r="J7310">
        <v>0</v>
      </c>
      <c r="K7310">
        <v>0</v>
      </c>
      <c r="L7310">
        <v>0</v>
      </c>
      <c r="M7310">
        <v>0</v>
      </c>
      <c r="N7310">
        <v>0</v>
      </c>
      <c r="O7310">
        <v>0</v>
      </c>
      <c r="P7310">
        <v>0</v>
      </c>
      <c r="Q7310">
        <v>0</v>
      </c>
      <c r="R7310">
        <v>0</v>
      </c>
      <c r="S7310">
        <v>0</v>
      </c>
      <c r="T7310">
        <v>0</v>
      </c>
      <c r="U7310">
        <v>0</v>
      </c>
      <c r="V7310">
        <v>0</v>
      </c>
      <c r="W7310">
        <v>0</v>
      </c>
      <c r="X7310">
        <v>0</v>
      </c>
      <c r="Y7310">
        <v>0</v>
      </c>
      <c r="Z7310">
        <v>0</v>
      </c>
      <c r="AA7310">
        <v>0</v>
      </c>
      <c r="AB7310">
        <v>0</v>
      </c>
      <c r="AC7310">
        <v>0</v>
      </c>
    </row>
    <row r="7311" spans="1:29">
      <c r="A7311" t="s">
        <v>940</v>
      </c>
      <c r="B7311" t="s">
        <v>19</v>
      </c>
      <c r="C7311">
        <v>0</v>
      </c>
      <c r="D7311">
        <v>0</v>
      </c>
      <c r="E7311">
        <v>0</v>
      </c>
      <c r="F7311">
        <v>0</v>
      </c>
      <c r="G7311">
        <v>0</v>
      </c>
      <c r="H7311">
        <v>0</v>
      </c>
      <c r="I7311">
        <v>0</v>
      </c>
      <c r="J7311">
        <v>0</v>
      </c>
      <c r="K7311">
        <v>0</v>
      </c>
      <c r="L7311">
        <v>0</v>
      </c>
      <c r="M7311">
        <v>0</v>
      </c>
      <c r="N7311">
        <v>0</v>
      </c>
      <c r="O7311">
        <v>0</v>
      </c>
      <c r="P7311">
        <v>0</v>
      </c>
      <c r="Q7311">
        <v>0</v>
      </c>
      <c r="R7311">
        <v>0</v>
      </c>
      <c r="S7311">
        <v>0</v>
      </c>
      <c r="T7311">
        <v>0</v>
      </c>
      <c r="U7311">
        <v>0</v>
      </c>
      <c r="V7311">
        <v>0</v>
      </c>
      <c r="W7311">
        <v>0</v>
      </c>
      <c r="X7311">
        <v>0</v>
      </c>
      <c r="Y7311">
        <v>0</v>
      </c>
      <c r="Z7311">
        <v>0</v>
      </c>
      <c r="AA7311">
        <v>0</v>
      </c>
      <c r="AB7311">
        <v>0</v>
      </c>
      <c r="AC7311">
        <v>0</v>
      </c>
    </row>
    <row r="7312" spans="1:29">
      <c r="A7312" t="s">
        <v>941</v>
      </c>
      <c r="B7312" t="s">
        <v>19</v>
      </c>
      <c r="C7312">
        <v>0</v>
      </c>
      <c r="D7312">
        <v>0</v>
      </c>
      <c r="E7312">
        <v>0</v>
      </c>
      <c r="F7312">
        <v>0</v>
      </c>
      <c r="G7312">
        <v>0</v>
      </c>
      <c r="H7312">
        <v>0</v>
      </c>
      <c r="I7312">
        <v>0</v>
      </c>
      <c r="J7312">
        <v>0</v>
      </c>
      <c r="K7312">
        <v>0</v>
      </c>
      <c r="L7312">
        <v>0</v>
      </c>
      <c r="M7312">
        <v>0</v>
      </c>
      <c r="N7312">
        <v>0</v>
      </c>
      <c r="O7312">
        <v>0</v>
      </c>
      <c r="P7312">
        <v>0</v>
      </c>
      <c r="Q7312">
        <v>0</v>
      </c>
      <c r="R7312">
        <v>0</v>
      </c>
      <c r="S7312">
        <v>0</v>
      </c>
      <c r="T7312">
        <v>0</v>
      </c>
      <c r="U7312">
        <v>0</v>
      </c>
      <c r="V7312">
        <v>0</v>
      </c>
      <c r="W7312">
        <v>0</v>
      </c>
      <c r="X7312">
        <v>0</v>
      </c>
      <c r="Y7312">
        <v>0</v>
      </c>
      <c r="Z7312">
        <v>0</v>
      </c>
      <c r="AA7312">
        <v>0</v>
      </c>
      <c r="AB7312">
        <v>0</v>
      </c>
      <c r="AC7312">
        <v>0</v>
      </c>
    </row>
    <row r="7313" spans="1:29">
      <c r="A7313" t="s">
        <v>942</v>
      </c>
      <c r="B7313" t="s">
        <v>19</v>
      </c>
      <c r="C7313">
        <v>0</v>
      </c>
      <c r="D7313">
        <v>0</v>
      </c>
      <c r="E7313">
        <v>0</v>
      </c>
      <c r="F7313">
        <v>0</v>
      </c>
      <c r="G7313">
        <v>0</v>
      </c>
      <c r="H7313">
        <v>0</v>
      </c>
      <c r="I7313">
        <v>0</v>
      </c>
      <c r="J7313">
        <v>0</v>
      </c>
      <c r="K7313">
        <v>0</v>
      </c>
      <c r="L7313">
        <v>0</v>
      </c>
      <c r="M7313">
        <v>0</v>
      </c>
      <c r="N7313">
        <v>0</v>
      </c>
      <c r="O7313">
        <v>0</v>
      </c>
      <c r="P7313">
        <v>0</v>
      </c>
      <c r="Q7313">
        <v>0</v>
      </c>
      <c r="R7313">
        <v>0</v>
      </c>
      <c r="S7313">
        <v>0</v>
      </c>
      <c r="T7313">
        <v>0</v>
      </c>
      <c r="U7313">
        <v>0</v>
      </c>
      <c r="V7313">
        <v>0</v>
      </c>
      <c r="W7313">
        <v>0</v>
      </c>
      <c r="X7313">
        <v>0</v>
      </c>
      <c r="Y7313">
        <v>0</v>
      </c>
      <c r="Z7313">
        <v>0</v>
      </c>
      <c r="AA7313">
        <v>0</v>
      </c>
      <c r="AB7313">
        <v>0</v>
      </c>
      <c r="AC7313">
        <v>0</v>
      </c>
    </row>
    <row r="7314" spans="1:29">
      <c r="A7314" t="s">
        <v>943</v>
      </c>
      <c r="B7314" t="s">
        <v>19</v>
      </c>
      <c r="C7314" s="2">
        <v>30783100</v>
      </c>
      <c r="D7314" s="2">
        <v>32937200</v>
      </c>
      <c r="E7314" s="2">
        <v>34201900</v>
      </c>
      <c r="F7314" s="2">
        <v>35091600</v>
      </c>
      <c r="G7314" s="2">
        <v>35423000</v>
      </c>
      <c r="H7314" s="2">
        <v>35646300</v>
      </c>
      <c r="I7314" s="2">
        <v>35584400</v>
      </c>
      <c r="J7314" s="2">
        <v>35455600</v>
      </c>
      <c r="K7314" s="2">
        <v>35347700</v>
      </c>
      <c r="L7314" s="2">
        <v>35102500</v>
      </c>
      <c r="M7314" s="2">
        <v>35022700</v>
      </c>
      <c r="N7314" s="2">
        <v>34845800</v>
      </c>
      <c r="O7314" s="2">
        <v>34652600</v>
      </c>
      <c r="P7314" s="2">
        <v>34664700</v>
      </c>
      <c r="Q7314" s="2">
        <v>34679900</v>
      </c>
      <c r="R7314" s="2">
        <v>34845200</v>
      </c>
      <c r="S7314" s="2">
        <v>34986800</v>
      </c>
      <c r="T7314" s="2">
        <v>35091400</v>
      </c>
      <c r="U7314" s="2">
        <v>35369300</v>
      </c>
      <c r="V7314" s="2">
        <v>35634600</v>
      </c>
      <c r="W7314" s="2">
        <v>36035900</v>
      </c>
      <c r="X7314" s="2">
        <v>36442800</v>
      </c>
      <c r="Y7314" s="2">
        <v>36801200</v>
      </c>
      <c r="Z7314" s="2">
        <v>37365400</v>
      </c>
      <c r="AA7314" s="2">
        <v>37965500</v>
      </c>
      <c r="AB7314" s="2">
        <v>38564600</v>
      </c>
      <c r="AC7314" s="2">
        <v>39406400</v>
      </c>
    </row>
    <row r="7315" spans="1:29">
      <c r="A7315" t="s">
        <v>944</v>
      </c>
      <c r="B7315" t="s">
        <v>19</v>
      </c>
      <c r="C7315">
        <v>0</v>
      </c>
      <c r="D7315">
        <v>0</v>
      </c>
      <c r="E7315">
        <v>0</v>
      </c>
      <c r="F7315">
        <v>0</v>
      </c>
      <c r="G7315">
        <v>0</v>
      </c>
      <c r="H7315">
        <v>0</v>
      </c>
      <c r="I7315">
        <v>0</v>
      </c>
      <c r="J7315">
        <v>0</v>
      </c>
      <c r="K7315">
        <v>0</v>
      </c>
      <c r="L7315">
        <v>0</v>
      </c>
      <c r="M7315">
        <v>0</v>
      </c>
      <c r="N7315">
        <v>0</v>
      </c>
      <c r="O7315">
        <v>0</v>
      </c>
      <c r="P7315">
        <v>0</v>
      </c>
      <c r="Q7315">
        <v>0</v>
      </c>
      <c r="R7315">
        <v>0</v>
      </c>
      <c r="S7315">
        <v>0</v>
      </c>
      <c r="T7315">
        <v>0</v>
      </c>
      <c r="U7315">
        <v>0</v>
      </c>
      <c r="V7315">
        <v>0</v>
      </c>
      <c r="W7315">
        <v>0</v>
      </c>
      <c r="X7315">
        <v>0</v>
      </c>
      <c r="Y7315">
        <v>0</v>
      </c>
      <c r="Z7315">
        <v>0</v>
      </c>
      <c r="AA7315">
        <v>0</v>
      </c>
      <c r="AB7315">
        <v>0</v>
      </c>
      <c r="AC7315">
        <v>0</v>
      </c>
    </row>
    <row r="7316" spans="1:29">
      <c r="A7316" t="s">
        <v>945</v>
      </c>
      <c r="B7316" t="s">
        <v>19</v>
      </c>
      <c r="C7316">
        <v>0</v>
      </c>
      <c r="D7316">
        <v>0</v>
      </c>
      <c r="E7316">
        <v>0</v>
      </c>
      <c r="F7316">
        <v>0</v>
      </c>
      <c r="G7316">
        <v>0</v>
      </c>
      <c r="H7316">
        <v>0</v>
      </c>
      <c r="I7316">
        <v>0</v>
      </c>
      <c r="J7316">
        <v>0</v>
      </c>
      <c r="K7316">
        <v>0</v>
      </c>
      <c r="L7316">
        <v>0</v>
      </c>
      <c r="M7316">
        <v>0</v>
      </c>
      <c r="N7316">
        <v>0</v>
      </c>
      <c r="O7316">
        <v>0</v>
      </c>
      <c r="P7316">
        <v>0</v>
      </c>
      <c r="Q7316">
        <v>0</v>
      </c>
      <c r="R7316">
        <v>0</v>
      </c>
      <c r="S7316">
        <v>0</v>
      </c>
      <c r="T7316">
        <v>0</v>
      </c>
      <c r="U7316">
        <v>0</v>
      </c>
      <c r="V7316">
        <v>0</v>
      </c>
      <c r="W7316">
        <v>0</v>
      </c>
      <c r="X7316">
        <v>0</v>
      </c>
      <c r="Y7316">
        <v>0</v>
      </c>
      <c r="Z7316">
        <v>0</v>
      </c>
      <c r="AA7316">
        <v>0</v>
      </c>
      <c r="AB7316">
        <v>0</v>
      </c>
      <c r="AC7316">
        <v>0</v>
      </c>
    </row>
    <row r="7317" spans="1:29">
      <c r="A7317" t="s">
        <v>946</v>
      </c>
      <c r="B7317" t="s">
        <v>19</v>
      </c>
      <c r="C7317">
        <v>0</v>
      </c>
      <c r="D7317">
        <v>0</v>
      </c>
      <c r="E7317">
        <v>0</v>
      </c>
      <c r="F7317">
        <v>0</v>
      </c>
      <c r="G7317">
        <v>0</v>
      </c>
      <c r="H7317">
        <v>0</v>
      </c>
      <c r="I7317">
        <v>0</v>
      </c>
      <c r="J7317">
        <v>0</v>
      </c>
      <c r="K7317">
        <v>0</v>
      </c>
      <c r="L7317">
        <v>0</v>
      </c>
      <c r="M7317">
        <v>0</v>
      </c>
      <c r="N7317">
        <v>0</v>
      </c>
      <c r="O7317">
        <v>0</v>
      </c>
      <c r="P7317">
        <v>0</v>
      </c>
      <c r="Q7317">
        <v>0</v>
      </c>
      <c r="R7317">
        <v>0</v>
      </c>
      <c r="S7317">
        <v>0</v>
      </c>
      <c r="T7317">
        <v>0</v>
      </c>
      <c r="U7317">
        <v>0</v>
      </c>
      <c r="V7317">
        <v>0</v>
      </c>
      <c r="W7317">
        <v>0</v>
      </c>
      <c r="X7317">
        <v>0</v>
      </c>
      <c r="Y7317">
        <v>0</v>
      </c>
      <c r="Z7317">
        <v>0</v>
      </c>
      <c r="AA7317">
        <v>0</v>
      </c>
      <c r="AB7317">
        <v>0</v>
      </c>
      <c r="AC7317">
        <v>0</v>
      </c>
    </row>
    <row r="7318" spans="1:29">
      <c r="A7318" t="s">
        <v>947</v>
      </c>
      <c r="B7318" t="s">
        <v>19</v>
      </c>
      <c r="C7318">
        <v>0</v>
      </c>
      <c r="D7318">
        <v>0</v>
      </c>
      <c r="E7318">
        <v>0</v>
      </c>
      <c r="F7318">
        <v>0</v>
      </c>
      <c r="G7318">
        <v>0</v>
      </c>
      <c r="H7318">
        <v>0</v>
      </c>
      <c r="I7318">
        <v>0</v>
      </c>
      <c r="J7318">
        <v>0</v>
      </c>
      <c r="K7318">
        <v>0</v>
      </c>
      <c r="L7318">
        <v>0</v>
      </c>
      <c r="M7318">
        <v>0</v>
      </c>
      <c r="N7318">
        <v>0</v>
      </c>
      <c r="O7318">
        <v>0</v>
      </c>
      <c r="P7318">
        <v>0</v>
      </c>
      <c r="Q7318">
        <v>0</v>
      </c>
      <c r="R7318">
        <v>0</v>
      </c>
      <c r="S7318">
        <v>0</v>
      </c>
      <c r="T7318">
        <v>0</v>
      </c>
      <c r="U7318">
        <v>0</v>
      </c>
      <c r="V7318">
        <v>0</v>
      </c>
      <c r="W7318">
        <v>0</v>
      </c>
      <c r="X7318">
        <v>0</v>
      </c>
      <c r="Y7318">
        <v>0</v>
      </c>
      <c r="Z7318">
        <v>0</v>
      </c>
      <c r="AA7318">
        <v>0</v>
      </c>
      <c r="AB7318">
        <v>0</v>
      </c>
      <c r="AC7318">
        <v>0</v>
      </c>
    </row>
    <row r="7319" spans="1:29">
      <c r="A7319" t="s">
        <v>948</v>
      </c>
      <c r="B7319" t="s">
        <v>19</v>
      </c>
      <c r="C7319">
        <v>0</v>
      </c>
      <c r="D7319">
        <v>0</v>
      </c>
      <c r="E7319">
        <v>0</v>
      </c>
      <c r="F7319">
        <v>0</v>
      </c>
      <c r="G7319">
        <v>0</v>
      </c>
      <c r="H7319">
        <v>0</v>
      </c>
      <c r="I7319">
        <v>0</v>
      </c>
      <c r="J7319">
        <v>0</v>
      </c>
      <c r="K7319">
        <v>0</v>
      </c>
      <c r="L7319">
        <v>0</v>
      </c>
      <c r="M7319">
        <v>0</v>
      </c>
      <c r="N7319">
        <v>0</v>
      </c>
      <c r="O7319">
        <v>0</v>
      </c>
      <c r="P7319">
        <v>0</v>
      </c>
      <c r="Q7319">
        <v>0</v>
      </c>
      <c r="R7319">
        <v>0</v>
      </c>
      <c r="S7319">
        <v>0</v>
      </c>
      <c r="T7319">
        <v>0</v>
      </c>
      <c r="U7319">
        <v>0</v>
      </c>
      <c r="V7319">
        <v>0</v>
      </c>
      <c r="W7319">
        <v>0</v>
      </c>
      <c r="X7319">
        <v>0</v>
      </c>
      <c r="Y7319">
        <v>0</v>
      </c>
      <c r="Z7319">
        <v>0</v>
      </c>
      <c r="AA7319">
        <v>0</v>
      </c>
      <c r="AB7319">
        <v>0</v>
      </c>
      <c r="AC7319">
        <v>0</v>
      </c>
    </row>
    <row r="7320" spans="1:29">
      <c r="A7320" t="s">
        <v>949</v>
      </c>
      <c r="B7320" t="s">
        <v>19</v>
      </c>
      <c r="C7320">
        <v>0</v>
      </c>
      <c r="D7320">
        <v>0</v>
      </c>
      <c r="E7320">
        <v>0</v>
      </c>
      <c r="F7320">
        <v>0</v>
      </c>
      <c r="G7320">
        <v>0</v>
      </c>
      <c r="H7320">
        <v>0</v>
      </c>
      <c r="I7320">
        <v>0</v>
      </c>
      <c r="J7320">
        <v>0</v>
      </c>
      <c r="K7320">
        <v>0</v>
      </c>
      <c r="L7320">
        <v>0</v>
      </c>
      <c r="M7320">
        <v>0</v>
      </c>
      <c r="N7320">
        <v>0</v>
      </c>
      <c r="O7320">
        <v>0</v>
      </c>
      <c r="P7320">
        <v>0</v>
      </c>
      <c r="Q7320">
        <v>0</v>
      </c>
      <c r="R7320">
        <v>0</v>
      </c>
      <c r="S7320">
        <v>0</v>
      </c>
      <c r="T7320">
        <v>0</v>
      </c>
      <c r="U7320">
        <v>0</v>
      </c>
      <c r="V7320">
        <v>0</v>
      </c>
      <c r="W7320">
        <v>0</v>
      </c>
      <c r="X7320">
        <v>0</v>
      </c>
      <c r="Y7320">
        <v>0</v>
      </c>
      <c r="Z7320">
        <v>0</v>
      </c>
      <c r="AA7320">
        <v>0</v>
      </c>
      <c r="AB7320">
        <v>0</v>
      </c>
      <c r="AC7320">
        <v>0</v>
      </c>
    </row>
    <row r="7321" spans="1:29">
      <c r="A7321" t="s">
        <v>950</v>
      </c>
      <c r="B7321" t="s">
        <v>19</v>
      </c>
      <c r="C7321">
        <v>0</v>
      </c>
      <c r="D7321">
        <v>0</v>
      </c>
      <c r="E7321">
        <v>0</v>
      </c>
      <c r="F7321">
        <v>0</v>
      </c>
      <c r="G7321">
        <v>0</v>
      </c>
      <c r="H7321">
        <v>0</v>
      </c>
      <c r="I7321">
        <v>0</v>
      </c>
      <c r="J7321">
        <v>0</v>
      </c>
      <c r="K7321">
        <v>0</v>
      </c>
      <c r="L7321">
        <v>0</v>
      </c>
      <c r="M7321">
        <v>0</v>
      </c>
      <c r="N7321">
        <v>0</v>
      </c>
      <c r="O7321">
        <v>0</v>
      </c>
      <c r="P7321">
        <v>0</v>
      </c>
      <c r="Q7321">
        <v>0</v>
      </c>
      <c r="R7321">
        <v>0</v>
      </c>
      <c r="S7321">
        <v>0</v>
      </c>
      <c r="T7321">
        <v>0</v>
      </c>
      <c r="U7321">
        <v>0</v>
      </c>
      <c r="V7321">
        <v>0</v>
      </c>
      <c r="W7321">
        <v>0</v>
      </c>
      <c r="X7321">
        <v>0</v>
      </c>
      <c r="Y7321">
        <v>0</v>
      </c>
      <c r="Z7321">
        <v>0</v>
      </c>
      <c r="AA7321">
        <v>0</v>
      </c>
      <c r="AB7321">
        <v>0</v>
      </c>
      <c r="AC7321">
        <v>0</v>
      </c>
    </row>
    <row r="7322" spans="1:29">
      <c r="A7322" t="s">
        <v>951</v>
      </c>
      <c r="B7322" t="s">
        <v>19</v>
      </c>
      <c r="C7322">
        <v>0</v>
      </c>
      <c r="D7322">
        <v>0</v>
      </c>
      <c r="E7322">
        <v>0</v>
      </c>
      <c r="F7322">
        <v>0</v>
      </c>
      <c r="G7322">
        <v>0</v>
      </c>
      <c r="H7322">
        <v>0</v>
      </c>
      <c r="I7322">
        <v>0</v>
      </c>
      <c r="J7322">
        <v>0</v>
      </c>
      <c r="K7322">
        <v>0</v>
      </c>
      <c r="L7322">
        <v>0</v>
      </c>
      <c r="M7322">
        <v>0</v>
      </c>
      <c r="N7322">
        <v>0</v>
      </c>
      <c r="O7322">
        <v>0</v>
      </c>
      <c r="P7322">
        <v>0</v>
      </c>
      <c r="Q7322">
        <v>0</v>
      </c>
      <c r="R7322">
        <v>0</v>
      </c>
      <c r="S7322">
        <v>0</v>
      </c>
      <c r="T7322">
        <v>0</v>
      </c>
      <c r="U7322">
        <v>0</v>
      </c>
      <c r="V7322">
        <v>0</v>
      </c>
      <c r="W7322">
        <v>0</v>
      </c>
      <c r="X7322">
        <v>0</v>
      </c>
      <c r="Y7322">
        <v>0</v>
      </c>
      <c r="Z7322">
        <v>0</v>
      </c>
      <c r="AA7322">
        <v>0</v>
      </c>
      <c r="AB7322">
        <v>0</v>
      </c>
      <c r="AC7322">
        <v>0</v>
      </c>
    </row>
    <row r="7323" spans="1:29">
      <c r="A7323" t="s">
        <v>952</v>
      </c>
      <c r="B7323" t="s">
        <v>19</v>
      </c>
      <c r="C7323">
        <v>0</v>
      </c>
      <c r="D7323">
        <v>0</v>
      </c>
      <c r="E7323">
        <v>0</v>
      </c>
      <c r="F7323">
        <v>0</v>
      </c>
      <c r="G7323">
        <v>0</v>
      </c>
      <c r="H7323">
        <v>0</v>
      </c>
      <c r="I7323">
        <v>0</v>
      </c>
      <c r="J7323">
        <v>0</v>
      </c>
      <c r="K7323">
        <v>0</v>
      </c>
      <c r="L7323">
        <v>0</v>
      </c>
      <c r="M7323">
        <v>0</v>
      </c>
      <c r="N7323">
        <v>0</v>
      </c>
      <c r="O7323">
        <v>0</v>
      </c>
      <c r="P7323">
        <v>0</v>
      </c>
      <c r="Q7323">
        <v>0</v>
      </c>
      <c r="R7323">
        <v>0</v>
      </c>
      <c r="S7323">
        <v>0</v>
      </c>
      <c r="T7323">
        <v>0</v>
      </c>
      <c r="U7323">
        <v>0</v>
      </c>
      <c r="V7323">
        <v>0</v>
      </c>
      <c r="W7323">
        <v>0</v>
      </c>
      <c r="X7323">
        <v>0</v>
      </c>
      <c r="Y7323">
        <v>0</v>
      </c>
      <c r="Z7323">
        <v>0</v>
      </c>
      <c r="AA7323">
        <v>0</v>
      </c>
      <c r="AB7323">
        <v>0</v>
      </c>
      <c r="AC7323">
        <v>0</v>
      </c>
    </row>
    <row r="7324" spans="1:29">
      <c r="A7324" t="s">
        <v>953</v>
      </c>
      <c r="B7324" t="s">
        <v>19</v>
      </c>
      <c r="C7324" s="2">
        <v>668208000</v>
      </c>
      <c r="D7324" s="2">
        <v>682832000</v>
      </c>
      <c r="E7324" s="2">
        <v>665632000</v>
      </c>
      <c r="F7324" s="2">
        <v>642792000</v>
      </c>
      <c r="G7324" s="2">
        <v>642300000</v>
      </c>
      <c r="H7324" s="2">
        <v>640002000</v>
      </c>
      <c r="I7324" s="2">
        <v>620793000</v>
      </c>
      <c r="J7324" s="2">
        <v>620338000</v>
      </c>
      <c r="K7324" s="2">
        <v>590552000</v>
      </c>
      <c r="L7324" s="2">
        <v>592779000</v>
      </c>
      <c r="M7324" s="2">
        <v>586565000</v>
      </c>
      <c r="N7324" s="2">
        <v>586169000</v>
      </c>
      <c r="O7324" s="2">
        <v>587896000</v>
      </c>
      <c r="P7324" s="2">
        <v>590238000</v>
      </c>
      <c r="Q7324" s="2">
        <v>597606000</v>
      </c>
      <c r="R7324" s="2">
        <v>593175000</v>
      </c>
      <c r="S7324" s="2">
        <v>595358000</v>
      </c>
      <c r="T7324" s="2">
        <v>595546000</v>
      </c>
      <c r="U7324" s="2">
        <v>598041000</v>
      </c>
      <c r="V7324" s="2">
        <v>600865000</v>
      </c>
      <c r="W7324" s="2">
        <v>602189000</v>
      </c>
      <c r="X7324" s="2">
        <v>603642000</v>
      </c>
      <c r="Y7324" s="2">
        <v>603437000</v>
      </c>
      <c r="Z7324" s="2">
        <v>609228000</v>
      </c>
      <c r="AA7324" s="2">
        <v>613929000</v>
      </c>
      <c r="AB7324" s="2">
        <v>617708000</v>
      </c>
      <c r="AC7324" s="2">
        <v>618943000</v>
      </c>
    </row>
    <row r="7325" spans="1:29">
      <c r="A7325" t="s">
        <v>954</v>
      </c>
      <c r="B7325" t="s">
        <v>19</v>
      </c>
      <c r="C7325">
        <v>0</v>
      </c>
      <c r="D7325">
        <v>0</v>
      </c>
      <c r="E7325">
        <v>0</v>
      </c>
      <c r="F7325">
        <v>0</v>
      </c>
      <c r="G7325">
        <v>0</v>
      </c>
      <c r="H7325">
        <v>0</v>
      </c>
      <c r="I7325">
        <v>0</v>
      </c>
      <c r="J7325">
        <v>0</v>
      </c>
      <c r="K7325">
        <v>0</v>
      </c>
      <c r="L7325">
        <v>0</v>
      </c>
      <c r="M7325">
        <v>0</v>
      </c>
      <c r="N7325">
        <v>0</v>
      </c>
      <c r="O7325">
        <v>0</v>
      </c>
      <c r="P7325">
        <v>0</v>
      </c>
      <c r="Q7325">
        <v>0</v>
      </c>
      <c r="R7325">
        <v>0</v>
      </c>
      <c r="S7325">
        <v>0</v>
      </c>
      <c r="T7325">
        <v>0</v>
      </c>
      <c r="U7325">
        <v>0</v>
      </c>
      <c r="V7325">
        <v>0</v>
      </c>
      <c r="W7325">
        <v>0</v>
      </c>
      <c r="X7325">
        <v>0</v>
      </c>
      <c r="Y7325">
        <v>0</v>
      </c>
      <c r="Z7325">
        <v>0</v>
      </c>
      <c r="AA7325">
        <v>0</v>
      </c>
      <c r="AB7325">
        <v>0</v>
      </c>
      <c r="AC7325">
        <v>0</v>
      </c>
    </row>
    <row r="7326" spans="1:29">
      <c r="A7326" t="s">
        <v>955</v>
      </c>
      <c r="B7326" t="s">
        <v>19</v>
      </c>
      <c r="C7326">
        <v>0</v>
      </c>
      <c r="D7326">
        <v>0</v>
      </c>
      <c r="E7326">
        <v>0</v>
      </c>
      <c r="F7326">
        <v>0</v>
      </c>
      <c r="G7326">
        <v>0</v>
      </c>
      <c r="H7326">
        <v>0</v>
      </c>
      <c r="I7326">
        <v>0</v>
      </c>
      <c r="J7326">
        <v>0</v>
      </c>
      <c r="K7326">
        <v>0</v>
      </c>
      <c r="L7326">
        <v>0</v>
      </c>
      <c r="M7326">
        <v>0</v>
      </c>
      <c r="N7326">
        <v>0</v>
      </c>
      <c r="O7326">
        <v>0</v>
      </c>
      <c r="P7326">
        <v>0</v>
      </c>
      <c r="Q7326">
        <v>0</v>
      </c>
      <c r="R7326">
        <v>0</v>
      </c>
      <c r="S7326">
        <v>0</v>
      </c>
      <c r="T7326">
        <v>0</v>
      </c>
      <c r="U7326">
        <v>0</v>
      </c>
      <c r="V7326">
        <v>0</v>
      </c>
      <c r="W7326">
        <v>0</v>
      </c>
      <c r="X7326">
        <v>0</v>
      </c>
      <c r="Y7326">
        <v>0</v>
      </c>
      <c r="Z7326">
        <v>0</v>
      </c>
      <c r="AA7326">
        <v>0</v>
      </c>
      <c r="AB7326">
        <v>0</v>
      </c>
      <c r="AC7326">
        <v>0</v>
      </c>
    </row>
    <row r="7327" spans="1:29">
      <c r="A7327" t="s">
        <v>956</v>
      </c>
      <c r="B7327" t="s">
        <v>19</v>
      </c>
      <c r="C7327">
        <v>0</v>
      </c>
      <c r="D7327">
        <v>0</v>
      </c>
      <c r="E7327">
        <v>0</v>
      </c>
      <c r="F7327">
        <v>0</v>
      </c>
      <c r="G7327">
        <v>0</v>
      </c>
      <c r="H7327">
        <v>0</v>
      </c>
      <c r="I7327">
        <v>0</v>
      </c>
      <c r="J7327">
        <v>0</v>
      </c>
      <c r="K7327">
        <v>0</v>
      </c>
      <c r="L7327">
        <v>0</v>
      </c>
      <c r="M7327">
        <v>0</v>
      </c>
      <c r="N7327">
        <v>0</v>
      </c>
      <c r="O7327">
        <v>0</v>
      </c>
      <c r="P7327">
        <v>0</v>
      </c>
      <c r="Q7327">
        <v>0</v>
      </c>
      <c r="R7327">
        <v>0</v>
      </c>
      <c r="S7327">
        <v>0</v>
      </c>
      <c r="T7327">
        <v>0</v>
      </c>
      <c r="U7327">
        <v>0</v>
      </c>
      <c r="V7327">
        <v>0</v>
      </c>
      <c r="W7327">
        <v>0</v>
      </c>
      <c r="X7327">
        <v>0</v>
      </c>
      <c r="Y7327">
        <v>0</v>
      </c>
      <c r="Z7327">
        <v>0</v>
      </c>
      <c r="AA7327">
        <v>0</v>
      </c>
      <c r="AB7327">
        <v>0</v>
      </c>
      <c r="AC7327">
        <v>0</v>
      </c>
    </row>
    <row r="7328" spans="1:29">
      <c r="A7328" t="s">
        <v>957</v>
      </c>
      <c r="B7328" t="s">
        <v>19</v>
      </c>
      <c r="C7328">
        <v>0</v>
      </c>
      <c r="D7328">
        <v>0</v>
      </c>
      <c r="E7328">
        <v>0</v>
      </c>
      <c r="F7328">
        <v>0</v>
      </c>
      <c r="G7328">
        <v>0</v>
      </c>
      <c r="H7328">
        <v>0</v>
      </c>
      <c r="I7328">
        <v>0</v>
      </c>
      <c r="J7328">
        <v>0</v>
      </c>
      <c r="K7328">
        <v>0</v>
      </c>
      <c r="L7328">
        <v>0</v>
      </c>
      <c r="M7328">
        <v>0</v>
      </c>
      <c r="N7328">
        <v>0</v>
      </c>
      <c r="O7328">
        <v>0</v>
      </c>
      <c r="P7328">
        <v>0</v>
      </c>
      <c r="Q7328">
        <v>0</v>
      </c>
      <c r="R7328">
        <v>0</v>
      </c>
      <c r="S7328">
        <v>0</v>
      </c>
      <c r="T7328">
        <v>0</v>
      </c>
      <c r="U7328">
        <v>0</v>
      </c>
      <c r="V7328">
        <v>0</v>
      </c>
      <c r="W7328">
        <v>0</v>
      </c>
      <c r="X7328">
        <v>0</v>
      </c>
      <c r="Y7328">
        <v>0</v>
      </c>
      <c r="Z7328">
        <v>0</v>
      </c>
      <c r="AA7328">
        <v>0</v>
      </c>
      <c r="AB7328">
        <v>0</v>
      </c>
      <c r="AC7328">
        <v>0</v>
      </c>
    </row>
    <row r="7329" spans="1:29">
      <c r="A7329" t="s">
        <v>958</v>
      </c>
      <c r="B7329" t="s">
        <v>19</v>
      </c>
      <c r="C7329">
        <v>0</v>
      </c>
      <c r="D7329">
        <v>0</v>
      </c>
      <c r="E7329">
        <v>0</v>
      </c>
      <c r="F7329">
        <v>0</v>
      </c>
      <c r="G7329">
        <v>0</v>
      </c>
      <c r="H7329">
        <v>0</v>
      </c>
      <c r="I7329">
        <v>0</v>
      </c>
      <c r="J7329">
        <v>0</v>
      </c>
      <c r="K7329">
        <v>0</v>
      </c>
      <c r="L7329">
        <v>0</v>
      </c>
      <c r="M7329">
        <v>0</v>
      </c>
      <c r="N7329">
        <v>0</v>
      </c>
      <c r="O7329">
        <v>0</v>
      </c>
      <c r="P7329">
        <v>0</v>
      </c>
      <c r="Q7329">
        <v>0</v>
      </c>
      <c r="R7329">
        <v>0</v>
      </c>
      <c r="S7329">
        <v>0</v>
      </c>
      <c r="T7329">
        <v>0</v>
      </c>
      <c r="U7329">
        <v>0</v>
      </c>
      <c r="V7329">
        <v>0</v>
      </c>
      <c r="W7329">
        <v>0</v>
      </c>
      <c r="X7329">
        <v>0</v>
      </c>
      <c r="Y7329">
        <v>0</v>
      </c>
      <c r="Z7329">
        <v>0</v>
      </c>
      <c r="AA7329">
        <v>0</v>
      </c>
      <c r="AB7329">
        <v>0</v>
      </c>
      <c r="AC7329">
        <v>0</v>
      </c>
    </row>
    <row r="7330" spans="1:29">
      <c r="A7330" t="s">
        <v>959</v>
      </c>
      <c r="B7330" t="s">
        <v>19</v>
      </c>
      <c r="C7330">
        <v>0</v>
      </c>
      <c r="D7330">
        <v>0</v>
      </c>
      <c r="E7330">
        <v>0</v>
      </c>
      <c r="F7330">
        <v>0</v>
      </c>
      <c r="G7330">
        <v>0</v>
      </c>
      <c r="H7330">
        <v>0</v>
      </c>
      <c r="I7330">
        <v>0</v>
      </c>
      <c r="J7330">
        <v>0</v>
      </c>
      <c r="K7330">
        <v>0</v>
      </c>
      <c r="L7330">
        <v>0</v>
      </c>
      <c r="M7330">
        <v>0</v>
      </c>
      <c r="N7330">
        <v>0</v>
      </c>
      <c r="O7330">
        <v>0</v>
      </c>
      <c r="P7330">
        <v>0</v>
      </c>
      <c r="Q7330">
        <v>0</v>
      </c>
      <c r="R7330">
        <v>0</v>
      </c>
      <c r="S7330">
        <v>0</v>
      </c>
      <c r="T7330">
        <v>0</v>
      </c>
      <c r="U7330">
        <v>0</v>
      </c>
      <c r="V7330">
        <v>0</v>
      </c>
      <c r="W7330">
        <v>0</v>
      </c>
      <c r="X7330">
        <v>0</v>
      </c>
      <c r="Y7330">
        <v>0</v>
      </c>
      <c r="Z7330">
        <v>0</v>
      </c>
      <c r="AA7330">
        <v>0</v>
      </c>
      <c r="AB7330">
        <v>0</v>
      </c>
      <c r="AC7330">
        <v>0</v>
      </c>
    </row>
    <row r="7331" spans="1:29">
      <c r="A7331" t="s">
        <v>960</v>
      </c>
      <c r="B7331" t="s">
        <v>19</v>
      </c>
      <c r="C7331">
        <v>0</v>
      </c>
      <c r="D7331">
        <v>0</v>
      </c>
      <c r="E7331">
        <v>0</v>
      </c>
      <c r="F7331">
        <v>0</v>
      </c>
      <c r="G7331">
        <v>0</v>
      </c>
      <c r="H7331">
        <v>0</v>
      </c>
      <c r="I7331">
        <v>0</v>
      </c>
      <c r="J7331">
        <v>0</v>
      </c>
      <c r="K7331">
        <v>0</v>
      </c>
      <c r="L7331">
        <v>0</v>
      </c>
      <c r="M7331">
        <v>0</v>
      </c>
      <c r="N7331">
        <v>0</v>
      </c>
      <c r="O7331">
        <v>0</v>
      </c>
      <c r="P7331">
        <v>0</v>
      </c>
      <c r="Q7331">
        <v>0</v>
      </c>
      <c r="R7331">
        <v>0</v>
      </c>
      <c r="S7331">
        <v>0</v>
      </c>
      <c r="T7331">
        <v>0</v>
      </c>
      <c r="U7331">
        <v>0</v>
      </c>
      <c r="V7331">
        <v>0</v>
      </c>
      <c r="W7331">
        <v>0</v>
      </c>
      <c r="X7331">
        <v>0</v>
      </c>
      <c r="Y7331">
        <v>0</v>
      </c>
      <c r="Z7331">
        <v>0</v>
      </c>
      <c r="AA7331">
        <v>0</v>
      </c>
      <c r="AB7331">
        <v>0</v>
      </c>
      <c r="AC7331">
        <v>0</v>
      </c>
    </row>
    <row r="7332" spans="1:29">
      <c r="A7332" t="s">
        <v>961</v>
      </c>
      <c r="B7332" t="s">
        <v>19</v>
      </c>
      <c r="C7332">
        <v>0</v>
      </c>
      <c r="D7332">
        <v>0</v>
      </c>
      <c r="E7332">
        <v>0</v>
      </c>
      <c r="F7332">
        <v>0</v>
      </c>
      <c r="G7332">
        <v>0</v>
      </c>
      <c r="H7332">
        <v>0</v>
      </c>
      <c r="I7332">
        <v>0</v>
      </c>
      <c r="J7332">
        <v>0</v>
      </c>
      <c r="K7332">
        <v>0</v>
      </c>
      <c r="L7332">
        <v>0</v>
      </c>
      <c r="M7332">
        <v>0</v>
      </c>
      <c r="N7332">
        <v>0</v>
      </c>
      <c r="O7332">
        <v>0</v>
      </c>
      <c r="P7332">
        <v>0</v>
      </c>
      <c r="Q7332">
        <v>0</v>
      </c>
      <c r="R7332">
        <v>0</v>
      </c>
      <c r="S7332">
        <v>0</v>
      </c>
      <c r="T7332">
        <v>0</v>
      </c>
      <c r="U7332">
        <v>0</v>
      </c>
      <c r="V7332">
        <v>0</v>
      </c>
      <c r="W7332">
        <v>0</v>
      </c>
      <c r="X7332">
        <v>0</v>
      </c>
      <c r="Y7332">
        <v>0</v>
      </c>
      <c r="Z7332">
        <v>0</v>
      </c>
      <c r="AA7332">
        <v>0</v>
      </c>
      <c r="AB7332">
        <v>0</v>
      </c>
      <c r="AC7332">
        <v>0</v>
      </c>
    </row>
    <row r="7333" spans="1:29">
      <c r="A7333" t="s">
        <v>962</v>
      </c>
      <c r="B7333" t="s">
        <v>19</v>
      </c>
      <c r="C7333">
        <v>0</v>
      </c>
      <c r="D7333">
        <v>0</v>
      </c>
      <c r="E7333">
        <v>0</v>
      </c>
      <c r="F7333">
        <v>0</v>
      </c>
      <c r="G7333">
        <v>0</v>
      </c>
      <c r="H7333">
        <v>0</v>
      </c>
      <c r="I7333">
        <v>0</v>
      </c>
      <c r="J7333">
        <v>0</v>
      </c>
      <c r="K7333">
        <v>0</v>
      </c>
      <c r="L7333">
        <v>0</v>
      </c>
      <c r="M7333">
        <v>0</v>
      </c>
      <c r="N7333">
        <v>0</v>
      </c>
      <c r="O7333">
        <v>0</v>
      </c>
      <c r="P7333">
        <v>0</v>
      </c>
      <c r="Q7333">
        <v>0</v>
      </c>
      <c r="R7333">
        <v>0</v>
      </c>
      <c r="S7333">
        <v>0</v>
      </c>
      <c r="T7333">
        <v>0</v>
      </c>
      <c r="U7333">
        <v>0</v>
      </c>
      <c r="V7333">
        <v>0</v>
      </c>
      <c r="W7333">
        <v>0</v>
      </c>
      <c r="X7333">
        <v>0</v>
      </c>
      <c r="Y7333">
        <v>0</v>
      </c>
      <c r="Z7333">
        <v>0</v>
      </c>
      <c r="AA7333">
        <v>0</v>
      </c>
      <c r="AB7333">
        <v>0</v>
      </c>
      <c r="AC7333">
        <v>0</v>
      </c>
    </row>
    <row r="7334" spans="1:29">
      <c r="A7334" t="s">
        <v>963</v>
      </c>
      <c r="B7334" t="s">
        <v>19</v>
      </c>
      <c r="C7334">
        <v>0</v>
      </c>
      <c r="D7334">
        <v>0</v>
      </c>
      <c r="E7334">
        <v>0</v>
      </c>
      <c r="F7334">
        <v>0</v>
      </c>
      <c r="G7334">
        <v>0</v>
      </c>
      <c r="H7334">
        <v>0</v>
      </c>
      <c r="I7334">
        <v>0</v>
      </c>
      <c r="J7334">
        <v>0</v>
      </c>
      <c r="K7334">
        <v>0</v>
      </c>
      <c r="L7334">
        <v>0</v>
      </c>
      <c r="M7334">
        <v>0</v>
      </c>
      <c r="N7334">
        <v>0</v>
      </c>
      <c r="O7334">
        <v>0</v>
      </c>
      <c r="P7334">
        <v>0</v>
      </c>
      <c r="Q7334">
        <v>0</v>
      </c>
      <c r="R7334">
        <v>0</v>
      </c>
      <c r="S7334">
        <v>0</v>
      </c>
      <c r="T7334">
        <v>0</v>
      </c>
      <c r="U7334">
        <v>0</v>
      </c>
      <c r="V7334">
        <v>0</v>
      </c>
      <c r="W7334">
        <v>0</v>
      </c>
      <c r="X7334">
        <v>0</v>
      </c>
      <c r="Y7334">
        <v>0</v>
      </c>
      <c r="Z7334">
        <v>0</v>
      </c>
      <c r="AA7334">
        <v>0</v>
      </c>
      <c r="AB7334">
        <v>0</v>
      </c>
      <c r="AC7334">
        <v>0</v>
      </c>
    </row>
    <row r="7335" spans="1:29">
      <c r="A7335" t="s">
        <v>964</v>
      </c>
      <c r="B7335" t="s">
        <v>19</v>
      </c>
      <c r="C7335">
        <v>0</v>
      </c>
      <c r="D7335">
        <v>0</v>
      </c>
      <c r="E7335">
        <v>0</v>
      </c>
      <c r="F7335">
        <v>0</v>
      </c>
      <c r="G7335">
        <v>0</v>
      </c>
      <c r="H7335">
        <v>0</v>
      </c>
      <c r="I7335">
        <v>0</v>
      </c>
      <c r="J7335">
        <v>0</v>
      </c>
      <c r="K7335">
        <v>0</v>
      </c>
      <c r="L7335">
        <v>0</v>
      </c>
      <c r="M7335">
        <v>0</v>
      </c>
      <c r="N7335">
        <v>0</v>
      </c>
      <c r="O7335">
        <v>0</v>
      </c>
      <c r="P7335">
        <v>0</v>
      </c>
      <c r="Q7335">
        <v>0</v>
      </c>
      <c r="R7335">
        <v>0</v>
      </c>
      <c r="S7335">
        <v>0</v>
      </c>
      <c r="T7335">
        <v>0</v>
      </c>
      <c r="U7335">
        <v>0</v>
      </c>
      <c r="V7335">
        <v>0</v>
      </c>
      <c r="W7335">
        <v>0</v>
      </c>
      <c r="X7335">
        <v>0</v>
      </c>
      <c r="Y7335">
        <v>0</v>
      </c>
      <c r="Z7335">
        <v>0</v>
      </c>
      <c r="AA7335">
        <v>0</v>
      </c>
      <c r="AB7335">
        <v>0</v>
      </c>
      <c r="AC7335">
        <v>0</v>
      </c>
    </row>
    <row r="7336" spans="1:29">
      <c r="A7336" t="s">
        <v>965</v>
      </c>
      <c r="B7336" t="s">
        <v>19</v>
      </c>
      <c r="C7336">
        <v>0</v>
      </c>
      <c r="D7336">
        <v>0</v>
      </c>
      <c r="E7336">
        <v>0</v>
      </c>
      <c r="F7336">
        <v>0</v>
      </c>
      <c r="G7336">
        <v>0</v>
      </c>
      <c r="H7336">
        <v>0</v>
      </c>
      <c r="I7336">
        <v>0</v>
      </c>
      <c r="J7336">
        <v>0</v>
      </c>
      <c r="K7336">
        <v>0</v>
      </c>
      <c r="L7336">
        <v>0</v>
      </c>
      <c r="M7336">
        <v>0</v>
      </c>
      <c r="N7336">
        <v>0</v>
      </c>
      <c r="O7336">
        <v>0</v>
      </c>
      <c r="P7336">
        <v>0</v>
      </c>
      <c r="Q7336">
        <v>0</v>
      </c>
      <c r="R7336">
        <v>0</v>
      </c>
      <c r="S7336">
        <v>0</v>
      </c>
      <c r="T7336">
        <v>0</v>
      </c>
      <c r="U7336">
        <v>0</v>
      </c>
      <c r="V7336">
        <v>0</v>
      </c>
      <c r="W7336">
        <v>0</v>
      </c>
      <c r="X7336">
        <v>0</v>
      </c>
      <c r="Y7336">
        <v>0</v>
      </c>
      <c r="Z7336">
        <v>0</v>
      </c>
      <c r="AA7336">
        <v>0</v>
      </c>
      <c r="AB7336">
        <v>0</v>
      </c>
      <c r="AC7336">
        <v>0</v>
      </c>
    </row>
    <row r="7337" spans="1:29">
      <c r="A7337" t="s">
        <v>966</v>
      </c>
      <c r="B7337" t="s">
        <v>19</v>
      </c>
      <c r="C7337">
        <v>0</v>
      </c>
      <c r="D7337">
        <v>0</v>
      </c>
      <c r="E7337">
        <v>0</v>
      </c>
      <c r="F7337">
        <v>0</v>
      </c>
      <c r="G7337">
        <v>0</v>
      </c>
      <c r="H7337">
        <v>0</v>
      </c>
      <c r="I7337">
        <v>0</v>
      </c>
      <c r="J7337">
        <v>0</v>
      </c>
      <c r="K7337">
        <v>0</v>
      </c>
      <c r="L7337">
        <v>0</v>
      </c>
      <c r="M7337">
        <v>0</v>
      </c>
      <c r="N7337">
        <v>0</v>
      </c>
      <c r="O7337">
        <v>0</v>
      </c>
      <c r="P7337">
        <v>0</v>
      </c>
      <c r="Q7337">
        <v>0</v>
      </c>
      <c r="R7337">
        <v>0</v>
      </c>
      <c r="S7337">
        <v>0</v>
      </c>
      <c r="T7337">
        <v>0</v>
      </c>
      <c r="U7337">
        <v>0</v>
      </c>
      <c r="V7337">
        <v>0</v>
      </c>
      <c r="W7337">
        <v>0</v>
      </c>
      <c r="X7337">
        <v>0</v>
      </c>
      <c r="Y7337">
        <v>0</v>
      </c>
      <c r="Z7337">
        <v>0</v>
      </c>
      <c r="AA7337">
        <v>0</v>
      </c>
      <c r="AB7337">
        <v>0</v>
      </c>
      <c r="AC7337">
        <v>0</v>
      </c>
    </row>
    <row r="7338" spans="1:29">
      <c r="A7338" t="s">
        <v>967</v>
      </c>
      <c r="B7338" t="s">
        <v>19</v>
      </c>
      <c r="C7338">
        <v>0</v>
      </c>
      <c r="D7338">
        <v>0</v>
      </c>
      <c r="E7338">
        <v>0</v>
      </c>
      <c r="F7338">
        <v>0</v>
      </c>
      <c r="G7338">
        <v>0</v>
      </c>
      <c r="H7338">
        <v>0</v>
      </c>
      <c r="I7338">
        <v>0</v>
      </c>
      <c r="J7338">
        <v>0</v>
      </c>
      <c r="K7338">
        <v>0</v>
      </c>
      <c r="L7338">
        <v>0</v>
      </c>
      <c r="M7338">
        <v>0</v>
      </c>
      <c r="N7338">
        <v>0</v>
      </c>
      <c r="O7338">
        <v>0</v>
      </c>
      <c r="P7338">
        <v>0</v>
      </c>
      <c r="Q7338">
        <v>0</v>
      </c>
      <c r="R7338">
        <v>0</v>
      </c>
      <c r="S7338">
        <v>0</v>
      </c>
      <c r="T7338">
        <v>0</v>
      </c>
      <c r="U7338">
        <v>0</v>
      </c>
      <c r="V7338">
        <v>0</v>
      </c>
      <c r="W7338">
        <v>0</v>
      </c>
      <c r="X7338">
        <v>0</v>
      </c>
      <c r="Y7338">
        <v>0</v>
      </c>
      <c r="Z7338">
        <v>0</v>
      </c>
      <c r="AA7338">
        <v>0</v>
      </c>
      <c r="AB7338">
        <v>0</v>
      </c>
      <c r="AC7338">
        <v>0</v>
      </c>
    </row>
    <row r="7339" spans="1:29">
      <c r="A7339" t="s">
        <v>968</v>
      </c>
      <c r="B7339" t="s">
        <v>19</v>
      </c>
      <c r="C7339">
        <v>0</v>
      </c>
      <c r="D7339">
        <v>0</v>
      </c>
      <c r="E7339">
        <v>0</v>
      </c>
      <c r="F7339">
        <v>0</v>
      </c>
      <c r="G7339">
        <v>0</v>
      </c>
      <c r="H7339">
        <v>0</v>
      </c>
      <c r="I7339">
        <v>0</v>
      </c>
      <c r="J7339">
        <v>0</v>
      </c>
      <c r="K7339">
        <v>0</v>
      </c>
      <c r="L7339">
        <v>0</v>
      </c>
      <c r="M7339">
        <v>0</v>
      </c>
      <c r="N7339">
        <v>0</v>
      </c>
      <c r="O7339">
        <v>0</v>
      </c>
      <c r="P7339">
        <v>0</v>
      </c>
      <c r="Q7339">
        <v>0</v>
      </c>
      <c r="R7339">
        <v>0</v>
      </c>
      <c r="S7339">
        <v>0</v>
      </c>
      <c r="T7339">
        <v>0</v>
      </c>
      <c r="U7339">
        <v>0</v>
      </c>
      <c r="V7339">
        <v>0</v>
      </c>
      <c r="W7339">
        <v>0</v>
      </c>
      <c r="X7339">
        <v>0</v>
      </c>
      <c r="Y7339">
        <v>0</v>
      </c>
      <c r="Z7339">
        <v>0</v>
      </c>
      <c r="AA7339">
        <v>0</v>
      </c>
      <c r="AB7339">
        <v>0</v>
      </c>
      <c r="AC7339">
        <v>0</v>
      </c>
    </row>
    <row r="7340" spans="1:29">
      <c r="A7340" t="s">
        <v>969</v>
      </c>
      <c r="B7340" t="s">
        <v>19</v>
      </c>
      <c r="C7340">
        <v>0</v>
      </c>
      <c r="D7340">
        <v>0</v>
      </c>
      <c r="E7340">
        <v>0</v>
      </c>
      <c r="F7340">
        <v>0</v>
      </c>
      <c r="G7340">
        <v>0</v>
      </c>
      <c r="H7340">
        <v>0</v>
      </c>
      <c r="I7340">
        <v>0</v>
      </c>
      <c r="J7340">
        <v>0</v>
      </c>
      <c r="K7340">
        <v>0</v>
      </c>
      <c r="L7340">
        <v>0</v>
      </c>
      <c r="M7340">
        <v>0</v>
      </c>
      <c r="N7340">
        <v>0</v>
      </c>
      <c r="O7340">
        <v>0</v>
      </c>
      <c r="P7340">
        <v>0</v>
      </c>
      <c r="Q7340">
        <v>0</v>
      </c>
      <c r="R7340">
        <v>0</v>
      </c>
      <c r="S7340">
        <v>0</v>
      </c>
      <c r="T7340">
        <v>0</v>
      </c>
      <c r="U7340">
        <v>0</v>
      </c>
      <c r="V7340">
        <v>0</v>
      </c>
      <c r="W7340">
        <v>0</v>
      </c>
      <c r="X7340">
        <v>0</v>
      </c>
      <c r="Y7340">
        <v>0</v>
      </c>
      <c r="Z7340">
        <v>0</v>
      </c>
      <c r="AA7340">
        <v>0</v>
      </c>
      <c r="AB7340">
        <v>0</v>
      </c>
      <c r="AC7340">
        <v>0</v>
      </c>
    </row>
    <row r="7341" spans="1:29">
      <c r="A7341" t="s">
        <v>970</v>
      </c>
      <c r="B7341" t="s">
        <v>19</v>
      </c>
      <c r="C7341">
        <v>0</v>
      </c>
      <c r="D7341">
        <v>0</v>
      </c>
      <c r="E7341">
        <v>0</v>
      </c>
      <c r="F7341">
        <v>0</v>
      </c>
      <c r="G7341">
        <v>0</v>
      </c>
      <c r="H7341">
        <v>0</v>
      </c>
      <c r="I7341">
        <v>0</v>
      </c>
      <c r="J7341">
        <v>0</v>
      </c>
      <c r="K7341">
        <v>0</v>
      </c>
      <c r="L7341">
        <v>0</v>
      </c>
      <c r="M7341">
        <v>0</v>
      </c>
      <c r="N7341">
        <v>0</v>
      </c>
      <c r="O7341">
        <v>0</v>
      </c>
      <c r="P7341">
        <v>0</v>
      </c>
      <c r="Q7341">
        <v>0</v>
      </c>
      <c r="R7341">
        <v>0</v>
      </c>
      <c r="S7341">
        <v>0</v>
      </c>
      <c r="T7341">
        <v>0</v>
      </c>
      <c r="U7341">
        <v>0</v>
      </c>
      <c r="V7341">
        <v>0</v>
      </c>
      <c r="W7341">
        <v>0</v>
      </c>
      <c r="X7341">
        <v>0</v>
      </c>
      <c r="Y7341">
        <v>0</v>
      </c>
      <c r="Z7341">
        <v>0</v>
      </c>
      <c r="AA7341">
        <v>0</v>
      </c>
      <c r="AB7341">
        <v>0</v>
      </c>
      <c r="AC7341">
        <v>0</v>
      </c>
    </row>
    <row r="7342" spans="1:29">
      <c r="A7342" t="s">
        <v>971</v>
      </c>
      <c r="B7342" t="s">
        <v>19</v>
      </c>
      <c r="C7342">
        <v>0</v>
      </c>
      <c r="D7342">
        <v>0</v>
      </c>
      <c r="E7342">
        <v>0</v>
      </c>
      <c r="F7342">
        <v>0</v>
      </c>
      <c r="G7342">
        <v>0</v>
      </c>
      <c r="H7342">
        <v>0</v>
      </c>
      <c r="I7342">
        <v>0</v>
      </c>
      <c r="J7342">
        <v>0</v>
      </c>
      <c r="K7342">
        <v>0</v>
      </c>
      <c r="L7342">
        <v>0</v>
      </c>
      <c r="M7342">
        <v>0</v>
      </c>
      <c r="N7342">
        <v>0</v>
      </c>
      <c r="O7342">
        <v>0</v>
      </c>
      <c r="P7342">
        <v>0</v>
      </c>
      <c r="Q7342">
        <v>0</v>
      </c>
      <c r="R7342">
        <v>0</v>
      </c>
      <c r="S7342">
        <v>0</v>
      </c>
      <c r="T7342">
        <v>0</v>
      </c>
      <c r="U7342">
        <v>0</v>
      </c>
      <c r="V7342">
        <v>0</v>
      </c>
      <c r="W7342">
        <v>0</v>
      </c>
      <c r="X7342">
        <v>0</v>
      </c>
      <c r="Y7342">
        <v>0</v>
      </c>
      <c r="Z7342">
        <v>0</v>
      </c>
      <c r="AA7342">
        <v>0</v>
      </c>
      <c r="AB7342">
        <v>0</v>
      </c>
      <c r="AC7342">
        <v>0</v>
      </c>
    </row>
    <row r="7343" spans="1:29">
      <c r="A7343" t="s">
        <v>972</v>
      </c>
      <c r="B7343" t="s">
        <v>19</v>
      </c>
      <c r="C7343">
        <v>0</v>
      </c>
      <c r="D7343">
        <v>0</v>
      </c>
      <c r="E7343">
        <v>0</v>
      </c>
      <c r="F7343">
        <v>0</v>
      </c>
      <c r="G7343">
        <v>0</v>
      </c>
      <c r="H7343">
        <v>0</v>
      </c>
      <c r="I7343">
        <v>0</v>
      </c>
      <c r="J7343">
        <v>0</v>
      </c>
      <c r="K7343">
        <v>0</v>
      </c>
      <c r="L7343">
        <v>0</v>
      </c>
      <c r="M7343">
        <v>0</v>
      </c>
      <c r="N7343">
        <v>0</v>
      </c>
      <c r="O7343">
        <v>0</v>
      </c>
      <c r="P7343">
        <v>0</v>
      </c>
      <c r="Q7343">
        <v>0</v>
      </c>
      <c r="R7343">
        <v>0</v>
      </c>
      <c r="S7343">
        <v>0</v>
      </c>
      <c r="T7343">
        <v>0</v>
      </c>
      <c r="U7343">
        <v>0</v>
      </c>
      <c r="V7343">
        <v>0</v>
      </c>
      <c r="W7343">
        <v>0</v>
      </c>
      <c r="X7343">
        <v>0</v>
      </c>
      <c r="Y7343">
        <v>0</v>
      </c>
      <c r="Z7343">
        <v>0</v>
      </c>
      <c r="AA7343">
        <v>0</v>
      </c>
      <c r="AB7343">
        <v>0</v>
      </c>
      <c r="AC7343">
        <v>0</v>
      </c>
    </row>
    <row r="7344" spans="1:29">
      <c r="A7344" t="s">
        <v>973</v>
      </c>
      <c r="B7344" t="s">
        <v>19</v>
      </c>
      <c r="C7344">
        <v>0</v>
      </c>
      <c r="D7344">
        <v>0</v>
      </c>
      <c r="E7344">
        <v>0</v>
      </c>
      <c r="F7344">
        <v>0</v>
      </c>
      <c r="G7344">
        <v>0</v>
      </c>
      <c r="H7344">
        <v>0</v>
      </c>
      <c r="I7344">
        <v>0</v>
      </c>
      <c r="J7344">
        <v>0</v>
      </c>
      <c r="K7344">
        <v>0</v>
      </c>
      <c r="L7344">
        <v>0</v>
      </c>
      <c r="M7344">
        <v>0</v>
      </c>
      <c r="N7344">
        <v>0</v>
      </c>
      <c r="O7344">
        <v>0</v>
      </c>
      <c r="P7344">
        <v>0</v>
      </c>
      <c r="Q7344">
        <v>0</v>
      </c>
      <c r="R7344">
        <v>0</v>
      </c>
      <c r="S7344">
        <v>0</v>
      </c>
      <c r="T7344">
        <v>0</v>
      </c>
      <c r="U7344">
        <v>0</v>
      </c>
      <c r="V7344">
        <v>0</v>
      </c>
      <c r="W7344">
        <v>0</v>
      </c>
      <c r="X7344">
        <v>0</v>
      </c>
      <c r="Y7344">
        <v>0</v>
      </c>
      <c r="Z7344">
        <v>0</v>
      </c>
      <c r="AA7344">
        <v>0</v>
      </c>
      <c r="AB7344">
        <v>0</v>
      </c>
      <c r="AC7344">
        <v>0</v>
      </c>
    </row>
    <row r="7345" spans="1:29">
      <c r="A7345" t="s">
        <v>974</v>
      </c>
      <c r="B7345" t="s">
        <v>19</v>
      </c>
      <c r="C7345">
        <v>0</v>
      </c>
      <c r="D7345">
        <v>0</v>
      </c>
      <c r="E7345">
        <v>0</v>
      </c>
      <c r="F7345">
        <v>0</v>
      </c>
      <c r="G7345">
        <v>0</v>
      </c>
      <c r="H7345">
        <v>0</v>
      </c>
      <c r="I7345">
        <v>0</v>
      </c>
      <c r="J7345">
        <v>0</v>
      </c>
      <c r="K7345">
        <v>0</v>
      </c>
      <c r="L7345">
        <v>0</v>
      </c>
      <c r="M7345">
        <v>0</v>
      </c>
      <c r="N7345">
        <v>0</v>
      </c>
      <c r="O7345">
        <v>0</v>
      </c>
      <c r="P7345">
        <v>0</v>
      </c>
      <c r="Q7345">
        <v>0</v>
      </c>
      <c r="R7345">
        <v>0</v>
      </c>
      <c r="S7345">
        <v>0</v>
      </c>
      <c r="T7345">
        <v>0</v>
      </c>
      <c r="U7345">
        <v>0</v>
      </c>
      <c r="V7345">
        <v>0</v>
      </c>
      <c r="W7345">
        <v>0</v>
      </c>
      <c r="X7345">
        <v>0</v>
      </c>
      <c r="Y7345">
        <v>0</v>
      </c>
      <c r="Z7345">
        <v>0</v>
      </c>
      <c r="AA7345">
        <v>0</v>
      </c>
      <c r="AB7345">
        <v>0</v>
      </c>
      <c r="AC7345">
        <v>0</v>
      </c>
    </row>
    <row r="7346" spans="1:29">
      <c r="A7346" t="s">
        <v>975</v>
      </c>
      <c r="B7346" t="s">
        <v>19</v>
      </c>
      <c r="C7346">
        <v>0</v>
      </c>
      <c r="D7346">
        <v>0</v>
      </c>
      <c r="E7346">
        <v>0</v>
      </c>
      <c r="F7346">
        <v>0</v>
      </c>
      <c r="G7346">
        <v>0</v>
      </c>
      <c r="H7346">
        <v>0</v>
      </c>
      <c r="I7346">
        <v>0</v>
      </c>
      <c r="J7346">
        <v>0</v>
      </c>
      <c r="K7346">
        <v>0</v>
      </c>
      <c r="L7346">
        <v>0</v>
      </c>
      <c r="M7346">
        <v>0</v>
      </c>
      <c r="N7346">
        <v>0</v>
      </c>
      <c r="O7346">
        <v>0</v>
      </c>
      <c r="P7346">
        <v>0</v>
      </c>
      <c r="Q7346">
        <v>0</v>
      </c>
      <c r="R7346">
        <v>0</v>
      </c>
      <c r="S7346">
        <v>0</v>
      </c>
      <c r="T7346">
        <v>0</v>
      </c>
      <c r="U7346">
        <v>0</v>
      </c>
      <c r="V7346">
        <v>0</v>
      </c>
      <c r="W7346">
        <v>0</v>
      </c>
      <c r="X7346">
        <v>0</v>
      </c>
      <c r="Y7346">
        <v>0</v>
      </c>
      <c r="Z7346">
        <v>0</v>
      </c>
      <c r="AA7346">
        <v>0</v>
      </c>
      <c r="AB7346">
        <v>0</v>
      </c>
      <c r="AC7346">
        <v>0</v>
      </c>
    </row>
    <row r="7347" spans="1:29">
      <c r="A7347" t="s">
        <v>976</v>
      </c>
      <c r="B7347" t="s">
        <v>19</v>
      </c>
      <c r="C7347">
        <v>0</v>
      </c>
      <c r="D7347">
        <v>0</v>
      </c>
      <c r="E7347">
        <v>0</v>
      </c>
      <c r="F7347">
        <v>0</v>
      </c>
      <c r="G7347">
        <v>0</v>
      </c>
      <c r="H7347">
        <v>0</v>
      </c>
      <c r="I7347">
        <v>0</v>
      </c>
      <c r="J7347">
        <v>0</v>
      </c>
      <c r="K7347">
        <v>0</v>
      </c>
      <c r="L7347">
        <v>0</v>
      </c>
      <c r="M7347">
        <v>0</v>
      </c>
      <c r="N7347">
        <v>0</v>
      </c>
      <c r="O7347">
        <v>0</v>
      </c>
      <c r="P7347">
        <v>0</v>
      </c>
      <c r="Q7347">
        <v>0</v>
      </c>
      <c r="R7347">
        <v>0</v>
      </c>
      <c r="S7347">
        <v>0</v>
      </c>
      <c r="T7347">
        <v>0</v>
      </c>
      <c r="U7347">
        <v>0</v>
      </c>
      <c r="V7347">
        <v>0</v>
      </c>
      <c r="W7347">
        <v>0</v>
      </c>
      <c r="X7347">
        <v>0</v>
      </c>
      <c r="Y7347">
        <v>0</v>
      </c>
      <c r="Z7347">
        <v>0</v>
      </c>
      <c r="AA7347">
        <v>0</v>
      </c>
      <c r="AB7347">
        <v>0</v>
      </c>
      <c r="AC7347">
        <v>0</v>
      </c>
    </row>
    <row r="7348" spans="1:29">
      <c r="A7348" t="s">
        <v>977</v>
      </c>
      <c r="B7348" t="s">
        <v>19</v>
      </c>
      <c r="C7348">
        <v>0</v>
      </c>
      <c r="D7348">
        <v>0</v>
      </c>
      <c r="E7348">
        <v>0</v>
      </c>
      <c r="F7348">
        <v>0</v>
      </c>
      <c r="G7348">
        <v>0</v>
      </c>
      <c r="H7348">
        <v>0</v>
      </c>
      <c r="I7348">
        <v>0</v>
      </c>
      <c r="J7348">
        <v>0</v>
      </c>
      <c r="K7348">
        <v>0</v>
      </c>
      <c r="L7348">
        <v>0</v>
      </c>
      <c r="M7348">
        <v>0</v>
      </c>
      <c r="N7348">
        <v>0</v>
      </c>
      <c r="O7348">
        <v>0</v>
      </c>
      <c r="P7348">
        <v>0</v>
      </c>
      <c r="Q7348">
        <v>0</v>
      </c>
      <c r="R7348">
        <v>0</v>
      </c>
      <c r="S7348">
        <v>0</v>
      </c>
      <c r="T7348">
        <v>0</v>
      </c>
      <c r="U7348">
        <v>0</v>
      </c>
      <c r="V7348">
        <v>0</v>
      </c>
      <c r="W7348">
        <v>0</v>
      </c>
      <c r="X7348">
        <v>0</v>
      </c>
      <c r="Y7348">
        <v>0</v>
      </c>
      <c r="Z7348">
        <v>0</v>
      </c>
      <c r="AA7348">
        <v>0</v>
      </c>
      <c r="AB7348">
        <v>0</v>
      </c>
      <c r="AC7348">
        <v>0</v>
      </c>
    </row>
    <row r="7349" spans="1:29">
      <c r="A7349" t="s">
        <v>978</v>
      </c>
      <c r="B7349" t="s">
        <v>19</v>
      </c>
      <c r="C7349">
        <v>0</v>
      </c>
      <c r="D7349">
        <v>0</v>
      </c>
      <c r="E7349">
        <v>0</v>
      </c>
      <c r="F7349">
        <v>0</v>
      </c>
      <c r="G7349">
        <v>0</v>
      </c>
      <c r="H7349">
        <v>0</v>
      </c>
      <c r="I7349">
        <v>0</v>
      </c>
      <c r="J7349">
        <v>0</v>
      </c>
      <c r="K7349">
        <v>0</v>
      </c>
      <c r="L7349">
        <v>0</v>
      </c>
      <c r="M7349">
        <v>0</v>
      </c>
      <c r="N7349">
        <v>0</v>
      </c>
      <c r="O7349">
        <v>0</v>
      </c>
      <c r="P7349">
        <v>0</v>
      </c>
      <c r="Q7349">
        <v>0</v>
      </c>
      <c r="R7349">
        <v>0</v>
      </c>
      <c r="S7349">
        <v>0</v>
      </c>
      <c r="T7349">
        <v>0</v>
      </c>
      <c r="U7349">
        <v>0</v>
      </c>
      <c r="V7349">
        <v>0</v>
      </c>
      <c r="W7349">
        <v>0</v>
      </c>
      <c r="X7349">
        <v>0</v>
      </c>
      <c r="Y7349">
        <v>0</v>
      </c>
      <c r="Z7349">
        <v>0</v>
      </c>
      <c r="AA7349">
        <v>0</v>
      </c>
      <c r="AB7349">
        <v>0</v>
      </c>
      <c r="AC7349">
        <v>0</v>
      </c>
    </row>
    <row r="7350" spans="1:29">
      <c r="A7350" t="s">
        <v>979</v>
      </c>
      <c r="B7350" t="s">
        <v>19</v>
      </c>
      <c r="C7350">
        <v>0</v>
      </c>
      <c r="D7350">
        <v>0</v>
      </c>
      <c r="E7350">
        <v>0</v>
      </c>
      <c r="F7350">
        <v>0</v>
      </c>
      <c r="G7350">
        <v>0</v>
      </c>
      <c r="H7350">
        <v>0</v>
      </c>
      <c r="I7350">
        <v>0</v>
      </c>
      <c r="J7350">
        <v>0</v>
      </c>
      <c r="K7350">
        <v>0</v>
      </c>
      <c r="L7350">
        <v>0</v>
      </c>
      <c r="M7350">
        <v>0</v>
      </c>
      <c r="N7350">
        <v>0</v>
      </c>
      <c r="O7350">
        <v>0</v>
      </c>
      <c r="P7350">
        <v>0</v>
      </c>
      <c r="Q7350">
        <v>0</v>
      </c>
      <c r="R7350">
        <v>0</v>
      </c>
      <c r="S7350">
        <v>0</v>
      </c>
      <c r="T7350">
        <v>0</v>
      </c>
      <c r="U7350">
        <v>0</v>
      </c>
      <c r="V7350">
        <v>0</v>
      </c>
      <c r="W7350">
        <v>0</v>
      </c>
      <c r="X7350">
        <v>0</v>
      </c>
      <c r="Y7350">
        <v>0</v>
      </c>
      <c r="Z7350">
        <v>0</v>
      </c>
      <c r="AA7350">
        <v>0</v>
      </c>
      <c r="AB7350">
        <v>0</v>
      </c>
      <c r="AC7350">
        <v>0</v>
      </c>
    </row>
    <row r="7351" spans="1:29">
      <c r="A7351" t="s">
        <v>980</v>
      </c>
      <c r="B7351" t="s">
        <v>19</v>
      </c>
      <c r="C7351">
        <v>0</v>
      </c>
      <c r="D7351">
        <v>0</v>
      </c>
      <c r="E7351">
        <v>0</v>
      </c>
      <c r="F7351">
        <v>0</v>
      </c>
      <c r="G7351">
        <v>0</v>
      </c>
      <c r="H7351">
        <v>0</v>
      </c>
      <c r="I7351">
        <v>0</v>
      </c>
      <c r="J7351">
        <v>0</v>
      </c>
      <c r="K7351">
        <v>0</v>
      </c>
      <c r="L7351">
        <v>0</v>
      </c>
      <c r="M7351">
        <v>0</v>
      </c>
      <c r="N7351">
        <v>0</v>
      </c>
      <c r="O7351">
        <v>0</v>
      </c>
      <c r="P7351">
        <v>0</v>
      </c>
      <c r="Q7351">
        <v>0</v>
      </c>
      <c r="R7351">
        <v>0</v>
      </c>
      <c r="S7351">
        <v>0</v>
      </c>
      <c r="T7351">
        <v>0</v>
      </c>
      <c r="U7351">
        <v>0</v>
      </c>
      <c r="V7351">
        <v>0</v>
      </c>
      <c r="W7351">
        <v>0</v>
      </c>
      <c r="X7351">
        <v>0</v>
      </c>
      <c r="Y7351">
        <v>0</v>
      </c>
      <c r="Z7351">
        <v>0</v>
      </c>
      <c r="AA7351">
        <v>0</v>
      </c>
      <c r="AB7351">
        <v>0</v>
      </c>
      <c r="AC7351">
        <v>0</v>
      </c>
    </row>
    <row r="7352" spans="1:29">
      <c r="A7352" t="s">
        <v>981</v>
      </c>
      <c r="B7352" t="s">
        <v>19</v>
      </c>
      <c r="C7352">
        <v>0</v>
      </c>
      <c r="D7352">
        <v>0</v>
      </c>
      <c r="E7352">
        <v>0</v>
      </c>
      <c r="F7352">
        <v>0</v>
      </c>
      <c r="G7352">
        <v>0</v>
      </c>
      <c r="H7352">
        <v>0</v>
      </c>
      <c r="I7352">
        <v>0</v>
      </c>
      <c r="J7352">
        <v>0</v>
      </c>
      <c r="K7352">
        <v>0</v>
      </c>
      <c r="L7352">
        <v>0</v>
      </c>
      <c r="M7352">
        <v>0</v>
      </c>
      <c r="N7352">
        <v>0</v>
      </c>
      <c r="O7352">
        <v>0</v>
      </c>
      <c r="P7352">
        <v>0</v>
      </c>
      <c r="Q7352">
        <v>0</v>
      </c>
      <c r="R7352">
        <v>0</v>
      </c>
      <c r="S7352">
        <v>0</v>
      </c>
      <c r="T7352">
        <v>0</v>
      </c>
      <c r="U7352">
        <v>0</v>
      </c>
      <c r="V7352">
        <v>0</v>
      </c>
      <c r="W7352">
        <v>0</v>
      </c>
      <c r="X7352">
        <v>0</v>
      </c>
      <c r="Y7352">
        <v>0</v>
      </c>
      <c r="Z7352">
        <v>0</v>
      </c>
      <c r="AA7352">
        <v>0</v>
      </c>
      <c r="AB7352">
        <v>0</v>
      </c>
      <c r="AC7352">
        <v>0</v>
      </c>
    </row>
    <row r="7353" spans="1:29">
      <c r="A7353" t="s">
        <v>982</v>
      </c>
      <c r="B7353" t="s">
        <v>19</v>
      </c>
      <c r="C7353" s="2">
        <v>11438800000000</v>
      </c>
      <c r="D7353" s="2">
        <v>10992100000000</v>
      </c>
      <c r="E7353" s="2">
        <v>10592000000000</v>
      </c>
      <c r="F7353" s="2">
        <v>10195000000000</v>
      </c>
      <c r="G7353" s="2">
        <v>9780290000000</v>
      </c>
      <c r="H7353" s="2">
        <v>9382210000000</v>
      </c>
      <c r="I7353" s="2">
        <v>8977370000000</v>
      </c>
      <c r="J7353" s="2">
        <v>8563750000000</v>
      </c>
      <c r="K7353" s="2">
        <v>8171320000000</v>
      </c>
      <c r="L7353" s="2">
        <v>7789550000000</v>
      </c>
      <c r="M7353" s="2">
        <v>7411400000000</v>
      </c>
      <c r="N7353" s="2">
        <v>7046240000000</v>
      </c>
      <c r="O7353" s="2">
        <v>6686480000000</v>
      </c>
      <c r="P7353" s="2">
        <v>6334870000000</v>
      </c>
      <c r="Q7353" s="2">
        <v>5987600000000</v>
      </c>
      <c r="R7353" s="2">
        <v>5641240000000</v>
      </c>
      <c r="S7353" s="2">
        <v>5297520000000</v>
      </c>
      <c r="T7353" s="2">
        <v>4955140000000</v>
      </c>
      <c r="U7353" s="2">
        <v>4617270000000</v>
      </c>
      <c r="V7353" s="2">
        <v>4279640000000</v>
      </c>
      <c r="W7353" s="2">
        <v>3940910000000</v>
      </c>
      <c r="X7353" s="2">
        <v>3603190000000</v>
      </c>
      <c r="Y7353" s="2">
        <v>3266720000000</v>
      </c>
      <c r="Z7353" s="2">
        <v>2936600000000</v>
      </c>
      <c r="AA7353" s="2">
        <v>2608370000000</v>
      </c>
      <c r="AB7353" s="2">
        <v>2279670000000</v>
      </c>
      <c r="AC7353" s="2">
        <v>1951640000000</v>
      </c>
    </row>
    <row r="7354" spans="1:29">
      <c r="A7354" t="s">
        <v>983</v>
      </c>
      <c r="B7354" t="s">
        <v>19</v>
      </c>
      <c r="C7354" s="2">
        <v>3385170000000</v>
      </c>
      <c r="D7354" s="2">
        <v>3738940000000</v>
      </c>
      <c r="E7354" s="2">
        <v>4100550000000</v>
      </c>
      <c r="F7354" s="2">
        <v>4457090000000</v>
      </c>
      <c r="G7354" s="2">
        <v>4797310000000</v>
      </c>
      <c r="H7354" s="2">
        <v>5137030000000</v>
      </c>
      <c r="I7354" s="2">
        <v>5463680000000</v>
      </c>
      <c r="J7354" s="2">
        <v>5773120000000</v>
      </c>
      <c r="K7354" s="2">
        <v>6085680000000</v>
      </c>
      <c r="L7354" s="2">
        <v>6396690000000</v>
      </c>
      <c r="M7354" s="2">
        <v>6701370000000</v>
      </c>
      <c r="N7354" s="2">
        <v>7009600000000</v>
      </c>
      <c r="O7354" s="2">
        <v>7316020000000</v>
      </c>
      <c r="P7354" s="2">
        <v>7625170000000</v>
      </c>
      <c r="Q7354" s="2">
        <v>7934270000000</v>
      </c>
      <c r="R7354" s="2">
        <v>8239230000000</v>
      </c>
      <c r="S7354" s="2">
        <v>8542600000000</v>
      </c>
      <c r="T7354" s="2">
        <v>8842560000000</v>
      </c>
      <c r="U7354" s="2">
        <v>9145500000000</v>
      </c>
      <c r="V7354" s="2">
        <v>9443950000000</v>
      </c>
      <c r="W7354" s="2">
        <v>9733690000000</v>
      </c>
      <c r="X7354" s="2">
        <v>10018300000000</v>
      </c>
      <c r="Y7354" s="2">
        <v>10297800000000</v>
      </c>
      <c r="Z7354" s="2">
        <v>10590600000000</v>
      </c>
      <c r="AA7354" s="2">
        <v>10885900000000</v>
      </c>
      <c r="AB7354" s="2">
        <v>11174500000000</v>
      </c>
      <c r="AC7354" s="2">
        <v>11460200000000</v>
      </c>
    </row>
    <row r="7355" spans="1:29">
      <c r="A7355" t="s">
        <v>984</v>
      </c>
      <c r="B7355" t="s">
        <v>19</v>
      </c>
      <c r="C7355">
        <v>0</v>
      </c>
      <c r="D7355">
        <v>0</v>
      </c>
      <c r="E7355">
        <v>0</v>
      </c>
      <c r="F7355">
        <v>0</v>
      </c>
      <c r="G7355">
        <v>0</v>
      </c>
      <c r="H7355">
        <v>0</v>
      </c>
      <c r="I7355">
        <v>0</v>
      </c>
      <c r="J7355">
        <v>0</v>
      </c>
      <c r="K7355">
        <v>0</v>
      </c>
      <c r="L7355">
        <v>0</v>
      </c>
      <c r="M7355">
        <v>0</v>
      </c>
      <c r="N7355">
        <v>0</v>
      </c>
      <c r="O7355">
        <v>0</v>
      </c>
      <c r="P7355">
        <v>0</v>
      </c>
      <c r="Q7355">
        <v>0</v>
      </c>
      <c r="R7355">
        <v>0</v>
      </c>
      <c r="S7355">
        <v>0</v>
      </c>
      <c r="T7355">
        <v>0</v>
      </c>
      <c r="U7355">
        <v>0</v>
      </c>
      <c r="V7355">
        <v>0</v>
      </c>
      <c r="W7355">
        <v>0</v>
      </c>
      <c r="X7355">
        <v>0</v>
      </c>
      <c r="Y7355">
        <v>0</v>
      </c>
      <c r="Z7355">
        <v>0</v>
      </c>
      <c r="AA7355">
        <v>0</v>
      </c>
      <c r="AB7355">
        <v>0</v>
      </c>
      <c r="AC7355">
        <v>0</v>
      </c>
    </row>
    <row r="7356" spans="1:29">
      <c r="A7356" t="s">
        <v>985</v>
      </c>
      <c r="B7356" t="s">
        <v>19</v>
      </c>
      <c r="C7356">
        <v>0</v>
      </c>
      <c r="D7356">
        <v>0</v>
      </c>
      <c r="E7356">
        <v>0</v>
      </c>
      <c r="F7356">
        <v>0</v>
      </c>
      <c r="G7356">
        <v>0</v>
      </c>
      <c r="H7356">
        <v>0</v>
      </c>
      <c r="I7356">
        <v>0</v>
      </c>
      <c r="J7356">
        <v>0</v>
      </c>
      <c r="K7356">
        <v>0</v>
      </c>
      <c r="L7356">
        <v>0</v>
      </c>
      <c r="M7356">
        <v>0</v>
      </c>
      <c r="N7356">
        <v>0</v>
      </c>
      <c r="O7356">
        <v>0</v>
      </c>
      <c r="P7356">
        <v>0</v>
      </c>
      <c r="Q7356">
        <v>0</v>
      </c>
      <c r="R7356">
        <v>0</v>
      </c>
      <c r="S7356">
        <v>0</v>
      </c>
      <c r="T7356">
        <v>0</v>
      </c>
      <c r="U7356">
        <v>0</v>
      </c>
      <c r="V7356">
        <v>0</v>
      </c>
      <c r="W7356">
        <v>0</v>
      </c>
      <c r="X7356">
        <v>0</v>
      </c>
      <c r="Y7356">
        <v>0</v>
      </c>
      <c r="Z7356">
        <v>0</v>
      </c>
      <c r="AA7356">
        <v>0</v>
      </c>
      <c r="AB7356">
        <v>0</v>
      </c>
      <c r="AC7356">
        <v>0</v>
      </c>
    </row>
    <row r="7357" spans="1:29">
      <c r="A7357" t="s">
        <v>986</v>
      </c>
      <c r="B7357" t="s">
        <v>19</v>
      </c>
      <c r="C7357">
        <v>0</v>
      </c>
      <c r="D7357">
        <v>0</v>
      </c>
      <c r="E7357">
        <v>0</v>
      </c>
      <c r="F7357">
        <v>0</v>
      </c>
      <c r="G7357">
        <v>0</v>
      </c>
      <c r="H7357">
        <v>0</v>
      </c>
      <c r="I7357">
        <v>0</v>
      </c>
      <c r="J7357">
        <v>0</v>
      </c>
      <c r="K7357">
        <v>0</v>
      </c>
      <c r="L7357">
        <v>0</v>
      </c>
      <c r="M7357">
        <v>0</v>
      </c>
      <c r="N7357">
        <v>0</v>
      </c>
      <c r="O7357">
        <v>0</v>
      </c>
      <c r="P7357">
        <v>0</v>
      </c>
      <c r="Q7357">
        <v>0</v>
      </c>
      <c r="R7357">
        <v>0</v>
      </c>
      <c r="S7357">
        <v>0</v>
      </c>
      <c r="T7357">
        <v>0</v>
      </c>
      <c r="U7357">
        <v>0</v>
      </c>
      <c r="V7357">
        <v>0</v>
      </c>
      <c r="W7357">
        <v>0</v>
      </c>
      <c r="X7357">
        <v>0</v>
      </c>
      <c r="Y7357">
        <v>0</v>
      </c>
      <c r="Z7357">
        <v>0</v>
      </c>
      <c r="AA7357">
        <v>0</v>
      </c>
      <c r="AB7357">
        <v>0</v>
      </c>
      <c r="AC7357">
        <v>0</v>
      </c>
    </row>
    <row r="7358" spans="1:29">
      <c r="A7358" t="s">
        <v>987</v>
      </c>
      <c r="B7358" t="s">
        <v>19</v>
      </c>
      <c r="C7358">
        <v>0</v>
      </c>
      <c r="D7358">
        <v>0</v>
      </c>
      <c r="E7358">
        <v>0</v>
      </c>
      <c r="F7358">
        <v>0</v>
      </c>
      <c r="G7358">
        <v>0</v>
      </c>
      <c r="H7358">
        <v>0</v>
      </c>
      <c r="I7358">
        <v>0</v>
      </c>
      <c r="J7358">
        <v>0</v>
      </c>
      <c r="K7358">
        <v>0</v>
      </c>
      <c r="L7358">
        <v>0</v>
      </c>
      <c r="M7358">
        <v>0</v>
      </c>
      <c r="N7358">
        <v>0</v>
      </c>
      <c r="O7358">
        <v>0</v>
      </c>
      <c r="P7358">
        <v>0</v>
      </c>
      <c r="Q7358">
        <v>0</v>
      </c>
      <c r="R7358">
        <v>0</v>
      </c>
      <c r="S7358">
        <v>0</v>
      </c>
      <c r="T7358">
        <v>0</v>
      </c>
      <c r="U7358">
        <v>0</v>
      </c>
      <c r="V7358">
        <v>0</v>
      </c>
      <c r="W7358">
        <v>0</v>
      </c>
      <c r="X7358">
        <v>0</v>
      </c>
      <c r="Y7358">
        <v>0</v>
      </c>
      <c r="Z7358">
        <v>0</v>
      </c>
      <c r="AA7358">
        <v>0</v>
      </c>
      <c r="AB7358">
        <v>0</v>
      </c>
      <c r="AC7358">
        <v>0</v>
      </c>
    </row>
    <row r="7359" spans="1:29">
      <c r="A7359" t="s">
        <v>988</v>
      </c>
      <c r="B7359" t="s">
        <v>19</v>
      </c>
      <c r="C7359">
        <v>0</v>
      </c>
      <c r="D7359">
        <v>0</v>
      </c>
      <c r="E7359">
        <v>0</v>
      </c>
      <c r="F7359">
        <v>0</v>
      </c>
      <c r="G7359">
        <v>0</v>
      </c>
      <c r="H7359">
        <v>0</v>
      </c>
      <c r="I7359">
        <v>0</v>
      </c>
      <c r="J7359">
        <v>0</v>
      </c>
      <c r="K7359">
        <v>0</v>
      </c>
      <c r="L7359">
        <v>0</v>
      </c>
      <c r="M7359">
        <v>0</v>
      </c>
      <c r="N7359">
        <v>0</v>
      </c>
      <c r="O7359">
        <v>0</v>
      </c>
      <c r="P7359">
        <v>0</v>
      </c>
      <c r="Q7359">
        <v>0</v>
      </c>
      <c r="R7359">
        <v>0</v>
      </c>
      <c r="S7359">
        <v>0</v>
      </c>
      <c r="T7359">
        <v>0</v>
      </c>
      <c r="U7359">
        <v>0</v>
      </c>
      <c r="V7359">
        <v>0</v>
      </c>
      <c r="W7359">
        <v>0</v>
      </c>
      <c r="X7359">
        <v>0</v>
      </c>
      <c r="Y7359">
        <v>0</v>
      </c>
      <c r="Z7359">
        <v>0</v>
      </c>
      <c r="AA7359">
        <v>0</v>
      </c>
      <c r="AB7359">
        <v>0</v>
      </c>
      <c r="AC7359">
        <v>0</v>
      </c>
    </row>
    <row r="7360" spans="1:29">
      <c r="A7360" t="s">
        <v>989</v>
      </c>
      <c r="B7360" t="s">
        <v>19</v>
      </c>
      <c r="C7360">
        <v>0</v>
      </c>
      <c r="D7360">
        <v>0</v>
      </c>
      <c r="E7360">
        <v>0</v>
      </c>
      <c r="F7360">
        <v>0</v>
      </c>
      <c r="G7360">
        <v>0</v>
      </c>
      <c r="H7360">
        <v>0</v>
      </c>
      <c r="I7360">
        <v>0</v>
      </c>
      <c r="J7360">
        <v>0</v>
      </c>
      <c r="K7360">
        <v>0</v>
      </c>
      <c r="L7360">
        <v>0</v>
      </c>
      <c r="M7360">
        <v>0</v>
      </c>
      <c r="N7360">
        <v>0</v>
      </c>
      <c r="O7360">
        <v>0</v>
      </c>
      <c r="P7360">
        <v>0</v>
      </c>
      <c r="Q7360">
        <v>0</v>
      </c>
      <c r="R7360">
        <v>0</v>
      </c>
      <c r="S7360">
        <v>0</v>
      </c>
      <c r="T7360">
        <v>0</v>
      </c>
      <c r="U7360">
        <v>0</v>
      </c>
      <c r="V7360">
        <v>0</v>
      </c>
      <c r="W7360">
        <v>0</v>
      </c>
      <c r="X7360">
        <v>0</v>
      </c>
      <c r="Y7360">
        <v>0</v>
      </c>
      <c r="Z7360">
        <v>0</v>
      </c>
      <c r="AA7360">
        <v>0</v>
      </c>
      <c r="AB7360">
        <v>0</v>
      </c>
      <c r="AC7360">
        <v>0</v>
      </c>
    </row>
    <row r="7361" spans="1:29">
      <c r="A7361" t="s">
        <v>990</v>
      </c>
      <c r="B7361" t="s">
        <v>19</v>
      </c>
      <c r="C7361">
        <v>0</v>
      </c>
      <c r="D7361">
        <v>0</v>
      </c>
      <c r="E7361">
        <v>0</v>
      </c>
      <c r="F7361">
        <v>0</v>
      </c>
      <c r="G7361">
        <v>0</v>
      </c>
      <c r="H7361">
        <v>0</v>
      </c>
      <c r="I7361">
        <v>0</v>
      </c>
      <c r="J7361">
        <v>0</v>
      </c>
      <c r="K7361">
        <v>0</v>
      </c>
      <c r="L7361">
        <v>0</v>
      </c>
      <c r="M7361">
        <v>0</v>
      </c>
      <c r="N7361">
        <v>0</v>
      </c>
      <c r="O7361">
        <v>0</v>
      </c>
      <c r="P7361">
        <v>0</v>
      </c>
      <c r="Q7361">
        <v>0</v>
      </c>
      <c r="R7361">
        <v>0</v>
      </c>
      <c r="S7361">
        <v>0</v>
      </c>
      <c r="T7361">
        <v>0</v>
      </c>
      <c r="U7361">
        <v>0</v>
      </c>
      <c r="V7361">
        <v>0</v>
      </c>
      <c r="W7361">
        <v>0</v>
      </c>
      <c r="X7361">
        <v>0</v>
      </c>
      <c r="Y7361">
        <v>0</v>
      </c>
      <c r="Z7361">
        <v>0</v>
      </c>
      <c r="AA7361">
        <v>0</v>
      </c>
      <c r="AB7361">
        <v>0</v>
      </c>
      <c r="AC7361">
        <v>0</v>
      </c>
    </row>
    <row r="7362" spans="1:29">
      <c r="A7362" t="s">
        <v>991</v>
      </c>
      <c r="B7362" t="s">
        <v>19</v>
      </c>
      <c r="C7362">
        <v>0</v>
      </c>
      <c r="D7362">
        <v>0</v>
      </c>
      <c r="E7362">
        <v>0</v>
      </c>
      <c r="F7362">
        <v>0</v>
      </c>
      <c r="G7362">
        <v>0</v>
      </c>
      <c r="H7362">
        <v>0</v>
      </c>
      <c r="I7362">
        <v>0</v>
      </c>
      <c r="J7362">
        <v>0</v>
      </c>
      <c r="K7362">
        <v>0</v>
      </c>
      <c r="L7362">
        <v>0</v>
      </c>
      <c r="M7362">
        <v>0</v>
      </c>
      <c r="N7362">
        <v>0</v>
      </c>
      <c r="O7362">
        <v>0</v>
      </c>
      <c r="P7362">
        <v>0</v>
      </c>
      <c r="Q7362">
        <v>0</v>
      </c>
      <c r="R7362">
        <v>0</v>
      </c>
      <c r="S7362">
        <v>0</v>
      </c>
      <c r="T7362">
        <v>0</v>
      </c>
      <c r="U7362">
        <v>0</v>
      </c>
      <c r="V7362">
        <v>0</v>
      </c>
      <c r="W7362">
        <v>0</v>
      </c>
      <c r="X7362">
        <v>0</v>
      </c>
      <c r="Y7362">
        <v>0</v>
      </c>
      <c r="Z7362">
        <v>0</v>
      </c>
      <c r="AA7362">
        <v>0</v>
      </c>
      <c r="AB7362">
        <v>0</v>
      </c>
      <c r="AC7362">
        <v>0</v>
      </c>
    </row>
    <row r="7363" spans="1:29">
      <c r="A7363" t="s">
        <v>992</v>
      </c>
      <c r="B7363" t="s">
        <v>19</v>
      </c>
      <c r="C7363">
        <v>0</v>
      </c>
      <c r="D7363">
        <v>0</v>
      </c>
      <c r="E7363">
        <v>0</v>
      </c>
      <c r="F7363">
        <v>0</v>
      </c>
      <c r="G7363">
        <v>0</v>
      </c>
      <c r="H7363">
        <v>0</v>
      </c>
      <c r="I7363">
        <v>0</v>
      </c>
      <c r="J7363">
        <v>0</v>
      </c>
      <c r="K7363">
        <v>0</v>
      </c>
      <c r="L7363">
        <v>0</v>
      </c>
      <c r="M7363">
        <v>0</v>
      </c>
      <c r="N7363">
        <v>0</v>
      </c>
      <c r="O7363">
        <v>0</v>
      </c>
      <c r="P7363">
        <v>0</v>
      </c>
      <c r="Q7363">
        <v>0</v>
      </c>
      <c r="R7363">
        <v>0</v>
      </c>
      <c r="S7363">
        <v>0</v>
      </c>
      <c r="T7363">
        <v>0</v>
      </c>
      <c r="U7363">
        <v>0</v>
      </c>
      <c r="V7363">
        <v>0</v>
      </c>
      <c r="W7363">
        <v>0</v>
      </c>
      <c r="X7363">
        <v>0</v>
      </c>
      <c r="Y7363">
        <v>0</v>
      </c>
      <c r="Z7363">
        <v>0</v>
      </c>
      <c r="AA7363">
        <v>0</v>
      </c>
      <c r="AB7363">
        <v>0</v>
      </c>
      <c r="AC7363">
        <v>0</v>
      </c>
    </row>
    <row r="7364" spans="1:29">
      <c r="A7364" t="s">
        <v>993</v>
      </c>
      <c r="B7364" t="s">
        <v>19</v>
      </c>
      <c r="C7364" s="2">
        <v>9387930000000</v>
      </c>
      <c r="D7364" s="2">
        <v>9187820000000</v>
      </c>
      <c r="E7364" s="2">
        <v>9270030000000</v>
      </c>
      <c r="F7364" s="2">
        <v>9409750000000</v>
      </c>
      <c r="G7364" s="2">
        <v>9521650000000</v>
      </c>
      <c r="H7364" s="2">
        <v>9642990000000</v>
      </c>
      <c r="I7364" s="2">
        <v>9761500000000</v>
      </c>
      <c r="J7364" s="2">
        <v>9867030000000</v>
      </c>
      <c r="K7364" s="2">
        <v>9981470000000</v>
      </c>
      <c r="L7364" s="2">
        <v>10095300000000</v>
      </c>
      <c r="M7364" s="2">
        <v>10215500000000</v>
      </c>
      <c r="N7364" s="2">
        <v>10308700000000</v>
      </c>
      <c r="O7364" s="2">
        <v>10384700000000</v>
      </c>
      <c r="P7364" s="2">
        <v>10459300000000</v>
      </c>
      <c r="Q7364" s="2">
        <v>10524500000000</v>
      </c>
      <c r="R7364" s="2">
        <v>10589800000000</v>
      </c>
      <c r="S7364" s="2">
        <v>10648400000000</v>
      </c>
      <c r="T7364" s="2">
        <v>10705700000000</v>
      </c>
      <c r="U7364" s="2">
        <v>10764600000000</v>
      </c>
      <c r="V7364" s="2">
        <v>10822000000000</v>
      </c>
      <c r="W7364" s="2">
        <v>10876700000000</v>
      </c>
      <c r="X7364" s="2">
        <v>10928600000000</v>
      </c>
      <c r="Y7364" s="2">
        <v>10972100000000</v>
      </c>
      <c r="Z7364" s="2">
        <v>11035900000000</v>
      </c>
      <c r="AA7364" s="2">
        <v>11111200000000</v>
      </c>
      <c r="AB7364" s="2">
        <v>11183600000000</v>
      </c>
      <c r="AC7364" s="2">
        <v>11250900000000</v>
      </c>
    </row>
    <row r="7365" spans="1:29">
      <c r="A7365" t="s">
        <v>994</v>
      </c>
      <c r="B7365" t="s">
        <v>19</v>
      </c>
      <c r="C7365">
        <v>0</v>
      </c>
      <c r="D7365">
        <v>0</v>
      </c>
      <c r="E7365">
        <v>0</v>
      </c>
      <c r="F7365">
        <v>0</v>
      </c>
      <c r="G7365">
        <v>0</v>
      </c>
      <c r="H7365">
        <v>0</v>
      </c>
      <c r="I7365">
        <v>0</v>
      </c>
      <c r="J7365">
        <v>0</v>
      </c>
      <c r="K7365">
        <v>0</v>
      </c>
      <c r="L7365">
        <v>0</v>
      </c>
      <c r="M7365">
        <v>0</v>
      </c>
      <c r="N7365">
        <v>0</v>
      </c>
      <c r="O7365">
        <v>0</v>
      </c>
      <c r="P7365">
        <v>0</v>
      </c>
      <c r="Q7365">
        <v>0</v>
      </c>
      <c r="R7365">
        <v>0</v>
      </c>
      <c r="S7365">
        <v>0</v>
      </c>
      <c r="T7365">
        <v>0</v>
      </c>
      <c r="U7365">
        <v>0</v>
      </c>
      <c r="V7365">
        <v>0</v>
      </c>
      <c r="W7365">
        <v>0</v>
      </c>
      <c r="X7365">
        <v>0</v>
      </c>
      <c r="Y7365">
        <v>0</v>
      </c>
      <c r="Z7365">
        <v>0</v>
      </c>
      <c r="AA7365">
        <v>0</v>
      </c>
      <c r="AB7365">
        <v>0</v>
      </c>
      <c r="AC7365">
        <v>0</v>
      </c>
    </row>
    <row r="7366" spans="1:29">
      <c r="A7366" t="s">
        <v>995</v>
      </c>
      <c r="B7366" t="s">
        <v>19</v>
      </c>
      <c r="C7366">
        <v>0</v>
      </c>
      <c r="D7366">
        <v>0</v>
      </c>
      <c r="E7366">
        <v>0</v>
      </c>
      <c r="F7366">
        <v>0</v>
      </c>
      <c r="G7366">
        <v>0</v>
      </c>
      <c r="H7366">
        <v>0</v>
      </c>
      <c r="I7366">
        <v>0</v>
      </c>
      <c r="J7366">
        <v>0</v>
      </c>
      <c r="K7366">
        <v>0</v>
      </c>
      <c r="L7366">
        <v>0</v>
      </c>
      <c r="M7366">
        <v>0</v>
      </c>
      <c r="N7366">
        <v>0</v>
      </c>
      <c r="O7366">
        <v>0</v>
      </c>
      <c r="P7366">
        <v>0</v>
      </c>
      <c r="Q7366">
        <v>0</v>
      </c>
      <c r="R7366">
        <v>0</v>
      </c>
      <c r="S7366">
        <v>0</v>
      </c>
      <c r="T7366">
        <v>0</v>
      </c>
      <c r="U7366">
        <v>0</v>
      </c>
      <c r="V7366">
        <v>0</v>
      </c>
      <c r="W7366">
        <v>0</v>
      </c>
      <c r="X7366">
        <v>0</v>
      </c>
      <c r="Y7366">
        <v>0</v>
      </c>
      <c r="Z7366">
        <v>0</v>
      </c>
      <c r="AA7366">
        <v>0</v>
      </c>
      <c r="AB7366">
        <v>0</v>
      </c>
      <c r="AC7366">
        <v>0</v>
      </c>
    </row>
    <row r="7367" spans="1:29">
      <c r="A7367" t="s">
        <v>996</v>
      </c>
      <c r="B7367" t="s">
        <v>19</v>
      </c>
      <c r="C7367">
        <v>0</v>
      </c>
      <c r="D7367">
        <v>0</v>
      </c>
      <c r="E7367">
        <v>0</v>
      </c>
      <c r="F7367">
        <v>0</v>
      </c>
      <c r="G7367">
        <v>0</v>
      </c>
      <c r="H7367">
        <v>0</v>
      </c>
      <c r="I7367">
        <v>0</v>
      </c>
      <c r="J7367">
        <v>0</v>
      </c>
      <c r="K7367">
        <v>0</v>
      </c>
      <c r="L7367">
        <v>0</v>
      </c>
      <c r="M7367">
        <v>0</v>
      </c>
      <c r="N7367">
        <v>0</v>
      </c>
      <c r="O7367">
        <v>0</v>
      </c>
      <c r="P7367">
        <v>0</v>
      </c>
      <c r="Q7367">
        <v>0</v>
      </c>
      <c r="R7367">
        <v>0</v>
      </c>
      <c r="S7367">
        <v>0</v>
      </c>
      <c r="T7367">
        <v>0</v>
      </c>
      <c r="U7367">
        <v>0</v>
      </c>
      <c r="V7367">
        <v>0</v>
      </c>
      <c r="W7367">
        <v>0</v>
      </c>
      <c r="X7367">
        <v>0</v>
      </c>
      <c r="Y7367">
        <v>0</v>
      </c>
      <c r="Z7367">
        <v>0</v>
      </c>
      <c r="AA7367">
        <v>0</v>
      </c>
      <c r="AB7367">
        <v>0</v>
      </c>
      <c r="AC7367">
        <v>0</v>
      </c>
    </row>
    <row r="7368" spans="1:29">
      <c r="A7368" t="s">
        <v>997</v>
      </c>
      <c r="B7368" t="s">
        <v>19</v>
      </c>
      <c r="C7368" s="2">
        <v>28163800000000</v>
      </c>
      <c r="D7368" s="2">
        <v>27563500000000</v>
      </c>
      <c r="E7368" s="2">
        <v>27810100000000</v>
      </c>
      <c r="F7368" s="2">
        <v>28229200000000</v>
      </c>
      <c r="G7368" s="2">
        <v>28565000000000</v>
      </c>
      <c r="H7368" s="2">
        <v>28929000000000</v>
      </c>
      <c r="I7368" s="2">
        <v>29284500000000</v>
      </c>
      <c r="J7368" s="2">
        <v>29601100000000</v>
      </c>
      <c r="K7368" s="2">
        <v>29944400000000</v>
      </c>
      <c r="L7368" s="2">
        <v>30285900000000</v>
      </c>
      <c r="M7368" s="2">
        <v>30646500000000</v>
      </c>
      <c r="N7368" s="2">
        <v>30926200000000</v>
      </c>
      <c r="O7368" s="2">
        <v>31154000000000</v>
      </c>
      <c r="P7368" s="2">
        <v>31378000000000</v>
      </c>
      <c r="Q7368" s="2">
        <v>31573600000000</v>
      </c>
      <c r="R7368" s="2">
        <v>31769500000000</v>
      </c>
      <c r="S7368" s="2">
        <v>31945200000000</v>
      </c>
      <c r="T7368" s="2">
        <v>32117100000000</v>
      </c>
      <c r="U7368" s="2">
        <v>32293900000000</v>
      </c>
      <c r="V7368" s="2">
        <v>32466100000000</v>
      </c>
      <c r="W7368" s="2">
        <v>32630000000000</v>
      </c>
      <c r="X7368" s="2">
        <v>32785900000000</v>
      </c>
      <c r="Y7368" s="2">
        <v>32916400000000</v>
      </c>
      <c r="Z7368" s="2">
        <v>33107800000000</v>
      </c>
      <c r="AA7368" s="2">
        <v>33333700000000</v>
      </c>
      <c r="AB7368" s="2">
        <v>33550900000000</v>
      </c>
      <c r="AC7368" s="2">
        <v>33752600000000</v>
      </c>
    </row>
    <row r="7369" spans="1:29">
      <c r="A7369" t="s">
        <v>998</v>
      </c>
      <c r="B7369" t="s">
        <v>19</v>
      </c>
      <c r="C7369">
        <v>0</v>
      </c>
      <c r="D7369">
        <v>0</v>
      </c>
      <c r="E7369">
        <v>0</v>
      </c>
      <c r="F7369">
        <v>0</v>
      </c>
      <c r="G7369">
        <v>0</v>
      </c>
      <c r="H7369">
        <v>0</v>
      </c>
      <c r="I7369">
        <v>0</v>
      </c>
      <c r="J7369">
        <v>0</v>
      </c>
      <c r="K7369">
        <v>0</v>
      </c>
      <c r="L7369">
        <v>0</v>
      </c>
      <c r="M7369">
        <v>0</v>
      </c>
      <c r="N7369">
        <v>0</v>
      </c>
      <c r="O7369">
        <v>0</v>
      </c>
      <c r="P7369">
        <v>0</v>
      </c>
      <c r="Q7369">
        <v>0</v>
      </c>
      <c r="R7369">
        <v>0</v>
      </c>
      <c r="S7369">
        <v>0</v>
      </c>
      <c r="T7369">
        <v>0</v>
      </c>
      <c r="U7369">
        <v>0</v>
      </c>
      <c r="V7369">
        <v>0</v>
      </c>
      <c r="W7369">
        <v>0</v>
      </c>
      <c r="X7369">
        <v>0</v>
      </c>
      <c r="Y7369">
        <v>0</v>
      </c>
      <c r="Z7369">
        <v>0</v>
      </c>
      <c r="AA7369">
        <v>0</v>
      </c>
      <c r="AB7369">
        <v>0</v>
      </c>
      <c r="AC7369">
        <v>0</v>
      </c>
    </row>
    <row r="7370" spans="1:29">
      <c r="A7370" t="s">
        <v>999</v>
      </c>
      <c r="B7370" t="s">
        <v>19</v>
      </c>
      <c r="C7370">
        <v>0</v>
      </c>
      <c r="D7370">
        <v>0</v>
      </c>
      <c r="E7370">
        <v>0</v>
      </c>
      <c r="F7370">
        <v>0</v>
      </c>
      <c r="G7370">
        <v>0</v>
      </c>
      <c r="H7370">
        <v>0</v>
      </c>
      <c r="I7370">
        <v>0</v>
      </c>
      <c r="J7370">
        <v>0</v>
      </c>
      <c r="K7370">
        <v>0</v>
      </c>
      <c r="L7370">
        <v>0</v>
      </c>
      <c r="M7370">
        <v>0</v>
      </c>
      <c r="N7370">
        <v>0</v>
      </c>
      <c r="O7370">
        <v>0</v>
      </c>
      <c r="P7370">
        <v>0</v>
      </c>
      <c r="Q7370">
        <v>0</v>
      </c>
      <c r="R7370">
        <v>0</v>
      </c>
      <c r="S7370">
        <v>0</v>
      </c>
      <c r="T7370">
        <v>0</v>
      </c>
      <c r="U7370">
        <v>0</v>
      </c>
      <c r="V7370">
        <v>0</v>
      </c>
      <c r="W7370">
        <v>0</v>
      </c>
      <c r="X7370">
        <v>0</v>
      </c>
      <c r="Y7370">
        <v>0</v>
      </c>
      <c r="Z7370">
        <v>0</v>
      </c>
      <c r="AA7370">
        <v>0</v>
      </c>
      <c r="AB7370">
        <v>0</v>
      </c>
      <c r="AC7370">
        <v>0</v>
      </c>
    </row>
    <row r="7371" spans="1:29">
      <c r="A7371" t="s">
        <v>1000</v>
      </c>
      <c r="B7371" t="s">
        <v>19</v>
      </c>
      <c r="C7371">
        <v>0</v>
      </c>
      <c r="D7371">
        <v>0</v>
      </c>
      <c r="E7371">
        <v>0</v>
      </c>
      <c r="F7371">
        <v>0</v>
      </c>
      <c r="G7371">
        <v>0</v>
      </c>
      <c r="H7371">
        <v>0</v>
      </c>
      <c r="I7371">
        <v>0</v>
      </c>
      <c r="J7371">
        <v>0</v>
      </c>
      <c r="K7371">
        <v>0</v>
      </c>
      <c r="L7371">
        <v>0</v>
      </c>
      <c r="M7371">
        <v>0</v>
      </c>
      <c r="N7371">
        <v>0</v>
      </c>
      <c r="O7371">
        <v>0</v>
      </c>
      <c r="P7371">
        <v>0</v>
      </c>
      <c r="Q7371">
        <v>0</v>
      </c>
      <c r="R7371">
        <v>0</v>
      </c>
      <c r="S7371">
        <v>0</v>
      </c>
      <c r="T7371">
        <v>0</v>
      </c>
      <c r="U7371">
        <v>0</v>
      </c>
      <c r="V7371">
        <v>0</v>
      </c>
      <c r="W7371">
        <v>0</v>
      </c>
      <c r="X7371">
        <v>0</v>
      </c>
      <c r="Y7371">
        <v>0</v>
      </c>
      <c r="Z7371">
        <v>0</v>
      </c>
      <c r="AA7371">
        <v>0</v>
      </c>
      <c r="AB7371">
        <v>0</v>
      </c>
      <c r="AC7371">
        <v>0</v>
      </c>
    </row>
    <row r="7372" spans="1:29">
      <c r="A7372" t="s">
        <v>1001</v>
      </c>
      <c r="B7372" t="s">
        <v>19</v>
      </c>
      <c r="C7372">
        <v>0</v>
      </c>
      <c r="D7372">
        <v>0</v>
      </c>
      <c r="E7372">
        <v>0</v>
      </c>
      <c r="F7372">
        <v>0</v>
      </c>
      <c r="G7372">
        <v>0</v>
      </c>
      <c r="H7372">
        <v>0</v>
      </c>
      <c r="I7372">
        <v>0</v>
      </c>
      <c r="J7372">
        <v>0</v>
      </c>
      <c r="K7372">
        <v>0</v>
      </c>
      <c r="L7372">
        <v>0</v>
      </c>
      <c r="M7372">
        <v>0</v>
      </c>
      <c r="N7372">
        <v>0</v>
      </c>
      <c r="O7372">
        <v>0</v>
      </c>
      <c r="P7372">
        <v>0</v>
      </c>
      <c r="Q7372">
        <v>0</v>
      </c>
      <c r="R7372">
        <v>0</v>
      </c>
      <c r="S7372">
        <v>0</v>
      </c>
      <c r="T7372">
        <v>0</v>
      </c>
      <c r="U7372">
        <v>0</v>
      </c>
      <c r="V7372">
        <v>0</v>
      </c>
      <c r="W7372">
        <v>0</v>
      </c>
      <c r="X7372">
        <v>0</v>
      </c>
      <c r="Y7372">
        <v>0</v>
      </c>
      <c r="Z7372">
        <v>0</v>
      </c>
      <c r="AA7372">
        <v>0</v>
      </c>
      <c r="AB7372">
        <v>0</v>
      </c>
      <c r="AC7372">
        <v>0</v>
      </c>
    </row>
    <row r="7373" spans="1:29">
      <c r="A7373" t="s">
        <v>1002</v>
      </c>
      <c r="B7373" t="s">
        <v>19</v>
      </c>
      <c r="C7373" s="2">
        <v>8379910000</v>
      </c>
      <c r="D7373" s="2">
        <v>8052630000</v>
      </c>
      <c r="E7373" s="2">
        <v>7759560000</v>
      </c>
      <c r="F7373" s="2">
        <v>7468730000</v>
      </c>
      <c r="G7373" s="2">
        <v>7164910000</v>
      </c>
      <c r="H7373" s="2">
        <v>6873280000</v>
      </c>
      <c r="I7373" s="2">
        <v>6576700000</v>
      </c>
      <c r="J7373" s="2">
        <v>6273690000</v>
      </c>
      <c r="K7373" s="2">
        <v>5986200000</v>
      </c>
      <c r="L7373" s="2">
        <v>5706520000</v>
      </c>
      <c r="M7373" s="2">
        <v>5429490000</v>
      </c>
      <c r="N7373" s="2">
        <v>5161980000</v>
      </c>
      <c r="O7373" s="2">
        <v>4898430000</v>
      </c>
      <c r="P7373" s="2">
        <v>4640840000</v>
      </c>
      <c r="Q7373" s="2">
        <v>4386430000</v>
      </c>
      <c r="R7373" s="2">
        <v>4132700000</v>
      </c>
      <c r="S7373" s="2">
        <v>3880890000</v>
      </c>
      <c r="T7373" s="2">
        <v>3630070000</v>
      </c>
      <c r="U7373" s="2">
        <v>3382550000</v>
      </c>
      <c r="V7373" s="2">
        <v>3135200000</v>
      </c>
      <c r="W7373" s="2">
        <v>2887060000</v>
      </c>
      <c r="X7373" s="2">
        <v>2639650000</v>
      </c>
      <c r="Y7373" s="2">
        <v>2393150000</v>
      </c>
      <c r="Z7373" s="2">
        <v>2151310000</v>
      </c>
      <c r="AA7373" s="2">
        <v>1910860000</v>
      </c>
      <c r="AB7373" s="2">
        <v>1670060000</v>
      </c>
      <c r="AC7373" s="2">
        <v>1429750000</v>
      </c>
    </row>
    <row r="7374" spans="1:29">
      <c r="A7374" t="s">
        <v>1003</v>
      </c>
      <c r="B7374" t="s">
        <v>19</v>
      </c>
      <c r="C7374" s="2">
        <v>413477000</v>
      </c>
      <c r="D7374" s="2">
        <v>456687000</v>
      </c>
      <c r="E7374" s="2">
        <v>500856000</v>
      </c>
      <c r="F7374" s="2">
        <v>544405000</v>
      </c>
      <c r="G7374" s="2">
        <v>585960000</v>
      </c>
      <c r="H7374" s="2">
        <v>627455000</v>
      </c>
      <c r="I7374" s="2">
        <v>667353000</v>
      </c>
      <c r="J7374" s="2">
        <v>705149000</v>
      </c>
      <c r="K7374" s="2">
        <v>743327000</v>
      </c>
      <c r="L7374" s="2">
        <v>781314000</v>
      </c>
      <c r="M7374" s="2">
        <v>818528000</v>
      </c>
      <c r="N7374" s="2">
        <v>856177000</v>
      </c>
      <c r="O7374" s="2">
        <v>893605000</v>
      </c>
      <c r="P7374" s="2">
        <v>931365000</v>
      </c>
      <c r="Q7374" s="2">
        <v>969120000</v>
      </c>
      <c r="R7374" s="2">
        <v>1006370000</v>
      </c>
      <c r="S7374" s="2">
        <v>1043420000</v>
      </c>
      <c r="T7374" s="2">
        <v>1080060000</v>
      </c>
      <c r="U7374" s="2">
        <v>1117060000</v>
      </c>
      <c r="V7374" s="2">
        <v>1153520000</v>
      </c>
      <c r="W7374" s="2">
        <v>1188910000</v>
      </c>
      <c r="X7374" s="2">
        <v>1223670000</v>
      </c>
      <c r="Y7374" s="2">
        <v>1257810000</v>
      </c>
      <c r="Z7374" s="2">
        <v>1293570000</v>
      </c>
      <c r="AA7374" s="2">
        <v>1329640000</v>
      </c>
      <c r="AB7374" s="2">
        <v>1364890000</v>
      </c>
      <c r="AC7374" s="2">
        <v>1399790000</v>
      </c>
    </row>
    <row r="7375" spans="1:29">
      <c r="A7375" t="s">
        <v>1004</v>
      </c>
      <c r="B7375" t="s">
        <v>19</v>
      </c>
      <c r="C7375">
        <v>0</v>
      </c>
      <c r="D7375">
        <v>0</v>
      </c>
      <c r="E7375">
        <v>0</v>
      </c>
      <c r="F7375">
        <v>0</v>
      </c>
      <c r="G7375">
        <v>0</v>
      </c>
      <c r="H7375">
        <v>0</v>
      </c>
      <c r="I7375">
        <v>0</v>
      </c>
      <c r="J7375">
        <v>0</v>
      </c>
      <c r="K7375">
        <v>0</v>
      </c>
      <c r="L7375">
        <v>0</v>
      </c>
      <c r="M7375">
        <v>0</v>
      </c>
      <c r="N7375">
        <v>0</v>
      </c>
      <c r="O7375">
        <v>0</v>
      </c>
      <c r="P7375">
        <v>0</v>
      </c>
      <c r="Q7375">
        <v>0</v>
      </c>
      <c r="R7375">
        <v>0</v>
      </c>
      <c r="S7375">
        <v>0</v>
      </c>
      <c r="T7375">
        <v>0</v>
      </c>
      <c r="U7375">
        <v>0</v>
      </c>
      <c r="V7375">
        <v>0</v>
      </c>
      <c r="W7375">
        <v>0</v>
      </c>
      <c r="X7375">
        <v>0</v>
      </c>
      <c r="Y7375">
        <v>0</v>
      </c>
      <c r="Z7375">
        <v>0</v>
      </c>
      <c r="AA7375">
        <v>0</v>
      </c>
      <c r="AB7375">
        <v>0</v>
      </c>
      <c r="AC7375">
        <v>0</v>
      </c>
    </row>
    <row r="7376" spans="1:29">
      <c r="A7376" t="s">
        <v>1005</v>
      </c>
      <c r="B7376" t="s">
        <v>19</v>
      </c>
      <c r="C7376">
        <v>0</v>
      </c>
      <c r="D7376">
        <v>0</v>
      </c>
      <c r="E7376">
        <v>0</v>
      </c>
      <c r="F7376">
        <v>0</v>
      </c>
      <c r="G7376">
        <v>0</v>
      </c>
      <c r="H7376">
        <v>0</v>
      </c>
      <c r="I7376">
        <v>0</v>
      </c>
      <c r="J7376">
        <v>0</v>
      </c>
      <c r="K7376">
        <v>0</v>
      </c>
      <c r="L7376">
        <v>0</v>
      </c>
      <c r="M7376">
        <v>0</v>
      </c>
      <c r="N7376">
        <v>0</v>
      </c>
      <c r="O7376">
        <v>0</v>
      </c>
      <c r="P7376">
        <v>0</v>
      </c>
      <c r="Q7376">
        <v>0</v>
      </c>
      <c r="R7376">
        <v>0</v>
      </c>
      <c r="S7376">
        <v>0</v>
      </c>
      <c r="T7376">
        <v>0</v>
      </c>
      <c r="U7376">
        <v>0</v>
      </c>
      <c r="V7376">
        <v>0</v>
      </c>
      <c r="W7376">
        <v>0</v>
      </c>
      <c r="X7376">
        <v>0</v>
      </c>
      <c r="Y7376">
        <v>0</v>
      </c>
      <c r="Z7376">
        <v>0</v>
      </c>
      <c r="AA7376">
        <v>0</v>
      </c>
      <c r="AB7376">
        <v>0</v>
      </c>
      <c r="AC7376">
        <v>0</v>
      </c>
    </row>
    <row r="7377" spans="1:29">
      <c r="A7377" t="s">
        <v>1006</v>
      </c>
      <c r="B7377" t="s">
        <v>19</v>
      </c>
      <c r="C7377">
        <v>0</v>
      </c>
      <c r="D7377">
        <v>0</v>
      </c>
      <c r="E7377">
        <v>0</v>
      </c>
      <c r="F7377">
        <v>0</v>
      </c>
      <c r="G7377">
        <v>0</v>
      </c>
      <c r="H7377">
        <v>0</v>
      </c>
      <c r="I7377">
        <v>0</v>
      </c>
      <c r="J7377">
        <v>0</v>
      </c>
      <c r="K7377">
        <v>0</v>
      </c>
      <c r="L7377">
        <v>0</v>
      </c>
      <c r="M7377">
        <v>0</v>
      </c>
      <c r="N7377">
        <v>0</v>
      </c>
      <c r="O7377">
        <v>0</v>
      </c>
      <c r="P7377">
        <v>0</v>
      </c>
      <c r="Q7377">
        <v>0</v>
      </c>
      <c r="R7377">
        <v>0</v>
      </c>
      <c r="S7377">
        <v>0</v>
      </c>
      <c r="T7377">
        <v>0</v>
      </c>
      <c r="U7377">
        <v>0</v>
      </c>
      <c r="V7377">
        <v>0</v>
      </c>
      <c r="W7377">
        <v>0</v>
      </c>
      <c r="X7377">
        <v>0</v>
      </c>
      <c r="Y7377">
        <v>0</v>
      </c>
      <c r="Z7377">
        <v>0</v>
      </c>
      <c r="AA7377">
        <v>0</v>
      </c>
      <c r="AB7377">
        <v>0</v>
      </c>
      <c r="AC7377">
        <v>0</v>
      </c>
    </row>
    <row r="7378" spans="1:29">
      <c r="A7378" t="s">
        <v>1007</v>
      </c>
      <c r="B7378" t="s">
        <v>19</v>
      </c>
      <c r="C7378">
        <v>0</v>
      </c>
      <c r="D7378">
        <v>0</v>
      </c>
      <c r="E7378">
        <v>0</v>
      </c>
      <c r="F7378">
        <v>0</v>
      </c>
      <c r="G7378">
        <v>0</v>
      </c>
      <c r="H7378">
        <v>0</v>
      </c>
      <c r="I7378">
        <v>0</v>
      </c>
      <c r="J7378">
        <v>0</v>
      </c>
      <c r="K7378">
        <v>0</v>
      </c>
      <c r="L7378">
        <v>0</v>
      </c>
      <c r="M7378">
        <v>0</v>
      </c>
      <c r="N7378">
        <v>0</v>
      </c>
      <c r="O7378">
        <v>0</v>
      </c>
      <c r="P7378">
        <v>0</v>
      </c>
      <c r="Q7378">
        <v>0</v>
      </c>
      <c r="R7378">
        <v>0</v>
      </c>
      <c r="S7378">
        <v>0</v>
      </c>
      <c r="T7378">
        <v>0</v>
      </c>
      <c r="U7378">
        <v>0</v>
      </c>
      <c r="V7378">
        <v>0</v>
      </c>
      <c r="W7378">
        <v>0</v>
      </c>
      <c r="X7378">
        <v>0</v>
      </c>
      <c r="Y7378">
        <v>0</v>
      </c>
      <c r="Z7378">
        <v>0</v>
      </c>
      <c r="AA7378">
        <v>0</v>
      </c>
      <c r="AB7378">
        <v>0</v>
      </c>
      <c r="AC7378">
        <v>0</v>
      </c>
    </row>
    <row r="7379" spans="1:29">
      <c r="A7379" t="s">
        <v>1008</v>
      </c>
      <c r="B7379" t="s">
        <v>19</v>
      </c>
      <c r="C7379">
        <v>0</v>
      </c>
      <c r="D7379">
        <v>0</v>
      </c>
      <c r="E7379">
        <v>0</v>
      </c>
      <c r="F7379">
        <v>0</v>
      </c>
      <c r="G7379">
        <v>0</v>
      </c>
      <c r="H7379">
        <v>0</v>
      </c>
      <c r="I7379">
        <v>0</v>
      </c>
      <c r="J7379">
        <v>0</v>
      </c>
      <c r="K7379">
        <v>0</v>
      </c>
      <c r="L7379">
        <v>0</v>
      </c>
      <c r="M7379">
        <v>0</v>
      </c>
      <c r="N7379">
        <v>0</v>
      </c>
      <c r="O7379">
        <v>0</v>
      </c>
      <c r="P7379">
        <v>0</v>
      </c>
      <c r="Q7379">
        <v>0</v>
      </c>
      <c r="R7379">
        <v>0</v>
      </c>
      <c r="S7379">
        <v>0</v>
      </c>
      <c r="T7379">
        <v>0</v>
      </c>
      <c r="U7379">
        <v>0</v>
      </c>
      <c r="V7379">
        <v>0</v>
      </c>
      <c r="W7379">
        <v>0</v>
      </c>
      <c r="X7379">
        <v>0</v>
      </c>
      <c r="Y7379">
        <v>0</v>
      </c>
      <c r="Z7379">
        <v>0</v>
      </c>
      <c r="AA7379">
        <v>0</v>
      </c>
      <c r="AB7379">
        <v>0</v>
      </c>
      <c r="AC7379">
        <v>0</v>
      </c>
    </row>
    <row r="7380" spans="1:29">
      <c r="A7380" t="s">
        <v>1009</v>
      </c>
      <c r="B7380" t="s">
        <v>19</v>
      </c>
      <c r="C7380">
        <v>0</v>
      </c>
      <c r="D7380">
        <v>0</v>
      </c>
      <c r="E7380">
        <v>0</v>
      </c>
      <c r="F7380">
        <v>0</v>
      </c>
      <c r="G7380">
        <v>0</v>
      </c>
      <c r="H7380">
        <v>0</v>
      </c>
      <c r="I7380">
        <v>0</v>
      </c>
      <c r="J7380">
        <v>0</v>
      </c>
      <c r="K7380">
        <v>0</v>
      </c>
      <c r="L7380">
        <v>0</v>
      </c>
      <c r="M7380">
        <v>0</v>
      </c>
      <c r="N7380">
        <v>0</v>
      </c>
      <c r="O7380">
        <v>0</v>
      </c>
      <c r="P7380">
        <v>0</v>
      </c>
      <c r="Q7380">
        <v>0</v>
      </c>
      <c r="R7380">
        <v>0</v>
      </c>
      <c r="S7380">
        <v>0</v>
      </c>
      <c r="T7380">
        <v>0</v>
      </c>
      <c r="U7380">
        <v>0</v>
      </c>
      <c r="V7380">
        <v>0</v>
      </c>
      <c r="W7380">
        <v>0</v>
      </c>
      <c r="X7380">
        <v>0</v>
      </c>
      <c r="Y7380">
        <v>0</v>
      </c>
      <c r="Z7380">
        <v>0</v>
      </c>
      <c r="AA7380">
        <v>0</v>
      </c>
      <c r="AB7380">
        <v>0</v>
      </c>
      <c r="AC7380">
        <v>0</v>
      </c>
    </row>
    <row r="7381" spans="1:29">
      <c r="A7381" t="s">
        <v>1010</v>
      </c>
      <c r="B7381" t="s">
        <v>19</v>
      </c>
      <c r="C7381">
        <v>0</v>
      </c>
      <c r="D7381">
        <v>0</v>
      </c>
      <c r="E7381">
        <v>0</v>
      </c>
      <c r="F7381">
        <v>0</v>
      </c>
      <c r="G7381">
        <v>0</v>
      </c>
      <c r="H7381">
        <v>0</v>
      </c>
      <c r="I7381">
        <v>0</v>
      </c>
      <c r="J7381">
        <v>0</v>
      </c>
      <c r="K7381">
        <v>0</v>
      </c>
      <c r="L7381">
        <v>0</v>
      </c>
      <c r="M7381">
        <v>0</v>
      </c>
      <c r="N7381">
        <v>0</v>
      </c>
      <c r="O7381">
        <v>0</v>
      </c>
      <c r="P7381">
        <v>0</v>
      </c>
      <c r="Q7381">
        <v>0</v>
      </c>
      <c r="R7381">
        <v>0</v>
      </c>
      <c r="S7381">
        <v>0</v>
      </c>
      <c r="T7381">
        <v>0</v>
      </c>
      <c r="U7381">
        <v>0</v>
      </c>
      <c r="V7381">
        <v>0</v>
      </c>
      <c r="W7381">
        <v>0</v>
      </c>
      <c r="X7381">
        <v>0</v>
      </c>
      <c r="Y7381">
        <v>0</v>
      </c>
      <c r="Z7381">
        <v>0</v>
      </c>
      <c r="AA7381">
        <v>0</v>
      </c>
      <c r="AB7381">
        <v>0</v>
      </c>
      <c r="AC7381">
        <v>0</v>
      </c>
    </row>
    <row r="7382" spans="1:29">
      <c r="A7382" t="s">
        <v>1011</v>
      </c>
      <c r="B7382" t="s">
        <v>19</v>
      </c>
      <c r="C7382">
        <v>0</v>
      </c>
      <c r="D7382">
        <v>0</v>
      </c>
      <c r="E7382">
        <v>0</v>
      </c>
      <c r="F7382">
        <v>0</v>
      </c>
      <c r="G7382">
        <v>0</v>
      </c>
      <c r="H7382">
        <v>0</v>
      </c>
      <c r="I7382">
        <v>0</v>
      </c>
      <c r="J7382">
        <v>0</v>
      </c>
      <c r="K7382">
        <v>0</v>
      </c>
      <c r="L7382">
        <v>0</v>
      </c>
      <c r="M7382">
        <v>0</v>
      </c>
      <c r="N7382">
        <v>0</v>
      </c>
      <c r="O7382">
        <v>0</v>
      </c>
      <c r="P7382">
        <v>0</v>
      </c>
      <c r="Q7382">
        <v>0</v>
      </c>
      <c r="R7382">
        <v>0</v>
      </c>
      <c r="S7382">
        <v>0</v>
      </c>
      <c r="T7382">
        <v>0</v>
      </c>
      <c r="U7382">
        <v>0</v>
      </c>
      <c r="V7382">
        <v>0</v>
      </c>
      <c r="W7382">
        <v>0</v>
      </c>
      <c r="X7382">
        <v>0</v>
      </c>
      <c r="Y7382">
        <v>0</v>
      </c>
      <c r="Z7382">
        <v>0</v>
      </c>
      <c r="AA7382">
        <v>0</v>
      </c>
      <c r="AB7382">
        <v>0</v>
      </c>
      <c r="AC7382">
        <v>0</v>
      </c>
    </row>
    <row r="7383" spans="1:29">
      <c r="A7383" t="s">
        <v>1012</v>
      </c>
      <c r="B7383" t="s">
        <v>19</v>
      </c>
      <c r="C7383">
        <v>0</v>
      </c>
      <c r="D7383">
        <v>0</v>
      </c>
      <c r="E7383">
        <v>0</v>
      </c>
      <c r="F7383">
        <v>0</v>
      </c>
      <c r="G7383">
        <v>0</v>
      </c>
      <c r="H7383">
        <v>0</v>
      </c>
      <c r="I7383">
        <v>0</v>
      </c>
      <c r="J7383">
        <v>0</v>
      </c>
      <c r="K7383">
        <v>0</v>
      </c>
      <c r="L7383">
        <v>0</v>
      </c>
      <c r="M7383">
        <v>0</v>
      </c>
      <c r="N7383">
        <v>0</v>
      </c>
      <c r="O7383">
        <v>0</v>
      </c>
      <c r="P7383">
        <v>0</v>
      </c>
      <c r="Q7383">
        <v>0</v>
      </c>
      <c r="R7383">
        <v>0</v>
      </c>
      <c r="S7383">
        <v>0</v>
      </c>
      <c r="T7383">
        <v>0</v>
      </c>
      <c r="U7383">
        <v>0</v>
      </c>
      <c r="V7383">
        <v>0</v>
      </c>
      <c r="W7383">
        <v>0</v>
      </c>
      <c r="X7383">
        <v>0</v>
      </c>
      <c r="Y7383">
        <v>0</v>
      </c>
      <c r="Z7383">
        <v>0</v>
      </c>
      <c r="AA7383">
        <v>0</v>
      </c>
      <c r="AB7383">
        <v>0</v>
      </c>
      <c r="AC7383">
        <v>0</v>
      </c>
    </row>
    <row r="7384" spans="1:29">
      <c r="A7384" t="s">
        <v>1013</v>
      </c>
      <c r="B7384" t="s">
        <v>19</v>
      </c>
      <c r="C7384" s="2">
        <v>1146670000</v>
      </c>
      <c r="D7384" s="2">
        <v>1122230000</v>
      </c>
      <c r="E7384" s="2">
        <v>1132270000</v>
      </c>
      <c r="F7384" s="2">
        <v>1149340000</v>
      </c>
      <c r="G7384" s="2">
        <v>1163010000</v>
      </c>
      <c r="H7384" s="2">
        <v>1177830000</v>
      </c>
      <c r="I7384" s="2">
        <v>1192300000</v>
      </c>
      <c r="J7384" s="2">
        <v>1205190000</v>
      </c>
      <c r="K7384" s="2">
        <v>1219170000</v>
      </c>
      <c r="L7384" s="2">
        <v>1233080000</v>
      </c>
      <c r="M7384" s="2">
        <v>1247760000</v>
      </c>
      <c r="N7384" s="2">
        <v>1259140000</v>
      </c>
      <c r="O7384" s="2">
        <v>1268420000</v>
      </c>
      <c r="P7384" s="2">
        <v>1277540000</v>
      </c>
      <c r="Q7384" s="2">
        <v>1285500000</v>
      </c>
      <c r="R7384" s="2">
        <v>1293480000</v>
      </c>
      <c r="S7384" s="2">
        <v>1300630000</v>
      </c>
      <c r="T7384" s="2">
        <v>1307630000</v>
      </c>
      <c r="U7384" s="2">
        <v>1314830000</v>
      </c>
      <c r="V7384" s="2">
        <v>1321840000</v>
      </c>
      <c r="W7384" s="2">
        <v>1328510000</v>
      </c>
      <c r="X7384" s="2">
        <v>1334860000</v>
      </c>
      <c r="Y7384" s="2">
        <v>1340170000</v>
      </c>
      <c r="Z7384" s="2">
        <v>1347970000</v>
      </c>
      <c r="AA7384" s="2">
        <v>1357170000</v>
      </c>
      <c r="AB7384" s="2">
        <v>1366010000</v>
      </c>
      <c r="AC7384" s="2">
        <v>1374220000</v>
      </c>
    </row>
    <row r="7385" spans="1:29">
      <c r="A7385" t="s">
        <v>1014</v>
      </c>
      <c r="B7385" t="s">
        <v>19</v>
      </c>
      <c r="C7385">
        <v>0</v>
      </c>
      <c r="D7385">
        <v>0</v>
      </c>
      <c r="E7385">
        <v>0</v>
      </c>
      <c r="F7385">
        <v>0</v>
      </c>
      <c r="G7385">
        <v>0</v>
      </c>
      <c r="H7385">
        <v>0</v>
      </c>
      <c r="I7385">
        <v>0</v>
      </c>
      <c r="J7385">
        <v>0</v>
      </c>
      <c r="K7385">
        <v>0</v>
      </c>
      <c r="L7385">
        <v>0</v>
      </c>
      <c r="M7385">
        <v>0</v>
      </c>
      <c r="N7385">
        <v>0</v>
      </c>
      <c r="O7385">
        <v>0</v>
      </c>
      <c r="P7385">
        <v>0</v>
      </c>
      <c r="Q7385">
        <v>0</v>
      </c>
      <c r="R7385">
        <v>0</v>
      </c>
      <c r="S7385">
        <v>0</v>
      </c>
      <c r="T7385">
        <v>0</v>
      </c>
      <c r="U7385">
        <v>0</v>
      </c>
      <c r="V7385">
        <v>0</v>
      </c>
      <c r="W7385">
        <v>0</v>
      </c>
      <c r="X7385">
        <v>0</v>
      </c>
      <c r="Y7385">
        <v>0</v>
      </c>
      <c r="Z7385">
        <v>0</v>
      </c>
      <c r="AA7385">
        <v>0</v>
      </c>
      <c r="AB7385">
        <v>0</v>
      </c>
      <c r="AC7385">
        <v>0</v>
      </c>
    </row>
    <row r="7386" spans="1:29">
      <c r="A7386" t="s">
        <v>1015</v>
      </c>
      <c r="B7386" t="s">
        <v>19</v>
      </c>
      <c r="C7386">
        <v>0</v>
      </c>
      <c r="D7386">
        <v>0</v>
      </c>
      <c r="E7386">
        <v>0</v>
      </c>
      <c r="F7386">
        <v>0</v>
      </c>
      <c r="G7386">
        <v>0</v>
      </c>
      <c r="H7386">
        <v>0</v>
      </c>
      <c r="I7386">
        <v>0</v>
      </c>
      <c r="J7386">
        <v>0</v>
      </c>
      <c r="K7386">
        <v>0</v>
      </c>
      <c r="L7386">
        <v>0</v>
      </c>
      <c r="M7386">
        <v>0</v>
      </c>
      <c r="N7386">
        <v>0</v>
      </c>
      <c r="O7386">
        <v>0</v>
      </c>
      <c r="P7386">
        <v>0</v>
      </c>
      <c r="Q7386">
        <v>0</v>
      </c>
      <c r="R7386">
        <v>0</v>
      </c>
      <c r="S7386">
        <v>0</v>
      </c>
      <c r="T7386">
        <v>0</v>
      </c>
      <c r="U7386">
        <v>0</v>
      </c>
      <c r="V7386">
        <v>0</v>
      </c>
      <c r="W7386">
        <v>0</v>
      </c>
      <c r="X7386">
        <v>0</v>
      </c>
      <c r="Y7386">
        <v>0</v>
      </c>
      <c r="Z7386">
        <v>0</v>
      </c>
      <c r="AA7386">
        <v>0</v>
      </c>
      <c r="AB7386">
        <v>0</v>
      </c>
      <c r="AC7386">
        <v>0</v>
      </c>
    </row>
    <row r="7387" spans="1:29">
      <c r="A7387" t="s">
        <v>1016</v>
      </c>
      <c r="B7387" t="s">
        <v>19</v>
      </c>
      <c r="C7387">
        <v>0</v>
      </c>
      <c r="D7387">
        <v>0</v>
      </c>
      <c r="E7387">
        <v>0</v>
      </c>
      <c r="F7387">
        <v>0</v>
      </c>
      <c r="G7387">
        <v>0</v>
      </c>
      <c r="H7387">
        <v>0</v>
      </c>
      <c r="I7387">
        <v>0</v>
      </c>
      <c r="J7387">
        <v>0</v>
      </c>
      <c r="K7387">
        <v>0</v>
      </c>
      <c r="L7387">
        <v>0</v>
      </c>
      <c r="M7387">
        <v>0</v>
      </c>
      <c r="N7387">
        <v>0</v>
      </c>
      <c r="O7387">
        <v>0</v>
      </c>
      <c r="P7387">
        <v>0</v>
      </c>
      <c r="Q7387">
        <v>0</v>
      </c>
      <c r="R7387">
        <v>0</v>
      </c>
      <c r="S7387">
        <v>0</v>
      </c>
      <c r="T7387">
        <v>0</v>
      </c>
      <c r="U7387">
        <v>0</v>
      </c>
      <c r="V7387">
        <v>0</v>
      </c>
      <c r="W7387">
        <v>0</v>
      </c>
      <c r="X7387">
        <v>0</v>
      </c>
      <c r="Y7387">
        <v>0</v>
      </c>
      <c r="Z7387">
        <v>0</v>
      </c>
      <c r="AA7387">
        <v>0</v>
      </c>
      <c r="AB7387">
        <v>0</v>
      </c>
      <c r="AC7387">
        <v>0</v>
      </c>
    </row>
    <row r="7388" spans="1:29">
      <c r="A7388" t="s">
        <v>1017</v>
      </c>
      <c r="B7388" t="s">
        <v>19</v>
      </c>
      <c r="C7388" s="2">
        <v>3391010000</v>
      </c>
      <c r="D7388" s="2">
        <v>3318730000</v>
      </c>
      <c r="E7388" s="2">
        <v>3348420000</v>
      </c>
      <c r="F7388" s="2">
        <v>3398890000</v>
      </c>
      <c r="G7388" s="2">
        <v>3439310000</v>
      </c>
      <c r="H7388" s="2">
        <v>3483140000</v>
      </c>
      <c r="I7388" s="2">
        <v>3525950000</v>
      </c>
      <c r="J7388" s="2">
        <v>3564070000</v>
      </c>
      <c r="K7388" s="2">
        <v>3605400000</v>
      </c>
      <c r="L7388" s="2">
        <v>3646520000</v>
      </c>
      <c r="M7388" s="2">
        <v>3689930000</v>
      </c>
      <c r="N7388" s="2">
        <v>3723610000</v>
      </c>
      <c r="O7388" s="2">
        <v>3751040000</v>
      </c>
      <c r="P7388" s="2">
        <v>3778010000</v>
      </c>
      <c r="Q7388" s="2">
        <v>3801560000</v>
      </c>
      <c r="R7388" s="2">
        <v>3825150000</v>
      </c>
      <c r="S7388" s="2">
        <v>3846310000</v>
      </c>
      <c r="T7388" s="2">
        <v>3867000000</v>
      </c>
      <c r="U7388" s="2">
        <v>3888290000</v>
      </c>
      <c r="V7388" s="2">
        <v>3909020000</v>
      </c>
      <c r="W7388" s="2">
        <v>3928760000</v>
      </c>
      <c r="X7388" s="2">
        <v>3947520000</v>
      </c>
      <c r="Y7388" s="2">
        <v>3963240000</v>
      </c>
      <c r="Z7388" s="2">
        <v>3986280000</v>
      </c>
      <c r="AA7388" s="2">
        <v>4013490000</v>
      </c>
      <c r="AB7388" s="2">
        <v>4039640000</v>
      </c>
      <c r="AC7388" s="2">
        <v>4063920000</v>
      </c>
    </row>
    <row r="7389" spans="1:29">
      <c r="A7389" t="s">
        <v>1018</v>
      </c>
      <c r="B7389" t="s">
        <v>19</v>
      </c>
      <c r="C7389">
        <v>0</v>
      </c>
      <c r="D7389">
        <v>0</v>
      </c>
      <c r="E7389">
        <v>0</v>
      </c>
      <c r="F7389">
        <v>0</v>
      </c>
      <c r="G7389">
        <v>0</v>
      </c>
      <c r="H7389">
        <v>0</v>
      </c>
      <c r="I7389">
        <v>0</v>
      </c>
      <c r="J7389">
        <v>0</v>
      </c>
      <c r="K7389">
        <v>0</v>
      </c>
      <c r="L7389">
        <v>0</v>
      </c>
      <c r="M7389">
        <v>0</v>
      </c>
      <c r="N7389">
        <v>0</v>
      </c>
      <c r="O7389">
        <v>0</v>
      </c>
      <c r="P7389">
        <v>0</v>
      </c>
      <c r="Q7389">
        <v>0</v>
      </c>
      <c r="R7389">
        <v>0</v>
      </c>
      <c r="S7389">
        <v>0</v>
      </c>
      <c r="T7389">
        <v>0</v>
      </c>
      <c r="U7389">
        <v>0</v>
      </c>
      <c r="V7389">
        <v>0</v>
      </c>
      <c r="W7389">
        <v>0</v>
      </c>
      <c r="X7389">
        <v>0</v>
      </c>
      <c r="Y7389">
        <v>0</v>
      </c>
      <c r="Z7389">
        <v>0</v>
      </c>
      <c r="AA7389">
        <v>0</v>
      </c>
      <c r="AB7389">
        <v>0</v>
      </c>
      <c r="AC7389">
        <v>0</v>
      </c>
    </row>
    <row r="7390" spans="1:29">
      <c r="A7390" t="s">
        <v>1019</v>
      </c>
      <c r="B7390" t="s">
        <v>19</v>
      </c>
      <c r="C7390">
        <v>0</v>
      </c>
      <c r="D7390">
        <v>0</v>
      </c>
      <c r="E7390">
        <v>0</v>
      </c>
      <c r="F7390">
        <v>0</v>
      </c>
      <c r="G7390">
        <v>0</v>
      </c>
      <c r="H7390">
        <v>0</v>
      </c>
      <c r="I7390">
        <v>0</v>
      </c>
      <c r="J7390">
        <v>0</v>
      </c>
      <c r="K7390">
        <v>0</v>
      </c>
      <c r="L7390">
        <v>0</v>
      </c>
      <c r="M7390">
        <v>0</v>
      </c>
      <c r="N7390">
        <v>0</v>
      </c>
      <c r="O7390">
        <v>0</v>
      </c>
      <c r="P7390">
        <v>0</v>
      </c>
      <c r="Q7390">
        <v>0</v>
      </c>
      <c r="R7390">
        <v>0</v>
      </c>
      <c r="S7390">
        <v>0</v>
      </c>
      <c r="T7390">
        <v>0</v>
      </c>
      <c r="U7390">
        <v>0</v>
      </c>
      <c r="V7390">
        <v>0</v>
      </c>
      <c r="W7390">
        <v>0</v>
      </c>
      <c r="X7390">
        <v>0</v>
      </c>
      <c r="Y7390">
        <v>0</v>
      </c>
      <c r="Z7390">
        <v>0</v>
      </c>
      <c r="AA7390">
        <v>0</v>
      </c>
      <c r="AB7390">
        <v>0</v>
      </c>
      <c r="AC7390">
        <v>0</v>
      </c>
    </row>
    <row r="7391" spans="1:29">
      <c r="A7391" t="s">
        <v>1020</v>
      </c>
      <c r="B7391" t="s">
        <v>19</v>
      </c>
      <c r="C7391">
        <v>0</v>
      </c>
      <c r="D7391">
        <v>0</v>
      </c>
      <c r="E7391">
        <v>0</v>
      </c>
      <c r="F7391">
        <v>0</v>
      </c>
      <c r="G7391">
        <v>0</v>
      </c>
      <c r="H7391">
        <v>0</v>
      </c>
      <c r="I7391">
        <v>0</v>
      </c>
      <c r="J7391">
        <v>0</v>
      </c>
      <c r="K7391">
        <v>0</v>
      </c>
      <c r="L7391">
        <v>0</v>
      </c>
      <c r="M7391">
        <v>0</v>
      </c>
      <c r="N7391">
        <v>0</v>
      </c>
      <c r="O7391">
        <v>0</v>
      </c>
      <c r="P7391">
        <v>0</v>
      </c>
      <c r="Q7391">
        <v>0</v>
      </c>
      <c r="R7391">
        <v>0</v>
      </c>
      <c r="S7391">
        <v>0</v>
      </c>
      <c r="T7391">
        <v>0</v>
      </c>
      <c r="U7391">
        <v>0</v>
      </c>
      <c r="V7391">
        <v>0</v>
      </c>
      <c r="W7391">
        <v>0</v>
      </c>
      <c r="X7391">
        <v>0</v>
      </c>
      <c r="Y7391">
        <v>0</v>
      </c>
      <c r="Z7391">
        <v>0</v>
      </c>
      <c r="AA7391">
        <v>0</v>
      </c>
      <c r="AB7391">
        <v>0</v>
      </c>
      <c r="AC7391">
        <v>0</v>
      </c>
    </row>
    <row r="7392" spans="1:29">
      <c r="A7392" t="s">
        <v>1021</v>
      </c>
      <c r="B7392" t="s">
        <v>19</v>
      </c>
      <c r="C7392">
        <v>0</v>
      </c>
      <c r="D7392">
        <v>0</v>
      </c>
      <c r="E7392">
        <v>0</v>
      </c>
      <c r="F7392">
        <v>0</v>
      </c>
      <c r="G7392">
        <v>0</v>
      </c>
      <c r="H7392">
        <v>0</v>
      </c>
      <c r="I7392">
        <v>0</v>
      </c>
      <c r="J7392">
        <v>0</v>
      </c>
      <c r="K7392">
        <v>0</v>
      </c>
      <c r="L7392">
        <v>0</v>
      </c>
      <c r="M7392">
        <v>0</v>
      </c>
      <c r="N7392">
        <v>0</v>
      </c>
      <c r="O7392">
        <v>0</v>
      </c>
      <c r="P7392">
        <v>0</v>
      </c>
      <c r="Q7392">
        <v>0</v>
      </c>
      <c r="R7392">
        <v>0</v>
      </c>
      <c r="S7392">
        <v>0</v>
      </c>
      <c r="T7392">
        <v>0</v>
      </c>
      <c r="U7392">
        <v>0</v>
      </c>
      <c r="V7392">
        <v>0</v>
      </c>
      <c r="W7392">
        <v>0</v>
      </c>
      <c r="X7392">
        <v>0</v>
      </c>
      <c r="Y7392">
        <v>0</v>
      </c>
      <c r="Z7392">
        <v>0</v>
      </c>
      <c r="AA7392">
        <v>0</v>
      </c>
      <c r="AB7392">
        <v>0</v>
      </c>
      <c r="AC7392">
        <v>0</v>
      </c>
    </row>
    <row r="7393" spans="1:29">
      <c r="A7393" t="s">
        <v>1022</v>
      </c>
      <c r="B7393" t="s">
        <v>19</v>
      </c>
      <c r="C7393" s="2">
        <v>94833800000</v>
      </c>
      <c r="D7393" s="2">
        <v>91130000000</v>
      </c>
      <c r="E7393" s="2">
        <v>87813300000</v>
      </c>
      <c r="F7393" s="2">
        <v>84522100000</v>
      </c>
      <c r="G7393" s="2">
        <v>81083800000</v>
      </c>
      <c r="H7393" s="2">
        <v>77783500000</v>
      </c>
      <c r="I7393" s="2">
        <v>74427100000</v>
      </c>
      <c r="J7393" s="2">
        <v>70998100000</v>
      </c>
      <c r="K7393" s="2">
        <v>67744600000</v>
      </c>
      <c r="L7393" s="2">
        <v>64579500000</v>
      </c>
      <c r="M7393" s="2">
        <v>61444400000</v>
      </c>
      <c r="N7393" s="2">
        <v>58417100000</v>
      </c>
      <c r="O7393" s="2">
        <v>55434500000</v>
      </c>
      <c r="P7393" s="2">
        <v>52519400000</v>
      </c>
      <c r="Q7393" s="2">
        <v>49640400000</v>
      </c>
      <c r="R7393" s="2">
        <v>46768900000</v>
      </c>
      <c r="S7393" s="2">
        <v>43919300000</v>
      </c>
      <c r="T7393" s="2">
        <v>41080800000</v>
      </c>
      <c r="U7393" s="2">
        <v>38279600000</v>
      </c>
      <c r="V7393" s="2">
        <v>35480500000</v>
      </c>
      <c r="W7393" s="2">
        <v>32672300000</v>
      </c>
      <c r="X7393" s="2">
        <v>29872400000</v>
      </c>
      <c r="Y7393" s="2">
        <v>27082800000</v>
      </c>
      <c r="Z7393" s="2">
        <v>24346000000</v>
      </c>
      <c r="AA7393" s="2">
        <v>21624800000</v>
      </c>
      <c r="AB7393" s="2">
        <v>18899700000</v>
      </c>
      <c r="AC7393" s="2">
        <v>16180100000</v>
      </c>
    </row>
    <row r="7394" spans="1:29">
      <c r="A7394" t="s">
        <v>1023</v>
      </c>
      <c r="B7394" t="s">
        <v>19</v>
      </c>
      <c r="C7394" s="2">
        <v>1368650000</v>
      </c>
      <c r="D7394" s="2">
        <v>1511680000</v>
      </c>
      <c r="E7394" s="2">
        <v>1657880000</v>
      </c>
      <c r="F7394" s="2">
        <v>1802030000</v>
      </c>
      <c r="G7394" s="2">
        <v>1939580000</v>
      </c>
      <c r="H7394" s="2">
        <v>2076940000</v>
      </c>
      <c r="I7394" s="2">
        <v>2209000000</v>
      </c>
      <c r="J7394" s="2">
        <v>2334110000</v>
      </c>
      <c r="K7394" s="2">
        <v>2460480000</v>
      </c>
      <c r="L7394" s="2">
        <v>2586220000</v>
      </c>
      <c r="M7394" s="2">
        <v>2709410000</v>
      </c>
      <c r="N7394" s="2">
        <v>2834030000</v>
      </c>
      <c r="O7394" s="2">
        <v>2957920000</v>
      </c>
      <c r="P7394" s="2">
        <v>3082910000</v>
      </c>
      <c r="Q7394" s="2">
        <v>3207880000</v>
      </c>
      <c r="R7394" s="2">
        <v>3331170000</v>
      </c>
      <c r="S7394" s="2">
        <v>3453830000</v>
      </c>
      <c r="T7394" s="2">
        <v>3575100000</v>
      </c>
      <c r="U7394" s="2">
        <v>3697580000</v>
      </c>
      <c r="V7394" s="2">
        <v>3818250000</v>
      </c>
      <c r="W7394" s="2">
        <v>3935390000</v>
      </c>
      <c r="X7394" s="2">
        <v>4050460000</v>
      </c>
      <c r="Y7394" s="2">
        <v>4163460000</v>
      </c>
      <c r="Z7394" s="2">
        <v>4281830000</v>
      </c>
      <c r="AA7394" s="2">
        <v>4401240000</v>
      </c>
      <c r="AB7394" s="2">
        <v>4517930000</v>
      </c>
      <c r="AC7394" s="2">
        <v>4633440000</v>
      </c>
    </row>
    <row r="7395" spans="1:29">
      <c r="A7395" t="s">
        <v>1024</v>
      </c>
      <c r="B7395" t="s">
        <v>19</v>
      </c>
      <c r="C7395">
        <v>0</v>
      </c>
      <c r="D7395">
        <v>0</v>
      </c>
      <c r="E7395">
        <v>0</v>
      </c>
      <c r="F7395">
        <v>0</v>
      </c>
      <c r="G7395">
        <v>0</v>
      </c>
      <c r="H7395">
        <v>0</v>
      </c>
      <c r="I7395">
        <v>0</v>
      </c>
      <c r="J7395">
        <v>0</v>
      </c>
      <c r="K7395">
        <v>0</v>
      </c>
      <c r="L7395">
        <v>0</v>
      </c>
      <c r="M7395">
        <v>0</v>
      </c>
      <c r="N7395">
        <v>0</v>
      </c>
      <c r="O7395">
        <v>0</v>
      </c>
      <c r="P7395">
        <v>0</v>
      </c>
      <c r="Q7395">
        <v>0</v>
      </c>
      <c r="R7395">
        <v>0</v>
      </c>
      <c r="S7395">
        <v>0</v>
      </c>
      <c r="T7395">
        <v>0</v>
      </c>
      <c r="U7395">
        <v>0</v>
      </c>
      <c r="V7395">
        <v>0</v>
      </c>
      <c r="W7395">
        <v>0</v>
      </c>
      <c r="X7395">
        <v>0</v>
      </c>
      <c r="Y7395">
        <v>0</v>
      </c>
      <c r="Z7395">
        <v>0</v>
      </c>
      <c r="AA7395">
        <v>0</v>
      </c>
      <c r="AB7395">
        <v>0</v>
      </c>
      <c r="AC7395">
        <v>0</v>
      </c>
    </row>
    <row r="7396" spans="1:29">
      <c r="A7396" t="s">
        <v>1025</v>
      </c>
      <c r="B7396" t="s">
        <v>19</v>
      </c>
      <c r="C7396">
        <v>0</v>
      </c>
      <c r="D7396">
        <v>0</v>
      </c>
      <c r="E7396">
        <v>0</v>
      </c>
      <c r="F7396">
        <v>0</v>
      </c>
      <c r="G7396">
        <v>0</v>
      </c>
      <c r="H7396">
        <v>0</v>
      </c>
      <c r="I7396">
        <v>0</v>
      </c>
      <c r="J7396">
        <v>0</v>
      </c>
      <c r="K7396">
        <v>0</v>
      </c>
      <c r="L7396">
        <v>0</v>
      </c>
      <c r="M7396">
        <v>0</v>
      </c>
      <c r="N7396">
        <v>0</v>
      </c>
      <c r="O7396">
        <v>0</v>
      </c>
      <c r="P7396">
        <v>0</v>
      </c>
      <c r="Q7396">
        <v>0</v>
      </c>
      <c r="R7396">
        <v>0</v>
      </c>
      <c r="S7396">
        <v>0</v>
      </c>
      <c r="T7396">
        <v>0</v>
      </c>
      <c r="U7396">
        <v>0</v>
      </c>
      <c r="V7396">
        <v>0</v>
      </c>
      <c r="W7396">
        <v>0</v>
      </c>
      <c r="X7396">
        <v>0</v>
      </c>
      <c r="Y7396">
        <v>0</v>
      </c>
      <c r="Z7396">
        <v>0</v>
      </c>
      <c r="AA7396">
        <v>0</v>
      </c>
      <c r="AB7396">
        <v>0</v>
      </c>
      <c r="AC7396">
        <v>0</v>
      </c>
    </row>
    <row r="7397" spans="1:29">
      <c r="A7397" t="s">
        <v>1026</v>
      </c>
      <c r="B7397" t="s">
        <v>19</v>
      </c>
      <c r="C7397">
        <v>0</v>
      </c>
      <c r="D7397">
        <v>0</v>
      </c>
      <c r="E7397">
        <v>0</v>
      </c>
      <c r="F7397">
        <v>0</v>
      </c>
      <c r="G7397">
        <v>0</v>
      </c>
      <c r="H7397">
        <v>0</v>
      </c>
      <c r="I7397">
        <v>0</v>
      </c>
      <c r="J7397">
        <v>0</v>
      </c>
      <c r="K7397">
        <v>0</v>
      </c>
      <c r="L7397">
        <v>0</v>
      </c>
      <c r="M7397">
        <v>0</v>
      </c>
      <c r="N7397">
        <v>0</v>
      </c>
      <c r="O7397">
        <v>0</v>
      </c>
      <c r="P7397">
        <v>0</v>
      </c>
      <c r="Q7397">
        <v>0</v>
      </c>
      <c r="R7397">
        <v>0</v>
      </c>
      <c r="S7397">
        <v>0</v>
      </c>
      <c r="T7397">
        <v>0</v>
      </c>
      <c r="U7397">
        <v>0</v>
      </c>
      <c r="V7397">
        <v>0</v>
      </c>
      <c r="W7397">
        <v>0</v>
      </c>
      <c r="X7397">
        <v>0</v>
      </c>
      <c r="Y7397">
        <v>0</v>
      </c>
      <c r="Z7397">
        <v>0</v>
      </c>
      <c r="AA7397">
        <v>0</v>
      </c>
      <c r="AB7397">
        <v>0</v>
      </c>
      <c r="AC7397">
        <v>0</v>
      </c>
    </row>
    <row r="7398" spans="1:29">
      <c r="A7398" t="s">
        <v>1027</v>
      </c>
      <c r="B7398" t="s">
        <v>19</v>
      </c>
      <c r="C7398">
        <v>0</v>
      </c>
      <c r="D7398">
        <v>0</v>
      </c>
      <c r="E7398">
        <v>0</v>
      </c>
      <c r="F7398">
        <v>0</v>
      </c>
      <c r="G7398">
        <v>0</v>
      </c>
      <c r="H7398">
        <v>0</v>
      </c>
      <c r="I7398">
        <v>0</v>
      </c>
      <c r="J7398">
        <v>0</v>
      </c>
      <c r="K7398">
        <v>0</v>
      </c>
      <c r="L7398">
        <v>0</v>
      </c>
      <c r="M7398">
        <v>0</v>
      </c>
      <c r="N7398">
        <v>0</v>
      </c>
      <c r="O7398">
        <v>0</v>
      </c>
      <c r="P7398">
        <v>0</v>
      </c>
      <c r="Q7398">
        <v>0</v>
      </c>
      <c r="R7398">
        <v>0</v>
      </c>
      <c r="S7398">
        <v>0</v>
      </c>
      <c r="T7398">
        <v>0</v>
      </c>
      <c r="U7398">
        <v>0</v>
      </c>
      <c r="V7398">
        <v>0</v>
      </c>
      <c r="W7398">
        <v>0</v>
      </c>
      <c r="X7398">
        <v>0</v>
      </c>
      <c r="Y7398">
        <v>0</v>
      </c>
      <c r="Z7398">
        <v>0</v>
      </c>
      <c r="AA7398">
        <v>0</v>
      </c>
      <c r="AB7398">
        <v>0</v>
      </c>
      <c r="AC7398">
        <v>0</v>
      </c>
    </row>
    <row r="7399" spans="1:29">
      <c r="A7399" t="s">
        <v>1028</v>
      </c>
      <c r="B7399" t="s">
        <v>19</v>
      </c>
      <c r="C7399">
        <v>0</v>
      </c>
      <c r="D7399">
        <v>0</v>
      </c>
      <c r="E7399">
        <v>0</v>
      </c>
      <c r="F7399">
        <v>0</v>
      </c>
      <c r="G7399">
        <v>0</v>
      </c>
      <c r="H7399">
        <v>0</v>
      </c>
      <c r="I7399">
        <v>0</v>
      </c>
      <c r="J7399">
        <v>0</v>
      </c>
      <c r="K7399">
        <v>0</v>
      </c>
      <c r="L7399">
        <v>0</v>
      </c>
      <c r="M7399">
        <v>0</v>
      </c>
      <c r="N7399">
        <v>0</v>
      </c>
      <c r="O7399">
        <v>0</v>
      </c>
      <c r="P7399">
        <v>0</v>
      </c>
      <c r="Q7399">
        <v>0</v>
      </c>
      <c r="R7399">
        <v>0</v>
      </c>
      <c r="S7399">
        <v>0</v>
      </c>
      <c r="T7399">
        <v>0</v>
      </c>
      <c r="U7399">
        <v>0</v>
      </c>
      <c r="V7399">
        <v>0</v>
      </c>
      <c r="W7399">
        <v>0</v>
      </c>
      <c r="X7399">
        <v>0</v>
      </c>
      <c r="Y7399">
        <v>0</v>
      </c>
      <c r="Z7399">
        <v>0</v>
      </c>
      <c r="AA7399">
        <v>0</v>
      </c>
      <c r="AB7399">
        <v>0</v>
      </c>
      <c r="AC7399">
        <v>0</v>
      </c>
    </row>
    <row r="7400" spans="1:29">
      <c r="A7400" t="s">
        <v>1029</v>
      </c>
      <c r="B7400" t="s">
        <v>19</v>
      </c>
      <c r="C7400">
        <v>0</v>
      </c>
      <c r="D7400">
        <v>0</v>
      </c>
      <c r="E7400">
        <v>0</v>
      </c>
      <c r="F7400">
        <v>0</v>
      </c>
      <c r="G7400">
        <v>0</v>
      </c>
      <c r="H7400">
        <v>0</v>
      </c>
      <c r="I7400">
        <v>0</v>
      </c>
      <c r="J7400">
        <v>0</v>
      </c>
      <c r="K7400">
        <v>0</v>
      </c>
      <c r="L7400">
        <v>0</v>
      </c>
      <c r="M7400">
        <v>0</v>
      </c>
      <c r="N7400">
        <v>0</v>
      </c>
      <c r="O7400">
        <v>0</v>
      </c>
      <c r="P7400">
        <v>0</v>
      </c>
      <c r="Q7400">
        <v>0</v>
      </c>
      <c r="R7400">
        <v>0</v>
      </c>
      <c r="S7400">
        <v>0</v>
      </c>
      <c r="T7400">
        <v>0</v>
      </c>
      <c r="U7400">
        <v>0</v>
      </c>
      <c r="V7400">
        <v>0</v>
      </c>
      <c r="W7400">
        <v>0</v>
      </c>
      <c r="X7400">
        <v>0</v>
      </c>
      <c r="Y7400">
        <v>0</v>
      </c>
      <c r="Z7400">
        <v>0</v>
      </c>
      <c r="AA7400">
        <v>0</v>
      </c>
      <c r="AB7400">
        <v>0</v>
      </c>
      <c r="AC7400">
        <v>0</v>
      </c>
    </row>
    <row r="7401" spans="1:29">
      <c r="A7401" t="s">
        <v>1030</v>
      </c>
      <c r="B7401" t="s">
        <v>19</v>
      </c>
      <c r="C7401">
        <v>0</v>
      </c>
      <c r="D7401">
        <v>0</v>
      </c>
      <c r="E7401">
        <v>0</v>
      </c>
      <c r="F7401">
        <v>0</v>
      </c>
      <c r="G7401">
        <v>0</v>
      </c>
      <c r="H7401">
        <v>0</v>
      </c>
      <c r="I7401">
        <v>0</v>
      </c>
      <c r="J7401">
        <v>0</v>
      </c>
      <c r="K7401">
        <v>0</v>
      </c>
      <c r="L7401">
        <v>0</v>
      </c>
      <c r="M7401">
        <v>0</v>
      </c>
      <c r="N7401">
        <v>0</v>
      </c>
      <c r="O7401">
        <v>0</v>
      </c>
      <c r="P7401">
        <v>0</v>
      </c>
      <c r="Q7401">
        <v>0</v>
      </c>
      <c r="R7401">
        <v>0</v>
      </c>
      <c r="S7401">
        <v>0</v>
      </c>
      <c r="T7401">
        <v>0</v>
      </c>
      <c r="U7401">
        <v>0</v>
      </c>
      <c r="V7401">
        <v>0</v>
      </c>
      <c r="W7401">
        <v>0</v>
      </c>
      <c r="X7401">
        <v>0</v>
      </c>
      <c r="Y7401">
        <v>0</v>
      </c>
      <c r="Z7401">
        <v>0</v>
      </c>
      <c r="AA7401">
        <v>0</v>
      </c>
      <c r="AB7401">
        <v>0</v>
      </c>
      <c r="AC7401">
        <v>0</v>
      </c>
    </row>
    <row r="7402" spans="1:29">
      <c r="A7402" t="s">
        <v>1031</v>
      </c>
      <c r="B7402" t="s">
        <v>19</v>
      </c>
      <c r="C7402">
        <v>0</v>
      </c>
      <c r="D7402">
        <v>0</v>
      </c>
      <c r="E7402">
        <v>0</v>
      </c>
      <c r="F7402">
        <v>0</v>
      </c>
      <c r="G7402">
        <v>0</v>
      </c>
      <c r="H7402">
        <v>0</v>
      </c>
      <c r="I7402">
        <v>0</v>
      </c>
      <c r="J7402">
        <v>0</v>
      </c>
      <c r="K7402">
        <v>0</v>
      </c>
      <c r="L7402">
        <v>0</v>
      </c>
      <c r="M7402">
        <v>0</v>
      </c>
      <c r="N7402">
        <v>0</v>
      </c>
      <c r="O7402">
        <v>0</v>
      </c>
      <c r="P7402">
        <v>0</v>
      </c>
      <c r="Q7402">
        <v>0</v>
      </c>
      <c r="R7402">
        <v>0</v>
      </c>
      <c r="S7402">
        <v>0</v>
      </c>
      <c r="T7402">
        <v>0</v>
      </c>
      <c r="U7402">
        <v>0</v>
      </c>
      <c r="V7402">
        <v>0</v>
      </c>
      <c r="W7402">
        <v>0</v>
      </c>
      <c r="X7402">
        <v>0</v>
      </c>
      <c r="Y7402">
        <v>0</v>
      </c>
      <c r="Z7402">
        <v>0</v>
      </c>
      <c r="AA7402">
        <v>0</v>
      </c>
      <c r="AB7402">
        <v>0</v>
      </c>
      <c r="AC7402">
        <v>0</v>
      </c>
    </row>
    <row r="7403" spans="1:29">
      <c r="A7403" t="s">
        <v>1032</v>
      </c>
      <c r="B7403" t="s">
        <v>19</v>
      </c>
      <c r="C7403">
        <v>0</v>
      </c>
      <c r="D7403">
        <v>0</v>
      </c>
      <c r="E7403">
        <v>0</v>
      </c>
      <c r="F7403">
        <v>0</v>
      </c>
      <c r="G7403">
        <v>0</v>
      </c>
      <c r="H7403">
        <v>0</v>
      </c>
      <c r="I7403">
        <v>0</v>
      </c>
      <c r="J7403">
        <v>0</v>
      </c>
      <c r="K7403">
        <v>0</v>
      </c>
      <c r="L7403">
        <v>0</v>
      </c>
      <c r="M7403">
        <v>0</v>
      </c>
      <c r="N7403">
        <v>0</v>
      </c>
      <c r="O7403">
        <v>0</v>
      </c>
      <c r="P7403">
        <v>0</v>
      </c>
      <c r="Q7403">
        <v>0</v>
      </c>
      <c r="R7403">
        <v>0</v>
      </c>
      <c r="S7403">
        <v>0</v>
      </c>
      <c r="T7403">
        <v>0</v>
      </c>
      <c r="U7403">
        <v>0</v>
      </c>
      <c r="V7403">
        <v>0</v>
      </c>
      <c r="W7403">
        <v>0</v>
      </c>
      <c r="X7403">
        <v>0</v>
      </c>
      <c r="Y7403">
        <v>0</v>
      </c>
      <c r="Z7403">
        <v>0</v>
      </c>
      <c r="AA7403">
        <v>0</v>
      </c>
      <c r="AB7403">
        <v>0</v>
      </c>
      <c r="AC7403">
        <v>0</v>
      </c>
    </row>
    <row r="7404" spans="1:29">
      <c r="A7404" t="s">
        <v>1033</v>
      </c>
      <c r="B7404" t="s">
        <v>19</v>
      </c>
      <c r="C7404" s="2">
        <v>3795600000</v>
      </c>
      <c r="D7404" s="2">
        <v>3714700000</v>
      </c>
      <c r="E7404" s="2">
        <v>3747930000</v>
      </c>
      <c r="F7404" s="2">
        <v>3804420000</v>
      </c>
      <c r="G7404" s="2">
        <v>3849670000</v>
      </c>
      <c r="H7404" s="2">
        <v>3898720000</v>
      </c>
      <c r="I7404" s="2">
        <v>3946640000</v>
      </c>
      <c r="J7404" s="2">
        <v>3989300000</v>
      </c>
      <c r="K7404" s="2">
        <v>4035570000</v>
      </c>
      <c r="L7404" s="2">
        <v>4081600000</v>
      </c>
      <c r="M7404" s="2">
        <v>4130190000</v>
      </c>
      <c r="N7404" s="2">
        <v>4167890000</v>
      </c>
      <c r="O7404" s="2">
        <v>4198580000</v>
      </c>
      <c r="P7404" s="2">
        <v>4228770000</v>
      </c>
      <c r="Q7404" s="2">
        <v>4255130000</v>
      </c>
      <c r="R7404" s="2">
        <v>4281540000</v>
      </c>
      <c r="S7404" s="2">
        <v>4305220000</v>
      </c>
      <c r="T7404" s="2">
        <v>4328380000</v>
      </c>
      <c r="U7404" s="2">
        <v>4352210000</v>
      </c>
      <c r="V7404" s="2">
        <v>4375420000</v>
      </c>
      <c r="W7404" s="2">
        <v>4397510000</v>
      </c>
      <c r="X7404" s="2">
        <v>4418510000</v>
      </c>
      <c r="Y7404" s="2">
        <v>4436100000</v>
      </c>
      <c r="Z7404" s="2">
        <v>4461890000</v>
      </c>
      <c r="AA7404" s="2">
        <v>4492340000</v>
      </c>
      <c r="AB7404" s="2">
        <v>4521620000</v>
      </c>
      <c r="AC7404" s="2">
        <v>4548800000</v>
      </c>
    </row>
    <row r="7405" spans="1:29">
      <c r="A7405" t="s">
        <v>1034</v>
      </c>
      <c r="B7405" t="s">
        <v>19</v>
      </c>
      <c r="C7405">
        <v>0</v>
      </c>
      <c r="D7405">
        <v>0</v>
      </c>
      <c r="E7405">
        <v>0</v>
      </c>
      <c r="F7405">
        <v>0</v>
      </c>
      <c r="G7405">
        <v>0</v>
      </c>
      <c r="H7405">
        <v>0</v>
      </c>
      <c r="I7405">
        <v>0</v>
      </c>
      <c r="J7405">
        <v>0</v>
      </c>
      <c r="K7405">
        <v>0</v>
      </c>
      <c r="L7405">
        <v>0</v>
      </c>
      <c r="M7405">
        <v>0</v>
      </c>
      <c r="N7405">
        <v>0</v>
      </c>
      <c r="O7405">
        <v>0</v>
      </c>
      <c r="P7405">
        <v>0</v>
      </c>
      <c r="Q7405">
        <v>0</v>
      </c>
      <c r="R7405">
        <v>0</v>
      </c>
      <c r="S7405">
        <v>0</v>
      </c>
      <c r="T7405">
        <v>0</v>
      </c>
      <c r="U7405">
        <v>0</v>
      </c>
      <c r="V7405">
        <v>0</v>
      </c>
      <c r="W7405">
        <v>0</v>
      </c>
      <c r="X7405">
        <v>0</v>
      </c>
      <c r="Y7405">
        <v>0</v>
      </c>
      <c r="Z7405">
        <v>0</v>
      </c>
      <c r="AA7405">
        <v>0</v>
      </c>
      <c r="AB7405">
        <v>0</v>
      </c>
      <c r="AC7405">
        <v>0</v>
      </c>
    </row>
    <row r="7406" spans="1:29">
      <c r="A7406" t="s">
        <v>1035</v>
      </c>
      <c r="B7406" t="s">
        <v>19</v>
      </c>
      <c r="C7406">
        <v>0</v>
      </c>
      <c r="D7406">
        <v>0</v>
      </c>
      <c r="E7406">
        <v>0</v>
      </c>
      <c r="F7406">
        <v>0</v>
      </c>
      <c r="G7406">
        <v>0</v>
      </c>
      <c r="H7406">
        <v>0</v>
      </c>
      <c r="I7406">
        <v>0</v>
      </c>
      <c r="J7406">
        <v>0</v>
      </c>
      <c r="K7406">
        <v>0</v>
      </c>
      <c r="L7406">
        <v>0</v>
      </c>
      <c r="M7406">
        <v>0</v>
      </c>
      <c r="N7406">
        <v>0</v>
      </c>
      <c r="O7406">
        <v>0</v>
      </c>
      <c r="P7406">
        <v>0</v>
      </c>
      <c r="Q7406">
        <v>0</v>
      </c>
      <c r="R7406">
        <v>0</v>
      </c>
      <c r="S7406">
        <v>0</v>
      </c>
      <c r="T7406">
        <v>0</v>
      </c>
      <c r="U7406">
        <v>0</v>
      </c>
      <c r="V7406">
        <v>0</v>
      </c>
      <c r="W7406">
        <v>0</v>
      </c>
      <c r="X7406">
        <v>0</v>
      </c>
      <c r="Y7406">
        <v>0</v>
      </c>
      <c r="Z7406">
        <v>0</v>
      </c>
      <c r="AA7406">
        <v>0</v>
      </c>
      <c r="AB7406">
        <v>0</v>
      </c>
      <c r="AC7406">
        <v>0</v>
      </c>
    </row>
    <row r="7407" spans="1:29">
      <c r="A7407" t="s">
        <v>1036</v>
      </c>
      <c r="B7407" t="s">
        <v>19</v>
      </c>
      <c r="C7407">
        <v>0</v>
      </c>
      <c r="D7407">
        <v>0</v>
      </c>
      <c r="E7407">
        <v>0</v>
      </c>
      <c r="F7407">
        <v>0</v>
      </c>
      <c r="G7407">
        <v>0</v>
      </c>
      <c r="H7407">
        <v>0</v>
      </c>
      <c r="I7407">
        <v>0</v>
      </c>
      <c r="J7407">
        <v>0</v>
      </c>
      <c r="K7407">
        <v>0</v>
      </c>
      <c r="L7407">
        <v>0</v>
      </c>
      <c r="M7407">
        <v>0</v>
      </c>
      <c r="N7407">
        <v>0</v>
      </c>
      <c r="O7407">
        <v>0</v>
      </c>
      <c r="P7407">
        <v>0</v>
      </c>
      <c r="Q7407">
        <v>0</v>
      </c>
      <c r="R7407">
        <v>0</v>
      </c>
      <c r="S7407">
        <v>0</v>
      </c>
      <c r="T7407">
        <v>0</v>
      </c>
      <c r="U7407">
        <v>0</v>
      </c>
      <c r="V7407">
        <v>0</v>
      </c>
      <c r="W7407">
        <v>0</v>
      </c>
      <c r="X7407">
        <v>0</v>
      </c>
      <c r="Y7407">
        <v>0</v>
      </c>
      <c r="Z7407">
        <v>0</v>
      </c>
      <c r="AA7407">
        <v>0</v>
      </c>
      <c r="AB7407">
        <v>0</v>
      </c>
      <c r="AC7407">
        <v>0</v>
      </c>
    </row>
    <row r="7408" spans="1:29">
      <c r="A7408" t="s">
        <v>1037</v>
      </c>
      <c r="B7408" t="s">
        <v>19</v>
      </c>
      <c r="C7408" s="2">
        <v>11224600000</v>
      </c>
      <c r="D7408" s="2">
        <v>10985300000</v>
      </c>
      <c r="E7408" s="2">
        <v>11083600000</v>
      </c>
      <c r="F7408" s="2">
        <v>11250700000</v>
      </c>
      <c r="G7408" s="2">
        <v>11384400000</v>
      </c>
      <c r="H7408" s="2">
        <v>11529500000</v>
      </c>
      <c r="I7408" s="2">
        <v>11671200000</v>
      </c>
      <c r="J7408" s="2">
        <v>11797400000</v>
      </c>
      <c r="K7408" s="2">
        <v>11934200000</v>
      </c>
      <c r="L7408" s="2">
        <v>12070300000</v>
      </c>
      <c r="M7408" s="2">
        <v>12214000000</v>
      </c>
      <c r="N7408" s="2">
        <v>12325500000</v>
      </c>
      <c r="O7408" s="2">
        <v>12416300000</v>
      </c>
      <c r="P7408" s="2">
        <v>12505600000</v>
      </c>
      <c r="Q7408" s="2">
        <v>12583500000</v>
      </c>
      <c r="R7408" s="2">
        <v>12661600000</v>
      </c>
      <c r="S7408" s="2">
        <v>12731600000</v>
      </c>
      <c r="T7408" s="2">
        <v>12800100000</v>
      </c>
      <c r="U7408" s="2">
        <v>12870600000</v>
      </c>
      <c r="V7408" s="2">
        <v>12939200000</v>
      </c>
      <c r="W7408" s="2">
        <v>13004600000</v>
      </c>
      <c r="X7408" s="2">
        <v>13066700000</v>
      </c>
      <c r="Y7408" s="2">
        <v>13118700000</v>
      </c>
      <c r="Z7408" s="2">
        <v>13195000000</v>
      </c>
      <c r="AA7408" s="2">
        <v>13285000000</v>
      </c>
      <c r="AB7408" s="2">
        <v>13371600000</v>
      </c>
      <c r="AC7408" s="2">
        <v>13452000000</v>
      </c>
    </row>
    <row r="7409" spans="1:29">
      <c r="A7409" t="s">
        <v>1038</v>
      </c>
      <c r="B7409" t="s">
        <v>19</v>
      </c>
      <c r="C7409">
        <v>0</v>
      </c>
      <c r="D7409">
        <v>0</v>
      </c>
      <c r="E7409">
        <v>0</v>
      </c>
      <c r="F7409">
        <v>0</v>
      </c>
      <c r="G7409">
        <v>0</v>
      </c>
      <c r="H7409">
        <v>0</v>
      </c>
      <c r="I7409">
        <v>0</v>
      </c>
      <c r="J7409">
        <v>0</v>
      </c>
      <c r="K7409">
        <v>0</v>
      </c>
      <c r="L7409">
        <v>0</v>
      </c>
      <c r="M7409">
        <v>0</v>
      </c>
      <c r="N7409">
        <v>0</v>
      </c>
      <c r="O7409">
        <v>0</v>
      </c>
      <c r="P7409">
        <v>0</v>
      </c>
      <c r="Q7409">
        <v>0</v>
      </c>
      <c r="R7409">
        <v>0</v>
      </c>
      <c r="S7409">
        <v>0</v>
      </c>
      <c r="T7409">
        <v>0</v>
      </c>
      <c r="U7409">
        <v>0</v>
      </c>
      <c r="V7409">
        <v>0</v>
      </c>
      <c r="W7409">
        <v>0</v>
      </c>
      <c r="X7409">
        <v>0</v>
      </c>
      <c r="Y7409">
        <v>0</v>
      </c>
      <c r="Z7409">
        <v>0</v>
      </c>
      <c r="AA7409">
        <v>0</v>
      </c>
      <c r="AB7409">
        <v>0</v>
      </c>
      <c r="AC7409">
        <v>0</v>
      </c>
    </row>
    <row r="7410" spans="1:29">
      <c r="A7410" t="s">
        <v>1039</v>
      </c>
      <c r="B7410" t="s">
        <v>19</v>
      </c>
      <c r="C7410">
        <v>0</v>
      </c>
      <c r="D7410">
        <v>0</v>
      </c>
      <c r="E7410">
        <v>0</v>
      </c>
      <c r="F7410">
        <v>0</v>
      </c>
      <c r="G7410">
        <v>0</v>
      </c>
      <c r="H7410">
        <v>0</v>
      </c>
      <c r="I7410">
        <v>0</v>
      </c>
      <c r="J7410">
        <v>0</v>
      </c>
      <c r="K7410">
        <v>0</v>
      </c>
      <c r="L7410">
        <v>0</v>
      </c>
      <c r="M7410">
        <v>0</v>
      </c>
      <c r="N7410">
        <v>0</v>
      </c>
      <c r="O7410">
        <v>0</v>
      </c>
      <c r="P7410">
        <v>0</v>
      </c>
      <c r="Q7410">
        <v>0</v>
      </c>
      <c r="R7410">
        <v>0</v>
      </c>
      <c r="S7410">
        <v>0</v>
      </c>
      <c r="T7410">
        <v>0</v>
      </c>
      <c r="U7410">
        <v>0</v>
      </c>
      <c r="V7410">
        <v>0</v>
      </c>
      <c r="W7410">
        <v>0</v>
      </c>
      <c r="X7410">
        <v>0</v>
      </c>
      <c r="Y7410">
        <v>0</v>
      </c>
      <c r="Z7410">
        <v>0</v>
      </c>
      <c r="AA7410">
        <v>0</v>
      </c>
      <c r="AB7410">
        <v>0</v>
      </c>
      <c r="AC7410">
        <v>0</v>
      </c>
    </row>
    <row r="7411" spans="1:29">
      <c r="A7411" t="s">
        <v>1040</v>
      </c>
      <c r="B7411" t="s">
        <v>19</v>
      </c>
      <c r="C7411">
        <v>0</v>
      </c>
      <c r="D7411">
        <v>0</v>
      </c>
      <c r="E7411">
        <v>0</v>
      </c>
      <c r="F7411">
        <v>0</v>
      </c>
      <c r="G7411">
        <v>0</v>
      </c>
      <c r="H7411">
        <v>0</v>
      </c>
      <c r="I7411">
        <v>0</v>
      </c>
      <c r="J7411">
        <v>0</v>
      </c>
      <c r="K7411">
        <v>0</v>
      </c>
      <c r="L7411">
        <v>0</v>
      </c>
      <c r="M7411">
        <v>0</v>
      </c>
      <c r="N7411">
        <v>0</v>
      </c>
      <c r="O7411">
        <v>0</v>
      </c>
      <c r="P7411">
        <v>0</v>
      </c>
      <c r="Q7411">
        <v>0</v>
      </c>
      <c r="R7411">
        <v>0</v>
      </c>
      <c r="S7411">
        <v>0</v>
      </c>
      <c r="T7411">
        <v>0</v>
      </c>
      <c r="U7411">
        <v>0</v>
      </c>
      <c r="V7411">
        <v>0</v>
      </c>
      <c r="W7411">
        <v>0</v>
      </c>
      <c r="X7411">
        <v>0</v>
      </c>
      <c r="Y7411">
        <v>0</v>
      </c>
      <c r="Z7411">
        <v>0</v>
      </c>
      <c r="AA7411">
        <v>0</v>
      </c>
      <c r="AB7411">
        <v>0</v>
      </c>
      <c r="AC7411">
        <v>0</v>
      </c>
    </row>
    <row r="7412" spans="1:29">
      <c r="A7412" t="s">
        <v>1041</v>
      </c>
      <c r="B7412" t="s">
        <v>19</v>
      </c>
      <c r="C7412">
        <v>0</v>
      </c>
      <c r="D7412">
        <v>0</v>
      </c>
      <c r="E7412">
        <v>0</v>
      </c>
      <c r="F7412">
        <v>0</v>
      </c>
      <c r="G7412">
        <v>0</v>
      </c>
      <c r="H7412">
        <v>0</v>
      </c>
      <c r="I7412">
        <v>0</v>
      </c>
      <c r="J7412">
        <v>0</v>
      </c>
      <c r="K7412">
        <v>0</v>
      </c>
      <c r="L7412">
        <v>0</v>
      </c>
      <c r="M7412">
        <v>0</v>
      </c>
      <c r="N7412">
        <v>0</v>
      </c>
      <c r="O7412">
        <v>0</v>
      </c>
      <c r="P7412">
        <v>0</v>
      </c>
      <c r="Q7412">
        <v>0</v>
      </c>
      <c r="R7412">
        <v>0</v>
      </c>
      <c r="S7412">
        <v>0</v>
      </c>
      <c r="T7412">
        <v>0</v>
      </c>
      <c r="U7412">
        <v>0</v>
      </c>
      <c r="V7412">
        <v>0</v>
      </c>
      <c r="W7412">
        <v>0</v>
      </c>
      <c r="X7412">
        <v>0</v>
      </c>
      <c r="Y7412">
        <v>0</v>
      </c>
      <c r="Z7412">
        <v>0</v>
      </c>
      <c r="AA7412">
        <v>0</v>
      </c>
      <c r="AB7412">
        <v>0</v>
      </c>
      <c r="AC7412">
        <v>0</v>
      </c>
    </row>
    <row r="7413" spans="1:29">
      <c r="A7413" t="s">
        <v>1042</v>
      </c>
      <c r="B7413" t="s">
        <v>19</v>
      </c>
      <c r="C7413" s="2">
        <v>4210690000</v>
      </c>
      <c r="D7413" s="2">
        <v>4046240000</v>
      </c>
      <c r="E7413" s="2">
        <v>3898980000</v>
      </c>
      <c r="F7413" s="2">
        <v>3752840000</v>
      </c>
      <c r="G7413" s="2">
        <v>3600180000</v>
      </c>
      <c r="H7413" s="2">
        <v>3453650000</v>
      </c>
      <c r="I7413" s="2">
        <v>3304620000</v>
      </c>
      <c r="J7413" s="2">
        <v>3152370000</v>
      </c>
      <c r="K7413" s="2">
        <v>3007910000</v>
      </c>
      <c r="L7413" s="2">
        <v>2867380000</v>
      </c>
      <c r="M7413" s="2">
        <v>2728180000</v>
      </c>
      <c r="N7413" s="2">
        <v>2593760000</v>
      </c>
      <c r="O7413" s="2">
        <v>2461330000</v>
      </c>
      <c r="P7413" s="2">
        <v>2331900000</v>
      </c>
      <c r="Q7413" s="2">
        <v>2204070000</v>
      </c>
      <c r="R7413" s="2">
        <v>2076570000</v>
      </c>
      <c r="S7413" s="2">
        <v>1950050000</v>
      </c>
      <c r="T7413" s="2">
        <v>1824020000</v>
      </c>
      <c r="U7413" s="2">
        <v>1699640000</v>
      </c>
      <c r="V7413" s="2">
        <v>1575360000</v>
      </c>
      <c r="W7413" s="2">
        <v>1450670000</v>
      </c>
      <c r="X7413" s="2">
        <v>1326360000</v>
      </c>
      <c r="Y7413" s="2">
        <v>1202500000</v>
      </c>
      <c r="Z7413" s="2">
        <v>1080980000</v>
      </c>
      <c r="AA7413" s="2">
        <v>960156000</v>
      </c>
      <c r="AB7413" s="2">
        <v>839161000</v>
      </c>
      <c r="AC7413" s="2">
        <v>718410000</v>
      </c>
    </row>
    <row r="7414" spans="1:29">
      <c r="A7414" t="s">
        <v>1043</v>
      </c>
      <c r="B7414" t="s">
        <v>19</v>
      </c>
      <c r="C7414" s="2">
        <v>10425700000</v>
      </c>
      <c r="D7414" s="2">
        <v>11515200000</v>
      </c>
      <c r="E7414" s="2">
        <v>12628900000</v>
      </c>
      <c r="F7414" s="2">
        <v>13727000000</v>
      </c>
      <c r="G7414" s="2">
        <v>14774800000</v>
      </c>
      <c r="H7414" s="2">
        <v>15821100000</v>
      </c>
      <c r="I7414" s="2">
        <v>16827100000</v>
      </c>
      <c r="J7414" s="2">
        <v>17780100000</v>
      </c>
      <c r="K7414" s="2">
        <v>18742700000</v>
      </c>
      <c r="L7414" s="2">
        <v>19700600000</v>
      </c>
      <c r="M7414" s="2">
        <v>20638900000</v>
      </c>
      <c r="N7414" s="2">
        <v>21588200000</v>
      </c>
      <c r="O7414" s="2">
        <v>22531900000</v>
      </c>
      <c r="P7414" s="2">
        <v>23484100000</v>
      </c>
      <c r="Q7414" s="2">
        <v>24436000000</v>
      </c>
      <c r="R7414" s="2">
        <v>25375200000</v>
      </c>
      <c r="S7414" s="2">
        <v>26309600000</v>
      </c>
      <c r="T7414" s="2">
        <v>27233400000</v>
      </c>
      <c r="U7414" s="2">
        <v>28166400000</v>
      </c>
      <c r="V7414" s="2">
        <v>29085600000</v>
      </c>
      <c r="W7414" s="2">
        <v>29977900000</v>
      </c>
      <c r="X7414" s="2">
        <v>30854400000</v>
      </c>
      <c r="Y7414" s="2">
        <v>31715200000</v>
      </c>
      <c r="Z7414" s="2">
        <v>32616900000</v>
      </c>
      <c r="AA7414" s="2">
        <v>33526500000</v>
      </c>
      <c r="AB7414" s="2">
        <v>34415400000</v>
      </c>
      <c r="AC7414" s="2">
        <v>35295200000</v>
      </c>
    </row>
    <row r="7415" spans="1:29">
      <c r="A7415" t="s">
        <v>1044</v>
      </c>
      <c r="B7415" t="s">
        <v>19</v>
      </c>
      <c r="C7415">
        <v>0</v>
      </c>
      <c r="D7415">
        <v>0</v>
      </c>
      <c r="E7415">
        <v>0</v>
      </c>
      <c r="F7415">
        <v>0</v>
      </c>
      <c r="G7415">
        <v>0</v>
      </c>
      <c r="H7415">
        <v>0</v>
      </c>
      <c r="I7415">
        <v>0</v>
      </c>
      <c r="J7415">
        <v>0</v>
      </c>
      <c r="K7415">
        <v>0</v>
      </c>
      <c r="L7415">
        <v>0</v>
      </c>
      <c r="M7415">
        <v>0</v>
      </c>
      <c r="N7415">
        <v>0</v>
      </c>
      <c r="O7415">
        <v>0</v>
      </c>
      <c r="P7415">
        <v>0</v>
      </c>
      <c r="Q7415">
        <v>0</v>
      </c>
      <c r="R7415">
        <v>0</v>
      </c>
      <c r="S7415">
        <v>0</v>
      </c>
      <c r="T7415">
        <v>0</v>
      </c>
      <c r="U7415">
        <v>0</v>
      </c>
      <c r="V7415">
        <v>0</v>
      </c>
      <c r="W7415">
        <v>0</v>
      </c>
      <c r="X7415">
        <v>0</v>
      </c>
      <c r="Y7415">
        <v>0</v>
      </c>
      <c r="Z7415">
        <v>0</v>
      </c>
      <c r="AA7415">
        <v>0</v>
      </c>
      <c r="AB7415">
        <v>0</v>
      </c>
      <c r="AC7415">
        <v>0</v>
      </c>
    </row>
    <row r="7416" spans="1:29">
      <c r="A7416" t="s">
        <v>1045</v>
      </c>
      <c r="B7416" t="s">
        <v>19</v>
      </c>
      <c r="C7416">
        <v>0</v>
      </c>
      <c r="D7416">
        <v>0</v>
      </c>
      <c r="E7416">
        <v>0</v>
      </c>
      <c r="F7416">
        <v>0</v>
      </c>
      <c r="G7416">
        <v>0</v>
      </c>
      <c r="H7416">
        <v>0</v>
      </c>
      <c r="I7416">
        <v>0</v>
      </c>
      <c r="J7416">
        <v>0</v>
      </c>
      <c r="K7416">
        <v>0</v>
      </c>
      <c r="L7416">
        <v>0</v>
      </c>
      <c r="M7416">
        <v>0</v>
      </c>
      <c r="N7416">
        <v>0</v>
      </c>
      <c r="O7416">
        <v>0</v>
      </c>
      <c r="P7416">
        <v>0</v>
      </c>
      <c r="Q7416">
        <v>0</v>
      </c>
      <c r="R7416">
        <v>0</v>
      </c>
      <c r="S7416">
        <v>0</v>
      </c>
      <c r="T7416">
        <v>0</v>
      </c>
      <c r="U7416">
        <v>0</v>
      </c>
      <c r="V7416">
        <v>0</v>
      </c>
      <c r="W7416">
        <v>0</v>
      </c>
      <c r="X7416">
        <v>0</v>
      </c>
      <c r="Y7416">
        <v>0</v>
      </c>
      <c r="Z7416">
        <v>0</v>
      </c>
      <c r="AA7416">
        <v>0</v>
      </c>
      <c r="AB7416">
        <v>0</v>
      </c>
      <c r="AC7416">
        <v>0</v>
      </c>
    </row>
    <row r="7417" spans="1:29">
      <c r="A7417" t="s">
        <v>1046</v>
      </c>
      <c r="B7417" t="s">
        <v>19</v>
      </c>
      <c r="C7417">
        <v>0</v>
      </c>
      <c r="D7417">
        <v>0</v>
      </c>
      <c r="E7417">
        <v>0</v>
      </c>
      <c r="F7417">
        <v>0</v>
      </c>
      <c r="G7417">
        <v>0</v>
      </c>
      <c r="H7417">
        <v>0</v>
      </c>
      <c r="I7417">
        <v>0</v>
      </c>
      <c r="J7417">
        <v>0</v>
      </c>
      <c r="K7417">
        <v>0</v>
      </c>
      <c r="L7417">
        <v>0</v>
      </c>
      <c r="M7417">
        <v>0</v>
      </c>
      <c r="N7417">
        <v>0</v>
      </c>
      <c r="O7417">
        <v>0</v>
      </c>
      <c r="P7417">
        <v>0</v>
      </c>
      <c r="Q7417">
        <v>0</v>
      </c>
      <c r="R7417">
        <v>0</v>
      </c>
      <c r="S7417">
        <v>0</v>
      </c>
      <c r="T7417">
        <v>0</v>
      </c>
      <c r="U7417">
        <v>0</v>
      </c>
      <c r="V7417">
        <v>0</v>
      </c>
      <c r="W7417">
        <v>0</v>
      </c>
      <c r="X7417">
        <v>0</v>
      </c>
      <c r="Y7417">
        <v>0</v>
      </c>
      <c r="Z7417">
        <v>0</v>
      </c>
      <c r="AA7417">
        <v>0</v>
      </c>
      <c r="AB7417">
        <v>0</v>
      </c>
      <c r="AC7417">
        <v>0</v>
      </c>
    </row>
    <row r="7418" spans="1:29">
      <c r="A7418" t="s">
        <v>1047</v>
      </c>
      <c r="B7418" t="s">
        <v>19</v>
      </c>
      <c r="C7418">
        <v>0</v>
      </c>
      <c r="D7418">
        <v>0</v>
      </c>
      <c r="E7418">
        <v>0</v>
      </c>
      <c r="F7418">
        <v>0</v>
      </c>
      <c r="G7418">
        <v>0</v>
      </c>
      <c r="H7418">
        <v>0</v>
      </c>
      <c r="I7418">
        <v>0</v>
      </c>
      <c r="J7418">
        <v>0</v>
      </c>
      <c r="K7418">
        <v>0</v>
      </c>
      <c r="L7418">
        <v>0</v>
      </c>
      <c r="M7418">
        <v>0</v>
      </c>
      <c r="N7418">
        <v>0</v>
      </c>
      <c r="O7418">
        <v>0</v>
      </c>
      <c r="P7418">
        <v>0</v>
      </c>
      <c r="Q7418">
        <v>0</v>
      </c>
      <c r="R7418">
        <v>0</v>
      </c>
      <c r="S7418">
        <v>0</v>
      </c>
      <c r="T7418">
        <v>0</v>
      </c>
      <c r="U7418">
        <v>0</v>
      </c>
      <c r="V7418">
        <v>0</v>
      </c>
      <c r="W7418">
        <v>0</v>
      </c>
      <c r="X7418">
        <v>0</v>
      </c>
      <c r="Y7418">
        <v>0</v>
      </c>
      <c r="Z7418">
        <v>0</v>
      </c>
      <c r="AA7418">
        <v>0</v>
      </c>
      <c r="AB7418">
        <v>0</v>
      </c>
      <c r="AC7418">
        <v>0</v>
      </c>
    </row>
    <row r="7419" spans="1:29">
      <c r="A7419" t="s">
        <v>1048</v>
      </c>
      <c r="B7419" t="s">
        <v>19</v>
      </c>
      <c r="C7419">
        <v>0</v>
      </c>
      <c r="D7419">
        <v>0</v>
      </c>
      <c r="E7419">
        <v>0</v>
      </c>
      <c r="F7419">
        <v>0</v>
      </c>
      <c r="G7419">
        <v>0</v>
      </c>
      <c r="H7419">
        <v>0</v>
      </c>
      <c r="I7419">
        <v>0</v>
      </c>
      <c r="J7419">
        <v>0</v>
      </c>
      <c r="K7419">
        <v>0</v>
      </c>
      <c r="L7419">
        <v>0</v>
      </c>
      <c r="M7419">
        <v>0</v>
      </c>
      <c r="N7419">
        <v>0</v>
      </c>
      <c r="O7419">
        <v>0</v>
      </c>
      <c r="P7419">
        <v>0</v>
      </c>
      <c r="Q7419">
        <v>0</v>
      </c>
      <c r="R7419">
        <v>0</v>
      </c>
      <c r="S7419">
        <v>0</v>
      </c>
      <c r="T7419">
        <v>0</v>
      </c>
      <c r="U7419">
        <v>0</v>
      </c>
      <c r="V7419">
        <v>0</v>
      </c>
      <c r="W7419">
        <v>0</v>
      </c>
      <c r="X7419">
        <v>0</v>
      </c>
      <c r="Y7419">
        <v>0</v>
      </c>
      <c r="Z7419">
        <v>0</v>
      </c>
      <c r="AA7419">
        <v>0</v>
      </c>
      <c r="AB7419">
        <v>0</v>
      </c>
      <c r="AC7419">
        <v>0</v>
      </c>
    </row>
    <row r="7420" spans="1:29">
      <c r="A7420" t="s">
        <v>1049</v>
      </c>
      <c r="B7420" t="s">
        <v>19</v>
      </c>
      <c r="C7420">
        <v>0</v>
      </c>
      <c r="D7420">
        <v>0</v>
      </c>
      <c r="E7420">
        <v>0</v>
      </c>
      <c r="F7420">
        <v>0</v>
      </c>
      <c r="G7420">
        <v>0</v>
      </c>
      <c r="H7420">
        <v>0</v>
      </c>
      <c r="I7420">
        <v>0</v>
      </c>
      <c r="J7420">
        <v>0</v>
      </c>
      <c r="K7420">
        <v>0</v>
      </c>
      <c r="L7420">
        <v>0</v>
      </c>
      <c r="M7420">
        <v>0</v>
      </c>
      <c r="N7420">
        <v>0</v>
      </c>
      <c r="O7420">
        <v>0</v>
      </c>
      <c r="P7420">
        <v>0</v>
      </c>
      <c r="Q7420">
        <v>0</v>
      </c>
      <c r="R7420">
        <v>0</v>
      </c>
      <c r="S7420">
        <v>0</v>
      </c>
      <c r="T7420">
        <v>0</v>
      </c>
      <c r="U7420">
        <v>0</v>
      </c>
      <c r="V7420">
        <v>0</v>
      </c>
      <c r="W7420">
        <v>0</v>
      </c>
      <c r="X7420">
        <v>0</v>
      </c>
      <c r="Y7420">
        <v>0</v>
      </c>
      <c r="Z7420">
        <v>0</v>
      </c>
      <c r="AA7420">
        <v>0</v>
      </c>
      <c r="AB7420">
        <v>0</v>
      </c>
      <c r="AC7420">
        <v>0</v>
      </c>
    </row>
    <row r="7421" spans="1:29">
      <c r="A7421" t="s">
        <v>1050</v>
      </c>
      <c r="B7421" t="s">
        <v>19</v>
      </c>
      <c r="C7421">
        <v>0</v>
      </c>
      <c r="D7421">
        <v>0</v>
      </c>
      <c r="E7421">
        <v>0</v>
      </c>
      <c r="F7421">
        <v>0</v>
      </c>
      <c r="G7421">
        <v>0</v>
      </c>
      <c r="H7421">
        <v>0</v>
      </c>
      <c r="I7421">
        <v>0</v>
      </c>
      <c r="J7421">
        <v>0</v>
      </c>
      <c r="K7421">
        <v>0</v>
      </c>
      <c r="L7421">
        <v>0</v>
      </c>
      <c r="M7421">
        <v>0</v>
      </c>
      <c r="N7421">
        <v>0</v>
      </c>
      <c r="O7421">
        <v>0</v>
      </c>
      <c r="P7421">
        <v>0</v>
      </c>
      <c r="Q7421">
        <v>0</v>
      </c>
      <c r="R7421">
        <v>0</v>
      </c>
      <c r="S7421">
        <v>0</v>
      </c>
      <c r="T7421">
        <v>0</v>
      </c>
      <c r="U7421">
        <v>0</v>
      </c>
      <c r="V7421">
        <v>0</v>
      </c>
      <c r="W7421">
        <v>0</v>
      </c>
      <c r="X7421">
        <v>0</v>
      </c>
      <c r="Y7421">
        <v>0</v>
      </c>
      <c r="Z7421">
        <v>0</v>
      </c>
      <c r="AA7421">
        <v>0</v>
      </c>
      <c r="AB7421">
        <v>0</v>
      </c>
      <c r="AC7421">
        <v>0</v>
      </c>
    </row>
    <row r="7422" spans="1:29">
      <c r="A7422" t="s">
        <v>1051</v>
      </c>
      <c r="B7422" t="s">
        <v>19</v>
      </c>
      <c r="C7422">
        <v>0</v>
      </c>
      <c r="D7422">
        <v>0</v>
      </c>
      <c r="E7422">
        <v>0</v>
      </c>
      <c r="F7422">
        <v>0</v>
      </c>
      <c r="G7422">
        <v>0</v>
      </c>
      <c r="H7422">
        <v>0</v>
      </c>
      <c r="I7422">
        <v>0</v>
      </c>
      <c r="J7422">
        <v>0</v>
      </c>
      <c r="K7422">
        <v>0</v>
      </c>
      <c r="L7422">
        <v>0</v>
      </c>
      <c r="M7422">
        <v>0</v>
      </c>
      <c r="N7422">
        <v>0</v>
      </c>
      <c r="O7422">
        <v>0</v>
      </c>
      <c r="P7422">
        <v>0</v>
      </c>
      <c r="Q7422">
        <v>0</v>
      </c>
      <c r="R7422">
        <v>0</v>
      </c>
      <c r="S7422">
        <v>0</v>
      </c>
      <c r="T7422">
        <v>0</v>
      </c>
      <c r="U7422">
        <v>0</v>
      </c>
      <c r="V7422">
        <v>0</v>
      </c>
      <c r="W7422">
        <v>0</v>
      </c>
      <c r="X7422">
        <v>0</v>
      </c>
      <c r="Y7422">
        <v>0</v>
      </c>
      <c r="Z7422">
        <v>0</v>
      </c>
      <c r="AA7422">
        <v>0</v>
      </c>
      <c r="AB7422">
        <v>0</v>
      </c>
      <c r="AC7422">
        <v>0</v>
      </c>
    </row>
    <row r="7423" spans="1:29">
      <c r="A7423" t="s">
        <v>1052</v>
      </c>
      <c r="B7423" t="s">
        <v>19</v>
      </c>
      <c r="C7423">
        <v>0</v>
      </c>
      <c r="D7423">
        <v>0</v>
      </c>
      <c r="E7423">
        <v>0</v>
      </c>
      <c r="F7423">
        <v>0</v>
      </c>
      <c r="G7423">
        <v>0</v>
      </c>
      <c r="H7423">
        <v>0</v>
      </c>
      <c r="I7423">
        <v>0</v>
      </c>
      <c r="J7423">
        <v>0</v>
      </c>
      <c r="K7423">
        <v>0</v>
      </c>
      <c r="L7423">
        <v>0</v>
      </c>
      <c r="M7423">
        <v>0</v>
      </c>
      <c r="N7423">
        <v>0</v>
      </c>
      <c r="O7423">
        <v>0</v>
      </c>
      <c r="P7423">
        <v>0</v>
      </c>
      <c r="Q7423">
        <v>0</v>
      </c>
      <c r="R7423">
        <v>0</v>
      </c>
      <c r="S7423">
        <v>0</v>
      </c>
      <c r="T7423">
        <v>0</v>
      </c>
      <c r="U7423">
        <v>0</v>
      </c>
      <c r="V7423">
        <v>0</v>
      </c>
      <c r="W7423">
        <v>0</v>
      </c>
      <c r="X7423">
        <v>0</v>
      </c>
      <c r="Y7423">
        <v>0</v>
      </c>
      <c r="Z7423">
        <v>0</v>
      </c>
      <c r="AA7423">
        <v>0</v>
      </c>
      <c r="AB7423">
        <v>0</v>
      </c>
      <c r="AC7423">
        <v>0</v>
      </c>
    </row>
    <row r="7424" spans="1:29">
      <c r="A7424" t="s">
        <v>1053</v>
      </c>
      <c r="B7424" t="s">
        <v>19</v>
      </c>
      <c r="C7424" s="2">
        <v>28913000000</v>
      </c>
      <c r="D7424" s="2">
        <v>28296700000</v>
      </c>
      <c r="E7424" s="2">
        <v>28549900000</v>
      </c>
      <c r="F7424" s="2">
        <v>28980200000</v>
      </c>
      <c r="G7424" s="2">
        <v>29324900000</v>
      </c>
      <c r="H7424" s="2">
        <v>29698600000</v>
      </c>
      <c r="I7424" s="2">
        <v>30063600000</v>
      </c>
      <c r="J7424" s="2">
        <v>30388600000</v>
      </c>
      <c r="K7424" s="2">
        <v>30741000000</v>
      </c>
      <c r="L7424" s="2">
        <v>31091600000</v>
      </c>
      <c r="M7424" s="2">
        <v>31461700000</v>
      </c>
      <c r="N7424" s="2">
        <v>31748900000</v>
      </c>
      <c r="O7424" s="2">
        <v>31982700000</v>
      </c>
      <c r="P7424" s="2">
        <v>32212700000</v>
      </c>
      <c r="Q7424" s="2">
        <v>32413500000</v>
      </c>
      <c r="R7424" s="2">
        <v>32614600000</v>
      </c>
      <c r="S7424" s="2">
        <v>32795000000</v>
      </c>
      <c r="T7424" s="2">
        <v>32971500000</v>
      </c>
      <c r="U7424" s="2">
        <v>33153000000</v>
      </c>
      <c r="V7424" s="2">
        <v>33329800000</v>
      </c>
      <c r="W7424" s="2">
        <v>33498100000</v>
      </c>
      <c r="X7424" s="2">
        <v>33658100000</v>
      </c>
      <c r="Y7424" s="2">
        <v>33792000000</v>
      </c>
      <c r="Z7424" s="2">
        <v>33988500000</v>
      </c>
      <c r="AA7424" s="2">
        <v>34220500000</v>
      </c>
      <c r="AB7424" s="2">
        <v>34443500000</v>
      </c>
      <c r="AC7424" s="2">
        <v>34650500000</v>
      </c>
    </row>
    <row r="7425" spans="1:29">
      <c r="A7425" t="s">
        <v>1054</v>
      </c>
      <c r="B7425" t="s">
        <v>19</v>
      </c>
      <c r="C7425">
        <v>0</v>
      </c>
      <c r="D7425">
        <v>0</v>
      </c>
      <c r="E7425">
        <v>0</v>
      </c>
      <c r="F7425">
        <v>0</v>
      </c>
      <c r="G7425">
        <v>0</v>
      </c>
      <c r="H7425">
        <v>0</v>
      </c>
      <c r="I7425">
        <v>0</v>
      </c>
      <c r="J7425">
        <v>0</v>
      </c>
      <c r="K7425">
        <v>0</v>
      </c>
      <c r="L7425">
        <v>0</v>
      </c>
      <c r="M7425">
        <v>0</v>
      </c>
      <c r="N7425">
        <v>0</v>
      </c>
      <c r="O7425">
        <v>0</v>
      </c>
      <c r="P7425">
        <v>0</v>
      </c>
      <c r="Q7425">
        <v>0</v>
      </c>
      <c r="R7425">
        <v>0</v>
      </c>
      <c r="S7425">
        <v>0</v>
      </c>
      <c r="T7425">
        <v>0</v>
      </c>
      <c r="U7425">
        <v>0</v>
      </c>
      <c r="V7425">
        <v>0</v>
      </c>
      <c r="W7425">
        <v>0</v>
      </c>
      <c r="X7425">
        <v>0</v>
      </c>
      <c r="Y7425">
        <v>0</v>
      </c>
      <c r="Z7425">
        <v>0</v>
      </c>
      <c r="AA7425">
        <v>0</v>
      </c>
      <c r="AB7425">
        <v>0</v>
      </c>
      <c r="AC7425">
        <v>0</v>
      </c>
    </row>
    <row r="7426" spans="1:29">
      <c r="A7426" t="s">
        <v>1055</v>
      </c>
      <c r="B7426" t="s">
        <v>19</v>
      </c>
      <c r="C7426">
        <v>0</v>
      </c>
      <c r="D7426">
        <v>0</v>
      </c>
      <c r="E7426">
        <v>0</v>
      </c>
      <c r="F7426">
        <v>0</v>
      </c>
      <c r="G7426">
        <v>0</v>
      </c>
      <c r="H7426">
        <v>0</v>
      </c>
      <c r="I7426">
        <v>0</v>
      </c>
      <c r="J7426">
        <v>0</v>
      </c>
      <c r="K7426">
        <v>0</v>
      </c>
      <c r="L7426">
        <v>0</v>
      </c>
      <c r="M7426">
        <v>0</v>
      </c>
      <c r="N7426">
        <v>0</v>
      </c>
      <c r="O7426">
        <v>0</v>
      </c>
      <c r="P7426">
        <v>0</v>
      </c>
      <c r="Q7426">
        <v>0</v>
      </c>
      <c r="R7426">
        <v>0</v>
      </c>
      <c r="S7426">
        <v>0</v>
      </c>
      <c r="T7426">
        <v>0</v>
      </c>
      <c r="U7426">
        <v>0</v>
      </c>
      <c r="V7426">
        <v>0</v>
      </c>
      <c r="W7426">
        <v>0</v>
      </c>
      <c r="X7426">
        <v>0</v>
      </c>
      <c r="Y7426">
        <v>0</v>
      </c>
      <c r="Z7426">
        <v>0</v>
      </c>
      <c r="AA7426">
        <v>0</v>
      </c>
      <c r="AB7426">
        <v>0</v>
      </c>
      <c r="AC7426">
        <v>0</v>
      </c>
    </row>
    <row r="7427" spans="1:29">
      <c r="A7427" t="s">
        <v>1056</v>
      </c>
      <c r="B7427" t="s">
        <v>19</v>
      </c>
      <c r="C7427">
        <v>0</v>
      </c>
      <c r="D7427">
        <v>0</v>
      </c>
      <c r="E7427">
        <v>0</v>
      </c>
      <c r="F7427">
        <v>0</v>
      </c>
      <c r="G7427">
        <v>0</v>
      </c>
      <c r="H7427">
        <v>0</v>
      </c>
      <c r="I7427">
        <v>0</v>
      </c>
      <c r="J7427">
        <v>0</v>
      </c>
      <c r="K7427">
        <v>0</v>
      </c>
      <c r="L7427">
        <v>0</v>
      </c>
      <c r="M7427">
        <v>0</v>
      </c>
      <c r="N7427">
        <v>0</v>
      </c>
      <c r="O7427">
        <v>0</v>
      </c>
      <c r="P7427">
        <v>0</v>
      </c>
      <c r="Q7427">
        <v>0</v>
      </c>
      <c r="R7427">
        <v>0</v>
      </c>
      <c r="S7427">
        <v>0</v>
      </c>
      <c r="T7427">
        <v>0</v>
      </c>
      <c r="U7427">
        <v>0</v>
      </c>
      <c r="V7427">
        <v>0</v>
      </c>
      <c r="W7427">
        <v>0</v>
      </c>
      <c r="X7427">
        <v>0</v>
      </c>
      <c r="Y7427">
        <v>0</v>
      </c>
      <c r="Z7427">
        <v>0</v>
      </c>
      <c r="AA7427">
        <v>0</v>
      </c>
      <c r="AB7427">
        <v>0</v>
      </c>
      <c r="AC7427">
        <v>0</v>
      </c>
    </row>
    <row r="7428" spans="1:29">
      <c r="A7428" t="s">
        <v>1057</v>
      </c>
      <c r="B7428" t="s">
        <v>19</v>
      </c>
      <c r="C7428" s="2">
        <v>85503200000</v>
      </c>
      <c r="D7428" s="2">
        <v>83680700000</v>
      </c>
      <c r="E7428" s="2">
        <v>84429400000</v>
      </c>
      <c r="F7428" s="2">
        <v>85701900000</v>
      </c>
      <c r="G7428" s="2">
        <v>86721200000</v>
      </c>
      <c r="H7428" s="2">
        <v>87826200000</v>
      </c>
      <c r="I7428" s="2">
        <v>88905600000</v>
      </c>
      <c r="J7428" s="2">
        <v>89866800000</v>
      </c>
      <c r="K7428" s="2">
        <v>90909000000</v>
      </c>
      <c r="L7428" s="2">
        <v>91945900000</v>
      </c>
      <c r="M7428" s="2">
        <v>93040500000</v>
      </c>
      <c r="N7428" s="2">
        <v>93889700000</v>
      </c>
      <c r="O7428" s="2">
        <v>94581200000</v>
      </c>
      <c r="P7428" s="2">
        <v>95261300000</v>
      </c>
      <c r="Q7428" s="2">
        <v>95855000000</v>
      </c>
      <c r="R7428" s="2">
        <v>96449900000</v>
      </c>
      <c r="S7428" s="2">
        <v>96983300000</v>
      </c>
      <c r="T7428" s="2">
        <v>97505200000</v>
      </c>
      <c r="U7428" s="2">
        <v>98041900000</v>
      </c>
      <c r="V7428" s="2">
        <v>98564700000</v>
      </c>
      <c r="W7428" s="2">
        <v>99062400000</v>
      </c>
      <c r="X7428" s="2">
        <v>99535500000</v>
      </c>
      <c r="Y7428" s="2">
        <v>99931800000</v>
      </c>
      <c r="Z7428" s="2">
        <v>100513000000</v>
      </c>
      <c r="AA7428" s="2">
        <v>101199000000</v>
      </c>
      <c r="AB7428" s="2">
        <v>101858000000</v>
      </c>
      <c r="AC7428" s="2">
        <v>102470000000</v>
      </c>
    </row>
    <row r="7429" spans="1:29">
      <c r="A7429" t="s">
        <v>1058</v>
      </c>
      <c r="B7429" t="s">
        <v>19</v>
      </c>
      <c r="C7429">
        <v>0</v>
      </c>
      <c r="D7429">
        <v>0</v>
      </c>
      <c r="E7429">
        <v>0</v>
      </c>
      <c r="F7429">
        <v>0</v>
      </c>
      <c r="G7429">
        <v>0</v>
      </c>
      <c r="H7429">
        <v>0</v>
      </c>
      <c r="I7429">
        <v>0</v>
      </c>
      <c r="J7429">
        <v>0</v>
      </c>
      <c r="K7429">
        <v>0</v>
      </c>
      <c r="L7429">
        <v>0</v>
      </c>
      <c r="M7429">
        <v>0</v>
      </c>
      <c r="N7429">
        <v>0</v>
      </c>
      <c r="O7429">
        <v>0</v>
      </c>
      <c r="P7429">
        <v>0</v>
      </c>
      <c r="Q7429">
        <v>0</v>
      </c>
      <c r="R7429">
        <v>0</v>
      </c>
      <c r="S7429">
        <v>0</v>
      </c>
      <c r="T7429">
        <v>0</v>
      </c>
      <c r="U7429">
        <v>0</v>
      </c>
      <c r="V7429">
        <v>0</v>
      </c>
      <c r="W7429">
        <v>0</v>
      </c>
      <c r="X7429">
        <v>0</v>
      </c>
      <c r="Y7429">
        <v>0</v>
      </c>
      <c r="Z7429">
        <v>0</v>
      </c>
      <c r="AA7429">
        <v>0</v>
      </c>
      <c r="AB7429">
        <v>0</v>
      </c>
      <c r="AC7429">
        <v>0</v>
      </c>
    </row>
    <row r="7430" spans="1:29">
      <c r="A7430" t="s">
        <v>1059</v>
      </c>
      <c r="B7430" t="s">
        <v>19</v>
      </c>
      <c r="C7430">
        <v>0</v>
      </c>
      <c r="D7430">
        <v>0</v>
      </c>
      <c r="E7430">
        <v>0</v>
      </c>
      <c r="F7430">
        <v>0</v>
      </c>
      <c r="G7430">
        <v>0</v>
      </c>
      <c r="H7430">
        <v>0</v>
      </c>
      <c r="I7430">
        <v>0</v>
      </c>
      <c r="J7430">
        <v>0</v>
      </c>
      <c r="K7430">
        <v>0</v>
      </c>
      <c r="L7430">
        <v>0</v>
      </c>
      <c r="M7430">
        <v>0</v>
      </c>
      <c r="N7430">
        <v>0</v>
      </c>
      <c r="O7430">
        <v>0</v>
      </c>
      <c r="P7430">
        <v>0</v>
      </c>
      <c r="Q7430">
        <v>0</v>
      </c>
      <c r="R7430">
        <v>0</v>
      </c>
      <c r="S7430">
        <v>0</v>
      </c>
      <c r="T7430">
        <v>0</v>
      </c>
      <c r="U7430">
        <v>0</v>
      </c>
      <c r="V7430">
        <v>0</v>
      </c>
      <c r="W7430">
        <v>0</v>
      </c>
      <c r="X7430">
        <v>0</v>
      </c>
      <c r="Y7430">
        <v>0</v>
      </c>
      <c r="Z7430">
        <v>0</v>
      </c>
      <c r="AA7430">
        <v>0</v>
      </c>
      <c r="AB7430">
        <v>0</v>
      </c>
      <c r="AC7430">
        <v>0</v>
      </c>
    </row>
    <row r="7431" spans="1:29">
      <c r="A7431" t="s">
        <v>1060</v>
      </c>
      <c r="B7431" t="s">
        <v>19</v>
      </c>
      <c r="C7431">
        <v>0</v>
      </c>
      <c r="D7431">
        <v>0</v>
      </c>
      <c r="E7431">
        <v>0</v>
      </c>
      <c r="F7431">
        <v>0</v>
      </c>
      <c r="G7431">
        <v>0</v>
      </c>
      <c r="H7431">
        <v>0</v>
      </c>
      <c r="I7431">
        <v>0</v>
      </c>
      <c r="J7431">
        <v>0</v>
      </c>
      <c r="K7431">
        <v>0</v>
      </c>
      <c r="L7431">
        <v>0</v>
      </c>
      <c r="M7431">
        <v>0</v>
      </c>
      <c r="N7431">
        <v>0</v>
      </c>
      <c r="O7431">
        <v>0</v>
      </c>
      <c r="P7431">
        <v>0</v>
      </c>
      <c r="Q7431">
        <v>0</v>
      </c>
      <c r="R7431">
        <v>0</v>
      </c>
      <c r="S7431">
        <v>0</v>
      </c>
      <c r="T7431">
        <v>0</v>
      </c>
      <c r="U7431">
        <v>0</v>
      </c>
      <c r="V7431">
        <v>0</v>
      </c>
      <c r="W7431">
        <v>0</v>
      </c>
      <c r="X7431">
        <v>0</v>
      </c>
      <c r="Y7431">
        <v>0</v>
      </c>
      <c r="Z7431">
        <v>0</v>
      </c>
      <c r="AA7431">
        <v>0</v>
      </c>
      <c r="AB7431">
        <v>0</v>
      </c>
      <c r="AC7431">
        <v>0</v>
      </c>
    </row>
    <row r="7432" spans="1:29">
      <c r="A7432" t="s">
        <v>1061</v>
      </c>
      <c r="B7432" t="s">
        <v>19</v>
      </c>
      <c r="C7432">
        <v>0</v>
      </c>
      <c r="D7432">
        <v>0</v>
      </c>
      <c r="E7432">
        <v>0</v>
      </c>
      <c r="F7432">
        <v>0</v>
      </c>
      <c r="G7432">
        <v>0</v>
      </c>
      <c r="H7432">
        <v>0</v>
      </c>
      <c r="I7432">
        <v>0</v>
      </c>
      <c r="J7432">
        <v>0</v>
      </c>
      <c r="K7432">
        <v>0</v>
      </c>
      <c r="L7432">
        <v>0</v>
      </c>
      <c r="M7432">
        <v>0</v>
      </c>
      <c r="N7432">
        <v>0</v>
      </c>
      <c r="O7432">
        <v>0</v>
      </c>
      <c r="P7432">
        <v>0</v>
      </c>
      <c r="Q7432">
        <v>0</v>
      </c>
      <c r="R7432">
        <v>0</v>
      </c>
      <c r="S7432">
        <v>0</v>
      </c>
      <c r="T7432">
        <v>0</v>
      </c>
      <c r="U7432">
        <v>0</v>
      </c>
      <c r="V7432">
        <v>0</v>
      </c>
      <c r="W7432">
        <v>0</v>
      </c>
      <c r="X7432">
        <v>0</v>
      </c>
      <c r="Y7432">
        <v>0</v>
      </c>
      <c r="Z7432">
        <v>0</v>
      </c>
      <c r="AA7432">
        <v>0</v>
      </c>
      <c r="AB7432">
        <v>0</v>
      </c>
      <c r="AC7432">
        <v>0</v>
      </c>
    </row>
    <row r="7433" spans="1:29">
      <c r="A7433" t="s">
        <v>1062</v>
      </c>
      <c r="B7433" t="s">
        <v>19</v>
      </c>
      <c r="C7433" s="2">
        <v>820982000</v>
      </c>
      <c r="D7433" s="2">
        <v>788918000</v>
      </c>
      <c r="E7433" s="2">
        <v>760205000</v>
      </c>
      <c r="F7433" s="2">
        <v>731713000</v>
      </c>
      <c r="G7433" s="2">
        <v>701948000</v>
      </c>
      <c r="H7433" s="2">
        <v>673377000</v>
      </c>
      <c r="I7433" s="2">
        <v>644320000</v>
      </c>
      <c r="J7433" s="2">
        <v>614635000</v>
      </c>
      <c r="K7433" s="2">
        <v>586469000</v>
      </c>
      <c r="L7433" s="2">
        <v>559069000</v>
      </c>
      <c r="M7433" s="2">
        <v>531928000</v>
      </c>
      <c r="N7433" s="2">
        <v>505720000</v>
      </c>
      <c r="O7433" s="2">
        <v>479900000</v>
      </c>
      <c r="P7433" s="2">
        <v>454664000</v>
      </c>
      <c r="Q7433" s="2">
        <v>429740000</v>
      </c>
      <c r="R7433" s="2">
        <v>404881000</v>
      </c>
      <c r="S7433" s="2">
        <v>380212000</v>
      </c>
      <c r="T7433" s="2">
        <v>355639000</v>
      </c>
      <c r="U7433" s="2">
        <v>331389000</v>
      </c>
      <c r="V7433" s="2">
        <v>307157000</v>
      </c>
      <c r="W7433" s="2">
        <v>282846000</v>
      </c>
      <c r="X7433" s="2">
        <v>258607000</v>
      </c>
      <c r="Y7433" s="2">
        <v>234458000</v>
      </c>
      <c r="Z7433" s="2">
        <v>210765000</v>
      </c>
      <c r="AA7433" s="2">
        <v>187207000</v>
      </c>
      <c r="AB7433" s="2">
        <v>163616000</v>
      </c>
      <c r="AC7433" s="2">
        <v>140072000</v>
      </c>
    </row>
    <row r="7434" spans="1:29">
      <c r="A7434" t="s">
        <v>1063</v>
      </c>
      <c r="B7434" t="s">
        <v>19</v>
      </c>
      <c r="C7434" s="2">
        <v>242065000</v>
      </c>
      <c r="D7434" s="2">
        <v>267362000</v>
      </c>
      <c r="E7434" s="2">
        <v>293220000</v>
      </c>
      <c r="F7434" s="2">
        <v>318715000</v>
      </c>
      <c r="G7434" s="2">
        <v>343044000</v>
      </c>
      <c r="H7434" s="2">
        <v>367336000</v>
      </c>
      <c r="I7434" s="2">
        <v>390694000</v>
      </c>
      <c r="J7434" s="2">
        <v>412821000</v>
      </c>
      <c r="K7434" s="2">
        <v>435172000</v>
      </c>
      <c r="L7434" s="2">
        <v>457411000</v>
      </c>
      <c r="M7434" s="2">
        <v>479198000</v>
      </c>
      <c r="N7434" s="2">
        <v>501239000</v>
      </c>
      <c r="O7434" s="2">
        <v>523151000</v>
      </c>
      <c r="P7434" s="2">
        <v>545257000</v>
      </c>
      <c r="Q7434" s="2">
        <v>567360000</v>
      </c>
      <c r="R7434" s="2">
        <v>589167000</v>
      </c>
      <c r="S7434" s="2">
        <v>610860000</v>
      </c>
      <c r="T7434" s="2">
        <v>632309000</v>
      </c>
      <c r="U7434" s="2">
        <v>653972000</v>
      </c>
      <c r="V7434" s="2">
        <v>675313000</v>
      </c>
      <c r="W7434" s="2">
        <v>696032000</v>
      </c>
      <c r="X7434" s="2">
        <v>716383000</v>
      </c>
      <c r="Y7434" s="2">
        <v>736369000</v>
      </c>
      <c r="Z7434" s="2">
        <v>757305000</v>
      </c>
      <c r="AA7434" s="2">
        <v>778423000</v>
      </c>
      <c r="AB7434" s="2">
        <v>799062000</v>
      </c>
      <c r="AC7434" s="2">
        <v>819491000</v>
      </c>
    </row>
    <row r="7435" spans="1:29">
      <c r="A7435" t="s">
        <v>1064</v>
      </c>
      <c r="B7435" t="s">
        <v>19</v>
      </c>
      <c r="C7435">
        <v>0</v>
      </c>
      <c r="D7435">
        <v>0</v>
      </c>
      <c r="E7435">
        <v>0</v>
      </c>
      <c r="F7435">
        <v>0</v>
      </c>
      <c r="G7435">
        <v>0</v>
      </c>
      <c r="H7435">
        <v>0</v>
      </c>
      <c r="I7435">
        <v>0</v>
      </c>
      <c r="J7435">
        <v>0</v>
      </c>
      <c r="K7435">
        <v>0</v>
      </c>
      <c r="L7435">
        <v>0</v>
      </c>
      <c r="M7435">
        <v>0</v>
      </c>
      <c r="N7435">
        <v>0</v>
      </c>
      <c r="O7435">
        <v>0</v>
      </c>
      <c r="P7435">
        <v>0</v>
      </c>
      <c r="Q7435">
        <v>0</v>
      </c>
      <c r="R7435">
        <v>0</v>
      </c>
      <c r="S7435">
        <v>0</v>
      </c>
      <c r="T7435">
        <v>0</v>
      </c>
      <c r="U7435">
        <v>0</v>
      </c>
      <c r="V7435">
        <v>0</v>
      </c>
      <c r="W7435">
        <v>0</v>
      </c>
      <c r="X7435">
        <v>0</v>
      </c>
      <c r="Y7435">
        <v>0</v>
      </c>
      <c r="Z7435">
        <v>0</v>
      </c>
      <c r="AA7435">
        <v>0</v>
      </c>
      <c r="AB7435">
        <v>0</v>
      </c>
      <c r="AC7435">
        <v>0</v>
      </c>
    </row>
    <row r="7436" spans="1:29">
      <c r="A7436" t="s">
        <v>1065</v>
      </c>
      <c r="B7436" t="s">
        <v>19</v>
      </c>
      <c r="C7436">
        <v>0</v>
      </c>
      <c r="D7436">
        <v>0</v>
      </c>
      <c r="E7436">
        <v>0</v>
      </c>
      <c r="F7436">
        <v>0</v>
      </c>
      <c r="G7436">
        <v>0</v>
      </c>
      <c r="H7436">
        <v>0</v>
      </c>
      <c r="I7436">
        <v>0</v>
      </c>
      <c r="J7436">
        <v>0</v>
      </c>
      <c r="K7436">
        <v>0</v>
      </c>
      <c r="L7436">
        <v>0</v>
      </c>
      <c r="M7436">
        <v>0</v>
      </c>
      <c r="N7436">
        <v>0</v>
      </c>
      <c r="O7436">
        <v>0</v>
      </c>
      <c r="P7436">
        <v>0</v>
      </c>
      <c r="Q7436">
        <v>0</v>
      </c>
      <c r="R7436">
        <v>0</v>
      </c>
      <c r="S7436">
        <v>0</v>
      </c>
      <c r="T7436">
        <v>0</v>
      </c>
      <c r="U7436">
        <v>0</v>
      </c>
      <c r="V7436">
        <v>0</v>
      </c>
      <c r="W7436">
        <v>0</v>
      </c>
      <c r="X7436">
        <v>0</v>
      </c>
      <c r="Y7436">
        <v>0</v>
      </c>
      <c r="Z7436">
        <v>0</v>
      </c>
      <c r="AA7436">
        <v>0</v>
      </c>
      <c r="AB7436">
        <v>0</v>
      </c>
      <c r="AC7436">
        <v>0</v>
      </c>
    </row>
    <row r="7437" spans="1:29">
      <c r="A7437" t="s">
        <v>1066</v>
      </c>
      <c r="B7437" t="s">
        <v>19</v>
      </c>
      <c r="C7437">
        <v>0</v>
      </c>
      <c r="D7437">
        <v>0</v>
      </c>
      <c r="E7437">
        <v>0</v>
      </c>
      <c r="F7437">
        <v>0</v>
      </c>
      <c r="G7437">
        <v>0</v>
      </c>
      <c r="H7437">
        <v>0</v>
      </c>
      <c r="I7437">
        <v>0</v>
      </c>
      <c r="J7437">
        <v>0</v>
      </c>
      <c r="K7437">
        <v>0</v>
      </c>
      <c r="L7437">
        <v>0</v>
      </c>
      <c r="M7437">
        <v>0</v>
      </c>
      <c r="N7437">
        <v>0</v>
      </c>
      <c r="O7437">
        <v>0</v>
      </c>
      <c r="P7437">
        <v>0</v>
      </c>
      <c r="Q7437">
        <v>0</v>
      </c>
      <c r="R7437">
        <v>0</v>
      </c>
      <c r="S7437">
        <v>0</v>
      </c>
      <c r="T7437">
        <v>0</v>
      </c>
      <c r="U7437">
        <v>0</v>
      </c>
      <c r="V7437">
        <v>0</v>
      </c>
      <c r="W7437">
        <v>0</v>
      </c>
      <c r="X7437">
        <v>0</v>
      </c>
      <c r="Y7437">
        <v>0</v>
      </c>
      <c r="Z7437">
        <v>0</v>
      </c>
      <c r="AA7437">
        <v>0</v>
      </c>
      <c r="AB7437">
        <v>0</v>
      </c>
      <c r="AC7437">
        <v>0</v>
      </c>
    </row>
    <row r="7438" spans="1:29">
      <c r="A7438" t="s">
        <v>1067</v>
      </c>
      <c r="B7438" t="s">
        <v>19</v>
      </c>
      <c r="C7438">
        <v>0</v>
      </c>
      <c r="D7438">
        <v>0</v>
      </c>
      <c r="E7438">
        <v>0</v>
      </c>
      <c r="F7438">
        <v>0</v>
      </c>
      <c r="G7438">
        <v>0</v>
      </c>
      <c r="H7438">
        <v>0</v>
      </c>
      <c r="I7438">
        <v>0</v>
      </c>
      <c r="J7438">
        <v>0</v>
      </c>
      <c r="K7438">
        <v>0</v>
      </c>
      <c r="L7438">
        <v>0</v>
      </c>
      <c r="M7438">
        <v>0</v>
      </c>
      <c r="N7438">
        <v>0</v>
      </c>
      <c r="O7438">
        <v>0</v>
      </c>
      <c r="P7438">
        <v>0</v>
      </c>
      <c r="Q7438">
        <v>0</v>
      </c>
      <c r="R7438">
        <v>0</v>
      </c>
      <c r="S7438">
        <v>0</v>
      </c>
      <c r="T7438">
        <v>0</v>
      </c>
      <c r="U7438">
        <v>0</v>
      </c>
      <c r="V7438">
        <v>0</v>
      </c>
      <c r="W7438">
        <v>0</v>
      </c>
      <c r="X7438">
        <v>0</v>
      </c>
      <c r="Y7438">
        <v>0</v>
      </c>
      <c r="Z7438">
        <v>0</v>
      </c>
      <c r="AA7438">
        <v>0</v>
      </c>
      <c r="AB7438">
        <v>0</v>
      </c>
      <c r="AC7438">
        <v>0</v>
      </c>
    </row>
    <row r="7439" spans="1:29">
      <c r="A7439" t="s">
        <v>1068</v>
      </c>
      <c r="B7439" t="s">
        <v>19</v>
      </c>
      <c r="C7439">
        <v>0</v>
      </c>
      <c r="D7439">
        <v>0</v>
      </c>
      <c r="E7439">
        <v>0</v>
      </c>
      <c r="F7439">
        <v>0</v>
      </c>
      <c r="G7439">
        <v>0</v>
      </c>
      <c r="H7439">
        <v>0</v>
      </c>
      <c r="I7439">
        <v>0</v>
      </c>
      <c r="J7439">
        <v>0</v>
      </c>
      <c r="K7439">
        <v>0</v>
      </c>
      <c r="L7439">
        <v>0</v>
      </c>
      <c r="M7439">
        <v>0</v>
      </c>
      <c r="N7439">
        <v>0</v>
      </c>
      <c r="O7439">
        <v>0</v>
      </c>
      <c r="P7439">
        <v>0</v>
      </c>
      <c r="Q7439">
        <v>0</v>
      </c>
      <c r="R7439">
        <v>0</v>
      </c>
      <c r="S7439">
        <v>0</v>
      </c>
      <c r="T7439">
        <v>0</v>
      </c>
      <c r="U7439">
        <v>0</v>
      </c>
      <c r="V7439">
        <v>0</v>
      </c>
      <c r="W7439">
        <v>0</v>
      </c>
      <c r="X7439">
        <v>0</v>
      </c>
      <c r="Y7439">
        <v>0</v>
      </c>
      <c r="Z7439">
        <v>0</v>
      </c>
      <c r="AA7439">
        <v>0</v>
      </c>
      <c r="AB7439">
        <v>0</v>
      </c>
      <c r="AC7439">
        <v>0</v>
      </c>
    </row>
    <row r="7440" spans="1:29">
      <c r="A7440" t="s">
        <v>1069</v>
      </c>
      <c r="B7440" t="s">
        <v>19</v>
      </c>
      <c r="C7440">
        <v>0</v>
      </c>
      <c r="D7440">
        <v>0</v>
      </c>
      <c r="E7440">
        <v>0</v>
      </c>
      <c r="F7440">
        <v>0</v>
      </c>
      <c r="G7440">
        <v>0</v>
      </c>
      <c r="H7440">
        <v>0</v>
      </c>
      <c r="I7440">
        <v>0</v>
      </c>
      <c r="J7440">
        <v>0</v>
      </c>
      <c r="K7440">
        <v>0</v>
      </c>
      <c r="L7440">
        <v>0</v>
      </c>
      <c r="M7440">
        <v>0</v>
      </c>
      <c r="N7440">
        <v>0</v>
      </c>
      <c r="O7440">
        <v>0</v>
      </c>
      <c r="P7440">
        <v>0</v>
      </c>
      <c r="Q7440">
        <v>0</v>
      </c>
      <c r="R7440">
        <v>0</v>
      </c>
      <c r="S7440">
        <v>0</v>
      </c>
      <c r="T7440">
        <v>0</v>
      </c>
      <c r="U7440">
        <v>0</v>
      </c>
      <c r="V7440">
        <v>0</v>
      </c>
      <c r="W7440">
        <v>0</v>
      </c>
      <c r="X7440">
        <v>0</v>
      </c>
      <c r="Y7440">
        <v>0</v>
      </c>
      <c r="Z7440">
        <v>0</v>
      </c>
      <c r="AA7440">
        <v>0</v>
      </c>
      <c r="AB7440">
        <v>0</v>
      </c>
      <c r="AC7440">
        <v>0</v>
      </c>
    </row>
    <row r="7441" spans="1:29">
      <c r="A7441" t="s">
        <v>1070</v>
      </c>
      <c r="B7441" t="s">
        <v>19</v>
      </c>
      <c r="C7441">
        <v>0</v>
      </c>
      <c r="D7441">
        <v>0</v>
      </c>
      <c r="E7441">
        <v>0</v>
      </c>
      <c r="F7441">
        <v>0</v>
      </c>
      <c r="G7441">
        <v>0</v>
      </c>
      <c r="H7441">
        <v>0</v>
      </c>
      <c r="I7441">
        <v>0</v>
      </c>
      <c r="J7441">
        <v>0</v>
      </c>
      <c r="K7441">
        <v>0</v>
      </c>
      <c r="L7441">
        <v>0</v>
      </c>
      <c r="M7441">
        <v>0</v>
      </c>
      <c r="N7441">
        <v>0</v>
      </c>
      <c r="O7441">
        <v>0</v>
      </c>
      <c r="P7441">
        <v>0</v>
      </c>
      <c r="Q7441">
        <v>0</v>
      </c>
      <c r="R7441">
        <v>0</v>
      </c>
      <c r="S7441">
        <v>0</v>
      </c>
      <c r="T7441">
        <v>0</v>
      </c>
      <c r="U7441">
        <v>0</v>
      </c>
      <c r="V7441">
        <v>0</v>
      </c>
      <c r="W7441">
        <v>0</v>
      </c>
      <c r="X7441">
        <v>0</v>
      </c>
      <c r="Y7441">
        <v>0</v>
      </c>
      <c r="Z7441">
        <v>0</v>
      </c>
      <c r="AA7441">
        <v>0</v>
      </c>
      <c r="AB7441">
        <v>0</v>
      </c>
      <c r="AC7441">
        <v>0</v>
      </c>
    </row>
    <row r="7442" spans="1:29">
      <c r="A7442" t="s">
        <v>1071</v>
      </c>
      <c r="B7442" t="s">
        <v>19</v>
      </c>
      <c r="C7442">
        <v>0</v>
      </c>
      <c r="D7442">
        <v>0</v>
      </c>
      <c r="E7442">
        <v>0</v>
      </c>
      <c r="F7442">
        <v>0</v>
      </c>
      <c r="G7442">
        <v>0</v>
      </c>
      <c r="H7442">
        <v>0</v>
      </c>
      <c r="I7442">
        <v>0</v>
      </c>
      <c r="J7442">
        <v>0</v>
      </c>
      <c r="K7442">
        <v>0</v>
      </c>
      <c r="L7442">
        <v>0</v>
      </c>
      <c r="M7442">
        <v>0</v>
      </c>
      <c r="N7442">
        <v>0</v>
      </c>
      <c r="O7442">
        <v>0</v>
      </c>
      <c r="P7442">
        <v>0</v>
      </c>
      <c r="Q7442">
        <v>0</v>
      </c>
      <c r="R7442">
        <v>0</v>
      </c>
      <c r="S7442">
        <v>0</v>
      </c>
      <c r="T7442">
        <v>0</v>
      </c>
      <c r="U7442">
        <v>0</v>
      </c>
      <c r="V7442">
        <v>0</v>
      </c>
      <c r="W7442">
        <v>0</v>
      </c>
      <c r="X7442">
        <v>0</v>
      </c>
      <c r="Y7442">
        <v>0</v>
      </c>
      <c r="Z7442">
        <v>0</v>
      </c>
      <c r="AA7442">
        <v>0</v>
      </c>
      <c r="AB7442">
        <v>0</v>
      </c>
      <c r="AC7442">
        <v>0</v>
      </c>
    </row>
    <row r="7443" spans="1:29">
      <c r="A7443" t="s">
        <v>1072</v>
      </c>
      <c r="B7443" t="s">
        <v>19</v>
      </c>
      <c r="C7443">
        <v>0</v>
      </c>
      <c r="D7443">
        <v>0</v>
      </c>
      <c r="E7443">
        <v>0</v>
      </c>
      <c r="F7443">
        <v>0</v>
      </c>
      <c r="G7443">
        <v>0</v>
      </c>
      <c r="H7443">
        <v>0</v>
      </c>
      <c r="I7443">
        <v>0</v>
      </c>
      <c r="J7443">
        <v>0</v>
      </c>
      <c r="K7443">
        <v>0</v>
      </c>
      <c r="L7443">
        <v>0</v>
      </c>
      <c r="M7443">
        <v>0</v>
      </c>
      <c r="N7443">
        <v>0</v>
      </c>
      <c r="O7443">
        <v>0</v>
      </c>
      <c r="P7443">
        <v>0</v>
      </c>
      <c r="Q7443">
        <v>0</v>
      </c>
      <c r="R7443">
        <v>0</v>
      </c>
      <c r="S7443">
        <v>0</v>
      </c>
      <c r="T7443">
        <v>0</v>
      </c>
      <c r="U7443">
        <v>0</v>
      </c>
      <c r="V7443">
        <v>0</v>
      </c>
      <c r="W7443">
        <v>0</v>
      </c>
      <c r="X7443">
        <v>0</v>
      </c>
      <c r="Y7443">
        <v>0</v>
      </c>
      <c r="Z7443">
        <v>0</v>
      </c>
      <c r="AA7443">
        <v>0</v>
      </c>
      <c r="AB7443">
        <v>0</v>
      </c>
      <c r="AC7443">
        <v>0</v>
      </c>
    </row>
    <row r="7444" spans="1:29">
      <c r="A7444" t="s">
        <v>1073</v>
      </c>
      <c r="B7444" t="s">
        <v>19</v>
      </c>
      <c r="C7444" s="2">
        <v>671307000</v>
      </c>
      <c r="D7444" s="2">
        <v>656998000</v>
      </c>
      <c r="E7444" s="2">
        <v>662876000</v>
      </c>
      <c r="F7444" s="2">
        <v>672868000</v>
      </c>
      <c r="G7444" s="2">
        <v>680870000</v>
      </c>
      <c r="H7444" s="2">
        <v>689546000</v>
      </c>
      <c r="I7444" s="2">
        <v>698021000</v>
      </c>
      <c r="J7444" s="2">
        <v>705567000</v>
      </c>
      <c r="K7444" s="2">
        <v>713750000</v>
      </c>
      <c r="L7444" s="2">
        <v>721890000</v>
      </c>
      <c r="M7444" s="2">
        <v>730484000</v>
      </c>
      <c r="N7444" s="2">
        <v>737152000</v>
      </c>
      <c r="O7444" s="2">
        <v>742581000</v>
      </c>
      <c r="P7444" s="2">
        <v>747920000</v>
      </c>
      <c r="Q7444" s="2">
        <v>752582000</v>
      </c>
      <c r="R7444" s="2">
        <v>757252000</v>
      </c>
      <c r="S7444" s="2">
        <v>761441000</v>
      </c>
      <c r="T7444" s="2">
        <v>765538000</v>
      </c>
      <c r="U7444" s="2">
        <v>769752000</v>
      </c>
      <c r="V7444" s="2">
        <v>773856000</v>
      </c>
      <c r="W7444" s="2">
        <v>777764000</v>
      </c>
      <c r="X7444" s="2">
        <v>781479000</v>
      </c>
      <c r="Y7444" s="2">
        <v>784589000</v>
      </c>
      <c r="Z7444" s="2">
        <v>789151000</v>
      </c>
      <c r="AA7444" s="2">
        <v>794537000</v>
      </c>
      <c r="AB7444" s="2">
        <v>799714000</v>
      </c>
      <c r="AC7444" s="2">
        <v>804521000</v>
      </c>
    </row>
    <row r="7445" spans="1:29">
      <c r="A7445" t="s">
        <v>1074</v>
      </c>
      <c r="B7445" t="s">
        <v>19</v>
      </c>
      <c r="C7445">
        <v>0</v>
      </c>
      <c r="D7445">
        <v>0</v>
      </c>
      <c r="E7445">
        <v>0</v>
      </c>
      <c r="F7445">
        <v>0</v>
      </c>
      <c r="G7445">
        <v>0</v>
      </c>
      <c r="H7445">
        <v>0</v>
      </c>
      <c r="I7445">
        <v>0</v>
      </c>
      <c r="J7445">
        <v>0</v>
      </c>
      <c r="K7445">
        <v>0</v>
      </c>
      <c r="L7445">
        <v>0</v>
      </c>
      <c r="M7445">
        <v>0</v>
      </c>
      <c r="N7445">
        <v>0</v>
      </c>
      <c r="O7445">
        <v>0</v>
      </c>
      <c r="P7445">
        <v>0</v>
      </c>
      <c r="Q7445">
        <v>0</v>
      </c>
      <c r="R7445">
        <v>0</v>
      </c>
      <c r="S7445">
        <v>0</v>
      </c>
      <c r="T7445">
        <v>0</v>
      </c>
      <c r="U7445">
        <v>0</v>
      </c>
      <c r="V7445">
        <v>0</v>
      </c>
      <c r="W7445">
        <v>0</v>
      </c>
      <c r="X7445">
        <v>0</v>
      </c>
      <c r="Y7445">
        <v>0</v>
      </c>
      <c r="Z7445">
        <v>0</v>
      </c>
      <c r="AA7445">
        <v>0</v>
      </c>
      <c r="AB7445">
        <v>0</v>
      </c>
      <c r="AC7445">
        <v>0</v>
      </c>
    </row>
    <row r="7446" spans="1:29">
      <c r="A7446" t="s">
        <v>1075</v>
      </c>
      <c r="B7446" t="s">
        <v>19</v>
      </c>
      <c r="C7446">
        <v>0</v>
      </c>
      <c r="D7446">
        <v>0</v>
      </c>
      <c r="E7446">
        <v>0</v>
      </c>
      <c r="F7446">
        <v>0</v>
      </c>
      <c r="G7446">
        <v>0</v>
      </c>
      <c r="H7446">
        <v>0</v>
      </c>
      <c r="I7446">
        <v>0</v>
      </c>
      <c r="J7446">
        <v>0</v>
      </c>
      <c r="K7446">
        <v>0</v>
      </c>
      <c r="L7446">
        <v>0</v>
      </c>
      <c r="M7446">
        <v>0</v>
      </c>
      <c r="N7446">
        <v>0</v>
      </c>
      <c r="O7446">
        <v>0</v>
      </c>
      <c r="P7446">
        <v>0</v>
      </c>
      <c r="Q7446">
        <v>0</v>
      </c>
      <c r="R7446">
        <v>0</v>
      </c>
      <c r="S7446">
        <v>0</v>
      </c>
      <c r="T7446">
        <v>0</v>
      </c>
      <c r="U7446">
        <v>0</v>
      </c>
      <c r="V7446">
        <v>0</v>
      </c>
      <c r="W7446">
        <v>0</v>
      </c>
      <c r="X7446">
        <v>0</v>
      </c>
      <c r="Y7446">
        <v>0</v>
      </c>
      <c r="Z7446">
        <v>0</v>
      </c>
      <c r="AA7446">
        <v>0</v>
      </c>
      <c r="AB7446">
        <v>0</v>
      </c>
      <c r="AC7446">
        <v>0</v>
      </c>
    </row>
    <row r="7447" spans="1:29">
      <c r="A7447" t="s">
        <v>1076</v>
      </c>
      <c r="B7447" t="s">
        <v>19</v>
      </c>
      <c r="C7447">
        <v>0</v>
      </c>
      <c r="D7447">
        <v>0</v>
      </c>
      <c r="E7447">
        <v>0</v>
      </c>
      <c r="F7447">
        <v>0</v>
      </c>
      <c r="G7447">
        <v>0</v>
      </c>
      <c r="H7447">
        <v>0</v>
      </c>
      <c r="I7447">
        <v>0</v>
      </c>
      <c r="J7447">
        <v>0</v>
      </c>
      <c r="K7447">
        <v>0</v>
      </c>
      <c r="L7447">
        <v>0</v>
      </c>
      <c r="M7447">
        <v>0</v>
      </c>
      <c r="N7447">
        <v>0</v>
      </c>
      <c r="O7447">
        <v>0</v>
      </c>
      <c r="P7447">
        <v>0</v>
      </c>
      <c r="Q7447">
        <v>0</v>
      </c>
      <c r="R7447">
        <v>0</v>
      </c>
      <c r="S7447">
        <v>0</v>
      </c>
      <c r="T7447">
        <v>0</v>
      </c>
      <c r="U7447">
        <v>0</v>
      </c>
      <c r="V7447">
        <v>0</v>
      </c>
      <c r="W7447">
        <v>0</v>
      </c>
      <c r="X7447">
        <v>0</v>
      </c>
      <c r="Y7447">
        <v>0</v>
      </c>
      <c r="Z7447">
        <v>0</v>
      </c>
      <c r="AA7447">
        <v>0</v>
      </c>
      <c r="AB7447">
        <v>0</v>
      </c>
      <c r="AC7447">
        <v>0</v>
      </c>
    </row>
    <row r="7448" spans="1:29">
      <c r="A7448" t="s">
        <v>1077</v>
      </c>
      <c r="B7448" t="s">
        <v>19</v>
      </c>
      <c r="C7448" s="2">
        <v>1985230000</v>
      </c>
      <c r="D7448" s="2">
        <v>1942910000</v>
      </c>
      <c r="E7448" s="2">
        <v>1960300000</v>
      </c>
      <c r="F7448" s="2">
        <v>1989840000</v>
      </c>
      <c r="G7448" s="2">
        <v>2013510000</v>
      </c>
      <c r="H7448" s="2">
        <v>2039160000</v>
      </c>
      <c r="I7448" s="2">
        <v>2064230000</v>
      </c>
      <c r="J7448" s="2">
        <v>2086540000</v>
      </c>
      <c r="K7448" s="2">
        <v>2110740000</v>
      </c>
      <c r="L7448" s="2">
        <v>2134810000</v>
      </c>
      <c r="M7448" s="2">
        <v>2160230000</v>
      </c>
      <c r="N7448" s="2">
        <v>2179950000</v>
      </c>
      <c r="O7448" s="2">
        <v>2196000000</v>
      </c>
      <c r="P7448" s="2">
        <v>2211790000</v>
      </c>
      <c r="Q7448" s="2">
        <v>2225580000</v>
      </c>
      <c r="R7448" s="2">
        <v>2239390000</v>
      </c>
      <c r="S7448" s="2">
        <v>2251780000</v>
      </c>
      <c r="T7448" s="2">
        <v>2263890000</v>
      </c>
      <c r="U7448" s="2">
        <v>2276350000</v>
      </c>
      <c r="V7448" s="2">
        <v>2288490000</v>
      </c>
      <c r="W7448" s="2">
        <v>2300050000</v>
      </c>
      <c r="X7448" s="2">
        <v>2311030000</v>
      </c>
      <c r="Y7448" s="2">
        <v>2320230000</v>
      </c>
      <c r="Z7448" s="2">
        <v>2333720000</v>
      </c>
      <c r="AA7448" s="2">
        <v>2349650000</v>
      </c>
      <c r="AB7448" s="2">
        <v>2364960000</v>
      </c>
      <c r="AC7448" s="2">
        <v>2379180000</v>
      </c>
    </row>
    <row r="7449" spans="1:29">
      <c r="A7449" t="s">
        <v>1078</v>
      </c>
      <c r="B7449" t="s">
        <v>19</v>
      </c>
      <c r="C7449">
        <v>0</v>
      </c>
      <c r="D7449">
        <v>0</v>
      </c>
      <c r="E7449">
        <v>0</v>
      </c>
      <c r="F7449">
        <v>0</v>
      </c>
      <c r="G7449">
        <v>0</v>
      </c>
      <c r="H7449">
        <v>0</v>
      </c>
      <c r="I7449">
        <v>0</v>
      </c>
      <c r="J7449">
        <v>0</v>
      </c>
      <c r="K7449">
        <v>0</v>
      </c>
      <c r="L7449">
        <v>0</v>
      </c>
      <c r="M7449">
        <v>0</v>
      </c>
      <c r="N7449">
        <v>0</v>
      </c>
      <c r="O7449">
        <v>0</v>
      </c>
      <c r="P7449">
        <v>0</v>
      </c>
      <c r="Q7449">
        <v>0</v>
      </c>
      <c r="R7449">
        <v>0</v>
      </c>
      <c r="S7449">
        <v>0</v>
      </c>
      <c r="T7449">
        <v>0</v>
      </c>
      <c r="U7449">
        <v>0</v>
      </c>
      <c r="V7449">
        <v>0</v>
      </c>
      <c r="W7449">
        <v>0</v>
      </c>
      <c r="X7449">
        <v>0</v>
      </c>
      <c r="Y7449">
        <v>0</v>
      </c>
      <c r="Z7449">
        <v>0</v>
      </c>
      <c r="AA7449">
        <v>0</v>
      </c>
      <c r="AB7449">
        <v>0</v>
      </c>
      <c r="AC7449">
        <v>0</v>
      </c>
    </row>
    <row r="7450" spans="1:29">
      <c r="A7450" t="s">
        <v>1079</v>
      </c>
      <c r="B7450" t="s">
        <v>19</v>
      </c>
      <c r="C7450">
        <v>0</v>
      </c>
      <c r="D7450">
        <v>0</v>
      </c>
      <c r="E7450">
        <v>0</v>
      </c>
      <c r="F7450">
        <v>0</v>
      </c>
      <c r="G7450">
        <v>0</v>
      </c>
      <c r="H7450">
        <v>0</v>
      </c>
      <c r="I7450">
        <v>0</v>
      </c>
      <c r="J7450">
        <v>0</v>
      </c>
      <c r="K7450">
        <v>0</v>
      </c>
      <c r="L7450">
        <v>0</v>
      </c>
      <c r="M7450">
        <v>0</v>
      </c>
      <c r="N7450">
        <v>0</v>
      </c>
      <c r="O7450">
        <v>0</v>
      </c>
      <c r="P7450">
        <v>0</v>
      </c>
      <c r="Q7450">
        <v>0</v>
      </c>
      <c r="R7450">
        <v>0</v>
      </c>
      <c r="S7450">
        <v>0</v>
      </c>
      <c r="T7450">
        <v>0</v>
      </c>
      <c r="U7450">
        <v>0</v>
      </c>
      <c r="V7450">
        <v>0</v>
      </c>
      <c r="W7450">
        <v>0</v>
      </c>
      <c r="X7450">
        <v>0</v>
      </c>
      <c r="Y7450">
        <v>0</v>
      </c>
      <c r="Z7450">
        <v>0</v>
      </c>
      <c r="AA7450">
        <v>0</v>
      </c>
      <c r="AB7450">
        <v>0</v>
      </c>
      <c r="AC7450">
        <v>0</v>
      </c>
    </row>
    <row r="7451" spans="1:29">
      <c r="A7451" t="s">
        <v>1080</v>
      </c>
      <c r="B7451" t="s">
        <v>19</v>
      </c>
      <c r="C7451">
        <v>0</v>
      </c>
      <c r="D7451">
        <v>0</v>
      </c>
      <c r="E7451">
        <v>0</v>
      </c>
      <c r="F7451">
        <v>0</v>
      </c>
      <c r="G7451">
        <v>0</v>
      </c>
      <c r="H7451">
        <v>0</v>
      </c>
      <c r="I7451">
        <v>0</v>
      </c>
      <c r="J7451">
        <v>0</v>
      </c>
      <c r="K7451">
        <v>0</v>
      </c>
      <c r="L7451">
        <v>0</v>
      </c>
      <c r="M7451">
        <v>0</v>
      </c>
      <c r="N7451">
        <v>0</v>
      </c>
      <c r="O7451">
        <v>0</v>
      </c>
      <c r="P7451">
        <v>0</v>
      </c>
      <c r="Q7451">
        <v>0</v>
      </c>
      <c r="R7451">
        <v>0</v>
      </c>
      <c r="S7451">
        <v>0</v>
      </c>
      <c r="T7451">
        <v>0</v>
      </c>
      <c r="U7451">
        <v>0</v>
      </c>
      <c r="V7451">
        <v>0</v>
      </c>
      <c r="W7451">
        <v>0</v>
      </c>
      <c r="X7451">
        <v>0</v>
      </c>
      <c r="Y7451">
        <v>0</v>
      </c>
      <c r="Z7451">
        <v>0</v>
      </c>
      <c r="AA7451">
        <v>0</v>
      </c>
      <c r="AB7451">
        <v>0</v>
      </c>
      <c r="AC7451">
        <v>0</v>
      </c>
    </row>
    <row r="7452" spans="1:29">
      <c r="A7452" t="s">
        <v>1081</v>
      </c>
      <c r="B7452" t="s">
        <v>19</v>
      </c>
      <c r="C7452">
        <v>0</v>
      </c>
      <c r="D7452">
        <v>0</v>
      </c>
      <c r="E7452">
        <v>0</v>
      </c>
      <c r="F7452">
        <v>0</v>
      </c>
      <c r="G7452">
        <v>0</v>
      </c>
      <c r="H7452">
        <v>0</v>
      </c>
      <c r="I7452">
        <v>0</v>
      </c>
      <c r="J7452">
        <v>0</v>
      </c>
      <c r="K7452">
        <v>0</v>
      </c>
      <c r="L7452">
        <v>0</v>
      </c>
      <c r="M7452">
        <v>0</v>
      </c>
      <c r="N7452">
        <v>0</v>
      </c>
      <c r="O7452">
        <v>0</v>
      </c>
      <c r="P7452">
        <v>0</v>
      </c>
      <c r="Q7452">
        <v>0</v>
      </c>
      <c r="R7452">
        <v>0</v>
      </c>
      <c r="S7452">
        <v>0</v>
      </c>
      <c r="T7452">
        <v>0</v>
      </c>
      <c r="U7452">
        <v>0</v>
      </c>
      <c r="V7452">
        <v>0</v>
      </c>
      <c r="W7452">
        <v>0</v>
      </c>
      <c r="X7452">
        <v>0</v>
      </c>
      <c r="Y7452">
        <v>0</v>
      </c>
      <c r="Z7452">
        <v>0</v>
      </c>
      <c r="AA7452">
        <v>0</v>
      </c>
      <c r="AB7452">
        <v>0</v>
      </c>
      <c r="AC7452">
        <v>0</v>
      </c>
    </row>
    <row r="7453" spans="1:29">
      <c r="A7453" t="s">
        <v>1082</v>
      </c>
      <c r="B7453" t="s">
        <v>19</v>
      </c>
      <c r="C7453" s="2">
        <v>329170000</v>
      </c>
      <c r="D7453" s="2">
        <v>316314000</v>
      </c>
      <c r="E7453" s="2">
        <v>304802000</v>
      </c>
      <c r="F7453" s="2">
        <v>293378000</v>
      </c>
      <c r="G7453" s="2">
        <v>281444000</v>
      </c>
      <c r="H7453" s="2">
        <v>269988000</v>
      </c>
      <c r="I7453" s="2">
        <v>258338000</v>
      </c>
      <c r="J7453" s="2">
        <v>246436000</v>
      </c>
      <c r="K7453" s="2">
        <v>235143000</v>
      </c>
      <c r="L7453" s="2">
        <v>224157000</v>
      </c>
      <c r="M7453" s="2">
        <v>213275000</v>
      </c>
      <c r="N7453" s="2">
        <v>202767000</v>
      </c>
      <c r="O7453" s="2">
        <v>192415000</v>
      </c>
      <c r="P7453" s="2">
        <v>182296000</v>
      </c>
      <c r="Q7453" s="2">
        <v>172303000</v>
      </c>
      <c r="R7453" s="2">
        <v>162336000</v>
      </c>
      <c r="S7453" s="2">
        <v>152445000</v>
      </c>
      <c r="T7453" s="2">
        <v>142592000</v>
      </c>
      <c r="U7453" s="2">
        <v>132869000</v>
      </c>
      <c r="V7453" s="2">
        <v>123154000</v>
      </c>
      <c r="W7453" s="2">
        <v>113406000</v>
      </c>
      <c r="X7453" s="2">
        <v>103688000</v>
      </c>
      <c r="Y7453" s="2">
        <v>94005200</v>
      </c>
      <c r="Z7453" s="2">
        <v>84505500</v>
      </c>
      <c r="AA7453" s="2">
        <v>75060100</v>
      </c>
      <c r="AB7453" s="2">
        <v>65601300</v>
      </c>
      <c r="AC7453" s="2">
        <v>56161700</v>
      </c>
    </row>
    <row r="7454" spans="1:29">
      <c r="A7454" t="s">
        <v>1083</v>
      </c>
      <c r="B7454" t="s">
        <v>19</v>
      </c>
      <c r="C7454" s="2">
        <v>230753000</v>
      </c>
      <c r="D7454" s="2">
        <v>254868000</v>
      </c>
      <c r="E7454" s="2">
        <v>279518000</v>
      </c>
      <c r="F7454" s="2">
        <v>303822000</v>
      </c>
      <c r="G7454" s="2">
        <v>327013000</v>
      </c>
      <c r="H7454" s="2">
        <v>350171000</v>
      </c>
      <c r="I7454" s="2">
        <v>372437000</v>
      </c>
      <c r="J7454" s="2">
        <v>393530000</v>
      </c>
      <c r="K7454" s="2">
        <v>414836000</v>
      </c>
      <c r="L7454" s="2">
        <v>436036000</v>
      </c>
      <c r="M7454" s="2">
        <v>456805000</v>
      </c>
      <c r="N7454" s="2">
        <v>477816000</v>
      </c>
      <c r="O7454" s="2">
        <v>498703000</v>
      </c>
      <c r="P7454" s="2">
        <v>519777000</v>
      </c>
      <c r="Q7454" s="2">
        <v>540847000</v>
      </c>
      <c r="R7454" s="2">
        <v>561635000</v>
      </c>
      <c r="S7454" s="2">
        <v>582314000</v>
      </c>
      <c r="T7454" s="2">
        <v>602761000</v>
      </c>
      <c r="U7454" s="2">
        <v>623411000</v>
      </c>
      <c r="V7454" s="2">
        <v>643756000</v>
      </c>
      <c r="W7454" s="2">
        <v>663506000</v>
      </c>
      <c r="X7454" s="2">
        <v>682905000</v>
      </c>
      <c r="Y7454" s="2">
        <v>701958000</v>
      </c>
      <c r="Z7454" s="2">
        <v>721916000</v>
      </c>
      <c r="AA7454" s="2">
        <v>742047000</v>
      </c>
      <c r="AB7454" s="2">
        <v>761721000</v>
      </c>
      <c r="AC7454" s="2">
        <v>781196000</v>
      </c>
    </row>
    <row r="7455" spans="1:29">
      <c r="A7455" t="s">
        <v>1084</v>
      </c>
      <c r="B7455" t="s">
        <v>19</v>
      </c>
      <c r="C7455">
        <v>0</v>
      </c>
      <c r="D7455">
        <v>0</v>
      </c>
      <c r="E7455">
        <v>0</v>
      </c>
      <c r="F7455">
        <v>0</v>
      </c>
      <c r="G7455">
        <v>0</v>
      </c>
      <c r="H7455">
        <v>0</v>
      </c>
      <c r="I7455">
        <v>0</v>
      </c>
      <c r="J7455">
        <v>0</v>
      </c>
      <c r="K7455">
        <v>0</v>
      </c>
      <c r="L7455">
        <v>0</v>
      </c>
      <c r="M7455">
        <v>0</v>
      </c>
      <c r="N7455">
        <v>0</v>
      </c>
      <c r="O7455">
        <v>0</v>
      </c>
      <c r="P7455">
        <v>0</v>
      </c>
      <c r="Q7455">
        <v>0</v>
      </c>
      <c r="R7455">
        <v>0</v>
      </c>
      <c r="S7455">
        <v>0</v>
      </c>
      <c r="T7455">
        <v>0</v>
      </c>
      <c r="U7455">
        <v>0</v>
      </c>
      <c r="V7455">
        <v>0</v>
      </c>
      <c r="W7455">
        <v>0</v>
      </c>
      <c r="X7455">
        <v>0</v>
      </c>
      <c r="Y7455">
        <v>0</v>
      </c>
      <c r="Z7455">
        <v>0</v>
      </c>
      <c r="AA7455">
        <v>0</v>
      </c>
      <c r="AB7455">
        <v>0</v>
      </c>
      <c r="AC7455">
        <v>0</v>
      </c>
    </row>
    <row r="7456" spans="1:29">
      <c r="A7456" t="s">
        <v>1085</v>
      </c>
      <c r="B7456" t="s">
        <v>19</v>
      </c>
      <c r="C7456">
        <v>0</v>
      </c>
      <c r="D7456">
        <v>0</v>
      </c>
      <c r="E7456">
        <v>0</v>
      </c>
      <c r="F7456">
        <v>0</v>
      </c>
      <c r="G7456">
        <v>0</v>
      </c>
      <c r="H7456">
        <v>0</v>
      </c>
      <c r="I7456">
        <v>0</v>
      </c>
      <c r="J7456">
        <v>0</v>
      </c>
      <c r="K7456">
        <v>0</v>
      </c>
      <c r="L7456">
        <v>0</v>
      </c>
      <c r="M7456">
        <v>0</v>
      </c>
      <c r="N7456">
        <v>0</v>
      </c>
      <c r="O7456">
        <v>0</v>
      </c>
      <c r="P7456">
        <v>0</v>
      </c>
      <c r="Q7456">
        <v>0</v>
      </c>
      <c r="R7456">
        <v>0</v>
      </c>
      <c r="S7456">
        <v>0</v>
      </c>
      <c r="T7456">
        <v>0</v>
      </c>
      <c r="U7456">
        <v>0</v>
      </c>
      <c r="V7456">
        <v>0</v>
      </c>
      <c r="W7456">
        <v>0</v>
      </c>
      <c r="X7456">
        <v>0</v>
      </c>
      <c r="Y7456">
        <v>0</v>
      </c>
      <c r="Z7456">
        <v>0</v>
      </c>
      <c r="AA7456">
        <v>0</v>
      </c>
      <c r="AB7456">
        <v>0</v>
      </c>
      <c r="AC7456">
        <v>0</v>
      </c>
    </row>
    <row r="7457" spans="1:29">
      <c r="A7457" t="s">
        <v>1086</v>
      </c>
      <c r="B7457" t="s">
        <v>19</v>
      </c>
      <c r="C7457">
        <v>0</v>
      </c>
      <c r="D7457">
        <v>0</v>
      </c>
      <c r="E7457">
        <v>0</v>
      </c>
      <c r="F7457">
        <v>0</v>
      </c>
      <c r="G7457">
        <v>0</v>
      </c>
      <c r="H7457">
        <v>0</v>
      </c>
      <c r="I7457">
        <v>0</v>
      </c>
      <c r="J7457">
        <v>0</v>
      </c>
      <c r="K7457">
        <v>0</v>
      </c>
      <c r="L7457">
        <v>0</v>
      </c>
      <c r="M7457">
        <v>0</v>
      </c>
      <c r="N7457">
        <v>0</v>
      </c>
      <c r="O7457">
        <v>0</v>
      </c>
      <c r="P7457">
        <v>0</v>
      </c>
      <c r="Q7457">
        <v>0</v>
      </c>
      <c r="R7457">
        <v>0</v>
      </c>
      <c r="S7457">
        <v>0</v>
      </c>
      <c r="T7457">
        <v>0</v>
      </c>
      <c r="U7457">
        <v>0</v>
      </c>
      <c r="V7457">
        <v>0</v>
      </c>
      <c r="W7457">
        <v>0</v>
      </c>
      <c r="X7457">
        <v>0</v>
      </c>
      <c r="Y7457">
        <v>0</v>
      </c>
      <c r="Z7457">
        <v>0</v>
      </c>
      <c r="AA7457">
        <v>0</v>
      </c>
      <c r="AB7457">
        <v>0</v>
      </c>
      <c r="AC7457">
        <v>0</v>
      </c>
    </row>
    <row r="7458" spans="1:29">
      <c r="A7458" t="s">
        <v>1087</v>
      </c>
      <c r="B7458" t="s">
        <v>19</v>
      </c>
      <c r="C7458">
        <v>0</v>
      </c>
      <c r="D7458">
        <v>0</v>
      </c>
      <c r="E7458">
        <v>0</v>
      </c>
      <c r="F7458">
        <v>0</v>
      </c>
      <c r="G7458">
        <v>0</v>
      </c>
      <c r="H7458">
        <v>0</v>
      </c>
      <c r="I7458">
        <v>0</v>
      </c>
      <c r="J7458">
        <v>0</v>
      </c>
      <c r="K7458">
        <v>0</v>
      </c>
      <c r="L7458">
        <v>0</v>
      </c>
      <c r="M7458">
        <v>0</v>
      </c>
      <c r="N7458">
        <v>0</v>
      </c>
      <c r="O7458">
        <v>0</v>
      </c>
      <c r="P7458">
        <v>0</v>
      </c>
      <c r="Q7458">
        <v>0</v>
      </c>
      <c r="R7458">
        <v>0</v>
      </c>
      <c r="S7458">
        <v>0</v>
      </c>
      <c r="T7458">
        <v>0</v>
      </c>
      <c r="U7458">
        <v>0</v>
      </c>
      <c r="V7458">
        <v>0</v>
      </c>
      <c r="W7458">
        <v>0</v>
      </c>
      <c r="X7458">
        <v>0</v>
      </c>
      <c r="Y7458">
        <v>0</v>
      </c>
      <c r="Z7458">
        <v>0</v>
      </c>
      <c r="AA7458">
        <v>0</v>
      </c>
      <c r="AB7458">
        <v>0</v>
      </c>
      <c r="AC7458">
        <v>0</v>
      </c>
    </row>
    <row r="7459" spans="1:29">
      <c r="A7459" t="s">
        <v>1088</v>
      </c>
      <c r="B7459" t="s">
        <v>19</v>
      </c>
      <c r="C7459">
        <v>0</v>
      </c>
      <c r="D7459">
        <v>0</v>
      </c>
      <c r="E7459">
        <v>0</v>
      </c>
      <c r="F7459">
        <v>0</v>
      </c>
      <c r="G7459">
        <v>0</v>
      </c>
      <c r="H7459">
        <v>0</v>
      </c>
      <c r="I7459">
        <v>0</v>
      </c>
      <c r="J7459">
        <v>0</v>
      </c>
      <c r="K7459">
        <v>0</v>
      </c>
      <c r="L7459">
        <v>0</v>
      </c>
      <c r="M7459">
        <v>0</v>
      </c>
      <c r="N7459">
        <v>0</v>
      </c>
      <c r="O7459">
        <v>0</v>
      </c>
      <c r="P7459">
        <v>0</v>
      </c>
      <c r="Q7459">
        <v>0</v>
      </c>
      <c r="R7459">
        <v>0</v>
      </c>
      <c r="S7459">
        <v>0</v>
      </c>
      <c r="T7459">
        <v>0</v>
      </c>
      <c r="U7459">
        <v>0</v>
      </c>
      <c r="V7459">
        <v>0</v>
      </c>
      <c r="W7459">
        <v>0</v>
      </c>
      <c r="X7459">
        <v>0</v>
      </c>
      <c r="Y7459">
        <v>0</v>
      </c>
      <c r="Z7459">
        <v>0</v>
      </c>
      <c r="AA7459">
        <v>0</v>
      </c>
      <c r="AB7459">
        <v>0</v>
      </c>
      <c r="AC7459">
        <v>0</v>
      </c>
    </row>
    <row r="7460" spans="1:29">
      <c r="A7460" t="s">
        <v>1089</v>
      </c>
      <c r="B7460" t="s">
        <v>19</v>
      </c>
      <c r="C7460">
        <v>0</v>
      </c>
      <c r="D7460">
        <v>0</v>
      </c>
      <c r="E7460">
        <v>0</v>
      </c>
      <c r="F7460">
        <v>0</v>
      </c>
      <c r="G7460">
        <v>0</v>
      </c>
      <c r="H7460">
        <v>0</v>
      </c>
      <c r="I7460">
        <v>0</v>
      </c>
      <c r="J7460">
        <v>0</v>
      </c>
      <c r="K7460">
        <v>0</v>
      </c>
      <c r="L7460">
        <v>0</v>
      </c>
      <c r="M7460">
        <v>0</v>
      </c>
      <c r="N7460">
        <v>0</v>
      </c>
      <c r="O7460">
        <v>0</v>
      </c>
      <c r="P7460">
        <v>0</v>
      </c>
      <c r="Q7460">
        <v>0</v>
      </c>
      <c r="R7460">
        <v>0</v>
      </c>
      <c r="S7460">
        <v>0</v>
      </c>
      <c r="T7460">
        <v>0</v>
      </c>
      <c r="U7460">
        <v>0</v>
      </c>
      <c r="V7460">
        <v>0</v>
      </c>
      <c r="W7460">
        <v>0</v>
      </c>
      <c r="X7460">
        <v>0</v>
      </c>
      <c r="Y7460">
        <v>0</v>
      </c>
      <c r="Z7460">
        <v>0</v>
      </c>
      <c r="AA7460">
        <v>0</v>
      </c>
      <c r="AB7460">
        <v>0</v>
      </c>
      <c r="AC7460">
        <v>0</v>
      </c>
    </row>
    <row r="7461" spans="1:29">
      <c r="A7461" t="s">
        <v>1090</v>
      </c>
      <c r="B7461" t="s">
        <v>19</v>
      </c>
      <c r="C7461">
        <v>0</v>
      </c>
      <c r="D7461">
        <v>0</v>
      </c>
      <c r="E7461">
        <v>0</v>
      </c>
      <c r="F7461">
        <v>0</v>
      </c>
      <c r="G7461">
        <v>0</v>
      </c>
      <c r="H7461">
        <v>0</v>
      </c>
      <c r="I7461">
        <v>0</v>
      </c>
      <c r="J7461">
        <v>0</v>
      </c>
      <c r="K7461">
        <v>0</v>
      </c>
      <c r="L7461">
        <v>0</v>
      </c>
      <c r="M7461">
        <v>0</v>
      </c>
      <c r="N7461">
        <v>0</v>
      </c>
      <c r="O7461">
        <v>0</v>
      </c>
      <c r="P7461">
        <v>0</v>
      </c>
      <c r="Q7461">
        <v>0</v>
      </c>
      <c r="R7461">
        <v>0</v>
      </c>
      <c r="S7461">
        <v>0</v>
      </c>
      <c r="T7461">
        <v>0</v>
      </c>
      <c r="U7461">
        <v>0</v>
      </c>
      <c r="V7461">
        <v>0</v>
      </c>
      <c r="W7461">
        <v>0</v>
      </c>
      <c r="X7461">
        <v>0</v>
      </c>
      <c r="Y7461">
        <v>0</v>
      </c>
      <c r="Z7461">
        <v>0</v>
      </c>
      <c r="AA7461">
        <v>0</v>
      </c>
      <c r="AB7461">
        <v>0</v>
      </c>
      <c r="AC7461">
        <v>0</v>
      </c>
    </row>
    <row r="7462" spans="1:29">
      <c r="A7462" t="s">
        <v>1091</v>
      </c>
      <c r="B7462" t="s">
        <v>19</v>
      </c>
      <c r="C7462">
        <v>0</v>
      </c>
      <c r="D7462">
        <v>0</v>
      </c>
      <c r="E7462">
        <v>0</v>
      </c>
      <c r="F7462">
        <v>0</v>
      </c>
      <c r="G7462">
        <v>0</v>
      </c>
      <c r="H7462">
        <v>0</v>
      </c>
      <c r="I7462">
        <v>0</v>
      </c>
      <c r="J7462">
        <v>0</v>
      </c>
      <c r="K7462">
        <v>0</v>
      </c>
      <c r="L7462">
        <v>0</v>
      </c>
      <c r="M7462">
        <v>0</v>
      </c>
      <c r="N7462">
        <v>0</v>
      </c>
      <c r="O7462">
        <v>0</v>
      </c>
      <c r="P7462">
        <v>0</v>
      </c>
      <c r="Q7462">
        <v>0</v>
      </c>
      <c r="R7462">
        <v>0</v>
      </c>
      <c r="S7462">
        <v>0</v>
      </c>
      <c r="T7462">
        <v>0</v>
      </c>
      <c r="U7462">
        <v>0</v>
      </c>
      <c r="V7462">
        <v>0</v>
      </c>
      <c r="W7462">
        <v>0</v>
      </c>
      <c r="X7462">
        <v>0</v>
      </c>
      <c r="Y7462">
        <v>0</v>
      </c>
      <c r="Z7462">
        <v>0</v>
      </c>
      <c r="AA7462">
        <v>0</v>
      </c>
      <c r="AB7462">
        <v>0</v>
      </c>
      <c r="AC7462">
        <v>0</v>
      </c>
    </row>
    <row r="7463" spans="1:29">
      <c r="A7463" t="s">
        <v>1092</v>
      </c>
      <c r="B7463" t="s">
        <v>19</v>
      </c>
      <c r="C7463">
        <v>0</v>
      </c>
      <c r="D7463">
        <v>0</v>
      </c>
      <c r="E7463">
        <v>0</v>
      </c>
      <c r="F7463">
        <v>0</v>
      </c>
      <c r="G7463">
        <v>0</v>
      </c>
      <c r="H7463">
        <v>0</v>
      </c>
      <c r="I7463">
        <v>0</v>
      </c>
      <c r="J7463">
        <v>0</v>
      </c>
      <c r="K7463">
        <v>0</v>
      </c>
      <c r="L7463">
        <v>0</v>
      </c>
      <c r="M7463">
        <v>0</v>
      </c>
      <c r="N7463">
        <v>0</v>
      </c>
      <c r="O7463">
        <v>0</v>
      </c>
      <c r="P7463">
        <v>0</v>
      </c>
      <c r="Q7463">
        <v>0</v>
      </c>
      <c r="R7463">
        <v>0</v>
      </c>
      <c r="S7463">
        <v>0</v>
      </c>
      <c r="T7463">
        <v>0</v>
      </c>
      <c r="U7463">
        <v>0</v>
      </c>
      <c r="V7463">
        <v>0</v>
      </c>
      <c r="W7463">
        <v>0</v>
      </c>
      <c r="X7463">
        <v>0</v>
      </c>
      <c r="Y7463">
        <v>0</v>
      </c>
      <c r="Z7463">
        <v>0</v>
      </c>
      <c r="AA7463">
        <v>0</v>
      </c>
      <c r="AB7463">
        <v>0</v>
      </c>
      <c r="AC7463">
        <v>0</v>
      </c>
    </row>
    <row r="7464" spans="1:29">
      <c r="A7464" t="s">
        <v>1093</v>
      </c>
      <c r="B7464" t="s">
        <v>19</v>
      </c>
      <c r="C7464" s="2">
        <v>639937000</v>
      </c>
      <c r="D7464" s="2">
        <v>626296000</v>
      </c>
      <c r="E7464" s="2">
        <v>631900000</v>
      </c>
      <c r="F7464" s="2">
        <v>641424000</v>
      </c>
      <c r="G7464" s="2">
        <v>649052000</v>
      </c>
      <c r="H7464" s="2">
        <v>657323000</v>
      </c>
      <c r="I7464" s="2">
        <v>665402000</v>
      </c>
      <c r="J7464" s="2">
        <v>672595000</v>
      </c>
      <c r="K7464" s="2">
        <v>680396000</v>
      </c>
      <c r="L7464" s="2">
        <v>688156000</v>
      </c>
      <c r="M7464" s="2">
        <v>696348000</v>
      </c>
      <c r="N7464" s="2">
        <v>702704000</v>
      </c>
      <c r="O7464" s="2">
        <v>707879000</v>
      </c>
      <c r="P7464" s="2">
        <v>712969000</v>
      </c>
      <c r="Q7464" s="2">
        <v>717413000</v>
      </c>
      <c r="R7464" s="2">
        <v>721865000</v>
      </c>
      <c r="S7464" s="2">
        <v>725858000</v>
      </c>
      <c r="T7464" s="2">
        <v>729764000</v>
      </c>
      <c r="U7464" s="2">
        <v>733781000</v>
      </c>
      <c r="V7464" s="2">
        <v>737693000</v>
      </c>
      <c r="W7464" s="2">
        <v>741418000</v>
      </c>
      <c r="X7464" s="2">
        <v>744960000</v>
      </c>
      <c r="Y7464" s="2">
        <v>747925000</v>
      </c>
      <c r="Z7464" s="2">
        <v>752273000</v>
      </c>
      <c r="AA7464" s="2">
        <v>757407000</v>
      </c>
      <c r="AB7464" s="2">
        <v>762343000</v>
      </c>
      <c r="AC7464" s="2">
        <v>766925000</v>
      </c>
    </row>
    <row r="7465" spans="1:29">
      <c r="A7465" t="s">
        <v>1094</v>
      </c>
      <c r="B7465" t="s">
        <v>19</v>
      </c>
      <c r="C7465">
        <v>0</v>
      </c>
      <c r="D7465">
        <v>0</v>
      </c>
      <c r="E7465">
        <v>0</v>
      </c>
      <c r="F7465">
        <v>0</v>
      </c>
      <c r="G7465">
        <v>0</v>
      </c>
      <c r="H7465">
        <v>0</v>
      </c>
      <c r="I7465">
        <v>0</v>
      </c>
      <c r="J7465">
        <v>0</v>
      </c>
      <c r="K7465">
        <v>0</v>
      </c>
      <c r="L7465">
        <v>0</v>
      </c>
      <c r="M7465">
        <v>0</v>
      </c>
      <c r="N7465">
        <v>0</v>
      </c>
      <c r="O7465">
        <v>0</v>
      </c>
      <c r="P7465">
        <v>0</v>
      </c>
      <c r="Q7465">
        <v>0</v>
      </c>
      <c r="R7465">
        <v>0</v>
      </c>
      <c r="S7465">
        <v>0</v>
      </c>
      <c r="T7465">
        <v>0</v>
      </c>
      <c r="U7465">
        <v>0</v>
      </c>
      <c r="V7465">
        <v>0</v>
      </c>
      <c r="W7465">
        <v>0</v>
      </c>
      <c r="X7465">
        <v>0</v>
      </c>
      <c r="Y7465">
        <v>0</v>
      </c>
      <c r="Z7465">
        <v>0</v>
      </c>
      <c r="AA7465">
        <v>0</v>
      </c>
      <c r="AB7465">
        <v>0</v>
      </c>
      <c r="AC7465">
        <v>0</v>
      </c>
    </row>
    <row r="7466" spans="1:29">
      <c r="A7466" t="s">
        <v>1095</v>
      </c>
      <c r="B7466" t="s">
        <v>19</v>
      </c>
      <c r="C7466">
        <v>0</v>
      </c>
      <c r="D7466">
        <v>0</v>
      </c>
      <c r="E7466">
        <v>0</v>
      </c>
      <c r="F7466">
        <v>0</v>
      </c>
      <c r="G7466">
        <v>0</v>
      </c>
      <c r="H7466">
        <v>0</v>
      </c>
      <c r="I7466">
        <v>0</v>
      </c>
      <c r="J7466">
        <v>0</v>
      </c>
      <c r="K7466">
        <v>0</v>
      </c>
      <c r="L7466">
        <v>0</v>
      </c>
      <c r="M7466">
        <v>0</v>
      </c>
      <c r="N7466">
        <v>0</v>
      </c>
      <c r="O7466">
        <v>0</v>
      </c>
      <c r="P7466">
        <v>0</v>
      </c>
      <c r="Q7466">
        <v>0</v>
      </c>
      <c r="R7466">
        <v>0</v>
      </c>
      <c r="S7466">
        <v>0</v>
      </c>
      <c r="T7466">
        <v>0</v>
      </c>
      <c r="U7466">
        <v>0</v>
      </c>
      <c r="V7466">
        <v>0</v>
      </c>
      <c r="W7466">
        <v>0</v>
      </c>
      <c r="X7466">
        <v>0</v>
      </c>
      <c r="Y7466">
        <v>0</v>
      </c>
      <c r="Z7466">
        <v>0</v>
      </c>
      <c r="AA7466">
        <v>0</v>
      </c>
      <c r="AB7466">
        <v>0</v>
      </c>
      <c r="AC7466">
        <v>0</v>
      </c>
    </row>
    <row r="7467" spans="1:29">
      <c r="A7467" t="s">
        <v>1096</v>
      </c>
      <c r="B7467" t="s">
        <v>19</v>
      </c>
      <c r="C7467">
        <v>0</v>
      </c>
      <c r="D7467">
        <v>0</v>
      </c>
      <c r="E7467">
        <v>0</v>
      </c>
      <c r="F7467">
        <v>0</v>
      </c>
      <c r="G7467">
        <v>0</v>
      </c>
      <c r="H7467">
        <v>0</v>
      </c>
      <c r="I7467">
        <v>0</v>
      </c>
      <c r="J7467">
        <v>0</v>
      </c>
      <c r="K7467">
        <v>0</v>
      </c>
      <c r="L7467">
        <v>0</v>
      </c>
      <c r="M7467">
        <v>0</v>
      </c>
      <c r="N7467">
        <v>0</v>
      </c>
      <c r="O7467">
        <v>0</v>
      </c>
      <c r="P7467">
        <v>0</v>
      </c>
      <c r="Q7467">
        <v>0</v>
      </c>
      <c r="R7467">
        <v>0</v>
      </c>
      <c r="S7467">
        <v>0</v>
      </c>
      <c r="T7467">
        <v>0</v>
      </c>
      <c r="U7467">
        <v>0</v>
      </c>
      <c r="V7467">
        <v>0</v>
      </c>
      <c r="W7467">
        <v>0</v>
      </c>
      <c r="X7467">
        <v>0</v>
      </c>
      <c r="Y7467">
        <v>0</v>
      </c>
      <c r="Z7467">
        <v>0</v>
      </c>
      <c r="AA7467">
        <v>0</v>
      </c>
      <c r="AB7467">
        <v>0</v>
      </c>
      <c r="AC7467">
        <v>0</v>
      </c>
    </row>
    <row r="7468" spans="1:29">
      <c r="A7468" t="s">
        <v>1097</v>
      </c>
      <c r="B7468" t="s">
        <v>19</v>
      </c>
      <c r="C7468" s="2">
        <v>1892460000</v>
      </c>
      <c r="D7468" s="2">
        <v>1852120000</v>
      </c>
      <c r="E7468" s="2">
        <v>1868690000</v>
      </c>
      <c r="F7468" s="2">
        <v>1896860000</v>
      </c>
      <c r="G7468" s="2">
        <v>1919410000</v>
      </c>
      <c r="H7468" s="2">
        <v>1943870000</v>
      </c>
      <c r="I7468" s="2">
        <v>1967760000</v>
      </c>
      <c r="J7468" s="2">
        <v>1989040000</v>
      </c>
      <c r="K7468" s="2">
        <v>2012110000</v>
      </c>
      <c r="L7468" s="2">
        <v>2035050000</v>
      </c>
      <c r="M7468" s="2">
        <v>2059280000</v>
      </c>
      <c r="N7468" s="2">
        <v>2078080000</v>
      </c>
      <c r="O7468" s="2">
        <v>2093380000</v>
      </c>
      <c r="P7468" s="2">
        <v>2108430000</v>
      </c>
      <c r="Q7468" s="2">
        <v>2121570000</v>
      </c>
      <c r="R7468" s="2">
        <v>2134740000</v>
      </c>
      <c r="S7468" s="2">
        <v>2146550000</v>
      </c>
      <c r="T7468" s="2">
        <v>2158100000</v>
      </c>
      <c r="U7468" s="2">
        <v>2169980000</v>
      </c>
      <c r="V7468" s="2">
        <v>2181550000</v>
      </c>
      <c r="W7468" s="2">
        <v>2192560000</v>
      </c>
      <c r="X7468" s="2">
        <v>2203040000</v>
      </c>
      <c r="Y7468" s="2">
        <v>2211810000</v>
      </c>
      <c r="Z7468" s="2">
        <v>2224670000</v>
      </c>
      <c r="AA7468" s="2">
        <v>2239850000</v>
      </c>
      <c r="AB7468" s="2">
        <v>2254440000</v>
      </c>
      <c r="AC7468" s="2">
        <v>2268000000</v>
      </c>
    </row>
    <row r="7469" spans="1:29">
      <c r="A7469" t="s">
        <v>1098</v>
      </c>
      <c r="B7469" t="s">
        <v>19</v>
      </c>
      <c r="C7469">
        <v>0</v>
      </c>
      <c r="D7469">
        <v>0</v>
      </c>
      <c r="E7469">
        <v>0</v>
      </c>
      <c r="F7469">
        <v>0</v>
      </c>
      <c r="G7469">
        <v>0</v>
      </c>
      <c r="H7469">
        <v>0</v>
      </c>
      <c r="I7469">
        <v>0</v>
      </c>
      <c r="J7469">
        <v>0</v>
      </c>
      <c r="K7469">
        <v>0</v>
      </c>
      <c r="L7469">
        <v>0</v>
      </c>
      <c r="M7469">
        <v>0</v>
      </c>
      <c r="N7469">
        <v>0</v>
      </c>
      <c r="O7469">
        <v>0</v>
      </c>
      <c r="P7469">
        <v>0</v>
      </c>
      <c r="Q7469">
        <v>0</v>
      </c>
      <c r="R7469">
        <v>0</v>
      </c>
      <c r="S7469">
        <v>0</v>
      </c>
      <c r="T7469">
        <v>0</v>
      </c>
      <c r="U7469">
        <v>0</v>
      </c>
      <c r="V7469">
        <v>0</v>
      </c>
      <c r="W7469">
        <v>0</v>
      </c>
      <c r="X7469">
        <v>0</v>
      </c>
      <c r="Y7469">
        <v>0</v>
      </c>
      <c r="Z7469">
        <v>0</v>
      </c>
      <c r="AA7469">
        <v>0</v>
      </c>
      <c r="AB7469">
        <v>0</v>
      </c>
      <c r="AC7469">
        <v>0</v>
      </c>
    </row>
    <row r="7470" spans="1:29">
      <c r="A7470" t="s">
        <v>1099</v>
      </c>
      <c r="B7470" t="s">
        <v>19</v>
      </c>
      <c r="C7470">
        <v>0</v>
      </c>
      <c r="D7470">
        <v>0</v>
      </c>
      <c r="E7470">
        <v>0</v>
      </c>
      <c r="F7470">
        <v>0</v>
      </c>
      <c r="G7470">
        <v>0</v>
      </c>
      <c r="H7470">
        <v>0</v>
      </c>
      <c r="I7470">
        <v>0</v>
      </c>
      <c r="J7470">
        <v>0</v>
      </c>
      <c r="K7470">
        <v>0</v>
      </c>
      <c r="L7470">
        <v>0</v>
      </c>
      <c r="M7470">
        <v>0</v>
      </c>
      <c r="N7470">
        <v>0</v>
      </c>
      <c r="O7470">
        <v>0</v>
      </c>
      <c r="P7470">
        <v>0</v>
      </c>
      <c r="Q7470">
        <v>0</v>
      </c>
      <c r="R7470">
        <v>0</v>
      </c>
      <c r="S7470">
        <v>0</v>
      </c>
      <c r="T7470">
        <v>0</v>
      </c>
      <c r="U7470">
        <v>0</v>
      </c>
      <c r="V7470">
        <v>0</v>
      </c>
      <c r="W7470">
        <v>0</v>
      </c>
      <c r="X7470">
        <v>0</v>
      </c>
      <c r="Y7470">
        <v>0</v>
      </c>
      <c r="Z7470">
        <v>0</v>
      </c>
      <c r="AA7470">
        <v>0</v>
      </c>
      <c r="AB7470">
        <v>0</v>
      </c>
      <c r="AC7470">
        <v>0</v>
      </c>
    </row>
    <row r="7471" spans="1:29">
      <c r="A7471" t="s">
        <v>1100</v>
      </c>
      <c r="B7471" t="s">
        <v>19</v>
      </c>
      <c r="C7471">
        <v>0</v>
      </c>
      <c r="D7471">
        <v>0</v>
      </c>
      <c r="E7471">
        <v>0</v>
      </c>
      <c r="F7471">
        <v>0</v>
      </c>
      <c r="G7471">
        <v>0</v>
      </c>
      <c r="H7471">
        <v>0</v>
      </c>
      <c r="I7471">
        <v>0</v>
      </c>
      <c r="J7471">
        <v>0</v>
      </c>
      <c r="K7471">
        <v>0</v>
      </c>
      <c r="L7471">
        <v>0</v>
      </c>
      <c r="M7471">
        <v>0</v>
      </c>
      <c r="N7471">
        <v>0</v>
      </c>
      <c r="O7471">
        <v>0</v>
      </c>
      <c r="P7471">
        <v>0</v>
      </c>
      <c r="Q7471">
        <v>0</v>
      </c>
      <c r="R7471">
        <v>0</v>
      </c>
      <c r="S7471">
        <v>0</v>
      </c>
      <c r="T7471">
        <v>0</v>
      </c>
      <c r="U7471">
        <v>0</v>
      </c>
      <c r="V7471">
        <v>0</v>
      </c>
      <c r="W7471">
        <v>0</v>
      </c>
      <c r="X7471">
        <v>0</v>
      </c>
      <c r="Y7471">
        <v>0</v>
      </c>
      <c r="Z7471">
        <v>0</v>
      </c>
      <c r="AA7471">
        <v>0</v>
      </c>
      <c r="AB7471">
        <v>0</v>
      </c>
      <c r="AC7471">
        <v>0</v>
      </c>
    </row>
    <row r="7472" spans="1:29">
      <c r="A7472" t="s">
        <v>1101</v>
      </c>
      <c r="B7472" t="s">
        <v>19</v>
      </c>
      <c r="C7472">
        <v>0</v>
      </c>
      <c r="D7472">
        <v>0</v>
      </c>
      <c r="E7472">
        <v>0</v>
      </c>
      <c r="F7472">
        <v>0</v>
      </c>
      <c r="G7472">
        <v>0</v>
      </c>
      <c r="H7472">
        <v>0</v>
      </c>
      <c r="I7472">
        <v>0</v>
      </c>
      <c r="J7472">
        <v>0</v>
      </c>
      <c r="K7472">
        <v>0</v>
      </c>
      <c r="L7472">
        <v>0</v>
      </c>
      <c r="M7472">
        <v>0</v>
      </c>
      <c r="N7472">
        <v>0</v>
      </c>
      <c r="O7472">
        <v>0</v>
      </c>
      <c r="P7472">
        <v>0</v>
      </c>
      <c r="Q7472">
        <v>0</v>
      </c>
      <c r="R7472">
        <v>0</v>
      </c>
      <c r="S7472">
        <v>0</v>
      </c>
      <c r="T7472">
        <v>0</v>
      </c>
      <c r="U7472">
        <v>0</v>
      </c>
      <c r="V7472">
        <v>0</v>
      </c>
      <c r="W7472">
        <v>0</v>
      </c>
      <c r="X7472">
        <v>0</v>
      </c>
      <c r="Y7472">
        <v>0</v>
      </c>
      <c r="Z7472">
        <v>0</v>
      </c>
      <c r="AA7472">
        <v>0</v>
      </c>
      <c r="AB7472">
        <v>0</v>
      </c>
      <c r="AC7472">
        <v>0</v>
      </c>
    </row>
    <row r="7473" spans="1:29">
      <c r="A7473" t="s">
        <v>1102</v>
      </c>
      <c r="B7473" t="s">
        <v>19</v>
      </c>
      <c r="C7473" s="2">
        <v>68847100</v>
      </c>
      <c r="D7473" s="2">
        <v>66158300</v>
      </c>
      <c r="E7473" s="2">
        <v>63750500</v>
      </c>
      <c r="F7473" s="2">
        <v>61361100</v>
      </c>
      <c r="G7473" s="2">
        <v>58865000</v>
      </c>
      <c r="H7473" s="2">
        <v>56469000</v>
      </c>
      <c r="I7473" s="2">
        <v>54032400</v>
      </c>
      <c r="J7473" s="2">
        <v>51543000</v>
      </c>
      <c r="K7473" s="2">
        <v>49181000</v>
      </c>
      <c r="L7473" s="2">
        <v>46883200</v>
      </c>
      <c r="M7473" s="2">
        <v>44607200</v>
      </c>
      <c r="N7473" s="2">
        <v>42409500</v>
      </c>
      <c r="O7473" s="2">
        <v>40244200</v>
      </c>
      <c r="P7473" s="2">
        <v>38127900</v>
      </c>
      <c r="Q7473" s="2">
        <v>36037800</v>
      </c>
      <c r="R7473" s="2">
        <v>33953100</v>
      </c>
      <c r="S7473" s="2">
        <v>31884400</v>
      </c>
      <c r="T7473" s="2">
        <v>29823700</v>
      </c>
      <c r="U7473" s="2">
        <v>27790100</v>
      </c>
      <c r="V7473" s="2">
        <v>25758000</v>
      </c>
      <c r="W7473" s="2">
        <v>23719300</v>
      </c>
      <c r="X7473" s="2">
        <v>21686600</v>
      </c>
      <c r="Y7473" s="2">
        <v>19661500</v>
      </c>
      <c r="Z7473" s="2">
        <v>17674600</v>
      </c>
      <c r="AA7473" s="2">
        <v>15699100</v>
      </c>
      <c r="AB7473" s="2">
        <v>13720800</v>
      </c>
      <c r="AC7473" s="2">
        <v>11746400</v>
      </c>
    </row>
    <row r="7474" spans="1:29">
      <c r="A7474" t="s">
        <v>1103</v>
      </c>
      <c r="B7474" t="s">
        <v>19</v>
      </c>
      <c r="C7474" s="2">
        <v>204663000</v>
      </c>
      <c r="D7474" s="2">
        <v>226051000</v>
      </c>
      <c r="E7474" s="2">
        <v>247914000</v>
      </c>
      <c r="F7474" s="2">
        <v>269470000</v>
      </c>
      <c r="G7474" s="2">
        <v>290039000</v>
      </c>
      <c r="H7474" s="2">
        <v>310578000</v>
      </c>
      <c r="I7474" s="2">
        <v>330327000</v>
      </c>
      <c r="J7474" s="2">
        <v>349035000</v>
      </c>
      <c r="K7474" s="2">
        <v>367932000</v>
      </c>
      <c r="L7474" s="2">
        <v>386735000</v>
      </c>
      <c r="M7474" s="2">
        <v>405156000</v>
      </c>
      <c r="N7474" s="2">
        <v>423791000</v>
      </c>
      <c r="O7474" s="2">
        <v>442317000</v>
      </c>
      <c r="P7474" s="2">
        <v>461008000</v>
      </c>
      <c r="Q7474" s="2">
        <v>479696000</v>
      </c>
      <c r="R7474" s="2">
        <v>498133000</v>
      </c>
      <c r="S7474" s="2">
        <v>516474000</v>
      </c>
      <c r="T7474" s="2">
        <v>534609000</v>
      </c>
      <c r="U7474" s="2">
        <v>552925000</v>
      </c>
      <c r="V7474" s="2">
        <v>570969000</v>
      </c>
      <c r="W7474" s="2">
        <v>588486000</v>
      </c>
      <c r="X7474" s="2">
        <v>605692000</v>
      </c>
      <c r="Y7474" s="2">
        <v>622590000</v>
      </c>
      <c r="Z7474" s="2">
        <v>640292000</v>
      </c>
      <c r="AA7474" s="2">
        <v>658147000</v>
      </c>
      <c r="AB7474" s="2">
        <v>675596000</v>
      </c>
      <c r="AC7474" s="2">
        <v>692869000</v>
      </c>
    </row>
    <row r="7475" spans="1:29">
      <c r="A7475" t="s">
        <v>1104</v>
      </c>
      <c r="B7475" t="s">
        <v>19</v>
      </c>
      <c r="C7475">
        <v>0</v>
      </c>
      <c r="D7475">
        <v>0</v>
      </c>
      <c r="E7475">
        <v>0</v>
      </c>
      <c r="F7475">
        <v>0</v>
      </c>
      <c r="G7475">
        <v>0</v>
      </c>
      <c r="H7475">
        <v>0</v>
      </c>
      <c r="I7475">
        <v>0</v>
      </c>
      <c r="J7475">
        <v>0</v>
      </c>
      <c r="K7475">
        <v>0</v>
      </c>
      <c r="L7475">
        <v>0</v>
      </c>
      <c r="M7475">
        <v>0</v>
      </c>
      <c r="N7475">
        <v>0</v>
      </c>
      <c r="O7475">
        <v>0</v>
      </c>
      <c r="P7475">
        <v>0</v>
      </c>
      <c r="Q7475">
        <v>0</v>
      </c>
      <c r="R7475">
        <v>0</v>
      </c>
      <c r="S7475">
        <v>0</v>
      </c>
      <c r="T7475">
        <v>0</v>
      </c>
      <c r="U7475">
        <v>0</v>
      </c>
      <c r="V7475">
        <v>0</v>
      </c>
      <c r="W7475">
        <v>0</v>
      </c>
      <c r="X7475">
        <v>0</v>
      </c>
      <c r="Y7475">
        <v>0</v>
      </c>
      <c r="Z7475">
        <v>0</v>
      </c>
      <c r="AA7475">
        <v>0</v>
      </c>
      <c r="AB7475">
        <v>0</v>
      </c>
      <c r="AC7475">
        <v>0</v>
      </c>
    </row>
    <row r="7476" spans="1:29">
      <c r="A7476" t="s">
        <v>1105</v>
      </c>
      <c r="B7476" t="s">
        <v>19</v>
      </c>
      <c r="C7476">
        <v>0</v>
      </c>
      <c r="D7476">
        <v>0</v>
      </c>
      <c r="E7476">
        <v>0</v>
      </c>
      <c r="F7476">
        <v>0</v>
      </c>
      <c r="G7476">
        <v>0</v>
      </c>
      <c r="H7476">
        <v>0</v>
      </c>
      <c r="I7476">
        <v>0</v>
      </c>
      <c r="J7476">
        <v>0</v>
      </c>
      <c r="K7476">
        <v>0</v>
      </c>
      <c r="L7476">
        <v>0</v>
      </c>
      <c r="M7476">
        <v>0</v>
      </c>
      <c r="N7476">
        <v>0</v>
      </c>
      <c r="O7476">
        <v>0</v>
      </c>
      <c r="P7476">
        <v>0</v>
      </c>
      <c r="Q7476">
        <v>0</v>
      </c>
      <c r="R7476">
        <v>0</v>
      </c>
      <c r="S7476">
        <v>0</v>
      </c>
      <c r="T7476">
        <v>0</v>
      </c>
      <c r="U7476">
        <v>0</v>
      </c>
      <c r="V7476">
        <v>0</v>
      </c>
      <c r="W7476">
        <v>0</v>
      </c>
      <c r="X7476">
        <v>0</v>
      </c>
      <c r="Y7476">
        <v>0</v>
      </c>
      <c r="Z7476">
        <v>0</v>
      </c>
      <c r="AA7476">
        <v>0</v>
      </c>
      <c r="AB7476">
        <v>0</v>
      </c>
      <c r="AC7476">
        <v>0</v>
      </c>
    </row>
    <row r="7477" spans="1:29">
      <c r="A7477" t="s">
        <v>1106</v>
      </c>
      <c r="B7477" t="s">
        <v>19</v>
      </c>
      <c r="C7477">
        <v>0</v>
      </c>
      <c r="D7477">
        <v>0</v>
      </c>
      <c r="E7477">
        <v>0</v>
      </c>
      <c r="F7477">
        <v>0</v>
      </c>
      <c r="G7477">
        <v>0</v>
      </c>
      <c r="H7477">
        <v>0</v>
      </c>
      <c r="I7477">
        <v>0</v>
      </c>
      <c r="J7477">
        <v>0</v>
      </c>
      <c r="K7477">
        <v>0</v>
      </c>
      <c r="L7477">
        <v>0</v>
      </c>
      <c r="M7477">
        <v>0</v>
      </c>
      <c r="N7477">
        <v>0</v>
      </c>
      <c r="O7477">
        <v>0</v>
      </c>
      <c r="P7477">
        <v>0</v>
      </c>
      <c r="Q7477">
        <v>0</v>
      </c>
      <c r="R7477">
        <v>0</v>
      </c>
      <c r="S7477">
        <v>0</v>
      </c>
      <c r="T7477">
        <v>0</v>
      </c>
      <c r="U7477">
        <v>0</v>
      </c>
      <c r="V7477">
        <v>0</v>
      </c>
      <c r="W7477">
        <v>0</v>
      </c>
      <c r="X7477">
        <v>0</v>
      </c>
      <c r="Y7477">
        <v>0</v>
      </c>
      <c r="Z7477">
        <v>0</v>
      </c>
      <c r="AA7477">
        <v>0</v>
      </c>
      <c r="AB7477">
        <v>0</v>
      </c>
      <c r="AC7477">
        <v>0</v>
      </c>
    </row>
    <row r="7478" spans="1:29">
      <c r="A7478" t="s">
        <v>1107</v>
      </c>
      <c r="B7478" t="s">
        <v>19</v>
      </c>
      <c r="C7478">
        <v>0</v>
      </c>
      <c r="D7478">
        <v>0</v>
      </c>
      <c r="E7478">
        <v>0</v>
      </c>
      <c r="F7478">
        <v>0</v>
      </c>
      <c r="G7478">
        <v>0</v>
      </c>
      <c r="H7478">
        <v>0</v>
      </c>
      <c r="I7478">
        <v>0</v>
      </c>
      <c r="J7478">
        <v>0</v>
      </c>
      <c r="K7478">
        <v>0</v>
      </c>
      <c r="L7478">
        <v>0</v>
      </c>
      <c r="M7478">
        <v>0</v>
      </c>
      <c r="N7478">
        <v>0</v>
      </c>
      <c r="O7478">
        <v>0</v>
      </c>
      <c r="P7478">
        <v>0</v>
      </c>
      <c r="Q7478">
        <v>0</v>
      </c>
      <c r="R7478">
        <v>0</v>
      </c>
      <c r="S7478">
        <v>0</v>
      </c>
      <c r="T7478">
        <v>0</v>
      </c>
      <c r="U7478">
        <v>0</v>
      </c>
      <c r="V7478">
        <v>0</v>
      </c>
      <c r="W7478">
        <v>0</v>
      </c>
      <c r="X7478">
        <v>0</v>
      </c>
      <c r="Y7478">
        <v>0</v>
      </c>
      <c r="Z7478">
        <v>0</v>
      </c>
      <c r="AA7478">
        <v>0</v>
      </c>
      <c r="AB7478">
        <v>0</v>
      </c>
      <c r="AC7478">
        <v>0</v>
      </c>
    </row>
    <row r="7479" spans="1:29">
      <c r="A7479" t="s">
        <v>1108</v>
      </c>
      <c r="B7479" t="s">
        <v>19</v>
      </c>
      <c r="C7479">
        <v>0</v>
      </c>
      <c r="D7479">
        <v>0</v>
      </c>
      <c r="E7479">
        <v>0</v>
      </c>
      <c r="F7479">
        <v>0</v>
      </c>
      <c r="G7479">
        <v>0</v>
      </c>
      <c r="H7479">
        <v>0</v>
      </c>
      <c r="I7479">
        <v>0</v>
      </c>
      <c r="J7479">
        <v>0</v>
      </c>
      <c r="K7479">
        <v>0</v>
      </c>
      <c r="L7479">
        <v>0</v>
      </c>
      <c r="M7479">
        <v>0</v>
      </c>
      <c r="N7479">
        <v>0</v>
      </c>
      <c r="O7479">
        <v>0</v>
      </c>
      <c r="P7479">
        <v>0</v>
      </c>
      <c r="Q7479">
        <v>0</v>
      </c>
      <c r="R7479">
        <v>0</v>
      </c>
      <c r="S7479">
        <v>0</v>
      </c>
      <c r="T7479">
        <v>0</v>
      </c>
      <c r="U7479">
        <v>0</v>
      </c>
      <c r="V7479">
        <v>0</v>
      </c>
      <c r="W7479">
        <v>0</v>
      </c>
      <c r="X7479">
        <v>0</v>
      </c>
      <c r="Y7479">
        <v>0</v>
      </c>
      <c r="Z7479">
        <v>0</v>
      </c>
      <c r="AA7479">
        <v>0</v>
      </c>
      <c r="AB7479">
        <v>0</v>
      </c>
      <c r="AC7479">
        <v>0</v>
      </c>
    </row>
    <row r="7480" spans="1:29">
      <c r="A7480" t="s">
        <v>1109</v>
      </c>
      <c r="B7480" t="s">
        <v>19</v>
      </c>
      <c r="C7480">
        <v>0</v>
      </c>
      <c r="D7480">
        <v>0</v>
      </c>
      <c r="E7480">
        <v>0</v>
      </c>
      <c r="F7480">
        <v>0</v>
      </c>
      <c r="G7480">
        <v>0</v>
      </c>
      <c r="H7480">
        <v>0</v>
      </c>
      <c r="I7480">
        <v>0</v>
      </c>
      <c r="J7480">
        <v>0</v>
      </c>
      <c r="K7480">
        <v>0</v>
      </c>
      <c r="L7480">
        <v>0</v>
      </c>
      <c r="M7480">
        <v>0</v>
      </c>
      <c r="N7480">
        <v>0</v>
      </c>
      <c r="O7480">
        <v>0</v>
      </c>
      <c r="P7480">
        <v>0</v>
      </c>
      <c r="Q7480">
        <v>0</v>
      </c>
      <c r="R7480">
        <v>0</v>
      </c>
      <c r="S7480">
        <v>0</v>
      </c>
      <c r="T7480">
        <v>0</v>
      </c>
      <c r="U7480">
        <v>0</v>
      </c>
      <c r="V7480">
        <v>0</v>
      </c>
      <c r="W7480">
        <v>0</v>
      </c>
      <c r="X7480">
        <v>0</v>
      </c>
      <c r="Y7480">
        <v>0</v>
      </c>
      <c r="Z7480">
        <v>0</v>
      </c>
      <c r="AA7480">
        <v>0</v>
      </c>
      <c r="AB7480">
        <v>0</v>
      </c>
      <c r="AC7480">
        <v>0</v>
      </c>
    </row>
    <row r="7481" spans="1:29">
      <c r="A7481" t="s">
        <v>1110</v>
      </c>
      <c r="B7481" t="s">
        <v>19</v>
      </c>
      <c r="C7481">
        <v>0</v>
      </c>
      <c r="D7481">
        <v>0</v>
      </c>
      <c r="E7481">
        <v>0</v>
      </c>
      <c r="F7481">
        <v>0</v>
      </c>
      <c r="G7481">
        <v>0</v>
      </c>
      <c r="H7481">
        <v>0</v>
      </c>
      <c r="I7481">
        <v>0</v>
      </c>
      <c r="J7481">
        <v>0</v>
      </c>
      <c r="K7481">
        <v>0</v>
      </c>
      <c r="L7481">
        <v>0</v>
      </c>
      <c r="M7481">
        <v>0</v>
      </c>
      <c r="N7481">
        <v>0</v>
      </c>
      <c r="O7481">
        <v>0</v>
      </c>
      <c r="P7481">
        <v>0</v>
      </c>
      <c r="Q7481">
        <v>0</v>
      </c>
      <c r="R7481">
        <v>0</v>
      </c>
      <c r="S7481">
        <v>0</v>
      </c>
      <c r="T7481">
        <v>0</v>
      </c>
      <c r="U7481">
        <v>0</v>
      </c>
      <c r="V7481">
        <v>0</v>
      </c>
      <c r="W7481">
        <v>0</v>
      </c>
      <c r="X7481">
        <v>0</v>
      </c>
      <c r="Y7481">
        <v>0</v>
      </c>
      <c r="Z7481">
        <v>0</v>
      </c>
      <c r="AA7481">
        <v>0</v>
      </c>
      <c r="AB7481">
        <v>0</v>
      </c>
      <c r="AC7481">
        <v>0</v>
      </c>
    </row>
    <row r="7482" spans="1:29">
      <c r="A7482" t="s">
        <v>1111</v>
      </c>
      <c r="B7482" t="s">
        <v>19</v>
      </c>
      <c r="C7482">
        <v>0</v>
      </c>
      <c r="D7482">
        <v>0</v>
      </c>
      <c r="E7482">
        <v>0</v>
      </c>
      <c r="F7482">
        <v>0</v>
      </c>
      <c r="G7482">
        <v>0</v>
      </c>
      <c r="H7482">
        <v>0</v>
      </c>
      <c r="I7482">
        <v>0</v>
      </c>
      <c r="J7482">
        <v>0</v>
      </c>
      <c r="K7482">
        <v>0</v>
      </c>
      <c r="L7482">
        <v>0</v>
      </c>
      <c r="M7482">
        <v>0</v>
      </c>
      <c r="N7482">
        <v>0</v>
      </c>
      <c r="O7482">
        <v>0</v>
      </c>
      <c r="P7482">
        <v>0</v>
      </c>
      <c r="Q7482">
        <v>0</v>
      </c>
      <c r="R7482">
        <v>0</v>
      </c>
      <c r="S7482">
        <v>0</v>
      </c>
      <c r="T7482">
        <v>0</v>
      </c>
      <c r="U7482">
        <v>0</v>
      </c>
      <c r="V7482">
        <v>0</v>
      </c>
      <c r="W7482">
        <v>0</v>
      </c>
      <c r="X7482">
        <v>0</v>
      </c>
      <c r="Y7482">
        <v>0</v>
      </c>
      <c r="Z7482">
        <v>0</v>
      </c>
      <c r="AA7482">
        <v>0</v>
      </c>
      <c r="AB7482">
        <v>0</v>
      </c>
      <c r="AC7482">
        <v>0</v>
      </c>
    </row>
    <row r="7483" spans="1:29">
      <c r="A7483" t="s">
        <v>1112</v>
      </c>
      <c r="B7483" t="s">
        <v>19</v>
      </c>
      <c r="C7483">
        <v>0</v>
      </c>
      <c r="D7483">
        <v>0</v>
      </c>
      <c r="E7483">
        <v>0</v>
      </c>
      <c r="F7483">
        <v>0</v>
      </c>
      <c r="G7483">
        <v>0</v>
      </c>
      <c r="H7483">
        <v>0</v>
      </c>
      <c r="I7483">
        <v>0</v>
      </c>
      <c r="J7483">
        <v>0</v>
      </c>
      <c r="K7483">
        <v>0</v>
      </c>
      <c r="L7483">
        <v>0</v>
      </c>
      <c r="M7483">
        <v>0</v>
      </c>
      <c r="N7483">
        <v>0</v>
      </c>
      <c r="O7483">
        <v>0</v>
      </c>
      <c r="P7483">
        <v>0</v>
      </c>
      <c r="Q7483">
        <v>0</v>
      </c>
      <c r="R7483">
        <v>0</v>
      </c>
      <c r="S7483">
        <v>0</v>
      </c>
      <c r="T7483">
        <v>0</v>
      </c>
      <c r="U7483">
        <v>0</v>
      </c>
      <c r="V7483">
        <v>0</v>
      </c>
      <c r="W7483">
        <v>0</v>
      </c>
      <c r="X7483">
        <v>0</v>
      </c>
      <c r="Y7483">
        <v>0</v>
      </c>
      <c r="Z7483">
        <v>0</v>
      </c>
      <c r="AA7483">
        <v>0</v>
      </c>
      <c r="AB7483">
        <v>0</v>
      </c>
      <c r="AC7483">
        <v>0</v>
      </c>
    </row>
    <row r="7484" spans="1:29">
      <c r="A7484" t="s">
        <v>1113</v>
      </c>
      <c r="B7484" t="s">
        <v>19</v>
      </c>
      <c r="C7484" s="2">
        <v>567582000</v>
      </c>
      <c r="D7484" s="2">
        <v>555484000</v>
      </c>
      <c r="E7484" s="2">
        <v>560453000</v>
      </c>
      <c r="F7484" s="2">
        <v>568901000</v>
      </c>
      <c r="G7484" s="2">
        <v>575667000</v>
      </c>
      <c r="H7484" s="2">
        <v>583002000</v>
      </c>
      <c r="I7484" s="2">
        <v>590167000</v>
      </c>
      <c r="J7484" s="2">
        <v>596548000</v>
      </c>
      <c r="K7484" s="2">
        <v>603466000</v>
      </c>
      <c r="L7484" s="2">
        <v>610349000</v>
      </c>
      <c r="M7484" s="2">
        <v>617615000</v>
      </c>
      <c r="N7484" s="2">
        <v>623252000</v>
      </c>
      <c r="O7484" s="2">
        <v>627842000</v>
      </c>
      <c r="P7484" s="2">
        <v>632357000</v>
      </c>
      <c r="Q7484" s="2">
        <v>636298000</v>
      </c>
      <c r="R7484" s="2">
        <v>640247000</v>
      </c>
      <c r="S7484" s="2">
        <v>643788000</v>
      </c>
      <c r="T7484" s="2">
        <v>647253000</v>
      </c>
      <c r="U7484" s="2">
        <v>650815000</v>
      </c>
      <c r="V7484" s="2">
        <v>654286000</v>
      </c>
      <c r="W7484" s="2">
        <v>657589000</v>
      </c>
      <c r="X7484" s="2">
        <v>660730000</v>
      </c>
      <c r="Y7484" s="2">
        <v>663360000</v>
      </c>
      <c r="Z7484" s="2">
        <v>667217000</v>
      </c>
      <c r="AA7484" s="2">
        <v>671771000</v>
      </c>
      <c r="AB7484" s="2">
        <v>676148000</v>
      </c>
      <c r="AC7484" s="2">
        <v>680212000</v>
      </c>
    </row>
    <row r="7485" spans="1:29">
      <c r="A7485" t="s">
        <v>1114</v>
      </c>
      <c r="B7485" t="s">
        <v>19</v>
      </c>
      <c r="C7485">
        <v>0</v>
      </c>
      <c r="D7485">
        <v>0</v>
      </c>
      <c r="E7485">
        <v>0</v>
      </c>
      <c r="F7485">
        <v>0</v>
      </c>
      <c r="G7485">
        <v>0</v>
      </c>
      <c r="H7485">
        <v>0</v>
      </c>
      <c r="I7485">
        <v>0</v>
      </c>
      <c r="J7485">
        <v>0</v>
      </c>
      <c r="K7485">
        <v>0</v>
      </c>
      <c r="L7485">
        <v>0</v>
      </c>
      <c r="M7485">
        <v>0</v>
      </c>
      <c r="N7485">
        <v>0</v>
      </c>
      <c r="O7485">
        <v>0</v>
      </c>
      <c r="P7485">
        <v>0</v>
      </c>
      <c r="Q7485">
        <v>0</v>
      </c>
      <c r="R7485">
        <v>0</v>
      </c>
      <c r="S7485">
        <v>0</v>
      </c>
      <c r="T7485">
        <v>0</v>
      </c>
      <c r="U7485">
        <v>0</v>
      </c>
      <c r="V7485">
        <v>0</v>
      </c>
      <c r="W7485">
        <v>0</v>
      </c>
      <c r="X7485">
        <v>0</v>
      </c>
      <c r="Y7485">
        <v>0</v>
      </c>
      <c r="Z7485">
        <v>0</v>
      </c>
      <c r="AA7485">
        <v>0</v>
      </c>
      <c r="AB7485">
        <v>0</v>
      </c>
      <c r="AC7485">
        <v>0</v>
      </c>
    </row>
    <row r="7486" spans="1:29">
      <c r="A7486" t="s">
        <v>1115</v>
      </c>
      <c r="B7486" t="s">
        <v>19</v>
      </c>
      <c r="C7486">
        <v>0</v>
      </c>
      <c r="D7486">
        <v>0</v>
      </c>
      <c r="E7486">
        <v>0</v>
      </c>
      <c r="F7486">
        <v>0</v>
      </c>
      <c r="G7486">
        <v>0</v>
      </c>
      <c r="H7486">
        <v>0</v>
      </c>
      <c r="I7486">
        <v>0</v>
      </c>
      <c r="J7486">
        <v>0</v>
      </c>
      <c r="K7486">
        <v>0</v>
      </c>
      <c r="L7486">
        <v>0</v>
      </c>
      <c r="M7486">
        <v>0</v>
      </c>
      <c r="N7486">
        <v>0</v>
      </c>
      <c r="O7486">
        <v>0</v>
      </c>
      <c r="P7486">
        <v>0</v>
      </c>
      <c r="Q7486">
        <v>0</v>
      </c>
      <c r="R7486">
        <v>0</v>
      </c>
      <c r="S7486">
        <v>0</v>
      </c>
      <c r="T7486">
        <v>0</v>
      </c>
      <c r="U7486">
        <v>0</v>
      </c>
      <c r="V7486">
        <v>0</v>
      </c>
      <c r="W7486">
        <v>0</v>
      </c>
      <c r="X7486">
        <v>0</v>
      </c>
      <c r="Y7486">
        <v>0</v>
      </c>
      <c r="Z7486">
        <v>0</v>
      </c>
      <c r="AA7486">
        <v>0</v>
      </c>
      <c r="AB7486">
        <v>0</v>
      </c>
      <c r="AC7486">
        <v>0</v>
      </c>
    </row>
    <row r="7487" spans="1:29">
      <c r="A7487" t="s">
        <v>1116</v>
      </c>
      <c r="B7487" t="s">
        <v>19</v>
      </c>
      <c r="C7487">
        <v>0</v>
      </c>
      <c r="D7487">
        <v>0</v>
      </c>
      <c r="E7487">
        <v>0</v>
      </c>
      <c r="F7487">
        <v>0</v>
      </c>
      <c r="G7487">
        <v>0</v>
      </c>
      <c r="H7487">
        <v>0</v>
      </c>
      <c r="I7487">
        <v>0</v>
      </c>
      <c r="J7487">
        <v>0</v>
      </c>
      <c r="K7487">
        <v>0</v>
      </c>
      <c r="L7487">
        <v>0</v>
      </c>
      <c r="M7487">
        <v>0</v>
      </c>
      <c r="N7487">
        <v>0</v>
      </c>
      <c r="O7487">
        <v>0</v>
      </c>
      <c r="P7487">
        <v>0</v>
      </c>
      <c r="Q7487">
        <v>0</v>
      </c>
      <c r="R7487">
        <v>0</v>
      </c>
      <c r="S7487">
        <v>0</v>
      </c>
      <c r="T7487">
        <v>0</v>
      </c>
      <c r="U7487">
        <v>0</v>
      </c>
      <c r="V7487">
        <v>0</v>
      </c>
      <c r="W7487">
        <v>0</v>
      </c>
      <c r="X7487">
        <v>0</v>
      </c>
      <c r="Y7487">
        <v>0</v>
      </c>
      <c r="Z7487">
        <v>0</v>
      </c>
      <c r="AA7487">
        <v>0</v>
      </c>
      <c r="AB7487">
        <v>0</v>
      </c>
      <c r="AC7487">
        <v>0</v>
      </c>
    </row>
    <row r="7488" spans="1:29">
      <c r="A7488" t="s">
        <v>1117</v>
      </c>
      <c r="B7488" t="s">
        <v>19</v>
      </c>
      <c r="C7488" s="2">
        <v>1678480000</v>
      </c>
      <c r="D7488" s="2">
        <v>1642710000</v>
      </c>
      <c r="E7488" s="2">
        <v>1657400000</v>
      </c>
      <c r="F7488" s="2">
        <v>1682390000</v>
      </c>
      <c r="G7488" s="2">
        <v>1702390000</v>
      </c>
      <c r="H7488" s="2">
        <v>1724090000</v>
      </c>
      <c r="I7488" s="2">
        <v>1745280000</v>
      </c>
      <c r="J7488" s="2">
        <v>1764140000</v>
      </c>
      <c r="K7488" s="2">
        <v>1784600000</v>
      </c>
      <c r="L7488" s="2">
        <v>1804960000</v>
      </c>
      <c r="M7488" s="2">
        <v>1826450000</v>
      </c>
      <c r="N7488" s="2">
        <v>1843120000</v>
      </c>
      <c r="O7488" s="2">
        <v>1856690000</v>
      </c>
      <c r="P7488" s="2">
        <v>1870040000</v>
      </c>
      <c r="Q7488" s="2">
        <v>1881700000</v>
      </c>
      <c r="R7488" s="2">
        <v>1893370000</v>
      </c>
      <c r="S7488" s="2">
        <v>1903850000</v>
      </c>
      <c r="T7488" s="2">
        <v>1914090000</v>
      </c>
      <c r="U7488" s="2">
        <v>1924630000</v>
      </c>
      <c r="V7488" s="2">
        <v>1934890000</v>
      </c>
      <c r="W7488" s="2">
        <v>1944660000</v>
      </c>
      <c r="X7488" s="2">
        <v>1953950000</v>
      </c>
      <c r="Y7488" s="2">
        <v>1961730000</v>
      </c>
      <c r="Z7488" s="2">
        <v>1973130000</v>
      </c>
      <c r="AA7488" s="2">
        <v>1986600000</v>
      </c>
      <c r="AB7488" s="2">
        <v>1999540000</v>
      </c>
      <c r="AC7488" s="2">
        <v>2011560000</v>
      </c>
    </row>
    <row r="7489" spans="1:29">
      <c r="A7489" t="s">
        <v>1118</v>
      </c>
      <c r="B7489" t="s">
        <v>19</v>
      </c>
      <c r="C7489">
        <v>0</v>
      </c>
      <c r="D7489">
        <v>0</v>
      </c>
      <c r="E7489">
        <v>0</v>
      </c>
      <c r="F7489">
        <v>0</v>
      </c>
      <c r="G7489">
        <v>0</v>
      </c>
      <c r="H7489">
        <v>0</v>
      </c>
      <c r="I7489">
        <v>0</v>
      </c>
      <c r="J7489">
        <v>0</v>
      </c>
      <c r="K7489">
        <v>0</v>
      </c>
      <c r="L7489">
        <v>0</v>
      </c>
      <c r="M7489">
        <v>0</v>
      </c>
      <c r="N7489">
        <v>0</v>
      </c>
      <c r="O7489">
        <v>0</v>
      </c>
      <c r="P7489">
        <v>0</v>
      </c>
      <c r="Q7489">
        <v>0</v>
      </c>
      <c r="R7489">
        <v>0</v>
      </c>
      <c r="S7489">
        <v>0</v>
      </c>
      <c r="T7489">
        <v>0</v>
      </c>
      <c r="U7489">
        <v>0</v>
      </c>
      <c r="V7489">
        <v>0</v>
      </c>
      <c r="W7489">
        <v>0</v>
      </c>
      <c r="X7489">
        <v>0</v>
      </c>
      <c r="Y7489">
        <v>0</v>
      </c>
      <c r="Z7489">
        <v>0</v>
      </c>
      <c r="AA7489">
        <v>0</v>
      </c>
      <c r="AB7489">
        <v>0</v>
      </c>
      <c r="AC7489">
        <v>0</v>
      </c>
    </row>
    <row r="7490" spans="1:29">
      <c r="A7490" t="s">
        <v>1119</v>
      </c>
      <c r="B7490" t="s">
        <v>19</v>
      </c>
      <c r="C7490">
        <v>0</v>
      </c>
      <c r="D7490">
        <v>0</v>
      </c>
      <c r="E7490">
        <v>0</v>
      </c>
      <c r="F7490">
        <v>0</v>
      </c>
      <c r="G7490">
        <v>0</v>
      </c>
      <c r="H7490">
        <v>0</v>
      </c>
      <c r="I7490">
        <v>0</v>
      </c>
      <c r="J7490">
        <v>0</v>
      </c>
      <c r="K7490">
        <v>0</v>
      </c>
      <c r="L7490">
        <v>0</v>
      </c>
      <c r="M7490">
        <v>0</v>
      </c>
      <c r="N7490">
        <v>0</v>
      </c>
      <c r="O7490">
        <v>0</v>
      </c>
      <c r="P7490">
        <v>0</v>
      </c>
      <c r="Q7490">
        <v>0</v>
      </c>
      <c r="R7490">
        <v>0</v>
      </c>
      <c r="S7490">
        <v>0</v>
      </c>
      <c r="T7490">
        <v>0</v>
      </c>
      <c r="U7490">
        <v>0</v>
      </c>
      <c r="V7490">
        <v>0</v>
      </c>
      <c r="W7490">
        <v>0</v>
      </c>
      <c r="X7490">
        <v>0</v>
      </c>
      <c r="Y7490">
        <v>0</v>
      </c>
      <c r="Z7490">
        <v>0</v>
      </c>
      <c r="AA7490">
        <v>0</v>
      </c>
      <c r="AB7490">
        <v>0</v>
      </c>
      <c r="AC7490">
        <v>0</v>
      </c>
    </row>
    <row r="7491" spans="1:29">
      <c r="A7491" t="s">
        <v>1120</v>
      </c>
      <c r="B7491" t="s">
        <v>19</v>
      </c>
      <c r="C7491">
        <v>0</v>
      </c>
      <c r="D7491">
        <v>0</v>
      </c>
      <c r="E7491">
        <v>0</v>
      </c>
      <c r="F7491">
        <v>0</v>
      </c>
      <c r="G7491">
        <v>0</v>
      </c>
      <c r="H7491">
        <v>0</v>
      </c>
      <c r="I7491">
        <v>0</v>
      </c>
      <c r="J7491">
        <v>0</v>
      </c>
      <c r="K7491">
        <v>0</v>
      </c>
      <c r="L7491">
        <v>0</v>
      </c>
      <c r="M7491">
        <v>0</v>
      </c>
      <c r="N7491">
        <v>0</v>
      </c>
      <c r="O7491">
        <v>0</v>
      </c>
      <c r="P7491">
        <v>0</v>
      </c>
      <c r="Q7491">
        <v>0</v>
      </c>
      <c r="R7491">
        <v>0</v>
      </c>
      <c r="S7491">
        <v>0</v>
      </c>
      <c r="T7491">
        <v>0</v>
      </c>
      <c r="U7491">
        <v>0</v>
      </c>
      <c r="V7491">
        <v>0</v>
      </c>
      <c r="W7491">
        <v>0</v>
      </c>
      <c r="X7491">
        <v>0</v>
      </c>
      <c r="Y7491">
        <v>0</v>
      </c>
      <c r="Z7491">
        <v>0</v>
      </c>
      <c r="AA7491">
        <v>0</v>
      </c>
      <c r="AB7491">
        <v>0</v>
      </c>
      <c r="AC7491">
        <v>0</v>
      </c>
    </row>
    <row r="7492" spans="1:29">
      <c r="A7492" t="s">
        <v>1121</v>
      </c>
      <c r="B7492" t="s">
        <v>19</v>
      </c>
      <c r="C7492">
        <v>0</v>
      </c>
      <c r="D7492">
        <v>0</v>
      </c>
      <c r="E7492">
        <v>0</v>
      </c>
      <c r="F7492">
        <v>0</v>
      </c>
      <c r="G7492">
        <v>0</v>
      </c>
      <c r="H7492">
        <v>0</v>
      </c>
      <c r="I7492">
        <v>0</v>
      </c>
      <c r="J7492">
        <v>0</v>
      </c>
      <c r="K7492">
        <v>0</v>
      </c>
      <c r="L7492">
        <v>0</v>
      </c>
      <c r="M7492">
        <v>0</v>
      </c>
      <c r="N7492">
        <v>0</v>
      </c>
      <c r="O7492">
        <v>0</v>
      </c>
      <c r="P7492">
        <v>0</v>
      </c>
      <c r="Q7492">
        <v>0</v>
      </c>
      <c r="R7492">
        <v>0</v>
      </c>
      <c r="S7492">
        <v>0</v>
      </c>
      <c r="T7492">
        <v>0</v>
      </c>
      <c r="U7492">
        <v>0</v>
      </c>
      <c r="V7492">
        <v>0</v>
      </c>
      <c r="W7492">
        <v>0</v>
      </c>
      <c r="X7492">
        <v>0</v>
      </c>
      <c r="Y7492">
        <v>0</v>
      </c>
      <c r="Z7492">
        <v>0</v>
      </c>
      <c r="AA7492">
        <v>0</v>
      </c>
      <c r="AB7492">
        <v>0</v>
      </c>
      <c r="AC7492">
        <v>0</v>
      </c>
    </row>
    <row r="7493" spans="1:29">
      <c r="A7493" t="s">
        <v>1122</v>
      </c>
      <c r="B7493" t="s">
        <v>19</v>
      </c>
      <c r="C7493" s="2">
        <v>60909500</v>
      </c>
      <c r="D7493" s="2">
        <v>58530600</v>
      </c>
      <c r="E7493" s="2">
        <v>56400400</v>
      </c>
      <c r="F7493" s="2">
        <v>54286500</v>
      </c>
      <c r="G7493" s="2">
        <v>52078200</v>
      </c>
      <c r="H7493" s="2">
        <v>49958500</v>
      </c>
      <c r="I7493" s="2">
        <v>47802800</v>
      </c>
      <c r="J7493" s="2">
        <v>45600400</v>
      </c>
      <c r="K7493" s="2">
        <v>43510700</v>
      </c>
      <c r="L7493" s="2">
        <v>41477900</v>
      </c>
      <c r="M7493" s="2">
        <v>39464300</v>
      </c>
      <c r="N7493" s="2">
        <v>37519900</v>
      </c>
      <c r="O7493" s="2">
        <v>35604300</v>
      </c>
      <c r="P7493" s="2">
        <v>33732000</v>
      </c>
      <c r="Q7493" s="2">
        <v>31882800</v>
      </c>
      <c r="R7493" s="2">
        <v>30038500</v>
      </c>
      <c r="S7493" s="2">
        <v>28208300</v>
      </c>
      <c r="T7493" s="2">
        <v>26385200</v>
      </c>
      <c r="U7493" s="2">
        <v>24586100</v>
      </c>
      <c r="V7493" s="2">
        <v>22788300</v>
      </c>
      <c r="W7493" s="2">
        <v>20984600</v>
      </c>
      <c r="X7493" s="2">
        <v>19186300</v>
      </c>
      <c r="Y7493" s="2">
        <v>17394700</v>
      </c>
      <c r="Z7493" s="2">
        <v>15636800</v>
      </c>
      <c r="AA7493" s="2">
        <v>13889100</v>
      </c>
      <c r="AB7493" s="2">
        <v>12138800</v>
      </c>
      <c r="AC7493" s="2">
        <v>10392100</v>
      </c>
    </row>
    <row r="7494" spans="1:29">
      <c r="A7494" t="s">
        <v>1123</v>
      </c>
      <c r="B7494" t="s">
        <v>19</v>
      </c>
      <c r="C7494" s="2">
        <v>175654000</v>
      </c>
      <c r="D7494" s="2">
        <v>194010000</v>
      </c>
      <c r="E7494" s="2">
        <v>212774000</v>
      </c>
      <c r="F7494" s="2">
        <v>231274000</v>
      </c>
      <c r="G7494" s="2">
        <v>248928000</v>
      </c>
      <c r="H7494" s="2">
        <v>266556000</v>
      </c>
      <c r="I7494" s="2">
        <v>283505000</v>
      </c>
      <c r="J7494" s="2">
        <v>299562000</v>
      </c>
      <c r="K7494" s="2">
        <v>315781000</v>
      </c>
      <c r="L7494" s="2">
        <v>331918000</v>
      </c>
      <c r="M7494" s="2">
        <v>347728000</v>
      </c>
      <c r="N7494" s="2">
        <v>363722000</v>
      </c>
      <c r="O7494" s="2">
        <v>379622000</v>
      </c>
      <c r="P7494" s="2">
        <v>395663000</v>
      </c>
      <c r="Q7494" s="2">
        <v>411702000</v>
      </c>
      <c r="R7494" s="2">
        <v>427526000</v>
      </c>
      <c r="S7494" s="2">
        <v>443268000</v>
      </c>
      <c r="T7494" s="2">
        <v>458832000</v>
      </c>
      <c r="U7494" s="2">
        <v>474552000</v>
      </c>
      <c r="V7494" s="2">
        <v>490038000</v>
      </c>
      <c r="W7494" s="2">
        <v>505072000</v>
      </c>
      <c r="X7494" s="2">
        <v>519840000</v>
      </c>
      <c r="Y7494" s="2">
        <v>534343000</v>
      </c>
      <c r="Z7494" s="2">
        <v>549535000</v>
      </c>
      <c r="AA7494" s="2">
        <v>564859000</v>
      </c>
      <c r="AB7494" s="2">
        <v>579835000</v>
      </c>
      <c r="AC7494" s="2">
        <v>594660000</v>
      </c>
    </row>
    <row r="7495" spans="1:29">
      <c r="A7495" t="s">
        <v>1124</v>
      </c>
      <c r="B7495" t="s">
        <v>19</v>
      </c>
      <c r="C7495">
        <v>0</v>
      </c>
      <c r="D7495">
        <v>0</v>
      </c>
      <c r="E7495">
        <v>0</v>
      </c>
      <c r="F7495">
        <v>0</v>
      </c>
      <c r="G7495">
        <v>0</v>
      </c>
      <c r="H7495">
        <v>0</v>
      </c>
      <c r="I7495">
        <v>0</v>
      </c>
      <c r="J7495">
        <v>0</v>
      </c>
      <c r="K7495">
        <v>0</v>
      </c>
      <c r="L7495">
        <v>0</v>
      </c>
      <c r="M7495">
        <v>0</v>
      </c>
      <c r="N7495">
        <v>0</v>
      </c>
      <c r="O7495">
        <v>0</v>
      </c>
      <c r="P7495">
        <v>0</v>
      </c>
      <c r="Q7495">
        <v>0</v>
      </c>
      <c r="R7495">
        <v>0</v>
      </c>
      <c r="S7495">
        <v>0</v>
      </c>
      <c r="T7495">
        <v>0</v>
      </c>
      <c r="U7495">
        <v>0</v>
      </c>
      <c r="V7495">
        <v>0</v>
      </c>
      <c r="W7495">
        <v>0</v>
      </c>
      <c r="X7495">
        <v>0</v>
      </c>
      <c r="Y7495">
        <v>0</v>
      </c>
      <c r="Z7495">
        <v>0</v>
      </c>
      <c r="AA7495">
        <v>0</v>
      </c>
      <c r="AB7495">
        <v>0</v>
      </c>
      <c r="AC7495">
        <v>0</v>
      </c>
    </row>
    <row r="7496" spans="1:29">
      <c r="A7496" t="s">
        <v>1125</v>
      </c>
      <c r="B7496" t="s">
        <v>19</v>
      </c>
      <c r="C7496">
        <v>0</v>
      </c>
      <c r="D7496">
        <v>0</v>
      </c>
      <c r="E7496">
        <v>0</v>
      </c>
      <c r="F7496">
        <v>0</v>
      </c>
      <c r="G7496">
        <v>0</v>
      </c>
      <c r="H7496">
        <v>0</v>
      </c>
      <c r="I7496">
        <v>0</v>
      </c>
      <c r="J7496">
        <v>0</v>
      </c>
      <c r="K7496">
        <v>0</v>
      </c>
      <c r="L7496">
        <v>0</v>
      </c>
      <c r="M7496">
        <v>0</v>
      </c>
      <c r="N7496">
        <v>0</v>
      </c>
      <c r="O7496">
        <v>0</v>
      </c>
      <c r="P7496">
        <v>0</v>
      </c>
      <c r="Q7496">
        <v>0</v>
      </c>
      <c r="R7496">
        <v>0</v>
      </c>
      <c r="S7496">
        <v>0</v>
      </c>
      <c r="T7496">
        <v>0</v>
      </c>
      <c r="U7496">
        <v>0</v>
      </c>
      <c r="V7496">
        <v>0</v>
      </c>
      <c r="W7496">
        <v>0</v>
      </c>
      <c r="X7496">
        <v>0</v>
      </c>
      <c r="Y7496">
        <v>0</v>
      </c>
      <c r="Z7496">
        <v>0</v>
      </c>
      <c r="AA7496">
        <v>0</v>
      </c>
      <c r="AB7496">
        <v>0</v>
      </c>
      <c r="AC7496">
        <v>0</v>
      </c>
    </row>
    <row r="7497" spans="1:29">
      <c r="A7497" t="s">
        <v>1126</v>
      </c>
      <c r="B7497" t="s">
        <v>19</v>
      </c>
      <c r="C7497">
        <v>0</v>
      </c>
      <c r="D7497">
        <v>0</v>
      </c>
      <c r="E7497">
        <v>0</v>
      </c>
      <c r="F7497">
        <v>0</v>
      </c>
      <c r="G7497">
        <v>0</v>
      </c>
      <c r="H7497">
        <v>0</v>
      </c>
      <c r="I7497">
        <v>0</v>
      </c>
      <c r="J7497">
        <v>0</v>
      </c>
      <c r="K7497">
        <v>0</v>
      </c>
      <c r="L7497">
        <v>0</v>
      </c>
      <c r="M7497">
        <v>0</v>
      </c>
      <c r="N7497">
        <v>0</v>
      </c>
      <c r="O7497">
        <v>0</v>
      </c>
      <c r="P7497">
        <v>0</v>
      </c>
      <c r="Q7497">
        <v>0</v>
      </c>
      <c r="R7497">
        <v>0</v>
      </c>
      <c r="S7497">
        <v>0</v>
      </c>
      <c r="T7497">
        <v>0</v>
      </c>
      <c r="U7497">
        <v>0</v>
      </c>
      <c r="V7497">
        <v>0</v>
      </c>
      <c r="W7497">
        <v>0</v>
      </c>
      <c r="X7497">
        <v>0</v>
      </c>
      <c r="Y7497">
        <v>0</v>
      </c>
      <c r="Z7497">
        <v>0</v>
      </c>
      <c r="AA7497">
        <v>0</v>
      </c>
      <c r="AB7497">
        <v>0</v>
      </c>
      <c r="AC7497">
        <v>0</v>
      </c>
    </row>
    <row r="7498" spans="1:29">
      <c r="A7498" t="s">
        <v>1127</v>
      </c>
      <c r="B7498" t="s">
        <v>19</v>
      </c>
      <c r="C7498">
        <v>0</v>
      </c>
      <c r="D7498">
        <v>0</v>
      </c>
      <c r="E7498">
        <v>0</v>
      </c>
      <c r="F7498">
        <v>0</v>
      </c>
      <c r="G7498">
        <v>0</v>
      </c>
      <c r="H7498">
        <v>0</v>
      </c>
      <c r="I7498">
        <v>0</v>
      </c>
      <c r="J7498">
        <v>0</v>
      </c>
      <c r="K7498">
        <v>0</v>
      </c>
      <c r="L7498">
        <v>0</v>
      </c>
      <c r="M7498">
        <v>0</v>
      </c>
      <c r="N7498">
        <v>0</v>
      </c>
      <c r="O7498">
        <v>0</v>
      </c>
      <c r="P7498">
        <v>0</v>
      </c>
      <c r="Q7498">
        <v>0</v>
      </c>
      <c r="R7498">
        <v>0</v>
      </c>
      <c r="S7498">
        <v>0</v>
      </c>
      <c r="T7498">
        <v>0</v>
      </c>
      <c r="U7498">
        <v>0</v>
      </c>
      <c r="V7498">
        <v>0</v>
      </c>
      <c r="W7498">
        <v>0</v>
      </c>
      <c r="X7498">
        <v>0</v>
      </c>
      <c r="Y7498">
        <v>0</v>
      </c>
      <c r="Z7498">
        <v>0</v>
      </c>
      <c r="AA7498">
        <v>0</v>
      </c>
      <c r="AB7498">
        <v>0</v>
      </c>
      <c r="AC7498">
        <v>0</v>
      </c>
    </row>
    <row r="7499" spans="1:29">
      <c r="A7499" t="s">
        <v>1128</v>
      </c>
      <c r="B7499" t="s">
        <v>19</v>
      </c>
      <c r="C7499">
        <v>0</v>
      </c>
      <c r="D7499">
        <v>0</v>
      </c>
      <c r="E7499">
        <v>0</v>
      </c>
      <c r="F7499">
        <v>0</v>
      </c>
      <c r="G7499">
        <v>0</v>
      </c>
      <c r="H7499">
        <v>0</v>
      </c>
      <c r="I7499">
        <v>0</v>
      </c>
      <c r="J7499">
        <v>0</v>
      </c>
      <c r="K7499">
        <v>0</v>
      </c>
      <c r="L7499">
        <v>0</v>
      </c>
      <c r="M7499">
        <v>0</v>
      </c>
      <c r="N7499">
        <v>0</v>
      </c>
      <c r="O7499">
        <v>0</v>
      </c>
      <c r="P7499">
        <v>0</v>
      </c>
      <c r="Q7499">
        <v>0</v>
      </c>
      <c r="R7499">
        <v>0</v>
      </c>
      <c r="S7499">
        <v>0</v>
      </c>
      <c r="T7499">
        <v>0</v>
      </c>
      <c r="U7499">
        <v>0</v>
      </c>
      <c r="V7499">
        <v>0</v>
      </c>
      <c r="W7499">
        <v>0</v>
      </c>
      <c r="X7499">
        <v>0</v>
      </c>
      <c r="Y7499">
        <v>0</v>
      </c>
      <c r="Z7499">
        <v>0</v>
      </c>
      <c r="AA7499">
        <v>0</v>
      </c>
      <c r="AB7499">
        <v>0</v>
      </c>
      <c r="AC7499">
        <v>0</v>
      </c>
    </row>
    <row r="7500" spans="1:29">
      <c r="A7500" t="s">
        <v>1129</v>
      </c>
      <c r="B7500" t="s">
        <v>19</v>
      </c>
      <c r="C7500">
        <v>0</v>
      </c>
      <c r="D7500">
        <v>0</v>
      </c>
      <c r="E7500">
        <v>0</v>
      </c>
      <c r="F7500">
        <v>0</v>
      </c>
      <c r="G7500">
        <v>0</v>
      </c>
      <c r="H7500">
        <v>0</v>
      </c>
      <c r="I7500">
        <v>0</v>
      </c>
      <c r="J7500">
        <v>0</v>
      </c>
      <c r="K7500">
        <v>0</v>
      </c>
      <c r="L7500">
        <v>0</v>
      </c>
      <c r="M7500">
        <v>0</v>
      </c>
      <c r="N7500">
        <v>0</v>
      </c>
      <c r="O7500">
        <v>0</v>
      </c>
      <c r="P7500">
        <v>0</v>
      </c>
      <c r="Q7500">
        <v>0</v>
      </c>
      <c r="R7500">
        <v>0</v>
      </c>
      <c r="S7500">
        <v>0</v>
      </c>
      <c r="T7500">
        <v>0</v>
      </c>
      <c r="U7500">
        <v>0</v>
      </c>
      <c r="V7500">
        <v>0</v>
      </c>
      <c r="W7500">
        <v>0</v>
      </c>
      <c r="X7500">
        <v>0</v>
      </c>
      <c r="Y7500">
        <v>0</v>
      </c>
      <c r="Z7500">
        <v>0</v>
      </c>
      <c r="AA7500">
        <v>0</v>
      </c>
      <c r="AB7500">
        <v>0</v>
      </c>
      <c r="AC7500">
        <v>0</v>
      </c>
    </row>
    <row r="7501" spans="1:29">
      <c r="A7501" t="s">
        <v>1130</v>
      </c>
      <c r="B7501" t="s">
        <v>19</v>
      </c>
      <c r="C7501">
        <v>0</v>
      </c>
      <c r="D7501">
        <v>0</v>
      </c>
      <c r="E7501">
        <v>0</v>
      </c>
      <c r="F7501">
        <v>0</v>
      </c>
      <c r="G7501">
        <v>0</v>
      </c>
      <c r="H7501">
        <v>0</v>
      </c>
      <c r="I7501">
        <v>0</v>
      </c>
      <c r="J7501">
        <v>0</v>
      </c>
      <c r="K7501">
        <v>0</v>
      </c>
      <c r="L7501">
        <v>0</v>
      </c>
      <c r="M7501">
        <v>0</v>
      </c>
      <c r="N7501">
        <v>0</v>
      </c>
      <c r="O7501">
        <v>0</v>
      </c>
      <c r="P7501">
        <v>0</v>
      </c>
      <c r="Q7501">
        <v>0</v>
      </c>
      <c r="R7501">
        <v>0</v>
      </c>
      <c r="S7501">
        <v>0</v>
      </c>
      <c r="T7501">
        <v>0</v>
      </c>
      <c r="U7501">
        <v>0</v>
      </c>
      <c r="V7501">
        <v>0</v>
      </c>
      <c r="W7501">
        <v>0</v>
      </c>
      <c r="X7501">
        <v>0</v>
      </c>
      <c r="Y7501">
        <v>0</v>
      </c>
      <c r="Z7501">
        <v>0</v>
      </c>
      <c r="AA7501">
        <v>0</v>
      </c>
      <c r="AB7501">
        <v>0</v>
      </c>
      <c r="AC7501">
        <v>0</v>
      </c>
    </row>
    <row r="7502" spans="1:29">
      <c r="A7502" t="s">
        <v>1131</v>
      </c>
      <c r="B7502" t="s">
        <v>19</v>
      </c>
      <c r="C7502">
        <v>0</v>
      </c>
      <c r="D7502">
        <v>0</v>
      </c>
      <c r="E7502">
        <v>0</v>
      </c>
      <c r="F7502">
        <v>0</v>
      </c>
      <c r="G7502">
        <v>0</v>
      </c>
      <c r="H7502">
        <v>0</v>
      </c>
      <c r="I7502">
        <v>0</v>
      </c>
      <c r="J7502">
        <v>0</v>
      </c>
      <c r="K7502">
        <v>0</v>
      </c>
      <c r="L7502">
        <v>0</v>
      </c>
      <c r="M7502">
        <v>0</v>
      </c>
      <c r="N7502">
        <v>0</v>
      </c>
      <c r="O7502">
        <v>0</v>
      </c>
      <c r="P7502">
        <v>0</v>
      </c>
      <c r="Q7502">
        <v>0</v>
      </c>
      <c r="R7502">
        <v>0</v>
      </c>
      <c r="S7502">
        <v>0</v>
      </c>
      <c r="T7502">
        <v>0</v>
      </c>
      <c r="U7502">
        <v>0</v>
      </c>
      <c r="V7502">
        <v>0</v>
      </c>
      <c r="W7502">
        <v>0</v>
      </c>
      <c r="X7502">
        <v>0</v>
      </c>
      <c r="Y7502">
        <v>0</v>
      </c>
      <c r="Z7502">
        <v>0</v>
      </c>
      <c r="AA7502">
        <v>0</v>
      </c>
      <c r="AB7502">
        <v>0</v>
      </c>
      <c r="AC7502">
        <v>0</v>
      </c>
    </row>
    <row r="7503" spans="1:29">
      <c r="A7503" t="s">
        <v>1132</v>
      </c>
      <c r="B7503" t="s">
        <v>19</v>
      </c>
      <c r="C7503">
        <v>0</v>
      </c>
      <c r="D7503">
        <v>0</v>
      </c>
      <c r="E7503">
        <v>0</v>
      </c>
      <c r="F7503">
        <v>0</v>
      </c>
      <c r="G7503">
        <v>0</v>
      </c>
      <c r="H7503">
        <v>0</v>
      </c>
      <c r="I7503">
        <v>0</v>
      </c>
      <c r="J7503">
        <v>0</v>
      </c>
      <c r="K7503">
        <v>0</v>
      </c>
      <c r="L7503">
        <v>0</v>
      </c>
      <c r="M7503">
        <v>0</v>
      </c>
      <c r="N7503">
        <v>0</v>
      </c>
      <c r="O7503">
        <v>0</v>
      </c>
      <c r="P7503">
        <v>0</v>
      </c>
      <c r="Q7503">
        <v>0</v>
      </c>
      <c r="R7503">
        <v>0</v>
      </c>
      <c r="S7503">
        <v>0</v>
      </c>
      <c r="T7503">
        <v>0</v>
      </c>
      <c r="U7503">
        <v>0</v>
      </c>
      <c r="V7503">
        <v>0</v>
      </c>
      <c r="W7503">
        <v>0</v>
      </c>
      <c r="X7503">
        <v>0</v>
      </c>
      <c r="Y7503">
        <v>0</v>
      </c>
      <c r="Z7503">
        <v>0</v>
      </c>
      <c r="AA7503">
        <v>0</v>
      </c>
      <c r="AB7503">
        <v>0</v>
      </c>
      <c r="AC7503">
        <v>0</v>
      </c>
    </row>
    <row r="7504" spans="1:29">
      <c r="A7504" t="s">
        <v>1133</v>
      </c>
      <c r="B7504" t="s">
        <v>19</v>
      </c>
      <c r="C7504" s="2">
        <v>487131000</v>
      </c>
      <c r="D7504" s="2">
        <v>476748000</v>
      </c>
      <c r="E7504" s="2">
        <v>481013000</v>
      </c>
      <c r="F7504" s="2">
        <v>488263000</v>
      </c>
      <c r="G7504" s="2">
        <v>494070000</v>
      </c>
      <c r="H7504" s="2">
        <v>500366000</v>
      </c>
      <c r="I7504" s="2">
        <v>506515000</v>
      </c>
      <c r="J7504" s="2">
        <v>511991000</v>
      </c>
      <c r="K7504" s="2">
        <v>517929000</v>
      </c>
      <c r="L7504" s="2">
        <v>523836000</v>
      </c>
      <c r="M7504" s="2">
        <v>530072000</v>
      </c>
      <c r="N7504" s="2">
        <v>534911000</v>
      </c>
      <c r="O7504" s="2">
        <v>538850000</v>
      </c>
      <c r="P7504" s="2">
        <v>542725000</v>
      </c>
      <c r="Q7504" s="2">
        <v>546108000</v>
      </c>
      <c r="R7504" s="2">
        <v>549497000</v>
      </c>
      <c r="S7504" s="2">
        <v>552536000</v>
      </c>
      <c r="T7504" s="2">
        <v>555509000</v>
      </c>
      <c r="U7504" s="2">
        <v>558567000</v>
      </c>
      <c r="V7504" s="2">
        <v>561545000</v>
      </c>
      <c r="W7504" s="2">
        <v>564381000</v>
      </c>
      <c r="X7504" s="2">
        <v>567076000</v>
      </c>
      <c r="Y7504" s="2">
        <v>569334000</v>
      </c>
      <c r="Z7504" s="2">
        <v>572644000</v>
      </c>
      <c r="AA7504" s="2">
        <v>576552000</v>
      </c>
      <c r="AB7504" s="2">
        <v>580309000</v>
      </c>
      <c r="AC7504" s="2">
        <v>583797000</v>
      </c>
    </row>
    <row r="7505" spans="1:29">
      <c r="A7505" t="s">
        <v>1134</v>
      </c>
      <c r="B7505" t="s">
        <v>19</v>
      </c>
      <c r="C7505">
        <v>0</v>
      </c>
      <c r="D7505">
        <v>0</v>
      </c>
      <c r="E7505">
        <v>0</v>
      </c>
      <c r="F7505">
        <v>0</v>
      </c>
      <c r="G7505">
        <v>0</v>
      </c>
      <c r="H7505">
        <v>0</v>
      </c>
      <c r="I7505">
        <v>0</v>
      </c>
      <c r="J7505">
        <v>0</v>
      </c>
      <c r="K7505">
        <v>0</v>
      </c>
      <c r="L7505">
        <v>0</v>
      </c>
      <c r="M7505">
        <v>0</v>
      </c>
      <c r="N7505">
        <v>0</v>
      </c>
      <c r="O7505">
        <v>0</v>
      </c>
      <c r="P7505">
        <v>0</v>
      </c>
      <c r="Q7505">
        <v>0</v>
      </c>
      <c r="R7505">
        <v>0</v>
      </c>
      <c r="S7505">
        <v>0</v>
      </c>
      <c r="T7505">
        <v>0</v>
      </c>
      <c r="U7505">
        <v>0</v>
      </c>
      <c r="V7505">
        <v>0</v>
      </c>
      <c r="W7505">
        <v>0</v>
      </c>
      <c r="X7505">
        <v>0</v>
      </c>
      <c r="Y7505">
        <v>0</v>
      </c>
      <c r="Z7505">
        <v>0</v>
      </c>
      <c r="AA7505">
        <v>0</v>
      </c>
      <c r="AB7505">
        <v>0</v>
      </c>
      <c r="AC7505">
        <v>0</v>
      </c>
    </row>
    <row r="7506" spans="1:29">
      <c r="A7506" t="s">
        <v>1135</v>
      </c>
      <c r="B7506" t="s">
        <v>19</v>
      </c>
      <c r="C7506">
        <v>0</v>
      </c>
      <c r="D7506">
        <v>0</v>
      </c>
      <c r="E7506">
        <v>0</v>
      </c>
      <c r="F7506">
        <v>0</v>
      </c>
      <c r="G7506">
        <v>0</v>
      </c>
      <c r="H7506">
        <v>0</v>
      </c>
      <c r="I7506">
        <v>0</v>
      </c>
      <c r="J7506">
        <v>0</v>
      </c>
      <c r="K7506">
        <v>0</v>
      </c>
      <c r="L7506">
        <v>0</v>
      </c>
      <c r="M7506">
        <v>0</v>
      </c>
      <c r="N7506">
        <v>0</v>
      </c>
      <c r="O7506">
        <v>0</v>
      </c>
      <c r="P7506">
        <v>0</v>
      </c>
      <c r="Q7506">
        <v>0</v>
      </c>
      <c r="R7506">
        <v>0</v>
      </c>
      <c r="S7506">
        <v>0</v>
      </c>
      <c r="T7506">
        <v>0</v>
      </c>
      <c r="U7506">
        <v>0</v>
      </c>
      <c r="V7506">
        <v>0</v>
      </c>
      <c r="W7506">
        <v>0</v>
      </c>
      <c r="X7506">
        <v>0</v>
      </c>
      <c r="Y7506">
        <v>0</v>
      </c>
      <c r="Z7506">
        <v>0</v>
      </c>
      <c r="AA7506">
        <v>0</v>
      </c>
      <c r="AB7506">
        <v>0</v>
      </c>
      <c r="AC7506">
        <v>0</v>
      </c>
    </row>
    <row r="7507" spans="1:29">
      <c r="A7507" t="s">
        <v>1136</v>
      </c>
      <c r="B7507" t="s">
        <v>19</v>
      </c>
      <c r="C7507">
        <v>0</v>
      </c>
      <c r="D7507">
        <v>0</v>
      </c>
      <c r="E7507">
        <v>0</v>
      </c>
      <c r="F7507">
        <v>0</v>
      </c>
      <c r="G7507">
        <v>0</v>
      </c>
      <c r="H7507">
        <v>0</v>
      </c>
      <c r="I7507">
        <v>0</v>
      </c>
      <c r="J7507">
        <v>0</v>
      </c>
      <c r="K7507">
        <v>0</v>
      </c>
      <c r="L7507">
        <v>0</v>
      </c>
      <c r="M7507">
        <v>0</v>
      </c>
      <c r="N7507">
        <v>0</v>
      </c>
      <c r="O7507">
        <v>0</v>
      </c>
      <c r="P7507">
        <v>0</v>
      </c>
      <c r="Q7507">
        <v>0</v>
      </c>
      <c r="R7507">
        <v>0</v>
      </c>
      <c r="S7507">
        <v>0</v>
      </c>
      <c r="T7507">
        <v>0</v>
      </c>
      <c r="U7507">
        <v>0</v>
      </c>
      <c r="V7507">
        <v>0</v>
      </c>
      <c r="W7507">
        <v>0</v>
      </c>
      <c r="X7507">
        <v>0</v>
      </c>
      <c r="Y7507">
        <v>0</v>
      </c>
      <c r="Z7507">
        <v>0</v>
      </c>
      <c r="AA7507">
        <v>0</v>
      </c>
      <c r="AB7507">
        <v>0</v>
      </c>
      <c r="AC7507">
        <v>0</v>
      </c>
    </row>
    <row r="7508" spans="1:29">
      <c r="A7508" t="s">
        <v>1137</v>
      </c>
      <c r="B7508" t="s">
        <v>19</v>
      </c>
      <c r="C7508" s="2">
        <v>1440570000</v>
      </c>
      <c r="D7508" s="2">
        <v>1409870000</v>
      </c>
      <c r="E7508" s="2">
        <v>1422480000</v>
      </c>
      <c r="F7508" s="2">
        <v>1443920000</v>
      </c>
      <c r="G7508" s="2">
        <v>1461090000</v>
      </c>
      <c r="H7508" s="2">
        <v>1479710000</v>
      </c>
      <c r="I7508" s="2">
        <v>1497900000</v>
      </c>
      <c r="J7508" s="2">
        <v>1514090000</v>
      </c>
      <c r="K7508" s="2">
        <v>1531650000</v>
      </c>
      <c r="L7508" s="2">
        <v>1549120000</v>
      </c>
      <c r="M7508" s="2">
        <v>1567560000</v>
      </c>
      <c r="N7508" s="2">
        <v>1581870000</v>
      </c>
      <c r="O7508" s="2">
        <v>1593520000</v>
      </c>
      <c r="P7508" s="2">
        <v>1604980000</v>
      </c>
      <c r="Q7508" s="2">
        <v>1614980000</v>
      </c>
      <c r="R7508" s="2">
        <v>1625000000</v>
      </c>
      <c r="S7508" s="2">
        <v>1633990000</v>
      </c>
      <c r="T7508" s="2">
        <v>1642780000</v>
      </c>
      <c r="U7508" s="2">
        <v>1651830000</v>
      </c>
      <c r="V7508" s="2">
        <v>1660630000</v>
      </c>
      <c r="W7508" s="2">
        <v>1669020000</v>
      </c>
      <c r="X7508" s="2">
        <v>1676990000</v>
      </c>
      <c r="Y7508" s="2">
        <v>1683670000</v>
      </c>
      <c r="Z7508" s="2">
        <v>1693450000</v>
      </c>
      <c r="AA7508" s="2">
        <v>1705010000</v>
      </c>
      <c r="AB7508" s="2">
        <v>1716120000</v>
      </c>
      <c r="AC7508" s="2">
        <v>1726440000</v>
      </c>
    </row>
    <row r="7509" spans="1:29">
      <c r="A7509" t="s">
        <v>1138</v>
      </c>
      <c r="B7509" t="s">
        <v>19</v>
      </c>
      <c r="C7509">
        <v>0</v>
      </c>
      <c r="D7509">
        <v>0</v>
      </c>
      <c r="E7509">
        <v>0</v>
      </c>
      <c r="F7509">
        <v>0</v>
      </c>
      <c r="G7509">
        <v>0</v>
      </c>
      <c r="H7509">
        <v>0</v>
      </c>
      <c r="I7509">
        <v>0</v>
      </c>
      <c r="J7509">
        <v>0</v>
      </c>
      <c r="K7509">
        <v>0</v>
      </c>
      <c r="L7509">
        <v>0</v>
      </c>
      <c r="M7509">
        <v>0</v>
      </c>
      <c r="N7509">
        <v>0</v>
      </c>
      <c r="O7509">
        <v>0</v>
      </c>
      <c r="P7509">
        <v>0</v>
      </c>
      <c r="Q7509">
        <v>0</v>
      </c>
      <c r="R7509">
        <v>0</v>
      </c>
      <c r="S7509">
        <v>0</v>
      </c>
      <c r="T7509">
        <v>0</v>
      </c>
      <c r="U7509">
        <v>0</v>
      </c>
      <c r="V7509">
        <v>0</v>
      </c>
      <c r="W7509">
        <v>0</v>
      </c>
      <c r="X7509">
        <v>0</v>
      </c>
      <c r="Y7509">
        <v>0</v>
      </c>
      <c r="Z7509">
        <v>0</v>
      </c>
      <c r="AA7509">
        <v>0</v>
      </c>
      <c r="AB7509">
        <v>0</v>
      </c>
      <c r="AC7509">
        <v>0</v>
      </c>
    </row>
    <row r="7510" spans="1:29">
      <c r="A7510" t="s">
        <v>1139</v>
      </c>
      <c r="B7510" t="s">
        <v>19</v>
      </c>
      <c r="C7510">
        <v>0</v>
      </c>
      <c r="D7510">
        <v>0</v>
      </c>
      <c r="E7510">
        <v>0</v>
      </c>
      <c r="F7510">
        <v>0</v>
      </c>
      <c r="G7510">
        <v>0</v>
      </c>
      <c r="H7510">
        <v>0</v>
      </c>
      <c r="I7510">
        <v>0</v>
      </c>
      <c r="J7510">
        <v>0</v>
      </c>
      <c r="K7510">
        <v>0</v>
      </c>
      <c r="L7510">
        <v>0</v>
      </c>
      <c r="M7510">
        <v>0</v>
      </c>
      <c r="N7510">
        <v>0</v>
      </c>
      <c r="O7510">
        <v>0</v>
      </c>
      <c r="P7510">
        <v>0</v>
      </c>
      <c r="Q7510">
        <v>0</v>
      </c>
      <c r="R7510">
        <v>0</v>
      </c>
      <c r="S7510">
        <v>0</v>
      </c>
      <c r="T7510">
        <v>0</v>
      </c>
      <c r="U7510">
        <v>0</v>
      </c>
      <c r="V7510">
        <v>0</v>
      </c>
      <c r="W7510">
        <v>0</v>
      </c>
      <c r="X7510">
        <v>0</v>
      </c>
      <c r="Y7510">
        <v>0</v>
      </c>
      <c r="Z7510">
        <v>0</v>
      </c>
      <c r="AA7510">
        <v>0</v>
      </c>
      <c r="AB7510">
        <v>0</v>
      </c>
      <c r="AC7510">
        <v>0</v>
      </c>
    </row>
    <row r="7511" spans="1:29">
      <c r="A7511" t="s">
        <v>1140</v>
      </c>
      <c r="B7511" t="s">
        <v>19</v>
      </c>
      <c r="C7511">
        <v>0</v>
      </c>
      <c r="D7511">
        <v>0</v>
      </c>
      <c r="E7511">
        <v>0</v>
      </c>
      <c r="F7511">
        <v>0</v>
      </c>
      <c r="G7511">
        <v>0</v>
      </c>
      <c r="H7511">
        <v>0</v>
      </c>
      <c r="I7511">
        <v>0</v>
      </c>
      <c r="J7511">
        <v>0</v>
      </c>
      <c r="K7511">
        <v>0</v>
      </c>
      <c r="L7511">
        <v>0</v>
      </c>
      <c r="M7511">
        <v>0</v>
      </c>
      <c r="N7511">
        <v>0</v>
      </c>
      <c r="O7511">
        <v>0</v>
      </c>
      <c r="P7511">
        <v>0</v>
      </c>
      <c r="Q7511">
        <v>0</v>
      </c>
      <c r="R7511">
        <v>0</v>
      </c>
      <c r="S7511">
        <v>0</v>
      </c>
      <c r="T7511">
        <v>0</v>
      </c>
      <c r="U7511">
        <v>0</v>
      </c>
      <c r="V7511">
        <v>0</v>
      </c>
      <c r="W7511">
        <v>0</v>
      </c>
      <c r="X7511">
        <v>0</v>
      </c>
      <c r="Y7511">
        <v>0</v>
      </c>
      <c r="Z7511">
        <v>0</v>
      </c>
      <c r="AA7511">
        <v>0</v>
      </c>
      <c r="AB7511">
        <v>0</v>
      </c>
      <c r="AC7511">
        <v>0</v>
      </c>
    </row>
    <row r="7512" spans="1:29">
      <c r="A7512" t="s">
        <v>1141</v>
      </c>
      <c r="B7512" t="s">
        <v>19</v>
      </c>
      <c r="C7512">
        <v>0</v>
      </c>
      <c r="D7512">
        <v>0</v>
      </c>
      <c r="E7512">
        <v>0</v>
      </c>
      <c r="F7512">
        <v>0</v>
      </c>
      <c r="G7512">
        <v>0</v>
      </c>
      <c r="H7512">
        <v>0</v>
      </c>
      <c r="I7512">
        <v>0</v>
      </c>
      <c r="J7512">
        <v>0</v>
      </c>
      <c r="K7512">
        <v>0</v>
      </c>
      <c r="L7512">
        <v>0</v>
      </c>
      <c r="M7512">
        <v>0</v>
      </c>
      <c r="N7512">
        <v>0</v>
      </c>
      <c r="O7512">
        <v>0</v>
      </c>
      <c r="P7512">
        <v>0</v>
      </c>
      <c r="Q7512">
        <v>0</v>
      </c>
      <c r="R7512">
        <v>0</v>
      </c>
      <c r="S7512">
        <v>0</v>
      </c>
      <c r="T7512">
        <v>0</v>
      </c>
      <c r="U7512">
        <v>0</v>
      </c>
      <c r="V7512">
        <v>0</v>
      </c>
      <c r="W7512">
        <v>0</v>
      </c>
      <c r="X7512">
        <v>0</v>
      </c>
      <c r="Y7512">
        <v>0</v>
      </c>
      <c r="Z7512">
        <v>0</v>
      </c>
      <c r="AA7512">
        <v>0</v>
      </c>
      <c r="AB7512">
        <v>0</v>
      </c>
      <c r="AC7512">
        <v>0</v>
      </c>
    </row>
    <row r="7513" spans="1:29">
      <c r="A7513" t="s">
        <v>1142</v>
      </c>
      <c r="B7513" t="s">
        <v>19</v>
      </c>
      <c r="C7513" s="2">
        <v>115339000</v>
      </c>
      <c r="D7513" s="2">
        <v>110835000</v>
      </c>
      <c r="E7513" s="2">
        <v>106801000</v>
      </c>
      <c r="F7513" s="2">
        <v>102798000</v>
      </c>
      <c r="G7513" s="2">
        <v>98616200</v>
      </c>
      <c r="H7513" s="2">
        <v>94602300</v>
      </c>
      <c r="I7513" s="2">
        <v>90520100</v>
      </c>
      <c r="J7513" s="2">
        <v>86349600</v>
      </c>
      <c r="K7513" s="2">
        <v>82392700</v>
      </c>
      <c r="L7513" s="2">
        <v>78543200</v>
      </c>
      <c r="M7513" s="2">
        <v>74730200</v>
      </c>
      <c r="N7513" s="2">
        <v>71048300</v>
      </c>
      <c r="O7513" s="2">
        <v>67420800</v>
      </c>
      <c r="P7513" s="2">
        <v>63875400</v>
      </c>
      <c r="Q7513" s="2">
        <v>60373900</v>
      </c>
      <c r="R7513" s="2">
        <v>56881500</v>
      </c>
      <c r="S7513" s="2">
        <v>53415700</v>
      </c>
      <c r="T7513" s="2">
        <v>49963500</v>
      </c>
      <c r="U7513" s="2">
        <v>46556600</v>
      </c>
      <c r="V7513" s="2">
        <v>43152200</v>
      </c>
      <c r="W7513" s="2">
        <v>39736800</v>
      </c>
      <c r="X7513" s="2">
        <v>36331500</v>
      </c>
      <c r="Y7513" s="2">
        <v>32938800</v>
      </c>
      <c r="Z7513" s="2">
        <v>29610200</v>
      </c>
      <c r="AA7513" s="2">
        <v>26300600</v>
      </c>
      <c r="AB7513" s="2">
        <v>22986300</v>
      </c>
      <c r="AC7513" s="2">
        <v>19678700</v>
      </c>
    </row>
    <row r="7514" spans="1:29">
      <c r="A7514" t="s">
        <v>1143</v>
      </c>
      <c r="B7514" t="s">
        <v>19</v>
      </c>
      <c r="C7514" s="2">
        <v>40002100</v>
      </c>
      <c r="D7514" s="2">
        <v>44182500</v>
      </c>
      <c r="E7514" s="2">
        <v>48455700</v>
      </c>
      <c r="F7514" s="2">
        <v>52668800</v>
      </c>
      <c r="G7514" s="2">
        <v>56689100</v>
      </c>
      <c r="H7514" s="2">
        <v>60703600</v>
      </c>
      <c r="I7514" s="2">
        <v>64563600</v>
      </c>
      <c r="J7514" s="2">
        <v>68220100</v>
      </c>
      <c r="K7514" s="2">
        <v>71913700</v>
      </c>
      <c r="L7514" s="2">
        <v>75588800</v>
      </c>
      <c r="M7514" s="2">
        <v>79189100</v>
      </c>
      <c r="N7514" s="2">
        <v>82831500</v>
      </c>
      <c r="O7514" s="2">
        <v>86452400</v>
      </c>
      <c r="P7514" s="2">
        <v>90105600</v>
      </c>
      <c r="Q7514" s="2">
        <v>93758200</v>
      </c>
      <c r="R7514" s="2">
        <v>97361800</v>
      </c>
      <c r="S7514" s="2">
        <v>100947000</v>
      </c>
      <c r="T7514" s="2">
        <v>104491000</v>
      </c>
      <c r="U7514" s="2">
        <v>108071000</v>
      </c>
      <c r="V7514" s="2">
        <v>111598000</v>
      </c>
      <c r="W7514" s="2">
        <v>115022000</v>
      </c>
      <c r="X7514" s="2">
        <v>118385000</v>
      </c>
      <c r="Y7514" s="2">
        <v>121687000</v>
      </c>
      <c r="Z7514" s="2">
        <v>125147000</v>
      </c>
      <c r="AA7514" s="2">
        <v>128637000</v>
      </c>
      <c r="AB7514" s="2">
        <v>132048000</v>
      </c>
      <c r="AC7514" s="2">
        <v>135424000</v>
      </c>
    </row>
    <row r="7515" spans="1:29">
      <c r="A7515" t="s">
        <v>1144</v>
      </c>
      <c r="B7515" t="s">
        <v>19</v>
      </c>
      <c r="C7515">
        <v>0</v>
      </c>
      <c r="D7515">
        <v>0</v>
      </c>
      <c r="E7515">
        <v>0</v>
      </c>
      <c r="F7515">
        <v>0</v>
      </c>
      <c r="G7515">
        <v>0</v>
      </c>
      <c r="H7515">
        <v>0</v>
      </c>
      <c r="I7515">
        <v>0</v>
      </c>
      <c r="J7515">
        <v>0</v>
      </c>
      <c r="K7515">
        <v>0</v>
      </c>
      <c r="L7515">
        <v>0</v>
      </c>
      <c r="M7515">
        <v>0</v>
      </c>
      <c r="N7515">
        <v>0</v>
      </c>
      <c r="O7515">
        <v>0</v>
      </c>
      <c r="P7515">
        <v>0</v>
      </c>
      <c r="Q7515">
        <v>0</v>
      </c>
      <c r="R7515">
        <v>0</v>
      </c>
      <c r="S7515">
        <v>0</v>
      </c>
      <c r="T7515">
        <v>0</v>
      </c>
      <c r="U7515">
        <v>0</v>
      </c>
      <c r="V7515">
        <v>0</v>
      </c>
      <c r="W7515">
        <v>0</v>
      </c>
      <c r="X7515">
        <v>0</v>
      </c>
      <c r="Y7515">
        <v>0</v>
      </c>
      <c r="Z7515">
        <v>0</v>
      </c>
      <c r="AA7515">
        <v>0</v>
      </c>
      <c r="AB7515">
        <v>0</v>
      </c>
      <c r="AC7515">
        <v>0</v>
      </c>
    </row>
    <row r="7516" spans="1:29">
      <c r="A7516" t="s">
        <v>1145</v>
      </c>
      <c r="B7516" t="s">
        <v>19</v>
      </c>
      <c r="C7516">
        <v>0</v>
      </c>
      <c r="D7516">
        <v>0</v>
      </c>
      <c r="E7516">
        <v>0</v>
      </c>
      <c r="F7516">
        <v>0</v>
      </c>
      <c r="G7516">
        <v>0</v>
      </c>
      <c r="H7516">
        <v>0</v>
      </c>
      <c r="I7516">
        <v>0</v>
      </c>
      <c r="J7516">
        <v>0</v>
      </c>
      <c r="K7516">
        <v>0</v>
      </c>
      <c r="L7516">
        <v>0</v>
      </c>
      <c r="M7516">
        <v>0</v>
      </c>
      <c r="N7516">
        <v>0</v>
      </c>
      <c r="O7516">
        <v>0</v>
      </c>
      <c r="P7516">
        <v>0</v>
      </c>
      <c r="Q7516">
        <v>0</v>
      </c>
      <c r="R7516">
        <v>0</v>
      </c>
      <c r="S7516">
        <v>0</v>
      </c>
      <c r="T7516">
        <v>0</v>
      </c>
      <c r="U7516">
        <v>0</v>
      </c>
      <c r="V7516">
        <v>0</v>
      </c>
      <c r="W7516">
        <v>0</v>
      </c>
      <c r="X7516">
        <v>0</v>
      </c>
      <c r="Y7516">
        <v>0</v>
      </c>
      <c r="Z7516">
        <v>0</v>
      </c>
      <c r="AA7516">
        <v>0</v>
      </c>
      <c r="AB7516">
        <v>0</v>
      </c>
      <c r="AC7516">
        <v>0</v>
      </c>
    </row>
    <row r="7517" spans="1:29">
      <c r="A7517" t="s">
        <v>1146</v>
      </c>
      <c r="B7517" t="s">
        <v>19</v>
      </c>
      <c r="C7517">
        <v>0</v>
      </c>
      <c r="D7517">
        <v>0</v>
      </c>
      <c r="E7517">
        <v>0</v>
      </c>
      <c r="F7517">
        <v>0</v>
      </c>
      <c r="G7517">
        <v>0</v>
      </c>
      <c r="H7517">
        <v>0</v>
      </c>
      <c r="I7517">
        <v>0</v>
      </c>
      <c r="J7517">
        <v>0</v>
      </c>
      <c r="K7517">
        <v>0</v>
      </c>
      <c r="L7517">
        <v>0</v>
      </c>
      <c r="M7517">
        <v>0</v>
      </c>
      <c r="N7517">
        <v>0</v>
      </c>
      <c r="O7517">
        <v>0</v>
      </c>
      <c r="P7517">
        <v>0</v>
      </c>
      <c r="Q7517">
        <v>0</v>
      </c>
      <c r="R7517">
        <v>0</v>
      </c>
      <c r="S7517">
        <v>0</v>
      </c>
      <c r="T7517">
        <v>0</v>
      </c>
      <c r="U7517">
        <v>0</v>
      </c>
      <c r="V7517">
        <v>0</v>
      </c>
      <c r="W7517">
        <v>0</v>
      </c>
      <c r="X7517">
        <v>0</v>
      </c>
      <c r="Y7517">
        <v>0</v>
      </c>
      <c r="Z7517">
        <v>0</v>
      </c>
      <c r="AA7517">
        <v>0</v>
      </c>
      <c r="AB7517">
        <v>0</v>
      </c>
      <c r="AC7517">
        <v>0</v>
      </c>
    </row>
    <row r="7518" spans="1:29">
      <c r="A7518" t="s">
        <v>1147</v>
      </c>
      <c r="B7518" t="s">
        <v>19</v>
      </c>
      <c r="C7518">
        <v>0</v>
      </c>
      <c r="D7518">
        <v>0</v>
      </c>
      <c r="E7518">
        <v>0</v>
      </c>
      <c r="F7518">
        <v>0</v>
      </c>
      <c r="G7518">
        <v>0</v>
      </c>
      <c r="H7518">
        <v>0</v>
      </c>
      <c r="I7518">
        <v>0</v>
      </c>
      <c r="J7518">
        <v>0</v>
      </c>
      <c r="K7518">
        <v>0</v>
      </c>
      <c r="L7518">
        <v>0</v>
      </c>
      <c r="M7518">
        <v>0</v>
      </c>
      <c r="N7518">
        <v>0</v>
      </c>
      <c r="O7518">
        <v>0</v>
      </c>
      <c r="P7518">
        <v>0</v>
      </c>
      <c r="Q7518">
        <v>0</v>
      </c>
      <c r="R7518">
        <v>0</v>
      </c>
      <c r="S7518">
        <v>0</v>
      </c>
      <c r="T7518">
        <v>0</v>
      </c>
      <c r="U7518">
        <v>0</v>
      </c>
      <c r="V7518">
        <v>0</v>
      </c>
      <c r="W7518">
        <v>0</v>
      </c>
      <c r="X7518">
        <v>0</v>
      </c>
      <c r="Y7518">
        <v>0</v>
      </c>
      <c r="Z7518">
        <v>0</v>
      </c>
      <c r="AA7518">
        <v>0</v>
      </c>
      <c r="AB7518">
        <v>0</v>
      </c>
      <c r="AC7518">
        <v>0</v>
      </c>
    </row>
    <row r="7519" spans="1:29">
      <c r="A7519" t="s">
        <v>1148</v>
      </c>
      <c r="B7519" t="s">
        <v>19</v>
      </c>
      <c r="C7519">
        <v>0</v>
      </c>
      <c r="D7519">
        <v>0</v>
      </c>
      <c r="E7519">
        <v>0</v>
      </c>
      <c r="F7519">
        <v>0</v>
      </c>
      <c r="G7519">
        <v>0</v>
      </c>
      <c r="H7519">
        <v>0</v>
      </c>
      <c r="I7519">
        <v>0</v>
      </c>
      <c r="J7519">
        <v>0</v>
      </c>
      <c r="K7519">
        <v>0</v>
      </c>
      <c r="L7519">
        <v>0</v>
      </c>
      <c r="M7519">
        <v>0</v>
      </c>
      <c r="N7519">
        <v>0</v>
      </c>
      <c r="O7519">
        <v>0</v>
      </c>
      <c r="P7519">
        <v>0</v>
      </c>
      <c r="Q7519">
        <v>0</v>
      </c>
      <c r="R7519">
        <v>0</v>
      </c>
      <c r="S7519">
        <v>0</v>
      </c>
      <c r="T7519">
        <v>0</v>
      </c>
      <c r="U7519">
        <v>0</v>
      </c>
      <c r="V7519">
        <v>0</v>
      </c>
      <c r="W7519">
        <v>0</v>
      </c>
      <c r="X7519">
        <v>0</v>
      </c>
      <c r="Y7519">
        <v>0</v>
      </c>
      <c r="Z7519">
        <v>0</v>
      </c>
      <c r="AA7519">
        <v>0</v>
      </c>
      <c r="AB7519">
        <v>0</v>
      </c>
      <c r="AC7519">
        <v>0</v>
      </c>
    </row>
    <row r="7520" spans="1:29">
      <c r="A7520" t="s">
        <v>1149</v>
      </c>
      <c r="B7520" t="s">
        <v>19</v>
      </c>
      <c r="C7520">
        <v>0</v>
      </c>
      <c r="D7520">
        <v>0</v>
      </c>
      <c r="E7520">
        <v>0</v>
      </c>
      <c r="F7520">
        <v>0</v>
      </c>
      <c r="G7520">
        <v>0</v>
      </c>
      <c r="H7520">
        <v>0</v>
      </c>
      <c r="I7520">
        <v>0</v>
      </c>
      <c r="J7520">
        <v>0</v>
      </c>
      <c r="K7520">
        <v>0</v>
      </c>
      <c r="L7520">
        <v>0</v>
      </c>
      <c r="M7520">
        <v>0</v>
      </c>
      <c r="N7520">
        <v>0</v>
      </c>
      <c r="O7520">
        <v>0</v>
      </c>
      <c r="P7520">
        <v>0</v>
      </c>
      <c r="Q7520">
        <v>0</v>
      </c>
      <c r="R7520">
        <v>0</v>
      </c>
      <c r="S7520">
        <v>0</v>
      </c>
      <c r="T7520">
        <v>0</v>
      </c>
      <c r="U7520">
        <v>0</v>
      </c>
      <c r="V7520">
        <v>0</v>
      </c>
      <c r="W7520">
        <v>0</v>
      </c>
      <c r="X7520">
        <v>0</v>
      </c>
      <c r="Y7520">
        <v>0</v>
      </c>
      <c r="Z7520">
        <v>0</v>
      </c>
      <c r="AA7520">
        <v>0</v>
      </c>
      <c r="AB7520">
        <v>0</v>
      </c>
      <c r="AC7520">
        <v>0</v>
      </c>
    </row>
    <row r="7521" spans="1:29">
      <c r="A7521" t="s">
        <v>1150</v>
      </c>
      <c r="B7521" t="s">
        <v>19</v>
      </c>
      <c r="C7521">
        <v>0</v>
      </c>
      <c r="D7521">
        <v>0</v>
      </c>
      <c r="E7521">
        <v>0</v>
      </c>
      <c r="F7521">
        <v>0</v>
      </c>
      <c r="G7521">
        <v>0</v>
      </c>
      <c r="H7521">
        <v>0</v>
      </c>
      <c r="I7521">
        <v>0</v>
      </c>
      <c r="J7521">
        <v>0</v>
      </c>
      <c r="K7521">
        <v>0</v>
      </c>
      <c r="L7521">
        <v>0</v>
      </c>
      <c r="M7521">
        <v>0</v>
      </c>
      <c r="N7521">
        <v>0</v>
      </c>
      <c r="O7521">
        <v>0</v>
      </c>
      <c r="P7521">
        <v>0</v>
      </c>
      <c r="Q7521">
        <v>0</v>
      </c>
      <c r="R7521">
        <v>0</v>
      </c>
      <c r="S7521">
        <v>0</v>
      </c>
      <c r="T7521">
        <v>0</v>
      </c>
      <c r="U7521">
        <v>0</v>
      </c>
      <c r="V7521">
        <v>0</v>
      </c>
      <c r="W7521">
        <v>0</v>
      </c>
      <c r="X7521">
        <v>0</v>
      </c>
      <c r="Y7521">
        <v>0</v>
      </c>
      <c r="Z7521">
        <v>0</v>
      </c>
      <c r="AA7521">
        <v>0</v>
      </c>
      <c r="AB7521">
        <v>0</v>
      </c>
      <c r="AC7521">
        <v>0</v>
      </c>
    </row>
    <row r="7522" spans="1:29">
      <c r="A7522" t="s">
        <v>1151</v>
      </c>
      <c r="B7522" t="s">
        <v>19</v>
      </c>
      <c r="C7522">
        <v>0</v>
      </c>
      <c r="D7522">
        <v>0</v>
      </c>
      <c r="E7522">
        <v>0</v>
      </c>
      <c r="F7522">
        <v>0</v>
      </c>
      <c r="G7522">
        <v>0</v>
      </c>
      <c r="H7522">
        <v>0</v>
      </c>
      <c r="I7522">
        <v>0</v>
      </c>
      <c r="J7522">
        <v>0</v>
      </c>
      <c r="K7522">
        <v>0</v>
      </c>
      <c r="L7522">
        <v>0</v>
      </c>
      <c r="M7522">
        <v>0</v>
      </c>
      <c r="N7522">
        <v>0</v>
      </c>
      <c r="O7522">
        <v>0</v>
      </c>
      <c r="P7522">
        <v>0</v>
      </c>
      <c r="Q7522">
        <v>0</v>
      </c>
      <c r="R7522">
        <v>0</v>
      </c>
      <c r="S7522">
        <v>0</v>
      </c>
      <c r="T7522">
        <v>0</v>
      </c>
      <c r="U7522">
        <v>0</v>
      </c>
      <c r="V7522">
        <v>0</v>
      </c>
      <c r="W7522">
        <v>0</v>
      </c>
      <c r="X7522">
        <v>0</v>
      </c>
      <c r="Y7522">
        <v>0</v>
      </c>
      <c r="Z7522">
        <v>0</v>
      </c>
      <c r="AA7522">
        <v>0</v>
      </c>
      <c r="AB7522">
        <v>0</v>
      </c>
      <c r="AC7522">
        <v>0</v>
      </c>
    </row>
    <row r="7523" spans="1:29">
      <c r="A7523" t="s">
        <v>1152</v>
      </c>
      <c r="B7523" t="s">
        <v>19</v>
      </c>
      <c r="C7523">
        <v>0</v>
      </c>
      <c r="D7523">
        <v>0</v>
      </c>
      <c r="E7523">
        <v>0</v>
      </c>
      <c r="F7523">
        <v>0</v>
      </c>
      <c r="G7523">
        <v>0</v>
      </c>
      <c r="H7523">
        <v>0</v>
      </c>
      <c r="I7523">
        <v>0</v>
      </c>
      <c r="J7523">
        <v>0</v>
      </c>
      <c r="K7523">
        <v>0</v>
      </c>
      <c r="L7523">
        <v>0</v>
      </c>
      <c r="M7523">
        <v>0</v>
      </c>
      <c r="N7523">
        <v>0</v>
      </c>
      <c r="O7523">
        <v>0</v>
      </c>
      <c r="P7523">
        <v>0</v>
      </c>
      <c r="Q7523">
        <v>0</v>
      </c>
      <c r="R7523">
        <v>0</v>
      </c>
      <c r="S7523">
        <v>0</v>
      </c>
      <c r="T7523">
        <v>0</v>
      </c>
      <c r="U7523">
        <v>0</v>
      </c>
      <c r="V7523">
        <v>0</v>
      </c>
      <c r="W7523">
        <v>0</v>
      </c>
      <c r="X7523">
        <v>0</v>
      </c>
      <c r="Y7523">
        <v>0</v>
      </c>
      <c r="Z7523">
        <v>0</v>
      </c>
      <c r="AA7523">
        <v>0</v>
      </c>
      <c r="AB7523">
        <v>0</v>
      </c>
      <c r="AC7523">
        <v>0</v>
      </c>
    </row>
    <row r="7524" spans="1:29">
      <c r="A7524" t="s">
        <v>1153</v>
      </c>
      <c r="B7524" t="s">
        <v>19</v>
      </c>
      <c r="C7524" s="2">
        <v>110936000</v>
      </c>
      <c r="D7524" s="2">
        <v>108571000</v>
      </c>
      <c r="E7524" s="2">
        <v>109543000</v>
      </c>
      <c r="F7524" s="2">
        <v>111194000</v>
      </c>
      <c r="G7524" s="2">
        <v>112516000</v>
      </c>
      <c r="H7524" s="2">
        <v>113950000</v>
      </c>
      <c r="I7524" s="2">
        <v>115350000</v>
      </c>
      <c r="J7524" s="2">
        <v>116597000</v>
      </c>
      <c r="K7524" s="2">
        <v>117950000</v>
      </c>
      <c r="L7524" s="2">
        <v>119295000</v>
      </c>
      <c r="M7524" s="2">
        <v>120715000</v>
      </c>
      <c r="N7524" s="2">
        <v>121817000</v>
      </c>
      <c r="O7524" s="2">
        <v>122714000</v>
      </c>
      <c r="P7524" s="2">
        <v>123596000</v>
      </c>
      <c r="Q7524" s="2">
        <v>124367000</v>
      </c>
      <c r="R7524" s="2">
        <v>125139000</v>
      </c>
      <c r="S7524" s="2">
        <v>125831000</v>
      </c>
      <c r="T7524" s="2">
        <v>126508000</v>
      </c>
      <c r="U7524" s="2">
        <v>127204000</v>
      </c>
      <c r="V7524" s="2">
        <v>127882000</v>
      </c>
      <c r="W7524" s="2">
        <v>128528000</v>
      </c>
      <c r="X7524" s="2">
        <v>129142000</v>
      </c>
      <c r="Y7524" s="2">
        <v>129656000</v>
      </c>
      <c r="Z7524" s="2">
        <v>130410000</v>
      </c>
      <c r="AA7524" s="2">
        <v>131300000</v>
      </c>
      <c r="AB7524" s="2">
        <v>132156000</v>
      </c>
      <c r="AC7524" s="2">
        <v>132950000</v>
      </c>
    </row>
    <row r="7525" spans="1:29">
      <c r="A7525" t="s">
        <v>1154</v>
      </c>
      <c r="B7525" t="s">
        <v>19</v>
      </c>
      <c r="C7525">
        <v>0</v>
      </c>
      <c r="D7525">
        <v>0</v>
      </c>
      <c r="E7525">
        <v>0</v>
      </c>
      <c r="F7525">
        <v>0</v>
      </c>
      <c r="G7525">
        <v>0</v>
      </c>
      <c r="H7525">
        <v>0</v>
      </c>
      <c r="I7525">
        <v>0</v>
      </c>
      <c r="J7525">
        <v>0</v>
      </c>
      <c r="K7525">
        <v>0</v>
      </c>
      <c r="L7525">
        <v>0</v>
      </c>
      <c r="M7525">
        <v>0</v>
      </c>
      <c r="N7525">
        <v>0</v>
      </c>
      <c r="O7525">
        <v>0</v>
      </c>
      <c r="P7525">
        <v>0</v>
      </c>
      <c r="Q7525">
        <v>0</v>
      </c>
      <c r="R7525">
        <v>0</v>
      </c>
      <c r="S7525">
        <v>0</v>
      </c>
      <c r="T7525">
        <v>0</v>
      </c>
      <c r="U7525">
        <v>0</v>
      </c>
      <c r="V7525">
        <v>0</v>
      </c>
      <c r="W7525">
        <v>0</v>
      </c>
      <c r="X7525">
        <v>0</v>
      </c>
      <c r="Y7525">
        <v>0</v>
      </c>
      <c r="Z7525">
        <v>0</v>
      </c>
      <c r="AA7525">
        <v>0</v>
      </c>
      <c r="AB7525">
        <v>0</v>
      </c>
      <c r="AC7525">
        <v>0</v>
      </c>
    </row>
    <row r="7526" spans="1:29">
      <c r="A7526" t="s">
        <v>1155</v>
      </c>
      <c r="B7526" t="s">
        <v>19</v>
      </c>
      <c r="C7526">
        <v>0</v>
      </c>
      <c r="D7526">
        <v>0</v>
      </c>
      <c r="E7526">
        <v>0</v>
      </c>
      <c r="F7526">
        <v>0</v>
      </c>
      <c r="G7526">
        <v>0</v>
      </c>
      <c r="H7526">
        <v>0</v>
      </c>
      <c r="I7526">
        <v>0</v>
      </c>
      <c r="J7526">
        <v>0</v>
      </c>
      <c r="K7526">
        <v>0</v>
      </c>
      <c r="L7526">
        <v>0</v>
      </c>
      <c r="M7526">
        <v>0</v>
      </c>
      <c r="N7526">
        <v>0</v>
      </c>
      <c r="O7526">
        <v>0</v>
      </c>
      <c r="P7526">
        <v>0</v>
      </c>
      <c r="Q7526">
        <v>0</v>
      </c>
      <c r="R7526">
        <v>0</v>
      </c>
      <c r="S7526">
        <v>0</v>
      </c>
      <c r="T7526">
        <v>0</v>
      </c>
      <c r="U7526">
        <v>0</v>
      </c>
      <c r="V7526">
        <v>0</v>
      </c>
      <c r="W7526">
        <v>0</v>
      </c>
      <c r="X7526">
        <v>0</v>
      </c>
      <c r="Y7526">
        <v>0</v>
      </c>
      <c r="Z7526">
        <v>0</v>
      </c>
      <c r="AA7526">
        <v>0</v>
      </c>
      <c r="AB7526">
        <v>0</v>
      </c>
      <c r="AC7526">
        <v>0</v>
      </c>
    </row>
    <row r="7527" spans="1:29">
      <c r="A7527" t="s">
        <v>1156</v>
      </c>
      <c r="B7527" t="s">
        <v>19</v>
      </c>
      <c r="C7527">
        <v>0</v>
      </c>
      <c r="D7527">
        <v>0</v>
      </c>
      <c r="E7527">
        <v>0</v>
      </c>
      <c r="F7527">
        <v>0</v>
      </c>
      <c r="G7527">
        <v>0</v>
      </c>
      <c r="H7527">
        <v>0</v>
      </c>
      <c r="I7527">
        <v>0</v>
      </c>
      <c r="J7527">
        <v>0</v>
      </c>
      <c r="K7527">
        <v>0</v>
      </c>
      <c r="L7527">
        <v>0</v>
      </c>
      <c r="M7527">
        <v>0</v>
      </c>
      <c r="N7527">
        <v>0</v>
      </c>
      <c r="O7527">
        <v>0</v>
      </c>
      <c r="P7527">
        <v>0</v>
      </c>
      <c r="Q7527">
        <v>0</v>
      </c>
      <c r="R7527">
        <v>0</v>
      </c>
      <c r="S7527">
        <v>0</v>
      </c>
      <c r="T7527">
        <v>0</v>
      </c>
      <c r="U7527">
        <v>0</v>
      </c>
      <c r="V7527">
        <v>0</v>
      </c>
      <c r="W7527">
        <v>0</v>
      </c>
      <c r="X7527">
        <v>0</v>
      </c>
      <c r="Y7527">
        <v>0</v>
      </c>
      <c r="Z7527">
        <v>0</v>
      </c>
      <c r="AA7527">
        <v>0</v>
      </c>
      <c r="AB7527">
        <v>0</v>
      </c>
      <c r="AC7527">
        <v>0</v>
      </c>
    </row>
    <row r="7528" spans="1:29">
      <c r="A7528" t="s">
        <v>1157</v>
      </c>
      <c r="B7528" t="s">
        <v>19</v>
      </c>
      <c r="C7528" s="2">
        <v>328066000</v>
      </c>
      <c r="D7528" s="2">
        <v>321073000</v>
      </c>
      <c r="E7528" s="2">
        <v>323946000</v>
      </c>
      <c r="F7528" s="2">
        <v>328828000</v>
      </c>
      <c r="G7528" s="2">
        <v>332739000</v>
      </c>
      <c r="H7528" s="2">
        <v>336979000</v>
      </c>
      <c r="I7528" s="2">
        <v>341120000</v>
      </c>
      <c r="J7528" s="2">
        <v>344808000</v>
      </c>
      <c r="K7528" s="2">
        <v>348807000</v>
      </c>
      <c r="L7528" s="2">
        <v>352785000</v>
      </c>
      <c r="M7528" s="2">
        <v>356985000</v>
      </c>
      <c r="N7528" s="2">
        <v>360244000</v>
      </c>
      <c r="O7528" s="2">
        <v>362897000</v>
      </c>
      <c r="P7528" s="2">
        <v>365506000</v>
      </c>
      <c r="Q7528" s="2">
        <v>367784000</v>
      </c>
      <c r="R7528" s="2">
        <v>370067000</v>
      </c>
      <c r="S7528" s="2">
        <v>372114000</v>
      </c>
      <c r="T7528" s="2">
        <v>374116000</v>
      </c>
      <c r="U7528" s="2">
        <v>376175000</v>
      </c>
      <c r="V7528" s="2">
        <v>378181000</v>
      </c>
      <c r="W7528" s="2">
        <v>380091000</v>
      </c>
      <c r="X7528" s="2">
        <v>381906000</v>
      </c>
      <c r="Y7528" s="2">
        <v>383426000</v>
      </c>
      <c r="Z7528" s="2">
        <v>385656000</v>
      </c>
      <c r="AA7528" s="2">
        <v>388288000</v>
      </c>
      <c r="AB7528" s="2">
        <v>390818000</v>
      </c>
      <c r="AC7528" s="2">
        <v>393167000</v>
      </c>
    </row>
    <row r="7529" spans="1:29">
      <c r="A7529" t="s">
        <v>1158</v>
      </c>
      <c r="B7529" t="s">
        <v>19</v>
      </c>
      <c r="C7529">
        <v>0</v>
      </c>
      <c r="D7529">
        <v>0</v>
      </c>
      <c r="E7529">
        <v>0</v>
      </c>
      <c r="F7529">
        <v>0</v>
      </c>
      <c r="G7529">
        <v>0</v>
      </c>
      <c r="H7529">
        <v>0</v>
      </c>
      <c r="I7529">
        <v>0</v>
      </c>
      <c r="J7529">
        <v>0</v>
      </c>
      <c r="K7529">
        <v>0</v>
      </c>
      <c r="L7529">
        <v>0</v>
      </c>
      <c r="M7529">
        <v>0</v>
      </c>
      <c r="N7529">
        <v>0</v>
      </c>
      <c r="O7529">
        <v>0</v>
      </c>
      <c r="P7529">
        <v>0</v>
      </c>
      <c r="Q7529">
        <v>0</v>
      </c>
      <c r="R7529">
        <v>0</v>
      </c>
      <c r="S7529">
        <v>0</v>
      </c>
      <c r="T7529">
        <v>0</v>
      </c>
      <c r="U7529">
        <v>0</v>
      </c>
      <c r="V7529">
        <v>0</v>
      </c>
      <c r="W7529">
        <v>0</v>
      </c>
      <c r="X7529">
        <v>0</v>
      </c>
      <c r="Y7529">
        <v>0</v>
      </c>
      <c r="Z7529">
        <v>0</v>
      </c>
      <c r="AA7529">
        <v>0</v>
      </c>
      <c r="AB7529">
        <v>0</v>
      </c>
      <c r="AC7529">
        <v>0</v>
      </c>
    </row>
    <row r="7530" spans="1:29">
      <c r="A7530" t="s">
        <v>1159</v>
      </c>
      <c r="B7530" t="s">
        <v>19</v>
      </c>
      <c r="C7530">
        <v>0</v>
      </c>
      <c r="D7530">
        <v>0</v>
      </c>
      <c r="E7530">
        <v>0</v>
      </c>
      <c r="F7530">
        <v>0</v>
      </c>
      <c r="G7530">
        <v>0</v>
      </c>
      <c r="H7530">
        <v>0</v>
      </c>
      <c r="I7530">
        <v>0</v>
      </c>
      <c r="J7530">
        <v>0</v>
      </c>
      <c r="K7530">
        <v>0</v>
      </c>
      <c r="L7530">
        <v>0</v>
      </c>
      <c r="M7530">
        <v>0</v>
      </c>
      <c r="N7530">
        <v>0</v>
      </c>
      <c r="O7530">
        <v>0</v>
      </c>
      <c r="P7530">
        <v>0</v>
      </c>
      <c r="Q7530">
        <v>0</v>
      </c>
      <c r="R7530">
        <v>0</v>
      </c>
      <c r="S7530">
        <v>0</v>
      </c>
      <c r="T7530">
        <v>0</v>
      </c>
      <c r="U7530">
        <v>0</v>
      </c>
      <c r="V7530">
        <v>0</v>
      </c>
      <c r="W7530">
        <v>0</v>
      </c>
      <c r="X7530">
        <v>0</v>
      </c>
      <c r="Y7530">
        <v>0</v>
      </c>
      <c r="Z7530">
        <v>0</v>
      </c>
      <c r="AA7530">
        <v>0</v>
      </c>
      <c r="AB7530">
        <v>0</v>
      </c>
      <c r="AC7530">
        <v>0</v>
      </c>
    </row>
    <row r="7531" spans="1:29">
      <c r="A7531" t="s">
        <v>1160</v>
      </c>
      <c r="B7531" t="s">
        <v>19</v>
      </c>
      <c r="C7531">
        <v>0</v>
      </c>
      <c r="D7531">
        <v>0</v>
      </c>
      <c r="E7531">
        <v>0</v>
      </c>
      <c r="F7531">
        <v>0</v>
      </c>
      <c r="G7531">
        <v>0</v>
      </c>
      <c r="H7531">
        <v>0</v>
      </c>
      <c r="I7531">
        <v>0</v>
      </c>
      <c r="J7531">
        <v>0</v>
      </c>
      <c r="K7531">
        <v>0</v>
      </c>
      <c r="L7531">
        <v>0</v>
      </c>
      <c r="M7531">
        <v>0</v>
      </c>
      <c r="N7531">
        <v>0</v>
      </c>
      <c r="O7531">
        <v>0</v>
      </c>
      <c r="P7531">
        <v>0</v>
      </c>
      <c r="Q7531">
        <v>0</v>
      </c>
      <c r="R7531">
        <v>0</v>
      </c>
      <c r="S7531">
        <v>0</v>
      </c>
      <c r="T7531">
        <v>0</v>
      </c>
      <c r="U7531">
        <v>0</v>
      </c>
      <c r="V7531">
        <v>0</v>
      </c>
      <c r="W7531">
        <v>0</v>
      </c>
      <c r="X7531">
        <v>0</v>
      </c>
      <c r="Y7531">
        <v>0</v>
      </c>
      <c r="Z7531">
        <v>0</v>
      </c>
      <c r="AA7531">
        <v>0</v>
      </c>
      <c r="AB7531">
        <v>0</v>
      </c>
      <c r="AC7531">
        <v>0</v>
      </c>
    </row>
    <row r="7532" spans="1:29">
      <c r="A7532" t="s">
        <v>1161</v>
      </c>
      <c r="B7532" t="s">
        <v>19</v>
      </c>
      <c r="C7532">
        <v>0</v>
      </c>
      <c r="D7532">
        <v>0</v>
      </c>
      <c r="E7532">
        <v>0</v>
      </c>
      <c r="F7532">
        <v>0</v>
      </c>
      <c r="G7532">
        <v>0</v>
      </c>
      <c r="H7532">
        <v>0</v>
      </c>
      <c r="I7532">
        <v>0</v>
      </c>
      <c r="J7532">
        <v>0</v>
      </c>
      <c r="K7532">
        <v>0</v>
      </c>
      <c r="L7532">
        <v>0</v>
      </c>
      <c r="M7532">
        <v>0</v>
      </c>
      <c r="N7532">
        <v>0</v>
      </c>
      <c r="O7532">
        <v>0</v>
      </c>
      <c r="P7532">
        <v>0</v>
      </c>
      <c r="Q7532">
        <v>0</v>
      </c>
      <c r="R7532">
        <v>0</v>
      </c>
      <c r="S7532">
        <v>0</v>
      </c>
      <c r="T7532">
        <v>0</v>
      </c>
      <c r="U7532">
        <v>0</v>
      </c>
      <c r="V7532">
        <v>0</v>
      </c>
      <c r="W7532">
        <v>0</v>
      </c>
      <c r="X7532">
        <v>0</v>
      </c>
      <c r="Y7532">
        <v>0</v>
      </c>
      <c r="Z7532">
        <v>0</v>
      </c>
      <c r="AA7532">
        <v>0</v>
      </c>
      <c r="AB7532">
        <v>0</v>
      </c>
      <c r="AC7532">
        <v>0</v>
      </c>
    </row>
    <row r="7533" spans="1:29">
      <c r="A7533" t="s">
        <v>1162</v>
      </c>
      <c r="B7533" t="s">
        <v>19</v>
      </c>
      <c r="C7533" s="2">
        <v>485980000</v>
      </c>
      <c r="D7533" s="2">
        <v>467000000</v>
      </c>
      <c r="E7533" s="2">
        <v>450003000</v>
      </c>
      <c r="F7533" s="2">
        <v>433137000</v>
      </c>
      <c r="G7533" s="2">
        <v>415518000</v>
      </c>
      <c r="H7533" s="2">
        <v>398605000</v>
      </c>
      <c r="I7533" s="2">
        <v>381405000</v>
      </c>
      <c r="J7533" s="2">
        <v>363833000</v>
      </c>
      <c r="K7533" s="2">
        <v>347160000</v>
      </c>
      <c r="L7533" s="2">
        <v>330940000</v>
      </c>
      <c r="M7533" s="2">
        <v>314875000</v>
      </c>
      <c r="N7533" s="2">
        <v>299361000</v>
      </c>
      <c r="O7533" s="2">
        <v>284077000</v>
      </c>
      <c r="P7533" s="2">
        <v>269138000</v>
      </c>
      <c r="Q7533" s="2">
        <v>254384000</v>
      </c>
      <c r="R7533" s="2">
        <v>239669000</v>
      </c>
      <c r="S7533" s="2">
        <v>225066000</v>
      </c>
      <c r="T7533" s="2">
        <v>210520000</v>
      </c>
      <c r="U7533" s="2">
        <v>196166000</v>
      </c>
      <c r="V7533" s="2">
        <v>181821000</v>
      </c>
      <c r="W7533" s="2">
        <v>167430000</v>
      </c>
      <c r="X7533" s="2">
        <v>153082000</v>
      </c>
      <c r="Y7533" s="2">
        <v>138787000</v>
      </c>
      <c r="Z7533" s="2">
        <v>124762000</v>
      </c>
      <c r="AA7533" s="2">
        <v>110817000</v>
      </c>
      <c r="AB7533" s="2">
        <v>96852400</v>
      </c>
      <c r="AC7533" s="2">
        <v>82915800</v>
      </c>
    </row>
    <row r="7534" spans="1:29">
      <c r="A7534" t="s">
        <v>1163</v>
      </c>
      <c r="B7534" t="s">
        <v>19</v>
      </c>
      <c r="C7534" s="2">
        <v>136837000</v>
      </c>
      <c r="D7534" s="2">
        <v>151137000</v>
      </c>
      <c r="E7534" s="2">
        <v>165755000</v>
      </c>
      <c r="F7534" s="2">
        <v>180167000</v>
      </c>
      <c r="G7534" s="2">
        <v>193919000</v>
      </c>
      <c r="H7534" s="2">
        <v>207652000</v>
      </c>
      <c r="I7534" s="2">
        <v>220856000</v>
      </c>
      <c r="J7534" s="2">
        <v>233364000</v>
      </c>
      <c r="K7534" s="2">
        <v>245999000</v>
      </c>
      <c r="L7534" s="2">
        <v>258571000</v>
      </c>
      <c r="M7534" s="2">
        <v>270886000</v>
      </c>
      <c r="N7534" s="2">
        <v>283346000</v>
      </c>
      <c r="O7534" s="2">
        <v>295732000</v>
      </c>
      <c r="P7534" s="2">
        <v>308229000</v>
      </c>
      <c r="Q7534" s="2">
        <v>320724000</v>
      </c>
      <c r="R7534" s="2">
        <v>333051000</v>
      </c>
      <c r="S7534" s="2">
        <v>345314000</v>
      </c>
      <c r="T7534" s="2">
        <v>357439000</v>
      </c>
      <c r="U7534" s="2">
        <v>369684000</v>
      </c>
      <c r="V7534" s="2">
        <v>381749000</v>
      </c>
      <c r="W7534" s="2">
        <v>393461000</v>
      </c>
      <c r="X7534" s="2">
        <v>404965000</v>
      </c>
      <c r="Y7534" s="2">
        <v>416263000</v>
      </c>
      <c r="Z7534" s="2">
        <v>428098000</v>
      </c>
      <c r="AA7534" s="2">
        <v>440036000</v>
      </c>
      <c r="AB7534" s="2">
        <v>451703000</v>
      </c>
      <c r="AC7534" s="2">
        <v>463251000</v>
      </c>
    </row>
    <row r="7535" spans="1:29">
      <c r="A7535" t="s">
        <v>1164</v>
      </c>
      <c r="B7535" t="s">
        <v>19</v>
      </c>
      <c r="C7535">
        <v>0</v>
      </c>
      <c r="D7535">
        <v>0</v>
      </c>
      <c r="E7535">
        <v>0</v>
      </c>
      <c r="F7535">
        <v>0</v>
      </c>
      <c r="G7535">
        <v>0</v>
      </c>
      <c r="H7535">
        <v>0</v>
      </c>
      <c r="I7535">
        <v>0</v>
      </c>
      <c r="J7535">
        <v>0</v>
      </c>
      <c r="K7535">
        <v>0</v>
      </c>
      <c r="L7535">
        <v>0</v>
      </c>
      <c r="M7535">
        <v>0</v>
      </c>
      <c r="N7535">
        <v>0</v>
      </c>
      <c r="O7535">
        <v>0</v>
      </c>
      <c r="P7535">
        <v>0</v>
      </c>
      <c r="Q7535">
        <v>0</v>
      </c>
      <c r="R7535">
        <v>0</v>
      </c>
      <c r="S7535">
        <v>0</v>
      </c>
      <c r="T7535">
        <v>0</v>
      </c>
      <c r="U7535">
        <v>0</v>
      </c>
      <c r="V7535">
        <v>0</v>
      </c>
      <c r="W7535">
        <v>0</v>
      </c>
      <c r="X7535">
        <v>0</v>
      </c>
      <c r="Y7535">
        <v>0</v>
      </c>
      <c r="Z7535">
        <v>0</v>
      </c>
      <c r="AA7535">
        <v>0</v>
      </c>
      <c r="AB7535">
        <v>0</v>
      </c>
      <c r="AC7535">
        <v>0</v>
      </c>
    </row>
    <row r="7536" spans="1:29">
      <c r="A7536" t="s">
        <v>1165</v>
      </c>
      <c r="B7536" t="s">
        <v>19</v>
      </c>
      <c r="C7536">
        <v>0</v>
      </c>
      <c r="D7536">
        <v>0</v>
      </c>
      <c r="E7536">
        <v>0</v>
      </c>
      <c r="F7536">
        <v>0</v>
      </c>
      <c r="G7536">
        <v>0</v>
      </c>
      <c r="H7536">
        <v>0</v>
      </c>
      <c r="I7536">
        <v>0</v>
      </c>
      <c r="J7536">
        <v>0</v>
      </c>
      <c r="K7536">
        <v>0</v>
      </c>
      <c r="L7536">
        <v>0</v>
      </c>
      <c r="M7536">
        <v>0</v>
      </c>
      <c r="N7536">
        <v>0</v>
      </c>
      <c r="O7536">
        <v>0</v>
      </c>
      <c r="P7536">
        <v>0</v>
      </c>
      <c r="Q7536">
        <v>0</v>
      </c>
      <c r="R7536">
        <v>0</v>
      </c>
      <c r="S7536">
        <v>0</v>
      </c>
      <c r="T7536">
        <v>0</v>
      </c>
      <c r="U7536">
        <v>0</v>
      </c>
      <c r="V7536">
        <v>0</v>
      </c>
      <c r="W7536">
        <v>0</v>
      </c>
      <c r="X7536">
        <v>0</v>
      </c>
      <c r="Y7536">
        <v>0</v>
      </c>
      <c r="Z7536">
        <v>0</v>
      </c>
      <c r="AA7536">
        <v>0</v>
      </c>
      <c r="AB7536">
        <v>0</v>
      </c>
      <c r="AC7536">
        <v>0</v>
      </c>
    </row>
    <row r="7537" spans="1:29">
      <c r="A7537" t="s">
        <v>1166</v>
      </c>
      <c r="B7537" t="s">
        <v>19</v>
      </c>
      <c r="C7537">
        <v>0</v>
      </c>
      <c r="D7537">
        <v>0</v>
      </c>
      <c r="E7537">
        <v>0</v>
      </c>
      <c r="F7537">
        <v>0</v>
      </c>
      <c r="G7537">
        <v>0</v>
      </c>
      <c r="H7537">
        <v>0</v>
      </c>
      <c r="I7537">
        <v>0</v>
      </c>
      <c r="J7537">
        <v>0</v>
      </c>
      <c r="K7537">
        <v>0</v>
      </c>
      <c r="L7537">
        <v>0</v>
      </c>
      <c r="M7537">
        <v>0</v>
      </c>
      <c r="N7537">
        <v>0</v>
      </c>
      <c r="O7537">
        <v>0</v>
      </c>
      <c r="P7537">
        <v>0</v>
      </c>
      <c r="Q7537">
        <v>0</v>
      </c>
      <c r="R7537">
        <v>0</v>
      </c>
      <c r="S7537">
        <v>0</v>
      </c>
      <c r="T7537">
        <v>0</v>
      </c>
      <c r="U7537">
        <v>0</v>
      </c>
      <c r="V7537">
        <v>0</v>
      </c>
      <c r="W7537">
        <v>0</v>
      </c>
      <c r="X7537">
        <v>0</v>
      </c>
      <c r="Y7537">
        <v>0</v>
      </c>
      <c r="Z7537">
        <v>0</v>
      </c>
      <c r="AA7537">
        <v>0</v>
      </c>
      <c r="AB7537">
        <v>0</v>
      </c>
      <c r="AC7537">
        <v>0</v>
      </c>
    </row>
    <row r="7538" spans="1:29">
      <c r="A7538" t="s">
        <v>1167</v>
      </c>
      <c r="B7538" t="s">
        <v>19</v>
      </c>
      <c r="C7538">
        <v>0</v>
      </c>
      <c r="D7538">
        <v>0</v>
      </c>
      <c r="E7538">
        <v>0</v>
      </c>
      <c r="F7538">
        <v>0</v>
      </c>
      <c r="G7538">
        <v>0</v>
      </c>
      <c r="H7538">
        <v>0</v>
      </c>
      <c r="I7538">
        <v>0</v>
      </c>
      <c r="J7538">
        <v>0</v>
      </c>
      <c r="K7538">
        <v>0</v>
      </c>
      <c r="L7538">
        <v>0</v>
      </c>
      <c r="M7538">
        <v>0</v>
      </c>
      <c r="N7538">
        <v>0</v>
      </c>
      <c r="O7538">
        <v>0</v>
      </c>
      <c r="P7538">
        <v>0</v>
      </c>
      <c r="Q7538">
        <v>0</v>
      </c>
      <c r="R7538">
        <v>0</v>
      </c>
      <c r="S7538">
        <v>0</v>
      </c>
      <c r="T7538">
        <v>0</v>
      </c>
      <c r="U7538">
        <v>0</v>
      </c>
      <c r="V7538">
        <v>0</v>
      </c>
      <c r="W7538">
        <v>0</v>
      </c>
      <c r="X7538">
        <v>0</v>
      </c>
      <c r="Y7538">
        <v>0</v>
      </c>
      <c r="Z7538">
        <v>0</v>
      </c>
      <c r="AA7538">
        <v>0</v>
      </c>
      <c r="AB7538">
        <v>0</v>
      </c>
      <c r="AC7538">
        <v>0</v>
      </c>
    </row>
    <row r="7539" spans="1:29">
      <c r="A7539" t="s">
        <v>1168</v>
      </c>
      <c r="B7539" t="s">
        <v>19</v>
      </c>
      <c r="C7539">
        <v>0</v>
      </c>
      <c r="D7539">
        <v>0</v>
      </c>
      <c r="E7539">
        <v>0</v>
      </c>
      <c r="F7539">
        <v>0</v>
      </c>
      <c r="G7539">
        <v>0</v>
      </c>
      <c r="H7539">
        <v>0</v>
      </c>
      <c r="I7539">
        <v>0</v>
      </c>
      <c r="J7539">
        <v>0</v>
      </c>
      <c r="K7539">
        <v>0</v>
      </c>
      <c r="L7539">
        <v>0</v>
      </c>
      <c r="M7539">
        <v>0</v>
      </c>
      <c r="N7539">
        <v>0</v>
      </c>
      <c r="O7539">
        <v>0</v>
      </c>
      <c r="P7539">
        <v>0</v>
      </c>
      <c r="Q7539">
        <v>0</v>
      </c>
      <c r="R7539">
        <v>0</v>
      </c>
      <c r="S7539">
        <v>0</v>
      </c>
      <c r="T7539">
        <v>0</v>
      </c>
      <c r="U7539">
        <v>0</v>
      </c>
      <c r="V7539">
        <v>0</v>
      </c>
      <c r="W7539">
        <v>0</v>
      </c>
      <c r="X7539">
        <v>0</v>
      </c>
      <c r="Y7539">
        <v>0</v>
      </c>
      <c r="Z7539">
        <v>0</v>
      </c>
      <c r="AA7539">
        <v>0</v>
      </c>
      <c r="AB7539">
        <v>0</v>
      </c>
      <c r="AC7539">
        <v>0</v>
      </c>
    </row>
    <row r="7540" spans="1:29">
      <c r="A7540" t="s">
        <v>1169</v>
      </c>
      <c r="B7540" t="s">
        <v>19</v>
      </c>
      <c r="C7540">
        <v>0</v>
      </c>
      <c r="D7540">
        <v>0</v>
      </c>
      <c r="E7540">
        <v>0</v>
      </c>
      <c r="F7540">
        <v>0</v>
      </c>
      <c r="G7540">
        <v>0</v>
      </c>
      <c r="H7540">
        <v>0</v>
      </c>
      <c r="I7540">
        <v>0</v>
      </c>
      <c r="J7540">
        <v>0</v>
      </c>
      <c r="K7540">
        <v>0</v>
      </c>
      <c r="L7540">
        <v>0</v>
      </c>
      <c r="M7540">
        <v>0</v>
      </c>
      <c r="N7540">
        <v>0</v>
      </c>
      <c r="O7540">
        <v>0</v>
      </c>
      <c r="P7540">
        <v>0</v>
      </c>
      <c r="Q7540">
        <v>0</v>
      </c>
      <c r="R7540">
        <v>0</v>
      </c>
      <c r="S7540">
        <v>0</v>
      </c>
      <c r="T7540">
        <v>0</v>
      </c>
      <c r="U7540">
        <v>0</v>
      </c>
      <c r="V7540">
        <v>0</v>
      </c>
      <c r="W7540">
        <v>0</v>
      </c>
      <c r="X7540">
        <v>0</v>
      </c>
      <c r="Y7540">
        <v>0</v>
      </c>
      <c r="Z7540">
        <v>0</v>
      </c>
      <c r="AA7540">
        <v>0</v>
      </c>
      <c r="AB7540">
        <v>0</v>
      </c>
      <c r="AC7540">
        <v>0</v>
      </c>
    </row>
    <row r="7541" spans="1:29">
      <c r="A7541" t="s">
        <v>1170</v>
      </c>
      <c r="B7541" t="s">
        <v>19</v>
      </c>
      <c r="C7541">
        <v>0</v>
      </c>
      <c r="D7541">
        <v>0</v>
      </c>
      <c r="E7541">
        <v>0</v>
      </c>
      <c r="F7541">
        <v>0</v>
      </c>
      <c r="G7541">
        <v>0</v>
      </c>
      <c r="H7541">
        <v>0</v>
      </c>
      <c r="I7541">
        <v>0</v>
      </c>
      <c r="J7541">
        <v>0</v>
      </c>
      <c r="K7541">
        <v>0</v>
      </c>
      <c r="L7541">
        <v>0</v>
      </c>
      <c r="M7541">
        <v>0</v>
      </c>
      <c r="N7541">
        <v>0</v>
      </c>
      <c r="O7541">
        <v>0</v>
      </c>
      <c r="P7541">
        <v>0</v>
      </c>
      <c r="Q7541">
        <v>0</v>
      </c>
      <c r="R7541">
        <v>0</v>
      </c>
      <c r="S7541">
        <v>0</v>
      </c>
      <c r="T7541">
        <v>0</v>
      </c>
      <c r="U7541">
        <v>0</v>
      </c>
      <c r="V7541">
        <v>0</v>
      </c>
      <c r="W7541">
        <v>0</v>
      </c>
      <c r="X7541">
        <v>0</v>
      </c>
      <c r="Y7541">
        <v>0</v>
      </c>
      <c r="Z7541">
        <v>0</v>
      </c>
      <c r="AA7541">
        <v>0</v>
      </c>
      <c r="AB7541">
        <v>0</v>
      </c>
      <c r="AC7541">
        <v>0</v>
      </c>
    </row>
    <row r="7542" spans="1:29">
      <c r="A7542" t="s">
        <v>1171</v>
      </c>
      <c r="B7542" t="s">
        <v>19</v>
      </c>
      <c r="C7542">
        <v>0</v>
      </c>
      <c r="D7542">
        <v>0</v>
      </c>
      <c r="E7542">
        <v>0</v>
      </c>
      <c r="F7542">
        <v>0</v>
      </c>
      <c r="G7542">
        <v>0</v>
      </c>
      <c r="H7542">
        <v>0</v>
      </c>
      <c r="I7542">
        <v>0</v>
      </c>
      <c r="J7542">
        <v>0</v>
      </c>
      <c r="K7542">
        <v>0</v>
      </c>
      <c r="L7542">
        <v>0</v>
      </c>
      <c r="M7542">
        <v>0</v>
      </c>
      <c r="N7542">
        <v>0</v>
      </c>
      <c r="O7542">
        <v>0</v>
      </c>
      <c r="P7542">
        <v>0</v>
      </c>
      <c r="Q7542">
        <v>0</v>
      </c>
      <c r="R7542">
        <v>0</v>
      </c>
      <c r="S7542">
        <v>0</v>
      </c>
      <c r="T7542">
        <v>0</v>
      </c>
      <c r="U7542">
        <v>0</v>
      </c>
      <c r="V7542">
        <v>0</v>
      </c>
      <c r="W7542">
        <v>0</v>
      </c>
      <c r="X7542">
        <v>0</v>
      </c>
      <c r="Y7542">
        <v>0</v>
      </c>
      <c r="Z7542">
        <v>0</v>
      </c>
      <c r="AA7542">
        <v>0</v>
      </c>
      <c r="AB7542">
        <v>0</v>
      </c>
      <c r="AC7542">
        <v>0</v>
      </c>
    </row>
    <row r="7543" spans="1:29">
      <c r="A7543" t="s">
        <v>1172</v>
      </c>
      <c r="B7543" t="s">
        <v>19</v>
      </c>
      <c r="C7543">
        <v>0</v>
      </c>
      <c r="D7543">
        <v>0</v>
      </c>
      <c r="E7543">
        <v>0</v>
      </c>
      <c r="F7543">
        <v>0</v>
      </c>
      <c r="G7543">
        <v>0</v>
      </c>
      <c r="H7543">
        <v>0</v>
      </c>
      <c r="I7543">
        <v>0</v>
      </c>
      <c r="J7543">
        <v>0</v>
      </c>
      <c r="K7543">
        <v>0</v>
      </c>
      <c r="L7543">
        <v>0</v>
      </c>
      <c r="M7543">
        <v>0</v>
      </c>
      <c r="N7543">
        <v>0</v>
      </c>
      <c r="O7543">
        <v>0</v>
      </c>
      <c r="P7543">
        <v>0</v>
      </c>
      <c r="Q7543">
        <v>0</v>
      </c>
      <c r="R7543">
        <v>0</v>
      </c>
      <c r="S7543">
        <v>0</v>
      </c>
      <c r="T7543">
        <v>0</v>
      </c>
      <c r="U7543">
        <v>0</v>
      </c>
      <c r="V7543">
        <v>0</v>
      </c>
      <c r="W7543">
        <v>0</v>
      </c>
      <c r="X7543">
        <v>0</v>
      </c>
      <c r="Y7543">
        <v>0</v>
      </c>
      <c r="Z7543">
        <v>0</v>
      </c>
      <c r="AA7543">
        <v>0</v>
      </c>
      <c r="AB7543">
        <v>0</v>
      </c>
      <c r="AC7543">
        <v>0</v>
      </c>
    </row>
    <row r="7544" spans="1:29">
      <c r="A7544" t="s">
        <v>1173</v>
      </c>
      <c r="B7544" t="s">
        <v>19</v>
      </c>
      <c r="C7544" s="2">
        <v>379484000</v>
      </c>
      <c r="D7544" s="2">
        <v>371395000</v>
      </c>
      <c r="E7544" s="2">
        <v>374718000</v>
      </c>
      <c r="F7544" s="2">
        <v>380366000</v>
      </c>
      <c r="G7544" s="2">
        <v>384890000</v>
      </c>
      <c r="H7544" s="2">
        <v>389794000</v>
      </c>
      <c r="I7544" s="2">
        <v>394585000</v>
      </c>
      <c r="J7544" s="2">
        <v>398851000</v>
      </c>
      <c r="K7544" s="2">
        <v>403476000</v>
      </c>
      <c r="L7544" s="2">
        <v>408078000</v>
      </c>
      <c r="M7544" s="2">
        <v>412936000</v>
      </c>
      <c r="N7544" s="2">
        <v>416705000</v>
      </c>
      <c r="O7544" s="2">
        <v>419774000</v>
      </c>
      <c r="P7544" s="2">
        <v>422793000</v>
      </c>
      <c r="Q7544" s="2">
        <v>425428000</v>
      </c>
      <c r="R7544" s="2">
        <v>428068000</v>
      </c>
      <c r="S7544" s="2">
        <v>430436000</v>
      </c>
      <c r="T7544" s="2">
        <v>432752000</v>
      </c>
      <c r="U7544" s="2">
        <v>435134000</v>
      </c>
      <c r="V7544" s="2">
        <v>437454000</v>
      </c>
      <c r="W7544" s="2">
        <v>439663000</v>
      </c>
      <c r="X7544" s="2">
        <v>441763000</v>
      </c>
      <c r="Y7544" s="2">
        <v>443521000</v>
      </c>
      <c r="Z7544" s="2">
        <v>446100000</v>
      </c>
      <c r="AA7544" s="2">
        <v>449145000</v>
      </c>
      <c r="AB7544" s="2">
        <v>452071000</v>
      </c>
      <c r="AC7544" s="2">
        <v>454789000</v>
      </c>
    </row>
    <row r="7545" spans="1:29">
      <c r="A7545" t="s">
        <v>1174</v>
      </c>
      <c r="B7545" t="s">
        <v>19</v>
      </c>
      <c r="C7545">
        <v>0</v>
      </c>
      <c r="D7545">
        <v>0</v>
      </c>
      <c r="E7545">
        <v>0</v>
      </c>
      <c r="F7545">
        <v>0</v>
      </c>
      <c r="G7545">
        <v>0</v>
      </c>
      <c r="H7545">
        <v>0</v>
      </c>
      <c r="I7545">
        <v>0</v>
      </c>
      <c r="J7545">
        <v>0</v>
      </c>
      <c r="K7545">
        <v>0</v>
      </c>
      <c r="L7545">
        <v>0</v>
      </c>
      <c r="M7545">
        <v>0</v>
      </c>
      <c r="N7545">
        <v>0</v>
      </c>
      <c r="O7545">
        <v>0</v>
      </c>
      <c r="P7545">
        <v>0</v>
      </c>
      <c r="Q7545">
        <v>0</v>
      </c>
      <c r="R7545">
        <v>0</v>
      </c>
      <c r="S7545">
        <v>0</v>
      </c>
      <c r="T7545">
        <v>0</v>
      </c>
      <c r="U7545">
        <v>0</v>
      </c>
      <c r="V7545">
        <v>0</v>
      </c>
      <c r="W7545">
        <v>0</v>
      </c>
      <c r="X7545">
        <v>0</v>
      </c>
      <c r="Y7545">
        <v>0</v>
      </c>
      <c r="Z7545">
        <v>0</v>
      </c>
      <c r="AA7545">
        <v>0</v>
      </c>
      <c r="AB7545">
        <v>0</v>
      </c>
      <c r="AC7545">
        <v>0</v>
      </c>
    </row>
    <row r="7546" spans="1:29">
      <c r="A7546" t="s">
        <v>1175</v>
      </c>
      <c r="B7546" t="s">
        <v>19</v>
      </c>
      <c r="C7546">
        <v>0</v>
      </c>
      <c r="D7546">
        <v>0</v>
      </c>
      <c r="E7546">
        <v>0</v>
      </c>
      <c r="F7546">
        <v>0</v>
      </c>
      <c r="G7546">
        <v>0</v>
      </c>
      <c r="H7546">
        <v>0</v>
      </c>
      <c r="I7546">
        <v>0</v>
      </c>
      <c r="J7546">
        <v>0</v>
      </c>
      <c r="K7546">
        <v>0</v>
      </c>
      <c r="L7546">
        <v>0</v>
      </c>
      <c r="M7546">
        <v>0</v>
      </c>
      <c r="N7546">
        <v>0</v>
      </c>
      <c r="O7546">
        <v>0</v>
      </c>
      <c r="P7546">
        <v>0</v>
      </c>
      <c r="Q7546">
        <v>0</v>
      </c>
      <c r="R7546">
        <v>0</v>
      </c>
      <c r="S7546">
        <v>0</v>
      </c>
      <c r="T7546">
        <v>0</v>
      </c>
      <c r="U7546">
        <v>0</v>
      </c>
      <c r="V7546">
        <v>0</v>
      </c>
      <c r="W7546">
        <v>0</v>
      </c>
      <c r="X7546">
        <v>0</v>
      </c>
      <c r="Y7546">
        <v>0</v>
      </c>
      <c r="Z7546">
        <v>0</v>
      </c>
      <c r="AA7546">
        <v>0</v>
      </c>
      <c r="AB7546">
        <v>0</v>
      </c>
      <c r="AC7546">
        <v>0</v>
      </c>
    </row>
    <row r="7547" spans="1:29">
      <c r="A7547" t="s">
        <v>1176</v>
      </c>
      <c r="B7547" t="s">
        <v>19</v>
      </c>
      <c r="C7547">
        <v>0</v>
      </c>
      <c r="D7547">
        <v>0</v>
      </c>
      <c r="E7547">
        <v>0</v>
      </c>
      <c r="F7547">
        <v>0</v>
      </c>
      <c r="G7547">
        <v>0</v>
      </c>
      <c r="H7547">
        <v>0</v>
      </c>
      <c r="I7547">
        <v>0</v>
      </c>
      <c r="J7547">
        <v>0</v>
      </c>
      <c r="K7547">
        <v>0</v>
      </c>
      <c r="L7547">
        <v>0</v>
      </c>
      <c r="M7547">
        <v>0</v>
      </c>
      <c r="N7547">
        <v>0</v>
      </c>
      <c r="O7547">
        <v>0</v>
      </c>
      <c r="P7547">
        <v>0</v>
      </c>
      <c r="Q7547">
        <v>0</v>
      </c>
      <c r="R7547">
        <v>0</v>
      </c>
      <c r="S7547">
        <v>0</v>
      </c>
      <c r="T7547">
        <v>0</v>
      </c>
      <c r="U7547">
        <v>0</v>
      </c>
      <c r="V7547">
        <v>0</v>
      </c>
      <c r="W7547">
        <v>0</v>
      </c>
      <c r="X7547">
        <v>0</v>
      </c>
      <c r="Y7547">
        <v>0</v>
      </c>
      <c r="Z7547">
        <v>0</v>
      </c>
      <c r="AA7547">
        <v>0</v>
      </c>
      <c r="AB7547">
        <v>0</v>
      </c>
      <c r="AC7547">
        <v>0</v>
      </c>
    </row>
    <row r="7548" spans="1:29">
      <c r="A7548" t="s">
        <v>1177</v>
      </c>
      <c r="B7548" t="s">
        <v>19</v>
      </c>
      <c r="C7548" s="2">
        <v>1122230000</v>
      </c>
      <c r="D7548" s="2">
        <v>1098310000</v>
      </c>
      <c r="E7548" s="2">
        <v>1108140000</v>
      </c>
      <c r="F7548" s="2">
        <v>1124840000</v>
      </c>
      <c r="G7548" s="2">
        <v>1138220000</v>
      </c>
      <c r="H7548" s="2">
        <v>1152720000</v>
      </c>
      <c r="I7548" s="2">
        <v>1166890000</v>
      </c>
      <c r="J7548" s="2">
        <v>1179500000</v>
      </c>
      <c r="K7548" s="2">
        <v>1193180000</v>
      </c>
      <c r="L7548" s="2">
        <v>1206790000</v>
      </c>
      <c r="M7548" s="2">
        <v>1221160000</v>
      </c>
      <c r="N7548" s="2">
        <v>1232300000</v>
      </c>
      <c r="O7548" s="2">
        <v>1241380000</v>
      </c>
      <c r="P7548" s="2">
        <v>1250310000</v>
      </c>
      <c r="Q7548" s="2">
        <v>1258100000</v>
      </c>
      <c r="R7548" s="2">
        <v>1265910000</v>
      </c>
      <c r="S7548" s="2">
        <v>1272910000</v>
      </c>
      <c r="T7548" s="2">
        <v>1279760000</v>
      </c>
      <c r="U7548" s="2">
        <v>1286800000</v>
      </c>
      <c r="V7548" s="2">
        <v>1293660000</v>
      </c>
      <c r="W7548" s="2">
        <v>1300200000</v>
      </c>
      <c r="X7548" s="2">
        <v>1306410000</v>
      </c>
      <c r="Y7548" s="2">
        <v>1311610000</v>
      </c>
      <c r="Z7548" s="2">
        <v>1319230000</v>
      </c>
      <c r="AA7548" s="2">
        <v>1328240000</v>
      </c>
      <c r="AB7548" s="2">
        <v>1336890000</v>
      </c>
      <c r="AC7548" s="2">
        <v>1344930000</v>
      </c>
    </row>
    <row r="7549" spans="1:29">
      <c r="A7549" t="s">
        <v>1178</v>
      </c>
      <c r="B7549" t="s">
        <v>19</v>
      </c>
      <c r="C7549">
        <v>0</v>
      </c>
      <c r="D7549">
        <v>0</v>
      </c>
      <c r="E7549">
        <v>0</v>
      </c>
      <c r="F7549">
        <v>0</v>
      </c>
      <c r="G7549">
        <v>0</v>
      </c>
      <c r="H7549">
        <v>0</v>
      </c>
      <c r="I7549">
        <v>0</v>
      </c>
      <c r="J7549">
        <v>0</v>
      </c>
      <c r="K7549">
        <v>0</v>
      </c>
      <c r="L7549">
        <v>0</v>
      </c>
      <c r="M7549">
        <v>0</v>
      </c>
      <c r="N7549">
        <v>0</v>
      </c>
      <c r="O7549">
        <v>0</v>
      </c>
      <c r="P7549">
        <v>0</v>
      </c>
      <c r="Q7549">
        <v>0</v>
      </c>
      <c r="R7549">
        <v>0</v>
      </c>
      <c r="S7549">
        <v>0</v>
      </c>
      <c r="T7549">
        <v>0</v>
      </c>
      <c r="U7549">
        <v>0</v>
      </c>
      <c r="V7549">
        <v>0</v>
      </c>
      <c r="W7549">
        <v>0</v>
      </c>
      <c r="X7549">
        <v>0</v>
      </c>
      <c r="Y7549">
        <v>0</v>
      </c>
      <c r="Z7549">
        <v>0</v>
      </c>
      <c r="AA7549">
        <v>0</v>
      </c>
      <c r="AB7549">
        <v>0</v>
      </c>
      <c r="AC7549">
        <v>0</v>
      </c>
    </row>
    <row r="7550" spans="1:29">
      <c r="A7550" t="s">
        <v>1179</v>
      </c>
      <c r="B7550" t="s">
        <v>19</v>
      </c>
      <c r="C7550">
        <v>0</v>
      </c>
      <c r="D7550">
        <v>0</v>
      </c>
      <c r="E7550">
        <v>0</v>
      </c>
      <c r="F7550">
        <v>0</v>
      </c>
      <c r="G7550">
        <v>0</v>
      </c>
      <c r="H7550">
        <v>0</v>
      </c>
      <c r="I7550">
        <v>0</v>
      </c>
      <c r="J7550">
        <v>0</v>
      </c>
      <c r="K7550">
        <v>0</v>
      </c>
      <c r="L7550">
        <v>0</v>
      </c>
      <c r="M7550">
        <v>0</v>
      </c>
      <c r="N7550">
        <v>0</v>
      </c>
      <c r="O7550">
        <v>0</v>
      </c>
      <c r="P7550">
        <v>0</v>
      </c>
      <c r="Q7550">
        <v>0</v>
      </c>
      <c r="R7550">
        <v>0</v>
      </c>
      <c r="S7550">
        <v>0</v>
      </c>
      <c r="T7550">
        <v>0</v>
      </c>
      <c r="U7550">
        <v>0</v>
      </c>
      <c r="V7550">
        <v>0</v>
      </c>
      <c r="W7550">
        <v>0</v>
      </c>
      <c r="X7550">
        <v>0</v>
      </c>
      <c r="Y7550">
        <v>0</v>
      </c>
      <c r="Z7550">
        <v>0</v>
      </c>
      <c r="AA7550">
        <v>0</v>
      </c>
      <c r="AB7550">
        <v>0</v>
      </c>
      <c r="AC7550">
        <v>0</v>
      </c>
    </row>
    <row r="7551" spans="1:29">
      <c r="A7551" t="s">
        <v>1180</v>
      </c>
      <c r="B7551" t="s">
        <v>19</v>
      </c>
      <c r="C7551">
        <v>0</v>
      </c>
      <c r="D7551">
        <v>0</v>
      </c>
      <c r="E7551">
        <v>0</v>
      </c>
      <c r="F7551">
        <v>0</v>
      </c>
      <c r="G7551">
        <v>0</v>
      </c>
      <c r="H7551">
        <v>0</v>
      </c>
      <c r="I7551">
        <v>0</v>
      </c>
      <c r="J7551">
        <v>0</v>
      </c>
      <c r="K7551">
        <v>0</v>
      </c>
      <c r="L7551">
        <v>0</v>
      </c>
      <c r="M7551">
        <v>0</v>
      </c>
      <c r="N7551">
        <v>0</v>
      </c>
      <c r="O7551">
        <v>0</v>
      </c>
      <c r="P7551">
        <v>0</v>
      </c>
      <c r="Q7551">
        <v>0</v>
      </c>
      <c r="R7551">
        <v>0</v>
      </c>
      <c r="S7551">
        <v>0</v>
      </c>
      <c r="T7551">
        <v>0</v>
      </c>
      <c r="U7551">
        <v>0</v>
      </c>
      <c r="V7551">
        <v>0</v>
      </c>
      <c r="W7551">
        <v>0</v>
      </c>
      <c r="X7551">
        <v>0</v>
      </c>
      <c r="Y7551">
        <v>0</v>
      </c>
      <c r="Z7551">
        <v>0</v>
      </c>
      <c r="AA7551">
        <v>0</v>
      </c>
      <c r="AB7551">
        <v>0</v>
      </c>
      <c r="AC7551">
        <v>0</v>
      </c>
    </row>
    <row r="7552" spans="1:29">
      <c r="A7552" t="s">
        <v>1181</v>
      </c>
      <c r="B7552" t="s">
        <v>19</v>
      </c>
      <c r="C7552">
        <v>0</v>
      </c>
      <c r="D7552">
        <v>0</v>
      </c>
      <c r="E7552">
        <v>0</v>
      </c>
      <c r="F7552">
        <v>0</v>
      </c>
      <c r="G7552">
        <v>0</v>
      </c>
      <c r="H7552">
        <v>0</v>
      </c>
      <c r="I7552">
        <v>0</v>
      </c>
      <c r="J7552">
        <v>0</v>
      </c>
      <c r="K7552">
        <v>0</v>
      </c>
      <c r="L7552">
        <v>0</v>
      </c>
      <c r="M7552">
        <v>0</v>
      </c>
      <c r="N7552">
        <v>0</v>
      </c>
      <c r="O7552">
        <v>0</v>
      </c>
      <c r="P7552">
        <v>0</v>
      </c>
      <c r="Q7552">
        <v>0</v>
      </c>
      <c r="R7552">
        <v>0</v>
      </c>
      <c r="S7552">
        <v>0</v>
      </c>
      <c r="T7552">
        <v>0</v>
      </c>
      <c r="U7552">
        <v>0</v>
      </c>
      <c r="V7552">
        <v>0</v>
      </c>
      <c r="W7552">
        <v>0</v>
      </c>
      <c r="X7552">
        <v>0</v>
      </c>
      <c r="Y7552">
        <v>0</v>
      </c>
      <c r="Z7552">
        <v>0</v>
      </c>
      <c r="AA7552">
        <v>0</v>
      </c>
      <c r="AB7552">
        <v>0</v>
      </c>
      <c r="AC7552">
        <v>0</v>
      </c>
    </row>
    <row r="7553" spans="1:29">
      <c r="A7553" t="s">
        <v>1182</v>
      </c>
      <c r="B7553" t="s">
        <v>19</v>
      </c>
      <c r="C7553" s="2">
        <v>97195900</v>
      </c>
      <c r="D7553" s="2">
        <v>93399900</v>
      </c>
      <c r="E7553" s="2">
        <v>90000600</v>
      </c>
      <c r="F7553" s="2">
        <v>86627400</v>
      </c>
      <c r="G7553" s="2">
        <v>83103500</v>
      </c>
      <c r="H7553" s="2">
        <v>79721000</v>
      </c>
      <c r="I7553" s="2">
        <v>76281000</v>
      </c>
      <c r="J7553" s="2">
        <v>72766600</v>
      </c>
      <c r="K7553" s="2">
        <v>69432000</v>
      </c>
      <c r="L7553" s="2">
        <v>66188100</v>
      </c>
      <c r="M7553" s="2">
        <v>62974900</v>
      </c>
      <c r="N7553" s="2">
        <v>59872200</v>
      </c>
      <c r="O7553" s="2">
        <v>56815300</v>
      </c>
      <c r="P7553" s="2">
        <v>53827600</v>
      </c>
      <c r="Q7553" s="2">
        <v>50876900</v>
      </c>
      <c r="R7553" s="2">
        <v>47933800</v>
      </c>
      <c r="S7553" s="2">
        <v>45013200</v>
      </c>
      <c r="T7553" s="2">
        <v>42104100</v>
      </c>
      <c r="U7553" s="2">
        <v>39233100</v>
      </c>
      <c r="V7553" s="2">
        <v>36364200</v>
      </c>
      <c r="W7553" s="2">
        <v>33486100</v>
      </c>
      <c r="X7553" s="2">
        <v>30616400</v>
      </c>
      <c r="Y7553" s="2">
        <v>27757400</v>
      </c>
      <c r="Z7553" s="2">
        <v>24952400</v>
      </c>
      <c r="AA7553" s="2">
        <v>22163400</v>
      </c>
      <c r="AB7553" s="2">
        <v>19370500</v>
      </c>
      <c r="AC7553" s="2">
        <v>16583200</v>
      </c>
    </row>
    <row r="7554" spans="1:29">
      <c r="A7554" t="s">
        <v>1183</v>
      </c>
      <c r="B7554" t="s">
        <v>19</v>
      </c>
      <c r="C7554" s="2">
        <v>109059000</v>
      </c>
      <c r="D7554" s="2">
        <v>120456000</v>
      </c>
      <c r="E7554" s="2">
        <v>132107000</v>
      </c>
      <c r="F7554" s="2">
        <v>143593000</v>
      </c>
      <c r="G7554" s="2">
        <v>154554000</v>
      </c>
      <c r="H7554" s="2">
        <v>165499000</v>
      </c>
      <c r="I7554" s="2">
        <v>176022000</v>
      </c>
      <c r="J7554" s="2">
        <v>185991000</v>
      </c>
      <c r="K7554" s="2">
        <v>196061000</v>
      </c>
      <c r="L7554" s="2">
        <v>206081000</v>
      </c>
      <c r="M7554" s="2">
        <v>215896000</v>
      </c>
      <c r="N7554" s="2">
        <v>225827000</v>
      </c>
      <c r="O7554" s="2">
        <v>235699000</v>
      </c>
      <c r="P7554" s="2">
        <v>245659000</v>
      </c>
      <c r="Q7554" s="2">
        <v>255617000</v>
      </c>
      <c r="R7554" s="2">
        <v>265441000</v>
      </c>
      <c r="S7554" s="2">
        <v>275215000</v>
      </c>
      <c r="T7554" s="2">
        <v>284879000</v>
      </c>
      <c r="U7554" s="2">
        <v>294638000</v>
      </c>
      <c r="V7554" s="2">
        <v>304254000</v>
      </c>
      <c r="W7554" s="2">
        <v>313588000</v>
      </c>
      <c r="X7554" s="2">
        <v>322757000</v>
      </c>
      <c r="Y7554" s="2">
        <v>331761000</v>
      </c>
      <c r="Z7554" s="2">
        <v>341194000</v>
      </c>
      <c r="AA7554" s="2">
        <v>350709000</v>
      </c>
      <c r="AB7554" s="2">
        <v>360007000</v>
      </c>
      <c r="AC7554" s="2">
        <v>369211000</v>
      </c>
    </row>
    <row r="7555" spans="1:29">
      <c r="A7555" t="s">
        <v>1184</v>
      </c>
      <c r="B7555" t="s">
        <v>19</v>
      </c>
      <c r="C7555">
        <v>0</v>
      </c>
      <c r="D7555">
        <v>0</v>
      </c>
      <c r="E7555">
        <v>0</v>
      </c>
      <c r="F7555">
        <v>0</v>
      </c>
      <c r="G7555">
        <v>0</v>
      </c>
      <c r="H7555">
        <v>0</v>
      </c>
      <c r="I7555">
        <v>0</v>
      </c>
      <c r="J7555">
        <v>0</v>
      </c>
      <c r="K7555">
        <v>0</v>
      </c>
      <c r="L7555">
        <v>0</v>
      </c>
      <c r="M7555">
        <v>0</v>
      </c>
      <c r="N7555">
        <v>0</v>
      </c>
      <c r="O7555">
        <v>0</v>
      </c>
      <c r="P7555">
        <v>0</v>
      </c>
      <c r="Q7555">
        <v>0</v>
      </c>
      <c r="R7555">
        <v>0</v>
      </c>
      <c r="S7555">
        <v>0</v>
      </c>
      <c r="T7555">
        <v>0</v>
      </c>
      <c r="U7555">
        <v>0</v>
      </c>
      <c r="V7555">
        <v>0</v>
      </c>
      <c r="W7555">
        <v>0</v>
      </c>
      <c r="X7555">
        <v>0</v>
      </c>
      <c r="Y7555">
        <v>0</v>
      </c>
      <c r="Z7555">
        <v>0</v>
      </c>
      <c r="AA7555">
        <v>0</v>
      </c>
      <c r="AB7555">
        <v>0</v>
      </c>
      <c r="AC7555">
        <v>0</v>
      </c>
    </row>
    <row r="7556" spans="1:29">
      <c r="A7556" t="s">
        <v>1185</v>
      </c>
      <c r="B7556" t="s">
        <v>19</v>
      </c>
      <c r="C7556">
        <v>0</v>
      </c>
      <c r="D7556">
        <v>0</v>
      </c>
      <c r="E7556">
        <v>0</v>
      </c>
      <c r="F7556">
        <v>0</v>
      </c>
      <c r="G7556">
        <v>0</v>
      </c>
      <c r="H7556">
        <v>0</v>
      </c>
      <c r="I7556">
        <v>0</v>
      </c>
      <c r="J7556">
        <v>0</v>
      </c>
      <c r="K7556">
        <v>0</v>
      </c>
      <c r="L7556">
        <v>0</v>
      </c>
      <c r="M7556">
        <v>0</v>
      </c>
      <c r="N7556">
        <v>0</v>
      </c>
      <c r="O7556">
        <v>0</v>
      </c>
      <c r="P7556">
        <v>0</v>
      </c>
      <c r="Q7556">
        <v>0</v>
      </c>
      <c r="R7556">
        <v>0</v>
      </c>
      <c r="S7556">
        <v>0</v>
      </c>
      <c r="T7556">
        <v>0</v>
      </c>
      <c r="U7556">
        <v>0</v>
      </c>
      <c r="V7556">
        <v>0</v>
      </c>
      <c r="W7556">
        <v>0</v>
      </c>
      <c r="X7556">
        <v>0</v>
      </c>
      <c r="Y7556">
        <v>0</v>
      </c>
      <c r="Z7556">
        <v>0</v>
      </c>
      <c r="AA7556">
        <v>0</v>
      </c>
      <c r="AB7556">
        <v>0</v>
      </c>
      <c r="AC7556">
        <v>0</v>
      </c>
    </row>
    <row r="7557" spans="1:29">
      <c r="A7557" t="s">
        <v>1186</v>
      </c>
      <c r="B7557" t="s">
        <v>19</v>
      </c>
      <c r="C7557">
        <v>0</v>
      </c>
      <c r="D7557">
        <v>0</v>
      </c>
      <c r="E7557">
        <v>0</v>
      </c>
      <c r="F7557">
        <v>0</v>
      </c>
      <c r="G7557">
        <v>0</v>
      </c>
      <c r="H7557">
        <v>0</v>
      </c>
      <c r="I7557">
        <v>0</v>
      </c>
      <c r="J7557">
        <v>0</v>
      </c>
      <c r="K7557">
        <v>0</v>
      </c>
      <c r="L7557">
        <v>0</v>
      </c>
      <c r="M7557">
        <v>0</v>
      </c>
      <c r="N7557">
        <v>0</v>
      </c>
      <c r="O7557">
        <v>0</v>
      </c>
      <c r="P7557">
        <v>0</v>
      </c>
      <c r="Q7557">
        <v>0</v>
      </c>
      <c r="R7557">
        <v>0</v>
      </c>
      <c r="S7557">
        <v>0</v>
      </c>
      <c r="T7557">
        <v>0</v>
      </c>
      <c r="U7557">
        <v>0</v>
      </c>
      <c r="V7557">
        <v>0</v>
      </c>
      <c r="W7557">
        <v>0</v>
      </c>
      <c r="X7557">
        <v>0</v>
      </c>
      <c r="Y7557">
        <v>0</v>
      </c>
      <c r="Z7557">
        <v>0</v>
      </c>
      <c r="AA7557">
        <v>0</v>
      </c>
      <c r="AB7557">
        <v>0</v>
      </c>
      <c r="AC7557">
        <v>0</v>
      </c>
    </row>
    <row r="7558" spans="1:29">
      <c r="A7558" t="s">
        <v>1187</v>
      </c>
      <c r="B7558" t="s">
        <v>19</v>
      </c>
      <c r="C7558">
        <v>0</v>
      </c>
      <c r="D7558">
        <v>0</v>
      </c>
      <c r="E7558">
        <v>0</v>
      </c>
      <c r="F7558">
        <v>0</v>
      </c>
      <c r="G7558">
        <v>0</v>
      </c>
      <c r="H7558">
        <v>0</v>
      </c>
      <c r="I7558">
        <v>0</v>
      </c>
      <c r="J7558">
        <v>0</v>
      </c>
      <c r="K7558">
        <v>0</v>
      </c>
      <c r="L7558">
        <v>0</v>
      </c>
      <c r="M7558">
        <v>0</v>
      </c>
      <c r="N7558">
        <v>0</v>
      </c>
      <c r="O7558">
        <v>0</v>
      </c>
      <c r="P7558">
        <v>0</v>
      </c>
      <c r="Q7558">
        <v>0</v>
      </c>
      <c r="R7558">
        <v>0</v>
      </c>
      <c r="S7558">
        <v>0</v>
      </c>
      <c r="T7558">
        <v>0</v>
      </c>
      <c r="U7558">
        <v>0</v>
      </c>
      <c r="V7558">
        <v>0</v>
      </c>
      <c r="W7558">
        <v>0</v>
      </c>
      <c r="X7558">
        <v>0</v>
      </c>
      <c r="Y7558">
        <v>0</v>
      </c>
      <c r="Z7558">
        <v>0</v>
      </c>
      <c r="AA7558">
        <v>0</v>
      </c>
      <c r="AB7558">
        <v>0</v>
      </c>
      <c r="AC7558">
        <v>0</v>
      </c>
    </row>
    <row r="7559" spans="1:29">
      <c r="A7559" t="s">
        <v>1188</v>
      </c>
      <c r="B7559" t="s">
        <v>19</v>
      </c>
      <c r="C7559">
        <v>0</v>
      </c>
      <c r="D7559">
        <v>0</v>
      </c>
      <c r="E7559">
        <v>0</v>
      </c>
      <c r="F7559">
        <v>0</v>
      </c>
      <c r="G7559">
        <v>0</v>
      </c>
      <c r="H7559">
        <v>0</v>
      </c>
      <c r="I7559">
        <v>0</v>
      </c>
      <c r="J7559">
        <v>0</v>
      </c>
      <c r="K7559">
        <v>0</v>
      </c>
      <c r="L7559">
        <v>0</v>
      </c>
      <c r="M7559">
        <v>0</v>
      </c>
      <c r="N7559">
        <v>0</v>
      </c>
      <c r="O7559">
        <v>0</v>
      </c>
      <c r="P7559">
        <v>0</v>
      </c>
      <c r="Q7559">
        <v>0</v>
      </c>
      <c r="R7559">
        <v>0</v>
      </c>
      <c r="S7559">
        <v>0</v>
      </c>
      <c r="T7559">
        <v>0</v>
      </c>
      <c r="U7559">
        <v>0</v>
      </c>
      <c r="V7559">
        <v>0</v>
      </c>
      <c r="W7559">
        <v>0</v>
      </c>
      <c r="X7559">
        <v>0</v>
      </c>
      <c r="Y7559">
        <v>0</v>
      </c>
      <c r="Z7559">
        <v>0</v>
      </c>
      <c r="AA7559">
        <v>0</v>
      </c>
      <c r="AB7559">
        <v>0</v>
      </c>
      <c r="AC7559">
        <v>0</v>
      </c>
    </row>
    <row r="7560" spans="1:29">
      <c r="A7560" t="s">
        <v>1189</v>
      </c>
      <c r="B7560" t="s">
        <v>19</v>
      </c>
      <c r="C7560">
        <v>0</v>
      </c>
      <c r="D7560">
        <v>0</v>
      </c>
      <c r="E7560">
        <v>0</v>
      </c>
      <c r="F7560">
        <v>0</v>
      </c>
      <c r="G7560">
        <v>0</v>
      </c>
      <c r="H7560">
        <v>0</v>
      </c>
      <c r="I7560">
        <v>0</v>
      </c>
      <c r="J7560">
        <v>0</v>
      </c>
      <c r="K7560">
        <v>0</v>
      </c>
      <c r="L7560">
        <v>0</v>
      </c>
      <c r="M7560">
        <v>0</v>
      </c>
      <c r="N7560">
        <v>0</v>
      </c>
      <c r="O7560">
        <v>0</v>
      </c>
      <c r="P7560">
        <v>0</v>
      </c>
      <c r="Q7560">
        <v>0</v>
      </c>
      <c r="R7560">
        <v>0</v>
      </c>
      <c r="S7560">
        <v>0</v>
      </c>
      <c r="T7560">
        <v>0</v>
      </c>
      <c r="U7560">
        <v>0</v>
      </c>
      <c r="V7560">
        <v>0</v>
      </c>
      <c r="W7560">
        <v>0</v>
      </c>
      <c r="X7560">
        <v>0</v>
      </c>
      <c r="Y7560">
        <v>0</v>
      </c>
      <c r="Z7560">
        <v>0</v>
      </c>
      <c r="AA7560">
        <v>0</v>
      </c>
      <c r="AB7560">
        <v>0</v>
      </c>
      <c r="AC7560">
        <v>0</v>
      </c>
    </row>
    <row r="7561" spans="1:29">
      <c r="A7561" t="s">
        <v>1190</v>
      </c>
      <c r="B7561" t="s">
        <v>19</v>
      </c>
      <c r="C7561">
        <v>0</v>
      </c>
      <c r="D7561">
        <v>0</v>
      </c>
      <c r="E7561">
        <v>0</v>
      </c>
      <c r="F7561">
        <v>0</v>
      </c>
      <c r="G7561">
        <v>0</v>
      </c>
      <c r="H7561">
        <v>0</v>
      </c>
      <c r="I7561">
        <v>0</v>
      </c>
      <c r="J7561">
        <v>0</v>
      </c>
      <c r="K7561">
        <v>0</v>
      </c>
      <c r="L7561">
        <v>0</v>
      </c>
      <c r="M7561">
        <v>0</v>
      </c>
      <c r="N7561">
        <v>0</v>
      </c>
      <c r="O7561">
        <v>0</v>
      </c>
      <c r="P7561">
        <v>0</v>
      </c>
      <c r="Q7561">
        <v>0</v>
      </c>
      <c r="R7561">
        <v>0</v>
      </c>
      <c r="S7561">
        <v>0</v>
      </c>
      <c r="T7561">
        <v>0</v>
      </c>
      <c r="U7561">
        <v>0</v>
      </c>
      <c r="V7561">
        <v>0</v>
      </c>
      <c r="W7561">
        <v>0</v>
      </c>
      <c r="X7561">
        <v>0</v>
      </c>
      <c r="Y7561">
        <v>0</v>
      </c>
      <c r="Z7561">
        <v>0</v>
      </c>
      <c r="AA7561">
        <v>0</v>
      </c>
      <c r="AB7561">
        <v>0</v>
      </c>
      <c r="AC7561">
        <v>0</v>
      </c>
    </row>
    <row r="7562" spans="1:29">
      <c r="A7562" t="s">
        <v>1191</v>
      </c>
      <c r="B7562" t="s">
        <v>19</v>
      </c>
      <c r="C7562">
        <v>0</v>
      </c>
      <c r="D7562">
        <v>0</v>
      </c>
      <c r="E7562">
        <v>0</v>
      </c>
      <c r="F7562">
        <v>0</v>
      </c>
      <c r="G7562">
        <v>0</v>
      </c>
      <c r="H7562">
        <v>0</v>
      </c>
      <c r="I7562">
        <v>0</v>
      </c>
      <c r="J7562">
        <v>0</v>
      </c>
      <c r="K7562">
        <v>0</v>
      </c>
      <c r="L7562">
        <v>0</v>
      </c>
      <c r="M7562">
        <v>0</v>
      </c>
      <c r="N7562">
        <v>0</v>
      </c>
      <c r="O7562">
        <v>0</v>
      </c>
      <c r="P7562">
        <v>0</v>
      </c>
      <c r="Q7562">
        <v>0</v>
      </c>
      <c r="R7562">
        <v>0</v>
      </c>
      <c r="S7562">
        <v>0</v>
      </c>
      <c r="T7562">
        <v>0</v>
      </c>
      <c r="U7562">
        <v>0</v>
      </c>
      <c r="V7562">
        <v>0</v>
      </c>
      <c r="W7562">
        <v>0</v>
      </c>
      <c r="X7562">
        <v>0</v>
      </c>
      <c r="Y7562">
        <v>0</v>
      </c>
      <c r="Z7562">
        <v>0</v>
      </c>
      <c r="AA7562">
        <v>0</v>
      </c>
      <c r="AB7562">
        <v>0</v>
      </c>
      <c r="AC7562">
        <v>0</v>
      </c>
    </row>
    <row r="7563" spans="1:29">
      <c r="A7563" t="s">
        <v>1192</v>
      </c>
      <c r="B7563" t="s">
        <v>19</v>
      </c>
      <c r="C7563">
        <v>0</v>
      </c>
      <c r="D7563">
        <v>0</v>
      </c>
      <c r="E7563">
        <v>0</v>
      </c>
      <c r="F7563">
        <v>0</v>
      </c>
      <c r="G7563">
        <v>0</v>
      </c>
      <c r="H7563">
        <v>0</v>
      </c>
      <c r="I7563">
        <v>0</v>
      </c>
      <c r="J7563">
        <v>0</v>
      </c>
      <c r="K7563">
        <v>0</v>
      </c>
      <c r="L7563">
        <v>0</v>
      </c>
      <c r="M7563">
        <v>0</v>
      </c>
      <c r="N7563">
        <v>0</v>
      </c>
      <c r="O7563">
        <v>0</v>
      </c>
      <c r="P7563">
        <v>0</v>
      </c>
      <c r="Q7563">
        <v>0</v>
      </c>
      <c r="R7563">
        <v>0</v>
      </c>
      <c r="S7563">
        <v>0</v>
      </c>
      <c r="T7563">
        <v>0</v>
      </c>
      <c r="U7563">
        <v>0</v>
      </c>
      <c r="V7563">
        <v>0</v>
      </c>
      <c r="W7563">
        <v>0</v>
      </c>
      <c r="X7563">
        <v>0</v>
      </c>
      <c r="Y7563">
        <v>0</v>
      </c>
      <c r="Z7563">
        <v>0</v>
      </c>
      <c r="AA7563">
        <v>0</v>
      </c>
      <c r="AB7563">
        <v>0</v>
      </c>
      <c r="AC7563">
        <v>0</v>
      </c>
    </row>
    <row r="7564" spans="1:29">
      <c r="A7564" t="s">
        <v>1193</v>
      </c>
      <c r="B7564" t="s">
        <v>19</v>
      </c>
      <c r="C7564" s="2">
        <v>302449000</v>
      </c>
      <c r="D7564" s="2">
        <v>296002000</v>
      </c>
      <c r="E7564" s="2">
        <v>298650000</v>
      </c>
      <c r="F7564" s="2">
        <v>303152000</v>
      </c>
      <c r="G7564" s="2">
        <v>306757000</v>
      </c>
      <c r="H7564" s="2">
        <v>310666000</v>
      </c>
      <c r="I7564" s="2">
        <v>314484000</v>
      </c>
      <c r="J7564" s="2">
        <v>317884000</v>
      </c>
      <c r="K7564" s="2">
        <v>321571000</v>
      </c>
      <c r="L7564" s="2">
        <v>325238000</v>
      </c>
      <c r="M7564" s="2">
        <v>329110000</v>
      </c>
      <c r="N7564" s="2">
        <v>332114000</v>
      </c>
      <c r="O7564" s="2">
        <v>334560000</v>
      </c>
      <c r="P7564" s="2">
        <v>336966000</v>
      </c>
      <c r="Q7564" s="2">
        <v>339066000</v>
      </c>
      <c r="R7564" s="2">
        <v>341170000</v>
      </c>
      <c r="S7564" s="2">
        <v>343057000</v>
      </c>
      <c r="T7564" s="2">
        <v>344903000</v>
      </c>
      <c r="U7564" s="2">
        <v>346802000</v>
      </c>
      <c r="V7564" s="2">
        <v>348651000</v>
      </c>
      <c r="W7564" s="2">
        <v>350411000</v>
      </c>
      <c r="X7564" s="2">
        <v>352085000</v>
      </c>
      <c r="Y7564" s="2">
        <v>353487000</v>
      </c>
      <c r="Z7564" s="2">
        <v>355542000</v>
      </c>
      <c r="AA7564" s="2">
        <v>357968000</v>
      </c>
      <c r="AB7564" s="2">
        <v>360301000</v>
      </c>
      <c r="AC7564" s="2">
        <v>362467000</v>
      </c>
    </row>
    <row r="7565" spans="1:29">
      <c r="A7565" t="s">
        <v>1194</v>
      </c>
      <c r="B7565" t="s">
        <v>19</v>
      </c>
      <c r="C7565">
        <v>0</v>
      </c>
      <c r="D7565">
        <v>0</v>
      </c>
      <c r="E7565">
        <v>0</v>
      </c>
      <c r="F7565">
        <v>0</v>
      </c>
      <c r="G7565">
        <v>0</v>
      </c>
      <c r="H7565">
        <v>0</v>
      </c>
      <c r="I7565">
        <v>0</v>
      </c>
      <c r="J7565">
        <v>0</v>
      </c>
      <c r="K7565">
        <v>0</v>
      </c>
      <c r="L7565">
        <v>0</v>
      </c>
      <c r="M7565">
        <v>0</v>
      </c>
      <c r="N7565">
        <v>0</v>
      </c>
      <c r="O7565">
        <v>0</v>
      </c>
      <c r="P7565">
        <v>0</v>
      </c>
      <c r="Q7565">
        <v>0</v>
      </c>
      <c r="R7565">
        <v>0</v>
      </c>
      <c r="S7565">
        <v>0</v>
      </c>
      <c r="T7565">
        <v>0</v>
      </c>
      <c r="U7565">
        <v>0</v>
      </c>
      <c r="V7565">
        <v>0</v>
      </c>
      <c r="W7565">
        <v>0</v>
      </c>
      <c r="X7565">
        <v>0</v>
      </c>
      <c r="Y7565">
        <v>0</v>
      </c>
      <c r="Z7565">
        <v>0</v>
      </c>
      <c r="AA7565">
        <v>0</v>
      </c>
      <c r="AB7565">
        <v>0</v>
      </c>
      <c r="AC7565">
        <v>0</v>
      </c>
    </row>
    <row r="7566" spans="1:29">
      <c r="A7566" t="s">
        <v>1195</v>
      </c>
      <c r="B7566" t="s">
        <v>19</v>
      </c>
      <c r="C7566">
        <v>0</v>
      </c>
      <c r="D7566">
        <v>0</v>
      </c>
      <c r="E7566">
        <v>0</v>
      </c>
      <c r="F7566">
        <v>0</v>
      </c>
      <c r="G7566">
        <v>0</v>
      </c>
      <c r="H7566">
        <v>0</v>
      </c>
      <c r="I7566">
        <v>0</v>
      </c>
      <c r="J7566">
        <v>0</v>
      </c>
      <c r="K7566">
        <v>0</v>
      </c>
      <c r="L7566">
        <v>0</v>
      </c>
      <c r="M7566">
        <v>0</v>
      </c>
      <c r="N7566">
        <v>0</v>
      </c>
      <c r="O7566">
        <v>0</v>
      </c>
      <c r="P7566">
        <v>0</v>
      </c>
      <c r="Q7566">
        <v>0</v>
      </c>
      <c r="R7566">
        <v>0</v>
      </c>
      <c r="S7566">
        <v>0</v>
      </c>
      <c r="T7566">
        <v>0</v>
      </c>
      <c r="U7566">
        <v>0</v>
      </c>
      <c r="V7566">
        <v>0</v>
      </c>
      <c r="W7566">
        <v>0</v>
      </c>
      <c r="X7566">
        <v>0</v>
      </c>
      <c r="Y7566">
        <v>0</v>
      </c>
      <c r="Z7566">
        <v>0</v>
      </c>
      <c r="AA7566">
        <v>0</v>
      </c>
      <c r="AB7566">
        <v>0</v>
      </c>
      <c r="AC7566">
        <v>0</v>
      </c>
    </row>
    <row r="7567" spans="1:29">
      <c r="A7567" t="s">
        <v>1196</v>
      </c>
      <c r="B7567" t="s">
        <v>19</v>
      </c>
      <c r="C7567">
        <v>0</v>
      </c>
      <c r="D7567">
        <v>0</v>
      </c>
      <c r="E7567">
        <v>0</v>
      </c>
      <c r="F7567">
        <v>0</v>
      </c>
      <c r="G7567">
        <v>0</v>
      </c>
      <c r="H7567">
        <v>0</v>
      </c>
      <c r="I7567">
        <v>0</v>
      </c>
      <c r="J7567">
        <v>0</v>
      </c>
      <c r="K7567">
        <v>0</v>
      </c>
      <c r="L7567">
        <v>0</v>
      </c>
      <c r="M7567">
        <v>0</v>
      </c>
      <c r="N7567">
        <v>0</v>
      </c>
      <c r="O7567">
        <v>0</v>
      </c>
      <c r="P7567">
        <v>0</v>
      </c>
      <c r="Q7567">
        <v>0</v>
      </c>
      <c r="R7567">
        <v>0</v>
      </c>
      <c r="S7567">
        <v>0</v>
      </c>
      <c r="T7567">
        <v>0</v>
      </c>
      <c r="U7567">
        <v>0</v>
      </c>
      <c r="V7567">
        <v>0</v>
      </c>
      <c r="W7567">
        <v>0</v>
      </c>
      <c r="X7567">
        <v>0</v>
      </c>
      <c r="Y7567">
        <v>0</v>
      </c>
      <c r="Z7567">
        <v>0</v>
      </c>
      <c r="AA7567">
        <v>0</v>
      </c>
      <c r="AB7567">
        <v>0</v>
      </c>
      <c r="AC7567">
        <v>0</v>
      </c>
    </row>
    <row r="7568" spans="1:29">
      <c r="A7568" t="s">
        <v>1197</v>
      </c>
      <c r="B7568" t="s">
        <v>19</v>
      </c>
      <c r="C7568" s="2">
        <v>894419000</v>
      </c>
      <c r="D7568" s="2">
        <v>875354000</v>
      </c>
      <c r="E7568" s="2">
        <v>883186000</v>
      </c>
      <c r="F7568" s="2">
        <v>896498000</v>
      </c>
      <c r="G7568" s="2">
        <v>907159000</v>
      </c>
      <c r="H7568" s="2">
        <v>918719000</v>
      </c>
      <c r="I7568" s="2">
        <v>930010000</v>
      </c>
      <c r="J7568" s="2">
        <v>940064000</v>
      </c>
      <c r="K7568" s="2">
        <v>950967000</v>
      </c>
      <c r="L7568" s="2">
        <v>961813000</v>
      </c>
      <c r="M7568" s="2">
        <v>973263000</v>
      </c>
      <c r="N7568" s="2">
        <v>982147000</v>
      </c>
      <c r="O7568" s="2">
        <v>989380000</v>
      </c>
      <c r="P7568" s="2">
        <v>996494000</v>
      </c>
      <c r="Q7568" s="2">
        <v>1002710000</v>
      </c>
      <c r="R7568" s="2">
        <v>1008930000</v>
      </c>
      <c r="S7568" s="2">
        <v>1014510000</v>
      </c>
      <c r="T7568" s="2">
        <v>1019970000</v>
      </c>
      <c r="U7568" s="2">
        <v>1025580000</v>
      </c>
      <c r="V7568" s="2">
        <v>1031050000</v>
      </c>
      <c r="W7568" s="2">
        <v>1036260000</v>
      </c>
      <c r="X7568" s="2">
        <v>1041210000</v>
      </c>
      <c r="Y7568" s="2">
        <v>1045350000</v>
      </c>
      <c r="Z7568" s="2">
        <v>1051430000</v>
      </c>
      <c r="AA7568" s="2">
        <v>1058600000</v>
      </c>
      <c r="AB7568" s="2">
        <v>1065500000</v>
      </c>
      <c r="AC7568" s="2">
        <v>1071910000</v>
      </c>
    </row>
    <row r="7569" spans="1:29">
      <c r="A7569" t="s">
        <v>1198</v>
      </c>
      <c r="B7569" t="s">
        <v>19</v>
      </c>
      <c r="C7569">
        <v>0</v>
      </c>
      <c r="D7569">
        <v>0</v>
      </c>
      <c r="E7569">
        <v>0</v>
      </c>
      <c r="F7569">
        <v>0</v>
      </c>
      <c r="G7569">
        <v>0</v>
      </c>
      <c r="H7569">
        <v>0</v>
      </c>
      <c r="I7569">
        <v>0</v>
      </c>
      <c r="J7569">
        <v>0</v>
      </c>
      <c r="K7569">
        <v>0</v>
      </c>
      <c r="L7569">
        <v>0</v>
      </c>
      <c r="M7569">
        <v>0</v>
      </c>
      <c r="N7569">
        <v>0</v>
      </c>
      <c r="O7569">
        <v>0</v>
      </c>
      <c r="P7569">
        <v>0</v>
      </c>
      <c r="Q7569">
        <v>0</v>
      </c>
      <c r="R7569">
        <v>0</v>
      </c>
      <c r="S7569">
        <v>0</v>
      </c>
      <c r="T7569">
        <v>0</v>
      </c>
      <c r="U7569">
        <v>0</v>
      </c>
      <c r="V7569">
        <v>0</v>
      </c>
      <c r="W7569">
        <v>0</v>
      </c>
      <c r="X7569">
        <v>0</v>
      </c>
      <c r="Y7569">
        <v>0</v>
      </c>
      <c r="Z7569">
        <v>0</v>
      </c>
      <c r="AA7569">
        <v>0</v>
      </c>
      <c r="AB7569">
        <v>0</v>
      </c>
      <c r="AC7569">
        <v>0</v>
      </c>
    </row>
    <row r="7570" spans="1:29">
      <c r="A7570" t="s">
        <v>1199</v>
      </c>
      <c r="B7570" t="s">
        <v>19</v>
      </c>
      <c r="C7570">
        <v>0</v>
      </c>
      <c r="D7570">
        <v>0</v>
      </c>
      <c r="E7570">
        <v>0</v>
      </c>
      <c r="F7570">
        <v>0</v>
      </c>
      <c r="G7570">
        <v>0</v>
      </c>
      <c r="H7570">
        <v>0</v>
      </c>
      <c r="I7570">
        <v>0</v>
      </c>
      <c r="J7570">
        <v>0</v>
      </c>
      <c r="K7570">
        <v>0</v>
      </c>
      <c r="L7570">
        <v>0</v>
      </c>
      <c r="M7570">
        <v>0</v>
      </c>
      <c r="N7570">
        <v>0</v>
      </c>
      <c r="O7570">
        <v>0</v>
      </c>
      <c r="P7570">
        <v>0</v>
      </c>
      <c r="Q7570">
        <v>0</v>
      </c>
      <c r="R7570">
        <v>0</v>
      </c>
      <c r="S7570">
        <v>0</v>
      </c>
      <c r="T7570">
        <v>0</v>
      </c>
      <c r="U7570">
        <v>0</v>
      </c>
      <c r="V7570">
        <v>0</v>
      </c>
      <c r="W7570">
        <v>0</v>
      </c>
      <c r="X7570">
        <v>0</v>
      </c>
      <c r="Y7570">
        <v>0</v>
      </c>
      <c r="Z7570">
        <v>0</v>
      </c>
      <c r="AA7570">
        <v>0</v>
      </c>
      <c r="AB7570">
        <v>0</v>
      </c>
      <c r="AC7570">
        <v>0</v>
      </c>
    </row>
    <row r="7571" spans="1:29">
      <c r="A7571" t="s">
        <v>1200</v>
      </c>
      <c r="B7571" t="s">
        <v>19</v>
      </c>
      <c r="C7571">
        <v>0</v>
      </c>
      <c r="D7571">
        <v>0</v>
      </c>
      <c r="E7571">
        <v>0</v>
      </c>
      <c r="F7571">
        <v>0</v>
      </c>
      <c r="G7571">
        <v>0</v>
      </c>
      <c r="H7571">
        <v>0</v>
      </c>
      <c r="I7571">
        <v>0</v>
      </c>
      <c r="J7571">
        <v>0</v>
      </c>
      <c r="K7571">
        <v>0</v>
      </c>
      <c r="L7571">
        <v>0</v>
      </c>
      <c r="M7571">
        <v>0</v>
      </c>
      <c r="N7571">
        <v>0</v>
      </c>
      <c r="O7571">
        <v>0</v>
      </c>
      <c r="P7571">
        <v>0</v>
      </c>
      <c r="Q7571">
        <v>0</v>
      </c>
      <c r="R7571">
        <v>0</v>
      </c>
      <c r="S7571">
        <v>0</v>
      </c>
      <c r="T7571">
        <v>0</v>
      </c>
      <c r="U7571">
        <v>0</v>
      </c>
      <c r="V7571">
        <v>0</v>
      </c>
      <c r="W7571">
        <v>0</v>
      </c>
      <c r="X7571">
        <v>0</v>
      </c>
      <c r="Y7571">
        <v>0</v>
      </c>
      <c r="Z7571">
        <v>0</v>
      </c>
      <c r="AA7571">
        <v>0</v>
      </c>
      <c r="AB7571">
        <v>0</v>
      </c>
      <c r="AC7571">
        <v>0</v>
      </c>
    </row>
    <row r="7572" spans="1:29">
      <c r="A7572" t="s">
        <v>1201</v>
      </c>
      <c r="B7572" t="s">
        <v>19</v>
      </c>
      <c r="C7572">
        <v>0</v>
      </c>
      <c r="D7572">
        <v>0</v>
      </c>
      <c r="E7572">
        <v>0</v>
      </c>
      <c r="F7572">
        <v>0</v>
      </c>
      <c r="G7572">
        <v>0</v>
      </c>
      <c r="H7572">
        <v>0</v>
      </c>
      <c r="I7572">
        <v>0</v>
      </c>
      <c r="J7572">
        <v>0</v>
      </c>
      <c r="K7572">
        <v>0</v>
      </c>
      <c r="L7572">
        <v>0</v>
      </c>
      <c r="M7572">
        <v>0</v>
      </c>
      <c r="N7572">
        <v>0</v>
      </c>
      <c r="O7572">
        <v>0</v>
      </c>
      <c r="P7572">
        <v>0</v>
      </c>
      <c r="Q7572">
        <v>0</v>
      </c>
      <c r="R7572">
        <v>0</v>
      </c>
      <c r="S7572">
        <v>0</v>
      </c>
      <c r="T7572">
        <v>0</v>
      </c>
      <c r="U7572">
        <v>0</v>
      </c>
      <c r="V7572">
        <v>0</v>
      </c>
      <c r="W7572">
        <v>0</v>
      </c>
      <c r="X7572">
        <v>0</v>
      </c>
      <c r="Y7572">
        <v>0</v>
      </c>
      <c r="Z7572">
        <v>0</v>
      </c>
      <c r="AA7572">
        <v>0</v>
      </c>
      <c r="AB7572">
        <v>0</v>
      </c>
      <c r="AC7572">
        <v>0</v>
      </c>
    </row>
    <row r="7573" spans="1:29">
      <c r="A7573" t="s">
        <v>1202</v>
      </c>
      <c r="B7573" t="s">
        <v>19</v>
      </c>
      <c r="C7573">
        <v>0</v>
      </c>
      <c r="D7573">
        <v>0</v>
      </c>
      <c r="E7573">
        <v>0</v>
      </c>
      <c r="F7573">
        <v>0</v>
      </c>
      <c r="G7573">
        <v>0</v>
      </c>
      <c r="H7573">
        <v>0</v>
      </c>
      <c r="I7573">
        <v>0</v>
      </c>
      <c r="J7573">
        <v>0</v>
      </c>
      <c r="K7573">
        <v>0</v>
      </c>
      <c r="L7573">
        <v>0</v>
      </c>
      <c r="M7573">
        <v>0</v>
      </c>
      <c r="N7573">
        <v>0</v>
      </c>
      <c r="O7573">
        <v>0</v>
      </c>
      <c r="P7573">
        <v>0</v>
      </c>
      <c r="Q7573">
        <v>0</v>
      </c>
      <c r="R7573">
        <v>0</v>
      </c>
      <c r="S7573">
        <v>0</v>
      </c>
      <c r="T7573">
        <v>0</v>
      </c>
      <c r="U7573">
        <v>0</v>
      </c>
      <c r="V7573">
        <v>0</v>
      </c>
      <c r="W7573">
        <v>0</v>
      </c>
      <c r="X7573">
        <v>0</v>
      </c>
      <c r="Y7573">
        <v>0</v>
      </c>
      <c r="Z7573">
        <v>0</v>
      </c>
      <c r="AA7573">
        <v>0</v>
      </c>
      <c r="AB7573">
        <v>0</v>
      </c>
      <c r="AC7573">
        <v>0</v>
      </c>
    </row>
    <row r="7574" spans="1:29">
      <c r="A7574" t="s">
        <v>1203</v>
      </c>
      <c r="B7574" t="s">
        <v>19</v>
      </c>
      <c r="C7574">
        <v>0</v>
      </c>
      <c r="D7574">
        <v>0</v>
      </c>
      <c r="E7574">
        <v>0</v>
      </c>
      <c r="F7574">
        <v>0</v>
      </c>
      <c r="G7574">
        <v>0</v>
      </c>
      <c r="H7574">
        <v>0</v>
      </c>
      <c r="I7574">
        <v>0</v>
      </c>
      <c r="J7574">
        <v>0</v>
      </c>
      <c r="K7574">
        <v>0</v>
      </c>
      <c r="L7574">
        <v>0</v>
      </c>
      <c r="M7574">
        <v>0</v>
      </c>
      <c r="N7574">
        <v>0</v>
      </c>
      <c r="O7574">
        <v>0</v>
      </c>
      <c r="P7574">
        <v>0</v>
      </c>
      <c r="Q7574">
        <v>0</v>
      </c>
      <c r="R7574">
        <v>0</v>
      </c>
      <c r="S7574">
        <v>0</v>
      </c>
      <c r="T7574">
        <v>0</v>
      </c>
      <c r="U7574">
        <v>0</v>
      </c>
      <c r="V7574">
        <v>0</v>
      </c>
      <c r="W7574">
        <v>0</v>
      </c>
      <c r="X7574">
        <v>0</v>
      </c>
      <c r="Y7574">
        <v>0</v>
      </c>
      <c r="Z7574">
        <v>0</v>
      </c>
      <c r="AA7574">
        <v>0</v>
      </c>
      <c r="AB7574">
        <v>0</v>
      </c>
      <c r="AC7574">
        <v>0</v>
      </c>
    </row>
    <row r="7575" spans="1:29">
      <c r="A7575" t="s">
        <v>1204</v>
      </c>
      <c r="B7575" t="s">
        <v>19</v>
      </c>
      <c r="C7575">
        <v>0</v>
      </c>
      <c r="D7575">
        <v>0</v>
      </c>
      <c r="E7575">
        <v>0</v>
      </c>
      <c r="F7575">
        <v>0</v>
      </c>
      <c r="G7575">
        <v>0</v>
      </c>
      <c r="H7575">
        <v>0</v>
      </c>
      <c r="I7575">
        <v>0</v>
      </c>
      <c r="J7575">
        <v>0</v>
      </c>
      <c r="K7575">
        <v>0</v>
      </c>
      <c r="L7575">
        <v>0</v>
      </c>
      <c r="M7575">
        <v>0</v>
      </c>
      <c r="N7575">
        <v>0</v>
      </c>
      <c r="O7575">
        <v>0</v>
      </c>
      <c r="P7575">
        <v>0</v>
      </c>
      <c r="Q7575">
        <v>0</v>
      </c>
      <c r="R7575">
        <v>0</v>
      </c>
      <c r="S7575">
        <v>0</v>
      </c>
      <c r="T7575">
        <v>0</v>
      </c>
      <c r="U7575">
        <v>0</v>
      </c>
      <c r="V7575">
        <v>0</v>
      </c>
      <c r="W7575">
        <v>0</v>
      </c>
      <c r="X7575">
        <v>0</v>
      </c>
      <c r="Y7575">
        <v>0</v>
      </c>
      <c r="Z7575">
        <v>0</v>
      </c>
      <c r="AA7575">
        <v>0</v>
      </c>
      <c r="AB7575">
        <v>0</v>
      </c>
      <c r="AC7575">
        <v>0</v>
      </c>
    </row>
    <row r="7576" spans="1:29">
      <c r="A7576" t="s">
        <v>1205</v>
      </c>
      <c r="B7576" t="s">
        <v>19</v>
      </c>
      <c r="C7576">
        <v>0</v>
      </c>
      <c r="D7576">
        <v>0</v>
      </c>
      <c r="E7576">
        <v>0</v>
      </c>
      <c r="F7576">
        <v>0</v>
      </c>
      <c r="G7576">
        <v>0</v>
      </c>
      <c r="H7576">
        <v>0</v>
      </c>
      <c r="I7576">
        <v>0</v>
      </c>
      <c r="J7576">
        <v>0</v>
      </c>
      <c r="K7576">
        <v>0</v>
      </c>
      <c r="L7576">
        <v>0</v>
      </c>
      <c r="M7576">
        <v>0</v>
      </c>
      <c r="N7576">
        <v>0</v>
      </c>
      <c r="O7576">
        <v>0</v>
      </c>
      <c r="P7576">
        <v>0</v>
      </c>
      <c r="Q7576">
        <v>0</v>
      </c>
      <c r="R7576">
        <v>0</v>
      </c>
      <c r="S7576">
        <v>0</v>
      </c>
      <c r="T7576">
        <v>0</v>
      </c>
      <c r="U7576">
        <v>0</v>
      </c>
      <c r="V7576">
        <v>0</v>
      </c>
      <c r="W7576">
        <v>0</v>
      </c>
      <c r="X7576">
        <v>0</v>
      </c>
      <c r="Y7576">
        <v>0</v>
      </c>
      <c r="Z7576">
        <v>0</v>
      </c>
      <c r="AA7576">
        <v>0</v>
      </c>
      <c r="AB7576">
        <v>0</v>
      </c>
      <c r="AC7576">
        <v>0</v>
      </c>
    </row>
    <row r="7577" spans="1:29">
      <c r="A7577" t="s">
        <v>1206</v>
      </c>
      <c r="B7577" t="s">
        <v>19</v>
      </c>
      <c r="C7577">
        <v>0</v>
      </c>
      <c r="D7577">
        <v>0</v>
      </c>
      <c r="E7577">
        <v>0</v>
      </c>
      <c r="F7577">
        <v>0</v>
      </c>
      <c r="G7577">
        <v>0</v>
      </c>
      <c r="H7577">
        <v>0</v>
      </c>
      <c r="I7577">
        <v>0</v>
      </c>
      <c r="J7577">
        <v>0</v>
      </c>
      <c r="K7577">
        <v>0</v>
      </c>
      <c r="L7577">
        <v>0</v>
      </c>
      <c r="M7577">
        <v>0</v>
      </c>
      <c r="N7577">
        <v>0</v>
      </c>
      <c r="O7577">
        <v>0</v>
      </c>
      <c r="P7577">
        <v>0</v>
      </c>
      <c r="Q7577">
        <v>0</v>
      </c>
      <c r="R7577">
        <v>0</v>
      </c>
      <c r="S7577">
        <v>0</v>
      </c>
      <c r="T7577">
        <v>0</v>
      </c>
      <c r="U7577">
        <v>0</v>
      </c>
      <c r="V7577">
        <v>0</v>
      </c>
      <c r="W7577">
        <v>0</v>
      </c>
      <c r="X7577">
        <v>0</v>
      </c>
      <c r="Y7577">
        <v>0</v>
      </c>
      <c r="Z7577">
        <v>0</v>
      </c>
      <c r="AA7577">
        <v>0</v>
      </c>
      <c r="AB7577">
        <v>0</v>
      </c>
      <c r="AC7577">
        <v>0</v>
      </c>
    </row>
    <row r="7578" spans="1:29">
      <c r="A7578" t="s">
        <v>1207</v>
      </c>
      <c r="B7578" t="s">
        <v>19</v>
      </c>
      <c r="C7578">
        <v>0</v>
      </c>
      <c r="D7578">
        <v>0</v>
      </c>
      <c r="E7578">
        <v>0</v>
      </c>
      <c r="F7578">
        <v>0</v>
      </c>
      <c r="G7578">
        <v>0</v>
      </c>
      <c r="H7578">
        <v>0</v>
      </c>
      <c r="I7578">
        <v>0</v>
      </c>
      <c r="J7578">
        <v>0</v>
      </c>
      <c r="K7578">
        <v>0</v>
      </c>
      <c r="L7578">
        <v>0</v>
      </c>
      <c r="M7578">
        <v>0</v>
      </c>
      <c r="N7578">
        <v>0</v>
      </c>
      <c r="O7578">
        <v>0</v>
      </c>
      <c r="P7578">
        <v>0</v>
      </c>
      <c r="Q7578">
        <v>0</v>
      </c>
      <c r="R7578">
        <v>0</v>
      </c>
      <c r="S7578">
        <v>0</v>
      </c>
      <c r="T7578">
        <v>0</v>
      </c>
      <c r="U7578">
        <v>0</v>
      </c>
      <c r="V7578">
        <v>0</v>
      </c>
      <c r="W7578">
        <v>0</v>
      </c>
      <c r="X7578">
        <v>0</v>
      </c>
      <c r="Y7578">
        <v>0</v>
      </c>
      <c r="Z7578">
        <v>0</v>
      </c>
      <c r="AA7578">
        <v>0</v>
      </c>
      <c r="AB7578">
        <v>0</v>
      </c>
      <c r="AC7578">
        <v>0</v>
      </c>
    </row>
    <row r="7579" spans="1:29">
      <c r="A7579" t="s">
        <v>1208</v>
      </c>
      <c r="B7579" t="s">
        <v>19</v>
      </c>
      <c r="C7579">
        <v>0</v>
      </c>
      <c r="D7579">
        <v>0</v>
      </c>
      <c r="E7579">
        <v>0</v>
      </c>
      <c r="F7579">
        <v>0</v>
      </c>
      <c r="G7579">
        <v>0</v>
      </c>
      <c r="H7579">
        <v>0</v>
      </c>
      <c r="I7579">
        <v>0</v>
      </c>
      <c r="J7579">
        <v>0</v>
      </c>
      <c r="K7579">
        <v>0</v>
      </c>
      <c r="L7579">
        <v>0</v>
      </c>
      <c r="M7579">
        <v>0</v>
      </c>
      <c r="N7579">
        <v>0</v>
      </c>
      <c r="O7579">
        <v>0</v>
      </c>
      <c r="P7579">
        <v>0</v>
      </c>
      <c r="Q7579">
        <v>0</v>
      </c>
      <c r="R7579">
        <v>0</v>
      </c>
      <c r="S7579">
        <v>0</v>
      </c>
      <c r="T7579">
        <v>0</v>
      </c>
      <c r="U7579">
        <v>0</v>
      </c>
      <c r="V7579">
        <v>0</v>
      </c>
      <c r="W7579">
        <v>0</v>
      </c>
      <c r="X7579">
        <v>0</v>
      </c>
      <c r="Y7579">
        <v>0</v>
      </c>
      <c r="Z7579">
        <v>0</v>
      </c>
      <c r="AA7579">
        <v>0</v>
      </c>
      <c r="AB7579">
        <v>0</v>
      </c>
      <c r="AC7579">
        <v>0</v>
      </c>
    </row>
    <row r="7580" spans="1:29">
      <c r="A7580" t="s">
        <v>1209</v>
      </c>
      <c r="B7580" t="s">
        <v>19</v>
      </c>
      <c r="C7580">
        <v>0</v>
      </c>
      <c r="D7580">
        <v>0</v>
      </c>
      <c r="E7580">
        <v>0</v>
      </c>
      <c r="F7580">
        <v>0</v>
      </c>
      <c r="G7580">
        <v>0</v>
      </c>
      <c r="H7580">
        <v>0</v>
      </c>
      <c r="I7580">
        <v>0</v>
      </c>
      <c r="J7580">
        <v>0</v>
      </c>
      <c r="K7580">
        <v>0</v>
      </c>
      <c r="L7580">
        <v>0</v>
      </c>
      <c r="M7580">
        <v>0</v>
      </c>
      <c r="N7580">
        <v>0</v>
      </c>
      <c r="O7580">
        <v>0</v>
      </c>
      <c r="P7580">
        <v>0</v>
      </c>
      <c r="Q7580">
        <v>0</v>
      </c>
      <c r="R7580">
        <v>0</v>
      </c>
      <c r="S7580">
        <v>0</v>
      </c>
      <c r="T7580">
        <v>0</v>
      </c>
      <c r="U7580">
        <v>0</v>
      </c>
      <c r="V7580">
        <v>0</v>
      </c>
      <c r="W7580">
        <v>0</v>
      </c>
      <c r="X7580">
        <v>0</v>
      </c>
      <c r="Y7580">
        <v>0</v>
      </c>
      <c r="Z7580">
        <v>0</v>
      </c>
      <c r="AA7580">
        <v>0</v>
      </c>
      <c r="AB7580">
        <v>0</v>
      </c>
      <c r="AC7580">
        <v>0</v>
      </c>
    </row>
    <row r="7581" spans="1:29">
      <c r="A7581" t="s">
        <v>1210</v>
      </c>
      <c r="B7581" t="s">
        <v>19</v>
      </c>
      <c r="C7581">
        <v>0</v>
      </c>
      <c r="D7581">
        <v>0</v>
      </c>
      <c r="E7581">
        <v>0</v>
      </c>
      <c r="F7581">
        <v>0</v>
      </c>
      <c r="G7581">
        <v>0</v>
      </c>
      <c r="H7581">
        <v>0</v>
      </c>
      <c r="I7581">
        <v>0</v>
      </c>
      <c r="J7581">
        <v>0</v>
      </c>
      <c r="K7581">
        <v>0</v>
      </c>
      <c r="L7581">
        <v>0</v>
      </c>
      <c r="M7581">
        <v>0</v>
      </c>
      <c r="N7581">
        <v>0</v>
      </c>
      <c r="O7581">
        <v>0</v>
      </c>
      <c r="P7581">
        <v>0</v>
      </c>
      <c r="Q7581">
        <v>0</v>
      </c>
      <c r="R7581">
        <v>0</v>
      </c>
      <c r="S7581">
        <v>0</v>
      </c>
      <c r="T7581">
        <v>0</v>
      </c>
      <c r="U7581">
        <v>0</v>
      </c>
      <c r="V7581">
        <v>0</v>
      </c>
      <c r="W7581">
        <v>0</v>
      </c>
      <c r="X7581">
        <v>0</v>
      </c>
      <c r="Y7581">
        <v>0</v>
      </c>
      <c r="Z7581">
        <v>0</v>
      </c>
      <c r="AA7581">
        <v>0</v>
      </c>
      <c r="AB7581">
        <v>0</v>
      </c>
      <c r="AC7581">
        <v>0</v>
      </c>
    </row>
    <row r="7582" spans="1:29">
      <c r="A7582" t="s">
        <v>1211</v>
      </c>
      <c r="B7582" t="s">
        <v>19</v>
      </c>
      <c r="C7582">
        <v>0</v>
      </c>
      <c r="D7582">
        <v>0</v>
      </c>
      <c r="E7582">
        <v>0</v>
      </c>
      <c r="F7582">
        <v>0</v>
      </c>
      <c r="G7582">
        <v>0</v>
      </c>
      <c r="H7582">
        <v>0</v>
      </c>
      <c r="I7582">
        <v>0</v>
      </c>
      <c r="J7582">
        <v>0</v>
      </c>
      <c r="K7582">
        <v>0</v>
      </c>
      <c r="L7582">
        <v>0</v>
      </c>
      <c r="M7582">
        <v>0</v>
      </c>
      <c r="N7582">
        <v>0</v>
      </c>
      <c r="O7582">
        <v>0</v>
      </c>
      <c r="P7582">
        <v>0</v>
      </c>
      <c r="Q7582">
        <v>0</v>
      </c>
      <c r="R7582">
        <v>0</v>
      </c>
      <c r="S7582">
        <v>0</v>
      </c>
      <c r="T7582">
        <v>0</v>
      </c>
      <c r="U7582">
        <v>0</v>
      </c>
      <c r="V7582">
        <v>0</v>
      </c>
      <c r="W7582">
        <v>0</v>
      </c>
      <c r="X7582">
        <v>0</v>
      </c>
      <c r="Y7582">
        <v>0</v>
      </c>
      <c r="Z7582">
        <v>0</v>
      </c>
      <c r="AA7582">
        <v>0</v>
      </c>
      <c r="AB7582">
        <v>0</v>
      </c>
      <c r="AC7582">
        <v>0</v>
      </c>
    </row>
    <row r="7583" spans="1:29">
      <c r="A7583" t="s">
        <v>1212</v>
      </c>
      <c r="B7583" t="s">
        <v>19</v>
      </c>
      <c r="C7583">
        <v>0</v>
      </c>
      <c r="D7583">
        <v>0</v>
      </c>
      <c r="E7583">
        <v>0</v>
      </c>
      <c r="F7583">
        <v>0</v>
      </c>
      <c r="G7583">
        <v>0</v>
      </c>
      <c r="H7583">
        <v>0</v>
      </c>
      <c r="I7583">
        <v>0</v>
      </c>
      <c r="J7583">
        <v>0</v>
      </c>
      <c r="K7583">
        <v>0</v>
      </c>
      <c r="L7583">
        <v>0</v>
      </c>
      <c r="M7583">
        <v>0</v>
      </c>
      <c r="N7583">
        <v>0</v>
      </c>
      <c r="O7583">
        <v>0</v>
      </c>
      <c r="P7583">
        <v>0</v>
      </c>
      <c r="Q7583">
        <v>0</v>
      </c>
      <c r="R7583">
        <v>0</v>
      </c>
      <c r="S7583">
        <v>0</v>
      </c>
      <c r="T7583">
        <v>0</v>
      </c>
      <c r="U7583">
        <v>0</v>
      </c>
      <c r="V7583">
        <v>0</v>
      </c>
      <c r="W7583">
        <v>0</v>
      </c>
      <c r="X7583">
        <v>0</v>
      </c>
      <c r="Y7583">
        <v>0</v>
      </c>
      <c r="Z7583">
        <v>0</v>
      </c>
      <c r="AA7583">
        <v>0</v>
      </c>
      <c r="AB7583">
        <v>0</v>
      </c>
      <c r="AC7583">
        <v>0</v>
      </c>
    </row>
    <row r="7584" spans="1:29">
      <c r="A7584" t="s">
        <v>1213</v>
      </c>
      <c r="B7584" t="s">
        <v>19</v>
      </c>
      <c r="C7584">
        <v>0</v>
      </c>
      <c r="D7584">
        <v>0</v>
      </c>
      <c r="E7584">
        <v>0</v>
      </c>
      <c r="F7584">
        <v>0</v>
      </c>
      <c r="G7584">
        <v>0</v>
      </c>
      <c r="H7584">
        <v>0</v>
      </c>
      <c r="I7584">
        <v>0</v>
      </c>
      <c r="J7584">
        <v>0</v>
      </c>
      <c r="K7584">
        <v>0</v>
      </c>
      <c r="L7584">
        <v>0</v>
      </c>
      <c r="M7584">
        <v>0</v>
      </c>
      <c r="N7584">
        <v>0</v>
      </c>
      <c r="O7584">
        <v>0</v>
      </c>
      <c r="P7584">
        <v>0</v>
      </c>
      <c r="Q7584">
        <v>0</v>
      </c>
      <c r="R7584">
        <v>0</v>
      </c>
      <c r="S7584">
        <v>0</v>
      </c>
      <c r="T7584">
        <v>0</v>
      </c>
      <c r="U7584">
        <v>0</v>
      </c>
      <c r="V7584">
        <v>0</v>
      </c>
      <c r="W7584">
        <v>0</v>
      </c>
      <c r="X7584">
        <v>0</v>
      </c>
      <c r="Y7584">
        <v>0</v>
      </c>
      <c r="Z7584">
        <v>0</v>
      </c>
      <c r="AA7584">
        <v>0</v>
      </c>
      <c r="AB7584">
        <v>0</v>
      </c>
      <c r="AC7584">
        <v>0</v>
      </c>
    </row>
    <row r="7585" spans="1:29">
      <c r="A7585" t="s">
        <v>1214</v>
      </c>
      <c r="B7585" t="s">
        <v>19</v>
      </c>
      <c r="C7585">
        <v>0</v>
      </c>
      <c r="D7585">
        <v>0</v>
      </c>
      <c r="E7585">
        <v>0</v>
      </c>
      <c r="F7585">
        <v>0</v>
      </c>
      <c r="G7585">
        <v>0</v>
      </c>
      <c r="H7585">
        <v>0</v>
      </c>
      <c r="I7585">
        <v>0</v>
      </c>
      <c r="J7585">
        <v>0</v>
      </c>
      <c r="K7585">
        <v>0</v>
      </c>
      <c r="L7585">
        <v>0</v>
      </c>
      <c r="M7585">
        <v>0</v>
      </c>
      <c r="N7585">
        <v>0</v>
      </c>
      <c r="O7585">
        <v>0</v>
      </c>
      <c r="P7585">
        <v>0</v>
      </c>
      <c r="Q7585">
        <v>0</v>
      </c>
      <c r="R7585">
        <v>0</v>
      </c>
      <c r="S7585">
        <v>0</v>
      </c>
      <c r="T7585">
        <v>0</v>
      </c>
      <c r="U7585">
        <v>0</v>
      </c>
      <c r="V7585">
        <v>0</v>
      </c>
      <c r="W7585">
        <v>0</v>
      </c>
      <c r="X7585">
        <v>0</v>
      </c>
      <c r="Y7585">
        <v>0</v>
      </c>
      <c r="Z7585">
        <v>0</v>
      </c>
      <c r="AA7585">
        <v>0</v>
      </c>
      <c r="AB7585">
        <v>0</v>
      </c>
      <c r="AC7585">
        <v>0</v>
      </c>
    </row>
    <row r="7586" spans="1:29">
      <c r="A7586" t="s">
        <v>1215</v>
      </c>
      <c r="B7586" t="s">
        <v>19</v>
      </c>
      <c r="C7586">
        <v>0</v>
      </c>
      <c r="D7586">
        <v>0</v>
      </c>
      <c r="E7586">
        <v>0</v>
      </c>
      <c r="F7586">
        <v>0</v>
      </c>
      <c r="G7586">
        <v>0</v>
      </c>
      <c r="H7586">
        <v>0</v>
      </c>
      <c r="I7586">
        <v>0</v>
      </c>
      <c r="J7586">
        <v>0</v>
      </c>
      <c r="K7586">
        <v>0</v>
      </c>
      <c r="L7586">
        <v>0</v>
      </c>
      <c r="M7586">
        <v>0</v>
      </c>
      <c r="N7586">
        <v>0</v>
      </c>
      <c r="O7586">
        <v>0</v>
      </c>
      <c r="P7586">
        <v>0</v>
      </c>
      <c r="Q7586">
        <v>0</v>
      </c>
      <c r="R7586">
        <v>0</v>
      </c>
      <c r="S7586">
        <v>0</v>
      </c>
      <c r="T7586">
        <v>0</v>
      </c>
      <c r="U7586">
        <v>0</v>
      </c>
      <c r="V7586">
        <v>0</v>
      </c>
      <c r="W7586">
        <v>0</v>
      </c>
      <c r="X7586">
        <v>0</v>
      </c>
      <c r="Y7586">
        <v>0</v>
      </c>
      <c r="Z7586">
        <v>0</v>
      </c>
      <c r="AA7586">
        <v>0</v>
      </c>
      <c r="AB7586">
        <v>0</v>
      </c>
      <c r="AC7586">
        <v>0</v>
      </c>
    </row>
    <row r="7587" spans="1:29">
      <c r="A7587" t="s">
        <v>1216</v>
      </c>
      <c r="B7587" t="s">
        <v>19</v>
      </c>
      <c r="C7587">
        <v>0</v>
      </c>
      <c r="D7587">
        <v>0</v>
      </c>
      <c r="E7587">
        <v>0</v>
      </c>
      <c r="F7587">
        <v>0</v>
      </c>
      <c r="G7587">
        <v>0</v>
      </c>
      <c r="H7587">
        <v>0</v>
      </c>
      <c r="I7587">
        <v>0</v>
      </c>
      <c r="J7587">
        <v>0</v>
      </c>
      <c r="K7587">
        <v>0</v>
      </c>
      <c r="L7587">
        <v>0</v>
      </c>
      <c r="M7587">
        <v>0</v>
      </c>
      <c r="N7587">
        <v>0</v>
      </c>
      <c r="O7587">
        <v>0</v>
      </c>
      <c r="P7587">
        <v>0</v>
      </c>
      <c r="Q7587">
        <v>0</v>
      </c>
      <c r="R7587">
        <v>0</v>
      </c>
      <c r="S7587">
        <v>0</v>
      </c>
      <c r="T7587">
        <v>0</v>
      </c>
      <c r="U7587">
        <v>0</v>
      </c>
      <c r="V7587">
        <v>0</v>
      </c>
      <c r="W7587">
        <v>0</v>
      </c>
      <c r="X7587">
        <v>0</v>
      </c>
      <c r="Y7587">
        <v>0</v>
      </c>
      <c r="Z7587">
        <v>0</v>
      </c>
      <c r="AA7587">
        <v>0</v>
      </c>
      <c r="AB7587">
        <v>0</v>
      </c>
      <c r="AC7587">
        <v>0</v>
      </c>
    </row>
    <row r="7588" spans="1:29">
      <c r="A7588" t="s">
        <v>1217</v>
      </c>
      <c r="B7588" t="s">
        <v>19</v>
      </c>
      <c r="C7588">
        <v>0</v>
      </c>
      <c r="D7588">
        <v>0</v>
      </c>
      <c r="E7588">
        <v>0</v>
      </c>
      <c r="F7588">
        <v>0</v>
      </c>
      <c r="G7588">
        <v>0</v>
      </c>
      <c r="H7588">
        <v>0</v>
      </c>
      <c r="I7588">
        <v>0</v>
      </c>
      <c r="J7588">
        <v>0</v>
      </c>
      <c r="K7588">
        <v>0</v>
      </c>
      <c r="L7588">
        <v>0</v>
      </c>
      <c r="M7588">
        <v>0</v>
      </c>
      <c r="N7588">
        <v>0</v>
      </c>
      <c r="O7588">
        <v>0</v>
      </c>
      <c r="P7588">
        <v>0</v>
      </c>
      <c r="Q7588">
        <v>0</v>
      </c>
      <c r="R7588">
        <v>0</v>
      </c>
      <c r="S7588">
        <v>0</v>
      </c>
      <c r="T7588">
        <v>0</v>
      </c>
      <c r="U7588">
        <v>0</v>
      </c>
      <c r="V7588">
        <v>0</v>
      </c>
      <c r="W7588">
        <v>0</v>
      </c>
      <c r="X7588">
        <v>0</v>
      </c>
      <c r="Y7588">
        <v>0</v>
      </c>
      <c r="Z7588">
        <v>0</v>
      </c>
      <c r="AA7588">
        <v>0</v>
      </c>
      <c r="AB7588">
        <v>0</v>
      </c>
      <c r="AC7588">
        <v>0</v>
      </c>
    </row>
    <row r="7589" spans="1:29">
      <c r="A7589" t="s">
        <v>1218</v>
      </c>
      <c r="B7589" t="s">
        <v>19</v>
      </c>
      <c r="C7589">
        <v>0</v>
      </c>
      <c r="D7589">
        <v>0</v>
      </c>
      <c r="E7589">
        <v>0</v>
      </c>
      <c r="F7589">
        <v>0</v>
      </c>
      <c r="G7589">
        <v>0</v>
      </c>
      <c r="H7589">
        <v>0</v>
      </c>
      <c r="I7589">
        <v>0</v>
      </c>
      <c r="J7589">
        <v>0</v>
      </c>
      <c r="K7589">
        <v>0</v>
      </c>
      <c r="L7589">
        <v>0</v>
      </c>
      <c r="M7589">
        <v>0</v>
      </c>
      <c r="N7589">
        <v>0</v>
      </c>
      <c r="O7589">
        <v>0</v>
      </c>
      <c r="P7589">
        <v>0</v>
      </c>
      <c r="Q7589">
        <v>0</v>
      </c>
      <c r="R7589">
        <v>0</v>
      </c>
      <c r="S7589">
        <v>0</v>
      </c>
      <c r="T7589">
        <v>0</v>
      </c>
      <c r="U7589">
        <v>0</v>
      </c>
      <c r="V7589">
        <v>0</v>
      </c>
      <c r="W7589">
        <v>0</v>
      </c>
      <c r="X7589">
        <v>0</v>
      </c>
      <c r="Y7589">
        <v>0</v>
      </c>
      <c r="Z7589">
        <v>0</v>
      </c>
      <c r="AA7589">
        <v>0</v>
      </c>
      <c r="AB7589">
        <v>0</v>
      </c>
      <c r="AC7589">
        <v>0</v>
      </c>
    </row>
    <row r="7590" spans="1:29">
      <c r="A7590" t="s">
        <v>1219</v>
      </c>
      <c r="B7590" t="s">
        <v>19</v>
      </c>
      <c r="C7590">
        <v>0</v>
      </c>
      <c r="D7590">
        <v>0</v>
      </c>
      <c r="E7590">
        <v>0</v>
      </c>
      <c r="F7590">
        <v>0</v>
      </c>
      <c r="G7590">
        <v>0</v>
      </c>
      <c r="H7590">
        <v>0</v>
      </c>
      <c r="I7590">
        <v>0</v>
      </c>
      <c r="J7590">
        <v>0</v>
      </c>
      <c r="K7590">
        <v>0</v>
      </c>
      <c r="L7590">
        <v>0</v>
      </c>
      <c r="M7590">
        <v>0</v>
      </c>
      <c r="N7590">
        <v>0</v>
      </c>
      <c r="O7590">
        <v>0</v>
      </c>
      <c r="P7590">
        <v>0</v>
      </c>
      <c r="Q7590">
        <v>0</v>
      </c>
      <c r="R7590">
        <v>0</v>
      </c>
      <c r="S7590">
        <v>0</v>
      </c>
      <c r="T7590">
        <v>0</v>
      </c>
      <c r="U7590">
        <v>0</v>
      </c>
      <c r="V7590">
        <v>0</v>
      </c>
      <c r="W7590">
        <v>0</v>
      </c>
      <c r="X7590">
        <v>0</v>
      </c>
      <c r="Y7590">
        <v>0</v>
      </c>
      <c r="Z7590">
        <v>0</v>
      </c>
      <c r="AA7590">
        <v>0</v>
      </c>
      <c r="AB7590">
        <v>0</v>
      </c>
      <c r="AC7590">
        <v>0</v>
      </c>
    </row>
    <row r="7591" spans="1:29">
      <c r="A7591" t="s">
        <v>1220</v>
      </c>
      <c r="B7591" t="s">
        <v>19</v>
      </c>
      <c r="C7591">
        <v>0</v>
      </c>
      <c r="D7591">
        <v>0</v>
      </c>
      <c r="E7591">
        <v>0</v>
      </c>
      <c r="F7591">
        <v>0</v>
      </c>
      <c r="G7591">
        <v>0</v>
      </c>
      <c r="H7591">
        <v>0</v>
      </c>
      <c r="I7591">
        <v>0</v>
      </c>
      <c r="J7591">
        <v>0</v>
      </c>
      <c r="K7591">
        <v>0</v>
      </c>
      <c r="L7591">
        <v>0</v>
      </c>
      <c r="M7591">
        <v>0</v>
      </c>
      <c r="N7591">
        <v>0</v>
      </c>
      <c r="O7591">
        <v>0</v>
      </c>
      <c r="P7591">
        <v>0</v>
      </c>
      <c r="Q7591">
        <v>0</v>
      </c>
      <c r="R7591">
        <v>0</v>
      </c>
      <c r="S7591">
        <v>0</v>
      </c>
      <c r="T7591">
        <v>0</v>
      </c>
      <c r="U7591">
        <v>0</v>
      </c>
      <c r="V7591">
        <v>0</v>
      </c>
      <c r="W7591">
        <v>0</v>
      </c>
      <c r="X7591">
        <v>0</v>
      </c>
      <c r="Y7591">
        <v>0</v>
      </c>
      <c r="Z7591">
        <v>0</v>
      </c>
      <c r="AA7591">
        <v>0</v>
      </c>
      <c r="AB7591">
        <v>0</v>
      </c>
      <c r="AC7591">
        <v>0</v>
      </c>
    </row>
    <row r="7592" spans="1:29">
      <c r="A7592" t="s">
        <v>1221</v>
      </c>
      <c r="B7592" t="s">
        <v>19</v>
      </c>
      <c r="C7592">
        <v>0</v>
      </c>
      <c r="D7592">
        <v>0</v>
      </c>
      <c r="E7592">
        <v>0</v>
      </c>
      <c r="F7592">
        <v>0</v>
      </c>
      <c r="G7592">
        <v>0</v>
      </c>
      <c r="H7592">
        <v>0</v>
      </c>
      <c r="I7592">
        <v>0</v>
      </c>
      <c r="J7592">
        <v>0</v>
      </c>
      <c r="K7592">
        <v>0</v>
      </c>
      <c r="L7592">
        <v>0</v>
      </c>
      <c r="M7592">
        <v>0</v>
      </c>
      <c r="N7592">
        <v>0</v>
      </c>
      <c r="O7592">
        <v>0</v>
      </c>
      <c r="P7592">
        <v>0</v>
      </c>
      <c r="Q7592">
        <v>0</v>
      </c>
      <c r="R7592">
        <v>0</v>
      </c>
      <c r="S7592">
        <v>0</v>
      </c>
      <c r="T7592">
        <v>0</v>
      </c>
      <c r="U7592">
        <v>0</v>
      </c>
      <c r="V7592">
        <v>0</v>
      </c>
      <c r="W7592">
        <v>0</v>
      </c>
      <c r="X7592">
        <v>0</v>
      </c>
      <c r="Y7592">
        <v>0</v>
      </c>
      <c r="Z7592">
        <v>0</v>
      </c>
      <c r="AA7592">
        <v>0</v>
      </c>
      <c r="AB7592">
        <v>0</v>
      </c>
      <c r="AC7592">
        <v>0</v>
      </c>
    </row>
    <row r="7593" spans="1:29">
      <c r="A7593" t="s">
        <v>1222</v>
      </c>
      <c r="B7593" t="s">
        <v>19</v>
      </c>
      <c r="C7593" s="2">
        <v>1270570000000</v>
      </c>
      <c r="D7593" s="2">
        <v>1238230000000</v>
      </c>
      <c r="E7593" s="2">
        <v>1195380000000</v>
      </c>
      <c r="F7593" s="2">
        <v>1145420000000</v>
      </c>
      <c r="G7593" s="2">
        <v>1093890000000</v>
      </c>
      <c r="H7593" s="2">
        <v>1042370000000</v>
      </c>
      <c r="I7593" s="2">
        <v>993339000000</v>
      </c>
      <c r="J7593" s="2">
        <v>945553000000</v>
      </c>
      <c r="K7593" s="2">
        <v>899402000000</v>
      </c>
      <c r="L7593" s="2">
        <v>854531000000</v>
      </c>
      <c r="M7593" s="2">
        <v>818389000000</v>
      </c>
      <c r="N7593" s="2">
        <v>780276000000</v>
      </c>
      <c r="O7593" s="2">
        <v>742525000000</v>
      </c>
      <c r="P7593" s="2">
        <v>710653000000</v>
      </c>
      <c r="Q7593" s="2">
        <v>683725000000</v>
      </c>
      <c r="R7593" s="2">
        <v>657917000000</v>
      </c>
      <c r="S7593" s="2">
        <v>634022000000</v>
      </c>
      <c r="T7593" s="2">
        <v>613440000000</v>
      </c>
      <c r="U7593" s="2">
        <v>593674000000</v>
      </c>
      <c r="V7593" s="2">
        <v>576161000000</v>
      </c>
      <c r="W7593" s="2">
        <v>559231000000</v>
      </c>
      <c r="X7593" s="2">
        <v>544441000000</v>
      </c>
      <c r="Y7593" s="2">
        <v>530814000000</v>
      </c>
      <c r="Z7593" s="2">
        <v>520527000000</v>
      </c>
      <c r="AA7593" s="2">
        <v>509073000000</v>
      </c>
      <c r="AB7593" s="2">
        <v>498952000000</v>
      </c>
      <c r="AC7593" s="2">
        <v>491587000000</v>
      </c>
    </row>
    <row r="7594" spans="1:29">
      <c r="A7594" t="s">
        <v>1223</v>
      </c>
      <c r="B7594" t="s">
        <v>19</v>
      </c>
      <c r="C7594">
        <v>0</v>
      </c>
      <c r="D7594">
        <v>0</v>
      </c>
      <c r="E7594">
        <v>0</v>
      </c>
      <c r="F7594">
        <v>0</v>
      </c>
      <c r="G7594">
        <v>0</v>
      </c>
      <c r="H7594">
        <v>0</v>
      </c>
      <c r="I7594">
        <v>0</v>
      </c>
      <c r="J7594">
        <v>0</v>
      </c>
      <c r="K7594">
        <v>0</v>
      </c>
      <c r="L7594">
        <v>0</v>
      </c>
      <c r="M7594">
        <v>0</v>
      </c>
      <c r="N7594">
        <v>0</v>
      </c>
      <c r="O7594">
        <v>0</v>
      </c>
      <c r="P7594">
        <v>0</v>
      </c>
      <c r="Q7594">
        <v>0</v>
      </c>
      <c r="R7594">
        <v>0</v>
      </c>
      <c r="S7594">
        <v>0</v>
      </c>
      <c r="T7594">
        <v>0</v>
      </c>
      <c r="U7594">
        <v>0</v>
      </c>
      <c r="V7594">
        <v>0</v>
      </c>
      <c r="W7594">
        <v>0</v>
      </c>
      <c r="X7594">
        <v>0</v>
      </c>
      <c r="Y7594">
        <v>0</v>
      </c>
      <c r="Z7594">
        <v>0</v>
      </c>
      <c r="AA7594">
        <v>0</v>
      </c>
      <c r="AB7594">
        <v>0</v>
      </c>
      <c r="AC7594">
        <v>0</v>
      </c>
    </row>
    <row r="7595" spans="1:29">
      <c r="A7595" t="s">
        <v>1224</v>
      </c>
      <c r="B7595" t="s">
        <v>19</v>
      </c>
      <c r="C7595">
        <v>0</v>
      </c>
      <c r="D7595">
        <v>0</v>
      </c>
      <c r="E7595">
        <v>0</v>
      </c>
      <c r="F7595">
        <v>0</v>
      </c>
      <c r="G7595">
        <v>0</v>
      </c>
      <c r="H7595">
        <v>0</v>
      </c>
      <c r="I7595">
        <v>0</v>
      </c>
      <c r="J7595">
        <v>0</v>
      </c>
      <c r="K7595">
        <v>0</v>
      </c>
      <c r="L7595">
        <v>0</v>
      </c>
      <c r="M7595">
        <v>0</v>
      </c>
      <c r="N7595">
        <v>0</v>
      </c>
      <c r="O7595">
        <v>0</v>
      </c>
      <c r="P7595">
        <v>0</v>
      </c>
      <c r="Q7595">
        <v>0</v>
      </c>
      <c r="R7595">
        <v>0</v>
      </c>
      <c r="S7595">
        <v>0</v>
      </c>
      <c r="T7595">
        <v>0</v>
      </c>
      <c r="U7595">
        <v>0</v>
      </c>
      <c r="V7595">
        <v>0</v>
      </c>
      <c r="W7595">
        <v>0</v>
      </c>
      <c r="X7595">
        <v>0</v>
      </c>
      <c r="Y7595">
        <v>0</v>
      </c>
      <c r="Z7595">
        <v>0</v>
      </c>
      <c r="AA7595">
        <v>0</v>
      </c>
      <c r="AB7595">
        <v>0</v>
      </c>
      <c r="AC7595">
        <v>0</v>
      </c>
    </row>
    <row r="7596" spans="1:29">
      <c r="A7596" t="s">
        <v>1225</v>
      </c>
      <c r="B7596" t="s">
        <v>19</v>
      </c>
      <c r="C7596">
        <v>0</v>
      </c>
      <c r="D7596">
        <v>0</v>
      </c>
      <c r="E7596">
        <v>0</v>
      </c>
      <c r="F7596">
        <v>0</v>
      </c>
      <c r="G7596">
        <v>0</v>
      </c>
      <c r="H7596">
        <v>0</v>
      </c>
      <c r="I7596">
        <v>0</v>
      </c>
      <c r="J7596">
        <v>0</v>
      </c>
      <c r="K7596">
        <v>0</v>
      </c>
      <c r="L7596">
        <v>0</v>
      </c>
      <c r="M7596">
        <v>0</v>
      </c>
      <c r="N7596">
        <v>0</v>
      </c>
      <c r="O7596">
        <v>0</v>
      </c>
      <c r="P7596">
        <v>0</v>
      </c>
      <c r="Q7596">
        <v>0</v>
      </c>
      <c r="R7596">
        <v>0</v>
      </c>
      <c r="S7596">
        <v>0</v>
      </c>
      <c r="T7596">
        <v>0</v>
      </c>
      <c r="U7596">
        <v>0</v>
      </c>
      <c r="V7596">
        <v>0</v>
      </c>
      <c r="W7596">
        <v>0</v>
      </c>
      <c r="X7596">
        <v>0</v>
      </c>
      <c r="Y7596">
        <v>0</v>
      </c>
      <c r="Z7596">
        <v>0</v>
      </c>
      <c r="AA7596">
        <v>0</v>
      </c>
      <c r="AB7596">
        <v>0</v>
      </c>
      <c r="AC7596">
        <v>0</v>
      </c>
    </row>
    <row r="7597" spans="1:29">
      <c r="A7597" t="s">
        <v>1226</v>
      </c>
      <c r="B7597" t="s">
        <v>19</v>
      </c>
      <c r="C7597">
        <v>0</v>
      </c>
      <c r="D7597">
        <v>0</v>
      </c>
      <c r="E7597">
        <v>0</v>
      </c>
      <c r="F7597">
        <v>0</v>
      </c>
      <c r="G7597">
        <v>0</v>
      </c>
      <c r="H7597">
        <v>0</v>
      </c>
      <c r="I7597">
        <v>0</v>
      </c>
      <c r="J7597">
        <v>0</v>
      </c>
      <c r="K7597">
        <v>0</v>
      </c>
      <c r="L7597">
        <v>0</v>
      </c>
      <c r="M7597">
        <v>0</v>
      </c>
      <c r="N7597">
        <v>0</v>
      </c>
      <c r="O7597">
        <v>0</v>
      </c>
      <c r="P7597">
        <v>0</v>
      </c>
      <c r="Q7597">
        <v>0</v>
      </c>
      <c r="R7597">
        <v>0</v>
      </c>
      <c r="S7597">
        <v>0</v>
      </c>
      <c r="T7597">
        <v>0</v>
      </c>
      <c r="U7597">
        <v>0</v>
      </c>
      <c r="V7597">
        <v>0</v>
      </c>
      <c r="W7597">
        <v>0</v>
      </c>
      <c r="X7597">
        <v>0</v>
      </c>
      <c r="Y7597">
        <v>0</v>
      </c>
      <c r="Z7597">
        <v>0</v>
      </c>
      <c r="AA7597">
        <v>0</v>
      </c>
      <c r="AB7597">
        <v>0</v>
      </c>
      <c r="AC7597">
        <v>0</v>
      </c>
    </row>
    <row r="7598" spans="1:29">
      <c r="A7598" t="s">
        <v>1227</v>
      </c>
      <c r="B7598" t="s">
        <v>19</v>
      </c>
      <c r="C7598">
        <v>0</v>
      </c>
      <c r="D7598">
        <v>0</v>
      </c>
      <c r="E7598">
        <v>0</v>
      </c>
      <c r="F7598">
        <v>0</v>
      </c>
      <c r="G7598">
        <v>0</v>
      </c>
      <c r="H7598">
        <v>0</v>
      </c>
      <c r="I7598">
        <v>0</v>
      </c>
      <c r="J7598">
        <v>0</v>
      </c>
      <c r="K7598">
        <v>0</v>
      </c>
      <c r="L7598">
        <v>0</v>
      </c>
      <c r="M7598">
        <v>0</v>
      </c>
      <c r="N7598">
        <v>0</v>
      </c>
      <c r="O7598">
        <v>0</v>
      </c>
      <c r="P7598">
        <v>0</v>
      </c>
      <c r="Q7598">
        <v>0</v>
      </c>
      <c r="R7598">
        <v>0</v>
      </c>
      <c r="S7598">
        <v>0</v>
      </c>
      <c r="T7598">
        <v>0</v>
      </c>
      <c r="U7598">
        <v>0</v>
      </c>
      <c r="V7598">
        <v>0</v>
      </c>
      <c r="W7598">
        <v>0</v>
      </c>
      <c r="X7598">
        <v>0</v>
      </c>
      <c r="Y7598">
        <v>0</v>
      </c>
      <c r="Z7598">
        <v>0</v>
      </c>
      <c r="AA7598">
        <v>0</v>
      </c>
      <c r="AB7598">
        <v>0</v>
      </c>
      <c r="AC7598">
        <v>0</v>
      </c>
    </row>
    <row r="7599" spans="1:29">
      <c r="A7599" t="s">
        <v>1228</v>
      </c>
      <c r="B7599" t="s">
        <v>19</v>
      </c>
      <c r="C7599">
        <v>0</v>
      </c>
      <c r="D7599">
        <v>0</v>
      </c>
      <c r="E7599">
        <v>0</v>
      </c>
      <c r="F7599">
        <v>0</v>
      </c>
      <c r="G7599">
        <v>0</v>
      </c>
      <c r="H7599">
        <v>0</v>
      </c>
      <c r="I7599">
        <v>0</v>
      </c>
      <c r="J7599">
        <v>0</v>
      </c>
      <c r="K7599">
        <v>0</v>
      </c>
      <c r="L7599">
        <v>0</v>
      </c>
      <c r="M7599">
        <v>0</v>
      </c>
      <c r="N7599">
        <v>0</v>
      </c>
      <c r="O7599">
        <v>0</v>
      </c>
      <c r="P7599">
        <v>0</v>
      </c>
      <c r="Q7599">
        <v>0</v>
      </c>
      <c r="R7599">
        <v>0</v>
      </c>
      <c r="S7599">
        <v>0</v>
      </c>
      <c r="T7599">
        <v>0</v>
      </c>
      <c r="U7599">
        <v>0</v>
      </c>
      <c r="V7599">
        <v>0</v>
      </c>
      <c r="W7599">
        <v>0</v>
      </c>
      <c r="X7599">
        <v>0</v>
      </c>
      <c r="Y7599">
        <v>0</v>
      </c>
      <c r="Z7599">
        <v>0</v>
      </c>
      <c r="AA7599">
        <v>0</v>
      </c>
      <c r="AB7599">
        <v>0</v>
      </c>
      <c r="AC7599">
        <v>0</v>
      </c>
    </row>
    <row r="7600" spans="1:29">
      <c r="A7600" t="s">
        <v>1229</v>
      </c>
      <c r="B7600" t="s">
        <v>19</v>
      </c>
      <c r="C7600">
        <v>0</v>
      </c>
      <c r="D7600">
        <v>0</v>
      </c>
      <c r="E7600">
        <v>0</v>
      </c>
      <c r="F7600">
        <v>0</v>
      </c>
      <c r="G7600">
        <v>0</v>
      </c>
      <c r="H7600">
        <v>0</v>
      </c>
      <c r="I7600">
        <v>0</v>
      </c>
      <c r="J7600">
        <v>0</v>
      </c>
      <c r="K7600">
        <v>0</v>
      </c>
      <c r="L7600">
        <v>0</v>
      </c>
      <c r="M7600">
        <v>0</v>
      </c>
      <c r="N7600">
        <v>0</v>
      </c>
      <c r="O7600">
        <v>0</v>
      </c>
      <c r="P7600">
        <v>0</v>
      </c>
      <c r="Q7600">
        <v>0</v>
      </c>
      <c r="R7600">
        <v>0</v>
      </c>
      <c r="S7600">
        <v>0</v>
      </c>
      <c r="T7600">
        <v>0</v>
      </c>
      <c r="U7600">
        <v>0</v>
      </c>
      <c r="V7600">
        <v>0</v>
      </c>
      <c r="W7600">
        <v>0</v>
      </c>
      <c r="X7600">
        <v>0</v>
      </c>
      <c r="Y7600">
        <v>0</v>
      </c>
      <c r="Z7600">
        <v>0</v>
      </c>
      <c r="AA7600">
        <v>0</v>
      </c>
      <c r="AB7600">
        <v>0</v>
      </c>
      <c r="AC7600">
        <v>0</v>
      </c>
    </row>
    <row r="7601" spans="1:29">
      <c r="A7601" t="s">
        <v>1230</v>
      </c>
      <c r="B7601" t="s">
        <v>19</v>
      </c>
      <c r="C7601">
        <v>0</v>
      </c>
      <c r="D7601">
        <v>0</v>
      </c>
      <c r="E7601">
        <v>0</v>
      </c>
      <c r="F7601">
        <v>0</v>
      </c>
      <c r="G7601">
        <v>0</v>
      </c>
      <c r="H7601">
        <v>0</v>
      </c>
      <c r="I7601">
        <v>0</v>
      </c>
      <c r="J7601">
        <v>0</v>
      </c>
      <c r="K7601">
        <v>0</v>
      </c>
      <c r="L7601">
        <v>0</v>
      </c>
      <c r="M7601">
        <v>0</v>
      </c>
      <c r="N7601">
        <v>0</v>
      </c>
      <c r="O7601">
        <v>0</v>
      </c>
      <c r="P7601">
        <v>0</v>
      </c>
      <c r="Q7601">
        <v>0</v>
      </c>
      <c r="R7601">
        <v>0</v>
      </c>
      <c r="S7601">
        <v>0</v>
      </c>
      <c r="T7601">
        <v>0</v>
      </c>
      <c r="U7601">
        <v>0</v>
      </c>
      <c r="V7601">
        <v>0</v>
      </c>
      <c r="W7601">
        <v>0</v>
      </c>
      <c r="X7601">
        <v>0</v>
      </c>
      <c r="Y7601">
        <v>0</v>
      </c>
      <c r="Z7601">
        <v>0</v>
      </c>
      <c r="AA7601">
        <v>0</v>
      </c>
      <c r="AB7601">
        <v>0</v>
      </c>
      <c r="AC7601">
        <v>0</v>
      </c>
    </row>
    <row r="7602" spans="1:29">
      <c r="A7602" t="s">
        <v>1231</v>
      </c>
      <c r="B7602" t="s">
        <v>19</v>
      </c>
      <c r="C7602">
        <v>0</v>
      </c>
      <c r="D7602">
        <v>0</v>
      </c>
      <c r="E7602">
        <v>0</v>
      </c>
      <c r="F7602">
        <v>0</v>
      </c>
      <c r="G7602">
        <v>0</v>
      </c>
      <c r="H7602">
        <v>0</v>
      </c>
      <c r="I7602">
        <v>0</v>
      </c>
      <c r="J7602">
        <v>0</v>
      </c>
      <c r="K7602">
        <v>0</v>
      </c>
      <c r="L7602">
        <v>0</v>
      </c>
      <c r="M7602">
        <v>0</v>
      </c>
      <c r="N7602">
        <v>0</v>
      </c>
      <c r="O7602">
        <v>0</v>
      </c>
      <c r="P7602">
        <v>0</v>
      </c>
      <c r="Q7602">
        <v>0</v>
      </c>
      <c r="R7602">
        <v>0</v>
      </c>
      <c r="S7602">
        <v>0</v>
      </c>
      <c r="T7602">
        <v>0</v>
      </c>
      <c r="U7602">
        <v>0</v>
      </c>
      <c r="V7602">
        <v>0</v>
      </c>
      <c r="W7602">
        <v>0</v>
      </c>
      <c r="X7602">
        <v>0</v>
      </c>
      <c r="Y7602">
        <v>0</v>
      </c>
      <c r="Z7602">
        <v>0</v>
      </c>
      <c r="AA7602">
        <v>0</v>
      </c>
      <c r="AB7602">
        <v>0</v>
      </c>
      <c r="AC7602">
        <v>0</v>
      </c>
    </row>
    <row r="7603" spans="1:29">
      <c r="A7603" t="s">
        <v>1232</v>
      </c>
      <c r="B7603" t="s">
        <v>19</v>
      </c>
      <c r="C7603">
        <v>0</v>
      </c>
      <c r="D7603">
        <v>0</v>
      </c>
      <c r="E7603">
        <v>0</v>
      </c>
      <c r="F7603">
        <v>0</v>
      </c>
      <c r="G7603">
        <v>0</v>
      </c>
      <c r="H7603">
        <v>0</v>
      </c>
      <c r="I7603">
        <v>0</v>
      </c>
      <c r="J7603">
        <v>0</v>
      </c>
      <c r="K7603">
        <v>0</v>
      </c>
      <c r="L7603">
        <v>0</v>
      </c>
      <c r="M7603">
        <v>0</v>
      </c>
      <c r="N7603">
        <v>0</v>
      </c>
      <c r="O7603">
        <v>0</v>
      </c>
      <c r="P7603">
        <v>0</v>
      </c>
      <c r="Q7603">
        <v>0</v>
      </c>
      <c r="R7603">
        <v>0</v>
      </c>
      <c r="S7603">
        <v>0</v>
      </c>
      <c r="T7603">
        <v>0</v>
      </c>
      <c r="U7603">
        <v>0</v>
      </c>
      <c r="V7603">
        <v>0</v>
      </c>
      <c r="W7603">
        <v>0</v>
      </c>
      <c r="X7603">
        <v>0</v>
      </c>
      <c r="Y7603">
        <v>0</v>
      </c>
      <c r="Z7603">
        <v>0</v>
      </c>
      <c r="AA7603">
        <v>0</v>
      </c>
      <c r="AB7603">
        <v>0</v>
      </c>
      <c r="AC7603">
        <v>0</v>
      </c>
    </row>
    <row r="7604" spans="1:29">
      <c r="A7604" t="s">
        <v>1233</v>
      </c>
      <c r="B7604" t="s">
        <v>19</v>
      </c>
      <c r="C7604">
        <v>0</v>
      </c>
      <c r="D7604">
        <v>0</v>
      </c>
      <c r="E7604">
        <v>0</v>
      </c>
      <c r="F7604">
        <v>0</v>
      </c>
      <c r="G7604">
        <v>0</v>
      </c>
      <c r="H7604">
        <v>0</v>
      </c>
      <c r="I7604">
        <v>0</v>
      </c>
      <c r="J7604">
        <v>0</v>
      </c>
      <c r="K7604">
        <v>0</v>
      </c>
      <c r="L7604">
        <v>0</v>
      </c>
      <c r="M7604">
        <v>0</v>
      </c>
      <c r="N7604">
        <v>0</v>
      </c>
      <c r="O7604">
        <v>0</v>
      </c>
      <c r="P7604">
        <v>0</v>
      </c>
      <c r="Q7604">
        <v>0</v>
      </c>
      <c r="R7604">
        <v>0</v>
      </c>
      <c r="S7604">
        <v>0</v>
      </c>
      <c r="T7604">
        <v>0</v>
      </c>
      <c r="U7604">
        <v>0</v>
      </c>
      <c r="V7604">
        <v>0</v>
      </c>
      <c r="W7604">
        <v>0</v>
      </c>
      <c r="X7604">
        <v>0</v>
      </c>
      <c r="Y7604">
        <v>0</v>
      </c>
      <c r="Z7604">
        <v>0</v>
      </c>
      <c r="AA7604">
        <v>0</v>
      </c>
      <c r="AB7604">
        <v>0</v>
      </c>
      <c r="AC7604">
        <v>0</v>
      </c>
    </row>
    <row r="7605" spans="1:29">
      <c r="A7605" t="s">
        <v>1234</v>
      </c>
      <c r="B7605" t="s">
        <v>19</v>
      </c>
      <c r="C7605">
        <v>0</v>
      </c>
      <c r="D7605">
        <v>0</v>
      </c>
      <c r="E7605">
        <v>0</v>
      </c>
      <c r="F7605">
        <v>0</v>
      </c>
      <c r="G7605">
        <v>0</v>
      </c>
      <c r="H7605">
        <v>0</v>
      </c>
      <c r="I7605">
        <v>0</v>
      </c>
      <c r="J7605">
        <v>0</v>
      </c>
      <c r="K7605">
        <v>0</v>
      </c>
      <c r="L7605">
        <v>0</v>
      </c>
      <c r="M7605">
        <v>0</v>
      </c>
      <c r="N7605">
        <v>0</v>
      </c>
      <c r="O7605">
        <v>0</v>
      </c>
      <c r="P7605">
        <v>0</v>
      </c>
      <c r="Q7605">
        <v>0</v>
      </c>
      <c r="R7605">
        <v>0</v>
      </c>
      <c r="S7605">
        <v>0</v>
      </c>
      <c r="T7605">
        <v>0</v>
      </c>
      <c r="U7605">
        <v>0</v>
      </c>
      <c r="V7605">
        <v>0</v>
      </c>
      <c r="W7605">
        <v>0</v>
      </c>
      <c r="X7605">
        <v>0</v>
      </c>
      <c r="Y7605">
        <v>0</v>
      </c>
      <c r="Z7605">
        <v>0</v>
      </c>
      <c r="AA7605">
        <v>0</v>
      </c>
      <c r="AB7605">
        <v>0</v>
      </c>
      <c r="AC7605">
        <v>0</v>
      </c>
    </row>
    <row r="7606" spans="1:29">
      <c r="A7606" t="s">
        <v>1235</v>
      </c>
      <c r="B7606" t="s">
        <v>19</v>
      </c>
      <c r="C7606">
        <v>0</v>
      </c>
      <c r="D7606">
        <v>0</v>
      </c>
      <c r="E7606">
        <v>0</v>
      </c>
      <c r="F7606">
        <v>0</v>
      </c>
      <c r="G7606">
        <v>0</v>
      </c>
      <c r="H7606">
        <v>0</v>
      </c>
      <c r="I7606">
        <v>0</v>
      </c>
      <c r="J7606">
        <v>0</v>
      </c>
      <c r="K7606">
        <v>0</v>
      </c>
      <c r="L7606">
        <v>0</v>
      </c>
      <c r="M7606">
        <v>0</v>
      </c>
      <c r="N7606">
        <v>0</v>
      </c>
      <c r="O7606">
        <v>0</v>
      </c>
      <c r="P7606">
        <v>0</v>
      </c>
      <c r="Q7606">
        <v>0</v>
      </c>
      <c r="R7606">
        <v>0</v>
      </c>
      <c r="S7606">
        <v>0</v>
      </c>
      <c r="T7606">
        <v>0</v>
      </c>
      <c r="U7606">
        <v>0</v>
      </c>
      <c r="V7606">
        <v>0</v>
      </c>
      <c r="W7606">
        <v>0</v>
      </c>
      <c r="X7606">
        <v>0</v>
      </c>
      <c r="Y7606">
        <v>0</v>
      </c>
      <c r="Z7606">
        <v>0</v>
      </c>
      <c r="AA7606">
        <v>0</v>
      </c>
      <c r="AB7606">
        <v>0</v>
      </c>
      <c r="AC7606">
        <v>0</v>
      </c>
    </row>
    <row r="7607" spans="1:29">
      <c r="A7607" t="s">
        <v>1236</v>
      </c>
      <c r="B7607" t="s">
        <v>19</v>
      </c>
      <c r="C7607">
        <v>0</v>
      </c>
      <c r="D7607">
        <v>0</v>
      </c>
      <c r="E7607">
        <v>0</v>
      </c>
      <c r="F7607">
        <v>0</v>
      </c>
      <c r="G7607">
        <v>0</v>
      </c>
      <c r="H7607">
        <v>0</v>
      </c>
      <c r="I7607">
        <v>0</v>
      </c>
      <c r="J7607">
        <v>0</v>
      </c>
      <c r="K7607">
        <v>0</v>
      </c>
      <c r="L7607">
        <v>0</v>
      </c>
      <c r="M7607">
        <v>0</v>
      </c>
      <c r="N7607">
        <v>0</v>
      </c>
      <c r="O7607">
        <v>0</v>
      </c>
      <c r="P7607">
        <v>0</v>
      </c>
      <c r="Q7607">
        <v>0</v>
      </c>
      <c r="R7607">
        <v>0</v>
      </c>
      <c r="S7607">
        <v>0</v>
      </c>
      <c r="T7607">
        <v>0</v>
      </c>
      <c r="U7607">
        <v>0</v>
      </c>
      <c r="V7607">
        <v>0</v>
      </c>
      <c r="W7607">
        <v>0</v>
      </c>
      <c r="X7607">
        <v>0</v>
      </c>
      <c r="Y7607">
        <v>0</v>
      </c>
      <c r="Z7607">
        <v>0</v>
      </c>
      <c r="AA7607">
        <v>0</v>
      </c>
      <c r="AB7607">
        <v>0</v>
      </c>
      <c r="AC7607">
        <v>0</v>
      </c>
    </row>
    <row r="7608" spans="1:29">
      <c r="A7608" t="s">
        <v>1237</v>
      </c>
      <c r="B7608" t="s">
        <v>19</v>
      </c>
      <c r="C7608">
        <v>0</v>
      </c>
      <c r="D7608">
        <v>0</v>
      </c>
      <c r="E7608">
        <v>0</v>
      </c>
      <c r="F7608">
        <v>0</v>
      </c>
      <c r="G7608">
        <v>0</v>
      </c>
      <c r="H7608">
        <v>0</v>
      </c>
      <c r="I7608">
        <v>0</v>
      </c>
      <c r="J7608">
        <v>0</v>
      </c>
      <c r="K7608">
        <v>0</v>
      </c>
      <c r="L7608">
        <v>0</v>
      </c>
      <c r="M7608">
        <v>0</v>
      </c>
      <c r="N7608">
        <v>0</v>
      </c>
      <c r="O7608">
        <v>0</v>
      </c>
      <c r="P7608">
        <v>0</v>
      </c>
      <c r="Q7608">
        <v>0</v>
      </c>
      <c r="R7608">
        <v>0</v>
      </c>
      <c r="S7608">
        <v>0</v>
      </c>
      <c r="T7608">
        <v>0</v>
      </c>
      <c r="U7608">
        <v>0</v>
      </c>
      <c r="V7608">
        <v>0</v>
      </c>
      <c r="W7608">
        <v>0</v>
      </c>
      <c r="X7608">
        <v>0</v>
      </c>
      <c r="Y7608">
        <v>0</v>
      </c>
      <c r="Z7608">
        <v>0</v>
      </c>
      <c r="AA7608">
        <v>0</v>
      </c>
      <c r="AB7608">
        <v>0</v>
      </c>
      <c r="AC7608">
        <v>0</v>
      </c>
    </row>
    <row r="7609" spans="1:29">
      <c r="A7609" t="s">
        <v>1238</v>
      </c>
      <c r="B7609" t="s">
        <v>19</v>
      </c>
      <c r="C7609">
        <v>0</v>
      </c>
      <c r="D7609">
        <v>0</v>
      </c>
      <c r="E7609">
        <v>0</v>
      </c>
      <c r="F7609">
        <v>0</v>
      </c>
      <c r="G7609">
        <v>0</v>
      </c>
      <c r="H7609">
        <v>0</v>
      </c>
      <c r="I7609">
        <v>0</v>
      </c>
      <c r="J7609">
        <v>0</v>
      </c>
      <c r="K7609">
        <v>0</v>
      </c>
      <c r="L7609">
        <v>0</v>
      </c>
      <c r="M7609">
        <v>0</v>
      </c>
      <c r="N7609">
        <v>0</v>
      </c>
      <c r="O7609">
        <v>0</v>
      </c>
      <c r="P7609">
        <v>0</v>
      </c>
      <c r="Q7609">
        <v>0</v>
      </c>
      <c r="R7609">
        <v>0</v>
      </c>
      <c r="S7609">
        <v>0</v>
      </c>
      <c r="T7609">
        <v>0</v>
      </c>
      <c r="U7609">
        <v>0</v>
      </c>
      <c r="V7609">
        <v>0</v>
      </c>
      <c r="W7609">
        <v>0</v>
      </c>
      <c r="X7609">
        <v>0</v>
      </c>
      <c r="Y7609">
        <v>0</v>
      </c>
      <c r="Z7609">
        <v>0</v>
      </c>
      <c r="AA7609">
        <v>0</v>
      </c>
      <c r="AB7609">
        <v>0</v>
      </c>
      <c r="AC7609">
        <v>0</v>
      </c>
    </row>
    <row r="7610" spans="1:29">
      <c r="A7610" t="s">
        <v>1239</v>
      </c>
      <c r="B7610" t="s">
        <v>19</v>
      </c>
      <c r="C7610">
        <v>0</v>
      </c>
      <c r="D7610">
        <v>0</v>
      </c>
      <c r="E7610">
        <v>0</v>
      </c>
      <c r="F7610">
        <v>0</v>
      </c>
      <c r="G7610">
        <v>0</v>
      </c>
      <c r="H7610">
        <v>0</v>
      </c>
      <c r="I7610">
        <v>0</v>
      </c>
      <c r="J7610">
        <v>0</v>
      </c>
      <c r="K7610">
        <v>0</v>
      </c>
      <c r="L7610">
        <v>0</v>
      </c>
      <c r="M7610">
        <v>0</v>
      </c>
      <c r="N7610">
        <v>0</v>
      </c>
      <c r="O7610">
        <v>0</v>
      </c>
      <c r="P7610">
        <v>0</v>
      </c>
      <c r="Q7610">
        <v>0</v>
      </c>
      <c r="R7610">
        <v>0</v>
      </c>
      <c r="S7610">
        <v>0</v>
      </c>
      <c r="T7610">
        <v>0</v>
      </c>
      <c r="U7610">
        <v>0</v>
      </c>
      <c r="V7610">
        <v>0</v>
      </c>
      <c r="W7610">
        <v>0</v>
      </c>
      <c r="X7610">
        <v>0</v>
      </c>
      <c r="Y7610">
        <v>0</v>
      </c>
      <c r="Z7610">
        <v>0</v>
      </c>
      <c r="AA7610">
        <v>0</v>
      </c>
      <c r="AB7610">
        <v>0</v>
      </c>
      <c r="AC7610">
        <v>0</v>
      </c>
    </row>
    <row r="7611" spans="1:29">
      <c r="A7611" t="s">
        <v>1240</v>
      </c>
      <c r="B7611" t="s">
        <v>19</v>
      </c>
      <c r="C7611">
        <v>0</v>
      </c>
      <c r="D7611">
        <v>0</v>
      </c>
      <c r="E7611">
        <v>0</v>
      </c>
      <c r="F7611">
        <v>0</v>
      </c>
      <c r="G7611">
        <v>0</v>
      </c>
      <c r="H7611">
        <v>0</v>
      </c>
      <c r="I7611">
        <v>0</v>
      </c>
      <c r="J7611">
        <v>0</v>
      </c>
      <c r="K7611">
        <v>0</v>
      </c>
      <c r="L7611">
        <v>0</v>
      </c>
      <c r="M7611">
        <v>0</v>
      </c>
      <c r="N7611">
        <v>0</v>
      </c>
      <c r="O7611">
        <v>0</v>
      </c>
      <c r="P7611">
        <v>0</v>
      </c>
      <c r="Q7611">
        <v>0</v>
      </c>
      <c r="R7611">
        <v>0</v>
      </c>
      <c r="S7611">
        <v>0</v>
      </c>
      <c r="T7611">
        <v>0</v>
      </c>
      <c r="U7611">
        <v>0</v>
      </c>
      <c r="V7611">
        <v>0</v>
      </c>
      <c r="W7611">
        <v>0</v>
      </c>
      <c r="X7611">
        <v>0</v>
      </c>
      <c r="Y7611">
        <v>0</v>
      </c>
      <c r="Z7611">
        <v>0</v>
      </c>
      <c r="AA7611">
        <v>0</v>
      </c>
      <c r="AB7611">
        <v>0</v>
      </c>
      <c r="AC7611">
        <v>0</v>
      </c>
    </row>
    <row r="7612" spans="1:29">
      <c r="A7612" t="s">
        <v>1241</v>
      </c>
      <c r="B7612" t="s">
        <v>19</v>
      </c>
      <c r="C7612">
        <v>0</v>
      </c>
      <c r="D7612">
        <v>0</v>
      </c>
      <c r="E7612">
        <v>0</v>
      </c>
      <c r="F7612">
        <v>0</v>
      </c>
      <c r="G7612">
        <v>0</v>
      </c>
      <c r="H7612">
        <v>0</v>
      </c>
      <c r="I7612">
        <v>0</v>
      </c>
      <c r="J7612">
        <v>0</v>
      </c>
      <c r="K7612">
        <v>0</v>
      </c>
      <c r="L7612">
        <v>0</v>
      </c>
      <c r="M7612">
        <v>0</v>
      </c>
      <c r="N7612">
        <v>0</v>
      </c>
      <c r="O7612">
        <v>0</v>
      </c>
      <c r="P7612">
        <v>0</v>
      </c>
      <c r="Q7612">
        <v>0</v>
      </c>
      <c r="R7612">
        <v>0</v>
      </c>
      <c r="S7612">
        <v>0</v>
      </c>
      <c r="T7612">
        <v>0</v>
      </c>
      <c r="U7612">
        <v>0</v>
      </c>
      <c r="V7612">
        <v>0</v>
      </c>
      <c r="W7612">
        <v>0</v>
      </c>
      <c r="X7612">
        <v>0</v>
      </c>
      <c r="Y7612">
        <v>0</v>
      </c>
      <c r="Z7612">
        <v>0</v>
      </c>
      <c r="AA7612">
        <v>0</v>
      </c>
      <c r="AB7612">
        <v>0</v>
      </c>
      <c r="AC7612">
        <v>0</v>
      </c>
    </row>
    <row r="7613" spans="1:29">
      <c r="A7613" t="s">
        <v>1242</v>
      </c>
      <c r="B7613" t="s">
        <v>19</v>
      </c>
      <c r="C7613" s="2">
        <v>835584000</v>
      </c>
      <c r="D7613" s="2">
        <v>814313000</v>
      </c>
      <c r="E7613" s="2">
        <v>786135000</v>
      </c>
      <c r="F7613" s="2">
        <v>753280000</v>
      </c>
      <c r="G7613" s="2">
        <v>719391000</v>
      </c>
      <c r="H7613" s="2">
        <v>685505000</v>
      </c>
      <c r="I7613" s="2">
        <v>653262000</v>
      </c>
      <c r="J7613" s="2">
        <v>621836000</v>
      </c>
      <c r="K7613" s="2">
        <v>591485000</v>
      </c>
      <c r="L7613" s="2">
        <v>561976000</v>
      </c>
      <c r="M7613" s="2">
        <v>538208000</v>
      </c>
      <c r="N7613" s="2">
        <v>513143000</v>
      </c>
      <c r="O7613" s="2">
        <v>488316000</v>
      </c>
      <c r="P7613" s="2">
        <v>467356000</v>
      </c>
      <c r="Q7613" s="2">
        <v>449647000</v>
      </c>
      <c r="R7613" s="2">
        <v>432674000</v>
      </c>
      <c r="S7613" s="2">
        <v>416960000</v>
      </c>
      <c r="T7613" s="2">
        <v>403424000</v>
      </c>
      <c r="U7613" s="2">
        <v>390425000</v>
      </c>
      <c r="V7613" s="2">
        <v>378908000</v>
      </c>
      <c r="W7613" s="2">
        <v>367774000</v>
      </c>
      <c r="X7613" s="2">
        <v>358048000</v>
      </c>
      <c r="Y7613" s="2">
        <v>349086000</v>
      </c>
      <c r="Z7613" s="2">
        <v>342321000</v>
      </c>
      <c r="AA7613" s="2">
        <v>334788000</v>
      </c>
      <c r="AB7613" s="2">
        <v>328132000</v>
      </c>
      <c r="AC7613" s="2">
        <v>323289000</v>
      </c>
    </row>
    <row r="7614" spans="1:29">
      <c r="A7614" t="s">
        <v>1243</v>
      </c>
      <c r="B7614" t="s">
        <v>19</v>
      </c>
      <c r="C7614">
        <v>0</v>
      </c>
      <c r="D7614">
        <v>0</v>
      </c>
      <c r="E7614">
        <v>0</v>
      </c>
      <c r="F7614">
        <v>0</v>
      </c>
      <c r="G7614">
        <v>0</v>
      </c>
      <c r="H7614">
        <v>0</v>
      </c>
      <c r="I7614">
        <v>0</v>
      </c>
      <c r="J7614">
        <v>0</v>
      </c>
      <c r="K7614">
        <v>0</v>
      </c>
      <c r="L7614">
        <v>0</v>
      </c>
      <c r="M7614">
        <v>0</v>
      </c>
      <c r="N7614">
        <v>0</v>
      </c>
      <c r="O7614">
        <v>0</v>
      </c>
      <c r="P7614">
        <v>0</v>
      </c>
      <c r="Q7614">
        <v>0</v>
      </c>
      <c r="R7614">
        <v>0</v>
      </c>
      <c r="S7614">
        <v>0</v>
      </c>
      <c r="T7614">
        <v>0</v>
      </c>
      <c r="U7614">
        <v>0</v>
      </c>
      <c r="V7614">
        <v>0</v>
      </c>
      <c r="W7614">
        <v>0</v>
      </c>
      <c r="X7614">
        <v>0</v>
      </c>
      <c r="Y7614">
        <v>0</v>
      </c>
      <c r="Z7614">
        <v>0</v>
      </c>
      <c r="AA7614">
        <v>0</v>
      </c>
      <c r="AB7614">
        <v>0</v>
      </c>
      <c r="AC7614">
        <v>0</v>
      </c>
    </row>
    <row r="7615" spans="1:29">
      <c r="A7615" t="s">
        <v>1244</v>
      </c>
      <c r="B7615" t="s">
        <v>19</v>
      </c>
      <c r="C7615" s="2">
        <v>85977100</v>
      </c>
      <c r="D7615" s="2">
        <v>83788500</v>
      </c>
      <c r="E7615" s="2">
        <v>80889100</v>
      </c>
      <c r="F7615" s="2">
        <v>77508500</v>
      </c>
      <c r="G7615" s="2">
        <v>74021500</v>
      </c>
      <c r="H7615" s="2">
        <v>70534900</v>
      </c>
      <c r="I7615" s="2">
        <v>67217200</v>
      </c>
      <c r="J7615" s="2">
        <v>63983600</v>
      </c>
      <c r="K7615" s="2">
        <v>60860700</v>
      </c>
      <c r="L7615" s="2">
        <v>57824400</v>
      </c>
      <c r="M7615" s="2">
        <v>55378700</v>
      </c>
      <c r="N7615" s="2">
        <v>52799700</v>
      </c>
      <c r="O7615" s="2">
        <v>50245100</v>
      </c>
      <c r="P7615" s="2">
        <v>48088400</v>
      </c>
      <c r="Q7615" s="2">
        <v>46266300</v>
      </c>
      <c r="R7615" s="2">
        <v>44519900</v>
      </c>
      <c r="S7615" s="2">
        <v>42902900</v>
      </c>
      <c r="T7615" s="2">
        <v>41510200</v>
      </c>
      <c r="U7615" s="2">
        <v>40172700</v>
      </c>
      <c r="V7615" s="2">
        <v>38987600</v>
      </c>
      <c r="W7615" s="2">
        <v>37842000</v>
      </c>
      <c r="X7615" s="2">
        <v>36841200</v>
      </c>
      <c r="Y7615" s="2">
        <v>35919100</v>
      </c>
      <c r="Z7615" s="2">
        <v>35223000</v>
      </c>
      <c r="AA7615" s="2">
        <v>34447900</v>
      </c>
      <c r="AB7615" s="2">
        <v>33763000</v>
      </c>
      <c r="AC7615" s="2">
        <v>33264700</v>
      </c>
    </row>
    <row r="7616" spans="1:29">
      <c r="A7616" t="s">
        <v>1245</v>
      </c>
      <c r="B7616" t="s">
        <v>19</v>
      </c>
      <c r="C7616">
        <v>0</v>
      </c>
      <c r="D7616">
        <v>0</v>
      </c>
      <c r="E7616">
        <v>0</v>
      </c>
      <c r="F7616">
        <v>0</v>
      </c>
      <c r="G7616">
        <v>0</v>
      </c>
      <c r="H7616">
        <v>0</v>
      </c>
      <c r="I7616">
        <v>0</v>
      </c>
      <c r="J7616">
        <v>0</v>
      </c>
      <c r="K7616">
        <v>0</v>
      </c>
      <c r="L7616">
        <v>0</v>
      </c>
      <c r="M7616">
        <v>0</v>
      </c>
      <c r="N7616">
        <v>0</v>
      </c>
      <c r="O7616">
        <v>0</v>
      </c>
      <c r="P7616">
        <v>0</v>
      </c>
      <c r="Q7616">
        <v>0</v>
      </c>
      <c r="R7616">
        <v>0</v>
      </c>
      <c r="S7616">
        <v>0</v>
      </c>
      <c r="T7616">
        <v>0</v>
      </c>
      <c r="U7616">
        <v>0</v>
      </c>
      <c r="V7616">
        <v>0</v>
      </c>
      <c r="W7616">
        <v>0</v>
      </c>
      <c r="X7616">
        <v>0</v>
      </c>
      <c r="Y7616">
        <v>0</v>
      </c>
      <c r="Z7616">
        <v>0</v>
      </c>
      <c r="AA7616">
        <v>0</v>
      </c>
      <c r="AB7616">
        <v>0</v>
      </c>
      <c r="AC7616">
        <v>0</v>
      </c>
    </row>
    <row r="7617" spans="1:29">
      <c r="A7617" t="s">
        <v>1246</v>
      </c>
      <c r="B7617" t="s">
        <v>19</v>
      </c>
      <c r="C7617">
        <v>0</v>
      </c>
      <c r="D7617">
        <v>0</v>
      </c>
      <c r="E7617">
        <v>0</v>
      </c>
      <c r="F7617">
        <v>0</v>
      </c>
      <c r="G7617">
        <v>0</v>
      </c>
      <c r="H7617">
        <v>0</v>
      </c>
      <c r="I7617">
        <v>0</v>
      </c>
      <c r="J7617">
        <v>0</v>
      </c>
      <c r="K7617">
        <v>0</v>
      </c>
      <c r="L7617">
        <v>0</v>
      </c>
      <c r="M7617">
        <v>0</v>
      </c>
      <c r="N7617">
        <v>0</v>
      </c>
      <c r="O7617">
        <v>0</v>
      </c>
      <c r="P7617">
        <v>0</v>
      </c>
      <c r="Q7617">
        <v>0</v>
      </c>
      <c r="R7617">
        <v>0</v>
      </c>
      <c r="S7617">
        <v>0</v>
      </c>
      <c r="T7617">
        <v>0</v>
      </c>
      <c r="U7617">
        <v>0</v>
      </c>
      <c r="V7617">
        <v>0</v>
      </c>
      <c r="W7617">
        <v>0</v>
      </c>
      <c r="X7617">
        <v>0</v>
      </c>
      <c r="Y7617">
        <v>0</v>
      </c>
      <c r="Z7617">
        <v>0</v>
      </c>
      <c r="AA7617">
        <v>0</v>
      </c>
      <c r="AB7617">
        <v>0</v>
      </c>
      <c r="AC7617">
        <v>0</v>
      </c>
    </row>
    <row r="7618" spans="1:29">
      <c r="A7618" t="s">
        <v>1247</v>
      </c>
      <c r="B7618" t="s">
        <v>19</v>
      </c>
      <c r="C7618">
        <v>0</v>
      </c>
      <c r="D7618">
        <v>0</v>
      </c>
      <c r="E7618">
        <v>0</v>
      </c>
      <c r="F7618">
        <v>0</v>
      </c>
      <c r="G7618">
        <v>0</v>
      </c>
      <c r="H7618">
        <v>0</v>
      </c>
      <c r="I7618">
        <v>0</v>
      </c>
      <c r="J7618">
        <v>0</v>
      </c>
      <c r="K7618">
        <v>0</v>
      </c>
      <c r="L7618">
        <v>0</v>
      </c>
      <c r="M7618">
        <v>0</v>
      </c>
      <c r="N7618">
        <v>0</v>
      </c>
      <c r="O7618">
        <v>0</v>
      </c>
      <c r="P7618">
        <v>0</v>
      </c>
      <c r="Q7618">
        <v>0</v>
      </c>
      <c r="R7618">
        <v>0</v>
      </c>
      <c r="S7618">
        <v>0</v>
      </c>
      <c r="T7618">
        <v>0</v>
      </c>
      <c r="U7618">
        <v>0</v>
      </c>
      <c r="V7618">
        <v>0</v>
      </c>
      <c r="W7618">
        <v>0</v>
      </c>
      <c r="X7618">
        <v>0</v>
      </c>
      <c r="Y7618">
        <v>0</v>
      </c>
      <c r="Z7618">
        <v>0</v>
      </c>
      <c r="AA7618">
        <v>0</v>
      </c>
      <c r="AB7618">
        <v>0</v>
      </c>
      <c r="AC7618">
        <v>0</v>
      </c>
    </row>
    <row r="7619" spans="1:29">
      <c r="A7619" t="s">
        <v>1248</v>
      </c>
      <c r="B7619" t="s">
        <v>19</v>
      </c>
      <c r="C7619">
        <v>0</v>
      </c>
      <c r="D7619">
        <v>0</v>
      </c>
      <c r="E7619">
        <v>0</v>
      </c>
      <c r="F7619">
        <v>0</v>
      </c>
      <c r="G7619">
        <v>0</v>
      </c>
      <c r="H7619">
        <v>0</v>
      </c>
      <c r="I7619">
        <v>0</v>
      </c>
      <c r="J7619">
        <v>0</v>
      </c>
      <c r="K7619">
        <v>0</v>
      </c>
      <c r="L7619">
        <v>0</v>
      </c>
      <c r="M7619">
        <v>0</v>
      </c>
      <c r="N7619">
        <v>0</v>
      </c>
      <c r="O7619">
        <v>0</v>
      </c>
      <c r="P7619">
        <v>0</v>
      </c>
      <c r="Q7619">
        <v>0</v>
      </c>
      <c r="R7619">
        <v>0</v>
      </c>
      <c r="S7619">
        <v>0</v>
      </c>
      <c r="T7619">
        <v>0</v>
      </c>
      <c r="U7619">
        <v>0</v>
      </c>
      <c r="V7619">
        <v>0</v>
      </c>
      <c r="W7619">
        <v>0</v>
      </c>
      <c r="X7619">
        <v>0</v>
      </c>
      <c r="Y7619">
        <v>0</v>
      </c>
      <c r="Z7619">
        <v>0</v>
      </c>
      <c r="AA7619">
        <v>0</v>
      </c>
      <c r="AB7619">
        <v>0</v>
      </c>
      <c r="AC7619">
        <v>0</v>
      </c>
    </row>
    <row r="7620" spans="1:29">
      <c r="A7620" t="s">
        <v>1249</v>
      </c>
      <c r="B7620" t="s">
        <v>19</v>
      </c>
      <c r="C7620">
        <v>0</v>
      </c>
      <c r="D7620">
        <v>0</v>
      </c>
      <c r="E7620">
        <v>0</v>
      </c>
      <c r="F7620">
        <v>0</v>
      </c>
      <c r="G7620">
        <v>0</v>
      </c>
      <c r="H7620">
        <v>0</v>
      </c>
      <c r="I7620">
        <v>0</v>
      </c>
      <c r="J7620">
        <v>0</v>
      </c>
      <c r="K7620">
        <v>0</v>
      </c>
      <c r="L7620">
        <v>0</v>
      </c>
      <c r="M7620">
        <v>0</v>
      </c>
      <c r="N7620">
        <v>0</v>
      </c>
      <c r="O7620">
        <v>0</v>
      </c>
      <c r="P7620">
        <v>0</v>
      </c>
      <c r="Q7620">
        <v>0</v>
      </c>
      <c r="R7620">
        <v>0</v>
      </c>
      <c r="S7620">
        <v>0</v>
      </c>
      <c r="T7620">
        <v>0</v>
      </c>
      <c r="U7620">
        <v>0</v>
      </c>
      <c r="V7620">
        <v>0</v>
      </c>
      <c r="W7620">
        <v>0</v>
      </c>
      <c r="X7620">
        <v>0</v>
      </c>
      <c r="Y7620">
        <v>0</v>
      </c>
      <c r="Z7620">
        <v>0</v>
      </c>
      <c r="AA7620">
        <v>0</v>
      </c>
      <c r="AB7620">
        <v>0</v>
      </c>
      <c r="AC7620">
        <v>0</v>
      </c>
    </row>
    <row r="7621" spans="1:29">
      <c r="A7621" t="s">
        <v>1250</v>
      </c>
      <c r="B7621" t="s">
        <v>19</v>
      </c>
      <c r="C7621">
        <v>0</v>
      </c>
      <c r="D7621">
        <v>0</v>
      </c>
      <c r="E7621">
        <v>0</v>
      </c>
      <c r="F7621">
        <v>0</v>
      </c>
      <c r="G7621">
        <v>0</v>
      </c>
      <c r="H7621">
        <v>0</v>
      </c>
      <c r="I7621">
        <v>0</v>
      </c>
      <c r="J7621">
        <v>0</v>
      </c>
      <c r="K7621">
        <v>0</v>
      </c>
      <c r="L7621">
        <v>0</v>
      </c>
      <c r="M7621">
        <v>0</v>
      </c>
      <c r="N7621">
        <v>0</v>
      </c>
      <c r="O7621">
        <v>0</v>
      </c>
      <c r="P7621">
        <v>0</v>
      </c>
      <c r="Q7621">
        <v>0</v>
      </c>
      <c r="R7621">
        <v>0</v>
      </c>
      <c r="S7621">
        <v>0</v>
      </c>
      <c r="T7621">
        <v>0</v>
      </c>
      <c r="U7621">
        <v>0</v>
      </c>
      <c r="V7621">
        <v>0</v>
      </c>
      <c r="W7621">
        <v>0</v>
      </c>
      <c r="X7621">
        <v>0</v>
      </c>
      <c r="Y7621">
        <v>0</v>
      </c>
      <c r="Z7621">
        <v>0</v>
      </c>
      <c r="AA7621">
        <v>0</v>
      </c>
      <c r="AB7621">
        <v>0</v>
      </c>
      <c r="AC7621">
        <v>0</v>
      </c>
    </row>
    <row r="7622" spans="1:29">
      <c r="A7622" t="s">
        <v>1251</v>
      </c>
      <c r="B7622" t="s">
        <v>19</v>
      </c>
      <c r="C7622">
        <v>0</v>
      </c>
      <c r="D7622">
        <v>0</v>
      </c>
      <c r="E7622">
        <v>0</v>
      </c>
      <c r="F7622">
        <v>0</v>
      </c>
      <c r="G7622">
        <v>0</v>
      </c>
      <c r="H7622">
        <v>0</v>
      </c>
      <c r="I7622">
        <v>0</v>
      </c>
      <c r="J7622">
        <v>0</v>
      </c>
      <c r="K7622">
        <v>0</v>
      </c>
      <c r="L7622">
        <v>0</v>
      </c>
      <c r="M7622">
        <v>0</v>
      </c>
      <c r="N7622">
        <v>0</v>
      </c>
      <c r="O7622">
        <v>0</v>
      </c>
      <c r="P7622">
        <v>0</v>
      </c>
      <c r="Q7622">
        <v>0</v>
      </c>
      <c r="R7622">
        <v>0</v>
      </c>
      <c r="S7622">
        <v>0</v>
      </c>
      <c r="T7622">
        <v>0</v>
      </c>
      <c r="U7622">
        <v>0</v>
      </c>
      <c r="V7622">
        <v>0</v>
      </c>
      <c r="W7622">
        <v>0</v>
      </c>
      <c r="X7622">
        <v>0</v>
      </c>
      <c r="Y7622">
        <v>0</v>
      </c>
      <c r="Z7622">
        <v>0</v>
      </c>
      <c r="AA7622">
        <v>0</v>
      </c>
      <c r="AB7622">
        <v>0</v>
      </c>
      <c r="AC7622">
        <v>0</v>
      </c>
    </row>
    <row r="7623" spans="1:29">
      <c r="A7623" t="s">
        <v>1252</v>
      </c>
      <c r="B7623" t="s">
        <v>19</v>
      </c>
      <c r="C7623">
        <v>0</v>
      </c>
      <c r="D7623">
        <v>0</v>
      </c>
      <c r="E7623">
        <v>0</v>
      </c>
      <c r="F7623">
        <v>0</v>
      </c>
      <c r="G7623">
        <v>0</v>
      </c>
      <c r="H7623">
        <v>0</v>
      </c>
      <c r="I7623">
        <v>0</v>
      </c>
      <c r="J7623">
        <v>0</v>
      </c>
      <c r="K7623">
        <v>0</v>
      </c>
      <c r="L7623">
        <v>0</v>
      </c>
      <c r="M7623">
        <v>0</v>
      </c>
      <c r="N7623">
        <v>0</v>
      </c>
      <c r="O7623">
        <v>0</v>
      </c>
      <c r="P7623">
        <v>0</v>
      </c>
      <c r="Q7623">
        <v>0</v>
      </c>
      <c r="R7623">
        <v>0</v>
      </c>
      <c r="S7623">
        <v>0</v>
      </c>
      <c r="T7623">
        <v>0</v>
      </c>
      <c r="U7623">
        <v>0</v>
      </c>
      <c r="V7623">
        <v>0</v>
      </c>
      <c r="W7623">
        <v>0</v>
      </c>
      <c r="X7623">
        <v>0</v>
      </c>
      <c r="Y7623">
        <v>0</v>
      </c>
      <c r="Z7623">
        <v>0</v>
      </c>
      <c r="AA7623">
        <v>0</v>
      </c>
      <c r="AB7623">
        <v>0</v>
      </c>
      <c r="AC7623">
        <v>0</v>
      </c>
    </row>
    <row r="7624" spans="1:29">
      <c r="A7624" t="s">
        <v>1253</v>
      </c>
      <c r="B7624" t="s">
        <v>19</v>
      </c>
      <c r="C7624">
        <v>0</v>
      </c>
      <c r="D7624">
        <v>0</v>
      </c>
      <c r="E7624">
        <v>0</v>
      </c>
      <c r="F7624">
        <v>0</v>
      </c>
      <c r="G7624">
        <v>0</v>
      </c>
      <c r="H7624">
        <v>0</v>
      </c>
      <c r="I7624">
        <v>0</v>
      </c>
      <c r="J7624">
        <v>0</v>
      </c>
      <c r="K7624">
        <v>0</v>
      </c>
      <c r="L7624">
        <v>0</v>
      </c>
      <c r="M7624">
        <v>0</v>
      </c>
      <c r="N7624">
        <v>0</v>
      </c>
      <c r="O7624">
        <v>0</v>
      </c>
      <c r="P7624">
        <v>0</v>
      </c>
      <c r="Q7624">
        <v>0</v>
      </c>
      <c r="R7624">
        <v>0</v>
      </c>
      <c r="S7624">
        <v>0</v>
      </c>
      <c r="T7624">
        <v>0</v>
      </c>
      <c r="U7624">
        <v>0</v>
      </c>
      <c r="V7624">
        <v>0</v>
      </c>
      <c r="W7624">
        <v>0</v>
      </c>
      <c r="X7624">
        <v>0</v>
      </c>
      <c r="Y7624">
        <v>0</v>
      </c>
      <c r="Z7624">
        <v>0</v>
      </c>
      <c r="AA7624">
        <v>0</v>
      </c>
      <c r="AB7624">
        <v>0</v>
      </c>
      <c r="AC7624">
        <v>0</v>
      </c>
    </row>
    <row r="7625" spans="1:29">
      <c r="A7625" t="s">
        <v>1254</v>
      </c>
      <c r="B7625" t="s">
        <v>19</v>
      </c>
      <c r="C7625">
        <v>0</v>
      </c>
      <c r="D7625">
        <v>0</v>
      </c>
      <c r="E7625">
        <v>0</v>
      </c>
      <c r="F7625">
        <v>0</v>
      </c>
      <c r="G7625">
        <v>0</v>
      </c>
      <c r="H7625">
        <v>0</v>
      </c>
      <c r="I7625">
        <v>0</v>
      </c>
      <c r="J7625">
        <v>0</v>
      </c>
      <c r="K7625">
        <v>0</v>
      </c>
      <c r="L7625">
        <v>0</v>
      </c>
      <c r="M7625">
        <v>0</v>
      </c>
      <c r="N7625">
        <v>0</v>
      </c>
      <c r="O7625">
        <v>0</v>
      </c>
      <c r="P7625">
        <v>0</v>
      </c>
      <c r="Q7625">
        <v>0</v>
      </c>
      <c r="R7625">
        <v>0</v>
      </c>
      <c r="S7625">
        <v>0</v>
      </c>
      <c r="T7625">
        <v>0</v>
      </c>
      <c r="U7625">
        <v>0</v>
      </c>
      <c r="V7625">
        <v>0</v>
      </c>
      <c r="W7625">
        <v>0</v>
      </c>
      <c r="X7625">
        <v>0</v>
      </c>
      <c r="Y7625">
        <v>0</v>
      </c>
      <c r="Z7625">
        <v>0</v>
      </c>
      <c r="AA7625">
        <v>0</v>
      </c>
      <c r="AB7625">
        <v>0</v>
      </c>
      <c r="AC7625">
        <v>0</v>
      </c>
    </row>
    <row r="7626" spans="1:29">
      <c r="A7626" t="s">
        <v>1255</v>
      </c>
      <c r="B7626" t="s">
        <v>19</v>
      </c>
      <c r="C7626">
        <v>0</v>
      </c>
      <c r="D7626">
        <v>0</v>
      </c>
      <c r="E7626">
        <v>0</v>
      </c>
      <c r="F7626">
        <v>0</v>
      </c>
      <c r="G7626">
        <v>0</v>
      </c>
      <c r="H7626">
        <v>0</v>
      </c>
      <c r="I7626">
        <v>0</v>
      </c>
      <c r="J7626">
        <v>0</v>
      </c>
      <c r="K7626">
        <v>0</v>
      </c>
      <c r="L7626">
        <v>0</v>
      </c>
      <c r="M7626">
        <v>0</v>
      </c>
      <c r="N7626">
        <v>0</v>
      </c>
      <c r="O7626">
        <v>0</v>
      </c>
      <c r="P7626">
        <v>0</v>
      </c>
      <c r="Q7626">
        <v>0</v>
      </c>
      <c r="R7626">
        <v>0</v>
      </c>
      <c r="S7626">
        <v>0</v>
      </c>
      <c r="T7626">
        <v>0</v>
      </c>
      <c r="U7626">
        <v>0</v>
      </c>
      <c r="V7626">
        <v>0</v>
      </c>
      <c r="W7626">
        <v>0</v>
      </c>
      <c r="X7626">
        <v>0</v>
      </c>
      <c r="Y7626">
        <v>0</v>
      </c>
      <c r="Z7626">
        <v>0</v>
      </c>
      <c r="AA7626">
        <v>0</v>
      </c>
      <c r="AB7626">
        <v>0</v>
      </c>
      <c r="AC7626">
        <v>0</v>
      </c>
    </row>
    <row r="7627" spans="1:29">
      <c r="A7627" t="s">
        <v>1256</v>
      </c>
      <c r="B7627" t="s">
        <v>19</v>
      </c>
      <c r="C7627">
        <v>0</v>
      </c>
      <c r="D7627">
        <v>0</v>
      </c>
      <c r="E7627">
        <v>0</v>
      </c>
      <c r="F7627">
        <v>0</v>
      </c>
      <c r="G7627">
        <v>0</v>
      </c>
      <c r="H7627">
        <v>0</v>
      </c>
      <c r="I7627">
        <v>0</v>
      </c>
      <c r="J7627">
        <v>0</v>
      </c>
      <c r="K7627">
        <v>0</v>
      </c>
      <c r="L7627">
        <v>0</v>
      </c>
      <c r="M7627">
        <v>0</v>
      </c>
      <c r="N7627">
        <v>0</v>
      </c>
      <c r="O7627">
        <v>0</v>
      </c>
      <c r="P7627">
        <v>0</v>
      </c>
      <c r="Q7627">
        <v>0</v>
      </c>
      <c r="R7627">
        <v>0</v>
      </c>
      <c r="S7627">
        <v>0</v>
      </c>
      <c r="T7627">
        <v>0</v>
      </c>
      <c r="U7627">
        <v>0</v>
      </c>
      <c r="V7627">
        <v>0</v>
      </c>
      <c r="W7627">
        <v>0</v>
      </c>
      <c r="X7627">
        <v>0</v>
      </c>
      <c r="Y7627">
        <v>0</v>
      </c>
      <c r="Z7627">
        <v>0</v>
      </c>
      <c r="AA7627">
        <v>0</v>
      </c>
      <c r="AB7627">
        <v>0</v>
      </c>
      <c r="AC7627">
        <v>0</v>
      </c>
    </row>
    <row r="7628" spans="1:29">
      <c r="A7628" t="s">
        <v>1257</v>
      </c>
      <c r="B7628" t="s">
        <v>19</v>
      </c>
      <c r="C7628">
        <v>0</v>
      </c>
      <c r="D7628">
        <v>0</v>
      </c>
      <c r="E7628">
        <v>0</v>
      </c>
      <c r="F7628">
        <v>0</v>
      </c>
      <c r="G7628">
        <v>0</v>
      </c>
      <c r="H7628">
        <v>0</v>
      </c>
      <c r="I7628">
        <v>0</v>
      </c>
      <c r="J7628">
        <v>0</v>
      </c>
      <c r="K7628">
        <v>0</v>
      </c>
      <c r="L7628">
        <v>0</v>
      </c>
      <c r="M7628">
        <v>0</v>
      </c>
      <c r="N7628">
        <v>0</v>
      </c>
      <c r="O7628">
        <v>0</v>
      </c>
      <c r="P7628">
        <v>0</v>
      </c>
      <c r="Q7628">
        <v>0</v>
      </c>
      <c r="R7628">
        <v>0</v>
      </c>
      <c r="S7628">
        <v>0</v>
      </c>
      <c r="T7628">
        <v>0</v>
      </c>
      <c r="U7628">
        <v>0</v>
      </c>
      <c r="V7628">
        <v>0</v>
      </c>
      <c r="W7628">
        <v>0</v>
      </c>
      <c r="X7628">
        <v>0</v>
      </c>
      <c r="Y7628">
        <v>0</v>
      </c>
      <c r="Z7628">
        <v>0</v>
      </c>
      <c r="AA7628">
        <v>0</v>
      </c>
      <c r="AB7628">
        <v>0</v>
      </c>
      <c r="AC7628">
        <v>0</v>
      </c>
    </row>
    <row r="7629" spans="1:29">
      <c r="A7629" t="s">
        <v>1258</v>
      </c>
      <c r="B7629" t="s">
        <v>19</v>
      </c>
      <c r="C7629">
        <v>0</v>
      </c>
      <c r="D7629">
        <v>0</v>
      </c>
      <c r="E7629">
        <v>0</v>
      </c>
      <c r="F7629">
        <v>0</v>
      </c>
      <c r="G7629">
        <v>0</v>
      </c>
      <c r="H7629">
        <v>0</v>
      </c>
      <c r="I7629">
        <v>0</v>
      </c>
      <c r="J7629">
        <v>0</v>
      </c>
      <c r="K7629">
        <v>0</v>
      </c>
      <c r="L7629">
        <v>0</v>
      </c>
      <c r="M7629">
        <v>0</v>
      </c>
      <c r="N7629">
        <v>0</v>
      </c>
      <c r="O7629">
        <v>0</v>
      </c>
      <c r="P7629">
        <v>0</v>
      </c>
      <c r="Q7629">
        <v>0</v>
      </c>
      <c r="R7629">
        <v>0</v>
      </c>
      <c r="S7629">
        <v>0</v>
      </c>
      <c r="T7629">
        <v>0</v>
      </c>
      <c r="U7629">
        <v>0</v>
      </c>
      <c r="V7629">
        <v>0</v>
      </c>
      <c r="W7629">
        <v>0</v>
      </c>
      <c r="X7629">
        <v>0</v>
      </c>
      <c r="Y7629">
        <v>0</v>
      </c>
      <c r="Z7629">
        <v>0</v>
      </c>
      <c r="AA7629">
        <v>0</v>
      </c>
      <c r="AB7629">
        <v>0</v>
      </c>
      <c r="AC7629">
        <v>0</v>
      </c>
    </row>
    <row r="7630" spans="1:29">
      <c r="A7630" t="s">
        <v>1259</v>
      </c>
      <c r="B7630" t="s">
        <v>19</v>
      </c>
      <c r="C7630">
        <v>0</v>
      </c>
      <c r="D7630">
        <v>0</v>
      </c>
      <c r="E7630">
        <v>0</v>
      </c>
      <c r="F7630">
        <v>0</v>
      </c>
      <c r="G7630">
        <v>0</v>
      </c>
      <c r="H7630">
        <v>0</v>
      </c>
      <c r="I7630">
        <v>0</v>
      </c>
      <c r="J7630">
        <v>0</v>
      </c>
      <c r="K7630">
        <v>0</v>
      </c>
      <c r="L7630">
        <v>0</v>
      </c>
      <c r="M7630">
        <v>0</v>
      </c>
      <c r="N7630">
        <v>0</v>
      </c>
      <c r="O7630">
        <v>0</v>
      </c>
      <c r="P7630">
        <v>0</v>
      </c>
      <c r="Q7630">
        <v>0</v>
      </c>
      <c r="R7630">
        <v>0</v>
      </c>
      <c r="S7630">
        <v>0</v>
      </c>
      <c r="T7630">
        <v>0</v>
      </c>
      <c r="U7630">
        <v>0</v>
      </c>
      <c r="V7630">
        <v>0</v>
      </c>
      <c r="W7630">
        <v>0</v>
      </c>
      <c r="X7630">
        <v>0</v>
      </c>
      <c r="Y7630">
        <v>0</v>
      </c>
      <c r="Z7630">
        <v>0</v>
      </c>
      <c r="AA7630">
        <v>0</v>
      </c>
      <c r="AB7630">
        <v>0</v>
      </c>
      <c r="AC7630">
        <v>0</v>
      </c>
    </row>
    <row r="7631" spans="1:29">
      <c r="A7631" t="s">
        <v>1260</v>
      </c>
      <c r="B7631" t="s">
        <v>19</v>
      </c>
      <c r="C7631">
        <v>0</v>
      </c>
      <c r="D7631">
        <v>0</v>
      </c>
      <c r="E7631">
        <v>0</v>
      </c>
      <c r="F7631">
        <v>0</v>
      </c>
      <c r="G7631">
        <v>0</v>
      </c>
      <c r="H7631">
        <v>0</v>
      </c>
      <c r="I7631">
        <v>0</v>
      </c>
      <c r="J7631">
        <v>0</v>
      </c>
      <c r="K7631">
        <v>0</v>
      </c>
      <c r="L7631">
        <v>0</v>
      </c>
      <c r="M7631">
        <v>0</v>
      </c>
      <c r="N7631">
        <v>0</v>
      </c>
      <c r="O7631">
        <v>0</v>
      </c>
      <c r="P7631">
        <v>0</v>
      </c>
      <c r="Q7631">
        <v>0</v>
      </c>
      <c r="R7631">
        <v>0</v>
      </c>
      <c r="S7631">
        <v>0</v>
      </c>
      <c r="T7631">
        <v>0</v>
      </c>
      <c r="U7631">
        <v>0</v>
      </c>
      <c r="V7631">
        <v>0</v>
      </c>
      <c r="W7631">
        <v>0</v>
      </c>
      <c r="X7631">
        <v>0</v>
      </c>
      <c r="Y7631">
        <v>0</v>
      </c>
      <c r="Z7631">
        <v>0</v>
      </c>
      <c r="AA7631">
        <v>0</v>
      </c>
      <c r="AB7631">
        <v>0</v>
      </c>
      <c r="AC7631">
        <v>0</v>
      </c>
    </row>
    <row r="7632" spans="1:29">
      <c r="A7632" t="s">
        <v>1261</v>
      </c>
      <c r="B7632" t="s">
        <v>19</v>
      </c>
      <c r="C7632">
        <v>0</v>
      </c>
      <c r="D7632">
        <v>0</v>
      </c>
      <c r="E7632">
        <v>0</v>
      </c>
      <c r="F7632">
        <v>0</v>
      </c>
      <c r="G7632">
        <v>0</v>
      </c>
      <c r="H7632">
        <v>0</v>
      </c>
      <c r="I7632">
        <v>0</v>
      </c>
      <c r="J7632">
        <v>0</v>
      </c>
      <c r="K7632">
        <v>0</v>
      </c>
      <c r="L7632">
        <v>0</v>
      </c>
      <c r="M7632">
        <v>0</v>
      </c>
      <c r="N7632">
        <v>0</v>
      </c>
      <c r="O7632">
        <v>0</v>
      </c>
      <c r="P7632">
        <v>0</v>
      </c>
      <c r="Q7632">
        <v>0</v>
      </c>
      <c r="R7632">
        <v>0</v>
      </c>
      <c r="S7632">
        <v>0</v>
      </c>
      <c r="T7632">
        <v>0</v>
      </c>
      <c r="U7632">
        <v>0</v>
      </c>
      <c r="V7632">
        <v>0</v>
      </c>
      <c r="W7632">
        <v>0</v>
      </c>
      <c r="X7632">
        <v>0</v>
      </c>
      <c r="Y7632">
        <v>0</v>
      </c>
      <c r="Z7632">
        <v>0</v>
      </c>
      <c r="AA7632">
        <v>0</v>
      </c>
      <c r="AB7632">
        <v>0</v>
      </c>
      <c r="AC7632">
        <v>0</v>
      </c>
    </row>
    <row r="7633" spans="1:29">
      <c r="A7633" t="s">
        <v>1262</v>
      </c>
      <c r="B7633" t="s">
        <v>19</v>
      </c>
      <c r="C7633" s="2">
        <v>9456130000</v>
      </c>
      <c r="D7633" s="2">
        <v>9215420000</v>
      </c>
      <c r="E7633" s="2">
        <v>8896530000</v>
      </c>
      <c r="F7633" s="2">
        <v>8524720000</v>
      </c>
      <c r="G7633" s="2">
        <v>8141200000</v>
      </c>
      <c r="H7633" s="2">
        <v>7757730000</v>
      </c>
      <c r="I7633" s="2">
        <v>7392840000</v>
      </c>
      <c r="J7633" s="2">
        <v>7037190000</v>
      </c>
      <c r="K7633" s="2">
        <v>6693720000</v>
      </c>
      <c r="L7633" s="2">
        <v>6359770000</v>
      </c>
      <c r="M7633" s="2">
        <v>6090790000</v>
      </c>
      <c r="N7633" s="2">
        <v>5807130000</v>
      </c>
      <c r="O7633" s="2">
        <v>5526170000</v>
      </c>
      <c r="P7633" s="2">
        <v>5288970000</v>
      </c>
      <c r="Q7633" s="2">
        <v>5088560000</v>
      </c>
      <c r="R7633" s="2">
        <v>4896490000</v>
      </c>
      <c r="S7633" s="2">
        <v>4718650000</v>
      </c>
      <c r="T7633" s="2">
        <v>4565470000</v>
      </c>
      <c r="U7633" s="2">
        <v>4418360000</v>
      </c>
      <c r="V7633" s="2">
        <v>4288030000</v>
      </c>
      <c r="W7633" s="2">
        <v>4162030000</v>
      </c>
      <c r="X7633" s="2">
        <v>4051950000</v>
      </c>
      <c r="Y7633" s="2">
        <v>3950540000</v>
      </c>
      <c r="Z7633" s="2">
        <v>3873970000</v>
      </c>
      <c r="AA7633" s="2">
        <v>3788730000</v>
      </c>
      <c r="AB7633" s="2">
        <v>3713400000</v>
      </c>
      <c r="AC7633" s="2">
        <v>3658590000</v>
      </c>
    </row>
    <row r="7634" spans="1:29">
      <c r="A7634" t="s">
        <v>1263</v>
      </c>
      <c r="B7634" t="s">
        <v>19</v>
      </c>
      <c r="C7634">
        <v>0</v>
      </c>
      <c r="D7634">
        <v>0</v>
      </c>
      <c r="E7634">
        <v>0</v>
      </c>
      <c r="F7634">
        <v>0</v>
      </c>
      <c r="G7634">
        <v>0</v>
      </c>
      <c r="H7634">
        <v>0</v>
      </c>
      <c r="I7634">
        <v>0</v>
      </c>
      <c r="J7634">
        <v>0</v>
      </c>
      <c r="K7634">
        <v>0</v>
      </c>
      <c r="L7634">
        <v>0</v>
      </c>
      <c r="M7634">
        <v>0</v>
      </c>
      <c r="N7634">
        <v>0</v>
      </c>
      <c r="O7634">
        <v>0</v>
      </c>
      <c r="P7634">
        <v>0</v>
      </c>
      <c r="Q7634">
        <v>0</v>
      </c>
      <c r="R7634">
        <v>0</v>
      </c>
      <c r="S7634">
        <v>0</v>
      </c>
      <c r="T7634">
        <v>0</v>
      </c>
      <c r="U7634">
        <v>0</v>
      </c>
      <c r="V7634">
        <v>0</v>
      </c>
      <c r="W7634">
        <v>0</v>
      </c>
      <c r="X7634">
        <v>0</v>
      </c>
      <c r="Y7634">
        <v>0</v>
      </c>
      <c r="Z7634">
        <v>0</v>
      </c>
      <c r="AA7634">
        <v>0</v>
      </c>
      <c r="AB7634">
        <v>0</v>
      </c>
      <c r="AC7634">
        <v>0</v>
      </c>
    </row>
    <row r="7635" spans="1:29">
      <c r="A7635" t="s">
        <v>1264</v>
      </c>
      <c r="B7635" t="s">
        <v>19</v>
      </c>
      <c r="C7635" s="2">
        <v>1041160000</v>
      </c>
      <c r="D7635" s="2">
        <v>1014660000</v>
      </c>
      <c r="E7635" s="2">
        <v>979550000</v>
      </c>
      <c r="F7635" s="2">
        <v>938612000</v>
      </c>
      <c r="G7635" s="2">
        <v>896385000</v>
      </c>
      <c r="H7635" s="2">
        <v>854163000</v>
      </c>
      <c r="I7635" s="2">
        <v>813986000</v>
      </c>
      <c r="J7635" s="2">
        <v>774828000</v>
      </c>
      <c r="K7635" s="2">
        <v>737010000</v>
      </c>
      <c r="L7635" s="2">
        <v>700241000</v>
      </c>
      <c r="M7635" s="2">
        <v>670624000</v>
      </c>
      <c r="N7635" s="2">
        <v>639393000</v>
      </c>
      <c r="O7635" s="2">
        <v>608458000</v>
      </c>
      <c r="P7635" s="2">
        <v>582341000</v>
      </c>
      <c r="Q7635" s="2">
        <v>560275000</v>
      </c>
      <c r="R7635" s="2">
        <v>539126000</v>
      </c>
      <c r="S7635" s="2">
        <v>519546000</v>
      </c>
      <c r="T7635" s="2">
        <v>502680000</v>
      </c>
      <c r="U7635" s="2">
        <v>486483000</v>
      </c>
      <c r="V7635" s="2">
        <v>472132000</v>
      </c>
      <c r="W7635" s="2">
        <v>458259000</v>
      </c>
      <c r="X7635" s="2">
        <v>446139000</v>
      </c>
      <c r="Y7635" s="2">
        <v>434973000</v>
      </c>
      <c r="Z7635" s="2">
        <v>426543000</v>
      </c>
      <c r="AA7635" s="2">
        <v>417157000</v>
      </c>
      <c r="AB7635" s="2">
        <v>408863000</v>
      </c>
      <c r="AC7635" s="2">
        <v>402828000</v>
      </c>
    </row>
    <row r="7636" spans="1:29">
      <c r="A7636" t="s">
        <v>1265</v>
      </c>
      <c r="B7636" t="s">
        <v>19</v>
      </c>
      <c r="C7636">
        <v>0</v>
      </c>
      <c r="D7636">
        <v>0</v>
      </c>
      <c r="E7636">
        <v>0</v>
      </c>
      <c r="F7636">
        <v>0</v>
      </c>
      <c r="G7636">
        <v>0</v>
      </c>
      <c r="H7636">
        <v>0</v>
      </c>
      <c r="I7636">
        <v>0</v>
      </c>
      <c r="J7636">
        <v>0</v>
      </c>
      <c r="K7636">
        <v>0</v>
      </c>
      <c r="L7636">
        <v>0</v>
      </c>
      <c r="M7636">
        <v>0</v>
      </c>
      <c r="N7636">
        <v>0</v>
      </c>
      <c r="O7636">
        <v>0</v>
      </c>
      <c r="P7636">
        <v>0</v>
      </c>
      <c r="Q7636">
        <v>0</v>
      </c>
      <c r="R7636">
        <v>0</v>
      </c>
      <c r="S7636">
        <v>0</v>
      </c>
      <c r="T7636">
        <v>0</v>
      </c>
      <c r="U7636">
        <v>0</v>
      </c>
      <c r="V7636">
        <v>0</v>
      </c>
      <c r="W7636">
        <v>0</v>
      </c>
      <c r="X7636">
        <v>0</v>
      </c>
      <c r="Y7636">
        <v>0</v>
      </c>
      <c r="Z7636">
        <v>0</v>
      </c>
      <c r="AA7636">
        <v>0</v>
      </c>
      <c r="AB7636">
        <v>0</v>
      </c>
      <c r="AC7636">
        <v>0</v>
      </c>
    </row>
    <row r="7637" spans="1:29">
      <c r="A7637" t="s">
        <v>1266</v>
      </c>
      <c r="B7637" t="s">
        <v>19</v>
      </c>
      <c r="C7637">
        <v>0</v>
      </c>
      <c r="D7637">
        <v>0</v>
      </c>
      <c r="E7637">
        <v>0</v>
      </c>
      <c r="F7637">
        <v>0</v>
      </c>
      <c r="G7637">
        <v>0</v>
      </c>
      <c r="H7637">
        <v>0</v>
      </c>
      <c r="I7637">
        <v>0</v>
      </c>
      <c r="J7637">
        <v>0</v>
      </c>
      <c r="K7637">
        <v>0</v>
      </c>
      <c r="L7637">
        <v>0</v>
      </c>
      <c r="M7637">
        <v>0</v>
      </c>
      <c r="N7637">
        <v>0</v>
      </c>
      <c r="O7637">
        <v>0</v>
      </c>
      <c r="P7637">
        <v>0</v>
      </c>
      <c r="Q7637">
        <v>0</v>
      </c>
      <c r="R7637">
        <v>0</v>
      </c>
      <c r="S7637">
        <v>0</v>
      </c>
      <c r="T7637">
        <v>0</v>
      </c>
      <c r="U7637">
        <v>0</v>
      </c>
      <c r="V7637">
        <v>0</v>
      </c>
      <c r="W7637">
        <v>0</v>
      </c>
      <c r="X7637">
        <v>0</v>
      </c>
      <c r="Y7637">
        <v>0</v>
      </c>
      <c r="Z7637">
        <v>0</v>
      </c>
      <c r="AA7637">
        <v>0</v>
      </c>
      <c r="AB7637">
        <v>0</v>
      </c>
      <c r="AC7637">
        <v>0</v>
      </c>
    </row>
    <row r="7638" spans="1:29">
      <c r="A7638" t="s">
        <v>1267</v>
      </c>
      <c r="B7638" t="s">
        <v>19</v>
      </c>
      <c r="C7638">
        <v>0</v>
      </c>
      <c r="D7638">
        <v>0</v>
      </c>
      <c r="E7638">
        <v>0</v>
      </c>
      <c r="F7638">
        <v>0</v>
      </c>
      <c r="G7638">
        <v>0</v>
      </c>
      <c r="H7638">
        <v>0</v>
      </c>
      <c r="I7638">
        <v>0</v>
      </c>
      <c r="J7638">
        <v>0</v>
      </c>
      <c r="K7638">
        <v>0</v>
      </c>
      <c r="L7638">
        <v>0</v>
      </c>
      <c r="M7638">
        <v>0</v>
      </c>
      <c r="N7638">
        <v>0</v>
      </c>
      <c r="O7638">
        <v>0</v>
      </c>
      <c r="P7638">
        <v>0</v>
      </c>
      <c r="Q7638">
        <v>0</v>
      </c>
      <c r="R7638">
        <v>0</v>
      </c>
      <c r="S7638">
        <v>0</v>
      </c>
      <c r="T7638">
        <v>0</v>
      </c>
      <c r="U7638">
        <v>0</v>
      </c>
      <c r="V7638">
        <v>0</v>
      </c>
      <c r="W7638">
        <v>0</v>
      </c>
      <c r="X7638">
        <v>0</v>
      </c>
      <c r="Y7638">
        <v>0</v>
      </c>
      <c r="Z7638">
        <v>0</v>
      </c>
      <c r="AA7638">
        <v>0</v>
      </c>
      <c r="AB7638">
        <v>0</v>
      </c>
      <c r="AC7638">
        <v>0</v>
      </c>
    </row>
    <row r="7639" spans="1:29">
      <c r="A7639" t="s">
        <v>1268</v>
      </c>
      <c r="B7639" t="s">
        <v>19</v>
      </c>
      <c r="C7639">
        <v>0</v>
      </c>
      <c r="D7639">
        <v>0</v>
      </c>
      <c r="E7639">
        <v>0</v>
      </c>
      <c r="F7639">
        <v>0</v>
      </c>
      <c r="G7639">
        <v>0</v>
      </c>
      <c r="H7639">
        <v>0</v>
      </c>
      <c r="I7639">
        <v>0</v>
      </c>
      <c r="J7639">
        <v>0</v>
      </c>
      <c r="K7639">
        <v>0</v>
      </c>
      <c r="L7639">
        <v>0</v>
      </c>
      <c r="M7639">
        <v>0</v>
      </c>
      <c r="N7639">
        <v>0</v>
      </c>
      <c r="O7639">
        <v>0</v>
      </c>
      <c r="P7639">
        <v>0</v>
      </c>
      <c r="Q7639">
        <v>0</v>
      </c>
      <c r="R7639">
        <v>0</v>
      </c>
      <c r="S7639">
        <v>0</v>
      </c>
      <c r="T7639">
        <v>0</v>
      </c>
      <c r="U7639">
        <v>0</v>
      </c>
      <c r="V7639">
        <v>0</v>
      </c>
      <c r="W7639">
        <v>0</v>
      </c>
      <c r="X7639">
        <v>0</v>
      </c>
      <c r="Y7639">
        <v>0</v>
      </c>
      <c r="Z7639">
        <v>0</v>
      </c>
      <c r="AA7639">
        <v>0</v>
      </c>
      <c r="AB7639">
        <v>0</v>
      </c>
      <c r="AC7639">
        <v>0</v>
      </c>
    </row>
    <row r="7640" spans="1:29">
      <c r="A7640" t="s">
        <v>1269</v>
      </c>
      <c r="B7640" t="s">
        <v>19</v>
      </c>
      <c r="C7640">
        <v>0</v>
      </c>
      <c r="D7640">
        <v>0</v>
      </c>
      <c r="E7640">
        <v>0</v>
      </c>
      <c r="F7640">
        <v>0</v>
      </c>
      <c r="G7640">
        <v>0</v>
      </c>
      <c r="H7640">
        <v>0</v>
      </c>
      <c r="I7640">
        <v>0</v>
      </c>
      <c r="J7640">
        <v>0</v>
      </c>
      <c r="K7640">
        <v>0</v>
      </c>
      <c r="L7640">
        <v>0</v>
      </c>
      <c r="M7640">
        <v>0</v>
      </c>
      <c r="N7640">
        <v>0</v>
      </c>
      <c r="O7640">
        <v>0</v>
      </c>
      <c r="P7640">
        <v>0</v>
      </c>
      <c r="Q7640">
        <v>0</v>
      </c>
      <c r="R7640">
        <v>0</v>
      </c>
      <c r="S7640">
        <v>0</v>
      </c>
      <c r="T7640">
        <v>0</v>
      </c>
      <c r="U7640">
        <v>0</v>
      </c>
      <c r="V7640">
        <v>0</v>
      </c>
      <c r="W7640">
        <v>0</v>
      </c>
      <c r="X7640">
        <v>0</v>
      </c>
      <c r="Y7640">
        <v>0</v>
      </c>
      <c r="Z7640">
        <v>0</v>
      </c>
      <c r="AA7640">
        <v>0</v>
      </c>
      <c r="AB7640">
        <v>0</v>
      </c>
      <c r="AC7640">
        <v>0</v>
      </c>
    </row>
    <row r="7641" spans="1:29">
      <c r="A7641" t="s">
        <v>1270</v>
      </c>
      <c r="B7641" t="s">
        <v>19</v>
      </c>
      <c r="C7641">
        <v>0</v>
      </c>
      <c r="D7641">
        <v>0</v>
      </c>
      <c r="E7641">
        <v>0</v>
      </c>
      <c r="F7641">
        <v>0</v>
      </c>
      <c r="G7641">
        <v>0</v>
      </c>
      <c r="H7641">
        <v>0</v>
      </c>
      <c r="I7641">
        <v>0</v>
      </c>
      <c r="J7641">
        <v>0</v>
      </c>
      <c r="K7641">
        <v>0</v>
      </c>
      <c r="L7641">
        <v>0</v>
      </c>
      <c r="M7641">
        <v>0</v>
      </c>
      <c r="N7641">
        <v>0</v>
      </c>
      <c r="O7641">
        <v>0</v>
      </c>
      <c r="P7641">
        <v>0</v>
      </c>
      <c r="Q7641">
        <v>0</v>
      </c>
      <c r="R7641">
        <v>0</v>
      </c>
      <c r="S7641">
        <v>0</v>
      </c>
      <c r="T7641">
        <v>0</v>
      </c>
      <c r="U7641">
        <v>0</v>
      </c>
      <c r="V7641">
        <v>0</v>
      </c>
      <c r="W7641">
        <v>0</v>
      </c>
      <c r="X7641">
        <v>0</v>
      </c>
      <c r="Y7641">
        <v>0</v>
      </c>
      <c r="Z7641">
        <v>0</v>
      </c>
      <c r="AA7641">
        <v>0</v>
      </c>
      <c r="AB7641">
        <v>0</v>
      </c>
      <c r="AC7641">
        <v>0</v>
      </c>
    </row>
    <row r="7642" spans="1:29">
      <c r="A7642" t="s">
        <v>1271</v>
      </c>
      <c r="B7642" t="s">
        <v>19</v>
      </c>
      <c r="C7642">
        <v>0</v>
      </c>
      <c r="D7642">
        <v>0</v>
      </c>
      <c r="E7642">
        <v>0</v>
      </c>
      <c r="F7642">
        <v>0</v>
      </c>
      <c r="G7642">
        <v>0</v>
      </c>
      <c r="H7642">
        <v>0</v>
      </c>
      <c r="I7642">
        <v>0</v>
      </c>
      <c r="J7642">
        <v>0</v>
      </c>
      <c r="K7642">
        <v>0</v>
      </c>
      <c r="L7642">
        <v>0</v>
      </c>
      <c r="M7642">
        <v>0</v>
      </c>
      <c r="N7642">
        <v>0</v>
      </c>
      <c r="O7642">
        <v>0</v>
      </c>
      <c r="P7642">
        <v>0</v>
      </c>
      <c r="Q7642">
        <v>0</v>
      </c>
      <c r="R7642">
        <v>0</v>
      </c>
      <c r="S7642">
        <v>0</v>
      </c>
      <c r="T7642">
        <v>0</v>
      </c>
      <c r="U7642">
        <v>0</v>
      </c>
      <c r="V7642">
        <v>0</v>
      </c>
      <c r="W7642">
        <v>0</v>
      </c>
      <c r="X7642">
        <v>0</v>
      </c>
      <c r="Y7642">
        <v>0</v>
      </c>
      <c r="Z7642">
        <v>0</v>
      </c>
      <c r="AA7642">
        <v>0</v>
      </c>
      <c r="AB7642">
        <v>0</v>
      </c>
      <c r="AC7642">
        <v>0</v>
      </c>
    </row>
    <row r="7643" spans="1:29">
      <c r="A7643" t="s">
        <v>1272</v>
      </c>
      <c r="B7643" t="s">
        <v>19</v>
      </c>
      <c r="C7643">
        <v>0</v>
      </c>
      <c r="D7643">
        <v>0</v>
      </c>
      <c r="E7643">
        <v>0</v>
      </c>
      <c r="F7643">
        <v>0</v>
      </c>
      <c r="G7643">
        <v>0</v>
      </c>
      <c r="H7643">
        <v>0</v>
      </c>
      <c r="I7643">
        <v>0</v>
      </c>
      <c r="J7643">
        <v>0</v>
      </c>
      <c r="K7643">
        <v>0</v>
      </c>
      <c r="L7643">
        <v>0</v>
      </c>
      <c r="M7643">
        <v>0</v>
      </c>
      <c r="N7643">
        <v>0</v>
      </c>
      <c r="O7643">
        <v>0</v>
      </c>
      <c r="P7643">
        <v>0</v>
      </c>
      <c r="Q7643">
        <v>0</v>
      </c>
      <c r="R7643">
        <v>0</v>
      </c>
      <c r="S7643">
        <v>0</v>
      </c>
      <c r="T7643">
        <v>0</v>
      </c>
      <c r="U7643">
        <v>0</v>
      </c>
      <c r="V7643">
        <v>0</v>
      </c>
      <c r="W7643">
        <v>0</v>
      </c>
      <c r="X7643">
        <v>0</v>
      </c>
      <c r="Y7643">
        <v>0</v>
      </c>
      <c r="Z7643">
        <v>0</v>
      </c>
      <c r="AA7643">
        <v>0</v>
      </c>
      <c r="AB7643">
        <v>0</v>
      </c>
      <c r="AC7643">
        <v>0</v>
      </c>
    </row>
    <row r="7644" spans="1:29">
      <c r="A7644" t="s">
        <v>1273</v>
      </c>
      <c r="B7644" t="s">
        <v>19</v>
      </c>
      <c r="C7644">
        <v>0</v>
      </c>
      <c r="D7644">
        <v>0</v>
      </c>
      <c r="E7644">
        <v>0</v>
      </c>
      <c r="F7644">
        <v>0</v>
      </c>
      <c r="G7644">
        <v>0</v>
      </c>
      <c r="H7644">
        <v>0</v>
      </c>
      <c r="I7644">
        <v>0</v>
      </c>
      <c r="J7644">
        <v>0</v>
      </c>
      <c r="K7644">
        <v>0</v>
      </c>
      <c r="L7644">
        <v>0</v>
      </c>
      <c r="M7644">
        <v>0</v>
      </c>
      <c r="N7644">
        <v>0</v>
      </c>
      <c r="O7644">
        <v>0</v>
      </c>
      <c r="P7644">
        <v>0</v>
      </c>
      <c r="Q7644">
        <v>0</v>
      </c>
      <c r="R7644">
        <v>0</v>
      </c>
      <c r="S7644">
        <v>0</v>
      </c>
      <c r="T7644">
        <v>0</v>
      </c>
      <c r="U7644">
        <v>0</v>
      </c>
      <c r="V7644">
        <v>0</v>
      </c>
      <c r="W7644">
        <v>0</v>
      </c>
      <c r="X7644">
        <v>0</v>
      </c>
      <c r="Y7644">
        <v>0</v>
      </c>
      <c r="Z7644">
        <v>0</v>
      </c>
      <c r="AA7644">
        <v>0</v>
      </c>
      <c r="AB7644">
        <v>0</v>
      </c>
      <c r="AC7644">
        <v>0</v>
      </c>
    </row>
    <row r="7645" spans="1:29">
      <c r="A7645" t="s">
        <v>1274</v>
      </c>
      <c r="B7645" t="s">
        <v>19</v>
      </c>
      <c r="C7645">
        <v>0</v>
      </c>
      <c r="D7645">
        <v>0</v>
      </c>
      <c r="E7645">
        <v>0</v>
      </c>
      <c r="F7645">
        <v>0</v>
      </c>
      <c r="G7645">
        <v>0</v>
      </c>
      <c r="H7645">
        <v>0</v>
      </c>
      <c r="I7645">
        <v>0</v>
      </c>
      <c r="J7645">
        <v>0</v>
      </c>
      <c r="K7645">
        <v>0</v>
      </c>
      <c r="L7645">
        <v>0</v>
      </c>
      <c r="M7645">
        <v>0</v>
      </c>
      <c r="N7645">
        <v>0</v>
      </c>
      <c r="O7645">
        <v>0</v>
      </c>
      <c r="P7645">
        <v>0</v>
      </c>
      <c r="Q7645">
        <v>0</v>
      </c>
      <c r="R7645">
        <v>0</v>
      </c>
      <c r="S7645">
        <v>0</v>
      </c>
      <c r="T7645">
        <v>0</v>
      </c>
      <c r="U7645">
        <v>0</v>
      </c>
      <c r="V7645">
        <v>0</v>
      </c>
      <c r="W7645">
        <v>0</v>
      </c>
      <c r="X7645">
        <v>0</v>
      </c>
      <c r="Y7645">
        <v>0</v>
      </c>
      <c r="Z7645">
        <v>0</v>
      </c>
      <c r="AA7645">
        <v>0</v>
      </c>
      <c r="AB7645">
        <v>0</v>
      </c>
      <c r="AC7645">
        <v>0</v>
      </c>
    </row>
    <row r="7646" spans="1:29">
      <c r="A7646" t="s">
        <v>1275</v>
      </c>
      <c r="B7646" t="s">
        <v>19</v>
      </c>
      <c r="C7646">
        <v>0</v>
      </c>
      <c r="D7646">
        <v>0</v>
      </c>
      <c r="E7646">
        <v>0</v>
      </c>
      <c r="F7646">
        <v>0</v>
      </c>
      <c r="G7646">
        <v>0</v>
      </c>
      <c r="H7646">
        <v>0</v>
      </c>
      <c r="I7646">
        <v>0</v>
      </c>
      <c r="J7646">
        <v>0</v>
      </c>
      <c r="K7646">
        <v>0</v>
      </c>
      <c r="L7646">
        <v>0</v>
      </c>
      <c r="M7646">
        <v>0</v>
      </c>
      <c r="N7646">
        <v>0</v>
      </c>
      <c r="O7646">
        <v>0</v>
      </c>
      <c r="P7646">
        <v>0</v>
      </c>
      <c r="Q7646">
        <v>0</v>
      </c>
      <c r="R7646">
        <v>0</v>
      </c>
      <c r="S7646">
        <v>0</v>
      </c>
      <c r="T7646">
        <v>0</v>
      </c>
      <c r="U7646">
        <v>0</v>
      </c>
      <c r="V7646">
        <v>0</v>
      </c>
      <c r="W7646">
        <v>0</v>
      </c>
      <c r="X7646">
        <v>0</v>
      </c>
      <c r="Y7646">
        <v>0</v>
      </c>
      <c r="Z7646">
        <v>0</v>
      </c>
      <c r="AA7646">
        <v>0</v>
      </c>
      <c r="AB7646">
        <v>0</v>
      </c>
      <c r="AC7646">
        <v>0</v>
      </c>
    </row>
    <row r="7647" spans="1:29">
      <c r="A7647" t="s">
        <v>1276</v>
      </c>
      <c r="B7647" t="s">
        <v>19</v>
      </c>
      <c r="C7647">
        <v>0</v>
      </c>
      <c r="D7647">
        <v>0</v>
      </c>
      <c r="E7647">
        <v>0</v>
      </c>
      <c r="F7647">
        <v>0</v>
      </c>
      <c r="G7647">
        <v>0</v>
      </c>
      <c r="H7647">
        <v>0</v>
      </c>
      <c r="I7647">
        <v>0</v>
      </c>
      <c r="J7647">
        <v>0</v>
      </c>
      <c r="K7647">
        <v>0</v>
      </c>
      <c r="L7647">
        <v>0</v>
      </c>
      <c r="M7647">
        <v>0</v>
      </c>
      <c r="N7647">
        <v>0</v>
      </c>
      <c r="O7647">
        <v>0</v>
      </c>
      <c r="P7647">
        <v>0</v>
      </c>
      <c r="Q7647">
        <v>0</v>
      </c>
      <c r="R7647">
        <v>0</v>
      </c>
      <c r="S7647">
        <v>0</v>
      </c>
      <c r="T7647">
        <v>0</v>
      </c>
      <c r="U7647">
        <v>0</v>
      </c>
      <c r="V7647">
        <v>0</v>
      </c>
      <c r="W7647">
        <v>0</v>
      </c>
      <c r="X7647">
        <v>0</v>
      </c>
      <c r="Y7647">
        <v>0</v>
      </c>
      <c r="Z7647">
        <v>0</v>
      </c>
      <c r="AA7647">
        <v>0</v>
      </c>
      <c r="AB7647">
        <v>0</v>
      </c>
      <c r="AC7647">
        <v>0</v>
      </c>
    </row>
    <row r="7648" spans="1:29">
      <c r="A7648" t="s">
        <v>1277</v>
      </c>
      <c r="B7648" t="s">
        <v>19</v>
      </c>
      <c r="C7648">
        <v>0</v>
      </c>
      <c r="D7648">
        <v>0</v>
      </c>
      <c r="E7648">
        <v>0</v>
      </c>
      <c r="F7648">
        <v>0</v>
      </c>
      <c r="G7648">
        <v>0</v>
      </c>
      <c r="H7648">
        <v>0</v>
      </c>
      <c r="I7648">
        <v>0</v>
      </c>
      <c r="J7648">
        <v>0</v>
      </c>
      <c r="K7648">
        <v>0</v>
      </c>
      <c r="L7648">
        <v>0</v>
      </c>
      <c r="M7648">
        <v>0</v>
      </c>
      <c r="N7648">
        <v>0</v>
      </c>
      <c r="O7648">
        <v>0</v>
      </c>
      <c r="P7648">
        <v>0</v>
      </c>
      <c r="Q7648">
        <v>0</v>
      </c>
      <c r="R7648">
        <v>0</v>
      </c>
      <c r="S7648">
        <v>0</v>
      </c>
      <c r="T7648">
        <v>0</v>
      </c>
      <c r="U7648">
        <v>0</v>
      </c>
      <c r="V7648">
        <v>0</v>
      </c>
      <c r="W7648">
        <v>0</v>
      </c>
      <c r="X7648">
        <v>0</v>
      </c>
      <c r="Y7648">
        <v>0</v>
      </c>
      <c r="Z7648">
        <v>0</v>
      </c>
      <c r="AA7648">
        <v>0</v>
      </c>
      <c r="AB7648">
        <v>0</v>
      </c>
      <c r="AC7648">
        <v>0</v>
      </c>
    </row>
    <row r="7649" spans="1:29">
      <c r="A7649" t="s">
        <v>1278</v>
      </c>
      <c r="B7649" t="s">
        <v>19</v>
      </c>
      <c r="C7649">
        <v>0</v>
      </c>
      <c r="D7649">
        <v>0</v>
      </c>
      <c r="E7649">
        <v>0</v>
      </c>
      <c r="F7649">
        <v>0</v>
      </c>
      <c r="G7649">
        <v>0</v>
      </c>
      <c r="H7649">
        <v>0</v>
      </c>
      <c r="I7649">
        <v>0</v>
      </c>
      <c r="J7649">
        <v>0</v>
      </c>
      <c r="K7649">
        <v>0</v>
      </c>
      <c r="L7649">
        <v>0</v>
      </c>
      <c r="M7649">
        <v>0</v>
      </c>
      <c r="N7649">
        <v>0</v>
      </c>
      <c r="O7649">
        <v>0</v>
      </c>
      <c r="P7649">
        <v>0</v>
      </c>
      <c r="Q7649">
        <v>0</v>
      </c>
      <c r="R7649">
        <v>0</v>
      </c>
      <c r="S7649">
        <v>0</v>
      </c>
      <c r="T7649">
        <v>0</v>
      </c>
      <c r="U7649">
        <v>0</v>
      </c>
      <c r="V7649">
        <v>0</v>
      </c>
      <c r="W7649">
        <v>0</v>
      </c>
      <c r="X7649">
        <v>0</v>
      </c>
      <c r="Y7649">
        <v>0</v>
      </c>
      <c r="Z7649">
        <v>0</v>
      </c>
      <c r="AA7649">
        <v>0</v>
      </c>
      <c r="AB7649">
        <v>0</v>
      </c>
      <c r="AC7649">
        <v>0</v>
      </c>
    </row>
    <row r="7650" spans="1:29">
      <c r="A7650" t="s">
        <v>1279</v>
      </c>
      <c r="B7650" t="s">
        <v>19</v>
      </c>
      <c r="C7650">
        <v>0</v>
      </c>
      <c r="D7650">
        <v>0</v>
      </c>
      <c r="E7650">
        <v>0</v>
      </c>
      <c r="F7650">
        <v>0</v>
      </c>
      <c r="G7650">
        <v>0</v>
      </c>
      <c r="H7650">
        <v>0</v>
      </c>
      <c r="I7650">
        <v>0</v>
      </c>
      <c r="J7650">
        <v>0</v>
      </c>
      <c r="K7650">
        <v>0</v>
      </c>
      <c r="L7650">
        <v>0</v>
      </c>
      <c r="M7650">
        <v>0</v>
      </c>
      <c r="N7650">
        <v>0</v>
      </c>
      <c r="O7650">
        <v>0</v>
      </c>
      <c r="P7650">
        <v>0</v>
      </c>
      <c r="Q7650">
        <v>0</v>
      </c>
      <c r="R7650">
        <v>0</v>
      </c>
      <c r="S7650">
        <v>0</v>
      </c>
      <c r="T7650">
        <v>0</v>
      </c>
      <c r="U7650">
        <v>0</v>
      </c>
      <c r="V7650">
        <v>0</v>
      </c>
      <c r="W7650">
        <v>0</v>
      </c>
      <c r="X7650">
        <v>0</v>
      </c>
      <c r="Y7650">
        <v>0</v>
      </c>
      <c r="Z7650">
        <v>0</v>
      </c>
      <c r="AA7650">
        <v>0</v>
      </c>
      <c r="AB7650">
        <v>0</v>
      </c>
      <c r="AC7650">
        <v>0</v>
      </c>
    </row>
    <row r="7651" spans="1:29">
      <c r="A7651" t="s">
        <v>1280</v>
      </c>
      <c r="B7651" t="s">
        <v>19</v>
      </c>
      <c r="C7651">
        <v>0</v>
      </c>
      <c r="D7651">
        <v>0</v>
      </c>
      <c r="E7651">
        <v>0</v>
      </c>
      <c r="F7651">
        <v>0</v>
      </c>
      <c r="G7651">
        <v>0</v>
      </c>
      <c r="H7651">
        <v>0</v>
      </c>
      <c r="I7651">
        <v>0</v>
      </c>
      <c r="J7651">
        <v>0</v>
      </c>
      <c r="K7651">
        <v>0</v>
      </c>
      <c r="L7651">
        <v>0</v>
      </c>
      <c r="M7651">
        <v>0</v>
      </c>
      <c r="N7651">
        <v>0</v>
      </c>
      <c r="O7651">
        <v>0</v>
      </c>
      <c r="P7651">
        <v>0</v>
      </c>
      <c r="Q7651">
        <v>0</v>
      </c>
      <c r="R7651">
        <v>0</v>
      </c>
      <c r="S7651">
        <v>0</v>
      </c>
      <c r="T7651">
        <v>0</v>
      </c>
      <c r="U7651">
        <v>0</v>
      </c>
      <c r="V7651">
        <v>0</v>
      </c>
      <c r="W7651">
        <v>0</v>
      </c>
      <c r="X7651">
        <v>0</v>
      </c>
      <c r="Y7651">
        <v>0</v>
      </c>
      <c r="Z7651">
        <v>0</v>
      </c>
      <c r="AA7651">
        <v>0</v>
      </c>
      <c r="AB7651">
        <v>0</v>
      </c>
      <c r="AC7651">
        <v>0</v>
      </c>
    </row>
    <row r="7652" spans="1:29">
      <c r="A7652" t="s">
        <v>1281</v>
      </c>
      <c r="B7652" t="s">
        <v>19</v>
      </c>
      <c r="C7652">
        <v>0</v>
      </c>
      <c r="D7652">
        <v>0</v>
      </c>
      <c r="E7652">
        <v>0</v>
      </c>
      <c r="F7652">
        <v>0</v>
      </c>
      <c r="G7652">
        <v>0</v>
      </c>
      <c r="H7652">
        <v>0</v>
      </c>
      <c r="I7652">
        <v>0</v>
      </c>
      <c r="J7652">
        <v>0</v>
      </c>
      <c r="K7652">
        <v>0</v>
      </c>
      <c r="L7652">
        <v>0</v>
      </c>
      <c r="M7652">
        <v>0</v>
      </c>
      <c r="N7652">
        <v>0</v>
      </c>
      <c r="O7652">
        <v>0</v>
      </c>
      <c r="P7652">
        <v>0</v>
      </c>
      <c r="Q7652">
        <v>0</v>
      </c>
      <c r="R7652">
        <v>0</v>
      </c>
      <c r="S7652">
        <v>0</v>
      </c>
      <c r="T7652">
        <v>0</v>
      </c>
      <c r="U7652">
        <v>0</v>
      </c>
      <c r="V7652">
        <v>0</v>
      </c>
      <c r="W7652">
        <v>0</v>
      </c>
      <c r="X7652">
        <v>0</v>
      </c>
      <c r="Y7652">
        <v>0</v>
      </c>
      <c r="Z7652">
        <v>0</v>
      </c>
      <c r="AA7652">
        <v>0</v>
      </c>
      <c r="AB7652">
        <v>0</v>
      </c>
      <c r="AC7652">
        <v>0</v>
      </c>
    </row>
    <row r="7653" spans="1:29">
      <c r="A7653" t="s">
        <v>1282</v>
      </c>
      <c r="B7653" t="s">
        <v>19</v>
      </c>
      <c r="C7653" s="2">
        <v>419859000</v>
      </c>
      <c r="D7653" s="2">
        <v>409171000</v>
      </c>
      <c r="E7653" s="2">
        <v>395013000</v>
      </c>
      <c r="F7653" s="2">
        <v>378504000</v>
      </c>
      <c r="G7653" s="2">
        <v>361475000</v>
      </c>
      <c r="H7653" s="2">
        <v>344449000</v>
      </c>
      <c r="I7653" s="2">
        <v>328248000</v>
      </c>
      <c r="J7653" s="2">
        <v>312457000</v>
      </c>
      <c r="K7653" s="2">
        <v>297206000</v>
      </c>
      <c r="L7653" s="2">
        <v>282379000</v>
      </c>
      <c r="M7653" s="2">
        <v>270436000</v>
      </c>
      <c r="N7653" s="2">
        <v>257841000</v>
      </c>
      <c r="O7653" s="2">
        <v>245366000</v>
      </c>
      <c r="P7653" s="2">
        <v>234834000</v>
      </c>
      <c r="Q7653" s="2">
        <v>225936000</v>
      </c>
      <c r="R7653" s="2">
        <v>217408000</v>
      </c>
      <c r="S7653" s="2">
        <v>209512000</v>
      </c>
      <c r="T7653" s="2">
        <v>202710000</v>
      </c>
      <c r="U7653" s="2">
        <v>196179000</v>
      </c>
      <c r="V7653" s="2">
        <v>190392000</v>
      </c>
      <c r="W7653" s="2">
        <v>184797000</v>
      </c>
      <c r="X7653" s="2">
        <v>179910000</v>
      </c>
      <c r="Y7653" s="2">
        <v>175407000</v>
      </c>
      <c r="Z7653" s="2">
        <v>172007000</v>
      </c>
      <c r="AA7653" s="2">
        <v>168222000</v>
      </c>
      <c r="AB7653" s="2">
        <v>164878000</v>
      </c>
      <c r="AC7653" s="2">
        <v>162444000</v>
      </c>
    </row>
    <row r="7654" spans="1:29">
      <c r="A7654" t="s">
        <v>1283</v>
      </c>
      <c r="B7654" t="s">
        <v>19</v>
      </c>
      <c r="C7654">
        <v>0</v>
      </c>
      <c r="D7654">
        <v>0</v>
      </c>
      <c r="E7654">
        <v>0</v>
      </c>
      <c r="F7654">
        <v>0</v>
      </c>
      <c r="G7654">
        <v>0</v>
      </c>
      <c r="H7654">
        <v>0</v>
      </c>
      <c r="I7654">
        <v>0</v>
      </c>
      <c r="J7654">
        <v>0</v>
      </c>
      <c r="K7654">
        <v>0</v>
      </c>
      <c r="L7654">
        <v>0</v>
      </c>
      <c r="M7654">
        <v>0</v>
      </c>
      <c r="N7654">
        <v>0</v>
      </c>
      <c r="O7654">
        <v>0</v>
      </c>
      <c r="P7654">
        <v>0</v>
      </c>
      <c r="Q7654">
        <v>0</v>
      </c>
      <c r="R7654">
        <v>0</v>
      </c>
      <c r="S7654">
        <v>0</v>
      </c>
      <c r="T7654">
        <v>0</v>
      </c>
      <c r="U7654">
        <v>0</v>
      </c>
      <c r="V7654">
        <v>0</v>
      </c>
      <c r="W7654">
        <v>0</v>
      </c>
      <c r="X7654">
        <v>0</v>
      </c>
      <c r="Y7654">
        <v>0</v>
      </c>
      <c r="Z7654">
        <v>0</v>
      </c>
      <c r="AA7654">
        <v>0</v>
      </c>
      <c r="AB7654">
        <v>0</v>
      </c>
      <c r="AC7654">
        <v>0</v>
      </c>
    </row>
    <row r="7655" spans="1:29">
      <c r="A7655" t="s">
        <v>1284</v>
      </c>
      <c r="B7655" t="s">
        <v>19</v>
      </c>
      <c r="C7655" s="2">
        <v>46229600</v>
      </c>
      <c r="D7655" s="2">
        <v>45052800</v>
      </c>
      <c r="E7655" s="2">
        <v>43493800</v>
      </c>
      <c r="F7655" s="2">
        <v>41676100</v>
      </c>
      <c r="G7655" s="2">
        <v>39801100</v>
      </c>
      <c r="H7655" s="2">
        <v>37926400</v>
      </c>
      <c r="I7655" s="2">
        <v>36142500</v>
      </c>
      <c r="J7655" s="2">
        <v>34403800</v>
      </c>
      <c r="K7655" s="2">
        <v>32724600</v>
      </c>
      <c r="L7655" s="2">
        <v>31092000</v>
      </c>
      <c r="M7655" s="2">
        <v>29776900</v>
      </c>
      <c r="N7655" s="2">
        <v>28390200</v>
      </c>
      <c r="O7655" s="2">
        <v>27016600</v>
      </c>
      <c r="P7655" s="2">
        <v>25857000</v>
      </c>
      <c r="Q7655" s="2">
        <v>24877200</v>
      </c>
      <c r="R7655" s="2">
        <v>23938200</v>
      </c>
      <c r="S7655" s="2">
        <v>23068800</v>
      </c>
      <c r="T7655" s="2">
        <v>22319900</v>
      </c>
      <c r="U7655" s="2">
        <v>21600700</v>
      </c>
      <c r="V7655" s="2">
        <v>20963500</v>
      </c>
      <c r="W7655" s="2">
        <v>20347500</v>
      </c>
      <c r="X7655" s="2">
        <v>19809400</v>
      </c>
      <c r="Y7655" s="2">
        <v>19313600</v>
      </c>
      <c r="Z7655" s="2">
        <v>18939300</v>
      </c>
      <c r="AA7655" s="2">
        <v>18522500</v>
      </c>
      <c r="AB7655" s="2">
        <v>18154300</v>
      </c>
      <c r="AC7655" s="2">
        <v>17886300</v>
      </c>
    </row>
    <row r="7656" spans="1:29">
      <c r="A7656" t="s">
        <v>1285</v>
      </c>
      <c r="B7656" t="s">
        <v>19</v>
      </c>
      <c r="C7656">
        <v>0</v>
      </c>
      <c r="D7656">
        <v>0</v>
      </c>
      <c r="E7656">
        <v>0</v>
      </c>
      <c r="F7656">
        <v>0</v>
      </c>
      <c r="G7656">
        <v>0</v>
      </c>
      <c r="H7656">
        <v>0</v>
      </c>
      <c r="I7656">
        <v>0</v>
      </c>
      <c r="J7656">
        <v>0</v>
      </c>
      <c r="K7656">
        <v>0</v>
      </c>
      <c r="L7656">
        <v>0</v>
      </c>
      <c r="M7656">
        <v>0</v>
      </c>
      <c r="N7656">
        <v>0</v>
      </c>
      <c r="O7656">
        <v>0</v>
      </c>
      <c r="P7656">
        <v>0</v>
      </c>
      <c r="Q7656">
        <v>0</v>
      </c>
      <c r="R7656">
        <v>0</v>
      </c>
      <c r="S7656">
        <v>0</v>
      </c>
      <c r="T7656">
        <v>0</v>
      </c>
      <c r="U7656">
        <v>0</v>
      </c>
      <c r="V7656">
        <v>0</v>
      </c>
      <c r="W7656">
        <v>0</v>
      </c>
      <c r="X7656">
        <v>0</v>
      </c>
      <c r="Y7656">
        <v>0</v>
      </c>
      <c r="Z7656">
        <v>0</v>
      </c>
      <c r="AA7656">
        <v>0</v>
      </c>
      <c r="AB7656">
        <v>0</v>
      </c>
      <c r="AC7656">
        <v>0</v>
      </c>
    </row>
    <row r="7657" spans="1:29">
      <c r="A7657" t="s">
        <v>1286</v>
      </c>
      <c r="B7657" t="s">
        <v>19</v>
      </c>
      <c r="C7657">
        <v>0</v>
      </c>
      <c r="D7657">
        <v>0</v>
      </c>
      <c r="E7657">
        <v>0</v>
      </c>
      <c r="F7657">
        <v>0</v>
      </c>
      <c r="G7657">
        <v>0</v>
      </c>
      <c r="H7657">
        <v>0</v>
      </c>
      <c r="I7657">
        <v>0</v>
      </c>
      <c r="J7657">
        <v>0</v>
      </c>
      <c r="K7657">
        <v>0</v>
      </c>
      <c r="L7657">
        <v>0</v>
      </c>
      <c r="M7657">
        <v>0</v>
      </c>
      <c r="N7657">
        <v>0</v>
      </c>
      <c r="O7657">
        <v>0</v>
      </c>
      <c r="P7657">
        <v>0</v>
      </c>
      <c r="Q7657">
        <v>0</v>
      </c>
      <c r="R7657">
        <v>0</v>
      </c>
      <c r="S7657">
        <v>0</v>
      </c>
      <c r="T7657">
        <v>0</v>
      </c>
      <c r="U7657">
        <v>0</v>
      </c>
      <c r="V7657">
        <v>0</v>
      </c>
      <c r="W7657">
        <v>0</v>
      </c>
      <c r="X7657">
        <v>0</v>
      </c>
      <c r="Y7657">
        <v>0</v>
      </c>
      <c r="Z7657">
        <v>0</v>
      </c>
      <c r="AA7657">
        <v>0</v>
      </c>
      <c r="AB7657">
        <v>0</v>
      </c>
      <c r="AC7657">
        <v>0</v>
      </c>
    </row>
    <row r="7658" spans="1:29">
      <c r="A7658" t="s">
        <v>1287</v>
      </c>
      <c r="B7658" t="s">
        <v>19</v>
      </c>
      <c r="C7658">
        <v>0</v>
      </c>
      <c r="D7658">
        <v>0</v>
      </c>
      <c r="E7658">
        <v>0</v>
      </c>
      <c r="F7658">
        <v>0</v>
      </c>
      <c r="G7658">
        <v>0</v>
      </c>
      <c r="H7658">
        <v>0</v>
      </c>
      <c r="I7658">
        <v>0</v>
      </c>
      <c r="J7658">
        <v>0</v>
      </c>
      <c r="K7658">
        <v>0</v>
      </c>
      <c r="L7658">
        <v>0</v>
      </c>
      <c r="M7658">
        <v>0</v>
      </c>
      <c r="N7658">
        <v>0</v>
      </c>
      <c r="O7658">
        <v>0</v>
      </c>
      <c r="P7658">
        <v>0</v>
      </c>
      <c r="Q7658">
        <v>0</v>
      </c>
      <c r="R7658">
        <v>0</v>
      </c>
      <c r="S7658">
        <v>0</v>
      </c>
      <c r="T7658">
        <v>0</v>
      </c>
      <c r="U7658">
        <v>0</v>
      </c>
      <c r="V7658">
        <v>0</v>
      </c>
      <c r="W7658">
        <v>0</v>
      </c>
      <c r="X7658">
        <v>0</v>
      </c>
      <c r="Y7658">
        <v>0</v>
      </c>
      <c r="Z7658">
        <v>0</v>
      </c>
      <c r="AA7658">
        <v>0</v>
      </c>
      <c r="AB7658">
        <v>0</v>
      </c>
      <c r="AC7658">
        <v>0</v>
      </c>
    </row>
    <row r="7659" spans="1:29">
      <c r="A7659" t="s">
        <v>1288</v>
      </c>
      <c r="B7659" t="s">
        <v>19</v>
      </c>
      <c r="C7659">
        <v>0</v>
      </c>
      <c r="D7659">
        <v>0</v>
      </c>
      <c r="E7659">
        <v>0</v>
      </c>
      <c r="F7659">
        <v>0</v>
      </c>
      <c r="G7659">
        <v>0</v>
      </c>
      <c r="H7659">
        <v>0</v>
      </c>
      <c r="I7659">
        <v>0</v>
      </c>
      <c r="J7659">
        <v>0</v>
      </c>
      <c r="K7659">
        <v>0</v>
      </c>
      <c r="L7659">
        <v>0</v>
      </c>
      <c r="M7659">
        <v>0</v>
      </c>
      <c r="N7659">
        <v>0</v>
      </c>
      <c r="O7659">
        <v>0</v>
      </c>
      <c r="P7659">
        <v>0</v>
      </c>
      <c r="Q7659">
        <v>0</v>
      </c>
      <c r="R7659">
        <v>0</v>
      </c>
      <c r="S7659">
        <v>0</v>
      </c>
      <c r="T7659">
        <v>0</v>
      </c>
      <c r="U7659">
        <v>0</v>
      </c>
      <c r="V7659">
        <v>0</v>
      </c>
      <c r="W7659">
        <v>0</v>
      </c>
      <c r="X7659">
        <v>0</v>
      </c>
      <c r="Y7659">
        <v>0</v>
      </c>
      <c r="Z7659">
        <v>0</v>
      </c>
      <c r="AA7659">
        <v>0</v>
      </c>
      <c r="AB7659">
        <v>0</v>
      </c>
      <c r="AC7659">
        <v>0</v>
      </c>
    </row>
    <row r="7660" spans="1:29">
      <c r="A7660" t="s">
        <v>1289</v>
      </c>
      <c r="B7660" t="s">
        <v>19</v>
      </c>
      <c r="C7660">
        <v>0</v>
      </c>
      <c r="D7660">
        <v>0</v>
      </c>
      <c r="E7660">
        <v>0</v>
      </c>
      <c r="F7660">
        <v>0</v>
      </c>
      <c r="G7660">
        <v>0</v>
      </c>
      <c r="H7660">
        <v>0</v>
      </c>
      <c r="I7660">
        <v>0</v>
      </c>
      <c r="J7660">
        <v>0</v>
      </c>
      <c r="K7660">
        <v>0</v>
      </c>
      <c r="L7660">
        <v>0</v>
      </c>
      <c r="M7660">
        <v>0</v>
      </c>
      <c r="N7660">
        <v>0</v>
      </c>
      <c r="O7660">
        <v>0</v>
      </c>
      <c r="P7660">
        <v>0</v>
      </c>
      <c r="Q7660">
        <v>0</v>
      </c>
      <c r="R7660">
        <v>0</v>
      </c>
      <c r="S7660">
        <v>0</v>
      </c>
      <c r="T7660">
        <v>0</v>
      </c>
      <c r="U7660">
        <v>0</v>
      </c>
      <c r="V7660">
        <v>0</v>
      </c>
      <c r="W7660">
        <v>0</v>
      </c>
      <c r="X7660">
        <v>0</v>
      </c>
      <c r="Y7660">
        <v>0</v>
      </c>
      <c r="Z7660">
        <v>0</v>
      </c>
      <c r="AA7660">
        <v>0</v>
      </c>
      <c r="AB7660">
        <v>0</v>
      </c>
      <c r="AC7660">
        <v>0</v>
      </c>
    </row>
    <row r="7661" spans="1:29">
      <c r="A7661" t="s">
        <v>1290</v>
      </c>
      <c r="B7661" t="s">
        <v>19</v>
      </c>
      <c r="C7661">
        <v>0</v>
      </c>
      <c r="D7661">
        <v>0</v>
      </c>
      <c r="E7661">
        <v>0</v>
      </c>
      <c r="F7661">
        <v>0</v>
      </c>
      <c r="G7661">
        <v>0</v>
      </c>
      <c r="H7661">
        <v>0</v>
      </c>
      <c r="I7661">
        <v>0</v>
      </c>
      <c r="J7661">
        <v>0</v>
      </c>
      <c r="K7661">
        <v>0</v>
      </c>
      <c r="L7661">
        <v>0</v>
      </c>
      <c r="M7661">
        <v>0</v>
      </c>
      <c r="N7661">
        <v>0</v>
      </c>
      <c r="O7661">
        <v>0</v>
      </c>
      <c r="P7661">
        <v>0</v>
      </c>
      <c r="Q7661">
        <v>0</v>
      </c>
      <c r="R7661">
        <v>0</v>
      </c>
      <c r="S7661">
        <v>0</v>
      </c>
      <c r="T7661">
        <v>0</v>
      </c>
      <c r="U7661">
        <v>0</v>
      </c>
      <c r="V7661">
        <v>0</v>
      </c>
      <c r="W7661">
        <v>0</v>
      </c>
      <c r="X7661">
        <v>0</v>
      </c>
      <c r="Y7661">
        <v>0</v>
      </c>
      <c r="Z7661">
        <v>0</v>
      </c>
      <c r="AA7661">
        <v>0</v>
      </c>
      <c r="AB7661">
        <v>0</v>
      </c>
      <c r="AC7661">
        <v>0</v>
      </c>
    </row>
    <row r="7662" spans="1:29">
      <c r="A7662" t="s">
        <v>1291</v>
      </c>
      <c r="B7662" t="s">
        <v>19</v>
      </c>
      <c r="C7662">
        <v>0</v>
      </c>
      <c r="D7662">
        <v>0</v>
      </c>
      <c r="E7662">
        <v>0</v>
      </c>
      <c r="F7662">
        <v>0</v>
      </c>
      <c r="G7662">
        <v>0</v>
      </c>
      <c r="H7662">
        <v>0</v>
      </c>
      <c r="I7662">
        <v>0</v>
      </c>
      <c r="J7662">
        <v>0</v>
      </c>
      <c r="K7662">
        <v>0</v>
      </c>
      <c r="L7662">
        <v>0</v>
      </c>
      <c r="M7662">
        <v>0</v>
      </c>
      <c r="N7662">
        <v>0</v>
      </c>
      <c r="O7662">
        <v>0</v>
      </c>
      <c r="P7662">
        <v>0</v>
      </c>
      <c r="Q7662">
        <v>0</v>
      </c>
      <c r="R7662">
        <v>0</v>
      </c>
      <c r="S7662">
        <v>0</v>
      </c>
      <c r="T7662">
        <v>0</v>
      </c>
      <c r="U7662">
        <v>0</v>
      </c>
      <c r="V7662">
        <v>0</v>
      </c>
      <c r="W7662">
        <v>0</v>
      </c>
      <c r="X7662">
        <v>0</v>
      </c>
      <c r="Y7662">
        <v>0</v>
      </c>
      <c r="Z7662">
        <v>0</v>
      </c>
      <c r="AA7662">
        <v>0</v>
      </c>
      <c r="AB7662">
        <v>0</v>
      </c>
      <c r="AC7662">
        <v>0</v>
      </c>
    </row>
    <row r="7663" spans="1:29">
      <c r="A7663" t="s">
        <v>1292</v>
      </c>
      <c r="B7663" t="s">
        <v>19</v>
      </c>
      <c r="C7663">
        <v>0</v>
      </c>
      <c r="D7663">
        <v>0</v>
      </c>
      <c r="E7663">
        <v>0</v>
      </c>
      <c r="F7663">
        <v>0</v>
      </c>
      <c r="G7663">
        <v>0</v>
      </c>
      <c r="H7663">
        <v>0</v>
      </c>
      <c r="I7663">
        <v>0</v>
      </c>
      <c r="J7663">
        <v>0</v>
      </c>
      <c r="K7663">
        <v>0</v>
      </c>
      <c r="L7663">
        <v>0</v>
      </c>
      <c r="M7663">
        <v>0</v>
      </c>
      <c r="N7663">
        <v>0</v>
      </c>
      <c r="O7663">
        <v>0</v>
      </c>
      <c r="P7663">
        <v>0</v>
      </c>
      <c r="Q7663">
        <v>0</v>
      </c>
      <c r="R7663">
        <v>0</v>
      </c>
      <c r="S7663">
        <v>0</v>
      </c>
      <c r="T7663">
        <v>0</v>
      </c>
      <c r="U7663">
        <v>0</v>
      </c>
      <c r="V7663">
        <v>0</v>
      </c>
      <c r="W7663">
        <v>0</v>
      </c>
      <c r="X7663">
        <v>0</v>
      </c>
      <c r="Y7663">
        <v>0</v>
      </c>
      <c r="Z7663">
        <v>0</v>
      </c>
      <c r="AA7663">
        <v>0</v>
      </c>
      <c r="AB7663">
        <v>0</v>
      </c>
      <c r="AC7663">
        <v>0</v>
      </c>
    </row>
    <row r="7664" spans="1:29">
      <c r="A7664" t="s">
        <v>1293</v>
      </c>
      <c r="B7664" t="s">
        <v>19</v>
      </c>
      <c r="C7664">
        <v>0</v>
      </c>
      <c r="D7664">
        <v>0</v>
      </c>
      <c r="E7664">
        <v>0</v>
      </c>
      <c r="F7664">
        <v>0</v>
      </c>
      <c r="G7664">
        <v>0</v>
      </c>
      <c r="H7664">
        <v>0</v>
      </c>
      <c r="I7664">
        <v>0</v>
      </c>
      <c r="J7664">
        <v>0</v>
      </c>
      <c r="K7664">
        <v>0</v>
      </c>
      <c r="L7664">
        <v>0</v>
      </c>
      <c r="M7664">
        <v>0</v>
      </c>
      <c r="N7664">
        <v>0</v>
      </c>
      <c r="O7664">
        <v>0</v>
      </c>
      <c r="P7664">
        <v>0</v>
      </c>
      <c r="Q7664">
        <v>0</v>
      </c>
      <c r="R7664">
        <v>0</v>
      </c>
      <c r="S7664">
        <v>0</v>
      </c>
      <c r="T7664">
        <v>0</v>
      </c>
      <c r="U7664">
        <v>0</v>
      </c>
      <c r="V7664">
        <v>0</v>
      </c>
      <c r="W7664">
        <v>0</v>
      </c>
      <c r="X7664">
        <v>0</v>
      </c>
      <c r="Y7664">
        <v>0</v>
      </c>
      <c r="Z7664">
        <v>0</v>
      </c>
      <c r="AA7664">
        <v>0</v>
      </c>
      <c r="AB7664">
        <v>0</v>
      </c>
      <c r="AC7664">
        <v>0</v>
      </c>
    </row>
    <row r="7665" spans="1:29">
      <c r="A7665" t="s">
        <v>1294</v>
      </c>
      <c r="B7665" t="s">
        <v>19</v>
      </c>
      <c r="C7665">
        <v>0</v>
      </c>
      <c r="D7665">
        <v>0</v>
      </c>
      <c r="E7665">
        <v>0</v>
      </c>
      <c r="F7665">
        <v>0</v>
      </c>
      <c r="G7665">
        <v>0</v>
      </c>
      <c r="H7665">
        <v>0</v>
      </c>
      <c r="I7665">
        <v>0</v>
      </c>
      <c r="J7665">
        <v>0</v>
      </c>
      <c r="K7665">
        <v>0</v>
      </c>
      <c r="L7665">
        <v>0</v>
      </c>
      <c r="M7665">
        <v>0</v>
      </c>
      <c r="N7665">
        <v>0</v>
      </c>
      <c r="O7665">
        <v>0</v>
      </c>
      <c r="P7665">
        <v>0</v>
      </c>
      <c r="Q7665">
        <v>0</v>
      </c>
      <c r="R7665">
        <v>0</v>
      </c>
      <c r="S7665">
        <v>0</v>
      </c>
      <c r="T7665">
        <v>0</v>
      </c>
      <c r="U7665">
        <v>0</v>
      </c>
      <c r="V7665">
        <v>0</v>
      </c>
      <c r="W7665">
        <v>0</v>
      </c>
      <c r="X7665">
        <v>0</v>
      </c>
      <c r="Y7665">
        <v>0</v>
      </c>
      <c r="Z7665">
        <v>0</v>
      </c>
      <c r="AA7665">
        <v>0</v>
      </c>
      <c r="AB7665">
        <v>0</v>
      </c>
      <c r="AC7665">
        <v>0</v>
      </c>
    </row>
    <row r="7666" spans="1:29">
      <c r="A7666" t="s">
        <v>1295</v>
      </c>
      <c r="B7666" t="s">
        <v>19</v>
      </c>
      <c r="C7666">
        <v>0</v>
      </c>
      <c r="D7666">
        <v>0</v>
      </c>
      <c r="E7666">
        <v>0</v>
      </c>
      <c r="F7666">
        <v>0</v>
      </c>
      <c r="G7666">
        <v>0</v>
      </c>
      <c r="H7666">
        <v>0</v>
      </c>
      <c r="I7666">
        <v>0</v>
      </c>
      <c r="J7666">
        <v>0</v>
      </c>
      <c r="K7666">
        <v>0</v>
      </c>
      <c r="L7666">
        <v>0</v>
      </c>
      <c r="M7666">
        <v>0</v>
      </c>
      <c r="N7666">
        <v>0</v>
      </c>
      <c r="O7666">
        <v>0</v>
      </c>
      <c r="P7666">
        <v>0</v>
      </c>
      <c r="Q7666">
        <v>0</v>
      </c>
      <c r="R7666">
        <v>0</v>
      </c>
      <c r="S7666">
        <v>0</v>
      </c>
      <c r="T7666">
        <v>0</v>
      </c>
      <c r="U7666">
        <v>0</v>
      </c>
      <c r="V7666">
        <v>0</v>
      </c>
      <c r="W7666">
        <v>0</v>
      </c>
      <c r="X7666">
        <v>0</v>
      </c>
      <c r="Y7666">
        <v>0</v>
      </c>
      <c r="Z7666">
        <v>0</v>
      </c>
      <c r="AA7666">
        <v>0</v>
      </c>
      <c r="AB7666">
        <v>0</v>
      </c>
      <c r="AC7666">
        <v>0</v>
      </c>
    </row>
    <row r="7667" spans="1:29">
      <c r="A7667" t="s">
        <v>1296</v>
      </c>
      <c r="B7667" t="s">
        <v>19</v>
      </c>
      <c r="C7667">
        <v>0</v>
      </c>
      <c r="D7667">
        <v>0</v>
      </c>
      <c r="E7667">
        <v>0</v>
      </c>
      <c r="F7667">
        <v>0</v>
      </c>
      <c r="G7667">
        <v>0</v>
      </c>
      <c r="H7667">
        <v>0</v>
      </c>
      <c r="I7667">
        <v>0</v>
      </c>
      <c r="J7667">
        <v>0</v>
      </c>
      <c r="K7667">
        <v>0</v>
      </c>
      <c r="L7667">
        <v>0</v>
      </c>
      <c r="M7667">
        <v>0</v>
      </c>
      <c r="N7667">
        <v>0</v>
      </c>
      <c r="O7667">
        <v>0</v>
      </c>
      <c r="P7667">
        <v>0</v>
      </c>
      <c r="Q7667">
        <v>0</v>
      </c>
      <c r="R7667">
        <v>0</v>
      </c>
      <c r="S7667">
        <v>0</v>
      </c>
      <c r="T7667">
        <v>0</v>
      </c>
      <c r="U7667">
        <v>0</v>
      </c>
      <c r="V7667">
        <v>0</v>
      </c>
      <c r="W7667">
        <v>0</v>
      </c>
      <c r="X7667">
        <v>0</v>
      </c>
      <c r="Y7667">
        <v>0</v>
      </c>
      <c r="Z7667">
        <v>0</v>
      </c>
      <c r="AA7667">
        <v>0</v>
      </c>
      <c r="AB7667">
        <v>0</v>
      </c>
      <c r="AC7667">
        <v>0</v>
      </c>
    </row>
    <row r="7668" spans="1:29">
      <c r="A7668" t="s">
        <v>1297</v>
      </c>
      <c r="B7668" t="s">
        <v>19</v>
      </c>
      <c r="C7668">
        <v>0</v>
      </c>
      <c r="D7668">
        <v>0</v>
      </c>
      <c r="E7668">
        <v>0</v>
      </c>
      <c r="F7668">
        <v>0</v>
      </c>
      <c r="G7668">
        <v>0</v>
      </c>
      <c r="H7668">
        <v>0</v>
      </c>
      <c r="I7668">
        <v>0</v>
      </c>
      <c r="J7668">
        <v>0</v>
      </c>
      <c r="K7668">
        <v>0</v>
      </c>
      <c r="L7668">
        <v>0</v>
      </c>
      <c r="M7668">
        <v>0</v>
      </c>
      <c r="N7668">
        <v>0</v>
      </c>
      <c r="O7668">
        <v>0</v>
      </c>
      <c r="P7668">
        <v>0</v>
      </c>
      <c r="Q7668">
        <v>0</v>
      </c>
      <c r="R7668">
        <v>0</v>
      </c>
      <c r="S7668">
        <v>0</v>
      </c>
      <c r="T7668">
        <v>0</v>
      </c>
      <c r="U7668">
        <v>0</v>
      </c>
      <c r="V7668">
        <v>0</v>
      </c>
      <c r="W7668">
        <v>0</v>
      </c>
      <c r="X7668">
        <v>0</v>
      </c>
      <c r="Y7668">
        <v>0</v>
      </c>
      <c r="Z7668">
        <v>0</v>
      </c>
      <c r="AA7668">
        <v>0</v>
      </c>
      <c r="AB7668">
        <v>0</v>
      </c>
      <c r="AC7668">
        <v>0</v>
      </c>
    </row>
    <row r="7669" spans="1:29">
      <c r="A7669" t="s">
        <v>1298</v>
      </c>
      <c r="B7669" t="s">
        <v>19</v>
      </c>
      <c r="C7669">
        <v>0</v>
      </c>
      <c r="D7669">
        <v>0</v>
      </c>
      <c r="E7669">
        <v>0</v>
      </c>
      <c r="F7669">
        <v>0</v>
      </c>
      <c r="G7669">
        <v>0</v>
      </c>
      <c r="H7669">
        <v>0</v>
      </c>
      <c r="I7669">
        <v>0</v>
      </c>
      <c r="J7669">
        <v>0</v>
      </c>
      <c r="K7669">
        <v>0</v>
      </c>
      <c r="L7669">
        <v>0</v>
      </c>
      <c r="M7669">
        <v>0</v>
      </c>
      <c r="N7669">
        <v>0</v>
      </c>
      <c r="O7669">
        <v>0</v>
      </c>
      <c r="P7669">
        <v>0</v>
      </c>
      <c r="Q7669">
        <v>0</v>
      </c>
      <c r="R7669">
        <v>0</v>
      </c>
      <c r="S7669">
        <v>0</v>
      </c>
      <c r="T7669">
        <v>0</v>
      </c>
      <c r="U7669">
        <v>0</v>
      </c>
      <c r="V7669">
        <v>0</v>
      </c>
      <c r="W7669">
        <v>0</v>
      </c>
      <c r="X7669">
        <v>0</v>
      </c>
      <c r="Y7669">
        <v>0</v>
      </c>
      <c r="Z7669">
        <v>0</v>
      </c>
      <c r="AA7669">
        <v>0</v>
      </c>
      <c r="AB7669">
        <v>0</v>
      </c>
      <c r="AC7669">
        <v>0</v>
      </c>
    </row>
    <row r="7670" spans="1:29">
      <c r="A7670" t="s">
        <v>1299</v>
      </c>
      <c r="B7670" t="s">
        <v>19</v>
      </c>
      <c r="C7670">
        <v>0</v>
      </c>
      <c r="D7670">
        <v>0</v>
      </c>
      <c r="E7670">
        <v>0</v>
      </c>
      <c r="F7670">
        <v>0</v>
      </c>
      <c r="G7670">
        <v>0</v>
      </c>
      <c r="H7670">
        <v>0</v>
      </c>
      <c r="I7670">
        <v>0</v>
      </c>
      <c r="J7670">
        <v>0</v>
      </c>
      <c r="K7670">
        <v>0</v>
      </c>
      <c r="L7670">
        <v>0</v>
      </c>
      <c r="M7670">
        <v>0</v>
      </c>
      <c r="N7670">
        <v>0</v>
      </c>
      <c r="O7670">
        <v>0</v>
      </c>
      <c r="P7670">
        <v>0</v>
      </c>
      <c r="Q7670">
        <v>0</v>
      </c>
      <c r="R7670">
        <v>0</v>
      </c>
      <c r="S7670">
        <v>0</v>
      </c>
      <c r="T7670">
        <v>0</v>
      </c>
      <c r="U7670">
        <v>0</v>
      </c>
      <c r="V7670">
        <v>0</v>
      </c>
      <c r="W7670">
        <v>0</v>
      </c>
      <c r="X7670">
        <v>0</v>
      </c>
      <c r="Y7670">
        <v>0</v>
      </c>
      <c r="Z7670">
        <v>0</v>
      </c>
      <c r="AA7670">
        <v>0</v>
      </c>
      <c r="AB7670">
        <v>0</v>
      </c>
      <c r="AC7670">
        <v>0</v>
      </c>
    </row>
    <row r="7671" spans="1:29">
      <c r="A7671" t="s">
        <v>1300</v>
      </c>
      <c r="B7671" t="s">
        <v>19</v>
      </c>
      <c r="C7671">
        <v>0</v>
      </c>
      <c r="D7671">
        <v>0</v>
      </c>
      <c r="E7671">
        <v>0</v>
      </c>
      <c r="F7671">
        <v>0</v>
      </c>
      <c r="G7671">
        <v>0</v>
      </c>
      <c r="H7671">
        <v>0</v>
      </c>
      <c r="I7671">
        <v>0</v>
      </c>
      <c r="J7671">
        <v>0</v>
      </c>
      <c r="K7671">
        <v>0</v>
      </c>
      <c r="L7671">
        <v>0</v>
      </c>
      <c r="M7671">
        <v>0</v>
      </c>
      <c r="N7671">
        <v>0</v>
      </c>
      <c r="O7671">
        <v>0</v>
      </c>
      <c r="P7671">
        <v>0</v>
      </c>
      <c r="Q7671">
        <v>0</v>
      </c>
      <c r="R7671">
        <v>0</v>
      </c>
      <c r="S7671">
        <v>0</v>
      </c>
      <c r="T7671">
        <v>0</v>
      </c>
      <c r="U7671">
        <v>0</v>
      </c>
      <c r="V7671">
        <v>0</v>
      </c>
      <c r="W7671">
        <v>0</v>
      </c>
      <c r="X7671">
        <v>0</v>
      </c>
      <c r="Y7671">
        <v>0</v>
      </c>
      <c r="Z7671">
        <v>0</v>
      </c>
      <c r="AA7671">
        <v>0</v>
      </c>
      <c r="AB7671">
        <v>0</v>
      </c>
      <c r="AC7671">
        <v>0</v>
      </c>
    </row>
    <row r="7672" spans="1:29">
      <c r="A7672" t="s">
        <v>1301</v>
      </c>
      <c r="B7672" t="s">
        <v>19</v>
      </c>
      <c r="C7672">
        <v>0</v>
      </c>
      <c r="D7672">
        <v>0</v>
      </c>
      <c r="E7672">
        <v>0</v>
      </c>
      <c r="F7672">
        <v>0</v>
      </c>
      <c r="G7672">
        <v>0</v>
      </c>
      <c r="H7672">
        <v>0</v>
      </c>
      <c r="I7672">
        <v>0</v>
      </c>
      <c r="J7672">
        <v>0</v>
      </c>
      <c r="K7672">
        <v>0</v>
      </c>
      <c r="L7672">
        <v>0</v>
      </c>
      <c r="M7672">
        <v>0</v>
      </c>
      <c r="N7672">
        <v>0</v>
      </c>
      <c r="O7672">
        <v>0</v>
      </c>
      <c r="P7672">
        <v>0</v>
      </c>
      <c r="Q7672">
        <v>0</v>
      </c>
      <c r="R7672">
        <v>0</v>
      </c>
      <c r="S7672">
        <v>0</v>
      </c>
      <c r="T7672">
        <v>0</v>
      </c>
      <c r="U7672">
        <v>0</v>
      </c>
      <c r="V7672">
        <v>0</v>
      </c>
      <c r="W7672">
        <v>0</v>
      </c>
      <c r="X7672">
        <v>0</v>
      </c>
      <c r="Y7672">
        <v>0</v>
      </c>
      <c r="Z7672">
        <v>0</v>
      </c>
      <c r="AA7672">
        <v>0</v>
      </c>
      <c r="AB7672">
        <v>0</v>
      </c>
      <c r="AC7672">
        <v>0</v>
      </c>
    </row>
    <row r="7673" spans="1:29">
      <c r="A7673" t="s">
        <v>1302</v>
      </c>
      <c r="B7673" t="s">
        <v>19</v>
      </c>
      <c r="C7673" s="2">
        <v>81862300</v>
      </c>
      <c r="D7673" s="2">
        <v>79778400</v>
      </c>
      <c r="E7673" s="2">
        <v>77017800</v>
      </c>
      <c r="F7673" s="2">
        <v>73799000</v>
      </c>
      <c r="G7673" s="2">
        <v>70478900</v>
      </c>
      <c r="H7673" s="2">
        <v>67159100</v>
      </c>
      <c r="I7673" s="2">
        <v>64000300</v>
      </c>
      <c r="J7673" s="2">
        <v>60921400</v>
      </c>
      <c r="K7673" s="2">
        <v>57947900</v>
      </c>
      <c r="L7673" s="2">
        <v>55057000</v>
      </c>
      <c r="M7673" s="2">
        <v>52728300</v>
      </c>
      <c r="N7673" s="2">
        <v>50272700</v>
      </c>
      <c r="O7673" s="2">
        <v>47840400</v>
      </c>
      <c r="P7673" s="2">
        <v>45787000</v>
      </c>
      <c r="Q7673" s="2">
        <v>44052000</v>
      </c>
      <c r="R7673" s="2">
        <v>42389200</v>
      </c>
      <c r="S7673" s="2">
        <v>40849700</v>
      </c>
      <c r="T7673" s="2">
        <v>39523500</v>
      </c>
      <c r="U7673" s="2">
        <v>38250000</v>
      </c>
      <c r="V7673" s="2">
        <v>37121700</v>
      </c>
      <c r="W7673" s="2">
        <v>36030900</v>
      </c>
      <c r="X7673" s="2">
        <v>35078000</v>
      </c>
      <c r="Y7673" s="2">
        <v>34200100</v>
      </c>
      <c r="Z7673" s="2">
        <v>33537200</v>
      </c>
      <c r="AA7673" s="2">
        <v>32799300</v>
      </c>
      <c r="AB7673" s="2">
        <v>32147200</v>
      </c>
      <c r="AC7673" s="2">
        <v>31672700</v>
      </c>
    </row>
    <row r="7674" spans="1:29">
      <c r="A7674" t="s">
        <v>1303</v>
      </c>
      <c r="B7674" t="s">
        <v>19</v>
      </c>
      <c r="C7674">
        <v>0</v>
      </c>
      <c r="D7674">
        <v>0</v>
      </c>
      <c r="E7674">
        <v>0</v>
      </c>
      <c r="F7674">
        <v>0</v>
      </c>
      <c r="G7674">
        <v>0</v>
      </c>
      <c r="H7674">
        <v>0</v>
      </c>
      <c r="I7674">
        <v>0</v>
      </c>
      <c r="J7674">
        <v>0</v>
      </c>
      <c r="K7674">
        <v>0</v>
      </c>
      <c r="L7674">
        <v>0</v>
      </c>
      <c r="M7674">
        <v>0</v>
      </c>
      <c r="N7674">
        <v>0</v>
      </c>
      <c r="O7674">
        <v>0</v>
      </c>
      <c r="P7674">
        <v>0</v>
      </c>
      <c r="Q7674">
        <v>0</v>
      </c>
      <c r="R7674">
        <v>0</v>
      </c>
      <c r="S7674">
        <v>0</v>
      </c>
      <c r="T7674">
        <v>0</v>
      </c>
      <c r="U7674">
        <v>0</v>
      </c>
      <c r="V7674">
        <v>0</v>
      </c>
      <c r="W7674">
        <v>0</v>
      </c>
      <c r="X7674">
        <v>0</v>
      </c>
      <c r="Y7674">
        <v>0</v>
      </c>
      <c r="Z7674">
        <v>0</v>
      </c>
      <c r="AA7674">
        <v>0</v>
      </c>
      <c r="AB7674">
        <v>0</v>
      </c>
      <c r="AC7674">
        <v>0</v>
      </c>
    </row>
    <row r="7675" spans="1:29">
      <c r="A7675" t="s">
        <v>1304</v>
      </c>
      <c r="B7675" t="s">
        <v>19</v>
      </c>
      <c r="C7675" s="2">
        <v>9014010</v>
      </c>
      <c r="D7675" s="2">
        <v>8784550</v>
      </c>
      <c r="E7675" s="2">
        <v>8480570</v>
      </c>
      <c r="F7675" s="2">
        <v>8126150</v>
      </c>
      <c r="G7675" s="2">
        <v>7760560</v>
      </c>
      <c r="H7675" s="2">
        <v>7395020</v>
      </c>
      <c r="I7675" s="2">
        <v>7047190</v>
      </c>
      <c r="J7675" s="2">
        <v>6708170</v>
      </c>
      <c r="K7675" s="2">
        <v>6380750</v>
      </c>
      <c r="L7675" s="2">
        <v>6062420</v>
      </c>
      <c r="M7675" s="2">
        <v>5806010</v>
      </c>
      <c r="N7675" s="2">
        <v>5535620</v>
      </c>
      <c r="O7675" s="2">
        <v>5267800</v>
      </c>
      <c r="P7675" s="2">
        <v>5041690</v>
      </c>
      <c r="Q7675" s="2">
        <v>4850650</v>
      </c>
      <c r="R7675" s="2">
        <v>4667550</v>
      </c>
      <c r="S7675" s="2">
        <v>4498030</v>
      </c>
      <c r="T7675" s="2">
        <v>4352010</v>
      </c>
      <c r="U7675" s="2">
        <v>4211780</v>
      </c>
      <c r="V7675" s="2">
        <v>4087540</v>
      </c>
      <c r="W7675" s="2">
        <v>3967430</v>
      </c>
      <c r="X7675" s="2">
        <v>3862500</v>
      </c>
      <c r="Y7675" s="2">
        <v>3765830</v>
      </c>
      <c r="Z7675" s="2">
        <v>3692850</v>
      </c>
      <c r="AA7675" s="2">
        <v>3611590</v>
      </c>
      <c r="AB7675" s="2">
        <v>3539780</v>
      </c>
      <c r="AC7675" s="2">
        <v>3487540</v>
      </c>
    </row>
    <row r="7676" spans="1:29">
      <c r="A7676" t="s">
        <v>1305</v>
      </c>
      <c r="B7676" t="s">
        <v>19</v>
      </c>
      <c r="C7676">
        <v>0</v>
      </c>
      <c r="D7676">
        <v>0</v>
      </c>
      <c r="E7676">
        <v>0</v>
      </c>
      <c r="F7676">
        <v>0</v>
      </c>
      <c r="G7676">
        <v>0</v>
      </c>
      <c r="H7676">
        <v>0</v>
      </c>
      <c r="I7676">
        <v>0</v>
      </c>
      <c r="J7676">
        <v>0</v>
      </c>
      <c r="K7676">
        <v>0</v>
      </c>
      <c r="L7676">
        <v>0</v>
      </c>
      <c r="M7676">
        <v>0</v>
      </c>
      <c r="N7676">
        <v>0</v>
      </c>
      <c r="O7676">
        <v>0</v>
      </c>
      <c r="P7676">
        <v>0</v>
      </c>
      <c r="Q7676">
        <v>0</v>
      </c>
      <c r="R7676">
        <v>0</v>
      </c>
      <c r="S7676">
        <v>0</v>
      </c>
      <c r="T7676">
        <v>0</v>
      </c>
      <c r="U7676">
        <v>0</v>
      </c>
      <c r="V7676">
        <v>0</v>
      </c>
      <c r="W7676">
        <v>0</v>
      </c>
      <c r="X7676">
        <v>0</v>
      </c>
      <c r="Y7676">
        <v>0</v>
      </c>
      <c r="Z7676">
        <v>0</v>
      </c>
      <c r="AA7676">
        <v>0</v>
      </c>
      <c r="AB7676">
        <v>0</v>
      </c>
      <c r="AC7676">
        <v>0</v>
      </c>
    </row>
    <row r="7677" spans="1:29">
      <c r="A7677" t="s">
        <v>1306</v>
      </c>
      <c r="B7677" t="s">
        <v>19</v>
      </c>
      <c r="C7677">
        <v>0</v>
      </c>
      <c r="D7677">
        <v>0</v>
      </c>
      <c r="E7677">
        <v>0</v>
      </c>
      <c r="F7677">
        <v>0</v>
      </c>
      <c r="G7677">
        <v>0</v>
      </c>
      <c r="H7677">
        <v>0</v>
      </c>
      <c r="I7677">
        <v>0</v>
      </c>
      <c r="J7677">
        <v>0</v>
      </c>
      <c r="K7677">
        <v>0</v>
      </c>
      <c r="L7677">
        <v>0</v>
      </c>
      <c r="M7677">
        <v>0</v>
      </c>
      <c r="N7677">
        <v>0</v>
      </c>
      <c r="O7677">
        <v>0</v>
      </c>
      <c r="P7677">
        <v>0</v>
      </c>
      <c r="Q7677">
        <v>0</v>
      </c>
      <c r="R7677">
        <v>0</v>
      </c>
      <c r="S7677">
        <v>0</v>
      </c>
      <c r="T7677">
        <v>0</v>
      </c>
      <c r="U7677">
        <v>0</v>
      </c>
      <c r="V7677">
        <v>0</v>
      </c>
      <c r="W7677">
        <v>0</v>
      </c>
      <c r="X7677">
        <v>0</v>
      </c>
      <c r="Y7677">
        <v>0</v>
      </c>
      <c r="Z7677">
        <v>0</v>
      </c>
      <c r="AA7677">
        <v>0</v>
      </c>
      <c r="AB7677">
        <v>0</v>
      </c>
      <c r="AC7677">
        <v>0</v>
      </c>
    </row>
    <row r="7678" spans="1:29">
      <c r="A7678" t="s">
        <v>1307</v>
      </c>
      <c r="B7678" t="s">
        <v>19</v>
      </c>
      <c r="C7678">
        <v>0</v>
      </c>
      <c r="D7678">
        <v>0</v>
      </c>
      <c r="E7678">
        <v>0</v>
      </c>
      <c r="F7678">
        <v>0</v>
      </c>
      <c r="G7678">
        <v>0</v>
      </c>
      <c r="H7678">
        <v>0</v>
      </c>
      <c r="I7678">
        <v>0</v>
      </c>
      <c r="J7678">
        <v>0</v>
      </c>
      <c r="K7678">
        <v>0</v>
      </c>
      <c r="L7678">
        <v>0</v>
      </c>
      <c r="M7678">
        <v>0</v>
      </c>
      <c r="N7678">
        <v>0</v>
      </c>
      <c r="O7678">
        <v>0</v>
      </c>
      <c r="P7678">
        <v>0</v>
      </c>
      <c r="Q7678">
        <v>0</v>
      </c>
      <c r="R7678">
        <v>0</v>
      </c>
      <c r="S7678">
        <v>0</v>
      </c>
      <c r="T7678">
        <v>0</v>
      </c>
      <c r="U7678">
        <v>0</v>
      </c>
      <c r="V7678">
        <v>0</v>
      </c>
      <c r="W7678">
        <v>0</v>
      </c>
      <c r="X7678">
        <v>0</v>
      </c>
      <c r="Y7678">
        <v>0</v>
      </c>
      <c r="Z7678">
        <v>0</v>
      </c>
      <c r="AA7678">
        <v>0</v>
      </c>
      <c r="AB7678">
        <v>0</v>
      </c>
      <c r="AC7678">
        <v>0</v>
      </c>
    </row>
    <row r="7679" spans="1:29">
      <c r="A7679" t="s">
        <v>1308</v>
      </c>
      <c r="B7679" t="s">
        <v>19</v>
      </c>
      <c r="C7679">
        <v>0</v>
      </c>
      <c r="D7679">
        <v>0</v>
      </c>
      <c r="E7679">
        <v>0</v>
      </c>
      <c r="F7679">
        <v>0</v>
      </c>
      <c r="G7679">
        <v>0</v>
      </c>
      <c r="H7679">
        <v>0</v>
      </c>
      <c r="I7679">
        <v>0</v>
      </c>
      <c r="J7679">
        <v>0</v>
      </c>
      <c r="K7679">
        <v>0</v>
      </c>
      <c r="L7679">
        <v>0</v>
      </c>
      <c r="M7679">
        <v>0</v>
      </c>
      <c r="N7679">
        <v>0</v>
      </c>
      <c r="O7679">
        <v>0</v>
      </c>
      <c r="P7679">
        <v>0</v>
      </c>
      <c r="Q7679">
        <v>0</v>
      </c>
      <c r="R7679">
        <v>0</v>
      </c>
      <c r="S7679">
        <v>0</v>
      </c>
      <c r="T7679">
        <v>0</v>
      </c>
      <c r="U7679">
        <v>0</v>
      </c>
      <c r="V7679">
        <v>0</v>
      </c>
      <c r="W7679">
        <v>0</v>
      </c>
      <c r="X7679">
        <v>0</v>
      </c>
      <c r="Y7679">
        <v>0</v>
      </c>
      <c r="Z7679">
        <v>0</v>
      </c>
      <c r="AA7679">
        <v>0</v>
      </c>
      <c r="AB7679">
        <v>0</v>
      </c>
      <c r="AC7679">
        <v>0</v>
      </c>
    </row>
    <row r="7680" spans="1:29">
      <c r="A7680" t="s">
        <v>1309</v>
      </c>
      <c r="B7680" t="s">
        <v>19</v>
      </c>
      <c r="C7680">
        <v>0</v>
      </c>
      <c r="D7680">
        <v>0</v>
      </c>
      <c r="E7680">
        <v>0</v>
      </c>
      <c r="F7680">
        <v>0</v>
      </c>
      <c r="G7680">
        <v>0</v>
      </c>
      <c r="H7680">
        <v>0</v>
      </c>
      <c r="I7680">
        <v>0</v>
      </c>
      <c r="J7680">
        <v>0</v>
      </c>
      <c r="K7680">
        <v>0</v>
      </c>
      <c r="L7680">
        <v>0</v>
      </c>
      <c r="M7680">
        <v>0</v>
      </c>
      <c r="N7680">
        <v>0</v>
      </c>
      <c r="O7680">
        <v>0</v>
      </c>
      <c r="P7680">
        <v>0</v>
      </c>
      <c r="Q7680">
        <v>0</v>
      </c>
      <c r="R7680">
        <v>0</v>
      </c>
      <c r="S7680">
        <v>0</v>
      </c>
      <c r="T7680">
        <v>0</v>
      </c>
      <c r="U7680">
        <v>0</v>
      </c>
      <c r="V7680">
        <v>0</v>
      </c>
      <c r="W7680">
        <v>0</v>
      </c>
      <c r="X7680">
        <v>0</v>
      </c>
      <c r="Y7680">
        <v>0</v>
      </c>
      <c r="Z7680">
        <v>0</v>
      </c>
      <c r="AA7680">
        <v>0</v>
      </c>
      <c r="AB7680">
        <v>0</v>
      </c>
      <c r="AC7680">
        <v>0</v>
      </c>
    </row>
    <row r="7681" spans="1:29">
      <c r="A7681" t="s">
        <v>1310</v>
      </c>
      <c r="B7681" t="s">
        <v>19</v>
      </c>
      <c r="C7681">
        <v>0</v>
      </c>
      <c r="D7681">
        <v>0</v>
      </c>
      <c r="E7681">
        <v>0</v>
      </c>
      <c r="F7681">
        <v>0</v>
      </c>
      <c r="G7681">
        <v>0</v>
      </c>
      <c r="H7681">
        <v>0</v>
      </c>
      <c r="I7681">
        <v>0</v>
      </c>
      <c r="J7681">
        <v>0</v>
      </c>
      <c r="K7681">
        <v>0</v>
      </c>
      <c r="L7681">
        <v>0</v>
      </c>
      <c r="M7681">
        <v>0</v>
      </c>
      <c r="N7681">
        <v>0</v>
      </c>
      <c r="O7681">
        <v>0</v>
      </c>
      <c r="P7681">
        <v>0</v>
      </c>
      <c r="Q7681">
        <v>0</v>
      </c>
      <c r="R7681">
        <v>0</v>
      </c>
      <c r="S7681">
        <v>0</v>
      </c>
      <c r="T7681">
        <v>0</v>
      </c>
      <c r="U7681">
        <v>0</v>
      </c>
      <c r="V7681">
        <v>0</v>
      </c>
      <c r="W7681">
        <v>0</v>
      </c>
      <c r="X7681">
        <v>0</v>
      </c>
      <c r="Y7681">
        <v>0</v>
      </c>
      <c r="Z7681">
        <v>0</v>
      </c>
      <c r="AA7681">
        <v>0</v>
      </c>
      <c r="AB7681">
        <v>0</v>
      </c>
      <c r="AC7681">
        <v>0</v>
      </c>
    </row>
    <row r="7682" spans="1:29">
      <c r="A7682" t="s">
        <v>1311</v>
      </c>
      <c r="B7682" t="s">
        <v>19</v>
      </c>
      <c r="C7682">
        <v>0</v>
      </c>
      <c r="D7682">
        <v>0</v>
      </c>
      <c r="E7682">
        <v>0</v>
      </c>
      <c r="F7682">
        <v>0</v>
      </c>
      <c r="G7682">
        <v>0</v>
      </c>
      <c r="H7682">
        <v>0</v>
      </c>
      <c r="I7682">
        <v>0</v>
      </c>
      <c r="J7682">
        <v>0</v>
      </c>
      <c r="K7682">
        <v>0</v>
      </c>
      <c r="L7682">
        <v>0</v>
      </c>
      <c r="M7682">
        <v>0</v>
      </c>
      <c r="N7682">
        <v>0</v>
      </c>
      <c r="O7682">
        <v>0</v>
      </c>
      <c r="P7682">
        <v>0</v>
      </c>
      <c r="Q7682">
        <v>0</v>
      </c>
      <c r="R7682">
        <v>0</v>
      </c>
      <c r="S7682">
        <v>0</v>
      </c>
      <c r="T7682">
        <v>0</v>
      </c>
      <c r="U7682">
        <v>0</v>
      </c>
      <c r="V7682">
        <v>0</v>
      </c>
      <c r="W7682">
        <v>0</v>
      </c>
      <c r="X7682">
        <v>0</v>
      </c>
      <c r="Y7682">
        <v>0</v>
      </c>
      <c r="Z7682">
        <v>0</v>
      </c>
      <c r="AA7682">
        <v>0</v>
      </c>
      <c r="AB7682">
        <v>0</v>
      </c>
      <c r="AC7682">
        <v>0</v>
      </c>
    </row>
    <row r="7683" spans="1:29">
      <c r="A7683" t="s">
        <v>1312</v>
      </c>
      <c r="B7683" t="s">
        <v>19</v>
      </c>
      <c r="C7683">
        <v>0</v>
      </c>
      <c r="D7683">
        <v>0</v>
      </c>
      <c r="E7683">
        <v>0</v>
      </c>
      <c r="F7683">
        <v>0</v>
      </c>
      <c r="G7683">
        <v>0</v>
      </c>
      <c r="H7683">
        <v>0</v>
      </c>
      <c r="I7683">
        <v>0</v>
      </c>
      <c r="J7683">
        <v>0</v>
      </c>
      <c r="K7683">
        <v>0</v>
      </c>
      <c r="L7683">
        <v>0</v>
      </c>
      <c r="M7683">
        <v>0</v>
      </c>
      <c r="N7683">
        <v>0</v>
      </c>
      <c r="O7683">
        <v>0</v>
      </c>
      <c r="P7683">
        <v>0</v>
      </c>
      <c r="Q7683">
        <v>0</v>
      </c>
      <c r="R7683">
        <v>0</v>
      </c>
      <c r="S7683">
        <v>0</v>
      </c>
      <c r="T7683">
        <v>0</v>
      </c>
      <c r="U7683">
        <v>0</v>
      </c>
      <c r="V7683">
        <v>0</v>
      </c>
      <c r="W7683">
        <v>0</v>
      </c>
      <c r="X7683">
        <v>0</v>
      </c>
      <c r="Y7683">
        <v>0</v>
      </c>
      <c r="Z7683">
        <v>0</v>
      </c>
      <c r="AA7683">
        <v>0</v>
      </c>
      <c r="AB7683">
        <v>0</v>
      </c>
      <c r="AC7683">
        <v>0</v>
      </c>
    </row>
    <row r="7684" spans="1:29">
      <c r="A7684" t="s">
        <v>1313</v>
      </c>
      <c r="B7684" t="s">
        <v>19</v>
      </c>
      <c r="C7684">
        <v>0</v>
      </c>
      <c r="D7684">
        <v>0</v>
      </c>
      <c r="E7684">
        <v>0</v>
      </c>
      <c r="F7684">
        <v>0</v>
      </c>
      <c r="G7684">
        <v>0</v>
      </c>
      <c r="H7684">
        <v>0</v>
      </c>
      <c r="I7684">
        <v>0</v>
      </c>
      <c r="J7684">
        <v>0</v>
      </c>
      <c r="K7684">
        <v>0</v>
      </c>
      <c r="L7684">
        <v>0</v>
      </c>
      <c r="M7684">
        <v>0</v>
      </c>
      <c r="N7684">
        <v>0</v>
      </c>
      <c r="O7684">
        <v>0</v>
      </c>
      <c r="P7684">
        <v>0</v>
      </c>
      <c r="Q7684">
        <v>0</v>
      </c>
      <c r="R7684">
        <v>0</v>
      </c>
      <c r="S7684">
        <v>0</v>
      </c>
      <c r="T7684">
        <v>0</v>
      </c>
      <c r="U7684">
        <v>0</v>
      </c>
      <c r="V7684">
        <v>0</v>
      </c>
      <c r="W7684">
        <v>0</v>
      </c>
      <c r="X7684">
        <v>0</v>
      </c>
      <c r="Y7684">
        <v>0</v>
      </c>
      <c r="Z7684">
        <v>0</v>
      </c>
      <c r="AA7684">
        <v>0</v>
      </c>
      <c r="AB7684">
        <v>0</v>
      </c>
      <c r="AC7684">
        <v>0</v>
      </c>
    </row>
    <row r="7685" spans="1:29">
      <c r="A7685" t="s">
        <v>1314</v>
      </c>
      <c r="B7685" t="s">
        <v>19</v>
      </c>
      <c r="C7685">
        <v>0</v>
      </c>
      <c r="D7685">
        <v>0</v>
      </c>
      <c r="E7685">
        <v>0</v>
      </c>
      <c r="F7685">
        <v>0</v>
      </c>
      <c r="G7685">
        <v>0</v>
      </c>
      <c r="H7685">
        <v>0</v>
      </c>
      <c r="I7685">
        <v>0</v>
      </c>
      <c r="J7685">
        <v>0</v>
      </c>
      <c r="K7685">
        <v>0</v>
      </c>
      <c r="L7685">
        <v>0</v>
      </c>
      <c r="M7685">
        <v>0</v>
      </c>
      <c r="N7685">
        <v>0</v>
      </c>
      <c r="O7685">
        <v>0</v>
      </c>
      <c r="P7685">
        <v>0</v>
      </c>
      <c r="Q7685">
        <v>0</v>
      </c>
      <c r="R7685">
        <v>0</v>
      </c>
      <c r="S7685">
        <v>0</v>
      </c>
      <c r="T7685">
        <v>0</v>
      </c>
      <c r="U7685">
        <v>0</v>
      </c>
      <c r="V7685">
        <v>0</v>
      </c>
      <c r="W7685">
        <v>0</v>
      </c>
      <c r="X7685">
        <v>0</v>
      </c>
      <c r="Y7685">
        <v>0</v>
      </c>
      <c r="Z7685">
        <v>0</v>
      </c>
      <c r="AA7685">
        <v>0</v>
      </c>
      <c r="AB7685">
        <v>0</v>
      </c>
      <c r="AC7685">
        <v>0</v>
      </c>
    </row>
    <row r="7686" spans="1:29">
      <c r="A7686" t="s">
        <v>1315</v>
      </c>
      <c r="B7686" t="s">
        <v>19</v>
      </c>
      <c r="C7686">
        <v>0</v>
      </c>
      <c r="D7686">
        <v>0</v>
      </c>
      <c r="E7686">
        <v>0</v>
      </c>
      <c r="F7686">
        <v>0</v>
      </c>
      <c r="G7686">
        <v>0</v>
      </c>
      <c r="H7686">
        <v>0</v>
      </c>
      <c r="I7686">
        <v>0</v>
      </c>
      <c r="J7686">
        <v>0</v>
      </c>
      <c r="K7686">
        <v>0</v>
      </c>
      <c r="L7686">
        <v>0</v>
      </c>
      <c r="M7686">
        <v>0</v>
      </c>
      <c r="N7686">
        <v>0</v>
      </c>
      <c r="O7686">
        <v>0</v>
      </c>
      <c r="P7686">
        <v>0</v>
      </c>
      <c r="Q7686">
        <v>0</v>
      </c>
      <c r="R7686">
        <v>0</v>
      </c>
      <c r="S7686">
        <v>0</v>
      </c>
      <c r="T7686">
        <v>0</v>
      </c>
      <c r="U7686">
        <v>0</v>
      </c>
      <c r="V7686">
        <v>0</v>
      </c>
      <c r="W7686">
        <v>0</v>
      </c>
      <c r="X7686">
        <v>0</v>
      </c>
      <c r="Y7686">
        <v>0</v>
      </c>
      <c r="Z7686">
        <v>0</v>
      </c>
      <c r="AA7686">
        <v>0</v>
      </c>
      <c r="AB7686">
        <v>0</v>
      </c>
      <c r="AC7686">
        <v>0</v>
      </c>
    </row>
    <row r="7687" spans="1:29">
      <c r="A7687" t="s">
        <v>1316</v>
      </c>
      <c r="B7687" t="s">
        <v>19</v>
      </c>
      <c r="C7687">
        <v>0</v>
      </c>
      <c r="D7687">
        <v>0</v>
      </c>
      <c r="E7687">
        <v>0</v>
      </c>
      <c r="F7687">
        <v>0</v>
      </c>
      <c r="G7687">
        <v>0</v>
      </c>
      <c r="H7687">
        <v>0</v>
      </c>
      <c r="I7687">
        <v>0</v>
      </c>
      <c r="J7687">
        <v>0</v>
      </c>
      <c r="K7687">
        <v>0</v>
      </c>
      <c r="L7687">
        <v>0</v>
      </c>
      <c r="M7687">
        <v>0</v>
      </c>
      <c r="N7687">
        <v>0</v>
      </c>
      <c r="O7687">
        <v>0</v>
      </c>
      <c r="P7687">
        <v>0</v>
      </c>
      <c r="Q7687">
        <v>0</v>
      </c>
      <c r="R7687">
        <v>0</v>
      </c>
      <c r="S7687">
        <v>0</v>
      </c>
      <c r="T7687">
        <v>0</v>
      </c>
      <c r="U7687">
        <v>0</v>
      </c>
      <c r="V7687">
        <v>0</v>
      </c>
      <c r="W7687">
        <v>0</v>
      </c>
      <c r="X7687">
        <v>0</v>
      </c>
      <c r="Y7687">
        <v>0</v>
      </c>
      <c r="Z7687">
        <v>0</v>
      </c>
      <c r="AA7687">
        <v>0</v>
      </c>
      <c r="AB7687">
        <v>0</v>
      </c>
      <c r="AC7687">
        <v>0</v>
      </c>
    </row>
    <row r="7688" spans="1:29">
      <c r="A7688" t="s">
        <v>1317</v>
      </c>
      <c r="B7688" t="s">
        <v>19</v>
      </c>
      <c r="C7688">
        <v>0</v>
      </c>
      <c r="D7688">
        <v>0</v>
      </c>
      <c r="E7688">
        <v>0</v>
      </c>
      <c r="F7688">
        <v>0</v>
      </c>
      <c r="G7688">
        <v>0</v>
      </c>
      <c r="H7688">
        <v>0</v>
      </c>
      <c r="I7688">
        <v>0</v>
      </c>
      <c r="J7688">
        <v>0</v>
      </c>
      <c r="K7688">
        <v>0</v>
      </c>
      <c r="L7688">
        <v>0</v>
      </c>
      <c r="M7688">
        <v>0</v>
      </c>
      <c r="N7688">
        <v>0</v>
      </c>
      <c r="O7688">
        <v>0</v>
      </c>
      <c r="P7688">
        <v>0</v>
      </c>
      <c r="Q7688">
        <v>0</v>
      </c>
      <c r="R7688">
        <v>0</v>
      </c>
      <c r="S7688">
        <v>0</v>
      </c>
      <c r="T7688">
        <v>0</v>
      </c>
      <c r="U7688">
        <v>0</v>
      </c>
      <c r="V7688">
        <v>0</v>
      </c>
      <c r="W7688">
        <v>0</v>
      </c>
      <c r="X7688">
        <v>0</v>
      </c>
      <c r="Y7688">
        <v>0</v>
      </c>
      <c r="Z7688">
        <v>0</v>
      </c>
      <c r="AA7688">
        <v>0</v>
      </c>
      <c r="AB7688">
        <v>0</v>
      </c>
      <c r="AC7688">
        <v>0</v>
      </c>
    </row>
    <row r="7689" spans="1:29">
      <c r="A7689" t="s">
        <v>1318</v>
      </c>
      <c r="B7689" t="s">
        <v>19</v>
      </c>
      <c r="C7689">
        <v>0</v>
      </c>
      <c r="D7689">
        <v>0</v>
      </c>
      <c r="E7689">
        <v>0</v>
      </c>
      <c r="F7689">
        <v>0</v>
      </c>
      <c r="G7689">
        <v>0</v>
      </c>
      <c r="H7689">
        <v>0</v>
      </c>
      <c r="I7689">
        <v>0</v>
      </c>
      <c r="J7689">
        <v>0</v>
      </c>
      <c r="K7689">
        <v>0</v>
      </c>
      <c r="L7689">
        <v>0</v>
      </c>
      <c r="M7689">
        <v>0</v>
      </c>
      <c r="N7689">
        <v>0</v>
      </c>
      <c r="O7689">
        <v>0</v>
      </c>
      <c r="P7689">
        <v>0</v>
      </c>
      <c r="Q7689">
        <v>0</v>
      </c>
      <c r="R7689">
        <v>0</v>
      </c>
      <c r="S7689">
        <v>0</v>
      </c>
      <c r="T7689">
        <v>0</v>
      </c>
      <c r="U7689">
        <v>0</v>
      </c>
      <c r="V7689">
        <v>0</v>
      </c>
      <c r="W7689">
        <v>0</v>
      </c>
      <c r="X7689">
        <v>0</v>
      </c>
      <c r="Y7689">
        <v>0</v>
      </c>
      <c r="Z7689">
        <v>0</v>
      </c>
      <c r="AA7689">
        <v>0</v>
      </c>
      <c r="AB7689">
        <v>0</v>
      </c>
      <c r="AC7689">
        <v>0</v>
      </c>
    </row>
    <row r="7690" spans="1:29">
      <c r="A7690" t="s">
        <v>1319</v>
      </c>
      <c r="B7690" t="s">
        <v>19</v>
      </c>
      <c r="C7690">
        <v>0</v>
      </c>
      <c r="D7690">
        <v>0</v>
      </c>
      <c r="E7690">
        <v>0</v>
      </c>
      <c r="F7690">
        <v>0</v>
      </c>
      <c r="G7690">
        <v>0</v>
      </c>
      <c r="H7690">
        <v>0</v>
      </c>
      <c r="I7690">
        <v>0</v>
      </c>
      <c r="J7690">
        <v>0</v>
      </c>
      <c r="K7690">
        <v>0</v>
      </c>
      <c r="L7690">
        <v>0</v>
      </c>
      <c r="M7690">
        <v>0</v>
      </c>
      <c r="N7690">
        <v>0</v>
      </c>
      <c r="O7690">
        <v>0</v>
      </c>
      <c r="P7690">
        <v>0</v>
      </c>
      <c r="Q7690">
        <v>0</v>
      </c>
      <c r="R7690">
        <v>0</v>
      </c>
      <c r="S7690">
        <v>0</v>
      </c>
      <c r="T7690">
        <v>0</v>
      </c>
      <c r="U7690">
        <v>0</v>
      </c>
      <c r="V7690">
        <v>0</v>
      </c>
      <c r="W7690">
        <v>0</v>
      </c>
      <c r="X7690">
        <v>0</v>
      </c>
      <c r="Y7690">
        <v>0</v>
      </c>
      <c r="Z7690">
        <v>0</v>
      </c>
      <c r="AA7690">
        <v>0</v>
      </c>
      <c r="AB7690">
        <v>0</v>
      </c>
      <c r="AC7690">
        <v>0</v>
      </c>
    </row>
    <row r="7691" spans="1:29">
      <c r="A7691" t="s">
        <v>1320</v>
      </c>
      <c r="B7691" t="s">
        <v>19</v>
      </c>
      <c r="C7691">
        <v>0</v>
      </c>
      <c r="D7691">
        <v>0</v>
      </c>
      <c r="E7691">
        <v>0</v>
      </c>
      <c r="F7691">
        <v>0</v>
      </c>
      <c r="G7691">
        <v>0</v>
      </c>
      <c r="H7691">
        <v>0</v>
      </c>
      <c r="I7691">
        <v>0</v>
      </c>
      <c r="J7691">
        <v>0</v>
      </c>
      <c r="K7691">
        <v>0</v>
      </c>
      <c r="L7691">
        <v>0</v>
      </c>
      <c r="M7691">
        <v>0</v>
      </c>
      <c r="N7691">
        <v>0</v>
      </c>
      <c r="O7691">
        <v>0</v>
      </c>
      <c r="P7691">
        <v>0</v>
      </c>
      <c r="Q7691">
        <v>0</v>
      </c>
      <c r="R7691">
        <v>0</v>
      </c>
      <c r="S7691">
        <v>0</v>
      </c>
      <c r="T7691">
        <v>0</v>
      </c>
      <c r="U7691">
        <v>0</v>
      </c>
      <c r="V7691">
        <v>0</v>
      </c>
      <c r="W7691">
        <v>0</v>
      </c>
      <c r="X7691">
        <v>0</v>
      </c>
      <c r="Y7691">
        <v>0</v>
      </c>
      <c r="Z7691">
        <v>0</v>
      </c>
      <c r="AA7691">
        <v>0</v>
      </c>
      <c r="AB7691">
        <v>0</v>
      </c>
      <c r="AC7691">
        <v>0</v>
      </c>
    </row>
    <row r="7692" spans="1:29">
      <c r="A7692" t="s">
        <v>1321</v>
      </c>
      <c r="B7692" t="s">
        <v>19</v>
      </c>
      <c r="C7692">
        <v>0</v>
      </c>
      <c r="D7692">
        <v>0</v>
      </c>
      <c r="E7692">
        <v>0</v>
      </c>
      <c r="F7692">
        <v>0</v>
      </c>
      <c r="G7692">
        <v>0</v>
      </c>
      <c r="H7692">
        <v>0</v>
      </c>
      <c r="I7692">
        <v>0</v>
      </c>
      <c r="J7692">
        <v>0</v>
      </c>
      <c r="K7692">
        <v>0</v>
      </c>
      <c r="L7692">
        <v>0</v>
      </c>
      <c r="M7692">
        <v>0</v>
      </c>
      <c r="N7692">
        <v>0</v>
      </c>
      <c r="O7692">
        <v>0</v>
      </c>
      <c r="P7692">
        <v>0</v>
      </c>
      <c r="Q7692">
        <v>0</v>
      </c>
      <c r="R7692">
        <v>0</v>
      </c>
      <c r="S7692">
        <v>0</v>
      </c>
      <c r="T7692">
        <v>0</v>
      </c>
      <c r="U7692">
        <v>0</v>
      </c>
      <c r="V7692">
        <v>0</v>
      </c>
      <c r="W7692">
        <v>0</v>
      </c>
      <c r="X7692">
        <v>0</v>
      </c>
      <c r="Y7692">
        <v>0</v>
      </c>
      <c r="Z7692">
        <v>0</v>
      </c>
      <c r="AA7692">
        <v>0</v>
      </c>
      <c r="AB7692">
        <v>0</v>
      </c>
      <c r="AC7692">
        <v>0</v>
      </c>
    </row>
    <row r="7693" spans="1:29">
      <c r="A7693" t="s">
        <v>1322</v>
      </c>
      <c r="B7693" t="s">
        <v>19</v>
      </c>
      <c r="C7693" s="2">
        <v>32822500</v>
      </c>
      <c r="D7693" s="2">
        <v>31986900</v>
      </c>
      <c r="E7693" s="2">
        <v>30880100</v>
      </c>
      <c r="F7693" s="2">
        <v>29589500</v>
      </c>
      <c r="G7693" s="2">
        <v>28258300</v>
      </c>
      <c r="H7693" s="2">
        <v>26927300</v>
      </c>
      <c r="I7693" s="2">
        <v>25660700</v>
      </c>
      <c r="J7693" s="2">
        <v>24426300</v>
      </c>
      <c r="K7693" s="2">
        <v>23234100</v>
      </c>
      <c r="L7693" s="2">
        <v>22074900</v>
      </c>
      <c r="M7693" s="2">
        <v>21141300</v>
      </c>
      <c r="N7693" s="2">
        <v>20156700</v>
      </c>
      <c r="O7693" s="2">
        <v>19181500</v>
      </c>
      <c r="P7693" s="2">
        <v>18358200</v>
      </c>
      <c r="Q7693" s="2">
        <v>17662500</v>
      </c>
      <c r="R7693" s="2">
        <v>16995800</v>
      </c>
      <c r="S7693" s="2">
        <v>16378600</v>
      </c>
      <c r="T7693" s="2">
        <v>15846900</v>
      </c>
      <c r="U7693" s="2">
        <v>15336200</v>
      </c>
      <c r="V7693" s="2">
        <v>14883800</v>
      </c>
      <c r="W7693" s="2">
        <v>14446500</v>
      </c>
      <c r="X7693" s="2">
        <v>14064400</v>
      </c>
      <c r="Y7693" s="2">
        <v>13712400</v>
      </c>
      <c r="Z7693" s="2">
        <v>13446700</v>
      </c>
      <c r="AA7693" s="2">
        <v>13150800</v>
      </c>
      <c r="AB7693" s="2">
        <v>12889300</v>
      </c>
      <c r="AC7693" s="2">
        <v>12699100</v>
      </c>
    </row>
    <row r="7694" spans="1:29">
      <c r="A7694" t="s">
        <v>1323</v>
      </c>
      <c r="B7694" t="s">
        <v>19</v>
      </c>
      <c r="C7694">
        <v>0</v>
      </c>
      <c r="D7694">
        <v>0</v>
      </c>
      <c r="E7694">
        <v>0</v>
      </c>
      <c r="F7694">
        <v>0</v>
      </c>
      <c r="G7694">
        <v>0</v>
      </c>
      <c r="H7694">
        <v>0</v>
      </c>
      <c r="I7694">
        <v>0</v>
      </c>
      <c r="J7694">
        <v>0</v>
      </c>
      <c r="K7694">
        <v>0</v>
      </c>
      <c r="L7694">
        <v>0</v>
      </c>
      <c r="M7694">
        <v>0</v>
      </c>
      <c r="N7694">
        <v>0</v>
      </c>
      <c r="O7694">
        <v>0</v>
      </c>
      <c r="P7694">
        <v>0</v>
      </c>
      <c r="Q7694">
        <v>0</v>
      </c>
      <c r="R7694">
        <v>0</v>
      </c>
      <c r="S7694">
        <v>0</v>
      </c>
      <c r="T7694">
        <v>0</v>
      </c>
      <c r="U7694">
        <v>0</v>
      </c>
      <c r="V7694">
        <v>0</v>
      </c>
      <c r="W7694">
        <v>0</v>
      </c>
      <c r="X7694">
        <v>0</v>
      </c>
      <c r="Y7694">
        <v>0</v>
      </c>
      <c r="Z7694">
        <v>0</v>
      </c>
      <c r="AA7694">
        <v>0</v>
      </c>
      <c r="AB7694">
        <v>0</v>
      </c>
      <c r="AC7694">
        <v>0</v>
      </c>
    </row>
    <row r="7695" spans="1:29">
      <c r="A7695" t="s">
        <v>1324</v>
      </c>
      <c r="B7695" t="s">
        <v>19</v>
      </c>
      <c r="C7695" s="2">
        <v>3612580</v>
      </c>
      <c r="D7695" s="2">
        <v>3520610</v>
      </c>
      <c r="E7695" s="2">
        <v>3398790</v>
      </c>
      <c r="F7695" s="2">
        <v>3256740</v>
      </c>
      <c r="G7695" s="2">
        <v>3110230</v>
      </c>
      <c r="H7695" s="2">
        <v>2963730</v>
      </c>
      <c r="I7695" s="2">
        <v>2824320</v>
      </c>
      <c r="J7695" s="2">
        <v>2688460</v>
      </c>
      <c r="K7695" s="2">
        <v>2557240</v>
      </c>
      <c r="L7695" s="2">
        <v>2429660</v>
      </c>
      <c r="M7695" s="2">
        <v>2326900</v>
      </c>
      <c r="N7695" s="2">
        <v>2218530</v>
      </c>
      <c r="O7695" s="2">
        <v>2111190</v>
      </c>
      <c r="P7695" s="2">
        <v>2020570</v>
      </c>
      <c r="Q7695" s="2">
        <v>1944010</v>
      </c>
      <c r="R7695" s="2">
        <v>1870630</v>
      </c>
      <c r="S7695" s="2">
        <v>1802690</v>
      </c>
      <c r="T7695" s="2">
        <v>1744170</v>
      </c>
      <c r="U7695" s="2">
        <v>1687970</v>
      </c>
      <c r="V7695" s="2">
        <v>1638180</v>
      </c>
      <c r="W7695" s="2">
        <v>1590040</v>
      </c>
      <c r="X7695" s="2">
        <v>1547990</v>
      </c>
      <c r="Y7695" s="2">
        <v>1509250</v>
      </c>
      <c r="Z7695" s="2">
        <v>1479990</v>
      </c>
      <c r="AA7695" s="2">
        <v>1447430</v>
      </c>
      <c r="AB7695" s="2">
        <v>1418650</v>
      </c>
      <c r="AC7695" s="2">
        <v>1397710</v>
      </c>
    </row>
    <row r="7696" spans="1:29">
      <c r="A7696" t="s">
        <v>1325</v>
      </c>
      <c r="B7696" t="s">
        <v>19</v>
      </c>
      <c r="C7696">
        <v>0</v>
      </c>
      <c r="D7696">
        <v>0</v>
      </c>
      <c r="E7696">
        <v>0</v>
      </c>
      <c r="F7696">
        <v>0</v>
      </c>
      <c r="G7696">
        <v>0</v>
      </c>
      <c r="H7696">
        <v>0</v>
      </c>
      <c r="I7696">
        <v>0</v>
      </c>
      <c r="J7696">
        <v>0</v>
      </c>
      <c r="K7696">
        <v>0</v>
      </c>
      <c r="L7696">
        <v>0</v>
      </c>
      <c r="M7696">
        <v>0</v>
      </c>
      <c r="N7696">
        <v>0</v>
      </c>
      <c r="O7696">
        <v>0</v>
      </c>
      <c r="P7696">
        <v>0</v>
      </c>
      <c r="Q7696">
        <v>0</v>
      </c>
      <c r="R7696">
        <v>0</v>
      </c>
      <c r="S7696">
        <v>0</v>
      </c>
      <c r="T7696">
        <v>0</v>
      </c>
      <c r="U7696">
        <v>0</v>
      </c>
      <c r="V7696">
        <v>0</v>
      </c>
      <c r="W7696">
        <v>0</v>
      </c>
      <c r="X7696">
        <v>0</v>
      </c>
      <c r="Y7696">
        <v>0</v>
      </c>
      <c r="Z7696">
        <v>0</v>
      </c>
      <c r="AA7696">
        <v>0</v>
      </c>
      <c r="AB7696">
        <v>0</v>
      </c>
      <c r="AC7696">
        <v>0</v>
      </c>
    </row>
    <row r="7697" spans="1:29">
      <c r="A7697" t="s">
        <v>1326</v>
      </c>
      <c r="B7697" t="s">
        <v>19</v>
      </c>
      <c r="C7697">
        <v>0</v>
      </c>
      <c r="D7697">
        <v>0</v>
      </c>
      <c r="E7697">
        <v>0</v>
      </c>
      <c r="F7697">
        <v>0</v>
      </c>
      <c r="G7697">
        <v>0</v>
      </c>
      <c r="H7697">
        <v>0</v>
      </c>
      <c r="I7697">
        <v>0</v>
      </c>
      <c r="J7697">
        <v>0</v>
      </c>
      <c r="K7697">
        <v>0</v>
      </c>
      <c r="L7697">
        <v>0</v>
      </c>
      <c r="M7697">
        <v>0</v>
      </c>
      <c r="N7697">
        <v>0</v>
      </c>
      <c r="O7697">
        <v>0</v>
      </c>
      <c r="P7697">
        <v>0</v>
      </c>
      <c r="Q7697">
        <v>0</v>
      </c>
      <c r="R7697">
        <v>0</v>
      </c>
      <c r="S7697">
        <v>0</v>
      </c>
      <c r="T7697">
        <v>0</v>
      </c>
      <c r="U7697">
        <v>0</v>
      </c>
      <c r="V7697">
        <v>0</v>
      </c>
      <c r="W7697">
        <v>0</v>
      </c>
      <c r="X7697">
        <v>0</v>
      </c>
      <c r="Y7697">
        <v>0</v>
      </c>
      <c r="Z7697">
        <v>0</v>
      </c>
      <c r="AA7697">
        <v>0</v>
      </c>
      <c r="AB7697">
        <v>0</v>
      </c>
      <c r="AC7697">
        <v>0</v>
      </c>
    </row>
    <row r="7698" spans="1:29">
      <c r="A7698" t="s">
        <v>1327</v>
      </c>
      <c r="B7698" t="s">
        <v>19</v>
      </c>
      <c r="C7698">
        <v>0</v>
      </c>
      <c r="D7698">
        <v>0</v>
      </c>
      <c r="E7698">
        <v>0</v>
      </c>
      <c r="F7698">
        <v>0</v>
      </c>
      <c r="G7698">
        <v>0</v>
      </c>
      <c r="H7698">
        <v>0</v>
      </c>
      <c r="I7698">
        <v>0</v>
      </c>
      <c r="J7698">
        <v>0</v>
      </c>
      <c r="K7698">
        <v>0</v>
      </c>
      <c r="L7698">
        <v>0</v>
      </c>
      <c r="M7698">
        <v>0</v>
      </c>
      <c r="N7698">
        <v>0</v>
      </c>
      <c r="O7698">
        <v>0</v>
      </c>
      <c r="P7698">
        <v>0</v>
      </c>
      <c r="Q7698">
        <v>0</v>
      </c>
      <c r="R7698">
        <v>0</v>
      </c>
      <c r="S7698">
        <v>0</v>
      </c>
      <c r="T7698">
        <v>0</v>
      </c>
      <c r="U7698">
        <v>0</v>
      </c>
      <c r="V7698">
        <v>0</v>
      </c>
      <c r="W7698">
        <v>0</v>
      </c>
      <c r="X7698">
        <v>0</v>
      </c>
      <c r="Y7698">
        <v>0</v>
      </c>
      <c r="Z7698">
        <v>0</v>
      </c>
      <c r="AA7698">
        <v>0</v>
      </c>
      <c r="AB7698">
        <v>0</v>
      </c>
      <c r="AC7698">
        <v>0</v>
      </c>
    </row>
    <row r="7699" spans="1:29">
      <c r="A7699" t="s">
        <v>1328</v>
      </c>
      <c r="B7699" t="s">
        <v>19</v>
      </c>
      <c r="C7699">
        <v>0</v>
      </c>
      <c r="D7699">
        <v>0</v>
      </c>
      <c r="E7699">
        <v>0</v>
      </c>
      <c r="F7699">
        <v>0</v>
      </c>
      <c r="G7699">
        <v>0</v>
      </c>
      <c r="H7699">
        <v>0</v>
      </c>
      <c r="I7699">
        <v>0</v>
      </c>
      <c r="J7699">
        <v>0</v>
      </c>
      <c r="K7699">
        <v>0</v>
      </c>
      <c r="L7699">
        <v>0</v>
      </c>
      <c r="M7699">
        <v>0</v>
      </c>
      <c r="N7699">
        <v>0</v>
      </c>
      <c r="O7699">
        <v>0</v>
      </c>
      <c r="P7699">
        <v>0</v>
      </c>
      <c r="Q7699">
        <v>0</v>
      </c>
      <c r="R7699">
        <v>0</v>
      </c>
      <c r="S7699">
        <v>0</v>
      </c>
      <c r="T7699">
        <v>0</v>
      </c>
      <c r="U7699">
        <v>0</v>
      </c>
      <c r="V7699">
        <v>0</v>
      </c>
      <c r="W7699">
        <v>0</v>
      </c>
      <c r="X7699">
        <v>0</v>
      </c>
      <c r="Y7699">
        <v>0</v>
      </c>
      <c r="Z7699">
        <v>0</v>
      </c>
      <c r="AA7699">
        <v>0</v>
      </c>
      <c r="AB7699">
        <v>0</v>
      </c>
      <c r="AC7699">
        <v>0</v>
      </c>
    </row>
    <row r="7700" spans="1:29">
      <c r="A7700" t="s">
        <v>1329</v>
      </c>
      <c r="B7700" t="s">
        <v>19</v>
      </c>
      <c r="C7700">
        <v>0</v>
      </c>
      <c r="D7700">
        <v>0</v>
      </c>
      <c r="E7700">
        <v>0</v>
      </c>
      <c r="F7700">
        <v>0</v>
      </c>
      <c r="G7700">
        <v>0</v>
      </c>
      <c r="H7700">
        <v>0</v>
      </c>
      <c r="I7700">
        <v>0</v>
      </c>
      <c r="J7700">
        <v>0</v>
      </c>
      <c r="K7700">
        <v>0</v>
      </c>
      <c r="L7700">
        <v>0</v>
      </c>
      <c r="M7700">
        <v>0</v>
      </c>
      <c r="N7700">
        <v>0</v>
      </c>
      <c r="O7700">
        <v>0</v>
      </c>
      <c r="P7700">
        <v>0</v>
      </c>
      <c r="Q7700">
        <v>0</v>
      </c>
      <c r="R7700">
        <v>0</v>
      </c>
      <c r="S7700">
        <v>0</v>
      </c>
      <c r="T7700">
        <v>0</v>
      </c>
      <c r="U7700">
        <v>0</v>
      </c>
      <c r="V7700">
        <v>0</v>
      </c>
      <c r="W7700">
        <v>0</v>
      </c>
      <c r="X7700">
        <v>0</v>
      </c>
      <c r="Y7700">
        <v>0</v>
      </c>
      <c r="Z7700">
        <v>0</v>
      </c>
      <c r="AA7700">
        <v>0</v>
      </c>
      <c r="AB7700">
        <v>0</v>
      </c>
      <c r="AC7700">
        <v>0</v>
      </c>
    </row>
    <row r="7701" spans="1:29">
      <c r="A7701" t="s">
        <v>1330</v>
      </c>
      <c r="B7701" t="s">
        <v>19</v>
      </c>
      <c r="C7701">
        <v>0</v>
      </c>
      <c r="D7701">
        <v>0</v>
      </c>
      <c r="E7701">
        <v>0</v>
      </c>
      <c r="F7701">
        <v>0</v>
      </c>
      <c r="G7701">
        <v>0</v>
      </c>
      <c r="H7701">
        <v>0</v>
      </c>
      <c r="I7701">
        <v>0</v>
      </c>
      <c r="J7701">
        <v>0</v>
      </c>
      <c r="K7701">
        <v>0</v>
      </c>
      <c r="L7701">
        <v>0</v>
      </c>
      <c r="M7701">
        <v>0</v>
      </c>
      <c r="N7701">
        <v>0</v>
      </c>
      <c r="O7701">
        <v>0</v>
      </c>
      <c r="P7701">
        <v>0</v>
      </c>
      <c r="Q7701">
        <v>0</v>
      </c>
      <c r="R7701">
        <v>0</v>
      </c>
      <c r="S7701">
        <v>0</v>
      </c>
      <c r="T7701">
        <v>0</v>
      </c>
      <c r="U7701">
        <v>0</v>
      </c>
      <c r="V7701">
        <v>0</v>
      </c>
      <c r="W7701">
        <v>0</v>
      </c>
      <c r="X7701">
        <v>0</v>
      </c>
      <c r="Y7701">
        <v>0</v>
      </c>
      <c r="Z7701">
        <v>0</v>
      </c>
      <c r="AA7701">
        <v>0</v>
      </c>
      <c r="AB7701">
        <v>0</v>
      </c>
      <c r="AC7701">
        <v>0</v>
      </c>
    </row>
    <row r="7702" spans="1:29">
      <c r="A7702" t="s">
        <v>1331</v>
      </c>
      <c r="B7702" t="s">
        <v>19</v>
      </c>
      <c r="C7702">
        <v>0</v>
      </c>
      <c r="D7702">
        <v>0</v>
      </c>
      <c r="E7702">
        <v>0</v>
      </c>
      <c r="F7702">
        <v>0</v>
      </c>
      <c r="G7702">
        <v>0</v>
      </c>
      <c r="H7702">
        <v>0</v>
      </c>
      <c r="I7702">
        <v>0</v>
      </c>
      <c r="J7702">
        <v>0</v>
      </c>
      <c r="K7702">
        <v>0</v>
      </c>
      <c r="L7702">
        <v>0</v>
      </c>
      <c r="M7702">
        <v>0</v>
      </c>
      <c r="N7702">
        <v>0</v>
      </c>
      <c r="O7702">
        <v>0</v>
      </c>
      <c r="P7702">
        <v>0</v>
      </c>
      <c r="Q7702">
        <v>0</v>
      </c>
      <c r="R7702">
        <v>0</v>
      </c>
      <c r="S7702">
        <v>0</v>
      </c>
      <c r="T7702">
        <v>0</v>
      </c>
      <c r="U7702">
        <v>0</v>
      </c>
      <c r="V7702">
        <v>0</v>
      </c>
      <c r="W7702">
        <v>0</v>
      </c>
      <c r="X7702">
        <v>0</v>
      </c>
      <c r="Y7702">
        <v>0</v>
      </c>
      <c r="Z7702">
        <v>0</v>
      </c>
      <c r="AA7702">
        <v>0</v>
      </c>
      <c r="AB7702">
        <v>0</v>
      </c>
      <c r="AC7702">
        <v>0</v>
      </c>
    </row>
    <row r="7703" spans="1:29">
      <c r="A7703" t="s">
        <v>1332</v>
      </c>
      <c r="B7703" t="s">
        <v>19</v>
      </c>
      <c r="C7703">
        <v>0</v>
      </c>
      <c r="D7703">
        <v>0</v>
      </c>
      <c r="E7703">
        <v>0</v>
      </c>
      <c r="F7703">
        <v>0</v>
      </c>
      <c r="G7703">
        <v>0</v>
      </c>
      <c r="H7703">
        <v>0</v>
      </c>
      <c r="I7703">
        <v>0</v>
      </c>
      <c r="J7703">
        <v>0</v>
      </c>
      <c r="K7703">
        <v>0</v>
      </c>
      <c r="L7703">
        <v>0</v>
      </c>
      <c r="M7703">
        <v>0</v>
      </c>
      <c r="N7703">
        <v>0</v>
      </c>
      <c r="O7703">
        <v>0</v>
      </c>
      <c r="P7703">
        <v>0</v>
      </c>
      <c r="Q7703">
        <v>0</v>
      </c>
      <c r="R7703">
        <v>0</v>
      </c>
      <c r="S7703">
        <v>0</v>
      </c>
      <c r="T7703">
        <v>0</v>
      </c>
      <c r="U7703">
        <v>0</v>
      </c>
      <c r="V7703">
        <v>0</v>
      </c>
      <c r="W7703">
        <v>0</v>
      </c>
      <c r="X7703">
        <v>0</v>
      </c>
      <c r="Y7703">
        <v>0</v>
      </c>
      <c r="Z7703">
        <v>0</v>
      </c>
      <c r="AA7703">
        <v>0</v>
      </c>
      <c r="AB7703">
        <v>0</v>
      </c>
      <c r="AC7703">
        <v>0</v>
      </c>
    </row>
    <row r="7704" spans="1:29">
      <c r="A7704" t="s">
        <v>1333</v>
      </c>
      <c r="B7704" t="s">
        <v>19</v>
      </c>
      <c r="C7704">
        <v>0</v>
      </c>
      <c r="D7704">
        <v>0</v>
      </c>
      <c r="E7704">
        <v>0</v>
      </c>
      <c r="F7704">
        <v>0</v>
      </c>
      <c r="G7704">
        <v>0</v>
      </c>
      <c r="H7704">
        <v>0</v>
      </c>
      <c r="I7704">
        <v>0</v>
      </c>
      <c r="J7704">
        <v>0</v>
      </c>
      <c r="K7704">
        <v>0</v>
      </c>
      <c r="L7704">
        <v>0</v>
      </c>
      <c r="M7704">
        <v>0</v>
      </c>
      <c r="N7704">
        <v>0</v>
      </c>
      <c r="O7704">
        <v>0</v>
      </c>
      <c r="P7704">
        <v>0</v>
      </c>
      <c r="Q7704">
        <v>0</v>
      </c>
      <c r="R7704">
        <v>0</v>
      </c>
      <c r="S7704">
        <v>0</v>
      </c>
      <c r="T7704">
        <v>0</v>
      </c>
      <c r="U7704">
        <v>0</v>
      </c>
      <c r="V7704">
        <v>0</v>
      </c>
      <c r="W7704">
        <v>0</v>
      </c>
      <c r="X7704">
        <v>0</v>
      </c>
      <c r="Y7704">
        <v>0</v>
      </c>
      <c r="Z7704">
        <v>0</v>
      </c>
      <c r="AA7704">
        <v>0</v>
      </c>
      <c r="AB7704">
        <v>0</v>
      </c>
      <c r="AC7704">
        <v>0</v>
      </c>
    </row>
    <row r="7705" spans="1:29">
      <c r="A7705" t="s">
        <v>1334</v>
      </c>
      <c r="B7705" t="s">
        <v>19</v>
      </c>
      <c r="C7705">
        <v>0</v>
      </c>
      <c r="D7705">
        <v>0</v>
      </c>
      <c r="E7705">
        <v>0</v>
      </c>
      <c r="F7705">
        <v>0</v>
      </c>
      <c r="G7705">
        <v>0</v>
      </c>
      <c r="H7705">
        <v>0</v>
      </c>
      <c r="I7705">
        <v>0</v>
      </c>
      <c r="J7705">
        <v>0</v>
      </c>
      <c r="K7705">
        <v>0</v>
      </c>
      <c r="L7705">
        <v>0</v>
      </c>
      <c r="M7705">
        <v>0</v>
      </c>
      <c r="N7705">
        <v>0</v>
      </c>
      <c r="O7705">
        <v>0</v>
      </c>
      <c r="P7705">
        <v>0</v>
      </c>
      <c r="Q7705">
        <v>0</v>
      </c>
      <c r="R7705">
        <v>0</v>
      </c>
      <c r="S7705">
        <v>0</v>
      </c>
      <c r="T7705">
        <v>0</v>
      </c>
      <c r="U7705">
        <v>0</v>
      </c>
      <c r="V7705">
        <v>0</v>
      </c>
      <c r="W7705">
        <v>0</v>
      </c>
      <c r="X7705">
        <v>0</v>
      </c>
      <c r="Y7705">
        <v>0</v>
      </c>
      <c r="Z7705">
        <v>0</v>
      </c>
      <c r="AA7705">
        <v>0</v>
      </c>
      <c r="AB7705">
        <v>0</v>
      </c>
      <c r="AC7705">
        <v>0</v>
      </c>
    </row>
    <row r="7706" spans="1:29">
      <c r="A7706" t="s">
        <v>1335</v>
      </c>
      <c r="B7706" t="s">
        <v>19</v>
      </c>
      <c r="C7706">
        <v>0</v>
      </c>
      <c r="D7706">
        <v>0</v>
      </c>
      <c r="E7706">
        <v>0</v>
      </c>
      <c r="F7706">
        <v>0</v>
      </c>
      <c r="G7706">
        <v>0</v>
      </c>
      <c r="H7706">
        <v>0</v>
      </c>
      <c r="I7706">
        <v>0</v>
      </c>
      <c r="J7706">
        <v>0</v>
      </c>
      <c r="K7706">
        <v>0</v>
      </c>
      <c r="L7706">
        <v>0</v>
      </c>
      <c r="M7706">
        <v>0</v>
      </c>
      <c r="N7706">
        <v>0</v>
      </c>
      <c r="O7706">
        <v>0</v>
      </c>
      <c r="P7706">
        <v>0</v>
      </c>
      <c r="Q7706">
        <v>0</v>
      </c>
      <c r="R7706">
        <v>0</v>
      </c>
      <c r="S7706">
        <v>0</v>
      </c>
      <c r="T7706">
        <v>0</v>
      </c>
      <c r="U7706">
        <v>0</v>
      </c>
      <c r="V7706">
        <v>0</v>
      </c>
      <c r="W7706">
        <v>0</v>
      </c>
      <c r="X7706">
        <v>0</v>
      </c>
      <c r="Y7706">
        <v>0</v>
      </c>
      <c r="Z7706">
        <v>0</v>
      </c>
      <c r="AA7706">
        <v>0</v>
      </c>
      <c r="AB7706">
        <v>0</v>
      </c>
      <c r="AC7706">
        <v>0</v>
      </c>
    </row>
    <row r="7707" spans="1:29">
      <c r="A7707" t="s">
        <v>1336</v>
      </c>
      <c r="B7707" t="s">
        <v>19</v>
      </c>
      <c r="C7707">
        <v>0</v>
      </c>
      <c r="D7707">
        <v>0</v>
      </c>
      <c r="E7707">
        <v>0</v>
      </c>
      <c r="F7707">
        <v>0</v>
      </c>
      <c r="G7707">
        <v>0</v>
      </c>
      <c r="H7707">
        <v>0</v>
      </c>
      <c r="I7707">
        <v>0</v>
      </c>
      <c r="J7707">
        <v>0</v>
      </c>
      <c r="K7707">
        <v>0</v>
      </c>
      <c r="L7707">
        <v>0</v>
      </c>
      <c r="M7707">
        <v>0</v>
      </c>
      <c r="N7707">
        <v>0</v>
      </c>
      <c r="O7707">
        <v>0</v>
      </c>
      <c r="P7707">
        <v>0</v>
      </c>
      <c r="Q7707">
        <v>0</v>
      </c>
      <c r="R7707">
        <v>0</v>
      </c>
      <c r="S7707">
        <v>0</v>
      </c>
      <c r="T7707">
        <v>0</v>
      </c>
      <c r="U7707">
        <v>0</v>
      </c>
      <c r="V7707">
        <v>0</v>
      </c>
      <c r="W7707">
        <v>0</v>
      </c>
      <c r="X7707">
        <v>0</v>
      </c>
      <c r="Y7707">
        <v>0</v>
      </c>
      <c r="Z7707">
        <v>0</v>
      </c>
      <c r="AA7707">
        <v>0</v>
      </c>
      <c r="AB7707">
        <v>0</v>
      </c>
      <c r="AC7707">
        <v>0</v>
      </c>
    </row>
    <row r="7708" spans="1:29">
      <c r="A7708" t="s">
        <v>1337</v>
      </c>
      <c r="B7708" t="s">
        <v>19</v>
      </c>
      <c r="C7708">
        <v>0</v>
      </c>
      <c r="D7708">
        <v>0</v>
      </c>
      <c r="E7708">
        <v>0</v>
      </c>
      <c r="F7708">
        <v>0</v>
      </c>
      <c r="G7708">
        <v>0</v>
      </c>
      <c r="H7708">
        <v>0</v>
      </c>
      <c r="I7708">
        <v>0</v>
      </c>
      <c r="J7708">
        <v>0</v>
      </c>
      <c r="K7708">
        <v>0</v>
      </c>
      <c r="L7708">
        <v>0</v>
      </c>
      <c r="M7708">
        <v>0</v>
      </c>
      <c r="N7708">
        <v>0</v>
      </c>
      <c r="O7708">
        <v>0</v>
      </c>
      <c r="P7708">
        <v>0</v>
      </c>
      <c r="Q7708">
        <v>0</v>
      </c>
      <c r="R7708">
        <v>0</v>
      </c>
      <c r="S7708">
        <v>0</v>
      </c>
      <c r="T7708">
        <v>0</v>
      </c>
      <c r="U7708">
        <v>0</v>
      </c>
      <c r="V7708">
        <v>0</v>
      </c>
      <c r="W7708">
        <v>0</v>
      </c>
      <c r="X7708">
        <v>0</v>
      </c>
      <c r="Y7708">
        <v>0</v>
      </c>
      <c r="Z7708">
        <v>0</v>
      </c>
      <c r="AA7708">
        <v>0</v>
      </c>
      <c r="AB7708">
        <v>0</v>
      </c>
      <c r="AC7708">
        <v>0</v>
      </c>
    </row>
    <row r="7709" spans="1:29">
      <c r="A7709" t="s">
        <v>1338</v>
      </c>
      <c r="B7709" t="s">
        <v>19</v>
      </c>
      <c r="C7709">
        <v>0</v>
      </c>
      <c r="D7709">
        <v>0</v>
      </c>
      <c r="E7709">
        <v>0</v>
      </c>
      <c r="F7709">
        <v>0</v>
      </c>
      <c r="G7709">
        <v>0</v>
      </c>
      <c r="H7709">
        <v>0</v>
      </c>
      <c r="I7709">
        <v>0</v>
      </c>
      <c r="J7709">
        <v>0</v>
      </c>
      <c r="K7709">
        <v>0</v>
      </c>
      <c r="L7709">
        <v>0</v>
      </c>
      <c r="M7709">
        <v>0</v>
      </c>
      <c r="N7709">
        <v>0</v>
      </c>
      <c r="O7709">
        <v>0</v>
      </c>
      <c r="P7709">
        <v>0</v>
      </c>
      <c r="Q7709">
        <v>0</v>
      </c>
      <c r="R7709">
        <v>0</v>
      </c>
      <c r="S7709">
        <v>0</v>
      </c>
      <c r="T7709">
        <v>0</v>
      </c>
      <c r="U7709">
        <v>0</v>
      </c>
      <c r="V7709">
        <v>0</v>
      </c>
      <c r="W7709">
        <v>0</v>
      </c>
      <c r="X7709">
        <v>0</v>
      </c>
      <c r="Y7709">
        <v>0</v>
      </c>
      <c r="Z7709">
        <v>0</v>
      </c>
      <c r="AA7709">
        <v>0</v>
      </c>
      <c r="AB7709">
        <v>0</v>
      </c>
      <c r="AC7709">
        <v>0</v>
      </c>
    </row>
    <row r="7710" spans="1:29">
      <c r="A7710" t="s">
        <v>1339</v>
      </c>
      <c r="B7710" t="s">
        <v>19</v>
      </c>
      <c r="C7710">
        <v>0</v>
      </c>
      <c r="D7710">
        <v>0</v>
      </c>
      <c r="E7710">
        <v>0</v>
      </c>
      <c r="F7710">
        <v>0</v>
      </c>
      <c r="G7710">
        <v>0</v>
      </c>
      <c r="H7710">
        <v>0</v>
      </c>
      <c r="I7710">
        <v>0</v>
      </c>
      <c r="J7710">
        <v>0</v>
      </c>
      <c r="K7710">
        <v>0</v>
      </c>
      <c r="L7710">
        <v>0</v>
      </c>
      <c r="M7710">
        <v>0</v>
      </c>
      <c r="N7710">
        <v>0</v>
      </c>
      <c r="O7710">
        <v>0</v>
      </c>
      <c r="P7710">
        <v>0</v>
      </c>
      <c r="Q7710">
        <v>0</v>
      </c>
      <c r="R7710">
        <v>0</v>
      </c>
      <c r="S7710">
        <v>0</v>
      </c>
      <c r="T7710">
        <v>0</v>
      </c>
      <c r="U7710">
        <v>0</v>
      </c>
      <c r="V7710">
        <v>0</v>
      </c>
      <c r="W7710">
        <v>0</v>
      </c>
      <c r="X7710">
        <v>0</v>
      </c>
      <c r="Y7710">
        <v>0</v>
      </c>
      <c r="Z7710">
        <v>0</v>
      </c>
      <c r="AA7710">
        <v>0</v>
      </c>
      <c r="AB7710">
        <v>0</v>
      </c>
      <c r="AC7710">
        <v>0</v>
      </c>
    </row>
    <row r="7711" spans="1:29">
      <c r="A7711" t="s">
        <v>1340</v>
      </c>
      <c r="B7711" t="s">
        <v>19</v>
      </c>
      <c r="C7711">
        <v>0</v>
      </c>
      <c r="D7711">
        <v>0</v>
      </c>
      <c r="E7711">
        <v>0</v>
      </c>
      <c r="F7711">
        <v>0</v>
      </c>
      <c r="G7711">
        <v>0</v>
      </c>
      <c r="H7711">
        <v>0</v>
      </c>
      <c r="I7711">
        <v>0</v>
      </c>
      <c r="J7711">
        <v>0</v>
      </c>
      <c r="K7711">
        <v>0</v>
      </c>
      <c r="L7711">
        <v>0</v>
      </c>
      <c r="M7711">
        <v>0</v>
      </c>
      <c r="N7711">
        <v>0</v>
      </c>
      <c r="O7711">
        <v>0</v>
      </c>
      <c r="P7711">
        <v>0</v>
      </c>
      <c r="Q7711">
        <v>0</v>
      </c>
      <c r="R7711">
        <v>0</v>
      </c>
      <c r="S7711">
        <v>0</v>
      </c>
      <c r="T7711">
        <v>0</v>
      </c>
      <c r="U7711">
        <v>0</v>
      </c>
      <c r="V7711">
        <v>0</v>
      </c>
      <c r="W7711">
        <v>0</v>
      </c>
      <c r="X7711">
        <v>0</v>
      </c>
      <c r="Y7711">
        <v>0</v>
      </c>
      <c r="Z7711">
        <v>0</v>
      </c>
      <c r="AA7711">
        <v>0</v>
      </c>
      <c r="AB7711">
        <v>0</v>
      </c>
      <c r="AC7711">
        <v>0</v>
      </c>
    </row>
    <row r="7712" spans="1:29">
      <c r="A7712" t="s">
        <v>1341</v>
      </c>
      <c r="B7712" t="s">
        <v>19</v>
      </c>
      <c r="C7712">
        <v>0</v>
      </c>
      <c r="D7712">
        <v>0</v>
      </c>
      <c r="E7712">
        <v>0</v>
      </c>
      <c r="F7712">
        <v>0</v>
      </c>
      <c r="G7712">
        <v>0</v>
      </c>
      <c r="H7712">
        <v>0</v>
      </c>
      <c r="I7712">
        <v>0</v>
      </c>
      <c r="J7712">
        <v>0</v>
      </c>
      <c r="K7712">
        <v>0</v>
      </c>
      <c r="L7712">
        <v>0</v>
      </c>
      <c r="M7712">
        <v>0</v>
      </c>
      <c r="N7712">
        <v>0</v>
      </c>
      <c r="O7712">
        <v>0</v>
      </c>
      <c r="P7712">
        <v>0</v>
      </c>
      <c r="Q7712">
        <v>0</v>
      </c>
      <c r="R7712">
        <v>0</v>
      </c>
      <c r="S7712">
        <v>0</v>
      </c>
      <c r="T7712">
        <v>0</v>
      </c>
      <c r="U7712">
        <v>0</v>
      </c>
      <c r="V7712">
        <v>0</v>
      </c>
      <c r="W7712">
        <v>0</v>
      </c>
      <c r="X7712">
        <v>0</v>
      </c>
      <c r="Y7712">
        <v>0</v>
      </c>
      <c r="Z7712">
        <v>0</v>
      </c>
      <c r="AA7712">
        <v>0</v>
      </c>
      <c r="AB7712">
        <v>0</v>
      </c>
      <c r="AC7712">
        <v>0</v>
      </c>
    </row>
    <row r="7713" spans="1:29">
      <c r="A7713" t="s">
        <v>1342</v>
      </c>
      <c r="B7713" t="s">
        <v>19</v>
      </c>
      <c r="C7713" s="2">
        <v>6864930</v>
      </c>
      <c r="D7713" s="2">
        <v>6690180</v>
      </c>
      <c r="E7713" s="2">
        <v>6458680</v>
      </c>
      <c r="F7713" s="2">
        <v>6188750</v>
      </c>
      <c r="G7713" s="2">
        <v>5910320</v>
      </c>
      <c r="H7713" s="2">
        <v>5631930</v>
      </c>
      <c r="I7713" s="2">
        <v>5367030</v>
      </c>
      <c r="J7713" s="2">
        <v>5108840</v>
      </c>
      <c r="K7713" s="2">
        <v>4859480</v>
      </c>
      <c r="L7713" s="2">
        <v>4617050</v>
      </c>
      <c r="M7713" s="2">
        <v>4421770</v>
      </c>
      <c r="N7713" s="2">
        <v>4215850</v>
      </c>
      <c r="O7713" s="2">
        <v>4011870</v>
      </c>
      <c r="P7713" s="2">
        <v>3839670</v>
      </c>
      <c r="Q7713" s="2">
        <v>3694180</v>
      </c>
      <c r="R7713" s="2">
        <v>3554740</v>
      </c>
      <c r="S7713" s="2">
        <v>3425630</v>
      </c>
      <c r="T7713" s="2">
        <v>3314430</v>
      </c>
      <c r="U7713" s="2">
        <v>3207630</v>
      </c>
      <c r="V7713" s="2">
        <v>3113010</v>
      </c>
      <c r="W7713" s="2">
        <v>3021530</v>
      </c>
      <c r="X7713" s="2">
        <v>2941630</v>
      </c>
      <c r="Y7713" s="2">
        <v>2868000</v>
      </c>
      <c r="Z7713" s="2">
        <v>2812420</v>
      </c>
      <c r="AA7713" s="2">
        <v>2750530</v>
      </c>
      <c r="AB7713" s="2">
        <v>2695850</v>
      </c>
      <c r="AC7713" s="2">
        <v>2656050</v>
      </c>
    </row>
    <row r="7714" spans="1:29">
      <c r="A7714" t="s">
        <v>1343</v>
      </c>
      <c r="B7714" t="s">
        <v>19</v>
      </c>
      <c r="C7714">
        <v>0</v>
      </c>
      <c r="D7714">
        <v>0</v>
      </c>
      <c r="E7714">
        <v>0</v>
      </c>
      <c r="F7714">
        <v>0</v>
      </c>
      <c r="G7714">
        <v>0</v>
      </c>
      <c r="H7714">
        <v>0</v>
      </c>
      <c r="I7714">
        <v>0</v>
      </c>
      <c r="J7714">
        <v>0</v>
      </c>
      <c r="K7714">
        <v>0</v>
      </c>
      <c r="L7714">
        <v>0</v>
      </c>
      <c r="M7714">
        <v>0</v>
      </c>
      <c r="N7714">
        <v>0</v>
      </c>
      <c r="O7714">
        <v>0</v>
      </c>
      <c r="P7714">
        <v>0</v>
      </c>
      <c r="Q7714">
        <v>0</v>
      </c>
      <c r="R7714">
        <v>0</v>
      </c>
      <c r="S7714">
        <v>0</v>
      </c>
      <c r="T7714">
        <v>0</v>
      </c>
      <c r="U7714">
        <v>0</v>
      </c>
      <c r="V7714">
        <v>0</v>
      </c>
      <c r="W7714">
        <v>0</v>
      </c>
      <c r="X7714">
        <v>0</v>
      </c>
      <c r="Y7714">
        <v>0</v>
      </c>
      <c r="Z7714">
        <v>0</v>
      </c>
      <c r="AA7714">
        <v>0</v>
      </c>
      <c r="AB7714">
        <v>0</v>
      </c>
      <c r="AC7714">
        <v>0</v>
      </c>
    </row>
    <row r="7715" spans="1:29">
      <c r="A7715" t="s">
        <v>1344</v>
      </c>
      <c r="B7715" t="s">
        <v>19</v>
      </c>
      <c r="C7715">
        <v>244019</v>
      </c>
      <c r="D7715">
        <v>237807</v>
      </c>
      <c r="E7715">
        <v>229578</v>
      </c>
      <c r="F7715">
        <v>219983</v>
      </c>
      <c r="G7715">
        <v>210086</v>
      </c>
      <c r="H7715">
        <v>200191</v>
      </c>
      <c r="I7715">
        <v>190775</v>
      </c>
      <c r="J7715">
        <v>181597</v>
      </c>
      <c r="K7715">
        <v>172734</v>
      </c>
      <c r="L7715">
        <v>164116</v>
      </c>
      <c r="M7715">
        <v>157175</v>
      </c>
      <c r="N7715">
        <v>149855</v>
      </c>
      <c r="O7715">
        <v>142605</v>
      </c>
      <c r="P7715">
        <v>136484</v>
      </c>
      <c r="Q7715">
        <v>131312</v>
      </c>
      <c r="R7715">
        <v>126355</v>
      </c>
      <c r="S7715">
        <v>121766</v>
      </c>
      <c r="T7715">
        <v>117813</v>
      </c>
      <c r="U7715">
        <v>114017</v>
      </c>
      <c r="V7715">
        <v>110654</v>
      </c>
      <c r="W7715">
        <v>107402</v>
      </c>
      <c r="X7715">
        <v>104562</v>
      </c>
      <c r="Y7715">
        <v>101945</v>
      </c>
      <c r="Z7715">
        <v>99969.2</v>
      </c>
      <c r="AA7715">
        <v>97769.4</v>
      </c>
      <c r="AB7715">
        <v>95825.600000000006</v>
      </c>
      <c r="AC7715">
        <v>94411.199999999997</v>
      </c>
    </row>
    <row r="7716" spans="1:29">
      <c r="A7716" t="s">
        <v>1345</v>
      </c>
      <c r="B7716" t="s">
        <v>19</v>
      </c>
      <c r="C7716">
        <v>0</v>
      </c>
      <c r="D7716">
        <v>0</v>
      </c>
      <c r="E7716">
        <v>0</v>
      </c>
      <c r="F7716">
        <v>0</v>
      </c>
      <c r="G7716">
        <v>0</v>
      </c>
      <c r="H7716">
        <v>0</v>
      </c>
      <c r="I7716">
        <v>0</v>
      </c>
      <c r="J7716">
        <v>0</v>
      </c>
      <c r="K7716">
        <v>0</v>
      </c>
      <c r="L7716">
        <v>0</v>
      </c>
      <c r="M7716">
        <v>0</v>
      </c>
      <c r="N7716">
        <v>0</v>
      </c>
      <c r="O7716">
        <v>0</v>
      </c>
      <c r="P7716">
        <v>0</v>
      </c>
      <c r="Q7716">
        <v>0</v>
      </c>
      <c r="R7716">
        <v>0</v>
      </c>
      <c r="S7716">
        <v>0</v>
      </c>
      <c r="T7716">
        <v>0</v>
      </c>
      <c r="U7716">
        <v>0</v>
      </c>
      <c r="V7716">
        <v>0</v>
      </c>
      <c r="W7716">
        <v>0</v>
      </c>
      <c r="X7716">
        <v>0</v>
      </c>
      <c r="Y7716">
        <v>0</v>
      </c>
      <c r="Z7716">
        <v>0</v>
      </c>
      <c r="AA7716">
        <v>0</v>
      </c>
      <c r="AB7716">
        <v>0</v>
      </c>
      <c r="AC7716">
        <v>0</v>
      </c>
    </row>
    <row r="7717" spans="1:29">
      <c r="A7717" t="s">
        <v>1346</v>
      </c>
      <c r="B7717" t="s">
        <v>19</v>
      </c>
      <c r="C7717">
        <v>0</v>
      </c>
      <c r="D7717">
        <v>0</v>
      </c>
      <c r="E7717">
        <v>0</v>
      </c>
      <c r="F7717">
        <v>0</v>
      </c>
      <c r="G7717">
        <v>0</v>
      </c>
      <c r="H7717">
        <v>0</v>
      </c>
      <c r="I7717">
        <v>0</v>
      </c>
      <c r="J7717">
        <v>0</v>
      </c>
      <c r="K7717">
        <v>0</v>
      </c>
      <c r="L7717">
        <v>0</v>
      </c>
      <c r="M7717">
        <v>0</v>
      </c>
      <c r="N7717">
        <v>0</v>
      </c>
      <c r="O7717">
        <v>0</v>
      </c>
      <c r="P7717">
        <v>0</v>
      </c>
      <c r="Q7717">
        <v>0</v>
      </c>
      <c r="R7717">
        <v>0</v>
      </c>
      <c r="S7717">
        <v>0</v>
      </c>
      <c r="T7717">
        <v>0</v>
      </c>
      <c r="U7717">
        <v>0</v>
      </c>
      <c r="V7717">
        <v>0</v>
      </c>
      <c r="W7717">
        <v>0</v>
      </c>
      <c r="X7717">
        <v>0</v>
      </c>
      <c r="Y7717">
        <v>0</v>
      </c>
      <c r="Z7717">
        <v>0</v>
      </c>
      <c r="AA7717">
        <v>0</v>
      </c>
      <c r="AB7717">
        <v>0</v>
      </c>
      <c r="AC7717">
        <v>0</v>
      </c>
    </row>
    <row r="7718" spans="1:29">
      <c r="A7718" t="s">
        <v>1347</v>
      </c>
      <c r="B7718" t="s">
        <v>19</v>
      </c>
      <c r="C7718">
        <v>0</v>
      </c>
      <c r="D7718">
        <v>0</v>
      </c>
      <c r="E7718">
        <v>0</v>
      </c>
      <c r="F7718">
        <v>0</v>
      </c>
      <c r="G7718">
        <v>0</v>
      </c>
      <c r="H7718">
        <v>0</v>
      </c>
      <c r="I7718">
        <v>0</v>
      </c>
      <c r="J7718">
        <v>0</v>
      </c>
      <c r="K7718">
        <v>0</v>
      </c>
      <c r="L7718">
        <v>0</v>
      </c>
      <c r="M7718">
        <v>0</v>
      </c>
      <c r="N7718">
        <v>0</v>
      </c>
      <c r="O7718">
        <v>0</v>
      </c>
      <c r="P7718">
        <v>0</v>
      </c>
      <c r="Q7718">
        <v>0</v>
      </c>
      <c r="R7718">
        <v>0</v>
      </c>
      <c r="S7718">
        <v>0</v>
      </c>
      <c r="T7718">
        <v>0</v>
      </c>
      <c r="U7718">
        <v>0</v>
      </c>
      <c r="V7718">
        <v>0</v>
      </c>
      <c r="W7718">
        <v>0</v>
      </c>
      <c r="X7718">
        <v>0</v>
      </c>
      <c r="Y7718">
        <v>0</v>
      </c>
      <c r="Z7718">
        <v>0</v>
      </c>
      <c r="AA7718">
        <v>0</v>
      </c>
      <c r="AB7718">
        <v>0</v>
      </c>
      <c r="AC7718">
        <v>0</v>
      </c>
    </row>
    <row r="7719" spans="1:29">
      <c r="A7719" t="s">
        <v>1348</v>
      </c>
      <c r="B7719" t="s">
        <v>19</v>
      </c>
      <c r="C7719">
        <v>0</v>
      </c>
      <c r="D7719">
        <v>0</v>
      </c>
      <c r="E7719">
        <v>0</v>
      </c>
      <c r="F7719">
        <v>0</v>
      </c>
      <c r="G7719">
        <v>0</v>
      </c>
      <c r="H7719">
        <v>0</v>
      </c>
      <c r="I7719">
        <v>0</v>
      </c>
      <c r="J7719">
        <v>0</v>
      </c>
      <c r="K7719">
        <v>0</v>
      </c>
      <c r="L7719">
        <v>0</v>
      </c>
      <c r="M7719">
        <v>0</v>
      </c>
      <c r="N7719">
        <v>0</v>
      </c>
      <c r="O7719">
        <v>0</v>
      </c>
      <c r="P7719">
        <v>0</v>
      </c>
      <c r="Q7719">
        <v>0</v>
      </c>
      <c r="R7719">
        <v>0</v>
      </c>
      <c r="S7719">
        <v>0</v>
      </c>
      <c r="T7719">
        <v>0</v>
      </c>
      <c r="U7719">
        <v>0</v>
      </c>
      <c r="V7719">
        <v>0</v>
      </c>
      <c r="W7719">
        <v>0</v>
      </c>
      <c r="X7719">
        <v>0</v>
      </c>
      <c r="Y7719">
        <v>0</v>
      </c>
      <c r="Z7719">
        <v>0</v>
      </c>
      <c r="AA7719">
        <v>0</v>
      </c>
      <c r="AB7719">
        <v>0</v>
      </c>
      <c r="AC7719">
        <v>0</v>
      </c>
    </row>
    <row r="7720" spans="1:29">
      <c r="A7720" t="s">
        <v>1349</v>
      </c>
      <c r="B7720" t="s">
        <v>19</v>
      </c>
      <c r="C7720">
        <v>0</v>
      </c>
      <c r="D7720">
        <v>0</v>
      </c>
      <c r="E7720">
        <v>0</v>
      </c>
      <c r="F7720">
        <v>0</v>
      </c>
      <c r="G7720">
        <v>0</v>
      </c>
      <c r="H7720">
        <v>0</v>
      </c>
      <c r="I7720">
        <v>0</v>
      </c>
      <c r="J7720">
        <v>0</v>
      </c>
      <c r="K7720">
        <v>0</v>
      </c>
      <c r="L7720">
        <v>0</v>
      </c>
      <c r="M7720">
        <v>0</v>
      </c>
      <c r="N7720">
        <v>0</v>
      </c>
      <c r="O7720">
        <v>0</v>
      </c>
      <c r="P7720">
        <v>0</v>
      </c>
      <c r="Q7720">
        <v>0</v>
      </c>
      <c r="R7720">
        <v>0</v>
      </c>
      <c r="S7720">
        <v>0</v>
      </c>
      <c r="T7720">
        <v>0</v>
      </c>
      <c r="U7720">
        <v>0</v>
      </c>
      <c r="V7720">
        <v>0</v>
      </c>
      <c r="W7720">
        <v>0</v>
      </c>
      <c r="X7720">
        <v>0</v>
      </c>
      <c r="Y7720">
        <v>0</v>
      </c>
      <c r="Z7720">
        <v>0</v>
      </c>
      <c r="AA7720">
        <v>0</v>
      </c>
      <c r="AB7720">
        <v>0</v>
      </c>
      <c r="AC7720">
        <v>0</v>
      </c>
    </row>
    <row r="7721" spans="1:29">
      <c r="A7721" t="s">
        <v>1350</v>
      </c>
      <c r="B7721" t="s">
        <v>19</v>
      </c>
      <c r="C7721">
        <v>0</v>
      </c>
      <c r="D7721">
        <v>0</v>
      </c>
      <c r="E7721">
        <v>0</v>
      </c>
      <c r="F7721">
        <v>0</v>
      </c>
      <c r="G7721">
        <v>0</v>
      </c>
      <c r="H7721">
        <v>0</v>
      </c>
      <c r="I7721">
        <v>0</v>
      </c>
      <c r="J7721">
        <v>0</v>
      </c>
      <c r="K7721">
        <v>0</v>
      </c>
      <c r="L7721">
        <v>0</v>
      </c>
      <c r="M7721">
        <v>0</v>
      </c>
      <c r="N7721">
        <v>0</v>
      </c>
      <c r="O7721">
        <v>0</v>
      </c>
      <c r="P7721">
        <v>0</v>
      </c>
      <c r="Q7721">
        <v>0</v>
      </c>
      <c r="R7721">
        <v>0</v>
      </c>
      <c r="S7721">
        <v>0</v>
      </c>
      <c r="T7721">
        <v>0</v>
      </c>
      <c r="U7721">
        <v>0</v>
      </c>
      <c r="V7721">
        <v>0</v>
      </c>
      <c r="W7721">
        <v>0</v>
      </c>
      <c r="X7721">
        <v>0</v>
      </c>
      <c r="Y7721">
        <v>0</v>
      </c>
      <c r="Z7721">
        <v>0</v>
      </c>
      <c r="AA7721">
        <v>0</v>
      </c>
      <c r="AB7721">
        <v>0</v>
      </c>
      <c r="AC7721">
        <v>0</v>
      </c>
    </row>
    <row r="7722" spans="1:29">
      <c r="A7722" t="s">
        <v>1351</v>
      </c>
      <c r="B7722" t="s">
        <v>19</v>
      </c>
      <c r="C7722">
        <v>0</v>
      </c>
      <c r="D7722">
        <v>0</v>
      </c>
      <c r="E7722">
        <v>0</v>
      </c>
      <c r="F7722">
        <v>0</v>
      </c>
      <c r="G7722">
        <v>0</v>
      </c>
      <c r="H7722">
        <v>0</v>
      </c>
      <c r="I7722">
        <v>0</v>
      </c>
      <c r="J7722">
        <v>0</v>
      </c>
      <c r="K7722">
        <v>0</v>
      </c>
      <c r="L7722">
        <v>0</v>
      </c>
      <c r="M7722">
        <v>0</v>
      </c>
      <c r="N7722">
        <v>0</v>
      </c>
      <c r="O7722">
        <v>0</v>
      </c>
      <c r="P7722">
        <v>0</v>
      </c>
      <c r="Q7722">
        <v>0</v>
      </c>
      <c r="R7722">
        <v>0</v>
      </c>
      <c r="S7722">
        <v>0</v>
      </c>
      <c r="T7722">
        <v>0</v>
      </c>
      <c r="U7722">
        <v>0</v>
      </c>
      <c r="V7722">
        <v>0</v>
      </c>
      <c r="W7722">
        <v>0</v>
      </c>
      <c r="X7722">
        <v>0</v>
      </c>
      <c r="Y7722">
        <v>0</v>
      </c>
      <c r="Z7722">
        <v>0</v>
      </c>
      <c r="AA7722">
        <v>0</v>
      </c>
      <c r="AB7722">
        <v>0</v>
      </c>
      <c r="AC7722">
        <v>0</v>
      </c>
    </row>
    <row r="7723" spans="1:29">
      <c r="A7723" t="s">
        <v>1352</v>
      </c>
      <c r="B7723" t="s">
        <v>19</v>
      </c>
      <c r="C7723">
        <v>0</v>
      </c>
      <c r="D7723">
        <v>0</v>
      </c>
      <c r="E7723">
        <v>0</v>
      </c>
      <c r="F7723">
        <v>0</v>
      </c>
      <c r="G7723">
        <v>0</v>
      </c>
      <c r="H7723">
        <v>0</v>
      </c>
      <c r="I7723">
        <v>0</v>
      </c>
      <c r="J7723">
        <v>0</v>
      </c>
      <c r="K7723">
        <v>0</v>
      </c>
      <c r="L7723">
        <v>0</v>
      </c>
      <c r="M7723">
        <v>0</v>
      </c>
      <c r="N7723">
        <v>0</v>
      </c>
      <c r="O7723">
        <v>0</v>
      </c>
      <c r="P7723">
        <v>0</v>
      </c>
      <c r="Q7723">
        <v>0</v>
      </c>
      <c r="R7723">
        <v>0</v>
      </c>
      <c r="S7723">
        <v>0</v>
      </c>
      <c r="T7723">
        <v>0</v>
      </c>
      <c r="U7723">
        <v>0</v>
      </c>
      <c r="V7723">
        <v>0</v>
      </c>
      <c r="W7723">
        <v>0</v>
      </c>
      <c r="X7723">
        <v>0</v>
      </c>
      <c r="Y7723">
        <v>0</v>
      </c>
      <c r="Z7723">
        <v>0</v>
      </c>
      <c r="AA7723">
        <v>0</v>
      </c>
      <c r="AB7723">
        <v>0</v>
      </c>
      <c r="AC7723">
        <v>0</v>
      </c>
    </row>
    <row r="7724" spans="1:29">
      <c r="A7724" t="s">
        <v>1353</v>
      </c>
      <c r="B7724" t="s">
        <v>19</v>
      </c>
      <c r="C7724">
        <v>0</v>
      </c>
      <c r="D7724">
        <v>0</v>
      </c>
      <c r="E7724">
        <v>0</v>
      </c>
      <c r="F7724">
        <v>0</v>
      </c>
      <c r="G7724">
        <v>0</v>
      </c>
      <c r="H7724">
        <v>0</v>
      </c>
      <c r="I7724">
        <v>0</v>
      </c>
      <c r="J7724">
        <v>0</v>
      </c>
      <c r="K7724">
        <v>0</v>
      </c>
      <c r="L7724">
        <v>0</v>
      </c>
      <c r="M7724">
        <v>0</v>
      </c>
      <c r="N7724">
        <v>0</v>
      </c>
      <c r="O7724">
        <v>0</v>
      </c>
      <c r="P7724">
        <v>0</v>
      </c>
      <c r="Q7724">
        <v>0</v>
      </c>
      <c r="R7724">
        <v>0</v>
      </c>
      <c r="S7724">
        <v>0</v>
      </c>
      <c r="T7724">
        <v>0</v>
      </c>
      <c r="U7724">
        <v>0</v>
      </c>
      <c r="V7724">
        <v>0</v>
      </c>
      <c r="W7724">
        <v>0</v>
      </c>
      <c r="X7724">
        <v>0</v>
      </c>
      <c r="Y7724">
        <v>0</v>
      </c>
      <c r="Z7724">
        <v>0</v>
      </c>
      <c r="AA7724">
        <v>0</v>
      </c>
      <c r="AB7724">
        <v>0</v>
      </c>
      <c r="AC7724">
        <v>0</v>
      </c>
    </row>
    <row r="7725" spans="1:29">
      <c r="A7725" t="s">
        <v>1354</v>
      </c>
      <c r="B7725" t="s">
        <v>19</v>
      </c>
      <c r="C7725">
        <v>0</v>
      </c>
      <c r="D7725">
        <v>0</v>
      </c>
      <c r="E7725">
        <v>0</v>
      </c>
      <c r="F7725">
        <v>0</v>
      </c>
      <c r="G7725">
        <v>0</v>
      </c>
      <c r="H7725">
        <v>0</v>
      </c>
      <c r="I7725">
        <v>0</v>
      </c>
      <c r="J7725">
        <v>0</v>
      </c>
      <c r="K7725">
        <v>0</v>
      </c>
      <c r="L7725">
        <v>0</v>
      </c>
      <c r="M7725">
        <v>0</v>
      </c>
      <c r="N7725">
        <v>0</v>
      </c>
      <c r="O7725">
        <v>0</v>
      </c>
      <c r="P7725">
        <v>0</v>
      </c>
      <c r="Q7725">
        <v>0</v>
      </c>
      <c r="R7725">
        <v>0</v>
      </c>
      <c r="S7725">
        <v>0</v>
      </c>
      <c r="T7725">
        <v>0</v>
      </c>
      <c r="U7725">
        <v>0</v>
      </c>
      <c r="V7725">
        <v>0</v>
      </c>
      <c r="W7725">
        <v>0</v>
      </c>
      <c r="X7725">
        <v>0</v>
      </c>
      <c r="Y7725">
        <v>0</v>
      </c>
      <c r="Z7725">
        <v>0</v>
      </c>
      <c r="AA7725">
        <v>0</v>
      </c>
      <c r="AB7725">
        <v>0</v>
      </c>
      <c r="AC7725">
        <v>0</v>
      </c>
    </row>
    <row r="7726" spans="1:29">
      <c r="A7726" t="s">
        <v>1355</v>
      </c>
      <c r="B7726" t="s">
        <v>19</v>
      </c>
      <c r="C7726">
        <v>0</v>
      </c>
      <c r="D7726">
        <v>0</v>
      </c>
      <c r="E7726">
        <v>0</v>
      </c>
      <c r="F7726">
        <v>0</v>
      </c>
      <c r="G7726">
        <v>0</v>
      </c>
      <c r="H7726">
        <v>0</v>
      </c>
      <c r="I7726">
        <v>0</v>
      </c>
      <c r="J7726">
        <v>0</v>
      </c>
      <c r="K7726">
        <v>0</v>
      </c>
      <c r="L7726">
        <v>0</v>
      </c>
      <c r="M7726">
        <v>0</v>
      </c>
      <c r="N7726">
        <v>0</v>
      </c>
      <c r="O7726">
        <v>0</v>
      </c>
      <c r="P7726">
        <v>0</v>
      </c>
      <c r="Q7726">
        <v>0</v>
      </c>
      <c r="R7726">
        <v>0</v>
      </c>
      <c r="S7726">
        <v>0</v>
      </c>
      <c r="T7726">
        <v>0</v>
      </c>
      <c r="U7726">
        <v>0</v>
      </c>
      <c r="V7726">
        <v>0</v>
      </c>
      <c r="W7726">
        <v>0</v>
      </c>
      <c r="X7726">
        <v>0</v>
      </c>
      <c r="Y7726">
        <v>0</v>
      </c>
      <c r="Z7726">
        <v>0</v>
      </c>
      <c r="AA7726">
        <v>0</v>
      </c>
      <c r="AB7726">
        <v>0</v>
      </c>
      <c r="AC7726">
        <v>0</v>
      </c>
    </row>
    <row r="7727" spans="1:29">
      <c r="A7727" t="s">
        <v>1356</v>
      </c>
      <c r="B7727" t="s">
        <v>19</v>
      </c>
      <c r="C7727">
        <v>0</v>
      </c>
      <c r="D7727">
        <v>0</v>
      </c>
      <c r="E7727">
        <v>0</v>
      </c>
      <c r="F7727">
        <v>0</v>
      </c>
      <c r="G7727">
        <v>0</v>
      </c>
      <c r="H7727">
        <v>0</v>
      </c>
      <c r="I7727">
        <v>0</v>
      </c>
      <c r="J7727">
        <v>0</v>
      </c>
      <c r="K7727">
        <v>0</v>
      </c>
      <c r="L7727">
        <v>0</v>
      </c>
      <c r="M7727">
        <v>0</v>
      </c>
      <c r="N7727">
        <v>0</v>
      </c>
      <c r="O7727">
        <v>0</v>
      </c>
      <c r="P7727">
        <v>0</v>
      </c>
      <c r="Q7727">
        <v>0</v>
      </c>
      <c r="R7727">
        <v>0</v>
      </c>
      <c r="S7727">
        <v>0</v>
      </c>
      <c r="T7727">
        <v>0</v>
      </c>
      <c r="U7727">
        <v>0</v>
      </c>
      <c r="V7727">
        <v>0</v>
      </c>
      <c r="W7727">
        <v>0</v>
      </c>
      <c r="X7727">
        <v>0</v>
      </c>
      <c r="Y7727">
        <v>0</v>
      </c>
      <c r="Z7727">
        <v>0</v>
      </c>
      <c r="AA7727">
        <v>0</v>
      </c>
      <c r="AB7727">
        <v>0</v>
      </c>
      <c r="AC7727">
        <v>0</v>
      </c>
    </row>
    <row r="7728" spans="1:29">
      <c r="A7728" t="s">
        <v>1357</v>
      </c>
      <c r="B7728" t="s">
        <v>19</v>
      </c>
      <c r="C7728">
        <v>0</v>
      </c>
      <c r="D7728">
        <v>0</v>
      </c>
      <c r="E7728">
        <v>0</v>
      </c>
      <c r="F7728">
        <v>0</v>
      </c>
      <c r="G7728">
        <v>0</v>
      </c>
      <c r="H7728">
        <v>0</v>
      </c>
      <c r="I7728">
        <v>0</v>
      </c>
      <c r="J7728">
        <v>0</v>
      </c>
      <c r="K7728">
        <v>0</v>
      </c>
      <c r="L7728">
        <v>0</v>
      </c>
      <c r="M7728">
        <v>0</v>
      </c>
      <c r="N7728">
        <v>0</v>
      </c>
      <c r="O7728">
        <v>0</v>
      </c>
      <c r="P7728">
        <v>0</v>
      </c>
      <c r="Q7728">
        <v>0</v>
      </c>
      <c r="R7728">
        <v>0</v>
      </c>
      <c r="S7728">
        <v>0</v>
      </c>
      <c r="T7728">
        <v>0</v>
      </c>
      <c r="U7728">
        <v>0</v>
      </c>
      <c r="V7728">
        <v>0</v>
      </c>
      <c r="W7728">
        <v>0</v>
      </c>
      <c r="X7728">
        <v>0</v>
      </c>
      <c r="Y7728">
        <v>0</v>
      </c>
      <c r="Z7728">
        <v>0</v>
      </c>
      <c r="AA7728">
        <v>0</v>
      </c>
      <c r="AB7728">
        <v>0</v>
      </c>
      <c r="AC7728">
        <v>0</v>
      </c>
    </row>
    <row r="7729" spans="1:29">
      <c r="A7729" t="s">
        <v>1358</v>
      </c>
      <c r="B7729" t="s">
        <v>19</v>
      </c>
      <c r="C7729">
        <v>0</v>
      </c>
      <c r="D7729">
        <v>0</v>
      </c>
      <c r="E7729">
        <v>0</v>
      </c>
      <c r="F7729">
        <v>0</v>
      </c>
      <c r="G7729">
        <v>0</v>
      </c>
      <c r="H7729">
        <v>0</v>
      </c>
      <c r="I7729">
        <v>0</v>
      </c>
      <c r="J7729">
        <v>0</v>
      </c>
      <c r="K7729">
        <v>0</v>
      </c>
      <c r="L7729">
        <v>0</v>
      </c>
      <c r="M7729">
        <v>0</v>
      </c>
      <c r="N7729">
        <v>0</v>
      </c>
      <c r="O7729">
        <v>0</v>
      </c>
      <c r="P7729">
        <v>0</v>
      </c>
      <c r="Q7729">
        <v>0</v>
      </c>
      <c r="R7729">
        <v>0</v>
      </c>
      <c r="S7729">
        <v>0</v>
      </c>
      <c r="T7729">
        <v>0</v>
      </c>
      <c r="U7729">
        <v>0</v>
      </c>
      <c r="V7729">
        <v>0</v>
      </c>
      <c r="W7729">
        <v>0</v>
      </c>
      <c r="X7729">
        <v>0</v>
      </c>
      <c r="Y7729">
        <v>0</v>
      </c>
      <c r="Z7729">
        <v>0</v>
      </c>
      <c r="AA7729">
        <v>0</v>
      </c>
      <c r="AB7729">
        <v>0</v>
      </c>
      <c r="AC7729">
        <v>0</v>
      </c>
    </row>
    <row r="7730" spans="1:29">
      <c r="A7730" t="s">
        <v>1359</v>
      </c>
      <c r="B7730" t="s">
        <v>19</v>
      </c>
      <c r="C7730">
        <v>0</v>
      </c>
      <c r="D7730">
        <v>0</v>
      </c>
      <c r="E7730">
        <v>0</v>
      </c>
      <c r="F7730">
        <v>0</v>
      </c>
      <c r="G7730">
        <v>0</v>
      </c>
      <c r="H7730">
        <v>0</v>
      </c>
      <c r="I7730">
        <v>0</v>
      </c>
      <c r="J7730">
        <v>0</v>
      </c>
      <c r="K7730">
        <v>0</v>
      </c>
      <c r="L7730">
        <v>0</v>
      </c>
      <c r="M7730">
        <v>0</v>
      </c>
      <c r="N7730">
        <v>0</v>
      </c>
      <c r="O7730">
        <v>0</v>
      </c>
      <c r="P7730">
        <v>0</v>
      </c>
      <c r="Q7730">
        <v>0</v>
      </c>
      <c r="R7730">
        <v>0</v>
      </c>
      <c r="S7730">
        <v>0</v>
      </c>
      <c r="T7730">
        <v>0</v>
      </c>
      <c r="U7730">
        <v>0</v>
      </c>
      <c r="V7730">
        <v>0</v>
      </c>
      <c r="W7730">
        <v>0</v>
      </c>
      <c r="X7730">
        <v>0</v>
      </c>
      <c r="Y7730">
        <v>0</v>
      </c>
      <c r="Z7730">
        <v>0</v>
      </c>
      <c r="AA7730">
        <v>0</v>
      </c>
      <c r="AB7730">
        <v>0</v>
      </c>
      <c r="AC7730">
        <v>0</v>
      </c>
    </row>
    <row r="7731" spans="1:29">
      <c r="A7731" t="s">
        <v>1360</v>
      </c>
      <c r="B7731" t="s">
        <v>19</v>
      </c>
      <c r="C7731">
        <v>0</v>
      </c>
      <c r="D7731">
        <v>0</v>
      </c>
      <c r="E7731">
        <v>0</v>
      </c>
      <c r="F7731">
        <v>0</v>
      </c>
      <c r="G7731">
        <v>0</v>
      </c>
      <c r="H7731">
        <v>0</v>
      </c>
      <c r="I7731">
        <v>0</v>
      </c>
      <c r="J7731">
        <v>0</v>
      </c>
      <c r="K7731">
        <v>0</v>
      </c>
      <c r="L7731">
        <v>0</v>
      </c>
      <c r="M7731">
        <v>0</v>
      </c>
      <c r="N7731">
        <v>0</v>
      </c>
      <c r="O7731">
        <v>0</v>
      </c>
      <c r="P7731">
        <v>0</v>
      </c>
      <c r="Q7731">
        <v>0</v>
      </c>
      <c r="R7731">
        <v>0</v>
      </c>
      <c r="S7731">
        <v>0</v>
      </c>
      <c r="T7731">
        <v>0</v>
      </c>
      <c r="U7731">
        <v>0</v>
      </c>
      <c r="V7731">
        <v>0</v>
      </c>
      <c r="W7731">
        <v>0</v>
      </c>
      <c r="X7731">
        <v>0</v>
      </c>
      <c r="Y7731">
        <v>0</v>
      </c>
      <c r="Z7731">
        <v>0</v>
      </c>
      <c r="AA7731">
        <v>0</v>
      </c>
      <c r="AB7731">
        <v>0</v>
      </c>
      <c r="AC7731">
        <v>0</v>
      </c>
    </row>
    <row r="7732" spans="1:29">
      <c r="A7732" t="s">
        <v>1361</v>
      </c>
      <c r="B7732" t="s">
        <v>19</v>
      </c>
      <c r="C7732">
        <v>0</v>
      </c>
      <c r="D7732">
        <v>0</v>
      </c>
      <c r="E7732">
        <v>0</v>
      </c>
      <c r="F7732">
        <v>0</v>
      </c>
      <c r="G7732">
        <v>0</v>
      </c>
      <c r="H7732">
        <v>0</v>
      </c>
      <c r="I7732">
        <v>0</v>
      </c>
      <c r="J7732">
        <v>0</v>
      </c>
      <c r="K7732">
        <v>0</v>
      </c>
      <c r="L7732">
        <v>0</v>
      </c>
      <c r="M7732">
        <v>0</v>
      </c>
      <c r="N7732">
        <v>0</v>
      </c>
      <c r="O7732">
        <v>0</v>
      </c>
      <c r="P7732">
        <v>0</v>
      </c>
      <c r="Q7732">
        <v>0</v>
      </c>
      <c r="R7732">
        <v>0</v>
      </c>
      <c r="S7732">
        <v>0</v>
      </c>
      <c r="T7732">
        <v>0</v>
      </c>
      <c r="U7732">
        <v>0</v>
      </c>
      <c r="V7732">
        <v>0</v>
      </c>
      <c r="W7732">
        <v>0</v>
      </c>
      <c r="X7732">
        <v>0</v>
      </c>
      <c r="Y7732">
        <v>0</v>
      </c>
      <c r="Z7732">
        <v>0</v>
      </c>
      <c r="AA7732">
        <v>0</v>
      </c>
      <c r="AB7732">
        <v>0</v>
      </c>
      <c r="AC7732">
        <v>0</v>
      </c>
    </row>
    <row r="7733" spans="1:29">
      <c r="A7733" t="s">
        <v>1362</v>
      </c>
      <c r="B7733" t="s">
        <v>19</v>
      </c>
      <c r="C7733" s="2">
        <v>6073450</v>
      </c>
      <c r="D7733" s="2">
        <v>5918840</v>
      </c>
      <c r="E7733" s="2">
        <v>5714030</v>
      </c>
      <c r="F7733" s="2">
        <v>5475230</v>
      </c>
      <c r="G7733" s="2">
        <v>5228900</v>
      </c>
      <c r="H7733" s="2">
        <v>4982600</v>
      </c>
      <c r="I7733" s="2">
        <v>4748240</v>
      </c>
      <c r="J7733" s="2">
        <v>4519820</v>
      </c>
      <c r="K7733" s="2">
        <v>4299210</v>
      </c>
      <c r="L7733" s="2">
        <v>4084730</v>
      </c>
      <c r="M7733" s="2">
        <v>3911970</v>
      </c>
      <c r="N7733" s="2">
        <v>3729780</v>
      </c>
      <c r="O7733" s="2">
        <v>3549330</v>
      </c>
      <c r="P7733" s="2">
        <v>3396980</v>
      </c>
      <c r="Q7733" s="2">
        <v>3268260</v>
      </c>
      <c r="R7733" s="2">
        <v>3144900</v>
      </c>
      <c r="S7733" s="2">
        <v>3030680</v>
      </c>
      <c r="T7733" s="2">
        <v>2932290</v>
      </c>
      <c r="U7733" s="2">
        <v>2837810</v>
      </c>
      <c r="V7733" s="2">
        <v>2754100</v>
      </c>
      <c r="W7733" s="2">
        <v>2673170</v>
      </c>
      <c r="X7733" s="2">
        <v>2602470</v>
      </c>
      <c r="Y7733" s="2">
        <v>2537340</v>
      </c>
      <c r="Z7733" s="2">
        <v>2488160</v>
      </c>
      <c r="AA7733" s="2">
        <v>2433410</v>
      </c>
      <c r="AB7733" s="2">
        <v>2385030</v>
      </c>
      <c r="AC7733" s="2">
        <v>2349830</v>
      </c>
    </row>
    <row r="7734" spans="1:29">
      <c r="A7734" t="s">
        <v>1363</v>
      </c>
      <c r="B7734" t="s">
        <v>19</v>
      </c>
      <c r="C7734">
        <v>0</v>
      </c>
      <c r="D7734">
        <v>0</v>
      </c>
      <c r="E7734">
        <v>0</v>
      </c>
      <c r="F7734">
        <v>0</v>
      </c>
      <c r="G7734">
        <v>0</v>
      </c>
      <c r="H7734">
        <v>0</v>
      </c>
      <c r="I7734">
        <v>0</v>
      </c>
      <c r="J7734">
        <v>0</v>
      </c>
      <c r="K7734">
        <v>0</v>
      </c>
      <c r="L7734">
        <v>0</v>
      </c>
      <c r="M7734">
        <v>0</v>
      </c>
      <c r="N7734">
        <v>0</v>
      </c>
      <c r="O7734">
        <v>0</v>
      </c>
      <c r="P7734">
        <v>0</v>
      </c>
      <c r="Q7734">
        <v>0</v>
      </c>
      <c r="R7734">
        <v>0</v>
      </c>
      <c r="S7734">
        <v>0</v>
      </c>
      <c r="T7734">
        <v>0</v>
      </c>
      <c r="U7734">
        <v>0</v>
      </c>
      <c r="V7734">
        <v>0</v>
      </c>
      <c r="W7734">
        <v>0</v>
      </c>
      <c r="X7734">
        <v>0</v>
      </c>
      <c r="Y7734">
        <v>0</v>
      </c>
      <c r="Z7734">
        <v>0</v>
      </c>
      <c r="AA7734">
        <v>0</v>
      </c>
      <c r="AB7734">
        <v>0</v>
      </c>
      <c r="AC7734">
        <v>0</v>
      </c>
    </row>
    <row r="7735" spans="1:29">
      <c r="A7735" t="s">
        <v>1364</v>
      </c>
      <c r="B7735" t="s">
        <v>19</v>
      </c>
      <c r="C7735">
        <v>669675</v>
      </c>
      <c r="D7735">
        <v>652628</v>
      </c>
      <c r="E7735">
        <v>630045</v>
      </c>
      <c r="F7735">
        <v>603713</v>
      </c>
      <c r="G7735">
        <v>576553</v>
      </c>
      <c r="H7735">
        <v>549396</v>
      </c>
      <c r="I7735">
        <v>523554</v>
      </c>
      <c r="J7735">
        <v>498368</v>
      </c>
      <c r="K7735">
        <v>474043</v>
      </c>
      <c r="L7735">
        <v>450394</v>
      </c>
      <c r="M7735">
        <v>431344</v>
      </c>
      <c r="N7735">
        <v>411256</v>
      </c>
      <c r="O7735">
        <v>391359</v>
      </c>
      <c r="P7735">
        <v>374560</v>
      </c>
      <c r="Q7735">
        <v>360368</v>
      </c>
      <c r="R7735">
        <v>346765</v>
      </c>
      <c r="S7735">
        <v>334171</v>
      </c>
      <c r="T7735">
        <v>323323</v>
      </c>
      <c r="U7735">
        <v>312905</v>
      </c>
      <c r="V7735">
        <v>303674</v>
      </c>
      <c r="W7735">
        <v>294751</v>
      </c>
      <c r="X7735">
        <v>286956</v>
      </c>
      <c r="Y7735">
        <v>279774</v>
      </c>
      <c r="Z7735">
        <v>274351</v>
      </c>
      <c r="AA7735">
        <v>268315</v>
      </c>
      <c r="AB7735">
        <v>262980</v>
      </c>
      <c r="AC7735">
        <v>259098</v>
      </c>
    </row>
    <row r="7736" spans="1:29">
      <c r="A7736" t="s">
        <v>1365</v>
      </c>
      <c r="B7736" t="s">
        <v>19</v>
      </c>
      <c r="C7736">
        <v>0</v>
      </c>
      <c r="D7736">
        <v>0</v>
      </c>
      <c r="E7736">
        <v>0</v>
      </c>
      <c r="F7736">
        <v>0</v>
      </c>
      <c r="G7736">
        <v>0</v>
      </c>
      <c r="H7736">
        <v>0</v>
      </c>
      <c r="I7736">
        <v>0</v>
      </c>
      <c r="J7736">
        <v>0</v>
      </c>
      <c r="K7736">
        <v>0</v>
      </c>
      <c r="L7736">
        <v>0</v>
      </c>
      <c r="M7736">
        <v>0</v>
      </c>
      <c r="N7736">
        <v>0</v>
      </c>
      <c r="O7736">
        <v>0</v>
      </c>
      <c r="P7736">
        <v>0</v>
      </c>
      <c r="Q7736">
        <v>0</v>
      </c>
      <c r="R7736">
        <v>0</v>
      </c>
      <c r="S7736">
        <v>0</v>
      </c>
      <c r="T7736">
        <v>0</v>
      </c>
      <c r="U7736">
        <v>0</v>
      </c>
      <c r="V7736">
        <v>0</v>
      </c>
      <c r="W7736">
        <v>0</v>
      </c>
      <c r="X7736">
        <v>0</v>
      </c>
      <c r="Y7736">
        <v>0</v>
      </c>
      <c r="Z7736">
        <v>0</v>
      </c>
      <c r="AA7736">
        <v>0</v>
      </c>
      <c r="AB7736">
        <v>0</v>
      </c>
      <c r="AC7736">
        <v>0</v>
      </c>
    </row>
    <row r="7737" spans="1:29">
      <c r="A7737" t="s">
        <v>1366</v>
      </c>
      <c r="B7737" t="s">
        <v>19</v>
      </c>
      <c r="C7737">
        <v>0</v>
      </c>
      <c r="D7737">
        <v>0</v>
      </c>
      <c r="E7737">
        <v>0</v>
      </c>
      <c r="F7737">
        <v>0</v>
      </c>
      <c r="G7737">
        <v>0</v>
      </c>
      <c r="H7737">
        <v>0</v>
      </c>
      <c r="I7737">
        <v>0</v>
      </c>
      <c r="J7737">
        <v>0</v>
      </c>
      <c r="K7737">
        <v>0</v>
      </c>
      <c r="L7737">
        <v>0</v>
      </c>
      <c r="M7737">
        <v>0</v>
      </c>
      <c r="N7737">
        <v>0</v>
      </c>
      <c r="O7737">
        <v>0</v>
      </c>
      <c r="P7737">
        <v>0</v>
      </c>
      <c r="Q7737">
        <v>0</v>
      </c>
      <c r="R7737">
        <v>0</v>
      </c>
      <c r="S7737">
        <v>0</v>
      </c>
      <c r="T7737">
        <v>0</v>
      </c>
      <c r="U7737">
        <v>0</v>
      </c>
      <c r="V7737">
        <v>0</v>
      </c>
      <c r="W7737">
        <v>0</v>
      </c>
      <c r="X7737">
        <v>0</v>
      </c>
      <c r="Y7737">
        <v>0</v>
      </c>
      <c r="Z7737">
        <v>0</v>
      </c>
      <c r="AA7737">
        <v>0</v>
      </c>
      <c r="AB7737">
        <v>0</v>
      </c>
      <c r="AC7737">
        <v>0</v>
      </c>
    </row>
    <row r="7738" spans="1:29">
      <c r="A7738" t="s">
        <v>1367</v>
      </c>
      <c r="B7738" t="s">
        <v>19</v>
      </c>
      <c r="C7738">
        <v>0</v>
      </c>
      <c r="D7738">
        <v>0</v>
      </c>
      <c r="E7738">
        <v>0</v>
      </c>
      <c r="F7738">
        <v>0</v>
      </c>
      <c r="G7738">
        <v>0</v>
      </c>
      <c r="H7738">
        <v>0</v>
      </c>
      <c r="I7738">
        <v>0</v>
      </c>
      <c r="J7738">
        <v>0</v>
      </c>
      <c r="K7738">
        <v>0</v>
      </c>
      <c r="L7738">
        <v>0</v>
      </c>
      <c r="M7738">
        <v>0</v>
      </c>
      <c r="N7738">
        <v>0</v>
      </c>
      <c r="O7738">
        <v>0</v>
      </c>
      <c r="P7738">
        <v>0</v>
      </c>
      <c r="Q7738">
        <v>0</v>
      </c>
      <c r="R7738">
        <v>0</v>
      </c>
      <c r="S7738">
        <v>0</v>
      </c>
      <c r="T7738">
        <v>0</v>
      </c>
      <c r="U7738">
        <v>0</v>
      </c>
      <c r="V7738">
        <v>0</v>
      </c>
      <c r="W7738">
        <v>0</v>
      </c>
      <c r="X7738">
        <v>0</v>
      </c>
      <c r="Y7738">
        <v>0</v>
      </c>
      <c r="Z7738">
        <v>0</v>
      </c>
      <c r="AA7738">
        <v>0</v>
      </c>
      <c r="AB7738">
        <v>0</v>
      </c>
      <c r="AC7738">
        <v>0</v>
      </c>
    </row>
    <row r="7739" spans="1:29">
      <c r="A7739" t="s">
        <v>1368</v>
      </c>
      <c r="B7739" t="s">
        <v>19</v>
      </c>
      <c r="C7739">
        <v>0</v>
      </c>
      <c r="D7739">
        <v>0</v>
      </c>
      <c r="E7739">
        <v>0</v>
      </c>
      <c r="F7739">
        <v>0</v>
      </c>
      <c r="G7739">
        <v>0</v>
      </c>
      <c r="H7739">
        <v>0</v>
      </c>
      <c r="I7739">
        <v>0</v>
      </c>
      <c r="J7739">
        <v>0</v>
      </c>
      <c r="K7739">
        <v>0</v>
      </c>
      <c r="L7739">
        <v>0</v>
      </c>
      <c r="M7739">
        <v>0</v>
      </c>
      <c r="N7739">
        <v>0</v>
      </c>
      <c r="O7739">
        <v>0</v>
      </c>
      <c r="P7739">
        <v>0</v>
      </c>
      <c r="Q7739">
        <v>0</v>
      </c>
      <c r="R7739">
        <v>0</v>
      </c>
      <c r="S7739">
        <v>0</v>
      </c>
      <c r="T7739">
        <v>0</v>
      </c>
      <c r="U7739">
        <v>0</v>
      </c>
      <c r="V7739">
        <v>0</v>
      </c>
      <c r="W7739">
        <v>0</v>
      </c>
      <c r="X7739">
        <v>0</v>
      </c>
      <c r="Y7739">
        <v>0</v>
      </c>
      <c r="Z7739">
        <v>0</v>
      </c>
      <c r="AA7739">
        <v>0</v>
      </c>
      <c r="AB7739">
        <v>0</v>
      </c>
      <c r="AC7739">
        <v>0</v>
      </c>
    </row>
    <row r="7740" spans="1:29">
      <c r="A7740" t="s">
        <v>1369</v>
      </c>
      <c r="B7740" t="s">
        <v>19</v>
      </c>
      <c r="C7740">
        <v>0</v>
      </c>
      <c r="D7740">
        <v>0</v>
      </c>
      <c r="E7740">
        <v>0</v>
      </c>
      <c r="F7740">
        <v>0</v>
      </c>
      <c r="G7740">
        <v>0</v>
      </c>
      <c r="H7740">
        <v>0</v>
      </c>
      <c r="I7740">
        <v>0</v>
      </c>
      <c r="J7740">
        <v>0</v>
      </c>
      <c r="K7740">
        <v>0</v>
      </c>
      <c r="L7740">
        <v>0</v>
      </c>
      <c r="M7740">
        <v>0</v>
      </c>
      <c r="N7740">
        <v>0</v>
      </c>
      <c r="O7740">
        <v>0</v>
      </c>
      <c r="P7740">
        <v>0</v>
      </c>
      <c r="Q7740">
        <v>0</v>
      </c>
      <c r="R7740">
        <v>0</v>
      </c>
      <c r="S7740">
        <v>0</v>
      </c>
      <c r="T7740">
        <v>0</v>
      </c>
      <c r="U7740">
        <v>0</v>
      </c>
      <c r="V7740">
        <v>0</v>
      </c>
      <c r="W7740">
        <v>0</v>
      </c>
      <c r="X7740">
        <v>0</v>
      </c>
      <c r="Y7740">
        <v>0</v>
      </c>
      <c r="Z7740">
        <v>0</v>
      </c>
      <c r="AA7740">
        <v>0</v>
      </c>
      <c r="AB7740">
        <v>0</v>
      </c>
      <c r="AC7740">
        <v>0</v>
      </c>
    </row>
    <row r="7741" spans="1:29">
      <c r="A7741" t="s">
        <v>1370</v>
      </c>
      <c r="B7741" t="s">
        <v>19</v>
      </c>
      <c r="C7741">
        <v>0</v>
      </c>
      <c r="D7741">
        <v>0</v>
      </c>
      <c r="E7741">
        <v>0</v>
      </c>
      <c r="F7741">
        <v>0</v>
      </c>
      <c r="G7741">
        <v>0</v>
      </c>
      <c r="H7741">
        <v>0</v>
      </c>
      <c r="I7741">
        <v>0</v>
      </c>
      <c r="J7741">
        <v>0</v>
      </c>
      <c r="K7741">
        <v>0</v>
      </c>
      <c r="L7741">
        <v>0</v>
      </c>
      <c r="M7741">
        <v>0</v>
      </c>
      <c r="N7741">
        <v>0</v>
      </c>
      <c r="O7741">
        <v>0</v>
      </c>
      <c r="P7741">
        <v>0</v>
      </c>
      <c r="Q7741">
        <v>0</v>
      </c>
      <c r="R7741">
        <v>0</v>
      </c>
      <c r="S7741">
        <v>0</v>
      </c>
      <c r="T7741">
        <v>0</v>
      </c>
      <c r="U7741">
        <v>0</v>
      </c>
      <c r="V7741">
        <v>0</v>
      </c>
      <c r="W7741">
        <v>0</v>
      </c>
      <c r="X7741">
        <v>0</v>
      </c>
      <c r="Y7741">
        <v>0</v>
      </c>
      <c r="Z7741">
        <v>0</v>
      </c>
      <c r="AA7741">
        <v>0</v>
      </c>
      <c r="AB7741">
        <v>0</v>
      </c>
      <c r="AC7741">
        <v>0</v>
      </c>
    </row>
    <row r="7742" spans="1:29">
      <c r="A7742" t="s">
        <v>1371</v>
      </c>
      <c r="B7742" t="s">
        <v>19</v>
      </c>
      <c r="C7742">
        <v>0</v>
      </c>
      <c r="D7742">
        <v>0</v>
      </c>
      <c r="E7742">
        <v>0</v>
      </c>
      <c r="F7742">
        <v>0</v>
      </c>
      <c r="G7742">
        <v>0</v>
      </c>
      <c r="H7742">
        <v>0</v>
      </c>
      <c r="I7742">
        <v>0</v>
      </c>
      <c r="J7742">
        <v>0</v>
      </c>
      <c r="K7742">
        <v>0</v>
      </c>
      <c r="L7742">
        <v>0</v>
      </c>
      <c r="M7742">
        <v>0</v>
      </c>
      <c r="N7742">
        <v>0</v>
      </c>
      <c r="O7742">
        <v>0</v>
      </c>
      <c r="P7742">
        <v>0</v>
      </c>
      <c r="Q7742">
        <v>0</v>
      </c>
      <c r="R7742">
        <v>0</v>
      </c>
      <c r="S7742">
        <v>0</v>
      </c>
      <c r="T7742">
        <v>0</v>
      </c>
      <c r="U7742">
        <v>0</v>
      </c>
      <c r="V7742">
        <v>0</v>
      </c>
      <c r="W7742">
        <v>0</v>
      </c>
      <c r="X7742">
        <v>0</v>
      </c>
      <c r="Y7742">
        <v>0</v>
      </c>
      <c r="Z7742">
        <v>0</v>
      </c>
      <c r="AA7742">
        <v>0</v>
      </c>
      <c r="AB7742">
        <v>0</v>
      </c>
      <c r="AC7742">
        <v>0</v>
      </c>
    </row>
    <row r="7743" spans="1:29">
      <c r="A7743" t="s">
        <v>1372</v>
      </c>
      <c r="B7743" t="s">
        <v>19</v>
      </c>
      <c r="C7743">
        <v>0</v>
      </c>
      <c r="D7743">
        <v>0</v>
      </c>
      <c r="E7743">
        <v>0</v>
      </c>
      <c r="F7743">
        <v>0</v>
      </c>
      <c r="G7743">
        <v>0</v>
      </c>
      <c r="H7743">
        <v>0</v>
      </c>
      <c r="I7743">
        <v>0</v>
      </c>
      <c r="J7743">
        <v>0</v>
      </c>
      <c r="K7743">
        <v>0</v>
      </c>
      <c r="L7743">
        <v>0</v>
      </c>
      <c r="M7743">
        <v>0</v>
      </c>
      <c r="N7743">
        <v>0</v>
      </c>
      <c r="O7743">
        <v>0</v>
      </c>
      <c r="P7743">
        <v>0</v>
      </c>
      <c r="Q7743">
        <v>0</v>
      </c>
      <c r="R7743">
        <v>0</v>
      </c>
      <c r="S7743">
        <v>0</v>
      </c>
      <c r="T7743">
        <v>0</v>
      </c>
      <c r="U7743">
        <v>0</v>
      </c>
      <c r="V7743">
        <v>0</v>
      </c>
      <c r="W7743">
        <v>0</v>
      </c>
      <c r="X7743">
        <v>0</v>
      </c>
      <c r="Y7743">
        <v>0</v>
      </c>
      <c r="Z7743">
        <v>0</v>
      </c>
      <c r="AA7743">
        <v>0</v>
      </c>
      <c r="AB7743">
        <v>0</v>
      </c>
      <c r="AC7743">
        <v>0</v>
      </c>
    </row>
    <row r="7744" spans="1:29">
      <c r="A7744" t="s">
        <v>1373</v>
      </c>
      <c r="B7744" t="s">
        <v>19</v>
      </c>
      <c r="C7744">
        <v>0</v>
      </c>
      <c r="D7744">
        <v>0</v>
      </c>
      <c r="E7744">
        <v>0</v>
      </c>
      <c r="F7744">
        <v>0</v>
      </c>
      <c r="G7744">
        <v>0</v>
      </c>
      <c r="H7744">
        <v>0</v>
      </c>
      <c r="I7744">
        <v>0</v>
      </c>
      <c r="J7744">
        <v>0</v>
      </c>
      <c r="K7744">
        <v>0</v>
      </c>
      <c r="L7744">
        <v>0</v>
      </c>
      <c r="M7744">
        <v>0</v>
      </c>
      <c r="N7744">
        <v>0</v>
      </c>
      <c r="O7744">
        <v>0</v>
      </c>
      <c r="P7744">
        <v>0</v>
      </c>
      <c r="Q7744">
        <v>0</v>
      </c>
      <c r="R7744">
        <v>0</v>
      </c>
      <c r="S7744">
        <v>0</v>
      </c>
      <c r="T7744">
        <v>0</v>
      </c>
      <c r="U7744">
        <v>0</v>
      </c>
      <c r="V7744">
        <v>0</v>
      </c>
      <c r="W7744">
        <v>0</v>
      </c>
      <c r="X7744">
        <v>0</v>
      </c>
      <c r="Y7744">
        <v>0</v>
      </c>
      <c r="Z7744">
        <v>0</v>
      </c>
      <c r="AA7744">
        <v>0</v>
      </c>
      <c r="AB7744">
        <v>0</v>
      </c>
      <c r="AC7744">
        <v>0</v>
      </c>
    </row>
    <row r="7745" spans="1:29">
      <c r="A7745" t="s">
        <v>1374</v>
      </c>
      <c r="B7745" t="s">
        <v>19</v>
      </c>
      <c r="C7745">
        <v>0</v>
      </c>
      <c r="D7745">
        <v>0</v>
      </c>
      <c r="E7745">
        <v>0</v>
      </c>
      <c r="F7745">
        <v>0</v>
      </c>
      <c r="G7745">
        <v>0</v>
      </c>
      <c r="H7745">
        <v>0</v>
      </c>
      <c r="I7745">
        <v>0</v>
      </c>
      <c r="J7745">
        <v>0</v>
      </c>
      <c r="K7745">
        <v>0</v>
      </c>
      <c r="L7745">
        <v>0</v>
      </c>
      <c r="M7745">
        <v>0</v>
      </c>
      <c r="N7745">
        <v>0</v>
      </c>
      <c r="O7745">
        <v>0</v>
      </c>
      <c r="P7745">
        <v>0</v>
      </c>
      <c r="Q7745">
        <v>0</v>
      </c>
      <c r="R7745">
        <v>0</v>
      </c>
      <c r="S7745">
        <v>0</v>
      </c>
      <c r="T7745">
        <v>0</v>
      </c>
      <c r="U7745">
        <v>0</v>
      </c>
      <c r="V7745">
        <v>0</v>
      </c>
      <c r="W7745">
        <v>0</v>
      </c>
      <c r="X7745">
        <v>0</v>
      </c>
      <c r="Y7745">
        <v>0</v>
      </c>
      <c r="Z7745">
        <v>0</v>
      </c>
      <c r="AA7745">
        <v>0</v>
      </c>
      <c r="AB7745">
        <v>0</v>
      </c>
      <c r="AC7745">
        <v>0</v>
      </c>
    </row>
    <row r="7746" spans="1:29">
      <c r="A7746" t="s">
        <v>1375</v>
      </c>
      <c r="B7746" t="s">
        <v>19</v>
      </c>
      <c r="C7746">
        <v>0</v>
      </c>
      <c r="D7746">
        <v>0</v>
      </c>
      <c r="E7746">
        <v>0</v>
      </c>
      <c r="F7746">
        <v>0</v>
      </c>
      <c r="G7746">
        <v>0</v>
      </c>
      <c r="H7746">
        <v>0</v>
      </c>
      <c r="I7746">
        <v>0</v>
      </c>
      <c r="J7746">
        <v>0</v>
      </c>
      <c r="K7746">
        <v>0</v>
      </c>
      <c r="L7746">
        <v>0</v>
      </c>
      <c r="M7746">
        <v>0</v>
      </c>
      <c r="N7746">
        <v>0</v>
      </c>
      <c r="O7746">
        <v>0</v>
      </c>
      <c r="P7746">
        <v>0</v>
      </c>
      <c r="Q7746">
        <v>0</v>
      </c>
      <c r="R7746">
        <v>0</v>
      </c>
      <c r="S7746">
        <v>0</v>
      </c>
      <c r="T7746">
        <v>0</v>
      </c>
      <c r="U7746">
        <v>0</v>
      </c>
      <c r="V7746">
        <v>0</v>
      </c>
      <c r="W7746">
        <v>0</v>
      </c>
      <c r="X7746">
        <v>0</v>
      </c>
      <c r="Y7746">
        <v>0</v>
      </c>
      <c r="Z7746">
        <v>0</v>
      </c>
      <c r="AA7746">
        <v>0</v>
      </c>
      <c r="AB7746">
        <v>0</v>
      </c>
      <c r="AC7746">
        <v>0</v>
      </c>
    </row>
    <row r="7747" spans="1:29">
      <c r="A7747" t="s">
        <v>1376</v>
      </c>
      <c r="B7747" t="s">
        <v>19</v>
      </c>
      <c r="C7747">
        <v>0</v>
      </c>
      <c r="D7747">
        <v>0</v>
      </c>
      <c r="E7747">
        <v>0</v>
      </c>
      <c r="F7747">
        <v>0</v>
      </c>
      <c r="G7747">
        <v>0</v>
      </c>
      <c r="H7747">
        <v>0</v>
      </c>
      <c r="I7747">
        <v>0</v>
      </c>
      <c r="J7747">
        <v>0</v>
      </c>
      <c r="K7747">
        <v>0</v>
      </c>
      <c r="L7747">
        <v>0</v>
      </c>
      <c r="M7747">
        <v>0</v>
      </c>
      <c r="N7747">
        <v>0</v>
      </c>
      <c r="O7747">
        <v>0</v>
      </c>
      <c r="P7747">
        <v>0</v>
      </c>
      <c r="Q7747">
        <v>0</v>
      </c>
      <c r="R7747">
        <v>0</v>
      </c>
      <c r="S7747">
        <v>0</v>
      </c>
      <c r="T7747">
        <v>0</v>
      </c>
      <c r="U7747">
        <v>0</v>
      </c>
      <c r="V7747">
        <v>0</v>
      </c>
      <c r="W7747">
        <v>0</v>
      </c>
      <c r="X7747">
        <v>0</v>
      </c>
      <c r="Y7747">
        <v>0</v>
      </c>
      <c r="Z7747">
        <v>0</v>
      </c>
      <c r="AA7747">
        <v>0</v>
      </c>
      <c r="AB7747">
        <v>0</v>
      </c>
      <c r="AC7747">
        <v>0</v>
      </c>
    </row>
    <row r="7748" spans="1:29">
      <c r="A7748" t="s">
        <v>1377</v>
      </c>
      <c r="B7748" t="s">
        <v>19</v>
      </c>
      <c r="C7748">
        <v>0</v>
      </c>
      <c r="D7748">
        <v>0</v>
      </c>
      <c r="E7748">
        <v>0</v>
      </c>
      <c r="F7748">
        <v>0</v>
      </c>
      <c r="G7748">
        <v>0</v>
      </c>
      <c r="H7748">
        <v>0</v>
      </c>
      <c r="I7748">
        <v>0</v>
      </c>
      <c r="J7748">
        <v>0</v>
      </c>
      <c r="K7748">
        <v>0</v>
      </c>
      <c r="L7748">
        <v>0</v>
      </c>
      <c r="M7748">
        <v>0</v>
      </c>
      <c r="N7748">
        <v>0</v>
      </c>
      <c r="O7748">
        <v>0</v>
      </c>
      <c r="P7748">
        <v>0</v>
      </c>
      <c r="Q7748">
        <v>0</v>
      </c>
      <c r="R7748">
        <v>0</v>
      </c>
      <c r="S7748">
        <v>0</v>
      </c>
      <c r="T7748">
        <v>0</v>
      </c>
      <c r="U7748">
        <v>0</v>
      </c>
      <c r="V7748">
        <v>0</v>
      </c>
      <c r="W7748">
        <v>0</v>
      </c>
      <c r="X7748">
        <v>0</v>
      </c>
      <c r="Y7748">
        <v>0</v>
      </c>
      <c r="Z7748">
        <v>0</v>
      </c>
      <c r="AA7748">
        <v>0</v>
      </c>
      <c r="AB7748">
        <v>0</v>
      </c>
      <c r="AC7748">
        <v>0</v>
      </c>
    </row>
    <row r="7749" spans="1:29">
      <c r="A7749" t="s">
        <v>1378</v>
      </c>
      <c r="B7749" t="s">
        <v>19</v>
      </c>
      <c r="C7749">
        <v>0</v>
      </c>
      <c r="D7749">
        <v>0</v>
      </c>
      <c r="E7749">
        <v>0</v>
      </c>
      <c r="F7749">
        <v>0</v>
      </c>
      <c r="G7749">
        <v>0</v>
      </c>
      <c r="H7749">
        <v>0</v>
      </c>
      <c r="I7749">
        <v>0</v>
      </c>
      <c r="J7749">
        <v>0</v>
      </c>
      <c r="K7749">
        <v>0</v>
      </c>
      <c r="L7749">
        <v>0</v>
      </c>
      <c r="M7749">
        <v>0</v>
      </c>
      <c r="N7749">
        <v>0</v>
      </c>
      <c r="O7749">
        <v>0</v>
      </c>
      <c r="P7749">
        <v>0</v>
      </c>
      <c r="Q7749">
        <v>0</v>
      </c>
      <c r="R7749">
        <v>0</v>
      </c>
      <c r="S7749">
        <v>0</v>
      </c>
      <c r="T7749">
        <v>0</v>
      </c>
      <c r="U7749">
        <v>0</v>
      </c>
      <c r="V7749">
        <v>0</v>
      </c>
      <c r="W7749">
        <v>0</v>
      </c>
      <c r="X7749">
        <v>0</v>
      </c>
      <c r="Y7749">
        <v>0</v>
      </c>
      <c r="Z7749">
        <v>0</v>
      </c>
      <c r="AA7749">
        <v>0</v>
      </c>
      <c r="AB7749">
        <v>0</v>
      </c>
      <c r="AC7749">
        <v>0</v>
      </c>
    </row>
    <row r="7750" spans="1:29">
      <c r="A7750" t="s">
        <v>1379</v>
      </c>
      <c r="B7750" t="s">
        <v>19</v>
      </c>
      <c r="C7750">
        <v>0</v>
      </c>
      <c r="D7750">
        <v>0</v>
      </c>
      <c r="E7750">
        <v>0</v>
      </c>
      <c r="F7750">
        <v>0</v>
      </c>
      <c r="G7750">
        <v>0</v>
      </c>
      <c r="H7750">
        <v>0</v>
      </c>
      <c r="I7750">
        <v>0</v>
      </c>
      <c r="J7750">
        <v>0</v>
      </c>
      <c r="K7750">
        <v>0</v>
      </c>
      <c r="L7750">
        <v>0</v>
      </c>
      <c r="M7750">
        <v>0</v>
      </c>
      <c r="N7750">
        <v>0</v>
      </c>
      <c r="O7750">
        <v>0</v>
      </c>
      <c r="P7750">
        <v>0</v>
      </c>
      <c r="Q7750">
        <v>0</v>
      </c>
      <c r="R7750">
        <v>0</v>
      </c>
      <c r="S7750">
        <v>0</v>
      </c>
      <c r="T7750">
        <v>0</v>
      </c>
      <c r="U7750">
        <v>0</v>
      </c>
      <c r="V7750">
        <v>0</v>
      </c>
      <c r="W7750">
        <v>0</v>
      </c>
      <c r="X7750">
        <v>0</v>
      </c>
      <c r="Y7750">
        <v>0</v>
      </c>
      <c r="Z7750">
        <v>0</v>
      </c>
      <c r="AA7750">
        <v>0</v>
      </c>
      <c r="AB7750">
        <v>0</v>
      </c>
      <c r="AC7750">
        <v>0</v>
      </c>
    </row>
    <row r="7751" spans="1:29">
      <c r="A7751" t="s">
        <v>1380</v>
      </c>
      <c r="B7751" t="s">
        <v>19</v>
      </c>
      <c r="C7751">
        <v>0</v>
      </c>
      <c r="D7751">
        <v>0</v>
      </c>
      <c r="E7751">
        <v>0</v>
      </c>
      <c r="F7751">
        <v>0</v>
      </c>
      <c r="G7751">
        <v>0</v>
      </c>
      <c r="H7751">
        <v>0</v>
      </c>
      <c r="I7751">
        <v>0</v>
      </c>
      <c r="J7751">
        <v>0</v>
      </c>
      <c r="K7751">
        <v>0</v>
      </c>
      <c r="L7751">
        <v>0</v>
      </c>
      <c r="M7751">
        <v>0</v>
      </c>
      <c r="N7751">
        <v>0</v>
      </c>
      <c r="O7751">
        <v>0</v>
      </c>
      <c r="P7751">
        <v>0</v>
      </c>
      <c r="Q7751">
        <v>0</v>
      </c>
      <c r="R7751">
        <v>0</v>
      </c>
      <c r="S7751">
        <v>0</v>
      </c>
      <c r="T7751">
        <v>0</v>
      </c>
      <c r="U7751">
        <v>0</v>
      </c>
      <c r="V7751">
        <v>0</v>
      </c>
      <c r="W7751">
        <v>0</v>
      </c>
      <c r="X7751">
        <v>0</v>
      </c>
      <c r="Y7751">
        <v>0</v>
      </c>
      <c r="Z7751">
        <v>0</v>
      </c>
      <c r="AA7751">
        <v>0</v>
      </c>
      <c r="AB7751">
        <v>0</v>
      </c>
      <c r="AC7751">
        <v>0</v>
      </c>
    </row>
    <row r="7752" spans="1:29">
      <c r="A7752" t="s">
        <v>1381</v>
      </c>
      <c r="B7752" t="s">
        <v>19</v>
      </c>
      <c r="C7752">
        <v>0</v>
      </c>
      <c r="D7752">
        <v>0</v>
      </c>
      <c r="E7752">
        <v>0</v>
      </c>
      <c r="F7752">
        <v>0</v>
      </c>
      <c r="G7752">
        <v>0</v>
      </c>
      <c r="H7752">
        <v>0</v>
      </c>
      <c r="I7752">
        <v>0</v>
      </c>
      <c r="J7752">
        <v>0</v>
      </c>
      <c r="K7752">
        <v>0</v>
      </c>
      <c r="L7752">
        <v>0</v>
      </c>
      <c r="M7752">
        <v>0</v>
      </c>
      <c r="N7752">
        <v>0</v>
      </c>
      <c r="O7752">
        <v>0</v>
      </c>
      <c r="P7752">
        <v>0</v>
      </c>
      <c r="Q7752">
        <v>0</v>
      </c>
      <c r="R7752">
        <v>0</v>
      </c>
      <c r="S7752">
        <v>0</v>
      </c>
      <c r="T7752">
        <v>0</v>
      </c>
      <c r="U7752">
        <v>0</v>
      </c>
      <c r="V7752">
        <v>0</v>
      </c>
      <c r="W7752">
        <v>0</v>
      </c>
      <c r="X7752">
        <v>0</v>
      </c>
      <c r="Y7752">
        <v>0</v>
      </c>
      <c r="Z7752">
        <v>0</v>
      </c>
      <c r="AA7752">
        <v>0</v>
      </c>
      <c r="AB7752">
        <v>0</v>
      </c>
      <c r="AC7752">
        <v>0</v>
      </c>
    </row>
    <row r="7753" spans="1:29">
      <c r="A7753" t="s">
        <v>1382</v>
      </c>
      <c r="B7753" t="s">
        <v>19</v>
      </c>
      <c r="C7753" s="2">
        <v>11500800</v>
      </c>
      <c r="D7753" s="2">
        <v>11208000</v>
      </c>
      <c r="E7753" s="2">
        <v>10820200</v>
      </c>
      <c r="F7753" s="2">
        <v>10368000</v>
      </c>
      <c r="G7753" s="2">
        <v>9901530</v>
      </c>
      <c r="H7753" s="2">
        <v>9435140</v>
      </c>
      <c r="I7753" s="2">
        <v>8991350</v>
      </c>
      <c r="J7753" s="2">
        <v>8558810</v>
      </c>
      <c r="K7753" s="2">
        <v>8141070</v>
      </c>
      <c r="L7753" s="2">
        <v>7734920</v>
      </c>
      <c r="M7753" s="2">
        <v>7407770</v>
      </c>
      <c r="N7753" s="2">
        <v>7062780</v>
      </c>
      <c r="O7753" s="2">
        <v>6721070</v>
      </c>
      <c r="P7753" s="2">
        <v>6432580</v>
      </c>
      <c r="Q7753" s="2">
        <v>6188840</v>
      </c>
      <c r="R7753" s="2">
        <v>5955230</v>
      </c>
      <c r="S7753" s="2">
        <v>5738940</v>
      </c>
      <c r="T7753" s="2">
        <v>5552640</v>
      </c>
      <c r="U7753" s="2">
        <v>5373720</v>
      </c>
      <c r="V7753" s="2">
        <v>5215210</v>
      </c>
      <c r="W7753" s="2">
        <v>5061960</v>
      </c>
      <c r="X7753" s="2">
        <v>4928090</v>
      </c>
      <c r="Y7753" s="2">
        <v>4804740</v>
      </c>
      <c r="Z7753" s="2">
        <v>4711620</v>
      </c>
      <c r="AA7753" s="2">
        <v>4607950</v>
      </c>
      <c r="AB7753" s="2">
        <v>4516340</v>
      </c>
      <c r="AC7753" s="2">
        <v>4449670</v>
      </c>
    </row>
    <row r="7754" spans="1:29">
      <c r="A7754" t="s">
        <v>1383</v>
      </c>
      <c r="B7754" t="s">
        <v>19</v>
      </c>
      <c r="C7754">
        <v>0</v>
      </c>
      <c r="D7754">
        <v>0</v>
      </c>
      <c r="E7754">
        <v>0</v>
      </c>
      <c r="F7754">
        <v>0</v>
      </c>
      <c r="G7754">
        <v>0</v>
      </c>
      <c r="H7754">
        <v>0</v>
      </c>
      <c r="I7754">
        <v>0</v>
      </c>
      <c r="J7754">
        <v>0</v>
      </c>
      <c r="K7754">
        <v>0</v>
      </c>
      <c r="L7754">
        <v>0</v>
      </c>
      <c r="M7754">
        <v>0</v>
      </c>
      <c r="N7754">
        <v>0</v>
      </c>
      <c r="O7754">
        <v>0</v>
      </c>
      <c r="P7754">
        <v>0</v>
      </c>
      <c r="Q7754">
        <v>0</v>
      </c>
      <c r="R7754">
        <v>0</v>
      </c>
      <c r="S7754">
        <v>0</v>
      </c>
      <c r="T7754">
        <v>0</v>
      </c>
      <c r="U7754">
        <v>0</v>
      </c>
      <c r="V7754">
        <v>0</v>
      </c>
      <c r="W7754">
        <v>0</v>
      </c>
      <c r="X7754">
        <v>0</v>
      </c>
      <c r="Y7754">
        <v>0</v>
      </c>
      <c r="Z7754">
        <v>0</v>
      </c>
      <c r="AA7754">
        <v>0</v>
      </c>
      <c r="AB7754">
        <v>0</v>
      </c>
      <c r="AC7754">
        <v>0</v>
      </c>
    </row>
    <row r="7755" spans="1:29">
      <c r="A7755" t="s">
        <v>1384</v>
      </c>
      <c r="B7755" t="s">
        <v>19</v>
      </c>
      <c r="C7755" s="2">
        <v>1265960</v>
      </c>
      <c r="D7755" s="2">
        <v>1233730</v>
      </c>
      <c r="E7755" s="2">
        <v>1191040</v>
      </c>
      <c r="F7755" s="2">
        <v>1141270</v>
      </c>
      <c r="G7755" s="2">
        <v>1089920</v>
      </c>
      <c r="H7755" s="2">
        <v>1038580</v>
      </c>
      <c r="I7755">
        <v>989733</v>
      </c>
      <c r="J7755">
        <v>942120</v>
      </c>
      <c r="K7755">
        <v>896137</v>
      </c>
      <c r="L7755">
        <v>851429</v>
      </c>
      <c r="M7755">
        <v>815418</v>
      </c>
      <c r="N7755">
        <v>777443</v>
      </c>
      <c r="O7755">
        <v>739829</v>
      </c>
      <c r="P7755">
        <v>708073</v>
      </c>
      <c r="Q7755">
        <v>681243</v>
      </c>
      <c r="R7755">
        <v>655528</v>
      </c>
      <c r="S7755">
        <v>631720</v>
      </c>
      <c r="T7755">
        <v>611213</v>
      </c>
      <c r="U7755">
        <v>591518</v>
      </c>
      <c r="V7755">
        <v>574069</v>
      </c>
      <c r="W7755">
        <v>557201</v>
      </c>
      <c r="X7755">
        <v>542465</v>
      </c>
      <c r="Y7755">
        <v>528887</v>
      </c>
      <c r="Z7755">
        <v>518637</v>
      </c>
      <c r="AA7755">
        <v>507225</v>
      </c>
      <c r="AB7755">
        <v>497141</v>
      </c>
      <c r="AC7755">
        <v>489802</v>
      </c>
    </row>
    <row r="7756" spans="1:29">
      <c r="A7756" t="s">
        <v>1385</v>
      </c>
      <c r="B7756" t="s">
        <v>19</v>
      </c>
      <c r="C7756">
        <v>0</v>
      </c>
      <c r="D7756">
        <v>0</v>
      </c>
      <c r="E7756">
        <v>0</v>
      </c>
      <c r="F7756">
        <v>0</v>
      </c>
      <c r="G7756">
        <v>0</v>
      </c>
      <c r="H7756">
        <v>0</v>
      </c>
      <c r="I7756">
        <v>0</v>
      </c>
      <c r="J7756">
        <v>0</v>
      </c>
      <c r="K7756">
        <v>0</v>
      </c>
      <c r="L7756">
        <v>0</v>
      </c>
      <c r="M7756">
        <v>0</v>
      </c>
      <c r="N7756">
        <v>0</v>
      </c>
      <c r="O7756">
        <v>0</v>
      </c>
      <c r="P7756">
        <v>0</v>
      </c>
      <c r="Q7756">
        <v>0</v>
      </c>
      <c r="R7756">
        <v>0</v>
      </c>
      <c r="S7756">
        <v>0</v>
      </c>
      <c r="T7756">
        <v>0</v>
      </c>
      <c r="U7756">
        <v>0</v>
      </c>
      <c r="V7756">
        <v>0</v>
      </c>
      <c r="W7756">
        <v>0</v>
      </c>
      <c r="X7756">
        <v>0</v>
      </c>
      <c r="Y7756">
        <v>0</v>
      </c>
      <c r="Z7756">
        <v>0</v>
      </c>
      <c r="AA7756">
        <v>0</v>
      </c>
      <c r="AB7756">
        <v>0</v>
      </c>
      <c r="AC7756">
        <v>0</v>
      </c>
    </row>
    <row r="7757" spans="1:29">
      <c r="A7757" t="s">
        <v>1386</v>
      </c>
      <c r="B7757" t="s">
        <v>19</v>
      </c>
      <c r="C7757">
        <v>0</v>
      </c>
      <c r="D7757">
        <v>0</v>
      </c>
      <c r="E7757">
        <v>0</v>
      </c>
      <c r="F7757">
        <v>0</v>
      </c>
      <c r="G7757">
        <v>0</v>
      </c>
      <c r="H7757">
        <v>0</v>
      </c>
      <c r="I7757">
        <v>0</v>
      </c>
      <c r="J7757">
        <v>0</v>
      </c>
      <c r="K7757">
        <v>0</v>
      </c>
      <c r="L7757">
        <v>0</v>
      </c>
      <c r="M7757">
        <v>0</v>
      </c>
      <c r="N7757">
        <v>0</v>
      </c>
      <c r="O7757">
        <v>0</v>
      </c>
      <c r="P7757">
        <v>0</v>
      </c>
      <c r="Q7757">
        <v>0</v>
      </c>
      <c r="R7757">
        <v>0</v>
      </c>
      <c r="S7757">
        <v>0</v>
      </c>
      <c r="T7757">
        <v>0</v>
      </c>
      <c r="U7757">
        <v>0</v>
      </c>
      <c r="V7757">
        <v>0</v>
      </c>
      <c r="W7757">
        <v>0</v>
      </c>
      <c r="X7757">
        <v>0</v>
      </c>
      <c r="Y7757">
        <v>0</v>
      </c>
      <c r="Z7757">
        <v>0</v>
      </c>
      <c r="AA7757">
        <v>0</v>
      </c>
      <c r="AB7757">
        <v>0</v>
      </c>
      <c r="AC7757">
        <v>0</v>
      </c>
    </row>
    <row r="7758" spans="1:29">
      <c r="A7758" t="s">
        <v>1387</v>
      </c>
      <c r="B7758" t="s">
        <v>19</v>
      </c>
      <c r="C7758">
        <v>0</v>
      </c>
      <c r="D7758">
        <v>0</v>
      </c>
      <c r="E7758">
        <v>0</v>
      </c>
      <c r="F7758">
        <v>0</v>
      </c>
      <c r="G7758">
        <v>0</v>
      </c>
      <c r="H7758">
        <v>0</v>
      </c>
      <c r="I7758">
        <v>0</v>
      </c>
      <c r="J7758">
        <v>0</v>
      </c>
      <c r="K7758">
        <v>0</v>
      </c>
      <c r="L7758">
        <v>0</v>
      </c>
      <c r="M7758">
        <v>0</v>
      </c>
      <c r="N7758">
        <v>0</v>
      </c>
      <c r="O7758">
        <v>0</v>
      </c>
      <c r="P7758">
        <v>0</v>
      </c>
      <c r="Q7758">
        <v>0</v>
      </c>
      <c r="R7758">
        <v>0</v>
      </c>
      <c r="S7758">
        <v>0</v>
      </c>
      <c r="T7758">
        <v>0</v>
      </c>
      <c r="U7758">
        <v>0</v>
      </c>
      <c r="V7758">
        <v>0</v>
      </c>
      <c r="W7758">
        <v>0</v>
      </c>
      <c r="X7758">
        <v>0</v>
      </c>
      <c r="Y7758">
        <v>0</v>
      </c>
      <c r="Z7758">
        <v>0</v>
      </c>
      <c r="AA7758">
        <v>0</v>
      </c>
      <c r="AB7758">
        <v>0</v>
      </c>
      <c r="AC7758">
        <v>0</v>
      </c>
    </row>
    <row r="7759" spans="1:29">
      <c r="A7759" t="s">
        <v>1388</v>
      </c>
      <c r="B7759" t="s">
        <v>19</v>
      </c>
      <c r="C7759">
        <v>0</v>
      </c>
      <c r="D7759">
        <v>0</v>
      </c>
      <c r="E7759">
        <v>0</v>
      </c>
      <c r="F7759">
        <v>0</v>
      </c>
      <c r="G7759">
        <v>0</v>
      </c>
      <c r="H7759">
        <v>0</v>
      </c>
      <c r="I7759">
        <v>0</v>
      </c>
      <c r="J7759">
        <v>0</v>
      </c>
      <c r="K7759">
        <v>0</v>
      </c>
      <c r="L7759">
        <v>0</v>
      </c>
      <c r="M7759">
        <v>0</v>
      </c>
      <c r="N7759">
        <v>0</v>
      </c>
      <c r="O7759">
        <v>0</v>
      </c>
      <c r="P7759">
        <v>0</v>
      </c>
      <c r="Q7759">
        <v>0</v>
      </c>
      <c r="R7759">
        <v>0</v>
      </c>
      <c r="S7759">
        <v>0</v>
      </c>
      <c r="T7759">
        <v>0</v>
      </c>
      <c r="U7759">
        <v>0</v>
      </c>
      <c r="V7759">
        <v>0</v>
      </c>
      <c r="W7759">
        <v>0</v>
      </c>
      <c r="X7759">
        <v>0</v>
      </c>
      <c r="Y7759">
        <v>0</v>
      </c>
      <c r="Z7759">
        <v>0</v>
      </c>
      <c r="AA7759">
        <v>0</v>
      </c>
      <c r="AB7759">
        <v>0</v>
      </c>
      <c r="AC7759">
        <v>0</v>
      </c>
    </row>
    <row r="7760" spans="1:29">
      <c r="A7760" t="s">
        <v>1389</v>
      </c>
      <c r="B7760" t="s">
        <v>19</v>
      </c>
      <c r="C7760">
        <v>0</v>
      </c>
      <c r="D7760">
        <v>0</v>
      </c>
      <c r="E7760">
        <v>0</v>
      </c>
      <c r="F7760">
        <v>0</v>
      </c>
      <c r="G7760">
        <v>0</v>
      </c>
      <c r="H7760">
        <v>0</v>
      </c>
      <c r="I7760">
        <v>0</v>
      </c>
      <c r="J7760">
        <v>0</v>
      </c>
      <c r="K7760">
        <v>0</v>
      </c>
      <c r="L7760">
        <v>0</v>
      </c>
      <c r="M7760">
        <v>0</v>
      </c>
      <c r="N7760">
        <v>0</v>
      </c>
      <c r="O7760">
        <v>0</v>
      </c>
      <c r="P7760">
        <v>0</v>
      </c>
      <c r="Q7760">
        <v>0</v>
      </c>
      <c r="R7760">
        <v>0</v>
      </c>
      <c r="S7760">
        <v>0</v>
      </c>
      <c r="T7760">
        <v>0</v>
      </c>
      <c r="U7760">
        <v>0</v>
      </c>
      <c r="V7760">
        <v>0</v>
      </c>
      <c r="W7760">
        <v>0</v>
      </c>
      <c r="X7760">
        <v>0</v>
      </c>
      <c r="Y7760">
        <v>0</v>
      </c>
      <c r="Z7760">
        <v>0</v>
      </c>
      <c r="AA7760">
        <v>0</v>
      </c>
      <c r="AB7760">
        <v>0</v>
      </c>
      <c r="AC7760">
        <v>0</v>
      </c>
    </row>
    <row r="7761" spans="1:29">
      <c r="A7761" t="s">
        <v>1390</v>
      </c>
      <c r="B7761" t="s">
        <v>19</v>
      </c>
      <c r="C7761">
        <v>0</v>
      </c>
      <c r="D7761">
        <v>0</v>
      </c>
      <c r="E7761">
        <v>0</v>
      </c>
      <c r="F7761">
        <v>0</v>
      </c>
      <c r="G7761">
        <v>0</v>
      </c>
      <c r="H7761">
        <v>0</v>
      </c>
      <c r="I7761">
        <v>0</v>
      </c>
      <c r="J7761">
        <v>0</v>
      </c>
      <c r="K7761">
        <v>0</v>
      </c>
      <c r="L7761">
        <v>0</v>
      </c>
      <c r="M7761">
        <v>0</v>
      </c>
      <c r="N7761">
        <v>0</v>
      </c>
      <c r="O7761">
        <v>0</v>
      </c>
      <c r="P7761">
        <v>0</v>
      </c>
      <c r="Q7761">
        <v>0</v>
      </c>
      <c r="R7761">
        <v>0</v>
      </c>
      <c r="S7761">
        <v>0</v>
      </c>
      <c r="T7761">
        <v>0</v>
      </c>
      <c r="U7761">
        <v>0</v>
      </c>
      <c r="V7761">
        <v>0</v>
      </c>
      <c r="W7761">
        <v>0</v>
      </c>
      <c r="X7761">
        <v>0</v>
      </c>
      <c r="Y7761">
        <v>0</v>
      </c>
      <c r="Z7761">
        <v>0</v>
      </c>
      <c r="AA7761">
        <v>0</v>
      </c>
      <c r="AB7761">
        <v>0</v>
      </c>
      <c r="AC7761">
        <v>0</v>
      </c>
    </row>
    <row r="7762" spans="1:29">
      <c r="A7762" t="s">
        <v>1391</v>
      </c>
      <c r="B7762" t="s">
        <v>19</v>
      </c>
      <c r="C7762">
        <v>0</v>
      </c>
      <c r="D7762">
        <v>0</v>
      </c>
      <c r="E7762">
        <v>0</v>
      </c>
      <c r="F7762">
        <v>0</v>
      </c>
      <c r="G7762">
        <v>0</v>
      </c>
      <c r="H7762">
        <v>0</v>
      </c>
      <c r="I7762">
        <v>0</v>
      </c>
      <c r="J7762">
        <v>0</v>
      </c>
      <c r="K7762">
        <v>0</v>
      </c>
      <c r="L7762">
        <v>0</v>
      </c>
      <c r="M7762">
        <v>0</v>
      </c>
      <c r="N7762">
        <v>0</v>
      </c>
      <c r="O7762">
        <v>0</v>
      </c>
      <c r="P7762">
        <v>0</v>
      </c>
      <c r="Q7762">
        <v>0</v>
      </c>
      <c r="R7762">
        <v>0</v>
      </c>
      <c r="S7762">
        <v>0</v>
      </c>
      <c r="T7762">
        <v>0</v>
      </c>
      <c r="U7762">
        <v>0</v>
      </c>
      <c r="V7762">
        <v>0</v>
      </c>
      <c r="W7762">
        <v>0</v>
      </c>
      <c r="X7762">
        <v>0</v>
      </c>
      <c r="Y7762">
        <v>0</v>
      </c>
      <c r="Z7762">
        <v>0</v>
      </c>
      <c r="AA7762">
        <v>0</v>
      </c>
      <c r="AB7762">
        <v>0</v>
      </c>
      <c r="AC7762">
        <v>0</v>
      </c>
    </row>
    <row r="7763" spans="1:29">
      <c r="A7763" t="s">
        <v>1392</v>
      </c>
      <c r="B7763" t="s">
        <v>19</v>
      </c>
      <c r="C7763">
        <v>0</v>
      </c>
      <c r="D7763">
        <v>0</v>
      </c>
      <c r="E7763">
        <v>0</v>
      </c>
      <c r="F7763">
        <v>0</v>
      </c>
      <c r="G7763">
        <v>0</v>
      </c>
      <c r="H7763">
        <v>0</v>
      </c>
      <c r="I7763">
        <v>0</v>
      </c>
      <c r="J7763">
        <v>0</v>
      </c>
      <c r="K7763">
        <v>0</v>
      </c>
      <c r="L7763">
        <v>0</v>
      </c>
      <c r="M7763">
        <v>0</v>
      </c>
      <c r="N7763">
        <v>0</v>
      </c>
      <c r="O7763">
        <v>0</v>
      </c>
      <c r="P7763">
        <v>0</v>
      </c>
      <c r="Q7763">
        <v>0</v>
      </c>
      <c r="R7763">
        <v>0</v>
      </c>
      <c r="S7763">
        <v>0</v>
      </c>
      <c r="T7763">
        <v>0</v>
      </c>
      <c r="U7763">
        <v>0</v>
      </c>
      <c r="V7763">
        <v>0</v>
      </c>
      <c r="W7763">
        <v>0</v>
      </c>
      <c r="X7763">
        <v>0</v>
      </c>
      <c r="Y7763">
        <v>0</v>
      </c>
      <c r="Z7763">
        <v>0</v>
      </c>
      <c r="AA7763">
        <v>0</v>
      </c>
      <c r="AB7763">
        <v>0</v>
      </c>
      <c r="AC7763">
        <v>0</v>
      </c>
    </row>
    <row r="7764" spans="1:29">
      <c r="A7764" t="s">
        <v>1393</v>
      </c>
      <c r="B7764" t="s">
        <v>19</v>
      </c>
      <c r="C7764">
        <v>0</v>
      </c>
      <c r="D7764">
        <v>0</v>
      </c>
      <c r="E7764">
        <v>0</v>
      </c>
      <c r="F7764">
        <v>0</v>
      </c>
      <c r="G7764">
        <v>0</v>
      </c>
      <c r="H7764">
        <v>0</v>
      </c>
      <c r="I7764">
        <v>0</v>
      </c>
      <c r="J7764">
        <v>0</v>
      </c>
      <c r="K7764">
        <v>0</v>
      </c>
      <c r="L7764">
        <v>0</v>
      </c>
      <c r="M7764">
        <v>0</v>
      </c>
      <c r="N7764">
        <v>0</v>
      </c>
      <c r="O7764">
        <v>0</v>
      </c>
      <c r="P7764">
        <v>0</v>
      </c>
      <c r="Q7764">
        <v>0</v>
      </c>
      <c r="R7764">
        <v>0</v>
      </c>
      <c r="S7764">
        <v>0</v>
      </c>
      <c r="T7764">
        <v>0</v>
      </c>
      <c r="U7764">
        <v>0</v>
      </c>
      <c r="V7764">
        <v>0</v>
      </c>
      <c r="W7764">
        <v>0</v>
      </c>
      <c r="X7764">
        <v>0</v>
      </c>
      <c r="Y7764">
        <v>0</v>
      </c>
      <c r="Z7764">
        <v>0</v>
      </c>
      <c r="AA7764">
        <v>0</v>
      </c>
      <c r="AB7764">
        <v>0</v>
      </c>
      <c r="AC7764">
        <v>0</v>
      </c>
    </row>
    <row r="7765" spans="1:29">
      <c r="A7765" t="s">
        <v>1394</v>
      </c>
      <c r="B7765" t="s">
        <v>19</v>
      </c>
      <c r="C7765">
        <v>0</v>
      </c>
      <c r="D7765">
        <v>0</v>
      </c>
      <c r="E7765">
        <v>0</v>
      </c>
      <c r="F7765">
        <v>0</v>
      </c>
      <c r="G7765">
        <v>0</v>
      </c>
      <c r="H7765">
        <v>0</v>
      </c>
      <c r="I7765">
        <v>0</v>
      </c>
      <c r="J7765">
        <v>0</v>
      </c>
      <c r="K7765">
        <v>0</v>
      </c>
      <c r="L7765">
        <v>0</v>
      </c>
      <c r="M7765">
        <v>0</v>
      </c>
      <c r="N7765">
        <v>0</v>
      </c>
      <c r="O7765">
        <v>0</v>
      </c>
      <c r="P7765">
        <v>0</v>
      </c>
      <c r="Q7765">
        <v>0</v>
      </c>
      <c r="R7765">
        <v>0</v>
      </c>
      <c r="S7765">
        <v>0</v>
      </c>
      <c r="T7765">
        <v>0</v>
      </c>
      <c r="U7765">
        <v>0</v>
      </c>
      <c r="V7765">
        <v>0</v>
      </c>
      <c r="W7765">
        <v>0</v>
      </c>
      <c r="X7765">
        <v>0</v>
      </c>
      <c r="Y7765">
        <v>0</v>
      </c>
      <c r="Z7765">
        <v>0</v>
      </c>
      <c r="AA7765">
        <v>0</v>
      </c>
      <c r="AB7765">
        <v>0</v>
      </c>
      <c r="AC7765">
        <v>0</v>
      </c>
    </row>
    <row r="7766" spans="1:29">
      <c r="A7766" t="s">
        <v>1395</v>
      </c>
      <c r="B7766" t="s">
        <v>19</v>
      </c>
      <c r="C7766">
        <v>0</v>
      </c>
      <c r="D7766">
        <v>0</v>
      </c>
      <c r="E7766">
        <v>0</v>
      </c>
      <c r="F7766">
        <v>0</v>
      </c>
      <c r="G7766">
        <v>0</v>
      </c>
      <c r="H7766">
        <v>0</v>
      </c>
      <c r="I7766">
        <v>0</v>
      </c>
      <c r="J7766">
        <v>0</v>
      </c>
      <c r="K7766">
        <v>0</v>
      </c>
      <c r="L7766">
        <v>0</v>
      </c>
      <c r="M7766">
        <v>0</v>
      </c>
      <c r="N7766">
        <v>0</v>
      </c>
      <c r="O7766">
        <v>0</v>
      </c>
      <c r="P7766">
        <v>0</v>
      </c>
      <c r="Q7766">
        <v>0</v>
      </c>
      <c r="R7766">
        <v>0</v>
      </c>
      <c r="S7766">
        <v>0</v>
      </c>
      <c r="T7766">
        <v>0</v>
      </c>
      <c r="U7766">
        <v>0</v>
      </c>
      <c r="V7766">
        <v>0</v>
      </c>
      <c r="W7766">
        <v>0</v>
      </c>
      <c r="X7766">
        <v>0</v>
      </c>
      <c r="Y7766">
        <v>0</v>
      </c>
      <c r="Z7766">
        <v>0</v>
      </c>
      <c r="AA7766">
        <v>0</v>
      </c>
      <c r="AB7766">
        <v>0</v>
      </c>
      <c r="AC7766">
        <v>0</v>
      </c>
    </row>
    <row r="7767" spans="1:29">
      <c r="A7767" t="s">
        <v>1396</v>
      </c>
      <c r="B7767" t="s">
        <v>19</v>
      </c>
      <c r="C7767">
        <v>0</v>
      </c>
      <c r="D7767">
        <v>0</v>
      </c>
      <c r="E7767">
        <v>0</v>
      </c>
      <c r="F7767">
        <v>0</v>
      </c>
      <c r="G7767">
        <v>0</v>
      </c>
      <c r="H7767">
        <v>0</v>
      </c>
      <c r="I7767">
        <v>0</v>
      </c>
      <c r="J7767">
        <v>0</v>
      </c>
      <c r="K7767">
        <v>0</v>
      </c>
      <c r="L7767">
        <v>0</v>
      </c>
      <c r="M7767">
        <v>0</v>
      </c>
      <c r="N7767">
        <v>0</v>
      </c>
      <c r="O7767">
        <v>0</v>
      </c>
      <c r="P7767">
        <v>0</v>
      </c>
      <c r="Q7767">
        <v>0</v>
      </c>
      <c r="R7767">
        <v>0</v>
      </c>
      <c r="S7767">
        <v>0</v>
      </c>
      <c r="T7767">
        <v>0</v>
      </c>
      <c r="U7767">
        <v>0</v>
      </c>
      <c r="V7767">
        <v>0</v>
      </c>
      <c r="W7767">
        <v>0</v>
      </c>
      <c r="X7767">
        <v>0</v>
      </c>
      <c r="Y7767">
        <v>0</v>
      </c>
      <c r="Z7767">
        <v>0</v>
      </c>
      <c r="AA7767">
        <v>0</v>
      </c>
      <c r="AB7767">
        <v>0</v>
      </c>
      <c r="AC7767">
        <v>0</v>
      </c>
    </row>
    <row r="7768" spans="1:29">
      <c r="A7768" t="s">
        <v>1397</v>
      </c>
      <c r="B7768" t="s">
        <v>19</v>
      </c>
      <c r="C7768">
        <v>0</v>
      </c>
      <c r="D7768">
        <v>0</v>
      </c>
      <c r="E7768">
        <v>0</v>
      </c>
      <c r="F7768">
        <v>0</v>
      </c>
      <c r="G7768">
        <v>0</v>
      </c>
      <c r="H7768">
        <v>0</v>
      </c>
      <c r="I7768">
        <v>0</v>
      </c>
      <c r="J7768">
        <v>0</v>
      </c>
      <c r="K7768">
        <v>0</v>
      </c>
      <c r="L7768">
        <v>0</v>
      </c>
      <c r="M7768">
        <v>0</v>
      </c>
      <c r="N7768">
        <v>0</v>
      </c>
      <c r="O7768">
        <v>0</v>
      </c>
      <c r="P7768">
        <v>0</v>
      </c>
      <c r="Q7768">
        <v>0</v>
      </c>
      <c r="R7768">
        <v>0</v>
      </c>
      <c r="S7768">
        <v>0</v>
      </c>
      <c r="T7768">
        <v>0</v>
      </c>
      <c r="U7768">
        <v>0</v>
      </c>
      <c r="V7768">
        <v>0</v>
      </c>
      <c r="W7768">
        <v>0</v>
      </c>
      <c r="X7768">
        <v>0</v>
      </c>
      <c r="Y7768">
        <v>0</v>
      </c>
      <c r="Z7768">
        <v>0</v>
      </c>
      <c r="AA7768">
        <v>0</v>
      </c>
      <c r="AB7768">
        <v>0</v>
      </c>
      <c r="AC7768">
        <v>0</v>
      </c>
    </row>
    <row r="7769" spans="1:29">
      <c r="A7769" t="s">
        <v>1398</v>
      </c>
      <c r="B7769" t="s">
        <v>19</v>
      </c>
      <c r="C7769">
        <v>0</v>
      </c>
      <c r="D7769">
        <v>0</v>
      </c>
      <c r="E7769">
        <v>0</v>
      </c>
      <c r="F7769">
        <v>0</v>
      </c>
      <c r="G7769">
        <v>0</v>
      </c>
      <c r="H7769">
        <v>0</v>
      </c>
      <c r="I7769">
        <v>0</v>
      </c>
      <c r="J7769">
        <v>0</v>
      </c>
      <c r="K7769">
        <v>0</v>
      </c>
      <c r="L7769">
        <v>0</v>
      </c>
      <c r="M7769">
        <v>0</v>
      </c>
      <c r="N7769">
        <v>0</v>
      </c>
      <c r="O7769">
        <v>0</v>
      </c>
      <c r="P7769">
        <v>0</v>
      </c>
      <c r="Q7769">
        <v>0</v>
      </c>
      <c r="R7769">
        <v>0</v>
      </c>
      <c r="S7769">
        <v>0</v>
      </c>
      <c r="T7769">
        <v>0</v>
      </c>
      <c r="U7769">
        <v>0</v>
      </c>
      <c r="V7769">
        <v>0</v>
      </c>
      <c r="W7769">
        <v>0</v>
      </c>
      <c r="X7769">
        <v>0</v>
      </c>
      <c r="Y7769">
        <v>0</v>
      </c>
      <c r="Z7769">
        <v>0</v>
      </c>
      <c r="AA7769">
        <v>0</v>
      </c>
      <c r="AB7769">
        <v>0</v>
      </c>
      <c r="AC7769">
        <v>0</v>
      </c>
    </row>
    <row r="7770" spans="1:29">
      <c r="A7770" t="s">
        <v>1399</v>
      </c>
      <c r="B7770" t="s">
        <v>19</v>
      </c>
      <c r="C7770">
        <v>0</v>
      </c>
      <c r="D7770">
        <v>0</v>
      </c>
      <c r="E7770">
        <v>0</v>
      </c>
      <c r="F7770">
        <v>0</v>
      </c>
      <c r="G7770">
        <v>0</v>
      </c>
      <c r="H7770">
        <v>0</v>
      </c>
      <c r="I7770">
        <v>0</v>
      </c>
      <c r="J7770">
        <v>0</v>
      </c>
      <c r="K7770">
        <v>0</v>
      </c>
      <c r="L7770">
        <v>0</v>
      </c>
      <c r="M7770">
        <v>0</v>
      </c>
      <c r="N7770">
        <v>0</v>
      </c>
      <c r="O7770">
        <v>0</v>
      </c>
      <c r="P7770">
        <v>0</v>
      </c>
      <c r="Q7770">
        <v>0</v>
      </c>
      <c r="R7770">
        <v>0</v>
      </c>
      <c r="S7770">
        <v>0</v>
      </c>
      <c r="T7770">
        <v>0</v>
      </c>
      <c r="U7770">
        <v>0</v>
      </c>
      <c r="V7770">
        <v>0</v>
      </c>
      <c r="W7770">
        <v>0</v>
      </c>
      <c r="X7770">
        <v>0</v>
      </c>
      <c r="Y7770">
        <v>0</v>
      </c>
      <c r="Z7770">
        <v>0</v>
      </c>
      <c r="AA7770">
        <v>0</v>
      </c>
      <c r="AB7770">
        <v>0</v>
      </c>
      <c r="AC7770">
        <v>0</v>
      </c>
    </row>
    <row r="7771" spans="1:29">
      <c r="A7771" t="s">
        <v>1400</v>
      </c>
      <c r="B7771" t="s">
        <v>19</v>
      </c>
      <c r="C7771">
        <v>0</v>
      </c>
      <c r="D7771">
        <v>0</v>
      </c>
      <c r="E7771">
        <v>0</v>
      </c>
      <c r="F7771">
        <v>0</v>
      </c>
      <c r="G7771">
        <v>0</v>
      </c>
      <c r="H7771">
        <v>0</v>
      </c>
      <c r="I7771">
        <v>0</v>
      </c>
      <c r="J7771">
        <v>0</v>
      </c>
      <c r="K7771">
        <v>0</v>
      </c>
      <c r="L7771">
        <v>0</v>
      </c>
      <c r="M7771">
        <v>0</v>
      </c>
      <c r="N7771">
        <v>0</v>
      </c>
      <c r="O7771">
        <v>0</v>
      </c>
      <c r="P7771">
        <v>0</v>
      </c>
      <c r="Q7771">
        <v>0</v>
      </c>
      <c r="R7771">
        <v>0</v>
      </c>
      <c r="S7771">
        <v>0</v>
      </c>
      <c r="T7771">
        <v>0</v>
      </c>
      <c r="U7771">
        <v>0</v>
      </c>
      <c r="V7771">
        <v>0</v>
      </c>
      <c r="W7771">
        <v>0</v>
      </c>
      <c r="X7771">
        <v>0</v>
      </c>
      <c r="Y7771">
        <v>0</v>
      </c>
      <c r="Z7771">
        <v>0</v>
      </c>
      <c r="AA7771">
        <v>0</v>
      </c>
      <c r="AB7771">
        <v>0</v>
      </c>
      <c r="AC7771">
        <v>0</v>
      </c>
    </row>
    <row r="7772" spans="1:29">
      <c r="A7772" t="s">
        <v>1401</v>
      </c>
      <c r="B7772" t="s">
        <v>19</v>
      </c>
      <c r="C7772">
        <v>0</v>
      </c>
      <c r="D7772">
        <v>0</v>
      </c>
      <c r="E7772">
        <v>0</v>
      </c>
      <c r="F7772">
        <v>0</v>
      </c>
      <c r="G7772">
        <v>0</v>
      </c>
      <c r="H7772">
        <v>0</v>
      </c>
      <c r="I7772">
        <v>0</v>
      </c>
      <c r="J7772">
        <v>0</v>
      </c>
      <c r="K7772">
        <v>0</v>
      </c>
      <c r="L7772">
        <v>0</v>
      </c>
      <c r="M7772">
        <v>0</v>
      </c>
      <c r="N7772">
        <v>0</v>
      </c>
      <c r="O7772">
        <v>0</v>
      </c>
      <c r="P7772">
        <v>0</v>
      </c>
      <c r="Q7772">
        <v>0</v>
      </c>
      <c r="R7772">
        <v>0</v>
      </c>
      <c r="S7772">
        <v>0</v>
      </c>
      <c r="T7772">
        <v>0</v>
      </c>
      <c r="U7772">
        <v>0</v>
      </c>
      <c r="V7772">
        <v>0</v>
      </c>
      <c r="W7772">
        <v>0</v>
      </c>
      <c r="X7772">
        <v>0</v>
      </c>
      <c r="Y7772">
        <v>0</v>
      </c>
      <c r="Z7772">
        <v>0</v>
      </c>
      <c r="AA7772">
        <v>0</v>
      </c>
      <c r="AB7772">
        <v>0</v>
      </c>
      <c r="AC7772">
        <v>0</v>
      </c>
    </row>
    <row r="7773" spans="1:29">
      <c r="A7773" t="s">
        <v>1402</v>
      </c>
      <c r="B7773" t="s">
        <v>19</v>
      </c>
      <c r="C7773" s="2">
        <v>48458400</v>
      </c>
      <c r="D7773" s="2">
        <v>47224800</v>
      </c>
      <c r="E7773" s="2">
        <v>45590700</v>
      </c>
      <c r="F7773" s="2">
        <v>43685300</v>
      </c>
      <c r="G7773" s="2">
        <v>41719900</v>
      </c>
      <c r="H7773" s="2">
        <v>39754800</v>
      </c>
      <c r="I7773" s="2">
        <v>37884900</v>
      </c>
      <c r="J7773" s="2">
        <v>36062400</v>
      </c>
      <c r="K7773" s="2">
        <v>34302200</v>
      </c>
      <c r="L7773" s="2">
        <v>32590900</v>
      </c>
      <c r="M7773" s="2">
        <v>31212500</v>
      </c>
      <c r="N7773" s="2">
        <v>29758900</v>
      </c>
      <c r="O7773" s="2">
        <v>28319100</v>
      </c>
      <c r="P7773" s="2">
        <v>27103600</v>
      </c>
      <c r="Q7773" s="2">
        <v>26076600</v>
      </c>
      <c r="R7773" s="2">
        <v>25092300</v>
      </c>
      <c r="S7773" s="2">
        <v>24180900</v>
      </c>
      <c r="T7773" s="2">
        <v>23395900</v>
      </c>
      <c r="U7773" s="2">
        <v>22642100</v>
      </c>
      <c r="V7773" s="2">
        <v>21974200</v>
      </c>
      <c r="W7773" s="2">
        <v>21328500</v>
      </c>
      <c r="X7773" s="2">
        <v>20764400</v>
      </c>
      <c r="Y7773" s="2">
        <v>20244700</v>
      </c>
      <c r="Z7773" s="2">
        <v>19852300</v>
      </c>
      <c r="AA7773" s="2">
        <v>19415500</v>
      </c>
      <c r="AB7773" s="2">
        <v>19029500</v>
      </c>
      <c r="AC7773" s="2">
        <v>18748600</v>
      </c>
    </row>
    <row r="7774" spans="1:29">
      <c r="A7774" t="s">
        <v>1403</v>
      </c>
      <c r="B7774" t="s">
        <v>19</v>
      </c>
      <c r="C7774">
        <v>0</v>
      </c>
      <c r="D7774">
        <v>0</v>
      </c>
      <c r="E7774">
        <v>0</v>
      </c>
      <c r="F7774">
        <v>0</v>
      </c>
      <c r="G7774">
        <v>0</v>
      </c>
      <c r="H7774">
        <v>0</v>
      </c>
      <c r="I7774">
        <v>0</v>
      </c>
      <c r="J7774">
        <v>0</v>
      </c>
      <c r="K7774">
        <v>0</v>
      </c>
      <c r="L7774">
        <v>0</v>
      </c>
      <c r="M7774">
        <v>0</v>
      </c>
      <c r="N7774">
        <v>0</v>
      </c>
      <c r="O7774">
        <v>0</v>
      </c>
      <c r="P7774">
        <v>0</v>
      </c>
      <c r="Q7774">
        <v>0</v>
      </c>
      <c r="R7774">
        <v>0</v>
      </c>
      <c r="S7774">
        <v>0</v>
      </c>
      <c r="T7774">
        <v>0</v>
      </c>
      <c r="U7774">
        <v>0</v>
      </c>
      <c r="V7774">
        <v>0</v>
      </c>
      <c r="W7774">
        <v>0</v>
      </c>
      <c r="X7774">
        <v>0</v>
      </c>
      <c r="Y7774">
        <v>0</v>
      </c>
      <c r="Z7774">
        <v>0</v>
      </c>
      <c r="AA7774">
        <v>0</v>
      </c>
      <c r="AB7774">
        <v>0</v>
      </c>
      <c r="AC7774">
        <v>0</v>
      </c>
    </row>
    <row r="7775" spans="1:29">
      <c r="A7775" t="s">
        <v>1404</v>
      </c>
      <c r="B7775" t="s">
        <v>19</v>
      </c>
      <c r="C7775">
        <v>0</v>
      </c>
      <c r="D7775">
        <v>0</v>
      </c>
      <c r="E7775">
        <v>0</v>
      </c>
      <c r="F7775">
        <v>0</v>
      </c>
      <c r="G7775">
        <v>0</v>
      </c>
      <c r="H7775">
        <v>0</v>
      </c>
      <c r="I7775">
        <v>0</v>
      </c>
      <c r="J7775">
        <v>0</v>
      </c>
      <c r="K7775">
        <v>0</v>
      </c>
      <c r="L7775">
        <v>0</v>
      </c>
      <c r="M7775">
        <v>0</v>
      </c>
      <c r="N7775">
        <v>0</v>
      </c>
      <c r="O7775">
        <v>0</v>
      </c>
      <c r="P7775">
        <v>0</v>
      </c>
      <c r="Q7775">
        <v>0</v>
      </c>
      <c r="R7775">
        <v>0</v>
      </c>
      <c r="S7775">
        <v>0</v>
      </c>
      <c r="T7775">
        <v>0</v>
      </c>
      <c r="U7775">
        <v>0</v>
      </c>
      <c r="V7775">
        <v>0</v>
      </c>
      <c r="W7775">
        <v>0</v>
      </c>
      <c r="X7775">
        <v>0</v>
      </c>
      <c r="Y7775">
        <v>0</v>
      </c>
      <c r="Z7775">
        <v>0</v>
      </c>
      <c r="AA7775">
        <v>0</v>
      </c>
      <c r="AB7775">
        <v>0</v>
      </c>
      <c r="AC7775">
        <v>0</v>
      </c>
    </row>
    <row r="7776" spans="1:29">
      <c r="A7776" t="s">
        <v>1405</v>
      </c>
      <c r="B7776" t="s">
        <v>19</v>
      </c>
      <c r="C7776">
        <v>0</v>
      </c>
      <c r="D7776">
        <v>0</v>
      </c>
      <c r="E7776">
        <v>0</v>
      </c>
      <c r="F7776">
        <v>0</v>
      </c>
      <c r="G7776">
        <v>0</v>
      </c>
      <c r="H7776">
        <v>0</v>
      </c>
      <c r="I7776">
        <v>0</v>
      </c>
      <c r="J7776">
        <v>0</v>
      </c>
      <c r="K7776">
        <v>0</v>
      </c>
      <c r="L7776">
        <v>0</v>
      </c>
      <c r="M7776">
        <v>0</v>
      </c>
      <c r="N7776">
        <v>0</v>
      </c>
      <c r="O7776">
        <v>0</v>
      </c>
      <c r="P7776">
        <v>0</v>
      </c>
      <c r="Q7776">
        <v>0</v>
      </c>
      <c r="R7776">
        <v>0</v>
      </c>
      <c r="S7776">
        <v>0</v>
      </c>
      <c r="T7776">
        <v>0</v>
      </c>
      <c r="U7776">
        <v>0</v>
      </c>
      <c r="V7776">
        <v>0</v>
      </c>
      <c r="W7776">
        <v>0</v>
      </c>
      <c r="X7776">
        <v>0</v>
      </c>
      <c r="Y7776">
        <v>0</v>
      </c>
      <c r="Z7776">
        <v>0</v>
      </c>
      <c r="AA7776">
        <v>0</v>
      </c>
      <c r="AB7776">
        <v>0</v>
      </c>
      <c r="AC7776">
        <v>0</v>
      </c>
    </row>
    <row r="7777" spans="1:29">
      <c r="A7777" t="s">
        <v>1406</v>
      </c>
      <c r="B7777" t="s">
        <v>19</v>
      </c>
      <c r="C7777">
        <v>0</v>
      </c>
      <c r="D7777">
        <v>0</v>
      </c>
      <c r="E7777">
        <v>0</v>
      </c>
      <c r="F7777">
        <v>0</v>
      </c>
      <c r="G7777">
        <v>0</v>
      </c>
      <c r="H7777">
        <v>0</v>
      </c>
      <c r="I7777">
        <v>0</v>
      </c>
      <c r="J7777">
        <v>0</v>
      </c>
      <c r="K7777">
        <v>0</v>
      </c>
      <c r="L7777">
        <v>0</v>
      </c>
      <c r="M7777">
        <v>0</v>
      </c>
      <c r="N7777">
        <v>0</v>
      </c>
      <c r="O7777">
        <v>0</v>
      </c>
      <c r="P7777">
        <v>0</v>
      </c>
      <c r="Q7777">
        <v>0</v>
      </c>
      <c r="R7777">
        <v>0</v>
      </c>
      <c r="S7777">
        <v>0</v>
      </c>
      <c r="T7777">
        <v>0</v>
      </c>
      <c r="U7777">
        <v>0</v>
      </c>
      <c r="V7777">
        <v>0</v>
      </c>
      <c r="W7777">
        <v>0</v>
      </c>
      <c r="X7777">
        <v>0</v>
      </c>
      <c r="Y7777">
        <v>0</v>
      </c>
      <c r="Z7777">
        <v>0</v>
      </c>
      <c r="AA7777">
        <v>0</v>
      </c>
      <c r="AB7777">
        <v>0</v>
      </c>
      <c r="AC7777">
        <v>0</v>
      </c>
    </row>
    <row r="7778" spans="1:29">
      <c r="A7778" t="s">
        <v>1407</v>
      </c>
      <c r="B7778" t="s">
        <v>19</v>
      </c>
      <c r="C7778">
        <v>0</v>
      </c>
      <c r="D7778">
        <v>0</v>
      </c>
      <c r="E7778">
        <v>0</v>
      </c>
      <c r="F7778">
        <v>0</v>
      </c>
      <c r="G7778">
        <v>0</v>
      </c>
      <c r="H7778">
        <v>0</v>
      </c>
      <c r="I7778">
        <v>0</v>
      </c>
      <c r="J7778">
        <v>0</v>
      </c>
      <c r="K7778">
        <v>0</v>
      </c>
      <c r="L7778">
        <v>0</v>
      </c>
      <c r="M7778">
        <v>0</v>
      </c>
      <c r="N7778">
        <v>0</v>
      </c>
      <c r="O7778">
        <v>0</v>
      </c>
      <c r="P7778">
        <v>0</v>
      </c>
      <c r="Q7778">
        <v>0</v>
      </c>
      <c r="R7778">
        <v>0</v>
      </c>
      <c r="S7778">
        <v>0</v>
      </c>
      <c r="T7778">
        <v>0</v>
      </c>
      <c r="U7778">
        <v>0</v>
      </c>
      <c r="V7778">
        <v>0</v>
      </c>
      <c r="W7778">
        <v>0</v>
      </c>
      <c r="X7778">
        <v>0</v>
      </c>
      <c r="Y7778">
        <v>0</v>
      </c>
      <c r="Z7778">
        <v>0</v>
      </c>
      <c r="AA7778">
        <v>0</v>
      </c>
      <c r="AB7778">
        <v>0</v>
      </c>
      <c r="AC7778">
        <v>0</v>
      </c>
    </row>
    <row r="7779" spans="1:29">
      <c r="A7779" t="s">
        <v>1408</v>
      </c>
      <c r="B7779" t="s">
        <v>19</v>
      </c>
      <c r="C7779">
        <v>0</v>
      </c>
      <c r="D7779">
        <v>0</v>
      </c>
      <c r="E7779">
        <v>0</v>
      </c>
      <c r="F7779">
        <v>0</v>
      </c>
      <c r="G7779">
        <v>0</v>
      </c>
      <c r="H7779">
        <v>0</v>
      </c>
      <c r="I7779">
        <v>0</v>
      </c>
      <c r="J7779">
        <v>0</v>
      </c>
      <c r="K7779">
        <v>0</v>
      </c>
      <c r="L7779">
        <v>0</v>
      </c>
      <c r="M7779">
        <v>0</v>
      </c>
      <c r="N7779">
        <v>0</v>
      </c>
      <c r="O7779">
        <v>0</v>
      </c>
      <c r="P7779">
        <v>0</v>
      </c>
      <c r="Q7779">
        <v>0</v>
      </c>
      <c r="R7779">
        <v>0</v>
      </c>
      <c r="S7779">
        <v>0</v>
      </c>
      <c r="T7779">
        <v>0</v>
      </c>
      <c r="U7779">
        <v>0</v>
      </c>
      <c r="V7779">
        <v>0</v>
      </c>
      <c r="W7779">
        <v>0</v>
      </c>
      <c r="X7779">
        <v>0</v>
      </c>
      <c r="Y7779">
        <v>0</v>
      </c>
      <c r="Z7779">
        <v>0</v>
      </c>
      <c r="AA7779">
        <v>0</v>
      </c>
      <c r="AB7779">
        <v>0</v>
      </c>
      <c r="AC7779">
        <v>0</v>
      </c>
    </row>
    <row r="7780" spans="1:29">
      <c r="A7780" t="s">
        <v>1409</v>
      </c>
      <c r="B7780" t="s">
        <v>19</v>
      </c>
      <c r="C7780">
        <v>0</v>
      </c>
      <c r="D7780">
        <v>0</v>
      </c>
      <c r="E7780">
        <v>0</v>
      </c>
      <c r="F7780">
        <v>0</v>
      </c>
      <c r="G7780">
        <v>0</v>
      </c>
      <c r="H7780">
        <v>0</v>
      </c>
      <c r="I7780">
        <v>0</v>
      </c>
      <c r="J7780">
        <v>0</v>
      </c>
      <c r="K7780">
        <v>0</v>
      </c>
      <c r="L7780">
        <v>0</v>
      </c>
      <c r="M7780">
        <v>0</v>
      </c>
      <c r="N7780">
        <v>0</v>
      </c>
      <c r="O7780">
        <v>0</v>
      </c>
      <c r="P7780">
        <v>0</v>
      </c>
      <c r="Q7780">
        <v>0</v>
      </c>
      <c r="R7780">
        <v>0</v>
      </c>
      <c r="S7780">
        <v>0</v>
      </c>
      <c r="T7780">
        <v>0</v>
      </c>
      <c r="U7780">
        <v>0</v>
      </c>
      <c r="V7780">
        <v>0</v>
      </c>
      <c r="W7780">
        <v>0</v>
      </c>
      <c r="X7780">
        <v>0</v>
      </c>
      <c r="Y7780">
        <v>0</v>
      </c>
      <c r="Z7780">
        <v>0</v>
      </c>
      <c r="AA7780">
        <v>0</v>
      </c>
      <c r="AB7780">
        <v>0</v>
      </c>
      <c r="AC7780">
        <v>0</v>
      </c>
    </row>
    <row r="7781" spans="1:29">
      <c r="A7781" t="s">
        <v>1410</v>
      </c>
      <c r="B7781" t="s">
        <v>19</v>
      </c>
      <c r="C7781">
        <v>0</v>
      </c>
      <c r="D7781">
        <v>0</v>
      </c>
      <c r="E7781">
        <v>0</v>
      </c>
      <c r="F7781">
        <v>0</v>
      </c>
      <c r="G7781">
        <v>0</v>
      </c>
      <c r="H7781">
        <v>0</v>
      </c>
      <c r="I7781">
        <v>0</v>
      </c>
      <c r="J7781">
        <v>0</v>
      </c>
      <c r="K7781">
        <v>0</v>
      </c>
      <c r="L7781">
        <v>0</v>
      </c>
      <c r="M7781">
        <v>0</v>
      </c>
      <c r="N7781">
        <v>0</v>
      </c>
      <c r="O7781">
        <v>0</v>
      </c>
      <c r="P7781">
        <v>0</v>
      </c>
      <c r="Q7781">
        <v>0</v>
      </c>
      <c r="R7781">
        <v>0</v>
      </c>
      <c r="S7781">
        <v>0</v>
      </c>
      <c r="T7781">
        <v>0</v>
      </c>
      <c r="U7781">
        <v>0</v>
      </c>
      <c r="V7781">
        <v>0</v>
      </c>
      <c r="W7781">
        <v>0</v>
      </c>
      <c r="X7781">
        <v>0</v>
      </c>
      <c r="Y7781">
        <v>0</v>
      </c>
      <c r="Z7781">
        <v>0</v>
      </c>
      <c r="AA7781">
        <v>0</v>
      </c>
      <c r="AB7781">
        <v>0</v>
      </c>
      <c r="AC7781">
        <v>0</v>
      </c>
    </row>
    <row r="7782" spans="1:29">
      <c r="A7782" t="s">
        <v>1411</v>
      </c>
      <c r="B7782" t="s">
        <v>19</v>
      </c>
      <c r="C7782">
        <v>0</v>
      </c>
      <c r="D7782">
        <v>0</v>
      </c>
      <c r="E7782">
        <v>0</v>
      </c>
      <c r="F7782">
        <v>0</v>
      </c>
      <c r="G7782">
        <v>0</v>
      </c>
      <c r="H7782">
        <v>0</v>
      </c>
      <c r="I7782">
        <v>0</v>
      </c>
      <c r="J7782">
        <v>0</v>
      </c>
      <c r="K7782">
        <v>0</v>
      </c>
      <c r="L7782">
        <v>0</v>
      </c>
      <c r="M7782">
        <v>0</v>
      </c>
      <c r="N7782">
        <v>0</v>
      </c>
      <c r="O7782">
        <v>0</v>
      </c>
      <c r="P7782">
        <v>0</v>
      </c>
      <c r="Q7782">
        <v>0</v>
      </c>
      <c r="R7782">
        <v>0</v>
      </c>
      <c r="S7782">
        <v>0</v>
      </c>
      <c r="T7782">
        <v>0</v>
      </c>
      <c r="U7782">
        <v>0</v>
      </c>
      <c r="V7782">
        <v>0</v>
      </c>
      <c r="W7782">
        <v>0</v>
      </c>
      <c r="X7782">
        <v>0</v>
      </c>
      <c r="Y7782">
        <v>0</v>
      </c>
      <c r="Z7782">
        <v>0</v>
      </c>
      <c r="AA7782">
        <v>0</v>
      </c>
      <c r="AB7782">
        <v>0</v>
      </c>
      <c r="AC7782">
        <v>0</v>
      </c>
    </row>
    <row r="7783" spans="1:29">
      <c r="A7783" t="s">
        <v>1412</v>
      </c>
      <c r="B7783" t="s">
        <v>19</v>
      </c>
      <c r="C7783">
        <v>0</v>
      </c>
      <c r="D7783">
        <v>0</v>
      </c>
      <c r="E7783">
        <v>0</v>
      </c>
      <c r="F7783">
        <v>0</v>
      </c>
      <c r="G7783">
        <v>0</v>
      </c>
      <c r="H7783">
        <v>0</v>
      </c>
      <c r="I7783">
        <v>0</v>
      </c>
      <c r="J7783">
        <v>0</v>
      </c>
      <c r="K7783">
        <v>0</v>
      </c>
      <c r="L7783">
        <v>0</v>
      </c>
      <c r="M7783">
        <v>0</v>
      </c>
      <c r="N7783">
        <v>0</v>
      </c>
      <c r="O7783">
        <v>0</v>
      </c>
      <c r="P7783">
        <v>0</v>
      </c>
      <c r="Q7783">
        <v>0</v>
      </c>
      <c r="R7783">
        <v>0</v>
      </c>
      <c r="S7783">
        <v>0</v>
      </c>
      <c r="T7783">
        <v>0</v>
      </c>
      <c r="U7783">
        <v>0</v>
      </c>
      <c r="V7783">
        <v>0</v>
      </c>
      <c r="W7783">
        <v>0</v>
      </c>
      <c r="X7783">
        <v>0</v>
      </c>
      <c r="Y7783">
        <v>0</v>
      </c>
      <c r="Z7783">
        <v>0</v>
      </c>
      <c r="AA7783">
        <v>0</v>
      </c>
      <c r="AB7783">
        <v>0</v>
      </c>
      <c r="AC7783">
        <v>0</v>
      </c>
    </row>
    <row r="7784" spans="1:29">
      <c r="A7784" t="s">
        <v>1413</v>
      </c>
      <c r="B7784" t="s">
        <v>19</v>
      </c>
      <c r="C7784">
        <v>0</v>
      </c>
      <c r="D7784">
        <v>0</v>
      </c>
      <c r="E7784">
        <v>0</v>
      </c>
      <c r="F7784">
        <v>0</v>
      </c>
      <c r="G7784">
        <v>0</v>
      </c>
      <c r="H7784">
        <v>0</v>
      </c>
      <c r="I7784">
        <v>0</v>
      </c>
      <c r="J7784">
        <v>0</v>
      </c>
      <c r="K7784">
        <v>0</v>
      </c>
      <c r="L7784">
        <v>0</v>
      </c>
      <c r="M7784">
        <v>0</v>
      </c>
      <c r="N7784">
        <v>0</v>
      </c>
      <c r="O7784">
        <v>0</v>
      </c>
      <c r="P7784">
        <v>0</v>
      </c>
      <c r="Q7784">
        <v>0</v>
      </c>
      <c r="R7784">
        <v>0</v>
      </c>
      <c r="S7784">
        <v>0</v>
      </c>
      <c r="T7784">
        <v>0</v>
      </c>
      <c r="U7784">
        <v>0</v>
      </c>
      <c r="V7784">
        <v>0</v>
      </c>
      <c r="W7784">
        <v>0</v>
      </c>
      <c r="X7784">
        <v>0</v>
      </c>
      <c r="Y7784">
        <v>0</v>
      </c>
      <c r="Z7784">
        <v>0</v>
      </c>
      <c r="AA7784">
        <v>0</v>
      </c>
      <c r="AB7784">
        <v>0</v>
      </c>
      <c r="AC7784">
        <v>0</v>
      </c>
    </row>
    <row r="7785" spans="1:29">
      <c r="A7785" t="s">
        <v>1414</v>
      </c>
      <c r="B7785" t="s">
        <v>19</v>
      </c>
      <c r="C7785">
        <v>0</v>
      </c>
      <c r="D7785">
        <v>0</v>
      </c>
      <c r="E7785">
        <v>0</v>
      </c>
      <c r="F7785">
        <v>0</v>
      </c>
      <c r="G7785">
        <v>0</v>
      </c>
      <c r="H7785">
        <v>0</v>
      </c>
      <c r="I7785">
        <v>0</v>
      </c>
      <c r="J7785">
        <v>0</v>
      </c>
      <c r="K7785">
        <v>0</v>
      </c>
      <c r="L7785">
        <v>0</v>
      </c>
      <c r="M7785">
        <v>0</v>
      </c>
      <c r="N7785">
        <v>0</v>
      </c>
      <c r="O7785">
        <v>0</v>
      </c>
      <c r="P7785">
        <v>0</v>
      </c>
      <c r="Q7785">
        <v>0</v>
      </c>
      <c r="R7785">
        <v>0</v>
      </c>
      <c r="S7785">
        <v>0</v>
      </c>
      <c r="T7785">
        <v>0</v>
      </c>
      <c r="U7785">
        <v>0</v>
      </c>
      <c r="V7785">
        <v>0</v>
      </c>
      <c r="W7785">
        <v>0</v>
      </c>
      <c r="X7785">
        <v>0</v>
      </c>
      <c r="Y7785">
        <v>0</v>
      </c>
      <c r="Z7785">
        <v>0</v>
      </c>
      <c r="AA7785">
        <v>0</v>
      </c>
      <c r="AB7785">
        <v>0</v>
      </c>
      <c r="AC7785">
        <v>0</v>
      </c>
    </row>
    <row r="7786" spans="1:29">
      <c r="A7786" t="s">
        <v>1415</v>
      </c>
      <c r="B7786" t="s">
        <v>19</v>
      </c>
      <c r="C7786">
        <v>0</v>
      </c>
      <c r="D7786">
        <v>0</v>
      </c>
      <c r="E7786">
        <v>0</v>
      </c>
      <c r="F7786">
        <v>0</v>
      </c>
      <c r="G7786">
        <v>0</v>
      </c>
      <c r="H7786">
        <v>0</v>
      </c>
      <c r="I7786">
        <v>0</v>
      </c>
      <c r="J7786">
        <v>0</v>
      </c>
      <c r="K7786">
        <v>0</v>
      </c>
      <c r="L7786">
        <v>0</v>
      </c>
      <c r="M7786">
        <v>0</v>
      </c>
      <c r="N7786">
        <v>0</v>
      </c>
      <c r="O7786">
        <v>0</v>
      </c>
      <c r="P7786">
        <v>0</v>
      </c>
      <c r="Q7786">
        <v>0</v>
      </c>
      <c r="R7786">
        <v>0</v>
      </c>
      <c r="S7786">
        <v>0</v>
      </c>
      <c r="T7786">
        <v>0</v>
      </c>
      <c r="U7786">
        <v>0</v>
      </c>
      <c r="V7786">
        <v>0</v>
      </c>
      <c r="W7786">
        <v>0</v>
      </c>
      <c r="X7786">
        <v>0</v>
      </c>
      <c r="Y7786">
        <v>0</v>
      </c>
      <c r="Z7786">
        <v>0</v>
      </c>
      <c r="AA7786">
        <v>0</v>
      </c>
      <c r="AB7786">
        <v>0</v>
      </c>
      <c r="AC7786">
        <v>0</v>
      </c>
    </row>
    <row r="7787" spans="1:29">
      <c r="A7787" t="s">
        <v>1416</v>
      </c>
      <c r="B7787" t="s">
        <v>19</v>
      </c>
      <c r="C7787">
        <v>0</v>
      </c>
      <c r="D7787">
        <v>0</v>
      </c>
      <c r="E7787">
        <v>0</v>
      </c>
      <c r="F7787">
        <v>0</v>
      </c>
      <c r="G7787">
        <v>0</v>
      </c>
      <c r="H7787">
        <v>0</v>
      </c>
      <c r="I7787">
        <v>0</v>
      </c>
      <c r="J7787">
        <v>0</v>
      </c>
      <c r="K7787">
        <v>0</v>
      </c>
      <c r="L7787">
        <v>0</v>
      </c>
      <c r="M7787">
        <v>0</v>
      </c>
      <c r="N7787">
        <v>0</v>
      </c>
      <c r="O7787">
        <v>0</v>
      </c>
      <c r="P7787">
        <v>0</v>
      </c>
      <c r="Q7787">
        <v>0</v>
      </c>
      <c r="R7787">
        <v>0</v>
      </c>
      <c r="S7787">
        <v>0</v>
      </c>
      <c r="T7787">
        <v>0</v>
      </c>
      <c r="U7787">
        <v>0</v>
      </c>
      <c r="V7787">
        <v>0</v>
      </c>
      <c r="W7787">
        <v>0</v>
      </c>
      <c r="X7787">
        <v>0</v>
      </c>
      <c r="Y7787">
        <v>0</v>
      </c>
      <c r="Z7787">
        <v>0</v>
      </c>
      <c r="AA7787">
        <v>0</v>
      </c>
      <c r="AB7787">
        <v>0</v>
      </c>
      <c r="AC7787">
        <v>0</v>
      </c>
    </row>
    <row r="7788" spans="1:29">
      <c r="A7788" t="s">
        <v>1417</v>
      </c>
      <c r="B7788" t="s">
        <v>19</v>
      </c>
      <c r="C7788">
        <v>0</v>
      </c>
      <c r="D7788">
        <v>0</v>
      </c>
      <c r="E7788">
        <v>0</v>
      </c>
      <c r="F7788">
        <v>0</v>
      </c>
      <c r="G7788">
        <v>0</v>
      </c>
      <c r="H7788">
        <v>0</v>
      </c>
      <c r="I7788">
        <v>0</v>
      </c>
      <c r="J7788">
        <v>0</v>
      </c>
      <c r="K7788">
        <v>0</v>
      </c>
      <c r="L7788">
        <v>0</v>
      </c>
      <c r="M7788">
        <v>0</v>
      </c>
      <c r="N7788">
        <v>0</v>
      </c>
      <c r="O7788">
        <v>0</v>
      </c>
      <c r="P7788">
        <v>0</v>
      </c>
      <c r="Q7788">
        <v>0</v>
      </c>
      <c r="R7788">
        <v>0</v>
      </c>
      <c r="S7788">
        <v>0</v>
      </c>
      <c r="T7788">
        <v>0</v>
      </c>
      <c r="U7788">
        <v>0</v>
      </c>
      <c r="V7788">
        <v>0</v>
      </c>
      <c r="W7788">
        <v>0</v>
      </c>
      <c r="X7788">
        <v>0</v>
      </c>
      <c r="Y7788">
        <v>0</v>
      </c>
      <c r="Z7788">
        <v>0</v>
      </c>
      <c r="AA7788">
        <v>0</v>
      </c>
      <c r="AB7788">
        <v>0</v>
      </c>
      <c r="AC7788">
        <v>0</v>
      </c>
    </row>
    <row r="7789" spans="1:29">
      <c r="A7789" t="s">
        <v>1418</v>
      </c>
      <c r="B7789" t="s">
        <v>19</v>
      </c>
      <c r="C7789">
        <v>0</v>
      </c>
      <c r="D7789">
        <v>0</v>
      </c>
      <c r="E7789">
        <v>0</v>
      </c>
      <c r="F7789">
        <v>0</v>
      </c>
      <c r="G7789">
        <v>0</v>
      </c>
      <c r="H7789">
        <v>0</v>
      </c>
      <c r="I7789">
        <v>0</v>
      </c>
      <c r="J7789">
        <v>0</v>
      </c>
      <c r="K7789">
        <v>0</v>
      </c>
      <c r="L7789">
        <v>0</v>
      </c>
      <c r="M7789">
        <v>0</v>
      </c>
      <c r="N7789">
        <v>0</v>
      </c>
      <c r="O7789">
        <v>0</v>
      </c>
      <c r="P7789">
        <v>0</v>
      </c>
      <c r="Q7789">
        <v>0</v>
      </c>
      <c r="R7789">
        <v>0</v>
      </c>
      <c r="S7789">
        <v>0</v>
      </c>
      <c r="T7789">
        <v>0</v>
      </c>
      <c r="U7789">
        <v>0</v>
      </c>
      <c r="V7789">
        <v>0</v>
      </c>
      <c r="W7789">
        <v>0</v>
      </c>
      <c r="X7789">
        <v>0</v>
      </c>
      <c r="Y7789">
        <v>0</v>
      </c>
      <c r="Z7789">
        <v>0</v>
      </c>
      <c r="AA7789">
        <v>0</v>
      </c>
      <c r="AB7789">
        <v>0</v>
      </c>
      <c r="AC7789">
        <v>0</v>
      </c>
    </row>
    <row r="7790" spans="1:29">
      <c r="A7790" t="s">
        <v>1419</v>
      </c>
      <c r="B7790" t="s">
        <v>19</v>
      </c>
      <c r="C7790">
        <v>0</v>
      </c>
      <c r="D7790">
        <v>0</v>
      </c>
      <c r="E7790">
        <v>0</v>
      </c>
      <c r="F7790">
        <v>0</v>
      </c>
      <c r="G7790">
        <v>0</v>
      </c>
      <c r="H7790">
        <v>0</v>
      </c>
      <c r="I7790">
        <v>0</v>
      </c>
      <c r="J7790">
        <v>0</v>
      </c>
      <c r="K7790">
        <v>0</v>
      </c>
      <c r="L7790">
        <v>0</v>
      </c>
      <c r="M7790">
        <v>0</v>
      </c>
      <c r="N7790">
        <v>0</v>
      </c>
      <c r="O7790">
        <v>0</v>
      </c>
      <c r="P7790">
        <v>0</v>
      </c>
      <c r="Q7790">
        <v>0</v>
      </c>
      <c r="R7790">
        <v>0</v>
      </c>
      <c r="S7790">
        <v>0</v>
      </c>
      <c r="T7790">
        <v>0</v>
      </c>
      <c r="U7790">
        <v>0</v>
      </c>
      <c r="V7790">
        <v>0</v>
      </c>
      <c r="W7790">
        <v>0</v>
      </c>
      <c r="X7790">
        <v>0</v>
      </c>
      <c r="Y7790">
        <v>0</v>
      </c>
      <c r="Z7790">
        <v>0</v>
      </c>
      <c r="AA7790">
        <v>0</v>
      </c>
      <c r="AB7790">
        <v>0</v>
      </c>
      <c r="AC7790">
        <v>0</v>
      </c>
    </row>
    <row r="7791" spans="1:29">
      <c r="A7791" t="s">
        <v>1420</v>
      </c>
      <c r="B7791" t="s">
        <v>19</v>
      </c>
      <c r="C7791">
        <v>0</v>
      </c>
      <c r="D7791">
        <v>0</v>
      </c>
      <c r="E7791">
        <v>0</v>
      </c>
      <c r="F7791">
        <v>0</v>
      </c>
      <c r="G7791">
        <v>0</v>
      </c>
      <c r="H7791">
        <v>0</v>
      </c>
      <c r="I7791">
        <v>0</v>
      </c>
      <c r="J7791">
        <v>0</v>
      </c>
      <c r="K7791">
        <v>0</v>
      </c>
      <c r="L7791">
        <v>0</v>
      </c>
      <c r="M7791">
        <v>0</v>
      </c>
      <c r="N7791">
        <v>0</v>
      </c>
      <c r="O7791">
        <v>0</v>
      </c>
      <c r="P7791">
        <v>0</v>
      </c>
      <c r="Q7791">
        <v>0</v>
      </c>
      <c r="R7791">
        <v>0</v>
      </c>
      <c r="S7791">
        <v>0</v>
      </c>
      <c r="T7791">
        <v>0</v>
      </c>
      <c r="U7791">
        <v>0</v>
      </c>
      <c r="V7791">
        <v>0</v>
      </c>
      <c r="W7791">
        <v>0</v>
      </c>
      <c r="X7791">
        <v>0</v>
      </c>
      <c r="Y7791">
        <v>0</v>
      </c>
      <c r="Z7791">
        <v>0</v>
      </c>
      <c r="AA7791">
        <v>0</v>
      </c>
      <c r="AB7791">
        <v>0</v>
      </c>
      <c r="AC7791">
        <v>0</v>
      </c>
    </row>
    <row r="7792" spans="1:29">
      <c r="A7792" t="s">
        <v>1421</v>
      </c>
      <c r="B7792" t="s">
        <v>19</v>
      </c>
      <c r="C7792">
        <v>0</v>
      </c>
      <c r="D7792">
        <v>0</v>
      </c>
      <c r="E7792">
        <v>0</v>
      </c>
      <c r="F7792">
        <v>0</v>
      </c>
      <c r="G7792">
        <v>0</v>
      </c>
      <c r="H7792">
        <v>0</v>
      </c>
      <c r="I7792">
        <v>0</v>
      </c>
      <c r="J7792">
        <v>0</v>
      </c>
      <c r="K7792">
        <v>0</v>
      </c>
      <c r="L7792">
        <v>0</v>
      </c>
      <c r="M7792">
        <v>0</v>
      </c>
      <c r="N7792">
        <v>0</v>
      </c>
      <c r="O7792">
        <v>0</v>
      </c>
      <c r="P7792">
        <v>0</v>
      </c>
      <c r="Q7792">
        <v>0</v>
      </c>
      <c r="R7792">
        <v>0</v>
      </c>
      <c r="S7792">
        <v>0</v>
      </c>
      <c r="T7792">
        <v>0</v>
      </c>
      <c r="U7792">
        <v>0</v>
      </c>
      <c r="V7792">
        <v>0</v>
      </c>
      <c r="W7792">
        <v>0</v>
      </c>
      <c r="X7792">
        <v>0</v>
      </c>
      <c r="Y7792">
        <v>0</v>
      </c>
      <c r="Z7792">
        <v>0</v>
      </c>
      <c r="AA7792">
        <v>0</v>
      </c>
      <c r="AB7792">
        <v>0</v>
      </c>
      <c r="AC7792">
        <v>0</v>
      </c>
    </row>
    <row r="7793" spans="1:29">
      <c r="A7793" t="s">
        <v>1422</v>
      </c>
      <c r="B7793" t="s">
        <v>19</v>
      </c>
      <c r="C7793" s="2">
        <v>85803600</v>
      </c>
      <c r="D7793" s="2">
        <v>83619400</v>
      </c>
      <c r="E7793" s="2">
        <v>80725900</v>
      </c>
      <c r="F7793" s="2">
        <v>77352100</v>
      </c>
      <c r="G7793" s="2">
        <v>73872100</v>
      </c>
      <c r="H7793" s="2">
        <v>70392500</v>
      </c>
      <c r="I7793" s="2">
        <v>67081600</v>
      </c>
      <c r="J7793" s="2">
        <v>63854500</v>
      </c>
      <c r="K7793" s="2">
        <v>60737800</v>
      </c>
      <c r="L7793" s="2">
        <v>57707700</v>
      </c>
      <c r="M7793" s="2">
        <v>55266900</v>
      </c>
      <c r="N7793" s="2">
        <v>52693100</v>
      </c>
      <c r="O7793" s="2">
        <v>50143700</v>
      </c>
      <c r="P7793" s="2">
        <v>47991400</v>
      </c>
      <c r="Q7793" s="2">
        <v>46172900</v>
      </c>
      <c r="R7793" s="2">
        <v>44430000</v>
      </c>
      <c r="S7793" s="2">
        <v>42816400</v>
      </c>
      <c r="T7793" s="2">
        <v>41426400</v>
      </c>
      <c r="U7793" s="2">
        <v>40091600</v>
      </c>
      <c r="V7793" s="2">
        <v>38909000</v>
      </c>
      <c r="W7793" s="2">
        <v>37765600</v>
      </c>
      <c r="X7793" s="2">
        <v>36766900</v>
      </c>
      <c r="Y7793" s="2">
        <v>35846600</v>
      </c>
      <c r="Z7793" s="2">
        <v>35151900</v>
      </c>
      <c r="AA7793" s="2">
        <v>34378400</v>
      </c>
      <c r="AB7793" s="2">
        <v>33694900</v>
      </c>
      <c r="AC7793" s="2">
        <v>33197600</v>
      </c>
    </row>
    <row r="7794" spans="1:29">
      <c r="A7794" t="s">
        <v>1423</v>
      </c>
      <c r="B7794" t="s">
        <v>19</v>
      </c>
      <c r="C7794">
        <v>0</v>
      </c>
      <c r="D7794">
        <v>0</v>
      </c>
      <c r="E7794">
        <v>0</v>
      </c>
      <c r="F7794">
        <v>0</v>
      </c>
      <c r="G7794">
        <v>0</v>
      </c>
      <c r="H7794">
        <v>0</v>
      </c>
      <c r="I7794">
        <v>0</v>
      </c>
      <c r="J7794">
        <v>0</v>
      </c>
      <c r="K7794">
        <v>0</v>
      </c>
      <c r="L7794">
        <v>0</v>
      </c>
      <c r="M7794">
        <v>0</v>
      </c>
      <c r="N7794">
        <v>0</v>
      </c>
      <c r="O7794">
        <v>0</v>
      </c>
      <c r="P7794">
        <v>0</v>
      </c>
      <c r="Q7794">
        <v>0</v>
      </c>
      <c r="R7794">
        <v>0</v>
      </c>
      <c r="S7794">
        <v>0</v>
      </c>
      <c r="T7794">
        <v>0</v>
      </c>
      <c r="U7794">
        <v>0</v>
      </c>
      <c r="V7794">
        <v>0</v>
      </c>
      <c r="W7794">
        <v>0</v>
      </c>
      <c r="X7794">
        <v>0</v>
      </c>
      <c r="Y7794">
        <v>0</v>
      </c>
      <c r="Z7794">
        <v>0</v>
      </c>
      <c r="AA7794">
        <v>0</v>
      </c>
      <c r="AB7794">
        <v>0</v>
      </c>
      <c r="AC7794">
        <v>0</v>
      </c>
    </row>
    <row r="7795" spans="1:29">
      <c r="A7795" t="s">
        <v>1424</v>
      </c>
      <c r="B7795" t="s">
        <v>19</v>
      </c>
      <c r="C7795">
        <v>0</v>
      </c>
      <c r="D7795">
        <v>0</v>
      </c>
      <c r="E7795">
        <v>0</v>
      </c>
      <c r="F7795">
        <v>0</v>
      </c>
      <c r="G7795">
        <v>0</v>
      </c>
      <c r="H7795">
        <v>0</v>
      </c>
      <c r="I7795">
        <v>0</v>
      </c>
      <c r="J7795">
        <v>0</v>
      </c>
      <c r="K7795">
        <v>0</v>
      </c>
      <c r="L7795">
        <v>0</v>
      </c>
      <c r="M7795">
        <v>0</v>
      </c>
      <c r="N7795">
        <v>0</v>
      </c>
      <c r="O7795">
        <v>0</v>
      </c>
      <c r="P7795">
        <v>0</v>
      </c>
      <c r="Q7795">
        <v>0</v>
      </c>
      <c r="R7795">
        <v>0</v>
      </c>
      <c r="S7795">
        <v>0</v>
      </c>
      <c r="T7795">
        <v>0</v>
      </c>
      <c r="U7795">
        <v>0</v>
      </c>
      <c r="V7795">
        <v>0</v>
      </c>
      <c r="W7795">
        <v>0</v>
      </c>
      <c r="X7795">
        <v>0</v>
      </c>
      <c r="Y7795">
        <v>0</v>
      </c>
      <c r="Z7795">
        <v>0</v>
      </c>
      <c r="AA7795">
        <v>0</v>
      </c>
      <c r="AB7795">
        <v>0</v>
      </c>
      <c r="AC7795">
        <v>0</v>
      </c>
    </row>
    <row r="7796" spans="1:29">
      <c r="A7796" t="s">
        <v>1425</v>
      </c>
      <c r="B7796" t="s">
        <v>19</v>
      </c>
      <c r="C7796">
        <v>0</v>
      </c>
      <c r="D7796">
        <v>0</v>
      </c>
      <c r="E7796">
        <v>0</v>
      </c>
      <c r="F7796">
        <v>0</v>
      </c>
      <c r="G7796">
        <v>0</v>
      </c>
      <c r="H7796">
        <v>0</v>
      </c>
      <c r="I7796">
        <v>0</v>
      </c>
      <c r="J7796">
        <v>0</v>
      </c>
      <c r="K7796">
        <v>0</v>
      </c>
      <c r="L7796">
        <v>0</v>
      </c>
      <c r="M7796">
        <v>0</v>
      </c>
      <c r="N7796">
        <v>0</v>
      </c>
      <c r="O7796">
        <v>0</v>
      </c>
      <c r="P7796">
        <v>0</v>
      </c>
      <c r="Q7796">
        <v>0</v>
      </c>
      <c r="R7796">
        <v>0</v>
      </c>
      <c r="S7796">
        <v>0</v>
      </c>
      <c r="T7796">
        <v>0</v>
      </c>
      <c r="U7796">
        <v>0</v>
      </c>
      <c r="V7796">
        <v>0</v>
      </c>
      <c r="W7796">
        <v>0</v>
      </c>
      <c r="X7796">
        <v>0</v>
      </c>
      <c r="Y7796">
        <v>0</v>
      </c>
      <c r="Z7796">
        <v>0</v>
      </c>
      <c r="AA7796">
        <v>0</v>
      </c>
      <c r="AB7796">
        <v>0</v>
      </c>
      <c r="AC7796">
        <v>0</v>
      </c>
    </row>
    <row r="7797" spans="1:29">
      <c r="A7797" t="s">
        <v>1426</v>
      </c>
      <c r="B7797" t="s">
        <v>19</v>
      </c>
      <c r="C7797">
        <v>0</v>
      </c>
      <c r="D7797">
        <v>0</v>
      </c>
      <c r="E7797">
        <v>0</v>
      </c>
      <c r="F7797">
        <v>0</v>
      </c>
      <c r="G7797">
        <v>0</v>
      </c>
      <c r="H7797">
        <v>0</v>
      </c>
      <c r="I7797">
        <v>0</v>
      </c>
      <c r="J7797">
        <v>0</v>
      </c>
      <c r="K7797">
        <v>0</v>
      </c>
      <c r="L7797">
        <v>0</v>
      </c>
      <c r="M7797">
        <v>0</v>
      </c>
      <c r="N7797">
        <v>0</v>
      </c>
      <c r="O7797">
        <v>0</v>
      </c>
      <c r="P7797">
        <v>0</v>
      </c>
      <c r="Q7797">
        <v>0</v>
      </c>
      <c r="R7797">
        <v>0</v>
      </c>
      <c r="S7797">
        <v>0</v>
      </c>
      <c r="T7797">
        <v>0</v>
      </c>
      <c r="U7797">
        <v>0</v>
      </c>
      <c r="V7797">
        <v>0</v>
      </c>
      <c r="W7797">
        <v>0</v>
      </c>
      <c r="X7797">
        <v>0</v>
      </c>
      <c r="Y7797">
        <v>0</v>
      </c>
      <c r="Z7797">
        <v>0</v>
      </c>
      <c r="AA7797">
        <v>0</v>
      </c>
      <c r="AB7797">
        <v>0</v>
      </c>
      <c r="AC7797">
        <v>0</v>
      </c>
    </row>
    <row r="7798" spans="1:29">
      <c r="A7798" t="s">
        <v>1427</v>
      </c>
      <c r="B7798" t="s">
        <v>19</v>
      </c>
      <c r="C7798">
        <v>0</v>
      </c>
      <c r="D7798">
        <v>0</v>
      </c>
      <c r="E7798">
        <v>0</v>
      </c>
      <c r="F7798">
        <v>0</v>
      </c>
      <c r="G7798">
        <v>0</v>
      </c>
      <c r="H7798">
        <v>0</v>
      </c>
      <c r="I7798">
        <v>0</v>
      </c>
      <c r="J7798">
        <v>0</v>
      </c>
      <c r="K7798">
        <v>0</v>
      </c>
      <c r="L7798">
        <v>0</v>
      </c>
      <c r="M7798">
        <v>0</v>
      </c>
      <c r="N7798">
        <v>0</v>
      </c>
      <c r="O7798">
        <v>0</v>
      </c>
      <c r="P7798">
        <v>0</v>
      </c>
      <c r="Q7798">
        <v>0</v>
      </c>
      <c r="R7798">
        <v>0</v>
      </c>
      <c r="S7798">
        <v>0</v>
      </c>
      <c r="T7798">
        <v>0</v>
      </c>
      <c r="U7798">
        <v>0</v>
      </c>
      <c r="V7798">
        <v>0</v>
      </c>
      <c r="W7798">
        <v>0</v>
      </c>
      <c r="X7798">
        <v>0</v>
      </c>
      <c r="Y7798">
        <v>0</v>
      </c>
      <c r="Z7798">
        <v>0</v>
      </c>
      <c r="AA7798">
        <v>0</v>
      </c>
      <c r="AB7798">
        <v>0</v>
      </c>
      <c r="AC7798">
        <v>0</v>
      </c>
    </row>
    <row r="7799" spans="1:29">
      <c r="A7799" t="s">
        <v>1428</v>
      </c>
      <c r="B7799" t="s">
        <v>19</v>
      </c>
      <c r="C7799">
        <v>0</v>
      </c>
      <c r="D7799">
        <v>0</v>
      </c>
      <c r="E7799">
        <v>0</v>
      </c>
      <c r="F7799">
        <v>0</v>
      </c>
      <c r="G7799">
        <v>0</v>
      </c>
      <c r="H7799">
        <v>0</v>
      </c>
      <c r="I7799">
        <v>0</v>
      </c>
      <c r="J7799">
        <v>0</v>
      </c>
      <c r="K7799">
        <v>0</v>
      </c>
      <c r="L7799">
        <v>0</v>
      </c>
      <c r="M7799">
        <v>0</v>
      </c>
      <c r="N7799">
        <v>0</v>
      </c>
      <c r="O7799">
        <v>0</v>
      </c>
      <c r="P7799">
        <v>0</v>
      </c>
      <c r="Q7799">
        <v>0</v>
      </c>
      <c r="R7799">
        <v>0</v>
      </c>
      <c r="S7799">
        <v>0</v>
      </c>
      <c r="T7799">
        <v>0</v>
      </c>
      <c r="U7799">
        <v>0</v>
      </c>
      <c r="V7799">
        <v>0</v>
      </c>
      <c r="W7799">
        <v>0</v>
      </c>
      <c r="X7799">
        <v>0</v>
      </c>
      <c r="Y7799">
        <v>0</v>
      </c>
      <c r="Z7799">
        <v>0</v>
      </c>
      <c r="AA7799">
        <v>0</v>
      </c>
      <c r="AB7799">
        <v>0</v>
      </c>
      <c r="AC7799">
        <v>0</v>
      </c>
    </row>
    <row r="7800" spans="1:29">
      <c r="A7800" t="s">
        <v>1429</v>
      </c>
      <c r="B7800" t="s">
        <v>19</v>
      </c>
      <c r="C7800">
        <v>0</v>
      </c>
      <c r="D7800">
        <v>0</v>
      </c>
      <c r="E7800">
        <v>0</v>
      </c>
      <c r="F7800">
        <v>0</v>
      </c>
      <c r="G7800">
        <v>0</v>
      </c>
      <c r="H7800">
        <v>0</v>
      </c>
      <c r="I7800">
        <v>0</v>
      </c>
      <c r="J7800">
        <v>0</v>
      </c>
      <c r="K7800">
        <v>0</v>
      </c>
      <c r="L7800">
        <v>0</v>
      </c>
      <c r="M7800">
        <v>0</v>
      </c>
      <c r="N7800">
        <v>0</v>
      </c>
      <c r="O7800">
        <v>0</v>
      </c>
      <c r="P7800">
        <v>0</v>
      </c>
      <c r="Q7800">
        <v>0</v>
      </c>
      <c r="R7800">
        <v>0</v>
      </c>
      <c r="S7800">
        <v>0</v>
      </c>
      <c r="T7800">
        <v>0</v>
      </c>
      <c r="U7800">
        <v>0</v>
      </c>
      <c r="V7800">
        <v>0</v>
      </c>
      <c r="W7800">
        <v>0</v>
      </c>
      <c r="X7800">
        <v>0</v>
      </c>
      <c r="Y7800">
        <v>0</v>
      </c>
      <c r="Z7800">
        <v>0</v>
      </c>
      <c r="AA7800">
        <v>0</v>
      </c>
      <c r="AB7800">
        <v>0</v>
      </c>
      <c r="AC7800">
        <v>0</v>
      </c>
    </row>
    <row r="7801" spans="1:29">
      <c r="A7801" t="s">
        <v>1430</v>
      </c>
      <c r="B7801" t="s">
        <v>19</v>
      </c>
      <c r="C7801">
        <v>0</v>
      </c>
      <c r="D7801">
        <v>0</v>
      </c>
      <c r="E7801">
        <v>0</v>
      </c>
      <c r="F7801">
        <v>0</v>
      </c>
      <c r="G7801">
        <v>0</v>
      </c>
      <c r="H7801">
        <v>0</v>
      </c>
      <c r="I7801">
        <v>0</v>
      </c>
      <c r="J7801">
        <v>0</v>
      </c>
      <c r="K7801">
        <v>0</v>
      </c>
      <c r="L7801">
        <v>0</v>
      </c>
      <c r="M7801">
        <v>0</v>
      </c>
      <c r="N7801">
        <v>0</v>
      </c>
      <c r="O7801">
        <v>0</v>
      </c>
      <c r="P7801">
        <v>0</v>
      </c>
      <c r="Q7801">
        <v>0</v>
      </c>
      <c r="R7801">
        <v>0</v>
      </c>
      <c r="S7801">
        <v>0</v>
      </c>
      <c r="T7801">
        <v>0</v>
      </c>
      <c r="U7801">
        <v>0</v>
      </c>
      <c r="V7801">
        <v>0</v>
      </c>
      <c r="W7801">
        <v>0</v>
      </c>
      <c r="X7801">
        <v>0</v>
      </c>
      <c r="Y7801">
        <v>0</v>
      </c>
      <c r="Z7801">
        <v>0</v>
      </c>
      <c r="AA7801">
        <v>0</v>
      </c>
      <c r="AB7801">
        <v>0</v>
      </c>
      <c r="AC7801">
        <v>0</v>
      </c>
    </row>
    <row r="7802" spans="1:29">
      <c r="A7802" t="s">
        <v>1431</v>
      </c>
      <c r="B7802" t="s">
        <v>19</v>
      </c>
      <c r="C7802">
        <v>0</v>
      </c>
      <c r="D7802">
        <v>0</v>
      </c>
      <c r="E7802">
        <v>0</v>
      </c>
      <c r="F7802">
        <v>0</v>
      </c>
      <c r="G7802">
        <v>0</v>
      </c>
      <c r="H7802">
        <v>0</v>
      </c>
      <c r="I7802">
        <v>0</v>
      </c>
      <c r="J7802">
        <v>0</v>
      </c>
      <c r="K7802">
        <v>0</v>
      </c>
      <c r="L7802">
        <v>0</v>
      </c>
      <c r="M7802">
        <v>0</v>
      </c>
      <c r="N7802">
        <v>0</v>
      </c>
      <c r="O7802">
        <v>0</v>
      </c>
      <c r="P7802">
        <v>0</v>
      </c>
      <c r="Q7802">
        <v>0</v>
      </c>
      <c r="R7802">
        <v>0</v>
      </c>
      <c r="S7802">
        <v>0</v>
      </c>
      <c r="T7802">
        <v>0</v>
      </c>
      <c r="U7802">
        <v>0</v>
      </c>
      <c r="V7802">
        <v>0</v>
      </c>
      <c r="W7802">
        <v>0</v>
      </c>
      <c r="X7802">
        <v>0</v>
      </c>
      <c r="Y7802">
        <v>0</v>
      </c>
      <c r="Z7802">
        <v>0</v>
      </c>
      <c r="AA7802">
        <v>0</v>
      </c>
      <c r="AB7802">
        <v>0</v>
      </c>
      <c r="AC7802">
        <v>0</v>
      </c>
    </row>
    <row r="7803" spans="1:29">
      <c r="A7803" t="s">
        <v>1432</v>
      </c>
      <c r="B7803" t="s">
        <v>19</v>
      </c>
      <c r="C7803">
        <v>0</v>
      </c>
      <c r="D7803">
        <v>0</v>
      </c>
      <c r="E7803">
        <v>0</v>
      </c>
      <c r="F7803">
        <v>0</v>
      </c>
      <c r="G7803">
        <v>0</v>
      </c>
      <c r="H7803">
        <v>0</v>
      </c>
      <c r="I7803">
        <v>0</v>
      </c>
      <c r="J7803">
        <v>0</v>
      </c>
      <c r="K7803">
        <v>0</v>
      </c>
      <c r="L7803">
        <v>0</v>
      </c>
      <c r="M7803">
        <v>0</v>
      </c>
      <c r="N7803">
        <v>0</v>
      </c>
      <c r="O7803">
        <v>0</v>
      </c>
      <c r="P7803">
        <v>0</v>
      </c>
      <c r="Q7803">
        <v>0</v>
      </c>
      <c r="R7803">
        <v>0</v>
      </c>
      <c r="S7803">
        <v>0</v>
      </c>
      <c r="T7803">
        <v>0</v>
      </c>
      <c r="U7803">
        <v>0</v>
      </c>
      <c r="V7803">
        <v>0</v>
      </c>
      <c r="W7803">
        <v>0</v>
      </c>
      <c r="X7803">
        <v>0</v>
      </c>
      <c r="Y7803">
        <v>0</v>
      </c>
      <c r="Z7803">
        <v>0</v>
      </c>
      <c r="AA7803">
        <v>0</v>
      </c>
      <c r="AB7803">
        <v>0</v>
      </c>
      <c r="AC7803">
        <v>0</v>
      </c>
    </row>
    <row r="7804" spans="1:29">
      <c r="A7804" t="s">
        <v>1433</v>
      </c>
      <c r="B7804" t="s">
        <v>19</v>
      </c>
      <c r="C7804">
        <v>0</v>
      </c>
      <c r="D7804">
        <v>0</v>
      </c>
      <c r="E7804">
        <v>0</v>
      </c>
      <c r="F7804">
        <v>0</v>
      </c>
      <c r="G7804">
        <v>0</v>
      </c>
      <c r="H7804">
        <v>0</v>
      </c>
      <c r="I7804">
        <v>0</v>
      </c>
      <c r="J7804">
        <v>0</v>
      </c>
      <c r="K7804">
        <v>0</v>
      </c>
      <c r="L7804">
        <v>0</v>
      </c>
      <c r="M7804">
        <v>0</v>
      </c>
      <c r="N7804">
        <v>0</v>
      </c>
      <c r="O7804">
        <v>0</v>
      </c>
      <c r="P7804">
        <v>0</v>
      </c>
      <c r="Q7804">
        <v>0</v>
      </c>
      <c r="R7804">
        <v>0</v>
      </c>
      <c r="S7804">
        <v>0</v>
      </c>
      <c r="T7804">
        <v>0</v>
      </c>
      <c r="U7804">
        <v>0</v>
      </c>
      <c r="V7804">
        <v>0</v>
      </c>
      <c r="W7804">
        <v>0</v>
      </c>
      <c r="X7804">
        <v>0</v>
      </c>
      <c r="Y7804">
        <v>0</v>
      </c>
      <c r="Z7804">
        <v>0</v>
      </c>
      <c r="AA7804">
        <v>0</v>
      </c>
      <c r="AB7804">
        <v>0</v>
      </c>
      <c r="AC7804">
        <v>0</v>
      </c>
    </row>
    <row r="7805" spans="1:29">
      <c r="A7805" t="s">
        <v>1434</v>
      </c>
      <c r="B7805" t="s">
        <v>19</v>
      </c>
      <c r="C7805">
        <v>0</v>
      </c>
      <c r="D7805">
        <v>0</v>
      </c>
      <c r="E7805">
        <v>0</v>
      </c>
      <c r="F7805">
        <v>0</v>
      </c>
      <c r="G7805">
        <v>0</v>
      </c>
      <c r="H7805">
        <v>0</v>
      </c>
      <c r="I7805">
        <v>0</v>
      </c>
      <c r="J7805">
        <v>0</v>
      </c>
      <c r="K7805">
        <v>0</v>
      </c>
      <c r="L7805">
        <v>0</v>
      </c>
      <c r="M7805">
        <v>0</v>
      </c>
      <c r="N7805">
        <v>0</v>
      </c>
      <c r="O7805">
        <v>0</v>
      </c>
      <c r="P7805">
        <v>0</v>
      </c>
      <c r="Q7805">
        <v>0</v>
      </c>
      <c r="R7805">
        <v>0</v>
      </c>
      <c r="S7805">
        <v>0</v>
      </c>
      <c r="T7805">
        <v>0</v>
      </c>
      <c r="U7805">
        <v>0</v>
      </c>
      <c r="V7805">
        <v>0</v>
      </c>
      <c r="W7805">
        <v>0</v>
      </c>
      <c r="X7805">
        <v>0</v>
      </c>
      <c r="Y7805">
        <v>0</v>
      </c>
      <c r="Z7805">
        <v>0</v>
      </c>
      <c r="AA7805">
        <v>0</v>
      </c>
      <c r="AB7805">
        <v>0</v>
      </c>
      <c r="AC7805">
        <v>0</v>
      </c>
    </row>
    <row r="7806" spans="1:29">
      <c r="A7806" t="s">
        <v>1435</v>
      </c>
      <c r="B7806" t="s">
        <v>19</v>
      </c>
      <c r="C7806">
        <v>0</v>
      </c>
      <c r="D7806">
        <v>0</v>
      </c>
      <c r="E7806">
        <v>0</v>
      </c>
      <c r="F7806">
        <v>0</v>
      </c>
      <c r="G7806">
        <v>0</v>
      </c>
      <c r="H7806">
        <v>0</v>
      </c>
      <c r="I7806">
        <v>0</v>
      </c>
      <c r="J7806">
        <v>0</v>
      </c>
      <c r="K7806">
        <v>0</v>
      </c>
      <c r="L7806">
        <v>0</v>
      </c>
      <c r="M7806">
        <v>0</v>
      </c>
      <c r="N7806">
        <v>0</v>
      </c>
      <c r="O7806">
        <v>0</v>
      </c>
      <c r="P7806">
        <v>0</v>
      </c>
      <c r="Q7806">
        <v>0</v>
      </c>
      <c r="R7806">
        <v>0</v>
      </c>
      <c r="S7806">
        <v>0</v>
      </c>
      <c r="T7806">
        <v>0</v>
      </c>
      <c r="U7806">
        <v>0</v>
      </c>
      <c r="V7806">
        <v>0</v>
      </c>
      <c r="W7806">
        <v>0</v>
      </c>
      <c r="X7806">
        <v>0</v>
      </c>
      <c r="Y7806">
        <v>0</v>
      </c>
      <c r="Z7806">
        <v>0</v>
      </c>
      <c r="AA7806">
        <v>0</v>
      </c>
      <c r="AB7806">
        <v>0</v>
      </c>
      <c r="AC7806">
        <v>0</v>
      </c>
    </row>
    <row r="7807" spans="1:29">
      <c r="A7807" t="s">
        <v>1436</v>
      </c>
      <c r="B7807" t="s">
        <v>19</v>
      </c>
      <c r="C7807">
        <v>0</v>
      </c>
      <c r="D7807">
        <v>0</v>
      </c>
      <c r="E7807">
        <v>0</v>
      </c>
      <c r="F7807">
        <v>0</v>
      </c>
      <c r="G7807">
        <v>0</v>
      </c>
      <c r="H7807">
        <v>0</v>
      </c>
      <c r="I7807">
        <v>0</v>
      </c>
      <c r="J7807">
        <v>0</v>
      </c>
      <c r="K7807">
        <v>0</v>
      </c>
      <c r="L7807">
        <v>0</v>
      </c>
      <c r="M7807">
        <v>0</v>
      </c>
      <c r="N7807">
        <v>0</v>
      </c>
      <c r="O7807">
        <v>0</v>
      </c>
      <c r="P7807">
        <v>0</v>
      </c>
      <c r="Q7807">
        <v>0</v>
      </c>
      <c r="R7807">
        <v>0</v>
      </c>
      <c r="S7807">
        <v>0</v>
      </c>
      <c r="T7807">
        <v>0</v>
      </c>
      <c r="U7807">
        <v>0</v>
      </c>
      <c r="V7807">
        <v>0</v>
      </c>
      <c r="W7807">
        <v>0</v>
      </c>
      <c r="X7807">
        <v>0</v>
      </c>
      <c r="Y7807">
        <v>0</v>
      </c>
      <c r="Z7807">
        <v>0</v>
      </c>
      <c r="AA7807">
        <v>0</v>
      </c>
      <c r="AB7807">
        <v>0</v>
      </c>
      <c r="AC7807">
        <v>0</v>
      </c>
    </row>
    <row r="7808" spans="1:29">
      <c r="A7808" t="s">
        <v>1437</v>
      </c>
      <c r="B7808" t="s">
        <v>19</v>
      </c>
      <c r="C7808">
        <v>0</v>
      </c>
      <c r="D7808">
        <v>0</v>
      </c>
      <c r="E7808">
        <v>0</v>
      </c>
      <c r="F7808">
        <v>0</v>
      </c>
      <c r="G7808">
        <v>0</v>
      </c>
      <c r="H7808">
        <v>0</v>
      </c>
      <c r="I7808">
        <v>0</v>
      </c>
      <c r="J7808">
        <v>0</v>
      </c>
      <c r="K7808">
        <v>0</v>
      </c>
      <c r="L7808">
        <v>0</v>
      </c>
      <c r="M7808">
        <v>0</v>
      </c>
      <c r="N7808">
        <v>0</v>
      </c>
      <c r="O7808">
        <v>0</v>
      </c>
      <c r="P7808">
        <v>0</v>
      </c>
      <c r="Q7808">
        <v>0</v>
      </c>
      <c r="R7808">
        <v>0</v>
      </c>
      <c r="S7808">
        <v>0</v>
      </c>
      <c r="T7808">
        <v>0</v>
      </c>
      <c r="U7808">
        <v>0</v>
      </c>
      <c r="V7808">
        <v>0</v>
      </c>
      <c r="W7808">
        <v>0</v>
      </c>
      <c r="X7808">
        <v>0</v>
      </c>
      <c r="Y7808">
        <v>0</v>
      </c>
      <c r="Z7808">
        <v>0</v>
      </c>
      <c r="AA7808">
        <v>0</v>
      </c>
      <c r="AB7808">
        <v>0</v>
      </c>
      <c r="AC7808">
        <v>0</v>
      </c>
    </row>
    <row r="7809" spans="1:29">
      <c r="A7809" t="s">
        <v>1438</v>
      </c>
      <c r="B7809" t="s">
        <v>19</v>
      </c>
      <c r="C7809">
        <v>0</v>
      </c>
      <c r="D7809">
        <v>0</v>
      </c>
      <c r="E7809">
        <v>0</v>
      </c>
      <c r="F7809">
        <v>0</v>
      </c>
      <c r="G7809">
        <v>0</v>
      </c>
      <c r="H7809">
        <v>0</v>
      </c>
      <c r="I7809">
        <v>0</v>
      </c>
      <c r="J7809">
        <v>0</v>
      </c>
      <c r="K7809">
        <v>0</v>
      </c>
      <c r="L7809">
        <v>0</v>
      </c>
      <c r="M7809">
        <v>0</v>
      </c>
      <c r="N7809">
        <v>0</v>
      </c>
      <c r="O7809">
        <v>0</v>
      </c>
      <c r="P7809">
        <v>0</v>
      </c>
      <c r="Q7809">
        <v>0</v>
      </c>
      <c r="R7809">
        <v>0</v>
      </c>
      <c r="S7809">
        <v>0</v>
      </c>
      <c r="T7809">
        <v>0</v>
      </c>
      <c r="U7809">
        <v>0</v>
      </c>
      <c r="V7809">
        <v>0</v>
      </c>
      <c r="W7809">
        <v>0</v>
      </c>
      <c r="X7809">
        <v>0</v>
      </c>
      <c r="Y7809">
        <v>0</v>
      </c>
      <c r="Z7809">
        <v>0</v>
      </c>
      <c r="AA7809">
        <v>0</v>
      </c>
      <c r="AB7809">
        <v>0</v>
      </c>
      <c r="AC7809">
        <v>0</v>
      </c>
    </row>
    <row r="7810" spans="1:29">
      <c r="A7810" t="s">
        <v>1439</v>
      </c>
      <c r="B7810" t="s">
        <v>19</v>
      </c>
      <c r="C7810">
        <v>0</v>
      </c>
      <c r="D7810">
        <v>0</v>
      </c>
      <c r="E7810">
        <v>0</v>
      </c>
      <c r="F7810">
        <v>0</v>
      </c>
      <c r="G7810">
        <v>0</v>
      </c>
      <c r="H7810">
        <v>0</v>
      </c>
      <c r="I7810">
        <v>0</v>
      </c>
      <c r="J7810">
        <v>0</v>
      </c>
      <c r="K7810">
        <v>0</v>
      </c>
      <c r="L7810">
        <v>0</v>
      </c>
      <c r="M7810">
        <v>0</v>
      </c>
      <c r="N7810">
        <v>0</v>
      </c>
      <c r="O7810">
        <v>0</v>
      </c>
      <c r="P7810">
        <v>0</v>
      </c>
      <c r="Q7810">
        <v>0</v>
      </c>
      <c r="R7810">
        <v>0</v>
      </c>
      <c r="S7810">
        <v>0</v>
      </c>
      <c r="T7810">
        <v>0</v>
      </c>
      <c r="U7810">
        <v>0</v>
      </c>
      <c r="V7810">
        <v>0</v>
      </c>
      <c r="W7810">
        <v>0</v>
      </c>
      <c r="X7810">
        <v>0</v>
      </c>
      <c r="Y7810">
        <v>0</v>
      </c>
      <c r="Z7810">
        <v>0</v>
      </c>
      <c r="AA7810">
        <v>0</v>
      </c>
      <c r="AB7810">
        <v>0</v>
      </c>
      <c r="AC7810">
        <v>0</v>
      </c>
    </row>
    <row r="7811" spans="1:29">
      <c r="A7811" t="s">
        <v>1440</v>
      </c>
      <c r="B7811" t="s">
        <v>19</v>
      </c>
      <c r="C7811">
        <v>0</v>
      </c>
      <c r="D7811">
        <v>0</v>
      </c>
      <c r="E7811">
        <v>0</v>
      </c>
      <c r="F7811">
        <v>0</v>
      </c>
      <c r="G7811">
        <v>0</v>
      </c>
      <c r="H7811">
        <v>0</v>
      </c>
      <c r="I7811">
        <v>0</v>
      </c>
      <c r="J7811">
        <v>0</v>
      </c>
      <c r="K7811">
        <v>0</v>
      </c>
      <c r="L7811">
        <v>0</v>
      </c>
      <c r="M7811">
        <v>0</v>
      </c>
      <c r="N7811">
        <v>0</v>
      </c>
      <c r="O7811">
        <v>0</v>
      </c>
      <c r="P7811">
        <v>0</v>
      </c>
      <c r="Q7811">
        <v>0</v>
      </c>
      <c r="R7811">
        <v>0</v>
      </c>
      <c r="S7811">
        <v>0</v>
      </c>
      <c r="T7811">
        <v>0</v>
      </c>
      <c r="U7811">
        <v>0</v>
      </c>
      <c r="V7811">
        <v>0</v>
      </c>
      <c r="W7811">
        <v>0</v>
      </c>
      <c r="X7811">
        <v>0</v>
      </c>
      <c r="Y7811">
        <v>0</v>
      </c>
      <c r="Z7811">
        <v>0</v>
      </c>
      <c r="AA7811">
        <v>0</v>
      </c>
      <c r="AB7811">
        <v>0</v>
      </c>
      <c r="AC7811">
        <v>0</v>
      </c>
    </row>
    <row r="7812" spans="1:29">
      <c r="A7812" t="s">
        <v>1441</v>
      </c>
      <c r="B7812" t="s">
        <v>19</v>
      </c>
      <c r="C7812">
        <v>0</v>
      </c>
      <c r="D7812">
        <v>0</v>
      </c>
      <c r="E7812">
        <v>0</v>
      </c>
      <c r="F7812">
        <v>0</v>
      </c>
      <c r="G7812">
        <v>0</v>
      </c>
      <c r="H7812">
        <v>0</v>
      </c>
      <c r="I7812">
        <v>0</v>
      </c>
      <c r="J7812">
        <v>0</v>
      </c>
      <c r="K7812">
        <v>0</v>
      </c>
      <c r="L7812">
        <v>0</v>
      </c>
      <c r="M7812">
        <v>0</v>
      </c>
      <c r="N7812">
        <v>0</v>
      </c>
      <c r="O7812">
        <v>0</v>
      </c>
      <c r="P7812">
        <v>0</v>
      </c>
      <c r="Q7812">
        <v>0</v>
      </c>
      <c r="R7812">
        <v>0</v>
      </c>
      <c r="S7812">
        <v>0</v>
      </c>
      <c r="T7812">
        <v>0</v>
      </c>
      <c r="U7812">
        <v>0</v>
      </c>
      <c r="V7812">
        <v>0</v>
      </c>
      <c r="W7812">
        <v>0</v>
      </c>
      <c r="X7812">
        <v>0</v>
      </c>
      <c r="Y7812">
        <v>0</v>
      </c>
      <c r="Z7812">
        <v>0</v>
      </c>
      <c r="AA7812">
        <v>0</v>
      </c>
      <c r="AB7812">
        <v>0</v>
      </c>
      <c r="AC7812">
        <v>0</v>
      </c>
    </row>
    <row r="7813" spans="1:29">
      <c r="A7813" t="s">
        <v>1442</v>
      </c>
      <c r="B7813" t="s">
        <v>19</v>
      </c>
      <c r="C7813">
        <v>0</v>
      </c>
      <c r="D7813">
        <v>0</v>
      </c>
      <c r="E7813">
        <v>0</v>
      </c>
      <c r="F7813">
        <v>0</v>
      </c>
      <c r="G7813">
        <v>0</v>
      </c>
      <c r="H7813">
        <v>0</v>
      </c>
      <c r="I7813">
        <v>0</v>
      </c>
      <c r="J7813">
        <v>0</v>
      </c>
      <c r="K7813">
        <v>0</v>
      </c>
      <c r="L7813">
        <v>0</v>
      </c>
      <c r="M7813">
        <v>0</v>
      </c>
      <c r="N7813">
        <v>0</v>
      </c>
      <c r="O7813">
        <v>0</v>
      </c>
      <c r="P7813">
        <v>0</v>
      </c>
      <c r="Q7813">
        <v>0</v>
      </c>
      <c r="R7813">
        <v>0</v>
      </c>
      <c r="S7813">
        <v>0</v>
      </c>
      <c r="T7813">
        <v>0</v>
      </c>
      <c r="U7813">
        <v>0</v>
      </c>
      <c r="V7813">
        <v>0</v>
      </c>
      <c r="W7813">
        <v>0</v>
      </c>
      <c r="X7813">
        <v>0</v>
      </c>
      <c r="Y7813">
        <v>0</v>
      </c>
      <c r="Z7813">
        <v>0</v>
      </c>
      <c r="AA7813">
        <v>0</v>
      </c>
      <c r="AB7813">
        <v>0</v>
      </c>
      <c r="AC7813">
        <v>0</v>
      </c>
    </row>
    <row r="7814" spans="1:29">
      <c r="A7814" t="s">
        <v>1443</v>
      </c>
      <c r="B7814" t="s">
        <v>19</v>
      </c>
      <c r="C7814">
        <v>0</v>
      </c>
      <c r="D7814">
        <v>0</v>
      </c>
      <c r="E7814">
        <v>0</v>
      </c>
      <c r="F7814">
        <v>0</v>
      </c>
      <c r="G7814">
        <v>0</v>
      </c>
      <c r="H7814">
        <v>0</v>
      </c>
      <c r="I7814">
        <v>0</v>
      </c>
      <c r="J7814">
        <v>0</v>
      </c>
      <c r="K7814">
        <v>0</v>
      </c>
      <c r="L7814">
        <v>0</v>
      </c>
      <c r="M7814">
        <v>0</v>
      </c>
      <c r="N7814">
        <v>0</v>
      </c>
      <c r="O7814">
        <v>0</v>
      </c>
      <c r="P7814">
        <v>0</v>
      </c>
      <c r="Q7814">
        <v>0</v>
      </c>
      <c r="R7814">
        <v>0</v>
      </c>
      <c r="S7814">
        <v>0</v>
      </c>
      <c r="T7814">
        <v>0</v>
      </c>
      <c r="U7814">
        <v>0</v>
      </c>
      <c r="V7814">
        <v>0</v>
      </c>
      <c r="W7814">
        <v>0</v>
      </c>
      <c r="X7814">
        <v>0</v>
      </c>
      <c r="Y7814">
        <v>0</v>
      </c>
      <c r="Z7814">
        <v>0</v>
      </c>
      <c r="AA7814">
        <v>0</v>
      </c>
      <c r="AB7814">
        <v>0</v>
      </c>
      <c r="AC7814">
        <v>0</v>
      </c>
    </row>
    <row r="7815" spans="1:29">
      <c r="A7815" t="s">
        <v>1444</v>
      </c>
      <c r="B7815" t="s">
        <v>19</v>
      </c>
      <c r="C7815">
        <v>0</v>
      </c>
      <c r="D7815">
        <v>0</v>
      </c>
      <c r="E7815">
        <v>0</v>
      </c>
      <c r="F7815">
        <v>0</v>
      </c>
      <c r="G7815">
        <v>0</v>
      </c>
      <c r="H7815">
        <v>0</v>
      </c>
      <c r="I7815">
        <v>0</v>
      </c>
      <c r="J7815">
        <v>0</v>
      </c>
      <c r="K7815">
        <v>0</v>
      </c>
      <c r="L7815">
        <v>0</v>
      </c>
      <c r="M7815">
        <v>0</v>
      </c>
      <c r="N7815">
        <v>0</v>
      </c>
      <c r="O7815">
        <v>0</v>
      </c>
      <c r="P7815">
        <v>0</v>
      </c>
      <c r="Q7815">
        <v>0</v>
      </c>
      <c r="R7815">
        <v>0</v>
      </c>
      <c r="S7815">
        <v>0</v>
      </c>
      <c r="T7815">
        <v>0</v>
      </c>
      <c r="U7815">
        <v>0</v>
      </c>
      <c r="V7815">
        <v>0</v>
      </c>
      <c r="W7815">
        <v>0</v>
      </c>
      <c r="X7815">
        <v>0</v>
      </c>
      <c r="Y7815">
        <v>0</v>
      </c>
      <c r="Z7815">
        <v>0</v>
      </c>
      <c r="AA7815">
        <v>0</v>
      </c>
      <c r="AB7815">
        <v>0</v>
      </c>
      <c r="AC7815">
        <v>0</v>
      </c>
    </row>
    <row r="7816" spans="1:29">
      <c r="A7816" t="s">
        <v>1445</v>
      </c>
      <c r="B7816" t="s">
        <v>19</v>
      </c>
      <c r="C7816">
        <v>0</v>
      </c>
      <c r="D7816">
        <v>0</v>
      </c>
      <c r="E7816">
        <v>0</v>
      </c>
      <c r="F7816">
        <v>0</v>
      </c>
      <c r="G7816">
        <v>0</v>
      </c>
      <c r="H7816">
        <v>0</v>
      </c>
      <c r="I7816">
        <v>0</v>
      </c>
      <c r="J7816">
        <v>0</v>
      </c>
      <c r="K7816">
        <v>0</v>
      </c>
      <c r="L7816">
        <v>0</v>
      </c>
      <c r="M7816">
        <v>0</v>
      </c>
      <c r="N7816">
        <v>0</v>
      </c>
      <c r="O7816">
        <v>0</v>
      </c>
      <c r="P7816">
        <v>0</v>
      </c>
      <c r="Q7816">
        <v>0</v>
      </c>
      <c r="R7816">
        <v>0</v>
      </c>
      <c r="S7816">
        <v>0</v>
      </c>
      <c r="T7816">
        <v>0</v>
      </c>
      <c r="U7816">
        <v>0</v>
      </c>
      <c r="V7816">
        <v>0</v>
      </c>
      <c r="W7816">
        <v>0</v>
      </c>
      <c r="X7816">
        <v>0</v>
      </c>
      <c r="Y7816">
        <v>0</v>
      </c>
      <c r="Z7816">
        <v>0</v>
      </c>
      <c r="AA7816">
        <v>0</v>
      </c>
      <c r="AB7816">
        <v>0</v>
      </c>
      <c r="AC7816">
        <v>0</v>
      </c>
    </row>
    <row r="7817" spans="1:29">
      <c r="A7817" t="s">
        <v>1446</v>
      </c>
      <c r="B7817" t="s">
        <v>19</v>
      </c>
      <c r="C7817">
        <v>0</v>
      </c>
      <c r="D7817">
        <v>0</v>
      </c>
      <c r="E7817">
        <v>0</v>
      </c>
      <c r="F7817">
        <v>0</v>
      </c>
      <c r="G7817">
        <v>0</v>
      </c>
      <c r="H7817">
        <v>0</v>
      </c>
      <c r="I7817">
        <v>0</v>
      </c>
      <c r="J7817">
        <v>0</v>
      </c>
      <c r="K7817">
        <v>0</v>
      </c>
      <c r="L7817">
        <v>0</v>
      </c>
      <c r="M7817">
        <v>0</v>
      </c>
      <c r="N7817">
        <v>0</v>
      </c>
      <c r="O7817">
        <v>0</v>
      </c>
      <c r="P7817">
        <v>0</v>
      </c>
      <c r="Q7817">
        <v>0</v>
      </c>
      <c r="R7817">
        <v>0</v>
      </c>
      <c r="S7817">
        <v>0</v>
      </c>
      <c r="T7817">
        <v>0</v>
      </c>
      <c r="U7817">
        <v>0</v>
      </c>
      <c r="V7817">
        <v>0</v>
      </c>
      <c r="W7817">
        <v>0</v>
      </c>
      <c r="X7817">
        <v>0</v>
      </c>
      <c r="Y7817">
        <v>0</v>
      </c>
      <c r="Z7817">
        <v>0</v>
      </c>
      <c r="AA7817">
        <v>0</v>
      </c>
      <c r="AB7817">
        <v>0</v>
      </c>
      <c r="AC7817">
        <v>0</v>
      </c>
    </row>
    <row r="7818" spans="1:29">
      <c r="A7818" t="s">
        <v>1447</v>
      </c>
      <c r="B7818" t="s">
        <v>19</v>
      </c>
      <c r="C7818">
        <v>0</v>
      </c>
      <c r="D7818">
        <v>0</v>
      </c>
      <c r="E7818">
        <v>0</v>
      </c>
      <c r="F7818">
        <v>0</v>
      </c>
      <c r="G7818">
        <v>0</v>
      </c>
      <c r="H7818">
        <v>0</v>
      </c>
      <c r="I7818">
        <v>0</v>
      </c>
      <c r="J7818">
        <v>0</v>
      </c>
      <c r="K7818">
        <v>0</v>
      </c>
      <c r="L7818">
        <v>0</v>
      </c>
      <c r="M7818">
        <v>0</v>
      </c>
      <c r="N7818">
        <v>0</v>
      </c>
      <c r="O7818">
        <v>0</v>
      </c>
      <c r="P7818">
        <v>0</v>
      </c>
      <c r="Q7818">
        <v>0</v>
      </c>
      <c r="R7818">
        <v>0</v>
      </c>
      <c r="S7818">
        <v>0</v>
      </c>
      <c r="T7818">
        <v>0</v>
      </c>
      <c r="U7818">
        <v>0</v>
      </c>
      <c r="V7818">
        <v>0</v>
      </c>
      <c r="W7818">
        <v>0</v>
      </c>
      <c r="X7818">
        <v>0</v>
      </c>
      <c r="Y7818">
        <v>0</v>
      </c>
      <c r="Z7818">
        <v>0</v>
      </c>
      <c r="AA7818">
        <v>0</v>
      </c>
      <c r="AB7818">
        <v>0</v>
      </c>
      <c r="AC7818">
        <v>0</v>
      </c>
    </row>
    <row r="7819" spans="1:29">
      <c r="A7819" t="s">
        <v>1448</v>
      </c>
      <c r="B7819" t="s">
        <v>19</v>
      </c>
      <c r="C7819">
        <v>0</v>
      </c>
      <c r="D7819">
        <v>0</v>
      </c>
      <c r="E7819">
        <v>0</v>
      </c>
      <c r="F7819">
        <v>0</v>
      </c>
      <c r="G7819">
        <v>0</v>
      </c>
      <c r="H7819">
        <v>0</v>
      </c>
      <c r="I7819">
        <v>0</v>
      </c>
      <c r="J7819">
        <v>0</v>
      </c>
      <c r="K7819">
        <v>0</v>
      </c>
      <c r="L7819">
        <v>0</v>
      </c>
      <c r="M7819">
        <v>0</v>
      </c>
      <c r="N7819">
        <v>0</v>
      </c>
      <c r="O7819">
        <v>0</v>
      </c>
      <c r="P7819">
        <v>0</v>
      </c>
      <c r="Q7819">
        <v>0</v>
      </c>
      <c r="R7819">
        <v>0</v>
      </c>
      <c r="S7819">
        <v>0</v>
      </c>
      <c r="T7819">
        <v>0</v>
      </c>
      <c r="U7819">
        <v>0</v>
      </c>
      <c r="V7819">
        <v>0</v>
      </c>
      <c r="W7819">
        <v>0</v>
      </c>
      <c r="X7819">
        <v>0</v>
      </c>
      <c r="Y7819">
        <v>0</v>
      </c>
      <c r="Z7819">
        <v>0</v>
      </c>
      <c r="AA7819">
        <v>0</v>
      </c>
      <c r="AB7819">
        <v>0</v>
      </c>
      <c r="AC7819">
        <v>0</v>
      </c>
    </row>
    <row r="7820" spans="1:29">
      <c r="A7820" t="s">
        <v>1449</v>
      </c>
      <c r="B7820" t="s">
        <v>19</v>
      </c>
      <c r="C7820">
        <v>0</v>
      </c>
      <c r="D7820">
        <v>0</v>
      </c>
      <c r="E7820">
        <v>0</v>
      </c>
      <c r="F7820">
        <v>0</v>
      </c>
      <c r="G7820">
        <v>0</v>
      </c>
      <c r="H7820">
        <v>0</v>
      </c>
      <c r="I7820">
        <v>0</v>
      </c>
      <c r="J7820">
        <v>0</v>
      </c>
      <c r="K7820">
        <v>0</v>
      </c>
      <c r="L7820">
        <v>0</v>
      </c>
      <c r="M7820">
        <v>0</v>
      </c>
      <c r="N7820">
        <v>0</v>
      </c>
      <c r="O7820">
        <v>0</v>
      </c>
      <c r="P7820">
        <v>0</v>
      </c>
      <c r="Q7820">
        <v>0</v>
      </c>
      <c r="R7820">
        <v>0</v>
      </c>
      <c r="S7820">
        <v>0</v>
      </c>
      <c r="T7820">
        <v>0</v>
      </c>
      <c r="U7820">
        <v>0</v>
      </c>
      <c r="V7820">
        <v>0</v>
      </c>
      <c r="W7820">
        <v>0</v>
      </c>
      <c r="X7820">
        <v>0</v>
      </c>
      <c r="Y7820">
        <v>0</v>
      </c>
      <c r="Z7820">
        <v>0</v>
      </c>
      <c r="AA7820">
        <v>0</v>
      </c>
      <c r="AB7820">
        <v>0</v>
      </c>
      <c r="AC7820">
        <v>0</v>
      </c>
    </row>
    <row r="7821" spans="1:29">
      <c r="A7821" t="s">
        <v>1450</v>
      </c>
      <c r="B7821" t="s">
        <v>19</v>
      </c>
      <c r="C7821">
        <v>0</v>
      </c>
      <c r="D7821">
        <v>0</v>
      </c>
      <c r="E7821">
        <v>0</v>
      </c>
      <c r="F7821">
        <v>0</v>
      </c>
      <c r="G7821">
        <v>0</v>
      </c>
      <c r="H7821">
        <v>0</v>
      </c>
      <c r="I7821">
        <v>0</v>
      </c>
      <c r="J7821">
        <v>0</v>
      </c>
      <c r="K7821">
        <v>0</v>
      </c>
      <c r="L7821">
        <v>0</v>
      </c>
      <c r="M7821">
        <v>0</v>
      </c>
      <c r="N7821">
        <v>0</v>
      </c>
      <c r="O7821">
        <v>0</v>
      </c>
      <c r="P7821">
        <v>0</v>
      </c>
      <c r="Q7821">
        <v>0</v>
      </c>
      <c r="R7821">
        <v>0</v>
      </c>
      <c r="S7821">
        <v>0</v>
      </c>
      <c r="T7821">
        <v>0</v>
      </c>
      <c r="U7821">
        <v>0</v>
      </c>
      <c r="V7821">
        <v>0</v>
      </c>
      <c r="W7821">
        <v>0</v>
      </c>
      <c r="X7821">
        <v>0</v>
      </c>
      <c r="Y7821">
        <v>0</v>
      </c>
      <c r="Z7821">
        <v>0</v>
      </c>
      <c r="AA7821">
        <v>0</v>
      </c>
      <c r="AB7821">
        <v>0</v>
      </c>
      <c r="AC7821">
        <v>0</v>
      </c>
    </row>
    <row r="7822" spans="1:29">
      <c r="A7822" t="s">
        <v>1451</v>
      </c>
      <c r="B7822" t="s">
        <v>19</v>
      </c>
      <c r="C7822">
        <v>0</v>
      </c>
      <c r="D7822">
        <v>0</v>
      </c>
      <c r="E7822">
        <v>0</v>
      </c>
      <c r="F7822">
        <v>0</v>
      </c>
      <c r="G7822">
        <v>0</v>
      </c>
      <c r="H7822">
        <v>0</v>
      </c>
      <c r="I7822">
        <v>0</v>
      </c>
      <c r="J7822">
        <v>0</v>
      </c>
      <c r="K7822">
        <v>0</v>
      </c>
      <c r="L7822">
        <v>0</v>
      </c>
      <c r="M7822">
        <v>0</v>
      </c>
      <c r="N7822">
        <v>0</v>
      </c>
      <c r="O7822">
        <v>0</v>
      </c>
      <c r="P7822">
        <v>0</v>
      </c>
      <c r="Q7822">
        <v>0</v>
      </c>
      <c r="R7822">
        <v>0</v>
      </c>
      <c r="S7822">
        <v>0</v>
      </c>
      <c r="T7822">
        <v>0</v>
      </c>
      <c r="U7822">
        <v>0</v>
      </c>
      <c r="V7822">
        <v>0</v>
      </c>
      <c r="W7822">
        <v>0</v>
      </c>
      <c r="X7822">
        <v>0</v>
      </c>
      <c r="Y7822">
        <v>0</v>
      </c>
      <c r="Z7822">
        <v>0</v>
      </c>
      <c r="AA7822">
        <v>0</v>
      </c>
      <c r="AB7822">
        <v>0</v>
      </c>
      <c r="AC7822">
        <v>0</v>
      </c>
    </row>
    <row r="7823" spans="1:29">
      <c r="A7823" t="s">
        <v>1452</v>
      </c>
      <c r="B7823" t="s">
        <v>19</v>
      </c>
      <c r="C7823">
        <v>0</v>
      </c>
      <c r="D7823">
        <v>0</v>
      </c>
      <c r="E7823">
        <v>0</v>
      </c>
      <c r="F7823">
        <v>0</v>
      </c>
      <c r="G7823">
        <v>0</v>
      </c>
      <c r="H7823">
        <v>0</v>
      </c>
      <c r="I7823">
        <v>0</v>
      </c>
      <c r="J7823">
        <v>0</v>
      </c>
      <c r="K7823">
        <v>0</v>
      </c>
      <c r="L7823">
        <v>0</v>
      </c>
      <c r="M7823">
        <v>0</v>
      </c>
      <c r="N7823">
        <v>0</v>
      </c>
      <c r="O7823">
        <v>0</v>
      </c>
      <c r="P7823">
        <v>0</v>
      </c>
      <c r="Q7823">
        <v>0</v>
      </c>
      <c r="R7823">
        <v>0</v>
      </c>
      <c r="S7823">
        <v>0</v>
      </c>
      <c r="T7823">
        <v>0</v>
      </c>
      <c r="U7823">
        <v>0</v>
      </c>
      <c r="V7823">
        <v>0</v>
      </c>
      <c r="W7823">
        <v>0</v>
      </c>
      <c r="X7823">
        <v>0</v>
      </c>
      <c r="Y7823">
        <v>0</v>
      </c>
      <c r="Z7823">
        <v>0</v>
      </c>
      <c r="AA7823">
        <v>0</v>
      </c>
      <c r="AB7823">
        <v>0</v>
      </c>
      <c r="AC7823">
        <v>0</v>
      </c>
    </row>
    <row r="7824" spans="1:29">
      <c r="A7824" t="s">
        <v>1453</v>
      </c>
      <c r="B7824" t="s">
        <v>19</v>
      </c>
      <c r="C7824">
        <v>0</v>
      </c>
      <c r="D7824">
        <v>0</v>
      </c>
      <c r="E7824">
        <v>0</v>
      </c>
      <c r="F7824">
        <v>0</v>
      </c>
      <c r="G7824">
        <v>0</v>
      </c>
      <c r="H7824">
        <v>0</v>
      </c>
      <c r="I7824">
        <v>0</v>
      </c>
      <c r="J7824">
        <v>0</v>
      </c>
      <c r="K7824">
        <v>0</v>
      </c>
      <c r="L7824">
        <v>0</v>
      </c>
      <c r="M7824">
        <v>0</v>
      </c>
      <c r="N7824">
        <v>0</v>
      </c>
      <c r="O7824">
        <v>0</v>
      </c>
      <c r="P7824">
        <v>0</v>
      </c>
      <c r="Q7824">
        <v>0</v>
      </c>
      <c r="R7824">
        <v>0</v>
      </c>
      <c r="S7824">
        <v>0</v>
      </c>
      <c r="T7824">
        <v>0</v>
      </c>
      <c r="U7824">
        <v>0</v>
      </c>
      <c r="V7824">
        <v>0</v>
      </c>
      <c r="W7824">
        <v>0</v>
      </c>
      <c r="X7824">
        <v>0</v>
      </c>
      <c r="Y7824">
        <v>0</v>
      </c>
      <c r="Z7824">
        <v>0</v>
      </c>
      <c r="AA7824">
        <v>0</v>
      </c>
      <c r="AB7824">
        <v>0</v>
      </c>
      <c r="AC7824">
        <v>0</v>
      </c>
    </row>
    <row r="7825" spans="1:29">
      <c r="A7825" t="s">
        <v>1454</v>
      </c>
      <c r="B7825" t="s">
        <v>19</v>
      </c>
      <c r="C7825">
        <v>0</v>
      </c>
      <c r="D7825">
        <v>0</v>
      </c>
      <c r="E7825">
        <v>0</v>
      </c>
      <c r="F7825">
        <v>0</v>
      </c>
      <c r="G7825">
        <v>0</v>
      </c>
      <c r="H7825">
        <v>0</v>
      </c>
      <c r="I7825">
        <v>0</v>
      </c>
      <c r="J7825">
        <v>0</v>
      </c>
      <c r="K7825">
        <v>0</v>
      </c>
      <c r="L7825">
        <v>0</v>
      </c>
      <c r="M7825">
        <v>0</v>
      </c>
      <c r="N7825">
        <v>0</v>
      </c>
      <c r="O7825">
        <v>0</v>
      </c>
      <c r="P7825">
        <v>0</v>
      </c>
      <c r="Q7825">
        <v>0</v>
      </c>
      <c r="R7825">
        <v>0</v>
      </c>
      <c r="S7825">
        <v>0</v>
      </c>
      <c r="T7825">
        <v>0</v>
      </c>
      <c r="U7825">
        <v>0</v>
      </c>
      <c r="V7825">
        <v>0</v>
      </c>
      <c r="W7825">
        <v>0</v>
      </c>
      <c r="X7825">
        <v>0</v>
      </c>
      <c r="Y7825">
        <v>0</v>
      </c>
      <c r="Z7825">
        <v>0</v>
      </c>
      <c r="AA7825">
        <v>0</v>
      </c>
      <c r="AB7825">
        <v>0</v>
      </c>
      <c r="AC7825">
        <v>0</v>
      </c>
    </row>
    <row r="7826" spans="1:29">
      <c r="A7826" t="s">
        <v>1455</v>
      </c>
      <c r="B7826" t="s">
        <v>19</v>
      </c>
      <c r="C7826">
        <v>0</v>
      </c>
      <c r="D7826">
        <v>0</v>
      </c>
      <c r="E7826">
        <v>0</v>
      </c>
      <c r="F7826">
        <v>0</v>
      </c>
      <c r="G7826">
        <v>0</v>
      </c>
      <c r="H7826">
        <v>0</v>
      </c>
      <c r="I7826">
        <v>0</v>
      </c>
      <c r="J7826">
        <v>0</v>
      </c>
      <c r="K7826">
        <v>0</v>
      </c>
      <c r="L7826">
        <v>0</v>
      </c>
      <c r="M7826">
        <v>0</v>
      </c>
      <c r="N7826">
        <v>0</v>
      </c>
      <c r="O7826">
        <v>0</v>
      </c>
      <c r="P7826">
        <v>0</v>
      </c>
      <c r="Q7826">
        <v>0</v>
      </c>
      <c r="R7826">
        <v>0</v>
      </c>
      <c r="S7826">
        <v>0</v>
      </c>
      <c r="T7826">
        <v>0</v>
      </c>
      <c r="U7826">
        <v>0</v>
      </c>
      <c r="V7826">
        <v>0</v>
      </c>
      <c r="W7826">
        <v>0</v>
      </c>
      <c r="X7826">
        <v>0</v>
      </c>
      <c r="Y7826">
        <v>0</v>
      </c>
      <c r="Z7826">
        <v>0</v>
      </c>
      <c r="AA7826">
        <v>0</v>
      </c>
      <c r="AB7826">
        <v>0</v>
      </c>
      <c r="AC7826">
        <v>0</v>
      </c>
    </row>
    <row r="7827" spans="1:29">
      <c r="A7827" t="s">
        <v>1456</v>
      </c>
      <c r="B7827" t="s">
        <v>19</v>
      </c>
      <c r="C7827">
        <v>0</v>
      </c>
      <c r="D7827">
        <v>0</v>
      </c>
      <c r="E7827">
        <v>0</v>
      </c>
      <c r="F7827">
        <v>0</v>
      </c>
      <c r="G7827">
        <v>0</v>
      </c>
      <c r="H7827">
        <v>0</v>
      </c>
      <c r="I7827">
        <v>0</v>
      </c>
      <c r="J7827">
        <v>0</v>
      </c>
      <c r="K7827">
        <v>0</v>
      </c>
      <c r="L7827">
        <v>0</v>
      </c>
      <c r="M7827">
        <v>0</v>
      </c>
      <c r="N7827">
        <v>0</v>
      </c>
      <c r="O7827">
        <v>0</v>
      </c>
      <c r="P7827">
        <v>0</v>
      </c>
      <c r="Q7827">
        <v>0</v>
      </c>
      <c r="R7827">
        <v>0</v>
      </c>
      <c r="S7827">
        <v>0</v>
      </c>
      <c r="T7827">
        <v>0</v>
      </c>
      <c r="U7827">
        <v>0</v>
      </c>
      <c r="V7827">
        <v>0</v>
      </c>
      <c r="W7827">
        <v>0</v>
      </c>
      <c r="X7827">
        <v>0</v>
      </c>
      <c r="Y7827">
        <v>0</v>
      </c>
      <c r="Z7827">
        <v>0</v>
      </c>
      <c r="AA7827">
        <v>0</v>
      </c>
      <c r="AB7827">
        <v>0</v>
      </c>
      <c r="AC7827">
        <v>0</v>
      </c>
    </row>
    <row r="7828" spans="1:29">
      <c r="A7828" t="s">
        <v>1457</v>
      </c>
      <c r="B7828" t="s">
        <v>19</v>
      </c>
      <c r="C7828">
        <v>0</v>
      </c>
      <c r="D7828">
        <v>0</v>
      </c>
      <c r="E7828">
        <v>0</v>
      </c>
      <c r="F7828">
        <v>0</v>
      </c>
      <c r="G7828">
        <v>0</v>
      </c>
      <c r="H7828">
        <v>0</v>
      </c>
      <c r="I7828">
        <v>0</v>
      </c>
      <c r="J7828">
        <v>0</v>
      </c>
      <c r="K7828">
        <v>0</v>
      </c>
      <c r="L7828">
        <v>0</v>
      </c>
      <c r="M7828">
        <v>0</v>
      </c>
      <c r="N7828">
        <v>0</v>
      </c>
      <c r="O7828">
        <v>0</v>
      </c>
      <c r="P7828">
        <v>0</v>
      </c>
      <c r="Q7828">
        <v>0</v>
      </c>
      <c r="R7828">
        <v>0</v>
      </c>
      <c r="S7828">
        <v>0</v>
      </c>
      <c r="T7828">
        <v>0</v>
      </c>
      <c r="U7828">
        <v>0</v>
      </c>
      <c r="V7828">
        <v>0</v>
      </c>
      <c r="W7828">
        <v>0</v>
      </c>
      <c r="X7828">
        <v>0</v>
      </c>
      <c r="Y7828">
        <v>0</v>
      </c>
      <c r="Z7828">
        <v>0</v>
      </c>
      <c r="AA7828">
        <v>0</v>
      </c>
      <c r="AB7828">
        <v>0</v>
      </c>
      <c r="AC7828">
        <v>0</v>
      </c>
    </row>
    <row r="7829" spans="1:29">
      <c r="A7829" t="s">
        <v>1458</v>
      </c>
      <c r="B7829" t="s">
        <v>19</v>
      </c>
      <c r="C7829">
        <v>0</v>
      </c>
      <c r="D7829">
        <v>0</v>
      </c>
      <c r="E7829">
        <v>0</v>
      </c>
      <c r="F7829">
        <v>0</v>
      </c>
      <c r="G7829">
        <v>0</v>
      </c>
      <c r="H7829">
        <v>0</v>
      </c>
      <c r="I7829">
        <v>0</v>
      </c>
      <c r="J7829">
        <v>0</v>
      </c>
      <c r="K7829">
        <v>0</v>
      </c>
      <c r="L7829">
        <v>0</v>
      </c>
      <c r="M7829">
        <v>0</v>
      </c>
      <c r="N7829">
        <v>0</v>
      </c>
      <c r="O7829">
        <v>0</v>
      </c>
      <c r="P7829">
        <v>0</v>
      </c>
      <c r="Q7829">
        <v>0</v>
      </c>
      <c r="R7829">
        <v>0</v>
      </c>
      <c r="S7829">
        <v>0</v>
      </c>
      <c r="T7829">
        <v>0</v>
      </c>
      <c r="U7829">
        <v>0</v>
      </c>
      <c r="V7829">
        <v>0</v>
      </c>
      <c r="W7829">
        <v>0</v>
      </c>
      <c r="X7829">
        <v>0</v>
      </c>
      <c r="Y7829">
        <v>0</v>
      </c>
      <c r="Z7829">
        <v>0</v>
      </c>
      <c r="AA7829">
        <v>0</v>
      </c>
      <c r="AB7829">
        <v>0</v>
      </c>
      <c r="AC7829">
        <v>0</v>
      </c>
    </row>
    <row r="7830" spans="1:29">
      <c r="A7830" t="s">
        <v>1459</v>
      </c>
      <c r="B7830" t="s">
        <v>19</v>
      </c>
      <c r="C7830">
        <v>0</v>
      </c>
      <c r="D7830">
        <v>0</v>
      </c>
      <c r="E7830">
        <v>0</v>
      </c>
      <c r="F7830">
        <v>0</v>
      </c>
      <c r="G7830">
        <v>0</v>
      </c>
      <c r="H7830">
        <v>0</v>
      </c>
      <c r="I7830">
        <v>0</v>
      </c>
      <c r="J7830">
        <v>0</v>
      </c>
      <c r="K7830">
        <v>0</v>
      </c>
      <c r="L7830">
        <v>0</v>
      </c>
      <c r="M7830">
        <v>0</v>
      </c>
      <c r="N7830">
        <v>0</v>
      </c>
      <c r="O7830">
        <v>0</v>
      </c>
      <c r="P7830">
        <v>0</v>
      </c>
      <c r="Q7830">
        <v>0</v>
      </c>
      <c r="R7830">
        <v>0</v>
      </c>
      <c r="S7830">
        <v>0</v>
      </c>
      <c r="T7830">
        <v>0</v>
      </c>
      <c r="U7830">
        <v>0</v>
      </c>
      <c r="V7830">
        <v>0</v>
      </c>
      <c r="W7830">
        <v>0</v>
      </c>
      <c r="X7830">
        <v>0</v>
      </c>
      <c r="Y7830">
        <v>0</v>
      </c>
      <c r="Z7830">
        <v>0</v>
      </c>
      <c r="AA7830">
        <v>0</v>
      </c>
      <c r="AB7830">
        <v>0</v>
      </c>
      <c r="AC7830">
        <v>0</v>
      </c>
    </row>
    <row r="7831" spans="1:29">
      <c r="A7831" t="s">
        <v>16841</v>
      </c>
      <c r="B7831" t="s">
        <v>19</v>
      </c>
      <c r="C7831" s="2">
        <v>53717900000000</v>
      </c>
      <c r="D7831" s="2">
        <v>70774800000000</v>
      </c>
      <c r="E7831" s="2">
        <v>89950500000000</v>
      </c>
      <c r="F7831" s="2">
        <v>111431000000000</v>
      </c>
      <c r="G7831" s="2">
        <v>135655000000000</v>
      </c>
      <c r="H7831" s="2">
        <v>162920000000000</v>
      </c>
      <c r="I7831" s="2">
        <v>193783000000000</v>
      </c>
      <c r="J7831" s="2">
        <v>232259000000000</v>
      </c>
      <c r="K7831" s="2">
        <v>278665000000000</v>
      </c>
      <c r="L7831" s="2">
        <v>332431000000000</v>
      </c>
      <c r="M7831" s="2">
        <v>393306000000000</v>
      </c>
      <c r="N7831" s="2">
        <v>460715000000000</v>
      </c>
      <c r="O7831" s="2">
        <v>533786000000000</v>
      </c>
      <c r="P7831" s="2">
        <v>613020000000000</v>
      </c>
      <c r="Q7831" s="2">
        <v>697909000000000</v>
      </c>
      <c r="R7831" s="2">
        <v>787396000000000</v>
      </c>
      <c r="S7831" s="2">
        <v>880959000000000</v>
      </c>
      <c r="T7831" s="2">
        <v>966803000000000</v>
      </c>
      <c r="U7831" s="2">
        <v>1049670000000000</v>
      </c>
      <c r="V7831" s="2">
        <v>1133810000000000</v>
      </c>
      <c r="W7831" s="2">
        <v>1218280000000000</v>
      </c>
      <c r="X7831" s="2">
        <v>1302140000000000</v>
      </c>
      <c r="Y7831" s="2">
        <v>1385090000000000</v>
      </c>
      <c r="Z7831" s="2">
        <v>1466970000000000</v>
      </c>
      <c r="AA7831" s="2">
        <v>1543850000000000</v>
      </c>
      <c r="AB7831" s="2">
        <v>1614560000000000</v>
      </c>
      <c r="AC7831" s="2">
        <v>1679370000000000</v>
      </c>
    </row>
    <row r="7832" spans="1:29">
      <c r="A7832" t="s">
        <v>16842</v>
      </c>
      <c r="B7832" t="s">
        <v>19</v>
      </c>
      <c r="C7832">
        <v>0</v>
      </c>
      <c r="D7832">
        <v>0</v>
      </c>
      <c r="E7832">
        <v>0</v>
      </c>
      <c r="F7832">
        <v>0</v>
      </c>
      <c r="G7832">
        <v>0</v>
      </c>
      <c r="H7832">
        <v>0</v>
      </c>
      <c r="I7832">
        <v>0</v>
      </c>
      <c r="J7832">
        <v>0</v>
      </c>
      <c r="K7832">
        <v>0</v>
      </c>
      <c r="L7832">
        <v>0</v>
      </c>
      <c r="M7832">
        <v>0</v>
      </c>
      <c r="N7832">
        <v>0</v>
      </c>
      <c r="O7832">
        <v>0</v>
      </c>
      <c r="P7832">
        <v>0</v>
      </c>
      <c r="Q7832">
        <v>0</v>
      </c>
      <c r="R7832">
        <v>0</v>
      </c>
      <c r="S7832">
        <v>0</v>
      </c>
      <c r="T7832">
        <v>0</v>
      </c>
      <c r="U7832">
        <v>0</v>
      </c>
      <c r="V7832">
        <v>0</v>
      </c>
      <c r="W7832">
        <v>0</v>
      </c>
      <c r="X7832">
        <v>0</v>
      </c>
      <c r="Y7832">
        <v>0</v>
      </c>
      <c r="Z7832">
        <v>0</v>
      </c>
      <c r="AA7832">
        <v>0</v>
      </c>
      <c r="AB7832">
        <v>0</v>
      </c>
      <c r="AC7832">
        <v>0</v>
      </c>
    </row>
    <row r="7833" spans="1:29">
      <c r="A7833" t="s">
        <v>16843</v>
      </c>
      <c r="B7833" t="s">
        <v>19</v>
      </c>
      <c r="C7833">
        <v>0</v>
      </c>
      <c r="D7833">
        <v>0</v>
      </c>
      <c r="E7833">
        <v>0</v>
      </c>
      <c r="F7833">
        <v>0</v>
      </c>
      <c r="G7833">
        <v>0</v>
      </c>
      <c r="H7833">
        <v>0</v>
      </c>
      <c r="I7833">
        <v>0</v>
      </c>
      <c r="J7833">
        <v>0</v>
      </c>
      <c r="K7833">
        <v>0</v>
      </c>
      <c r="L7833">
        <v>0</v>
      </c>
      <c r="M7833">
        <v>0</v>
      </c>
      <c r="N7833">
        <v>0</v>
      </c>
      <c r="O7833">
        <v>0</v>
      </c>
      <c r="P7833">
        <v>0</v>
      </c>
      <c r="Q7833">
        <v>0</v>
      </c>
      <c r="R7833">
        <v>0</v>
      </c>
      <c r="S7833">
        <v>0</v>
      </c>
      <c r="T7833">
        <v>0</v>
      </c>
      <c r="U7833">
        <v>0</v>
      </c>
      <c r="V7833">
        <v>0</v>
      </c>
      <c r="W7833">
        <v>0</v>
      </c>
      <c r="X7833">
        <v>0</v>
      </c>
      <c r="Y7833">
        <v>0</v>
      </c>
      <c r="Z7833">
        <v>0</v>
      </c>
      <c r="AA7833">
        <v>0</v>
      </c>
      <c r="AB7833">
        <v>0</v>
      </c>
      <c r="AC7833">
        <v>0</v>
      </c>
    </row>
    <row r="7834" spans="1:29">
      <c r="A7834" t="s">
        <v>16844</v>
      </c>
      <c r="B7834" t="s">
        <v>19</v>
      </c>
      <c r="C7834">
        <v>0</v>
      </c>
      <c r="D7834">
        <v>0</v>
      </c>
      <c r="E7834">
        <v>0</v>
      </c>
      <c r="F7834">
        <v>0</v>
      </c>
      <c r="G7834">
        <v>0</v>
      </c>
      <c r="H7834">
        <v>0</v>
      </c>
      <c r="I7834">
        <v>0</v>
      </c>
      <c r="J7834">
        <v>0</v>
      </c>
      <c r="K7834">
        <v>0</v>
      </c>
      <c r="L7834">
        <v>0</v>
      </c>
      <c r="M7834">
        <v>0</v>
      </c>
      <c r="N7834">
        <v>0</v>
      </c>
      <c r="O7834">
        <v>0</v>
      </c>
      <c r="P7834">
        <v>0</v>
      </c>
      <c r="Q7834">
        <v>0</v>
      </c>
      <c r="R7834">
        <v>0</v>
      </c>
      <c r="S7834">
        <v>0</v>
      </c>
      <c r="T7834">
        <v>0</v>
      </c>
      <c r="U7834">
        <v>0</v>
      </c>
      <c r="V7834">
        <v>0</v>
      </c>
      <c r="W7834">
        <v>0</v>
      </c>
      <c r="X7834">
        <v>0</v>
      </c>
      <c r="Y7834">
        <v>0</v>
      </c>
      <c r="Z7834">
        <v>0</v>
      </c>
      <c r="AA7834">
        <v>0</v>
      </c>
      <c r="AB7834">
        <v>0</v>
      </c>
      <c r="AC7834">
        <v>0</v>
      </c>
    </row>
    <row r="7835" spans="1:29">
      <c r="A7835" t="s">
        <v>16845</v>
      </c>
      <c r="B7835" t="s">
        <v>19</v>
      </c>
      <c r="C7835">
        <v>0</v>
      </c>
      <c r="D7835">
        <v>0</v>
      </c>
      <c r="E7835">
        <v>0</v>
      </c>
      <c r="F7835">
        <v>0</v>
      </c>
      <c r="G7835">
        <v>0</v>
      </c>
      <c r="H7835">
        <v>0</v>
      </c>
      <c r="I7835">
        <v>0</v>
      </c>
      <c r="J7835">
        <v>0</v>
      </c>
      <c r="K7835">
        <v>0</v>
      </c>
      <c r="L7835">
        <v>0</v>
      </c>
      <c r="M7835">
        <v>0</v>
      </c>
      <c r="N7835">
        <v>0</v>
      </c>
      <c r="O7835">
        <v>0</v>
      </c>
      <c r="P7835">
        <v>0</v>
      </c>
      <c r="Q7835">
        <v>0</v>
      </c>
      <c r="R7835">
        <v>0</v>
      </c>
      <c r="S7835">
        <v>0</v>
      </c>
      <c r="T7835">
        <v>0</v>
      </c>
      <c r="U7835">
        <v>0</v>
      </c>
      <c r="V7835">
        <v>0</v>
      </c>
      <c r="W7835">
        <v>0</v>
      </c>
      <c r="X7835">
        <v>0</v>
      </c>
      <c r="Y7835">
        <v>0</v>
      </c>
      <c r="Z7835">
        <v>0</v>
      </c>
      <c r="AA7835">
        <v>0</v>
      </c>
      <c r="AB7835">
        <v>0</v>
      </c>
      <c r="AC7835">
        <v>0</v>
      </c>
    </row>
    <row r="7836" spans="1:29">
      <c r="A7836" t="s">
        <v>16846</v>
      </c>
      <c r="B7836" t="s">
        <v>19</v>
      </c>
      <c r="C7836">
        <v>0</v>
      </c>
      <c r="D7836">
        <v>0</v>
      </c>
      <c r="E7836">
        <v>0</v>
      </c>
      <c r="F7836">
        <v>0</v>
      </c>
      <c r="G7836">
        <v>0</v>
      </c>
      <c r="H7836">
        <v>0</v>
      </c>
      <c r="I7836">
        <v>0</v>
      </c>
      <c r="J7836">
        <v>0</v>
      </c>
      <c r="K7836">
        <v>0</v>
      </c>
      <c r="L7836">
        <v>0</v>
      </c>
      <c r="M7836">
        <v>0</v>
      </c>
      <c r="N7836">
        <v>0</v>
      </c>
      <c r="O7836">
        <v>0</v>
      </c>
      <c r="P7836">
        <v>0</v>
      </c>
      <c r="Q7836">
        <v>0</v>
      </c>
      <c r="R7836">
        <v>0</v>
      </c>
      <c r="S7836">
        <v>0</v>
      </c>
      <c r="T7836">
        <v>0</v>
      </c>
      <c r="U7836">
        <v>0</v>
      </c>
      <c r="V7836">
        <v>0</v>
      </c>
      <c r="W7836">
        <v>0</v>
      </c>
      <c r="X7836">
        <v>0</v>
      </c>
      <c r="Y7836">
        <v>0</v>
      </c>
      <c r="Z7836">
        <v>0</v>
      </c>
      <c r="AA7836">
        <v>0</v>
      </c>
      <c r="AB7836">
        <v>0</v>
      </c>
      <c r="AC7836">
        <v>0</v>
      </c>
    </row>
    <row r="7837" spans="1:29">
      <c r="A7837" t="s">
        <v>16847</v>
      </c>
      <c r="B7837" t="s">
        <v>19</v>
      </c>
      <c r="C7837">
        <v>0</v>
      </c>
      <c r="D7837">
        <v>0</v>
      </c>
      <c r="E7837">
        <v>0</v>
      </c>
      <c r="F7837">
        <v>0</v>
      </c>
      <c r="G7837">
        <v>0</v>
      </c>
      <c r="H7837">
        <v>0</v>
      </c>
      <c r="I7837">
        <v>0</v>
      </c>
      <c r="J7837">
        <v>0</v>
      </c>
      <c r="K7837">
        <v>0</v>
      </c>
      <c r="L7837">
        <v>0</v>
      </c>
      <c r="M7837">
        <v>0</v>
      </c>
      <c r="N7837">
        <v>0</v>
      </c>
      <c r="O7837">
        <v>0</v>
      </c>
      <c r="P7837">
        <v>0</v>
      </c>
      <c r="Q7837">
        <v>0</v>
      </c>
      <c r="R7837">
        <v>0</v>
      </c>
      <c r="S7837">
        <v>0</v>
      </c>
      <c r="T7837">
        <v>0</v>
      </c>
      <c r="U7837">
        <v>0</v>
      </c>
      <c r="V7837">
        <v>0</v>
      </c>
      <c r="W7837">
        <v>0</v>
      </c>
      <c r="X7837">
        <v>0</v>
      </c>
      <c r="Y7837">
        <v>0</v>
      </c>
      <c r="Z7837">
        <v>0</v>
      </c>
      <c r="AA7837">
        <v>0</v>
      </c>
      <c r="AB7837">
        <v>0</v>
      </c>
      <c r="AC7837">
        <v>0</v>
      </c>
    </row>
    <row r="7838" spans="1:29">
      <c r="A7838" t="s">
        <v>16848</v>
      </c>
      <c r="B7838" t="s">
        <v>19</v>
      </c>
      <c r="C7838">
        <v>0</v>
      </c>
      <c r="D7838">
        <v>0</v>
      </c>
      <c r="E7838">
        <v>0</v>
      </c>
      <c r="F7838">
        <v>0</v>
      </c>
      <c r="G7838">
        <v>0</v>
      </c>
      <c r="H7838">
        <v>0</v>
      </c>
      <c r="I7838">
        <v>0</v>
      </c>
      <c r="J7838">
        <v>0</v>
      </c>
      <c r="K7838">
        <v>0</v>
      </c>
      <c r="L7838">
        <v>0</v>
      </c>
      <c r="M7838">
        <v>0</v>
      </c>
      <c r="N7838">
        <v>0</v>
      </c>
      <c r="O7838">
        <v>0</v>
      </c>
      <c r="P7838">
        <v>0</v>
      </c>
      <c r="Q7838">
        <v>0</v>
      </c>
      <c r="R7838">
        <v>0</v>
      </c>
      <c r="S7838">
        <v>0</v>
      </c>
      <c r="T7838">
        <v>0</v>
      </c>
      <c r="U7838">
        <v>0</v>
      </c>
      <c r="V7838">
        <v>0</v>
      </c>
      <c r="W7838">
        <v>0</v>
      </c>
      <c r="X7838">
        <v>0</v>
      </c>
      <c r="Y7838">
        <v>0</v>
      </c>
      <c r="Z7838">
        <v>0</v>
      </c>
      <c r="AA7838">
        <v>0</v>
      </c>
      <c r="AB7838">
        <v>0</v>
      </c>
      <c r="AC7838">
        <v>0</v>
      </c>
    </row>
    <row r="7839" spans="1:29">
      <c r="A7839" t="s">
        <v>16849</v>
      </c>
      <c r="B7839" t="s">
        <v>19</v>
      </c>
      <c r="C7839">
        <v>0</v>
      </c>
      <c r="D7839">
        <v>0</v>
      </c>
      <c r="E7839">
        <v>0</v>
      </c>
      <c r="F7839">
        <v>0</v>
      </c>
      <c r="G7839">
        <v>0</v>
      </c>
      <c r="H7839">
        <v>0</v>
      </c>
      <c r="I7839">
        <v>0</v>
      </c>
      <c r="J7839">
        <v>0</v>
      </c>
      <c r="K7839">
        <v>0</v>
      </c>
      <c r="L7839">
        <v>0</v>
      </c>
      <c r="M7839">
        <v>0</v>
      </c>
      <c r="N7839">
        <v>0</v>
      </c>
      <c r="O7839">
        <v>0</v>
      </c>
      <c r="P7839">
        <v>0</v>
      </c>
      <c r="Q7839">
        <v>0</v>
      </c>
      <c r="R7839">
        <v>0</v>
      </c>
      <c r="S7839">
        <v>0</v>
      </c>
      <c r="T7839">
        <v>0</v>
      </c>
      <c r="U7839">
        <v>0</v>
      </c>
      <c r="V7839">
        <v>0</v>
      </c>
      <c r="W7839">
        <v>0</v>
      </c>
      <c r="X7839">
        <v>0</v>
      </c>
      <c r="Y7839">
        <v>0</v>
      </c>
      <c r="Z7839">
        <v>0</v>
      </c>
      <c r="AA7839">
        <v>0</v>
      </c>
      <c r="AB7839">
        <v>0</v>
      </c>
      <c r="AC7839">
        <v>0</v>
      </c>
    </row>
    <row r="7840" spans="1:29">
      <c r="A7840" t="s">
        <v>16850</v>
      </c>
      <c r="B7840" t="s">
        <v>19</v>
      </c>
      <c r="C7840">
        <v>0</v>
      </c>
      <c r="D7840">
        <v>0</v>
      </c>
      <c r="E7840">
        <v>0</v>
      </c>
      <c r="F7840">
        <v>0</v>
      </c>
      <c r="G7840">
        <v>0</v>
      </c>
      <c r="H7840">
        <v>0</v>
      </c>
      <c r="I7840">
        <v>0</v>
      </c>
      <c r="J7840">
        <v>0</v>
      </c>
      <c r="K7840">
        <v>0</v>
      </c>
      <c r="L7840">
        <v>0</v>
      </c>
      <c r="M7840">
        <v>0</v>
      </c>
      <c r="N7840">
        <v>0</v>
      </c>
      <c r="O7840">
        <v>0</v>
      </c>
      <c r="P7840">
        <v>0</v>
      </c>
      <c r="Q7840">
        <v>0</v>
      </c>
      <c r="R7840">
        <v>0</v>
      </c>
      <c r="S7840">
        <v>0</v>
      </c>
      <c r="T7840">
        <v>0</v>
      </c>
      <c r="U7840">
        <v>0</v>
      </c>
      <c r="V7840">
        <v>0</v>
      </c>
      <c r="W7840">
        <v>0</v>
      </c>
      <c r="X7840">
        <v>0</v>
      </c>
      <c r="Y7840">
        <v>0</v>
      </c>
      <c r="Z7840">
        <v>0</v>
      </c>
      <c r="AA7840">
        <v>0</v>
      </c>
      <c r="AB7840">
        <v>0</v>
      </c>
      <c r="AC7840">
        <v>0</v>
      </c>
    </row>
    <row r="7841" spans="1:29">
      <c r="A7841" t="s">
        <v>16851</v>
      </c>
      <c r="B7841" t="s">
        <v>19</v>
      </c>
      <c r="C7841">
        <v>0</v>
      </c>
      <c r="D7841">
        <v>0</v>
      </c>
      <c r="E7841">
        <v>0</v>
      </c>
      <c r="F7841">
        <v>0</v>
      </c>
      <c r="G7841">
        <v>0</v>
      </c>
      <c r="H7841">
        <v>0</v>
      </c>
      <c r="I7841">
        <v>0</v>
      </c>
      <c r="J7841">
        <v>0</v>
      </c>
      <c r="K7841">
        <v>0</v>
      </c>
      <c r="L7841">
        <v>0</v>
      </c>
      <c r="M7841">
        <v>0</v>
      </c>
      <c r="N7841">
        <v>0</v>
      </c>
      <c r="O7841">
        <v>0</v>
      </c>
      <c r="P7841">
        <v>0</v>
      </c>
      <c r="Q7841">
        <v>0</v>
      </c>
      <c r="R7841">
        <v>0</v>
      </c>
      <c r="S7841">
        <v>0</v>
      </c>
      <c r="T7841">
        <v>0</v>
      </c>
      <c r="U7841">
        <v>0</v>
      </c>
      <c r="V7841">
        <v>0</v>
      </c>
      <c r="W7841">
        <v>0</v>
      </c>
      <c r="X7841">
        <v>0</v>
      </c>
      <c r="Y7841">
        <v>0</v>
      </c>
      <c r="Z7841">
        <v>0</v>
      </c>
      <c r="AA7841">
        <v>0</v>
      </c>
      <c r="AB7841">
        <v>0</v>
      </c>
      <c r="AC7841">
        <v>0</v>
      </c>
    </row>
    <row r="7842" spans="1:29">
      <c r="A7842" t="s">
        <v>16852</v>
      </c>
      <c r="B7842" t="s">
        <v>19</v>
      </c>
      <c r="C7842" s="2">
        <v>1012620000000</v>
      </c>
      <c r="D7842" s="2">
        <v>984228000000</v>
      </c>
      <c r="E7842" s="2">
        <v>946628000000</v>
      </c>
      <c r="F7842" s="2">
        <v>903039000000</v>
      </c>
      <c r="G7842" s="2">
        <v>854737000000</v>
      </c>
      <c r="H7842" s="2">
        <v>804565000000</v>
      </c>
      <c r="I7842" s="2">
        <v>753084000000</v>
      </c>
      <c r="J7842" s="2">
        <v>698284000000</v>
      </c>
      <c r="K7842" s="2">
        <v>639336000000</v>
      </c>
      <c r="L7842" s="2">
        <v>578111000000</v>
      </c>
      <c r="M7842" s="2">
        <v>516079000000</v>
      </c>
      <c r="N7842" s="2">
        <v>454257000000</v>
      </c>
      <c r="O7842" s="2">
        <v>394211000000</v>
      </c>
      <c r="P7842" s="2">
        <v>337035000000</v>
      </c>
      <c r="Q7842" s="2">
        <v>282981000000</v>
      </c>
      <c r="R7842" s="2">
        <v>232250000000</v>
      </c>
      <c r="S7842" s="2">
        <v>185527000000</v>
      </c>
      <c r="T7842" s="2">
        <v>157365000000</v>
      </c>
      <c r="U7842" s="2">
        <v>133234000000</v>
      </c>
      <c r="V7842" s="2">
        <v>111541000000</v>
      </c>
      <c r="W7842" s="2">
        <v>92527600000</v>
      </c>
      <c r="X7842" s="2">
        <v>76271000000</v>
      </c>
      <c r="Y7842" s="2">
        <v>62313700000</v>
      </c>
      <c r="Z7842" s="2">
        <v>50450100000</v>
      </c>
      <c r="AA7842" s="2">
        <v>40897400000</v>
      </c>
      <c r="AB7842" s="2">
        <v>33291300000</v>
      </c>
      <c r="AC7842" s="2">
        <v>27452800000</v>
      </c>
    </row>
    <row r="7843" spans="1:29">
      <c r="A7843" t="s">
        <v>16853</v>
      </c>
      <c r="B7843" t="s">
        <v>19</v>
      </c>
      <c r="C7843">
        <v>0</v>
      </c>
      <c r="D7843">
        <v>0</v>
      </c>
      <c r="E7843">
        <v>0</v>
      </c>
      <c r="F7843">
        <v>0</v>
      </c>
      <c r="G7843">
        <v>0</v>
      </c>
      <c r="H7843">
        <v>0</v>
      </c>
      <c r="I7843">
        <v>0</v>
      </c>
      <c r="J7843">
        <v>0</v>
      </c>
      <c r="K7843">
        <v>0</v>
      </c>
      <c r="L7843">
        <v>0</v>
      </c>
      <c r="M7843">
        <v>0</v>
      </c>
      <c r="N7843">
        <v>0</v>
      </c>
      <c r="O7843">
        <v>0</v>
      </c>
      <c r="P7843">
        <v>0</v>
      </c>
      <c r="Q7843">
        <v>0</v>
      </c>
      <c r="R7843">
        <v>0</v>
      </c>
      <c r="S7843">
        <v>0</v>
      </c>
      <c r="T7843">
        <v>0</v>
      </c>
      <c r="U7843">
        <v>0</v>
      </c>
      <c r="V7843">
        <v>0</v>
      </c>
      <c r="W7843">
        <v>0</v>
      </c>
      <c r="X7843">
        <v>0</v>
      </c>
      <c r="Y7843">
        <v>0</v>
      </c>
      <c r="Z7843">
        <v>0</v>
      </c>
      <c r="AA7843">
        <v>0</v>
      </c>
      <c r="AB7843">
        <v>0</v>
      </c>
      <c r="AC7843">
        <v>0</v>
      </c>
    </row>
    <row r="7844" spans="1:29">
      <c r="A7844" t="s">
        <v>16854</v>
      </c>
      <c r="B7844" t="s">
        <v>19</v>
      </c>
      <c r="C7844">
        <v>0</v>
      </c>
      <c r="D7844">
        <v>0</v>
      </c>
      <c r="E7844">
        <v>0</v>
      </c>
      <c r="F7844">
        <v>0</v>
      </c>
      <c r="G7844">
        <v>0</v>
      </c>
      <c r="H7844">
        <v>0</v>
      </c>
      <c r="I7844">
        <v>0</v>
      </c>
      <c r="J7844">
        <v>0</v>
      </c>
      <c r="K7844">
        <v>0</v>
      </c>
      <c r="L7844">
        <v>0</v>
      </c>
      <c r="M7844">
        <v>0</v>
      </c>
      <c r="N7844">
        <v>0</v>
      </c>
      <c r="O7844">
        <v>0</v>
      </c>
      <c r="P7844">
        <v>0</v>
      </c>
      <c r="Q7844">
        <v>0</v>
      </c>
      <c r="R7844">
        <v>0</v>
      </c>
      <c r="S7844">
        <v>0</v>
      </c>
      <c r="T7844">
        <v>0</v>
      </c>
      <c r="U7844">
        <v>0</v>
      </c>
      <c r="V7844">
        <v>0</v>
      </c>
      <c r="W7844">
        <v>0</v>
      </c>
      <c r="X7844">
        <v>0</v>
      </c>
      <c r="Y7844">
        <v>0</v>
      </c>
      <c r="Z7844">
        <v>0</v>
      </c>
      <c r="AA7844">
        <v>0</v>
      </c>
      <c r="AB7844">
        <v>0</v>
      </c>
      <c r="AC7844">
        <v>0</v>
      </c>
    </row>
    <row r="7845" spans="1:29">
      <c r="A7845" t="s">
        <v>16855</v>
      </c>
      <c r="B7845" t="s">
        <v>19</v>
      </c>
      <c r="C7845">
        <v>0</v>
      </c>
      <c r="D7845">
        <v>0</v>
      </c>
      <c r="E7845">
        <v>0</v>
      </c>
      <c r="F7845">
        <v>0</v>
      </c>
      <c r="G7845">
        <v>0</v>
      </c>
      <c r="H7845">
        <v>0</v>
      </c>
      <c r="I7845">
        <v>0</v>
      </c>
      <c r="J7845">
        <v>0</v>
      </c>
      <c r="K7845">
        <v>0</v>
      </c>
      <c r="L7845">
        <v>0</v>
      </c>
      <c r="M7845">
        <v>0</v>
      </c>
      <c r="N7845">
        <v>0</v>
      </c>
      <c r="O7845">
        <v>0</v>
      </c>
      <c r="P7845">
        <v>0</v>
      </c>
      <c r="Q7845">
        <v>0</v>
      </c>
      <c r="R7845">
        <v>0</v>
      </c>
      <c r="S7845">
        <v>0</v>
      </c>
      <c r="T7845">
        <v>0</v>
      </c>
      <c r="U7845">
        <v>0</v>
      </c>
      <c r="V7845">
        <v>0</v>
      </c>
      <c r="W7845">
        <v>0</v>
      </c>
      <c r="X7845">
        <v>0</v>
      </c>
      <c r="Y7845">
        <v>0</v>
      </c>
      <c r="Z7845">
        <v>0</v>
      </c>
      <c r="AA7845">
        <v>0</v>
      </c>
      <c r="AB7845">
        <v>0</v>
      </c>
      <c r="AC7845">
        <v>0</v>
      </c>
    </row>
    <row r="7846" spans="1:29">
      <c r="A7846" t="s">
        <v>16856</v>
      </c>
      <c r="B7846" t="s">
        <v>19</v>
      </c>
      <c r="C7846">
        <v>0</v>
      </c>
      <c r="D7846">
        <v>0</v>
      </c>
      <c r="E7846">
        <v>0</v>
      </c>
      <c r="F7846">
        <v>0</v>
      </c>
      <c r="G7846">
        <v>0</v>
      </c>
      <c r="H7846">
        <v>0</v>
      </c>
      <c r="I7846">
        <v>0</v>
      </c>
      <c r="J7846">
        <v>0</v>
      </c>
      <c r="K7846">
        <v>0</v>
      </c>
      <c r="L7846">
        <v>0</v>
      </c>
      <c r="M7846">
        <v>0</v>
      </c>
      <c r="N7846">
        <v>0</v>
      </c>
      <c r="O7846">
        <v>0</v>
      </c>
      <c r="P7846">
        <v>0</v>
      </c>
      <c r="Q7846">
        <v>0</v>
      </c>
      <c r="R7846">
        <v>0</v>
      </c>
      <c r="S7846">
        <v>0</v>
      </c>
      <c r="T7846">
        <v>0</v>
      </c>
      <c r="U7846">
        <v>0</v>
      </c>
      <c r="V7846">
        <v>0</v>
      </c>
      <c r="W7846">
        <v>0</v>
      </c>
      <c r="X7846">
        <v>0</v>
      </c>
      <c r="Y7846">
        <v>0</v>
      </c>
      <c r="Z7846">
        <v>0</v>
      </c>
      <c r="AA7846">
        <v>0</v>
      </c>
      <c r="AB7846">
        <v>0</v>
      </c>
      <c r="AC7846">
        <v>0</v>
      </c>
    </row>
    <row r="7847" spans="1:29">
      <c r="A7847" t="s">
        <v>16857</v>
      </c>
      <c r="B7847" t="s">
        <v>19</v>
      </c>
      <c r="C7847">
        <v>0</v>
      </c>
      <c r="D7847">
        <v>0</v>
      </c>
      <c r="E7847">
        <v>0</v>
      </c>
      <c r="F7847">
        <v>0</v>
      </c>
      <c r="G7847">
        <v>0</v>
      </c>
      <c r="H7847">
        <v>0</v>
      </c>
      <c r="I7847">
        <v>0</v>
      </c>
      <c r="J7847">
        <v>0</v>
      </c>
      <c r="K7847">
        <v>0</v>
      </c>
      <c r="L7847">
        <v>0</v>
      </c>
      <c r="M7847">
        <v>0</v>
      </c>
      <c r="N7847">
        <v>0</v>
      </c>
      <c r="O7847">
        <v>0</v>
      </c>
      <c r="P7847">
        <v>0</v>
      </c>
      <c r="Q7847">
        <v>0</v>
      </c>
      <c r="R7847">
        <v>0</v>
      </c>
      <c r="S7847">
        <v>0</v>
      </c>
      <c r="T7847">
        <v>0</v>
      </c>
      <c r="U7847">
        <v>0</v>
      </c>
      <c r="V7847">
        <v>0</v>
      </c>
      <c r="W7847">
        <v>0</v>
      </c>
      <c r="X7847">
        <v>0</v>
      </c>
      <c r="Y7847">
        <v>0</v>
      </c>
      <c r="Z7847">
        <v>0</v>
      </c>
      <c r="AA7847">
        <v>0</v>
      </c>
      <c r="AB7847">
        <v>0</v>
      </c>
      <c r="AC7847">
        <v>0</v>
      </c>
    </row>
    <row r="7848" spans="1:29">
      <c r="A7848" t="s">
        <v>16858</v>
      </c>
      <c r="B7848" t="s">
        <v>19</v>
      </c>
      <c r="C7848">
        <v>0</v>
      </c>
      <c r="D7848">
        <v>0</v>
      </c>
      <c r="E7848">
        <v>0</v>
      </c>
      <c r="F7848">
        <v>0</v>
      </c>
      <c r="G7848">
        <v>0</v>
      </c>
      <c r="H7848">
        <v>0</v>
      </c>
      <c r="I7848">
        <v>0</v>
      </c>
      <c r="J7848">
        <v>0</v>
      </c>
      <c r="K7848">
        <v>0</v>
      </c>
      <c r="L7848">
        <v>0</v>
      </c>
      <c r="M7848">
        <v>0</v>
      </c>
      <c r="N7848">
        <v>0</v>
      </c>
      <c r="O7848">
        <v>0</v>
      </c>
      <c r="P7848">
        <v>0</v>
      </c>
      <c r="Q7848">
        <v>0</v>
      </c>
      <c r="R7848">
        <v>0</v>
      </c>
      <c r="S7848">
        <v>0</v>
      </c>
      <c r="T7848">
        <v>0</v>
      </c>
      <c r="U7848">
        <v>0</v>
      </c>
      <c r="V7848">
        <v>0</v>
      </c>
      <c r="W7848">
        <v>0</v>
      </c>
      <c r="X7848">
        <v>0</v>
      </c>
      <c r="Y7848">
        <v>0</v>
      </c>
      <c r="Z7848">
        <v>0</v>
      </c>
      <c r="AA7848">
        <v>0</v>
      </c>
      <c r="AB7848">
        <v>0</v>
      </c>
      <c r="AC7848">
        <v>0</v>
      </c>
    </row>
    <row r="7849" spans="1:29">
      <c r="A7849" t="s">
        <v>16859</v>
      </c>
      <c r="B7849" t="s">
        <v>19</v>
      </c>
      <c r="C7849">
        <v>0</v>
      </c>
      <c r="D7849">
        <v>0</v>
      </c>
      <c r="E7849">
        <v>0</v>
      </c>
      <c r="F7849">
        <v>0</v>
      </c>
      <c r="G7849">
        <v>0</v>
      </c>
      <c r="H7849">
        <v>0</v>
      </c>
      <c r="I7849">
        <v>0</v>
      </c>
      <c r="J7849">
        <v>0</v>
      </c>
      <c r="K7849">
        <v>0</v>
      </c>
      <c r="L7849">
        <v>0</v>
      </c>
      <c r="M7849">
        <v>0</v>
      </c>
      <c r="N7849">
        <v>0</v>
      </c>
      <c r="O7849">
        <v>0</v>
      </c>
      <c r="P7849">
        <v>0</v>
      </c>
      <c r="Q7849">
        <v>0</v>
      </c>
      <c r="R7849">
        <v>0</v>
      </c>
      <c r="S7849">
        <v>0</v>
      </c>
      <c r="T7849">
        <v>0</v>
      </c>
      <c r="U7849">
        <v>0</v>
      </c>
      <c r="V7849">
        <v>0</v>
      </c>
      <c r="W7849">
        <v>0</v>
      </c>
      <c r="X7849">
        <v>0</v>
      </c>
      <c r="Y7849">
        <v>0</v>
      </c>
      <c r="Z7849">
        <v>0</v>
      </c>
      <c r="AA7849">
        <v>0</v>
      </c>
      <c r="AB7849">
        <v>0</v>
      </c>
      <c r="AC7849">
        <v>0</v>
      </c>
    </row>
    <row r="7850" spans="1:29">
      <c r="A7850" t="s">
        <v>16860</v>
      </c>
      <c r="B7850" t="s">
        <v>19</v>
      </c>
      <c r="C7850">
        <v>0</v>
      </c>
      <c r="D7850">
        <v>0</v>
      </c>
      <c r="E7850">
        <v>0</v>
      </c>
      <c r="F7850">
        <v>0</v>
      </c>
      <c r="G7850">
        <v>0</v>
      </c>
      <c r="H7850">
        <v>0</v>
      </c>
      <c r="I7850">
        <v>0</v>
      </c>
      <c r="J7850">
        <v>0</v>
      </c>
      <c r="K7850">
        <v>0</v>
      </c>
      <c r="L7850">
        <v>0</v>
      </c>
      <c r="M7850">
        <v>0</v>
      </c>
      <c r="N7850">
        <v>0</v>
      </c>
      <c r="O7850">
        <v>0</v>
      </c>
      <c r="P7850">
        <v>0</v>
      </c>
      <c r="Q7850">
        <v>0</v>
      </c>
      <c r="R7850">
        <v>0</v>
      </c>
      <c r="S7850">
        <v>0</v>
      </c>
      <c r="T7850">
        <v>0</v>
      </c>
      <c r="U7850">
        <v>0</v>
      </c>
      <c r="V7850">
        <v>0</v>
      </c>
      <c r="W7850">
        <v>0</v>
      </c>
      <c r="X7850">
        <v>0</v>
      </c>
      <c r="Y7850">
        <v>0</v>
      </c>
      <c r="Z7850">
        <v>0</v>
      </c>
      <c r="AA7850">
        <v>0</v>
      </c>
      <c r="AB7850">
        <v>0</v>
      </c>
      <c r="AC7850">
        <v>0</v>
      </c>
    </row>
    <row r="7851" spans="1:29">
      <c r="A7851" t="s">
        <v>16861</v>
      </c>
      <c r="B7851" t="s">
        <v>19</v>
      </c>
      <c r="C7851">
        <v>0</v>
      </c>
      <c r="D7851">
        <v>0</v>
      </c>
      <c r="E7851">
        <v>0</v>
      </c>
      <c r="F7851">
        <v>0</v>
      </c>
      <c r="G7851">
        <v>0</v>
      </c>
      <c r="H7851">
        <v>0</v>
      </c>
      <c r="I7851">
        <v>0</v>
      </c>
      <c r="J7851">
        <v>0</v>
      </c>
      <c r="K7851">
        <v>0</v>
      </c>
      <c r="L7851">
        <v>0</v>
      </c>
      <c r="M7851">
        <v>0</v>
      </c>
      <c r="N7851">
        <v>0</v>
      </c>
      <c r="O7851">
        <v>0</v>
      </c>
      <c r="P7851">
        <v>0</v>
      </c>
      <c r="Q7851">
        <v>0</v>
      </c>
      <c r="R7851">
        <v>0</v>
      </c>
      <c r="S7851">
        <v>0</v>
      </c>
      <c r="T7851">
        <v>0</v>
      </c>
      <c r="U7851">
        <v>0</v>
      </c>
      <c r="V7851">
        <v>0</v>
      </c>
      <c r="W7851">
        <v>0</v>
      </c>
      <c r="X7851">
        <v>0</v>
      </c>
      <c r="Y7851">
        <v>0</v>
      </c>
      <c r="Z7851">
        <v>0</v>
      </c>
      <c r="AA7851">
        <v>0</v>
      </c>
      <c r="AB7851">
        <v>0</v>
      </c>
      <c r="AC7851">
        <v>0</v>
      </c>
    </row>
    <row r="7852" spans="1:29">
      <c r="A7852" t="s">
        <v>16862</v>
      </c>
      <c r="B7852" t="s">
        <v>19</v>
      </c>
      <c r="C7852">
        <v>0</v>
      </c>
      <c r="D7852">
        <v>0</v>
      </c>
      <c r="E7852">
        <v>0</v>
      </c>
      <c r="F7852">
        <v>0</v>
      </c>
      <c r="G7852">
        <v>0</v>
      </c>
      <c r="H7852">
        <v>0</v>
      </c>
      <c r="I7852">
        <v>0</v>
      </c>
      <c r="J7852">
        <v>0</v>
      </c>
      <c r="K7852">
        <v>0</v>
      </c>
      <c r="L7852">
        <v>0</v>
      </c>
      <c r="M7852">
        <v>0</v>
      </c>
      <c r="N7852">
        <v>0</v>
      </c>
      <c r="O7852">
        <v>0</v>
      </c>
      <c r="P7852">
        <v>0</v>
      </c>
      <c r="Q7852">
        <v>0</v>
      </c>
      <c r="R7852">
        <v>0</v>
      </c>
      <c r="S7852">
        <v>0</v>
      </c>
      <c r="T7852">
        <v>0</v>
      </c>
      <c r="U7852">
        <v>0</v>
      </c>
      <c r="V7852">
        <v>0</v>
      </c>
      <c r="W7852">
        <v>0</v>
      </c>
      <c r="X7852">
        <v>0</v>
      </c>
      <c r="Y7852">
        <v>0</v>
      </c>
      <c r="Z7852">
        <v>0</v>
      </c>
      <c r="AA7852">
        <v>0</v>
      </c>
      <c r="AB7852">
        <v>0</v>
      </c>
      <c r="AC7852">
        <v>0</v>
      </c>
    </row>
    <row r="7853" spans="1:29">
      <c r="A7853" t="s">
        <v>16863</v>
      </c>
      <c r="B7853" t="s">
        <v>19</v>
      </c>
      <c r="C7853" s="2">
        <v>1.37028E+16</v>
      </c>
      <c r="D7853" s="2">
        <v>1.36739E+16</v>
      </c>
      <c r="E7853" s="2">
        <v>1.35424E+16</v>
      </c>
      <c r="F7853" s="2">
        <v>1.33658E+16</v>
      </c>
      <c r="G7853" s="2">
        <v>1.31536E+16</v>
      </c>
      <c r="H7853" s="2">
        <v>1.29299E+16</v>
      </c>
      <c r="I7853" s="2">
        <v>1.26981E+16</v>
      </c>
      <c r="J7853" s="2">
        <v>1.24305E+16</v>
      </c>
      <c r="K7853" s="2">
        <v>1.21096E+16</v>
      </c>
      <c r="L7853" s="2">
        <v>1.17514E+16</v>
      </c>
      <c r="M7853" s="2">
        <v>1.13573E+16</v>
      </c>
      <c r="N7853" s="2">
        <v>1.09303E+16</v>
      </c>
      <c r="O7853" s="2">
        <v>1.04948E+16</v>
      </c>
      <c r="P7853" s="2">
        <v>1.00586E+16</v>
      </c>
      <c r="Q7853" s="2">
        <v>9617020000000000</v>
      </c>
      <c r="R7853" s="2">
        <v>9160560000000000</v>
      </c>
      <c r="S7853" s="2">
        <v>8697430000000000</v>
      </c>
      <c r="T7853" s="2">
        <v>8279750000000000</v>
      </c>
      <c r="U7853" s="2">
        <v>7887420000000000</v>
      </c>
      <c r="V7853" s="2">
        <v>7486090000000000</v>
      </c>
      <c r="W7853" s="2">
        <v>7086770000000000</v>
      </c>
      <c r="X7853" s="2">
        <v>6692850000000000</v>
      </c>
      <c r="Y7853" s="2">
        <v>6314120000000000</v>
      </c>
      <c r="Z7853" s="2">
        <v>5952850000000000</v>
      </c>
      <c r="AA7853" s="2">
        <v>5631130000000000</v>
      </c>
      <c r="AB7853" s="2">
        <v>5346620000000000</v>
      </c>
      <c r="AC7853" s="2">
        <v>5102790000000000</v>
      </c>
    </row>
    <row r="7854" spans="1:29">
      <c r="A7854" t="s">
        <v>16864</v>
      </c>
      <c r="B7854" t="s">
        <v>19</v>
      </c>
      <c r="C7854">
        <v>0</v>
      </c>
      <c r="D7854">
        <v>0</v>
      </c>
      <c r="E7854">
        <v>0</v>
      </c>
      <c r="F7854">
        <v>0</v>
      </c>
      <c r="G7854">
        <v>0</v>
      </c>
      <c r="H7854">
        <v>0</v>
      </c>
      <c r="I7854">
        <v>0</v>
      </c>
      <c r="J7854">
        <v>0</v>
      </c>
      <c r="K7854">
        <v>0</v>
      </c>
      <c r="L7854">
        <v>0</v>
      </c>
      <c r="M7854">
        <v>0</v>
      </c>
      <c r="N7854">
        <v>0</v>
      </c>
      <c r="O7854">
        <v>0</v>
      </c>
      <c r="P7854">
        <v>0</v>
      </c>
      <c r="Q7854">
        <v>0</v>
      </c>
      <c r="R7854">
        <v>0</v>
      </c>
      <c r="S7854">
        <v>0</v>
      </c>
      <c r="T7854">
        <v>0</v>
      </c>
      <c r="U7854">
        <v>0</v>
      </c>
      <c r="V7854">
        <v>0</v>
      </c>
      <c r="W7854">
        <v>0</v>
      </c>
      <c r="X7854">
        <v>0</v>
      </c>
      <c r="Y7854">
        <v>0</v>
      </c>
      <c r="Z7854">
        <v>0</v>
      </c>
      <c r="AA7854">
        <v>0</v>
      </c>
      <c r="AB7854">
        <v>0</v>
      </c>
      <c r="AC7854">
        <v>0</v>
      </c>
    </row>
    <row r="7855" spans="1:29">
      <c r="A7855" t="s">
        <v>16865</v>
      </c>
      <c r="B7855" t="s">
        <v>19</v>
      </c>
      <c r="C7855" s="2">
        <v>1077480000000000</v>
      </c>
      <c r="D7855" s="2">
        <v>1075210000000000</v>
      </c>
      <c r="E7855" s="2">
        <v>1064870000000000</v>
      </c>
      <c r="F7855" s="2">
        <v>1050990000000000</v>
      </c>
      <c r="G7855" s="2">
        <v>1034300000000000</v>
      </c>
      <c r="H7855" s="2">
        <v>1016710000000000</v>
      </c>
      <c r="I7855" s="2">
        <v>998479000000000</v>
      </c>
      <c r="J7855" s="2">
        <v>977436000000000</v>
      </c>
      <c r="K7855" s="2">
        <v>952208000000000</v>
      </c>
      <c r="L7855" s="2">
        <v>924041000000000</v>
      </c>
      <c r="M7855" s="2">
        <v>893050000000000</v>
      </c>
      <c r="N7855" s="2">
        <v>859478000000000</v>
      </c>
      <c r="O7855" s="2">
        <v>825234000000000</v>
      </c>
      <c r="P7855" s="2">
        <v>790932000000000</v>
      </c>
      <c r="Q7855" s="2">
        <v>756209000000000</v>
      </c>
      <c r="R7855" s="2">
        <v>720316000000000</v>
      </c>
      <c r="S7855" s="2">
        <v>683899000000000</v>
      </c>
      <c r="T7855" s="2">
        <v>651056000000000</v>
      </c>
      <c r="U7855" s="2">
        <v>620206000000000</v>
      </c>
      <c r="V7855" s="2">
        <v>588648000000000</v>
      </c>
      <c r="W7855" s="2">
        <v>557249000000000</v>
      </c>
      <c r="X7855" s="2">
        <v>526274000000000</v>
      </c>
      <c r="Y7855" s="2">
        <v>496494000000000</v>
      </c>
      <c r="Z7855" s="2">
        <v>468086000000000</v>
      </c>
      <c r="AA7855" s="2">
        <v>442788000000000</v>
      </c>
      <c r="AB7855" s="2">
        <v>420417000000000</v>
      </c>
      <c r="AC7855" s="2">
        <v>401244000000000</v>
      </c>
    </row>
    <row r="7856" spans="1:29">
      <c r="A7856" t="s">
        <v>16866</v>
      </c>
      <c r="B7856" t="s">
        <v>19</v>
      </c>
      <c r="C7856">
        <v>0</v>
      </c>
      <c r="D7856">
        <v>0</v>
      </c>
      <c r="E7856">
        <v>0</v>
      </c>
      <c r="F7856">
        <v>0</v>
      </c>
      <c r="G7856">
        <v>0</v>
      </c>
      <c r="H7856">
        <v>0</v>
      </c>
      <c r="I7856">
        <v>0</v>
      </c>
      <c r="J7856">
        <v>0</v>
      </c>
      <c r="K7856">
        <v>0</v>
      </c>
      <c r="L7856">
        <v>0</v>
      </c>
      <c r="M7856">
        <v>0</v>
      </c>
      <c r="N7856">
        <v>0</v>
      </c>
      <c r="O7856">
        <v>0</v>
      </c>
      <c r="P7856">
        <v>0</v>
      </c>
      <c r="Q7856">
        <v>0</v>
      </c>
      <c r="R7856">
        <v>0</v>
      </c>
      <c r="S7856">
        <v>0</v>
      </c>
      <c r="T7856">
        <v>0</v>
      </c>
      <c r="U7856">
        <v>0</v>
      </c>
      <c r="V7856">
        <v>0</v>
      </c>
      <c r="W7856">
        <v>0</v>
      </c>
      <c r="X7856">
        <v>0</v>
      </c>
      <c r="Y7856">
        <v>0</v>
      </c>
      <c r="Z7856">
        <v>0</v>
      </c>
      <c r="AA7856">
        <v>0</v>
      </c>
      <c r="AB7856">
        <v>0</v>
      </c>
      <c r="AC7856">
        <v>0</v>
      </c>
    </row>
    <row r="7857" spans="1:29">
      <c r="A7857" t="s">
        <v>16867</v>
      </c>
      <c r="B7857" t="s">
        <v>19</v>
      </c>
      <c r="C7857">
        <v>0</v>
      </c>
      <c r="D7857">
        <v>0</v>
      </c>
      <c r="E7857">
        <v>0</v>
      </c>
      <c r="F7857">
        <v>0</v>
      </c>
      <c r="G7857">
        <v>0</v>
      </c>
      <c r="H7857">
        <v>0</v>
      </c>
      <c r="I7857">
        <v>0</v>
      </c>
      <c r="J7857">
        <v>0</v>
      </c>
      <c r="K7857">
        <v>0</v>
      </c>
      <c r="L7857">
        <v>0</v>
      </c>
      <c r="M7857">
        <v>0</v>
      </c>
      <c r="N7857">
        <v>0</v>
      </c>
      <c r="O7857">
        <v>0</v>
      </c>
      <c r="P7857">
        <v>0</v>
      </c>
      <c r="Q7857">
        <v>0</v>
      </c>
      <c r="R7857">
        <v>0</v>
      </c>
      <c r="S7857">
        <v>0</v>
      </c>
      <c r="T7857">
        <v>0</v>
      </c>
      <c r="U7857">
        <v>0</v>
      </c>
      <c r="V7857">
        <v>0</v>
      </c>
      <c r="W7857">
        <v>0</v>
      </c>
      <c r="X7857">
        <v>0</v>
      </c>
      <c r="Y7857">
        <v>0</v>
      </c>
      <c r="Z7857">
        <v>0</v>
      </c>
      <c r="AA7857">
        <v>0</v>
      </c>
      <c r="AB7857">
        <v>0</v>
      </c>
      <c r="AC7857">
        <v>0</v>
      </c>
    </row>
    <row r="7858" spans="1:29">
      <c r="A7858" t="s">
        <v>16868</v>
      </c>
      <c r="B7858" t="s">
        <v>19</v>
      </c>
      <c r="C7858">
        <v>0</v>
      </c>
      <c r="D7858">
        <v>0</v>
      </c>
      <c r="E7858">
        <v>0</v>
      </c>
      <c r="F7858">
        <v>0</v>
      </c>
      <c r="G7858">
        <v>0</v>
      </c>
      <c r="H7858">
        <v>0</v>
      </c>
      <c r="I7858">
        <v>0</v>
      </c>
      <c r="J7858">
        <v>0</v>
      </c>
      <c r="K7858">
        <v>0</v>
      </c>
      <c r="L7858">
        <v>0</v>
      </c>
      <c r="M7858">
        <v>0</v>
      </c>
      <c r="N7858">
        <v>0</v>
      </c>
      <c r="O7858">
        <v>0</v>
      </c>
      <c r="P7858">
        <v>0</v>
      </c>
      <c r="Q7858">
        <v>0</v>
      </c>
      <c r="R7858">
        <v>0</v>
      </c>
      <c r="S7858">
        <v>0</v>
      </c>
      <c r="T7858">
        <v>0</v>
      </c>
      <c r="U7858">
        <v>0</v>
      </c>
      <c r="V7858">
        <v>0</v>
      </c>
      <c r="W7858">
        <v>0</v>
      </c>
      <c r="X7858">
        <v>0</v>
      </c>
      <c r="Y7858">
        <v>0</v>
      </c>
      <c r="Z7858">
        <v>0</v>
      </c>
      <c r="AA7858">
        <v>0</v>
      </c>
      <c r="AB7858">
        <v>0</v>
      </c>
      <c r="AC7858">
        <v>0</v>
      </c>
    </row>
    <row r="7859" spans="1:29">
      <c r="A7859" t="s">
        <v>16869</v>
      </c>
      <c r="B7859" t="s">
        <v>19</v>
      </c>
      <c r="C7859">
        <v>0</v>
      </c>
      <c r="D7859">
        <v>0</v>
      </c>
      <c r="E7859">
        <v>0</v>
      </c>
      <c r="F7859">
        <v>0</v>
      </c>
      <c r="G7859">
        <v>0</v>
      </c>
      <c r="H7859">
        <v>0</v>
      </c>
      <c r="I7859">
        <v>0</v>
      </c>
      <c r="J7859">
        <v>0</v>
      </c>
      <c r="K7859">
        <v>0</v>
      </c>
      <c r="L7859">
        <v>0</v>
      </c>
      <c r="M7859">
        <v>0</v>
      </c>
      <c r="N7859">
        <v>0</v>
      </c>
      <c r="O7859">
        <v>0</v>
      </c>
      <c r="P7859">
        <v>0</v>
      </c>
      <c r="Q7859">
        <v>0</v>
      </c>
      <c r="R7859">
        <v>0</v>
      </c>
      <c r="S7859">
        <v>0</v>
      </c>
      <c r="T7859">
        <v>0</v>
      </c>
      <c r="U7859">
        <v>0</v>
      </c>
      <c r="V7859">
        <v>0</v>
      </c>
      <c r="W7859">
        <v>0</v>
      </c>
      <c r="X7859">
        <v>0</v>
      </c>
      <c r="Y7859">
        <v>0</v>
      </c>
      <c r="Z7859">
        <v>0</v>
      </c>
      <c r="AA7859">
        <v>0</v>
      </c>
      <c r="AB7859">
        <v>0</v>
      </c>
      <c r="AC7859">
        <v>0</v>
      </c>
    </row>
    <row r="7860" spans="1:29">
      <c r="A7860" t="s">
        <v>16870</v>
      </c>
      <c r="B7860" t="s">
        <v>19</v>
      </c>
      <c r="C7860">
        <v>0</v>
      </c>
      <c r="D7860">
        <v>0</v>
      </c>
      <c r="E7860">
        <v>0</v>
      </c>
      <c r="F7860">
        <v>0</v>
      </c>
      <c r="G7860">
        <v>0</v>
      </c>
      <c r="H7860">
        <v>0</v>
      </c>
      <c r="I7860">
        <v>0</v>
      </c>
      <c r="J7860">
        <v>0</v>
      </c>
      <c r="K7860">
        <v>0</v>
      </c>
      <c r="L7860">
        <v>0</v>
      </c>
      <c r="M7860">
        <v>0</v>
      </c>
      <c r="N7860">
        <v>0</v>
      </c>
      <c r="O7860">
        <v>0</v>
      </c>
      <c r="P7860">
        <v>0</v>
      </c>
      <c r="Q7860">
        <v>0</v>
      </c>
      <c r="R7860">
        <v>0</v>
      </c>
      <c r="S7860">
        <v>0</v>
      </c>
      <c r="T7860">
        <v>0</v>
      </c>
      <c r="U7860">
        <v>0</v>
      </c>
      <c r="V7860">
        <v>0</v>
      </c>
      <c r="W7860">
        <v>0</v>
      </c>
      <c r="X7860">
        <v>0</v>
      </c>
      <c r="Y7860">
        <v>0</v>
      </c>
      <c r="Z7860">
        <v>0</v>
      </c>
      <c r="AA7860">
        <v>0</v>
      </c>
      <c r="AB7860">
        <v>0</v>
      </c>
      <c r="AC7860">
        <v>0</v>
      </c>
    </row>
    <row r="7861" spans="1:29">
      <c r="A7861" t="s">
        <v>16871</v>
      </c>
      <c r="B7861" t="s">
        <v>19</v>
      </c>
      <c r="C7861">
        <v>0</v>
      </c>
      <c r="D7861">
        <v>0</v>
      </c>
      <c r="E7861">
        <v>0</v>
      </c>
      <c r="F7861">
        <v>0</v>
      </c>
      <c r="G7861">
        <v>0</v>
      </c>
      <c r="H7861">
        <v>0</v>
      </c>
      <c r="I7861">
        <v>0</v>
      </c>
      <c r="J7861">
        <v>0</v>
      </c>
      <c r="K7861">
        <v>0</v>
      </c>
      <c r="L7861">
        <v>0</v>
      </c>
      <c r="M7861">
        <v>0</v>
      </c>
      <c r="N7861">
        <v>0</v>
      </c>
      <c r="O7861">
        <v>0</v>
      </c>
      <c r="P7861">
        <v>0</v>
      </c>
      <c r="Q7861">
        <v>0</v>
      </c>
      <c r="R7861">
        <v>0</v>
      </c>
      <c r="S7861">
        <v>0</v>
      </c>
      <c r="T7861">
        <v>0</v>
      </c>
      <c r="U7861">
        <v>0</v>
      </c>
      <c r="V7861">
        <v>0</v>
      </c>
      <c r="W7861">
        <v>0</v>
      </c>
      <c r="X7861">
        <v>0</v>
      </c>
      <c r="Y7861">
        <v>0</v>
      </c>
      <c r="Z7861">
        <v>0</v>
      </c>
      <c r="AA7861">
        <v>0</v>
      </c>
      <c r="AB7861">
        <v>0</v>
      </c>
      <c r="AC7861">
        <v>0</v>
      </c>
    </row>
    <row r="7862" spans="1:29">
      <c r="A7862" t="s">
        <v>16872</v>
      </c>
      <c r="B7862" t="s">
        <v>19</v>
      </c>
      <c r="C7862">
        <v>0</v>
      </c>
      <c r="D7862">
        <v>0</v>
      </c>
      <c r="E7862">
        <v>0</v>
      </c>
      <c r="F7862">
        <v>0</v>
      </c>
      <c r="G7862">
        <v>0</v>
      </c>
      <c r="H7862">
        <v>0</v>
      </c>
      <c r="I7862">
        <v>0</v>
      </c>
      <c r="J7862">
        <v>0</v>
      </c>
      <c r="K7862">
        <v>0</v>
      </c>
      <c r="L7862">
        <v>0</v>
      </c>
      <c r="M7862">
        <v>0</v>
      </c>
      <c r="N7862">
        <v>0</v>
      </c>
      <c r="O7862">
        <v>0</v>
      </c>
      <c r="P7862">
        <v>0</v>
      </c>
      <c r="Q7862">
        <v>0</v>
      </c>
      <c r="R7862">
        <v>0</v>
      </c>
      <c r="S7862">
        <v>0</v>
      </c>
      <c r="T7862">
        <v>0</v>
      </c>
      <c r="U7862">
        <v>0</v>
      </c>
      <c r="V7862">
        <v>0</v>
      </c>
      <c r="W7862">
        <v>0</v>
      </c>
      <c r="X7862">
        <v>0</v>
      </c>
      <c r="Y7862">
        <v>0</v>
      </c>
      <c r="Z7862">
        <v>0</v>
      </c>
      <c r="AA7862">
        <v>0</v>
      </c>
      <c r="AB7862">
        <v>0</v>
      </c>
      <c r="AC7862">
        <v>0</v>
      </c>
    </row>
    <row r="7863" spans="1:29">
      <c r="A7863" t="s">
        <v>16873</v>
      </c>
      <c r="B7863" t="s">
        <v>19</v>
      </c>
      <c r="C7863">
        <v>0</v>
      </c>
      <c r="D7863">
        <v>0</v>
      </c>
      <c r="E7863">
        <v>0</v>
      </c>
      <c r="F7863">
        <v>0</v>
      </c>
      <c r="G7863">
        <v>0</v>
      </c>
      <c r="H7863">
        <v>0</v>
      </c>
      <c r="I7863">
        <v>0</v>
      </c>
      <c r="J7863">
        <v>0</v>
      </c>
      <c r="K7863">
        <v>0</v>
      </c>
      <c r="L7863">
        <v>0</v>
      </c>
      <c r="M7863">
        <v>0</v>
      </c>
      <c r="N7863">
        <v>0</v>
      </c>
      <c r="O7863">
        <v>0</v>
      </c>
      <c r="P7863">
        <v>0</v>
      </c>
      <c r="Q7863">
        <v>0</v>
      </c>
      <c r="R7863">
        <v>0</v>
      </c>
      <c r="S7863">
        <v>0</v>
      </c>
      <c r="T7863">
        <v>0</v>
      </c>
      <c r="U7863">
        <v>0</v>
      </c>
      <c r="V7863">
        <v>0</v>
      </c>
      <c r="W7863">
        <v>0</v>
      </c>
      <c r="X7863">
        <v>0</v>
      </c>
      <c r="Y7863">
        <v>0</v>
      </c>
      <c r="Z7863">
        <v>0</v>
      </c>
      <c r="AA7863">
        <v>0</v>
      </c>
      <c r="AB7863">
        <v>0</v>
      </c>
      <c r="AC7863">
        <v>0</v>
      </c>
    </row>
    <row r="7864" spans="1:29">
      <c r="A7864" t="s">
        <v>16874</v>
      </c>
      <c r="B7864" t="s">
        <v>19</v>
      </c>
      <c r="C7864" s="2">
        <v>62249400000000</v>
      </c>
      <c r="D7864" s="2">
        <v>62722800000000</v>
      </c>
      <c r="E7864" s="2">
        <v>62948300000000</v>
      </c>
      <c r="F7864" s="2">
        <v>63587100000000</v>
      </c>
      <c r="G7864" s="2">
        <v>65195800000000</v>
      </c>
      <c r="H7864" s="2">
        <v>66183600000000</v>
      </c>
      <c r="I7864" s="2">
        <v>67745800000000</v>
      </c>
      <c r="J7864" s="2">
        <v>69424600000000</v>
      </c>
      <c r="K7864" s="2">
        <v>71063800000000</v>
      </c>
      <c r="L7864" s="2">
        <v>72542000000000</v>
      </c>
      <c r="M7864" s="2">
        <v>73796100000000</v>
      </c>
      <c r="N7864" s="2">
        <v>74945300000000</v>
      </c>
      <c r="O7864" s="2">
        <v>76329200000000</v>
      </c>
      <c r="P7864" s="2">
        <v>77663000000000</v>
      </c>
      <c r="Q7864" s="2">
        <v>79305600000000</v>
      </c>
      <c r="R7864" s="2">
        <v>81020100000000</v>
      </c>
      <c r="S7864" s="2">
        <v>82817700000000</v>
      </c>
      <c r="T7864" s="2">
        <v>85703700000000</v>
      </c>
      <c r="U7864" s="2">
        <v>88274100000000</v>
      </c>
      <c r="V7864" s="2">
        <v>90240000000000</v>
      </c>
      <c r="W7864" s="2">
        <v>91851600000000</v>
      </c>
      <c r="X7864" s="2">
        <v>93158900000000</v>
      </c>
      <c r="Y7864" s="2">
        <v>94210300000000</v>
      </c>
      <c r="Z7864" s="2">
        <v>95064600000000</v>
      </c>
      <c r="AA7864" s="2">
        <v>96011200000000</v>
      </c>
      <c r="AB7864" s="2">
        <v>97039000000000</v>
      </c>
      <c r="AC7864" s="2">
        <v>98318400000000</v>
      </c>
    </row>
    <row r="7865" spans="1:29">
      <c r="A7865" t="s">
        <v>16875</v>
      </c>
      <c r="B7865" t="s">
        <v>19</v>
      </c>
      <c r="C7865">
        <v>0</v>
      </c>
      <c r="D7865">
        <v>0</v>
      </c>
      <c r="E7865">
        <v>0</v>
      </c>
      <c r="F7865">
        <v>0</v>
      </c>
      <c r="G7865">
        <v>0</v>
      </c>
      <c r="H7865">
        <v>0</v>
      </c>
      <c r="I7865">
        <v>0</v>
      </c>
      <c r="J7865">
        <v>0</v>
      </c>
      <c r="K7865">
        <v>0</v>
      </c>
      <c r="L7865">
        <v>0</v>
      </c>
      <c r="M7865">
        <v>0</v>
      </c>
      <c r="N7865">
        <v>0</v>
      </c>
      <c r="O7865">
        <v>0</v>
      </c>
      <c r="P7865">
        <v>0</v>
      </c>
      <c r="Q7865">
        <v>0</v>
      </c>
      <c r="R7865">
        <v>0</v>
      </c>
      <c r="S7865">
        <v>0</v>
      </c>
      <c r="T7865">
        <v>0</v>
      </c>
      <c r="U7865">
        <v>0</v>
      </c>
      <c r="V7865">
        <v>0</v>
      </c>
      <c r="W7865">
        <v>0</v>
      </c>
      <c r="X7865">
        <v>0</v>
      </c>
      <c r="Y7865">
        <v>0</v>
      </c>
      <c r="Z7865">
        <v>0</v>
      </c>
      <c r="AA7865">
        <v>0</v>
      </c>
      <c r="AB7865">
        <v>0</v>
      </c>
      <c r="AC7865">
        <v>0</v>
      </c>
    </row>
    <row r="7866" spans="1:29">
      <c r="A7866" t="s">
        <v>16876</v>
      </c>
      <c r="B7866" t="s">
        <v>19</v>
      </c>
      <c r="C7866" s="2">
        <v>2565760000000</v>
      </c>
      <c r="D7866" s="2">
        <v>2139700000000</v>
      </c>
      <c r="E7866" s="2">
        <v>2188070000000</v>
      </c>
      <c r="F7866" s="2">
        <v>2093570000000</v>
      </c>
      <c r="G7866" s="2">
        <v>1324280000000</v>
      </c>
      <c r="H7866" s="2">
        <v>1592430000000</v>
      </c>
      <c r="I7866" s="2">
        <v>1716640000000</v>
      </c>
      <c r="J7866" s="2">
        <v>1813540000000</v>
      </c>
      <c r="K7866" s="2">
        <v>1895860000000</v>
      </c>
      <c r="L7866" s="2">
        <v>2044780000000</v>
      </c>
      <c r="M7866" s="2">
        <v>2298430000000</v>
      </c>
      <c r="N7866" s="2">
        <v>2503960000000</v>
      </c>
      <c r="O7866" s="2">
        <v>2556140000000</v>
      </c>
      <c r="P7866" s="2">
        <v>2756130000000</v>
      </c>
      <c r="Q7866" s="2">
        <v>2828190000000</v>
      </c>
      <c r="R7866" s="2">
        <v>2874770000000</v>
      </c>
      <c r="S7866" s="2">
        <v>2918510000000</v>
      </c>
      <c r="T7866" s="2">
        <v>2996080000000</v>
      </c>
      <c r="U7866" s="2">
        <v>3054820000000</v>
      </c>
      <c r="V7866" s="2">
        <v>3087940000000</v>
      </c>
      <c r="W7866" s="2">
        <v>3113780000000</v>
      </c>
      <c r="X7866" s="2">
        <v>3112200000000</v>
      </c>
      <c r="Y7866" s="2">
        <v>3097740000000</v>
      </c>
      <c r="Z7866" s="2">
        <v>3060970000000</v>
      </c>
      <c r="AA7866" s="2">
        <v>3021780000000</v>
      </c>
      <c r="AB7866" s="2">
        <v>2981540000000</v>
      </c>
      <c r="AC7866" s="2">
        <v>2947040000000</v>
      </c>
    </row>
    <row r="7867" spans="1:29">
      <c r="A7867" t="s">
        <v>16877</v>
      </c>
      <c r="B7867" t="s">
        <v>19</v>
      </c>
      <c r="C7867">
        <v>0</v>
      </c>
      <c r="D7867">
        <v>0</v>
      </c>
      <c r="E7867">
        <v>0</v>
      </c>
      <c r="F7867">
        <v>0</v>
      </c>
      <c r="G7867">
        <v>0</v>
      </c>
      <c r="H7867">
        <v>0</v>
      </c>
      <c r="I7867">
        <v>0</v>
      </c>
      <c r="J7867">
        <v>0</v>
      </c>
      <c r="K7867">
        <v>0</v>
      </c>
      <c r="L7867">
        <v>0</v>
      </c>
      <c r="M7867">
        <v>0</v>
      </c>
      <c r="N7867">
        <v>0</v>
      </c>
      <c r="O7867">
        <v>0</v>
      </c>
      <c r="P7867">
        <v>0</v>
      </c>
      <c r="Q7867">
        <v>0</v>
      </c>
      <c r="R7867">
        <v>0</v>
      </c>
      <c r="S7867">
        <v>0</v>
      </c>
      <c r="T7867">
        <v>0</v>
      </c>
      <c r="U7867">
        <v>0</v>
      </c>
      <c r="V7867">
        <v>0</v>
      </c>
      <c r="W7867">
        <v>0</v>
      </c>
      <c r="X7867">
        <v>0</v>
      </c>
      <c r="Y7867">
        <v>0</v>
      </c>
      <c r="Z7867">
        <v>0</v>
      </c>
      <c r="AA7867">
        <v>0</v>
      </c>
      <c r="AB7867">
        <v>0</v>
      </c>
      <c r="AC7867">
        <v>0</v>
      </c>
    </row>
    <row r="7868" spans="1:29">
      <c r="A7868" t="s">
        <v>16878</v>
      </c>
      <c r="B7868" t="s">
        <v>19</v>
      </c>
      <c r="C7868">
        <v>0</v>
      </c>
      <c r="D7868">
        <v>0</v>
      </c>
      <c r="E7868">
        <v>0</v>
      </c>
      <c r="F7868">
        <v>0</v>
      </c>
      <c r="G7868">
        <v>0</v>
      </c>
      <c r="H7868">
        <v>0</v>
      </c>
      <c r="I7868">
        <v>0</v>
      </c>
      <c r="J7868">
        <v>0</v>
      </c>
      <c r="K7868">
        <v>0</v>
      </c>
      <c r="L7868">
        <v>0</v>
      </c>
      <c r="M7868">
        <v>0</v>
      </c>
      <c r="N7868">
        <v>0</v>
      </c>
      <c r="O7868">
        <v>0</v>
      </c>
      <c r="P7868">
        <v>0</v>
      </c>
      <c r="Q7868">
        <v>0</v>
      </c>
      <c r="R7868">
        <v>0</v>
      </c>
      <c r="S7868">
        <v>0</v>
      </c>
      <c r="T7868">
        <v>0</v>
      </c>
      <c r="U7868">
        <v>0</v>
      </c>
      <c r="V7868">
        <v>0</v>
      </c>
      <c r="W7868">
        <v>0</v>
      </c>
      <c r="X7868">
        <v>0</v>
      </c>
      <c r="Y7868">
        <v>0</v>
      </c>
      <c r="Z7868">
        <v>0</v>
      </c>
      <c r="AA7868">
        <v>0</v>
      </c>
      <c r="AB7868">
        <v>0</v>
      </c>
      <c r="AC7868">
        <v>0</v>
      </c>
    </row>
    <row r="7869" spans="1:29">
      <c r="A7869" t="s">
        <v>16879</v>
      </c>
      <c r="B7869" t="s">
        <v>19</v>
      </c>
      <c r="C7869">
        <v>0</v>
      </c>
      <c r="D7869">
        <v>0</v>
      </c>
      <c r="E7869">
        <v>0</v>
      </c>
      <c r="F7869">
        <v>0</v>
      </c>
      <c r="G7869">
        <v>0</v>
      </c>
      <c r="H7869">
        <v>0</v>
      </c>
      <c r="I7869">
        <v>0</v>
      </c>
      <c r="J7869">
        <v>0</v>
      </c>
      <c r="K7869">
        <v>0</v>
      </c>
      <c r="L7869">
        <v>0</v>
      </c>
      <c r="M7869">
        <v>0</v>
      </c>
      <c r="N7869">
        <v>0</v>
      </c>
      <c r="O7869">
        <v>0</v>
      </c>
      <c r="P7869">
        <v>0</v>
      </c>
      <c r="Q7869">
        <v>0</v>
      </c>
      <c r="R7869">
        <v>0</v>
      </c>
      <c r="S7869">
        <v>0</v>
      </c>
      <c r="T7869">
        <v>0</v>
      </c>
      <c r="U7869">
        <v>0</v>
      </c>
      <c r="V7869">
        <v>0</v>
      </c>
      <c r="W7869">
        <v>0</v>
      </c>
      <c r="X7869">
        <v>0</v>
      </c>
      <c r="Y7869">
        <v>0</v>
      </c>
      <c r="Z7869">
        <v>0</v>
      </c>
      <c r="AA7869">
        <v>0</v>
      </c>
      <c r="AB7869">
        <v>0</v>
      </c>
      <c r="AC7869">
        <v>0</v>
      </c>
    </row>
    <row r="7870" spans="1:29">
      <c r="A7870" t="s">
        <v>16880</v>
      </c>
      <c r="B7870" t="s">
        <v>19</v>
      </c>
      <c r="C7870">
        <v>0</v>
      </c>
      <c r="D7870">
        <v>0</v>
      </c>
      <c r="E7870">
        <v>0</v>
      </c>
      <c r="F7870">
        <v>0</v>
      </c>
      <c r="G7870">
        <v>0</v>
      </c>
      <c r="H7870">
        <v>0</v>
      </c>
      <c r="I7870">
        <v>0</v>
      </c>
      <c r="J7870">
        <v>0</v>
      </c>
      <c r="K7870">
        <v>0</v>
      </c>
      <c r="L7870">
        <v>0</v>
      </c>
      <c r="M7870">
        <v>0</v>
      </c>
      <c r="N7870">
        <v>0</v>
      </c>
      <c r="O7870">
        <v>0</v>
      </c>
      <c r="P7870">
        <v>0</v>
      </c>
      <c r="Q7870">
        <v>0</v>
      </c>
      <c r="R7870">
        <v>0</v>
      </c>
      <c r="S7870">
        <v>0</v>
      </c>
      <c r="T7870">
        <v>0</v>
      </c>
      <c r="U7870">
        <v>0</v>
      </c>
      <c r="V7870">
        <v>0</v>
      </c>
      <c r="W7870">
        <v>0</v>
      </c>
      <c r="X7870">
        <v>0</v>
      </c>
      <c r="Y7870">
        <v>0</v>
      </c>
      <c r="Z7870">
        <v>0</v>
      </c>
      <c r="AA7870">
        <v>0</v>
      </c>
      <c r="AB7870">
        <v>0</v>
      </c>
      <c r="AC7870">
        <v>0</v>
      </c>
    </row>
    <row r="7871" spans="1:29">
      <c r="A7871" t="s">
        <v>16881</v>
      </c>
      <c r="B7871" t="s">
        <v>19</v>
      </c>
      <c r="C7871" s="2">
        <v>21970100000000</v>
      </c>
      <c r="D7871" s="2">
        <v>27692400000000</v>
      </c>
      <c r="E7871" s="2">
        <v>32286600000000</v>
      </c>
      <c r="F7871" s="2">
        <v>37617500000000</v>
      </c>
      <c r="G7871" s="2">
        <v>44065800000000</v>
      </c>
      <c r="H7871" s="2">
        <v>53033300000000</v>
      </c>
      <c r="I7871" s="2">
        <v>61605700000000</v>
      </c>
      <c r="J7871" s="2">
        <v>73054600000000</v>
      </c>
      <c r="K7871" s="2">
        <v>85830000000000</v>
      </c>
      <c r="L7871" s="2">
        <v>101792000000000</v>
      </c>
      <c r="M7871" s="2">
        <v>120621000000000</v>
      </c>
      <c r="N7871" s="2">
        <v>141153000000000</v>
      </c>
      <c r="O7871" s="2">
        <v>162501000000000</v>
      </c>
      <c r="P7871" s="2">
        <v>184482000000000</v>
      </c>
      <c r="Q7871" s="2">
        <v>206765000000000</v>
      </c>
      <c r="R7871" s="2">
        <v>228945000000000</v>
      </c>
      <c r="S7871" s="2">
        <v>250961000000000</v>
      </c>
      <c r="T7871" s="2">
        <v>270349000000000</v>
      </c>
      <c r="U7871" s="2">
        <v>286010000000000</v>
      </c>
      <c r="V7871" s="2">
        <v>302395000000000</v>
      </c>
      <c r="W7871" s="2">
        <v>317624000000000</v>
      </c>
      <c r="X7871" s="2">
        <v>331275000000000</v>
      </c>
      <c r="Y7871" s="2">
        <v>342126000000000</v>
      </c>
      <c r="Z7871" s="2">
        <v>353450000000000</v>
      </c>
      <c r="AA7871" s="2">
        <v>361791000000000</v>
      </c>
      <c r="AB7871" s="2">
        <v>368516000000000</v>
      </c>
      <c r="AC7871" s="2">
        <v>371723000000000</v>
      </c>
    </row>
    <row r="7872" spans="1:29">
      <c r="A7872" t="s">
        <v>16882</v>
      </c>
      <c r="B7872" t="s">
        <v>19</v>
      </c>
      <c r="C7872">
        <v>0</v>
      </c>
      <c r="D7872">
        <v>0</v>
      </c>
      <c r="E7872">
        <v>0</v>
      </c>
      <c r="F7872">
        <v>0</v>
      </c>
      <c r="G7872">
        <v>0</v>
      </c>
      <c r="H7872">
        <v>0</v>
      </c>
      <c r="I7872">
        <v>0</v>
      </c>
      <c r="J7872">
        <v>0</v>
      </c>
      <c r="K7872">
        <v>0</v>
      </c>
      <c r="L7872">
        <v>0</v>
      </c>
      <c r="M7872">
        <v>0</v>
      </c>
      <c r="N7872">
        <v>0</v>
      </c>
      <c r="O7872">
        <v>0</v>
      </c>
      <c r="P7872">
        <v>0</v>
      </c>
      <c r="Q7872">
        <v>0</v>
      </c>
      <c r="R7872">
        <v>0</v>
      </c>
      <c r="S7872">
        <v>0</v>
      </c>
      <c r="T7872">
        <v>0</v>
      </c>
      <c r="U7872">
        <v>0</v>
      </c>
      <c r="V7872">
        <v>0</v>
      </c>
      <c r="W7872">
        <v>0</v>
      </c>
      <c r="X7872">
        <v>0</v>
      </c>
      <c r="Y7872">
        <v>0</v>
      </c>
      <c r="Z7872">
        <v>0</v>
      </c>
      <c r="AA7872">
        <v>0</v>
      </c>
      <c r="AB7872">
        <v>0</v>
      </c>
      <c r="AC7872">
        <v>0</v>
      </c>
    </row>
    <row r="7873" spans="1:29">
      <c r="A7873" t="s">
        <v>16883</v>
      </c>
      <c r="B7873" t="s">
        <v>19</v>
      </c>
      <c r="C7873" s="2">
        <v>16665300000000</v>
      </c>
      <c r="D7873" s="2">
        <v>21005900000000</v>
      </c>
      <c r="E7873" s="2">
        <v>24490900000000</v>
      </c>
      <c r="F7873" s="2">
        <v>28534600000000</v>
      </c>
      <c r="G7873" s="2">
        <v>33425900000000</v>
      </c>
      <c r="H7873" s="2">
        <v>40228200000000</v>
      </c>
      <c r="I7873" s="2">
        <v>46730700000000</v>
      </c>
      <c r="J7873" s="2">
        <v>55415300000000</v>
      </c>
      <c r="K7873" s="2">
        <v>65106000000000</v>
      </c>
      <c r="L7873" s="2">
        <v>77214200000000</v>
      </c>
      <c r="M7873" s="2">
        <v>91496600000000</v>
      </c>
      <c r="N7873" s="2">
        <v>107071000000000</v>
      </c>
      <c r="O7873" s="2">
        <v>123265000000000</v>
      </c>
      <c r="P7873" s="2">
        <v>139938000000000</v>
      </c>
      <c r="Q7873" s="2">
        <v>156841000000000</v>
      </c>
      <c r="R7873" s="2">
        <v>173666000000000</v>
      </c>
      <c r="S7873" s="2">
        <v>190365000000000</v>
      </c>
      <c r="T7873" s="2">
        <v>205072000000000</v>
      </c>
      <c r="U7873" s="2">
        <v>216952000000000</v>
      </c>
      <c r="V7873" s="2">
        <v>229380000000000</v>
      </c>
      <c r="W7873" s="2">
        <v>240933000000000</v>
      </c>
      <c r="X7873" s="2">
        <v>251287000000000</v>
      </c>
      <c r="Y7873" s="2">
        <v>259518000000000</v>
      </c>
      <c r="Z7873" s="2">
        <v>268108000000000</v>
      </c>
      <c r="AA7873" s="2">
        <v>274435000000000</v>
      </c>
      <c r="AB7873" s="2">
        <v>279536000000000</v>
      </c>
      <c r="AC7873" s="2">
        <v>281969000000000</v>
      </c>
    </row>
    <row r="7874" spans="1:29">
      <c r="A7874" t="s">
        <v>16884</v>
      </c>
      <c r="B7874" t="s">
        <v>19</v>
      </c>
      <c r="C7874">
        <v>0</v>
      </c>
      <c r="D7874">
        <v>0</v>
      </c>
      <c r="E7874">
        <v>0</v>
      </c>
      <c r="F7874">
        <v>0</v>
      </c>
      <c r="G7874">
        <v>0</v>
      </c>
      <c r="H7874">
        <v>0</v>
      </c>
      <c r="I7874">
        <v>0</v>
      </c>
      <c r="J7874">
        <v>0</v>
      </c>
      <c r="K7874">
        <v>0</v>
      </c>
      <c r="L7874">
        <v>0</v>
      </c>
      <c r="M7874">
        <v>0</v>
      </c>
      <c r="N7874">
        <v>0</v>
      </c>
      <c r="O7874">
        <v>0</v>
      </c>
      <c r="P7874">
        <v>0</v>
      </c>
      <c r="Q7874">
        <v>0</v>
      </c>
      <c r="R7874">
        <v>0</v>
      </c>
      <c r="S7874">
        <v>0</v>
      </c>
      <c r="T7874">
        <v>0</v>
      </c>
      <c r="U7874">
        <v>0</v>
      </c>
      <c r="V7874">
        <v>0</v>
      </c>
      <c r="W7874">
        <v>0</v>
      </c>
      <c r="X7874">
        <v>0</v>
      </c>
      <c r="Y7874">
        <v>0</v>
      </c>
      <c r="Z7874">
        <v>0</v>
      </c>
      <c r="AA7874">
        <v>0</v>
      </c>
      <c r="AB7874">
        <v>0</v>
      </c>
      <c r="AC7874">
        <v>0</v>
      </c>
    </row>
    <row r="7875" spans="1:29">
      <c r="A7875" t="s">
        <v>16885</v>
      </c>
      <c r="B7875" t="s">
        <v>19</v>
      </c>
      <c r="C7875" s="2">
        <v>1310220000000</v>
      </c>
      <c r="D7875" s="2">
        <v>1651470000000</v>
      </c>
      <c r="E7875" s="2">
        <v>1925460000000</v>
      </c>
      <c r="F7875" s="2">
        <v>2243370000000</v>
      </c>
      <c r="G7875" s="2">
        <v>2627930000000</v>
      </c>
      <c r="H7875" s="2">
        <v>3162710000000</v>
      </c>
      <c r="I7875" s="2">
        <v>3673940000000</v>
      </c>
      <c r="J7875" s="2">
        <v>4356710000000</v>
      </c>
      <c r="K7875" s="2">
        <v>5118590000000</v>
      </c>
      <c r="L7875" s="2">
        <v>6070530000000</v>
      </c>
      <c r="M7875" s="2">
        <v>7193400000000</v>
      </c>
      <c r="N7875" s="2">
        <v>8417870000000</v>
      </c>
      <c r="O7875" s="2">
        <v>9690990000000</v>
      </c>
      <c r="P7875" s="2">
        <v>11001800000000</v>
      </c>
      <c r="Q7875" s="2">
        <v>12330700000000</v>
      </c>
      <c r="R7875" s="2">
        <v>13653500000000</v>
      </c>
      <c r="S7875" s="2">
        <v>14966400000000</v>
      </c>
      <c r="T7875" s="2">
        <v>16122600000000</v>
      </c>
      <c r="U7875" s="2">
        <v>17056600000000</v>
      </c>
      <c r="V7875" s="2">
        <v>18033700000000</v>
      </c>
      <c r="W7875" s="2">
        <v>18942000000000</v>
      </c>
      <c r="X7875" s="2">
        <v>19756000000000</v>
      </c>
      <c r="Y7875" s="2">
        <v>20403200000000</v>
      </c>
      <c r="Z7875" s="2">
        <v>21078500000000</v>
      </c>
      <c r="AA7875" s="2">
        <v>21575900000000</v>
      </c>
      <c r="AB7875" s="2">
        <v>21977000000000</v>
      </c>
      <c r="AC7875" s="2">
        <v>22168200000000</v>
      </c>
    </row>
    <row r="7876" spans="1:29">
      <c r="A7876" t="s">
        <v>16886</v>
      </c>
      <c r="B7876" t="s">
        <v>19</v>
      </c>
      <c r="C7876">
        <v>0</v>
      </c>
      <c r="D7876">
        <v>0</v>
      </c>
      <c r="E7876">
        <v>0</v>
      </c>
      <c r="F7876">
        <v>0</v>
      </c>
      <c r="G7876">
        <v>0</v>
      </c>
      <c r="H7876">
        <v>0</v>
      </c>
      <c r="I7876">
        <v>0</v>
      </c>
      <c r="J7876">
        <v>0</v>
      </c>
      <c r="K7876">
        <v>0</v>
      </c>
      <c r="L7876">
        <v>0</v>
      </c>
      <c r="M7876">
        <v>0</v>
      </c>
      <c r="N7876">
        <v>0</v>
      </c>
      <c r="O7876">
        <v>0</v>
      </c>
      <c r="P7876">
        <v>0</v>
      </c>
      <c r="Q7876">
        <v>0</v>
      </c>
      <c r="R7876">
        <v>0</v>
      </c>
      <c r="S7876">
        <v>0</v>
      </c>
      <c r="T7876">
        <v>0</v>
      </c>
      <c r="U7876">
        <v>0</v>
      </c>
      <c r="V7876">
        <v>0</v>
      </c>
      <c r="W7876">
        <v>0</v>
      </c>
      <c r="X7876">
        <v>0</v>
      </c>
      <c r="Y7876">
        <v>0</v>
      </c>
      <c r="Z7876">
        <v>0</v>
      </c>
      <c r="AA7876">
        <v>0</v>
      </c>
      <c r="AB7876">
        <v>0</v>
      </c>
      <c r="AC7876">
        <v>0</v>
      </c>
    </row>
    <row r="7877" spans="1:29">
      <c r="A7877" t="s">
        <v>16887</v>
      </c>
      <c r="B7877" t="s">
        <v>19</v>
      </c>
      <c r="C7877">
        <v>0</v>
      </c>
      <c r="D7877">
        <v>0</v>
      </c>
      <c r="E7877">
        <v>0</v>
      </c>
      <c r="F7877">
        <v>0</v>
      </c>
      <c r="G7877">
        <v>0</v>
      </c>
      <c r="H7877">
        <v>0</v>
      </c>
      <c r="I7877">
        <v>0</v>
      </c>
      <c r="J7877">
        <v>0</v>
      </c>
      <c r="K7877">
        <v>0</v>
      </c>
      <c r="L7877">
        <v>0</v>
      </c>
      <c r="M7877">
        <v>0</v>
      </c>
      <c r="N7877">
        <v>0</v>
      </c>
      <c r="O7877">
        <v>0</v>
      </c>
      <c r="P7877">
        <v>0</v>
      </c>
      <c r="Q7877">
        <v>0</v>
      </c>
      <c r="R7877">
        <v>0</v>
      </c>
      <c r="S7877">
        <v>0</v>
      </c>
      <c r="T7877">
        <v>0</v>
      </c>
      <c r="U7877">
        <v>0</v>
      </c>
      <c r="V7877">
        <v>0</v>
      </c>
      <c r="W7877">
        <v>0</v>
      </c>
      <c r="X7877">
        <v>0</v>
      </c>
      <c r="Y7877">
        <v>0</v>
      </c>
      <c r="Z7877">
        <v>0</v>
      </c>
      <c r="AA7877">
        <v>0</v>
      </c>
      <c r="AB7877">
        <v>0</v>
      </c>
      <c r="AC7877">
        <v>0</v>
      </c>
    </row>
    <row r="7878" spans="1:29">
      <c r="A7878" t="s">
        <v>16888</v>
      </c>
      <c r="B7878" t="s">
        <v>19</v>
      </c>
      <c r="C7878">
        <v>0</v>
      </c>
      <c r="D7878">
        <v>0</v>
      </c>
      <c r="E7878">
        <v>0</v>
      </c>
      <c r="F7878">
        <v>0</v>
      </c>
      <c r="G7878">
        <v>0</v>
      </c>
      <c r="H7878">
        <v>0</v>
      </c>
      <c r="I7878">
        <v>0</v>
      </c>
      <c r="J7878">
        <v>0</v>
      </c>
      <c r="K7878">
        <v>0</v>
      </c>
      <c r="L7878">
        <v>0</v>
      </c>
      <c r="M7878">
        <v>0</v>
      </c>
      <c r="N7878">
        <v>0</v>
      </c>
      <c r="O7878">
        <v>0</v>
      </c>
      <c r="P7878">
        <v>0</v>
      </c>
      <c r="Q7878">
        <v>0</v>
      </c>
      <c r="R7878">
        <v>0</v>
      </c>
      <c r="S7878">
        <v>0</v>
      </c>
      <c r="T7878">
        <v>0</v>
      </c>
      <c r="U7878">
        <v>0</v>
      </c>
      <c r="V7878">
        <v>0</v>
      </c>
      <c r="W7878">
        <v>0</v>
      </c>
      <c r="X7878">
        <v>0</v>
      </c>
      <c r="Y7878">
        <v>0</v>
      </c>
      <c r="Z7878">
        <v>0</v>
      </c>
      <c r="AA7878">
        <v>0</v>
      </c>
      <c r="AB7878">
        <v>0</v>
      </c>
      <c r="AC7878">
        <v>0</v>
      </c>
    </row>
    <row r="7879" spans="1:29">
      <c r="A7879" t="s">
        <v>16889</v>
      </c>
      <c r="B7879" t="s">
        <v>19</v>
      </c>
      <c r="C7879">
        <v>0</v>
      </c>
      <c r="D7879">
        <v>0</v>
      </c>
      <c r="E7879">
        <v>0</v>
      </c>
      <c r="F7879">
        <v>0</v>
      </c>
      <c r="G7879">
        <v>0</v>
      </c>
      <c r="H7879">
        <v>0</v>
      </c>
      <c r="I7879">
        <v>0</v>
      </c>
      <c r="J7879">
        <v>0</v>
      </c>
      <c r="K7879">
        <v>0</v>
      </c>
      <c r="L7879">
        <v>0</v>
      </c>
      <c r="M7879">
        <v>0</v>
      </c>
      <c r="N7879">
        <v>0</v>
      </c>
      <c r="O7879">
        <v>0</v>
      </c>
      <c r="P7879">
        <v>0</v>
      </c>
      <c r="Q7879">
        <v>0</v>
      </c>
      <c r="R7879">
        <v>0</v>
      </c>
      <c r="S7879">
        <v>0</v>
      </c>
      <c r="T7879">
        <v>0</v>
      </c>
      <c r="U7879">
        <v>0</v>
      </c>
      <c r="V7879">
        <v>0</v>
      </c>
      <c r="W7879">
        <v>0</v>
      </c>
      <c r="X7879">
        <v>0</v>
      </c>
      <c r="Y7879">
        <v>0</v>
      </c>
      <c r="Z7879">
        <v>0</v>
      </c>
      <c r="AA7879">
        <v>0</v>
      </c>
      <c r="AB7879">
        <v>0</v>
      </c>
      <c r="AC7879">
        <v>0</v>
      </c>
    </row>
    <row r="7880" spans="1:29">
      <c r="A7880" t="s">
        <v>16890</v>
      </c>
      <c r="B7880" t="s">
        <v>19</v>
      </c>
      <c r="C7880">
        <v>0</v>
      </c>
      <c r="D7880">
        <v>0</v>
      </c>
      <c r="E7880">
        <v>0</v>
      </c>
      <c r="F7880">
        <v>0</v>
      </c>
      <c r="G7880">
        <v>0</v>
      </c>
      <c r="H7880">
        <v>0</v>
      </c>
      <c r="I7880">
        <v>0</v>
      </c>
      <c r="J7880">
        <v>0</v>
      </c>
      <c r="K7880">
        <v>0</v>
      </c>
      <c r="L7880">
        <v>0</v>
      </c>
      <c r="M7880">
        <v>0</v>
      </c>
      <c r="N7880">
        <v>0</v>
      </c>
      <c r="O7880">
        <v>0</v>
      </c>
      <c r="P7880">
        <v>0</v>
      </c>
      <c r="Q7880">
        <v>0</v>
      </c>
      <c r="R7880">
        <v>0</v>
      </c>
      <c r="S7880">
        <v>0</v>
      </c>
      <c r="T7880">
        <v>0</v>
      </c>
      <c r="U7880">
        <v>0</v>
      </c>
      <c r="V7880">
        <v>0</v>
      </c>
      <c r="W7880">
        <v>0</v>
      </c>
      <c r="X7880">
        <v>0</v>
      </c>
      <c r="Y7880">
        <v>0</v>
      </c>
      <c r="Z7880">
        <v>0</v>
      </c>
      <c r="AA7880">
        <v>0</v>
      </c>
      <c r="AB7880">
        <v>0</v>
      </c>
      <c r="AC7880">
        <v>0</v>
      </c>
    </row>
    <row r="7881" spans="1:29">
      <c r="A7881" t="s">
        <v>16891</v>
      </c>
      <c r="B7881" t="s">
        <v>19</v>
      </c>
      <c r="C7881">
        <v>0</v>
      </c>
      <c r="D7881">
        <v>0</v>
      </c>
      <c r="E7881">
        <v>0</v>
      </c>
      <c r="F7881">
        <v>0</v>
      </c>
      <c r="G7881">
        <v>0</v>
      </c>
      <c r="H7881">
        <v>0</v>
      </c>
      <c r="I7881">
        <v>0</v>
      </c>
      <c r="J7881">
        <v>0</v>
      </c>
      <c r="K7881">
        <v>0</v>
      </c>
      <c r="L7881">
        <v>0</v>
      </c>
      <c r="M7881">
        <v>0</v>
      </c>
      <c r="N7881">
        <v>0</v>
      </c>
      <c r="O7881">
        <v>0</v>
      </c>
      <c r="P7881">
        <v>0</v>
      </c>
      <c r="Q7881">
        <v>0</v>
      </c>
      <c r="R7881">
        <v>0</v>
      </c>
      <c r="S7881">
        <v>0</v>
      </c>
      <c r="T7881">
        <v>0</v>
      </c>
      <c r="U7881">
        <v>0</v>
      </c>
      <c r="V7881">
        <v>0</v>
      </c>
      <c r="W7881">
        <v>0</v>
      </c>
      <c r="X7881">
        <v>0</v>
      </c>
      <c r="Y7881">
        <v>0</v>
      </c>
      <c r="Z7881">
        <v>0</v>
      </c>
      <c r="AA7881">
        <v>0</v>
      </c>
      <c r="AB7881">
        <v>0</v>
      </c>
      <c r="AC7881">
        <v>0</v>
      </c>
    </row>
    <row r="7882" spans="1:29">
      <c r="A7882" t="s">
        <v>16892</v>
      </c>
      <c r="B7882" t="s">
        <v>19</v>
      </c>
      <c r="C7882">
        <v>0</v>
      </c>
      <c r="D7882">
        <v>0</v>
      </c>
      <c r="E7882">
        <v>0</v>
      </c>
      <c r="F7882">
        <v>0</v>
      </c>
      <c r="G7882">
        <v>0</v>
      </c>
      <c r="H7882">
        <v>0</v>
      </c>
      <c r="I7882">
        <v>0</v>
      </c>
      <c r="J7882">
        <v>0</v>
      </c>
      <c r="K7882">
        <v>0</v>
      </c>
      <c r="L7882">
        <v>0</v>
      </c>
      <c r="M7882">
        <v>0</v>
      </c>
      <c r="N7882">
        <v>0</v>
      </c>
      <c r="O7882">
        <v>0</v>
      </c>
      <c r="P7882">
        <v>0</v>
      </c>
      <c r="Q7882">
        <v>0</v>
      </c>
      <c r="R7882">
        <v>0</v>
      </c>
      <c r="S7882">
        <v>0</v>
      </c>
      <c r="T7882">
        <v>0</v>
      </c>
      <c r="U7882">
        <v>0</v>
      </c>
      <c r="V7882">
        <v>0</v>
      </c>
      <c r="W7882">
        <v>0</v>
      </c>
      <c r="X7882">
        <v>0</v>
      </c>
      <c r="Y7882">
        <v>0</v>
      </c>
      <c r="Z7882">
        <v>0</v>
      </c>
      <c r="AA7882">
        <v>0</v>
      </c>
      <c r="AB7882">
        <v>0</v>
      </c>
      <c r="AC7882">
        <v>0</v>
      </c>
    </row>
    <row r="7883" spans="1:29">
      <c r="A7883" t="s">
        <v>16893</v>
      </c>
      <c r="B7883" t="s">
        <v>19</v>
      </c>
      <c r="C7883">
        <v>0</v>
      </c>
      <c r="D7883">
        <v>0</v>
      </c>
      <c r="E7883">
        <v>0</v>
      </c>
      <c r="F7883">
        <v>0</v>
      </c>
      <c r="G7883">
        <v>0</v>
      </c>
      <c r="H7883">
        <v>0</v>
      </c>
      <c r="I7883">
        <v>0</v>
      </c>
      <c r="J7883">
        <v>0</v>
      </c>
      <c r="K7883">
        <v>0</v>
      </c>
      <c r="L7883">
        <v>0</v>
      </c>
      <c r="M7883">
        <v>0</v>
      </c>
      <c r="N7883">
        <v>0</v>
      </c>
      <c r="O7883">
        <v>0</v>
      </c>
      <c r="P7883">
        <v>0</v>
      </c>
      <c r="Q7883">
        <v>0</v>
      </c>
      <c r="R7883">
        <v>0</v>
      </c>
      <c r="S7883">
        <v>0</v>
      </c>
      <c r="T7883">
        <v>0</v>
      </c>
      <c r="U7883">
        <v>0</v>
      </c>
      <c r="V7883">
        <v>0</v>
      </c>
      <c r="W7883">
        <v>0</v>
      </c>
      <c r="X7883">
        <v>0</v>
      </c>
      <c r="Y7883">
        <v>0</v>
      </c>
      <c r="Z7883">
        <v>0</v>
      </c>
      <c r="AA7883">
        <v>0</v>
      </c>
      <c r="AB7883">
        <v>0</v>
      </c>
      <c r="AC7883">
        <v>0</v>
      </c>
    </row>
    <row r="7884" spans="1:29">
      <c r="A7884" t="s">
        <v>16894</v>
      </c>
      <c r="B7884" t="s">
        <v>19</v>
      </c>
      <c r="C7884">
        <v>0</v>
      </c>
      <c r="D7884">
        <v>0</v>
      </c>
      <c r="E7884">
        <v>0</v>
      </c>
      <c r="F7884">
        <v>0</v>
      </c>
      <c r="G7884">
        <v>0</v>
      </c>
      <c r="H7884">
        <v>0</v>
      </c>
      <c r="I7884">
        <v>0</v>
      </c>
      <c r="J7884">
        <v>0</v>
      </c>
      <c r="K7884">
        <v>0</v>
      </c>
      <c r="L7884">
        <v>0</v>
      </c>
      <c r="M7884">
        <v>0</v>
      </c>
      <c r="N7884">
        <v>0</v>
      </c>
      <c r="O7884">
        <v>0</v>
      </c>
      <c r="P7884">
        <v>0</v>
      </c>
      <c r="Q7884">
        <v>0</v>
      </c>
      <c r="R7884">
        <v>0</v>
      </c>
      <c r="S7884">
        <v>0</v>
      </c>
      <c r="T7884">
        <v>0</v>
      </c>
      <c r="U7884">
        <v>0</v>
      </c>
      <c r="V7884">
        <v>0</v>
      </c>
      <c r="W7884">
        <v>0</v>
      </c>
      <c r="X7884">
        <v>0</v>
      </c>
      <c r="Y7884">
        <v>0</v>
      </c>
      <c r="Z7884">
        <v>0</v>
      </c>
      <c r="AA7884">
        <v>0</v>
      </c>
      <c r="AB7884">
        <v>0</v>
      </c>
      <c r="AC7884">
        <v>0</v>
      </c>
    </row>
    <row r="7885" spans="1:29">
      <c r="A7885" t="s">
        <v>16895</v>
      </c>
      <c r="B7885" t="s">
        <v>19</v>
      </c>
      <c r="C7885">
        <v>0</v>
      </c>
      <c r="D7885">
        <v>0</v>
      </c>
      <c r="E7885">
        <v>0</v>
      </c>
      <c r="F7885">
        <v>0</v>
      </c>
      <c r="G7885">
        <v>0</v>
      </c>
      <c r="H7885">
        <v>0</v>
      </c>
      <c r="I7885">
        <v>0</v>
      </c>
      <c r="J7885">
        <v>0</v>
      </c>
      <c r="K7885">
        <v>0</v>
      </c>
      <c r="L7885">
        <v>0</v>
      </c>
      <c r="M7885">
        <v>0</v>
      </c>
      <c r="N7885">
        <v>0</v>
      </c>
      <c r="O7885">
        <v>0</v>
      </c>
      <c r="P7885">
        <v>0</v>
      </c>
      <c r="Q7885">
        <v>0</v>
      </c>
      <c r="R7885">
        <v>0</v>
      </c>
      <c r="S7885">
        <v>0</v>
      </c>
      <c r="T7885">
        <v>0</v>
      </c>
      <c r="U7885">
        <v>0</v>
      </c>
      <c r="V7885">
        <v>0</v>
      </c>
      <c r="W7885">
        <v>0</v>
      </c>
      <c r="X7885">
        <v>0</v>
      </c>
      <c r="Y7885">
        <v>0</v>
      </c>
      <c r="Z7885">
        <v>0</v>
      </c>
      <c r="AA7885">
        <v>0</v>
      </c>
      <c r="AB7885">
        <v>0</v>
      </c>
      <c r="AC7885">
        <v>0</v>
      </c>
    </row>
    <row r="7886" spans="1:29">
      <c r="A7886" t="s">
        <v>16896</v>
      </c>
      <c r="B7886" t="s">
        <v>19</v>
      </c>
      <c r="C7886">
        <v>0</v>
      </c>
      <c r="D7886">
        <v>0</v>
      </c>
      <c r="E7886">
        <v>0</v>
      </c>
      <c r="F7886">
        <v>0</v>
      </c>
      <c r="G7886">
        <v>0</v>
      </c>
      <c r="H7886">
        <v>0</v>
      </c>
      <c r="I7886">
        <v>0</v>
      </c>
      <c r="J7886">
        <v>0</v>
      </c>
      <c r="K7886">
        <v>0</v>
      </c>
      <c r="L7886">
        <v>0</v>
      </c>
      <c r="M7886">
        <v>0</v>
      </c>
      <c r="N7886">
        <v>0</v>
      </c>
      <c r="O7886">
        <v>0</v>
      </c>
      <c r="P7886">
        <v>0</v>
      </c>
      <c r="Q7886">
        <v>0</v>
      </c>
      <c r="R7886">
        <v>0</v>
      </c>
      <c r="S7886">
        <v>0</v>
      </c>
      <c r="T7886">
        <v>0</v>
      </c>
      <c r="U7886">
        <v>0</v>
      </c>
      <c r="V7886">
        <v>0</v>
      </c>
      <c r="W7886">
        <v>0</v>
      </c>
      <c r="X7886">
        <v>0</v>
      </c>
      <c r="Y7886">
        <v>0</v>
      </c>
      <c r="Z7886">
        <v>0</v>
      </c>
      <c r="AA7886">
        <v>0</v>
      </c>
      <c r="AB7886">
        <v>0</v>
      </c>
      <c r="AC7886">
        <v>0</v>
      </c>
    </row>
    <row r="7887" spans="1:29">
      <c r="A7887" t="s">
        <v>16897</v>
      </c>
      <c r="B7887" t="s">
        <v>19</v>
      </c>
      <c r="C7887">
        <v>0</v>
      </c>
      <c r="D7887">
        <v>0</v>
      </c>
      <c r="E7887">
        <v>0</v>
      </c>
      <c r="F7887">
        <v>0</v>
      </c>
      <c r="G7887">
        <v>0</v>
      </c>
      <c r="H7887">
        <v>0</v>
      </c>
      <c r="I7887">
        <v>0</v>
      </c>
      <c r="J7887">
        <v>0</v>
      </c>
      <c r="K7887">
        <v>0</v>
      </c>
      <c r="L7887">
        <v>0</v>
      </c>
      <c r="M7887">
        <v>0</v>
      </c>
      <c r="N7887">
        <v>0</v>
      </c>
      <c r="O7887">
        <v>0</v>
      </c>
      <c r="P7887">
        <v>0</v>
      </c>
      <c r="Q7887">
        <v>0</v>
      </c>
      <c r="R7887">
        <v>0</v>
      </c>
      <c r="S7887">
        <v>0</v>
      </c>
      <c r="T7887">
        <v>0</v>
      </c>
      <c r="U7887">
        <v>0</v>
      </c>
      <c r="V7887">
        <v>0</v>
      </c>
      <c r="W7887">
        <v>0</v>
      </c>
      <c r="X7887">
        <v>0</v>
      </c>
      <c r="Y7887">
        <v>0</v>
      </c>
      <c r="Z7887">
        <v>0</v>
      </c>
      <c r="AA7887">
        <v>0</v>
      </c>
      <c r="AB7887">
        <v>0</v>
      </c>
      <c r="AC7887">
        <v>0</v>
      </c>
    </row>
    <row r="7888" spans="1:29">
      <c r="A7888" t="s">
        <v>16898</v>
      </c>
      <c r="B7888" t="s">
        <v>19</v>
      </c>
      <c r="C7888">
        <v>0</v>
      </c>
      <c r="D7888">
        <v>0</v>
      </c>
      <c r="E7888">
        <v>0</v>
      </c>
      <c r="F7888">
        <v>0</v>
      </c>
      <c r="G7888">
        <v>0</v>
      </c>
      <c r="H7888">
        <v>0</v>
      </c>
      <c r="I7888">
        <v>0</v>
      </c>
      <c r="J7888">
        <v>0</v>
      </c>
      <c r="K7888">
        <v>0</v>
      </c>
      <c r="L7888">
        <v>0</v>
      </c>
      <c r="M7888">
        <v>0</v>
      </c>
      <c r="N7888">
        <v>0</v>
      </c>
      <c r="O7888">
        <v>0</v>
      </c>
      <c r="P7888">
        <v>0</v>
      </c>
      <c r="Q7888">
        <v>0</v>
      </c>
      <c r="R7888">
        <v>0</v>
      </c>
      <c r="S7888">
        <v>0</v>
      </c>
      <c r="T7888">
        <v>0</v>
      </c>
      <c r="U7888">
        <v>0</v>
      </c>
      <c r="V7888">
        <v>0</v>
      </c>
      <c r="W7888">
        <v>0</v>
      </c>
      <c r="X7888">
        <v>0</v>
      </c>
      <c r="Y7888">
        <v>0</v>
      </c>
      <c r="Z7888">
        <v>0</v>
      </c>
      <c r="AA7888">
        <v>0</v>
      </c>
      <c r="AB7888">
        <v>0</v>
      </c>
      <c r="AC7888">
        <v>0</v>
      </c>
    </row>
    <row r="7889" spans="1:29">
      <c r="A7889" t="s">
        <v>16899</v>
      </c>
      <c r="B7889" t="s">
        <v>19</v>
      </c>
      <c r="C7889" s="2">
        <v>1349030000000</v>
      </c>
      <c r="D7889" s="2">
        <v>1360470000000</v>
      </c>
      <c r="E7889" s="2">
        <v>1359510000000</v>
      </c>
      <c r="F7889" s="2">
        <v>1347690000000</v>
      </c>
      <c r="G7889" s="2">
        <v>1325700000000</v>
      </c>
      <c r="H7889" s="2">
        <v>1298670000000</v>
      </c>
      <c r="I7889" s="2">
        <v>1266850000000</v>
      </c>
      <c r="J7889" s="2">
        <v>1225920000000</v>
      </c>
      <c r="K7889" s="2">
        <v>1173800000000</v>
      </c>
      <c r="L7889" s="2">
        <v>1113100000000</v>
      </c>
      <c r="M7889" s="2">
        <v>1045800000000</v>
      </c>
      <c r="N7889" s="2">
        <v>973574000000</v>
      </c>
      <c r="O7889" s="2">
        <v>899496000000</v>
      </c>
      <c r="P7889" s="2">
        <v>825536000000</v>
      </c>
      <c r="Q7889" s="2">
        <v>752095000000</v>
      </c>
      <c r="R7889" s="2">
        <v>678988000000</v>
      </c>
      <c r="S7889" s="2">
        <v>607317000000</v>
      </c>
      <c r="T7889" s="2">
        <v>536232000000</v>
      </c>
      <c r="U7889" s="2">
        <v>473562000000</v>
      </c>
      <c r="V7889" s="2">
        <v>414854000000</v>
      </c>
      <c r="W7889" s="2">
        <v>362246000000</v>
      </c>
      <c r="X7889" s="2">
        <v>315941000000</v>
      </c>
      <c r="Y7889" s="2">
        <v>274568000000</v>
      </c>
      <c r="Z7889" s="2">
        <v>237873000000</v>
      </c>
      <c r="AA7889" s="2">
        <v>206993000000</v>
      </c>
      <c r="AB7889" s="2">
        <v>181369000000</v>
      </c>
      <c r="AC7889" s="2">
        <v>160554000000</v>
      </c>
    </row>
    <row r="7890" spans="1:29">
      <c r="A7890" t="s">
        <v>16900</v>
      </c>
      <c r="B7890" t="s">
        <v>19</v>
      </c>
      <c r="C7890">
        <v>0</v>
      </c>
      <c r="D7890">
        <v>0</v>
      </c>
      <c r="E7890">
        <v>0</v>
      </c>
      <c r="F7890">
        <v>0</v>
      </c>
      <c r="G7890">
        <v>0</v>
      </c>
      <c r="H7890">
        <v>0</v>
      </c>
      <c r="I7890">
        <v>0</v>
      </c>
      <c r="J7890">
        <v>0</v>
      </c>
      <c r="K7890">
        <v>0</v>
      </c>
      <c r="L7890">
        <v>0</v>
      </c>
      <c r="M7890">
        <v>0</v>
      </c>
      <c r="N7890">
        <v>0</v>
      </c>
      <c r="O7890">
        <v>0</v>
      </c>
      <c r="P7890">
        <v>0</v>
      </c>
      <c r="Q7890">
        <v>0</v>
      </c>
      <c r="R7890">
        <v>0</v>
      </c>
      <c r="S7890">
        <v>0</v>
      </c>
      <c r="T7890">
        <v>0</v>
      </c>
      <c r="U7890">
        <v>0</v>
      </c>
      <c r="V7890">
        <v>0</v>
      </c>
      <c r="W7890">
        <v>0</v>
      </c>
      <c r="X7890">
        <v>0</v>
      </c>
      <c r="Y7890">
        <v>0</v>
      </c>
      <c r="Z7890">
        <v>0</v>
      </c>
      <c r="AA7890">
        <v>0</v>
      </c>
      <c r="AB7890">
        <v>0</v>
      </c>
      <c r="AC7890">
        <v>0</v>
      </c>
    </row>
    <row r="7891" spans="1:29">
      <c r="A7891" t="s">
        <v>16901</v>
      </c>
      <c r="B7891" t="s">
        <v>19</v>
      </c>
      <c r="C7891">
        <v>0</v>
      </c>
      <c r="D7891">
        <v>0</v>
      </c>
      <c r="E7891">
        <v>0</v>
      </c>
      <c r="F7891">
        <v>0</v>
      </c>
      <c r="G7891">
        <v>0</v>
      </c>
      <c r="H7891">
        <v>0</v>
      </c>
      <c r="I7891">
        <v>0</v>
      </c>
      <c r="J7891">
        <v>0</v>
      </c>
      <c r="K7891">
        <v>0</v>
      </c>
      <c r="L7891">
        <v>0</v>
      </c>
      <c r="M7891">
        <v>0</v>
      </c>
      <c r="N7891">
        <v>0</v>
      </c>
      <c r="O7891">
        <v>0</v>
      </c>
      <c r="P7891">
        <v>0</v>
      </c>
      <c r="Q7891">
        <v>0</v>
      </c>
      <c r="R7891">
        <v>0</v>
      </c>
      <c r="S7891">
        <v>0</v>
      </c>
      <c r="T7891">
        <v>0</v>
      </c>
      <c r="U7891">
        <v>0</v>
      </c>
      <c r="V7891">
        <v>0</v>
      </c>
      <c r="W7891">
        <v>0</v>
      </c>
      <c r="X7891">
        <v>0</v>
      </c>
      <c r="Y7891">
        <v>0</v>
      </c>
      <c r="Z7891">
        <v>0</v>
      </c>
      <c r="AA7891">
        <v>0</v>
      </c>
      <c r="AB7891">
        <v>0</v>
      </c>
      <c r="AC7891">
        <v>0</v>
      </c>
    </row>
    <row r="7892" spans="1:29">
      <c r="A7892" t="s">
        <v>16902</v>
      </c>
      <c r="B7892" t="s">
        <v>19</v>
      </c>
      <c r="C7892">
        <v>0</v>
      </c>
      <c r="D7892">
        <v>0</v>
      </c>
      <c r="E7892">
        <v>0</v>
      </c>
      <c r="F7892">
        <v>0</v>
      </c>
      <c r="G7892">
        <v>0</v>
      </c>
      <c r="H7892">
        <v>0</v>
      </c>
      <c r="I7892">
        <v>0</v>
      </c>
      <c r="J7892">
        <v>0</v>
      </c>
      <c r="K7892">
        <v>0</v>
      </c>
      <c r="L7892">
        <v>0</v>
      </c>
      <c r="M7892">
        <v>0</v>
      </c>
      <c r="N7892">
        <v>0</v>
      </c>
      <c r="O7892">
        <v>0</v>
      </c>
      <c r="P7892">
        <v>0</v>
      </c>
      <c r="Q7892">
        <v>0</v>
      </c>
      <c r="R7892">
        <v>0</v>
      </c>
      <c r="S7892">
        <v>0</v>
      </c>
      <c r="T7892">
        <v>0</v>
      </c>
      <c r="U7892">
        <v>0</v>
      </c>
      <c r="V7892">
        <v>0</v>
      </c>
      <c r="W7892">
        <v>0</v>
      </c>
      <c r="X7892">
        <v>0</v>
      </c>
      <c r="Y7892">
        <v>0</v>
      </c>
      <c r="Z7892">
        <v>0</v>
      </c>
      <c r="AA7892">
        <v>0</v>
      </c>
      <c r="AB7892">
        <v>0</v>
      </c>
      <c r="AC7892">
        <v>0</v>
      </c>
    </row>
    <row r="7893" spans="1:29">
      <c r="A7893" t="s">
        <v>16903</v>
      </c>
      <c r="B7893" t="s">
        <v>19</v>
      </c>
      <c r="C7893">
        <v>0</v>
      </c>
      <c r="D7893">
        <v>0</v>
      </c>
      <c r="E7893">
        <v>0</v>
      </c>
      <c r="F7893">
        <v>0</v>
      </c>
      <c r="G7893">
        <v>0</v>
      </c>
      <c r="H7893">
        <v>0</v>
      </c>
      <c r="I7893">
        <v>0</v>
      </c>
      <c r="J7893">
        <v>0</v>
      </c>
      <c r="K7893">
        <v>0</v>
      </c>
      <c r="L7893">
        <v>0</v>
      </c>
      <c r="M7893">
        <v>0</v>
      </c>
      <c r="N7893">
        <v>0</v>
      </c>
      <c r="O7893">
        <v>0</v>
      </c>
      <c r="P7893">
        <v>0</v>
      </c>
      <c r="Q7893">
        <v>0</v>
      </c>
      <c r="R7893">
        <v>0</v>
      </c>
      <c r="S7893">
        <v>0</v>
      </c>
      <c r="T7893">
        <v>0</v>
      </c>
      <c r="U7893">
        <v>0</v>
      </c>
      <c r="V7893">
        <v>0</v>
      </c>
      <c r="W7893">
        <v>0</v>
      </c>
      <c r="X7893">
        <v>0</v>
      </c>
      <c r="Y7893">
        <v>0</v>
      </c>
      <c r="Z7893">
        <v>0</v>
      </c>
      <c r="AA7893">
        <v>0</v>
      </c>
      <c r="AB7893">
        <v>0</v>
      </c>
      <c r="AC7893">
        <v>0</v>
      </c>
    </row>
    <row r="7894" spans="1:29">
      <c r="A7894" t="s">
        <v>16904</v>
      </c>
      <c r="B7894" t="s">
        <v>19</v>
      </c>
      <c r="C7894">
        <v>0</v>
      </c>
      <c r="D7894">
        <v>0</v>
      </c>
      <c r="E7894">
        <v>0</v>
      </c>
      <c r="F7894">
        <v>0</v>
      </c>
      <c r="G7894">
        <v>0</v>
      </c>
      <c r="H7894">
        <v>0</v>
      </c>
      <c r="I7894">
        <v>0</v>
      </c>
      <c r="J7894">
        <v>0</v>
      </c>
      <c r="K7894">
        <v>0</v>
      </c>
      <c r="L7894">
        <v>0</v>
      </c>
      <c r="M7894">
        <v>0</v>
      </c>
      <c r="N7894">
        <v>0</v>
      </c>
      <c r="O7894">
        <v>0</v>
      </c>
      <c r="P7894">
        <v>0</v>
      </c>
      <c r="Q7894">
        <v>0</v>
      </c>
      <c r="R7894">
        <v>0</v>
      </c>
      <c r="S7894">
        <v>0</v>
      </c>
      <c r="T7894">
        <v>0</v>
      </c>
      <c r="U7894">
        <v>0</v>
      </c>
      <c r="V7894">
        <v>0</v>
      </c>
      <c r="W7894">
        <v>0</v>
      </c>
      <c r="X7894">
        <v>0</v>
      </c>
      <c r="Y7894">
        <v>0</v>
      </c>
      <c r="Z7894">
        <v>0</v>
      </c>
      <c r="AA7894">
        <v>0</v>
      </c>
      <c r="AB7894">
        <v>0</v>
      </c>
      <c r="AC7894">
        <v>0</v>
      </c>
    </row>
    <row r="7895" spans="1:29">
      <c r="A7895" t="s">
        <v>16905</v>
      </c>
      <c r="B7895" t="s">
        <v>19</v>
      </c>
      <c r="C7895">
        <v>0</v>
      </c>
      <c r="D7895">
        <v>0</v>
      </c>
      <c r="E7895">
        <v>0</v>
      </c>
      <c r="F7895">
        <v>0</v>
      </c>
      <c r="G7895">
        <v>0</v>
      </c>
      <c r="H7895">
        <v>0</v>
      </c>
      <c r="I7895">
        <v>0</v>
      </c>
      <c r="J7895">
        <v>0</v>
      </c>
      <c r="K7895">
        <v>0</v>
      </c>
      <c r="L7895">
        <v>0</v>
      </c>
      <c r="M7895">
        <v>0</v>
      </c>
      <c r="N7895">
        <v>0</v>
      </c>
      <c r="O7895">
        <v>0</v>
      </c>
      <c r="P7895">
        <v>0</v>
      </c>
      <c r="Q7895">
        <v>0</v>
      </c>
      <c r="R7895">
        <v>0</v>
      </c>
      <c r="S7895">
        <v>0</v>
      </c>
      <c r="T7895">
        <v>0</v>
      </c>
      <c r="U7895">
        <v>0</v>
      </c>
      <c r="V7895">
        <v>0</v>
      </c>
      <c r="W7895">
        <v>0</v>
      </c>
      <c r="X7895">
        <v>0</v>
      </c>
      <c r="Y7895">
        <v>0</v>
      </c>
      <c r="Z7895">
        <v>0</v>
      </c>
      <c r="AA7895">
        <v>0</v>
      </c>
      <c r="AB7895">
        <v>0</v>
      </c>
      <c r="AC7895">
        <v>0</v>
      </c>
    </row>
    <row r="7896" spans="1:29">
      <c r="A7896" t="s">
        <v>16906</v>
      </c>
      <c r="B7896" t="s">
        <v>19</v>
      </c>
      <c r="C7896">
        <v>0</v>
      </c>
      <c r="D7896">
        <v>0</v>
      </c>
      <c r="E7896">
        <v>0</v>
      </c>
      <c r="F7896">
        <v>0</v>
      </c>
      <c r="G7896">
        <v>0</v>
      </c>
      <c r="H7896">
        <v>0</v>
      </c>
      <c r="I7896">
        <v>0</v>
      </c>
      <c r="J7896">
        <v>0</v>
      </c>
      <c r="K7896">
        <v>0</v>
      </c>
      <c r="L7896">
        <v>0</v>
      </c>
      <c r="M7896">
        <v>0</v>
      </c>
      <c r="N7896">
        <v>0</v>
      </c>
      <c r="O7896">
        <v>0</v>
      </c>
      <c r="P7896">
        <v>0</v>
      </c>
      <c r="Q7896">
        <v>0</v>
      </c>
      <c r="R7896">
        <v>0</v>
      </c>
      <c r="S7896">
        <v>0</v>
      </c>
      <c r="T7896">
        <v>0</v>
      </c>
      <c r="U7896">
        <v>0</v>
      </c>
      <c r="V7896">
        <v>0</v>
      </c>
      <c r="W7896">
        <v>0</v>
      </c>
      <c r="X7896">
        <v>0</v>
      </c>
      <c r="Y7896">
        <v>0</v>
      </c>
      <c r="Z7896">
        <v>0</v>
      </c>
      <c r="AA7896">
        <v>0</v>
      </c>
      <c r="AB7896">
        <v>0</v>
      </c>
      <c r="AC7896">
        <v>0</v>
      </c>
    </row>
    <row r="7897" spans="1:29">
      <c r="A7897" t="s">
        <v>16907</v>
      </c>
      <c r="B7897" t="s">
        <v>19</v>
      </c>
      <c r="C7897">
        <v>0</v>
      </c>
      <c r="D7897">
        <v>0</v>
      </c>
      <c r="E7897">
        <v>0</v>
      </c>
      <c r="F7897">
        <v>0</v>
      </c>
      <c r="G7897">
        <v>0</v>
      </c>
      <c r="H7897">
        <v>0</v>
      </c>
      <c r="I7897">
        <v>0</v>
      </c>
      <c r="J7897">
        <v>0</v>
      </c>
      <c r="K7897">
        <v>0</v>
      </c>
      <c r="L7897">
        <v>0</v>
      </c>
      <c r="M7897">
        <v>0</v>
      </c>
      <c r="N7897">
        <v>0</v>
      </c>
      <c r="O7897">
        <v>0</v>
      </c>
      <c r="P7897">
        <v>0</v>
      </c>
      <c r="Q7897">
        <v>0</v>
      </c>
      <c r="R7897">
        <v>0</v>
      </c>
      <c r="S7897">
        <v>0</v>
      </c>
      <c r="T7897">
        <v>0</v>
      </c>
      <c r="U7897">
        <v>0</v>
      </c>
      <c r="V7897">
        <v>0</v>
      </c>
      <c r="W7897">
        <v>0</v>
      </c>
      <c r="X7897">
        <v>0</v>
      </c>
      <c r="Y7897">
        <v>0</v>
      </c>
      <c r="Z7897">
        <v>0</v>
      </c>
      <c r="AA7897">
        <v>0</v>
      </c>
      <c r="AB7897">
        <v>0</v>
      </c>
      <c r="AC7897">
        <v>0</v>
      </c>
    </row>
    <row r="7898" spans="1:29">
      <c r="A7898" t="s">
        <v>16908</v>
      </c>
      <c r="B7898" t="s">
        <v>19</v>
      </c>
      <c r="C7898">
        <v>0</v>
      </c>
      <c r="D7898">
        <v>0</v>
      </c>
      <c r="E7898">
        <v>0</v>
      </c>
      <c r="F7898">
        <v>0</v>
      </c>
      <c r="G7898">
        <v>0</v>
      </c>
      <c r="H7898">
        <v>0</v>
      </c>
      <c r="I7898">
        <v>0</v>
      </c>
      <c r="J7898">
        <v>0</v>
      </c>
      <c r="K7898">
        <v>0</v>
      </c>
      <c r="L7898">
        <v>0</v>
      </c>
      <c r="M7898">
        <v>0</v>
      </c>
      <c r="N7898">
        <v>0</v>
      </c>
      <c r="O7898">
        <v>0</v>
      </c>
      <c r="P7898">
        <v>0</v>
      </c>
      <c r="Q7898">
        <v>0</v>
      </c>
      <c r="R7898">
        <v>0</v>
      </c>
      <c r="S7898">
        <v>0</v>
      </c>
      <c r="T7898">
        <v>0</v>
      </c>
      <c r="U7898">
        <v>0</v>
      </c>
      <c r="V7898">
        <v>0</v>
      </c>
      <c r="W7898">
        <v>0</v>
      </c>
      <c r="X7898">
        <v>0</v>
      </c>
      <c r="Y7898">
        <v>0</v>
      </c>
      <c r="Z7898">
        <v>0</v>
      </c>
      <c r="AA7898">
        <v>0</v>
      </c>
      <c r="AB7898">
        <v>0</v>
      </c>
      <c r="AC7898">
        <v>0</v>
      </c>
    </row>
    <row r="7899" spans="1:29">
      <c r="A7899" t="s">
        <v>16909</v>
      </c>
      <c r="B7899" t="s">
        <v>19</v>
      </c>
      <c r="C7899">
        <v>0</v>
      </c>
      <c r="D7899">
        <v>0</v>
      </c>
      <c r="E7899">
        <v>0</v>
      </c>
      <c r="F7899">
        <v>0</v>
      </c>
      <c r="G7899">
        <v>0</v>
      </c>
      <c r="H7899">
        <v>0</v>
      </c>
      <c r="I7899">
        <v>0</v>
      </c>
      <c r="J7899">
        <v>0</v>
      </c>
      <c r="K7899">
        <v>0</v>
      </c>
      <c r="L7899">
        <v>0</v>
      </c>
      <c r="M7899">
        <v>0</v>
      </c>
      <c r="N7899">
        <v>0</v>
      </c>
      <c r="O7899">
        <v>0</v>
      </c>
      <c r="P7899">
        <v>0</v>
      </c>
      <c r="Q7899">
        <v>0</v>
      </c>
      <c r="R7899">
        <v>0</v>
      </c>
      <c r="S7899">
        <v>0</v>
      </c>
      <c r="T7899">
        <v>0</v>
      </c>
      <c r="U7899">
        <v>0</v>
      </c>
      <c r="V7899">
        <v>0</v>
      </c>
      <c r="W7899">
        <v>0</v>
      </c>
      <c r="X7899">
        <v>0</v>
      </c>
      <c r="Y7899">
        <v>0</v>
      </c>
      <c r="Z7899">
        <v>0</v>
      </c>
      <c r="AA7899">
        <v>0</v>
      </c>
      <c r="AB7899">
        <v>0</v>
      </c>
      <c r="AC7899">
        <v>0</v>
      </c>
    </row>
    <row r="7900" spans="1:29">
      <c r="A7900" t="s">
        <v>16910</v>
      </c>
      <c r="B7900" t="s">
        <v>19</v>
      </c>
      <c r="C7900" s="2">
        <v>492831000000</v>
      </c>
      <c r="D7900" s="2">
        <v>470252000000</v>
      </c>
      <c r="E7900" s="2">
        <v>443700000000</v>
      </c>
      <c r="F7900" s="2">
        <v>415504000000</v>
      </c>
      <c r="G7900" s="2">
        <v>386674000000</v>
      </c>
      <c r="H7900" s="2">
        <v>358276000000</v>
      </c>
      <c r="I7900" s="2">
        <v>330006000000</v>
      </c>
      <c r="J7900" s="2">
        <v>301800000000</v>
      </c>
      <c r="K7900" s="2">
        <v>273263000000</v>
      </c>
      <c r="L7900" s="2">
        <v>245097000000</v>
      </c>
      <c r="M7900" s="2">
        <v>217299000000</v>
      </c>
      <c r="N7900" s="2">
        <v>189908000000</v>
      </c>
      <c r="O7900" s="2">
        <v>163402000000</v>
      </c>
      <c r="P7900" s="2">
        <v>137988000000</v>
      </c>
      <c r="Q7900" s="2">
        <v>113654000000</v>
      </c>
      <c r="R7900" s="2">
        <v>90443700000</v>
      </c>
      <c r="S7900" s="2">
        <v>68714700000</v>
      </c>
      <c r="T7900" s="2">
        <v>66816800000</v>
      </c>
      <c r="U7900" s="2">
        <v>65493500000</v>
      </c>
      <c r="V7900" s="2">
        <v>65255300000</v>
      </c>
      <c r="W7900" s="2">
        <v>65402200000</v>
      </c>
      <c r="X7900" s="2">
        <v>65754500000</v>
      </c>
      <c r="Y7900" s="2">
        <v>66440500000</v>
      </c>
      <c r="Z7900" s="2">
        <v>67365500000</v>
      </c>
      <c r="AA7900" s="2">
        <v>68399900000</v>
      </c>
      <c r="AB7900" s="2">
        <v>69581100000</v>
      </c>
      <c r="AC7900" s="2">
        <v>70809800000</v>
      </c>
    </row>
    <row r="7901" spans="1:29">
      <c r="A7901" t="s">
        <v>16911</v>
      </c>
      <c r="B7901" t="s">
        <v>19</v>
      </c>
      <c r="C7901" s="2">
        <v>1283020000000</v>
      </c>
      <c r="D7901" s="2">
        <v>2931290000000</v>
      </c>
      <c r="E7901" s="2">
        <v>4476380000000</v>
      </c>
      <c r="F7901" s="2">
        <v>6570020000000</v>
      </c>
      <c r="G7901" s="2">
        <v>9419650000000</v>
      </c>
      <c r="H7901" s="2">
        <v>13461200000000</v>
      </c>
      <c r="I7901" s="2">
        <v>19060200000000</v>
      </c>
      <c r="J7901" s="2">
        <v>26229400000000</v>
      </c>
      <c r="K7901" s="2">
        <v>35143700000000</v>
      </c>
      <c r="L7901" s="2">
        <v>45919800000000</v>
      </c>
      <c r="M7901" s="2">
        <v>58557500000000</v>
      </c>
      <c r="N7901" s="2">
        <v>72902800000000</v>
      </c>
      <c r="O7901" s="2">
        <v>88688600000000</v>
      </c>
      <c r="P7901" s="2">
        <v>105684000000000</v>
      </c>
      <c r="Q7901" s="2">
        <v>123667000000000</v>
      </c>
      <c r="R7901" s="2">
        <v>139665000000000</v>
      </c>
      <c r="S7901" s="2">
        <v>155636000000000</v>
      </c>
      <c r="T7901" s="2">
        <v>171744000000000</v>
      </c>
      <c r="U7901" s="2">
        <v>187243000000000</v>
      </c>
      <c r="V7901" s="2">
        <v>201681000000000</v>
      </c>
      <c r="W7901" s="2">
        <v>214782000000000</v>
      </c>
      <c r="X7901" s="2">
        <v>226405000000000</v>
      </c>
      <c r="Y7901" s="2">
        <v>236409000000000</v>
      </c>
      <c r="Z7901" s="2">
        <v>245171000000000</v>
      </c>
      <c r="AA7901" s="2">
        <v>251949000000000</v>
      </c>
      <c r="AB7901" s="2">
        <v>256818000000000</v>
      </c>
      <c r="AC7901" s="2">
        <v>259991000000000</v>
      </c>
    </row>
    <row r="7902" spans="1:29">
      <c r="A7902" t="s">
        <v>16912</v>
      </c>
      <c r="B7902" t="s">
        <v>19</v>
      </c>
      <c r="C7902">
        <v>0</v>
      </c>
      <c r="D7902">
        <v>0</v>
      </c>
      <c r="E7902">
        <v>0</v>
      </c>
      <c r="F7902">
        <v>0</v>
      </c>
      <c r="G7902">
        <v>0</v>
      </c>
      <c r="H7902">
        <v>0</v>
      </c>
      <c r="I7902">
        <v>0</v>
      </c>
      <c r="J7902">
        <v>0</v>
      </c>
      <c r="K7902">
        <v>0</v>
      </c>
      <c r="L7902">
        <v>0</v>
      </c>
      <c r="M7902">
        <v>0</v>
      </c>
      <c r="N7902">
        <v>0</v>
      </c>
      <c r="O7902">
        <v>0</v>
      </c>
      <c r="P7902">
        <v>0</v>
      </c>
      <c r="Q7902">
        <v>0</v>
      </c>
      <c r="R7902">
        <v>0</v>
      </c>
      <c r="S7902">
        <v>0</v>
      </c>
      <c r="T7902">
        <v>0</v>
      </c>
      <c r="U7902">
        <v>0</v>
      </c>
      <c r="V7902">
        <v>0</v>
      </c>
      <c r="W7902">
        <v>0</v>
      </c>
      <c r="X7902">
        <v>0</v>
      </c>
      <c r="Y7902">
        <v>0</v>
      </c>
      <c r="Z7902">
        <v>0</v>
      </c>
      <c r="AA7902">
        <v>0</v>
      </c>
      <c r="AB7902">
        <v>0</v>
      </c>
      <c r="AC7902">
        <v>0</v>
      </c>
    </row>
    <row r="7903" spans="1:29">
      <c r="A7903" t="s">
        <v>16913</v>
      </c>
      <c r="B7903" t="s">
        <v>19</v>
      </c>
      <c r="C7903">
        <v>0</v>
      </c>
      <c r="D7903">
        <v>0</v>
      </c>
      <c r="E7903">
        <v>0</v>
      </c>
      <c r="F7903">
        <v>0</v>
      </c>
      <c r="G7903">
        <v>0</v>
      </c>
      <c r="H7903">
        <v>0</v>
      </c>
      <c r="I7903">
        <v>0</v>
      </c>
      <c r="J7903">
        <v>0</v>
      </c>
      <c r="K7903">
        <v>0</v>
      </c>
      <c r="L7903">
        <v>0</v>
      </c>
      <c r="M7903">
        <v>0</v>
      </c>
      <c r="N7903">
        <v>0</v>
      </c>
      <c r="O7903">
        <v>0</v>
      </c>
      <c r="P7903">
        <v>0</v>
      </c>
      <c r="Q7903">
        <v>0</v>
      </c>
      <c r="R7903">
        <v>0</v>
      </c>
      <c r="S7903">
        <v>0</v>
      </c>
      <c r="T7903">
        <v>0</v>
      </c>
      <c r="U7903">
        <v>0</v>
      </c>
      <c r="V7903">
        <v>0</v>
      </c>
      <c r="W7903">
        <v>0</v>
      </c>
      <c r="X7903">
        <v>0</v>
      </c>
      <c r="Y7903">
        <v>0</v>
      </c>
      <c r="Z7903">
        <v>0</v>
      </c>
      <c r="AA7903">
        <v>0</v>
      </c>
      <c r="AB7903">
        <v>0</v>
      </c>
      <c r="AC7903">
        <v>0</v>
      </c>
    </row>
    <row r="7904" spans="1:29">
      <c r="A7904" t="s">
        <v>16914</v>
      </c>
      <c r="B7904" t="s">
        <v>19</v>
      </c>
      <c r="C7904">
        <v>0</v>
      </c>
      <c r="D7904">
        <v>0</v>
      </c>
      <c r="E7904">
        <v>0</v>
      </c>
      <c r="F7904">
        <v>0</v>
      </c>
      <c r="G7904">
        <v>0</v>
      </c>
      <c r="H7904">
        <v>0</v>
      </c>
      <c r="I7904">
        <v>0</v>
      </c>
      <c r="J7904">
        <v>0</v>
      </c>
      <c r="K7904">
        <v>0</v>
      </c>
      <c r="L7904">
        <v>0</v>
      </c>
      <c r="M7904">
        <v>0</v>
      </c>
      <c r="N7904">
        <v>0</v>
      </c>
      <c r="O7904">
        <v>0</v>
      </c>
      <c r="P7904">
        <v>0</v>
      </c>
      <c r="Q7904">
        <v>0</v>
      </c>
      <c r="R7904">
        <v>0</v>
      </c>
      <c r="S7904">
        <v>0</v>
      </c>
      <c r="T7904">
        <v>0</v>
      </c>
      <c r="U7904">
        <v>0</v>
      </c>
      <c r="V7904">
        <v>0</v>
      </c>
      <c r="W7904">
        <v>0</v>
      </c>
      <c r="X7904">
        <v>0</v>
      </c>
      <c r="Y7904">
        <v>0</v>
      </c>
      <c r="Z7904">
        <v>0</v>
      </c>
      <c r="AA7904">
        <v>0</v>
      </c>
      <c r="AB7904">
        <v>0</v>
      </c>
      <c r="AC7904">
        <v>0</v>
      </c>
    </row>
    <row r="7905" spans="1:29">
      <c r="A7905" t="s">
        <v>16915</v>
      </c>
      <c r="B7905" t="s">
        <v>19</v>
      </c>
      <c r="C7905">
        <v>0</v>
      </c>
      <c r="D7905">
        <v>0</v>
      </c>
      <c r="E7905">
        <v>0</v>
      </c>
      <c r="F7905">
        <v>0</v>
      </c>
      <c r="G7905">
        <v>0</v>
      </c>
      <c r="H7905">
        <v>0</v>
      </c>
      <c r="I7905">
        <v>0</v>
      </c>
      <c r="J7905">
        <v>0</v>
      </c>
      <c r="K7905">
        <v>0</v>
      </c>
      <c r="L7905">
        <v>0</v>
      </c>
      <c r="M7905">
        <v>0</v>
      </c>
      <c r="N7905">
        <v>0</v>
      </c>
      <c r="O7905">
        <v>0</v>
      </c>
      <c r="P7905">
        <v>0</v>
      </c>
      <c r="Q7905">
        <v>0</v>
      </c>
      <c r="R7905">
        <v>0</v>
      </c>
      <c r="S7905">
        <v>0</v>
      </c>
      <c r="T7905">
        <v>0</v>
      </c>
      <c r="U7905">
        <v>0</v>
      </c>
      <c r="V7905">
        <v>0</v>
      </c>
      <c r="W7905">
        <v>0</v>
      </c>
      <c r="X7905">
        <v>0</v>
      </c>
      <c r="Y7905">
        <v>0</v>
      </c>
      <c r="Z7905">
        <v>0</v>
      </c>
      <c r="AA7905">
        <v>0</v>
      </c>
      <c r="AB7905">
        <v>0</v>
      </c>
      <c r="AC7905">
        <v>0</v>
      </c>
    </row>
    <row r="7906" spans="1:29">
      <c r="A7906" t="s">
        <v>16916</v>
      </c>
      <c r="B7906" t="s">
        <v>19</v>
      </c>
      <c r="C7906">
        <v>0</v>
      </c>
      <c r="D7906">
        <v>0</v>
      </c>
      <c r="E7906">
        <v>0</v>
      </c>
      <c r="F7906">
        <v>0</v>
      </c>
      <c r="G7906">
        <v>0</v>
      </c>
      <c r="H7906">
        <v>0</v>
      </c>
      <c r="I7906">
        <v>0</v>
      </c>
      <c r="J7906">
        <v>0</v>
      </c>
      <c r="K7906">
        <v>0</v>
      </c>
      <c r="L7906">
        <v>0</v>
      </c>
      <c r="M7906">
        <v>0</v>
      </c>
      <c r="N7906">
        <v>0</v>
      </c>
      <c r="O7906">
        <v>0</v>
      </c>
      <c r="P7906">
        <v>0</v>
      </c>
      <c r="Q7906">
        <v>0</v>
      </c>
      <c r="R7906">
        <v>0</v>
      </c>
      <c r="S7906">
        <v>0</v>
      </c>
      <c r="T7906">
        <v>0</v>
      </c>
      <c r="U7906">
        <v>0</v>
      </c>
      <c r="V7906">
        <v>0</v>
      </c>
      <c r="W7906">
        <v>0</v>
      </c>
      <c r="X7906">
        <v>0</v>
      </c>
      <c r="Y7906">
        <v>0</v>
      </c>
      <c r="Z7906">
        <v>0</v>
      </c>
      <c r="AA7906">
        <v>0</v>
      </c>
      <c r="AB7906">
        <v>0</v>
      </c>
      <c r="AC7906">
        <v>0</v>
      </c>
    </row>
    <row r="7907" spans="1:29">
      <c r="A7907" t="s">
        <v>16917</v>
      </c>
      <c r="B7907" t="s">
        <v>19</v>
      </c>
      <c r="C7907">
        <v>0</v>
      </c>
      <c r="D7907">
        <v>0</v>
      </c>
      <c r="E7907">
        <v>0</v>
      </c>
      <c r="F7907">
        <v>0</v>
      </c>
      <c r="G7907">
        <v>0</v>
      </c>
      <c r="H7907">
        <v>0</v>
      </c>
      <c r="I7907">
        <v>0</v>
      </c>
      <c r="J7907">
        <v>0</v>
      </c>
      <c r="K7907">
        <v>0</v>
      </c>
      <c r="L7907">
        <v>0</v>
      </c>
      <c r="M7907">
        <v>0</v>
      </c>
      <c r="N7907">
        <v>0</v>
      </c>
      <c r="O7907">
        <v>0</v>
      </c>
      <c r="P7907">
        <v>0</v>
      </c>
      <c r="Q7907">
        <v>0</v>
      </c>
      <c r="R7907">
        <v>0</v>
      </c>
      <c r="S7907">
        <v>0</v>
      </c>
      <c r="T7907">
        <v>0</v>
      </c>
      <c r="U7907">
        <v>0</v>
      </c>
      <c r="V7907">
        <v>0</v>
      </c>
      <c r="W7907">
        <v>0</v>
      </c>
      <c r="X7907">
        <v>0</v>
      </c>
      <c r="Y7907">
        <v>0</v>
      </c>
      <c r="Z7907">
        <v>0</v>
      </c>
      <c r="AA7907">
        <v>0</v>
      </c>
      <c r="AB7907">
        <v>0</v>
      </c>
      <c r="AC7907">
        <v>0</v>
      </c>
    </row>
    <row r="7908" spans="1:29">
      <c r="A7908" t="s">
        <v>16918</v>
      </c>
      <c r="B7908" t="s">
        <v>19</v>
      </c>
      <c r="C7908">
        <v>0</v>
      </c>
      <c r="D7908">
        <v>0</v>
      </c>
      <c r="E7908">
        <v>0</v>
      </c>
      <c r="F7908">
        <v>0</v>
      </c>
      <c r="G7908">
        <v>0</v>
      </c>
      <c r="H7908">
        <v>0</v>
      </c>
      <c r="I7908">
        <v>0</v>
      </c>
      <c r="J7908">
        <v>0</v>
      </c>
      <c r="K7908">
        <v>0</v>
      </c>
      <c r="L7908">
        <v>0</v>
      </c>
      <c r="M7908">
        <v>0</v>
      </c>
      <c r="N7908">
        <v>0</v>
      </c>
      <c r="O7908">
        <v>0</v>
      </c>
      <c r="P7908">
        <v>0</v>
      </c>
      <c r="Q7908">
        <v>0</v>
      </c>
      <c r="R7908">
        <v>0</v>
      </c>
      <c r="S7908">
        <v>0</v>
      </c>
      <c r="T7908">
        <v>0</v>
      </c>
      <c r="U7908">
        <v>0</v>
      </c>
      <c r="V7908">
        <v>0</v>
      </c>
      <c r="W7908">
        <v>0</v>
      </c>
      <c r="X7908">
        <v>0</v>
      </c>
      <c r="Y7908">
        <v>0</v>
      </c>
      <c r="Z7908">
        <v>0</v>
      </c>
      <c r="AA7908">
        <v>0</v>
      </c>
      <c r="AB7908">
        <v>0</v>
      </c>
      <c r="AC7908">
        <v>0</v>
      </c>
    </row>
    <row r="7909" spans="1:29">
      <c r="A7909" t="s">
        <v>16919</v>
      </c>
      <c r="B7909" t="s">
        <v>19</v>
      </c>
      <c r="C7909">
        <v>0</v>
      </c>
      <c r="D7909">
        <v>0</v>
      </c>
      <c r="E7909">
        <v>0</v>
      </c>
      <c r="F7909">
        <v>0</v>
      </c>
      <c r="G7909">
        <v>0</v>
      </c>
      <c r="H7909">
        <v>0</v>
      </c>
      <c r="I7909">
        <v>0</v>
      </c>
      <c r="J7909">
        <v>0</v>
      </c>
      <c r="K7909">
        <v>0</v>
      </c>
      <c r="L7909">
        <v>0</v>
      </c>
      <c r="M7909">
        <v>0</v>
      </c>
      <c r="N7909">
        <v>0</v>
      </c>
      <c r="O7909">
        <v>0</v>
      </c>
      <c r="P7909">
        <v>0</v>
      </c>
      <c r="Q7909">
        <v>0</v>
      </c>
      <c r="R7909">
        <v>0</v>
      </c>
      <c r="S7909">
        <v>0</v>
      </c>
      <c r="T7909">
        <v>0</v>
      </c>
      <c r="U7909">
        <v>0</v>
      </c>
      <c r="V7909">
        <v>0</v>
      </c>
      <c r="W7909">
        <v>0</v>
      </c>
      <c r="X7909">
        <v>0</v>
      </c>
      <c r="Y7909">
        <v>0</v>
      </c>
      <c r="Z7909">
        <v>0</v>
      </c>
      <c r="AA7909">
        <v>0</v>
      </c>
      <c r="AB7909">
        <v>0</v>
      </c>
      <c r="AC7909">
        <v>0</v>
      </c>
    </row>
    <row r="7910" spans="1:29">
      <c r="A7910" t="s">
        <v>16920</v>
      </c>
      <c r="B7910" t="s">
        <v>19</v>
      </c>
      <c r="C7910">
        <v>0</v>
      </c>
      <c r="D7910">
        <v>0</v>
      </c>
      <c r="E7910">
        <v>0</v>
      </c>
      <c r="F7910">
        <v>0</v>
      </c>
      <c r="G7910">
        <v>0</v>
      </c>
      <c r="H7910">
        <v>0</v>
      </c>
      <c r="I7910">
        <v>0</v>
      </c>
      <c r="J7910">
        <v>0</v>
      </c>
      <c r="K7910">
        <v>0</v>
      </c>
      <c r="L7910">
        <v>0</v>
      </c>
      <c r="M7910">
        <v>0</v>
      </c>
      <c r="N7910">
        <v>0</v>
      </c>
      <c r="O7910">
        <v>0</v>
      </c>
      <c r="P7910">
        <v>0</v>
      </c>
      <c r="Q7910">
        <v>0</v>
      </c>
      <c r="R7910">
        <v>0</v>
      </c>
      <c r="S7910">
        <v>0</v>
      </c>
      <c r="T7910">
        <v>0</v>
      </c>
      <c r="U7910">
        <v>0</v>
      </c>
      <c r="V7910">
        <v>0</v>
      </c>
      <c r="W7910">
        <v>0</v>
      </c>
      <c r="X7910">
        <v>0</v>
      </c>
      <c r="Y7910">
        <v>0</v>
      </c>
      <c r="Z7910">
        <v>0</v>
      </c>
      <c r="AA7910">
        <v>0</v>
      </c>
      <c r="AB7910">
        <v>0</v>
      </c>
      <c r="AC7910">
        <v>0</v>
      </c>
    </row>
    <row r="7911" spans="1:29">
      <c r="A7911" t="s">
        <v>16921</v>
      </c>
      <c r="B7911" t="s">
        <v>19</v>
      </c>
      <c r="C7911">
        <v>0</v>
      </c>
      <c r="D7911">
        <v>0</v>
      </c>
      <c r="E7911">
        <v>0</v>
      </c>
      <c r="F7911">
        <v>0</v>
      </c>
      <c r="G7911">
        <v>0</v>
      </c>
      <c r="H7911">
        <v>0</v>
      </c>
      <c r="I7911">
        <v>0</v>
      </c>
      <c r="J7911">
        <v>0</v>
      </c>
      <c r="K7911">
        <v>0</v>
      </c>
      <c r="L7911">
        <v>0</v>
      </c>
      <c r="M7911">
        <v>0</v>
      </c>
      <c r="N7911">
        <v>0</v>
      </c>
      <c r="O7911">
        <v>0</v>
      </c>
      <c r="P7911">
        <v>0</v>
      </c>
      <c r="Q7911">
        <v>0</v>
      </c>
      <c r="R7911">
        <v>0</v>
      </c>
      <c r="S7911">
        <v>0</v>
      </c>
      <c r="T7911">
        <v>0</v>
      </c>
      <c r="U7911">
        <v>0</v>
      </c>
      <c r="V7911">
        <v>0</v>
      </c>
      <c r="W7911">
        <v>0</v>
      </c>
      <c r="X7911">
        <v>0</v>
      </c>
      <c r="Y7911">
        <v>0</v>
      </c>
      <c r="Z7911">
        <v>0</v>
      </c>
      <c r="AA7911">
        <v>0</v>
      </c>
      <c r="AB7911">
        <v>0</v>
      </c>
      <c r="AC7911">
        <v>0</v>
      </c>
    </row>
    <row r="7912" spans="1:29">
      <c r="A7912" t="s">
        <v>16922</v>
      </c>
      <c r="B7912" t="s">
        <v>19</v>
      </c>
      <c r="C7912" s="2">
        <v>2148440000000</v>
      </c>
      <c r="D7912" s="2">
        <v>2060860000000</v>
      </c>
      <c r="E7912" s="2">
        <v>1961170000000</v>
      </c>
      <c r="F7912" s="2">
        <v>1860090000000</v>
      </c>
      <c r="G7912" s="2">
        <v>1753220000000</v>
      </c>
      <c r="H7912" s="2">
        <v>1648230000000</v>
      </c>
      <c r="I7912" s="2">
        <v>1541890000000</v>
      </c>
      <c r="J7912" s="2">
        <v>1429460000000</v>
      </c>
      <c r="K7912" s="2">
        <v>1312030000000</v>
      </c>
      <c r="L7912" s="2">
        <v>1188980000000</v>
      </c>
      <c r="M7912" s="2">
        <v>1060820000000</v>
      </c>
      <c r="N7912" s="2">
        <v>926474000000</v>
      </c>
      <c r="O7912" s="2">
        <v>786743000000</v>
      </c>
      <c r="P7912" s="2">
        <v>640638000000</v>
      </c>
      <c r="Q7912" s="2">
        <v>488451000000</v>
      </c>
      <c r="R7912" s="2">
        <v>445683000000</v>
      </c>
      <c r="S7912" s="2">
        <v>406837000000</v>
      </c>
      <c r="T7912" s="2">
        <v>370900000000</v>
      </c>
      <c r="U7912" s="2">
        <v>337045000000</v>
      </c>
      <c r="V7912" s="2">
        <v>305779000000</v>
      </c>
      <c r="W7912" s="2">
        <v>275362000000</v>
      </c>
      <c r="X7912" s="2">
        <v>246247000000</v>
      </c>
      <c r="Y7912" s="2">
        <v>219309000000</v>
      </c>
      <c r="Z7912" s="2">
        <v>194351000000</v>
      </c>
      <c r="AA7912" s="2">
        <v>170118000000</v>
      </c>
      <c r="AB7912" s="2">
        <v>147182000000</v>
      </c>
      <c r="AC7912" s="2">
        <v>125158000000</v>
      </c>
    </row>
    <row r="7913" spans="1:29">
      <c r="A7913" t="s">
        <v>16923</v>
      </c>
      <c r="B7913" t="s">
        <v>19</v>
      </c>
      <c r="C7913">
        <v>0</v>
      </c>
      <c r="D7913">
        <v>0</v>
      </c>
      <c r="E7913">
        <v>0</v>
      </c>
      <c r="F7913">
        <v>0</v>
      </c>
      <c r="G7913">
        <v>0</v>
      </c>
      <c r="H7913">
        <v>0</v>
      </c>
      <c r="I7913">
        <v>0</v>
      </c>
      <c r="J7913">
        <v>0</v>
      </c>
      <c r="K7913">
        <v>0</v>
      </c>
      <c r="L7913">
        <v>0</v>
      </c>
      <c r="M7913">
        <v>0</v>
      </c>
      <c r="N7913">
        <v>0</v>
      </c>
      <c r="O7913">
        <v>0</v>
      </c>
      <c r="P7913">
        <v>0</v>
      </c>
      <c r="Q7913">
        <v>0</v>
      </c>
      <c r="R7913">
        <v>0</v>
      </c>
      <c r="S7913">
        <v>0</v>
      </c>
      <c r="T7913">
        <v>0</v>
      </c>
      <c r="U7913">
        <v>0</v>
      </c>
      <c r="V7913">
        <v>0</v>
      </c>
      <c r="W7913">
        <v>0</v>
      </c>
      <c r="X7913">
        <v>0</v>
      </c>
      <c r="Y7913">
        <v>0</v>
      </c>
      <c r="Z7913">
        <v>0</v>
      </c>
      <c r="AA7913">
        <v>0</v>
      </c>
      <c r="AB7913">
        <v>0</v>
      </c>
      <c r="AC7913">
        <v>0</v>
      </c>
    </row>
    <row r="7914" spans="1:29">
      <c r="A7914" t="s">
        <v>16924</v>
      </c>
      <c r="B7914" t="s">
        <v>19</v>
      </c>
      <c r="C7914">
        <v>0</v>
      </c>
      <c r="D7914">
        <v>0</v>
      </c>
      <c r="E7914">
        <v>0</v>
      </c>
      <c r="F7914">
        <v>0</v>
      </c>
      <c r="G7914">
        <v>0</v>
      </c>
      <c r="H7914">
        <v>0</v>
      </c>
      <c r="I7914">
        <v>0</v>
      </c>
      <c r="J7914">
        <v>0</v>
      </c>
      <c r="K7914">
        <v>0</v>
      </c>
      <c r="L7914">
        <v>0</v>
      </c>
      <c r="M7914">
        <v>0</v>
      </c>
      <c r="N7914">
        <v>0</v>
      </c>
      <c r="O7914">
        <v>0</v>
      </c>
      <c r="P7914">
        <v>0</v>
      </c>
      <c r="Q7914">
        <v>0</v>
      </c>
      <c r="R7914">
        <v>0</v>
      </c>
      <c r="S7914">
        <v>0</v>
      </c>
      <c r="T7914">
        <v>0</v>
      </c>
      <c r="U7914">
        <v>0</v>
      </c>
      <c r="V7914">
        <v>0</v>
      </c>
      <c r="W7914">
        <v>0</v>
      </c>
      <c r="X7914">
        <v>0</v>
      </c>
      <c r="Y7914">
        <v>0</v>
      </c>
      <c r="Z7914">
        <v>0</v>
      </c>
      <c r="AA7914">
        <v>0</v>
      </c>
      <c r="AB7914">
        <v>0</v>
      </c>
      <c r="AC7914">
        <v>0</v>
      </c>
    </row>
    <row r="7915" spans="1:29">
      <c r="A7915" t="s">
        <v>16925</v>
      </c>
      <c r="B7915" t="s">
        <v>19</v>
      </c>
      <c r="C7915">
        <v>0</v>
      </c>
      <c r="D7915">
        <v>0</v>
      </c>
      <c r="E7915">
        <v>0</v>
      </c>
      <c r="F7915">
        <v>0</v>
      </c>
      <c r="G7915">
        <v>0</v>
      </c>
      <c r="H7915">
        <v>0</v>
      </c>
      <c r="I7915">
        <v>0</v>
      </c>
      <c r="J7915">
        <v>0</v>
      </c>
      <c r="K7915">
        <v>0</v>
      </c>
      <c r="L7915">
        <v>0</v>
      </c>
      <c r="M7915">
        <v>0</v>
      </c>
      <c r="N7915">
        <v>0</v>
      </c>
      <c r="O7915">
        <v>0</v>
      </c>
      <c r="P7915">
        <v>0</v>
      </c>
      <c r="Q7915">
        <v>0</v>
      </c>
      <c r="R7915">
        <v>0</v>
      </c>
      <c r="S7915">
        <v>0</v>
      </c>
      <c r="T7915">
        <v>0</v>
      </c>
      <c r="U7915">
        <v>0</v>
      </c>
      <c r="V7915">
        <v>0</v>
      </c>
      <c r="W7915">
        <v>0</v>
      </c>
      <c r="X7915">
        <v>0</v>
      </c>
      <c r="Y7915">
        <v>0</v>
      </c>
      <c r="Z7915">
        <v>0</v>
      </c>
      <c r="AA7915">
        <v>0</v>
      </c>
      <c r="AB7915">
        <v>0</v>
      </c>
      <c r="AC7915">
        <v>0</v>
      </c>
    </row>
    <row r="7916" spans="1:29">
      <c r="A7916" t="s">
        <v>16926</v>
      </c>
      <c r="B7916" t="s">
        <v>19</v>
      </c>
      <c r="C7916">
        <v>0</v>
      </c>
      <c r="D7916">
        <v>0</v>
      </c>
      <c r="E7916">
        <v>0</v>
      </c>
      <c r="F7916">
        <v>0</v>
      </c>
      <c r="G7916">
        <v>0</v>
      </c>
      <c r="H7916">
        <v>0</v>
      </c>
      <c r="I7916">
        <v>0</v>
      </c>
      <c r="J7916">
        <v>0</v>
      </c>
      <c r="K7916">
        <v>0</v>
      </c>
      <c r="L7916">
        <v>0</v>
      </c>
      <c r="M7916">
        <v>0</v>
      </c>
      <c r="N7916">
        <v>0</v>
      </c>
      <c r="O7916">
        <v>0</v>
      </c>
      <c r="P7916">
        <v>0</v>
      </c>
      <c r="Q7916">
        <v>0</v>
      </c>
      <c r="R7916">
        <v>0</v>
      </c>
      <c r="S7916">
        <v>0</v>
      </c>
      <c r="T7916">
        <v>0</v>
      </c>
      <c r="U7916">
        <v>0</v>
      </c>
      <c r="V7916">
        <v>0</v>
      </c>
      <c r="W7916">
        <v>0</v>
      </c>
      <c r="X7916">
        <v>0</v>
      </c>
      <c r="Y7916">
        <v>0</v>
      </c>
      <c r="Z7916">
        <v>0</v>
      </c>
      <c r="AA7916">
        <v>0</v>
      </c>
      <c r="AB7916">
        <v>0</v>
      </c>
      <c r="AC7916">
        <v>0</v>
      </c>
    </row>
    <row r="7917" spans="1:29">
      <c r="A7917" t="s">
        <v>16927</v>
      </c>
      <c r="B7917" t="s">
        <v>19</v>
      </c>
      <c r="C7917">
        <v>0</v>
      </c>
      <c r="D7917">
        <v>0</v>
      </c>
      <c r="E7917">
        <v>0</v>
      </c>
      <c r="F7917">
        <v>0</v>
      </c>
      <c r="G7917">
        <v>0</v>
      </c>
      <c r="H7917">
        <v>0</v>
      </c>
      <c r="I7917">
        <v>0</v>
      </c>
      <c r="J7917">
        <v>0</v>
      </c>
      <c r="K7917">
        <v>0</v>
      </c>
      <c r="L7917">
        <v>0</v>
      </c>
      <c r="M7917">
        <v>0</v>
      </c>
      <c r="N7917">
        <v>0</v>
      </c>
      <c r="O7917">
        <v>0</v>
      </c>
      <c r="P7917">
        <v>0</v>
      </c>
      <c r="Q7917">
        <v>0</v>
      </c>
      <c r="R7917">
        <v>0</v>
      </c>
      <c r="S7917">
        <v>0</v>
      </c>
      <c r="T7917">
        <v>0</v>
      </c>
      <c r="U7917">
        <v>0</v>
      </c>
      <c r="V7917">
        <v>0</v>
      </c>
      <c r="W7917">
        <v>0</v>
      </c>
      <c r="X7917">
        <v>0</v>
      </c>
      <c r="Y7917">
        <v>0</v>
      </c>
      <c r="Z7917">
        <v>0</v>
      </c>
      <c r="AA7917">
        <v>0</v>
      </c>
      <c r="AB7917">
        <v>0</v>
      </c>
      <c r="AC7917">
        <v>0</v>
      </c>
    </row>
    <row r="7918" spans="1:29">
      <c r="A7918" t="s">
        <v>16928</v>
      </c>
      <c r="B7918" t="s">
        <v>19</v>
      </c>
      <c r="C7918">
        <v>0</v>
      </c>
      <c r="D7918">
        <v>0</v>
      </c>
      <c r="E7918">
        <v>0</v>
      </c>
      <c r="F7918">
        <v>0</v>
      </c>
      <c r="G7918">
        <v>0</v>
      </c>
      <c r="H7918">
        <v>0</v>
      </c>
      <c r="I7918">
        <v>0</v>
      </c>
      <c r="J7918">
        <v>0</v>
      </c>
      <c r="K7918">
        <v>0</v>
      </c>
      <c r="L7918">
        <v>0</v>
      </c>
      <c r="M7918">
        <v>0</v>
      </c>
      <c r="N7918">
        <v>0</v>
      </c>
      <c r="O7918">
        <v>0</v>
      </c>
      <c r="P7918">
        <v>0</v>
      </c>
      <c r="Q7918">
        <v>0</v>
      </c>
      <c r="R7918">
        <v>0</v>
      </c>
      <c r="S7918">
        <v>0</v>
      </c>
      <c r="T7918">
        <v>0</v>
      </c>
      <c r="U7918">
        <v>0</v>
      </c>
      <c r="V7918">
        <v>0</v>
      </c>
      <c r="W7918">
        <v>0</v>
      </c>
      <c r="X7918">
        <v>0</v>
      </c>
      <c r="Y7918">
        <v>0</v>
      </c>
      <c r="Z7918">
        <v>0</v>
      </c>
      <c r="AA7918">
        <v>0</v>
      </c>
      <c r="AB7918">
        <v>0</v>
      </c>
      <c r="AC7918">
        <v>0</v>
      </c>
    </row>
    <row r="7919" spans="1:29">
      <c r="A7919" t="s">
        <v>16929</v>
      </c>
      <c r="B7919" t="s">
        <v>19</v>
      </c>
      <c r="C7919">
        <v>0</v>
      </c>
      <c r="D7919">
        <v>0</v>
      </c>
      <c r="E7919">
        <v>0</v>
      </c>
      <c r="F7919">
        <v>0</v>
      </c>
      <c r="G7919">
        <v>0</v>
      </c>
      <c r="H7919">
        <v>0</v>
      </c>
      <c r="I7919">
        <v>0</v>
      </c>
      <c r="J7919">
        <v>0</v>
      </c>
      <c r="K7919">
        <v>0</v>
      </c>
      <c r="L7919">
        <v>0</v>
      </c>
      <c r="M7919">
        <v>0</v>
      </c>
      <c r="N7919">
        <v>0</v>
      </c>
      <c r="O7919">
        <v>0</v>
      </c>
      <c r="P7919">
        <v>0</v>
      </c>
      <c r="Q7919">
        <v>0</v>
      </c>
      <c r="R7919">
        <v>0</v>
      </c>
      <c r="S7919">
        <v>0</v>
      </c>
      <c r="T7919">
        <v>0</v>
      </c>
      <c r="U7919">
        <v>0</v>
      </c>
      <c r="V7919">
        <v>0</v>
      </c>
      <c r="W7919">
        <v>0</v>
      </c>
      <c r="X7919">
        <v>0</v>
      </c>
      <c r="Y7919">
        <v>0</v>
      </c>
      <c r="Z7919">
        <v>0</v>
      </c>
      <c r="AA7919">
        <v>0</v>
      </c>
      <c r="AB7919">
        <v>0</v>
      </c>
      <c r="AC7919">
        <v>0</v>
      </c>
    </row>
    <row r="7920" spans="1:29">
      <c r="A7920" t="s">
        <v>16930</v>
      </c>
      <c r="B7920" t="s">
        <v>19</v>
      </c>
      <c r="C7920">
        <v>0</v>
      </c>
      <c r="D7920">
        <v>0</v>
      </c>
      <c r="E7920">
        <v>0</v>
      </c>
      <c r="F7920">
        <v>0</v>
      </c>
      <c r="G7920">
        <v>0</v>
      </c>
      <c r="H7920">
        <v>0</v>
      </c>
      <c r="I7920">
        <v>0</v>
      </c>
      <c r="J7920">
        <v>0</v>
      </c>
      <c r="K7920">
        <v>0</v>
      </c>
      <c r="L7920">
        <v>0</v>
      </c>
      <c r="M7920">
        <v>0</v>
      </c>
      <c r="N7920">
        <v>0</v>
      </c>
      <c r="O7920">
        <v>0</v>
      </c>
      <c r="P7920">
        <v>0</v>
      </c>
      <c r="Q7920">
        <v>0</v>
      </c>
      <c r="R7920">
        <v>0</v>
      </c>
      <c r="S7920">
        <v>0</v>
      </c>
      <c r="T7920">
        <v>0</v>
      </c>
      <c r="U7920">
        <v>0</v>
      </c>
      <c r="V7920">
        <v>0</v>
      </c>
      <c r="W7920">
        <v>0</v>
      </c>
      <c r="X7920">
        <v>0</v>
      </c>
      <c r="Y7920">
        <v>0</v>
      </c>
      <c r="Z7920">
        <v>0</v>
      </c>
      <c r="AA7920">
        <v>0</v>
      </c>
      <c r="AB7920">
        <v>0</v>
      </c>
      <c r="AC7920">
        <v>0</v>
      </c>
    </row>
    <row r="7921" spans="1:29">
      <c r="A7921" t="s">
        <v>16931</v>
      </c>
      <c r="B7921" t="s">
        <v>19</v>
      </c>
      <c r="C7921">
        <v>0</v>
      </c>
      <c r="D7921">
        <v>0</v>
      </c>
      <c r="E7921">
        <v>0</v>
      </c>
      <c r="F7921">
        <v>0</v>
      </c>
      <c r="G7921">
        <v>0</v>
      </c>
      <c r="H7921">
        <v>0</v>
      </c>
      <c r="I7921">
        <v>0</v>
      </c>
      <c r="J7921">
        <v>0</v>
      </c>
      <c r="K7921">
        <v>0</v>
      </c>
      <c r="L7921">
        <v>0</v>
      </c>
      <c r="M7921">
        <v>0</v>
      </c>
      <c r="N7921">
        <v>0</v>
      </c>
      <c r="O7921">
        <v>0</v>
      </c>
      <c r="P7921">
        <v>0</v>
      </c>
      <c r="Q7921">
        <v>0</v>
      </c>
      <c r="R7921">
        <v>0</v>
      </c>
      <c r="S7921">
        <v>0</v>
      </c>
      <c r="T7921">
        <v>0</v>
      </c>
      <c r="U7921">
        <v>0</v>
      </c>
      <c r="V7921">
        <v>0</v>
      </c>
      <c r="W7921">
        <v>0</v>
      </c>
      <c r="X7921">
        <v>0</v>
      </c>
      <c r="Y7921">
        <v>0</v>
      </c>
      <c r="Z7921">
        <v>0</v>
      </c>
      <c r="AA7921">
        <v>0</v>
      </c>
      <c r="AB7921">
        <v>0</v>
      </c>
      <c r="AC7921">
        <v>0</v>
      </c>
    </row>
    <row r="7922" spans="1:29">
      <c r="A7922" t="s">
        <v>16932</v>
      </c>
      <c r="B7922" t="s">
        <v>19</v>
      </c>
      <c r="C7922">
        <v>0</v>
      </c>
      <c r="D7922">
        <v>0</v>
      </c>
      <c r="E7922">
        <v>0</v>
      </c>
      <c r="F7922">
        <v>0</v>
      </c>
      <c r="G7922">
        <v>0</v>
      </c>
      <c r="H7922">
        <v>0</v>
      </c>
      <c r="I7922">
        <v>0</v>
      </c>
      <c r="J7922">
        <v>0</v>
      </c>
      <c r="K7922">
        <v>0</v>
      </c>
      <c r="L7922">
        <v>0</v>
      </c>
      <c r="M7922">
        <v>0</v>
      </c>
      <c r="N7922">
        <v>0</v>
      </c>
      <c r="O7922">
        <v>0</v>
      </c>
      <c r="P7922">
        <v>0</v>
      </c>
      <c r="Q7922">
        <v>0</v>
      </c>
      <c r="R7922">
        <v>0</v>
      </c>
      <c r="S7922">
        <v>0</v>
      </c>
      <c r="T7922">
        <v>0</v>
      </c>
      <c r="U7922">
        <v>0</v>
      </c>
      <c r="V7922">
        <v>0</v>
      </c>
      <c r="W7922">
        <v>0</v>
      </c>
      <c r="X7922">
        <v>0</v>
      </c>
      <c r="Y7922">
        <v>0</v>
      </c>
      <c r="Z7922">
        <v>0</v>
      </c>
      <c r="AA7922">
        <v>0</v>
      </c>
      <c r="AB7922">
        <v>0</v>
      </c>
      <c r="AC7922">
        <v>0</v>
      </c>
    </row>
    <row r="7923" spans="1:29">
      <c r="A7923" t="s">
        <v>16933</v>
      </c>
      <c r="B7923" t="s">
        <v>19</v>
      </c>
      <c r="C7923" s="2">
        <v>1194900000000000</v>
      </c>
      <c r="D7923" s="2">
        <v>1208870000000000</v>
      </c>
      <c r="E7923" s="2">
        <v>1217800000000000</v>
      </c>
      <c r="F7923" s="2">
        <v>1227690000000000</v>
      </c>
      <c r="G7923" s="2">
        <v>1235060000000000</v>
      </c>
      <c r="H7923" s="2">
        <v>1245400000000000</v>
      </c>
      <c r="I7923" s="2">
        <v>1256430000000000</v>
      </c>
      <c r="J7923" s="2">
        <v>1265120000000000</v>
      </c>
      <c r="K7923" s="2">
        <v>1272350000000000</v>
      </c>
      <c r="L7923" s="2">
        <v>1277790000000000</v>
      </c>
      <c r="M7923" s="2">
        <v>1281800000000000</v>
      </c>
      <c r="N7923" s="2">
        <v>1283660000000000</v>
      </c>
      <c r="O7923" s="2">
        <v>1284210000000000</v>
      </c>
      <c r="P7923" s="2">
        <v>1283330000000000</v>
      </c>
      <c r="Q7923" s="2">
        <v>1280730000000000</v>
      </c>
      <c r="R7923" s="2">
        <v>1260580000000000</v>
      </c>
      <c r="S7923" s="2">
        <v>1241090000000000</v>
      </c>
      <c r="T7923" s="2">
        <v>1220470000000000</v>
      </c>
      <c r="U7923" s="2">
        <v>1199520000000000</v>
      </c>
      <c r="V7923" s="2">
        <v>1178130000000000</v>
      </c>
      <c r="W7923" s="2">
        <v>1157310000000000</v>
      </c>
      <c r="X7923" s="2">
        <v>1139100000000000</v>
      </c>
      <c r="Y7923" s="2">
        <v>1123050000000000</v>
      </c>
      <c r="Z7923" s="2">
        <v>1111460000000000</v>
      </c>
      <c r="AA7923" s="2">
        <v>1100700000000000</v>
      </c>
      <c r="AB7923" s="2">
        <v>1091150000000000</v>
      </c>
      <c r="AC7923" s="2">
        <v>1082410000000000</v>
      </c>
    </row>
    <row r="7924" spans="1:29">
      <c r="A7924" t="s">
        <v>16934</v>
      </c>
      <c r="B7924" t="s">
        <v>19</v>
      </c>
      <c r="C7924">
        <v>0</v>
      </c>
      <c r="D7924">
        <v>0</v>
      </c>
      <c r="E7924">
        <v>0</v>
      </c>
      <c r="F7924">
        <v>0</v>
      </c>
      <c r="G7924">
        <v>0</v>
      </c>
      <c r="H7924">
        <v>0</v>
      </c>
      <c r="I7924">
        <v>0</v>
      </c>
      <c r="J7924">
        <v>0</v>
      </c>
      <c r="K7924">
        <v>0</v>
      </c>
      <c r="L7924">
        <v>0</v>
      </c>
      <c r="M7924">
        <v>0</v>
      </c>
      <c r="N7924">
        <v>0</v>
      </c>
      <c r="O7924">
        <v>0</v>
      </c>
      <c r="P7924">
        <v>0</v>
      </c>
      <c r="Q7924">
        <v>0</v>
      </c>
      <c r="R7924">
        <v>0</v>
      </c>
      <c r="S7924">
        <v>0</v>
      </c>
      <c r="T7924">
        <v>0</v>
      </c>
      <c r="U7924">
        <v>0</v>
      </c>
      <c r="V7924">
        <v>0</v>
      </c>
      <c r="W7924">
        <v>0</v>
      </c>
      <c r="X7924">
        <v>0</v>
      </c>
      <c r="Y7924">
        <v>0</v>
      </c>
      <c r="Z7924">
        <v>0</v>
      </c>
      <c r="AA7924">
        <v>0</v>
      </c>
      <c r="AB7924">
        <v>0</v>
      </c>
      <c r="AC7924">
        <v>0</v>
      </c>
    </row>
    <row r="7925" spans="1:29">
      <c r="A7925" t="s">
        <v>16935</v>
      </c>
      <c r="B7925" t="s">
        <v>19</v>
      </c>
      <c r="C7925" s="2">
        <v>93957700000000</v>
      </c>
      <c r="D7925" s="2">
        <v>95056400000000</v>
      </c>
      <c r="E7925" s="2">
        <v>95758200000000</v>
      </c>
      <c r="F7925" s="2">
        <v>96536100000000</v>
      </c>
      <c r="G7925" s="2">
        <v>97115900000000</v>
      </c>
      <c r="H7925" s="2">
        <v>97928600000000</v>
      </c>
      <c r="I7925" s="2">
        <v>98795900000000</v>
      </c>
      <c r="J7925" s="2">
        <v>99479000000000</v>
      </c>
      <c r="K7925" s="2">
        <v>100048000000000</v>
      </c>
      <c r="L7925" s="2">
        <v>100475000000000</v>
      </c>
      <c r="M7925" s="2">
        <v>100791000000000</v>
      </c>
      <c r="N7925" s="2">
        <v>100937000000000</v>
      </c>
      <c r="O7925" s="2">
        <v>100980000000000</v>
      </c>
      <c r="P7925" s="2">
        <v>100912000000000</v>
      </c>
      <c r="Q7925" s="2">
        <v>100707000000000</v>
      </c>
      <c r="R7925" s="2">
        <v>99122600000000</v>
      </c>
      <c r="S7925" s="2">
        <v>97590000000000</v>
      </c>
      <c r="T7925" s="2">
        <v>95968700000000</v>
      </c>
      <c r="U7925" s="2">
        <v>94321000000000</v>
      </c>
      <c r="V7925" s="2">
        <v>92639400000000</v>
      </c>
      <c r="W7925" s="2">
        <v>91002200000000</v>
      </c>
      <c r="X7925" s="2">
        <v>89570300000000</v>
      </c>
      <c r="Y7925" s="2">
        <v>88308300000000</v>
      </c>
      <c r="Z7925" s="2">
        <v>87396900000000</v>
      </c>
      <c r="AA7925" s="2">
        <v>86550900000000</v>
      </c>
      <c r="AB7925" s="2">
        <v>85799600000000</v>
      </c>
      <c r="AC7925" s="2">
        <v>85112100000000</v>
      </c>
    </row>
    <row r="7926" spans="1:29">
      <c r="A7926" t="s">
        <v>16936</v>
      </c>
      <c r="B7926" t="s">
        <v>19</v>
      </c>
      <c r="C7926">
        <v>0</v>
      </c>
      <c r="D7926">
        <v>0</v>
      </c>
      <c r="E7926">
        <v>0</v>
      </c>
      <c r="F7926">
        <v>0</v>
      </c>
      <c r="G7926">
        <v>0</v>
      </c>
      <c r="H7926">
        <v>0</v>
      </c>
      <c r="I7926">
        <v>0</v>
      </c>
      <c r="J7926">
        <v>0</v>
      </c>
      <c r="K7926">
        <v>0</v>
      </c>
      <c r="L7926">
        <v>0</v>
      </c>
      <c r="M7926">
        <v>0</v>
      </c>
      <c r="N7926">
        <v>0</v>
      </c>
      <c r="O7926">
        <v>0</v>
      </c>
      <c r="P7926">
        <v>0</v>
      </c>
      <c r="Q7926">
        <v>0</v>
      </c>
      <c r="R7926">
        <v>0</v>
      </c>
      <c r="S7926">
        <v>0</v>
      </c>
      <c r="T7926">
        <v>0</v>
      </c>
      <c r="U7926">
        <v>0</v>
      </c>
      <c r="V7926">
        <v>0</v>
      </c>
      <c r="W7926">
        <v>0</v>
      </c>
      <c r="X7926">
        <v>0</v>
      </c>
      <c r="Y7926">
        <v>0</v>
      </c>
      <c r="Z7926">
        <v>0</v>
      </c>
      <c r="AA7926">
        <v>0</v>
      </c>
      <c r="AB7926">
        <v>0</v>
      </c>
      <c r="AC7926">
        <v>0</v>
      </c>
    </row>
    <row r="7927" spans="1:29">
      <c r="A7927" t="s">
        <v>16937</v>
      </c>
      <c r="B7927" t="s">
        <v>19</v>
      </c>
      <c r="C7927">
        <v>0</v>
      </c>
      <c r="D7927">
        <v>0</v>
      </c>
      <c r="E7927">
        <v>0</v>
      </c>
      <c r="F7927">
        <v>0</v>
      </c>
      <c r="G7927">
        <v>0</v>
      </c>
      <c r="H7927">
        <v>0</v>
      </c>
      <c r="I7927">
        <v>0</v>
      </c>
      <c r="J7927">
        <v>0</v>
      </c>
      <c r="K7927">
        <v>0</v>
      </c>
      <c r="L7927">
        <v>0</v>
      </c>
      <c r="M7927">
        <v>0</v>
      </c>
      <c r="N7927">
        <v>0</v>
      </c>
      <c r="O7927">
        <v>0</v>
      </c>
      <c r="P7927">
        <v>0</v>
      </c>
      <c r="Q7927">
        <v>0</v>
      </c>
      <c r="R7927">
        <v>0</v>
      </c>
      <c r="S7927">
        <v>0</v>
      </c>
      <c r="T7927">
        <v>0</v>
      </c>
      <c r="U7927">
        <v>0</v>
      </c>
      <c r="V7927">
        <v>0</v>
      </c>
      <c r="W7927">
        <v>0</v>
      </c>
      <c r="X7927">
        <v>0</v>
      </c>
      <c r="Y7927">
        <v>0</v>
      </c>
      <c r="Z7927">
        <v>0</v>
      </c>
      <c r="AA7927">
        <v>0</v>
      </c>
      <c r="AB7927">
        <v>0</v>
      </c>
      <c r="AC7927">
        <v>0</v>
      </c>
    </row>
    <row r="7928" spans="1:29">
      <c r="A7928" t="s">
        <v>16938</v>
      </c>
      <c r="B7928" t="s">
        <v>19</v>
      </c>
      <c r="C7928">
        <v>0</v>
      </c>
      <c r="D7928">
        <v>0</v>
      </c>
      <c r="E7928">
        <v>0</v>
      </c>
      <c r="F7928">
        <v>0</v>
      </c>
      <c r="G7928">
        <v>0</v>
      </c>
      <c r="H7928">
        <v>0</v>
      </c>
      <c r="I7928">
        <v>0</v>
      </c>
      <c r="J7928">
        <v>0</v>
      </c>
      <c r="K7928">
        <v>0</v>
      </c>
      <c r="L7928">
        <v>0</v>
      </c>
      <c r="M7928">
        <v>0</v>
      </c>
      <c r="N7928">
        <v>0</v>
      </c>
      <c r="O7928">
        <v>0</v>
      </c>
      <c r="P7928">
        <v>0</v>
      </c>
      <c r="Q7928">
        <v>0</v>
      </c>
      <c r="R7928">
        <v>0</v>
      </c>
      <c r="S7928">
        <v>0</v>
      </c>
      <c r="T7928">
        <v>0</v>
      </c>
      <c r="U7928">
        <v>0</v>
      </c>
      <c r="V7928">
        <v>0</v>
      </c>
      <c r="W7928">
        <v>0</v>
      </c>
      <c r="X7928">
        <v>0</v>
      </c>
      <c r="Y7928">
        <v>0</v>
      </c>
      <c r="Z7928">
        <v>0</v>
      </c>
      <c r="AA7928">
        <v>0</v>
      </c>
      <c r="AB7928">
        <v>0</v>
      </c>
      <c r="AC7928">
        <v>0</v>
      </c>
    </row>
    <row r="7929" spans="1:29">
      <c r="A7929" t="s">
        <v>16939</v>
      </c>
      <c r="B7929" t="s">
        <v>19</v>
      </c>
      <c r="C7929">
        <v>0</v>
      </c>
      <c r="D7929">
        <v>0</v>
      </c>
      <c r="E7929">
        <v>0</v>
      </c>
      <c r="F7929">
        <v>0</v>
      </c>
      <c r="G7929">
        <v>0</v>
      </c>
      <c r="H7929">
        <v>0</v>
      </c>
      <c r="I7929">
        <v>0</v>
      </c>
      <c r="J7929">
        <v>0</v>
      </c>
      <c r="K7929">
        <v>0</v>
      </c>
      <c r="L7929">
        <v>0</v>
      </c>
      <c r="M7929">
        <v>0</v>
      </c>
      <c r="N7929">
        <v>0</v>
      </c>
      <c r="O7929">
        <v>0</v>
      </c>
      <c r="P7929">
        <v>0</v>
      </c>
      <c r="Q7929">
        <v>0</v>
      </c>
      <c r="R7929">
        <v>0</v>
      </c>
      <c r="S7929">
        <v>0</v>
      </c>
      <c r="T7929">
        <v>0</v>
      </c>
      <c r="U7929">
        <v>0</v>
      </c>
      <c r="V7929">
        <v>0</v>
      </c>
      <c r="W7929">
        <v>0</v>
      </c>
      <c r="X7929">
        <v>0</v>
      </c>
      <c r="Y7929">
        <v>0</v>
      </c>
      <c r="Z7929">
        <v>0</v>
      </c>
      <c r="AA7929">
        <v>0</v>
      </c>
      <c r="AB7929">
        <v>0</v>
      </c>
      <c r="AC7929">
        <v>0</v>
      </c>
    </row>
    <row r="7930" spans="1:29">
      <c r="A7930" t="s">
        <v>16940</v>
      </c>
      <c r="B7930" t="s">
        <v>19</v>
      </c>
      <c r="C7930">
        <v>0</v>
      </c>
      <c r="D7930">
        <v>0</v>
      </c>
      <c r="E7930">
        <v>0</v>
      </c>
      <c r="F7930">
        <v>0</v>
      </c>
      <c r="G7930">
        <v>0</v>
      </c>
      <c r="H7930">
        <v>0</v>
      </c>
      <c r="I7930">
        <v>0</v>
      </c>
      <c r="J7930">
        <v>0</v>
      </c>
      <c r="K7930">
        <v>0</v>
      </c>
      <c r="L7930">
        <v>0</v>
      </c>
      <c r="M7930">
        <v>0</v>
      </c>
      <c r="N7930">
        <v>0</v>
      </c>
      <c r="O7930">
        <v>0</v>
      </c>
      <c r="P7930">
        <v>0</v>
      </c>
      <c r="Q7930">
        <v>0</v>
      </c>
      <c r="R7930">
        <v>0</v>
      </c>
      <c r="S7930">
        <v>0</v>
      </c>
      <c r="T7930">
        <v>0</v>
      </c>
      <c r="U7930">
        <v>0</v>
      </c>
      <c r="V7930">
        <v>0</v>
      </c>
      <c r="W7930">
        <v>0</v>
      </c>
      <c r="X7930">
        <v>0</v>
      </c>
      <c r="Y7930">
        <v>0</v>
      </c>
      <c r="Z7930">
        <v>0</v>
      </c>
      <c r="AA7930">
        <v>0</v>
      </c>
      <c r="AB7930">
        <v>0</v>
      </c>
      <c r="AC7930">
        <v>0</v>
      </c>
    </row>
    <row r="7931" spans="1:29">
      <c r="A7931" t="s">
        <v>16941</v>
      </c>
      <c r="B7931" t="s">
        <v>19</v>
      </c>
      <c r="C7931">
        <v>0</v>
      </c>
      <c r="D7931">
        <v>0</v>
      </c>
      <c r="E7931">
        <v>0</v>
      </c>
      <c r="F7931">
        <v>0</v>
      </c>
      <c r="G7931">
        <v>0</v>
      </c>
      <c r="H7931">
        <v>0</v>
      </c>
      <c r="I7931">
        <v>0</v>
      </c>
      <c r="J7931">
        <v>0</v>
      </c>
      <c r="K7931">
        <v>0</v>
      </c>
      <c r="L7931">
        <v>0</v>
      </c>
      <c r="M7931">
        <v>0</v>
      </c>
      <c r="N7931">
        <v>0</v>
      </c>
      <c r="O7931">
        <v>0</v>
      </c>
      <c r="P7931">
        <v>0</v>
      </c>
      <c r="Q7931">
        <v>0</v>
      </c>
      <c r="R7931">
        <v>0</v>
      </c>
      <c r="S7931">
        <v>0</v>
      </c>
      <c r="T7931">
        <v>0</v>
      </c>
      <c r="U7931">
        <v>0</v>
      </c>
      <c r="V7931">
        <v>0</v>
      </c>
      <c r="W7931">
        <v>0</v>
      </c>
      <c r="X7931">
        <v>0</v>
      </c>
      <c r="Y7931">
        <v>0</v>
      </c>
      <c r="Z7931">
        <v>0</v>
      </c>
      <c r="AA7931">
        <v>0</v>
      </c>
      <c r="AB7931">
        <v>0</v>
      </c>
      <c r="AC7931">
        <v>0</v>
      </c>
    </row>
    <row r="7932" spans="1:29">
      <c r="A7932" t="s">
        <v>16942</v>
      </c>
      <c r="B7932" t="s">
        <v>19</v>
      </c>
      <c r="C7932">
        <v>0</v>
      </c>
      <c r="D7932">
        <v>0</v>
      </c>
      <c r="E7932">
        <v>0</v>
      </c>
      <c r="F7932">
        <v>0</v>
      </c>
      <c r="G7932">
        <v>0</v>
      </c>
      <c r="H7932">
        <v>0</v>
      </c>
      <c r="I7932">
        <v>0</v>
      </c>
      <c r="J7932">
        <v>0</v>
      </c>
      <c r="K7932">
        <v>0</v>
      </c>
      <c r="L7932">
        <v>0</v>
      </c>
      <c r="M7932">
        <v>0</v>
      </c>
      <c r="N7932">
        <v>0</v>
      </c>
      <c r="O7932">
        <v>0</v>
      </c>
      <c r="P7932">
        <v>0</v>
      </c>
      <c r="Q7932">
        <v>0</v>
      </c>
      <c r="R7932">
        <v>0</v>
      </c>
      <c r="S7932">
        <v>0</v>
      </c>
      <c r="T7932">
        <v>0</v>
      </c>
      <c r="U7932">
        <v>0</v>
      </c>
      <c r="V7932">
        <v>0</v>
      </c>
      <c r="W7932">
        <v>0</v>
      </c>
      <c r="X7932">
        <v>0</v>
      </c>
      <c r="Y7932">
        <v>0</v>
      </c>
      <c r="Z7932">
        <v>0</v>
      </c>
      <c r="AA7932">
        <v>0</v>
      </c>
      <c r="AB7932">
        <v>0</v>
      </c>
      <c r="AC7932">
        <v>0</v>
      </c>
    </row>
    <row r="7933" spans="1:29">
      <c r="A7933" t="s">
        <v>16943</v>
      </c>
      <c r="B7933" t="s">
        <v>19</v>
      </c>
      <c r="C7933">
        <v>0</v>
      </c>
      <c r="D7933">
        <v>0</v>
      </c>
      <c r="E7933">
        <v>0</v>
      </c>
      <c r="F7933">
        <v>0</v>
      </c>
      <c r="G7933">
        <v>0</v>
      </c>
      <c r="H7933">
        <v>0</v>
      </c>
      <c r="I7933">
        <v>0</v>
      </c>
      <c r="J7933">
        <v>0</v>
      </c>
      <c r="K7933">
        <v>0</v>
      </c>
      <c r="L7933">
        <v>0</v>
      </c>
      <c r="M7933">
        <v>0</v>
      </c>
      <c r="N7933">
        <v>0</v>
      </c>
      <c r="O7933">
        <v>0</v>
      </c>
      <c r="P7933">
        <v>0</v>
      </c>
      <c r="Q7933">
        <v>0</v>
      </c>
      <c r="R7933">
        <v>0</v>
      </c>
      <c r="S7933">
        <v>0</v>
      </c>
      <c r="T7933">
        <v>0</v>
      </c>
      <c r="U7933">
        <v>0</v>
      </c>
      <c r="V7933">
        <v>0</v>
      </c>
      <c r="W7933">
        <v>0</v>
      </c>
      <c r="X7933">
        <v>0</v>
      </c>
      <c r="Y7933">
        <v>0</v>
      </c>
      <c r="Z7933">
        <v>0</v>
      </c>
      <c r="AA7933">
        <v>0</v>
      </c>
      <c r="AB7933">
        <v>0</v>
      </c>
      <c r="AC7933">
        <v>0</v>
      </c>
    </row>
    <row r="7934" spans="1:29">
      <c r="A7934" t="s">
        <v>16944</v>
      </c>
      <c r="B7934" t="s">
        <v>19</v>
      </c>
      <c r="C7934" s="2">
        <v>1307140000000000</v>
      </c>
      <c r="D7934" s="2">
        <v>1302850000000000</v>
      </c>
      <c r="E7934" s="2">
        <v>1283290000000000</v>
      </c>
      <c r="F7934" s="2">
        <v>1266450000000000</v>
      </c>
      <c r="G7934" s="2">
        <v>1258920000000000</v>
      </c>
      <c r="H7934" s="2">
        <v>1233490000000000</v>
      </c>
      <c r="I7934" s="2">
        <v>1211580000000000</v>
      </c>
      <c r="J7934" s="2">
        <v>1187670000000000</v>
      </c>
      <c r="K7934" s="2">
        <v>1162670000000000</v>
      </c>
      <c r="L7934" s="2">
        <v>1134300000000000</v>
      </c>
      <c r="M7934" s="2">
        <v>1103100000000000</v>
      </c>
      <c r="N7934" s="2">
        <v>1070520000000000</v>
      </c>
      <c r="O7934" s="2">
        <v>1039070000000000</v>
      </c>
      <c r="P7934" s="2">
        <v>1004240000000000</v>
      </c>
      <c r="Q7934" s="2">
        <v>969590000000000</v>
      </c>
      <c r="R7934" s="2">
        <v>949201000000000</v>
      </c>
      <c r="S7934" s="2">
        <v>930246000000000</v>
      </c>
      <c r="T7934" s="2">
        <v>910895000000000</v>
      </c>
      <c r="U7934" s="2">
        <v>893144000000000</v>
      </c>
      <c r="V7934" s="2">
        <v>876763000000000</v>
      </c>
      <c r="W7934" s="2">
        <v>861654000000000</v>
      </c>
      <c r="X7934" s="2">
        <v>848913000000000</v>
      </c>
      <c r="Y7934" s="2">
        <v>837987000000000</v>
      </c>
      <c r="Z7934" s="2">
        <v>830342000000000</v>
      </c>
      <c r="AA7934" s="2">
        <v>823735000000000</v>
      </c>
      <c r="AB7934" s="2">
        <v>817804000000000</v>
      </c>
      <c r="AC7934" s="2">
        <v>812789000000000</v>
      </c>
    </row>
    <row r="7935" spans="1:29">
      <c r="A7935" t="s">
        <v>16945</v>
      </c>
      <c r="B7935" t="s">
        <v>19</v>
      </c>
      <c r="C7935">
        <v>0</v>
      </c>
      <c r="D7935">
        <v>0</v>
      </c>
      <c r="E7935">
        <v>0</v>
      </c>
      <c r="F7935">
        <v>0</v>
      </c>
      <c r="G7935">
        <v>0</v>
      </c>
      <c r="H7935">
        <v>0</v>
      </c>
      <c r="I7935">
        <v>0</v>
      </c>
      <c r="J7935">
        <v>0</v>
      </c>
      <c r="K7935">
        <v>0</v>
      </c>
      <c r="L7935">
        <v>0</v>
      </c>
      <c r="M7935">
        <v>0</v>
      </c>
      <c r="N7935">
        <v>0</v>
      </c>
      <c r="O7935">
        <v>0</v>
      </c>
      <c r="P7935">
        <v>0</v>
      </c>
      <c r="Q7935">
        <v>0</v>
      </c>
      <c r="R7935">
        <v>0</v>
      </c>
      <c r="S7935">
        <v>0</v>
      </c>
      <c r="T7935">
        <v>0</v>
      </c>
      <c r="U7935">
        <v>0</v>
      </c>
      <c r="V7935">
        <v>0</v>
      </c>
      <c r="W7935">
        <v>0</v>
      </c>
      <c r="X7935">
        <v>0</v>
      </c>
      <c r="Y7935">
        <v>0</v>
      </c>
      <c r="Z7935">
        <v>0</v>
      </c>
      <c r="AA7935">
        <v>0</v>
      </c>
      <c r="AB7935">
        <v>0</v>
      </c>
      <c r="AC7935">
        <v>0</v>
      </c>
    </row>
    <row r="7936" spans="1:29">
      <c r="A7936" t="s">
        <v>16946</v>
      </c>
      <c r="B7936" t="s">
        <v>19</v>
      </c>
      <c r="C7936" s="2">
        <v>53876800000000</v>
      </c>
      <c r="D7936" s="2">
        <v>44445000000000</v>
      </c>
      <c r="E7936" s="2">
        <v>44606700000000</v>
      </c>
      <c r="F7936" s="2">
        <v>41697100000000</v>
      </c>
      <c r="G7936" s="2">
        <v>25571700000000</v>
      </c>
      <c r="H7936" s="2">
        <v>29678800000000</v>
      </c>
      <c r="I7936" s="2">
        <v>30700800000000</v>
      </c>
      <c r="J7936" s="2">
        <v>31024800000000</v>
      </c>
      <c r="K7936" s="2">
        <v>31018000000000</v>
      </c>
      <c r="L7936" s="2">
        <v>31973100000000</v>
      </c>
      <c r="M7936" s="2">
        <v>34356700000000</v>
      </c>
      <c r="N7936" s="2">
        <v>35766400000000</v>
      </c>
      <c r="O7936" s="2">
        <v>34796700000000</v>
      </c>
      <c r="P7936" s="2">
        <v>35638900000000</v>
      </c>
      <c r="Q7936" s="2">
        <v>34577400000000</v>
      </c>
      <c r="R7936" s="2">
        <v>33679800000000</v>
      </c>
      <c r="S7936" s="2">
        <v>32782000000000</v>
      </c>
      <c r="T7936" s="2">
        <v>31843600000000</v>
      </c>
      <c r="U7936" s="2">
        <v>30908200000000</v>
      </c>
      <c r="V7936" s="2">
        <v>30002100000000</v>
      </c>
      <c r="W7936" s="2">
        <v>29210200000000</v>
      </c>
      <c r="X7936" s="2">
        <v>28360000000000</v>
      </c>
      <c r="Y7936" s="2">
        <v>27554000000000</v>
      </c>
      <c r="Z7936" s="2">
        <v>26736000000000</v>
      </c>
      <c r="AA7936" s="2">
        <v>25925600000000</v>
      </c>
      <c r="AB7936" s="2">
        <v>25127200000000</v>
      </c>
      <c r="AC7936" s="2">
        <v>24362900000000</v>
      </c>
    </row>
    <row r="7937" spans="1:29">
      <c r="A7937" t="s">
        <v>16947</v>
      </c>
      <c r="B7937" t="s">
        <v>19</v>
      </c>
      <c r="C7937">
        <v>0</v>
      </c>
      <c r="D7937">
        <v>0</v>
      </c>
      <c r="E7937">
        <v>0</v>
      </c>
      <c r="F7937">
        <v>0</v>
      </c>
      <c r="G7937">
        <v>0</v>
      </c>
      <c r="H7937">
        <v>0</v>
      </c>
      <c r="I7937">
        <v>0</v>
      </c>
      <c r="J7937">
        <v>0</v>
      </c>
      <c r="K7937">
        <v>0</v>
      </c>
      <c r="L7937">
        <v>0</v>
      </c>
      <c r="M7937">
        <v>0</v>
      </c>
      <c r="N7937">
        <v>0</v>
      </c>
      <c r="O7937">
        <v>0</v>
      </c>
      <c r="P7937">
        <v>0</v>
      </c>
      <c r="Q7937">
        <v>0</v>
      </c>
      <c r="R7937">
        <v>0</v>
      </c>
      <c r="S7937">
        <v>0</v>
      </c>
      <c r="T7937">
        <v>0</v>
      </c>
      <c r="U7937">
        <v>0</v>
      </c>
      <c r="V7937">
        <v>0</v>
      </c>
      <c r="W7937">
        <v>0</v>
      </c>
      <c r="X7937">
        <v>0</v>
      </c>
      <c r="Y7937">
        <v>0</v>
      </c>
      <c r="Z7937">
        <v>0</v>
      </c>
      <c r="AA7937">
        <v>0</v>
      </c>
      <c r="AB7937">
        <v>0</v>
      </c>
      <c r="AC7937">
        <v>0</v>
      </c>
    </row>
    <row r="7938" spans="1:29">
      <c r="A7938" t="s">
        <v>16948</v>
      </c>
      <c r="B7938" t="s">
        <v>19</v>
      </c>
      <c r="C7938">
        <v>0</v>
      </c>
      <c r="D7938">
        <v>0</v>
      </c>
      <c r="E7938">
        <v>0</v>
      </c>
      <c r="F7938">
        <v>0</v>
      </c>
      <c r="G7938">
        <v>0</v>
      </c>
      <c r="H7938">
        <v>0</v>
      </c>
      <c r="I7938">
        <v>0</v>
      </c>
      <c r="J7938">
        <v>0</v>
      </c>
      <c r="K7938">
        <v>0</v>
      </c>
      <c r="L7938">
        <v>0</v>
      </c>
      <c r="M7938">
        <v>0</v>
      </c>
      <c r="N7938">
        <v>0</v>
      </c>
      <c r="O7938">
        <v>0</v>
      </c>
      <c r="P7938">
        <v>0</v>
      </c>
      <c r="Q7938">
        <v>0</v>
      </c>
      <c r="R7938">
        <v>0</v>
      </c>
      <c r="S7938">
        <v>0</v>
      </c>
      <c r="T7938">
        <v>0</v>
      </c>
      <c r="U7938">
        <v>0</v>
      </c>
      <c r="V7938">
        <v>0</v>
      </c>
      <c r="W7938">
        <v>0</v>
      </c>
      <c r="X7938">
        <v>0</v>
      </c>
      <c r="Y7938">
        <v>0</v>
      </c>
      <c r="Z7938">
        <v>0</v>
      </c>
      <c r="AA7938">
        <v>0</v>
      </c>
      <c r="AB7938">
        <v>0</v>
      </c>
      <c r="AC7938">
        <v>0</v>
      </c>
    </row>
    <row r="7939" spans="1:29">
      <c r="A7939" t="s">
        <v>16949</v>
      </c>
      <c r="B7939" t="s">
        <v>19</v>
      </c>
      <c r="C7939">
        <v>0</v>
      </c>
      <c r="D7939">
        <v>0</v>
      </c>
      <c r="E7939">
        <v>0</v>
      </c>
      <c r="F7939">
        <v>0</v>
      </c>
      <c r="G7939">
        <v>0</v>
      </c>
      <c r="H7939">
        <v>0</v>
      </c>
      <c r="I7939">
        <v>0</v>
      </c>
      <c r="J7939">
        <v>0</v>
      </c>
      <c r="K7939">
        <v>0</v>
      </c>
      <c r="L7939">
        <v>0</v>
      </c>
      <c r="M7939">
        <v>0</v>
      </c>
      <c r="N7939">
        <v>0</v>
      </c>
      <c r="O7939">
        <v>0</v>
      </c>
      <c r="P7939">
        <v>0</v>
      </c>
      <c r="Q7939">
        <v>0</v>
      </c>
      <c r="R7939">
        <v>0</v>
      </c>
      <c r="S7939">
        <v>0</v>
      </c>
      <c r="T7939">
        <v>0</v>
      </c>
      <c r="U7939">
        <v>0</v>
      </c>
      <c r="V7939">
        <v>0</v>
      </c>
      <c r="W7939">
        <v>0</v>
      </c>
      <c r="X7939">
        <v>0</v>
      </c>
      <c r="Y7939">
        <v>0</v>
      </c>
      <c r="Z7939">
        <v>0</v>
      </c>
      <c r="AA7939">
        <v>0</v>
      </c>
      <c r="AB7939">
        <v>0</v>
      </c>
      <c r="AC7939">
        <v>0</v>
      </c>
    </row>
    <row r="7940" spans="1:29">
      <c r="A7940" t="s">
        <v>16950</v>
      </c>
      <c r="B7940" t="s">
        <v>19</v>
      </c>
      <c r="C7940">
        <v>0</v>
      </c>
      <c r="D7940">
        <v>0</v>
      </c>
      <c r="E7940">
        <v>0</v>
      </c>
      <c r="F7940">
        <v>0</v>
      </c>
      <c r="G7940">
        <v>0</v>
      </c>
      <c r="H7940">
        <v>0</v>
      </c>
      <c r="I7940">
        <v>0</v>
      </c>
      <c r="J7940">
        <v>0</v>
      </c>
      <c r="K7940">
        <v>0</v>
      </c>
      <c r="L7940">
        <v>0</v>
      </c>
      <c r="M7940">
        <v>0</v>
      </c>
      <c r="N7940">
        <v>0</v>
      </c>
      <c r="O7940">
        <v>0</v>
      </c>
      <c r="P7940">
        <v>0</v>
      </c>
      <c r="Q7940">
        <v>0</v>
      </c>
      <c r="R7940">
        <v>0</v>
      </c>
      <c r="S7940">
        <v>0</v>
      </c>
      <c r="T7940">
        <v>0</v>
      </c>
      <c r="U7940">
        <v>0</v>
      </c>
      <c r="V7940">
        <v>0</v>
      </c>
      <c r="W7940">
        <v>0</v>
      </c>
      <c r="X7940">
        <v>0</v>
      </c>
      <c r="Y7940">
        <v>0</v>
      </c>
      <c r="Z7940">
        <v>0</v>
      </c>
      <c r="AA7940">
        <v>0</v>
      </c>
      <c r="AB7940">
        <v>0</v>
      </c>
      <c r="AC7940">
        <v>0</v>
      </c>
    </row>
    <row r="7941" spans="1:29">
      <c r="A7941" t="s">
        <v>16951</v>
      </c>
      <c r="B7941" t="s">
        <v>19</v>
      </c>
      <c r="C7941" s="2">
        <v>98776800000</v>
      </c>
      <c r="D7941" s="2">
        <v>137352000000</v>
      </c>
      <c r="E7941" s="2">
        <v>177499000000</v>
      </c>
      <c r="F7941" s="2">
        <v>236092000000</v>
      </c>
      <c r="G7941" s="2">
        <v>319571000000</v>
      </c>
      <c r="H7941" s="2">
        <v>443177000000</v>
      </c>
      <c r="I7941" s="2">
        <v>622324000000</v>
      </c>
      <c r="J7941" s="2">
        <v>853841000000</v>
      </c>
      <c r="K7941" s="2">
        <v>1151110000000</v>
      </c>
      <c r="L7941" s="2">
        <v>1531780000000</v>
      </c>
      <c r="M7941" s="2">
        <v>2013630000000</v>
      </c>
      <c r="N7941" s="2">
        <v>2614180000000</v>
      </c>
      <c r="O7941" s="2">
        <v>3351270000000</v>
      </c>
      <c r="P7941" s="2">
        <v>4240470000000</v>
      </c>
      <c r="Q7941" s="2">
        <v>5290360000000</v>
      </c>
      <c r="R7941" s="2">
        <v>6412260000000</v>
      </c>
      <c r="S7941" s="2">
        <v>7663310000000</v>
      </c>
      <c r="T7941" s="2">
        <v>9022470000000</v>
      </c>
      <c r="U7941" s="2">
        <v>10459000000000</v>
      </c>
      <c r="V7941" s="2">
        <v>11936900000000</v>
      </c>
      <c r="W7941" s="2">
        <v>13439900000000</v>
      </c>
      <c r="X7941" s="2">
        <v>14952600000000</v>
      </c>
      <c r="Y7941" s="2">
        <v>16461500000000</v>
      </c>
      <c r="Z7941" s="2">
        <v>17978300000000</v>
      </c>
      <c r="AA7941" s="2">
        <v>19434800000000</v>
      </c>
      <c r="AB7941" s="2">
        <v>20804900000000</v>
      </c>
      <c r="AC7941" s="2">
        <v>22063000000000</v>
      </c>
    </row>
    <row r="7942" spans="1:29">
      <c r="A7942" t="s">
        <v>16952</v>
      </c>
      <c r="B7942" t="s">
        <v>19</v>
      </c>
      <c r="C7942">
        <v>0</v>
      </c>
      <c r="D7942">
        <v>0</v>
      </c>
      <c r="E7942">
        <v>0</v>
      </c>
      <c r="F7942">
        <v>0</v>
      </c>
      <c r="G7942">
        <v>0</v>
      </c>
      <c r="H7942">
        <v>0</v>
      </c>
      <c r="I7942">
        <v>0</v>
      </c>
      <c r="J7942">
        <v>0</v>
      </c>
      <c r="K7942">
        <v>0</v>
      </c>
      <c r="L7942">
        <v>0</v>
      </c>
      <c r="M7942">
        <v>0</v>
      </c>
      <c r="N7942">
        <v>0</v>
      </c>
      <c r="O7942">
        <v>0</v>
      </c>
      <c r="P7942">
        <v>0</v>
      </c>
      <c r="Q7942">
        <v>0</v>
      </c>
      <c r="R7942">
        <v>0</v>
      </c>
      <c r="S7942">
        <v>0</v>
      </c>
      <c r="T7942">
        <v>0</v>
      </c>
      <c r="U7942">
        <v>0</v>
      </c>
      <c r="V7942">
        <v>0</v>
      </c>
      <c r="W7942">
        <v>0</v>
      </c>
      <c r="X7942">
        <v>0</v>
      </c>
      <c r="Y7942">
        <v>0</v>
      </c>
      <c r="Z7942">
        <v>0</v>
      </c>
      <c r="AA7942">
        <v>0</v>
      </c>
      <c r="AB7942">
        <v>0</v>
      </c>
      <c r="AC7942">
        <v>0</v>
      </c>
    </row>
    <row r="7943" spans="1:29">
      <c r="A7943" t="s">
        <v>16953</v>
      </c>
      <c r="B7943" t="s">
        <v>19</v>
      </c>
      <c r="C7943" s="2">
        <v>74926700000</v>
      </c>
      <c r="D7943" s="2">
        <v>104188000000</v>
      </c>
      <c r="E7943" s="2">
        <v>134641000000</v>
      </c>
      <c r="F7943" s="2">
        <v>179086000000</v>
      </c>
      <c r="G7943" s="2">
        <v>242409000000</v>
      </c>
      <c r="H7943" s="2">
        <v>336170000000</v>
      </c>
      <c r="I7943" s="2">
        <v>472061000000</v>
      </c>
      <c r="J7943" s="2">
        <v>647677000000</v>
      </c>
      <c r="K7943" s="2">
        <v>873167000000</v>
      </c>
      <c r="L7943" s="2">
        <v>1161920000000</v>
      </c>
      <c r="M7943" s="2">
        <v>1527430000000</v>
      </c>
      <c r="N7943" s="2">
        <v>1982970000000</v>
      </c>
      <c r="O7943" s="2">
        <v>2542090000000</v>
      </c>
      <c r="P7943" s="2">
        <v>3216590000000</v>
      </c>
      <c r="Q7943" s="2">
        <v>4012980000000</v>
      </c>
      <c r="R7943" s="2">
        <v>4863990000000</v>
      </c>
      <c r="S7943" s="2">
        <v>5812970000000</v>
      </c>
      <c r="T7943" s="2">
        <v>6843950000000</v>
      </c>
      <c r="U7943" s="2">
        <v>7933610000000</v>
      </c>
      <c r="V7943" s="2">
        <v>9054660000000</v>
      </c>
      <c r="W7943" s="2">
        <v>10194800000000</v>
      </c>
      <c r="X7943" s="2">
        <v>11342200000000</v>
      </c>
      <c r="Y7943" s="2">
        <v>12486800000000</v>
      </c>
      <c r="Z7943" s="2">
        <v>13637400000000</v>
      </c>
      <c r="AA7943" s="2">
        <v>14742200000000</v>
      </c>
      <c r="AB7943" s="2">
        <v>15781400000000</v>
      </c>
      <c r="AC7943" s="2">
        <v>16735800000000</v>
      </c>
    </row>
    <row r="7944" spans="1:29">
      <c r="A7944" t="s">
        <v>16954</v>
      </c>
      <c r="B7944" t="s">
        <v>19</v>
      </c>
      <c r="C7944">
        <v>0</v>
      </c>
      <c r="D7944">
        <v>0</v>
      </c>
      <c r="E7944">
        <v>0</v>
      </c>
      <c r="F7944">
        <v>0</v>
      </c>
      <c r="G7944">
        <v>0</v>
      </c>
      <c r="H7944">
        <v>0</v>
      </c>
      <c r="I7944">
        <v>0</v>
      </c>
      <c r="J7944">
        <v>0</v>
      </c>
      <c r="K7944">
        <v>0</v>
      </c>
      <c r="L7944">
        <v>0</v>
      </c>
      <c r="M7944">
        <v>0</v>
      </c>
      <c r="N7944">
        <v>0</v>
      </c>
      <c r="O7944">
        <v>0</v>
      </c>
      <c r="P7944">
        <v>0</v>
      </c>
      <c r="Q7944">
        <v>0</v>
      </c>
      <c r="R7944">
        <v>0</v>
      </c>
      <c r="S7944">
        <v>0</v>
      </c>
      <c r="T7944">
        <v>0</v>
      </c>
      <c r="U7944">
        <v>0</v>
      </c>
      <c r="V7944">
        <v>0</v>
      </c>
      <c r="W7944">
        <v>0</v>
      </c>
      <c r="X7944">
        <v>0</v>
      </c>
      <c r="Y7944">
        <v>0</v>
      </c>
      <c r="Z7944">
        <v>0</v>
      </c>
      <c r="AA7944">
        <v>0</v>
      </c>
      <c r="AB7944">
        <v>0</v>
      </c>
      <c r="AC7944">
        <v>0</v>
      </c>
    </row>
    <row r="7945" spans="1:29">
      <c r="A7945" t="s">
        <v>16955</v>
      </c>
      <c r="B7945" t="s">
        <v>19</v>
      </c>
      <c r="C7945" s="2">
        <v>5890690000</v>
      </c>
      <c r="D7945" s="2">
        <v>8191190000</v>
      </c>
      <c r="E7945" s="2">
        <v>10585400000</v>
      </c>
      <c r="F7945" s="2">
        <v>14079600000</v>
      </c>
      <c r="G7945" s="2">
        <v>19058000000</v>
      </c>
      <c r="H7945" s="2">
        <v>26429500000</v>
      </c>
      <c r="I7945" s="2">
        <v>37113100000</v>
      </c>
      <c r="J7945" s="2">
        <v>50920000000</v>
      </c>
      <c r="K7945" s="2">
        <v>68647800000</v>
      </c>
      <c r="L7945" s="2">
        <v>91349700000</v>
      </c>
      <c r="M7945" s="2">
        <v>120085000000</v>
      </c>
      <c r="N7945" s="2">
        <v>155900000000</v>
      </c>
      <c r="O7945" s="2">
        <v>199858000000</v>
      </c>
      <c r="P7945" s="2">
        <v>252886000000</v>
      </c>
      <c r="Q7945" s="2">
        <v>315498000000</v>
      </c>
      <c r="R7945" s="2">
        <v>382404000000</v>
      </c>
      <c r="S7945" s="2">
        <v>457012000000</v>
      </c>
      <c r="T7945" s="2">
        <v>538067000000</v>
      </c>
      <c r="U7945" s="2">
        <v>623735000000</v>
      </c>
      <c r="V7945" s="2">
        <v>711872000000</v>
      </c>
      <c r="W7945" s="2">
        <v>801505000000</v>
      </c>
      <c r="X7945" s="2">
        <v>891719000000</v>
      </c>
      <c r="Y7945" s="2">
        <v>981701000000</v>
      </c>
      <c r="Z7945" s="2">
        <v>1072160000000</v>
      </c>
      <c r="AA7945" s="2">
        <v>1159020000000</v>
      </c>
      <c r="AB7945" s="2">
        <v>1240730000000</v>
      </c>
      <c r="AC7945" s="2">
        <v>1315760000000</v>
      </c>
    </row>
    <row r="7946" spans="1:29">
      <c r="A7946" t="s">
        <v>16956</v>
      </c>
      <c r="B7946" t="s">
        <v>19</v>
      </c>
      <c r="C7946">
        <v>0</v>
      </c>
      <c r="D7946">
        <v>0</v>
      </c>
      <c r="E7946">
        <v>0</v>
      </c>
      <c r="F7946">
        <v>0</v>
      </c>
      <c r="G7946">
        <v>0</v>
      </c>
      <c r="H7946">
        <v>0</v>
      </c>
      <c r="I7946">
        <v>0</v>
      </c>
      <c r="J7946">
        <v>0</v>
      </c>
      <c r="K7946">
        <v>0</v>
      </c>
      <c r="L7946">
        <v>0</v>
      </c>
      <c r="M7946">
        <v>0</v>
      </c>
      <c r="N7946">
        <v>0</v>
      </c>
      <c r="O7946">
        <v>0</v>
      </c>
      <c r="P7946">
        <v>0</v>
      </c>
      <c r="Q7946">
        <v>0</v>
      </c>
      <c r="R7946">
        <v>0</v>
      </c>
      <c r="S7946">
        <v>0</v>
      </c>
      <c r="T7946">
        <v>0</v>
      </c>
      <c r="U7946">
        <v>0</v>
      </c>
      <c r="V7946">
        <v>0</v>
      </c>
      <c r="W7946">
        <v>0</v>
      </c>
      <c r="X7946">
        <v>0</v>
      </c>
      <c r="Y7946">
        <v>0</v>
      </c>
      <c r="Z7946">
        <v>0</v>
      </c>
      <c r="AA7946">
        <v>0</v>
      </c>
      <c r="AB7946">
        <v>0</v>
      </c>
      <c r="AC7946">
        <v>0</v>
      </c>
    </row>
    <row r="7947" spans="1:29">
      <c r="A7947" t="s">
        <v>16957</v>
      </c>
      <c r="B7947" t="s">
        <v>19</v>
      </c>
      <c r="C7947">
        <v>0</v>
      </c>
      <c r="D7947">
        <v>0</v>
      </c>
      <c r="E7947">
        <v>0</v>
      </c>
      <c r="F7947">
        <v>0</v>
      </c>
      <c r="G7947">
        <v>0</v>
      </c>
      <c r="H7947">
        <v>0</v>
      </c>
      <c r="I7947">
        <v>0</v>
      </c>
      <c r="J7947">
        <v>0</v>
      </c>
      <c r="K7947">
        <v>0</v>
      </c>
      <c r="L7947">
        <v>0</v>
      </c>
      <c r="M7947">
        <v>0</v>
      </c>
      <c r="N7947">
        <v>0</v>
      </c>
      <c r="O7947">
        <v>0</v>
      </c>
      <c r="P7947">
        <v>0</v>
      </c>
      <c r="Q7947">
        <v>0</v>
      </c>
      <c r="R7947">
        <v>0</v>
      </c>
      <c r="S7947">
        <v>0</v>
      </c>
      <c r="T7947">
        <v>0</v>
      </c>
      <c r="U7947">
        <v>0</v>
      </c>
      <c r="V7947">
        <v>0</v>
      </c>
      <c r="W7947">
        <v>0</v>
      </c>
      <c r="X7947">
        <v>0</v>
      </c>
      <c r="Y7947">
        <v>0</v>
      </c>
      <c r="Z7947">
        <v>0</v>
      </c>
      <c r="AA7947">
        <v>0</v>
      </c>
      <c r="AB7947">
        <v>0</v>
      </c>
      <c r="AC7947">
        <v>0</v>
      </c>
    </row>
    <row r="7948" spans="1:29">
      <c r="A7948" t="s">
        <v>16958</v>
      </c>
      <c r="B7948" t="s">
        <v>19</v>
      </c>
      <c r="C7948">
        <v>0</v>
      </c>
      <c r="D7948">
        <v>0</v>
      </c>
      <c r="E7948">
        <v>0</v>
      </c>
      <c r="F7948">
        <v>0</v>
      </c>
      <c r="G7948">
        <v>0</v>
      </c>
      <c r="H7948">
        <v>0</v>
      </c>
      <c r="I7948">
        <v>0</v>
      </c>
      <c r="J7948">
        <v>0</v>
      </c>
      <c r="K7948">
        <v>0</v>
      </c>
      <c r="L7948">
        <v>0</v>
      </c>
      <c r="M7948">
        <v>0</v>
      </c>
      <c r="N7948">
        <v>0</v>
      </c>
      <c r="O7948">
        <v>0</v>
      </c>
      <c r="P7948">
        <v>0</v>
      </c>
      <c r="Q7948">
        <v>0</v>
      </c>
      <c r="R7948">
        <v>0</v>
      </c>
      <c r="S7948">
        <v>0</v>
      </c>
      <c r="T7948">
        <v>0</v>
      </c>
      <c r="U7948">
        <v>0</v>
      </c>
      <c r="V7948">
        <v>0</v>
      </c>
      <c r="W7948">
        <v>0</v>
      </c>
      <c r="X7948">
        <v>0</v>
      </c>
      <c r="Y7948">
        <v>0</v>
      </c>
      <c r="Z7948">
        <v>0</v>
      </c>
      <c r="AA7948">
        <v>0</v>
      </c>
      <c r="AB7948">
        <v>0</v>
      </c>
      <c r="AC7948">
        <v>0</v>
      </c>
    </row>
    <row r="7949" spans="1:29">
      <c r="A7949" t="s">
        <v>16959</v>
      </c>
      <c r="B7949" t="s">
        <v>19</v>
      </c>
      <c r="C7949">
        <v>0</v>
      </c>
      <c r="D7949">
        <v>0</v>
      </c>
      <c r="E7949">
        <v>0</v>
      </c>
      <c r="F7949">
        <v>0</v>
      </c>
      <c r="G7949">
        <v>0</v>
      </c>
      <c r="H7949">
        <v>0</v>
      </c>
      <c r="I7949">
        <v>0</v>
      </c>
      <c r="J7949">
        <v>0</v>
      </c>
      <c r="K7949">
        <v>0</v>
      </c>
      <c r="L7949">
        <v>0</v>
      </c>
      <c r="M7949">
        <v>0</v>
      </c>
      <c r="N7949">
        <v>0</v>
      </c>
      <c r="O7949">
        <v>0</v>
      </c>
      <c r="P7949">
        <v>0</v>
      </c>
      <c r="Q7949">
        <v>0</v>
      </c>
      <c r="R7949">
        <v>0</v>
      </c>
      <c r="S7949">
        <v>0</v>
      </c>
      <c r="T7949">
        <v>0</v>
      </c>
      <c r="U7949">
        <v>0</v>
      </c>
      <c r="V7949">
        <v>0</v>
      </c>
      <c r="W7949">
        <v>0</v>
      </c>
      <c r="X7949">
        <v>0</v>
      </c>
      <c r="Y7949">
        <v>0</v>
      </c>
      <c r="Z7949">
        <v>0</v>
      </c>
      <c r="AA7949">
        <v>0</v>
      </c>
      <c r="AB7949">
        <v>0</v>
      </c>
      <c r="AC7949">
        <v>0</v>
      </c>
    </row>
    <row r="7950" spans="1:29">
      <c r="A7950" t="s">
        <v>16960</v>
      </c>
      <c r="B7950" t="s">
        <v>19</v>
      </c>
      <c r="C7950">
        <v>0</v>
      </c>
      <c r="D7950">
        <v>0</v>
      </c>
      <c r="E7950">
        <v>0</v>
      </c>
      <c r="F7950">
        <v>0</v>
      </c>
      <c r="G7950">
        <v>0</v>
      </c>
      <c r="H7950">
        <v>0</v>
      </c>
      <c r="I7950">
        <v>0</v>
      </c>
      <c r="J7950">
        <v>0</v>
      </c>
      <c r="K7950">
        <v>0</v>
      </c>
      <c r="L7950">
        <v>0</v>
      </c>
      <c r="M7950">
        <v>0</v>
      </c>
      <c r="N7950">
        <v>0</v>
      </c>
      <c r="O7950">
        <v>0</v>
      </c>
      <c r="P7950">
        <v>0</v>
      </c>
      <c r="Q7950">
        <v>0</v>
      </c>
      <c r="R7950">
        <v>0</v>
      </c>
      <c r="S7950">
        <v>0</v>
      </c>
      <c r="T7950">
        <v>0</v>
      </c>
      <c r="U7950">
        <v>0</v>
      </c>
      <c r="V7950">
        <v>0</v>
      </c>
      <c r="W7950">
        <v>0</v>
      </c>
      <c r="X7950">
        <v>0</v>
      </c>
      <c r="Y7950">
        <v>0</v>
      </c>
      <c r="Z7950">
        <v>0</v>
      </c>
      <c r="AA7950">
        <v>0</v>
      </c>
      <c r="AB7950">
        <v>0</v>
      </c>
      <c r="AC7950">
        <v>0</v>
      </c>
    </row>
    <row r="7951" spans="1:29">
      <c r="A7951" t="s">
        <v>16961</v>
      </c>
      <c r="B7951" t="s">
        <v>19</v>
      </c>
      <c r="C7951">
        <v>0</v>
      </c>
      <c r="D7951">
        <v>0</v>
      </c>
      <c r="E7951">
        <v>0</v>
      </c>
      <c r="F7951">
        <v>0</v>
      </c>
      <c r="G7951">
        <v>0</v>
      </c>
      <c r="H7951">
        <v>0</v>
      </c>
      <c r="I7951">
        <v>0</v>
      </c>
      <c r="J7951">
        <v>0</v>
      </c>
      <c r="K7951">
        <v>0</v>
      </c>
      <c r="L7951">
        <v>0</v>
      </c>
      <c r="M7951">
        <v>0</v>
      </c>
      <c r="N7951">
        <v>0</v>
      </c>
      <c r="O7951">
        <v>0</v>
      </c>
      <c r="P7951">
        <v>0</v>
      </c>
      <c r="Q7951">
        <v>0</v>
      </c>
      <c r="R7951">
        <v>0</v>
      </c>
      <c r="S7951">
        <v>0</v>
      </c>
      <c r="T7951">
        <v>0</v>
      </c>
      <c r="U7951">
        <v>0</v>
      </c>
      <c r="V7951">
        <v>0</v>
      </c>
      <c r="W7951">
        <v>0</v>
      </c>
      <c r="X7951">
        <v>0</v>
      </c>
      <c r="Y7951">
        <v>0</v>
      </c>
      <c r="Z7951">
        <v>0</v>
      </c>
      <c r="AA7951">
        <v>0</v>
      </c>
      <c r="AB7951">
        <v>0</v>
      </c>
      <c r="AC7951">
        <v>0</v>
      </c>
    </row>
    <row r="7952" spans="1:29">
      <c r="A7952" t="s">
        <v>16962</v>
      </c>
      <c r="B7952" t="s">
        <v>19</v>
      </c>
      <c r="C7952">
        <v>0</v>
      </c>
      <c r="D7952">
        <v>0</v>
      </c>
      <c r="E7952">
        <v>0</v>
      </c>
      <c r="F7952">
        <v>0</v>
      </c>
      <c r="G7952">
        <v>0</v>
      </c>
      <c r="H7952">
        <v>0</v>
      </c>
      <c r="I7952">
        <v>0</v>
      </c>
      <c r="J7952">
        <v>0</v>
      </c>
      <c r="K7952">
        <v>0</v>
      </c>
      <c r="L7952">
        <v>0</v>
      </c>
      <c r="M7952">
        <v>0</v>
      </c>
      <c r="N7952">
        <v>0</v>
      </c>
      <c r="O7952">
        <v>0</v>
      </c>
      <c r="P7952">
        <v>0</v>
      </c>
      <c r="Q7952">
        <v>0</v>
      </c>
      <c r="R7952">
        <v>0</v>
      </c>
      <c r="S7952">
        <v>0</v>
      </c>
      <c r="T7952">
        <v>0</v>
      </c>
      <c r="U7952">
        <v>0</v>
      </c>
      <c r="V7952">
        <v>0</v>
      </c>
      <c r="W7952">
        <v>0</v>
      </c>
      <c r="X7952">
        <v>0</v>
      </c>
      <c r="Y7952">
        <v>0</v>
      </c>
      <c r="Z7952">
        <v>0</v>
      </c>
      <c r="AA7952">
        <v>0</v>
      </c>
      <c r="AB7952">
        <v>0</v>
      </c>
      <c r="AC7952">
        <v>0</v>
      </c>
    </row>
    <row r="7953" spans="1:29">
      <c r="A7953" t="s">
        <v>16963</v>
      </c>
      <c r="B7953" t="s">
        <v>19</v>
      </c>
      <c r="C7953">
        <v>0</v>
      </c>
      <c r="D7953">
        <v>0</v>
      </c>
      <c r="E7953">
        <v>0</v>
      </c>
      <c r="F7953">
        <v>0</v>
      </c>
      <c r="G7953">
        <v>0</v>
      </c>
      <c r="H7953">
        <v>0</v>
      </c>
      <c r="I7953">
        <v>0</v>
      </c>
      <c r="J7953">
        <v>0</v>
      </c>
      <c r="K7953">
        <v>0</v>
      </c>
      <c r="L7953">
        <v>0</v>
      </c>
      <c r="M7953">
        <v>0</v>
      </c>
      <c r="N7953">
        <v>0</v>
      </c>
      <c r="O7953">
        <v>0</v>
      </c>
      <c r="P7953">
        <v>0</v>
      </c>
      <c r="Q7953">
        <v>0</v>
      </c>
      <c r="R7953">
        <v>0</v>
      </c>
      <c r="S7953">
        <v>0</v>
      </c>
      <c r="T7953">
        <v>0</v>
      </c>
      <c r="U7953">
        <v>0</v>
      </c>
      <c r="V7953">
        <v>0</v>
      </c>
      <c r="W7953">
        <v>0</v>
      </c>
      <c r="X7953">
        <v>0</v>
      </c>
      <c r="Y7953">
        <v>0</v>
      </c>
      <c r="Z7953">
        <v>0</v>
      </c>
      <c r="AA7953">
        <v>0</v>
      </c>
      <c r="AB7953">
        <v>0</v>
      </c>
      <c r="AC7953">
        <v>0</v>
      </c>
    </row>
    <row r="7954" spans="1:29">
      <c r="A7954" t="s">
        <v>16964</v>
      </c>
      <c r="B7954" t="s">
        <v>19</v>
      </c>
      <c r="C7954">
        <v>0</v>
      </c>
      <c r="D7954">
        <v>0</v>
      </c>
      <c r="E7954">
        <v>0</v>
      </c>
      <c r="F7954">
        <v>0</v>
      </c>
      <c r="G7954">
        <v>0</v>
      </c>
      <c r="H7954">
        <v>0</v>
      </c>
      <c r="I7954">
        <v>0</v>
      </c>
      <c r="J7954">
        <v>0</v>
      </c>
      <c r="K7954">
        <v>0</v>
      </c>
      <c r="L7954">
        <v>0</v>
      </c>
      <c r="M7954">
        <v>0</v>
      </c>
      <c r="N7954">
        <v>0</v>
      </c>
      <c r="O7954">
        <v>0</v>
      </c>
      <c r="P7954">
        <v>0</v>
      </c>
      <c r="Q7954">
        <v>0</v>
      </c>
      <c r="R7954">
        <v>0</v>
      </c>
      <c r="S7954">
        <v>0</v>
      </c>
      <c r="T7954">
        <v>0</v>
      </c>
      <c r="U7954">
        <v>0</v>
      </c>
      <c r="V7954">
        <v>0</v>
      </c>
      <c r="W7954">
        <v>0</v>
      </c>
      <c r="X7954">
        <v>0</v>
      </c>
      <c r="Y7954">
        <v>0</v>
      </c>
      <c r="Z7954">
        <v>0</v>
      </c>
      <c r="AA7954">
        <v>0</v>
      </c>
      <c r="AB7954">
        <v>0</v>
      </c>
      <c r="AC7954">
        <v>0</v>
      </c>
    </row>
    <row r="7955" spans="1:29">
      <c r="A7955" t="s">
        <v>16965</v>
      </c>
      <c r="B7955" t="s">
        <v>19</v>
      </c>
      <c r="C7955">
        <v>0</v>
      </c>
      <c r="D7955">
        <v>0</v>
      </c>
      <c r="E7955">
        <v>0</v>
      </c>
      <c r="F7955">
        <v>0</v>
      </c>
      <c r="G7955">
        <v>0</v>
      </c>
      <c r="H7955">
        <v>0</v>
      </c>
      <c r="I7955">
        <v>0</v>
      </c>
      <c r="J7955">
        <v>0</v>
      </c>
      <c r="K7955">
        <v>0</v>
      </c>
      <c r="L7955">
        <v>0</v>
      </c>
      <c r="M7955">
        <v>0</v>
      </c>
      <c r="N7955">
        <v>0</v>
      </c>
      <c r="O7955">
        <v>0</v>
      </c>
      <c r="P7955">
        <v>0</v>
      </c>
      <c r="Q7955">
        <v>0</v>
      </c>
      <c r="R7955">
        <v>0</v>
      </c>
      <c r="S7955">
        <v>0</v>
      </c>
      <c r="T7955">
        <v>0</v>
      </c>
      <c r="U7955">
        <v>0</v>
      </c>
      <c r="V7955">
        <v>0</v>
      </c>
      <c r="W7955">
        <v>0</v>
      </c>
      <c r="X7955">
        <v>0</v>
      </c>
      <c r="Y7955">
        <v>0</v>
      </c>
      <c r="Z7955">
        <v>0</v>
      </c>
      <c r="AA7955">
        <v>0</v>
      </c>
      <c r="AB7955">
        <v>0</v>
      </c>
      <c r="AC7955">
        <v>0</v>
      </c>
    </row>
    <row r="7956" spans="1:29">
      <c r="A7956" t="s">
        <v>16966</v>
      </c>
      <c r="B7956" t="s">
        <v>19</v>
      </c>
      <c r="C7956">
        <v>0</v>
      </c>
      <c r="D7956">
        <v>0</v>
      </c>
      <c r="E7956">
        <v>0</v>
      </c>
      <c r="F7956">
        <v>0</v>
      </c>
      <c r="G7956">
        <v>0</v>
      </c>
      <c r="H7956">
        <v>0</v>
      </c>
      <c r="I7956">
        <v>0</v>
      </c>
      <c r="J7956">
        <v>0</v>
      </c>
      <c r="K7956">
        <v>0</v>
      </c>
      <c r="L7956">
        <v>0</v>
      </c>
      <c r="M7956">
        <v>0</v>
      </c>
      <c r="N7956">
        <v>0</v>
      </c>
      <c r="O7956">
        <v>0</v>
      </c>
      <c r="P7956">
        <v>0</v>
      </c>
      <c r="Q7956">
        <v>0</v>
      </c>
      <c r="R7956">
        <v>0</v>
      </c>
      <c r="S7956">
        <v>0</v>
      </c>
      <c r="T7956">
        <v>0</v>
      </c>
      <c r="U7956">
        <v>0</v>
      </c>
      <c r="V7956">
        <v>0</v>
      </c>
      <c r="W7956">
        <v>0</v>
      </c>
      <c r="X7956">
        <v>0</v>
      </c>
      <c r="Y7956">
        <v>0</v>
      </c>
      <c r="Z7956">
        <v>0</v>
      </c>
      <c r="AA7956">
        <v>0</v>
      </c>
      <c r="AB7956">
        <v>0</v>
      </c>
      <c r="AC7956">
        <v>0</v>
      </c>
    </row>
    <row r="7957" spans="1:29">
      <c r="A7957" t="s">
        <v>16967</v>
      </c>
      <c r="B7957" t="s">
        <v>19</v>
      </c>
      <c r="C7957">
        <v>0</v>
      </c>
      <c r="D7957">
        <v>0</v>
      </c>
      <c r="E7957">
        <v>0</v>
      </c>
      <c r="F7957">
        <v>0</v>
      </c>
      <c r="G7957">
        <v>0</v>
      </c>
      <c r="H7957">
        <v>0</v>
      </c>
      <c r="I7957">
        <v>0</v>
      </c>
      <c r="J7957">
        <v>0</v>
      </c>
      <c r="K7957">
        <v>0</v>
      </c>
      <c r="L7957">
        <v>0</v>
      </c>
      <c r="M7957">
        <v>0</v>
      </c>
      <c r="N7957">
        <v>0</v>
      </c>
      <c r="O7957">
        <v>0</v>
      </c>
      <c r="P7957">
        <v>0</v>
      </c>
      <c r="Q7957">
        <v>0</v>
      </c>
      <c r="R7957">
        <v>0</v>
      </c>
      <c r="S7957">
        <v>0</v>
      </c>
      <c r="T7957">
        <v>0</v>
      </c>
      <c r="U7957">
        <v>0</v>
      </c>
      <c r="V7957">
        <v>0</v>
      </c>
      <c r="W7957">
        <v>0</v>
      </c>
      <c r="X7957">
        <v>0</v>
      </c>
      <c r="Y7957">
        <v>0</v>
      </c>
      <c r="Z7957">
        <v>0</v>
      </c>
      <c r="AA7957">
        <v>0</v>
      </c>
      <c r="AB7957">
        <v>0</v>
      </c>
      <c r="AC7957">
        <v>0</v>
      </c>
    </row>
    <row r="7958" spans="1:29">
      <c r="A7958" t="s">
        <v>16968</v>
      </c>
      <c r="B7958" t="s">
        <v>19</v>
      </c>
      <c r="C7958">
        <v>0</v>
      </c>
      <c r="D7958">
        <v>0</v>
      </c>
      <c r="E7958">
        <v>0</v>
      </c>
      <c r="F7958">
        <v>0</v>
      </c>
      <c r="G7958">
        <v>0</v>
      </c>
      <c r="H7958">
        <v>0</v>
      </c>
      <c r="I7958">
        <v>0</v>
      </c>
      <c r="J7958">
        <v>0</v>
      </c>
      <c r="K7958">
        <v>0</v>
      </c>
      <c r="L7958">
        <v>0</v>
      </c>
      <c r="M7958">
        <v>0</v>
      </c>
      <c r="N7958">
        <v>0</v>
      </c>
      <c r="O7958">
        <v>0</v>
      </c>
      <c r="P7958">
        <v>0</v>
      </c>
      <c r="Q7958">
        <v>0</v>
      </c>
      <c r="R7958">
        <v>0</v>
      </c>
      <c r="S7958">
        <v>0</v>
      </c>
      <c r="T7958">
        <v>0</v>
      </c>
      <c r="U7958">
        <v>0</v>
      </c>
      <c r="V7958">
        <v>0</v>
      </c>
      <c r="W7958">
        <v>0</v>
      </c>
      <c r="X7958">
        <v>0</v>
      </c>
      <c r="Y7958">
        <v>0</v>
      </c>
      <c r="Z7958">
        <v>0</v>
      </c>
      <c r="AA7958">
        <v>0</v>
      </c>
      <c r="AB7958">
        <v>0</v>
      </c>
      <c r="AC7958">
        <v>0</v>
      </c>
    </row>
    <row r="7959" spans="1:29">
      <c r="A7959" t="s">
        <v>16969</v>
      </c>
      <c r="B7959" t="s">
        <v>19</v>
      </c>
      <c r="C7959" s="2">
        <v>590187000000</v>
      </c>
      <c r="D7959" s="2">
        <v>567818000000</v>
      </c>
      <c r="E7959" s="2">
        <v>542572000000</v>
      </c>
      <c r="F7959" s="2">
        <v>517125000000</v>
      </c>
      <c r="G7959" s="2">
        <v>489768000000</v>
      </c>
      <c r="H7959" s="2">
        <v>462889000000</v>
      </c>
      <c r="I7959" s="2">
        <v>435595000000</v>
      </c>
      <c r="J7959" s="2">
        <v>406697000000</v>
      </c>
      <c r="K7959" s="2">
        <v>376508000000</v>
      </c>
      <c r="L7959" s="2">
        <v>344722000000</v>
      </c>
      <c r="M7959" s="2">
        <v>311489000000</v>
      </c>
      <c r="N7959" s="2">
        <v>276498000000</v>
      </c>
      <c r="O7959" s="2">
        <v>239845000000</v>
      </c>
      <c r="P7959" s="2">
        <v>201388000000</v>
      </c>
      <c r="Q7959" s="2">
        <v>161705000000</v>
      </c>
      <c r="R7959" s="2">
        <v>149494000000</v>
      </c>
      <c r="S7959" s="2">
        <v>138181000000</v>
      </c>
      <c r="T7959" s="2">
        <v>126880000000</v>
      </c>
      <c r="U7959" s="2">
        <v>116345000000</v>
      </c>
      <c r="V7959" s="2">
        <v>106664000000</v>
      </c>
      <c r="W7959" s="2">
        <v>97088500000</v>
      </c>
      <c r="X7959" s="2">
        <v>88390100000</v>
      </c>
      <c r="Y7959" s="2">
        <v>79900500000</v>
      </c>
      <c r="Z7959" s="2">
        <v>72343700000</v>
      </c>
      <c r="AA7959" s="2">
        <v>64850400000</v>
      </c>
      <c r="AB7959" s="2">
        <v>57451900000</v>
      </c>
      <c r="AC7959" s="2">
        <v>50774900000</v>
      </c>
    </row>
    <row r="7960" spans="1:29">
      <c r="A7960" t="s">
        <v>16970</v>
      </c>
      <c r="B7960" t="s">
        <v>19</v>
      </c>
      <c r="C7960">
        <v>0</v>
      </c>
      <c r="D7960">
        <v>0</v>
      </c>
      <c r="E7960">
        <v>0</v>
      </c>
      <c r="F7960">
        <v>0</v>
      </c>
      <c r="G7960">
        <v>0</v>
      </c>
      <c r="H7960">
        <v>0</v>
      </c>
      <c r="I7960">
        <v>0</v>
      </c>
      <c r="J7960">
        <v>0</v>
      </c>
      <c r="K7960">
        <v>0</v>
      </c>
      <c r="L7960">
        <v>0</v>
      </c>
      <c r="M7960">
        <v>0</v>
      </c>
      <c r="N7960">
        <v>0</v>
      </c>
      <c r="O7960">
        <v>0</v>
      </c>
      <c r="P7960">
        <v>0</v>
      </c>
      <c r="Q7960">
        <v>0</v>
      </c>
      <c r="R7960">
        <v>0</v>
      </c>
      <c r="S7960">
        <v>0</v>
      </c>
      <c r="T7960">
        <v>0</v>
      </c>
      <c r="U7960">
        <v>0</v>
      </c>
      <c r="V7960">
        <v>0</v>
      </c>
      <c r="W7960">
        <v>0</v>
      </c>
      <c r="X7960">
        <v>0</v>
      </c>
      <c r="Y7960">
        <v>0</v>
      </c>
      <c r="Z7960">
        <v>0</v>
      </c>
      <c r="AA7960">
        <v>0</v>
      </c>
      <c r="AB7960">
        <v>0</v>
      </c>
      <c r="AC7960">
        <v>0</v>
      </c>
    </row>
    <row r="7961" spans="1:29">
      <c r="A7961" t="s">
        <v>16971</v>
      </c>
      <c r="B7961" t="s">
        <v>19</v>
      </c>
      <c r="C7961">
        <v>0</v>
      </c>
      <c r="D7961">
        <v>0</v>
      </c>
      <c r="E7961">
        <v>0</v>
      </c>
      <c r="F7961">
        <v>0</v>
      </c>
      <c r="G7961">
        <v>0</v>
      </c>
      <c r="H7961">
        <v>0</v>
      </c>
      <c r="I7961">
        <v>0</v>
      </c>
      <c r="J7961">
        <v>0</v>
      </c>
      <c r="K7961">
        <v>0</v>
      </c>
      <c r="L7961">
        <v>0</v>
      </c>
      <c r="M7961">
        <v>0</v>
      </c>
      <c r="N7961">
        <v>0</v>
      </c>
      <c r="O7961">
        <v>0</v>
      </c>
      <c r="P7961">
        <v>0</v>
      </c>
      <c r="Q7961">
        <v>0</v>
      </c>
      <c r="R7961">
        <v>0</v>
      </c>
      <c r="S7961">
        <v>0</v>
      </c>
      <c r="T7961">
        <v>0</v>
      </c>
      <c r="U7961">
        <v>0</v>
      </c>
      <c r="V7961">
        <v>0</v>
      </c>
      <c r="W7961">
        <v>0</v>
      </c>
      <c r="X7961">
        <v>0</v>
      </c>
      <c r="Y7961">
        <v>0</v>
      </c>
      <c r="Z7961">
        <v>0</v>
      </c>
      <c r="AA7961">
        <v>0</v>
      </c>
      <c r="AB7961">
        <v>0</v>
      </c>
      <c r="AC7961">
        <v>0</v>
      </c>
    </row>
    <row r="7962" spans="1:29">
      <c r="A7962" t="s">
        <v>16972</v>
      </c>
      <c r="B7962" t="s">
        <v>19</v>
      </c>
      <c r="C7962">
        <v>0</v>
      </c>
      <c r="D7962">
        <v>0</v>
      </c>
      <c r="E7962">
        <v>0</v>
      </c>
      <c r="F7962">
        <v>0</v>
      </c>
      <c r="G7962">
        <v>0</v>
      </c>
      <c r="H7962">
        <v>0</v>
      </c>
      <c r="I7962">
        <v>0</v>
      </c>
      <c r="J7962">
        <v>0</v>
      </c>
      <c r="K7962">
        <v>0</v>
      </c>
      <c r="L7962">
        <v>0</v>
      </c>
      <c r="M7962">
        <v>0</v>
      </c>
      <c r="N7962">
        <v>0</v>
      </c>
      <c r="O7962">
        <v>0</v>
      </c>
      <c r="P7962">
        <v>0</v>
      </c>
      <c r="Q7962">
        <v>0</v>
      </c>
      <c r="R7962">
        <v>0</v>
      </c>
      <c r="S7962">
        <v>0</v>
      </c>
      <c r="T7962">
        <v>0</v>
      </c>
      <c r="U7962">
        <v>0</v>
      </c>
      <c r="V7962">
        <v>0</v>
      </c>
      <c r="W7962">
        <v>0</v>
      </c>
      <c r="X7962">
        <v>0</v>
      </c>
      <c r="Y7962">
        <v>0</v>
      </c>
      <c r="Z7962">
        <v>0</v>
      </c>
      <c r="AA7962">
        <v>0</v>
      </c>
      <c r="AB7962">
        <v>0</v>
      </c>
      <c r="AC7962">
        <v>0</v>
      </c>
    </row>
    <row r="7963" spans="1:29">
      <c r="A7963" t="s">
        <v>16973</v>
      </c>
      <c r="B7963" t="s">
        <v>19</v>
      </c>
      <c r="C7963">
        <v>0</v>
      </c>
      <c r="D7963">
        <v>0</v>
      </c>
      <c r="E7963">
        <v>0</v>
      </c>
      <c r="F7963">
        <v>0</v>
      </c>
      <c r="G7963">
        <v>0</v>
      </c>
      <c r="H7963">
        <v>0</v>
      </c>
      <c r="I7963">
        <v>0</v>
      </c>
      <c r="J7963">
        <v>0</v>
      </c>
      <c r="K7963">
        <v>0</v>
      </c>
      <c r="L7963">
        <v>0</v>
      </c>
      <c r="M7963">
        <v>0</v>
      </c>
      <c r="N7963">
        <v>0</v>
      </c>
      <c r="O7963">
        <v>0</v>
      </c>
      <c r="P7963">
        <v>0</v>
      </c>
      <c r="Q7963">
        <v>0</v>
      </c>
      <c r="R7963">
        <v>0</v>
      </c>
      <c r="S7963">
        <v>0</v>
      </c>
      <c r="T7963">
        <v>0</v>
      </c>
      <c r="U7963">
        <v>0</v>
      </c>
      <c r="V7963">
        <v>0</v>
      </c>
      <c r="W7963">
        <v>0</v>
      </c>
      <c r="X7963">
        <v>0</v>
      </c>
      <c r="Y7963">
        <v>0</v>
      </c>
      <c r="Z7963">
        <v>0</v>
      </c>
      <c r="AA7963">
        <v>0</v>
      </c>
      <c r="AB7963">
        <v>0</v>
      </c>
      <c r="AC7963">
        <v>0</v>
      </c>
    </row>
    <row r="7964" spans="1:29">
      <c r="A7964" t="s">
        <v>16974</v>
      </c>
      <c r="B7964" t="s">
        <v>19</v>
      </c>
      <c r="C7964">
        <v>0</v>
      </c>
      <c r="D7964">
        <v>0</v>
      </c>
      <c r="E7964">
        <v>0</v>
      </c>
      <c r="F7964">
        <v>0</v>
      </c>
      <c r="G7964">
        <v>0</v>
      </c>
      <c r="H7964">
        <v>0</v>
      </c>
      <c r="I7964">
        <v>0</v>
      </c>
      <c r="J7964">
        <v>0</v>
      </c>
      <c r="K7964">
        <v>0</v>
      </c>
      <c r="L7964">
        <v>0</v>
      </c>
      <c r="M7964">
        <v>0</v>
      </c>
      <c r="N7964">
        <v>0</v>
      </c>
      <c r="O7964">
        <v>0</v>
      </c>
      <c r="P7964">
        <v>0</v>
      </c>
      <c r="Q7964">
        <v>0</v>
      </c>
      <c r="R7964">
        <v>0</v>
      </c>
      <c r="S7964">
        <v>0</v>
      </c>
      <c r="T7964">
        <v>0</v>
      </c>
      <c r="U7964">
        <v>0</v>
      </c>
      <c r="V7964">
        <v>0</v>
      </c>
      <c r="W7964">
        <v>0</v>
      </c>
      <c r="X7964">
        <v>0</v>
      </c>
      <c r="Y7964">
        <v>0</v>
      </c>
      <c r="Z7964">
        <v>0</v>
      </c>
      <c r="AA7964">
        <v>0</v>
      </c>
      <c r="AB7964">
        <v>0</v>
      </c>
      <c r="AC7964">
        <v>0</v>
      </c>
    </row>
    <row r="7965" spans="1:29">
      <c r="A7965" t="s">
        <v>16975</v>
      </c>
      <c r="B7965" t="s">
        <v>19</v>
      </c>
      <c r="C7965">
        <v>0</v>
      </c>
      <c r="D7965">
        <v>0</v>
      </c>
      <c r="E7965">
        <v>0</v>
      </c>
      <c r="F7965">
        <v>0</v>
      </c>
      <c r="G7965">
        <v>0</v>
      </c>
      <c r="H7965">
        <v>0</v>
      </c>
      <c r="I7965">
        <v>0</v>
      </c>
      <c r="J7965">
        <v>0</v>
      </c>
      <c r="K7965">
        <v>0</v>
      </c>
      <c r="L7965">
        <v>0</v>
      </c>
      <c r="M7965">
        <v>0</v>
      </c>
      <c r="N7965">
        <v>0</v>
      </c>
      <c r="O7965">
        <v>0</v>
      </c>
      <c r="P7965">
        <v>0</v>
      </c>
      <c r="Q7965">
        <v>0</v>
      </c>
      <c r="R7965">
        <v>0</v>
      </c>
      <c r="S7965">
        <v>0</v>
      </c>
      <c r="T7965">
        <v>0</v>
      </c>
      <c r="U7965">
        <v>0</v>
      </c>
      <c r="V7965">
        <v>0</v>
      </c>
      <c r="W7965">
        <v>0</v>
      </c>
      <c r="X7965">
        <v>0</v>
      </c>
      <c r="Y7965">
        <v>0</v>
      </c>
      <c r="Z7965">
        <v>0</v>
      </c>
      <c r="AA7965">
        <v>0</v>
      </c>
      <c r="AB7965">
        <v>0</v>
      </c>
      <c r="AC7965">
        <v>0</v>
      </c>
    </row>
    <row r="7966" spans="1:29">
      <c r="A7966" t="s">
        <v>16976</v>
      </c>
      <c r="B7966" t="s">
        <v>19</v>
      </c>
      <c r="C7966">
        <v>0</v>
      </c>
      <c r="D7966">
        <v>0</v>
      </c>
      <c r="E7966">
        <v>0</v>
      </c>
      <c r="F7966">
        <v>0</v>
      </c>
      <c r="G7966">
        <v>0</v>
      </c>
      <c r="H7966">
        <v>0</v>
      </c>
      <c r="I7966">
        <v>0</v>
      </c>
      <c r="J7966">
        <v>0</v>
      </c>
      <c r="K7966">
        <v>0</v>
      </c>
      <c r="L7966">
        <v>0</v>
      </c>
      <c r="M7966">
        <v>0</v>
      </c>
      <c r="N7966">
        <v>0</v>
      </c>
      <c r="O7966">
        <v>0</v>
      </c>
      <c r="P7966">
        <v>0</v>
      </c>
      <c r="Q7966">
        <v>0</v>
      </c>
      <c r="R7966">
        <v>0</v>
      </c>
      <c r="S7966">
        <v>0</v>
      </c>
      <c r="T7966">
        <v>0</v>
      </c>
      <c r="U7966">
        <v>0</v>
      </c>
      <c r="V7966">
        <v>0</v>
      </c>
      <c r="W7966">
        <v>0</v>
      </c>
      <c r="X7966">
        <v>0</v>
      </c>
      <c r="Y7966">
        <v>0</v>
      </c>
      <c r="Z7966">
        <v>0</v>
      </c>
      <c r="AA7966">
        <v>0</v>
      </c>
      <c r="AB7966">
        <v>0</v>
      </c>
      <c r="AC7966">
        <v>0</v>
      </c>
    </row>
    <row r="7967" spans="1:29">
      <c r="A7967" t="s">
        <v>16977</v>
      </c>
      <c r="B7967" t="s">
        <v>19</v>
      </c>
      <c r="C7967">
        <v>0</v>
      </c>
      <c r="D7967">
        <v>0</v>
      </c>
      <c r="E7967">
        <v>0</v>
      </c>
      <c r="F7967">
        <v>0</v>
      </c>
      <c r="G7967">
        <v>0</v>
      </c>
      <c r="H7967">
        <v>0</v>
      </c>
      <c r="I7967">
        <v>0</v>
      </c>
      <c r="J7967">
        <v>0</v>
      </c>
      <c r="K7967">
        <v>0</v>
      </c>
      <c r="L7967">
        <v>0</v>
      </c>
      <c r="M7967">
        <v>0</v>
      </c>
      <c r="N7967">
        <v>0</v>
      </c>
      <c r="O7967">
        <v>0</v>
      </c>
      <c r="P7967">
        <v>0</v>
      </c>
      <c r="Q7967">
        <v>0</v>
      </c>
      <c r="R7967">
        <v>0</v>
      </c>
      <c r="S7967">
        <v>0</v>
      </c>
      <c r="T7967">
        <v>0</v>
      </c>
      <c r="U7967">
        <v>0</v>
      </c>
      <c r="V7967">
        <v>0</v>
      </c>
      <c r="W7967">
        <v>0</v>
      </c>
      <c r="X7967">
        <v>0</v>
      </c>
      <c r="Y7967">
        <v>0</v>
      </c>
      <c r="Z7967">
        <v>0</v>
      </c>
      <c r="AA7967">
        <v>0</v>
      </c>
      <c r="AB7967">
        <v>0</v>
      </c>
      <c r="AC7967">
        <v>0</v>
      </c>
    </row>
    <row r="7968" spans="1:29">
      <c r="A7968" t="s">
        <v>16978</v>
      </c>
      <c r="B7968" t="s">
        <v>19</v>
      </c>
      <c r="C7968">
        <v>0</v>
      </c>
      <c r="D7968">
        <v>0</v>
      </c>
      <c r="E7968">
        <v>0</v>
      </c>
      <c r="F7968">
        <v>0</v>
      </c>
      <c r="G7968">
        <v>0</v>
      </c>
      <c r="H7968">
        <v>0</v>
      </c>
      <c r="I7968">
        <v>0</v>
      </c>
      <c r="J7968">
        <v>0</v>
      </c>
      <c r="K7968">
        <v>0</v>
      </c>
      <c r="L7968">
        <v>0</v>
      </c>
      <c r="M7968">
        <v>0</v>
      </c>
      <c r="N7968">
        <v>0</v>
      </c>
      <c r="O7968">
        <v>0</v>
      </c>
      <c r="P7968">
        <v>0</v>
      </c>
      <c r="Q7968">
        <v>0</v>
      </c>
      <c r="R7968">
        <v>0</v>
      </c>
      <c r="S7968">
        <v>0</v>
      </c>
      <c r="T7968">
        <v>0</v>
      </c>
      <c r="U7968">
        <v>0</v>
      </c>
      <c r="V7968">
        <v>0</v>
      </c>
      <c r="W7968">
        <v>0</v>
      </c>
      <c r="X7968">
        <v>0</v>
      </c>
      <c r="Y7968">
        <v>0</v>
      </c>
      <c r="Z7968">
        <v>0</v>
      </c>
      <c r="AA7968">
        <v>0</v>
      </c>
      <c r="AB7968">
        <v>0</v>
      </c>
      <c r="AC7968">
        <v>0</v>
      </c>
    </row>
    <row r="7969" spans="1:29">
      <c r="A7969" t="s">
        <v>16979</v>
      </c>
      <c r="B7969" t="s">
        <v>19</v>
      </c>
      <c r="C7969">
        <v>0</v>
      </c>
      <c r="D7969">
        <v>0</v>
      </c>
      <c r="E7969">
        <v>0</v>
      </c>
      <c r="F7969">
        <v>0</v>
      </c>
      <c r="G7969">
        <v>0</v>
      </c>
      <c r="H7969">
        <v>0</v>
      </c>
      <c r="I7969">
        <v>0</v>
      </c>
      <c r="J7969">
        <v>0</v>
      </c>
      <c r="K7969">
        <v>0</v>
      </c>
      <c r="L7969">
        <v>0</v>
      </c>
      <c r="M7969">
        <v>0</v>
      </c>
      <c r="N7969">
        <v>0</v>
      </c>
      <c r="O7969">
        <v>0</v>
      </c>
      <c r="P7969">
        <v>0</v>
      </c>
      <c r="Q7969">
        <v>0</v>
      </c>
      <c r="R7969">
        <v>0</v>
      </c>
      <c r="S7969">
        <v>0</v>
      </c>
      <c r="T7969">
        <v>0</v>
      </c>
      <c r="U7969">
        <v>0</v>
      </c>
      <c r="V7969">
        <v>0</v>
      </c>
      <c r="W7969">
        <v>0</v>
      </c>
      <c r="X7969">
        <v>0</v>
      </c>
      <c r="Y7969">
        <v>0</v>
      </c>
      <c r="Z7969">
        <v>0</v>
      </c>
      <c r="AA7969">
        <v>0</v>
      </c>
      <c r="AB7969">
        <v>0</v>
      </c>
      <c r="AC7969">
        <v>0</v>
      </c>
    </row>
    <row r="7970" spans="1:29">
      <c r="A7970" t="s">
        <v>16980</v>
      </c>
      <c r="B7970" t="s">
        <v>19</v>
      </c>
      <c r="C7970">
        <v>0</v>
      </c>
      <c r="D7970">
        <v>0</v>
      </c>
      <c r="E7970">
        <v>0</v>
      </c>
      <c r="F7970">
        <v>0</v>
      </c>
      <c r="G7970">
        <v>0</v>
      </c>
      <c r="H7970">
        <v>0</v>
      </c>
      <c r="I7970">
        <v>0</v>
      </c>
      <c r="J7970">
        <v>0</v>
      </c>
      <c r="K7970">
        <v>0</v>
      </c>
      <c r="L7970">
        <v>0</v>
      </c>
      <c r="M7970">
        <v>0</v>
      </c>
      <c r="N7970">
        <v>0</v>
      </c>
      <c r="O7970">
        <v>0</v>
      </c>
      <c r="P7970">
        <v>0</v>
      </c>
      <c r="Q7970">
        <v>0</v>
      </c>
      <c r="R7970">
        <v>0</v>
      </c>
      <c r="S7970">
        <v>0</v>
      </c>
      <c r="T7970">
        <v>0</v>
      </c>
      <c r="U7970">
        <v>0</v>
      </c>
      <c r="V7970">
        <v>0</v>
      </c>
      <c r="W7970">
        <v>0</v>
      </c>
      <c r="X7970">
        <v>0</v>
      </c>
      <c r="Y7970">
        <v>0</v>
      </c>
      <c r="Z7970">
        <v>0</v>
      </c>
      <c r="AA7970">
        <v>0</v>
      </c>
      <c r="AB7970">
        <v>0</v>
      </c>
      <c r="AC7970">
        <v>0</v>
      </c>
    </row>
    <row r="7971" spans="1:29">
      <c r="A7971" t="s">
        <v>16981</v>
      </c>
      <c r="B7971" t="s">
        <v>19</v>
      </c>
      <c r="C7971" s="2">
        <v>1064760000000</v>
      </c>
      <c r="D7971" s="2">
        <v>2713710000000</v>
      </c>
      <c r="E7971" s="2">
        <v>3732930000000</v>
      </c>
      <c r="F7971" s="2">
        <v>5287610000000</v>
      </c>
      <c r="G7971" s="2">
        <v>7422660000000</v>
      </c>
      <c r="H7971" s="2">
        <v>10316800000000</v>
      </c>
      <c r="I7971" s="2">
        <v>13973600000000</v>
      </c>
      <c r="J7971" s="2">
        <v>17616600000000</v>
      </c>
      <c r="K7971" s="2">
        <v>21203500000000</v>
      </c>
      <c r="L7971" s="2">
        <v>24772000000000</v>
      </c>
      <c r="M7971" s="2">
        <v>28367100000000</v>
      </c>
      <c r="N7971" s="2">
        <v>31970500000000</v>
      </c>
      <c r="O7971" s="2">
        <v>34810500000000</v>
      </c>
      <c r="P7971" s="2">
        <v>37229900000000</v>
      </c>
      <c r="Q7971" s="2">
        <v>40277300000000</v>
      </c>
      <c r="R7971" s="2">
        <v>42889100000000</v>
      </c>
      <c r="S7971" s="2">
        <v>44994800000000</v>
      </c>
      <c r="T7971" s="2">
        <v>46382900000000</v>
      </c>
      <c r="U7971" s="2">
        <v>46995600000000</v>
      </c>
      <c r="V7971" s="2">
        <v>47550200000000</v>
      </c>
      <c r="W7971" s="2">
        <v>48058000000000</v>
      </c>
      <c r="X7971" s="2">
        <v>48506100000000</v>
      </c>
      <c r="Y7971" s="2">
        <v>48860200000000</v>
      </c>
      <c r="Z7971" s="2">
        <v>49097500000000</v>
      </c>
      <c r="AA7971" s="2">
        <v>49311900000000</v>
      </c>
      <c r="AB7971" s="2">
        <v>49499600000000</v>
      </c>
      <c r="AC7971" s="2">
        <v>49680300000000</v>
      </c>
    </row>
    <row r="7972" spans="1:29">
      <c r="A7972" t="s">
        <v>16982</v>
      </c>
      <c r="B7972" t="s">
        <v>19</v>
      </c>
      <c r="C7972">
        <v>0</v>
      </c>
      <c r="D7972">
        <v>0</v>
      </c>
      <c r="E7972">
        <v>0</v>
      </c>
      <c r="F7972">
        <v>0</v>
      </c>
      <c r="G7972">
        <v>0</v>
      </c>
      <c r="H7972">
        <v>0</v>
      </c>
      <c r="I7972">
        <v>0</v>
      </c>
      <c r="J7972">
        <v>0</v>
      </c>
      <c r="K7972">
        <v>0</v>
      </c>
      <c r="L7972">
        <v>0</v>
      </c>
      <c r="M7972">
        <v>0</v>
      </c>
      <c r="N7972">
        <v>0</v>
      </c>
      <c r="O7972">
        <v>0</v>
      </c>
      <c r="P7972">
        <v>0</v>
      </c>
      <c r="Q7972">
        <v>0</v>
      </c>
      <c r="R7972">
        <v>0</v>
      </c>
      <c r="S7972">
        <v>0</v>
      </c>
      <c r="T7972">
        <v>0</v>
      </c>
      <c r="U7972">
        <v>0</v>
      </c>
      <c r="V7972">
        <v>0</v>
      </c>
      <c r="W7972">
        <v>0</v>
      </c>
      <c r="X7972">
        <v>0</v>
      </c>
      <c r="Y7972">
        <v>0</v>
      </c>
      <c r="Z7972">
        <v>0</v>
      </c>
      <c r="AA7972">
        <v>0</v>
      </c>
      <c r="AB7972">
        <v>0</v>
      </c>
      <c r="AC7972">
        <v>0</v>
      </c>
    </row>
    <row r="7973" spans="1:29">
      <c r="A7973" t="s">
        <v>16983</v>
      </c>
      <c r="B7973" t="s">
        <v>19</v>
      </c>
      <c r="C7973">
        <v>0</v>
      </c>
      <c r="D7973">
        <v>0</v>
      </c>
      <c r="E7973">
        <v>0</v>
      </c>
      <c r="F7973">
        <v>0</v>
      </c>
      <c r="G7973">
        <v>0</v>
      </c>
      <c r="H7973">
        <v>0</v>
      </c>
      <c r="I7973">
        <v>0</v>
      </c>
      <c r="J7973">
        <v>0</v>
      </c>
      <c r="K7973">
        <v>0</v>
      </c>
      <c r="L7973">
        <v>0</v>
      </c>
      <c r="M7973">
        <v>0</v>
      </c>
      <c r="N7973">
        <v>0</v>
      </c>
      <c r="O7973">
        <v>0</v>
      </c>
      <c r="P7973">
        <v>0</v>
      </c>
      <c r="Q7973">
        <v>0</v>
      </c>
      <c r="R7973">
        <v>0</v>
      </c>
      <c r="S7973">
        <v>0</v>
      </c>
      <c r="T7973">
        <v>0</v>
      </c>
      <c r="U7973">
        <v>0</v>
      </c>
      <c r="V7973">
        <v>0</v>
      </c>
      <c r="W7973">
        <v>0</v>
      </c>
      <c r="X7973">
        <v>0</v>
      </c>
      <c r="Y7973">
        <v>0</v>
      </c>
      <c r="Z7973">
        <v>0</v>
      </c>
      <c r="AA7973">
        <v>0</v>
      </c>
      <c r="AB7973">
        <v>0</v>
      </c>
      <c r="AC7973">
        <v>0</v>
      </c>
    </row>
    <row r="7974" spans="1:29">
      <c r="A7974" t="s">
        <v>16984</v>
      </c>
      <c r="B7974" t="s">
        <v>19</v>
      </c>
      <c r="C7974">
        <v>0</v>
      </c>
      <c r="D7974">
        <v>0</v>
      </c>
      <c r="E7974">
        <v>0</v>
      </c>
      <c r="F7974">
        <v>0</v>
      </c>
      <c r="G7974">
        <v>0</v>
      </c>
      <c r="H7974">
        <v>0</v>
      </c>
      <c r="I7974">
        <v>0</v>
      </c>
      <c r="J7974">
        <v>0</v>
      </c>
      <c r="K7974">
        <v>0</v>
      </c>
      <c r="L7974">
        <v>0</v>
      </c>
      <c r="M7974">
        <v>0</v>
      </c>
      <c r="N7974">
        <v>0</v>
      </c>
      <c r="O7974">
        <v>0</v>
      </c>
      <c r="P7974">
        <v>0</v>
      </c>
      <c r="Q7974">
        <v>0</v>
      </c>
      <c r="R7974">
        <v>0</v>
      </c>
      <c r="S7974">
        <v>0</v>
      </c>
      <c r="T7974">
        <v>0</v>
      </c>
      <c r="U7974">
        <v>0</v>
      </c>
      <c r="V7974">
        <v>0</v>
      </c>
      <c r="W7974">
        <v>0</v>
      </c>
      <c r="X7974">
        <v>0</v>
      </c>
      <c r="Y7974">
        <v>0</v>
      </c>
      <c r="Z7974">
        <v>0</v>
      </c>
      <c r="AA7974">
        <v>0</v>
      </c>
      <c r="AB7974">
        <v>0</v>
      </c>
      <c r="AC7974">
        <v>0</v>
      </c>
    </row>
    <row r="7975" spans="1:29">
      <c r="A7975" t="s">
        <v>16985</v>
      </c>
      <c r="B7975" t="s">
        <v>19</v>
      </c>
      <c r="C7975">
        <v>0</v>
      </c>
      <c r="D7975">
        <v>0</v>
      </c>
      <c r="E7975">
        <v>0</v>
      </c>
      <c r="F7975">
        <v>0</v>
      </c>
      <c r="G7975">
        <v>0</v>
      </c>
      <c r="H7975">
        <v>0</v>
      </c>
      <c r="I7975">
        <v>0</v>
      </c>
      <c r="J7975">
        <v>0</v>
      </c>
      <c r="K7975">
        <v>0</v>
      </c>
      <c r="L7975">
        <v>0</v>
      </c>
      <c r="M7975">
        <v>0</v>
      </c>
      <c r="N7975">
        <v>0</v>
      </c>
      <c r="O7975">
        <v>0</v>
      </c>
      <c r="P7975">
        <v>0</v>
      </c>
      <c r="Q7975">
        <v>0</v>
      </c>
      <c r="R7975">
        <v>0</v>
      </c>
      <c r="S7975">
        <v>0</v>
      </c>
      <c r="T7975">
        <v>0</v>
      </c>
      <c r="U7975">
        <v>0</v>
      </c>
      <c r="V7975">
        <v>0</v>
      </c>
      <c r="W7975">
        <v>0</v>
      </c>
      <c r="X7975">
        <v>0</v>
      </c>
      <c r="Y7975">
        <v>0</v>
      </c>
      <c r="Z7975">
        <v>0</v>
      </c>
      <c r="AA7975">
        <v>0</v>
      </c>
      <c r="AB7975">
        <v>0</v>
      </c>
      <c r="AC7975">
        <v>0</v>
      </c>
    </row>
    <row r="7976" spans="1:29">
      <c r="A7976" t="s">
        <v>16986</v>
      </c>
      <c r="B7976" t="s">
        <v>19</v>
      </c>
      <c r="C7976">
        <v>0</v>
      </c>
      <c r="D7976">
        <v>0</v>
      </c>
      <c r="E7976">
        <v>0</v>
      </c>
      <c r="F7976">
        <v>0</v>
      </c>
      <c r="G7976">
        <v>0</v>
      </c>
      <c r="H7976">
        <v>0</v>
      </c>
      <c r="I7976">
        <v>0</v>
      </c>
      <c r="J7976">
        <v>0</v>
      </c>
      <c r="K7976">
        <v>0</v>
      </c>
      <c r="L7976">
        <v>0</v>
      </c>
      <c r="M7976">
        <v>0</v>
      </c>
      <c r="N7976">
        <v>0</v>
      </c>
      <c r="O7976">
        <v>0</v>
      </c>
      <c r="P7976">
        <v>0</v>
      </c>
      <c r="Q7976">
        <v>0</v>
      </c>
      <c r="R7976">
        <v>0</v>
      </c>
      <c r="S7976">
        <v>0</v>
      </c>
      <c r="T7976">
        <v>0</v>
      </c>
      <c r="U7976">
        <v>0</v>
      </c>
      <c r="V7976">
        <v>0</v>
      </c>
      <c r="W7976">
        <v>0</v>
      </c>
      <c r="X7976">
        <v>0</v>
      </c>
      <c r="Y7976">
        <v>0</v>
      </c>
      <c r="Z7976">
        <v>0</v>
      </c>
      <c r="AA7976">
        <v>0</v>
      </c>
      <c r="AB7976">
        <v>0</v>
      </c>
      <c r="AC7976">
        <v>0</v>
      </c>
    </row>
    <row r="7977" spans="1:29">
      <c r="A7977" t="s">
        <v>16987</v>
      </c>
      <c r="B7977" t="s">
        <v>19</v>
      </c>
      <c r="C7977">
        <v>0</v>
      </c>
      <c r="D7977">
        <v>0</v>
      </c>
      <c r="E7977">
        <v>0</v>
      </c>
      <c r="F7977">
        <v>0</v>
      </c>
      <c r="G7977">
        <v>0</v>
      </c>
      <c r="H7977">
        <v>0</v>
      </c>
      <c r="I7977">
        <v>0</v>
      </c>
      <c r="J7977">
        <v>0</v>
      </c>
      <c r="K7977">
        <v>0</v>
      </c>
      <c r="L7977">
        <v>0</v>
      </c>
      <c r="M7977">
        <v>0</v>
      </c>
      <c r="N7977">
        <v>0</v>
      </c>
      <c r="O7977">
        <v>0</v>
      </c>
      <c r="P7977">
        <v>0</v>
      </c>
      <c r="Q7977">
        <v>0</v>
      </c>
      <c r="R7977">
        <v>0</v>
      </c>
      <c r="S7977">
        <v>0</v>
      </c>
      <c r="T7977">
        <v>0</v>
      </c>
      <c r="U7977">
        <v>0</v>
      </c>
      <c r="V7977">
        <v>0</v>
      </c>
      <c r="W7977">
        <v>0</v>
      </c>
      <c r="X7977">
        <v>0</v>
      </c>
      <c r="Y7977">
        <v>0</v>
      </c>
      <c r="Z7977">
        <v>0</v>
      </c>
      <c r="AA7977">
        <v>0</v>
      </c>
      <c r="AB7977">
        <v>0</v>
      </c>
      <c r="AC7977">
        <v>0</v>
      </c>
    </row>
    <row r="7978" spans="1:29">
      <c r="A7978" t="s">
        <v>16988</v>
      </c>
      <c r="B7978" t="s">
        <v>19</v>
      </c>
      <c r="C7978">
        <v>0</v>
      </c>
      <c r="D7978">
        <v>0</v>
      </c>
      <c r="E7978">
        <v>0</v>
      </c>
      <c r="F7978">
        <v>0</v>
      </c>
      <c r="G7978">
        <v>0</v>
      </c>
      <c r="H7978">
        <v>0</v>
      </c>
      <c r="I7978">
        <v>0</v>
      </c>
      <c r="J7978">
        <v>0</v>
      </c>
      <c r="K7978">
        <v>0</v>
      </c>
      <c r="L7978">
        <v>0</v>
      </c>
      <c r="M7978">
        <v>0</v>
      </c>
      <c r="N7978">
        <v>0</v>
      </c>
      <c r="O7978">
        <v>0</v>
      </c>
      <c r="P7978">
        <v>0</v>
      </c>
      <c r="Q7978">
        <v>0</v>
      </c>
      <c r="R7978">
        <v>0</v>
      </c>
      <c r="S7978">
        <v>0</v>
      </c>
      <c r="T7978">
        <v>0</v>
      </c>
      <c r="U7978">
        <v>0</v>
      </c>
      <c r="V7978">
        <v>0</v>
      </c>
      <c r="W7978">
        <v>0</v>
      </c>
      <c r="X7978">
        <v>0</v>
      </c>
      <c r="Y7978">
        <v>0</v>
      </c>
      <c r="Z7978">
        <v>0</v>
      </c>
      <c r="AA7978">
        <v>0</v>
      </c>
      <c r="AB7978">
        <v>0</v>
      </c>
      <c r="AC7978">
        <v>0</v>
      </c>
    </row>
    <row r="7979" spans="1:29">
      <c r="A7979" t="s">
        <v>16989</v>
      </c>
      <c r="B7979" t="s">
        <v>19</v>
      </c>
      <c r="C7979">
        <v>0</v>
      </c>
      <c r="D7979">
        <v>0</v>
      </c>
      <c r="E7979">
        <v>0</v>
      </c>
      <c r="F7979">
        <v>0</v>
      </c>
      <c r="G7979">
        <v>0</v>
      </c>
      <c r="H7979">
        <v>0</v>
      </c>
      <c r="I7979">
        <v>0</v>
      </c>
      <c r="J7979">
        <v>0</v>
      </c>
      <c r="K7979">
        <v>0</v>
      </c>
      <c r="L7979">
        <v>0</v>
      </c>
      <c r="M7979">
        <v>0</v>
      </c>
      <c r="N7979">
        <v>0</v>
      </c>
      <c r="O7979">
        <v>0</v>
      </c>
      <c r="P7979">
        <v>0</v>
      </c>
      <c r="Q7979">
        <v>0</v>
      </c>
      <c r="R7979">
        <v>0</v>
      </c>
      <c r="S7979">
        <v>0</v>
      </c>
      <c r="T7979">
        <v>0</v>
      </c>
      <c r="U7979">
        <v>0</v>
      </c>
      <c r="V7979">
        <v>0</v>
      </c>
      <c r="W7979">
        <v>0</v>
      </c>
      <c r="X7979">
        <v>0</v>
      </c>
      <c r="Y7979">
        <v>0</v>
      </c>
      <c r="Z7979">
        <v>0</v>
      </c>
      <c r="AA7979">
        <v>0</v>
      </c>
      <c r="AB7979">
        <v>0</v>
      </c>
      <c r="AC7979">
        <v>0</v>
      </c>
    </row>
    <row r="7980" spans="1:29">
      <c r="A7980" t="s">
        <v>16990</v>
      </c>
      <c r="B7980" t="s">
        <v>19</v>
      </c>
      <c r="C7980">
        <v>0</v>
      </c>
      <c r="D7980">
        <v>0</v>
      </c>
      <c r="E7980">
        <v>0</v>
      </c>
      <c r="F7980">
        <v>0</v>
      </c>
      <c r="G7980">
        <v>0</v>
      </c>
      <c r="H7980">
        <v>0</v>
      </c>
      <c r="I7980">
        <v>0</v>
      </c>
      <c r="J7980">
        <v>0</v>
      </c>
      <c r="K7980">
        <v>0</v>
      </c>
      <c r="L7980">
        <v>0</v>
      </c>
      <c r="M7980">
        <v>0</v>
      </c>
      <c r="N7980">
        <v>0</v>
      </c>
      <c r="O7980">
        <v>0</v>
      </c>
      <c r="P7980">
        <v>0</v>
      </c>
      <c r="Q7980">
        <v>0</v>
      </c>
      <c r="R7980">
        <v>0</v>
      </c>
      <c r="S7980">
        <v>0</v>
      </c>
      <c r="T7980">
        <v>0</v>
      </c>
      <c r="U7980">
        <v>0</v>
      </c>
      <c r="V7980">
        <v>0</v>
      </c>
      <c r="W7980">
        <v>0</v>
      </c>
      <c r="X7980">
        <v>0</v>
      </c>
      <c r="Y7980">
        <v>0</v>
      </c>
      <c r="Z7980">
        <v>0</v>
      </c>
      <c r="AA7980">
        <v>0</v>
      </c>
      <c r="AB7980">
        <v>0</v>
      </c>
      <c r="AC7980">
        <v>0</v>
      </c>
    </row>
    <row r="7981" spans="1:29">
      <c r="A7981" t="s">
        <v>16991</v>
      </c>
      <c r="B7981" t="s">
        <v>19</v>
      </c>
      <c r="C7981">
        <v>0</v>
      </c>
      <c r="D7981">
        <v>0</v>
      </c>
      <c r="E7981">
        <v>0</v>
      </c>
      <c r="F7981">
        <v>0</v>
      </c>
      <c r="G7981">
        <v>0</v>
      </c>
      <c r="H7981">
        <v>0</v>
      </c>
      <c r="I7981">
        <v>0</v>
      </c>
      <c r="J7981">
        <v>0</v>
      </c>
      <c r="K7981">
        <v>0</v>
      </c>
      <c r="L7981">
        <v>0</v>
      </c>
      <c r="M7981">
        <v>0</v>
      </c>
      <c r="N7981">
        <v>0</v>
      </c>
      <c r="O7981">
        <v>0</v>
      </c>
      <c r="P7981">
        <v>0</v>
      </c>
      <c r="Q7981">
        <v>0</v>
      </c>
      <c r="R7981">
        <v>0</v>
      </c>
      <c r="S7981">
        <v>0</v>
      </c>
      <c r="T7981">
        <v>0</v>
      </c>
      <c r="U7981">
        <v>0</v>
      </c>
      <c r="V7981">
        <v>0</v>
      </c>
      <c r="W7981">
        <v>0</v>
      </c>
      <c r="X7981">
        <v>0</v>
      </c>
      <c r="Y7981">
        <v>0</v>
      </c>
      <c r="Z7981">
        <v>0</v>
      </c>
      <c r="AA7981">
        <v>0</v>
      </c>
      <c r="AB7981">
        <v>0</v>
      </c>
      <c r="AC7981">
        <v>0</v>
      </c>
    </row>
    <row r="7982" spans="1:29">
      <c r="A7982" t="s">
        <v>16992</v>
      </c>
      <c r="B7982" t="s">
        <v>19</v>
      </c>
      <c r="C7982" s="2">
        <v>17605900000000</v>
      </c>
      <c r="D7982" s="2">
        <v>16324700000000</v>
      </c>
      <c r="E7982" s="2">
        <v>14793000000000</v>
      </c>
      <c r="F7982" s="2">
        <v>13135900000000</v>
      </c>
      <c r="G7982" s="2">
        <v>11438700000000</v>
      </c>
      <c r="H7982" s="2">
        <v>9732980000000</v>
      </c>
      <c r="I7982" s="2">
        <v>8038380000000</v>
      </c>
      <c r="J7982" s="2">
        <v>6365990000000</v>
      </c>
      <c r="K7982" s="2">
        <v>4728300000000</v>
      </c>
      <c r="L7982" s="2">
        <v>3132280000000</v>
      </c>
      <c r="M7982" s="2">
        <v>1580180000000</v>
      </c>
      <c r="N7982" s="2">
        <v>69532200000</v>
      </c>
      <c r="O7982" s="2">
        <v>58669100000</v>
      </c>
      <c r="P7982" s="2">
        <v>51162500000</v>
      </c>
      <c r="Q7982" s="2">
        <v>44466400000</v>
      </c>
      <c r="R7982" s="2">
        <v>38725400000</v>
      </c>
      <c r="S7982" s="2">
        <v>34706300000</v>
      </c>
      <c r="T7982" s="2">
        <v>31562400000</v>
      </c>
      <c r="U7982" s="2">
        <v>28921900000</v>
      </c>
      <c r="V7982" s="2">
        <v>26721300000</v>
      </c>
      <c r="W7982" s="2">
        <v>24938700000</v>
      </c>
      <c r="X7982" s="2">
        <v>23577600000</v>
      </c>
      <c r="Y7982" s="2">
        <v>22229700000</v>
      </c>
      <c r="Z7982" s="2">
        <v>21281300000</v>
      </c>
      <c r="AA7982" s="2">
        <v>20343400000</v>
      </c>
      <c r="AB7982" s="2">
        <v>19422400000</v>
      </c>
      <c r="AC7982" s="2">
        <v>18889200000</v>
      </c>
    </row>
    <row r="7983" spans="1:29">
      <c r="A7983" t="s">
        <v>16993</v>
      </c>
      <c r="B7983" t="s">
        <v>19</v>
      </c>
      <c r="C7983">
        <v>0</v>
      </c>
      <c r="D7983">
        <v>0</v>
      </c>
      <c r="E7983">
        <v>0</v>
      </c>
      <c r="F7983">
        <v>0</v>
      </c>
      <c r="G7983">
        <v>0</v>
      </c>
      <c r="H7983">
        <v>0</v>
      </c>
      <c r="I7983">
        <v>0</v>
      </c>
      <c r="J7983">
        <v>0</v>
      </c>
      <c r="K7983">
        <v>0</v>
      </c>
      <c r="L7983">
        <v>0</v>
      </c>
      <c r="M7983">
        <v>0</v>
      </c>
      <c r="N7983">
        <v>0</v>
      </c>
      <c r="O7983">
        <v>0</v>
      </c>
      <c r="P7983">
        <v>0</v>
      </c>
      <c r="Q7983">
        <v>0</v>
      </c>
      <c r="R7983">
        <v>0</v>
      </c>
      <c r="S7983">
        <v>0</v>
      </c>
      <c r="T7983">
        <v>0</v>
      </c>
      <c r="U7983">
        <v>0</v>
      </c>
      <c r="V7983">
        <v>0</v>
      </c>
      <c r="W7983">
        <v>0</v>
      </c>
      <c r="X7983">
        <v>0</v>
      </c>
      <c r="Y7983">
        <v>0</v>
      </c>
      <c r="Z7983">
        <v>0</v>
      </c>
      <c r="AA7983">
        <v>0</v>
      </c>
      <c r="AB7983">
        <v>0</v>
      </c>
      <c r="AC7983">
        <v>0</v>
      </c>
    </row>
    <row r="7984" spans="1:29">
      <c r="A7984" t="s">
        <v>16994</v>
      </c>
      <c r="B7984" t="s">
        <v>19</v>
      </c>
      <c r="C7984">
        <v>0</v>
      </c>
      <c r="D7984">
        <v>0</v>
      </c>
      <c r="E7984">
        <v>0</v>
      </c>
      <c r="F7984">
        <v>0</v>
      </c>
      <c r="G7984">
        <v>0</v>
      </c>
      <c r="H7984">
        <v>0</v>
      </c>
      <c r="I7984">
        <v>0</v>
      </c>
      <c r="J7984">
        <v>0</v>
      </c>
      <c r="K7984">
        <v>0</v>
      </c>
      <c r="L7984">
        <v>0</v>
      </c>
      <c r="M7984">
        <v>0</v>
      </c>
      <c r="N7984">
        <v>0</v>
      </c>
      <c r="O7984">
        <v>0</v>
      </c>
      <c r="P7984">
        <v>0</v>
      </c>
      <c r="Q7984">
        <v>0</v>
      </c>
      <c r="R7984">
        <v>0</v>
      </c>
      <c r="S7984">
        <v>0</v>
      </c>
      <c r="T7984">
        <v>0</v>
      </c>
      <c r="U7984">
        <v>0</v>
      </c>
      <c r="V7984">
        <v>0</v>
      </c>
      <c r="W7984">
        <v>0</v>
      </c>
      <c r="X7984">
        <v>0</v>
      </c>
      <c r="Y7984">
        <v>0</v>
      </c>
      <c r="Z7984">
        <v>0</v>
      </c>
      <c r="AA7984">
        <v>0</v>
      </c>
      <c r="AB7984">
        <v>0</v>
      </c>
      <c r="AC7984">
        <v>0</v>
      </c>
    </row>
    <row r="7985" spans="1:29">
      <c r="A7985" t="s">
        <v>16995</v>
      </c>
      <c r="B7985" t="s">
        <v>19</v>
      </c>
      <c r="C7985">
        <v>0</v>
      </c>
      <c r="D7985">
        <v>0</v>
      </c>
      <c r="E7985">
        <v>0</v>
      </c>
      <c r="F7985">
        <v>0</v>
      </c>
      <c r="G7985">
        <v>0</v>
      </c>
      <c r="H7985">
        <v>0</v>
      </c>
      <c r="I7985">
        <v>0</v>
      </c>
      <c r="J7985">
        <v>0</v>
      </c>
      <c r="K7985">
        <v>0</v>
      </c>
      <c r="L7985">
        <v>0</v>
      </c>
      <c r="M7985">
        <v>0</v>
      </c>
      <c r="N7985">
        <v>0</v>
      </c>
      <c r="O7985">
        <v>0</v>
      </c>
      <c r="P7985">
        <v>0</v>
      </c>
      <c r="Q7985">
        <v>0</v>
      </c>
      <c r="R7985">
        <v>0</v>
      </c>
      <c r="S7985">
        <v>0</v>
      </c>
      <c r="T7985">
        <v>0</v>
      </c>
      <c r="U7985">
        <v>0</v>
      </c>
      <c r="V7985">
        <v>0</v>
      </c>
      <c r="W7985">
        <v>0</v>
      </c>
      <c r="X7985">
        <v>0</v>
      </c>
      <c r="Y7985">
        <v>0</v>
      </c>
      <c r="Z7985">
        <v>0</v>
      </c>
      <c r="AA7985">
        <v>0</v>
      </c>
      <c r="AB7985">
        <v>0</v>
      </c>
      <c r="AC7985">
        <v>0</v>
      </c>
    </row>
    <row r="7986" spans="1:29">
      <c r="A7986" t="s">
        <v>16996</v>
      </c>
      <c r="B7986" t="s">
        <v>19</v>
      </c>
      <c r="C7986">
        <v>0</v>
      </c>
      <c r="D7986">
        <v>0</v>
      </c>
      <c r="E7986">
        <v>0</v>
      </c>
      <c r="F7986">
        <v>0</v>
      </c>
      <c r="G7986">
        <v>0</v>
      </c>
      <c r="H7986">
        <v>0</v>
      </c>
      <c r="I7986">
        <v>0</v>
      </c>
      <c r="J7986">
        <v>0</v>
      </c>
      <c r="K7986">
        <v>0</v>
      </c>
      <c r="L7986">
        <v>0</v>
      </c>
      <c r="M7986">
        <v>0</v>
      </c>
      <c r="N7986">
        <v>0</v>
      </c>
      <c r="O7986">
        <v>0</v>
      </c>
      <c r="P7986">
        <v>0</v>
      </c>
      <c r="Q7986">
        <v>0</v>
      </c>
      <c r="R7986">
        <v>0</v>
      </c>
      <c r="S7986">
        <v>0</v>
      </c>
      <c r="T7986">
        <v>0</v>
      </c>
      <c r="U7986">
        <v>0</v>
      </c>
      <c r="V7986">
        <v>0</v>
      </c>
      <c r="W7986">
        <v>0</v>
      </c>
      <c r="X7986">
        <v>0</v>
      </c>
      <c r="Y7986">
        <v>0</v>
      </c>
      <c r="Z7986">
        <v>0</v>
      </c>
      <c r="AA7986">
        <v>0</v>
      </c>
      <c r="AB7986">
        <v>0</v>
      </c>
      <c r="AC7986">
        <v>0</v>
      </c>
    </row>
    <row r="7987" spans="1:29">
      <c r="A7987" t="s">
        <v>16997</v>
      </c>
      <c r="B7987" t="s">
        <v>19</v>
      </c>
      <c r="C7987">
        <v>0</v>
      </c>
      <c r="D7987">
        <v>0</v>
      </c>
      <c r="E7987">
        <v>0</v>
      </c>
      <c r="F7987">
        <v>0</v>
      </c>
      <c r="G7987">
        <v>0</v>
      </c>
      <c r="H7987">
        <v>0</v>
      </c>
      <c r="I7987">
        <v>0</v>
      </c>
      <c r="J7987">
        <v>0</v>
      </c>
      <c r="K7987">
        <v>0</v>
      </c>
      <c r="L7987">
        <v>0</v>
      </c>
      <c r="M7987">
        <v>0</v>
      </c>
      <c r="N7987">
        <v>0</v>
      </c>
      <c r="O7987">
        <v>0</v>
      </c>
      <c r="P7987">
        <v>0</v>
      </c>
      <c r="Q7987">
        <v>0</v>
      </c>
      <c r="R7987">
        <v>0</v>
      </c>
      <c r="S7987">
        <v>0</v>
      </c>
      <c r="T7987">
        <v>0</v>
      </c>
      <c r="U7987">
        <v>0</v>
      </c>
      <c r="V7987">
        <v>0</v>
      </c>
      <c r="W7987">
        <v>0</v>
      </c>
      <c r="X7987">
        <v>0</v>
      </c>
      <c r="Y7987">
        <v>0</v>
      </c>
      <c r="Z7987">
        <v>0</v>
      </c>
      <c r="AA7987">
        <v>0</v>
      </c>
      <c r="AB7987">
        <v>0</v>
      </c>
      <c r="AC7987">
        <v>0</v>
      </c>
    </row>
    <row r="7988" spans="1:29">
      <c r="A7988" t="s">
        <v>16998</v>
      </c>
      <c r="B7988" t="s">
        <v>19</v>
      </c>
      <c r="C7988">
        <v>0</v>
      </c>
      <c r="D7988">
        <v>0</v>
      </c>
      <c r="E7988">
        <v>0</v>
      </c>
      <c r="F7988">
        <v>0</v>
      </c>
      <c r="G7988">
        <v>0</v>
      </c>
      <c r="H7988">
        <v>0</v>
      </c>
      <c r="I7988">
        <v>0</v>
      </c>
      <c r="J7988">
        <v>0</v>
      </c>
      <c r="K7988">
        <v>0</v>
      </c>
      <c r="L7988">
        <v>0</v>
      </c>
      <c r="M7988">
        <v>0</v>
      </c>
      <c r="N7988">
        <v>0</v>
      </c>
      <c r="O7988">
        <v>0</v>
      </c>
      <c r="P7988">
        <v>0</v>
      </c>
      <c r="Q7988">
        <v>0</v>
      </c>
      <c r="R7988">
        <v>0</v>
      </c>
      <c r="S7988">
        <v>0</v>
      </c>
      <c r="T7988">
        <v>0</v>
      </c>
      <c r="U7988">
        <v>0</v>
      </c>
      <c r="V7988">
        <v>0</v>
      </c>
      <c r="W7988">
        <v>0</v>
      </c>
      <c r="X7988">
        <v>0</v>
      </c>
      <c r="Y7988">
        <v>0</v>
      </c>
      <c r="Z7988">
        <v>0</v>
      </c>
      <c r="AA7988">
        <v>0</v>
      </c>
      <c r="AB7988">
        <v>0</v>
      </c>
      <c r="AC7988">
        <v>0</v>
      </c>
    </row>
    <row r="7989" spans="1:29">
      <c r="A7989" t="s">
        <v>16999</v>
      </c>
      <c r="B7989" t="s">
        <v>19</v>
      </c>
      <c r="C7989">
        <v>0</v>
      </c>
      <c r="D7989">
        <v>0</v>
      </c>
      <c r="E7989">
        <v>0</v>
      </c>
      <c r="F7989">
        <v>0</v>
      </c>
      <c r="G7989">
        <v>0</v>
      </c>
      <c r="H7989">
        <v>0</v>
      </c>
      <c r="I7989">
        <v>0</v>
      </c>
      <c r="J7989">
        <v>0</v>
      </c>
      <c r="K7989">
        <v>0</v>
      </c>
      <c r="L7989">
        <v>0</v>
      </c>
      <c r="M7989">
        <v>0</v>
      </c>
      <c r="N7989">
        <v>0</v>
      </c>
      <c r="O7989">
        <v>0</v>
      </c>
      <c r="P7989">
        <v>0</v>
      </c>
      <c r="Q7989">
        <v>0</v>
      </c>
      <c r="R7989">
        <v>0</v>
      </c>
      <c r="S7989">
        <v>0</v>
      </c>
      <c r="T7989">
        <v>0</v>
      </c>
      <c r="U7989">
        <v>0</v>
      </c>
      <c r="V7989">
        <v>0</v>
      </c>
      <c r="W7989">
        <v>0</v>
      </c>
      <c r="X7989">
        <v>0</v>
      </c>
      <c r="Y7989">
        <v>0</v>
      </c>
      <c r="Z7989">
        <v>0</v>
      </c>
      <c r="AA7989">
        <v>0</v>
      </c>
      <c r="AB7989">
        <v>0</v>
      </c>
      <c r="AC7989">
        <v>0</v>
      </c>
    </row>
    <row r="7990" spans="1:29">
      <c r="A7990" t="s">
        <v>17000</v>
      </c>
      <c r="B7990" t="s">
        <v>19</v>
      </c>
      <c r="C7990">
        <v>0</v>
      </c>
      <c r="D7990">
        <v>0</v>
      </c>
      <c r="E7990">
        <v>0</v>
      </c>
      <c r="F7990">
        <v>0</v>
      </c>
      <c r="G7990">
        <v>0</v>
      </c>
      <c r="H7990">
        <v>0</v>
      </c>
      <c r="I7990">
        <v>0</v>
      </c>
      <c r="J7990">
        <v>0</v>
      </c>
      <c r="K7990">
        <v>0</v>
      </c>
      <c r="L7990">
        <v>0</v>
      </c>
      <c r="M7990">
        <v>0</v>
      </c>
      <c r="N7990">
        <v>0</v>
      </c>
      <c r="O7990">
        <v>0</v>
      </c>
      <c r="P7990">
        <v>0</v>
      </c>
      <c r="Q7990">
        <v>0</v>
      </c>
      <c r="R7990">
        <v>0</v>
      </c>
      <c r="S7990">
        <v>0</v>
      </c>
      <c r="T7990">
        <v>0</v>
      </c>
      <c r="U7990">
        <v>0</v>
      </c>
      <c r="V7990">
        <v>0</v>
      </c>
      <c r="W7990">
        <v>0</v>
      </c>
      <c r="X7990">
        <v>0</v>
      </c>
      <c r="Y7990">
        <v>0</v>
      </c>
      <c r="Z7990">
        <v>0</v>
      </c>
      <c r="AA7990">
        <v>0</v>
      </c>
      <c r="AB7990">
        <v>0</v>
      </c>
      <c r="AC7990">
        <v>0</v>
      </c>
    </row>
    <row r="7991" spans="1:29">
      <c r="A7991" t="s">
        <v>17001</v>
      </c>
      <c r="B7991" t="s">
        <v>19</v>
      </c>
      <c r="C7991">
        <v>0</v>
      </c>
      <c r="D7991">
        <v>0</v>
      </c>
      <c r="E7991">
        <v>0</v>
      </c>
      <c r="F7991">
        <v>0</v>
      </c>
      <c r="G7991">
        <v>0</v>
      </c>
      <c r="H7991">
        <v>0</v>
      </c>
      <c r="I7991">
        <v>0</v>
      </c>
      <c r="J7991">
        <v>0</v>
      </c>
      <c r="K7991">
        <v>0</v>
      </c>
      <c r="L7991">
        <v>0</v>
      </c>
      <c r="M7991">
        <v>0</v>
      </c>
      <c r="N7991">
        <v>0</v>
      </c>
      <c r="O7991">
        <v>0</v>
      </c>
      <c r="P7991">
        <v>0</v>
      </c>
      <c r="Q7991">
        <v>0</v>
      </c>
      <c r="R7991">
        <v>0</v>
      </c>
      <c r="S7991">
        <v>0</v>
      </c>
      <c r="T7991">
        <v>0</v>
      </c>
      <c r="U7991">
        <v>0</v>
      </c>
      <c r="V7991">
        <v>0</v>
      </c>
      <c r="W7991">
        <v>0</v>
      </c>
      <c r="X7991">
        <v>0</v>
      </c>
      <c r="Y7991">
        <v>0</v>
      </c>
      <c r="Z7991">
        <v>0</v>
      </c>
      <c r="AA7991">
        <v>0</v>
      </c>
      <c r="AB7991">
        <v>0</v>
      </c>
      <c r="AC7991">
        <v>0</v>
      </c>
    </row>
    <row r="7992" spans="1:29">
      <c r="A7992" t="s">
        <v>17002</v>
      </c>
      <c r="B7992" t="s">
        <v>19</v>
      </c>
      <c r="C7992">
        <v>0</v>
      </c>
      <c r="D7992">
        <v>0</v>
      </c>
      <c r="E7992">
        <v>0</v>
      </c>
      <c r="F7992">
        <v>0</v>
      </c>
      <c r="G7992">
        <v>0</v>
      </c>
      <c r="H7992">
        <v>0</v>
      </c>
      <c r="I7992">
        <v>0</v>
      </c>
      <c r="J7992">
        <v>0</v>
      </c>
      <c r="K7992">
        <v>0</v>
      </c>
      <c r="L7992">
        <v>0</v>
      </c>
      <c r="M7992">
        <v>0</v>
      </c>
      <c r="N7992">
        <v>0</v>
      </c>
      <c r="O7992">
        <v>0</v>
      </c>
      <c r="P7992">
        <v>0</v>
      </c>
      <c r="Q7992">
        <v>0</v>
      </c>
      <c r="R7992">
        <v>0</v>
      </c>
      <c r="S7992">
        <v>0</v>
      </c>
      <c r="T7992">
        <v>0</v>
      </c>
      <c r="U7992">
        <v>0</v>
      </c>
      <c r="V7992">
        <v>0</v>
      </c>
      <c r="W7992">
        <v>0</v>
      </c>
      <c r="X7992">
        <v>0</v>
      </c>
      <c r="Y7992">
        <v>0</v>
      </c>
      <c r="Z7992">
        <v>0</v>
      </c>
      <c r="AA7992">
        <v>0</v>
      </c>
      <c r="AB7992">
        <v>0</v>
      </c>
      <c r="AC7992">
        <v>0</v>
      </c>
    </row>
    <row r="7993" spans="1:29">
      <c r="A7993" t="s">
        <v>17003</v>
      </c>
      <c r="B7993" t="s">
        <v>19</v>
      </c>
      <c r="C7993" s="2">
        <v>38209800000000</v>
      </c>
      <c r="D7993" s="2">
        <v>38504200000000</v>
      </c>
      <c r="E7993" s="2">
        <v>38436200000000</v>
      </c>
      <c r="F7993" s="2">
        <v>38206500000000</v>
      </c>
      <c r="G7993" s="2">
        <v>37924500000000</v>
      </c>
      <c r="H7993" s="2">
        <v>37262500000000</v>
      </c>
      <c r="I7993" s="2">
        <v>36222300000000</v>
      </c>
      <c r="J7993" s="2">
        <v>35054700000000</v>
      </c>
      <c r="K7993" s="2">
        <v>33804800000000</v>
      </c>
      <c r="L7993" s="2">
        <v>32510400000000</v>
      </c>
      <c r="M7993" s="2">
        <v>31168200000000</v>
      </c>
      <c r="N7993" s="2">
        <v>29794400000000</v>
      </c>
      <c r="O7993" s="2">
        <v>29006300000000</v>
      </c>
      <c r="P7993" s="2">
        <v>28293000000000</v>
      </c>
      <c r="Q7993" s="2">
        <v>27445000000000</v>
      </c>
      <c r="R7993" s="2">
        <v>26454800000000</v>
      </c>
      <c r="S7993" s="2">
        <v>25375300000000</v>
      </c>
      <c r="T7993" s="2">
        <v>24541600000000</v>
      </c>
      <c r="U7993" s="2">
        <v>23989700000000</v>
      </c>
      <c r="V7993" s="2">
        <v>23489800000000</v>
      </c>
      <c r="W7993" s="2">
        <v>23040900000000</v>
      </c>
      <c r="X7993" s="2">
        <v>22634300000000</v>
      </c>
      <c r="Y7993" s="2">
        <v>22305700000000</v>
      </c>
      <c r="Z7993" s="2">
        <v>22018900000000</v>
      </c>
      <c r="AA7993" s="2">
        <v>21762000000000</v>
      </c>
      <c r="AB7993" s="2">
        <v>21509200000000</v>
      </c>
      <c r="AC7993" s="2">
        <v>21251200000000</v>
      </c>
    </row>
    <row r="7994" spans="1:29">
      <c r="A7994" t="s">
        <v>17004</v>
      </c>
      <c r="B7994" t="s">
        <v>19</v>
      </c>
      <c r="C7994">
        <v>0</v>
      </c>
      <c r="D7994">
        <v>0</v>
      </c>
      <c r="E7994">
        <v>0</v>
      </c>
      <c r="F7994">
        <v>0</v>
      </c>
      <c r="G7994">
        <v>0</v>
      </c>
      <c r="H7994">
        <v>0</v>
      </c>
      <c r="I7994">
        <v>0</v>
      </c>
      <c r="J7994">
        <v>0</v>
      </c>
      <c r="K7994">
        <v>0</v>
      </c>
      <c r="L7994">
        <v>0</v>
      </c>
      <c r="M7994">
        <v>0</v>
      </c>
      <c r="N7994">
        <v>0</v>
      </c>
      <c r="O7994">
        <v>0</v>
      </c>
      <c r="P7994">
        <v>0</v>
      </c>
      <c r="Q7994">
        <v>0</v>
      </c>
      <c r="R7994">
        <v>0</v>
      </c>
      <c r="S7994">
        <v>0</v>
      </c>
      <c r="T7994">
        <v>0</v>
      </c>
      <c r="U7994">
        <v>0</v>
      </c>
      <c r="V7994">
        <v>0</v>
      </c>
      <c r="W7994">
        <v>0</v>
      </c>
      <c r="X7994">
        <v>0</v>
      </c>
      <c r="Y7994">
        <v>0</v>
      </c>
      <c r="Z7994">
        <v>0</v>
      </c>
      <c r="AA7994">
        <v>0</v>
      </c>
      <c r="AB7994">
        <v>0</v>
      </c>
      <c r="AC7994">
        <v>0</v>
      </c>
    </row>
    <row r="7995" spans="1:29">
      <c r="A7995" t="s">
        <v>17005</v>
      </c>
      <c r="B7995" t="s">
        <v>19</v>
      </c>
      <c r="C7995" s="2">
        <v>3004520000000</v>
      </c>
      <c r="D7995" s="2">
        <v>3027670000000</v>
      </c>
      <c r="E7995" s="2">
        <v>3022330000000</v>
      </c>
      <c r="F7995" s="2">
        <v>3004270000000</v>
      </c>
      <c r="G7995" s="2">
        <v>2982090000000</v>
      </c>
      <c r="H7995" s="2">
        <v>2930040000000</v>
      </c>
      <c r="I7995" s="2">
        <v>2848240000000</v>
      </c>
      <c r="J7995" s="2">
        <v>2756430000000</v>
      </c>
      <c r="K7995" s="2">
        <v>2658150000000</v>
      </c>
      <c r="L7995" s="2">
        <v>2556370000000</v>
      </c>
      <c r="M7995" s="2">
        <v>2450830000000</v>
      </c>
      <c r="N7995" s="2">
        <v>2342800000000</v>
      </c>
      <c r="O7995" s="2">
        <v>2280830000000</v>
      </c>
      <c r="P7995" s="2">
        <v>2224740000000</v>
      </c>
      <c r="Q7995" s="2">
        <v>2158060000000</v>
      </c>
      <c r="R7995" s="2">
        <v>2080200000000</v>
      </c>
      <c r="S7995" s="2">
        <v>1995320000000</v>
      </c>
      <c r="T7995" s="2">
        <v>1929760000000</v>
      </c>
      <c r="U7995" s="2">
        <v>1886370000000</v>
      </c>
      <c r="V7995" s="2">
        <v>1847060000000</v>
      </c>
      <c r="W7995" s="2">
        <v>1811760000000</v>
      </c>
      <c r="X7995" s="2">
        <v>1779790000000</v>
      </c>
      <c r="Y7995" s="2">
        <v>1753950000000</v>
      </c>
      <c r="Z7995" s="2">
        <v>1731400000000</v>
      </c>
      <c r="AA7995" s="2">
        <v>1711200000000</v>
      </c>
      <c r="AB7995" s="2">
        <v>1691320000000</v>
      </c>
      <c r="AC7995" s="2">
        <v>1671030000000</v>
      </c>
    </row>
    <row r="7996" spans="1:29">
      <c r="A7996" t="s">
        <v>17006</v>
      </c>
      <c r="B7996" t="s">
        <v>19</v>
      </c>
      <c r="C7996">
        <v>0</v>
      </c>
      <c r="D7996">
        <v>0</v>
      </c>
      <c r="E7996">
        <v>0</v>
      </c>
      <c r="F7996">
        <v>0</v>
      </c>
      <c r="G7996">
        <v>0</v>
      </c>
      <c r="H7996">
        <v>0</v>
      </c>
      <c r="I7996">
        <v>0</v>
      </c>
      <c r="J7996">
        <v>0</v>
      </c>
      <c r="K7996">
        <v>0</v>
      </c>
      <c r="L7996">
        <v>0</v>
      </c>
      <c r="M7996">
        <v>0</v>
      </c>
      <c r="N7996">
        <v>0</v>
      </c>
      <c r="O7996">
        <v>0</v>
      </c>
      <c r="P7996">
        <v>0</v>
      </c>
      <c r="Q7996">
        <v>0</v>
      </c>
      <c r="R7996">
        <v>0</v>
      </c>
      <c r="S7996">
        <v>0</v>
      </c>
      <c r="T7996">
        <v>0</v>
      </c>
      <c r="U7996">
        <v>0</v>
      </c>
      <c r="V7996">
        <v>0</v>
      </c>
      <c r="W7996">
        <v>0</v>
      </c>
      <c r="X7996">
        <v>0</v>
      </c>
      <c r="Y7996">
        <v>0</v>
      </c>
      <c r="Z7996">
        <v>0</v>
      </c>
      <c r="AA7996">
        <v>0</v>
      </c>
      <c r="AB7996">
        <v>0</v>
      </c>
      <c r="AC7996">
        <v>0</v>
      </c>
    </row>
    <row r="7997" spans="1:29">
      <c r="A7997" t="s">
        <v>17007</v>
      </c>
      <c r="B7997" t="s">
        <v>19</v>
      </c>
      <c r="C7997">
        <v>0</v>
      </c>
      <c r="D7997">
        <v>0</v>
      </c>
      <c r="E7997">
        <v>0</v>
      </c>
      <c r="F7997">
        <v>0</v>
      </c>
      <c r="G7997">
        <v>0</v>
      </c>
      <c r="H7997">
        <v>0</v>
      </c>
      <c r="I7997">
        <v>0</v>
      </c>
      <c r="J7997">
        <v>0</v>
      </c>
      <c r="K7997">
        <v>0</v>
      </c>
      <c r="L7997">
        <v>0</v>
      </c>
      <c r="M7997">
        <v>0</v>
      </c>
      <c r="N7997">
        <v>0</v>
      </c>
      <c r="O7997">
        <v>0</v>
      </c>
      <c r="P7997">
        <v>0</v>
      </c>
      <c r="Q7997">
        <v>0</v>
      </c>
      <c r="R7997">
        <v>0</v>
      </c>
      <c r="S7997">
        <v>0</v>
      </c>
      <c r="T7997">
        <v>0</v>
      </c>
      <c r="U7997">
        <v>0</v>
      </c>
      <c r="V7997">
        <v>0</v>
      </c>
      <c r="W7997">
        <v>0</v>
      </c>
      <c r="X7997">
        <v>0</v>
      </c>
      <c r="Y7997">
        <v>0</v>
      </c>
      <c r="Z7997">
        <v>0</v>
      </c>
      <c r="AA7997">
        <v>0</v>
      </c>
      <c r="AB7997">
        <v>0</v>
      </c>
      <c r="AC7997">
        <v>0</v>
      </c>
    </row>
    <row r="7998" spans="1:29">
      <c r="A7998" t="s">
        <v>17008</v>
      </c>
      <c r="B7998" t="s">
        <v>19</v>
      </c>
      <c r="C7998">
        <v>0</v>
      </c>
      <c r="D7998">
        <v>0</v>
      </c>
      <c r="E7998">
        <v>0</v>
      </c>
      <c r="F7998">
        <v>0</v>
      </c>
      <c r="G7998">
        <v>0</v>
      </c>
      <c r="H7998">
        <v>0</v>
      </c>
      <c r="I7998">
        <v>0</v>
      </c>
      <c r="J7998">
        <v>0</v>
      </c>
      <c r="K7998">
        <v>0</v>
      </c>
      <c r="L7998">
        <v>0</v>
      </c>
      <c r="M7998">
        <v>0</v>
      </c>
      <c r="N7998">
        <v>0</v>
      </c>
      <c r="O7998">
        <v>0</v>
      </c>
      <c r="P7998">
        <v>0</v>
      </c>
      <c r="Q7998">
        <v>0</v>
      </c>
      <c r="R7998">
        <v>0</v>
      </c>
      <c r="S7998">
        <v>0</v>
      </c>
      <c r="T7998">
        <v>0</v>
      </c>
      <c r="U7998">
        <v>0</v>
      </c>
      <c r="V7998">
        <v>0</v>
      </c>
      <c r="W7998">
        <v>0</v>
      </c>
      <c r="X7998">
        <v>0</v>
      </c>
      <c r="Y7998">
        <v>0</v>
      </c>
      <c r="Z7998">
        <v>0</v>
      </c>
      <c r="AA7998">
        <v>0</v>
      </c>
      <c r="AB7998">
        <v>0</v>
      </c>
      <c r="AC7998">
        <v>0</v>
      </c>
    </row>
    <row r="7999" spans="1:29">
      <c r="A7999" t="s">
        <v>17009</v>
      </c>
      <c r="B7999" t="s">
        <v>19</v>
      </c>
      <c r="C7999">
        <v>0</v>
      </c>
      <c r="D7999">
        <v>0</v>
      </c>
      <c r="E7999">
        <v>0</v>
      </c>
      <c r="F7999">
        <v>0</v>
      </c>
      <c r="G7999">
        <v>0</v>
      </c>
      <c r="H7999">
        <v>0</v>
      </c>
      <c r="I7999">
        <v>0</v>
      </c>
      <c r="J7999">
        <v>0</v>
      </c>
      <c r="K7999">
        <v>0</v>
      </c>
      <c r="L7999">
        <v>0</v>
      </c>
      <c r="M7999">
        <v>0</v>
      </c>
      <c r="N7999">
        <v>0</v>
      </c>
      <c r="O7999">
        <v>0</v>
      </c>
      <c r="P7999">
        <v>0</v>
      </c>
      <c r="Q7999">
        <v>0</v>
      </c>
      <c r="R7999">
        <v>0</v>
      </c>
      <c r="S7999">
        <v>0</v>
      </c>
      <c r="T7999">
        <v>0</v>
      </c>
      <c r="U7999">
        <v>0</v>
      </c>
      <c r="V7999">
        <v>0</v>
      </c>
      <c r="W7999">
        <v>0</v>
      </c>
      <c r="X7999">
        <v>0</v>
      </c>
      <c r="Y7999">
        <v>0</v>
      </c>
      <c r="Z7999">
        <v>0</v>
      </c>
      <c r="AA7999">
        <v>0</v>
      </c>
      <c r="AB7999">
        <v>0</v>
      </c>
      <c r="AC7999">
        <v>0</v>
      </c>
    </row>
    <row r="8000" spans="1:29">
      <c r="A8000" t="s">
        <v>17010</v>
      </c>
      <c r="B8000" t="s">
        <v>19</v>
      </c>
      <c r="C8000">
        <v>0</v>
      </c>
      <c r="D8000">
        <v>0</v>
      </c>
      <c r="E8000">
        <v>0</v>
      </c>
      <c r="F8000">
        <v>0</v>
      </c>
      <c r="G8000">
        <v>0</v>
      </c>
      <c r="H8000">
        <v>0</v>
      </c>
      <c r="I8000">
        <v>0</v>
      </c>
      <c r="J8000">
        <v>0</v>
      </c>
      <c r="K8000">
        <v>0</v>
      </c>
      <c r="L8000">
        <v>0</v>
      </c>
      <c r="M8000">
        <v>0</v>
      </c>
      <c r="N8000">
        <v>0</v>
      </c>
      <c r="O8000">
        <v>0</v>
      </c>
      <c r="P8000">
        <v>0</v>
      </c>
      <c r="Q8000">
        <v>0</v>
      </c>
      <c r="R8000">
        <v>0</v>
      </c>
      <c r="S8000">
        <v>0</v>
      </c>
      <c r="T8000">
        <v>0</v>
      </c>
      <c r="U8000">
        <v>0</v>
      </c>
      <c r="V8000">
        <v>0</v>
      </c>
      <c r="W8000">
        <v>0</v>
      </c>
      <c r="X8000">
        <v>0</v>
      </c>
      <c r="Y8000">
        <v>0</v>
      </c>
      <c r="Z8000">
        <v>0</v>
      </c>
      <c r="AA8000">
        <v>0</v>
      </c>
      <c r="AB8000">
        <v>0</v>
      </c>
      <c r="AC8000">
        <v>0</v>
      </c>
    </row>
    <row r="8001" spans="1:29">
      <c r="A8001" t="s">
        <v>17011</v>
      </c>
      <c r="B8001" t="s">
        <v>19</v>
      </c>
      <c r="C8001">
        <v>0</v>
      </c>
      <c r="D8001">
        <v>0</v>
      </c>
      <c r="E8001">
        <v>0</v>
      </c>
      <c r="F8001">
        <v>0</v>
      </c>
      <c r="G8001">
        <v>0</v>
      </c>
      <c r="H8001">
        <v>0</v>
      </c>
      <c r="I8001">
        <v>0</v>
      </c>
      <c r="J8001">
        <v>0</v>
      </c>
      <c r="K8001">
        <v>0</v>
      </c>
      <c r="L8001">
        <v>0</v>
      </c>
      <c r="M8001">
        <v>0</v>
      </c>
      <c r="N8001">
        <v>0</v>
      </c>
      <c r="O8001">
        <v>0</v>
      </c>
      <c r="P8001">
        <v>0</v>
      </c>
      <c r="Q8001">
        <v>0</v>
      </c>
      <c r="R8001">
        <v>0</v>
      </c>
      <c r="S8001">
        <v>0</v>
      </c>
      <c r="T8001">
        <v>0</v>
      </c>
      <c r="U8001">
        <v>0</v>
      </c>
      <c r="V8001">
        <v>0</v>
      </c>
      <c r="W8001">
        <v>0</v>
      </c>
      <c r="X8001">
        <v>0</v>
      </c>
      <c r="Y8001">
        <v>0</v>
      </c>
      <c r="Z8001">
        <v>0</v>
      </c>
      <c r="AA8001">
        <v>0</v>
      </c>
      <c r="AB8001">
        <v>0</v>
      </c>
      <c r="AC8001">
        <v>0</v>
      </c>
    </row>
    <row r="8002" spans="1:29">
      <c r="A8002" t="s">
        <v>17012</v>
      </c>
      <c r="B8002" t="s">
        <v>19</v>
      </c>
      <c r="C8002">
        <v>0</v>
      </c>
      <c r="D8002">
        <v>0</v>
      </c>
      <c r="E8002">
        <v>0</v>
      </c>
      <c r="F8002">
        <v>0</v>
      </c>
      <c r="G8002">
        <v>0</v>
      </c>
      <c r="H8002">
        <v>0</v>
      </c>
      <c r="I8002">
        <v>0</v>
      </c>
      <c r="J8002">
        <v>0</v>
      </c>
      <c r="K8002">
        <v>0</v>
      </c>
      <c r="L8002">
        <v>0</v>
      </c>
      <c r="M8002">
        <v>0</v>
      </c>
      <c r="N8002">
        <v>0</v>
      </c>
      <c r="O8002">
        <v>0</v>
      </c>
      <c r="P8002">
        <v>0</v>
      </c>
      <c r="Q8002">
        <v>0</v>
      </c>
      <c r="R8002">
        <v>0</v>
      </c>
      <c r="S8002">
        <v>0</v>
      </c>
      <c r="T8002">
        <v>0</v>
      </c>
      <c r="U8002">
        <v>0</v>
      </c>
      <c r="V8002">
        <v>0</v>
      </c>
      <c r="W8002">
        <v>0</v>
      </c>
      <c r="X8002">
        <v>0</v>
      </c>
      <c r="Y8002">
        <v>0</v>
      </c>
      <c r="Z8002">
        <v>0</v>
      </c>
      <c r="AA8002">
        <v>0</v>
      </c>
      <c r="AB8002">
        <v>0</v>
      </c>
      <c r="AC8002">
        <v>0</v>
      </c>
    </row>
    <row r="8003" spans="1:29">
      <c r="A8003" t="s">
        <v>17013</v>
      </c>
      <c r="B8003" t="s">
        <v>19</v>
      </c>
      <c r="C8003">
        <v>0</v>
      </c>
      <c r="D8003">
        <v>0</v>
      </c>
      <c r="E8003">
        <v>0</v>
      </c>
      <c r="F8003">
        <v>0</v>
      </c>
      <c r="G8003">
        <v>0</v>
      </c>
      <c r="H8003">
        <v>0</v>
      </c>
      <c r="I8003">
        <v>0</v>
      </c>
      <c r="J8003">
        <v>0</v>
      </c>
      <c r="K8003">
        <v>0</v>
      </c>
      <c r="L8003">
        <v>0</v>
      </c>
      <c r="M8003">
        <v>0</v>
      </c>
      <c r="N8003">
        <v>0</v>
      </c>
      <c r="O8003">
        <v>0</v>
      </c>
      <c r="P8003">
        <v>0</v>
      </c>
      <c r="Q8003">
        <v>0</v>
      </c>
      <c r="R8003">
        <v>0</v>
      </c>
      <c r="S8003">
        <v>0</v>
      </c>
      <c r="T8003">
        <v>0</v>
      </c>
      <c r="U8003">
        <v>0</v>
      </c>
      <c r="V8003">
        <v>0</v>
      </c>
      <c r="W8003">
        <v>0</v>
      </c>
      <c r="X8003">
        <v>0</v>
      </c>
      <c r="Y8003">
        <v>0</v>
      </c>
      <c r="Z8003">
        <v>0</v>
      </c>
      <c r="AA8003">
        <v>0</v>
      </c>
      <c r="AB8003">
        <v>0</v>
      </c>
      <c r="AC8003">
        <v>0</v>
      </c>
    </row>
    <row r="8004" spans="1:29">
      <c r="A8004" t="s">
        <v>17014</v>
      </c>
      <c r="B8004" t="s">
        <v>19</v>
      </c>
      <c r="C8004" s="2">
        <v>265708000000000</v>
      </c>
      <c r="D8004" s="2">
        <v>275099000000000</v>
      </c>
      <c r="E8004" s="2">
        <v>280558000000000</v>
      </c>
      <c r="F8004" s="2">
        <v>282494000000000</v>
      </c>
      <c r="G8004" s="2">
        <v>284216000000000</v>
      </c>
      <c r="H8004" s="2">
        <v>278319000000000</v>
      </c>
      <c r="I8004" s="2">
        <v>270351000000000</v>
      </c>
      <c r="J8004" s="2">
        <v>261684000000000</v>
      </c>
      <c r="K8004" s="2">
        <v>252631000000000</v>
      </c>
      <c r="L8004" s="2">
        <v>243096000000000</v>
      </c>
      <c r="M8004" s="2">
        <v>233202000000000</v>
      </c>
      <c r="N8004" s="2">
        <v>223340000000000</v>
      </c>
      <c r="O8004" s="2">
        <v>211911000000000</v>
      </c>
      <c r="P8004" s="2">
        <v>201708000000000</v>
      </c>
      <c r="Q8004" s="2">
        <v>190565000000000</v>
      </c>
      <c r="R8004" s="2">
        <v>181220000000000</v>
      </c>
      <c r="S8004" s="2">
        <v>173678000000000</v>
      </c>
      <c r="T8004" s="2">
        <v>168200000000000</v>
      </c>
      <c r="U8004" s="2">
        <v>164813000000000</v>
      </c>
      <c r="V8004" s="2">
        <v>161805000000000</v>
      </c>
      <c r="W8004" s="2">
        <v>159040000000000</v>
      </c>
      <c r="X8004" s="2">
        <v>156622000000000</v>
      </c>
      <c r="Y8004" s="2">
        <v>154396000000000</v>
      </c>
      <c r="Z8004" s="2">
        <v>152476000000000</v>
      </c>
      <c r="AA8004" s="2">
        <v>150600000000000</v>
      </c>
      <c r="AB8004" s="2">
        <v>148777000000000</v>
      </c>
      <c r="AC8004" s="2">
        <v>147031000000000</v>
      </c>
    </row>
    <row r="8005" spans="1:29">
      <c r="A8005" t="s">
        <v>17015</v>
      </c>
      <c r="B8005" t="s">
        <v>19</v>
      </c>
      <c r="C8005">
        <v>0</v>
      </c>
      <c r="D8005">
        <v>0</v>
      </c>
      <c r="E8005">
        <v>0</v>
      </c>
      <c r="F8005">
        <v>0</v>
      </c>
      <c r="G8005">
        <v>0</v>
      </c>
      <c r="H8005">
        <v>0</v>
      </c>
      <c r="I8005">
        <v>0</v>
      </c>
      <c r="J8005">
        <v>0</v>
      </c>
      <c r="K8005">
        <v>0</v>
      </c>
      <c r="L8005">
        <v>0</v>
      </c>
      <c r="M8005">
        <v>0</v>
      </c>
      <c r="N8005">
        <v>0</v>
      </c>
      <c r="O8005">
        <v>0</v>
      </c>
      <c r="P8005">
        <v>0</v>
      </c>
      <c r="Q8005">
        <v>0</v>
      </c>
      <c r="R8005">
        <v>0</v>
      </c>
      <c r="S8005">
        <v>0</v>
      </c>
      <c r="T8005">
        <v>0</v>
      </c>
      <c r="U8005">
        <v>0</v>
      </c>
      <c r="V8005">
        <v>0</v>
      </c>
      <c r="W8005">
        <v>0</v>
      </c>
      <c r="X8005">
        <v>0</v>
      </c>
      <c r="Y8005">
        <v>0</v>
      </c>
      <c r="Z8005">
        <v>0</v>
      </c>
      <c r="AA8005">
        <v>0</v>
      </c>
      <c r="AB8005">
        <v>0</v>
      </c>
      <c r="AC8005">
        <v>0</v>
      </c>
    </row>
    <row r="8006" spans="1:29">
      <c r="A8006" t="s">
        <v>17016</v>
      </c>
      <c r="B8006" t="s">
        <v>19</v>
      </c>
      <c r="C8006" s="2">
        <v>10951800000000</v>
      </c>
      <c r="D8006" s="2">
        <v>9384590000000</v>
      </c>
      <c r="E8006" s="2">
        <v>9752110000000</v>
      </c>
      <c r="F8006" s="2">
        <v>9300970000000</v>
      </c>
      <c r="G8006" s="2">
        <v>5773110000000</v>
      </c>
      <c r="H8006" s="2">
        <v>6696570000000</v>
      </c>
      <c r="I8006" s="2">
        <v>6850560000000</v>
      </c>
      <c r="J8006" s="2">
        <v>6835860000000</v>
      </c>
      <c r="K8006" s="2">
        <v>6739750000000</v>
      </c>
      <c r="L8006" s="2">
        <v>6852290000000</v>
      </c>
      <c r="M8006" s="2">
        <v>7263240000000</v>
      </c>
      <c r="N8006" s="2">
        <v>7461870000000</v>
      </c>
      <c r="O8006" s="2">
        <v>7096580000000</v>
      </c>
      <c r="P8006" s="2">
        <v>7158270000000</v>
      </c>
      <c r="Q8006" s="2">
        <v>6795920000000</v>
      </c>
      <c r="R8006" s="2">
        <v>6430090000000</v>
      </c>
      <c r="S8006" s="2">
        <v>6120420000000</v>
      </c>
      <c r="T8006" s="2">
        <v>5880050000000</v>
      </c>
      <c r="U8006" s="2">
        <v>5703540000000</v>
      </c>
      <c r="V8006" s="2">
        <v>5536850000000</v>
      </c>
      <c r="W8006" s="2">
        <v>5391470000000</v>
      </c>
      <c r="X8006" s="2">
        <v>5232320000000</v>
      </c>
      <c r="Y8006" s="2">
        <v>5076730000000</v>
      </c>
      <c r="Z8006" s="2">
        <v>4909550000000</v>
      </c>
      <c r="AA8006" s="2">
        <v>4739880000000</v>
      </c>
      <c r="AB8006" s="2">
        <v>4571220000000</v>
      </c>
      <c r="AC8006" s="2">
        <v>4407180000000</v>
      </c>
    </row>
    <row r="8007" spans="1:29">
      <c r="A8007" t="s">
        <v>17017</v>
      </c>
      <c r="B8007" t="s">
        <v>19</v>
      </c>
      <c r="C8007">
        <v>0</v>
      </c>
      <c r="D8007">
        <v>0</v>
      </c>
      <c r="E8007">
        <v>0</v>
      </c>
      <c r="F8007">
        <v>0</v>
      </c>
      <c r="G8007">
        <v>0</v>
      </c>
      <c r="H8007">
        <v>0</v>
      </c>
      <c r="I8007">
        <v>0</v>
      </c>
      <c r="J8007">
        <v>0</v>
      </c>
      <c r="K8007">
        <v>0</v>
      </c>
      <c r="L8007">
        <v>0</v>
      </c>
      <c r="M8007">
        <v>0</v>
      </c>
      <c r="N8007">
        <v>0</v>
      </c>
      <c r="O8007">
        <v>0</v>
      </c>
      <c r="P8007">
        <v>0</v>
      </c>
      <c r="Q8007">
        <v>0</v>
      </c>
      <c r="R8007">
        <v>0</v>
      </c>
      <c r="S8007">
        <v>0</v>
      </c>
      <c r="T8007">
        <v>0</v>
      </c>
      <c r="U8007">
        <v>0</v>
      </c>
      <c r="V8007">
        <v>0</v>
      </c>
      <c r="W8007">
        <v>0</v>
      </c>
      <c r="X8007">
        <v>0</v>
      </c>
      <c r="Y8007">
        <v>0</v>
      </c>
      <c r="Z8007">
        <v>0</v>
      </c>
      <c r="AA8007">
        <v>0</v>
      </c>
      <c r="AB8007">
        <v>0</v>
      </c>
      <c r="AC8007">
        <v>0</v>
      </c>
    </row>
    <row r="8008" spans="1:29">
      <c r="A8008" t="s">
        <v>17018</v>
      </c>
      <c r="B8008" t="s">
        <v>19</v>
      </c>
      <c r="C8008">
        <v>0</v>
      </c>
      <c r="D8008">
        <v>0</v>
      </c>
      <c r="E8008">
        <v>0</v>
      </c>
      <c r="F8008">
        <v>0</v>
      </c>
      <c r="G8008">
        <v>0</v>
      </c>
      <c r="H8008">
        <v>0</v>
      </c>
      <c r="I8008">
        <v>0</v>
      </c>
      <c r="J8008">
        <v>0</v>
      </c>
      <c r="K8008">
        <v>0</v>
      </c>
      <c r="L8008">
        <v>0</v>
      </c>
      <c r="M8008">
        <v>0</v>
      </c>
      <c r="N8008">
        <v>0</v>
      </c>
      <c r="O8008">
        <v>0</v>
      </c>
      <c r="P8008">
        <v>0</v>
      </c>
      <c r="Q8008">
        <v>0</v>
      </c>
      <c r="R8008">
        <v>0</v>
      </c>
      <c r="S8008">
        <v>0</v>
      </c>
      <c r="T8008">
        <v>0</v>
      </c>
      <c r="U8008">
        <v>0</v>
      </c>
      <c r="V8008">
        <v>0</v>
      </c>
      <c r="W8008">
        <v>0</v>
      </c>
      <c r="X8008">
        <v>0</v>
      </c>
      <c r="Y8008">
        <v>0</v>
      </c>
      <c r="Z8008">
        <v>0</v>
      </c>
      <c r="AA8008">
        <v>0</v>
      </c>
      <c r="AB8008">
        <v>0</v>
      </c>
      <c r="AC8008">
        <v>0</v>
      </c>
    </row>
    <row r="8009" spans="1:29">
      <c r="A8009" t="s">
        <v>17019</v>
      </c>
      <c r="B8009" t="s">
        <v>19</v>
      </c>
      <c r="C8009">
        <v>0</v>
      </c>
      <c r="D8009">
        <v>0</v>
      </c>
      <c r="E8009">
        <v>0</v>
      </c>
      <c r="F8009">
        <v>0</v>
      </c>
      <c r="G8009">
        <v>0</v>
      </c>
      <c r="H8009">
        <v>0</v>
      </c>
      <c r="I8009">
        <v>0</v>
      </c>
      <c r="J8009">
        <v>0</v>
      </c>
      <c r="K8009">
        <v>0</v>
      </c>
      <c r="L8009">
        <v>0</v>
      </c>
      <c r="M8009">
        <v>0</v>
      </c>
      <c r="N8009">
        <v>0</v>
      </c>
      <c r="O8009">
        <v>0</v>
      </c>
      <c r="P8009">
        <v>0</v>
      </c>
      <c r="Q8009">
        <v>0</v>
      </c>
      <c r="R8009">
        <v>0</v>
      </c>
      <c r="S8009">
        <v>0</v>
      </c>
      <c r="T8009">
        <v>0</v>
      </c>
      <c r="U8009">
        <v>0</v>
      </c>
      <c r="V8009">
        <v>0</v>
      </c>
      <c r="W8009">
        <v>0</v>
      </c>
      <c r="X8009">
        <v>0</v>
      </c>
      <c r="Y8009">
        <v>0</v>
      </c>
      <c r="Z8009">
        <v>0</v>
      </c>
      <c r="AA8009">
        <v>0</v>
      </c>
      <c r="AB8009">
        <v>0</v>
      </c>
      <c r="AC8009">
        <v>0</v>
      </c>
    </row>
    <row r="8010" spans="1:29">
      <c r="A8010" t="s">
        <v>17020</v>
      </c>
      <c r="B8010" t="s">
        <v>19</v>
      </c>
      <c r="C8010">
        <v>0</v>
      </c>
      <c r="D8010">
        <v>0</v>
      </c>
      <c r="E8010">
        <v>0</v>
      </c>
      <c r="F8010">
        <v>0</v>
      </c>
      <c r="G8010">
        <v>0</v>
      </c>
      <c r="H8010">
        <v>0</v>
      </c>
      <c r="I8010">
        <v>0</v>
      </c>
      <c r="J8010">
        <v>0</v>
      </c>
      <c r="K8010">
        <v>0</v>
      </c>
      <c r="L8010">
        <v>0</v>
      </c>
      <c r="M8010">
        <v>0</v>
      </c>
      <c r="N8010">
        <v>0</v>
      </c>
      <c r="O8010">
        <v>0</v>
      </c>
      <c r="P8010">
        <v>0</v>
      </c>
      <c r="Q8010">
        <v>0</v>
      </c>
      <c r="R8010">
        <v>0</v>
      </c>
      <c r="S8010">
        <v>0</v>
      </c>
      <c r="T8010">
        <v>0</v>
      </c>
      <c r="U8010">
        <v>0</v>
      </c>
      <c r="V8010">
        <v>0</v>
      </c>
      <c r="W8010">
        <v>0</v>
      </c>
      <c r="X8010">
        <v>0</v>
      </c>
      <c r="Y8010">
        <v>0</v>
      </c>
      <c r="Z8010">
        <v>0</v>
      </c>
      <c r="AA8010">
        <v>0</v>
      </c>
      <c r="AB8010">
        <v>0</v>
      </c>
      <c r="AC8010">
        <v>0</v>
      </c>
    </row>
    <row r="8011" spans="1:29">
      <c r="A8011" t="s">
        <v>17021</v>
      </c>
      <c r="B8011" t="s">
        <v>19</v>
      </c>
      <c r="C8011">
        <v>0</v>
      </c>
      <c r="D8011">
        <v>0</v>
      </c>
      <c r="E8011">
        <v>0</v>
      </c>
      <c r="F8011">
        <v>0</v>
      </c>
      <c r="G8011">
        <v>0</v>
      </c>
      <c r="H8011">
        <v>0</v>
      </c>
      <c r="I8011">
        <v>0</v>
      </c>
      <c r="J8011">
        <v>0</v>
      </c>
      <c r="K8011">
        <v>0</v>
      </c>
      <c r="L8011">
        <v>0</v>
      </c>
      <c r="M8011">
        <v>0</v>
      </c>
      <c r="N8011">
        <v>0</v>
      </c>
      <c r="O8011">
        <v>0</v>
      </c>
      <c r="P8011">
        <v>0</v>
      </c>
      <c r="Q8011">
        <v>0</v>
      </c>
      <c r="R8011">
        <v>0</v>
      </c>
      <c r="S8011">
        <v>0</v>
      </c>
      <c r="T8011">
        <v>0</v>
      </c>
      <c r="U8011">
        <v>0</v>
      </c>
      <c r="V8011">
        <v>0</v>
      </c>
      <c r="W8011">
        <v>0</v>
      </c>
      <c r="X8011">
        <v>0</v>
      </c>
      <c r="Y8011">
        <v>0</v>
      </c>
      <c r="Z8011">
        <v>0</v>
      </c>
      <c r="AA8011">
        <v>0</v>
      </c>
      <c r="AB8011">
        <v>0</v>
      </c>
      <c r="AC8011">
        <v>0</v>
      </c>
    </row>
    <row r="8012" spans="1:29">
      <c r="A8012" t="s">
        <v>17022</v>
      </c>
      <c r="B8012" t="s">
        <v>19</v>
      </c>
      <c r="C8012">
        <v>0</v>
      </c>
      <c r="D8012">
        <v>0</v>
      </c>
      <c r="E8012">
        <v>0</v>
      </c>
      <c r="F8012">
        <v>0</v>
      </c>
      <c r="G8012">
        <v>0</v>
      </c>
      <c r="H8012">
        <v>0</v>
      </c>
      <c r="I8012">
        <v>0</v>
      </c>
      <c r="J8012">
        <v>0</v>
      </c>
      <c r="K8012">
        <v>0</v>
      </c>
      <c r="L8012">
        <v>0</v>
      </c>
      <c r="M8012">
        <v>0</v>
      </c>
      <c r="N8012">
        <v>0</v>
      </c>
      <c r="O8012">
        <v>0</v>
      </c>
      <c r="P8012">
        <v>0</v>
      </c>
      <c r="Q8012">
        <v>0</v>
      </c>
      <c r="R8012">
        <v>0</v>
      </c>
      <c r="S8012">
        <v>0</v>
      </c>
      <c r="T8012">
        <v>0</v>
      </c>
      <c r="U8012">
        <v>0</v>
      </c>
      <c r="V8012">
        <v>0</v>
      </c>
      <c r="W8012">
        <v>0</v>
      </c>
      <c r="X8012">
        <v>0</v>
      </c>
      <c r="Y8012">
        <v>0</v>
      </c>
      <c r="Z8012">
        <v>0</v>
      </c>
      <c r="AA8012">
        <v>0</v>
      </c>
      <c r="AB8012">
        <v>0</v>
      </c>
      <c r="AC8012">
        <v>0</v>
      </c>
    </row>
    <row r="8013" spans="1:29">
      <c r="A8013" t="s">
        <v>17023</v>
      </c>
      <c r="B8013" t="s">
        <v>19</v>
      </c>
      <c r="C8013">
        <v>0</v>
      </c>
      <c r="D8013">
        <v>0</v>
      </c>
      <c r="E8013">
        <v>0</v>
      </c>
      <c r="F8013">
        <v>0</v>
      </c>
      <c r="G8013">
        <v>0</v>
      </c>
      <c r="H8013">
        <v>0</v>
      </c>
      <c r="I8013">
        <v>0</v>
      </c>
      <c r="J8013">
        <v>0</v>
      </c>
      <c r="K8013">
        <v>0</v>
      </c>
      <c r="L8013">
        <v>0</v>
      </c>
      <c r="M8013">
        <v>0</v>
      </c>
      <c r="N8013">
        <v>0</v>
      </c>
      <c r="O8013">
        <v>0</v>
      </c>
      <c r="P8013">
        <v>0</v>
      </c>
      <c r="Q8013">
        <v>0</v>
      </c>
      <c r="R8013">
        <v>0</v>
      </c>
      <c r="S8013">
        <v>0</v>
      </c>
      <c r="T8013">
        <v>0</v>
      </c>
      <c r="U8013">
        <v>0</v>
      </c>
      <c r="V8013">
        <v>0</v>
      </c>
      <c r="W8013">
        <v>0</v>
      </c>
      <c r="X8013">
        <v>0</v>
      </c>
      <c r="Y8013">
        <v>0</v>
      </c>
      <c r="Z8013">
        <v>0</v>
      </c>
      <c r="AA8013">
        <v>0</v>
      </c>
      <c r="AB8013">
        <v>0</v>
      </c>
      <c r="AC8013">
        <v>0</v>
      </c>
    </row>
    <row r="8014" spans="1:29">
      <c r="A8014" t="s">
        <v>17024</v>
      </c>
      <c r="B8014" t="s">
        <v>19</v>
      </c>
      <c r="C8014">
        <v>0</v>
      </c>
      <c r="D8014">
        <v>0</v>
      </c>
      <c r="E8014">
        <v>0</v>
      </c>
      <c r="F8014">
        <v>0</v>
      </c>
      <c r="G8014">
        <v>0</v>
      </c>
      <c r="H8014">
        <v>0</v>
      </c>
      <c r="I8014">
        <v>0</v>
      </c>
      <c r="J8014">
        <v>0</v>
      </c>
      <c r="K8014">
        <v>0</v>
      </c>
      <c r="L8014">
        <v>0</v>
      </c>
      <c r="M8014">
        <v>0</v>
      </c>
      <c r="N8014">
        <v>0</v>
      </c>
      <c r="O8014">
        <v>0</v>
      </c>
      <c r="P8014">
        <v>0</v>
      </c>
      <c r="Q8014">
        <v>0</v>
      </c>
      <c r="R8014">
        <v>0</v>
      </c>
      <c r="S8014">
        <v>0</v>
      </c>
      <c r="T8014">
        <v>0</v>
      </c>
      <c r="U8014">
        <v>0</v>
      </c>
      <c r="V8014">
        <v>0</v>
      </c>
      <c r="W8014">
        <v>0</v>
      </c>
      <c r="X8014">
        <v>0</v>
      </c>
      <c r="Y8014">
        <v>0</v>
      </c>
      <c r="Z8014">
        <v>0</v>
      </c>
      <c r="AA8014">
        <v>0</v>
      </c>
      <c r="AB8014">
        <v>0</v>
      </c>
      <c r="AC8014">
        <v>0</v>
      </c>
    </row>
    <row r="8015" spans="1:29">
      <c r="A8015" t="s">
        <v>17025</v>
      </c>
      <c r="B8015" t="s">
        <v>19</v>
      </c>
      <c r="C8015">
        <v>0</v>
      </c>
      <c r="D8015">
        <v>0</v>
      </c>
      <c r="E8015">
        <v>0</v>
      </c>
      <c r="F8015">
        <v>0</v>
      </c>
      <c r="G8015">
        <v>0</v>
      </c>
      <c r="H8015">
        <v>0</v>
      </c>
      <c r="I8015">
        <v>0</v>
      </c>
      <c r="J8015">
        <v>0</v>
      </c>
      <c r="K8015">
        <v>0</v>
      </c>
      <c r="L8015">
        <v>0</v>
      </c>
      <c r="M8015">
        <v>0</v>
      </c>
      <c r="N8015">
        <v>0</v>
      </c>
      <c r="O8015">
        <v>0</v>
      </c>
      <c r="P8015">
        <v>0</v>
      </c>
      <c r="Q8015">
        <v>0</v>
      </c>
      <c r="R8015">
        <v>0</v>
      </c>
      <c r="S8015">
        <v>0</v>
      </c>
      <c r="T8015">
        <v>0</v>
      </c>
      <c r="U8015">
        <v>0</v>
      </c>
      <c r="V8015">
        <v>0</v>
      </c>
      <c r="W8015">
        <v>0</v>
      </c>
      <c r="X8015">
        <v>0</v>
      </c>
      <c r="Y8015">
        <v>0</v>
      </c>
      <c r="Z8015">
        <v>0</v>
      </c>
      <c r="AA8015">
        <v>0</v>
      </c>
      <c r="AB8015">
        <v>0</v>
      </c>
      <c r="AC8015">
        <v>0</v>
      </c>
    </row>
    <row r="8016" spans="1:29">
      <c r="A8016" t="s">
        <v>17026</v>
      </c>
      <c r="B8016" t="s">
        <v>19</v>
      </c>
      <c r="C8016">
        <v>0</v>
      </c>
      <c r="D8016">
        <v>0</v>
      </c>
      <c r="E8016">
        <v>0</v>
      </c>
      <c r="F8016">
        <v>0</v>
      </c>
      <c r="G8016">
        <v>0</v>
      </c>
      <c r="H8016">
        <v>0</v>
      </c>
      <c r="I8016">
        <v>0</v>
      </c>
      <c r="J8016">
        <v>0</v>
      </c>
      <c r="K8016">
        <v>0</v>
      </c>
      <c r="L8016">
        <v>0</v>
      </c>
      <c r="M8016">
        <v>0</v>
      </c>
      <c r="N8016">
        <v>0</v>
      </c>
      <c r="O8016">
        <v>0</v>
      </c>
      <c r="P8016">
        <v>0</v>
      </c>
      <c r="Q8016">
        <v>0</v>
      </c>
      <c r="R8016">
        <v>0</v>
      </c>
      <c r="S8016">
        <v>0</v>
      </c>
      <c r="T8016">
        <v>0</v>
      </c>
      <c r="U8016">
        <v>0</v>
      </c>
      <c r="V8016">
        <v>0</v>
      </c>
      <c r="W8016">
        <v>0</v>
      </c>
      <c r="X8016">
        <v>0</v>
      </c>
      <c r="Y8016">
        <v>0</v>
      </c>
      <c r="Z8016">
        <v>0</v>
      </c>
      <c r="AA8016">
        <v>0</v>
      </c>
      <c r="AB8016">
        <v>0</v>
      </c>
      <c r="AC8016">
        <v>0</v>
      </c>
    </row>
    <row r="8017" spans="1:29">
      <c r="A8017" t="s">
        <v>17027</v>
      </c>
      <c r="B8017" t="s">
        <v>19</v>
      </c>
      <c r="C8017">
        <v>0</v>
      </c>
      <c r="D8017">
        <v>0</v>
      </c>
      <c r="E8017">
        <v>0</v>
      </c>
      <c r="F8017">
        <v>0</v>
      </c>
      <c r="G8017">
        <v>0</v>
      </c>
      <c r="H8017">
        <v>0</v>
      </c>
      <c r="I8017">
        <v>0</v>
      </c>
      <c r="J8017">
        <v>0</v>
      </c>
      <c r="K8017">
        <v>0</v>
      </c>
      <c r="L8017">
        <v>0</v>
      </c>
      <c r="M8017">
        <v>0</v>
      </c>
      <c r="N8017">
        <v>0</v>
      </c>
      <c r="O8017">
        <v>0</v>
      </c>
      <c r="P8017">
        <v>0</v>
      </c>
      <c r="Q8017">
        <v>0</v>
      </c>
      <c r="R8017">
        <v>0</v>
      </c>
      <c r="S8017">
        <v>0</v>
      </c>
      <c r="T8017">
        <v>0</v>
      </c>
      <c r="U8017">
        <v>0</v>
      </c>
      <c r="V8017">
        <v>0</v>
      </c>
      <c r="W8017">
        <v>0</v>
      </c>
      <c r="X8017">
        <v>0</v>
      </c>
      <c r="Y8017">
        <v>0</v>
      </c>
      <c r="Z8017">
        <v>0</v>
      </c>
      <c r="AA8017">
        <v>0</v>
      </c>
      <c r="AB8017">
        <v>0</v>
      </c>
      <c r="AC8017">
        <v>0</v>
      </c>
    </row>
    <row r="8018" spans="1:29">
      <c r="A8018" t="s">
        <v>17028</v>
      </c>
      <c r="B8018" t="s">
        <v>19</v>
      </c>
      <c r="C8018">
        <v>0</v>
      </c>
      <c r="D8018">
        <v>0</v>
      </c>
      <c r="E8018">
        <v>0</v>
      </c>
      <c r="F8018">
        <v>0</v>
      </c>
      <c r="G8018">
        <v>0</v>
      </c>
      <c r="H8018">
        <v>0</v>
      </c>
      <c r="I8018">
        <v>0</v>
      </c>
      <c r="J8018">
        <v>0</v>
      </c>
      <c r="K8018">
        <v>0</v>
      </c>
      <c r="L8018">
        <v>0</v>
      </c>
      <c r="M8018">
        <v>0</v>
      </c>
      <c r="N8018">
        <v>0</v>
      </c>
      <c r="O8018">
        <v>0</v>
      </c>
      <c r="P8018">
        <v>0</v>
      </c>
      <c r="Q8018">
        <v>0</v>
      </c>
      <c r="R8018">
        <v>0</v>
      </c>
      <c r="S8018">
        <v>0</v>
      </c>
      <c r="T8018">
        <v>0</v>
      </c>
      <c r="U8018">
        <v>0</v>
      </c>
      <c r="V8018">
        <v>0</v>
      </c>
      <c r="W8018">
        <v>0</v>
      </c>
      <c r="X8018">
        <v>0</v>
      </c>
      <c r="Y8018">
        <v>0</v>
      </c>
      <c r="Z8018">
        <v>0</v>
      </c>
      <c r="AA8018">
        <v>0</v>
      </c>
      <c r="AB8018">
        <v>0</v>
      </c>
      <c r="AC8018">
        <v>0</v>
      </c>
    </row>
    <row r="8019" spans="1:29">
      <c r="A8019" t="s">
        <v>17029</v>
      </c>
      <c r="B8019" t="s">
        <v>19</v>
      </c>
      <c r="C8019">
        <v>0</v>
      </c>
      <c r="D8019">
        <v>0</v>
      </c>
      <c r="E8019">
        <v>0</v>
      </c>
      <c r="F8019">
        <v>0</v>
      </c>
      <c r="G8019">
        <v>0</v>
      </c>
      <c r="H8019">
        <v>0</v>
      </c>
      <c r="I8019">
        <v>0</v>
      </c>
      <c r="J8019">
        <v>0</v>
      </c>
      <c r="K8019">
        <v>0</v>
      </c>
      <c r="L8019">
        <v>0</v>
      </c>
      <c r="M8019">
        <v>0</v>
      </c>
      <c r="N8019">
        <v>0</v>
      </c>
      <c r="O8019">
        <v>0</v>
      </c>
      <c r="P8019">
        <v>0</v>
      </c>
      <c r="Q8019">
        <v>0</v>
      </c>
      <c r="R8019">
        <v>0</v>
      </c>
      <c r="S8019">
        <v>0</v>
      </c>
      <c r="T8019">
        <v>0</v>
      </c>
      <c r="U8019">
        <v>0</v>
      </c>
      <c r="V8019">
        <v>0</v>
      </c>
      <c r="W8019">
        <v>0</v>
      </c>
      <c r="X8019">
        <v>0</v>
      </c>
      <c r="Y8019">
        <v>0</v>
      </c>
      <c r="Z8019">
        <v>0</v>
      </c>
      <c r="AA8019">
        <v>0</v>
      </c>
      <c r="AB8019">
        <v>0</v>
      </c>
      <c r="AC8019">
        <v>0</v>
      </c>
    </row>
    <row r="8020" spans="1:29">
      <c r="A8020" t="s">
        <v>17030</v>
      </c>
      <c r="B8020" t="s">
        <v>19</v>
      </c>
      <c r="C8020">
        <v>0</v>
      </c>
      <c r="D8020">
        <v>0</v>
      </c>
      <c r="E8020">
        <v>0</v>
      </c>
      <c r="F8020">
        <v>0</v>
      </c>
      <c r="G8020">
        <v>0</v>
      </c>
      <c r="H8020">
        <v>0</v>
      </c>
      <c r="I8020">
        <v>0</v>
      </c>
      <c r="J8020">
        <v>0</v>
      </c>
      <c r="K8020">
        <v>0</v>
      </c>
      <c r="L8020">
        <v>0</v>
      </c>
      <c r="M8020">
        <v>0</v>
      </c>
      <c r="N8020">
        <v>0</v>
      </c>
      <c r="O8020">
        <v>0</v>
      </c>
      <c r="P8020">
        <v>0</v>
      </c>
      <c r="Q8020">
        <v>0</v>
      </c>
      <c r="R8020">
        <v>0</v>
      </c>
      <c r="S8020">
        <v>0</v>
      </c>
      <c r="T8020">
        <v>0</v>
      </c>
      <c r="U8020">
        <v>0</v>
      </c>
      <c r="V8020">
        <v>0</v>
      </c>
      <c r="W8020">
        <v>0</v>
      </c>
      <c r="X8020">
        <v>0</v>
      </c>
      <c r="Y8020">
        <v>0</v>
      </c>
      <c r="Z8020">
        <v>0</v>
      </c>
      <c r="AA8020">
        <v>0</v>
      </c>
      <c r="AB8020">
        <v>0</v>
      </c>
      <c r="AC8020">
        <v>0</v>
      </c>
    </row>
    <row r="8021" spans="1:29">
      <c r="A8021" t="s">
        <v>17031</v>
      </c>
      <c r="B8021" t="s">
        <v>19</v>
      </c>
      <c r="C8021">
        <v>0</v>
      </c>
      <c r="D8021">
        <v>0</v>
      </c>
      <c r="E8021">
        <v>0</v>
      </c>
      <c r="F8021">
        <v>0</v>
      </c>
      <c r="G8021">
        <v>0</v>
      </c>
      <c r="H8021">
        <v>0</v>
      </c>
      <c r="I8021">
        <v>0</v>
      </c>
      <c r="J8021">
        <v>0</v>
      </c>
      <c r="K8021">
        <v>0</v>
      </c>
      <c r="L8021">
        <v>0</v>
      </c>
      <c r="M8021">
        <v>0</v>
      </c>
      <c r="N8021">
        <v>0</v>
      </c>
      <c r="O8021">
        <v>0</v>
      </c>
      <c r="P8021">
        <v>0</v>
      </c>
      <c r="Q8021">
        <v>0</v>
      </c>
      <c r="R8021">
        <v>0</v>
      </c>
      <c r="S8021">
        <v>0</v>
      </c>
      <c r="T8021">
        <v>0</v>
      </c>
      <c r="U8021">
        <v>0</v>
      </c>
      <c r="V8021">
        <v>0</v>
      </c>
      <c r="W8021">
        <v>0</v>
      </c>
      <c r="X8021">
        <v>0</v>
      </c>
      <c r="Y8021">
        <v>0</v>
      </c>
      <c r="Z8021">
        <v>0</v>
      </c>
      <c r="AA8021">
        <v>0</v>
      </c>
      <c r="AB8021">
        <v>0</v>
      </c>
      <c r="AC8021">
        <v>0</v>
      </c>
    </row>
    <row r="8022" spans="1:29">
      <c r="A8022" t="s">
        <v>17032</v>
      </c>
      <c r="B8022" t="s">
        <v>19</v>
      </c>
      <c r="C8022">
        <v>0</v>
      </c>
      <c r="D8022">
        <v>0</v>
      </c>
      <c r="E8022">
        <v>0</v>
      </c>
      <c r="F8022">
        <v>0</v>
      </c>
      <c r="G8022">
        <v>0</v>
      </c>
      <c r="H8022">
        <v>0</v>
      </c>
      <c r="I8022">
        <v>0</v>
      </c>
      <c r="J8022">
        <v>0</v>
      </c>
      <c r="K8022">
        <v>0</v>
      </c>
      <c r="L8022">
        <v>0</v>
      </c>
      <c r="M8022">
        <v>0</v>
      </c>
      <c r="N8022">
        <v>0</v>
      </c>
      <c r="O8022">
        <v>0</v>
      </c>
      <c r="P8022">
        <v>0</v>
      </c>
      <c r="Q8022">
        <v>0</v>
      </c>
      <c r="R8022">
        <v>0</v>
      </c>
      <c r="S8022">
        <v>0</v>
      </c>
      <c r="T8022">
        <v>0</v>
      </c>
      <c r="U8022">
        <v>0</v>
      </c>
      <c r="V8022">
        <v>0</v>
      </c>
      <c r="W8022">
        <v>0</v>
      </c>
      <c r="X8022">
        <v>0</v>
      </c>
      <c r="Y8022">
        <v>0</v>
      </c>
      <c r="Z8022">
        <v>0</v>
      </c>
      <c r="AA8022">
        <v>0</v>
      </c>
      <c r="AB8022">
        <v>0</v>
      </c>
      <c r="AC8022">
        <v>0</v>
      </c>
    </row>
    <row r="8023" spans="1:29">
      <c r="A8023" t="s">
        <v>17033</v>
      </c>
      <c r="B8023" t="s">
        <v>19</v>
      </c>
      <c r="C8023">
        <v>0</v>
      </c>
      <c r="D8023">
        <v>0</v>
      </c>
      <c r="E8023">
        <v>0</v>
      </c>
      <c r="F8023">
        <v>0</v>
      </c>
      <c r="G8023">
        <v>0</v>
      </c>
      <c r="H8023">
        <v>0</v>
      </c>
      <c r="I8023">
        <v>0</v>
      </c>
      <c r="J8023">
        <v>0</v>
      </c>
      <c r="K8023">
        <v>0</v>
      </c>
      <c r="L8023">
        <v>0</v>
      </c>
      <c r="M8023">
        <v>0</v>
      </c>
      <c r="N8023">
        <v>0</v>
      </c>
      <c r="O8023">
        <v>0</v>
      </c>
      <c r="P8023">
        <v>0</v>
      </c>
      <c r="Q8023">
        <v>0</v>
      </c>
      <c r="R8023">
        <v>0</v>
      </c>
      <c r="S8023">
        <v>0</v>
      </c>
      <c r="T8023">
        <v>0</v>
      </c>
      <c r="U8023">
        <v>0</v>
      </c>
      <c r="V8023">
        <v>0</v>
      </c>
      <c r="W8023">
        <v>0</v>
      </c>
      <c r="X8023">
        <v>0</v>
      </c>
      <c r="Y8023">
        <v>0</v>
      </c>
      <c r="Z8023">
        <v>0</v>
      </c>
      <c r="AA8023">
        <v>0</v>
      </c>
      <c r="AB8023">
        <v>0</v>
      </c>
      <c r="AC8023">
        <v>0</v>
      </c>
    </row>
    <row r="8024" spans="1:29">
      <c r="A8024" t="s">
        <v>17034</v>
      </c>
      <c r="B8024" t="s">
        <v>19</v>
      </c>
      <c r="C8024">
        <v>0</v>
      </c>
      <c r="D8024">
        <v>0</v>
      </c>
      <c r="E8024">
        <v>0</v>
      </c>
      <c r="F8024">
        <v>0</v>
      </c>
      <c r="G8024">
        <v>0</v>
      </c>
      <c r="H8024">
        <v>0</v>
      </c>
      <c r="I8024">
        <v>0</v>
      </c>
      <c r="J8024">
        <v>0</v>
      </c>
      <c r="K8024">
        <v>0</v>
      </c>
      <c r="L8024">
        <v>0</v>
      </c>
      <c r="M8024">
        <v>0</v>
      </c>
      <c r="N8024">
        <v>0</v>
      </c>
      <c r="O8024">
        <v>0</v>
      </c>
      <c r="P8024">
        <v>0</v>
      </c>
      <c r="Q8024">
        <v>0</v>
      </c>
      <c r="R8024">
        <v>0</v>
      </c>
      <c r="S8024">
        <v>0</v>
      </c>
      <c r="T8024">
        <v>0</v>
      </c>
      <c r="U8024">
        <v>0</v>
      </c>
      <c r="V8024">
        <v>0</v>
      </c>
      <c r="W8024">
        <v>0</v>
      </c>
      <c r="X8024">
        <v>0</v>
      </c>
      <c r="Y8024">
        <v>0</v>
      </c>
      <c r="Z8024">
        <v>0</v>
      </c>
      <c r="AA8024">
        <v>0</v>
      </c>
      <c r="AB8024">
        <v>0</v>
      </c>
      <c r="AC8024">
        <v>0</v>
      </c>
    </row>
    <row r="8025" spans="1:29">
      <c r="A8025" t="s">
        <v>17035</v>
      </c>
      <c r="B8025" t="s">
        <v>19</v>
      </c>
      <c r="C8025">
        <v>0</v>
      </c>
      <c r="D8025">
        <v>0</v>
      </c>
      <c r="E8025">
        <v>0</v>
      </c>
      <c r="F8025">
        <v>0</v>
      </c>
      <c r="G8025">
        <v>0</v>
      </c>
      <c r="H8025">
        <v>0</v>
      </c>
      <c r="I8025">
        <v>0</v>
      </c>
      <c r="J8025">
        <v>0</v>
      </c>
      <c r="K8025">
        <v>0</v>
      </c>
      <c r="L8025">
        <v>0</v>
      </c>
      <c r="M8025">
        <v>0</v>
      </c>
      <c r="N8025">
        <v>0</v>
      </c>
      <c r="O8025">
        <v>0</v>
      </c>
      <c r="P8025">
        <v>0</v>
      </c>
      <c r="Q8025">
        <v>0</v>
      </c>
      <c r="R8025">
        <v>0</v>
      </c>
      <c r="S8025">
        <v>0</v>
      </c>
      <c r="T8025">
        <v>0</v>
      </c>
      <c r="U8025">
        <v>0</v>
      </c>
      <c r="V8025">
        <v>0</v>
      </c>
      <c r="W8025">
        <v>0</v>
      </c>
      <c r="X8025">
        <v>0</v>
      </c>
      <c r="Y8025">
        <v>0</v>
      </c>
      <c r="Z8025">
        <v>0</v>
      </c>
      <c r="AA8025">
        <v>0</v>
      </c>
      <c r="AB8025">
        <v>0</v>
      </c>
      <c r="AC8025">
        <v>0</v>
      </c>
    </row>
    <row r="8026" spans="1:29">
      <c r="A8026" t="s">
        <v>17036</v>
      </c>
      <c r="B8026" t="s">
        <v>19</v>
      </c>
      <c r="C8026">
        <v>0</v>
      </c>
      <c r="D8026">
        <v>0</v>
      </c>
      <c r="E8026">
        <v>0</v>
      </c>
      <c r="F8026">
        <v>0</v>
      </c>
      <c r="G8026">
        <v>0</v>
      </c>
      <c r="H8026">
        <v>0</v>
      </c>
      <c r="I8026">
        <v>0</v>
      </c>
      <c r="J8026">
        <v>0</v>
      </c>
      <c r="K8026">
        <v>0</v>
      </c>
      <c r="L8026">
        <v>0</v>
      </c>
      <c r="M8026">
        <v>0</v>
      </c>
      <c r="N8026">
        <v>0</v>
      </c>
      <c r="O8026">
        <v>0</v>
      </c>
      <c r="P8026">
        <v>0</v>
      </c>
      <c r="Q8026">
        <v>0</v>
      </c>
      <c r="R8026">
        <v>0</v>
      </c>
      <c r="S8026">
        <v>0</v>
      </c>
      <c r="T8026">
        <v>0</v>
      </c>
      <c r="U8026">
        <v>0</v>
      </c>
      <c r="V8026">
        <v>0</v>
      </c>
      <c r="W8026">
        <v>0</v>
      </c>
      <c r="X8026">
        <v>0</v>
      </c>
      <c r="Y8026">
        <v>0</v>
      </c>
      <c r="Z8026">
        <v>0</v>
      </c>
      <c r="AA8026">
        <v>0</v>
      </c>
      <c r="AB8026">
        <v>0</v>
      </c>
      <c r="AC8026">
        <v>0</v>
      </c>
    </row>
    <row r="8027" spans="1:29">
      <c r="A8027" t="s">
        <v>17037</v>
      </c>
      <c r="B8027" t="s">
        <v>19</v>
      </c>
      <c r="C8027">
        <v>0</v>
      </c>
      <c r="D8027">
        <v>0</v>
      </c>
      <c r="E8027">
        <v>0</v>
      </c>
      <c r="F8027">
        <v>0</v>
      </c>
      <c r="G8027">
        <v>0</v>
      </c>
      <c r="H8027">
        <v>0</v>
      </c>
      <c r="I8027">
        <v>0</v>
      </c>
      <c r="J8027">
        <v>0</v>
      </c>
      <c r="K8027">
        <v>0</v>
      </c>
      <c r="L8027">
        <v>0</v>
      </c>
      <c r="M8027">
        <v>0</v>
      </c>
      <c r="N8027">
        <v>0</v>
      </c>
      <c r="O8027">
        <v>0</v>
      </c>
      <c r="P8027">
        <v>0</v>
      </c>
      <c r="Q8027">
        <v>0</v>
      </c>
      <c r="R8027">
        <v>0</v>
      </c>
      <c r="S8027">
        <v>0</v>
      </c>
      <c r="T8027">
        <v>0</v>
      </c>
      <c r="U8027">
        <v>0</v>
      </c>
      <c r="V8027">
        <v>0</v>
      </c>
      <c r="W8027">
        <v>0</v>
      </c>
      <c r="X8027">
        <v>0</v>
      </c>
      <c r="Y8027">
        <v>0</v>
      </c>
      <c r="Z8027">
        <v>0</v>
      </c>
      <c r="AA8027">
        <v>0</v>
      </c>
      <c r="AB8027">
        <v>0</v>
      </c>
      <c r="AC8027">
        <v>0</v>
      </c>
    </row>
    <row r="8028" spans="1:29">
      <c r="A8028" t="s">
        <v>17038</v>
      </c>
      <c r="B8028" t="s">
        <v>19</v>
      </c>
      <c r="C8028">
        <v>0</v>
      </c>
      <c r="D8028">
        <v>0</v>
      </c>
      <c r="E8028">
        <v>0</v>
      </c>
      <c r="F8028">
        <v>0</v>
      </c>
      <c r="G8028">
        <v>0</v>
      </c>
      <c r="H8028">
        <v>0</v>
      </c>
      <c r="I8028">
        <v>0</v>
      </c>
      <c r="J8028">
        <v>0</v>
      </c>
      <c r="K8028">
        <v>0</v>
      </c>
      <c r="L8028">
        <v>0</v>
      </c>
      <c r="M8028">
        <v>0</v>
      </c>
      <c r="N8028">
        <v>0</v>
      </c>
      <c r="O8028">
        <v>0</v>
      </c>
      <c r="P8028">
        <v>0</v>
      </c>
      <c r="Q8028">
        <v>0</v>
      </c>
      <c r="R8028">
        <v>0</v>
      </c>
      <c r="S8028">
        <v>0</v>
      </c>
      <c r="T8028">
        <v>0</v>
      </c>
      <c r="U8028">
        <v>0</v>
      </c>
      <c r="V8028">
        <v>0</v>
      </c>
      <c r="W8028">
        <v>0</v>
      </c>
      <c r="X8028">
        <v>0</v>
      </c>
      <c r="Y8028">
        <v>0</v>
      </c>
      <c r="Z8028">
        <v>0</v>
      </c>
      <c r="AA8028">
        <v>0</v>
      </c>
      <c r="AB8028">
        <v>0</v>
      </c>
      <c r="AC8028">
        <v>0</v>
      </c>
    </row>
    <row r="8029" spans="1:29">
      <c r="A8029" t="s">
        <v>17039</v>
      </c>
      <c r="B8029" t="s">
        <v>19</v>
      </c>
      <c r="C8029" s="2">
        <v>8869060000000</v>
      </c>
      <c r="D8029" s="2">
        <v>8227850000000</v>
      </c>
      <c r="E8029" s="2">
        <v>7462370000000</v>
      </c>
      <c r="F8029" s="2">
        <v>6634820000000</v>
      </c>
      <c r="G8029" s="2">
        <v>5786640000000</v>
      </c>
      <c r="H8029" s="2">
        <v>4934650000000</v>
      </c>
      <c r="I8029" s="2">
        <v>4087910000000</v>
      </c>
      <c r="J8029" s="2">
        <v>3252350000000</v>
      </c>
      <c r="K8029" s="2">
        <v>2434320000000</v>
      </c>
      <c r="L8029" s="2">
        <v>1637510000000</v>
      </c>
      <c r="M8029" s="2">
        <v>862548000000</v>
      </c>
      <c r="N8029" s="2">
        <v>108454000000</v>
      </c>
      <c r="O8029" s="2">
        <v>105394000000</v>
      </c>
      <c r="P8029" s="2">
        <v>103801000000</v>
      </c>
      <c r="Q8029" s="2">
        <v>101201000000</v>
      </c>
      <c r="R8029" s="2">
        <v>98204700000</v>
      </c>
      <c r="S8029" s="2">
        <v>96555600000</v>
      </c>
      <c r="T8029" s="2">
        <v>95082500000</v>
      </c>
      <c r="U8029" s="2">
        <v>94345800000</v>
      </c>
      <c r="V8029" s="2">
        <v>93800400000</v>
      </c>
      <c r="W8029" s="2">
        <v>93413800000</v>
      </c>
      <c r="X8029" s="2">
        <v>93123700000</v>
      </c>
      <c r="Y8029" s="2">
        <v>92893300000</v>
      </c>
      <c r="Z8029" s="2">
        <v>92723700000</v>
      </c>
      <c r="AA8029" s="2">
        <v>92621800000</v>
      </c>
      <c r="AB8029" s="2">
        <v>92065600000</v>
      </c>
      <c r="AC8029" s="2">
        <v>91584400000</v>
      </c>
    </row>
    <row r="8030" spans="1:29">
      <c r="A8030" t="s">
        <v>17040</v>
      </c>
      <c r="B8030" t="s">
        <v>19</v>
      </c>
      <c r="C8030">
        <v>0</v>
      </c>
      <c r="D8030">
        <v>0</v>
      </c>
      <c r="E8030">
        <v>0</v>
      </c>
      <c r="F8030">
        <v>0</v>
      </c>
      <c r="G8030">
        <v>0</v>
      </c>
      <c r="H8030">
        <v>0</v>
      </c>
      <c r="I8030">
        <v>0</v>
      </c>
      <c r="J8030">
        <v>0</v>
      </c>
      <c r="K8030">
        <v>0</v>
      </c>
      <c r="L8030">
        <v>0</v>
      </c>
      <c r="M8030">
        <v>0</v>
      </c>
      <c r="N8030">
        <v>0</v>
      </c>
      <c r="O8030">
        <v>0</v>
      </c>
      <c r="P8030">
        <v>0</v>
      </c>
      <c r="Q8030">
        <v>0</v>
      </c>
      <c r="R8030">
        <v>0</v>
      </c>
      <c r="S8030">
        <v>0</v>
      </c>
      <c r="T8030">
        <v>0</v>
      </c>
      <c r="U8030">
        <v>0</v>
      </c>
      <c r="V8030">
        <v>0</v>
      </c>
      <c r="W8030">
        <v>0</v>
      </c>
      <c r="X8030">
        <v>0</v>
      </c>
      <c r="Y8030">
        <v>0</v>
      </c>
      <c r="Z8030">
        <v>0</v>
      </c>
      <c r="AA8030">
        <v>0</v>
      </c>
      <c r="AB8030">
        <v>0</v>
      </c>
      <c r="AC8030">
        <v>0</v>
      </c>
    </row>
    <row r="8031" spans="1:29">
      <c r="A8031" t="s">
        <v>17041</v>
      </c>
      <c r="B8031" t="s">
        <v>19</v>
      </c>
      <c r="C8031">
        <v>0</v>
      </c>
      <c r="D8031">
        <v>0</v>
      </c>
      <c r="E8031">
        <v>0</v>
      </c>
      <c r="F8031">
        <v>0</v>
      </c>
      <c r="G8031">
        <v>0</v>
      </c>
      <c r="H8031">
        <v>0</v>
      </c>
      <c r="I8031">
        <v>0</v>
      </c>
      <c r="J8031">
        <v>0</v>
      </c>
      <c r="K8031">
        <v>0</v>
      </c>
      <c r="L8031">
        <v>0</v>
      </c>
      <c r="M8031">
        <v>0</v>
      </c>
      <c r="N8031">
        <v>0</v>
      </c>
      <c r="O8031">
        <v>0</v>
      </c>
      <c r="P8031">
        <v>0</v>
      </c>
      <c r="Q8031">
        <v>0</v>
      </c>
      <c r="R8031">
        <v>0</v>
      </c>
      <c r="S8031">
        <v>0</v>
      </c>
      <c r="T8031">
        <v>0</v>
      </c>
      <c r="U8031">
        <v>0</v>
      </c>
      <c r="V8031">
        <v>0</v>
      </c>
      <c r="W8031">
        <v>0</v>
      </c>
      <c r="X8031">
        <v>0</v>
      </c>
      <c r="Y8031">
        <v>0</v>
      </c>
      <c r="Z8031">
        <v>0</v>
      </c>
      <c r="AA8031">
        <v>0</v>
      </c>
      <c r="AB8031">
        <v>0</v>
      </c>
      <c r="AC8031">
        <v>0</v>
      </c>
    </row>
    <row r="8032" spans="1:29">
      <c r="A8032" t="s">
        <v>17042</v>
      </c>
      <c r="B8032" t="s">
        <v>19</v>
      </c>
      <c r="C8032">
        <v>0</v>
      </c>
      <c r="D8032">
        <v>0</v>
      </c>
      <c r="E8032">
        <v>0</v>
      </c>
      <c r="F8032">
        <v>0</v>
      </c>
      <c r="G8032">
        <v>0</v>
      </c>
      <c r="H8032">
        <v>0</v>
      </c>
      <c r="I8032">
        <v>0</v>
      </c>
      <c r="J8032">
        <v>0</v>
      </c>
      <c r="K8032">
        <v>0</v>
      </c>
      <c r="L8032">
        <v>0</v>
      </c>
      <c r="M8032">
        <v>0</v>
      </c>
      <c r="N8032">
        <v>0</v>
      </c>
      <c r="O8032">
        <v>0</v>
      </c>
      <c r="P8032">
        <v>0</v>
      </c>
      <c r="Q8032">
        <v>0</v>
      </c>
      <c r="R8032">
        <v>0</v>
      </c>
      <c r="S8032">
        <v>0</v>
      </c>
      <c r="T8032">
        <v>0</v>
      </c>
      <c r="U8032">
        <v>0</v>
      </c>
      <c r="V8032">
        <v>0</v>
      </c>
      <c r="W8032">
        <v>0</v>
      </c>
      <c r="X8032">
        <v>0</v>
      </c>
      <c r="Y8032">
        <v>0</v>
      </c>
      <c r="Z8032">
        <v>0</v>
      </c>
      <c r="AA8032">
        <v>0</v>
      </c>
      <c r="AB8032">
        <v>0</v>
      </c>
      <c r="AC8032">
        <v>0</v>
      </c>
    </row>
    <row r="8033" spans="1:29">
      <c r="A8033" t="s">
        <v>17043</v>
      </c>
      <c r="B8033" t="s">
        <v>19</v>
      </c>
      <c r="C8033">
        <v>0</v>
      </c>
      <c r="D8033">
        <v>0</v>
      </c>
      <c r="E8033">
        <v>0</v>
      </c>
      <c r="F8033">
        <v>0</v>
      </c>
      <c r="G8033">
        <v>0</v>
      </c>
      <c r="H8033">
        <v>0</v>
      </c>
      <c r="I8033">
        <v>0</v>
      </c>
      <c r="J8033">
        <v>0</v>
      </c>
      <c r="K8033">
        <v>0</v>
      </c>
      <c r="L8033">
        <v>0</v>
      </c>
      <c r="M8033">
        <v>0</v>
      </c>
      <c r="N8033">
        <v>0</v>
      </c>
      <c r="O8033">
        <v>0</v>
      </c>
      <c r="P8033">
        <v>0</v>
      </c>
      <c r="Q8033">
        <v>0</v>
      </c>
      <c r="R8033">
        <v>0</v>
      </c>
      <c r="S8033">
        <v>0</v>
      </c>
      <c r="T8033">
        <v>0</v>
      </c>
      <c r="U8033">
        <v>0</v>
      </c>
      <c r="V8033">
        <v>0</v>
      </c>
      <c r="W8033">
        <v>0</v>
      </c>
      <c r="X8033">
        <v>0</v>
      </c>
      <c r="Y8033">
        <v>0</v>
      </c>
      <c r="Z8033">
        <v>0</v>
      </c>
      <c r="AA8033">
        <v>0</v>
      </c>
      <c r="AB8033">
        <v>0</v>
      </c>
      <c r="AC8033">
        <v>0</v>
      </c>
    </row>
    <row r="8034" spans="1:29">
      <c r="A8034" t="s">
        <v>17044</v>
      </c>
      <c r="B8034" t="s">
        <v>19</v>
      </c>
      <c r="C8034">
        <v>0</v>
      </c>
      <c r="D8034">
        <v>0</v>
      </c>
      <c r="E8034">
        <v>0</v>
      </c>
      <c r="F8034">
        <v>0</v>
      </c>
      <c r="G8034">
        <v>0</v>
      </c>
      <c r="H8034">
        <v>0</v>
      </c>
      <c r="I8034">
        <v>0</v>
      </c>
      <c r="J8034">
        <v>0</v>
      </c>
      <c r="K8034">
        <v>0</v>
      </c>
      <c r="L8034">
        <v>0</v>
      </c>
      <c r="M8034">
        <v>0</v>
      </c>
      <c r="N8034">
        <v>0</v>
      </c>
      <c r="O8034">
        <v>0</v>
      </c>
      <c r="P8034">
        <v>0</v>
      </c>
      <c r="Q8034">
        <v>0</v>
      </c>
      <c r="R8034">
        <v>0</v>
      </c>
      <c r="S8034">
        <v>0</v>
      </c>
      <c r="T8034">
        <v>0</v>
      </c>
      <c r="U8034">
        <v>0</v>
      </c>
      <c r="V8034">
        <v>0</v>
      </c>
      <c r="W8034">
        <v>0</v>
      </c>
      <c r="X8034">
        <v>0</v>
      </c>
      <c r="Y8034">
        <v>0</v>
      </c>
      <c r="Z8034">
        <v>0</v>
      </c>
      <c r="AA8034">
        <v>0</v>
      </c>
      <c r="AB8034">
        <v>0</v>
      </c>
      <c r="AC8034">
        <v>0</v>
      </c>
    </row>
    <row r="8035" spans="1:29">
      <c r="A8035" t="s">
        <v>17045</v>
      </c>
      <c r="B8035" t="s">
        <v>19</v>
      </c>
      <c r="C8035">
        <v>0</v>
      </c>
      <c r="D8035">
        <v>0</v>
      </c>
      <c r="E8035">
        <v>0</v>
      </c>
      <c r="F8035">
        <v>0</v>
      </c>
      <c r="G8035">
        <v>0</v>
      </c>
      <c r="H8035">
        <v>0</v>
      </c>
      <c r="I8035">
        <v>0</v>
      </c>
      <c r="J8035">
        <v>0</v>
      </c>
      <c r="K8035">
        <v>0</v>
      </c>
      <c r="L8035">
        <v>0</v>
      </c>
      <c r="M8035">
        <v>0</v>
      </c>
      <c r="N8035">
        <v>0</v>
      </c>
      <c r="O8035">
        <v>0</v>
      </c>
      <c r="P8035">
        <v>0</v>
      </c>
      <c r="Q8035">
        <v>0</v>
      </c>
      <c r="R8035">
        <v>0</v>
      </c>
      <c r="S8035">
        <v>0</v>
      </c>
      <c r="T8035">
        <v>0</v>
      </c>
      <c r="U8035">
        <v>0</v>
      </c>
      <c r="V8035">
        <v>0</v>
      </c>
      <c r="W8035">
        <v>0</v>
      </c>
      <c r="X8035">
        <v>0</v>
      </c>
      <c r="Y8035">
        <v>0</v>
      </c>
      <c r="Z8035">
        <v>0</v>
      </c>
      <c r="AA8035">
        <v>0</v>
      </c>
      <c r="AB8035">
        <v>0</v>
      </c>
      <c r="AC8035">
        <v>0</v>
      </c>
    </row>
    <row r="8036" spans="1:29">
      <c r="A8036" t="s">
        <v>17046</v>
      </c>
      <c r="B8036" t="s">
        <v>19</v>
      </c>
      <c r="C8036">
        <v>0</v>
      </c>
      <c r="D8036">
        <v>0</v>
      </c>
      <c r="E8036">
        <v>0</v>
      </c>
      <c r="F8036">
        <v>0</v>
      </c>
      <c r="G8036">
        <v>0</v>
      </c>
      <c r="H8036">
        <v>0</v>
      </c>
      <c r="I8036">
        <v>0</v>
      </c>
      <c r="J8036">
        <v>0</v>
      </c>
      <c r="K8036">
        <v>0</v>
      </c>
      <c r="L8036">
        <v>0</v>
      </c>
      <c r="M8036">
        <v>0</v>
      </c>
      <c r="N8036">
        <v>0</v>
      </c>
      <c r="O8036">
        <v>0</v>
      </c>
      <c r="P8036">
        <v>0</v>
      </c>
      <c r="Q8036">
        <v>0</v>
      </c>
      <c r="R8036">
        <v>0</v>
      </c>
      <c r="S8036">
        <v>0</v>
      </c>
      <c r="T8036">
        <v>0</v>
      </c>
      <c r="U8036">
        <v>0</v>
      </c>
      <c r="V8036">
        <v>0</v>
      </c>
      <c r="W8036">
        <v>0</v>
      </c>
      <c r="X8036">
        <v>0</v>
      </c>
      <c r="Y8036">
        <v>0</v>
      </c>
      <c r="Z8036">
        <v>0</v>
      </c>
      <c r="AA8036">
        <v>0</v>
      </c>
      <c r="AB8036">
        <v>0</v>
      </c>
      <c r="AC8036">
        <v>0</v>
      </c>
    </row>
    <row r="8037" spans="1:29">
      <c r="A8037" t="s">
        <v>17047</v>
      </c>
      <c r="B8037" t="s">
        <v>19</v>
      </c>
      <c r="C8037">
        <v>0</v>
      </c>
      <c r="D8037">
        <v>0</v>
      </c>
      <c r="E8037">
        <v>0</v>
      </c>
      <c r="F8037">
        <v>0</v>
      </c>
      <c r="G8037">
        <v>0</v>
      </c>
      <c r="H8037">
        <v>0</v>
      </c>
      <c r="I8037">
        <v>0</v>
      </c>
      <c r="J8037">
        <v>0</v>
      </c>
      <c r="K8037">
        <v>0</v>
      </c>
      <c r="L8037">
        <v>0</v>
      </c>
      <c r="M8037">
        <v>0</v>
      </c>
      <c r="N8037">
        <v>0</v>
      </c>
      <c r="O8037">
        <v>0</v>
      </c>
      <c r="P8037">
        <v>0</v>
      </c>
      <c r="Q8037">
        <v>0</v>
      </c>
      <c r="R8037">
        <v>0</v>
      </c>
      <c r="S8037">
        <v>0</v>
      </c>
      <c r="T8037">
        <v>0</v>
      </c>
      <c r="U8037">
        <v>0</v>
      </c>
      <c r="V8037">
        <v>0</v>
      </c>
      <c r="W8037">
        <v>0</v>
      </c>
      <c r="X8037">
        <v>0</v>
      </c>
      <c r="Y8037">
        <v>0</v>
      </c>
      <c r="Z8037">
        <v>0</v>
      </c>
      <c r="AA8037">
        <v>0</v>
      </c>
      <c r="AB8037">
        <v>0</v>
      </c>
      <c r="AC8037">
        <v>0</v>
      </c>
    </row>
    <row r="8038" spans="1:29">
      <c r="A8038" t="s">
        <v>17048</v>
      </c>
      <c r="B8038" t="s">
        <v>19</v>
      </c>
      <c r="C8038">
        <v>0</v>
      </c>
      <c r="D8038">
        <v>0</v>
      </c>
      <c r="E8038">
        <v>0</v>
      </c>
      <c r="F8038">
        <v>0</v>
      </c>
      <c r="G8038">
        <v>0</v>
      </c>
      <c r="H8038">
        <v>0</v>
      </c>
      <c r="I8038">
        <v>0</v>
      </c>
      <c r="J8038">
        <v>0</v>
      </c>
      <c r="K8038">
        <v>0</v>
      </c>
      <c r="L8038">
        <v>0</v>
      </c>
      <c r="M8038">
        <v>0</v>
      </c>
      <c r="N8038">
        <v>0</v>
      </c>
      <c r="O8038">
        <v>0</v>
      </c>
      <c r="P8038">
        <v>0</v>
      </c>
      <c r="Q8038">
        <v>0</v>
      </c>
      <c r="R8038">
        <v>0</v>
      </c>
      <c r="S8038">
        <v>0</v>
      </c>
      <c r="T8038">
        <v>0</v>
      </c>
      <c r="U8038">
        <v>0</v>
      </c>
      <c r="V8038">
        <v>0</v>
      </c>
      <c r="W8038">
        <v>0</v>
      </c>
      <c r="X8038">
        <v>0</v>
      </c>
      <c r="Y8038">
        <v>0</v>
      </c>
      <c r="Z8038">
        <v>0</v>
      </c>
      <c r="AA8038">
        <v>0</v>
      </c>
      <c r="AB8038">
        <v>0</v>
      </c>
      <c r="AC8038">
        <v>0</v>
      </c>
    </row>
    <row r="8039" spans="1:29">
      <c r="A8039" t="s">
        <v>17049</v>
      </c>
      <c r="B8039" t="s">
        <v>19</v>
      </c>
      <c r="C8039">
        <v>0</v>
      </c>
      <c r="D8039">
        <v>0</v>
      </c>
      <c r="E8039">
        <v>0</v>
      </c>
      <c r="F8039">
        <v>0</v>
      </c>
      <c r="G8039">
        <v>0</v>
      </c>
      <c r="H8039">
        <v>0</v>
      </c>
      <c r="I8039">
        <v>0</v>
      </c>
      <c r="J8039">
        <v>0</v>
      </c>
      <c r="K8039">
        <v>0</v>
      </c>
      <c r="L8039">
        <v>0</v>
      </c>
      <c r="M8039">
        <v>0</v>
      </c>
      <c r="N8039">
        <v>0</v>
      </c>
      <c r="O8039">
        <v>0</v>
      </c>
      <c r="P8039">
        <v>0</v>
      </c>
      <c r="Q8039">
        <v>0</v>
      </c>
      <c r="R8039">
        <v>0</v>
      </c>
      <c r="S8039">
        <v>0</v>
      </c>
      <c r="T8039">
        <v>0</v>
      </c>
      <c r="U8039">
        <v>0</v>
      </c>
      <c r="V8039">
        <v>0</v>
      </c>
      <c r="W8039">
        <v>0</v>
      </c>
      <c r="X8039">
        <v>0</v>
      </c>
      <c r="Y8039">
        <v>0</v>
      </c>
      <c r="Z8039">
        <v>0</v>
      </c>
      <c r="AA8039">
        <v>0</v>
      </c>
      <c r="AB8039">
        <v>0</v>
      </c>
      <c r="AC8039">
        <v>0</v>
      </c>
    </row>
    <row r="8040" spans="1:29">
      <c r="A8040" t="s">
        <v>17050</v>
      </c>
      <c r="B8040" t="s">
        <v>19</v>
      </c>
      <c r="C8040" s="2">
        <v>12402100000</v>
      </c>
      <c r="D8040" s="2">
        <v>11454800000</v>
      </c>
      <c r="E8040" s="2">
        <v>10331300000</v>
      </c>
      <c r="F8040" s="2">
        <v>9120780000</v>
      </c>
      <c r="G8040" s="2">
        <v>8278580000</v>
      </c>
      <c r="H8040" s="2">
        <v>8598330000</v>
      </c>
      <c r="I8040" s="2">
        <v>10828500000</v>
      </c>
      <c r="J8040" s="2">
        <v>17189000000</v>
      </c>
      <c r="K8040" s="2">
        <v>26379900000</v>
      </c>
      <c r="L8040" s="2">
        <v>38776500000</v>
      </c>
      <c r="M8040" s="2">
        <v>55600300000</v>
      </c>
      <c r="N8040" s="2">
        <v>77711000000</v>
      </c>
      <c r="O8040" s="2">
        <v>111259000000</v>
      </c>
      <c r="P8040" s="2">
        <v>157886000000</v>
      </c>
      <c r="Q8040" s="2">
        <v>220295000000</v>
      </c>
      <c r="R8040" s="2">
        <v>301265000000</v>
      </c>
      <c r="S8040" s="2">
        <v>403547000000</v>
      </c>
      <c r="T8040" s="2">
        <v>529190000000</v>
      </c>
      <c r="U8040" s="2">
        <v>679147000000</v>
      </c>
      <c r="V8040" s="2">
        <v>853072000000</v>
      </c>
      <c r="W8040" s="2">
        <v>1052150000000</v>
      </c>
      <c r="X8040" s="2">
        <v>1277600000000</v>
      </c>
      <c r="Y8040" s="2">
        <v>1529420000000</v>
      </c>
      <c r="Z8040" s="2">
        <v>1804200000000</v>
      </c>
      <c r="AA8040" s="2">
        <v>2098370000000</v>
      </c>
      <c r="AB8040" s="2">
        <v>2413460000000</v>
      </c>
      <c r="AC8040" s="2">
        <v>2748060000000</v>
      </c>
    </row>
    <row r="8041" spans="1:29">
      <c r="A8041" t="s">
        <v>17051</v>
      </c>
      <c r="B8041" t="s">
        <v>19</v>
      </c>
      <c r="C8041" s="2">
        <v>110680000000</v>
      </c>
      <c r="D8041" s="2">
        <v>134816000000</v>
      </c>
      <c r="E8041" s="2">
        <v>145842000000</v>
      </c>
      <c r="F8041" s="2">
        <v>175548000000</v>
      </c>
      <c r="G8041" s="2">
        <v>243854000000</v>
      </c>
      <c r="H8041" s="2">
        <v>398191000000</v>
      </c>
      <c r="I8041" s="2">
        <v>706110000000</v>
      </c>
      <c r="J8041" s="2">
        <v>1099830000000</v>
      </c>
      <c r="K8041" s="2">
        <v>1603830000000</v>
      </c>
      <c r="L8041" s="2">
        <v>2266300000000</v>
      </c>
      <c r="M8041" s="2">
        <v>3172090000000</v>
      </c>
      <c r="N8041" s="2">
        <v>4430310000000</v>
      </c>
      <c r="O8041" s="2">
        <v>6036260000000</v>
      </c>
      <c r="P8041" s="2">
        <v>8142430000000</v>
      </c>
      <c r="Q8041" s="2">
        <v>10882400000000</v>
      </c>
      <c r="R8041" s="2">
        <v>14375100000000</v>
      </c>
      <c r="S8041" s="2">
        <v>18643700000000</v>
      </c>
      <c r="T8041" s="2">
        <v>23555400000000</v>
      </c>
      <c r="U8041" s="2">
        <v>28949300000000</v>
      </c>
      <c r="V8041" s="2">
        <v>34823400000000</v>
      </c>
      <c r="W8041" s="2">
        <v>41078600000000</v>
      </c>
      <c r="X8041" s="2">
        <v>47684400000000</v>
      </c>
      <c r="Y8041" s="2">
        <v>54537100000000</v>
      </c>
      <c r="Z8041" s="2">
        <v>61761700000000</v>
      </c>
      <c r="AA8041" s="2">
        <v>69131500000000</v>
      </c>
      <c r="AB8041" s="2">
        <v>76672300000000</v>
      </c>
      <c r="AC8041" s="2">
        <v>84220000000000</v>
      </c>
    </row>
    <row r="8042" spans="1:29">
      <c r="A8042" t="s">
        <v>17052</v>
      </c>
      <c r="B8042" t="s">
        <v>19</v>
      </c>
      <c r="C8042">
        <v>0</v>
      </c>
      <c r="D8042">
        <v>0</v>
      </c>
      <c r="E8042">
        <v>0</v>
      </c>
      <c r="F8042">
        <v>0</v>
      </c>
      <c r="G8042">
        <v>0</v>
      </c>
      <c r="H8042">
        <v>0</v>
      </c>
      <c r="I8042">
        <v>0</v>
      </c>
      <c r="J8042">
        <v>0</v>
      </c>
      <c r="K8042">
        <v>0</v>
      </c>
      <c r="L8042">
        <v>0</v>
      </c>
      <c r="M8042">
        <v>0</v>
      </c>
      <c r="N8042">
        <v>0</v>
      </c>
      <c r="O8042">
        <v>0</v>
      </c>
      <c r="P8042">
        <v>0</v>
      </c>
      <c r="Q8042">
        <v>0</v>
      </c>
      <c r="R8042">
        <v>0</v>
      </c>
      <c r="S8042">
        <v>0</v>
      </c>
      <c r="T8042">
        <v>0</v>
      </c>
      <c r="U8042">
        <v>0</v>
      </c>
      <c r="V8042">
        <v>0</v>
      </c>
      <c r="W8042">
        <v>0</v>
      </c>
      <c r="X8042">
        <v>0</v>
      </c>
      <c r="Y8042">
        <v>0</v>
      </c>
      <c r="Z8042">
        <v>0</v>
      </c>
      <c r="AA8042">
        <v>0</v>
      </c>
      <c r="AB8042">
        <v>0</v>
      </c>
      <c r="AC8042">
        <v>0</v>
      </c>
    </row>
    <row r="8043" spans="1:29">
      <c r="A8043" t="s">
        <v>17053</v>
      </c>
      <c r="B8043" t="s">
        <v>19</v>
      </c>
      <c r="C8043">
        <v>0</v>
      </c>
      <c r="D8043">
        <v>0</v>
      </c>
      <c r="E8043">
        <v>0</v>
      </c>
      <c r="F8043">
        <v>0</v>
      </c>
      <c r="G8043">
        <v>0</v>
      </c>
      <c r="H8043">
        <v>0</v>
      </c>
      <c r="I8043">
        <v>0</v>
      </c>
      <c r="J8043">
        <v>0</v>
      </c>
      <c r="K8043">
        <v>0</v>
      </c>
      <c r="L8043">
        <v>0</v>
      </c>
      <c r="M8043">
        <v>0</v>
      </c>
      <c r="N8043">
        <v>0</v>
      </c>
      <c r="O8043">
        <v>0</v>
      </c>
      <c r="P8043">
        <v>0</v>
      </c>
      <c r="Q8043">
        <v>0</v>
      </c>
      <c r="R8043">
        <v>0</v>
      </c>
      <c r="S8043">
        <v>0</v>
      </c>
      <c r="T8043">
        <v>0</v>
      </c>
      <c r="U8043">
        <v>0</v>
      </c>
      <c r="V8043">
        <v>0</v>
      </c>
      <c r="W8043">
        <v>0</v>
      </c>
      <c r="X8043">
        <v>0</v>
      </c>
      <c r="Y8043">
        <v>0</v>
      </c>
      <c r="Z8043">
        <v>0</v>
      </c>
      <c r="AA8043">
        <v>0</v>
      </c>
      <c r="AB8043">
        <v>0</v>
      </c>
      <c r="AC8043">
        <v>0</v>
      </c>
    </row>
    <row r="8044" spans="1:29">
      <c r="A8044" t="s">
        <v>17054</v>
      </c>
      <c r="B8044" t="s">
        <v>19</v>
      </c>
      <c r="C8044">
        <v>0</v>
      </c>
      <c r="D8044">
        <v>0</v>
      </c>
      <c r="E8044">
        <v>0</v>
      </c>
      <c r="F8044">
        <v>0</v>
      </c>
      <c r="G8044">
        <v>0</v>
      </c>
      <c r="H8044">
        <v>0</v>
      </c>
      <c r="I8044">
        <v>0</v>
      </c>
      <c r="J8044">
        <v>0</v>
      </c>
      <c r="K8044">
        <v>0</v>
      </c>
      <c r="L8044">
        <v>0</v>
      </c>
      <c r="M8044">
        <v>0</v>
      </c>
      <c r="N8044">
        <v>0</v>
      </c>
      <c r="O8044">
        <v>0</v>
      </c>
      <c r="P8044">
        <v>0</v>
      </c>
      <c r="Q8044">
        <v>0</v>
      </c>
      <c r="R8044">
        <v>0</v>
      </c>
      <c r="S8044">
        <v>0</v>
      </c>
      <c r="T8044">
        <v>0</v>
      </c>
      <c r="U8044">
        <v>0</v>
      </c>
      <c r="V8044">
        <v>0</v>
      </c>
      <c r="W8044">
        <v>0</v>
      </c>
      <c r="X8044">
        <v>0</v>
      </c>
      <c r="Y8044">
        <v>0</v>
      </c>
      <c r="Z8044">
        <v>0</v>
      </c>
      <c r="AA8044">
        <v>0</v>
      </c>
      <c r="AB8044">
        <v>0</v>
      </c>
      <c r="AC8044">
        <v>0</v>
      </c>
    </row>
    <row r="8045" spans="1:29">
      <c r="A8045" t="s">
        <v>17055</v>
      </c>
      <c r="B8045" t="s">
        <v>19</v>
      </c>
      <c r="C8045">
        <v>0</v>
      </c>
      <c r="D8045">
        <v>0</v>
      </c>
      <c r="E8045">
        <v>0</v>
      </c>
      <c r="F8045">
        <v>0</v>
      </c>
      <c r="G8045">
        <v>0</v>
      </c>
      <c r="H8045">
        <v>0</v>
      </c>
      <c r="I8045">
        <v>0</v>
      </c>
      <c r="J8045">
        <v>0</v>
      </c>
      <c r="K8045">
        <v>0</v>
      </c>
      <c r="L8045">
        <v>0</v>
      </c>
      <c r="M8045">
        <v>0</v>
      </c>
      <c r="N8045">
        <v>0</v>
      </c>
      <c r="O8045">
        <v>0</v>
      </c>
      <c r="P8045">
        <v>0</v>
      </c>
      <c r="Q8045">
        <v>0</v>
      </c>
      <c r="R8045">
        <v>0</v>
      </c>
      <c r="S8045">
        <v>0</v>
      </c>
      <c r="T8045">
        <v>0</v>
      </c>
      <c r="U8045">
        <v>0</v>
      </c>
      <c r="V8045">
        <v>0</v>
      </c>
      <c r="W8045">
        <v>0</v>
      </c>
      <c r="X8045">
        <v>0</v>
      </c>
      <c r="Y8045">
        <v>0</v>
      </c>
      <c r="Z8045">
        <v>0</v>
      </c>
      <c r="AA8045">
        <v>0</v>
      </c>
      <c r="AB8045">
        <v>0</v>
      </c>
      <c r="AC8045">
        <v>0</v>
      </c>
    </row>
    <row r="8046" spans="1:29">
      <c r="A8046" t="s">
        <v>17056</v>
      </c>
      <c r="B8046" t="s">
        <v>19</v>
      </c>
      <c r="C8046">
        <v>0</v>
      </c>
      <c r="D8046">
        <v>0</v>
      </c>
      <c r="E8046">
        <v>0</v>
      </c>
      <c r="F8046">
        <v>0</v>
      </c>
      <c r="G8046">
        <v>0</v>
      </c>
      <c r="H8046">
        <v>0</v>
      </c>
      <c r="I8046">
        <v>0</v>
      </c>
      <c r="J8046">
        <v>0</v>
      </c>
      <c r="K8046">
        <v>0</v>
      </c>
      <c r="L8046">
        <v>0</v>
      </c>
      <c r="M8046">
        <v>0</v>
      </c>
      <c r="N8046">
        <v>0</v>
      </c>
      <c r="O8046">
        <v>0</v>
      </c>
      <c r="P8046">
        <v>0</v>
      </c>
      <c r="Q8046">
        <v>0</v>
      </c>
      <c r="R8046">
        <v>0</v>
      </c>
      <c r="S8046">
        <v>0</v>
      </c>
      <c r="T8046">
        <v>0</v>
      </c>
      <c r="U8046">
        <v>0</v>
      </c>
      <c r="V8046">
        <v>0</v>
      </c>
      <c r="W8046">
        <v>0</v>
      </c>
      <c r="X8046">
        <v>0</v>
      </c>
      <c r="Y8046">
        <v>0</v>
      </c>
      <c r="Z8046">
        <v>0</v>
      </c>
      <c r="AA8046">
        <v>0</v>
      </c>
      <c r="AB8046">
        <v>0</v>
      </c>
      <c r="AC8046">
        <v>0</v>
      </c>
    </row>
    <row r="8047" spans="1:29">
      <c r="A8047" t="s">
        <v>17057</v>
      </c>
      <c r="B8047" t="s">
        <v>19</v>
      </c>
      <c r="C8047">
        <v>0</v>
      </c>
      <c r="D8047">
        <v>0</v>
      </c>
      <c r="E8047">
        <v>0</v>
      </c>
      <c r="F8047">
        <v>0</v>
      </c>
      <c r="G8047">
        <v>0</v>
      </c>
      <c r="H8047">
        <v>0</v>
      </c>
      <c r="I8047">
        <v>0</v>
      </c>
      <c r="J8047">
        <v>0</v>
      </c>
      <c r="K8047">
        <v>0</v>
      </c>
      <c r="L8047">
        <v>0</v>
      </c>
      <c r="M8047">
        <v>0</v>
      </c>
      <c r="N8047">
        <v>0</v>
      </c>
      <c r="O8047">
        <v>0</v>
      </c>
      <c r="P8047">
        <v>0</v>
      </c>
      <c r="Q8047">
        <v>0</v>
      </c>
      <c r="R8047">
        <v>0</v>
      </c>
      <c r="S8047">
        <v>0</v>
      </c>
      <c r="T8047">
        <v>0</v>
      </c>
      <c r="U8047">
        <v>0</v>
      </c>
      <c r="V8047">
        <v>0</v>
      </c>
      <c r="W8047">
        <v>0</v>
      </c>
      <c r="X8047">
        <v>0</v>
      </c>
      <c r="Y8047">
        <v>0</v>
      </c>
      <c r="Z8047">
        <v>0</v>
      </c>
      <c r="AA8047">
        <v>0</v>
      </c>
      <c r="AB8047">
        <v>0</v>
      </c>
      <c r="AC8047">
        <v>0</v>
      </c>
    </row>
    <row r="8048" spans="1:29">
      <c r="A8048" t="s">
        <v>17058</v>
      </c>
      <c r="B8048" t="s">
        <v>19</v>
      </c>
      <c r="C8048">
        <v>0</v>
      </c>
      <c r="D8048">
        <v>0</v>
      </c>
      <c r="E8048">
        <v>0</v>
      </c>
      <c r="F8048">
        <v>0</v>
      </c>
      <c r="G8048">
        <v>0</v>
      </c>
      <c r="H8048">
        <v>0</v>
      </c>
      <c r="I8048">
        <v>0</v>
      </c>
      <c r="J8048">
        <v>0</v>
      </c>
      <c r="K8048">
        <v>0</v>
      </c>
      <c r="L8048">
        <v>0</v>
      </c>
      <c r="M8048">
        <v>0</v>
      </c>
      <c r="N8048">
        <v>0</v>
      </c>
      <c r="O8048">
        <v>0</v>
      </c>
      <c r="P8048">
        <v>0</v>
      </c>
      <c r="Q8048">
        <v>0</v>
      </c>
      <c r="R8048">
        <v>0</v>
      </c>
      <c r="S8048">
        <v>0</v>
      </c>
      <c r="T8048">
        <v>0</v>
      </c>
      <c r="U8048">
        <v>0</v>
      </c>
      <c r="V8048">
        <v>0</v>
      </c>
      <c r="W8048">
        <v>0</v>
      </c>
      <c r="X8048">
        <v>0</v>
      </c>
      <c r="Y8048">
        <v>0</v>
      </c>
      <c r="Z8048">
        <v>0</v>
      </c>
      <c r="AA8048">
        <v>0</v>
      </c>
      <c r="AB8048">
        <v>0</v>
      </c>
      <c r="AC8048">
        <v>0</v>
      </c>
    </row>
    <row r="8049" spans="1:29">
      <c r="A8049" t="s">
        <v>17059</v>
      </c>
      <c r="B8049" t="s">
        <v>19</v>
      </c>
      <c r="C8049">
        <v>0</v>
      </c>
      <c r="D8049">
        <v>0</v>
      </c>
      <c r="E8049">
        <v>0</v>
      </c>
      <c r="F8049">
        <v>0</v>
      </c>
      <c r="G8049">
        <v>0</v>
      </c>
      <c r="H8049">
        <v>0</v>
      </c>
      <c r="I8049">
        <v>0</v>
      </c>
      <c r="J8049">
        <v>0</v>
      </c>
      <c r="K8049">
        <v>0</v>
      </c>
      <c r="L8049">
        <v>0</v>
      </c>
      <c r="M8049">
        <v>0</v>
      </c>
      <c r="N8049">
        <v>0</v>
      </c>
      <c r="O8049">
        <v>0</v>
      </c>
      <c r="P8049">
        <v>0</v>
      </c>
      <c r="Q8049">
        <v>0</v>
      </c>
      <c r="R8049">
        <v>0</v>
      </c>
      <c r="S8049">
        <v>0</v>
      </c>
      <c r="T8049">
        <v>0</v>
      </c>
      <c r="U8049">
        <v>0</v>
      </c>
      <c r="V8049">
        <v>0</v>
      </c>
      <c r="W8049">
        <v>0</v>
      </c>
      <c r="X8049">
        <v>0</v>
      </c>
      <c r="Y8049">
        <v>0</v>
      </c>
      <c r="Z8049">
        <v>0</v>
      </c>
      <c r="AA8049">
        <v>0</v>
      </c>
      <c r="AB8049">
        <v>0</v>
      </c>
      <c r="AC8049">
        <v>0</v>
      </c>
    </row>
    <row r="8050" spans="1:29">
      <c r="A8050" t="s">
        <v>17060</v>
      </c>
      <c r="B8050" t="s">
        <v>19</v>
      </c>
      <c r="C8050">
        <v>0</v>
      </c>
      <c r="D8050">
        <v>0</v>
      </c>
      <c r="E8050">
        <v>0</v>
      </c>
      <c r="F8050">
        <v>0</v>
      </c>
      <c r="G8050">
        <v>0</v>
      </c>
      <c r="H8050">
        <v>0</v>
      </c>
      <c r="I8050">
        <v>0</v>
      </c>
      <c r="J8050">
        <v>0</v>
      </c>
      <c r="K8050">
        <v>0</v>
      </c>
      <c r="L8050">
        <v>0</v>
      </c>
      <c r="M8050">
        <v>0</v>
      </c>
      <c r="N8050">
        <v>0</v>
      </c>
      <c r="O8050">
        <v>0</v>
      </c>
      <c r="P8050">
        <v>0</v>
      </c>
      <c r="Q8050">
        <v>0</v>
      </c>
      <c r="R8050">
        <v>0</v>
      </c>
      <c r="S8050">
        <v>0</v>
      </c>
      <c r="T8050">
        <v>0</v>
      </c>
      <c r="U8050">
        <v>0</v>
      </c>
      <c r="V8050">
        <v>0</v>
      </c>
      <c r="W8050">
        <v>0</v>
      </c>
      <c r="X8050">
        <v>0</v>
      </c>
      <c r="Y8050">
        <v>0</v>
      </c>
      <c r="Z8050">
        <v>0</v>
      </c>
      <c r="AA8050">
        <v>0</v>
      </c>
      <c r="AB8050">
        <v>0</v>
      </c>
      <c r="AC8050">
        <v>0</v>
      </c>
    </row>
    <row r="8051" spans="1:29">
      <c r="A8051" t="s">
        <v>17061</v>
      </c>
      <c r="B8051" t="s">
        <v>19</v>
      </c>
      <c r="C8051">
        <v>0</v>
      </c>
      <c r="D8051">
        <v>0</v>
      </c>
      <c r="E8051">
        <v>0</v>
      </c>
      <c r="F8051">
        <v>0</v>
      </c>
      <c r="G8051">
        <v>0</v>
      </c>
      <c r="H8051">
        <v>0</v>
      </c>
      <c r="I8051">
        <v>0</v>
      </c>
      <c r="J8051">
        <v>0</v>
      </c>
      <c r="K8051">
        <v>0</v>
      </c>
      <c r="L8051">
        <v>0</v>
      </c>
      <c r="M8051">
        <v>0</v>
      </c>
      <c r="N8051">
        <v>0</v>
      </c>
      <c r="O8051">
        <v>0</v>
      </c>
      <c r="P8051">
        <v>0</v>
      </c>
      <c r="Q8051">
        <v>0</v>
      </c>
      <c r="R8051">
        <v>0</v>
      </c>
      <c r="S8051">
        <v>0</v>
      </c>
      <c r="T8051">
        <v>0</v>
      </c>
      <c r="U8051">
        <v>0</v>
      </c>
      <c r="V8051">
        <v>0</v>
      </c>
      <c r="W8051">
        <v>0</v>
      </c>
      <c r="X8051">
        <v>0</v>
      </c>
      <c r="Y8051">
        <v>0</v>
      </c>
      <c r="Z8051">
        <v>0</v>
      </c>
      <c r="AA8051">
        <v>0</v>
      </c>
      <c r="AB8051">
        <v>0</v>
      </c>
      <c r="AC8051">
        <v>0</v>
      </c>
    </row>
    <row r="8052" spans="1:29">
      <c r="A8052" t="s">
        <v>17062</v>
      </c>
      <c r="B8052" t="s">
        <v>19</v>
      </c>
      <c r="C8052" s="2">
        <v>37820900000000</v>
      </c>
      <c r="D8052" s="2">
        <v>36735600000000</v>
      </c>
      <c r="E8052" s="2">
        <v>35257200000000</v>
      </c>
      <c r="F8052" s="2">
        <v>33654600000000</v>
      </c>
      <c r="G8052" s="2">
        <v>31858700000000</v>
      </c>
      <c r="H8052" s="2">
        <v>30027200000000</v>
      </c>
      <c r="I8052" s="2">
        <v>28184400000000</v>
      </c>
      <c r="J8052" s="2">
        <v>26288700000000</v>
      </c>
      <c r="K8052" s="2">
        <v>24407500000000</v>
      </c>
      <c r="L8052" s="2">
        <v>22548400000000</v>
      </c>
      <c r="M8052" s="2">
        <v>20786200000000</v>
      </c>
      <c r="N8052" s="2">
        <v>19116400000000</v>
      </c>
      <c r="O8052" s="2">
        <v>17571600000000</v>
      </c>
      <c r="P8052" s="2">
        <v>16155900000000</v>
      </c>
      <c r="Q8052" s="2">
        <v>14858600000000</v>
      </c>
      <c r="R8052" s="2">
        <v>13663600000000</v>
      </c>
      <c r="S8052" s="2">
        <v>12589000000000</v>
      </c>
      <c r="T8052" s="2">
        <v>11609900000000</v>
      </c>
      <c r="U8052" s="2">
        <v>12624800000000</v>
      </c>
      <c r="V8052" s="2">
        <v>13747900000000</v>
      </c>
      <c r="W8052" s="2">
        <v>14961200000000</v>
      </c>
      <c r="X8052" s="2">
        <v>16221500000000</v>
      </c>
      <c r="Y8052" s="2">
        <v>17495800000000</v>
      </c>
      <c r="Z8052" s="2">
        <v>18805900000000</v>
      </c>
      <c r="AA8052" s="2">
        <v>20090500000000</v>
      </c>
      <c r="AB8052" s="2">
        <v>21336500000000</v>
      </c>
      <c r="AC8052" s="2">
        <v>22534600000000</v>
      </c>
    </row>
    <row r="8053" spans="1:29">
      <c r="A8053" t="s">
        <v>17063</v>
      </c>
      <c r="B8053" t="s">
        <v>19</v>
      </c>
      <c r="C8053">
        <v>0</v>
      </c>
      <c r="D8053">
        <v>0</v>
      </c>
      <c r="E8053">
        <v>0</v>
      </c>
      <c r="F8053">
        <v>0</v>
      </c>
      <c r="G8053">
        <v>0</v>
      </c>
      <c r="H8053">
        <v>0</v>
      </c>
      <c r="I8053">
        <v>0</v>
      </c>
      <c r="J8053">
        <v>0</v>
      </c>
      <c r="K8053">
        <v>0</v>
      </c>
      <c r="L8053">
        <v>0</v>
      </c>
      <c r="M8053">
        <v>0</v>
      </c>
      <c r="N8053">
        <v>0</v>
      </c>
      <c r="O8053">
        <v>0</v>
      </c>
      <c r="P8053">
        <v>0</v>
      </c>
      <c r="Q8053">
        <v>0</v>
      </c>
      <c r="R8053">
        <v>0</v>
      </c>
      <c r="S8053">
        <v>0</v>
      </c>
      <c r="T8053">
        <v>0</v>
      </c>
      <c r="U8053">
        <v>0</v>
      </c>
      <c r="V8053">
        <v>0</v>
      </c>
      <c r="W8053">
        <v>0</v>
      </c>
      <c r="X8053">
        <v>0</v>
      </c>
      <c r="Y8053">
        <v>0</v>
      </c>
      <c r="Z8053">
        <v>0</v>
      </c>
      <c r="AA8053">
        <v>0</v>
      </c>
      <c r="AB8053">
        <v>0</v>
      </c>
      <c r="AC8053">
        <v>0</v>
      </c>
    </row>
    <row r="8054" spans="1:29">
      <c r="A8054" t="s">
        <v>17064</v>
      </c>
      <c r="B8054" t="s">
        <v>19</v>
      </c>
      <c r="C8054">
        <v>0</v>
      </c>
      <c r="D8054">
        <v>0</v>
      </c>
      <c r="E8054">
        <v>0</v>
      </c>
      <c r="F8054">
        <v>0</v>
      </c>
      <c r="G8054">
        <v>0</v>
      </c>
      <c r="H8054">
        <v>0</v>
      </c>
      <c r="I8054">
        <v>0</v>
      </c>
      <c r="J8054">
        <v>0</v>
      </c>
      <c r="K8054">
        <v>0</v>
      </c>
      <c r="L8054">
        <v>0</v>
      </c>
      <c r="M8054">
        <v>0</v>
      </c>
      <c r="N8054">
        <v>0</v>
      </c>
      <c r="O8054">
        <v>0</v>
      </c>
      <c r="P8054">
        <v>0</v>
      </c>
      <c r="Q8054">
        <v>0</v>
      </c>
      <c r="R8054">
        <v>0</v>
      </c>
      <c r="S8054">
        <v>0</v>
      </c>
      <c r="T8054">
        <v>0</v>
      </c>
      <c r="U8054">
        <v>0</v>
      </c>
      <c r="V8054">
        <v>0</v>
      </c>
      <c r="W8054">
        <v>0</v>
      </c>
      <c r="X8054">
        <v>0</v>
      </c>
      <c r="Y8054">
        <v>0</v>
      </c>
      <c r="Z8054">
        <v>0</v>
      </c>
      <c r="AA8054">
        <v>0</v>
      </c>
      <c r="AB8054">
        <v>0</v>
      </c>
      <c r="AC8054">
        <v>0</v>
      </c>
    </row>
    <row r="8055" spans="1:29">
      <c r="A8055" t="s">
        <v>17065</v>
      </c>
      <c r="B8055" t="s">
        <v>19</v>
      </c>
      <c r="C8055">
        <v>0</v>
      </c>
      <c r="D8055">
        <v>0</v>
      </c>
      <c r="E8055">
        <v>0</v>
      </c>
      <c r="F8055">
        <v>0</v>
      </c>
      <c r="G8055">
        <v>0</v>
      </c>
      <c r="H8055">
        <v>0</v>
      </c>
      <c r="I8055">
        <v>0</v>
      </c>
      <c r="J8055">
        <v>0</v>
      </c>
      <c r="K8055">
        <v>0</v>
      </c>
      <c r="L8055">
        <v>0</v>
      </c>
      <c r="M8055">
        <v>0</v>
      </c>
      <c r="N8055">
        <v>0</v>
      </c>
      <c r="O8055">
        <v>0</v>
      </c>
      <c r="P8055">
        <v>0</v>
      </c>
      <c r="Q8055">
        <v>0</v>
      </c>
      <c r="R8055">
        <v>0</v>
      </c>
      <c r="S8055">
        <v>0</v>
      </c>
      <c r="T8055">
        <v>0</v>
      </c>
      <c r="U8055">
        <v>0</v>
      </c>
      <c r="V8055">
        <v>0</v>
      </c>
      <c r="W8055">
        <v>0</v>
      </c>
      <c r="X8055">
        <v>0</v>
      </c>
      <c r="Y8055">
        <v>0</v>
      </c>
      <c r="Z8055">
        <v>0</v>
      </c>
      <c r="AA8055">
        <v>0</v>
      </c>
      <c r="AB8055">
        <v>0</v>
      </c>
      <c r="AC8055">
        <v>0</v>
      </c>
    </row>
    <row r="8056" spans="1:29">
      <c r="A8056" t="s">
        <v>17066</v>
      </c>
      <c r="B8056" t="s">
        <v>19</v>
      </c>
      <c r="C8056">
        <v>0</v>
      </c>
      <c r="D8056">
        <v>0</v>
      </c>
      <c r="E8056">
        <v>0</v>
      </c>
      <c r="F8056">
        <v>0</v>
      </c>
      <c r="G8056">
        <v>0</v>
      </c>
      <c r="H8056">
        <v>0</v>
      </c>
      <c r="I8056">
        <v>0</v>
      </c>
      <c r="J8056">
        <v>0</v>
      </c>
      <c r="K8056">
        <v>0</v>
      </c>
      <c r="L8056">
        <v>0</v>
      </c>
      <c r="M8056">
        <v>0</v>
      </c>
      <c r="N8056">
        <v>0</v>
      </c>
      <c r="O8056">
        <v>0</v>
      </c>
      <c r="P8056">
        <v>0</v>
      </c>
      <c r="Q8056">
        <v>0</v>
      </c>
      <c r="R8056">
        <v>0</v>
      </c>
      <c r="S8056">
        <v>0</v>
      </c>
      <c r="T8056">
        <v>0</v>
      </c>
      <c r="U8056">
        <v>0</v>
      </c>
      <c r="V8056">
        <v>0</v>
      </c>
      <c r="W8056">
        <v>0</v>
      </c>
      <c r="X8056">
        <v>0</v>
      </c>
      <c r="Y8056">
        <v>0</v>
      </c>
      <c r="Z8056">
        <v>0</v>
      </c>
      <c r="AA8056">
        <v>0</v>
      </c>
      <c r="AB8056">
        <v>0</v>
      </c>
      <c r="AC8056">
        <v>0</v>
      </c>
    </row>
    <row r="8057" spans="1:29">
      <c r="A8057" t="s">
        <v>17067</v>
      </c>
      <c r="B8057" t="s">
        <v>19</v>
      </c>
      <c r="C8057">
        <v>0</v>
      </c>
      <c r="D8057">
        <v>0</v>
      </c>
      <c r="E8057">
        <v>0</v>
      </c>
      <c r="F8057">
        <v>0</v>
      </c>
      <c r="G8057">
        <v>0</v>
      </c>
      <c r="H8057">
        <v>0</v>
      </c>
      <c r="I8057">
        <v>0</v>
      </c>
      <c r="J8057">
        <v>0</v>
      </c>
      <c r="K8057">
        <v>0</v>
      </c>
      <c r="L8057">
        <v>0</v>
      </c>
      <c r="M8057">
        <v>0</v>
      </c>
      <c r="N8057">
        <v>0</v>
      </c>
      <c r="O8057">
        <v>0</v>
      </c>
      <c r="P8057">
        <v>0</v>
      </c>
      <c r="Q8057">
        <v>0</v>
      </c>
      <c r="R8057">
        <v>0</v>
      </c>
      <c r="S8057">
        <v>0</v>
      </c>
      <c r="T8057">
        <v>0</v>
      </c>
      <c r="U8057">
        <v>0</v>
      </c>
      <c r="V8057">
        <v>0</v>
      </c>
      <c r="W8057">
        <v>0</v>
      </c>
      <c r="X8057">
        <v>0</v>
      </c>
      <c r="Y8057">
        <v>0</v>
      </c>
      <c r="Z8057">
        <v>0</v>
      </c>
      <c r="AA8057">
        <v>0</v>
      </c>
      <c r="AB8057">
        <v>0</v>
      </c>
      <c r="AC8057">
        <v>0</v>
      </c>
    </row>
    <row r="8058" spans="1:29">
      <c r="A8058" t="s">
        <v>17068</v>
      </c>
      <c r="B8058" t="s">
        <v>19</v>
      </c>
      <c r="C8058">
        <v>0</v>
      </c>
      <c r="D8058">
        <v>0</v>
      </c>
      <c r="E8058">
        <v>0</v>
      </c>
      <c r="F8058">
        <v>0</v>
      </c>
      <c r="G8058">
        <v>0</v>
      </c>
      <c r="H8058">
        <v>0</v>
      </c>
      <c r="I8058">
        <v>0</v>
      </c>
      <c r="J8058">
        <v>0</v>
      </c>
      <c r="K8058">
        <v>0</v>
      </c>
      <c r="L8058">
        <v>0</v>
      </c>
      <c r="M8058">
        <v>0</v>
      </c>
      <c r="N8058">
        <v>0</v>
      </c>
      <c r="O8058">
        <v>0</v>
      </c>
      <c r="P8058">
        <v>0</v>
      </c>
      <c r="Q8058">
        <v>0</v>
      </c>
      <c r="R8058">
        <v>0</v>
      </c>
      <c r="S8058">
        <v>0</v>
      </c>
      <c r="T8058">
        <v>0</v>
      </c>
      <c r="U8058">
        <v>0</v>
      </c>
      <c r="V8058">
        <v>0</v>
      </c>
      <c r="W8058">
        <v>0</v>
      </c>
      <c r="X8058">
        <v>0</v>
      </c>
      <c r="Y8058">
        <v>0</v>
      </c>
      <c r="Z8058">
        <v>0</v>
      </c>
      <c r="AA8058">
        <v>0</v>
      </c>
      <c r="AB8058">
        <v>0</v>
      </c>
      <c r="AC8058">
        <v>0</v>
      </c>
    </row>
    <row r="8059" spans="1:29">
      <c r="A8059" t="s">
        <v>17069</v>
      </c>
      <c r="B8059" t="s">
        <v>19</v>
      </c>
      <c r="C8059">
        <v>0</v>
      </c>
      <c r="D8059">
        <v>0</v>
      </c>
      <c r="E8059">
        <v>0</v>
      </c>
      <c r="F8059">
        <v>0</v>
      </c>
      <c r="G8059">
        <v>0</v>
      </c>
      <c r="H8059">
        <v>0</v>
      </c>
      <c r="I8059">
        <v>0</v>
      </c>
      <c r="J8059">
        <v>0</v>
      </c>
      <c r="K8059">
        <v>0</v>
      </c>
      <c r="L8059">
        <v>0</v>
      </c>
      <c r="M8059">
        <v>0</v>
      </c>
      <c r="N8059">
        <v>0</v>
      </c>
      <c r="O8059">
        <v>0</v>
      </c>
      <c r="P8059">
        <v>0</v>
      </c>
      <c r="Q8059">
        <v>0</v>
      </c>
      <c r="R8059">
        <v>0</v>
      </c>
      <c r="S8059">
        <v>0</v>
      </c>
      <c r="T8059">
        <v>0</v>
      </c>
      <c r="U8059">
        <v>0</v>
      </c>
      <c r="V8059">
        <v>0</v>
      </c>
      <c r="W8059">
        <v>0</v>
      </c>
      <c r="X8059">
        <v>0</v>
      </c>
      <c r="Y8059">
        <v>0</v>
      </c>
      <c r="Z8059">
        <v>0</v>
      </c>
      <c r="AA8059">
        <v>0</v>
      </c>
      <c r="AB8059">
        <v>0</v>
      </c>
      <c r="AC8059">
        <v>0</v>
      </c>
    </row>
    <row r="8060" spans="1:29">
      <c r="A8060" t="s">
        <v>17070</v>
      </c>
      <c r="B8060" t="s">
        <v>19</v>
      </c>
      <c r="C8060">
        <v>0</v>
      </c>
      <c r="D8060">
        <v>0</v>
      </c>
      <c r="E8060">
        <v>0</v>
      </c>
      <c r="F8060">
        <v>0</v>
      </c>
      <c r="G8060">
        <v>0</v>
      </c>
      <c r="H8060">
        <v>0</v>
      </c>
      <c r="I8060">
        <v>0</v>
      </c>
      <c r="J8060">
        <v>0</v>
      </c>
      <c r="K8060">
        <v>0</v>
      </c>
      <c r="L8060">
        <v>0</v>
      </c>
      <c r="M8060">
        <v>0</v>
      </c>
      <c r="N8060">
        <v>0</v>
      </c>
      <c r="O8060">
        <v>0</v>
      </c>
      <c r="P8060">
        <v>0</v>
      </c>
      <c r="Q8060">
        <v>0</v>
      </c>
      <c r="R8060">
        <v>0</v>
      </c>
      <c r="S8060">
        <v>0</v>
      </c>
      <c r="T8060">
        <v>0</v>
      </c>
      <c r="U8060">
        <v>0</v>
      </c>
      <c r="V8060">
        <v>0</v>
      </c>
      <c r="W8060">
        <v>0</v>
      </c>
      <c r="X8060">
        <v>0</v>
      </c>
      <c r="Y8060">
        <v>0</v>
      </c>
      <c r="Z8060">
        <v>0</v>
      </c>
      <c r="AA8060">
        <v>0</v>
      </c>
      <c r="AB8060">
        <v>0</v>
      </c>
      <c r="AC8060">
        <v>0</v>
      </c>
    </row>
    <row r="8061" spans="1:29">
      <c r="A8061" t="s">
        <v>17071</v>
      </c>
      <c r="B8061" t="s">
        <v>19</v>
      </c>
      <c r="C8061">
        <v>0</v>
      </c>
      <c r="D8061">
        <v>0</v>
      </c>
      <c r="E8061">
        <v>0</v>
      </c>
      <c r="F8061">
        <v>0</v>
      </c>
      <c r="G8061">
        <v>0</v>
      </c>
      <c r="H8061">
        <v>0</v>
      </c>
      <c r="I8061">
        <v>0</v>
      </c>
      <c r="J8061">
        <v>0</v>
      </c>
      <c r="K8061">
        <v>0</v>
      </c>
      <c r="L8061">
        <v>0</v>
      </c>
      <c r="M8061">
        <v>0</v>
      </c>
      <c r="N8061">
        <v>0</v>
      </c>
      <c r="O8061">
        <v>0</v>
      </c>
      <c r="P8061">
        <v>0</v>
      </c>
      <c r="Q8061">
        <v>0</v>
      </c>
      <c r="R8061">
        <v>0</v>
      </c>
      <c r="S8061">
        <v>0</v>
      </c>
      <c r="T8061">
        <v>0</v>
      </c>
      <c r="U8061">
        <v>0</v>
      </c>
      <c r="V8061">
        <v>0</v>
      </c>
      <c r="W8061">
        <v>0</v>
      </c>
      <c r="X8061">
        <v>0</v>
      </c>
      <c r="Y8061">
        <v>0</v>
      </c>
      <c r="Z8061">
        <v>0</v>
      </c>
      <c r="AA8061">
        <v>0</v>
      </c>
      <c r="AB8061">
        <v>0</v>
      </c>
      <c r="AC8061">
        <v>0</v>
      </c>
    </row>
    <row r="8062" spans="1:29">
      <c r="A8062" t="s">
        <v>17072</v>
      </c>
      <c r="B8062" t="s">
        <v>19</v>
      </c>
      <c r="C8062">
        <v>0</v>
      </c>
      <c r="D8062">
        <v>0</v>
      </c>
      <c r="E8062">
        <v>0</v>
      </c>
      <c r="F8062">
        <v>0</v>
      </c>
      <c r="G8062">
        <v>0</v>
      </c>
      <c r="H8062">
        <v>0</v>
      </c>
      <c r="I8062">
        <v>0</v>
      </c>
      <c r="J8062">
        <v>0</v>
      </c>
      <c r="K8062">
        <v>0</v>
      </c>
      <c r="L8062">
        <v>0</v>
      </c>
      <c r="M8062">
        <v>0</v>
      </c>
      <c r="N8062">
        <v>0</v>
      </c>
      <c r="O8062">
        <v>0</v>
      </c>
      <c r="P8062">
        <v>0</v>
      </c>
      <c r="Q8062">
        <v>0</v>
      </c>
      <c r="R8062">
        <v>0</v>
      </c>
      <c r="S8062">
        <v>0</v>
      </c>
      <c r="T8062">
        <v>0</v>
      </c>
      <c r="U8062">
        <v>0</v>
      </c>
      <c r="V8062">
        <v>0</v>
      </c>
      <c r="W8062">
        <v>0</v>
      </c>
      <c r="X8062">
        <v>0</v>
      </c>
      <c r="Y8062">
        <v>0</v>
      </c>
      <c r="Z8062">
        <v>0</v>
      </c>
      <c r="AA8062">
        <v>0</v>
      </c>
      <c r="AB8062">
        <v>0</v>
      </c>
      <c r="AC8062">
        <v>0</v>
      </c>
    </row>
    <row r="8063" spans="1:29">
      <c r="A8063" t="s">
        <v>17073</v>
      </c>
      <c r="B8063" t="s">
        <v>19</v>
      </c>
      <c r="C8063" s="2">
        <v>26816400000000</v>
      </c>
      <c r="D8063" s="2">
        <v>25812600000000</v>
      </c>
      <c r="E8063" s="2">
        <v>24556900000000</v>
      </c>
      <c r="F8063" s="2">
        <v>23206500000000</v>
      </c>
      <c r="G8063" s="2">
        <v>21701700000000</v>
      </c>
      <c r="H8063" s="2">
        <v>20140500000000</v>
      </c>
      <c r="I8063" s="2">
        <v>18532500000000</v>
      </c>
      <c r="J8063" s="2">
        <v>16864300000000</v>
      </c>
      <c r="K8063" s="2">
        <v>15180300000000</v>
      </c>
      <c r="L8063" s="2">
        <v>13474000000000</v>
      </c>
      <c r="M8063" s="2">
        <v>11775700000000</v>
      </c>
      <c r="N8063" s="2">
        <v>10076200000000</v>
      </c>
      <c r="O8063" s="2">
        <v>8389720000000</v>
      </c>
      <c r="P8063" s="2">
        <v>6708070000000</v>
      </c>
      <c r="Q8063" s="2">
        <v>5026120000000</v>
      </c>
      <c r="R8063" s="2">
        <v>3342010000000</v>
      </c>
      <c r="S8063" s="2">
        <v>1666000000000</v>
      </c>
      <c r="T8063">
        <v>0</v>
      </c>
      <c r="U8063">
        <v>0</v>
      </c>
      <c r="V8063">
        <v>0</v>
      </c>
      <c r="W8063">
        <v>0</v>
      </c>
      <c r="X8063">
        <v>0</v>
      </c>
      <c r="Y8063">
        <v>0</v>
      </c>
      <c r="Z8063">
        <v>0</v>
      </c>
      <c r="AA8063">
        <v>0</v>
      </c>
      <c r="AB8063">
        <v>0</v>
      </c>
      <c r="AC8063">
        <v>0</v>
      </c>
    </row>
    <row r="8064" spans="1:29">
      <c r="A8064" t="s">
        <v>17074</v>
      </c>
      <c r="B8064" t="s">
        <v>19</v>
      </c>
      <c r="C8064">
        <v>0</v>
      </c>
      <c r="D8064">
        <v>0</v>
      </c>
      <c r="E8064">
        <v>0</v>
      </c>
      <c r="F8064">
        <v>0</v>
      </c>
      <c r="G8064">
        <v>0</v>
      </c>
      <c r="H8064">
        <v>0</v>
      </c>
      <c r="I8064">
        <v>0</v>
      </c>
      <c r="J8064">
        <v>0</v>
      </c>
      <c r="K8064">
        <v>0</v>
      </c>
      <c r="L8064">
        <v>0</v>
      </c>
      <c r="M8064">
        <v>0</v>
      </c>
      <c r="N8064">
        <v>0</v>
      </c>
      <c r="O8064">
        <v>0</v>
      </c>
      <c r="P8064">
        <v>0</v>
      </c>
      <c r="Q8064">
        <v>0</v>
      </c>
      <c r="R8064">
        <v>0</v>
      </c>
      <c r="S8064">
        <v>0</v>
      </c>
      <c r="T8064">
        <v>0</v>
      </c>
      <c r="U8064">
        <v>0</v>
      </c>
      <c r="V8064">
        <v>0</v>
      </c>
      <c r="W8064">
        <v>0</v>
      </c>
      <c r="X8064">
        <v>0</v>
      </c>
      <c r="Y8064">
        <v>0</v>
      </c>
      <c r="Z8064">
        <v>0</v>
      </c>
      <c r="AA8064">
        <v>0</v>
      </c>
      <c r="AB8064">
        <v>0</v>
      </c>
      <c r="AC8064">
        <v>0</v>
      </c>
    </row>
    <row r="8065" spans="1:29">
      <c r="A8065" t="s">
        <v>17075</v>
      </c>
      <c r="B8065" t="s">
        <v>19</v>
      </c>
      <c r="C8065" s="2">
        <v>2108630000000</v>
      </c>
      <c r="D8065" s="2">
        <v>2029700000000</v>
      </c>
      <c r="E8065" s="2">
        <v>1930970000000</v>
      </c>
      <c r="F8065" s="2">
        <v>1824780000000</v>
      </c>
      <c r="G8065" s="2">
        <v>1706450000000</v>
      </c>
      <c r="H8065" s="2">
        <v>1583690000000</v>
      </c>
      <c r="I8065" s="2">
        <v>1457250000000</v>
      </c>
      <c r="J8065" s="2">
        <v>1326080000000</v>
      </c>
      <c r="K8065" s="2">
        <v>1193660000000</v>
      </c>
      <c r="L8065" s="2">
        <v>1059490000000</v>
      </c>
      <c r="M8065" s="2">
        <v>925950000000</v>
      </c>
      <c r="N8065" s="2">
        <v>792318000000</v>
      </c>
      <c r="O8065" s="2">
        <v>659703000000</v>
      </c>
      <c r="P8065" s="2">
        <v>527471000000</v>
      </c>
      <c r="Q8065" s="2">
        <v>395215000000</v>
      </c>
      <c r="R8065" s="2">
        <v>262790000000</v>
      </c>
      <c r="S8065" s="2">
        <v>131002000000</v>
      </c>
      <c r="T8065">
        <v>0</v>
      </c>
      <c r="U8065">
        <v>0</v>
      </c>
      <c r="V8065">
        <v>0</v>
      </c>
      <c r="W8065">
        <v>0</v>
      </c>
      <c r="X8065">
        <v>0</v>
      </c>
      <c r="Y8065">
        <v>0</v>
      </c>
      <c r="Z8065">
        <v>0</v>
      </c>
      <c r="AA8065">
        <v>0</v>
      </c>
      <c r="AB8065">
        <v>0</v>
      </c>
      <c r="AC8065">
        <v>0</v>
      </c>
    </row>
    <row r="8066" spans="1:29">
      <c r="A8066" t="s">
        <v>17076</v>
      </c>
      <c r="B8066" t="s">
        <v>19</v>
      </c>
      <c r="C8066">
        <v>0</v>
      </c>
      <c r="D8066">
        <v>0</v>
      </c>
      <c r="E8066">
        <v>0</v>
      </c>
      <c r="F8066">
        <v>0</v>
      </c>
      <c r="G8066">
        <v>0</v>
      </c>
      <c r="H8066">
        <v>0</v>
      </c>
      <c r="I8066">
        <v>0</v>
      </c>
      <c r="J8066">
        <v>0</v>
      </c>
      <c r="K8066">
        <v>0</v>
      </c>
      <c r="L8066">
        <v>0</v>
      </c>
      <c r="M8066">
        <v>0</v>
      </c>
      <c r="N8066">
        <v>0</v>
      </c>
      <c r="O8066">
        <v>0</v>
      </c>
      <c r="P8066">
        <v>0</v>
      </c>
      <c r="Q8066">
        <v>0</v>
      </c>
      <c r="R8066">
        <v>0</v>
      </c>
      <c r="S8066">
        <v>0</v>
      </c>
      <c r="T8066">
        <v>0</v>
      </c>
      <c r="U8066">
        <v>0</v>
      </c>
      <c r="V8066">
        <v>0</v>
      </c>
      <c r="W8066">
        <v>0</v>
      </c>
      <c r="X8066">
        <v>0</v>
      </c>
      <c r="Y8066">
        <v>0</v>
      </c>
      <c r="Z8066">
        <v>0</v>
      </c>
      <c r="AA8066">
        <v>0</v>
      </c>
      <c r="AB8066">
        <v>0</v>
      </c>
      <c r="AC8066">
        <v>0</v>
      </c>
    </row>
    <row r="8067" spans="1:29">
      <c r="A8067" t="s">
        <v>17077</v>
      </c>
      <c r="B8067" t="s">
        <v>19</v>
      </c>
      <c r="C8067">
        <v>0</v>
      </c>
      <c r="D8067">
        <v>0</v>
      </c>
      <c r="E8067">
        <v>0</v>
      </c>
      <c r="F8067">
        <v>0</v>
      </c>
      <c r="G8067">
        <v>0</v>
      </c>
      <c r="H8067">
        <v>0</v>
      </c>
      <c r="I8067">
        <v>0</v>
      </c>
      <c r="J8067">
        <v>0</v>
      </c>
      <c r="K8067">
        <v>0</v>
      </c>
      <c r="L8067">
        <v>0</v>
      </c>
      <c r="M8067">
        <v>0</v>
      </c>
      <c r="N8067">
        <v>0</v>
      </c>
      <c r="O8067">
        <v>0</v>
      </c>
      <c r="P8067">
        <v>0</v>
      </c>
      <c r="Q8067">
        <v>0</v>
      </c>
      <c r="R8067">
        <v>0</v>
      </c>
      <c r="S8067">
        <v>0</v>
      </c>
      <c r="T8067">
        <v>0</v>
      </c>
      <c r="U8067">
        <v>0</v>
      </c>
      <c r="V8067">
        <v>0</v>
      </c>
      <c r="W8067">
        <v>0</v>
      </c>
      <c r="X8067">
        <v>0</v>
      </c>
      <c r="Y8067">
        <v>0</v>
      </c>
      <c r="Z8067">
        <v>0</v>
      </c>
      <c r="AA8067">
        <v>0</v>
      </c>
      <c r="AB8067">
        <v>0</v>
      </c>
      <c r="AC8067">
        <v>0</v>
      </c>
    </row>
    <row r="8068" spans="1:29">
      <c r="A8068" t="s">
        <v>17078</v>
      </c>
      <c r="B8068" t="s">
        <v>19</v>
      </c>
      <c r="C8068">
        <v>0</v>
      </c>
      <c r="D8068">
        <v>0</v>
      </c>
      <c r="E8068">
        <v>0</v>
      </c>
      <c r="F8068">
        <v>0</v>
      </c>
      <c r="G8068">
        <v>0</v>
      </c>
      <c r="H8068">
        <v>0</v>
      </c>
      <c r="I8068">
        <v>0</v>
      </c>
      <c r="J8068">
        <v>0</v>
      </c>
      <c r="K8068">
        <v>0</v>
      </c>
      <c r="L8068">
        <v>0</v>
      </c>
      <c r="M8068">
        <v>0</v>
      </c>
      <c r="N8068">
        <v>0</v>
      </c>
      <c r="O8068">
        <v>0</v>
      </c>
      <c r="P8068">
        <v>0</v>
      </c>
      <c r="Q8068">
        <v>0</v>
      </c>
      <c r="R8068">
        <v>0</v>
      </c>
      <c r="S8068">
        <v>0</v>
      </c>
      <c r="T8068">
        <v>0</v>
      </c>
      <c r="U8068">
        <v>0</v>
      </c>
      <c r="V8068">
        <v>0</v>
      </c>
      <c r="W8068">
        <v>0</v>
      </c>
      <c r="X8068">
        <v>0</v>
      </c>
      <c r="Y8068">
        <v>0</v>
      </c>
      <c r="Z8068">
        <v>0</v>
      </c>
      <c r="AA8068">
        <v>0</v>
      </c>
      <c r="AB8068">
        <v>0</v>
      </c>
      <c r="AC8068">
        <v>0</v>
      </c>
    </row>
    <row r="8069" spans="1:29">
      <c r="A8069" t="s">
        <v>17079</v>
      </c>
      <c r="B8069" t="s">
        <v>19</v>
      </c>
      <c r="C8069">
        <v>0</v>
      </c>
      <c r="D8069">
        <v>0</v>
      </c>
      <c r="E8069">
        <v>0</v>
      </c>
      <c r="F8069">
        <v>0</v>
      </c>
      <c r="G8069">
        <v>0</v>
      </c>
      <c r="H8069">
        <v>0</v>
      </c>
      <c r="I8069">
        <v>0</v>
      </c>
      <c r="J8069">
        <v>0</v>
      </c>
      <c r="K8069">
        <v>0</v>
      </c>
      <c r="L8069">
        <v>0</v>
      </c>
      <c r="M8069">
        <v>0</v>
      </c>
      <c r="N8069">
        <v>0</v>
      </c>
      <c r="O8069">
        <v>0</v>
      </c>
      <c r="P8069">
        <v>0</v>
      </c>
      <c r="Q8069">
        <v>0</v>
      </c>
      <c r="R8069">
        <v>0</v>
      </c>
      <c r="S8069">
        <v>0</v>
      </c>
      <c r="T8069">
        <v>0</v>
      </c>
      <c r="U8069">
        <v>0</v>
      </c>
      <c r="V8069">
        <v>0</v>
      </c>
      <c r="W8069">
        <v>0</v>
      </c>
      <c r="X8069">
        <v>0</v>
      </c>
      <c r="Y8069">
        <v>0</v>
      </c>
      <c r="Z8069">
        <v>0</v>
      </c>
      <c r="AA8069">
        <v>0</v>
      </c>
      <c r="AB8069">
        <v>0</v>
      </c>
      <c r="AC8069">
        <v>0</v>
      </c>
    </row>
    <row r="8070" spans="1:29">
      <c r="A8070" t="s">
        <v>17080</v>
      </c>
      <c r="B8070" t="s">
        <v>19</v>
      </c>
      <c r="C8070">
        <v>0</v>
      </c>
      <c r="D8070">
        <v>0</v>
      </c>
      <c r="E8070">
        <v>0</v>
      </c>
      <c r="F8070">
        <v>0</v>
      </c>
      <c r="G8070">
        <v>0</v>
      </c>
      <c r="H8070">
        <v>0</v>
      </c>
      <c r="I8070">
        <v>0</v>
      </c>
      <c r="J8070">
        <v>0</v>
      </c>
      <c r="K8070">
        <v>0</v>
      </c>
      <c r="L8070">
        <v>0</v>
      </c>
      <c r="M8070">
        <v>0</v>
      </c>
      <c r="N8070">
        <v>0</v>
      </c>
      <c r="O8070">
        <v>0</v>
      </c>
      <c r="P8070">
        <v>0</v>
      </c>
      <c r="Q8070">
        <v>0</v>
      </c>
      <c r="R8070">
        <v>0</v>
      </c>
      <c r="S8070">
        <v>0</v>
      </c>
      <c r="T8070">
        <v>0</v>
      </c>
      <c r="U8070">
        <v>0</v>
      </c>
      <c r="V8070">
        <v>0</v>
      </c>
      <c r="W8070">
        <v>0</v>
      </c>
      <c r="X8070">
        <v>0</v>
      </c>
      <c r="Y8070">
        <v>0</v>
      </c>
      <c r="Z8070">
        <v>0</v>
      </c>
      <c r="AA8070">
        <v>0</v>
      </c>
      <c r="AB8070">
        <v>0</v>
      </c>
      <c r="AC8070">
        <v>0</v>
      </c>
    </row>
    <row r="8071" spans="1:29">
      <c r="A8071" t="s">
        <v>17081</v>
      </c>
      <c r="B8071" t="s">
        <v>19</v>
      </c>
      <c r="C8071">
        <v>0</v>
      </c>
      <c r="D8071">
        <v>0</v>
      </c>
      <c r="E8071">
        <v>0</v>
      </c>
      <c r="F8071">
        <v>0</v>
      </c>
      <c r="G8071">
        <v>0</v>
      </c>
      <c r="H8071">
        <v>0</v>
      </c>
      <c r="I8071">
        <v>0</v>
      </c>
      <c r="J8071">
        <v>0</v>
      </c>
      <c r="K8071">
        <v>0</v>
      </c>
      <c r="L8071">
        <v>0</v>
      </c>
      <c r="M8071">
        <v>0</v>
      </c>
      <c r="N8071">
        <v>0</v>
      </c>
      <c r="O8071">
        <v>0</v>
      </c>
      <c r="P8071">
        <v>0</v>
      </c>
      <c r="Q8071">
        <v>0</v>
      </c>
      <c r="R8071">
        <v>0</v>
      </c>
      <c r="S8071">
        <v>0</v>
      </c>
      <c r="T8071">
        <v>0</v>
      </c>
      <c r="U8071">
        <v>0</v>
      </c>
      <c r="V8071">
        <v>0</v>
      </c>
      <c r="W8071">
        <v>0</v>
      </c>
      <c r="X8071">
        <v>0</v>
      </c>
      <c r="Y8071">
        <v>0</v>
      </c>
      <c r="Z8071">
        <v>0</v>
      </c>
      <c r="AA8071">
        <v>0</v>
      </c>
      <c r="AB8071">
        <v>0</v>
      </c>
      <c r="AC8071">
        <v>0</v>
      </c>
    </row>
    <row r="8072" spans="1:29">
      <c r="A8072" t="s">
        <v>17082</v>
      </c>
      <c r="B8072" t="s">
        <v>19</v>
      </c>
      <c r="C8072">
        <v>0</v>
      </c>
      <c r="D8072">
        <v>0</v>
      </c>
      <c r="E8072">
        <v>0</v>
      </c>
      <c r="F8072">
        <v>0</v>
      </c>
      <c r="G8072">
        <v>0</v>
      </c>
      <c r="H8072">
        <v>0</v>
      </c>
      <c r="I8072">
        <v>0</v>
      </c>
      <c r="J8072">
        <v>0</v>
      </c>
      <c r="K8072">
        <v>0</v>
      </c>
      <c r="L8072">
        <v>0</v>
      </c>
      <c r="M8072">
        <v>0</v>
      </c>
      <c r="N8072">
        <v>0</v>
      </c>
      <c r="O8072">
        <v>0</v>
      </c>
      <c r="P8072">
        <v>0</v>
      </c>
      <c r="Q8072">
        <v>0</v>
      </c>
      <c r="R8072">
        <v>0</v>
      </c>
      <c r="S8072">
        <v>0</v>
      </c>
      <c r="T8072">
        <v>0</v>
      </c>
      <c r="U8072">
        <v>0</v>
      </c>
      <c r="V8072">
        <v>0</v>
      </c>
      <c r="W8072">
        <v>0</v>
      </c>
      <c r="X8072">
        <v>0</v>
      </c>
      <c r="Y8072">
        <v>0</v>
      </c>
      <c r="Z8072">
        <v>0</v>
      </c>
      <c r="AA8072">
        <v>0</v>
      </c>
      <c r="AB8072">
        <v>0</v>
      </c>
      <c r="AC8072">
        <v>0</v>
      </c>
    </row>
    <row r="8073" spans="1:29">
      <c r="A8073" t="s">
        <v>17083</v>
      </c>
      <c r="B8073" t="s">
        <v>19</v>
      </c>
      <c r="C8073">
        <v>0</v>
      </c>
      <c r="D8073">
        <v>0</v>
      </c>
      <c r="E8073">
        <v>0</v>
      </c>
      <c r="F8073">
        <v>0</v>
      </c>
      <c r="G8073">
        <v>0</v>
      </c>
      <c r="H8073">
        <v>0</v>
      </c>
      <c r="I8073">
        <v>0</v>
      </c>
      <c r="J8073">
        <v>0</v>
      </c>
      <c r="K8073">
        <v>0</v>
      </c>
      <c r="L8073">
        <v>0</v>
      </c>
      <c r="M8073">
        <v>0</v>
      </c>
      <c r="N8073">
        <v>0</v>
      </c>
      <c r="O8073">
        <v>0</v>
      </c>
      <c r="P8073">
        <v>0</v>
      </c>
      <c r="Q8073">
        <v>0</v>
      </c>
      <c r="R8073">
        <v>0</v>
      </c>
      <c r="S8073">
        <v>0</v>
      </c>
      <c r="T8073">
        <v>0</v>
      </c>
      <c r="U8073">
        <v>0</v>
      </c>
      <c r="V8073">
        <v>0</v>
      </c>
      <c r="W8073">
        <v>0</v>
      </c>
      <c r="X8073">
        <v>0</v>
      </c>
      <c r="Y8073">
        <v>0</v>
      </c>
      <c r="Z8073">
        <v>0</v>
      </c>
      <c r="AA8073">
        <v>0</v>
      </c>
      <c r="AB8073">
        <v>0</v>
      </c>
      <c r="AC8073">
        <v>0</v>
      </c>
    </row>
    <row r="8074" spans="1:29">
      <c r="A8074" t="s">
        <v>17084</v>
      </c>
      <c r="B8074" t="s">
        <v>19</v>
      </c>
      <c r="C8074" s="2">
        <v>3978160000000000</v>
      </c>
      <c r="D8074" s="2">
        <v>4086820000000000</v>
      </c>
      <c r="E8074" s="2">
        <v>4132780000000000</v>
      </c>
      <c r="F8074" s="2">
        <v>4177520000000000</v>
      </c>
      <c r="G8074" s="2">
        <v>4241260000000000</v>
      </c>
      <c r="H8074" s="2">
        <v>4227620000000000</v>
      </c>
      <c r="I8074" s="2">
        <v>4215220000000000</v>
      </c>
      <c r="J8074" s="2">
        <v>4191170000000000</v>
      </c>
      <c r="K8074" s="2">
        <v>4163790000000000</v>
      </c>
      <c r="L8074" s="2">
        <v>4125530000000000</v>
      </c>
      <c r="M8074" s="2">
        <v>4082970000000000</v>
      </c>
      <c r="N8074" s="2">
        <v>4041940000000000</v>
      </c>
      <c r="O8074" s="2">
        <v>4014870000000000</v>
      </c>
      <c r="P8074" s="2">
        <v>3983230000000000</v>
      </c>
      <c r="Q8074" s="2">
        <v>3958420000000000</v>
      </c>
      <c r="R8074" s="2">
        <v>3929410000000000</v>
      </c>
      <c r="S8074" s="2">
        <v>3900650000000000</v>
      </c>
      <c r="T8074" s="2">
        <v>3870010000000000</v>
      </c>
      <c r="U8074" s="2">
        <v>3845850000000000</v>
      </c>
      <c r="V8074" s="2">
        <v>3820860000000000</v>
      </c>
      <c r="W8074" s="2">
        <v>3795600000000000</v>
      </c>
      <c r="X8074" s="2">
        <v>3775110000000000</v>
      </c>
      <c r="Y8074" s="2">
        <v>3754550000000000</v>
      </c>
      <c r="Z8074" s="2">
        <v>3751080000000000</v>
      </c>
      <c r="AA8074" s="2">
        <v>3751550000000000</v>
      </c>
      <c r="AB8074" s="2">
        <v>3751810000000000</v>
      </c>
      <c r="AC8074" s="2">
        <v>3748530000000000</v>
      </c>
    </row>
    <row r="8075" spans="1:29">
      <c r="A8075" t="s">
        <v>17085</v>
      </c>
      <c r="B8075" t="s">
        <v>19</v>
      </c>
      <c r="C8075">
        <v>0</v>
      </c>
      <c r="D8075">
        <v>0</v>
      </c>
      <c r="E8075">
        <v>0</v>
      </c>
      <c r="F8075">
        <v>0</v>
      </c>
      <c r="G8075">
        <v>0</v>
      </c>
      <c r="H8075">
        <v>0</v>
      </c>
      <c r="I8075">
        <v>0</v>
      </c>
      <c r="J8075">
        <v>0</v>
      </c>
      <c r="K8075">
        <v>0</v>
      </c>
      <c r="L8075">
        <v>0</v>
      </c>
      <c r="M8075">
        <v>0</v>
      </c>
      <c r="N8075">
        <v>0</v>
      </c>
      <c r="O8075">
        <v>0</v>
      </c>
      <c r="P8075">
        <v>0</v>
      </c>
      <c r="Q8075">
        <v>0</v>
      </c>
      <c r="R8075">
        <v>0</v>
      </c>
      <c r="S8075">
        <v>0</v>
      </c>
      <c r="T8075">
        <v>0</v>
      </c>
      <c r="U8075">
        <v>0</v>
      </c>
      <c r="V8075">
        <v>0</v>
      </c>
      <c r="W8075">
        <v>0</v>
      </c>
      <c r="X8075">
        <v>0</v>
      </c>
      <c r="Y8075">
        <v>0</v>
      </c>
      <c r="Z8075">
        <v>0</v>
      </c>
      <c r="AA8075">
        <v>0</v>
      </c>
      <c r="AB8075">
        <v>0</v>
      </c>
      <c r="AC8075">
        <v>0</v>
      </c>
    </row>
    <row r="8076" spans="1:29">
      <c r="A8076" t="s">
        <v>17086</v>
      </c>
      <c r="B8076" t="s">
        <v>19</v>
      </c>
      <c r="C8076" s="2">
        <v>163969000000000</v>
      </c>
      <c r="D8076" s="2">
        <v>139416000000000</v>
      </c>
      <c r="E8076" s="2">
        <v>143654000000000</v>
      </c>
      <c r="F8076" s="2">
        <v>137543000000000</v>
      </c>
      <c r="G8076" s="2">
        <v>86150200000000</v>
      </c>
      <c r="H8076" s="2">
        <v>101720000000000</v>
      </c>
      <c r="I8076" s="2">
        <v>106811000000000</v>
      </c>
      <c r="J8076" s="2">
        <v>109484000000000</v>
      </c>
      <c r="K8076" s="2">
        <v>111083000000000</v>
      </c>
      <c r="L8076" s="2">
        <v>116289000000000</v>
      </c>
      <c r="M8076" s="2">
        <v>127167000000000</v>
      </c>
      <c r="N8076" s="2">
        <v>135043000000000</v>
      </c>
      <c r="O8076" s="2">
        <v>134452000000000</v>
      </c>
      <c r="P8076" s="2">
        <v>141358000000000</v>
      </c>
      <c r="Q8076" s="2">
        <v>141165000000000</v>
      </c>
      <c r="R8076" s="2">
        <v>139424000000000</v>
      </c>
      <c r="S8076" s="2">
        <v>137459000000000</v>
      </c>
      <c r="T8076" s="2">
        <v>135290000000000</v>
      </c>
      <c r="U8076" s="2">
        <v>133090000000000</v>
      </c>
      <c r="V8076" s="2">
        <v>130747000000000</v>
      </c>
      <c r="W8076" s="2">
        <v>128671000000000</v>
      </c>
      <c r="X8076" s="2">
        <v>126117000000000</v>
      </c>
      <c r="Y8076" s="2">
        <v>123454000000000</v>
      </c>
      <c r="Z8076" s="2">
        <v>120780000000000</v>
      </c>
      <c r="AA8076" s="2">
        <v>118073000000000</v>
      </c>
      <c r="AB8076" s="2">
        <v>115275000000000</v>
      </c>
      <c r="AC8076" s="2">
        <v>112360000000000</v>
      </c>
    </row>
    <row r="8077" spans="1:29">
      <c r="A8077" t="s">
        <v>17087</v>
      </c>
      <c r="B8077" t="s">
        <v>19</v>
      </c>
      <c r="C8077">
        <v>0</v>
      </c>
      <c r="D8077">
        <v>0</v>
      </c>
      <c r="E8077">
        <v>0</v>
      </c>
      <c r="F8077">
        <v>0</v>
      </c>
      <c r="G8077">
        <v>0</v>
      </c>
      <c r="H8077">
        <v>0</v>
      </c>
      <c r="I8077">
        <v>0</v>
      </c>
      <c r="J8077">
        <v>0</v>
      </c>
      <c r="K8077">
        <v>0</v>
      </c>
      <c r="L8077">
        <v>0</v>
      </c>
      <c r="M8077">
        <v>0</v>
      </c>
      <c r="N8077">
        <v>0</v>
      </c>
      <c r="O8077">
        <v>0</v>
      </c>
      <c r="P8077">
        <v>0</v>
      </c>
      <c r="Q8077">
        <v>0</v>
      </c>
      <c r="R8077">
        <v>0</v>
      </c>
      <c r="S8077">
        <v>0</v>
      </c>
      <c r="T8077">
        <v>0</v>
      </c>
      <c r="U8077">
        <v>0</v>
      </c>
      <c r="V8077">
        <v>0</v>
      </c>
      <c r="W8077">
        <v>0</v>
      </c>
      <c r="X8077">
        <v>0</v>
      </c>
      <c r="Y8077">
        <v>0</v>
      </c>
      <c r="Z8077">
        <v>0</v>
      </c>
      <c r="AA8077">
        <v>0</v>
      </c>
      <c r="AB8077">
        <v>0</v>
      </c>
      <c r="AC8077">
        <v>0</v>
      </c>
    </row>
    <row r="8078" spans="1:29">
      <c r="A8078" t="s">
        <v>17088</v>
      </c>
      <c r="B8078" t="s">
        <v>19</v>
      </c>
      <c r="C8078">
        <v>0</v>
      </c>
      <c r="D8078">
        <v>0</v>
      </c>
      <c r="E8078">
        <v>0</v>
      </c>
      <c r="F8078">
        <v>0</v>
      </c>
      <c r="G8078">
        <v>0</v>
      </c>
      <c r="H8078">
        <v>0</v>
      </c>
      <c r="I8078">
        <v>0</v>
      </c>
      <c r="J8078">
        <v>0</v>
      </c>
      <c r="K8078">
        <v>0</v>
      </c>
      <c r="L8078">
        <v>0</v>
      </c>
      <c r="M8078">
        <v>0</v>
      </c>
      <c r="N8078">
        <v>0</v>
      </c>
      <c r="O8078">
        <v>0</v>
      </c>
      <c r="P8078">
        <v>0</v>
      </c>
      <c r="Q8078">
        <v>0</v>
      </c>
      <c r="R8078">
        <v>0</v>
      </c>
      <c r="S8078">
        <v>0</v>
      </c>
      <c r="T8078">
        <v>0</v>
      </c>
      <c r="U8078">
        <v>0</v>
      </c>
      <c r="V8078">
        <v>0</v>
      </c>
      <c r="W8078">
        <v>0</v>
      </c>
      <c r="X8078">
        <v>0</v>
      </c>
      <c r="Y8078">
        <v>0</v>
      </c>
      <c r="Z8078">
        <v>0</v>
      </c>
      <c r="AA8078">
        <v>0</v>
      </c>
      <c r="AB8078">
        <v>0</v>
      </c>
      <c r="AC8078">
        <v>0</v>
      </c>
    </row>
    <row r="8079" spans="1:29">
      <c r="A8079" t="s">
        <v>17089</v>
      </c>
      <c r="B8079" t="s">
        <v>19</v>
      </c>
      <c r="C8079">
        <v>0</v>
      </c>
      <c r="D8079">
        <v>0</v>
      </c>
      <c r="E8079">
        <v>0</v>
      </c>
      <c r="F8079">
        <v>0</v>
      </c>
      <c r="G8079">
        <v>0</v>
      </c>
      <c r="H8079">
        <v>0</v>
      </c>
      <c r="I8079">
        <v>0</v>
      </c>
      <c r="J8079">
        <v>0</v>
      </c>
      <c r="K8079">
        <v>0</v>
      </c>
      <c r="L8079">
        <v>0</v>
      </c>
      <c r="M8079">
        <v>0</v>
      </c>
      <c r="N8079">
        <v>0</v>
      </c>
      <c r="O8079">
        <v>0</v>
      </c>
      <c r="P8079">
        <v>0</v>
      </c>
      <c r="Q8079">
        <v>0</v>
      </c>
      <c r="R8079">
        <v>0</v>
      </c>
      <c r="S8079">
        <v>0</v>
      </c>
      <c r="T8079">
        <v>0</v>
      </c>
      <c r="U8079">
        <v>0</v>
      </c>
      <c r="V8079">
        <v>0</v>
      </c>
      <c r="W8079">
        <v>0</v>
      </c>
      <c r="X8079">
        <v>0</v>
      </c>
      <c r="Y8079">
        <v>0</v>
      </c>
      <c r="Z8079">
        <v>0</v>
      </c>
      <c r="AA8079">
        <v>0</v>
      </c>
      <c r="AB8079">
        <v>0</v>
      </c>
      <c r="AC8079">
        <v>0</v>
      </c>
    </row>
    <row r="8080" spans="1:29">
      <c r="A8080" t="s">
        <v>17090</v>
      </c>
      <c r="B8080" t="s">
        <v>19</v>
      </c>
      <c r="C8080">
        <v>0</v>
      </c>
      <c r="D8080">
        <v>0</v>
      </c>
      <c r="E8080">
        <v>0</v>
      </c>
      <c r="F8080">
        <v>0</v>
      </c>
      <c r="G8080">
        <v>0</v>
      </c>
      <c r="H8080">
        <v>0</v>
      </c>
      <c r="I8080">
        <v>0</v>
      </c>
      <c r="J8080">
        <v>0</v>
      </c>
      <c r="K8080">
        <v>0</v>
      </c>
      <c r="L8080">
        <v>0</v>
      </c>
      <c r="M8080">
        <v>0</v>
      </c>
      <c r="N8080">
        <v>0</v>
      </c>
      <c r="O8080">
        <v>0</v>
      </c>
      <c r="P8080">
        <v>0</v>
      </c>
      <c r="Q8080">
        <v>0</v>
      </c>
      <c r="R8080">
        <v>0</v>
      </c>
      <c r="S8080">
        <v>0</v>
      </c>
      <c r="T8080">
        <v>0</v>
      </c>
      <c r="U8080">
        <v>0</v>
      </c>
      <c r="V8080">
        <v>0</v>
      </c>
      <c r="W8080">
        <v>0</v>
      </c>
      <c r="X8080">
        <v>0</v>
      </c>
      <c r="Y8080">
        <v>0</v>
      </c>
      <c r="Z8080">
        <v>0</v>
      </c>
      <c r="AA8080">
        <v>0</v>
      </c>
      <c r="AB8080">
        <v>0</v>
      </c>
      <c r="AC8080">
        <v>0</v>
      </c>
    </row>
    <row r="8081" spans="1:29">
      <c r="A8081" t="s">
        <v>17091</v>
      </c>
      <c r="B8081" t="s">
        <v>19</v>
      </c>
      <c r="C8081">
        <v>0</v>
      </c>
      <c r="D8081">
        <v>0</v>
      </c>
      <c r="E8081">
        <v>0</v>
      </c>
      <c r="F8081">
        <v>0</v>
      </c>
      <c r="G8081">
        <v>0</v>
      </c>
      <c r="H8081">
        <v>0</v>
      </c>
      <c r="I8081">
        <v>0</v>
      </c>
      <c r="J8081">
        <v>0</v>
      </c>
      <c r="K8081">
        <v>0</v>
      </c>
      <c r="L8081">
        <v>0</v>
      </c>
      <c r="M8081">
        <v>0</v>
      </c>
      <c r="N8081">
        <v>0</v>
      </c>
      <c r="O8081">
        <v>0</v>
      </c>
      <c r="P8081">
        <v>0</v>
      </c>
      <c r="Q8081">
        <v>0</v>
      </c>
      <c r="R8081">
        <v>0</v>
      </c>
      <c r="S8081">
        <v>0</v>
      </c>
      <c r="T8081">
        <v>0</v>
      </c>
      <c r="U8081">
        <v>0</v>
      </c>
      <c r="V8081">
        <v>0</v>
      </c>
      <c r="W8081">
        <v>0</v>
      </c>
      <c r="X8081">
        <v>0</v>
      </c>
      <c r="Y8081">
        <v>0</v>
      </c>
      <c r="Z8081">
        <v>0</v>
      </c>
      <c r="AA8081">
        <v>0</v>
      </c>
      <c r="AB8081">
        <v>0</v>
      </c>
      <c r="AC8081">
        <v>0</v>
      </c>
    </row>
    <row r="8082" spans="1:29">
      <c r="A8082" t="s">
        <v>17092</v>
      </c>
      <c r="B8082" t="s">
        <v>19</v>
      </c>
      <c r="C8082">
        <v>0</v>
      </c>
      <c r="D8082">
        <v>0</v>
      </c>
      <c r="E8082">
        <v>0</v>
      </c>
      <c r="F8082">
        <v>0</v>
      </c>
      <c r="G8082">
        <v>0</v>
      </c>
      <c r="H8082">
        <v>0</v>
      </c>
      <c r="I8082">
        <v>0</v>
      </c>
      <c r="J8082">
        <v>0</v>
      </c>
      <c r="K8082">
        <v>0</v>
      </c>
      <c r="L8082">
        <v>0</v>
      </c>
      <c r="M8082">
        <v>0</v>
      </c>
      <c r="N8082">
        <v>0</v>
      </c>
      <c r="O8082">
        <v>0</v>
      </c>
      <c r="P8082">
        <v>0</v>
      </c>
      <c r="Q8082">
        <v>0</v>
      </c>
      <c r="R8082">
        <v>0</v>
      </c>
      <c r="S8082">
        <v>0</v>
      </c>
      <c r="T8082">
        <v>0</v>
      </c>
      <c r="U8082">
        <v>0</v>
      </c>
      <c r="V8082">
        <v>0</v>
      </c>
      <c r="W8082">
        <v>0</v>
      </c>
      <c r="X8082">
        <v>0</v>
      </c>
      <c r="Y8082">
        <v>0</v>
      </c>
      <c r="Z8082">
        <v>0</v>
      </c>
      <c r="AA8082">
        <v>0</v>
      </c>
      <c r="AB8082">
        <v>0</v>
      </c>
      <c r="AC8082">
        <v>0</v>
      </c>
    </row>
    <row r="8083" spans="1:29">
      <c r="A8083" t="s">
        <v>17093</v>
      </c>
      <c r="B8083" t="s">
        <v>19</v>
      </c>
      <c r="C8083">
        <v>0</v>
      </c>
      <c r="D8083">
        <v>0</v>
      </c>
      <c r="E8083">
        <v>0</v>
      </c>
      <c r="F8083">
        <v>0</v>
      </c>
      <c r="G8083">
        <v>0</v>
      </c>
      <c r="H8083">
        <v>0</v>
      </c>
      <c r="I8083">
        <v>0</v>
      </c>
      <c r="J8083">
        <v>0</v>
      </c>
      <c r="K8083">
        <v>0</v>
      </c>
      <c r="L8083">
        <v>0</v>
      </c>
      <c r="M8083">
        <v>0</v>
      </c>
      <c r="N8083">
        <v>0</v>
      </c>
      <c r="O8083">
        <v>0</v>
      </c>
      <c r="P8083">
        <v>0</v>
      </c>
      <c r="Q8083">
        <v>0</v>
      </c>
      <c r="R8083">
        <v>0</v>
      </c>
      <c r="S8083">
        <v>0</v>
      </c>
      <c r="T8083">
        <v>0</v>
      </c>
      <c r="U8083">
        <v>0</v>
      </c>
      <c r="V8083">
        <v>0</v>
      </c>
      <c r="W8083">
        <v>0</v>
      </c>
      <c r="X8083">
        <v>0</v>
      </c>
      <c r="Y8083">
        <v>0</v>
      </c>
      <c r="Z8083">
        <v>0</v>
      </c>
      <c r="AA8083">
        <v>0</v>
      </c>
      <c r="AB8083">
        <v>0</v>
      </c>
      <c r="AC8083">
        <v>0</v>
      </c>
    </row>
    <row r="8084" spans="1:29">
      <c r="A8084" t="s">
        <v>17094</v>
      </c>
      <c r="B8084" t="s">
        <v>19</v>
      </c>
      <c r="C8084">
        <v>0</v>
      </c>
      <c r="D8084">
        <v>0</v>
      </c>
      <c r="E8084">
        <v>0</v>
      </c>
      <c r="F8084">
        <v>0</v>
      </c>
      <c r="G8084">
        <v>0</v>
      </c>
      <c r="H8084">
        <v>0</v>
      </c>
      <c r="I8084">
        <v>0</v>
      </c>
      <c r="J8084">
        <v>0</v>
      </c>
      <c r="K8084">
        <v>0</v>
      </c>
      <c r="L8084">
        <v>0</v>
      </c>
      <c r="M8084">
        <v>0</v>
      </c>
      <c r="N8084">
        <v>0</v>
      </c>
      <c r="O8084">
        <v>0</v>
      </c>
      <c r="P8084">
        <v>0</v>
      </c>
      <c r="Q8084">
        <v>0</v>
      </c>
      <c r="R8084">
        <v>0</v>
      </c>
      <c r="S8084">
        <v>0</v>
      </c>
      <c r="T8084">
        <v>0</v>
      </c>
      <c r="U8084">
        <v>0</v>
      </c>
      <c r="V8084">
        <v>0</v>
      </c>
      <c r="W8084">
        <v>0</v>
      </c>
      <c r="X8084">
        <v>0</v>
      </c>
      <c r="Y8084">
        <v>0</v>
      </c>
      <c r="Z8084">
        <v>0</v>
      </c>
      <c r="AA8084">
        <v>0</v>
      </c>
      <c r="AB8084">
        <v>0</v>
      </c>
      <c r="AC8084">
        <v>0</v>
      </c>
    </row>
    <row r="8085" spans="1:29">
      <c r="A8085" t="s">
        <v>17095</v>
      </c>
      <c r="B8085" t="s">
        <v>19</v>
      </c>
      <c r="C8085">
        <v>0</v>
      </c>
      <c r="D8085">
        <v>0</v>
      </c>
      <c r="E8085">
        <v>0</v>
      </c>
      <c r="F8085">
        <v>0</v>
      </c>
      <c r="G8085">
        <v>0</v>
      </c>
      <c r="H8085">
        <v>0</v>
      </c>
      <c r="I8085">
        <v>0</v>
      </c>
      <c r="J8085">
        <v>0</v>
      </c>
      <c r="K8085">
        <v>0</v>
      </c>
      <c r="L8085">
        <v>0</v>
      </c>
      <c r="M8085">
        <v>0</v>
      </c>
      <c r="N8085">
        <v>0</v>
      </c>
      <c r="O8085">
        <v>0</v>
      </c>
      <c r="P8085">
        <v>0</v>
      </c>
      <c r="Q8085">
        <v>0</v>
      </c>
      <c r="R8085">
        <v>0</v>
      </c>
      <c r="S8085">
        <v>0</v>
      </c>
      <c r="T8085">
        <v>0</v>
      </c>
      <c r="U8085">
        <v>0</v>
      </c>
      <c r="V8085">
        <v>0</v>
      </c>
      <c r="W8085">
        <v>0</v>
      </c>
      <c r="X8085">
        <v>0</v>
      </c>
      <c r="Y8085">
        <v>0</v>
      </c>
      <c r="Z8085">
        <v>0</v>
      </c>
      <c r="AA8085">
        <v>0</v>
      </c>
      <c r="AB8085">
        <v>0</v>
      </c>
      <c r="AC8085">
        <v>0</v>
      </c>
    </row>
    <row r="8086" spans="1:29">
      <c r="A8086" t="s">
        <v>17096</v>
      </c>
      <c r="B8086" t="s">
        <v>19</v>
      </c>
      <c r="C8086">
        <v>0</v>
      </c>
      <c r="D8086">
        <v>0</v>
      </c>
      <c r="E8086">
        <v>0</v>
      </c>
      <c r="F8086">
        <v>0</v>
      </c>
      <c r="G8086">
        <v>0</v>
      </c>
      <c r="H8086">
        <v>0</v>
      </c>
      <c r="I8086">
        <v>0</v>
      </c>
      <c r="J8086">
        <v>0</v>
      </c>
      <c r="K8086">
        <v>0</v>
      </c>
      <c r="L8086">
        <v>0</v>
      </c>
      <c r="M8086">
        <v>0</v>
      </c>
      <c r="N8086">
        <v>0</v>
      </c>
      <c r="O8086">
        <v>0</v>
      </c>
      <c r="P8086">
        <v>0</v>
      </c>
      <c r="Q8086">
        <v>0</v>
      </c>
      <c r="R8086">
        <v>0</v>
      </c>
      <c r="S8086">
        <v>0</v>
      </c>
      <c r="T8086">
        <v>0</v>
      </c>
      <c r="U8086">
        <v>0</v>
      </c>
      <c r="V8086">
        <v>0</v>
      </c>
      <c r="W8086">
        <v>0</v>
      </c>
      <c r="X8086">
        <v>0</v>
      </c>
      <c r="Y8086">
        <v>0</v>
      </c>
      <c r="Z8086">
        <v>0</v>
      </c>
      <c r="AA8086">
        <v>0</v>
      </c>
      <c r="AB8086">
        <v>0</v>
      </c>
      <c r="AC8086">
        <v>0</v>
      </c>
    </row>
    <row r="8087" spans="1:29">
      <c r="A8087" t="s">
        <v>17097</v>
      </c>
      <c r="B8087" t="s">
        <v>19</v>
      </c>
      <c r="C8087">
        <v>0</v>
      </c>
      <c r="D8087">
        <v>0</v>
      </c>
      <c r="E8087">
        <v>0</v>
      </c>
      <c r="F8087">
        <v>0</v>
      </c>
      <c r="G8087">
        <v>0</v>
      </c>
      <c r="H8087">
        <v>0</v>
      </c>
      <c r="I8087">
        <v>0</v>
      </c>
      <c r="J8087">
        <v>0</v>
      </c>
      <c r="K8087">
        <v>0</v>
      </c>
      <c r="L8087">
        <v>0</v>
      </c>
      <c r="M8087">
        <v>0</v>
      </c>
      <c r="N8087">
        <v>0</v>
      </c>
      <c r="O8087">
        <v>0</v>
      </c>
      <c r="P8087">
        <v>0</v>
      </c>
      <c r="Q8087">
        <v>0</v>
      </c>
      <c r="R8087">
        <v>0</v>
      </c>
      <c r="S8087">
        <v>0</v>
      </c>
      <c r="T8087">
        <v>0</v>
      </c>
      <c r="U8087">
        <v>0</v>
      </c>
      <c r="V8087">
        <v>0</v>
      </c>
      <c r="W8087">
        <v>0</v>
      </c>
      <c r="X8087">
        <v>0</v>
      </c>
      <c r="Y8087">
        <v>0</v>
      </c>
      <c r="Z8087">
        <v>0</v>
      </c>
      <c r="AA8087">
        <v>0</v>
      </c>
      <c r="AB8087">
        <v>0</v>
      </c>
      <c r="AC8087">
        <v>0</v>
      </c>
    </row>
    <row r="8088" spans="1:29">
      <c r="A8088" t="s">
        <v>17098</v>
      </c>
      <c r="B8088" t="s">
        <v>19</v>
      </c>
      <c r="C8088">
        <v>0</v>
      </c>
      <c r="D8088">
        <v>0</v>
      </c>
      <c r="E8088">
        <v>0</v>
      </c>
      <c r="F8088">
        <v>0</v>
      </c>
      <c r="G8088">
        <v>0</v>
      </c>
      <c r="H8088">
        <v>0</v>
      </c>
      <c r="I8088">
        <v>0</v>
      </c>
      <c r="J8088">
        <v>0</v>
      </c>
      <c r="K8088">
        <v>0</v>
      </c>
      <c r="L8088">
        <v>0</v>
      </c>
      <c r="M8088">
        <v>0</v>
      </c>
      <c r="N8088">
        <v>0</v>
      </c>
      <c r="O8088">
        <v>0</v>
      </c>
      <c r="P8088">
        <v>0</v>
      </c>
      <c r="Q8088">
        <v>0</v>
      </c>
      <c r="R8088">
        <v>0</v>
      </c>
      <c r="S8088">
        <v>0</v>
      </c>
      <c r="T8088">
        <v>0</v>
      </c>
      <c r="U8088">
        <v>0</v>
      </c>
      <c r="V8088">
        <v>0</v>
      </c>
      <c r="W8088">
        <v>0</v>
      </c>
      <c r="X8088">
        <v>0</v>
      </c>
      <c r="Y8088">
        <v>0</v>
      </c>
      <c r="Z8088">
        <v>0</v>
      </c>
      <c r="AA8088">
        <v>0</v>
      </c>
      <c r="AB8088">
        <v>0</v>
      </c>
      <c r="AC8088">
        <v>0</v>
      </c>
    </row>
    <row r="8089" spans="1:29">
      <c r="A8089" t="s">
        <v>17099</v>
      </c>
      <c r="B8089" t="s">
        <v>19</v>
      </c>
      <c r="C8089">
        <v>0</v>
      </c>
      <c r="D8089">
        <v>0</v>
      </c>
      <c r="E8089">
        <v>0</v>
      </c>
      <c r="F8089">
        <v>0</v>
      </c>
      <c r="G8089">
        <v>0</v>
      </c>
      <c r="H8089">
        <v>0</v>
      </c>
      <c r="I8089">
        <v>0</v>
      </c>
      <c r="J8089">
        <v>0</v>
      </c>
      <c r="K8089">
        <v>0</v>
      </c>
      <c r="L8089">
        <v>0</v>
      </c>
      <c r="M8089">
        <v>0</v>
      </c>
      <c r="N8089">
        <v>0</v>
      </c>
      <c r="O8089">
        <v>0</v>
      </c>
      <c r="P8089">
        <v>0</v>
      </c>
      <c r="Q8089">
        <v>0</v>
      </c>
      <c r="R8089">
        <v>0</v>
      </c>
      <c r="S8089">
        <v>0</v>
      </c>
      <c r="T8089">
        <v>0</v>
      </c>
      <c r="U8089">
        <v>0</v>
      </c>
      <c r="V8089">
        <v>0</v>
      </c>
      <c r="W8089">
        <v>0</v>
      </c>
      <c r="X8089">
        <v>0</v>
      </c>
      <c r="Y8089">
        <v>0</v>
      </c>
      <c r="Z8089">
        <v>0</v>
      </c>
      <c r="AA8089">
        <v>0</v>
      </c>
      <c r="AB8089">
        <v>0</v>
      </c>
      <c r="AC8089">
        <v>0</v>
      </c>
    </row>
    <row r="8090" spans="1:29">
      <c r="A8090" t="s">
        <v>17100</v>
      </c>
      <c r="B8090" t="s">
        <v>19</v>
      </c>
      <c r="C8090">
        <v>0</v>
      </c>
      <c r="D8090">
        <v>0</v>
      </c>
      <c r="E8090">
        <v>0</v>
      </c>
      <c r="F8090">
        <v>0</v>
      </c>
      <c r="G8090">
        <v>0</v>
      </c>
      <c r="H8090">
        <v>0</v>
      </c>
      <c r="I8090">
        <v>0</v>
      </c>
      <c r="J8090">
        <v>0</v>
      </c>
      <c r="K8090">
        <v>0</v>
      </c>
      <c r="L8090">
        <v>0</v>
      </c>
      <c r="M8090">
        <v>0</v>
      </c>
      <c r="N8090">
        <v>0</v>
      </c>
      <c r="O8090">
        <v>0</v>
      </c>
      <c r="P8090">
        <v>0</v>
      </c>
      <c r="Q8090">
        <v>0</v>
      </c>
      <c r="R8090">
        <v>0</v>
      </c>
      <c r="S8090">
        <v>0</v>
      </c>
      <c r="T8090">
        <v>0</v>
      </c>
      <c r="U8090">
        <v>0</v>
      </c>
      <c r="V8090">
        <v>0</v>
      </c>
      <c r="W8090">
        <v>0</v>
      </c>
      <c r="X8090">
        <v>0</v>
      </c>
      <c r="Y8090">
        <v>0</v>
      </c>
      <c r="Z8090">
        <v>0</v>
      </c>
      <c r="AA8090">
        <v>0</v>
      </c>
      <c r="AB8090">
        <v>0</v>
      </c>
      <c r="AC8090">
        <v>0</v>
      </c>
    </row>
    <row r="8091" spans="1:29">
      <c r="A8091" t="s">
        <v>17101</v>
      </c>
      <c r="B8091" t="s">
        <v>19</v>
      </c>
      <c r="C8091">
        <v>0</v>
      </c>
      <c r="D8091">
        <v>0</v>
      </c>
      <c r="E8091">
        <v>0</v>
      </c>
      <c r="F8091">
        <v>0</v>
      </c>
      <c r="G8091">
        <v>0</v>
      </c>
      <c r="H8091">
        <v>0</v>
      </c>
      <c r="I8091">
        <v>0</v>
      </c>
      <c r="J8091">
        <v>0</v>
      </c>
      <c r="K8091">
        <v>0</v>
      </c>
      <c r="L8091">
        <v>0</v>
      </c>
      <c r="M8091">
        <v>0</v>
      </c>
      <c r="N8091">
        <v>0</v>
      </c>
      <c r="O8091">
        <v>0</v>
      </c>
      <c r="P8091">
        <v>0</v>
      </c>
      <c r="Q8091">
        <v>0</v>
      </c>
      <c r="R8091">
        <v>0</v>
      </c>
      <c r="S8091">
        <v>0</v>
      </c>
      <c r="T8091">
        <v>0</v>
      </c>
      <c r="U8091">
        <v>0</v>
      </c>
      <c r="V8091">
        <v>0</v>
      </c>
      <c r="W8091">
        <v>0</v>
      </c>
      <c r="X8091">
        <v>0</v>
      </c>
      <c r="Y8091">
        <v>0</v>
      </c>
      <c r="Z8091">
        <v>0</v>
      </c>
      <c r="AA8091">
        <v>0</v>
      </c>
      <c r="AB8091">
        <v>0</v>
      </c>
      <c r="AC8091">
        <v>0</v>
      </c>
    </row>
    <row r="8092" spans="1:29">
      <c r="A8092" t="s">
        <v>17102</v>
      </c>
      <c r="B8092" t="s">
        <v>19</v>
      </c>
      <c r="C8092">
        <v>0</v>
      </c>
      <c r="D8092">
        <v>0</v>
      </c>
      <c r="E8092">
        <v>0</v>
      </c>
      <c r="F8092">
        <v>0</v>
      </c>
      <c r="G8092">
        <v>0</v>
      </c>
      <c r="H8092">
        <v>0</v>
      </c>
      <c r="I8092">
        <v>0</v>
      </c>
      <c r="J8092">
        <v>0</v>
      </c>
      <c r="K8092">
        <v>0</v>
      </c>
      <c r="L8092">
        <v>0</v>
      </c>
      <c r="M8092">
        <v>0</v>
      </c>
      <c r="N8092">
        <v>0</v>
      </c>
      <c r="O8092">
        <v>0</v>
      </c>
      <c r="P8092">
        <v>0</v>
      </c>
      <c r="Q8092">
        <v>0</v>
      </c>
      <c r="R8092">
        <v>0</v>
      </c>
      <c r="S8092">
        <v>0</v>
      </c>
      <c r="T8092">
        <v>0</v>
      </c>
      <c r="U8092">
        <v>0</v>
      </c>
      <c r="V8092">
        <v>0</v>
      </c>
      <c r="W8092">
        <v>0</v>
      </c>
      <c r="X8092">
        <v>0</v>
      </c>
      <c r="Y8092">
        <v>0</v>
      </c>
      <c r="Z8092">
        <v>0</v>
      </c>
      <c r="AA8092">
        <v>0</v>
      </c>
      <c r="AB8092">
        <v>0</v>
      </c>
      <c r="AC8092">
        <v>0</v>
      </c>
    </row>
    <row r="8093" spans="1:29">
      <c r="A8093" t="s">
        <v>17103</v>
      </c>
      <c r="B8093" t="s">
        <v>19</v>
      </c>
      <c r="C8093">
        <v>0</v>
      </c>
      <c r="D8093">
        <v>0</v>
      </c>
      <c r="E8093">
        <v>0</v>
      </c>
      <c r="F8093">
        <v>0</v>
      </c>
      <c r="G8093">
        <v>0</v>
      </c>
      <c r="H8093">
        <v>0</v>
      </c>
      <c r="I8093">
        <v>0</v>
      </c>
      <c r="J8093">
        <v>0</v>
      </c>
      <c r="K8093">
        <v>0</v>
      </c>
      <c r="L8093">
        <v>0</v>
      </c>
      <c r="M8093">
        <v>0</v>
      </c>
      <c r="N8093">
        <v>0</v>
      </c>
      <c r="O8093">
        <v>0</v>
      </c>
      <c r="P8093">
        <v>0</v>
      </c>
      <c r="Q8093">
        <v>0</v>
      </c>
      <c r="R8093">
        <v>0</v>
      </c>
      <c r="S8093">
        <v>0</v>
      </c>
      <c r="T8093">
        <v>0</v>
      </c>
      <c r="U8093">
        <v>0</v>
      </c>
      <c r="V8093">
        <v>0</v>
      </c>
      <c r="W8093">
        <v>0</v>
      </c>
      <c r="X8093">
        <v>0</v>
      </c>
      <c r="Y8093">
        <v>0</v>
      </c>
      <c r="Z8093">
        <v>0</v>
      </c>
      <c r="AA8093">
        <v>0</v>
      </c>
      <c r="AB8093">
        <v>0</v>
      </c>
      <c r="AC8093">
        <v>0</v>
      </c>
    </row>
    <row r="8094" spans="1:29">
      <c r="A8094" t="s">
        <v>17104</v>
      </c>
      <c r="B8094" t="s">
        <v>19</v>
      </c>
      <c r="C8094">
        <v>0</v>
      </c>
      <c r="D8094">
        <v>0</v>
      </c>
      <c r="E8094">
        <v>0</v>
      </c>
      <c r="F8094">
        <v>0</v>
      </c>
      <c r="G8094">
        <v>0</v>
      </c>
      <c r="H8094">
        <v>0</v>
      </c>
      <c r="I8094">
        <v>0</v>
      </c>
      <c r="J8094">
        <v>0</v>
      </c>
      <c r="K8094">
        <v>0</v>
      </c>
      <c r="L8094">
        <v>0</v>
      </c>
      <c r="M8094">
        <v>0</v>
      </c>
      <c r="N8094">
        <v>0</v>
      </c>
      <c r="O8094">
        <v>0</v>
      </c>
      <c r="P8094">
        <v>0</v>
      </c>
      <c r="Q8094">
        <v>0</v>
      </c>
      <c r="R8094">
        <v>0</v>
      </c>
      <c r="S8094">
        <v>0</v>
      </c>
      <c r="T8094">
        <v>0</v>
      </c>
      <c r="U8094">
        <v>0</v>
      </c>
      <c r="V8094">
        <v>0</v>
      </c>
      <c r="W8094">
        <v>0</v>
      </c>
      <c r="X8094">
        <v>0</v>
      </c>
      <c r="Y8094">
        <v>0</v>
      </c>
      <c r="Z8094">
        <v>0</v>
      </c>
      <c r="AA8094">
        <v>0</v>
      </c>
      <c r="AB8094">
        <v>0</v>
      </c>
      <c r="AC8094">
        <v>0</v>
      </c>
    </row>
    <row r="8095" spans="1:29">
      <c r="A8095" t="s">
        <v>17105</v>
      </c>
      <c r="B8095" t="s">
        <v>19</v>
      </c>
      <c r="C8095">
        <v>0</v>
      </c>
      <c r="D8095">
        <v>0</v>
      </c>
      <c r="E8095">
        <v>0</v>
      </c>
      <c r="F8095">
        <v>0</v>
      </c>
      <c r="G8095">
        <v>0</v>
      </c>
      <c r="H8095">
        <v>0</v>
      </c>
      <c r="I8095">
        <v>0</v>
      </c>
      <c r="J8095">
        <v>0</v>
      </c>
      <c r="K8095">
        <v>0</v>
      </c>
      <c r="L8095">
        <v>0</v>
      </c>
      <c r="M8095">
        <v>0</v>
      </c>
      <c r="N8095">
        <v>0</v>
      </c>
      <c r="O8095">
        <v>0</v>
      </c>
      <c r="P8095">
        <v>0</v>
      </c>
      <c r="Q8095">
        <v>0</v>
      </c>
      <c r="R8095">
        <v>0</v>
      </c>
      <c r="S8095">
        <v>0</v>
      </c>
      <c r="T8095">
        <v>0</v>
      </c>
      <c r="U8095">
        <v>0</v>
      </c>
      <c r="V8095">
        <v>0</v>
      </c>
      <c r="W8095">
        <v>0</v>
      </c>
      <c r="X8095">
        <v>0</v>
      </c>
      <c r="Y8095">
        <v>0</v>
      </c>
      <c r="Z8095">
        <v>0</v>
      </c>
      <c r="AA8095">
        <v>0</v>
      </c>
      <c r="AB8095">
        <v>0</v>
      </c>
      <c r="AC8095">
        <v>0</v>
      </c>
    </row>
    <row r="8096" spans="1:29">
      <c r="A8096" t="s">
        <v>17106</v>
      </c>
      <c r="B8096" t="s">
        <v>19</v>
      </c>
      <c r="C8096">
        <v>0</v>
      </c>
      <c r="D8096">
        <v>0</v>
      </c>
      <c r="E8096">
        <v>0</v>
      </c>
      <c r="F8096">
        <v>0</v>
      </c>
      <c r="G8096">
        <v>0</v>
      </c>
      <c r="H8096">
        <v>0</v>
      </c>
      <c r="I8096">
        <v>0</v>
      </c>
      <c r="J8096">
        <v>0</v>
      </c>
      <c r="K8096">
        <v>0</v>
      </c>
      <c r="L8096">
        <v>0</v>
      </c>
      <c r="M8096">
        <v>0</v>
      </c>
      <c r="N8096">
        <v>0</v>
      </c>
      <c r="O8096">
        <v>0</v>
      </c>
      <c r="P8096">
        <v>0</v>
      </c>
      <c r="Q8096">
        <v>0</v>
      </c>
      <c r="R8096">
        <v>0</v>
      </c>
      <c r="S8096">
        <v>0</v>
      </c>
      <c r="T8096">
        <v>0</v>
      </c>
      <c r="U8096">
        <v>0</v>
      </c>
      <c r="V8096">
        <v>0</v>
      </c>
      <c r="W8096">
        <v>0</v>
      </c>
      <c r="X8096">
        <v>0</v>
      </c>
      <c r="Y8096">
        <v>0</v>
      </c>
      <c r="Z8096">
        <v>0</v>
      </c>
      <c r="AA8096">
        <v>0</v>
      </c>
      <c r="AB8096">
        <v>0</v>
      </c>
      <c r="AC8096">
        <v>0</v>
      </c>
    </row>
    <row r="8097" spans="1:29">
      <c r="A8097" t="s">
        <v>17107</v>
      </c>
      <c r="B8097" t="s">
        <v>19</v>
      </c>
      <c r="C8097">
        <v>0</v>
      </c>
      <c r="D8097">
        <v>0</v>
      </c>
      <c r="E8097">
        <v>0</v>
      </c>
      <c r="F8097">
        <v>0</v>
      </c>
      <c r="G8097">
        <v>0</v>
      </c>
      <c r="H8097">
        <v>0</v>
      </c>
      <c r="I8097">
        <v>0</v>
      </c>
      <c r="J8097">
        <v>0</v>
      </c>
      <c r="K8097">
        <v>0</v>
      </c>
      <c r="L8097">
        <v>0</v>
      </c>
      <c r="M8097">
        <v>0</v>
      </c>
      <c r="N8097">
        <v>0</v>
      </c>
      <c r="O8097">
        <v>0</v>
      </c>
      <c r="P8097">
        <v>0</v>
      </c>
      <c r="Q8097">
        <v>0</v>
      </c>
      <c r="R8097">
        <v>0</v>
      </c>
      <c r="S8097">
        <v>0</v>
      </c>
      <c r="T8097">
        <v>0</v>
      </c>
      <c r="U8097">
        <v>0</v>
      </c>
      <c r="V8097">
        <v>0</v>
      </c>
      <c r="W8097">
        <v>0</v>
      </c>
      <c r="X8097">
        <v>0</v>
      </c>
      <c r="Y8097">
        <v>0</v>
      </c>
      <c r="Z8097">
        <v>0</v>
      </c>
      <c r="AA8097">
        <v>0</v>
      </c>
      <c r="AB8097">
        <v>0</v>
      </c>
      <c r="AC8097">
        <v>0</v>
      </c>
    </row>
    <row r="8098" spans="1:29">
      <c r="A8098" t="s">
        <v>17108</v>
      </c>
      <c r="B8098" t="s">
        <v>19</v>
      </c>
      <c r="C8098">
        <v>0</v>
      </c>
      <c r="D8098">
        <v>0</v>
      </c>
      <c r="E8098">
        <v>0</v>
      </c>
      <c r="F8098">
        <v>0</v>
      </c>
      <c r="G8098">
        <v>0</v>
      </c>
      <c r="H8098">
        <v>0</v>
      </c>
      <c r="I8098">
        <v>0</v>
      </c>
      <c r="J8098">
        <v>0</v>
      </c>
      <c r="K8098">
        <v>0</v>
      </c>
      <c r="L8098">
        <v>0</v>
      </c>
      <c r="M8098">
        <v>0</v>
      </c>
      <c r="N8098">
        <v>0</v>
      </c>
      <c r="O8098">
        <v>0</v>
      </c>
      <c r="P8098">
        <v>0</v>
      </c>
      <c r="Q8098">
        <v>0</v>
      </c>
      <c r="R8098">
        <v>0</v>
      </c>
      <c r="S8098">
        <v>0</v>
      </c>
      <c r="T8098">
        <v>0</v>
      </c>
      <c r="U8098">
        <v>0</v>
      </c>
      <c r="V8098">
        <v>0</v>
      </c>
      <c r="W8098">
        <v>0</v>
      </c>
      <c r="X8098">
        <v>0</v>
      </c>
      <c r="Y8098">
        <v>0</v>
      </c>
      <c r="Z8098">
        <v>0</v>
      </c>
      <c r="AA8098">
        <v>0</v>
      </c>
      <c r="AB8098">
        <v>0</v>
      </c>
      <c r="AC8098">
        <v>0</v>
      </c>
    </row>
    <row r="8099" spans="1:29">
      <c r="A8099" t="s">
        <v>17109</v>
      </c>
      <c r="B8099" t="s">
        <v>19</v>
      </c>
      <c r="C8099" s="2">
        <v>2195410000000</v>
      </c>
      <c r="D8099" s="2">
        <v>2139230000000</v>
      </c>
      <c r="E8099" s="2">
        <v>2059510000000</v>
      </c>
      <c r="F8099" s="2">
        <v>1972310000000</v>
      </c>
      <c r="G8099" s="2">
        <v>1872190000000</v>
      </c>
      <c r="H8099" s="2">
        <v>1769330000000</v>
      </c>
      <c r="I8099" s="2">
        <v>1662230000000</v>
      </c>
      <c r="J8099" s="2">
        <v>1549380000000</v>
      </c>
      <c r="K8099" s="2">
        <v>1434580000000</v>
      </c>
      <c r="L8099" s="2">
        <v>1317120000000</v>
      </c>
      <c r="M8099" s="2">
        <v>1199810000000</v>
      </c>
      <c r="N8099" s="2">
        <v>1081890000000</v>
      </c>
      <c r="O8099" s="2">
        <v>966766000000</v>
      </c>
      <c r="P8099" s="2">
        <v>852076000000</v>
      </c>
      <c r="Q8099" s="2">
        <v>737386000000</v>
      </c>
      <c r="R8099" s="2">
        <v>622346000000</v>
      </c>
      <c r="S8099" s="2">
        <v>508551000000</v>
      </c>
      <c r="T8099" s="2">
        <v>396289000000</v>
      </c>
      <c r="U8099" s="2">
        <v>390320000000</v>
      </c>
      <c r="V8099" s="2">
        <v>384834000000</v>
      </c>
      <c r="W8099" s="2">
        <v>383781000000</v>
      </c>
      <c r="X8099" s="2">
        <v>383284000000</v>
      </c>
      <c r="Y8099" s="2">
        <v>382840000000</v>
      </c>
      <c r="Z8099" s="2">
        <v>382035000000</v>
      </c>
      <c r="AA8099" s="2">
        <v>381675000000</v>
      </c>
      <c r="AB8099" s="2">
        <v>381424000000</v>
      </c>
      <c r="AC8099" s="2">
        <v>381027000000</v>
      </c>
    </row>
    <row r="8100" spans="1:29">
      <c r="A8100" t="s">
        <v>17110</v>
      </c>
      <c r="B8100" t="s">
        <v>19</v>
      </c>
      <c r="C8100">
        <v>0</v>
      </c>
      <c r="D8100">
        <v>0</v>
      </c>
      <c r="E8100">
        <v>0</v>
      </c>
      <c r="F8100">
        <v>0</v>
      </c>
      <c r="G8100">
        <v>0</v>
      </c>
      <c r="H8100">
        <v>0</v>
      </c>
      <c r="I8100">
        <v>0</v>
      </c>
      <c r="J8100">
        <v>0</v>
      </c>
      <c r="K8100">
        <v>0</v>
      </c>
      <c r="L8100">
        <v>0</v>
      </c>
      <c r="M8100">
        <v>0</v>
      </c>
      <c r="N8100">
        <v>0</v>
      </c>
      <c r="O8100">
        <v>0</v>
      </c>
      <c r="P8100">
        <v>0</v>
      </c>
      <c r="Q8100">
        <v>0</v>
      </c>
      <c r="R8100">
        <v>0</v>
      </c>
      <c r="S8100">
        <v>0</v>
      </c>
      <c r="T8100">
        <v>0</v>
      </c>
      <c r="U8100">
        <v>0</v>
      </c>
      <c r="V8100">
        <v>0</v>
      </c>
      <c r="W8100">
        <v>0</v>
      </c>
      <c r="X8100">
        <v>0</v>
      </c>
      <c r="Y8100">
        <v>0</v>
      </c>
      <c r="Z8100">
        <v>0</v>
      </c>
      <c r="AA8100">
        <v>0</v>
      </c>
      <c r="AB8100">
        <v>0</v>
      </c>
      <c r="AC8100">
        <v>0</v>
      </c>
    </row>
    <row r="8101" spans="1:29">
      <c r="A8101" t="s">
        <v>17111</v>
      </c>
      <c r="B8101" t="s">
        <v>19</v>
      </c>
      <c r="C8101">
        <v>0</v>
      </c>
      <c r="D8101">
        <v>0</v>
      </c>
      <c r="E8101">
        <v>0</v>
      </c>
      <c r="F8101">
        <v>0</v>
      </c>
      <c r="G8101">
        <v>0</v>
      </c>
      <c r="H8101">
        <v>0</v>
      </c>
      <c r="I8101">
        <v>0</v>
      </c>
      <c r="J8101">
        <v>0</v>
      </c>
      <c r="K8101">
        <v>0</v>
      </c>
      <c r="L8101">
        <v>0</v>
      </c>
      <c r="M8101">
        <v>0</v>
      </c>
      <c r="N8101">
        <v>0</v>
      </c>
      <c r="O8101">
        <v>0</v>
      </c>
      <c r="P8101">
        <v>0</v>
      </c>
      <c r="Q8101">
        <v>0</v>
      </c>
      <c r="R8101">
        <v>0</v>
      </c>
      <c r="S8101">
        <v>0</v>
      </c>
      <c r="T8101">
        <v>0</v>
      </c>
      <c r="U8101">
        <v>0</v>
      </c>
      <c r="V8101">
        <v>0</v>
      </c>
      <c r="W8101">
        <v>0</v>
      </c>
      <c r="X8101">
        <v>0</v>
      </c>
      <c r="Y8101">
        <v>0</v>
      </c>
      <c r="Z8101">
        <v>0</v>
      </c>
      <c r="AA8101">
        <v>0</v>
      </c>
      <c r="AB8101">
        <v>0</v>
      </c>
      <c r="AC8101">
        <v>0</v>
      </c>
    </row>
    <row r="8102" spans="1:29">
      <c r="A8102" t="s">
        <v>17112</v>
      </c>
      <c r="B8102" t="s">
        <v>19</v>
      </c>
      <c r="C8102">
        <v>0</v>
      </c>
      <c r="D8102">
        <v>0</v>
      </c>
      <c r="E8102">
        <v>0</v>
      </c>
      <c r="F8102">
        <v>0</v>
      </c>
      <c r="G8102">
        <v>0</v>
      </c>
      <c r="H8102">
        <v>0</v>
      </c>
      <c r="I8102">
        <v>0</v>
      </c>
      <c r="J8102">
        <v>0</v>
      </c>
      <c r="K8102">
        <v>0</v>
      </c>
      <c r="L8102">
        <v>0</v>
      </c>
      <c r="M8102">
        <v>0</v>
      </c>
      <c r="N8102">
        <v>0</v>
      </c>
      <c r="O8102">
        <v>0</v>
      </c>
      <c r="P8102">
        <v>0</v>
      </c>
      <c r="Q8102">
        <v>0</v>
      </c>
      <c r="R8102">
        <v>0</v>
      </c>
      <c r="S8102">
        <v>0</v>
      </c>
      <c r="T8102">
        <v>0</v>
      </c>
      <c r="U8102">
        <v>0</v>
      </c>
      <c r="V8102">
        <v>0</v>
      </c>
      <c r="W8102">
        <v>0</v>
      </c>
      <c r="X8102">
        <v>0</v>
      </c>
      <c r="Y8102">
        <v>0</v>
      </c>
      <c r="Z8102">
        <v>0</v>
      </c>
      <c r="AA8102">
        <v>0</v>
      </c>
      <c r="AB8102">
        <v>0</v>
      </c>
      <c r="AC8102">
        <v>0</v>
      </c>
    </row>
    <row r="8103" spans="1:29">
      <c r="A8103" t="s">
        <v>17113</v>
      </c>
      <c r="B8103" t="s">
        <v>19</v>
      </c>
      <c r="C8103">
        <v>0</v>
      </c>
      <c r="D8103">
        <v>0</v>
      </c>
      <c r="E8103">
        <v>0</v>
      </c>
      <c r="F8103">
        <v>0</v>
      </c>
      <c r="G8103">
        <v>0</v>
      </c>
      <c r="H8103">
        <v>0</v>
      </c>
      <c r="I8103">
        <v>0</v>
      </c>
      <c r="J8103">
        <v>0</v>
      </c>
      <c r="K8103">
        <v>0</v>
      </c>
      <c r="L8103">
        <v>0</v>
      </c>
      <c r="M8103">
        <v>0</v>
      </c>
      <c r="N8103">
        <v>0</v>
      </c>
      <c r="O8103">
        <v>0</v>
      </c>
      <c r="P8103">
        <v>0</v>
      </c>
      <c r="Q8103">
        <v>0</v>
      </c>
      <c r="R8103">
        <v>0</v>
      </c>
      <c r="S8103">
        <v>0</v>
      </c>
      <c r="T8103">
        <v>0</v>
      </c>
      <c r="U8103">
        <v>0</v>
      </c>
      <c r="V8103">
        <v>0</v>
      </c>
      <c r="W8103">
        <v>0</v>
      </c>
      <c r="X8103">
        <v>0</v>
      </c>
      <c r="Y8103">
        <v>0</v>
      </c>
      <c r="Z8103">
        <v>0</v>
      </c>
      <c r="AA8103">
        <v>0</v>
      </c>
      <c r="AB8103">
        <v>0</v>
      </c>
      <c r="AC8103">
        <v>0</v>
      </c>
    </row>
    <row r="8104" spans="1:29">
      <c r="A8104" t="s">
        <v>17114</v>
      </c>
      <c r="B8104" t="s">
        <v>19</v>
      </c>
      <c r="C8104">
        <v>0</v>
      </c>
      <c r="D8104">
        <v>0</v>
      </c>
      <c r="E8104">
        <v>0</v>
      </c>
      <c r="F8104">
        <v>0</v>
      </c>
      <c r="G8104">
        <v>0</v>
      </c>
      <c r="H8104">
        <v>0</v>
      </c>
      <c r="I8104">
        <v>0</v>
      </c>
      <c r="J8104">
        <v>0</v>
      </c>
      <c r="K8104">
        <v>0</v>
      </c>
      <c r="L8104">
        <v>0</v>
      </c>
      <c r="M8104">
        <v>0</v>
      </c>
      <c r="N8104">
        <v>0</v>
      </c>
      <c r="O8104">
        <v>0</v>
      </c>
      <c r="P8104">
        <v>0</v>
      </c>
      <c r="Q8104">
        <v>0</v>
      </c>
      <c r="R8104">
        <v>0</v>
      </c>
      <c r="S8104">
        <v>0</v>
      </c>
      <c r="T8104">
        <v>0</v>
      </c>
      <c r="U8104">
        <v>0</v>
      </c>
      <c r="V8104">
        <v>0</v>
      </c>
      <c r="W8104">
        <v>0</v>
      </c>
      <c r="X8104">
        <v>0</v>
      </c>
      <c r="Y8104">
        <v>0</v>
      </c>
      <c r="Z8104">
        <v>0</v>
      </c>
      <c r="AA8104">
        <v>0</v>
      </c>
      <c r="AB8104">
        <v>0</v>
      </c>
      <c r="AC8104">
        <v>0</v>
      </c>
    </row>
    <row r="8105" spans="1:29">
      <c r="A8105" t="s">
        <v>17115</v>
      </c>
      <c r="B8105" t="s">
        <v>19</v>
      </c>
      <c r="C8105">
        <v>0</v>
      </c>
      <c r="D8105">
        <v>0</v>
      </c>
      <c r="E8105">
        <v>0</v>
      </c>
      <c r="F8105">
        <v>0</v>
      </c>
      <c r="G8105">
        <v>0</v>
      </c>
      <c r="H8105">
        <v>0</v>
      </c>
      <c r="I8105">
        <v>0</v>
      </c>
      <c r="J8105">
        <v>0</v>
      </c>
      <c r="K8105">
        <v>0</v>
      </c>
      <c r="L8105">
        <v>0</v>
      </c>
      <c r="M8105">
        <v>0</v>
      </c>
      <c r="N8105">
        <v>0</v>
      </c>
      <c r="O8105">
        <v>0</v>
      </c>
      <c r="P8105">
        <v>0</v>
      </c>
      <c r="Q8105">
        <v>0</v>
      </c>
      <c r="R8105">
        <v>0</v>
      </c>
      <c r="S8105">
        <v>0</v>
      </c>
      <c r="T8105">
        <v>0</v>
      </c>
      <c r="U8105">
        <v>0</v>
      </c>
      <c r="V8105">
        <v>0</v>
      </c>
      <c r="W8105">
        <v>0</v>
      </c>
      <c r="X8105">
        <v>0</v>
      </c>
      <c r="Y8105">
        <v>0</v>
      </c>
      <c r="Z8105">
        <v>0</v>
      </c>
      <c r="AA8105">
        <v>0</v>
      </c>
      <c r="AB8105">
        <v>0</v>
      </c>
      <c r="AC8105">
        <v>0</v>
      </c>
    </row>
    <row r="8106" spans="1:29">
      <c r="A8106" t="s">
        <v>17116</v>
      </c>
      <c r="B8106" t="s">
        <v>19</v>
      </c>
      <c r="C8106">
        <v>0</v>
      </c>
      <c r="D8106">
        <v>0</v>
      </c>
      <c r="E8106">
        <v>0</v>
      </c>
      <c r="F8106">
        <v>0</v>
      </c>
      <c r="G8106">
        <v>0</v>
      </c>
      <c r="H8106">
        <v>0</v>
      </c>
      <c r="I8106">
        <v>0</v>
      </c>
      <c r="J8106">
        <v>0</v>
      </c>
      <c r="K8106">
        <v>0</v>
      </c>
      <c r="L8106">
        <v>0</v>
      </c>
      <c r="M8106">
        <v>0</v>
      </c>
      <c r="N8106">
        <v>0</v>
      </c>
      <c r="O8106">
        <v>0</v>
      </c>
      <c r="P8106">
        <v>0</v>
      </c>
      <c r="Q8106">
        <v>0</v>
      </c>
      <c r="R8106">
        <v>0</v>
      </c>
      <c r="S8106">
        <v>0</v>
      </c>
      <c r="T8106">
        <v>0</v>
      </c>
      <c r="U8106">
        <v>0</v>
      </c>
      <c r="V8106">
        <v>0</v>
      </c>
      <c r="W8106">
        <v>0</v>
      </c>
      <c r="X8106">
        <v>0</v>
      </c>
      <c r="Y8106">
        <v>0</v>
      </c>
      <c r="Z8106">
        <v>0</v>
      </c>
      <c r="AA8106">
        <v>0</v>
      </c>
      <c r="AB8106">
        <v>0</v>
      </c>
      <c r="AC8106">
        <v>0</v>
      </c>
    </row>
    <row r="8107" spans="1:29">
      <c r="A8107" t="s">
        <v>17117</v>
      </c>
      <c r="B8107" t="s">
        <v>19</v>
      </c>
      <c r="C8107">
        <v>0</v>
      </c>
      <c r="D8107">
        <v>0</v>
      </c>
      <c r="E8107">
        <v>0</v>
      </c>
      <c r="F8107">
        <v>0</v>
      </c>
      <c r="G8107">
        <v>0</v>
      </c>
      <c r="H8107">
        <v>0</v>
      </c>
      <c r="I8107">
        <v>0</v>
      </c>
      <c r="J8107">
        <v>0</v>
      </c>
      <c r="K8107">
        <v>0</v>
      </c>
      <c r="L8107">
        <v>0</v>
      </c>
      <c r="M8107">
        <v>0</v>
      </c>
      <c r="N8107">
        <v>0</v>
      </c>
      <c r="O8107">
        <v>0</v>
      </c>
      <c r="P8107">
        <v>0</v>
      </c>
      <c r="Q8107">
        <v>0</v>
      </c>
      <c r="R8107">
        <v>0</v>
      </c>
      <c r="S8107">
        <v>0</v>
      </c>
      <c r="T8107">
        <v>0</v>
      </c>
      <c r="U8107">
        <v>0</v>
      </c>
      <c r="V8107">
        <v>0</v>
      </c>
      <c r="W8107">
        <v>0</v>
      </c>
      <c r="X8107">
        <v>0</v>
      </c>
      <c r="Y8107">
        <v>0</v>
      </c>
      <c r="Z8107">
        <v>0</v>
      </c>
      <c r="AA8107">
        <v>0</v>
      </c>
      <c r="AB8107">
        <v>0</v>
      </c>
      <c r="AC8107">
        <v>0</v>
      </c>
    </row>
    <row r="8108" spans="1:29">
      <c r="A8108" t="s">
        <v>17118</v>
      </c>
      <c r="B8108" t="s">
        <v>19</v>
      </c>
      <c r="C8108">
        <v>0</v>
      </c>
      <c r="D8108">
        <v>0</v>
      </c>
      <c r="E8108">
        <v>0</v>
      </c>
      <c r="F8108">
        <v>0</v>
      </c>
      <c r="G8108">
        <v>0</v>
      </c>
      <c r="H8108">
        <v>0</v>
      </c>
      <c r="I8108">
        <v>0</v>
      </c>
      <c r="J8108">
        <v>0</v>
      </c>
      <c r="K8108">
        <v>0</v>
      </c>
      <c r="L8108">
        <v>0</v>
      </c>
      <c r="M8108">
        <v>0</v>
      </c>
      <c r="N8108">
        <v>0</v>
      </c>
      <c r="O8108">
        <v>0</v>
      </c>
      <c r="P8108">
        <v>0</v>
      </c>
      <c r="Q8108">
        <v>0</v>
      </c>
      <c r="R8108">
        <v>0</v>
      </c>
      <c r="S8108">
        <v>0</v>
      </c>
      <c r="T8108">
        <v>0</v>
      </c>
      <c r="U8108">
        <v>0</v>
      </c>
      <c r="V8108">
        <v>0</v>
      </c>
      <c r="W8108">
        <v>0</v>
      </c>
      <c r="X8108">
        <v>0</v>
      </c>
      <c r="Y8108">
        <v>0</v>
      </c>
      <c r="Z8108">
        <v>0</v>
      </c>
      <c r="AA8108">
        <v>0</v>
      </c>
      <c r="AB8108">
        <v>0</v>
      </c>
      <c r="AC8108">
        <v>0</v>
      </c>
    </row>
    <row r="8109" spans="1:29">
      <c r="A8109" t="s">
        <v>17119</v>
      </c>
      <c r="B8109" t="s">
        <v>19</v>
      </c>
      <c r="C8109">
        <v>0</v>
      </c>
      <c r="D8109">
        <v>0</v>
      </c>
      <c r="E8109">
        <v>0</v>
      </c>
      <c r="F8109">
        <v>0</v>
      </c>
      <c r="G8109">
        <v>0</v>
      </c>
      <c r="H8109">
        <v>0</v>
      </c>
      <c r="I8109">
        <v>0</v>
      </c>
      <c r="J8109">
        <v>0</v>
      </c>
      <c r="K8109">
        <v>0</v>
      </c>
      <c r="L8109">
        <v>0</v>
      </c>
      <c r="M8109">
        <v>0</v>
      </c>
      <c r="N8109">
        <v>0</v>
      </c>
      <c r="O8109">
        <v>0</v>
      </c>
      <c r="P8109">
        <v>0</v>
      </c>
      <c r="Q8109">
        <v>0</v>
      </c>
      <c r="R8109">
        <v>0</v>
      </c>
      <c r="S8109">
        <v>0</v>
      </c>
      <c r="T8109">
        <v>0</v>
      </c>
      <c r="U8109">
        <v>0</v>
      </c>
      <c r="V8109">
        <v>0</v>
      </c>
      <c r="W8109">
        <v>0</v>
      </c>
      <c r="X8109">
        <v>0</v>
      </c>
      <c r="Y8109">
        <v>0</v>
      </c>
      <c r="Z8109">
        <v>0</v>
      </c>
      <c r="AA8109">
        <v>0</v>
      </c>
      <c r="AB8109">
        <v>0</v>
      </c>
      <c r="AC8109">
        <v>0</v>
      </c>
    </row>
    <row r="8110" spans="1:29">
      <c r="A8110" t="s">
        <v>17120</v>
      </c>
      <c r="B8110" t="s">
        <v>19</v>
      </c>
      <c r="C8110">
        <v>0</v>
      </c>
      <c r="D8110">
        <v>0</v>
      </c>
      <c r="E8110">
        <v>0</v>
      </c>
      <c r="F8110">
        <v>0</v>
      </c>
      <c r="G8110">
        <v>0</v>
      </c>
      <c r="H8110">
        <v>0</v>
      </c>
      <c r="I8110">
        <v>0</v>
      </c>
      <c r="J8110">
        <v>0</v>
      </c>
      <c r="K8110">
        <v>0</v>
      </c>
      <c r="L8110">
        <v>0</v>
      </c>
      <c r="M8110">
        <v>0</v>
      </c>
      <c r="N8110">
        <v>0</v>
      </c>
      <c r="O8110">
        <v>0</v>
      </c>
      <c r="P8110">
        <v>0</v>
      </c>
      <c r="Q8110">
        <v>0</v>
      </c>
      <c r="R8110">
        <v>0</v>
      </c>
      <c r="S8110">
        <v>0</v>
      </c>
      <c r="T8110">
        <v>0</v>
      </c>
      <c r="U8110">
        <v>0</v>
      </c>
      <c r="V8110">
        <v>0</v>
      </c>
      <c r="W8110">
        <v>0</v>
      </c>
      <c r="X8110">
        <v>0</v>
      </c>
      <c r="Y8110">
        <v>0</v>
      </c>
      <c r="Z8110">
        <v>0</v>
      </c>
      <c r="AA8110">
        <v>0</v>
      </c>
      <c r="AB8110">
        <v>0</v>
      </c>
      <c r="AC8110">
        <v>0</v>
      </c>
    </row>
    <row r="8111" spans="1:29">
      <c r="A8111" t="s">
        <v>17121</v>
      </c>
      <c r="B8111" t="s">
        <v>19</v>
      </c>
      <c r="C8111">
        <v>0</v>
      </c>
      <c r="D8111">
        <v>0</v>
      </c>
      <c r="E8111">
        <v>0</v>
      </c>
      <c r="F8111">
        <v>0</v>
      </c>
      <c r="G8111">
        <v>0</v>
      </c>
      <c r="H8111">
        <v>0</v>
      </c>
      <c r="I8111">
        <v>0</v>
      </c>
      <c r="J8111">
        <v>0</v>
      </c>
      <c r="K8111">
        <v>0</v>
      </c>
      <c r="L8111">
        <v>0</v>
      </c>
      <c r="M8111">
        <v>0</v>
      </c>
      <c r="N8111">
        <v>0</v>
      </c>
      <c r="O8111">
        <v>0</v>
      </c>
      <c r="P8111">
        <v>0</v>
      </c>
      <c r="Q8111">
        <v>0</v>
      </c>
      <c r="R8111">
        <v>0</v>
      </c>
      <c r="S8111">
        <v>0</v>
      </c>
      <c r="T8111">
        <v>0</v>
      </c>
      <c r="U8111">
        <v>0</v>
      </c>
      <c r="V8111">
        <v>0</v>
      </c>
      <c r="W8111">
        <v>0</v>
      </c>
      <c r="X8111">
        <v>0</v>
      </c>
      <c r="Y8111">
        <v>0</v>
      </c>
      <c r="Z8111">
        <v>0</v>
      </c>
      <c r="AA8111">
        <v>0</v>
      </c>
      <c r="AB8111">
        <v>0</v>
      </c>
      <c r="AC8111">
        <v>0</v>
      </c>
    </row>
    <row r="8112" spans="1:29">
      <c r="A8112" t="s">
        <v>17122</v>
      </c>
      <c r="B8112" t="s">
        <v>19</v>
      </c>
      <c r="C8112">
        <v>0</v>
      </c>
      <c r="D8112">
        <v>0</v>
      </c>
      <c r="E8112">
        <v>0</v>
      </c>
      <c r="F8112">
        <v>0</v>
      </c>
      <c r="G8112">
        <v>0</v>
      </c>
      <c r="H8112">
        <v>0</v>
      </c>
      <c r="I8112">
        <v>0</v>
      </c>
      <c r="J8112">
        <v>0</v>
      </c>
      <c r="K8112">
        <v>0</v>
      </c>
      <c r="L8112">
        <v>0</v>
      </c>
      <c r="M8112">
        <v>0</v>
      </c>
      <c r="N8112">
        <v>0</v>
      </c>
      <c r="O8112">
        <v>0</v>
      </c>
      <c r="P8112">
        <v>0</v>
      </c>
      <c r="Q8112">
        <v>0</v>
      </c>
      <c r="R8112">
        <v>0</v>
      </c>
      <c r="S8112">
        <v>0</v>
      </c>
      <c r="T8112">
        <v>0</v>
      </c>
      <c r="U8112">
        <v>0</v>
      </c>
      <c r="V8112">
        <v>0</v>
      </c>
      <c r="W8112">
        <v>0</v>
      </c>
      <c r="X8112">
        <v>0</v>
      </c>
      <c r="Y8112">
        <v>0</v>
      </c>
      <c r="Z8112">
        <v>0</v>
      </c>
      <c r="AA8112">
        <v>0</v>
      </c>
      <c r="AB8112">
        <v>0</v>
      </c>
      <c r="AC8112">
        <v>0</v>
      </c>
    </row>
    <row r="8113" spans="1:29">
      <c r="A8113" t="s">
        <v>17123</v>
      </c>
      <c r="B8113" t="s">
        <v>19</v>
      </c>
      <c r="C8113">
        <v>0</v>
      </c>
      <c r="D8113">
        <v>0</v>
      </c>
      <c r="E8113">
        <v>0</v>
      </c>
      <c r="F8113">
        <v>0</v>
      </c>
      <c r="G8113">
        <v>0</v>
      </c>
      <c r="H8113">
        <v>0</v>
      </c>
      <c r="I8113">
        <v>0</v>
      </c>
      <c r="J8113">
        <v>0</v>
      </c>
      <c r="K8113">
        <v>0</v>
      </c>
      <c r="L8113">
        <v>0</v>
      </c>
      <c r="M8113">
        <v>0</v>
      </c>
      <c r="N8113">
        <v>0</v>
      </c>
      <c r="O8113">
        <v>0</v>
      </c>
      <c r="P8113">
        <v>0</v>
      </c>
      <c r="Q8113">
        <v>0</v>
      </c>
      <c r="R8113">
        <v>0</v>
      </c>
      <c r="S8113">
        <v>0</v>
      </c>
      <c r="T8113">
        <v>0</v>
      </c>
      <c r="U8113">
        <v>0</v>
      </c>
      <c r="V8113">
        <v>0</v>
      </c>
      <c r="W8113">
        <v>0</v>
      </c>
      <c r="X8113">
        <v>0</v>
      </c>
      <c r="Y8113">
        <v>0</v>
      </c>
      <c r="Z8113">
        <v>0</v>
      </c>
      <c r="AA8113">
        <v>0</v>
      </c>
      <c r="AB8113">
        <v>0</v>
      </c>
      <c r="AC8113">
        <v>0</v>
      </c>
    </row>
    <row r="8114" spans="1:29">
      <c r="A8114" t="s">
        <v>17124</v>
      </c>
      <c r="B8114" t="s">
        <v>19</v>
      </c>
      <c r="C8114">
        <v>0</v>
      </c>
      <c r="D8114">
        <v>0</v>
      </c>
      <c r="E8114">
        <v>0</v>
      </c>
      <c r="F8114">
        <v>0</v>
      </c>
      <c r="G8114">
        <v>0</v>
      </c>
      <c r="H8114">
        <v>0</v>
      </c>
      <c r="I8114">
        <v>0</v>
      </c>
      <c r="J8114">
        <v>0</v>
      </c>
      <c r="K8114">
        <v>0</v>
      </c>
      <c r="L8114">
        <v>0</v>
      </c>
      <c r="M8114">
        <v>0</v>
      </c>
      <c r="N8114">
        <v>0</v>
      </c>
      <c r="O8114">
        <v>0</v>
      </c>
      <c r="P8114">
        <v>0</v>
      </c>
      <c r="Q8114">
        <v>0</v>
      </c>
      <c r="R8114">
        <v>0</v>
      </c>
      <c r="S8114">
        <v>0</v>
      </c>
      <c r="T8114">
        <v>0</v>
      </c>
      <c r="U8114">
        <v>0</v>
      </c>
      <c r="V8114">
        <v>0</v>
      </c>
      <c r="W8114">
        <v>0</v>
      </c>
      <c r="X8114">
        <v>0</v>
      </c>
      <c r="Y8114">
        <v>0</v>
      </c>
      <c r="Z8114">
        <v>0</v>
      </c>
      <c r="AA8114">
        <v>0</v>
      </c>
      <c r="AB8114">
        <v>0</v>
      </c>
      <c r="AC8114">
        <v>0</v>
      </c>
    </row>
    <row r="8115" spans="1:29">
      <c r="A8115" t="s">
        <v>17125</v>
      </c>
      <c r="B8115" t="s">
        <v>19</v>
      </c>
      <c r="C8115">
        <v>0</v>
      </c>
      <c r="D8115">
        <v>0</v>
      </c>
      <c r="E8115">
        <v>0</v>
      </c>
      <c r="F8115">
        <v>0</v>
      </c>
      <c r="G8115">
        <v>0</v>
      </c>
      <c r="H8115">
        <v>0</v>
      </c>
      <c r="I8115">
        <v>0</v>
      </c>
      <c r="J8115">
        <v>0</v>
      </c>
      <c r="K8115">
        <v>0</v>
      </c>
      <c r="L8115">
        <v>0</v>
      </c>
      <c r="M8115">
        <v>0</v>
      </c>
      <c r="N8115">
        <v>0</v>
      </c>
      <c r="O8115">
        <v>0</v>
      </c>
      <c r="P8115">
        <v>0</v>
      </c>
      <c r="Q8115">
        <v>0</v>
      </c>
      <c r="R8115">
        <v>0</v>
      </c>
      <c r="S8115">
        <v>0</v>
      </c>
      <c r="T8115">
        <v>0</v>
      </c>
      <c r="U8115">
        <v>0</v>
      </c>
      <c r="V8115">
        <v>0</v>
      </c>
      <c r="W8115">
        <v>0</v>
      </c>
      <c r="X8115">
        <v>0</v>
      </c>
      <c r="Y8115">
        <v>0</v>
      </c>
      <c r="Z8115">
        <v>0</v>
      </c>
      <c r="AA8115">
        <v>0</v>
      </c>
      <c r="AB8115">
        <v>0</v>
      </c>
      <c r="AC8115">
        <v>0</v>
      </c>
    </row>
    <row r="8116" spans="1:29">
      <c r="A8116" t="s">
        <v>17126</v>
      </c>
      <c r="B8116" t="s">
        <v>19</v>
      </c>
      <c r="C8116">
        <v>0</v>
      </c>
      <c r="D8116">
        <v>0</v>
      </c>
      <c r="E8116">
        <v>0</v>
      </c>
      <c r="F8116">
        <v>0</v>
      </c>
      <c r="G8116">
        <v>0</v>
      </c>
      <c r="H8116">
        <v>0</v>
      </c>
      <c r="I8116">
        <v>0</v>
      </c>
      <c r="J8116">
        <v>0</v>
      </c>
      <c r="K8116">
        <v>0</v>
      </c>
      <c r="L8116">
        <v>0</v>
      </c>
      <c r="M8116">
        <v>0</v>
      </c>
      <c r="N8116">
        <v>0</v>
      </c>
      <c r="O8116">
        <v>0</v>
      </c>
      <c r="P8116">
        <v>0</v>
      </c>
      <c r="Q8116">
        <v>0</v>
      </c>
      <c r="R8116">
        <v>0</v>
      </c>
      <c r="S8116">
        <v>0</v>
      </c>
      <c r="T8116">
        <v>0</v>
      </c>
      <c r="U8116">
        <v>0</v>
      </c>
      <c r="V8116">
        <v>0</v>
      </c>
      <c r="W8116">
        <v>0</v>
      </c>
      <c r="X8116">
        <v>0</v>
      </c>
      <c r="Y8116">
        <v>0</v>
      </c>
      <c r="Z8116">
        <v>0</v>
      </c>
      <c r="AA8116">
        <v>0</v>
      </c>
      <c r="AB8116">
        <v>0</v>
      </c>
      <c r="AC8116">
        <v>0</v>
      </c>
    </row>
    <row r="8117" spans="1:29">
      <c r="A8117" t="s">
        <v>17127</v>
      </c>
      <c r="B8117" t="s">
        <v>19</v>
      </c>
      <c r="C8117">
        <v>0</v>
      </c>
      <c r="D8117">
        <v>0</v>
      </c>
      <c r="E8117">
        <v>0</v>
      </c>
      <c r="F8117">
        <v>0</v>
      </c>
      <c r="G8117">
        <v>0</v>
      </c>
      <c r="H8117">
        <v>0</v>
      </c>
      <c r="I8117">
        <v>0</v>
      </c>
      <c r="J8117">
        <v>0</v>
      </c>
      <c r="K8117">
        <v>0</v>
      </c>
      <c r="L8117">
        <v>0</v>
      </c>
      <c r="M8117">
        <v>0</v>
      </c>
      <c r="N8117">
        <v>0</v>
      </c>
      <c r="O8117">
        <v>0</v>
      </c>
      <c r="P8117">
        <v>0</v>
      </c>
      <c r="Q8117">
        <v>0</v>
      </c>
      <c r="R8117">
        <v>0</v>
      </c>
      <c r="S8117">
        <v>0</v>
      </c>
      <c r="T8117">
        <v>0</v>
      </c>
      <c r="U8117">
        <v>0</v>
      </c>
      <c r="V8117">
        <v>0</v>
      </c>
      <c r="W8117">
        <v>0</v>
      </c>
      <c r="X8117">
        <v>0</v>
      </c>
      <c r="Y8117">
        <v>0</v>
      </c>
      <c r="Z8117">
        <v>0</v>
      </c>
      <c r="AA8117">
        <v>0</v>
      </c>
      <c r="AB8117">
        <v>0</v>
      </c>
      <c r="AC8117">
        <v>0</v>
      </c>
    </row>
    <row r="8118" spans="1:29">
      <c r="A8118" t="s">
        <v>17128</v>
      </c>
      <c r="B8118" t="s">
        <v>19</v>
      </c>
      <c r="C8118">
        <v>0</v>
      </c>
      <c r="D8118">
        <v>0</v>
      </c>
      <c r="E8118">
        <v>0</v>
      </c>
      <c r="F8118">
        <v>0</v>
      </c>
      <c r="G8118">
        <v>0</v>
      </c>
      <c r="H8118">
        <v>0</v>
      </c>
      <c r="I8118">
        <v>0</v>
      </c>
      <c r="J8118">
        <v>0</v>
      </c>
      <c r="K8118">
        <v>0</v>
      </c>
      <c r="L8118">
        <v>0</v>
      </c>
      <c r="M8118">
        <v>0</v>
      </c>
      <c r="N8118">
        <v>0</v>
      </c>
      <c r="O8118">
        <v>0</v>
      </c>
      <c r="P8118">
        <v>0</v>
      </c>
      <c r="Q8118">
        <v>0</v>
      </c>
      <c r="R8118">
        <v>0</v>
      </c>
      <c r="S8118">
        <v>0</v>
      </c>
      <c r="T8118">
        <v>0</v>
      </c>
      <c r="U8118">
        <v>0</v>
      </c>
      <c r="V8118">
        <v>0</v>
      </c>
      <c r="W8118">
        <v>0</v>
      </c>
      <c r="X8118">
        <v>0</v>
      </c>
      <c r="Y8118">
        <v>0</v>
      </c>
      <c r="Z8118">
        <v>0</v>
      </c>
      <c r="AA8118">
        <v>0</v>
      </c>
      <c r="AB8118">
        <v>0</v>
      </c>
      <c r="AC8118">
        <v>0</v>
      </c>
    </row>
    <row r="8119" spans="1:29">
      <c r="A8119" t="s">
        <v>17129</v>
      </c>
      <c r="B8119" t="s">
        <v>19</v>
      </c>
      <c r="C8119">
        <v>0</v>
      </c>
      <c r="D8119">
        <v>0</v>
      </c>
      <c r="E8119">
        <v>0</v>
      </c>
      <c r="F8119">
        <v>0</v>
      </c>
      <c r="G8119">
        <v>0</v>
      </c>
      <c r="H8119">
        <v>0</v>
      </c>
      <c r="I8119">
        <v>0</v>
      </c>
      <c r="J8119">
        <v>0</v>
      </c>
      <c r="K8119">
        <v>0</v>
      </c>
      <c r="L8119">
        <v>0</v>
      </c>
      <c r="M8119">
        <v>0</v>
      </c>
      <c r="N8119">
        <v>0</v>
      </c>
      <c r="O8119">
        <v>0</v>
      </c>
      <c r="P8119">
        <v>0</v>
      </c>
      <c r="Q8119">
        <v>0</v>
      </c>
      <c r="R8119">
        <v>0</v>
      </c>
      <c r="S8119">
        <v>0</v>
      </c>
      <c r="T8119">
        <v>0</v>
      </c>
      <c r="U8119">
        <v>0</v>
      </c>
      <c r="V8119">
        <v>0</v>
      </c>
      <c r="W8119">
        <v>0</v>
      </c>
      <c r="X8119">
        <v>0</v>
      </c>
      <c r="Y8119">
        <v>0</v>
      </c>
      <c r="Z8119">
        <v>0</v>
      </c>
      <c r="AA8119">
        <v>0</v>
      </c>
      <c r="AB8119">
        <v>0</v>
      </c>
      <c r="AC8119">
        <v>0</v>
      </c>
    </row>
    <row r="8120" spans="1:29">
      <c r="A8120" t="s">
        <v>17130</v>
      </c>
      <c r="B8120" t="s">
        <v>19</v>
      </c>
      <c r="C8120">
        <v>0</v>
      </c>
      <c r="D8120">
        <v>0</v>
      </c>
      <c r="E8120">
        <v>0</v>
      </c>
      <c r="F8120">
        <v>0</v>
      </c>
      <c r="G8120">
        <v>0</v>
      </c>
      <c r="H8120">
        <v>0</v>
      </c>
      <c r="I8120">
        <v>0</v>
      </c>
      <c r="J8120">
        <v>0</v>
      </c>
      <c r="K8120">
        <v>0</v>
      </c>
      <c r="L8120">
        <v>0</v>
      </c>
      <c r="M8120">
        <v>0</v>
      </c>
      <c r="N8120">
        <v>0</v>
      </c>
      <c r="O8120">
        <v>0</v>
      </c>
      <c r="P8120">
        <v>0</v>
      </c>
      <c r="Q8120">
        <v>0</v>
      </c>
      <c r="R8120">
        <v>0</v>
      </c>
      <c r="S8120">
        <v>0</v>
      </c>
      <c r="T8120">
        <v>0</v>
      </c>
      <c r="U8120">
        <v>0</v>
      </c>
      <c r="V8120">
        <v>0</v>
      </c>
      <c r="W8120">
        <v>0</v>
      </c>
      <c r="X8120">
        <v>0</v>
      </c>
      <c r="Y8120">
        <v>0</v>
      </c>
      <c r="Z8120">
        <v>0</v>
      </c>
      <c r="AA8120">
        <v>0</v>
      </c>
      <c r="AB8120">
        <v>0</v>
      </c>
      <c r="AC8120">
        <v>0</v>
      </c>
    </row>
    <row r="8121" spans="1:29">
      <c r="A8121" t="s">
        <v>17131</v>
      </c>
      <c r="B8121" t="s">
        <v>19</v>
      </c>
      <c r="C8121">
        <v>0</v>
      </c>
      <c r="D8121">
        <v>0</v>
      </c>
      <c r="E8121">
        <v>0</v>
      </c>
      <c r="F8121">
        <v>0</v>
      </c>
      <c r="G8121">
        <v>0</v>
      </c>
      <c r="H8121">
        <v>0</v>
      </c>
      <c r="I8121">
        <v>0</v>
      </c>
      <c r="J8121">
        <v>0</v>
      </c>
      <c r="K8121">
        <v>0</v>
      </c>
      <c r="L8121">
        <v>0</v>
      </c>
      <c r="M8121">
        <v>0</v>
      </c>
      <c r="N8121">
        <v>0</v>
      </c>
      <c r="O8121">
        <v>0</v>
      </c>
      <c r="P8121">
        <v>0</v>
      </c>
      <c r="Q8121">
        <v>0</v>
      </c>
      <c r="R8121">
        <v>0</v>
      </c>
      <c r="S8121">
        <v>0</v>
      </c>
      <c r="T8121">
        <v>0</v>
      </c>
      <c r="U8121">
        <v>0</v>
      </c>
      <c r="V8121">
        <v>0</v>
      </c>
      <c r="W8121">
        <v>0</v>
      </c>
      <c r="X8121">
        <v>0</v>
      </c>
      <c r="Y8121">
        <v>0</v>
      </c>
      <c r="Z8121">
        <v>0</v>
      </c>
      <c r="AA8121">
        <v>0</v>
      </c>
      <c r="AB8121">
        <v>0</v>
      </c>
      <c r="AC8121">
        <v>0</v>
      </c>
    </row>
    <row r="8122" spans="1:29">
      <c r="A8122" t="s">
        <v>17132</v>
      </c>
      <c r="B8122" t="s">
        <v>19</v>
      </c>
      <c r="C8122">
        <v>0</v>
      </c>
      <c r="D8122">
        <v>0</v>
      </c>
      <c r="E8122">
        <v>0</v>
      </c>
      <c r="F8122">
        <v>0</v>
      </c>
      <c r="G8122">
        <v>0</v>
      </c>
      <c r="H8122">
        <v>0</v>
      </c>
      <c r="I8122">
        <v>0</v>
      </c>
      <c r="J8122">
        <v>0</v>
      </c>
      <c r="K8122">
        <v>0</v>
      </c>
      <c r="L8122">
        <v>0</v>
      </c>
      <c r="M8122">
        <v>0</v>
      </c>
      <c r="N8122">
        <v>0</v>
      </c>
      <c r="O8122">
        <v>0</v>
      </c>
      <c r="P8122">
        <v>0</v>
      </c>
      <c r="Q8122">
        <v>0</v>
      </c>
      <c r="R8122">
        <v>0</v>
      </c>
      <c r="S8122">
        <v>0</v>
      </c>
      <c r="T8122">
        <v>0</v>
      </c>
      <c r="U8122">
        <v>0</v>
      </c>
      <c r="V8122">
        <v>0</v>
      </c>
      <c r="W8122">
        <v>0</v>
      </c>
      <c r="X8122">
        <v>0</v>
      </c>
      <c r="Y8122">
        <v>0</v>
      </c>
      <c r="Z8122">
        <v>0</v>
      </c>
      <c r="AA8122">
        <v>0</v>
      </c>
      <c r="AB8122">
        <v>0</v>
      </c>
      <c r="AC8122">
        <v>0</v>
      </c>
    </row>
    <row r="8123" spans="1:29">
      <c r="A8123" t="s">
        <v>17133</v>
      </c>
      <c r="B8123" t="s">
        <v>19</v>
      </c>
      <c r="C8123">
        <v>0</v>
      </c>
      <c r="D8123">
        <v>0</v>
      </c>
      <c r="E8123">
        <v>0</v>
      </c>
      <c r="F8123">
        <v>0</v>
      </c>
      <c r="G8123">
        <v>0</v>
      </c>
      <c r="H8123">
        <v>0</v>
      </c>
      <c r="I8123">
        <v>0</v>
      </c>
      <c r="J8123">
        <v>0</v>
      </c>
      <c r="K8123">
        <v>0</v>
      </c>
      <c r="L8123">
        <v>0</v>
      </c>
      <c r="M8123">
        <v>0</v>
      </c>
      <c r="N8123">
        <v>0</v>
      </c>
      <c r="O8123">
        <v>0</v>
      </c>
      <c r="P8123">
        <v>0</v>
      </c>
      <c r="Q8123">
        <v>0</v>
      </c>
      <c r="R8123">
        <v>0</v>
      </c>
      <c r="S8123">
        <v>0</v>
      </c>
      <c r="T8123">
        <v>0</v>
      </c>
      <c r="U8123">
        <v>0</v>
      </c>
      <c r="V8123">
        <v>0</v>
      </c>
      <c r="W8123">
        <v>0</v>
      </c>
      <c r="X8123">
        <v>0</v>
      </c>
      <c r="Y8123">
        <v>0</v>
      </c>
      <c r="Z8123">
        <v>0</v>
      </c>
      <c r="AA8123">
        <v>0</v>
      </c>
      <c r="AB8123">
        <v>0</v>
      </c>
      <c r="AC8123">
        <v>0</v>
      </c>
    </row>
    <row r="8124" spans="1:29">
      <c r="A8124" t="s">
        <v>17134</v>
      </c>
      <c r="B8124" t="s">
        <v>19</v>
      </c>
      <c r="C8124">
        <v>0</v>
      </c>
      <c r="D8124">
        <v>0</v>
      </c>
      <c r="E8124">
        <v>0</v>
      </c>
      <c r="F8124">
        <v>0</v>
      </c>
      <c r="G8124">
        <v>0</v>
      </c>
      <c r="H8124">
        <v>0</v>
      </c>
      <c r="I8124">
        <v>0</v>
      </c>
      <c r="J8124">
        <v>0</v>
      </c>
      <c r="K8124">
        <v>0</v>
      </c>
      <c r="L8124">
        <v>0</v>
      </c>
      <c r="M8124">
        <v>0</v>
      </c>
      <c r="N8124">
        <v>0</v>
      </c>
      <c r="O8124">
        <v>0</v>
      </c>
      <c r="P8124">
        <v>0</v>
      </c>
      <c r="Q8124">
        <v>0</v>
      </c>
      <c r="R8124">
        <v>0</v>
      </c>
      <c r="S8124">
        <v>0</v>
      </c>
      <c r="T8124">
        <v>0</v>
      </c>
      <c r="U8124">
        <v>0</v>
      </c>
      <c r="V8124">
        <v>0</v>
      </c>
      <c r="W8124">
        <v>0</v>
      </c>
      <c r="X8124">
        <v>0</v>
      </c>
      <c r="Y8124">
        <v>0</v>
      </c>
      <c r="Z8124">
        <v>0</v>
      </c>
      <c r="AA8124">
        <v>0</v>
      </c>
      <c r="AB8124">
        <v>0</v>
      </c>
      <c r="AC8124">
        <v>0</v>
      </c>
    </row>
    <row r="8125" spans="1:29">
      <c r="A8125" t="s">
        <v>17135</v>
      </c>
      <c r="B8125" t="s">
        <v>19</v>
      </c>
      <c r="C8125">
        <v>0</v>
      </c>
      <c r="D8125">
        <v>0</v>
      </c>
      <c r="E8125">
        <v>0</v>
      </c>
      <c r="F8125">
        <v>0</v>
      </c>
      <c r="G8125">
        <v>0</v>
      </c>
      <c r="H8125">
        <v>0</v>
      </c>
      <c r="I8125">
        <v>0</v>
      </c>
      <c r="J8125">
        <v>0</v>
      </c>
      <c r="K8125">
        <v>0</v>
      </c>
      <c r="L8125">
        <v>0</v>
      </c>
      <c r="M8125">
        <v>0</v>
      </c>
      <c r="N8125">
        <v>0</v>
      </c>
      <c r="O8125">
        <v>0</v>
      </c>
      <c r="P8125">
        <v>0</v>
      </c>
      <c r="Q8125">
        <v>0</v>
      </c>
      <c r="R8125">
        <v>0</v>
      </c>
      <c r="S8125">
        <v>0</v>
      </c>
      <c r="T8125">
        <v>0</v>
      </c>
      <c r="U8125">
        <v>0</v>
      </c>
      <c r="V8125">
        <v>0</v>
      </c>
      <c r="W8125">
        <v>0</v>
      </c>
      <c r="X8125">
        <v>0</v>
      </c>
      <c r="Y8125">
        <v>0</v>
      </c>
      <c r="Z8125">
        <v>0</v>
      </c>
      <c r="AA8125">
        <v>0</v>
      </c>
      <c r="AB8125">
        <v>0</v>
      </c>
      <c r="AC8125">
        <v>0</v>
      </c>
    </row>
    <row r="8126" spans="1:29">
      <c r="A8126" t="s">
        <v>17136</v>
      </c>
      <c r="B8126" t="s">
        <v>19</v>
      </c>
      <c r="C8126">
        <v>0</v>
      </c>
      <c r="D8126">
        <v>0</v>
      </c>
      <c r="E8126">
        <v>0</v>
      </c>
      <c r="F8126">
        <v>0</v>
      </c>
      <c r="G8126">
        <v>0</v>
      </c>
      <c r="H8126">
        <v>0</v>
      </c>
      <c r="I8126">
        <v>0</v>
      </c>
      <c r="J8126">
        <v>0</v>
      </c>
      <c r="K8126">
        <v>0</v>
      </c>
      <c r="L8126">
        <v>0</v>
      </c>
      <c r="M8126">
        <v>0</v>
      </c>
      <c r="N8126">
        <v>0</v>
      </c>
      <c r="O8126">
        <v>0</v>
      </c>
      <c r="P8126">
        <v>0</v>
      </c>
      <c r="Q8126">
        <v>0</v>
      </c>
      <c r="R8126">
        <v>0</v>
      </c>
      <c r="S8126">
        <v>0</v>
      </c>
      <c r="T8126">
        <v>0</v>
      </c>
      <c r="U8126">
        <v>0</v>
      </c>
      <c r="V8126">
        <v>0</v>
      </c>
      <c r="W8126">
        <v>0</v>
      </c>
      <c r="X8126">
        <v>0</v>
      </c>
      <c r="Y8126">
        <v>0</v>
      </c>
      <c r="Z8126">
        <v>0</v>
      </c>
      <c r="AA8126">
        <v>0</v>
      </c>
      <c r="AB8126">
        <v>0</v>
      </c>
      <c r="AC8126">
        <v>0</v>
      </c>
    </row>
    <row r="8127" spans="1:29">
      <c r="A8127" t="s">
        <v>17137</v>
      </c>
      <c r="B8127" t="s">
        <v>19</v>
      </c>
      <c r="C8127">
        <v>0</v>
      </c>
      <c r="D8127">
        <v>0</v>
      </c>
      <c r="E8127">
        <v>0</v>
      </c>
      <c r="F8127">
        <v>0</v>
      </c>
      <c r="G8127">
        <v>0</v>
      </c>
      <c r="H8127">
        <v>0</v>
      </c>
      <c r="I8127">
        <v>0</v>
      </c>
      <c r="J8127">
        <v>0</v>
      </c>
      <c r="K8127">
        <v>0</v>
      </c>
      <c r="L8127">
        <v>0</v>
      </c>
      <c r="M8127">
        <v>0</v>
      </c>
      <c r="N8127">
        <v>0</v>
      </c>
      <c r="O8127">
        <v>0</v>
      </c>
      <c r="P8127">
        <v>0</v>
      </c>
      <c r="Q8127">
        <v>0</v>
      </c>
      <c r="R8127">
        <v>0</v>
      </c>
      <c r="S8127">
        <v>0</v>
      </c>
      <c r="T8127">
        <v>0</v>
      </c>
      <c r="U8127">
        <v>0</v>
      </c>
      <c r="V8127">
        <v>0</v>
      </c>
      <c r="W8127">
        <v>0</v>
      </c>
      <c r="X8127">
        <v>0</v>
      </c>
      <c r="Y8127">
        <v>0</v>
      </c>
      <c r="Z8127">
        <v>0</v>
      </c>
      <c r="AA8127">
        <v>0</v>
      </c>
      <c r="AB8127">
        <v>0</v>
      </c>
      <c r="AC8127">
        <v>0</v>
      </c>
    </row>
    <row r="8128" spans="1:29">
      <c r="A8128" t="s">
        <v>17138</v>
      </c>
      <c r="B8128" t="s">
        <v>19</v>
      </c>
      <c r="C8128">
        <v>0</v>
      </c>
      <c r="D8128">
        <v>0</v>
      </c>
      <c r="E8128">
        <v>0</v>
      </c>
      <c r="F8128">
        <v>0</v>
      </c>
      <c r="G8128">
        <v>0</v>
      </c>
      <c r="H8128">
        <v>0</v>
      </c>
      <c r="I8128">
        <v>0</v>
      </c>
      <c r="J8128">
        <v>0</v>
      </c>
      <c r="K8128">
        <v>0</v>
      </c>
      <c r="L8128">
        <v>0</v>
      </c>
      <c r="M8128">
        <v>0</v>
      </c>
      <c r="N8128">
        <v>0</v>
      </c>
      <c r="O8128">
        <v>0</v>
      </c>
      <c r="P8128">
        <v>0</v>
      </c>
      <c r="Q8128">
        <v>0</v>
      </c>
      <c r="R8128">
        <v>0</v>
      </c>
      <c r="S8128">
        <v>0</v>
      </c>
      <c r="T8128">
        <v>0</v>
      </c>
      <c r="U8128">
        <v>0</v>
      </c>
      <c r="V8128">
        <v>0</v>
      </c>
      <c r="W8128">
        <v>0</v>
      </c>
      <c r="X8128">
        <v>0</v>
      </c>
      <c r="Y8128">
        <v>0</v>
      </c>
      <c r="Z8128">
        <v>0</v>
      </c>
      <c r="AA8128">
        <v>0</v>
      </c>
      <c r="AB8128">
        <v>0</v>
      </c>
      <c r="AC8128">
        <v>0</v>
      </c>
    </row>
    <row r="8129" spans="1:29">
      <c r="A8129" t="s">
        <v>17139</v>
      </c>
      <c r="B8129" t="s">
        <v>19</v>
      </c>
      <c r="C8129">
        <v>0</v>
      </c>
      <c r="D8129">
        <v>0</v>
      </c>
      <c r="E8129">
        <v>0</v>
      </c>
      <c r="F8129">
        <v>0</v>
      </c>
      <c r="G8129">
        <v>0</v>
      </c>
      <c r="H8129">
        <v>0</v>
      </c>
      <c r="I8129">
        <v>0</v>
      </c>
      <c r="J8129">
        <v>0</v>
      </c>
      <c r="K8129">
        <v>0</v>
      </c>
      <c r="L8129">
        <v>0</v>
      </c>
      <c r="M8129">
        <v>0</v>
      </c>
      <c r="N8129">
        <v>0</v>
      </c>
      <c r="O8129">
        <v>0</v>
      </c>
      <c r="P8129">
        <v>0</v>
      </c>
      <c r="Q8129">
        <v>0</v>
      </c>
      <c r="R8129">
        <v>0</v>
      </c>
      <c r="S8129">
        <v>0</v>
      </c>
      <c r="T8129">
        <v>0</v>
      </c>
      <c r="U8129">
        <v>0</v>
      </c>
      <c r="V8129">
        <v>0</v>
      </c>
      <c r="W8129">
        <v>0</v>
      </c>
      <c r="X8129">
        <v>0</v>
      </c>
      <c r="Y8129">
        <v>0</v>
      </c>
      <c r="Z8129">
        <v>0</v>
      </c>
      <c r="AA8129">
        <v>0</v>
      </c>
      <c r="AB8129">
        <v>0</v>
      </c>
      <c r="AC8129">
        <v>0</v>
      </c>
    </row>
    <row r="8130" spans="1:29">
      <c r="A8130" t="s">
        <v>17140</v>
      </c>
      <c r="B8130" t="s">
        <v>19</v>
      </c>
      <c r="C8130">
        <v>0</v>
      </c>
      <c r="D8130">
        <v>0</v>
      </c>
      <c r="E8130">
        <v>0</v>
      </c>
      <c r="F8130">
        <v>0</v>
      </c>
      <c r="G8130">
        <v>0</v>
      </c>
      <c r="H8130">
        <v>0</v>
      </c>
      <c r="I8130">
        <v>0</v>
      </c>
      <c r="J8130">
        <v>0</v>
      </c>
      <c r="K8130">
        <v>0</v>
      </c>
      <c r="L8130">
        <v>0</v>
      </c>
      <c r="M8130">
        <v>0</v>
      </c>
      <c r="N8130">
        <v>0</v>
      </c>
      <c r="O8130">
        <v>0</v>
      </c>
      <c r="P8130">
        <v>0</v>
      </c>
      <c r="Q8130">
        <v>0</v>
      </c>
      <c r="R8130">
        <v>0</v>
      </c>
      <c r="S8130">
        <v>0</v>
      </c>
      <c r="T8130">
        <v>0</v>
      </c>
      <c r="U8130">
        <v>0</v>
      </c>
      <c r="V8130">
        <v>0</v>
      </c>
      <c r="W8130">
        <v>0</v>
      </c>
      <c r="X8130">
        <v>0</v>
      </c>
      <c r="Y8130">
        <v>0</v>
      </c>
      <c r="Z8130">
        <v>0</v>
      </c>
      <c r="AA8130">
        <v>0</v>
      </c>
      <c r="AB8130">
        <v>0</v>
      </c>
      <c r="AC8130">
        <v>0</v>
      </c>
    </row>
    <row r="8131" spans="1:29">
      <c r="A8131" t="s">
        <v>17141</v>
      </c>
      <c r="B8131" t="s">
        <v>19</v>
      </c>
      <c r="C8131">
        <v>0</v>
      </c>
      <c r="D8131">
        <v>0</v>
      </c>
      <c r="E8131">
        <v>0</v>
      </c>
      <c r="F8131">
        <v>0</v>
      </c>
      <c r="G8131">
        <v>0</v>
      </c>
      <c r="H8131">
        <v>0</v>
      </c>
      <c r="I8131">
        <v>0</v>
      </c>
      <c r="J8131">
        <v>0</v>
      </c>
      <c r="K8131">
        <v>0</v>
      </c>
      <c r="L8131">
        <v>0</v>
      </c>
      <c r="M8131">
        <v>0</v>
      </c>
      <c r="N8131">
        <v>0</v>
      </c>
      <c r="O8131">
        <v>0</v>
      </c>
      <c r="P8131">
        <v>0</v>
      </c>
      <c r="Q8131">
        <v>0</v>
      </c>
      <c r="R8131">
        <v>0</v>
      </c>
      <c r="S8131">
        <v>0</v>
      </c>
      <c r="T8131">
        <v>0</v>
      </c>
      <c r="U8131">
        <v>0</v>
      </c>
      <c r="V8131">
        <v>0</v>
      </c>
      <c r="W8131">
        <v>0</v>
      </c>
      <c r="X8131">
        <v>0</v>
      </c>
      <c r="Y8131">
        <v>0</v>
      </c>
      <c r="Z8131">
        <v>0</v>
      </c>
      <c r="AA8131">
        <v>0</v>
      </c>
      <c r="AB8131">
        <v>0</v>
      </c>
      <c r="AC8131">
        <v>0</v>
      </c>
    </row>
    <row r="8132" spans="1:29">
      <c r="A8132" t="s">
        <v>17142</v>
      </c>
      <c r="B8132" t="s">
        <v>19</v>
      </c>
      <c r="C8132">
        <v>0</v>
      </c>
      <c r="D8132">
        <v>0</v>
      </c>
      <c r="E8132">
        <v>0</v>
      </c>
      <c r="F8132">
        <v>0</v>
      </c>
      <c r="G8132">
        <v>0</v>
      </c>
      <c r="H8132">
        <v>0</v>
      </c>
      <c r="I8132">
        <v>0</v>
      </c>
      <c r="J8132">
        <v>0</v>
      </c>
      <c r="K8132">
        <v>0</v>
      </c>
      <c r="L8132">
        <v>0</v>
      </c>
      <c r="M8132">
        <v>0</v>
      </c>
      <c r="N8132">
        <v>0</v>
      </c>
      <c r="O8132">
        <v>0</v>
      </c>
      <c r="P8132">
        <v>0</v>
      </c>
      <c r="Q8132">
        <v>0</v>
      </c>
      <c r="R8132">
        <v>0</v>
      </c>
      <c r="S8132">
        <v>0</v>
      </c>
      <c r="T8132">
        <v>0</v>
      </c>
      <c r="U8132">
        <v>0</v>
      </c>
      <c r="V8132">
        <v>0</v>
      </c>
      <c r="W8132">
        <v>0</v>
      </c>
      <c r="X8132">
        <v>0</v>
      </c>
      <c r="Y8132">
        <v>0</v>
      </c>
      <c r="Z8132">
        <v>0</v>
      </c>
      <c r="AA8132">
        <v>0</v>
      </c>
      <c r="AB8132">
        <v>0</v>
      </c>
      <c r="AC8132">
        <v>0</v>
      </c>
    </row>
    <row r="8133" spans="1:29">
      <c r="A8133" t="s">
        <v>17143</v>
      </c>
      <c r="B8133" t="s">
        <v>19</v>
      </c>
      <c r="C8133">
        <v>0</v>
      </c>
      <c r="D8133">
        <v>0</v>
      </c>
      <c r="E8133">
        <v>0</v>
      </c>
      <c r="F8133">
        <v>0</v>
      </c>
      <c r="G8133">
        <v>0</v>
      </c>
      <c r="H8133">
        <v>0</v>
      </c>
      <c r="I8133">
        <v>0</v>
      </c>
      <c r="J8133">
        <v>0</v>
      </c>
      <c r="K8133">
        <v>0</v>
      </c>
      <c r="L8133">
        <v>0</v>
      </c>
      <c r="M8133">
        <v>0</v>
      </c>
      <c r="N8133">
        <v>0</v>
      </c>
      <c r="O8133">
        <v>0</v>
      </c>
      <c r="P8133">
        <v>0</v>
      </c>
      <c r="Q8133">
        <v>0</v>
      </c>
      <c r="R8133">
        <v>0</v>
      </c>
      <c r="S8133">
        <v>0</v>
      </c>
      <c r="T8133">
        <v>0</v>
      </c>
      <c r="U8133">
        <v>0</v>
      </c>
      <c r="V8133">
        <v>0</v>
      </c>
      <c r="W8133">
        <v>0</v>
      </c>
      <c r="X8133">
        <v>0</v>
      </c>
      <c r="Y8133">
        <v>0</v>
      </c>
      <c r="Z8133">
        <v>0</v>
      </c>
      <c r="AA8133">
        <v>0</v>
      </c>
      <c r="AB8133">
        <v>0</v>
      </c>
      <c r="AC8133">
        <v>0</v>
      </c>
    </row>
    <row r="8134" spans="1:29">
      <c r="A8134" t="s">
        <v>17144</v>
      </c>
      <c r="B8134" t="s">
        <v>19</v>
      </c>
      <c r="C8134">
        <v>0</v>
      </c>
      <c r="D8134">
        <v>0</v>
      </c>
      <c r="E8134">
        <v>0</v>
      </c>
      <c r="F8134">
        <v>0</v>
      </c>
      <c r="G8134">
        <v>0</v>
      </c>
      <c r="H8134">
        <v>0</v>
      </c>
      <c r="I8134">
        <v>0</v>
      </c>
      <c r="J8134">
        <v>0</v>
      </c>
      <c r="K8134">
        <v>0</v>
      </c>
      <c r="L8134">
        <v>0</v>
      </c>
      <c r="M8134">
        <v>0</v>
      </c>
      <c r="N8134">
        <v>0</v>
      </c>
      <c r="O8134">
        <v>0</v>
      </c>
      <c r="P8134">
        <v>0</v>
      </c>
      <c r="Q8134">
        <v>0</v>
      </c>
      <c r="R8134">
        <v>0</v>
      </c>
      <c r="S8134">
        <v>0</v>
      </c>
      <c r="T8134">
        <v>0</v>
      </c>
      <c r="U8134">
        <v>0</v>
      </c>
      <c r="V8134">
        <v>0</v>
      </c>
      <c r="W8134">
        <v>0</v>
      </c>
      <c r="X8134">
        <v>0</v>
      </c>
      <c r="Y8134">
        <v>0</v>
      </c>
      <c r="Z8134">
        <v>0</v>
      </c>
      <c r="AA8134">
        <v>0</v>
      </c>
      <c r="AB8134">
        <v>0</v>
      </c>
      <c r="AC8134">
        <v>0</v>
      </c>
    </row>
    <row r="8135" spans="1:29">
      <c r="A8135" t="s">
        <v>17145</v>
      </c>
      <c r="B8135" t="s">
        <v>19</v>
      </c>
      <c r="C8135">
        <v>0</v>
      </c>
      <c r="D8135">
        <v>0</v>
      </c>
      <c r="E8135">
        <v>0</v>
      </c>
      <c r="F8135">
        <v>0</v>
      </c>
      <c r="G8135">
        <v>0</v>
      </c>
      <c r="H8135">
        <v>0</v>
      </c>
      <c r="I8135">
        <v>0</v>
      </c>
      <c r="J8135">
        <v>0</v>
      </c>
      <c r="K8135">
        <v>0</v>
      </c>
      <c r="L8135">
        <v>0</v>
      </c>
      <c r="M8135">
        <v>0</v>
      </c>
      <c r="N8135">
        <v>0</v>
      </c>
      <c r="O8135">
        <v>0</v>
      </c>
      <c r="P8135">
        <v>0</v>
      </c>
      <c r="Q8135">
        <v>0</v>
      </c>
      <c r="R8135">
        <v>0</v>
      </c>
      <c r="S8135">
        <v>0</v>
      </c>
      <c r="T8135">
        <v>0</v>
      </c>
      <c r="U8135">
        <v>0</v>
      </c>
      <c r="V8135">
        <v>0</v>
      </c>
      <c r="W8135">
        <v>0</v>
      </c>
      <c r="X8135">
        <v>0</v>
      </c>
      <c r="Y8135">
        <v>0</v>
      </c>
      <c r="Z8135">
        <v>0</v>
      </c>
      <c r="AA8135">
        <v>0</v>
      </c>
      <c r="AB8135">
        <v>0</v>
      </c>
      <c r="AC8135">
        <v>0</v>
      </c>
    </row>
    <row r="8136" spans="1:29">
      <c r="A8136" t="s">
        <v>17146</v>
      </c>
      <c r="B8136" t="s">
        <v>19</v>
      </c>
      <c r="C8136">
        <v>0</v>
      </c>
      <c r="D8136">
        <v>0</v>
      </c>
      <c r="E8136">
        <v>0</v>
      </c>
      <c r="F8136">
        <v>0</v>
      </c>
      <c r="G8136">
        <v>0</v>
      </c>
      <c r="H8136">
        <v>0</v>
      </c>
      <c r="I8136">
        <v>0</v>
      </c>
      <c r="J8136">
        <v>0</v>
      </c>
      <c r="K8136">
        <v>0</v>
      </c>
      <c r="L8136">
        <v>0</v>
      </c>
      <c r="M8136">
        <v>0</v>
      </c>
      <c r="N8136">
        <v>0</v>
      </c>
      <c r="O8136">
        <v>0</v>
      </c>
      <c r="P8136">
        <v>0</v>
      </c>
      <c r="Q8136">
        <v>0</v>
      </c>
      <c r="R8136">
        <v>0</v>
      </c>
      <c r="S8136">
        <v>0</v>
      </c>
      <c r="T8136">
        <v>0</v>
      </c>
      <c r="U8136">
        <v>0</v>
      </c>
      <c r="V8136">
        <v>0</v>
      </c>
      <c r="W8136">
        <v>0</v>
      </c>
      <c r="X8136">
        <v>0</v>
      </c>
      <c r="Y8136">
        <v>0</v>
      </c>
      <c r="Z8136">
        <v>0</v>
      </c>
      <c r="AA8136">
        <v>0</v>
      </c>
      <c r="AB8136">
        <v>0</v>
      </c>
      <c r="AC8136">
        <v>0</v>
      </c>
    </row>
    <row r="8137" spans="1:29">
      <c r="A8137" t="s">
        <v>17147</v>
      </c>
      <c r="B8137" t="s">
        <v>19</v>
      </c>
      <c r="C8137">
        <v>0</v>
      </c>
      <c r="D8137">
        <v>0</v>
      </c>
      <c r="E8137">
        <v>0</v>
      </c>
      <c r="F8137">
        <v>0</v>
      </c>
      <c r="G8137">
        <v>0</v>
      </c>
      <c r="H8137">
        <v>0</v>
      </c>
      <c r="I8137">
        <v>0</v>
      </c>
      <c r="J8137">
        <v>0</v>
      </c>
      <c r="K8137">
        <v>0</v>
      </c>
      <c r="L8137">
        <v>0</v>
      </c>
      <c r="M8137">
        <v>0</v>
      </c>
      <c r="N8137">
        <v>0</v>
      </c>
      <c r="O8137">
        <v>0</v>
      </c>
      <c r="P8137">
        <v>0</v>
      </c>
      <c r="Q8137">
        <v>0</v>
      </c>
      <c r="R8137">
        <v>0</v>
      </c>
      <c r="S8137">
        <v>0</v>
      </c>
      <c r="T8137">
        <v>0</v>
      </c>
      <c r="U8137">
        <v>0</v>
      </c>
      <c r="V8137">
        <v>0</v>
      </c>
      <c r="W8137">
        <v>0</v>
      </c>
      <c r="X8137">
        <v>0</v>
      </c>
      <c r="Y8137">
        <v>0</v>
      </c>
      <c r="Z8137">
        <v>0</v>
      </c>
      <c r="AA8137">
        <v>0</v>
      </c>
      <c r="AB8137">
        <v>0</v>
      </c>
      <c r="AC8137">
        <v>0</v>
      </c>
    </row>
    <row r="8138" spans="1:29">
      <c r="A8138" t="s">
        <v>17148</v>
      </c>
      <c r="B8138" t="s">
        <v>19</v>
      </c>
      <c r="C8138">
        <v>0</v>
      </c>
      <c r="D8138">
        <v>0</v>
      </c>
      <c r="E8138">
        <v>0</v>
      </c>
      <c r="F8138">
        <v>0</v>
      </c>
      <c r="G8138">
        <v>0</v>
      </c>
      <c r="H8138">
        <v>0</v>
      </c>
      <c r="I8138">
        <v>0</v>
      </c>
      <c r="J8138">
        <v>0</v>
      </c>
      <c r="K8138">
        <v>0</v>
      </c>
      <c r="L8138">
        <v>0</v>
      </c>
      <c r="M8138">
        <v>0</v>
      </c>
      <c r="N8138">
        <v>0</v>
      </c>
      <c r="O8138">
        <v>0</v>
      </c>
      <c r="P8138">
        <v>0</v>
      </c>
      <c r="Q8138">
        <v>0</v>
      </c>
      <c r="R8138">
        <v>0</v>
      </c>
      <c r="S8138">
        <v>0</v>
      </c>
      <c r="T8138">
        <v>0</v>
      </c>
      <c r="U8138">
        <v>0</v>
      </c>
      <c r="V8138">
        <v>0</v>
      </c>
      <c r="W8138">
        <v>0</v>
      </c>
      <c r="X8138">
        <v>0</v>
      </c>
      <c r="Y8138">
        <v>0</v>
      </c>
      <c r="Z8138">
        <v>0</v>
      </c>
      <c r="AA8138">
        <v>0</v>
      </c>
      <c r="AB8138">
        <v>0</v>
      </c>
      <c r="AC8138">
        <v>0</v>
      </c>
    </row>
    <row r="8139" spans="1:29">
      <c r="A8139" t="s">
        <v>17149</v>
      </c>
      <c r="B8139" t="s">
        <v>19</v>
      </c>
      <c r="C8139">
        <v>0</v>
      </c>
      <c r="D8139">
        <v>0</v>
      </c>
      <c r="E8139">
        <v>0</v>
      </c>
      <c r="F8139">
        <v>0</v>
      </c>
      <c r="G8139">
        <v>0</v>
      </c>
      <c r="H8139">
        <v>0</v>
      </c>
      <c r="I8139">
        <v>0</v>
      </c>
      <c r="J8139">
        <v>0</v>
      </c>
      <c r="K8139">
        <v>0</v>
      </c>
      <c r="L8139">
        <v>0</v>
      </c>
      <c r="M8139">
        <v>0</v>
      </c>
      <c r="N8139">
        <v>0</v>
      </c>
      <c r="O8139">
        <v>0</v>
      </c>
      <c r="P8139">
        <v>0</v>
      </c>
      <c r="Q8139">
        <v>0</v>
      </c>
      <c r="R8139">
        <v>0</v>
      </c>
      <c r="S8139">
        <v>0</v>
      </c>
      <c r="T8139">
        <v>0</v>
      </c>
      <c r="U8139">
        <v>0</v>
      </c>
      <c r="V8139">
        <v>0</v>
      </c>
      <c r="W8139">
        <v>0</v>
      </c>
      <c r="X8139">
        <v>0</v>
      </c>
      <c r="Y8139">
        <v>0</v>
      </c>
      <c r="Z8139">
        <v>0</v>
      </c>
      <c r="AA8139">
        <v>0</v>
      </c>
      <c r="AB8139">
        <v>0</v>
      </c>
      <c r="AC8139">
        <v>0</v>
      </c>
    </row>
    <row r="8140" spans="1:29">
      <c r="A8140" t="s">
        <v>17150</v>
      </c>
      <c r="B8140" t="s">
        <v>19</v>
      </c>
      <c r="C8140">
        <v>0</v>
      </c>
      <c r="D8140">
        <v>0</v>
      </c>
      <c r="E8140">
        <v>0</v>
      </c>
      <c r="F8140">
        <v>0</v>
      </c>
      <c r="G8140">
        <v>0</v>
      </c>
      <c r="H8140">
        <v>0</v>
      </c>
      <c r="I8140">
        <v>0</v>
      </c>
      <c r="J8140">
        <v>0</v>
      </c>
      <c r="K8140">
        <v>0</v>
      </c>
      <c r="L8140">
        <v>0</v>
      </c>
      <c r="M8140">
        <v>0</v>
      </c>
      <c r="N8140">
        <v>0</v>
      </c>
      <c r="O8140">
        <v>0</v>
      </c>
      <c r="P8140">
        <v>0</v>
      </c>
      <c r="Q8140">
        <v>0</v>
      </c>
      <c r="R8140">
        <v>0</v>
      </c>
      <c r="S8140">
        <v>0</v>
      </c>
      <c r="T8140">
        <v>0</v>
      </c>
      <c r="U8140">
        <v>0</v>
      </c>
      <c r="V8140">
        <v>0</v>
      </c>
      <c r="W8140">
        <v>0</v>
      </c>
      <c r="X8140">
        <v>0</v>
      </c>
      <c r="Y8140">
        <v>0</v>
      </c>
      <c r="Z8140">
        <v>0</v>
      </c>
      <c r="AA8140">
        <v>0</v>
      </c>
      <c r="AB8140">
        <v>0</v>
      </c>
      <c r="AC8140">
        <v>0</v>
      </c>
    </row>
    <row r="8141" spans="1:29">
      <c r="A8141" t="s">
        <v>17151</v>
      </c>
      <c r="B8141" t="s">
        <v>19</v>
      </c>
      <c r="C8141">
        <v>0</v>
      </c>
      <c r="D8141">
        <v>0</v>
      </c>
      <c r="E8141">
        <v>0</v>
      </c>
      <c r="F8141">
        <v>0</v>
      </c>
      <c r="G8141">
        <v>0</v>
      </c>
      <c r="H8141">
        <v>0</v>
      </c>
      <c r="I8141">
        <v>0</v>
      </c>
      <c r="J8141">
        <v>0</v>
      </c>
      <c r="K8141">
        <v>0</v>
      </c>
      <c r="L8141">
        <v>0</v>
      </c>
      <c r="M8141">
        <v>0</v>
      </c>
      <c r="N8141">
        <v>0</v>
      </c>
      <c r="O8141">
        <v>0</v>
      </c>
      <c r="P8141">
        <v>0</v>
      </c>
      <c r="Q8141">
        <v>0</v>
      </c>
      <c r="R8141">
        <v>0</v>
      </c>
      <c r="S8141">
        <v>0</v>
      </c>
      <c r="T8141">
        <v>0</v>
      </c>
      <c r="U8141">
        <v>0</v>
      </c>
      <c r="V8141">
        <v>0</v>
      </c>
      <c r="W8141">
        <v>0</v>
      </c>
      <c r="X8141">
        <v>0</v>
      </c>
      <c r="Y8141">
        <v>0</v>
      </c>
      <c r="Z8141">
        <v>0</v>
      </c>
      <c r="AA8141">
        <v>0</v>
      </c>
      <c r="AB8141">
        <v>0</v>
      </c>
      <c r="AC8141">
        <v>0</v>
      </c>
    </row>
    <row r="8142" spans="1:29">
      <c r="A8142" t="s">
        <v>17152</v>
      </c>
      <c r="B8142" t="s">
        <v>19</v>
      </c>
      <c r="C8142">
        <v>0</v>
      </c>
      <c r="D8142">
        <v>0</v>
      </c>
      <c r="E8142">
        <v>0</v>
      </c>
      <c r="F8142">
        <v>0</v>
      </c>
      <c r="G8142">
        <v>0</v>
      </c>
      <c r="H8142">
        <v>0</v>
      </c>
      <c r="I8142">
        <v>0</v>
      </c>
      <c r="J8142">
        <v>0</v>
      </c>
      <c r="K8142">
        <v>0</v>
      </c>
      <c r="L8142">
        <v>0</v>
      </c>
      <c r="M8142">
        <v>0</v>
      </c>
      <c r="N8142">
        <v>0</v>
      </c>
      <c r="O8142">
        <v>0</v>
      </c>
      <c r="P8142">
        <v>0</v>
      </c>
      <c r="Q8142">
        <v>0</v>
      </c>
      <c r="R8142">
        <v>0</v>
      </c>
      <c r="S8142">
        <v>0</v>
      </c>
      <c r="T8142">
        <v>0</v>
      </c>
      <c r="U8142">
        <v>0</v>
      </c>
      <c r="V8142">
        <v>0</v>
      </c>
      <c r="W8142">
        <v>0</v>
      </c>
      <c r="X8142">
        <v>0</v>
      </c>
      <c r="Y8142">
        <v>0</v>
      </c>
      <c r="Z8142">
        <v>0</v>
      </c>
      <c r="AA8142">
        <v>0</v>
      </c>
      <c r="AB8142">
        <v>0</v>
      </c>
      <c r="AC8142">
        <v>0</v>
      </c>
    </row>
    <row r="8143" spans="1:29">
      <c r="A8143" t="s">
        <v>17153</v>
      </c>
      <c r="B8143" t="s">
        <v>19</v>
      </c>
      <c r="C8143">
        <v>0</v>
      </c>
      <c r="D8143">
        <v>0</v>
      </c>
      <c r="E8143">
        <v>0</v>
      </c>
      <c r="F8143">
        <v>0</v>
      </c>
      <c r="G8143">
        <v>0</v>
      </c>
      <c r="H8143">
        <v>0</v>
      </c>
      <c r="I8143">
        <v>0</v>
      </c>
      <c r="J8143">
        <v>0</v>
      </c>
      <c r="K8143">
        <v>0</v>
      </c>
      <c r="L8143">
        <v>0</v>
      </c>
      <c r="M8143">
        <v>0</v>
      </c>
      <c r="N8143">
        <v>0</v>
      </c>
      <c r="O8143">
        <v>0</v>
      </c>
      <c r="P8143">
        <v>0</v>
      </c>
      <c r="Q8143">
        <v>0</v>
      </c>
      <c r="R8143">
        <v>0</v>
      </c>
      <c r="S8143">
        <v>0</v>
      </c>
      <c r="T8143">
        <v>0</v>
      </c>
      <c r="U8143">
        <v>0</v>
      </c>
      <c r="V8143">
        <v>0</v>
      </c>
      <c r="W8143">
        <v>0</v>
      </c>
      <c r="X8143">
        <v>0</v>
      </c>
      <c r="Y8143">
        <v>0</v>
      </c>
      <c r="Z8143">
        <v>0</v>
      </c>
      <c r="AA8143">
        <v>0</v>
      </c>
      <c r="AB8143">
        <v>0</v>
      </c>
      <c r="AC8143">
        <v>0</v>
      </c>
    </row>
    <row r="8144" spans="1:29">
      <c r="A8144" t="s">
        <v>17154</v>
      </c>
      <c r="B8144" t="s">
        <v>19</v>
      </c>
      <c r="C8144">
        <v>0</v>
      </c>
      <c r="D8144">
        <v>0</v>
      </c>
      <c r="E8144">
        <v>0</v>
      </c>
      <c r="F8144">
        <v>0</v>
      </c>
      <c r="G8144">
        <v>0</v>
      </c>
      <c r="H8144">
        <v>0</v>
      </c>
      <c r="I8144">
        <v>0</v>
      </c>
      <c r="J8144">
        <v>0</v>
      </c>
      <c r="K8144">
        <v>0</v>
      </c>
      <c r="L8144">
        <v>0</v>
      </c>
      <c r="M8144">
        <v>0</v>
      </c>
      <c r="N8144">
        <v>0</v>
      </c>
      <c r="O8144">
        <v>0</v>
      </c>
      <c r="P8144">
        <v>0</v>
      </c>
      <c r="Q8144">
        <v>0</v>
      </c>
      <c r="R8144">
        <v>0</v>
      </c>
      <c r="S8144">
        <v>0</v>
      </c>
      <c r="T8144">
        <v>0</v>
      </c>
      <c r="U8144">
        <v>0</v>
      </c>
      <c r="V8144">
        <v>0</v>
      </c>
      <c r="W8144">
        <v>0</v>
      </c>
      <c r="X8144">
        <v>0</v>
      </c>
      <c r="Y8144">
        <v>0</v>
      </c>
      <c r="Z8144">
        <v>0</v>
      </c>
      <c r="AA8144">
        <v>0</v>
      </c>
      <c r="AB8144">
        <v>0</v>
      </c>
      <c r="AC8144">
        <v>0</v>
      </c>
    </row>
    <row r="8145" spans="1:29">
      <c r="A8145" t="s">
        <v>17155</v>
      </c>
      <c r="B8145" t="s">
        <v>19</v>
      </c>
      <c r="C8145">
        <v>0</v>
      </c>
      <c r="D8145">
        <v>0</v>
      </c>
      <c r="E8145">
        <v>0</v>
      </c>
      <c r="F8145">
        <v>0</v>
      </c>
      <c r="G8145">
        <v>0</v>
      </c>
      <c r="H8145">
        <v>0</v>
      </c>
      <c r="I8145">
        <v>0</v>
      </c>
      <c r="J8145">
        <v>0</v>
      </c>
      <c r="K8145">
        <v>0</v>
      </c>
      <c r="L8145">
        <v>0</v>
      </c>
      <c r="M8145">
        <v>0</v>
      </c>
      <c r="N8145">
        <v>0</v>
      </c>
      <c r="O8145">
        <v>0</v>
      </c>
      <c r="P8145">
        <v>0</v>
      </c>
      <c r="Q8145">
        <v>0</v>
      </c>
      <c r="R8145">
        <v>0</v>
      </c>
      <c r="S8145">
        <v>0</v>
      </c>
      <c r="T8145">
        <v>0</v>
      </c>
      <c r="U8145">
        <v>0</v>
      </c>
      <c r="V8145">
        <v>0</v>
      </c>
      <c r="W8145">
        <v>0</v>
      </c>
      <c r="X8145">
        <v>0</v>
      </c>
      <c r="Y8145">
        <v>0</v>
      </c>
      <c r="Z8145">
        <v>0</v>
      </c>
      <c r="AA8145">
        <v>0</v>
      </c>
      <c r="AB8145">
        <v>0</v>
      </c>
      <c r="AC8145">
        <v>0</v>
      </c>
    </row>
    <row r="8146" spans="1:29">
      <c r="A8146" t="s">
        <v>17156</v>
      </c>
      <c r="B8146" t="s">
        <v>19</v>
      </c>
      <c r="C8146">
        <v>0</v>
      </c>
      <c r="D8146">
        <v>0</v>
      </c>
      <c r="E8146">
        <v>0</v>
      </c>
      <c r="F8146">
        <v>0</v>
      </c>
      <c r="G8146">
        <v>0</v>
      </c>
      <c r="H8146">
        <v>0</v>
      </c>
      <c r="I8146">
        <v>0</v>
      </c>
      <c r="J8146">
        <v>0</v>
      </c>
      <c r="K8146">
        <v>0</v>
      </c>
      <c r="L8146">
        <v>0</v>
      </c>
      <c r="M8146">
        <v>0</v>
      </c>
      <c r="N8146">
        <v>0</v>
      </c>
      <c r="O8146">
        <v>0</v>
      </c>
      <c r="P8146">
        <v>0</v>
      </c>
      <c r="Q8146">
        <v>0</v>
      </c>
      <c r="R8146">
        <v>0</v>
      </c>
      <c r="S8146">
        <v>0</v>
      </c>
      <c r="T8146">
        <v>0</v>
      </c>
      <c r="U8146">
        <v>0</v>
      </c>
      <c r="V8146">
        <v>0</v>
      </c>
      <c r="W8146">
        <v>0</v>
      </c>
      <c r="X8146">
        <v>0</v>
      </c>
      <c r="Y8146">
        <v>0</v>
      </c>
      <c r="Z8146">
        <v>0</v>
      </c>
      <c r="AA8146">
        <v>0</v>
      </c>
      <c r="AB8146">
        <v>0</v>
      </c>
      <c r="AC8146">
        <v>0</v>
      </c>
    </row>
    <row r="8147" spans="1:29">
      <c r="A8147" t="s">
        <v>17157</v>
      </c>
      <c r="B8147" t="s">
        <v>19</v>
      </c>
      <c r="C8147" s="2">
        <v>1845560000000000</v>
      </c>
      <c r="D8147" s="2">
        <v>1844540000000000</v>
      </c>
      <c r="E8147" s="2">
        <v>1871930000000000</v>
      </c>
      <c r="F8147" s="2">
        <v>1895620000000000</v>
      </c>
      <c r="G8147" s="2">
        <v>1911860000000000</v>
      </c>
      <c r="H8147" s="2">
        <v>1930560000000000</v>
      </c>
      <c r="I8147" s="2">
        <v>1945910000000000</v>
      </c>
      <c r="J8147" s="2">
        <v>1955650000000000</v>
      </c>
      <c r="K8147" s="2">
        <v>1969440000000000</v>
      </c>
      <c r="L8147" s="2">
        <v>1985190000000000</v>
      </c>
      <c r="M8147" s="2">
        <v>1999510000000000</v>
      </c>
      <c r="N8147" s="2">
        <v>2016780000000000</v>
      </c>
      <c r="O8147" s="2">
        <v>2034440000000000</v>
      </c>
      <c r="P8147" s="2">
        <v>2054200000000000</v>
      </c>
      <c r="Q8147" s="2">
        <v>2076400000000000</v>
      </c>
      <c r="R8147" s="2">
        <v>2098360000000000</v>
      </c>
      <c r="S8147" s="2">
        <v>2120070000000000</v>
      </c>
      <c r="T8147" s="2">
        <v>2140860000000000</v>
      </c>
      <c r="U8147" s="2">
        <v>2164520000000000</v>
      </c>
      <c r="V8147" s="2">
        <v>2187170000000000</v>
      </c>
      <c r="W8147" s="2">
        <v>2206970000000000</v>
      </c>
      <c r="X8147" s="2">
        <v>2225870000000000</v>
      </c>
      <c r="Y8147" s="2">
        <v>2244000000000000</v>
      </c>
      <c r="Z8147" s="2">
        <v>2268230000000000</v>
      </c>
      <c r="AA8147" s="2">
        <v>2294190000000000</v>
      </c>
      <c r="AB8147" s="2">
        <v>2317730000000000</v>
      </c>
      <c r="AC8147" s="2">
        <v>2340150000000000</v>
      </c>
    </row>
    <row r="8148" spans="1:29">
      <c r="A8148" t="s">
        <v>17158</v>
      </c>
      <c r="B8148" t="s">
        <v>19</v>
      </c>
      <c r="C8148">
        <v>0</v>
      </c>
      <c r="D8148">
        <v>0</v>
      </c>
      <c r="E8148">
        <v>0</v>
      </c>
      <c r="F8148">
        <v>0</v>
      </c>
      <c r="G8148">
        <v>0</v>
      </c>
      <c r="H8148">
        <v>0</v>
      </c>
      <c r="I8148">
        <v>0</v>
      </c>
      <c r="J8148">
        <v>0</v>
      </c>
      <c r="K8148">
        <v>0</v>
      </c>
      <c r="L8148">
        <v>0</v>
      </c>
      <c r="M8148">
        <v>0</v>
      </c>
      <c r="N8148">
        <v>0</v>
      </c>
      <c r="O8148">
        <v>0</v>
      </c>
      <c r="P8148">
        <v>0</v>
      </c>
      <c r="Q8148">
        <v>0</v>
      </c>
      <c r="R8148">
        <v>0</v>
      </c>
      <c r="S8148">
        <v>0</v>
      </c>
      <c r="T8148">
        <v>0</v>
      </c>
      <c r="U8148">
        <v>0</v>
      </c>
      <c r="V8148">
        <v>0</v>
      </c>
      <c r="W8148">
        <v>0</v>
      </c>
      <c r="X8148">
        <v>0</v>
      </c>
      <c r="Y8148">
        <v>0</v>
      </c>
      <c r="Z8148">
        <v>0</v>
      </c>
      <c r="AA8148">
        <v>0</v>
      </c>
      <c r="AB8148">
        <v>0</v>
      </c>
      <c r="AC8148">
        <v>0</v>
      </c>
    </row>
    <row r="8149" spans="1:29">
      <c r="A8149" t="s">
        <v>17159</v>
      </c>
      <c r="B8149" t="s">
        <v>19</v>
      </c>
      <c r="C8149">
        <v>0</v>
      </c>
      <c r="D8149">
        <v>0</v>
      </c>
      <c r="E8149">
        <v>0</v>
      </c>
      <c r="F8149">
        <v>0</v>
      </c>
      <c r="G8149">
        <v>0</v>
      </c>
      <c r="H8149">
        <v>0</v>
      </c>
      <c r="I8149">
        <v>0</v>
      </c>
      <c r="J8149">
        <v>0</v>
      </c>
      <c r="K8149">
        <v>0</v>
      </c>
      <c r="L8149">
        <v>0</v>
      </c>
      <c r="M8149">
        <v>0</v>
      </c>
      <c r="N8149">
        <v>0</v>
      </c>
      <c r="O8149">
        <v>0</v>
      </c>
      <c r="P8149">
        <v>0</v>
      </c>
      <c r="Q8149">
        <v>0</v>
      </c>
      <c r="R8149">
        <v>0</v>
      </c>
      <c r="S8149">
        <v>0</v>
      </c>
      <c r="T8149">
        <v>0</v>
      </c>
      <c r="U8149">
        <v>0</v>
      </c>
      <c r="V8149">
        <v>0</v>
      </c>
      <c r="W8149">
        <v>0</v>
      </c>
      <c r="X8149">
        <v>0</v>
      </c>
      <c r="Y8149">
        <v>0</v>
      </c>
      <c r="Z8149">
        <v>0</v>
      </c>
      <c r="AA8149">
        <v>0</v>
      </c>
      <c r="AB8149">
        <v>0</v>
      </c>
      <c r="AC8149">
        <v>0</v>
      </c>
    </row>
    <row r="8150" spans="1:29">
      <c r="A8150" t="s">
        <v>17160</v>
      </c>
      <c r="B8150" t="s">
        <v>19</v>
      </c>
      <c r="C8150">
        <v>0</v>
      </c>
      <c r="D8150">
        <v>0</v>
      </c>
      <c r="E8150">
        <v>0</v>
      </c>
      <c r="F8150">
        <v>0</v>
      </c>
      <c r="G8150">
        <v>0</v>
      </c>
      <c r="H8150">
        <v>0</v>
      </c>
      <c r="I8150">
        <v>0</v>
      </c>
      <c r="J8150">
        <v>0</v>
      </c>
      <c r="K8150">
        <v>0</v>
      </c>
      <c r="L8150">
        <v>0</v>
      </c>
      <c r="M8150">
        <v>0</v>
      </c>
      <c r="N8150">
        <v>0</v>
      </c>
      <c r="O8150">
        <v>0</v>
      </c>
      <c r="P8150">
        <v>0</v>
      </c>
      <c r="Q8150">
        <v>0</v>
      </c>
      <c r="R8150">
        <v>0</v>
      </c>
      <c r="S8150">
        <v>0</v>
      </c>
      <c r="T8150">
        <v>0</v>
      </c>
      <c r="U8150">
        <v>0</v>
      </c>
      <c r="V8150">
        <v>0</v>
      </c>
      <c r="W8150">
        <v>0</v>
      </c>
      <c r="X8150">
        <v>0</v>
      </c>
      <c r="Y8150">
        <v>0</v>
      </c>
      <c r="Z8150">
        <v>0</v>
      </c>
      <c r="AA8150">
        <v>0</v>
      </c>
      <c r="AB8150">
        <v>0</v>
      </c>
      <c r="AC8150">
        <v>0</v>
      </c>
    </row>
    <row r="8151" spans="1:29">
      <c r="A8151" t="s">
        <v>17161</v>
      </c>
      <c r="B8151" t="s">
        <v>19</v>
      </c>
      <c r="C8151">
        <v>0</v>
      </c>
      <c r="D8151">
        <v>0</v>
      </c>
      <c r="E8151">
        <v>0</v>
      </c>
      <c r="F8151">
        <v>0</v>
      </c>
      <c r="G8151">
        <v>0</v>
      </c>
      <c r="H8151">
        <v>0</v>
      </c>
      <c r="I8151">
        <v>0</v>
      </c>
      <c r="J8151">
        <v>0</v>
      </c>
      <c r="K8151">
        <v>0</v>
      </c>
      <c r="L8151">
        <v>0</v>
      </c>
      <c r="M8151">
        <v>0</v>
      </c>
      <c r="N8151">
        <v>0</v>
      </c>
      <c r="O8151">
        <v>0</v>
      </c>
      <c r="P8151">
        <v>0</v>
      </c>
      <c r="Q8151">
        <v>0</v>
      </c>
      <c r="R8151">
        <v>0</v>
      </c>
      <c r="S8151">
        <v>0</v>
      </c>
      <c r="T8151">
        <v>0</v>
      </c>
      <c r="U8151">
        <v>0</v>
      </c>
      <c r="V8151">
        <v>0</v>
      </c>
      <c r="W8151">
        <v>0</v>
      </c>
      <c r="X8151">
        <v>0</v>
      </c>
      <c r="Y8151">
        <v>0</v>
      </c>
      <c r="Z8151">
        <v>0</v>
      </c>
      <c r="AA8151">
        <v>0</v>
      </c>
      <c r="AB8151">
        <v>0</v>
      </c>
      <c r="AC8151">
        <v>0</v>
      </c>
    </row>
    <row r="8152" spans="1:29">
      <c r="A8152" t="s">
        <v>17162</v>
      </c>
      <c r="B8152" t="s">
        <v>19</v>
      </c>
      <c r="C8152">
        <v>0</v>
      </c>
      <c r="D8152">
        <v>0</v>
      </c>
      <c r="E8152">
        <v>0</v>
      </c>
      <c r="F8152">
        <v>0</v>
      </c>
      <c r="G8152">
        <v>0</v>
      </c>
      <c r="H8152">
        <v>0</v>
      </c>
      <c r="I8152">
        <v>0</v>
      </c>
      <c r="J8152">
        <v>0</v>
      </c>
      <c r="K8152">
        <v>0</v>
      </c>
      <c r="L8152">
        <v>0</v>
      </c>
      <c r="M8152">
        <v>0</v>
      </c>
      <c r="N8152">
        <v>0</v>
      </c>
      <c r="O8152">
        <v>0</v>
      </c>
      <c r="P8152">
        <v>0</v>
      </c>
      <c r="Q8152">
        <v>0</v>
      </c>
      <c r="R8152">
        <v>0</v>
      </c>
      <c r="S8152">
        <v>0</v>
      </c>
      <c r="T8152">
        <v>0</v>
      </c>
      <c r="U8152">
        <v>0</v>
      </c>
      <c r="V8152">
        <v>0</v>
      </c>
      <c r="W8152">
        <v>0</v>
      </c>
      <c r="X8152">
        <v>0</v>
      </c>
      <c r="Y8152">
        <v>0</v>
      </c>
      <c r="Z8152">
        <v>0</v>
      </c>
      <c r="AA8152">
        <v>0</v>
      </c>
      <c r="AB8152">
        <v>0</v>
      </c>
      <c r="AC8152">
        <v>0</v>
      </c>
    </row>
    <row r="8153" spans="1:29">
      <c r="A8153" t="s">
        <v>17163</v>
      </c>
      <c r="B8153" t="s">
        <v>19</v>
      </c>
      <c r="C8153">
        <v>0</v>
      </c>
      <c r="D8153">
        <v>0</v>
      </c>
      <c r="E8153">
        <v>0</v>
      </c>
      <c r="F8153">
        <v>0</v>
      </c>
      <c r="G8153">
        <v>0</v>
      </c>
      <c r="H8153">
        <v>0</v>
      </c>
      <c r="I8153">
        <v>0</v>
      </c>
      <c r="J8153">
        <v>0</v>
      </c>
      <c r="K8153">
        <v>0</v>
      </c>
      <c r="L8153">
        <v>0</v>
      </c>
      <c r="M8153">
        <v>0</v>
      </c>
      <c r="N8153">
        <v>0</v>
      </c>
      <c r="O8153">
        <v>0</v>
      </c>
      <c r="P8153">
        <v>0</v>
      </c>
      <c r="Q8153">
        <v>0</v>
      </c>
      <c r="R8153">
        <v>0</v>
      </c>
      <c r="S8153">
        <v>0</v>
      </c>
      <c r="T8153">
        <v>0</v>
      </c>
      <c r="U8153">
        <v>0</v>
      </c>
      <c r="V8153">
        <v>0</v>
      </c>
      <c r="W8153">
        <v>0</v>
      </c>
      <c r="X8153">
        <v>0</v>
      </c>
      <c r="Y8153">
        <v>0</v>
      </c>
      <c r="Z8153">
        <v>0</v>
      </c>
      <c r="AA8153">
        <v>0</v>
      </c>
      <c r="AB8153">
        <v>0</v>
      </c>
      <c r="AC8153">
        <v>0</v>
      </c>
    </row>
    <row r="8154" spans="1:29">
      <c r="A8154" t="s">
        <v>17164</v>
      </c>
      <c r="B8154" t="s">
        <v>19</v>
      </c>
      <c r="C8154">
        <v>0</v>
      </c>
      <c r="D8154">
        <v>0</v>
      </c>
      <c r="E8154">
        <v>0</v>
      </c>
      <c r="F8154">
        <v>0</v>
      </c>
      <c r="G8154">
        <v>0</v>
      </c>
      <c r="H8154">
        <v>0</v>
      </c>
      <c r="I8154">
        <v>0</v>
      </c>
      <c r="J8154">
        <v>0</v>
      </c>
      <c r="K8154">
        <v>0</v>
      </c>
      <c r="L8154">
        <v>0</v>
      </c>
      <c r="M8154">
        <v>0</v>
      </c>
      <c r="N8154">
        <v>0</v>
      </c>
      <c r="O8154">
        <v>0</v>
      </c>
      <c r="P8154">
        <v>0</v>
      </c>
      <c r="Q8154">
        <v>0</v>
      </c>
      <c r="R8154">
        <v>0</v>
      </c>
      <c r="S8154">
        <v>0</v>
      </c>
      <c r="T8154">
        <v>0</v>
      </c>
      <c r="U8154">
        <v>0</v>
      </c>
      <c r="V8154">
        <v>0</v>
      </c>
      <c r="W8154">
        <v>0</v>
      </c>
      <c r="X8154">
        <v>0</v>
      </c>
      <c r="Y8154">
        <v>0</v>
      </c>
      <c r="Z8154">
        <v>0</v>
      </c>
      <c r="AA8154">
        <v>0</v>
      </c>
      <c r="AB8154">
        <v>0</v>
      </c>
      <c r="AC8154">
        <v>0</v>
      </c>
    </row>
    <row r="8155" spans="1:29">
      <c r="A8155" t="s">
        <v>17165</v>
      </c>
      <c r="B8155" t="s">
        <v>19</v>
      </c>
      <c r="C8155">
        <v>0</v>
      </c>
      <c r="D8155">
        <v>0</v>
      </c>
      <c r="E8155">
        <v>0</v>
      </c>
      <c r="F8155">
        <v>0</v>
      </c>
      <c r="G8155">
        <v>0</v>
      </c>
      <c r="H8155">
        <v>0</v>
      </c>
      <c r="I8155">
        <v>0</v>
      </c>
      <c r="J8155">
        <v>0</v>
      </c>
      <c r="K8155">
        <v>0</v>
      </c>
      <c r="L8155">
        <v>0</v>
      </c>
      <c r="M8155">
        <v>0</v>
      </c>
      <c r="N8155">
        <v>0</v>
      </c>
      <c r="O8155">
        <v>0</v>
      </c>
      <c r="P8155">
        <v>0</v>
      </c>
      <c r="Q8155">
        <v>0</v>
      </c>
      <c r="R8155">
        <v>0</v>
      </c>
      <c r="S8155">
        <v>0</v>
      </c>
      <c r="T8155">
        <v>0</v>
      </c>
      <c r="U8155">
        <v>0</v>
      </c>
      <c r="V8155">
        <v>0</v>
      </c>
      <c r="W8155">
        <v>0</v>
      </c>
      <c r="X8155">
        <v>0</v>
      </c>
      <c r="Y8155">
        <v>0</v>
      </c>
      <c r="Z8155">
        <v>0</v>
      </c>
      <c r="AA8155">
        <v>0</v>
      </c>
      <c r="AB8155">
        <v>0</v>
      </c>
      <c r="AC8155">
        <v>0</v>
      </c>
    </row>
    <row r="8156" spans="1:29">
      <c r="A8156" t="s">
        <v>17166</v>
      </c>
      <c r="B8156" t="s">
        <v>19</v>
      </c>
      <c r="C8156">
        <v>0</v>
      </c>
      <c r="D8156">
        <v>0</v>
      </c>
      <c r="E8156">
        <v>0</v>
      </c>
      <c r="F8156">
        <v>0</v>
      </c>
      <c r="G8156">
        <v>0</v>
      </c>
      <c r="H8156">
        <v>0</v>
      </c>
      <c r="I8156">
        <v>0</v>
      </c>
      <c r="J8156">
        <v>0</v>
      </c>
      <c r="K8156">
        <v>0</v>
      </c>
      <c r="L8156">
        <v>0</v>
      </c>
      <c r="M8156">
        <v>0</v>
      </c>
      <c r="N8156">
        <v>0</v>
      </c>
      <c r="O8156">
        <v>0</v>
      </c>
      <c r="P8156">
        <v>0</v>
      </c>
      <c r="Q8156">
        <v>0</v>
      </c>
      <c r="R8156">
        <v>0</v>
      </c>
      <c r="S8156">
        <v>0</v>
      </c>
      <c r="T8156">
        <v>0</v>
      </c>
      <c r="U8156">
        <v>0</v>
      </c>
      <c r="V8156">
        <v>0</v>
      </c>
      <c r="W8156">
        <v>0</v>
      </c>
      <c r="X8156">
        <v>0</v>
      </c>
      <c r="Y8156">
        <v>0</v>
      </c>
      <c r="Z8156">
        <v>0</v>
      </c>
      <c r="AA8156">
        <v>0</v>
      </c>
      <c r="AB8156">
        <v>0</v>
      </c>
      <c r="AC8156">
        <v>0</v>
      </c>
    </row>
    <row r="8157" spans="1:29">
      <c r="A8157" t="s">
        <v>17167</v>
      </c>
      <c r="B8157" t="s">
        <v>19</v>
      </c>
      <c r="C8157">
        <v>0</v>
      </c>
      <c r="D8157">
        <v>0</v>
      </c>
      <c r="E8157">
        <v>0</v>
      </c>
      <c r="F8157">
        <v>0</v>
      </c>
      <c r="G8157">
        <v>0</v>
      </c>
      <c r="H8157">
        <v>0</v>
      </c>
      <c r="I8157">
        <v>0</v>
      </c>
      <c r="J8157">
        <v>0</v>
      </c>
      <c r="K8157">
        <v>0</v>
      </c>
      <c r="L8157">
        <v>0</v>
      </c>
      <c r="M8157">
        <v>0</v>
      </c>
      <c r="N8157">
        <v>0</v>
      </c>
      <c r="O8157">
        <v>0</v>
      </c>
      <c r="P8157">
        <v>0</v>
      </c>
      <c r="Q8157">
        <v>0</v>
      </c>
      <c r="R8157">
        <v>0</v>
      </c>
      <c r="S8157">
        <v>0</v>
      </c>
      <c r="T8157">
        <v>0</v>
      </c>
      <c r="U8157">
        <v>0</v>
      </c>
      <c r="V8157">
        <v>0</v>
      </c>
      <c r="W8157">
        <v>0</v>
      </c>
      <c r="X8157">
        <v>0</v>
      </c>
      <c r="Y8157">
        <v>0</v>
      </c>
      <c r="Z8157">
        <v>0</v>
      </c>
      <c r="AA8157">
        <v>0</v>
      </c>
      <c r="AB8157">
        <v>0</v>
      </c>
      <c r="AC8157">
        <v>0</v>
      </c>
    </row>
    <row r="8158" spans="1:29">
      <c r="A8158" t="s">
        <v>17168</v>
      </c>
      <c r="B8158" t="s">
        <v>19</v>
      </c>
      <c r="C8158">
        <v>0</v>
      </c>
      <c r="D8158">
        <v>0</v>
      </c>
      <c r="E8158">
        <v>0</v>
      </c>
      <c r="F8158">
        <v>0</v>
      </c>
      <c r="G8158">
        <v>0</v>
      </c>
      <c r="H8158">
        <v>0</v>
      </c>
      <c r="I8158">
        <v>0</v>
      </c>
      <c r="J8158">
        <v>0</v>
      </c>
      <c r="K8158">
        <v>0</v>
      </c>
      <c r="L8158">
        <v>0</v>
      </c>
      <c r="M8158">
        <v>0</v>
      </c>
      <c r="N8158">
        <v>0</v>
      </c>
      <c r="O8158">
        <v>0</v>
      </c>
      <c r="P8158">
        <v>0</v>
      </c>
      <c r="Q8158">
        <v>0</v>
      </c>
      <c r="R8158">
        <v>0</v>
      </c>
      <c r="S8158">
        <v>0</v>
      </c>
      <c r="T8158">
        <v>0</v>
      </c>
      <c r="U8158">
        <v>0</v>
      </c>
      <c r="V8158">
        <v>0</v>
      </c>
      <c r="W8158">
        <v>0</v>
      </c>
      <c r="X8158">
        <v>0</v>
      </c>
      <c r="Y8158">
        <v>0</v>
      </c>
      <c r="Z8158">
        <v>0</v>
      </c>
      <c r="AA8158">
        <v>0</v>
      </c>
      <c r="AB8158">
        <v>0</v>
      </c>
      <c r="AC8158">
        <v>0</v>
      </c>
    </row>
    <row r="8159" spans="1:29">
      <c r="A8159" t="s">
        <v>17169</v>
      </c>
      <c r="B8159" t="s">
        <v>19</v>
      </c>
      <c r="C8159">
        <v>0</v>
      </c>
      <c r="D8159">
        <v>0</v>
      </c>
      <c r="E8159">
        <v>0</v>
      </c>
      <c r="F8159">
        <v>0</v>
      </c>
      <c r="G8159">
        <v>0</v>
      </c>
      <c r="H8159">
        <v>0</v>
      </c>
      <c r="I8159">
        <v>0</v>
      </c>
      <c r="J8159">
        <v>0</v>
      </c>
      <c r="K8159">
        <v>0</v>
      </c>
      <c r="L8159">
        <v>0</v>
      </c>
      <c r="M8159">
        <v>0</v>
      </c>
      <c r="N8159">
        <v>0</v>
      </c>
      <c r="O8159">
        <v>0</v>
      </c>
      <c r="P8159">
        <v>0</v>
      </c>
      <c r="Q8159">
        <v>0</v>
      </c>
      <c r="R8159">
        <v>0</v>
      </c>
      <c r="S8159">
        <v>0</v>
      </c>
      <c r="T8159">
        <v>0</v>
      </c>
      <c r="U8159">
        <v>0</v>
      </c>
      <c r="V8159">
        <v>0</v>
      </c>
      <c r="W8159">
        <v>0</v>
      </c>
      <c r="X8159">
        <v>0</v>
      </c>
      <c r="Y8159">
        <v>0</v>
      </c>
      <c r="Z8159">
        <v>0</v>
      </c>
      <c r="AA8159">
        <v>0</v>
      </c>
      <c r="AB8159">
        <v>0</v>
      </c>
      <c r="AC8159">
        <v>0</v>
      </c>
    </row>
    <row r="8160" spans="1:29">
      <c r="A8160" t="s">
        <v>17170</v>
      </c>
      <c r="B8160" t="s">
        <v>19</v>
      </c>
      <c r="C8160">
        <v>0</v>
      </c>
      <c r="D8160">
        <v>0</v>
      </c>
      <c r="E8160">
        <v>0</v>
      </c>
      <c r="F8160">
        <v>0</v>
      </c>
      <c r="G8160">
        <v>0</v>
      </c>
      <c r="H8160">
        <v>0</v>
      </c>
      <c r="I8160">
        <v>0</v>
      </c>
      <c r="J8160">
        <v>0</v>
      </c>
      <c r="K8160">
        <v>0</v>
      </c>
      <c r="L8160">
        <v>0</v>
      </c>
      <c r="M8160">
        <v>0</v>
      </c>
      <c r="N8160">
        <v>0</v>
      </c>
      <c r="O8160">
        <v>0</v>
      </c>
      <c r="P8160">
        <v>0</v>
      </c>
      <c r="Q8160">
        <v>0</v>
      </c>
      <c r="R8160">
        <v>0</v>
      </c>
      <c r="S8160">
        <v>0</v>
      </c>
      <c r="T8160">
        <v>0</v>
      </c>
      <c r="U8160">
        <v>0</v>
      </c>
      <c r="V8160">
        <v>0</v>
      </c>
      <c r="W8160">
        <v>0</v>
      </c>
      <c r="X8160">
        <v>0</v>
      </c>
      <c r="Y8160">
        <v>0</v>
      </c>
      <c r="Z8160">
        <v>0</v>
      </c>
      <c r="AA8160">
        <v>0</v>
      </c>
      <c r="AB8160">
        <v>0</v>
      </c>
      <c r="AC8160">
        <v>0</v>
      </c>
    </row>
    <row r="8161" spans="1:29">
      <c r="A8161" t="s">
        <v>17171</v>
      </c>
      <c r="B8161" t="s">
        <v>19</v>
      </c>
      <c r="C8161">
        <v>0</v>
      </c>
      <c r="D8161">
        <v>0</v>
      </c>
      <c r="E8161">
        <v>0</v>
      </c>
      <c r="F8161">
        <v>0</v>
      </c>
      <c r="G8161">
        <v>0</v>
      </c>
      <c r="H8161">
        <v>0</v>
      </c>
      <c r="I8161">
        <v>0</v>
      </c>
      <c r="J8161">
        <v>0</v>
      </c>
      <c r="K8161">
        <v>0</v>
      </c>
      <c r="L8161">
        <v>0</v>
      </c>
      <c r="M8161">
        <v>0</v>
      </c>
      <c r="N8161">
        <v>0</v>
      </c>
      <c r="O8161">
        <v>0</v>
      </c>
      <c r="P8161">
        <v>0</v>
      </c>
      <c r="Q8161">
        <v>0</v>
      </c>
      <c r="R8161">
        <v>0</v>
      </c>
      <c r="S8161">
        <v>0</v>
      </c>
      <c r="T8161">
        <v>0</v>
      </c>
      <c r="U8161">
        <v>0</v>
      </c>
      <c r="V8161">
        <v>0</v>
      </c>
      <c r="W8161">
        <v>0</v>
      </c>
      <c r="X8161">
        <v>0</v>
      </c>
      <c r="Y8161">
        <v>0</v>
      </c>
      <c r="Z8161">
        <v>0</v>
      </c>
      <c r="AA8161">
        <v>0</v>
      </c>
      <c r="AB8161">
        <v>0</v>
      </c>
      <c r="AC8161">
        <v>0</v>
      </c>
    </row>
    <row r="8162" spans="1:29">
      <c r="A8162" t="s">
        <v>17172</v>
      </c>
      <c r="B8162" t="s">
        <v>19</v>
      </c>
      <c r="C8162">
        <v>0</v>
      </c>
      <c r="D8162">
        <v>0</v>
      </c>
      <c r="E8162">
        <v>0</v>
      </c>
      <c r="F8162">
        <v>0</v>
      </c>
      <c r="G8162">
        <v>0</v>
      </c>
      <c r="H8162">
        <v>0</v>
      </c>
      <c r="I8162">
        <v>0</v>
      </c>
      <c r="J8162">
        <v>0</v>
      </c>
      <c r="K8162">
        <v>0</v>
      </c>
      <c r="L8162">
        <v>0</v>
      </c>
      <c r="M8162">
        <v>0</v>
      </c>
      <c r="N8162">
        <v>0</v>
      </c>
      <c r="O8162">
        <v>0</v>
      </c>
      <c r="P8162">
        <v>0</v>
      </c>
      <c r="Q8162">
        <v>0</v>
      </c>
      <c r="R8162">
        <v>0</v>
      </c>
      <c r="S8162">
        <v>0</v>
      </c>
      <c r="T8162">
        <v>0</v>
      </c>
      <c r="U8162">
        <v>0</v>
      </c>
      <c r="V8162">
        <v>0</v>
      </c>
      <c r="W8162">
        <v>0</v>
      </c>
      <c r="X8162">
        <v>0</v>
      </c>
      <c r="Y8162">
        <v>0</v>
      </c>
      <c r="Z8162">
        <v>0</v>
      </c>
      <c r="AA8162">
        <v>0</v>
      </c>
      <c r="AB8162">
        <v>0</v>
      </c>
      <c r="AC8162">
        <v>0</v>
      </c>
    </row>
    <row r="8163" spans="1:29">
      <c r="A8163" t="s">
        <v>17173</v>
      </c>
      <c r="B8163" t="s">
        <v>19</v>
      </c>
      <c r="C8163">
        <v>0</v>
      </c>
      <c r="D8163">
        <v>0</v>
      </c>
      <c r="E8163">
        <v>0</v>
      </c>
      <c r="F8163">
        <v>0</v>
      </c>
      <c r="G8163">
        <v>0</v>
      </c>
      <c r="H8163">
        <v>0</v>
      </c>
      <c r="I8163">
        <v>0</v>
      </c>
      <c r="J8163">
        <v>0</v>
      </c>
      <c r="K8163">
        <v>0</v>
      </c>
      <c r="L8163">
        <v>0</v>
      </c>
      <c r="M8163">
        <v>0</v>
      </c>
      <c r="N8163">
        <v>0</v>
      </c>
      <c r="O8163">
        <v>0</v>
      </c>
      <c r="P8163">
        <v>0</v>
      </c>
      <c r="Q8163">
        <v>0</v>
      </c>
      <c r="R8163">
        <v>0</v>
      </c>
      <c r="S8163">
        <v>0</v>
      </c>
      <c r="T8163">
        <v>0</v>
      </c>
      <c r="U8163">
        <v>0</v>
      </c>
      <c r="V8163">
        <v>0</v>
      </c>
      <c r="W8163">
        <v>0</v>
      </c>
      <c r="X8163">
        <v>0</v>
      </c>
      <c r="Y8163">
        <v>0</v>
      </c>
      <c r="Z8163">
        <v>0</v>
      </c>
      <c r="AA8163">
        <v>0</v>
      </c>
      <c r="AB8163">
        <v>0</v>
      </c>
      <c r="AC8163">
        <v>0</v>
      </c>
    </row>
    <row r="8164" spans="1:29">
      <c r="A8164" t="s">
        <v>17174</v>
      </c>
      <c r="B8164" t="s">
        <v>19</v>
      </c>
      <c r="C8164">
        <v>0</v>
      </c>
      <c r="D8164">
        <v>0</v>
      </c>
      <c r="E8164">
        <v>0</v>
      </c>
      <c r="F8164">
        <v>0</v>
      </c>
      <c r="G8164">
        <v>0</v>
      </c>
      <c r="H8164">
        <v>0</v>
      </c>
      <c r="I8164">
        <v>0</v>
      </c>
      <c r="J8164">
        <v>0</v>
      </c>
      <c r="K8164">
        <v>0</v>
      </c>
      <c r="L8164">
        <v>0</v>
      </c>
      <c r="M8164">
        <v>0</v>
      </c>
      <c r="N8164">
        <v>0</v>
      </c>
      <c r="O8164">
        <v>0</v>
      </c>
      <c r="P8164">
        <v>0</v>
      </c>
      <c r="Q8164">
        <v>0</v>
      </c>
      <c r="R8164">
        <v>0</v>
      </c>
      <c r="S8164">
        <v>0</v>
      </c>
      <c r="T8164">
        <v>0</v>
      </c>
      <c r="U8164">
        <v>0</v>
      </c>
      <c r="V8164">
        <v>0</v>
      </c>
      <c r="W8164">
        <v>0</v>
      </c>
      <c r="X8164">
        <v>0</v>
      </c>
      <c r="Y8164">
        <v>0</v>
      </c>
      <c r="Z8164">
        <v>0</v>
      </c>
      <c r="AA8164">
        <v>0</v>
      </c>
      <c r="AB8164">
        <v>0</v>
      </c>
      <c r="AC8164">
        <v>0</v>
      </c>
    </row>
    <row r="8165" spans="1:29">
      <c r="A8165" t="s">
        <v>17175</v>
      </c>
      <c r="B8165" t="s">
        <v>19</v>
      </c>
      <c r="C8165">
        <v>0</v>
      </c>
      <c r="D8165">
        <v>0</v>
      </c>
      <c r="E8165">
        <v>0</v>
      </c>
      <c r="F8165">
        <v>0</v>
      </c>
      <c r="G8165">
        <v>0</v>
      </c>
      <c r="H8165">
        <v>0</v>
      </c>
      <c r="I8165">
        <v>0</v>
      </c>
      <c r="J8165">
        <v>0</v>
      </c>
      <c r="K8165">
        <v>0</v>
      </c>
      <c r="L8165">
        <v>0</v>
      </c>
      <c r="M8165">
        <v>0</v>
      </c>
      <c r="N8165">
        <v>0</v>
      </c>
      <c r="O8165">
        <v>0</v>
      </c>
      <c r="P8165">
        <v>0</v>
      </c>
      <c r="Q8165">
        <v>0</v>
      </c>
      <c r="R8165">
        <v>0</v>
      </c>
      <c r="S8165">
        <v>0</v>
      </c>
      <c r="T8165">
        <v>0</v>
      </c>
      <c r="U8165">
        <v>0</v>
      </c>
      <c r="V8165">
        <v>0</v>
      </c>
      <c r="W8165">
        <v>0</v>
      </c>
      <c r="X8165">
        <v>0</v>
      </c>
      <c r="Y8165">
        <v>0</v>
      </c>
      <c r="Z8165">
        <v>0</v>
      </c>
      <c r="AA8165">
        <v>0</v>
      </c>
      <c r="AB8165">
        <v>0</v>
      </c>
      <c r="AC8165">
        <v>0</v>
      </c>
    </row>
    <row r="8166" spans="1:29">
      <c r="A8166" t="s">
        <v>17176</v>
      </c>
      <c r="B8166" t="s">
        <v>19</v>
      </c>
      <c r="C8166">
        <v>0</v>
      </c>
      <c r="D8166">
        <v>0</v>
      </c>
      <c r="E8166">
        <v>0</v>
      </c>
      <c r="F8166">
        <v>0</v>
      </c>
      <c r="G8166">
        <v>0</v>
      </c>
      <c r="H8166">
        <v>0</v>
      </c>
      <c r="I8166">
        <v>0</v>
      </c>
      <c r="J8166">
        <v>0</v>
      </c>
      <c r="K8166">
        <v>0</v>
      </c>
      <c r="L8166">
        <v>0</v>
      </c>
      <c r="M8166">
        <v>0</v>
      </c>
      <c r="N8166">
        <v>0</v>
      </c>
      <c r="O8166">
        <v>0</v>
      </c>
      <c r="P8166">
        <v>0</v>
      </c>
      <c r="Q8166">
        <v>0</v>
      </c>
      <c r="R8166">
        <v>0</v>
      </c>
      <c r="S8166">
        <v>0</v>
      </c>
      <c r="T8166">
        <v>0</v>
      </c>
      <c r="U8166">
        <v>0</v>
      </c>
      <c r="V8166">
        <v>0</v>
      </c>
      <c r="W8166">
        <v>0</v>
      </c>
      <c r="X8166">
        <v>0</v>
      </c>
      <c r="Y8166">
        <v>0</v>
      </c>
      <c r="Z8166">
        <v>0</v>
      </c>
      <c r="AA8166">
        <v>0</v>
      </c>
      <c r="AB8166">
        <v>0</v>
      </c>
      <c r="AC8166">
        <v>0</v>
      </c>
    </row>
    <row r="8167" spans="1:29">
      <c r="A8167" t="s">
        <v>17177</v>
      </c>
      <c r="B8167" t="s">
        <v>19</v>
      </c>
      <c r="C8167">
        <v>0</v>
      </c>
      <c r="D8167">
        <v>0</v>
      </c>
      <c r="E8167">
        <v>0</v>
      </c>
      <c r="F8167">
        <v>0</v>
      </c>
      <c r="G8167">
        <v>0</v>
      </c>
      <c r="H8167">
        <v>0</v>
      </c>
      <c r="I8167">
        <v>0</v>
      </c>
      <c r="J8167">
        <v>0</v>
      </c>
      <c r="K8167">
        <v>0</v>
      </c>
      <c r="L8167">
        <v>0</v>
      </c>
      <c r="M8167">
        <v>0</v>
      </c>
      <c r="N8167">
        <v>0</v>
      </c>
      <c r="O8167">
        <v>0</v>
      </c>
      <c r="P8167">
        <v>0</v>
      </c>
      <c r="Q8167">
        <v>0</v>
      </c>
      <c r="R8167">
        <v>0</v>
      </c>
      <c r="S8167">
        <v>0</v>
      </c>
      <c r="T8167">
        <v>0</v>
      </c>
      <c r="U8167">
        <v>0</v>
      </c>
      <c r="V8167">
        <v>0</v>
      </c>
      <c r="W8167">
        <v>0</v>
      </c>
      <c r="X8167">
        <v>0</v>
      </c>
      <c r="Y8167">
        <v>0</v>
      </c>
      <c r="Z8167">
        <v>0</v>
      </c>
      <c r="AA8167">
        <v>0</v>
      </c>
      <c r="AB8167">
        <v>0</v>
      </c>
      <c r="AC8167">
        <v>0</v>
      </c>
    </row>
    <row r="8168" spans="1:29">
      <c r="A8168" t="s">
        <v>17178</v>
      </c>
      <c r="B8168" t="s">
        <v>19</v>
      </c>
      <c r="C8168">
        <v>0</v>
      </c>
      <c r="D8168">
        <v>0</v>
      </c>
      <c r="E8168">
        <v>0</v>
      </c>
      <c r="F8168">
        <v>0</v>
      </c>
      <c r="G8168">
        <v>0</v>
      </c>
      <c r="H8168">
        <v>0</v>
      </c>
      <c r="I8168">
        <v>0</v>
      </c>
      <c r="J8168">
        <v>0</v>
      </c>
      <c r="K8168">
        <v>0</v>
      </c>
      <c r="L8168">
        <v>0</v>
      </c>
      <c r="M8168">
        <v>0</v>
      </c>
      <c r="N8168">
        <v>0</v>
      </c>
      <c r="O8168">
        <v>0</v>
      </c>
      <c r="P8168">
        <v>0</v>
      </c>
      <c r="Q8168">
        <v>0</v>
      </c>
      <c r="R8168">
        <v>0</v>
      </c>
      <c r="S8168">
        <v>0</v>
      </c>
      <c r="T8168">
        <v>0</v>
      </c>
      <c r="U8168">
        <v>0</v>
      </c>
      <c r="V8168">
        <v>0</v>
      </c>
      <c r="W8168">
        <v>0</v>
      </c>
      <c r="X8168">
        <v>0</v>
      </c>
      <c r="Y8168">
        <v>0</v>
      </c>
      <c r="Z8168">
        <v>0</v>
      </c>
      <c r="AA8168">
        <v>0</v>
      </c>
      <c r="AB8168">
        <v>0</v>
      </c>
      <c r="AC8168">
        <v>0</v>
      </c>
    </row>
    <row r="8169" spans="1:29">
      <c r="A8169" t="s">
        <v>17179</v>
      </c>
      <c r="B8169" t="s">
        <v>19</v>
      </c>
      <c r="C8169">
        <v>0</v>
      </c>
      <c r="D8169">
        <v>0</v>
      </c>
      <c r="E8169">
        <v>0</v>
      </c>
      <c r="F8169">
        <v>0</v>
      </c>
      <c r="G8169">
        <v>0</v>
      </c>
      <c r="H8169">
        <v>0</v>
      </c>
      <c r="I8169">
        <v>0</v>
      </c>
      <c r="J8169">
        <v>0</v>
      </c>
      <c r="K8169">
        <v>0</v>
      </c>
      <c r="L8169">
        <v>0</v>
      </c>
      <c r="M8169">
        <v>0</v>
      </c>
      <c r="N8169">
        <v>0</v>
      </c>
      <c r="O8169">
        <v>0</v>
      </c>
      <c r="P8169">
        <v>0</v>
      </c>
      <c r="Q8169">
        <v>0</v>
      </c>
      <c r="R8169">
        <v>0</v>
      </c>
      <c r="S8169">
        <v>0</v>
      </c>
      <c r="T8169">
        <v>0</v>
      </c>
      <c r="U8169">
        <v>0</v>
      </c>
      <c r="V8169">
        <v>0</v>
      </c>
      <c r="W8169">
        <v>0</v>
      </c>
      <c r="X8169">
        <v>0</v>
      </c>
      <c r="Y8169">
        <v>0</v>
      </c>
      <c r="Z8169">
        <v>0</v>
      </c>
      <c r="AA8169">
        <v>0</v>
      </c>
      <c r="AB8169">
        <v>0</v>
      </c>
      <c r="AC8169">
        <v>0</v>
      </c>
    </row>
    <row r="8170" spans="1:29">
      <c r="A8170" t="s">
        <v>17180</v>
      </c>
      <c r="B8170" t="s">
        <v>19</v>
      </c>
      <c r="C8170">
        <v>0</v>
      </c>
      <c r="D8170">
        <v>0</v>
      </c>
      <c r="E8170">
        <v>0</v>
      </c>
      <c r="F8170">
        <v>0</v>
      </c>
      <c r="G8170">
        <v>0</v>
      </c>
      <c r="H8170">
        <v>0</v>
      </c>
      <c r="I8170">
        <v>0</v>
      </c>
      <c r="J8170">
        <v>0</v>
      </c>
      <c r="K8170">
        <v>0</v>
      </c>
      <c r="L8170">
        <v>0</v>
      </c>
      <c r="M8170">
        <v>0</v>
      </c>
      <c r="N8170">
        <v>0</v>
      </c>
      <c r="O8170">
        <v>0</v>
      </c>
      <c r="P8170">
        <v>0</v>
      </c>
      <c r="Q8170">
        <v>0</v>
      </c>
      <c r="R8170">
        <v>0</v>
      </c>
      <c r="S8170">
        <v>0</v>
      </c>
      <c r="T8170">
        <v>0</v>
      </c>
      <c r="U8170">
        <v>0</v>
      </c>
      <c r="V8170">
        <v>0</v>
      </c>
      <c r="W8170">
        <v>0</v>
      </c>
      <c r="X8170">
        <v>0</v>
      </c>
      <c r="Y8170">
        <v>0</v>
      </c>
      <c r="Z8170">
        <v>0</v>
      </c>
      <c r="AA8170">
        <v>0</v>
      </c>
      <c r="AB8170">
        <v>0</v>
      </c>
      <c r="AC8170">
        <v>0</v>
      </c>
    </row>
    <row r="8171" spans="1:29">
      <c r="A8171" t="s">
        <v>17181</v>
      </c>
      <c r="B8171" t="s">
        <v>19</v>
      </c>
      <c r="C8171">
        <v>0</v>
      </c>
      <c r="D8171">
        <v>0</v>
      </c>
      <c r="E8171">
        <v>0</v>
      </c>
      <c r="F8171">
        <v>0</v>
      </c>
      <c r="G8171">
        <v>0</v>
      </c>
      <c r="H8171">
        <v>0</v>
      </c>
      <c r="I8171">
        <v>0</v>
      </c>
      <c r="J8171">
        <v>0</v>
      </c>
      <c r="K8171">
        <v>0</v>
      </c>
      <c r="L8171">
        <v>0</v>
      </c>
      <c r="M8171">
        <v>0</v>
      </c>
      <c r="N8171">
        <v>0</v>
      </c>
      <c r="O8171">
        <v>0</v>
      </c>
      <c r="P8171">
        <v>0</v>
      </c>
      <c r="Q8171">
        <v>0</v>
      </c>
      <c r="R8171">
        <v>0</v>
      </c>
      <c r="S8171">
        <v>0</v>
      </c>
      <c r="T8171">
        <v>0</v>
      </c>
      <c r="U8171">
        <v>0</v>
      </c>
      <c r="V8171">
        <v>0</v>
      </c>
      <c r="W8171">
        <v>0</v>
      </c>
      <c r="X8171">
        <v>0</v>
      </c>
      <c r="Y8171">
        <v>0</v>
      </c>
      <c r="Z8171">
        <v>0</v>
      </c>
      <c r="AA8171">
        <v>0</v>
      </c>
      <c r="AB8171">
        <v>0</v>
      </c>
      <c r="AC8171">
        <v>0</v>
      </c>
    </row>
    <row r="8172" spans="1:29">
      <c r="A8172" t="s">
        <v>17182</v>
      </c>
      <c r="B8172" t="s">
        <v>19</v>
      </c>
      <c r="C8172">
        <v>0</v>
      </c>
      <c r="D8172">
        <v>0</v>
      </c>
      <c r="E8172">
        <v>0</v>
      </c>
      <c r="F8172">
        <v>0</v>
      </c>
      <c r="G8172">
        <v>0</v>
      </c>
      <c r="H8172">
        <v>0</v>
      </c>
      <c r="I8172">
        <v>0</v>
      </c>
      <c r="J8172">
        <v>0</v>
      </c>
      <c r="K8172">
        <v>0</v>
      </c>
      <c r="L8172">
        <v>0</v>
      </c>
      <c r="M8172">
        <v>0</v>
      </c>
      <c r="N8172">
        <v>0</v>
      </c>
      <c r="O8172">
        <v>0</v>
      </c>
      <c r="P8172">
        <v>0</v>
      </c>
      <c r="Q8172">
        <v>0</v>
      </c>
      <c r="R8172">
        <v>0</v>
      </c>
      <c r="S8172">
        <v>0</v>
      </c>
      <c r="T8172">
        <v>0</v>
      </c>
      <c r="U8172">
        <v>0</v>
      </c>
      <c r="V8172">
        <v>0</v>
      </c>
      <c r="W8172">
        <v>0</v>
      </c>
      <c r="X8172">
        <v>0</v>
      </c>
      <c r="Y8172">
        <v>0</v>
      </c>
      <c r="Z8172">
        <v>0</v>
      </c>
      <c r="AA8172">
        <v>0</v>
      </c>
      <c r="AB8172">
        <v>0</v>
      </c>
      <c r="AC8172">
        <v>0</v>
      </c>
    </row>
    <row r="8173" spans="1:29">
      <c r="A8173" t="s">
        <v>17183</v>
      </c>
      <c r="B8173" t="s">
        <v>19</v>
      </c>
      <c r="C8173">
        <v>0</v>
      </c>
      <c r="D8173">
        <v>0</v>
      </c>
      <c r="E8173">
        <v>0</v>
      </c>
      <c r="F8173">
        <v>0</v>
      </c>
      <c r="G8173">
        <v>0</v>
      </c>
      <c r="H8173">
        <v>0</v>
      </c>
      <c r="I8173">
        <v>0</v>
      </c>
      <c r="J8173">
        <v>0</v>
      </c>
      <c r="K8173">
        <v>0</v>
      </c>
      <c r="L8173">
        <v>0</v>
      </c>
      <c r="M8173">
        <v>0</v>
      </c>
      <c r="N8173">
        <v>0</v>
      </c>
      <c r="O8173">
        <v>0</v>
      </c>
      <c r="P8173">
        <v>0</v>
      </c>
      <c r="Q8173">
        <v>0</v>
      </c>
      <c r="R8173">
        <v>0</v>
      </c>
      <c r="S8173">
        <v>0</v>
      </c>
      <c r="T8173">
        <v>0</v>
      </c>
      <c r="U8173">
        <v>0</v>
      </c>
      <c r="V8173">
        <v>0</v>
      </c>
      <c r="W8173">
        <v>0</v>
      </c>
      <c r="X8173">
        <v>0</v>
      </c>
      <c r="Y8173">
        <v>0</v>
      </c>
      <c r="Z8173">
        <v>0</v>
      </c>
      <c r="AA8173">
        <v>0</v>
      </c>
      <c r="AB8173">
        <v>0</v>
      </c>
      <c r="AC8173">
        <v>0</v>
      </c>
    </row>
    <row r="8174" spans="1:29">
      <c r="A8174" t="s">
        <v>17184</v>
      </c>
      <c r="B8174" t="s">
        <v>19</v>
      </c>
      <c r="C8174">
        <v>0</v>
      </c>
      <c r="D8174">
        <v>0</v>
      </c>
      <c r="E8174">
        <v>0</v>
      </c>
      <c r="F8174">
        <v>0</v>
      </c>
      <c r="G8174">
        <v>0</v>
      </c>
      <c r="H8174">
        <v>0</v>
      </c>
      <c r="I8174">
        <v>0</v>
      </c>
      <c r="J8174">
        <v>0</v>
      </c>
      <c r="K8174">
        <v>0</v>
      </c>
      <c r="L8174">
        <v>0</v>
      </c>
      <c r="M8174">
        <v>0</v>
      </c>
      <c r="N8174">
        <v>0</v>
      </c>
      <c r="O8174">
        <v>0</v>
      </c>
      <c r="P8174">
        <v>0</v>
      </c>
      <c r="Q8174">
        <v>0</v>
      </c>
      <c r="R8174">
        <v>0</v>
      </c>
      <c r="S8174">
        <v>0</v>
      </c>
      <c r="T8174">
        <v>0</v>
      </c>
      <c r="U8174">
        <v>0</v>
      </c>
      <c r="V8174">
        <v>0</v>
      </c>
      <c r="W8174">
        <v>0</v>
      </c>
      <c r="X8174">
        <v>0</v>
      </c>
      <c r="Y8174">
        <v>0</v>
      </c>
      <c r="Z8174">
        <v>0</v>
      </c>
      <c r="AA8174">
        <v>0</v>
      </c>
      <c r="AB8174">
        <v>0</v>
      </c>
      <c r="AC8174">
        <v>0</v>
      </c>
    </row>
    <row r="8175" spans="1:29">
      <c r="A8175" t="s">
        <v>17185</v>
      </c>
      <c r="B8175" t="s">
        <v>19</v>
      </c>
      <c r="C8175">
        <v>0</v>
      </c>
      <c r="D8175">
        <v>0</v>
      </c>
      <c r="E8175">
        <v>0</v>
      </c>
      <c r="F8175">
        <v>0</v>
      </c>
      <c r="G8175">
        <v>0</v>
      </c>
      <c r="H8175">
        <v>0</v>
      </c>
      <c r="I8175">
        <v>0</v>
      </c>
      <c r="J8175">
        <v>0</v>
      </c>
      <c r="K8175">
        <v>0</v>
      </c>
      <c r="L8175">
        <v>0</v>
      </c>
      <c r="M8175">
        <v>0</v>
      </c>
      <c r="N8175">
        <v>0</v>
      </c>
      <c r="O8175">
        <v>0</v>
      </c>
      <c r="P8175">
        <v>0</v>
      </c>
      <c r="Q8175">
        <v>0</v>
      </c>
      <c r="R8175">
        <v>0</v>
      </c>
      <c r="S8175">
        <v>0</v>
      </c>
      <c r="T8175">
        <v>0</v>
      </c>
      <c r="U8175">
        <v>0</v>
      </c>
      <c r="V8175">
        <v>0</v>
      </c>
      <c r="W8175">
        <v>0</v>
      </c>
      <c r="X8175">
        <v>0</v>
      </c>
      <c r="Y8175">
        <v>0</v>
      </c>
      <c r="Z8175">
        <v>0</v>
      </c>
      <c r="AA8175">
        <v>0</v>
      </c>
      <c r="AB8175">
        <v>0</v>
      </c>
      <c r="AC8175">
        <v>0</v>
      </c>
    </row>
    <row r="8176" spans="1:29">
      <c r="A8176" t="s">
        <v>17186</v>
      </c>
      <c r="B8176" t="s">
        <v>19</v>
      </c>
      <c r="C8176">
        <v>0</v>
      </c>
      <c r="D8176">
        <v>0</v>
      </c>
      <c r="E8176">
        <v>0</v>
      </c>
      <c r="F8176">
        <v>0</v>
      </c>
      <c r="G8176">
        <v>0</v>
      </c>
      <c r="H8176">
        <v>0</v>
      </c>
      <c r="I8176">
        <v>0</v>
      </c>
      <c r="J8176">
        <v>0</v>
      </c>
      <c r="K8176">
        <v>0</v>
      </c>
      <c r="L8176">
        <v>0</v>
      </c>
      <c r="M8176">
        <v>0</v>
      </c>
      <c r="N8176">
        <v>0</v>
      </c>
      <c r="O8176">
        <v>0</v>
      </c>
      <c r="P8176">
        <v>0</v>
      </c>
      <c r="Q8176">
        <v>0</v>
      </c>
      <c r="R8176">
        <v>0</v>
      </c>
      <c r="S8176">
        <v>0</v>
      </c>
      <c r="T8176">
        <v>0</v>
      </c>
      <c r="U8176">
        <v>0</v>
      </c>
      <c r="V8176">
        <v>0</v>
      </c>
      <c r="W8176">
        <v>0</v>
      </c>
      <c r="X8176">
        <v>0</v>
      </c>
      <c r="Y8176">
        <v>0</v>
      </c>
      <c r="Z8176">
        <v>0</v>
      </c>
      <c r="AA8176">
        <v>0</v>
      </c>
      <c r="AB8176">
        <v>0</v>
      </c>
      <c r="AC8176">
        <v>0</v>
      </c>
    </row>
    <row r="8177" spans="1:29">
      <c r="A8177" t="s">
        <v>17187</v>
      </c>
      <c r="B8177" t="s">
        <v>19</v>
      </c>
      <c r="C8177">
        <v>0</v>
      </c>
      <c r="D8177">
        <v>0</v>
      </c>
      <c r="E8177">
        <v>0</v>
      </c>
      <c r="F8177">
        <v>0</v>
      </c>
      <c r="G8177">
        <v>0</v>
      </c>
      <c r="H8177">
        <v>0</v>
      </c>
      <c r="I8177">
        <v>0</v>
      </c>
      <c r="J8177">
        <v>0</v>
      </c>
      <c r="K8177">
        <v>0</v>
      </c>
      <c r="L8177">
        <v>0</v>
      </c>
      <c r="M8177">
        <v>0</v>
      </c>
      <c r="N8177">
        <v>0</v>
      </c>
      <c r="O8177">
        <v>0</v>
      </c>
      <c r="P8177">
        <v>0</v>
      </c>
      <c r="Q8177">
        <v>0</v>
      </c>
      <c r="R8177">
        <v>0</v>
      </c>
      <c r="S8177">
        <v>0</v>
      </c>
      <c r="T8177">
        <v>0</v>
      </c>
      <c r="U8177">
        <v>0</v>
      </c>
      <c r="V8177">
        <v>0</v>
      </c>
      <c r="W8177">
        <v>0</v>
      </c>
      <c r="X8177">
        <v>0</v>
      </c>
      <c r="Y8177">
        <v>0</v>
      </c>
      <c r="Z8177">
        <v>0</v>
      </c>
      <c r="AA8177">
        <v>0</v>
      </c>
      <c r="AB8177">
        <v>0</v>
      </c>
      <c r="AC8177">
        <v>0</v>
      </c>
    </row>
    <row r="8178" spans="1:29">
      <c r="A8178" t="s">
        <v>17188</v>
      </c>
      <c r="B8178" t="s">
        <v>19</v>
      </c>
      <c r="C8178">
        <v>0</v>
      </c>
      <c r="D8178">
        <v>0</v>
      </c>
      <c r="E8178">
        <v>0</v>
      </c>
      <c r="F8178">
        <v>0</v>
      </c>
      <c r="G8178">
        <v>0</v>
      </c>
      <c r="H8178">
        <v>0</v>
      </c>
      <c r="I8178">
        <v>0</v>
      </c>
      <c r="J8178">
        <v>0</v>
      </c>
      <c r="K8178">
        <v>0</v>
      </c>
      <c r="L8178">
        <v>0</v>
      </c>
      <c r="M8178">
        <v>0</v>
      </c>
      <c r="N8178">
        <v>0</v>
      </c>
      <c r="O8178">
        <v>0</v>
      </c>
      <c r="P8178">
        <v>0</v>
      </c>
      <c r="Q8178">
        <v>0</v>
      </c>
      <c r="R8178">
        <v>0</v>
      </c>
      <c r="S8178">
        <v>0</v>
      </c>
      <c r="T8178">
        <v>0</v>
      </c>
      <c r="U8178">
        <v>0</v>
      </c>
      <c r="V8178">
        <v>0</v>
      </c>
      <c r="W8178">
        <v>0</v>
      </c>
      <c r="X8178">
        <v>0</v>
      </c>
      <c r="Y8178">
        <v>0</v>
      </c>
      <c r="Z8178">
        <v>0</v>
      </c>
      <c r="AA8178">
        <v>0</v>
      </c>
      <c r="AB8178">
        <v>0</v>
      </c>
      <c r="AC8178">
        <v>0</v>
      </c>
    </row>
    <row r="8179" spans="1:29">
      <c r="A8179" t="s">
        <v>17189</v>
      </c>
      <c r="B8179" t="s">
        <v>19</v>
      </c>
      <c r="C8179">
        <v>0</v>
      </c>
      <c r="D8179">
        <v>0</v>
      </c>
      <c r="E8179">
        <v>0</v>
      </c>
      <c r="F8179">
        <v>0</v>
      </c>
      <c r="G8179">
        <v>0</v>
      </c>
      <c r="H8179">
        <v>0</v>
      </c>
      <c r="I8179">
        <v>0</v>
      </c>
      <c r="J8179">
        <v>0</v>
      </c>
      <c r="K8179">
        <v>0</v>
      </c>
      <c r="L8179">
        <v>0</v>
      </c>
      <c r="M8179">
        <v>0</v>
      </c>
      <c r="N8179">
        <v>0</v>
      </c>
      <c r="O8179">
        <v>0</v>
      </c>
      <c r="P8179">
        <v>0</v>
      </c>
      <c r="Q8179">
        <v>0</v>
      </c>
      <c r="R8179">
        <v>0</v>
      </c>
      <c r="S8179">
        <v>0</v>
      </c>
      <c r="T8179">
        <v>0</v>
      </c>
      <c r="U8179">
        <v>0</v>
      </c>
      <c r="V8179">
        <v>0</v>
      </c>
      <c r="W8179">
        <v>0</v>
      </c>
      <c r="X8179">
        <v>0</v>
      </c>
      <c r="Y8179">
        <v>0</v>
      </c>
      <c r="Z8179">
        <v>0</v>
      </c>
      <c r="AA8179">
        <v>0</v>
      </c>
      <c r="AB8179">
        <v>0</v>
      </c>
      <c r="AC8179">
        <v>0</v>
      </c>
    </row>
    <row r="8180" spans="1:29">
      <c r="A8180" t="s">
        <v>17190</v>
      </c>
      <c r="B8180" t="s">
        <v>19</v>
      </c>
      <c r="C8180">
        <v>0</v>
      </c>
      <c r="D8180">
        <v>0</v>
      </c>
      <c r="E8180">
        <v>0</v>
      </c>
      <c r="F8180">
        <v>0</v>
      </c>
      <c r="G8180">
        <v>0</v>
      </c>
      <c r="H8180">
        <v>0</v>
      </c>
      <c r="I8180">
        <v>0</v>
      </c>
      <c r="J8180">
        <v>0</v>
      </c>
      <c r="K8180">
        <v>0</v>
      </c>
      <c r="L8180">
        <v>0</v>
      </c>
      <c r="M8180">
        <v>0</v>
      </c>
      <c r="N8180">
        <v>0</v>
      </c>
      <c r="O8180">
        <v>0</v>
      </c>
      <c r="P8180">
        <v>0</v>
      </c>
      <c r="Q8180">
        <v>0</v>
      </c>
      <c r="R8180">
        <v>0</v>
      </c>
      <c r="S8180">
        <v>0</v>
      </c>
      <c r="T8180">
        <v>0</v>
      </c>
      <c r="U8180">
        <v>0</v>
      </c>
      <c r="V8180">
        <v>0</v>
      </c>
      <c r="W8180">
        <v>0</v>
      </c>
      <c r="X8180">
        <v>0</v>
      </c>
      <c r="Y8180">
        <v>0</v>
      </c>
      <c r="Z8180">
        <v>0</v>
      </c>
      <c r="AA8180">
        <v>0</v>
      </c>
      <c r="AB8180">
        <v>0</v>
      </c>
      <c r="AC8180">
        <v>0</v>
      </c>
    </row>
    <row r="8181" spans="1:29">
      <c r="A8181" t="s">
        <v>17191</v>
      </c>
      <c r="B8181" t="s">
        <v>19</v>
      </c>
      <c r="C8181">
        <v>0</v>
      </c>
      <c r="D8181">
        <v>0</v>
      </c>
      <c r="E8181">
        <v>0</v>
      </c>
      <c r="F8181">
        <v>0</v>
      </c>
      <c r="G8181">
        <v>0</v>
      </c>
      <c r="H8181">
        <v>0</v>
      </c>
      <c r="I8181">
        <v>0</v>
      </c>
      <c r="J8181">
        <v>0</v>
      </c>
      <c r="K8181">
        <v>0</v>
      </c>
      <c r="L8181">
        <v>0</v>
      </c>
      <c r="M8181">
        <v>0</v>
      </c>
      <c r="N8181">
        <v>0</v>
      </c>
      <c r="O8181">
        <v>0</v>
      </c>
      <c r="P8181">
        <v>0</v>
      </c>
      <c r="Q8181">
        <v>0</v>
      </c>
      <c r="R8181">
        <v>0</v>
      </c>
      <c r="S8181">
        <v>0</v>
      </c>
      <c r="T8181">
        <v>0</v>
      </c>
      <c r="U8181">
        <v>0</v>
      </c>
      <c r="V8181">
        <v>0</v>
      </c>
      <c r="W8181">
        <v>0</v>
      </c>
      <c r="X8181">
        <v>0</v>
      </c>
      <c r="Y8181">
        <v>0</v>
      </c>
      <c r="Z8181">
        <v>0</v>
      </c>
      <c r="AA8181">
        <v>0</v>
      </c>
      <c r="AB8181">
        <v>0</v>
      </c>
      <c r="AC8181">
        <v>0</v>
      </c>
    </row>
    <row r="8182" spans="1:29">
      <c r="A8182" t="s">
        <v>17192</v>
      </c>
      <c r="B8182" t="s">
        <v>19</v>
      </c>
      <c r="C8182">
        <v>0</v>
      </c>
      <c r="D8182">
        <v>0</v>
      </c>
      <c r="E8182">
        <v>0</v>
      </c>
      <c r="F8182">
        <v>0</v>
      </c>
      <c r="G8182">
        <v>0</v>
      </c>
      <c r="H8182">
        <v>0</v>
      </c>
      <c r="I8182">
        <v>0</v>
      </c>
      <c r="J8182">
        <v>0</v>
      </c>
      <c r="K8182">
        <v>0</v>
      </c>
      <c r="L8182">
        <v>0</v>
      </c>
      <c r="M8182">
        <v>0</v>
      </c>
      <c r="N8182">
        <v>0</v>
      </c>
      <c r="O8182">
        <v>0</v>
      </c>
      <c r="P8182">
        <v>0</v>
      </c>
      <c r="Q8182">
        <v>0</v>
      </c>
      <c r="R8182">
        <v>0</v>
      </c>
      <c r="S8182">
        <v>0</v>
      </c>
      <c r="T8182">
        <v>0</v>
      </c>
      <c r="U8182">
        <v>0</v>
      </c>
      <c r="V8182">
        <v>0</v>
      </c>
      <c r="W8182">
        <v>0</v>
      </c>
      <c r="X8182">
        <v>0</v>
      </c>
      <c r="Y8182">
        <v>0</v>
      </c>
      <c r="Z8182">
        <v>0</v>
      </c>
      <c r="AA8182">
        <v>0</v>
      </c>
      <c r="AB8182">
        <v>0</v>
      </c>
      <c r="AC8182">
        <v>0</v>
      </c>
    </row>
    <row r="8183" spans="1:29">
      <c r="A8183" t="s">
        <v>17193</v>
      </c>
      <c r="B8183" t="s">
        <v>19</v>
      </c>
      <c r="C8183">
        <v>0</v>
      </c>
      <c r="D8183">
        <v>0</v>
      </c>
      <c r="E8183">
        <v>0</v>
      </c>
      <c r="F8183">
        <v>0</v>
      </c>
      <c r="G8183">
        <v>0</v>
      </c>
      <c r="H8183">
        <v>0</v>
      </c>
      <c r="I8183">
        <v>0</v>
      </c>
      <c r="J8183">
        <v>0</v>
      </c>
      <c r="K8183">
        <v>0</v>
      </c>
      <c r="L8183">
        <v>0</v>
      </c>
      <c r="M8183">
        <v>0</v>
      </c>
      <c r="N8183">
        <v>0</v>
      </c>
      <c r="O8183">
        <v>0</v>
      </c>
      <c r="P8183">
        <v>0</v>
      </c>
      <c r="Q8183">
        <v>0</v>
      </c>
      <c r="R8183">
        <v>0</v>
      </c>
      <c r="S8183">
        <v>0</v>
      </c>
      <c r="T8183">
        <v>0</v>
      </c>
      <c r="U8183">
        <v>0</v>
      </c>
      <c r="V8183">
        <v>0</v>
      </c>
      <c r="W8183">
        <v>0</v>
      </c>
      <c r="X8183">
        <v>0</v>
      </c>
      <c r="Y8183">
        <v>0</v>
      </c>
      <c r="Z8183">
        <v>0</v>
      </c>
      <c r="AA8183">
        <v>0</v>
      </c>
      <c r="AB8183">
        <v>0</v>
      </c>
      <c r="AC8183">
        <v>0</v>
      </c>
    </row>
    <row r="8184" spans="1:29">
      <c r="A8184" t="s">
        <v>17194</v>
      </c>
      <c r="B8184" t="s">
        <v>19</v>
      </c>
      <c r="C8184">
        <v>0</v>
      </c>
      <c r="D8184">
        <v>0</v>
      </c>
      <c r="E8184">
        <v>0</v>
      </c>
      <c r="F8184">
        <v>0</v>
      </c>
      <c r="G8184">
        <v>0</v>
      </c>
      <c r="H8184">
        <v>0</v>
      </c>
      <c r="I8184">
        <v>0</v>
      </c>
      <c r="J8184">
        <v>0</v>
      </c>
      <c r="K8184">
        <v>0</v>
      </c>
      <c r="L8184">
        <v>0</v>
      </c>
      <c r="M8184">
        <v>0</v>
      </c>
      <c r="N8184">
        <v>0</v>
      </c>
      <c r="O8184">
        <v>0</v>
      </c>
      <c r="P8184">
        <v>0</v>
      </c>
      <c r="Q8184">
        <v>0</v>
      </c>
      <c r="R8184">
        <v>0</v>
      </c>
      <c r="S8184">
        <v>0</v>
      </c>
      <c r="T8184">
        <v>0</v>
      </c>
      <c r="U8184">
        <v>0</v>
      </c>
      <c r="V8184">
        <v>0</v>
      </c>
      <c r="W8184">
        <v>0</v>
      </c>
      <c r="X8184">
        <v>0</v>
      </c>
      <c r="Y8184">
        <v>0</v>
      </c>
      <c r="Z8184">
        <v>0</v>
      </c>
      <c r="AA8184">
        <v>0</v>
      </c>
      <c r="AB8184">
        <v>0</v>
      </c>
      <c r="AC8184">
        <v>0</v>
      </c>
    </row>
    <row r="8185" spans="1:29">
      <c r="A8185" t="s">
        <v>17195</v>
      </c>
      <c r="B8185" t="s">
        <v>19</v>
      </c>
      <c r="C8185">
        <v>0</v>
      </c>
      <c r="D8185">
        <v>0</v>
      </c>
      <c r="E8185">
        <v>0</v>
      </c>
      <c r="F8185">
        <v>0</v>
      </c>
      <c r="G8185">
        <v>0</v>
      </c>
      <c r="H8185">
        <v>0</v>
      </c>
      <c r="I8185">
        <v>0</v>
      </c>
      <c r="J8185">
        <v>0</v>
      </c>
      <c r="K8185">
        <v>0</v>
      </c>
      <c r="L8185">
        <v>0</v>
      </c>
      <c r="M8185">
        <v>0</v>
      </c>
      <c r="N8185">
        <v>0</v>
      </c>
      <c r="O8185">
        <v>0</v>
      </c>
      <c r="P8185">
        <v>0</v>
      </c>
      <c r="Q8185">
        <v>0</v>
      </c>
      <c r="R8185">
        <v>0</v>
      </c>
      <c r="S8185">
        <v>0</v>
      </c>
      <c r="T8185">
        <v>0</v>
      </c>
      <c r="U8185">
        <v>0</v>
      </c>
      <c r="V8185">
        <v>0</v>
      </c>
      <c r="W8185">
        <v>0</v>
      </c>
      <c r="X8185">
        <v>0</v>
      </c>
      <c r="Y8185">
        <v>0</v>
      </c>
      <c r="Z8185">
        <v>0</v>
      </c>
      <c r="AA8185">
        <v>0</v>
      </c>
      <c r="AB8185">
        <v>0</v>
      </c>
      <c r="AC8185">
        <v>0</v>
      </c>
    </row>
    <row r="8186" spans="1:29">
      <c r="A8186" t="s">
        <v>17196</v>
      </c>
      <c r="B8186" t="s">
        <v>19</v>
      </c>
      <c r="C8186">
        <v>0</v>
      </c>
      <c r="D8186">
        <v>0</v>
      </c>
      <c r="E8186">
        <v>0</v>
      </c>
      <c r="F8186">
        <v>0</v>
      </c>
      <c r="G8186">
        <v>0</v>
      </c>
      <c r="H8186">
        <v>0</v>
      </c>
      <c r="I8186">
        <v>0</v>
      </c>
      <c r="J8186">
        <v>0</v>
      </c>
      <c r="K8186">
        <v>0</v>
      </c>
      <c r="L8186">
        <v>0</v>
      </c>
      <c r="M8186">
        <v>0</v>
      </c>
      <c r="N8186">
        <v>0</v>
      </c>
      <c r="O8186">
        <v>0</v>
      </c>
      <c r="P8186">
        <v>0</v>
      </c>
      <c r="Q8186">
        <v>0</v>
      </c>
      <c r="R8186">
        <v>0</v>
      </c>
      <c r="S8186">
        <v>0</v>
      </c>
      <c r="T8186">
        <v>0</v>
      </c>
      <c r="U8186">
        <v>0</v>
      </c>
      <c r="V8186">
        <v>0</v>
      </c>
      <c r="W8186">
        <v>0</v>
      </c>
      <c r="X8186">
        <v>0</v>
      </c>
      <c r="Y8186">
        <v>0</v>
      </c>
      <c r="Z8186">
        <v>0</v>
      </c>
      <c r="AA8186">
        <v>0</v>
      </c>
      <c r="AB8186">
        <v>0</v>
      </c>
      <c r="AC8186">
        <v>0</v>
      </c>
    </row>
    <row r="8187" spans="1:29">
      <c r="A8187" t="s">
        <v>17197</v>
      </c>
      <c r="B8187" t="s">
        <v>19</v>
      </c>
      <c r="C8187">
        <v>0</v>
      </c>
      <c r="D8187">
        <v>0</v>
      </c>
      <c r="E8187">
        <v>0</v>
      </c>
      <c r="F8187">
        <v>0</v>
      </c>
      <c r="G8187">
        <v>0</v>
      </c>
      <c r="H8187">
        <v>0</v>
      </c>
      <c r="I8187">
        <v>0</v>
      </c>
      <c r="J8187">
        <v>0</v>
      </c>
      <c r="K8187">
        <v>0</v>
      </c>
      <c r="L8187">
        <v>0</v>
      </c>
      <c r="M8187">
        <v>0</v>
      </c>
      <c r="N8187">
        <v>0</v>
      </c>
      <c r="O8187">
        <v>0</v>
      </c>
      <c r="P8187">
        <v>0</v>
      </c>
      <c r="Q8187">
        <v>0</v>
      </c>
      <c r="R8187">
        <v>0</v>
      </c>
      <c r="S8187">
        <v>0</v>
      </c>
      <c r="T8187">
        <v>0</v>
      </c>
      <c r="U8187">
        <v>0</v>
      </c>
      <c r="V8187">
        <v>0</v>
      </c>
      <c r="W8187">
        <v>0</v>
      </c>
      <c r="X8187">
        <v>0</v>
      </c>
      <c r="Y8187">
        <v>0</v>
      </c>
      <c r="Z8187">
        <v>0</v>
      </c>
      <c r="AA8187">
        <v>0</v>
      </c>
      <c r="AB8187">
        <v>0</v>
      </c>
      <c r="AC8187">
        <v>0</v>
      </c>
    </row>
    <row r="8188" spans="1:29">
      <c r="A8188" t="s">
        <v>17198</v>
      </c>
      <c r="B8188" t="s">
        <v>19</v>
      </c>
      <c r="C8188">
        <v>0</v>
      </c>
      <c r="D8188">
        <v>0</v>
      </c>
      <c r="E8188">
        <v>0</v>
      </c>
      <c r="F8188">
        <v>0</v>
      </c>
      <c r="G8188">
        <v>0</v>
      </c>
      <c r="H8188">
        <v>0</v>
      </c>
      <c r="I8188">
        <v>0</v>
      </c>
      <c r="J8188">
        <v>0</v>
      </c>
      <c r="K8188">
        <v>0</v>
      </c>
      <c r="L8188">
        <v>0</v>
      </c>
      <c r="M8188">
        <v>0</v>
      </c>
      <c r="N8188">
        <v>0</v>
      </c>
      <c r="O8188">
        <v>0</v>
      </c>
      <c r="P8188">
        <v>0</v>
      </c>
      <c r="Q8188">
        <v>0</v>
      </c>
      <c r="R8188">
        <v>0</v>
      </c>
      <c r="S8188">
        <v>0</v>
      </c>
      <c r="T8188">
        <v>0</v>
      </c>
      <c r="U8188">
        <v>0</v>
      </c>
      <c r="V8188">
        <v>0</v>
      </c>
      <c r="W8188">
        <v>0</v>
      </c>
      <c r="X8188">
        <v>0</v>
      </c>
      <c r="Y8188">
        <v>0</v>
      </c>
      <c r="Z8188">
        <v>0</v>
      </c>
      <c r="AA8188">
        <v>0</v>
      </c>
      <c r="AB8188">
        <v>0</v>
      </c>
      <c r="AC8188">
        <v>0</v>
      </c>
    </row>
    <row r="8189" spans="1:29">
      <c r="A8189" t="s">
        <v>17199</v>
      </c>
      <c r="B8189" t="s">
        <v>19</v>
      </c>
      <c r="C8189">
        <v>0</v>
      </c>
      <c r="D8189">
        <v>0</v>
      </c>
      <c r="E8189">
        <v>0</v>
      </c>
      <c r="F8189">
        <v>0</v>
      </c>
      <c r="G8189">
        <v>0</v>
      </c>
      <c r="H8189">
        <v>0</v>
      </c>
      <c r="I8189">
        <v>0</v>
      </c>
      <c r="J8189">
        <v>0</v>
      </c>
      <c r="K8189">
        <v>0</v>
      </c>
      <c r="L8189">
        <v>0</v>
      </c>
      <c r="M8189">
        <v>0</v>
      </c>
      <c r="N8189">
        <v>0</v>
      </c>
      <c r="O8189">
        <v>0</v>
      </c>
      <c r="P8189">
        <v>0</v>
      </c>
      <c r="Q8189">
        <v>0</v>
      </c>
      <c r="R8189">
        <v>0</v>
      </c>
      <c r="S8189">
        <v>0</v>
      </c>
      <c r="T8189">
        <v>0</v>
      </c>
      <c r="U8189">
        <v>0</v>
      </c>
      <c r="V8189">
        <v>0</v>
      </c>
      <c r="W8189">
        <v>0</v>
      </c>
      <c r="X8189">
        <v>0</v>
      </c>
      <c r="Y8189">
        <v>0</v>
      </c>
      <c r="Z8189">
        <v>0</v>
      </c>
      <c r="AA8189">
        <v>0</v>
      </c>
      <c r="AB8189">
        <v>0</v>
      </c>
      <c r="AC8189">
        <v>0</v>
      </c>
    </row>
    <row r="8190" spans="1:29">
      <c r="A8190" t="s">
        <v>17200</v>
      </c>
      <c r="B8190" t="s">
        <v>19</v>
      </c>
      <c r="C8190">
        <v>0</v>
      </c>
      <c r="D8190">
        <v>0</v>
      </c>
      <c r="E8190">
        <v>0</v>
      </c>
      <c r="F8190">
        <v>0</v>
      </c>
      <c r="G8190">
        <v>0</v>
      </c>
      <c r="H8190">
        <v>0</v>
      </c>
      <c r="I8190">
        <v>0</v>
      </c>
      <c r="J8190">
        <v>0</v>
      </c>
      <c r="K8190">
        <v>0</v>
      </c>
      <c r="L8190">
        <v>0</v>
      </c>
      <c r="M8190">
        <v>0</v>
      </c>
      <c r="N8190">
        <v>0</v>
      </c>
      <c r="O8190">
        <v>0</v>
      </c>
      <c r="P8190">
        <v>0</v>
      </c>
      <c r="Q8190">
        <v>0</v>
      </c>
      <c r="R8190">
        <v>0</v>
      </c>
      <c r="S8190">
        <v>0</v>
      </c>
      <c r="T8190">
        <v>0</v>
      </c>
      <c r="U8190">
        <v>0</v>
      </c>
      <c r="V8190">
        <v>0</v>
      </c>
      <c r="W8190">
        <v>0</v>
      </c>
      <c r="X8190">
        <v>0</v>
      </c>
      <c r="Y8190">
        <v>0</v>
      </c>
      <c r="Z8190">
        <v>0</v>
      </c>
      <c r="AA8190">
        <v>0</v>
      </c>
      <c r="AB8190">
        <v>0</v>
      </c>
      <c r="AC8190">
        <v>0</v>
      </c>
    </row>
    <row r="8191" spans="1:29">
      <c r="A8191" t="s">
        <v>17201</v>
      </c>
      <c r="B8191" t="s">
        <v>19</v>
      </c>
      <c r="C8191">
        <v>0</v>
      </c>
      <c r="D8191">
        <v>0</v>
      </c>
      <c r="E8191">
        <v>0</v>
      </c>
      <c r="F8191">
        <v>0</v>
      </c>
      <c r="G8191">
        <v>0</v>
      </c>
      <c r="H8191">
        <v>0</v>
      </c>
      <c r="I8191">
        <v>0</v>
      </c>
      <c r="J8191">
        <v>0</v>
      </c>
      <c r="K8191">
        <v>0</v>
      </c>
      <c r="L8191">
        <v>0</v>
      </c>
      <c r="M8191">
        <v>0</v>
      </c>
      <c r="N8191">
        <v>0</v>
      </c>
      <c r="O8191">
        <v>0</v>
      </c>
      <c r="P8191">
        <v>0</v>
      </c>
      <c r="Q8191">
        <v>0</v>
      </c>
      <c r="R8191">
        <v>0</v>
      </c>
      <c r="S8191">
        <v>0</v>
      </c>
      <c r="T8191">
        <v>0</v>
      </c>
      <c r="U8191">
        <v>0</v>
      </c>
      <c r="V8191">
        <v>0</v>
      </c>
      <c r="W8191">
        <v>0</v>
      </c>
      <c r="X8191">
        <v>0</v>
      </c>
      <c r="Y8191">
        <v>0</v>
      </c>
      <c r="Z8191">
        <v>0</v>
      </c>
      <c r="AA8191">
        <v>0</v>
      </c>
      <c r="AB8191">
        <v>0</v>
      </c>
      <c r="AC8191">
        <v>0</v>
      </c>
    </row>
    <row r="8192" spans="1:29">
      <c r="A8192" t="s">
        <v>17202</v>
      </c>
      <c r="B8192" t="s">
        <v>19</v>
      </c>
      <c r="C8192">
        <v>0</v>
      </c>
      <c r="D8192">
        <v>0</v>
      </c>
      <c r="E8192">
        <v>0</v>
      </c>
      <c r="F8192">
        <v>0</v>
      </c>
      <c r="G8192">
        <v>0</v>
      </c>
      <c r="H8192">
        <v>0</v>
      </c>
      <c r="I8192">
        <v>0</v>
      </c>
      <c r="J8192">
        <v>0</v>
      </c>
      <c r="K8192">
        <v>0</v>
      </c>
      <c r="L8192">
        <v>0</v>
      </c>
      <c r="M8192">
        <v>0</v>
      </c>
      <c r="N8192">
        <v>0</v>
      </c>
      <c r="O8192">
        <v>0</v>
      </c>
      <c r="P8192">
        <v>0</v>
      </c>
      <c r="Q8192">
        <v>0</v>
      </c>
      <c r="R8192">
        <v>0</v>
      </c>
      <c r="S8192">
        <v>0</v>
      </c>
      <c r="T8192">
        <v>0</v>
      </c>
      <c r="U8192">
        <v>0</v>
      </c>
      <c r="V8192">
        <v>0</v>
      </c>
      <c r="W8192">
        <v>0</v>
      </c>
      <c r="X8192">
        <v>0</v>
      </c>
      <c r="Y8192">
        <v>0</v>
      </c>
      <c r="Z8192">
        <v>0</v>
      </c>
      <c r="AA8192">
        <v>0</v>
      </c>
      <c r="AB8192">
        <v>0</v>
      </c>
      <c r="AC8192">
        <v>0</v>
      </c>
    </row>
    <row r="8193" spans="1:29">
      <c r="A8193" t="s">
        <v>17203</v>
      </c>
      <c r="B8193" t="s">
        <v>19</v>
      </c>
      <c r="C8193">
        <v>0</v>
      </c>
      <c r="D8193">
        <v>0</v>
      </c>
      <c r="E8193">
        <v>0</v>
      </c>
      <c r="F8193">
        <v>0</v>
      </c>
      <c r="G8193">
        <v>0</v>
      </c>
      <c r="H8193">
        <v>0</v>
      </c>
      <c r="I8193">
        <v>0</v>
      </c>
      <c r="J8193">
        <v>0</v>
      </c>
      <c r="K8193">
        <v>0</v>
      </c>
      <c r="L8193">
        <v>0</v>
      </c>
      <c r="M8193">
        <v>0</v>
      </c>
      <c r="N8193">
        <v>0</v>
      </c>
      <c r="O8193">
        <v>0</v>
      </c>
      <c r="P8193">
        <v>0</v>
      </c>
      <c r="Q8193">
        <v>0</v>
      </c>
      <c r="R8193">
        <v>0</v>
      </c>
      <c r="S8193">
        <v>0</v>
      </c>
      <c r="T8193">
        <v>0</v>
      </c>
      <c r="U8193">
        <v>0</v>
      </c>
      <c r="V8193">
        <v>0</v>
      </c>
      <c r="W8193">
        <v>0</v>
      </c>
      <c r="X8193">
        <v>0</v>
      </c>
      <c r="Y8193">
        <v>0</v>
      </c>
      <c r="Z8193">
        <v>0</v>
      </c>
      <c r="AA8193">
        <v>0</v>
      </c>
      <c r="AB8193">
        <v>0</v>
      </c>
      <c r="AC8193">
        <v>0</v>
      </c>
    </row>
    <row r="8194" spans="1:29">
      <c r="A8194" t="s">
        <v>17204</v>
      </c>
      <c r="B8194" t="s">
        <v>19</v>
      </c>
      <c r="C8194">
        <v>0</v>
      </c>
      <c r="D8194">
        <v>0</v>
      </c>
      <c r="E8194">
        <v>0</v>
      </c>
      <c r="F8194">
        <v>0</v>
      </c>
      <c r="G8194">
        <v>0</v>
      </c>
      <c r="H8194">
        <v>0</v>
      </c>
      <c r="I8194">
        <v>0</v>
      </c>
      <c r="J8194">
        <v>0</v>
      </c>
      <c r="K8194">
        <v>0</v>
      </c>
      <c r="L8194">
        <v>0</v>
      </c>
      <c r="M8194">
        <v>0</v>
      </c>
      <c r="N8194">
        <v>0</v>
      </c>
      <c r="O8194">
        <v>0</v>
      </c>
      <c r="P8194">
        <v>0</v>
      </c>
      <c r="Q8194">
        <v>0</v>
      </c>
      <c r="R8194">
        <v>0</v>
      </c>
      <c r="S8194">
        <v>0</v>
      </c>
      <c r="T8194">
        <v>0</v>
      </c>
      <c r="U8194">
        <v>0</v>
      </c>
      <c r="V8194">
        <v>0</v>
      </c>
      <c r="W8194">
        <v>0</v>
      </c>
      <c r="X8194">
        <v>0</v>
      </c>
      <c r="Y8194">
        <v>0</v>
      </c>
      <c r="Z8194">
        <v>0</v>
      </c>
      <c r="AA8194">
        <v>0</v>
      </c>
      <c r="AB8194">
        <v>0</v>
      </c>
      <c r="AC8194">
        <v>0</v>
      </c>
    </row>
    <row r="8195" spans="1:29">
      <c r="A8195" t="s">
        <v>17205</v>
      </c>
      <c r="B8195" t="s">
        <v>19</v>
      </c>
      <c r="C8195">
        <v>0</v>
      </c>
      <c r="D8195">
        <v>0</v>
      </c>
      <c r="E8195">
        <v>0</v>
      </c>
      <c r="F8195">
        <v>0</v>
      </c>
      <c r="G8195">
        <v>0</v>
      </c>
      <c r="H8195">
        <v>0</v>
      </c>
      <c r="I8195">
        <v>0</v>
      </c>
      <c r="J8195">
        <v>0</v>
      </c>
      <c r="K8195">
        <v>0</v>
      </c>
      <c r="L8195">
        <v>0</v>
      </c>
      <c r="M8195">
        <v>0</v>
      </c>
      <c r="N8195">
        <v>0</v>
      </c>
      <c r="O8195">
        <v>0</v>
      </c>
      <c r="P8195">
        <v>0</v>
      </c>
      <c r="Q8195">
        <v>0</v>
      </c>
      <c r="R8195">
        <v>0</v>
      </c>
      <c r="S8195">
        <v>0</v>
      </c>
      <c r="T8195">
        <v>0</v>
      </c>
      <c r="U8195">
        <v>0</v>
      </c>
      <c r="V8195">
        <v>0</v>
      </c>
      <c r="W8195">
        <v>0</v>
      </c>
      <c r="X8195">
        <v>0</v>
      </c>
      <c r="Y8195">
        <v>0</v>
      </c>
      <c r="Z8195">
        <v>0</v>
      </c>
      <c r="AA8195">
        <v>0</v>
      </c>
      <c r="AB8195">
        <v>0</v>
      </c>
      <c r="AC8195">
        <v>0</v>
      </c>
    </row>
    <row r="8196" spans="1:29">
      <c r="A8196" t="s">
        <v>17206</v>
      </c>
      <c r="B8196" t="s">
        <v>19</v>
      </c>
      <c r="C8196">
        <v>0</v>
      </c>
      <c r="D8196">
        <v>0</v>
      </c>
      <c r="E8196">
        <v>0</v>
      </c>
      <c r="F8196">
        <v>0</v>
      </c>
      <c r="G8196">
        <v>0</v>
      </c>
      <c r="H8196">
        <v>0</v>
      </c>
      <c r="I8196">
        <v>0</v>
      </c>
      <c r="J8196">
        <v>0</v>
      </c>
      <c r="K8196">
        <v>0</v>
      </c>
      <c r="L8196">
        <v>0</v>
      </c>
      <c r="M8196">
        <v>0</v>
      </c>
      <c r="N8196">
        <v>0</v>
      </c>
      <c r="O8196">
        <v>0</v>
      </c>
      <c r="P8196">
        <v>0</v>
      </c>
      <c r="Q8196">
        <v>0</v>
      </c>
      <c r="R8196">
        <v>0</v>
      </c>
      <c r="S8196">
        <v>0</v>
      </c>
      <c r="T8196">
        <v>0</v>
      </c>
      <c r="U8196">
        <v>0</v>
      </c>
      <c r="V8196">
        <v>0</v>
      </c>
      <c r="W8196">
        <v>0</v>
      </c>
      <c r="X8196">
        <v>0</v>
      </c>
      <c r="Y8196">
        <v>0</v>
      </c>
      <c r="Z8196">
        <v>0</v>
      </c>
      <c r="AA8196">
        <v>0</v>
      </c>
      <c r="AB8196">
        <v>0</v>
      </c>
      <c r="AC8196">
        <v>0</v>
      </c>
    </row>
    <row r="8197" spans="1:29">
      <c r="A8197" t="s">
        <v>17207</v>
      </c>
      <c r="B8197" t="s">
        <v>19</v>
      </c>
      <c r="C8197">
        <v>0</v>
      </c>
      <c r="D8197">
        <v>0</v>
      </c>
      <c r="E8197">
        <v>0</v>
      </c>
      <c r="F8197">
        <v>0</v>
      </c>
      <c r="G8197">
        <v>0</v>
      </c>
      <c r="H8197">
        <v>0</v>
      </c>
      <c r="I8197">
        <v>0</v>
      </c>
      <c r="J8197">
        <v>0</v>
      </c>
      <c r="K8197">
        <v>0</v>
      </c>
      <c r="L8197">
        <v>0</v>
      </c>
      <c r="M8197">
        <v>0</v>
      </c>
      <c r="N8197">
        <v>0</v>
      </c>
      <c r="O8197">
        <v>0</v>
      </c>
      <c r="P8197">
        <v>0</v>
      </c>
      <c r="Q8197">
        <v>0</v>
      </c>
      <c r="R8197">
        <v>0</v>
      </c>
      <c r="S8197">
        <v>0</v>
      </c>
      <c r="T8197">
        <v>0</v>
      </c>
      <c r="U8197">
        <v>0</v>
      </c>
      <c r="V8197">
        <v>0</v>
      </c>
      <c r="W8197">
        <v>0</v>
      </c>
      <c r="X8197">
        <v>0</v>
      </c>
      <c r="Y8197">
        <v>0</v>
      </c>
      <c r="Z8197">
        <v>0</v>
      </c>
      <c r="AA8197">
        <v>0</v>
      </c>
      <c r="AB8197">
        <v>0</v>
      </c>
      <c r="AC8197">
        <v>0</v>
      </c>
    </row>
    <row r="8198" spans="1:29">
      <c r="A8198" t="s">
        <v>17208</v>
      </c>
      <c r="B8198" t="s">
        <v>19</v>
      </c>
      <c r="C8198">
        <v>0</v>
      </c>
      <c r="D8198">
        <v>0</v>
      </c>
      <c r="E8198">
        <v>0</v>
      </c>
      <c r="F8198">
        <v>0</v>
      </c>
      <c r="G8198">
        <v>0</v>
      </c>
      <c r="H8198">
        <v>0</v>
      </c>
      <c r="I8198">
        <v>0</v>
      </c>
      <c r="J8198">
        <v>0</v>
      </c>
      <c r="K8198">
        <v>0</v>
      </c>
      <c r="L8198">
        <v>0</v>
      </c>
      <c r="M8198">
        <v>0</v>
      </c>
      <c r="N8198">
        <v>0</v>
      </c>
      <c r="O8198">
        <v>0</v>
      </c>
      <c r="P8198">
        <v>0</v>
      </c>
      <c r="Q8198">
        <v>0</v>
      </c>
      <c r="R8198">
        <v>0</v>
      </c>
      <c r="S8198">
        <v>0</v>
      </c>
      <c r="T8198">
        <v>0</v>
      </c>
      <c r="U8198">
        <v>0</v>
      </c>
      <c r="V8198">
        <v>0</v>
      </c>
      <c r="W8198">
        <v>0</v>
      </c>
      <c r="X8198">
        <v>0</v>
      </c>
      <c r="Y8198">
        <v>0</v>
      </c>
      <c r="Z8198">
        <v>0</v>
      </c>
      <c r="AA8198">
        <v>0</v>
      </c>
      <c r="AB8198">
        <v>0</v>
      </c>
      <c r="AC8198">
        <v>0</v>
      </c>
    </row>
    <row r="8199" spans="1:29">
      <c r="A8199" t="s">
        <v>17209</v>
      </c>
      <c r="B8199" t="s">
        <v>19</v>
      </c>
      <c r="C8199">
        <v>0</v>
      </c>
      <c r="D8199">
        <v>0</v>
      </c>
      <c r="E8199">
        <v>0</v>
      </c>
      <c r="F8199">
        <v>0</v>
      </c>
      <c r="G8199">
        <v>0</v>
      </c>
      <c r="H8199">
        <v>0</v>
      </c>
      <c r="I8199">
        <v>0</v>
      </c>
      <c r="J8199">
        <v>0</v>
      </c>
      <c r="K8199">
        <v>0</v>
      </c>
      <c r="L8199">
        <v>0</v>
      </c>
      <c r="M8199">
        <v>0</v>
      </c>
      <c r="N8199">
        <v>0</v>
      </c>
      <c r="O8199">
        <v>0</v>
      </c>
      <c r="P8199">
        <v>0</v>
      </c>
      <c r="Q8199">
        <v>0</v>
      </c>
      <c r="R8199">
        <v>0</v>
      </c>
      <c r="S8199">
        <v>0</v>
      </c>
      <c r="T8199">
        <v>0</v>
      </c>
      <c r="U8199">
        <v>0</v>
      </c>
      <c r="V8199">
        <v>0</v>
      </c>
      <c r="W8199">
        <v>0</v>
      </c>
      <c r="X8199">
        <v>0</v>
      </c>
      <c r="Y8199">
        <v>0</v>
      </c>
      <c r="Z8199">
        <v>0</v>
      </c>
      <c r="AA8199">
        <v>0</v>
      </c>
      <c r="AB8199">
        <v>0</v>
      </c>
      <c r="AC8199">
        <v>0</v>
      </c>
    </row>
    <row r="8200" spans="1:29">
      <c r="A8200" t="s">
        <v>17210</v>
      </c>
      <c r="B8200" t="s">
        <v>19</v>
      </c>
      <c r="C8200">
        <v>0</v>
      </c>
      <c r="D8200">
        <v>0</v>
      </c>
      <c r="E8200">
        <v>0</v>
      </c>
      <c r="F8200">
        <v>0</v>
      </c>
      <c r="G8200">
        <v>0</v>
      </c>
      <c r="H8200">
        <v>0</v>
      </c>
      <c r="I8200">
        <v>0</v>
      </c>
      <c r="J8200">
        <v>0</v>
      </c>
      <c r="K8200">
        <v>0</v>
      </c>
      <c r="L8200">
        <v>0</v>
      </c>
      <c r="M8200">
        <v>0</v>
      </c>
      <c r="N8200">
        <v>0</v>
      </c>
      <c r="O8200">
        <v>0</v>
      </c>
      <c r="P8200">
        <v>0</v>
      </c>
      <c r="Q8200">
        <v>0</v>
      </c>
      <c r="R8200">
        <v>0</v>
      </c>
      <c r="S8200">
        <v>0</v>
      </c>
      <c r="T8200">
        <v>0</v>
      </c>
      <c r="U8200">
        <v>0</v>
      </c>
      <c r="V8200">
        <v>0</v>
      </c>
      <c r="W8200">
        <v>0</v>
      </c>
      <c r="X8200">
        <v>0</v>
      </c>
      <c r="Y8200">
        <v>0</v>
      </c>
      <c r="Z8200">
        <v>0</v>
      </c>
      <c r="AA8200">
        <v>0</v>
      </c>
      <c r="AB8200">
        <v>0</v>
      </c>
      <c r="AC8200">
        <v>0</v>
      </c>
    </row>
    <row r="8201" spans="1:29">
      <c r="A8201" t="s">
        <v>17211</v>
      </c>
      <c r="B8201" t="s">
        <v>19</v>
      </c>
      <c r="C8201">
        <v>0</v>
      </c>
      <c r="D8201">
        <v>0</v>
      </c>
      <c r="E8201">
        <v>0</v>
      </c>
      <c r="F8201">
        <v>0</v>
      </c>
      <c r="G8201">
        <v>0</v>
      </c>
      <c r="H8201">
        <v>0</v>
      </c>
      <c r="I8201">
        <v>0</v>
      </c>
      <c r="J8201">
        <v>0</v>
      </c>
      <c r="K8201">
        <v>0</v>
      </c>
      <c r="L8201">
        <v>0</v>
      </c>
      <c r="M8201">
        <v>0</v>
      </c>
      <c r="N8201">
        <v>0</v>
      </c>
      <c r="O8201">
        <v>0</v>
      </c>
      <c r="P8201">
        <v>0</v>
      </c>
      <c r="Q8201">
        <v>0</v>
      </c>
      <c r="R8201">
        <v>0</v>
      </c>
      <c r="S8201">
        <v>0</v>
      </c>
      <c r="T8201">
        <v>0</v>
      </c>
      <c r="U8201">
        <v>0</v>
      </c>
      <c r="V8201">
        <v>0</v>
      </c>
      <c r="W8201">
        <v>0</v>
      </c>
      <c r="X8201">
        <v>0</v>
      </c>
      <c r="Y8201">
        <v>0</v>
      </c>
      <c r="Z8201">
        <v>0</v>
      </c>
      <c r="AA8201">
        <v>0</v>
      </c>
      <c r="AB8201">
        <v>0</v>
      </c>
      <c r="AC8201">
        <v>0</v>
      </c>
    </row>
    <row r="8202" spans="1:29">
      <c r="A8202" t="s">
        <v>17212</v>
      </c>
      <c r="B8202" t="s">
        <v>19</v>
      </c>
      <c r="C8202">
        <v>0</v>
      </c>
      <c r="D8202">
        <v>0</v>
      </c>
      <c r="E8202">
        <v>0</v>
      </c>
      <c r="F8202">
        <v>0</v>
      </c>
      <c r="G8202">
        <v>0</v>
      </c>
      <c r="H8202">
        <v>0</v>
      </c>
      <c r="I8202">
        <v>0</v>
      </c>
      <c r="J8202">
        <v>0</v>
      </c>
      <c r="K8202">
        <v>0</v>
      </c>
      <c r="L8202">
        <v>0</v>
      </c>
      <c r="M8202">
        <v>0</v>
      </c>
      <c r="N8202">
        <v>0</v>
      </c>
      <c r="O8202">
        <v>0</v>
      </c>
      <c r="P8202">
        <v>0</v>
      </c>
      <c r="Q8202">
        <v>0</v>
      </c>
      <c r="R8202">
        <v>0</v>
      </c>
      <c r="S8202">
        <v>0</v>
      </c>
      <c r="T8202">
        <v>0</v>
      </c>
      <c r="U8202">
        <v>0</v>
      </c>
      <c r="V8202">
        <v>0</v>
      </c>
      <c r="W8202">
        <v>0</v>
      </c>
      <c r="X8202">
        <v>0</v>
      </c>
      <c r="Y8202">
        <v>0</v>
      </c>
      <c r="Z8202">
        <v>0</v>
      </c>
      <c r="AA8202">
        <v>0</v>
      </c>
      <c r="AB8202">
        <v>0</v>
      </c>
      <c r="AC8202">
        <v>0</v>
      </c>
    </row>
    <row r="8203" spans="1:29">
      <c r="A8203" t="s">
        <v>17213</v>
      </c>
      <c r="B8203" t="s">
        <v>19</v>
      </c>
      <c r="C8203">
        <v>0</v>
      </c>
      <c r="D8203">
        <v>0</v>
      </c>
      <c r="E8203">
        <v>0</v>
      </c>
      <c r="F8203">
        <v>0</v>
      </c>
      <c r="G8203">
        <v>0</v>
      </c>
      <c r="H8203">
        <v>0</v>
      </c>
      <c r="I8203">
        <v>0</v>
      </c>
      <c r="J8203">
        <v>0</v>
      </c>
      <c r="K8203">
        <v>0</v>
      </c>
      <c r="L8203">
        <v>0</v>
      </c>
      <c r="M8203">
        <v>0</v>
      </c>
      <c r="N8203">
        <v>0</v>
      </c>
      <c r="O8203">
        <v>0</v>
      </c>
      <c r="P8203">
        <v>0</v>
      </c>
      <c r="Q8203">
        <v>0</v>
      </c>
      <c r="R8203">
        <v>0</v>
      </c>
      <c r="S8203">
        <v>0</v>
      </c>
      <c r="T8203">
        <v>0</v>
      </c>
      <c r="U8203">
        <v>0</v>
      </c>
      <c r="V8203">
        <v>0</v>
      </c>
      <c r="W8203">
        <v>0</v>
      </c>
      <c r="X8203">
        <v>0</v>
      </c>
      <c r="Y8203">
        <v>0</v>
      </c>
      <c r="Z8203">
        <v>0</v>
      </c>
      <c r="AA8203">
        <v>0</v>
      </c>
      <c r="AB8203">
        <v>0</v>
      </c>
      <c r="AC8203">
        <v>0</v>
      </c>
    </row>
    <row r="8204" spans="1:29">
      <c r="A8204" t="s">
        <v>17214</v>
      </c>
      <c r="B8204" t="s">
        <v>19</v>
      </c>
      <c r="C8204">
        <v>0</v>
      </c>
      <c r="D8204">
        <v>0</v>
      </c>
      <c r="E8204">
        <v>0</v>
      </c>
      <c r="F8204">
        <v>0</v>
      </c>
      <c r="G8204">
        <v>0</v>
      </c>
      <c r="H8204">
        <v>0</v>
      </c>
      <c r="I8204">
        <v>0</v>
      </c>
      <c r="J8204">
        <v>0</v>
      </c>
      <c r="K8204">
        <v>0</v>
      </c>
      <c r="L8204">
        <v>0</v>
      </c>
      <c r="M8204">
        <v>0</v>
      </c>
      <c r="N8204">
        <v>0</v>
      </c>
      <c r="O8204">
        <v>0</v>
      </c>
      <c r="P8204">
        <v>0</v>
      </c>
      <c r="Q8204">
        <v>0</v>
      </c>
      <c r="R8204">
        <v>0</v>
      </c>
      <c r="S8204">
        <v>0</v>
      </c>
      <c r="T8204">
        <v>0</v>
      </c>
      <c r="U8204">
        <v>0</v>
      </c>
      <c r="V8204">
        <v>0</v>
      </c>
      <c r="W8204">
        <v>0</v>
      </c>
      <c r="X8204">
        <v>0</v>
      </c>
      <c r="Y8204">
        <v>0</v>
      </c>
      <c r="Z8204">
        <v>0</v>
      </c>
      <c r="AA8204">
        <v>0</v>
      </c>
      <c r="AB8204">
        <v>0</v>
      </c>
      <c r="AC8204">
        <v>0</v>
      </c>
    </row>
    <row r="8205" spans="1:29">
      <c r="A8205" t="s">
        <v>17215</v>
      </c>
      <c r="B8205" t="s">
        <v>19</v>
      </c>
      <c r="C8205">
        <v>0</v>
      </c>
      <c r="D8205">
        <v>0</v>
      </c>
      <c r="E8205">
        <v>0</v>
      </c>
      <c r="F8205">
        <v>0</v>
      </c>
      <c r="G8205">
        <v>0</v>
      </c>
      <c r="H8205">
        <v>0</v>
      </c>
      <c r="I8205">
        <v>0</v>
      </c>
      <c r="J8205">
        <v>0</v>
      </c>
      <c r="K8205">
        <v>0</v>
      </c>
      <c r="L8205">
        <v>0</v>
      </c>
      <c r="M8205">
        <v>0</v>
      </c>
      <c r="N8205">
        <v>0</v>
      </c>
      <c r="O8205">
        <v>0</v>
      </c>
      <c r="P8205">
        <v>0</v>
      </c>
      <c r="Q8205">
        <v>0</v>
      </c>
      <c r="R8205">
        <v>0</v>
      </c>
      <c r="S8205">
        <v>0</v>
      </c>
      <c r="T8205">
        <v>0</v>
      </c>
      <c r="U8205">
        <v>0</v>
      </c>
      <c r="V8205">
        <v>0</v>
      </c>
      <c r="W8205">
        <v>0</v>
      </c>
      <c r="X8205">
        <v>0</v>
      </c>
      <c r="Y8205">
        <v>0</v>
      </c>
      <c r="Z8205">
        <v>0</v>
      </c>
      <c r="AA8205">
        <v>0</v>
      </c>
      <c r="AB8205">
        <v>0</v>
      </c>
      <c r="AC8205">
        <v>0</v>
      </c>
    </row>
    <row r="8206" spans="1:29">
      <c r="A8206" t="s">
        <v>17216</v>
      </c>
      <c r="B8206" t="s">
        <v>19</v>
      </c>
      <c r="C8206">
        <v>0</v>
      </c>
      <c r="D8206">
        <v>0</v>
      </c>
      <c r="E8206">
        <v>0</v>
      </c>
      <c r="F8206">
        <v>0</v>
      </c>
      <c r="G8206">
        <v>0</v>
      </c>
      <c r="H8206">
        <v>0</v>
      </c>
      <c r="I8206">
        <v>0</v>
      </c>
      <c r="J8206">
        <v>0</v>
      </c>
      <c r="K8206">
        <v>0</v>
      </c>
      <c r="L8206">
        <v>0</v>
      </c>
      <c r="M8206">
        <v>0</v>
      </c>
      <c r="N8206">
        <v>0</v>
      </c>
      <c r="O8206">
        <v>0</v>
      </c>
      <c r="P8206">
        <v>0</v>
      </c>
      <c r="Q8206">
        <v>0</v>
      </c>
      <c r="R8206">
        <v>0</v>
      </c>
      <c r="S8206">
        <v>0</v>
      </c>
      <c r="T8206">
        <v>0</v>
      </c>
      <c r="U8206">
        <v>0</v>
      </c>
      <c r="V8206">
        <v>0</v>
      </c>
      <c r="W8206">
        <v>0</v>
      </c>
      <c r="X8206">
        <v>0</v>
      </c>
      <c r="Y8206">
        <v>0</v>
      </c>
      <c r="Z8206">
        <v>0</v>
      </c>
      <c r="AA8206">
        <v>0</v>
      </c>
      <c r="AB8206">
        <v>0</v>
      </c>
      <c r="AC8206">
        <v>0</v>
      </c>
    </row>
    <row r="8207" spans="1:29">
      <c r="A8207" t="s">
        <v>17217</v>
      </c>
      <c r="B8207" t="s">
        <v>19</v>
      </c>
      <c r="C8207">
        <v>0</v>
      </c>
      <c r="D8207">
        <v>0</v>
      </c>
      <c r="E8207">
        <v>0</v>
      </c>
      <c r="F8207">
        <v>0</v>
      </c>
      <c r="G8207">
        <v>0</v>
      </c>
      <c r="H8207">
        <v>0</v>
      </c>
      <c r="I8207">
        <v>0</v>
      </c>
      <c r="J8207">
        <v>0</v>
      </c>
      <c r="K8207">
        <v>0</v>
      </c>
      <c r="L8207">
        <v>0</v>
      </c>
      <c r="M8207">
        <v>0</v>
      </c>
      <c r="N8207">
        <v>0</v>
      </c>
      <c r="O8207">
        <v>0</v>
      </c>
      <c r="P8207">
        <v>0</v>
      </c>
      <c r="Q8207">
        <v>0</v>
      </c>
      <c r="R8207">
        <v>0</v>
      </c>
      <c r="S8207">
        <v>0</v>
      </c>
      <c r="T8207">
        <v>0</v>
      </c>
      <c r="U8207">
        <v>0</v>
      </c>
      <c r="V8207">
        <v>0</v>
      </c>
      <c r="W8207">
        <v>0</v>
      </c>
      <c r="X8207">
        <v>0</v>
      </c>
      <c r="Y8207">
        <v>0</v>
      </c>
      <c r="Z8207">
        <v>0</v>
      </c>
      <c r="AA8207">
        <v>0</v>
      </c>
      <c r="AB8207">
        <v>0</v>
      </c>
      <c r="AC8207">
        <v>0</v>
      </c>
    </row>
    <row r="8208" spans="1:29">
      <c r="A8208" t="s">
        <v>17218</v>
      </c>
      <c r="B8208" t="s">
        <v>19</v>
      </c>
      <c r="C8208">
        <v>0</v>
      </c>
      <c r="D8208">
        <v>0</v>
      </c>
      <c r="E8208">
        <v>0</v>
      </c>
      <c r="F8208">
        <v>0</v>
      </c>
      <c r="G8208">
        <v>0</v>
      </c>
      <c r="H8208">
        <v>0</v>
      </c>
      <c r="I8208">
        <v>0</v>
      </c>
      <c r="J8208">
        <v>0</v>
      </c>
      <c r="K8208">
        <v>0</v>
      </c>
      <c r="L8208">
        <v>0</v>
      </c>
      <c r="M8208">
        <v>0</v>
      </c>
      <c r="N8208">
        <v>0</v>
      </c>
      <c r="O8208">
        <v>0</v>
      </c>
      <c r="P8208">
        <v>0</v>
      </c>
      <c r="Q8208">
        <v>0</v>
      </c>
      <c r="R8208">
        <v>0</v>
      </c>
      <c r="S8208">
        <v>0</v>
      </c>
      <c r="T8208">
        <v>0</v>
      </c>
      <c r="U8208">
        <v>0</v>
      </c>
      <c r="V8208">
        <v>0</v>
      </c>
      <c r="W8208">
        <v>0</v>
      </c>
      <c r="X8208">
        <v>0</v>
      </c>
      <c r="Y8208">
        <v>0</v>
      </c>
      <c r="Z8208">
        <v>0</v>
      </c>
      <c r="AA8208">
        <v>0</v>
      </c>
      <c r="AB8208">
        <v>0</v>
      </c>
      <c r="AC8208">
        <v>0</v>
      </c>
    </row>
    <row r="8209" spans="1:29">
      <c r="A8209" t="s">
        <v>17219</v>
      </c>
      <c r="B8209" t="s">
        <v>19</v>
      </c>
      <c r="C8209">
        <v>0</v>
      </c>
      <c r="D8209">
        <v>0</v>
      </c>
      <c r="E8209">
        <v>0</v>
      </c>
      <c r="F8209">
        <v>0</v>
      </c>
      <c r="G8209">
        <v>0</v>
      </c>
      <c r="H8209">
        <v>0</v>
      </c>
      <c r="I8209">
        <v>0</v>
      </c>
      <c r="J8209">
        <v>0</v>
      </c>
      <c r="K8209">
        <v>0</v>
      </c>
      <c r="L8209">
        <v>0</v>
      </c>
      <c r="M8209">
        <v>0</v>
      </c>
      <c r="N8209">
        <v>0</v>
      </c>
      <c r="O8209">
        <v>0</v>
      </c>
      <c r="P8209">
        <v>0</v>
      </c>
      <c r="Q8209">
        <v>0</v>
      </c>
      <c r="R8209">
        <v>0</v>
      </c>
      <c r="S8209">
        <v>0</v>
      </c>
      <c r="T8209">
        <v>0</v>
      </c>
      <c r="U8209">
        <v>0</v>
      </c>
      <c r="V8209">
        <v>0</v>
      </c>
      <c r="W8209">
        <v>0</v>
      </c>
      <c r="X8209">
        <v>0</v>
      </c>
      <c r="Y8209">
        <v>0</v>
      </c>
      <c r="Z8209">
        <v>0</v>
      </c>
      <c r="AA8209">
        <v>0</v>
      </c>
      <c r="AB8209">
        <v>0</v>
      </c>
      <c r="AC8209">
        <v>0</v>
      </c>
    </row>
    <row r="8210" spans="1:29">
      <c r="A8210" t="s">
        <v>17220</v>
      </c>
      <c r="B8210" t="s">
        <v>19</v>
      </c>
      <c r="C8210">
        <v>0</v>
      </c>
      <c r="D8210">
        <v>0</v>
      </c>
      <c r="E8210">
        <v>0</v>
      </c>
      <c r="F8210">
        <v>0</v>
      </c>
      <c r="G8210">
        <v>0</v>
      </c>
      <c r="H8210">
        <v>0</v>
      </c>
      <c r="I8210">
        <v>0</v>
      </c>
      <c r="J8210">
        <v>0</v>
      </c>
      <c r="K8210">
        <v>0</v>
      </c>
      <c r="L8210">
        <v>0</v>
      </c>
      <c r="M8210">
        <v>0</v>
      </c>
      <c r="N8210">
        <v>0</v>
      </c>
      <c r="O8210">
        <v>0</v>
      </c>
      <c r="P8210">
        <v>0</v>
      </c>
      <c r="Q8210">
        <v>0</v>
      </c>
      <c r="R8210">
        <v>0</v>
      </c>
      <c r="S8210">
        <v>0</v>
      </c>
      <c r="T8210">
        <v>0</v>
      </c>
      <c r="U8210">
        <v>0</v>
      </c>
      <c r="V8210">
        <v>0</v>
      </c>
      <c r="W8210">
        <v>0</v>
      </c>
      <c r="X8210">
        <v>0</v>
      </c>
      <c r="Y8210">
        <v>0</v>
      </c>
      <c r="Z8210">
        <v>0</v>
      </c>
      <c r="AA8210">
        <v>0</v>
      </c>
      <c r="AB8210">
        <v>0</v>
      </c>
      <c r="AC8210">
        <v>0</v>
      </c>
    </row>
    <row r="8211" spans="1:29">
      <c r="A8211" t="s">
        <v>17221</v>
      </c>
      <c r="B8211" t="s">
        <v>19</v>
      </c>
      <c r="C8211">
        <v>0</v>
      </c>
      <c r="D8211">
        <v>0</v>
      </c>
      <c r="E8211">
        <v>0</v>
      </c>
      <c r="F8211">
        <v>0</v>
      </c>
      <c r="G8211">
        <v>0</v>
      </c>
      <c r="H8211">
        <v>0</v>
      </c>
      <c r="I8211">
        <v>0</v>
      </c>
      <c r="J8211">
        <v>0</v>
      </c>
      <c r="K8211">
        <v>0</v>
      </c>
      <c r="L8211">
        <v>0</v>
      </c>
      <c r="M8211">
        <v>0</v>
      </c>
      <c r="N8211">
        <v>0</v>
      </c>
      <c r="O8211">
        <v>0</v>
      </c>
      <c r="P8211">
        <v>0</v>
      </c>
      <c r="Q8211">
        <v>0</v>
      </c>
      <c r="R8211">
        <v>0</v>
      </c>
      <c r="S8211">
        <v>0</v>
      </c>
      <c r="T8211">
        <v>0</v>
      </c>
      <c r="U8211">
        <v>0</v>
      </c>
      <c r="V8211">
        <v>0</v>
      </c>
      <c r="W8211">
        <v>0</v>
      </c>
      <c r="X8211">
        <v>0</v>
      </c>
      <c r="Y8211">
        <v>0</v>
      </c>
      <c r="Z8211">
        <v>0</v>
      </c>
      <c r="AA8211">
        <v>0</v>
      </c>
      <c r="AB8211">
        <v>0</v>
      </c>
      <c r="AC8211">
        <v>0</v>
      </c>
    </row>
    <row r="8212" spans="1:29">
      <c r="A8212" t="s">
        <v>17222</v>
      </c>
      <c r="B8212" t="s">
        <v>19</v>
      </c>
      <c r="C8212">
        <v>0</v>
      </c>
      <c r="D8212">
        <v>0</v>
      </c>
      <c r="E8212">
        <v>0</v>
      </c>
      <c r="F8212">
        <v>0</v>
      </c>
      <c r="G8212">
        <v>0</v>
      </c>
      <c r="H8212">
        <v>0</v>
      </c>
      <c r="I8212">
        <v>0</v>
      </c>
      <c r="J8212">
        <v>0</v>
      </c>
      <c r="K8212">
        <v>0</v>
      </c>
      <c r="L8212">
        <v>0</v>
      </c>
      <c r="M8212">
        <v>0</v>
      </c>
      <c r="N8212">
        <v>0</v>
      </c>
      <c r="O8212">
        <v>0</v>
      </c>
      <c r="P8212">
        <v>0</v>
      </c>
      <c r="Q8212">
        <v>0</v>
      </c>
      <c r="R8212">
        <v>0</v>
      </c>
      <c r="S8212">
        <v>0</v>
      </c>
      <c r="T8212">
        <v>0</v>
      </c>
      <c r="U8212">
        <v>0</v>
      </c>
      <c r="V8212">
        <v>0</v>
      </c>
      <c r="W8212">
        <v>0</v>
      </c>
      <c r="X8212">
        <v>0</v>
      </c>
      <c r="Y8212">
        <v>0</v>
      </c>
      <c r="Z8212">
        <v>0</v>
      </c>
      <c r="AA8212">
        <v>0</v>
      </c>
      <c r="AB8212">
        <v>0</v>
      </c>
      <c r="AC8212">
        <v>0</v>
      </c>
    </row>
    <row r="8213" spans="1:29">
      <c r="A8213" t="s">
        <v>17223</v>
      </c>
      <c r="B8213" t="s">
        <v>19</v>
      </c>
      <c r="C8213">
        <v>0</v>
      </c>
      <c r="D8213">
        <v>0</v>
      </c>
      <c r="E8213">
        <v>0</v>
      </c>
      <c r="F8213">
        <v>0</v>
      </c>
      <c r="G8213">
        <v>0</v>
      </c>
      <c r="H8213">
        <v>0</v>
      </c>
      <c r="I8213">
        <v>0</v>
      </c>
      <c r="J8213">
        <v>0</v>
      </c>
      <c r="K8213">
        <v>0</v>
      </c>
      <c r="L8213">
        <v>0</v>
      </c>
      <c r="M8213">
        <v>0</v>
      </c>
      <c r="N8213">
        <v>0</v>
      </c>
      <c r="O8213">
        <v>0</v>
      </c>
      <c r="P8213">
        <v>0</v>
      </c>
      <c r="Q8213">
        <v>0</v>
      </c>
      <c r="R8213">
        <v>0</v>
      </c>
      <c r="S8213">
        <v>0</v>
      </c>
      <c r="T8213">
        <v>0</v>
      </c>
      <c r="U8213">
        <v>0</v>
      </c>
      <c r="V8213">
        <v>0</v>
      </c>
      <c r="W8213">
        <v>0</v>
      </c>
      <c r="X8213">
        <v>0</v>
      </c>
      <c r="Y8213">
        <v>0</v>
      </c>
      <c r="Z8213">
        <v>0</v>
      </c>
      <c r="AA8213">
        <v>0</v>
      </c>
      <c r="AB8213">
        <v>0</v>
      </c>
      <c r="AC8213">
        <v>0</v>
      </c>
    </row>
    <row r="8214" spans="1:29">
      <c r="A8214" t="s">
        <v>17224</v>
      </c>
      <c r="B8214" t="s">
        <v>19</v>
      </c>
      <c r="C8214">
        <v>0</v>
      </c>
      <c r="D8214">
        <v>0</v>
      </c>
      <c r="E8214">
        <v>0</v>
      </c>
      <c r="F8214">
        <v>0</v>
      </c>
      <c r="G8214">
        <v>0</v>
      </c>
      <c r="H8214">
        <v>0</v>
      </c>
      <c r="I8214">
        <v>0</v>
      </c>
      <c r="J8214">
        <v>0</v>
      </c>
      <c r="K8214">
        <v>0</v>
      </c>
      <c r="L8214">
        <v>0</v>
      </c>
      <c r="M8214">
        <v>0</v>
      </c>
      <c r="N8214">
        <v>0</v>
      </c>
      <c r="O8214">
        <v>0</v>
      </c>
      <c r="P8214">
        <v>0</v>
      </c>
      <c r="Q8214">
        <v>0</v>
      </c>
      <c r="R8214">
        <v>0</v>
      </c>
      <c r="S8214">
        <v>0</v>
      </c>
      <c r="T8214">
        <v>0</v>
      </c>
      <c r="U8214">
        <v>0</v>
      </c>
      <c r="V8214">
        <v>0</v>
      </c>
      <c r="W8214">
        <v>0</v>
      </c>
      <c r="X8214">
        <v>0</v>
      </c>
      <c r="Y8214">
        <v>0</v>
      </c>
      <c r="Z8214">
        <v>0</v>
      </c>
      <c r="AA8214">
        <v>0</v>
      </c>
      <c r="AB8214">
        <v>0</v>
      </c>
      <c r="AC8214">
        <v>0</v>
      </c>
    </row>
    <row r="8215" spans="1:29">
      <c r="A8215" t="s">
        <v>17225</v>
      </c>
      <c r="B8215" t="s">
        <v>19</v>
      </c>
      <c r="C8215">
        <v>0</v>
      </c>
      <c r="D8215">
        <v>0</v>
      </c>
      <c r="E8215">
        <v>0</v>
      </c>
      <c r="F8215">
        <v>0</v>
      </c>
      <c r="G8215">
        <v>0</v>
      </c>
      <c r="H8215">
        <v>0</v>
      </c>
      <c r="I8215">
        <v>0</v>
      </c>
      <c r="J8215">
        <v>0</v>
      </c>
      <c r="K8215">
        <v>0</v>
      </c>
      <c r="L8215">
        <v>0</v>
      </c>
      <c r="M8215">
        <v>0</v>
      </c>
      <c r="N8215">
        <v>0</v>
      </c>
      <c r="O8215">
        <v>0</v>
      </c>
      <c r="P8215">
        <v>0</v>
      </c>
      <c r="Q8215">
        <v>0</v>
      </c>
      <c r="R8215">
        <v>0</v>
      </c>
      <c r="S8215">
        <v>0</v>
      </c>
      <c r="T8215">
        <v>0</v>
      </c>
      <c r="U8215">
        <v>0</v>
      </c>
      <c r="V8215">
        <v>0</v>
      </c>
      <c r="W8215">
        <v>0</v>
      </c>
      <c r="X8215">
        <v>0</v>
      </c>
      <c r="Y8215">
        <v>0</v>
      </c>
      <c r="Z8215">
        <v>0</v>
      </c>
      <c r="AA8215">
        <v>0</v>
      </c>
      <c r="AB8215">
        <v>0</v>
      </c>
      <c r="AC8215">
        <v>0</v>
      </c>
    </row>
    <row r="8216" spans="1:29">
      <c r="A8216" t="s">
        <v>17226</v>
      </c>
      <c r="B8216" t="s">
        <v>19</v>
      </c>
      <c r="C8216">
        <v>0</v>
      </c>
      <c r="D8216">
        <v>0</v>
      </c>
      <c r="E8216">
        <v>0</v>
      </c>
      <c r="F8216">
        <v>0</v>
      </c>
      <c r="G8216">
        <v>0</v>
      </c>
      <c r="H8216">
        <v>0</v>
      </c>
      <c r="I8216">
        <v>0</v>
      </c>
      <c r="J8216">
        <v>0</v>
      </c>
      <c r="K8216">
        <v>0</v>
      </c>
      <c r="L8216">
        <v>0</v>
      </c>
      <c r="M8216">
        <v>0</v>
      </c>
      <c r="N8216">
        <v>0</v>
      </c>
      <c r="O8216">
        <v>0</v>
      </c>
      <c r="P8216">
        <v>0</v>
      </c>
      <c r="Q8216">
        <v>0</v>
      </c>
      <c r="R8216">
        <v>0</v>
      </c>
      <c r="S8216">
        <v>0</v>
      </c>
      <c r="T8216">
        <v>0</v>
      </c>
      <c r="U8216">
        <v>0</v>
      </c>
      <c r="V8216">
        <v>0</v>
      </c>
      <c r="W8216">
        <v>0</v>
      </c>
      <c r="X8216">
        <v>0</v>
      </c>
      <c r="Y8216">
        <v>0</v>
      </c>
      <c r="Z8216">
        <v>0</v>
      </c>
      <c r="AA8216">
        <v>0</v>
      </c>
      <c r="AB8216">
        <v>0</v>
      </c>
      <c r="AC8216">
        <v>0</v>
      </c>
    </row>
    <row r="8217" spans="1:29">
      <c r="A8217" t="s">
        <v>17227</v>
      </c>
      <c r="B8217" t="s">
        <v>19</v>
      </c>
      <c r="C8217" s="2">
        <v>299253000000000</v>
      </c>
      <c r="D8217" s="2">
        <v>301375000000000</v>
      </c>
      <c r="E8217" s="2">
        <v>308125000000000</v>
      </c>
      <c r="F8217" s="2">
        <v>314334000000000</v>
      </c>
      <c r="G8217" s="2">
        <v>319339000000000</v>
      </c>
      <c r="H8217" s="2">
        <v>324783000000000</v>
      </c>
      <c r="I8217" s="2">
        <v>329709000000000</v>
      </c>
      <c r="J8217" s="2">
        <v>333663000000000</v>
      </c>
      <c r="K8217" s="2">
        <v>338342000000000</v>
      </c>
      <c r="L8217" s="2">
        <v>343374000000000</v>
      </c>
      <c r="M8217" s="2">
        <v>348180000000000</v>
      </c>
      <c r="N8217" s="2">
        <v>353542000000000</v>
      </c>
      <c r="O8217" s="2">
        <v>359003000000000</v>
      </c>
      <c r="P8217" s="2">
        <v>364837000000000</v>
      </c>
      <c r="Q8217" s="2">
        <v>371145000000000</v>
      </c>
      <c r="R8217" s="2">
        <v>377473000000000</v>
      </c>
      <c r="S8217" s="2">
        <v>383800000000000</v>
      </c>
      <c r="T8217" s="2">
        <v>390001000000000</v>
      </c>
      <c r="U8217" s="2">
        <v>396770000000000</v>
      </c>
      <c r="V8217" s="2">
        <v>403394000000000</v>
      </c>
      <c r="W8217" s="2">
        <v>409536000000000</v>
      </c>
      <c r="X8217" s="2">
        <v>415551000000000</v>
      </c>
      <c r="Y8217" s="2">
        <v>421458000000000</v>
      </c>
      <c r="Z8217" s="2">
        <v>428483000000000</v>
      </c>
      <c r="AA8217" s="2">
        <v>436035000000000</v>
      </c>
      <c r="AB8217" s="2">
        <v>443260000000000</v>
      </c>
      <c r="AC8217" s="2">
        <v>450390000000000</v>
      </c>
    </row>
    <row r="8218" spans="1:29">
      <c r="A8218" t="s">
        <v>17228</v>
      </c>
      <c r="B8218" t="s">
        <v>19</v>
      </c>
      <c r="C8218">
        <v>0</v>
      </c>
      <c r="D8218">
        <v>0</v>
      </c>
      <c r="E8218">
        <v>0</v>
      </c>
      <c r="F8218">
        <v>0</v>
      </c>
      <c r="G8218">
        <v>0</v>
      </c>
      <c r="H8218">
        <v>0</v>
      </c>
      <c r="I8218">
        <v>0</v>
      </c>
      <c r="J8218">
        <v>0</v>
      </c>
      <c r="K8218">
        <v>0</v>
      </c>
      <c r="L8218">
        <v>0</v>
      </c>
      <c r="M8218">
        <v>0</v>
      </c>
      <c r="N8218">
        <v>0</v>
      </c>
      <c r="O8218">
        <v>0</v>
      </c>
      <c r="P8218">
        <v>0</v>
      </c>
      <c r="Q8218">
        <v>0</v>
      </c>
      <c r="R8218">
        <v>0</v>
      </c>
      <c r="S8218">
        <v>0</v>
      </c>
      <c r="T8218">
        <v>0</v>
      </c>
      <c r="U8218">
        <v>0</v>
      </c>
      <c r="V8218">
        <v>0</v>
      </c>
      <c r="W8218">
        <v>0</v>
      </c>
      <c r="X8218">
        <v>0</v>
      </c>
      <c r="Y8218">
        <v>0</v>
      </c>
      <c r="Z8218">
        <v>0</v>
      </c>
      <c r="AA8218">
        <v>0</v>
      </c>
      <c r="AB8218">
        <v>0</v>
      </c>
      <c r="AC8218">
        <v>0</v>
      </c>
    </row>
    <row r="8219" spans="1:29">
      <c r="A8219" t="s">
        <v>17229</v>
      </c>
      <c r="B8219" t="s">
        <v>19</v>
      </c>
      <c r="C8219">
        <v>0</v>
      </c>
      <c r="D8219">
        <v>0</v>
      </c>
      <c r="E8219">
        <v>0</v>
      </c>
      <c r="F8219">
        <v>0</v>
      </c>
      <c r="G8219">
        <v>0</v>
      </c>
      <c r="H8219">
        <v>0</v>
      </c>
      <c r="I8219">
        <v>0</v>
      </c>
      <c r="J8219">
        <v>0</v>
      </c>
      <c r="K8219">
        <v>0</v>
      </c>
      <c r="L8219">
        <v>0</v>
      </c>
      <c r="M8219">
        <v>0</v>
      </c>
      <c r="N8219">
        <v>0</v>
      </c>
      <c r="O8219">
        <v>0</v>
      </c>
      <c r="P8219">
        <v>0</v>
      </c>
      <c r="Q8219">
        <v>0</v>
      </c>
      <c r="R8219">
        <v>0</v>
      </c>
      <c r="S8219">
        <v>0</v>
      </c>
      <c r="T8219">
        <v>0</v>
      </c>
      <c r="U8219">
        <v>0</v>
      </c>
      <c r="V8219">
        <v>0</v>
      </c>
      <c r="W8219">
        <v>0</v>
      </c>
      <c r="X8219">
        <v>0</v>
      </c>
      <c r="Y8219">
        <v>0</v>
      </c>
      <c r="Z8219">
        <v>0</v>
      </c>
      <c r="AA8219">
        <v>0</v>
      </c>
      <c r="AB8219">
        <v>0</v>
      </c>
      <c r="AC8219">
        <v>0</v>
      </c>
    </row>
    <row r="8220" spans="1:29">
      <c r="A8220" t="s">
        <v>17230</v>
      </c>
      <c r="B8220" t="s">
        <v>19</v>
      </c>
      <c r="C8220">
        <v>0</v>
      </c>
      <c r="D8220">
        <v>0</v>
      </c>
      <c r="E8220">
        <v>0</v>
      </c>
      <c r="F8220">
        <v>0</v>
      </c>
      <c r="G8220">
        <v>0</v>
      </c>
      <c r="H8220">
        <v>0</v>
      </c>
      <c r="I8220">
        <v>0</v>
      </c>
      <c r="J8220">
        <v>0</v>
      </c>
      <c r="K8220">
        <v>0</v>
      </c>
      <c r="L8220">
        <v>0</v>
      </c>
      <c r="M8220">
        <v>0</v>
      </c>
      <c r="N8220">
        <v>0</v>
      </c>
      <c r="O8220">
        <v>0</v>
      </c>
      <c r="P8220">
        <v>0</v>
      </c>
      <c r="Q8220">
        <v>0</v>
      </c>
      <c r="R8220">
        <v>0</v>
      </c>
      <c r="S8220">
        <v>0</v>
      </c>
      <c r="T8220">
        <v>0</v>
      </c>
      <c r="U8220">
        <v>0</v>
      </c>
      <c r="V8220">
        <v>0</v>
      </c>
      <c r="W8220">
        <v>0</v>
      </c>
      <c r="X8220">
        <v>0</v>
      </c>
      <c r="Y8220">
        <v>0</v>
      </c>
      <c r="Z8220">
        <v>0</v>
      </c>
      <c r="AA8220">
        <v>0</v>
      </c>
      <c r="AB8220">
        <v>0</v>
      </c>
      <c r="AC8220">
        <v>0</v>
      </c>
    </row>
    <row r="8221" spans="1:29">
      <c r="A8221" t="s">
        <v>17231</v>
      </c>
      <c r="B8221" t="s">
        <v>19</v>
      </c>
      <c r="C8221">
        <v>0</v>
      </c>
      <c r="D8221">
        <v>0</v>
      </c>
      <c r="E8221">
        <v>0</v>
      </c>
      <c r="F8221">
        <v>0</v>
      </c>
      <c r="G8221">
        <v>0</v>
      </c>
      <c r="H8221">
        <v>0</v>
      </c>
      <c r="I8221">
        <v>0</v>
      </c>
      <c r="J8221">
        <v>0</v>
      </c>
      <c r="K8221">
        <v>0</v>
      </c>
      <c r="L8221">
        <v>0</v>
      </c>
      <c r="M8221">
        <v>0</v>
      </c>
      <c r="N8221">
        <v>0</v>
      </c>
      <c r="O8221">
        <v>0</v>
      </c>
      <c r="P8221">
        <v>0</v>
      </c>
      <c r="Q8221">
        <v>0</v>
      </c>
      <c r="R8221">
        <v>0</v>
      </c>
      <c r="S8221">
        <v>0</v>
      </c>
      <c r="T8221">
        <v>0</v>
      </c>
      <c r="U8221">
        <v>0</v>
      </c>
      <c r="V8221">
        <v>0</v>
      </c>
      <c r="W8221">
        <v>0</v>
      </c>
      <c r="X8221">
        <v>0</v>
      </c>
      <c r="Y8221">
        <v>0</v>
      </c>
      <c r="Z8221">
        <v>0</v>
      </c>
      <c r="AA8221">
        <v>0</v>
      </c>
      <c r="AB8221">
        <v>0</v>
      </c>
      <c r="AC8221">
        <v>0</v>
      </c>
    </row>
    <row r="8222" spans="1:29">
      <c r="A8222" t="s">
        <v>17232</v>
      </c>
      <c r="B8222" t="s">
        <v>19</v>
      </c>
      <c r="C8222">
        <v>0</v>
      </c>
      <c r="D8222">
        <v>0</v>
      </c>
      <c r="E8222">
        <v>0</v>
      </c>
      <c r="F8222">
        <v>0</v>
      </c>
      <c r="G8222">
        <v>0</v>
      </c>
      <c r="H8222">
        <v>0</v>
      </c>
      <c r="I8222">
        <v>0</v>
      </c>
      <c r="J8222">
        <v>0</v>
      </c>
      <c r="K8222">
        <v>0</v>
      </c>
      <c r="L8222">
        <v>0</v>
      </c>
      <c r="M8222">
        <v>0</v>
      </c>
      <c r="N8222">
        <v>0</v>
      </c>
      <c r="O8222">
        <v>0</v>
      </c>
      <c r="P8222">
        <v>0</v>
      </c>
      <c r="Q8222">
        <v>0</v>
      </c>
      <c r="R8222">
        <v>0</v>
      </c>
      <c r="S8222">
        <v>0</v>
      </c>
      <c r="T8222">
        <v>0</v>
      </c>
      <c r="U8222">
        <v>0</v>
      </c>
      <c r="V8222">
        <v>0</v>
      </c>
      <c r="W8222">
        <v>0</v>
      </c>
      <c r="X8222">
        <v>0</v>
      </c>
      <c r="Y8222">
        <v>0</v>
      </c>
      <c r="Z8222">
        <v>0</v>
      </c>
      <c r="AA8222">
        <v>0</v>
      </c>
      <c r="AB8222">
        <v>0</v>
      </c>
      <c r="AC8222">
        <v>0</v>
      </c>
    </row>
    <row r="8223" spans="1:29">
      <c r="A8223" t="s">
        <v>17233</v>
      </c>
      <c r="B8223" t="s">
        <v>19</v>
      </c>
      <c r="C8223">
        <v>0</v>
      </c>
      <c r="D8223">
        <v>0</v>
      </c>
      <c r="E8223">
        <v>0</v>
      </c>
      <c r="F8223">
        <v>0</v>
      </c>
      <c r="G8223">
        <v>0</v>
      </c>
      <c r="H8223">
        <v>0</v>
      </c>
      <c r="I8223">
        <v>0</v>
      </c>
      <c r="J8223">
        <v>0</v>
      </c>
      <c r="K8223">
        <v>0</v>
      </c>
      <c r="L8223">
        <v>0</v>
      </c>
      <c r="M8223">
        <v>0</v>
      </c>
      <c r="N8223">
        <v>0</v>
      </c>
      <c r="O8223">
        <v>0</v>
      </c>
      <c r="P8223">
        <v>0</v>
      </c>
      <c r="Q8223">
        <v>0</v>
      </c>
      <c r="R8223">
        <v>0</v>
      </c>
      <c r="S8223">
        <v>0</v>
      </c>
      <c r="T8223">
        <v>0</v>
      </c>
      <c r="U8223">
        <v>0</v>
      </c>
      <c r="V8223">
        <v>0</v>
      </c>
      <c r="W8223">
        <v>0</v>
      </c>
      <c r="X8223">
        <v>0</v>
      </c>
      <c r="Y8223">
        <v>0</v>
      </c>
      <c r="Z8223">
        <v>0</v>
      </c>
      <c r="AA8223">
        <v>0</v>
      </c>
      <c r="AB8223">
        <v>0</v>
      </c>
      <c r="AC8223">
        <v>0</v>
      </c>
    </row>
    <row r="8224" spans="1:29">
      <c r="A8224" t="s">
        <v>17234</v>
      </c>
      <c r="B8224" t="s">
        <v>19</v>
      </c>
      <c r="C8224">
        <v>0</v>
      </c>
      <c r="D8224">
        <v>0</v>
      </c>
      <c r="E8224">
        <v>0</v>
      </c>
      <c r="F8224">
        <v>0</v>
      </c>
      <c r="G8224">
        <v>0</v>
      </c>
      <c r="H8224">
        <v>0</v>
      </c>
      <c r="I8224">
        <v>0</v>
      </c>
      <c r="J8224">
        <v>0</v>
      </c>
      <c r="K8224">
        <v>0</v>
      </c>
      <c r="L8224">
        <v>0</v>
      </c>
      <c r="M8224">
        <v>0</v>
      </c>
      <c r="N8224">
        <v>0</v>
      </c>
      <c r="O8224">
        <v>0</v>
      </c>
      <c r="P8224">
        <v>0</v>
      </c>
      <c r="Q8224">
        <v>0</v>
      </c>
      <c r="R8224">
        <v>0</v>
      </c>
      <c r="S8224">
        <v>0</v>
      </c>
      <c r="T8224">
        <v>0</v>
      </c>
      <c r="U8224">
        <v>0</v>
      </c>
      <c r="V8224">
        <v>0</v>
      </c>
      <c r="W8224">
        <v>0</v>
      </c>
      <c r="X8224">
        <v>0</v>
      </c>
      <c r="Y8224">
        <v>0</v>
      </c>
      <c r="Z8224">
        <v>0</v>
      </c>
      <c r="AA8224">
        <v>0</v>
      </c>
      <c r="AB8224">
        <v>0</v>
      </c>
      <c r="AC8224">
        <v>0</v>
      </c>
    </row>
    <row r="8225" spans="1:29">
      <c r="A8225" t="s">
        <v>17235</v>
      </c>
      <c r="B8225" t="s">
        <v>19</v>
      </c>
      <c r="C8225">
        <v>0</v>
      </c>
      <c r="D8225">
        <v>0</v>
      </c>
      <c r="E8225">
        <v>0</v>
      </c>
      <c r="F8225">
        <v>0</v>
      </c>
      <c r="G8225">
        <v>0</v>
      </c>
      <c r="H8225">
        <v>0</v>
      </c>
      <c r="I8225">
        <v>0</v>
      </c>
      <c r="J8225">
        <v>0</v>
      </c>
      <c r="K8225">
        <v>0</v>
      </c>
      <c r="L8225">
        <v>0</v>
      </c>
      <c r="M8225">
        <v>0</v>
      </c>
      <c r="N8225">
        <v>0</v>
      </c>
      <c r="O8225">
        <v>0</v>
      </c>
      <c r="P8225">
        <v>0</v>
      </c>
      <c r="Q8225">
        <v>0</v>
      </c>
      <c r="R8225">
        <v>0</v>
      </c>
      <c r="S8225">
        <v>0</v>
      </c>
      <c r="T8225">
        <v>0</v>
      </c>
      <c r="U8225">
        <v>0</v>
      </c>
      <c r="V8225">
        <v>0</v>
      </c>
      <c r="W8225">
        <v>0</v>
      </c>
      <c r="X8225">
        <v>0</v>
      </c>
      <c r="Y8225">
        <v>0</v>
      </c>
      <c r="Z8225">
        <v>0</v>
      </c>
      <c r="AA8225">
        <v>0</v>
      </c>
      <c r="AB8225">
        <v>0</v>
      </c>
      <c r="AC8225">
        <v>0</v>
      </c>
    </row>
    <row r="8226" spans="1:29">
      <c r="A8226" t="s">
        <v>17236</v>
      </c>
      <c r="B8226" t="s">
        <v>19</v>
      </c>
      <c r="C8226">
        <v>0</v>
      </c>
      <c r="D8226">
        <v>0</v>
      </c>
      <c r="E8226">
        <v>0</v>
      </c>
      <c r="F8226">
        <v>0</v>
      </c>
      <c r="G8226">
        <v>0</v>
      </c>
      <c r="H8226">
        <v>0</v>
      </c>
      <c r="I8226">
        <v>0</v>
      </c>
      <c r="J8226">
        <v>0</v>
      </c>
      <c r="K8226">
        <v>0</v>
      </c>
      <c r="L8226">
        <v>0</v>
      </c>
      <c r="M8226">
        <v>0</v>
      </c>
      <c r="N8226">
        <v>0</v>
      </c>
      <c r="O8226">
        <v>0</v>
      </c>
      <c r="P8226">
        <v>0</v>
      </c>
      <c r="Q8226">
        <v>0</v>
      </c>
      <c r="R8226">
        <v>0</v>
      </c>
      <c r="S8226">
        <v>0</v>
      </c>
      <c r="T8226">
        <v>0</v>
      </c>
      <c r="U8226">
        <v>0</v>
      </c>
      <c r="V8226">
        <v>0</v>
      </c>
      <c r="W8226">
        <v>0</v>
      </c>
      <c r="X8226">
        <v>0</v>
      </c>
      <c r="Y8226">
        <v>0</v>
      </c>
      <c r="Z8226">
        <v>0</v>
      </c>
      <c r="AA8226">
        <v>0</v>
      </c>
      <c r="AB8226">
        <v>0</v>
      </c>
      <c r="AC8226">
        <v>0</v>
      </c>
    </row>
    <row r="8227" spans="1:29">
      <c r="A8227" t="s">
        <v>17237</v>
      </c>
      <c r="B8227" t="s">
        <v>19</v>
      </c>
      <c r="C8227">
        <v>0</v>
      </c>
      <c r="D8227">
        <v>0</v>
      </c>
      <c r="E8227">
        <v>0</v>
      </c>
      <c r="F8227">
        <v>0</v>
      </c>
      <c r="G8227">
        <v>0</v>
      </c>
      <c r="H8227">
        <v>0</v>
      </c>
      <c r="I8227">
        <v>0</v>
      </c>
      <c r="J8227">
        <v>0</v>
      </c>
      <c r="K8227">
        <v>0</v>
      </c>
      <c r="L8227">
        <v>0</v>
      </c>
      <c r="M8227">
        <v>0</v>
      </c>
      <c r="N8227">
        <v>0</v>
      </c>
      <c r="O8227">
        <v>0</v>
      </c>
      <c r="P8227">
        <v>0</v>
      </c>
      <c r="Q8227">
        <v>0</v>
      </c>
      <c r="R8227">
        <v>0</v>
      </c>
      <c r="S8227">
        <v>0</v>
      </c>
      <c r="T8227">
        <v>0</v>
      </c>
      <c r="U8227">
        <v>0</v>
      </c>
      <c r="V8227">
        <v>0</v>
      </c>
      <c r="W8227">
        <v>0</v>
      </c>
      <c r="X8227">
        <v>0</v>
      </c>
      <c r="Y8227">
        <v>0</v>
      </c>
      <c r="Z8227">
        <v>0</v>
      </c>
      <c r="AA8227">
        <v>0</v>
      </c>
      <c r="AB8227">
        <v>0</v>
      </c>
      <c r="AC8227">
        <v>0</v>
      </c>
    </row>
    <row r="8228" spans="1:29">
      <c r="A8228" t="s">
        <v>17238</v>
      </c>
      <c r="B8228" t="s">
        <v>19</v>
      </c>
      <c r="C8228">
        <v>0</v>
      </c>
      <c r="D8228">
        <v>0</v>
      </c>
      <c r="E8228">
        <v>0</v>
      </c>
      <c r="F8228">
        <v>0</v>
      </c>
      <c r="G8228">
        <v>0</v>
      </c>
      <c r="H8228">
        <v>0</v>
      </c>
      <c r="I8228">
        <v>0</v>
      </c>
      <c r="J8228">
        <v>0</v>
      </c>
      <c r="K8228">
        <v>0</v>
      </c>
      <c r="L8228">
        <v>0</v>
      </c>
      <c r="M8228">
        <v>0</v>
      </c>
      <c r="N8228">
        <v>0</v>
      </c>
      <c r="O8228">
        <v>0</v>
      </c>
      <c r="P8228">
        <v>0</v>
      </c>
      <c r="Q8228">
        <v>0</v>
      </c>
      <c r="R8228">
        <v>0</v>
      </c>
      <c r="S8228">
        <v>0</v>
      </c>
      <c r="T8228">
        <v>0</v>
      </c>
      <c r="U8228">
        <v>0</v>
      </c>
      <c r="V8228">
        <v>0</v>
      </c>
      <c r="W8228">
        <v>0</v>
      </c>
      <c r="X8228">
        <v>0</v>
      </c>
      <c r="Y8228">
        <v>0</v>
      </c>
      <c r="Z8228">
        <v>0</v>
      </c>
      <c r="AA8228">
        <v>0</v>
      </c>
      <c r="AB8228">
        <v>0</v>
      </c>
      <c r="AC8228">
        <v>0</v>
      </c>
    </row>
    <row r="8229" spans="1:29">
      <c r="A8229" t="s">
        <v>17239</v>
      </c>
      <c r="B8229" t="s">
        <v>19</v>
      </c>
      <c r="C8229">
        <v>0</v>
      </c>
      <c r="D8229">
        <v>0</v>
      </c>
      <c r="E8229">
        <v>0</v>
      </c>
      <c r="F8229">
        <v>0</v>
      </c>
      <c r="G8229">
        <v>0</v>
      </c>
      <c r="H8229">
        <v>0</v>
      </c>
      <c r="I8229">
        <v>0</v>
      </c>
      <c r="J8229">
        <v>0</v>
      </c>
      <c r="K8229">
        <v>0</v>
      </c>
      <c r="L8229">
        <v>0</v>
      </c>
      <c r="M8229">
        <v>0</v>
      </c>
      <c r="N8229">
        <v>0</v>
      </c>
      <c r="O8229">
        <v>0</v>
      </c>
      <c r="P8229">
        <v>0</v>
      </c>
      <c r="Q8229">
        <v>0</v>
      </c>
      <c r="R8229">
        <v>0</v>
      </c>
      <c r="S8229">
        <v>0</v>
      </c>
      <c r="T8229">
        <v>0</v>
      </c>
      <c r="U8229">
        <v>0</v>
      </c>
      <c r="V8229">
        <v>0</v>
      </c>
      <c r="W8229">
        <v>0</v>
      </c>
      <c r="X8229">
        <v>0</v>
      </c>
      <c r="Y8229">
        <v>0</v>
      </c>
      <c r="Z8229">
        <v>0</v>
      </c>
      <c r="AA8229">
        <v>0</v>
      </c>
      <c r="AB8229">
        <v>0</v>
      </c>
      <c r="AC8229">
        <v>0</v>
      </c>
    </row>
    <row r="8230" spans="1:29">
      <c r="A8230" t="s">
        <v>17240</v>
      </c>
      <c r="B8230" t="s">
        <v>19</v>
      </c>
      <c r="C8230">
        <v>0</v>
      </c>
      <c r="D8230">
        <v>0</v>
      </c>
      <c r="E8230">
        <v>0</v>
      </c>
      <c r="F8230">
        <v>0</v>
      </c>
      <c r="G8230">
        <v>0</v>
      </c>
      <c r="H8230">
        <v>0</v>
      </c>
      <c r="I8230">
        <v>0</v>
      </c>
      <c r="J8230">
        <v>0</v>
      </c>
      <c r="K8230">
        <v>0</v>
      </c>
      <c r="L8230">
        <v>0</v>
      </c>
      <c r="M8230">
        <v>0</v>
      </c>
      <c r="N8230">
        <v>0</v>
      </c>
      <c r="O8230">
        <v>0</v>
      </c>
      <c r="P8230">
        <v>0</v>
      </c>
      <c r="Q8230">
        <v>0</v>
      </c>
      <c r="R8230">
        <v>0</v>
      </c>
      <c r="S8230">
        <v>0</v>
      </c>
      <c r="T8230">
        <v>0</v>
      </c>
      <c r="U8230">
        <v>0</v>
      </c>
      <c r="V8230">
        <v>0</v>
      </c>
      <c r="W8230">
        <v>0</v>
      </c>
      <c r="X8230">
        <v>0</v>
      </c>
      <c r="Y8230">
        <v>0</v>
      </c>
      <c r="Z8230">
        <v>0</v>
      </c>
      <c r="AA8230">
        <v>0</v>
      </c>
      <c r="AB8230">
        <v>0</v>
      </c>
      <c r="AC8230">
        <v>0</v>
      </c>
    </row>
    <row r="8231" spans="1:29">
      <c r="A8231" t="s">
        <v>17241</v>
      </c>
      <c r="B8231" t="s">
        <v>19</v>
      </c>
      <c r="C8231">
        <v>0</v>
      </c>
      <c r="D8231">
        <v>0</v>
      </c>
      <c r="E8231">
        <v>0</v>
      </c>
      <c r="F8231">
        <v>0</v>
      </c>
      <c r="G8231">
        <v>0</v>
      </c>
      <c r="H8231">
        <v>0</v>
      </c>
      <c r="I8231">
        <v>0</v>
      </c>
      <c r="J8231">
        <v>0</v>
      </c>
      <c r="K8231">
        <v>0</v>
      </c>
      <c r="L8231">
        <v>0</v>
      </c>
      <c r="M8231">
        <v>0</v>
      </c>
      <c r="N8231">
        <v>0</v>
      </c>
      <c r="O8231">
        <v>0</v>
      </c>
      <c r="P8231">
        <v>0</v>
      </c>
      <c r="Q8231">
        <v>0</v>
      </c>
      <c r="R8231">
        <v>0</v>
      </c>
      <c r="S8231">
        <v>0</v>
      </c>
      <c r="T8231">
        <v>0</v>
      </c>
      <c r="U8231">
        <v>0</v>
      </c>
      <c r="V8231">
        <v>0</v>
      </c>
      <c r="W8231">
        <v>0</v>
      </c>
      <c r="X8231">
        <v>0</v>
      </c>
      <c r="Y8231">
        <v>0</v>
      </c>
      <c r="Z8231">
        <v>0</v>
      </c>
      <c r="AA8231">
        <v>0</v>
      </c>
      <c r="AB8231">
        <v>0</v>
      </c>
      <c r="AC8231">
        <v>0</v>
      </c>
    </row>
    <row r="8232" spans="1:29">
      <c r="A8232" t="s">
        <v>17242</v>
      </c>
      <c r="B8232" t="s">
        <v>19</v>
      </c>
      <c r="C8232">
        <v>0</v>
      </c>
      <c r="D8232">
        <v>0</v>
      </c>
      <c r="E8232">
        <v>0</v>
      </c>
      <c r="F8232">
        <v>0</v>
      </c>
      <c r="G8232">
        <v>0</v>
      </c>
      <c r="H8232">
        <v>0</v>
      </c>
      <c r="I8232">
        <v>0</v>
      </c>
      <c r="J8232">
        <v>0</v>
      </c>
      <c r="K8232">
        <v>0</v>
      </c>
      <c r="L8232">
        <v>0</v>
      </c>
      <c r="M8232">
        <v>0</v>
      </c>
      <c r="N8232">
        <v>0</v>
      </c>
      <c r="O8232">
        <v>0</v>
      </c>
      <c r="P8232">
        <v>0</v>
      </c>
      <c r="Q8232">
        <v>0</v>
      </c>
      <c r="R8232">
        <v>0</v>
      </c>
      <c r="S8232">
        <v>0</v>
      </c>
      <c r="T8232">
        <v>0</v>
      </c>
      <c r="U8232">
        <v>0</v>
      </c>
      <c r="V8232">
        <v>0</v>
      </c>
      <c r="W8232">
        <v>0</v>
      </c>
      <c r="X8232">
        <v>0</v>
      </c>
      <c r="Y8232">
        <v>0</v>
      </c>
      <c r="Z8232">
        <v>0</v>
      </c>
      <c r="AA8232">
        <v>0</v>
      </c>
      <c r="AB8232">
        <v>0</v>
      </c>
      <c r="AC8232">
        <v>0</v>
      </c>
    </row>
    <row r="8233" spans="1:29">
      <c r="A8233" t="s">
        <v>17243</v>
      </c>
      <c r="B8233" t="s">
        <v>19</v>
      </c>
      <c r="C8233">
        <v>0</v>
      </c>
      <c r="D8233">
        <v>0</v>
      </c>
      <c r="E8233">
        <v>0</v>
      </c>
      <c r="F8233">
        <v>0</v>
      </c>
      <c r="G8233">
        <v>0</v>
      </c>
      <c r="H8233">
        <v>0</v>
      </c>
      <c r="I8233">
        <v>0</v>
      </c>
      <c r="J8233">
        <v>0</v>
      </c>
      <c r="K8233">
        <v>0</v>
      </c>
      <c r="L8233">
        <v>0</v>
      </c>
      <c r="M8233">
        <v>0</v>
      </c>
      <c r="N8233">
        <v>0</v>
      </c>
      <c r="O8233">
        <v>0</v>
      </c>
      <c r="P8233">
        <v>0</v>
      </c>
      <c r="Q8233">
        <v>0</v>
      </c>
      <c r="R8233">
        <v>0</v>
      </c>
      <c r="S8233">
        <v>0</v>
      </c>
      <c r="T8233">
        <v>0</v>
      </c>
      <c r="U8233">
        <v>0</v>
      </c>
      <c r="V8233">
        <v>0</v>
      </c>
      <c r="W8233">
        <v>0</v>
      </c>
      <c r="X8233">
        <v>0</v>
      </c>
      <c r="Y8233">
        <v>0</v>
      </c>
      <c r="Z8233">
        <v>0</v>
      </c>
      <c r="AA8233">
        <v>0</v>
      </c>
      <c r="AB8233">
        <v>0</v>
      </c>
      <c r="AC8233">
        <v>0</v>
      </c>
    </row>
    <row r="8234" spans="1:29">
      <c r="A8234" t="s">
        <v>17244</v>
      </c>
      <c r="B8234" t="s">
        <v>19</v>
      </c>
      <c r="C8234">
        <v>0</v>
      </c>
      <c r="D8234">
        <v>0</v>
      </c>
      <c r="E8234">
        <v>0</v>
      </c>
      <c r="F8234">
        <v>0</v>
      </c>
      <c r="G8234">
        <v>0</v>
      </c>
      <c r="H8234">
        <v>0</v>
      </c>
      <c r="I8234">
        <v>0</v>
      </c>
      <c r="J8234">
        <v>0</v>
      </c>
      <c r="K8234">
        <v>0</v>
      </c>
      <c r="L8234">
        <v>0</v>
      </c>
      <c r="M8234">
        <v>0</v>
      </c>
      <c r="N8234">
        <v>0</v>
      </c>
      <c r="O8234">
        <v>0</v>
      </c>
      <c r="P8234">
        <v>0</v>
      </c>
      <c r="Q8234">
        <v>0</v>
      </c>
      <c r="R8234">
        <v>0</v>
      </c>
      <c r="S8234">
        <v>0</v>
      </c>
      <c r="T8234">
        <v>0</v>
      </c>
      <c r="U8234">
        <v>0</v>
      </c>
      <c r="V8234">
        <v>0</v>
      </c>
      <c r="W8234">
        <v>0</v>
      </c>
      <c r="X8234">
        <v>0</v>
      </c>
      <c r="Y8234">
        <v>0</v>
      </c>
      <c r="Z8234">
        <v>0</v>
      </c>
      <c r="AA8234">
        <v>0</v>
      </c>
      <c r="AB8234">
        <v>0</v>
      </c>
      <c r="AC8234">
        <v>0</v>
      </c>
    </row>
    <row r="8235" spans="1:29">
      <c r="A8235" t="s">
        <v>17245</v>
      </c>
      <c r="B8235" t="s">
        <v>19</v>
      </c>
      <c r="C8235">
        <v>0</v>
      </c>
      <c r="D8235">
        <v>0</v>
      </c>
      <c r="E8235">
        <v>0</v>
      </c>
      <c r="F8235">
        <v>0</v>
      </c>
      <c r="G8235">
        <v>0</v>
      </c>
      <c r="H8235">
        <v>0</v>
      </c>
      <c r="I8235">
        <v>0</v>
      </c>
      <c r="J8235">
        <v>0</v>
      </c>
      <c r="K8235">
        <v>0</v>
      </c>
      <c r="L8235">
        <v>0</v>
      </c>
      <c r="M8235">
        <v>0</v>
      </c>
      <c r="N8235">
        <v>0</v>
      </c>
      <c r="O8235">
        <v>0</v>
      </c>
      <c r="P8235">
        <v>0</v>
      </c>
      <c r="Q8235">
        <v>0</v>
      </c>
      <c r="R8235">
        <v>0</v>
      </c>
      <c r="S8235">
        <v>0</v>
      </c>
      <c r="T8235">
        <v>0</v>
      </c>
      <c r="U8235">
        <v>0</v>
      </c>
      <c r="V8235">
        <v>0</v>
      </c>
      <c r="W8235">
        <v>0</v>
      </c>
      <c r="X8235">
        <v>0</v>
      </c>
      <c r="Y8235">
        <v>0</v>
      </c>
      <c r="Z8235">
        <v>0</v>
      </c>
      <c r="AA8235">
        <v>0</v>
      </c>
      <c r="AB8235">
        <v>0</v>
      </c>
      <c r="AC8235">
        <v>0</v>
      </c>
    </row>
    <row r="8236" spans="1:29">
      <c r="A8236" t="s">
        <v>17246</v>
      </c>
      <c r="B8236" t="s">
        <v>19</v>
      </c>
      <c r="C8236">
        <v>0</v>
      </c>
      <c r="D8236">
        <v>0</v>
      </c>
      <c r="E8236">
        <v>0</v>
      </c>
      <c r="F8236">
        <v>0</v>
      </c>
      <c r="G8236">
        <v>0</v>
      </c>
      <c r="H8236">
        <v>0</v>
      </c>
      <c r="I8236">
        <v>0</v>
      </c>
      <c r="J8236">
        <v>0</v>
      </c>
      <c r="K8236">
        <v>0</v>
      </c>
      <c r="L8236">
        <v>0</v>
      </c>
      <c r="M8236">
        <v>0</v>
      </c>
      <c r="N8236">
        <v>0</v>
      </c>
      <c r="O8236">
        <v>0</v>
      </c>
      <c r="P8236">
        <v>0</v>
      </c>
      <c r="Q8236">
        <v>0</v>
      </c>
      <c r="R8236">
        <v>0</v>
      </c>
      <c r="S8236">
        <v>0</v>
      </c>
      <c r="T8236">
        <v>0</v>
      </c>
      <c r="U8236">
        <v>0</v>
      </c>
      <c r="V8236">
        <v>0</v>
      </c>
      <c r="W8236">
        <v>0</v>
      </c>
      <c r="X8236">
        <v>0</v>
      </c>
      <c r="Y8236">
        <v>0</v>
      </c>
      <c r="Z8236">
        <v>0</v>
      </c>
      <c r="AA8236">
        <v>0</v>
      </c>
      <c r="AB8236">
        <v>0</v>
      </c>
      <c r="AC8236">
        <v>0</v>
      </c>
    </row>
    <row r="8237" spans="1:29">
      <c r="A8237" t="s">
        <v>17247</v>
      </c>
      <c r="B8237" t="s">
        <v>19</v>
      </c>
      <c r="C8237">
        <v>0</v>
      </c>
      <c r="D8237">
        <v>0</v>
      </c>
      <c r="E8237">
        <v>0</v>
      </c>
      <c r="F8237">
        <v>0</v>
      </c>
      <c r="G8237">
        <v>0</v>
      </c>
      <c r="H8237">
        <v>0</v>
      </c>
      <c r="I8237">
        <v>0</v>
      </c>
      <c r="J8237">
        <v>0</v>
      </c>
      <c r="K8237">
        <v>0</v>
      </c>
      <c r="L8237">
        <v>0</v>
      </c>
      <c r="M8237">
        <v>0</v>
      </c>
      <c r="N8237">
        <v>0</v>
      </c>
      <c r="O8237">
        <v>0</v>
      </c>
      <c r="P8237">
        <v>0</v>
      </c>
      <c r="Q8237">
        <v>0</v>
      </c>
      <c r="R8237">
        <v>0</v>
      </c>
      <c r="S8237">
        <v>0</v>
      </c>
      <c r="T8237">
        <v>0</v>
      </c>
      <c r="U8237">
        <v>0</v>
      </c>
      <c r="V8237">
        <v>0</v>
      </c>
      <c r="W8237">
        <v>0</v>
      </c>
      <c r="X8237">
        <v>0</v>
      </c>
      <c r="Y8237">
        <v>0</v>
      </c>
      <c r="Z8237">
        <v>0</v>
      </c>
      <c r="AA8237">
        <v>0</v>
      </c>
      <c r="AB8237">
        <v>0</v>
      </c>
      <c r="AC8237">
        <v>0</v>
      </c>
    </row>
    <row r="8238" spans="1:29">
      <c r="A8238" t="s">
        <v>17248</v>
      </c>
      <c r="B8238" t="s">
        <v>19</v>
      </c>
      <c r="C8238">
        <v>0</v>
      </c>
      <c r="D8238">
        <v>0</v>
      </c>
      <c r="E8238">
        <v>0</v>
      </c>
      <c r="F8238">
        <v>0</v>
      </c>
      <c r="G8238">
        <v>0</v>
      </c>
      <c r="H8238">
        <v>0</v>
      </c>
      <c r="I8238">
        <v>0</v>
      </c>
      <c r="J8238">
        <v>0</v>
      </c>
      <c r="K8238">
        <v>0</v>
      </c>
      <c r="L8238">
        <v>0</v>
      </c>
      <c r="M8238">
        <v>0</v>
      </c>
      <c r="N8238">
        <v>0</v>
      </c>
      <c r="O8238">
        <v>0</v>
      </c>
      <c r="P8238">
        <v>0</v>
      </c>
      <c r="Q8238">
        <v>0</v>
      </c>
      <c r="R8238">
        <v>0</v>
      </c>
      <c r="S8238">
        <v>0</v>
      </c>
      <c r="T8238">
        <v>0</v>
      </c>
      <c r="U8238">
        <v>0</v>
      </c>
      <c r="V8238">
        <v>0</v>
      </c>
      <c r="W8238">
        <v>0</v>
      </c>
      <c r="X8238">
        <v>0</v>
      </c>
      <c r="Y8238">
        <v>0</v>
      </c>
      <c r="Z8238">
        <v>0</v>
      </c>
      <c r="AA8238">
        <v>0</v>
      </c>
      <c r="AB8238">
        <v>0</v>
      </c>
      <c r="AC8238">
        <v>0</v>
      </c>
    </row>
    <row r="8239" spans="1:29">
      <c r="A8239" t="s">
        <v>17249</v>
      </c>
      <c r="B8239" t="s">
        <v>19</v>
      </c>
      <c r="C8239">
        <v>0</v>
      </c>
      <c r="D8239">
        <v>0</v>
      </c>
      <c r="E8239">
        <v>0</v>
      </c>
      <c r="F8239">
        <v>0</v>
      </c>
      <c r="G8239">
        <v>0</v>
      </c>
      <c r="H8239">
        <v>0</v>
      </c>
      <c r="I8239">
        <v>0</v>
      </c>
      <c r="J8239">
        <v>0</v>
      </c>
      <c r="K8239">
        <v>0</v>
      </c>
      <c r="L8239">
        <v>0</v>
      </c>
      <c r="M8239">
        <v>0</v>
      </c>
      <c r="N8239">
        <v>0</v>
      </c>
      <c r="O8239">
        <v>0</v>
      </c>
      <c r="P8239">
        <v>0</v>
      </c>
      <c r="Q8239">
        <v>0</v>
      </c>
      <c r="R8239">
        <v>0</v>
      </c>
      <c r="S8239">
        <v>0</v>
      </c>
      <c r="T8239">
        <v>0</v>
      </c>
      <c r="U8239">
        <v>0</v>
      </c>
      <c r="V8239">
        <v>0</v>
      </c>
      <c r="W8239">
        <v>0</v>
      </c>
      <c r="X8239">
        <v>0</v>
      </c>
      <c r="Y8239">
        <v>0</v>
      </c>
      <c r="Z8239">
        <v>0</v>
      </c>
      <c r="AA8239">
        <v>0</v>
      </c>
      <c r="AB8239">
        <v>0</v>
      </c>
      <c r="AC8239">
        <v>0</v>
      </c>
    </row>
    <row r="8240" spans="1:29">
      <c r="A8240" t="s">
        <v>17250</v>
      </c>
      <c r="B8240" t="s">
        <v>19</v>
      </c>
      <c r="C8240">
        <v>0</v>
      </c>
      <c r="D8240">
        <v>0</v>
      </c>
      <c r="E8240">
        <v>0</v>
      </c>
      <c r="F8240">
        <v>0</v>
      </c>
      <c r="G8240">
        <v>0</v>
      </c>
      <c r="H8240">
        <v>0</v>
      </c>
      <c r="I8240">
        <v>0</v>
      </c>
      <c r="J8240">
        <v>0</v>
      </c>
      <c r="K8240">
        <v>0</v>
      </c>
      <c r="L8240">
        <v>0</v>
      </c>
      <c r="M8240">
        <v>0</v>
      </c>
      <c r="N8240">
        <v>0</v>
      </c>
      <c r="O8240">
        <v>0</v>
      </c>
      <c r="P8240">
        <v>0</v>
      </c>
      <c r="Q8240">
        <v>0</v>
      </c>
      <c r="R8240">
        <v>0</v>
      </c>
      <c r="S8240">
        <v>0</v>
      </c>
      <c r="T8240">
        <v>0</v>
      </c>
      <c r="U8240">
        <v>0</v>
      </c>
      <c r="V8240">
        <v>0</v>
      </c>
      <c r="W8240">
        <v>0</v>
      </c>
      <c r="X8240">
        <v>0</v>
      </c>
      <c r="Y8240">
        <v>0</v>
      </c>
      <c r="Z8240">
        <v>0</v>
      </c>
      <c r="AA8240">
        <v>0</v>
      </c>
      <c r="AB8240">
        <v>0</v>
      </c>
      <c r="AC8240">
        <v>0</v>
      </c>
    </row>
    <row r="8241" spans="1:29">
      <c r="A8241" t="s">
        <v>17251</v>
      </c>
      <c r="B8241" t="s">
        <v>19</v>
      </c>
      <c r="C8241">
        <v>0</v>
      </c>
      <c r="D8241">
        <v>0</v>
      </c>
      <c r="E8241">
        <v>0</v>
      </c>
      <c r="F8241">
        <v>0</v>
      </c>
      <c r="G8241">
        <v>0</v>
      </c>
      <c r="H8241">
        <v>0</v>
      </c>
      <c r="I8241">
        <v>0</v>
      </c>
      <c r="J8241">
        <v>0</v>
      </c>
      <c r="K8241">
        <v>0</v>
      </c>
      <c r="L8241">
        <v>0</v>
      </c>
      <c r="M8241">
        <v>0</v>
      </c>
      <c r="N8241">
        <v>0</v>
      </c>
      <c r="O8241">
        <v>0</v>
      </c>
      <c r="P8241">
        <v>0</v>
      </c>
      <c r="Q8241">
        <v>0</v>
      </c>
      <c r="R8241">
        <v>0</v>
      </c>
      <c r="S8241">
        <v>0</v>
      </c>
      <c r="T8241">
        <v>0</v>
      </c>
      <c r="U8241">
        <v>0</v>
      </c>
      <c r="V8241">
        <v>0</v>
      </c>
      <c r="W8241">
        <v>0</v>
      </c>
      <c r="X8241">
        <v>0</v>
      </c>
      <c r="Y8241">
        <v>0</v>
      </c>
      <c r="Z8241">
        <v>0</v>
      </c>
      <c r="AA8241">
        <v>0</v>
      </c>
      <c r="AB8241">
        <v>0</v>
      </c>
      <c r="AC8241">
        <v>0</v>
      </c>
    </row>
    <row r="8242" spans="1:29">
      <c r="A8242" t="s">
        <v>17252</v>
      </c>
      <c r="B8242" t="s">
        <v>19</v>
      </c>
      <c r="C8242">
        <v>0</v>
      </c>
      <c r="D8242">
        <v>0</v>
      </c>
      <c r="E8242">
        <v>0</v>
      </c>
      <c r="F8242">
        <v>0</v>
      </c>
      <c r="G8242">
        <v>0</v>
      </c>
      <c r="H8242">
        <v>0</v>
      </c>
      <c r="I8242">
        <v>0</v>
      </c>
      <c r="J8242">
        <v>0</v>
      </c>
      <c r="K8242">
        <v>0</v>
      </c>
      <c r="L8242">
        <v>0</v>
      </c>
      <c r="M8242">
        <v>0</v>
      </c>
      <c r="N8242">
        <v>0</v>
      </c>
      <c r="O8242">
        <v>0</v>
      </c>
      <c r="P8242">
        <v>0</v>
      </c>
      <c r="Q8242">
        <v>0</v>
      </c>
      <c r="R8242">
        <v>0</v>
      </c>
      <c r="S8242">
        <v>0</v>
      </c>
      <c r="T8242">
        <v>0</v>
      </c>
      <c r="U8242">
        <v>0</v>
      </c>
      <c r="V8242">
        <v>0</v>
      </c>
      <c r="W8242">
        <v>0</v>
      </c>
      <c r="X8242">
        <v>0</v>
      </c>
      <c r="Y8242">
        <v>0</v>
      </c>
      <c r="Z8242">
        <v>0</v>
      </c>
      <c r="AA8242">
        <v>0</v>
      </c>
      <c r="AB8242">
        <v>0</v>
      </c>
      <c r="AC8242">
        <v>0</v>
      </c>
    </row>
    <row r="8243" spans="1:29">
      <c r="A8243" t="s">
        <v>17253</v>
      </c>
      <c r="B8243" t="s">
        <v>19</v>
      </c>
      <c r="C8243">
        <v>0</v>
      </c>
      <c r="D8243">
        <v>0</v>
      </c>
      <c r="E8243">
        <v>0</v>
      </c>
      <c r="F8243">
        <v>0</v>
      </c>
      <c r="G8243">
        <v>0</v>
      </c>
      <c r="H8243">
        <v>0</v>
      </c>
      <c r="I8243">
        <v>0</v>
      </c>
      <c r="J8243">
        <v>0</v>
      </c>
      <c r="K8243">
        <v>0</v>
      </c>
      <c r="L8243">
        <v>0</v>
      </c>
      <c r="M8243">
        <v>0</v>
      </c>
      <c r="N8243">
        <v>0</v>
      </c>
      <c r="O8243">
        <v>0</v>
      </c>
      <c r="P8243">
        <v>0</v>
      </c>
      <c r="Q8243">
        <v>0</v>
      </c>
      <c r="R8243">
        <v>0</v>
      </c>
      <c r="S8243">
        <v>0</v>
      </c>
      <c r="T8243">
        <v>0</v>
      </c>
      <c r="U8243">
        <v>0</v>
      </c>
      <c r="V8243">
        <v>0</v>
      </c>
      <c r="W8243">
        <v>0</v>
      </c>
      <c r="X8243">
        <v>0</v>
      </c>
      <c r="Y8243">
        <v>0</v>
      </c>
      <c r="Z8243">
        <v>0</v>
      </c>
      <c r="AA8243">
        <v>0</v>
      </c>
      <c r="AB8243">
        <v>0</v>
      </c>
      <c r="AC8243">
        <v>0</v>
      </c>
    </row>
    <row r="8244" spans="1:29">
      <c r="A8244" t="s">
        <v>17254</v>
      </c>
      <c r="B8244" t="s">
        <v>19</v>
      </c>
      <c r="C8244">
        <v>0</v>
      </c>
      <c r="D8244">
        <v>0</v>
      </c>
      <c r="E8244">
        <v>0</v>
      </c>
      <c r="F8244">
        <v>0</v>
      </c>
      <c r="G8244">
        <v>0</v>
      </c>
      <c r="H8244">
        <v>0</v>
      </c>
      <c r="I8244">
        <v>0</v>
      </c>
      <c r="J8244">
        <v>0</v>
      </c>
      <c r="K8244">
        <v>0</v>
      </c>
      <c r="L8244">
        <v>0</v>
      </c>
      <c r="M8244">
        <v>0</v>
      </c>
      <c r="N8244">
        <v>0</v>
      </c>
      <c r="O8244">
        <v>0</v>
      </c>
      <c r="P8244">
        <v>0</v>
      </c>
      <c r="Q8244">
        <v>0</v>
      </c>
      <c r="R8244">
        <v>0</v>
      </c>
      <c r="S8244">
        <v>0</v>
      </c>
      <c r="T8244">
        <v>0</v>
      </c>
      <c r="U8244">
        <v>0</v>
      </c>
      <c r="V8244">
        <v>0</v>
      </c>
      <c r="W8244">
        <v>0</v>
      </c>
      <c r="X8244">
        <v>0</v>
      </c>
      <c r="Y8244">
        <v>0</v>
      </c>
      <c r="Z8244">
        <v>0</v>
      </c>
      <c r="AA8244">
        <v>0</v>
      </c>
      <c r="AB8244">
        <v>0</v>
      </c>
      <c r="AC8244">
        <v>0</v>
      </c>
    </row>
    <row r="8245" spans="1:29">
      <c r="A8245" t="s">
        <v>17255</v>
      </c>
      <c r="B8245" t="s">
        <v>19</v>
      </c>
      <c r="C8245">
        <v>0</v>
      </c>
      <c r="D8245">
        <v>0</v>
      </c>
      <c r="E8245">
        <v>0</v>
      </c>
      <c r="F8245">
        <v>0</v>
      </c>
      <c r="G8245">
        <v>0</v>
      </c>
      <c r="H8245">
        <v>0</v>
      </c>
      <c r="I8245">
        <v>0</v>
      </c>
      <c r="J8245">
        <v>0</v>
      </c>
      <c r="K8245">
        <v>0</v>
      </c>
      <c r="L8245">
        <v>0</v>
      </c>
      <c r="M8245">
        <v>0</v>
      </c>
      <c r="N8245">
        <v>0</v>
      </c>
      <c r="O8245">
        <v>0</v>
      </c>
      <c r="P8245">
        <v>0</v>
      </c>
      <c r="Q8245">
        <v>0</v>
      </c>
      <c r="R8245">
        <v>0</v>
      </c>
      <c r="S8245">
        <v>0</v>
      </c>
      <c r="T8245">
        <v>0</v>
      </c>
      <c r="U8245">
        <v>0</v>
      </c>
      <c r="V8245">
        <v>0</v>
      </c>
      <c r="W8245">
        <v>0</v>
      </c>
      <c r="X8245">
        <v>0</v>
      </c>
      <c r="Y8245">
        <v>0</v>
      </c>
      <c r="Z8245">
        <v>0</v>
      </c>
      <c r="AA8245">
        <v>0</v>
      </c>
      <c r="AB8245">
        <v>0</v>
      </c>
      <c r="AC8245">
        <v>0</v>
      </c>
    </row>
    <row r="8246" spans="1:29">
      <c r="A8246" t="s">
        <v>17256</v>
      </c>
      <c r="B8246" t="s">
        <v>19</v>
      </c>
      <c r="C8246">
        <v>0</v>
      </c>
      <c r="D8246">
        <v>0</v>
      </c>
      <c r="E8246">
        <v>0</v>
      </c>
      <c r="F8246">
        <v>0</v>
      </c>
      <c r="G8246">
        <v>0</v>
      </c>
      <c r="H8246">
        <v>0</v>
      </c>
      <c r="I8246">
        <v>0</v>
      </c>
      <c r="J8246">
        <v>0</v>
      </c>
      <c r="K8246">
        <v>0</v>
      </c>
      <c r="L8246">
        <v>0</v>
      </c>
      <c r="M8246">
        <v>0</v>
      </c>
      <c r="N8246">
        <v>0</v>
      </c>
      <c r="O8246">
        <v>0</v>
      </c>
      <c r="P8246">
        <v>0</v>
      </c>
      <c r="Q8246">
        <v>0</v>
      </c>
      <c r="R8246">
        <v>0</v>
      </c>
      <c r="S8246">
        <v>0</v>
      </c>
      <c r="T8246">
        <v>0</v>
      </c>
      <c r="U8246">
        <v>0</v>
      </c>
      <c r="V8246">
        <v>0</v>
      </c>
      <c r="W8246">
        <v>0</v>
      </c>
      <c r="X8246">
        <v>0</v>
      </c>
      <c r="Y8246">
        <v>0</v>
      </c>
      <c r="Z8246">
        <v>0</v>
      </c>
      <c r="AA8246">
        <v>0</v>
      </c>
      <c r="AB8246">
        <v>0</v>
      </c>
      <c r="AC8246">
        <v>0</v>
      </c>
    </row>
    <row r="8247" spans="1:29">
      <c r="A8247" t="s">
        <v>17257</v>
      </c>
      <c r="B8247" t="s">
        <v>19</v>
      </c>
      <c r="C8247">
        <v>0</v>
      </c>
      <c r="D8247">
        <v>0</v>
      </c>
      <c r="E8247">
        <v>0</v>
      </c>
      <c r="F8247">
        <v>0</v>
      </c>
      <c r="G8247">
        <v>0</v>
      </c>
      <c r="H8247">
        <v>0</v>
      </c>
      <c r="I8247">
        <v>0</v>
      </c>
      <c r="J8247">
        <v>0</v>
      </c>
      <c r="K8247">
        <v>0</v>
      </c>
      <c r="L8247">
        <v>0</v>
      </c>
      <c r="M8247">
        <v>0</v>
      </c>
      <c r="N8247">
        <v>0</v>
      </c>
      <c r="O8247">
        <v>0</v>
      </c>
      <c r="P8247">
        <v>0</v>
      </c>
      <c r="Q8247">
        <v>0</v>
      </c>
      <c r="R8247">
        <v>0</v>
      </c>
      <c r="S8247">
        <v>0</v>
      </c>
      <c r="T8247">
        <v>0</v>
      </c>
      <c r="U8247">
        <v>0</v>
      </c>
      <c r="V8247">
        <v>0</v>
      </c>
      <c r="W8247">
        <v>0</v>
      </c>
      <c r="X8247">
        <v>0</v>
      </c>
      <c r="Y8247">
        <v>0</v>
      </c>
      <c r="Z8247">
        <v>0</v>
      </c>
      <c r="AA8247">
        <v>0</v>
      </c>
      <c r="AB8247">
        <v>0</v>
      </c>
      <c r="AC8247">
        <v>0</v>
      </c>
    </row>
    <row r="8248" spans="1:29">
      <c r="A8248" t="s">
        <v>17258</v>
      </c>
      <c r="B8248" t="s">
        <v>19</v>
      </c>
      <c r="C8248">
        <v>0</v>
      </c>
      <c r="D8248">
        <v>0</v>
      </c>
      <c r="E8248">
        <v>0</v>
      </c>
      <c r="F8248">
        <v>0</v>
      </c>
      <c r="G8248">
        <v>0</v>
      </c>
      <c r="H8248">
        <v>0</v>
      </c>
      <c r="I8248">
        <v>0</v>
      </c>
      <c r="J8248">
        <v>0</v>
      </c>
      <c r="K8248">
        <v>0</v>
      </c>
      <c r="L8248">
        <v>0</v>
      </c>
      <c r="M8248">
        <v>0</v>
      </c>
      <c r="N8248">
        <v>0</v>
      </c>
      <c r="O8248">
        <v>0</v>
      </c>
      <c r="P8248">
        <v>0</v>
      </c>
      <c r="Q8248">
        <v>0</v>
      </c>
      <c r="R8248">
        <v>0</v>
      </c>
      <c r="S8248">
        <v>0</v>
      </c>
      <c r="T8248">
        <v>0</v>
      </c>
      <c r="U8248">
        <v>0</v>
      </c>
      <c r="V8248">
        <v>0</v>
      </c>
      <c r="W8248">
        <v>0</v>
      </c>
      <c r="X8248">
        <v>0</v>
      </c>
      <c r="Y8248">
        <v>0</v>
      </c>
      <c r="Z8248">
        <v>0</v>
      </c>
      <c r="AA8248">
        <v>0</v>
      </c>
      <c r="AB8248">
        <v>0</v>
      </c>
      <c r="AC8248">
        <v>0</v>
      </c>
    </row>
    <row r="8249" spans="1:29">
      <c r="A8249" t="s">
        <v>17259</v>
      </c>
      <c r="B8249" t="s">
        <v>19</v>
      </c>
      <c r="C8249">
        <v>0</v>
      </c>
      <c r="D8249">
        <v>0</v>
      </c>
      <c r="E8249">
        <v>0</v>
      </c>
      <c r="F8249">
        <v>0</v>
      </c>
      <c r="G8249">
        <v>0</v>
      </c>
      <c r="H8249">
        <v>0</v>
      </c>
      <c r="I8249">
        <v>0</v>
      </c>
      <c r="J8249">
        <v>0</v>
      </c>
      <c r="K8249">
        <v>0</v>
      </c>
      <c r="L8249">
        <v>0</v>
      </c>
      <c r="M8249">
        <v>0</v>
      </c>
      <c r="N8249">
        <v>0</v>
      </c>
      <c r="O8249">
        <v>0</v>
      </c>
      <c r="P8249">
        <v>0</v>
      </c>
      <c r="Q8249">
        <v>0</v>
      </c>
      <c r="R8249">
        <v>0</v>
      </c>
      <c r="S8249">
        <v>0</v>
      </c>
      <c r="T8249">
        <v>0</v>
      </c>
      <c r="U8249">
        <v>0</v>
      </c>
      <c r="V8249">
        <v>0</v>
      </c>
      <c r="W8249">
        <v>0</v>
      </c>
      <c r="X8249">
        <v>0</v>
      </c>
      <c r="Y8249">
        <v>0</v>
      </c>
      <c r="Z8249">
        <v>0</v>
      </c>
      <c r="AA8249">
        <v>0</v>
      </c>
      <c r="AB8249">
        <v>0</v>
      </c>
      <c r="AC8249">
        <v>0</v>
      </c>
    </row>
    <row r="8250" spans="1:29">
      <c r="A8250" t="s">
        <v>17260</v>
      </c>
      <c r="B8250" t="s">
        <v>19</v>
      </c>
      <c r="C8250">
        <v>0</v>
      </c>
      <c r="D8250">
        <v>0</v>
      </c>
      <c r="E8250">
        <v>0</v>
      </c>
      <c r="F8250">
        <v>0</v>
      </c>
      <c r="G8250">
        <v>0</v>
      </c>
      <c r="H8250">
        <v>0</v>
      </c>
      <c r="I8250">
        <v>0</v>
      </c>
      <c r="J8250">
        <v>0</v>
      </c>
      <c r="K8250">
        <v>0</v>
      </c>
      <c r="L8250">
        <v>0</v>
      </c>
      <c r="M8250">
        <v>0</v>
      </c>
      <c r="N8250">
        <v>0</v>
      </c>
      <c r="O8250">
        <v>0</v>
      </c>
      <c r="P8250">
        <v>0</v>
      </c>
      <c r="Q8250">
        <v>0</v>
      </c>
      <c r="R8250">
        <v>0</v>
      </c>
      <c r="S8250">
        <v>0</v>
      </c>
      <c r="T8250">
        <v>0</v>
      </c>
      <c r="U8250">
        <v>0</v>
      </c>
      <c r="V8250">
        <v>0</v>
      </c>
      <c r="W8250">
        <v>0</v>
      </c>
      <c r="X8250">
        <v>0</v>
      </c>
      <c r="Y8250">
        <v>0</v>
      </c>
      <c r="Z8250">
        <v>0</v>
      </c>
      <c r="AA8250">
        <v>0</v>
      </c>
      <c r="AB8250">
        <v>0</v>
      </c>
      <c r="AC8250">
        <v>0</v>
      </c>
    </row>
    <row r="8251" spans="1:29">
      <c r="A8251" t="s">
        <v>17261</v>
      </c>
      <c r="B8251" t="s">
        <v>19</v>
      </c>
      <c r="C8251" s="2">
        <v>23065700000000</v>
      </c>
      <c r="D8251" s="2">
        <v>25665800000000</v>
      </c>
      <c r="E8251" s="2">
        <v>27608600000000</v>
      </c>
      <c r="F8251" s="2">
        <v>29021700000000</v>
      </c>
      <c r="G8251" s="2">
        <v>30054200000000</v>
      </c>
      <c r="H8251" s="2">
        <v>30873700000000</v>
      </c>
      <c r="I8251" s="2">
        <v>31493400000000</v>
      </c>
      <c r="J8251" s="2">
        <v>31904100000000</v>
      </c>
      <c r="K8251" s="2">
        <v>32175000000000</v>
      </c>
      <c r="L8251" s="2">
        <v>32341500000000</v>
      </c>
      <c r="M8251" s="2">
        <v>32484000000000</v>
      </c>
      <c r="N8251" s="2">
        <v>32544500000000</v>
      </c>
      <c r="O8251" s="2">
        <v>32596500000000</v>
      </c>
      <c r="P8251" s="2">
        <v>32667600000000</v>
      </c>
      <c r="Q8251" s="2">
        <v>32760200000000</v>
      </c>
      <c r="R8251" s="2">
        <v>32810000000000</v>
      </c>
      <c r="S8251" s="2">
        <v>32844500000000</v>
      </c>
      <c r="T8251" s="2">
        <v>32851800000000</v>
      </c>
      <c r="U8251" s="2">
        <v>32841600000000</v>
      </c>
      <c r="V8251" s="2">
        <v>32829700000000</v>
      </c>
      <c r="W8251" s="2">
        <v>32770800000000</v>
      </c>
      <c r="X8251" s="2">
        <v>32730500000000</v>
      </c>
      <c r="Y8251" s="2">
        <v>32651300000000</v>
      </c>
      <c r="Z8251" s="2">
        <v>32596800000000</v>
      </c>
      <c r="AA8251" s="2">
        <v>32589800000000</v>
      </c>
      <c r="AB8251" s="2">
        <v>32588600000000</v>
      </c>
      <c r="AC8251" s="2">
        <v>32654400000000</v>
      </c>
    </row>
    <row r="8252" spans="1:29">
      <c r="A8252" t="s">
        <v>17262</v>
      </c>
      <c r="B8252" t="s">
        <v>19</v>
      </c>
      <c r="C8252">
        <v>0</v>
      </c>
      <c r="D8252">
        <v>0</v>
      </c>
      <c r="E8252">
        <v>0</v>
      </c>
      <c r="F8252">
        <v>0</v>
      </c>
      <c r="G8252">
        <v>0</v>
      </c>
      <c r="H8252">
        <v>0</v>
      </c>
      <c r="I8252">
        <v>0</v>
      </c>
      <c r="J8252">
        <v>0</v>
      </c>
      <c r="K8252">
        <v>0</v>
      </c>
      <c r="L8252">
        <v>0</v>
      </c>
      <c r="M8252">
        <v>0</v>
      </c>
      <c r="N8252">
        <v>0</v>
      </c>
      <c r="O8252">
        <v>0</v>
      </c>
      <c r="P8252">
        <v>0</v>
      </c>
      <c r="Q8252">
        <v>0</v>
      </c>
      <c r="R8252">
        <v>0</v>
      </c>
      <c r="S8252">
        <v>0</v>
      </c>
      <c r="T8252">
        <v>0</v>
      </c>
      <c r="U8252">
        <v>0</v>
      </c>
      <c r="V8252">
        <v>0</v>
      </c>
      <c r="W8252">
        <v>0</v>
      </c>
      <c r="X8252">
        <v>0</v>
      </c>
      <c r="Y8252">
        <v>0</v>
      </c>
      <c r="Z8252">
        <v>0</v>
      </c>
      <c r="AA8252">
        <v>0</v>
      </c>
      <c r="AB8252">
        <v>0</v>
      </c>
      <c r="AC8252">
        <v>0</v>
      </c>
    </row>
    <row r="8253" spans="1:29">
      <c r="A8253" t="s">
        <v>17263</v>
      </c>
      <c r="B8253" t="s">
        <v>19</v>
      </c>
      <c r="C8253">
        <v>0</v>
      </c>
      <c r="D8253">
        <v>0</v>
      </c>
      <c r="E8253">
        <v>0</v>
      </c>
      <c r="F8253">
        <v>0</v>
      </c>
      <c r="G8253">
        <v>0</v>
      </c>
      <c r="H8253">
        <v>0</v>
      </c>
      <c r="I8253">
        <v>0</v>
      </c>
      <c r="J8253">
        <v>0</v>
      </c>
      <c r="K8253">
        <v>0</v>
      </c>
      <c r="L8253">
        <v>0</v>
      </c>
      <c r="M8253">
        <v>0</v>
      </c>
      <c r="N8253">
        <v>0</v>
      </c>
      <c r="O8253">
        <v>0</v>
      </c>
      <c r="P8253">
        <v>0</v>
      </c>
      <c r="Q8253">
        <v>0</v>
      </c>
      <c r="R8253">
        <v>0</v>
      </c>
      <c r="S8253">
        <v>0</v>
      </c>
      <c r="T8253">
        <v>0</v>
      </c>
      <c r="U8253">
        <v>0</v>
      </c>
      <c r="V8253">
        <v>0</v>
      </c>
      <c r="W8253">
        <v>0</v>
      </c>
      <c r="X8253">
        <v>0</v>
      </c>
      <c r="Y8253">
        <v>0</v>
      </c>
      <c r="Z8253">
        <v>0</v>
      </c>
      <c r="AA8253">
        <v>0</v>
      </c>
      <c r="AB8253">
        <v>0</v>
      </c>
      <c r="AC8253">
        <v>0</v>
      </c>
    </row>
    <row r="8254" spans="1:29">
      <c r="A8254" t="s">
        <v>17264</v>
      </c>
      <c r="B8254" t="s">
        <v>19</v>
      </c>
      <c r="C8254">
        <v>0</v>
      </c>
      <c r="D8254">
        <v>0</v>
      </c>
      <c r="E8254">
        <v>0</v>
      </c>
      <c r="F8254">
        <v>0</v>
      </c>
      <c r="G8254">
        <v>0</v>
      </c>
      <c r="H8254">
        <v>0</v>
      </c>
      <c r="I8254">
        <v>0</v>
      </c>
      <c r="J8254">
        <v>0</v>
      </c>
      <c r="K8254">
        <v>0</v>
      </c>
      <c r="L8254">
        <v>0</v>
      </c>
      <c r="M8254">
        <v>0</v>
      </c>
      <c r="N8254">
        <v>0</v>
      </c>
      <c r="O8254">
        <v>0</v>
      </c>
      <c r="P8254">
        <v>0</v>
      </c>
      <c r="Q8254">
        <v>0</v>
      </c>
      <c r="R8254">
        <v>0</v>
      </c>
      <c r="S8254">
        <v>0</v>
      </c>
      <c r="T8254">
        <v>0</v>
      </c>
      <c r="U8254">
        <v>0</v>
      </c>
      <c r="V8254">
        <v>0</v>
      </c>
      <c r="W8254">
        <v>0</v>
      </c>
      <c r="X8254">
        <v>0</v>
      </c>
      <c r="Y8254">
        <v>0</v>
      </c>
      <c r="Z8254">
        <v>0</v>
      </c>
      <c r="AA8254">
        <v>0</v>
      </c>
      <c r="AB8254">
        <v>0</v>
      </c>
      <c r="AC8254">
        <v>0</v>
      </c>
    </row>
    <row r="8255" spans="1:29">
      <c r="A8255" t="s">
        <v>17265</v>
      </c>
      <c r="B8255" t="s">
        <v>19</v>
      </c>
      <c r="C8255">
        <v>0</v>
      </c>
      <c r="D8255">
        <v>0</v>
      </c>
      <c r="E8255">
        <v>0</v>
      </c>
      <c r="F8255">
        <v>0</v>
      </c>
      <c r="G8255">
        <v>0</v>
      </c>
      <c r="H8255">
        <v>0</v>
      </c>
      <c r="I8255">
        <v>0</v>
      </c>
      <c r="J8255">
        <v>0</v>
      </c>
      <c r="K8255">
        <v>0</v>
      </c>
      <c r="L8255">
        <v>0</v>
      </c>
      <c r="M8255">
        <v>0</v>
      </c>
      <c r="N8255">
        <v>0</v>
      </c>
      <c r="O8255">
        <v>0</v>
      </c>
      <c r="P8255">
        <v>0</v>
      </c>
      <c r="Q8255">
        <v>0</v>
      </c>
      <c r="R8255">
        <v>0</v>
      </c>
      <c r="S8255">
        <v>0</v>
      </c>
      <c r="T8255">
        <v>0</v>
      </c>
      <c r="U8255">
        <v>0</v>
      </c>
      <c r="V8255">
        <v>0</v>
      </c>
      <c r="W8255">
        <v>0</v>
      </c>
      <c r="X8255">
        <v>0</v>
      </c>
      <c r="Y8255">
        <v>0</v>
      </c>
      <c r="Z8255">
        <v>0</v>
      </c>
      <c r="AA8255">
        <v>0</v>
      </c>
      <c r="AB8255">
        <v>0</v>
      </c>
      <c r="AC8255">
        <v>0</v>
      </c>
    </row>
    <row r="8256" spans="1:29">
      <c r="A8256" t="s">
        <v>17266</v>
      </c>
      <c r="B8256" t="s">
        <v>19</v>
      </c>
      <c r="C8256">
        <v>0</v>
      </c>
      <c r="D8256">
        <v>0</v>
      </c>
      <c r="E8256">
        <v>0</v>
      </c>
      <c r="F8256">
        <v>0</v>
      </c>
      <c r="G8256">
        <v>0</v>
      </c>
      <c r="H8256">
        <v>0</v>
      </c>
      <c r="I8256">
        <v>0</v>
      </c>
      <c r="J8256">
        <v>0</v>
      </c>
      <c r="K8256">
        <v>0</v>
      </c>
      <c r="L8256">
        <v>0</v>
      </c>
      <c r="M8256">
        <v>0</v>
      </c>
      <c r="N8256">
        <v>0</v>
      </c>
      <c r="O8256">
        <v>0</v>
      </c>
      <c r="P8256">
        <v>0</v>
      </c>
      <c r="Q8256">
        <v>0</v>
      </c>
      <c r="R8256">
        <v>0</v>
      </c>
      <c r="S8256">
        <v>0</v>
      </c>
      <c r="T8256">
        <v>0</v>
      </c>
      <c r="U8256">
        <v>0</v>
      </c>
      <c r="V8256">
        <v>0</v>
      </c>
      <c r="W8256">
        <v>0</v>
      </c>
      <c r="X8256">
        <v>0</v>
      </c>
      <c r="Y8256">
        <v>0</v>
      </c>
      <c r="Z8256">
        <v>0</v>
      </c>
      <c r="AA8256">
        <v>0</v>
      </c>
      <c r="AB8256">
        <v>0</v>
      </c>
      <c r="AC8256">
        <v>0</v>
      </c>
    </row>
    <row r="8257" spans="1:29">
      <c r="A8257" t="s">
        <v>17267</v>
      </c>
      <c r="B8257" t="s">
        <v>19</v>
      </c>
      <c r="C8257">
        <v>0</v>
      </c>
      <c r="D8257">
        <v>0</v>
      </c>
      <c r="E8257">
        <v>0</v>
      </c>
      <c r="F8257">
        <v>0</v>
      </c>
      <c r="G8257">
        <v>0</v>
      </c>
      <c r="H8257">
        <v>0</v>
      </c>
      <c r="I8257">
        <v>0</v>
      </c>
      <c r="J8257">
        <v>0</v>
      </c>
      <c r="K8257">
        <v>0</v>
      </c>
      <c r="L8257">
        <v>0</v>
      </c>
      <c r="M8257">
        <v>0</v>
      </c>
      <c r="N8257">
        <v>0</v>
      </c>
      <c r="O8257">
        <v>0</v>
      </c>
      <c r="P8257">
        <v>0</v>
      </c>
      <c r="Q8257">
        <v>0</v>
      </c>
      <c r="R8257">
        <v>0</v>
      </c>
      <c r="S8257">
        <v>0</v>
      </c>
      <c r="T8257">
        <v>0</v>
      </c>
      <c r="U8257">
        <v>0</v>
      </c>
      <c r="V8257">
        <v>0</v>
      </c>
      <c r="W8257">
        <v>0</v>
      </c>
      <c r="X8257">
        <v>0</v>
      </c>
      <c r="Y8257">
        <v>0</v>
      </c>
      <c r="Z8257">
        <v>0</v>
      </c>
      <c r="AA8257">
        <v>0</v>
      </c>
      <c r="AB8257">
        <v>0</v>
      </c>
      <c r="AC8257">
        <v>0</v>
      </c>
    </row>
    <row r="8258" spans="1:29">
      <c r="A8258" t="s">
        <v>17268</v>
      </c>
      <c r="B8258" t="s">
        <v>19</v>
      </c>
      <c r="C8258">
        <v>0</v>
      </c>
      <c r="D8258">
        <v>0</v>
      </c>
      <c r="E8258">
        <v>0</v>
      </c>
      <c r="F8258">
        <v>0</v>
      </c>
      <c r="G8258">
        <v>0</v>
      </c>
      <c r="H8258">
        <v>0</v>
      </c>
      <c r="I8258">
        <v>0</v>
      </c>
      <c r="J8258">
        <v>0</v>
      </c>
      <c r="K8258">
        <v>0</v>
      </c>
      <c r="L8258">
        <v>0</v>
      </c>
      <c r="M8258">
        <v>0</v>
      </c>
      <c r="N8258">
        <v>0</v>
      </c>
      <c r="O8258">
        <v>0</v>
      </c>
      <c r="P8258">
        <v>0</v>
      </c>
      <c r="Q8258">
        <v>0</v>
      </c>
      <c r="R8258">
        <v>0</v>
      </c>
      <c r="S8258">
        <v>0</v>
      </c>
      <c r="T8258">
        <v>0</v>
      </c>
      <c r="U8258">
        <v>0</v>
      </c>
      <c r="V8258">
        <v>0</v>
      </c>
      <c r="W8258">
        <v>0</v>
      </c>
      <c r="X8258">
        <v>0</v>
      </c>
      <c r="Y8258">
        <v>0</v>
      </c>
      <c r="Z8258">
        <v>0</v>
      </c>
      <c r="AA8258">
        <v>0</v>
      </c>
      <c r="AB8258">
        <v>0</v>
      </c>
      <c r="AC8258">
        <v>0</v>
      </c>
    </row>
    <row r="8259" spans="1:29">
      <c r="A8259" t="s">
        <v>17269</v>
      </c>
      <c r="B8259" t="s">
        <v>19</v>
      </c>
      <c r="C8259">
        <v>0</v>
      </c>
      <c r="D8259">
        <v>0</v>
      </c>
      <c r="E8259">
        <v>0</v>
      </c>
      <c r="F8259">
        <v>0</v>
      </c>
      <c r="G8259">
        <v>0</v>
      </c>
      <c r="H8259">
        <v>0</v>
      </c>
      <c r="I8259">
        <v>0</v>
      </c>
      <c r="J8259">
        <v>0</v>
      </c>
      <c r="K8259">
        <v>0</v>
      </c>
      <c r="L8259">
        <v>0</v>
      </c>
      <c r="M8259">
        <v>0</v>
      </c>
      <c r="N8259">
        <v>0</v>
      </c>
      <c r="O8259">
        <v>0</v>
      </c>
      <c r="P8259">
        <v>0</v>
      </c>
      <c r="Q8259">
        <v>0</v>
      </c>
      <c r="R8259">
        <v>0</v>
      </c>
      <c r="S8259">
        <v>0</v>
      </c>
      <c r="T8259">
        <v>0</v>
      </c>
      <c r="U8259">
        <v>0</v>
      </c>
      <c r="V8259">
        <v>0</v>
      </c>
      <c r="W8259">
        <v>0</v>
      </c>
      <c r="X8259">
        <v>0</v>
      </c>
      <c r="Y8259">
        <v>0</v>
      </c>
      <c r="Z8259">
        <v>0</v>
      </c>
      <c r="AA8259">
        <v>0</v>
      </c>
      <c r="AB8259">
        <v>0</v>
      </c>
      <c r="AC8259">
        <v>0</v>
      </c>
    </row>
    <row r="8260" spans="1:29">
      <c r="A8260" t="s">
        <v>17270</v>
      </c>
      <c r="B8260" t="s">
        <v>19</v>
      </c>
      <c r="C8260">
        <v>0</v>
      </c>
      <c r="D8260">
        <v>0</v>
      </c>
      <c r="E8260">
        <v>0</v>
      </c>
      <c r="F8260">
        <v>0</v>
      </c>
      <c r="G8260">
        <v>0</v>
      </c>
      <c r="H8260">
        <v>0</v>
      </c>
      <c r="I8260">
        <v>0</v>
      </c>
      <c r="J8260">
        <v>0</v>
      </c>
      <c r="K8260">
        <v>0</v>
      </c>
      <c r="L8260">
        <v>0</v>
      </c>
      <c r="M8260">
        <v>0</v>
      </c>
      <c r="N8260">
        <v>0</v>
      </c>
      <c r="O8260">
        <v>0</v>
      </c>
      <c r="P8260">
        <v>0</v>
      </c>
      <c r="Q8260">
        <v>0</v>
      </c>
      <c r="R8260">
        <v>0</v>
      </c>
      <c r="S8260">
        <v>0</v>
      </c>
      <c r="T8260">
        <v>0</v>
      </c>
      <c r="U8260">
        <v>0</v>
      </c>
      <c r="V8260">
        <v>0</v>
      </c>
      <c r="W8260">
        <v>0</v>
      </c>
      <c r="X8260">
        <v>0</v>
      </c>
      <c r="Y8260">
        <v>0</v>
      </c>
      <c r="Z8260">
        <v>0</v>
      </c>
      <c r="AA8260">
        <v>0</v>
      </c>
      <c r="AB8260">
        <v>0</v>
      </c>
      <c r="AC8260">
        <v>0</v>
      </c>
    </row>
    <row r="8261" spans="1:29">
      <c r="A8261" t="s">
        <v>17271</v>
      </c>
      <c r="B8261" t="s">
        <v>19</v>
      </c>
      <c r="C8261">
        <v>0</v>
      </c>
      <c r="D8261">
        <v>0</v>
      </c>
      <c r="E8261">
        <v>0</v>
      </c>
      <c r="F8261">
        <v>0</v>
      </c>
      <c r="G8261">
        <v>0</v>
      </c>
      <c r="H8261">
        <v>0</v>
      </c>
      <c r="I8261">
        <v>0</v>
      </c>
      <c r="J8261">
        <v>0</v>
      </c>
      <c r="K8261">
        <v>0</v>
      </c>
      <c r="L8261">
        <v>0</v>
      </c>
      <c r="M8261">
        <v>0</v>
      </c>
      <c r="N8261">
        <v>0</v>
      </c>
      <c r="O8261">
        <v>0</v>
      </c>
      <c r="P8261">
        <v>0</v>
      </c>
      <c r="Q8261">
        <v>0</v>
      </c>
      <c r="R8261">
        <v>0</v>
      </c>
      <c r="S8261">
        <v>0</v>
      </c>
      <c r="T8261">
        <v>0</v>
      </c>
      <c r="U8261">
        <v>0</v>
      </c>
      <c r="V8261">
        <v>0</v>
      </c>
      <c r="W8261">
        <v>0</v>
      </c>
      <c r="X8261">
        <v>0</v>
      </c>
      <c r="Y8261">
        <v>0</v>
      </c>
      <c r="Z8261">
        <v>0</v>
      </c>
      <c r="AA8261">
        <v>0</v>
      </c>
      <c r="AB8261">
        <v>0</v>
      </c>
      <c r="AC8261">
        <v>0</v>
      </c>
    </row>
    <row r="8262" spans="1:29">
      <c r="A8262" t="s">
        <v>17272</v>
      </c>
      <c r="B8262" t="s">
        <v>19</v>
      </c>
      <c r="C8262">
        <v>0</v>
      </c>
      <c r="D8262">
        <v>0</v>
      </c>
      <c r="E8262">
        <v>0</v>
      </c>
      <c r="F8262">
        <v>0</v>
      </c>
      <c r="G8262">
        <v>0</v>
      </c>
      <c r="H8262">
        <v>0</v>
      </c>
      <c r="I8262">
        <v>0</v>
      </c>
      <c r="J8262">
        <v>0</v>
      </c>
      <c r="K8262">
        <v>0</v>
      </c>
      <c r="L8262">
        <v>0</v>
      </c>
      <c r="M8262">
        <v>0</v>
      </c>
      <c r="N8262">
        <v>0</v>
      </c>
      <c r="O8262">
        <v>0</v>
      </c>
      <c r="P8262">
        <v>0</v>
      </c>
      <c r="Q8262">
        <v>0</v>
      </c>
      <c r="R8262">
        <v>0</v>
      </c>
      <c r="S8262">
        <v>0</v>
      </c>
      <c r="T8262">
        <v>0</v>
      </c>
      <c r="U8262">
        <v>0</v>
      </c>
      <c r="V8262">
        <v>0</v>
      </c>
      <c r="W8262">
        <v>0</v>
      </c>
      <c r="X8262">
        <v>0</v>
      </c>
      <c r="Y8262">
        <v>0</v>
      </c>
      <c r="Z8262">
        <v>0</v>
      </c>
      <c r="AA8262">
        <v>0</v>
      </c>
      <c r="AB8262">
        <v>0</v>
      </c>
      <c r="AC8262">
        <v>0</v>
      </c>
    </row>
    <row r="8263" spans="1:29">
      <c r="A8263" t="s">
        <v>17273</v>
      </c>
      <c r="B8263" t="s">
        <v>19</v>
      </c>
      <c r="C8263">
        <v>0</v>
      </c>
      <c r="D8263">
        <v>0</v>
      </c>
      <c r="E8263">
        <v>0</v>
      </c>
      <c r="F8263">
        <v>0</v>
      </c>
      <c r="G8263">
        <v>0</v>
      </c>
      <c r="H8263">
        <v>0</v>
      </c>
      <c r="I8263">
        <v>0</v>
      </c>
      <c r="J8263">
        <v>0</v>
      </c>
      <c r="K8263">
        <v>0</v>
      </c>
      <c r="L8263">
        <v>0</v>
      </c>
      <c r="M8263">
        <v>0</v>
      </c>
      <c r="N8263">
        <v>0</v>
      </c>
      <c r="O8263">
        <v>0</v>
      </c>
      <c r="P8263">
        <v>0</v>
      </c>
      <c r="Q8263">
        <v>0</v>
      </c>
      <c r="R8263">
        <v>0</v>
      </c>
      <c r="S8263">
        <v>0</v>
      </c>
      <c r="T8263">
        <v>0</v>
      </c>
      <c r="U8263">
        <v>0</v>
      </c>
      <c r="V8263">
        <v>0</v>
      </c>
      <c r="W8263">
        <v>0</v>
      </c>
      <c r="X8263">
        <v>0</v>
      </c>
      <c r="Y8263">
        <v>0</v>
      </c>
      <c r="Z8263">
        <v>0</v>
      </c>
      <c r="AA8263">
        <v>0</v>
      </c>
      <c r="AB8263">
        <v>0</v>
      </c>
      <c r="AC8263">
        <v>0</v>
      </c>
    </row>
    <row r="8264" spans="1:29">
      <c r="A8264" t="s">
        <v>17274</v>
      </c>
      <c r="B8264" t="s">
        <v>19</v>
      </c>
      <c r="C8264">
        <v>0</v>
      </c>
      <c r="D8264">
        <v>0</v>
      </c>
      <c r="E8264">
        <v>0</v>
      </c>
      <c r="F8264">
        <v>0</v>
      </c>
      <c r="G8264">
        <v>0</v>
      </c>
      <c r="H8264">
        <v>0</v>
      </c>
      <c r="I8264">
        <v>0</v>
      </c>
      <c r="J8264">
        <v>0</v>
      </c>
      <c r="K8264">
        <v>0</v>
      </c>
      <c r="L8264">
        <v>0</v>
      </c>
      <c r="M8264">
        <v>0</v>
      </c>
      <c r="N8264">
        <v>0</v>
      </c>
      <c r="O8264">
        <v>0</v>
      </c>
      <c r="P8264">
        <v>0</v>
      </c>
      <c r="Q8264">
        <v>0</v>
      </c>
      <c r="R8264">
        <v>0</v>
      </c>
      <c r="S8264">
        <v>0</v>
      </c>
      <c r="T8264">
        <v>0</v>
      </c>
      <c r="U8264">
        <v>0</v>
      </c>
      <c r="V8264">
        <v>0</v>
      </c>
      <c r="W8264">
        <v>0</v>
      </c>
      <c r="X8264">
        <v>0</v>
      </c>
      <c r="Y8264">
        <v>0</v>
      </c>
      <c r="Z8264">
        <v>0</v>
      </c>
      <c r="AA8264">
        <v>0</v>
      </c>
      <c r="AB8264">
        <v>0</v>
      </c>
      <c r="AC8264">
        <v>0</v>
      </c>
    </row>
    <row r="8265" spans="1:29">
      <c r="A8265" t="s">
        <v>17275</v>
      </c>
      <c r="B8265" t="s">
        <v>19</v>
      </c>
      <c r="C8265">
        <v>0</v>
      </c>
      <c r="D8265">
        <v>0</v>
      </c>
      <c r="E8265">
        <v>0</v>
      </c>
      <c r="F8265">
        <v>0</v>
      </c>
      <c r="G8265">
        <v>0</v>
      </c>
      <c r="H8265">
        <v>0</v>
      </c>
      <c r="I8265">
        <v>0</v>
      </c>
      <c r="J8265">
        <v>0</v>
      </c>
      <c r="K8265">
        <v>0</v>
      </c>
      <c r="L8265">
        <v>0</v>
      </c>
      <c r="M8265">
        <v>0</v>
      </c>
      <c r="N8265">
        <v>0</v>
      </c>
      <c r="O8265">
        <v>0</v>
      </c>
      <c r="P8265">
        <v>0</v>
      </c>
      <c r="Q8265">
        <v>0</v>
      </c>
      <c r="R8265">
        <v>0</v>
      </c>
      <c r="S8265">
        <v>0</v>
      </c>
      <c r="T8265">
        <v>0</v>
      </c>
      <c r="U8265">
        <v>0</v>
      </c>
      <c r="V8265">
        <v>0</v>
      </c>
      <c r="W8265">
        <v>0</v>
      </c>
      <c r="X8265">
        <v>0</v>
      </c>
      <c r="Y8265">
        <v>0</v>
      </c>
      <c r="Z8265">
        <v>0</v>
      </c>
      <c r="AA8265">
        <v>0</v>
      </c>
      <c r="AB8265">
        <v>0</v>
      </c>
      <c r="AC8265">
        <v>0</v>
      </c>
    </row>
    <row r="8266" spans="1:29">
      <c r="A8266" t="s">
        <v>17276</v>
      </c>
      <c r="B8266" t="s">
        <v>19</v>
      </c>
      <c r="C8266">
        <v>0</v>
      </c>
      <c r="D8266">
        <v>0</v>
      </c>
      <c r="E8266">
        <v>0</v>
      </c>
      <c r="F8266">
        <v>0</v>
      </c>
      <c r="G8266">
        <v>0</v>
      </c>
      <c r="H8266">
        <v>0</v>
      </c>
      <c r="I8266">
        <v>0</v>
      </c>
      <c r="J8266">
        <v>0</v>
      </c>
      <c r="K8266">
        <v>0</v>
      </c>
      <c r="L8266">
        <v>0</v>
      </c>
      <c r="M8266">
        <v>0</v>
      </c>
      <c r="N8266">
        <v>0</v>
      </c>
      <c r="O8266">
        <v>0</v>
      </c>
      <c r="P8266">
        <v>0</v>
      </c>
      <c r="Q8266">
        <v>0</v>
      </c>
      <c r="R8266">
        <v>0</v>
      </c>
      <c r="S8266">
        <v>0</v>
      </c>
      <c r="T8266">
        <v>0</v>
      </c>
      <c r="U8266">
        <v>0</v>
      </c>
      <c r="V8266">
        <v>0</v>
      </c>
      <c r="W8266">
        <v>0</v>
      </c>
      <c r="X8266">
        <v>0</v>
      </c>
      <c r="Y8266">
        <v>0</v>
      </c>
      <c r="Z8266">
        <v>0</v>
      </c>
      <c r="AA8266">
        <v>0</v>
      </c>
      <c r="AB8266">
        <v>0</v>
      </c>
      <c r="AC8266">
        <v>0</v>
      </c>
    </row>
    <row r="8267" spans="1:29">
      <c r="A8267" t="s">
        <v>17277</v>
      </c>
      <c r="B8267" t="s">
        <v>19</v>
      </c>
      <c r="C8267">
        <v>0</v>
      </c>
      <c r="D8267">
        <v>0</v>
      </c>
      <c r="E8267">
        <v>0</v>
      </c>
      <c r="F8267">
        <v>0</v>
      </c>
      <c r="G8267">
        <v>0</v>
      </c>
      <c r="H8267">
        <v>0</v>
      </c>
      <c r="I8267">
        <v>0</v>
      </c>
      <c r="J8267">
        <v>0</v>
      </c>
      <c r="K8267">
        <v>0</v>
      </c>
      <c r="L8267">
        <v>0</v>
      </c>
      <c r="M8267">
        <v>0</v>
      </c>
      <c r="N8267">
        <v>0</v>
      </c>
      <c r="O8267">
        <v>0</v>
      </c>
      <c r="P8267">
        <v>0</v>
      </c>
      <c r="Q8267">
        <v>0</v>
      </c>
      <c r="R8267">
        <v>0</v>
      </c>
      <c r="S8267">
        <v>0</v>
      </c>
      <c r="T8267">
        <v>0</v>
      </c>
      <c r="U8267">
        <v>0</v>
      </c>
      <c r="V8267">
        <v>0</v>
      </c>
      <c r="W8267">
        <v>0</v>
      </c>
      <c r="X8267">
        <v>0</v>
      </c>
      <c r="Y8267">
        <v>0</v>
      </c>
      <c r="Z8267">
        <v>0</v>
      </c>
      <c r="AA8267">
        <v>0</v>
      </c>
      <c r="AB8267">
        <v>0</v>
      </c>
      <c r="AC8267">
        <v>0</v>
      </c>
    </row>
    <row r="8268" spans="1:29">
      <c r="A8268" t="s">
        <v>17278</v>
      </c>
      <c r="B8268" t="s">
        <v>19</v>
      </c>
      <c r="C8268">
        <v>0</v>
      </c>
      <c r="D8268">
        <v>0</v>
      </c>
      <c r="E8268">
        <v>0</v>
      </c>
      <c r="F8268">
        <v>0</v>
      </c>
      <c r="G8268">
        <v>0</v>
      </c>
      <c r="H8268">
        <v>0</v>
      </c>
      <c r="I8268">
        <v>0</v>
      </c>
      <c r="J8268">
        <v>0</v>
      </c>
      <c r="K8268">
        <v>0</v>
      </c>
      <c r="L8268">
        <v>0</v>
      </c>
      <c r="M8268">
        <v>0</v>
      </c>
      <c r="N8268">
        <v>0</v>
      </c>
      <c r="O8268">
        <v>0</v>
      </c>
      <c r="P8268">
        <v>0</v>
      </c>
      <c r="Q8268">
        <v>0</v>
      </c>
      <c r="R8268">
        <v>0</v>
      </c>
      <c r="S8268">
        <v>0</v>
      </c>
      <c r="T8268">
        <v>0</v>
      </c>
      <c r="U8268">
        <v>0</v>
      </c>
      <c r="V8268">
        <v>0</v>
      </c>
      <c r="W8268">
        <v>0</v>
      </c>
      <c r="X8268">
        <v>0</v>
      </c>
      <c r="Y8268">
        <v>0</v>
      </c>
      <c r="Z8268">
        <v>0</v>
      </c>
      <c r="AA8268">
        <v>0</v>
      </c>
      <c r="AB8268">
        <v>0</v>
      </c>
      <c r="AC8268">
        <v>0</v>
      </c>
    </row>
    <row r="8269" spans="1:29">
      <c r="A8269" t="s">
        <v>17279</v>
      </c>
      <c r="B8269" t="s">
        <v>19</v>
      </c>
      <c r="C8269">
        <v>0</v>
      </c>
      <c r="D8269">
        <v>0</v>
      </c>
      <c r="E8269">
        <v>0</v>
      </c>
      <c r="F8269">
        <v>0</v>
      </c>
      <c r="G8269">
        <v>0</v>
      </c>
      <c r="H8269">
        <v>0</v>
      </c>
      <c r="I8269">
        <v>0</v>
      </c>
      <c r="J8269">
        <v>0</v>
      </c>
      <c r="K8269">
        <v>0</v>
      </c>
      <c r="L8269">
        <v>0</v>
      </c>
      <c r="M8269">
        <v>0</v>
      </c>
      <c r="N8269">
        <v>0</v>
      </c>
      <c r="O8269">
        <v>0</v>
      </c>
      <c r="P8269">
        <v>0</v>
      </c>
      <c r="Q8269">
        <v>0</v>
      </c>
      <c r="R8269">
        <v>0</v>
      </c>
      <c r="S8269">
        <v>0</v>
      </c>
      <c r="T8269">
        <v>0</v>
      </c>
      <c r="U8269">
        <v>0</v>
      </c>
      <c r="V8269">
        <v>0</v>
      </c>
      <c r="W8269">
        <v>0</v>
      </c>
      <c r="X8269">
        <v>0</v>
      </c>
      <c r="Y8269">
        <v>0</v>
      </c>
      <c r="Z8269">
        <v>0</v>
      </c>
      <c r="AA8269">
        <v>0</v>
      </c>
      <c r="AB8269">
        <v>0</v>
      </c>
      <c r="AC8269">
        <v>0</v>
      </c>
    </row>
    <row r="8270" spans="1:29">
      <c r="A8270" t="s">
        <v>17280</v>
      </c>
      <c r="B8270" t="s">
        <v>19</v>
      </c>
      <c r="C8270">
        <v>0</v>
      </c>
      <c r="D8270">
        <v>0</v>
      </c>
      <c r="E8270">
        <v>0</v>
      </c>
      <c r="F8270">
        <v>0</v>
      </c>
      <c r="G8270">
        <v>0</v>
      </c>
      <c r="H8270">
        <v>0</v>
      </c>
      <c r="I8270">
        <v>0</v>
      </c>
      <c r="J8270">
        <v>0</v>
      </c>
      <c r="K8270">
        <v>0</v>
      </c>
      <c r="L8270">
        <v>0</v>
      </c>
      <c r="M8270">
        <v>0</v>
      </c>
      <c r="N8270">
        <v>0</v>
      </c>
      <c r="O8270">
        <v>0</v>
      </c>
      <c r="P8270">
        <v>0</v>
      </c>
      <c r="Q8270">
        <v>0</v>
      </c>
      <c r="R8270">
        <v>0</v>
      </c>
      <c r="S8270">
        <v>0</v>
      </c>
      <c r="T8270">
        <v>0</v>
      </c>
      <c r="U8270">
        <v>0</v>
      </c>
      <c r="V8270">
        <v>0</v>
      </c>
      <c r="W8270">
        <v>0</v>
      </c>
      <c r="X8270">
        <v>0</v>
      </c>
      <c r="Y8270">
        <v>0</v>
      </c>
      <c r="Z8270">
        <v>0</v>
      </c>
      <c r="AA8270">
        <v>0</v>
      </c>
      <c r="AB8270">
        <v>0</v>
      </c>
      <c r="AC8270">
        <v>0</v>
      </c>
    </row>
    <row r="8271" spans="1:29">
      <c r="A8271" t="s">
        <v>17281</v>
      </c>
      <c r="B8271" t="s">
        <v>19</v>
      </c>
      <c r="C8271">
        <v>0</v>
      </c>
      <c r="D8271">
        <v>0</v>
      </c>
      <c r="E8271">
        <v>0</v>
      </c>
      <c r="F8271">
        <v>0</v>
      </c>
      <c r="G8271">
        <v>0</v>
      </c>
      <c r="H8271">
        <v>0</v>
      </c>
      <c r="I8271">
        <v>0</v>
      </c>
      <c r="J8271">
        <v>0</v>
      </c>
      <c r="K8271">
        <v>0</v>
      </c>
      <c r="L8271">
        <v>0</v>
      </c>
      <c r="M8271">
        <v>0</v>
      </c>
      <c r="N8271">
        <v>0</v>
      </c>
      <c r="O8271">
        <v>0</v>
      </c>
      <c r="P8271">
        <v>0</v>
      </c>
      <c r="Q8271">
        <v>0</v>
      </c>
      <c r="R8271">
        <v>0</v>
      </c>
      <c r="S8271">
        <v>0</v>
      </c>
      <c r="T8271">
        <v>0</v>
      </c>
      <c r="U8271">
        <v>0</v>
      </c>
      <c r="V8271">
        <v>0</v>
      </c>
      <c r="W8271">
        <v>0</v>
      </c>
      <c r="X8271">
        <v>0</v>
      </c>
      <c r="Y8271">
        <v>0</v>
      </c>
      <c r="Z8271">
        <v>0</v>
      </c>
      <c r="AA8271">
        <v>0</v>
      </c>
      <c r="AB8271">
        <v>0</v>
      </c>
      <c r="AC8271">
        <v>0</v>
      </c>
    </row>
    <row r="8272" spans="1:29">
      <c r="A8272" t="s">
        <v>17282</v>
      </c>
      <c r="B8272" t="s">
        <v>19</v>
      </c>
      <c r="C8272">
        <v>0</v>
      </c>
      <c r="D8272">
        <v>0</v>
      </c>
      <c r="E8272">
        <v>0</v>
      </c>
      <c r="F8272">
        <v>0</v>
      </c>
      <c r="G8272">
        <v>0</v>
      </c>
      <c r="H8272">
        <v>0</v>
      </c>
      <c r="I8272">
        <v>0</v>
      </c>
      <c r="J8272">
        <v>0</v>
      </c>
      <c r="K8272">
        <v>0</v>
      </c>
      <c r="L8272">
        <v>0</v>
      </c>
      <c r="M8272">
        <v>0</v>
      </c>
      <c r="N8272">
        <v>0</v>
      </c>
      <c r="O8272">
        <v>0</v>
      </c>
      <c r="P8272">
        <v>0</v>
      </c>
      <c r="Q8272">
        <v>0</v>
      </c>
      <c r="R8272">
        <v>0</v>
      </c>
      <c r="S8272">
        <v>0</v>
      </c>
      <c r="T8272">
        <v>0</v>
      </c>
      <c r="U8272">
        <v>0</v>
      </c>
      <c r="V8272">
        <v>0</v>
      </c>
      <c r="W8272">
        <v>0</v>
      </c>
      <c r="X8272">
        <v>0</v>
      </c>
      <c r="Y8272">
        <v>0</v>
      </c>
      <c r="Z8272">
        <v>0</v>
      </c>
      <c r="AA8272">
        <v>0</v>
      </c>
      <c r="AB8272">
        <v>0</v>
      </c>
      <c r="AC8272">
        <v>0</v>
      </c>
    </row>
    <row r="8273" spans="1:29">
      <c r="A8273" t="s">
        <v>17283</v>
      </c>
      <c r="B8273" t="s">
        <v>19</v>
      </c>
      <c r="C8273">
        <v>0</v>
      </c>
      <c r="D8273">
        <v>0</v>
      </c>
      <c r="E8273">
        <v>0</v>
      </c>
      <c r="F8273">
        <v>0</v>
      </c>
      <c r="G8273">
        <v>0</v>
      </c>
      <c r="H8273">
        <v>0</v>
      </c>
      <c r="I8273">
        <v>0</v>
      </c>
      <c r="J8273">
        <v>0</v>
      </c>
      <c r="K8273">
        <v>0</v>
      </c>
      <c r="L8273">
        <v>0</v>
      </c>
      <c r="M8273">
        <v>0</v>
      </c>
      <c r="N8273">
        <v>0</v>
      </c>
      <c r="O8273">
        <v>0</v>
      </c>
      <c r="P8273">
        <v>0</v>
      </c>
      <c r="Q8273">
        <v>0</v>
      </c>
      <c r="R8273">
        <v>0</v>
      </c>
      <c r="S8273">
        <v>0</v>
      </c>
      <c r="T8273">
        <v>0</v>
      </c>
      <c r="U8273">
        <v>0</v>
      </c>
      <c r="V8273">
        <v>0</v>
      </c>
      <c r="W8273">
        <v>0</v>
      </c>
      <c r="X8273">
        <v>0</v>
      </c>
      <c r="Y8273">
        <v>0</v>
      </c>
      <c r="Z8273">
        <v>0</v>
      </c>
      <c r="AA8273">
        <v>0</v>
      </c>
      <c r="AB8273">
        <v>0</v>
      </c>
      <c r="AC8273">
        <v>0</v>
      </c>
    </row>
    <row r="8274" spans="1:29">
      <c r="A8274" t="s">
        <v>17284</v>
      </c>
      <c r="B8274" t="s">
        <v>19</v>
      </c>
      <c r="C8274">
        <v>0</v>
      </c>
      <c r="D8274">
        <v>0</v>
      </c>
      <c r="E8274">
        <v>0</v>
      </c>
      <c r="F8274">
        <v>0</v>
      </c>
      <c r="G8274">
        <v>0</v>
      </c>
      <c r="H8274">
        <v>0</v>
      </c>
      <c r="I8274">
        <v>0</v>
      </c>
      <c r="J8274">
        <v>0</v>
      </c>
      <c r="K8274">
        <v>0</v>
      </c>
      <c r="L8274">
        <v>0</v>
      </c>
      <c r="M8274">
        <v>0</v>
      </c>
      <c r="N8274">
        <v>0</v>
      </c>
      <c r="O8274">
        <v>0</v>
      </c>
      <c r="P8274">
        <v>0</v>
      </c>
      <c r="Q8274">
        <v>0</v>
      </c>
      <c r="R8274">
        <v>0</v>
      </c>
      <c r="S8274">
        <v>0</v>
      </c>
      <c r="T8274">
        <v>0</v>
      </c>
      <c r="U8274">
        <v>0</v>
      </c>
      <c r="V8274">
        <v>0</v>
      </c>
      <c r="W8274">
        <v>0</v>
      </c>
      <c r="X8274">
        <v>0</v>
      </c>
      <c r="Y8274">
        <v>0</v>
      </c>
      <c r="Z8274">
        <v>0</v>
      </c>
      <c r="AA8274">
        <v>0</v>
      </c>
      <c r="AB8274">
        <v>0</v>
      </c>
      <c r="AC8274">
        <v>0</v>
      </c>
    </row>
    <row r="8275" spans="1:29">
      <c r="A8275" t="s">
        <v>17285</v>
      </c>
      <c r="B8275" t="s">
        <v>19</v>
      </c>
      <c r="C8275">
        <v>0</v>
      </c>
      <c r="D8275">
        <v>0</v>
      </c>
      <c r="E8275">
        <v>0</v>
      </c>
      <c r="F8275">
        <v>0</v>
      </c>
      <c r="G8275">
        <v>0</v>
      </c>
      <c r="H8275">
        <v>0</v>
      </c>
      <c r="I8275">
        <v>0</v>
      </c>
      <c r="J8275">
        <v>0</v>
      </c>
      <c r="K8275">
        <v>0</v>
      </c>
      <c r="L8275">
        <v>0</v>
      </c>
      <c r="M8275">
        <v>0</v>
      </c>
      <c r="N8275">
        <v>0</v>
      </c>
      <c r="O8275">
        <v>0</v>
      </c>
      <c r="P8275">
        <v>0</v>
      </c>
      <c r="Q8275">
        <v>0</v>
      </c>
      <c r="R8275">
        <v>0</v>
      </c>
      <c r="S8275">
        <v>0</v>
      </c>
      <c r="T8275">
        <v>0</v>
      </c>
      <c r="U8275">
        <v>0</v>
      </c>
      <c r="V8275">
        <v>0</v>
      </c>
      <c r="W8275">
        <v>0</v>
      </c>
      <c r="X8275">
        <v>0</v>
      </c>
      <c r="Y8275">
        <v>0</v>
      </c>
      <c r="Z8275">
        <v>0</v>
      </c>
      <c r="AA8275">
        <v>0</v>
      </c>
      <c r="AB8275">
        <v>0</v>
      </c>
      <c r="AC8275">
        <v>0</v>
      </c>
    </row>
    <row r="8276" spans="1:29">
      <c r="A8276" t="s">
        <v>17286</v>
      </c>
      <c r="B8276" t="s">
        <v>19</v>
      </c>
      <c r="C8276">
        <v>0</v>
      </c>
      <c r="D8276">
        <v>0</v>
      </c>
      <c r="E8276">
        <v>0</v>
      </c>
      <c r="F8276">
        <v>0</v>
      </c>
      <c r="G8276">
        <v>0</v>
      </c>
      <c r="H8276">
        <v>0</v>
      </c>
      <c r="I8276">
        <v>0</v>
      </c>
      <c r="J8276">
        <v>0</v>
      </c>
      <c r="K8276">
        <v>0</v>
      </c>
      <c r="L8276">
        <v>0</v>
      </c>
      <c r="M8276">
        <v>0</v>
      </c>
      <c r="N8276">
        <v>0</v>
      </c>
      <c r="O8276">
        <v>0</v>
      </c>
      <c r="P8276">
        <v>0</v>
      </c>
      <c r="Q8276">
        <v>0</v>
      </c>
      <c r="R8276">
        <v>0</v>
      </c>
      <c r="S8276">
        <v>0</v>
      </c>
      <c r="T8276">
        <v>0</v>
      </c>
      <c r="U8276">
        <v>0</v>
      </c>
      <c r="V8276">
        <v>0</v>
      </c>
      <c r="W8276">
        <v>0</v>
      </c>
      <c r="X8276">
        <v>0</v>
      </c>
      <c r="Y8276">
        <v>0</v>
      </c>
      <c r="Z8276">
        <v>0</v>
      </c>
      <c r="AA8276">
        <v>0</v>
      </c>
      <c r="AB8276">
        <v>0</v>
      </c>
      <c r="AC8276">
        <v>0</v>
      </c>
    </row>
    <row r="8277" spans="1:29">
      <c r="A8277" t="s">
        <v>17287</v>
      </c>
      <c r="B8277" t="s">
        <v>19</v>
      </c>
      <c r="C8277">
        <v>0</v>
      </c>
      <c r="D8277">
        <v>0</v>
      </c>
      <c r="E8277">
        <v>0</v>
      </c>
      <c r="F8277">
        <v>0</v>
      </c>
      <c r="G8277">
        <v>0</v>
      </c>
      <c r="H8277">
        <v>0</v>
      </c>
      <c r="I8277">
        <v>0</v>
      </c>
      <c r="J8277">
        <v>0</v>
      </c>
      <c r="K8277">
        <v>0</v>
      </c>
      <c r="L8277">
        <v>0</v>
      </c>
      <c r="M8277">
        <v>0</v>
      </c>
      <c r="N8277">
        <v>0</v>
      </c>
      <c r="O8277">
        <v>0</v>
      </c>
      <c r="P8277">
        <v>0</v>
      </c>
      <c r="Q8277">
        <v>0</v>
      </c>
      <c r="R8277">
        <v>0</v>
      </c>
      <c r="S8277">
        <v>0</v>
      </c>
      <c r="T8277">
        <v>0</v>
      </c>
      <c r="U8277">
        <v>0</v>
      </c>
      <c r="V8277">
        <v>0</v>
      </c>
      <c r="W8277">
        <v>0</v>
      </c>
      <c r="X8277">
        <v>0</v>
      </c>
      <c r="Y8277">
        <v>0</v>
      </c>
      <c r="Z8277">
        <v>0</v>
      </c>
      <c r="AA8277">
        <v>0</v>
      </c>
      <c r="AB8277">
        <v>0</v>
      </c>
      <c r="AC8277">
        <v>0</v>
      </c>
    </row>
    <row r="8278" spans="1:29">
      <c r="A8278" t="s">
        <v>17288</v>
      </c>
      <c r="B8278" t="s">
        <v>19</v>
      </c>
      <c r="C8278">
        <v>0</v>
      </c>
      <c r="D8278">
        <v>0</v>
      </c>
      <c r="E8278">
        <v>0</v>
      </c>
      <c r="F8278">
        <v>0</v>
      </c>
      <c r="G8278">
        <v>0</v>
      </c>
      <c r="H8278">
        <v>0</v>
      </c>
      <c r="I8278">
        <v>0</v>
      </c>
      <c r="J8278">
        <v>0</v>
      </c>
      <c r="K8278">
        <v>0</v>
      </c>
      <c r="L8278">
        <v>0</v>
      </c>
      <c r="M8278">
        <v>0</v>
      </c>
      <c r="N8278">
        <v>0</v>
      </c>
      <c r="O8278">
        <v>0</v>
      </c>
      <c r="P8278">
        <v>0</v>
      </c>
      <c r="Q8278">
        <v>0</v>
      </c>
      <c r="R8278">
        <v>0</v>
      </c>
      <c r="S8278">
        <v>0</v>
      </c>
      <c r="T8278">
        <v>0</v>
      </c>
      <c r="U8278">
        <v>0</v>
      </c>
      <c r="V8278">
        <v>0</v>
      </c>
      <c r="W8278">
        <v>0</v>
      </c>
      <c r="X8278">
        <v>0</v>
      </c>
      <c r="Y8278">
        <v>0</v>
      </c>
      <c r="Z8278">
        <v>0</v>
      </c>
      <c r="AA8278">
        <v>0</v>
      </c>
      <c r="AB8278">
        <v>0</v>
      </c>
      <c r="AC8278">
        <v>0</v>
      </c>
    </row>
    <row r="8279" spans="1:29">
      <c r="A8279" t="s">
        <v>17289</v>
      </c>
      <c r="B8279" t="s">
        <v>19</v>
      </c>
      <c r="C8279">
        <v>0</v>
      </c>
      <c r="D8279">
        <v>0</v>
      </c>
      <c r="E8279">
        <v>0</v>
      </c>
      <c r="F8279">
        <v>0</v>
      </c>
      <c r="G8279">
        <v>0</v>
      </c>
      <c r="H8279">
        <v>0</v>
      </c>
      <c r="I8279">
        <v>0</v>
      </c>
      <c r="J8279">
        <v>0</v>
      </c>
      <c r="K8279">
        <v>0</v>
      </c>
      <c r="L8279">
        <v>0</v>
      </c>
      <c r="M8279">
        <v>0</v>
      </c>
      <c r="N8279">
        <v>0</v>
      </c>
      <c r="O8279">
        <v>0</v>
      </c>
      <c r="P8279">
        <v>0</v>
      </c>
      <c r="Q8279">
        <v>0</v>
      </c>
      <c r="R8279">
        <v>0</v>
      </c>
      <c r="S8279">
        <v>0</v>
      </c>
      <c r="T8279">
        <v>0</v>
      </c>
      <c r="U8279">
        <v>0</v>
      </c>
      <c r="V8279">
        <v>0</v>
      </c>
      <c r="W8279">
        <v>0</v>
      </c>
      <c r="X8279">
        <v>0</v>
      </c>
      <c r="Y8279">
        <v>0</v>
      </c>
      <c r="Z8279">
        <v>0</v>
      </c>
      <c r="AA8279">
        <v>0</v>
      </c>
      <c r="AB8279">
        <v>0</v>
      </c>
      <c r="AC8279">
        <v>0</v>
      </c>
    </row>
    <row r="8280" spans="1:29">
      <c r="A8280" t="s">
        <v>17290</v>
      </c>
      <c r="B8280" t="s">
        <v>19</v>
      </c>
      <c r="C8280">
        <v>0</v>
      </c>
      <c r="D8280">
        <v>0</v>
      </c>
      <c r="E8280">
        <v>0</v>
      </c>
      <c r="F8280">
        <v>0</v>
      </c>
      <c r="G8280">
        <v>0</v>
      </c>
      <c r="H8280">
        <v>0</v>
      </c>
      <c r="I8280">
        <v>0</v>
      </c>
      <c r="J8280">
        <v>0</v>
      </c>
      <c r="K8280">
        <v>0</v>
      </c>
      <c r="L8280">
        <v>0</v>
      </c>
      <c r="M8280">
        <v>0</v>
      </c>
      <c r="N8280">
        <v>0</v>
      </c>
      <c r="O8280">
        <v>0</v>
      </c>
      <c r="P8280">
        <v>0</v>
      </c>
      <c r="Q8280">
        <v>0</v>
      </c>
      <c r="R8280">
        <v>0</v>
      </c>
      <c r="S8280">
        <v>0</v>
      </c>
      <c r="T8280">
        <v>0</v>
      </c>
      <c r="U8280">
        <v>0</v>
      </c>
      <c r="V8280">
        <v>0</v>
      </c>
      <c r="W8280">
        <v>0</v>
      </c>
      <c r="X8280">
        <v>0</v>
      </c>
      <c r="Y8280">
        <v>0</v>
      </c>
      <c r="Z8280">
        <v>0</v>
      </c>
      <c r="AA8280">
        <v>0</v>
      </c>
      <c r="AB8280">
        <v>0</v>
      </c>
      <c r="AC8280">
        <v>0</v>
      </c>
    </row>
    <row r="8281" spans="1:29">
      <c r="A8281" t="s">
        <v>17291</v>
      </c>
      <c r="B8281" t="s">
        <v>19</v>
      </c>
      <c r="C8281">
        <v>0</v>
      </c>
      <c r="D8281">
        <v>0</v>
      </c>
      <c r="E8281">
        <v>0</v>
      </c>
      <c r="F8281">
        <v>0</v>
      </c>
      <c r="G8281">
        <v>0</v>
      </c>
      <c r="H8281">
        <v>0</v>
      </c>
      <c r="I8281">
        <v>0</v>
      </c>
      <c r="J8281">
        <v>0</v>
      </c>
      <c r="K8281">
        <v>0</v>
      </c>
      <c r="L8281">
        <v>0</v>
      </c>
      <c r="M8281">
        <v>0</v>
      </c>
      <c r="N8281">
        <v>0</v>
      </c>
      <c r="O8281">
        <v>0</v>
      </c>
      <c r="P8281">
        <v>0</v>
      </c>
      <c r="Q8281">
        <v>0</v>
      </c>
      <c r="R8281">
        <v>0</v>
      </c>
      <c r="S8281">
        <v>0</v>
      </c>
      <c r="T8281">
        <v>0</v>
      </c>
      <c r="U8281">
        <v>0</v>
      </c>
      <c r="V8281">
        <v>0</v>
      </c>
      <c r="W8281">
        <v>0</v>
      </c>
      <c r="X8281">
        <v>0</v>
      </c>
      <c r="Y8281">
        <v>0</v>
      </c>
      <c r="Z8281">
        <v>0</v>
      </c>
      <c r="AA8281">
        <v>0</v>
      </c>
      <c r="AB8281">
        <v>0</v>
      </c>
      <c r="AC8281">
        <v>0</v>
      </c>
    </row>
    <row r="8282" spans="1:29">
      <c r="A8282" t="s">
        <v>17292</v>
      </c>
      <c r="B8282" t="s">
        <v>19</v>
      </c>
      <c r="C8282">
        <v>0</v>
      </c>
      <c r="D8282">
        <v>0</v>
      </c>
      <c r="E8282">
        <v>0</v>
      </c>
      <c r="F8282">
        <v>0</v>
      </c>
      <c r="G8282">
        <v>0</v>
      </c>
      <c r="H8282">
        <v>0</v>
      </c>
      <c r="I8282">
        <v>0</v>
      </c>
      <c r="J8282">
        <v>0</v>
      </c>
      <c r="K8282">
        <v>0</v>
      </c>
      <c r="L8282">
        <v>0</v>
      </c>
      <c r="M8282">
        <v>0</v>
      </c>
      <c r="N8282">
        <v>0</v>
      </c>
      <c r="O8282">
        <v>0</v>
      </c>
      <c r="P8282">
        <v>0</v>
      </c>
      <c r="Q8282">
        <v>0</v>
      </c>
      <c r="R8282">
        <v>0</v>
      </c>
      <c r="S8282">
        <v>0</v>
      </c>
      <c r="T8282">
        <v>0</v>
      </c>
      <c r="U8282">
        <v>0</v>
      </c>
      <c r="V8282">
        <v>0</v>
      </c>
      <c r="W8282">
        <v>0</v>
      </c>
      <c r="X8282">
        <v>0</v>
      </c>
      <c r="Y8282">
        <v>0</v>
      </c>
      <c r="Z8282">
        <v>0</v>
      </c>
      <c r="AA8282">
        <v>0</v>
      </c>
      <c r="AB8282">
        <v>0</v>
      </c>
      <c r="AC8282">
        <v>0</v>
      </c>
    </row>
    <row r="8283" spans="1:29">
      <c r="A8283" t="s">
        <v>17293</v>
      </c>
      <c r="B8283" t="s">
        <v>19</v>
      </c>
      <c r="C8283">
        <v>0</v>
      </c>
      <c r="D8283">
        <v>0</v>
      </c>
      <c r="E8283">
        <v>0</v>
      </c>
      <c r="F8283">
        <v>0</v>
      </c>
      <c r="G8283">
        <v>0</v>
      </c>
      <c r="H8283">
        <v>0</v>
      </c>
      <c r="I8283">
        <v>0</v>
      </c>
      <c r="J8283">
        <v>0</v>
      </c>
      <c r="K8283">
        <v>0</v>
      </c>
      <c r="L8283">
        <v>0</v>
      </c>
      <c r="M8283">
        <v>0</v>
      </c>
      <c r="N8283">
        <v>0</v>
      </c>
      <c r="O8283">
        <v>0</v>
      </c>
      <c r="P8283">
        <v>0</v>
      </c>
      <c r="Q8283">
        <v>0</v>
      </c>
      <c r="R8283">
        <v>0</v>
      </c>
      <c r="S8283">
        <v>0</v>
      </c>
      <c r="T8283">
        <v>0</v>
      </c>
      <c r="U8283">
        <v>0</v>
      </c>
      <c r="V8283">
        <v>0</v>
      </c>
      <c r="W8283">
        <v>0</v>
      </c>
      <c r="X8283">
        <v>0</v>
      </c>
      <c r="Y8283">
        <v>0</v>
      </c>
      <c r="Z8283">
        <v>0</v>
      </c>
      <c r="AA8283">
        <v>0</v>
      </c>
      <c r="AB8283">
        <v>0</v>
      </c>
      <c r="AC8283">
        <v>0</v>
      </c>
    </row>
    <row r="8284" spans="1:29">
      <c r="A8284" t="s">
        <v>17294</v>
      </c>
      <c r="B8284" t="s">
        <v>19</v>
      </c>
      <c r="C8284" s="2">
        <v>20002000000000</v>
      </c>
      <c r="D8284" s="2">
        <v>21401700000000</v>
      </c>
      <c r="E8284" s="2">
        <v>22223400000000</v>
      </c>
      <c r="F8284" s="2">
        <v>22801600000000</v>
      </c>
      <c r="G8284" s="2">
        <v>23016900000000</v>
      </c>
      <c r="H8284" s="2">
        <v>23162000000000</v>
      </c>
      <c r="I8284" s="2">
        <v>23121700000000</v>
      </c>
      <c r="J8284" s="2">
        <v>23038100000000</v>
      </c>
      <c r="K8284" s="2">
        <v>22968000000000</v>
      </c>
      <c r="L8284" s="2">
        <v>22808600000000</v>
      </c>
      <c r="M8284" s="2">
        <v>22756800000000</v>
      </c>
      <c r="N8284" s="2">
        <v>22641900000000</v>
      </c>
      <c r="O8284" s="2">
        <v>22516300000000</v>
      </c>
      <c r="P8284" s="2">
        <v>22524100000000</v>
      </c>
      <c r="Q8284" s="2">
        <v>22534000000000</v>
      </c>
      <c r="R8284" s="2">
        <v>22641400000000</v>
      </c>
      <c r="S8284" s="2">
        <v>22733500000000</v>
      </c>
      <c r="T8284" s="2">
        <v>22801400000000</v>
      </c>
      <c r="U8284" s="2">
        <v>22982000000000</v>
      </c>
      <c r="V8284" s="2">
        <v>23154400000000</v>
      </c>
      <c r="W8284" s="2">
        <v>23415200000000</v>
      </c>
      <c r="X8284" s="2">
        <v>23679500000000</v>
      </c>
      <c r="Y8284" s="2">
        <v>23912400000000</v>
      </c>
      <c r="Z8284" s="2">
        <v>24279000000000</v>
      </c>
      <c r="AA8284" s="2">
        <v>24668900000000</v>
      </c>
      <c r="AB8284" s="2">
        <v>25058200000000</v>
      </c>
      <c r="AC8284" s="2">
        <v>25605200000000</v>
      </c>
    </row>
    <row r="8285" spans="1:29">
      <c r="A8285" t="s">
        <v>17295</v>
      </c>
      <c r="B8285" t="s">
        <v>19</v>
      </c>
      <c r="C8285">
        <v>0</v>
      </c>
      <c r="D8285">
        <v>0</v>
      </c>
      <c r="E8285">
        <v>0</v>
      </c>
      <c r="F8285">
        <v>0</v>
      </c>
      <c r="G8285">
        <v>0</v>
      </c>
      <c r="H8285">
        <v>0</v>
      </c>
      <c r="I8285">
        <v>0</v>
      </c>
      <c r="J8285">
        <v>0</v>
      </c>
      <c r="K8285">
        <v>0</v>
      </c>
      <c r="L8285">
        <v>0</v>
      </c>
      <c r="M8285">
        <v>0</v>
      </c>
      <c r="N8285">
        <v>0</v>
      </c>
      <c r="O8285">
        <v>0</v>
      </c>
      <c r="P8285">
        <v>0</v>
      </c>
      <c r="Q8285">
        <v>0</v>
      </c>
      <c r="R8285">
        <v>0</v>
      </c>
      <c r="S8285">
        <v>0</v>
      </c>
      <c r="T8285">
        <v>0</v>
      </c>
      <c r="U8285">
        <v>0</v>
      </c>
      <c r="V8285">
        <v>0</v>
      </c>
      <c r="W8285">
        <v>0</v>
      </c>
      <c r="X8285">
        <v>0</v>
      </c>
      <c r="Y8285">
        <v>0</v>
      </c>
      <c r="Z8285">
        <v>0</v>
      </c>
      <c r="AA8285">
        <v>0</v>
      </c>
      <c r="AB8285">
        <v>0</v>
      </c>
      <c r="AC8285">
        <v>0</v>
      </c>
    </row>
    <row r="8286" spans="1:29">
      <c r="A8286" t="s">
        <v>17296</v>
      </c>
      <c r="B8286" t="s">
        <v>19</v>
      </c>
      <c r="C8286">
        <v>0</v>
      </c>
      <c r="D8286">
        <v>0</v>
      </c>
      <c r="E8286">
        <v>0</v>
      </c>
      <c r="F8286">
        <v>0</v>
      </c>
      <c r="G8286">
        <v>0</v>
      </c>
      <c r="H8286">
        <v>0</v>
      </c>
      <c r="I8286">
        <v>0</v>
      </c>
      <c r="J8286">
        <v>0</v>
      </c>
      <c r="K8286">
        <v>0</v>
      </c>
      <c r="L8286">
        <v>0</v>
      </c>
      <c r="M8286">
        <v>0</v>
      </c>
      <c r="N8286">
        <v>0</v>
      </c>
      <c r="O8286">
        <v>0</v>
      </c>
      <c r="P8286">
        <v>0</v>
      </c>
      <c r="Q8286">
        <v>0</v>
      </c>
      <c r="R8286">
        <v>0</v>
      </c>
      <c r="S8286">
        <v>0</v>
      </c>
      <c r="T8286">
        <v>0</v>
      </c>
      <c r="U8286">
        <v>0</v>
      </c>
      <c r="V8286">
        <v>0</v>
      </c>
      <c r="W8286">
        <v>0</v>
      </c>
      <c r="X8286">
        <v>0</v>
      </c>
      <c r="Y8286">
        <v>0</v>
      </c>
      <c r="Z8286">
        <v>0</v>
      </c>
      <c r="AA8286">
        <v>0</v>
      </c>
      <c r="AB8286">
        <v>0</v>
      </c>
      <c r="AC8286">
        <v>0</v>
      </c>
    </row>
    <row r="8287" spans="1:29">
      <c r="A8287" t="s">
        <v>17297</v>
      </c>
      <c r="B8287" t="s">
        <v>19</v>
      </c>
      <c r="C8287">
        <v>0</v>
      </c>
      <c r="D8287">
        <v>0</v>
      </c>
      <c r="E8287">
        <v>0</v>
      </c>
      <c r="F8287">
        <v>0</v>
      </c>
      <c r="G8287">
        <v>0</v>
      </c>
      <c r="H8287">
        <v>0</v>
      </c>
      <c r="I8287">
        <v>0</v>
      </c>
      <c r="J8287">
        <v>0</v>
      </c>
      <c r="K8287">
        <v>0</v>
      </c>
      <c r="L8287">
        <v>0</v>
      </c>
      <c r="M8287">
        <v>0</v>
      </c>
      <c r="N8287">
        <v>0</v>
      </c>
      <c r="O8287">
        <v>0</v>
      </c>
      <c r="P8287">
        <v>0</v>
      </c>
      <c r="Q8287">
        <v>0</v>
      </c>
      <c r="R8287">
        <v>0</v>
      </c>
      <c r="S8287">
        <v>0</v>
      </c>
      <c r="T8287">
        <v>0</v>
      </c>
      <c r="U8287">
        <v>0</v>
      </c>
      <c r="V8287">
        <v>0</v>
      </c>
      <c r="W8287">
        <v>0</v>
      </c>
      <c r="X8287">
        <v>0</v>
      </c>
      <c r="Y8287">
        <v>0</v>
      </c>
      <c r="Z8287">
        <v>0</v>
      </c>
      <c r="AA8287">
        <v>0</v>
      </c>
      <c r="AB8287">
        <v>0</v>
      </c>
      <c r="AC8287">
        <v>0</v>
      </c>
    </row>
    <row r="8288" spans="1:29">
      <c r="A8288" t="s">
        <v>17298</v>
      </c>
      <c r="B8288" t="s">
        <v>19</v>
      </c>
      <c r="C8288">
        <v>0</v>
      </c>
      <c r="D8288">
        <v>0</v>
      </c>
      <c r="E8288">
        <v>0</v>
      </c>
      <c r="F8288">
        <v>0</v>
      </c>
      <c r="G8288">
        <v>0</v>
      </c>
      <c r="H8288">
        <v>0</v>
      </c>
      <c r="I8288">
        <v>0</v>
      </c>
      <c r="J8288">
        <v>0</v>
      </c>
      <c r="K8288">
        <v>0</v>
      </c>
      <c r="L8288">
        <v>0</v>
      </c>
      <c r="M8288">
        <v>0</v>
      </c>
      <c r="N8288">
        <v>0</v>
      </c>
      <c r="O8288">
        <v>0</v>
      </c>
      <c r="P8288">
        <v>0</v>
      </c>
      <c r="Q8288">
        <v>0</v>
      </c>
      <c r="R8288">
        <v>0</v>
      </c>
      <c r="S8288">
        <v>0</v>
      </c>
      <c r="T8288">
        <v>0</v>
      </c>
      <c r="U8288">
        <v>0</v>
      </c>
      <c r="V8288">
        <v>0</v>
      </c>
      <c r="W8288">
        <v>0</v>
      </c>
      <c r="X8288">
        <v>0</v>
      </c>
      <c r="Y8288">
        <v>0</v>
      </c>
      <c r="Z8288">
        <v>0</v>
      </c>
      <c r="AA8288">
        <v>0</v>
      </c>
      <c r="AB8288">
        <v>0</v>
      </c>
      <c r="AC8288">
        <v>0</v>
      </c>
    </row>
    <row r="8289" spans="1:29">
      <c r="A8289" t="s">
        <v>17299</v>
      </c>
      <c r="B8289" t="s">
        <v>19</v>
      </c>
      <c r="C8289">
        <v>0</v>
      </c>
      <c r="D8289">
        <v>0</v>
      </c>
      <c r="E8289">
        <v>0</v>
      </c>
      <c r="F8289">
        <v>0</v>
      </c>
      <c r="G8289">
        <v>0</v>
      </c>
      <c r="H8289">
        <v>0</v>
      </c>
      <c r="I8289">
        <v>0</v>
      </c>
      <c r="J8289">
        <v>0</v>
      </c>
      <c r="K8289">
        <v>0</v>
      </c>
      <c r="L8289">
        <v>0</v>
      </c>
      <c r="M8289">
        <v>0</v>
      </c>
      <c r="N8289">
        <v>0</v>
      </c>
      <c r="O8289">
        <v>0</v>
      </c>
      <c r="P8289">
        <v>0</v>
      </c>
      <c r="Q8289">
        <v>0</v>
      </c>
      <c r="R8289">
        <v>0</v>
      </c>
      <c r="S8289">
        <v>0</v>
      </c>
      <c r="T8289">
        <v>0</v>
      </c>
      <c r="U8289">
        <v>0</v>
      </c>
      <c r="V8289">
        <v>0</v>
      </c>
      <c r="W8289">
        <v>0</v>
      </c>
      <c r="X8289">
        <v>0</v>
      </c>
      <c r="Y8289">
        <v>0</v>
      </c>
      <c r="Z8289">
        <v>0</v>
      </c>
      <c r="AA8289">
        <v>0</v>
      </c>
      <c r="AB8289">
        <v>0</v>
      </c>
      <c r="AC8289">
        <v>0</v>
      </c>
    </row>
    <row r="8290" spans="1:29">
      <c r="A8290" t="s">
        <v>17300</v>
      </c>
      <c r="B8290" t="s">
        <v>19</v>
      </c>
      <c r="C8290">
        <v>0</v>
      </c>
      <c r="D8290">
        <v>0</v>
      </c>
      <c r="E8290">
        <v>0</v>
      </c>
      <c r="F8290">
        <v>0</v>
      </c>
      <c r="G8290">
        <v>0</v>
      </c>
      <c r="H8290">
        <v>0</v>
      </c>
      <c r="I8290">
        <v>0</v>
      </c>
      <c r="J8290">
        <v>0</v>
      </c>
      <c r="K8290">
        <v>0</v>
      </c>
      <c r="L8290">
        <v>0</v>
      </c>
      <c r="M8290">
        <v>0</v>
      </c>
      <c r="N8290">
        <v>0</v>
      </c>
      <c r="O8290">
        <v>0</v>
      </c>
      <c r="P8290">
        <v>0</v>
      </c>
      <c r="Q8290">
        <v>0</v>
      </c>
      <c r="R8290">
        <v>0</v>
      </c>
      <c r="S8290">
        <v>0</v>
      </c>
      <c r="T8290">
        <v>0</v>
      </c>
      <c r="U8290">
        <v>0</v>
      </c>
      <c r="V8290">
        <v>0</v>
      </c>
      <c r="W8290">
        <v>0</v>
      </c>
      <c r="X8290">
        <v>0</v>
      </c>
      <c r="Y8290">
        <v>0</v>
      </c>
      <c r="Z8290">
        <v>0</v>
      </c>
      <c r="AA8290">
        <v>0</v>
      </c>
      <c r="AB8290">
        <v>0</v>
      </c>
      <c r="AC8290">
        <v>0</v>
      </c>
    </row>
    <row r="8291" spans="1:29">
      <c r="A8291" t="s">
        <v>17301</v>
      </c>
      <c r="B8291" t="s">
        <v>19</v>
      </c>
      <c r="C8291">
        <v>0</v>
      </c>
      <c r="D8291">
        <v>0</v>
      </c>
      <c r="E8291">
        <v>0</v>
      </c>
      <c r="F8291">
        <v>0</v>
      </c>
      <c r="G8291">
        <v>0</v>
      </c>
      <c r="H8291">
        <v>0</v>
      </c>
      <c r="I8291">
        <v>0</v>
      </c>
      <c r="J8291">
        <v>0</v>
      </c>
      <c r="K8291">
        <v>0</v>
      </c>
      <c r="L8291">
        <v>0</v>
      </c>
      <c r="M8291">
        <v>0</v>
      </c>
      <c r="N8291">
        <v>0</v>
      </c>
      <c r="O8291">
        <v>0</v>
      </c>
      <c r="P8291">
        <v>0</v>
      </c>
      <c r="Q8291">
        <v>0</v>
      </c>
      <c r="R8291">
        <v>0</v>
      </c>
      <c r="S8291">
        <v>0</v>
      </c>
      <c r="T8291">
        <v>0</v>
      </c>
      <c r="U8291">
        <v>0</v>
      </c>
      <c r="V8291">
        <v>0</v>
      </c>
      <c r="W8291">
        <v>0</v>
      </c>
      <c r="X8291">
        <v>0</v>
      </c>
      <c r="Y8291">
        <v>0</v>
      </c>
      <c r="Z8291">
        <v>0</v>
      </c>
      <c r="AA8291">
        <v>0</v>
      </c>
      <c r="AB8291">
        <v>0</v>
      </c>
      <c r="AC8291">
        <v>0</v>
      </c>
    </row>
    <row r="8292" spans="1:29">
      <c r="A8292" t="s">
        <v>17302</v>
      </c>
      <c r="B8292" t="s">
        <v>19</v>
      </c>
      <c r="C8292">
        <v>0</v>
      </c>
      <c r="D8292">
        <v>0</v>
      </c>
      <c r="E8292">
        <v>0</v>
      </c>
      <c r="F8292">
        <v>0</v>
      </c>
      <c r="G8292">
        <v>0</v>
      </c>
      <c r="H8292">
        <v>0</v>
      </c>
      <c r="I8292">
        <v>0</v>
      </c>
      <c r="J8292">
        <v>0</v>
      </c>
      <c r="K8292">
        <v>0</v>
      </c>
      <c r="L8292">
        <v>0</v>
      </c>
      <c r="M8292">
        <v>0</v>
      </c>
      <c r="N8292">
        <v>0</v>
      </c>
      <c r="O8292">
        <v>0</v>
      </c>
      <c r="P8292">
        <v>0</v>
      </c>
      <c r="Q8292">
        <v>0</v>
      </c>
      <c r="R8292">
        <v>0</v>
      </c>
      <c r="S8292">
        <v>0</v>
      </c>
      <c r="T8292">
        <v>0</v>
      </c>
      <c r="U8292">
        <v>0</v>
      </c>
      <c r="V8292">
        <v>0</v>
      </c>
      <c r="W8292">
        <v>0</v>
      </c>
      <c r="X8292">
        <v>0</v>
      </c>
      <c r="Y8292">
        <v>0</v>
      </c>
      <c r="Z8292">
        <v>0</v>
      </c>
      <c r="AA8292">
        <v>0</v>
      </c>
      <c r="AB8292">
        <v>0</v>
      </c>
      <c r="AC8292">
        <v>0</v>
      </c>
    </row>
    <row r="8293" spans="1:29">
      <c r="A8293" t="s">
        <v>17303</v>
      </c>
      <c r="B8293" t="s">
        <v>19</v>
      </c>
      <c r="C8293">
        <v>0</v>
      </c>
      <c r="D8293">
        <v>0</v>
      </c>
      <c r="E8293">
        <v>0</v>
      </c>
      <c r="F8293">
        <v>0</v>
      </c>
      <c r="G8293">
        <v>0</v>
      </c>
      <c r="H8293">
        <v>0</v>
      </c>
      <c r="I8293">
        <v>0</v>
      </c>
      <c r="J8293">
        <v>0</v>
      </c>
      <c r="K8293">
        <v>0</v>
      </c>
      <c r="L8293">
        <v>0</v>
      </c>
      <c r="M8293">
        <v>0</v>
      </c>
      <c r="N8293">
        <v>0</v>
      </c>
      <c r="O8293">
        <v>0</v>
      </c>
      <c r="P8293">
        <v>0</v>
      </c>
      <c r="Q8293">
        <v>0</v>
      </c>
      <c r="R8293">
        <v>0</v>
      </c>
      <c r="S8293">
        <v>0</v>
      </c>
      <c r="T8293">
        <v>0</v>
      </c>
      <c r="U8293">
        <v>0</v>
      </c>
      <c r="V8293">
        <v>0</v>
      </c>
      <c r="W8293">
        <v>0</v>
      </c>
      <c r="X8293">
        <v>0</v>
      </c>
      <c r="Y8293">
        <v>0</v>
      </c>
      <c r="Z8293">
        <v>0</v>
      </c>
      <c r="AA8293">
        <v>0</v>
      </c>
      <c r="AB8293">
        <v>0</v>
      </c>
      <c r="AC8293">
        <v>0</v>
      </c>
    </row>
    <row r="8294" spans="1:29">
      <c r="A8294" t="s">
        <v>17304</v>
      </c>
      <c r="B8294" t="s">
        <v>19</v>
      </c>
      <c r="C8294">
        <v>0</v>
      </c>
      <c r="D8294">
        <v>0</v>
      </c>
      <c r="E8294">
        <v>0</v>
      </c>
      <c r="F8294">
        <v>0</v>
      </c>
      <c r="G8294">
        <v>0</v>
      </c>
      <c r="H8294">
        <v>0</v>
      </c>
      <c r="I8294">
        <v>0</v>
      </c>
      <c r="J8294">
        <v>0</v>
      </c>
      <c r="K8294">
        <v>0</v>
      </c>
      <c r="L8294">
        <v>0</v>
      </c>
      <c r="M8294">
        <v>0</v>
      </c>
      <c r="N8294">
        <v>0</v>
      </c>
      <c r="O8294">
        <v>0</v>
      </c>
      <c r="P8294">
        <v>0</v>
      </c>
      <c r="Q8294">
        <v>0</v>
      </c>
      <c r="R8294">
        <v>0</v>
      </c>
      <c r="S8294">
        <v>0</v>
      </c>
      <c r="T8294">
        <v>0</v>
      </c>
      <c r="U8294">
        <v>0</v>
      </c>
      <c r="V8294">
        <v>0</v>
      </c>
      <c r="W8294">
        <v>0</v>
      </c>
      <c r="X8294">
        <v>0</v>
      </c>
      <c r="Y8294">
        <v>0</v>
      </c>
      <c r="Z8294">
        <v>0</v>
      </c>
      <c r="AA8294">
        <v>0</v>
      </c>
      <c r="AB8294">
        <v>0</v>
      </c>
      <c r="AC8294">
        <v>0</v>
      </c>
    </row>
    <row r="8295" spans="1:29">
      <c r="A8295" t="s">
        <v>17305</v>
      </c>
      <c r="B8295" t="s">
        <v>19</v>
      </c>
      <c r="C8295">
        <v>0</v>
      </c>
      <c r="D8295">
        <v>0</v>
      </c>
      <c r="E8295">
        <v>0</v>
      </c>
      <c r="F8295">
        <v>0</v>
      </c>
      <c r="G8295">
        <v>0</v>
      </c>
      <c r="H8295">
        <v>0</v>
      </c>
      <c r="I8295">
        <v>0</v>
      </c>
      <c r="J8295">
        <v>0</v>
      </c>
      <c r="K8295">
        <v>0</v>
      </c>
      <c r="L8295">
        <v>0</v>
      </c>
      <c r="M8295">
        <v>0</v>
      </c>
      <c r="N8295">
        <v>0</v>
      </c>
      <c r="O8295">
        <v>0</v>
      </c>
      <c r="P8295">
        <v>0</v>
      </c>
      <c r="Q8295">
        <v>0</v>
      </c>
      <c r="R8295">
        <v>0</v>
      </c>
      <c r="S8295">
        <v>0</v>
      </c>
      <c r="T8295">
        <v>0</v>
      </c>
      <c r="U8295">
        <v>0</v>
      </c>
      <c r="V8295">
        <v>0</v>
      </c>
      <c r="W8295">
        <v>0</v>
      </c>
      <c r="X8295">
        <v>0</v>
      </c>
      <c r="Y8295">
        <v>0</v>
      </c>
      <c r="Z8295">
        <v>0</v>
      </c>
      <c r="AA8295">
        <v>0</v>
      </c>
      <c r="AB8295">
        <v>0</v>
      </c>
      <c r="AC8295">
        <v>0</v>
      </c>
    </row>
    <row r="8296" spans="1:29">
      <c r="A8296" t="s">
        <v>17306</v>
      </c>
      <c r="B8296" t="s">
        <v>19</v>
      </c>
      <c r="C8296">
        <v>0</v>
      </c>
      <c r="D8296">
        <v>0</v>
      </c>
      <c r="E8296">
        <v>0</v>
      </c>
      <c r="F8296">
        <v>0</v>
      </c>
      <c r="G8296">
        <v>0</v>
      </c>
      <c r="H8296">
        <v>0</v>
      </c>
      <c r="I8296">
        <v>0</v>
      </c>
      <c r="J8296">
        <v>0</v>
      </c>
      <c r="K8296">
        <v>0</v>
      </c>
      <c r="L8296">
        <v>0</v>
      </c>
      <c r="M8296">
        <v>0</v>
      </c>
      <c r="N8296">
        <v>0</v>
      </c>
      <c r="O8296">
        <v>0</v>
      </c>
      <c r="P8296">
        <v>0</v>
      </c>
      <c r="Q8296">
        <v>0</v>
      </c>
      <c r="R8296">
        <v>0</v>
      </c>
      <c r="S8296">
        <v>0</v>
      </c>
      <c r="T8296">
        <v>0</v>
      </c>
      <c r="U8296">
        <v>0</v>
      </c>
      <c r="V8296">
        <v>0</v>
      </c>
      <c r="W8296">
        <v>0</v>
      </c>
      <c r="X8296">
        <v>0</v>
      </c>
      <c r="Y8296">
        <v>0</v>
      </c>
      <c r="Z8296">
        <v>0</v>
      </c>
      <c r="AA8296">
        <v>0</v>
      </c>
      <c r="AB8296">
        <v>0</v>
      </c>
      <c r="AC8296">
        <v>0</v>
      </c>
    </row>
    <row r="8297" spans="1:29">
      <c r="A8297" t="s">
        <v>17307</v>
      </c>
      <c r="B8297" t="s">
        <v>19</v>
      </c>
      <c r="C8297">
        <v>0</v>
      </c>
      <c r="D8297">
        <v>0</v>
      </c>
      <c r="E8297">
        <v>0</v>
      </c>
      <c r="F8297">
        <v>0</v>
      </c>
      <c r="G8297">
        <v>0</v>
      </c>
      <c r="H8297">
        <v>0</v>
      </c>
      <c r="I8297">
        <v>0</v>
      </c>
      <c r="J8297">
        <v>0</v>
      </c>
      <c r="K8297">
        <v>0</v>
      </c>
      <c r="L8297">
        <v>0</v>
      </c>
      <c r="M8297">
        <v>0</v>
      </c>
      <c r="N8297">
        <v>0</v>
      </c>
      <c r="O8297">
        <v>0</v>
      </c>
      <c r="P8297">
        <v>0</v>
      </c>
      <c r="Q8297">
        <v>0</v>
      </c>
      <c r="R8297">
        <v>0</v>
      </c>
      <c r="S8297">
        <v>0</v>
      </c>
      <c r="T8297">
        <v>0</v>
      </c>
      <c r="U8297">
        <v>0</v>
      </c>
      <c r="V8297">
        <v>0</v>
      </c>
      <c r="W8297">
        <v>0</v>
      </c>
      <c r="X8297">
        <v>0</v>
      </c>
      <c r="Y8297">
        <v>0</v>
      </c>
      <c r="Z8297">
        <v>0</v>
      </c>
      <c r="AA8297">
        <v>0</v>
      </c>
      <c r="AB8297">
        <v>0</v>
      </c>
      <c r="AC8297">
        <v>0</v>
      </c>
    </row>
    <row r="8298" spans="1:29">
      <c r="A8298" t="s">
        <v>17308</v>
      </c>
      <c r="B8298" t="s">
        <v>19</v>
      </c>
      <c r="C8298">
        <v>0</v>
      </c>
      <c r="D8298">
        <v>0</v>
      </c>
      <c r="E8298">
        <v>0</v>
      </c>
      <c r="F8298">
        <v>0</v>
      </c>
      <c r="G8298">
        <v>0</v>
      </c>
      <c r="H8298">
        <v>0</v>
      </c>
      <c r="I8298">
        <v>0</v>
      </c>
      <c r="J8298">
        <v>0</v>
      </c>
      <c r="K8298">
        <v>0</v>
      </c>
      <c r="L8298">
        <v>0</v>
      </c>
      <c r="M8298">
        <v>0</v>
      </c>
      <c r="N8298">
        <v>0</v>
      </c>
      <c r="O8298">
        <v>0</v>
      </c>
      <c r="P8298">
        <v>0</v>
      </c>
      <c r="Q8298">
        <v>0</v>
      </c>
      <c r="R8298">
        <v>0</v>
      </c>
      <c r="S8298">
        <v>0</v>
      </c>
      <c r="T8298">
        <v>0</v>
      </c>
      <c r="U8298">
        <v>0</v>
      </c>
      <c r="V8298">
        <v>0</v>
      </c>
      <c r="W8298">
        <v>0</v>
      </c>
      <c r="X8298">
        <v>0</v>
      </c>
      <c r="Y8298">
        <v>0</v>
      </c>
      <c r="Z8298">
        <v>0</v>
      </c>
      <c r="AA8298">
        <v>0</v>
      </c>
      <c r="AB8298">
        <v>0</v>
      </c>
      <c r="AC8298">
        <v>0</v>
      </c>
    </row>
    <row r="8299" spans="1:29">
      <c r="A8299" t="s">
        <v>17309</v>
      </c>
      <c r="B8299" t="s">
        <v>19</v>
      </c>
      <c r="C8299">
        <v>0</v>
      </c>
      <c r="D8299">
        <v>0</v>
      </c>
      <c r="E8299">
        <v>0</v>
      </c>
      <c r="F8299">
        <v>0</v>
      </c>
      <c r="G8299">
        <v>0</v>
      </c>
      <c r="H8299">
        <v>0</v>
      </c>
      <c r="I8299">
        <v>0</v>
      </c>
      <c r="J8299">
        <v>0</v>
      </c>
      <c r="K8299">
        <v>0</v>
      </c>
      <c r="L8299">
        <v>0</v>
      </c>
      <c r="M8299">
        <v>0</v>
      </c>
      <c r="N8299">
        <v>0</v>
      </c>
      <c r="O8299">
        <v>0</v>
      </c>
      <c r="P8299">
        <v>0</v>
      </c>
      <c r="Q8299">
        <v>0</v>
      </c>
      <c r="R8299">
        <v>0</v>
      </c>
      <c r="S8299">
        <v>0</v>
      </c>
      <c r="T8299">
        <v>0</v>
      </c>
      <c r="U8299">
        <v>0</v>
      </c>
      <c r="V8299">
        <v>0</v>
      </c>
      <c r="W8299">
        <v>0</v>
      </c>
      <c r="X8299">
        <v>0</v>
      </c>
      <c r="Y8299">
        <v>0</v>
      </c>
      <c r="Z8299">
        <v>0</v>
      </c>
      <c r="AA8299">
        <v>0</v>
      </c>
      <c r="AB8299">
        <v>0</v>
      </c>
      <c r="AC8299">
        <v>0</v>
      </c>
    </row>
    <row r="8300" spans="1:29">
      <c r="A8300" t="s">
        <v>17310</v>
      </c>
      <c r="B8300" t="s">
        <v>19</v>
      </c>
      <c r="C8300">
        <v>0</v>
      </c>
      <c r="D8300">
        <v>0</v>
      </c>
      <c r="E8300">
        <v>0</v>
      </c>
      <c r="F8300">
        <v>0</v>
      </c>
      <c r="G8300">
        <v>0</v>
      </c>
      <c r="H8300">
        <v>0</v>
      </c>
      <c r="I8300">
        <v>0</v>
      </c>
      <c r="J8300">
        <v>0</v>
      </c>
      <c r="K8300">
        <v>0</v>
      </c>
      <c r="L8300">
        <v>0</v>
      </c>
      <c r="M8300">
        <v>0</v>
      </c>
      <c r="N8300">
        <v>0</v>
      </c>
      <c r="O8300">
        <v>0</v>
      </c>
      <c r="P8300">
        <v>0</v>
      </c>
      <c r="Q8300">
        <v>0</v>
      </c>
      <c r="R8300">
        <v>0</v>
      </c>
      <c r="S8300">
        <v>0</v>
      </c>
      <c r="T8300">
        <v>0</v>
      </c>
      <c r="U8300">
        <v>0</v>
      </c>
      <c r="V8300">
        <v>0</v>
      </c>
      <c r="W8300">
        <v>0</v>
      </c>
      <c r="X8300">
        <v>0</v>
      </c>
      <c r="Y8300">
        <v>0</v>
      </c>
      <c r="Z8300">
        <v>0</v>
      </c>
      <c r="AA8300">
        <v>0</v>
      </c>
      <c r="AB8300">
        <v>0</v>
      </c>
      <c r="AC8300">
        <v>0</v>
      </c>
    </row>
    <row r="8301" spans="1:29">
      <c r="A8301" t="s">
        <v>17311</v>
      </c>
      <c r="B8301" t="s">
        <v>19</v>
      </c>
      <c r="C8301">
        <v>0</v>
      </c>
      <c r="D8301">
        <v>0</v>
      </c>
      <c r="E8301">
        <v>0</v>
      </c>
      <c r="F8301">
        <v>0</v>
      </c>
      <c r="G8301">
        <v>0</v>
      </c>
      <c r="H8301">
        <v>0</v>
      </c>
      <c r="I8301">
        <v>0</v>
      </c>
      <c r="J8301">
        <v>0</v>
      </c>
      <c r="K8301">
        <v>0</v>
      </c>
      <c r="L8301">
        <v>0</v>
      </c>
      <c r="M8301">
        <v>0</v>
      </c>
      <c r="N8301">
        <v>0</v>
      </c>
      <c r="O8301">
        <v>0</v>
      </c>
      <c r="P8301">
        <v>0</v>
      </c>
      <c r="Q8301">
        <v>0</v>
      </c>
      <c r="R8301">
        <v>0</v>
      </c>
      <c r="S8301">
        <v>0</v>
      </c>
      <c r="T8301">
        <v>0</v>
      </c>
      <c r="U8301">
        <v>0</v>
      </c>
      <c r="V8301">
        <v>0</v>
      </c>
      <c r="W8301">
        <v>0</v>
      </c>
      <c r="X8301">
        <v>0</v>
      </c>
      <c r="Y8301">
        <v>0</v>
      </c>
      <c r="Z8301">
        <v>0</v>
      </c>
      <c r="AA8301">
        <v>0</v>
      </c>
      <c r="AB8301">
        <v>0</v>
      </c>
      <c r="AC8301">
        <v>0</v>
      </c>
    </row>
    <row r="8302" spans="1:29">
      <c r="A8302" t="s">
        <v>17312</v>
      </c>
      <c r="B8302" t="s">
        <v>19</v>
      </c>
      <c r="C8302">
        <v>0</v>
      </c>
      <c r="D8302">
        <v>0</v>
      </c>
      <c r="E8302">
        <v>0</v>
      </c>
      <c r="F8302">
        <v>0</v>
      </c>
      <c r="G8302">
        <v>0</v>
      </c>
      <c r="H8302">
        <v>0</v>
      </c>
      <c r="I8302">
        <v>0</v>
      </c>
      <c r="J8302">
        <v>0</v>
      </c>
      <c r="K8302">
        <v>0</v>
      </c>
      <c r="L8302">
        <v>0</v>
      </c>
      <c r="M8302">
        <v>0</v>
      </c>
      <c r="N8302">
        <v>0</v>
      </c>
      <c r="O8302">
        <v>0</v>
      </c>
      <c r="P8302">
        <v>0</v>
      </c>
      <c r="Q8302">
        <v>0</v>
      </c>
      <c r="R8302">
        <v>0</v>
      </c>
      <c r="S8302">
        <v>0</v>
      </c>
      <c r="T8302">
        <v>0</v>
      </c>
      <c r="U8302">
        <v>0</v>
      </c>
      <c r="V8302">
        <v>0</v>
      </c>
      <c r="W8302">
        <v>0</v>
      </c>
      <c r="X8302">
        <v>0</v>
      </c>
      <c r="Y8302">
        <v>0</v>
      </c>
      <c r="Z8302">
        <v>0</v>
      </c>
      <c r="AA8302">
        <v>0</v>
      </c>
      <c r="AB8302">
        <v>0</v>
      </c>
      <c r="AC8302">
        <v>0</v>
      </c>
    </row>
    <row r="8303" spans="1:29">
      <c r="A8303" t="s">
        <v>17313</v>
      </c>
      <c r="B8303" t="s">
        <v>19</v>
      </c>
      <c r="C8303">
        <v>0</v>
      </c>
      <c r="D8303">
        <v>0</v>
      </c>
      <c r="E8303">
        <v>0</v>
      </c>
      <c r="F8303">
        <v>0</v>
      </c>
      <c r="G8303">
        <v>0</v>
      </c>
      <c r="H8303">
        <v>0</v>
      </c>
      <c r="I8303">
        <v>0</v>
      </c>
      <c r="J8303">
        <v>0</v>
      </c>
      <c r="K8303">
        <v>0</v>
      </c>
      <c r="L8303">
        <v>0</v>
      </c>
      <c r="M8303">
        <v>0</v>
      </c>
      <c r="N8303">
        <v>0</v>
      </c>
      <c r="O8303">
        <v>0</v>
      </c>
      <c r="P8303">
        <v>0</v>
      </c>
      <c r="Q8303">
        <v>0</v>
      </c>
      <c r="R8303">
        <v>0</v>
      </c>
      <c r="S8303">
        <v>0</v>
      </c>
      <c r="T8303">
        <v>0</v>
      </c>
      <c r="U8303">
        <v>0</v>
      </c>
      <c r="V8303">
        <v>0</v>
      </c>
      <c r="W8303">
        <v>0</v>
      </c>
      <c r="X8303">
        <v>0</v>
      </c>
      <c r="Y8303">
        <v>0</v>
      </c>
      <c r="Z8303">
        <v>0</v>
      </c>
      <c r="AA8303">
        <v>0</v>
      </c>
      <c r="AB8303">
        <v>0</v>
      </c>
      <c r="AC8303">
        <v>0</v>
      </c>
    </row>
    <row r="8304" spans="1:29">
      <c r="A8304" t="s">
        <v>17314</v>
      </c>
      <c r="B8304" t="s">
        <v>19</v>
      </c>
      <c r="C8304">
        <v>0</v>
      </c>
      <c r="D8304">
        <v>0</v>
      </c>
      <c r="E8304">
        <v>0</v>
      </c>
      <c r="F8304">
        <v>0</v>
      </c>
      <c r="G8304">
        <v>0</v>
      </c>
      <c r="H8304">
        <v>0</v>
      </c>
      <c r="I8304">
        <v>0</v>
      </c>
      <c r="J8304">
        <v>0</v>
      </c>
      <c r="K8304">
        <v>0</v>
      </c>
      <c r="L8304">
        <v>0</v>
      </c>
      <c r="M8304">
        <v>0</v>
      </c>
      <c r="N8304">
        <v>0</v>
      </c>
      <c r="O8304">
        <v>0</v>
      </c>
      <c r="P8304">
        <v>0</v>
      </c>
      <c r="Q8304">
        <v>0</v>
      </c>
      <c r="R8304">
        <v>0</v>
      </c>
      <c r="S8304">
        <v>0</v>
      </c>
      <c r="T8304">
        <v>0</v>
      </c>
      <c r="U8304">
        <v>0</v>
      </c>
      <c r="V8304">
        <v>0</v>
      </c>
      <c r="W8304">
        <v>0</v>
      </c>
      <c r="X8304">
        <v>0</v>
      </c>
      <c r="Y8304">
        <v>0</v>
      </c>
      <c r="Z8304">
        <v>0</v>
      </c>
      <c r="AA8304">
        <v>0</v>
      </c>
      <c r="AB8304">
        <v>0</v>
      </c>
      <c r="AC8304">
        <v>0</v>
      </c>
    </row>
    <row r="8305" spans="1:29">
      <c r="A8305" t="s">
        <v>17315</v>
      </c>
      <c r="B8305" t="s">
        <v>19</v>
      </c>
      <c r="C8305">
        <v>0</v>
      </c>
      <c r="D8305">
        <v>0</v>
      </c>
      <c r="E8305">
        <v>0</v>
      </c>
      <c r="F8305">
        <v>0</v>
      </c>
      <c r="G8305">
        <v>0</v>
      </c>
      <c r="H8305">
        <v>0</v>
      </c>
      <c r="I8305">
        <v>0</v>
      </c>
      <c r="J8305">
        <v>0</v>
      </c>
      <c r="K8305">
        <v>0</v>
      </c>
      <c r="L8305">
        <v>0</v>
      </c>
      <c r="M8305">
        <v>0</v>
      </c>
      <c r="N8305">
        <v>0</v>
      </c>
      <c r="O8305">
        <v>0</v>
      </c>
      <c r="P8305">
        <v>0</v>
      </c>
      <c r="Q8305">
        <v>0</v>
      </c>
      <c r="R8305">
        <v>0</v>
      </c>
      <c r="S8305">
        <v>0</v>
      </c>
      <c r="T8305">
        <v>0</v>
      </c>
      <c r="U8305">
        <v>0</v>
      </c>
      <c r="V8305">
        <v>0</v>
      </c>
      <c r="W8305">
        <v>0</v>
      </c>
      <c r="X8305">
        <v>0</v>
      </c>
      <c r="Y8305">
        <v>0</v>
      </c>
      <c r="Z8305">
        <v>0</v>
      </c>
      <c r="AA8305">
        <v>0</v>
      </c>
      <c r="AB8305">
        <v>0</v>
      </c>
      <c r="AC8305">
        <v>0</v>
      </c>
    </row>
    <row r="8306" spans="1:29">
      <c r="A8306" t="s">
        <v>17316</v>
      </c>
      <c r="B8306" t="s">
        <v>19</v>
      </c>
      <c r="C8306">
        <v>0</v>
      </c>
      <c r="D8306">
        <v>0</v>
      </c>
      <c r="E8306">
        <v>0</v>
      </c>
      <c r="F8306">
        <v>0</v>
      </c>
      <c r="G8306">
        <v>0</v>
      </c>
      <c r="H8306">
        <v>0</v>
      </c>
      <c r="I8306">
        <v>0</v>
      </c>
      <c r="J8306">
        <v>0</v>
      </c>
      <c r="K8306">
        <v>0</v>
      </c>
      <c r="L8306">
        <v>0</v>
      </c>
      <c r="M8306">
        <v>0</v>
      </c>
      <c r="N8306">
        <v>0</v>
      </c>
      <c r="O8306">
        <v>0</v>
      </c>
      <c r="P8306">
        <v>0</v>
      </c>
      <c r="Q8306">
        <v>0</v>
      </c>
      <c r="R8306">
        <v>0</v>
      </c>
      <c r="S8306">
        <v>0</v>
      </c>
      <c r="T8306">
        <v>0</v>
      </c>
      <c r="U8306">
        <v>0</v>
      </c>
      <c r="V8306">
        <v>0</v>
      </c>
      <c r="W8306">
        <v>0</v>
      </c>
      <c r="X8306">
        <v>0</v>
      </c>
      <c r="Y8306">
        <v>0</v>
      </c>
      <c r="Z8306">
        <v>0</v>
      </c>
      <c r="AA8306">
        <v>0</v>
      </c>
      <c r="AB8306">
        <v>0</v>
      </c>
      <c r="AC8306">
        <v>0</v>
      </c>
    </row>
    <row r="8307" spans="1:29">
      <c r="A8307" t="s">
        <v>17317</v>
      </c>
      <c r="B8307" t="s">
        <v>19</v>
      </c>
      <c r="C8307">
        <v>0</v>
      </c>
      <c r="D8307">
        <v>0</v>
      </c>
      <c r="E8307">
        <v>0</v>
      </c>
      <c r="F8307">
        <v>0</v>
      </c>
      <c r="G8307">
        <v>0</v>
      </c>
      <c r="H8307">
        <v>0</v>
      </c>
      <c r="I8307">
        <v>0</v>
      </c>
      <c r="J8307">
        <v>0</v>
      </c>
      <c r="K8307">
        <v>0</v>
      </c>
      <c r="L8307">
        <v>0</v>
      </c>
      <c r="M8307">
        <v>0</v>
      </c>
      <c r="N8307">
        <v>0</v>
      </c>
      <c r="O8307">
        <v>0</v>
      </c>
      <c r="P8307">
        <v>0</v>
      </c>
      <c r="Q8307">
        <v>0</v>
      </c>
      <c r="R8307">
        <v>0</v>
      </c>
      <c r="S8307">
        <v>0</v>
      </c>
      <c r="T8307">
        <v>0</v>
      </c>
      <c r="U8307">
        <v>0</v>
      </c>
      <c r="V8307">
        <v>0</v>
      </c>
      <c r="W8307">
        <v>0</v>
      </c>
      <c r="X8307">
        <v>0</v>
      </c>
      <c r="Y8307">
        <v>0</v>
      </c>
      <c r="Z8307">
        <v>0</v>
      </c>
      <c r="AA8307">
        <v>0</v>
      </c>
      <c r="AB8307">
        <v>0</v>
      </c>
      <c r="AC8307">
        <v>0</v>
      </c>
    </row>
    <row r="8308" spans="1:29">
      <c r="A8308" t="s">
        <v>17318</v>
      </c>
      <c r="B8308" t="s">
        <v>19</v>
      </c>
      <c r="C8308">
        <v>0</v>
      </c>
      <c r="D8308">
        <v>0</v>
      </c>
      <c r="E8308">
        <v>0</v>
      </c>
      <c r="F8308">
        <v>0</v>
      </c>
      <c r="G8308">
        <v>0</v>
      </c>
      <c r="H8308">
        <v>0</v>
      </c>
      <c r="I8308">
        <v>0</v>
      </c>
      <c r="J8308">
        <v>0</v>
      </c>
      <c r="K8308">
        <v>0</v>
      </c>
      <c r="L8308">
        <v>0</v>
      </c>
      <c r="M8308">
        <v>0</v>
      </c>
      <c r="N8308">
        <v>0</v>
      </c>
      <c r="O8308">
        <v>0</v>
      </c>
      <c r="P8308">
        <v>0</v>
      </c>
      <c r="Q8308">
        <v>0</v>
      </c>
      <c r="R8308">
        <v>0</v>
      </c>
      <c r="S8308">
        <v>0</v>
      </c>
      <c r="T8308">
        <v>0</v>
      </c>
      <c r="U8308">
        <v>0</v>
      </c>
      <c r="V8308">
        <v>0</v>
      </c>
      <c r="W8308">
        <v>0</v>
      </c>
      <c r="X8308">
        <v>0</v>
      </c>
      <c r="Y8308">
        <v>0</v>
      </c>
      <c r="Z8308">
        <v>0</v>
      </c>
      <c r="AA8308">
        <v>0</v>
      </c>
      <c r="AB8308">
        <v>0</v>
      </c>
      <c r="AC8308">
        <v>0</v>
      </c>
    </row>
    <row r="8309" spans="1:29">
      <c r="A8309" t="s">
        <v>17319</v>
      </c>
      <c r="B8309" t="s">
        <v>19</v>
      </c>
      <c r="C8309">
        <v>0</v>
      </c>
      <c r="D8309">
        <v>0</v>
      </c>
      <c r="E8309">
        <v>0</v>
      </c>
      <c r="F8309">
        <v>0</v>
      </c>
      <c r="G8309">
        <v>0</v>
      </c>
      <c r="H8309">
        <v>0</v>
      </c>
      <c r="I8309">
        <v>0</v>
      </c>
      <c r="J8309">
        <v>0</v>
      </c>
      <c r="K8309">
        <v>0</v>
      </c>
      <c r="L8309">
        <v>0</v>
      </c>
      <c r="M8309">
        <v>0</v>
      </c>
      <c r="N8309">
        <v>0</v>
      </c>
      <c r="O8309">
        <v>0</v>
      </c>
      <c r="P8309">
        <v>0</v>
      </c>
      <c r="Q8309">
        <v>0</v>
      </c>
      <c r="R8309">
        <v>0</v>
      </c>
      <c r="S8309">
        <v>0</v>
      </c>
      <c r="T8309">
        <v>0</v>
      </c>
      <c r="U8309">
        <v>0</v>
      </c>
      <c r="V8309">
        <v>0</v>
      </c>
      <c r="W8309">
        <v>0</v>
      </c>
      <c r="X8309">
        <v>0</v>
      </c>
      <c r="Y8309">
        <v>0</v>
      </c>
      <c r="Z8309">
        <v>0</v>
      </c>
      <c r="AA8309">
        <v>0</v>
      </c>
      <c r="AB8309">
        <v>0</v>
      </c>
      <c r="AC8309">
        <v>0</v>
      </c>
    </row>
    <row r="8310" spans="1:29">
      <c r="A8310" t="s">
        <v>17320</v>
      </c>
      <c r="B8310" t="s">
        <v>19</v>
      </c>
      <c r="C8310">
        <v>0</v>
      </c>
      <c r="D8310">
        <v>0</v>
      </c>
      <c r="E8310">
        <v>0</v>
      </c>
      <c r="F8310">
        <v>0</v>
      </c>
      <c r="G8310">
        <v>0</v>
      </c>
      <c r="H8310">
        <v>0</v>
      </c>
      <c r="I8310">
        <v>0</v>
      </c>
      <c r="J8310">
        <v>0</v>
      </c>
      <c r="K8310">
        <v>0</v>
      </c>
      <c r="L8310">
        <v>0</v>
      </c>
      <c r="M8310">
        <v>0</v>
      </c>
      <c r="N8310">
        <v>0</v>
      </c>
      <c r="O8310">
        <v>0</v>
      </c>
      <c r="P8310">
        <v>0</v>
      </c>
      <c r="Q8310">
        <v>0</v>
      </c>
      <c r="R8310">
        <v>0</v>
      </c>
      <c r="S8310">
        <v>0</v>
      </c>
      <c r="T8310">
        <v>0</v>
      </c>
      <c r="U8310">
        <v>0</v>
      </c>
      <c r="V8310">
        <v>0</v>
      </c>
      <c r="W8310">
        <v>0</v>
      </c>
      <c r="X8310">
        <v>0</v>
      </c>
      <c r="Y8310">
        <v>0</v>
      </c>
      <c r="Z8310">
        <v>0</v>
      </c>
      <c r="AA8310">
        <v>0</v>
      </c>
      <c r="AB8310">
        <v>0</v>
      </c>
      <c r="AC8310">
        <v>0</v>
      </c>
    </row>
    <row r="8311" spans="1:29">
      <c r="A8311" t="s">
        <v>17321</v>
      </c>
      <c r="B8311" t="s">
        <v>19</v>
      </c>
      <c r="C8311">
        <v>0</v>
      </c>
      <c r="D8311">
        <v>0</v>
      </c>
      <c r="E8311">
        <v>0</v>
      </c>
      <c r="F8311">
        <v>0</v>
      </c>
      <c r="G8311">
        <v>0</v>
      </c>
      <c r="H8311">
        <v>0</v>
      </c>
      <c r="I8311">
        <v>0</v>
      </c>
      <c r="J8311">
        <v>0</v>
      </c>
      <c r="K8311">
        <v>0</v>
      </c>
      <c r="L8311">
        <v>0</v>
      </c>
      <c r="M8311">
        <v>0</v>
      </c>
      <c r="N8311">
        <v>0</v>
      </c>
      <c r="O8311">
        <v>0</v>
      </c>
      <c r="P8311">
        <v>0</v>
      </c>
      <c r="Q8311">
        <v>0</v>
      </c>
      <c r="R8311">
        <v>0</v>
      </c>
      <c r="S8311">
        <v>0</v>
      </c>
      <c r="T8311">
        <v>0</v>
      </c>
      <c r="U8311">
        <v>0</v>
      </c>
      <c r="V8311">
        <v>0</v>
      </c>
      <c r="W8311">
        <v>0</v>
      </c>
      <c r="X8311">
        <v>0</v>
      </c>
      <c r="Y8311">
        <v>0</v>
      </c>
      <c r="Z8311">
        <v>0</v>
      </c>
      <c r="AA8311">
        <v>0</v>
      </c>
      <c r="AB8311">
        <v>0</v>
      </c>
      <c r="AC8311">
        <v>0</v>
      </c>
    </row>
    <row r="8312" spans="1:29">
      <c r="A8312" t="s">
        <v>17322</v>
      </c>
      <c r="B8312" t="s">
        <v>19</v>
      </c>
      <c r="C8312">
        <v>0</v>
      </c>
      <c r="D8312">
        <v>0</v>
      </c>
      <c r="E8312">
        <v>0</v>
      </c>
      <c r="F8312">
        <v>0</v>
      </c>
      <c r="G8312">
        <v>0</v>
      </c>
      <c r="H8312">
        <v>0</v>
      </c>
      <c r="I8312">
        <v>0</v>
      </c>
      <c r="J8312">
        <v>0</v>
      </c>
      <c r="K8312">
        <v>0</v>
      </c>
      <c r="L8312">
        <v>0</v>
      </c>
      <c r="M8312">
        <v>0</v>
      </c>
      <c r="N8312">
        <v>0</v>
      </c>
      <c r="O8312">
        <v>0</v>
      </c>
      <c r="P8312">
        <v>0</v>
      </c>
      <c r="Q8312">
        <v>0</v>
      </c>
      <c r="R8312">
        <v>0</v>
      </c>
      <c r="S8312">
        <v>0</v>
      </c>
      <c r="T8312">
        <v>0</v>
      </c>
      <c r="U8312">
        <v>0</v>
      </c>
      <c r="V8312">
        <v>0</v>
      </c>
      <c r="W8312">
        <v>0</v>
      </c>
      <c r="X8312">
        <v>0</v>
      </c>
      <c r="Y8312">
        <v>0</v>
      </c>
      <c r="Z8312">
        <v>0</v>
      </c>
      <c r="AA8312">
        <v>0</v>
      </c>
      <c r="AB8312">
        <v>0</v>
      </c>
      <c r="AC8312">
        <v>0</v>
      </c>
    </row>
    <row r="8313" spans="1:29">
      <c r="A8313" t="s">
        <v>17323</v>
      </c>
      <c r="B8313" t="s">
        <v>19</v>
      </c>
      <c r="C8313">
        <v>0</v>
      </c>
      <c r="D8313">
        <v>0</v>
      </c>
      <c r="E8313">
        <v>0</v>
      </c>
      <c r="F8313">
        <v>0</v>
      </c>
      <c r="G8313">
        <v>0</v>
      </c>
      <c r="H8313">
        <v>0</v>
      </c>
      <c r="I8313">
        <v>0</v>
      </c>
      <c r="J8313">
        <v>0</v>
      </c>
      <c r="K8313">
        <v>0</v>
      </c>
      <c r="L8313">
        <v>0</v>
      </c>
      <c r="M8313">
        <v>0</v>
      </c>
      <c r="N8313">
        <v>0</v>
      </c>
      <c r="O8313">
        <v>0</v>
      </c>
      <c r="P8313">
        <v>0</v>
      </c>
      <c r="Q8313">
        <v>0</v>
      </c>
      <c r="R8313">
        <v>0</v>
      </c>
      <c r="S8313">
        <v>0</v>
      </c>
      <c r="T8313">
        <v>0</v>
      </c>
      <c r="U8313">
        <v>0</v>
      </c>
      <c r="V8313">
        <v>0</v>
      </c>
      <c r="W8313">
        <v>0</v>
      </c>
      <c r="X8313">
        <v>0</v>
      </c>
      <c r="Y8313">
        <v>0</v>
      </c>
      <c r="Z8313">
        <v>0</v>
      </c>
      <c r="AA8313">
        <v>0</v>
      </c>
      <c r="AB8313">
        <v>0</v>
      </c>
      <c r="AC8313">
        <v>0</v>
      </c>
    </row>
    <row r="8314" spans="1:29">
      <c r="A8314" t="s">
        <v>17324</v>
      </c>
      <c r="B8314" t="s">
        <v>19</v>
      </c>
      <c r="C8314">
        <v>0</v>
      </c>
      <c r="D8314">
        <v>0</v>
      </c>
      <c r="E8314">
        <v>0</v>
      </c>
      <c r="F8314">
        <v>0</v>
      </c>
      <c r="G8314">
        <v>0</v>
      </c>
      <c r="H8314">
        <v>0</v>
      </c>
      <c r="I8314">
        <v>0</v>
      </c>
      <c r="J8314">
        <v>0</v>
      </c>
      <c r="K8314">
        <v>0</v>
      </c>
      <c r="L8314">
        <v>0</v>
      </c>
      <c r="M8314">
        <v>0</v>
      </c>
      <c r="N8314">
        <v>0</v>
      </c>
      <c r="O8314">
        <v>0</v>
      </c>
      <c r="P8314">
        <v>0</v>
      </c>
      <c r="Q8314">
        <v>0</v>
      </c>
      <c r="R8314">
        <v>0</v>
      </c>
      <c r="S8314">
        <v>0</v>
      </c>
      <c r="T8314">
        <v>0</v>
      </c>
      <c r="U8314">
        <v>0</v>
      </c>
      <c r="V8314">
        <v>0</v>
      </c>
      <c r="W8314">
        <v>0</v>
      </c>
      <c r="X8314">
        <v>0</v>
      </c>
      <c r="Y8314">
        <v>0</v>
      </c>
      <c r="Z8314">
        <v>0</v>
      </c>
      <c r="AA8314">
        <v>0</v>
      </c>
      <c r="AB8314">
        <v>0</v>
      </c>
      <c r="AC8314">
        <v>0</v>
      </c>
    </row>
    <row r="8315" spans="1:29">
      <c r="A8315" t="s">
        <v>17325</v>
      </c>
      <c r="B8315" t="s">
        <v>19</v>
      </c>
      <c r="C8315">
        <v>0</v>
      </c>
      <c r="D8315">
        <v>0</v>
      </c>
      <c r="E8315">
        <v>0</v>
      </c>
      <c r="F8315">
        <v>0</v>
      </c>
      <c r="G8315">
        <v>0</v>
      </c>
      <c r="H8315">
        <v>0</v>
      </c>
      <c r="I8315">
        <v>0</v>
      </c>
      <c r="J8315">
        <v>0</v>
      </c>
      <c r="K8315">
        <v>0</v>
      </c>
      <c r="L8315">
        <v>0</v>
      </c>
      <c r="M8315">
        <v>0</v>
      </c>
      <c r="N8315">
        <v>0</v>
      </c>
      <c r="O8315">
        <v>0</v>
      </c>
      <c r="P8315">
        <v>0</v>
      </c>
      <c r="Q8315">
        <v>0</v>
      </c>
      <c r="R8315">
        <v>0</v>
      </c>
      <c r="S8315">
        <v>0</v>
      </c>
      <c r="T8315">
        <v>0</v>
      </c>
      <c r="U8315">
        <v>0</v>
      </c>
      <c r="V8315">
        <v>0</v>
      </c>
      <c r="W8315">
        <v>0</v>
      </c>
      <c r="X8315">
        <v>0</v>
      </c>
      <c r="Y8315">
        <v>0</v>
      </c>
      <c r="Z8315">
        <v>0</v>
      </c>
      <c r="AA8315">
        <v>0</v>
      </c>
      <c r="AB8315">
        <v>0</v>
      </c>
      <c r="AC8315">
        <v>0</v>
      </c>
    </row>
    <row r="8316" spans="1:29">
      <c r="A8316" t="s">
        <v>17326</v>
      </c>
      <c r="B8316" t="s">
        <v>19</v>
      </c>
      <c r="C8316">
        <v>0</v>
      </c>
      <c r="D8316">
        <v>0</v>
      </c>
      <c r="E8316">
        <v>0</v>
      </c>
      <c r="F8316">
        <v>0</v>
      </c>
      <c r="G8316">
        <v>0</v>
      </c>
      <c r="H8316">
        <v>0</v>
      </c>
      <c r="I8316">
        <v>0</v>
      </c>
      <c r="J8316">
        <v>0</v>
      </c>
      <c r="K8316">
        <v>0</v>
      </c>
      <c r="L8316">
        <v>0</v>
      </c>
      <c r="M8316">
        <v>0</v>
      </c>
      <c r="N8316">
        <v>0</v>
      </c>
      <c r="O8316">
        <v>0</v>
      </c>
      <c r="P8316">
        <v>0</v>
      </c>
      <c r="Q8316">
        <v>0</v>
      </c>
      <c r="R8316">
        <v>0</v>
      </c>
      <c r="S8316">
        <v>0</v>
      </c>
      <c r="T8316">
        <v>0</v>
      </c>
      <c r="U8316">
        <v>0</v>
      </c>
      <c r="V8316">
        <v>0</v>
      </c>
      <c r="W8316">
        <v>0</v>
      </c>
      <c r="X8316">
        <v>0</v>
      </c>
      <c r="Y8316">
        <v>0</v>
      </c>
      <c r="Z8316">
        <v>0</v>
      </c>
      <c r="AA8316">
        <v>0</v>
      </c>
      <c r="AB8316">
        <v>0</v>
      </c>
      <c r="AC8316">
        <v>0</v>
      </c>
    </row>
    <row r="8317" spans="1:29">
      <c r="A8317" t="s">
        <v>17327</v>
      </c>
      <c r="B8317" t="s">
        <v>19</v>
      </c>
      <c r="C8317">
        <v>0</v>
      </c>
      <c r="D8317">
        <v>0</v>
      </c>
      <c r="E8317">
        <v>0</v>
      </c>
      <c r="F8317">
        <v>0</v>
      </c>
      <c r="G8317">
        <v>0</v>
      </c>
      <c r="H8317">
        <v>0</v>
      </c>
      <c r="I8317">
        <v>0</v>
      </c>
      <c r="J8317">
        <v>0</v>
      </c>
      <c r="K8317">
        <v>0</v>
      </c>
      <c r="L8317">
        <v>0</v>
      </c>
      <c r="M8317">
        <v>0</v>
      </c>
      <c r="N8317">
        <v>0</v>
      </c>
      <c r="O8317">
        <v>0</v>
      </c>
      <c r="P8317">
        <v>0</v>
      </c>
      <c r="Q8317">
        <v>0</v>
      </c>
      <c r="R8317">
        <v>0</v>
      </c>
      <c r="S8317">
        <v>0</v>
      </c>
      <c r="T8317">
        <v>0</v>
      </c>
      <c r="U8317">
        <v>0</v>
      </c>
      <c r="V8317">
        <v>0</v>
      </c>
      <c r="W8317">
        <v>0</v>
      </c>
      <c r="X8317">
        <v>0</v>
      </c>
      <c r="Y8317">
        <v>0</v>
      </c>
      <c r="Z8317">
        <v>0</v>
      </c>
      <c r="AA8317">
        <v>0</v>
      </c>
      <c r="AB8317">
        <v>0</v>
      </c>
      <c r="AC8317">
        <v>0</v>
      </c>
    </row>
    <row r="8318" spans="1:29">
      <c r="A8318" t="s">
        <v>17328</v>
      </c>
      <c r="B8318" t="s">
        <v>19</v>
      </c>
      <c r="C8318">
        <v>0</v>
      </c>
      <c r="D8318">
        <v>0</v>
      </c>
      <c r="E8318">
        <v>0</v>
      </c>
      <c r="F8318">
        <v>0</v>
      </c>
      <c r="G8318">
        <v>0</v>
      </c>
      <c r="H8318">
        <v>0</v>
      </c>
      <c r="I8318">
        <v>0</v>
      </c>
      <c r="J8318">
        <v>0</v>
      </c>
      <c r="K8318">
        <v>0</v>
      </c>
      <c r="L8318">
        <v>0</v>
      </c>
      <c r="M8318">
        <v>0</v>
      </c>
      <c r="N8318">
        <v>0</v>
      </c>
      <c r="O8318">
        <v>0</v>
      </c>
      <c r="P8318">
        <v>0</v>
      </c>
      <c r="Q8318">
        <v>0</v>
      </c>
      <c r="R8318">
        <v>0</v>
      </c>
      <c r="S8318">
        <v>0</v>
      </c>
      <c r="T8318">
        <v>0</v>
      </c>
      <c r="U8318">
        <v>0</v>
      </c>
      <c r="V8318">
        <v>0</v>
      </c>
      <c r="W8318">
        <v>0</v>
      </c>
      <c r="X8318">
        <v>0</v>
      </c>
      <c r="Y8318">
        <v>0</v>
      </c>
      <c r="Z8318">
        <v>0</v>
      </c>
      <c r="AA8318">
        <v>0</v>
      </c>
      <c r="AB8318">
        <v>0</v>
      </c>
      <c r="AC8318">
        <v>0</v>
      </c>
    </row>
    <row r="8319" spans="1:29">
      <c r="A8319" t="s">
        <v>17329</v>
      </c>
      <c r="B8319" t="s">
        <v>19</v>
      </c>
      <c r="C8319">
        <v>0</v>
      </c>
      <c r="D8319">
        <v>0</v>
      </c>
      <c r="E8319">
        <v>0</v>
      </c>
      <c r="F8319">
        <v>0</v>
      </c>
      <c r="G8319">
        <v>0</v>
      </c>
      <c r="H8319">
        <v>0</v>
      </c>
      <c r="I8319">
        <v>0</v>
      </c>
      <c r="J8319">
        <v>0</v>
      </c>
      <c r="K8319">
        <v>0</v>
      </c>
      <c r="L8319">
        <v>0</v>
      </c>
      <c r="M8319">
        <v>0</v>
      </c>
      <c r="N8319">
        <v>0</v>
      </c>
      <c r="O8319">
        <v>0</v>
      </c>
      <c r="P8319">
        <v>0</v>
      </c>
      <c r="Q8319">
        <v>0</v>
      </c>
      <c r="R8319">
        <v>0</v>
      </c>
      <c r="S8319">
        <v>0</v>
      </c>
      <c r="T8319">
        <v>0</v>
      </c>
      <c r="U8319">
        <v>0</v>
      </c>
      <c r="V8319">
        <v>0</v>
      </c>
      <c r="W8319">
        <v>0</v>
      </c>
      <c r="X8319">
        <v>0</v>
      </c>
      <c r="Y8319">
        <v>0</v>
      </c>
      <c r="Z8319">
        <v>0</v>
      </c>
      <c r="AA8319">
        <v>0</v>
      </c>
      <c r="AB8319">
        <v>0</v>
      </c>
      <c r="AC8319">
        <v>0</v>
      </c>
    </row>
    <row r="8320" spans="1:29">
      <c r="A8320" t="s">
        <v>17330</v>
      </c>
      <c r="B8320" t="s">
        <v>19</v>
      </c>
      <c r="C8320">
        <v>0</v>
      </c>
      <c r="D8320">
        <v>0</v>
      </c>
      <c r="E8320">
        <v>0</v>
      </c>
      <c r="F8320">
        <v>0</v>
      </c>
      <c r="G8320">
        <v>0</v>
      </c>
      <c r="H8320">
        <v>0</v>
      </c>
      <c r="I8320">
        <v>0</v>
      </c>
      <c r="J8320">
        <v>0</v>
      </c>
      <c r="K8320">
        <v>0</v>
      </c>
      <c r="L8320">
        <v>0</v>
      </c>
      <c r="M8320">
        <v>0</v>
      </c>
      <c r="N8320">
        <v>0</v>
      </c>
      <c r="O8320">
        <v>0</v>
      </c>
      <c r="P8320">
        <v>0</v>
      </c>
      <c r="Q8320">
        <v>0</v>
      </c>
      <c r="R8320">
        <v>0</v>
      </c>
      <c r="S8320">
        <v>0</v>
      </c>
      <c r="T8320">
        <v>0</v>
      </c>
      <c r="U8320">
        <v>0</v>
      </c>
      <c r="V8320">
        <v>0</v>
      </c>
      <c r="W8320">
        <v>0</v>
      </c>
      <c r="X8320">
        <v>0</v>
      </c>
      <c r="Y8320">
        <v>0</v>
      </c>
      <c r="Z8320">
        <v>0</v>
      </c>
      <c r="AA8320">
        <v>0</v>
      </c>
      <c r="AB8320">
        <v>0</v>
      </c>
      <c r="AC8320">
        <v>0</v>
      </c>
    </row>
    <row r="8321" spans="1:29">
      <c r="A8321" t="s">
        <v>17331</v>
      </c>
      <c r="B8321" t="s">
        <v>19</v>
      </c>
      <c r="C8321">
        <v>0</v>
      </c>
      <c r="D8321">
        <v>0</v>
      </c>
      <c r="E8321">
        <v>0</v>
      </c>
      <c r="F8321">
        <v>0</v>
      </c>
      <c r="G8321">
        <v>0</v>
      </c>
      <c r="H8321">
        <v>0</v>
      </c>
      <c r="I8321">
        <v>0</v>
      </c>
      <c r="J8321">
        <v>0</v>
      </c>
      <c r="K8321">
        <v>0</v>
      </c>
      <c r="L8321">
        <v>0</v>
      </c>
      <c r="M8321">
        <v>0</v>
      </c>
      <c r="N8321">
        <v>0</v>
      </c>
      <c r="O8321">
        <v>0</v>
      </c>
      <c r="P8321">
        <v>0</v>
      </c>
      <c r="Q8321">
        <v>0</v>
      </c>
      <c r="R8321">
        <v>0</v>
      </c>
      <c r="S8321">
        <v>0</v>
      </c>
      <c r="T8321">
        <v>0</v>
      </c>
      <c r="U8321">
        <v>0</v>
      </c>
      <c r="V8321">
        <v>0</v>
      </c>
      <c r="W8321">
        <v>0</v>
      </c>
      <c r="X8321">
        <v>0</v>
      </c>
      <c r="Y8321">
        <v>0</v>
      </c>
      <c r="Z8321">
        <v>0</v>
      </c>
      <c r="AA8321">
        <v>0</v>
      </c>
      <c r="AB8321">
        <v>0</v>
      </c>
      <c r="AC8321">
        <v>0</v>
      </c>
    </row>
    <row r="8322" spans="1:29">
      <c r="A8322" t="s">
        <v>17332</v>
      </c>
      <c r="B8322" t="s">
        <v>19</v>
      </c>
      <c r="C8322">
        <v>0</v>
      </c>
      <c r="D8322">
        <v>0</v>
      </c>
      <c r="E8322">
        <v>0</v>
      </c>
      <c r="F8322">
        <v>0</v>
      </c>
      <c r="G8322">
        <v>0</v>
      </c>
      <c r="H8322">
        <v>0</v>
      </c>
      <c r="I8322">
        <v>0</v>
      </c>
      <c r="J8322">
        <v>0</v>
      </c>
      <c r="K8322">
        <v>0</v>
      </c>
      <c r="L8322">
        <v>0</v>
      </c>
      <c r="M8322">
        <v>0</v>
      </c>
      <c r="N8322">
        <v>0</v>
      </c>
      <c r="O8322">
        <v>0</v>
      </c>
      <c r="P8322">
        <v>0</v>
      </c>
      <c r="Q8322">
        <v>0</v>
      </c>
      <c r="R8322">
        <v>0</v>
      </c>
      <c r="S8322">
        <v>0</v>
      </c>
      <c r="T8322">
        <v>0</v>
      </c>
      <c r="U8322">
        <v>0</v>
      </c>
      <c r="V8322">
        <v>0</v>
      </c>
      <c r="W8322">
        <v>0</v>
      </c>
      <c r="X8322">
        <v>0</v>
      </c>
      <c r="Y8322">
        <v>0</v>
      </c>
      <c r="Z8322">
        <v>0</v>
      </c>
      <c r="AA8322">
        <v>0</v>
      </c>
      <c r="AB8322">
        <v>0</v>
      </c>
      <c r="AC8322">
        <v>0</v>
      </c>
    </row>
    <row r="8323" spans="1:29">
      <c r="A8323" t="s">
        <v>17333</v>
      </c>
      <c r="B8323" t="s">
        <v>19</v>
      </c>
      <c r="C8323">
        <v>0</v>
      </c>
      <c r="D8323">
        <v>0</v>
      </c>
      <c r="E8323">
        <v>0</v>
      </c>
      <c r="F8323">
        <v>0</v>
      </c>
      <c r="G8323">
        <v>0</v>
      </c>
      <c r="H8323">
        <v>0</v>
      </c>
      <c r="I8323">
        <v>0</v>
      </c>
      <c r="J8323">
        <v>0</v>
      </c>
      <c r="K8323">
        <v>0</v>
      </c>
      <c r="L8323">
        <v>0</v>
      </c>
      <c r="M8323">
        <v>0</v>
      </c>
      <c r="N8323">
        <v>0</v>
      </c>
      <c r="O8323">
        <v>0</v>
      </c>
      <c r="P8323">
        <v>0</v>
      </c>
      <c r="Q8323">
        <v>0</v>
      </c>
      <c r="R8323">
        <v>0</v>
      </c>
      <c r="S8323">
        <v>0</v>
      </c>
      <c r="T8323">
        <v>0</v>
      </c>
      <c r="U8323">
        <v>0</v>
      </c>
      <c r="V8323">
        <v>0</v>
      </c>
      <c r="W8323">
        <v>0</v>
      </c>
      <c r="X8323">
        <v>0</v>
      </c>
      <c r="Y8323">
        <v>0</v>
      </c>
      <c r="Z8323">
        <v>0</v>
      </c>
      <c r="AA8323">
        <v>0</v>
      </c>
      <c r="AB8323">
        <v>0</v>
      </c>
      <c r="AC8323">
        <v>0</v>
      </c>
    </row>
    <row r="8324" spans="1:29">
      <c r="A8324" t="s">
        <v>17334</v>
      </c>
      <c r="B8324" t="s">
        <v>19</v>
      </c>
      <c r="C8324">
        <v>0</v>
      </c>
      <c r="D8324">
        <v>0</v>
      </c>
      <c r="E8324">
        <v>0</v>
      </c>
      <c r="F8324">
        <v>0</v>
      </c>
      <c r="G8324">
        <v>0</v>
      </c>
      <c r="H8324">
        <v>0</v>
      </c>
      <c r="I8324">
        <v>0</v>
      </c>
      <c r="J8324">
        <v>0</v>
      </c>
      <c r="K8324">
        <v>0</v>
      </c>
      <c r="L8324">
        <v>0</v>
      </c>
      <c r="M8324">
        <v>0</v>
      </c>
      <c r="N8324">
        <v>0</v>
      </c>
      <c r="O8324">
        <v>0</v>
      </c>
      <c r="P8324">
        <v>0</v>
      </c>
      <c r="Q8324">
        <v>0</v>
      </c>
      <c r="R8324">
        <v>0</v>
      </c>
      <c r="S8324">
        <v>0</v>
      </c>
      <c r="T8324">
        <v>0</v>
      </c>
      <c r="U8324">
        <v>0</v>
      </c>
      <c r="V8324">
        <v>0</v>
      </c>
      <c r="W8324">
        <v>0</v>
      </c>
      <c r="X8324">
        <v>0</v>
      </c>
      <c r="Y8324">
        <v>0</v>
      </c>
      <c r="Z8324">
        <v>0</v>
      </c>
      <c r="AA8324">
        <v>0</v>
      </c>
      <c r="AB8324">
        <v>0</v>
      </c>
      <c r="AC8324">
        <v>0</v>
      </c>
    </row>
    <row r="8325" spans="1:29">
      <c r="A8325" t="s">
        <v>17335</v>
      </c>
      <c r="B8325" t="s">
        <v>19</v>
      </c>
      <c r="C8325">
        <v>0</v>
      </c>
      <c r="D8325">
        <v>0</v>
      </c>
      <c r="E8325">
        <v>0</v>
      </c>
      <c r="F8325">
        <v>0</v>
      </c>
      <c r="G8325">
        <v>0</v>
      </c>
      <c r="H8325">
        <v>0</v>
      </c>
      <c r="I8325">
        <v>0</v>
      </c>
      <c r="J8325">
        <v>0</v>
      </c>
      <c r="K8325">
        <v>0</v>
      </c>
      <c r="L8325">
        <v>0</v>
      </c>
      <c r="M8325">
        <v>0</v>
      </c>
      <c r="N8325">
        <v>0</v>
      </c>
      <c r="O8325">
        <v>0</v>
      </c>
      <c r="P8325">
        <v>0</v>
      </c>
      <c r="Q8325">
        <v>0</v>
      </c>
      <c r="R8325">
        <v>0</v>
      </c>
      <c r="S8325">
        <v>0</v>
      </c>
      <c r="T8325">
        <v>0</v>
      </c>
      <c r="U8325">
        <v>0</v>
      </c>
      <c r="V8325">
        <v>0</v>
      </c>
      <c r="W8325">
        <v>0</v>
      </c>
      <c r="X8325">
        <v>0</v>
      </c>
      <c r="Y8325">
        <v>0</v>
      </c>
      <c r="Z8325">
        <v>0</v>
      </c>
      <c r="AA8325">
        <v>0</v>
      </c>
      <c r="AB8325">
        <v>0</v>
      </c>
      <c r="AC8325">
        <v>0</v>
      </c>
    </row>
    <row r="8326" spans="1:29">
      <c r="A8326" t="s">
        <v>17336</v>
      </c>
      <c r="B8326" t="s">
        <v>19</v>
      </c>
      <c r="C8326">
        <v>0</v>
      </c>
      <c r="D8326">
        <v>0</v>
      </c>
      <c r="E8326">
        <v>0</v>
      </c>
      <c r="F8326">
        <v>0</v>
      </c>
      <c r="G8326">
        <v>0</v>
      </c>
      <c r="H8326">
        <v>0</v>
      </c>
      <c r="I8326">
        <v>0</v>
      </c>
      <c r="J8326">
        <v>0</v>
      </c>
      <c r="K8326">
        <v>0</v>
      </c>
      <c r="L8326">
        <v>0</v>
      </c>
      <c r="M8326">
        <v>0</v>
      </c>
      <c r="N8326">
        <v>0</v>
      </c>
      <c r="O8326">
        <v>0</v>
      </c>
      <c r="P8326">
        <v>0</v>
      </c>
      <c r="Q8326">
        <v>0</v>
      </c>
      <c r="R8326">
        <v>0</v>
      </c>
      <c r="S8326">
        <v>0</v>
      </c>
      <c r="T8326">
        <v>0</v>
      </c>
      <c r="U8326">
        <v>0</v>
      </c>
      <c r="V8326">
        <v>0</v>
      </c>
      <c r="W8326">
        <v>0</v>
      </c>
      <c r="X8326">
        <v>0</v>
      </c>
      <c r="Y8326">
        <v>0</v>
      </c>
      <c r="Z8326">
        <v>0</v>
      </c>
      <c r="AA8326">
        <v>0</v>
      </c>
      <c r="AB8326">
        <v>0</v>
      </c>
      <c r="AC8326">
        <v>0</v>
      </c>
    </row>
    <row r="8327" spans="1:29">
      <c r="A8327" t="s">
        <v>17337</v>
      </c>
      <c r="B8327" t="s">
        <v>19</v>
      </c>
      <c r="C8327">
        <v>0</v>
      </c>
      <c r="D8327">
        <v>0</v>
      </c>
      <c r="E8327">
        <v>0</v>
      </c>
      <c r="F8327">
        <v>0</v>
      </c>
      <c r="G8327">
        <v>0</v>
      </c>
      <c r="H8327">
        <v>0</v>
      </c>
      <c r="I8327">
        <v>0</v>
      </c>
      <c r="J8327">
        <v>0</v>
      </c>
      <c r="K8327">
        <v>0</v>
      </c>
      <c r="L8327">
        <v>0</v>
      </c>
      <c r="M8327">
        <v>0</v>
      </c>
      <c r="N8327">
        <v>0</v>
      </c>
      <c r="O8327">
        <v>0</v>
      </c>
      <c r="P8327">
        <v>0</v>
      </c>
      <c r="Q8327">
        <v>0</v>
      </c>
      <c r="R8327">
        <v>0</v>
      </c>
      <c r="S8327">
        <v>0</v>
      </c>
      <c r="T8327">
        <v>0</v>
      </c>
      <c r="U8327">
        <v>0</v>
      </c>
      <c r="V8327">
        <v>0</v>
      </c>
      <c r="W8327">
        <v>0</v>
      </c>
      <c r="X8327">
        <v>0</v>
      </c>
      <c r="Y8327">
        <v>0</v>
      </c>
      <c r="Z8327">
        <v>0</v>
      </c>
      <c r="AA8327">
        <v>0</v>
      </c>
      <c r="AB8327">
        <v>0</v>
      </c>
      <c r="AC8327">
        <v>0</v>
      </c>
    </row>
    <row r="8328" spans="1:29">
      <c r="A8328" t="s">
        <v>17338</v>
      </c>
      <c r="B8328" t="s">
        <v>19</v>
      </c>
      <c r="C8328">
        <v>0</v>
      </c>
      <c r="D8328">
        <v>0</v>
      </c>
      <c r="E8328">
        <v>0</v>
      </c>
      <c r="F8328">
        <v>0</v>
      </c>
      <c r="G8328">
        <v>0</v>
      </c>
      <c r="H8328">
        <v>0</v>
      </c>
      <c r="I8328">
        <v>0</v>
      </c>
      <c r="J8328">
        <v>0</v>
      </c>
      <c r="K8328">
        <v>0</v>
      </c>
      <c r="L8328">
        <v>0</v>
      </c>
      <c r="M8328">
        <v>0</v>
      </c>
      <c r="N8328">
        <v>0</v>
      </c>
      <c r="O8328">
        <v>0</v>
      </c>
      <c r="P8328">
        <v>0</v>
      </c>
      <c r="Q8328">
        <v>0</v>
      </c>
      <c r="R8328">
        <v>0</v>
      </c>
      <c r="S8328">
        <v>0</v>
      </c>
      <c r="T8328">
        <v>0</v>
      </c>
      <c r="U8328">
        <v>0</v>
      </c>
      <c r="V8328">
        <v>0</v>
      </c>
      <c r="W8328">
        <v>0</v>
      </c>
      <c r="X8328">
        <v>0</v>
      </c>
      <c r="Y8328">
        <v>0</v>
      </c>
      <c r="Z8328">
        <v>0</v>
      </c>
      <c r="AA8328">
        <v>0</v>
      </c>
      <c r="AB8328">
        <v>0</v>
      </c>
      <c r="AC8328">
        <v>0</v>
      </c>
    </row>
    <row r="8329" spans="1:29">
      <c r="A8329" t="s">
        <v>17339</v>
      </c>
      <c r="B8329" t="s">
        <v>19</v>
      </c>
      <c r="C8329">
        <v>0</v>
      </c>
      <c r="D8329">
        <v>0</v>
      </c>
      <c r="E8329">
        <v>0</v>
      </c>
      <c r="F8329">
        <v>0</v>
      </c>
      <c r="G8329">
        <v>0</v>
      </c>
      <c r="H8329">
        <v>0</v>
      </c>
      <c r="I8329">
        <v>0</v>
      </c>
      <c r="J8329">
        <v>0</v>
      </c>
      <c r="K8329">
        <v>0</v>
      </c>
      <c r="L8329">
        <v>0</v>
      </c>
      <c r="M8329">
        <v>0</v>
      </c>
      <c r="N8329">
        <v>0</v>
      </c>
      <c r="O8329">
        <v>0</v>
      </c>
      <c r="P8329">
        <v>0</v>
      </c>
      <c r="Q8329">
        <v>0</v>
      </c>
      <c r="R8329">
        <v>0</v>
      </c>
      <c r="S8329">
        <v>0</v>
      </c>
      <c r="T8329">
        <v>0</v>
      </c>
      <c r="U8329">
        <v>0</v>
      </c>
      <c r="V8329">
        <v>0</v>
      </c>
      <c r="W8329">
        <v>0</v>
      </c>
      <c r="X8329">
        <v>0</v>
      </c>
      <c r="Y8329">
        <v>0</v>
      </c>
      <c r="Z8329">
        <v>0</v>
      </c>
      <c r="AA8329">
        <v>0</v>
      </c>
      <c r="AB8329">
        <v>0</v>
      </c>
      <c r="AC8329">
        <v>0</v>
      </c>
    </row>
    <row r="8330" spans="1:29">
      <c r="A8330" t="s">
        <v>17340</v>
      </c>
      <c r="B8330" t="s">
        <v>19</v>
      </c>
      <c r="C8330">
        <v>0</v>
      </c>
      <c r="D8330">
        <v>0</v>
      </c>
      <c r="E8330">
        <v>0</v>
      </c>
      <c r="F8330">
        <v>0</v>
      </c>
      <c r="G8330">
        <v>0</v>
      </c>
      <c r="H8330">
        <v>0</v>
      </c>
      <c r="I8330">
        <v>0</v>
      </c>
      <c r="J8330">
        <v>0</v>
      </c>
      <c r="K8330">
        <v>0</v>
      </c>
      <c r="L8330">
        <v>0</v>
      </c>
      <c r="M8330">
        <v>0</v>
      </c>
      <c r="N8330">
        <v>0</v>
      </c>
      <c r="O8330">
        <v>0</v>
      </c>
      <c r="P8330">
        <v>0</v>
      </c>
      <c r="Q8330">
        <v>0</v>
      </c>
      <c r="R8330">
        <v>0</v>
      </c>
      <c r="S8330">
        <v>0</v>
      </c>
      <c r="T8330">
        <v>0</v>
      </c>
      <c r="U8330">
        <v>0</v>
      </c>
      <c r="V8330">
        <v>0</v>
      </c>
      <c r="W8330">
        <v>0</v>
      </c>
      <c r="X8330">
        <v>0</v>
      </c>
      <c r="Y8330">
        <v>0</v>
      </c>
      <c r="Z8330">
        <v>0</v>
      </c>
      <c r="AA8330">
        <v>0</v>
      </c>
      <c r="AB8330">
        <v>0</v>
      </c>
      <c r="AC8330">
        <v>0</v>
      </c>
    </row>
    <row r="8331" spans="1:29">
      <c r="A8331" t="s">
        <v>17341</v>
      </c>
      <c r="B8331" t="s">
        <v>19</v>
      </c>
      <c r="C8331">
        <v>0</v>
      </c>
      <c r="D8331">
        <v>0</v>
      </c>
      <c r="E8331">
        <v>0</v>
      </c>
      <c r="F8331">
        <v>0</v>
      </c>
      <c r="G8331">
        <v>0</v>
      </c>
      <c r="H8331">
        <v>0</v>
      </c>
      <c r="I8331">
        <v>0</v>
      </c>
      <c r="J8331">
        <v>0</v>
      </c>
      <c r="K8331">
        <v>0</v>
      </c>
      <c r="L8331">
        <v>0</v>
      </c>
      <c r="M8331">
        <v>0</v>
      </c>
      <c r="N8331">
        <v>0</v>
      </c>
      <c r="O8331">
        <v>0</v>
      </c>
      <c r="P8331">
        <v>0</v>
      </c>
      <c r="Q8331">
        <v>0</v>
      </c>
      <c r="R8331">
        <v>0</v>
      </c>
      <c r="S8331">
        <v>0</v>
      </c>
      <c r="T8331">
        <v>0</v>
      </c>
      <c r="U8331">
        <v>0</v>
      </c>
      <c r="V8331">
        <v>0</v>
      </c>
      <c r="W8331">
        <v>0</v>
      </c>
      <c r="X8331">
        <v>0</v>
      </c>
      <c r="Y8331">
        <v>0</v>
      </c>
      <c r="Z8331">
        <v>0</v>
      </c>
      <c r="AA8331">
        <v>0</v>
      </c>
      <c r="AB8331">
        <v>0</v>
      </c>
      <c r="AC8331">
        <v>0</v>
      </c>
    </row>
    <row r="8332" spans="1:29">
      <c r="A8332" t="s">
        <v>17342</v>
      </c>
      <c r="B8332" t="s">
        <v>19</v>
      </c>
      <c r="C8332">
        <v>0</v>
      </c>
      <c r="D8332">
        <v>0</v>
      </c>
      <c r="E8332">
        <v>0</v>
      </c>
      <c r="F8332">
        <v>0</v>
      </c>
      <c r="G8332">
        <v>0</v>
      </c>
      <c r="H8332">
        <v>0</v>
      </c>
      <c r="I8332">
        <v>0</v>
      </c>
      <c r="J8332">
        <v>0</v>
      </c>
      <c r="K8332">
        <v>0</v>
      </c>
      <c r="L8332">
        <v>0</v>
      </c>
      <c r="M8332">
        <v>0</v>
      </c>
      <c r="N8332">
        <v>0</v>
      </c>
      <c r="O8332">
        <v>0</v>
      </c>
      <c r="P8332">
        <v>0</v>
      </c>
      <c r="Q8332">
        <v>0</v>
      </c>
      <c r="R8332">
        <v>0</v>
      </c>
      <c r="S8332">
        <v>0</v>
      </c>
      <c r="T8332">
        <v>0</v>
      </c>
      <c r="U8332">
        <v>0</v>
      </c>
      <c r="V8332">
        <v>0</v>
      </c>
      <c r="W8332">
        <v>0</v>
      </c>
      <c r="X8332">
        <v>0</v>
      </c>
      <c r="Y8332">
        <v>0</v>
      </c>
      <c r="Z8332">
        <v>0</v>
      </c>
      <c r="AA8332">
        <v>0</v>
      </c>
      <c r="AB8332">
        <v>0</v>
      </c>
      <c r="AC8332">
        <v>0</v>
      </c>
    </row>
    <row r="8333" spans="1:29">
      <c r="A8333" t="s">
        <v>17343</v>
      </c>
      <c r="B8333" t="s">
        <v>19</v>
      </c>
      <c r="C8333">
        <v>0</v>
      </c>
      <c r="D8333">
        <v>0</v>
      </c>
      <c r="E8333">
        <v>0</v>
      </c>
      <c r="F8333">
        <v>0</v>
      </c>
      <c r="G8333">
        <v>0</v>
      </c>
      <c r="H8333">
        <v>0</v>
      </c>
      <c r="I8333">
        <v>0</v>
      </c>
      <c r="J8333">
        <v>0</v>
      </c>
      <c r="K8333">
        <v>0</v>
      </c>
      <c r="L8333">
        <v>0</v>
      </c>
      <c r="M8333">
        <v>0</v>
      </c>
      <c r="N8333">
        <v>0</v>
      </c>
      <c r="O8333">
        <v>0</v>
      </c>
      <c r="P8333">
        <v>0</v>
      </c>
      <c r="Q8333">
        <v>0</v>
      </c>
      <c r="R8333">
        <v>0</v>
      </c>
      <c r="S8333">
        <v>0</v>
      </c>
      <c r="T8333">
        <v>0</v>
      </c>
      <c r="U8333">
        <v>0</v>
      </c>
      <c r="V8333">
        <v>0</v>
      </c>
      <c r="W8333">
        <v>0</v>
      </c>
      <c r="X8333">
        <v>0</v>
      </c>
      <c r="Y8333">
        <v>0</v>
      </c>
      <c r="Z8333">
        <v>0</v>
      </c>
      <c r="AA8333">
        <v>0</v>
      </c>
      <c r="AB8333">
        <v>0</v>
      </c>
      <c r="AC8333">
        <v>0</v>
      </c>
    </row>
    <row r="8334" spans="1:29">
      <c r="A8334" t="s">
        <v>17344</v>
      </c>
      <c r="B8334" t="s">
        <v>19</v>
      </c>
      <c r="C8334">
        <v>0</v>
      </c>
      <c r="D8334">
        <v>0</v>
      </c>
      <c r="E8334">
        <v>0</v>
      </c>
      <c r="F8334">
        <v>0</v>
      </c>
      <c r="G8334">
        <v>0</v>
      </c>
      <c r="H8334">
        <v>0</v>
      </c>
      <c r="I8334">
        <v>0</v>
      </c>
      <c r="J8334">
        <v>0</v>
      </c>
      <c r="K8334">
        <v>0</v>
      </c>
      <c r="L8334">
        <v>0</v>
      </c>
      <c r="M8334">
        <v>0</v>
      </c>
      <c r="N8334">
        <v>0</v>
      </c>
      <c r="O8334">
        <v>0</v>
      </c>
      <c r="P8334">
        <v>0</v>
      </c>
      <c r="Q8334">
        <v>0</v>
      </c>
      <c r="R8334">
        <v>0</v>
      </c>
      <c r="S8334">
        <v>0</v>
      </c>
      <c r="T8334">
        <v>0</v>
      </c>
      <c r="U8334">
        <v>0</v>
      </c>
      <c r="V8334">
        <v>0</v>
      </c>
      <c r="W8334">
        <v>0</v>
      </c>
      <c r="X8334">
        <v>0</v>
      </c>
      <c r="Y8334">
        <v>0</v>
      </c>
      <c r="Z8334">
        <v>0</v>
      </c>
      <c r="AA8334">
        <v>0</v>
      </c>
      <c r="AB8334">
        <v>0</v>
      </c>
      <c r="AC8334">
        <v>0</v>
      </c>
    </row>
    <row r="8335" spans="1:29">
      <c r="A8335" t="s">
        <v>17345</v>
      </c>
      <c r="B8335" t="s">
        <v>19</v>
      </c>
      <c r="C8335">
        <v>0</v>
      </c>
      <c r="D8335">
        <v>0</v>
      </c>
      <c r="E8335">
        <v>0</v>
      </c>
      <c r="F8335">
        <v>0</v>
      </c>
      <c r="G8335">
        <v>0</v>
      </c>
      <c r="H8335">
        <v>0</v>
      </c>
      <c r="I8335">
        <v>0</v>
      </c>
      <c r="J8335">
        <v>0</v>
      </c>
      <c r="K8335">
        <v>0</v>
      </c>
      <c r="L8335">
        <v>0</v>
      </c>
      <c r="M8335">
        <v>0</v>
      </c>
      <c r="N8335">
        <v>0</v>
      </c>
      <c r="O8335">
        <v>0</v>
      </c>
      <c r="P8335">
        <v>0</v>
      </c>
      <c r="Q8335">
        <v>0</v>
      </c>
      <c r="R8335">
        <v>0</v>
      </c>
      <c r="S8335">
        <v>0</v>
      </c>
      <c r="T8335">
        <v>0</v>
      </c>
      <c r="U8335">
        <v>0</v>
      </c>
      <c r="V8335">
        <v>0</v>
      </c>
      <c r="W8335">
        <v>0</v>
      </c>
      <c r="X8335">
        <v>0</v>
      </c>
      <c r="Y8335">
        <v>0</v>
      </c>
      <c r="Z8335">
        <v>0</v>
      </c>
      <c r="AA8335">
        <v>0</v>
      </c>
      <c r="AB8335">
        <v>0</v>
      </c>
      <c r="AC8335">
        <v>0</v>
      </c>
    </row>
    <row r="8336" spans="1:29">
      <c r="A8336" t="s">
        <v>17346</v>
      </c>
      <c r="B8336" t="s">
        <v>19</v>
      </c>
      <c r="C8336">
        <v>0</v>
      </c>
      <c r="D8336">
        <v>0</v>
      </c>
      <c r="E8336">
        <v>0</v>
      </c>
      <c r="F8336">
        <v>0</v>
      </c>
      <c r="G8336">
        <v>0</v>
      </c>
      <c r="H8336">
        <v>0</v>
      </c>
      <c r="I8336">
        <v>0</v>
      </c>
      <c r="J8336">
        <v>0</v>
      </c>
      <c r="K8336">
        <v>0</v>
      </c>
      <c r="L8336">
        <v>0</v>
      </c>
      <c r="M8336">
        <v>0</v>
      </c>
      <c r="N8336">
        <v>0</v>
      </c>
      <c r="O8336">
        <v>0</v>
      </c>
      <c r="P8336">
        <v>0</v>
      </c>
      <c r="Q8336">
        <v>0</v>
      </c>
      <c r="R8336">
        <v>0</v>
      </c>
      <c r="S8336">
        <v>0</v>
      </c>
      <c r="T8336">
        <v>0</v>
      </c>
      <c r="U8336">
        <v>0</v>
      </c>
      <c r="V8336">
        <v>0</v>
      </c>
      <c r="W8336">
        <v>0</v>
      </c>
      <c r="X8336">
        <v>0</v>
      </c>
      <c r="Y8336">
        <v>0</v>
      </c>
      <c r="Z8336">
        <v>0</v>
      </c>
      <c r="AA8336">
        <v>0</v>
      </c>
      <c r="AB8336">
        <v>0</v>
      </c>
      <c r="AC8336">
        <v>0</v>
      </c>
    </row>
    <row r="8337" spans="1:29">
      <c r="A8337" t="s">
        <v>17347</v>
      </c>
      <c r="B8337" t="s">
        <v>19</v>
      </c>
      <c r="C8337">
        <v>0</v>
      </c>
      <c r="D8337">
        <v>0</v>
      </c>
      <c r="E8337">
        <v>0</v>
      </c>
      <c r="F8337">
        <v>0</v>
      </c>
      <c r="G8337">
        <v>0</v>
      </c>
      <c r="H8337">
        <v>0</v>
      </c>
      <c r="I8337">
        <v>0</v>
      </c>
      <c r="J8337">
        <v>0</v>
      </c>
      <c r="K8337">
        <v>0</v>
      </c>
      <c r="L8337">
        <v>0</v>
      </c>
      <c r="M8337">
        <v>0</v>
      </c>
      <c r="N8337">
        <v>0</v>
      </c>
      <c r="O8337">
        <v>0</v>
      </c>
      <c r="P8337">
        <v>0</v>
      </c>
      <c r="Q8337">
        <v>0</v>
      </c>
      <c r="R8337">
        <v>0</v>
      </c>
      <c r="S8337">
        <v>0</v>
      </c>
      <c r="T8337">
        <v>0</v>
      </c>
      <c r="U8337">
        <v>0</v>
      </c>
      <c r="V8337">
        <v>0</v>
      </c>
      <c r="W8337">
        <v>0</v>
      </c>
      <c r="X8337">
        <v>0</v>
      </c>
      <c r="Y8337">
        <v>0</v>
      </c>
      <c r="Z8337">
        <v>0</v>
      </c>
      <c r="AA8337">
        <v>0</v>
      </c>
      <c r="AB8337">
        <v>0</v>
      </c>
      <c r="AC8337">
        <v>0</v>
      </c>
    </row>
    <row r="8338" spans="1:29">
      <c r="A8338" t="s">
        <v>17348</v>
      </c>
      <c r="B8338" t="s">
        <v>19</v>
      </c>
      <c r="C8338">
        <v>0</v>
      </c>
      <c r="D8338">
        <v>0</v>
      </c>
      <c r="E8338">
        <v>0</v>
      </c>
      <c r="F8338">
        <v>0</v>
      </c>
      <c r="G8338">
        <v>0</v>
      </c>
      <c r="H8338">
        <v>0</v>
      </c>
      <c r="I8338">
        <v>0</v>
      </c>
      <c r="J8338">
        <v>0</v>
      </c>
      <c r="K8338">
        <v>0</v>
      </c>
      <c r="L8338">
        <v>0</v>
      </c>
      <c r="M8338">
        <v>0</v>
      </c>
      <c r="N8338">
        <v>0</v>
      </c>
      <c r="O8338">
        <v>0</v>
      </c>
      <c r="P8338">
        <v>0</v>
      </c>
      <c r="Q8338">
        <v>0</v>
      </c>
      <c r="R8338">
        <v>0</v>
      </c>
      <c r="S8338">
        <v>0</v>
      </c>
      <c r="T8338">
        <v>0</v>
      </c>
      <c r="U8338">
        <v>0</v>
      </c>
      <c r="V8338">
        <v>0</v>
      </c>
      <c r="W8338">
        <v>0</v>
      </c>
      <c r="X8338">
        <v>0</v>
      </c>
      <c r="Y8338">
        <v>0</v>
      </c>
      <c r="Z8338">
        <v>0</v>
      </c>
      <c r="AA8338">
        <v>0</v>
      </c>
      <c r="AB8338">
        <v>0</v>
      </c>
      <c r="AC8338">
        <v>0</v>
      </c>
    </row>
    <row r="8339" spans="1:29">
      <c r="A8339" t="s">
        <v>17349</v>
      </c>
      <c r="B8339" t="s">
        <v>19</v>
      </c>
      <c r="C8339">
        <v>0</v>
      </c>
      <c r="D8339">
        <v>0</v>
      </c>
      <c r="E8339">
        <v>0</v>
      </c>
      <c r="F8339">
        <v>0</v>
      </c>
      <c r="G8339">
        <v>0</v>
      </c>
      <c r="H8339">
        <v>0</v>
      </c>
      <c r="I8339">
        <v>0</v>
      </c>
      <c r="J8339">
        <v>0</v>
      </c>
      <c r="K8339">
        <v>0</v>
      </c>
      <c r="L8339">
        <v>0</v>
      </c>
      <c r="M8339">
        <v>0</v>
      </c>
      <c r="N8339">
        <v>0</v>
      </c>
      <c r="O8339">
        <v>0</v>
      </c>
      <c r="P8339">
        <v>0</v>
      </c>
      <c r="Q8339">
        <v>0</v>
      </c>
      <c r="R8339">
        <v>0</v>
      </c>
      <c r="S8339">
        <v>0</v>
      </c>
      <c r="T8339">
        <v>0</v>
      </c>
      <c r="U8339">
        <v>0</v>
      </c>
      <c r="V8339">
        <v>0</v>
      </c>
      <c r="W8339">
        <v>0</v>
      </c>
      <c r="X8339">
        <v>0</v>
      </c>
      <c r="Y8339">
        <v>0</v>
      </c>
      <c r="Z8339">
        <v>0</v>
      </c>
      <c r="AA8339">
        <v>0</v>
      </c>
      <c r="AB8339">
        <v>0</v>
      </c>
      <c r="AC8339">
        <v>0</v>
      </c>
    </row>
    <row r="8340" spans="1:29">
      <c r="A8340" t="s">
        <v>17350</v>
      </c>
      <c r="B8340" t="s">
        <v>19</v>
      </c>
      <c r="C8340">
        <v>0</v>
      </c>
      <c r="D8340">
        <v>0</v>
      </c>
      <c r="E8340">
        <v>0</v>
      </c>
      <c r="F8340">
        <v>0</v>
      </c>
      <c r="G8340">
        <v>0</v>
      </c>
      <c r="H8340">
        <v>0</v>
      </c>
      <c r="I8340">
        <v>0</v>
      </c>
      <c r="J8340">
        <v>0</v>
      </c>
      <c r="K8340">
        <v>0</v>
      </c>
      <c r="L8340">
        <v>0</v>
      </c>
      <c r="M8340">
        <v>0</v>
      </c>
      <c r="N8340">
        <v>0</v>
      </c>
      <c r="O8340">
        <v>0</v>
      </c>
      <c r="P8340">
        <v>0</v>
      </c>
      <c r="Q8340">
        <v>0</v>
      </c>
      <c r="R8340">
        <v>0</v>
      </c>
      <c r="S8340">
        <v>0</v>
      </c>
      <c r="T8340">
        <v>0</v>
      </c>
      <c r="U8340">
        <v>0</v>
      </c>
      <c r="V8340">
        <v>0</v>
      </c>
      <c r="W8340">
        <v>0</v>
      </c>
      <c r="X8340">
        <v>0</v>
      </c>
      <c r="Y8340">
        <v>0</v>
      </c>
      <c r="Z8340">
        <v>0</v>
      </c>
      <c r="AA8340">
        <v>0</v>
      </c>
      <c r="AB8340">
        <v>0</v>
      </c>
      <c r="AC8340">
        <v>0</v>
      </c>
    </row>
    <row r="8341" spans="1:29">
      <c r="A8341" t="s">
        <v>17351</v>
      </c>
      <c r="B8341" t="s">
        <v>19</v>
      </c>
      <c r="C8341">
        <v>0</v>
      </c>
      <c r="D8341">
        <v>0</v>
      </c>
      <c r="E8341">
        <v>0</v>
      </c>
      <c r="F8341">
        <v>0</v>
      </c>
      <c r="G8341">
        <v>0</v>
      </c>
      <c r="H8341">
        <v>0</v>
      </c>
      <c r="I8341">
        <v>0</v>
      </c>
      <c r="J8341">
        <v>0</v>
      </c>
      <c r="K8341">
        <v>0</v>
      </c>
      <c r="L8341">
        <v>0</v>
      </c>
      <c r="M8341">
        <v>0</v>
      </c>
      <c r="N8341">
        <v>0</v>
      </c>
      <c r="O8341">
        <v>0</v>
      </c>
      <c r="P8341">
        <v>0</v>
      </c>
      <c r="Q8341">
        <v>0</v>
      </c>
      <c r="R8341">
        <v>0</v>
      </c>
      <c r="S8341">
        <v>0</v>
      </c>
      <c r="T8341">
        <v>0</v>
      </c>
      <c r="U8341">
        <v>0</v>
      </c>
      <c r="V8341">
        <v>0</v>
      </c>
      <c r="W8341">
        <v>0</v>
      </c>
      <c r="X8341">
        <v>0</v>
      </c>
      <c r="Y8341">
        <v>0</v>
      </c>
      <c r="Z8341">
        <v>0</v>
      </c>
      <c r="AA8341">
        <v>0</v>
      </c>
      <c r="AB8341">
        <v>0</v>
      </c>
      <c r="AC8341">
        <v>0</v>
      </c>
    </row>
    <row r="8342" spans="1:29">
      <c r="A8342" t="s">
        <v>17352</v>
      </c>
      <c r="B8342" t="s">
        <v>19</v>
      </c>
      <c r="C8342">
        <v>0</v>
      </c>
      <c r="D8342">
        <v>0</v>
      </c>
      <c r="E8342">
        <v>0</v>
      </c>
      <c r="F8342">
        <v>0</v>
      </c>
      <c r="G8342">
        <v>0</v>
      </c>
      <c r="H8342">
        <v>0</v>
      </c>
      <c r="I8342">
        <v>0</v>
      </c>
      <c r="J8342">
        <v>0</v>
      </c>
      <c r="K8342">
        <v>0</v>
      </c>
      <c r="L8342">
        <v>0</v>
      </c>
      <c r="M8342">
        <v>0</v>
      </c>
      <c r="N8342">
        <v>0</v>
      </c>
      <c r="O8342">
        <v>0</v>
      </c>
      <c r="P8342">
        <v>0</v>
      </c>
      <c r="Q8342">
        <v>0</v>
      </c>
      <c r="R8342">
        <v>0</v>
      </c>
      <c r="S8342">
        <v>0</v>
      </c>
      <c r="T8342">
        <v>0</v>
      </c>
      <c r="U8342">
        <v>0</v>
      </c>
      <c r="V8342">
        <v>0</v>
      </c>
      <c r="W8342">
        <v>0</v>
      </c>
      <c r="X8342">
        <v>0</v>
      </c>
      <c r="Y8342">
        <v>0</v>
      </c>
      <c r="Z8342">
        <v>0</v>
      </c>
      <c r="AA8342">
        <v>0</v>
      </c>
      <c r="AB8342">
        <v>0</v>
      </c>
      <c r="AC8342">
        <v>0</v>
      </c>
    </row>
    <row r="8343" spans="1:29">
      <c r="A8343" t="s">
        <v>17353</v>
      </c>
      <c r="B8343" t="s">
        <v>19</v>
      </c>
      <c r="C8343">
        <v>0</v>
      </c>
      <c r="D8343">
        <v>0</v>
      </c>
      <c r="E8343">
        <v>0</v>
      </c>
      <c r="F8343">
        <v>0</v>
      </c>
      <c r="G8343">
        <v>0</v>
      </c>
      <c r="H8343">
        <v>0</v>
      </c>
      <c r="I8343">
        <v>0</v>
      </c>
      <c r="J8343">
        <v>0</v>
      </c>
      <c r="K8343">
        <v>0</v>
      </c>
      <c r="L8343">
        <v>0</v>
      </c>
      <c r="M8343">
        <v>0</v>
      </c>
      <c r="N8343">
        <v>0</v>
      </c>
      <c r="O8343">
        <v>0</v>
      </c>
      <c r="P8343">
        <v>0</v>
      </c>
      <c r="Q8343">
        <v>0</v>
      </c>
      <c r="R8343">
        <v>0</v>
      </c>
      <c r="S8343">
        <v>0</v>
      </c>
      <c r="T8343">
        <v>0</v>
      </c>
      <c r="U8343">
        <v>0</v>
      </c>
      <c r="V8343">
        <v>0</v>
      </c>
      <c r="W8343">
        <v>0</v>
      </c>
      <c r="X8343">
        <v>0</v>
      </c>
      <c r="Y8343">
        <v>0</v>
      </c>
      <c r="Z8343">
        <v>0</v>
      </c>
      <c r="AA8343">
        <v>0</v>
      </c>
      <c r="AB8343">
        <v>0</v>
      </c>
      <c r="AC8343">
        <v>0</v>
      </c>
    </row>
    <row r="8344" spans="1:29">
      <c r="A8344" t="s">
        <v>17354</v>
      </c>
      <c r="B8344" t="s">
        <v>19</v>
      </c>
      <c r="C8344">
        <v>0</v>
      </c>
      <c r="D8344">
        <v>0</v>
      </c>
      <c r="E8344">
        <v>0</v>
      </c>
      <c r="F8344">
        <v>0</v>
      </c>
      <c r="G8344">
        <v>0</v>
      </c>
      <c r="H8344">
        <v>0</v>
      </c>
      <c r="I8344">
        <v>0</v>
      </c>
      <c r="J8344">
        <v>0</v>
      </c>
      <c r="K8344">
        <v>0</v>
      </c>
      <c r="L8344">
        <v>0</v>
      </c>
      <c r="M8344">
        <v>0</v>
      </c>
      <c r="N8344">
        <v>0</v>
      </c>
      <c r="O8344">
        <v>0</v>
      </c>
      <c r="P8344">
        <v>0</v>
      </c>
      <c r="Q8344">
        <v>0</v>
      </c>
      <c r="R8344">
        <v>0</v>
      </c>
      <c r="S8344">
        <v>0</v>
      </c>
      <c r="T8344">
        <v>0</v>
      </c>
      <c r="U8344">
        <v>0</v>
      </c>
      <c r="V8344">
        <v>0</v>
      </c>
      <c r="W8344">
        <v>0</v>
      </c>
      <c r="X8344">
        <v>0</v>
      </c>
      <c r="Y8344">
        <v>0</v>
      </c>
      <c r="Z8344">
        <v>0</v>
      </c>
      <c r="AA8344">
        <v>0</v>
      </c>
      <c r="AB8344">
        <v>0</v>
      </c>
      <c r="AC8344">
        <v>0</v>
      </c>
    </row>
    <row r="8345" spans="1:29">
      <c r="A8345" t="s">
        <v>17355</v>
      </c>
      <c r="B8345" t="s">
        <v>19</v>
      </c>
      <c r="C8345">
        <v>0</v>
      </c>
      <c r="D8345">
        <v>0</v>
      </c>
      <c r="E8345">
        <v>0</v>
      </c>
      <c r="F8345">
        <v>0</v>
      </c>
      <c r="G8345">
        <v>0</v>
      </c>
      <c r="H8345">
        <v>0</v>
      </c>
      <c r="I8345">
        <v>0</v>
      </c>
      <c r="J8345">
        <v>0</v>
      </c>
      <c r="K8345">
        <v>0</v>
      </c>
      <c r="L8345">
        <v>0</v>
      </c>
      <c r="M8345">
        <v>0</v>
      </c>
      <c r="N8345">
        <v>0</v>
      </c>
      <c r="O8345">
        <v>0</v>
      </c>
      <c r="P8345">
        <v>0</v>
      </c>
      <c r="Q8345">
        <v>0</v>
      </c>
      <c r="R8345">
        <v>0</v>
      </c>
      <c r="S8345">
        <v>0</v>
      </c>
      <c r="T8345">
        <v>0</v>
      </c>
      <c r="U8345">
        <v>0</v>
      </c>
      <c r="V8345">
        <v>0</v>
      </c>
      <c r="W8345">
        <v>0</v>
      </c>
      <c r="X8345">
        <v>0</v>
      </c>
      <c r="Y8345">
        <v>0</v>
      </c>
      <c r="Z8345">
        <v>0</v>
      </c>
      <c r="AA8345">
        <v>0</v>
      </c>
      <c r="AB8345">
        <v>0</v>
      </c>
      <c r="AC8345">
        <v>0</v>
      </c>
    </row>
    <row r="8346" spans="1:29">
      <c r="A8346" t="s">
        <v>17356</v>
      </c>
      <c r="B8346" t="s">
        <v>19</v>
      </c>
      <c r="C8346">
        <v>0</v>
      </c>
      <c r="D8346">
        <v>0</v>
      </c>
      <c r="E8346">
        <v>0</v>
      </c>
      <c r="F8346">
        <v>0</v>
      </c>
      <c r="G8346">
        <v>0</v>
      </c>
      <c r="H8346">
        <v>0</v>
      </c>
      <c r="I8346">
        <v>0</v>
      </c>
      <c r="J8346">
        <v>0</v>
      </c>
      <c r="K8346">
        <v>0</v>
      </c>
      <c r="L8346">
        <v>0</v>
      </c>
      <c r="M8346">
        <v>0</v>
      </c>
      <c r="N8346">
        <v>0</v>
      </c>
      <c r="O8346">
        <v>0</v>
      </c>
      <c r="P8346">
        <v>0</v>
      </c>
      <c r="Q8346">
        <v>0</v>
      </c>
      <c r="R8346">
        <v>0</v>
      </c>
      <c r="S8346">
        <v>0</v>
      </c>
      <c r="T8346">
        <v>0</v>
      </c>
      <c r="U8346">
        <v>0</v>
      </c>
      <c r="V8346">
        <v>0</v>
      </c>
      <c r="W8346">
        <v>0</v>
      </c>
      <c r="X8346">
        <v>0</v>
      </c>
      <c r="Y8346">
        <v>0</v>
      </c>
      <c r="Z8346">
        <v>0</v>
      </c>
      <c r="AA8346">
        <v>0</v>
      </c>
      <c r="AB8346">
        <v>0</v>
      </c>
      <c r="AC8346">
        <v>0</v>
      </c>
    </row>
    <row r="8347" spans="1:29">
      <c r="A8347" t="s">
        <v>17357</v>
      </c>
      <c r="B8347" t="s">
        <v>19</v>
      </c>
      <c r="C8347">
        <v>0</v>
      </c>
      <c r="D8347">
        <v>0</v>
      </c>
      <c r="E8347">
        <v>0</v>
      </c>
      <c r="F8347">
        <v>0</v>
      </c>
      <c r="G8347">
        <v>0</v>
      </c>
      <c r="H8347">
        <v>0</v>
      </c>
      <c r="I8347">
        <v>0</v>
      </c>
      <c r="J8347">
        <v>0</v>
      </c>
      <c r="K8347">
        <v>0</v>
      </c>
      <c r="L8347">
        <v>0</v>
      </c>
      <c r="M8347">
        <v>0</v>
      </c>
      <c r="N8347">
        <v>0</v>
      </c>
      <c r="O8347">
        <v>0</v>
      </c>
      <c r="P8347">
        <v>0</v>
      </c>
      <c r="Q8347">
        <v>0</v>
      </c>
      <c r="R8347">
        <v>0</v>
      </c>
      <c r="S8347">
        <v>0</v>
      </c>
      <c r="T8347">
        <v>0</v>
      </c>
      <c r="U8347">
        <v>0</v>
      </c>
      <c r="V8347">
        <v>0</v>
      </c>
      <c r="W8347">
        <v>0</v>
      </c>
      <c r="X8347">
        <v>0</v>
      </c>
      <c r="Y8347">
        <v>0</v>
      </c>
      <c r="Z8347">
        <v>0</v>
      </c>
      <c r="AA8347">
        <v>0</v>
      </c>
      <c r="AB8347">
        <v>0</v>
      </c>
      <c r="AC8347">
        <v>0</v>
      </c>
    </row>
    <row r="8348" spans="1:29">
      <c r="A8348" t="s">
        <v>17358</v>
      </c>
      <c r="B8348" t="s">
        <v>19</v>
      </c>
      <c r="C8348">
        <v>0</v>
      </c>
      <c r="D8348">
        <v>0</v>
      </c>
      <c r="E8348">
        <v>0</v>
      </c>
      <c r="F8348">
        <v>0</v>
      </c>
      <c r="G8348">
        <v>0</v>
      </c>
      <c r="H8348">
        <v>0</v>
      </c>
      <c r="I8348">
        <v>0</v>
      </c>
      <c r="J8348">
        <v>0</v>
      </c>
      <c r="K8348">
        <v>0</v>
      </c>
      <c r="L8348">
        <v>0</v>
      </c>
      <c r="M8348">
        <v>0</v>
      </c>
      <c r="N8348">
        <v>0</v>
      </c>
      <c r="O8348">
        <v>0</v>
      </c>
      <c r="P8348">
        <v>0</v>
      </c>
      <c r="Q8348">
        <v>0</v>
      </c>
      <c r="R8348">
        <v>0</v>
      </c>
      <c r="S8348">
        <v>0</v>
      </c>
      <c r="T8348">
        <v>0</v>
      </c>
      <c r="U8348">
        <v>0</v>
      </c>
      <c r="V8348">
        <v>0</v>
      </c>
      <c r="W8348">
        <v>0</v>
      </c>
      <c r="X8348">
        <v>0</v>
      </c>
      <c r="Y8348">
        <v>0</v>
      </c>
      <c r="Z8348">
        <v>0</v>
      </c>
      <c r="AA8348">
        <v>0</v>
      </c>
      <c r="AB8348">
        <v>0</v>
      </c>
      <c r="AC8348">
        <v>0</v>
      </c>
    </row>
    <row r="8349" spans="1:29">
      <c r="A8349" t="s">
        <v>17359</v>
      </c>
      <c r="B8349" t="s">
        <v>19</v>
      </c>
      <c r="C8349">
        <v>0</v>
      </c>
      <c r="D8349">
        <v>0</v>
      </c>
      <c r="E8349">
        <v>0</v>
      </c>
      <c r="F8349">
        <v>0</v>
      </c>
      <c r="G8349">
        <v>0</v>
      </c>
      <c r="H8349">
        <v>0</v>
      </c>
      <c r="I8349">
        <v>0</v>
      </c>
      <c r="J8349">
        <v>0</v>
      </c>
      <c r="K8349">
        <v>0</v>
      </c>
      <c r="L8349">
        <v>0</v>
      </c>
      <c r="M8349">
        <v>0</v>
      </c>
      <c r="N8349">
        <v>0</v>
      </c>
      <c r="O8349">
        <v>0</v>
      </c>
      <c r="P8349">
        <v>0</v>
      </c>
      <c r="Q8349">
        <v>0</v>
      </c>
      <c r="R8349">
        <v>0</v>
      </c>
      <c r="S8349">
        <v>0</v>
      </c>
      <c r="T8349">
        <v>0</v>
      </c>
      <c r="U8349">
        <v>0</v>
      </c>
      <c r="V8349">
        <v>0</v>
      </c>
      <c r="W8349">
        <v>0</v>
      </c>
      <c r="X8349">
        <v>0</v>
      </c>
      <c r="Y8349">
        <v>0</v>
      </c>
      <c r="Z8349">
        <v>0</v>
      </c>
      <c r="AA8349">
        <v>0</v>
      </c>
      <c r="AB8349">
        <v>0</v>
      </c>
      <c r="AC8349">
        <v>0</v>
      </c>
    </row>
    <row r="8350" spans="1:29">
      <c r="A8350" t="s">
        <v>17360</v>
      </c>
      <c r="B8350" t="s">
        <v>19</v>
      </c>
      <c r="C8350">
        <v>0</v>
      </c>
      <c r="D8350">
        <v>0</v>
      </c>
      <c r="E8350">
        <v>0</v>
      </c>
      <c r="F8350">
        <v>0</v>
      </c>
      <c r="G8350">
        <v>0</v>
      </c>
      <c r="H8350">
        <v>0</v>
      </c>
      <c r="I8350">
        <v>0</v>
      </c>
      <c r="J8350">
        <v>0</v>
      </c>
      <c r="K8350">
        <v>0</v>
      </c>
      <c r="L8350">
        <v>0</v>
      </c>
      <c r="M8350">
        <v>0</v>
      </c>
      <c r="N8350">
        <v>0</v>
      </c>
      <c r="O8350">
        <v>0</v>
      </c>
      <c r="P8350">
        <v>0</v>
      </c>
      <c r="Q8350">
        <v>0</v>
      </c>
      <c r="R8350">
        <v>0</v>
      </c>
      <c r="S8350">
        <v>0</v>
      </c>
      <c r="T8350">
        <v>0</v>
      </c>
      <c r="U8350">
        <v>0</v>
      </c>
      <c r="V8350">
        <v>0</v>
      </c>
      <c r="W8350">
        <v>0</v>
      </c>
      <c r="X8350">
        <v>0</v>
      </c>
      <c r="Y8350">
        <v>0</v>
      </c>
      <c r="Z8350">
        <v>0</v>
      </c>
      <c r="AA8350">
        <v>0</v>
      </c>
      <c r="AB8350">
        <v>0</v>
      </c>
      <c r="AC8350">
        <v>0</v>
      </c>
    </row>
    <row r="8351" spans="1:29">
      <c r="A8351" t="s">
        <v>17361</v>
      </c>
      <c r="B8351" t="s">
        <v>19</v>
      </c>
      <c r="C8351">
        <v>0</v>
      </c>
      <c r="D8351">
        <v>0</v>
      </c>
      <c r="E8351">
        <v>0</v>
      </c>
      <c r="F8351">
        <v>0</v>
      </c>
      <c r="G8351">
        <v>0</v>
      </c>
      <c r="H8351">
        <v>0</v>
      </c>
      <c r="I8351">
        <v>0</v>
      </c>
      <c r="J8351">
        <v>0</v>
      </c>
      <c r="K8351">
        <v>0</v>
      </c>
      <c r="L8351">
        <v>0</v>
      </c>
      <c r="M8351">
        <v>0</v>
      </c>
      <c r="N8351">
        <v>0</v>
      </c>
      <c r="O8351">
        <v>0</v>
      </c>
      <c r="P8351">
        <v>0</v>
      </c>
      <c r="Q8351">
        <v>0</v>
      </c>
      <c r="R8351">
        <v>0</v>
      </c>
      <c r="S8351">
        <v>0</v>
      </c>
      <c r="T8351">
        <v>0</v>
      </c>
      <c r="U8351">
        <v>0</v>
      </c>
      <c r="V8351">
        <v>0</v>
      </c>
      <c r="W8351">
        <v>0</v>
      </c>
      <c r="X8351">
        <v>0</v>
      </c>
      <c r="Y8351">
        <v>0</v>
      </c>
      <c r="Z8351">
        <v>0</v>
      </c>
      <c r="AA8351">
        <v>0</v>
      </c>
      <c r="AB8351">
        <v>0</v>
      </c>
      <c r="AC8351">
        <v>0</v>
      </c>
    </row>
    <row r="8352" spans="1:29">
      <c r="A8352" t="s">
        <v>17362</v>
      </c>
      <c r="B8352" t="s">
        <v>19</v>
      </c>
      <c r="C8352">
        <v>0</v>
      </c>
      <c r="D8352">
        <v>0</v>
      </c>
      <c r="E8352">
        <v>0</v>
      </c>
      <c r="F8352">
        <v>0</v>
      </c>
      <c r="G8352">
        <v>0</v>
      </c>
      <c r="H8352">
        <v>0</v>
      </c>
      <c r="I8352">
        <v>0</v>
      </c>
      <c r="J8352">
        <v>0</v>
      </c>
      <c r="K8352">
        <v>0</v>
      </c>
      <c r="L8352">
        <v>0</v>
      </c>
      <c r="M8352">
        <v>0</v>
      </c>
      <c r="N8352">
        <v>0</v>
      </c>
      <c r="O8352">
        <v>0</v>
      </c>
      <c r="P8352">
        <v>0</v>
      </c>
      <c r="Q8352">
        <v>0</v>
      </c>
      <c r="R8352">
        <v>0</v>
      </c>
      <c r="S8352">
        <v>0</v>
      </c>
      <c r="T8352">
        <v>0</v>
      </c>
      <c r="U8352">
        <v>0</v>
      </c>
      <c r="V8352">
        <v>0</v>
      </c>
      <c r="W8352">
        <v>0</v>
      </c>
      <c r="X8352">
        <v>0</v>
      </c>
      <c r="Y8352">
        <v>0</v>
      </c>
      <c r="Z8352">
        <v>0</v>
      </c>
      <c r="AA8352">
        <v>0</v>
      </c>
      <c r="AB8352">
        <v>0</v>
      </c>
      <c r="AC8352">
        <v>0</v>
      </c>
    </row>
    <row r="8353" spans="1:29">
      <c r="A8353" t="s">
        <v>17363</v>
      </c>
      <c r="B8353" t="s">
        <v>19</v>
      </c>
      <c r="C8353">
        <v>0</v>
      </c>
      <c r="D8353">
        <v>0</v>
      </c>
      <c r="E8353">
        <v>0</v>
      </c>
      <c r="F8353">
        <v>0</v>
      </c>
      <c r="G8353">
        <v>0</v>
      </c>
      <c r="H8353">
        <v>0</v>
      </c>
      <c r="I8353">
        <v>0</v>
      </c>
      <c r="J8353">
        <v>0</v>
      </c>
      <c r="K8353">
        <v>0</v>
      </c>
      <c r="L8353">
        <v>0</v>
      </c>
      <c r="M8353">
        <v>0</v>
      </c>
      <c r="N8353">
        <v>0</v>
      </c>
      <c r="O8353">
        <v>0</v>
      </c>
      <c r="P8353">
        <v>0</v>
      </c>
      <c r="Q8353">
        <v>0</v>
      </c>
      <c r="R8353">
        <v>0</v>
      </c>
      <c r="S8353">
        <v>0</v>
      </c>
      <c r="T8353">
        <v>0</v>
      </c>
      <c r="U8353">
        <v>0</v>
      </c>
      <c r="V8353">
        <v>0</v>
      </c>
      <c r="W8353">
        <v>0</v>
      </c>
      <c r="X8353">
        <v>0</v>
      </c>
      <c r="Y8353">
        <v>0</v>
      </c>
      <c r="Z8353">
        <v>0</v>
      </c>
      <c r="AA8353">
        <v>0</v>
      </c>
      <c r="AB8353">
        <v>0</v>
      </c>
      <c r="AC8353">
        <v>0</v>
      </c>
    </row>
    <row r="8354" spans="1:29">
      <c r="A8354" t="s">
        <v>17364</v>
      </c>
      <c r="B8354" t="s">
        <v>19</v>
      </c>
      <c r="C8354" s="2">
        <v>434183000000000</v>
      </c>
      <c r="D8354" s="2">
        <v>443685000000000</v>
      </c>
      <c r="E8354" s="2">
        <v>432509000000000</v>
      </c>
      <c r="F8354" s="2">
        <v>417668000000000</v>
      </c>
      <c r="G8354" s="2">
        <v>417349000000000</v>
      </c>
      <c r="H8354" s="2">
        <v>415856000000000</v>
      </c>
      <c r="I8354" s="2">
        <v>403374000000000</v>
      </c>
      <c r="J8354" s="2">
        <v>403079000000000</v>
      </c>
      <c r="K8354" s="2">
        <v>383725000000000</v>
      </c>
      <c r="L8354" s="2">
        <v>385171000000000</v>
      </c>
      <c r="M8354" s="2">
        <v>381134000000000</v>
      </c>
      <c r="N8354" s="2">
        <v>380877000000000</v>
      </c>
      <c r="O8354" s="2">
        <v>381998000000000</v>
      </c>
      <c r="P8354" s="2">
        <v>383520000000000</v>
      </c>
      <c r="Q8354" s="2">
        <v>388308000000000</v>
      </c>
      <c r="R8354" s="2">
        <v>385429000000000</v>
      </c>
      <c r="S8354" s="2">
        <v>386847000000000</v>
      </c>
      <c r="T8354" s="2">
        <v>386970000000000</v>
      </c>
      <c r="U8354" s="2">
        <v>388591000000000</v>
      </c>
      <c r="V8354" s="2">
        <v>390426000000000</v>
      </c>
      <c r="W8354" s="2">
        <v>391286000000000</v>
      </c>
      <c r="X8354" s="2">
        <v>392230000000000</v>
      </c>
      <c r="Y8354" s="2">
        <v>392097000000000</v>
      </c>
      <c r="Z8354" s="2">
        <v>395859000000000</v>
      </c>
      <c r="AA8354" s="2">
        <v>398914000000000</v>
      </c>
      <c r="AB8354" s="2">
        <v>401370000000000</v>
      </c>
      <c r="AC8354" s="2">
        <v>402172000000000</v>
      </c>
    </row>
    <row r="8355" spans="1:29">
      <c r="A8355" t="s">
        <v>17365</v>
      </c>
      <c r="B8355" t="s">
        <v>19</v>
      </c>
      <c r="C8355">
        <v>0</v>
      </c>
      <c r="D8355">
        <v>0</v>
      </c>
      <c r="E8355">
        <v>0</v>
      </c>
      <c r="F8355">
        <v>0</v>
      </c>
      <c r="G8355">
        <v>0</v>
      </c>
      <c r="H8355">
        <v>0</v>
      </c>
      <c r="I8355">
        <v>0</v>
      </c>
      <c r="J8355">
        <v>0</v>
      </c>
      <c r="K8355">
        <v>0</v>
      </c>
      <c r="L8355">
        <v>0</v>
      </c>
      <c r="M8355">
        <v>0</v>
      </c>
      <c r="N8355">
        <v>0</v>
      </c>
      <c r="O8355">
        <v>0</v>
      </c>
      <c r="P8355">
        <v>0</v>
      </c>
      <c r="Q8355">
        <v>0</v>
      </c>
      <c r="R8355">
        <v>0</v>
      </c>
      <c r="S8355">
        <v>0</v>
      </c>
      <c r="T8355">
        <v>0</v>
      </c>
      <c r="U8355">
        <v>0</v>
      </c>
      <c r="V8355">
        <v>0</v>
      </c>
      <c r="W8355">
        <v>0</v>
      </c>
      <c r="X8355">
        <v>0</v>
      </c>
      <c r="Y8355">
        <v>0</v>
      </c>
      <c r="Z8355">
        <v>0</v>
      </c>
      <c r="AA8355">
        <v>0</v>
      </c>
      <c r="AB8355">
        <v>0</v>
      </c>
      <c r="AC8355">
        <v>0</v>
      </c>
    </row>
    <row r="8356" spans="1:29">
      <c r="A8356" t="s">
        <v>17366</v>
      </c>
      <c r="B8356" t="s">
        <v>19</v>
      </c>
      <c r="C8356">
        <v>0</v>
      </c>
      <c r="D8356">
        <v>0</v>
      </c>
      <c r="E8356">
        <v>0</v>
      </c>
      <c r="F8356">
        <v>0</v>
      </c>
      <c r="G8356">
        <v>0</v>
      </c>
      <c r="H8356">
        <v>0</v>
      </c>
      <c r="I8356">
        <v>0</v>
      </c>
      <c r="J8356">
        <v>0</v>
      </c>
      <c r="K8356">
        <v>0</v>
      </c>
      <c r="L8356">
        <v>0</v>
      </c>
      <c r="M8356">
        <v>0</v>
      </c>
      <c r="N8356">
        <v>0</v>
      </c>
      <c r="O8356">
        <v>0</v>
      </c>
      <c r="P8356">
        <v>0</v>
      </c>
      <c r="Q8356">
        <v>0</v>
      </c>
      <c r="R8356">
        <v>0</v>
      </c>
      <c r="S8356">
        <v>0</v>
      </c>
      <c r="T8356">
        <v>0</v>
      </c>
      <c r="U8356">
        <v>0</v>
      </c>
      <c r="V8356">
        <v>0</v>
      </c>
      <c r="W8356">
        <v>0</v>
      </c>
      <c r="X8356">
        <v>0</v>
      </c>
      <c r="Y8356">
        <v>0</v>
      </c>
      <c r="Z8356">
        <v>0</v>
      </c>
      <c r="AA8356">
        <v>0</v>
      </c>
      <c r="AB8356">
        <v>0</v>
      </c>
      <c r="AC8356">
        <v>0</v>
      </c>
    </row>
    <row r="8357" spans="1:29">
      <c r="A8357" t="s">
        <v>17367</v>
      </c>
      <c r="B8357" t="s">
        <v>19</v>
      </c>
      <c r="C8357">
        <v>0</v>
      </c>
      <c r="D8357">
        <v>0</v>
      </c>
      <c r="E8357">
        <v>0</v>
      </c>
      <c r="F8357">
        <v>0</v>
      </c>
      <c r="G8357">
        <v>0</v>
      </c>
      <c r="H8357">
        <v>0</v>
      </c>
      <c r="I8357">
        <v>0</v>
      </c>
      <c r="J8357">
        <v>0</v>
      </c>
      <c r="K8357">
        <v>0</v>
      </c>
      <c r="L8357">
        <v>0</v>
      </c>
      <c r="M8357">
        <v>0</v>
      </c>
      <c r="N8357">
        <v>0</v>
      </c>
      <c r="O8357">
        <v>0</v>
      </c>
      <c r="P8357">
        <v>0</v>
      </c>
      <c r="Q8357">
        <v>0</v>
      </c>
      <c r="R8357">
        <v>0</v>
      </c>
      <c r="S8357">
        <v>0</v>
      </c>
      <c r="T8357">
        <v>0</v>
      </c>
      <c r="U8357">
        <v>0</v>
      </c>
      <c r="V8357">
        <v>0</v>
      </c>
      <c r="W8357">
        <v>0</v>
      </c>
      <c r="X8357">
        <v>0</v>
      </c>
      <c r="Y8357">
        <v>0</v>
      </c>
      <c r="Z8357">
        <v>0</v>
      </c>
      <c r="AA8357">
        <v>0</v>
      </c>
      <c r="AB8357">
        <v>0</v>
      </c>
      <c r="AC8357">
        <v>0</v>
      </c>
    </row>
    <row r="8358" spans="1:29">
      <c r="A8358" t="s">
        <v>17368</v>
      </c>
      <c r="B8358" t="s">
        <v>19</v>
      </c>
      <c r="C8358">
        <v>0</v>
      </c>
      <c r="D8358">
        <v>0</v>
      </c>
      <c r="E8358">
        <v>0</v>
      </c>
      <c r="F8358">
        <v>0</v>
      </c>
      <c r="G8358">
        <v>0</v>
      </c>
      <c r="H8358">
        <v>0</v>
      </c>
      <c r="I8358">
        <v>0</v>
      </c>
      <c r="J8358">
        <v>0</v>
      </c>
      <c r="K8358">
        <v>0</v>
      </c>
      <c r="L8358">
        <v>0</v>
      </c>
      <c r="M8358">
        <v>0</v>
      </c>
      <c r="N8358">
        <v>0</v>
      </c>
      <c r="O8358">
        <v>0</v>
      </c>
      <c r="P8358">
        <v>0</v>
      </c>
      <c r="Q8358">
        <v>0</v>
      </c>
      <c r="R8358">
        <v>0</v>
      </c>
      <c r="S8358">
        <v>0</v>
      </c>
      <c r="T8358">
        <v>0</v>
      </c>
      <c r="U8358">
        <v>0</v>
      </c>
      <c r="V8358">
        <v>0</v>
      </c>
      <c r="W8358">
        <v>0</v>
      </c>
      <c r="X8358">
        <v>0</v>
      </c>
      <c r="Y8358">
        <v>0</v>
      </c>
      <c r="Z8358">
        <v>0</v>
      </c>
      <c r="AA8358">
        <v>0</v>
      </c>
      <c r="AB8358">
        <v>0</v>
      </c>
      <c r="AC8358">
        <v>0</v>
      </c>
    </row>
    <row r="8359" spans="1:29">
      <c r="A8359" t="s">
        <v>17369</v>
      </c>
      <c r="B8359" t="s">
        <v>19</v>
      </c>
      <c r="C8359">
        <v>0</v>
      </c>
      <c r="D8359">
        <v>0</v>
      </c>
      <c r="E8359">
        <v>0</v>
      </c>
      <c r="F8359">
        <v>0</v>
      </c>
      <c r="G8359">
        <v>0</v>
      </c>
      <c r="H8359">
        <v>0</v>
      </c>
      <c r="I8359">
        <v>0</v>
      </c>
      <c r="J8359">
        <v>0</v>
      </c>
      <c r="K8359">
        <v>0</v>
      </c>
      <c r="L8359">
        <v>0</v>
      </c>
      <c r="M8359">
        <v>0</v>
      </c>
      <c r="N8359">
        <v>0</v>
      </c>
      <c r="O8359">
        <v>0</v>
      </c>
      <c r="P8359">
        <v>0</v>
      </c>
      <c r="Q8359">
        <v>0</v>
      </c>
      <c r="R8359">
        <v>0</v>
      </c>
      <c r="S8359">
        <v>0</v>
      </c>
      <c r="T8359">
        <v>0</v>
      </c>
      <c r="U8359">
        <v>0</v>
      </c>
      <c r="V8359">
        <v>0</v>
      </c>
      <c r="W8359">
        <v>0</v>
      </c>
      <c r="X8359">
        <v>0</v>
      </c>
      <c r="Y8359">
        <v>0</v>
      </c>
      <c r="Z8359">
        <v>0</v>
      </c>
      <c r="AA8359">
        <v>0</v>
      </c>
      <c r="AB8359">
        <v>0</v>
      </c>
      <c r="AC8359">
        <v>0</v>
      </c>
    </row>
    <row r="8360" spans="1:29">
      <c r="A8360" t="s">
        <v>17370</v>
      </c>
      <c r="B8360" t="s">
        <v>19</v>
      </c>
      <c r="C8360">
        <v>0</v>
      </c>
      <c r="D8360">
        <v>0</v>
      </c>
      <c r="E8360">
        <v>0</v>
      </c>
      <c r="F8360">
        <v>0</v>
      </c>
      <c r="G8360">
        <v>0</v>
      </c>
      <c r="H8360">
        <v>0</v>
      </c>
      <c r="I8360">
        <v>0</v>
      </c>
      <c r="J8360">
        <v>0</v>
      </c>
      <c r="K8360">
        <v>0</v>
      </c>
      <c r="L8360">
        <v>0</v>
      </c>
      <c r="M8360">
        <v>0</v>
      </c>
      <c r="N8360">
        <v>0</v>
      </c>
      <c r="O8360">
        <v>0</v>
      </c>
      <c r="P8360">
        <v>0</v>
      </c>
      <c r="Q8360">
        <v>0</v>
      </c>
      <c r="R8360">
        <v>0</v>
      </c>
      <c r="S8360">
        <v>0</v>
      </c>
      <c r="T8360">
        <v>0</v>
      </c>
      <c r="U8360">
        <v>0</v>
      </c>
      <c r="V8360">
        <v>0</v>
      </c>
      <c r="W8360">
        <v>0</v>
      </c>
      <c r="X8360">
        <v>0</v>
      </c>
      <c r="Y8360">
        <v>0</v>
      </c>
      <c r="Z8360">
        <v>0</v>
      </c>
      <c r="AA8360">
        <v>0</v>
      </c>
      <c r="AB8360">
        <v>0</v>
      </c>
      <c r="AC8360">
        <v>0</v>
      </c>
    </row>
    <row r="8361" spans="1:29">
      <c r="A8361" t="s">
        <v>17371</v>
      </c>
      <c r="B8361" t="s">
        <v>19</v>
      </c>
      <c r="C8361">
        <v>0</v>
      </c>
      <c r="D8361">
        <v>0</v>
      </c>
      <c r="E8361">
        <v>0</v>
      </c>
      <c r="F8361">
        <v>0</v>
      </c>
      <c r="G8361">
        <v>0</v>
      </c>
      <c r="H8361">
        <v>0</v>
      </c>
      <c r="I8361">
        <v>0</v>
      </c>
      <c r="J8361">
        <v>0</v>
      </c>
      <c r="K8361">
        <v>0</v>
      </c>
      <c r="L8361">
        <v>0</v>
      </c>
      <c r="M8361">
        <v>0</v>
      </c>
      <c r="N8361">
        <v>0</v>
      </c>
      <c r="O8361">
        <v>0</v>
      </c>
      <c r="P8361">
        <v>0</v>
      </c>
      <c r="Q8361">
        <v>0</v>
      </c>
      <c r="R8361">
        <v>0</v>
      </c>
      <c r="S8361">
        <v>0</v>
      </c>
      <c r="T8361">
        <v>0</v>
      </c>
      <c r="U8361">
        <v>0</v>
      </c>
      <c r="V8361">
        <v>0</v>
      </c>
      <c r="W8361">
        <v>0</v>
      </c>
      <c r="X8361">
        <v>0</v>
      </c>
      <c r="Y8361">
        <v>0</v>
      </c>
      <c r="Z8361">
        <v>0</v>
      </c>
      <c r="AA8361">
        <v>0</v>
      </c>
      <c r="AB8361">
        <v>0</v>
      </c>
      <c r="AC8361">
        <v>0</v>
      </c>
    </row>
    <row r="8362" spans="1:29">
      <c r="A8362" t="s">
        <v>17372</v>
      </c>
      <c r="B8362" t="s">
        <v>19</v>
      </c>
      <c r="C8362">
        <v>0</v>
      </c>
      <c r="D8362">
        <v>0</v>
      </c>
      <c r="E8362">
        <v>0</v>
      </c>
      <c r="F8362">
        <v>0</v>
      </c>
      <c r="G8362">
        <v>0</v>
      </c>
      <c r="H8362">
        <v>0</v>
      </c>
      <c r="I8362">
        <v>0</v>
      </c>
      <c r="J8362">
        <v>0</v>
      </c>
      <c r="K8362">
        <v>0</v>
      </c>
      <c r="L8362">
        <v>0</v>
      </c>
      <c r="M8362">
        <v>0</v>
      </c>
      <c r="N8362">
        <v>0</v>
      </c>
      <c r="O8362">
        <v>0</v>
      </c>
      <c r="P8362">
        <v>0</v>
      </c>
      <c r="Q8362">
        <v>0</v>
      </c>
      <c r="R8362">
        <v>0</v>
      </c>
      <c r="S8362">
        <v>0</v>
      </c>
      <c r="T8362">
        <v>0</v>
      </c>
      <c r="U8362">
        <v>0</v>
      </c>
      <c r="V8362">
        <v>0</v>
      </c>
      <c r="W8362">
        <v>0</v>
      </c>
      <c r="X8362">
        <v>0</v>
      </c>
      <c r="Y8362">
        <v>0</v>
      </c>
      <c r="Z8362">
        <v>0</v>
      </c>
      <c r="AA8362">
        <v>0</v>
      </c>
      <c r="AB8362">
        <v>0</v>
      </c>
      <c r="AC8362">
        <v>0</v>
      </c>
    </row>
    <row r="8363" spans="1:29">
      <c r="A8363" t="s">
        <v>17373</v>
      </c>
      <c r="B8363" t="s">
        <v>19</v>
      </c>
      <c r="C8363">
        <v>0</v>
      </c>
      <c r="D8363">
        <v>0</v>
      </c>
      <c r="E8363">
        <v>0</v>
      </c>
      <c r="F8363">
        <v>0</v>
      </c>
      <c r="G8363">
        <v>0</v>
      </c>
      <c r="H8363">
        <v>0</v>
      </c>
      <c r="I8363">
        <v>0</v>
      </c>
      <c r="J8363">
        <v>0</v>
      </c>
      <c r="K8363">
        <v>0</v>
      </c>
      <c r="L8363">
        <v>0</v>
      </c>
      <c r="M8363">
        <v>0</v>
      </c>
      <c r="N8363">
        <v>0</v>
      </c>
      <c r="O8363">
        <v>0</v>
      </c>
      <c r="P8363">
        <v>0</v>
      </c>
      <c r="Q8363">
        <v>0</v>
      </c>
      <c r="R8363">
        <v>0</v>
      </c>
      <c r="S8363">
        <v>0</v>
      </c>
      <c r="T8363">
        <v>0</v>
      </c>
      <c r="U8363">
        <v>0</v>
      </c>
      <c r="V8363">
        <v>0</v>
      </c>
      <c r="W8363">
        <v>0</v>
      </c>
      <c r="X8363">
        <v>0</v>
      </c>
      <c r="Y8363">
        <v>0</v>
      </c>
      <c r="Z8363">
        <v>0</v>
      </c>
      <c r="AA8363">
        <v>0</v>
      </c>
      <c r="AB8363">
        <v>0</v>
      </c>
      <c r="AC8363">
        <v>0</v>
      </c>
    </row>
    <row r="8364" spans="1:29">
      <c r="A8364" t="s">
        <v>17374</v>
      </c>
      <c r="B8364" t="s">
        <v>19</v>
      </c>
      <c r="C8364">
        <v>0</v>
      </c>
      <c r="D8364">
        <v>0</v>
      </c>
      <c r="E8364">
        <v>0</v>
      </c>
      <c r="F8364">
        <v>0</v>
      </c>
      <c r="G8364">
        <v>0</v>
      </c>
      <c r="H8364">
        <v>0</v>
      </c>
      <c r="I8364">
        <v>0</v>
      </c>
      <c r="J8364">
        <v>0</v>
      </c>
      <c r="K8364">
        <v>0</v>
      </c>
      <c r="L8364">
        <v>0</v>
      </c>
      <c r="M8364">
        <v>0</v>
      </c>
      <c r="N8364">
        <v>0</v>
      </c>
      <c r="O8364">
        <v>0</v>
      </c>
      <c r="P8364">
        <v>0</v>
      </c>
      <c r="Q8364">
        <v>0</v>
      </c>
      <c r="R8364">
        <v>0</v>
      </c>
      <c r="S8364">
        <v>0</v>
      </c>
      <c r="T8364">
        <v>0</v>
      </c>
      <c r="U8364">
        <v>0</v>
      </c>
      <c r="V8364">
        <v>0</v>
      </c>
      <c r="W8364">
        <v>0</v>
      </c>
      <c r="X8364">
        <v>0</v>
      </c>
      <c r="Y8364">
        <v>0</v>
      </c>
      <c r="Z8364">
        <v>0</v>
      </c>
      <c r="AA8364">
        <v>0</v>
      </c>
      <c r="AB8364">
        <v>0</v>
      </c>
      <c r="AC8364">
        <v>0</v>
      </c>
    </row>
    <row r="8365" spans="1:29">
      <c r="A8365" t="s">
        <v>17375</v>
      </c>
      <c r="B8365" t="s">
        <v>19</v>
      </c>
      <c r="C8365">
        <v>0</v>
      </c>
      <c r="D8365">
        <v>0</v>
      </c>
      <c r="E8365">
        <v>0</v>
      </c>
      <c r="F8365">
        <v>0</v>
      </c>
      <c r="G8365">
        <v>0</v>
      </c>
      <c r="H8365">
        <v>0</v>
      </c>
      <c r="I8365">
        <v>0</v>
      </c>
      <c r="J8365">
        <v>0</v>
      </c>
      <c r="K8365">
        <v>0</v>
      </c>
      <c r="L8365">
        <v>0</v>
      </c>
      <c r="M8365">
        <v>0</v>
      </c>
      <c r="N8365">
        <v>0</v>
      </c>
      <c r="O8365">
        <v>0</v>
      </c>
      <c r="P8365">
        <v>0</v>
      </c>
      <c r="Q8365">
        <v>0</v>
      </c>
      <c r="R8365">
        <v>0</v>
      </c>
      <c r="S8365">
        <v>0</v>
      </c>
      <c r="T8365">
        <v>0</v>
      </c>
      <c r="U8365">
        <v>0</v>
      </c>
      <c r="V8365">
        <v>0</v>
      </c>
      <c r="W8365">
        <v>0</v>
      </c>
      <c r="X8365">
        <v>0</v>
      </c>
      <c r="Y8365">
        <v>0</v>
      </c>
      <c r="Z8365">
        <v>0</v>
      </c>
      <c r="AA8365">
        <v>0</v>
      </c>
      <c r="AB8365">
        <v>0</v>
      </c>
      <c r="AC8365">
        <v>0</v>
      </c>
    </row>
    <row r="8366" spans="1:29">
      <c r="A8366" t="s">
        <v>17376</v>
      </c>
      <c r="B8366" t="s">
        <v>19</v>
      </c>
      <c r="C8366">
        <v>0</v>
      </c>
      <c r="D8366">
        <v>0</v>
      </c>
      <c r="E8366">
        <v>0</v>
      </c>
      <c r="F8366">
        <v>0</v>
      </c>
      <c r="G8366">
        <v>0</v>
      </c>
      <c r="H8366">
        <v>0</v>
      </c>
      <c r="I8366">
        <v>0</v>
      </c>
      <c r="J8366">
        <v>0</v>
      </c>
      <c r="K8366">
        <v>0</v>
      </c>
      <c r="L8366">
        <v>0</v>
      </c>
      <c r="M8366">
        <v>0</v>
      </c>
      <c r="N8366">
        <v>0</v>
      </c>
      <c r="O8366">
        <v>0</v>
      </c>
      <c r="P8366">
        <v>0</v>
      </c>
      <c r="Q8366">
        <v>0</v>
      </c>
      <c r="R8366">
        <v>0</v>
      </c>
      <c r="S8366">
        <v>0</v>
      </c>
      <c r="T8366">
        <v>0</v>
      </c>
      <c r="U8366">
        <v>0</v>
      </c>
      <c r="V8366">
        <v>0</v>
      </c>
      <c r="W8366">
        <v>0</v>
      </c>
      <c r="X8366">
        <v>0</v>
      </c>
      <c r="Y8366">
        <v>0</v>
      </c>
      <c r="Z8366">
        <v>0</v>
      </c>
      <c r="AA8366">
        <v>0</v>
      </c>
      <c r="AB8366">
        <v>0</v>
      </c>
      <c r="AC8366">
        <v>0</v>
      </c>
    </row>
    <row r="8367" spans="1:29">
      <c r="A8367" t="s">
        <v>17377</v>
      </c>
      <c r="B8367" t="s">
        <v>19</v>
      </c>
      <c r="C8367">
        <v>0</v>
      </c>
      <c r="D8367">
        <v>0</v>
      </c>
      <c r="E8367">
        <v>0</v>
      </c>
      <c r="F8367">
        <v>0</v>
      </c>
      <c r="G8367">
        <v>0</v>
      </c>
      <c r="H8367">
        <v>0</v>
      </c>
      <c r="I8367">
        <v>0</v>
      </c>
      <c r="J8367">
        <v>0</v>
      </c>
      <c r="K8367">
        <v>0</v>
      </c>
      <c r="L8367">
        <v>0</v>
      </c>
      <c r="M8367">
        <v>0</v>
      </c>
      <c r="N8367">
        <v>0</v>
      </c>
      <c r="O8367">
        <v>0</v>
      </c>
      <c r="P8367">
        <v>0</v>
      </c>
      <c r="Q8367">
        <v>0</v>
      </c>
      <c r="R8367">
        <v>0</v>
      </c>
      <c r="S8367">
        <v>0</v>
      </c>
      <c r="T8367">
        <v>0</v>
      </c>
      <c r="U8367">
        <v>0</v>
      </c>
      <c r="V8367">
        <v>0</v>
      </c>
      <c r="W8367">
        <v>0</v>
      </c>
      <c r="X8367">
        <v>0</v>
      </c>
      <c r="Y8367">
        <v>0</v>
      </c>
      <c r="Z8367">
        <v>0</v>
      </c>
      <c r="AA8367">
        <v>0</v>
      </c>
      <c r="AB8367">
        <v>0</v>
      </c>
      <c r="AC8367">
        <v>0</v>
      </c>
    </row>
    <row r="8368" spans="1:29">
      <c r="A8368" t="s">
        <v>17378</v>
      </c>
      <c r="B8368" t="s">
        <v>19</v>
      </c>
      <c r="C8368">
        <v>0</v>
      </c>
      <c r="D8368">
        <v>0</v>
      </c>
      <c r="E8368">
        <v>0</v>
      </c>
      <c r="F8368">
        <v>0</v>
      </c>
      <c r="G8368">
        <v>0</v>
      </c>
      <c r="H8368">
        <v>0</v>
      </c>
      <c r="I8368">
        <v>0</v>
      </c>
      <c r="J8368">
        <v>0</v>
      </c>
      <c r="K8368">
        <v>0</v>
      </c>
      <c r="L8368">
        <v>0</v>
      </c>
      <c r="M8368">
        <v>0</v>
      </c>
      <c r="N8368">
        <v>0</v>
      </c>
      <c r="O8368">
        <v>0</v>
      </c>
      <c r="P8368">
        <v>0</v>
      </c>
      <c r="Q8368">
        <v>0</v>
      </c>
      <c r="R8368">
        <v>0</v>
      </c>
      <c r="S8368">
        <v>0</v>
      </c>
      <c r="T8368">
        <v>0</v>
      </c>
      <c r="U8368">
        <v>0</v>
      </c>
      <c r="V8368">
        <v>0</v>
      </c>
      <c r="W8368">
        <v>0</v>
      </c>
      <c r="X8368">
        <v>0</v>
      </c>
      <c r="Y8368">
        <v>0</v>
      </c>
      <c r="Z8368">
        <v>0</v>
      </c>
      <c r="AA8368">
        <v>0</v>
      </c>
      <c r="AB8368">
        <v>0</v>
      </c>
      <c r="AC8368">
        <v>0</v>
      </c>
    </row>
    <row r="8369" spans="1:29">
      <c r="A8369" t="s">
        <v>17379</v>
      </c>
      <c r="B8369" t="s">
        <v>19</v>
      </c>
      <c r="C8369">
        <v>0</v>
      </c>
      <c r="D8369">
        <v>0</v>
      </c>
      <c r="E8369">
        <v>0</v>
      </c>
      <c r="F8369">
        <v>0</v>
      </c>
      <c r="G8369">
        <v>0</v>
      </c>
      <c r="H8369">
        <v>0</v>
      </c>
      <c r="I8369">
        <v>0</v>
      </c>
      <c r="J8369">
        <v>0</v>
      </c>
      <c r="K8369">
        <v>0</v>
      </c>
      <c r="L8369">
        <v>0</v>
      </c>
      <c r="M8369">
        <v>0</v>
      </c>
      <c r="N8369">
        <v>0</v>
      </c>
      <c r="O8369">
        <v>0</v>
      </c>
      <c r="P8369">
        <v>0</v>
      </c>
      <c r="Q8369">
        <v>0</v>
      </c>
      <c r="R8369">
        <v>0</v>
      </c>
      <c r="S8369">
        <v>0</v>
      </c>
      <c r="T8369">
        <v>0</v>
      </c>
      <c r="U8369">
        <v>0</v>
      </c>
      <c r="V8369">
        <v>0</v>
      </c>
      <c r="W8369">
        <v>0</v>
      </c>
      <c r="X8369">
        <v>0</v>
      </c>
      <c r="Y8369">
        <v>0</v>
      </c>
      <c r="Z8369">
        <v>0</v>
      </c>
      <c r="AA8369">
        <v>0</v>
      </c>
      <c r="AB8369">
        <v>0</v>
      </c>
      <c r="AC8369">
        <v>0</v>
      </c>
    </row>
    <row r="8370" spans="1:29">
      <c r="A8370" t="s">
        <v>17380</v>
      </c>
      <c r="B8370" t="s">
        <v>19</v>
      </c>
      <c r="C8370">
        <v>0</v>
      </c>
      <c r="D8370">
        <v>0</v>
      </c>
      <c r="E8370">
        <v>0</v>
      </c>
      <c r="F8370">
        <v>0</v>
      </c>
      <c r="G8370">
        <v>0</v>
      </c>
      <c r="H8370">
        <v>0</v>
      </c>
      <c r="I8370">
        <v>0</v>
      </c>
      <c r="J8370">
        <v>0</v>
      </c>
      <c r="K8370">
        <v>0</v>
      </c>
      <c r="L8370">
        <v>0</v>
      </c>
      <c r="M8370">
        <v>0</v>
      </c>
      <c r="N8370">
        <v>0</v>
      </c>
      <c r="O8370">
        <v>0</v>
      </c>
      <c r="P8370">
        <v>0</v>
      </c>
      <c r="Q8370">
        <v>0</v>
      </c>
      <c r="R8370">
        <v>0</v>
      </c>
      <c r="S8370">
        <v>0</v>
      </c>
      <c r="T8370">
        <v>0</v>
      </c>
      <c r="U8370">
        <v>0</v>
      </c>
      <c r="V8370">
        <v>0</v>
      </c>
      <c r="W8370">
        <v>0</v>
      </c>
      <c r="X8370">
        <v>0</v>
      </c>
      <c r="Y8370">
        <v>0</v>
      </c>
      <c r="Z8370">
        <v>0</v>
      </c>
      <c r="AA8370">
        <v>0</v>
      </c>
      <c r="AB8370">
        <v>0</v>
      </c>
      <c r="AC8370">
        <v>0</v>
      </c>
    </row>
    <row r="8371" spans="1:29">
      <c r="A8371" t="s">
        <v>17381</v>
      </c>
      <c r="B8371" t="s">
        <v>19</v>
      </c>
      <c r="C8371">
        <v>0</v>
      </c>
      <c r="D8371">
        <v>0</v>
      </c>
      <c r="E8371">
        <v>0</v>
      </c>
      <c r="F8371">
        <v>0</v>
      </c>
      <c r="G8371">
        <v>0</v>
      </c>
      <c r="H8371">
        <v>0</v>
      </c>
      <c r="I8371">
        <v>0</v>
      </c>
      <c r="J8371">
        <v>0</v>
      </c>
      <c r="K8371">
        <v>0</v>
      </c>
      <c r="L8371">
        <v>0</v>
      </c>
      <c r="M8371">
        <v>0</v>
      </c>
      <c r="N8371">
        <v>0</v>
      </c>
      <c r="O8371">
        <v>0</v>
      </c>
      <c r="P8371">
        <v>0</v>
      </c>
      <c r="Q8371">
        <v>0</v>
      </c>
      <c r="R8371">
        <v>0</v>
      </c>
      <c r="S8371">
        <v>0</v>
      </c>
      <c r="T8371">
        <v>0</v>
      </c>
      <c r="U8371">
        <v>0</v>
      </c>
      <c r="V8371">
        <v>0</v>
      </c>
      <c r="W8371">
        <v>0</v>
      </c>
      <c r="X8371">
        <v>0</v>
      </c>
      <c r="Y8371">
        <v>0</v>
      </c>
      <c r="Z8371">
        <v>0</v>
      </c>
      <c r="AA8371">
        <v>0</v>
      </c>
      <c r="AB8371">
        <v>0</v>
      </c>
      <c r="AC8371">
        <v>0</v>
      </c>
    </row>
    <row r="8372" spans="1:29">
      <c r="A8372" t="s">
        <v>17382</v>
      </c>
      <c r="B8372" t="s">
        <v>19</v>
      </c>
      <c r="C8372">
        <v>0</v>
      </c>
      <c r="D8372">
        <v>0</v>
      </c>
      <c r="E8372">
        <v>0</v>
      </c>
      <c r="F8372">
        <v>0</v>
      </c>
      <c r="G8372">
        <v>0</v>
      </c>
      <c r="H8372">
        <v>0</v>
      </c>
      <c r="I8372">
        <v>0</v>
      </c>
      <c r="J8372">
        <v>0</v>
      </c>
      <c r="K8372">
        <v>0</v>
      </c>
      <c r="L8372">
        <v>0</v>
      </c>
      <c r="M8372">
        <v>0</v>
      </c>
      <c r="N8372">
        <v>0</v>
      </c>
      <c r="O8372">
        <v>0</v>
      </c>
      <c r="P8372">
        <v>0</v>
      </c>
      <c r="Q8372">
        <v>0</v>
      </c>
      <c r="R8372">
        <v>0</v>
      </c>
      <c r="S8372">
        <v>0</v>
      </c>
      <c r="T8372">
        <v>0</v>
      </c>
      <c r="U8372">
        <v>0</v>
      </c>
      <c r="V8372">
        <v>0</v>
      </c>
      <c r="W8372">
        <v>0</v>
      </c>
      <c r="X8372">
        <v>0</v>
      </c>
      <c r="Y8372">
        <v>0</v>
      </c>
      <c r="Z8372">
        <v>0</v>
      </c>
      <c r="AA8372">
        <v>0</v>
      </c>
      <c r="AB8372">
        <v>0</v>
      </c>
      <c r="AC8372">
        <v>0</v>
      </c>
    </row>
    <row r="8373" spans="1:29">
      <c r="A8373" t="s">
        <v>17383</v>
      </c>
      <c r="B8373" t="s">
        <v>19</v>
      </c>
      <c r="C8373">
        <v>0</v>
      </c>
      <c r="D8373">
        <v>0</v>
      </c>
      <c r="E8373">
        <v>0</v>
      </c>
      <c r="F8373">
        <v>0</v>
      </c>
      <c r="G8373">
        <v>0</v>
      </c>
      <c r="H8373">
        <v>0</v>
      </c>
      <c r="I8373">
        <v>0</v>
      </c>
      <c r="J8373">
        <v>0</v>
      </c>
      <c r="K8373">
        <v>0</v>
      </c>
      <c r="L8373">
        <v>0</v>
      </c>
      <c r="M8373">
        <v>0</v>
      </c>
      <c r="N8373">
        <v>0</v>
      </c>
      <c r="O8373">
        <v>0</v>
      </c>
      <c r="P8373">
        <v>0</v>
      </c>
      <c r="Q8373">
        <v>0</v>
      </c>
      <c r="R8373">
        <v>0</v>
      </c>
      <c r="S8373">
        <v>0</v>
      </c>
      <c r="T8373">
        <v>0</v>
      </c>
      <c r="U8373">
        <v>0</v>
      </c>
      <c r="V8373">
        <v>0</v>
      </c>
      <c r="W8373">
        <v>0</v>
      </c>
      <c r="X8373">
        <v>0</v>
      </c>
      <c r="Y8373">
        <v>0</v>
      </c>
      <c r="Z8373">
        <v>0</v>
      </c>
      <c r="AA8373">
        <v>0</v>
      </c>
      <c r="AB8373">
        <v>0</v>
      </c>
      <c r="AC8373">
        <v>0</v>
      </c>
    </row>
    <row r="8374" spans="1:29">
      <c r="A8374" t="s">
        <v>17384</v>
      </c>
      <c r="B8374" t="s">
        <v>19</v>
      </c>
      <c r="C8374">
        <v>0</v>
      </c>
      <c r="D8374">
        <v>0</v>
      </c>
      <c r="E8374">
        <v>0</v>
      </c>
      <c r="F8374">
        <v>0</v>
      </c>
      <c r="G8374">
        <v>0</v>
      </c>
      <c r="H8374">
        <v>0</v>
      </c>
      <c r="I8374">
        <v>0</v>
      </c>
      <c r="J8374">
        <v>0</v>
      </c>
      <c r="K8374">
        <v>0</v>
      </c>
      <c r="L8374">
        <v>0</v>
      </c>
      <c r="M8374">
        <v>0</v>
      </c>
      <c r="N8374">
        <v>0</v>
      </c>
      <c r="O8374">
        <v>0</v>
      </c>
      <c r="P8374">
        <v>0</v>
      </c>
      <c r="Q8374">
        <v>0</v>
      </c>
      <c r="R8374">
        <v>0</v>
      </c>
      <c r="S8374">
        <v>0</v>
      </c>
      <c r="T8374">
        <v>0</v>
      </c>
      <c r="U8374">
        <v>0</v>
      </c>
      <c r="V8374">
        <v>0</v>
      </c>
      <c r="W8374">
        <v>0</v>
      </c>
      <c r="X8374">
        <v>0</v>
      </c>
      <c r="Y8374">
        <v>0</v>
      </c>
      <c r="Z8374">
        <v>0</v>
      </c>
      <c r="AA8374">
        <v>0</v>
      </c>
      <c r="AB8374">
        <v>0</v>
      </c>
      <c r="AC8374">
        <v>0</v>
      </c>
    </row>
    <row r="8375" spans="1:29">
      <c r="A8375" t="s">
        <v>17385</v>
      </c>
      <c r="B8375" t="s">
        <v>19</v>
      </c>
      <c r="C8375">
        <v>0</v>
      </c>
      <c r="D8375">
        <v>0</v>
      </c>
      <c r="E8375">
        <v>0</v>
      </c>
      <c r="F8375">
        <v>0</v>
      </c>
      <c r="G8375">
        <v>0</v>
      </c>
      <c r="H8375">
        <v>0</v>
      </c>
      <c r="I8375">
        <v>0</v>
      </c>
      <c r="J8375">
        <v>0</v>
      </c>
      <c r="K8375">
        <v>0</v>
      </c>
      <c r="L8375">
        <v>0</v>
      </c>
      <c r="M8375">
        <v>0</v>
      </c>
      <c r="N8375">
        <v>0</v>
      </c>
      <c r="O8375">
        <v>0</v>
      </c>
      <c r="P8375">
        <v>0</v>
      </c>
      <c r="Q8375">
        <v>0</v>
      </c>
      <c r="R8375">
        <v>0</v>
      </c>
      <c r="S8375">
        <v>0</v>
      </c>
      <c r="T8375">
        <v>0</v>
      </c>
      <c r="U8375">
        <v>0</v>
      </c>
      <c r="V8375">
        <v>0</v>
      </c>
      <c r="W8375">
        <v>0</v>
      </c>
      <c r="X8375">
        <v>0</v>
      </c>
      <c r="Y8375">
        <v>0</v>
      </c>
      <c r="Z8375">
        <v>0</v>
      </c>
      <c r="AA8375">
        <v>0</v>
      </c>
      <c r="AB8375">
        <v>0</v>
      </c>
      <c r="AC8375">
        <v>0</v>
      </c>
    </row>
    <row r="8376" spans="1:29">
      <c r="A8376" t="s">
        <v>17386</v>
      </c>
      <c r="B8376" t="s">
        <v>19</v>
      </c>
      <c r="C8376">
        <v>0</v>
      </c>
      <c r="D8376">
        <v>0</v>
      </c>
      <c r="E8376">
        <v>0</v>
      </c>
      <c r="F8376">
        <v>0</v>
      </c>
      <c r="G8376">
        <v>0</v>
      </c>
      <c r="H8376">
        <v>0</v>
      </c>
      <c r="I8376">
        <v>0</v>
      </c>
      <c r="J8376">
        <v>0</v>
      </c>
      <c r="K8376">
        <v>0</v>
      </c>
      <c r="L8376">
        <v>0</v>
      </c>
      <c r="M8376">
        <v>0</v>
      </c>
      <c r="N8376">
        <v>0</v>
      </c>
      <c r="O8376">
        <v>0</v>
      </c>
      <c r="P8376">
        <v>0</v>
      </c>
      <c r="Q8376">
        <v>0</v>
      </c>
      <c r="R8376">
        <v>0</v>
      </c>
      <c r="S8376">
        <v>0</v>
      </c>
      <c r="T8376">
        <v>0</v>
      </c>
      <c r="U8376">
        <v>0</v>
      </c>
      <c r="V8376">
        <v>0</v>
      </c>
      <c r="W8376">
        <v>0</v>
      </c>
      <c r="X8376">
        <v>0</v>
      </c>
      <c r="Y8376">
        <v>0</v>
      </c>
      <c r="Z8376">
        <v>0</v>
      </c>
      <c r="AA8376">
        <v>0</v>
      </c>
      <c r="AB8376">
        <v>0</v>
      </c>
      <c r="AC8376">
        <v>0</v>
      </c>
    </row>
    <row r="8377" spans="1:29">
      <c r="A8377" t="s">
        <v>17387</v>
      </c>
      <c r="B8377" t="s">
        <v>19</v>
      </c>
      <c r="C8377">
        <v>0</v>
      </c>
      <c r="D8377">
        <v>0</v>
      </c>
      <c r="E8377">
        <v>0</v>
      </c>
      <c r="F8377">
        <v>0</v>
      </c>
      <c r="G8377">
        <v>0</v>
      </c>
      <c r="H8377">
        <v>0</v>
      </c>
      <c r="I8377">
        <v>0</v>
      </c>
      <c r="J8377">
        <v>0</v>
      </c>
      <c r="K8377">
        <v>0</v>
      </c>
      <c r="L8377">
        <v>0</v>
      </c>
      <c r="M8377">
        <v>0</v>
      </c>
      <c r="N8377">
        <v>0</v>
      </c>
      <c r="O8377">
        <v>0</v>
      </c>
      <c r="P8377">
        <v>0</v>
      </c>
      <c r="Q8377">
        <v>0</v>
      </c>
      <c r="R8377">
        <v>0</v>
      </c>
      <c r="S8377">
        <v>0</v>
      </c>
      <c r="T8377">
        <v>0</v>
      </c>
      <c r="U8377">
        <v>0</v>
      </c>
      <c r="V8377">
        <v>0</v>
      </c>
      <c r="W8377">
        <v>0</v>
      </c>
      <c r="X8377">
        <v>0</v>
      </c>
      <c r="Y8377">
        <v>0</v>
      </c>
      <c r="Z8377">
        <v>0</v>
      </c>
      <c r="AA8377">
        <v>0</v>
      </c>
      <c r="AB8377">
        <v>0</v>
      </c>
      <c r="AC8377">
        <v>0</v>
      </c>
    </row>
    <row r="8378" spans="1:29">
      <c r="A8378" t="s">
        <v>17388</v>
      </c>
      <c r="B8378" t="s">
        <v>19</v>
      </c>
      <c r="C8378">
        <v>0</v>
      </c>
      <c r="D8378">
        <v>0</v>
      </c>
      <c r="E8378">
        <v>0</v>
      </c>
      <c r="F8378">
        <v>0</v>
      </c>
      <c r="G8378">
        <v>0</v>
      </c>
      <c r="H8378">
        <v>0</v>
      </c>
      <c r="I8378">
        <v>0</v>
      </c>
      <c r="J8378">
        <v>0</v>
      </c>
      <c r="K8378">
        <v>0</v>
      </c>
      <c r="L8378">
        <v>0</v>
      </c>
      <c r="M8378">
        <v>0</v>
      </c>
      <c r="N8378">
        <v>0</v>
      </c>
      <c r="O8378">
        <v>0</v>
      </c>
      <c r="P8378">
        <v>0</v>
      </c>
      <c r="Q8378">
        <v>0</v>
      </c>
      <c r="R8378">
        <v>0</v>
      </c>
      <c r="S8378">
        <v>0</v>
      </c>
      <c r="T8378">
        <v>0</v>
      </c>
      <c r="U8378">
        <v>0</v>
      </c>
      <c r="V8378">
        <v>0</v>
      </c>
      <c r="W8378">
        <v>0</v>
      </c>
      <c r="X8378">
        <v>0</v>
      </c>
      <c r="Y8378">
        <v>0</v>
      </c>
      <c r="Z8378">
        <v>0</v>
      </c>
      <c r="AA8378">
        <v>0</v>
      </c>
      <c r="AB8378">
        <v>0</v>
      </c>
      <c r="AC8378">
        <v>0</v>
      </c>
    </row>
    <row r="8379" spans="1:29">
      <c r="A8379" t="s">
        <v>17389</v>
      </c>
      <c r="B8379" t="s">
        <v>19</v>
      </c>
      <c r="C8379">
        <v>0</v>
      </c>
      <c r="D8379">
        <v>0</v>
      </c>
      <c r="E8379">
        <v>0</v>
      </c>
      <c r="F8379">
        <v>0</v>
      </c>
      <c r="G8379">
        <v>0</v>
      </c>
      <c r="H8379">
        <v>0</v>
      </c>
      <c r="I8379">
        <v>0</v>
      </c>
      <c r="J8379">
        <v>0</v>
      </c>
      <c r="K8379">
        <v>0</v>
      </c>
      <c r="L8379">
        <v>0</v>
      </c>
      <c r="M8379">
        <v>0</v>
      </c>
      <c r="N8379">
        <v>0</v>
      </c>
      <c r="O8379">
        <v>0</v>
      </c>
      <c r="P8379">
        <v>0</v>
      </c>
      <c r="Q8379">
        <v>0</v>
      </c>
      <c r="R8379">
        <v>0</v>
      </c>
      <c r="S8379">
        <v>0</v>
      </c>
      <c r="T8379">
        <v>0</v>
      </c>
      <c r="U8379">
        <v>0</v>
      </c>
      <c r="V8379">
        <v>0</v>
      </c>
      <c r="W8379">
        <v>0</v>
      </c>
      <c r="X8379">
        <v>0</v>
      </c>
      <c r="Y8379">
        <v>0</v>
      </c>
      <c r="Z8379">
        <v>0</v>
      </c>
      <c r="AA8379">
        <v>0</v>
      </c>
      <c r="AB8379">
        <v>0</v>
      </c>
      <c r="AC8379">
        <v>0</v>
      </c>
    </row>
    <row r="8380" spans="1:29">
      <c r="A8380" t="s">
        <v>17390</v>
      </c>
      <c r="B8380" t="s">
        <v>19</v>
      </c>
      <c r="C8380">
        <v>0</v>
      </c>
      <c r="D8380">
        <v>0</v>
      </c>
      <c r="E8380">
        <v>0</v>
      </c>
      <c r="F8380">
        <v>0</v>
      </c>
      <c r="G8380">
        <v>0</v>
      </c>
      <c r="H8380">
        <v>0</v>
      </c>
      <c r="I8380">
        <v>0</v>
      </c>
      <c r="J8380">
        <v>0</v>
      </c>
      <c r="K8380">
        <v>0</v>
      </c>
      <c r="L8380">
        <v>0</v>
      </c>
      <c r="M8380">
        <v>0</v>
      </c>
      <c r="N8380">
        <v>0</v>
      </c>
      <c r="O8380">
        <v>0</v>
      </c>
      <c r="P8380">
        <v>0</v>
      </c>
      <c r="Q8380">
        <v>0</v>
      </c>
      <c r="R8380">
        <v>0</v>
      </c>
      <c r="S8380">
        <v>0</v>
      </c>
      <c r="T8380">
        <v>0</v>
      </c>
      <c r="U8380">
        <v>0</v>
      </c>
      <c r="V8380">
        <v>0</v>
      </c>
      <c r="W8380">
        <v>0</v>
      </c>
      <c r="X8380">
        <v>0</v>
      </c>
      <c r="Y8380">
        <v>0</v>
      </c>
      <c r="Z8380">
        <v>0</v>
      </c>
      <c r="AA8380">
        <v>0</v>
      </c>
      <c r="AB8380">
        <v>0</v>
      </c>
      <c r="AC8380">
        <v>0</v>
      </c>
    </row>
    <row r="8381" spans="1:29">
      <c r="A8381" t="s">
        <v>17391</v>
      </c>
      <c r="B8381" t="s">
        <v>19</v>
      </c>
      <c r="C8381">
        <v>0</v>
      </c>
      <c r="D8381">
        <v>0</v>
      </c>
      <c r="E8381">
        <v>0</v>
      </c>
      <c r="F8381">
        <v>0</v>
      </c>
      <c r="G8381">
        <v>0</v>
      </c>
      <c r="H8381">
        <v>0</v>
      </c>
      <c r="I8381">
        <v>0</v>
      </c>
      <c r="J8381">
        <v>0</v>
      </c>
      <c r="K8381">
        <v>0</v>
      </c>
      <c r="L8381">
        <v>0</v>
      </c>
      <c r="M8381">
        <v>0</v>
      </c>
      <c r="N8381">
        <v>0</v>
      </c>
      <c r="O8381">
        <v>0</v>
      </c>
      <c r="P8381">
        <v>0</v>
      </c>
      <c r="Q8381">
        <v>0</v>
      </c>
      <c r="R8381">
        <v>0</v>
      </c>
      <c r="S8381">
        <v>0</v>
      </c>
      <c r="T8381">
        <v>0</v>
      </c>
      <c r="U8381">
        <v>0</v>
      </c>
      <c r="V8381">
        <v>0</v>
      </c>
      <c r="W8381">
        <v>0</v>
      </c>
      <c r="X8381">
        <v>0</v>
      </c>
      <c r="Y8381">
        <v>0</v>
      </c>
      <c r="Z8381">
        <v>0</v>
      </c>
      <c r="AA8381">
        <v>0</v>
      </c>
      <c r="AB8381">
        <v>0</v>
      </c>
      <c r="AC8381">
        <v>0</v>
      </c>
    </row>
    <row r="8382" spans="1:29">
      <c r="A8382" t="s">
        <v>17392</v>
      </c>
      <c r="B8382" t="s">
        <v>19</v>
      </c>
      <c r="C8382">
        <v>0</v>
      </c>
      <c r="D8382">
        <v>0</v>
      </c>
      <c r="E8382">
        <v>0</v>
      </c>
      <c r="F8382">
        <v>0</v>
      </c>
      <c r="G8382">
        <v>0</v>
      </c>
      <c r="H8382">
        <v>0</v>
      </c>
      <c r="I8382">
        <v>0</v>
      </c>
      <c r="J8382">
        <v>0</v>
      </c>
      <c r="K8382">
        <v>0</v>
      </c>
      <c r="L8382">
        <v>0</v>
      </c>
      <c r="M8382">
        <v>0</v>
      </c>
      <c r="N8382">
        <v>0</v>
      </c>
      <c r="O8382">
        <v>0</v>
      </c>
      <c r="P8382">
        <v>0</v>
      </c>
      <c r="Q8382">
        <v>0</v>
      </c>
      <c r="R8382">
        <v>0</v>
      </c>
      <c r="S8382">
        <v>0</v>
      </c>
      <c r="T8382">
        <v>0</v>
      </c>
      <c r="U8382">
        <v>0</v>
      </c>
      <c r="V8382">
        <v>0</v>
      </c>
      <c r="W8382">
        <v>0</v>
      </c>
      <c r="X8382">
        <v>0</v>
      </c>
      <c r="Y8382">
        <v>0</v>
      </c>
      <c r="Z8382">
        <v>0</v>
      </c>
      <c r="AA8382">
        <v>0</v>
      </c>
      <c r="AB8382">
        <v>0</v>
      </c>
      <c r="AC8382">
        <v>0</v>
      </c>
    </row>
    <row r="8383" spans="1:29">
      <c r="A8383" t="s">
        <v>17393</v>
      </c>
      <c r="B8383" t="s">
        <v>19</v>
      </c>
      <c r="C8383">
        <v>0</v>
      </c>
      <c r="D8383">
        <v>0</v>
      </c>
      <c r="E8383">
        <v>0</v>
      </c>
      <c r="F8383">
        <v>0</v>
      </c>
      <c r="G8383">
        <v>0</v>
      </c>
      <c r="H8383">
        <v>0</v>
      </c>
      <c r="I8383">
        <v>0</v>
      </c>
      <c r="J8383">
        <v>0</v>
      </c>
      <c r="K8383">
        <v>0</v>
      </c>
      <c r="L8383">
        <v>0</v>
      </c>
      <c r="M8383">
        <v>0</v>
      </c>
      <c r="N8383">
        <v>0</v>
      </c>
      <c r="O8383">
        <v>0</v>
      </c>
      <c r="P8383">
        <v>0</v>
      </c>
      <c r="Q8383">
        <v>0</v>
      </c>
      <c r="R8383">
        <v>0</v>
      </c>
      <c r="S8383">
        <v>0</v>
      </c>
      <c r="T8383">
        <v>0</v>
      </c>
      <c r="U8383">
        <v>0</v>
      </c>
      <c r="V8383">
        <v>0</v>
      </c>
      <c r="W8383">
        <v>0</v>
      </c>
      <c r="X8383">
        <v>0</v>
      </c>
      <c r="Y8383">
        <v>0</v>
      </c>
      <c r="Z8383">
        <v>0</v>
      </c>
      <c r="AA8383">
        <v>0</v>
      </c>
      <c r="AB8383">
        <v>0</v>
      </c>
      <c r="AC8383">
        <v>0</v>
      </c>
    </row>
    <row r="8384" spans="1:29">
      <c r="A8384" t="s">
        <v>17394</v>
      </c>
      <c r="B8384" t="s">
        <v>19</v>
      </c>
      <c r="C8384">
        <v>0</v>
      </c>
      <c r="D8384">
        <v>0</v>
      </c>
      <c r="E8384">
        <v>0</v>
      </c>
      <c r="F8384">
        <v>0</v>
      </c>
      <c r="G8384">
        <v>0</v>
      </c>
      <c r="H8384">
        <v>0</v>
      </c>
      <c r="I8384">
        <v>0</v>
      </c>
      <c r="J8384">
        <v>0</v>
      </c>
      <c r="K8384">
        <v>0</v>
      </c>
      <c r="L8384">
        <v>0</v>
      </c>
      <c r="M8384">
        <v>0</v>
      </c>
      <c r="N8384">
        <v>0</v>
      </c>
      <c r="O8384">
        <v>0</v>
      </c>
      <c r="P8384">
        <v>0</v>
      </c>
      <c r="Q8384">
        <v>0</v>
      </c>
      <c r="R8384">
        <v>0</v>
      </c>
      <c r="S8384">
        <v>0</v>
      </c>
      <c r="T8384">
        <v>0</v>
      </c>
      <c r="U8384">
        <v>0</v>
      </c>
      <c r="V8384">
        <v>0</v>
      </c>
      <c r="W8384">
        <v>0</v>
      </c>
      <c r="X8384">
        <v>0</v>
      </c>
      <c r="Y8384">
        <v>0</v>
      </c>
      <c r="Z8384">
        <v>0</v>
      </c>
      <c r="AA8384">
        <v>0</v>
      </c>
      <c r="AB8384">
        <v>0</v>
      </c>
      <c r="AC8384">
        <v>0</v>
      </c>
    </row>
    <row r="8385" spans="1:29">
      <c r="A8385" t="s">
        <v>17395</v>
      </c>
      <c r="B8385" t="s">
        <v>19</v>
      </c>
      <c r="C8385">
        <v>0</v>
      </c>
      <c r="D8385">
        <v>0</v>
      </c>
      <c r="E8385">
        <v>0</v>
      </c>
      <c r="F8385">
        <v>0</v>
      </c>
      <c r="G8385">
        <v>0</v>
      </c>
      <c r="H8385">
        <v>0</v>
      </c>
      <c r="I8385">
        <v>0</v>
      </c>
      <c r="J8385">
        <v>0</v>
      </c>
      <c r="K8385">
        <v>0</v>
      </c>
      <c r="L8385">
        <v>0</v>
      </c>
      <c r="M8385">
        <v>0</v>
      </c>
      <c r="N8385">
        <v>0</v>
      </c>
      <c r="O8385">
        <v>0</v>
      </c>
      <c r="P8385">
        <v>0</v>
      </c>
      <c r="Q8385">
        <v>0</v>
      </c>
      <c r="R8385">
        <v>0</v>
      </c>
      <c r="S8385">
        <v>0</v>
      </c>
      <c r="T8385">
        <v>0</v>
      </c>
      <c r="U8385">
        <v>0</v>
      </c>
      <c r="V8385">
        <v>0</v>
      </c>
      <c r="W8385">
        <v>0</v>
      </c>
      <c r="X8385">
        <v>0</v>
      </c>
      <c r="Y8385">
        <v>0</v>
      </c>
      <c r="Z8385">
        <v>0</v>
      </c>
      <c r="AA8385">
        <v>0</v>
      </c>
      <c r="AB8385">
        <v>0</v>
      </c>
      <c r="AC8385">
        <v>0</v>
      </c>
    </row>
    <row r="8386" spans="1:29">
      <c r="A8386" t="s">
        <v>17396</v>
      </c>
      <c r="B8386" t="s">
        <v>19</v>
      </c>
      <c r="C8386">
        <v>0</v>
      </c>
      <c r="D8386">
        <v>0</v>
      </c>
      <c r="E8386">
        <v>0</v>
      </c>
      <c r="F8386">
        <v>0</v>
      </c>
      <c r="G8386">
        <v>0</v>
      </c>
      <c r="H8386">
        <v>0</v>
      </c>
      <c r="I8386">
        <v>0</v>
      </c>
      <c r="J8386">
        <v>0</v>
      </c>
      <c r="K8386">
        <v>0</v>
      </c>
      <c r="L8386">
        <v>0</v>
      </c>
      <c r="M8386">
        <v>0</v>
      </c>
      <c r="N8386">
        <v>0</v>
      </c>
      <c r="O8386">
        <v>0</v>
      </c>
      <c r="P8386">
        <v>0</v>
      </c>
      <c r="Q8386">
        <v>0</v>
      </c>
      <c r="R8386">
        <v>0</v>
      </c>
      <c r="S8386">
        <v>0</v>
      </c>
      <c r="T8386">
        <v>0</v>
      </c>
      <c r="U8386">
        <v>0</v>
      </c>
      <c r="V8386">
        <v>0</v>
      </c>
      <c r="W8386">
        <v>0</v>
      </c>
      <c r="X8386">
        <v>0</v>
      </c>
      <c r="Y8386">
        <v>0</v>
      </c>
      <c r="Z8386">
        <v>0</v>
      </c>
      <c r="AA8386">
        <v>0</v>
      </c>
      <c r="AB8386">
        <v>0</v>
      </c>
      <c r="AC8386">
        <v>0</v>
      </c>
    </row>
    <row r="8387" spans="1:29">
      <c r="A8387" t="s">
        <v>17397</v>
      </c>
      <c r="B8387" t="s">
        <v>19</v>
      </c>
      <c r="C8387">
        <v>0</v>
      </c>
      <c r="D8387">
        <v>0</v>
      </c>
      <c r="E8387">
        <v>0</v>
      </c>
      <c r="F8387">
        <v>0</v>
      </c>
      <c r="G8387">
        <v>0</v>
      </c>
      <c r="H8387">
        <v>0</v>
      </c>
      <c r="I8387">
        <v>0</v>
      </c>
      <c r="J8387">
        <v>0</v>
      </c>
      <c r="K8387">
        <v>0</v>
      </c>
      <c r="L8387">
        <v>0</v>
      </c>
      <c r="M8387">
        <v>0</v>
      </c>
      <c r="N8387">
        <v>0</v>
      </c>
      <c r="O8387">
        <v>0</v>
      </c>
      <c r="P8387">
        <v>0</v>
      </c>
      <c r="Q8387">
        <v>0</v>
      </c>
      <c r="R8387">
        <v>0</v>
      </c>
      <c r="S8387">
        <v>0</v>
      </c>
      <c r="T8387">
        <v>0</v>
      </c>
      <c r="U8387">
        <v>0</v>
      </c>
      <c r="V8387">
        <v>0</v>
      </c>
      <c r="W8387">
        <v>0</v>
      </c>
      <c r="X8387">
        <v>0</v>
      </c>
      <c r="Y8387">
        <v>0</v>
      </c>
      <c r="Z8387">
        <v>0</v>
      </c>
      <c r="AA8387">
        <v>0</v>
      </c>
      <c r="AB8387">
        <v>0</v>
      </c>
      <c r="AC8387">
        <v>0</v>
      </c>
    </row>
    <row r="8388" spans="1:29">
      <c r="A8388" t="s">
        <v>17398</v>
      </c>
      <c r="B8388" t="s">
        <v>19</v>
      </c>
      <c r="C8388">
        <v>0</v>
      </c>
      <c r="D8388">
        <v>0</v>
      </c>
      <c r="E8388">
        <v>0</v>
      </c>
      <c r="F8388">
        <v>0</v>
      </c>
      <c r="G8388">
        <v>0</v>
      </c>
      <c r="H8388">
        <v>0</v>
      </c>
      <c r="I8388">
        <v>0</v>
      </c>
      <c r="J8388">
        <v>0</v>
      </c>
      <c r="K8388">
        <v>0</v>
      </c>
      <c r="L8388">
        <v>0</v>
      </c>
      <c r="M8388">
        <v>0</v>
      </c>
      <c r="N8388">
        <v>0</v>
      </c>
      <c r="O8388">
        <v>0</v>
      </c>
      <c r="P8388">
        <v>0</v>
      </c>
      <c r="Q8388">
        <v>0</v>
      </c>
      <c r="R8388">
        <v>0</v>
      </c>
      <c r="S8388">
        <v>0</v>
      </c>
      <c r="T8388">
        <v>0</v>
      </c>
      <c r="U8388">
        <v>0</v>
      </c>
      <c r="V8388">
        <v>0</v>
      </c>
      <c r="W8388">
        <v>0</v>
      </c>
      <c r="X8388">
        <v>0</v>
      </c>
      <c r="Y8388">
        <v>0</v>
      </c>
      <c r="Z8388">
        <v>0</v>
      </c>
      <c r="AA8388">
        <v>0</v>
      </c>
      <c r="AB8388">
        <v>0</v>
      </c>
      <c r="AC8388">
        <v>0</v>
      </c>
    </row>
    <row r="8389" spans="1:29">
      <c r="A8389" t="s">
        <v>17399</v>
      </c>
      <c r="B8389" t="s">
        <v>19</v>
      </c>
      <c r="C8389">
        <v>0</v>
      </c>
      <c r="D8389">
        <v>0</v>
      </c>
      <c r="E8389">
        <v>0</v>
      </c>
      <c r="F8389">
        <v>0</v>
      </c>
      <c r="G8389">
        <v>0</v>
      </c>
      <c r="H8389">
        <v>0</v>
      </c>
      <c r="I8389">
        <v>0</v>
      </c>
      <c r="J8389">
        <v>0</v>
      </c>
      <c r="K8389">
        <v>0</v>
      </c>
      <c r="L8389">
        <v>0</v>
      </c>
      <c r="M8389">
        <v>0</v>
      </c>
      <c r="N8389">
        <v>0</v>
      </c>
      <c r="O8389">
        <v>0</v>
      </c>
      <c r="P8389">
        <v>0</v>
      </c>
      <c r="Q8389">
        <v>0</v>
      </c>
      <c r="R8389">
        <v>0</v>
      </c>
      <c r="S8389">
        <v>0</v>
      </c>
      <c r="T8389">
        <v>0</v>
      </c>
      <c r="U8389">
        <v>0</v>
      </c>
      <c r="V8389">
        <v>0</v>
      </c>
      <c r="W8389">
        <v>0</v>
      </c>
      <c r="X8389">
        <v>0</v>
      </c>
      <c r="Y8389">
        <v>0</v>
      </c>
      <c r="Z8389">
        <v>0</v>
      </c>
      <c r="AA8389">
        <v>0</v>
      </c>
      <c r="AB8389">
        <v>0</v>
      </c>
      <c r="AC8389">
        <v>0</v>
      </c>
    </row>
    <row r="8390" spans="1:29">
      <c r="A8390" t="s">
        <v>17400</v>
      </c>
      <c r="B8390" t="s">
        <v>19</v>
      </c>
      <c r="C8390">
        <v>0</v>
      </c>
      <c r="D8390">
        <v>0</v>
      </c>
      <c r="E8390">
        <v>0</v>
      </c>
      <c r="F8390">
        <v>0</v>
      </c>
      <c r="G8390">
        <v>0</v>
      </c>
      <c r="H8390">
        <v>0</v>
      </c>
      <c r="I8390">
        <v>0</v>
      </c>
      <c r="J8390">
        <v>0</v>
      </c>
      <c r="K8390">
        <v>0</v>
      </c>
      <c r="L8390">
        <v>0</v>
      </c>
      <c r="M8390">
        <v>0</v>
      </c>
      <c r="N8390">
        <v>0</v>
      </c>
      <c r="O8390">
        <v>0</v>
      </c>
      <c r="P8390">
        <v>0</v>
      </c>
      <c r="Q8390">
        <v>0</v>
      </c>
      <c r="R8390">
        <v>0</v>
      </c>
      <c r="S8390">
        <v>0</v>
      </c>
      <c r="T8390">
        <v>0</v>
      </c>
      <c r="U8390">
        <v>0</v>
      </c>
      <c r="V8390">
        <v>0</v>
      </c>
      <c r="W8390">
        <v>0</v>
      </c>
      <c r="X8390">
        <v>0</v>
      </c>
      <c r="Y8390">
        <v>0</v>
      </c>
      <c r="Z8390">
        <v>0</v>
      </c>
      <c r="AA8390">
        <v>0</v>
      </c>
      <c r="AB8390">
        <v>0</v>
      </c>
      <c r="AC8390">
        <v>0</v>
      </c>
    </row>
    <row r="8391" spans="1:29">
      <c r="A8391" t="s">
        <v>17401</v>
      </c>
      <c r="B8391" t="s">
        <v>19</v>
      </c>
      <c r="C8391">
        <v>0</v>
      </c>
      <c r="D8391">
        <v>0</v>
      </c>
      <c r="E8391">
        <v>0</v>
      </c>
      <c r="F8391">
        <v>0</v>
      </c>
      <c r="G8391">
        <v>0</v>
      </c>
      <c r="H8391">
        <v>0</v>
      </c>
      <c r="I8391">
        <v>0</v>
      </c>
      <c r="J8391">
        <v>0</v>
      </c>
      <c r="K8391">
        <v>0</v>
      </c>
      <c r="L8391">
        <v>0</v>
      </c>
      <c r="M8391">
        <v>0</v>
      </c>
      <c r="N8391">
        <v>0</v>
      </c>
      <c r="O8391">
        <v>0</v>
      </c>
      <c r="P8391">
        <v>0</v>
      </c>
      <c r="Q8391">
        <v>0</v>
      </c>
      <c r="R8391">
        <v>0</v>
      </c>
      <c r="S8391">
        <v>0</v>
      </c>
      <c r="T8391">
        <v>0</v>
      </c>
      <c r="U8391">
        <v>0</v>
      </c>
      <c r="V8391">
        <v>0</v>
      </c>
      <c r="W8391">
        <v>0</v>
      </c>
      <c r="X8391">
        <v>0</v>
      </c>
      <c r="Y8391">
        <v>0</v>
      </c>
      <c r="Z8391">
        <v>0</v>
      </c>
      <c r="AA8391">
        <v>0</v>
      </c>
      <c r="AB8391">
        <v>0</v>
      </c>
      <c r="AC8391">
        <v>0</v>
      </c>
    </row>
    <row r="8392" spans="1:29">
      <c r="A8392" t="s">
        <v>17402</v>
      </c>
      <c r="B8392" t="s">
        <v>19</v>
      </c>
      <c r="C8392">
        <v>0</v>
      </c>
      <c r="D8392">
        <v>0</v>
      </c>
      <c r="E8392">
        <v>0</v>
      </c>
      <c r="F8392">
        <v>0</v>
      </c>
      <c r="G8392">
        <v>0</v>
      </c>
      <c r="H8392">
        <v>0</v>
      </c>
      <c r="I8392">
        <v>0</v>
      </c>
      <c r="J8392">
        <v>0</v>
      </c>
      <c r="K8392">
        <v>0</v>
      </c>
      <c r="L8392">
        <v>0</v>
      </c>
      <c r="M8392">
        <v>0</v>
      </c>
      <c r="N8392">
        <v>0</v>
      </c>
      <c r="O8392">
        <v>0</v>
      </c>
      <c r="P8392">
        <v>0</v>
      </c>
      <c r="Q8392">
        <v>0</v>
      </c>
      <c r="R8392">
        <v>0</v>
      </c>
      <c r="S8392">
        <v>0</v>
      </c>
      <c r="T8392">
        <v>0</v>
      </c>
      <c r="U8392">
        <v>0</v>
      </c>
      <c r="V8392">
        <v>0</v>
      </c>
      <c r="W8392">
        <v>0</v>
      </c>
      <c r="X8392">
        <v>0</v>
      </c>
      <c r="Y8392">
        <v>0</v>
      </c>
      <c r="Z8392">
        <v>0</v>
      </c>
      <c r="AA8392">
        <v>0</v>
      </c>
      <c r="AB8392">
        <v>0</v>
      </c>
      <c r="AC8392">
        <v>0</v>
      </c>
    </row>
    <row r="8393" spans="1:29">
      <c r="A8393" t="s">
        <v>17403</v>
      </c>
      <c r="B8393" t="s">
        <v>19</v>
      </c>
      <c r="C8393">
        <v>0</v>
      </c>
      <c r="D8393">
        <v>0</v>
      </c>
      <c r="E8393">
        <v>0</v>
      </c>
      <c r="F8393">
        <v>0</v>
      </c>
      <c r="G8393">
        <v>0</v>
      </c>
      <c r="H8393">
        <v>0</v>
      </c>
      <c r="I8393">
        <v>0</v>
      </c>
      <c r="J8393">
        <v>0</v>
      </c>
      <c r="K8393">
        <v>0</v>
      </c>
      <c r="L8393">
        <v>0</v>
      </c>
      <c r="M8393">
        <v>0</v>
      </c>
      <c r="N8393">
        <v>0</v>
      </c>
      <c r="O8393">
        <v>0</v>
      </c>
      <c r="P8393">
        <v>0</v>
      </c>
      <c r="Q8393">
        <v>0</v>
      </c>
      <c r="R8393">
        <v>0</v>
      </c>
      <c r="S8393">
        <v>0</v>
      </c>
      <c r="T8393">
        <v>0</v>
      </c>
      <c r="U8393">
        <v>0</v>
      </c>
      <c r="V8393">
        <v>0</v>
      </c>
      <c r="W8393">
        <v>0</v>
      </c>
      <c r="X8393">
        <v>0</v>
      </c>
      <c r="Y8393">
        <v>0</v>
      </c>
      <c r="Z8393">
        <v>0</v>
      </c>
      <c r="AA8393">
        <v>0</v>
      </c>
      <c r="AB8393">
        <v>0</v>
      </c>
      <c r="AC8393">
        <v>0</v>
      </c>
    </row>
    <row r="8394" spans="1:29">
      <c r="A8394" t="s">
        <v>17404</v>
      </c>
      <c r="B8394" t="s">
        <v>19</v>
      </c>
      <c r="C8394">
        <v>0</v>
      </c>
      <c r="D8394">
        <v>0</v>
      </c>
      <c r="E8394">
        <v>0</v>
      </c>
      <c r="F8394">
        <v>0</v>
      </c>
      <c r="G8394">
        <v>0</v>
      </c>
      <c r="H8394">
        <v>0</v>
      </c>
      <c r="I8394">
        <v>0</v>
      </c>
      <c r="J8394">
        <v>0</v>
      </c>
      <c r="K8394">
        <v>0</v>
      </c>
      <c r="L8394">
        <v>0</v>
      </c>
      <c r="M8394">
        <v>0</v>
      </c>
      <c r="N8394">
        <v>0</v>
      </c>
      <c r="O8394">
        <v>0</v>
      </c>
      <c r="P8394">
        <v>0</v>
      </c>
      <c r="Q8394">
        <v>0</v>
      </c>
      <c r="R8394">
        <v>0</v>
      </c>
      <c r="S8394">
        <v>0</v>
      </c>
      <c r="T8394">
        <v>0</v>
      </c>
      <c r="U8394">
        <v>0</v>
      </c>
      <c r="V8394">
        <v>0</v>
      </c>
      <c r="W8394">
        <v>0</v>
      </c>
      <c r="X8394">
        <v>0</v>
      </c>
      <c r="Y8394">
        <v>0</v>
      </c>
      <c r="Z8394">
        <v>0</v>
      </c>
      <c r="AA8394">
        <v>0</v>
      </c>
      <c r="AB8394">
        <v>0</v>
      </c>
      <c r="AC8394">
        <v>0</v>
      </c>
    </row>
    <row r="8395" spans="1:29">
      <c r="A8395" t="s">
        <v>17405</v>
      </c>
      <c r="B8395" t="s">
        <v>19</v>
      </c>
      <c r="C8395">
        <v>0</v>
      </c>
      <c r="D8395">
        <v>0</v>
      </c>
      <c r="E8395">
        <v>0</v>
      </c>
      <c r="F8395">
        <v>0</v>
      </c>
      <c r="G8395">
        <v>0</v>
      </c>
      <c r="H8395">
        <v>0</v>
      </c>
      <c r="I8395">
        <v>0</v>
      </c>
      <c r="J8395">
        <v>0</v>
      </c>
      <c r="K8395">
        <v>0</v>
      </c>
      <c r="L8395">
        <v>0</v>
      </c>
      <c r="M8395">
        <v>0</v>
      </c>
      <c r="N8395">
        <v>0</v>
      </c>
      <c r="O8395">
        <v>0</v>
      </c>
      <c r="P8395">
        <v>0</v>
      </c>
      <c r="Q8395">
        <v>0</v>
      </c>
      <c r="R8395">
        <v>0</v>
      </c>
      <c r="S8395">
        <v>0</v>
      </c>
      <c r="T8395">
        <v>0</v>
      </c>
      <c r="U8395">
        <v>0</v>
      </c>
      <c r="V8395">
        <v>0</v>
      </c>
      <c r="W8395">
        <v>0</v>
      </c>
      <c r="X8395">
        <v>0</v>
      </c>
      <c r="Y8395">
        <v>0</v>
      </c>
      <c r="Z8395">
        <v>0</v>
      </c>
      <c r="AA8395">
        <v>0</v>
      </c>
      <c r="AB8395">
        <v>0</v>
      </c>
      <c r="AC8395">
        <v>0</v>
      </c>
    </row>
    <row r="8396" spans="1:29">
      <c r="A8396" t="s">
        <v>17406</v>
      </c>
      <c r="B8396" t="s">
        <v>19</v>
      </c>
      <c r="C8396">
        <v>0</v>
      </c>
      <c r="D8396">
        <v>0</v>
      </c>
      <c r="E8396">
        <v>0</v>
      </c>
      <c r="F8396">
        <v>0</v>
      </c>
      <c r="G8396">
        <v>0</v>
      </c>
      <c r="H8396">
        <v>0</v>
      </c>
      <c r="I8396">
        <v>0</v>
      </c>
      <c r="J8396">
        <v>0</v>
      </c>
      <c r="K8396">
        <v>0</v>
      </c>
      <c r="L8396">
        <v>0</v>
      </c>
      <c r="M8396">
        <v>0</v>
      </c>
      <c r="N8396">
        <v>0</v>
      </c>
      <c r="O8396">
        <v>0</v>
      </c>
      <c r="P8396">
        <v>0</v>
      </c>
      <c r="Q8396">
        <v>0</v>
      </c>
      <c r="R8396">
        <v>0</v>
      </c>
      <c r="S8396">
        <v>0</v>
      </c>
      <c r="T8396">
        <v>0</v>
      </c>
      <c r="U8396">
        <v>0</v>
      </c>
      <c r="V8396">
        <v>0</v>
      </c>
      <c r="W8396">
        <v>0</v>
      </c>
      <c r="X8396">
        <v>0</v>
      </c>
      <c r="Y8396">
        <v>0</v>
      </c>
      <c r="Z8396">
        <v>0</v>
      </c>
      <c r="AA8396">
        <v>0</v>
      </c>
      <c r="AB8396">
        <v>0</v>
      </c>
      <c r="AC8396">
        <v>0</v>
      </c>
    </row>
    <row r="8397" spans="1:29">
      <c r="A8397" t="s">
        <v>17407</v>
      </c>
      <c r="B8397" t="s">
        <v>19</v>
      </c>
      <c r="C8397">
        <v>0</v>
      </c>
      <c r="D8397">
        <v>0</v>
      </c>
      <c r="E8397">
        <v>0</v>
      </c>
      <c r="F8397">
        <v>0</v>
      </c>
      <c r="G8397">
        <v>0</v>
      </c>
      <c r="H8397">
        <v>0</v>
      </c>
      <c r="I8397">
        <v>0</v>
      </c>
      <c r="J8397">
        <v>0</v>
      </c>
      <c r="K8397">
        <v>0</v>
      </c>
      <c r="L8397">
        <v>0</v>
      </c>
      <c r="M8397">
        <v>0</v>
      </c>
      <c r="N8397">
        <v>0</v>
      </c>
      <c r="O8397">
        <v>0</v>
      </c>
      <c r="P8397">
        <v>0</v>
      </c>
      <c r="Q8397">
        <v>0</v>
      </c>
      <c r="R8397">
        <v>0</v>
      </c>
      <c r="S8397">
        <v>0</v>
      </c>
      <c r="T8397">
        <v>0</v>
      </c>
      <c r="U8397">
        <v>0</v>
      </c>
      <c r="V8397">
        <v>0</v>
      </c>
      <c r="W8397">
        <v>0</v>
      </c>
      <c r="X8397">
        <v>0</v>
      </c>
      <c r="Y8397">
        <v>0</v>
      </c>
      <c r="Z8397">
        <v>0</v>
      </c>
      <c r="AA8397">
        <v>0</v>
      </c>
      <c r="AB8397">
        <v>0</v>
      </c>
      <c r="AC8397">
        <v>0</v>
      </c>
    </row>
    <row r="8398" spans="1:29">
      <c r="A8398" t="s">
        <v>17408</v>
      </c>
      <c r="B8398" t="s">
        <v>19</v>
      </c>
      <c r="C8398">
        <v>0</v>
      </c>
      <c r="D8398">
        <v>0</v>
      </c>
      <c r="E8398">
        <v>0</v>
      </c>
      <c r="F8398">
        <v>0</v>
      </c>
      <c r="G8398">
        <v>0</v>
      </c>
      <c r="H8398">
        <v>0</v>
      </c>
      <c r="I8398">
        <v>0</v>
      </c>
      <c r="J8398">
        <v>0</v>
      </c>
      <c r="K8398">
        <v>0</v>
      </c>
      <c r="L8398">
        <v>0</v>
      </c>
      <c r="M8398">
        <v>0</v>
      </c>
      <c r="N8398">
        <v>0</v>
      </c>
      <c r="O8398">
        <v>0</v>
      </c>
      <c r="P8398">
        <v>0</v>
      </c>
      <c r="Q8398">
        <v>0</v>
      </c>
      <c r="R8398">
        <v>0</v>
      </c>
      <c r="S8398">
        <v>0</v>
      </c>
      <c r="T8398">
        <v>0</v>
      </c>
      <c r="U8398">
        <v>0</v>
      </c>
      <c r="V8398">
        <v>0</v>
      </c>
      <c r="W8398">
        <v>0</v>
      </c>
      <c r="X8398">
        <v>0</v>
      </c>
      <c r="Y8398">
        <v>0</v>
      </c>
      <c r="Z8398">
        <v>0</v>
      </c>
      <c r="AA8398">
        <v>0</v>
      </c>
      <c r="AB8398">
        <v>0</v>
      </c>
      <c r="AC8398">
        <v>0</v>
      </c>
    </row>
    <row r="8399" spans="1:29">
      <c r="A8399" t="s">
        <v>17409</v>
      </c>
      <c r="B8399" t="s">
        <v>19</v>
      </c>
      <c r="C8399">
        <v>0</v>
      </c>
      <c r="D8399">
        <v>0</v>
      </c>
      <c r="E8399">
        <v>0</v>
      </c>
      <c r="F8399">
        <v>0</v>
      </c>
      <c r="G8399">
        <v>0</v>
      </c>
      <c r="H8399">
        <v>0</v>
      </c>
      <c r="I8399">
        <v>0</v>
      </c>
      <c r="J8399">
        <v>0</v>
      </c>
      <c r="K8399">
        <v>0</v>
      </c>
      <c r="L8399">
        <v>0</v>
      </c>
      <c r="M8399">
        <v>0</v>
      </c>
      <c r="N8399">
        <v>0</v>
      </c>
      <c r="O8399">
        <v>0</v>
      </c>
      <c r="P8399">
        <v>0</v>
      </c>
      <c r="Q8399">
        <v>0</v>
      </c>
      <c r="R8399">
        <v>0</v>
      </c>
      <c r="S8399">
        <v>0</v>
      </c>
      <c r="T8399">
        <v>0</v>
      </c>
      <c r="U8399">
        <v>0</v>
      </c>
      <c r="V8399">
        <v>0</v>
      </c>
      <c r="W8399">
        <v>0</v>
      </c>
      <c r="X8399">
        <v>0</v>
      </c>
      <c r="Y8399">
        <v>0</v>
      </c>
      <c r="Z8399">
        <v>0</v>
      </c>
      <c r="AA8399">
        <v>0</v>
      </c>
      <c r="AB8399">
        <v>0</v>
      </c>
      <c r="AC8399">
        <v>0</v>
      </c>
    </row>
    <row r="8400" spans="1:29">
      <c r="A8400" t="s">
        <v>17410</v>
      </c>
      <c r="B8400" t="s">
        <v>19</v>
      </c>
      <c r="C8400">
        <v>0</v>
      </c>
      <c r="D8400">
        <v>0</v>
      </c>
      <c r="E8400">
        <v>0</v>
      </c>
      <c r="F8400">
        <v>0</v>
      </c>
      <c r="G8400">
        <v>0</v>
      </c>
      <c r="H8400">
        <v>0</v>
      </c>
      <c r="I8400">
        <v>0</v>
      </c>
      <c r="J8400">
        <v>0</v>
      </c>
      <c r="K8400">
        <v>0</v>
      </c>
      <c r="L8400">
        <v>0</v>
      </c>
      <c r="M8400">
        <v>0</v>
      </c>
      <c r="N8400">
        <v>0</v>
      </c>
      <c r="O8400">
        <v>0</v>
      </c>
      <c r="P8400">
        <v>0</v>
      </c>
      <c r="Q8400">
        <v>0</v>
      </c>
      <c r="R8400">
        <v>0</v>
      </c>
      <c r="S8400">
        <v>0</v>
      </c>
      <c r="T8400">
        <v>0</v>
      </c>
      <c r="U8400">
        <v>0</v>
      </c>
      <c r="V8400">
        <v>0</v>
      </c>
      <c r="W8400">
        <v>0</v>
      </c>
      <c r="X8400">
        <v>0</v>
      </c>
      <c r="Y8400">
        <v>0</v>
      </c>
      <c r="Z8400">
        <v>0</v>
      </c>
      <c r="AA8400">
        <v>0</v>
      </c>
      <c r="AB8400">
        <v>0</v>
      </c>
      <c r="AC8400">
        <v>0</v>
      </c>
    </row>
    <row r="8401" spans="1:29">
      <c r="A8401" t="s">
        <v>17411</v>
      </c>
      <c r="B8401" t="s">
        <v>19</v>
      </c>
      <c r="C8401">
        <v>0</v>
      </c>
      <c r="D8401">
        <v>0</v>
      </c>
      <c r="E8401">
        <v>0</v>
      </c>
      <c r="F8401">
        <v>0</v>
      </c>
      <c r="G8401">
        <v>0</v>
      </c>
      <c r="H8401">
        <v>0</v>
      </c>
      <c r="I8401">
        <v>0</v>
      </c>
      <c r="J8401">
        <v>0</v>
      </c>
      <c r="K8401">
        <v>0</v>
      </c>
      <c r="L8401">
        <v>0</v>
      </c>
      <c r="M8401">
        <v>0</v>
      </c>
      <c r="N8401">
        <v>0</v>
      </c>
      <c r="O8401">
        <v>0</v>
      </c>
      <c r="P8401">
        <v>0</v>
      </c>
      <c r="Q8401">
        <v>0</v>
      </c>
      <c r="R8401">
        <v>0</v>
      </c>
      <c r="S8401">
        <v>0</v>
      </c>
      <c r="T8401">
        <v>0</v>
      </c>
      <c r="U8401">
        <v>0</v>
      </c>
      <c r="V8401">
        <v>0</v>
      </c>
      <c r="W8401">
        <v>0</v>
      </c>
      <c r="X8401">
        <v>0</v>
      </c>
      <c r="Y8401">
        <v>0</v>
      </c>
      <c r="Z8401">
        <v>0</v>
      </c>
      <c r="AA8401">
        <v>0</v>
      </c>
      <c r="AB8401">
        <v>0</v>
      </c>
      <c r="AC8401">
        <v>0</v>
      </c>
    </row>
    <row r="8402" spans="1:29">
      <c r="A8402" t="s">
        <v>17412</v>
      </c>
      <c r="B8402" t="s">
        <v>19</v>
      </c>
      <c r="C8402">
        <v>0</v>
      </c>
      <c r="D8402">
        <v>0</v>
      </c>
      <c r="E8402">
        <v>0</v>
      </c>
      <c r="F8402">
        <v>0</v>
      </c>
      <c r="G8402">
        <v>0</v>
      </c>
      <c r="H8402">
        <v>0</v>
      </c>
      <c r="I8402">
        <v>0</v>
      </c>
      <c r="J8402">
        <v>0</v>
      </c>
      <c r="K8402">
        <v>0</v>
      </c>
      <c r="L8402">
        <v>0</v>
      </c>
      <c r="M8402">
        <v>0</v>
      </c>
      <c r="N8402">
        <v>0</v>
      </c>
      <c r="O8402">
        <v>0</v>
      </c>
      <c r="P8402">
        <v>0</v>
      </c>
      <c r="Q8402">
        <v>0</v>
      </c>
      <c r="R8402">
        <v>0</v>
      </c>
      <c r="S8402">
        <v>0</v>
      </c>
      <c r="T8402">
        <v>0</v>
      </c>
      <c r="U8402">
        <v>0</v>
      </c>
      <c r="V8402">
        <v>0</v>
      </c>
      <c r="W8402">
        <v>0</v>
      </c>
      <c r="X8402">
        <v>0</v>
      </c>
      <c r="Y8402">
        <v>0</v>
      </c>
      <c r="Z8402">
        <v>0</v>
      </c>
      <c r="AA8402">
        <v>0</v>
      </c>
      <c r="AB8402">
        <v>0</v>
      </c>
      <c r="AC8402">
        <v>0</v>
      </c>
    </row>
    <row r="8403" spans="1:29">
      <c r="A8403" t="s">
        <v>17413</v>
      </c>
      <c r="B8403" t="s">
        <v>19</v>
      </c>
      <c r="C8403">
        <v>0</v>
      </c>
      <c r="D8403">
        <v>0</v>
      </c>
      <c r="E8403">
        <v>0</v>
      </c>
      <c r="F8403">
        <v>0</v>
      </c>
      <c r="G8403">
        <v>0</v>
      </c>
      <c r="H8403">
        <v>0</v>
      </c>
      <c r="I8403">
        <v>0</v>
      </c>
      <c r="J8403">
        <v>0</v>
      </c>
      <c r="K8403">
        <v>0</v>
      </c>
      <c r="L8403">
        <v>0</v>
      </c>
      <c r="M8403">
        <v>0</v>
      </c>
      <c r="N8403">
        <v>0</v>
      </c>
      <c r="O8403">
        <v>0</v>
      </c>
      <c r="P8403">
        <v>0</v>
      </c>
      <c r="Q8403">
        <v>0</v>
      </c>
      <c r="R8403">
        <v>0</v>
      </c>
      <c r="S8403">
        <v>0</v>
      </c>
      <c r="T8403">
        <v>0</v>
      </c>
      <c r="U8403">
        <v>0</v>
      </c>
      <c r="V8403">
        <v>0</v>
      </c>
      <c r="W8403">
        <v>0</v>
      </c>
      <c r="X8403">
        <v>0</v>
      </c>
      <c r="Y8403">
        <v>0</v>
      </c>
      <c r="Z8403">
        <v>0</v>
      </c>
      <c r="AA8403">
        <v>0</v>
      </c>
      <c r="AB8403">
        <v>0</v>
      </c>
      <c r="AC8403">
        <v>0</v>
      </c>
    </row>
    <row r="8404" spans="1:29">
      <c r="A8404" t="s">
        <v>17414</v>
      </c>
      <c r="B8404" t="s">
        <v>19</v>
      </c>
      <c r="C8404">
        <v>0</v>
      </c>
      <c r="D8404">
        <v>0</v>
      </c>
      <c r="E8404">
        <v>0</v>
      </c>
      <c r="F8404">
        <v>0</v>
      </c>
      <c r="G8404">
        <v>0</v>
      </c>
      <c r="H8404">
        <v>0</v>
      </c>
      <c r="I8404">
        <v>0</v>
      </c>
      <c r="J8404">
        <v>0</v>
      </c>
      <c r="K8404">
        <v>0</v>
      </c>
      <c r="L8404">
        <v>0</v>
      </c>
      <c r="M8404">
        <v>0</v>
      </c>
      <c r="N8404">
        <v>0</v>
      </c>
      <c r="O8404">
        <v>0</v>
      </c>
      <c r="P8404">
        <v>0</v>
      </c>
      <c r="Q8404">
        <v>0</v>
      </c>
      <c r="R8404">
        <v>0</v>
      </c>
      <c r="S8404">
        <v>0</v>
      </c>
      <c r="T8404">
        <v>0</v>
      </c>
      <c r="U8404">
        <v>0</v>
      </c>
      <c r="V8404">
        <v>0</v>
      </c>
      <c r="W8404">
        <v>0</v>
      </c>
      <c r="X8404">
        <v>0</v>
      </c>
      <c r="Y8404">
        <v>0</v>
      </c>
      <c r="Z8404">
        <v>0</v>
      </c>
      <c r="AA8404">
        <v>0</v>
      </c>
      <c r="AB8404">
        <v>0</v>
      </c>
      <c r="AC8404">
        <v>0</v>
      </c>
    </row>
    <row r="8405" spans="1:29">
      <c r="A8405" t="s">
        <v>17415</v>
      </c>
      <c r="B8405" t="s">
        <v>19</v>
      </c>
      <c r="C8405">
        <v>0</v>
      </c>
      <c r="D8405">
        <v>0</v>
      </c>
      <c r="E8405">
        <v>0</v>
      </c>
      <c r="F8405">
        <v>0</v>
      </c>
      <c r="G8405">
        <v>0</v>
      </c>
      <c r="H8405">
        <v>0</v>
      </c>
      <c r="I8405">
        <v>0</v>
      </c>
      <c r="J8405">
        <v>0</v>
      </c>
      <c r="K8405">
        <v>0</v>
      </c>
      <c r="L8405">
        <v>0</v>
      </c>
      <c r="M8405">
        <v>0</v>
      </c>
      <c r="N8405">
        <v>0</v>
      </c>
      <c r="O8405">
        <v>0</v>
      </c>
      <c r="P8405">
        <v>0</v>
      </c>
      <c r="Q8405">
        <v>0</v>
      </c>
      <c r="R8405">
        <v>0</v>
      </c>
      <c r="S8405">
        <v>0</v>
      </c>
      <c r="T8405">
        <v>0</v>
      </c>
      <c r="U8405">
        <v>0</v>
      </c>
      <c r="V8405">
        <v>0</v>
      </c>
      <c r="W8405">
        <v>0</v>
      </c>
      <c r="X8405">
        <v>0</v>
      </c>
      <c r="Y8405">
        <v>0</v>
      </c>
      <c r="Z8405">
        <v>0</v>
      </c>
      <c r="AA8405">
        <v>0</v>
      </c>
      <c r="AB8405">
        <v>0</v>
      </c>
      <c r="AC8405">
        <v>0</v>
      </c>
    </row>
    <row r="8406" spans="1:29">
      <c r="A8406" t="s">
        <v>17416</v>
      </c>
      <c r="B8406" t="s">
        <v>19</v>
      </c>
      <c r="C8406">
        <v>0</v>
      </c>
      <c r="D8406">
        <v>0</v>
      </c>
      <c r="E8406">
        <v>0</v>
      </c>
      <c r="F8406">
        <v>0</v>
      </c>
      <c r="G8406">
        <v>0</v>
      </c>
      <c r="H8406">
        <v>0</v>
      </c>
      <c r="I8406">
        <v>0</v>
      </c>
      <c r="J8406">
        <v>0</v>
      </c>
      <c r="K8406">
        <v>0</v>
      </c>
      <c r="L8406">
        <v>0</v>
      </c>
      <c r="M8406">
        <v>0</v>
      </c>
      <c r="N8406">
        <v>0</v>
      </c>
      <c r="O8406">
        <v>0</v>
      </c>
      <c r="P8406">
        <v>0</v>
      </c>
      <c r="Q8406">
        <v>0</v>
      </c>
      <c r="R8406">
        <v>0</v>
      </c>
      <c r="S8406">
        <v>0</v>
      </c>
      <c r="T8406">
        <v>0</v>
      </c>
      <c r="U8406">
        <v>0</v>
      </c>
      <c r="V8406">
        <v>0</v>
      </c>
      <c r="W8406">
        <v>0</v>
      </c>
      <c r="X8406">
        <v>0</v>
      </c>
      <c r="Y8406">
        <v>0</v>
      </c>
      <c r="Z8406">
        <v>0</v>
      </c>
      <c r="AA8406">
        <v>0</v>
      </c>
      <c r="AB8406">
        <v>0</v>
      </c>
      <c r="AC8406">
        <v>0</v>
      </c>
    </row>
    <row r="8407" spans="1:29">
      <c r="A8407" t="s">
        <v>17417</v>
      </c>
      <c r="B8407" t="s">
        <v>19</v>
      </c>
      <c r="C8407">
        <v>0</v>
      </c>
      <c r="D8407">
        <v>0</v>
      </c>
      <c r="E8407">
        <v>0</v>
      </c>
      <c r="F8407">
        <v>0</v>
      </c>
      <c r="G8407">
        <v>0</v>
      </c>
      <c r="H8407">
        <v>0</v>
      </c>
      <c r="I8407">
        <v>0</v>
      </c>
      <c r="J8407">
        <v>0</v>
      </c>
      <c r="K8407">
        <v>0</v>
      </c>
      <c r="L8407">
        <v>0</v>
      </c>
      <c r="M8407">
        <v>0</v>
      </c>
      <c r="N8407">
        <v>0</v>
      </c>
      <c r="O8407">
        <v>0</v>
      </c>
      <c r="P8407">
        <v>0</v>
      </c>
      <c r="Q8407">
        <v>0</v>
      </c>
      <c r="R8407">
        <v>0</v>
      </c>
      <c r="S8407">
        <v>0</v>
      </c>
      <c r="T8407">
        <v>0</v>
      </c>
      <c r="U8407">
        <v>0</v>
      </c>
      <c r="V8407">
        <v>0</v>
      </c>
      <c r="W8407">
        <v>0</v>
      </c>
      <c r="X8407">
        <v>0</v>
      </c>
      <c r="Y8407">
        <v>0</v>
      </c>
      <c r="Z8407">
        <v>0</v>
      </c>
      <c r="AA8407">
        <v>0</v>
      </c>
      <c r="AB8407">
        <v>0</v>
      </c>
      <c r="AC8407">
        <v>0</v>
      </c>
    </row>
    <row r="8408" spans="1:29">
      <c r="A8408" t="s">
        <v>17418</v>
      </c>
      <c r="B8408" t="s">
        <v>19</v>
      </c>
      <c r="C8408">
        <v>0</v>
      </c>
      <c r="D8408">
        <v>0</v>
      </c>
      <c r="E8408">
        <v>0</v>
      </c>
      <c r="F8408">
        <v>0</v>
      </c>
      <c r="G8408">
        <v>0</v>
      </c>
      <c r="H8408">
        <v>0</v>
      </c>
      <c r="I8408">
        <v>0</v>
      </c>
      <c r="J8408">
        <v>0</v>
      </c>
      <c r="K8408">
        <v>0</v>
      </c>
      <c r="L8408">
        <v>0</v>
      </c>
      <c r="M8408">
        <v>0</v>
      </c>
      <c r="N8408">
        <v>0</v>
      </c>
      <c r="O8408">
        <v>0</v>
      </c>
      <c r="P8408">
        <v>0</v>
      </c>
      <c r="Q8408">
        <v>0</v>
      </c>
      <c r="R8408">
        <v>0</v>
      </c>
      <c r="S8408">
        <v>0</v>
      </c>
      <c r="T8408">
        <v>0</v>
      </c>
      <c r="U8408">
        <v>0</v>
      </c>
      <c r="V8408">
        <v>0</v>
      </c>
      <c r="W8408">
        <v>0</v>
      </c>
      <c r="X8408">
        <v>0</v>
      </c>
      <c r="Y8408">
        <v>0</v>
      </c>
      <c r="Z8408">
        <v>0</v>
      </c>
      <c r="AA8408">
        <v>0</v>
      </c>
      <c r="AB8408">
        <v>0</v>
      </c>
      <c r="AC8408">
        <v>0</v>
      </c>
    </row>
    <row r="8409" spans="1:29">
      <c r="A8409" t="s">
        <v>17419</v>
      </c>
      <c r="B8409" t="s">
        <v>19</v>
      </c>
      <c r="C8409">
        <v>0</v>
      </c>
      <c r="D8409">
        <v>0</v>
      </c>
      <c r="E8409">
        <v>0</v>
      </c>
      <c r="F8409">
        <v>0</v>
      </c>
      <c r="G8409">
        <v>0</v>
      </c>
      <c r="H8409">
        <v>0</v>
      </c>
      <c r="I8409">
        <v>0</v>
      </c>
      <c r="J8409">
        <v>0</v>
      </c>
      <c r="K8409">
        <v>0</v>
      </c>
      <c r="L8409">
        <v>0</v>
      </c>
      <c r="M8409">
        <v>0</v>
      </c>
      <c r="N8409">
        <v>0</v>
      </c>
      <c r="O8409">
        <v>0</v>
      </c>
      <c r="P8409">
        <v>0</v>
      </c>
      <c r="Q8409">
        <v>0</v>
      </c>
      <c r="R8409">
        <v>0</v>
      </c>
      <c r="S8409">
        <v>0</v>
      </c>
      <c r="T8409">
        <v>0</v>
      </c>
      <c r="U8409">
        <v>0</v>
      </c>
      <c r="V8409">
        <v>0</v>
      </c>
      <c r="W8409">
        <v>0</v>
      </c>
      <c r="X8409">
        <v>0</v>
      </c>
      <c r="Y8409">
        <v>0</v>
      </c>
      <c r="Z8409">
        <v>0</v>
      </c>
      <c r="AA8409">
        <v>0</v>
      </c>
      <c r="AB8409">
        <v>0</v>
      </c>
      <c r="AC8409">
        <v>0</v>
      </c>
    </row>
    <row r="8410" spans="1:29">
      <c r="A8410" t="s">
        <v>17420</v>
      </c>
      <c r="B8410" t="s">
        <v>19</v>
      </c>
      <c r="C8410">
        <v>0</v>
      </c>
      <c r="D8410">
        <v>0</v>
      </c>
      <c r="E8410">
        <v>0</v>
      </c>
      <c r="F8410">
        <v>0</v>
      </c>
      <c r="G8410">
        <v>0</v>
      </c>
      <c r="H8410">
        <v>0</v>
      </c>
      <c r="I8410">
        <v>0</v>
      </c>
      <c r="J8410">
        <v>0</v>
      </c>
      <c r="K8410">
        <v>0</v>
      </c>
      <c r="L8410">
        <v>0</v>
      </c>
      <c r="M8410">
        <v>0</v>
      </c>
      <c r="N8410">
        <v>0</v>
      </c>
      <c r="O8410">
        <v>0</v>
      </c>
      <c r="P8410">
        <v>0</v>
      </c>
      <c r="Q8410">
        <v>0</v>
      </c>
      <c r="R8410">
        <v>0</v>
      </c>
      <c r="S8410">
        <v>0</v>
      </c>
      <c r="T8410">
        <v>0</v>
      </c>
      <c r="U8410">
        <v>0</v>
      </c>
      <c r="V8410">
        <v>0</v>
      </c>
      <c r="W8410">
        <v>0</v>
      </c>
      <c r="X8410">
        <v>0</v>
      </c>
      <c r="Y8410">
        <v>0</v>
      </c>
      <c r="Z8410">
        <v>0</v>
      </c>
      <c r="AA8410">
        <v>0</v>
      </c>
      <c r="AB8410">
        <v>0</v>
      </c>
      <c r="AC8410">
        <v>0</v>
      </c>
    </row>
    <row r="8411" spans="1:29">
      <c r="A8411" t="s">
        <v>17421</v>
      </c>
      <c r="B8411" t="s">
        <v>19</v>
      </c>
      <c r="C8411">
        <v>0</v>
      </c>
      <c r="D8411">
        <v>0</v>
      </c>
      <c r="E8411">
        <v>0</v>
      </c>
      <c r="F8411">
        <v>0</v>
      </c>
      <c r="G8411">
        <v>0</v>
      </c>
      <c r="H8411">
        <v>0</v>
      </c>
      <c r="I8411">
        <v>0</v>
      </c>
      <c r="J8411">
        <v>0</v>
      </c>
      <c r="K8411">
        <v>0</v>
      </c>
      <c r="L8411">
        <v>0</v>
      </c>
      <c r="M8411">
        <v>0</v>
      </c>
      <c r="N8411">
        <v>0</v>
      </c>
      <c r="O8411">
        <v>0</v>
      </c>
      <c r="P8411">
        <v>0</v>
      </c>
      <c r="Q8411">
        <v>0</v>
      </c>
      <c r="R8411">
        <v>0</v>
      </c>
      <c r="S8411">
        <v>0</v>
      </c>
      <c r="T8411">
        <v>0</v>
      </c>
      <c r="U8411">
        <v>0</v>
      </c>
      <c r="V8411">
        <v>0</v>
      </c>
      <c r="W8411">
        <v>0</v>
      </c>
      <c r="X8411">
        <v>0</v>
      </c>
      <c r="Y8411">
        <v>0</v>
      </c>
      <c r="Z8411">
        <v>0</v>
      </c>
      <c r="AA8411">
        <v>0</v>
      </c>
      <c r="AB8411">
        <v>0</v>
      </c>
      <c r="AC8411">
        <v>0</v>
      </c>
    </row>
    <row r="8412" spans="1:29">
      <c r="A8412" t="s">
        <v>17422</v>
      </c>
      <c r="B8412" t="s">
        <v>19</v>
      </c>
      <c r="C8412">
        <v>0</v>
      </c>
      <c r="D8412">
        <v>0</v>
      </c>
      <c r="E8412">
        <v>0</v>
      </c>
      <c r="F8412">
        <v>0</v>
      </c>
      <c r="G8412">
        <v>0</v>
      </c>
      <c r="H8412">
        <v>0</v>
      </c>
      <c r="I8412">
        <v>0</v>
      </c>
      <c r="J8412">
        <v>0</v>
      </c>
      <c r="K8412">
        <v>0</v>
      </c>
      <c r="L8412">
        <v>0</v>
      </c>
      <c r="M8412">
        <v>0</v>
      </c>
      <c r="N8412">
        <v>0</v>
      </c>
      <c r="O8412">
        <v>0</v>
      </c>
      <c r="P8412">
        <v>0</v>
      </c>
      <c r="Q8412">
        <v>0</v>
      </c>
      <c r="R8412">
        <v>0</v>
      </c>
      <c r="S8412">
        <v>0</v>
      </c>
      <c r="T8412">
        <v>0</v>
      </c>
      <c r="U8412">
        <v>0</v>
      </c>
      <c r="V8412">
        <v>0</v>
      </c>
      <c r="W8412">
        <v>0</v>
      </c>
      <c r="X8412">
        <v>0</v>
      </c>
      <c r="Y8412">
        <v>0</v>
      </c>
      <c r="Z8412">
        <v>0</v>
      </c>
      <c r="AA8412">
        <v>0</v>
      </c>
      <c r="AB8412">
        <v>0</v>
      </c>
      <c r="AC8412">
        <v>0</v>
      </c>
    </row>
    <row r="8413" spans="1:29">
      <c r="A8413" t="s">
        <v>17423</v>
      </c>
      <c r="B8413" t="s">
        <v>19</v>
      </c>
      <c r="C8413" s="2">
        <v>161993000000000</v>
      </c>
      <c r="D8413" s="2">
        <v>155667000000000</v>
      </c>
      <c r="E8413" s="2">
        <v>150001000000000</v>
      </c>
      <c r="F8413" s="2">
        <v>144379000000000</v>
      </c>
      <c r="G8413" s="2">
        <v>138506000000000</v>
      </c>
      <c r="H8413" s="2">
        <v>132868000000000</v>
      </c>
      <c r="I8413" s="2">
        <v>127135000000000</v>
      </c>
      <c r="J8413" s="2">
        <v>121278000000000</v>
      </c>
      <c r="K8413" s="2">
        <v>115720000000000</v>
      </c>
      <c r="L8413" s="2">
        <v>110313000000000</v>
      </c>
      <c r="M8413" s="2">
        <v>104958000000000</v>
      </c>
      <c r="N8413" s="2">
        <v>99787000000000</v>
      </c>
      <c r="O8413" s="2">
        <v>94692200000000</v>
      </c>
      <c r="P8413" s="2">
        <v>89712700000000</v>
      </c>
      <c r="Q8413" s="2">
        <v>84794800000000</v>
      </c>
      <c r="R8413" s="2">
        <v>79889700000000</v>
      </c>
      <c r="S8413" s="2">
        <v>75022100000000</v>
      </c>
      <c r="T8413" s="2">
        <v>70173400000000</v>
      </c>
      <c r="U8413" s="2">
        <v>65388500000000</v>
      </c>
      <c r="V8413" s="2">
        <v>60607100000000</v>
      </c>
      <c r="W8413" s="2">
        <v>55810100000000</v>
      </c>
      <c r="X8413" s="2">
        <v>51027400000000</v>
      </c>
      <c r="Y8413" s="2">
        <v>46262400000000</v>
      </c>
      <c r="Z8413" s="2">
        <v>41587400000000</v>
      </c>
      <c r="AA8413" s="2">
        <v>36939000000000</v>
      </c>
      <c r="AB8413" s="2">
        <v>32284100000000</v>
      </c>
      <c r="AC8413" s="2">
        <v>27638600000000</v>
      </c>
    </row>
    <row r="8414" spans="1:29">
      <c r="A8414" t="s">
        <v>17424</v>
      </c>
      <c r="B8414" t="s">
        <v>19</v>
      </c>
      <c r="C8414">
        <v>0</v>
      </c>
      <c r="D8414">
        <v>0</v>
      </c>
      <c r="E8414">
        <v>0</v>
      </c>
      <c r="F8414">
        <v>0</v>
      </c>
      <c r="G8414">
        <v>0</v>
      </c>
      <c r="H8414">
        <v>0</v>
      </c>
      <c r="I8414">
        <v>0</v>
      </c>
      <c r="J8414">
        <v>0</v>
      </c>
      <c r="K8414">
        <v>0</v>
      </c>
      <c r="L8414">
        <v>0</v>
      </c>
      <c r="M8414">
        <v>0</v>
      </c>
      <c r="N8414">
        <v>0</v>
      </c>
      <c r="O8414">
        <v>0</v>
      </c>
      <c r="P8414">
        <v>0</v>
      </c>
      <c r="Q8414">
        <v>0</v>
      </c>
      <c r="R8414">
        <v>0</v>
      </c>
      <c r="S8414">
        <v>0</v>
      </c>
      <c r="T8414">
        <v>0</v>
      </c>
      <c r="U8414">
        <v>0</v>
      </c>
      <c r="V8414">
        <v>0</v>
      </c>
      <c r="W8414">
        <v>0</v>
      </c>
      <c r="X8414">
        <v>0</v>
      </c>
      <c r="Y8414">
        <v>0</v>
      </c>
      <c r="Z8414">
        <v>0</v>
      </c>
      <c r="AA8414">
        <v>0</v>
      </c>
      <c r="AB8414">
        <v>0</v>
      </c>
      <c r="AC8414">
        <v>0</v>
      </c>
    </row>
    <row r="8415" spans="1:29">
      <c r="A8415" t="s">
        <v>17425</v>
      </c>
      <c r="B8415" t="s">
        <v>19</v>
      </c>
      <c r="C8415">
        <v>0</v>
      </c>
      <c r="D8415">
        <v>0</v>
      </c>
      <c r="E8415">
        <v>0</v>
      </c>
      <c r="F8415">
        <v>0</v>
      </c>
      <c r="G8415">
        <v>0</v>
      </c>
      <c r="H8415">
        <v>0</v>
      </c>
      <c r="I8415">
        <v>0</v>
      </c>
      <c r="J8415">
        <v>0</v>
      </c>
      <c r="K8415">
        <v>0</v>
      </c>
      <c r="L8415">
        <v>0</v>
      </c>
      <c r="M8415">
        <v>0</v>
      </c>
      <c r="N8415">
        <v>0</v>
      </c>
      <c r="O8415">
        <v>0</v>
      </c>
      <c r="P8415">
        <v>0</v>
      </c>
      <c r="Q8415">
        <v>0</v>
      </c>
      <c r="R8415">
        <v>0</v>
      </c>
      <c r="S8415">
        <v>0</v>
      </c>
      <c r="T8415">
        <v>0</v>
      </c>
      <c r="U8415">
        <v>0</v>
      </c>
      <c r="V8415">
        <v>0</v>
      </c>
      <c r="W8415">
        <v>0</v>
      </c>
      <c r="X8415">
        <v>0</v>
      </c>
      <c r="Y8415">
        <v>0</v>
      </c>
      <c r="Z8415">
        <v>0</v>
      </c>
      <c r="AA8415">
        <v>0</v>
      </c>
      <c r="AB8415">
        <v>0</v>
      </c>
      <c r="AC8415">
        <v>0</v>
      </c>
    </row>
    <row r="8416" spans="1:29">
      <c r="A8416" t="s">
        <v>17426</v>
      </c>
      <c r="B8416" t="s">
        <v>19</v>
      </c>
      <c r="C8416">
        <v>0</v>
      </c>
      <c r="D8416">
        <v>0</v>
      </c>
      <c r="E8416">
        <v>0</v>
      </c>
      <c r="F8416">
        <v>0</v>
      </c>
      <c r="G8416">
        <v>0</v>
      </c>
      <c r="H8416">
        <v>0</v>
      </c>
      <c r="I8416">
        <v>0</v>
      </c>
      <c r="J8416">
        <v>0</v>
      </c>
      <c r="K8416">
        <v>0</v>
      </c>
      <c r="L8416">
        <v>0</v>
      </c>
      <c r="M8416">
        <v>0</v>
      </c>
      <c r="N8416">
        <v>0</v>
      </c>
      <c r="O8416">
        <v>0</v>
      </c>
      <c r="P8416">
        <v>0</v>
      </c>
      <c r="Q8416">
        <v>0</v>
      </c>
      <c r="R8416">
        <v>0</v>
      </c>
      <c r="S8416">
        <v>0</v>
      </c>
      <c r="T8416">
        <v>0</v>
      </c>
      <c r="U8416">
        <v>0</v>
      </c>
      <c r="V8416">
        <v>0</v>
      </c>
      <c r="W8416">
        <v>0</v>
      </c>
      <c r="X8416">
        <v>0</v>
      </c>
      <c r="Y8416">
        <v>0</v>
      </c>
      <c r="Z8416">
        <v>0</v>
      </c>
      <c r="AA8416">
        <v>0</v>
      </c>
      <c r="AB8416">
        <v>0</v>
      </c>
      <c r="AC8416">
        <v>0</v>
      </c>
    </row>
    <row r="8417" spans="1:29">
      <c r="A8417" t="s">
        <v>17427</v>
      </c>
      <c r="B8417" t="s">
        <v>19</v>
      </c>
      <c r="C8417">
        <v>0</v>
      </c>
      <c r="D8417">
        <v>0</v>
      </c>
      <c r="E8417">
        <v>0</v>
      </c>
      <c r="F8417">
        <v>0</v>
      </c>
      <c r="G8417">
        <v>0</v>
      </c>
      <c r="H8417">
        <v>0</v>
      </c>
      <c r="I8417">
        <v>0</v>
      </c>
      <c r="J8417">
        <v>0</v>
      </c>
      <c r="K8417">
        <v>0</v>
      </c>
      <c r="L8417">
        <v>0</v>
      </c>
      <c r="M8417">
        <v>0</v>
      </c>
      <c r="N8417">
        <v>0</v>
      </c>
      <c r="O8417">
        <v>0</v>
      </c>
      <c r="P8417">
        <v>0</v>
      </c>
      <c r="Q8417">
        <v>0</v>
      </c>
      <c r="R8417">
        <v>0</v>
      </c>
      <c r="S8417">
        <v>0</v>
      </c>
      <c r="T8417">
        <v>0</v>
      </c>
      <c r="U8417">
        <v>0</v>
      </c>
      <c r="V8417">
        <v>0</v>
      </c>
      <c r="W8417">
        <v>0</v>
      </c>
      <c r="X8417">
        <v>0</v>
      </c>
      <c r="Y8417">
        <v>0</v>
      </c>
      <c r="Z8417">
        <v>0</v>
      </c>
      <c r="AA8417">
        <v>0</v>
      </c>
      <c r="AB8417">
        <v>0</v>
      </c>
      <c r="AC8417">
        <v>0</v>
      </c>
    </row>
    <row r="8418" spans="1:29">
      <c r="A8418" t="s">
        <v>17428</v>
      </c>
      <c r="B8418" t="s">
        <v>19</v>
      </c>
      <c r="C8418">
        <v>0</v>
      </c>
      <c r="D8418">
        <v>0</v>
      </c>
      <c r="E8418">
        <v>0</v>
      </c>
      <c r="F8418">
        <v>0</v>
      </c>
      <c r="G8418">
        <v>0</v>
      </c>
      <c r="H8418">
        <v>0</v>
      </c>
      <c r="I8418">
        <v>0</v>
      </c>
      <c r="J8418">
        <v>0</v>
      </c>
      <c r="K8418">
        <v>0</v>
      </c>
      <c r="L8418">
        <v>0</v>
      </c>
      <c r="M8418">
        <v>0</v>
      </c>
      <c r="N8418">
        <v>0</v>
      </c>
      <c r="O8418">
        <v>0</v>
      </c>
      <c r="P8418">
        <v>0</v>
      </c>
      <c r="Q8418">
        <v>0</v>
      </c>
      <c r="R8418">
        <v>0</v>
      </c>
      <c r="S8418">
        <v>0</v>
      </c>
      <c r="T8418">
        <v>0</v>
      </c>
      <c r="U8418">
        <v>0</v>
      </c>
      <c r="V8418">
        <v>0</v>
      </c>
      <c r="W8418">
        <v>0</v>
      </c>
      <c r="X8418">
        <v>0</v>
      </c>
      <c r="Y8418">
        <v>0</v>
      </c>
      <c r="Z8418">
        <v>0</v>
      </c>
      <c r="AA8418">
        <v>0</v>
      </c>
      <c r="AB8418">
        <v>0</v>
      </c>
      <c r="AC8418">
        <v>0</v>
      </c>
    </row>
    <row r="8419" spans="1:29">
      <c r="A8419" t="s">
        <v>17429</v>
      </c>
      <c r="B8419" t="s">
        <v>19</v>
      </c>
      <c r="C8419">
        <v>0</v>
      </c>
      <c r="D8419">
        <v>0</v>
      </c>
      <c r="E8419">
        <v>0</v>
      </c>
      <c r="F8419">
        <v>0</v>
      </c>
      <c r="G8419">
        <v>0</v>
      </c>
      <c r="H8419">
        <v>0</v>
      </c>
      <c r="I8419">
        <v>0</v>
      </c>
      <c r="J8419">
        <v>0</v>
      </c>
      <c r="K8419">
        <v>0</v>
      </c>
      <c r="L8419">
        <v>0</v>
      </c>
      <c r="M8419">
        <v>0</v>
      </c>
      <c r="N8419">
        <v>0</v>
      </c>
      <c r="O8419">
        <v>0</v>
      </c>
      <c r="P8419">
        <v>0</v>
      </c>
      <c r="Q8419">
        <v>0</v>
      </c>
      <c r="R8419">
        <v>0</v>
      </c>
      <c r="S8419">
        <v>0</v>
      </c>
      <c r="T8419">
        <v>0</v>
      </c>
      <c r="U8419">
        <v>0</v>
      </c>
      <c r="V8419">
        <v>0</v>
      </c>
      <c r="W8419">
        <v>0</v>
      </c>
      <c r="X8419">
        <v>0</v>
      </c>
      <c r="Y8419">
        <v>0</v>
      </c>
      <c r="Z8419">
        <v>0</v>
      </c>
      <c r="AA8419">
        <v>0</v>
      </c>
      <c r="AB8419">
        <v>0</v>
      </c>
      <c r="AC8419">
        <v>0</v>
      </c>
    </row>
    <row r="8420" spans="1:29">
      <c r="A8420" t="s">
        <v>17430</v>
      </c>
      <c r="B8420" t="s">
        <v>19</v>
      </c>
      <c r="C8420">
        <v>0</v>
      </c>
      <c r="D8420">
        <v>0</v>
      </c>
      <c r="E8420">
        <v>0</v>
      </c>
      <c r="F8420">
        <v>0</v>
      </c>
      <c r="G8420">
        <v>0</v>
      </c>
      <c r="H8420">
        <v>0</v>
      </c>
      <c r="I8420">
        <v>0</v>
      </c>
      <c r="J8420">
        <v>0</v>
      </c>
      <c r="K8420">
        <v>0</v>
      </c>
      <c r="L8420">
        <v>0</v>
      </c>
      <c r="M8420">
        <v>0</v>
      </c>
      <c r="N8420">
        <v>0</v>
      </c>
      <c r="O8420">
        <v>0</v>
      </c>
      <c r="P8420">
        <v>0</v>
      </c>
      <c r="Q8420">
        <v>0</v>
      </c>
      <c r="R8420">
        <v>0</v>
      </c>
      <c r="S8420">
        <v>0</v>
      </c>
      <c r="T8420">
        <v>0</v>
      </c>
      <c r="U8420">
        <v>0</v>
      </c>
      <c r="V8420">
        <v>0</v>
      </c>
      <c r="W8420">
        <v>0</v>
      </c>
      <c r="X8420">
        <v>0</v>
      </c>
      <c r="Y8420">
        <v>0</v>
      </c>
      <c r="Z8420">
        <v>0</v>
      </c>
      <c r="AA8420">
        <v>0</v>
      </c>
      <c r="AB8420">
        <v>0</v>
      </c>
      <c r="AC8420">
        <v>0</v>
      </c>
    </row>
    <row r="8421" spans="1:29">
      <c r="A8421" t="s">
        <v>17431</v>
      </c>
      <c r="B8421" t="s">
        <v>19</v>
      </c>
      <c r="C8421">
        <v>0</v>
      </c>
      <c r="D8421">
        <v>0</v>
      </c>
      <c r="E8421">
        <v>0</v>
      </c>
      <c r="F8421">
        <v>0</v>
      </c>
      <c r="G8421">
        <v>0</v>
      </c>
      <c r="H8421">
        <v>0</v>
      </c>
      <c r="I8421">
        <v>0</v>
      </c>
      <c r="J8421">
        <v>0</v>
      </c>
      <c r="K8421">
        <v>0</v>
      </c>
      <c r="L8421">
        <v>0</v>
      </c>
      <c r="M8421">
        <v>0</v>
      </c>
      <c r="N8421">
        <v>0</v>
      </c>
      <c r="O8421">
        <v>0</v>
      </c>
      <c r="P8421">
        <v>0</v>
      </c>
      <c r="Q8421">
        <v>0</v>
      </c>
      <c r="R8421">
        <v>0</v>
      </c>
      <c r="S8421">
        <v>0</v>
      </c>
      <c r="T8421">
        <v>0</v>
      </c>
      <c r="U8421">
        <v>0</v>
      </c>
      <c r="V8421">
        <v>0</v>
      </c>
      <c r="W8421">
        <v>0</v>
      </c>
      <c r="X8421">
        <v>0</v>
      </c>
      <c r="Y8421">
        <v>0</v>
      </c>
      <c r="Z8421">
        <v>0</v>
      </c>
      <c r="AA8421">
        <v>0</v>
      </c>
      <c r="AB8421">
        <v>0</v>
      </c>
      <c r="AC8421">
        <v>0</v>
      </c>
    </row>
    <row r="8422" spans="1:29">
      <c r="A8422" t="s">
        <v>17432</v>
      </c>
      <c r="B8422" t="s">
        <v>19</v>
      </c>
      <c r="C8422">
        <v>0</v>
      </c>
      <c r="D8422">
        <v>0</v>
      </c>
      <c r="E8422">
        <v>0</v>
      </c>
      <c r="F8422">
        <v>0</v>
      </c>
      <c r="G8422">
        <v>0</v>
      </c>
      <c r="H8422">
        <v>0</v>
      </c>
      <c r="I8422">
        <v>0</v>
      </c>
      <c r="J8422">
        <v>0</v>
      </c>
      <c r="K8422">
        <v>0</v>
      </c>
      <c r="L8422">
        <v>0</v>
      </c>
      <c r="M8422">
        <v>0</v>
      </c>
      <c r="N8422">
        <v>0</v>
      </c>
      <c r="O8422">
        <v>0</v>
      </c>
      <c r="P8422">
        <v>0</v>
      </c>
      <c r="Q8422">
        <v>0</v>
      </c>
      <c r="R8422">
        <v>0</v>
      </c>
      <c r="S8422">
        <v>0</v>
      </c>
      <c r="T8422">
        <v>0</v>
      </c>
      <c r="U8422">
        <v>0</v>
      </c>
      <c r="V8422">
        <v>0</v>
      </c>
      <c r="W8422">
        <v>0</v>
      </c>
      <c r="X8422">
        <v>0</v>
      </c>
      <c r="Y8422">
        <v>0</v>
      </c>
      <c r="Z8422">
        <v>0</v>
      </c>
      <c r="AA8422">
        <v>0</v>
      </c>
      <c r="AB8422">
        <v>0</v>
      </c>
      <c r="AC8422">
        <v>0</v>
      </c>
    </row>
    <row r="8423" spans="1:29">
      <c r="A8423" t="s">
        <v>17433</v>
      </c>
      <c r="B8423" t="s">
        <v>19</v>
      </c>
      <c r="C8423">
        <v>0</v>
      </c>
      <c r="D8423">
        <v>0</v>
      </c>
      <c r="E8423">
        <v>0</v>
      </c>
      <c r="F8423">
        <v>0</v>
      </c>
      <c r="G8423">
        <v>0</v>
      </c>
      <c r="H8423">
        <v>0</v>
      </c>
      <c r="I8423">
        <v>0</v>
      </c>
      <c r="J8423">
        <v>0</v>
      </c>
      <c r="K8423">
        <v>0</v>
      </c>
      <c r="L8423">
        <v>0</v>
      </c>
      <c r="M8423">
        <v>0</v>
      </c>
      <c r="N8423">
        <v>0</v>
      </c>
      <c r="O8423">
        <v>0</v>
      </c>
      <c r="P8423">
        <v>0</v>
      </c>
      <c r="Q8423">
        <v>0</v>
      </c>
      <c r="R8423">
        <v>0</v>
      </c>
      <c r="S8423">
        <v>0</v>
      </c>
      <c r="T8423">
        <v>0</v>
      </c>
      <c r="U8423">
        <v>0</v>
      </c>
      <c r="V8423">
        <v>0</v>
      </c>
      <c r="W8423">
        <v>0</v>
      </c>
      <c r="X8423">
        <v>0</v>
      </c>
      <c r="Y8423">
        <v>0</v>
      </c>
      <c r="Z8423">
        <v>0</v>
      </c>
      <c r="AA8423">
        <v>0</v>
      </c>
      <c r="AB8423">
        <v>0</v>
      </c>
      <c r="AC8423">
        <v>0</v>
      </c>
    </row>
    <row r="8424" spans="1:29">
      <c r="A8424" t="s">
        <v>17434</v>
      </c>
      <c r="B8424" t="s">
        <v>19</v>
      </c>
      <c r="C8424" s="2">
        <v>45612500000000</v>
      </c>
      <c r="D8424" s="2">
        <v>50379100000000</v>
      </c>
      <c r="E8424" s="2">
        <v>55251600000000</v>
      </c>
      <c r="F8424" s="2">
        <v>60055700000000</v>
      </c>
      <c r="G8424" s="2">
        <v>64639800000000</v>
      </c>
      <c r="H8424" s="2">
        <v>69217300000000</v>
      </c>
      <c r="I8424" s="2">
        <v>73618600000000</v>
      </c>
      <c r="J8424" s="2">
        <v>77788100000000</v>
      </c>
      <c r="K8424" s="2">
        <v>81999600000000</v>
      </c>
      <c r="L8424" s="2">
        <v>86190200000000</v>
      </c>
      <c r="M8424" s="2">
        <v>90295500000000</v>
      </c>
      <c r="N8424" s="2">
        <v>94448700000000</v>
      </c>
      <c r="O8424" s="2">
        <v>98577500000000</v>
      </c>
      <c r="P8424" s="2">
        <v>102743000000000</v>
      </c>
      <c r="Q8424" s="2">
        <v>106908000000000</v>
      </c>
      <c r="R8424" s="2">
        <v>111017000000000</v>
      </c>
      <c r="S8424" s="2">
        <v>115105000000000</v>
      </c>
      <c r="T8424" s="2">
        <v>119146000000000</v>
      </c>
      <c r="U8424" s="2">
        <v>123228000000000</v>
      </c>
      <c r="V8424" s="2">
        <v>127250000000000</v>
      </c>
      <c r="W8424" s="2">
        <v>131154000000000</v>
      </c>
      <c r="X8424" s="2">
        <v>134988000000000</v>
      </c>
      <c r="Y8424" s="2">
        <v>138754000000000</v>
      </c>
      <c r="Z8424" s="2">
        <v>142699000000000</v>
      </c>
      <c r="AA8424" s="2">
        <v>146679000000000</v>
      </c>
      <c r="AB8424" s="2">
        <v>150568000000000</v>
      </c>
      <c r="AC8424" s="2">
        <v>154417000000000</v>
      </c>
    </row>
    <row r="8425" spans="1:29">
      <c r="A8425" t="s">
        <v>17435</v>
      </c>
      <c r="B8425" t="s">
        <v>19</v>
      </c>
      <c r="C8425">
        <v>0</v>
      </c>
      <c r="D8425">
        <v>0</v>
      </c>
      <c r="E8425">
        <v>0</v>
      </c>
      <c r="F8425">
        <v>0</v>
      </c>
      <c r="G8425">
        <v>0</v>
      </c>
      <c r="H8425">
        <v>0</v>
      </c>
      <c r="I8425">
        <v>0</v>
      </c>
      <c r="J8425">
        <v>0</v>
      </c>
      <c r="K8425">
        <v>0</v>
      </c>
      <c r="L8425">
        <v>0</v>
      </c>
      <c r="M8425">
        <v>0</v>
      </c>
      <c r="N8425">
        <v>0</v>
      </c>
      <c r="O8425">
        <v>0</v>
      </c>
      <c r="P8425">
        <v>0</v>
      </c>
      <c r="Q8425">
        <v>0</v>
      </c>
      <c r="R8425">
        <v>0</v>
      </c>
      <c r="S8425">
        <v>0</v>
      </c>
      <c r="T8425">
        <v>0</v>
      </c>
      <c r="U8425">
        <v>0</v>
      </c>
      <c r="V8425">
        <v>0</v>
      </c>
      <c r="W8425">
        <v>0</v>
      </c>
      <c r="X8425">
        <v>0</v>
      </c>
      <c r="Y8425">
        <v>0</v>
      </c>
      <c r="Z8425">
        <v>0</v>
      </c>
      <c r="AA8425">
        <v>0</v>
      </c>
      <c r="AB8425">
        <v>0</v>
      </c>
      <c r="AC8425">
        <v>0</v>
      </c>
    </row>
    <row r="8426" spans="1:29">
      <c r="A8426" t="s">
        <v>17436</v>
      </c>
      <c r="B8426" t="s">
        <v>19</v>
      </c>
      <c r="C8426">
        <v>0</v>
      </c>
      <c r="D8426">
        <v>0</v>
      </c>
      <c r="E8426">
        <v>0</v>
      </c>
      <c r="F8426">
        <v>0</v>
      </c>
      <c r="G8426">
        <v>0</v>
      </c>
      <c r="H8426">
        <v>0</v>
      </c>
      <c r="I8426">
        <v>0</v>
      </c>
      <c r="J8426">
        <v>0</v>
      </c>
      <c r="K8426">
        <v>0</v>
      </c>
      <c r="L8426">
        <v>0</v>
      </c>
      <c r="M8426">
        <v>0</v>
      </c>
      <c r="N8426">
        <v>0</v>
      </c>
      <c r="O8426">
        <v>0</v>
      </c>
      <c r="P8426">
        <v>0</v>
      </c>
      <c r="Q8426">
        <v>0</v>
      </c>
      <c r="R8426">
        <v>0</v>
      </c>
      <c r="S8426">
        <v>0</v>
      </c>
      <c r="T8426">
        <v>0</v>
      </c>
      <c r="U8426">
        <v>0</v>
      </c>
      <c r="V8426">
        <v>0</v>
      </c>
      <c r="W8426">
        <v>0</v>
      </c>
      <c r="X8426">
        <v>0</v>
      </c>
      <c r="Y8426">
        <v>0</v>
      </c>
      <c r="Z8426">
        <v>0</v>
      </c>
      <c r="AA8426">
        <v>0</v>
      </c>
      <c r="AB8426">
        <v>0</v>
      </c>
      <c r="AC8426">
        <v>0</v>
      </c>
    </row>
    <row r="8427" spans="1:29">
      <c r="A8427" t="s">
        <v>17437</v>
      </c>
      <c r="B8427" t="s">
        <v>19</v>
      </c>
      <c r="C8427">
        <v>0</v>
      </c>
      <c r="D8427">
        <v>0</v>
      </c>
      <c r="E8427">
        <v>0</v>
      </c>
      <c r="F8427">
        <v>0</v>
      </c>
      <c r="G8427">
        <v>0</v>
      </c>
      <c r="H8427">
        <v>0</v>
      </c>
      <c r="I8427">
        <v>0</v>
      </c>
      <c r="J8427">
        <v>0</v>
      </c>
      <c r="K8427">
        <v>0</v>
      </c>
      <c r="L8427">
        <v>0</v>
      </c>
      <c r="M8427">
        <v>0</v>
      </c>
      <c r="N8427">
        <v>0</v>
      </c>
      <c r="O8427">
        <v>0</v>
      </c>
      <c r="P8427">
        <v>0</v>
      </c>
      <c r="Q8427">
        <v>0</v>
      </c>
      <c r="R8427">
        <v>0</v>
      </c>
      <c r="S8427">
        <v>0</v>
      </c>
      <c r="T8427">
        <v>0</v>
      </c>
      <c r="U8427">
        <v>0</v>
      </c>
      <c r="V8427">
        <v>0</v>
      </c>
      <c r="W8427">
        <v>0</v>
      </c>
      <c r="X8427">
        <v>0</v>
      </c>
      <c r="Y8427">
        <v>0</v>
      </c>
      <c r="Z8427">
        <v>0</v>
      </c>
      <c r="AA8427">
        <v>0</v>
      </c>
      <c r="AB8427">
        <v>0</v>
      </c>
      <c r="AC8427">
        <v>0</v>
      </c>
    </row>
    <row r="8428" spans="1:29">
      <c r="A8428" t="s">
        <v>17438</v>
      </c>
      <c r="B8428" t="s">
        <v>19</v>
      </c>
      <c r="C8428">
        <v>0</v>
      </c>
      <c r="D8428">
        <v>0</v>
      </c>
      <c r="E8428">
        <v>0</v>
      </c>
      <c r="F8428">
        <v>0</v>
      </c>
      <c r="G8428">
        <v>0</v>
      </c>
      <c r="H8428">
        <v>0</v>
      </c>
      <c r="I8428">
        <v>0</v>
      </c>
      <c r="J8428">
        <v>0</v>
      </c>
      <c r="K8428">
        <v>0</v>
      </c>
      <c r="L8428">
        <v>0</v>
      </c>
      <c r="M8428">
        <v>0</v>
      </c>
      <c r="N8428">
        <v>0</v>
      </c>
      <c r="O8428">
        <v>0</v>
      </c>
      <c r="P8428">
        <v>0</v>
      </c>
      <c r="Q8428">
        <v>0</v>
      </c>
      <c r="R8428">
        <v>0</v>
      </c>
      <c r="S8428">
        <v>0</v>
      </c>
      <c r="T8428">
        <v>0</v>
      </c>
      <c r="U8428">
        <v>0</v>
      </c>
      <c r="V8428">
        <v>0</v>
      </c>
      <c r="W8428">
        <v>0</v>
      </c>
      <c r="X8428">
        <v>0</v>
      </c>
      <c r="Y8428">
        <v>0</v>
      </c>
      <c r="Z8428">
        <v>0</v>
      </c>
      <c r="AA8428">
        <v>0</v>
      </c>
      <c r="AB8428">
        <v>0</v>
      </c>
      <c r="AC8428">
        <v>0</v>
      </c>
    </row>
    <row r="8429" spans="1:29">
      <c r="A8429" t="s">
        <v>17439</v>
      </c>
      <c r="B8429" t="s">
        <v>19</v>
      </c>
      <c r="C8429">
        <v>0</v>
      </c>
      <c r="D8429">
        <v>0</v>
      </c>
      <c r="E8429">
        <v>0</v>
      </c>
      <c r="F8429">
        <v>0</v>
      </c>
      <c r="G8429">
        <v>0</v>
      </c>
      <c r="H8429">
        <v>0</v>
      </c>
      <c r="I8429">
        <v>0</v>
      </c>
      <c r="J8429">
        <v>0</v>
      </c>
      <c r="K8429">
        <v>0</v>
      </c>
      <c r="L8429">
        <v>0</v>
      </c>
      <c r="M8429">
        <v>0</v>
      </c>
      <c r="N8429">
        <v>0</v>
      </c>
      <c r="O8429">
        <v>0</v>
      </c>
      <c r="P8429">
        <v>0</v>
      </c>
      <c r="Q8429">
        <v>0</v>
      </c>
      <c r="R8429">
        <v>0</v>
      </c>
      <c r="S8429">
        <v>0</v>
      </c>
      <c r="T8429">
        <v>0</v>
      </c>
      <c r="U8429">
        <v>0</v>
      </c>
      <c r="V8429">
        <v>0</v>
      </c>
      <c r="W8429">
        <v>0</v>
      </c>
      <c r="X8429">
        <v>0</v>
      </c>
      <c r="Y8429">
        <v>0</v>
      </c>
      <c r="Z8429">
        <v>0</v>
      </c>
      <c r="AA8429">
        <v>0</v>
      </c>
      <c r="AB8429">
        <v>0</v>
      </c>
      <c r="AC8429">
        <v>0</v>
      </c>
    </row>
    <row r="8430" spans="1:29">
      <c r="A8430" t="s">
        <v>17440</v>
      </c>
      <c r="B8430" t="s">
        <v>19</v>
      </c>
      <c r="C8430">
        <v>0</v>
      </c>
      <c r="D8430">
        <v>0</v>
      </c>
      <c r="E8430">
        <v>0</v>
      </c>
      <c r="F8430">
        <v>0</v>
      </c>
      <c r="G8430">
        <v>0</v>
      </c>
      <c r="H8430">
        <v>0</v>
      </c>
      <c r="I8430">
        <v>0</v>
      </c>
      <c r="J8430">
        <v>0</v>
      </c>
      <c r="K8430">
        <v>0</v>
      </c>
      <c r="L8430">
        <v>0</v>
      </c>
      <c r="M8430">
        <v>0</v>
      </c>
      <c r="N8430">
        <v>0</v>
      </c>
      <c r="O8430">
        <v>0</v>
      </c>
      <c r="P8430">
        <v>0</v>
      </c>
      <c r="Q8430">
        <v>0</v>
      </c>
      <c r="R8430">
        <v>0</v>
      </c>
      <c r="S8430">
        <v>0</v>
      </c>
      <c r="T8430">
        <v>0</v>
      </c>
      <c r="U8430">
        <v>0</v>
      </c>
      <c r="V8430">
        <v>0</v>
      </c>
      <c r="W8430">
        <v>0</v>
      </c>
      <c r="X8430">
        <v>0</v>
      </c>
      <c r="Y8430">
        <v>0</v>
      </c>
      <c r="Z8430">
        <v>0</v>
      </c>
      <c r="AA8430">
        <v>0</v>
      </c>
      <c r="AB8430">
        <v>0</v>
      </c>
      <c r="AC8430">
        <v>0</v>
      </c>
    </row>
    <row r="8431" spans="1:29">
      <c r="A8431" t="s">
        <v>17441</v>
      </c>
      <c r="B8431" t="s">
        <v>19</v>
      </c>
      <c r="C8431">
        <v>0</v>
      </c>
      <c r="D8431">
        <v>0</v>
      </c>
      <c r="E8431">
        <v>0</v>
      </c>
      <c r="F8431">
        <v>0</v>
      </c>
      <c r="G8431">
        <v>0</v>
      </c>
      <c r="H8431">
        <v>0</v>
      </c>
      <c r="I8431">
        <v>0</v>
      </c>
      <c r="J8431">
        <v>0</v>
      </c>
      <c r="K8431">
        <v>0</v>
      </c>
      <c r="L8431">
        <v>0</v>
      </c>
      <c r="M8431">
        <v>0</v>
      </c>
      <c r="N8431">
        <v>0</v>
      </c>
      <c r="O8431">
        <v>0</v>
      </c>
      <c r="P8431">
        <v>0</v>
      </c>
      <c r="Q8431">
        <v>0</v>
      </c>
      <c r="R8431">
        <v>0</v>
      </c>
      <c r="S8431">
        <v>0</v>
      </c>
      <c r="T8431">
        <v>0</v>
      </c>
      <c r="U8431">
        <v>0</v>
      </c>
      <c r="V8431">
        <v>0</v>
      </c>
      <c r="W8431">
        <v>0</v>
      </c>
      <c r="X8431">
        <v>0</v>
      </c>
      <c r="Y8431">
        <v>0</v>
      </c>
      <c r="Z8431">
        <v>0</v>
      </c>
      <c r="AA8431">
        <v>0</v>
      </c>
      <c r="AB8431">
        <v>0</v>
      </c>
      <c r="AC8431">
        <v>0</v>
      </c>
    </row>
    <row r="8432" spans="1:29">
      <c r="A8432" t="s">
        <v>17442</v>
      </c>
      <c r="B8432" t="s">
        <v>19</v>
      </c>
      <c r="C8432">
        <v>0</v>
      </c>
      <c r="D8432">
        <v>0</v>
      </c>
      <c r="E8432">
        <v>0</v>
      </c>
      <c r="F8432">
        <v>0</v>
      </c>
      <c r="G8432">
        <v>0</v>
      </c>
      <c r="H8432">
        <v>0</v>
      </c>
      <c r="I8432">
        <v>0</v>
      </c>
      <c r="J8432">
        <v>0</v>
      </c>
      <c r="K8432">
        <v>0</v>
      </c>
      <c r="L8432">
        <v>0</v>
      </c>
      <c r="M8432">
        <v>0</v>
      </c>
      <c r="N8432">
        <v>0</v>
      </c>
      <c r="O8432">
        <v>0</v>
      </c>
      <c r="P8432">
        <v>0</v>
      </c>
      <c r="Q8432">
        <v>0</v>
      </c>
      <c r="R8432">
        <v>0</v>
      </c>
      <c r="S8432">
        <v>0</v>
      </c>
      <c r="T8432">
        <v>0</v>
      </c>
      <c r="U8432">
        <v>0</v>
      </c>
      <c r="V8432">
        <v>0</v>
      </c>
      <c r="W8432">
        <v>0</v>
      </c>
      <c r="X8432">
        <v>0</v>
      </c>
      <c r="Y8432">
        <v>0</v>
      </c>
      <c r="Z8432">
        <v>0</v>
      </c>
      <c r="AA8432">
        <v>0</v>
      </c>
      <c r="AB8432">
        <v>0</v>
      </c>
      <c r="AC8432">
        <v>0</v>
      </c>
    </row>
    <row r="8433" spans="1:29">
      <c r="A8433" t="s">
        <v>17443</v>
      </c>
      <c r="B8433" t="s">
        <v>19</v>
      </c>
      <c r="C8433">
        <v>0</v>
      </c>
      <c r="D8433">
        <v>0</v>
      </c>
      <c r="E8433">
        <v>0</v>
      </c>
      <c r="F8433">
        <v>0</v>
      </c>
      <c r="G8433">
        <v>0</v>
      </c>
      <c r="H8433">
        <v>0</v>
      </c>
      <c r="I8433">
        <v>0</v>
      </c>
      <c r="J8433">
        <v>0</v>
      </c>
      <c r="K8433">
        <v>0</v>
      </c>
      <c r="L8433">
        <v>0</v>
      </c>
      <c r="M8433">
        <v>0</v>
      </c>
      <c r="N8433">
        <v>0</v>
      </c>
      <c r="O8433">
        <v>0</v>
      </c>
      <c r="P8433">
        <v>0</v>
      </c>
      <c r="Q8433">
        <v>0</v>
      </c>
      <c r="R8433">
        <v>0</v>
      </c>
      <c r="S8433">
        <v>0</v>
      </c>
      <c r="T8433">
        <v>0</v>
      </c>
      <c r="U8433">
        <v>0</v>
      </c>
      <c r="V8433">
        <v>0</v>
      </c>
      <c r="W8433">
        <v>0</v>
      </c>
      <c r="X8433">
        <v>0</v>
      </c>
      <c r="Y8433">
        <v>0</v>
      </c>
      <c r="Z8433">
        <v>0</v>
      </c>
      <c r="AA8433">
        <v>0</v>
      </c>
      <c r="AB8433">
        <v>0</v>
      </c>
      <c r="AC8433">
        <v>0</v>
      </c>
    </row>
    <row r="8434" spans="1:29">
      <c r="A8434" t="s">
        <v>17444</v>
      </c>
      <c r="B8434" t="s">
        <v>19</v>
      </c>
      <c r="C8434">
        <v>0</v>
      </c>
      <c r="D8434">
        <v>0</v>
      </c>
      <c r="E8434">
        <v>0</v>
      </c>
      <c r="F8434">
        <v>0</v>
      </c>
      <c r="G8434">
        <v>0</v>
      </c>
      <c r="H8434">
        <v>0</v>
      </c>
      <c r="I8434">
        <v>0</v>
      </c>
      <c r="J8434">
        <v>0</v>
      </c>
      <c r="K8434">
        <v>0</v>
      </c>
      <c r="L8434">
        <v>0</v>
      </c>
      <c r="M8434">
        <v>0</v>
      </c>
      <c r="N8434">
        <v>0</v>
      </c>
      <c r="O8434">
        <v>0</v>
      </c>
      <c r="P8434">
        <v>0</v>
      </c>
      <c r="Q8434">
        <v>0</v>
      </c>
      <c r="R8434">
        <v>0</v>
      </c>
      <c r="S8434">
        <v>0</v>
      </c>
      <c r="T8434">
        <v>0</v>
      </c>
      <c r="U8434">
        <v>0</v>
      </c>
      <c r="V8434">
        <v>0</v>
      </c>
      <c r="W8434">
        <v>0</v>
      </c>
      <c r="X8434">
        <v>0</v>
      </c>
      <c r="Y8434">
        <v>0</v>
      </c>
      <c r="Z8434">
        <v>0</v>
      </c>
      <c r="AA8434">
        <v>0</v>
      </c>
      <c r="AB8434">
        <v>0</v>
      </c>
      <c r="AC8434">
        <v>0</v>
      </c>
    </row>
    <row r="8435" spans="1:29">
      <c r="A8435" t="s">
        <v>17445</v>
      </c>
      <c r="B8435" t="s">
        <v>19</v>
      </c>
      <c r="C8435">
        <v>0</v>
      </c>
      <c r="D8435">
        <v>0</v>
      </c>
      <c r="E8435">
        <v>0</v>
      </c>
      <c r="F8435">
        <v>0</v>
      </c>
      <c r="G8435">
        <v>0</v>
      </c>
      <c r="H8435">
        <v>0</v>
      </c>
      <c r="I8435">
        <v>0</v>
      </c>
      <c r="J8435">
        <v>0</v>
      </c>
      <c r="K8435">
        <v>0</v>
      </c>
      <c r="L8435">
        <v>0</v>
      </c>
      <c r="M8435">
        <v>0</v>
      </c>
      <c r="N8435">
        <v>0</v>
      </c>
      <c r="O8435">
        <v>0</v>
      </c>
      <c r="P8435">
        <v>0</v>
      </c>
      <c r="Q8435">
        <v>0</v>
      </c>
      <c r="R8435">
        <v>0</v>
      </c>
      <c r="S8435">
        <v>0</v>
      </c>
      <c r="T8435">
        <v>0</v>
      </c>
      <c r="U8435">
        <v>0</v>
      </c>
      <c r="V8435">
        <v>0</v>
      </c>
      <c r="W8435">
        <v>0</v>
      </c>
      <c r="X8435">
        <v>0</v>
      </c>
      <c r="Y8435">
        <v>0</v>
      </c>
      <c r="Z8435">
        <v>0</v>
      </c>
      <c r="AA8435">
        <v>0</v>
      </c>
      <c r="AB8435">
        <v>0</v>
      </c>
      <c r="AC8435">
        <v>0</v>
      </c>
    </row>
    <row r="8436" spans="1:29">
      <c r="A8436" t="s">
        <v>17446</v>
      </c>
      <c r="B8436" t="s">
        <v>19</v>
      </c>
      <c r="C8436">
        <v>0</v>
      </c>
      <c r="D8436">
        <v>0</v>
      </c>
      <c r="E8436">
        <v>0</v>
      </c>
      <c r="F8436">
        <v>0</v>
      </c>
      <c r="G8436">
        <v>0</v>
      </c>
      <c r="H8436">
        <v>0</v>
      </c>
      <c r="I8436">
        <v>0</v>
      </c>
      <c r="J8436">
        <v>0</v>
      </c>
      <c r="K8436">
        <v>0</v>
      </c>
      <c r="L8436">
        <v>0</v>
      </c>
      <c r="M8436">
        <v>0</v>
      </c>
      <c r="N8436">
        <v>0</v>
      </c>
      <c r="O8436">
        <v>0</v>
      </c>
      <c r="P8436">
        <v>0</v>
      </c>
      <c r="Q8436">
        <v>0</v>
      </c>
      <c r="R8436">
        <v>0</v>
      </c>
      <c r="S8436">
        <v>0</v>
      </c>
      <c r="T8436">
        <v>0</v>
      </c>
      <c r="U8436">
        <v>0</v>
      </c>
      <c r="V8436">
        <v>0</v>
      </c>
      <c r="W8436">
        <v>0</v>
      </c>
      <c r="X8436">
        <v>0</v>
      </c>
      <c r="Y8436">
        <v>0</v>
      </c>
      <c r="Z8436">
        <v>0</v>
      </c>
      <c r="AA8436">
        <v>0</v>
      </c>
      <c r="AB8436">
        <v>0</v>
      </c>
      <c r="AC8436">
        <v>0</v>
      </c>
    </row>
    <row r="8437" spans="1:29">
      <c r="A8437" t="s">
        <v>17447</v>
      </c>
      <c r="B8437" t="s">
        <v>19</v>
      </c>
      <c r="C8437">
        <v>0</v>
      </c>
      <c r="D8437">
        <v>0</v>
      </c>
      <c r="E8437">
        <v>0</v>
      </c>
      <c r="F8437">
        <v>0</v>
      </c>
      <c r="G8437">
        <v>0</v>
      </c>
      <c r="H8437">
        <v>0</v>
      </c>
      <c r="I8437">
        <v>0</v>
      </c>
      <c r="J8437">
        <v>0</v>
      </c>
      <c r="K8437">
        <v>0</v>
      </c>
      <c r="L8437">
        <v>0</v>
      </c>
      <c r="M8437">
        <v>0</v>
      </c>
      <c r="N8437">
        <v>0</v>
      </c>
      <c r="O8437">
        <v>0</v>
      </c>
      <c r="P8437">
        <v>0</v>
      </c>
      <c r="Q8437">
        <v>0</v>
      </c>
      <c r="R8437">
        <v>0</v>
      </c>
      <c r="S8437">
        <v>0</v>
      </c>
      <c r="T8437">
        <v>0</v>
      </c>
      <c r="U8437">
        <v>0</v>
      </c>
      <c r="V8437">
        <v>0</v>
      </c>
      <c r="W8437">
        <v>0</v>
      </c>
      <c r="X8437">
        <v>0</v>
      </c>
      <c r="Y8437">
        <v>0</v>
      </c>
      <c r="Z8437">
        <v>0</v>
      </c>
      <c r="AA8437">
        <v>0</v>
      </c>
      <c r="AB8437">
        <v>0</v>
      </c>
      <c r="AC8437">
        <v>0</v>
      </c>
    </row>
    <row r="8438" spans="1:29">
      <c r="A8438" t="s">
        <v>17448</v>
      </c>
      <c r="B8438" t="s">
        <v>19</v>
      </c>
      <c r="C8438">
        <v>0</v>
      </c>
      <c r="D8438">
        <v>0</v>
      </c>
      <c r="E8438">
        <v>0</v>
      </c>
      <c r="F8438">
        <v>0</v>
      </c>
      <c r="G8438">
        <v>0</v>
      </c>
      <c r="H8438">
        <v>0</v>
      </c>
      <c r="I8438">
        <v>0</v>
      </c>
      <c r="J8438">
        <v>0</v>
      </c>
      <c r="K8438">
        <v>0</v>
      </c>
      <c r="L8438">
        <v>0</v>
      </c>
      <c r="M8438">
        <v>0</v>
      </c>
      <c r="N8438">
        <v>0</v>
      </c>
      <c r="O8438">
        <v>0</v>
      </c>
      <c r="P8438">
        <v>0</v>
      </c>
      <c r="Q8438">
        <v>0</v>
      </c>
      <c r="R8438">
        <v>0</v>
      </c>
      <c r="S8438">
        <v>0</v>
      </c>
      <c r="T8438">
        <v>0</v>
      </c>
      <c r="U8438">
        <v>0</v>
      </c>
      <c r="V8438">
        <v>0</v>
      </c>
      <c r="W8438">
        <v>0</v>
      </c>
      <c r="X8438">
        <v>0</v>
      </c>
      <c r="Y8438">
        <v>0</v>
      </c>
      <c r="Z8438">
        <v>0</v>
      </c>
      <c r="AA8438">
        <v>0</v>
      </c>
      <c r="AB8438">
        <v>0</v>
      </c>
      <c r="AC8438">
        <v>0</v>
      </c>
    </row>
    <row r="8439" spans="1:29">
      <c r="A8439" t="s">
        <v>17449</v>
      </c>
      <c r="B8439" t="s">
        <v>19</v>
      </c>
      <c r="C8439">
        <v>0</v>
      </c>
      <c r="D8439">
        <v>0</v>
      </c>
      <c r="E8439">
        <v>0</v>
      </c>
      <c r="F8439">
        <v>0</v>
      </c>
      <c r="G8439">
        <v>0</v>
      </c>
      <c r="H8439">
        <v>0</v>
      </c>
      <c r="I8439">
        <v>0</v>
      </c>
      <c r="J8439">
        <v>0</v>
      </c>
      <c r="K8439">
        <v>0</v>
      </c>
      <c r="L8439">
        <v>0</v>
      </c>
      <c r="M8439">
        <v>0</v>
      </c>
      <c r="N8439">
        <v>0</v>
      </c>
      <c r="O8439">
        <v>0</v>
      </c>
      <c r="P8439">
        <v>0</v>
      </c>
      <c r="Q8439">
        <v>0</v>
      </c>
      <c r="R8439">
        <v>0</v>
      </c>
      <c r="S8439">
        <v>0</v>
      </c>
      <c r="T8439">
        <v>0</v>
      </c>
      <c r="U8439">
        <v>0</v>
      </c>
      <c r="V8439">
        <v>0</v>
      </c>
      <c r="W8439">
        <v>0</v>
      </c>
      <c r="X8439">
        <v>0</v>
      </c>
      <c r="Y8439">
        <v>0</v>
      </c>
      <c r="Z8439">
        <v>0</v>
      </c>
      <c r="AA8439">
        <v>0</v>
      </c>
      <c r="AB8439">
        <v>0</v>
      </c>
      <c r="AC8439">
        <v>0</v>
      </c>
    </row>
    <row r="8440" spans="1:29">
      <c r="A8440" t="s">
        <v>17450</v>
      </c>
      <c r="B8440" t="s">
        <v>19</v>
      </c>
      <c r="C8440">
        <v>0</v>
      </c>
      <c r="D8440">
        <v>0</v>
      </c>
      <c r="E8440">
        <v>0</v>
      </c>
      <c r="F8440">
        <v>0</v>
      </c>
      <c r="G8440">
        <v>0</v>
      </c>
      <c r="H8440">
        <v>0</v>
      </c>
      <c r="I8440">
        <v>0</v>
      </c>
      <c r="J8440">
        <v>0</v>
      </c>
      <c r="K8440">
        <v>0</v>
      </c>
      <c r="L8440">
        <v>0</v>
      </c>
      <c r="M8440">
        <v>0</v>
      </c>
      <c r="N8440">
        <v>0</v>
      </c>
      <c r="O8440">
        <v>0</v>
      </c>
      <c r="P8440">
        <v>0</v>
      </c>
      <c r="Q8440">
        <v>0</v>
      </c>
      <c r="R8440">
        <v>0</v>
      </c>
      <c r="S8440">
        <v>0</v>
      </c>
      <c r="T8440">
        <v>0</v>
      </c>
      <c r="U8440">
        <v>0</v>
      </c>
      <c r="V8440">
        <v>0</v>
      </c>
      <c r="W8440">
        <v>0</v>
      </c>
      <c r="X8440">
        <v>0</v>
      </c>
      <c r="Y8440">
        <v>0</v>
      </c>
      <c r="Z8440">
        <v>0</v>
      </c>
      <c r="AA8440">
        <v>0</v>
      </c>
      <c r="AB8440">
        <v>0</v>
      </c>
      <c r="AC8440">
        <v>0</v>
      </c>
    </row>
    <row r="8441" spans="1:29">
      <c r="A8441" t="s">
        <v>17451</v>
      </c>
      <c r="B8441" t="s">
        <v>19</v>
      </c>
      <c r="C8441">
        <v>0</v>
      </c>
      <c r="D8441">
        <v>0</v>
      </c>
      <c r="E8441">
        <v>0</v>
      </c>
      <c r="F8441">
        <v>0</v>
      </c>
      <c r="G8441">
        <v>0</v>
      </c>
      <c r="H8441">
        <v>0</v>
      </c>
      <c r="I8441">
        <v>0</v>
      </c>
      <c r="J8441">
        <v>0</v>
      </c>
      <c r="K8441">
        <v>0</v>
      </c>
      <c r="L8441">
        <v>0</v>
      </c>
      <c r="M8441">
        <v>0</v>
      </c>
      <c r="N8441">
        <v>0</v>
      </c>
      <c r="O8441">
        <v>0</v>
      </c>
      <c r="P8441">
        <v>0</v>
      </c>
      <c r="Q8441">
        <v>0</v>
      </c>
      <c r="R8441">
        <v>0</v>
      </c>
      <c r="S8441">
        <v>0</v>
      </c>
      <c r="T8441">
        <v>0</v>
      </c>
      <c r="U8441">
        <v>0</v>
      </c>
      <c r="V8441">
        <v>0</v>
      </c>
      <c r="W8441">
        <v>0</v>
      </c>
      <c r="X8441">
        <v>0</v>
      </c>
      <c r="Y8441">
        <v>0</v>
      </c>
      <c r="Z8441">
        <v>0</v>
      </c>
      <c r="AA8441">
        <v>0</v>
      </c>
      <c r="AB8441">
        <v>0</v>
      </c>
      <c r="AC8441">
        <v>0</v>
      </c>
    </row>
    <row r="8442" spans="1:29">
      <c r="A8442" t="s">
        <v>17452</v>
      </c>
      <c r="B8442" t="s">
        <v>19</v>
      </c>
      <c r="C8442">
        <v>0</v>
      </c>
      <c r="D8442">
        <v>0</v>
      </c>
      <c r="E8442">
        <v>0</v>
      </c>
      <c r="F8442">
        <v>0</v>
      </c>
      <c r="G8442">
        <v>0</v>
      </c>
      <c r="H8442">
        <v>0</v>
      </c>
      <c r="I8442">
        <v>0</v>
      </c>
      <c r="J8442">
        <v>0</v>
      </c>
      <c r="K8442">
        <v>0</v>
      </c>
      <c r="L8442">
        <v>0</v>
      </c>
      <c r="M8442">
        <v>0</v>
      </c>
      <c r="N8442">
        <v>0</v>
      </c>
      <c r="O8442">
        <v>0</v>
      </c>
      <c r="P8442">
        <v>0</v>
      </c>
      <c r="Q8442">
        <v>0</v>
      </c>
      <c r="R8442">
        <v>0</v>
      </c>
      <c r="S8442">
        <v>0</v>
      </c>
      <c r="T8442">
        <v>0</v>
      </c>
      <c r="U8442">
        <v>0</v>
      </c>
      <c r="V8442">
        <v>0</v>
      </c>
      <c r="W8442">
        <v>0</v>
      </c>
      <c r="X8442">
        <v>0</v>
      </c>
      <c r="Y8442">
        <v>0</v>
      </c>
      <c r="Z8442">
        <v>0</v>
      </c>
      <c r="AA8442">
        <v>0</v>
      </c>
      <c r="AB8442">
        <v>0</v>
      </c>
      <c r="AC8442">
        <v>0</v>
      </c>
    </row>
    <row r="8443" spans="1:29">
      <c r="A8443" t="s">
        <v>17453</v>
      </c>
      <c r="B8443" t="s">
        <v>19</v>
      </c>
      <c r="C8443">
        <v>0</v>
      </c>
      <c r="D8443">
        <v>0</v>
      </c>
      <c r="E8443">
        <v>0</v>
      </c>
      <c r="F8443">
        <v>0</v>
      </c>
      <c r="G8443">
        <v>0</v>
      </c>
      <c r="H8443">
        <v>0</v>
      </c>
      <c r="I8443">
        <v>0</v>
      </c>
      <c r="J8443">
        <v>0</v>
      </c>
      <c r="K8443">
        <v>0</v>
      </c>
      <c r="L8443">
        <v>0</v>
      </c>
      <c r="M8443">
        <v>0</v>
      </c>
      <c r="N8443">
        <v>0</v>
      </c>
      <c r="O8443">
        <v>0</v>
      </c>
      <c r="P8443">
        <v>0</v>
      </c>
      <c r="Q8443">
        <v>0</v>
      </c>
      <c r="R8443">
        <v>0</v>
      </c>
      <c r="S8443">
        <v>0</v>
      </c>
      <c r="T8443">
        <v>0</v>
      </c>
      <c r="U8443">
        <v>0</v>
      </c>
      <c r="V8443">
        <v>0</v>
      </c>
      <c r="W8443">
        <v>0</v>
      </c>
      <c r="X8443">
        <v>0</v>
      </c>
      <c r="Y8443">
        <v>0</v>
      </c>
      <c r="Z8443">
        <v>0</v>
      </c>
      <c r="AA8443">
        <v>0</v>
      </c>
      <c r="AB8443">
        <v>0</v>
      </c>
      <c r="AC8443">
        <v>0</v>
      </c>
    </row>
    <row r="8444" spans="1:29">
      <c r="A8444" t="s">
        <v>17454</v>
      </c>
      <c r="B8444" t="s">
        <v>19</v>
      </c>
      <c r="C8444">
        <v>0</v>
      </c>
      <c r="D8444">
        <v>0</v>
      </c>
      <c r="E8444">
        <v>0</v>
      </c>
      <c r="F8444">
        <v>0</v>
      </c>
      <c r="G8444">
        <v>0</v>
      </c>
      <c r="H8444">
        <v>0</v>
      </c>
      <c r="I8444">
        <v>0</v>
      </c>
      <c r="J8444">
        <v>0</v>
      </c>
      <c r="K8444">
        <v>0</v>
      </c>
      <c r="L8444">
        <v>0</v>
      </c>
      <c r="M8444">
        <v>0</v>
      </c>
      <c r="N8444">
        <v>0</v>
      </c>
      <c r="O8444">
        <v>0</v>
      </c>
      <c r="P8444">
        <v>0</v>
      </c>
      <c r="Q8444">
        <v>0</v>
      </c>
      <c r="R8444">
        <v>0</v>
      </c>
      <c r="S8444">
        <v>0</v>
      </c>
      <c r="T8444">
        <v>0</v>
      </c>
      <c r="U8444">
        <v>0</v>
      </c>
      <c r="V8444">
        <v>0</v>
      </c>
      <c r="W8444">
        <v>0</v>
      </c>
      <c r="X8444">
        <v>0</v>
      </c>
      <c r="Y8444">
        <v>0</v>
      </c>
      <c r="Z8444">
        <v>0</v>
      </c>
      <c r="AA8444">
        <v>0</v>
      </c>
      <c r="AB8444">
        <v>0</v>
      </c>
      <c r="AC8444">
        <v>0</v>
      </c>
    </row>
    <row r="8445" spans="1:29">
      <c r="A8445" t="s">
        <v>17455</v>
      </c>
      <c r="B8445" t="s">
        <v>19</v>
      </c>
      <c r="C8445">
        <v>0</v>
      </c>
      <c r="D8445">
        <v>0</v>
      </c>
      <c r="E8445">
        <v>0</v>
      </c>
      <c r="F8445">
        <v>0</v>
      </c>
      <c r="G8445">
        <v>0</v>
      </c>
      <c r="H8445">
        <v>0</v>
      </c>
      <c r="I8445">
        <v>0</v>
      </c>
      <c r="J8445">
        <v>0</v>
      </c>
      <c r="K8445">
        <v>0</v>
      </c>
      <c r="L8445">
        <v>0</v>
      </c>
      <c r="M8445">
        <v>0</v>
      </c>
      <c r="N8445">
        <v>0</v>
      </c>
      <c r="O8445">
        <v>0</v>
      </c>
      <c r="P8445">
        <v>0</v>
      </c>
      <c r="Q8445">
        <v>0</v>
      </c>
      <c r="R8445">
        <v>0</v>
      </c>
      <c r="S8445">
        <v>0</v>
      </c>
      <c r="T8445">
        <v>0</v>
      </c>
      <c r="U8445">
        <v>0</v>
      </c>
      <c r="V8445">
        <v>0</v>
      </c>
      <c r="W8445">
        <v>0</v>
      </c>
      <c r="X8445">
        <v>0</v>
      </c>
      <c r="Y8445">
        <v>0</v>
      </c>
      <c r="Z8445">
        <v>0</v>
      </c>
      <c r="AA8445">
        <v>0</v>
      </c>
      <c r="AB8445">
        <v>0</v>
      </c>
      <c r="AC8445">
        <v>0</v>
      </c>
    </row>
    <row r="8446" spans="1:29">
      <c r="A8446" t="s">
        <v>17456</v>
      </c>
      <c r="B8446" t="s">
        <v>19</v>
      </c>
      <c r="C8446">
        <v>0</v>
      </c>
      <c r="D8446">
        <v>0</v>
      </c>
      <c r="E8446">
        <v>0</v>
      </c>
      <c r="F8446">
        <v>0</v>
      </c>
      <c r="G8446">
        <v>0</v>
      </c>
      <c r="H8446">
        <v>0</v>
      </c>
      <c r="I8446">
        <v>0</v>
      </c>
      <c r="J8446">
        <v>0</v>
      </c>
      <c r="K8446">
        <v>0</v>
      </c>
      <c r="L8446">
        <v>0</v>
      </c>
      <c r="M8446">
        <v>0</v>
      </c>
      <c r="N8446">
        <v>0</v>
      </c>
      <c r="O8446">
        <v>0</v>
      </c>
      <c r="P8446">
        <v>0</v>
      </c>
      <c r="Q8446">
        <v>0</v>
      </c>
      <c r="R8446">
        <v>0</v>
      </c>
      <c r="S8446">
        <v>0</v>
      </c>
      <c r="T8446">
        <v>0</v>
      </c>
      <c r="U8446">
        <v>0</v>
      </c>
      <c r="V8446">
        <v>0</v>
      </c>
      <c r="W8446">
        <v>0</v>
      </c>
      <c r="X8446">
        <v>0</v>
      </c>
      <c r="Y8446">
        <v>0</v>
      </c>
      <c r="Z8446">
        <v>0</v>
      </c>
      <c r="AA8446">
        <v>0</v>
      </c>
      <c r="AB8446">
        <v>0</v>
      </c>
      <c r="AC8446">
        <v>0</v>
      </c>
    </row>
    <row r="8447" spans="1:29">
      <c r="A8447" t="s">
        <v>17457</v>
      </c>
      <c r="B8447" t="s">
        <v>19</v>
      </c>
      <c r="C8447">
        <v>0</v>
      </c>
      <c r="D8447">
        <v>0</v>
      </c>
      <c r="E8447">
        <v>0</v>
      </c>
      <c r="F8447">
        <v>0</v>
      </c>
      <c r="G8447">
        <v>0</v>
      </c>
      <c r="H8447">
        <v>0</v>
      </c>
      <c r="I8447">
        <v>0</v>
      </c>
      <c r="J8447">
        <v>0</v>
      </c>
      <c r="K8447">
        <v>0</v>
      </c>
      <c r="L8447">
        <v>0</v>
      </c>
      <c r="M8447">
        <v>0</v>
      </c>
      <c r="N8447">
        <v>0</v>
      </c>
      <c r="O8447">
        <v>0</v>
      </c>
      <c r="P8447">
        <v>0</v>
      </c>
      <c r="Q8447">
        <v>0</v>
      </c>
      <c r="R8447">
        <v>0</v>
      </c>
      <c r="S8447">
        <v>0</v>
      </c>
      <c r="T8447">
        <v>0</v>
      </c>
      <c r="U8447">
        <v>0</v>
      </c>
      <c r="V8447">
        <v>0</v>
      </c>
      <c r="W8447">
        <v>0</v>
      </c>
      <c r="X8447">
        <v>0</v>
      </c>
      <c r="Y8447">
        <v>0</v>
      </c>
      <c r="Z8447">
        <v>0</v>
      </c>
      <c r="AA8447">
        <v>0</v>
      </c>
      <c r="AB8447">
        <v>0</v>
      </c>
      <c r="AC8447">
        <v>0</v>
      </c>
    </row>
    <row r="8448" spans="1:29">
      <c r="A8448" t="s">
        <v>17458</v>
      </c>
      <c r="B8448" t="s">
        <v>19</v>
      </c>
      <c r="C8448">
        <v>0</v>
      </c>
      <c r="D8448">
        <v>0</v>
      </c>
      <c r="E8448">
        <v>0</v>
      </c>
      <c r="F8448">
        <v>0</v>
      </c>
      <c r="G8448">
        <v>0</v>
      </c>
      <c r="H8448">
        <v>0</v>
      </c>
      <c r="I8448">
        <v>0</v>
      </c>
      <c r="J8448">
        <v>0</v>
      </c>
      <c r="K8448">
        <v>0</v>
      </c>
      <c r="L8448">
        <v>0</v>
      </c>
      <c r="M8448">
        <v>0</v>
      </c>
      <c r="N8448">
        <v>0</v>
      </c>
      <c r="O8448">
        <v>0</v>
      </c>
      <c r="P8448">
        <v>0</v>
      </c>
      <c r="Q8448">
        <v>0</v>
      </c>
      <c r="R8448">
        <v>0</v>
      </c>
      <c r="S8448">
        <v>0</v>
      </c>
      <c r="T8448">
        <v>0</v>
      </c>
      <c r="U8448">
        <v>0</v>
      </c>
      <c r="V8448">
        <v>0</v>
      </c>
      <c r="W8448">
        <v>0</v>
      </c>
      <c r="X8448">
        <v>0</v>
      </c>
      <c r="Y8448">
        <v>0</v>
      </c>
      <c r="Z8448">
        <v>0</v>
      </c>
      <c r="AA8448">
        <v>0</v>
      </c>
      <c r="AB8448">
        <v>0</v>
      </c>
      <c r="AC8448">
        <v>0</v>
      </c>
    </row>
    <row r="8449" spans="1:29">
      <c r="A8449" t="s">
        <v>17459</v>
      </c>
      <c r="B8449" t="s">
        <v>19</v>
      </c>
      <c r="C8449">
        <v>0</v>
      </c>
      <c r="D8449">
        <v>0</v>
      </c>
      <c r="E8449">
        <v>0</v>
      </c>
      <c r="F8449">
        <v>0</v>
      </c>
      <c r="G8449">
        <v>0</v>
      </c>
      <c r="H8449">
        <v>0</v>
      </c>
      <c r="I8449">
        <v>0</v>
      </c>
      <c r="J8449">
        <v>0</v>
      </c>
      <c r="K8449">
        <v>0</v>
      </c>
      <c r="L8449">
        <v>0</v>
      </c>
      <c r="M8449">
        <v>0</v>
      </c>
      <c r="N8449">
        <v>0</v>
      </c>
      <c r="O8449">
        <v>0</v>
      </c>
      <c r="P8449">
        <v>0</v>
      </c>
      <c r="Q8449">
        <v>0</v>
      </c>
      <c r="R8449">
        <v>0</v>
      </c>
      <c r="S8449">
        <v>0</v>
      </c>
      <c r="T8449">
        <v>0</v>
      </c>
      <c r="U8449">
        <v>0</v>
      </c>
      <c r="V8449">
        <v>0</v>
      </c>
      <c r="W8449">
        <v>0</v>
      </c>
      <c r="X8449">
        <v>0</v>
      </c>
      <c r="Y8449">
        <v>0</v>
      </c>
      <c r="Z8449">
        <v>0</v>
      </c>
      <c r="AA8449">
        <v>0</v>
      </c>
      <c r="AB8449">
        <v>0</v>
      </c>
      <c r="AC8449">
        <v>0</v>
      </c>
    </row>
    <row r="8450" spans="1:29">
      <c r="A8450" t="s">
        <v>17460</v>
      </c>
      <c r="B8450" t="s">
        <v>19</v>
      </c>
      <c r="C8450">
        <v>0</v>
      </c>
      <c r="D8450">
        <v>0</v>
      </c>
      <c r="E8450">
        <v>0</v>
      </c>
      <c r="F8450">
        <v>0</v>
      </c>
      <c r="G8450">
        <v>0</v>
      </c>
      <c r="H8450">
        <v>0</v>
      </c>
      <c r="I8450">
        <v>0</v>
      </c>
      <c r="J8450">
        <v>0</v>
      </c>
      <c r="K8450">
        <v>0</v>
      </c>
      <c r="L8450">
        <v>0</v>
      </c>
      <c r="M8450">
        <v>0</v>
      </c>
      <c r="N8450">
        <v>0</v>
      </c>
      <c r="O8450">
        <v>0</v>
      </c>
      <c r="P8450">
        <v>0</v>
      </c>
      <c r="Q8450">
        <v>0</v>
      </c>
      <c r="R8450">
        <v>0</v>
      </c>
      <c r="S8450">
        <v>0</v>
      </c>
      <c r="T8450">
        <v>0</v>
      </c>
      <c r="U8450">
        <v>0</v>
      </c>
      <c r="V8450">
        <v>0</v>
      </c>
      <c r="W8450">
        <v>0</v>
      </c>
      <c r="X8450">
        <v>0</v>
      </c>
      <c r="Y8450">
        <v>0</v>
      </c>
      <c r="Z8450">
        <v>0</v>
      </c>
      <c r="AA8450">
        <v>0</v>
      </c>
      <c r="AB8450">
        <v>0</v>
      </c>
      <c r="AC8450">
        <v>0</v>
      </c>
    </row>
    <row r="8451" spans="1:29">
      <c r="A8451" t="s">
        <v>17461</v>
      </c>
      <c r="B8451" t="s">
        <v>19</v>
      </c>
      <c r="C8451">
        <v>0</v>
      </c>
      <c r="D8451">
        <v>0</v>
      </c>
      <c r="E8451">
        <v>0</v>
      </c>
      <c r="F8451">
        <v>0</v>
      </c>
      <c r="G8451">
        <v>0</v>
      </c>
      <c r="H8451">
        <v>0</v>
      </c>
      <c r="I8451">
        <v>0</v>
      </c>
      <c r="J8451">
        <v>0</v>
      </c>
      <c r="K8451">
        <v>0</v>
      </c>
      <c r="L8451">
        <v>0</v>
      </c>
      <c r="M8451">
        <v>0</v>
      </c>
      <c r="N8451">
        <v>0</v>
      </c>
      <c r="O8451">
        <v>0</v>
      </c>
      <c r="P8451">
        <v>0</v>
      </c>
      <c r="Q8451">
        <v>0</v>
      </c>
      <c r="R8451">
        <v>0</v>
      </c>
      <c r="S8451">
        <v>0</v>
      </c>
      <c r="T8451">
        <v>0</v>
      </c>
      <c r="U8451">
        <v>0</v>
      </c>
      <c r="V8451">
        <v>0</v>
      </c>
      <c r="W8451">
        <v>0</v>
      </c>
      <c r="X8451">
        <v>0</v>
      </c>
      <c r="Y8451">
        <v>0</v>
      </c>
      <c r="Z8451">
        <v>0</v>
      </c>
      <c r="AA8451">
        <v>0</v>
      </c>
      <c r="AB8451">
        <v>0</v>
      </c>
      <c r="AC8451">
        <v>0</v>
      </c>
    </row>
    <row r="8452" spans="1:29">
      <c r="A8452" t="s">
        <v>17462</v>
      </c>
      <c r="B8452" t="s">
        <v>19</v>
      </c>
      <c r="C8452">
        <v>0</v>
      </c>
      <c r="D8452">
        <v>0</v>
      </c>
      <c r="E8452">
        <v>0</v>
      </c>
      <c r="F8452">
        <v>0</v>
      </c>
      <c r="G8452">
        <v>0</v>
      </c>
      <c r="H8452">
        <v>0</v>
      </c>
      <c r="I8452">
        <v>0</v>
      </c>
      <c r="J8452">
        <v>0</v>
      </c>
      <c r="K8452">
        <v>0</v>
      </c>
      <c r="L8452">
        <v>0</v>
      </c>
      <c r="M8452">
        <v>0</v>
      </c>
      <c r="N8452">
        <v>0</v>
      </c>
      <c r="O8452">
        <v>0</v>
      </c>
      <c r="P8452">
        <v>0</v>
      </c>
      <c r="Q8452">
        <v>0</v>
      </c>
      <c r="R8452">
        <v>0</v>
      </c>
      <c r="S8452">
        <v>0</v>
      </c>
      <c r="T8452">
        <v>0</v>
      </c>
      <c r="U8452">
        <v>0</v>
      </c>
      <c r="V8452">
        <v>0</v>
      </c>
      <c r="W8452">
        <v>0</v>
      </c>
      <c r="X8452">
        <v>0</v>
      </c>
      <c r="Y8452">
        <v>0</v>
      </c>
      <c r="Z8452">
        <v>0</v>
      </c>
      <c r="AA8452">
        <v>0</v>
      </c>
      <c r="AB8452">
        <v>0</v>
      </c>
      <c r="AC8452">
        <v>0</v>
      </c>
    </row>
    <row r="8453" spans="1:29">
      <c r="A8453" t="s">
        <v>17463</v>
      </c>
      <c r="B8453" t="s">
        <v>19</v>
      </c>
      <c r="C8453">
        <v>0</v>
      </c>
      <c r="D8453">
        <v>0</v>
      </c>
      <c r="E8453">
        <v>0</v>
      </c>
      <c r="F8453">
        <v>0</v>
      </c>
      <c r="G8453">
        <v>0</v>
      </c>
      <c r="H8453">
        <v>0</v>
      </c>
      <c r="I8453">
        <v>0</v>
      </c>
      <c r="J8453">
        <v>0</v>
      </c>
      <c r="K8453">
        <v>0</v>
      </c>
      <c r="L8453">
        <v>0</v>
      </c>
      <c r="M8453">
        <v>0</v>
      </c>
      <c r="N8453">
        <v>0</v>
      </c>
      <c r="O8453">
        <v>0</v>
      </c>
      <c r="P8453">
        <v>0</v>
      </c>
      <c r="Q8453">
        <v>0</v>
      </c>
      <c r="R8453">
        <v>0</v>
      </c>
      <c r="S8453">
        <v>0</v>
      </c>
      <c r="T8453">
        <v>0</v>
      </c>
      <c r="U8453">
        <v>0</v>
      </c>
      <c r="V8453">
        <v>0</v>
      </c>
      <c r="W8453">
        <v>0</v>
      </c>
      <c r="X8453">
        <v>0</v>
      </c>
      <c r="Y8453">
        <v>0</v>
      </c>
      <c r="Z8453">
        <v>0</v>
      </c>
      <c r="AA8453">
        <v>0</v>
      </c>
      <c r="AB8453">
        <v>0</v>
      </c>
      <c r="AC8453">
        <v>0</v>
      </c>
    </row>
    <row r="8454" spans="1:29">
      <c r="A8454" t="s">
        <v>17464</v>
      </c>
      <c r="B8454" t="s">
        <v>19</v>
      </c>
      <c r="C8454">
        <v>0</v>
      </c>
      <c r="D8454">
        <v>0</v>
      </c>
      <c r="E8454">
        <v>0</v>
      </c>
      <c r="F8454">
        <v>0</v>
      </c>
      <c r="G8454">
        <v>0</v>
      </c>
      <c r="H8454">
        <v>0</v>
      </c>
      <c r="I8454">
        <v>0</v>
      </c>
      <c r="J8454">
        <v>0</v>
      </c>
      <c r="K8454">
        <v>0</v>
      </c>
      <c r="L8454">
        <v>0</v>
      </c>
      <c r="M8454">
        <v>0</v>
      </c>
      <c r="N8454">
        <v>0</v>
      </c>
      <c r="O8454">
        <v>0</v>
      </c>
      <c r="P8454">
        <v>0</v>
      </c>
      <c r="Q8454">
        <v>0</v>
      </c>
      <c r="R8454">
        <v>0</v>
      </c>
      <c r="S8454">
        <v>0</v>
      </c>
      <c r="T8454">
        <v>0</v>
      </c>
      <c r="U8454">
        <v>0</v>
      </c>
      <c r="V8454">
        <v>0</v>
      </c>
      <c r="W8454">
        <v>0</v>
      </c>
      <c r="X8454">
        <v>0</v>
      </c>
      <c r="Y8454">
        <v>0</v>
      </c>
      <c r="Z8454">
        <v>0</v>
      </c>
      <c r="AA8454">
        <v>0</v>
      </c>
      <c r="AB8454">
        <v>0</v>
      </c>
      <c r="AC8454">
        <v>0</v>
      </c>
    </row>
    <row r="8455" spans="1:29">
      <c r="A8455" t="s">
        <v>17465</v>
      </c>
      <c r="B8455" t="s">
        <v>19</v>
      </c>
      <c r="C8455">
        <v>0</v>
      </c>
      <c r="D8455">
        <v>0</v>
      </c>
      <c r="E8455">
        <v>0</v>
      </c>
      <c r="F8455">
        <v>0</v>
      </c>
      <c r="G8455">
        <v>0</v>
      </c>
      <c r="H8455">
        <v>0</v>
      </c>
      <c r="I8455">
        <v>0</v>
      </c>
      <c r="J8455">
        <v>0</v>
      </c>
      <c r="K8455">
        <v>0</v>
      </c>
      <c r="L8455">
        <v>0</v>
      </c>
      <c r="M8455">
        <v>0</v>
      </c>
      <c r="N8455">
        <v>0</v>
      </c>
      <c r="O8455">
        <v>0</v>
      </c>
      <c r="P8455">
        <v>0</v>
      </c>
      <c r="Q8455">
        <v>0</v>
      </c>
      <c r="R8455">
        <v>0</v>
      </c>
      <c r="S8455">
        <v>0</v>
      </c>
      <c r="T8455">
        <v>0</v>
      </c>
      <c r="U8455">
        <v>0</v>
      </c>
      <c r="V8455">
        <v>0</v>
      </c>
      <c r="W8455">
        <v>0</v>
      </c>
      <c r="X8455">
        <v>0</v>
      </c>
      <c r="Y8455">
        <v>0</v>
      </c>
      <c r="Z8455">
        <v>0</v>
      </c>
      <c r="AA8455">
        <v>0</v>
      </c>
      <c r="AB8455">
        <v>0</v>
      </c>
      <c r="AC8455">
        <v>0</v>
      </c>
    </row>
    <row r="8456" spans="1:29">
      <c r="A8456" t="s">
        <v>17466</v>
      </c>
      <c r="B8456" t="s">
        <v>19</v>
      </c>
      <c r="C8456">
        <v>0</v>
      </c>
      <c r="D8456">
        <v>0</v>
      </c>
      <c r="E8456">
        <v>0</v>
      </c>
      <c r="F8456">
        <v>0</v>
      </c>
      <c r="G8456">
        <v>0</v>
      </c>
      <c r="H8456">
        <v>0</v>
      </c>
      <c r="I8456">
        <v>0</v>
      </c>
      <c r="J8456">
        <v>0</v>
      </c>
      <c r="K8456">
        <v>0</v>
      </c>
      <c r="L8456">
        <v>0</v>
      </c>
      <c r="M8456">
        <v>0</v>
      </c>
      <c r="N8456">
        <v>0</v>
      </c>
      <c r="O8456">
        <v>0</v>
      </c>
      <c r="P8456">
        <v>0</v>
      </c>
      <c r="Q8456">
        <v>0</v>
      </c>
      <c r="R8456">
        <v>0</v>
      </c>
      <c r="S8456">
        <v>0</v>
      </c>
      <c r="T8456">
        <v>0</v>
      </c>
      <c r="U8456">
        <v>0</v>
      </c>
      <c r="V8456">
        <v>0</v>
      </c>
      <c r="W8456">
        <v>0</v>
      </c>
      <c r="X8456">
        <v>0</v>
      </c>
      <c r="Y8456">
        <v>0</v>
      </c>
      <c r="Z8456">
        <v>0</v>
      </c>
      <c r="AA8456">
        <v>0</v>
      </c>
      <c r="AB8456">
        <v>0</v>
      </c>
      <c r="AC8456">
        <v>0</v>
      </c>
    </row>
    <row r="8457" spans="1:29">
      <c r="A8457" t="s">
        <v>17467</v>
      </c>
      <c r="B8457" t="s">
        <v>19</v>
      </c>
      <c r="C8457">
        <v>0</v>
      </c>
      <c r="D8457">
        <v>0</v>
      </c>
      <c r="E8457">
        <v>0</v>
      </c>
      <c r="F8457">
        <v>0</v>
      </c>
      <c r="G8457">
        <v>0</v>
      </c>
      <c r="H8457">
        <v>0</v>
      </c>
      <c r="I8457">
        <v>0</v>
      </c>
      <c r="J8457">
        <v>0</v>
      </c>
      <c r="K8457">
        <v>0</v>
      </c>
      <c r="L8457">
        <v>0</v>
      </c>
      <c r="M8457">
        <v>0</v>
      </c>
      <c r="N8457">
        <v>0</v>
      </c>
      <c r="O8457">
        <v>0</v>
      </c>
      <c r="P8457">
        <v>0</v>
      </c>
      <c r="Q8457">
        <v>0</v>
      </c>
      <c r="R8457">
        <v>0</v>
      </c>
      <c r="S8457">
        <v>0</v>
      </c>
      <c r="T8457">
        <v>0</v>
      </c>
      <c r="U8457">
        <v>0</v>
      </c>
      <c r="V8457">
        <v>0</v>
      </c>
      <c r="W8457">
        <v>0</v>
      </c>
      <c r="X8457">
        <v>0</v>
      </c>
      <c r="Y8457">
        <v>0</v>
      </c>
      <c r="Z8457">
        <v>0</v>
      </c>
      <c r="AA8457">
        <v>0</v>
      </c>
      <c r="AB8457">
        <v>0</v>
      </c>
      <c r="AC8457">
        <v>0</v>
      </c>
    </row>
    <row r="8458" spans="1:29">
      <c r="A8458" t="s">
        <v>17468</v>
      </c>
      <c r="B8458" t="s">
        <v>19</v>
      </c>
      <c r="C8458">
        <v>0</v>
      </c>
      <c r="D8458">
        <v>0</v>
      </c>
      <c r="E8458">
        <v>0</v>
      </c>
      <c r="F8458">
        <v>0</v>
      </c>
      <c r="G8458">
        <v>0</v>
      </c>
      <c r="H8458">
        <v>0</v>
      </c>
      <c r="I8458">
        <v>0</v>
      </c>
      <c r="J8458">
        <v>0</v>
      </c>
      <c r="K8458">
        <v>0</v>
      </c>
      <c r="L8458">
        <v>0</v>
      </c>
      <c r="M8458">
        <v>0</v>
      </c>
      <c r="N8458">
        <v>0</v>
      </c>
      <c r="O8458">
        <v>0</v>
      </c>
      <c r="P8458">
        <v>0</v>
      </c>
      <c r="Q8458">
        <v>0</v>
      </c>
      <c r="R8458">
        <v>0</v>
      </c>
      <c r="S8458">
        <v>0</v>
      </c>
      <c r="T8458">
        <v>0</v>
      </c>
      <c r="U8458">
        <v>0</v>
      </c>
      <c r="V8458">
        <v>0</v>
      </c>
      <c r="W8458">
        <v>0</v>
      </c>
      <c r="X8458">
        <v>0</v>
      </c>
      <c r="Y8458">
        <v>0</v>
      </c>
      <c r="Z8458">
        <v>0</v>
      </c>
      <c r="AA8458">
        <v>0</v>
      </c>
      <c r="AB8458">
        <v>0</v>
      </c>
      <c r="AC8458">
        <v>0</v>
      </c>
    </row>
    <row r="8459" spans="1:29">
      <c r="A8459" t="s">
        <v>17469</v>
      </c>
      <c r="B8459" t="s">
        <v>19</v>
      </c>
      <c r="C8459">
        <v>0</v>
      </c>
      <c r="D8459">
        <v>0</v>
      </c>
      <c r="E8459">
        <v>0</v>
      </c>
      <c r="F8459">
        <v>0</v>
      </c>
      <c r="G8459">
        <v>0</v>
      </c>
      <c r="H8459">
        <v>0</v>
      </c>
      <c r="I8459">
        <v>0</v>
      </c>
      <c r="J8459">
        <v>0</v>
      </c>
      <c r="K8459">
        <v>0</v>
      </c>
      <c r="L8459">
        <v>0</v>
      </c>
      <c r="M8459">
        <v>0</v>
      </c>
      <c r="N8459">
        <v>0</v>
      </c>
      <c r="O8459">
        <v>0</v>
      </c>
      <c r="P8459">
        <v>0</v>
      </c>
      <c r="Q8459">
        <v>0</v>
      </c>
      <c r="R8459">
        <v>0</v>
      </c>
      <c r="S8459">
        <v>0</v>
      </c>
      <c r="T8459">
        <v>0</v>
      </c>
      <c r="U8459">
        <v>0</v>
      </c>
      <c r="V8459">
        <v>0</v>
      </c>
      <c r="W8459">
        <v>0</v>
      </c>
      <c r="X8459">
        <v>0</v>
      </c>
      <c r="Y8459">
        <v>0</v>
      </c>
      <c r="Z8459">
        <v>0</v>
      </c>
      <c r="AA8459">
        <v>0</v>
      </c>
      <c r="AB8459">
        <v>0</v>
      </c>
      <c r="AC8459">
        <v>0</v>
      </c>
    </row>
    <row r="8460" spans="1:29">
      <c r="A8460" t="s">
        <v>17470</v>
      </c>
      <c r="B8460" t="s">
        <v>19</v>
      </c>
      <c r="C8460">
        <v>0</v>
      </c>
      <c r="D8460">
        <v>0</v>
      </c>
      <c r="E8460">
        <v>0</v>
      </c>
      <c r="F8460">
        <v>0</v>
      </c>
      <c r="G8460">
        <v>0</v>
      </c>
      <c r="H8460">
        <v>0</v>
      </c>
      <c r="I8460">
        <v>0</v>
      </c>
      <c r="J8460">
        <v>0</v>
      </c>
      <c r="K8460">
        <v>0</v>
      </c>
      <c r="L8460">
        <v>0</v>
      </c>
      <c r="M8460">
        <v>0</v>
      </c>
      <c r="N8460">
        <v>0</v>
      </c>
      <c r="O8460">
        <v>0</v>
      </c>
      <c r="P8460">
        <v>0</v>
      </c>
      <c r="Q8460">
        <v>0</v>
      </c>
      <c r="R8460">
        <v>0</v>
      </c>
      <c r="S8460">
        <v>0</v>
      </c>
      <c r="T8460">
        <v>0</v>
      </c>
      <c r="U8460">
        <v>0</v>
      </c>
      <c r="V8460">
        <v>0</v>
      </c>
      <c r="W8460">
        <v>0</v>
      </c>
      <c r="X8460">
        <v>0</v>
      </c>
      <c r="Y8460">
        <v>0</v>
      </c>
      <c r="Z8460">
        <v>0</v>
      </c>
      <c r="AA8460">
        <v>0</v>
      </c>
      <c r="AB8460">
        <v>0</v>
      </c>
      <c r="AC8460">
        <v>0</v>
      </c>
    </row>
    <row r="8461" spans="1:29">
      <c r="A8461" t="s">
        <v>17471</v>
      </c>
      <c r="B8461" t="s">
        <v>19</v>
      </c>
      <c r="C8461">
        <v>0</v>
      </c>
      <c r="D8461">
        <v>0</v>
      </c>
      <c r="E8461">
        <v>0</v>
      </c>
      <c r="F8461">
        <v>0</v>
      </c>
      <c r="G8461">
        <v>0</v>
      </c>
      <c r="H8461">
        <v>0</v>
      </c>
      <c r="I8461">
        <v>0</v>
      </c>
      <c r="J8461">
        <v>0</v>
      </c>
      <c r="K8461">
        <v>0</v>
      </c>
      <c r="L8461">
        <v>0</v>
      </c>
      <c r="M8461">
        <v>0</v>
      </c>
      <c r="N8461">
        <v>0</v>
      </c>
      <c r="O8461">
        <v>0</v>
      </c>
      <c r="P8461">
        <v>0</v>
      </c>
      <c r="Q8461">
        <v>0</v>
      </c>
      <c r="R8461">
        <v>0</v>
      </c>
      <c r="S8461">
        <v>0</v>
      </c>
      <c r="T8461">
        <v>0</v>
      </c>
      <c r="U8461">
        <v>0</v>
      </c>
      <c r="V8461">
        <v>0</v>
      </c>
      <c r="W8461">
        <v>0</v>
      </c>
      <c r="X8461">
        <v>0</v>
      </c>
      <c r="Y8461">
        <v>0</v>
      </c>
      <c r="Z8461">
        <v>0</v>
      </c>
      <c r="AA8461">
        <v>0</v>
      </c>
      <c r="AB8461">
        <v>0</v>
      </c>
      <c r="AC8461">
        <v>0</v>
      </c>
    </row>
    <row r="8462" spans="1:29">
      <c r="A8462" t="s">
        <v>17472</v>
      </c>
      <c r="B8462" t="s">
        <v>19</v>
      </c>
      <c r="C8462">
        <v>0</v>
      </c>
      <c r="D8462">
        <v>0</v>
      </c>
      <c r="E8462">
        <v>0</v>
      </c>
      <c r="F8462">
        <v>0</v>
      </c>
      <c r="G8462">
        <v>0</v>
      </c>
      <c r="H8462">
        <v>0</v>
      </c>
      <c r="I8462">
        <v>0</v>
      </c>
      <c r="J8462">
        <v>0</v>
      </c>
      <c r="K8462">
        <v>0</v>
      </c>
      <c r="L8462">
        <v>0</v>
      </c>
      <c r="M8462">
        <v>0</v>
      </c>
      <c r="N8462">
        <v>0</v>
      </c>
      <c r="O8462">
        <v>0</v>
      </c>
      <c r="P8462">
        <v>0</v>
      </c>
      <c r="Q8462">
        <v>0</v>
      </c>
      <c r="R8462">
        <v>0</v>
      </c>
      <c r="S8462">
        <v>0</v>
      </c>
      <c r="T8462">
        <v>0</v>
      </c>
      <c r="U8462">
        <v>0</v>
      </c>
      <c r="V8462">
        <v>0</v>
      </c>
      <c r="W8462">
        <v>0</v>
      </c>
      <c r="X8462">
        <v>0</v>
      </c>
      <c r="Y8462">
        <v>0</v>
      </c>
      <c r="Z8462">
        <v>0</v>
      </c>
      <c r="AA8462">
        <v>0</v>
      </c>
      <c r="AB8462">
        <v>0</v>
      </c>
      <c r="AC8462">
        <v>0</v>
      </c>
    </row>
    <row r="8463" spans="1:29">
      <c r="A8463" t="s">
        <v>17473</v>
      </c>
      <c r="B8463" t="s">
        <v>19</v>
      </c>
      <c r="C8463">
        <v>0</v>
      </c>
      <c r="D8463">
        <v>0</v>
      </c>
      <c r="E8463">
        <v>0</v>
      </c>
      <c r="F8463">
        <v>0</v>
      </c>
      <c r="G8463">
        <v>0</v>
      </c>
      <c r="H8463">
        <v>0</v>
      </c>
      <c r="I8463">
        <v>0</v>
      </c>
      <c r="J8463">
        <v>0</v>
      </c>
      <c r="K8463">
        <v>0</v>
      </c>
      <c r="L8463">
        <v>0</v>
      </c>
      <c r="M8463">
        <v>0</v>
      </c>
      <c r="N8463">
        <v>0</v>
      </c>
      <c r="O8463">
        <v>0</v>
      </c>
      <c r="P8463">
        <v>0</v>
      </c>
      <c r="Q8463">
        <v>0</v>
      </c>
      <c r="R8463">
        <v>0</v>
      </c>
      <c r="S8463">
        <v>0</v>
      </c>
      <c r="T8463">
        <v>0</v>
      </c>
      <c r="U8463">
        <v>0</v>
      </c>
      <c r="V8463">
        <v>0</v>
      </c>
      <c r="W8463">
        <v>0</v>
      </c>
      <c r="X8463">
        <v>0</v>
      </c>
      <c r="Y8463">
        <v>0</v>
      </c>
      <c r="Z8463">
        <v>0</v>
      </c>
      <c r="AA8463">
        <v>0</v>
      </c>
      <c r="AB8463">
        <v>0</v>
      </c>
      <c r="AC8463">
        <v>0</v>
      </c>
    </row>
    <row r="8464" spans="1:29">
      <c r="A8464" t="s">
        <v>17474</v>
      </c>
      <c r="B8464" t="s">
        <v>19</v>
      </c>
      <c r="C8464">
        <v>0</v>
      </c>
      <c r="D8464">
        <v>0</v>
      </c>
      <c r="E8464">
        <v>0</v>
      </c>
      <c r="F8464">
        <v>0</v>
      </c>
      <c r="G8464">
        <v>0</v>
      </c>
      <c r="H8464">
        <v>0</v>
      </c>
      <c r="I8464">
        <v>0</v>
      </c>
      <c r="J8464">
        <v>0</v>
      </c>
      <c r="K8464">
        <v>0</v>
      </c>
      <c r="L8464">
        <v>0</v>
      </c>
      <c r="M8464">
        <v>0</v>
      </c>
      <c r="N8464">
        <v>0</v>
      </c>
      <c r="O8464">
        <v>0</v>
      </c>
      <c r="P8464">
        <v>0</v>
      </c>
      <c r="Q8464">
        <v>0</v>
      </c>
      <c r="R8464">
        <v>0</v>
      </c>
      <c r="S8464">
        <v>0</v>
      </c>
      <c r="T8464">
        <v>0</v>
      </c>
      <c r="U8464">
        <v>0</v>
      </c>
      <c r="V8464">
        <v>0</v>
      </c>
      <c r="W8464">
        <v>0</v>
      </c>
      <c r="X8464">
        <v>0</v>
      </c>
      <c r="Y8464">
        <v>0</v>
      </c>
      <c r="Z8464">
        <v>0</v>
      </c>
      <c r="AA8464">
        <v>0</v>
      </c>
      <c r="AB8464">
        <v>0</v>
      </c>
      <c r="AC8464">
        <v>0</v>
      </c>
    </row>
    <row r="8465" spans="1:29">
      <c r="A8465" t="s">
        <v>17475</v>
      </c>
      <c r="B8465" t="s">
        <v>19</v>
      </c>
      <c r="C8465">
        <v>0</v>
      </c>
      <c r="D8465">
        <v>0</v>
      </c>
      <c r="E8465">
        <v>0</v>
      </c>
      <c r="F8465">
        <v>0</v>
      </c>
      <c r="G8465">
        <v>0</v>
      </c>
      <c r="H8465">
        <v>0</v>
      </c>
      <c r="I8465">
        <v>0</v>
      </c>
      <c r="J8465">
        <v>0</v>
      </c>
      <c r="K8465">
        <v>0</v>
      </c>
      <c r="L8465">
        <v>0</v>
      </c>
      <c r="M8465">
        <v>0</v>
      </c>
      <c r="N8465">
        <v>0</v>
      </c>
      <c r="O8465">
        <v>0</v>
      </c>
      <c r="P8465">
        <v>0</v>
      </c>
      <c r="Q8465">
        <v>0</v>
      </c>
      <c r="R8465">
        <v>0</v>
      </c>
      <c r="S8465">
        <v>0</v>
      </c>
      <c r="T8465">
        <v>0</v>
      </c>
      <c r="U8465">
        <v>0</v>
      </c>
      <c r="V8465">
        <v>0</v>
      </c>
      <c r="W8465">
        <v>0</v>
      </c>
      <c r="X8465">
        <v>0</v>
      </c>
      <c r="Y8465">
        <v>0</v>
      </c>
      <c r="Z8465">
        <v>0</v>
      </c>
      <c r="AA8465">
        <v>0</v>
      </c>
      <c r="AB8465">
        <v>0</v>
      </c>
      <c r="AC8465">
        <v>0</v>
      </c>
    </row>
    <row r="8466" spans="1:29">
      <c r="A8466" t="s">
        <v>17476</v>
      </c>
      <c r="B8466" t="s">
        <v>19</v>
      </c>
      <c r="C8466">
        <v>0</v>
      </c>
      <c r="D8466">
        <v>0</v>
      </c>
      <c r="E8466">
        <v>0</v>
      </c>
      <c r="F8466">
        <v>0</v>
      </c>
      <c r="G8466">
        <v>0</v>
      </c>
      <c r="H8466">
        <v>0</v>
      </c>
      <c r="I8466">
        <v>0</v>
      </c>
      <c r="J8466">
        <v>0</v>
      </c>
      <c r="K8466">
        <v>0</v>
      </c>
      <c r="L8466">
        <v>0</v>
      </c>
      <c r="M8466">
        <v>0</v>
      </c>
      <c r="N8466">
        <v>0</v>
      </c>
      <c r="O8466">
        <v>0</v>
      </c>
      <c r="P8466">
        <v>0</v>
      </c>
      <c r="Q8466">
        <v>0</v>
      </c>
      <c r="R8466">
        <v>0</v>
      </c>
      <c r="S8466">
        <v>0</v>
      </c>
      <c r="T8466">
        <v>0</v>
      </c>
      <c r="U8466">
        <v>0</v>
      </c>
      <c r="V8466">
        <v>0</v>
      </c>
      <c r="W8466">
        <v>0</v>
      </c>
      <c r="X8466">
        <v>0</v>
      </c>
      <c r="Y8466">
        <v>0</v>
      </c>
      <c r="Z8466">
        <v>0</v>
      </c>
      <c r="AA8466">
        <v>0</v>
      </c>
      <c r="AB8466">
        <v>0</v>
      </c>
      <c r="AC8466">
        <v>0</v>
      </c>
    </row>
    <row r="8467" spans="1:29">
      <c r="A8467" t="s">
        <v>17477</v>
      </c>
      <c r="B8467" t="s">
        <v>19</v>
      </c>
      <c r="C8467">
        <v>0</v>
      </c>
      <c r="D8467">
        <v>0</v>
      </c>
      <c r="E8467">
        <v>0</v>
      </c>
      <c r="F8467">
        <v>0</v>
      </c>
      <c r="G8467">
        <v>0</v>
      </c>
      <c r="H8467">
        <v>0</v>
      </c>
      <c r="I8467">
        <v>0</v>
      </c>
      <c r="J8467">
        <v>0</v>
      </c>
      <c r="K8467">
        <v>0</v>
      </c>
      <c r="L8467">
        <v>0</v>
      </c>
      <c r="M8467">
        <v>0</v>
      </c>
      <c r="N8467">
        <v>0</v>
      </c>
      <c r="O8467">
        <v>0</v>
      </c>
      <c r="P8467">
        <v>0</v>
      </c>
      <c r="Q8467">
        <v>0</v>
      </c>
      <c r="R8467">
        <v>0</v>
      </c>
      <c r="S8467">
        <v>0</v>
      </c>
      <c r="T8467">
        <v>0</v>
      </c>
      <c r="U8467">
        <v>0</v>
      </c>
      <c r="V8467">
        <v>0</v>
      </c>
      <c r="W8467">
        <v>0</v>
      </c>
      <c r="X8467">
        <v>0</v>
      </c>
      <c r="Y8467">
        <v>0</v>
      </c>
      <c r="Z8467">
        <v>0</v>
      </c>
      <c r="AA8467">
        <v>0</v>
      </c>
      <c r="AB8467">
        <v>0</v>
      </c>
      <c r="AC8467">
        <v>0</v>
      </c>
    </row>
    <row r="8468" spans="1:29">
      <c r="A8468" t="s">
        <v>17478</v>
      </c>
      <c r="B8468" t="s">
        <v>19</v>
      </c>
      <c r="C8468">
        <v>0</v>
      </c>
      <c r="D8468">
        <v>0</v>
      </c>
      <c r="E8468">
        <v>0</v>
      </c>
      <c r="F8468">
        <v>0</v>
      </c>
      <c r="G8468">
        <v>0</v>
      </c>
      <c r="H8468">
        <v>0</v>
      </c>
      <c r="I8468">
        <v>0</v>
      </c>
      <c r="J8468">
        <v>0</v>
      </c>
      <c r="K8468">
        <v>0</v>
      </c>
      <c r="L8468">
        <v>0</v>
      </c>
      <c r="M8468">
        <v>0</v>
      </c>
      <c r="N8468">
        <v>0</v>
      </c>
      <c r="O8468">
        <v>0</v>
      </c>
      <c r="P8468">
        <v>0</v>
      </c>
      <c r="Q8468">
        <v>0</v>
      </c>
      <c r="R8468">
        <v>0</v>
      </c>
      <c r="S8468">
        <v>0</v>
      </c>
      <c r="T8468">
        <v>0</v>
      </c>
      <c r="U8468">
        <v>0</v>
      </c>
      <c r="V8468">
        <v>0</v>
      </c>
      <c r="W8468">
        <v>0</v>
      </c>
      <c r="X8468">
        <v>0</v>
      </c>
      <c r="Y8468">
        <v>0</v>
      </c>
      <c r="Z8468">
        <v>0</v>
      </c>
      <c r="AA8468">
        <v>0</v>
      </c>
      <c r="AB8468">
        <v>0</v>
      </c>
      <c r="AC8468">
        <v>0</v>
      </c>
    </row>
    <row r="8469" spans="1:29">
      <c r="A8469" t="s">
        <v>17479</v>
      </c>
      <c r="B8469" t="s">
        <v>19</v>
      </c>
      <c r="C8469">
        <v>0</v>
      </c>
      <c r="D8469">
        <v>0</v>
      </c>
      <c r="E8469">
        <v>0</v>
      </c>
      <c r="F8469">
        <v>0</v>
      </c>
      <c r="G8469">
        <v>0</v>
      </c>
      <c r="H8469">
        <v>0</v>
      </c>
      <c r="I8469">
        <v>0</v>
      </c>
      <c r="J8469">
        <v>0</v>
      </c>
      <c r="K8469">
        <v>0</v>
      </c>
      <c r="L8469">
        <v>0</v>
      </c>
      <c r="M8469">
        <v>0</v>
      </c>
      <c r="N8469">
        <v>0</v>
      </c>
      <c r="O8469">
        <v>0</v>
      </c>
      <c r="P8469">
        <v>0</v>
      </c>
      <c r="Q8469">
        <v>0</v>
      </c>
      <c r="R8469">
        <v>0</v>
      </c>
      <c r="S8469">
        <v>0</v>
      </c>
      <c r="T8469">
        <v>0</v>
      </c>
      <c r="U8469">
        <v>0</v>
      </c>
      <c r="V8469">
        <v>0</v>
      </c>
      <c r="W8469">
        <v>0</v>
      </c>
      <c r="X8469">
        <v>0</v>
      </c>
      <c r="Y8469">
        <v>0</v>
      </c>
      <c r="Z8469">
        <v>0</v>
      </c>
      <c r="AA8469">
        <v>0</v>
      </c>
      <c r="AB8469">
        <v>0</v>
      </c>
      <c r="AC8469">
        <v>0</v>
      </c>
    </row>
    <row r="8470" spans="1:29">
      <c r="A8470" t="s">
        <v>17480</v>
      </c>
      <c r="B8470" t="s">
        <v>19</v>
      </c>
      <c r="C8470">
        <v>0</v>
      </c>
      <c r="D8470">
        <v>0</v>
      </c>
      <c r="E8470">
        <v>0</v>
      </c>
      <c r="F8470">
        <v>0</v>
      </c>
      <c r="G8470">
        <v>0</v>
      </c>
      <c r="H8470">
        <v>0</v>
      </c>
      <c r="I8470">
        <v>0</v>
      </c>
      <c r="J8470">
        <v>0</v>
      </c>
      <c r="K8470">
        <v>0</v>
      </c>
      <c r="L8470">
        <v>0</v>
      </c>
      <c r="M8470">
        <v>0</v>
      </c>
      <c r="N8470">
        <v>0</v>
      </c>
      <c r="O8470">
        <v>0</v>
      </c>
      <c r="P8470">
        <v>0</v>
      </c>
      <c r="Q8470">
        <v>0</v>
      </c>
      <c r="R8470">
        <v>0</v>
      </c>
      <c r="S8470">
        <v>0</v>
      </c>
      <c r="T8470">
        <v>0</v>
      </c>
      <c r="U8470">
        <v>0</v>
      </c>
      <c r="V8470">
        <v>0</v>
      </c>
      <c r="W8470">
        <v>0</v>
      </c>
      <c r="X8470">
        <v>0</v>
      </c>
      <c r="Y8470">
        <v>0</v>
      </c>
      <c r="Z8470">
        <v>0</v>
      </c>
      <c r="AA8470">
        <v>0</v>
      </c>
      <c r="AB8470">
        <v>0</v>
      </c>
      <c r="AC8470">
        <v>0</v>
      </c>
    </row>
    <row r="8471" spans="1:29">
      <c r="A8471" t="s">
        <v>17481</v>
      </c>
      <c r="B8471" t="s">
        <v>19</v>
      </c>
      <c r="C8471">
        <v>0</v>
      </c>
      <c r="D8471">
        <v>0</v>
      </c>
      <c r="E8471">
        <v>0</v>
      </c>
      <c r="F8471">
        <v>0</v>
      </c>
      <c r="G8471">
        <v>0</v>
      </c>
      <c r="H8471">
        <v>0</v>
      </c>
      <c r="I8471">
        <v>0</v>
      </c>
      <c r="J8471">
        <v>0</v>
      </c>
      <c r="K8471">
        <v>0</v>
      </c>
      <c r="L8471">
        <v>0</v>
      </c>
      <c r="M8471">
        <v>0</v>
      </c>
      <c r="N8471">
        <v>0</v>
      </c>
      <c r="O8471">
        <v>0</v>
      </c>
      <c r="P8471">
        <v>0</v>
      </c>
      <c r="Q8471">
        <v>0</v>
      </c>
      <c r="R8471">
        <v>0</v>
      </c>
      <c r="S8471">
        <v>0</v>
      </c>
      <c r="T8471">
        <v>0</v>
      </c>
      <c r="U8471">
        <v>0</v>
      </c>
      <c r="V8471">
        <v>0</v>
      </c>
      <c r="W8471">
        <v>0</v>
      </c>
      <c r="X8471">
        <v>0</v>
      </c>
      <c r="Y8471">
        <v>0</v>
      </c>
      <c r="Z8471">
        <v>0</v>
      </c>
      <c r="AA8471">
        <v>0</v>
      </c>
      <c r="AB8471">
        <v>0</v>
      </c>
      <c r="AC8471">
        <v>0</v>
      </c>
    </row>
    <row r="8472" spans="1:29">
      <c r="A8472" t="s">
        <v>17482</v>
      </c>
      <c r="B8472" t="s">
        <v>19</v>
      </c>
      <c r="C8472">
        <v>0</v>
      </c>
      <c r="D8472">
        <v>0</v>
      </c>
      <c r="E8472">
        <v>0</v>
      </c>
      <c r="F8472">
        <v>0</v>
      </c>
      <c r="G8472">
        <v>0</v>
      </c>
      <c r="H8472">
        <v>0</v>
      </c>
      <c r="I8472">
        <v>0</v>
      </c>
      <c r="J8472">
        <v>0</v>
      </c>
      <c r="K8472">
        <v>0</v>
      </c>
      <c r="L8472">
        <v>0</v>
      </c>
      <c r="M8472">
        <v>0</v>
      </c>
      <c r="N8472">
        <v>0</v>
      </c>
      <c r="O8472">
        <v>0</v>
      </c>
      <c r="P8472">
        <v>0</v>
      </c>
      <c r="Q8472">
        <v>0</v>
      </c>
      <c r="R8472">
        <v>0</v>
      </c>
      <c r="S8472">
        <v>0</v>
      </c>
      <c r="T8472">
        <v>0</v>
      </c>
      <c r="U8472">
        <v>0</v>
      </c>
      <c r="V8472">
        <v>0</v>
      </c>
      <c r="W8472">
        <v>0</v>
      </c>
      <c r="X8472">
        <v>0</v>
      </c>
      <c r="Y8472">
        <v>0</v>
      </c>
      <c r="Z8472">
        <v>0</v>
      </c>
      <c r="AA8472">
        <v>0</v>
      </c>
      <c r="AB8472">
        <v>0</v>
      </c>
      <c r="AC8472">
        <v>0</v>
      </c>
    </row>
    <row r="8473" spans="1:29">
      <c r="A8473" t="s">
        <v>17483</v>
      </c>
      <c r="B8473" t="s">
        <v>19</v>
      </c>
      <c r="C8473">
        <v>0</v>
      </c>
      <c r="D8473">
        <v>0</v>
      </c>
      <c r="E8473">
        <v>0</v>
      </c>
      <c r="F8473">
        <v>0</v>
      </c>
      <c r="G8473">
        <v>0</v>
      </c>
      <c r="H8473">
        <v>0</v>
      </c>
      <c r="I8473">
        <v>0</v>
      </c>
      <c r="J8473">
        <v>0</v>
      </c>
      <c r="K8473">
        <v>0</v>
      </c>
      <c r="L8473">
        <v>0</v>
      </c>
      <c r="M8473">
        <v>0</v>
      </c>
      <c r="N8473">
        <v>0</v>
      </c>
      <c r="O8473">
        <v>0</v>
      </c>
      <c r="P8473">
        <v>0</v>
      </c>
      <c r="Q8473">
        <v>0</v>
      </c>
      <c r="R8473">
        <v>0</v>
      </c>
      <c r="S8473">
        <v>0</v>
      </c>
      <c r="T8473">
        <v>0</v>
      </c>
      <c r="U8473">
        <v>0</v>
      </c>
      <c r="V8473">
        <v>0</v>
      </c>
      <c r="W8473">
        <v>0</v>
      </c>
      <c r="X8473">
        <v>0</v>
      </c>
      <c r="Y8473">
        <v>0</v>
      </c>
      <c r="Z8473">
        <v>0</v>
      </c>
      <c r="AA8473">
        <v>0</v>
      </c>
      <c r="AB8473">
        <v>0</v>
      </c>
      <c r="AC8473">
        <v>0</v>
      </c>
    </row>
    <row r="8474" spans="1:29">
      <c r="A8474" t="s">
        <v>17484</v>
      </c>
      <c r="B8474" t="s">
        <v>19</v>
      </c>
      <c r="C8474">
        <v>0</v>
      </c>
      <c r="D8474">
        <v>0</v>
      </c>
      <c r="E8474">
        <v>0</v>
      </c>
      <c r="F8474">
        <v>0</v>
      </c>
      <c r="G8474">
        <v>0</v>
      </c>
      <c r="H8474">
        <v>0</v>
      </c>
      <c r="I8474">
        <v>0</v>
      </c>
      <c r="J8474">
        <v>0</v>
      </c>
      <c r="K8474">
        <v>0</v>
      </c>
      <c r="L8474">
        <v>0</v>
      </c>
      <c r="M8474">
        <v>0</v>
      </c>
      <c r="N8474">
        <v>0</v>
      </c>
      <c r="O8474">
        <v>0</v>
      </c>
      <c r="P8474">
        <v>0</v>
      </c>
      <c r="Q8474">
        <v>0</v>
      </c>
      <c r="R8474">
        <v>0</v>
      </c>
      <c r="S8474">
        <v>0</v>
      </c>
      <c r="T8474">
        <v>0</v>
      </c>
      <c r="U8474">
        <v>0</v>
      </c>
      <c r="V8474">
        <v>0</v>
      </c>
      <c r="W8474">
        <v>0</v>
      </c>
      <c r="X8474">
        <v>0</v>
      </c>
      <c r="Y8474">
        <v>0</v>
      </c>
      <c r="Z8474">
        <v>0</v>
      </c>
      <c r="AA8474">
        <v>0</v>
      </c>
      <c r="AB8474">
        <v>0</v>
      </c>
      <c r="AC8474">
        <v>0</v>
      </c>
    </row>
    <row r="8475" spans="1:29">
      <c r="A8475" t="s">
        <v>17485</v>
      </c>
      <c r="B8475" t="s">
        <v>19</v>
      </c>
      <c r="C8475">
        <v>0</v>
      </c>
      <c r="D8475">
        <v>0</v>
      </c>
      <c r="E8475">
        <v>0</v>
      </c>
      <c r="F8475">
        <v>0</v>
      </c>
      <c r="G8475">
        <v>0</v>
      </c>
      <c r="H8475">
        <v>0</v>
      </c>
      <c r="I8475">
        <v>0</v>
      </c>
      <c r="J8475">
        <v>0</v>
      </c>
      <c r="K8475">
        <v>0</v>
      </c>
      <c r="L8475">
        <v>0</v>
      </c>
      <c r="M8475">
        <v>0</v>
      </c>
      <c r="N8475">
        <v>0</v>
      </c>
      <c r="O8475">
        <v>0</v>
      </c>
      <c r="P8475">
        <v>0</v>
      </c>
      <c r="Q8475">
        <v>0</v>
      </c>
      <c r="R8475">
        <v>0</v>
      </c>
      <c r="S8475">
        <v>0</v>
      </c>
      <c r="T8475">
        <v>0</v>
      </c>
      <c r="U8475">
        <v>0</v>
      </c>
      <c r="V8475">
        <v>0</v>
      </c>
      <c r="W8475">
        <v>0</v>
      </c>
      <c r="X8475">
        <v>0</v>
      </c>
      <c r="Y8475">
        <v>0</v>
      </c>
      <c r="Z8475">
        <v>0</v>
      </c>
      <c r="AA8475">
        <v>0</v>
      </c>
      <c r="AB8475">
        <v>0</v>
      </c>
      <c r="AC8475">
        <v>0</v>
      </c>
    </row>
    <row r="8476" spans="1:29">
      <c r="A8476" t="s">
        <v>17486</v>
      </c>
      <c r="B8476" t="s">
        <v>19</v>
      </c>
      <c r="C8476">
        <v>0</v>
      </c>
      <c r="D8476">
        <v>0</v>
      </c>
      <c r="E8476">
        <v>0</v>
      </c>
      <c r="F8476">
        <v>0</v>
      </c>
      <c r="G8476">
        <v>0</v>
      </c>
      <c r="H8476">
        <v>0</v>
      </c>
      <c r="I8476">
        <v>0</v>
      </c>
      <c r="J8476">
        <v>0</v>
      </c>
      <c r="K8476">
        <v>0</v>
      </c>
      <c r="L8476">
        <v>0</v>
      </c>
      <c r="M8476">
        <v>0</v>
      </c>
      <c r="N8476">
        <v>0</v>
      </c>
      <c r="O8476">
        <v>0</v>
      </c>
      <c r="P8476">
        <v>0</v>
      </c>
      <c r="Q8476">
        <v>0</v>
      </c>
      <c r="R8476">
        <v>0</v>
      </c>
      <c r="S8476">
        <v>0</v>
      </c>
      <c r="T8476">
        <v>0</v>
      </c>
      <c r="U8476">
        <v>0</v>
      </c>
      <c r="V8476">
        <v>0</v>
      </c>
      <c r="W8476">
        <v>0</v>
      </c>
      <c r="X8476">
        <v>0</v>
      </c>
      <c r="Y8476">
        <v>0</v>
      </c>
      <c r="Z8476">
        <v>0</v>
      </c>
      <c r="AA8476">
        <v>0</v>
      </c>
      <c r="AB8476">
        <v>0</v>
      </c>
      <c r="AC8476">
        <v>0</v>
      </c>
    </row>
    <row r="8477" spans="1:29">
      <c r="A8477" t="s">
        <v>17487</v>
      </c>
      <c r="B8477" t="s">
        <v>19</v>
      </c>
      <c r="C8477">
        <v>0</v>
      </c>
      <c r="D8477">
        <v>0</v>
      </c>
      <c r="E8477">
        <v>0</v>
      </c>
      <c r="F8477">
        <v>0</v>
      </c>
      <c r="G8477">
        <v>0</v>
      </c>
      <c r="H8477">
        <v>0</v>
      </c>
      <c r="I8477">
        <v>0</v>
      </c>
      <c r="J8477">
        <v>0</v>
      </c>
      <c r="K8477">
        <v>0</v>
      </c>
      <c r="L8477">
        <v>0</v>
      </c>
      <c r="M8477">
        <v>0</v>
      </c>
      <c r="N8477">
        <v>0</v>
      </c>
      <c r="O8477">
        <v>0</v>
      </c>
      <c r="P8477">
        <v>0</v>
      </c>
      <c r="Q8477">
        <v>0</v>
      </c>
      <c r="R8477">
        <v>0</v>
      </c>
      <c r="S8477">
        <v>0</v>
      </c>
      <c r="T8477">
        <v>0</v>
      </c>
      <c r="U8477">
        <v>0</v>
      </c>
      <c r="V8477">
        <v>0</v>
      </c>
      <c r="W8477">
        <v>0</v>
      </c>
      <c r="X8477">
        <v>0</v>
      </c>
      <c r="Y8477">
        <v>0</v>
      </c>
      <c r="Z8477">
        <v>0</v>
      </c>
      <c r="AA8477">
        <v>0</v>
      </c>
      <c r="AB8477">
        <v>0</v>
      </c>
      <c r="AC8477">
        <v>0</v>
      </c>
    </row>
    <row r="8478" spans="1:29">
      <c r="A8478" t="s">
        <v>17488</v>
      </c>
      <c r="B8478" t="s">
        <v>19</v>
      </c>
      <c r="C8478">
        <v>0</v>
      </c>
      <c r="D8478">
        <v>0</v>
      </c>
      <c r="E8478">
        <v>0</v>
      </c>
      <c r="F8478">
        <v>0</v>
      </c>
      <c r="G8478">
        <v>0</v>
      </c>
      <c r="H8478">
        <v>0</v>
      </c>
      <c r="I8478">
        <v>0</v>
      </c>
      <c r="J8478">
        <v>0</v>
      </c>
      <c r="K8478">
        <v>0</v>
      </c>
      <c r="L8478">
        <v>0</v>
      </c>
      <c r="M8478">
        <v>0</v>
      </c>
      <c r="N8478">
        <v>0</v>
      </c>
      <c r="O8478">
        <v>0</v>
      </c>
      <c r="P8478">
        <v>0</v>
      </c>
      <c r="Q8478">
        <v>0</v>
      </c>
      <c r="R8478">
        <v>0</v>
      </c>
      <c r="S8478">
        <v>0</v>
      </c>
      <c r="T8478">
        <v>0</v>
      </c>
      <c r="U8478">
        <v>0</v>
      </c>
      <c r="V8478">
        <v>0</v>
      </c>
      <c r="W8478">
        <v>0</v>
      </c>
      <c r="X8478">
        <v>0</v>
      </c>
      <c r="Y8478">
        <v>0</v>
      </c>
      <c r="Z8478">
        <v>0</v>
      </c>
      <c r="AA8478">
        <v>0</v>
      </c>
      <c r="AB8478">
        <v>0</v>
      </c>
      <c r="AC8478">
        <v>0</v>
      </c>
    </row>
    <row r="8479" spans="1:29">
      <c r="A8479" t="s">
        <v>17489</v>
      </c>
      <c r="B8479" t="s">
        <v>19</v>
      </c>
      <c r="C8479">
        <v>0</v>
      </c>
      <c r="D8479">
        <v>0</v>
      </c>
      <c r="E8479">
        <v>0</v>
      </c>
      <c r="F8479">
        <v>0</v>
      </c>
      <c r="G8479">
        <v>0</v>
      </c>
      <c r="H8479">
        <v>0</v>
      </c>
      <c r="I8479">
        <v>0</v>
      </c>
      <c r="J8479">
        <v>0</v>
      </c>
      <c r="K8479">
        <v>0</v>
      </c>
      <c r="L8479">
        <v>0</v>
      </c>
      <c r="M8479">
        <v>0</v>
      </c>
      <c r="N8479">
        <v>0</v>
      </c>
      <c r="O8479">
        <v>0</v>
      </c>
      <c r="P8479">
        <v>0</v>
      </c>
      <c r="Q8479">
        <v>0</v>
      </c>
      <c r="R8479">
        <v>0</v>
      </c>
      <c r="S8479">
        <v>0</v>
      </c>
      <c r="T8479">
        <v>0</v>
      </c>
      <c r="U8479">
        <v>0</v>
      </c>
      <c r="V8479">
        <v>0</v>
      </c>
      <c r="W8479">
        <v>0</v>
      </c>
      <c r="X8479">
        <v>0</v>
      </c>
      <c r="Y8479">
        <v>0</v>
      </c>
      <c r="Z8479">
        <v>0</v>
      </c>
      <c r="AA8479">
        <v>0</v>
      </c>
      <c r="AB8479">
        <v>0</v>
      </c>
      <c r="AC8479">
        <v>0</v>
      </c>
    </row>
    <row r="8480" spans="1:29">
      <c r="A8480" t="s">
        <v>17490</v>
      </c>
      <c r="B8480" t="s">
        <v>19</v>
      </c>
      <c r="C8480">
        <v>0</v>
      </c>
      <c r="D8480">
        <v>0</v>
      </c>
      <c r="E8480">
        <v>0</v>
      </c>
      <c r="F8480">
        <v>0</v>
      </c>
      <c r="G8480">
        <v>0</v>
      </c>
      <c r="H8480">
        <v>0</v>
      </c>
      <c r="I8480">
        <v>0</v>
      </c>
      <c r="J8480">
        <v>0</v>
      </c>
      <c r="K8480">
        <v>0</v>
      </c>
      <c r="L8480">
        <v>0</v>
      </c>
      <c r="M8480">
        <v>0</v>
      </c>
      <c r="N8480">
        <v>0</v>
      </c>
      <c r="O8480">
        <v>0</v>
      </c>
      <c r="P8480">
        <v>0</v>
      </c>
      <c r="Q8480">
        <v>0</v>
      </c>
      <c r="R8480">
        <v>0</v>
      </c>
      <c r="S8480">
        <v>0</v>
      </c>
      <c r="T8480">
        <v>0</v>
      </c>
      <c r="U8480">
        <v>0</v>
      </c>
      <c r="V8480">
        <v>0</v>
      </c>
      <c r="W8480">
        <v>0</v>
      </c>
      <c r="X8480">
        <v>0</v>
      </c>
      <c r="Y8480">
        <v>0</v>
      </c>
      <c r="Z8480">
        <v>0</v>
      </c>
      <c r="AA8480">
        <v>0</v>
      </c>
      <c r="AB8480">
        <v>0</v>
      </c>
      <c r="AC8480">
        <v>0</v>
      </c>
    </row>
    <row r="8481" spans="1:29">
      <c r="A8481" t="s">
        <v>17491</v>
      </c>
      <c r="B8481" t="s">
        <v>19</v>
      </c>
      <c r="C8481">
        <v>0</v>
      </c>
      <c r="D8481">
        <v>0</v>
      </c>
      <c r="E8481">
        <v>0</v>
      </c>
      <c r="F8481">
        <v>0</v>
      </c>
      <c r="G8481">
        <v>0</v>
      </c>
      <c r="H8481">
        <v>0</v>
      </c>
      <c r="I8481">
        <v>0</v>
      </c>
      <c r="J8481">
        <v>0</v>
      </c>
      <c r="K8481">
        <v>0</v>
      </c>
      <c r="L8481">
        <v>0</v>
      </c>
      <c r="M8481">
        <v>0</v>
      </c>
      <c r="N8481">
        <v>0</v>
      </c>
      <c r="O8481">
        <v>0</v>
      </c>
      <c r="P8481">
        <v>0</v>
      </c>
      <c r="Q8481">
        <v>0</v>
      </c>
      <c r="R8481">
        <v>0</v>
      </c>
      <c r="S8481">
        <v>0</v>
      </c>
      <c r="T8481">
        <v>0</v>
      </c>
      <c r="U8481">
        <v>0</v>
      </c>
      <c r="V8481">
        <v>0</v>
      </c>
      <c r="W8481">
        <v>0</v>
      </c>
      <c r="X8481">
        <v>0</v>
      </c>
      <c r="Y8481">
        <v>0</v>
      </c>
      <c r="Z8481">
        <v>0</v>
      </c>
      <c r="AA8481">
        <v>0</v>
      </c>
      <c r="AB8481">
        <v>0</v>
      </c>
      <c r="AC8481">
        <v>0</v>
      </c>
    </row>
    <row r="8482" spans="1:29">
      <c r="A8482" t="s">
        <v>17492</v>
      </c>
      <c r="B8482" t="s">
        <v>19</v>
      </c>
      <c r="C8482">
        <v>0</v>
      </c>
      <c r="D8482">
        <v>0</v>
      </c>
      <c r="E8482">
        <v>0</v>
      </c>
      <c r="F8482">
        <v>0</v>
      </c>
      <c r="G8482">
        <v>0</v>
      </c>
      <c r="H8482">
        <v>0</v>
      </c>
      <c r="I8482">
        <v>0</v>
      </c>
      <c r="J8482">
        <v>0</v>
      </c>
      <c r="K8482">
        <v>0</v>
      </c>
      <c r="L8482">
        <v>0</v>
      </c>
      <c r="M8482">
        <v>0</v>
      </c>
      <c r="N8482">
        <v>0</v>
      </c>
      <c r="O8482">
        <v>0</v>
      </c>
      <c r="P8482">
        <v>0</v>
      </c>
      <c r="Q8482">
        <v>0</v>
      </c>
      <c r="R8482">
        <v>0</v>
      </c>
      <c r="S8482">
        <v>0</v>
      </c>
      <c r="T8482">
        <v>0</v>
      </c>
      <c r="U8482">
        <v>0</v>
      </c>
      <c r="V8482">
        <v>0</v>
      </c>
      <c r="W8482">
        <v>0</v>
      </c>
      <c r="X8482">
        <v>0</v>
      </c>
      <c r="Y8482">
        <v>0</v>
      </c>
      <c r="Z8482">
        <v>0</v>
      </c>
      <c r="AA8482">
        <v>0</v>
      </c>
      <c r="AB8482">
        <v>0</v>
      </c>
      <c r="AC8482">
        <v>0</v>
      </c>
    </row>
    <row r="8483" spans="1:29">
      <c r="A8483" t="s">
        <v>17493</v>
      </c>
      <c r="B8483" t="s">
        <v>19</v>
      </c>
      <c r="C8483">
        <v>0</v>
      </c>
      <c r="D8483">
        <v>0</v>
      </c>
      <c r="E8483">
        <v>0</v>
      </c>
      <c r="F8483">
        <v>0</v>
      </c>
      <c r="G8483">
        <v>0</v>
      </c>
      <c r="H8483">
        <v>0</v>
      </c>
      <c r="I8483">
        <v>0</v>
      </c>
      <c r="J8483">
        <v>0</v>
      </c>
      <c r="K8483">
        <v>0</v>
      </c>
      <c r="L8483">
        <v>0</v>
      </c>
      <c r="M8483">
        <v>0</v>
      </c>
      <c r="N8483">
        <v>0</v>
      </c>
      <c r="O8483">
        <v>0</v>
      </c>
      <c r="P8483">
        <v>0</v>
      </c>
      <c r="Q8483">
        <v>0</v>
      </c>
      <c r="R8483">
        <v>0</v>
      </c>
      <c r="S8483">
        <v>0</v>
      </c>
      <c r="T8483">
        <v>0</v>
      </c>
      <c r="U8483">
        <v>0</v>
      </c>
      <c r="V8483">
        <v>0</v>
      </c>
      <c r="W8483">
        <v>0</v>
      </c>
      <c r="X8483">
        <v>0</v>
      </c>
      <c r="Y8483">
        <v>0</v>
      </c>
      <c r="Z8483">
        <v>0</v>
      </c>
      <c r="AA8483">
        <v>0</v>
      </c>
      <c r="AB8483">
        <v>0</v>
      </c>
      <c r="AC8483">
        <v>0</v>
      </c>
    </row>
    <row r="8484" spans="1:29">
      <c r="A8484" t="s">
        <v>17494</v>
      </c>
      <c r="B8484" t="s">
        <v>19</v>
      </c>
      <c r="C8484">
        <v>0</v>
      </c>
      <c r="D8484">
        <v>0</v>
      </c>
      <c r="E8484">
        <v>0</v>
      </c>
      <c r="F8484">
        <v>0</v>
      </c>
      <c r="G8484">
        <v>0</v>
      </c>
      <c r="H8484">
        <v>0</v>
      </c>
      <c r="I8484">
        <v>0</v>
      </c>
      <c r="J8484">
        <v>0</v>
      </c>
      <c r="K8484">
        <v>0</v>
      </c>
      <c r="L8484">
        <v>0</v>
      </c>
      <c r="M8484">
        <v>0</v>
      </c>
      <c r="N8484">
        <v>0</v>
      </c>
      <c r="O8484">
        <v>0</v>
      </c>
      <c r="P8484">
        <v>0</v>
      </c>
      <c r="Q8484">
        <v>0</v>
      </c>
      <c r="R8484">
        <v>0</v>
      </c>
      <c r="S8484">
        <v>0</v>
      </c>
      <c r="T8484">
        <v>0</v>
      </c>
      <c r="U8484">
        <v>0</v>
      </c>
      <c r="V8484">
        <v>0</v>
      </c>
      <c r="W8484">
        <v>0</v>
      </c>
      <c r="X8484">
        <v>0</v>
      </c>
      <c r="Y8484">
        <v>0</v>
      </c>
      <c r="Z8484">
        <v>0</v>
      </c>
      <c r="AA8484">
        <v>0</v>
      </c>
      <c r="AB8484">
        <v>0</v>
      </c>
      <c r="AC8484">
        <v>0</v>
      </c>
    </row>
    <row r="8485" spans="1:29">
      <c r="A8485" t="s">
        <v>17495</v>
      </c>
      <c r="B8485" t="s">
        <v>19</v>
      </c>
      <c r="C8485">
        <v>0</v>
      </c>
      <c r="D8485">
        <v>0</v>
      </c>
      <c r="E8485">
        <v>0</v>
      </c>
      <c r="F8485">
        <v>0</v>
      </c>
      <c r="G8485">
        <v>0</v>
      </c>
      <c r="H8485">
        <v>0</v>
      </c>
      <c r="I8485">
        <v>0</v>
      </c>
      <c r="J8485">
        <v>0</v>
      </c>
      <c r="K8485">
        <v>0</v>
      </c>
      <c r="L8485">
        <v>0</v>
      </c>
      <c r="M8485">
        <v>0</v>
      </c>
      <c r="N8485">
        <v>0</v>
      </c>
      <c r="O8485">
        <v>0</v>
      </c>
      <c r="P8485">
        <v>0</v>
      </c>
      <c r="Q8485">
        <v>0</v>
      </c>
      <c r="R8485">
        <v>0</v>
      </c>
      <c r="S8485">
        <v>0</v>
      </c>
      <c r="T8485">
        <v>0</v>
      </c>
      <c r="U8485">
        <v>0</v>
      </c>
      <c r="V8485">
        <v>0</v>
      </c>
      <c r="W8485">
        <v>0</v>
      </c>
      <c r="X8485">
        <v>0</v>
      </c>
      <c r="Y8485">
        <v>0</v>
      </c>
      <c r="Z8485">
        <v>0</v>
      </c>
      <c r="AA8485">
        <v>0</v>
      </c>
      <c r="AB8485">
        <v>0</v>
      </c>
      <c r="AC8485">
        <v>0</v>
      </c>
    </row>
    <row r="8486" spans="1:29">
      <c r="A8486" t="s">
        <v>17496</v>
      </c>
      <c r="B8486" t="s">
        <v>19</v>
      </c>
      <c r="C8486">
        <v>0</v>
      </c>
      <c r="D8486">
        <v>0</v>
      </c>
      <c r="E8486">
        <v>0</v>
      </c>
      <c r="F8486">
        <v>0</v>
      </c>
      <c r="G8486">
        <v>0</v>
      </c>
      <c r="H8486">
        <v>0</v>
      </c>
      <c r="I8486">
        <v>0</v>
      </c>
      <c r="J8486">
        <v>0</v>
      </c>
      <c r="K8486">
        <v>0</v>
      </c>
      <c r="L8486">
        <v>0</v>
      </c>
      <c r="M8486">
        <v>0</v>
      </c>
      <c r="N8486">
        <v>0</v>
      </c>
      <c r="O8486">
        <v>0</v>
      </c>
      <c r="P8486">
        <v>0</v>
      </c>
      <c r="Q8486">
        <v>0</v>
      </c>
      <c r="R8486">
        <v>0</v>
      </c>
      <c r="S8486">
        <v>0</v>
      </c>
      <c r="T8486">
        <v>0</v>
      </c>
      <c r="U8486">
        <v>0</v>
      </c>
      <c r="V8486">
        <v>0</v>
      </c>
      <c r="W8486">
        <v>0</v>
      </c>
      <c r="X8486">
        <v>0</v>
      </c>
      <c r="Y8486">
        <v>0</v>
      </c>
      <c r="Z8486">
        <v>0</v>
      </c>
      <c r="AA8486">
        <v>0</v>
      </c>
      <c r="AB8486">
        <v>0</v>
      </c>
      <c r="AC8486">
        <v>0</v>
      </c>
    </row>
    <row r="8487" spans="1:29">
      <c r="A8487" t="s">
        <v>17497</v>
      </c>
      <c r="B8487" t="s">
        <v>19</v>
      </c>
      <c r="C8487">
        <v>0</v>
      </c>
      <c r="D8487">
        <v>0</v>
      </c>
      <c r="E8487">
        <v>0</v>
      </c>
      <c r="F8487">
        <v>0</v>
      </c>
      <c r="G8487">
        <v>0</v>
      </c>
      <c r="H8487">
        <v>0</v>
      </c>
      <c r="I8487">
        <v>0</v>
      </c>
      <c r="J8487">
        <v>0</v>
      </c>
      <c r="K8487">
        <v>0</v>
      </c>
      <c r="L8487">
        <v>0</v>
      </c>
      <c r="M8487">
        <v>0</v>
      </c>
      <c r="N8487">
        <v>0</v>
      </c>
      <c r="O8487">
        <v>0</v>
      </c>
      <c r="P8487">
        <v>0</v>
      </c>
      <c r="Q8487">
        <v>0</v>
      </c>
      <c r="R8487">
        <v>0</v>
      </c>
      <c r="S8487">
        <v>0</v>
      </c>
      <c r="T8487">
        <v>0</v>
      </c>
      <c r="U8487">
        <v>0</v>
      </c>
      <c r="V8487">
        <v>0</v>
      </c>
      <c r="W8487">
        <v>0</v>
      </c>
      <c r="X8487">
        <v>0</v>
      </c>
      <c r="Y8487">
        <v>0</v>
      </c>
      <c r="Z8487">
        <v>0</v>
      </c>
      <c r="AA8487">
        <v>0</v>
      </c>
      <c r="AB8487">
        <v>0</v>
      </c>
      <c r="AC8487">
        <v>0</v>
      </c>
    </row>
    <row r="8488" spans="1:29">
      <c r="A8488" t="s">
        <v>17498</v>
      </c>
      <c r="B8488" t="s">
        <v>19</v>
      </c>
      <c r="C8488">
        <v>0</v>
      </c>
      <c r="D8488">
        <v>0</v>
      </c>
      <c r="E8488">
        <v>0</v>
      </c>
      <c r="F8488">
        <v>0</v>
      </c>
      <c r="G8488">
        <v>0</v>
      </c>
      <c r="H8488">
        <v>0</v>
      </c>
      <c r="I8488">
        <v>0</v>
      </c>
      <c r="J8488">
        <v>0</v>
      </c>
      <c r="K8488">
        <v>0</v>
      </c>
      <c r="L8488">
        <v>0</v>
      </c>
      <c r="M8488">
        <v>0</v>
      </c>
      <c r="N8488">
        <v>0</v>
      </c>
      <c r="O8488">
        <v>0</v>
      </c>
      <c r="P8488">
        <v>0</v>
      </c>
      <c r="Q8488">
        <v>0</v>
      </c>
      <c r="R8488">
        <v>0</v>
      </c>
      <c r="S8488">
        <v>0</v>
      </c>
      <c r="T8488">
        <v>0</v>
      </c>
      <c r="U8488">
        <v>0</v>
      </c>
      <c r="V8488">
        <v>0</v>
      </c>
      <c r="W8488">
        <v>0</v>
      </c>
      <c r="X8488">
        <v>0</v>
      </c>
      <c r="Y8488">
        <v>0</v>
      </c>
      <c r="Z8488">
        <v>0</v>
      </c>
      <c r="AA8488">
        <v>0</v>
      </c>
      <c r="AB8488">
        <v>0</v>
      </c>
      <c r="AC8488">
        <v>0</v>
      </c>
    </row>
    <row r="8489" spans="1:29">
      <c r="A8489" t="s">
        <v>17499</v>
      </c>
      <c r="B8489" t="s">
        <v>19</v>
      </c>
      <c r="C8489">
        <v>0</v>
      </c>
      <c r="D8489">
        <v>0</v>
      </c>
      <c r="E8489">
        <v>0</v>
      </c>
      <c r="F8489">
        <v>0</v>
      </c>
      <c r="G8489">
        <v>0</v>
      </c>
      <c r="H8489">
        <v>0</v>
      </c>
      <c r="I8489">
        <v>0</v>
      </c>
      <c r="J8489">
        <v>0</v>
      </c>
      <c r="K8489">
        <v>0</v>
      </c>
      <c r="L8489">
        <v>0</v>
      </c>
      <c r="M8489">
        <v>0</v>
      </c>
      <c r="N8489">
        <v>0</v>
      </c>
      <c r="O8489">
        <v>0</v>
      </c>
      <c r="P8489">
        <v>0</v>
      </c>
      <c r="Q8489">
        <v>0</v>
      </c>
      <c r="R8489">
        <v>0</v>
      </c>
      <c r="S8489">
        <v>0</v>
      </c>
      <c r="T8489">
        <v>0</v>
      </c>
      <c r="U8489">
        <v>0</v>
      </c>
      <c r="V8489">
        <v>0</v>
      </c>
      <c r="W8489">
        <v>0</v>
      </c>
      <c r="X8489">
        <v>0</v>
      </c>
      <c r="Y8489">
        <v>0</v>
      </c>
      <c r="Z8489">
        <v>0</v>
      </c>
      <c r="AA8489">
        <v>0</v>
      </c>
      <c r="AB8489">
        <v>0</v>
      </c>
      <c r="AC8489">
        <v>0</v>
      </c>
    </row>
    <row r="8490" spans="1:29">
      <c r="A8490" t="s">
        <v>17500</v>
      </c>
      <c r="B8490" t="s">
        <v>19</v>
      </c>
      <c r="C8490">
        <v>0</v>
      </c>
      <c r="D8490">
        <v>0</v>
      </c>
      <c r="E8490">
        <v>0</v>
      </c>
      <c r="F8490">
        <v>0</v>
      </c>
      <c r="G8490">
        <v>0</v>
      </c>
      <c r="H8490">
        <v>0</v>
      </c>
      <c r="I8490">
        <v>0</v>
      </c>
      <c r="J8490">
        <v>0</v>
      </c>
      <c r="K8490">
        <v>0</v>
      </c>
      <c r="L8490">
        <v>0</v>
      </c>
      <c r="M8490">
        <v>0</v>
      </c>
      <c r="N8490">
        <v>0</v>
      </c>
      <c r="O8490">
        <v>0</v>
      </c>
      <c r="P8490">
        <v>0</v>
      </c>
      <c r="Q8490">
        <v>0</v>
      </c>
      <c r="R8490">
        <v>0</v>
      </c>
      <c r="S8490">
        <v>0</v>
      </c>
      <c r="T8490">
        <v>0</v>
      </c>
      <c r="U8490">
        <v>0</v>
      </c>
      <c r="V8490">
        <v>0</v>
      </c>
      <c r="W8490">
        <v>0</v>
      </c>
      <c r="X8490">
        <v>0</v>
      </c>
      <c r="Y8490">
        <v>0</v>
      </c>
      <c r="Z8490">
        <v>0</v>
      </c>
      <c r="AA8490">
        <v>0</v>
      </c>
      <c r="AB8490">
        <v>0</v>
      </c>
      <c r="AC8490">
        <v>0</v>
      </c>
    </row>
    <row r="8491" spans="1:29">
      <c r="A8491" t="s">
        <v>17501</v>
      </c>
      <c r="B8491" t="s">
        <v>19</v>
      </c>
      <c r="C8491">
        <v>0</v>
      </c>
      <c r="D8491">
        <v>0</v>
      </c>
      <c r="E8491">
        <v>0</v>
      </c>
      <c r="F8491">
        <v>0</v>
      </c>
      <c r="G8491">
        <v>0</v>
      </c>
      <c r="H8491">
        <v>0</v>
      </c>
      <c r="I8491">
        <v>0</v>
      </c>
      <c r="J8491">
        <v>0</v>
      </c>
      <c r="K8491">
        <v>0</v>
      </c>
      <c r="L8491">
        <v>0</v>
      </c>
      <c r="M8491">
        <v>0</v>
      </c>
      <c r="N8491">
        <v>0</v>
      </c>
      <c r="O8491">
        <v>0</v>
      </c>
      <c r="P8491">
        <v>0</v>
      </c>
      <c r="Q8491">
        <v>0</v>
      </c>
      <c r="R8491">
        <v>0</v>
      </c>
      <c r="S8491">
        <v>0</v>
      </c>
      <c r="T8491">
        <v>0</v>
      </c>
      <c r="U8491">
        <v>0</v>
      </c>
      <c r="V8491">
        <v>0</v>
      </c>
      <c r="W8491">
        <v>0</v>
      </c>
      <c r="X8491">
        <v>0</v>
      </c>
      <c r="Y8491">
        <v>0</v>
      </c>
      <c r="Z8491">
        <v>0</v>
      </c>
      <c r="AA8491">
        <v>0</v>
      </c>
      <c r="AB8491">
        <v>0</v>
      </c>
      <c r="AC8491">
        <v>0</v>
      </c>
    </row>
    <row r="8492" spans="1:29">
      <c r="A8492" t="s">
        <v>17502</v>
      </c>
      <c r="B8492" t="s">
        <v>19</v>
      </c>
      <c r="C8492">
        <v>0</v>
      </c>
      <c r="D8492">
        <v>0</v>
      </c>
      <c r="E8492">
        <v>0</v>
      </c>
      <c r="F8492">
        <v>0</v>
      </c>
      <c r="G8492">
        <v>0</v>
      </c>
      <c r="H8492">
        <v>0</v>
      </c>
      <c r="I8492">
        <v>0</v>
      </c>
      <c r="J8492">
        <v>0</v>
      </c>
      <c r="K8492">
        <v>0</v>
      </c>
      <c r="L8492">
        <v>0</v>
      </c>
      <c r="M8492">
        <v>0</v>
      </c>
      <c r="N8492">
        <v>0</v>
      </c>
      <c r="O8492">
        <v>0</v>
      </c>
      <c r="P8492">
        <v>0</v>
      </c>
      <c r="Q8492">
        <v>0</v>
      </c>
      <c r="R8492">
        <v>0</v>
      </c>
      <c r="S8492">
        <v>0</v>
      </c>
      <c r="T8492">
        <v>0</v>
      </c>
      <c r="U8492">
        <v>0</v>
      </c>
      <c r="V8492">
        <v>0</v>
      </c>
      <c r="W8492">
        <v>0</v>
      </c>
      <c r="X8492">
        <v>0</v>
      </c>
      <c r="Y8492">
        <v>0</v>
      </c>
      <c r="Z8492">
        <v>0</v>
      </c>
      <c r="AA8492">
        <v>0</v>
      </c>
      <c r="AB8492">
        <v>0</v>
      </c>
      <c r="AC8492">
        <v>0</v>
      </c>
    </row>
    <row r="8493" spans="1:29">
      <c r="A8493" t="s">
        <v>17503</v>
      </c>
      <c r="B8493" t="s">
        <v>19</v>
      </c>
      <c r="C8493">
        <v>0</v>
      </c>
      <c r="D8493">
        <v>0</v>
      </c>
      <c r="E8493">
        <v>0</v>
      </c>
      <c r="F8493">
        <v>0</v>
      </c>
      <c r="G8493">
        <v>0</v>
      </c>
      <c r="H8493">
        <v>0</v>
      </c>
      <c r="I8493">
        <v>0</v>
      </c>
      <c r="J8493">
        <v>0</v>
      </c>
      <c r="K8493">
        <v>0</v>
      </c>
      <c r="L8493">
        <v>0</v>
      </c>
      <c r="M8493">
        <v>0</v>
      </c>
      <c r="N8493">
        <v>0</v>
      </c>
      <c r="O8493">
        <v>0</v>
      </c>
      <c r="P8493">
        <v>0</v>
      </c>
      <c r="Q8493">
        <v>0</v>
      </c>
      <c r="R8493">
        <v>0</v>
      </c>
      <c r="S8493">
        <v>0</v>
      </c>
      <c r="T8493">
        <v>0</v>
      </c>
      <c r="U8493">
        <v>0</v>
      </c>
      <c r="V8493">
        <v>0</v>
      </c>
      <c r="W8493">
        <v>0</v>
      </c>
      <c r="X8493">
        <v>0</v>
      </c>
      <c r="Y8493">
        <v>0</v>
      </c>
      <c r="Z8493">
        <v>0</v>
      </c>
      <c r="AA8493">
        <v>0</v>
      </c>
      <c r="AB8493">
        <v>0</v>
      </c>
      <c r="AC8493">
        <v>0</v>
      </c>
    </row>
    <row r="8494" spans="1:29">
      <c r="A8494" t="s">
        <v>17504</v>
      </c>
      <c r="B8494" t="s">
        <v>19</v>
      </c>
      <c r="C8494" s="2">
        <v>126495000000000</v>
      </c>
      <c r="D8494" s="2">
        <v>123798000000000</v>
      </c>
      <c r="E8494" s="2">
        <v>124906000000000</v>
      </c>
      <c r="F8494" s="2">
        <v>126789000000000</v>
      </c>
      <c r="G8494" s="2">
        <v>128297000000000</v>
      </c>
      <c r="H8494" s="2">
        <v>129931000000000</v>
      </c>
      <c r="I8494" s="2">
        <v>131528000000000</v>
      </c>
      <c r="J8494" s="2">
        <v>132950000000000</v>
      </c>
      <c r="K8494" s="2">
        <v>134492000000000</v>
      </c>
      <c r="L8494" s="2">
        <v>136026000000000</v>
      </c>
      <c r="M8494" s="2">
        <v>137645000000000</v>
      </c>
      <c r="N8494" s="2">
        <v>138902000000000</v>
      </c>
      <c r="O8494" s="2">
        <v>139925000000000</v>
      </c>
      <c r="P8494" s="2">
        <v>140931000000000</v>
      </c>
      <c r="Q8494" s="2">
        <v>141809000000000</v>
      </c>
      <c r="R8494" s="2">
        <v>142689000000000</v>
      </c>
      <c r="S8494" s="2">
        <v>143479000000000</v>
      </c>
      <c r="T8494" s="2">
        <v>144251000000000</v>
      </c>
      <c r="U8494" s="2">
        <v>145045000000000</v>
      </c>
      <c r="V8494" s="2">
        <v>145818000000000</v>
      </c>
      <c r="W8494" s="2">
        <v>146554000000000</v>
      </c>
      <c r="X8494" s="2">
        <v>147254000000000</v>
      </c>
      <c r="Y8494" s="2">
        <v>147840000000000</v>
      </c>
      <c r="Z8494" s="2">
        <v>148700000000000</v>
      </c>
      <c r="AA8494" s="2">
        <v>149715000000000</v>
      </c>
      <c r="AB8494" s="2">
        <v>150690000000000</v>
      </c>
      <c r="AC8494" s="2">
        <v>151596000000000</v>
      </c>
    </row>
    <row r="8495" spans="1:29">
      <c r="A8495" t="s">
        <v>17505</v>
      </c>
      <c r="B8495" t="s">
        <v>19</v>
      </c>
      <c r="C8495">
        <v>0</v>
      </c>
      <c r="D8495">
        <v>0</v>
      </c>
      <c r="E8495">
        <v>0</v>
      </c>
      <c r="F8495">
        <v>0</v>
      </c>
      <c r="G8495">
        <v>0</v>
      </c>
      <c r="H8495">
        <v>0</v>
      </c>
      <c r="I8495">
        <v>0</v>
      </c>
      <c r="J8495">
        <v>0</v>
      </c>
      <c r="K8495">
        <v>0</v>
      </c>
      <c r="L8495">
        <v>0</v>
      </c>
      <c r="M8495">
        <v>0</v>
      </c>
      <c r="N8495">
        <v>0</v>
      </c>
      <c r="O8495">
        <v>0</v>
      </c>
      <c r="P8495">
        <v>0</v>
      </c>
      <c r="Q8495">
        <v>0</v>
      </c>
      <c r="R8495">
        <v>0</v>
      </c>
      <c r="S8495">
        <v>0</v>
      </c>
      <c r="T8495">
        <v>0</v>
      </c>
      <c r="U8495">
        <v>0</v>
      </c>
      <c r="V8495">
        <v>0</v>
      </c>
      <c r="W8495">
        <v>0</v>
      </c>
      <c r="X8495">
        <v>0</v>
      </c>
      <c r="Y8495">
        <v>0</v>
      </c>
      <c r="Z8495">
        <v>0</v>
      </c>
      <c r="AA8495">
        <v>0</v>
      </c>
      <c r="AB8495">
        <v>0</v>
      </c>
      <c r="AC8495">
        <v>0</v>
      </c>
    </row>
    <row r="8496" spans="1:29">
      <c r="A8496" t="s">
        <v>17506</v>
      </c>
      <c r="B8496" t="s">
        <v>19</v>
      </c>
      <c r="C8496">
        <v>0</v>
      </c>
      <c r="D8496">
        <v>0</v>
      </c>
      <c r="E8496">
        <v>0</v>
      </c>
      <c r="F8496">
        <v>0</v>
      </c>
      <c r="G8496">
        <v>0</v>
      </c>
      <c r="H8496">
        <v>0</v>
      </c>
      <c r="I8496">
        <v>0</v>
      </c>
      <c r="J8496">
        <v>0</v>
      </c>
      <c r="K8496">
        <v>0</v>
      </c>
      <c r="L8496">
        <v>0</v>
      </c>
      <c r="M8496">
        <v>0</v>
      </c>
      <c r="N8496">
        <v>0</v>
      </c>
      <c r="O8496">
        <v>0</v>
      </c>
      <c r="P8496">
        <v>0</v>
      </c>
      <c r="Q8496">
        <v>0</v>
      </c>
      <c r="R8496">
        <v>0</v>
      </c>
      <c r="S8496">
        <v>0</v>
      </c>
      <c r="T8496">
        <v>0</v>
      </c>
      <c r="U8496">
        <v>0</v>
      </c>
      <c r="V8496">
        <v>0</v>
      </c>
      <c r="W8496">
        <v>0</v>
      </c>
      <c r="X8496">
        <v>0</v>
      </c>
      <c r="Y8496">
        <v>0</v>
      </c>
      <c r="Z8496">
        <v>0</v>
      </c>
      <c r="AA8496">
        <v>0</v>
      </c>
      <c r="AB8496">
        <v>0</v>
      </c>
      <c r="AC8496">
        <v>0</v>
      </c>
    </row>
    <row r="8497" spans="1:29">
      <c r="A8497" t="s">
        <v>17507</v>
      </c>
      <c r="B8497" t="s">
        <v>19</v>
      </c>
      <c r="C8497">
        <v>0</v>
      </c>
      <c r="D8497">
        <v>0</v>
      </c>
      <c r="E8497">
        <v>0</v>
      </c>
      <c r="F8497">
        <v>0</v>
      </c>
      <c r="G8497">
        <v>0</v>
      </c>
      <c r="H8497">
        <v>0</v>
      </c>
      <c r="I8497">
        <v>0</v>
      </c>
      <c r="J8497">
        <v>0</v>
      </c>
      <c r="K8497">
        <v>0</v>
      </c>
      <c r="L8497">
        <v>0</v>
      </c>
      <c r="M8497">
        <v>0</v>
      </c>
      <c r="N8497">
        <v>0</v>
      </c>
      <c r="O8497">
        <v>0</v>
      </c>
      <c r="P8497">
        <v>0</v>
      </c>
      <c r="Q8497">
        <v>0</v>
      </c>
      <c r="R8497">
        <v>0</v>
      </c>
      <c r="S8497">
        <v>0</v>
      </c>
      <c r="T8497">
        <v>0</v>
      </c>
      <c r="U8497">
        <v>0</v>
      </c>
      <c r="V8497">
        <v>0</v>
      </c>
      <c r="W8497">
        <v>0</v>
      </c>
      <c r="X8497">
        <v>0</v>
      </c>
      <c r="Y8497">
        <v>0</v>
      </c>
      <c r="Z8497">
        <v>0</v>
      </c>
      <c r="AA8497">
        <v>0</v>
      </c>
      <c r="AB8497">
        <v>0</v>
      </c>
      <c r="AC8497">
        <v>0</v>
      </c>
    </row>
    <row r="8498" spans="1:29">
      <c r="A8498" t="s">
        <v>17508</v>
      </c>
      <c r="B8498" t="s">
        <v>19</v>
      </c>
      <c r="C8498" s="2">
        <v>374077000000000</v>
      </c>
      <c r="D8498" s="2">
        <v>366104000000000</v>
      </c>
      <c r="E8498" s="2">
        <v>369379000000000</v>
      </c>
      <c r="F8498" s="2">
        <v>374947000000000</v>
      </c>
      <c r="G8498" s="2">
        <v>379406000000000</v>
      </c>
      <c r="H8498" s="2">
        <v>384241000000000</v>
      </c>
      <c r="I8498" s="2">
        <v>388963000000000</v>
      </c>
      <c r="J8498" s="2">
        <v>393168000000000</v>
      </c>
      <c r="K8498" s="2">
        <v>397728000000000</v>
      </c>
      <c r="L8498" s="2">
        <v>402264000000000</v>
      </c>
      <c r="M8498" s="2">
        <v>407053000000000</v>
      </c>
      <c r="N8498" s="2">
        <v>410768000000000</v>
      </c>
      <c r="O8498" s="2">
        <v>413793000000000</v>
      </c>
      <c r="P8498" s="2">
        <v>416769000000000</v>
      </c>
      <c r="Q8498" s="2">
        <v>419366000000000</v>
      </c>
      <c r="R8498" s="2">
        <v>421969000000000</v>
      </c>
      <c r="S8498" s="2">
        <v>424303000000000</v>
      </c>
      <c r="T8498" s="2">
        <v>426586000000000</v>
      </c>
      <c r="U8498" s="2">
        <v>428934000000000</v>
      </c>
      <c r="V8498" s="2">
        <v>431221000000000</v>
      </c>
      <c r="W8498" s="2">
        <v>433399000000000</v>
      </c>
      <c r="X8498" s="2">
        <v>435469000000000</v>
      </c>
      <c r="Y8498" s="2">
        <v>437202000000000</v>
      </c>
      <c r="Z8498" s="2">
        <v>439744000000000</v>
      </c>
      <c r="AA8498" s="2">
        <v>442745000000000</v>
      </c>
      <c r="AB8498" s="2">
        <v>445630000000000</v>
      </c>
      <c r="AC8498" s="2">
        <v>448309000000000</v>
      </c>
    </row>
    <row r="8499" spans="1:29">
      <c r="A8499" t="s">
        <v>17509</v>
      </c>
      <c r="B8499" t="s">
        <v>19</v>
      </c>
      <c r="C8499">
        <v>0</v>
      </c>
      <c r="D8499">
        <v>0</v>
      </c>
      <c r="E8499">
        <v>0</v>
      </c>
      <c r="F8499">
        <v>0</v>
      </c>
      <c r="G8499">
        <v>0</v>
      </c>
      <c r="H8499">
        <v>0</v>
      </c>
      <c r="I8499">
        <v>0</v>
      </c>
      <c r="J8499">
        <v>0</v>
      </c>
      <c r="K8499">
        <v>0</v>
      </c>
      <c r="L8499">
        <v>0</v>
      </c>
      <c r="M8499">
        <v>0</v>
      </c>
      <c r="N8499">
        <v>0</v>
      </c>
      <c r="O8499">
        <v>0</v>
      </c>
      <c r="P8499">
        <v>0</v>
      </c>
      <c r="Q8499">
        <v>0</v>
      </c>
      <c r="R8499">
        <v>0</v>
      </c>
      <c r="S8499">
        <v>0</v>
      </c>
      <c r="T8499">
        <v>0</v>
      </c>
      <c r="U8499">
        <v>0</v>
      </c>
      <c r="V8499">
        <v>0</v>
      </c>
      <c r="W8499">
        <v>0</v>
      </c>
      <c r="X8499">
        <v>0</v>
      </c>
      <c r="Y8499">
        <v>0</v>
      </c>
      <c r="Z8499">
        <v>0</v>
      </c>
      <c r="AA8499">
        <v>0</v>
      </c>
      <c r="AB8499">
        <v>0</v>
      </c>
      <c r="AC8499">
        <v>0</v>
      </c>
    </row>
    <row r="8500" spans="1:29">
      <c r="A8500" t="s">
        <v>17510</v>
      </c>
      <c r="B8500" t="s">
        <v>19</v>
      </c>
      <c r="C8500">
        <v>0</v>
      </c>
      <c r="D8500">
        <v>0</v>
      </c>
      <c r="E8500">
        <v>0</v>
      </c>
      <c r="F8500">
        <v>0</v>
      </c>
      <c r="G8500">
        <v>0</v>
      </c>
      <c r="H8500">
        <v>0</v>
      </c>
      <c r="I8500">
        <v>0</v>
      </c>
      <c r="J8500">
        <v>0</v>
      </c>
      <c r="K8500">
        <v>0</v>
      </c>
      <c r="L8500">
        <v>0</v>
      </c>
      <c r="M8500">
        <v>0</v>
      </c>
      <c r="N8500">
        <v>0</v>
      </c>
      <c r="O8500">
        <v>0</v>
      </c>
      <c r="P8500">
        <v>0</v>
      </c>
      <c r="Q8500">
        <v>0</v>
      </c>
      <c r="R8500">
        <v>0</v>
      </c>
      <c r="S8500">
        <v>0</v>
      </c>
      <c r="T8500">
        <v>0</v>
      </c>
      <c r="U8500">
        <v>0</v>
      </c>
      <c r="V8500">
        <v>0</v>
      </c>
      <c r="W8500">
        <v>0</v>
      </c>
      <c r="X8500">
        <v>0</v>
      </c>
      <c r="Y8500">
        <v>0</v>
      </c>
      <c r="Z8500">
        <v>0</v>
      </c>
      <c r="AA8500">
        <v>0</v>
      </c>
      <c r="AB8500">
        <v>0</v>
      </c>
      <c r="AC8500">
        <v>0</v>
      </c>
    </row>
    <row r="8501" spans="1:29">
      <c r="A8501" t="s">
        <v>17511</v>
      </c>
      <c r="B8501" t="s">
        <v>19</v>
      </c>
      <c r="C8501">
        <v>0</v>
      </c>
      <c r="D8501">
        <v>0</v>
      </c>
      <c r="E8501">
        <v>0</v>
      </c>
      <c r="F8501">
        <v>0</v>
      </c>
      <c r="G8501">
        <v>0</v>
      </c>
      <c r="H8501">
        <v>0</v>
      </c>
      <c r="I8501">
        <v>0</v>
      </c>
      <c r="J8501">
        <v>0</v>
      </c>
      <c r="K8501">
        <v>0</v>
      </c>
      <c r="L8501">
        <v>0</v>
      </c>
      <c r="M8501">
        <v>0</v>
      </c>
      <c r="N8501">
        <v>0</v>
      </c>
      <c r="O8501">
        <v>0</v>
      </c>
      <c r="P8501">
        <v>0</v>
      </c>
      <c r="Q8501">
        <v>0</v>
      </c>
      <c r="R8501">
        <v>0</v>
      </c>
      <c r="S8501">
        <v>0</v>
      </c>
      <c r="T8501">
        <v>0</v>
      </c>
      <c r="U8501">
        <v>0</v>
      </c>
      <c r="V8501">
        <v>0</v>
      </c>
      <c r="W8501">
        <v>0</v>
      </c>
      <c r="X8501">
        <v>0</v>
      </c>
      <c r="Y8501">
        <v>0</v>
      </c>
      <c r="Z8501">
        <v>0</v>
      </c>
      <c r="AA8501">
        <v>0</v>
      </c>
      <c r="AB8501">
        <v>0</v>
      </c>
      <c r="AC8501">
        <v>0</v>
      </c>
    </row>
    <row r="8502" spans="1:29">
      <c r="A8502" t="s">
        <v>17512</v>
      </c>
      <c r="B8502" t="s">
        <v>19</v>
      </c>
      <c r="C8502">
        <v>0</v>
      </c>
      <c r="D8502">
        <v>0</v>
      </c>
      <c r="E8502">
        <v>0</v>
      </c>
      <c r="F8502">
        <v>0</v>
      </c>
      <c r="G8502">
        <v>0</v>
      </c>
      <c r="H8502">
        <v>0</v>
      </c>
      <c r="I8502">
        <v>0</v>
      </c>
      <c r="J8502">
        <v>0</v>
      </c>
      <c r="K8502">
        <v>0</v>
      </c>
      <c r="L8502">
        <v>0</v>
      </c>
      <c r="M8502">
        <v>0</v>
      </c>
      <c r="N8502">
        <v>0</v>
      </c>
      <c r="O8502">
        <v>0</v>
      </c>
      <c r="P8502">
        <v>0</v>
      </c>
      <c r="Q8502">
        <v>0</v>
      </c>
      <c r="R8502">
        <v>0</v>
      </c>
      <c r="S8502">
        <v>0</v>
      </c>
      <c r="T8502">
        <v>0</v>
      </c>
      <c r="U8502">
        <v>0</v>
      </c>
      <c r="V8502">
        <v>0</v>
      </c>
      <c r="W8502">
        <v>0</v>
      </c>
      <c r="X8502">
        <v>0</v>
      </c>
      <c r="Y8502">
        <v>0</v>
      </c>
      <c r="Z8502">
        <v>0</v>
      </c>
      <c r="AA8502">
        <v>0</v>
      </c>
      <c r="AB8502">
        <v>0</v>
      </c>
      <c r="AC8502">
        <v>0</v>
      </c>
    </row>
    <row r="8503" spans="1:29">
      <c r="A8503" t="s">
        <v>17513</v>
      </c>
      <c r="B8503" t="s">
        <v>19</v>
      </c>
      <c r="C8503">
        <v>0</v>
      </c>
      <c r="D8503">
        <v>0</v>
      </c>
      <c r="E8503">
        <v>0</v>
      </c>
      <c r="F8503">
        <v>0</v>
      </c>
      <c r="G8503">
        <v>0</v>
      </c>
      <c r="H8503">
        <v>0</v>
      </c>
      <c r="I8503">
        <v>0</v>
      </c>
      <c r="J8503">
        <v>0</v>
      </c>
      <c r="K8503">
        <v>0</v>
      </c>
      <c r="L8503">
        <v>0</v>
      </c>
      <c r="M8503">
        <v>0</v>
      </c>
      <c r="N8503">
        <v>0</v>
      </c>
      <c r="O8503">
        <v>0</v>
      </c>
      <c r="P8503">
        <v>0</v>
      </c>
      <c r="Q8503">
        <v>0</v>
      </c>
      <c r="R8503">
        <v>0</v>
      </c>
      <c r="S8503">
        <v>0</v>
      </c>
      <c r="T8503">
        <v>0</v>
      </c>
      <c r="U8503">
        <v>0</v>
      </c>
      <c r="V8503">
        <v>0</v>
      </c>
      <c r="W8503">
        <v>0</v>
      </c>
      <c r="X8503">
        <v>0</v>
      </c>
      <c r="Y8503">
        <v>0</v>
      </c>
      <c r="Z8503">
        <v>0</v>
      </c>
      <c r="AA8503">
        <v>0</v>
      </c>
      <c r="AB8503">
        <v>0</v>
      </c>
      <c r="AC8503">
        <v>0</v>
      </c>
    </row>
    <row r="8504" spans="1:29">
      <c r="A8504" t="s">
        <v>17514</v>
      </c>
      <c r="B8504" t="s">
        <v>19</v>
      </c>
      <c r="C8504">
        <v>0</v>
      </c>
      <c r="D8504">
        <v>0</v>
      </c>
      <c r="E8504">
        <v>0</v>
      </c>
      <c r="F8504">
        <v>0</v>
      </c>
      <c r="G8504">
        <v>0</v>
      </c>
      <c r="H8504">
        <v>0</v>
      </c>
      <c r="I8504">
        <v>0</v>
      </c>
      <c r="J8504">
        <v>0</v>
      </c>
      <c r="K8504">
        <v>0</v>
      </c>
      <c r="L8504">
        <v>0</v>
      </c>
      <c r="M8504">
        <v>0</v>
      </c>
      <c r="N8504">
        <v>0</v>
      </c>
      <c r="O8504">
        <v>0</v>
      </c>
      <c r="P8504">
        <v>0</v>
      </c>
      <c r="Q8504">
        <v>0</v>
      </c>
      <c r="R8504">
        <v>0</v>
      </c>
      <c r="S8504">
        <v>0</v>
      </c>
      <c r="T8504">
        <v>0</v>
      </c>
      <c r="U8504">
        <v>0</v>
      </c>
      <c r="V8504">
        <v>0</v>
      </c>
      <c r="W8504">
        <v>0</v>
      </c>
      <c r="X8504">
        <v>0</v>
      </c>
      <c r="Y8504">
        <v>0</v>
      </c>
      <c r="Z8504">
        <v>0</v>
      </c>
      <c r="AA8504">
        <v>0</v>
      </c>
      <c r="AB8504">
        <v>0</v>
      </c>
      <c r="AC8504">
        <v>0</v>
      </c>
    </row>
    <row r="8505" spans="1:29">
      <c r="A8505" t="s">
        <v>17515</v>
      </c>
      <c r="B8505" t="s">
        <v>19</v>
      </c>
      <c r="C8505">
        <v>0</v>
      </c>
      <c r="D8505">
        <v>0</v>
      </c>
      <c r="E8505">
        <v>0</v>
      </c>
      <c r="F8505">
        <v>0</v>
      </c>
      <c r="G8505">
        <v>0</v>
      </c>
      <c r="H8505">
        <v>0</v>
      </c>
      <c r="I8505">
        <v>0</v>
      </c>
      <c r="J8505">
        <v>0</v>
      </c>
      <c r="K8505">
        <v>0</v>
      </c>
      <c r="L8505">
        <v>0</v>
      </c>
      <c r="M8505">
        <v>0</v>
      </c>
      <c r="N8505">
        <v>0</v>
      </c>
      <c r="O8505">
        <v>0</v>
      </c>
      <c r="P8505">
        <v>0</v>
      </c>
      <c r="Q8505">
        <v>0</v>
      </c>
      <c r="R8505">
        <v>0</v>
      </c>
      <c r="S8505">
        <v>0</v>
      </c>
      <c r="T8505">
        <v>0</v>
      </c>
      <c r="U8505">
        <v>0</v>
      </c>
      <c r="V8505">
        <v>0</v>
      </c>
      <c r="W8505">
        <v>0</v>
      </c>
      <c r="X8505">
        <v>0</v>
      </c>
      <c r="Y8505">
        <v>0</v>
      </c>
      <c r="Z8505">
        <v>0</v>
      </c>
      <c r="AA8505">
        <v>0</v>
      </c>
      <c r="AB8505">
        <v>0</v>
      </c>
      <c r="AC8505">
        <v>0</v>
      </c>
    </row>
    <row r="8506" spans="1:29">
      <c r="A8506" t="s">
        <v>17516</v>
      </c>
      <c r="B8506" t="s">
        <v>19</v>
      </c>
      <c r="C8506">
        <v>0</v>
      </c>
      <c r="D8506">
        <v>0</v>
      </c>
      <c r="E8506">
        <v>0</v>
      </c>
      <c r="F8506">
        <v>0</v>
      </c>
      <c r="G8506">
        <v>0</v>
      </c>
      <c r="H8506">
        <v>0</v>
      </c>
      <c r="I8506">
        <v>0</v>
      </c>
      <c r="J8506">
        <v>0</v>
      </c>
      <c r="K8506">
        <v>0</v>
      </c>
      <c r="L8506">
        <v>0</v>
      </c>
      <c r="M8506">
        <v>0</v>
      </c>
      <c r="N8506">
        <v>0</v>
      </c>
      <c r="O8506">
        <v>0</v>
      </c>
      <c r="P8506">
        <v>0</v>
      </c>
      <c r="Q8506">
        <v>0</v>
      </c>
      <c r="R8506">
        <v>0</v>
      </c>
      <c r="S8506">
        <v>0</v>
      </c>
      <c r="T8506">
        <v>0</v>
      </c>
      <c r="U8506">
        <v>0</v>
      </c>
      <c r="V8506">
        <v>0</v>
      </c>
      <c r="W8506">
        <v>0</v>
      </c>
      <c r="X8506">
        <v>0</v>
      </c>
      <c r="Y8506">
        <v>0</v>
      </c>
      <c r="Z8506">
        <v>0</v>
      </c>
      <c r="AA8506">
        <v>0</v>
      </c>
      <c r="AB8506">
        <v>0</v>
      </c>
      <c r="AC8506">
        <v>0</v>
      </c>
    </row>
    <row r="8507" spans="1:29">
      <c r="A8507" t="s">
        <v>17517</v>
      </c>
      <c r="B8507" t="s">
        <v>19</v>
      </c>
      <c r="C8507">
        <v>0</v>
      </c>
      <c r="D8507">
        <v>0</v>
      </c>
      <c r="E8507">
        <v>0</v>
      </c>
      <c r="F8507">
        <v>0</v>
      </c>
      <c r="G8507">
        <v>0</v>
      </c>
      <c r="H8507">
        <v>0</v>
      </c>
      <c r="I8507">
        <v>0</v>
      </c>
      <c r="J8507">
        <v>0</v>
      </c>
      <c r="K8507">
        <v>0</v>
      </c>
      <c r="L8507">
        <v>0</v>
      </c>
      <c r="M8507">
        <v>0</v>
      </c>
      <c r="N8507">
        <v>0</v>
      </c>
      <c r="O8507">
        <v>0</v>
      </c>
      <c r="P8507">
        <v>0</v>
      </c>
      <c r="Q8507">
        <v>0</v>
      </c>
      <c r="R8507">
        <v>0</v>
      </c>
      <c r="S8507">
        <v>0</v>
      </c>
      <c r="T8507">
        <v>0</v>
      </c>
      <c r="U8507">
        <v>0</v>
      </c>
      <c r="V8507">
        <v>0</v>
      </c>
      <c r="W8507">
        <v>0</v>
      </c>
      <c r="X8507">
        <v>0</v>
      </c>
      <c r="Y8507">
        <v>0</v>
      </c>
      <c r="Z8507">
        <v>0</v>
      </c>
      <c r="AA8507">
        <v>0</v>
      </c>
      <c r="AB8507">
        <v>0</v>
      </c>
      <c r="AC8507">
        <v>0</v>
      </c>
    </row>
    <row r="8508" spans="1:29">
      <c r="A8508" t="s">
        <v>17518</v>
      </c>
      <c r="B8508" t="s">
        <v>19</v>
      </c>
      <c r="C8508">
        <v>0</v>
      </c>
      <c r="D8508">
        <v>0</v>
      </c>
      <c r="E8508">
        <v>0</v>
      </c>
      <c r="F8508">
        <v>0</v>
      </c>
      <c r="G8508">
        <v>0</v>
      </c>
      <c r="H8508">
        <v>0</v>
      </c>
      <c r="I8508">
        <v>0</v>
      </c>
      <c r="J8508">
        <v>0</v>
      </c>
      <c r="K8508">
        <v>0</v>
      </c>
      <c r="L8508">
        <v>0</v>
      </c>
      <c r="M8508">
        <v>0</v>
      </c>
      <c r="N8508">
        <v>0</v>
      </c>
      <c r="O8508">
        <v>0</v>
      </c>
      <c r="P8508">
        <v>0</v>
      </c>
      <c r="Q8508">
        <v>0</v>
      </c>
      <c r="R8508">
        <v>0</v>
      </c>
      <c r="S8508">
        <v>0</v>
      </c>
      <c r="T8508">
        <v>0</v>
      </c>
      <c r="U8508">
        <v>0</v>
      </c>
      <c r="V8508">
        <v>0</v>
      </c>
      <c r="W8508">
        <v>0</v>
      </c>
      <c r="X8508">
        <v>0</v>
      </c>
      <c r="Y8508">
        <v>0</v>
      </c>
      <c r="Z8508">
        <v>0</v>
      </c>
      <c r="AA8508">
        <v>0</v>
      </c>
      <c r="AB8508">
        <v>0</v>
      </c>
      <c r="AC8508">
        <v>0</v>
      </c>
    </row>
    <row r="8509" spans="1:29">
      <c r="A8509" t="s">
        <v>17519</v>
      </c>
      <c r="B8509" t="s">
        <v>19</v>
      </c>
      <c r="C8509">
        <v>0</v>
      </c>
      <c r="D8509">
        <v>0</v>
      </c>
      <c r="E8509">
        <v>0</v>
      </c>
      <c r="F8509">
        <v>0</v>
      </c>
      <c r="G8509">
        <v>0</v>
      </c>
      <c r="H8509">
        <v>0</v>
      </c>
      <c r="I8509">
        <v>0</v>
      </c>
      <c r="J8509">
        <v>0</v>
      </c>
      <c r="K8509">
        <v>0</v>
      </c>
      <c r="L8509">
        <v>0</v>
      </c>
      <c r="M8509">
        <v>0</v>
      </c>
      <c r="N8509">
        <v>0</v>
      </c>
      <c r="O8509">
        <v>0</v>
      </c>
      <c r="P8509">
        <v>0</v>
      </c>
      <c r="Q8509">
        <v>0</v>
      </c>
      <c r="R8509">
        <v>0</v>
      </c>
      <c r="S8509">
        <v>0</v>
      </c>
      <c r="T8509">
        <v>0</v>
      </c>
      <c r="U8509">
        <v>0</v>
      </c>
      <c r="V8509">
        <v>0</v>
      </c>
      <c r="W8509">
        <v>0</v>
      </c>
      <c r="X8509">
        <v>0</v>
      </c>
      <c r="Y8509">
        <v>0</v>
      </c>
      <c r="Z8509">
        <v>0</v>
      </c>
      <c r="AA8509">
        <v>0</v>
      </c>
      <c r="AB8509">
        <v>0</v>
      </c>
      <c r="AC8509">
        <v>0</v>
      </c>
    </row>
    <row r="8510" spans="1:29">
      <c r="A8510" t="s">
        <v>17520</v>
      </c>
      <c r="B8510" t="s">
        <v>19</v>
      </c>
      <c r="C8510">
        <v>0</v>
      </c>
      <c r="D8510">
        <v>0</v>
      </c>
      <c r="E8510">
        <v>0</v>
      </c>
      <c r="F8510">
        <v>0</v>
      </c>
      <c r="G8510">
        <v>0</v>
      </c>
      <c r="H8510">
        <v>0</v>
      </c>
      <c r="I8510">
        <v>0</v>
      </c>
      <c r="J8510">
        <v>0</v>
      </c>
      <c r="K8510">
        <v>0</v>
      </c>
      <c r="L8510">
        <v>0</v>
      </c>
      <c r="M8510">
        <v>0</v>
      </c>
      <c r="N8510">
        <v>0</v>
      </c>
      <c r="O8510">
        <v>0</v>
      </c>
      <c r="P8510">
        <v>0</v>
      </c>
      <c r="Q8510">
        <v>0</v>
      </c>
      <c r="R8510">
        <v>0</v>
      </c>
      <c r="S8510">
        <v>0</v>
      </c>
      <c r="T8510">
        <v>0</v>
      </c>
      <c r="U8510">
        <v>0</v>
      </c>
      <c r="V8510">
        <v>0</v>
      </c>
      <c r="W8510">
        <v>0</v>
      </c>
      <c r="X8510">
        <v>0</v>
      </c>
      <c r="Y8510">
        <v>0</v>
      </c>
      <c r="Z8510">
        <v>0</v>
      </c>
      <c r="AA8510">
        <v>0</v>
      </c>
      <c r="AB8510">
        <v>0</v>
      </c>
      <c r="AC8510">
        <v>0</v>
      </c>
    </row>
    <row r="8511" spans="1:29">
      <c r="A8511" t="s">
        <v>17521</v>
      </c>
      <c r="B8511" t="s">
        <v>19</v>
      </c>
      <c r="C8511">
        <v>0</v>
      </c>
      <c r="D8511">
        <v>0</v>
      </c>
      <c r="E8511">
        <v>0</v>
      </c>
      <c r="F8511">
        <v>0</v>
      </c>
      <c r="G8511">
        <v>0</v>
      </c>
      <c r="H8511">
        <v>0</v>
      </c>
      <c r="I8511">
        <v>0</v>
      </c>
      <c r="J8511">
        <v>0</v>
      </c>
      <c r="K8511">
        <v>0</v>
      </c>
      <c r="L8511">
        <v>0</v>
      </c>
      <c r="M8511">
        <v>0</v>
      </c>
      <c r="N8511">
        <v>0</v>
      </c>
      <c r="O8511">
        <v>0</v>
      </c>
      <c r="P8511">
        <v>0</v>
      </c>
      <c r="Q8511">
        <v>0</v>
      </c>
      <c r="R8511">
        <v>0</v>
      </c>
      <c r="S8511">
        <v>0</v>
      </c>
      <c r="T8511">
        <v>0</v>
      </c>
      <c r="U8511">
        <v>0</v>
      </c>
      <c r="V8511">
        <v>0</v>
      </c>
      <c r="W8511">
        <v>0</v>
      </c>
      <c r="X8511">
        <v>0</v>
      </c>
      <c r="Y8511">
        <v>0</v>
      </c>
      <c r="Z8511">
        <v>0</v>
      </c>
      <c r="AA8511">
        <v>0</v>
      </c>
      <c r="AB8511">
        <v>0</v>
      </c>
      <c r="AC8511">
        <v>0</v>
      </c>
    </row>
    <row r="8512" spans="1:29">
      <c r="A8512" t="s">
        <v>17522</v>
      </c>
      <c r="B8512" t="s">
        <v>19</v>
      </c>
      <c r="C8512">
        <v>0</v>
      </c>
      <c r="D8512">
        <v>0</v>
      </c>
      <c r="E8512">
        <v>0</v>
      </c>
      <c r="F8512">
        <v>0</v>
      </c>
      <c r="G8512">
        <v>0</v>
      </c>
      <c r="H8512">
        <v>0</v>
      </c>
      <c r="I8512">
        <v>0</v>
      </c>
      <c r="J8512">
        <v>0</v>
      </c>
      <c r="K8512">
        <v>0</v>
      </c>
      <c r="L8512">
        <v>0</v>
      </c>
      <c r="M8512">
        <v>0</v>
      </c>
      <c r="N8512">
        <v>0</v>
      </c>
      <c r="O8512">
        <v>0</v>
      </c>
      <c r="P8512">
        <v>0</v>
      </c>
      <c r="Q8512">
        <v>0</v>
      </c>
      <c r="R8512">
        <v>0</v>
      </c>
      <c r="S8512">
        <v>0</v>
      </c>
      <c r="T8512">
        <v>0</v>
      </c>
      <c r="U8512">
        <v>0</v>
      </c>
      <c r="V8512">
        <v>0</v>
      </c>
      <c r="W8512">
        <v>0</v>
      </c>
      <c r="X8512">
        <v>0</v>
      </c>
      <c r="Y8512">
        <v>0</v>
      </c>
      <c r="Z8512">
        <v>0</v>
      </c>
      <c r="AA8512">
        <v>0</v>
      </c>
      <c r="AB8512">
        <v>0</v>
      </c>
      <c r="AC8512">
        <v>0</v>
      </c>
    </row>
    <row r="8513" spans="1:29">
      <c r="A8513" t="s">
        <v>17523</v>
      </c>
      <c r="B8513" t="s">
        <v>19</v>
      </c>
      <c r="C8513">
        <v>0</v>
      </c>
      <c r="D8513">
        <v>0</v>
      </c>
      <c r="E8513">
        <v>0</v>
      </c>
      <c r="F8513">
        <v>0</v>
      </c>
      <c r="G8513">
        <v>0</v>
      </c>
      <c r="H8513">
        <v>0</v>
      </c>
      <c r="I8513">
        <v>0</v>
      </c>
      <c r="J8513">
        <v>0</v>
      </c>
      <c r="K8513">
        <v>0</v>
      </c>
      <c r="L8513">
        <v>0</v>
      </c>
      <c r="M8513">
        <v>0</v>
      </c>
      <c r="N8513">
        <v>0</v>
      </c>
      <c r="O8513">
        <v>0</v>
      </c>
      <c r="P8513">
        <v>0</v>
      </c>
      <c r="Q8513">
        <v>0</v>
      </c>
      <c r="R8513">
        <v>0</v>
      </c>
      <c r="S8513">
        <v>0</v>
      </c>
      <c r="T8513">
        <v>0</v>
      </c>
      <c r="U8513">
        <v>0</v>
      </c>
      <c r="V8513">
        <v>0</v>
      </c>
      <c r="W8513">
        <v>0</v>
      </c>
      <c r="X8513">
        <v>0</v>
      </c>
      <c r="Y8513">
        <v>0</v>
      </c>
      <c r="Z8513">
        <v>0</v>
      </c>
      <c r="AA8513">
        <v>0</v>
      </c>
      <c r="AB8513">
        <v>0</v>
      </c>
      <c r="AC8513">
        <v>0</v>
      </c>
    </row>
    <row r="8514" spans="1:29">
      <c r="A8514" t="s">
        <v>17524</v>
      </c>
      <c r="B8514" t="s">
        <v>19</v>
      </c>
      <c r="C8514">
        <v>0</v>
      </c>
      <c r="D8514">
        <v>0</v>
      </c>
      <c r="E8514">
        <v>0</v>
      </c>
      <c r="F8514">
        <v>0</v>
      </c>
      <c r="G8514">
        <v>0</v>
      </c>
      <c r="H8514">
        <v>0</v>
      </c>
      <c r="I8514">
        <v>0</v>
      </c>
      <c r="J8514">
        <v>0</v>
      </c>
      <c r="K8514">
        <v>0</v>
      </c>
      <c r="L8514">
        <v>0</v>
      </c>
      <c r="M8514">
        <v>0</v>
      </c>
      <c r="N8514">
        <v>0</v>
      </c>
      <c r="O8514">
        <v>0</v>
      </c>
      <c r="P8514">
        <v>0</v>
      </c>
      <c r="Q8514">
        <v>0</v>
      </c>
      <c r="R8514">
        <v>0</v>
      </c>
      <c r="S8514">
        <v>0</v>
      </c>
      <c r="T8514">
        <v>0</v>
      </c>
      <c r="U8514">
        <v>0</v>
      </c>
      <c r="V8514">
        <v>0</v>
      </c>
      <c r="W8514">
        <v>0</v>
      </c>
      <c r="X8514">
        <v>0</v>
      </c>
      <c r="Y8514">
        <v>0</v>
      </c>
      <c r="Z8514">
        <v>0</v>
      </c>
      <c r="AA8514">
        <v>0</v>
      </c>
      <c r="AB8514">
        <v>0</v>
      </c>
      <c r="AC8514">
        <v>0</v>
      </c>
    </row>
    <row r="8515" spans="1:29">
      <c r="A8515" t="s">
        <v>17525</v>
      </c>
      <c r="B8515" t="s">
        <v>19</v>
      </c>
      <c r="C8515">
        <v>0</v>
      </c>
      <c r="D8515">
        <v>0</v>
      </c>
      <c r="E8515">
        <v>0</v>
      </c>
      <c r="F8515">
        <v>0</v>
      </c>
      <c r="G8515">
        <v>0</v>
      </c>
      <c r="H8515">
        <v>0</v>
      </c>
      <c r="I8515">
        <v>0</v>
      </c>
      <c r="J8515">
        <v>0</v>
      </c>
      <c r="K8515">
        <v>0</v>
      </c>
      <c r="L8515">
        <v>0</v>
      </c>
      <c r="M8515">
        <v>0</v>
      </c>
      <c r="N8515">
        <v>0</v>
      </c>
      <c r="O8515">
        <v>0</v>
      </c>
      <c r="P8515">
        <v>0</v>
      </c>
      <c r="Q8515">
        <v>0</v>
      </c>
      <c r="R8515">
        <v>0</v>
      </c>
      <c r="S8515">
        <v>0</v>
      </c>
      <c r="T8515">
        <v>0</v>
      </c>
      <c r="U8515">
        <v>0</v>
      </c>
      <c r="V8515">
        <v>0</v>
      </c>
      <c r="W8515">
        <v>0</v>
      </c>
      <c r="X8515">
        <v>0</v>
      </c>
      <c r="Y8515">
        <v>0</v>
      </c>
      <c r="Z8515">
        <v>0</v>
      </c>
      <c r="AA8515">
        <v>0</v>
      </c>
      <c r="AB8515">
        <v>0</v>
      </c>
      <c r="AC8515">
        <v>0</v>
      </c>
    </row>
    <row r="8516" spans="1:29">
      <c r="A8516" t="s">
        <v>17526</v>
      </c>
      <c r="B8516" t="s">
        <v>19</v>
      </c>
      <c r="C8516">
        <v>0</v>
      </c>
      <c r="D8516">
        <v>0</v>
      </c>
      <c r="E8516">
        <v>0</v>
      </c>
      <c r="F8516">
        <v>0</v>
      </c>
      <c r="G8516">
        <v>0</v>
      </c>
      <c r="H8516">
        <v>0</v>
      </c>
      <c r="I8516">
        <v>0</v>
      </c>
      <c r="J8516">
        <v>0</v>
      </c>
      <c r="K8516">
        <v>0</v>
      </c>
      <c r="L8516">
        <v>0</v>
      </c>
      <c r="M8516">
        <v>0</v>
      </c>
      <c r="N8516">
        <v>0</v>
      </c>
      <c r="O8516">
        <v>0</v>
      </c>
      <c r="P8516">
        <v>0</v>
      </c>
      <c r="Q8516">
        <v>0</v>
      </c>
      <c r="R8516">
        <v>0</v>
      </c>
      <c r="S8516">
        <v>0</v>
      </c>
      <c r="T8516">
        <v>0</v>
      </c>
      <c r="U8516">
        <v>0</v>
      </c>
      <c r="V8516">
        <v>0</v>
      </c>
      <c r="W8516">
        <v>0</v>
      </c>
      <c r="X8516">
        <v>0</v>
      </c>
      <c r="Y8516">
        <v>0</v>
      </c>
      <c r="Z8516">
        <v>0</v>
      </c>
      <c r="AA8516">
        <v>0</v>
      </c>
      <c r="AB8516">
        <v>0</v>
      </c>
      <c r="AC8516">
        <v>0</v>
      </c>
    </row>
    <row r="8517" spans="1:29">
      <c r="A8517" t="s">
        <v>17527</v>
      </c>
      <c r="B8517" t="s">
        <v>19</v>
      </c>
      <c r="C8517">
        <v>0</v>
      </c>
      <c r="D8517">
        <v>0</v>
      </c>
      <c r="E8517">
        <v>0</v>
      </c>
      <c r="F8517">
        <v>0</v>
      </c>
      <c r="G8517">
        <v>0</v>
      </c>
      <c r="H8517">
        <v>0</v>
      </c>
      <c r="I8517">
        <v>0</v>
      </c>
      <c r="J8517">
        <v>0</v>
      </c>
      <c r="K8517">
        <v>0</v>
      </c>
      <c r="L8517">
        <v>0</v>
      </c>
      <c r="M8517">
        <v>0</v>
      </c>
      <c r="N8517">
        <v>0</v>
      </c>
      <c r="O8517">
        <v>0</v>
      </c>
      <c r="P8517">
        <v>0</v>
      </c>
      <c r="Q8517">
        <v>0</v>
      </c>
      <c r="R8517">
        <v>0</v>
      </c>
      <c r="S8517">
        <v>0</v>
      </c>
      <c r="T8517">
        <v>0</v>
      </c>
      <c r="U8517">
        <v>0</v>
      </c>
      <c r="V8517">
        <v>0</v>
      </c>
      <c r="W8517">
        <v>0</v>
      </c>
      <c r="X8517">
        <v>0</v>
      </c>
      <c r="Y8517">
        <v>0</v>
      </c>
      <c r="Z8517">
        <v>0</v>
      </c>
      <c r="AA8517">
        <v>0</v>
      </c>
      <c r="AB8517">
        <v>0</v>
      </c>
      <c r="AC8517">
        <v>0</v>
      </c>
    </row>
    <row r="8518" spans="1:29">
      <c r="A8518" t="s">
        <v>17528</v>
      </c>
      <c r="B8518" t="s">
        <v>19</v>
      </c>
      <c r="C8518">
        <v>0</v>
      </c>
      <c r="D8518">
        <v>0</v>
      </c>
      <c r="E8518">
        <v>0</v>
      </c>
      <c r="F8518">
        <v>0</v>
      </c>
      <c r="G8518">
        <v>0</v>
      </c>
      <c r="H8518">
        <v>0</v>
      </c>
      <c r="I8518">
        <v>0</v>
      </c>
      <c r="J8518">
        <v>0</v>
      </c>
      <c r="K8518">
        <v>0</v>
      </c>
      <c r="L8518">
        <v>0</v>
      </c>
      <c r="M8518">
        <v>0</v>
      </c>
      <c r="N8518">
        <v>0</v>
      </c>
      <c r="O8518">
        <v>0</v>
      </c>
      <c r="P8518">
        <v>0</v>
      </c>
      <c r="Q8518">
        <v>0</v>
      </c>
      <c r="R8518">
        <v>0</v>
      </c>
      <c r="S8518">
        <v>0</v>
      </c>
      <c r="T8518">
        <v>0</v>
      </c>
      <c r="U8518">
        <v>0</v>
      </c>
      <c r="V8518">
        <v>0</v>
      </c>
      <c r="W8518">
        <v>0</v>
      </c>
      <c r="X8518">
        <v>0</v>
      </c>
      <c r="Y8518">
        <v>0</v>
      </c>
      <c r="Z8518">
        <v>0</v>
      </c>
      <c r="AA8518">
        <v>0</v>
      </c>
      <c r="AB8518">
        <v>0</v>
      </c>
      <c r="AC8518">
        <v>0</v>
      </c>
    </row>
    <row r="8519" spans="1:29">
      <c r="A8519" t="s">
        <v>17529</v>
      </c>
      <c r="B8519" t="s">
        <v>19</v>
      </c>
      <c r="C8519">
        <v>0</v>
      </c>
      <c r="D8519">
        <v>0</v>
      </c>
      <c r="E8519">
        <v>0</v>
      </c>
      <c r="F8519">
        <v>0</v>
      </c>
      <c r="G8519">
        <v>0</v>
      </c>
      <c r="H8519">
        <v>0</v>
      </c>
      <c r="I8519">
        <v>0</v>
      </c>
      <c r="J8519">
        <v>0</v>
      </c>
      <c r="K8519">
        <v>0</v>
      </c>
      <c r="L8519">
        <v>0</v>
      </c>
      <c r="M8519">
        <v>0</v>
      </c>
      <c r="N8519">
        <v>0</v>
      </c>
      <c r="O8519">
        <v>0</v>
      </c>
      <c r="P8519">
        <v>0</v>
      </c>
      <c r="Q8519">
        <v>0</v>
      </c>
      <c r="R8519">
        <v>0</v>
      </c>
      <c r="S8519">
        <v>0</v>
      </c>
      <c r="T8519">
        <v>0</v>
      </c>
      <c r="U8519">
        <v>0</v>
      </c>
      <c r="V8519">
        <v>0</v>
      </c>
      <c r="W8519">
        <v>0</v>
      </c>
      <c r="X8519">
        <v>0</v>
      </c>
      <c r="Y8519">
        <v>0</v>
      </c>
      <c r="Z8519">
        <v>0</v>
      </c>
      <c r="AA8519">
        <v>0</v>
      </c>
      <c r="AB8519">
        <v>0</v>
      </c>
      <c r="AC8519">
        <v>0</v>
      </c>
    </row>
    <row r="8520" spans="1:29">
      <c r="A8520" t="s">
        <v>17530</v>
      </c>
      <c r="B8520" t="s">
        <v>19</v>
      </c>
      <c r="C8520">
        <v>0</v>
      </c>
      <c r="D8520">
        <v>0</v>
      </c>
      <c r="E8520">
        <v>0</v>
      </c>
      <c r="F8520">
        <v>0</v>
      </c>
      <c r="G8520">
        <v>0</v>
      </c>
      <c r="H8520">
        <v>0</v>
      </c>
      <c r="I8520">
        <v>0</v>
      </c>
      <c r="J8520">
        <v>0</v>
      </c>
      <c r="K8520">
        <v>0</v>
      </c>
      <c r="L8520">
        <v>0</v>
      </c>
      <c r="M8520">
        <v>0</v>
      </c>
      <c r="N8520">
        <v>0</v>
      </c>
      <c r="O8520">
        <v>0</v>
      </c>
      <c r="P8520">
        <v>0</v>
      </c>
      <c r="Q8520">
        <v>0</v>
      </c>
      <c r="R8520">
        <v>0</v>
      </c>
      <c r="S8520">
        <v>0</v>
      </c>
      <c r="T8520">
        <v>0</v>
      </c>
      <c r="U8520">
        <v>0</v>
      </c>
      <c r="V8520">
        <v>0</v>
      </c>
      <c r="W8520">
        <v>0</v>
      </c>
      <c r="X8520">
        <v>0</v>
      </c>
      <c r="Y8520">
        <v>0</v>
      </c>
      <c r="Z8520">
        <v>0</v>
      </c>
      <c r="AA8520">
        <v>0</v>
      </c>
      <c r="AB8520">
        <v>0</v>
      </c>
      <c r="AC8520">
        <v>0</v>
      </c>
    </row>
    <row r="8521" spans="1:29">
      <c r="A8521" t="s">
        <v>17531</v>
      </c>
      <c r="B8521" t="s">
        <v>19</v>
      </c>
      <c r="C8521">
        <v>0</v>
      </c>
      <c r="D8521">
        <v>0</v>
      </c>
      <c r="E8521">
        <v>0</v>
      </c>
      <c r="F8521">
        <v>0</v>
      </c>
      <c r="G8521">
        <v>0</v>
      </c>
      <c r="H8521">
        <v>0</v>
      </c>
      <c r="I8521">
        <v>0</v>
      </c>
      <c r="J8521">
        <v>0</v>
      </c>
      <c r="K8521">
        <v>0</v>
      </c>
      <c r="L8521">
        <v>0</v>
      </c>
      <c r="M8521">
        <v>0</v>
      </c>
      <c r="N8521">
        <v>0</v>
      </c>
      <c r="O8521">
        <v>0</v>
      </c>
      <c r="P8521">
        <v>0</v>
      </c>
      <c r="Q8521">
        <v>0</v>
      </c>
      <c r="R8521">
        <v>0</v>
      </c>
      <c r="S8521">
        <v>0</v>
      </c>
      <c r="T8521">
        <v>0</v>
      </c>
      <c r="U8521">
        <v>0</v>
      </c>
      <c r="V8521">
        <v>0</v>
      </c>
      <c r="W8521">
        <v>0</v>
      </c>
      <c r="X8521">
        <v>0</v>
      </c>
      <c r="Y8521">
        <v>0</v>
      </c>
      <c r="Z8521">
        <v>0</v>
      </c>
      <c r="AA8521">
        <v>0</v>
      </c>
      <c r="AB8521">
        <v>0</v>
      </c>
      <c r="AC8521">
        <v>0</v>
      </c>
    </row>
    <row r="8522" spans="1:29">
      <c r="A8522" t="s">
        <v>17532</v>
      </c>
      <c r="B8522" t="s">
        <v>19</v>
      </c>
      <c r="C8522">
        <v>0</v>
      </c>
      <c r="D8522">
        <v>0</v>
      </c>
      <c r="E8522">
        <v>0</v>
      </c>
      <c r="F8522">
        <v>0</v>
      </c>
      <c r="G8522">
        <v>0</v>
      </c>
      <c r="H8522">
        <v>0</v>
      </c>
      <c r="I8522">
        <v>0</v>
      </c>
      <c r="J8522">
        <v>0</v>
      </c>
      <c r="K8522">
        <v>0</v>
      </c>
      <c r="L8522">
        <v>0</v>
      </c>
      <c r="M8522">
        <v>0</v>
      </c>
      <c r="N8522">
        <v>0</v>
      </c>
      <c r="O8522">
        <v>0</v>
      </c>
      <c r="P8522">
        <v>0</v>
      </c>
      <c r="Q8522">
        <v>0</v>
      </c>
      <c r="R8522">
        <v>0</v>
      </c>
      <c r="S8522">
        <v>0</v>
      </c>
      <c r="T8522">
        <v>0</v>
      </c>
      <c r="U8522">
        <v>0</v>
      </c>
      <c r="V8522">
        <v>0</v>
      </c>
      <c r="W8522">
        <v>0</v>
      </c>
      <c r="X8522">
        <v>0</v>
      </c>
      <c r="Y8522">
        <v>0</v>
      </c>
      <c r="Z8522">
        <v>0</v>
      </c>
      <c r="AA8522">
        <v>0</v>
      </c>
      <c r="AB8522">
        <v>0</v>
      </c>
      <c r="AC8522">
        <v>0</v>
      </c>
    </row>
    <row r="8523" spans="1:29">
      <c r="A8523" t="s">
        <v>17533</v>
      </c>
      <c r="B8523" t="s">
        <v>19</v>
      </c>
      <c r="C8523">
        <v>0</v>
      </c>
      <c r="D8523">
        <v>0</v>
      </c>
      <c r="E8523">
        <v>0</v>
      </c>
      <c r="F8523">
        <v>0</v>
      </c>
      <c r="G8523">
        <v>0</v>
      </c>
      <c r="H8523">
        <v>0</v>
      </c>
      <c r="I8523">
        <v>0</v>
      </c>
      <c r="J8523">
        <v>0</v>
      </c>
      <c r="K8523">
        <v>0</v>
      </c>
      <c r="L8523">
        <v>0</v>
      </c>
      <c r="M8523">
        <v>0</v>
      </c>
      <c r="N8523">
        <v>0</v>
      </c>
      <c r="O8523">
        <v>0</v>
      </c>
      <c r="P8523">
        <v>0</v>
      </c>
      <c r="Q8523">
        <v>0</v>
      </c>
      <c r="R8523">
        <v>0</v>
      </c>
      <c r="S8523">
        <v>0</v>
      </c>
      <c r="T8523">
        <v>0</v>
      </c>
      <c r="U8523">
        <v>0</v>
      </c>
      <c r="V8523">
        <v>0</v>
      </c>
      <c r="W8523">
        <v>0</v>
      </c>
      <c r="X8523">
        <v>0</v>
      </c>
      <c r="Y8523">
        <v>0</v>
      </c>
      <c r="Z8523">
        <v>0</v>
      </c>
      <c r="AA8523">
        <v>0</v>
      </c>
      <c r="AB8523">
        <v>0</v>
      </c>
      <c r="AC8523">
        <v>0</v>
      </c>
    </row>
    <row r="8524" spans="1:29">
      <c r="A8524" t="s">
        <v>17534</v>
      </c>
      <c r="B8524" t="s">
        <v>19</v>
      </c>
      <c r="C8524">
        <v>0</v>
      </c>
      <c r="D8524">
        <v>0</v>
      </c>
      <c r="E8524">
        <v>0</v>
      </c>
      <c r="F8524">
        <v>0</v>
      </c>
      <c r="G8524">
        <v>0</v>
      </c>
      <c r="H8524">
        <v>0</v>
      </c>
      <c r="I8524">
        <v>0</v>
      </c>
      <c r="J8524">
        <v>0</v>
      </c>
      <c r="K8524">
        <v>0</v>
      </c>
      <c r="L8524">
        <v>0</v>
      </c>
      <c r="M8524">
        <v>0</v>
      </c>
      <c r="N8524">
        <v>0</v>
      </c>
      <c r="O8524">
        <v>0</v>
      </c>
      <c r="P8524">
        <v>0</v>
      </c>
      <c r="Q8524">
        <v>0</v>
      </c>
      <c r="R8524">
        <v>0</v>
      </c>
      <c r="S8524">
        <v>0</v>
      </c>
      <c r="T8524">
        <v>0</v>
      </c>
      <c r="U8524">
        <v>0</v>
      </c>
      <c r="V8524">
        <v>0</v>
      </c>
      <c r="W8524">
        <v>0</v>
      </c>
      <c r="X8524">
        <v>0</v>
      </c>
      <c r="Y8524">
        <v>0</v>
      </c>
      <c r="Z8524">
        <v>0</v>
      </c>
      <c r="AA8524">
        <v>0</v>
      </c>
      <c r="AB8524">
        <v>0</v>
      </c>
      <c r="AC8524">
        <v>0</v>
      </c>
    </row>
    <row r="8525" spans="1:29">
      <c r="A8525" t="s">
        <v>17535</v>
      </c>
      <c r="B8525" t="s">
        <v>19</v>
      </c>
      <c r="C8525">
        <v>0</v>
      </c>
      <c r="D8525">
        <v>0</v>
      </c>
      <c r="E8525">
        <v>0</v>
      </c>
      <c r="F8525">
        <v>0</v>
      </c>
      <c r="G8525">
        <v>0</v>
      </c>
      <c r="H8525">
        <v>0</v>
      </c>
      <c r="I8525">
        <v>0</v>
      </c>
      <c r="J8525">
        <v>0</v>
      </c>
      <c r="K8525">
        <v>0</v>
      </c>
      <c r="L8525">
        <v>0</v>
      </c>
      <c r="M8525">
        <v>0</v>
      </c>
      <c r="N8525">
        <v>0</v>
      </c>
      <c r="O8525">
        <v>0</v>
      </c>
      <c r="P8525">
        <v>0</v>
      </c>
      <c r="Q8525">
        <v>0</v>
      </c>
      <c r="R8525">
        <v>0</v>
      </c>
      <c r="S8525">
        <v>0</v>
      </c>
      <c r="T8525">
        <v>0</v>
      </c>
      <c r="U8525">
        <v>0</v>
      </c>
      <c r="V8525">
        <v>0</v>
      </c>
      <c r="W8525">
        <v>0</v>
      </c>
      <c r="X8525">
        <v>0</v>
      </c>
      <c r="Y8525">
        <v>0</v>
      </c>
      <c r="Z8525">
        <v>0</v>
      </c>
      <c r="AA8525">
        <v>0</v>
      </c>
      <c r="AB8525">
        <v>0</v>
      </c>
      <c r="AC8525">
        <v>0</v>
      </c>
    </row>
    <row r="8526" spans="1:29">
      <c r="A8526" t="s">
        <v>17536</v>
      </c>
      <c r="B8526" t="s">
        <v>19</v>
      </c>
      <c r="C8526">
        <v>0</v>
      </c>
      <c r="D8526">
        <v>0</v>
      </c>
      <c r="E8526">
        <v>0</v>
      </c>
      <c r="F8526">
        <v>0</v>
      </c>
      <c r="G8526">
        <v>0</v>
      </c>
      <c r="H8526">
        <v>0</v>
      </c>
      <c r="I8526">
        <v>0</v>
      </c>
      <c r="J8526">
        <v>0</v>
      </c>
      <c r="K8526">
        <v>0</v>
      </c>
      <c r="L8526">
        <v>0</v>
      </c>
      <c r="M8526">
        <v>0</v>
      </c>
      <c r="N8526">
        <v>0</v>
      </c>
      <c r="O8526">
        <v>0</v>
      </c>
      <c r="P8526">
        <v>0</v>
      </c>
      <c r="Q8526">
        <v>0</v>
      </c>
      <c r="R8526">
        <v>0</v>
      </c>
      <c r="S8526">
        <v>0</v>
      </c>
      <c r="T8526">
        <v>0</v>
      </c>
      <c r="U8526">
        <v>0</v>
      </c>
      <c r="V8526">
        <v>0</v>
      </c>
      <c r="W8526">
        <v>0</v>
      </c>
      <c r="X8526">
        <v>0</v>
      </c>
      <c r="Y8526">
        <v>0</v>
      </c>
      <c r="Z8526">
        <v>0</v>
      </c>
      <c r="AA8526">
        <v>0</v>
      </c>
      <c r="AB8526">
        <v>0</v>
      </c>
      <c r="AC8526">
        <v>0</v>
      </c>
    </row>
    <row r="8527" spans="1:29">
      <c r="A8527" t="s">
        <v>17537</v>
      </c>
      <c r="B8527" t="s">
        <v>19</v>
      </c>
      <c r="C8527">
        <v>0</v>
      </c>
      <c r="D8527">
        <v>0</v>
      </c>
      <c r="E8527">
        <v>0</v>
      </c>
      <c r="F8527">
        <v>0</v>
      </c>
      <c r="G8527">
        <v>0</v>
      </c>
      <c r="H8527">
        <v>0</v>
      </c>
      <c r="I8527">
        <v>0</v>
      </c>
      <c r="J8527">
        <v>0</v>
      </c>
      <c r="K8527">
        <v>0</v>
      </c>
      <c r="L8527">
        <v>0</v>
      </c>
      <c r="M8527">
        <v>0</v>
      </c>
      <c r="N8527">
        <v>0</v>
      </c>
      <c r="O8527">
        <v>0</v>
      </c>
      <c r="P8527">
        <v>0</v>
      </c>
      <c r="Q8527">
        <v>0</v>
      </c>
      <c r="R8527">
        <v>0</v>
      </c>
      <c r="S8527">
        <v>0</v>
      </c>
      <c r="T8527">
        <v>0</v>
      </c>
      <c r="U8527">
        <v>0</v>
      </c>
      <c r="V8527">
        <v>0</v>
      </c>
      <c r="W8527">
        <v>0</v>
      </c>
      <c r="X8527">
        <v>0</v>
      </c>
      <c r="Y8527">
        <v>0</v>
      </c>
      <c r="Z8527">
        <v>0</v>
      </c>
      <c r="AA8527">
        <v>0</v>
      </c>
      <c r="AB8527">
        <v>0</v>
      </c>
      <c r="AC8527">
        <v>0</v>
      </c>
    </row>
    <row r="8528" spans="1:29">
      <c r="A8528" t="s">
        <v>17538</v>
      </c>
      <c r="B8528" t="s">
        <v>19</v>
      </c>
      <c r="C8528">
        <v>0</v>
      </c>
      <c r="D8528">
        <v>0</v>
      </c>
      <c r="E8528">
        <v>0</v>
      </c>
      <c r="F8528">
        <v>0</v>
      </c>
      <c r="G8528">
        <v>0</v>
      </c>
      <c r="H8528">
        <v>0</v>
      </c>
      <c r="I8528">
        <v>0</v>
      </c>
      <c r="J8528">
        <v>0</v>
      </c>
      <c r="K8528">
        <v>0</v>
      </c>
      <c r="L8528">
        <v>0</v>
      </c>
      <c r="M8528">
        <v>0</v>
      </c>
      <c r="N8528">
        <v>0</v>
      </c>
      <c r="O8528">
        <v>0</v>
      </c>
      <c r="P8528">
        <v>0</v>
      </c>
      <c r="Q8528">
        <v>0</v>
      </c>
      <c r="R8528">
        <v>0</v>
      </c>
      <c r="S8528">
        <v>0</v>
      </c>
      <c r="T8528">
        <v>0</v>
      </c>
      <c r="U8528">
        <v>0</v>
      </c>
      <c r="V8528">
        <v>0</v>
      </c>
      <c r="W8528">
        <v>0</v>
      </c>
      <c r="X8528">
        <v>0</v>
      </c>
      <c r="Y8528">
        <v>0</v>
      </c>
      <c r="Z8528">
        <v>0</v>
      </c>
      <c r="AA8528">
        <v>0</v>
      </c>
      <c r="AB8528">
        <v>0</v>
      </c>
      <c r="AC8528">
        <v>0</v>
      </c>
    </row>
    <row r="8529" spans="1:29">
      <c r="A8529" t="s">
        <v>17539</v>
      </c>
      <c r="B8529" t="s">
        <v>19</v>
      </c>
      <c r="C8529">
        <v>0</v>
      </c>
      <c r="D8529">
        <v>0</v>
      </c>
      <c r="E8529">
        <v>0</v>
      </c>
      <c r="F8529">
        <v>0</v>
      </c>
      <c r="G8529">
        <v>0</v>
      </c>
      <c r="H8529">
        <v>0</v>
      </c>
      <c r="I8529">
        <v>0</v>
      </c>
      <c r="J8529">
        <v>0</v>
      </c>
      <c r="K8529">
        <v>0</v>
      </c>
      <c r="L8529">
        <v>0</v>
      </c>
      <c r="M8529">
        <v>0</v>
      </c>
      <c r="N8529">
        <v>0</v>
      </c>
      <c r="O8529">
        <v>0</v>
      </c>
      <c r="P8529">
        <v>0</v>
      </c>
      <c r="Q8529">
        <v>0</v>
      </c>
      <c r="R8529">
        <v>0</v>
      </c>
      <c r="S8529">
        <v>0</v>
      </c>
      <c r="T8529">
        <v>0</v>
      </c>
      <c r="U8529">
        <v>0</v>
      </c>
      <c r="V8529">
        <v>0</v>
      </c>
      <c r="W8529">
        <v>0</v>
      </c>
      <c r="X8529">
        <v>0</v>
      </c>
      <c r="Y8529">
        <v>0</v>
      </c>
      <c r="Z8529">
        <v>0</v>
      </c>
      <c r="AA8529">
        <v>0</v>
      </c>
      <c r="AB8529">
        <v>0</v>
      </c>
      <c r="AC8529">
        <v>0</v>
      </c>
    </row>
    <row r="8530" spans="1:29">
      <c r="A8530" t="s">
        <v>17540</v>
      </c>
      <c r="B8530" t="s">
        <v>19</v>
      </c>
      <c r="C8530">
        <v>0</v>
      </c>
      <c r="D8530">
        <v>0</v>
      </c>
      <c r="E8530">
        <v>0</v>
      </c>
      <c r="F8530">
        <v>0</v>
      </c>
      <c r="G8530">
        <v>0</v>
      </c>
      <c r="H8530">
        <v>0</v>
      </c>
      <c r="I8530">
        <v>0</v>
      </c>
      <c r="J8530">
        <v>0</v>
      </c>
      <c r="K8530">
        <v>0</v>
      </c>
      <c r="L8530">
        <v>0</v>
      </c>
      <c r="M8530">
        <v>0</v>
      </c>
      <c r="N8530">
        <v>0</v>
      </c>
      <c r="O8530">
        <v>0</v>
      </c>
      <c r="P8530">
        <v>0</v>
      </c>
      <c r="Q8530">
        <v>0</v>
      </c>
      <c r="R8530">
        <v>0</v>
      </c>
      <c r="S8530">
        <v>0</v>
      </c>
      <c r="T8530">
        <v>0</v>
      </c>
      <c r="U8530">
        <v>0</v>
      </c>
      <c r="V8530">
        <v>0</v>
      </c>
      <c r="W8530">
        <v>0</v>
      </c>
      <c r="X8530">
        <v>0</v>
      </c>
      <c r="Y8530">
        <v>0</v>
      </c>
      <c r="Z8530">
        <v>0</v>
      </c>
      <c r="AA8530">
        <v>0</v>
      </c>
      <c r="AB8530">
        <v>0</v>
      </c>
      <c r="AC8530">
        <v>0</v>
      </c>
    </row>
    <row r="8531" spans="1:29">
      <c r="A8531" t="s">
        <v>17541</v>
      </c>
      <c r="B8531" t="s">
        <v>19</v>
      </c>
      <c r="C8531" s="2">
        <v>7858710000</v>
      </c>
      <c r="D8531" s="2">
        <v>17366400000</v>
      </c>
      <c r="E8531" s="2">
        <v>28498500000</v>
      </c>
      <c r="F8531" s="2">
        <v>41220400000</v>
      </c>
      <c r="G8531" s="2">
        <v>55630900000</v>
      </c>
      <c r="H8531" s="2">
        <v>71755400000</v>
      </c>
      <c r="I8531" s="2">
        <v>89702000000</v>
      </c>
      <c r="J8531" s="2">
        <v>109234000000</v>
      </c>
      <c r="K8531" s="2">
        <v>130125000000</v>
      </c>
      <c r="L8531" s="2">
        <v>151971000000</v>
      </c>
      <c r="M8531" s="2">
        <v>176142000000</v>
      </c>
      <c r="N8531" s="2">
        <v>200317000000</v>
      </c>
      <c r="O8531" s="2">
        <v>224446000000</v>
      </c>
      <c r="P8531" s="2">
        <v>250205000000</v>
      </c>
      <c r="Q8531" s="2">
        <v>277881000000</v>
      </c>
      <c r="R8531" s="2">
        <v>306302000000</v>
      </c>
      <c r="S8531" s="2">
        <v>335985000000</v>
      </c>
      <c r="T8531" s="2">
        <v>365950000000</v>
      </c>
      <c r="U8531" s="2">
        <v>395554000000</v>
      </c>
      <c r="V8531" s="2">
        <v>425154000000</v>
      </c>
      <c r="W8531" s="2">
        <v>452896000000</v>
      </c>
      <c r="X8531" s="2">
        <v>479398000000</v>
      </c>
      <c r="Y8531" s="2">
        <v>503325000000</v>
      </c>
      <c r="Z8531" s="2">
        <v>526467000000</v>
      </c>
      <c r="AA8531" s="2">
        <v>544029000000</v>
      </c>
      <c r="AB8531" s="2">
        <v>558343000000</v>
      </c>
      <c r="AC8531" s="2">
        <v>571254000000</v>
      </c>
    </row>
    <row r="8532" spans="1:29">
      <c r="A8532" t="s">
        <v>17542</v>
      </c>
      <c r="B8532" t="s">
        <v>19</v>
      </c>
      <c r="C8532">
        <v>0</v>
      </c>
      <c r="D8532">
        <v>0</v>
      </c>
      <c r="E8532">
        <v>0</v>
      </c>
      <c r="F8532">
        <v>0</v>
      </c>
      <c r="G8532">
        <v>0</v>
      </c>
      <c r="H8532">
        <v>0</v>
      </c>
      <c r="I8532">
        <v>0</v>
      </c>
      <c r="J8532">
        <v>0</v>
      </c>
      <c r="K8532">
        <v>0</v>
      </c>
      <c r="L8532">
        <v>0</v>
      </c>
      <c r="M8532">
        <v>0</v>
      </c>
      <c r="N8532">
        <v>0</v>
      </c>
      <c r="O8532">
        <v>0</v>
      </c>
      <c r="P8532">
        <v>0</v>
      </c>
      <c r="Q8532">
        <v>0</v>
      </c>
      <c r="R8532">
        <v>0</v>
      </c>
      <c r="S8532">
        <v>0</v>
      </c>
      <c r="T8532">
        <v>0</v>
      </c>
      <c r="U8532">
        <v>0</v>
      </c>
      <c r="V8532">
        <v>0</v>
      </c>
      <c r="W8532">
        <v>0</v>
      </c>
      <c r="X8532">
        <v>0</v>
      </c>
      <c r="Y8532">
        <v>0</v>
      </c>
      <c r="Z8532">
        <v>0</v>
      </c>
      <c r="AA8532">
        <v>0</v>
      </c>
      <c r="AB8532">
        <v>0</v>
      </c>
      <c r="AC8532">
        <v>0</v>
      </c>
    </row>
    <row r="8533" spans="1:29">
      <c r="A8533" t="s">
        <v>17543</v>
      </c>
      <c r="B8533" t="s">
        <v>19</v>
      </c>
      <c r="C8533">
        <v>0</v>
      </c>
      <c r="D8533">
        <v>0</v>
      </c>
      <c r="E8533">
        <v>0</v>
      </c>
      <c r="F8533">
        <v>0</v>
      </c>
      <c r="G8533">
        <v>0</v>
      </c>
      <c r="H8533">
        <v>0</v>
      </c>
      <c r="I8533">
        <v>0</v>
      </c>
      <c r="J8533">
        <v>0</v>
      </c>
      <c r="K8533">
        <v>0</v>
      </c>
      <c r="L8533">
        <v>0</v>
      </c>
      <c r="M8533">
        <v>0</v>
      </c>
      <c r="N8533">
        <v>0</v>
      </c>
      <c r="O8533">
        <v>0</v>
      </c>
      <c r="P8533">
        <v>0</v>
      </c>
      <c r="Q8533">
        <v>0</v>
      </c>
      <c r="R8533">
        <v>0</v>
      </c>
      <c r="S8533">
        <v>0</v>
      </c>
      <c r="T8533">
        <v>0</v>
      </c>
      <c r="U8533">
        <v>0</v>
      </c>
      <c r="V8533">
        <v>0</v>
      </c>
      <c r="W8533">
        <v>0</v>
      </c>
      <c r="X8533">
        <v>0</v>
      </c>
      <c r="Y8533">
        <v>0</v>
      </c>
      <c r="Z8533">
        <v>0</v>
      </c>
      <c r="AA8533">
        <v>0</v>
      </c>
      <c r="AB8533">
        <v>0</v>
      </c>
      <c r="AC8533">
        <v>0</v>
      </c>
    </row>
    <row r="8534" spans="1:29">
      <c r="A8534" t="s">
        <v>17544</v>
      </c>
      <c r="B8534" t="s">
        <v>19</v>
      </c>
      <c r="C8534">
        <v>0</v>
      </c>
      <c r="D8534">
        <v>0</v>
      </c>
      <c r="E8534">
        <v>0</v>
      </c>
      <c r="F8534">
        <v>0</v>
      </c>
      <c r="G8534">
        <v>0</v>
      </c>
      <c r="H8534">
        <v>0</v>
      </c>
      <c r="I8534">
        <v>0</v>
      </c>
      <c r="J8534">
        <v>0</v>
      </c>
      <c r="K8534">
        <v>0</v>
      </c>
      <c r="L8534">
        <v>0</v>
      </c>
      <c r="M8534">
        <v>0</v>
      </c>
      <c r="N8534">
        <v>0</v>
      </c>
      <c r="O8534">
        <v>0</v>
      </c>
      <c r="P8534">
        <v>0</v>
      </c>
      <c r="Q8534">
        <v>0</v>
      </c>
      <c r="R8534">
        <v>0</v>
      </c>
      <c r="S8534">
        <v>0</v>
      </c>
      <c r="T8534">
        <v>0</v>
      </c>
      <c r="U8534">
        <v>0</v>
      </c>
      <c r="V8534">
        <v>0</v>
      </c>
      <c r="W8534">
        <v>0</v>
      </c>
      <c r="X8534">
        <v>0</v>
      </c>
      <c r="Y8534">
        <v>0</v>
      </c>
      <c r="Z8534">
        <v>0</v>
      </c>
      <c r="AA8534">
        <v>0</v>
      </c>
      <c r="AB8534">
        <v>0</v>
      </c>
      <c r="AC8534">
        <v>0</v>
      </c>
    </row>
    <row r="8535" spans="1:29">
      <c r="A8535" t="s">
        <v>17545</v>
      </c>
      <c r="B8535" t="s">
        <v>19</v>
      </c>
      <c r="C8535">
        <v>0</v>
      </c>
      <c r="D8535">
        <v>0</v>
      </c>
      <c r="E8535">
        <v>0</v>
      </c>
      <c r="F8535">
        <v>0</v>
      </c>
      <c r="G8535">
        <v>0</v>
      </c>
      <c r="H8535">
        <v>0</v>
      </c>
      <c r="I8535">
        <v>0</v>
      </c>
      <c r="J8535">
        <v>0</v>
      </c>
      <c r="K8535">
        <v>0</v>
      </c>
      <c r="L8535">
        <v>0</v>
      </c>
      <c r="M8535">
        <v>0</v>
      </c>
      <c r="N8535">
        <v>0</v>
      </c>
      <c r="O8535">
        <v>0</v>
      </c>
      <c r="P8535">
        <v>0</v>
      </c>
      <c r="Q8535">
        <v>0</v>
      </c>
      <c r="R8535">
        <v>0</v>
      </c>
      <c r="S8535">
        <v>0</v>
      </c>
      <c r="T8535">
        <v>0</v>
      </c>
      <c r="U8535">
        <v>0</v>
      </c>
      <c r="V8535">
        <v>0</v>
      </c>
      <c r="W8535">
        <v>0</v>
      </c>
      <c r="X8535">
        <v>0</v>
      </c>
      <c r="Y8535">
        <v>0</v>
      </c>
      <c r="Z8535">
        <v>0</v>
      </c>
      <c r="AA8535">
        <v>0</v>
      </c>
      <c r="AB8535">
        <v>0</v>
      </c>
      <c r="AC8535">
        <v>0</v>
      </c>
    </row>
    <row r="8536" spans="1:29">
      <c r="A8536" t="s">
        <v>17546</v>
      </c>
      <c r="B8536" t="s">
        <v>19</v>
      </c>
      <c r="C8536">
        <v>0</v>
      </c>
      <c r="D8536">
        <v>0</v>
      </c>
      <c r="E8536">
        <v>0</v>
      </c>
      <c r="F8536">
        <v>0</v>
      </c>
      <c r="G8536">
        <v>0</v>
      </c>
      <c r="H8536">
        <v>0</v>
      </c>
      <c r="I8536">
        <v>0</v>
      </c>
      <c r="J8536">
        <v>0</v>
      </c>
      <c r="K8536">
        <v>0</v>
      </c>
      <c r="L8536">
        <v>0</v>
      </c>
      <c r="M8536">
        <v>0</v>
      </c>
      <c r="N8536">
        <v>0</v>
      </c>
      <c r="O8536">
        <v>0</v>
      </c>
      <c r="P8536">
        <v>0</v>
      </c>
      <c r="Q8536">
        <v>0</v>
      </c>
      <c r="R8536">
        <v>0</v>
      </c>
      <c r="S8536">
        <v>0</v>
      </c>
      <c r="T8536">
        <v>0</v>
      </c>
      <c r="U8536">
        <v>0</v>
      </c>
      <c r="V8536">
        <v>0</v>
      </c>
      <c r="W8536">
        <v>0</v>
      </c>
      <c r="X8536">
        <v>0</v>
      </c>
      <c r="Y8536">
        <v>0</v>
      </c>
      <c r="Z8536">
        <v>0</v>
      </c>
      <c r="AA8536">
        <v>0</v>
      </c>
      <c r="AB8536">
        <v>0</v>
      </c>
      <c r="AC8536">
        <v>0</v>
      </c>
    </row>
    <row r="8537" spans="1:29">
      <c r="A8537" t="s">
        <v>17547</v>
      </c>
      <c r="B8537" t="s">
        <v>19</v>
      </c>
      <c r="C8537">
        <v>0</v>
      </c>
      <c r="D8537">
        <v>0</v>
      </c>
      <c r="E8537">
        <v>0</v>
      </c>
      <c r="F8537">
        <v>0</v>
      </c>
      <c r="G8537">
        <v>0</v>
      </c>
      <c r="H8537">
        <v>0</v>
      </c>
      <c r="I8537">
        <v>0</v>
      </c>
      <c r="J8537">
        <v>0</v>
      </c>
      <c r="K8537">
        <v>0</v>
      </c>
      <c r="L8537">
        <v>0</v>
      </c>
      <c r="M8537">
        <v>0</v>
      </c>
      <c r="N8537">
        <v>0</v>
      </c>
      <c r="O8537">
        <v>0</v>
      </c>
      <c r="P8537">
        <v>0</v>
      </c>
      <c r="Q8537">
        <v>0</v>
      </c>
      <c r="R8537">
        <v>0</v>
      </c>
      <c r="S8537">
        <v>0</v>
      </c>
      <c r="T8537">
        <v>0</v>
      </c>
      <c r="U8537">
        <v>0</v>
      </c>
      <c r="V8537">
        <v>0</v>
      </c>
      <c r="W8537">
        <v>0</v>
      </c>
      <c r="X8537">
        <v>0</v>
      </c>
      <c r="Y8537">
        <v>0</v>
      </c>
      <c r="Z8537">
        <v>0</v>
      </c>
      <c r="AA8537">
        <v>0</v>
      </c>
      <c r="AB8537">
        <v>0</v>
      </c>
      <c r="AC8537">
        <v>0</v>
      </c>
    </row>
    <row r="8538" spans="1:29">
      <c r="A8538" t="s">
        <v>17548</v>
      </c>
      <c r="B8538" t="s">
        <v>19</v>
      </c>
      <c r="C8538">
        <v>0</v>
      </c>
      <c r="D8538">
        <v>0</v>
      </c>
      <c r="E8538">
        <v>0</v>
      </c>
      <c r="F8538">
        <v>0</v>
      </c>
      <c r="G8538">
        <v>0</v>
      </c>
      <c r="H8538">
        <v>0</v>
      </c>
      <c r="I8538">
        <v>0</v>
      </c>
      <c r="J8538">
        <v>0</v>
      </c>
      <c r="K8538">
        <v>0</v>
      </c>
      <c r="L8538">
        <v>0</v>
      </c>
      <c r="M8538">
        <v>0</v>
      </c>
      <c r="N8538">
        <v>0</v>
      </c>
      <c r="O8538">
        <v>0</v>
      </c>
      <c r="P8538">
        <v>0</v>
      </c>
      <c r="Q8538">
        <v>0</v>
      </c>
      <c r="R8538">
        <v>0</v>
      </c>
      <c r="S8538">
        <v>0</v>
      </c>
      <c r="T8538">
        <v>0</v>
      </c>
      <c r="U8538">
        <v>0</v>
      </c>
      <c r="V8538">
        <v>0</v>
      </c>
      <c r="W8538">
        <v>0</v>
      </c>
      <c r="X8538">
        <v>0</v>
      </c>
      <c r="Y8538">
        <v>0</v>
      </c>
      <c r="Z8538">
        <v>0</v>
      </c>
      <c r="AA8538">
        <v>0</v>
      </c>
      <c r="AB8538">
        <v>0</v>
      </c>
      <c r="AC8538">
        <v>0</v>
      </c>
    </row>
    <row r="8539" spans="1:29">
      <c r="A8539" t="s">
        <v>17549</v>
      </c>
      <c r="B8539" t="s">
        <v>19</v>
      </c>
      <c r="C8539">
        <v>0</v>
      </c>
      <c r="D8539">
        <v>0</v>
      </c>
      <c r="E8539">
        <v>0</v>
      </c>
      <c r="F8539">
        <v>0</v>
      </c>
      <c r="G8539">
        <v>0</v>
      </c>
      <c r="H8539">
        <v>0</v>
      </c>
      <c r="I8539">
        <v>0</v>
      </c>
      <c r="J8539">
        <v>0</v>
      </c>
      <c r="K8539">
        <v>0</v>
      </c>
      <c r="L8539">
        <v>0</v>
      </c>
      <c r="M8539">
        <v>0</v>
      </c>
      <c r="N8539">
        <v>0</v>
      </c>
      <c r="O8539">
        <v>0</v>
      </c>
      <c r="P8539">
        <v>0</v>
      </c>
      <c r="Q8539">
        <v>0</v>
      </c>
      <c r="R8539">
        <v>0</v>
      </c>
      <c r="S8539">
        <v>0</v>
      </c>
      <c r="T8539">
        <v>0</v>
      </c>
      <c r="U8539">
        <v>0</v>
      </c>
      <c r="V8539">
        <v>0</v>
      </c>
      <c r="W8539">
        <v>0</v>
      </c>
      <c r="X8539">
        <v>0</v>
      </c>
      <c r="Y8539">
        <v>0</v>
      </c>
      <c r="Z8539">
        <v>0</v>
      </c>
      <c r="AA8539">
        <v>0</v>
      </c>
      <c r="AB8539">
        <v>0</v>
      </c>
      <c r="AC8539">
        <v>0</v>
      </c>
    </row>
    <row r="8540" spans="1:29">
      <c r="A8540" t="s">
        <v>17550</v>
      </c>
      <c r="B8540" t="s">
        <v>19</v>
      </c>
      <c r="C8540">
        <v>0</v>
      </c>
      <c r="D8540">
        <v>0</v>
      </c>
      <c r="E8540">
        <v>0</v>
      </c>
      <c r="F8540">
        <v>0</v>
      </c>
      <c r="G8540">
        <v>0</v>
      </c>
      <c r="H8540">
        <v>0</v>
      </c>
      <c r="I8540">
        <v>0</v>
      </c>
      <c r="J8540">
        <v>0</v>
      </c>
      <c r="K8540">
        <v>0</v>
      </c>
      <c r="L8540">
        <v>0</v>
      </c>
      <c r="M8540">
        <v>0</v>
      </c>
      <c r="N8540">
        <v>0</v>
      </c>
      <c r="O8540">
        <v>0</v>
      </c>
      <c r="P8540">
        <v>0</v>
      </c>
      <c r="Q8540">
        <v>0</v>
      </c>
      <c r="R8540">
        <v>0</v>
      </c>
      <c r="S8540">
        <v>0</v>
      </c>
      <c r="T8540">
        <v>0</v>
      </c>
      <c r="U8540">
        <v>0</v>
      </c>
      <c r="V8540">
        <v>0</v>
      </c>
      <c r="W8540">
        <v>0</v>
      </c>
      <c r="X8540">
        <v>0</v>
      </c>
      <c r="Y8540">
        <v>0</v>
      </c>
      <c r="Z8540">
        <v>0</v>
      </c>
      <c r="AA8540">
        <v>0</v>
      </c>
      <c r="AB8540">
        <v>0</v>
      </c>
      <c r="AC8540">
        <v>0</v>
      </c>
    </row>
    <row r="8541" spans="1:29">
      <c r="A8541" t="s">
        <v>17551</v>
      </c>
      <c r="B8541" t="s">
        <v>19</v>
      </c>
      <c r="C8541">
        <v>0</v>
      </c>
      <c r="D8541">
        <v>0</v>
      </c>
      <c r="E8541">
        <v>0</v>
      </c>
      <c r="F8541">
        <v>0</v>
      </c>
      <c r="G8541">
        <v>0</v>
      </c>
      <c r="H8541">
        <v>0</v>
      </c>
      <c r="I8541">
        <v>0</v>
      </c>
      <c r="J8541">
        <v>0</v>
      </c>
      <c r="K8541">
        <v>0</v>
      </c>
      <c r="L8541">
        <v>0</v>
      </c>
      <c r="M8541">
        <v>0</v>
      </c>
      <c r="N8541">
        <v>0</v>
      </c>
      <c r="O8541">
        <v>0</v>
      </c>
      <c r="P8541">
        <v>0</v>
      </c>
      <c r="Q8541">
        <v>0</v>
      </c>
      <c r="R8541">
        <v>0</v>
      </c>
      <c r="S8541">
        <v>0</v>
      </c>
      <c r="T8541">
        <v>0</v>
      </c>
      <c r="U8541">
        <v>0</v>
      </c>
      <c r="V8541">
        <v>0</v>
      </c>
      <c r="W8541">
        <v>0</v>
      </c>
      <c r="X8541">
        <v>0</v>
      </c>
      <c r="Y8541">
        <v>0</v>
      </c>
      <c r="Z8541">
        <v>0</v>
      </c>
      <c r="AA8541">
        <v>0</v>
      </c>
      <c r="AB8541">
        <v>0</v>
      </c>
      <c r="AC8541">
        <v>0</v>
      </c>
    </row>
    <row r="8542" spans="1:29">
      <c r="A8542" t="s">
        <v>17552</v>
      </c>
      <c r="B8542" t="s">
        <v>19</v>
      </c>
      <c r="C8542">
        <v>0</v>
      </c>
      <c r="D8542">
        <v>0</v>
      </c>
      <c r="E8542">
        <v>0</v>
      </c>
      <c r="F8542">
        <v>0</v>
      </c>
      <c r="G8542">
        <v>0</v>
      </c>
      <c r="H8542">
        <v>0</v>
      </c>
      <c r="I8542">
        <v>0</v>
      </c>
      <c r="J8542">
        <v>0</v>
      </c>
      <c r="K8542">
        <v>0</v>
      </c>
      <c r="L8542">
        <v>0</v>
      </c>
      <c r="M8542">
        <v>0</v>
      </c>
      <c r="N8542">
        <v>0</v>
      </c>
      <c r="O8542">
        <v>0</v>
      </c>
      <c r="P8542">
        <v>0</v>
      </c>
      <c r="Q8542">
        <v>0</v>
      </c>
      <c r="R8542">
        <v>0</v>
      </c>
      <c r="S8542">
        <v>0</v>
      </c>
      <c r="T8542">
        <v>0</v>
      </c>
      <c r="U8542">
        <v>0</v>
      </c>
      <c r="V8542">
        <v>0</v>
      </c>
      <c r="W8542">
        <v>0</v>
      </c>
      <c r="X8542">
        <v>0</v>
      </c>
      <c r="Y8542">
        <v>0</v>
      </c>
      <c r="Z8542">
        <v>0</v>
      </c>
      <c r="AA8542">
        <v>0</v>
      </c>
      <c r="AB8542">
        <v>0</v>
      </c>
      <c r="AC8542">
        <v>0</v>
      </c>
    </row>
    <row r="8543" spans="1:29">
      <c r="A8543" t="s">
        <v>17553</v>
      </c>
      <c r="B8543" t="s">
        <v>19</v>
      </c>
      <c r="C8543">
        <v>0</v>
      </c>
      <c r="D8543">
        <v>0</v>
      </c>
      <c r="E8543">
        <v>0</v>
      </c>
      <c r="F8543">
        <v>0</v>
      </c>
      <c r="G8543">
        <v>0</v>
      </c>
      <c r="H8543">
        <v>0</v>
      </c>
      <c r="I8543">
        <v>0</v>
      </c>
      <c r="J8543">
        <v>0</v>
      </c>
      <c r="K8543">
        <v>0</v>
      </c>
      <c r="L8543">
        <v>0</v>
      </c>
      <c r="M8543">
        <v>0</v>
      </c>
      <c r="N8543">
        <v>0</v>
      </c>
      <c r="O8543">
        <v>0</v>
      </c>
      <c r="P8543">
        <v>0</v>
      </c>
      <c r="Q8543">
        <v>0</v>
      </c>
      <c r="R8543">
        <v>0</v>
      </c>
      <c r="S8543">
        <v>0</v>
      </c>
      <c r="T8543">
        <v>0</v>
      </c>
      <c r="U8543">
        <v>0</v>
      </c>
      <c r="V8543">
        <v>0</v>
      </c>
      <c r="W8543">
        <v>0</v>
      </c>
      <c r="X8543">
        <v>0</v>
      </c>
      <c r="Y8543">
        <v>0</v>
      </c>
      <c r="Z8543">
        <v>0</v>
      </c>
      <c r="AA8543">
        <v>0</v>
      </c>
      <c r="AB8543">
        <v>0</v>
      </c>
      <c r="AC8543">
        <v>0</v>
      </c>
    </row>
    <row r="8544" spans="1:29">
      <c r="A8544" t="s">
        <v>17554</v>
      </c>
      <c r="B8544" t="s">
        <v>19</v>
      </c>
      <c r="C8544">
        <v>0</v>
      </c>
      <c r="D8544">
        <v>0</v>
      </c>
      <c r="E8544">
        <v>0</v>
      </c>
      <c r="F8544">
        <v>0</v>
      </c>
      <c r="G8544">
        <v>0</v>
      </c>
      <c r="H8544">
        <v>0</v>
      </c>
      <c r="I8544">
        <v>0</v>
      </c>
      <c r="J8544">
        <v>0</v>
      </c>
      <c r="K8544">
        <v>0</v>
      </c>
      <c r="L8544">
        <v>0</v>
      </c>
      <c r="M8544">
        <v>0</v>
      </c>
      <c r="N8544">
        <v>0</v>
      </c>
      <c r="O8544">
        <v>0</v>
      </c>
      <c r="P8544">
        <v>0</v>
      </c>
      <c r="Q8544">
        <v>0</v>
      </c>
      <c r="R8544">
        <v>0</v>
      </c>
      <c r="S8544">
        <v>0</v>
      </c>
      <c r="T8544">
        <v>0</v>
      </c>
      <c r="U8544">
        <v>0</v>
      </c>
      <c r="V8544">
        <v>0</v>
      </c>
      <c r="W8544">
        <v>0</v>
      </c>
      <c r="X8544">
        <v>0</v>
      </c>
      <c r="Y8544">
        <v>0</v>
      </c>
      <c r="Z8544">
        <v>0</v>
      </c>
      <c r="AA8544">
        <v>0</v>
      </c>
      <c r="AB8544">
        <v>0</v>
      </c>
      <c r="AC8544">
        <v>0</v>
      </c>
    </row>
    <row r="8545" spans="1:29">
      <c r="A8545" t="s">
        <v>17555</v>
      </c>
      <c r="B8545" t="s">
        <v>19</v>
      </c>
      <c r="C8545">
        <v>0</v>
      </c>
      <c r="D8545">
        <v>0</v>
      </c>
      <c r="E8545">
        <v>0</v>
      </c>
      <c r="F8545">
        <v>0</v>
      </c>
      <c r="G8545">
        <v>0</v>
      </c>
      <c r="H8545">
        <v>0</v>
      </c>
      <c r="I8545">
        <v>0</v>
      </c>
      <c r="J8545">
        <v>0</v>
      </c>
      <c r="K8545">
        <v>0</v>
      </c>
      <c r="L8545">
        <v>0</v>
      </c>
      <c r="M8545">
        <v>0</v>
      </c>
      <c r="N8545">
        <v>0</v>
      </c>
      <c r="O8545">
        <v>0</v>
      </c>
      <c r="P8545">
        <v>0</v>
      </c>
      <c r="Q8545">
        <v>0</v>
      </c>
      <c r="R8545">
        <v>0</v>
      </c>
      <c r="S8545">
        <v>0</v>
      </c>
      <c r="T8545">
        <v>0</v>
      </c>
      <c r="U8545">
        <v>0</v>
      </c>
      <c r="V8545">
        <v>0</v>
      </c>
      <c r="W8545">
        <v>0</v>
      </c>
      <c r="X8545">
        <v>0</v>
      </c>
      <c r="Y8545">
        <v>0</v>
      </c>
      <c r="Z8545">
        <v>0</v>
      </c>
      <c r="AA8545">
        <v>0</v>
      </c>
      <c r="AB8545">
        <v>0</v>
      </c>
      <c r="AC8545">
        <v>0</v>
      </c>
    </row>
    <row r="8546" spans="1:29">
      <c r="A8546" t="s">
        <v>17556</v>
      </c>
      <c r="B8546" t="s">
        <v>19</v>
      </c>
      <c r="C8546">
        <v>0</v>
      </c>
      <c r="D8546">
        <v>0</v>
      </c>
      <c r="E8546">
        <v>0</v>
      </c>
      <c r="F8546">
        <v>0</v>
      </c>
      <c r="G8546">
        <v>0</v>
      </c>
      <c r="H8546">
        <v>0</v>
      </c>
      <c r="I8546">
        <v>0</v>
      </c>
      <c r="J8546">
        <v>0</v>
      </c>
      <c r="K8546">
        <v>0</v>
      </c>
      <c r="L8546">
        <v>0</v>
      </c>
      <c r="M8546">
        <v>0</v>
      </c>
      <c r="N8546">
        <v>0</v>
      </c>
      <c r="O8546">
        <v>0</v>
      </c>
      <c r="P8546">
        <v>0</v>
      </c>
      <c r="Q8546">
        <v>0</v>
      </c>
      <c r="R8546">
        <v>0</v>
      </c>
      <c r="S8546">
        <v>0</v>
      </c>
      <c r="T8546">
        <v>0</v>
      </c>
      <c r="U8546">
        <v>0</v>
      </c>
      <c r="V8546">
        <v>0</v>
      </c>
      <c r="W8546">
        <v>0</v>
      </c>
      <c r="X8546">
        <v>0</v>
      </c>
      <c r="Y8546">
        <v>0</v>
      </c>
      <c r="Z8546">
        <v>0</v>
      </c>
      <c r="AA8546">
        <v>0</v>
      </c>
      <c r="AB8546">
        <v>0</v>
      </c>
      <c r="AC8546">
        <v>0</v>
      </c>
    </row>
    <row r="8547" spans="1:29">
      <c r="A8547" t="s">
        <v>17557</v>
      </c>
      <c r="B8547" t="s">
        <v>19</v>
      </c>
      <c r="C8547">
        <v>0</v>
      </c>
      <c r="D8547">
        <v>0</v>
      </c>
      <c r="E8547">
        <v>0</v>
      </c>
      <c r="F8547">
        <v>0</v>
      </c>
      <c r="G8547">
        <v>0</v>
      </c>
      <c r="H8547">
        <v>0</v>
      </c>
      <c r="I8547">
        <v>0</v>
      </c>
      <c r="J8547">
        <v>0</v>
      </c>
      <c r="K8547">
        <v>0</v>
      </c>
      <c r="L8547">
        <v>0</v>
      </c>
      <c r="M8547">
        <v>0</v>
      </c>
      <c r="N8547">
        <v>0</v>
      </c>
      <c r="O8547">
        <v>0</v>
      </c>
      <c r="P8547">
        <v>0</v>
      </c>
      <c r="Q8547">
        <v>0</v>
      </c>
      <c r="R8547">
        <v>0</v>
      </c>
      <c r="S8547">
        <v>0</v>
      </c>
      <c r="T8547">
        <v>0</v>
      </c>
      <c r="U8547">
        <v>0</v>
      </c>
      <c r="V8547">
        <v>0</v>
      </c>
      <c r="W8547">
        <v>0</v>
      </c>
      <c r="X8547">
        <v>0</v>
      </c>
      <c r="Y8547">
        <v>0</v>
      </c>
      <c r="Z8547">
        <v>0</v>
      </c>
      <c r="AA8547">
        <v>0</v>
      </c>
      <c r="AB8547">
        <v>0</v>
      </c>
      <c r="AC8547">
        <v>0</v>
      </c>
    </row>
    <row r="8548" spans="1:29">
      <c r="A8548" t="s">
        <v>17558</v>
      </c>
      <c r="B8548" t="s">
        <v>19</v>
      </c>
      <c r="C8548">
        <v>0</v>
      </c>
      <c r="D8548">
        <v>0</v>
      </c>
      <c r="E8548">
        <v>0</v>
      </c>
      <c r="F8548">
        <v>0</v>
      </c>
      <c r="G8548">
        <v>0</v>
      </c>
      <c r="H8548">
        <v>0</v>
      </c>
      <c r="I8548">
        <v>0</v>
      </c>
      <c r="J8548">
        <v>0</v>
      </c>
      <c r="K8548">
        <v>0</v>
      </c>
      <c r="L8548">
        <v>0</v>
      </c>
      <c r="M8548">
        <v>0</v>
      </c>
      <c r="N8548">
        <v>0</v>
      </c>
      <c r="O8548">
        <v>0</v>
      </c>
      <c r="P8548">
        <v>0</v>
      </c>
      <c r="Q8548">
        <v>0</v>
      </c>
      <c r="R8548">
        <v>0</v>
      </c>
      <c r="S8548">
        <v>0</v>
      </c>
      <c r="T8548">
        <v>0</v>
      </c>
      <c r="U8548">
        <v>0</v>
      </c>
      <c r="V8548">
        <v>0</v>
      </c>
      <c r="W8548">
        <v>0</v>
      </c>
      <c r="X8548">
        <v>0</v>
      </c>
      <c r="Y8548">
        <v>0</v>
      </c>
      <c r="Z8548">
        <v>0</v>
      </c>
      <c r="AA8548">
        <v>0</v>
      </c>
      <c r="AB8548">
        <v>0</v>
      </c>
      <c r="AC8548">
        <v>0</v>
      </c>
    </row>
    <row r="8549" spans="1:29">
      <c r="A8549" t="s">
        <v>17559</v>
      </c>
      <c r="B8549" t="s">
        <v>19</v>
      </c>
      <c r="C8549">
        <v>0</v>
      </c>
      <c r="D8549">
        <v>0</v>
      </c>
      <c r="E8549">
        <v>0</v>
      </c>
      <c r="F8549">
        <v>0</v>
      </c>
      <c r="G8549">
        <v>0</v>
      </c>
      <c r="H8549">
        <v>0</v>
      </c>
      <c r="I8549">
        <v>0</v>
      </c>
      <c r="J8549">
        <v>0</v>
      </c>
      <c r="K8549">
        <v>0</v>
      </c>
      <c r="L8549">
        <v>0</v>
      </c>
      <c r="M8549">
        <v>0</v>
      </c>
      <c r="N8549">
        <v>0</v>
      </c>
      <c r="O8549">
        <v>0</v>
      </c>
      <c r="P8549">
        <v>0</v>
      </c>
      <c r="Q8549">
        <v>0</v>
      </c>
      <c r="R8549">
        <v>0</v>
      </c>
      <c r="S8549">
        <v>0</v>
      </c>
      <c r="T8549">
        <v>0</v>
      </c>
      <c r="U8549">
        <v>0</v>
      </c>
      <c r="V8549">
        <v>0</v>
      </c>
      <c r="W8549">
        <v>0</v>
      </c>
      <c r="X8549">
        <v>0</v>
      </c>
      <c r="Y8549">
        <v>0</v>
      </c>
      <c r="Z8549">
        <v>0</v>
      </c>
      <c r="AA8549">
        <v>0</v>
      </c>
      <c r="AB8549">
        <v>0</v>
      </c>
      <c r="AC8549">
        <v>0</v>
      </c>
    </row>
    <row r="8550" spans="1:29">
      <c r="A8550" t="s">
        <v>17560</v>
      </c>
      <c r="B8550" t="s">
        <v>19</v>
      </c>
      <c r="C8550">
        <v>0</v>
      </c>
      <c r="D8550">
        <v>0</v>
      </c>
      <c r="E8550">
        <v>0</v>
      </c>
      <c r="F8550">
        <v>0</v>
      </c>
      <c r="G8550">
        <v>0</v>
      </c>
      <c r="H8550">
        <v>0</v>
      </c>
      <c r="I8550">
        <v>0</v>
      </c>
      <c r="J8550">
        <v>0</v>
      </c>
      <c r="K8550">
        <v>0</v>
      </c>
      <c r="L8550">
        <v>0</v>
      </c>
      <c r="M8550">
        <v>0</v>
      </c>
      <c r="N8550">
        <v>0</v>
      </c>
      <c r="O8550">
        <v>0</v>
      </c>
      <c r="P8550">
        <v>0</v>
      </c>
      <c r="Q8550">
        <v>0</v>
      </c>
      <c r="R8550">
        <v>0</v>
      </c>
      <c r="S8550">
        <v>0</v>
      </c>
      <c r="T8550">
        <v>0</v>
      </c>
      <c r="U8550">
        <v>0</v>
      </c>
      <c r="V8550">
        <v>0</v>
      </c>
      <c r="W8550">
        <v>0</v>
      </c>
      <c r="X8550">
        <v>0</v>
      </c>
      <c r="Y8550">
        <v>0</v>
      </c>
      <c r="Z8550">
        <v>0</v>
      </c>
      <c r="AA8550">
        <v>0</v>
      </c>
      <c r="AB8550">
        <v>0</v>
      </c>
      <c r="AC8550">
        <v>0</v>
      </c>
    </row>
    <row r="8551" spans="1:29">
      <c r="A8551" t="s">
        <v>17561</v>
      </c>
      <c r="B8551" t="s">
        <v>19</v>
      </c>
      <c r="C8551">
        <v>0</v>
      </c>
      <c r="D8551">
        <v>0</v>
      </c>
      <c r="E8551">
        <v>0</v>
      </c>
      <c r="F8551">
        <v>0</v>
      </c>
      <c r="G8551">
        <v>0</v>
      </c>
      <c r="H8551">
        <v>0</v>
      </c>
      <c r="I8551">
        <v>0</v>
      </c>
      <c r="J8551">
        <v>0</v>
      </c>
      <c r="K8551">
        <v>0</v>
      </c>
      <c r="L8551">
        <v>0</v>
      </c>
      <c r="M8551">
        <v>0</v>
      </c>
      <c r="N8551">
        <v>0</v>
      </c>
      <c r="O8551">
        <v>0</v>
      </c>
      <c r="P8551">
        <v>0</v>
      </c>
      <c r="Q8551">
        <v>0</v>
      </c>
      <c r="R8551">
        <v>0</v>
      </c>
      <c r="S8551">
        <v>0</v>
      </c>
      <c r="T8551">
        <v>0</v>
      </c>
      <c r="U8551">
        <v>0</v>
      </c>
      <c r="V8551">
        <v>0</v>
      </c>
      <c r="W8551">
        <v>0</v>
      </c>
      <c r="X8551">
        <v>0</v>
      </c>
      <c r="Y8551">
        <v>0</v>
      </c>
      <c r="Z8551">
        <v>0</v>
      </c>
      <c r="AA8551">
        <v>0</v>
      </c>
      <c r="AB8551">
        <v>0</v>
      </c>
      <c r="AC8551">
        <v>0</v>
      </c>
    </row>
    <row r="8552" spans="1:29">
      <c r="A8552" t="s">
        <v>17562</v>
      </c>
      <c r="B8552" t="s">
        <v>19</v>
      </c>
      <c r="C8552">
        <v>0</v>
      </c>
      <c r="D8552">
        <v>0</v>
      </c>
      <c r="E8552">
        <v>0</v>
      </c>
      <c r="F8552">
        <v>0</v>
      </c>
      <c r="G8552">
        <v>0</v>
      </c>
      <c r="H8552">
        <v>0</v>
      </c>
      <c r="I8552">
        <v>0</v>
      </c>
      <c r="J8552">
        <v>0</v>
      </c>
      <c r="K8552">
        <v>0</v>
      </c>
      <c r="L8552">
        <v>0</v>
      </c>
      <c r="M8552">
        <v>0</v>
      </c>
      <c r="N8552">
        <v>0</v>
      </c>
      <c r="O8552">
        <v>0</v>
      </c>
      <c r="P8552">
        <v>0</v>
      </c>
      <c r="Q8552">
        <v>0</v>
      </c>
      <c r="R8552">
        <v>0</v>
      </c>
      <c r="S8552">
        <v>0</v>
      </c>
      <c r="T8552">
        <v>0</v>
      </c>
      <c r="U8552">
        <v>0</v>
      </c>
      <c r="V8552">
        <v>0</v>
      </c>
      <c r="W8552">
        <v>0</v>
      </c>
      <c r="X8552">
        <v>0</v>
      </c>
      <c r="Y8552">
        <v>0</v>
      </c>
      <c r="Z8552">
        <v>0</v>
      </c>
      <c r="AA8552">
        <v>0</v>
      </c>
      <c r="AB8552">
        <v>0</v>
      </c>
      <c r="AC8552">
        <v>0</v>
      </c>
    </row>
    <row r="8553" spans="1:29">
      <c r="A8553" t="s">
        <v>17563</v>
      </c>
      <c r="B8553" t="s">
        <v>19</v>
      </c>
      <c r="C8553" s="2">
        <v>16152800000000</v>
      </c>
      <c r="D8553" s="2">
        <v>15741600000000</v>
      </c>
      <c r="E8553" s="2">
        <v>15196900000000</v>
      </c>
      <c r="F8553" s="2">
        <v>14561800000000</v>
      </c>
      <c r="G8553" s="2">
        <v>13906600000000</v>
      </c>
      <c r="H8553" s="2">
        <v>13251600000000</v>
      </c>
      <c r="I8553" s="2">
        <v>12628300000000</v>
      </c>
      <c r="J8553" s="2">
        <v>12020800000000</v>
      </c>
      <c r="K8553" s="2">
        <v>11434100000000</v>
      </c>
      <c r="L8553" s="2">
        <v>10863600000000</v>
      </c>
      <c r="M8553" s="2">
        <v>10404200000000</v>
      </c>
      <c r="N8553" s="2">
        <v>9919640000000</v>
      </c>
      <c r="O8553" s="2">
        <v>9439710000000</v>
      </c>
      <c r="P8553" s="2">
        <v>9034520000000</v>
      </c>
      <c r="Q8553" s="2">
        <v>8692190000000</v>
      </c>
      <c r="R8553" s="2">
        <v>8364080000000</v>
      </c>
      <c r="S8553" s="2">
        <v>8060310000000</v>
      </c>
      <c r="T8553" s="2">
        <v>7798650000000</v>
      </c>
      <c r="U8553" s="2">
        <v>7547360000000</v>
      </c>
      <c r="V8553" s="2">
        <v>7324730000000</v>
      </c>
      <c r="W8553" s="2">
        <v>7109490000000</v>
      </c>
      <c r="X8553" s="2">
        <v>6921470000000</v>
      </c>
      <c r="Y8553" s="2">
        <v>6748240000000</v>
      </c>
      <c r="Z8553" s="2">
        <v>6617450000000</v>
      </c>
      <c r="AA8553" s="2">
        <v>6471840000000</v>
      </c>
      <c r="AB8553" s="2">
        <v>6343170000000</v>
      </c>
      <c r="AC8553" s="2">
        <v>6249540000000</v>
      </c>
    </row>
    <row r="8554" spans="1:29">
      <c r="A8554" t="s">
        <v>17564</v>
      </c>
      <c r="B8554" t="s">
        <v>19</v>
      </c>
      <c r="C8554">
        <v>0</v>
      </c>
      <c r="D8554">
        <v>0</v>
      </c>
      <c r="E8554">
        <v>0</v>
      </c>
      <c r="F8554">
        <v>0</v>
      </c>
      <c r="G8554">
        <v>0</v>
      </c>
      <c r="H8554">
        <v>0</v>
      </c>
      <c r="I8554">
        <v>0</v>
      </c>
      <c r="J8554">
        <v>0</v>
      </c>
      <c r="K8554">
        <v>0</v>
      </c>
      <c r="L8554">
        <v>0</v>
      </c>
      <c r="M8554">
        <v>0</v>
      </c>
      <c r="N8554">
        <v>0</v>
      </c>
      <c r="O8554">
        <v>0</v>
      </c>
      <c r="P8554">
        <v>0</v>
      </c>
      <c r="Q8554">
        <v>0</v>
      </c>
      <c r="R8554">
        <v>0</v>
      </c>
      <c r="S8554">
        <v>0</v>
      </c>
      <c r="T8554">
        <v>0</v>
      </c>
      <c r="U8554">
        <v>0</v>
      </c>
      <c r="V8554">
        <v>0</v>
      </c>
      <c r="W8554">
        <v>0</v>
      </c>
      <c r="X8554">
        <v>0</v>
      </c>
      <c r="Y8554">
        <v>0</v>
      </c>
      <c r="Z8554">
        <v>0</v>
      </c>
      <c r="AA8554">
        <v>0</v>
      </c>
      <c r="AB8554">
        <v>0</v>
      </c>
      <c r="AC8554">
        <v>0</v>
      </c>
    </row>
    <row r="8555" spans="1:29">
      <c r="A8555" t="s">
        <v>17565</v>
      </c>
      <c r="B8555" t="s">
        <v>19</v>
      </c>
      <c r="C8555" s="2">
        <v>1834730000000</v>
      </c>
      <c r="D8555" s="2">
        <v>1788020000000</v>
      </c>
      <c r="E8555" s="2">
        <v>1726150000000</v>
      </c>
      <c r="F8555" s="2">
        <v>1654010000000</v>
      </c>
      <c r="G8555" s="2">
        <v>1579600000000</v>
      </c>
      <c r="H8555" s="2">
        <v>1505190000000</v>
      </c>
      <c r="I8555" s="2">
        <v>1434400000000</v>
      </c>
      <c r="J8555" s="2">
        <v>1365390000000</v>
      </c>
      <c r="K8555" s="2">
        <v>1298750000000</v>
      </c>
      <c r="L8555" s="2">
        <v>1233960000000</v>
      </c>
      <c r="M8555" s="2">
        <v>1181770000000</v>
      </c>
      <c r="N8555" s="2">
        <v>1126730000000</v>
      </c>
      <c r="O8555" s="2">
        <v>1072220000000</v>
      </c>
      <c r="P8555" s="2">
        <v>1026190000000</v>
      </c>
      <c r="Q8555" s="2">
        <v>987309000000</v>
      </c>
      <c r="R8555" s="2">
        <v>950041000000</v>
      </c>
      <c r="S8555" s="2">
        <v>915536000000</v>
      </c>
      <c r="T8555" s="2">
        <v>885815000000</v>
      </c>
      <c r="U8555" s="2">
        <v>857273000000</v>
      </c>
      <c r="V8555" s="2">
        <v>831985000000</v>
      </c>
      <c r="W8555" s="2">
        <v>807537000000</v>
      </c>
      <c r="X8555" s="2">
        <v>786180000000</v>
      </c>
      <c r="Y8555" s="2">
        <v>766503000000</v>
      </c>
      <c r="Z8555" s="2">
        <v>751648000000</v>
      </c>
      <c r="AA8555" s="2">
        <v>735108000000</v>
      </c>
      <c r="AB8555" s="2">
        <v>720493000000</v>
      </c>
      <c r="AC8555" s="2">
        <v>709859000000</v>
      </c>
    </row>
    <row r="8556" spans="1:29">
      <c r="A8556" t="s">
        <v>17566</v>
      </c>
      <c r="B8556" t="s">
        <v>19</v>
      </c>
      <c r="C8556">
        <v>0</v>
      </c>
      <c r="D8556">
        <v>0</v>
      </c>
      <c r="E8556">
        <v>0</v>
      </c>
      <c r="F8556">
        <v>0</v>
      </c>
      <c r="G8556">
        <v>0</v>
      </c>
      <c r="H8556">
        <v>0</v>
      </c>
      <c r="I8556">
        <v>0</v>
      </c>
      <c r="J8556">
        <v>0</v>
      </c>
      <c r="K8556">
        <v>0</v>
      </c>
      <c r="L8556">
        <v>0</v>
      </c>
      <c r="M8556">
        <v>0</v>
      </c>
      <c r="N8556">
        <v>0</v>
      </c>
      <c r="O8556">
        <v>0</v>
      </c>
      <c r="P8556">
        <v>0</v>
      </c>
      <c r="Q8556">
        <v>0</v>
      </c>
      <c r="R8556">
        <v>0</v>
      </c>
      <c r="S8556">
        <v>0</v>
      </c>
      <c r="T8556">
        <v>0</v>
      </c>
      <c r="U8556">
        <v>0</v>
      </c>
      <c r="V8556">
        <v>0</v>
      </c>
      <c r="W8556">
        <v>0</v>
      </c>
      <c r="X8556">
        <v>0</v>
      </c>
      <c r="Y8556">
        <v>0</v>
      </c>
      <c r="Z8556">
        <v>0</v>
      </c>
      <c r="AA8556">
        <v>0</v>
      </c>
      <c r="AB8556">
        <v>0</v>
      </c>
      <c r="AC8556">
        <v>0</v>
      </c>
    </row>
    <row r="8557" spans="1:29">
      <c r="A8557" t="s">
        <v>17567</v>
      </c>
      <c r="B8557" t="s">
        <v>19</v>
      </c>
      <c r="C8557">
        <v>0</v>
      </c>
      <c r="D8557">
        <v>0</v>
      </c>
      <c r="E8557">
        <v>0</v>
      </c>
      <c r="F8557">
        <v>0</v>
      </c>
      <c r="G8557">
        <v>0</v>
      </c>
      <c r="H8557">
        <v>0</v>
      </c>
      <c r="I8557">
        <v>0</v>
      </c>
      <c r="J8557">
        <v>0</v>
      </c>
      <c r="K8557">
        <v>0</v>
      </c>
      <c r="L8557">
        <v>0</v>
      </c>
      <c r="M8557">
        <v>0</v>
      </c>
      <c r="N8557">
        <v>0</v>
      </c>
      <c r="O8557">
        <v>0</v>
      </c>
      <c r="P8557">
        <v>0</v>
      </c>
      <c r="Q8557">
        <v>0</v>
      </c>
      <c r="R8557">
        <v>0</v>
      </c>
      <c r="S8557">
        <v>0</v>
      </c>
      <c r="T8557">
        <v>0</v>
      </c>
      <c r="U8557">
        <v>0</v>
      </c>
      <c r="V8557">
        <v>0</v>
      </c>
      <c r="W8557">
        <v>0</v>
      </c>
      <c r="X8557">
        <v>0</v>
      </c>
      <c r="Y8557">
        <v>0</v>
      </c>
      <c r="Z8557">
        <v>0</v>
      </c>
      <c r="AA8557">
        <v>0</v>
      </c>
      <c r="AB8557">
        <v>0</v>
      </c>
      <c r="AC8557">
        <v>0</v>
      </c>
    </row>
    <row r="8558" spans="1:29">
      <c r="A8558" t="s">
        <v>17568</v>
      </c>
      <c r="B8558" t="s">
        <v>19</v>
      </c>
      <c r="C8558">
        <v>0</v>
      </c>
      <c r="D8558">
        <v>0</v>
      </c>
      <c r="E8558">
        <v>0</v>
      </c>
      <c r="F8558">
        <v>0</v>
      </c>
      <c r="G8558">
        <v>0</v>
      </c>
      <c r="H8558">
        <v>0</v>
      </c>
      <c r="I8558">
        <v>0</v>
      </c>
      <c r="J8558">
        <v>0</v>
      </c>
      <c r="K8558">
        <v>0</v>
      </c>
      <c r="L8558">
        <v>0</v>
      </c>
      <c r="M8558">
        <v>0</v>
      </c>
      <c r="N8558">
        <v>0</v>
      </c>
      <c r="O8558">
        <v>0</v>
      </c>
      <c r="P8558">
        <v>0</v>
      </c>
      <c r="Q8558">
        <v>0</v>
      </c>
      <c r="R8558">
        <v>0</v>
      </c>
      <c r="S8558">
        <v>0</v>
      </c>
      <c r="T8558">
        <v>0</v>
      </c>
      <c r="U8558">
        <v>0</v>
      </c>
      <c r="V8558">
        <v>0</v>
      </c>
      <c r="W8558">
        <v>0</v>
      </c>
      <c r="X8558">
        <v>0</v>
      </c>
      <c r="Y8558">
        <v>0</v>
      </c>
      <c r="Z8558">
        <v>0</v>
      </c>
      <c r="AA8558">
        <v>0</v>
      </c>
      <c r="AB8558">
        <v>0</v>
      </c>
      <c r="AC8558">
        <v>0</v>
      </c>
    </row>
    <row r="8559" spans="1:29">
      <c r="A8559" t="s">
        <v>17569</v>
      </c>
      <c r="B8559" t="s">
        <v>19</v>
      </c>
      <c r="C8559">
        <v>0</v>
      </c>
      <c r="D8559">
        <v>0</v>
      </c>
      <c r="E8559">
        <v>0</v>
      </c>
      <c r="F8559">
        <v>0</v>
      </c>
      <c r="G8559">
        <v>0</v>
      </c>
      <c r="H8559">
        <v>0</v>
      </c>
      <c r="I8559">
        <v>0</v>
      </c>
      <c r="J8559">
        <v>0</v>
      </c>
      <c r="K8559">
        <v>0</v>
      </c>
      <c r="L8559">
        <v>0</v>
      </c>
      <c r="M8559">
        <v>0</v>
      </c>
      <c r="N8559">
        <v>0</v>
      </c>
      <c r="O8559">
        <v>0</v>
      </c>
      <c r="P8559">
        <v>0</v>
      </c>
      <c r="Q8559">
        <v>0</v>
      </c>
      <c r="R8559">
        <v>0</v>
      </c>
      <c r="S8559">
        <v>0</v>
      </c>
      <c r="T8559">
        <v>0</v>
      </c>
      <c r="U8559">
        <v>0</v>
      </c>
      <c r="V8559">
        <v>0</v>
      </c>
      <c r="W8559">
        <v>0</v>
      </c>
      <c r="X8559">
        <v>0</v>
      </c>
      <c r="Y8559">
        <v>0</v>
      </c>
      <c r="Z8559">
        <v>0</v>
      </c>
      <c r="AA8559">
        <v>0</v>
      </c>
      <c r="AB8559">
        <v>0</v>
      </c>
      <c r="AC8559">
        <v>0</v>
      </c>
    </row>
    <row r="8560" spans="1:29">
      <c r="A8560" t="s">
        <v>17570</v>
      </c>
      <c r="B8560" t="s">
        <v>19</v>
      </c>
      <c r="C8560">
        <v>0</v>
      </c>
      <c r="D8560">
        <v>0</v>
      </c>
      <c r="E8560">
        <v>0</v>
      </c>
      <c r="F8560">
        <v>0</v>
      </c>
      <c r="G8560">
        <v>0</v>
      </c>
      <c r="H8560">
        <v>0</v>
      </c>
      <c r="I8560">
        <v>0</v>
      </c>
      <c r="J8560">
        <v>0</v>
      </c>
      <c r="K8560">
        <v>0</v>
      </c>
      <c r="L8560">
        <v>0</v>
      </c>
      <c r="M8560">
        <v>0</v>
      </c>
      <c r="N8560">
        <v>0</v>
      </c>
      <c r="O8560">
        <v>0</v>
      </c>
      <c r="P8560">
        <v>0</v>
      </c>
      <c r="Q8560">
        <v>0</v>
      </c>
      <c r="R8560">
        <v>0</v>
      </c>
      <c r="S8560">
        <v>0</v>
      </c>
      <c r="T8560">
        <v>0</v>
      </c>
      <c r="U8560">
        <v>0</v>
      </c>
      <c r="V8560">
        <v>0</v>
      </c>
      <c r="W8560">
        <v>0</v>
      </c>
      <c r="X8560">
        <v>0</v>
      </c>
      <c r="Y8560">
        <v>0</v>
      </c>
      <c r="Z8560">
        <v>0</v>
      </c>
      <c r="AA8560">
        <v>0</v>
      </c>
      <c r="AB8560">
        <v>0</v>
      </c>
      <c r="AC8560">
        <v>0</v>
      </c>
    </row>
    <row r="8561" spans="1:29">
      <c r="A8561" t="s">
        <v>17571</v>
      </c>
      <c r="B8561" t="s">
        <v>19</v>
      </c>
      <c r="C8561">
        <v>0</v>
      </c>
      <c r="D8561">
        <v>0</v>
      </c>
      <c r="E8561">
        <v>0</v>
      </c>
      <c r="F8561">
        <v>0</v>
      </c>
      <c r="G8561">
        <v>0</v>
      </c>
      <c r="H8561">
        <v>0</v>
      </c>
      <c r="I8561">
        <v>0</v>
      </c>
      <c r="J8561">
        <v>0</v>
      </c>
      <c r="K8561">
        <v>0</v>
      </c>
      <c r="L8561">
        <v>0</v>
      </c>
      <c r="M8561">
        <v>0</v>
      </c>
      <c r="N8561">
        <v>0</v>
      </c>
      <c r="O8561">
        <v>0</v>
      </c>
      <c r="P8561">
        <v>0</v>
      </c>
      <c r="Q8561">
        <v>0</v>
      </c>
      <c r="R8561">
        <v>0</v>
      </c>
      <c r="S8561">
        <v>0</v>
      </c>
      <c r="T8561">
        <v>0</v>
      </c>
      <c r="U8561">
        <v>0</v>
      </c>
      <c r="V8561">
        <v>0</v>
      </c>
      <c r="W8561">
        <v>0</v>
      </c>
      <c r="X8561">
        <v>0</v>
      </c>
      <c r="Y8561">
        <v>0</v>
      </c>
      <c r="Z8561">
        <v>0</v>
      </c>
      <c r="AA8561">
        <v>0</v>
      </c>
      <c r="AB8561">
        <v>0</v>
      </c>
      <c r="AC8561">
        <v>0</v>
      </c>
    </row>
    <row r="8562" spans="1:29">
      <c r="A8562" t="s">
        <v>17572</v>
      </c>
      <c r="B8562" t="s">
        <v>19</v>
      </c>
      <c r="C8562">
        <v>0</v>
      </c>
      <c r="D8562">
        <v>0</v>
      </c>
      <c r="E8562">
        <v>0</v>
      </c>
      <c r="F8562">
        <v>0</v>
      </c>
      <c r="G8562">
        <v>0</v>
      </c>
      <c r="H8562">
        <v>0</v>
      </c>
      <c r="I8562">
        <v>0</v>
      </c>
      <c r="J8562">
        <v>0</v>
      </c>
      <c r="K8562">
        <v>0</v>
      </c>
      <c r="L8562">
        <v>0</v>
      </c>
      <c r="M8562">
        <v>0</v>
      </c>
      <c r="N8562">
        <v>0</v>
      </c>
      <c r="O8562">
        <v>0</v>
      </c>
      <c r="P8562">
        <v>0</v>
      </c>
      <c r="Q8562">
        <v>0</v>
      </c>
      <c r="R8562">
        <v>0</v>
      </c>
      <c r="S8562">
        <v>0</v>
      </c>
      <c r="T8562">
        <v>0</v>
      </c>
      <c r="U8562">
        <v>0</v>
      </c>
      <c r="V8562">
        <v>0</v>
      </c>
      <c r="W8562">
        <v>0</v>
      </c>
      <c r="X8562">
        <v>0</v>
      </c>
      <c r="Y8562">
        <v>0</v>
      </c>
      <c r="Z8562">
        <v>0</v>
      </c>
      <c r="AA8562">
        <v>0</v>
      </c>
      <c r="AB8562">
        <v>0</v>
      </c>
      <c r="AC8562">
        <v>0</v>
      </c>
    </row>
    <row r="8563" spans="1:29">
      <c r="A8563" t="s">
        <v>17573</v>
      </c>
      <c r="B8563" t="s">
        <v>19</v>
      </c>
      <c r="C8563">
        <v>0</v>
      </c>
      <c r="D8563">
        <v>0</v>
      </c>
      <c r="E8563">
        <v>0</v>
      </c>
      <c r="F8563">
        <v>0</v>
      </c>
      <c r="G8563">
        <v>0</v>
      </c>
      <c r="H8563">
        <v>0</v>
      </c>
      <c r="I8563">
        <v>0</v>
      </c>
      <c r="J8563">
        <v>0</v>
      </c>
      <c r="K8563">
        <v>0</v>
      </c>
      <c r="L8563">
        <v>0</v>
      </c>
      <c r="M8563">
        <v>0</v>
      </c>
      <c r="N8563">
        <v>0</v>
      </c>
      <c r="O8563">
        <v>0</v>
      </c>
      <c r="P8563">
        <v>0</v>
      </c>
      <c r="Q8563">
        <v>0</v>
      </c>
      <c r="R8563">
        <v>0</v>
      </c>
      <c r="S8563">
        <v>0</v>
      </c>
      <c r="T8563">
        <v>0</v>
      </c>
      <c r="U8563">
        <v>0</v>
      </c>
      <c r="V8563">
        <v>0</v>
      </c>
      <c r="W8563">
        <v>0</v>
      </c>
      <c r="X8563">
        <v>0</v>
      </c>
      <c r="Y8563">
        <v>0</v>
      </c>
      <c r="Z8563">
        <v>0</v>
      </c>
      <c r="AA8563">
        <v>0</v>
      </c>
      <c r="AB8563">
        <v>0</v>
      </c>
      <c r="AC8563">
        <v>0</v>
      </c>
    </row>
    <row r="8564" spans="1:29">
      <c r="A8564" t="s">
        <v>17574</v>
      </c>
      <c r="B8564" t="s">
        <v>19</v>
      </c>
      <c r="C8564">
        <v>0</v>
      </c>
      <c r="D8564">
        <v>0</v>
      </c>
      <c r="E8564">
        <v>0</v>
      </c>
      <c r="F8564">
        <v>0</v>
      </c>
      <c r="G8564">
        <v>0</v>
      </c>
      <c r="H8564">
        <v>0</v>
      </c>
      <c r="I8564">
        <v>0</v>
      </c>
      <c r="J8564">
        <v>0</v>
      </c>
      <c r="K8564">
        <v>0</v>
      </c>
      <c r="L8564">
        <v>0</v>
      </c>
      <c r="M8564">
        <v>0</v>
      </c>
      <c r="N8564">
        <v>0</v>
      </c>
      <c r="O8564">
        <v>0</v>
      </c>
      <c r="P8564">
        <v>0</v>
      </c>
      <c r="Q8564">
        <v>0</v>
      </c>
      <c r="R8564">
        <v>0</v>
      </c>
      <c r="S8564">
        <v>0</v>
      </c>
      <c r="T8564">
        <v>0</v>
      </c>
      <c r="U8564">
        <v>0</v>
      </c>
      <c r="V8564">
        <v>0</v>
      </c>
      <c r="W8564">
        <v>0</v>
      </c>
      <c r="X8564">
        <v>0</v>
      </c>
      <c r="Y8564">
        <v>0</v>
      </c>
      <c r="Z8564">
        <v>0</v>
      </c>
      <c r="AA8564">
        <v>0</v>
      </c>
      <c r="AB8564">
        <v>0</v>
      </c>
      <c r="AC8564">
        <v>0</v>
      </c>
    </row>
    <row r="8565" spans="1:29">
      <c r="A8565" t="s">
        <v>17575</v>
      </c>
      <c r="B8565" t="s">
        <v>19</v>
      </c>
      <c r="C8565">
        <v>0</v>
      </c>
      <c r="D8565">
        <v>0</v>
      </c>
      <c r="E8565">
        <v>0</v>
      </c>
      <c r="F8565">
        <v>0</v>
      </c>
      <c r="G8565">
        <v>0</v>
      </c>
      <c r="H8565">
        <v>0</v>
      </c>
      <c r="I8565">
        <v>0</v>
      </c>
      <c r="J8565">
        <v>0</v>
      </c>
      <c r="K8565">
        <v>0</v>
      </c>
      <c r="L8565">
        <v>0</v>
      </c>
      <c r="M8565">
        <v>0</v>
      </c>
      <c r="N8565">
        <v>0</v>
      </c>
      <c r="O8565">
        <v>0</v>
      </c>
      <c r="P8565">
        <v>0</v>
      </c>
      <c r="Q8565">
        <v>0</v>
      </c>
      <c r="R8565">
        <v>0</v>
      </c>
      <c r="S8565">
        <v>0</v>
      </c>
      <c r="T8565">
        <v>0</v>
      </c>
      <c r="U8565">
        <v>0</v>
      </c>
      <c r="V8565">
        <v>0</v>
      </c>
      <c r="W8565">
        <v>0</v>
      </c>
      <c r="X8565">
        <v>0</v>
      </c>
      <c r="Y8565">
        <v>0</v>
      </c>
      <c r="Z8565">
        <v>0</v>
      </c>
      <c r="AA8565">
        <v>0</v>
      </c>
      <c r="AB8565">
        <v>0</v>
      </c>
      <c r="AC8565">
        <v>0</v>
      </c>
    </row>
    <row r="8566" spans="1:29">
      <c r="A8566" t="s">
        <v>17576</v>
      </c>
      <c r="B8566" t="s">
        <v>19</v>
      </c>
      <c r="C8566">
        <v>0</v>
      </c>
      <c r="D8566">
        <v>0</v>
      </c>
      <c r="E8566">
        <v>0</v>
      </c>
      <c r="F8566">
        <v>0</v>
      </c>
      <c r="G8566">
        <v>0</v>
      </c>
      <c r="H8566">
        <v>0</v>
      </c>
      <c r="I8566">
        <v>0</v>
      </c>
      <c r="J8566">
        <v>0</v>
      </c>
      <c r="K8566">
        <v>0</v>
      </c>
      <c r="L8566">
        <v>0</v>
      </c>
      <c r="M8566">
        <v>0</v>
      </c>
      <c r="N8566">
        <v>0</v>
      </c>
      <c r="O8566">
        <v>0</v>
      </c>
      <c r="P8566">
        <v>0</v>
      </c>
      <c r="Q8566">
        <v>0</v>
      </c>
      <c r="R8566">
        <v>0</v>
      </c>
      <c r="S8566">
        <v>0</v>
      </c>
      <c r="T8566">
        <v>0</v>
      </c>
      <c r="U8566">
        <v>0</v>
      </c>
      <c r="V8566">
        <v>0</v>
      </c>
      <c r="W8566">
        <v>0</v>
      </c>
      <c r="X8566">
        <v>0</v>
      </c>
      <c r="Y8566">
        <v>0</v>
      </c>
      <c r="Z8566">
        <v>0</v>
      </c>
      <c r="AA8566">
        <v>0</v>
      </c>
      <c r="AB8566">
        <v>0</v>
      </c>
      <c r="AC8566">
        <v>0</v>
      </c>
    </row>
    <row r="8567" spans="1:29">
      <c r="A8567" t="s">
        <v>17577</v>
      </c>
      <c r="B8567" t="s">
        <v>19</v>
      </c>
      <c r="C8567">
        <v>0</v>
      </c>
      <c r="D8567">
        <v>0</v>
      </c>
      <c r="E8567">
        <v>0</v>
      </c>
      <c r="F8567">
        <v>0</v>
      </c>
      <c r="G8567">
        <v>0</v>
      </c>
      <c r="H8567">
        <v>0</v>
      </c>
      <c r="I8567">
        <v>0</v>
      </c>
      <c r="J8567">
        <v>0</v>
      </c>
      <c r="K8567">
        <v>0</v>
      </c>
      <c r="L8567">
        <v>0</v>
      </c>
      <c r="M8567">
        <v>0</v>
      </c>
      <c r="N8567">
        <v>0</v>
      </c>
      <c r="O8567">
        <v>0</v>
      </c>
      <c r="P8567">
        <v>0</v>
      </c>
      <c r="Q8567">
        <v>0</v>
      </c>
      <c r="R8567">
        <v>0</v>
      </c>
      <c r="S8567">
        <v>0</v>
      </c>
      <c r="T8567">
        <v>0</v>
      </c>
      <c r="U8567">
        <v>0</v>
      </c>
      <c r="V8567">
        <v>0</v>
      </c>
      <c r="W8567">
        <v>0</v>
      </c>
      <c r="X8567">
        <v>0</v>
      </c>
      <c r="Y8567">
        <v>0</v>
      </c>
      <c r="Z8567">
        <v>0</v>
      </c>
      <c r="AA8567">
        <v>0</v>
      </c>
      <c r="AB8567">
        <v>0</v>
      </c>
      <c r="AC8567">
        <v>0</v>
      </c>
    </row>
    <row r="8568" spans="1:29">
      <c r="A8568" t="s">
        <v>17578</v>
      </c>
      <c r="B8568" t="s">
        <v>19</v>
      </c>
      <c r="C8568">
        <v>0</v>
      </c>
      <c r="D8568">
        <v>0</v>
      </c>
      <c r="E8568">
        <v>0</v>
      </c>
      <c r="F8568">
        <v>0</v>
      </c>
      <c r="G8568">
        <v>0</v>
      </c>
      <c r="H8568">
        <v>0</v>
      </c>
      <c r="I8568">
        <v>0</v>
      </c>
      <c r="J8568">
        <v>0</v>
      </c>
      <c r="K8568">
        <v>0</v>
      </c>
      <c r="L8568">
        <v>0</v>
      </c>
      <c r="M8568">
        <v>0</v>
      </c>
      <c r="N8568">
        <v>0</v>
      </c>
      <c r="O8568">
        <v>0</v>
      </c>
      <c r="P8568">
        <v>0</v>
      </c>
      <c r="Q8568">
        <v>0</v>
      </c>
      <c r="R8568">
        <v>0</v>
      </c>
      <c r="S8568">
        <v>0</v>
      </c>
      <c r="T8568">
        <v>0</v>
      </c>
      <c r="U8568">
        <v>0</v>
      </c>
      <c r="V8568">
        <v>0</v>
      </c>
      <c r="W8568">
        <v>0</v>
      </c>
      <c r="X8568">
        <v>0</v>
      </c>
      <c r="Y8568">
        <v>0</v>
      </c>
      <c r="Z8568">
        <v>0</v>
      </c>
      <c r="AA8568">
        <v>0</v>
      </c>
      <c r="AB8568">
        <v>0</v>
      </c>
      <c r="AC8568">
        <v>0</v>
      </c>
    </row>
    <row r="8569" spans="1:29">
      <c r="A8569" t="s">
        <v>17579</v>
      </c>
      <c r="B8569" t="s">
        <v>19</v>
      </c>
      <c r="C8569">
        <v>0</v>
      </c>
      <c r="D8569">
        <v>0</v>
      </c>
      <c r="E8569">
        <v>0</v>
      </c>
      <c r="F8569">
        <v>0</v>
      </c>
      <c r="G8569">
        <v>0</v>
      </c>
      <c r="H8569">
        <v>0</v>
      </c>
      <c r="I8569">
        <v>0</v>
      </c>
      <c r="J8569">
        <v>0</v>
      </c>
      <c r="K8569">
        <v>0</v>
      </c>
      <c r="L8569">
        <v>0</v>
      </c>
      <c r="M8569">
        <v>0</v>
      </c>
      <c r="N8569">
        <v>0</v>
      </c>
      <c r="O8569">
        <v>0</v>
      </c>
      <c r="P8569">
        <v>0</v>
      </c>
      <c r="Q8569">
        <v>0</v>
      </c>
      <c r="R8569">
        <v>0</v>
      </c>
      <c r="S8569">
        <v>0</v>
      </c>
      <c r="T8569">
        <v>0</v>
      </c>
      <c r="U8569">
        <v>0</v>
      </c>
      <c r="V8569">
        <v>0</v>
      </c>
      <c r="W8569">
        <v>0</v>
      </c>
      <c r="X8569">
        <v>0</v>
      </c>
      <c r="Y8569">
        <v>0</v>
      </c>
      <c r="Z8569">
        <v>0</v>
      </c>
      <c r="AA8569">
        <v>0</v>
      </c>
      <c r="AB8569">
        <v>0</v>
      </c>
      <c r="AC8569">
        <v>0</v>
      </c>
    </row>
    <row r="8570" spans="1:29">
      <c r="A8570" t="s">
        <v>17580</v>
      </c>
      <c r="B8570" t="s">
        <v>19</v>
      </c>
      <c r="C8570">
        <v>0</v>
      </c>
      <c r="D8570">
        <v>0</v>
      </c>
      <c r="E8570">
        <v>0</v>
      </c>
      <c r="F8570">
        <v>0</v>
      </c>
      <c r="G8570">
        <v>0</v>
      </c>
      <c r="H8570">
        <v>0</v>
      </c>
      <c r="I8570">
        <v>0</v>
      </c>
      <c r="J8570">
        <v>0</v>
      </c>
      <c r="K8570">
        <v>0</v>
      </c>
      <c r="L8570">
        <v>0</v>
      </c>
      <c r="M8570">
        <v>0</v>
      </c>
      <c r="N8570">
        <v>0</v>
      </c>
      <c r="O8570">
        <v>0</v>
      </c>
      <c r="P8570">
        <v>0</v>
      </c>
      <c r="Q8570">
        <v>0</v>
      </c>
      <c r="R8570">
        <v>0</v>
      </c>
      <c r="S8570">
        <v>0</v>
      </c>
      <c r="T8570">
        <v>0</v>
      </c>
      <c r="U8570">
        <v>0</v>
      </c>
      <c r="V8570">
        <v>0</v>
      </c>
      <c r="W8570">
        <v>0</v>
      </c>
      <c r="X8570">
        <v>0</v>
      </c>
      <c r="Y8570">
        <v>0</v>
      </c>
      <c r="Z8570">
        <v>0</v>
      </c>
      <c r="AA8570">
        <v>0</v>
      </c>
      <c r="AB8570">
        <v>0</v>
      </c>
      <c r="AC8570">
        <v>0</v>
      </c>
    </row>
    <row r="8571" spans="1:29">
      <c r="A8571" t="s">
        <v>17581</v>
      </c>
      <c r="B8571" t="s">
        <v>19</v>
      </c>
      <c r="C8571">
        <v>0</v>
      </c>
      <c r="D8571">
        <v>0</v>
      </c>
      <c r="E8571">
        <v>0</v>
      </c>
      <c r="F8571">
        <v>0</v>
      </c>
      <c r="G8571">
        <v>0</v>
      </c>
      <c r="H8571">
        <v>0</v>
      </c>
      <c r="I8571">
        <v>0</v>
      </c>
      <c r="J8571">
        <v>0</v>
      </c>
      <c r="K8571">
        <v>0</v>
      </c>
      <c r="L8571">
        <v>0</v>
      </c>
      <c r="M8571">
        <v>0</v>
      </c>
      <c r="N8571">
        <v>0</v>
      </c>
      <c r="O8571">
        <v>0</v>
      </c>
      <c r="P8571">
        <v>0</v>
      </c>
      <c r="Q8571">
        <v>0</v>
      </c>
      <c r="R8571">
        <v>0</v>
      </c>
      <c r="S8571">
        <v>0</v>
      </c>
      <c r="T8571">
        <v>0</v>
      </c>
      <c r="U8571">
        <v>0</v>
      </c>
      <c r="V8571">
        <v>0</v>
      </c>
      <c r="W8571">
        <v>0</v>
      </c>
      <c r="X8571">
        <v>0</v>
      </c>
      <c r="Y8571">
        <v>0</v>
      </c>
      <c r="Z8571">
        <v>0</v>
      </c>
      <c r="AA8571">
        <v>0</v>
      </c>
      <c r="AB8571">
        <v>0</v>
      </c>
      <c r="AC8571">
        <v>0</v>
      </c>
    </row>
    <row r="8572" spans="1:29">
      <c r="A8572" t="s">
        <v>17582</v>
      </c>
      <c r="B8572" t="s">
        <v>19</v>
      </c>
      <c r="C8572">
        <v>0</v>
      </c>
      <c r="D8572">
        <v>0</v>
      </c>
      <c r="E8572">
        <v>0</v>
      </c>
      <c r="F8572">
        <v>0</v>
      </c>
      <c r="G8572">
        <v>0</v>
      </c>
      <c r="H8572">
        <v>0</v>
      </c>
      <c r="I8572">
        <v>0</v>
      </c>
      <c r="J8572">
        <v>0</v>
      </c>
      <c r="K8572">
        <v>0</v>
      </c>
      <c r="L8572">
        <v>0</v>
      </c>
      <c r="M8572">
        <v>0</v>
      </c>
      <c r="N8572">
        <v>0</v>
      </c>
      <c r="O8572">
        <v>0</v>
      </c>
      <c r="P8572">
        <v>0</v>
      </c>
      <c r="Q8572">
        <v>0</v>
      </c>
      <c r="R8572">
        <v>0</v>
      </c>
      <c r="S8572">
        <v>0</v>
      </c>
      <c r="T8572">
        <v>0</v>
      </c>
      <c r="U8572">
        <v>0</v>
      </c>
      <c r="V8572">
        <v>0</v>
      </c>
      <c r="W8572">
        <v>0</v>
      </c>
      <c r="X8572">
        <v>0</v>
      </c>
      <c r="Y8572">
        <v>0</v>
      </c>
      <c r="Z8572">
        <v>0</v>
      </c>
      <c r="AA8572">
        <v>0</v>
      </c>
      <c r="AB8572">
        <v>0</v>
      </c>
      <c r="AC8572">
        <v>0</v>
      </c>
    </row>
    <row r="8573" spans="1:29">
      <c r="A8573" t="s">
        <v>17583</v>
      </c>
      <c r="B8573" t="s">
        <v>19</v>
      </c>
      <c r="C8573">
        <v>0</v>
      </c>
      <c r="D8573">
        <v>0</v>
      </c>
      <c r="E8573">
        <v>0</v>
      </c>
      <c r="F8573">
        <v>0</v>
      </c>
      <c r="G8573">
        <v>0</v>
      </c>
      <c r="H8573">
        <v>0</v>
      </c>
      <c r="I8573">
        <v>0</v>
      </c>
      <c r="J8573">
        <v>0</v>
      </c>
      <c r="K8573">
        <v>0</v>
      </c>
      <c r="L8573">
        <v>0</v>
      </c>
      <c r="M8573">
        <v>0</v>
      </c>
      <c r="N8573">
        <v>0</v>
      </c>
      <c r="O8573">
        <v>0</v>
      </c>
      <c r="P8573">
        <v>0</v>
      </c>
      <c r="Q8573">
        <v>0</v>
      </c>
      <c r="R8573">
        <v>0</v>
      </c>
      <c r="S8573">
        <v>0</v>
      </c>
      <c r="T8573">
        <v>0</v>
      </c>
      <c r="U8573">
        <v>0</v>
      </c>
      <c r="V8573">
        <v>0</v>
      </c>
      <c r="W8573">
        <v>0</v>
      </c>
      <c r="X8573">
        <v>0</v>
      </c>
      <c r="Y8573">
        <v>0</v>
      </c>
      <c r="Z8573">
        <v>0</v>
      </c>
      <c r="AA8573">
        <v>0</v>
      </c>
      <c r="AB8573">
        <v>0</v>
      </c>
      <c r="AC8573">
        <v>0</v>
      </c>
    </row>
    <row r="8574" spans="1:29">
      <c r="A8574" t="s">
        <v>17584</v>
      </c>
      <c r="B8574" t="s">
        <v>19</v>
      </c>
      <c r="C8574">
        <v>0</v>
      </c>
      <c r="D8574">
        <v>0</v>
      </c>
      <c r="E8574">
        <v>0</v>
      </c>
      <c r="F8574">
        <v>0</v>
      </c>
      <c r="G8574">
        <v>0</v>
      </c>
      <c r="H8574">
        <v>0</v>
      </c>
      <c r="I8574">
        <v>0</v>
      </c>
      <c r="J8574">
        <v>0</v>
      </c>
      <c r="K8574">
        <v>0</v>
      </c>
      <c r="L8574">
        <v>0</v>
      </c>
      <c r="M8574">
        <v>0</v>
      </c>
      <c r="N8574">
        <v>0</v>
      </c>
      <c r="O8574">
        <v>0</v>
      </c>
      <c r="P8574">
        <v>0</v>
      </c>
      <c r="Q8574">
        <v>0</v>
      </c>
      <c r="R8574">
        <v>0</v>
      </c>
      <c r="S8574">
        <v>0</v>
      </c>
      <c r="T8574">
        <v>0</v>
      </c>
      <c r="U8574">
        <v>0</v>
      </c>
      <c r="V8574">
        <v>0</v>
      </c>
      <c r="W8574">
        <v>0</v>
      </c>
      <c r="X8574">
        <v>0</v>
      </c>
      <c r="Y8574">
        <v>0</v>
      </c>
      <c r="Z8574">
        <v>0</v>
      </c>
      <c r="AA8574">
        <v>0</v>
      </c>
      <c r="AB8574">
        <v>0</v>
      </c>
      <c r="AC8574">
        <v>0</v>
      </c>
    </row>
    <row r="8575" spans="1:29">
      <c r="A8575" t="s">
        <v>17585</v>
      </c>
      <c r="B8575" t="s">
        <v>19</v>
      </c>
      <c r="C8575">
        <v>0</v>
      </c>
      <c r="D8575">
        <v>0</v>
      </c>
      <c r="E8575">
        <v>0</v>
      </c>
      <c r="F8575">
        <v>0</v>
      </c>
      <c r="G8575">
        <v>0</v>
      </c>
      <c r="H8575">
        <v>0</v>
      </c>
      <c r="I8575">
        <v>0</v>
      </c>
      <c r="J8575">
        <v>0</v>
      </c>
      <c r="K8575">
        <v>0</v>
      </c>
      <c r="L8575">
        <v>0</v>
      </c>
      <c r="M8575">
        <v>0</v>
      </c>
      <c r="N8575">
        <v>0</v>
      </c>
      <c r="O8575">
        <v>0</v>
      </c>
      <c r="P8575">
        <v>0</v>
      </c>
      <c r="Q8575">
        <v>0</v>
      </c>
      <c r="R8575">
        <v>0</v>
      </c>
      <c r="S8575">
        <v>0</v>
      </c>
      <c r="T8575">
        <v>0</v>
      </c>
      <c r="U8575">
        <v>0</v>
      </c>
      <c r="V8575">
        <v>0</v>
      </c>
      <c r="W8575">
        <v>0</v>
      </c>
      <c r="X8575">
        <v>0</v>
      </c>
      <c r="Y8575">
        <v>0</v>
      </c>
      <c r="Z8575">
        <v>0</v>
      </c>
      <c r="AA8575">
        <v>0</v>
      </c>
      <c r="AB8575">
        <v>0</v>
      </c>
      <c r="AC8575">
        <v>0</v>
      </c>
    </row>
    <row r="8576" spans="1:29">
      <c r="A8576" t="s">
        <v>17586</v>
      </c>
      <c r="B8576" t="s">
        <v>19</v>
      </c>
      <c r="C8576">
        <v>0</v>
      </c>
      <c r="D8576">
        <v>0</v>
      </c>
      <c r="E8576">
        <v>0</v>
      </c>
      <c r="F8576">
        <v>0</v>
      </c>
      <c r="G8576">
        <v>0</v>
      </c>
      <c r="H8576">
        <v>0</v>
      </c>
      <c r="I8576">
        <v>0</v>
      </c>
      <c r="J8576">
        <v>0</v>
      </c>
      <c r="K8576">
        <v>0</v>
      </c>
      <c r="L8576">
        <v>0</v>
      </c>
      <c r="M8576">
        <v>0</v>
      </c>
      <c r="N8576">
        <v>0</v>
      </c>
      <c r="O8576">
        <v>0</v>
      </c>
      <c r="P8576">
        <v>0</v>
      </c>
      <c r="Q8576">
        <v>0</v>
      </c>
      <c r="R8576">
        <v>0</v>
      </c>
      <c r="S8576">
        <v>0</v>
      </c>
      <c r="T8576">
        <v>0</v>
      </c>
      <c r="U8576">
        <v>0</v>
      </c>
      <c r="V8576">
        <v>0</v>
      </c>
      <c r="W8576">
        <v>0</v>
      </c>
      <c r="X8576">
        <v>0</v>
      </c>
      <c r="Y8576">
        <v>0</v>
      </c>
      <c r="Z8576">
        <v>0</v>
      </c>
      <c r="AA8576">
        <v>0</v>
      </c>
      <c r="AB8576">
        <v>0</v>
      </c>
      <c r="AC8576">
        <v>0</v>
      </c>
    </row>
    <row r="8577" spans="1:29">
      <c r="A8577" t="s">
        <v>17587</v>
      </c>
      <c r="B8577" t="s">
        <v>19</v>
      </c>
      <c r="C8577">
        <v>0</v>
      </c>
      <c r="D8577">
        <v>0</v>
      </c>
      <c r="E8577">
        <v>0</v>
      </c>
      <c r="F8577">
        <v>0</v>
      </c>
      <c r="G8577">
        <v>0</v>
      </c>
      <c r="H8577">
        <v>0</v>
      </c>
      <c r="I8577">
        <v>0</v>
      </c>
      <c r="J8577">
        <v>0</v>
      </c>
      <c r="K8577">
        <v>0</v>
      </c>
      <c r="L8577">
        <v>0</v>
      </c>
      <c r="M8577">
        <v>0</v>
      </c>
      <c r="N8577">
        <v>0</v>
      </c>
      <c r="O8577">
        <v>0</v>
      </c>
      <c r="P8577">
        <v>0</v>
      </c>
      <c r="Q8577">
        <v>0</v>
      </c>
      <c r="R8577">
        <v>0</v>
      </c>
      <c r="S8577">
        <v>0</v>
      </c>
      <c r="T8577">
        <v>0</v>
      </c>
      <c r="U8577">
        <v>0</v>
      </c>
      <c r="V8577">
        <v>0</v>
      </c>
      <c r="W8577">
        <v>0</v>
      </c>
      <c r="X8577">
        <v>0</v>
      </c>
      <c r="Y8577">
        <v>0</v>
      </c>
      <c r="Z8577">
        <v>0</v>
      </c>
      <c r="AA8577">
        <v>0</v>
      </c>
      <c r="AB8577">
        <v>0</v>
      </c>
      <c r="AC8577">
        <v>0</v>
      </c>
    </row>
    <row r="8578" spans="1:29">
      <c r="A8578" t="s">
        <v>17588</v>
      </c>
      <c r="B8578" t="s">
        <v>19</v>
      </c>
      <c r="C8578">
        <v>0</v>
      </c>
      <c r="D8578">
        <v>0</v>
      </c>
      <c r="E8578">
        <v>0</v>
      </c>
      <c r="F8578">
        <v>0</v>
      </c>
      <c r="G8578">
        <v>0</v>
      </c>
      <c r="H8578">
        <v>0</v>
      </c>
      <c r="I8578">
        <v>0</v>
      </c>
      <c r="J8578">
        <v>0</v>
      </c>
      <c r="K8578">
        <v>0</v>
      </c>
      <c r="L8578">
        <v>0</v>
      </c>
      <c r="M8578">
        <v>0</v>
      </c>
      <c r="N8578">
        <v>0</v>
      </c>
      <c r="O8578">
        <v>0</v>
      </c>
      <c r="P8578">
        <v>0</v>
      </c>
      <c r="Q8578">
        <v>0</v>
      </c>
      <c r="R8578">
        <v>0</v>
      </c>
      <c r="S8578">
        <v>0</v>
      </c>
      <c r="T8578">
        <v>0</v>
      </c>
      <c r="U8578">
        <v>0</v>
      </c>
      <c r="V8578">
        <v>0</v>
      </c>
      <c r="W8578">
        <v>0</v>
      </c>
      <c r="X8578">
        <v>0</v>
      </c>
      <c r="Y8578">
        <v>0</v>
      </c>
      <c r="Z8578">
        <v>0</v>
      </c>
      <c r="AA8578">
        <v>0</v>
      </c>
      <c r="AB8578">
        <v>0</v>
      </c>
      <c r="AC8578">
        <v>0</v>
      </c>
    </row>
    <row r="8579" spans="1:29">
      <c r="A8579" t="s">
        <v>17589</v>
      </c>
      <c r="B8579" t="s">
        <v>19</v>
      </c>
      <c r="C8579">
        <v>0</v>
      </c>
      <c r="D8579">
        <v>0</v>
      </c>
      <c r="E8579">
        <v>0</v>
      </c>
      <c r="F8579">
        <v>0</v>
      </c>
      <c r="G8579">
        <v>0</v>
      </c>
      <c r="H8579">
        <v>0</v>
      </c>
      <c r="I8579">
        <v>0</v>
      </c>
      <c r="J8579">
        <v>0</v>
      </c>
      <c r="K8579">
        <v>0</v>
      </c>
      <c r="L8579">
        <v>0</v>
      </c>
      <c r="M8579">
        <v>0</v>
      </c>
      <c r="N8579">
        <v>0</v>
      </c>
      <c r="O8579">
        <v>0</v>
      </c>
      <c r="P8579">
        <v>0</v>
      </c>
      <c r="Q8579">
        <v>0</v>
      </c>
      <c r="R8579">
        <v>0</v>
      </c>
      <c r="S8579">
        <v>0</v>
      </c>
      <c r="T8579">
        <v>0</v>
      </c>
      <c r="U8579">
        <v>0</v>
      </c>
      <c r="V8579">
        <v>0</v>
      </c>
      <c r="W8579">
        <v>0</v>
      </c>
      <c r="X8579">
        <v>0</v>
      </c>
      <c r="Y8579">
        <v>0</v>
      </c>
      <c r="Z8579">
        <v>0</v>
      </c>
      <c r="AA8579">
        <v>0</v>
      </c>
      <c r="AB8579">
        <v>0</v>
      </c>
      <c r="AC8579">
        <v>0</v>
      </c>
    </row>
    <row r="8580" spans="1:29">
      <c r="A8580" t="s">
        <v>17590</v>
      </c>
      <c r="B8580" t="s">
        <v>19</v>
      </c>
      <c r="C8580">
        <v>0</v>
      </c>
      <c r="D8580">
        <v>0</v>
      </c>
      <c r="E8580">
        <v>0</v>
      </c>
      <c r="F8580">
        <v>0</v>
      </c>
      <c r="G8580">
        <v>0</v>
      </c>
      <c r="H8580">
        <v>0</v>
      </c>
      <c r="I8580">
        <v>0</v>
      </c>
      <c r="J8580">
        <v>0</v>
      </c>
      <c r="K8580">
        <v>0</v>
      </c>
      <c r="L8580">
        <v>0</v>
      </c>
      <c r="M8580">
        <v>0</v>
      </c>
      <c r="N8580">
        <v>0</v>
      </c>
      <c r="O8580">
        <v>0</v>
      </c>
      <c r="P8580">
        <v>0</v>
      </c>
      <c r="Q8580">
        <v>0</v>
      </c>
      <c r="R8580">
        <v>0</v>
      </c>
      <c r="S8580">
        <v>0</v>
      </c>
      <c r="T8580">
        <v>0</v>
      </c>
      <c r="U8580">
        <v>0</v>
      </c>
      <c r="V8580">
        <v>0</v>
      </c>
      <c r="W8580">
        <v>0</v>
      </c>
      <c r="X8580">
        <v>0</v>
      </c>
      <c r="Y8580">
        <v>0</v>
      </c>
      <c r="Z8580">
        <v>0</v>
      </c>
      <c r="AA8580">
        <v>0</v>
      </c>
      <c r="AB8580">
        <v>0</v>
      </c>
      <c r="AC8580">
        <v>0</v>
      </c>
    </row>
    <row r="8581" spans="1:29">
      <c r="A8581" t="s">
        <v>17591</v>
      </c>
      <c r="B8581" t="s">
        <v>19</v>
      </c>
      <c r="C8581">
        <v>0</v>
      </c>
      <c r="D8581">
        <v>0</v>
      </c>
      <c r="E8581">
        <v>0</v>
      </c>
      <c r="F8581">
        <v>0</v>
      </c>
      <c r="G8581">
        <v>0</v>
      </c>
      <c r="H8581">
        <v>0</v>
      </c>
      <c r="I8581">
        <v>0</v>
      </c>
      <c r="J8581">
        <v>0</v>
      </c>
      <c r="K8581">
        <v>0</v>
      </c>
      <c r="L8581">
        <v>0</v>
      </c>
      <c r="M8581">
        <v>0</v>
      </c>
      <c r="N8581">
        <v>0</v>
      </c>
      <c r="O8581">
        <v>0</v>
      </c>
      <c r="P8581">
        <v>0</v>
      </c>
      <c r="Q8581">
        <v>0</v>
      </c>
      <c r="R8581">
        <v>0</v>
      </c>
      <c r="S8581">
        <v>0</v>
      </c>
      <c r="T8581">
        <v>0</v>
      </c>
      <c r="U8581">
        <v>0</v>
      </c>
      <c r="V8581">
        <v>0</v>
      </c>
      <c r="W8581">
        <v>0</v>
      </c>
      <c r="X8581">
        <v>0</v>
      </c>
      <c r="Y8581">
        <v>0</v>
      </c>
      <c r="Z8581">
        <v>0</v>
      </c>
      <c r="AA8581">
        <v>0</v>
      </c>
      <c r="AB8581">
        <v>0</v>
      </c>
      <c r="AC8581">
        <v>0</v>
      </c>
    </row>
    <row r="8582" spans="1:29">
      <c r="A8582" t="s">
        <v>17592</v>
      </c>
      <c r="B8582" t="s">
        <v>19</v>
      </c>
      <c r="C8582">
        <v>0</v>
      </c>
      <c r="D8582">
        <v>0</v>
      </c>
      <c r="E8582">
        <v>0</v>
      </c>
      <c r="F8582">
        <v>0</v>
      </c>
      <c r="G8582">
        <v>0</v>
      </c>
      <c r="H8582">
        <v>0</v>
      </c>
      <c r="I8582">
        <v>0</v>
      </c>
      <c r="J8582">
        <v>0</v>
      </c>
      <c r="K8582">
        <v>0</v>
      </c>
      <c r="L8582">
        <v>0</v>
      </c>
      <c r="M8582">
        <v>0</v>
      </c>
      <c r="N8582">
        <v>0</v>
      </c>
      <c r="O8582">
        <v>0</v>
      </c>
      <c r="P8582">
        <v>0</v>
      </c>
      <c r="Q8582">
        <v>0</v>
      </c>
      <c r="R8582">
        <v>0</v>
      </c>
      <c r="S8582">
        <v>0</v>
      </c>
      <c r="T8582">
        <v>0</v>
      </c>
      <c r="U8582">
        <v>0</v>
      </c>
      <c r="V8582">
        <v>0</v>
      </c>
      <c r="W8582">
        <v>0</v>
      </c>
      <c r="X8582">
        <v>0</v>
      </c>
      <c r="Y8582">
        <v>0</v>
      </c>
      <c r="Z8582">
        <v>0</v>
      </c>
      <c r="AA8582">
        <v>0</v>
      </c>
      <c r="AB8582">
        <v>0</v>
      </c>
      <c r="AC8582">
        <v>0</v>
      </c>
    </row>
    <row r="8583" spans="1:29">
      <c r="A8583" t="s">
        <v>17593</v>
      </c>
      <c r="B8583" t="s">
        <v>19</v>
      </c>
      <c r="C8583">
        <v>0</v>
      </c>
      <c r="D8583">
        <v>0</v>
      </c>
      <c r="E8583">
        <v>0</v>
      </c>
      <c r="F8583">
        <v>0</v>
      </c>
      <c r="G8583">
        <v>0</v>
      </c>
      <c r="H8583">
        <v>0</v>
      </c>
      <c r="I8583">
        <v>0</v>
      </c>
      <c r="J8583">
        <v>0</v>
      </c>
      <c r="K8583">
        <v>0</v>
      </c>
      <c r="L8583">
        <v>0</v>
      </c>
      <c r="M8583">
        <v>0</v>
      </c>
      <c r="N8583">
        <v>0</v>
      </c>
      <c r="O8583">
        <v>0</v>
      </c>
      <c r="P8583">
        <v>0</v>
      </c>
      <c r="Q8583">
        <v>0</v>
      </c>
      <c r="R8583">
        <v>0</v>
      </c>
      <c r="S8583">
        <v>0</v>
      </c>
      <c r="T8583">
        <v>0</v>
      </c>
      <c r="U8583">
        <v>0</v>
      </c>
      <c r="V8583">
        <v>0</v>
      </c>
      <c r="W8583">
        <v>0</v>
      </c>
      <c r="X8583">
        <v>0</v>
      </c>
      <c r="Y8583">
        <v>0</v>
      </c>
      <c r="Z8583">
        <v>0</v>
      </c>
      <c r="AA8583">
        <v>0</v>
      </c>
      <c r="AB8583">
        <v>0</v>
      </c>
      <c r="AC8583">
        <v>0</v>
      </c>
    </row>
    <row r="8584" spans="1:29">
      <c r="A8584" t="s">
        <v>17594</v>
      </c>
      <c r="B8584" t="s">
        <v>19</v>
      </c>
      <c r="C8584">
        <v>0</v>
      </c>
      <c r="D8584">
        <v>0</v>
      </c>
      <c r="E8584">
        <v>0</v>
      </c>
      <c r="F8584">
        <v>0</v>
      </c>
      <c r="G8584">
        <v>0</v>
      </c>
      <c r="H8584">
        <v>0</v>
      </c>
      <c r="I8584">
        <v>0</v>
      </c>
      <c r="J8584">
        <v>0</v>
      </c>
      <c r="K8584">
        <v>0</v>
      </c>
      <c r="L8584">
        <v>0</v>
      </c>
      <c r="M8584">
        <v>0</v>
      </c>
      <c r="N8584">
        <v>0</v>
      </c>
      <c r="O8584">
        <v>0</v>
      </c>
      <c r="P8584">
        <v>0</v>
      </c>
      <c r="Q8584">
        <v>0</v>
      </c>
      <c r="R8584">
        <v>0</v>
      </c>
      <c r="S8584">
        <v>0</v>
      </c>
      <c r="T8584">
        <v>0</v>
      </c>
      <c r="U8584">
        <v>0</v>
      </c>
      <c r="V8584">
        <v>0</v>
      </c>
      <c r="W8584">
        <v>0</v>
      </c>
      <c r="X8584">
        <v>0</v>
      </c>
      <c r="Y8584">
        <v>0</v>
      </c>
      <c r="Z8584">
        <v>0</v>
      </c>
      <c r="AA8584">
        <v>0</v>
      </c>
      <c r="AB8584">
        <v>0</v>
      </c>
      <c r="AC8584">
        <v>0</v>
      </c>
    </row>
    <row r="8585" spans="1:29">
      <c r="A8585" t="s">
        <v>17595</v>
      </c>
      <c r="B8585" t="s">
        <v>19</v>
      </c>
      <c r="C8585">
        <v>0</v>
      </c>
      <c r="D8585">
        <v>0</v>
      </c>
      <c r="E8585">
        <v>0</v>
      </c>
      <c r="F8585">
        <v>0</v>
      </c>
      <c r="G8585">
        <v>0</v>
      </c>
      <c r="H8585">
        <v>0</v>
      </c>
      <c r="I8585">
        <v>0</v>
      </c>
      <c r="J8585">
        <v>0</v>
      </c>
      <c r="K8585">
        <v>0</v>
      </c>
      <c r="L8585">
        <v>0</v>
      </c>
      <c r="M8585">
        <v>0</v>
      </c>
      <c r="N8585">
        <v>0</v>
      </c>
      <c r="O8585">
        <v>0</v>
      </c>
      <c r="P8585">
        <v>0</v>
      </c>
      <c r="Q8585">
        <v>0</v>
      </c>
      <c r="R8585">
        <v>0</v>
      </c>
      <c r="S8585">
        <v>0</v>
      </c>
      <c r="T8585">
        <v>0</v>
      </c>
      <c r="U8585">
        <v>0</v>
      </c>
      <c r="V8585">
        <v>0</v>
      </c>
      <c r="W8585">
        <v>0</v>
      </c>
      <c r="X8585">
        <v>0</v>
      </c>
      <c r="Y8585">
        <v>0</v>
      </c>
      <c r="Z8585">
        <v>0</v>
      </c>
      <c r="AA8585">
        <v>0</v>
      </c>
      <c r="AB8585">
        <v>0</v>
      </c>
      <c r="AC8585">
        <v>0</v>
      </c>
    </row>
    <row r="8586" spans="1:29">
      <c r="A8586" t="s">
        <v>17596</v>
      </c>
      <c r="B8586" t="s">
        <v>19</v>
      </c>
      <c r="C8586">
        <v>0</v>
      </c>
      <c r="D8586">
        <v>0</v>
      </c>
      <c r="E8586">
        <v>0</v>
      </c>
      <c r="F8586">
        <v>0</v>
      </c>
      <c r="G8586">
        <v>0</v>
      </c>
      <c r="H8586">
        <v>0</v>
      </c>
      <c r="I8586">
        <v>0</v>
      </c>
      <c r="J8586">
        <v>0</v>
      </c>
      <c r="K8586">
        <v>0</v>
      </c>
      <c r="L8586">
        <v>0</v>
      </c>
      <c r="M8586">
        <v>0</v>
      </c>
      <c r="N8586">
        <v>0</v>
      </c>
      <c r="O8586">
        <v>0</v>
      </c>
      <c r="P8586">
        <v>0</v>
      </c>
      <c r="Q8586">
        <v>0</v>
      </c>
      <c r="R8586">
        <v>0</v>
      </c>
      <c r="S8586">
        <v>0</v>
      </c>
      <c r="T8586">
        <v>0</v>
      </c>
      <c r="U8586">
        <v>0</v>
      </c>
      <c r="V8586">
        <v>0</v>
      </c>
      <c r="W8586">
        <v>0</v>
      </c>
      <c r="X8586">
        <v>0</v>
      </c>
      <c r="Y8586">
        <v>0</v>
      </c>
      <c r="Z8586">
        <v>0</v>
      </c>
      <c r="AA8586">
        <v>0</v>
      </c>
      <c r="AB8586">
        <v>0</v>
      </c>
      <c r="AC8586">
        <v>0</v>
      </c>
    </row>
    <row r="8587" spans="1:29">
      <c r="A8587" t="s">
        <v>17597</v>
      </c>
      <c r="B8587" t="s">
        <v>19</v>
      </c>
      <c r="C8587">
        <v>0</v>
      </c>
      <c r="D8587">
        <v>0</v>
      </c>
      <c r="E8587">
        <v>0</v>
      </c>
      <c r="F8587">
        <v>0</v>
      </c>
      <c r="G8587">
        <v>0</v>
      </c>
      <c r="H8587">
        <v>0</v>
      </c>
      <c r="I8587">
        <v>0</v>
      </c>
      <c r="J8587">
        <v>0</v>
      </c>
      <c r="K8587">
        <v>0</v>
      </c>
      <c r="L8587">
        <v>0</v>
      </c>
      <c r="M8587">
        <v>0</v>
      </c>
      <c r="N8587">
        <v>0</v>
      </c>
      <c r="O8587">
        <v>0</v>
      </c>
      <c r="P8587">
        <v>0</v>
      </c>
      <c r="Q8587">
        <v>0</v>
      </c>
      <c r="R8587">
        <v>0</v>
      </c>
      <c r="S8587">
        <v>0</v>
      </c>
      <c r="T8587">
        <v>0</v>
      </c>
      <c r="U8587">
        <v>0</v>
      </c>
      <c r="V8587">
        <v>0</v>
      </c>
      <c r="W8587">
        <v>0</v>
      </c>
      <c r="X8587">
        <v>0</v>
      </c>
      <c r="Y8587">
        <v>0</v>
      </c>
      <c r="Z8587">
        <v>0</v>
      </c>
      <c r="AA8587">
        <v>0</v>
      </c>
      <c r="AB8587">
        <v>0</v>
      </c>
      <c r="AC8587">
        <v>0</v>
      </c>
    </row>
    <row r="8588" spans="1:29">
      <c r="A8588" t="s">
        <v>17598</v>
      </c>
      <c r="B8588" t="s">
        <v>19</v>
      </c>
      <c r="C8588">
        <v>0</v>
      </c>
      <c r="D8588">
        <v>0</v>
      </c>
      <c r="E8588">
        <v>0</v>
      </c>
      <c r="F8588">
        <v>0</v>
      </c>
      <c r="G8588">
        <v>0</v>
      </c>
      <c r="H8588">
        <v>0</v>
      </c>
      <c r="I8588">
        <v>0</v>
      </c>
      <c r="J8588">
        <v>0</v>
      </c>
      <c r="K8588">
        <v>0</v>
      </c>
      <c r="L8588">
        <v>0</v>
      </c>
      <c r="M8588">
        <v>0</v>
      </c>
      <c r="N8588">
        <v>0</v>
      </c>
      <c r="O8588">
        <v>0</v>
      </c>
      <c r="P8588">
        <v>0</v>
      </c>
      <c r="Q8588">
        <v>0</v>
      </c>
      <c r="R8588">
        <v>0</v>
      </c>
      <c r="S8588">
        <v>0</v>
      </c>
      <c r="T8588">
        <v>0</v>
      </c>
      <c r="U8588">
        <v>0</v>
      </c>
      <c r="V8588">
        <v>0</v>
      </c>
      <c r="W8588">
        <v>0</v>
      </c>
      <c r="X8588">
        <v>0</v>
      </c>
      <c r="Y8588">
        <v>0</v>
      </c>
      <c r="Z8588">
        <v>0</v>
      </c>
      <c r="AA8588">
        <v>0</v>
      </c>
      <c r="AB8588">
        <v>0</v>
      </c>
      <c r="AC8588">
        <v>0</v>
      </c>
    </row>
    <row r="8589" spans="1:29">
      <c r="A8589" t="s">
        <v>17599</v>
      </c>
      <c r="B8589" t="s">
        <v>19</v>
      </c>
      <c r="C8589">
        <v>0</v>
      </c>
      <c r="D8589">
        <v>0</v>
      </c>
      <c r="E8589">
        <v>0</v>
      </c>
      <c r="F8589">
        <v>0</v>
      </c>
      <c r="G8589">
        <v>0</v>
      </c>
      <c r="H8589">
        <v>0</v>
      </c>
      <c r="I8589">
        <v>0</v>
      </c>
      <c r="J8589">
        <v>0</v>
      </c>
      <c r="K8589">
        <v>0</v>
      </c>
      <c r="L8589">
        <v>0</v>
      </c>
      <c r="M8589">
        <v>0</v>
      </c>
      <c r="N8589">
        <v>0</v>
      </c>
      <c r="O8589">
        <v>0</v>
      </c>
      <c r="P8589">
        <v>0</v>
      </c>
      <c r="Q8589">
        <v>0</v>
      </c>
      <c r="R8589">
        <v>0</v>
      </c>
      <c r="S8589">
        <v>0</v>
      </c>
      <c r="T8589">
        <v>0</v>
      </c>
      <c r="U8589">
        <v>0</v>
      </c>
      <c r="V8589">
        <v>0</v>
      </c>
      <c r="W8589">
        <v>0</v>
      </c>
      <c r="X8589">
        <v>0</v>
      </c>
      <c r="Y8589">
        <v>0</v>
      </c>
      <c r="Z8589">
        <v>0</v>
      </c>
      <c r="AA8589">
        <v>0</v>
      </c>
      <c r="AB8589">
        <v>0</v>
      </c>
      <c r="AC8589">
        <v>0</v>
      </c>
    </row>
    <row r="8590" spans="1:29">
      <c r="A8590" t="s">
        <v>17600</v>
      </c>
      <c r="B8590" t="s">
        <v>19</v>
      </c>
      <c r="C8590">
        <v>0</v>
      </c>
      <c r="D8590">
        <v>0</v>
      </c>
      <c r="E8590">
        <v>0</v>
      </c>
      <c r="F8590">
        <v>0</v>
      </c>
      <c r="G8590">
        <v>0</v>
      </c>
      <c r="H8590">
        <v>0</v>
      </c>
      <c r="I8590">
        <v>0</v>
      </c>
      <c r="J8590">
        <v>0</v>
      </c>
      <c r="K8590">
        <v>0</v>
      </c>
      <c r="L8590">
        <v>0</v>
      </c>
      <c r="M8590">
        <v>0</v>
      </c>
      <c r="N8590">
        <v>0</v>
      </c>
      <c r="O8590">
        <v>0</v>
      </c>
      <c r="P8590">
        <v>0</v>
      </c>
      <c r="Q8590">
        <v>0</v>
      </c>
      <c r="R8590">
        <v>0</v>
      </c>
      <c r="S8590">
        <v>0</v>
      </c>
      <c r="T8590">
        <v>0</v>
      </c>
      <c r="U8590">
        <v>0</v>
      </c>
      <c r="V8590">
        <v>0</v>
      </c>
      <c r="W8590">
        <v>0</v>
      </c>
      <c r="X8590">
        <v>0</v>
      </c>
      <c r="Y8590">
        <v>0</v>
      </c>
      <c r="Z8590">
        <v>0</v>
      </c>
      <c r="AA8590">
        <v>0</v>
      </c>
      <c r="AB8590">
        <v>0</v>
      </c>
      <c r="AC8590">
        <v>0</v>
      </c>
    </row>
    <row r="8591" spans="1:29">
      <c r="A8591" t="s">
        <v>17601</v>
      </c>
      <c r="B8591" t="s">
        <v>19</v>
      </c>
      <c r="C8591">
        <v>0</v>
      </c>
      <c r="D8591">
        <v>0</v>
      </c>
      <c r="E8591">
        <v>0</v>
      </c>
      <c r="F8591">
        <v>0</v>
      </c>
      <c r="G8591">
        <v>0</v>
      </c>
      <c r="H8591">
        <v>0</v>
      </c>
      <c r="I8591">
        <v>0</v>
      </c>
      <c r="J8591">
        <v>0</v>
      </c>
      <c r="K8591">
        <v>0</v>
      </c>
      <c r="L8591">
        <v>0</v>
      </c>
      <c r="M8591">
        <v>0</v>
      </c>
      <c r="N8591">
        <v>0</v>
      </c>
      <c r="O8591">
        <v>0</v>
      </c>
      <c r="P8591">
        <v>0</v>
      </c>
      <c r="Q8591">
        <v>0</v>
      </c>
      <c r="R8591">
        <v>0</v>
      </c>
      <c r="S8591">
        <v>0</v>
      </c>
      <c r="T8591">
        <v>0</v>
      </c>
      <c r="U8591">
        <v>0</v>
      </c>
      <c r="V8591">
        <v>0</v>
      </c>
      <c r="W8591">
        <v>0</v>
      </c>
      <c r="X8591">
        <v>0</v>
      </c>
      <c r="Y8591">
        <v>0</v>
      </c>
      <c r="Z8591">
        <v>0</v>
      </c>
      <c r="AA8591">
        <v>0</v>
      </c>
      <c r="AB8591">
        <v>0</v>
      </c>
      <c r="AC8591">
        <v>0</v>
      </c>
    </row>
    <row r="8592" spans="1:29">
      <c r="A8592" t="s">
        <v>17602</v>
      </c>
      <c r="B8592" t="s">
        <v>19</v>
      </c>
      <c r="C8592">
        <v>0</v>
      </c>
      <c r="D8592">
        <v>0</v>
      </c>
      <c r="E8592">
        <v>0</v>
      </c>
      <c r="F8592">
        <v>0</v>
      </c>
      <c r="G8592">
        <v>0</v>
      </c>
      <c r="H8592">
        <v>0</v>
      </c>
      <c r="I8592">
        <v>0</v>
      </c>
      <c r="J8592">
        <v>0</v>
      </c>
      <c r="K8592">
        <v>0</v>
      </c>
      <c r="L8592">
        <v>0</v>
      </c>
      <c r="M8592">
        <v>0</v>
      </c>
      <c r="N8592">
        <v>0</v>
      </c>
      <c r="O8592">
        <v>0</v>
      </c>
      <c r="P8592">
        <v>0</v>
      </c>
      <c r="Q8592">
        <v>0</v>
      </c>
      <c r="R8592">
        <v>0</v>
      </c>
      <c r="S8592">
        <v>0</v>
      </c>
      <c r="T8592">
        <v>0</v>
      </c>
      <c r="U8592">
        <v>0</v>
      </c>
      <c r="V8592">
        <v>0</v>
      </c>
      <c r="W8592">
        <v>0</v>
      </c>
      <c r="X8592">
        <v>0</v>
      </c>
      <c r="Y8592">
        <v>0</v>
      </c>
      <c r="Z8592">
        <v>0</v>
      </c>
      <c r="AA8592">
        <v>0</v>
      </c>
      <c r="AB8592">
        <v>0</v>
      </c>
      <c r="AC8592">
        <v>0</v>
      </c>
    </row>
    <row r="8593" spans="1:29">
      <c r="A8593" t="s">
        <v>17603</v>
      </c>
      <c r="B8593" t="s">
        <v>19</v>
      </c>
      <c r="C8593">
        <v>0</v>
      </c>
      <c r="D8593">
        <v>0</v>
      </c>
      <c r="E8593">
        <v>0</v>
      </c>
      <c r="F8593">
        <v>0</v>
      </c>
      <c r="G8593">
        <v>0</v>
      </c>
      <c r="H8593">
        <v>0</v>
      </c>
      <c r="I8593">
        <v>0</v>
      </c>
      <c r="J8593">
        <v>0</v>
      </c>
      <c r="K8593">
        <v>0</v>
      </c>
      <c r="L8593">
        <v>0</v>
      </c>
      <c r="M8593">
        <v>0</v>
      </c>
      <c r="N8593">
        <v>0</v>
      </c>
      <c r="O8593">
        <v>0</v>
      </c>
      <c r="P8593">
        <v>0</v>
      </c>
      <c r="Q8593">
        <v>0</v>
      </c>
      <c r="R8593">
        <v>0</v>
      </c>
      <c r="S8593">
        <v>0</v>
      </c>
      <c r="T8593">
        <v>0</v>
      </c>
      <c r="U8593">
        <v>0</v>
      </c>
      <c r="V8593">
        <v>0</v>
      </c>
      <c r="W8593">
        <v>0</v>
      </c>
      <c r="X8593">
        <v>0</v>
      </c>
      <c r="Y8593">
        <v>0</v>
      </c>
      <c r="Z8593">
        <v>0</v>
      </c>
      <c r="AA8593">
        <v>0</v>
      </c>
      <c r="AB8593">
        <v>0</v>
      </c>
      <c r="AC8593">
        <v>0</v>
      </c>
    </row>
    <row r="8594" spans="1:29">
      <c r="A8594" t="s">
        <v>17604</v>
      </c>
      <c r="B8594" t="s">
        <v>19</v>
      </c>
      <c r="C8594">
        <v>0</v>
      </c>
      <c r="D8594">
        <v>0</v>
      </c>
      <c r="E8594">
        <v>0</v>
      </c>
      <c r="F8594">
        <v>0</v>
      </c>
      <c r="G8594">
        <v>0</v>
      </c>
      <c r="H8594">
        <v>0</v>
      </c>
      <c r="I8594">
        <v>0</v>
      </c>
      <c r="J8594">
        <v>0</v>
      </c>
      <c r="K8594">
        <v>0</v>
      </c>
      <c r="L8594">
        <v>0</v>
      </c>
      <c r="M8594">
        <v>0</v>
      </c>
      <c r="N8594">
        <v>0</v>
      </c>
      <c r="O8594">
        <v>0</v>
      </c>
      <c r="P8594">
        <v>0</v>
      </c>
      <c r="Q8594">
        <v>0</v>
      </c>
      <c r="R8594">
        <v>0</v>
      </c>
      <c r="S8594">
        <v>0</v>
      </c>
      <c r="T8594">
        <v>0</v>
      </c>
      <c r="U8594">
        <v>0</v>
      </c>
      <c r="V8594">
        <v>0</v>
      </c>
      <c r="W8594">
        <v>0</v>
      </c>
      <c r="X8594">
        <v>0</v>
      </c>
      <c r="Y8594">
        <v>0</v>
      </c>
      <c r="Z8594">
        <v>0</v>
      </c>
      <c r="AA8594">
        <v>0</v>
      </c>
      <c r="AB8594">
        <v>0</v>
      </c>
      <c r="AC8594">
        <v>0</v>
      </c>
    </row>
    <row r="8595" spans="1:29">
      <c r="A8595" t="s">
        <v>17605</v>
      </c>
      <c r="B8595" t="s">
        <v>19</v>
      </c>
      <c r="C8595">
        <v>0</v>
      </c>
      <c r="D8595">
        <v>0</v>
      </c>
      <c r="E8595">
        <v>0</v>
      </c>
      <c r="F8595">
        <v>0</v>
      </c>
      <c r="G8595">
        <v>0</v>
      </c>
      <c r="H8595">
        <v>0</v>
      </c>
      <c r="I8595">
        <v>0</v>
      </c>
      <c r="J8595">
        <v>0</v>
      </c>
      <c r="K8595">
        <v>0</v>
      </c>
      <c r="L8595">
        <v>0</v>
      </c>
      <c r="M8595">
        <v>0</v>
      </c>
      <c r="N8595">
        <v>0</v>
      </c>
      <c r="O8595">
        <v>0</v>
      </c>
      <c r="P8595">
        <v>0</v>
      </c>
      <c r="Q8595">
        <v>0</v>
      </c>
      <c r="R8595">
        <v>0</v>
      </c>
      <c r="S8595">
        <v>0</v>
      </c>
      <c r="T8595">
        <v>0</v>
      </c>
      <c r="U8595">
        <v>0</v>
      </c>
      <c r="V8595">
        <v>0</v>
      </c>
      <c r="W8595">
        <v>0</v>
      </c>
      <c r="X8595">
        <v>0</v>
      </c>
      <c r="Y8595">
        <v>0</v>
      </c>
      <c r="Z8595">
        <v>0</v>
      </c>
      <c r="AA8595">
        <v>0</v>
      </c>
      <c r="AB8595">
        <v>0</v>
      </c>
      <c r="AC8595">
        <v>0</v>
      </c>
    </row>
    <row r="8596" spans="1:29">
      <c r="A8596" t="s">
        <v>17606</v>
      </c>
      <c r="B8596" t="s">
        <v>19</v>
      </c>
      <c r="C8596">
        <v>0</v>
      </c>
      <c r="D8596">
        <v>0</v>
      </c>
      <c r="E8596">
        <v>0</v>
      </c>
      <c r="F8596">
        <v>0</v>
      </c>
      <c r="G8596">
        <v>0</v>
      </c>
      <c r="H8596">
        <v>0</v>
      </c>
      <c r="I8596">
        <v>0</v>
      </c>
      <c r="J8596">
        <v>0</v>
      </c>
      <c r="K8596">
        <v>0</v>
      </c>
      <c r="L8596">
        <v>0</v>
      </c>
      <c r="M8596">
        <v>0</v>
      </c>
      <c r="N8596">
        <v>0</v>
      </c>
      <c r="O8596">
        <v>0</v>
      </c>
      <c r="P8596">
        <v>0</v>
      </c>
      <c r="Q8596">
        <v>0</v>
      </c>
      <c r="R8596">
        <v>0</v>
      </c>
      <c r="S8596">
        <v>0</v>
      </c>
      <c r="T8596">
        <v>0</v>
      </c>
      <c r="U8596">
        <v>0</v>
      </c>
      <c r="V8596">
        <v>0</v>
      </c>
      <c r="W8596">
        <v>0</v>
      </c>
      <c r="X8596">
        <v>0</v>
      </c>
      <c r="Y8596">
        <v>0</v>
      </c>
      <c r="Z8596">
        <v>0</v>
      </c>
      <c r="AA8596">
        <v>0</v>
      </c>
      <c r="AB8596">
        <v>0</v>
      </c>
      <c r="AC8596">
        <v>0</v>
      </c>
    </row>
    <row r="8597" spans="1:29">
      <c r="A8597" t="s">
        <v>17607</v>
      </c>
      <c r="B8597" t="s">
        <v>19</v>
      </c>
      <c r="C8597">
        <v>0</v>
      </c>
      <c r="D8597">
        <v>0</v>
      </c>
      <c r="E8597">
        <v>0</v>
      </c>
      <c r="F8597">
        <v>0</v>
      </c>
      <c r="G8597">
        <v>0</v>
      </c>
      <c r="H8597">
        <v>0</v>
      </c>
      <c r="I8597">
        <v>0</v>
      </c>
      <c r="J8597">
        <v>0</v>
      </c>
      <c r="K8597">
        <v>0</v>
      </c>
      <c r="L8597">
        <v>0</v>
      </c>
      <c r="M8597">
        <v>0</v>
      </c>
      <c r="N8597">
        <v>0</v>
      </c>
      <c r="O8597">
        <v>0</v>
      </c>
      <c r="P8597">
        <v>0</v>
      </c>
      <c r="Q8597">
        <v>0</v>
      </c>
      <c r="R8597">
        <v>0</v>
      </c>
      <c r="S8597">
        <v>0</v>
      </c>
      <c r="T8597">
        <v>0</v>
      </c>
      <c r="U8597">
        <v>0</v>
      </c>
      <c r="V8597">
        <v>0</v>
      </c>
      <c r="W8597">
        <v>0</v>
      </c>
      <c r="X8597">
        <v>0</v>
      </c>
      <c r="Y8597">
        <v>0</v>
      </c>
      <c r="Z8597">
        <v>0</v>
      </c>
      <c r="AA8597">
        <v>0</v>
      </c>
      <c r="AB8597">
        <v>0</v>
      </c>
      <c r="AC8597">
        <v>0</v>
      </c>
    </row>
    <row r="8598" spans="1:29">
      <c r="A8598" t="s">
        <v>17608</v>
      </c>
      <c r="B8598" t="s">
        <v>19</v>
      </c>
      <c r="C8598">
        <v>0</v>
      </c>
      <c r="D8598">
        <v>0</v>
      </c>
      <c r="E8598">
        <v>0</v>
      </c>
      <c r="F8598">
        <v>0</v>
      </c>
      <c r="G8598">
        <v>0</v>
      </c>
      <c r="H8598">
        <v>0</v>
      </c>
      <c r="I8598">
        <v>0</v>
      </c>
      <c r="J8598">
        <v>0</v>
      </c>
      <c r="K8598">
        <v>0</v>
      </c>
      <c r="L8598">
        <v>0</v>
      </c>
      <c r="M8598">
        <v>0</v>
      </c>
      <c r="N8598">
        <v>0</v>
      </c>
      <c r="O8598">
        <v>0</v>
      </c>
      <c r="P8598">
        <v>0</v>
      </c>
      <c r="Q8598">
        <v>0</v>
      </c>
      <c r="R8598">
        <v>0</v>
      </c>
      <c r="S8598">
        <v>0</v>
      </c>
      <c r="T8598">
        <v>0</v>
      </c>
      <c r="U8598">
        <v>0</v>
      </c>
      <c r="V8598">
        <v>0</v>
      </c>
      <c r="W8598">
        <v>0</v>
      </c>
      <c r="X8598">
        <v>0</v>
      </c>
      <c r="Y8598">
        <v>0</v>
      </c>
      <c r="Z8598">
        <v>0</v>
      </c>
      <c r="AA8598">
        <v>0</v>
      </c>
      <c r="AB8598">
        <v>0</v>
      </c>
      <c r="AC8598">
        <v>0</v>
      </c>
    </row>
    <row r="8599" spans="1:29">
      <c r="A8599" t="s">
        <v>17609</v>
      </c>
      <c r="B8599" t="s">
        <v>19</v>
      </c>
      <c r="C8599">
        <v>0</v>
      </c>
      <c r="D8599">
        <v>0</v>
      </c>
      <c r="E8599">
        <v>0</v>
      </c>
      <c r="F8599">
        <v>0</v>
      </c>
      <c r="G8599">
        <v>0</v>
      </c>
      <c r="H8599">
        <v>0</v>
      </c>
      <c r="I8599">
        <v>0</v>
      </c>
      <c r="J8599">
        <v>0</v>
      </c>
      <c r="K8599">
        <v>0</v>
      </c>
      <c r="L8599">
        <v>0</v>
      </c>
      <c r="M8599">
        <v>0</v>
      </c>
      <c r="N8599">
        <v>0</v>
      </c>
      <c r="O8599">
        <v>0</v>
      </c>
      <c r="P8599">
        <v>0</v>
      </c>
      <c r="Q8599">
        <v>0</v>
      </c>
      <c r="R8599">
        <v>0</v>
      </c>
      <c r="S8599">
        <v>0</v>
      </c>
      <c r="T8599">
        <v>0</v>
      </c>
      <c r="U8599">
        <v>0</v>
      </c>
      <c r="V8599">
        <v>0</v>
      </c>
      <c r="W8599">
        <v>0</v>
      </c>
      <c r="X8599">
        <v>0</v>
      </c>
      <c r="Y8599">
        <v>0</v>
      </c>
      <c r="Z8599">
        <v>0</v>
      </c>
      <c r="AA8599">
        <v>0</v>
      </c>
      <c r="AB8599">
        <v>0</v>
      </c>
      <c r="AC8599">
        <v>0</v>
      </c>
    </row>
    <row r="8600" spans="1:29">
      <c r="A8600" t="s">
        <v>17610</v>
      </c>
      <c r="B8600" t="s">
        <v>19</v>
      </c>
      <c r="C8600">
        <v>0</v>
      </c>
      <c r="D8600">
        <v>0</v>
      </c>
      <c r="E8600">
        <v>0</v>
      </c>
      <c r="F8600">
        <v>0</v>
      </c>
      <c r="G8600">
        <v>0</v>
      </c>
      <c r="H8600">
        <v>0</v>
      </c>
      <c r="I8600">
        <v>0</v>
      </c>
      <c r="J8600">
        <v>0</v>
      </c>
      <c r="K8600">
        <v>0</v>
      </c>
      <c r="L8600">
        <v>0</v>
      </c>
      <c r="M8600">
        <v>0</v>
      </c>
      <c r="N8600">
        <v>0</v>
      </c>
      <c r="O8600">
        <v>0</v>
      </c>
      <c r="P8600">
        <v>0</v>
      </c>
      <c r="Q8600">
        <v>0</v>
      </c>
      <c r="R8600">
        <v>0</v>
      </c>
      <c r="S8600">
        <v>0</v>
      </c>
      <c r="T8600">
        <v>0</v>
      </c>
      <c r="U8600">
        <v>0</v>
      </c>
      <c r="V8600">
        <v>0</v>
      </c>
      <c r="W8600">
        <v>0</v>
      </c>
      <c r="X8600">
        <v>0</v>
      </c>
      <c r="Y8600">
        <v>0</v>
      </c>
      <c r="Z8600">
        <v>0</v>
      </c>
      <c r="AA8600">
        <v>0</v>
      </c>
      <c r="AB8600">
        <v>0</v>
      </c>
      <c r="AC8600">
        <v>0</v>
      </c>
    </row>
    <row r="8601" spans="1:29">
      <c r="A8601" t="s">
        <v>17611</v>
      </c>
      <c r="B8601" t="s">
        <v>19</v>
      </c>
      <c r="C8601">
        <v>0</v>
      </c>
      <c r="D8601">
        <v>0</v>
      </c>
      <c r="E8601">
        <v>0</v>
      </c>
      <c r="F8601">
        <v>0</v>
      </c>
      <c r="G8601">
        <v>0</v>
      </c>
      <c r="H8601">
        <v>0</v>
      </c>
      <c r="I8601">
        <v>0</v>
      </c>
      <c r="J8601">
        <v>0</v>
      </c>
      <c r="K8601">
        <v>0</v>
      </c>
      <c r="L8601">
        <v>0</v>
      </c>
      <c r="M8601">
        <v>0</v>
      </c>
      <c r="N8601">
        <v>0</v>
      </c>
      <c r="O8601">
        <v>0</v>
      </c>
      <c r="P8601">
        <v>0</v>
      </c>
      <c r="Q8601">
        <v>0</v>
      </c>
      <c r="R8601">
        <v>0</v>
      </c>
      <c r="S8601">
        <v>0</v>
      </c>
      <c r="T8601">
        <v>0</v>
      </c>
      <c r="U8601">
        <v>0</v>
      </c>
      <c r="V8601">
        <v>0</v>
      </c>
      <c r="W8601">
        <v>0</v>
      </c>
      <c r="X8601">
        <v>0</v>
      </c>
      <c r="Y8601">
        <v>0</v>
      </c>
      <c r="Z8601">
        <v>0</v>
      </c>
      <c r="AA8601">
        <v>0</v>
      </c>
      <c r="AB8601">
        <v>0</v>
      </c>
      <c r="AC8601">
        <v>0</v>
      </c>
    </row>
    <row r="8602" spans="1:29">
      <c r="A8602" t="s">
        <v>17612</v>
      </c>
      <c r="B8602" t="s">
        <v>19</v>
      </c>
      <c r="C8602">
        <v>0</v>
      </c>
      <c r="D8602">
        <v>0</v>
      </c>
      <c r="E8602">
        <v>0</v>
      </c>
      <c r="F8602">
        <v>0</v>
      </c>
      <c r="G8602">
        <v>0</v>
      </c>
      <c r="H8602">
        <v>0</v>
      </c>
      <c r="I8602">
        <v>0</v>
      </c>
      <c r="J8602">
        <v>0</v>
      </c>
      <c r="K8602">
        <v>0</v>
      </c>
      <c r="L8602">
        <v>0</v>
      </c>
      <c r="M8602">
        <v>0</v>
      </c>
      <c r="N8602">
        <v>0</v>
      </c>
      <c r="O8602">
        <v>0</v>
      </c>
      <c r="P8602">
        <v>0</v>
      </c>
      <c r="Q8602">
        <v>0</v>
      </c>
      <c r="R8602">
        <v>0</v>
      </c>
      <c r="S8602">
        <v>0</v>
      </c>
      <c r="T8602">
        <v>0</v>
      </c>
      <c r="U8602">
        <v>0</v>
      </c>
      <c r="V8602">
        <v>0</v>
      </c>
      <c r="W8602">
        <v>0</v>
      </c>
      <c r="X8602">
        <v>0</v>
      </c>
      <c r="Y8602">
        <v>0</v>
      </c>
      <c r="Z8602">
        <v>0</v>
      </c>
      <c r="AA8602">
        <v>0</v>
      </c>
      <c r="AB8602">
        <v>0</v>
      </c>
      <c r="AC8602">
        <v>0</v>
      </c>
    </row>
    <row r="8603" spans="1:29">
      <c r="A8603" t="s">
        <v>17613</v>
      </c>
      <c r="B8603" t="s">
        <v>19</v>
      </c>
      <c r="C8603">
        <v>0</v>
      </c>
      <c r="D8603">
        <v>0</v>
      </c>
      <c r="E8603">
        <v>0</v>
      </c>
      <c r="F8603">
        <v>0</v>
      </c>
      <c r="G8603">
        <v>0</v>
      </c>
      <c r="H8603">
        <v>0</v>
      </c>
      <c r="I8603">
        <v>0</v>
      </c>
      <c r="J8603">
        <v>0</v>
      </c>
      <c r="K8603">
        <v>0</v>
      </c>
      <c r="L8603">
        <v>0</v>
      </c>
      <c r="M8603">
        <v>0</v>
      </c>
      <c r="N8603">
        <v>0</v>
      </c>
      <c r="O8603">
        <v>0</v>
      </c>
      <c r="P8603">
        <v>0</v>
      </c>
      <c r="Q8603">
        <v>0</v>
      </c>
      <c r="R8603">
        <v>0</v>
      </c>
      <c r="S8603">
        <v>0</v>
      </c>
      <c r="T8603">
        <v>0</v>
      </c>
      <c r="U8603">
        <v>0</v>
      </c>
      <c r="V8603">
        <v>0</v>
      </c>
      <c r="W8603">
        <v>0</v>
      </c>
      <c r="X8603">
        <v>0</v>
      </c>
      <c r="Y8603">
        <v>0</v>
      </c>
      <c r="Z8603">
        <v>0</v>
      </c>
      <c r="AA8603">
        <v>0</v>
      </c>
      <c r="AB8603">
        <v>0</v>
      </c>
      <c r="AC8603">
        <v>0</v>
      </c>
    </row>
    <row r="8604" spans="1:29">
      <c r="A8604" t="s">
        <v>17614</v>
      </c>
      <c r="B8604" t="s">
        <v>19</v>
      </c>
      <c r="C8604">
        <v>0</v>
      </c>
      <c r="D8604">
        <v>0</v>
      </c>
      <c r="E8604">
        <v>0</v>
      </c>
      <c r="F8604">
        <v>0</v>
      </c>
      <c r="G8604">
        <v>0</v>
      </c>
      <c r="H8604">
        <v>0</v>
      </c>
      <c r="I8604">
        <v>0</v>
      </c>
      <c r="J8604">
        <v>0</v>
      </c>
      <c r="K8604">
        <v>0</v>
      </c>
      <c r="L8604">
        <v>0</v>
      </c>
      <c r="M8604">
        <v>0</v>
      </c>
      <c r="N8604">
        <v>0</v>
      </c>
      <c r="O8604">
        <v>0</v>
      </c>
      <c r="P8604">
        <v>0</v>
      </c>
      <c r="Q8604">
        <v>0</v>
      </c>
      <c r="R8604">
        <v>0</v>
      </c>
      <c r="S8604">
        <v>0</v>
      </c>
      <c r="T8604">
        <v>0</v>
      </c>
      <c r="U8604">
        <v>0</v>
      </c>
      <c r="V8604">
        <v>0</v>
      </c>
      <c r="W8604">
        <v>0</v>
      </c>
      <c r="X8604">
        <v>0</v>
      </c>
      <c r="Y8604">
        <v>0</v>
      </c>
      <c r="Z8604">
        <v>0</v>
      </c>
      <c r="AA8604">
        <v>0</v>
      </c>
      <c r="AB8604">
        <v>0</v>
      </c>
      <c r="AC8604">
        <v>0</v>
      </c>
    </row>
    <row r="8605" spans="1:29">
      <c r="A8605" t="s">
        <v>17615</v>
      </c>
      <c r="B8605" t="s">
        <v>19</v>
      </c>
      <c r="C8605">
        <v>0</v>
      </c>
      <c r="D8605">
        <v>0</v>
      </c>
      <c r="E8605">
        <v>0</v>
      </c>
      <c r="F8605">
        <v>0</v>
      </c>
      <c r="G8605">
        <v>0</v>
      </c>
      <c r="H8605">
        <v>0</v>
      </c>
      <c r="I8605">
        <v>0</v>
      </c>
      <c r="J8605">
        <v>0</v>
      </c>
      <c r="K8605">
        <v>0</v>
      </c>
      <c r="L8605">
        <v>0</v>
      </c>
      <c r="M8605">
        <v>0</v>
      </c>
      <c r="N8605">
        <v>0</v>
      </c>
      <c r="O8605">
        <v>0</v>
      </c>
      <c r="P8605">
        <v>0</v>
      </c>
      <c r="Q8605">
        <v>0</v>
      </c>
      <c r="R8605">
        <v>0</v>
      </c>
      <c r="S8605">
        <v>0</v>
      </c>
      <c r="T8605">
        <v>0</v>
      </c>
      <c r="U8605">
        <v>0</v>
      </c>
      <c r="V8605">
        <v>0</v>
      </c>
      <c r="W8605">
        <v>0</v>
      </c>
      <c r="X8605">
        <v>0</v>
      </c>
      <c r="Y8605">
        <v>0</v>
      </c>
      <c r="Z8605">
        <v>0</v>
      </c>
      <c r="AA8605">
        <v>0</v>
      </c>
      <c r="AB8605">
        <v>0</v>
      </c>
      <c r="AC8605">
        <v>0</v>
      </c>
    </row>
    <row r="8606" spans="1:29">
      <c r="A8606" t="s">
        <v>17616</v>
      </c>
      <c r="B8606" t="s">
        <v>19</v>
      </c>
      <c r="C8606">
        <v>0</v>
      </c>
      <c r="D8606">
        <v>0</v>
      </c>
      <c r="E8606">
        <v>0</v>
      </c>
      <c r="F8606">
        <v>0</v>
      </c>
      <c r="G8606">
        <v>0</v>
      </c>
      <c r="H8606">
        <v>0</v>
      </c>
      <c r="I8606">
        <v>0</v>
      </c>
      <c r="J8606">
        <v>0</v>
      </c>
      <c r="K8606">
        <v>0</v>
      </c>
      <c r="L8606">
        <v>0</v>
      </c>
      <c r="M8606">
        <v>0</v>
      </c>
      <c r="N8606">
        <v>0</v>
      </c>
      <c r="O8606">
        <v>0</v>
      </c>
      <c r="P8606">
        <v>0</v>
      </c>
      <c r="Q8606">
        <v>0</v>
      </c>
      <c r="R8606">
        <v>0</v>
      </c>
      <c r="S8606">
        <v>0</v>
      </c>
      <c r="T8606">
        <v>0</v>
      </c>
      <c r="U8606">
        <v>0</v>
      </c>
      <c r="V8606">
        <v>0</v>
      </c>
      <c r="W8606">
        <v>0</v>
      </c>
      <c r="X8606">
        <v>0</v>
      </c>
      <c r="Y8606">
        <v>0</v>
      </c>
      <c r="Z8606">
        <v>0</v>
      </c>
      <c r="AA8606">
        <v>0</v>
      </c>
      <c r="AB8606">
        <v>0</v>
      </c>
      <c r="AC8606">
        <v>0</v>
      </c>
    </row>
    <row r="8607" spans="1:29">
      <c r="A8607" t="s">
        <v>17617</v>
      </c>
      <c r="B8607" t="s">
        <v>19</v>
      </c>
      <c r="C8607">
        <v>0</v>
      </c>
      <c r="D8607">
        <v>0</v>
      </c>
      <c r="E8607">
        <v>0</v>
      </c>
      <c r="F8607">
        <v>0</v>
      </c>
      <c r="G8607">
        <v>0</v>
      </c>
      <c r="H8607">
        <v>0</v>
      </c>
      <c r="I8607">
        <v>0</v>
      </c>
      <c r="J8607">
        <v>0</v>
      </c>
      <c r="K8607">
        <v>0</v>
      </c>
      <c r="L8607">
        <v>0</v>
      </c>
      <c r="M8607">
        <v>0</v>
      </c>
      <c r="N8607">
        <v>0</v>
      </c>
      <c r="O8607">
        <v>0</v>
      </c>
      <c r="P8607">
        <v>0</v>
      </c>
      <c r="Q8607">
        <v>0</v>
      </c>
      <c r="R8607">
        <v>0</v>
      </c>
      <c r="S8607">
        <v>0</v>
      </c>
      <c r="T8607">
        <v>0</v>
      </c>
      <c r="U8607">
        <v>0</v>
      </c>
      <c r="V8607">
        <v>0</v>
      </c>
      <c r="W8607">
        <v>0</v>
      </c>
      <c r="X8607">
        <v>0</v>
      </c>
      <c r="Y8607">
        <v>0</v>
      </c>
      <c r="Z8607">
        <v>0</v>
      </c>
      <c r="AA8607">
        <v>0</v>
      </c>
      <c r="AB8607">
        <v>0</v>
      </c>
      <c r="AC8607">
        <v>0</v>
      </c>
    </row>
    <row r="8608" spans="1:29">
      <c r="A8608" t="s">
        <v>17618</v>
      </c>
      <c r="B8608" t="s">
        <v>19</v>
      </c>
      <c r="C8608">
        <v>0</v>
      </c>
      <c r="D8608">
        <v>0</v>
      </c>
      <c r="E8608">
        <v>0</v>
      </c>
      <c r="F8608">
        <v>0</v>
      </c>
      <c r="G8608">
        <v>0</v>
      </c>
      <c r="H8608">
        <v>0</v>
      </c>
      <c r="I8608">
        <v>0</v>
      </c>
      <c r="J8608">
        <v>0</v>
      </c>
      <c r="K8608">
        <v>0</v>
      </c>
      <c r="L8608">
        <v>0</v>
      </c>
      <c r="M8608">
        <v>0</v>
      </c>
      <c r="N8608">
        <v>0</v>
      </c>
      <c r="O8608">
        <v>0</v>
      </c>
      <c r="P8608">
        <v>0</v>
      </c>
      <c r="Q8608">
        <v>0</v>
      </c>
      <c r="R8608">
        <v>0</v>
      </c>
      <c r="S8608">
        <v>0</v>
      </c>
      <c r="T8608">
        <v>0</v>
      </c>
      <c r="U8608">
        <v>0</v>
      </c>
      <c r="V8608">
        <v>0</v>
      </c>
      <c r="W8608">
        <v>0</v>
      </c>
      <c r="X8608">
        <v>0</v>
      </c>
      <c r="Y8608">
        <v>0</v>
      </c>
      <c r="Z8608">
        <v>0</v>
      </c>
      <c r="AA8608">
        <v>0</v>
      </c>
      <c r="AB8608">
        <v>0</v>
      </c>
      <c r="AC8608">
        <v>0</v>
      </c>
    </row>
    <row r="8609" spans="1:29">
      <c r="A8609" t="s">
        <v>17619</v>
      </c>
      <c r="B8609" t="s">
        <v>19</v>
      </c>
      <c r="C8609">
        <v>0</v>
      </c>
      <c r="D8609">
        <v>0</v>
      </c>
      <c r="E8609">
        <v>0</v>
      </c>
      <c r="F8609">
        <v>0</v>
      </c>
      <c r="G8609">
        <v>0</v>
      </c>
      <c r="H8609">
        <v>0</v>
      </c>
      <c r="I8609">
        <v>0</v>
      </c>
      <c r="J8609">
        <v>0</v>
      </c>
      <c r="K8609">
        <v>0</v>
      </c>
      <c r="L8609">
        <v>0</v>
      </c>
      <c r="M8609">
        <v>0</v>
      </c>
      <c r="N8609">
        <v>0</v>
      </c>
      <c r="O8609">
        <v>0</v>
      </c>
      <c r="P8609">
        <v>0</v>
      </c>
      <c r="Q8609">
        <v>0</v>
      </c>
      <c r="R8609">
        <v>0</v>
      </c>
      <c r="S8609">
        <v>0</v>
      </c>
      <c r="T8609">
        <v>0</v>
      </c>
      <c r="U8609">
        <v>0</v>
      </c>
      <c r="V8609">
        <v>0</v>
      </c>
      <c r="W8609">
        <v>0</v>
      </c>
      <c r="X8609">
        <v>0</v>
      </c>
      <c r="Y8609">
        <v>0</v>
      </c>
      <c r="Z8609">
        <v>0</v>
      </c>
      <c r="AA8609">
        <v>0</v>
      </c>
      <c r="AB8609">
        <v>0</v>
      </c>
      <c r="AC8609">
        <v>0</v>
      </c>
    </row>
    <row r="8610" spans="1:29">
      <c r="A8610" t="s">
        <v>17620</v>
      </c>
      <c r="B8610" t="s">
        <v>19</v>
      </c>
      <c r="C8610">
        <v>0</v>
      </c>
      <c r="D8610">
        <v>0</v>
      </c>
      <c r="E8610">
        <v>0</v>
      </c>
      <c r="F8610">
        <v>0</v>
      </c>
      <c r="G8610">
        <v>0</v>
      </c>
      <c r="H8610">
        <v>0</v>
      </c>
      <c r="I8610">
        <v>0</v>
      </c>
      <c r="J8610">
        <v>0</v>
      </c>
      <c r="K8610">
        <v>0</v>
      </c>
      <c r="L8610">
        <v>0</v>
      </c>
      <c r="M8610">
        <v>0</v>
      </c>
      <c r="N8610">
        <v>0</v>
      </c>
      <c r="O8610">
        <v>0</v>
      </c>
      <c r="P8610">
        <v>0</v>
      </c>
      <c r="Q8610">
        <v>0</v>
      </c>
      <c r="R8610">
        <v>0</v>
      </c>
      <c r="S8610">
        <v>0</v>
      </c>
      <c r="T8610">
        <v>0</v>
      </c>
      <c r="U8610">
        <v>0</v>
      </c>
      <c r="V8610">
        <v>0</v>
      </c>
      <c r="W8610">
        <v>0</v>
      </c>
      <c r="X8610">
        <v>0</v>
      </c>
      <c r="Y8610">
        <v>0</v>
      </c>
      <c r="Z8610">
        <v>0</v>
      </c>
      <c r="AA8610">
        <v>0</v>
      </c>
      <c r="AB8610">
        <v>0</v>
      </c>
      <c r="AC8610">
        <v>0</v>
      </c>
    </row>
    <row r="8611" spans="1:29">
      <c r="A8611" t="s">
        <v>17621</v>
      </c>
      <c r="B8611" t="s">
        <v>19</v>
      </c>
      <c r="C8611">
        <v>0</v>
      </c>
      <c r="D8611">
        <v>0</v>
      </c>
      <c r="E8611">
        <v>0</v>
      </c>
      <c r="F8611">
        <v>0</v>
      </c>
      <c r="G8611">
        <v>0</v>
      </c>
      <c r="H8611">
        <v>0</v>
      </c>
      <c r="I8611">
        <v>0</v>
      </c>
      <c r="J8611">
        <v>0</v>
      </c>
      <c r="K8611">
        <v>0</v>
      </c>
      <c r="L8611">
        <v>0</v>
      </c>
      <c r="M8611">
        <v>0</v>
      </c>
      <c r="N8611">
        <v>0</v>
      </c>
      <c r="O8611">
        <v>0</v>
      </c>
      <c r="P8611">
        <v>0</v>
      </c>
      <c r="Q8611">
        <v>0</v>
      </c>
      <c r="R8611">
        <v>0</v>
      </c>
      <c r="S8611">
        <v>0</v>
      </c>
      <c r="T8611">
        <v>0</v>
      </c>
      <c r="U8611">
        <v>0</v>
      </c>
      <c r="V8611">
        <v>0</v>
      </c>
      <c r="W8611">
        <v>0</v>
      </c>
      <c r="X8611">
        <v>0</v>
      </c>
      <c r="Y8611">
        <v>0</v>
      </c>
      <c r="Z8611">
        <v>0</v>
      </c>
      <c r="AA8611">
        <v>0</v>
      </c>
      <c r="AB8611">
        <v>0</v>
      </c>
      <c r="AC8611">
        <v>0</v>
      </c>
    </row>
    <row r="8612" spans="1:29">
      <c r="A8612" t="s">
        <v>17622</v>
      </c>
      <c r="B8612" t="s">
        <v>19</v>
      </c>
      <c r="C8612">
        <v>0</v>
      </c>
      <c r="D8612">
        <v>0</v>
      </c>
      <c r="E8612">
        <v>0</v>
      </c>
      <c r="F8612">
        <v>0</v>
      </c>
      <c r="G8612">
        <v>0</v>
      </c>
      <c r="H8612">
        <v>0</v>
      </c>
      <c r="I8612">
        <v>0</v>
      </c>
      <c r="J8612">
        <v>0</v>
      </c>
      <c r="K8612">
        <v>0</v>
      </c>
      <c r="L8612">
        <v>0</v>
      </c>
      <c r="M8612">
        <v>0</v>
      </c>
      <c r="N8612">
        <v>0</v>
      </c>
      <c r="O8612">
        <v>0</v>
      </c>
      <c r="P8612">
        <v>0</v>
      </c>
      <c r="Q8612">
        <v>0</v>
      </c>
      <c r="R8612">
        <v>0</v>
      </c>
      <c r="S8612">
        <v>0</v>
      </c>
      <c r="T8612">
        <v>0</v>
      </c>
      <c r="U8612">
        <v>0</v>
      </c>
      <c r="V8612">
        <v>0</v>
      </c>
      <c r="W8612">
        <v>0</v>
      </c>
      <c r="X8612">
        <v>0</v>
      </c>
      <c r="Y8612">
        <v>0</v>
      </c>
      <c r="Z8612">
        <v>0</v>
      </c>
      <c r="AA8612">
        <v>0</v>
      </c>
      <c r="AB8612">
        <v>0</v>
      </c>
      <c r="AC8612">
        <v>0</v>
      </c>
    </row>
    <row r="8613" spans="1:29">
      <c r="A8613" t="s">
        <v>17623</v>
      </c>
      <c r="B8613" t="s">
        <v>19</v>
      </c>
      <c r="C8613">
        <v>0</v>
      </c>
      <c r="D8613">
        <v>0</v>
      </c>
      <c r="E8613">
        <v>0</v>
      </c>
      <c r="F8613">
        <v>0</v>
      </c>
      <c r="G8613">
        <v>0</v>
      </c>
      <c r="H8613">
        <v>0</v>
      </c>
      <c r="I8613">
        <v>0</v>
      </c>
      <c r="J8613">
        <v>0</v>
      </c>
      <c r="K8613">
        <v>0</v>
      </c>
      <c r="L8613">
        <v>0</v>
      </c>
      <c r="M8613">
        <v>0</v>
      </c>
      <c r="N8613">
        <v>0</v>
      </c>
      <c r="O8613">
        <v>0</v>
      </c>
      <c r="P8613">
        <v>0</v>
      </c>
      <c r="Q8613">
        <v>0</v>
      </c>
      <c r="R8613">
        <v>0</v>
      </c>
      <c r="S8613">
        <v>0</v>
      </c>
      <c r="T8613">
        <v>0</v>
      </c>
      <c r="U8613">
        <v>0</v>
      </c>
      <c r="V8613">
        <v>0</v>
      </c>
      <c r="W8613">
        <v>0</v>
      </c>
      <c r="X8613">
        <v>0</v>
      </c>
      <c r="Y8613">
        <v>0</v>
      </c>
      <c r="Z8613">
        <v>0</v>
      </c>
      <c r="AA8613">
        <v>0</v>
      </c>
      <c r="AB8613">
        <v>0</v>
      </c>
      <c r="AC8613">
        <v>0</v>
      </c>
    </row>
    <row r="8614" spans="1:29">
      <c r="A8614" t="s">
        <v>17624</v>
      </c>
      <c r="B8614" t="s">
        <v>19</v>
      </c>
      <c r="C8614">
        <v>0</v>
      </c>
      <c r="D8614">
        <v>0</v>
      </c>
      <c r="E8614">
        <v>0</v>
      </c>
      <c r="F8614">
        <v>0</v>
      </c>
      <c r="G8614">
        <v>0</v>
      </c>
      <c r="H8614">
        <v>0</v>
      </c>
      <c r="I8614">
        <v>0</v>
      </c>
      <c r="J8614">
        <v>0</v>
      </c>
      <c r="K8614">
        <v>0</v>
      </c>
      <c r="L8614">
        <v>0</v>
      </c>
      <c r="M8614">
        <v>0</v>
      </c>
      <c r="N8614">
        <v>0</v>
      </c>
      <c r="O8614">
        <v>0</v>
      </c>
      <c r="P8614">
        <v>0</v>
      </c>
      <c r="Q8614">
        <v>0</v>
      </c>
      <c r="R8614">
        <v>0</v>
      </c>
      <c r="S8614">
        <v>0</v>
      </c>
      <c r="T8614">
        <v>0</v>
      </c>
      <c r="U8614">
        <v>0</v>
      </c>
      <c r="V8614">
        <v>0</v>
      </c>
      <c r="W8614">
        <v>0</v>
      </c>
      <c r="X8614">
        <v>0</v>
      </c>
      <c r="Y8614">
        <v>0</v>
      </c>
      <c r="Z8614">
        <v>0</v>
      </c>
      <c r="AA8614">
        <v>0</v>
      </c>
      <c r="AB8614">
        <v>0</v>
      </c>
      <c r="AC8614">
        <v>0</v>
      </c>
    </row>
    <row r="8615" spans="1:29">
      <c r="A8615" t="s">
        <v>17625</v>
      </c>
      <c r="B8615" t="s">
        <v>19</v>
      </c>
      <c r="C8615">
        <v>0</v>
      </c>
      <c r="D8615">
        <v>0</v>
      </c>
      <c r="E8615">
        <v>0</v>
      </c>
      <c r="F8615">
        <v>0</v>
      </c>
      <c r="G8615">
        <v>0</v>
      </c>
      <c r="H8615">
        <v>0</v>
      </c>
      <c r="I8615">
        <v>0</v>
      </c>
      <c r="J8615">
        <v>0</v>
      </c>
      <c r="K8615">
        <v>0</v>
      </c>
      <c r="L8615">
        <v>0</v>
      </c>
      <c r="M8615">
        <v>0</v>
      </c>
      <c r="N8615">
        <v>0</v>
      </c>
      <c r="O8615">
        <v>0</v>
      </c>
      <c r="P8615">
        <v>0</v>
      </c>
      <c r="Q8615">
        <v>0</v>
      </c>
      <c r="R8615">
        <v>0</v>
      </c>
      <c r="S8615">
        <v>0</v>
      </c>
      <c r="T8615">
        <v>0</v>
      </c>
      <c r="U8615">
        <v>0</v>
      </c>
      <c r="V8615">
        <v>0</v>
      </c>
      <c r="W8615">
        <v>0</v>
      </c>
      <c r="X8615">
        <v>0</v>
      </c>
      <c r="Y8615">
        <v>0</v>
      </c>
      <c r="Z8615">
        <v>0</v>
      </c>
      <c r="AA8615">
        <v>0</v>
      </c>
      <c r="AB8615">
        <v>0</v>
      </c>
      <c r="AC8615">
        <v>0</v>
      </c>
    </row>
    <row r="8616" spans="1:29">
      <c r="A8616" t="s">
        <v>17626</v>
      </c>
      <c r="B8616" t="s">
        <v>19</v>
      </c>
      <c r="C8616">
        <v>0</v>
      </c>
      <c r="D8616">
        <v>0</v>
      </c>
      <c r="E8616">
        <v>0</v>
      </c>
      <c r="F8616">
        <v>0</v>
      </c>
      <c r="G8616">
        <v>0</v>
      </c>
      <c r="H8616">
        <v>0</v>
      </c>
      <c r="I8616">
        <v>0</v>
      </c>
      <c r="J8616">
        <v>0</v>
      </c>
      <c r="K8616">
        <v>0</v>
      </c>
      <c r="L8616">
        <v>0</v>
      </c>
      <c r="M8616">
        <v>0</v>
      </c>
      <c r="N8616">
        <v>0</v>
      </c>
      <c r="O8616">
        <v>0</v>
      </c>
      <c r="P8616">
        <v>0</v>
      </c>
      <c r="Q8616">
        <v>0</v>
      </c>
      <c r="R8616">
        <v>0</v>
      </c>
      <c r="S8616">
        <v>0</v>
      </c>
      <c r="T8616">
        <v>0</v>
      </c>
      <c r="U8616">
        <v>0</v>
      </c>
      <c r="V8616">
        <v>0</v>
      </c>
      <c r="W8616">
        <v>0</v>
      </c>
      <c r="X8616">
        <v>0</v>
      </c>
      <c r="Y8616">
        <v>0</v>
      </c>
      <c r="Z8616">
        <v>0</v>
      </c>
      <c r="AA8616">
        <v>0</v>
      </c>
      <c r="AB8616">
        <v>0</v>
      </c>
      <c r="AC8616">
        <v>0</v>
      </c>
    </row>
    <row r="8617" spans="1:29">
      <c r="A8617" t="s">
        <v>17627</v>
      </c>
      <c r="B8617" t="s">
        <v>19</v>
      </c>
      <c r="C8617">
        <v>0</v>
      </c>
      <c r="D8617">
        <v>0</v>
      </c>
      <c r="E8617">
        <v>0</v>
      </c>
      <c r="F8617">
        <v>0</v>
      </c>
      <c r="G8617">
        <v>0</v>
      </c>
      <c r="H8617">
        <v>0</v>
      </c>
      <c r="I8617">
        <v>0</v>
      </c>
      <c r="J8617">
        <v>0</v>
      </c>
      <c r="K8617">
        <v>0</v>
      </c>
      <c r="L8617">
        <v>0</v>
      </c>
      <c r="M8617">
        <v>0</v>
      </c>
      <c r="N8617">
        <v>0</v>
      </c>
      <c r="O8617">
        <v>0</v>
      </c>
      <c r="P8617">
        <v>0</v>
      </c>
      <c r="Q8617">
        <v>0</v>
      </c>
      <c r="R8617">
        <v>0</v>
      </c>
      <c r="S8617">
        <v>0</v>
      </c>
      <c r="T8617">
        <v>0</v>
      </c>
      <c r="U8617">
        <v>0</v>
      </c>
      <c r="V8617">
        <v>0</v>
      </c>
      <c r="W8617">
        <v>0</v>
      </c>
      <c r="X8617">
        <v>0</v>
      </c>
      <c r="Y8617">
        <v>0</v>
      </c>
      <c r="Z8617">
        <v>0</v>
      </c>
      <c r="AA8617">
        <v>0</v>
      </c>
      <c r="AB8617">
        <v>0</v>
      </c>
      <c r="AC8617">
        <v>0</v>
      </c>
    </row>
    <row r="8618" spans="1:29">
      <c r="A8618" t="s">
        <v>17628</v>
      </c>
      <c r="B8618" t="s">
        <v>19</v>
      </c>
      <c r="C8618">
        <v>0</v>
      </c>
      <c r="D8618">
        <v>0</v>
      </c>
      <c r="E8618">
        <v>0</v>
      </c>
      <c r="F8618">
        <v>0</v>
      </c>
      <c r="G8618">
        <v>0</v>
      </c>
      <c r="H8618">
        <v>0</v>
      </c>
      <c r="I8618">
        <v>0</v>
      </c>
      <c r="J8618">
        <v>0</v>
      </c>
      <c r="K8618">
        <v>0</v>
      </c>
      <c r="L8618">
        <v>0</v>
      </c>
      <c r="M8618">
        <v>0</v>
      </c>
      <c r="N8618">
        <v>0</v>
      </c>
      <c r="O8618">
        <v>0</v>
      </c>
      <c r="P8618">
        <v>0</v>
      </c>
      <c r="Q8618">
        <v>0</v>
      </c>
      <c r="R8618">
        <v>0</v>
      </c>
      <c r="S8618">
        <v>0</v>
      </c>
      <c r="T8618">
        <v>0</v>
      </c>
      <c r="U8618">
        <v>0</v>
      </c>
      <c r="V8618">
        <v>0</v>
      </c>
      <c r="W8618">
        <v>0</v>
      </c>
      <c r="X8618">
        <v>0</v>
      </c>
      <c r="Y8618">
        <v>0</v>
      </c>
      <c r="Z8618">
        <v>0</v>
      </c>
      <c r="AA8618">
        <v>0</v>
      </c>
      <c r="AB8618">
        <v>0</v>
      </c>
      <c r="AC8618">
        <v>0</v>
      </c>
    </row>
    <row r="8619" spans="1:29">
      <c r="A8619" t="s">
        <v>17629</v>
      </c>
      <c r="B8619" t="s">
        <v>19</v>
      </c>
      <c r="C8619">
        <v>0</v>
      </c>
      <c r="D8619">
        <v>0</v>
      </c>
      <c r="E8619">
        <v>0</v>
      </c>
      <c r="F8619">
        <v>0</v>
      </c>
      <c r="G8619">
        <v>0</v>
      </c>
      <c r="H8619">
        <v>0</v>
      </c>
      <c r="I8619">
        <v>0</v>
      </c>
      <c r="J8619">
        <v>0</v>
      </c>
      <c r="K8619">
        <v>0</v>
      </c>
      <c r="L8619">
        <v>0</v>
      </c>
      <c r="M8619">
        <v>0</v>
      </c>
      <c r="N8619">
        <v>0</v>
      </c>
      <c r="O8619">
        <v>0</v>
      </c>
      <c r="P8619">
        <v>0</v>
      </c>
      <c r="Q8619">
        <v>0</v>
      </c>
      <c r="R8619">
        <v>0</v>
      </c>
      <c r="S8619">
        <v>0</v>
      </c>
      <c r="T8619">
        <v>0</v>
      </c>
      <c r="U8619">
        <v>0</v>
      </c>
      <c r="V8619">
        <v>0</v>
      </c>
      <c r="W8619">
        <v>0</v>
      </c>
      <c r="X8619">
        <v>0</v>
      </c>
      <c r="Y8619">
        <v>0</v>
      </c>
      <c r="Z8619">
        <v>0</v>
      </c>
      <c r="AA8619">
        <v>0</v>
      </c>
      <c r="AB8619">
        <v>0</v>
      </c>
      <c r="AC8619">
        <v>0</v>
      </c>
    </row>
    <row r="8620" spans="1:29">
      <c r="A8620" t="s">
        <v>17630</v>
      </c>
      <c r="B8620" t="s">
        <v>19</v>
      </c>
      <c r="C8620">
        <v>0</v>
      </c>
      <c r="D8620">
        <v>0</v>
      </c>
      <c r="E8620">
        <v>0</v>
      </c>
      <c r="F8620">
        <v>0</v>
      </c>
      <c r="G8620">
        <v>0</v>
      </c>
      <c r="H8620">
        <v>0</v>
      </c>
      <c r="I8620">
        <v>0</v>
      </c>
      <c r="J8620">
        <v>0</v>
      </c>
      <c r="K8620">
        <v>0</v>
      </c>
      <c r="L8620">
        <v>0</v>
      </c>
      <c r="M8620">
        <v>0</v>
      </c>
      <c r="N8620">
        <v>0</v>
      </c>
      <c r="O8620">
        <v>0</v>
      </c>
      <c r="P8620">
        <v>0</v>
      </c>
      <c r="Q8620">
        <v>0</v>
      </c>
      <c r="R8620">
        <v>0</v>
      </c>
      <c r="S8620">
        <v>0</v>
      </c>
      <c r="T8620">
        <v>0</v>
      </c>
      <c r="U8620">
        <v>0</v>
      </c>
      <c r="V8620">
        <v>0</v>
      </c>
      <c r="W8620">
        <v>0</v>
      </c>
      <c r="X8620">
        <v>0</v>
      </c>
      <c r="Y8620">
        <v>0</v>
      </c>
      <c r="Z8620">
        <v>0</v>
      </c>
      <c r="AA8620">
        <v>0</v>
      </c>
      <c r="AB8620">
        <v>0</v>
      </c>
      <c r="AC8620">
        <v>0</v>
      </c>
    </row>
    <row r="8621" spans="1:29">
      <c r="A8621" t="s">
        <v>17631</v>
      </c>
      <c r="B8621" t="s">
        <v>19</v>
      </c>
      <c r="C8621">
        <v>0</v>
      </c>
      <c r="D8621">
        <v>0</v>
      </c>
      <c r="E8621">
        <v>0</v>
      </c>
      <c r="F8621">
        <v>0</v>
      </c>
      <c r="G8621">
        <v>0</v>
      </c>
      <c r="H8621">
        <v>0</v>
      </c>
      <c r="I8621">
        <v>0</v>
      </c>
      <c r="J8621">
        <v>0</v>
      </c>
      <c r="K8621">
        <v>0</v>
      </c>
      <c r="L8621">
        <v>0</v>
      </c>
      <c r="M8621">
        <v>0</v>
      </c>
      <c r="N8621">
        <v>0</v>
      </c>
      <c r="O8621">
        <v>0</v>
      </c>
      <c r="P8621">
        <v>0</v>
      </c>
      <c r="Q8621">
        <v>0</v>
      </c>
      <c r="R8621">
        <v>0</v>
      </c>
      <c r="S8621">
        <v>0</v>
      </c>
      <c r="T8621">
        <v>0</v>
      </c>
      <c r="U8621">
        <v>0</v>
      </c>
      <c r="V8621">
        <v>0</v>
      </c>
      <c r="W8621">
        <v>0</v>
      </c>
      <c r="X8621">
        <v>0</v>
      </c>
      <c r="Y8621">
        <v>0</v>
      </c>
      <c r="Z8621">
        <v>0</v>
      </c>
      <c r="AA8621">
        <v>0</v>
      </c>
      <c r="AB8621">
        <v>0</v>
      </c>
      <c r="AC8621">
        <v>0</v>
      </c>
    </row>
    <row r="8622" spans="1:29">
      <c r="A8622" t="s">
        <v>17632</v>
      </c>
      <c r="B8622" t="s">
        <v>19</v>
      </c>
      <c r="C8622">
        <v>0</v>
      </c>
      <c r="D8622">
        <v>0</v>
      </c>
      <c r="E8622">
        <v>0</v>
      </c>
      <c r="F8622">
        <v>0</v>
      </c>
      <c r="G8622">
        <v>0</v>
      </c>
      <c r="H8622">
        <v>0</v>
      </c>
      <c r="I8622">
        <v>0</v>
      </c>
      <c r="J8622">
        <v>0</v>
      </c>
      <c r="K8622">
        <v>0</v>
      </c>
      <c r="L8622">
        <v>0</v>
      </c>
      <c r="M8622">
        <v>0</v>
      </c>
      <c r="N8622">
        <v>0</v>
      </c>
      <c r="O8622">
        <v>0</v>
      </c>
      <c r="P8622">
        <v>0</v>
      </c>
      <c r="Q8622">
        <v>0</v>
      </c>
      <c r="R8622">
        <v>0</v>
      </c>
      <c r="S8622">
        <v>0</v>
      </c>
      <c r="T8622">
        <v>0</v>
      </c>
      <c r="U8622">
        <v>0</v>
      </c>
      <c r="V8622">
        <v>0</v>
      </c>
      <c r="W8622">
        <v>0</v>
      </c>
      <c r="X8622">
        <v>0</v>
      </c>
      <c r="Y8622">
        <v>0</v>
      </c>
      <c r="Z8622">
        <v>0</v>
      </c>
      <c r="AA8622">
        <v>0</v>
      </c>
      <c r="AB8622">
        <v>0</v>
      </c>
      <c r="AC8622">
        <v>0</v>
      </c>
    </row>
    <row r="8623" spans="1:29">
      <c r="A8623" t="s">
        <v>17633</v>
      </c>
      <c r="B8623" t="s">
        <v>19</v>
      </c>
      <c r="C8623">
        <v>0</v>
      </c>
      <c r="D8623">
        <v>0</v>
      </c>
      <c r="E8623">
        <v>0</v>
      </c>
      <c r="F8623">
        <v>0</v>
      </c>
      <c r="G8623">
        <v>0</v>
      </c>
      <c r="H8623">
        <v>0</v>
      </c>
      <c r="I8623">
        <v>0</v>
      </c>
      <c r="J8623">
        <v>0</v>
      </c>
      <c r="K8623">
        <v>0</v>
      </c>
      <c r="L8623">
        <v>0</v>
      </c>
      <c r="M8623">
        <v>0</v>
      </c>
      <c r="N8623">
        <v>0</v>
      </c>
      <c r="O8623">
        <v>0</v>
      </c>
      <c r="P8623">
        <v>0</v>
      </c>
      <c r="Q8623">
        <v>0</v>
      </c>
      <c r="R8623">
        <v>0</v>
      </c>
      <c r="S8623">
        <v>0</v>
      </c>
      <c r="T8623">
        <v>0</v>
      </c>
      <c r="U8623">
        <v>0</v>
      </c>
      <c r="V8623">
        <v>0</v>
      </c>
      <c r="W8623">
        <v>0</v>
      </c>
      <c r="X8623">
        <v>0</v>
      </c>
      <c r="Y8623">
        <v>0</v>
      </c>
      <c r="Z8623">
        <v>0</v>
      </c>
      <c r="AA8623">
        <v>0</v>
      </c>
      <c r="AB8623">
        <v>0</v>
      </c>
      <c r="AC8623">
        <v>0</v>
      </c>
    </row>
    <row r="8624" spans="1:29">
      <c r="A8624" t="s">
        <v>17634</v>
      </c>
      <c r="B8624" t="s">
        <v>19</v>
      </c>
      <c r="C8624">
        <v>0</v>
      </c>
      <c r="D8624">
        <v>0</v>
      </c>
      <c r="E8624">
        <v>0</v>
      </c>
      <c r="F8624">
        <v>0</v>
      </c>
      <c r="G8624">
        <v>0</v>
      </c>
      <c r="H8624">
        <v>0</v>
      </c>
      <c r="I8624">
        <v>0</v>
      </c>
      <c r="J8624">
        <v>0</v>
      </c>
      <c r="K8624">
        <v>0</v>
      </c>
      <c r="L8624">
        <v>0</v>
      </c>
      <c r="M8624">
        <v>0</v>
      </c>
      <c r="N8624">
        <v>0</v>
      </c>
      <c r="O8624">
        <v>0</v>
      </c>
      <c r="P8624">
        <v>0</v>
      </c>
      <c r="Q8624">
        <v>0</v>
      </c>
      <c r="R8624">
        <v>0</v>
      </c>
      <c r="S8624">
        <v>0</v>
      </c>
      <c r="T8624">
        <v>0</v>
      </c>
      <c r="U8624">
        <v>0</v>
      </c>
      <c r="V8624">
        <v>0</v>
      </c>
      <c r="W8624">
        <v>0</v>
      </c>
      <c r="X8624">
        <v>0</v>
      </c>
      <c r="Y8624">
        <v>0</v>
      </c>
      <c r="Z8624">
        <v>0</v>
      </c>
      <c r="AA8624">
        <v>0</v>
      </c>
      <c r="AB8624">
        <v>0</v>
      </c>
      <c r="AC8624">
        <v>0</v>
      </c>
    </row>
    <row r="8625" spans="1:29">
      <c r="A8625" t="s">
        <v>17635</v>
      </c>
      <c r="B8625" t="s">
        <v>19</v>
      </c>
      <c r="C8625">
        <v>0</v>
      </c>
      <c r="D8625">
        <v>0</v>
      </c>
      <c r="E8625">
        <v>0</v>
      </c>
      <c r="F8625">
        <v>0</v>
      </c>
      <c r="G8625">
        <v>0</v>
      </c>
      <c r="H8625">
        <v>0</v>
      </c>
      <c r="I8625">
        <v>0</v>
      </c>
      <c r="J8625">
        <v>0</v>
      </c>
      <c r="K8625">
        <v>0</v>
      </c>
      <c r="L8625">
        <v>0</v>
      </c>
      <c r="M8625">
        <v>0</v>
      </c>
      <c r="N8625">
        <v>0</v>
      </c>
      <c r="O8625">
        <v>0</v>
      </c>
      <c r="P8625">
        <v>0</v>
      </c>
      <c r="Q8625">
        <v>0</v>
      </c>
      <c r="R8625">
        <v>0</v>
      </c>
      <c r="S8625">
        <v>0</v>
      </c>
      <c r="T8625">
        <v>0</v>
      </c>
      <c r="U8625">
        <v>0</v>
      </c>
      <c r="V8625">
        <v>0</v>
      </c>
      <c r="W8625">
        <v>0</v>
      </c>
      <c r="X8625">
        <v>0</v>
      </c>
      <c r="Y8625">
        <v>0</v>
      </c>
      <c r="Z8625">
        <v>0</v>
      </c>
      <c r="AA8625">
        <v>0</v>
      </c>
      <c r="AB8625">
        <v>0</v>
      </c>
      <c r="AC8625">
        <v>0</v>
      </c>
    </row>
    <row r="8626" spans="1:29">
      <c r="A8626" t="s">
        <v>17636</v>
      </c>
      <c r="B8626" t="s">
        <v>19</v>
      </c>
      <c r="C8626">
        <v>0</v>
      </c>
      <c r="D8626">
        <v>0</v>
      </c>
      <c r="E8626">
        <v>0</v>
      </c>
      <c r="F8626">
        <v>0</v>
      </c>
      <c r="G8626">
        <v>0</v>
      </c>
      <c r="H8626">
        <v>0</v>
      </c>
      <c r="I8626">
        <v>0</v>
      </c>
      <c r="J8626">
        <v>0</v>
      </c>
      <c r="K8626">
        <v>0</v>
      </c>
      <c r="L8626">
        <v>0</v>
      </c>
      <c r="M8626">
        <v>0</v>
      </c>
      <c r="N8626">
        <v>0</v>
      </c>
      <c r="O8626">
        <v>0</v>
      </c>
      <c r="P8626">
        <v>0</v>
      </c>
      <c r="Q8626">
        <v>0</v>
      </c>
      <c r="R8626">
        <v>0</v>
      </c>
      <c r="S8626">
        <v>0</v>
      </c>
      <c r="T8626">
        <v>0</v>
      </c>
      <c r="U8626">
        <v>0</v>
      </c>
      <c r="V8626">
        <v>0</v>
      </c>
      <c r="W8626">
        <v>0</v>
      </c>
      <c r="X8626">
        <v>0</v>
      </c>
      <c r="Y8626">
        <v>0</v>
      </c>
      <c r="Z8626">
        <v>0</v>
      </c>
      <c r="AA8626">
        <v>0</v>
      </c>
      <c r="AB8626">
        <v>0</v>
      </c>
      <c r="AC8626">
        <v>0</v>
      </c>
    </row>
    <row r="8627" spans="1:29">
      <c r="A8627" t="s">
        <v>17637</v>
      </c>
      <c r="B8627" t="s">
        <v>19</v>
      </c>
      <c r="C8627">
        <v>0</v>
      </c>
      <c r="D8627">
        <v>0</v>
      </c>
      <c r="E8627">
        <v>0</v>
      </c>
      <c r="F8627">
        <v>0</v>
      </c>
      <c r="G8627">
        <v>0</v>
      </c>
      <c r="H8627">
        <v>0</v>
      </c>
      <c r="I8627">
        <v>0</v>
      </c>
      <c r="J8627">
        <v>0</v>
      </c>
      <c r="K8627">
        <v>0</v>
      </c>
      <c r="L8627">
        <v>0</v>
      </c>
      <c r="M8627">
        <v>0</v>
      </c>
      <c r="N8627">
        <v>0</v>
      </c>
      <c r="O8627">
        <v>0</v>
      </c>
      <c r="P8627">
        <v>0</v>
      </c>
      <c r="Q8627">
        <v>0</v>
      </c>
      <c r="R8627">
        <v>0</v>
      </c>
      <c r="S8627">
        <v>0</v>
      </c>
      <c r="T8627">
        <v>0</v>
      </c>
      <c r="U8627">
        <v>0</v>
      </c>
      <c r="V8627">
        <v>0</v>
      </c>
      <c r="W8627">
        <v>0</v>
      </c>
      <c r="X8627">
        <v>0</v>
      </c>
      <c r="Y8627">
        <v>0</v>
      </c>
      <c r="Z8627">
        <v>0</v>
      </c>
      <c r="AA8627">
        <v>0</v>
      </c>
      <c r="AB8627">
        <v>0</v>
      </c>
      <c r="AC8627">
        <v>0</v>
      </c>
    </row>
    <row r="8628" spans="1:29">
      <c r="A8628" t="s">
        <v>17638</v>
      </c>
      <c r="B8628" t="s">
        <v>19</v>
      </c>
      <c r="C8628">
        <v>0</v>
      </c>
      <c r="D8628">
        <v>0</v>
      </c>
      <c r="E8628">
        <v>0</v>
      </c>
      <c r="F8628">
        <v>0</v>
      </c>
      <c r="G8628">
        <v>0</v>
      </c>
      <c r="H8628">
        <v>0</v>
      </c>
      <c r="I8628">
        <v>0</v>
      </c>
      <c r="J8628">
        <v>0</v>
      </c>
      <c r="K8628">
        <v>0</v>
      </c>
      <c r="L8628">
        <v>0</v>
      </c>
      <c r="M8628">
        <v>0</v>
      </c>
      <c r="N8628">
        <v>0</v>
      </c>
      <c r="O8628">
        <v>0</v>
      </c>
      <c r="P8628">
        <v>0</v>
      </c>
      <c r="Q8628">
        <v>0</v>
      </c>
      <c r="R8628">
        <v>0</v>
      </c>
      <c r="S8628">
        <v>0</v>
      </c>
      <c r="T8628">
        <v>0</v>
      </c>
      <c r="U8628">
        <v>0</v>
      </c>
      <c r="V8628">
        <v>0</v>
      </c>
      <c r="W8628">
        <v>0</v>
      </c>
      <c r="X8628">
        <v>0</v>
      </c>
      <c r="Y8628">
        <v>0</v>
      </c>
      <c r="Z8628">
        <v>0</v>
      </c>
      <c r="AA8628">
        <v>0</v>
      </c>
      <c r="AB8628">
        <v>0</v>
      </c>
      <c r="AC8628">
        <v>0</v>
      </c>
    </row>
    <row r="8629" spans="1:29">
      <c r="A8629" t="s">
        <v>17639</v>
      </c>
      <c r="B8629" t="s">
        <v>19</v>
      </c>
      <c r="C8629">
        <v>0</v>
      </c>
      <c r="D8629">
        <v>0</v>
      </c>
      <c r="E8629">
        <v>0</v>
      </c>
      <c r="F8629">
        <v>0</v>
      </c>
      <c r="G8629">
        <v>0</v>
      </c>
      <c r="H8629">
        <v>0</v>
      </c>
      <c r="I8629">
        <v>0</v>
      </c>
      <c r="J8629">
        <v>0</v>
      </c>
      <c r="K8629">
        <v>0</v>
      </c>
      <c r="L8629">
        <v>0</v>
      </c>
      <c r="M8629">
        <v>0</v>
      </c>
      <c r="N8629">
        <v>0</v>
      </c>
      <c r="O8629">
        <v>0</v>
      </c>
      <c r="P8629">
        <v>0</v>
      </c>
      <c r="Q8629">
        <v>0</v>
      </c>
      <c r="R8629">
        <v>0</v>
      </c>
      <c r="S8629">
        <v>0</v>
      </c>
      <c r="T8629">
        <v>0</v>
      </c>
      <c r="U8629">
        <v>0</v>
      </c>
      <c r="V8629">
        <v>0</v>
      </c>
      <c r="W8629">
        <v>0</v>
      </c>
      <c r="X8629">
        <v>0</v>
      </c>
      <c r="Y8629">
        <v>0</v>
      </c>
      <c r="Z8629">
        <v>0</v>
      </c>
      <c r="AA8629">
        <v>0</v>
      </c>
      <c r="AB8629">
        <v>0</v>
      </c>
      <c r="AC8629">
        <v>0</v>
      </c>
    </row>
    <row r="8630" spans="1:29">
      <c r="A8630" t="s">
        <v>17640</v>
      </c>
      <c r="B8630" t="s">
        <v>19</v>
      </c>
      <c r="C8630">
        <v>0</v>
      </c>
      <c r="D8630">
        <v>0</v>
      </c>
      <c r="E8630">
        <v>0</v>
      </c>
      <c r="F8630">
        <v>0</v>
      </c>
      <c r="G8630">
        <v>0</v>
      </c>
      <c r="H8630">
        <v>0</v>
      </c>
      <c r="I8630">
        <v>0</v>
      </c>
      <c r="J8630">
        <v>0</v>
      </c>
      <c r="K8630">
        <v>0</v>
      </c>
      <c r="L8630">
        <v>0</v>
      </c>
      <c r="M8630">
        <v>0</v>
      </c>
      <c r="N8630">
        <v>0</v>
      </c>
      <c r="O8630">
        <v>0</v>
      </c>
      <c r="P8630">
        <v>0</v>
      </c>
      <c r="Q8630">
        <v>0</v>
      </c>
      <c r="R8630">
        <v>0</v>
      </c>
      <c r="S8630">
        <v>0</v>
      </c>
      <c r="T8630">
        <v>0</v>
      </c>
      <c r="U8630">
        <v>0</v>
      </c>
      <c r="V8630">
        <v>0</v>
      </c>
      <c r="W8630">
        <v>0</v>
      </c>
      <c r="X8630">
        <v>0</v>
      </c>
      <c r="Y8630">
        <v>0</v>
      </c>
      <c r="Z8630">
        <v>0</v>
      </c>
      <c r="AA8630">
        <v>0</v>
      </c>
      <c r="AB8630">
        <v>0</v>
      </c>
      <c r="AC8630">
        <v>0</v>
      </c>
    </row>
    <row r="8631" spans="1:29">
      <c r="A8631" t="s">
        <v>17641</v>
      </c>
      <c r="B8631" t="s">
        <v>19</v>
      </c>
      <c r="C8631">
        <v>0</v>
      </c>
      <c r="D8631">
        <v>0</v>
      </c>
      <c r="E8631">
        <v>0</v>
      </c>
      <c r="F8631">
        <v>0</v>
      </c>
      <c r="G8631">
        <v>0</v>
      </c>
      <c r="H8631">
        <v>0</v>
      </c>
      <c r="I8631">
        <v>0</v>
      </c>
      <c r="J8631">
        <v>0</v>
      </c>
      <c r="K8631">
        <v>0</v>
      </c>
      <c r="L8631">
        <v>0</v>
      </c>
      <c r="M8631">
        <v>0</v>
      </c>
      <c r="N8631">
        <v>0</v>
      </c>
      <c r="O8631">
        <v>0</v>
      </c>
      <c r="P8631">
        <v>0</v>
      </c>
      <c r="Q8631">
        <v>0</v>
      </c>
      <c r="R8631">
        <v>0</v>
      </c>
      <c r="S8631">
        <v>0</v>
      </c>
      <c r="T8631">
        <v>0</v>
      </c>
      <c r="U8631">
        <v>0</v>
      </c>
      <c r="V8631">
        <v>0</v>
      </c>
      <c r="W8631">
        <v>0</v>
      </c>
      <c r="X8631">
        <v>0</v>
      </c>
      <c r="Y8631">
        <v>0</v>
      </c>
      <c r="Z8631">
        <v>0</v>
      </c>
      <c r="AA8631">
        <v>0</v>
      </c>
      <c r="AB8631">
        <v>0</v>
      </c>
      <c r="AC8631">
        <v>0</v>
      </c>
    </row>
    <row r="8632" spans="1:29">
      <c r="A8632" t="s">
        <v>17642</v>
      </c>
      <c r="B8632" t="s">
        <v>19</v>
      </c>
      <c r="C8632">
        <v>0</v>
      </c>
      <c r="D8632">
        <v>0</v>
      </c>
      <c r="E8632">
        <v>0</v>
      </c>
      <c r="F8632">
        <v>0</v>
      </c>
      <c r="G8632">
        <v>0</v>
      </c>
      <c r="H8632">
        <v>0</v>
      </c>
      <c r="I8632">
        <v>0</v>
      </c>
      <c r="J8632">
        <v>0</v>
      </c>
      <c r="K8632">
        <v>0</v>
      </c>
      <c r="L8632">
        <v>0</v>
      </c>
      <c r="M8632">
        <v>0</v>
      </c>
      <c r="N8632">
        <v>0</v>
      </c>
      <c r="O8632">
        <v>0</v>
      </c>
      <c r="P8632">
        <v>0</v>
      </c>
      <c r="Q8632">
        <v>0</v>
      </c>
      <c r="R8632">
        <v>0</v>
      </c>
      <c r="S8632">
        <v>0</v>
      </c>
      <c r="T8632">
        <v>0</v>
      </c>
      <c r="U8632">
        <v>0</v>
      </c>
      <c r="V8632">
        <v>0</v>
      </c>
      <c r="W8632">
        <v>0</v>
      </c>
      <c r="X8632">
        <v>0</v>
      </c>
      <c r="Y8632">
        <v>0</v>
      </c>
      <c r="Z8632">
        <v>0</v>
      </c>
      <c r="AA8632">
        <v>0</v>
      </c>
      <c r="AB8632">
        <v>0</v>
      </c>
      <c r="AC8632">
        <v>0</v>
      </c>
    </row>
    <row r="8633" spans="1:29">
      <c r="A8633" t="s">
        <v>17643</v>
      </c>
      <c r="B8633" t="s">
        <v>19</v>
      </c>
      <c r="C8633">
        <v>0</v>
      </c>
      <c r="D8633">
        <v>0</v>
      </c>
      <c r="E8633">
        <v>0</v>
      </c>
      <c r="F8633">
        <v>0</v>
      </c>
      <c r="G8633">
        <v>0</v>
      </c>
      <c r="H8633">
        <v>0</v>
      </c>
      <c r="I8633">
        <v>0</v>
      </c>
      <c r="J8633">
        <v>0</v>
      </c>
      <c r="K8633">
        <v>0</v>
      </c>
      <c r="L8633">
        <v>0</v>
      </c>
      <c r="M8633">
        <v>0</v>
      </c>
      <c r="N8633">
        <v>0</v>
      </c>
      <c r="O8633">
        <v>0</v>
      </c>
      <c r="P8633">
        <v>0</v>
      </c>
      <c r="Q8633">
        <v>0</v>
      </c>
      <c r="R8633">
        <v>0</v>
      </c>
      <c r="S8633">
        <v>0</v>
      </c>
      <c r="T8633">
        <v>0</v>
      </c>
      <c r="U8633">
        <v>0</v>
      </c>
      <c r="V8633">
        <v>0</v>
      </c>
      <c r="W8633">
        <v>0</v>
      </c>
      <c r="X8633">
        <v>0</v>
      </c>
      <c r="Y8633">
        <v>0</v>
      </c>
      <c r="Z8633">
        <v>0</v>
      </c>
      <c r="AA8633">
        <v>0</v>
      </c>
      <c r="AB8633">
        <v>0</v>
      </c>
      <c r="AC8633">
        <v>0</v>
      </c>
    </row>
    <row r="8634" spans="1:29">
      <c r="A8634" t="s">
        <v>17644</v>
      </c>
      <c r="B8634" t="s">
        <v>19</v>
      </c>
      <c r="C8634">
        <v>0</v>
      </c>
      <c r="D8634">
        <v>0</v>
      </c>
      <c r="E8634">
        <v>0</v>
      </c>
      <c r="F8634">
        <v>0</v>
      </c>
      <c r="G8634">
        <v>0</v>
      </c>
      <c r="H8634">
        <v>0</v>
      </c>
      <c r="I8634">
        <v>0</v>
      </c>
      <c r="J8634">
        <v>0</v>
      </c>
      <c r="K8634">
        <v>0</v>
      </c>
      <c r="L8634">
        <v>0</v>
      </c>
      <c r="M8634">
        <v>0</v>
      </c>
      <c r="N8634">
        <v>0</v>
      </c>
      <c r="O8634">
        <v>0</v>
      </c>
      <c r="P8634">
        <v>0</v>
      </c>
      <c r="Q8634">
        <v>0</v>
      </c>
      <c r="R8634">
        <v>0</v>
      </c>
      <c r="S8634">
        <v>0</v>
      </c>
      <c r="T8634">
        <v>0</v>
      </c>
      <c r="U8634">
        <v>0</v>
      </c>
      <c r="V8634">
        <v>0</v>
      </c>
      <c r="W8634">
        <v>0</v>
      </c>
      <c r="X8634">
        <v>0</v>
      </c>
      <c r="Y8634">
        <v>0</v>
      </c>
      <c r="Z8634">
        <v>0</v>
      </c>
      <c r="AA8634">
        <v>0</v>
      </c>
      <c r="AB8634">
        <v>0</v>
      </c>
      <c r="AC8634">
        <v>0</v>
      </c>
    </row>
    <row r="8635" spans="1:29">
      <c r="A8635" t="s">
        <v>17645</v>
      </c>
      <c r="B8635" t="s">
        <v>19</v>
      </c>
      <c r="C8635">
        <v>0</v>
      </c>
      <c r="D8635">
        <v>0</v>
      </c>
      <c r="E8635">
        <v>0</v>
      </c>
      <c r="F8635">
        <v>0</v>
      </c>
      <c r="G8635">
        <v>0</v>
      </c>
      <c r="H8635">
        <v>0</v>
      </c>
      <c r="I8635">
        <v>0</v>
      </c>
      <c r="J8635">
        <v>0</v>
      </c>
      <c r="K8635">
        <v>0</v>
      </c>
      <c r="L8635">
        <v>0</v>
      </c>
      <c r="M8635">
        <v>0</v>
      </c>
      <c r="N8635">
        <v>0</v>
      </c>
      <c r="O8635">
        <v>0</v>
      </c>
      <c r="P8635">
        <v>0</v>
      </c>
      <c r="Q8635">
        <v>0</v>
      </c>
      <c r="R8635">
        <v>0</v>
      </c>
      <c r="S8635">
        <v>0</v>
      </c>
      <c r="T8635">
        <v>0</v>
      </c>
      <c r="U8635">
        <v>0</v>
      </c>
      <c r="V8635">
        <v>0</v>
      </c>
      <c r="W8635">
        <v>0</v>
      </c>
      <c r="X8635">
        <v>0</v>
      </c>
      <c r="Y8635">
        <v>0</v>
      </c>
      <c r="Z8635">
        <v>0</v>
      </c>
      <c r="AA8635">
        <v>0</v>
      </c>
      <c r="AB8635">
        <v>0</v>
      </c>
      <c r="AC8635">
        <v>0</v>
      </c>
    </row>
    <row r="8636" spans="1:29">
      <c r="A8636" t="s">
        <v>17646</v>
      </c>
      <c r="B8636" t="s">
        <v>19</v>
      </c>
      <c r="C8636">
        <v>0</v>
      </c>
      <c r="D8636">
        <v>0</v>
      </c>
      <c r="E8636">
        <v>0</v>
      </c>
      <c r="F8636">
        <v>0</v>
      </c>
      <c r="G8636">
        <v>0</v>
      </c>
      <c r="H8636">
        <v>0</v>
      </c>
      <c r="I8636">
        <v>0</v>
      </c>
      <c r="J8636">
        <v>0</v>
      </c>
      <c r="K8636">
        <v>0</v>
      </c>
      <c r="L8636">
        <v>0</v>
      </c>
      <c r="M8636">
        <v>0</v>
      </c>
      <c r="N8636">
        <v>0</v>
      </c>
      <c r="O8636">
        <v>0</v>
      </c>
      <c r="P8636">
        <v>0</v>
      </c>
      <c r="Q8636">
        <v>0</v>
      </c>
      <c r="R8636">
        <v>0</v>
      </c>
      <c r="S8636">
        <v>0</v>
      </c>
      <c r="T8636">
        <v>0</v>
      </c>
      <c r="U8636">
        <v>0</v>
      </c>
      <c r="V8636">
        <v>0</v>
      </c>
      <c r="W8636">
        <v>0</v>
      </c>
      <c r="X8636">
        <v>0</v>
      </c>
      <c r="Y8636">
        <v>0</v>
      </c>
      <c r="Z8636">
        <v>0</v>
      </c>
      <c r="AA8636">
        <v>0</v>
      </c>
      <c r="AB8636">
        <v>0</v>
      </c>
      <c r="AC8636">
        <v>0</v>
      </c>
    </row>
    <row r="8637" spans="1:29">
      <c r="A8637" t="s">
        <v>17647</v>
      </c>
      <c r="B8637" t="s">
        <v>19</v>
      </c>
      <c r="C8637">
        <v>0</v>
      </c>
      <c r="D8637">
        <v>0</v>
      </c>
      <c r="E8637">
        <v>0</v>
      </c>
      <c r="F8637">
        <v>0</v>
      </c>
      <c r="G8637">
        <v>0</v>
      </c>
      <c r="H8637">
        <v>0</v>
      </c>
      <c r="I8637">
        <v>0</v>
      </c>
      <c r="J8637">
        <v>0</v>
      </c>
      <c r="K8637">
        <v>0</v>
      </c>
      <c r="L8637">
        <v>0</v>
      </c>
      <c r="M8637">
        <v>0</v>
      </c>
      <c r="N8637">
        <v>0</v>
      </c>
      <c r="O8637">
        <v>0</v>
      </c>
      <c r="P8637">
        <v>0</v>
      </c>
      <c r="Q8637">
        <v>0</v>
      </c>
      <c r="R8637">
        <v>0</v>
      </c>
      <c r="S8637">
        <v>0</v>
      </c>
      <c r="T8637">
        <v>0</v>
      </c>
      <c r="U8637">
        <v>0</v>
      </c>
      <c r="V8637">
        <v>0</v>
      </c>
      <c r="W8637">
        <v>0</v>
      </c>
      <c r="X8637">
        <v>0</v>
      </c>
      <c r="Y8637">
        <v>0</v>
      </c>
      <c r="Z8637">
        <v>0</v>
      </c>
      <c r="AA8637">
        <v>0</v>
      </c>
      <c r="AB8637">
        <v>0</v>
      </c>
      <c r="AC8637">
        <v>0</v>
      </c>
    </row>
    <row r="8638" spans="1:29">
      <c r="A8638" t="s">
        <v>17648</v>
      </c>
      <c r="B8638" t="s">
        <v>19</v>
      </c>
      <c r="C8638">
        <v>0</v>
      </c>
      <c r="D8638">
        <v>0</v>
      </c>
      <c r="E8638">
        <v>0</v>
      </c>
      <c r="F8638">
        <v>0</v>
      </c>
      <c r="G8638">
        <v>0</v>
      </c>
      <c r="H8638">
        <v>0</v>
      </c>
      <c r="I8638">
        <v>0</v>
      </c>
      <c r="J8638">
        <v>0</v>
      </c>
      <c r="K8638">
        <v>0</v>
      </c>
      <c r="L8638">
        <v>0</v>
      </c>
      <c r="M8638">
        <v>0</v>
      </c>
      <c r="N8638">
        <v>0</v>
      </c>
      <c r="O8638">
        <v>0</v>
      </c>
      <c r="P8638">
        <v>0</v>
      </c>
      <c r="Q8638">
        <v>0</v>
      </c>
      <c r="R8638">
        <v>0</v>
      </c>
      <c r="S8638">
        <v>0</v>
      </c>
      <c r="T8638">
        <v>0</v>
      </c>
      <c r="U8638">
        <v>0</v>
      </c>
      <c r="V8638">
        <v>0</v>
      </c>
      <c r="W8638">
        <v>0</v>
      </c>
      <c r="X8638">
        <v>0</v>
      </c>
      <c r="Y8638">
        <v>0</v>
      </c>
      <c r="Z8638">
        <v>0</v>
      </c>
      <c r="AA8638">
        <v>0</v>
      </c>
      <c r="AB8638">
        <v>0</v>
      </c>
      <c r="AC8638">
        <v>0</v>
      </c>
    </row>
    <row r="8639" spans="1:29">
      <c r="A8639" t="s">
        <v>17649</v>
      </c>
      <c r="B8639" t="s">
        <v>19</v>
      </c>
      <c r="C8639">
        <v>0</v>
      </c>
      <c r="D8639">
        <v>0</v>
      </c>
      <c r="E8639">
        <v>0</v>
      </c>
      <c r="F8639">
        <v>0</v>
      </c>
      <c r="G8639">
        <v>0</v>
      </c>
      <c r="H8639">
        <v>0</v>
      </c>
      <c r="I8639">
        <v>0</v>
      </c>
      <c r="J8639">
        <v>0</v>
      </c>
      <c r="K8639">
        <v>0</v>
      </c>
      <c r="L8639">
        <v>0</v>
      </c>
      <c r="M8639">
        <v>0</v>
      </c>
      <c r="N8639">
        <v>0</v>
      </c>
      <c r="O8639">
        <v>0</v>
      </c>
      <c r="P8639">
        <v>0</v>
      </c>
      <c r="Q8639">
        <v>0</v>
      </c>
      <c r="R8639">
        <v>0</v>
      </c>
      <c r="S8639">
        <v>0</v>
      </c>
      <c r="T8639">
        <v>0</v>
      </c>
      <c r="U8639">
        <v>0</v>
      </c>
      <c r="V8639">
        <v>0</v>
      </c>
      <c r="W8639">
        <v>0</v>
      </c>
      <c r="X8639">
        <v>0</v>
      </c>
      <c r="Y8639">
        <v>0</v>
      </c>
      <c r="Z8639">
        <v>0</v>
      </c>
      <c r="AA8639">
        <v>0</v>
      </c>
      <c r="AB8639">
        <v>0</v>
      </c>
      <c r="AC8639">
        <v>0</v>
      </c>
    </row>
    <row r="8640" spans="1:29">
      <c r="A8640" t="s">
        <v>17650</v>
      </c>
      <c r="B8640" t="s">
        <v>19</v>
      </c>
      <c r="C8640">
        <v>0</v>
      </c>
      <c r="D8640">
        <v>0</v>
      </c>
      <c r="E8640">
        <v>0</v>
      </c>
      <c r="F8640">
        <v>0</v>
      </c>
      <c r="G8640">
        <v>0</v>
      </c>
      <c r="H8640">
        <v>0</v>
      </c>
      <c r="I8640">
        <v>0</v>
      </c>
      <c r="J8640">
        <v>0</v>
      </c>
      <c r="K8640">
        <v>0</v>
      </c>
      <c r="L8640">
        <v>0</v>
      </c>
      <c r="M8640">
        <v>0</v>
      </c>
      <c r="N8640">
        <v>0</v>
      </c>
      <c r="O8640">
        <v>0</v>
      </c>
      <c r="P8640">
        <v>0</v>
      </c>
      <c r="Q8640">
        <v>0</v>
      </c>
      <c r="R8640">
        <v>0</v>
      </c>
      <c r="S8640">
        <v>0</v>
      </c>
      <c r="T8640">
        <v>0</v>
      </c>
      <c r="U8640">
        <v>0</v>
      </c>
      <c r="V8640">
        <v>0</v>
      </c>
      <c r="W8640">
        <v>0</v>
      </c>
      <c r="X8640">
        <v>0</v>
      </c>
      <c r="Y8640">
        <v>0</v>
      </c>
      <c r="Z8640">
        <v>0</v>
      </c>
      <c r="AA8640">
        <v>0</v>
      </c>
      <c r="AB8640">
        <v>0</v>
      </c>
      <c r="AC8640">
        <v>0</v>
      </c>
    </row>
    <row r="8641" spans="1:29">
      <c r="A8641" t="s">
        <v>17651</v>
      </c>
      <c r="B8641" t="s">
        <v>19</v>
      </c>
      <c r="C8641">
        <v>0</v>
      </c>
      <c r="D8641">
        <v>0</v>
      </c>
      <c r="E8641">
        <v>0</v>
      </c>
      <c r="F8641">
        <v>0</v>
      </c>
      <c r="G8641">
        <v>0</v>
      </c>
      <c r="H8641">
        <v>0</v>
      </c>
      <c r="I8641">
        <v>0</v>
      </c>
      <c r="J8641">
        <v>0</v>
      </c>
      <c r="K8641">
        <v>0</v>
      </c>
      <c r="L8641">
        <v>0</v>
      </c>
      <c r="M8641">
        <v>0</v>
      </c>
      <c r="N8641">
        <v>0</v>
      </c>
      <c r="O8641">
        <v>0</v>
      </c>
      <c r="P8641">
        <v>0</v>
      </c>
      <c r="Q8641">
        <v>0</v>
      </c>
      <c r="R8641">
        <v>0</v>
      </c>
      <c r="S8641">
        <v>0</v>
      </c>
      <c r="T8641">
        <v>0</v>
      </c>
      <c r="U8641">
        <v>0</v>
      </c>
      <c r="V8641">
        <v>0</v>
      </c>
      <c r="W8641">
        <v>0</v>
      </c>
      <c r="X8641">
        <v>0</v>
      </c>
      <c r="Y8641">
        <v>0</v>
      </c>
      <c r="Z8641">
        <v>0</v>
      </c>
      <c r="AA8641">
        <v>0</v>
      </c>
      <c r="AB8641">
        <v>0</v>
      </c>
      <c r="AC8641">
        <v>0</v>
      </c>
    </row>
    <row r="8642" spans="1:29">
      <c r="A8642" t="s">
        <v>17652</v>
      </c>
      <c r="B8642" t="s">
        <v>19</v>
      </c>
      <c r="C8642">
        <v>0</v>
      </c>
      <c r="D8642">
        <v>0</v>
      </c>
      <c r="E8642">
        <v>0</v>
      </c>
      <c r="F8642">
        <v>0</v>
      </c>
      <c r="G8642">
        <v>0</v>
      </c>
      <c r="H8642">
        <v>0</v>
      </c>
      <c r="I8642">
        <v>0</v>
      </c>
      <c r="J8642">
        <v>0</v>
      </c>
      <c r="K8642">
        <v>0</v>
      </c>
      <c r="L8642">
        <v>0</v>
      </c>
      <c r="M8642">
        <v>0</v>
      </c>
      <c r="N8642">
        <v>0</v>
      </c>
      <c r="O8642">
        <v>0</v>
      </c>
      <c r="P8642">
        <v>0</v>
      </c>
      <c r="Q8642">
        <v>0</v>
      </c>
      <c r="R8642">
        <v>0</v>
      </c>
      <c r="S8642">
        <v>0</v>
      </c>
      <c r="T8642">
        <v>0</v>
      </c>
      <c r="U8642">
        <v>0</v>
      </c>
      <c r="V8642">
        <v>0</v>
      </c>
      <c r="W8642">
        <v>0</v>
      </c>
      <c r="X8642">
        <v>0</v>
      </c>
      <c r="Y8642">
        <v>0</v>
      </c>
      <c r="Z8642">
        <v>0</v>
      </c>
      <c r="AA8642">
        <v>0</v>
      </c>
      <c r="AB8642">
        <v>0</v>
      </c>
      <c r="AC8642">
        <v>0</v>
      </c>
    </row>
    <row r="8643" spans="1:29">
      <c r="A8643" t="s">
        <v>17653</v>
      </c>
      <c r="B8643" t="s">
        <v>19</v>
      </c>
      <c r="C8643">
        <v>0</v>
      </c>
      <c r="D8643">
        <v>0</v>
      </c>
      <c r="E8643">
        <v>0</v>
      </c>
      <c r="F8643">
        <v>0</v>
      </c>
      <c r="G8643">
        <v>0</v>
      </c>
      <c r="H8643">
        <v>0</v>
      </c>
      <c r="I8643">
        <v>0</v>
      </c>
      <c r="J8643">
        <v>0</v>
      </c>
      <c r="K8643">
        <v>0</v>
      </c>
      <c r="L8643">
        <v>0</v>
      </c>
      <c r="M8643">
        <v>0</v>
      </c>
      <c r="N8643">
        <v>0</v>
      </c>
      <c r="O8643">
        <v>0</v>
      </c>
      <c r="P8643">
        <v>0</v>
      </c>
      <c r="Q8643">
        <v>0</v>
      </c>
      <c r="R8643">
        <v>0</v>
      </c>
      <c r="S8643">
        <v>0</v>
      </c>
      <c r="T8643">
        <v>0</v>
      </c>
      <c r="U8643">
        <v>0</v>
      </c>
      <c r="V8643">
        <v>0</v>
      </c>
      <c r="W8643">
        <v>0</v>
      </c>
      <c r="X8643">
        <v>0</v>
      </c>
      <c r="Y8643">
        <v>0</v>
      </c>
      <c r="Z8643">
        <v>0</v>
      </c>
      <c r="AA8643">
        <v>0</v>
      </c>
      <c r="AB8643">
        <v>0</v>
      </c>
      <c r="AC8643">
        <v>0</v>
      </c>
    </row>
    <row r="8644" spans="1:29">
      <c r="A8644" t="s">
        <v>17654</v>
      </c>
      <c r="B8644" t="s">
        <v>19</v>
      </c>
      <c r="C8644">
        <v>0</v>
      </c>
      <c r="D8644">
        <v>0</v>
      </c>
      <c r="E8644">
        <v>0</v>
      </c>
      <c r="F8644">
        <v>0</v>
      </c>
      <c r="G8644">
        <v>0</v>
      </c>
      <c r="H8644">
        <v>0</v>
      </c>
      <c r="I8644">
        <v>0</v>
      </c>
      <c r="J8644">
        <v>0</v>
      </c>
      <c r="K8644">
        <v>0</v>
      </c>
      <c r="L8644">
        <v>0</v>
      </c>
      <c r="M8644">
        <v>0</v>
      </c>
      <c r="N8644">
        <v>0</v>
      </c>
      <c r="O8644">
        <v>0</v>
      </c>
      <c r="P8644">
        <v>0</v>
      </c>
      <c r="Q8644">
        <v>0</v>
      </c>
      <c r="R8644">
        <v>0</v>
      </c>
      <c r="S8644">
        <v>0</v>
      </c>
      <c r="T8644">
        <v>0</v>
      </c>
      <c r="U8644">
        <v>0</v>
      </c>
      <c r="V8644">
        <v>0</v>
      </c>
      <c r="W8644">
        <v>0</v>
      </c>
      <c r="X8644">
        <v>0</v>
      </c>
      <c r="Y8644">
        <v>0</v>
      </c>
      <c r="Z8644">
        <v>0</v>
      </c>
      <c r="AA8644">
        <v>0</v>
      </c>
      <c r="AB8644">
        <v>0</v>
      </c>
      <c r="AC8644">
        <v>0</v>
      </c>
    </row>
    <row r="8645" spans="1:29">
      <c r="A8645" t="s">
        <v>17655</v>
      </c>
      <c r="B8645" t="s">
        <v>19</v>
      </c>
      <c r="C8645">
        <v>0</v>
      </c>
      <c r="D8645">
        <v>0</v>
      </c>
      <c r="E8645">
        <v>0</v>
      </c>
      <c r="F8645">
        <v>0</v>
      </c>
      <c r="G8645">
        <v>0</v>
      </c>
      <c r="H8645">
        <v>0</v>
      </c>
      <c r="I8645">
        <v>0</v>
      </c>
      <c r="J8645">
        <v>0</v>
      </c>
      <c r="K8645">
        <v>0</v>
      </c>
      <c r="L8645">
        <v>0</v>
      </c>
      <c r="M8645">
        <v>0</v>
      </c>
      <c r="N8645">
        <v>0</v>
      </c>
      <c r="O8645">
        <v>0</v>
      </c>
      <c r="P8645">
        <v>0</v>
      </c>
      <c r="Q8645">
        <v>0</v>
      </c>
      <c r="R8645">
        <v>0</v>
      </c>
      <c r="S8645">
        <v>0</v>
      </c>
      <c r="T8645">
        <v>0</v>
      </c>
      <c r="U8645">
        <v>0</v>
      </c>
      <c r="V8645">
        <v>0</v>
      </c>
      <c r="W8645">
        <v>0</v>
      </c>
      <c r="X8645">
        <v>0</v>
      </c>
      <c r="Y8645">
        <v>0</v>
      </c>
      <c r="Z8645">
        <v>0</v>
      </c>
      <c r="AA8645">
        <v>0</v>
      </c>
      <c r="AB8645">
        <v>0</v>
      </c>
      <c r="AC8645">
        <v>0</v>
      </c>
    </row>
    <row r="8646" spans="1:29">
      <c r="A8646" t="s">
        <v>17656</v>
      </c>
      <c r="B8646" t="s">
        <v>19</v>
      </c>
      <c r="C8646">
        <v>0</v>
      </c>
      <c r="D8646">
        <v>0</v>
      </c>
      <c r="E8646">
        <v>0</v>
      </c>
      <c r="F8646">
        <v>0</v>
      </c>
      <c r="G8646">
        <v>0</v>
      </c>
      <c r="H8646">
        <v>0</v>
      </c>
      <c r="I8646">
        <v>0</v>
      </c>
      <c r="J8646">
        <v>0</v>
      </c>
      <c r="K8646">
        <v>0</v>
      </c>
      <c r="L8646">
        <v>0</v>
      </c>
      <c r="M8646">
        <v>0</v>
      </c>
      <c r="N8646">
        <v>0</v>
      </c>
      <c r="O8646">
        <v>0</v>
      </c>
      <c r="P8646">
        <v>0</v>
      </c>
      <c r="Q8646">
        <v>0</v>
      </c>
      <c r="R8646">
        <v>0</v>
      </c>
      <c r="S8646">
        <v>0</v>
      </c>
      <c r="T8646">
        <v>0</v>
      </c>
      <c r="U8646">
        <v>0</v>
      </c>
      <c r="V8646">
        <v>0</v>
      </c>
      <c r="W8646">
        <v>0</v>
      </c>
      <c r="X8646">
        <v>0</v>
      </c>
      <c r="Y8646">
        <v>0</v>
      </c>
      <c r="Z8646">
        <v>0</v>
      </c>
      <c r="AA8646">
        <v>0</v>
      </c>
      <c r="AB8646">
        <v>0</v>
      </c>
      <c r="AC8646">
        <v>0</v>
      </c>
    </row>
    <row r="8647" spans="1:29">
      <c r="A8647" t="s">
        <v>17657</v>
      </c>
      <c r="B8647" t="s">
        <v>19</v>
      </c>
      <c r="C8647">
        <v>0</v>
      </c>
      <c r="D8647">
        <v>0</v>
      </c>
      <c r="E8647">
        <v>0</v>
      </c>
      <c r="F8647">
        <v>0</v>
      </c>
      <c r="G8647">
        <v>0</v>
      </c>
      <c r="H8647">
        <v>0</v>
      </c>
      <c r="I8647">
        <v>0</v>
      </c>
      <c r="J8647">
        <v>0</v>
      </c>
      <c r="K8647">
        <v>0</v>
      </c>
      <c r="L8647">
        <v>0</v>
      </c>
      <c r="M8647">
        <v>0</v>
      </c>
      <c r="N8647">
        <v>0</v>
      </c>
      <c r="O8647">
        <v>0</v>
      </c>
      <c r="P8647">
        <v>0</v>
      </c>
      <c r="Q8647">
        <v>0</v>
      </c>
      <c r="R8647">
        <v>0</v>
      </c>
      <c r="S8647">
        <v>0</v>
      </c>
      <c r="T8647">
        <v>0</v>
      </c>
      <c r="U8647">
        <v>0</v>
      </c>
      <c r="V8647">
        <v>0</v>
      </c>
      <c r="W8647">
        <v>0</v>
      </c>
      <c r="X8647">
        <v>0</v>
      </c>
      <c r="Y8647">
        <v>0</v>
      </c>
      <c r="Z8647">
        <v>0</v>
      </c>
      <c r="AA8647">
        <v>0</v>
      </c>
      <c r="AB8647">
        <v>0</v>
      </c>
      <c r="AC8647">
        <v>0</v>
      </c>
    </row>
    <row r="8648" spans="1:29">
      <c r="A8648" t="s">
        <v>17658</v>
      </c>
      <c r="B8648" t="s">
        <v>19</v>
      </c>
      <c r="C8648">
        <v>0</v>
      </c>
      <c r="D8648">
        <v>0</v>
      </c>
      <c r="E8648">
        <v>0</v>
      </c>
      <c r="F8648">
        <v>0</v>
      </c>
      <c r="G8648">
        <v>0</v>
      </c>
      <c r="H8648">
        <v>0</v>
      </c>
      <c r="I8648">
        <v>0</v>
      </c>
      <c r="J8648">
        <v>0</v>
      </c>
      <c r="K8648">
        <v>0</v>
      </c>
      <c r="L8648">
        <v>0</v>
      </c>
      <c r="M8648">
        <v>0</v>
      </c>
      <c r="N8648">
        <v>0</v>
      </c>
      <c r="O8648">
        <v>0</v>
      </c>
      <c r="P8648">
        <v>0</v>
      </c>
      <c r="Q8648">
        <v>0</v>
      </c>
      <c r="R8648">
        <v>0</v>
      </c>
      <c r="S8648">
        <v>0</v>
      </c>
      <c r="T8648">
        <v>0</v>
      </c>
      <c r="U8648">
        <v>0</v>
      </c>
      <c r="V8648">
        <v>0</v>
      </c>
      <c r="W8648">
        <v>0</v>
      </c>
      <c r="X8648">
        <v>0</v>
      </c>
      <c r="Y8648">
        <v>0</v>
      </c>
      <c r="Z8648">
        <v>0</v>
      </c>
      <c r="AA8648">
        <v>0</v>
      </c>
      <c r="AB8648">
        <v>0</v>
      </c>
      <c r="AC8648">
        <v>0</v>
      </c>
    </row>
    <row r="8649" spans="1:29">
      <c r="A8649" t="s">
        <v>17659</v>
      </c>
      <c r="B8649" t="s">
        <v>19</v>
      </c>
      <c r="C8649">
        <v>0</v>
      </c>
      <c r="D8649">
        <v>0</v>
      </c>
      <c r="E8649">
        <v>0</v>
      </c>
      <c r="F8649">
        <v>0</v>
      </c>
      <c r="G8649">
        <v>0</v>
      </c>
      <c r="H8649">
        <v>0</v>
      </c>
      <c r="I8649">
        <v>0</v>
      </c>
      <c r="J8649">
        <v>0</v>
      </c>
      <c r="K8649">
        <v>0</v>
      </c>
      <c r="L8649">
        <v>0</v>
      </c>
      <c r="M8649">
        <v>0</v>
      </c>
      <c r="N8649">
        <v>0</v>
      </c>
      <c r="O8649">
        <v>0</v>
      </c>
      <c r="P8649">
        <v>0</v>
      </c>
      <c r="Q8649">
        <v>0</v>
      </c>
      <c r="R8649">
        <v>0</v>
      </c>
      <c r="S8649">
        <v>0</v>
      </c>
      <c r="T8649">
        <v>0</v>
      </c>
      <c r="U8649">
        <v>0</v>
      </c>
      <c r="V8649">
        <v>0</v>
      </c>
      <c r="W8649">
        <v>0</v>
      </c>
      <c r="X8649">
        <v>0</v>
      </c>
      <c r="Y8649">
        <v>0</v>
      </c>
      <c r="Z8649">
        <v>0</v>
      </c>
      <c r="AA8649">
        <v>0</v>
      </c>
      <c r="AB8649">
        <v>0</v>
      </c>
      <c r="AC8649">
        <v>0</v>
      </c>
    </row>
    <row r="8650" spans="1:29">
      <c r="A8650" t="s">
        <v>17660</v>
      </c>
      <c r="B8650" t="s">
        <v>19</v>
      </c>
      <c r="C8650">
        <v>0</v>
      </c>
      <c r="D8650">
        <v>0</v>
      </c>
      <c r="E8650">
        <v>0</v>
      </c>
      <c r="F8650">
        <v>0</v>
      </c>
      <c r="G8650">
        <v>0</v>
      </c>
      <c r="H8650">
        <v>0</v>
      </c>
      <c r="I8650">
        <v>0</v>
      </c>
      <c r="J8650">
        <v>0</v>
      </c>
      <c r="K8650">
        <v>0</v>
      </c>
      <c r="L8650">
        <v>0</v>
      </c>
      <c r="M8650">
        <v>0</v>
      </c>
      <c r="N8650">
        <v>0</v>
      </c>
      <c r="O8650">
        <v>0</v>
      </c>
      <c r="P8650">
        <v>0</v>
      </c>
      <c r="Q8650">
        <v>0</v>
      </c>
      <c r="R8650">
        <v>0</v>
      </c>
      <c r="S8650">
        <v>0</v>
      </c>
      <c r="T8650">
        <v>0</v>
      </c>
      <c r="U8650">
        <v>0</v>
      </c>
      <c r="V8650">
        <v>0</v>
      </c>
      <c r="W8650">
        <v>0</v>
      </c>
      <c r="X8650">
        <v>0</v>
      </c>
      <c r="Y8650">
        <v>0</v>
      </c>
      <c r="Z8650">
        <v>0</v>
      </c>
      <c r="AA8650">
        <v>0</v>
      </c>
      <c r="AB8650">
        <v>0</v>
      </c>
      <c r="AC8650">
        <v>0</v>
      </c>
    </row>
    <row r="8651" spans="1:29">
      <c r="A8651" t="s">
        <v>17661</v>
      </c>
      <c r="B8651" t="s">
        <v>19</v>
      </c>
      <c r="C8651">
        <v>0</v>
      </c>
      <c r="D8651">
        <v>0</v>
      </c>
      <c r="E8651">
        <v>0</v>
      </c>
      <c r="F8651">
        <v>0</v>
      </c>
      <c r="G8651">
        <v>0</v>
      </c>
      <c r="H8651">
        <v>0</v>
      </c>
      <c r="I8651">
        <v>0</v>
      </c>
      <c r="J8651">
        <v>0</v>
      </c>
      <c r="K8651">
        <v>0</v>
      </c>
      <c r="L8651">
        <v>0</v>
      </c>
      <c r="M8651">
        <v>0</v>
      </c>
      <c r="N8651">
        <v>0</v>
      </c>
      <c r="O8651">
        <v>0</v>
      </c>
      <c r="P8651">
        <v>0</v>
      </c>
      <c r="Q8651">
        <v>0</v>
      </c>
      <c r="R8651">
        <v>0</v>
      </c>
      <c r="S8651">
        <v>0</v>
      </c>
      <c r="T8651">
        <v>0</v>
      </c>
      <c r="U8651">
        <v>0</v>
      </c>
      <c r="V8651">
        <v>0</v>
      </c>
      <c r="W8651">
        <v>0</v>
      </c>
      <c r="X8651">
        <v>0</v>
      </c>
      <c r="Y8651">
        <v>0</v>
      </c>
      <c r="Z8651">
        <v>0</v>
      </c>
      <c r="AA8651">
        <v>0</v>
      </c>
      <c r="AB8651">
        <v>0</v>
      </c>
      <c r="AC8651">
        <v>0</v>
      </c>
    </row>
    <row r="8652" spans="1:29">
      <c r="A8652" t="s">
        <v>17662</v>
      </c>
      <c r="B8652" t="s">
        <v>19</v>
      </c>
      <c r="C8652">
        <v>0</v>
      </c>
      <c r="D8652">
        <v>0</v>
      </c>
      <c r="E8652">
        <v>0</v>
      </c>
      <c r="F8652">
        <v>0</v>
      </c>
      <c r="G8652">
        <v>0</v>
      </c>
      <c r="H8652">
        <v>0</v>
      </c>
      <c r="I8652">
        <v>0</v>
      </c>
      <c r="J8652">
        <v>0</v>
      </c>
      <c r="K8652">
        <v>0</v>
      </c>
      <c r="L8652">
        <v>0</v>
      </c>
      <c r="M8652">
        <v>0</v>
      </c>
      <c r="N8652">
        <v>0</v>
      </c>
      <c r="O8652">
        <v>0</v>
      </c>
      <c r="P8652">
        <v>0</v>
      </c>
      <c r="Q8652">
        <v>0</v>
      </c>
      <c r="R8652">
        <v>0</v>
      </c>
      <c r="S8652">
        <v>0</v>
      </c>
      <c r="T8652">
        <v>0</v>
      </c>
      <c r="U8652">
        <v>0</v>
      </c>
      <c r="V8652">
        <v>0</v>
      </c>
      <c r="W8652">
        <v>0</v>
      </c>
      <c r="X8652">
        <v>0</v>
      </c>
      <c r="Y8652">
        <v>0</v>
      </c>
      <c r="Z8652">
        <v>0</v>
      </c>
      <c r="AA8652">
        <v>0</v>
      </c>
      <c r="AB8652">
        <v>0</v>
      </c>
      <c r="AC8652">
        <v>0</v>
      </c>
    </row>
    <row r="8653" spans="1:29">
      <c r="A8653" t="s">
        <v>17663</v>
      </c>
      <c r="B8653" t="s">
        <v>19</v>
      </c>
      <c r="C8653">
        <v>0</v>
      </c>
      <c r="D8653">
        <v>0</v>
      </c>
      <c r="E8653">
        <v>0</v>
      </c>
      <c r="F8653">
        <v>0</v>
      </c>
      <c r="G8653">
        <v>0</v>
      </c>
      <c r="H8653">
        <v>0</v>
      </c>
      <c r="I8653">
        <v>0</v>
      </c>
      <c r="J8653">
        <v>0</v>
      </c>
      <c r="K8653">
        <v>0</v>
      </c>
      <c r="L8653">
        <v>0</v>
      </c>
      <c r="M8653">
        <v>0</v>
      </c>
      <c r="N8653">
        <v>0</v>
      </c>
      <c r="O8653">
        <v>0</v>
      </c>
      <c r="P8653">
        <v>0</v>
      </c>
      <c r="Q8653">
        <v>0</v>
      </c>
      <c r="R8653">
        <v>0</v>
      </c>
      <c r="S8653">
        <v>0</v>
      </c>
      <c r="T8653">
        <v>0</v>
      </c>
      <c r="U8653">
        <v>0</v>
      </c>
      <c r="V8653">
        <v>0</v>
      </c>
      <c r="W8653">
        <v>0</v>
      </c>
      <c r="X8653">
        <v>0</v>
      </c>
      <c r="Y8653">
        <v>0</v>
      </c>
      <c r="Z8653">
        <v>0</v>
      </c>
      <c r="AA8653">
        <v>0</v>
      </c>
      <c r="AB8653">
        <v>0</v>
      </c>
      <c r="AC8653">
        <v>0</v>
      </c>
    </row>
    <row r="8654" spans="1:29">
      <c r="A8654" t="s">
        <v>17664</v>
      </c>
      <c r="B8654" t="s">
        <v>19</v>
      </c>
      <c r="C8654">
        <v>0</v>
      </c>
      <c r="D8654">
        <v>0</v>
      </c>
      <c r="E8654">
        <v>0</v>
      </c>
      <c r="F8654">
        <v>0</v>
      </c>
      <c r="G8654">
        <v>0</v>
      </c>
      <c r="H8654">
        <v>0</v>
      </c>
      <c r="I8654">
        <v>0</v>
      </c>
      <c r="J8654">
        <v>0</v>
      </c>
      <c r="K8654">
        <v>0</v>
      </c>
      <c r="L8654">
        <v>0</v>
      </c>
      <c r="M8654">
        <v>0</v>
      </c>
      <c r="N8654">
        <v>0</v>
      </c>
      <c r="O8654">
        <v>0</v>
      </c>
      <c r="P8654">
        <v>0</v>
      </c>
      <c r="Q8654">
        <v>0</v>
      </c>
      <c r="R8654">
        <v>0</v>
      </c>
      <c r="S8654">
        <v>0</v>
      </c>
      <c r="T8654">
        <v>0</v>
      </c>
      <c r="U8654">
        <v>0</v>
      </c>
      <c r="V8654">
        <v>0</v>
      </c>
      <c r="W8654">
        <v>0</v>
      </c>
      <c r="X8654">
        <v>0</v>
      </c>
      <c r="Y8654">
        <v>0</v>
      </c>
      <c r="Z8654">
        <v>0</v>
      </c>
      <c r="AA8654">
        <v>0</v>
      </c>
      <c r="AB8654">
        <v>0</v>
      </c>
      <c r="AC8654">
        <v>0</v>
      </c>
    </row>
    <row r="8655" spans="1:29">
      <c r="A8655" t="s">
        <v>17665</v>
      </c>
      <c r="B8655" t="s">
        <v>19</v>
      </c>
      <c r="C8655">
        <v>0</v>
      </c>
      <c r="D8655">
        <v>0</v>
      </c>
      <c r="E8655">
        <v>0</v>
      </c>
      <c r="F8655">
        <v>0</v>
      </c>
      <c r="G8655">
        <v>0</v>
      </c>
      <c r="H8655">
        <v>0</v>
      </c>
      <c r="I8655">
        <v>0</v>
      </c>
      <c r="J8655">
        <v>0</v>
      </c>
      <c r="K8655">
        <v>0</v>
      </c>
      <c r="L8655">
        <v>0</v>
      </c>
      <c r="M8655">
        <v>0</v>
      </c>
      <c r="N8655">
        <v>0</v>
      </c>
      <c r="O8655">
        <v>0</v>
      </c>
      <c r="P8655">
        <v>0</v>
      </c>
      <c r="Q8655">
        <v>0</v>
      </c>
      <c r="R8655">
        <v>0</v>
      </c>
      <c r="S8655">
        <v>0</v>
      </c>
      <c r="T8655">
        <v>0</v>
      </c>
      <c r="U8655">
        <v>0</v>
      </c>
      <c r="V8655">
        <v>0</v>
      </c>
      <c r="W8655">
        <v>0</v>
      </c>
      <c r="X8655">
        <v>0</v>
      </c>
      <c r="Y8655">
        <v>0</v>
      </c>
      <c r="Z8655">
        <v>0</v>
      </c>
      <c r="AA8655">
        <v>0</v>
      </c>
      <c r="AB8655">
        <v>0</v>
      </c>
      <c r="AC8655">
        <v>0</v>
      </c>
    </row>
    <row r="8656" spans="1:29">
      <c r="A8656" t="s">
        <v>17666</v>
      </c>
      <c r="B8656" t="s">
        <v>19</v>
      </c>
      <c r="C8656">
        <v>0</v>
      </c>
      <c r="D8656">
        <v>0</v>
      </c>
      <c r="E8656">
        <v>0</v>
      </c>
      <c r="F8656">
        <v>0</v>
      </c>
      <c r="G8656">
        <v>0</v>
      </c>
      <c r="H8656">
        <v>0</v>
      </c>
      <c r="I8656">
        <v>0</v>
      </c>
      <c r="J8656">
        <v>0</v>
      </c>
      <c r="K8656">
        <v>0</v>
      </c>
      <c r="L8656">
        <v>0</v>
      </c>
      <c r="M8656">
        <v>0</v>
      </c>
      <c r="N8656">
        <v>0</v>
      </c>
      <c r="O8656">
        <v>0</v>
      </c>
      <c r="P8656">
        <v>0</v>
      </c>
      <c r="Q8656">
        <v>0</v>
      </c>
      <c r="R8656">
        <v>0</v>
      </c>
      <c r="S8656">
        <v>0</v>
      </c>
      <c r="T8656">
        <v>0</v>
      </c>
      <c r="U8656">
        <v>0</v>
      </c>
      <c r="V8656">
        <v>0</v>
      </c>
      <c r="W8656">
        <v>0</v>
      </c>
      <c r="X8656">
        <v>0</v>
      </c>
      <c r="Y8656">
        <v>0</v>
      </c>
      <c r="Z8656">
        <v>0</v>
      </c>
      <c r="AA8656">
        <v>0</v>
      </c>
      <c r="AB8656">
        <v>0</v>
      </c>
      <c r="AC8656">
        <v>0</v>
      </c>
    </row>
    <row r="8657" spans="1:29">
      <c r="A8657" t="s">
        <v>17667</v>
      </c>
      <c r="B8657" t="s">
        <v>19</v>
      </c>
      <c r="C8657">
        <v>0</v>
      </c>
      <c r="D8657">
        <v>0</v>
      </c>
      <c r="E8657">
        <v>0</v>
      </c>
      <c r="F8657">
        <v>0</v>
      </c>
      <c r="G8657">
        <v>0</v>
      </c>
      <c r="H8657">
        <v>0</v>
      </c>
      <c r="I8657">
        <v>0</v>
      </c>
      <c r="J8657">
        <v>0</v>
      </c>
      <c r="K8657">
        <v>0</v>
      </c>
      <c r="L8657">
        <v>0</v>
      </c>
      <c r="M8657">
        <v>0</v>
      </c>
      <c r="N8657">
        <v>0</v>
      </c>
      <c r="O8657">
        <v>0</v>
      </c>
      <c r="P8657">
        <v>0</v>
      </c>
      <c r="Q8657">
        <v>0</v>
      </c>
      <c r="R8657">
        <v>0</v>
      </c>
      <c r="S8657">
        <v>0</v>
      </c>
      <c r="T8657">
        <v>0</v>
      </c>
      <c r="U8657">
        <v>0</v>
      </c>
      <c r="V8657">
        <v>0</v>
      </c>
      <c r="W8657">
        <v>0</v>
      </c>
      <c r="X8657">
        <v>0</v>
      </c>
      <c r="Y8657">
        <v>0</v>
      </c>
      <c r="Z8657">
        <v>0</v>
      </c>
      <c r="AA8657">
        <v>0</v>
      </c>
      <c r="AB8657">
        <v>0</v>
      </c>
      <c r="AC8657">
        <v>0</v>
      </c>
    </row>
    <row r="8658" spans="1:29">
      <c r="A8658" t="s">
        <v>17668</v>
      </c>
      <c r="B8658" t="s">
        <v>19</v>
      </c>
      <c r="C8658">
        <v>0</v>
      </c>
      <c r="D8658">
        <v>0</v>
      </c>
      <c r="E8658">
        <v>0</v>
      </c>
      <c r="F8658">
        <v>0</v>
      </c>
      <c r="G8658">
        <v>0</v>
      </c>
      <c r="H8658">
        <v>0</v>
      </c>
      <c r="I8658">
        <v>0</v>
      </c>
      <c r="J8658">
        <v>0</v>
      </c>
      <c r="K8658">
        <v>0</v>
      </c>
      <c r="L8658">
        <v>0</v>
      </c>
      <c r="M8658">
        <v>0</v>
      </c>
      <c r="N8658">
        <v>0</v>
      </c>
      <c r="O8658">
        <v>0</v>
      </c>
      <c r="P8658">
        <v>0</v>
      </c>
      <c r="Q8658">
        <v>0</v>
      </c>
      <c r="R8658">
        <v>0</v>
      </c>
      <c r="S8658">
        <v>0</v>
      </c>
      <c r="T8658">
        <v>0</v>
      </c>
      <c r="U8658">
        <v>0</v>
      </c>
      <c r="V8658">
        <v>0</v>
      </c>
      <c r="W8658">
        <v>0</v>
      </c>
      <c r="X8658">
        <v>0</v>
      </c>
      <c r="Y8658">
        <v>0</v>
      </c>
      <c r="Z8658">
        <v>0</v>
      </c>
      <c r="AA8658">
        <v>0</v>
      </c>
      <c r="AB8658">
        <v>0</v>
      </c>
      <c r="AC8658">
        <v>0</v>
      </c>
    </row>
    <row r="8659" spans="1:29">
      <c r="A8659" t="s">
        <v>17669</v>
      </c>
      <c r="B8659" t="s">
        <v>19</v>
      </c>
      <c r="C8659">
        <v>0</v>
      </c>
      <c r="D8659">
        <v>0</v>
      </c>
      <c r="E8659">
        <v>0</v>
      </c>
      <c r="F8659">
        <v>0</v>
      </c>
      <c r="G8659">
        <v>0</v>
      </c>
      <c r="H8659">
        <v>0</v>
      </c>
      <c r="I8659">
        <v>0</v>
      </c>
      <c r="J8659">
        <v>0</v>
      </c>
      <c r="K8659">
        <v>0</v>
      </c>
      <c r="L8659">
        <v>0</v>
      </c>
      <c r="M8659">
        <v>0</v>
      </c>
      <c r="N8659">
        <v>0</v>
      </c>
      <c r="O8659">
        <v>0</v>
      </c>
      <c r="P8659">
        <v>0</v>
      </c>
      <c r="Q8659">
        <v>0</v>
      </c>
      <c r="R8659">
        <v>0</v>
      </c>
      <c r="S8659">
        <v>0</v>
      </c>
      <c r="T8659">
        <v>0</v>
      </c>
      <c r="U8659">
        <v>0</v>
      </c>
      <c r="V8659">
        <v>0</v>
      </c>
      <c r="W8659">
        <v>0</v>
      </c>
      <c r="X8659">
        <v>0</v>
      </c>
      <c r="Y8659">
        <v>0</v>
      </c>
      <c r="Z8659">
        <v>0</v>
      </c>
      <c r="AA8659">
        <v>0</v>
      </c>
      <c r="AB8659">
        <v>0</v>
      </c>
      <c r="AC8659">
        <v>0</v>
      </c>
    </row>
    <row r="8660" spans="1:29">
      <c r="A8660" t="s">
        <v>17670</v>
      </c>
      <c r="B8660" t="s">
        <v>19</v>
      </c>
      <c r="C8660">
        <v>0</v>
      </c>
      <c r="D8660">
        <v>0</v>
      </c>
      <c r="E8660">
        <v>0</v>
      </c>
      <c r="F8660">
        <v>0</v>
      </c>
      <c r="G8660">
        <v>0</v>
      </c>
      <c r="H8660">
        <v>0</v>
      </c>
      <c r="I8660">
        <v>0</v>
      </c>
      <c r="J8660">
        <v>0</v>
      </c>
      <c r="K8660">
        <v>0</v>
      </c>
      <c r="L8660">
        <v>0</v>
      </c>
      <c r="M8660">
        <v>0</v>
      </c>
      <c r="N8660">
        <v>0</v>
      </c>
      <c r="O8660">
        <v>0</v>
      </c>
      <c r="P8660">
        <v>0</v>
      </c>
      <c r="Q8660">
        <v>0</v>
      </c>
      <c r="R8660">
        <v>0</v>
      </c>
      <c r="S8660">
        <v>0</v>
      </c>
      <c r="T8660">
        <v>0</v>
      </c>
      <c r="U8660">
        <v>0</v>
      </c>
      <c r="V8660">
        <v>0</v>
      </c>
      <c r="W8660">
        <v>0</v>
      </c>
      <c r="X8660">
        <v>0</v>
      </c>
      <c r="Y8660">
        <v>0</v>
      </c>
      <c r="Z8660">
        <v>0</v>
      </c>
      <c r="AA8660">
        <v>0</v>
      </c>
      <c r="AB8660">
        <v>0</v>
      </c>
      <c r="AC8660">
        <v>0</v>
      </c>
    </row>
    <row r="8661" spans="1:29">
      <c r="A8661" t="s">
        <v>17671</v>
      </c>
      <c r="B8661" t="s">
        <v>19</v>
      </c>
      <c r="C8661">
        <v>0</v>
      </c>
      <c r="D8661">
        <v>0</v>
      </c>
      <c r="E8661">
        <v>0</v>
      </c>
      <c r="F8661">
        <v>0</v>
      </c>
      <c r="G8661">
        <v>0</v>
      </c>
      <c r="H8661">
        <v>0</v>
      </c>
      <c r="I8661">
        <v>0</v>
      </c>
      <c r="J8661">
        <v>0</v>
      </c>
      <c r="K8661">
        <v>0</v>
      </c>
      <c r="L8661">
        <v>0</v>
      </c>
      <c r="M8661">
        <v>0</v>
      </c>
      <c r="N8661">
        <v>0</v>
      </c>
      <c r="O8661">
        <v>0</v>
      </c>
      <c r="P8661">
        <v>0</v>
      </c>
      <c r="Q8661">
        <v>0</v>
      </c>
      <c r="R8661">
        <v>0</v>
      </c>
      <c r="S8661">
        <v>0</v>
      </c>
      <c r="T8661">
        <v>0</v>
      </c>
      <c r="U8661">
        <v>0</v>
      </c>
      <c r="V8661">
        <v>0</v>
      </c>
      <c r="W8661">
        <v>0</v>
      </c>
      <c r="X8661">
        <v>0</v>
      </c>
      <c r="Y8661">
        <v>0</v>
      </c>
      <c r="Z8661">
        <v>0</v>
      </c>
      <c r="AA8661">
        <v>0</v>
      </c>
      <c r="AB8661">
        <v>0</v>
      </c>
      <c r="AC8661">
        <v>0</v>
      </c>
    </row>
    <row r="8662" spans="1:29">
      <c r="A8662" t="s">
        <v>17672</v>
      </c>
      <c r="B8662" t="s">
        <v>19</v>
      </c>
      <c r="C8662">
        <v>0</v>
      </c>
      <c r="D8662">
        <v>0</v>
      </c>
      <c r="E8662">
        <v>0</v>
      </c>
      <c r="F8662">
        <v>0</v>
      </c>
      <c r="G8662">
        <v>0</v>
      </c>
      <c r="H8662">
        <v>0</v>
      </c>
      <c r="I8662">
        <v>0</v>
      </c>
      <c r="J8662">
        <v>0</v>
      </c>
      <c r="K8662">
        <v>0</v>
      </c>
      <c r="L8662">
        <v>0</v>
      </c>
      <c r="M8662">
        <v>0</v>
      </c>
      <c r="N8662">
        <v>0</v>
      </c>
      <c r="O8662">
        <v>0</v>
      </c>
      <c r="P8662">
        <v>0</v>
      </c>
      <c r="Q8662">
        <v>0</v>
      </c>
      <c r="R8662">
        <v>0</v>
      </c>
      <c r="S8662">
        <v>0</v>
      </c>
      <c r="T8662">
        <v>0</v>
      </c>
      <c r="U8662">
        <v>0</v>
      </c>
      <c r="V8662">
        <v>0</v>
      </c>
      <c r="W8662">
        <v>0</v>
      </c>
      <c r="X8662">
        <v>0</v>
      </c>
      <c r="Y8662">
        <v>0</v>
      </c>
      <c r="Z8662">
        <v>0</v>
      </c>
      <c r="AA8662">
        <v>0</v>
      </c>
      <c r="AB8662">
        <v>0</v>
      </c>
      <c r="AC8662">
        <v>0</v>
      </c>
    </row>
    <row r="8663" spans="1:29">
      <c r="A8663" t="s">
        <v>17673</v>
      </c>
      <c r="B8663" t="s">
        <v>19</v>
      </c>
      <c r="C8663">
        <v>0</v>
      </c>
      <c r="D8663">
        <v>0</v>
      </c>
      <c r="E8663">
        <v>0</v>
      </c>
      <c r="F8663">
        <v>0</v>
      </c>
      <c r="G8663">
        <v>0</v>
      </c>
      <c r="H8663">
        <v>0</v>
      </c>
      <c r="I8663">
        <v>0</v>
      </c>
      <c r="J8663">
        <v>0</v>
      </c>
      <c r="K8663">
        <v>0</v>
      </c>
      <c r="L8663">
        <v>0</v>
      </c>
      <c r="M8663">
        <v>0</v>
      </c>
      <c r="N8663">
        <v>0</v>
      </c>
      <c r="O8663">
        <v>0</v>
      </c>
      <c r="P8663">
        <v>0</v>
      </c>
      <c r="Q8663">
        <v>0</v>
      </c>
      <c r="R8663">
        <v>0</v>
      </c>
      <c r="S8663">
        <v>0</v>
      </c>
      <c r="T8663">
        <v>0</v>
      </c>
      <c r="U8663">
        <v>0</v>
      </c>
      <c r="V8663">
        <v>0</v>
      </c>
      <c r="W8663">
        <v>0</v>
      </c>
      <c r="X8663">
        <v>0</v>
      </c>
      <c r="Y8663">
        <v>0</v>
      </c>
      <c r="Z8663">
        <v>0</v>
      </c>
      <c r="AA8663">
        <v>0</v>
      </c>
      <c r="AB8663">
        <v>0</v>
      </c>
      <c r="AC8663">
        <v>0</v>
      </c>
    </row>
    <row r="8664" spans="1:29">
      <c r="A8664" t="s">
        <v>17674</v>
      </c>
      <c r="B8664" t="s">
        <v>19</v>
      </c>
      <c r="C8664">
        <v>0</v>
      </c>
      <c r="D8664">
        <v>0</v>
      </c>
      <c r="E8664">
        <v>0</v>
      </c>
      <c r="F8664">
        <v>0</v>
      </c>
      <c r="G8664">
        <v>0</v>
      </c>
      <c r="H8664">
        <v>0</v>
      </c>
      <c r="I8664">
        <v>0</v>
      </c>
      <c r="J8664">
        <v>0</v>
      </c>
      <c r="K8664">
        <v>0</v>
      </c>
      <c r="L8664">
        <v>0</v>
      </c>
      <c r="M8664">
        <v>0</v>
      </c>
      <c r="N8664">
        <v>0</v>
      </c>
      <c r="O8664">
        <v>0</v>
      </c>
      <c r="P8664">
        <v>0</v>
      </c>
      <c r="Q8664">
        <v>0</v>
      </c>
      <c r="R8664">
        <v>0</v>
      </c>
      <c r="S8664">
        <v>0</v>
      </c>
      <c r="T8664">
        <v>0</v>
      </c>
      <c r="U8664">
        <v>0</v>
      </c>
      <c r="V8664">
        <v>0</v>
      </c>
      <c r="W8664">
        <v>0</v>
      </c>
      <c r="X8664">
        <v>0</v>
      </c>
      <c r="Y8664">
        <v>0</v>
      </c>
      <c r="Z8664">
        <v>0</v>
      </c>
      <c r="AA8664">
        <v>0</v>
      </c>
      <c r="AB8664">
        <v>0</v>
      </c>
      <c r="AC8664">
        <v>0</v>
      </c>
    </row>
    <row r="8665" spans="1:29">
      <c r="A8665" t="s">
        <v>17675</v>
      </c>
      <c r="B8665" t="s">
        <v>19</v>
      </c>
      <c r="C8665">
        <v>0</v>
      </c>
      <c r="D8665">
        <v>0</v>
      </c>
      <c r="E8665">
        <v>0</v>
      </c>
      <c r="F8665">
        <v>0</v>
      </c>
      <c r="G8665">
        <v>0</v>
      </c>
      <c r="H8665">
        <v>0</v>
      </c>
      <c r="I8665">
        <v>0</v>
      </c>
      <c r="J8665">
        <v>0</v>
      </c>
      <c r="K8665">
        <v>0</v>
      </c>
      <c r="L8665">
        <v>0</v>
      </c>
      <c r="M8665">
        <v>0</v>
      </c>
      <c r="N8665">
        <v>0</v>
      </c>
      <c r="O8665">
        <v>0</v>
      </c>
      <c r="P8665">
        <v>0</v>
      </c>
      <c r="Q8665">
        <v>0</v>
      </c>
      <c r="R8665">
        <v>0</v>
      </c>
      <c r="S8665">
        <v>0</v>
      </c>
      <c r="T8665">
        <v>0</v>
      </c>
      <c r="U8665">
        <v>0</v>
      </c>
      <c r="V8665">
        <v>0</v>
      </c>
      <c r="W8665">
        <v>0</v>
      </c>
      <c r="X8665">
        <v>0</v>
      </c>
      <c r="Y8665">
        <v>0</v>
      </c>
      <c r="Z8665">
        <v>0</v>
      </c>
      <c r="AA8665">
        <v>0</v>
      </c>
      <c r="AB8665">
        <v>0</v>
      </c>
      <c r="AC8665">
        <v>0</v>
      </c>
    </row>
    <row r="8666" spans="1:29">
      <c r="A8666" t="s">
        <v>17676</v>
      </c>
      <c r="B8666" t="s">
        <v>19</v>
      </c>
      <c r="C8666">
        <v>0</v>
      </c>
      <c r="D8666">
        <v>0</v>
      </c>
      <c r="E8666">
        <v>0</v>
      </c>
      <c r="F8666">
        <v>0</v>
      </c>
      <c r="G8666">
        <v>0</v>
      </c>
      <c r="H8666">
        <v>0</v>
      </c>
      <c r="I8666">
        <v>0</v>
      </c>
      <c r="J8666">
        <v>0</v>
      </c>
      <c r="K8666">
        <v>0</v>
      </c>
      <c r="L8666">
        <v>0</v>
      </c>
      <c r="M8666">
        <v>0</v>
      </c>
      <c r="N8666">
        <v>0</v>
      </c>
      <c r="O8666">
        <v>0</v>
      </c>
      <c r="P8666">
        <v>0</v>
      </c>
      <c r="Q8666">
        <v>0</v>
      </c>
      <c r="R8666">
        <v>0</v>
      </c>
      <c r="S8666">
        <v>0</v>
      </c>
      <c r="T8666">
        <v>0</v>
      </c>
      <c r="U8666">
        <v>0</v>
      </c>
      <c r="V8666">
        <v>0</v>
      </c>
      <c r="W8666">
        <v>0</v>
      </c>
      <c r="X8666">
        <v>0</v>
      </c>
      <c r="Y8666">
        <v>0</v>
      </c>
      <c r="Z8666">
        <v>0</v>
      </c>
      <c r="AA8666">
        <v>0</v>
      </c>
      <c r="AB8666">
        <v>0</v>
      </c>
      <c r="AC8666">
        <v>0</v>
      </c>
    </row>
    <row r="8667" spans="1:29">
      <c r="A8667" t="s">
        <v>17677</v>
      </c>
      <c r="B8667" t="s">
        <v>19</v>
      </c>
      <c r="C8667">
        <v>0</v>
      </c>
      <c r="D8667">
        <v>0</v>
      </c>
      <c r="E8667">
        <v>0</v>
      </c>
      <c r="F8667">
        <v>0</v>
      </c>
      <c r="G8667">
        <v>0</v>
      </c>
      <c r="H8667">
        <v>0</v>
      </c>
      <c r="I8667">
        <v>0</v>
      </c>
      <c r="J8667">
        <v>0</v>
      </c>
      <c r="K8667">
        <v>0</v>
      </c>
      <c r="L8667">
        <v>0</v>
      </c>
      <c r="M8667">
        <v>0</v>
      </c>
      <c r="N8667">
        <v>0</v>
      </c>
      <c r="O8667">
        <v>0</v>
      </c>
      <c r="P8667">
        <v>0</v>
      </c>
      <c r="Q8667">
        <v>0</v>
      </c>
      <c r="R8667">
        <v>0</v>
      </c>
      <c r="S8667">
        <v>0</v>
      </c>
      <c r="T8667">
        <v>0</v>
      </c>
      <c r="U8667">
        <v>0</v>
      </c>
      <c r="V8667">
        <v>0</v>
      </c>
      <c r="W8667">
        <v>0</v>
      </c>
      <c r="X8667">
        <v>0</v>
      </c>
      <c r="Y8667">
        <v>0</v>
      </c>
      <c r="Z8667">
        <v>0</v>
      </c>
      <c r="AA8667">
        <v>0</v>
      </c>
      <c r="AB8667">
        <v>0</v>
      </c>
      <c r="AC8667">
        <v>0</v>
      </c>
    </row>
    <row r="8668" spans="1:29">
      <c r="A8668" t="s">
        <v>17678</v>
      </c>
      <c r="B8668" t="s">
        <v>19</v>
      </c>
      <c r="C8668">
        <v>0</v>
      </c>
      <c r="D8668">
        <v>0</v>
      </c>
      <c r="E8668">
        <v>0</v>
      </c>
      <c r="F8668">
        <v>0</v>
      </c>
      <c r="G8668">
        <v>0</v>
      </c>
      <c r="H8668">
        <v>0</v>
      </c>
      <c r="I8668">
        <v>0</v>
      </c>
      <c r="J8668">
        <v>0</v>
      </c>
      <c r="K8668">
        <v>0</v>
      </c>
      <c r="L8668">
        <v>0</v>
      </c>
      <c r="M8668">
        <v>0</v>
      </c>
      <c r="N8668">
        <v>0</v>
      </c>
      <c r="O8668">
        <v>0</v>
      </c>
      <c r="P8668">
        <v>0</v>
      </c>
      <c r="Q8668">
        <v>0</v>
      </c>
      <c r="R8668">
        <v>0</v>
      </c>
      <c r="S8668">
        <v>0</v>
      </c>
      <c r="T8668">
        <v>0</v>
      </c>
      <c r="U8668">
        <v>0</v>
      </c>
      <c r="V8668">
        <v>0</v>
      </c>
      <c r="W8668">
        <v>0</v>
      </c>
      <c r="X8668">
        <v>0</v>
      </c>
      <c r="Y8668">
        <v>0</v>
      </c>
      <c r="Z8668">
        <v>0</v>
      </c>
      <c r="AA8668">
        <v>0</v>
      </c>
      <c r="AB8668">
        <v>0</v>
      </c>
      <c r="AC8668">
        <v>0</v>
      </c>
    </row>
    <row r="8669" spans="1:29">
      <c r="A8669" t="s">
        <v>17679</v>
      </c>
      <c r="B8669" t="s">
        <v>19</v>
      </c>
      <c r="C8669">
        <v>0</v>
      </c>
      <c r="D8669">
        <v>0</v>
      </c>
      <c r="E8669">
        <v>0</v>
      </c>
      <c r="F8669">
        <v>0</v>
      </c>
      <c r="G8669">
        <v>0</v>
      </c>
      <c r="H8669">
        <v>0</v>
      </c>
      <c r="I8669">
        <v>0</v>
      </c>
      <c r="J8669">
        <v>0</v>
      </c>
      <c r="K8669">
        <v>0</v>
      </c>
      <c r="L8669">
        <v>0</v>
      </c>
      <c r="M8669">
        <v>0</v>
      </c>
      <c r="N8669">
        <v>0</v>
      </c>
      <c r="O8669">
        <v>0</v>
      </c>
      <c r="P8669">
        <v>0</v>
      </c>
      <c r="Q8669">
        <v>0</v>
      </c>
      <c r="R8669">
        <v>0</v>
      </c>
      <c r="S8669">
        <v>0</v>
      </c>
      <c r="T8669">
        <v>0</v>
      </c>
      <c r="U8669">
        <v>0</v>
      </c>
      <c r="V8669">
        <v>0</v>
      </c>
      <c r="W8669">
        <v>0</v>
      </c>
      <c r="X8669">
        <v>0</v>
      </c>
      <c r="Y8669">
        <v>0</v>
      </c>
      <c r="Z8669">
        <v>0</v>
      </c>
      <c r="AA8669">
        <v>0</v>
      </c>
      <c r="AB8669">
        <v>0</v>
      </c>
      <c r="AC8669">
        <v>0</v>
      </c>
    </row>
    <row r="8670" spans="1:29">
      <c r="A8670" t="s">
        <v>17680</v>
      </c>
      <c r="B8670" t="s">
        <v>19</v>
      </c>
      <c r="C8670">
        <v>0</v>
      </c>
      <c r="D8670">
        <v>0</v>
      </c>
      <c r="E8670">
        <v>0</v>
      </c>
      <c r="F8670">
        <v>0</v>
      </c>
      <c r="G8670">
        <v>0</v>
      </c>
      <c r="H8670">
        <v>0</v>
      </c>
      <c r="I8670">
        <v>0</v>
      </c>
      <c r="J8670">
        <v>0</v>
      </c>
      <c r="K8670">
        <v>0</v>
      </c>
      <c r="L8670">
        <v>0</v>
      </c>
      <c r="M8670">
        <v>0</v>
      </c>
      <c r="N8670">
        <v>0</v>
      </c>
      <c r="O8670">
        <v>0</v>
      </c>
      <c r="P8670">
        <v>0</v>
      </c>
      <c r="Q8670">
        <v>0</v>
      </c>
      <c r="R8670">
        <v>0</v>
      </c>
      <c r="S8670">
        <v>0</v>
      </c>
      <c r="T8670">
        <v>0</v>
      </c>
      <c r="U8670">
        <v>0</v>
      </c>
      <c r="V8670">
        <v>0</v>
      </c>
      <c r="W8670">
        <v>0</v>
      </c>
      <c r="X8670">
        <v>0</v>
      </c>
      <c r="Y8670">
        <v>0</v>
      </c>
      <c r="Z8670">
        <v>0</v>
      </c>
      <c r="AA8670">
        <v>0</v>
      </c>
      <c r="AB8670">
        <v>0</v>
      </c>
      <c r="AC8670">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sheetPr>
  <dimension ref="A1:F5763"/>
  <sheetViews>
    <sheetView workbookViewId="0"/>
  </sheetViews>
  <sheetFormatPr defaultRowHeight="15"/>
  <cols>
    <col min="1" max="1" width="89.7109375" customWidth="1"/>
    <col min="2" max="2" width="47.140625" customWidth="1"/>
    <col min="3" max="3" width="13.7109375" customWidth="1"/>
    <col min="4" max="4" width="14.7109375" customWidth="1"/>
    <col min="5" max="5" width="30.5703125" customWidth="1"/>
    <col min="6" max="6" width="36.7109375" customWidth="1"/>
  </cols>
  <sheetData>
    <row r="1" spans="1:6">
      <c r="A1" t="s">
        <v>18</v>
      </c>
    </row>
    <row r="2" spans="1:6">
      <c r="A2" t="s">
        <v>20</v>
      </c>
      <c r="B2" t="s">
        <v>1</v>
      </c>
      <c r="C2" t="s">
        <v>1701</v>
      </c>
      <c r="D2" t="s">
        <v>1702</v>
      </c>
      <c r="E2" t="s">
        <v>1703</v>
      </c>
      <c r="F2" t="s">
        <v>1742</v>
      </c>
    </row>
    <row r="3" spans="1:6">
      <c r="A3" t="s">
        <v>21</v>
      </c>
      <c r="B3" t="s">
        <v>1</v>
      </c>
      <c r="C3" t="s">
        <v>1701</v>
      </c>
      <c r="D3" t="s">
        <v>1702</v>
      </c>
      <c r="E3" t="s">
        <v>1703</v>
      </c>
      <c r="F3" t="s">
        <v>1743</v>
      </c>
    </row>
    <row r="4" spans="1:6">
      <c r="A4" t="s">
        <v>22</v>
      </c>
      <c r="B4" t="s">
        <v>1</v>
      </c>
      <c r="C4" t="s">
        <v>1701</v>
      </c>
      <c r="D4" t="s">
        <v>1702</v>
      </c>
      <c r="E4" t="s">
        <v>1703</v>
      </c>
      <c r="F4" t="s">
        <v>1744</v>
      </c>
    </row>
    <row r="5" spans="1:6">
      <c r="A5" t="s">
        <v>23</v>
      </c>
      <c r="B5" t="s">
        <v>1</v>
      </c>
      <c r="C5" t="s">
        <v>1701</v>
      </c>
      <c r="D5" t="s">
        <v>1702</v>
      </c>
      <c r="E5" t="s">
        <v>1703</v>
      </c>
      <c r="F5" t="s">
        <v>1745</v>
      </c>
    </row>
    <row r="6" spans="1:6">
      <c r="A6" t="s">
        <v>24</v>
      </c>
      <c r="B6" t="s">
        <v>1</v>
      </c>
      <c r="C6" t="s">
        <v>1701</v>
      </c>
      <c r="D6" t="s">
        <v>1702</v>
      </c>
      <c r="E6" t="s">
        <v>1703</v>
      </c>
      <c r="F6" t="s">
        <v>1746</v>
      </c>
    </row>
    <row r="7" spans="1:6">
      <c r="A7" t="s">
        <v>25</v>
      </c>
      <c r="B7" t="s">
        <v>1</v>
      </c>
      <c r="C7" t="s">
        <v>1701</v>
      </c>
      <c r="D7" t="s">
        <v>1702</v>
      </c>
      <c r="E7" t="s">
        <v>1703</v>
      </c>
      <c r="F7" t="s">
        <v>1747</v>
      </c>
    </row>
    <row r="8" spans="1:6">
      <c r="A8" t="s">
        <v>26</v>
      </c>
      <c r="B8" t="s">
        <v>1</v>
      </c>
      <c r="C8" t="s">
        <v>1701</v>
      </c>
      <c r="D8" t="s">
        <v>1702</v>
      </c>
      <c r="E8" t="s">
        <v>1703</v>
      </c>
      <c r="F8" t="s">
        <v>1748</v>
      </c>
    </row>
    <row r="9" spans="1:6">
      <c r="A9" t="s">
        <v>27</v>
      </c>
      <c r="B9" t="s">
        <v>1</v>
      </c>
      <c r="C9" t="s">
        <v>1701</v>
      </c>
      <c r="D9" t="s">
        <v>1702</v>
      </c>
      <c r="E9" t="s">
        <v>1703</v>
      </c>
      <c r="F9" t="s">
        <v>1749</v>
      </c>
    </row>
    <row r="10" spans="1:6">
      <c r="A10" t="s">
        <v>28</v>
      </c>
      <c r="B10" t="s">
        <v>1</v>
      </c>
      <c r="C10" t="s">
        <v>1701</v>
      </c>
      <c r="D10" t="s">
        <v>1702</v>
      </c>
      <c r="E10" t="s">
        <v>1703</v>
      </c>
      <c r="F10" t="s">
        <v>1750</v>
      </c>
    </row>
    <row r="11" spans="1:6">
      <c r="A11" t="s">
        <v>29</v>
      </c>
      <c r="B11" t="s">
        <v>1</v>
      </c>
      <c r="C11" t="s">
        <v>1701</v>
      </c>
      <c r="D11" t="s">
        <v>1702</v>
      </c>
      <c r="E11" t="s">
        <v>1703</v>
      </c>
      <c r="F11" t="s">
        <v>1751</v>
      </c>
    </row>
    <row r="12" spans="1:6">
      <c r="A12" t="s">
        <v>30</v>
      </c>
      <c r="B12" t="s">
        <v>1</v>
      </c>
      <c r="C12" t="s">
        <v>1701</v>
      </c>
      <c r="D12" t="s">
        <v>1702</v>
      </c>
      <c r="E12" t="s">
        <v>1704</v>
      </c>
      <c r="F12" t="s">
        <v>1742</v>
      </c>
    </row>
    <row r="13" spans="1:6">
      <c r="A13" t="s">
        <v>31</v>
      </c>
      <c r="B13" t="s">
        <v>1</v>
      </c>
      <c r="C13" t="s">
        <v>1701</v>
      </c>
      <c r="D13" t="s">
        <v>1702</v>
      </c>
      <c r="E13" t="s">
        <v>1704</v>
      </c>
      <c r="F13" t="s">
        <v>1743</v>
      </c>
    </row>
    <row r="14" spans="1:6">
      <c r="A14" t="s">
        <v>32</v>
      </c>
      <c r="B14" t="s">
        <v>1</v>
      </c>
      <c r="C14" t="s">
        <v>1701</v>
      </c>
      <c r="D14" t="s">
        <v>1702</v>
      </c>
      <c r="E14" t="s">
        <v>1704</v>
      </c>
      <c r="F14" t="s">
        <v>1744</v>
      </c>
    </row>
    <row r="15" spans="1:6">
      <c r="A15" t="s">
        <v>33</v>
      </c>
      <c r="B15" t="s">
        <v>1</v>
      </c>
      <c r="C15" t="s">
        <v>1701</v>
      </c>
      <c r="D15" t="s">
        <v>1702</v>
      </c>
      <c r="E15" t="s">
        <v>1704</v>
      </c>
      <c r="F15" t="s">
        <v>1745</v>
      </c>
    </row>
    <row r="16" spans="1:6">
      <c r="A16" t="s">
        <v>34</v>
      </c>
      <c r="B16" t="s">
        <v>1</v>
      </c>
      <c r="C16" t="s">
        <v>1701</v>
      </c>
      <c r="D16" t="s">
        <v>1702</v>
      </c>
      <c r="E16" t="s">
        <v>1704</v>
      </c>
      <c r="F16" t="s">
        <v>1746</v>
      </c>
    </row>
    <row r="17" spans="1:6">
      <c r="A17" t="s">
        <v>35</v>
      </c>
      <c r="B17" t="s">
        <v>1</v>
      </c>
      <c r="C17" t="s">
        <v>1701</v>
      </c>
      <c r="D17" t="s">
        <v>1702</v>
      </c>
      <c r="E17" t="s">
        <v>1704</v>
      </c>
      <c r="F17" t="s">
        <v>1747</v>
      </c>
    </row>
    <row r="18" spans="1:6">
      <c r="A18" t="s">
        <v>36</v>
      </c>
      <c r="B18" t="s">
        <v>1</v>
      </c>
      <c r="C18" t="s">
        <v>1701</v>
      </c>
      <c r="D18" t="s">
        <v>1702</v>
      </c>
      <c r="E18" t="s">
        <v>1704</v>
      </c>
      <c r="F18" t="s">
        <v>1748</v>
      </c>
    </row>
    <row r="19" spans="1:6">
      <c r="A19" t="s">
        <v>37</v>
      </c>
      <c r="B19" t="s">
        <v>1</v>
      </c>
      <c r="C19" t="s">
        <v>1701</v>
      </c>
      <c r="D19" t="s">
        <v>1702</v>
      </c>
      <c r="E19" t="s">
        <v>1704</v>
      </c>
      <c r="F19" t="s">
        <v>1749</v>
      </c>
    </row>
    <row r="20" spans="1:6">
      <c r="A20" t="s">
        <v>38</v>
      </c>
      <c r="B20" t="s">
        <v>1</v>
      </c>
      <c r="C20" t="s">
        <v>1701</v>
      </c>
      <c r="D20" t="s">
        <v>1702</v>
      </c>
      <c r="E20" t="s">
        <v>1704</v>
      </c>
      <c r="F20" t="s">
        <v>1750</v>
      </c>
    </row>
    <row r="21" spans="1:6">
      <c r="A21" t="s">
        <v>39</v>
      </c>
      <c r="B21" t="s">
        <v>1</v>
      </c>
      <c r="C21" t="s">
        <v>1701</v>
      </c>
      <c r="D21" t="s">
        <v>1702</v>
      </c>
      <c r="E21" t="s">
        <v>1704</v>
      </c>
      <c r="F21" t="s">
        <v>1751</v>
      </c>
    </row>
    <row r="22" spans="1:6">
      <c r="A22" t="s">
        <v>40</v>
      </c>
      <c r="B22" t="s">
        <v>1</v>
      </c>
      <c r="C22" t="s">
        <v>1701</v>
      </c>
      <c r="D22" t="s">
        <v>1705</v>
      </c>
      <c r="E22" t="s">
        <v>1703</v>
      </c>
      <c r="F22" t="s">
        <v>1742</v>
      </c>
    </row>
    <row r="23" spans="1:6">
      <c r="A23" t="s">
        <v>41</v>
      </c>
      <c r="B23" t="s">
        <v>1</v>
      </c>
      <c r="C23" t="s">
        <v>1701</v>
      </c>
      <c r="D23" t="s">
        <v>1705</v>
      </c>
      <c r="E23" t="s">
        <v>1703</v>
      </c>
      <c r="F23" t="s">
        <v>1743</v>
      </c>
    </row>
    <row r="24" spans="1:6">
      <c r="A24" t="s">
        <v>42</v>
      </c>
      <c r="B24" t="s">
        <v>1</v>
      </c>
      <c r="C24" t="s">
        <v>1701</v>
      </c>
      <c r="D24" t="s">
        <v>1705</v>
      </c>
      <c r="E24" t="s">
        <v>1703</v>
      </c>
      <c r="F24" t="s">
        <v>1744</v>
      </c>
    </row>
    <row r="25" spans="1:6">
      <c r="A25" t="s">
        <v>43</v>
      </c>
      <c r="B25" t="s">
        <v>1</v>
      </c>
      <c r="C25" t="s">
        <v>1701</v>
      </c>
      <c r="D25" t="s">
        <v>1705</v>
      </c>
      <c r="E25" t="s">
        <v>1703</v>
      </c>
      <c r="F25" t="s">
        <v>1745</v>
      </c>
    </row>
    <row r="26" spans="1:6">
      <c r="A26" t="s">
        <v>44</v>
      </c>
      <c r="B26" t="s">
        <v>1</v>
      </c>
      <c r="C26" t="s">
        <v>1701</v>
      </c>
      <c r="D26" t="s">
        <v>1705</v>
      </c>
      <c r="E26" t="s">
        <v>1703</v>
      </c>
      <c r="F26" t="s">
        <v>1746</v>
      </c>
    </row>
    <row r="27" spans="1:6">
      <c r="A27" t="s">
        <v>45</v>
      </c>
      <c r="B27" t="s">
        <v>1</v>
      </c>
      <c r="C27" t="s">
        <v>1701</v>
      </c>
      <c r="D27" t="s">
        <v>1705</v>
      </c>
      <c r="E27" t="s">
        <v>1703</v>
      </c>
      <c r="F27" t="s">
        <v>1747</v>
      </c>
    </row>
    <row r="28" spans="1:6">
      <c r="A28" t="s">
        <v>46</v>
      </c>
      <c r="B28" t="s">
        <v>1</v>
      </c>
      <c r="C28" t="s">
        <v>1701</v>
      </c>
      <c r="D28" t="s">
        <v>1705</v>
      </c>
      <c r="E28" t="s">
        <v>1703</v>
      </c>
      <c r="F28" t="s">
        <v>1748</v>
      </c>
    </row>
    <row r="29" spans="1:6">
      <c r="A29" t="s">
        <v>47</v>
      </c>
      <c r="B29" t="s">
        <v>1</v>
      </c>
      <c r="C29" t="s">
        <v>1701</v>
      </c>
      <c r="D29" t="s">
        <v>1705</v>
      </c>
      <c r="E29" t="s">
        <v>1703</v>
      </c>
      <c r="F29" t="s">
        <v>1749</v>
      </c>
    </row>
    <row r="30" spans="1:6">
      <c r="A30" t="s">
        <v>48</v>
      </c>
      <c r="B30" t="s">
        <v>1</v>
      </c>
      <c r="C30" t="s">
        <v>1701</v>
      </c>
      <c r="D30" t="s">
        <v>1705</v>
      </c>
      <c r="E30" t="s">
        <v>1703</v>
      </c>
      <c r="F30" t="s">
        <v>1750</v>
      </c>
    </row>
    <row r="31" spans="1:6">
      <c r="A31" t="s">
        <v>49</v>
      </c>
      <c r="B31" t="s">
        <v>1</v>
      </c>
      <c r="C31" t="s">
        <v>1701</v>
      </c>
      <c r="D31" t="s">
        <v>1705</v>
      </c>
      <c r="E31" t="s">
        <v>1703</v>
      </c>
      <c r="F31" t="s">
        <v>1751</v>
      </c>
    </row>
    <row r="32" spans="1:6">
      <c r="A32" t="s">
        <v>50</v>
      </c>
      <c r="B32" t="s">
        <v>1</v>
      </c>
      <c r="C32" t="s">
        <v>1701</v>
      </c>
      <c r="D32" t="s">
        <v>1705</v>
      </c>
      <c r="E32" t="s">
        <v>1704</v>
      </c>
      <c r="F32" t="s">
        <v>1742</v>
      </c>
    </row>
    <row r="33" spans="1:6">
      <c r="A33" t="s">
        <v>51</v>
      </c>
      <c r="B33" t="s">
        <v>1</v>
      </c>
      <c r="C33" t="s">
        <v>1701</v>
      </c>
      <c r="D33" t="s">
        <v>1705</v>
      </c>
      <c r="E33" t="s">
        <v>1704</v>
      </c>
      <c r="F33" t="s">
        <v>1743</v>
      </c>
    </row>
    <row r="34" spans="1:6">
      <c r="A34" t="s">
        <v>52</v>
      </c>
      <c r="B34" t="s">
        <v>1</v>
      </c>
      <c r="C34" t="s">
        <v>1701</v>
      </c>
      <c r="D34" t="s">
        <v>1705</v>
      </c>
      <c r="E34" t="s">
        <v>1704</v>
      </c>
      <c r="F34" t="s">
        <v>1744</v>
      </c>
    </row>
    <row r="35" spans="1:6">
      <c r="A35" t="s">
        <v>53</v>
      </c>
      <c r="B35" t="s">
        <v>1</v>
      </c>
      <c r="C35" t="s">
        <v>1701</v>
      </c>
      <c r="D35" t="s">
        <v>1705</v>
      </c>
      <c r="E35" t="s">
        <v>1704</v>
      </c>
      <c r="F35" t="s">
        <v>1745</v>
      </c>
    </row>
    <row r="36" spans="1:6">
      <c r="A36" t="s">
        <v>54</v>
      </c>
      <c r="B36" t="s">
        <v>1</v>
      </c>
      <c r="C36" t="s">
        <v>1701</v>
      </c>
      <c r="D36" t="s">
        <v>1705</v>
      </c>
      <c r="E36" t="s">
        <v>1704</v>
      </c>
      <c r="F36" t="s">
        <v>1746</v>
      </c>
    </row>
    <row r="37" spans="1:6">
      <c r="A37" t="s">
        <v>55</v>
      </c>
      <c r="B37" t="s">
        <v>1</v>
      </c>
      <c r="C37" t="s">
        <v>1701</v>
      </c>
      <c r="D37" t="s">
        <v>1705</v>
      </c>
      <c r="E37" t="s">
        <v>1704</v>
      </c>
      <c r="F37" t="s">
        <v>1747</v>
      </c>
    </row>
    <row r="38" spans="1:6">
      <c r="A38" t="s">
        <v>56</v>
      </c>
      <c r="B38" t="s">
        <v>1</v>
      </c>
      <c r="C38" t="s">
        <v>1701</v>
      </c>
      <c r="D38" t="s">
        <v>1705</v>
      </c>
      <c r="E38" t="s">
        <v>1704</v>
      </c>
      <c r="F38" t="s">
        <v>1748</v>
      </c>
    </row>
    <row r="39" spans="1:6">
      <c r="A39" t="s">
        <v>57</v>
      </c>
      <c r="B39" t="s">
        <v>1</v>
      </c>
      <c r="C39" t="s">
        <v>1701</v>
      </c>
      <c r="D39" t="s">
        <v>1705</v>
      </c>
      <c r="E39" t="s">
        <v>1704</v>
      </c>
      <c r="F39" t="s">
        <v>1749</v>
      </c>
    </row>
    <row r="40" spans="1:6">
      <c r="A40" t="s">
        <v>58</v>
      </c>
      <c r="B40" t="s">
        <v>1</v>
      </c>
      <c r="C40" t="s">
        <v>1701</v>
      </c>
      <c r="D40" t="s">
        <v>1705</v>
      </c>
      <c r="E40" t="s">
        <v>1704</v>
      </c>
      <c r="F40" t="s">
        <v>1750</v>
      </c>
    </row>
    <row r="41" spans="1:6">
      <c r="A41" t="s">
        <v>59</v>
      </c>
      <c r="B41" t="s">
        <v>1</v>
      </c>
      <c r="C41" t="s">
        <v>1701</v>
      </c>
      <c r="D41" t="s">
        <v>1705</v>
      </c>
      <c r="E41" t="s">
        <v>1704</v>
      </c>
      <c r="F41" t="s">
        <v>1751</v>
      </c>
    </row>
    <row r="42" spans="1:6">
      <c r="A42" t="s">
        <v>60</v>
      </c>
      <c r="B42" t="s">
        <v>1</v>
      </c>
      <c r="C42" t="s">
        <v>1701</v>
      </c>
      <c r="D42" t="s">
        <v>1706</v>
      </c>
      <c r="E42" t="s">
        <v>1703</v>
      </c>
      <c r="F42" t="s">
        <v>1742</v>
      </c>
    </row>
    <row r="43" spans="1:6">
      <c r="A43" t="s">
        <v>61</v>
      </c>
      <c r="B43" t="s">
        <v>1</v>
      </c>
      <c r="C43" t="s">
        <v>1701</v>
      </c>
      <c r="D43" t="s">
        <v>1706</v>
      </c>
      <c r="E43" t="s">
        <v>1703</v>
      </c>
      <c r="F43" t="s">
        <v>1743</v>
      </c>
    </row>
    <row r="44" spans="1:6">
      <c r="A44" t="s">
        <v>62</v>
      </c>
      <c r="B44" t="s">
        <v>1</v>
      </c>
      <c r="C44" t="s">
        <v>1701</v>
      </c>
      <c r="D44" t="s">
        <v>1706</v>
      </c>
      <c r="E44" t="s">
        <v>1703</v>
      </c>
      <c r="F44" t="s">
        <v>1744</v>
      </c>
    </row>
    <row r="45" spans="1:6">
      <c r="A45" t="s">
        <v>63</v>
      </c>
      <c r="B45" t="s">
        <v>1</v>
      </c>
      <c r="C45" t="s">
        <v>1701</v>
      </c>
      <c r="D45" t="s">
        <v>1706</v>
      </c>
      <c r="E45" t="s">
        <v>1703</v>
      </c>
      <c r="F45" t="s">
        <v>1745</v>
      </c>
    </row>
    <row r="46" spans="1:6">
      <c r="A46" t="s">
        <v>64</v>
      </c>
      <c r="B46" t="s">
        <v>1</v>
      </c>
      <c r="C46" t="s">
        <v>1701</v>
      </c>
      <c r="D46" t="s">
        <v>1706</v>
      </c>
      <c r="E46" t="s">
        <v>1703</v>
      </c>
      <c r="F46" t="s">
        <v>1746</v>
      </c>
    </row>
    <row r="47" spans="1:6">
      <c r="A47" t="s">
        <v>65</v>
      </c>
      <c r="B47" t="s">
        <v>1</v>
      </c>
      <c r="C47" t="s">
        <v>1701</v>
      </c>
      <c r="D47" t="s">
        <v>1706</v>
      </c>
      <c r="E47" t="s">
        <v>1703</v>
      </c>
      <c r="F47" t="s">
        <v>1747</v>
      </c>
    </row>
    <row r="48" spans="1:6">
      <c r="A48" t="s">
        <v>66</v>
      </c>
      <c r="B48" t="s">
        <v>1</v>
      </c>
      <c r="C48" t="s">
        <v>1701</v>
      </c>
      <c r="D48" t="s">
        <v>1706</v>
      </c>
      <c r="E48" t="s">
        <v>1703</v>
      </c>
      <c r="F48" t="s">
        <v>1748</v>
      </c>
    </row>
    <row r="49" spans="1:6">
      <c r="A49" t="s">
        <v>67</v>
      </c>
      <c r="B49" t="s">
        <v>1</v>
      </c>
      <c r="C49" t="s">
        <v>1701</v>
      </c>
      <c r="D49" t="s">
        <v>1706</v>
      </c>
      <c r="E49" t="s">
        <v>1703</v>
      </c>
      <c r="F49" t="s">
        <v>1749</v>
      </c>
    </row>
    <row r="50" spans="1:6">
      <c r="A50" t="s">
        <v>68</v>
      </c>
      <c r="B50" t="s">
        <v>1</v>
      </c>
      <c r="C50" t="s">
        <v>1701</v>
      </c>
      <c r="D50" t="s">
        <v>1706</v>
      </c>
      <c r="E50" t="s">
        <v>1703</v>
      </c>
      <c r="F50" t="s">
        <v>1750</v>
      </c>
    </row>
    <row r="51" spans="1:6">
      <c r="A51" t="s">
        <v>69</v>
      </c>
      <c r="B51" t="s">
        <v>1</v>
      </c>
      <c r="C51" t="s">
        <v>1701</v>
      </c>
      <c r="D51" t="s">
        <v>1706</v>
      </c>
      <c r="E51" t="s">
        <v>1703</v>
      </c>
      <c r="F51" t="s">
        <v>1751</v>
      </c>
    </row>
    <row r="52" spans="1:6">
      <c r="A52" t="s">
        <v>70</v>
      </c>
      <c r="B52" t="s">
        <v>1</v>
      </c>
      <c r="C52" t="s">
        <v>1701</v>
      </c>
      <c r="D52" t="s">
        <v>1706</v>
      </c>
      <c r="E52" t="s">
        <v>1704</v>
      </c>
      <c r="F52" t="s">
        <v>1742</v>
      </c>
    </row>
    <row r="53" spans="1:6">
      <c r="A53" t="s">
        <v>71</v>
      </c>
      <c r="B53" t="s">
        <v>1</v>
      </c>
      <c r="C53" t="s">
        <v>1701</v>
      </c>
      <c r="D53" t="s">
        <v>1706</v>
      </c>
      <c r="E53" t="s">
        <v>1704</v>
      </c>
      <c r="F53" t="s">
        <v>1743</v>
      </c>
    </row>
    <row r="54" spans="1:6">
      <c r="A54" t="s">
        <v>72</v>
      </c>
      <c r="B54" t="s">
        <v>1</v>
      </c>
      <c r="C54" t="s">
        <v>1701</v>
      </c>
      <c r="D54" t="s">
        <v>1706</v>
      </c>
      <c r="E54" t="s">
        <v>1704</v>
      </c>
      <c r="F54" t="s">
        <v>1744</v>
      </c>
    </row>
    <row r="55" spans="1:6">
      <c r="A55" t="s">
        <v>73</v>
      </c>
      <c r="B55" t="s">
        <v>1</v>
      </c>
      <c r="C55" t="s">
        <v>1701</v>
      </c>
      <c r="D55" t="s">
        <v>1706</v>
      </c>
      <c r="E55" t="s">
        <v>1704</v>
      </c>
      <c r="F55" t="s">
        <v>1745</v>
      </c>
    </row>
    <row r="56" spans="1:6">
      <c r="A56" t="s">
        <v>74</v>
      </c>
      <c r="B56" t="s">
        <v>1</v>
      </c>
      <c r="C56" t="s">
        <v>1701</v>
      </c>
      <c r="D56" t="s">
        <v>1706</v>
      </c>
      <c r="E56" t="s">
        <v>1704</v>
      </c>
      <c r="F56" t="s">
        <v>1746</v>
      </c>
    </row>
    <row r="57" spans="1:6">
      <c r="A57" t="s">
        <v>75</v>
      </c>
      <c r="B57" t="s">
        <v>1</v>
      </c>
      <c r="C57" t="s">
        <v>1701</v>
      </c>
      <c r="D57" t="s">
        <v>1706</v>
      </c>
      <c r="E57" t="s">
        <v>1704</v>
      </c>
      <c r="F57" t="s">
        <v>1747</v>
      </c>
    </row>
    <row r="58" spans="1:6">
      <c r="A58" t="s">
        <v>76</v>
      </c>
      <c r="B58" t="s">
        <v>1</v>
      </c>
      <c r="C58" t="s">
        <v>1701</v>
      </c>
      <c r="D58" t="s">
        <v>1706</v>
      </c>
      <c r="E58" t="s">
        <v>1704</v>
      </c>
      <c r="F58" t="s">
        <v>1748</v>
      </c>
    </row>
    <row r="59" spans="1:6">
      <c r="A59" t="s">
        <v>77</v>
      </c>
      <c r="B59" t="s">
        <v>1</v>
      </c>
      <c r="C59" t="s">
        <v>1701</v>
      </c>
      <c r="D59" t="s">
        <v>1706</v>
      </c>
      <c r="E59" t="s">
        <v>1704</v>
      </c>
      <c r="F59" t="s">
        <v>1749</v>
      </c>
    </row>
    <row r="60" spans="1:6">
      <c r="A60" t="s">
        <v>78</v>
      </c>
      <c r="B60" t="s">
        <v>1</v>
      </c>
      <c r="C60" t="s">
        <v>1701</v>
      </c>
      <c r="D60" t="s">
        <v>1706</v>
      </c>
      <c r="E60" t="s">
        <v>1704</v>
      </c>
      <c r="F60" t="s">
        <v>1750</v>
      </c>
    </row>
    <row r="61" spans="1:6">
      <c r="A61" t="s">
        <v>79</v>
      </c>
      <c r="B61" t="s">
        <v>1</v>
      </c>
      <c r="C61" t="s">
        <v>1701</v>
      </c>
      <c r="D61" t="s">
        <v>1706</v>
      </c>
      <c r="E61" t="s">
        <v>1704</v>
      </c>
      <c r="F61" t="s">
        <v>1751</v>
      </c>
    </row>
    <row r="62" spans="1:6">
      <c r="A62" t="s">
        <v>80</v>
      </c>
      <c r="B62" t="s">
        <v>1</v>
      </c>
      <c r="C62" t="s">
        <v>1701</v>
      </c>
      <c r="D62" t="s">
        <v>1707</v>
      </c>
      <c r="E62" t="s">
        <v>1703</v>
      </c>
      <c r="F62" t="s">
        <v>1742</v>
      </c>
    </row>
    <row r="63" spans="1:6">
      <c r="A63" t="s">
        <v>81</v>
      </c>
      <c r="B63" t="s">
        <v>1</v>
      </c>
      <c r="C63" t="s">
        <v>1701</v>
      </c>
      <c r="D63" t="s">
        <v>1707</v>
      </c>
      <c r="E63" t="s">
        <v>1703</v>
      </c>
      <c r="F63" t="s">
        <v>1743</v>
      </c>
    </row>
    <row r="64" spans="1:6">
      <c r="A64" t="s">
        <v>82</v>
      </c>
      <c r="B64" t="s">
        <v>1</v>
      </c>
      <c r="C64" t="s">
        <v>1701</v>
      </c>
      <c r="D64" t="s">
        <v>1707</v>
      </c>
      <c r="E64" t="s">
        <v>1703</v>
      </c>
      <c r="F64" t="s">
        <v>1744</v>
      </c>
    </row>
    <row r="65" spans="1:6">
      <c r="A65" t="s">
        <v>83</v>
      </c>
      <c r="B65" t="s">
        <v>1</v>
      </c>
      <c r="C65" t="s">
        <v>1701</v>
      </c>
      <c r="D65" t="s">
        <v>1707</v>
      </c>
      <c r="E65" t="s">
        <v>1703</v>
      </c>
      <c r="F65" t="s">
        <v>1745</v>
      </c>
    </row>
    <row r="66" spans="1:6">
      <c r="A66" t="s">
        <v>84</v>
      </c>
      <c r="B66" t="s">
        <v>1</v>
      </c>
      <c r="C66" t="s">
        <v>1701</v>
      </c>
      <c r="D66" t="s">
        <v>1707</v>
      </c>
      <c r="E66" t="s">
        <v>1703</v>
      </c>
      <c r="F66" t="s">
        <v>1746</v>
      </c>
    </row>
    <row r="67" spans="1:6">
      <c r="A67" t="s">
        <v>85</v>
      </c>
      <c r="B67" t="s">
        <v>1</v>
      </c>
      <c r="C67" t="s">
        <v>1701</v>
      </c>
      <c r="D67" t="s">
        <v>1707</v>
      </c>
      <c r="E67" t="s">
        <v>1703</v>
      </c>
      <c r="F67" t="s">
        <v>1747</v>
      </c>
    </row>
    <row r="68" spans="1:6">
      <c r="A68" t="s">
        <v>86</v>
      </c>
      <c r="B68" t="s">
        <v>1</v>
      </c>
      <c r="C68" t="s">
        <v>1701</v>
      </c>
      <c r="D68" t="s">
        <v>1707</v>
      </c>
      <c r="E68" t="s">
        <v>1703</v>
      </c>
      <c r="F68" t="s">
        <v>1748</v>
      </c>
    </row>
    <row r="69" spans="1:6">
      <c r="A69" t="s">
        <v>87</v>
      </c>
      <c r="B69" t="s">
        <v>1</v>
      </c>
      <c r="C69" t="s">
        <v>1701</v>
      </c>
      <c r="D69" t="s">
        <v>1707</v>
      </c>
      <c r="E69" t="s">
        <v>1703</v>
      </c>
      <c r="F69" t="s">
        <v>1749</v>
      </c>
    </row>
    <row r="70" spans="1:6">
      <c r="A70" t="s">
        <v>88</v>
      </c>
      <c r="B70" t="s">
        <v>1</v>
      </c>
      <c r="C70" t="s">
        <v>1701</v>
      </c>
      <c r="D70" t="s">
        <v>1707</v>
      </c>
      <c r="E70" t="s">
        <v>1703</v>
      </c>
      <c r="F70" t="s">
        <v>1750</v>
      </c>
    </row>
    <row r="71" spans="1:6">
      <c r="A71" t="s">
        <v>89</v>
      </c>
      <c r="B71" t="s">
        <v>1</v>
      </c>
      <c r="C71" t="s">
        <v>1701</v>
      </c>
      <c r="D71" t="s">
        <v>1707</v>
      </c>
      <c r="E71" t="s">
        <v>1703</v>
      </c>
      <c r="F71" t="s">
        <v>1751</v>
      </c>
    </row>
    <row r="72" spans="1:6">
      <c r="A72" t="s">
        <v>90</v>
      </c>
      <c r="B72" t="s">
        <v>1</v>
      </c>
      <c r="C72" t="s">
        <v>1701</v>
      </c>
      <c r="D72" t="s">
        <v>1707</v>
      </c>
      <c r="E72" t="s">
        <v>1704</v>
      </c>
      <c r="F72" t="s">
        <v>1742</v>
      </c>
    </row>
    <row r="73" spans="1:6">
      <c r="A73" t="s">
        <v>91</v>
      </c>
      <c r="B73" t="s">
        <v>1</v>
      </c>
      <c r="C73" t="s">
        <v>1701</v>
      </c>
      <c r="D73" t="s">
        <v>1707</v>
      </c>
      <c r="E73" t="s">
        <v>1704</v>
      </c>
      <c r="F73" t="s">
        <v>1743</v>
      </c>
    </row>
    <row r="74" spans="1:6">
      <c r="A74" t="s">
        <v>92</v>
      </c>
      <c r="B74" t="s">
        <v>1</v>
      </c>
      <c r="C74" t="s">
        <v>1701</v>
      </c>
      <c r="D74" t="s">
        <v>1707</v>
      </c>
      <c r="E74" t="s">
        <v>1704</v>
      </c>
      <c r="F74" t="s">
        <v>1744</v>
      </c>
    </row>
    <row r="75" spans="1:6">
      <c r="A75" t="s">
        <v>93</v>
      </c>
      <c r="B75" t="s">
        <v>1</v>
      </c>
      <c r="C75" t="s">
        <v>1701</v>
      </c>
      <c r="D75" t="s">
        <v>1707</v>
      </c>
      <c r="E75" t="s">
        <v>1704</v>
      </c>
      <c r="F75" t="s">
        <v>1745</v>
      </c>
    </row>
    <row r="76" spans="1:6">
      <c r="A76" t="s">
        <v>94</v>
      </c>
      <c r="B76" t="s">
        <v>1</v>
      </c>
      <c r="C76" t="s">
        <v>1701</v>
      </c>
      <c r="D76" t="s">
        <v>1707</v>
      </c>
      <c r="E76" t="s">
        <v>1704</v>
      </c>
      <c r="F76" t="s">
        <v>1746</v>
      </c>
    </row>
    <row r="77" spans="1:6">
      <c r="A77" t="s">
        <v>95</v>
      </c>
      <c r="B77" t="s">
        <v>1</v>
      </c>
      <c r="C77" t="s">
        <v>1701</v>
      </c>
      <c r="D77" t="s">
        <v>1707</v>
      </c>
      <c r="E77" t="s">
        <v>1704</v>
      </c>
      <c r="F77" t="s">
        <v>1747</v>
      </c>
    </row>
    <row r="78" spans="1:6">
      <c r="A78" t="s">
        <v>96</v>
      </c>
      <c r="B78" t="s">
        <v>1</v>
      </c>
      <c r="C78" t="s">
        <v>1701</v>
      </c>
      <c r="D78" t="s">
        <v>1707</v>
      </c>
      <c r="E78" t="s">
        <v>1704</v>
      </c>
      <c r="F78" t="s">
        <v>1748</v>
      </c>
    </row>
    <row r="79" spans="1:6">
      <c r="A79" t="s">
        <v>97</v>
      </c>
      <c r="B79" t="s">
        <v>1</v>
      </c>
      <c r="C79" t="s">
        <v>1701</v>
      </c>
      <c r="D79" t="s">
        <v>1707</v>
      </c>
      <c r="E79" t="s">
        <v>1704</v>
      </c>
      <c r="F79" t="s">
        <v>1749</v>
      </c>
    </row>
    <row r="80" spans="1:6">
      <c r="A80" t="s">
        <v>98</v>
      </c>
      <c r="B80" t="s">
        <v>1</v>
      </c>
      <c r="C80" t="s">
        <v>1701</v>
      </c>
      <c r="D80" t="s">
        <v>1707</v>
      </c>
      <c r="E80" t="s">
        <v>1704</v>
      </c>
      <c r="F80" t="s">
        <v>1750</v>
      </c>
    </row>
    <row r="81" spans="1:6">
      <c r="A81" t="s">
        <v>99</v>
      </c>
      <c r="B81" t="s">
        <v>1</v>
      </c>
      <c r="C81" t="s">
        <v>1701</v>
      </c>
      <c r="D81" t="s">
        <v>1707</v>
      </c>
      <c r="E81" t="s">
        <v>1704</v>
      </c>
      <c r="F81" t="s">
        <v>1751</v>
      </c>
    </row>
    <row r="82" spans="1:6">
      <c r="A82" t="s">
        <v>100</v>
      </c>
      <c r="B82" t="s">
        <v>1</v>
      </c>
      <c r="C82" t="s">
        <v>1701</v>
      </c>
      <c r="D82" t="s">
        <v>1708</v>
      </c>
      <c r="E82" t="s">
        <v>1703</v>
      </c>
      <c r="F82" t="s">
        <v>1742</v>
      </c>
    </row>
    <row r="83" spans="1:6">
      <c r="A83" t="s">
        <v>101</v>
      </c>
      <c r="B83" t="s">
        <v>1</v>
      </c>
      <c r="C83" t="s">
        <v>1701</v>
      </c>
      <c r="D83" t="s">
        <v>1708</v>
      </c>
      <c r="E83" t="s">
        <v>1703</v>
      </c>
      <c r="F83" t="s">
        <v>1743</v>
      </c>
    </row>
    <row r="84" spans="1:6">
      <c r="A84" t="s">
        <v>102</v>
      </c>
      <c r="B84" t="s">
        <v>1</v>
      </c>
      <c r="C84" t="s">
        <v>1701</v>
      </c>
      <c r="D84" t="s">
        <v>1708</v>
      </c>
      <c r="E84" t="s">
        <v>1703</v>
      </c>
      <c r="F84" t="s">
        <v>1744</v>
      </c>
    </row>
    <row r="85" spans="1:6">
      <c r="A85" t="s">
        <v>103</v>
      </c>
      <c r="B85" t="s">
        <v>1</v>
      </c>
      <c r="C85" t="s">
        <v>1701</v>
      </c>
      <c r="D85" t="s">
        <v>1708</v>
      </c>
      <c r="E85" t="s">
        <v>1703</v>
      </c>
      <c r="F85" t="s">
        <v>1745</v>
      </c>
    </row>
    <row r="86" spans="1:6">
      <c r="A86" t="s">
        <v>104</v>
      </c>
      <c r="B86" t="s">
        <v>1</v>
      </c>
      <c r="C86" t="s">
        <v>1701</v>
      </c>
      <c r="D86" t="s">
        <v>1708</v>
      </c>
      <c r="E86" t="s">
        <v>1703</v>
      </c>
      <c r="F86" t="s">
        <v>1746</v>
      </c>
    </row>
    <row r="87" spans="1:6">
      <c r="A87" t="s">
        <v>105</v>
      </c>
      <c r="B87" t="s">
        <v>1</v>
      </c>
      <c r="C87" t="s">
        <v>1701</v>
      </c>
      <c r="D87" t="s">
        <v>1708</v>
      </c>
      <c r="E87" t="s">
        <v>1703</v>
      </c>
      <c r="F87" t="s">
        <v>1747</v>
      </c>
    </row>
    <row r="88" spans="1:6">
      <c r="A88" t="s">
        <v>106</v>
      </c>
      <c r="B88" t="s">
        <v>1</v>
      </c>
      <c r="C88" t="s">
        <v>1701</v>
      </c>
      <c r="D88" t="s">
        <v>1708</v>
      </c>
      <c r="E88" t="s">
        <v>1703</v>
      </c>
      <c r="F88" t="s">
        <v>1748</v>
      </c>
    </row>
    <row r="89" spans="1:6">
      <c r="A89" t="s">
        <v>107</v>
      </c>
      <c r="B89" t="s">
        <v>1</v>
      </c>
      <c r="C89" t="s">
        <v>1701</v>
      </c>
      <c r="D89" t="s">
        <v>1708</v>
      </c>
      <c r="E89" t="s">
        <v>1703</v>
      </c>
      <c r="F89" t="s">
        <v>1749</v>
      </c>
    </row>
    <row r="90" spans="1:6">
      <c r="A90" t="s">
        <v>108</v>
      </c>
      <c r="B90" t="s">
        <v>1</v>
      </c>
      <c r="C90" t="s">
        <v>1701</v>
      </c>
      <c r="D90" t="s">
        <v>1708</v>
      </c>
      <c r="E90" t="s">
        <v>1703</v>
      </c>
      <c r="F90" t="s">
        <v>1750</v>
      </c>
    </row>
    <row r="91" spans="1:6">
      <c r="A91" t="s">
        <v>109</v>
      </c>
      <c r="B91" t="s">
        <v>1</v>
      </c>
      <c r="C91" t="s">
        <v>1701</v>
      </c>
      <c r="D91" t="s">
        <v>1708</v>
      </c>
      <c r="E91" t="s">
        <v>1703</v>
      </c>
      <c r="F91" t="s">
        <v>1751</v>
      </c>
    </row>
    <row r="92" spans="1:6">
      <c r="A92" t="s">
        <v>110</v>
      </c>
      <c r="B92" t="s">
        <v>1</v>
      </c>
      <c r="C92" t="s">
        <v>1701</v>
      </c>
      <c r="D92" t="s">
        <v>1708</v>
      </c>
      <c r="E92" t="s">
        <v>1704</v>
      </c>
      <c r="F92" t="s">
        <v>1742</v>
      </c>
    </row>
    <row r="93" spans="1:6">
      <c r="A93" t="s">
        <v>111</v>
      </c>
      <c r="B93" t="s">
        <v>1</v>
      </c>
      <c r="C93" t="s">
        <v>1701</v>
      </c>
      <c r="D93" t="s">
        <v>1708</v>
      </c>
      <c r="E93" t="s">
        <v>1704</v>
      </c>
      <c r="F93" t="s">
        <v>1743</v>
      </c>
    </row>
    <row r="94" spans="1:6">
      <c r="A94" t="s">
        <v>112</v>
      </c>
      <c r="B94" t="s">
        <v>1</v>
      </c>
      <c r="C94" t="s">
        <v>1701</v>
      </c>
      <c r="D94" t="s">
        <v>1708</v>
      </c>
      <c r="E94" t="s">
        <v>1704</v>
      </c>
      <c r="F94" t="s">
        <v>1744</v>
      </c>
    </row>
    <row r="95" spans="1:6">
      <c r="A95" t="s">
        <v>113</v>
      </c>
      <c r="B95" t="s">
        <v>1</v>
      </c>
      <c r="C95" t="s">
        <v>1701</v>
      </c>
      <c r="D95" t="s">
        <v>1708</v>
      </c>
      <c r="E95" t="s">
        <v>1704</v>
      </c>
      <c r="F95" t="s">
        <v>1745</v>
      </c>
    </row>
    <row r="96" spans="1:6">
      <c r="A96" t="s">
        <v>114</v>
      </c>
      <c r="B96" t="s">
        <v>1</v>
      </c>
      <c r="C96" t="s">
        <v>1701</v>
      </c>
      <c r="D96" t="s">
        <v>1708</v>
      </c>
      <c r="E96" t="s">
        <v>1704</v>
      </c>
      <c r="F96" t="s">
        <v>1746</v>
      </c>
    </row>
    <row r="97" spans="1:6">
      <c r="A97" t="s">
        <v>115</v>
      </c>
      <c r="B97" t="s">
        <v>1</v>
      </c>
      <c r="C97" t="s">
        <v>1701</v>
      </c>
      <c r="D97" t="s">
        <v>1708</v>
      </c>
      <c r="E97" t="s">
        <v>1704</v>
      </c>
      <c r="F97" t="s">
        <v>1747</v>
      </c>
    </row>
    <row r="98" spans="1:6">
      <c r="A98" t="s">
        <v>116</v>
      </c>
      <c r="B98" t="s">
        <v>1</v>
      </c>
      <c r="C98" t="s">
        <v>1701</v>
      </c>
      <c r="D98" t="s">
        <v>1708</v>
      </c>
      <c r="E98" t="s">
        <v>1704</v>
      </c>
      <c r="F98" t="s">
        <v>1748</v>
      </c>
    </row>
    <row r="99" spans="1:6">
      <c r="A99" t="s">
        <v>117</v>
      </c>
      <c r="B99" t="s">
        <v>1</v>
      </c>
      <c r="C99" t="s">
        <v>1701</v>
      </c>
      <c r="D99" t="s">
        <v>1708</v>
      </c>
      <c r="E99" t="s">
        <v>1704</v>
      </c>
      <c r="F99" t="s">
        <v>1749</v>
      </c>
    </row>
    <row r="100" spans="1:6">
      <c r="A100" t="s">
        <v>118</v>
      </c>
      <c r="B100" t="s">
        <v>1</v>
      </c>
      <c r="C100" t="s">
        <v>1701</v>
      </c>
      <c r="D100" t="s">
        <v>1708</v>
      </c>
      <c r="E100" t="s">
        <v>1704</v>
      </c>
      <c r="F100" t="s">
        <v>1750</v>
      </c>
    </row>
    <row r="101" spans="1:6">
      <c r="A101" t="s">
        <v>119</v>
      </c>
      <c r="B101" t="s">
        <v>1</v>
      </c>
      <c r="C101" t="s">
        <v>1701</v>
      </c>
      <c r="D101" t="s">
        <v>1708</v>
      </c>
      <c r="E101" t="s">
        <v>1704</v>
      </c>
      <c r="F101" t="s">
        <v>1751</v>
      </c>
    </row>
    <row r="102" spans="1:6">
      <c r="A102" t="s">
        <v>120</v>
      </c>
      <c r="B102" t="s">
        <v>1</v>
      </c>
      <c r="C102" t="s">
        <v>1701</v>
      </c>
      <c r="D102" t="s">
        <v>1709</v>
      </c>
      <c r="E102" t="s">
        <v>1703</v>
      </c>
      <c r="F102" t="s">
        <v>1742</v>
      </c>
    </row>
    <row r="103" spans="1:6">
      <c r="A103" t="s">
        <v>121</v>
      </c>
      <c r="B103" t="s">
        <v>1</v>
      </c>
      <c r="C103" t="s">
        <v>1701</v>
      </c>
      <c r="D103" t="s">
        <v>1709</v>
      </c>
      <c r="E103" t="s">
        <v>1703</v>
      </c>
      <c r="F103" t="s">
        <v>1743</v>
      </c>
    </row>
    <row r="104" spans="1:6">
      <c r="A104" t="s">
        <v>122</v>
      </c>
      <c r="B104" t="s">
        <v>1</v>
      </c>
      <c r="C104" t="s">
        <v>1701</v>
      </c>
      <c r="D104" t="s">
        <v>1709</v>
      </c>
      <c r="E104" t="s">
        <v>1703</v>
      </c>
      <c r="F104" t="s">
        <v>1744</v>
      </c>
    </row>
    <row r="105" spans="1:6">
      <c r="A105" t="s">
        <v>123</v>
      </c>
      <c r="B105" t="s">
        <v>1</v>
      </c>
      <c r="C105" t="s">
        <v>1701</v>
      </c>
      <c r="D105" t="s">
        <v>1709</v>
      </c>
      <c r="E105" t="s">
        <v>1703</v>
      </c>
      <c r="F105" t="s">
        <v>1745</v>
      </c>
    </row>
    <row r="106" spans="1:6">
      <c r="A106" t="s">
        <v>124</v>
      </c>
      <c r="B106" t="s">
        <v>1</v>
      </c>
      <c r="C106" t="s">
        <v>1701</v>
      </c>
      <c r="D106" t="s">
        <v>1709</v>
      </c>
      <c r="E106" t="s">
        <v>1703</v>
      </c>
      <c r="F106" t="s">
        <v>1746</v>
      </c>
    </row>
    <row r="107" spans="1:6">
      <c r="A107" t="s">
        <v>125</v>
      </c>
      <c r="B107" t="s">
        <v>1</v>
      </c>
      <c r="C107" t="s">
        <v>1701</v>
      </c>
      <c r="D107" t="s">
        <v>1709</v>
      </c>
      <c r="E107" t="s">
        <v>1703</v>
      </c>
      <c r="F107" t="s">
        <v>1747</v>
      </c>
    </row>
    <row r="108" spans="1:6">
      <c r="A108" t="s">
        <v>126</v>
      </c>
      <c r="B108" t="s">
        <v>1</v>
      </c>
      <c r="C108" t="s">
        <v>1701</v>
      </c>
      <c r="D108" t="s">
        <v>1709</v>
      </c>
      <c r="E108" t="s">
        <v>1703</v>
      </c>
      <c r="F108" t="s">
        <v>1748</v>
      </c>
    </row>
    <row r="109" spans="1:6">
      <c r="A109" t="s">
        <v>127</v>
      </c>
      <c r="B109" t="s">
        <v>1</v>
      </c>
      <c r="C109" t="s">
        <v>1701</v>
      </c>
      <c r="D109" t="s">
        <v>1709</v>
      </c>
      <c r="E109" t="s">
        <v>1703</v>
      </c>
      <c r="F109" t="s">
        <v>1749</v>
      </c>
    </row>
    <row r="110" spans="1:6">
      <c r="A110" t="s">
        <v>128</v>
      </c>
      <c r="B110" t="s">
        <v>1</v>
      </c>
      <c r="C110" t="s">
        <v>1701</v>
      </c>
      <c r="D110" t="s">
        <v>1709</v>
      </c>
      <c r="E110" t="s">
        <v>1703</v>
      </c>
      <c r="F110" t="s">
        <v>1750</v>
      </c>
    </row>
    <row r="111" spans="1:6">
      <c r="A111" t="s">
        <v>129</v>
      </c>
      <c r="B111" t="s">
        <v>1</v>
      </c>
      <c r="C111" t="s">
        <v>1701</v>
      </c>
      <c r="D111" t="s">
        <v>1709</v>
      </c>
      <c r="E111" t="s">
        <v>1703</v>
      </c>
      <c r="F111" t="s">
        <v>1751</v>
      </c>
    </row>
    <row r="112" spans="1:6">
      <c r="A112" t="s">
        <v>130</v>
      </c>
      <c r="B112" t="s">
        <v>1</v>
      </c>
      <c r="C112" t="s">
        <v>1701</v>
      </c>
      <c r="D112" t="s">
        <v>1709</v>
      </c>
      <c r="E112" t="s">
        <v>1704</v>
      </c>
      <c r="F112" t="s">
        <v>1742</v>
      </c>
    </row>
    <row r="113" spans="1:6">
      <c r="A113" t="s">
        <v>131</v>
      </c>
      <c r="B113" t="s">
        <v>1</v>
      </c>
      <c r="C113" t="s">
        <v>1701</v>
      </c>
      <c r="D113" t="s">
        <v>1709</v>
      </c>
      <c r="E113" t="s">
        <v>1704</v>
      </c>
      <c r="F113" t="s">
        <v>1743</v>
      </c>
    </row>
    <row r="114" spans="1:6">
      <c r="A114" t="s">
        <v>132</v>
      </c>
      <c r="B114" t="s">
        <v>1</v>
      </c>
      <c r="C114" t="s">
        <v>1701</v>
      </c>
      <c r="D114" t="s">
        <v>1709</v>
      </c>
      <c r="E114" t="s">
        <v>1704</v>
      </c>
      <c r="F114" t="s">
        <v>1744</v>
      </c>
    </row>
    <row r="115" spans="1:6">
      <c r="A115" t="s">
        <v>133</v>
      </c>
      <c r="B115" t="s">
        <v>1</v>
      </c>
      <c r="C115" t="s">
        <v>1701</v>
      </c>
      <c r="D115" t="s">
        <v>1709</v>
      </c>
      <c r="E115" t="s">
        <v>1704</v>
      </c>
      <c r="F115" t="s">
        <v>1745</v>
      </c>
    </row>
    <row r="116" spans="1:6">
      <c r="A116" t="s">
        <v>134</v>
      </c>
      <c r="B116" t="s">
        <v>1</v>
      </c>
      <c r="C116" t="s">
        <v>1701</v>
      </c>
      <c r="D116" t="s">
        <v>1709</v>
      </c>
      <c r="E116" t="s">
        <v>1704</v>
      </c>
      <c r="F116" t="s">
        <v>1746</v>
      </c>
    </row>
    <row r="117" spans="1:6">
      <c r="A117" t="s">
        <v>135</v>
      </c>
      <c r="B117" t="s">
        <v>1</v>
      </c>
      <c r="C117" t="s">
        <v>1701</v>
      </c>
      <c r="D117" t="s">
        <v>1709</v>
      </c>
      <c r="E117" t="s">
        <v>1704</v>
      </c>
      <c r="F117" t="s">
        <v>1747</v>
      </c>
    </row>
    <row r="118" spans="1:6">
      <c r="A118" t="s">
        <v>136</v>
      </c>
      <c r="B118" t="s">
        <v>1</v>
      </c>
      <c r="C118" t="s">
        <v>1701</v>
      </c>
      <c r="D118" t="s">
        <v>1709</v>
      </c>
      <c r="E118" t="s">
        <v>1704</v>
      </c>
      <c r="F118" t="s">
        <v>1748</v>
      </c>
    </row>
    <row r="119" spans="1:6">
      <c r="A119" t="s">
        <v>137</v>
      </c>
      <c r="B119" t="s">
        <v>1</v>
      </c>
      <c r="C119" t="s">
        <v>1701</v>
      </c>
      <c r="D119" t="s">
        <v>1709</v>
      </c>
      <c r="E119" t="s">
        <v>1704</v>
      </c>
      <c r="F119" t="s">
        <v>1749</v>
      </c>
    </row>
    <row r="120" spans="1:6">
      <c r="A120" t="s">
        <v>138</v>
      </c>
      <c r="B120" t="s">
        <v>1</v>
      </c>
      <c r="C120" t="s">
        <v>1701</v>
      </c>
      <c r="D120" t="s">
        <v>1709</v>
      </c>
      <c r="E120" t="s">
        <v>1704</v>
      </c>
      <c r="F120" t="s">
        <v>1750</v>
      </c>
    </row>
    <row r="121" spans="1:6">
      <c r="A121" t="s">
        <v>139</v>
      </c>
      <c r="B121" t="s">
        <v>1</v>
      </c>
      <c r="C121" t="s">
        <v>1701</v>
      </c>
      <c r="D121" t="s">
        <v>1709</v>
      </c>
      <c r="E121" t="s">
        <v>1704</v>
      </c>
      <c r="F121" t="s">
        <v>1751</v>
      </c>
    </row>
    <row r="122" spans="1:6">
      <c r="A122" t="s">
        <v>140</v>
      </c>
      <c r="B122" t="s">
        <v>1</v>
      </c>
      <c r="C122" t="s">
        <v>1701</v>
      </c>
      <c r="D122" t="s">
        <v>1710</v>
      </c>
      <c r="E122" t="s">
        <v>1703</v>
      </c>
      <c r="F122" t="s">
        <v>1742</v>
      </c>
    </row>
    <row r="123" spans="1:6">
      <c r="A123" t="s">
        <v>141</v>
      </c>
      <c r="B123" t="s">
        <v>1</v>
      </c>
      <c r="C123" t="s">
        <v>1701</v>
      </c>
      <c r="D123" t="s">
        <v>1710</v>
      </c>
      <c r="E123" t="s">
        <v>1703</v>
      </c>
      <c r="F123" t="s">
        <v>1743</v>
      </c>
    </row>
    <row r="124" spans="1:6">
      <c r="A124" t="s">
        <v>142</v>
      </c>
      <c r="B124" t="s">
        <v>1</v>
      </c>
      <c r="C124" t="s">
        <v>1701</v>
      </c>
      <c r="D124" t="s">
        <v>1710</v>
      </c>
      <c r="E124" t="s">
        <v>1703</v>
      </c>
      <c r="F124" t="s">
        <v>1744</v>
      </c>
    </row>
    <row r="125" spans="1:6">
      <c r="A125" t="s">
        <v>143</v>
      </c>
      <c r="B125" t="s">
        <v>1</v>
      </c>
      <c r="C125" t="s">
        <v>1701</v>
      </c>
      <c r="D125" t="s">
        <v>1710</v>
      </c>
      <c r="E125" t="s">
        <v>1703</v>
      </c>
      <c r="F125" t="s">
        <v>1745</v>
      </c>
    </row>
    <row r="126" spans="1:6">
      <c r="A126" t="s">
        <v>144</v>
      </c>
      <c r="B126" t="s">
        <v>1</v>
      </c>
      <c r="C126" t="s">
        <v>1701</v>
      </c>
      <c r="D126" t="s">
        <v>1710</v>
      </c>
      <c r="E126" t="s">
        <v>1703</v>
      </c>
      <c r="F126" t="s">
        <v>1746</v>
      </c>
    </row>
    <row r="127" spans="1:6">
      <c r="A127" t="s">
        <v>145</v>
      </c>
      <c r="B127" t="s">
        <v>1</v>
      </c>
      <c r="C127" t="s">
        <v>1701</v>
      </c>
      <c r="D127" t="s">
        <v>1710</v>
      </c>
      <c r="E127" t="s">
        <v>1703</v>
      </c>
      <c r="F127" t="s">
        <v>1747</v>
      </c>
    </row>
    <row r="128" spans="1:6">
      <c r="A128" t="s">
        <v>146</v>
      </c>
      <c r="B128" t="s">
        <v>1</v>
      </c>
      <c r="C128" t="s">
        <v>1701</v>
      </c>
      <c r="D128" t="s">
        <v>1710</v>
      </c>
      <c r="E128" t="s">
        <v>1703</v>
      </c>
      <c r="F128" t="s">
        <v>1748</v>
      </c>
    </row>
    <row r="129" spans="1:6">
      <c r="A129" t="s">
        <v>147</v>
      </c>
      <c r="B129" t="s">
        <v>1</v>
      </c>
      <c r="C129" t="s">
        <v>1701</v>
      </c>
      <c r="D129" t="s">
        <v>1710</v>
      </c>
      <c r="E129" t="s">
        <v>1703</v>
      </c>
      <c r="F129" t="s">
        <v>1749</v>
      </c>
    </row>
    <row r="130" spans="1:6">
      <c r="A130" t="s">
        <v>148</v>
      </c>
      <c r="B130" t="s">
        <v>1</v>
      </c>
      <c r="C130" t="s">
        <v>1701</v>
      </c>
      <c r="D130" t="s">
        <v>1710</v>
      </c>
      <c r="E130" t="s">
        <v>1703</v>
      </c>
      <c r="F130" t="s">
        <v>1750</v>
      </c>
    </row>
    <row r="131" spans="1:6">
      <c r="A131" t="s">
        <v>149</v>
      </c>
      <c r="B131" t="s">
        <v>1</v>
      </c>
      <c r="C131" t="s">
        <v>1701</v>
      </c>
      <c r="D131" t="s">
        <v>1710</v>
      </c>
      <c r="E131" t="s">
        <v>1703</v>
      </c>
      <c r="F131" t="s">
        <v>1751</v>
      </c>
    </row>
    <row r="132" spans="1:6">
      <c r="A132" t="s">
        <v>150</v>
      </c>
      <c r="B132" t="s">
        <v>1</v>
      </c>
      <c r="C132" t="s">
        <v>1701</v>
      </c>
      <c r="D132" t="s">
        <v>1710</v>
      </c>
      <c r="E132" t="s">
        <v>1704</v>
      </c>
      <c r="F132" t="s">
        <v>1742</v>
      </c>
    </row>
    <row r="133" spans="1:6">
      <c r="A133" t="s">
        <v>151</v>
      </c>
      <c r="B133" t="s">
        <v>1</v>
      </c>
      <c r="C133" t="s">
        <v>1701</v>
      </c>
      <c r="D133" t="s">
        <v>1710</v>
      </c>
      <c r="E133" t="s">
        <v>1704</v>
      </c>
      <c r="F133" t="s">
        <v>1743</v>
      </c>
    </row>
    <row r="134" spans="1:6">
      <c r="A134" t="s">
        <v>152</v>
      </c>
      <c r="B134" t="s">
        <v>1</v>
      </c>
      <c r="C134" t="s">
        <v>1701</v>
      </c>
      <c r="D134" t="s">
        <v>1710</v>
      </c>
      <c r="E134" t="s">
        <v>1704</v>
      </c>
      <c r="F134" t="s">
        <v>1744</v>
      </c>
    </row>
    <row r="135" spans="1:6">
      <c r="A135" t="s">
        <v>153</v>
      </c>
      <c r="B135" t="s">
        <v>1</v>
      </c>
      <c r="C135" t="s">
        <v>1701</v>
      </c>
      <c r="D135" t="s">
        <v>1710</v>
      </c>
      <c r="E135" t="s">
        <v>1704</v>
      </c>
      <c r="F135" t="s">
        <v>1745</v>
      </c>
    </row>
    <row r="136" spans="1:6">
      <c r="A136" t="s">
        <v>154</v>
      </c>
      <c r="B136" t="s">
        <v>1</v>
      </c>
      <c r="C136" t="s">
        <v>1701</v>
      </c>
      <c r="D136" t="s">
        <v>1710</v>
      </c>
      <c r="E136" t="s">
        <v>1704</v>
      </c>
      <c r="F136" t="s">
        <v>1746</v>
      </c>
    </row>
    <row r="137" spans="1:6">
      <c r="A137" t="s">
        <v>155</v>
      </c>
      <c r="B137" t="s">
        <v>1</v>
      </c>
      <c r="C137" t="s">
        <v>1701</v>
      </c>
      <c r="D137" t="s">
        <v>1710</v>
      </c>
      <c r="E137" t="s">
        <v>1704</v>
      </c>
      <c r="F137" t="s">
        <v>1747</v>
      </c>
    </row>
    <row r="138" spans="1:6">
      <c r="A138" t="s">
        <v>156</v>
      </c>
      <c r="B138" t="s">
        <v>1</v>
      </c>
      <c r="C138" t="s">
        <v>1701</v>
      </c>
      <c r="D138" t="s">
        <v>1710</v>
      </c>
      <c r="E138" t="s">
        <v>1704</v>
      </c>
      <c r="F138" t="s">
        <v>1748</v>
      </c>
    </row>
    <row r="139" spans="1:6">
      <c r="A139" t="s">
        <v>157</v>
      </c>
      <c r="B139" t="s">
        <v>1</v>
      </c>
      <c r="C139" t="s">
        <v>1701</v>
      </c>
      <c r="D139" t="s">
        <v>1710</v>
      </c>
      <c r="E139" t="s">
        <v>1704</v>
      </c>
      <c r="F139" t="s">
        <v>1749</v>
      </c>
    </row>
    <row r="140" spans="1:6">
      <c r="A140" t="s">
        <v>158</v>
      </c>
      <c r="B140" t="s">
        <v>1</v>
      </c>
      <c r="C140" t="s">
        <v>1701</v>
      </c>
      <c r="D140" t="s">
        <v>1710</v>
      </c>
      <c r="E140" t="s">
        <v>1704</v>
      </c>
      <c r="F140" t="s">
        <v>1750</v>
      </c>
    </row>
    <row r="141" spans="1:6">
      <c r="A141" t="s">
        <v>159</v>
      </c>
      <c r="B141" t="s">
        <v>1</v>
      </c>
      <c r="C141" t="s">
        <v>1701</v>
      </c>
      <c r="D141" t="s">
        <v>1710</v>
      </c>
      <c r="E141" t="s">
        <v>1704</v>
      </c>
      <c r="F141" t="s">
        <v>1751</v>
      </c>
    </row>
    <row r="142" spans="1:6">
      <c r="A142" t="s">
        <v>160</v>
      </c>
      <c r="B142" t="s">
        <v>1</v>
      </c>
      <c r="C142" t="s">
        <v>1701</v>
      </c>
      <c r="D142" t="s">
        <v>1711</v>
      </c>
      <c r="E142" t="s">
        <v>1703</v>
      </c>
      <c r="F142" t="s">
        <v>1742</v>
      </c>
    </row>
    <row r="143" spans="1:6">
      <c r="A143" t="s">
        <v>161</v>
      </c>
      <c r="B143" t="s">
        <v>1</v>
      </c>
      <c r="C143" t="s">
        <v>1701</v>
      </c>
      <c r="D143" t="s">
        <v>1711</v>
      </c>
      <c r="E143" t="s">
        <v>1703</v>
      </c>
      <c r="F143" t="s">
        <v>1743</v>
      </c>
    </row>
    <row r="144" spans="1:6">
      <c r="A144" t="s">
        <v>162</v>
      </c>
      <c r="B144" t="s">
        <v>1</v>
      </c>
      <c r="C144" t="s">
        <v>1701</v>
      </c>
      <c r="D144" t="s">
        <v>1711</v>
      </c>
      <c r="E144" t="s">
        <v>1703</v>
      </c>
      <c r="F144" t="s">
        <v>1744</v>
      </c>
    </row>
    <row r="145" spans="1:6">
      <c r="A145" t="s">
        <v>163</v>
      </c>
      <c r="B145" t="s">
        <v>1</v>
      </c>
      <c r="C145" t="s">
        <v>1701</v>
      </c>
      <c r="D145" t="s">
        <v>1711</v>
      </c>
      <c r="E145" t="s">
        <v>1703</v>
      </c>
      <c r="F145" t="s">
        <v>1745</v>
      </c>
    </row>
    <row r="146" spans="1:6">
      <c r="A146" t="s">
        <v>164</v>
      </c>
      <c r="B146" t="s">
        <v>1</v>
      </c>
      <c r="C146" t="s">
        <v>1701</v>
      </c>
      <c r="D146" t="s">
        <v>1711</v>
      </c>
      <c r="E146" t="s">
        <v>1703</v>
      </c>
      <c r="F146" t="s">
        <v>1746</v>
      </c>
    </row>
    <row r="147" spans="1:6">
      <c r="A147" t="s">
        <v>165</v>
      </c>
      <c r="B147" t="s">
        <v>1</v>
      </c>
      <c r="C147" t="s">
        <v>1701</v>
      </c>
      <c r="D147" t="s">
        <v>1711</v>
      </c>
      <c r="E147" t="s">
        <v>1703</v>
      </c>
      <c r="F147" t="s">
        <v>1747</v>
      </c>
    </row>
    <row r="148" spans="1:6">
      <c r="A148" t="s">
        <v>166</v>
      </c>
      <c r="B148" t="s">
        <v>1</v>
      </c>
      <c r="C148" t="s">
        <v>1701</v>
      </c>
      <c r="D148" t="s">
        <v>1711</v>
      </c>
      <c r="E148" t="s">
        <v>1703</v>
      </c>
      <c r="F148" t="s">
        <v>1748</v>
      </c>
    </row>
    <row r="149" spans="1:6">
      <c r="A149" t="s">
        <v>167</v>
      </c>
      <c r="B149" t="s">
        <v>1</v>
      </c>
      <c r="C149" t="s">
        <v>1701</v>
      </c>
      <c r="D149" t="s">
        <v>1711</v>
      </c>
      <c r="E149" t="s">
        <v>1703</v>
      </c>
      <c r="F149" t="s">
        <v>1749</v>
      </c>
    </row>
    <row r="150" spans="1:6">
      <c r="A150" t="s">
        <v>168</v>
      </c>
      <c r="B150" t="s">
        <v>1</v>
      </c>
      <c r="C150" t="s">
        <v>1701</v>
      </c>
      <c r="D150" t="s">
        <v>1711</v>
      </c>
      <c r="E150" t="s">
        <v>1703</v>
      </c>
      <c r="F150" t="s">
        <v>1750</v>
      </c>
    </row>
    <row r="151" spans="1:6">
      <c r="A151" t="s">
        <v>169</v>
      </c>
      <c r="B151" t="s">
        <v>1</v>
      </c>
      <c r="C151" t="s">
        <v>1701</v>
      </c>
      <c r="D151" t="s">
        <v>1711</v>
      </c>
      <c r="E151" t="s">
        <v>1703</v>
      </c>
      <c r="F151" t="s">
        <v>1751</v>
      </c>
    </row>
    <row r="152" spans="1:6">
      <c r="A152" t="s">
        <v>170</v>
      </c>
      <c r="B152" t="s">
        <v>1</v>
      </c>
      <c r="C152" t="s">
        <v>1701</v>
      </c>
      <c r="D152" t="s">
        <v>1711</v>
      </c>
      <c r="E152" t="s">
        <v>1704</v>
      </c>
      <c r="F152" t="s">
        <v>1742</v>
      </c>
    </row>
    <row r="153" spans="1:6">
      <c r="A153" t="s">
        <v>171</v>
      </c>
      <c r="B153" t="s">
        <v>1</v>
      </c>
      <c r="C153" t="s">
        <v>1701</v>
      </c>
      <c r="D153" t="s">
        <v>1711</v>
      </c>
      <c r="E153" t="s">
        <v>1704</v>
      </c>
      <c r="F153" t="s">
        <v>1743</v>
      </c>
    </row>
    <row r="154" spans="1:6">
      <c r="A154" t="s">
        <v>172</v>
      </c>
      <c r="B154" t="s">
        <v>1</v>
      </c>
      <c r="C154" t="s">
        <v>1701</v>
      </c>
      <c r="D154" t="s">
        <v>1711</v>
      </c>
      <c r="E154" t="s">
        <v>1704</v>
      </c>
      <c r="F154" t="s">
        <v>1744</v>
      </c>
    </row>
    <row r="155" spans="1:6">
      <c r="A155" t="s">
        <v>173</v>
      </c>
      <c r="B155" t="s">
        <v>1</v>
      </c>
      <c r="C155" t="s">
        <v>1701</v>
      </c>
      <c r="D155" t="s">
        <v>1711</v>
      </c>
      <c r="E155" t="s">
        <v>1704</v>
      </c>
      <c r="F155" t="s">
        <v>1745</v>
      </c>
    </row>
    <row r="156" spans="1:6">
      <c r="A156" t="s">
        <v>174</v>
      </c>
      <c r="B156" t="s">
        <v>1</v>
      </c>
      <c r="C156" t="s">
        <v>1701</v>
      </c>
      <c r="D156" t="s">
        <v>1711</v>
      </c>
      <c r="E156" t="s">
        <v>1704</v>
      </c>
      <c r="F156" t="s">
        <v>1746</v>
      </c>
    </row>
    <row r="157" spans="1:6">
      <c r="A157" t="s">
        <v>175</v>
      </c>
      <c r="B157" t="s">
        <v>1</v>
      </c>
      <c r="C157" t="s">
        <v>1701</v>
      </c>
      <c r="D157" t="s">
        <v>1711</v>
      </c>
      <c r="E157" t="s">
        <v>1704</v>
      </c>
      <c r="F157" t="s">
        <v>1747</v>
      </c>
    </row>
    <row r="158" spans="1:6">
      <c r="A158" t="s">
        <v>176</v>
      </c>
      <c r="B158" t="s">
        <v>1</v>
      </c>
      <c r="C158" t="s">
        <v>1701</v>
      </c>
      <c r="D158" t="s">
        <v>1711</v>
      </c>
      <c r="E158" t="s">
        <v>1704</v>
      </c>
      <c r="F158" t="s">
        <v>1748</v>
      </c>
    </row>
    <row r="159" spans="1:6">
      <c r="A159" t="s">
        <v>177</v>
      </c>
      <c r="B159" t="s">
        <v>1</v>
      </c>
      <c r="C159" t="s">
        <v>1701</v>
      </c>
      <c r="D159" t="s">
        <v>1711</v>
      </c>
      <c r="E159" t="s">
        <v>1704</v>
      </c>
      <c r="F159" t="s">
        <v>1749</v>
      </c>
    </row>
    <row r="160" spans="1:6">
      <c r="A160" t="s">
        <v>178</v>
      </c>
      <c r="B160" t="s">
        <v>1</v>
      </c>
      <c r="C160" t="s">
        <v>1701</v>
      </c>
      <c r="D160" t="s">
        <v>1711</v>
      </c>
      <c r="E160" t="s">
        <v>1704</v>
      </c>
      <c r="F160" t="s">
        <v>1750</v>
      </c>
    </row>
    <row r="161" spans="1:6">
      <c r="A161" t="s">
        <v>179</v>
      </c>
      <c r="B161" t="s">
        <v>1</v>
      </c>
      <c r="C161" t="s">
        <v>1701</v>
      </c>
      <c r="D161" t="s">
        <v>1711</v>
      </c>
      <c r="E161" t="s">
        <v>1704</v>
      </c>
      <c r="F161" t="s">
        <v>1751</v>
      </c>
    </row>
    <row r="162" spans="1:6">
      <c r="A162" t="s">
        <v>180</v>
      </c>
      <c r="B162" t="s">
        <v>1</v>
      </c>
      <c r="C162" t="s">
        <v>1701</v>
      </c>
      <c r="D162" t="s">
        <v>1712</v>
      </c>
      <c r="E162" t="s">
        <v>1703</v>
      </c>
      <c r="F162" t="s">
        <v>1742</v>
      </c>
    </row>
    <row r="163" spans="1:6">
      <c r="A163" t="s">
        <v>181</v>
      </c>
      <c r="B163" t="s">
        <v>1</v>
      </c>
      <c r="C163" t="s">
        <v>1701</v>
      </c>
      <c r="D163" t="s">
        <v>1712</v>
      </c>
      <c r="E163" t="s">
        <v>1703</v>
      </c>
      <c r="F163" t="s">
        <v>1743</v>
      </c>
    </row>
    <row r="164" spans="1:6">
      <c r="A164" t="s">
        <v>182</v>
      </c>
      <c r="B164" t="s">
        <v>1</v>
      </c>
      <c r="C164" t="s">
        <v>1701</v>
      </c>
      <c r="D164" t="s">
        <v>1712</v>
      </c>
      <c r="E164" t="s">
        <v>1703</v>
      </c>
      <c r="F164" t="s">
        <v>1744</v>
      </c>
    </row>
    <row r="165" spans="1:6">
      <c r="A165" t="s">
        <v>183</v>
      </c>
      <c r="B165" t="s">
        <v>1</v>
      </c>
      <c r="C165" t="s">
        <v>1701</v>
      </c>
      <c r="D165" t="s">
        <v>1712</v>
      </c>
      <c r="E165" t="s">
        <v>1703</v>
      </c>
      <c r="F165" t="s">
        <v>1745</v>
      </c>
    </row>
    <row r="166" spans="1:6">
      <c r="A166" t="s">
        <v>184</v>
      </c>
      <c r="B166" t="s">
        <v>1</v>
      </c>
      <c r="C166" t="s">
        <v>1701</v>
      </c>
      <c r="D166" t="s">
        <v>1712</v>
      </c>
      <c r="E166" t="s">
        <v>1703</v>
      </c>
      <c r="F166" t="s">
        <v>1746</v>
      </c>
    </row>
    <row r="167" spans="1:6">
      <c r="A167" t="s">
        <v>185</v>
      </c>
      <c r="B167" t="s">
        <v>1</v>
      </c>
      <c r="C167" t="s">
        <v>1701</v>
      </c>
      <c r="D167" t="s">
        <v>1712</v>
      </c>
      <c r="E167" t="s">
        <v>1703</v>
      </c>
      <c r="F167" t="s">
        <v>1747</v>
      </c>
    </row>
    <row r="168" spans="1:6">
      <c r="A168" t="s">
        <v>186</v>
      </c>
      <c r="B168" t="s">
        <v>1</v>
      </c>
      <c r="C168" t="s">
        <v>1701</v>
      </c>
      <c r="D168" t="s">
        <v>1712</v>
      </c>
      <c r="E168" t="s">
        <v>1703</v>
      </c>
      <c r="F168" t="s">
        <v>1748</v>
      </c>
    </row>
    <row r="169" spans="1:6">
      <c r="A169" t="s">
        <v>187</v>
      </c>
      <c r="B169" t="s">
        <v>1</v>
      </c>
      <c r="C169" t="s">
        <v>1701</v>
      </c>
      <c r="D169" t="s">
        <v>1712</v>
      </c>
      <c r="E169" t="s">
        <v>1703</v>
      </c>
      <c r="F169" t="s">
        <v>1749</v>
      </c>
    </row>
    <row r="170" spans="1:6">
      <c r="A170" t="s">
        <v>188</v>
      </c>
      <c r="B170" t="s">
        <v>1</v>
      </c>
      <c r="C170" t="s">
        <v>1701</v>
      </c>
      <c r="D170" t="s">
        <v>1712</v>
      </c>
      <c r="E170" t="s">
        <v>1703</v>
      </c>
      <c r="F170" t="s">
        <v>1750</v>
      </c>
    </row>
    <row r="171" spans="1:6">
      <c r="A171" t="s">
        <v>189</v>
      </c>
      <c r="B171" t="s">
        <v>1</v>
      </c>
      <c r="C171" t="s">
        <v>1701</v>
      </c>
      <c r="D171" t="s">
        <v>1712</v>
      </c>
      <c r="E171" t="s">
        <v>1703</v>
      </c>
      <c r="F171" t="s">
        <v>1751</v>
      </c>
    </row>
    <row r="172" spans="1:6">
      <c r="A172" t="s">
        <v>190</v>
      </c>
      <c r="B172" t="s">
        <v>1</v>
      </c>
      <c r="C172" t="s">
        <v>1701</v>
      </c>
      <c r="D172" t="s">
        <v>1712</v>
      </c>
      <c r="E172" t="s">
        <v>1704</v>
      </c>
      <c r="F172" t="s">
        <v>1742</v>
      </c>
    </row>
    <row r="173" spans="1:6">
      <c r="A173" t="s">
        <v>191</v>
      </c>
      <c r="B173" t="s">
        <v>1</v>
      </c>
      <c r="C173" t="s">
        <v>1701</v>
      </c>
      <c r="D173" t="s">
        <v>1712</v>
      </c>
      <c r="E173" t="s">
        <v>1704</v>
      </c>
      <c r="F173" t="s">
        <v>1743</v>
      </c>
    </row>
    <row r="174" spans="1:6">
      <c r="A174" t="s">
        <v>192</v>
      </c>
      <c r="B174" t="s">
        <v>1</v>
      </c>
      <c r="C174" t="s">
        <v>1701</v>
      </c>
      <c r="D174" t="s">
        <v>1712</v>
      </c>
      <c r="E174" t="s">
        <v>1704</v>
      </c>
      <c r="F174" t="s">
        <v>1744</v>
      </c>
    </row>
    <row r="175" spans="1:6">
      <c r="A175" t="s">
        <v>193</v>
      </c>
      <c r="B175" t="s">
        <v>1</v>
      </c>
      <c r="C175" t="s">
        <v>1701</v>
      </c>
      <c r="D175" t="s">
        <v>1712</v>
      </c>
      <c r="E175" t="s">
        <v>1704</v>
      </c>
      <c r="F175" t="s">
        <v>1745</v>
      </c>
    </row>
    <row r="176" spans="1:6">
      <c r="A176" t="s">
        <v>194</v>
      </c>
      <c r="B176" t="s">
        <v>1</v>
      </c>
      <c r="C176" t="s">
        <v>1701</v>
      </c>
      <c r="D176" t="s">
        <v>1712</v>
      </c>
      <c r="E176" t="s">
        <v>1704</v>
      </c>
      <c r="F176" t="s">
        <v>1746</v>
      </c>
    </row>
    <row r="177" spans="1:6">
      <c r="A177" t="s">
        <v>195</v>
      </c>
      <c r="B177" t="s">
        <v>1</v>
      </c>
      <c r="C177" t="s">
        <v>1701</v>
      </c>
      <c r="D177" t="s">
        <v>1712</v>
      </c>
      <c r="E177" t="s">
        <v>1704</v>
      </c>
      <c r="F177" t="s">
        <v>1747</v>
      </c>
    </row>
    <row r="178" spans="1:6">
      <c r="A178" t="s">
        <v>196</v>
      </c>
      <c r="B178" t="s">
        <v>1</v>
      </c>
      <c r="C178" t="s">
        <v>1701</v>
      </c>
      <c r="D178" t="s">
        <v>1712</v>
      </c>
      <c r="E178" t="s">
        <v>1704</v>
      </c>
      <c r="F178" t="s">
        <v>1748</v>
      </c>
    </row>
    <row r="179" spans="1:6">
      <c r="A179" t="s">
        <v>197</v>
      </c>
      <c r="B179" t="s">
        <v>1</v>
      </c>
      <c r="C179" t="s">
        <v>1701</v>
      </c>
      <c r="D179" t="s">
        <v>1712</v>
      </c>
      <c r="E179" t="s">
        <v>1704</v>
      </c>
      <c r="F179" t="s">
        <v>1749</v>
      </c>
    </row>
    <row r="180" spans="1:6">
      <c r="A180" t="s">
        <v>198</v>
      </c>
      <c r="B180" t="s">
        <v>1</v>
      </c>
      <c r="C180" t="s">
        <v>1701</v>
      </c>
      <c r="D180" t="s">
        <v>1712</v>
      </c>
      <c r="E180" t="s">
        <v>1704</v>
      </c>
      <c r="F180" t="s">
        <v>1750</v>
      </c>
    </row>
    <row r="181" spans="1:6">
      <c r="A181" t="s">
        <v>199</v>
      </c>
      <c r="B181" t="s">
        <v>1</v>
      </c>
      <c r="C181" t="s">
        <v>1701</v>
      </c>
      <c r="D181" t="s">
        <v>1712</v>
      </c>
      <c r="E181" t="s">
        <v>1704</v>
      </c>
      <c r="F181" t="s">
        <v>1751</v>
      </c>
    </row>
    <row r="182" spans="1:6">
      <c r="A182" t="s">
        <v>200</v>
      </c>
      <c r="B182" t="s">
        <v>1</v>
      </c>
      <c r="C182" t="s">
        <v>1701</v>
      </c>
      <c r="D182" t="s">
        <v>1713</v>
      </c>
      <c r="E182" t="s">
        <v>1703</v>
      </c>
      <c r="F182" t="s">
        <v>1742</v>
      </c>
    </row>
    <row r="183" spans="1:6">
      <c r="A183" t="s">
        <v>201</v>
      </c>
      <c r="B183" t="s">
        <v>1</v>
      </c>
      <c r="C183" t="s">
        <v>1701</v>
      </c>
      <c r="D183" t="s">
        <v>1713</v>
      </c>
      <c r="E183" t="s">
        <v>1703</v>
      </c>
      <c r="F183" t="s">
        <v>1743</v>
      </c>
    </row>
    <row r="184" spans="1:6">
      <c r="A184" t="s">
        <v>202</v>
      </c>
      <c r="B184" t="s">
        <v>1</v>
      </c>
      <c r="C184" t="s">
        <v>1701</v>
      </c>
      <c r="D184" t="s">
        <v>1713</v>
      </c>
      <c r="E184" t="s">
        <v>1703</v>
      </c>
      <c r="F184" t="s">
        <v>1744</v>
      </c>
    </row>
    <row r="185" spans="1:6">
      <c r="A185" t="s">
        <v>203</v>
      </c>
      <c r="B185" t="s">
        <v>1</v>
      </c>
      <c r="C185" t="s">
        <v>1701</v>
      </c>
      <c r="D185" t="s">
        <v>1713</v>
      </c>
      <c r="E185" t="s">
        <v>1703</v>
      </c>
      <c r="F185" t="s">
        <v>1745</v>
      </c>
    </row>
    <row r="186" spans="1:6">
      <c r="A186" t="s">
        <v>204</v>
      </c>
      <c r="B186" t="s">
        <v>1</v>
      </c>
      <c r="C186" t="s">
        <v>1701</v>
      </c>
      <c r="D186" t="s">
        <v>1713</v>
      </c>
      <c r="E186" t="s">
        <v>1703</v>
      </c>
      <c r="F186" t="s">
        <v>1746</v>
      </c>
    </row>
    <row r="187" spans="1:6">
      <c r="A187" t="s">
        <v>205</v>
      </c>
      <c r="B187" t="s">
        <v>1</v>
      </c>
      <c r="C187" t="s">
        <v>1701</v>
      </c>
      <c r="D187" t="s">
        <v>1713</v>
      </c>
      <c r="E187" t="s">
        <v>1703</v>
      </c>
      <c r="F187" t="s">
        <v>1747</v>
      </c>
    </row>
    <row r="188" spans="1:6">
      <c r="A188" t="s">
        <v>206</v>
      </c>
      <c r="B188" t="s">
        <v>1</v>
      </c>
      <c r="C188" t="s">
        <v>1701</v>
      </c>
      <c r="D188" t="s">
        <v>1713</v>
      </c>
      <c r="E188" t="s">
        <v>1703</v>
      </c>
      <c r="F188" t="s">
        <v>1748</v>
      </c>
    </row>
    <row r="189" spans="1:6">
      <c r="A189" t="s">
        <v>207</v>
      </c>
      <c r="B189" t="s">
        <v>1</v>
      </c>
      <c r="C189" t="s">
        <v>1701</v>
      </c>
      <c r="D189" t="s">
        <v>1713</v>
      </c>
      <c r="E189" t="s">
        <v>1703</v>
      </c>
      <c r="F189" t="s">
        <v>1749</v>
      </c>
    </row>
    <row r="190" spans="1:6">
      <c r="A190" t="s">
        <v>208</v>
      </c>
      <c r="B190" t="s">
        <v>1</v>
      </c>
      <c r="C190" t="s">
        <v>1701</v>
      </c>
      <c r="D190" t="s">
        <v>1713</v>
      </c>
      <c r="E190" t="s">
        <v>1703</v>
      </c>
      <c r="F190" t="s">
        <v>1750</v>
      </c>
    </row>
    <row r="191" spans="1:6">
      <c r="A191" t="s">
        <v>209</v>
      </c>
      <c r="B191" t="s">
        <v>1</v>
      </c>
      <c r="C191" t="s">
        <v>1701</v>
      </c>
      <c r="D191" t="s">
        <v>1713</v>
      </c>
      <c r="E191" t="s">
        <v>1703</v>
      </c>
      <c r="F191" t="s">
        <v>1751</v>
      </c>
    </row>
    <row r="192" spans="1:6">
      <c r="A192" t="s">
        <v>210</v>
      </c>
      <c r="B192" t="s">
        <v>1</v>
      </c>
      <c r="C192" t="s">
        <v>1701</v>
      </c>
      <c r="D192" t="s">
        <v>1713</v>
      </c>
      <c r="E192" t="s">
        <v>1704</v>
      </c>
      <c r="F192" t="s">
        <v>1742</v>
      </c>
    </row>
    <row r="193" spans="1:6">
      <c r="A193" t="s">
        <v>211</v>
      </c>
      <c r="B193" t="s">
        <v>1</v>
      </c>
      <c r="C193" t="s">
        <v>1701</v>
      </c>
      <c r="D193" t="s">
        <v>1713</v>
      </c>
      <c r="E193" t="s">
        <v>1704</v>
      </c>
      <c r="F193" t="s">
        <v>1743</v>
      </c>
    </row>
    <row r="194" spans="1:6">
      <c r="A194" t="s">
        <v>212</v>
      </c>
      <c r="B194" t="s">
        <v>1</v>
      </c>
      <c r="C194" t="s">
        <v>1701</v>
      </c>
      <c r="D194" t="s">
        <v>1713</v>
      </c>
      <c r="E194" t="s">
        <v>1704</v>
      </c>
      <c r="F194" t="s">
        <v>1744</v>
      </c>
    </row>
    <row r="195" spans="1:6">
      <c r="A195" t="s">
        <v>213</v>
      </c>
      <c r="B195" t="s">
        <v>1</v>
      </c>
      <c r="C195" t="s">
        <v>1701</v>
      </c>
      <c r="D195" t="s">
        <v>1713</v>
      </c>
      <c r="E195" t="s">
        <v>1704</v>
      </c>
      <c r="F195" t="s">
        <v>1745</v>
      </c>
    </row>
    <row r="196" spans="1:6">
      <c r="A196" t="s">
        <v>214</v>
      </c>
      <c r="B196" t="s">
        <v>1</v>
      </c>
      <c r="C196" t="s">
        <v>1701</v>
      </c>
      <c r="D196" t="s">
        <v>1713</v>
      </c>
      <c r="E196" t="s">
        <v>1704</v>
      </c>
      <c r="F196" t="s">
        <v>1746</v>
      </c>
    </row>
    <row r="197" spans="1:6">
      <c r="A197" t="s">
        <v>215</v>
      </c>
      <c r="B197" t="s">
        <v>1</v>
      </c>
      <c r="C197" t="s">
        <v>1701</v>
      </c>
      <c r="D197" t="s">
        <v>1713</v>
      </c>
      <c r="E197" t="s">
        <v>1704</v>
      </c>
      <c r="F197" t="s">
        <v>1747</v>
      </c>
    </row>
    <row r="198" spans="1:6">
      <c r="A198" t="s">
        <v>216</v>
      </c>
      <c r="B198" t="s">
        <v>1</v>
      </c>
      <c r="C198" t="s">
        <v>1701</v>
      </c>
      <c r="D198" t="s">
        <v>1713</v>
      </c>
      <c r="E198" t="s">
        <v>1704</v>
      </c>
      <c r="F198" t="s">
        <v>1748</v>
      </c>
    </row>
    <row r="199" spans="1:6">
      <c r="A199" t="s">
        <v>217</v>
      </c>
      <c r="B199" t="s">
        <v>1</v>
      </c>
      <c r="C199" t="s">
        <v>1701</v>
      </c>
      <c r="D199" t="s">
        <v>1713</v>
      </c>
      <c r="E199" t="s">
        <v>1704</v>
      </c>
      <c r="F199" t="s">
        <v>1749</v>
      </c>
    </row>
    <row r="200" spans="1:6">
      <c r="A200" t="s">
        <v>218</v>
      </c>
      <c r="B200" t="s">
        <v>1</v>
      </c>
      <c r="C200" t="s">
        <v>1701</v>
      </c>
      <c r="D200" t="s">
        <v>1713</v>
      </c>
      <c r="E200" t="s">
        <v>1704</v>
      </c>
      <c r="F200" t="s">
        <v>1750</v>
      </c>
    </row>
    <row r="201" spans="1:6">
      <c r="A201" t="s">
        <v>219</v>
      </c>
      <c r="B201" t="s">
        <v>1</v>
      </c>
      <c r="C201" t="s">
        <v>1701</v>
      </c>
      <c r="D201" t="s">
        <v>1713</v>
      </c>
      <c r="E201" t="s">
        <v>1704</v>
      </c>
      <c r="F201" t="s">
        <v>1751</v>
      </c>
    </row>
    <row r="202" spans="1:6">
      <c r="A202" t="s">
        <v>220</v>
      </c>
      <c r="B202" t="s">
        <v>1</v>
      </c>
      <c r="C202" t="s">
        <v>1701</v>
      </c>
      <c r="D202" t="s">
        <v>1714</v>
      </c>
      <c r="E202" t="s">
        <v>1703</v>
      </c>
      <c r="F202" t="s">
        <v>1742</v>
      </c>
    </row>
    <row r="203" spans="1:6">
      <c r="A203" t="s">
        <v>221</v>
      </c>
      <c r="B203" t="s">
        <v>1</v>
      </c>
      <c r="C203" t="s">
        <v>1701</v>
      </c>
      <c r="D203" t="s">
        <v>1714</v>
      </c>
      <c r="E203" t="s">
        <v>1703</v>
      </c>
      <c r="F203" t="s">
        <v>1743</v>
      </c>
    </row>
    <row r="204" spans="1:6">
      <c r="A204" t="s">
        <v>222</v>
      </c>
      <c r="B204" t="s">
        <v>1</v>
      </c>
      <c r="C204" t="s">
        <v>1701</v>
      </c>
      <c r="D204" t="s">
        <v>1714</v>
      </c>
      <c r="E204" t="s">
        <v>1703</v>
      </c>
      <c r="F204" t="s">
        <v>1744</v>
      </c>
    </row>
    <row r="205" spans="1:6">
      <c r="A205" t="s">
        <v>223</v>
      </c>
      <c r="B205" t="s">
        <v>1</v>
      </c>
      <c r="C205" t="s">
        <v>1701</v>
      </c>
      <c r="D205" t="s">
        <v>1714</v>
      </c>
      <c r="E205" t="s">
        <v>1703</v>
      </c>
      <c r="F205" t="s">
        <v>1745</v>
      </c>
    </row>
    <row r="206" spans="1:6">
      <c r="A206" t="s">
        <v>224</v>
      </c>
      <c r="B206" t="s">
        <v>1</v>
      </c>
      <c r="C206" t="s">
        <v>1701</v>
      </c>
      <c r="D206" t="s">
        <v>1714</v>
      </c>
      <c r="E206" t="s">
        <v>1703</v>
      </c>
      <c r="F206" t="s">
        <v>1746</v>
      </c>
    </row>
    <row r="207" spans="1:6">
      <c r="A207" t="s">
        <v>225</v>
      </c>
      <c r="B207" t="s">
        <v>1</v>
      </c>
      <c r="C207" t="s">
        <v>1701</v>
      </c>
      <c r="D207" t="s">
        <v>1714</v>
      </c>
      <c r="E207" t="s">
        <v>1703</v>
      </c>
      <c r="F207" t="s">
        <v>1747</v>
      </c>
    </row>
    <row r="208" spans="1:6">
      <c r="A208" t="s">
        <v>226</v>
      </c>
      <c r="B208" t="s">
        <v>1</v>
      </c>
      <c r="C208" t="s">
        <v>1701</v>
      </c>
      <c r="D208" t="s">
        <v>1714</v>
      </c>
      <c r="E208" t="s">
        <v>1703</v>
      </c>
      <c r="F208" t="s">
        <v>1748</v>
      </c>
    </row>
    <row r="209" spans="1:6">
      <c r="A209" t="s">
        <v>227</v>
      </c>
      <c r="B209" t="s">
        <v>1</v>
      </c>
      <c r="C209" t="s">
        <v>1701</v>
      </c>
      <c r="D209" t="s">
        <v>1714</v>
      </c>
      <c r="E209" t="s">
        <v>1703</v>
      </c>
      <c r="F209" t="s">
        <v>1749</v>
      </c>
    </row>
    <row r="210" spans="1:6">
      <c r="A210" t="s">
        <v>228</v>
      </c>
      <c r="B210" t="s">
        <v>1</v>
      </c>
      <c r="C210" t="s">
        <v>1701</v>
      </c>
      <c r="D210" t="s">
        <v>1714</v>
      </c>
      <c r="E210" t="s">
        <v>1703</v>
      </c>
      <c r="F210" t="s">
        <v>1750</v>
      </c>
    </row>
    <row r="211" spans="1:6">
      <c r="A211" t="s">
        <v>229</v>
      </c>
      <c r="B211" t="s">
        <v>1</v>
      </c>
      <c r="C211" t="s">
        <v>1701</v>
      </c>
      <c r="D211" t="s">
        <v>1714</v>
      </c>
      <c r="E211" t="s">
        <v>1703</v>
      </c>
      <c r="F211" t="s">
        <v>1751</v>
      </c>
    </row>
    <row r="212" spans="1:6">
      <c r="A212" t="s">
        <v>230</v>
      </c>
      <c r="B212" t="s">
        <v>1</v>
      </c>
      <c r="C212" t="s">
        <v>1701</v>
      </c>
      <c r="D212" t="s">
        <v>1714</v>
      </c>
      <c r="E212" t="s">
        <v>1704</v>
      </c>
      <c r="F212" t="s">
        <v>1742</v>
      </c>
    </row>
    <row r="213" spans="1:6">
      <c r="A213" t="s">
        <v>231</v>
      </c>
      <c r="B213" t="s">
        <v>1</v>
      </c>
      <c r="C213" t="s">
        <v>1701</v>
      </c>
      <c r="D213" t="s">
        <v>1714</v>
      </c>
      <c r="E213" t="s">
        <v>1704</v>
      </c>
      <c r="F213" t="s">
        <v>1743</v>
      </c>
    </row>
    <row r="214" spans="1:6">
      <c r="A214" t="s">
        <v>232</v>
      </c>
      <c r="B214" t="s">
        <v>1</v>
      </c>
      <c r="C214" t="s">
        <v>1701</v>
      </c>
      <c r="D214" t="s">
        <v>1714</v>
      </c>
      <c r="E214" t="s">
        <v>1704</v>
      </c>
      <c r="F214" t="s">
        <v>1744</v>
      </c>
    </row>
    <row r="215" spans="1:6">
      <c r="A215" t="s">
        <v>233</v>
      </c>
      <c r="B215" t="s">
        <v>1</v>
      </c>
      <c r="C215" t="s">
        <v>1701</v>
      </c>
      <c r="D215" t="s">
        <v>1714</v>
      </c>
      <c r="E215" t="s">
        <v>1704</v>
      </c>
      <c r="F215" t="s">
        <v>1745</v>
      </c>
    </row>
    <row r="216" spans="1:6">
      <c r="A216" t="s">
        <v>234</v>
      </c>
      <c r="B216" t="s">
        <v>1</v>
      </c>
      <c r="C216" t="s">
        <v>1701</v>
      </c>
      <c r="D216" t="s">
        <v>1714</v>
      </c>
      <c r="E216" t="s">
        <v>1704</v>
      </c>
      <c r="F216" t="s">
        <v>1746</v>
      </c>
    </row>
    <row r="217" spans="1:6">
      <c r="A217" t="s">
        <v>235</v>
      </c>
      <c r="B217" t="s">
        <v>1</v>
      </c>
      <c r="C217" t="s">
        <v>1701</v>
      </c>
      <c r="D217" t="s">
        <v>1714</v>
      </c>
      <c r="E217" t="s">
        <v>1704</v>
      </c>
      <c r="F217" t="s">
        <v>1747</v>
      </c>
    </row>
    <row r="218" spans="1:6">
      <c r="A218" t="s">
        <v>236</v>
      </c>
      <c r="B218" t="s">
        <v>1</v>
      </c>
      <c r="C218" t="s">
        <v>1701</v>
      </c>
      <c r="D218" t="s">
        <v>1714</v>
      </c>
      <c r="E218" t="s">
        <v>1704</v>
      </c>
      <c r="F218" t="s">
        <v>1748</v>
      </c>
    </row>
    <row r="219" spans="1:6">
      <c r="A219" t="s">
        <v>237</v>
      </c>
      <c r="B219" t="s">
        <v>1</v>
      </c>
      <c r="C219" t="s">
        <v>1701</v>
      </c>
      <c r="D219" t="s">
        <v>1714</v>
      </c>
      <c r="E219" t="s">
        <v>1704</v>
      </c>
      <c r="F219" t="s">
        <v>1749</v>
      </c>
    </row>
    <row r="220" spans="1:6">
      <c r="A220" t="s">
        <v>238</v>
      </c>
      <c r="B220" t="s">
        <v>1</v>
      </c>
      <c r="C220" t="s">
        <v>1701</v>
      </c>
      <c r="D220" t="s">
        <v>1714</v>
      </c>
      <c r="E220" t="s">
        <v>1704</v>
      </c>
      <c r="F220" t="s">
        <v>1750</v>
      </c>
    </row>
    <row r="221" spans="1:6">
      <c r="A221" t="s">
        <v>239</v>
      </c>
      <c r="B221" t="s">
        <v>1</v>
      </c>
      <c r="C221" t="s">
        <v>1701</v>
      </c>
      <c r="D221" t="s">
        <v>1714</v>
      </c>
      <c r="E221" t="s">
        <v>1704</v>
      </c>
      <c r="F221" t="s">
        <v>1751</v>
      </c>
    </row>
    <row r="222" spans="1:6">
      <c r="A222" t="s">
        <v>240</v>
      </c>
      <c r="B222" t="s">
        <v>1</v>
      </c>
      <c r="C222" t="s">
        <v>1701</v>
      </c>
      <c r="D222" t="s">
        <v>1715</v>
      </c>
      <c r="E222" t="s">
        <v>1703</v>
      </c>
      <c r="F222" t="s">
        <v>1742</v>
      </c>
    </row>
    <row r="223" spans="1:6">
      <c r="A223" t="s">
        <v>241</v>
      </c>
      <c r="B223" t="s">
        <v>1</v>
      </c>
      <c r="C223" t="s">
        <v>1701</v>
      </c>
      <c r="D223" t="s">
        <v>1715</v>
      </c>
      <c r="E223" t="s">
        <v>1703</v>
      </c>
      <c r="F223" t="s">
        <v>1743</v>
      </c>
    </row>
    <row r="224" spans="1:6">
      <c r="A224" t="s">
        <v>242</v>
      </c>
      <c r="B224" t="s">
        <v>1</v>
      </c>
      <c r="C224" t="s">
        <v>1701</v>
      </c>
      <c r="D224" t="s">
        <v>1715</v>
      </c>
      <c r="E224" t="s">
        <v>1703</v>
      </c>
      <c r="F224" t="s">
        <v>1744</v>
      </c>
    </row>
    <row r="225" spans="1:6">
      <c r="A225" t="s">
        <v>243</v>
      </c>
      <c r="B225" t="s">
        <v>1</v>
      </c>
      <c r="C225" t="s">
        <v>1701</v>
      </c>
      <c r="D225" t="s">
        <v>1715</v>
      </c>
      <c r="E225" t="s">
        <v>1703</v>
      </c>
      <c r="F225" t="s">
        <v>1745</v>
      </c>
    </row>
    <row r="226" spans="1:6">
      <c r="A226" t="s">
        <v>244</v>
      </c>
      <c r="B226" t="s">
        <v>1</v>
      </c>
      <c r="C226" t="s">
        <v>1701</v>
      </c>
      <c r="D226" t="s">
        <v>1715</v>
      </c>
      <c r="E226" t="s">
        <v>1703</v>
      </c>
      <c r="F226" t="s">
        <v>1746</v>
      </c>
    </row>
    <row r="227" spans="1:6">
      <c r="A227" t="s">
        <v>245</v>
      </c>
      <c r="B227" t="s">
        <v>1</v>
      </c>
      <c r="C227" t="s">
        <v>1701</v>
      </c>
      <c r="D227" t="s">
        <v>1715</v>
      </c>
      <c r="E227" t="s">
        <v>1703</v>
      </c>
      <c r="F227" t="s">
        <v>1747</v>
      </c>
    </row>
    <row r="228" spans="1:6">
      <c r="A228" t="s">
        <v>246</v>
      </c>
      <c r="B228" t="s">
        <v>1</v>
      </c>
      <c r="C228" t="s">
        <v>1701</v>
      </c>
      <c r="D228" t="s">
        <v>1715</v>
      </c>
      <c r="E228" t="s">
        <v>1703</v>
      </c>
      <c r="F228" t="s">
        <v>1748</v>
      </c>
    </row>
    <row r="229" spans="1:6">
      <c r="A229" t="s">
        <v>247</v>
      </c>
      <c r="B229" t="s">
        <v>1</v>
      </c>
      <c r="C229" t="s">
        <v>1701</v>
      </c>
      <c r="D229" t="s">
        <v>1715</v>
      </c>
      <c r="E229" t="s">
        <v>1703</v>
      </c>
      <c r="F229" t="s">
        <v>1749</v>
      </c>
    </row>
    <row r="230" spans="1:6">
      <c r="A230" t="s">
        <v>248</v>
      </c>
      <c r="B230" t="s">
        <v>1</v>
      </c>
      <c r="C230" t="s">
        <v>1701</v>
      </c>
      <c r="D230" t="s">
        <v>1715</v>
      </c>
      <c r="E230" t="s">
        <v>1703</v>
      </c>
      <c r="F230" t="s">
        <v>1750</v>
      </c>
    </row>
    <row r="231" spans="1:6">
      <c r="A231" t="s">
        <v>249</v>
      </c>
      <c r="B231" t="s">
        <v>1</v>
      </c>
      <c r="C231" t="s">
        <v>1701</v>
      </c>
      <c r="D231" t="s">
        <v>1715</v>
      </c>
      <c r="E231" t="s">
        <v>1703</v>
      </c>
      <c r="F231" t="s">
        <v>1751</v>
      </c>
    </row>
    <row r="232" spans="1:6">
      <c r="A232" t="s">
        <v>250</v>
      </c>
      <c r="B232" t="s">
        <v>1</v>
      </c>
      <c r="C232" t="s">
        <v>1701</v>
      </c>
      <c r="D232" t="s">
        <v>1715</v>
      </c>
      <c r="E232" t="s">
        <v>1704</v>
      </c>
      <c r="F232" t="s">
        <v>1742</v>
      </c>
    </row>
    <row r="233" spans="1:6">
      <c r="A233" t="s">
        <v>251</v>
      </c>
      <c r="B233" t="s">
        <v>1</v>
      </c>
      <c r="C233" t="s">
        <v>1701</v>
      </c>
      <c r="D233" t="s">
        <v>1715</v>
      </c>
      <c r="E233" t="s">
        <v>1704</v>
      </c>
      <c r="F233" t="s">
        <v>1743</v>
      </c>
    </row>
    <row r="234" spans="1:6">
      <c r="A234" t="s">
        <v>252</v>
      </c>
      <c r="B234" t="s">
        <v>1</v>
      </c>
      <c r="C234" t="s">
        <v>1701</v>
      </c>
      <c r="D234" t="s">
        <v>1715</v>
      </c>
      <c r="E234" t="s">
        <v>1704</v>
      </c>
      <c r="F234" t="s">
        <v>1744</v>
      </c>
    </row>
    <row r="235" spans="1:6">
      <c r="A235" t="s">
        <v>253</v>
      </c>
      <c r="B235" t="s">
        <v>1</v>
      </c>
      <c r="C235" t="s">
        <v>1701</v>
      </c>
      <c r="D235" t="s">
        <v>1715</v>
      </c>
      <c r="E235" t="s">
        <v>1704</v>
      </c>
      <c r="F235" t="s">
        <v>1745</v>
      </c>
    </row>
    <row r="236" spans="1:6">
      <c r="A236" t="s">
        <v>254</v>
      </c>
      <c r="B236" t="s">
        <v>1</v>
      </c>
      <c r="C236" t="s">
        <v>1701</v>
      </c>
      <c r="D236" t="s">
        <v>1715</v>
      </c>
      <c r="E236" t="s">
        <v>1704</v>
      </c>
      <c r="F236" t="s">
        <v>1746</v>
      </c>
    </row>
    <row r="237" spans="1:6">
      <c r="A237" t="s">
        <v>255</v>
      </c>
      <c r="B237" t="s">
        <v>1</v>
      </c>
      <c r="C237" t="s">
        <v>1701</v>
      </c>
      <c r="D237" t="s">
        <v>1715</v>
      </c>
      <c r="E237" t="s">
        <v>1704</v>
      </c>
      <c r="F237" t="s">
        <v>1747</v>
      </c>
    </row>
    <row r="238" spans="1:6">
      <c r="A238" t="s">
        <v>256</v>
      </c>
      <c r="B238" t="s">
        <v>1</v>
      </c>
      <c r="C238" t="s">
        <v>1701</v>
      </c>
      <c r="D238" t="s">
        <v>1715</v>
      </c>
      <c r="E238" t="s">
        <v>1704</v>
      </c>
      <c r="F238" t="s">
        <v>1748</v>
      </c>
    </row>
    <row r="239" spans="1:6">
      <c r="A239" t="s">
        <v>257</v>
      </c>
      <c r="B239" t="s">
        <v>1</v>
      </c>
      <c r="C239" t="s">
        <v>1701</v>
      </c>
      <c r="D239" t="s">
        <v>1715</v>
      </c>
      <c r="E239" t="s">
        <v>1704</v>
      </c>
      <c r="F239" t="s">
        <v>1749</v>
      </c>
    </row>
    <row r="240" spans="1:6">
      <c r="A240" t="s">
        <v>258</v>
      </c>
      <c r="B240" t="s">
        <v>1</v>
      </c>
      <c r="C240" t="s">
        <v>1701</v>
      </c>
      <c r="D240" t="s">
        <v>1715</v>
      </c>
      <c r="E240" t="s">
        <v>1704</v>
      </c>
      <c r="F240" t="s">
        <v>1750</v>
      </c>
    </row>
    <row r="241" spans="1:6">
      <c r="A241" t="s">
        <v>259</v>
      </c>
      <c r="B241" t="s">
        <v>1</v>
      </c>
      <c r="C241" t="s">
        <v>1701</v>
      </c>
      <c r="D241" t="s">
        <v>1715</v>
      </c>
      <c r="E241" t="s">
        <v>1704</v>
      </c>
      <c r="F241" t="s">
        <v>1751</v>
      </c>
    </row>
    <row r="242" spans="1:6">
      <c r="A242" t="s">
        <v>260</v>
      </c>
      <c r="B242" t="s">
        <v>1</v>
      </c>
      <c r="C242" t="s">
        <v>1716</v>
      </c>
      <c r="D242" t="s">
        <v>1702</v>
      </c>
      <c r="E242" t="s">
        <v>1703</v>
      </c>
      <c r="F242" t="s">
        <v>1742</v>
      </c>
    </row>
    <row r="243" spans="1:6">
      <c r="A243" t="s">
        <v>261</v>
      </c>
      <c r="B243" t="s">
        <v>1</v>
      </c>
      <c r="C243" t="s">
        <v>1716</v>
      </c>
      <c r="D243" t="s">
        <v>1702</v>
      </c>
      <c r="E243" t="s">
        <v>1703</v>
      </c>
      <c r="F243" t="s">
        <v>1743</v>
      </c>
    </row>
    <row r="244" spans="1:6">
      <c r="A244" t="s">
        <v>262</v>
      </c>
      <c r="B244" t="s">
        <v>1</v>
      </c>
      <c r="C244" t="s">
        <v>1716</v>
      </c>
      <c r="D244" t="s">
        <v>1702</v>
      </c>
      <c r="E244" t="s">
        <v>1703</v>
      </c>
      <c r="F244" t="s">
        <v>1744</v>
      </c>
    </row>
    <row r="245" spans="1:6">
      <c r="A245" t="s">
        <v>263</v>
      </c>
      <c r="B245" t="s">
        <v>1</v>
      </c>
      <c r="C245" t="s">
        <v>1716</v>
      </c>
      <c r="D245" t="s">
        <v>1702</v>
      </c>
      <c r="E245" t="s">
        <v>1703</v>
      </c>
      <c r="F245" t="s">
        <v>1745</v>
      </c>
    </row>
    <row r="246" spans="1:6">
      <c r="A246" t="s">
        <v>264</v>
      </c>
      <c r="B246" t="s">
        <v>1</v>
      </c>
      <c r="C246" t="s">
        <v>1716</v>
      </c>
      <c r="D246" t="s">
        <v>1702</v>
      </c>
      <c r="E246" t="s">
        <v>1703</v>
      </c>
      <c r="F246" t="s">
        <v>1746</v>
      </c>
    </row>
    <row r="247" spans="1:6">
      <c r="A247" t="s">
        <v>265</v>
      </c>
      <c r="B247" t="s">
        <v>1</v>
      </c>
      <c r="C247" t="s">
        <v>1716</v>
      </c>
      <c r="D247" t="s">
        <v>1702</v>
      </c>
      <c r="E247" t="s">
        <v>1703</v>
      </c>
      <c r="F247" t="s">
        <v>1747</v>
      </c>
    </row>
    <row r="248" spans="1:6">
      <c r="A248" t="s">
        <v>266</v>
      </c>
      <c r="B248" t="s">
        <v>1</v>
      </c>
      <c r="C248" t="s">
        <v>1716</v>
      </c>
      <c r="D248" t="s">
        <v>1702</v>
      </c>
      <c r="E248" t="s">
        <v>1703</v>
      </c>
      <c r="F248" t="s">
        <v>1748</v>
      </c>
    </row>
    <row r="249" spans="1:6">
      <c r="A249" t="s">
        <v>267</v>
      </c>
      <c r="B249" t="s">
        <v>1</v>
      </c>
      <c r="C249" t="s">
        <v>1716</v>
      </c>
      <c r="D249" t="s">
        <v>1702</v>
      </c>
      <c r="E249" t="s">
        <v>1703</v>
      </c>
      <c r="F249" t="s">
        <v>1749</v>
      </c>
    </row>
    <row r="250" spans="1:6">
      <c r="A250" t="s">
        <v>268</v>
      </c>
      <c r="B250" t="s">
        <v>1</v>
      </c>
      <c r="C250" t="s">
        <v>1716</v>
      </c>
      <c r="D250" t="s">
        <v>1702</v>
      </c>
      <c r="E250" t="s">
        <v>1703</v>
      </c>
      <c r="F250" t="s">
        <v>1750</v>
      </c>
    </row>
    <row r="251" spans="1:6">
      <c r="A251" t="s">
        <v>269</v>
      </c>
      <c r="B251" t="s">
        <v>1</v>
      </c>
      <c r="C251" t="s">
        <v>1716</v>
      </c>
      <c r="D251" t="s">
        <v>1702</v>
      </c>
      <c r="E251" t="s">
        <v>1703</v>
      </c>
      <c r="F251" t="s">
        <v>1751</v>
      </c>
    </row>
    <row r="252" spans="1:6">
      <c r="A252" t="s">
        <v>270</v>
      </c>
      <c r="B252" t="s">
        <v>1</v>
      </c>
      <c r="C252" t="s">
        <v>1716</v>
      </c>
      <c r="D252" t="s">
        <v>1702</v>
      </c>
      <c r="E252" t="s">
        <v>1704</v>
      </c>
      <c r="F252" t="s">
        <v>1742</v>
      </c>
    </row>
    <row r="253" spans="1:6">
      <c r="A253" t="s">
        <v>271</v>
      </c>
      <c r="B253" t="s">
        <v>1</v>
      </c>
      <c r="C253" t="s">
        <v>1716</v>
      </c>
      <c r="D253" t="s">
        <v>1702</v>
      </c>
      <c r="E253" t="s">
        <v>1704</v>
      </c>
      <c r="F253" t="s">
        <v>1743</v>
      </c>
    </row>
    <row r="254" spans="1:6">
      <c r="A254" t="s">
        <v>272</v>
      </c>
      <c r="B254" t="s">
        <v>1</v>
      </c>
      <c r="C254" t="s">
        <v>1716</v>
      </c>
      <c r="D254" t="s">
        <v>1702</v>
      </c>
      <c r="E254" t="s">
        <v>1704</v>
      </c>
      <c r="F254" t="s">
        <v>1744</v>
      </c>
    </row>
    <row r="255" spans="1:6">
      <c r="A255" t="s">
        <v>273</v>
      </c>
      <c r="B255" t="s">
        <v>1</v>
      </c>
      <c r="C255" t="s">
        <v>1716</v>
      </c>
      <c r="D255" t="s">
        <v>1702</v>
      </c>
      <c r="E255" t="s">
        <v>1704</v>
      </c>
      <c r="F255" t="s">
        <v>1745</v>
      </c>
    </row>
    <row r="256" spans="1:6">
      <c r="A256" t="s">
        <v>274</v>
      </c>
      <c r="B256" t="s">
        <v>1</v>
      </c>
      <c r="C256" t="s">
        <v>1716</v>
      </c>
      <c r="D256" t="s">
        <v>1702</v>
      </c>
      <c r="E256" t="s">
        <v>1704</v>
      </c>
      <c r="F256" t="s">
        <v>1746</v>
      </c>
    </row>
    <row r="257" spans="1:6">
      <c r="A257" t="s">
        <v>275</v>
      </c>
      <c r="B257" t="s">
        <v>1</v>
      </c>
      <c r="C257" t="s">
        <v>1716</v>
      </c>
      <c r="D257" t="s">
        <v>1702</v>
      </c>
      <c r="E257" t="s">
        <v>1704</v>
      </c>
      <c r="F257" t="s">
        <v>1747</v>
      </c>
    </row>
    <row r="258" spans="1:6">
      <c r="A258" t="s">
        <v>276</v>
      </c>
      <c r="B258" t="s">
        <v>1</v>
      </c>
      <c r="C258" t="s">
        <v>1716</v>
      </c>
      <c r="D258" t="s">
        <v>1702</v>
      </c>
      <c r="E258" t="s">
        <v>1704</v>
      </c>
      <c r="F258" t="s">
        <v>1748</v>
      </c>
    </row>
    <row r="259" spans="1:6">
      <c r="A259" t="s">
        <v>277</v>
      </c>
      <c r="B259" t="s">
        <v>1</v>
      </c>
      <c r="C259" t="s">
        <v>1716</v>
      </c>
      <c r="D259" t="s">
        <v>1702</v>
      </c>
      <c r="E259" t="s">
        <v>1704</v>
      </c>
      <c r="F259" t="s">
        <v>1749</v>
      </c>
    </row>
    <row r="260" spans="1:6">
      <c r="A260" t="s">
        <v>278</v>
      </c>
      <c r="B260" t="s">
        <v>1</v>
      </c>
      <c r="C260" t="s">
        <v>1716</v>
      </c>
      <c r="D260" t="s">
        <v>1702</v>
      </c>
      <c r="E260" t="s">
        <v>1704</v>
      </c>
      <c r="F260" t="s">
        <v>1750</v>
      </c>
    </row>
    <row r="261" spans="1:6">
      <c r="A261" t="s">
        <v>279</v>
      </c>
      <c r="B261" t="s">
        <v>1</v>
      </c>
      <c r="C261" t="s">
        <v>1716</v>
      </c>
      <c r="D261" t="s">
        <v>1702</v>
      </c>
      <c r="E261" t="s">
        <v>1704</v>
      </c>
      <c r="F261" t="s">
        <v>1751</v>
      </c>
    </row>
    <row r="262" spans="1:6">
      <c r="A262" t="s">
        <v>280</v>
      </c>
      <c r="B262" t="s">
        <v>1</v>
      </c>
      <c r="C262" t="s">
        <v>1716</v>
      </c>
      <c r="D262" t="s">
        <v>1705</v>
      </c>
      <c r="E262" t="s">
        <v>1703</v>
      </c>
      <c r="F262" t="s">
        <v>1742</v>
      </c>
    </row>
    <row r="263" spans="1:6">
      <c r="A263" t="s">
        <v>281</v>
      </c>
      <c r="B263" t="s">
        <v>1</v>
      </c>
      <c r="C263" t="s">
        <v>1716</v>
      </c>
      <c r="D263" t="s">
        <v>1705</v>
      </c>
      <c r="E263" t="s">
        <v>1703</v>
      </c>
      <c r="F263" t="s">
        <v>1743</v>
      </c>
    </row>
    <row r="264" spans="1:6">
      <c r="A264" t="s">
        <v>282</v>
      </c>
      <c r="B264" t="s">
        <v>1</v>
      </c>
      <c r="C264" t="s">
        <v>1716</v>
      </c>
      <c r="D264" t="s">
        <v>1705</v>
      </c>
      <c r="E264" t="s">
        <v>1703</v>
      </c>
      <c r="F264" t="s">
        <v>1744</v>
      </c>
    </row>
    <row r="265" spans="1:6">
      <c r="A265" t="s">
        <v>283</v>
      </c>
      <c r="B265" t="s">
        <v>1</v>
      </c>
      <c r="C265" t="s">
        <v>1716</v>
      </c>
      <c r="D265" t="s">
        <v>1705</v>
      </c>
      <c r="E265" t="s">
        <v>1703</v>
      </c>
      <c r="F265" t="s">
        <v>1745</v>
      </c>
    </row>
    <row r="266" spans="1:6">
      <c r="A266" t="s">
        <v>284</v>
      </c>
      <c r="B266" t="s">
        <v>1</v>
      </c>
      <c r="C266" t="s">
        <v>1716</v>
      </c>
      <c r="D266" t="s">
        <v>1705</v>
      </c>
      <c r="E266" t="s">
        <v>1703</v>
      </c>
      <c r="F266" t="s">
        <v>1746</v>
      </c>
    </row>
    <row r="267" spans="1:6">
      <c r="A267" t="s">
        <v>285</v>
      </c>
      <c r="B267" t="s">
        <v>1</v>
      </c>
      <c r="C267" t="s">
        <v>1716</v>
      </c>
      <c r="D267" t="s">
        <v>1705</v>
      </c>
      <c r="E267" t="s">
        <v>1703</v>
      </c>
      <c r="F267" t="s">
        <v>1747</v>
      </c>
    </row>
    <row r="268" spans="1:6">
      <c r="A268" t="s">
        <v>286</v>
      </c>
      <c r="B268" t="s">
        <v>1</v>
      </c>
      <c r="C268" t="s">
        <v>1716</v>
      </c>
      <c r="D268" t="s">
        <v>1705</v>
      </c>
      <c r="E268" t="s">
        <v>1703</v>
      </c>
      <c r="F268" t="s">
        <v>1748</v>
      </c>
    </row>
    <row r="269" spans="1:6">
      <c r="A269" t="s">
        <v>287</v>
      </c>
      <c r="B269" t="s">
        <v>1</v>
      </c>
      <c r="C269" t="s">
        <v>1716</v>
      </c>
      <c r="D269" t="s">
        <v>1705</v>
      </c>
      <c r="E269" t="s">
        <v>1703</v>
      </c>
      <c r="F269" t="s">
        <v>1749</v>
      </c>
    </row>
    <row r="270" spans="1:6">
      <c r="A270" t="s">
        <v>288</v>
      </c>
      <c r="B270" t="s">
        <v>1</v>
      </c>
      <c r="C270" t="s">
        <v>1716</v>
      </c>
      <c r="D270" t="s">
        <v>1705</v>
      </c>
      <c r="E270" t="s">
        <v>1703</v>
      </c>
      <c r="F270" t="s">
        <v>1750</v>
      </c>
    </row>
    <row r="271" spans="1:6">
      <c r="A271" t="s">
        <v>289</v>
      </c>
      <c r="B271" t="s">
        <v>1</v>
      </c>
      <c r="C271" t="s">
        <v>1716</v>
      </c>
      <c r="D271" t="s">
        <v>1705</v>
      </c>
      <c r="E271" t="s">
        <v>1703</v>
      </c>
      <c r="F271" t="s">
        <v>1751</v>
      </c>
    </row>
    <row r="272" spans="1:6">
      <c r="A272" t="s">
        <v>290</v>
      </c>
      <c r="B272" t="s">
        <v>1</v>
      </c>
      <c r="C272" t="s">
        <v>1716</v>
      </c>
      <c r="D272" t="s">
        <v>1705</v>
      </c>
      <c r="E272" t="s">
        <v>1704</v>
      </c>
      <c r="F272" t="s">
        <v>1742</v>
      </c>
    </row>
    <row r="273" spans="1:6">
      <c r="A273" t="s">
        <v>291</v>
      </c>
      <c r="B273" t="s">
        <v>1</v>
      </c>
      <c r="C273" t="s">
        <v>1716</v>
      </c>
      <c r="D273" t="s">
        <v>1705</v>
      </c>
      <c r="E273" t="s">
        <v>1704</v>
      </c>
      <c r="F273" t="s">
        <v>1743</v>
      </c>
    </row>
    <row r="274" spans="1:6">
      <c r="A274" t="s">
        <v>292</v>
      </c>
      <c r="B274" t="s">
        <v>1</v>
      </c>
      <c r="C274" t="s">
        <v>1716</v>
      </c>
      <c r="D274" t="s">
        <v>1705</v>
      </c>
      <c r="E274" t="s">
        <v>1704</v>
      </c>
      <c r="F274" t="s">
        <v>1744</v>
      </c>
    </row>
    <row r="275" spans="1:6">
      <c r="A275" t="s">
        <v>293</v>
      </c>
      <c r="B275" t="s">
        <v>1</v>
      </c>
      <c r="C275" t="s">
        <v>1716</v>
      </c>
      <c r="D275" t="s">
        <v>1705</v>
      </c>
      <c r="E275" t="s">
        <v>1704</v>
      </c>
      <c r="F275" t="s">
        <v>1745</v>
      </c>
    </row>
    <row r="276" spans="1:6">
      <c r="A276" t="s">
        <v>294</v>
      </c>
      <c r="B276" t="s">
        <v>1</v>
      </c>
      <c r="C276" t="s">
        <v>1716</v>
      </c>
      <c r="D276" t="s">
        <v>1705</v>
      </c>
      <c r="E276" t="s">
        <v>1704</v>
      </c>
      <c r="F276" t="s">
        <v>1746</v>
      </c>
    </row>
    <row r="277" spans="1:6">
      <c r="A277" t="s">
        <v>295</v>
      </c>
      <c r="B277" t="s">
        <v>1</v>
      </c>
      <c r="C277" t="s">
        <v>1716</v>
      </c>
      <c r="D277" t="s">
        <v>1705</v>
      </c>
      <c r="E277" t="s">
        <v>1704</v>
      </c>
      <c r="F277" t="s">
        <v>1747</v>
      </c>
    </row>
    <row r="278" spans="1:6">
      <c r="A278" t="s">
        <v>296</v>
      </c>
      <c r="B278" t="s">
        <v>1</v>
      </c>
      <c r="C278" t="s">
        <v>1716</v>
      </c>
      <c r="D278" t="s">
        <v>1705</v>
      </c>
      <c r="E278" t="s">
        <v>1704</v>
      </c>
      <c r="F278" t="s">
        <v>1748</v>
      </c>
    </row>
    <row r="279" spans="1:6">
      <c r="A279" t="s">
        <v>297</v>
      </c>
      <c r="B279" t="s">
        <v>1</v>
      </c>
      <c r="C279" t="s">
        <v>1716</v>
      </c>
      <c r="D279" t="s">
        <v>1705</v>
      </c>
      <c r="E279" t="s">
        <v>1704</v>
      </c>
      <c r="F279" t="s">
        <v>1749</v>
      </c>
    </row>
    <row r="280" spans="1:6">
      <c r="A280" t="s">
        <v>298</v>
      </c>
      <c r="B280" t="s">
        <v>1</v>
      </c>
      <c r="C280" t="s">
        <v>1716</v>
      </c>
      <c r="D280" t="s">
        <v>1705</v>
      </c>
      <c r="E280" t="s">
        <v>1704</v>
      </c>
      <c r="F280" t="s">
        <v>1750</v>
      </c>
    </row>
    <row r="281" spans="1:6">
      <c r="A281" t="s">
        <v>299</v>
      </c>
      <c r="B281" t="s">
        <v>1</v>
      </c>
      <c r="C281" t="s">
        <v>1716</v>
      </c>
      <c r="D281" t="s">
        <v>1705</v>
      </c>
      <c r="E281" t="s">
        <v>1704</v>
      </c>
      <c r="F281" t="s">
        <v>1751</v>
      </c>
    </row>
    <row r="282" spans="1:6">
      <c r="A282" t="s">
        <v>300</v>
      </c>
      <c r="B282" t="s">
        <v>1</v>
      </c>
      <c r="C282" t="s">
        <v>1716</v>
      </c>
      <c r="D282" t="s">
        <v>1706</v>
      </c>
      <c r="E282" t="s">
        <v>1703</v>
      </c>
      <c r="F282" t="s">
        <v>1742</v>
      </c>
    </row>
    <row r="283" spans="1:6">
      <c r="A283" t="s">
        <v>301</v>
      </c>
      <c r="B283" t="s">
        <v>1</v>
      </c>
      <c r="C283" t="s">
        <v>1716</v>
      </c>
      <c r="D283" t="s">
        <v>1706</v>
      </c>
      <c r="E283" t="s">
        <v>1703</v>
      </c>
      <c r="F283" t="s">
        <v>1743</v>
      </c>
    </row>
    <row r="284" spans="1:6">
      <c r="A284" t="s">
        <v>302</v>
      </c>
      <c r="B284" t="s">
        <v>1</v>
      </c>
      <c r="C284" t="s">
        <v>1716</v>
      </c>
      <c r="D284" t="s">
        <v>1706</v>
      </c>
      <c r="E284" t="s">
        <v>1703</v>
      </c>
      <c r="F284" t="s">
        <v>1744</v>
      </c>
    </row>
    <row r="285" spans="1:6">
      <c r="A285" t="s">
        <v>303</v>
      </c>
      <c r="B285" t="s">
        <v>1</v>
      </c>
      <c r="C285" t="s">
        <v>1716</v>
      </c>
      <c r="D285" t="s">
        <v>1706</v>
      </c>
      <c r="E285" t="s">
        <v>1703</v>
      </c>
      <c r="F285" t="s">
        <v>1745</v>
      </c>
    </row>
    <row r="286" spans="1:6">
      <c r="A286" t="s">
        <v>304</v>
      </c>
      <c r="B286" t="s">
        <v>1</v>
      </c>
      <c r="C286" t="s">
        <v>1716</v>
      </c>
      <c r="D286" t="s">
        <v>1706</v>
      </c>
      <c r="E286" t="s">
        <v>1703</v>
      </c>
      <c r="F286" t="s">
        <v>1746</v>
      </c>
    </row>
    <row r="287" spans="1:6">
      <c r="A287" t="s">
        <v>305</v>
      </c>
      <c r="B287" t="s">
        <v>1</v>
      </c>
      <c r="C287" t="s">
        <v>1716</v>
      </c>
      <c r="D287" t="s">
        <v>1706</v>
      </c>
      <c r="E287" t="s">
        <v>1703</v>
      </c>
      <c r="F287" t="s">
        <v>1747</v>
      </c>
    </row>
    <row r="288" spans="1:6">
      <c r="A288" t="s">
        <v>306</v>
      </c>
      <c r="B288" t="s">
        <v>1</v>
      </c>
      <c r="C288" t="s">
        <v>1716</v>
      </c>
      <c r="D288" t="s">
        <v>1706</v>
      </c>
      <c r="E288" t="s">
        <v>1703</v>
      </c>
      <c r="F288" t="s">
        <v>1748</v>
      </c>
    </row>
    <row r="289" spans="1:6">
      <c r="A289" t="s">
        <v>307</v>
      </c>
      <c r="B289" t="s">
        <v>1</v>
      </c>
      <c r="C289" t="s">
        <v>1716</v>
      </c>
      <c r="D289" t="s">
        <v>1706</v>
      </c>
      <c r="E289" t="s">
        <v>1703</v>
      </c>
      <c r="F289" t="s">
        <v>1749</v>
      </c>
    </row>
    <row r="290" spans="1:6">
      <c r="A290" t="s">
        <v>308</v>
      </c>
      <c r="B290" t="s">
        <v>1</v>
      </c>
      <c r="C290" t="s">
        <v>1716</v>
      </c>
      <c r="D290" t="s">
        <v>1706</v>
      </c>
      <c r="E290" t="s">
        <v>1703</v>
      </c>
      <c r="F290" t="s">
        <v>1750</v>
      </c>
    </row>
    <row r="291" spans="1:6">
      <c r="A291" t="s">
        <v>309</v>
      </c>
      <c r="B291" t="s">
        <v>1</v>
      </c>
      <c r="C291" t="s">
        <v>1716</v>
      </c>
      <c r="D291" t="s">
        <v>1706</v>
      </c>
      <c r="E291" t="s">
        <v>1703</v>
      </c>
      <c r="F291" t="s">
        <v>1751</v>
      </c>
    </row>
    <row r="292" spans="1:6">
      <c r="A292" t="s">
        <v>310</v>
      </c>
      <c r="B292" t="s">
        <v>1</v>
      </c>
      <c r="C292" t="s">
        <v>1716</v>
      </c>
      <c r="D292" t="s">
        <v>1706</v>
      </c>
      <c r="E292" t="s">
        <v>1704</v>
      </c>
      <c r="F292" t="s">
        <v>1742</v>
      </c>
    </row>
    <row r="293" spans="1:6">
      <c r="A293" t="s">
        <v>311</v>
      </c>
      <c r="B293" t="s">
        <v>1</v>
      </c>
      <c r="C293" t="s">
        <v>1716</v>
      </c>
      <c r="D293" t="s">
        <v>1706</v>
      </c>
      <c r="E293" t="s">
        <v>1704</v>
      </c>
      <c r="F293" t="s">
        <v>1743</v>
      </c>
    </row>
    <row r="294" spans="1:6">
      <c r="A294" t="s">
        <v>312</v>
      </c>
      <c r="B294" t="s">
        <v>1</v>
      </c>
      <c r="C294" t="s">
        <v>1716</v>
      </c>
      <c r="D294" t="s">
        <v>1706</v>
      </c>
      <c r="E294" t="s">
        <v>1704</v>
      </c>
      <c r="F294" t="s">
        <v>1744</v>
      </c>
    </row>
    <row r="295" spans="1:6">
      <c r="A295" t="s">
        <v>313</v>
      </c>
      <c r="B295" t="s">
        <v>1</v>
      </c>
      <c r="C295" t="s">
        <v>1716</v>
      </c>
      <c r="D295" t="s">
        <v>1706</v>
      </c>
      <c r="E295" t="s">
        <v>1704</v>
      </c>
      <c r="F295" t="s">
        <v>1745</v>
      </c>
    </row>
    <row r="296" spans="1:6">
      <c r="A296" t="s">
        <v>314</v>
      </c>
      <c r="B296" t="s">
        <v>1</v>
      </c>
      <c r="C296" t="s">
        <v>1716</v>
      </c>
      <c r="D296" t="s">
        <v>1706</v>
      </c>
      <c r="E296" t="s">
        <v>1704</v>
      </c>
      <c r="F296" t="s">
        <v>1746</v>
      </c>
    </row>
    <row r="297" spans="1:6">
      <c r="A297" t="s">
        <v>315</v>
      </c>
      <c r="B297" t="s">
        <v>1</v>
      </c>
      <c r="C297" t="s">
        <v>1716</v>
      </c>
      <c r="D297" t="s">
        <v>1706</v>
      </c>
      <c r="E297" t="s">
        <v>1704</v>
      </c>
      <c r="F297" t="s">
        <v>1747</v>
      </c>
    </row>
    <row r="298" spans="1:6">
      <c r="A298" t="s">
        <v>316</v>
      </c>
      <c r="B298" t="s">
        <v>1</v>
      </c>
      <c r="C298" t="s">
        <v>1716</v>
      </c>
      <c r="D298" t="s">
        <v>1706</v>
      </c>
      <c r="E298" t="s">
        <v>1704</v>
      </c>
      <c r="F298" t="s">
        <v>1748</v>
      </c>
    </row>
    <row r="299" spans="1:6">
      <c r="A299" t="s">
        <v>317</v>
      </c>
      <c r="B299" t="s">
        <v>1</v>
      </c>
      <c r="C299" t="s">
        <v>1716</v>
      </c>
      <c r="D299" t="s">
        <v>1706</v>
      </c>
      <c r="E299" t="s">
        <v>1704</v>
      </c>
      <c r="F299" t="s">
        <v>1749</v>
      </c>
    </row>
    <row r="300" spans="1:6">
      <c r="A300" t="s">
        <v>318</v>
      </c>
      <c r="B300" t="s">
        <v>1</v>
      </c>
      <c r="C300" t="s">
        <v>1716</v>
      </c>
      <c r="D300" t="s">
        <v>1706</v>
      </c>
      <c r="E300" t="s">
        <v>1704</v>
      </c>
      <c r="F300" t="s">
        <v>1750</v>
      </c>
    </row>
    <row r="301" spans="1:6">
      <c r="A301" t="s">
        <v>319</v>
      </c>
      <c r="B301" t="s">
        <v>1</v>
      </c>
      <c r="C301" t="s">
        <v>1716</v>
      </c>
      <c r="D301" t="s">
        <v>1706</v>
      </c>
      <c r="E301" t="s">
        <v>1704</v>
      </c>
      <c r="F301" t="s">
        <v>1751</v>
      </c>
    </row>
    <row r="302" spans="1:6">
      <c r="A302" t="s">
        <v>320</v>
      </c>
      <c r="B302" t="s">
        <v>1</v>
      </c>
      <c r="C302" t="s">
        <v>1716</v>
      </c>
      <c r="D302" t="s">
        <v>1707</v>
      </c>
      <c r="E302" t="s">
        <v>1703</v>
      </c>
      <c r="F302" t="s">
        <v>1742</v>
      </c>
    </row>
    <row r="303" spans="1:6">
      <c r="A303" t="s">
        <v>321</v>
      </c>
      <c r="B303" t="s">
        <v>1</v>
      </c>
      <c r="C303" t="s">
        <v>1716</v>
      </c>
      <c r="D303" t="s">
        <v>1707</v>
      </c>
      <c r="E303" t="s">
        <v>1703</v>
      </c>
      <c r="F303" t="s">
        <v>1743</v>
      </c>
    </row>
    <row r="304" spans="1:6">
      <c r="A304" t="s">
        <v>322</v>
      </c>
      <c r="B304" t="s">
        <v>1</v>
      </c>
      <c r="C304" t="s">
        <v>1716</v>
      </c>
      <c r="D304" t="s">
        <v>1707</v>
      </c>
      <c r="E304" t="s">
        <v>1703</v>
      </c>
      <c r="F304" t="s">
        <v>1744</v>
      </c>
    </row>
    <row r="305" spans="1:6">
      <c r="A305" t="s">
        <v>323</v>
      </c>
      <c r="B305" t="s">
        <v>1</v>
      </c>
      <c r="C305" t="s">
        <v>1716</v>
      </c>
      <c r="D305" t="s">
        <v>1707</v>
      </c>
      <c r="E305" t="s">
        <v>1703</v>
      </c>
      <c r="F305" t="s">
        <v>1745</v>
      </c>
    </row>
    <row r="306" spans="1:6">
      <c r="A306" t="s">
        <v>324</v>
      </c>
      <c r="B306" t="s">
        <v>1</v>
      </c>
      <c r="C306" t="s">
        <v>1716</v>
      </c>
      <c r="D306" t="s">
        <v>1707</v>
      </c>
      <c r="E306" t="s">
        <v>1703</v>
      </c>
      <c r="F306" t="s">
        <v>1746</v>
      </c>
    </row>
    <row r="307" spans="1:6">
      <c r="A307" t="s">
        <v>325</v>
      </c>
      <c r="B307" t="s">
        <v>1</v>
      </c>
      <c r="C307" t="s">
        <v>1716</v>
      </c>
      <c r="D307" t="s">
        <v>1707</v>
      </c>
      <c r="E307" t="s">
        <v>1703</v>
      </c>
      <c r="F307" t="s">
        <v>1747</v>
      </c>
    </row>
    <row r="308" spans="1:6">
      <c r="A308" t="s">
        <v>326</v>
      </c>
      <c r="B308" t="s">
        <v>1</v>
      </c>
      <c r="C308" t="s">
        <v>1716</v>
      </c>
      <c r="D308" t="s">
        <v>1707</v>
      </c>
      <c r="E308" t="s">
        <v>1703</v>
      </c>
      <c r="F308" t="s">
        <v>1748</v>
      </c>
    </row>
    <row r="309" spans="1:6">
      <c r="A309" t="s">
        <v>327</v>
      </c>
      <c r="B309" t="s">
        <v>1</v>
      </c>
      <c r="C309" t="s">
        <v>1716</v>
      </c>
      <c r="D309" t="s">
        <v>1707</v>
      </c>
      <c r="E309" t="s">
        <v>1703</v>
      </c>
      <c r="F309" t="s">
        <v>1749</v>
      </c>
    </row>
    <row r="310" spans="1:6">
      <c r="A310" t="s">
        <v>328</v>
      </c>
      <c r="B310" t="s">
        <v>1</v>
      </c>
      <c r="C310" t="s">
        <v>1716</v>
      </c>
      <c r="D310" t="s">
        <v>1707</v>
      </c>
      <c r="E310" t="s">
        <v>1703</v>
      </c>
      <c r="F310" t="s">
        <v>1750</v>
      </c>
    </row>
    <row r="311" spans="1:6">
      <c r="A311" t="s">
        <v>329</v>
      </c>
      <c r="B311" t="s">
        <v>1</v>
      </c>
      <c r="C311" t="s">
        <v>1716</v>
      </c>
      <c r="D311" t="s">
        <v>1707</v>
      </c>
      <c r="E311" t="s">
        <v>1703</v>
      </c>
      <c r="F311" t="s">
        <v>1751</v>
      </c>
    </row>
    <row r="312" spans="1:6">
      <c r="A312" t="s">
        <v>330</v>
      </c>
      <c r="B312" t="s">
        <v>1</v>
      </c>
      <c r="C312" t="s">
        <v>1716</v>
      </c>
      <c r="D312" t="s">
        <v>1707</v>
      </c>
      <c r="E312" t="s">
        <v>1704</v>
      </c>
      <c r="F312" t="s">
        <v>1742</v>
      </c>
    </row>
    <row r="313" spans="1:6">
      <c r="A313" t="s">
        <v>331</v>
      </c>
      <c r="B313" t="s">
        <v>1</v>
      </c>
      <c r="C313" t="s">
        <v>1716</v>
      </c>
      <c r="D313" t="s">
        <v>1707</v>
      </c>
      <c r="E313" t="s">
        <v>1704</v>
      </c>
      <c r="F313" t="s">
        <v>1743</v>
      </c>
    </row>
    <row r="314" spans="1:6">
      <c r="A314" t="s">
        <v>332</v>
      </c>
      <c r="B314" t="s">
        <v>1</v>
      </c>
      <c r="C314" t="s">
        <v>1716</v>
      </c>
      <c r="D314" t="s">
        <v>1707</v>
      </c>
      <c r="E314" t="s">
        <v>1704</v>
      </c>
      <c r="F314" t="s">
        <v>1744</v>
      </c>
    </row>
    <row r="315" spans="1:6">
      <c r="A315" t="s">
        <v>333</v>
      </c>
      <c r="B315" t="s">
        <v>1</v>
      </c>
      <c r="C315" t="s">
        <v>1716</v>
      </c>
      <c r="D315" t="s">
        <v>1707</v>
      </c>
      <c r="E315" t="s">
        <v>1704</v>
      </c>
      <c r="F315" t="s">
        <v>1745</v>
      </c>
    </row>
    <row r="316" spans="1:6">
      <c r="A316" t="s">
        <v>334</v>
      </c>
      <c r="B316" t="s">
        <v>1</v>
      </c>
      <c r="C316" t="s">
        <v>1716</v>
      </c>
      <c r="D316" t="s">
        <v>1707</v>
      </c>
      <c r="E316" t="s">
        <v>1704</v>
      </c>
      <c r="F316" t="s">
        <v>1746</v>
      </c>
    </row>
    <row r="317" spans="1:6">
      <c r="A317" t="s">
        <v>335</v>
      </c>
      <c r="B317" t="s">
        <v>1</v>
      </c>
      <c r="C317" t="s">
        <v>1716</v>
      </c>
      <c r="D317" t="s">
        <v>1707</v>
      </c>
      <c r="E317" t="s">
        <v>1704</v>
      </c>
      <c r="F317" t="s">
        <v>1747</v>
      </c>
    </row>
    <row r="318" spans="1:6">
      <c r="A318" t="s">
        <v>336</v>
      </c>
      <c r="B318" t="s">
        <v>1</v>
      </c>
      <c r="C318" t="s">
        <v>1716</v>
      </c>
      <c r="D318" t="s">
        <v>1707</v>
      </c>
      <c r="E318" t="s">
        <v>1704</v>
      </c>
      <c r="F318" t="s">
        <v>1748</v>
      </c>
    </row>
    <row r="319" spans="1:6">
      <c r="A319" t="s">
        <v>337</v>
      </c>
      <c r="B319" t="s">
        <v>1</v>
      </c>
      <c r="C319" t="s">
        <v>1716</v>
      </c>
      <c r="D319" t="s">
        <v>1707</v>
      </c>
      <c r="E319" t="s">
        <v>1704</v>
      </c>
      <c r="F319" t="s">
        <v>1749</v>
      </c>
    </row>
    <row r="320" spans="1:6">
      <c r="A320" t="s">
        <v>338</v>
      </c>
      <c r="B320" t="s">
        <v>1</v>
      </c>
      <c r="C320" t="s">
        <v>1716</v>
      </c>
      <c r="D320" t="s">
        <v>1707</v>
      </c>
      <c r="E320" t="s">
        <v>1704</v>
      </c>
      <c r="F320" t="s">
        <v>1750</v>
      </c>
    </row>
    <row r="321" spans="1:6">
      <c r="A321" t="s">
        <v>339</v>
      </c>
      <c r="B321" t="s">
        <v>1</v>
      </c>
      <c r="C321" t="s">
        <v>1716</v>
      </c>
      <c r="D321" t="s">
        <v>1707</v>
      </c>
      <c r="E321" t="s">
        <v>1704</v>
      </c>
      <c r="F321" t="s">
        <v>1751</v>
      </c>
    </row>
    <row r="322" spans="1:6">
      <c r="A322" t="s">
        <v>340</v>
      </c>
      <c r="B322" t="s">
        <v>1</v>
      </c>
      <c r="C322" t="s">
        <v>1716</v>
      </c>
      <c r="D322" t="s">
        <v>1708</v>
      </c>
      <c r="E322" t="s">
        <v>1703</v>
      </c>
      <c r="F322" t="s">
        <v>1742</v>
      </c>
    </row>
    <row r="323" spans="1:6">
      <c r="A323" t="s">
        <v>341</v>
      </c>
      <c r="B323" t="s">
        <v>1</v>
      </c>
      <c r="C323" t="s">
        <v>1716</v>
      </c>
      <c r="D323" t="s">
        <v>1708</v>
      </c>
      <c r="E323" t="s">
        <v>1703</v>
      </c>
      <c r="F323" t="s">
        <v>1743</v>
      </c>
    </row>
    <row r="324" spans="1:6">
      <c r="A324" t="s">
        <v>342</v>
      </c>
      <c r="B324" t="s">
        <v>1</v>
      </c>
      <c r="C324" t="s">
        <v>1716</v>
      </c>
      <c r="D324" t="s">
        <v>1708</v>
      </c>
      <c r="E324" t="s">
        <v>1703</v>
      </c>
      <c r="F324" t="s">
        <v>1744</v>
      </c>
    </row>
    <row r="325" spans="1:6">
      <c r="A325" t="s">
        <v>343</v>
      </c>
      <c r="B325" t="s">
        <v>1</v>
      </c>
      <c r="C325" t="s">
        <v>1716</v>
      </c>
      <c r="D325" t="s">
        <v>1708</v>
      </c>
      <c r="E325" t="s">
        <v>1703</v>
      </c>
      <c r="F325" t="s">
        <v>1745</v>
      </c>
    </row>
    <row r="326" spans="1:6">
      <c r="A326" t="s">
        <v>344</v>
      </c>
      <c r="B326" t="s">
        <v>1</v>
      </c>
      <c r="C326" t="s">
        <v>1716</v>
      </c>
      <c r="D326" t="s">
        <v>1708</v>
      </c>
      <c r="E326" t="s">
        <v>1703</v>
      </c>
      <c r="F326" t="s">
        <v>1746</v>
      </c>
    </row>
    <row r="327" spans="1:6">
      <c r="A327" t="s">
        <v>345</v>
      </c>
      <c r="B327" t="s">
        <v>1</v>
      </c>
      <c r="C327" t="s">
        <v>1716</v>
      </c>
      <c r="D327" t="s">
        <v>1708</v>
      </c>
      <c r="E327" t="s">
        <v>1703</v>
      </c>
      <c r="F327" t="s">
        <v>1747</v>
      </c>
    </row>
    <row r="328" spans="1:6">
      <c r="A328" t="s">
        <v>346</v>
      </c>
      <c r="B328" t="s">
        <v>1</v>
      </c>
      <c r="C328" t="s">
        <v>1716</v>
      </c>
      <c r="D328" t="s">
        <v>1708</v>
      </c>
      <c r="E328" t="s">
        <v>1703</v>
      </c>
      <c r="F328" t="s">
        <v>1748</v>
      </c>
    </row>
    <row r="329" spans="1:6">
      <c r="A329" t="s">
        <v>347</v>
      </c>
      <c r="B329" t="s">
        <v>1</v>
      </c>
      <c r="C329" t="s">
        <v>1716</v>
      </c>
      <c r="D329" t="s">
        <v>1708</v>
      </c>
      <c r="E329" t="s">
        <v>1703</v>
      </c>
      <c r="F329" t="s">
        <v>1749</v>
      </c>
    </row>
    <row r="330" spans="1:6">
      <c r="A330" t="s">
        <v>348</v>
      </c>
      <c r="B330" t="s">
        <v>1</v>
      </c>
      <c r="C330" t="s">
        <v>1716</v>
      </c>
      <c r="D330" t="s">
        <v>1708</v>
      </c>
      <c r="E330" t="s">
        <v>1703</v>
      </c>
      <c r="F330" t="s">
        <v>1750</v>
      </c>
    </row>
    <row r="331" spans="1:6">
      <c r="A331" t="s">
        <v>349</v>
      </c>
      <c r="B331" t="s">
        <v>1</v>
      </c>
      <c r="C331" t="s">
        <v>1716</v>
      </c>
      <c r="D331" t="s">
        <v>1708</v>
      </c>
      <c r="E331" t="s">
        <v>1703</v>
      </c>
      <c r="F331" t="s">
        <v>1751</v>
      </c>
    </row>
    <row r="332" spans="1:6">
      <c r="A332" t="s">
        <v>350</v>
      </c>
      <c r="B332" t="s">
        <v>1</v>
      </c>
      <c r="C332" t="s">
        <v>1716</v>
      </c>
      <c r="D332" t="s">
        <v>1708</v>
      </c>
      <c r="E332" t="s">
        <v>1704</v>
      </c>
      <c r="F332" t="s">
        <v>1742</v>
      </c>
    </row>
    <row r="333" spans="1:6">
      <c r="A333" t="s">
        <v>351</v>
      </c>
      <c r="B333" t="s">
        <v>1</v>
      </c>
      <c r="C333" t="s">
        <v>1716</v>
      </c>
      <c r="D333" t="s">
        <v>1708</v>
      </c>
      <c r="E333" t="s">
        <v>1704</v>
      </c>
      <c r="F333" t="s">
        <v>1743</v>
      </c>
    </row>
    <row r="334" spans="1:6">
      <c r="A334" t="s">
        <v>352</v>
      </c>
      <c r="B334" t="s">
        <v>1</v>
      </c>
      <c r="C334" t="s">
        <v>1716</v>
      </c>
      <c r="D334" t="s">
        <v>1708</v>
      </c>
      <c r="E334" t="s">
        <v>1704</v>
      </c>
      <c r="F334" t="s">
        <v>1744</v>
      </c>
    </row>
    <row r="335" spans="1:6">
      <c r="A335" t="s">
        <v>353</v>
      </c>
      <c r="B335" t="s">
        <v>1</v>
      </c>
      <c r="C335" t="s">
        <v>1716</v>
      </c>
      <c r="D335" t="s">
        <v>1708</v>
      </c>
      <c r="E335" t="s">
        <v>1704</v>
      </c>
      <c r="F335" t="s">
        <v>1745</v>
      </c>
    </row>
    <row r="336" spans="1:6">
      <c r="A336" t="s">
        <v>354</v>
      </c>
      <c r="B336" t="s">
        <v>1</v>
      </c>
      <c r="C336" t="s">
        <v>1716</v>
      </c>
      <c r="D336" t="s">
        <v>1708</v>
      </c>
      <c r="E336" t="s">
        <v>1704</v>
      </c>
      <c r="F336" t="s">
        <v>1746</v>
      </c>
    </row>
    <row r="337" spans="1:6">
      <c r="A337" t="s">
        <v>355</v>
      </c>
      <c r="B337" t="s">
        <v>1</v>
      </c>
      <c r="C337" t="s">
        <v>1716</v>
      </c>
      <c r="D337" t="s">
        <v>1708</v>
      </c>
      <c r="E337" t="s">
        <v>1704</v>
      </c>
      <c r="F337" t="s">
        <v>1747</v>
      </c>
    </row>
    <row r="338" spans="1:6">
      <c r="A338" t="s">
        <v>356</v>
      </c>
      <c r="B338" t="s">
        <v>1</v>
      </c>
      <c r="C338" t="s">
        <v>1716</v>
      </c>
      <c r="D338" t="s">
        <v>1708</v>
      </c>
      <c r="E338" t="s">
        <v>1704</v>
      </c>
      <c r="F338" t="s">
        <v>1748</v>
      </c>
    </row>
    <row r="339" spans="1:6">
      <c r="A339" t="s">
        <v>357</v>
      </c>
      <c r="B339" t="s">
        <v>1</v>
      </c>
      <c r="C339" t="s">
        <v>1716</v>
      </c>
      <c r="D339" t="s">
        <v>1708</v>
      </c>
      <c r="E339" t="s">
        <v>1704</v>
      </c>
      <c r="F339" t="s">
        <v>1749</v>
      </c>
    </row>
    <row r="340" spans="1:6">
      <c r="A340" t="s">
        <v>358</v>
      </c>
      <c r="B340" t="s">
        <v>1</v>
      </c>
      <c r="C340" t="s">
        <v>1716</v>
      </c>
      <c r="D340" t="s">
        <v>1708</v>
      </c>
      <c r="E340" t="s">
        <v>1704</v>
      </c>
      <c r="F340" t="s">
        <v>1750</v>
      </c>
    </row>
    <row r="341" spans="1:6">
      <c r="A341" t="s">
        <v>359</v>
      </c>
      <c r="B341" t="s">
        <v>1</v>
      </c>
      <c r="C341" t="s">
        <v>1716</v>
      </c>
      <c r="D341" t="s">
        <v>1708</v>
      </c>
      <c r="E341" t="s">
        <v>1704</v>
      </c>
      <c r="F341" t="s">
        <v>1751</v>
      </c>
    </row>
    <row r="342" spans="1:6">
      <c r="A342" t="s">
        <v>360</v>
      </c>
      <c r="B342" t="s">
        <v>1</v>
      </c>
      <c r="C342" t="s">
        <v>1716</v>
      </c>
      <c r="D342" t="s">
        <v>1709</v>
      </c>
      <c r="E342" t="s">
        <v>1703</v>
      </c>
      <c r="F342" t="s">
        <v>1742</v>
      </c>
    </row>
    <row r="343" spans="1:6">
      <c r="A343" t="s">
        <v>361</v>
      </c>
      <c r="B343" t="s">
        <v>1</v>
      </c>
      <c r="C343" t="s">
        <v>1716</v>
      </c>
      <c r="D343" t="s">
        <v>1709</v>
      </c>
      <c r="E343" t="s">
        <v>1703</v>
      </c>
      <c r="F343" t="s">
        <v>1743</v>
      </c>
    </row>
    <row r="344" spans="1:6">
      <c r="A344" t="s">
        <v>362</v>
      </c>
      <c r="B344" t="s">
        <v>1</v>
      </c>
      <c r="C344" t="s">
        <v>1716</v>
      </c>
      <c r="D344" t="s">
        <v>1709</v>
      </c>
      <c r="E344" t="s">
        <v>1703</v>
      </c>
      <c r="F344" t="s">
        <v>1744</v>
      </c>
    </row>
    <row r="345" spans="1:6">
      <c r="A345" t="s">
        <v>363</v>
      </c>
      <c r="B345" t="s">
        <v>1</v>
      </c>
      <c r="C345" t="s">
        <v>1716</v>
      </c>
      <c r="D345" t="s">
        <v>1709</v>
      </c>
      <c r="E345" t="s">
        <v>1703</v>
      </c>
      <c r="F345" t="s">
        <v>1745</v>
      </c>
    </row>
    <row r="346" spans="1:6">
      <c r="A346" t="s">
        <v>364</v>
      </c>
      <c r="B346" t="s">
        <v>1</v>
      </c>
      <c r="C346" t="s">
        <v>1716</v>
      </c>
      <c r="D346" t="s">
        <v>1709</v>
      </c>
      <c r="E346" t="s">
        <v>1703</v>
      </c>
      <c r="F346" t="s">
        <v>1746</v>
      </c>
    </row>
    <row r="347" spans="1:6">
      <c r="A347" t="s">
        <v>365</v>
      </c>
      <c r="B347" t="s">
        <v>1</v>
      </c>
      <c r="C347" t="s">
        <v>1716</v>
      </c>
      <c r="D347" t="s">
        <v>1709</v>
      </c>
      <c r="E347" t="s">
        <v>1703</v>
      </c>
      <c r="F347" t="s">
        <v>1747</v>
      </c>
    </row>
    <row r="348" spans="1:6">
      <c r="A348" t="s">
        <v>366</v>
      </c>
      <c r="B348" t="s">
        <v>1</v>
      </c>
      <c r="C348" t="s">
        <v>1716</v>
      </c>
      <c r="D348" t="s">
        <v>1709</v>
      </c>
      <c r="E348" t="s">
        <v>1703</v>
      </c>
      <c r="F348" t="s">
        <v>1748</v>
      </c>
    </row>
    <row r="349" spans="1:6">
      <c r="A349" t="s">
        <v>367</v>
      </c>
      <c r="B349" t="s">
        <v>1</v>
      </c>
      <c r="C349" t="s">
        <v>1716</v>
      </c>
      <c r="D349" t="s">
        <v>1709</v>
      </c>
      <c r="E349" t="s">
        <v>1703</v>
      </c>
      <c r="F349" t="s">
        <v>1749</v>
      </c>
    </row>
    <row r="350" spans="1:6">
      <c r="A350" t="s">
        <v>368</v>
      </c>
      <c r="B350" t="s">
        <v>1</v>
      </c>
      <c r="C350" t="s">
        <v>1716</v>
      </c>
      <c r="D350" t="s">
        <v>1709</v>
      </c>
      <c r="E350" t="s">
        <v>1703</v>
      </c>
      <c r="F350" t="s">
        <v>1750</v>
      </c>
    </row>
    <row r="351" spans="1:6">
      <c r="A351" t="s">
        <v>369</v>
      </c>
      <c r="B351" t="s">
        <v>1</v>
      </c>
      <c r="C351" t="s">
        <v>1716</v>
      </c>
      <c r="D351" t="s">
        <v>1709</v>
      </c>
      <c r="E351" t="s">
        <v>1703</v>
      </c>
      <c r="F351" t="s">
        <v>1751</v>
      </c>
    </row>
    <row r="352" spans="1:6">
      <c r="A352" t="s">
        <v>370</v>
      </c>
      <c r="B352" t="s">
        <v>1</v>
      </c>
      <c r="C352" t="s">
        <v>1716</v>
      </c>
      <c r="D352" t="s">
        <v>1709</v>
      </c>
      <c r="E352" t="s">
        <v>1704</v>
      </c>
      <c r="F352" t="s">
        <v>1742</v>
      </c>
    </row>
    <row r="353" spans="1:6">
      <c r="A353" t="s">
        <v>371</v>
      </c>
      <c r="B353" t="s">
        <v>1</v>
      </c>
      <c r="C353" t="s">
        <v>1716</v>
      </c>
      <c r="D353" t="s">
        <v>1709</v>
      </c>
      <c r="E353" t="s">
        <v>1704</v>
      </c>
      <c r="F353" t="s">
        <v>1743</v>
      </c>
    </row>
    <row r="354" spans="1:6">
      <c r="A354" t="s">
        <v>372</v>
      </c>
      <c r="B354" t="s">
        <v>1</v>
      </c>
      <c r="C354" t="s">
        <v>1716</v>
      </c>
      <c r="D354" t="s">
        <v>1709</v>
      </c>
      <c r="E354" t="s">
        <v>1704</v>
      </c>
      <c r="F354" t="s">
        <v>1744</v>
      </c>
    </row>
    <row r="355" spans="1:6">
      <c r="A355" t="s">
        <v>373</v>
      </c>
      <c r="B355" t="s">
        <v>1</v>
      </c>
      <c r="C355" t="s">
        <v>1716</v>
      </c>
      <c r="D355" t="s">
        <v>1709</v>
      </c>
      <c r="E355" t="s">
        <v>1704</v>
      </c>
      <c r="F355" t="s">
        <v>1745</v>
      </c>
    </row>
    <row r="356" spans="1:6">
      <c r="A356" t="s">
        <v>374</v>
      </c>
      <c r="B356" t="s">
        <v>1</v>
      </c>
      <c r="C356" t="s">
        <v>1716</v>
      </c>
      <c r="D356" t="s">
        <v>1709</v>
      </c>
      <c r="E356" t="s">
        <v>1704</v>
      </c>
      <c r="F356" t="s">
        <v>1746</v>
      </c>
    </row>
    <row r="357" spans="1:6">
      <c r="A357" t="s">
        <v>375</v>
      </c>
      <c r="B357" t="s">
        <v>1</v>
      </c>
      <c r="C357" t="s">
        <v>1716</v>
      </c>
      <c r="D357" t="s">
        <v>1709</v>
      </c>
      <c r="E357" t="s">
        <v>1704</v>
      </c>
      <c r="F357" t="s">
        <v>1747</v>
      </c>
    </row>
    <row r="358" spans="1:6">
      <c r="A358" t="s">
        <v>376</v>
      </c>
      <c r="B358" t="s">
        <v>1</v>
      </c>
      <c r="C358" t="s">
        <v>1716</v>
      </c>
      <c r="D358" t="s">
        <v>1709</v>
      </c>
      <c r="E358" t="s">
        <v>1704</v>
      </c>
      <c r="F358" t="s">
        <v>1748</v>
      </c>
    </row>
    <row r="359" spans="1:6">
      <c r="A359" t="s">
        <v>377</v>
      </c>
      <c r="B359" t="s">
        <v>1</v>
      </c>
      <c r="C359" t="s">
        <v>1716</v>
      </c>
      <c r="D359" t="s">
        <v>1709</v>
      </c>
      <c r="E359" t="s">
        <v>1704</v>
      </c>
      <c r="F359" t="s">
        <v>1749</v>
      </c>
    </row>
    <row r="360" spans="1:6">
      <c r="A360" t="s">
        <v>378</v>
      </c>
      <c r="B360" t="s">
        <v>1</v>
      </c>
      <c r="C360" t="s">
        <v>1716</v>
      </c>
      <c r="D360" t="s">
        <v>1709</v>
      </c>
      <c r="E360" t="s">
        <v>1704</v>
      </c>
      <c r="F360" t="s">
        <v>1750</v>
      </c>
    </row>
    <row r="361" spans="1:6">
      <c r="A361" t="s">
        <v>379</v>
      </c>
      <c r="B361" t="s">
        <v>1</v>
      </c>
      <c r="C361" t="s">
        <v>1716</v>
      </c>
      <c r="D361" t="s">
        <v>1709</v>
      </c>
      <c r="E361" t="s">
        <v>1704</v>
      </c>
      <c r="F361" t="s">
        <v>1751</v>
      </c>
    </row>
    <row r="362" spans="1:6">
      <c r="A362" t="s">
        <v>380</v>
      </c>
      <c r="B362" t="s">
        <v>1</v>
      </c>
      <c r="C362" t="s">
        <v>1716</v>
      </c>
      <c r="D362" t="s">
        <v>1710</v>
      </c>
      <c r="E362" t="s">
        <v>1703</v>
      </c>
      <c r="F362" t="s">
        <v>1742</v>
      </c>
    </row>
    <row r="363" spans="1:6">
      <c r="A363" t="s">
        <v>381</v>
      </c>
      <c r="B363" t="s">
        <v>1</v>
      </c>
      <c r="C363" t="s">
        <v>1716</v>
      </c>
      <c r="D363" t="s">
        <v>1710</v>
      </c>
      <c r="E363" t="s">
        <v>1703</v>
      </c>
      <c r="F363" t="s">
        <v>1743</v>
      </c>
    </row>
    <row r="364" spans="1:6">
      <c r="A364" t="s">
        <v>382</v>
      </c>
      <c r="B364" t="s">
        <v>1</v>
      </c>
      <c r="C364" t="s">
        <v>1716</v>
      </c>
      <c r="D364" t="s">
        <v>1710</v>
      </c>
      <c r="E364" t="s">
        <v>1703</v>
      </c>
      <c r="F364" t="s">
        <v>1744</v>
      </c>
    </row>
    <row r="365" spans="1:6">
      <c r="A365" t="s">
        <v>383</v>
      </c>
      <c r="B365" t="s">
        <v>1</v>
      </c>
      <c r="C365" t="s">
        <v>1716</v>
      </c>
      <c r="D365" t="s">
        <v>1710</v>
      </c>
      <c r="E365" t="s">
        <v>1703</v>
      </c>
      <c r="F365" t="s">
        <v>1745</v>
      </c>
    </row>
    <row r="366" spans="1:6">
      <c r="A366" t="s">
        <v>384</v>
      </c>
      <c r="B366" t="s">
        <v>1</v>
      </c>
      <c r="C366" t="s">
        <v>1716</v>
      </c>
      <c r="D366" t="s">
        <v>1710</v>
      </c>
      <c r="E366" t="s">
        <v>1703</v>
      </c>
      <c r="F366" t="s">
        <v>1746</v>
      </c>
    </row>
    <row r="367" spans="1:6">
      <c r="A367" t="s">
        <v>385</v>
      </c>
      <c r="B367" t="s">
        <v>1</v>
      </c>
      <c r="C367" t="s">
        <v>1716</v>
      </c>
      <c r="D367" t="s">
        <v>1710</v>
      </c>
      <c r="E367" t="s">
        <v>1703</v>
      </c>
      <c r="F367" t="s">
        <v>1747</v>
      </c>
    </row>
    <row r="368" spans="1:6">
      <c r="A368" t="s">
        <v>386</v>
      </c>
      <c r="B368" t="s">
        <v>1</v>
      </c>
      <c r="C368" t="s">
        <v>1716</v>
      </c>
      <c r="D368" t="s">
        <v>1710</v>
      </c>
      <c r="E368" t="s">
        <v>1703</v>
      </c>
      <c r="F368" t="s">
        <v>1748</v>
      </c>
    </row>
    <row r="369" spans="1:6">
      <c r="A369" t="s">
        <v>387</v>
      </c>
      <c r="B369" t="s">
        <v>1</v>
      </c>
      <c r="C369" t="s">
        <v>1716</v>
      </c>
      <c r="D369" t="s">
        <v>1710</v>
      </c>
      <c r="E369" t="s">
        <v>1703</v>
      </c>
      <c r="F369" t="s">
        <v>1749</v>
      </c>
    </row>
    <row r="370" spans="1:6">
      <c r="A370" t="s">
        <v>388</v>
      </c>
      <c r="B370" t="s">
        <v>1</v>
      </c>
      <c r="C370" t="s">
        <v>1716</v>
      </c>
      <c r="D370" t="s">
        <v>1710</v>
      </c>
      <c r="E370" t="s">
        <v>1703</v>
      </c>
      <c r="F370" t="s">
        <v>1750</v>
      </c>
    </row>
    <row r="371" spans="1:6">
      <c r="A371" t="s">
        <v>389</v>
      </c>
      <c r="B371" t="s">
        <v>1</v>
      </c>
      <c r="C371" t="s">
        <v>1716</v>
      </c>
      <c r="D371" t="s">
        <v>1710</v>
      </c>
      <c r="E371" t="s">
        <v>1703</v>
      </c>
      <c r="F371" t="s">
        <v>1751</v>
      </c>
    </row>
    <row r="372" spans="1:6">
      <c r="A372" t="s">
        <v>390</v>
      </c>
      <c r="B372" t="s">
        <v>1</v>
      </c>
      <c r="C372" t="s">
        <v>1716</v>
      </c>
      <c r="D372" t="s">
        <v>1710</v>
      </c>
      <c r="E372" t="s">
        <v>1704</v>
      </c>
      <c r="F372" t="s">
        <v>1742</v>
      </c>
    </row>
    <row r="373" spans="1:6">
      <c r="A373" t="s">
        <v>391</v>
      </c>
      <c r="B373" t="s">
        <v>1</v>
      </c>
      <c r="C373" t="s">
        <v>1716</v>
      </c>
      <c r="D373" t="s">
        <v>1710</v>
      </c>
      <c r="E373" t="s">
        <v>1704</v>
      </c>
      <c r="F373" t="s">
        <v>1743</v>
      </c>
    </row>
    <row r="374" spans="1:6">
      <c r="A374" t="s">
        <v>392</v>
      </c>
      <c r="B374" t="s">
        <v>1</v>
      </c>
      <c r="C374" t="s">
        <v>1716</v>
      </c>
      <c r="D374" t="s">
        <v>1710</v>
      </c>
      <c r="E374" t="s">
        <v>1704</v>
      </c>
      <c r="F374" t="s">
        <v>1744</v>
      </c>
    </row>
    <row r="375" spans="1:6">
      <c r="A375" t="s">
        <v>393</v>
      </c>
      <c r="B375" t="s">
        <v>1</v>
      </c>
      <c r="C375" t="s">
        <v>1716</v>
      </c>
      <c r="D375" t="s">
        <v>1710</v>
      </c>
      <c r="E375" t="s">
        <v>1704</v>
      </c>
      <c r="F375" t="s">
        <v>1745</v>
      </c>
    </row>
    <row r="376" spans="1:6">
      <c r="A376" t="s">
        <v>394</v>
      </c>
      <c r="B376" t="s">
        <v>1</v>
      </c>
      <c r="C376" t="s">
        <v>1716</v>
      </c>
      <c r="D376" t="s">
        <v>1710</v>
      </c>
      <c r="E376" t="s">
        <v>1704</v>
      </c>
      <c r="F376" t="s">
        <v>1746</v>
      </c>
    </row>
    <row r="377" spans="1:6">
      <c r="A377" t="s">
        <v>395</v>
      </c>
      <c r="B377" t="s">
        <v>1</v>
      </c>
      <c r="C377" t="s">
        <v>1716</v>
      </c>
      <c r="D377" t="s">
        <v>1710</v>
      </c>
      <c r="E377" t="s">
        <v>1704</v>
      </c>
      <c r="F377" t="s">
        <v>1747</v>
      </c>
    </row>
    <row r="378" spans="1:6">
      <c r="A378" t="s">
        <v>396</v>
      </c>
      <c r="B378" t="s">
        <v>1</v>
      </c>
      <c r="C378" t="s">
        <v>1716</v>
      </c>
      <c r="D378" t="s">
        <v>1710</v>
      </c>
      <c r="E378" t="s">
        <v>1704</v>
      </c>
      <c r="F378" t="s">
        <v>1748</v>
      </c>
    </row>
    <row r="379" spans="1:6">
      <c r="A379" t="s">
        <v>397</v>
      </c>
      <c r="B379" t="s">
        <v>1</v>
      </c>
      <c r="C379" t="s">
        <v>1716</v>
      </c>
      <c r="D379" t="s">
        <v>1710</v>
      </c>
      <c r="E379" t="s">
        <v>1704</v>
      </c>
      <c r="F379" t="s">
        <v>1749</v>
      </c>
    </row>
    <row r="380" spans="1:6">
      <c r="A380" t="s">
        <v>398</v>
      </c>
      <c r="B380" t="s">
        <v>1</v>
      </c>
      <c r="C380" t="s">
        <v>1716</v>
      </c>
      <c r="D380" t="s">
        <v>1710</v>
      </c>
      <c r="E380" t="s">
        <v>1704</v>
      </c>
      <c r="F380" t="s">
        <v>1750</v>
      </c>
    </row>
    <row r="381" spans="1:6">
      <c r="A381" t="s">
        <v>399</v>
      </c>
      <c r="B381" t="s">
        <v>1</v>
      </c>
      <c r="C381" t="s">
        <v>1716</v>
      </c>
      <c r="D381" t="s">
        <v>1710</v>
      </c>
      <c r="E381" t="s">
        <v>1704</v>
      </c>
      <c r="F381" t="s">
        <v>1751</v>
      </c>
    </row>
    <row r="382" spans="1:6">
      <c r="A382" t="s">
        <v>400</v>
      </c>
      <c r="B382" t="s">
        <v>1</v>
      </c>
      <c r="C382" t="s">
        <v>1716</v>
      </c>
      <c r="D382" t="s">
        <v>1711</v>
      </c>
      <c r="E382" t="s">
        <v>1703</v>
      </c>
      <c r="F382" t="s">
        <v>1742</v>
      </c>
    </row>
    <row r="383" spans="1:6">
      <c r="A383" t="s">
        <v>401</v>
      </c>
      <c r="B383" t="s">
        <v>1</v>
      </c>
      <c r="C383" t="s">
        <v>1716</v>
      </c>
      <c r="D383" t="s">
        <v>1711</v>
      </c>
      <c r="E383" t="s">
        <v>1703</v>
      </c>
      <c r="F383" t="s">
        <v>1743</v>
      </c>
    </row>
    <row r="384" spans="1:6">
      <c r="A384" t="s">
        <v>402</v>
      </c>
      <c r="B384" t="s">
        <v>1</v>
      </c>
      <c r="C384" t="s">
        <v>1716</v>
      </c>
      <c r="D384" t="s">
        <v>1711</v>
      </c>
      <c r="E384" t="s">
        <v>1703</v>
      </c>
      <c r="F384" t="s">
        <v>1744</v>
      </c>
    </row>
    <row r="385" spans="1:6">
      <c r="A385" t="s">
        <v>403</v>
      </c>
      <c r="B385" t="s">
        <v>1</v>
      </c>
      <c r="C385" t="s">
        <v>1716</v>
      </c>
      <c r="D385" t="s">
        <v>1711</v>
      </c>
      <c r="E385" t="s">
        <v>1703</v>
      </c>
      <c r="F385" t="s">
        <v>1745</v>
      </c>
    </row>
    <row r="386" spans="1:6">
      <c r="A386" t="s">
        <v>404</v>
      </c>
      <c r="B386" t="s">
        <v>1</v>
      </c>
      <c r="C386" t="s">
        <v>1716</v>
      </c>
      <c r="D386" t="s">
        <v>1711</v>
      </c>
      <c r="E386" t="s">
        <v>1703</v>
      </c>
      <c r="F386" t="s">
        <v>1746</v>
      </c>
    </row>
    <row r="387" spans="1:6">
      <c r="A387" t="s">
        <v>405</v>
      </c>
      <c r="B387" t="s">
        <v>1</v>
      </c>
      <c r="C387" t="s">
        <v>1716</v>
      </c>
      <c r="D387" t="s">
        <v>1711</v>
      </c>
      <c r="E387" t="s">
        <v>1703</v>
      </c>
      <c r="F387" t="s">
        <v>1747</v>
      </c>
    </row>
    <row r="388" spans="1:6">
      <c r="A388" t="s">
        <v>406</v>
      </c>
      <c r="B388" t="s">
        <v>1</v>
      </c>
      <c r="C388" t="s">
        <v>1716</v>
      </c>
      <c r="D388" t="s">
        <v>1711</v>
      </c>
      <c r="E388" t="s">
        <v>1703</v>
      </c>
      <c r="F388" t="s">
        <v>1748</v>
      </c>
    </row>
    <row r="389" spans="1:6">
      <c r="A389" t="s">
        <v>407</v>
      </c>
      <c r="B389" t="s">
        <v>1</v>
      </c>
      <c r="C389" t="s">
        <v>1716</v>
      </c>
      <c r="D389" t="s">
        <v>1711</v>
      </c>
      <c r="E389" t="s">
        <v>1703</v>
      </c>
      <c r="F389" t="s">
        <v>1749</v>
      </c>
    </row>
    <row r="390" spans="1:6">
      <c r="A390" t="s">
        <v>408</v>
      </c>
      <c r="B390" t="s">
        <v>1</v>
      </c>
      <c r="C390" t="s">
        <v>1716</v>
      </c>
      <c r="D390" t="s">
        <v>1711</v>
      </c>
      <c r="E390" t="s">
        <v>1703</v>
      </c>
      <c r="F390" t="s">
        <v>1750</v>
      </c>
    </row>
    <row r="391" spans="1:6">
      <c r="A391" t="s">
        <v>409</v>
      </c>
      <c r="B391" t="s">
        <v>1</v>
      </c>
      <c r="C391" t="s">
        <v>1716</v>
      </c>
      <c r="D391" t="s">
        <v>1711</v>
      </c>
      <c r="E391" t="s">
        <v>1703</v>
      </c>
      <c r="F391" t="s">
        <v>1751</v>
      </c>
    </row>
    <row r="392" spans="1:6">
      <c r="A392" t="s">
        <v>410</v>
      </c>
      <c r="B392" t="s">
        <v>1</v>
      </c>
      <c r="C392" t="s">
        <v>1716</v>
      </c>
      <c r="D392" t="s">
        <v>1711</v>
      </c>
      <c r="E392" t="s">
        <v>1704</v>
      </c>
      <c r="F392" t="s">
        <v>1742</v>
      </c>
    </row>
    <row r="393" spans="1:6">
      <c r="A393" t="s">
        <v>411</v>
      </c>
      <c r="B393" t="s">
        <v>1</v>
      </c>
      <c r="C393" t="s">
        <v>1716</v>
      </c>
      <c r="D393" t="s">
        <v>1711</v>
      </c>
      <c r="E393" t="s">
        <v>1704</v>
      </c>
      <c r="F393" t="s">
        <v>1743</v>
      </c>
    </row>
    <row r="394" spans="1:6">
      <c r="A394" t="s">
        <v>412</v>
      </c>
      <c r="B394" t="s">
        <v>1</v>
      </c>
      <c r="C394" t="s">
        <v>1716</v>
      </c>
      <c r="D394" t="s">
        <v>1711</v>
      </c>
      <c r="E394" t="s">
        <v>1704</v>
      </c>
      <c r="F394" t="s">
        <v>1744</v>
      </c>
    </row>
    <row r="395" spans="1:6">
      <c r="A395" t="s">
        <v>413</v>
      </c>
      <c r="B395" t="s">
        <v>1</v>
      </c>
      <c r="C395" t="s">
        <v>1716</v>
      </c>
      <c r="D395" t="s">
        <v>1711</v>
      </c>
      <c r="E395" t="s">
        <v>1704</v>
      </c>
      <c r="F395" t="s">
        <v>1745</v>
      </c>
    </row>
    <row r="396" spans="1:6">
      <c r="A396" t="s">
        <v>414</v>
      </c>
      <c r="B396" t="s">
        <v>1</v>
      </c>
      <c r="C396" t="s">
        <v>1716</v>
      </c>
      <c r="D396" t="s">
        <v>1711</v>
      </c>
      <c r="E396" t="s">
        <v>1704</v>
      </c>
      <c r="F396" t="s">
        <v>1746</v>
      </c>
    </row>
    <row r="397" spans="1:6">
      <c r="A397" t="s">
        <v>415</v>
      </c>
      <c r="B397" t="s">
        <v>1</v>
      </c>
      <c r="C397" t="s">
        <v>1716</v>
      </c>
      <c r="D397" t="s">
        <v>1711</v>
      </c>
      <c r="E397" t="s">
        <v>1704</v>
      </c>
      <c r="F397" t="s">
        <v>1747</v>
      </c>
    </row>
    <row r="398" spans="1:6">
      <c r="A398" t="s">
        <v>416</v>
      </c>
      <c r="B398" t="s">
        <v>1</v>
      </c>
      <c r="C398" t="s">
        <v>1716</v>
      </c>
      <c r="D398" t="s">
        <v>1711</v>
      </c>
      <c r="E398" t="s">
        <v>1704</v>
      </c>
      <c r="F398" t="s">
        <v>1748</v>
      </c>
    </row>
    <row r="399" spans="1:6">
      <c r="A399" t="s">
        <v>417</v>
      </c>
      <c r="B399" t="s">
        <v>1</v>
      </c>
      <c r="C399" t="s">
        <v>1716</v>
      </c>
      <c r="D399" t="s">
        <v>1711</v>
      </c>
      <c r="E399" t="s">
        <v>1704</v>
      </c>
      <c r="F399" t="s">
        <v>1749</v>
      </c>
    </row>
    <row r="400" spans="1:6">
      <c r="A400" t="s">
        <v>418</v>
      </c>
      <c r="B400" t="s">
        <v>1</v>
      </c>
      <c r="C400" t="s">
        <v>1716</v>
      </c>
      <c r="D400" t="s">
        <v>1711</v>
      </c>
      <c r="E400" t="s">
        <v>1704</v>
      </c>
      <c r="F400" t="s">
        <v>1750</v>
      </c>
    </row>
    <row r="401" spans="1:6">
      <c r="A401" t="s">
        <v>419</v>
      </c>
      <c r="B401" t="s">
        <v>1</v>
      </c>
      <c r="C401" t="s">
        <v>1716</v>
      </c>
      <c r="D401" t="s">
        <v>1711</v>
      </c>
      <c r="E401" t="s">
        <v>1704</v>
      </c>
      <c r="F401" t="s">
        <v>1751</v>
      </c>
    </row>
    <row r="402" spans="1:6">
      <c r="A402" t="s">
        <v>420</v>
      </c>
      <c r="B402" t="s">
        <v>1</v>
      </c>
      <c r="C402" t="s">
        <v>1716</v>
      </c>
      <c r="D402" t="s">
        <v>1712</v>
      </c>
      <c r="E402" t="s">
        <v>1703</v>
      </c>
      <c r="F402" t="s">
        <v>1742</v>
      </c>
    </row>
    <row r="403" spans="1:6">
      <c r="A403" t="s">
        <v>421</v>
      </c>
      <c r="B403" t="s">
        <v>1</v>
      </c>
      <c r="C403" t="s">
        <v>1716</v>
      </c>
      <c r="D403" t="s">
        <v>1712</v>
      </c>
      <c r="E403" t="s">
        <v>1703</v>
      </c>
      <c r="F403" t="s">
        <v>1743</v>
      </c>
    </row>
    <row r="404" spans="1:6">
      <c r="A404" t="s">
        <v>422</v>
      </c>
      <c r="B404" t="s">
        <v>1</v>
      </c>
      <c r="C404" t="s">
        <v>1716</v>
      </c>
      <c r="D404" t="s">
        <v>1712</v>
      </c>
      <c r="E404" t="s">
        <v>1703</v>
      </c>
      <c r="F404" t="s">
        <v>1744</v>
      </c>
    </row>
    <row r="405" spans="1:6">
      <c r="A405" t="s">
        <v>423</v>
      </c>
      <c r="B405" t="s">
        <v>1</v>
      </c>
      <c r="C405" t="s">
        <v>1716</v>
      </c>
      <c r="D405" t="s">
        <v>1712</v>
      </c>
      <c r="E405" t="s">
        <v>1703</v>
      </c>
      <c r="F405" t="s">
        <v>1745</v>
      </c>
    </row>
    <row r="406" spans="1:6">
      <c r="A406" t="s">
        <v>424</v>
      </c>
      <c r="B406" t="s">
        <v>1</v>
      </c>
      <c r="C406" t="s">
        <v>1716</v>
      </c>
      <c r="D406" t="s">
        <v>1712</v>
      </c>
      <c r="E406" t="s">
        <v>1703</v>
      </c>
      <c r="F406" t="s">
        <v>1746</v>
      </c>
    </row>
    <row r="407" spans="1:6">
      <c r="A407" t="s">
        <v>425</v>
      </c>
      <c r="B407" t="s">
        <v>1</v>
      </c>
      <c r="C407" t="s">
        <v>1716</v>
      </c>
      <c r="D407" t="s">
        <v>1712</v>
      </c>
      <c r="E407" t="s">
        <v>1703</v>
      </c>
      <c r="F407" t="s">
        <v>1747</v>
      </c>
    </row>
    <row r="408" spans="1:6">
      <c r="A408" t="s">
        <v>426</v>
      </c>
      <c r="B408" t="s">
        <v>1</v>
      </c>
      <c r="C408" t="s">
        <v>1716</v>
      </c>
      <c r="D408" t="s">
        <v>1712</v>
      </c>
      <c r="E408" t="s">
        <v>1703</v>
      </c>
      <c r="F408" t="s">
        <v>1748</v>
      </c>
    </row>
    <row r="409" spans="1:6">
      <c r="A409" t="s">
        <v>427</v>
      </c>
      <c r="B409" t="s">
        <v>1</v>
      </c>
      <c r="C409" t="s">
        <v>1716</v>
      </c>
      <c r="D409" t="s">
        <v>1712</v>
      </c>
      <c r="E409" t="s">
        <v>1703</v>
      </c>
      <c r="F409" t="s">
        <v>1749</v>
      </c>
    </row>
    <row r="410" spans="1:6">
      <c r="A410" t="s">
        <v>428</v>
      </c>
      <c r="B410" t="s">
        <v>1</v>
      </c>
      <c r="C410" t="s">
        <v>1716</v>
      </c>
      <c r="D410" t="s">
        <v>1712</v>
      </c>
      <c r="E410" t="s">
        <v>1703</v>
      </c>
      <c r="F410" t="s">
        <v>1750</v>
      </c>
    </row>
    <row r="411" spans="1:6">
      <c r="A411" t="s">
        <v>429</v>
      </c>
      <c r="B411" t="s">
        <v>1</v>
      </c>
      <c r="C411" t="s">
        <v>1716</v>
      </c>
      <c r="D411" t="s">
        <v>1712</v>
      </c>
      <c r="E411" t="s">
        <v>1703</v>
      </c>
      <c r="F411" t="s">
        <v>1751</v>
      </c>
    </row>
    <row r="412" spans="1:6">
      <c r="A412" t="s">
        <v>430</v>
      </c>
      <c r="B412" t="s">
        <v>1</v>
      </c>
      <c r="C412" t="s">
        <v>1716</v>
      </c>
      <c r="D412" t="s">
        <v>1712</v>
      </c>
      <c r="E412" t="s">
        <v>1704</v>
      </c>
      <c r="F412" t="s">
        <v>1742</v>
      </c>
    </row>
    <row r="413" spans="1:6">
      <c r="A413" t="s">
        <v>431</v>
      </c>
      <c r="B413" t="s">
        <v>1</v>
      </c>
      <c r="C413" t="s">
        <v>1716</v>
      </c>
      <c r="D413" t="s">
        <v>1712</v>
      </c>
      <c r="E413" t="s">
        <v>1704</v>
      </c>
      <c r="F413" t="s">
        <v>1743</v>
      </c>
    </row>
    <row r="414" spans="1:6">
      <c r="A414" t="s">
        <v>432</v>
      </c>
      <c r="B414" t="s">
        <v>1</v>
      </c>
      <c r="C414" t="s">
        <v>1716</v>
      </c>
      <c r="D414" t="s">
        <v>1712</v>
      </c>
      <c r="E414" t="s">
        <v>1704</v>
      </c>
      <c r="F414" t="s">
        <v>1744</v>
      </c>
    </row>
    <row r="415" spans="1:6">
      <c r="A415" t="s">
        <v>433</v>
      </c>
      <c r="B415" t="s">
        <v>1</v>
      </c>
      <c r="C415" t="s">
        <v>1716</v>
      </c>
      <c r="D415" t="s">
        <v>1712</v>
      </c>
      <c r="E415" t="s">
        <v>1704</v>
      </c>
      <c r="F415" t="s">
        <v>1745</v>
      </c>
    </row>
    <row r="416" spans="1:6">
      <c r="A416" t="s">
        <v>434</v>
      </c>
      <c r="B416" t="s">
        <v>1</v>
      </c>
      <c r="C416" t="s">
        <v>1716</v>
      </c>
      <c r="D416" t="s">
        <v>1712</v>
      </c>
      <c r="E416" t="s">
        <v>1704</v>
      </c>
      <c r="F416" t="s">
        <v>1746</v>
      </c>
    </row>
    <row r="417" spans="1:6">
      <c r="A417" t="s">
        <v>435</v>
      </c>
      <c r="B417" t="s">
        <v>1</v>
      </c>
      <c r="C417" t="s">
        <v>1716</v>
      </c>
      <c r="D417" t="s">
        <v>1712</v>
      </c>
      <c r="E417" t="s">
        <v>1704</v>
      </c>
      <c r="F417" t="s">
        <v>1747</v>
      </c>
    </row>
    <row r="418" spans="1:6">
      <c r="A418" t="s">
        <v>436</v>
      </c>
      <c r="B418" t="s">
        <v>1</v>
      </c>
      <c r="C418" t="s">
        <v>1716</v>
      </c>
      <c r="D418" t="s">
        <v>1712</v>
      </c>
      <c r="E418" t="s">
        <v>1704</v>
      </c>
      <c r="F418" t="s">
        <v>1748</v>
      </c>
    </row>
    <row r="419" spans="1:6">
      <c r="A419" t="s">
        <v>437</v>
      </c>
      <c r="B419" t="s">
        <v>1</v>
      </c>
      <c r="C419" t="s">
        <v>1716</v>
      </c>
      <c r="D419" t="s">
        <v>1712</v>
      </c>
      <c r="E419" t="s">
        <v>1704</v>
      </c>
      <c r="F419" t="s">
        <v>1749</v>
      </c>
    </row>
    <row r="420" spans="1:6">
      <c r="A420" t="s">
        <v>438</v>
      </c>
      <c r="B420" t="s">
        <v>1</v>
      </c>
      <c r="C420" t="s">
        <v>1716</v>
      </c>
      <c r="D420" t="s">
        <v>1712</v>
      </c>
      <c r="E420" t="s">
        <v>1704</v>
      </c>
      <c r="F420" t="s">
        <v>1750</v>
      </c>
    </row>
    <row r="421" spans="1:6">
      <c r="A421" t="s">
        <v>439</v>
      </c>
      <c r="B421" t="s">
        <v>1</v>
      </c>
      <c r="C421" t="s">
        <v>1716</v>
      </c>
      <c r="D421" t="s">
        <v>1712</v>
      </c>
      <c r="E421" t="s">
        <v>1704</v>
      </c>
      <c r="F421" t="s">
        <v>1751</v>
      </c>
    </row>
    <row r="422" spans="1:6">
      <c r="A422" t="s">
        <v>440</v>
      </c>
      <c r="B422" t="s">
        <v>1</v>
      </c>
      <c r="C422" t="s">
        <v>1716</v>
      </c>
      <c r="D422" t="s">
        <v>1713</v>
      </c>
      <c r="E422" t="s">
        <v>1703</v>
      </c>
      <c r="F422" t="s">
        <v>1742</v>
      </c>
    </row>
    <row r="423" spans="1:6">
      <c r="A423" t="s">
        <v>441</v>
      </c>
      <c r="B423" t="s">
        <v>1</v>
      </c>
      <c r="C423" t="s">
        <v>1716</v>
      </c>
      <c r="D423" t="s">
        <v>1713</v>
      </c>
      <c r="E423" t="s">
        <v>1703</v>
      </c>
      <c r="F423" t="s">
        <v>1743</v>
      </c>
    </row>
    <row r="424" spans="1:6">
      <c r="A424" t="s">
        <v>442</v>
      </c>
      <c r="B424" t="s">
        <v>1</v>
      </c>
      <c r="C424" t="s">
        <v>1716</v>
      </c>
      <c r="D424" t="s">
        <v>1713</v>
      </c>
      <c r="E424" t="s">
        <v>1703</v>
      </c>
      <c r="F424" t="s">
        <v>1744</v>
      </c>
    </row>
    <row r="425" spans="1:6">
      <c r="A425" t="s">
        <v>443</v>
      </c>
      <c r="B425" t="s">
        <v>1</v>
      </c>
      <c r="C425" t="s">
        <v>1716</v>
      </c>
      <c r="D425" t="s">
        <v>1713</v>
      </c>
      <c r="E425" t="s">
        <v>1703</v>
      </c>
      <c r="F425" t="s">
        <v>1745</v>
      </c>
    </row>
    <row r="426" spans="1:6">
      <c r="A426" t="s">
        <v>444</v>
      </c>
      <c r="B426" t="s">
        <v>1</v>
      </c>
      <c r="C426" t="s">
        <v>1716</v>
      </c>
      <c r="D426" t="s">
        <v>1713</v>
      </c>
      <c r="E426" t="s">
        <v>1703</v>
      </c>
      <c r="F426" t="s">
        <v>1746</v>
      </c>
    </row>
    <row r="427" spans="1:6">
      <c r="A427" t="s">
        <v>445</v>
      </c>
      <c r="B427" t="s">
        <v>1</v>
      </c>
      <c r="C427" t="s">
        <v>1716</v>
      </c>
      <c r="D427" t="s">
        <v>1713</v>
      </c>
      <c r="E427" t="s">
        <v>1703</v>
      </c>
      <c r="F427" t="s">
        <v>1747</v>
      </c>
    </row>
    <row r="428" spans="1:6">
      <c r="A428" t="s">
        <v>446</v>
      </c>
      <c r="B428" t="s">
        <v>1</v>
      </c>
      <c r="C428" t="s">
        <v>1716</v>
      </c>
      <c r="D428" t="s">
        <v>1713</v>
      </c>
      <c r="E428" t="s">
        <v>1703</v>
      </c>
      <c r="F428" t="s">
        <v>1748</v>
      </c>
    </row>
    <row r="429" spans="1:6">
      <c r="A429" t="s">
        <v>447</v>
      </c>
      <c r="B429" t="s">
        <v>1</v>
      </c>
      <c r="C429" t="s">
        <v>1716</v>
      </c>
      <c r="D429" t="s">
        <v>1713</v>
      </c>
      <c r="E429" t="s">
        <v>1703</v>
      </c>
      <c r="F429" t="s">
        <v>1749</v>
      </c>
    </row>
    <row r="430" spans="1:6">
      <c r="A430" t="s">
        <v>448</v>
      </c>
      <c r="B430" t="s">
        <v>1</v>
      </c>
      <c r="C430" t="s">
        <v>1716</v>
      </c>
      <c r="D430" t="s">
        <v>1713</v>
      </c>
      <c r="E430" t="s">
        <v>1703</v>
      </c>
      <c r="F430" t="s">
        <v>1750</v>
      </c>
    </row>
    <row r="431" spans="1:6">
      <c r="A431" t="s">
        <v>449</v>
      </c>
      <c r="B431" t="s">
        <v>1</v>
      </c>
      <c r="C431" t="s">
        <v>1716</v>
      </c>
      <c r="D431" t="s">
        <v>1713</v>
      </c>
      <c r="E431" t="s">
        <v>1703</v>
      </c>
      <c r="F431" t="s">
        <v>1751</v>
      </c>
    </row>
    <row r="432" spans="1:6">
      <c r="A432" t="s">
        <v>450</v>
      </c>
      <c r="B432" t="s">
        <v>1</v>
      </c>
      <c r="C432" t="s">
        <v>1716</v>
      </c>
      <c r="D432" t="s">
        <v>1713</v>
      </c>
      <c r="E432" t="s">
        <v>1704</v>
      </c>
      <c r="F432" t="s">
        <v>1742</v>
      </c>
    </row>
    <row r="433" spans="1:6">
      <c r="A433" t="s">
        <v>451</v>
      </c>
      <c r="B433" t="s">
        <v>1</v>
      </c>
      <c r="C433" t="s">
        <v>1716</v>
      </c>
      <c r="D433" t="s">
        <v>1713</v>
      </c>
      <c r="E433" t="s">
        <v>1704</v>
      </c>
      <c r="F433" t="s">
        <v>1743</v>
      </c>
    </row>
    <row r="434" spans="1:6">
      <c r="A434" t="s">
        <v>452</v>
      </c>
      <c r="B434" t="s">
        <v>1</v>
      </c>
      <c r="C434" t="s">
        <v>1716</v>
      </c>
      <c r="D434" t="s">
        <v>1713</v>
      </c>
      <c r="E434" t="s">
        <v>1704</v>
      </c>
      <c r="F434" t="s">
        <v>1744</v>
      </c>
    </row>
    <row r="435" spans="1:6">
      <c r="A435" t="s">
        <v>453</v>
      </c>
      <c r="B435" t="s">
        <v>1</v>
      </c>
      <c r="C435" t="s">
        <v>1716</v>
      </c>
      <c r="D435" t="s">
        <v>1713</v>
      </c>
      <c r="E435" t="s">
        <v>1704</v>
      </c>
      <c r="F435" t="s">
        <v>1745</v>
      </c>
    </row>
    <row r="436" spans="1:6">
      <c r="A436" t="s">
        <v>454</v>
      </c>
      <c r="B436" t="s">
        <v>1</v>
      </c>
      <c r="C436" t="s">
        <v>1716</v>
      </c>
      <c r="D436" t="s">
        <v>1713</v>
      </c>
      <c r="E436" t="s">
        <v>1704</v>
      </c>
      <c r="F436" t="s">
        <v>1746</v>
      </c>
    </row>
    <row r="437" spans="1:6">
      <c r="A437" t="s">
        <v>455</v>
      </c>
      <c r="B437" t="s">
        <v>1</v>
      </c>
      <c r="C437" t="s">
        <v>1716</v>
      </c>
      <c r="D437" t="s">
        <v>1713</v>
      </c>
      <c r="E437" t="s">
        <v>1704</v>
      </c>
      <c r="F437" t="s">
        <v>1747</v>
      </c>
    </row>
    <row r="438" spans="1:6">
      <c r="A438" t="s">
        <v>456</v>
      </c>
      <c r="B438" t="s">
        <v>1</v>
      </c>
      <c r="C438" t="s">
        <v>1716</v>
      </c>
      <c r="D438" t="s">
        <v>1713</v>
      </c>
      <c r="E438" t="s">
        <v>1704</v>
      </c>
      <c r="F438" t="s">
        <v>1748</v>
      </c>
    </row>
    <row r="439" spans="1:6">
      <c r="A439" t="s">
        <v>457</v>
      </c>
      <c r="B439" t="s">
        <v>1</v>
      </c>
      <c r="C439" t="s">
        <v>1716</v>
      </c>
      <c r="D439" t="s">
        <v>1713</v>
      </c>
      <c r="E439" t="s">
        <v>1704</v>
      </c>
      <c r="F439" t="s">
        <v>1749</v>
      </c>
    </row>
    <row r="440" spans="1:6">
      <c r="A440" t="s">
        <v>458</v>
      </c>
      <c r="B440" t="s">
        <v>1</v>
      </c>
      <c r="C440" t="s">
        <v>1716</v>
      </c>
      <c r="D440" t="s">
        <v>1713</v>
      </c>
      <c r="E440" t="s">
        <v>1704</v>
      </c>
      <c r="F440" t="s">
        <v>1750</v>
      </c>
    </row>
    <row r="441" spans="1:6">
      <c r="A441" t="s">
        <v>459</v>
      </c>
      <c r="B441" t="s">
        <v>1</v>
      </c>
      <c r="C441" t="s">
        <v>1716</v>
      </c>
      <c r="D441" t="s">
        <v>1713</v>
      </c>
      <c r="E441" t="s">
        <v>1704</v>
      </c>
      <c r="F441" t="s">
        <v>1751</v>
      </c>
    </row>
    <row r="442" spans="1:6">
      <c r="A442" t="s">
        <v>460</v>
      </c>
      <c r="B442" t="s">
        <v>1</v>
      </c>
      <c r="C442" t="s">
        <v>1716</v>
      </c>
      <c r="D442" t="s">
        <v>1714</v>
      </c>
      <c r="E442" t="s">
        <v>1703</v>
      </c>
      <c r="F442" t="s">
        <v>1742</v>
      </c>
    </row>
    <row r="443" spans="1:6">
      <c r="A443" t="s">
        <v>461</v>
      </c>
      <c r="B443" t="s">
        <v>1</v>
      </c>
      <c r="C443" t="s">
        <v>1716</v>
      </c>
      <c r="D443" t="s">
        <v>1714</v>
      </c>
      <c r="E443" t="s">
        <v>1703</v>
      </c>
      <c r="F443" t="s">
        <v>1743</v>
      </c>
    </row>
    <row r="444" spans="1:6">
      <c r="A444" t="s">
        <v>462</v>
      </c>
      <c r="B444" t="s">
        <v>1</v>
      </c>
      <c r="C444" t="s">
        <v>1716</v>
      </c>
      <c r="D444" t="s">
        <v>1714</v>
      </c>
      <c r="E444" t="s">
        <v>1703</v>
      </c>
      <c r="F444" t="s">
        <v>1744</v>
      </c>
    </row>
    <row r="445" spans="1:6">
      <c r="A445" t="s">
        <v>463</v>
      </c>
      <c r="B445" t="s">
        <v>1</v>
      </c>
      <c r="C445" t="s">
        <v>1716</v>
      </c>
      <c r="D445" t="s">
        <v>1714</v>
      </c>
      <c r="E445" t="s">
        <v>1703</v>
      </c>
      <c r="F445" t="s">
        <v>1745</v>
      </c>
    </row>
    <row r="446" spans="1:6">
      <c r="A446" t="s">
        <v>464</v>
      </c>
      <c r="B446" t="s">
        <v>1</v>
      </c>
      <c r="C446" t="s">
        <v>1716</v>
      </c>
      <c r="D446" t="s">
        <v>1714</v>
      </c>
      <c r="E446" t="s">
        <v>1703</v>
      </c>
      <c r="F446" t="s">
        <v>1746</v>
      </c>
    </row>
    <row r="447" spans="1:6">
      <c r="A447" t="s">
        <v>465</v>
      </c>
      <c r="B447" t="s">
        <v>1</v>
      </c>
      <c r="C447" t="s">
        <v>1716</v>
      </c>
      <c r="D447" t="s">
        <v>1714</v>
      </c>
      <c r="E447" t="s">
        <v>1703</v>
      </c>
      <c r="F447" t="s">
        <v>1747</v>
      </c>
    </row>
    <row r="448" spans="1:6">
      <c r="A448" t="s">
        <v>466</v>
      </c>
      <c r="B448" t="s">
        <v>1</v>
      </c>
      <c r="C448" t="s">
        <v>1716</v>
      </c>
      <c r="D448" t="s">
        <v>1714</v>
      </c>
      <c r="E448" t="s">
        <v>1703</v>
      </c>
      <c r="F448" t="s">
        <v>1748</v>
      </c>
    </row>
    <row r="449" spans="1:6">
      <c r="A449" t="s">
        <v>467</v>
      </c>
      <c r="B449" t="s">
        <v>1</v>
      </c>
      <c r="C449" t="s">
        <v>1716</v>
      </c>
      <c r="D449" t="s">
        <v>1714</v>
      </c>
      <c r="E449" t="s">
        <v>1703</v>
      </c>
      <c r="F449" t="s">
        <v>1749</v>
      </c>
    </row>
    <row r="450" spans="1:6">
      <c r="A450" t="s">
        <v>468</v>
      </c>
      <c r="B450" t="s">
        <v>1</v>
      </c>
      <c r="C450" t="s">
        <v>1716</v>
      </c>
      <c r="D450" t="s">
        <v>1714</v>
      </c>
      <c r="E450" t="s">
        <v>1703</v>
      </c>
      <c r="F450" t="s">
        <v>1750</v>
      </c>
    </row>
    <row r="451" spans="1:6">
      <c r="A451" t="s">
        <v>469</v>
      </c>
      <c r="B451" t="s">
        <v>1</v>
      </c>
      <c r="C451" t="s">
        <v>1716</v>
      </c>
      <c r="D451" t="s">
        <v>1714</v>
      </c>
      <c r="E451" t="s">
        <v>1703</v>
      </c>
      <c r="F451" t="s">
        <v>1751</v>
      </c>
    </row>
    <row r="452" spans="1:6">
      <c r="A452" t="s">
        <v>470</v>
      </c>
      <c r="B452" t="s">
        <v>1</v>
      </c>
      <c r="C452" t="s">
        <v>1716</v>
      </c>
      <c r="D452" t="s">
        <v>1714</v>
      </c>
      <c r="E452" t="s">
        <v>1704</v>
      </c>
      <c r="F452" t="s">
        <v>1742</v>
      </c>
    </row>
    <row r="453" spans="1:6">
      <c r="A453" t="s">
        <v>471</v>
      </c>
      <c r="B453" t="s">
        <v>1</v>
      </c>
      <c r="C453" t="s">
        <v>1716</v>
      </c>
      <c r="D453" t="s">
        <v>1714</v>
      </c>
      <c r="E453" t="s">
        <v>1704</v>
      </c>
      <c r="F453" t="s">
        <v>1743</v>
      </c>
    </row>
    <row r="454" spans="1:6">
      <c r="A454" t="s">
        <v>472</v>
      </c>
      <c r="B454" t="s">
        <v>1</v>
      </c>
      <c r="C454" t="s">
        <v>1716</v>
      </c>
      <c r="D454" t="s">
        <v>1714</v>
      </c>
      <c r="E454" t="s">
        <v>1704</v>
      </c>
      <c r="F454" t="s">
        <v>1744</v>
      </c>
    </row>
    <row r="455" spans="1:6">
      <c r="A455" t="s">
        <v>473</v>
      </c>
      <c r="B455" t="s">
        <v>1</v>
      </c>
      <c r="C455" t="s">
        <v>1716</v>
      </c>
      <c r="D455" t="s">
        <v>1714</v>
      </c>
      <c r="E455" t="s">
        <v>1704</v>
      </c>
      <c r="F455" t="s">
        <v>1745</v>
      </c>
    </row>
    <row r="456" spans="1:6">
      <c r="A456" t="s">
        <v>474</v>
      </c>
      <c r="B456" t="s">
        <v>1</v>
      </c>
      <c r="C456" t="s">
        <v>1716</v>
      </c>
      <c r="D456" t="s">
        <v>1714</v>
      </c>
      <c r="E456" t="s">
        <v>1704</v>
      </c>
      <c r="F456" t="s">
        <v>1746</v>
      </c>
    </row>
    <row r="457" spans="1:6">
      <c r="A457" t="s">
        <v>475</v>
      </c>
      <c r="B457" t="s">
        <v>1</v>
      </c>
      <c r="C457" t="s">
        <v>1716</v>
      </c>
      <c r="D457" t="s">
        <v>1714</v>
      </c>
      <c r="E457" t="s">
        <v>1704</v>
      </c>
      <c r="F457" t="s">
        <v>1747</v>
      </c>
    </row>
    <row r="458" spans="1:6">
      <c r="A458" t="s">
        <v>476</v>
      </c>
      <c r="B458" t="s">
        <v>1</v>
      </c>
      <c r="C458" t="s">
        <v>1716</v>
      </c>
      <c r="D458" t="s">
        <v>1714</v>
      </c>
      <c r="E458" t="s">
        <v>1704</v>
      </c>
      <c r="F458" t="s">
        <v>1748</v>
      </c>
    </row>
    <row r="459" spans="1:6">
      <c r="A459" t="s">
        <v>477</v>
      </c>
      <c r="B459" t="s">
        <v>1</v>
      </c>
      <c r="C459" t="s">
        <v>1716</v>
      </c>
      <c r="D459" t="s">
        <v>1714</v>
      </c>
      <c r="E459" t="s">
        <v>1704</v>
      </c>
      <c r="F459" t="s">
        <v>1749</v>
      </c>
    </row>
    <row r="460" spans="1:6">
      <c r="A460" t="s">
        <v>478</v>
      </c>
      <c r="B460" t="s">
        <v>1</v>
      </c>
      <c r="C460" t="s">
        <v>1716</v>
      </c>
      <c r="D460" t="s">
        <v>1714</v>
      </c>
      <c r="E460" t="s">
        <v>1704</v>
      </c>
      <c r="F460" t="s">
        <v>1750</v>
      </c>
    </row>
    <row r="461" spans="1:6">
      <c r="A461" t="s">
        <v>479</v>
      </c>
      <c r="B461" t="s">
        <v>1</v>
      </c>
      <c r="C461" t="s">
        <v>1716</v>
      </c>
      <c r="D461" t="s">
        <v>1714</v>
      </c>
      <c r="E461" t="s">
        <v>1704</v>
      </c>
      <c r="F461" t="s">
        <v>1751</v>
      </c>
    </row>
    <row r="462" spans="1:6">
      <c r="A462" t="s">
        <v>480</v>
      </c>
      <c r="B462" t="s">
        <v>1</v>
      </c>
      <c r="C462" t="s">
        <v>1716</v>
      </c>
      <c r="D462" t="s">
        <v>1715</v>
      </c>
      <c r="E462" t="s">
        <v>1703</v>
      </c>
      <c r="F462" t="s">
        <v>1742</v>
      </c>
    </row>
    <row r="463" spans="1:6">
      <c r="A463" t="s">
        <v>481</v>
      </c>
      <c r="B463" t="s">
        <v>1</v>
      </c>
      <c r="C463" t="s">
        <v>1716</v>
      </c>
      <c r="D463" t="s">
        <v>1715</v>
      </c>
      <c r="E463" t="s">
        <v>1703</v>
      </c>
      <c r="F463" t="s">
        <v>1743</v>
      </c>
    </row>
    <row r="464" spans="1:6">
      <c r="A464" t="s">
        <v>482</v>
      </c>
      <c r="B464" t="s">
        <v>1</v>
      </c>
      <c r="C464" t="s">
        <v>1716</v>
      </c>
      <c r="D464" t="s">
        <v>1715</v>
      </c>
      <c r="E464" t="s">
        <v>1703</v>
      </c>
      <c r="F464" t="s">
        <v>1744</v>
      </c>
    </row>
    <row r="465" spans="1:6">
      <c r="A465" t="s">
        <v>483</v>
      </c>
      <c r="B465" t="s">
        <v>1</v>
      </c>
      <c r="C465" t="s">
        <v>1716</v>
      </c>
      <c r="D465" t="s">
        <v>1715</v>
      </c>
      <c r="E465" t="s">
        <v>1703</v>
      </c>
      <c r="F465" t="s">
        <v>1745</v>
      </c>
    </row>
    <row r="466" spans="1:6">
      <c r="A466" t="s">
        <v>484</v>
      </c>
      <c r="B466" t="s">
        <v>1</v>
      </c>
      <c r="C466" t="s">
        <v>1716</v>
      </c>
      <c r="D466" t="s">
        <v>1715</v>
      </c>
      <c r="E466" t="s">
        <v>1703</v>
      </c>
      <c r="F466" t="s">
        <v>1746</v>
      </c>
    </row>
    <row r="467" spans="1:6">
      <c r="A467" t="s">
        <v>485</v>
      </c>
      <c r="B467" t="s">
        <v>1</v>
      </c>
      <c r="C467" t="s">
        <v>1716</v>
      </c>
      <c r="D467" t="s">
        <v>1715</v>
      </c>
      <c r="E467" t="s">
        <v>1703</v>
      </c>
      <c r="F467" t="s">
        <v>1747</v>
      </c>
    </row>
    <row r="468" spans="1:6">
      <c r="A468" t="s">
        <v>486</v>
      </c>
      <c r="B468" t="s">
        <v>1</v>
      </c>
      <c r="C468" t="s">
        <v>1716</v>
      </c>
      <c r="D468" t="s">
        <v>1715</v>
      </c>
      <c r="E468" t="s">
        <v>1703</v>
      </c>
      <c r="F468" t="s">
        <v>1748</v>
      </c>
    </row>
    <row r="469" spans="1:6">
      <c r="A469" t="s">
        <v>487</v>
      </c>
      <c r="B469" t="s">
        <v>1</v>
      </c>
      <c r="C469" t="s">
        <v>1716</v>
      </c>
      <c r="D469" t="s">
        <v>1715</v>
      </c>
      <c r="E469" t="s">
        <v>1703</v>
      </c>
      <c r="F469" t="s">
        <v>1749</v>
      </c>
    </row>
    <row r="470" spans="1:6">
      <c r="A470" t="s">
        <v>488</v>
      </c>
      <c r="B470" t="s">
        <v>1</v>
      </c>
      <c r="C470" t="s">
        <v>1716</v>
      </c>
      <c r="D470" t="s">
        <v>1715</v>
      </c>
      <c r="E470" t="s">
        <v>1703</v>
      </c>
      <c r="F470" t="s">
        <v>1750</v>
      </c>
    </row>
    <row r="471" spans="1:6">
      <c r="A471" t="s">
        <v>489</v>
      </c>
      <c r="B471" t="s">
        <v>1</v>
      </c>
      <c r="C471" t="s">
        <v>1716</v>
      </c>
      <c r="D471" t="s">
        <v>1715</v>
      </c>
      <c r="E471" t="s">
        <v>1703</v>
      </c>
      <c r="F471" t="s">
        <v>1751</v>
      </c>
    </row>
    <row r="472" spans="1:6">
      <c r="A472" t="s">
        <v>490</v>
      </c>
      <c r="B472" t="s">
        <v>1</v>
      </c>
      <c r="C472" t="s">
        <v>1716</v>
      </c>
      <c r="D472" t="s">
        <v>1715</v>
      </c>
      <c r="E472" t="s">
        <v>1704</v>
      </c>
      <c r="F472" t="s">
        <v>1742</v>
      </c>
    </row>
    <row r="473" spans="1:6">
      <c r="A473" t="s">
        <v>491</v>
      </c>
      <c r="B473" t="s">
        <v>1</v>
      </c>
      <c r="C473" t="s">
        <v>1716</v>
      </c>
      <c r="D473" t="s">
        <v>1715</v>
      </c>
      <c r="E473" t="s">
        <v>1704</v>
      </c>
      <c r="F473" t="s">
        <v>1743</v>
      </c>
    </row>
    <row r="474" spans="1:6">
      <c r="A474" t="s">
        <v>492</v>
      </c>
      <c r="B474" t="s">
        <v>1</v>
      </c>
      <c r="C474" t="s">
        <v>1716</v>
      </c>
      <c r="D474" t="s">
        <v>1715</v>
      </c>
      <c r="E474" t="s">
        <v>1704</v>
      </c>
      <c r="F474" t="s">
        <v>1744</v>
      </c>
    </row>
    <row r="475" spans="1:6">
      <c r="A475" t="s">
        <v>493</v>
      </c>
      <c r="B475" t="s">
        <v>1</v>
      </c>
      <c r="C475" t="s">
        <v>1716</v>
      </c>
      <c r="D475" t="s">
        <v>1715</v>
      </c>
      <c r="E475" t="s">
        <v>1704</v>
      </c>
      <c r="F475" t="s">
        <v>1745</v>
      </c>
    </row>
    <row r="476" spans="1:6">
      <c r="A476" t="s">
        <v>494</v>
      </c>
      <c r="B476" t="s">
        <v>1</v>
      </c>
      <c r="C476" t="s">
        <v>1716</v>
      </c>
      <c r="D476" t="s">
        <v>1715</v>
      </c>
      <c r="E476" t="s">
        <v>1704</v>
      </c>
      <c r="F476" t="s">
        <v>1746</v>
      </c>
    </row>
    <row r="477" spans="1:6">
      <c r="A477" t="s">
        <v>495</v>
      </c>
      <c r="B477" t="s">
        <v>1</v>
      </c>
      <c r="C477" t="s">
        <v>1716</v>
      </c>
      <c r="D477" t="s">
        <v>1715</v>
      </c>
      <c r="E477" t="s">
        <v>1704</v>
      </c>
      <c r="F477" t="s">
        <v>1747</v>
      </c>
    </row>
    <row r="478" spans="1:6">
      <c r="A478" t="s">
        <v>496</v>
      </c>
      <c r="B478" t="s">
        <v>1</v>
      </c>
      <c r="C478" t="s">
        <v>1716</v>
      </c>
      <c r="D478" t="s">
        <v>1715</v>
      </c>
      <c r="E478" t="s">
        <v>1704</v>
      </c>
      <c r="F478" t="s">
        <v>1748</v>
      </c>
    </row>
    <row r="479" spans="1:6">
      <c r="A479" t="s">
        <v>497</v>
      </c>
      <c r="B479" t="s">
        <v>1</v>
      </c>
      <c r="C479" t="s">
        <v>1716</v>
      </c>
      <c r="D479" t="s">
        <v>1715</v>
      </c>
      <c r="E479" t="s">
        <v>1704</v>
      </c>
      <c r="F479" t="s">
        <v>1749</v>
      </c>
    </row>
    <row r="480" spans="1:6">
      <c r="A480" t="s">
        <v>498</v>
      </c>
      <c r="B480" t="s">
        <v>1</v>
      </c>
      <c r="C480" t="s">
        <v>1716</v>
      </c>
      <c r="D480" t="s">
        <v>1715</v>
      </c>
      <c r="E480" t="s">
        <v>1704</v>
      </c>
      <c r="F480" t="s">
        <v>1750</v>
      </c>
    </row>
    <row r="481" spans="1:6">
      <c r="A481" t="s">
        <v>499</v>
      </c>
      <c r="B481" t="s">
        <v>1</v>
      </c>
      <c r="C481" t="s">
        <v>1716</v>
      </c>
      <c r="D481" t="s">
        <v>1715</v>
      </c>
      <c r="E481" t="s">
        <v>1704</v>
      </c>
      <c r="F481" t="s">
        <v>1751</v>
      </c>
    </row>
    <row r="482" spans="1:6">
      <c r="A482" t="s">
        <v>500</v>
      </c>
      <c r="B482" t="s">
        <v>1</v>
      </c>
      <c r="C482" t="s">
        <v>1717</v>
      </c>
      <c r="D482" t="s">
        <v>1702</v>
      </c>
      <c r="E482" t="s">
        <v>1703</v>
      </c>
      <c r="F482" t="s">
        <v>1742</v>
      </c>
    </row>
    <row r="483" spans="1:6">
      <c r="A483" t="s">
        <v>501</v>
      </c>
      <c r="B483" t="s">
        <v>1</v>
      </c>
      <c r="C483" t="s">
        <v>1717</v>
      </c>
      <c r="D483" t="s">
        <v>1702</v>
      </c>
      <c r="E483" t="s">
        <v>1703</v>
      </c>
      <c r="F483" t="s">
        <v>1743</v>
      </c>
    </row>
    <row r="484" spans="1:6">
      <c r="A484" t="s">
        <v>502</v>
      </c>
      <c r="B484" t="s">
        <v>1</v>
      </c>
      <c r="C484" t="s">
        <v>1717</v>
      </c>
      <c r="D484" t="s">
        <v>1702</v>
      </c>
      <c r="E484" t="s">
        <v>1703</v>
      </c>
      <c r="F484" t="s">
        <v>1744</v>
      </c>
    </row>
    <row r="485" spans="1:6">
      <c r="A485" t="s">
        <v>503</v>
      </c>
      <c r="B485" t="s">
        <v>1</v>
      </c>
      <c r="C485" t="s">
        <v>1717</v>
      </c>
      <c r="D485" t="s">
        <v>1702</v>
      </c>
      <c r="E485" t="s">
        <v>1703</v>
      </c>
      <c r="F485" t="s">
        <v>1745</v>
      </c>
    </row>
    <row r="486" spans="1:6">
      <c r="A486" t="s">
        <v>504</v>
      </c>
      <c r="B486" t="s">
        <v>1</v>
      </c>
      <c r="C486" t="s">
        <v>1717</v>
      </c>
      <c r="D486" t="s">
        <v>1702</v>
      </c>
      <c r="E486" t="s">
        <v>1703</v>
      </c>
      <c r="F486" t="s">
        <v>1746</v>
      </c>
    </row>
    <row r="487" spans="1:6">
      <c r="A487" t="s">
        <v>505</v>
      </c>
      <c r="B487" t="s">
        <v>1</v>
      </c>
      <c r="C487" t="s">
        <v>1717</v>
      </c>
      <c r="D487" t="s">
        <v>1702</v>
      </c>
      <c r="E487" t="s">
        <v>1703</v>
      </c>
      <c r="F487" t="s">
        <v>1747</v>
      </c>
    </row>
    <row r="488" spans="1:6">
      <c r="A488" t="s">
        <v>506</v>
      </c>
      <c r="B488" t="s">
        <v>1</v>
      </c>
      <c r="C488" t="s">
        <v>1717</v>
      </c>
      <c r="D488" t="s">
        <v>1702</v>
      </c>
      <c r="E488" t="s">
        <v>1703</v>
      </c>
      <c r="F488" t="s">
        <v>1748</v>
      </c>
    </row>
    <row r="489" spans="1:6">
      <c r="A489" t="s">
        <v>507</v>
      </c>
      <c r="B489" t="s">
        <v>1</v>
      </c>
      <c r="C489" t="s">
        <v>1717</v>
      </c>
      <c r="D489" t="s">
        <v>1702</v>
      </c>
      <c r="E489" t="s">
        <v>1703</v>
      </c>
      <c r="F489" t="s">
        <v>1749</v>
      </c>
    </row>
    <row r="490" spans="1:6">
      <c r="A490" t="s">
        <v>508</v>
      </c>
      <c r="B490" t="s">
        <v>1</v>
      </c>
      <c r="C490" t="s">
        <v>1717</v>
      </c>
      <c r="D490" t="s">
        <v>1702</v>
      </c>
      <c r="E490" t="s">
        <v>1703</v>
      </c>
      <c r="F490" t="s">
        <v>1750</v>
      </c>
    </row>
    <row r="491" spans="1:6">
      <c r="A491" t="s">
        <v>509</v>
      </c>
      <c r="B491" t="s">
        <v>1</v>
      </c>
      <c r="C491" t="s">
        <v>1717</v>
      </c>
      <c r="D491" t="s">
        <v>1702</v>
      </c>
      <c r="E491" t="s">
        <v>1703</v>
      </c>
      <c r="F491" t="s">
        <v>1751</v>
      </c>
    </row>
    <row r="492" spans="1:6">
      <c r="A492" t="s">
        <v>510</v>
      </c>
      <c r="B492" t="s">
        <v>1</v>
      </c>
      <c r="C492" t="s">
        <v>1717</v>
      </c>
      <c r="D492" t="s">
        <v>1702</v>
      </c>
      <c r="E492" t="s">
        <v>1704</v>
      </c>
      <c r="F492" t="s">
        <v>1742</v>
      </c>
    </row>
    <row r="493" spans="1:6">
      <c r="A493" t="s">
        <v>511</v>
      </c>
      <c r="B493" t="s">
        <v>1</v>
      </c>
      <c r="C493" t="s">
        <v>1717</v>
      </c>
      <c r="D493" t="s">
        <v>1702</v>
      </c>
      <c r="E493" t="s">
        <v>1704</v>
      </c>
      <c r="F493" t="s">
        <v>1743</v>
      </c>
    </row>
    <row r="494" spans="1:6">
      <c r="A494" t="s">
        <v>512</v>
      </c>
      <c r="B494" t="s">
        <v>1</v>
      </c>
      <c r="C494" t="s">
        <v>1717</v>
      </c>
      <c r="D494" t="s">
        <v>1702</v>
      </c>
      <c r="E494" t="s">
        <v>1704</v>
      </c>
      <c r="F494" t="s">
        <v>1744</v>
      </c>
    </row>
    <row r="495" spans="1:6">
      <c r="A495" t="s">
        <v>513</v>
      </c>
      <c r="B495" t="s">
        <v>1</v>
      </c>
      <c r="C495" t="s">
        <v>1717</v>
      </c>
      <c r="D495" t="s">
        <v>1702</v>
      </c>
      <c r="E495" t="s">
        <v>1704</v>
      </c>
      <c r="F495" t="s">
        <v>1745</v>
      </c>
    </row>
    <row r="496" spans="1:6">
      <c r="A496" t="s">
        <v>514</v>
      </c>
      <c r="B496" t="s">
        <v>1</v>
      </c>
      <c r="C496" t="s">
        <v>1717</v>
      </c>
      <c r="D496" t="s">
        <v>1702</v>
      </c>
      <c r="E496" t="s">
        <v>1704</v>
      </c>
      <c r="F496" t="s">
        <v>1746</v>
      </c>
    </row>
    <row r="497" spans="1:6">
      <c r="A497" t="s">
        <v>515</v>
      </c>
      <c r="B497" t="s">
        <v>1</v>
      </c>
      <c r="C497" t="s">
        <v>1717</v>
      </c>
      <c r="D497" t="s">
        <v>1702</v>
      </c>
      <c r="E497" t="s">
        <v>1704</v>
      </c>
      <c r="F497" t="s">
        <v>1747</v>
      </c>
    </row>
    <row r="498" spans="1:6">
      <c r="A498" t="s">
        <v>516</v>
      </c>
      <c r="B498" t="s">
        <v>1</v>
      </c>
      <c r="C498" t="s">
        <v>1717</v>
      </c>
      <c r="D498" t="s">
        <v>1702</v>
      </c>
      <c r="E498" t="s">
        <v>1704</v>
      </c>
      <c r="F498" t="s">
        <v>1748</v>
      </c>
    </row>
    <row r="499" spans="1:6">
      <c r="A499" t="s">
        <v>517</v>
      </c>
      <c r="B499" t="s">
        <v>1</v>
      </c>
      <c r="C499" t="s">
        <v>1717</v>
      </c>
      <c r="D499" t="s">
        <v>1702</v>
      </c>
      <c r="E499" t="s">
        <v>1704</v>
      </c>
      <c r="F499" t="s">
        <v>1749</v>
      </c>
    </row>
    <row r="500" spans="1:6">
      <c r="A500" t="s">
        <v>518</v>
      </c>
      <c r="B500" t="s">
        <v>1</v>
      </c>
      <c r="C500" t="s">
        <v>1717</v>
      </c>
      <c r="D500" t="s">
        <v>1702</v>
      </c>
      <c r="E500" t="s">
        <v>1704</v>
      </c>
      <c r="F500" t="s">
        <v>1750</v>
      </c>
    </row>
    <row r="501" spans="1:6">
      <c r="A501" t="s">
        <v>519</v>
      </c>
      <c r="B501" t="s">
        <v>1</v>
      </c>
      <c r="C501" t="s">
        <v>1717</v>
      </c>
      <c r="D501" t="s">
        <v>1702</v>
      </c>
      <c r="E501" t="s">
        <v>1704</v>
      </c>
      <c r="F501" t="s">
        <v>1751</v>
      </c>
    </row>
    <row r="502" spans="1:6">
      <c r="A502" t="s">
        <v>520</v>
      </c>
      <c r="B502" t="s">
        <v>1</v>
      </c>
      <c r="C502" t="s">
        <v>1717</v>
      </c>
      <c r="D502" t="s">
        <v>1705</v>
      </c>
      <c r="E502" t="s">
        <v>1703</v>
      </c>
      <c r="F502" t="s">
        <v>1742</v>
      </c>
    </row>
    <row r="503" spans="1:6">
      <c r="A503" t="s">
        <v>521</v>
      </c>
      <c r="B503" t="s">
        <v>1</v>
      </c>
      <c r="C503" t="s">
        <v>1717</v>
      </c>
      <c r="D503" t="s">
        <v>1705</v>
      </c>
      <c r="E503" t="s">
        <v>1703</v>
      </c>
      <c r="F503" t="s">
        <v>1743</v>
      </c>
    </row>
    <row r="504" spans="1:6">
      <c r="A504" t="s">
        <v>522</v>
      </c>
      <c r="B504" t="s">
        <v>1</v>
      </c>
      <c r="C504" t="s">
        <v>1717</v>
      </c>
      <c r="D504" t="s">
        <v>1705</v>
      </c>
      <c r="E504" t="s">
        <v>1703</v>
      </c>
      <c r="F504" t="s">
        <v>1744</v>
      </c>
    </row>
    <row r="505" spans="1:6">
      <c r="A505" t="s">
        <v>523</v>
      </c>
      <c r="B505" t="s">
        <v>1</v>
      </c>
      <c r="C505" t="s">
        <v>1717</v>
      </c>
      <c r="D505" t="s">
        <v>1705</v>
      </c>
      <c r="E505" t="s">
        <v>1703</v>
      </c>
      <c r="F505" t="s">
        <v>1745</v>
      </c>
    </row>
    <row r="506" spans="1:6">
      <c r="A506" t="s">
        <v>524</v>
      </c>
      <c r="B506" t="s">
        <v>1</v>
      </c>
      <c r="C506" t="s">
        <v>1717</v>
      </c>
      <c r="D506" t="s">
        <v>1705</v>
      </c>
      <c r="E506" t="s">
        <v>1703</v>
      </c>
      <c r="F506" t="s">
        <v>1746</v>
      </c>
    </row>
    <row r="507" spans="1:6">
      <c r="A507" t="s">
        <v>525</v>
      </c>
      <c r="B507" t="s">
        <v>1</v>
      </c>
      <c r="C507" t="s">
        <v>1717</v>
      </c>
      <c r="D507" t="s">
        <v>1705</v>
      </c>
      <c r="E507" t="s">
        <v>1703</v>
      </c>
      <c r="F507" t="s">
        <v>1747</v>
      </c>
    </row>
    <row r="508" spans="1:6">
      <c r="A508" t="s">
        <v>526</v>
      </c>
      <c r="B508" t="s">
        <v>1</v>
      </c>
      <c r="C508" t="s">
        <v>1717</v>
      </c>
      <c r="D508" t="s">
        <v>1705</v>
      </c>
      <c r="E508" t="s">
        <v>1703</v>
      </c>
      <c r="F508" t="s">
        <v>1748</v>
      </c>
    </row>
    <row r="509" spans="1:6">
      <c r="A509" t="s">
        <v>527</v>
      </c>
      <c r="B509" t="s">
        <v>1</v>
      </c>
      <c r="C509" t="s">
        <v>1717</v>
      </c>
      <c r="D509" t="s">
        <v>1705</v>
      </c>
      <c r="E509" t="s">
        <v>1703</v>
      </c>
      <c r="F509" t="s">
        <v>1749</v>
      </c>
    </row>
    <row r="510" spans="1:6">
      <c r="A510" t="s">
        <v>528</v>
      </c>
      <c r="B510" t="s">
        <v>1</v>
      </c>
      <c r="C510" t="s">
        <v>1717</v>
      </c>
      <c r="D510" t="s">
        <v>1705</v>
      </c>
      <c r="E510" t="s">
        <v>1703</v>
      </c>
      <c r="F510" t="s">
        <v>1750</v>
      </c>
    </row>
    <row r="511" spans="1:6">
      <c r="A511" t="s">
        <v>529</v>
      </c>
      <c r="B511" t="s">
        <v>1</v>
      </c>
      <c r="C511" t="s">
        <v>1717</v>
      </c>
      <c r="D511" t="s">
        <v>1705</v>
      </c>
      <c r="E511" t="s">
        <v>1703</v>
      </c>
      <c r="F511" t="s">
        <v>1751</v>
      </c>
    </row>
    <row r="512" spans="1:6">
      <c r="A512" t="s">
        <v>530</v>
      </c>
      <c r="B512" t="s">
        <v>1</v>
      </c>
      <c r="C512" t="s">
        <v>1717</v>
      </c>
      <c r="D512" t="s">
        <v>1705</v>
      </c>
      <c r="E512" t="s">
        <v>1704</v>
      </c>
      <c r="F512" t="s">
        <v>1742</v>
      </c>
    </row>
    <row r="513" spans="1:6">
      <c r="A513" t="s">
        <v>531</v>
      </c>
      <c r="B513" t="s">
        <v>1</v>
      </c>
      <c r="C513" t="s">
        <v>1717</v>
      </c>
      <c r="D513" t="s">
        <v>1705</v>
      </c>
      <c r="E513" t="s">
        <v>1704</v>
      </c>
      <c r="F513" t="s">
        <v>1743</v>
      </c>
    </row>
    <row r="514" spans="1:6">
      <c r="A514" t="s">
        <v>532</v>
      </c>
      <c r="B514" t="s">
        <v>1</v>
      </c>
      <c r="C514" t="s">
        <v>1717</v>
      </c>
      <c r="D514" t="s">
        <v>1705</v>
      </c>
      <c r="E514" t="s">
        <v>1704</v>
      </c>
      <c r="F514" t="s">
        <v>1744</v>
      </c>
    </row>
    <row r="515" spans="1:6">
      <c r="A515" t="s">
        <v>533</v>
      </c>
      <c r="B515" t="s">
        <v>1</v>
      </c>
      <c r="C515" t="s">
        <v>1717</v>
      </c>
      <c r="D515" t="s">
        <v>1705</v>
      </c>
      <c r="E515" t="s">
        <v>1704</v>
      </c>
      <c r="F515" t="s">
        <v>1745</v>
      </c>
    </row>
    <row r="516" spans="1:6">
      <c r="A516" t="s">
        <v>534</v>
      </c>
      <c r="B516" t="s">
        <v>1</v>
      </c>
      <c r="C516" t="s">
        <v>1717</v>
      </c>
      <c r="D516" t="s">
        <v>1705</v>
      </c>
      <c r="E516" t="s">
        <v>1704</v>
      </c>
      <c r="F516" t="s">
        <v>1746</v>
      </c>
    </row>
    <row r="517" spans="1:6">
      <c r="A517" t="s">
        <v>535</v>
      </c>
      <c r="B517" t="s">
        <v>1</v>
      </c>
      <c r="C517" t="s">
        <v>1717</v>
      </c>
      <c r="D517" t="s">
        <v>1705</v>
      </c>
      <c r="E517" t="s">
        <v>1704</v>
      </c>
      <c r="F517" t="s">
        <v>1747</v>
      </c>
    </row>
    <row r="518" spans="1:6">
      <c r="A518" t="s">
        <v>536</v>
      </c>
      <c r="B518" t="s">
        <v>1</v>
      </c>
      <c r="C518" t="s">
        <v>1717</v>
      </c>
      <c r="D518" t="s">
        <v>1705</v>
      </c>
      <c r="E518" t="s">
        <v>1704</v>
      </c>
      <c r="F518" t="s">
        <v>1748</v>
      </c>
    </row>
    <row r="519" spans="1:6">
      <c r="A519" t="s">
        <v>537</v>
      </c>
      <c r="B519" t="s">
        <v>1</v>
      </c>
      <c r="C519" t="s">
        <v>1717</v>
      </c>
      <c r="D519" t="s">
        <v>1705</v>
      </c>
      <c r="E519" t="s">
        <v>1704</v>
      </c>
      <c r="F519" t="s">
        <v>1749</v>
      </c>
    </row>
    <row r="520" spans="1:6">
      <c r="A520" t="s">
        <v>538</v>
      </c>
      <c r="B520" t="s">
        <v>1</v>
      </c>
      <c r="C520" t="s">
        <v>1717</v>
      </c>
      <c r="D520" t="s">
        <v>1705</v>
      </c>
      <c r="E520" t="s">
        <v>1704</v>
      </c>
      <c r="F520" t="s">
        <v>1750</v>
      </c>
    </row>
    <row r="521" spans="1:6">
      <c r="A521" t="s">
        <v>539</v>
      </c>
      <c r="B521" t="s">
        <v>1</v>
      </c>
      <c r="C521" t="s">
        <v>1717</v>
      </c>
      <c r="D521" t="s">
        <v>1705</v>
      </c>
      <c r="E521" t="s">
        <v>1704</v>
      </c>
      <c r="F521" t="s">
        <v>1751</v>
      </c>
    </row>
    <row r="522" spans="1:6">
      <c r="A522" t="s">
        <v>540</v>
      </c>
      <c r="B522" t="s">
        <v>1</v>
      </c>
      <c r="C522" t="s">
        <v>1717</v>
      </c>
      <c r="D522" t="s">
        <v>1706</v>
      </c>
      <c r="E522" t="s">
        <v>1703</v>
      </c>
      <c r="F522" t="s">
        <v>1742</v>
      </c>
    </row>
    <row r="523" spans="1:6">
      <c r="A523" t="s">
        <v>541</v>
      </c>
      <c r="B523" t="s">
        <v>1</v>
      </c>
      <c r="C523" t="s">
        <v>1717</v>
      </c>
      <c r="D523" t="s">
        <v>1706</v>
      </c>
      <c r="E523" t="s">
        <v>1703</v>
      </c>
      <c r="F523" t="s">
        <v>1743</v>
      </c>
    </row>
    <row r="524" spans="1:6">
      <c r="A524" t="s">
        <v>542</v>
      </c>
      <c r="B524" t="s">
        <v>1</v>
      </c>
      <c r="C524" t="s">
        <v>1717</v>
      </c>
      <c r="D524" t="s">
        <v>1706</v>
      </c>
      <c r="E524" t="s">
        <v>1703</v>
      </c>
      <c r="F524" t="s">
        <v>1744</v>
      </c>
    </row>
    <row r="525" spans="1:6">
      <c r="A525" t="s">
        <v>543</v>
      </c>
      <c r="B525" t="s">
        <v>1</v>
      </c>
      <c r="C525" t="s">
        <v>1717</v>
      </c>
      <c r="D525" t="s">
        <v>1706</v>
      </c>
      <c r="E525" t="s">
        <v>1703</v>
      </c>
      <c r="F525" t="s">
        <v>1745</v>
      </c>
    </row>
    <row r="526" spans="1:6">
      <c r="A526" t="s">
        <v>544</v>
      </c>
      <c r="B526" t="s">
        <v>1</v>
      </c>
      <c r="C526" t="s">
        <v>1717</v>
      </c>
      <c r="D526" t="s">
        <v>1706</v>
      </c>
      <c r="E526" t="s">
        <v>1703</v>
      </c>
      <c r="F526" t="s">
        <v>1746</v>
      </c>
    </row>
    <row r="527" spans="1:6">
      <c r="A527" t="s">
        <v>545</v>
      </c>
      <c r="B527" t="s">
        <v>1</v>
      </c>
      <c r="C527" t="s">
        <v>1717</v>
      </c>
      <c r="D527" t="s">
        <v>1706</v>
      </c>
      <c r="E527" t="s">
        <v>1703</v>
      </c>
      <c r="F527" t="s">
        <v>1747</v>
      </c>
    </row>
    <row r="528" spans="1:6">
      <c r="A528" t="s">
        <v>546</v>
      </c>
      <c r="B528" t="s">
        <v>1</v>
      </c>
      <c r="C528" t="s">
        <v>1717</v>
      </c>
      <c r="D528" t="s">
        <v>1706</v>
      </c>
      <c r="E528" t="s">
        <v>1703</v>
      </c>
      <c r="F528" t="s">
        <v>1748</v>
      </c>
    </row>
    <row r="529" spans="1:6">
      <c r="A529" t="s">
        <v>547</v>
      </c>
      <c r="B529" t="s">
        <v>1</v>
      </c>
      <c r="C529" t="s">
        <v>1717</v>
      </c>
      <c r="D529" t="s">
        <v>1706</v>
      </c>
      <c r="E529" t="s">
        <v>1703</v>
      </c>
      <c r="F529" t="s">
        <v>1749</v>
      </c>
    </row>
    <row r="530" spans="1:6">
      <c r="A530" t="s">
        <v>548</v>
      </c>
      <c r="B530" t="s">
        <v>1</v>
      </c>
      <c r="C530" t="s">
        <v>1717</v>
      </c>
      <c r="D530" t="s">
        <v>1706</v>
      </c>
      <c r="E530" t="s">
        <v>1703</v>
      </c>
      <c r="F530" t="s">
        <v>1750</v>
      </c>
    </row>
    <row r="531" spans="1:6">
      <c r="A531" t="s">
        <v>549</v>
      </c>
      <c r="B531" t="s">
        <v>1</v>
      </c>
      <c r="C531" t="s">
        <v>1717</v>
      </c>
      <c r="D531" t="s">
        <v>1706</v>
      </c>
      <c r="E531" t="s">
        <v>1703</v>
      </c>
      <c r="F531" t="s">
        <v>1751</v>
      </c>
    </row>
    <row r="532" spans="1:6">
      <c r="A532" t="s">
        <v>550</v>
      </c>
      <c r="B532" t="s">
        <v>1</v>
      </c>
      <c r="C532" t="s">
        <v>1717</v>
      </c>
      <c r="D532" t="s">
        <v>1706</v>
      </c>
      <c r="E532" t="s">
        <v>1704</v>
      </c>
      <c r="F532" t="s">
        <v>1742</v>
      </c>
    </row>
    <row r="533" spans="1:6">
      <c r="A533" t="s">
        <v>551</v>
      </c>
      <c r="B533" t="s">
        <v>1</v>
      </c>
      <c r="C533" t="s">
        <v>1717</v>
      </c>
      <c r="D533" t="s">
        <v>1706</v>
      </c>
      <c r="E533" t="s">
        <v>1704</v>
      </c>
      <c r="F533" t="s">
        <v>1743</v>
      </c>
    </row>
    <row r="534" spans="1:6">
      <c r="A534" t="s">
        <v>552</v>
      </c>
      <c r="B534" t="s">
        <v>1</v>
      </c>
      <c r="C534" t="s">
        <v>1717</v>
      </c>
      <c r="D534" t="s">
        <v>1706</v>
      </c>
      <c r="E534" t="s">
        <v>1704</v>
      </c>
      <c r="F534" t="s">
        <v>1744</v>
      </c>
    </row>
    <row r="535" spans="1:6">
      <c r="A535" t="s">
        <v>553</v>
      </c>
      <c r="B535" t="s">
        <v>1</v>
      </c>
      <c r="C535" t="s">
        <v>1717</v>
      </c>
      <c r="D535" t="s">
        <v>1706</v>
      </c>
      <c r="E535" t="s">
        <v>1704</v>
      </c>
      <c r="F535" t="s">
        <v>1745</v>
      </c>
    </row>
    <row r="536" spans="1:6">
      <c r="A536" t="s">
        <v>554</v>
      </c>
      <c r="B536" t="s">
        <v>1</v>
      </c>
      <c r="C536" t="s">
        <v>1717</v>
      </c>
      <c r="D536" t="s">
        <v>1706</v>
      </c>
      <c r="E536" t="s">
        <v>1704</v>
      </c>
      <c r="F536" t="s">
        <v>1746</v>
      </c>
    </row>
    <row r="537" spans="1:6">
      <c r="A537" t="s">
        <v>555</v>
      </c>
      <c r="B537" t="s">
        <v>1</v>
      </c>
      <c r="C537" t="s">
        <v>1717</v>
      </c>
      <c r="D537" t="s">
        <v>1706</v>
      </c>
      <c r="E537" t="s">
        <v>1704</v>
      </c>
      <c r="F537" t="s">
        <v>1747</v>
      </c>
    </row>
    <row r="538" spans="1:6">
      <c r="A538" t="s">
        <v>556</v>
      </c>
      <c r="B538" t="s">
        <v>1</v>
      </c>
      <c r="C538" t="s">
        <v>1717</v>
      </c>
      <c r="D538" t="s">
        <v>1706</v>
      </c>
      <c r="E538" t="s">
        <v>1704</v>
      </c>
      <c r="F538" t="s">
        <v>1748</v>
      </c>
    </row>
    <row r="539" spans="1:6">
      <c r="A539" t="s">
        <v>557</v>
      </c>
      <c r="B539" t="s">
        <v>1</v>
      </c>
      <c r="C539" t="s">
        <v>1717</v>
      </c>
      <c r="D539" t="s">
        <v>1706</v>
      </c>
      <c r="E539" t="s">
        <v>1704</v>
      </c>
      <c r="F539" t="s">
        <v>1749</v>
      </c>
    </row>
    <row r="540" spans="1:6">
      <c r="A540" t="s">
        <v>558</v>
      </c>
      <c r="B540" t="s">
        <v>1</v>
      </c>
      <c r="C540" t="s">
        <v>1717</v>
      </c>
      <c r="D540" t="s">
        <v>1706</v>
      </c>
      <c r="E540" t="s">
        <v>1704</v>
      </c>
      <c r="F540" t="s">
        <v>1750</v>
      </c>
    </row>
    <row r="541" spans="1:6">
      <c r="A541" t="s">
        <v>559</v>
      </c>
      <c r="B541" t="s">
        <v>1</v>
      </c>
      <c r="C541" t="s">
        <v>1717</v>
      </c>
      <c r="D541" t="s">
        <v>1706</v>
      </c>
      <c r="E541" t="s">
        <v>1704</v>
      </c>
      <c r="F541" t="s">
        <v>1751</v>
      </c>
    </row>
    <row r="542" spans="1:6">
      <c r="A542" t="s">
        <v>560</v>
      </c>
      <c r="B542" t="s">
        <v>1</v>
      </c>
      <c r="C542" t="s">
        <v>1717</v>
      </c>
      <c r="D542" t="s">
        <v>1707</v>
      </c>
      <c r="E542" t="s">
        <v>1703</v>
      </c>
      <c r="F542" t="s">
        <v>1742</v>
      </c>
    </row>
    <row r="543" spans="1:6">
      <c r="A543" t="s">
        <v>561</v>
      </c>
      <c r="B543" t="s">
        <v>1</v>
      </c>
      <c r="C543" t="s">
        <v>1717</v>
      </c>
      <c r="D543" t="s">
        <v>1707</v>
      </c>
      <c r="E543" t="s">
        <v>1703</v>
      </c>
      <c r="F543" t="s">
        <v>1743</v>
      </c>
    </row>
    <row r="544" spans="1:6">
      <c r="A544" t="s">
        <v>562</v>
      </c>
      <c r="B544" t="s">
        <v>1</v>
      </c>
      <c r="C544" t="s">
        <v>1717</v>
      </c>
      <c r="D544" t="s">
        <v>1707</v>
      </c>
      <c r="E544" t="s">
        <v>1703</v>
      </c>
      <c r="F544" t="s">
        <v>1744</v>
      </c>
    </row>
    <row r="545" spans="1:6">
      <c r="A545" t="s">
        <v>563</v>
      </c>
      <c r="B545" t="s">
        <v>1</v>
      </c>
      <c r="C545" t="s">
        <v>1717</v>
      </c>
      <c r="D545" t="s">
        <v>1707</v>
      </c>
      <c r="E545" t="s">
        <v>1703</v>
      </c>
      <c r="F545" t="s">
        <v>1745</v>
      </c>
    </row>
    <row r="546" spans="1:6">
      <c r="A546" t="s">
        <v>564</v>
      </c>
      <c r="B546" t="s">
        <v>1</v>
      </c>
      <c r="C546" t="s">
        <v>1717</v>
      </c>
      <c r="D546" t="s">
        <v>1707</v>
      </c>
      <c r="E546" t="s">
        <v>1703</v>
      </c>
      <c r="F546" t="s">
        <v>1746</v>
      </c>
    </row>
    <row r="547" spans="1:6">
      <c r="A547" t="s">
        <v>565</v>
      </c>
      <c r="B547" t="s">
        <v>1</v>
      </c>
      <c r="C547" t="s">
        <v>1717</v>
      </c>
      <c r="D547" t="s">
        <v>1707</v>
      </c>
      <c r="E547" t="s">
        <v>1703</v>
      </c>
      <c r="F547" t="s">
        <v>1747</v>
      </c>
    </row>
    <row r="548" spans="1:6">
      <c r="A548" t="s">
        <v>566</v>
      </c>
      <c r="B548" t="s">
        <v>1</v>
      </c>
      <c r="C548" t="s">
        <v>1717</v>
      </c>
      <c r="D548" t="s">
        <v>1707</v>
      </c>
      <c r="E548" t="s">
        <v>1703</v>
      </c>
      <c r="F548" t="s">
        <v>1748</v>
      </c>
    </row>
    <row r="549" spans="1:6">
      <c r="A549" t="s">
        <v>567</v>
      </c>
      <c r="B549" t="s">
        <v>1</v>
      </c>
      <c r="C549" t="s">
        <v>1717</v>
      </c>
      <c r="D549" t="s">
        <v>1707</v>
      </c>
      <c r="E549" t="s">
        <v>1703</v>
      </c>
      <c r="F549" t="s">
        <v>1749</v>
      </c>
    </row>
    <row r="550" spans="1:6">
      <c r="A550" t="s">
        <v>568</v>
      </c>
      <c r="B550" t="s">
        <v>1</v>
      </c>
      <c r="C550" t="s">
        <v>1717</v>
      </c>
      <c r="D550" t="s">
        <v>1707</v>
      </c>
      <c r="E550" t="s">
        <v>1703</v>
      </c>
      <c r="F550" t="s">
        <v>1750</v>
      </c>
    </row>
    <row r="551" spans="1:6">
      <c r="A551" t="s">
        <v>569</v>
      </c>
      <c r="B551" t="s">
        <v>1</v>
      </c>
      <c r="C551" t="s">
        <v>1717</v>
      </c>
      <c r="D551" t="s">
        <v>1707</v>
      </c>
      <c r="E551" t="s">
        <v>1703</v>
      </c>
      <c r="F551" t="s">
        <v>1751</v>
      </c>
    </row>
    <row r="552" spans="1:6">
      <c r="A552" t="s">
        <v>570</v>
      </c>
      <c r="B552" t="s">
        <v>1</v>
      </c>
      <c r="C552" t="s">
        <v>1717</v>
      </c>
      <c r="D552" t="s">
        <v>1707</v>
      </c>
      <c r="E552" t="s">
        <v>1704</v>
      </c>
      <c r="F552" t="s">
        <v>1742</v>
      </c>
    </row>
    <row r="553" spans="1:6">
      <c r="A553" t="s">
        <v>571</v>
      </c>
      <c r="B553" t="s">
        <v>1</v>
      </c>
      <c r="C553" t="s">
        <v>1717</v>
      </c>
      <c r="D553" t="s">
        <v>1707</v>
      </c>
      <c r="E553" t="s">
        <v>1704</v>
      </c>
      <c r="F553" t="s">
        <v>1743</v>
      </c>
    </row>
    <row r="554" spans="1:6">
      <c r="A554" t="s">
        <v>572</v>
      </c>
      <c r="B554" t="s">
        <v>1</v>
      </c>
      <c r="C554" t="s">
        <v>1717</v>
      </c>
      <c r="D554" t="s">
        <v>1707</v>
      </c>
      <c r="E554" t="s">
        <v>1704</v>
      </c>
      <c r="F554" t="s">
        <v>1744</v>
      </c>
    </row>
    <row r="555" spans="1:6">
      <c r="A555" t="s">
        <v>573</v>
      </c>
      <c r="B555" t="s">
        <v>1</v>
      </c>
      <c r="C555" t="s">
        <v>1717</v>
      </c>
      <c r="D555" t="s">
        <v>1707</v>
      </c>
      <c r="E555" t="s">
        <v>1704</v>
      </c>
      <c r="F555" t="s">
        <v>1745</v>
      </c>
    </row>
    <row r="556" spans="1:6">
      <c r="A556" t="s">
        <v>574</v>
      </c>
      <c r="B556" t="s">
        <v>1</v>
      </c>
      <c r="C556" t="s">
        <v>1717</v>
      </c>
      <c r="D556" t="s">
        <v>1707</v>
      </c>
      <c r="E556" t="s">
        <v>1704</v>
      </c>
      <c r="F556" t="s">
        <v>1746</v>
      </c>
    </row>
    <row r="557" spans="1:6">
      <c r="A557" t="s">
        <v>575</v>
      </c>
      <c r="B557" t="s">
        <v>1</v>
      </c>
      <c r="C557" t="s">
        <v>1717</v>
      </c>
      <c r="D557" t="s">
        <v>1707</v>
      </c>
      <c r="E557" t="s">
        <v>1704</v>
      </c>
      <c r="F557" t="s">
        <v>1747</v>
      </c>
    </row>
    <row r="558" spans="1:6">
      <c r="A558" t="s">
        <v>576</v>
      </c>
      <c r="B558" t="s">
        <v>1</v>
      </c>
      <c r="C558" t="s">
        <v>1717</v>
      </c>
      <c r="D558" t="s">
        <v>1707</v>
      </c>
      <c r="E558" t="s">
        <v>1704</v>
      </c>
      <c r="F558" t="s">
        <v>1748</v>
      </c>
    </row>
    <row r="559" spans="1:6">
      <c r="A559" t="s">
        <v>577</v>
      </c>
      <c r="B559" t="s">
        <v>1</v>
      </c>
      <c r="C559" t="s">
        <v>1717</v>
      </c>
      <c r="D559" t="s">
        <v>1707</v>
      </c>
      <c r="E559" t="s">
        <v>1704</v>
      </c>
      <c r="F559" t="s">
        <v>1749</v>
      </c>
    </row>
    <row r="560" spans="1:6">
      <c r="A560" t="s">
        <v>578</v>
      </c>
      <c r="B560" t="s">
        <v>1</v>
      </c>
      <c r="C560" t="s">
        <v>1717</v>
      </c>
      <c r="D560" t="s">
        <v>1707</v>
      </c>
      <c r="E560" t="s">
        <v>1704</v>
      </c>
      <c r="F560" t="s">
        <v>1750</v>
      </c>
    </row>
    <row r="561" spans="1:6">
      <c r="A561" t="s">
        <v>579</v>
      </c>
      <c r="B561" t="s">
        <v>1</v>
      </c>
      <c r="C561" t="s">
        <v>1717</v>
      </c>
      <c r="D561" t="s">
        <v>1707</v>
      </c>
      <c r="E561" t="s">
        <v>1704</v>
      </c>
      <c r="F561" t="s">
        <v>1751</v>
      </c>
    </row>
    <row r="562" spans="1:6">
      <c r="A562" t="s">
        <v>580</v>
      </c>
      <c r="B562" t="s">
        <v>1</v>
      </c>
      <c r="C562" t="s">
        <v>1717</v>
      </c>
      <c r="D562" t="s">
        <v>1708</v>
      </c>
      <c r="E562" t="s">
        <v>1703</v>
      </c>
      <c r="F562" t="s">
        <v>1742</v>
      </c>
    </row>
    <row r="563" spans="1:6">
      <c r="A563" t="s">
        <v>581</v>
      </c>
      <c r="B563" t="s">
        <v>1</v>
      </c>
      <c r="C563" t="s">
        <v>1717</v>
      </c>
      <c r="D563" t="s">
        <v>1708</v>
      </c>
      <c r="E563" t="s">
        <v>1703</v>
      </c>
      <c r="F563" t="s">
        <v>1743</v>
      </c>
    </row>
    <row r="564" spans="1:6">
      <c r="A564" t="s">
        <v>582</v>
      </c>
      <c r="B564" t="s">
        <v>1</v>
      </c>
      <c r="C564" t="s">
        <v>1717</v>
      </c>
      <c r="D564" t="s">
        <v>1708</v>
      </c>
      <c r="E564" t="s">
        <v>1703</v>
      </c>
      <c r="F564" t="s">
        <v>1744</v>
      </c>
    </row>
    <row r="565" spans="1:6">
      <c r="A565" t="s">
        <v>583</v>
      </c>
      <c r="B565" t="s">
        <v>1</v>
      </c>
      <c r="C565" t="s">
        <v>1717</v>
      </c>
      <c r="D565" t="s">
        <v>1708</v>
      </c>
      <c r="E565" t="s">
        <v>1703</v>
      </c>
      <c r="F565" t="s">
        <v>1745</v>
      </c>
    </row>
    <row r="566" spans="1:6">
      <c r="A566" t="s">
        <v>584</v>
      </c>
      <c r="B566" t="s">
        <v>1</v>
      </c>
      <c r="C566" t="s">
        <v>1717</v>
      </c>
      <c r="D566" t="s">
        <v>1708</v>
      </c>
      <c r="E566" t="s">
        <v>1703</v>
      </c>
      <c r="F566" t="s">
        <v>1746</v>
      </c>
    </row>
    <row r="567" spans="1:6">
      <c r="A567" t="s">
        <v>585</v>
      </c>
      <c r="B567" t="s">
        <v>1</v>
      </c>
      <c r="C567" t="s">
        <v>1717</v>
      </c>
      <c r="D567" t="s">
        <v>1708</v>
      </c>
      <c r="E567" t="s">
        <v>1703</v>
      </c>
      <c r="F567" t="s">
        <v>1747</v>
      </c>
    </row>
    <row r="568" spans="1:6">
      <c r="A568" t="s">
        <v>586</v>
      </c>
      <c r="B568" t="s">
        <v>1</v>
      </c>
      <c r="C568" t="s">
        <v>1717</v>
      </c>
      <c r="D568" t="s">
        <v>1708</v>
      </c>
      <c r="E568" t="s">
        <v>1703</v>
      </c>
      <c r="F568" t="s">
        <v>1748</v>
      </c>
    </row>
    <row r="569" spans="1:6">
      <c r="A569" t="s">
        <v>587</v>
      </c>
      <c r="B569" t="s">
        <v>1</v>
      </c>
      <c r="C569" t="s">
        <v>1717</v>
      </c>
      <c r="D569" t="s">
        <v>1708</v>
      </c>
      <c r="E569" t="s">
        <v>1703</v>
      </c>
      <c r="F569" t="s">
        <v>1749</v>
      </c>
    </row>
    <row r="570" spans="1:6">
      <c r="A570" t="s">
        <v>588</v>
      </c>
      <c r="B570" t="s">
        <v>1</v>
      </c>
      <c r="C570" t="s">
        <v>1717</v>
      </c>
      <c r="D570" t="s">
        <v>1708</v>
      </c>
      <c r="E570" t="s">
        <v>1703</v>
      </c>
      <c r="F570" t="s">
        <v>1750</v>
      </c>
    </row>
    <row r="571" spans="1:6">
      <c r="A571" t="s">
        <v>589</v>
      </c>
      <c r="B571" t="s">
        <v>1</v>
      </c>
      <c r="C571" t="s">
        <v>1717</v>
      </c>
      <c r="D571" t="s">
        <v>1708</v>
      </c>
      <c r="E571" t="s">
        <v>1703</v>
      </c>
      <c r="F571" t="s">
        <v>1751</v>
      </c>
    </row>
    <row r="572" spans="1:6">
      <c r="A572" t="s">
        <v>590</v>
      </c>
      <c r="B572" t="s">
        <v>1</v>
      </c>
      <c r="C572" t="s">
        <v>1717</v>
      </c>
      <c r="D572" t="s">
        <v>1708</v>
      </c>
      <c r="E572" t="s">
        <v>1704</v>
      </c>
      <c r="F572" t="s">
        <v>1742</v>
      </c>
    </row>
    <row r="573" spans="1:6">
      <c r="A573" t="s">
        <v>591</v>
      </c>
      <c r="B573" t="s">
        <v>1</v>
      </c>
      <c r="C573" t="s">
        <v>1717</v>
      </c>
      <c r="D573" t="s">
        <v>1708</v>
      </c>
      <c r="E573" t="s">
        <v>1704</v>
      </c>
      <c r="F573" t="s">
        <v>1743</v>
      </c>
    </row>
    <row r="574" spans="1:6">
      <c r="A574" t="s">
        <v>592</v>
      </c>
      <c r="B574" t="s">
        <v>1</v>
      </c>
      <c r="C574" t="s">
        <v>1717</v>
      </c>
      <c r="D574" t="s">
        <v>1708</v>
      </c>
      <c r="E574" t="s">
        <v>1704</v>
      </c>
      <c r="F574" t="s">
        <v>1744</v>
      </c>
    </row>
    <row r="575" spans="1:6">
      <c r="A575" t="s">
        <v>593</v>
      </c>
      <c r="B575" t="s">
        <v>1</v>
      </c>
      <c r="C575" t="s">
        <v>1717</v>
      </c>
      <c r="D575" t="s">
        <v>1708</v>
      </c>
      <c r="E575" t="s">
        <v>1704</v>
      </c>
      <c r="F575" t="s">
        <v>1745</v>
      </c>
    </row>
    <row r="576" spans="1:6">
      <c r="A576" t="s">
        <v>594</v>
      </c>
      <c r="B576" t="s">
        <v>1</v>
      </c>
      <c r="C576" t="s">
        <v>1717</v>
      </c>
      <c r="D576" t="s">
        <v>1708</v>
      </c>
      <c r="E576" t="s">
        <v>1704</v>
      </c>
      <c r="F576" t="s">
        <v>1746</v>
      </c>
    </row>
    <row r="577" spans="1:6">
      <c r="A577" t="s">
        <v>595</v>
      </c>
      <c r="B577" t="s">
        <v>1</v>
      </c>
      <c r="C577" t="s">
        <v>1717</v>
      </c>
      <c r="D577" t="s">
        <v>1708</v>
      </c>
      <c r="E577" t="s">
        <v>1704</v>
      </c>
      <c r="F577" t="s">
        <v>1747</v>
      </c>
    </row>
    <row r="578" spans="1:6">
      <c r="A578" t="s">
        <v>596</v>
      </c>
      <c r="B578" t="s">
        <v>1</v>
      </c>
      <c r="C578" t="s">
        <v>1717</v>
      </c>
      <c r="D578" t="s">
        <v>1708</v>
      </c>
      <c r="E578" t="s">
        <v>1704</v>
      </c>
      <c r="F578" t="s">
        <v>1748</v>
      </c>
    </row>
    <row r="579" spans="1:6">
      <c r="A579" t="s">
        <v>597</v>
      </c>
      <c r="B579" t="s">
        <v>1</v>
      </c>
      <c r="C579" t="s">
        <v>1717</v>
      </c>
      <c r="D579" t="s">
        <v>1708</v>
      </c>
      <c r="E579" t="s">
        <v>1704</v>
      </c>
      <c r="F579" t="s">
        <v>1749</v>
      </c>
    </row>
    <row r="580" spans="1:6">
      <c r="A580" t="s">
        <v>598</v>
      </c>
      <c r="B580" t="s">
        <v>1</v>
      </c>
      <c r="C580" t="s">
        <v>1717</v>
      </c>
      <c r="D580" t="s">
        <v>1708</v>
      </c>
      <c r="E580" t="s">
        <v>1704</v>
      </c>
      <c r="F580" t="s">
        <v>1750</v>
      </c>
    </row>
    <row r="581" spans="1:6">
      <c r="A581" t="s">
        <v>599</v>
      </c>
      <c r="B581" t="s">
        <v>1</v>
      </c>
      <c r="C581" t="s">
        <v>1717</v>
      </c>
      <c r="D581" t="s">
        <v>1708</v>
      </c>
      <c r="E581" t="s">
        <v>1704</v>
      </c>
      <c r="F581" t="s">
        <v>1751</v>
      </c>
    </row>
    <row r="582" spans="1:6">
      <c r="A582" t="s">
        <v>600</v>
      </c>
      <c r="B582" t="s">
        <v>1</v>
      </c>
      <c r="C582" t="s">
        <v>1717</v>
      </c>
      <c r="D582" t="s">
        <v>1709</v>
      </c>
      <c r="E582" t="s">
        <v>1703</v>
      </c>
      <c r="F582" t="s">
        <v>1742</v>
      </c>
    </row>
    <row r="583" spans="1:6">
      <c r="A583" t="s">
        <v>601</v>
      </c>
      <c r="B583" t="s">
        <v>1</v>
      </c>
      <c r="C583" t="s">
        <v>1717</v>
      </c>
      <c r="D583" t="s">
        <v>1709</v>
      </c>
      <c r="E583" t="s">
        <v>1703</v>
      </c>
      <c r="F583" t="s">
        <v>1743</v>
      </c>
    </row>
    <row r="584" spans="1:6">
      <c r="A584" t="s">
        <v>602</v>
      </c>
      <c r="B584" t="s">
        <v>1</v>
      </c>
      <c r="C584" t="s">
        <v>1717</v>
      </c>
      <c r="D584" t="s">
        <v>1709</v>
      </c>
      <c r="E584" t="s">
        <v>1703</v>
      </c>
      <c r="F584" t="s">
        <v>1744</v>
      </c>
    </row>
    <row r="585" spans="1:6">
      <c r="A585" t="s">
        <v>603</v>
      </c>
      <c r="B585" t="s">
        <v>1</v>
      </c>
      <c r="C585" t="s">
        <v>1717</v>
      </c>
      <c r="D585" t="s">
        <v>1709</v>
      </c>
      <c r="E585" t="s">
        <v>1703</v>
      </c>
      <c r="F585" t="s">
        <v>1745</v>
      </c>
    </row>
    <row r="586" spans="1:6">
      <c r="A586" t="s">
        <v>604</v>
      </c>
      <c r="B586" t="s">
        <v>1</v>
      </c>
      <c r="C586" t="s">
        <v>1717</v>
      </c>
      <c r="D586" t="s">
        <v>1709</v>
      </c>
      <c r="E586" t="s">
        <v>1703</v>
      </c>
      <c r="F586" t="s">
        <v>1746</v>
      </c>
    </row>
    <row r="587" spans="1:6">
      <c r="A587" t="s">
        <v>605</v>
      </c>
      <c r="B587" t="s">
        <v>1</v>
      </c>
      <c r="C587" t="s">
        <v>1717</v>
      </c>
      <c r="D587" t="s">
        <v>1709</v>
      </c>
      <c r="E587" t="s">
        <v>1703</v>
      </c>
      <c r="F587" t="s">
        <v>1747</v>
      </c>
    </row>
    <row r="588" spans="1:6">
      <c r="A588" t="s">
        <v>606</v>
      </c>
      <c r="B588" t="s">
        <v>1</v>
      </c>
      <c r="C588" t="s">
        <v>1717</v>
      </c>
      <c r="D588" t="s">
        <v>1709</v>
      </c>
      <c r="E588" t="s">
        <v>1703</v>
      </c>
      <c r="F588" t="s">
        <v>1748</v>
      </c>
    </row>
    <row r="589" spans="1:6">
      <c r="A589" t="s">
        <v>607</v>
      </c>
      <c r="B589" t="s">
        <v>1</v>
      </c>
      <c r="C589" t="s">
        <v>1717</v>
      </c>
      <c r="D589" t="s">
        <v>1709</v>
      </c>
      <c r="E589" t="s">
        <v>1703</v>
      </c>
      <c r="F589" t="s">
        <v>1749</v>
      </c>
    </row>
    <row r="590" spans="1:6">
      <c r="A590" t="s">
        <v>608</v>
      </c>
      <c r="B590" t="s">
        <v>1</v>
      </c>
      <c r="C590" t="s">
        <v>1717</v>
      </c>
      <c r="D590" t="s">
        <v>1709</v>
      </c>
      <c r="E590" t="s">
        <v>1703</v>
      </c>
      <c r="F590" t="s">
        <v>1750</v>
      </c>
    </row>
    <row r="591" spans="1:6">
      <c r="A591" t="s">
        <v>609</v>
      </c>
      <c r="B591" t="s">
        <v>1</v>
      </c>
      <c r="C591" t="s">
        <v>1717</v>
      </c>
      <c r="D591" t="s">
        <v>1709</v>
      </c>
      <c r="E591" t="s">
        <v>1703</v>
      </c>
      <c r="F591" t="s">
        <v>1751</v>
      </c>
    </row>
    <row r="592" spans="1:6">
      <c r="A592" t="s">
        <v>610</v>
      </c>
      <c r="B592" t="s">
        <v>1</v>
      </c>
      <c r="C592" t="s">
        <v>1717</v>
      </c>
      <c r="D592" t="s">
        <v>1709</v>
      </c>
      <c r="E592" t="s">
        <v>1704</v>
      </c>
      <c r="F592" t="s">
        <v>1742</v>
      </c>
    </row>
    <row r="593" spans="1:6">
      <c r="A593" t="s">
        <v>611</v>
      </c>
      <c r="B593" t="s">
        <v>1</v>
      </c>
      <c r="C593" t="s">
        <v>1717</v>
      </c>
      <c r="D593" t="s">
        <v>1709</v>
      </c>
      <c r="E593" t="s">
        <v>1704</v>
      </c>
      <c r="F593" t="s">
        <v>1743</v>
      </c>
    </row>
    <row r="594" spans="1:6">
      <c r="A594" t="s">
        <v>612</v>
      </c>
      <c r="B594" t="s">
        <v>1</v>
      </c>
      <c r="C594" t="s">
        <v>1717</v>
      </c>
      <c r="D594" t="s">
        <v>1709</v>
      </c>
      <c r="E594" t="s">
        <v>1704</v>
      </c>
      <c r="F594" t="s">
        <v>1744</v>
      </c>
    </row>
    <row r="595" spans="1:6">
      <c r="A595" t="s">
        <v>613</v>
      </c>
      <c r="B595" t="s">
        <v>1</v>
      </c>
      <c r="C595" t="s">
        <v>1717</v>
      </c>
      <c r="D595" t="s">
        <v>1709</v>
      </c>
      <c r="E595" t="s">
        <v>1704</v>
      </c>
      <c r="F595" t="s">
        <v>1745</v>
      </c>
    </row>
    <row r="596" spans="1:6">
      <c r="A596" t="s">
        <v>614</v>
      </c>
      <c r="B596" t="s">
        <v>1</v>
      </c>
      <c r="C596" t="s">
        <v>1717</v>
      </c>
      <c r="D596" t="s">
        <v>1709</v>
      </c>
      <c r="E596" t="s">
        <v>1704</v>
      </c>
      <c r="F596" t="s">
        <v>1746</v>
      </c>
    </row>
    <row r="597" spans="1:6">
      <c r="A597" t="s">
        <v>615</v>
      </c>
      <c r="B597" t="s">
        <v>1</v>
      </c>
      <c r="C597" t="s">
        <v>1717</v>
      </c>
      <c r="D597" t="s">
        <v>1709</v>
      </c>
      <c r="E597" t="s">
        <v>1704</v>
      </c>
      <c r="F597" t="s">
        <v>1747</v>
      </c>
    </row>
    <row r="598" spans="1:6">
      <c r="A598" t="s">
        <v>616</v>
      </c>
      <c r="B598" t="s">
        <v>1</v>
      </c>
      <c r="C598" t="s">
        <v>1717</v>
      </c>
      <c r="D598" t="s">
        <v>1709</v>
      </c>
      <c r="E598" t="s">
        <v>1704</v>
      </c>
      <c r="F598" t="s">
        <v>1748</v>
      </c>
    </row>
    <row r="599" spans="1:6">
      <c r="A599" t="s">
        <v>617</v>
      </c>
      <c r="B599" t="s">
        <v>1</v>
      </c>
      <c r="C599" t="s">
        <v>1717</v>
      </c>
      <c r="D599" t="s">
        <v>1709</v>
      </c>
      <c r="E599" t="s">
        <v>1704</v>
      </c>
      <c r="F599" t="s">
        <v>1749</v>
      </c>
    </row>
    <row r="600" spans="1:6">
      <c r="A600" t="s">
        <v>618</v>
      </c>
      <c r="B600" t="s">
        <v>1</v>
      </c>
      <c r="C600" t="s">
        <v>1717</v>
      </c>
      <c r="D600" t="s">
        <v>1709</v>
      </c>
      <c r="E600" t="s">
        <v>1704</v>
      </c>
      <c r="F600" t="s">
        <v>1750</v>
      </c>
    </row>
    <row r="601" spans="1:6">
      <c r="A601" t="s">
        <v>619</v>
      </c>
      <c r="B601" t="s">
        <v>1</v>
      </c>
      <c r="C601" t="s">
        <v>1717</v>
      </c>
      <c r="D601" t="s">
        <v>1709</v>
      </c>
      <c r="E601" t="s">
        <v>1704</v>
      </c>
      <c r="F601" t="s">
        <v>1751</v>
      </c>
    </row>
    <row r="602" spans="1:6">
      <c r="A602" t="s">
        <v>620</v>
      </c>
      <c r="B602" t="s">
        <v>1</v>
      </c>
      <c r="C602" t="s">
        <v>1717</v>
      </c>
      <c r="D602" t="s">
        <v>1710</v>
      </c>
      <c r="E602" t="s">
        <v>1703</v>
      </c>
      <c r="F602" t="s">
        <v>1742</v>
      </c>
    </row>
    <row r="603" spans="1:6">
      <c r="A603" t="s">
        <v>621</v>
      </c>
      <c r="B603" t="s">
        <v>1</v>
      </c>
      <c r="C603" t="s">
        <v>1717</v>
      </c>
      <c r="D603" t="s">
        <v>1710</v>
      </c>
      <c r="E603" t="s">
        <v>1703</v>
      </c>
      <c r="F603" t="s">
        <v>1743</v>
      </c>
    </row>
    <row r="604" spans="1:6">
      <c r="A604" t="s">
        <v>622</v>
      </c>
      <c r="B604" t="s">
        <v>1</v>
      </c>
      <c r="C604" t="s">
        <v>1717</v>
      </c>
      <c r="D604" t="s">
        <v>1710</v>
      </c>
      <c r="E604" t="s">
        <v>1703</v>
      </c>
      <c r="F604" t="s">
        <v>1744</v>
      </c>
    </row>
    <row r="605" spans="1:6">
      <c r="A605" t="s">
        <v>623</v>
      </c>
      <c r="B605" t="s">
        <v>1</v>
      </c>
      <c r="C605" t="s">
        <v>1717</v>
      </c>
      <c r="D605" t="s">
        <v>1710</v>
      </c>
      <c r="E605" t="s">
        <v>1703</v>
      </c>
      <c r="F605" t="s">
        <v>1745</v>
      </c>
    </row>
    <row r="606" spans="1:6">
      <c r="A606" t="s">
        <v>624</v>
      </c>
      <c r="B606" t="s">
        <v>1</v>
      </c>
      <c r="C606" t="s">
        <v>1717</v>
      </c>
      <c r="D606" t="s">
        <v>1710</v>
      </c>
      <c r="E606" t="s">
        <v>1703</v>
      </c>
      <c r="F606" t="s">
        <v>1746</v>
      </c>
    </row>
    <row r="607" spans="1:6">
      <c r="A607" t="s">
        <v>625</v>
      </c>
      <c r="B607" t="s">
        <v>1</v>
      </c>
      <c r="C607" t="s">
        <v>1717</v>
      </c>
      <c r="D607" t="s">
        <v>1710</v>
      </c>
      <c r="E607" t="s">
        <v>1703</v>
      </c>
      <c r="F607" t="s">
        <v>1747</v>
      </c>
    </row>
    <row r="608" spans="1:6">
      <c r="A608" t="s">
        <v>626</v>
      </c>
      <c r="B608" t="s">
        <v>1</v>
      </c>
      <c r="C608" t="s">
        <v>1717</v>
      </c>
      <c r="D608" t="s">
        <v>1710</v>
      </c>
      <c r="E608" t="s">
        <v>1703</v>
      </c>
      <c r="F608" t="s">
        <v>1748</v>
      </c>
    </row>
    <row r="609" spans="1:6">
      <c r="A609" t="s">
        <v>627</v>
      </c>
      <c r="B609" t="s">
        <v>1</v>
      </c>
      <c r="C609" t="s">
        <v>1717</v>
      </c>
      <c r="D609" t="s">
        <v>1710</v>
      </c>
      <c r="E609" t="s">
        <v>1703</v>
      </c>
      <c r="F609" t="s">
        <v>1749</v>
      </c>
    </row>
    <row r="610" spans="1:6">
      <c r="A610" t="s">
        <v>628</v>
      </c>
      <c r="B610" t="s">
        <v>1</v>
      </c>
      <c r="C610" t="s">
        <v>1717</v>
      </c>
      <c r="D610" t="s">
        <v>1710</v>
      </c>
      <c r="E610" t="s">
        <v>1703</v>
      </c>
      <c r="F610" t="s">
        <v>1750</v>
      </c>
    </row>
    <row r="611" spans="1:6">
      <c r="A611" t="s">
        <v>629</v>
      </c>
      <c r="B611" t="s">
        <v>1</v>
      </c>
      <c r="C611" t="s">
        <v>1717</v>
      </c>
      <c r="D611" t="s">
        <v>1710</v>
      </c>
      <c r="E611" t="s">
        <v>1703</v>
      </c>
      <c r="F611" t="s">
        <v>1751</v>
      </c>
    </row>
    <row r="612" spans="1:6">
      <c r="A612" t="s">
        <v>630</v>
      </c>
      <c r="B612" t="s">
        <v>1</v>
      </c>
      <c r="C612" t="s">
        <v>1717</v>
      </c>
      <c r="D612" t="s">
        <v>1710</v>
      </c>
      <c r="E612" t="s">
        <v>1704</v>
      </c>
      <c r="F612" t="s">
        <v>1742</v>
      </c>
    </row>
    <row r="613" spans="1:6">
      <c r="A613" t="s">
        <v>631</v>
      </c>
      <c r="B613" t="s">
        <v>1</v>
      </c>
      <c r="C613" t="s">
        <v>1717</v>
      </c>
      <c r="D613" t="s">
        <v>1710</v>
      </c>
      <c r="E613" t="s">
        <v>1704</v>
      </c>
      <c r="F613" t="s">
        <v>1743</v>
      </c>
    </row>
    <row r="614" spans="1:6">
      <c r="A614" t="s">
        <v>632</v>
      </c>
      <c r="B614" t="s">
        <v>1</v>
      </c>
      <c r="C614" t="s">
        <v>1717</v>
      </c>
      <c r="D614" t="s">
        <v>1710</v>
      </c>
      <c r="E614" t="s">
        <v>1704</v>
      </c>
      <c r="F614" t="s">
        <v>1744</v>
      </c>
    </row>
    <row r="615" spans="1:6">
      <c r="A615" t="s">
        <v>633</v>
      </c>
      <c r="B615" t="s">
        <v>1</v>
      </c>
      <c r="C615" t="s">
        <v>1717</v>
      </c>
      <c r="D615" t="s">
        <v>1710</v>
      </c>
      <c r="E615" t="s">
        <v>1704</v>
      </c>
      <c r="F615" t="s">
        <v>1745</v>
      </c>
    </row>
    <row r="616" spans="1:6">
      <c r="A616" t="s">
        <v>634</v>
      </c>
      <c r="B616" t="s">
        <v>1</v>
      </c>
      <c r="C616" t="s">
        <v>1717</v>
      </c>
      <c r="D616" t="s">
        <v>1710</v>
      </c>
      <c r="E616" t="s">
        <v>1704</v>
      </c>
      <c r="F616" t="s">
        <v>1746</v>
      </c>
    </row>
    <row r="617" spans="1:6">
      <c r="A617" t="s">
        <v>635</v>
      </c>
      <c r="B617" t="s">
        <v>1</v>
      </c>
      <c r="C617" t="s">
        <v>1717</v>
      </c>
      <c r="D617" t="s">
        <v>1710</v>
      </c>
      <c r="E617" t="s">
        <v>1704</v>
      </c>
      <c r="F617" t="s">
        <v>1747</v>
      </c>
    </row>
    <row r="618" spans="1:6">
      <c r="A618" t="s">
        <v>636</v>
      </c>
      <c r="B618" t="s">
        <v>1</v>
      </c>
      <c r="C618" t="s">
        <v>1717</v>
      </c>
      <c r="D618" t="s">
        <v>1710</v>
      </c>
      <c r="E618" t="s">
        <v>1704</v>
      </c>
      <c r="F618" t="s">
        <v>1748</v>
      </c>
    </row>
    <row r="619" spans="1:6">
      <c r="A619" t="s">
        <v>637</v>
      </c>
      <c r="B619" t="s">
        <v>1</v>
      </c>
      <c r="C619" t="s">
        <v>1717</v>
      </c>
      <c r="D619" t="s">
        <v>1710</v>
      </c>
      <c r="E619" t="s">
        <v>1704</v>
      </c>
      <c r="F619" t="s">
        <v>1749</v>
      </c>
    </row>
    <row r="620" spans="1:6">
      <c r="A620" t="s">
        <v>638</v>
      </c>
      <c r="B620" t="s">
        <v>1</v>
      </c>
      <c r="C620" t="s">
        <v>1717</v>
      </c>
      <c r="D620" t="s">
        <v>1710</v>
      </c>
      <c r="E620" t="s">
        <v>1704</v>
      </c>
      <c r="F620" t="s">
        <v>1750</v>
      </c>
    </row>
    <row r="621" spans="1:6">
      <c r="A621" t="s">
        <v>639</v>
      </c>
      <c r="B621" t="s">
        <v>1</v>
      </c>
      <c r="C621" t="s">
        <v>1717</v>
      </c>
      <c r="D621" t="s">
        <v>1710</v>
      </c>
      <c r="E621" t="s">
        <v>1704</v>
      </c>
      <c r="F621" t="s">
        <v>1751</v>
      </c>
    </row>
    <row r="622" spans="1:6">
      <c r="A622" t="s">
        <v>640</v>
      </c>
      <c r="B622" t="s">
        <v>1</v>
      </c>
      <c r="C622" t="s">
        <v>1717</v>
      </c>
      <c r="D622" t="s">
        <v>1711</v>
      </c>
      <c r="E622" t="s">
        <v>1703</v>
      </c>
      <c r="F622" t="s">
        <v>1742</v>
      </c>
    </row>
    <row r="623" spans="1:6">
      <c r="A623" t="s">
        <v>641</v>
      </c>
      <c r="B623" t="s">
        <v>1</v>
      </c>
      <c r="C623" t="s">
        <v>1717</v>
      </c>
      <c r="D623" t="s">
        <v>1711</v>
      </c>
      <c r="E623" t="s">
        <v>1703</v>
      </c>
      <c r="F623" t="s">
        <v>1743</v>
      </c>
    </row>
    <row r="624" spans="1:6">
      <c r="A624" t="s">
        <v>642</v>
      </c>
      <c r="B624" t="s">
        <v>1</v>
      </c>
      <c r="C624" t="s">
        <v>1717</v>
      </c>
      <c r="D624" t="s">
        <v>1711</v>
      </c>
      <c r="E624" t="s">
        <v>1703</v>
      </c>
      <c r="F624" t="s">
        <v>1744</v>
      </c>
    </row>
    <row r="625" spans="1:6">
      <c r="A625" t="s">
        <v>643</v>
      </c>
      <c r="B625" t="s">
        <v>1</v>
      </c>
      <c r="C625" t="s">
        <v>1717</v>
      </c>
      <c r="D625" t="s">
        <v>1711</v>
      </c>
      <c r="E625" t="s">
        <v>1703</v>
      </c>
      <c r="F625" t="s">
        <v>1745</v>
      </c>
    </row>
    <row r="626" spans="1:6">
      <c r="A626" t="s">
        <v>644</v>
      </c>
      <c r="B626" t="s">
        <v>1</v>
      </c>
      <c r="C626" t="s">
        <v>1717</v>
      </c>
      <c r="D626" t="s">
        <v>1711</v>
      </c>
      <c r="E626" t="s">
        <v>1703</v>
      </c>
      <c r="F626" t="s">
        <v>1746</v>
      </c>
    </row>
    <row r="627" spans="1:6">
      <c r="A627" t="s">
        <v>645</v>
      </c>
      <c r="B627" t="s">
        <v>1</v>
      </c>
      <c r="C627" t="s">
        <v>1717</v>
      </c>
      <c r="D627" t="s">
        <v>1711</v>
      </c>
      <c r="E627" t="s">
        <v>1703</v>
      </c>
      <c r="F627" t="s">
        <v>1747</v>
      </c>
    </row>
    <row r="628" spans="1:6">
      <c r="A628" t="s">
        <v>646</v>
      </c>
      <c r="B628" t="s">
        <v>1</v>
      </c>
      <c r="C628" t="s">
        <v>1717</v>
      </c>
      <c r="D628" t="s">
        <v>1711</v>
      </c>
      <c r="E628" t="s">
        <v>1703</v>
      </c>
      <c r="F628" t="s">
        <v>1748</v>
      </c>
    </row>
    <row r="629" spans="1:6">
      <c r="A629" t="s">
        <v>647</v>
      </c>
      <c r="B629" t="s">
        <v>1</v>
      </c>
      <c r="C629" t="s">
        <v>1717</v>
      </c>
      <c r="D629" t="s">
        <v>1711</v>
      </c>
      <c r="E629" t="s">
        <v>1703</v>
      </c>
      <c r="F629" t="s">
        <v>1749</v>
      </c>
    </row>
    <row r="630" spans="1:6">
      <c r="A630" t="s">
        <v>648</v>
      </c>
      <c r="B630" t="s">
        <v>1</v>
      </c>
      <c r="C630" t="s">
        <v>1717</v>
      </c>
      <c r="D630" t="s">
        <v>1711</v>
      </c>
      <c r="E630" t="s">
        <v>1703</v>
      </c>
      <c r="F630" t="s">
        <v>1750</v>
      </c>
    </row>
    <row r="631" spans="1:6">
      <c r="A631" t="s">
        <v>649</v>
      </c>
      <c r="B631" t="s">
        <v>1</v>
      </c>
      <c r="C631" t="s">
        <v>1717</v>
      </c>
      <c r="D631" t="s">
        <v>1711</v>
      </c>
      <c r="E631" t="s">
        <v>1703</v>
      </c>
      <c r="F631" t="s">
        <v>1751</v>
      </c>
    </row>
    <row r="632" spans="1:6">
      <c r="A632" t="s">
        <v>650</v>
      </c>
      <c r="B632" t="s">
        <v>1</v>
      </c>
      <c r="C632" t="s">
        <v>1717</v>
      </c>
      <c r="D632" t="s">
        <v>1711</v>
      </c>
      <c r="E632" t="s">
        <v>1704</v>
      </c>
      <c r="F632" t="s">
        <v>1742</v>
      </c>
    </row>
    <row r="633" spans="1:6">
      <c r="A633" t="s">
        <v>651</v>
      </c>
      <c r="B633" t="s">
        <v>1</v>
      </c>
      <c r="C633" t="s">
        <v>1717</v>
      </c>
      <c r="D633" t="s">
        <v>1711</v>
      </c>
      <c r="E633" t="s">
        <v>1704</v>
      </c>
      <c r="F633" t="s">
        <v>1743</v>
      </c>
    </row>
    <row r="634" spans="1:6">
      <c r="A634" t="s">
        <v>652</v>
      </c>
      <c r="B634" t="s">
        <v>1</v>
      </c>
      <c r="C634" t="s">
        <v>1717</v>
      </c>
      <c r="D634" t="s">
        <v>1711</v>
      </c>
      <c r="E634" t="s">
        <v>1704</v>
      </c>
      <c r="F634" t="s">
        <v>1744</v>
      </c>
    </row>
    <row r="635" spans="1:6">
      <c r="A635" t="s">
        <v>653</v>
      </c>
      <c r="B635" t="s">
        <v>1</v>
      </c>
      <c r="C635" t="s">
        <v>1717</v>
      </c>
      <c r="D635" t="s">
        <v>1711</v>
      </c>
      <c r="E635" t="s">
        <v>1704</v>
      </c>
      <c r="F635" t="s">
        <v>1745</v>
      </c>
    </row>
    <row r="636" spans="1:6">
      <c r="A636" t="s">
        <v>654</v>
      </c>
      <c r="B636" t="s">
        <v>1</v>
      </c>
      <c r="C636" t="s">
        <v>1717</v>
      </c>
      <c r="D636" t="s">
        <v>1711</v>
      </c>
      <c r="E636" t="s">
        <v>1704</v>
      </c>
      <c r="F636" t="s">
        <v>1746</v>
      </c>
    </row>
    <row r="637" spans="1:6">
      <c r="A637" t="s">
        <v>655</v>
      </c>
      <c r="B637" t="s">
        <v>1</v>
      </c>
      <c r="C637" t="s">
        <v>1717</v>
      </c>
      <c r="D637" t="s">
        <v>1711</v>
      </c>
      <c r="E637" t="s">
        <v>1704</v>
      </c>
      <c r="F637" t="s">
        <v>1747</v>
      </c>
    </row>
    <row r="638" spans="1:6">
      <c r="A638" t="s">
        <v>656</v>
      </c>
      <c r="B638" t="s">
        <v>1</v>
      </c>
      <c r="C638" t="s">
        <v>1717</v>
      </c>
      <c r="D638" t="s">
        <v>1711</v>
      </c>
      <c r="E638" t="s">
        <v>1704</v>
      </c>
      <c r="F638" t="s">
        <v>1748</v>
      </c>
    </row>
    <row r="639" spans="1:6">
      <c r="A639" t="s">
        <v>657</v>
      </c>
      <c r="B639" t="s">
        <v>1</v>
      </c>
      <c r="C639" t="s">
        <v>1717</v>
      </c>
      <c r="D639" t="s">
        <v>1711</v>
      </c>
      <c r="E639" t="s">
        <v>1704</v>
      </c>
      <c r="F639" t="s">
        <v>1749</v>
      </c>
    </row>
    <row r="640" spans="1:6">
      <c r="A640" t="s">
        <v>658</v>
      </c>
      <c r="B640" t="s">
        <v>1</v>
      </c>
      <c r="C640" t="s">
        <v>1717</v>
      </c>
      <c r="D640" t="s">
        <v>1711</v>
      </c>
      <c r="E640" t="s">
        <v>1704</v>
      </c>
      <c r="F640" t="s">
        <v>1750</v>
      </c>
    </row>
    <row r="641" spans="1:6">
      <c r="A641" t="s">
        <v>659</v>
      </c>
      <c r="B641" t="s">
        <v>1</v>
      </c>
      <c r="C641" t="s">
        <v>1717</v>
      </c>
      <c r="D641" t="s">
        <v>1711</v>
      </c>
      <c r="E641" t="s">
        <v>1704</v>
      </c>
      <c r="F641" t="s">
        <v>1751</v>
      </c>
    </row>
    <row r="642" spans="1:6">
      <c r="A642" t="s">
        <v>660</v>
      </c>
      <c r="B642" t="s">
        <v>1</v>
      </c>
      <c r="C642" t="s">
        <v>1717</v>
      </c>
      <c r="D642" t="s">
        <v>1712</v>
      </c>
      <c r="E642" t="s">
        <v>1703</v>
      </c>
      <c r="F642" t="s">
        <v>1742</v>
      </c>
    </row>
    <row r="643" spans="1:6">
      <c r="A643" t="s">
        <v>661</v>
      </c>
      <c r="B643" t="s">
        <v>1</v>
      </c>
      <c r="C643" t="s">
        <v>1717</v>
      </c>
      <c r="D643" t="s">
        <v>1712</v>
      </c>
      <c r="E643" t="s">
        <v>1703</v>
      </c>
      <c r="F643" t="s">
        <v>1743</v>
      </c>
    </row>
    <row r="644" spans="1:6">
      <c r="A644" t="s">
        <v>662</v>
      </c>
      <c r="B644" t="s">
        <v>1</v>
      </c>
      <c r="C644" t="s">
        <v>1717</v>
      </c>
      <c r="D644" t="s">
        <v>1712</v>
      </c>
      <c r="E644" t="s">
        <v>1703</v>
      </c>
      <c r="F644" t="s">
        <v>1744</v>
      </c>
    </row>
    <row r="645" spans="1:6">
      <c r="A645" t="s">
        <v>663</v>
      </c>
      <c r="B645" t="s">
        <v>1</v>
      </c>
      <c r="C645" t="s">
        <v>1717</v>
      </c>
      <c r="D645" t="s">
        <v>1712</v>
      </c>
      <c r="E645" t="s">
        <v>1703</v>
      </c>
      <c r="F645" t="s">
        <v>1745</v>
      </c>
    </row>
    <row r="646" spans="1:6">
      <c r="A646" t="s">
        <v>664</v>
      </c>
      <c r="B646" t="s">
        <v>1</v>
      </c>
      <c r="C646" t="s">
        <v>1717</v>
      </c>
      <c r="D646" t="s">
        <v>1712</v>
      </c>
      <c r="E646" t="s">
        <v>1703</v>
      </c>
      <c r="F646" t="s">
        <v>1746</v>
      </c>
    </row>
    <row r="647" spans="1:6">
      <c r="A647" t="s">
        <v>665</v>
      </c>
      <c r="B647" t="s">
        <v>1</v>
      </c>
      <c r="C647" t="s">
        <v>1717</v>
      </c>
      <c r="D647" t="s">
        <v>1712</v>
      </c>
      <c r="E647" t="s">
        <v>1703</v>
      </c>
      <c r="F647" t="s">
        <v>1747</v>
      </c>
    </row>
    <row r="648" spans="1:6">
      <c r="A648" t="s">
        <v>666</v>
      </c>
      <c r="B648" t="s">
        <v>1</v>
      </c>
      <c r="C648" t="s">
        <v>1717</v>
      </c>
      <c r="D648" t="s">
        <v>1712</v>
      </c>
      <c r="E648" t="s">
        <v>1703</v>
      </c>
      <c r="F648" t="s">
        <v>1748</v>
      </c>
    </row>
    <row r="649" spans="1:6">
      <c r="A649" t="s">
        <v>667</v>
      </c>
      <c r="B649" t="s">
        <v>1</v>
      </c>
      <c r="C649" t="s">
        <v>1717</v>
      </c>
      <c r="D649" t="s">
        <v>1712</v>
      </c>
      <c r="E649" t="s">
        <v>1703</v>
      </c>
      <c r="F649" t="s">
        <v>1749</v>
      </c>
    </row>
    <row r="650" spans="1:6">
      <c r="A650" t="s">
        <v>668</v>
      </c>
      <c r="B650" t="s">
        <v>1</v>
      </c>
      <c r="C650" t="s">
        <v>1717</v>
      </c>
      <c r="D650" t="s">
        <v>1712</v>
      </c>
      <c r="E650" t="s">
        <v>1703</v>
      </c>
      <c r="F650" t="s">
        <v>1750</v>
      </c>
    </row>
    <row r="651" spans="1:6">
      <c r="A651" t="s">
        <v>669</v>
      </c>
      <c r="B651" t="s">
        <v>1</v>
      </c>
      <c r="C651" t="s">
        <v>1717</v>
      </c>
      <c r="D651" t="s">
        <v>1712</v>
      </c>
      <c r="E651" t="s">
        <v>1703</v>
      </c>
      <c r="F651" t="s">
        <v>1751</v>
      </c>
    </row>
    <row r="652" spans="1:6">
      <c r="A652" t="s">
        <v>670</v>
      </c>
      <c r="B652" t="s">
        <v>1</v>
      </c>
      <c r="C652" t="s">
        <v>1717</v>
      </c>
      <c r="D652" t="s">
        <v>1712</v>
      </c>
      <c r="E652" t="s">
        <v>1704</v>
      </c>
      <c r="F652" t="s">
        <v>1742</v>
      </c>
    </row>
    <row r="653" spans="1:6">
      <c r="A653" t="s">
        <v>671</v>
      </c>
      <c r="B653" t="s">
        <v>1</v>
      </c>
      <c r="C653" t="s">
        <v>1717</v>
      </c>
      <c r="D653" t="s">
        <v>1712</v>
      </c>
      <c r="E653" t="s">
        <v>1704</v>
      </c>
      <c r="F653" t="s">
        <v>1743</v>
      </c>
    </row>
    <row r="654" spans="1:6">
      <c r="A654" t="s">
        <v>672</v>
      </c>
      <c r="B654" t="s">
        <v>1</v>
      </c>
      <c r="C654" t="s">
        <v>1717</v>
      </c>
      <c r="D654" t="s">
        <v>1712</v>
      </c>
      <c r="E654" t="s">
        <v>1704</v>
      </c>
      <c r="F654" t="s">
        <v>1744</v>
      </c>
    </row>
    <row r="655" spans="1:6">
      <c r="A655" t="s">
        <v>673</v>
      </c>
      <c r="B655" t="s">
        <v>1</v>
      </c>
      <c r="C655" t="s">
        <v>1717</v>
      </c>
      <c r="D655" t="s">
        <v>1712</v>
      </c>
      <c r="E655" t="s">
        <v>1704</v>
      </c>
      <c r="F655" t="s">
        <v>1745</v>
      </c>
    </row>
    <row r="656" spans="1:6">
      <c r="A656" t="s">
        <v>674</v>
      </c>
      <c r="B656" t="s">
        <v>1</v>
      </c>
      <c r="C656" t="s">
        <v>1717</v>
      </c>
      <c r="D656" t="s">
        <v>1712</v>
      </c>
      <c r="E656" t="s">
        <v>1704</v>
      </c>
      <c r="F656" t="s">
        <v>1746</v>
      </c>
    </row>
    <row r="657" spans="1:6">
      <c r="A657" t="s">
        <v>675</v>
      </c>
      <c r="B657" t="s">
        <v>1</v>
      </c>
      <c r="C657" t="s">
        <v>1717</v>
      </c>
      <c r="D657" t="s">
        <v>1712</v>
      </c>
      <c r="E657" t="s">
        <v>1704</v>
      </c>
      <c r="F657" t="s">
        <v>1747</v>
      </c>
    </row>
    <row r="658" spans="1:6">
      <c r="A658" t="s">
        <v>676</v>
      </c>
      <c r="B658" t="s">
        <v>1</v>
      </c>
      <c r="C658" t="s">
        <v>1717</v>
      </c>
      <c r="D658" t="s">
        <v>1712</v>
      </c>
      <c r="E658" t="s">
        <v>1704</v>
      </c>
      <c r="F658" t="s">
        <v>1748</v>
      </c>
    </row>
    <row r="659" spans="1:6">
      <c r="A659" t="s">
        <v>677</v>
      </c>
      <c r="B659" t="s">
        <v>1</v>
      </c>
      <c r="C659" t="s">
        <v>1717</v>
      </c>
      <c r="D659" t="s">
        <v>1712</v>
      </c>
      <c r="E659" t="s">
        <v>1704</v>
      </c>
      <c r="F659" t="s">
        <v>1749</v>
      </c>
    </row>
    <row r="660" spans="1:6">
      <c r="A660" t="s">
        <v>678</v>
      </c>
      <c r="B660" t="s">
        <v>1</v>
      </c>
      <c r="C660" t="s">
        <v>1717</v>
      </c>
      <c r="D660" t="s">
        <v>1712</v>
      </c>
      <c r="E660" t="s">
        <v>1704</v>
      </c>
      <c r="F660" t="s">
        <v>1750</v>
      </c>
    </row>
    <row r="661" spans="1:6">
      <c r="A661" t="s">
        <v>679</v>
      </c>
      <c r="B661" t="s">
        <v>1</v>
      </c>
      <c r="C661" t="s">
        <v>1717</v>
      </c>
      <c r="D661" t="s">
        <v>1712</v>
      </c>
      <c r="E661" t="s">
        <v>1704</v>
      </c>
      <c r="F661" t="s">
        <v>1751</v>
      </c>
    </row>
    <row r="662" spans="1:6">
      <c r="A662" t="s">
        <v>680</v>
      </c>
      <c r="B662" t="s">
        <v>1</v>
      </c>
      <c r="C662" t="s">
        <v>1717</v>
      </c>
      <c r="D662" t="s">
        <v>1713</v>
      </c>
      <c r="E662" t="s">
        <v>1703</v>
      </c>
      <c r="F662" t="s">
        <v>1742</v>
      </c>
    </row>
    <row r="663" spans="1:6">
      <c r="A663" t="s">
        <v>681</v>
      </c>
      <c r="B663" t="s">
        <v>1</v>
      </c>
      <c r="C663" t="s">
        <v>1717</v>
      </c>
      <c r="D663" t="s">
        <v>1713</v>
      </c>
      <c r="E663" t="s">
        <v>1703</v>
      </c>
      <c r="F663" t="s">
        <v>1743</v>
      </c>
    </row>
    <row r="664" spans="1:6">
      <c r="A664" t="s">
        <v>682</v>
      </c>
      <c r="B664" t="s">
        <v>1</v>
      </c>
      <c r="C664" t="s">
        <v>1717</v>
      </c>
      <c r="D664" t="s">
        <v>1713</v>
      </c>
      <c r="E664" t="s">
        <v>1703</v>
      </c>
      <c r="F664" t="s">
        <v>1744</v>
      </c>
    </row>
    <row r="665" spans="1:6">
      <c r="A665" t="s">
        <v>683</v>
      </c>
      <c r="B665" t="s">
        <v>1</v>
      </c>
      <c r="C665" t="s">
        <v>1717</v>
      </c>
      <c r="D665" t="s">
        <v>1713</v>
      </c>
      <c r="E665" t="s">
        <v>1703</v>
      </c>
      <c r="F665" t="s">
        <v>1745</v>
      </c>
    </row>
    <row r="666" spans="1:6">
      <c r="A666" t="s">
        <v>684</v>
      </c>
      <c r="B666" t="s">
        <v>1</v>
      </c>
      <c r="C666" t="s">
        <v>1717</v>
      </c>
      <c r="D666" t="s">
        <v>1713</v>
      </c>
      <c r="E666" t="s">
        <v>1703</v>
      </c>
      <c r="F666" t="s">
        <v>1746</v>
      </c>
    </row>
    <row r="667" spans="1:6">
      <c r="A667" t="s">
        <v>685</v>
      </c>
      <c r="B667" t="s">
        <v>1</v>
      </c>
      <c r="C667" t="s">
        <v>1717</v>
      </c>
      <c r="D667" t="s">
        <v>1713</v>
      </c>
      <c r="E667" t="s">
        <v>1703</v>
      </c>
      <c r="F667" t="s">
        <v>1747</v>
      </c>
    </row>
    <row r="668" spans="1:6">
      <c r="A668" t="s">
        <v>686</v>
      </c>
      <c r="B668" t="s">
        <v>1</v>
      </c>
      <c r="C668" t="s">
        <v>1717</v>
      </c>
      <c r="D668" t="s">
        <v>1713</v>
      </c>
      <c r="E668" t="s">
        <v>1703</v>
      </c>
      <c r="F668" t="s">
        <v>1748</v>
      </c>
    </row>
    <row r="669" spans="1:6">
      <c r="A669" t="s">
        <v>687</v>
      </c>
      <c r="B669" t="s">
        <v>1</v>
      </c>
      <c r="C669" t="s">
        <v>1717</v>
      </c>
      <c r="D669" t="s">
        <v>1713</v>
      </c>
      <c r="E669" t="s">
        <v>1703</v>
      </c>
      <c r="F669" t="s">
        <v>1749</v>
      </c>
    </row>
    <row r="670" spans="1:6">
      <c r="A670" t="s">
        <v>688</v>
      </c>
      <c r="B670" t="s">
        <v>1</v>
      </c>
      <c r="C670" t="s">
        <v>1717</v>
      </c>
      <c r="D670" t="s">
        <v>1713</v>
      </c>
      <c r="E670" t="s">
        <v>1703</v>
      </c>
      <c r="F670" t="s">
        <v>1750</v>
      </c>
    </row>
    <row r="671" spans="1:6">
      <c r="A671" t="s">
        <v>689</v>
      </c>
      <c r="B671" t="s">
        <v>1</v>
      </c>
      <c r="C671" t="s">
        <v>1717</v>
      </c>
      <c r="D671" t="s">
        <v>1713</v>
      </c>
      <c r="E671" t="s">
        <v>1703</v>
      </c>
      <c r="F671" t="s">
        <v>1751</v>
      </c>
    </row>
    <row r="672" spans="1:6">
      <c r="A672" t="s">
        <v>690</v>
      </c>
      <c r="B672" t="s">
        <v>1</v>
      </c>
      <c r="C672" t="s">
        <v>1717</v>
      </c>
      <c r="D672" t="s">
        <v>1713</v>
      </c>
      <c r="E672" t="s">
        <v>1704</v>
      </c>
      <c r="F672" t="s">
        <v>1742</v>
      </c>
    </row>
    <row r="673" spans="1:6">
      <c r="A673" t="s">
        <v>691</v>
      </c>
      <c r="B673" t="s">
        <v>1</v>
      </c>
      <c r="C673" t="s">
        <v>1717</v>
      </c>
      <c r="D673" t="s">
        <v>1713</v>
      </c>
      <c r="E673" t="s">
        <v>1704</v>
      </c>
      <c r="F673" t="s">
        <v>1743</v>
      </c>
    </row>
    <row r="674" spans="1:6">
      <c r="A674" t="s">
        <v>692</v>
      </c>
      <c r="B674" t="s">
        <v>1</v>
      </c>
      <c r="C674" t="s">
        <v>1717</v>
      </c>
      <c r="D674" t="s">
        <v>1713</v>
      </c>
      <c r="E674" t="s">
        <v>1704</v>
      </c>
      <c r="F674" t="s">
        <v>1744</v>
      </c>
    </row>
    <row r="675" spans="1:6">
      <c r="A675" t="s">
        <v>693</v>
      </c>
      <c r="B675" t="s">
        <v>1</v>
      </c>
      <c r="C675" t="s">
        <v>1717</v>
      </c>
      <c r="D675" t="s">
        <v>1713</v>
      </c>
      <c r="E675" t="s">
        <v>1704</v>
      </c>
      <c r="F675" t="s">
        <v>1745</v>
      </c>
    </row>
    <row r="676" spans="1:6">
      <c r="A676" t="s">
        <v>694</v>
      </c>
      <c r="B676" t="s">
        <v>1</v>
      </c>
      <c r="C676" t="s">
        <v>1717</v>
      </c>
      <c r="D676" t="s">
        <v>1713</v>
      </c>
      <c r="E676" t="s">
        <v>1704</v>
      </c>
      <c r="F676" t="s">
        <v>1746</v>
      </c>
    </row>
    <row r="677" spans="1:6">
      <c r="A677" t="s">
        <v>695</v>
      </c>
      <c r="B677" t="s">
        <v>1</v>
      </c>
      <c r="C677" t="s">
        <v>1717</v>
      </c>
      <c r="D677" t="s">
        <v>1713</v>
      </c>
      <c r="E677" t="s">
        <v>1704</v>
      </c>
      <c r="F677" t="s">
        <v>1747</v>
      </c>
    </row>
    <row r="678" spans="1:6">
      <c r="A678" t="s">
        <v>696</v>
      </c>
      <c r="B678" t="s">
        <v>1</v>
      </c>
      <c r="C678" t="s">
        <v>1717</v>
      </c>
      <c r="D678" t="s">
        <v>1713</v>
      </c>
      <c r="E678" t="s">
        <v>1704</v>
      </c>
      <c r="F678" t="s">
        <v>1748</v>
      </c>
    </row>
    <row r="679" spans="1:6">
      <c r="A679" t="s">
        <v>697</v>
      </c>
      <c r="B679" t="s">
        <v>1</v>
      </c>
      <c r="C679" t="s">
        <v>1717</v>
      </c>
      <c r="D679" t="s">
        <v>1713</v>
      </c>
      <c r="E679" t="s">
        <v>1704</v>
      </c>
      <c r="F679" t="s">
        <v>1749</v>
      </c>
    </row>
    <row r="680" spans="1:6">
      <c r="A680" t="s">
        <v>698</v>
      </c>
      <c r="B680" t="s">
        <v>1</v>
      </c>
      <c r="C680" t="s">
        <v>1717</v>
      </c>
      <c r="D680" t="s">
        <v>1713</v>
      </c>
      <c r="E680" t="s">
        <v>1704</v>
      </c>
      <c r="F680" t="s">
        <v>1750</v>
      </c>
    </row>
    <row r="681" spans="1:6">
      <c r="A681" t="s">
        <v>699</v>
      </c>
      <c r="B681" t="s">
        <v>1</v>
      </c>
      <c r="C681" t="s">
        <v>1717</v>
      </c>
      <c r="D681" t="s">
        <v>1713</v>
      </c>
      <c r="E681" t="s">
        <v>1704</v>
      </c>
      <c r="F681" t="s">
        <v>1751</v>
      </c>
    </row>
    <row r="682" spans="1:6">
      <c r="A682" t="s">
        <v>700</v>
      </c>
      <c r="B682" t="s">
        <v>1</v>
      </c>
      <c r="C682" t="s">
        <v>1717</v>
      </c>
      <c r="D682" t="s">
        <v>1714</v>
      </c>
      <c r="E682" t="s">
        <v>1703</v>
      </c>
      <c r="F682" t="s">
        <v>1742</v>
      </c>
    </row>
    <row r="683" spans="1:6">
      <c r="A683" t="s">
        <v>701</v>
      </c>
      <c r="B683" t="s">
        <v>1</v>
      </c>
      <c r="C683" t="s">
        <v>1717</v>
      </c>
      <c r="D683" t="s">
        <v>1714</v>
      </c>
      <c r="E683" t="s">
        <v>1703</v>
      </c>
      <c r="F683" t="s">
        <v>1743</v>
      </c>
    </row>
    <row r="684" spans="1:6">
      <c r="A684" t="s">
        <v>702</v>
      </c>
      <c r="B684" t="s">
        <v>1</v>
      </c>
      <c r="C684" t="s">
        <v>1717</v>
      </c>
      <c r="D684" t="s">
        <v>1714</v>
      </c>
      <c r="E684" t="s">
        <v>1703</v>
      </c>
      <c r="F684" t="s">
        <v>1744</v>
      </c>
    </row>
    <row r="685" spans="1:6">
      <c r="A685" t="s">
        <v>703</v>
      </c>
      <c r="B685" t="s">
        <v>1</v>
      </c>
      <c r="C685" t="s">
        <v>1717</v>
      </c>
      <c r="D685" t="s">
        <v>1714</v>
      </c>
      <c r="E685" t="s">
        <v>1703</v>
      </c>
      <c r="F685" t="s">
        <v>1745</v>
      </c>
    </row>
    <row r="686" spans="1:6">
      <c r="A686" t="s">
        <v>704</v>
      </c>
      <c r="B686" t="s">
        <v>1</v>
      </c>
      <c r="C686" t="s">
        <v>1717</v>
      </c>
      <c r="D686" t="s">
        <v>1714</v>
      </c>
      <c r="E686" t="s">
        <v>1703</v>
      </c>
      <c r="F686" t="s">
        <v>1746</v>
      </c>
    </row>
    <row r="687" spans="1:6">
      <c r="A687" t="s">
        <v>705</v>
      </c>
      <c r="B687" t="s">
        <v>1</v>
      </c>
      <c r="C687" t="s">
        <v>1717</v>
      </c>
      <c r="D687" t="s">
        <v>1714</v>
      </c>
      <c r="E687" t="s">
        <v>1703</v>
      </c>
      <c r="F687" t="s">
        <v>1747</v>
      </c>
    </row>
    <row r="688" spans="1:6">
      <c r="A688" t="s">
        <v>706</v>
      </c>
      <c r="B688" t="s">
        <v>1</v>
      </c>
      <c r="C688" t="s">
        <v>1717</v>
      </c>
      <c r="D688" t="s">
        <v>1714</v>
      </c>
      <c r="E688" t="s">
        <v>1703</v>
      </c>
      <c r="F688" t="s">
        <v>1748</v>
      </c>
    </row>
    <row r="689" spans="1:6">
      <c r="A689" t="s">
        <v>707</v>
      </c>
      <c r="B689" t="s">
        <v>1</v>
      </c>
      <c r="C689" t="s">
        <v>1717</v>
      </c>
      <c r="D689" t="s">
        <v>1714</v>
      </c>
      <c r="E689" t="s">
        <v>1703</v>
      </c>
      <c r="F689" t="s">
        <v>1749</v>
      </c>
    </row>
    <row r="690" spans="1:6">
      <c r="A690" t="s">
        <v>708</v>
      </c>
      <c r="B690" t="s">
        <v>1</v>
      </c>
      <c r="C690" t="s">
        <v>1717</v>
      </c>
      <c r="D690" t="s">
        <v>1714</v>
      </c>
      <c r="E690" t="s">
        <v>1703</v>
      </c>
      <c r="F690" t="s">
        <v>1750</v>
      </c>
    </row>
    <row r="691" spans="1:6">
      <c r="A691" t="s">
        <v>709</v>
      </c>
      <c r="B691" t="s">
        <v>1</v>
      </c>
      <c r="C691" t="s">
        <v>1717</v>
      </c>
      <c r="D691" t="s">
        <v>1714</v>
      </c>
      <c r="E691" t="s">
        <v>1703</v>
      </c>
      <c r="F691" t="s">
        <v>1751</v>
      </c>
    </row>
    <row r="692" spans="1:6">
      <c r="A692" t="s">
        <v>710</v>
      </c>
      <c r="B692" t="s">
        <v>1</v>
      </c>
      <c r="C692" t="s">
        <v>1717</v>
      </c>
      <c r="D692" t="s">
        <v>1714</v>
      </c>
      <c r="E692" t="s">
        <v>1704</v>
      </c>
      <c r="F692" t="s">
        <v>1742</v>
      </c>
    </row>
    <row r="693" spans="1:6">
      <c r="A693" t="s">
        <v>711</v>
      </c>
      <c r="B693" t="s">
        <v>1</v>
      </c>
      <c r="C693" t="s">
        <v>1717</v>
      </c>
      <c r="D693" t="s">
        <v>1714</v>
      </c>
      <c r="E693" t="s">
        <v>1704</v>
      </c>
      <c r="F693" t="s">
        <v>1743</v>
      </c>
    </row>
    <row r="694" spans="1:6">
      <c r="A694" t="s">
        <v>712</v>
      </c>
      <c r="B694" t="s">
        <v>1</v>
      </c>
      <c r="C694" t="s">
        <v>1717</v>
      </c>
      <c r="D694" t="s">
        <v>1714</v>
      </c>
      <c r="E694" t="s">
        <v>1704</v>
      </c>
      <c r="F694" t="s">
        <v>1744</v>
      </c>
    </row>
    <row r="695" spans="1:6">
      <c r="A695" t="s">
        <v>713</v>
      </c>
      <c r="B695" t="s">
        <v>1</v>
      </c>
      <c r="C695" t="s">
        <v>1717</v>
      </c>
      <c r="D695" t="s">
        <v>1714</v>
      </c>
      <c r="E695" t="s">
        <v>1704</v>
      </c>
      <c r="F695" t="s">
        <v>1745</v>
      </c>
    </row>
    <row r="696" spans="1:6">
      <c r="A696" t="s">
        <v>714</v>
      </c>
      <c r="B696" t="s">
        <v>1</v>
      </c>
      <c r="C696" t="s">
        <v>1717</v>
      </c>
      <c r="D696" t="s">
        <v>1714</v>
      </c>
      <c r="E696" t="s">
        <v>1704</v>
      </c>
      <c r="F696" t="s">
        <v>1746</v>
      </c>
    </row>
    <row r="697" spans="1:6">
      <c r="A697" t="s">
        <v>715</v>
      </c>
      <c r="B697" t="s">
        <v>1</v>
      </c>
      <c r="C697" t="s">
        <v>1717</v>
      </c>
      <c r="D697" t="s">
        <v>1714</v>
      </c>
      <c r="E697" t="s">
        <v>1704</v>
      </c>
      <c r="F697" t="s">
        <v>1747</v>
      </c>
    </row>
    <row r="698" spans="1:6">
      <c r="A698" t="s">
        <v>716</v>
      </c>
      <c r="B698" t="s">
        <v>1</v>
      </c>
      <c r="C698" t="s">
        <v>1717</v>
      </c>
      <c r="D698" t="s">
        <v>1714</v>
      </c>
      <c r="E698" t="s">
        <v>1704</v>
      </c>
      <c r="F698" t="s">
        <v>1748</v>
      </c>
    </row>
    <row r="699" spans="1:6">
      <c r="A699" t="s">
        <v>717</v>
      </c>
      <c r="B699" t="s">
        <v>1</v>
      </c>
      <c r="C699" t="s">
        <v>1717</v>
      </c>
      <c r="D699" t="s">
        <v>1714</v>
      </c>
      <c r="E699" t="s">
        <v>1704</v>
      </c>
      <c r="F699" t="s">
        <v>1749</v>
      </c>
    </row>
    <row r="700" spans="1:6">
      <c r="A700" t="s">
        <v>718</v>
      </c>
      <c r="B700" t="s">
        <v>1</v>
      </c>
      <c r="C700" t="s">
        <v>1717</v>
      </c>
      <c r="D700" t="s">
        <v>1714</v>
      </c>
      <c r="E700" t="s">
        <v>1704</v>
      </c>
      <c r="F700" t="s">
        <v>1750</v>
      </c>
    </row>
    <row r="701" spans="1:6">
      <c r="A701" t="s">
        <v>719</v>
      </c>
      <c r="B701" t="s">
        <v>1</v>
      </c>
      <c r="C701" t="s">
        <v>1717</v>
      </c>
      <c r="D701" t="s">
        <v>1714</v>
      </c>
      <c r="E701" t="s">
        <v>1704</v>
      </c>
      <c r="F701" t="s">
        <v>1751</v>
      </c>
    </row>
    <row r="702" spans="1:6">
      <c r="A702" t="s">
        <v>720</v>
      </c>
      <c r="B702" t="s">
        <v>1</v>
      </c>
      <c r="C702" t="s">
        <v>1717</v>
      </c>
      <c r="D702" t="s">
        <v>1715</v>
      </c>
      <c r="E702" t="s">
        <v>1703</v>
      </c>
      <c r="F702" t="s">
        <v>1742</v>
      </c>
    </row>
    <row r="703" spans="1:6">
      <c r="A703" t="s">
        <v>721</v>
      </c>
      <c r="B703" t="s">
        <v>1</v>
      </c>
      <c r="C703" t="s">
        <v>1717</v>
      </c>
      <c r="D703" t="s">
        <v>1715</v>
      </c>
      <c r="E703" t="s">
        <v>1703</v>
      </c>
      <c r="F703" t="s">
        <v>1743</v>
      </c>
    </row>
    <row r="704" spans="1:6">
      <c r="A704" t="s">
        <v>722</v>
      </c>
      <c r="B704" t="s">
        <v>1</v>
      </c>
      <c r="C704" t="s">
        <v>1717</v>
      </c>
      <c r="D704" t="s">
        <v>1715</v>
      </c>
      <c r="E704" t="s">
        <v>1703</v>
      </c>
      <c r="F704" t="s">
        <v>1744</v>
      </c>
    </row>
    <row r="705" spans="1:6">
      <c r="A705" t="s">
        <v>723</v>
      </c>
      <c r="B705" t="s">
        <v>1</v>
      </c>
      <c r="C705" t="s">
        <v>1717</v>
      </c>
      <c r="D705" t="s">
        <v>1715</v>
      </c>
      <c r="E705" t="s">
        <v>1703</v>
      </c>
      <c r="F705" t="s">
        <v>1745</v>
      </c>
    </row>
    <row r="706" spans="1:6">
      <c r="A706" t="s">
        <v>724</v>
      </c>
      <c r="B706" t="s">
        <v>1</v>
      </c>
      <c r="C706" t="s">
        <v>1717</v>
      </c>
      <c r="D706" t="s">
        <v>1715</v>
      </c>
      <c r="E706" t="s">
        <v>1703</v>
      </c>
      <c r="F706" t="s">
        <v>1746</v>
      </c>
    </row>
    <row r="707" spans="1:6">
      <c r="A707" t="s">
        <v>725</v>
      </c>
      <c r="B707" t="s">
        <v>1</v>
      </c>
      <c r="C707" t="s">
        <v>1717</v>
      </c>
      <c r="D707" t="s">
        <v>1715</v>
      </c>
      <c r="E707" t="s">
        <v>1703</v>
      </c>
      <c r="F707" t="s">
        <v>1747</v>
      </c>
    </row>
    <row r="708" spans="1:6">
      <c r="A708" t="s">
        <v>726</v>
      </c>
      <c r="B708" t="s">
        <v>1</v>
      </c>
      <c r="C708" t="s">
        <v>1717</v>
      </c>
      <c r="D708" t="s">
        <v>1715</v>
      </c>
      <c r="E708" t="s">
        <v>1703</v>
      </c>
      <c r="F708" t="s">
        <v>1748</v>
      </c>
    </row>
    <row r="709" spans="1:6">
      <c r="A709" t="s">
        <v>727</v>
      </c>
      <c r="B709" t="s">
        <v>1</v>
      </c>
      <c r="C709" t="s">
        <v>1717</v>
      </c>
      <c r="D709" t="s">
        <v>1715</v>
      </c>
      <c r="E709" t="s">
        <v>1703</v>
      </c>
      <c r="F709" t="s">
        <v>1749</v>
      </c>
    </row>
    <row r="710" spans="1:6">
      <c r="A710" t="s">
        <v>728</v>
      </c>
      <c r="B710" t="s">
        <v>1</v>
      </c>
      <c r="C710" t="s">
        <v>1717</v>
      </c>
      <c r="D710" t="s">
        <v>1715</v>
      </c>
      <c r="E710" t="s">
        <v>1703</v>
      </c>
      <c r="F710" t="s">
        <v>1750</v>
      </c>
    </row>
    <row r="711" spans="1:6">
      <c r="A711" t="s">
        <v>729</v>
      </c>
      <c r="B711" t="s">
        <v>1</v>
      </c>
      <c r="C711" t="s">
        <v>1717</v>
      </c>
      <c r="D711" t="s">
        <v>1715</v>
      </c>
      <c r="E711" t="s">
        <v>1703</v>
      </c>
      <c r="F711" t="s">
        <v>1751</v>
      </c>
    </row>
    <row r="712" spans="1:6">
      <c r="A712" t="s">
        <v>730</v>
      </c>
      <c r="B712" t="s">
        <v>1</v>
      </c>
      <c r="C712" t="s">
        <v>1717</v>
      </c>
      <c r="D712" t="s">
        <v>1715</v>
      </c>
      <c r="E712" t="s">
        <v>1704</v>
      </c>
      <c r="F712" t="s">
        <v>1742</v>
      </c>
    </row>
    <row r="713" spans="1:6">
      <c r="A713" t="s">
        <v>731</v>
      </c>
      <c r="B713" t="s">
        <v>1</v>
      </c>
      <c r="C713" t="s">
        <v>1717</v>
      </c>
      <c r="D713" t="s">
        <v>1715</v>
      </c>
      <c r="E713" t="s">
        <v>1704</v>
      </c>
      <c r="F713" t="s">
        <v>1743</v>
      </c>
    </row>
    <row r="714" spans="1:6">
      <c r="A714" t="s">
        <v>732</v>
      </c>
      <c r="B714" t="s">
        <v>1</v>
      </c>
      <c r="C714" t="s">
        <v>1717</v>
      </c>
      <c r="D714" t="s">
        <v>1715</v>
      </c>
      <c r="E714" t="s">
        <v>1704</v>
      </c>
      <c r="F714" t="s">
        <v>1744</v>
      </c>
    </row>
    <row r="715" spans="1:6">
      <c r="A715" t="s">
        <v>733</v>
      </c>
      <c r="B715" t="s">
        <v>1</v>
      </c>
      <c r="C715" t="s">
        <v>1717</v>
      </c>
      <c r="D715" t="s">
        <v>1715</v>
      </c>
      <c r="E715" t="s">
        <v>1704</v>
      </c>
      <c r="F715" t="s">
        <v>1745</v>
      </c>
    </row>
    <row r="716" spans="1:6">
      <c r="A716" t="s">
        <v>734</v>
      </c>
      <c r="B716" t="s">
        <v>1</v>
      </c>
      <c r="C716" t="s">
        <v>1717</v>
      </c>
      <c r="D716" t="s">
        <v>1715</v>
      </c>
      <c r="E716" t="s">
        <v>1704</v>
      </c>
      <c r="F716" t="s">
        <v>1746</v>
      </c>
    </row>
    <row r="717" spans="1:6">
      <c r="A717" t="s">
        <v>735</v>
      </c>
      <c r="B717" t="s">
        <v>1</v>
      </c>
      <c r="C717" t="s">
        <v>1717</v>
      </c>
      <c r="D717" t="s">
        <v>1715</v>
      </c>
      <c r="E717" t="s">
        <v>1704</v>
      </c>
      <c r="F717" t="s">
        <v>1747</v>
      </c>
    </row>
    <row r="718" spans="1:6">
      <c r="A718" t="s">
        <v>736</v>
      </c>
      <c r="B718" t="s">
        <v>1</v>
      </c>
      <c r="C718" t="s">
        <v>1717</v>
      </c>
      <c r="D718" t="s">
        <v>1715</v>
      </c>
      <c r="E718" t="s">
        <v>1704</v>
      </c>
      <c r="F718" t="s">
        <v>1748</v>
      </c>
    </row>
    <row r="719" spans="1:6">
      <c r="A719" t="s">
        <v>737</v>
      </c>
      <c r="B719" t="s">
        <v>1</v>
      </c>
      <c r="C719" t="s">
        <v>1717</v>
      </c>
      <c r="D719" t="s">
        <v>1715</v>
      </c>
      <c r="E719" t="s">
        <v>1704</v>
      </c>
      <c r="F719" t="s">
        <v>1749</v>
      </c>
    </row>
    <row r="720" spans="1:6">
      <c r="A720" t="s">
        <v>738</v>
      </c>
      <c r="B720" t="s">
        <v>1</v>
      </c>
      <c r="C720" t="s">
        <v>1717</v>
      </c>
      <c r="D720" t="s">
        <v>1715</v>
      </c>
      <c r="E720" t="s">
        <v>1704</v>
      </c>
      <c r="F720" t="s">
        <v>1750</v>
      </c>
    </row>
    <row r="721" spans="1:6">
      <c r="A721" t="s">
        <v>739</v>
      </c>
      <c r="B721" t="s">
        <v>1</v>
      </c>
      <c r="C721" t="s">
        <v>1717</v>
      </c>
      <c r="D721" t="s">
        <v>1715</v>
      </c>
      <c r="E721" t="s">
        <v>1704</v>
      </c>
      <c r="F721" t="s">
        <v>1751</v>
      </c>
    </row>
    <row r="722" spans="1:6">
      <c r="A722" t="s">
        <v>740</v>
      </c>
      <c r="B722" t="s">
        <v>1</v>
      </c>
      <c r="C722" t="s">
        <v>1718</v>
      </c>
      <c r="D722" t="s">
        <v>1702</v>
      </c>
      <c r="E722" t="s">
        <v>1703</v>
      </c>
      <c r="F722" t="s">
        <v>1742</v>
      </c>
    </row>
    <row r="723" spans="1:6">
      <c r="A723" t="s">
        <v>741</v>
      </c>
      <c r="B723" t="s">
        <v>1</v>
      </c>
      <c r="C723" t="s">
        <v>1718</v>
      </c>
      <c r="D723" t="s">
        <v>1702</v>
      </c>
      <c r="E723" t="s">
        <v>1703</v>
      </c>
      <c r="F723" t="s">
        <v>1743</v>
      </c>
    </row>
    <row r="724" spans="1:6">
      <c r="A724" t="s">
        <v>742</v>
      </c>
      <c r="B724" t="s">
        <v>1</v>
      </c>
      <c r="C724" t="s">
        <v>1718</v>
      </c>
      <c r="D724" t="s">
        <v>1702</v>
      </c>
      <c r="E724" t="s">
        <v>1703</v>
      </c>
      <c r="F724" t="s">
        <v>1744</v>
      </c>
    </row>
    <row r="725" spans="1:6">
      <c r="A725" t="s">
        <v>743</v>
      </c>
      <c r="B725" t="s">
        <v>1</v>
      </c>
      <c r="C725" t="s">
        <v>1718</v>
      </c>
      <c r="D725" t="s">
        <v>1702</v>
      </c>
      <c r="E725" t="s">
        <v>1703</v>
      </c>
      <c r="F725" t="s">
        <v>1745</v>
      </c>
    </row>
    <row r="726" spans="1:6">
      <c r="A726" t="s">
        <v>744</v>
      </c>
      <c r="B726" t="s">
        <v>1</v>
      </c>
      <c r="C726" t="s">
        <v>1718</v>
      </c>
      <c r="D726" t="s">
        <v>1702</v>
      </c>
      <c r="E726" t="s">
        <v>1703</v>
      </c>
      <c r="F726" t="s">
        <v>1746</v>
      </c>
    </row>
    <row r="727" spans="1:6">
      <c r="A727" t="s">
        <v>745</v>
      </c>
      <c r="B727" t="s">
        <v>1</v>
      </c>
      <c r="C727" t="s">
        <v>1718</v>
      </c>
      <c r="D727" t="s">
        <v>1702</v>
      </c>
      <c r="E727" t="s">
        <v>1703</v>
      </c>
      <c r="F727" t="s">
        <v>1747</v>
      </c>
    </row>
    <row r="728" spans="1:6">
      <c r="A728" t="s">
        <v>746</v>
      </c>
      <c r="B728" t="s">
        <v>1</v>
      </c>
      <c r="C728" t="s">
        <v>1718</v>
      </c>
      <c r="D728" t="s">
        <v>1702</v>
      </c>
      <c r="E728" t="s">
        <v>1703</v>
      </c>
      <c r="F728" t="s">
        <v>1748</v>
      </c>
    </row>
    <row r="729" spans="1:6">
      <c r="A729" t="s">
        <v>747</v>
      </c>
      <c r="B729" t="s">
        <v>1</v>
      </c>
      <c r="C729" t="s">
        <v>1718</v>
      </c>
      <c r="D729" t="s">
        <v>1702</v>
      </c>
      <c r="E729" t="s">
        <v>1703</v>
      </c>
      <c r="F729" t="s">
        <v>1749</v>
      </c>
    </row>
    <row r="730" spans="1:6">
      <c r="A730" t="s">
        <v>748</v>
      </c>
      <c r="B730" t="s">
        <v>1</v>
      </c>
      <c r="C730" t="s">
        <v>1718</v>
      </c>
      <c r="D730" t="s">
        <v>1702</v>
      </c>
      <c r="E730" t="s">
        <v>1703</v>
      </c>
      <c r="F730" t="s">
        <v>1750</v>
      </c>
    </row>
    <row r="731" spans="1:6">
      <c r="A731" t="s">
        <v>749</v>
      </c>
      <c r="B731" t="s">
        <v>1</v>
      </c>
      <c r="C731" t="s">
        <v>1718</v>
      </c>
      <c r="D731" t="s">
        <v>1702</v>
      </c>
      <c r="E731" t="s">
        <v>1703</v>
      </c>
      <c r="F731" t="s">
        <v>1751</v>
      </c>
    </row>
    <row r="732" spans="1:6">
      <c r="A732" t="s">
        <v>750</v>
      </c>
      <c r="B732" t="s">
        <v>1</v>
      </c>
      <c r="C732" t="s">
        <v>1718</v>
      </c>
      <c r="D732" t="s">
        <v>1702</v>
      </c>
      <c r="E732" t="s">
        <v>1704</v>
      </c>
      <c r="F732" t="s">
        <v>1742</v>
      </c>
    </row>
    <row r="733" spans="1:6">
      <c r="A733" t="s">
        <v>751</v>
      </c>
      <c r="B733" t="s">
        <v>1</v>
      </c>
      <c r="C733" t="s">
        <v>1718</v>
      </c>
      <c r="D733" t="s">
        <v>1702</v>
      </c>
      <c r="E733" t="s">
        <v>1704</v>
      </c>
      <c r="F733" t="s">
        <v>1743</v>
      </c>
    </row>
    <row r="734" spans="1:6">
      <c r="A734" t="s">
        <v>752</v>
      </c>
      <c r="B734" t="s">
        <v>1</v>
      </c>
      <c r="C734" t="s">
        <v>1718</v>
      </c>
      <c r="D734" t="s">
        <v>1702</v>
      </c>
      <c r="E734" t="s">
        <v>1704</v>
      </c>
      <c r="F734" t="s">
        <v>1744</v>
      </c>
    </row>
    <row r="735" spans="1:6">
      <c r="A735" t="s">
        <v>753</v>
      </c>
      <c r="B735" t="s">
        <v>1</v>
      </c>
      <c r="C735" t="s">
        <v>1718</v>
      </c>
      <c r="D735" t="s">
        <v>1702</v>
      </c>
      <c r="E735" t="s">
        <v>1704</v>
      </c>
      <c r="F735" t="s">
        <v>1745</v>
      </c>
    </row>
    <row r="736" spans="1:6">
      <c r="A736" t="s">
        <v>754</v>
      </c>
      <c r="B736" t="s">
        <v>1</v>
      </c>
      <c r="C736" t="s">
        <v>1718</v>
      </c>
      <c r="D736" t="s">
        <v>1702</v>
      </c>
      <c r="E736" t="s">
        <v>1704</v>
      </c>
      <c r="F736" t="s">
        <v>1746</v>
      </c>
    </row>
    <row r="737" spans="1:6">
      <c r="A737" t="s">
        <v>755</v>
      </c>
      <c r="B737" t="s">
        <v>1</v>
      </c>
      <c r="C737" t="s">
        <v>1718</v>
      </c>
      <c r="D737" t="s">
        <v>1702</v>
      </c>
      <c r="E737" t="s">
        <v>1704</v>
      </c>
      <c r="F737" t="s">
        <v>1747</v>
      </c>
    </row>
    <row r="738" spans="1:6">
      <c r="A738" t="s">
        <v>756</v>
      </c>
      <c r="B738" t="s">
        <v>1</v>
      </c>
      <c r="C738" t="s">
        <v>1718</v>
      </c>
      <c r="D738" t="s">
        <v>1702</v>
      </c>
      <c r="E738" t="s">
        <v>1704</v>
      </c>
      <c r="F738" t="s">
        <v>1748</v>
      </c>
    </row>
    <row r="739" spans="1:6">
      <c r="A739" t="s">
        <v>757</v>
      </c>
      <c r="B739" t="s">
        <v>1</v>
      </c>
      <c r="C739" t="s">
        <v>1718</v>
      </c>
      <c r="D739" t="s">
        <v>1702</v>
      </c>
      <c r="E739" t="s">
        <v>1704</v>
      </c>
      <c r="F739" t="s">
        <v>1749</v>
      </c>
    </row>
    <row r="740" spans="1:6">
      <c r="A740" t="s">
        <v>758</v>
      </c>
      <c r="B740" t="s">
        <v>1</v>
      </c>
      <c r="C740" t="s">
        <v>1718</v>
      </c>
      <c r="D740" t="s">
        <v>1702</v>
      </c>
      <c r="E740" t="s">
        <v>1704</v>
      </c>
      <c r="F740" t="s">
        <v>1750</v>
      </c>
    </row>
    <row r="741" spans="1:6">
      <c r="A741" t="s">
        <v>759</v>
      </c>
      <c r="B741" t="s">
        <v>1</v>
      </c>
      <c r="C741" t="s">
        <v>1718</v>
      </c>
      <c r="D741" t="s">
        <v>1702</v>
      </c>
      <c r="E741" t="s">
        <v>1704</v>
      </c>
      <c r="F741" t="s">
        <v>1751</v>
      </c>
    </row>
    <row r="742" spans="1:6">
      <c r="A742" t="s">
        <v>760</v>
      </c>
      <c r="B742" t="s">
        <v>1</v>
      </c>
      <c r="C742" t="s">
        <v>1718</v>
      </c>
      <c r="D742" t="s">
        <v>1705</v>
      </c>
      <c r="E742" t="s">
        <v>1703</v>
      </c>
      <c r="F742" t="s">
        <v>1742</v>
      </c>
    </row>
    <row r="743" spans="1:6">
      <c r="A743" t="s">
        <v>761</v>
      </c>
      <c r="B743" t="s">
        <v>1</v>
      </c>
      <c r="C743" t="s">
        <v>1718</v>
      </c>
      <c r="D743" t="s">
        <v>1705</v>
      </c>
      <c r="E743" t="s">
        <v>1703</v>
      </c>
      <c r="F743" t="s">
        <v>1743</v>
      </c>
    </row>
    <row r="744" spans="1:6">
      <c r="A744" t="s">
        <v>762</v>
      </c>
      <c r="B744" t="s">
        <v>1</v>
      </c>
      <c r="C744" t="s">
        <v>1718</v>
      </c>
      <c r="D744" t="s">
        <v>1705</v>
      </c>
      <c r="E744" t="s">
        <v>1703</v>
      </c>
      <c r="F744" t="s">
        <v>1744</v>
      </c>
    </row>
    <row r="745" spans="1:6">
      <c r="A745" t="s">
        <v>763</v>
      </c>
      <c r="B745" t="s">
        <v>1</v>
      </c>
      <c r="C745" t="s">
        <v>1718</v>
      </c>
      <c r="D745" t="s">
        <v>1705</v>
      </c>
      <c r="E745" t="s">
        <v>1703</v>
      </c>
      <c r="F745" t="s">
        <v>1745</v>
      </c>
    </row>
    <row r="746" spans="1:6">
      <c r="A746" t="s">
        <v>764</v>
      </c>
      <c r="B746" t="s">
        <v>1</v>
      </c>
      <c r="C746" t="s">
        <v>1718</v>
      </c>
      <c r="D746" t="s">
        <v>1705</v>
      </c>
      <c r="E746" t="s">
        <v>1703</v>
      </c>
      <c r="F746" t="s">
        <v>1746</v>
      </c>
    </row>
    <row r="747" spans="1:6">
      <c r="A747" t="s">
        <v>765</v>
      </c>
      <c r="B747" t="s">
        <v>1</v>
      </c>
      <c r="C747" t="s">
        <v>1718</v>
      </c>
      <c r="D747" t="s">
        <v>1705</v>
      </c>
      <c r="E747" t="s">
        <v>1703</v>
      </c>
      <c r="F747" t="s">
        <v>1747</v>
      </c>
    </row>
    <row r="748" spans="1:6">
      <c r="A748" t="s">
        <v>766</v>
      </c>
      <c r="B748" t="s">
        <v>1</v>
      </c>
      <c r="C748" t="s">
        <v>1718</v>
      </c>
      <c r="D748" t="s">
        <v>1705</v>
      </c>
      <c r="E748" t="s">
        <v>1703</v>
      </c>
      <c r="F748" t="s">
        <v>1748</v>
      </c>
    </row>
    <row r="749" spans="1:6">
      <c r="A749" t="s">
        <v>767</v>
      </c>
      <c r="B749" t="s">
        <v>1</v>
      </c>
      <c r="C749" t="s">
        <v>1718</v>
      </c>
      <c r="D749" t="s">
        <v>1705</v>
      </c>
      <c r="E749" t="s">
        <v>1703</v>
      </c>
      <c r="F749" t="s">
        <v>1749</v>
      </c>
    </row>
    <row r="750" spans="1:6">
      <c r="A750" t="s">
        <v>768</v>
      </c>
      <c r="B750" t="s">
        <v>1</v>
      </c>
      <c r="C750" t="s">
        <v>1718</v>
      </c>
      <c r="D750" t="s">
        <v>1705</v>
      </c>
      <c r="E750" t="s">
        <v>1703</v>
      </c>
      <c r="F750" t="s">
        <v>1750</v>
      </c>
    </row>
    <row r="751" spans="1:6">
      <c r="A751" t="s">
        <v>769</v>
      </c>
      <c r="B751" t="s">
        <v>1</v>
      </c>
      <c r="C751" t="s">
        <v>1718</v>
      </c>
      <c r="D751" t="s">
        <v>1705</v>
      </c>
      <c r="E751" t="s">
        <v>1703</v>
      </c>
      <c r="F751" t="s">
        <v>1751</v>
      </c>
    </row>
    <row r="752" spans="1:6">
      <c r="A752" t="s">
        <v>770</v>
      </c>
      <c r="B752" t="s">
        <v>1</v>
      </c>
      <c r="C752" t="s">
        <v>1718</v>
      </c>
      <c r="D752" t="s">
        <v>1705</v>
      </c>
      <c r="E752" t="s">
        <v>1704</v>
      </c>
      <c r="F752" t="s">
        <v>1742</v>
      </c>
    </row>
    <row r="753" spans="1:6">
      <c r="A753" t="s">
        <v>771</v>
      </c>
      <c r="B753" t="s">
        <v>1</v>
      </c>
      <c r="C753" t="s">
        <v>1718</v>
      </c>
      <c r="D753" t="s">
        <v>1705</v>
      </c>
      <c r="E753" t="s">
        <v>1704</v>
      </c>
      <c r="F753" t="s">
        <v>1743</v>
      </c>
    </row>
    <row r="754" spans="1:6">
      <c r="A754" t="s">
        <v>772</v>
      </c>
      <c r="B754" t="s">
        <v>1</v>
      </c>
      <c r="C754" t="s">
        <v>1718</v>
      </c>
      <c r="D754" t="s">
        <v>1705</v>
      </c>
      <c r="E754" t="s">
        <v>1704</v>
      </c>
      <c r="F754" t="s">
        <v>1744</v>
      </c>
    </row>
    <row r="755" spans="1:6">
      <c r="A755" t="s">
        <v>773</v>
      </c>
      <c r="B755" t="s">
        <v>1</v>
      </c>
      <c r="C755" t="s">
        <v>1718</v>
      </c>
      <c r="D755" t="s">
        <v>1705</v>
      </c>
      <c r="E755" t="s">
        <v>1704</v>
      </c>
      <c r="F755" t="s">
        <v>1745</v>
      </c>
    </row>
    <row r="756" spans="1:6">
      <c r="A756" t="s">
        <v>774</v>
      </c>
      <c r="B756" t="s">
        <v>1</v>
      </c>
      <c r="C756" t="s">
        <v>1718</v>
      </c>
      <c r="D756" t="s">
        <v>1705</v>
      </c>
      <c r="E756" t="s">
        <v>1704</v>
      </c>
      <c r="F756" t="s">
        <v>1746</v>
      </c>
    </row>
    <row r="757" spans="1:6">
      <c r="A757" t="s">
        <v>775</v>
      </c>
      <c r="B757" t="s">
        <v>1</v>
      </c>
      <c r="C757" t="s">
        <v>1718</v>
      </c>
      <c r="D757" t="s">
        <v>1705</v>
      </c>
      <c r="E757" t="s">
        <v>1704</v>
      </c>
      <c r="F757" t="s">
        <v>1747</v>
      </c>
    </row>
    <row r="758" spans="1:6">
      <c r="A758" t="s">
        <v>776</v>
      </c>
      <c r="B758" t="s">
        <v>1</v>
      </c>
      <c r="C758" t="s">
        <v>1718</v>
      </c>
      <c r="D758" t="s">
        <v>1705</v>
      </c>
      <c r="E758" t="s">
        <v>1704</v>
      </c>
      <c r="F758" t="s">
        <v>1748</v>
      </c>
    </row>
    <row r="759" spans="1:6">
      <c r="A759" t="s">
        <v>777</v>
      </c>
      <c r="B759" t="s">
        <v>1</v>
      </c>
      <c r="C759" t="s">
        <v>1718</v>
      </c>
      <c r="D759" t="s">
        <v>1705</v>
      </c>
      <c r="E759" t="s">
        <v>1704</v>
      </c>
      <c r="F759" t="s">
        <v>1749</v>
      </c>
    </row>
    <row r="760" spans="1:6">
      <c r="A760" t="s">
        <v>778</v>
      </c>
      <c r="B760" t="s">
        <v>1</v>
      </c>
      <c r="C760" t="s">
        <v>1718</v>
      </c>
      <c r="D760" t="s">
        <v>1705</v>
      </c>
      <c r="E760" t="s">
        <v>1704</v>
      </c>
      <c r="F760" t="s">
        <v>1750</v>
      </c>
    </row>
    <row r="761" spans="1:6">
      <c r="A761" t="s">
        <v>779</v>
      </c>
      <c r="B761" t="s">
        <v>1</v>
      </c>
      <c r="C761" t="s">
        <v>1718</v>
      </c>
      <c r="D761" t="s">
        <v>1705</v>
      </c>
      <c r="E761" t="s">
        <v>1704</v>
      </c>
      <c r="F761" t="s">
        <v>1751</v>
      </c>
    </row>
    <row r="762" spans="1:6">
      <c r="A762" t="s">
        <v>780</v>
      </c>
      <c r="B762" t="s">
        <v>1</v>
      </c>
      <c r="C762" t="s">
        <v>1718</v>
      </c>
      <c r="D762" t="s">
        <v>1706</v>
      </c>
      <c r="E762" t="s">
        <v>1703</v>
      </c>
      <c r="F762" t="s">
        <v>1742</v>
      </c>
    </row>
    <row r="763" spans="1:6">
      <c r="A763" t="s">
        <v>781</v>
      </c>
      <c r="B763" t="s">
        <v>1</v>
      </c>
      <c r="C763" t="s">
        <v>1718</v>
      </c>
      <c r="D763" t="s">
        <v>1706</v>
      </c>
      <c r="E763" t="s">
        <v>1703</v>
      </c>
      <c r="F763" t="s">
        <v>1743</v>
      </c>
    </row>
    <row r="764" spans="1:6">
      <c r="A764" t="s">
        <v>782</v>
      </c>
      <c r="B764" t="s">
        <v>1</v>
      </c>
      <c r="C764" t="s">
        <v>1718</v>
      </c>
      <c r="D764" t="s">
        <v>1706</v>
      </c>
      <c r="E764" t="s">
        <v>1703</v>
      </c>
      <c r="F764" t="s">
        <v>1744</v>
      </c>
    </row>
    <row r="765" spans="1:6">
      <c r="A765" t="s">
        <v>783</v>
      </c>
      <c r="B765" t="s">
        <v>1</v>
      </c>
      <c r="C765" t="s">
        <v>1718</v>
      </c>
      <c r="D765" t="s">
        <v>1706</v>
      </c>
      <c r="E765" t="s">
        <v>1703</v>
      </c>
      <c r="F765" t="s">
        <v>1745</v>
      </c>
    </row>
    <row r="766" spans="1:6">
      <c r="A766" t="s">
        <v>784</v>
      </c>
      <c r="B766" t="s">
        <v>1</v>
      </c>
      <c r="C766" t="s">
        <v>1718</v>
      </c>
      <c r="D766" t="s">
        <v>1706</v>
      </c>
      <c r="E766" t="s">
        <v>1703</v>
      </c>
      <c r="F766" t="s">
        <v>1746</v>
      </c>
    </row>
    <row r="767" spans="1:6">
      <c r="A767" t="s">
        <v>785</v>
      </c>
      <c r="B767" t="s">
        <v>1</v>
      </c>
      <c r="C767" t="s">
        <v>1718</v>
      </c>
      <c r="D767" t="s">
        <v>1706</v>
      </c>
      <c r="E767" t="s">
        <v>1703</v>
      </c>
      <c r="F767" t="s">
        <v>1747</v>
      </c>
    </row>
    <row r="768" spans="1:6">
      <c r="A768" t="s">
        <v>786</v>
      </c>
      <c r="B768" t="s">
        <v>1</v>
      </c>
      <c r="C768" t="s">
        <v>1718</v>
      </c>
      <c r="D768" t="s">
        <v>1706</v>
      </c>
      <c r="E768" t="s">
        <v>1703</v>
      </c>
      <c r="F768" t="s">
        <v>1748</v>
      </c>
    </row>
    <row r="769" spans="1:6">
      <c r="A769" t="s">
        <v>787</v>
      </c>
      <c r="B769" t="s">
        <v>1</v>
      </c>
      <c r="C769" t="s">
        <v>1718</v>
      </c>
      <c r="D769" t="s">
        <v>1706</v>
      </c>
      <c r="E769" t="s">
        <v>1703</v>
      </c>
      <c r="F769" t="s">
        <v>1749</v>
      </c>
    </row>
    <row r="770" spans="1:6">
      <c r="A770" t="s">
        <v>788</v>
      </c>
      <c r="B770" t="s">
        <v>1</v>
      </c>
      <c r="C770" t="s">
        <v>1718</v>
      </c>
      <c r="D770" t="s">
        <v>1706</v>
      </c>
      <c r="E770" t="s">
        <v>1703</v>
      </c>
      <c r="F770" t="s">
        <v>1750</v>
      </c>
    </row>
    <row r="771" spans="1:6">
      <c r="A771" t="s">
        <v>789</v>
      </c>
      <c r="B771" t="s">
        <v>1</v>
      </c>
      <c r="C771" t="s">
        <v>1718</v>
      </c>
      <c r="D771" t="s">
        <v>1706</v>
      </c>
      <c r="E771" t="s">
        <v>1703</v>
      </c>
      <c r="F771" t="s">
        <v>1751</v>
      </c>
    </row>
    <row r="772" spans="1:6">
      <c r="A772" t="s">
        <v>790</v>
      </c>
      <c r="B772" t="s">
        <v>1</v>
      </c>
      <c r="C772" t="s">
        <v>1718</v>
      </c>
      <c r="D772" t="s">
        <v>1706</v>
      </c>
      <c r="E772" t="s">
        <v>1704</v>
      </c>
      <c r="F772" t="s">
        <v>1742</v>
      </c>
    </row>
    <row r="773" spans="1:6">
      <c r="A773" t="s">
        <v>791</v>
      </c>
      <c r="B773" t="s">
        <v>1</v>
      </c>
      <c r="C773" t="s">
        <v>1718</v>
      </c>
      <c r="D773" t="s">
        <v>1706</v>
      </c>
      <c r="E773" t="s">
        <v>1704</v>
      </c>
      <c r="F773" t="s">
        <v>1743</v>
      </c>
    </row>
    <row r="774" spans="1:6">
      <c r="A774" t="s">
        <v>792</v>
      </c>
      <c r="B774" t="s">
        <v>1</v>
      </c>
      <c r="C774" t="s">
        <v>1718</v>
      </c>
      <c r="D774" t="s">
        <v>1706</v>
      </c>
      <c r="E774" t="s">
        <v>1704</v>
      </c>
      <c r="F774" t="s">
        <v>1744</v>
      </c>
    </row>
    <row r="775" spans="1:6">
      <c r="A775" t="s">
        <v>793</v>
      </c>
      <c r="B775" t="s">
        <v>1</v>
      </c>
      <c r="C775" t="s">
        <v>1718</v>
      </c>
      <c r="D775" t="s">
        <v>1706</v>
      </c>
      <c r="E775" t="s">
        <v>1704</v>
      </c>
      <c r="F775" t="s">
        <v>1745</v>
      </c>
    </row>
    <row r="776" spans="1:6">
      <c r="A776" t="s">
        <v>794</v>
      </c>
      <c r="B776" t="s">
        <v>1</v>
      </c>
      <c r="C776" t="s">
        <v>1718</v>
      </c>
      <c r="D776" t="s">
        <v>1706</v>
      </c>
      <c r="E776" t="s">
        <v>1704</v>
      </c>
      <c r="F776" t="s">
        <v>1746</v>
      </c>
    </row>
    <row r="777" spans="1:6">
      <c r="A777" t="s">
        <v>795</v>
      </c>
      <c r="B777" t="s">
        <v>1</v>
      </c>
      <c r="C777" t="s">
        <v>1718</v>
      </c>
      <c r="D777" t="s">
        <v>1706</v>
      </c>
      <c r="E777" t="s">
        <v>1704</v>
      </c>
      <c r="F777" t="s">
        <v>1747</v>
      </c>
    </row>
    <row r="778" spans="1:6">
      <c r="A778" t="s">
        <v>796</v>
      </c>
      <c r="B778" t="s">
        <v>1</v>
      </c>
      <c r="C778" t="s">
        <v>1718</v>
      </c>
      <c r="D778" t="s">
        <v>1706</v>
      </c>
      <c r="E778" t="s">
        <v>1704</v>
      </c>
      <c r="F778" t="s">
        <v>1748</v>
      </c>
    </row>
    <row r="779" spans="1:6">
      <c r="A779" t="s">
        <v>797</v>
      </c>
      <c r="B779" t="s">
        <v>1</v>
      </c>
      <c r="C779" t="s">
        <v>1718</v>
      </c>
      <c r="D779" t="s">
        <v>1706</v>
      </c>
      <c r="E779" t="s">
        <v>1704</v>
      </c>
      <c r="F779" t="s">
        <v>1749</v>
      </c>
    </row>
    <row r="780" spans="1:6">
      <c r="A780" t="s">
        <v>798</v>
      </c>
      <c r="B780" t="s">
        <v>1</v>
      </c>
      <c r="C780" t="s">
        <v>1718</v>
      </c>
      <c r="D780" t="s">
        <v>1706</v>
      </c>
      <c r="E780" t="s">
        <v>1704</v>
      </c>
      <c r="F780" t="s">
        <v>1750</v>
      </c>
    </row>
    <row r="781" spans="1:6">
      <c r="A781" t="s">
        <v>799</v>
      </c>
      <c r="B781" t="s">
        <v>1</v>
      </c>
      <c r="C781" t="s">
        <v>1718</v>
      </c>
      <c r="D781" t="s">
        <v>1706</v>
      </c>
      <c r="E781" t="s">
        <v>1704</v>
      </c>
      <c r="F781" t="s">
        <v>1751</v>
      </c>
    </row>
    <row r="782" spans="1:6">
      <c r="A782" t="s">
        <v>800</v>
      </c>
      <c r="B782" t="s">
        <v>1</v>
      </c>
      <c r="C782" t="s">
        <v>1718</v>
      </c>
      <c r="D782" t="s">
        <v>1707</v>
      </c>
      <c r="E782" t="s">
        <v>1703</v>
      </c>
      <c r="F782" t="s">
        <v>1742</v>
      </c>
    </row>
    <row r="783" spans="1:6">
      <c r="A783" t="s">
        <v>801</v>
      </c>
      <c r="B783" t="s">
        <v>1</v>
      </c>
      <c r="C783" t="s">
        <v>1718</v>
      </c>
      <c r="D783" t="s">
        <v>1707</v>
      </c>
      <c r="E783" t="s">
        <v>1703</v>
      </c>
      <c r="F783" t="s">
        <v>1743</v>
      </c>
    </row>
    <row r="784" spans="1:6">
      <c r="A784" t="s">
        <v>802</v>
      </c>
      <c r="B784" t="s">
        <v>1</v>
      </c>
      <c r="C784" t="s">
        <v>1718</v>
      </c>
      <c r="D784" t="s">
        <v>1707</v>
      </c>
      <c r="E784" t="s">
        <v>1703</v>
      </c>
      <c r="F784" t="s">
        <v>1744</v>
      </c>
    </row>
    <row r="785" spans="1:6">
      <c r="A785" t="s">
        <v>803</v>
      </c>
      <c r="B785" t="s">
        <v>1</v>
      </c>
      <c r="C785" t="s">
        <v>1718</v>
      </c>
      <c r="D785" t="s">
        <v>1707</v>
      </c>
      <c r="E785" t="s">
        <v>1703</v>
      </c>
      <c r="F785" t="s">
        <v>1745</v>
      </c>
    </row>
    <row r="786" spans="1:6">
      <c r="A786" t="s">
        <v>804</v>
      </c>
      <c r="B786" t="s">
        <v>1</v>
      </c>
      <c r="C786" t="s">
        <v>1718</v>
      </c>
      <c r="D786" t="s">
        <v>1707</v>
      </c>
      <c r="E786" t="s">
        <v>1703</v>
      </c>
      <c r="F786" t="s">
        <v>1746</v>
      </c>
    </row>
    <row r="787" spans="1:6">
      <c r="A787" t="s">
        <v>805</v>
      </c>
      <c r="B787" t="s">
        <v>1</v>
      </c>
      <c r="C787" t="s">
        <v>1718</v>
      </c>
      <c r="D787" t="s">
        <v>1707</v>
      </c>
      <c r="E787" t="s">
        <v>1703</v>
      </c>
      <c r="F787" t="s">
        <v>1747</v>
      </c>
    </row>
    <row r="788" spans="1:6">
      <c r="A788" t="s">
        <v>806</v>
      </c>
      <c r="B788" t="s">
        <v>1</v>
      </c>
      <c r="C788" t="s">
        <v>1718</v>
      </c>
      <c r="D788" t="s">
        <v>1707</v>
      </c>
      <c r="E788" t="s">
        <v>1703</v>
      </c>
      <c r="F788" t="s">
        <v>1748</v>
      </c>
    </row>
    <row r="789" spans="1:6">
      <c r="A789" t="s">
        <v>807</v>
      </c>
      <c r="B789" t="s">
        <v>1</v>
      </c>
      <c r="C789" t="s">
        <v>1718</v>
      </c>
      <c r="D789" t="s">
        <v>1707</v>
      </c>
      <c r="E789" t="s">
        <v>1703</v>
      </c>
      <c r="F789" t="s">
        <v>1749</v>
      </c>
    </row>
    <row r="790" spans="1:6">
      <c r="A790" t="s">
        <v>808</v>
      </c>
      <c r="B790" t="s">
        <v>1</v>
      </c>
      <c r="C790" t="s">
        <v>1718</v>
      </c>
      <c r="D790" t="s">
        <v>1707</v>
      </c>
      <c r="E790" t="s">
        <v>1703</v>
      </c>
      <c r="F790" t="s">
        <v>1750</v>
      </c>
    </row>
    <row r="791" spans="1:6">
      <c r="A791" t="s">
        <v>809</v>
      </c>
      <c r="B791" t="s">
        <v>1</v>
      </c>
      <c r="C791" t="s">
        <v>1718</v>
      </c>
      <c r="D791" t="s">
        <v>1707</v>
      </c>
      <c r="E791" t="s">
        <v>1703</v>
      </c>
      <c r="F791" t="s">
        <v>1751</v>
      </c>
    </row>
    <row r="792" spans="1:6">
      <c r="A792" t="s">
        <v>810</v>
      </c>
      <c r="B792" t="s">
        <v>1</v>
      </c>
      <c r="C792" t="s">
        <v>1718</v>
      </c>
      <c r="D792" t="s">
        <v>1707</v>
      </c>
      <c r="E792" t="s">
        <v>1704</v>
      </c>
      <c r="F792" t="s">
        <v>1742</v>
      </c>
    </row>
    <row r="793" spans="1:6">
      <c r="A793" t="s">
        <v>811</v>
      </c>
      <c r="B793" t="s">
        <v>1</v>
      </c>
      <c r="C793" t="s">
        <v>1718</v>
      </c>
      <c r="D793" t="s">
        <v>1707</v>
      </c>
      <c r="E793" t="s">
        <v>1704</v>
      </c>
      <c r="F793" t="s">
        <v>1743</v>
      </c>
    </row>
    <row r="794" spans="1:6">
      <c r="A794" t="s">
        <v>812</v>
      </c>
      <c r="B794" t="s">
        <v>1</v>
      </c>
      <c r="C794" t="s">
        <v>1718</v>
      </c>
      <c r="D794" t="s">
        <v>1707</v>
      </c>
      <c r="E794" t="s">
        <v>1704</v>
      </c>
      <c r="F794" t="s">
        <v>1744</v>
      </c>
    </row>
    <row r="795" spans="1:6">
      <c r="A795" t="s">
        <v>813</v>
      </c>
      <c r="B795" t="s">
        <v>1</v>
      </c>
      <c r="C795" t="s">
        <v>1718</v>
      </c>
      <c r="D795" t="s">
        <v>1707</v>
      </c>
      <c r="E795" t="s">
        <v>1704</v>
      </c>
      <c r="F795" t="s">
        <v>1745</v>
      </c>
    </row>
    <row r="796" spans="1:6">
      <c r="A796" t="s">
        <v>814</v>
      </c>
      <c r="B796" t="s">
        <v>1</v>
      </c>
      <c r="C796" t="s">
        <v>1718</v>
      </c>
      <c r="D796" t="s">
        <v>1707</v>
      </c>
      <c r="E796" t="s">
        <v>1704</v>
      </c>
      <c r="F796" t="s">
        <v>1746</v>
      </c>
    </row>
    <row r="797" spans="1:6">
      <c r="A797" t="s">
        <v>815</v>
      </c>
      <c r="B797" t="s">
        <v>1</v>
      </c>
      <c r="C797" t="s">
        <v>1718</v>
      </c>
      <c r="D797" t="s">
        <v>1707</v>
      </c>
      <c r="E797" t="s">
        <v>1704</v>
      </c>
      <c r="F797" t="s">
        <v>1747</v>
      </c>
    </row>
    <row r="798" spans="1:6">
      <c r="A798" t="s">
        <v>816</v>
      </c>
      <c r="B798" t="s">
        <v>1</v>
      </c>
      <c r="C798" t="s">
        <v>1718</v>
      </c>
      <c r="D798" t="s">
        <v>1707</v>
      </c>
      <c r="E798" t="s">
        <v>1704</v>
      </c>
      <c r="F798" t="s">
        <v>1748</v>
      </c>
    </row>
    <row r="799" spans="1:6">
      <c r="A799" t="s">
        <v>817</v>
      </c>
      <c r="B799" t="s">
        <v>1</v>
      </c>
      <c r="C799" t="s">
        <v>1718</v>
      </c>
      <c r="D799" t="s">
        <v>1707</v>
      </c>
      <c r="E799" t="s">
        <v>1704</v>
      </c>
      <c r="F799" t="s">
        <v>1749</v>
      </c>
    </row>
    <row r="800" spans="1:6">
      <c r="A800" t="s">
        <v>818</v>
      </c>
      <c r="B800" t="s">
        <v>1</v>
      </c>
      <c r="C800" t="s">
        <v>1718</v>
      </c>
      <c r="D800" t="s">
        <v>1707</v>
      </c>
      <c r="E800" t="s">
        <v>1704</v>
      </c>
      <c r="F800" t="s">
        <v>1750</v>
      </c>
    </row>
    <row r="801" spans="1:6">
      <c r="A801" t="s">
        <v>819</v>
      </c>
      <c r="B801" t="s">
        <v>1</v>
      </c>
      <c r="C801" t="s">
        <v>1718</v>
      </c>
      <c r="D801" t="s">
        <v>1707</v>
      </c>
      <c r="E801" t="s">
        <v>1704</v>
      </c>
      <c r="F801" t="s">
        <v>1751</v>
      </c>
    </row>
    <row r="802" spans="1:6">
      <c r="A802" t="s">
        <v>820</v>
      </c>
      <c r="B802" t="s">
        <v>1</v>
      </c>
      <c r="C802" t="s">
        <v>1718</v>
      </c>
      <c r="D802" t="s">
        <v>1708</v>
      </c>
      <c r="E802" t="s">
        <v>1703</v>
      </c>
      <c r="F802" t="s">
        <v>1742</v>
      </c>
    </row>
    <row r="803" spans="1:6">
      <c r="A803" t="s">
        <v>821</v>
      </c>
      <c r="B803" t="s">
        <v>1</v>
      </c>
      <c r="C803" t="s">
        <v>1718</v>
      </c>
      <c r="D803" t="s">
        <v>1708</v>
      </c>
      <c r="E803" t="s">
        <v>1703</v>
      </c>
      <c r="F803" t="s">
        <v>1743</v>
      </c>
    </row>
    <row r="804" spans="1:6">
      <c r="A804" t="s">
        <v>822</v>
      </c>
      <c r="B804" t="s">
        <v>1</v>
      </c>
      <c r="C804" t="s">
        <v>1718</v>
      </c>
      <c r="D804" t="s">
        <v>1708</v>
      </c>
      <c r="E804" t="s">
        <v>1703</v>
      </c>
      <c r="F804" t="s">
        <v>1744</v>
      </c>
    </row>
    <row r="805" spans="1:6">
      <c r="A805" t="s">
        <v>823</v>
      </c>
      <c r="B805" t="s">
        <v>1</v>
      </c>
      <c r="C805" t="s">
        <v>1718</v>
      </c>
      <c r="D805" t="s">
        <v>1708</v>
      </c>
      <c r="E805" t="s">
        <v>1703</v>
      </c>
      <c r="F805" t="s">
        <v>1745</v>
      </c>
    </row>
    <row r="806" spans="1:6">
      <c r="A806" t="s">
        <v>824</v>
      </c>
      <c r="B806" t="s">
        <v>1</v>
      </c>
      <c r="C806" t="s">
        <v>1718</v>
      </c>
      <c r="D806" t="s">
        <v>1708</v>
      </c>
      <c r="E806" t="s">
        <v>1703</v>
      </c>
      <c r="F806" t="s">
        <v>1746</v>
      </c>
    </row>
    <row r="807" spans="1:6">
      <c r="A807" t="s">
        <v>825</v>
      </c>
      <c r="B807" t="s">
        <v>1</v>
      </c>
      <c r="C807" t="s">
        <v>1718</v>
      </c>
      <c r="D807" t="s">
        <v>1708</v>
      </c>
      <c r="E807" t="s">
        <v>1703</v>
      </c>
      <c r="F807" t="s">
        <v>1747</v>
      </c>
    </row>
    <row r="808" spans="1:6">
      <c r="A808" t="s">
        <v>826</v>
      </c>
      <c r="B808" t="s">
        <v>1</v>
      </c>
      <c r="C808" t="s">
        <v>1718</v>
      </c>
      <c r="D808" t="s">
        <v>1708</v>
      </c>
      <c r="E808" t="s">
        <v>1703</v>
      </c>
      <c r="F808" t="s">
        <v>1748</v>
      </c>
    </row>
    <row r="809" spans="1:6">
      <c r="A809" t="s">
        <v>827</v>
      </c>
      <c r="B809" t="s">
        <v>1</v>
      </c>
      <c r="C809" t="s">
        <v>1718</v>
      </c>
      <c r="D809" t="s">
        <v>1708</v>
      </c>
      <c r="E809" t="s">
        <v>1703</v>
      </c>
      <c r="F809" t="s">
        <v>1749</v>
      </c>
    </row>
    <row r="810" spans="1:6">
      <c r="A810" t="s">
        <v>828</v>
      </c>
      <c r="B810" t="s">
        <v>1</v>
      </c>
      <c r="C810" t="s">
        <v>1718</v>
      </c>
      <c r="D810" t="s">
        <v>1708</v>
      </c>
      <c r="E810" t="s">
        <v>1703</v>
      </c>
      <c r="F810" t="s">
        <v>1750</v>
      </c>
    </row>
    <row r="811" spans="1:6">
      <c r="A811" t="s">
        <v>829</v>
      </c>
      <c r="B811" t="s">
        <v>1</v>
      </c>
      <c r="C811" t="s">
        <v>1718</v>
      </c>
      <c r="D811" t="s">
        <v>1708</v>
      </c>
      <c r="E811" t="s">
        <v>1703</v>
      </c>
      <c r="F811" t="s">
        <v>1751</v>
      </c>
    </row>
    <row r="812" spans="1:6">
      <c r="A812" t="s">
        <v>830</v>
      </c>
      <c r="B812" t="s">
        <v>1</v>
      </c>
      <c r="C812" t="s">
        <v>1718</v>
      </c>
      <c r="D812" t="s">
        <v>1708</v>
      </c>
      <c r="E812" t="s">
        <v>1704</v>
      </c>
      <c r="F812" t="s">
        <v>1742</v>
      </c>
    </row>
    <row r="813" spans="1:6">
      <c r="A813" t="s">
        <v>831</v>
      </c>
      <c r="B813" t="s">
        <v>1</v>
      </c>
      <c r="C813" t="s">
        <v>1718</v>
      </c>
      <c r="D813" t="s">
        <v>1708</v>
      </c>
      <c r="E813" t="s">
        <v>1704</v>
      </c>
      <c r="F813" t="s">
        <v>1743</v>
      </c>
    </row>
    <row r="814" spans="1:6">
      <c r="A814" t="s">
        <v>832</v>
      </c>
      <c r="B814" t="s">
        <v>1</v>
      </c>
      <c r="C814" t="s">
        <v>1718</v>
      </c>
      <c r="D814" t="s">
        <v>1708</v>
      </c>
      <c r="E814" t="s">
        <v>1704</v>
      </c>
      <c r="F814" t="s">
        <v>1744</v>
      </c>
    </row>
    <row r="815" spans="1:6">
      <c r="A815" t="s">
        <v>833</v>
      </c>
      <c r="B815" t="s">
        <v>1</v>
      </c>
      <c r="C815" t="s">
        <v>1718</v>
      </c>
      <c r="D815" t="s">
        <v>1708</v>
      </c>
      <c r="E815" t="s">
        <v>1704</v>
      </c>
      <c r="F815" t="s">
        <v>1745</v>
      </c>
    </row>
    <row r="816" spans="1:6">
      <c r="A816" t="s">
        <v>834</v>
      </c>
      <c r="B816" t="s">
        <v>1</v>
      </c>
      <c r="C816" t="s">
        <v>1718</v>
      </c>
      <c r="D816" t="s">
        <v>1708</v>
      </c>
      <c r="E816" t="s">
        <v>1704</v>
      </c>
      <c r="F816" t="s">
        <v>1746</v>
      </c>
    </row>
    <row r="817" spans="1:6">
      <c r="A817" t="s">
        <v>835</v>
      </c>
      <c r="B817" t="s">
        <v>1</v>
      </c>
      <c r="C817" t="s">
        <v>1718</v>
      </c>
      <c r="D817" t="s">
        <v>1708</v>
      </c>
      <c r="E817" t="s">
        <v>1704</v>
      </c>
      <c r="F817" t="s">
        <v>1747</v>
      </c>
    </row>
    <row r="818" spans="1:6">
      <c r="A818" t="s">
        <v>836</v>
      </c>
      <c r="B818" t="s">
        <v>1</v>
      </c>
      <c r="C818" t="s">
        <v>1718</v>
      </c>
      <c r="D818" t="s">
        <v>1708</v>
      </c>
      <c r="E818" t="s">
        <v>1704</v>
      </c>
      <c r="F818" t="s">
        <v>1748</v>
      </c>
    </row>
    <row r="819" spans="1:6">
      <c r="A819" t="s">
        <v>837</v>
      </c>
      <c r="B819" t="s">
        <v>1</v>
      </c>
      <c r="C819" t="s">
        <v>1718</v>
      </c>
      <c r="D819" t="s">
        <v>1708</v>
      </c>
      <c r="E819" t="s">
        <v>1704</v>
      </c>
      <c r="F819" t="s">
        <v>1749</v>
      </c>
    </row>
    <row r="820" spans="1:6">
      <c r="A820" t="s">
        <v>838</v>
      </c>
      <c r="B820" t="s">
        <v>1</v>
      </c>
      <c r="C820" t="s">
        <v>1718</v>
      </c>
      <c r="D820" t="s">
        <v>1708</v>
      </c>
      <c r="E820" t="s">
        <v>1704</v>
      </c>
      <c r="F820" t="s">
        <v>1750</v>
      </c>
    </row>
    <row r="821" spans="1:6">
      <c r="A821" t="s">
        <v>839</v>
      </c>
      <c r="B821" t="s">
        <v>1</v>
      </c>
      <c r="C821" t="s">
        <v>1718</v>
      </c>
      <c r="D821" t="s">
        <v>1708</v>
      </c>
      <c r="E821" t="s">
        <v>1704</v>
      </c>
      <c r="F821" t="s">
        <v>1751</v>
      </c>
    </row>
    <row r="822" spans="1:6">
      <c r="A822" t="s">
        <v>840</v>
      </c>
      <c r="B822" t="s">
        <v>1</v>
      </c>
      <c r="C822" t="s">
        <v>1718</v>
      </c>
      <c r="D822" t="s">
        <v>1709</v>
      </c>
      <c r="E822" t="s">
        <v>1703</v>
      </c>
      <c r="F822" t="s">
        <v>1742</v>
      </c>
    </row>
    <row r="823" spans="1:6">
      <c r="A823" t="s">
        <v>841</v>
      </c>
      <c r="B823" t="s">
        <v>1</v>
      </c>
      <c r="C823" t="s">
        <v>1718</v>
      </c>
      <c r="D823" t="s">
        <v>1709</v>
      </c>
      <c r="E823" t="s">
        <v>1703</v>
      </c>
      <c r="F823" t="s">
        <v>1743</v>
      </c>
    </row>
    <row r="824" spans="1:6">
      <c r="A824" t="s">
        <v>842</v>
      </c>
      <c r="B824" t="s">
        <v>1</v>
      </c>
      <c r="C824" t="s">
        <v>1718</v>
      </c>
      <c r="D824" t="s">
        <v>1709</v>
      </c>
      <c r="E824" t="s">
        <v>1703</v>
      </c>
      <c r="F824" t="s">
        <v>1744</v>
      </c>
    </row>
    <row r="825" spans="1:6">
      <c r="A825" t="s">
        <v>843</v>
      </c>
      <c r="B825" t="s">
        <v>1</v>
      </c>
      <c r="C825" t="s">
        <v>1718</v>
      </c>
      <c r="D825" t="s">
        <v>1709</v>
      </c>
      <c r="E825" t="s">
        <v>1703</v>
      </c>
      <c r="F825" t="s">
        <v>1745</v>
      </c>
    </row>
    <row r="826" spans="1:6">
      <c r="A826" t="s">
        <v>844</v>
      </c>
      <c r="B826" t="s">
        <v>1</v>
      </c>
      <c r="C826" t="s">
        <v>1718</v>
      </c>
      <c r="D826" t="s">
        <v>1709</v>
      </c>
      <c r="E826" t="s">
        <v>1703</v>
      </c>
      <c r="F826" t="s">
        <v>1746</v>
      </c>
    </row>
    <row r="827" spans="1:6">
      <c r="A827" t="s">
        <v>845</v>
      </c>
      <c r="B827" t="s">
        <v>1</v>
      </c>
      <c r="C827" t="s">
        <v>1718</v>
      </c>
      <c r="D827" t="s">
        <v>1709</v>
      </c>
      <c r="E827" t="s">
        <v>1703</v>
      </c>
      <c r="F827" t="s">
        <v>1747</v>
      </c>
    </row>
    <row r="828" spans="1:6">
      <c r="A828" t="s">
        <v>846</v>
      </c>
      <c r="B828" t="s">
        <v>1</v>
      </c>
      <c r="C828" t="s">
        <v>1718</v>
      </c>
      <c r="D828" t="s">
        <v>1709</v>
      </c>
      <c r="E828" t="s">
        <v>1703</v>
      </c>
      <c r="F828" t="s">
        <v>1748</v>
      </c>
    </row>
    <row r="829" spans="1:6">
      <c r="A829" t="s">
        <v>847</v>
      </c>
      <c r="B829" t="s">
        <v>1</v>
      </c>
      <c r="C829" t="s">
        <v>1718</v>
      </c>
      <c r="D829" t="s">
        <v>1709</v>
      </c>
      <c r="E829" t="s">
        <v>1703</v>
      </c>
      <c r="F829" t="s">
        <v>1749</v>
      </c>
    </row>
    <row r="830" spans="1:6">
      <c r="A830" t="s">
        <v>848</v>
      </c>
      <c r="B830" t="s">
        <v>1</v>
      </c>
      <c r="C830" t="s">
        <v>1718</v>
      </c>
      <c r="D830" t="s">
        <v>1709</v>
      </c>
      <c r="E830" t="s">
        <v>1703</v>
      </c>
      <c r="F830" t="s">
        <v>1750</v>
      </c>
    </row>
    <row r="831" spans="1:6">
      <c r="A831" t="s">
        <v>849</v>
      </c>
      <c r="B831" t="s">
        <v>1</v>
      </c>
      <c r="C831" t="s">
        <v>1718</v>
      </c>
      <c r="D831" t="s">
        <v>1709</v>
      </c>
      <c r="E831" t="s">
        <v>1703</v>
      </c>
      <c r="F831" t="s">
        <v>1751</v>
      </c>
    </row>
    <row r="832" spans="1:6">
      <c r="A832" t="s">
        <v>850</v>
      </c>
      <c r="B832" t="s">
        <v>1</v>
      </c>
      <c r="C832" t="s">
        <v>1718</v>
      </c>
      <c r="D832" t="s">
        <v>1709</v>
      </c>
      <c r="E832" t="s">
        <v>1704</v>
      </c>
      <c r="F832" t="s">
        <v>1742</v>
      </c>
    </row>
    <row r="833" spans="1:6">
      <c r="A833" t="s">
        <v>851</v>
      </c>
      <c r="B833" t="s">
        <v>1</v>
      </c>
      <c r="C833" t="s">
        <v>1718</v>
      </c>
      <c r="D833" t="s">
        <v>1709</v>
      </c>
      <c r="E833" t="s">
        <v>1704</v>
      </c>
      <c r="F833" t="s">
        <v>1743</v>
      </c>
    </row>
    <row r="834" spans="1:6">
      <c r="A834" t="s">
        <v>852</v>
      </c>
      <c r="B834" t="s">
        <v>1</v>
      </c>
      <c r="C834" t="s">
        <v>1718</v>
      </c>
      <c r="D834" t="s">
        <v>1709</v>
      </c>
      <c r="E834" t="s">
        <v>1704</v>
      </c>
      <c r="F834" t="s">
        <v>1744</v>
      </c>
    </row>
    <row r="835" spans="1:6">
      <c r="A835" t="s">
        <v>853</v>
      </c>
      <c r="B835" t="s">
        <v>1</v>
      </c>
      <c r="C835" t="s">
        <v>1718</v>
      </c>
      <c r="D835" t="s">
        <v>1709</v>
      </c>
      <c r="E835" t="s">
        <v>1704</v>
      </c>
      <c r="F835" t="s">
        <v>1745</v>
      </c>
    </row>
    <row r="836" spans="1:6">
      <c r="A836" t="s">
        <v>854</v>
      </c>
      <c r="B836" t="s">
        <v>1</v>
      </c>
      <c r="C836" t="s">
        <v>1718</v>
      </c>
      <c r="D836" t="s">
        <v>1709</v>
      </c>
      <c r="E836" t="s">
        <v>1704</v>
      </c>
      <c r="F836" t="s">
        <v>1746</v>
      </c>
    </row>
    <row r="837" spans="1:6">
      <c r="A837" t="s">
        <v>855</v>
      </c>
      <c r="B837" t="s">
        <v>1</v>
      </c>
      <c r="C837" t="s">
        <v>1718</v>
      </c>
      <c r="D837" t="s">
        <v>1709</v>
      </c>
      <c r="E837" t="s">
        <v>1704</v>
      </c>
      <c r="F837" t="s">
        <v>1747</v>
      </c>
    </row>
    <row r="838" spans="1:6">
      <c r="A838" t="s">
        <v>856</v>
      </c>
      <c r="B838" t="s">
        <v>1</v>
      </c>
      <c r="C838" t="s">
        <v>1718</v>
      </c>
      <c r="D838" t="s">
        <v>1709</v>
      </c>
      <c r="E838" t="s">
        <v>1704</v>
      </c>
      <c r="F838" t="s">
        <v>1748</v>
      </c>
    </row>
    <row r="839" spans="1:6">
      <c r="A839" t="s">
        <v>857</v>
      </c>
      <c r="B839" t="s">
        <v>1</v>
      </c>
      <c r="C839" t="s">
        <v>1718</v>
      </c>
      <c r="D839" t="s">
        <v>1709</v>
      </c>
      <c r="E839" t="s">
        <v>1704</v>
      </c>
      <c r="F839" t="s">
        <v>1749</v>
      </c>
    </row>
    <row r="840" spans="1:6">
      <c r="A840" t="s">
        <v>858</v>
      </c>
      <c r="B840" t="s">
        <v>1</v>
      </c>
      <c r="C840" t="s">
        <v>1718</v>
      </c>
      <c r="D840" t="s">
        <v>1709</v>
      </c>
      <c r="E840" t="s">
        <v>1704</v>
      </c>
      <c r="F840" t="s">
        <v>1750</v>
      </c>
    </row>
    <row r="841" spans="1:6">
      <c r="A841" t="s">
        <v>859</v>
      </c>
      <c r="B841" t="s">
        <v>1</v>
      </c>
      <c r="C841" t="s">
        <v>1718</v>
      </c>
      <c r="D841" t="s">
        <v>1709</v>
      </c>
      <c r="E841" t="s">
        <v>1704</v>
      </c>
      <c r="F841" t="s">
        <v>1751</v>
      </c>
    </row>
    <row r="842" spans="1:6">
      <c r="A842" t="s">
        <v>860</v>
      </c>
      <c r="B842" t="s">
        <v>1</v>
      </c>
      <c r="C842" t="s">
        <v>1718</v>
      </c>
      <c r="D842" t="s">
        <v>1710</v>
      </c>
      <c r="E842" t="s">
        <v>1703</v>
      </c>
      <c r="F842" t="s">
        <v>1742</v>
      </c>
    </row>
    <row r="843" spans="1:6">
      <c r="A843" t="s">
        <v>861</v>
      </c>
      <c r="B843" t="s">
        <v>1</v>
      </c>
      <c r="C843" t="s">
        <v>1718</v>
      </c>
      <c r="D843" t="s">
        <v>1710</v>
      </c>
      <c r="E843" t="s">
        <v>1703</v>
      </c>
      <c r="F843" t="s">
        <v>1743</v>
      </c>
    </row>
    <row r="844" spans="1:6">
      <c r="A844" t="s">
        <v>862</v>
      </c>
      <c r="B844" t="s">
        <v>1</v>
      </c>
      <c r="C844" t="s">
        <v>1718</v>
      </c>
      <c r="D844" t="s">
        <v>1710</v>
      </c>
      <c r="E844" t="s">
        <v>1703</v>
      </c>
      <c r="F844" t="s">
        <v>1744</v>
      </c>
    </row>
    <row r="845" spans="1:6">
      <c r="A845" t="s">
        <v>863</v>
      </c>
      <c r="B845" t="s">
        <v>1</v>
      </c>
      <c r="C845" t="s">
        <v>1718</v>
      </c>
      <c r="D845" t="s">
        <v>1710</v>
      </c>
      <c r="E845" t="s">
        <v>1703</v>
      </c>
      <c r="F845" t="s">
        <v>1745</v>
      </c>
    </row>
    <row r="846" spans="1:6">
      <c r="A846" t="s">
        <v>864</v>
      </c>
      <c r="B846" t="s">
        <v>1</v>
      </c>
      <c r="C846" t="s">
        <v>1718</v>
      </c>
      <c r="D846" t="s">
        <v>1710</v>
      </c>
      <c r="E846" t="s">
        <v>1703</v>
      </c>
      <c r="F846" t="s">
        <v>1746</v>
      </c>
    </row>
    <row r="847" spans="1:6">
      <c r="A847" t="s">
        <v>865</v>
      </c>
      <c r="B847" t="s">
        <v>1</v>
      </c>
      <c r="C847" t="s">
        <v>1718</v>
      </c>
      <c r="D847" t="s">
        <v>1710</v>
      </c>
      <c r="E847" t="s">
        <v>1703</v>
      </c>
      <c r="F847" t="s">
        <v>1747</v>
      </c>
    </row>
    <row r="848" spans="1:6">
      <c r="A848" t="s">
        <v>866</v>
      </c>
      <c r="B848" t="s">
        <v>1</v>
      </c>
      <c r="C848" t="s">
        <v>1718</v>
      </c>
      <c r="D848" t="s">
        <v>1710</v>
      </c>
      <c r="E848" t="s">
        <v>1703</v>
      </c>
      <c r="F848" t="s">
        <v>1748</v>
      </c>
    </row>
    <row r="849" spans="1:6">
      <c r="A849" t="s">
        <v>867</v>
      </c>
      <c r="B849" t="s">
        <v>1</v>
      </c>
      <c r="C849" t="s">
        <v>1718</v>
      </c>
      <c r="D849" t="s">
        <v>1710</v>
      </c>
      <c r="E849" t="s">
        <v>1703</v>
      </c>
      <c r="F849" t="s">
        <v>1749</v>
      </c>
    </row>
    <row r="850" spans="1:6">
      <c r="A850" t="s">
        <v>868</v>
      </c>
      <c r="B850" t="s">
        <v>1</v>
      </c>
      <c r="C850" t="s">
        <v>1718</v>
      </c>
      <c r="D850" t="s">
        <v>1710</v>
      </c>
      <c r="E850" t="s">
        <v>1703</v>
      </c>
      <c r="F850" t="s">
        <v>1750</v>
      </c>
    </row>
    <row r="851" spans="1:6">
      <c r="A851" t="s">
        <v>869</v>
      </c>
      <c r="B851" t="s">
        <v>1</v>
      </c>
      <c r="C851" t="s">
        <v>1718</v>
      </c>
      <c r="D851" t="s">
        <v>1710</v>
      </c>
      <c r="E851" t="s">
        <v>1703</v>
      </c>
      <c r="F851" t="s">
        <v>1751</v>
      </c>
    </row>
    <row r="852" spans="1:6">
      <c r="A852" t="s">
        <v>870</v>
      </c>
      <c r="B852" t="s">
        <v>1</v>
      </c>
      <c r="C852" t="s">
        <v>1718</v>
      </c>
      <c r="D852" t="s">
        <v>1710</v>
      </c>
      <c r="E852" t="s">
        <v>1704</v>
      </c>
      <c r="F852" t="s">
        <v>1742</v>
      </c>
    </row>
    <row r="853" spans="1:6">
      <c r="A853" t="s">
        <v>871</v>
      </c>
      <c r="B853" t="s">
        <v>1</v>
      </c>
      <c r="C853" t="s">
        <v>1718</v>
      </c>
      <c r="D853" t="s">
        <v>1710</v>
      </c>
      <c r="E853" t="s">
        <v>1704</v>
      </c>
      <c r="F853" t="s">
        <v>1743</v>
      </c>
    </row>
    <row r="854" spans="1:6">
      <c r="A854" t="s">
        <v>872</v>
      </c>
      <c r="B854" t="s">
        <v>1</v>
      </c>
      <c r="C854" t="s">
        <v>1718</v>
      </c>
      <c r="D854" t="s">
        <v>1710</v>
      </c>
      <c r="E854" t="s">
        <v>1704</v>
      </c>
      <c r="F854" t="s">
        <v>1744</v>
      </c>
    </row>
    <row r="855" spans="1:6">
      <c r="A855" t="s">
        <v>873</v>
      </c>
      <c r="B855" t="s">
        <v>1</v>
      </c>
      <c r="C855" t="s">
        <v>1718</v>
      </c>
      <c r="D855" t="s">
        <v>1710</v>
      </c>
      <c r="E855" t="s">
        <v>1704</v>
      </c>
      <c r="F855" t="s">
        <v>1745</v>
      </c>
    </row>
    <row r="856" spans="1:6">
      <c r="A856" t="s">
        <v>874</v>
      </c>
      <c r="B856" t="s">
        <v>1</v>
      </c>
      <c r="C856" t="s">
        <v>1718</v>
      </c>
      <c r="D856" t="s">
        <v>1710</v>
      </c>
      <c r="E856" t="s">
        <v>1704</v>
      </c>
      <c r="F856" t="s">
        <v>1746</v>
      </c>
    </row>
    <row r="857" spans="1:6">
      <c r="A857" t="s">
        <v>875</v>
      </c>
      <c r="B857" t="s">
        <v>1</v>
      </c>
      <c r="C857" t="s">
        <v>1718</v>
      </c>
      <c r="D857" t="s">
        <v>1710</v>
      </c>
      <c r="E857" t="s">
        <v>1704</v>
      </c>
      <c r="F857" t="s">
        <v>1747</v>
      </c>
    </row>
    <row r="858" spans="1:6">
      <c r="A858" t="s">
        <v>876</v>
      </c>
      <c r="B858" t="s">
        <v>1</v>
      </c>
      <c r="C858" t="s">
        <v>1718</v>
      </c>
      <c r="D858" t="s">
        <v>1710</v>
      </c>
      <c r="E858" t="s">
        <v>1704</v>
      </c>
      <c r="F858" t="s">
        <v>1748</v>
      </c>
    </row>
    <row r="859" spans="1:6">
      <c r="A859" t="s">
        <v>877</v>
      </c>
      <c r="B859" t="s">
        <v>1</v>
      </c>
      <c r="C859" t="s">
        <v>1718</v>
      </c>
      <c r="D859" t="s">
        <v>1710</v>
      </c>
      <c r="E859" t="s">
        <v>1704</v>
      </c>
      <c r="F859" t="s">
        <v>1749</v>
      </c>
    </row>
    <row r="860" spans="1:6">
      <c r="A860" t="s">
        <v>878</v>
      </c>
      <c r="B860" t="s">
        <v>1</v>
      </c>
      <c r="C860" t="s">
        <v>1718</v>
      </c>
      <c r="D860" t="s">
        <v>1710</v>
      </c>
      <c r="E860" t="s">
        <v>1704</v>
      </c>
      <c r="F860" t="s">
        <v>1750</v>
      </c>
    </row>
    <row r="861" spans="1:6">
      <c r="A861" t="s">
        <v>879</v>
      </c>
      <c r="B861" t="s">
        <v>1</v>
      </c>
      <c r="C861" t="s">
        <v>1718</v>
      </c>
      <c r="D861" t="s">
        <v>1710</v>
      </c>
      <c r="E861" t="s">
        <v>1704</v>
      </c>
      <c r="F861" t="s">
        <v>1751</v>
      </c>
    </row>
    <row r="862" spans="1:6">
      <c r="A862" t="s">
        <v>880</v>
      </c>
      <c r="B862" t="s">
        <v>1</v>
      </c>
      <c r="C862" t="s">
        <v>1718</v>
      </c>
      <c r="D862" t="s">
        <v>1711</v>
      </c>
      <c r="E862" t="s">
        <v>1703</v>
      </c>
      <c r="F862" t="s">
        <v>1742</v>
      </c>
    </row>
    <row r="863" spans="1:6">
      <c r="A863" t="s">
        <v>881</v>
      </c>
      <c r="B863" t="s">
        <v>1</v>
      </c>
      <c r="C863" t="s">
        <v>1718</v>
      </c>
      <c r="D863" t="s">
        <v>1711</v>
      </c>
      <c r="E863" t="s">
        <v>1703</v>
      </c>
      <c r="F863" t="s">
        <v>1743</v>
      </c>
    </row>
    <row r="864" spans="1:6">
      <c r="A864" t="s">
        <v>882</v>
      </c>
      <c r="B864" t="s">
        <v>1</v>
      </c>
      <c r="C864" t="s">
        <v>1718</v>
      </c>
      <c r="D864" t="s">
        <v>1711</v>
      </c>
      <c r="E864" t="s">
        <v>1703</v>
      </c>
      <c r="F864" t="s">
        <v>1744</v>
      </c>
    </row>
    <row r="865" spans="1:6">
      <c r="A865" t="s">
        <v>883</v>
      </c>
      <c r="B865" t="s">
        <v>1</v>
      </c>
      <c r="C865" t="s">
        <v>1718</v>
      </c>
      <c r="D865" t="s">
        <v>1711</v>
      </c>
      <c r="E865" t="s">
        <v>1703</v>
      </c>
      <c r="F865" t="s">
        <v>1745</v>
      </c>
    </row>
    <row r="866" spans="1:6">
      <c r="A866" t="s">
        <v>884</v>
      </c>
      <c r="B866" t="s">
        <v>1</v>
      </c>
      <c r="C866" t="s">
        <v>1718</v>
      </c>
      <c r="D866" t="s">
        <v>1711</v>
      </c>
      <c r="E866" t="s">
        <v>1703</v>
      </c>
      <c r="F866" t="s">
        <v>1746</v>
      </c>
    </row>
    <row r="867" spans="1:6">
      <c r="A867" t="s">
        <v>885</v>
      </c>
      <c r="B867" t="s">
        <v>1</v>
      </c>
      <c r="C867" t="s">
        <v>1718</v>
      </c>
      <c r="D867" t="s">
        <v>1711</v>
      </c>
      <c r="E867" t="s">
        <v>1703</v>
      </c>
      <c r="F867" t="s">
        <v>1747</v>
      </c>
    </row>
    <row r="868" spans="1:6">
      <c r="A868" t="s">
        <v>886</v>
      </c>
      <c r="B868" t="s">
        <v>1</v>
      </c>
      <c r="C868" t="s">
        <v>1718</v>
      </c>
      <c r="D868" t="s">
        <v>1711</v>
      </c>
      <c r="E868" t="s">
        <v>1703</v>
      </c>
      <c r="F868" t="s">
        <v>1748</v>
      </c>
    </row>
    <row r="869" spans="1:6">
      <c r="A869" t="s">
        <v>887</v>
      </c>
      <c r="B869" t="s">
        <v>1</v>
      </c>
      <c r="C869" t="s">
        <v>1718</v>
      </c>
      <c r="D869" t="s">
        <v>1711</v>
      </c>
      <c r="E869" t="s">
        <v>1703</v>
      </c>
      <c r="F869" t="s">
        <v>1749</v>
      </c>
    </row>
    <row r="870" spans="1:6">
      <c r="A870" t="s">
        <v>888</v>
      </c>
      <c r="B870" t="s">
        <v>1</v>
      </c>
      <c r="C870" t="s">
        <v>1718</v>
      </c>
      <c r="D870" t="s">
        <v>1711</v>
      </c>
      <c r="E870" t="s">
        <v>1703</v>
      </c>
      <c r="F870" t="s">
        <v>1750</v>
      </c>
    </row>
    <row r="871" spans="1:6">
      <c r="A871" t="s">
        <v>889</v>
      </c>
      <c r="B871" t="s">
        <v>1</v>
      </c>
      <c r="C871" t="s">
        <v>1718</v>
      </c>
      <c r="D871" t="s">
        <v>1711</v>
      </c>
      <c r="E871" t="s">
        <v>1703</v>
      </c>
      <c r="F871" t="s">
        <v>1751</v>
      </c>
    </row>
    <row r="872" spans="1:6">
      <c r="A872" t="s">
        <v>890</v>
      </c>
      <c r="B872" t="s">
        <v>1</v>
      </c>
      <c r="C872" t="s">
        <v>1718</v>
      </c>
      <c r="D872" t="s">
        <v>1711</v>
      </c>
      <c r="E872" t="s">
        <v>1704</v>
      </c>
      <c r="F872" t="s">
        <v>1742</v>
      </c>
    </row>
    <row r="873" spans="1:6">
      <c r="A873" t="s">
        <v>891</v>
      </c>
      <c r="B873" t="s">
        <v>1</v>
      </c>
      <c r="C873" t="s">
        <v>1718</v>
      </c>
      <c r="D873" t="s">
        <v>1711</v>
      </c>
      <c r="E873" t="s">
        <v>1704</v>
      </c>
      <c r="F873" t="s">
        <v>1743</v>
      </c>
    </row>
    <row r="874" spans="1:6">
      <c r="A874" t="s">
        <v>892</v>
      </c>
      <c r="B874" t="s">
        <v>1</v>
      </c>
      <c r="C874" t="s">
        <v>1718</v>
      </c>
      <c r="D874" t="s">
        <v>1711</v>
      </c>
      <c r="E874" t="s">
        <v>1704</v>
      </c>
      <c r="F874" t="s">
        <v>1744</v>
      </c>
    </row>
    <row r="875" spans="1:6">
      <c r="A875" t="s">
        <v>893</v>
      </c>
      <c r="B875" t="s">
        <v>1</v>
      </c>
      <c r="C875" t="s">
        <v>1718</v>
      </c>
      <c r="D875" t="s">
        <v>1711</v>
      </c>
      <c r="E875" t="s">
        <v>1704</v>
      </c>
      <c r="F875" t="s">
        <v>1745</v>
      </c>
    </row>
    <row r="876" spans="1:6">
      <c r="A876" t="s">
        <v>894</v>
      </c>
      <c r="B876" t="s">
        <v>1</v>
      </c>
      <c r="C876" t="s">
        <v>1718</v>
      </c>
      <c r="D876" t="s">
        <v>1711</v>
      </c>
      <c r="E876" t="s">
        <v>1704</v>
      </c>
      <c r="F876" t="s">
        <v>1746</v>
      </c>
    </row>
    <row r="877" spans="1:6">
      <c r="A877" t="s">
        <v>895</v>
      </c>
      <c r="B877" t="s">
        <v>1</v>
      </c>
      <c r="C877" t="s">
        <v>1718</v>
      </c>
      <c r="D877" t="s">
        <v>1711</v>
      </c>
      <c r="E877" t="s">
        <v>1704</v>
      </c>
      <c r="F877" t="s">
        <v>1747</v>
      </c>
    </row>
    <row r="878" spans="1:6">
      <c r="A878" t="s">
        <v>896</v>
      </c>
      <c r="B878" t="s">
        <v>1</v>
      </c>
      <c r="C878" t="s">
        <v>1718</v>
      </c>
      <c r="D878" t="s">
        <v>1711</v>
      </c>
      <c r="E878" t="s">
        <v>1704</v>
      </c>
      <c r="F878" t="s">
        <v>1748</v>
      </c>
    </row>
    <row r="879" spans="1:6">
      <c r="A879" t="s">
        <v>897</v>
      </c>
      <c r="B879" t="s">
        <v>1</v>
      </c>
      <c r="C879" t="s">
        <v>1718</v>
      </c>
      <c r="D879" t="s">
        <v>1711</v>
      </c>
      <c r="E879" t="s">
        <v>1704</v>
      </c>
      <c r="F879" t="s">
        <v>1749</v>
      </c>
    </row>
    <row r="880" spans="1:6">
      <c r="A880" t="s">
        <v>898</v>
      </c>
      <c r="B880" t="s">
        <v>1</v>
      </c>
      <c r="C880" t="s">
        <v>1718</v>
      </c>
      <c r="D880" t="s">
        <v>1711</v>
      </c>
      <c r="E880" t="s">
        <v>1704</v>
      </c>
      <c r="F880" t="s">
        <v>1750</v>
      </c>
    </row>
    <row r="881" spans="1:6">
      <c r="A881" t="s">
        <v>899</v>
      </c>
      <c r="B881" t="s">
        <v>1</v>
      </c>
      <c r="C881" t="s">
        <v>1718</v>
      </c>
      <c r="D881" t="s">
        <v>1711</v>
      </c>
      <c r="E881" t="s">
        <v>1704</v>
      </c>
      <c r="F881" t="s">
        <v>1751</v>
      </c>
    </row>
    <row r="882" spans="1:6">
      <c r="A882" t="s">
        <v>900</v>
      </c>
      <c r="B882" t="s">
        <v>1</v>
      </c>
      <c r="C882" t="s">
        <v>1718</v>
      </c>
      <c r="D882" t="s">
        <v>1712</v>
      </c>
      <c r="E882" t="s">
        <v>1703</v>
      </c>
      <c r="F882" t="s">
        <v>1742</v>
      </c>
    </row>
    <row r="883" spans="1:6">
      <c r="A883" t="s">
        <v>901</v>
      </c>
      <c r="B883" t="s">
        <v>1</v>
      </c>
      <c r="C883" t="s">
        <v>1718</v>
      </c>
      <c r="D883" t="s">
        <v>1712</v>
      </c>
      <c r="E883" t="s">
        <v>1703</v>
      </c>
      <c r="F883" t="s">
        <v>1743</v>
      </c>
    </row>
    <row r="884" spans="1:6">
      <c r="A884" t="s">
        <v>902</v>
      </c>
      <c r="B884" t="s">
        <v>1</v>
      </c>
      <c r="C884" t="s">
        <v>1718</v>
      </c>
      <c r="D884" t="s">
        <v>1712</v>
      </c>
      <c r="E884" t="s">
        <v>1703</v>
      </c>
      <c r="F884" t="s">
        <v>1744</v>
      </c>
    </row>
    <row r="885" spans="1:6">
      <c r="A885" t="s">
        <v>903</v>
      </c>
      <c r="B885" t="s">
        <v>1</v>
      </c>
      <c r="C885" t="s">
        <v>1718</v>
      </c>
      <c r="D885" t="s">
        <v>1712</v>
      </c>
      <c r="E885" t="s">
        <v>1703</v>
      </c>
      <c r="F885" t="s">
        <v>1745</v>
      </c>
    </row>
    <row r="886" spans="1:6">
      <c r="A886" t="s">
        <v>904</v>
      </c>
      <c r="B886" t="s">
        <v>1</v>
      </c>
      <c r="C886" t="s">
        <v>1718</v>
      </c>
      <c r="D886" t="s">
        <v>1712</v>
      </c>
      <c r="E886" t="s">
        <v>1703</v>
      </c>
      <c r="F886" t="s">
        <v>1746</v>
      </c>
    </row>
    <row r="887" spans="1:6">
      <c r="A887" t="s">
        <v>905</v>
      </c>
      <c r="B887" t="s">
        <v>1</v>
      </c>
      <c r="C887" t="s">
        <v>1718</v>
      </c>
      <c r="D887" t="s">
        <v>1712</v>
      </c>
      <c r="E887" t="s">
        <v>1703</v>
      </c>
      <c r="F887" t="s">
        <v>1747</v>
      </c>
    </row>
    <row r="888" spans="1:6">
      <c r="A888" t="s">
        <v>906</v>
      </c>
      <c r="B888" t="s">
        <v>1</v>
      </c>
      <c r="C888" t="s">
        <v>1718</v>
      </c>
      <c r="D888" t="s">
        <v>1712</v>
      </c>
      <c r="E888" t="s">
        <v>1703</v>
      </c>
      <c r="F888" t="s">
        <v>1748</v>
      </c>
    </row>
    <row r="889" spans="1:6">
      <c r="A889" t="s">
        <v>907</v>
      </c>
      <c r="B889" t="s">
        <v>1</v>
      </c>
      <c r="C889" t="s">
        <v>1718</v>
      </c>
      <c r="D889" t="s">
        <v>1712</v>
      </c>
      <c r="E889" t="s">
        <v>1703</v>
      </c>
      <c r="F889" t="s">
        <v>1749</v>
      </c>
    </row>
    <row r="890" spans="1:6">
      <c r="A890" t="s">
        <v>908</v>
      </c>
      <c r="B890" t="s">
        <v>1</v>
      </c>
      <c r="C890" t="s">
        <v>1718</v>
      </c>
      <c r="D890" t="s">
        <v>1712</v>
      </c>
      <c r="E890" t="s">
        <v>1703</v>
      </c>
      <c r="F890" t="s">
        <v>1750</v>
      </c>
    </row>
    <row r="891" spans="1:6">
      <c r="A891" t="s">
        <v>909</v>
      </c>
      <c r="B891" t="s">
        <v>1</v>
      </c>
      <c r="C891" t="s">
        <v>1718</v>
      </c>
      <c r="D891" t="s">
        <v>1712</v>
      </c>
      <c r="E891" t="s">
        <v>1703</v>
      </c>
      <c r="F891" t="s">
        <v>1751</v>
      </c>
    </row>
    <row r="892" spans="1:6">
      <c r="A892" t="s">
        <v>910</v>
      </c>
      <c r="B892" t="s">
        <v>1</v>
      </c>
      <c r="C892" t="s">
        <v>1718</v>
      </c>
      <c r="D892" t="s">
        <v>1712</v>
      </c>
      <c r="E892" t="s">
        <v>1704</v>
      </c>
      <c r="F892" t="s">
        <v>1742</v>
      </c>
    </row>
    <row r="893" spans="1:6">
      <c r="A893" t="s">
        <v>911</v>
      </c>
      <c r="B893" t="s">
        <v>1</v>
      </c>
      <c r="C893" t="s">
        <v>1718</v>
      </c>
      <c r="D893" t="s">
        <v>1712</v>
      </c>
      <c r="E893" t="s">
        <v>1704</v>
      </c>
      <c r="F893" t="s">
        <v>1743</v>
      </c>
    </row>
    <row r="894" spans="1:6">
      <c r="A894" t="s">
        <v>912</v>
      </c>
      <c r="B894" t="s">
        <v>1</v>
      </c>
      <c r="C894" t="s">
        <v>1718</v>
      </c>
      <c r="D894" t="s">
        <v>1712</v>
      </c>
      <c r="E894" t="s">
        <v>1704</v>
      </c>
      <c r="F894" t="s">
        <v>1744</v>
      </c>
    </row>
    <row r="895" spans="1:6">
      <c r="A895" t="s">
        <v>913</v>
      </c>
      <c r="B895" t="s">
        <v>1</v>
      </c>
      <c r="C895" t="s">
        <v>1718</v>
      </c>
      <c r="D895" t="s">
        <v>1712</v>
      </c>
      <c r="E895" t="s">
        <v>1704</v>
      </c>
      <c r="F895" t="s">
        <v>1745</v>
      </c>
    </row>
    <row r="896" spans="1:6">
      <c r="A896" t="s">
        <v>914</v>
      </c>
      <c r="B896" t="s">
        <v>1</v>
      </c>
      <c r="C896" t="s">
        <v>1718</v>
      </c>
      <c r="D896" t="s">
        <v>1712</v>
      </c>
      <c r="E896" t="s">
        <v>1704</v>
      </c>
      <c r="F896" t="s">
        <v>1746</v>
      </c>
    </row>
    <row r="897" spans="1:6">
      <c r="A897" t="s">
        <v>915</v>
      </c>
      <c r="B897" t="s">
        <v>1</v>
      </c>
      <c r="C897" t="s">
        <v>1718</v>
      </c>
      <c r="D897" t="s">
        <v>1712</v>
      </c>
      <c r="E897" t="s">
        <v>1704</v>
      </c>
      <c r="F897" t="s">
        <v>1747</v>
      </c>
    </row>
    <row r="898" spans="1:6">
      <c r="A898" t="s">
        <v>916</v>
      </c>
      <c r="B898" t="s">
        <v>1</v>
      </c>
      <c r="C898" t="s">
        <v>1718</v>
      </c>
      <c r="D898" t="s">
        <v>1712</v>
      </c>
      <c r="E898" t="s">
        <v>1704</v>
      </c>
      <c r="F898" t="s">
        <v>1748</v>
      </c>
    </row>
    <row r="899" spans="1:6">
      <c r="A899" t="s">
        <v>917</v>
      </c>
      <c r="B899" t="s">
        <v>1</v>
      </c>
      <c r="C899" t="s">
        <v>1718</v>
      </c>
      <c r="D899" t="s">
        <v>1712</v>
      </c>
      <c r="E899" t="s">
        <v>1704</v>
      </c>
      <c r="F899" t="s">
        <v>1749</v>
      </c>
    </row>
    <row r="900" spans="1:6">
      <c r="A900" t="s">
        <v>918</v>
      </c>
      <c r="B900" t="s">
        <v>1</v>
      </c>
      <c r="C900" t="s">
        <v>1718</v>
      </c>
      <c r="D900" t="s">
        <v>1712</v>
      </c>
      <c r="E900" t="s">
        <v>1704</v>
      </c>
      <c r="F900" t="s">
        <v>1750</v>
      </c>
    </row>
    <row r="901" spans="1:6">
      <c r="A901" t="s">
        <v>919</v>
      </c>
      <c r="B901" t="s">
        <v>1</v>
      </c>
      <c r="C901" t="s">
        <v>1718</v>
      </c>
      <c r="D901" t="s">
        <v>1712</v>
      </c>
      <c r="E901" t="s">
        <v>1704</v>
      </c>
      <c r="F901" t="s">
        <v>1751</v>
      </c>
    </row>
    <row r="902" spans="1:6">
      <c r="A902" t="s">
        <v>920</v>
      </c>
      <c r="B902" t="s">
        <v>1</v>
      </c>
      <c r="C902" t="s">
        <v>1718</v>
      </c>
      <c r="D902" t="s">
        <v>1713</v>
      </c>
      <c r="E902" t="s">
        <v>1703</v>
      </c>
      <c r="F902" t="s">
        <v>1742</v>
      </c>
    </row>
    <row r="903" spans="1:6">
      <c r="A903" t="s">
        <v>921</v>
      </c>
      <c r="B903" t="s">
        <v>1</v>
      </c>
      <c r="C903" t="s">
        <v>1718</v>
      </c>
      <c r="D903" t="s">
        <v>1713</v>
      </c>
      <c r="E903" t="s">
        <v>1703</v>
      </c>
      <c r="F903" t="s">
        <v>1743</v>
      </c>
    </row>
    <row r="904" spans="1:6">
      <c r="A904" t="s">
        <v>922</v>
      </c>
      <c r="B904" t="s">
        <v>1</v>
      </c>
      <c r="C904" t="s">
        <v>1718</v>
      </c>
      <c r="D904" t="s">
        <v>1713</v>
      </c>
      <c r="E904" t="s">
        <v>1703</v>
      </c>
      <c r="F904" t="s">
        <v>1744</v>
      </c>
    </row>
    <row r="905" spans="1:6">
      <c r="A905" t="s">
        <v>923</v>
      </c>
      <c r="B905" t="s">
        <v>1</v>
      </c>
      <c r="C905" t="s">
        <v>1718</v>
      </c>
      <c r="D905" t="s">
        <v>1713</v>
      </c>
      <c r="E905" t="s">
        <v>1703</v>
      </c>
      <c r="F905" t="s">
        <v>1745</v>
      </c>
    </row>
    <row r="906" spans="1:6">
      <c r="A906" t="s">
        <v>924</v>
      </c>
      <c r="B906" t="s">
        <v>1</v>
      </c>
      <c r="C906" t="s">
        <v>1718</v>
      </c>
      <c r="D906" t="s">
        <v>1713</v>
      </c>
      <c r="E906" t="s">
        <v>1703</v>
      </c>
      <c r="F906" t="s">
        <v>1746</v>
      </c>
    </row>
    <row r="907" spans="1:6">
      <c r="A907" t="s">
        <v>925</v>
      </c>
      <c r="B907" t="s">
        <v>1</v>
      </c>
      <c r="C907" t="s">
        <v>1718</v>
      </c>
      <c r="D907" t="s">
        <v>1713</v>
      </c>
      <c r="E907" t="s">
        <v>1703</v>
      </c>
      <c r="F907" t="s">
        <v>1747</v>
      </c>
    </row>
    <row r="908" spans="1:6">
      <c r="A908" t="s">
        <v>926</v>
      </c>
      <c r="B908" t="s">
        <v>1</v>
      </c>
      <c r="C908" t="s">
        <v>1718</v>
      </c>
      <c r="D908" t="s">
        <v>1713</v>
      </c>
      <c r="E908" t="s">
        <v>1703</v>
      </c>
      <c r="F908" t="s">
        <v>1748</v>
      </c>
    </row>
    <row r="909" spans="1:6">
      <c r="A909" t="s">
        <v>927</v>
      </c>
      <c r="B909" t="s">
        <v>1</v>
      </c>
      <c r="C909" t="s">
        <v>1718</v>
      </c>
      <c r="D909" t="s">
        <v>1713</v>
      </c>
      <c r="E909" t="s">
        <v>1703</v>
      </c>
      <c r="F909" t="s">
        <v>1749</v>
      </c>
    </row>
    <row r="910" spans="1:6">
      <c r="A910" t="s">
        <v>928</v>
      </c>
      <c r="B910" t="s">
        <v>1</v>
      </c>
      <c r="C910" t="s">
        <v>1718</v>
      </c>
      <c r="D910" t="s">
        <v>1713</v>
      </c>
      <c r="E910" t="s">
        <v>1703</v>
      </c>
      <c r="F910" t="s">
        <v>1750</v>
      </c>
    </row>
    <row r="911" spans="1:6">
      <c r="A911" t="s">
        <v>929</v>
      </c>
      <c r="B911" t="s">
        <v>1</v>
      </c>
      <c r="C911" t="s">
        <v>1718</v>
      </c>
      <c r="D911" t="s">
        <v>1713</v>
      </c>
      <c r="E911" t="s">
        <v>1703</v>
      </c>
      <c r="F911" t="s">
        <v>1751</v>
      </c>
    </row>
    <row r="912" spans="1:6">
      <c r="A912" t="s">
        <v>930</v>
      </c>
      <c r="B912" t="s">
        <v>1</v>
      </c>
      <c r="C912" t="s">
        <v>1718</v>
      </c>
      <c r="D912" t="s">
        <v>1713</v>
      </c>
      <c r="E912" t="s">
        <v>1704</v>
      </c>
      <c r="F912" t="s">
        <v>1742</v>
      </c>
    </row>
    <row r="913" spans="1:6">
      <c r="A913" t="s">
        <v>931</v>
      </c>
      <c r="B913" t="s">
        <v>1</v>
      </c>
      <c r="C913" t="s">
        <v>1718</v>
      </c>
      <c r="D913" t="s">
        <v>1713</v>
      </c>
      <c r="E913" t="s">
        <v>1704</v>
      </c>
      <c r="F913" t="s">
        <v>1743</v>
      </c>
    </row>
    <row r="914" spans="1:6">
      <c r="A914" t="s">
        <v>932</v>
      </c>
      <c r="B914" t="s">
        <v>1</v>
      </c>
      <c r="C914" t="s">
        <v>1718</v>
      </c>
      <c r="D914" t="s">
        <v>1713</v>
      </c>
      <c r="E914" t="s">
        <v>1704</v>
      </c>
      <c r="F914" t="s">
        <v>1744</v>
      </c>
    </row>
    <row r="915" spans="1:6">
      <c r="A915" t="s">
        <v>933</v>
      </c>
      <c r="B915" t="s">
        <v>1</v>
      </c>
      <c r="C915" t="s">
        <v>1718</v>
      </c>
      <c r="D915" t="s">
        <v>1713</v>
      </c>
      <c r="E915" t="s">
        <v>1704</v>
      </c>
      <c r="F915" t="s">
        <v>1745</v>
      </c>
    </row>
    <row r="916" spans="1:6">
      <c r="A916" t="s">
        <v>934</v>
      </c>
      <c r="B916" t="s">
        <v>1</v>
      </c>
      <c r="C916" t="s">
        <v>1718</v>
      </c>
      <c r="D916" t="s">
        <v>1713</v>
      </c>
      <c r="E916" t="s">
        <v>1704</v>
      </c>
      <c r="F916" t="s">
        <v>1746</v>
      </c>
    </row>
    <row r="917" spans="1:6">
      <c r="A917" t="s">
        <v>935</v>
      </c>
      <c r="B917" t="s">
        <v>1</v>
      </c>
      <c r="C917" t="s">
        <v>1718</v>
      </c>
      <c r="D917" t="s">
        <v>1713</v>
      </c>
      <c r="E917" t="s">
        <v>1704</v>
      </c>
      <c r="F917" t="s">
        <v>1747</v>
      </c>
    </row>
    <row r="918" spans="1:6">
      <c r="A918" t="s">
        <v>936</v>
      </c>
      <c r="B918" t="s">
        <v>1</v>
      </c>
      <c r="C918" t="s">
        <v>1718</v>
      </c>
      <c r="D918" t="s">
        <v>1713</v>
      </c>
      <c r="E918" t="s">
        <v>1704</v>
      </c>
      <c r="F918" t="s">
        <v>1748</v>
      </c>
    </row>
    <row r="919" spans="1:6">
      <c r="A919" t="s">
        <v>937</v>
      </c>
      <c r="B919" t="s">
        <v>1</v>
      </c>
      <c r="C919" t="s">
        <v>1718</v>
      </c>
      <c r="D919" t="s">
        <v>1713</v>
      </c>
      <c r="E919" t="s">
        <v>1704</v>
      </c>
      <c r="F919" t="s">
        <v>1749</v>
      </c>
    </row>
    <row r="920" spans="1:6">
      <c r="A920" t="s">
        <v>938</v>
      </c>
      <c r="B920" t="s">
        <v>1</v>
      </c>
      <c r="C920" t="s">
        <v>1718</v>
      </c>
      <c r="D920" t="s">
        <v>1713</v>
      </c>
      <c r="E920" t="s">
        <v>1704</v>
      </c>
      <c r="F920" t="s">
        <v>1750</v>
      </c>
    </row>
    <row r="921" spans="1:6">
      <c r="A921" t="s">
        <v>939</v>
      </c>
      <c r="B921" t="s">
        <v>1</v>
      </c>
      <c r="C921" t="s">
        <v>1718</v>
      </c>
      <c r="D921" t="s">
        <v>1713</v>
      </c>
      <c r="E921" t="s">
        <v>1704</v>
      </c>
      <c r="F921" t="s">
        <v>1751</v>
      </c>
    </row>
    <row r="922" spans="1:6">
      <c r="A922" t="s">
        <v>940</v>
      </c>
      <c r="B922" t="s">
        <v>1</v>
      </c>
      <c r="C922" t="s">
        <v>1718</v>
      </c>
      <c r="D922" t="s">
        <v>1714</v>
      </c>
      <c r="E922" t="s">
        <v>1703</v>
      </c>
      <c r="F922" t="s">
        <v>1742</v>
      </c>
    </row>
    <row r="923" spans="1:6">
      <c r="A923" t="s">
        <v>941</v>
      </c>
      <c r="B923" t="s">
        <v>1</v>
      </c>
      <c r="C923" t="s">
        <v>1718</v>
      </c>
      <c r="D923" t="s">
        <v>1714</v>
      </c>
      <c r="E923" t="s">
        <v>1703</v>
      </c>
      <c r="F923" t="s">
        <v>1743</v>
      </c>
    </row>
    <row r="924" spans="1:6">
      <c r="A924" t="s">
        <v>942</v>
      </c>
      <c r="B924" t="s">
        <v>1</v>
      </c>
      <c r="C924" t="s">
        <v>1718</v>
      </c>
      <c r="D924" t="s">
        <v>1714</v>
      </c>
      <c r="E924" t="s">
        <v>1703</v>
      </c>
      <c r="F924" t="s">
        <v>1744</v>
      </c>
    </row>
    <row r="925" spans="1:6">
      <c r="A925" t="s">
        <v>943</v>
      </c>
      <c r="B925" t="s">
        <v>1</v>
      </c>
      <c r="C925" t="s">
        <v>1718</v>
      </c>
      <c r="D925" t="s">
        <v>1714</v>
      </c>
      <c r="E925" t="s">
        <v>1703</v>
      </c>
      <c r="F925" t="s">
        <v>1745</v>
      </c>
    </row>
    <row r="926" spans="1:6">
      <c r="A926" t="s">
        <v>944</v>
      </c>
      <c r="B926" t="s">
        <v>1</v>
      </c>
      <c r="C926" t="s">
        <v>1718</v>
      </c>
      <c r="D926" t="s">
        <v>1714</v>
      </c>
      <c r="E926" t="s">
        <v>1703</v>
      </c>
      <c r="F926" t="s">
        <v>1746</v>
      </c>
    </row>
    <row r="927" spans="1:6">
      <c r="A927" t="s">
        <v>945</v>
      </c>
      <c r="B927" t="s">
        <v>1</v>
      </c>
      <c r="C927" t="s">
        <v>1718</v>
      </c>
      <c r="D927" t="s">
        <v>1714</v>
      </c>
      <c r="E927" t="s">
        <v>1703</v>
      </c>
      <c r="F927" t="s">
        <v>1747</v>
      </c>
    </row>
    <row r="928" spans="1:6">
      <c r="A928" t="s">
        <v>946</v>
      </c>
      <c r="B928" t="s">
        <v>1</v>
      </c>
      <c r="C928" t="s">
        <v>1718</v>
      </c>
      <c r="D928" t="s">
        <v>1714</v>
      </c>
      <c r="E928" t="s">
        <v>1703</v>
      </c>
      <c r="F928" t="s">
        <v>1748</v>
      </c>
    </row>
    <row r="929" spans="1:6">
      <c r="A929" t="s">
        <v>947</v>
      </c>
      <c r="B929" t="s">
        <v>1</v>
      </c>
      <c r="C929" t="s">
        <v>1718</v>
      </c>
      <c r="D929" t="s">
        <v>1714</v>
      </c>
      <c r="E929" t="s">
        <v>1703</v>
      </c>
      <c r="F929" t="s">
        <v>1749</v>
      </c>
    </row>
    <row r="930" spans="1:6">
      <c r="A930" t="s">
        <v>948</v>
      </c>
      <c r="B930" t="s">
        <v>1</v>
      </c>
      <c r="C930" t="s">
        <v>1718</v>
      </c>
      <c r="D930" t="s">
        <v>1714</v>
      </c>
      <c r="E930" t="s">
        <v>1703</v>
      </c>
      <c r="F930" t="s">
        <v>1750</v>
      </c>
    </row>
    <row r="931" spans="1:6">
      <c r="A931" t="s">
        <v>949</v>
      </c>
      <c r="B931" t="s">
        <v>1</v>
      </c>
      <c r="C931" t="s">
        <v>1718</v>
      </c>
      <c r="D931" t="s">
        <v>1714</v>
      </c>
      <c r="E931" t="s">
        <v>1703</v>
      </c>
      <c r="F931" t="s">
        <v>1751</v>
      </c>
    </row>
    <row r="932" spans="1:6">
      <c r="A932" t="s">
        <v>950</v>
      </c>
      <c r="B932" t="s">
        <v>1</v>
      </c>
      <c r="C932" t="s">
        <v>1718</v>
      </c>
      <c r="D932" t="s">
        <v>1714</v>
      </c>
      <c r="E932" t="s">
        <v>1704</v>
      </c>
      <c r="F932" t="s">
        <v>1742</v>
      </c>
    </row>
    <row r="933" spans="1:6">
      <c r="A933" t="s">
        <v>951</v>
      </c>
      <c r="B933" t="s">
        <v>1</v>
      </c>
      <c r="C933" t="s">
        <v>1718</v>
      </c>
      <c r="D933" t="s">
        <v>1714</v>
      </c>
      <c r="E933" t="s">
        <v>1704</v>
      </c>
      <c r="F933" t="s">
        <v>1743</v>
      </c>
    </row>
    <row r="934" spans="1:6">
      <c r="A934" t="s">
        <v>952</v>
      </c>
      <c r="B934" t="s">
        <v>1</v>
      </c>
      <c r="C934" t="s">
        <v>1718</v>
      </c>
      <c r="D934" t="s">
        <v>1714</v>
      </c>
      <c r="E934" t="s">
        <v>1704</v>
      </c>
      <c r="F934" t="s">
        <v>1744</v>
      </c>
    </row>
    <row r="935" spans="1:6">
      <c r="A935" t="s">
        <v>953</v>
      </c>
      <c r="B935" t="s">
        <v>1</v>
      </c>
      <c r="C935" t="s">
        <v>1718</v>
      </c>
      <c r="D935" t="s">
        <v>1714</v>
      </c>
      <c r="E935" t="s">
        <v>1704</v>
      </c>
      <c r="F935" t="s">
        <v>1745</v>
      </c>
    </row>
    <row r="936" spans="1:6">
      <c r="A936" t="s">
        <v>954</v>
      </c>
      <c r="B936" t="s">
        <v>1</v>
      </c>
      <c r="C936" t="s">
        <v>1718</v>
      </c>
      <c r="D936" t="s">
        <v>1714</v>
      </c>
      <c r="E936" t="s">
        <v>1704</v>
      </c>
      <c r="F936" t="s">
        <v>1746</v>
      </c>
    </row>
    <row r="937" spans="1:6">
      <c r="A937" t="s">
        <v>955</v>
      </c>
      <c r="B937" t="s">
        <v>1</v>
      </c>
      <c r="C937" t="s">
        <v>1718</v>
      </c>
      <c r="D937" t="s">
        <v>1714</v>
      </c>
      <c r="E937" t="s">
        <v>1704</v>
      </c>
      <c r="F937" t="s">
        <v>1747</v>
      </c>
    </row>
    <row r="938" spans="1:6">
      <c r="A938" t="s">
        <v>956</v>
      </c>
      <c r="B938" t="s">
        <v>1</v>
      </c>
      <c r="C938" t="s">
        <v>1718</v>
      </c>
      <c r="D938" t="s">
        <v>1714</v>
      </c>
      <c r="E938" t="s">
        <v>1704</v>
      </c>
      <c r="F938" t="s">
        <v>1748</v>
      </c>
    </row>
    <row r="939" spans="1:6">
      <c r="A939" t="s">
        <v>957</v>
      </c>
      <c r="B939" t="s">
        <v>1</v>
      </c>
      <c r="C939" t="s">
        <v>1718</v>
      </c>
      <c r="D939" t="s">
        <v>1714</v>
      </c>
      <c r="E939" t="s">
        <v>1704</v>
      </c>
      <c r="F939" t="s">
        <v>1749</v>
      </c>
    </row>
    <row r="940" spans="1:6">
      <c r="A940" t="s">
        <v>958</v>
      </c>
      <c r="B940" t="s">
        <v>1</v>
      </c>
      <c r="C940" t="s">
        <v>1718</v>
      </c>
      <c r="D940" t="s">
        <v>1714</v>
      </c>
      <c r="E940" t="s">
        <v>1704</v>
      </c>
      <c r="F940" t="s">
        <v>1750</v>
      </c>
    </row>
    <row r="941" spans="1:6">
      <c r="A941" t="s">
        <v>959</v>
      </c>
      <c r="B941" t="s">
        <v>1</v>
      </c>
      <c r="C941" t="s">
        <v>1718</v>
      </c>
      <c r="D941" t="s">
        <v>1714</v>
      </c>
      <c r="E941" t="s">
        <v>1704</v>
      </c>
      <c r="F941" t="s">
        <v>1751</v>
      </c>
    </row>
    <row r="942" spans="1:6">
      <c r="A942" t="s">
        <v>960</v>
      </c>
      <c r="B942" t="s">
        <v>1</v>
      </c>
      <c r="C942" t="s">
        <v>1718</v>
      </c>
      <c r="D942" t="s">
        <v>1715</v>
      </c>
      <c r="E942" t="s">
        <v>1703</v>
      </c>
      <c r="F942" t="s">
        <v>1742</v>
      </c>
    </row>
    <row r="943" spans="1:6">
      <c r="A943" t="s">
        <v>961</v>
      </c>
      <c r="B943" t="s">
        <v>1</v>
      </c>
      <c r="C943" t="s">
        <v>1718</v>
      </c>
      <c r="D943" t="s">
        <v>1715</v>
      </c>
      <c r="E943" t="s">
        <v>1703</v>
      </c>
      <c r="F943" t="s">
        <v>1743</v>
      </c>
    </row>
    <row r="944" spans="1:6">
      <c r="A944" t="s">
        <v>962</v>
      </c>
      <c r="B944" t="s">
        <v>1</v>
      </c>
      <c r="C944" t="s">
        <v>1718</v>
      </c>
      <c r="D944" t="s">
        <v>1715</v>
      </c>
      <c r="E944" t="s">
        <v>1703</v>
      </c>
      <c r="F944" t="s">
        <v>1744</v>
      </c>
    </row>
    <row r="945" spans="1:6">
      <c r="A945" t="s">
        <v>963</v>
      </c>
      <c r="B945" t="s">
        <v>1</v>
      </c>
      <c r="C945" t="s">
        <v>1718</v>
      </c>
      <c r="D945" t="s">
        <v>1715</v>
      </c>
      <c r="E945" t="s">
        <v>1703</v>
      </c>
      <c r="F945" t="s">
        <v>1745</v>
      </c>
    </row>
    <row r="946" spans="1:6">
      <c r="A946" t="s">
        <v>964</v>
      </c>
      <c r="B946" t="s">
        <v>1</v>
      </c>
      <c r="C946" t="s">
        <v>1718</v>
      </c>
      <c r="D946" t="s">
        <v>1715</v>
      </c>
      <c r="E946" t="s">
        <v>1703</v>
      </c>
      <c r="F946" t="s">
        <v>1746</v>
      </c>
    </row>
    <row r="947" spans="1:6">
      <c r="A947" t="s">
        <v>965</v>
      </c>
      <c r="B947" t="s">
        <v>1</v>
      </c>
      <c r="C947" t="s">
        <v>1718</v>
      </c>
      <c r="D947" t="s">
        <v>1715</v>
      </c>
      <c r="E947" t="s">
        <v>1703</v>
      </c>
      <c r="F947" t="s">
        <v>1747</v>
      </c>
    </row>
    <row r="948" spans="1:6">
      <c r="A948" t="s">
        <v>966</v>
      </c>
      <c r="B948" t="s">
        <v>1</v>
      </c>
      <c r="C948" t="s">
        <v>1718</v>
      </c>
      <c r="D948" t="s">
        <v>1715</v>
      </c>
      <c r="E948" t="s">
        <v>1703</v>
      </c>
      <c r="F948" t="s">
        <v>1748</v>
      </c>
    </row>
    <row r="949" spans="1:6">
      <c r="A949" t="s">
        <v>967</v>
      </c>
      <c r="B949" t="s">
        <v>1</v>
      </c>
      <c r="C949" t="s">
        <v>1718</v>
      </c>
      <c r="D949" t="s">
        <v>1715</v>
      </c>
      <c r="E949" t="s">
        <v>1703</v>
      </c>
      <c r="F949" t="s">
        <v>1749</v>
      </c>
    </row>
    <row r="950" spans="1:6">
      <c r="A950" t="s">
        <v>968</v>
      </c>
      <c r="B950" t="s">
        <v>1</v>
      </c>
      <c r="C950" t="s">
        <v>1718</v>
      </c>
      <c r="D950" t="s">
        <v>1715</v>
      </c>
      <c r="E950" t="s">
        <v>1703</v>
      </c>
      <c r="F950" t="s">
        <v>1750</v>
      </c>
    </row>
    <row r="951" spans="1:6">
      <c r="A951" t="s">
        <v>969</v>
      </c>
      <c r="B951" t="s">
        <v>1</v>
      </c>
      <c r="C951" t="s">
        <v>1718</v>
      </c>
      <c r="D951" t="s">
        <v>1715</v>
      </c>
      <c r="E951" t="s">
        <v>1703</v>
      </c>
      <c r="F951" t="s">
        <v>1751</v>
      </c>
    </row>
    <row r="952" spans="1:6">
      <c r="A952" t="s">
        <v>970</v>
      </c>
      <c r="B952" t="s">
        <v>1</v>
      </c>
      <c r="C952" t="s">
        <v>1718</v>
      </c>
      <c r="D952" t="s">
        <v>1715</v>
      </c>
      <c r="E952" t="s">
        <v>1704</v>
      </c>
      <c r="F952" t="s">
        <v>1742</v>
      </c>
    </row>
    <row r="953" spans="1:6">
      <c r="A953" t="s">
        <v>971</v>
      </c>
      <c r="B953" t="s">
        <v>1</v>
      </c>
      <c r="C953" t="s">
        <v>1718</v>
      </c>
      <c r="D953" t="s">
        <v>1715</v>
      </c>
      <c r="E953" t="s">
        <v>1704</v>
      </c>
      <c r="F953" t="s">
        <v>1743</v>
      </c>
    </row>
    <row r="954" spans="1:6">
      <c r="A954" t="s">
        <v>972</v>
      </c>
      <c r="B954" t="s">
        <v>1</v>
      </c>
      <c r="C954" t="s">
        <v>1718</v>
      </c>
      <c r="D954" t="s">
        <v>1715</v>
      </c>
      <c r="E954" t="s">
        <v>1704</v>
      </c>
      <c r="F954" t="s">
        <v>1744</v>
      </c>
    </row>
    <row r="955" spans="1:6">
      <c r="A955" t="s">
        <v>973</v>
      </c>
      <c r="B955" t="s">
        <v>1</v>
      </c>
      <c r="C955" t="s">
        <v>1718</v>
      </c>
      <c r="D955" t="s">
        <v>1715</v>
      </c>
      <c r="E955" t="s">
        <v>1704</v>
      </c>
      <c r="F955" t="s">
        <v>1745</v>
      </c>
    </row>
    <row r="956" spans="1:6">
      <c r="A956" t="s">
        <v>974</v>
      </c>
      <c r="B956" t="s">
        <v>1</v>
      </c>
      <c r="C956" t="s">
        <v>1718</v>
      </c>
      <c r="D956" t="s">
        <v>1715</v>
      </c>
      <c r="E956" t="s">
        <v>1704</v>
      </c>
      <c r="F956" t="s">
        <v>1746</v>
      </c>
    </row>
    <row r="957" spans="1:6">
      <c r="A957" t="s">
        <v>975</v>
      </c>
      <c r="B957" t="s">
        <v>1</v>
      </c>
      <c r="C957" t="s">
        <v>1718</v>
      </c>
      <c r="D957" t="s">
        <v>1715</v>
      </c>
      <c r="E957" t="s">
        <v>1704</v>
      </c>
      <c r="F957" t="s">
        <v>1747</v>
      </c>
    </row>
    <row r="958" spans="1:6">
      <c r="A958" t="s">
        <v>976</v>
      </c>
      <c r="B958" t="s">
        <v>1</v>
      </c>
      <c r="C958" t="s">
        <v>1718</v>
      </c>
      <c r="D958" t="s">
        <v>1715</v>
      </c>
      <c r="E958" t="s">
        <v>1704</v>
      </c>
      <c r="F958" t="s">
        <v>1748</v>
      </c>
    </row>
    <row r="959" spans="1:6">
      <c r="A959" t="s">
        <v>977</v>
      </c>
      <c r="B959" t="s">
        <v>1</v>
      </c>
      <c r="C959" t="s">
        <v>1718</v>
      </c>
      <c r="D959" t="s">
        <v>1715</v>
      </c>
      <c r="E959" t="s">
        <v>1704</v>
      </c>
      <c r="F959" t="s">
        <v>1749</v>
      </c>
    </row>
    <row r="960" spans="1:6">
      <c r="A960" t="s">
        <v>978</v>
      </c>
      <c r="B960" t="s">
        <v>1</v>
      </c>
      <c r="C960" t="s">
        <v>1718</v>
      </c>
      <c r="D960" t="s">
        <v>1715</v>
      </c>
      <c r="E960" t="s">
        <v>1704</v>
      </c>
      <c r="F960" t="s">
        <v>1750</v>
      </c>
    </row>
    <row r="961" spans="1:6">
      <c r="A961" t="s">
        <v>979</v>
      </c>
      <c r="B961" t="s">
        <v>1</v>
      </c>
      <c r="C961" t="s">
        <v>1718</v>
      </c>
      <c r="D961" t="s">
        <v>1715</v>
      </c>
      <c r="E961" t="s">
        <v>1704</v>
      </c>
      <c r="F961" t="s">
        <v>1751</v>
      </c>
    </row>
    <row r="962" spans="1:6">
      <c r="A962" t="s">
        <v>980</v>
      </c>
      <c r="B962" t="s">
        <v>1</v>
      </c>
      <c r="C962" t="s">
        <v>1719</v>
      </c>
      <c r="D962" t="s">
        <v>1702</v>
      </c>
      <c r="E962" t="s">
        <v>1703</v>
      </c>
      <c r="F962" t="s">
        <v>1742</v>
      </c>
    </row>
    <row r="963" spans="1:6">
      <c r="A963" t="s">
        <v>981</v>
      </c>
      <c r="B963" t="s">
        <v>1</v>
      </c>
      <c r="C963" t="s">
        <v>1719</v>
      </c>
      <c r="D963" t="s">
        <v>1702</v>
      </c>
      <c r="E963" t="s">
        <v>1703</v>
      </c>
      <c r="F963" t="s">
        <v>1743</v>
      </c>
    </row>
    <row r="964" spans="1:6">
      <c r="A964" t="s">
        <v>982</v>
      </c>
      <c r="B964" t="s">
        <v>1</v>
      </c>
      <c r="C964" t="s">
        <v>1719</v>
      </c>
      <c r="D964" t="s">
        <v>1702</v>
      </c>
      <c r="E964" t="s">
        <v>1703</v>
      </c>
      <c r="F964" t="s">
        <v>1744</v>
      </c>
    </row>
    <row r="965" spans="1:6">
      <c r="A965" t="s">
        <v>983</v>
      </c>
      <c r="B965" t="s">
        <v>1</v>
      </c>
      <c r="C965" t="s">
        <v>1719</v>
      </c>
      <c r="D965" t="s">
        <v>1702</v>
      </c>
      <c r="E965" t="s">
        <v>1703</v>
      </c>
      <c r="F965" t="s">
        <v>1745</v>
      </c>
    </row>
    <row r="966" spans="1:6">
      <c r="A966" t="s">
        <v>984</v>
      </c>
      <c r="B966" t="s">
        <v>1</v>
      </c>
      <c r="C966" t="s">
        <v>1719</v>
      </c>
      <c r="D966" t="s">
        <v>1702</v>
      </c>
      <c r="E966" t="s">
        <v>1703</v>
      </c>
      <c r="F966" t="s">
        <v>1746</v>
      </c>
    </row>
    <row r="967" spans="1:6">
      <c r="A967" t="s">
        <v>985</v>
      </c>
      <c r="B967" t="s">
        <v>1</v>
      </c>
      <c r="C967" t="s">
        <v>1719</v>
      </c>
      <c r="D967" t="s">
        <v>1702</v>
      </c>
      <c r="E967" t="s">
        <v>1703</v>
      </c>
      <c r="F967" t="s">
        <v>1747</v>
      </c>
    </row>
    <row r="968" spans="1:6">
      <c r="A968" t="s">
        <v>986</v>
      </c>
      <c r="B968" t="s">
        <v>1</v>
      </c>
      <c r="C968" t="s">
        <v>1719</v>
      </c>
      <c r="D968" t="s">
        <v>1702</v>
      </c>
      <c r="E968" t="s">
        <v>1703</v>
      </c>
      <c r="F968" t="s">
        <v>1748</v>
      </c>
    </row>
    <row r="969" spans="1:6">
      <c r="A969" t="s">
        <v>987</v>
      </c>
      <c r="B969" t="s">
        <v>1</v>
      </c>
      <c r="C969" t="s">
        <v>1719</v>
      </c>
      <c r="D969" t="s">
        <v>1702</v>
      </c>
      <c r="E969" t="s">
        <v>1703</v>
      </c>
      <c r="F969" t="s">
        <v>1749</v>
      </c>
    </row>
    <row r="970" spans="1:6">
      <c r="A970" t="s">
        <v>988</v>
      </c>
      <c r="B970" t="s">
        <v>1</v>
      </c>
      <c r="C970" t="s">
        <v>1719</v>
      </c>
      <c r="D970" t="s">
        <v>1702</v>
      </c>
      <c r="E970" t="s">
        <v>1703</v>
      </c>
      <c r="F970" t="s">
        <v>1750</v>
      </c>
    </row>
    <row r="971" spans="1:6">
      <c r="A971" t="s">
        <v>989</v>
      </c>
      <c r="B971" t="s">
        <v>1</v>
      </c>
      <c r="C971" t="s">
        <v>1719</v>
      </c>
      <c r="D971" t="s">
        <v>1702</v>
      </c>
      <c r="E971" t="s">
        <v>1703</v>
      </c>
      <c r="F971" t="s">
        <v>1751</v>
      </c>
    </row>
    <row r="972" spans="1:6">
      <c r="A972" t="s">
        <v>990</v>
      </c>
      <c r="B972" t="s">
        <v>1</v>
      </c>
      <c r="C972" t="s">
        <v>1719</v>
      </c>
      <c r="D972" t="s">
        <v>1702</v>
      </c>
      <c r="E972" t="s">
        <v>1704</v>
      </c>
      <c r="F972" t="s">
        <v>1742</v>
      </c>
    </row>
    <row r="973" spans="1:6">
      <c r="A973" t="s">
        <v>991</v>
      </c>
      <c r="B973" t="s">
        <v>1</v>
      </c>
      <c r="C973" t="s">
        <v>1719</v>
      </c>
      <c r="D973" t="s">
        <v>1702</v>
      </c>
      <c r="E973" t="s">
        <v>1704</v>
      </c>
      <c r="F973" t="s">
        <v>1743</v>
      </c>
    </row>
    <row r="974" spans="1:6">
      <c r="A974" t="s">
        <v>992</v>
      </c>
      <c r="B974" t="s">
        <v>1</v>
      </c>
      <c r="C974" t="s">
        <v>1719</v>
      </c>
      <c r="D974" t="s">
        <v>1702</v>
      </c>
      <c r="E974" t="s">
        <v>1704</v>
      </c>
      <c r="F974" t="s">
        <v>1744</v>
      </c>
    </row>
    <row r="975" spans="1:6">
      <c r="A975" t="s">
        <v>993</v>
      </c>
      <c r="B975" t="s">
        <v>1</v>
      </c>
      <c r="C975" t="s">
        <v>1719</v>
      </c>
      <c r="D975" t="s">
        <v>1702</v>
      </c>
      <c r="E975" t="s">
        <v>1704</v>
      </c>
      <c r="F975" t="s">
        <v>1745</v>
      </c>
    </row>
    <row r="976" spans="1:6">
      <c r="A976" t="s">
        <v>994</v>
      </c>
      <c r="B976" t="s">
        <v>1</v>
      </c>
      <c r="C976" t="s">
        <v>1719</v>
      </c>
      <c r="D976" t="s">
        <v>1702</v>
      </c>
      <c r="E976" t="s">
        <v>1704</v>
      </c>
      <c r="F976" t="s">
        <v>1746</v>
      </c>
    </row>
    <row r="977" spans="1:6">
      <c r="A977" t="s">
        <v>995</v>
      </c>
      <c r="B977" t="s">
        <v>1</v>
      </c>
      <c r="C977" t="s">
        <v>1719</v>
      </c>
      <c r="D977" t="s">
        <v>1702</v>
      </c>
      <c r="E977" t="s">
        <v>1704</v>
      </c>
      <c r="F977" t="s">
        <v>1747</v>
      </c>
    </row>
    <row r="978" spans="1:6">
      <c r="A978" t="s">
        <v>996</v>
      </c>
      <c r="B978" t="s">
        <v>1</v>
      </c>
      <c r="C978" t="s">
        <v>1719</v>
      </c>
      <c r="D978" t="s">
        <v>1702</v>
      </c>
      <c r="E978" t="s">
        <v>1704</v>
      </c>
      <c r="F978" t="s">
        <v>1748</v>
      </c>
    </row>
    <row r="979" spans="1:6">
      <c r="A979" t="s">
        <v>997</v>
      </c>
      <c r="B979" t="s">
        <v>1</v>
      </c>
      <c r="C979" t="s">
        <v>1719</v>
      </c>
      <c r="D979" t="s">
        <v>1702</v>
      </c>
      <c r="E979" t="s">
        <v>1704</v>
      </c>
      <c r="F979" t="s">
        <v>1749</v>
      </c>
    </row>
    <row r="980" spans="1:6">
      <c r="A980" t="s">
        <v>998</v>
      </c>
      <c r="B980" t="s">
        <v>1</v>
      </c>
      <c r="C980" t="s">
        <v>1719</v>
      </c>
      <c r="D980" t="s">
        <v>1702</v>
      </c>
      <c r="E980" t="s">
        <v>1704</v>
      </c>
      <c r="F980" t="s">
        <v>1750</v>
      </c>
    </row>
    <row r="981" spans="1:6">
      <c r="A981" t="s">
        <v>999</v>
      </c>
      <c r="B981" t="s">
        <v>1</v>
      </c>
      <c r="C981" t="s">
        <v>1719</v>
      </c>
      <c r="D981" t="s">
        <v>1702</v>
      </c>
      <c r="E981" t="s">
        <v>1704</v>
      </c>
      <c r="F981" t="s">
        <v>1751</v>
      </c>
    </row>
    <row r="982" spans="1:6">
      <c r="A982" t="s">
        <v>1000</v>
      </c>
      <c r="B982" t="s">
        <v>1</v>
      </c>
      <c r="C982" t="s">
        <v>1719</v>
      </c>
      <c r="D982" t="s">
        <v>1705</v>
      </c>
      <c r="E982" t="s">
        <v>1703</v>
      </c>
      <c r="F982" t="s">
        <v>1742</v>
      </c>
    </row>
    <row r="983" spans="1:6">
      <c r="A983" t="s">
        <v>1001</v>
      </c>
      <c r="B983" t="s">
        <v>1</v>
      </c>
      <c r="C983" t="s">
        <v>1719</v>
      </c>
      <c r="D983" t="s">
        <v>1705</v>
      </c>
      <c r="E983" t="s">
        <v>1703</v>
      </c>
      <c r="F983" t="s">
        <v>1743</v>
      </c>
    </row>
    <row r="984" spans="1:6">
      <c r="A984" t="s">
        <v>1002</v>
      </c>
      <c r="B984" t="s">
        <v>1</v>
      </c>
      <c r="C984" t="s">
        <v>1719</v>
      </c>
      <c r="D984" t="s">
        <v>1705</v>
      </c>
      <c r="E984" t="s">
        <v>1703</v>
      </c>
      <c r="F984" t="s">
        <v>1744</v>
      </c>
    </row>
    <row r="985" spans="1:6">
      <c r="A985" t="s">
        <v>1003</v>
      </c>
      <c r="B985" t="s">
        <v>1</v>
      </c>
      <c r="C985" t="s">
        <v>1719</v>
      </c>
      <c r="D985" t="s">
        <v>1705</v>
      </c>
      <c r="E985" t="s">
        <v>1703</v>
      </c>
      <c r="F985" t="s">
        <v>1745</v>
      </c>
    </row>
    <row r="986" spans="1:6">
      <c r="A986" t="s">
        <v>1004</v>
      </c>
      <c r="B986" t="s">
        <v>1</v>
      </c>
      <c r="C986" t="s">
        <v>1719</v>
      </c>
      <c r="D986" t="s">
        <v>1705</v>
      </c>
      <c r="E986" t="s">
        <v>1703</v>
      </c>
      <c r="F986" t="s">
        <v>1746</v>
      </c>
    </row>
    <row r="987" spans="1:6">
      <c r="A987" t="s">
        <v>1005</v>
      </c>
      <c r="B987" t="s">
        <v>1</v>
      </c>
      <c r="C987" t="s">
        <v>1719</v>
      </c>
      <c r="D987" t="s">
        <v>1705</v>
      </c>
      <c r="E987" t="s">
        <v>1703</v>
      </c>
      <c r="F987" t="s">
        <v>1747</v>
      </c>
    </row>
    <row r="988" spans="1:6">
      <c r="A988" t="s">
        <v>1006</v>
      </c>
      <c r="B988" t="s">
        <v>1</v>
      </c>
      <c r="C988" t="s">
        <v>1719</v>
      </c>
      <c r="D988" t="s">
        <v>1705</v>
      </c>
      <c r="E988" t="s">
        <v>1703</v>
      </c>
      <c r="F988" t="s">
        <v>1748</v>
      </c>
    </row>
    <row r="989" spans="1:6">
      <c r="A989" t="s">
        <v>1007</v>
      </c>
      <c r="B989" t="s">
        <v>1</v>
      </c>
      <c r="C989" t="s">
        <v>1719</v>
      </c>
      <c r="D989" t="s">
        <v>1705</v>
      </c>
      <c r="E989" t="s">
        <v>1703</v>
      </c>
      <c r="F989" t="s">
        <v>1749</v>
      </c>
    </row>
    <row r="990" spans="1:6">
      <c r="A990" t="s">
        <v>1008</v>
      </c>
      <c r="B990" t="s">
        <v>1</v>
      </c>
      <c r="C990" t="s">
        <v>1719</v>
      </c>
      <c r="D990" t="s">
        <v>1705</v>
      </c>
      <c r="E990" t="s">
        <v>1703</v>
      </c>
      <c r="F990" t="s">
        <v>1750</v>
      </c>
    </row>
    <row r="991" spans="1:6">
      <c r="A991" t="s">
        <v>1009</v>
      </c>
      <c r="B991" t="s">
        <v>1</v>
      </c>
      <c r="C991" t="s">
        <v>1719</v>
      </c>
      <c r="D991" t="s">
        <v>1705</v>
      </c>
      <c r="E991" t="s">
        <v>1703</v>
      </c>
      <c r="F991" t="s">
        <v>1751</v>
      </c>
    </row>
    <row r="992" spans="1:6">
      <c r="A992" t="s">
        <v>1010</v>
      </c>
      <c r="B992" t="s">
        <v>1</v>
      </c>
      <c r="C992" t="s">
        <v>1719</v>
      </c>
      <c r="D992" t="s">
        <v>1705</v>
      </c>
      <c r="E992" t="s">
        <v>1704</v>
      </c>
      <c r="F992" t="s">
        <v>1742</v>
      </c>
    </row>
    <row r="993" spans="1:6">
      <c r="A993" t="s">
        <v>1011</v>
      </c>
      <c r="B993" t="s">
        <v>1</v>
      </c>
      <c r="C993" t="s">
        <v>1719</v>
      </c>
      <c r="D993" t="s">
        <v>1705</v>
      </c>
      <c r="E993" t="s">
        <v>1704</v>
      </c>
      <c r="F993" t="s">
        <v>1743</v>
      </c>
    </row>
    <row r="994" spans="1:6">
      <c r="A994" t="s">
        <v>1012</v>
      </c>
      <c r="B994" t="s">
        <v>1</v>
      </c>
      <c r="C994" t="s">
        <v>1719</v>
      </c>
      <c r="D994" t="s">
        <v>1705</v>
      </c>
      <c r="E994" t="s">
        <v>1704</v>
      </c>
      <c r="F994" t="s">
        <v>1744</v>
      </c>
    </row>
    <row r="995" spans="1:6">
      <c r="A995" t="s">
        <v>1013</v>
      </c>
      <c r="B995" t="s">
        <v>1</v>
      </c>
      <c r="C995" t="s">
        <v>1719</v>
      </c>
      <c r="D995" t="s">
        <v>1705</v>
      </c>
      <c r="E995" t="s">
        <v>1704</v>
      </c>
      <c r="F995" t="s">
        <v>1745</v>
      </c>
    </row>
    <row r="996" spans="1:6">
      <c r="A996" t="s">
        <v>1014</v>
      </c>
      <c r="B996" t="s">
        <v>1</v>
      </c>
      <c r="C996" t="s">
        <v>1719</v>
      </c>
      <c r="D996" t="s">
        <v>1705</v>
      </c>
      <c r="E996" t="s">
        <v>1704</v>
      </c>
      <c r="F996" t="s">
        <v>1746</v>
      </c>
    </row>
    <row r="997" spans="1:6">
      <c r="A997" t="s">
        <v>1015</v>
      </c>
      <c r="B997" t="s">
        <v>1</v>
      </c>
      <c r="C997" t="s">
        <v>1719</v>
      </c>
      <c r="D997" t="s">
        <v>1705</v>
      </c>
      <c r="E997" t="s">
        <v>1704</v>
      </c>
      <c r="F997" t="s">
        <v>1747</v>
      </c>
    </row>
    <row r="998" spans="1:6">
      <c r="A998" t="s">
        <v>1016</v>
      </c>
      <c r="B998" t="s">
        <v>1</v>
      </c>
      <c r="C998" t="s">
        <v>1719</v>
      </c>
      <c r="D998" t="s">
        <v>1705</v>
      </c>
      <c r="E998" t="s">
        <v>1704</v>
      </c>
      <c r="F998" t="s">
        <v>1748</v>
      </c>
    </row>
    <row r="999" spans="1:6">
      <c r="A999" t="s">
        <v>1017</v>
      </c>
      <c r="B999" t="s">
        <v>1</v>
      </c>
      <c r="C999" t="s">
        <v>1719</v>
      </c>
      <c r="D999" t="s">
        <v>1705</v>
      </c>
      <c r="E999" t="s">
        <v>1704</v>
      </c>
      <c r="F999" t="s">
        <v>1749</v>
      </c>
    </row>
    <row r="1000" spans="1:6">
      <c r="A1000" t="s">
        <v>1018</v>
      </c>
      <c r="B1000" t="s">
        <v>1</v>
      </c>
      <c r="C1000" t="s">
        <v>1719</v>
      </c>
      <c r="D1000" t="s">
        <v>1705</v>
      </c>
      <c r="E1000" t="s">
        <v>1704</v>
      </c>
      <c r="F1000" t="s">
        <v>1750</v>
      </c>
    </row>
    <row r="1001" spans="1:6">
      <c r="A1001" t="s">
        <v>1019</v>
      </c>
      <c r="B1001" t="s">
        <v>1</v>
      </c>
      <c r="C1001" t="s">
        <v>1719</v>
      </c>
      <c r="D1001" t="s">
        <v>1705</v>
      </c>
      <c r="E1001" t="s">
        <v>1704</v>
      </c>
      <c r="F1001" t="s">
        <v>1751</v>
      </c>
    </row>
    <row r="1002" spans="1:6">
      <c r="A1002" t="s">
        <v>1020</v>
      </c>
      <c r="B1002" t="s">
        <v>1</v>
      </c>
      <c r="C1002" t="s">
        <v>1719</v>
      </c>
      <c r="D1002" t="s">
        <v>1706</v>
      </c>
      <c r="E1002" t="s">
        <v>1703</v>
      </c>
      <c r="F1002" t="s">
        <v>1742</v>
      </c>
    </row>
    <row r="1003" spans="1:6">
      <c r="A1003" t="s">
        <v>1021</v>
      </c>
      <c r="B1003" t="s">
        <v>1</v>
      </c>
      <c r="C1003" t="s">
        <v>1719</v>
      </c>
      <c r="D1003" t="s">
        <v>1706</v>
      </c>
      <c r="E1003" t="s">
        <v>1703</v>
      </c>
      <c r="F1003" t="s">
        <v>1743</v>
      </c>
    </row>
    <row r="1004" spans="1:6">
      <c r="A1004" t="s">
        <v>1022</v>
      </c>
      <c r="B1004" t="s">
        <v>1</v>
      </c>
      <c r="C1004" t="s">
        <v>1719</v>
      </c>
      <c r="D1004" t="s">
        <v>1706</v>
      </c>
      <c r="E1004" t="s">
        <v>1703</v>
      </c>
      <c r="F1004" t="s">
        <v>1744</v>
      </c>
    </row>
    <row r="1005" spans="1:6">
      <c r="A1005" t="s">
        <v>1023</v>
      </c>
      <c r="B1005" t="s">
        <v>1</v>
      </c>
      <c r="C1005" t="s">
        <v>1719</v>
      </c>
      <c r="D1005" t="s">
        <v>1706</v>
      </c>
      <c r="E1005" t="s">
        <v>1703</v>
      </c>
      <c r="F1005" t="s">
        <v>1745</v>
      </c>
    </row>
    <row r="1006" spans="1:6">
      <c r="A1006" t="s">
        <v>1024</v>
      </c>
      <c r="B1006" t="s">
        <v>1</v>
      </c>
      <c r="C1006" t="s">
        <v>1719</v>
      </c>
      <c r="D1006" t="s">
        <v>1706</v>
      </c>
      <c r="E1006" t="s">
        <v>1703</v>
      </c>
      <c r="F1006" t="s">
        <v>1746</v>
      </c>
    </row>
    <row r="1007" spans="1:6">
      <c r="A1007" t="s">
        <v>1025</v>
      </c>
      <c r="B1007" t="s">
        <v>1</v>
      </c>
      <c r="C1007" t="s">
        <v>1719</v>
      </c>
      <c r="D1007" t="s">
        <v>1706</v>
      </c>
      <c r="E1007" t="s">
        <v>1703</v>
      </c>
      <c r="F1007" t="s">
        <v>1747</v>
      </c>
    </row>
    <row r="1008" spans="1:6">
      <c r="A1008" t="s">
        <v>1026</v>
      </c>
      <c r="B1008" t="s">
        <v>1</v>
      </c>
      <c r="C1008" t="s">
        <v>1719</v>
      </c>
      <c r="D1008" t="s">
        <v>1706</v>
      </c>
      <c r="E1008" t="s">
        <v>1703</v>
      </c>
      <c r="F1008" t="s">
        <v>1748</v>
      </c>
    </row>
    <row r="1009" spans="1:6">
      <c r="A1009" t="s">
        <v>1027</v>
      </c>
      <c r="B1009" t="s">
        <v>1</v>
      </c>
      <c r="C1009" t="s">
        <v>1719</v>
      </c>
      <c r="D1009" t="s">
        <v>1706</v>
      </c>
      <c r="E1009" t="s">
        <v>1703</v>
      </c>
      <c r="F1009" t="s">
        <v>1749</v>
      </c>
    </row>
    <row r="1010" spans="1:6">
      <c r="A1010" t="s">
        <v>1028</v>
      </c>
      <c r="B1010" t="s">
        <v>1</v>
      </c>
      <c r="C1010" t="s">
        <v>1719</v>
      </c>
      <c r="D1010" t="s">
        <v>1706</v>
      </c>
      <c r="E1010" t="s">
        <v>1703</v>
      </c>
      <c r="F1010" t="s">
        <v>1750</v>
      </c>
    </row>
    <row r="1011" spans="1:6">
      <c r="A1011" t="s">
        <v>1029</v>
      </c>
      <c r="B1011" t="s">
        <v>1</v>
      </c>
      <c r="C1011" t="s">
        <v>1719</v>
      </c>
      <c r="D1011" t="s">
        <v>1706</v>
      </c>
      <c r="E1011" t="s">
        <v>1703</v>
      </c>
      <c r="F1011" t="s">
        <v>1751</v>
      </c>
    </row>
    <row r="1012" spans="1:6">
      <c r="A1012" t="s">
        <v>1030</v>
      </c>
      <c r="B1012" t="s">
        <v>1</v>
      </c>
      <c r="C1012" t="s">
        <v>1719</v>
      </c>
      <c r="D1012" t="s">
        <v>1706</v>
      </c>
      <c r="E1012" t="s">
        <v>1704</v>
      </c>
      <c r="F1012" t="s">
        <v>1742</v>
      </c>
    </row>
    <row r="1013" spans="1:6">
      <c r="A1013" t="s">
        <v>1031</v>
      </c>
      <c r="B1013" t="s">
        <v>1</v>
      </c>
      <c r="C1013" t="s">
        <v>1719</v>
      </c>
      <c r="D1013" t="s">
        <v>1706</v>
      </c>
      <c r="E1013" t="s">
        <v>1704</v>
      </c>
      <c r="F1013" t="s">
        <v>1743</v>
      </c>
    </row>
    <row r="1014" spans="1:6">
      <c r="A1014" t="s">
        <v>1032</v>
      </c>
      <c r="B1014" t="s">
        <v>1</v>
      </c>
      <c r="C1014" t="s">
        <v>1719</v>
      </c>
      <c r="D1014" t="s">
        <v>1706</v>
      </c>
      <c r="E1014" t="s">
        <v>1704</v>
      </c>
      <c r="F1014" t="s">
        <v>1744</v>
      </c>
    </row>
    <row r="1015" spans="1:6">
      <c r="A1015" t="s">
        <v>1033</v>
      </c>
      <c r="B1015" t="s">
        <v>1</v>
      </c>
      <c r="C1015" t="s">
        <v>1719</v>
      </c>
      <c r="D1015" t="s">
        <v>1706</v>
      </c>
      <c r="E1015" t="s">
        <v>1704</v>
      </c>
      <c r="F1015" t="s">
        <v>1745</v>
      </c>
    </row>
    <row r="1016" spans="1:6">
      <c r="A1016" t="s">
        <v>1034</v>
      </c>
      <c r="B1016" t="s">
        <v>1</v>
      </c>
      <c r="C1016" t="s">
        <v>1719</v>
      </c>
      <c r="D1016" t="s">
        <v>1706</v>
      </c>
      <c r="E1016" t="s">
        <v>1704</v>
      </c>
      <c r="F1016" t="s">
        <v>1746</v>
      </c>
    </row>
    <row r="1017" spans="1:6">
      <c r="A1017" t="s">
        <v>1035</v>
      </c>
      <c r="B1017" t="s">
        <v>1</v>
      </c>
      <c r="C1017" t="s">
        <v>1719</v>
      </c>
      <c r="D1017" t="s">
        <v>1706</v>
      </c>
      <c r="E1017" t="s">
        <v>1704</v>
      </c>
      <c r="F1017" t="s">
        <v>1747</v>
      </c>
    </row>
    <row r="1018" spans="1:6">
      <c r="A1018" t="s">
        <v>1036</v>
      </c>
      <c r="B1018" t="s">
        <v>1</v>
      </c>
      <c r="C1018" t="s">
        <v>1719</v>
      </c>
      <c r="D1018" t="s">
        <v>1706</v>
      </c>
      <c r="E1018" t="s">
        <v>1704</v>
      </c>
      <c r="F1018" t="s">
        <v>1748</v>
      </c>
    </row>
    <row r="1019" spans="1:6">
      <c r="A1019" t="s">
        <v>1037</v>
      </c>
      <c r="B1019" t="s">
        <v>1</v>
      </c>
      <c r="C1019" t="s">
        <v>1719</v>
      </c>
      <c r="D1019" t="s">
        <v>1706</v>
      </c>
      <c r="E1019" t="s">
        <v>1704</v>
      </c>
      <c r="F1019" t="s">
        <v>1749</v>
      </c>
    </row>
    <row r="1020" spans="1:6">
      <c r="A1020" t="s">
        <v>1038</v>
      </c>
      <c r="B1020" t="s">
        <v>1</v>
      </c>
      <c r="C1020" t="s">
        <v>1719</v>
      </c>
      <c r="D1020" t="s">
        <v>1706</v>
      </c>
      <c r="E1020" t="s">
        <v>1704</v>
      </c>
      <c r="F1020" t="s">
        <v>1750</v>
      </c>
    </row>
    <row r="1021" spans="1:6">
      <c r="A1021" t="s">
        <v>1039</v>
      </c>
      <c r="B1021" t="s">
        <v>1</v>
      </c>
      <c r="C1021" t="s">
        <v>1719</v>
      </c>
      <c r="D1021" t="s">
        <v>1706</v>
      </c>
      <c r="E1021" t="s">
        <v>1704</v>
      </c>
      <c r="F1021" t="s">
        <v>1751</v>
      </c>
    </row>
    <row r="1022" spans="1:6">
      <c r="A1022" t="s">
        <v>1040</v>
      </c>
      <c r="B1022" t="s">
        <v>1</v>
      </c>
      <c r="C1022" t="s">
        <v>1719</v>
      </c>
      <c r="D1022" t="s">
        <v>1707</v>
      </c>
      <c r="E1022" t="s">
        <v>1703</v>
      </c>
      <c r="F1022" t="s">
        <v>1742</v>
      </c>
    </row>
    <row r="1023" spans="1:6">
      <c r="A1023" t="s">
        <v>1041</v>
      </c>
      <c r="B1023" t="s">
        <v>1</v>
      </c>
      <c r="C1023" t="s">
        <v>1719</v>
      </c>
      <c r="D1023" t="s">
        <v>1707</v>
      </c>
      <c r="E1023" t="s">
        <v>1703</v>
      </c>
      <c r="F1023" t="s">
        <v>1743</v>
      </c>
    </row>
    <row r="1024" spans="1:6">
      <c r="A1024" t="s">
        <v>1042</v>
      </c>
      <c r="B1024" t="s">
        <v>1</v>
      </c>
      <c r="C1024" t="s">
        <v>1719</v>
      </c>
      <c r="D1024" t="s">
        <v>1707</v>
      </c>
      <c r="E1024" t="s">
        <v>1703</v>
      </c>
      <c r="F1024" t="s">
        <v>1744</v>
      </c>
    </row>
    <row r="1025" spans="1:6">
      <c r="A1025" t="s">
        <v>1043</v>
      </c>
      <c r="B1025" t="s">
        <v>1</v>
      </c>
      <c r="C1025" t="s">
        <v>1719</v>
      </c>
      <c r="D1025" t="s">
        <v>1707</v>
      </c>
      <c r="E1025" t="s">
        <v>1703</v>
      </c>
      <c r="F1025" t="s">
        <v>1745</v>
      </c>
    </row>
    <row r="1026" spans="1:6">
      <c r="A1026" t="s">
        <v>1044</v>
      </c>
      <c r="B1026" t="s">
        <v>1</v>
      </c>
      <c r="C1026" t="s">
        <v>1719</v>
      </c>
      <c r="D1026" t="s">
        <v>1707</v>
      </c>
      <c r="E1026" t="s">
        <v>1703</v>
      </c>
      <c r="F1026" t="s">
        <v>1746</v>
      </c>
    </row>
    <row r="1027" spans="1:6">
      <c r="A1027" t="s">
        <v>1045</v>
      </c>
      <c r="B1027" t="s">
        <v>1</v>
      </c>
      <c r="C1027" t="s">
        <v>1719</v>
      </c>
      <c r="D1027" t="s">
        <v>1707</v>
      </c>
      <c r="E1027" t="s">
        <v>1703</v>
      </c>
      <c r="F1027" t="s">
        <v>1747</v>
      </c>
    </row>
    <row r="1028" spans="1:6">
      <c r="A1028" t="s">
        <v>1046</v>
      </c>
      <c r="B1028" t="s">
        <v>1</v>
      </c>
      <c r="C1028" t="s">
        <v>1719</v>
      </c>
      <c r="D1028" t="s">
        <v>1707</v>
      </c>
      <c r="E1028" t="s">
        <v>1703</v>
      </c>
      <c r="F1028" t="s">
        <v>1748</v>
      </c>
    </row>
    <row r="1029" spans="1:6">
      <c r="A1029" t="s">
        <v>1047</v>
      </c>
      <c r="B1029" t="s">
        <v>1</v>
      </c>
      <c r="C1029" t="s">
        <v>1719</v>
      </c>
      <c r="D1029" t="s">
        <v>1707</v>
      </c>
      <c r="E1029" t="s">
        <v>1703</v>
      </c>
      <c r="F1029" t="s">
        <v>1749</v>
      </c>
    </row>
    <row r="1030" spans="1:6">
      <c r="A1030" t="s">
        <v>1048</v>
      </c>
      <c r="B1030" t="s">
        <v>1</v>
      </c>
      <c r="C1030" t="s">
        <v>1719</v>
      </c>
      <c r="D1030" t="s">
        <v>1707</v>
      </c>
      <c r="E1030" t="s">
        <v>1703</v>
      </c>
      <c r="F1030" t="s">
        <v>1750</v>
      </c>
    </row>
    <row r="1031" spans="1:6">
      <c r="A1031" t="s">
        <v>1049</v>
      </c>
      <c r="B1031" t="s">
        <v>1</v>
      </c>
      <c r="C1031" t="s">
        <v>1719</v>
      </c>
      <c r="D1031" t="s">
        <v>1707</v>
      </c>
      <c r="E1031" t="s">
        <v>1703</v>
      </c>
      <c r="F1031" t="s">
        <v>1751</v>
      </c>
    </row>
    <row r="1032" spans="1:6">
      <c r="A1032" t="s">
        <v>1050</v>
      </c>
      <c r="B1032" t="s">
        <v>1</v>
      </c>
      <c r="C1032" t="s">
        <v>1719</v>
      </c>
      <c r="D1032" t="s">
        <v>1707</v>
      </c>
      <c r="E1032" t="s">
        <v>1704</v>
      </c>
      <c r="F1032" t="s">
        <v>1742</v>
      </c>
    </row>
    <row r="1033" spans="1:6">
      <c r="A1033" t="s">
        <v>1051</v>
      </c>
      <c r="B1033" t="s">
        <v>1</v>
      </c>
      <c r="C1033" t="s">
        <v>1719</v>
      </c>
      <c r="D1033" t="s">
        <v>1707</v>
      </c>
      <c r="E1033" t="s">
        <v>1704</v>
      </c>
      <c r="F1033" t="s">
        <v>1743</v>
      </c>
    </row>
    <row r="1034" spans="1:6">
      <c r="A1034" t="s">
        <v>1052</v>
      </c>
      <c r="B1034" t="s">
        <v>1</v>
      </c>
      <c r="C1034" t="s">
        <v>1719</v>
      </c>
      <c r="D1034" t="s">
        <v>1707</v>
      </c>
      <c r="E1034" t="s">
        <v>1704</v>
      </c>
      <c r="F1034" t="s">
        <v>1744</v>
      </c>
    </row>
    <row r="1035" spans="1:6">
      <c r="A1035" t="s">
        <v>1053</v>
      </c>
      <c r="B1035" t="s">
        <v>1</v>
      </c>
      <c r="C1035" t="s">
        <v>1719</v>
      </c>
      <c r="D1035" t="s">
        <v>1707</v>
      </c>
      <c r="E1035" t="s">
        <v>1704</v>
      </c>
      <c r="F1035" t="s">
        <v>1745</v>
      </c>
    </row>
    <row r="1036" spans="1:6">
      <c r="A1036" t="s">
        <v>1054</v>
      </c>
      <c r="B1036" t="s">
        <v>1</v>
      </c>
      <c r="C1036" t="s">
        <v>1719</v>
      </c>
      <c r="D1036" t="s">
        <v>1707</v>
      </c>
      <c r="E1036" t="s">
        <v>1704</v>
      </c>
      <c r="F1036" t="s">
        <v>1746</v>
      </c>
    </row>
    <row r="1037" spans="1:6">
      <c r="A1037" t="s">
        <v>1055</v>
      </c>
      <c r="B1037" t="s">
        <v>1</v>
      </c>
      <c r="C1037" t="s">
        <v>1719</v>
      </c>
      <c r="D1037" t="s">
        <v>1707</v>
      </c>
      <c r="E1037" t="s">
        <v>1704</v>
      </c>
      <c r="F1037" t="s">
        <v>1747</v>
      </c>
    </row>
    <row r="1038" spans="1:6">
      <c r="A1038" t="s">
        <v>1056</v>
      </c>
      <c r="B1038" t="s">
        <v>1</v>
      </c>
      <c r="C1038" t="s">
        <v>1719</v>
      </c>
      <c r="D1038" t="s">
        <v>1707</v>
      </c>
      <c r="E1038" t="s">
        <v>1704</v>
      </c>
      <c r="F1038" t="s">
        <v>1748</v>
      </c>
    </row>
    <row r="1039" spans="1:6">
      <c r="A1039" t="s">
        <v>1057</v>
      </c>
      <c r="B1039" t="s">
        <v>1</v>
      </c>
      <c r="C1039" t="s">
        <v>1719</v>
      </c>
      <c r="D1039" t="s">
        <v>1707</v>
      </c>
      <c r="E1039" t="s">
        <v>1704</v>
      </c>
      <c r="F1039" t="s">
        <v>1749</v>
      </c>
    </row>
    <row r="1040" spans="1:6">
      <c r="A1040" t="s">
        <v>1058</v>
      </c>
      <c r="B1040" t="s">
        <v>1</v>
      </c>
      <c r="C1040" t="s">
        <v>1719</v>
      </c>
      <c r="D1040" t="s">
        <v>1707</v>
      </c>
      <c r="E1040" t="s">
        <v>1704</v>
      </c>
      <c r="F1040" t="s">
        <v>1750</v>
      </c>
    </row>
    <row r="1041" spans="1:6">
      <c r="A1041" t="s">
        <v>1059</v>
      </c>
      <c r="B1041" t="s">
        <v>1</v>
      </c>
      <c r="C1041" t="s">
        <v>1719</v>
      </c>
      <c r="D1041" t="s">
        <v>1707</v>
      </c>
      <c r="E1041" t="s">
        <v>1704</v>
      </c>
      <c r="F1041" t="s">
        <v>1751</v>
      </c>
    </row>
    <row r="1042" spans="1:6">
      <c r="A1042" t="s">
        <v>1060</v>
      </c>
      <c r="B1042" t="s">
        <v>1</v>
      </c>
      <c r="C1042" t="s">
        <v>1719</v>
      </c>
      <c r="D1042" t="s">
        <v>1708</v>
      </c>
      <c r="E1042" t="s">
        <v>1703</v>
      </c>
      <c r="F1042" t="s">
        <v>1742</v>
      </c>
    </row>
    <row r="1043" spans="1:6">
      <c r="A1043" t="s">
        <v>1061</v>
      </c>
      <c r="B1043" t="s">
        <v>1</v>
      </c>
      <c r="C1043" t="s">
        <v>1719</v>
      </c>
      <c r="D1043" t="s">
        <v>1708</v>
      </c>
      <c r="E1043" t="s">
        <v>1703</v>
      </c>
      <c r="F1043" t="s">
        <v>1743</v>
      </c>
    </row>
    <row r="1044" spans="1:6">
      <c r="A1044" t="s">
        <v>1062</v>
      </c>
      <c r="B1044" t="s">
        <v>1</v>
      </c>
      <c r="C1044" t="s">
        <v>1719</v>
      </c>
      <c r="D1044" t="s">
        <v>1708</v>
      </c>
      <c r="E1044" t="s">
        <v>1703</v>
      </c>
      <c r="F1044" t="s">
        <v>1744</v>
      </c>
    </row>
    <row r="1045" spans="1:6">
      <c r="A1045" t="s">
        <v>1063</v>
      </c>
      <c r="B1045" t="s">
        <v>1</v>
      </c>
      <c r="C1045" t="s">
        <v>1719</v>
      </c>
      <c r="D1045" t="s">
        <v>1708</v>
      </c>
      <c r="E1045" t="s">
        <v>1703</v>
      </c>
      <c r="F1045" t="s">
        <v>1745</v>
      </c>
    </row>
    <row r="1046" spans="1:6">
      <c r="A1046" t="s">
        <v>1064</v>
      </c>
      <c r="B1046" t="s">
        <v>1</v>
      </c>
      <c r="C1046" t="s">
        <v>1719</v>
      </c>
      <c r="D1046" t="s">
        <v>1708</v>
      </c>
      <c r="E1046" t="s">
        <v>1703</v>
      </c>
      <c r="F1046" t="s">
        <v>1746</v>
      </c>
    </row>
    <row r="1047" spans="1:6">
      <c r="A1047" t="s">
        <v>1065</v>
      </c>
      <c r="B1047" t="s">
        <v>1</v>
      </c>
      <c r="C1047" t="s">
        <v>1719</v>
      </c>
      <c r="D1047" t="s">
        <v>1708</v>
      </c>
      <c r="E1047" t="s">
        <v>1703</v>
      </c>
      <c r="F1047" t="s">
        <v>1747</v>
      </c>
    </row>
    <row r="1048" spans="1:6">
      <c r="A1048" t="s">
        <v>1066</v>
      </c>
      <c r="B1048" t="s">
        <v>1</v>
      </c>
      <c r="C1048" t="s">
        <v>1719</v>
      </c>
      <c r="D1048" t="s">
        <v>1708</v>
      </c>
      <c r="E1048" t="s">
        <v>1703</v>
      </c>
      <c r="F1048" t="s">
        <v>1748</v>
      </c>
    </row>
    <row r="1049" spans="1:6">
      <c r="A1049" t="s">
        <v>1067</v>
      </c>
      <c r="B1049" t="s">
        <v>1</v>
      </c>
      <c r="C1049" t="s">
        <v>1719</v>
      </c>
      <c r="D1049" t="s">
        <v>1708</v>
      </c>
      <c r="E1049" t="s">
        <v>1703</v>
      </c>
      <c r="F1049" t="s">
        <v>1749</v>
      </c>
    </row>
    <row r="1050" spans="1:6">
      <c r="A1050" t="s">
        <v>1068</v>
      </c>
      <c r="B1050" t="s">
        <v>1</v>
      </c>
      <c r="C1050" t="s">
        <v>1719</v>
      </c>
      <c r="D1050" t="s">
        <v>1708</v>
      </c>
      <c r="E1050" t="s">
        <v>1703</v>
      </c>
      <c r="F1050" t="s">
        <v>1750</v>
      </c>
    </row>
    <row r="1051" spans="1:6">
      <c r="A1051" t="s">
        <v>1069</v>
      </c>
      <c r="B1051" t="s">
        <v>1</v>
      </c>
      <c r="C1051" t="s">
        <v>1719</v>
      </c>
      <c r="D1051" t="s">
        <v>1708</v>
      </c>
      <c r="E1051" t="s">
        <v>1703</v>
      </c>
      <c r="F1051" t="s">
        <v>1751</v>
      </c>
    </row>
    <row r="1052" spans="1:6">
      <c r="A1052" t="s">
        <v>1070</v>
      </c>
      <c r="B1052" t="s">
        <v>1</v>
      </c>
      <c r="C1052" t="s">
        <v>1719</v>
      </c>
      <c r="D1052" t="s">
        <v>1708</v>
      </c>
      <c r="E1052" t="s">
        <v>1704</v>
      </c>
      <c r="F1052" t="s">
        <v>1742</v>
      </c>
    </row>
    <row r="1053" spans="1:6">
      <c r="A1053" t="s">
        <v>1071</v>
      </c>
      <c r="B1053" t="s">
        <v>1</v>
      </c>
      <c r="C1053" t="s">
        <v>1719</v>
      </c>
      <c r="D1053" t="s">
        <v>1708</v>
      </c>
      <c r="E1053" t="s">
        <v>1704</v>
      </c>
      <c r="F1053" t="s">
        <v>1743</v>
      </c>
    </row>
    <row r="1054" spans="1:6">
      <c r="A1054" t="s">
        <v>1072</v>
      </c>
      <c r="B1054" t="s">
        <v>1</v>
      </c>
      <c r="C1054" t="s">
        <v>1719</v>
      </c>
      <c r="D1054" t="s">
        <v>1708</v>
      </c>
      <c r="E1054" t="s">
        <v>1704</v>
      </c>
      <c r="F1054" t="s">
        <v>1744</v>
      </c>
    </row>
    <row r="1055" spans="1:6">
      <c r="A1055" t="s">
        <v>1073</v>
      </c>
      <c r="B1055" t="s">
        <v>1</v>
      </c>
      <c r="C1055" t="s">
        <v>1719</v>
      </c>
      <c r="D1055" t="s">
        <v>1708</v>
      </c>
      <c r="E1055" t="s">
        <v>1704</v>
      </c>
      <c r="F1055" t="s">
        <v>1745</v>
      </c>
    </row>
    <row r="1056" spans="1:6">
      <c r="A1056" t="s">
        <v>1074</v>
      </c>
      <c r="B1056" t="s">
        <v>1</v>
      </c>
      <c r="C1056" t="s">
        <v>1719</v>
      </c>
      <c r="D1056" t="s">
        <v>1708</v>
      </c>
      <c r="E1056" t="s">
        <v>1704</v>
      </c>
      <c r="F1056" t="s">
        <v>1746</v>
      </c>
    </row>
    <row r="1057" spans="1:6">
      <c r="A1057" t="s">
        <v>1075</v>
      </c>
      <c r="B1057" t="s">
        <v>1</v>
      </c>
      <c r="C1057" t="s">
        <v>1719</v>
      </c>
      <c r="D1057" t="s">
        <v>1708</v>
      </c>
      <c r="E1057" t="s">
        <v>1704</v>
      </c>
      <c r="F1057" t="s">
        <v>1747</v>
      </c>
    </row>
    <row r="1058" spans="1:6">
      <c r="A1058" t="s">
        <v>1076</v>
      </c>
      <c r="B1058" t="s">
        <v>1</v>
      </c>
      <c r="C1058" t="s">
        <v>1719</v>
      </c>
      <c r="D1058" t="s">
        <v>1708</v>
      </c>
      <c r="E1058" t="s">
        <v>1704</v>
      </c>
      <c r="F1058" t="s">
        <v>1748</v>
      </c>
    </row>
    <row r="1059" spans="1:6">
      <c r="A1059" t="s">
        <v>1077</v>
      </c>
      <c r="B1059" t="s">
        <v>1</v>
      </c>
      <c r="C1059" t="s">
        <v>1719</v>
      </c>
      <c r="D1059" t="s">
        <v>1708</v>
      </c>
      <c r="E1059" t="s">
        <v>1704</v>
      </c>
      <c r="F1059" t="s">
        <v>1749</v>
      </c>
    </row>
    <row r="1060" spans="1:6">
      <c r="A1060" t="s">
        <v>1078</v>
      </c>
      <c r="B1060" t="s">
        <v>1</v>
      </c>
      <c r="C1060" t="s">
        <v>1719</v>
      </c>
      <c r="D1060" t="s">
        <v>1708</v>
      </c>
      <c r="E1060" t="s">
        <v>1704</v>
      </c>
      <c r="F1060" t="s">
        <v>1750</v>
      </c>
    </row>
    <row r="1061" spans="1:6">
      <c r="A1061" t="s">
        <v>1079</v>
      </c>
      <c r="B1061" t="s">
        <v>1</v>
      </c>
      <c r="C1061" t="s">
        <v>1719</v>
      </c>
      <c r="D1061" t="s">
        <v>1708</v>
      </c>
      <c r="E1061" t="s">
        <v>1704</v>
      </c>
      <c r="F1061" t="s">
        <v>1751</v>
      </c>
    </row>
    <row r="1062" spans="1:6">
      <c r="A1062" t="s">
        <v>1080</v>
      </c>
      <c r="B1062" t="s">
        <v>1</v>
      </c>
      <c r="C1062" t="s">
        <v>1719</v>
      </c>
      <c r="D1062" t="s">
        <v>1709</v>
      </c>
      <c r="E1062" t="s">
        <v>1703</v>
      </c>
      <c r="F1062" t="s">
        <v>1742</v>
      </c>
    </row>
    <row r="1063" spans="1:6">
      <c r="A1063" t="s">
        <v>1081</v>
      </c>
      <c r="B1063" t="s">
        <v>1</v>
      </c>
      <c r="C1063" t="s">
        <v>1719</v>
      </c>
      <c r="D1063" t="s">
        <v>1709</v>
      </c>
      <c r="E1063" t="s">
        <v>1703</v>
      </c>
      <c r="F1063" t="s">
        <v>1743</v>
      </c>
    </row>
    <row r="1064" spans="1:6">
      <c r="A1064" t="s">
        <v>1082</v>
      </c>
      <c r="B1064" t="s">
        <v>1</v>
      </c>
      <c r="C1064" t="s">
        <v>1719</v>
      </c>
      <c r="D1064" t="s">
        <v>1709</v>
      </c>
      <c r="E1064" t="s">
        <v>1703</v>
      </c>
      <c r="F1064" t="s">
        <v>1744</v>
      </c>
    </row>
    <row r="1065" spans="1:6">
      <c r="A1065" t="s">
        <v>1083</v>
      </c>
      <c r="B1065" t="s">
        <v>1</v>
      </c>
      <c r="C1065" t="s">
        <v>1719</v>
      </c>
      <c r="D1065" t="s">
        <v>1709</v>
      </c>
      <c r="E1065" t="s">
        <v>1703</v>
      </c>
      <c r="F1065" t="s">
        <v>1745</v>
      </c>
    </row>
    <row r="1066" spans="1:6">
      <c r="A1066" t="s">
        <v>1084</v>
      </c>
      <c r="B1066" t="s">
        <v>1</v>
      </c>
      <c r="C1066" t="s">
        <v>1719</v>
      </c>
      <c r="D1066" t="s">
        <v>1709</v>
      </c>
      <c r="E1066" t="s">
        <v>1703</v>
      </c>
      <c r="F1066" t="s">
        <v>1746</v>
      </c>
    </row>
    <row r="1067" spans="1:6">
      <c r="A1067" t="s">
        <v>1085</v>
      </c>
      <c r="B1067" t="s">
        <v>1</v>
      </c>
      <c r="C1067" t="s">
        <v>1719</v>
      </c>
      <c r="D1067" t="s">
        <v>1709</v>
      </c>
      <c r="E1067" t="s">
        <v>1703</v>
      </c>
      <c r="F1067" t="s">
        <v>1747</v>
      </c>
    </row>
    <row r="1068" spans="1:6">
      <c r="A1068" t="s">
        <v>1086</v>
      </c>
      <c r="B1068" t="s">
        <v>1</v>
      </c>
      <c r="C1068" t="s">
        <v>1719</v>
      </c>
      <c r="D1068" t="s">
        <v>1709</v>
      </c>
      <c r="E1068" t="s">
        <v>1703</v>
      </c>
      <c r="F1068" t="s">
        <v>1748</v>
      </c>
    </row>
    <row r="1069" spans="1:6">
      <c r="A1069" t="s">
        <v>1087</v>
      </c>
      <c r="B1069" t="s">
        <v>1</v>
      </c>
      <c r="C1069" t="s">
        <v>1719</v>
      </c>
      <c r="D1069" t="s">
        <v>1709</v>
      </c>
      <c r="E1069" t="s">
        <v>1703</v>
      </c>
      <c r="F1069" t="s">
        <v>1749</v>
      </c>
    </row>
    <row r="1070" spans="1:6">
      <c r="A1070" t="s">
        <v>1088</v>
      </c>
      <c r="B1070" t="s">
        <v>1</v>
      </c>
      <c r="C1070" t="s">
        <v>1719</v>
      </c>
      <c r="D1070" t="s">
        <v>1709</v>
      </c>
      <c r="E1070" t="s">
        <v>1703</v>
      </c>
      <c r="F1070" t="s">
        <v>1750</v>
      </c>
    </row>
    <row r="1071" spans="1:6">
      <c r="A1071" t="s">
        <v>1089</v>
      </c>
      <c r="B1071" t="s">
        <v>1</v>
      </c>
      <c r="C1071" t="s">
        <v>1719</v>
      </c>
      <c r="D1071" t="s">
        <v>1709</v>
      </c>
      <c r="E1071" t="s">
        <v>1703</v>
      </c>
      <c r="F1071" t="s">
        <v>1751</v>
      </c>
    </row>
    <row r="1072" spans="1:6">
      <c r="A1072" t="s">
        <v>1090</v>
      </c>
      <c r="B1072" t="s">
        <v>1</v>
      </c>
      <c r="C1072" t="s">
        <v>1719</v>
      </c>
      <c r="D1072" t="s">
        <v>1709</v>
      </c>
      <c r="E1072" t="s">
        <v>1704</v>
      </c>
      <c r="F1072" t="s">
        <v>1742</v>
      </c>
    </row>
    <row r="1073" spans="1:6">
      <c r="A1073" t="s">
        <v>1091</v>
      </c>
      <c r="B1073" t="s">
        <v>1</v>
      </c>
      <c r="C1073" t="s">
        <v>1719</v>
      </c>
      <c r="D1073" t="s">
        <v>1709</v>
      </c>
      <c r="E1073" t="s">
        <v>1704</v>
      </c>
      <c r="F1073" t="s">
        <v>1743</v>
      </c>
    </row>
    <row r="1074" spans="1:6">
      <c r="A1074" t="s">
        <v>1092</v>
      </c>
      <c r="B1074" t="s">
        <v>1</v>
      </c>
      <c r="C1074" t="s">
        <v>1719</v>
      </c>
      <c r="D1074" t="s">
        <v>1709</v>
      </c>
      <c r="E1074" t="s">
        <v>1704</v>
      </c>
      <c r="F1074" t="s">
        <v>1744</v>
      </c>
    </row>
    <row r="1075" spans="1:6">
      <c r="A1075" t="s">
        <v>1093</v>
      </c>
      <c r="B1075" t="s">
        <v>1</v>
      </c>
      <c r="C1075" t="s">
        <v>1719</v>
      </c>
      <c r="D1075" t="s">
        <v>1709</v>
      </c>
      <c r="E1075" t="s">
        <v>1704</v>
      </c>
      <c r="F1075" t="s">
        <v>1745</v>
      </c>
    </row>
    <row r="1076" spans="1:6">
      <c r="A1076" t="s">
        <v>1094</v>
      </c>
      <c r="B1076" t="s">
        <v>1</v>
      </c>
      <c r="C1076" t="s">
        <v>1719</v>
      </c>
      <c r="D1076" t="s">
        <v>1709</v>
      </c>
      <c r="E1076" t="s">
        <v>1704</v>
      </c>
      <c r="F1076" t="s">
        <v>1746</v>
      </c>
    </row>
    <row r="1077" spans="1:6">
      <c r="A1077" t="s">
        <v>1095</v>
      </c>
      <c r="B1077" t="s">
        <v>1</v>
      </c>
      <c r="C1077" t="s">
        <v>1719</v>
      </c>
      <c r="D1077" t="s">
        <v>1709</v>
      </c>
      <c r="E1077" t="s">
        <v>1704</v>
      </c>
      <c r="F1077" t="s">
        <v>1747</v>
      </c>
    </row>
    <row r="1078" spans="1:6">
      <c r="A1078" t="s">
        <v>1096</v>
      </c>
      <c r="B1078" t="s">
        <v>1</v>
      </c>
      <c r="C1078" t="s">
        <v>1719</v>
      </c>
      <c r="D1078" t="s">
        <v>1709</v>
      </c>
      <c r="E1078" t="s">
        <v>1704</v>
      </c>
      <c r="F1078" t="s">
        <v>1748</v>
      </c>
    </row>
    <row r="1079" spans="1:6">
      <c r="A1079" t="s">
        <v>1097</v>
      </c>
      <c r="B1079" t="s">
        <v>1</v>
      </c>
      <c r="C1079" t="s">
        <v>1719</v>
      </c>
      <c r="D1079" t="s">
        <v>1709</v>
      </c>
      <c r="E1079" t="s">
        <v>1704</v>
      </c>
      <c r="F1079" t="s">
        <v>1749</v>
      </c>
    </row>
    <row r="1080" spans="1:6">
      <c r="A1080" t="s">
        <v>1098</v>
      </c>
      <c r="B1080" t="s">
        <v>1</v>
      </c>
      <c r="C1080" t="s">
        <v>1719</v>
      </c>
      <c r="D1080" t="s">
        <v>1709</v>
      </c>
      <c r="E1080" t="s">
        <v>1704</v>
      </c>
      <c r="F1080" t="s">
        <v>1750</v>
      </c>
    </row>
    <row r="1081" spans="1:6">
      <c r="A1081" t="s">
        <v>1099</v>
      </c>
      <c r="B1081" t="s">
        <v>1</v>
      </c>
      <c r="C1081" t="s">
        <v>1719</v>
      </c>
      <c r="D1081" t="s">
        <v>1709</v>
      </c>
      <c r="E1081" t="s">
        <v>1704</v>
      </c>
      <c r="F1081" t="s">
        <v>1751</v>
      </c>
    </row>
    <row r="1082" spans="1:6">
      <c r="A1082" t="s">
        <v>1100</v>
      </c>
      <c r="B1082" t="s">
        <v>1</v>
      </c>
      <c r="C1082" t="s">
        <v>1719</v>
      </c>
      <c r="D1082" t="s">
        <v>1710</v>
      </c>
      <c r="E1082" t="s">
        <v>1703</v>
      </c>
      <c r="F1082" t="s">
        <v>1742</v>
      </c>
    </row>
    <row r="1083" spans="1:6">
      <c r="A1083" t="s">
        <v>1101</v>
      </c>
      <c r="B1083" t="s">
        <v>1</v>
      </c>
      <c r="C1083" t="s">
        <v>1719</v>
      </c>
      <c r="D1083" t="s">
        <v>1710</v>
      </c>
      <c r="E1083" t="s">
        <v>1703</v>
      </c>
      <c r="F1083" t="s">
        <v>1743</v>
      </c>
    </row>
    <row r="1084" spans="1:6">
      <c r="A1084" t="s">
        <v>1102</v>
      </c>
      <c r="B1084" t="s">
        <v>1</v>
      </c>
      <c r="C1084" t="s">
        <v>1719</v>
      </c>
      <c r="D1084" t="s">
        <v>1710</v>
      </c>
      <c r="E1084" t="s">
        <v>1703</v>
      </c>
      <c r="F1084" t="s">
        <v>1744</v>
      </c>
    </row>
    <row r="1085" spans="1:6">
      <c r="A1085" t="s">
        <v>1103</v>
      </c>
      <c r="B1085" t="s">
        <v>1</v>
      </c>
      <c r="C1085" t="s">
        <v>1719</v>
      </c>
      <c r="D1085" t="s">
        <v>1710</v>
      </c>
      <c r="E1085" t="s">
        <v>1703</v>
      </c>
      <c r="F1085" t="s">
        <v>1745</v>
      </c>
    </row>
    <row r="1086" spans="1:6">
      <c r="A1086" t="s">
        <v>1104</v>
      </c>
      <c r="B1086" t="s">
        <v>1</v>
      </c>
      <c r="C1086" t="s">
        <v>1719</v>
      </c>
      <c r="D1086" t="s">
        <v>1710</v>
      </c>
      <c r="E1086" t="s">
        <v>1703</v>
      </c>
      <c r="F1086" t="s">
        <v>1746</v>
      </c>
    </row>
    <row r="1087" spans="1:6">
      <c r="A1087" t="s">
        <v>1105</v>
      </c>
      <c r="B1087" t="s">
        <v>1</v>
      </c>
      <c r="C1087" t="s">
        <v>1719</v>
      </c>
      <c r="D1087" t="s">
        <v>1710</v>
      </c>
      <c r="E1087" t="s">
        <v>1703</v>
      </c>
      <c r="F1087" t="s">
        <v>1747</v>
      </c>
    </row>
    <row r="1088" spans="1:6">
      <c r="A1088" t="s">
        <v>1106</v>
      </c>
      <c r="B1088" t="s">
        <v>1</v>
      </c>
      <c r="C1088" t="s">
        <v>1719</v>
      </c>
      <c r="D1088" t="s">
        <v>1710</v>
      </c>
      <c r="E1088" t="s">
        <v>1703</v>
      </c>
      <c r="F1088" t="s">
        <v>1748</v>
      </c>
    </row>
    <row r="1089" spans="1:6">
      <c r="A1089" t="s">
        <v>1107</v>
      </c>
      <c r="B1089" t="s">
        <v>1</v>
      </c>
      <c r="C1089" t="s">
        <v>1719</v>
      </c>
      <c r="D1089" t="s">
        <v>1710</v>
      </c>
      <c r="E1089" t="s">
        <v>1703</v>
      </c>
      <c r="F1089" t="s">
        <v>1749</v>
      </c>
    </row>
    <row r="1090" spans="1:6">
      <c r="A1090" t="s">
        <v>1108</v>
      </c>
      <c r="B1090" t="s">
        <v>1</v>
      </c>
      <c r="C1090" t="s">
        <v>1719</v>
      </c>
      <c r="D1090" t="s">
        <v>1710</v>
      </c>
      <c r="E1090" t="s">
        <v>1703</v>
      </c>
      <c r="F1090" t="s">
        <v>1750</v>
      </c>
    </row>
    <row r="1091" spans="1:6">
      <c r="A1091" t="s">
        <v>1109</v>
      </c>
      <c r="B1091" t="s">
        <v>1</v>
      </c>
      <c r="C1091" t="s">
        <v>1719</v>
      </c>
      <c r="D1091" t="s">
        <v>1710</v>
      </c>
      <c r="E1091" t="s">
        <v>1703</v>
      </c>
      <c r="F1091" t="s">
        <v>1751</v>
      </c>
    </row>
    <row r="1092" spans="1:6">
      <c r="A1092" t="s">
        <v>1110</v>
      </c>
      <c r="B1092" t="s">
        <v>1</v>
      </c>
      <c r="C1092" t="s">
        <v>1719</v>
      </c>
      <c r="D1092" t="s">
        <v>1710</v>
      </c>
      <c r="E1092" t="s">
        <v>1704</v>
      </c>
      <c r="F1092" t="s">
        <v>1742</v>
      </c>
    </row>
    <row r="1093" spans="1:6">
      <c r="A1093" t="s">
        <v>1111</v>
      </c>
      <c r="B1093" t="s">
        <v>1</v>
      </c>
      <c r="C1093" t="s">
        <v>1719</v>
      </c>
      <c r="D1093" t="s">
        <v>1710</v>
      </c>
      <c r="E1093" t="s">
        <v>1704</v>
      </c>
      <c r="F1093" t="s">
        <v>1743</v>
      </c>
    </row>
    <row r="1094" spans="1:6">
      <c r="A1094" t="s">
        <v>1112</v>
      </c>
      <c r="B1094" t="s">
        <v>1</v>
      </c>
      <c r="C1094" t="s">
        <v>1719</v>
      </c>
      <c r="D1094" t="s">
        <v>1710</v>
      </c>
      <c r="E1094" t="s">
        <v>1704</v>
      </c>
      <c r="F1094" t="s">
        <v>1744</v>
      </c>
    </row>
    <row r="1095" spans="1:6">
      <c r="A1095" t="s">
        <v>1113</v>
      </c>
      <c r="B1095" t="s">
        <v>1</v>
      </c>
      <c r="C1095" t="s">
        <v>1719</v>
      </c>
      <c r="D1095" t="s">
        <v>1710</v>
      </c>
      <c r="E1095" t="s">
        <v>1704</v>
      </c>
      <c r="F1095" t="s">
        <v>1745</v>
      </c>
    </row>
    <row r="1096" spans="1:6">
      <c r="A1096" t="s">
        <v>1114</v>
      </c>
      <c r="B1096" t="s">
        <v>1</v>
      </c>
      <c r="C1096" t="s">
        <v>1719</v>
      </c>
      <c r="D1096" t="s">
        <v>1710</v>
      </c>
      <c r="E1096" t="s">
        <v>1704</v>
      </c>
      <c r="F1096" t="s">
        <v>1746</v>
      </c>
    </row>
    <row r="1097" spans="1:6">
      <c r="A1097" t="s">
        <v>1115</v>
      </c>
      <c r="B1097" t="s">
        <v>1</v>
      </c>
      <c r="C1097" t="s">
        <v>1719</v>
      </c>
      <c r="D1097" t="s">
        <v>1710</v>
      </c>
      <c r="E1097" t="s">
        <v>1704</v>
      </c>
      <c r="F1097" t="s">
        <v>1747</v>
      </c>
    </row>
    <row r="1098" spans="1:6">
      <c r="A1098" t="s">
        <v>1116</v>
      </c>
      <c r="B1098" t="s">
        <v>1</v>
      </c>
      <c r="C1098" t="s">
        <v>1719</v>
      </c>
      <c r="D1098" t="s">
        <v>1710</v>
      </c>
      <c r="E1098" t="s">
        <v>1704</v>
      </c>
      <c r="F1098" t="s">
        <v>1748</v>
      </c>
    </row>
    <row r="1099" spans="1:6">
      <c r="A1099" t="s">
        <v>1117</v>
      </c>
      <c r="B1099" t="s">
        <v>1</v>
      </c>
      <c r="C1099" t="s">
        <v>1719</v>
      </c>
      <c r="D1099" t="s">
        <v>1710</v>
      </c>
      <c r="E1099" t="s">
        <v>1704</v>
      </c>
      <c r="F1099" t="s">
        <v>1749</v>
      </c>
    </row>
    <row r="1100" spans="1:6">
      <c r="A1100" t="s">
        <v>1118</v>
      </c>
      <c r="B1100" t="s">
        <v>1</v>
      </c>
      <c r="C1100" t="s">
        <v>1719</v>
      </c>
      <c r="D1100" t="s">
        <v>1710</v>
      </c>
      <c r="E1100" t="s">
        <v>1704</v>
      </c>
      <c r="F1100" t="s">
        <v>1750</v>
      </c>
    </row>
    <row r="1101" spans="1:6">
      <c r="A1101" t="s">
        <v>1119</v>
      </c>
      <c r="B1101" t="s">
        <v>1</v>
      </c>
      <c r="C1101" t="s">
        <v>1719</v>
      </c>
      <c r="D1101" t="s">
        <v>1710</v>
      </c>
      <c r="E1101" t="s">
        <v>1704</v>
      </c>
      <c r="F1101" t="s">
        <v>1751</v>
      </c>
    </row>
    <row r="1102" spans="1:6">
      <c r="A1102" t="s">
        <v>1120</v>
      </c>
      <c r="B1102" t="s">
        <v>1</v>
      </c>
      <c r="C1102" t="s">
        <v>1719</v>
      </c>
      <c r="D1102" t="s">
        <v>1711</v>
      </c>
      <c r="E1102" t="s">
        <v>1703</v>
      </c>
      <c r="F1102" t="s">
        <v>1742</v>
      </c>
    </row>
    <row r="1103" spans="1:6">
      <c r="A1103" t="s">
        <v>1121</v>
      </c>
      <c r="B1103" t="s">
        <v>1</v>
      </c>
      <c r="C1103" t="s">
        <v>1719</v>
      </c>
      <c r="D1103" t="s">
        <v>1711</v>
      </c>
      <c r="E1103" t="s">
        <v>1703</v>
      </c>
      <c r="F1103" t="s">
        <v>1743</v>
      </c>
    </row>
    <row r="1104" spans="1:6">
      <c r="A1104" t="s">
        <v>1122</v>
      </c>
      <c r="B1104" t="s">
        <v>1</v>
      </c>
      <c r="C1104" t="s">
        <v>1719</v>
      </c>
      <c r="D1104" t="s">
        <v>1711</v>
      </c>
      <c r="E1104" t="s">
        <v>1703</v>
      </c>
      <c r="F1104" t="s">
        <v>1744</v>
      </c>
    </row>
    <row r="1105" spans="1:6">
      <c r="A1105" t="s">
        <v>1123</v>
      </c>
      <c r="B1105" t="s">
        <v>1</v>
      </c>
      <c r="C1105" t="s">
        <v>1719</v>
      </c>
      <c r="D1105" t="s">
        <v>1711</v>
      </c>
      <c r="E1105" t="s">
        <v>1703</v>
      </c>
      <c r="F1105" t="s">
        <v>1745</v>
      </c>
    </row>
    <row r="1106" spans="1:6">
      <c r="A1106" t="s">
        <v>1124</v>
      </c>
      <c r="B1106" t="s">
        <v>1</v>
      </c>
      <c r="C1106" t="s">
        <v>1719</v>
      </c>
      <c r="D1106" t="s">
        <v>1711</v>
      </c>
      <c r="E1106" t="s">
        <v>1703</v>
      </c>
      <c r="F1106" t="s">
        <v>1746</v>
      </c>
    </row>
    <row r="1107" spans="1:6">
      <c r="A1107" t="s">
        <v>1125</v>
      </c>
      <c r="B1107" t="s">
        <v>1</v>
      </c>
      <c r="C1107" t="s">
        <v>1719</v>
      </c>
      <c r="D1107" t="s">
        <v>1711</v>
      </c>
      <c r="E1107" t="s">
        <v>1703</v>
      </c>
      <c r="F1107" t="s">
        <v>1747</v>
      </c>
    </row>
    <row r="1108" spans="1:6">
      <c r="A1108" t="s">
        <v>1126</v>
      </c>
      <c r="B1108" t="s">
        <v>1</v>
      </c>
      <c r="C1108" t="s">
        <v>1719</v>
      </c>
      <c r="D1108" t="s">
        <v>1711</v>
      </c>
      <c r="E1108" t="s">
        <v>1703</v>
      </c>
      <c r="F1108" t="s">
        <v>1748</v>
      </c>
    </row>
    <row r="1109" spans="1:6">
      <c r="A1109" t="s">
        <v>1127</v>
      </c>
      <c r="B1109" t="s">
        <v>1</v>
      </c>
      <c r="C1109" t="s">
        <v>1719</v>
      </c>
      <c r="D1109" t="s">
        <v>1711</v>
      </c>
      <c r="E1109" t="s">
        <v>1703</v>
      </c>
      <c r="F1109" t="s">
        <v>1749</v>
      </c>
    </row>
    <row r="1110" spans="1:6">
      <c r="A1110" t="s">
        <v>1128</v>
      </c>
      <c r="B1110" t="s">
        <v>1</v>
      </c>
      <c r="C1110" t="s">
        <v>1719</v>
      </c>
      <c r="D1110" t="s">
        <v>1711</v>
      </c>
      <c r="E1110" t="s">
        <v>1703</v>
      </c>
      <c r="F1110" t="s">
        <v>1750</v>
      </c>
    </row>
    <row r="1111" spans="1:6">
      <c r="A1111" t="s">
        <v>1129</v>
      </c>
      <c r="B1111" t="s">
        <v>1</v>
      </c>
      <c r="C1111" t="s">
        <v>1719</v>
      </c>
      <c r="D1111" t="s">
        <v>1711</v>
      </c>
      <c r="E1111" t="s">
        <v>1703</v>
      </c>
      <c r="F1111" t="s">
        <v>1751</v>
      </c>
    </row>
    <row r="1112" spans="1:6">
      <c r="A1112" t="s">
        <v>1130</v>
      </c>
      <c r="B1112" t="s">
        <v>1</v>
      </c>
      <c r="C1112" t="s">
        <v>1719</v>
      </c>
      <c r="D1112" t="s">
        <v>1711</v>
      </c>
      <c r="E1112" t="s">
        <v>1704</v>
      </c>
      <c r="F1112" t="s">
        <v>1742</v>
      </c>
    </row>
    <row r="1113" spans="1:6">
      <c r="A1113" t="s">
        <v>1131</v>
      </c>
      <c r="B1113" t="s">
        <v>1</v>
      </c>
      <c r="C1113" t="s">
        <v>1719</v>
      </c>
      <c r="D1113" t="s">
        <v>1711</v>
      </c>
      <c r="E1113" t="s">
        <v>1704</v>
      </c>
      <c r="F1113" t="s">
        <v>1743</v>
      </c>
    </row>
    <row r="1114" spans="1:6">
      <c r="A1114" t="s">
        <v>1132</v>
      </c>
      <c r="B1114" t="s">
        <v>1</v>
      </c>
      <c r="C1114" t="s">
        <v>1719</v>
      </c>
      <c r="D1114" t="s">
        <v>1711</v>
      </c>
      <c r="E1114" t="s">
        <v>1704</v>
      </c>
      <c r="F1114" t="s">
        <v>1744</v>
      </c>
    </row>
    <row r="1115" spans="1:6">
      <c r="A1115" t="s">
        <v>1133</v>
      </c>
      <c r="B1115" t="s">
        <v>1</v>
      </c>
      <c r="C1115" t="s">
        <v>1719</v>
      </c>
      <c r="D1115" t="s">
        <v>1711</v>
      </c>
      <c r="E1115" t="s">
        <v>1704</v>
      </c>
      <c r="F1115" t="s">
        <v>1745</v>
      </c>
    </row>
    <row r="1116" spans="1:6">
      <c r="A1116" t="s">
        <v>1134</v>
      </c>
      <c r="B1116" t="s">
        <v>1</v>
      </c>
      <c r="C1116" t="s">
        <v>1719</v>
      </c>
      <c r="D1116" t="s">
        <v>1711</v>
      </c>
      <c r="E1116" t="s">
        <v>1704</v>
      </c>
      <c r="F1116" t="s">
        <v>1746</v>
      </c>
    </row>
    <row r="1117" spans="1:6">
      <c r="A1117" t="s">
        <v>1135</v>
      </c>
      <c r="B1117" t="s">
        <v>1</v>
      </c>
      <c r="C1117" t="s">
        <v>1719</v>
      </c>
      <c r="D1117" t="s">
        <v>1711</v>
      </c>
      <c r="E1117" t="s">
        <v>1704</v>
      </c>
      <c r="F1117" t="s">
        <v>1747</v>
      </c>
    </row>
    <row r="1118" spans="1:6">
      <c r="A1118" t="s">
        <v>1136</v>
      </c>
      <c r="B1118" t="s">
        <v>1</v>
      </c>
      <c r="C1118" t="s">
        <v>1719</v>
      </c>
      <c r="D1118" t="s">
        <v>1711</v>
      </c>
      <c r="E1118" t="s">
        <v>1704</v>
      </c>
      <c r="F1118" t="s">
        <v>1748</v>
      </c>
    </row>
    <row r="1119" spans="1:6">
      <c r="A1119" t="s">
        <v>1137</v>
      </c>
      <c r="B1119" t="s">
        <v>1</v>
      </c>
      <c r="C1119" t="s">
        <v>1719</v>
      </c>
      <c r="D1119" t="s">
        <v>1711</v>
      </c>
      <c r="E1119" t="s">
        <v>1704</v>
      </c>
      <c r="F1119" t="s">
        <v>1749</v>
      </c>
    </row>
    <row r="1120" spans="1:6">
      <c r="A1120" t="s">
        <v>1138</v>
      </c>
      <c r="B1120" t="s">
        <v>1</v>
      </c>
      <c r="C1120" t="s">
        <v>1719</v>
      </c>
      <c r="D1120" t="s">
        <v>1711</v>
      </c>
      <c r="E1120" t="s">
        <v>1704</v>
      </c>
      <c r="F1120" t="s">
        <v>1750</v>
      </c>
    </row>
    <row r="1121" spans="1:6">
      <c r="A1121" t="s">
        <v>1139</v>
      </c>
      <c r="B1121" t="s">
        <v>1</v>
      </c>
      <c r="C1121" t="s">
        <v>1719</v>
      </c>
      <c r="D1121" t="s">
        <v>1711</v>
      </c>
      <c r="E1121" t="s">
        <v>1704</v>
      </c>
      <c r="F1121" t="s">
        <v>1751</v>
      </c>
    </row>
    <row r="1122" spans="1:6">
      <c r="A1122" t="s">
        <v>1140</v>
      </c>
      <c r="B1122" t="s">
        <v>1</v>
      </c>
      <c r="C1122" t="s">
        <v>1719</v>
      </c>
      <c r="D1122" t="s">
        <v>1712</v>
      </c>
      <c r="E1122" t="s">
        <v>1703</v>
      </c>
      <c r="F1122" t="s">
        <v>1742</v>
      </c>
    </row>
    <row r="1123" spans="1:6">
      <c r="A1123" t="s">
        <v>1141</v>
      </c>
      <c r="B1123" t="s">
        <v>1</v>
      </c>
      <c r="C1123" t="s">
        <v>1719</v>
      </c>
      <c r="D1123" t="s">
        <v>1712</v>
      </c>
      <c r="E1123" t="s">
        <v>1703</v>
      </c>
      <c r="F1123" t="s">
        <v>1743</v>
      </c>
    </row>
    <row r="1124" spans="1:6">
      <c r="A1124" t="s">
        <v>1142</v>
      </c>
      <c r="B1124" t="s">
        <v>1</v>
      </c>
      <c r="C1124" t="s">
        <v>1719</v>
      </c>
      <c r="D1124" t="s">
        <v>1712</v>
      </c>
      <c r="E1124" t="s">
        <v>1703</v>
      </c>
      <c r="F1124" t="s">
        <v>1744</v>
      </c>
    </row>
    <row r="1125" spans="1:6">
      <c r="A1125" t="s">
        <v>1143</v>
      </c>
      <c r="B1125" t="s">
        <v>1</v>
      </c>
      <c r="C1125" t="s">
        <v>1719</v>
      </c>
      <c r="D1125" t="s">
        <v>1712</v>
      </c>
      <c r="E1125" t="s">
        <v>1703</v>
      </c>
      <c r="F1125" t="s">
        <v>1745</v>
      </c>
    </row>
    <row r="1126" spans="1:6">
      <c r="A1126" t="s">
        <v>1144</v>
      </c>
      <c r="B1126" t="s">
        <v>1</v>
      </c>
      <c r="C1126" t="s">
        <v>1719</v>
      </c>
      <c r="D1126" t="s">
        <v>1712</v>
      </c>
      <c r="E1126" t="s">
        <v>1703</v>
      </c>
      <c r="F1126" t="s">
        <v>1746</v>
      </c>
    </row>
    <row r="1127" spans="1:6">
      <c r="A1127" t="s">
        <v>1145</v>
      </c>
      <c r="B1127" t="s">
        <v>1</v>
      </c>
      <c r="C1127" t="s">
        <v>1719</v>
      </c>
      <c r="D1127" t="s">
        <v>1712</v>
      </c>
      <c r="E1127" t="s">
        <v>1703</v>
      </c>
      <c r="F1127" t="s">
        <v>1747</v>
      </c>
    </row>
    <row r="1128" spans="1:6">
      <c r="A1128" t="s">
        <v>1146</v>
      </c>
      <c r="B1128" t="s">
        <v>1</v>
      </c>
      <c r="C1128" t="s">
        <v>1719</v>
      </c>
      <c r="D1128" t="s">
        <v>1712</v>
      </c>
      <c r="E1128" t="s">
        <v>1703</v>
      </c>
      <c r="F1128" t="s">
        <v>1748</v>
      </c>
    </row>
    <row r="1129" spans="1:6">
      <c r="A1129" t="s">
        <v>1147</v>
      </c>
      <c r="B1129" t="s">
        <v>1</v>
      </c>
      <c r="C1129" t="s">
        <v>1719</v>
      </c>
      <c r="D1129" t="s">
        <v>1712</v>
      </c>
      <c r="E1129" t="s">
        <v>1703</v>
      </c>
      <c r="F1129" t="s">
        <v>1749</v>
      </c>
    </row>
    <row r="1130" spans="1:6">
      <c r="A1130" t="s">
        <v>1148</v>
      </c>
      <c r="B1130" t="s">
        <v>1</v>
      </c>
      <c r="C1130" t="s">
        <v>1719</v>
      </c>
      <c r="D1130" t="s">
        <v>1712</v>
      </c>
      <c r="E1130" t="s">
        <v>1703</v>
      </c>
      <c r="F1130" t="s">
        <v>1750</v>
      </c>
    </row>
    <row r="1131" spans="1:6">
      <c r="A1131" t="s">
        <v>1149</v>
      </c>
      <c r="B1131" t="s">
        <v>1</v>
      </c>
      <c r="C1131" t="s">
        <v>1719</v>
      </c>
      <c r="D1131" t="s">
        <v>1712</v>
      </c>
      <c r="E1131" t="s">
        <v>1703</v>
      </c>
      <c r="F1131" t="s">
        <v>1751</v>
      </c>
    </row>
    <row r="1132" spans="1:6">
      <c r="A1132" t="s">
        <v>1150</v>
      </c>
      <c r="B1132" t="s">
        <v>1</v>
      </c>
      <c r="C1132" t="s">
        <v>1719</v>
      </c>
      <c r="D1132" t="s">
        <v>1712</v>
      </c>
      <c r="E1132" t="s">
        <v>1704</v>
      </c>
      <c r="F1132" t="s">
        <v>1742</v>
      </c>
    </row>
    <row r="1133" spans="1:6">
      <c r="A1133" t="s">
        <v>1151</v>
      </c>
      <c r="B1133" t="s">
        <v>1</v>
      </c>
      <c r="C1133" t="s">
        <v>1719</v>
      </c>
      <c r="D1133" t="s">
        <v>1712</v>
      </c>
      <c r="E1133" t="s">
        <v>1704</v>
      </c>
      <c r="F1133" t="s">
        <v>1743</v>
      </c>
    </row>
    <row r="1134" spans="1:6">
      <c r="A1134" t="s">
        <v>1152</v>
      </c>
      <c r="B1134" t="s">
        <v>1</v>
      </c>
      <c r="C1134" t="s">
        <v>1719</v>
      </c>
      <c r="D1134" t="s">
        <v>1712</v>
      </c>
      <c r="E1134" t="s">
        <v>1704</v>
      </c>
      <c r="F1134" t="s">
        <v>1744</v>
      </c>
    </row>
    <row r="1135" spans="1:6">
      <c r="A1135" t="s">
        <v>1153</v>
      </c>
      <c r="B1135" t="s">
        <v>1</v>
      </c>
      <c r="C1135" t="s">
        <v>1719</v>
      </c>
      <c r="D1135" t="s">
        <v>1712</v>
      </c>
      <c r="E1135" t="s">
        <v>1704</v>
      </c>
      <c r="F1135" t="s">
        <v>1745</v>
      </c>
    </row>
    <row r="1136" spans="1:6">
      <c r="A1136" t="s">
        <v>1154</v>
      </c>
      <c r="B1136" t="s">
        <v>1</v>
      </c>
      <c r="C1136" t="s">
        <v>1719</v>
      </c>
      <c r="D1136" t="s">
        <v>1712</v>
      </c>
      <c r="E1136" t="s">
        <v>1704</v>
      </c>
      <c r="F1136" t="s">
        <v>1746</v>
      </c>
    </row>
    <row r="1137" spans="1:6">
      <c r="A1137" t="s">
        <v>1155</v>
      </c>
      <c r="B1137" t="s">
        <v>1</v>
      </c>
      <c r="C1137" t="s">
        <v>1719</v>
      </c>
      <c r="D1137" t="s">
        <v>1712</v>
      </c>
      <c r="E1137" t="s">
        <v>1704</v>
      </c>
      <c r="F1137" t="s">
        <v>1747</v>
      </c>
    </row>
    <row r="1138" spans="1:6">
      <c r="A1138" t="s">
        <v>1156</v>
      </c>
      <c r="B1138" t="s">
        <v>1</v>
      </c>
      <c r="C1138" t="s">
        <v>1719</v>
      </c>
      <c r="D1138" t="s">
        <v>1712</v>
      </c>
      <c r="E1138" t="s">
        <v>1704</v>
      </c>
      <c r="F1138" t="s">
        <v>1748</v>
      </c>
    </row>
    <row r="1139" spans="1:6">
      <c r="A1139" t="s">
        <v>1157</v>
      </c>
      <c r="B1139" t="s">
        <v>1</v>
      </c>
      <c r="C1139" t="s">
        <v>1719</v>
      </c>
      <c r="D1139" t="s">
        <v>1712</v>
      </c>
      <c r="E1139" t="s">
        <v>1704</v>
      </c>
      <c r="F1139" t="s">
        <v>1749</v>
      </c>
    </row>
    <row r="1140" spans="1:6">
      <c r="A1140" t="s">
        <v>1158</v>
      </c>
      <c r="B1140" t="s">
        <v>1</v>
      </c>
      <c r="C1140" t="s">
        <v>1719</v>
      </c>
      <c r="D1140" t="s">
        <v>1712</v>
      </c>
      <c r="E1140" t="s">
        <v>1704</v>
      </c>
      <c r="F1140" t="s">
        <v>1750</v>
      </c>
    </row>
    <row r="1141" spans="1:6">
      <c r="A1141" t="s">
        <v>1159</v>
      </c>
      <c r="B1141" t="s">
        <v>1</v>
      </c>
      <c r="C1141" t="s">
        <v>1719</v>
      </c>
      <c r="D1141" t="s">
        <v>1712</v>
      </c>
      <c r="E1141" t="s">
        <v>1704</v>
      </c>
      <c r="F1141" t="s">
        <v>1751</v>
      </c>
    </row>
    <row r="1142" spans="1:6">
      <c r="A1142" t="s">
        <v>1160</v>
      </c>
      <c r="B1142" t="s">
        <v>1</v>
      </c>
      <c r="C1142" t="s">
        <v>1719</v>
      </c>
      <c r="D1142" t="s">
        <v>1713</v>
      </c>
      <c r="E1142" t="s">
        <v>1703</v>
      </c>
      <c r="F1142" t="s">
        <v>1742</v>
      </c>
    </row>
    <row r="1143" spans="1:6">
      <c r="A1143" t="s">
        <v>1161</v>
      </c>
      <c r="B1143" t="s">
        <v>1</v>
      </c>
      <c r="C1143" t="s">
        <v>1719</v>
      </c>
      <c r="D1143" t="s">
        <v>1713</v>
      </c>
      <c r="E1143" t="s">
        <v>1703</v>
      </c>
      <c r="F1143" t="s">
        <v>1743</v>
      </c>
    </row>
    <row r="1144" spans="1:6">
      <c r="A1144" t="s">
        <v>1162</v>
      </c>
      <c r="B1144" t="s">
        <v>1</v>
      </c>
      <c r="C1144" t="s">
        <v>1719</v>
      </c>
      <c r="D1144" t="s">
        <v>1713</v>
      </c>
      <c r="E1144" t="s">
        <v>1703</v>
      </c>
      <c r="F1144" t="s">
        <v>1744</v>
      </c>
    </row>
    <row r="1145" spans="1:6">
      <c r="A1145" t="s">
        <v>1163</v>
      </c>
      <c r="B1145" t="s">
        <v>1</v>
      </c>
      <c r="C1145" t="s">
        <v>1719</v>
      </c>
      <c r="D1145" t="s">
        <v>1713</v>
      </c>
      <c r="E1145" t="s">
        <v>1703</v>
      </c>
      <c r="F1145" t="s">
        <v>1745</v>
      </c>
    </row>
    <row r="1146" spans="1:6">
      <c r="A1146" t="s">
        <v>1164</v>
      </c>
      <c r="B1146" t="s">
        <v>1</v>
      </c>
      <c r="C1146" t="s">
        <v>1719</v>
      </c>
      <c r="D1146" t="s">
        <v>1713</v>
      </c>
      <c r="E1146" t="s">
        <v>1703</v>
      </c>
      <c r="F1146" t="s">
        <v>1746</v>
      </c>
    </row>
    <row r="1147" spans="1:6">
      <c r="A1147" t="s">
        <v>1165</v>
      </c>
      <c r="B1147" t="s">
        <v>1</v>
      </c>
      <c r="C1147" t="s">
        <v>1719</v>
      </c>
      <c r="D1147" t="s">
        <v>1713</v>
      </c>
      <c r="E1147" t="s">
        <v>1703</v>
      </c>
      <c r="F1147" t="s">
        <v>1747</v>
      </c>
    </row>
    <row r="1148" spans="1:6">
      <c r="A1148" t="s">
        <v>1166</v>
      </c>
      <c r="B1148" t="s">
        <v>1</v>
      </c>
      <c r="C1148" t="s">
        <v>1719</v>
      </c>
      <c r="D1148" t="s">
        <v>1713</v>
      </c>
      <c r="E1148" t="s">
        <v>1703</v>
      </c>
      <c r="F1148" t="s">
        <v>1748</v>
      </c>
    </row>
    <row r="1149" spans="1:6">
      <c r="A1149" t="s">
        <v>1167</v>
      </c>
      <c r="B1149" t="s">
        <v>1</v>
      </c>
      <c r="C1149" t="s">
        <v>1719</v>
      </c>
      <c r="D1149" t="s">
        <v>1713</v>
      </c>
      <c r="E1149" t="s">
        <v>1703</v>
      </c>
      <c r="F1149" t="s">
        <v>1749</v>
      </c>
    </row>
    <row r="1150" spans="1:6">
      <c r="A1150" t="s">
        <v>1168</v>
      </c>
      <c r="B1150" t="s">
        <v>1</v>
      </c>
      <c r="C1150" t="s">
        <v>1719</v>
      </c>
      <c r="D1150" t="s">
        <v>1713</v>
      </c>
      <c r="E1150" t="s">
        <v>1703</v>
      </c>
      <c r="F1150" t="s">
        <v>1750</v>
      </c>
    </row>
    <row r="1151" spans="1:6">
      <c r="A1151" t="s">
        <v>1169</v>
      </c>
      <c r="B1151" t="s">
        <v>1</v>
      </c>
      <c r="C1151" t="s">
        <v>1719</v>
      </c>
      <c r="D1151" t="s">
        <v>1713</v>
      </c>
      <c r="E1151" t="s">
        <v>1703</v>
      </c>
      <c r="F1151" t="s">
        <v>1751</v>
      </c>
    </row>
    <row r="1152" spans="1:6">
      <c r="A1152" t="s">
        <v>1170</v>
      </c>
      <c r="B1152" t="s">
        <v>1</v>
      </c>
      <c r="C1152" t="s">
        <v>1719</v>
      </c>
      <c r="D1152" t="s">
        <v>1713</v>
      </c>
      <c r="E1152" t="s">
        <v>1704</v>
      </c>
      <c r="F1152" t="s">
        <v>1742</v>
      </c>
    </row>
    <row r="1153" spans="1:6">
      <c r="A1153" t="s">
        <v>1171</v>
      </c>
      <c r="B1153" t="s">
        <v>1</v>
      </c>
      <c r="C1153" t="s">
        <v>1719</v>
      </c>
      <c r="D1153" t="s">
        <v>1713</v>
      </c>
      <c r="E1153" t="s">
        <v>1704</v>
      </c>
      <c r="F1153" t="s">
        <v>1743</v>
      </c>
    </row>
    <row r="1154" spans="1:6">
      <c r="A1154" t="s">
        <v>1172</v>
      </c>
      <c r="B1154" t="s">
        <v>1</v>
      </c>
      <c r="C1154" t="s">
        <v>1719</v>
      </c>
      <c r="D1154" t="s">
        <v>1713</v>
      </c>
      <c r="E1154" t="s">
        <v>1704</v>
      </c>
      <c r="F1154" t="s">
        <v>1744</v>
      </c>
    </row>
    <row r="1155" spans="1:6">
      <c r="A1155" t="s">
        <v>1173</v>
      </c>
      <c r="B1155" t="s">
        <v>1</v>
      </c>
      <c r="C1155" t="s">
        <v>1719</v>
      </c>
      <c r="D1155" t="s">
        <v>1713</v>
      </c>
      <c r="E1155" t="s">
        <v>1704</v>
      </c>
      <c r="F1155" t="s">
        <v>1745</v>
      </c>
    </row>
    <row r="1156" spans="1:6">
      <c r="A1156" t="s">
        <v>1174</v>
      </c>
      <c r="B1156" t="s">
        <v>1</v>
      </c>
      <c r="C1156" t="s">
        <v>1719</v>
      </c>
      <c r="D1156" t="s">
        <v>1713</v>
      </c>
      <c r="E1156" t="s">
        <v>1704</v>
      </c>
      <c r="F1156" t="s">
        <v>1746</v>
      </c>
    </row>
    <row r="1157" spans="1:6">
      <c r="A1157" t="s">
        <v>1175</v>
      </c>
      <c r="B1157" t="s">
        <v>1</v>
      </c>
      <c r="C1157" t="s">
        <v>1719</v>
      </c>
      <c r="D1157" t="s">
        <v>1713</v>
      </c>
      <c r="E1157" t="s">
        <v>1704</v>
      </c>
      <c r="F1157" t="s">
        <v>1747</v>
      </c>
    </row>
    <row r="1158" spans="1:6">
      <c r="A1158" t="s">
        <v>1176</v>
      </c>
      <c r="B1158" t="s">
        <v>1</v>
      </c>
      <c r="C1158" t="s">
        <v>1719</v>
      </c>
      <c r="D1158" t="s">
        <v>1713</v>
      </c>
      <c r="E1158" t="s">
        <v>1704</v>
      </c>
      <c r="F1158" t="s">
        <v>1748</v>
      </c>
    </row>
    <row r="1159" spans="1:6">
      <c r="A1159" t="s">
        <v>1177</v>
      </c>
      <c r="B1159" t="s">
        <v>1</v>
      </c>
      <c r="C1159" t="s">
        <v>1719</v>
      </c>
      <c r="D1159" t="s">
        <v>1713</v>
      </c>
      <c r="E1159" t="s">
        <v>1704</v>
      </c>
      <c r="F1159" t="s">
        <v>1749</v>
      </c>
    </row>
    <row r="1160" spans="1:6">
      <c r="A1160" t="s">
        <v>1178</v>
      </c>
      <c r="B1160" t="s">
        <v>1</v>
      </c>
      <c r="C1160" t="s">
        <v>1719</v>
      </c>
      <c r="D1160" t="s">
        <v>1713</v>
      </c>
      <c r="E1160" t="s">
        <v>1704</v>
      </c>
      <c r="F1160" t="s">
        <v>1750</v>
      </c>
    </row>
    <row r="1161" spans="1:6">
      <c r="A1161" t="s">
        <v>1179</v>
      </c>
      <c r="B1161" t="s">
        <v>1</v>
      </c>
      <c r="C1161" t="s">
        <v>1719</v>
      </c>
      <c r="D1161" t="s">
        <v>1713</v>
      </c>
      <c r="E1161" t="s">
        <v>1704</v>
      </c>
      <c r="F1161" t="s">
        <v>1751</v>
      </c>
    </row>
    <row r="1162" spans="1:6">
      <c r="A1162" t="s">
        <v>1180</v>
      </c>
      <c r="B1162" t="s">
        <v>1</v>
      </c>
      <c r="C1162" t="s">
        <v>1719</v>
      </c>
      <c r="D1162" t="s">
        <v>1714</v>
      </c>
      <c r="E1162" t="s">
        <v>1703</v>
      </c>
      <c r="F1162" t="s">
        <v>1742</v>
      </c>
    </row>
    <row r="1163" spans="1:6">
      <c r="A1163" t="s">
        <v>1181</v>
      </c>
      <c r="B1163" t="s">
        <v>1</v>
      </c>
      <c r="C1163" t="s">
        <v>1719</v>
      </c>
      <c r="D1163" t="s">
        <v>1714</v>
      </c>
      <c r="E1163" t="s">
        <v>1703</v>
      </c>
      <c r="F1163" t="s">
        <v>1743</v>
      </c>
    </row>
    <row r="1164" spans="1:6">
      <c r="A1164" t="s">
        <v>1182</v>
      </c>
      <c r="B1164" t="s">
        <v>1</v>
      </c>
      <c r="C1164" t="s">
        <v>1719</v>
      </c>
      <c r="D1164" t="s">
        <v>1714</v>
      </c>
      <c r="E1164" t="s">
        <v>1703</v>
      </c>
      <c r="F1164" t="s">
        <v>1744</v>
      </c>
    </row>
    <row r="1165" spans="1:6">
      <c r="A1165" t="s">
        <v>1183</v>
      </c>
      <c r="B1165" t="s">
        <v>1</v>
      </c>
      <c r="C1165" t="s">
        <v>1719</v>
      </c>
      <c r="D1165" t="s">
        <v>1714</v>
      </c>
      <c r="E1165" t="s">
        <v>1703</v>
      </c>
      <c r="F1165" t="s">
        <v>1745</v>
      </c>
    </row>
    <row r="1166" spans="1:6">
      <c r="A1166" t="s">
        <v>1184</v>
      </c>
      <c r="B1166" t="s">
        <v>1</v>
      </c>
      <c r="C1166" t="s">
        <v>1719</v>
      </c>
      <c r="D1166" t="s">
        <v>1714</v>
      </c>
      <c r="E1166" t="s">
        <v>1703</v>
      </c>
      <c r="F1166" t="s">
        <v>1746</v>
      </c>
    </row>
    <row r="1167" spans="1:6">
      <c r="A1167" t="s">
        <v>1185</v>
      </c>
      <c r="B1167" t="s">
        <v>1</v>
      </c>
      <c r="C1167" t="s">
        <v>1719</v>
      </c>
      <c r="D1167" t="s">
        <v>1714</v>
      </c>
      <c r="E1167" t="s">
        <v>1703</v>
      </c>
      <c r="F1167" t="s">
        <v>1747</v>
      </c>
    </row>
    <row r="1168" spans="1:6">
      <c r="A1168" t="s">
        <v>1186</v>
      </c>
      <c r="B1168" t="s">
        <v>1</v>
      </c>
      <c r="C1168" t="s">
        <v>1719</v>
      </c>
      <c r="D1168" t="s">
        <v>1714</v>
      </c>
      <c r="E1168" t="s">
        <v>1703</v>
      </c>
      <c r="F1168" t="s">
        <v>1748</v>
      </c>
    </row>
    <row r="1169" spans="1:6">
      <c r="A1169" t="s">
        <v>1187</v>
      </c>
      <c r="B1169" t="s">
        <v>1</v>
      </c>
      <c r="C1169" t="s">
        <v>1719</v>
      </c>
      <c r="D1169" t="s">
        <v>1714</v>
      </c>
      <c r="E1169" t="s">
        <v>1703</v>
      </c>
      <c r="F1169" t="s">
        <v>1749</v>
      </c>
    </row>
    <row r="1170" spans="1:6">
      <c r="A1170" t="s">
        <v>1188</v>
      </c>
      <c r="B1170" t="s">
        <v>1</v>
      </c>
      <c r="C1170" t="s">
        <v>1719</v>
      </c>
      <c r="D1170" t="s">
        <v>1714</v>
      </c>
      <c r="E1170" t="s">
        <v>1703</v>
      </c>
      <c r="F1170" t="s">
        <v>1750</v>
      </c>
    </row>
    <row r="1171" spans="1:6">
      <c r="A1171" t="s">
        <v>1189</v>
      </c>
      <c r="B1171" t="s">
        <v>1</v>
      </c>
      <c r="C1171" t="s">
        <v>1719</v>
      </c>
      <c r="D1171" t="s">
        <v>1714</v>
      </c>
      <c r="E1171" t="s">
        <v>1703</v>
      </c>
      <c r="F1171" t="s">
        <v>1751</v>
      </c>
    </row>
    <row r="1172" spans="1:6">
      <c r="A1172" t="s">
        <v>1190</v>
      </c>
      <c r="B1172" t="s">
        <v>1</v>
      </c>
      <c r="C1172" t="s">
        <v>1719</v>
      </c>
      <c r="D1172" t="s">
        <v>1714</v>
      </c>
      <c r="E1172" t="s">
        <v>1704</v>
      </c>
      <c r="F1172" t="s">
        <v>1742</v>
      </c>
    </row>
    <row r="1173" spans="1:6">
      <c r="A1173" t="s">
        <v>1191</v>
      </c>
      <c r="B1173" t="s">
        <v>1</v>
      </c>
      <c r="C1173" t="s">
        <v>1719</v>
      </c>
      <c r="D1173" t="s">
        <v>1714</v>
      </c>
      <c r="E1173" t="s">
        <v>1704</v>
      </c>
      <c r="F1173" t="s">
        <v>1743</v>
      </c>
    </row>
    <row r="1174" spans="1:6">
      <c r="A1174" t="s">
        <v>1192</v>
      </c>
      <c r="B1174" t="s">
        <v>1</v>
      </c>
      <c r="C1174" t="s">
        <v>1719</v>
      </c>
      <c r="D1174" t="s">
        <v>1714</v>
      </c>
      <c r="E1174" t="s">
        <v>1704</v>
      </c>
      <c r="F1174" t="s">
        <v>1744</v>
      </c>
    </row>
    <row r="1175" spans="1:6">
      <c r="A1175" t="s">
        <v>1193</v>
      </c>
      <c r="B1175" t="s">
        <v>1</v>
      </c>
      <c r="C1175" t="s">
        <v>1719</v>
      </c>
      <c r="D1175" t="s">
        <v>1714</v>
      </c>
      <c r="E1175" t="s">
        <v>1704</v>
      </c>
      <c r="F1175" t="s">
        <v>1745</v>
      </c>
    </row>
    <row r="1176" spans="1:6">
      <c r="A1176" t="s">
        <v>1194</v>
      </c>
      <c r="B1176" t="s">
        <v>1</v>
      </c>
      <c r="C1176" t="s">
        <v>1719</v>
      </c>
      <c r="D1176" t="s">
        <v>1714</v>
      </c>
      <c r="E1176" t="s">
        <v>1704</v>
      </c>
      <c r="F1176" t="s">
        <v>1746</v>
      </c>
    </row>
    <row r="1177" spans="1:6">
      <c r="A1177" t="s">
        <v>1195</v>
      </c>
      <c r="B1177" t="s">
        <v>1</v>
      </c>
      <c r="C1177" t="s">
        <v>1719</v>
      </c>
      <c r="D1177" t="s">
        <v>1714</v>
      </c>
      <c r="E1177" t="s">
        <v>1704</v>
      </c>
      <c r="F1177" t="s">
        <v>1747</v>
      </c>
    </row>
    <row r="1178" spans="1:6">
      <c r="A1178" t="s">
        <v>1196</v>
      </c>
      <c r="B1178" t="s">
        <v>1</v>
      </c>
      <c r="C1178" t="s">
        <v>1719</v>
      </c>
      <c r="D1178" t="s">
        <v>1714</v>
      </c>
      <c r="E1178" t="s">
        <v>1704</v>
      </c>
      <c r="F1178" t="s">
        <v>1748</v>
      </c>
    </row>
    <row r="1179" spans="1:6">
      <c r="A1179" t="s">
        <v>1197</v>
      </c>
      <c r="B1179" t="s">
        <v>1</v>
      </c>
      <c r="C1179" t="s">
        <v>1719</v>
      </c>
      <c r="D1179" t="s">
        <v>1714</v>
      </c>
      <c r="E1179" t="s">
        <v>1704</v>
      </c>
      <c r="F1179" t="s">
        <v>1749</v>
      </c>
    </row>
    <row r="1180" spans="1:6">
      <c r="A1180" t="s">
        <v>1198</v>
      </c>
      <c r="B1180" t="s">
        <v>1</v>
      </c>
      <c r="C1180" t="s">
        <v>1719</v>
      </c>
      <c r="D1180" t="s">
        <v>1714</v>
      </c>
      <c r="E1180" t="s">
        <v>1704</v>
      </c>
      <c r="F1180" t="s">
        <v>1750</v>
      </c>
    </row>
    <row r="1181" spans="1:6">
      <c r="A1181" t="s">
        <v>1199</v>
      </c>
      <c r="B1181" t="s">
        <v>1</v>
      </c>
      <c r="C1181" t="s">
        <v>1719</v>
      </c>
      <c r="D1181" t="s">
        <v>1714</v>
      </c>
      <c r="E1181" t="s">
        <v>1704</v>
      </c>
      <c r="F1181" t="s">
        <v>1751</v>
      </c>
    </row>
    <row r="1182" spans="1:6">
      <c r="A1182" t="s">
        <v>1200</v>
      </c>
      <c r="B1182" t="s">
        <v>1</v>
      </c>
      <c r="C1182" t="s">
        <v>1719</v>
      </c>
      <c r="D1182" t="s">
        <v>1715</v>
      </c>
      <c r="E1182" t="s">
        <v>1703</v>
      </c>
      <c r="F1182" t="s">
        <v>1742</v>
      </c>
    </row>
    <row r="1183" spans="1:6">
      <c r="A1183" t="s">
        <v>1201</v>
      </c>
      <c r="B1183" t="s">
        <v>1</v>
      </c>
      <c r="C1183" t="s">
        <v>1719</v>
      </c>
      <c r="D1183" t="s">
        <v>1715</v>
      </c>
      <c r="E1183" t="s">
        <v>1703</v>
      </c>
      <c r="F1183" t="s">
        <v>1743</v>
      </c>
    </row>
    <row r="1184" spans="1:6">
      <c r="A1184" t="s">
        <v>1202</v>
      </c>
      <c r="B1184" t="s">
        <v>1</v>
      </c>
      <c r="C1184" t="s">
        <v>1719</v>
      </c>
      <c r="D1184" t="s">
        <v>1715</v>
      </c>
      <c r="E1184" t="s">
        <v>1703</v>
      </c>
      <c r="F1184" t="s">
        <v>1744</v>
      </c>
    </row>
    <row r="1185" spans="1:6">
      <c r="A1185" t="s">
        <v>1203</v>
      </c>
      <c r="B1185" t="s">
        <v>1</v>
      </c>
      <c r="C1185" t="s">
        <v>1719</v>
      </c>
      <c r="D1185" t="s">
        <v>1715</v>
      </c>
      <c r="E1185" t="s">
        <v>1703</v>
      </c>
      <c r="F1185" t="s">
        <v>1745</v>
      </c>
    </row>
    <row r="1186" spans="1:6">
      <c r="A1186" t="s">
        <v>1204</v>
      </c>
      <c r="B1186" t="s">
        <v>1</v>
      </c>
      <c r="C1186" t="s">
        <v>1719</v>
      </c>
      <c r="D1186" t="s">
        <v>1715</v>
      </c>
      <c r="E1186" t="s">
        <v>1703</v>
      </c>
      <c r="F1186" t="s">
        <v>1746</v>
      </c>
    </row>
    <row r="1187" spans="1:6">
      <c r="A1187" t="s">
        <v>1205</v>
      </c>
      <c r="B1187" t="s">
        <v>1</v>
      </c>
      <c r="C1187" t="s">
        <v>1719</v>
      </c>
      <c r="D1187" t="s">
        <v>1715</v>
      </c>
      <c r="E1187" t="s">
        <v>1703</v>
      </c>
      <c r="F1187" t="s">
        <v>1747</v>
      </c>
    </row>
    <row r="1188" spans="1:6">
      <c r="A1188" t="s">
        <v>1206</v>
      </c>
      <c r="B1188" t="s">
        <v>1</v>
      </c>
      <c r="C1188" t="s">
        <v>1719</v>
      </c>
      <c r="D1188" t="s">
        <v>1715</v>
      </c>
      <c r="E1188" t="s">
        <v>1703</v>
      </c>
      <c r="F1188" t="s">
        <v>1748</v>
      </c>
    </row>
    <row r="1189" spans="1:6">
      <c r="A1189" t="s">
        <v>1207</v>
      </c>
      <c r="B1189" t="s">
        <v>1</v>
      </c>
      <c r="C1189" t="s">
        <v>1719</v>
      </c>
      <c r="D1189" t="s">
        <v>1715</v>
      </c>
      <c r="E1189" t="s">
        <v>1703</v>
      </c>
      <c r="F1189" t="s">
        <v>1749</v>
      </c>
    </row>
    <row r="1190" spans="1:6">
      <c r="A1190" t="s">
        <v>1208</v>
      </c>
      <c r="B1190" t="s">
        <v>1</v>
      </c>
      <c r="C1190" t="s">
        <v>1719</v>
      </c>
      <c r="D1190" t="s">
        <v>1715</v>
      </c>
      <c r="E1190" t="s">
        <v>1703</v>
      </c>
      <c r="F1190" t="s">
        <v>1750</v>
      </c>
    </row>
    <row r="1191" spans="1:6">
      <c r="A1191" t="s">
        <v>1209</v>
      </c>
      <c r="B1191" t="s">
        <v>1</v>
      </c>
      <c r="C1191" t="s">
        <v>1719</v>
      </c>
      <c r="D1191" t="s">
        <v>1715</v>
      </c>
      <c r="E1191" t="s">
        <v>1703</v>
      </c>
      <c r="F1191" t="s">
        <v>1751</v>
      </c>
    </row>
    <row r="1192" spans="1:6">
      <c r="A1192" t="s">
        <v>1210</v>
      </c>
      <c r="B1192" t="s">
        <v>1</v>
      </c>
      <c r="C1192" t="s">
        <v>1719</v>
      </c>
      <c r="D1192" t="s">
        <v>1715</v>
      </c>
      <c r="E1192" t="s">
        <v>1704</v>
      </c>
      <c r="F1192" t="s">
        <v>1742</v>
      </c>
    </row>
    <row r="1193" spans="1:6">
      <c r="A1193" t="s">
        <v>1211</v>
      </c>
      <c r="B1193" t="s">
        <v>1</v>
      </c>
      <c r="C1193" t="s">
        <v>1719</v>
      </c>
      <c r="D1193" t="s">
        <v>1715</v>
      </c>
      <c r="E1193" t="s">
        <v>1704</v>
      </c>
      <c r="F1193" t="s">
        <v>1743</v>
      </c>
    </row>
    <row r="1194" spans="1:6">
      <c r="A1194" t="s">
        <v>1212</v>
      </c>
      <c r="B1194" t="s">
        <v>1</v>
      </c>
      <c r="C1194" t="s">
        <v>1719</v>
      </c>
      <c r="D1194" t="s">
        <v>1715</v>
      </c>
      <c r="E1194" t="s">
        <v>1704</v>
      </c>
      <c r="F1194" t="s">
        <v>1744</v>
      </c>
    </row>
    <row r="1195" spans="1:6">
      <c r="A1195" t="s">
        <v>1213</v>
      </c>
      <c r="B1195" t="s">
        <v>1</v>
      </c>
      <c r="C1195" t="s">
        <v>1719</v>
      </c>
      <c r="D1195" t="s">
        <v>1715</v>
      </c>
      <c r="E1195" t="s">
        <v>1704</v>
      </c>
      <c r="F1195" t="s">
        <v>1745</v>
      </c>
    </row>
    <row r="1196" spans="1:6">
      <c r="A1196" t="s">
        <v>1214</v>
      </c>
      <c r="B1196" t="s">
        <v>1</v>
      </c>
      <c r="C1196" t="s">
        <v>1719</v>
      </c>
      <c r="D1196" t="s">
        <v>1715</v>
      </c>
      <c r="E1196" t="s">
        <v>1704</v>
      </c>
      <c r="F1196" t="s">
        <v>1746</v>
      </c>
    </row>
    <row r="1197" spans="1:6">
      <c r="A1197" t="s">
        <v>1215</v>
      </c>
      <c r="B1197" t="s">
        <v>1</v>
      </c>
      <c r="C1197" t="s">
        <v>1719</v>
      </c>
      <c r="D1197" t="s">
        <v>1715</v>
      </c>
      <c r="E1197" t="s">
        <v>1704</v>
      </c>
      <c r="F1197" t="s">
        <v>1747</v>
      </c>
    </row>
    <row r="1198" spans="1:6">
      <c r="A1198" t="s">
        <v>1216</v>
      </c>
      <c r="B1198" t="s">
        <v>1</v>
      </c>
      <c r="C1198" t="s">
        <v>1719</v>
      </c>
      <c r="D1198" t="s">
        <v>1715</v>
      </c>
      <c r="E1198" t="s">
        <v>1704</v>
      </c>
      <c r="F1198" t="s">
        <v>1748</v>
      </c>
    </row>
    <row r="1199" spans="1:6">
      <c r="A1199" t="s">
        <v>1217</v>
      </c>
      <c r="B1199" t="s">
        <v>1</v>
      </c>
      <c r="C1199" t="s">
        <v>1719</v>
      </c>
      <c r="D1199" t="s">
        <v>1715</v>
      </c>
      <c r="E1199" t="s">
        <v>1704</v>
      </c>
      <c r="F1199" t="s">
        <v>1749</v>
      </c>
    </row>
    <row r="1200" spans="1:6">
      <c r="A1200" t="s">
        <v>1218</v>
      </c>
      <c r="B1200" t="s">
        <v>1</v>
      </c>
      <c r="C1200" t="s">
        <v>1719</v>
      </c>
      <c r="D1200" t="s">
        <v>1715</v>
      </c>
      <c r="E1200" t="s">
        <v>1704</v>
      </c>
      <c r="F1200" t="s">
        <v>1750</v>
      </c>
    </row>
    <row r="1201" spans="1:6">
      <c r="A1201" t="s">
        <v>1219</v>
      </c>
      <c r="B1201" t="s">
        <v>1</v>
      </c>
      <c r="C1201" t="s">
        <v>1719</v>
      </c>
      <c r="D1201" t="s">
        <v>1715</v>
      </c>
      <c r="E1201" t="s">
        <v>1704</v>
      </c>
      <c r="F1201" t="s">
        <v>1751</v>
      </c>
    </row>
    <row r="1202" spans="1:6">
      <c r="A1202" t="s">
        <v>1220</v>
      </c>
      <c r="B1202" t="s">
        <v>1</v>
      </c>
      <c r="C1202" t="s">
        <v>1720</v>
      </c>
      <c r="D1202" t="s">
        <v>1702</v>
      </c>
      <c r="E1202" t="s">
        <v>1703</v>
      </c>
      <c r="F1202" t="s">
        <v>1742</v>
      </c>
    </row>
    <row r="1203" spans="1:6">
      <c r="A1203" t="s">
        <v>1221</v>
      </c>
      <c r="B1203" t="s">
        <v>1</v>
      </c>
      <c r="C1203" t="s">
        <v>1720</v>
      </c>
      <c r="D1203" t="s">
        <v>1702</v>
      </c>
      <c r="E1203" t="s">
        <v>1703</v>
      </c>
      <c r="F1203" t="s">
        <v>1743</v>
      </c>
    </row>
    <row r="1204" spans="1:6">
      <c r="A1204" t="s">
        <v>1222</v>
      </c>
      <c r="B1204" t="s">
        <v>1</v>
      </c>
      <c r="C1204" t="s">
        <v>1720</v>
      </c>
      <c r="D1204" t="s">
        <v>1702</v>
      </c>
      <c r="E1204" t="s">
        <v>1703</v>
      </c>
      <c r="F1204" t="s">
        <v>1744</v>
      </c>
    </row>
    <row r="1205" spans="1:6">
      <c r="A1205" t="s">
        <v>1223</v>
      </c>
      <c r="B1205" t="s">
        <v>1</v>
      </c>
      <c r="C1205" t="s">
        <v>1720</v>
      </c>
      <c r="D1205" t="s">
        <v>1702</v>
      </c>
      <c r="E1205" t="s">
        <v>1703</v>
      </c>
      <c r="F1205" t="s">
        <v>1745</v>
      </c>
    </row>
    <row r="1206" spans="1:6">
      <c r="A1206" t="s">
        <v>1224</v>
      </c>
      <c r="B1206" t="s">
        <v>1</v>
      </c>
      <c r="C1206" t="s">
        <v>1720</v>
      </c>
      <c r="D1206" t="s">
        <v>1702</v>
      </c>
      <c r="E1206" t="s">
        <v>1703</v>
      </c>
      <c r="F1206" t="s">
        <v>1746</v>
      </c>
    </row>
    <row r="1207" spans="1:6">
      <c r="A1207" t="s">
        <v>1225</v>
      </c>
      <c r="B1207" t="s">
        <v>1</v>
      </c>
      <c r="C1207" t="s">
        <v>1720</v>
      </c>
      <c r="D1207" t="s">
        <v>1702</v>
      </c>
      <c r="E1207" t="s">
        <v>1703</v>
      </c>
      <c r="F1207" t="s">
        <v>1747</v>
      </c>
    </row>
    <row r="1208" spans="1:6">
      <c r="A1208" t="s">
        <v>1226</v>
      </c>
      <c r="B1208" t="s">
        <v>1</v>
      </c>
      <c r="C1208" t="s">
        <v>1720</v>
      </c>
      <c r="D1208" t="s">
        <v>1702</v>
      </c>
      <c r="E1208" t="s">
        <v>1703</v>
      </c>
      <c r="F1208" t="s">
        <v>1748</v>
      </c>
    </row>
    <row r="1209" spans="1:6">
      <c r="A1209" t="s">
        <v>1227</v>
      </c>
      <c r="B1209" t="s">
        <v>1</v>
      </c>
      <c r="C1209" t="s">
        <v>1720</v>
      </c>
      <c r="D1209" t="s">
        <v>1702</v>
      </c>
      <c r="E1209" t="s">
        <v>1703</v>
      </c>
      <c r="F1209" t="s">
        <v>1749</v>
      </c>
    </row>
    <row r="1210" spans="1:6">
      <c r="A1210" t="s">
        <v>1228</v>
      </c>
      <c r="B1210" t="s">
        <v>1</v>
      </c>
      <c r="C1210" t="s">
        <v>1720</v>
      </c>
      <c r="D1210" t="s">
        <v>1702</v>
      </c>
      <c r="E1210" t="s">
        <v>1703</v>
      </c>
      <c r="F1210" t="s">
        <v>1750</v>
      </c>
    </row>
    <row r="1211" spans="1:6">
      <c r="A1211" t="s">
        <v>1229</v>
      </c>
      <c r="B1211" t="s">
        <v>1</v>
      </c>
      <c r="C1211" t="s">
        <v>1720</v>
      </c>
      <c r="D1211" t="s">
        <v>1702</v>
      </c>
      <c r="E1211" t="s">
        <v>1703</v>
      </c>
      <c r="F1211" t="s">
        <v>1751</v>
      </c>
    </row>
    <row r="1212" spans="1:6">
      <c r="A1212" t="s">
        <v>1230</v>
      </c>
      <c r="B1212" t="s">
        <v>1</v>
      </c>
      <c r="C1212" t="s">
        <v>1720</v>
      </c>
      <c r="D1212" t="s">
        <v>1702</v>
      </c>
      <c r="E1212" t="s">
        <v>1704</v>
      </c>
      <c r="F1212" t="s">
        <v>1742</v>
      </c>
    </row>
    <row r="1213" spans="1:6">
      <c r="A1213" t="s">
        <v>1231</v>
      </c>
      <c r="B1213" t="s">
        <v>1</v>
      </c>
      <c r="C1213" t="s">
        <v>1720</v>
      </c>
      <c r="D1213" t="s">
        <v>1702</v>
      </c>
      <c r="E1213" t="s">
        <v>1704</v>
      </c>
      <c r="F1213" t="s">
        <v>1743</v>
      </c>
    </row>
    <row r="1214" spans="1:6">
      <c r="A1214" t="s">
        <v>1232</v>
      </c>
      <c r="B1214" t="s">
        <v>1</v>
      </c>
      <c r="C1214" t="s">
        <v>1720</v>
      </c>
      <c r="D1214" t="s">
        <v>1702</v>
      </c>
      <c r="E1214" t="s">
        <v>1704</v>
      </c>
      <c r="F1214" t="s">
        <v>1744</v>
      </c>
    </row>
    <row r="1215" spans="1:6">
      <c r="A1215" t="s">
        <v>1233</v>
      </c>
      <c r="B1215" t="s">
        <v>1</v>
      </c>
      <c r="C1215" t="s">
        <v>1720</v>
      </c>
      <c r="D1215" t="s">
        <v>1702</v>
      </c>
      <c r="E1215" t="s">
        <v>1704</v>
      </c>
      <c r="F1215" t="s">
        <v>1745</v>
      </c>
    </row>
    <row r="1216" spans="1:6">
      <c r="A1216" t="s">
        <v>1234</v>
      </c>
      <c r="B1216" t="s">
        <v>1</v>
      </c>
      <c r="C1216" t="s">
        <v>1720</v>
      </c>
      <c r="D1216" t="s">
        <v>1702</v>
      </c>
      <c r="E1216" t="s">
        <v>1704</v>
      </c>
      <c r="F1216" t="s">
        <v>1746</v>
      </c>
    </row>
    <row r="1217" spans="1:6">
      <c r="A1217" t="s">
        <v>1235</v>
      </c>
      <c r="B1217" t="s">
        <v>1</v>
      </c>
      <c r="C1217" t="s">
        <v>1720</v>
      </c>
      <c r="D1217" t="s">
        <v>1702</v>
      </c>
      <c r="E1217" t="s">
        <v>1704</v>
      </c>
      <c r="F1217" t="s">
        <v>1747</v>
      </c>
    </row>
    <row r="1218" spans="1:6">
      <c r="A1218" t="s">
        <v>1236</v>
      </c>
      <c r="B1218" t="s">
        <v>1</v>
      </c>
      <c r="C1218" t="s">
        <v>1720</v>
      </c>
      <c r="D1218" t="s">
        <v>1702</v>
      </c>
      <c r="E1218" t="s">
        <v>1704</v>
      </c>
      <c r="F1218" t="s">
        <v>1748</v>
      </c>
    </row>
    <row r="1219" spans="1:6">
      <c r="A1219" t="s">
        <v>1237</v>
      </c>
      <c r="B1219" t="s">
        <v>1</v>
      </c>
      <c r="C1219" t="s">
        <v>1720</v>
      </c>
      <c r="D1219" t="s">
        <v>1702</v>
      </c>
      <c r="E1219" t="s">
        <v>1704</v>
      </c>
      <c r="F1219" t="s">
        <v>1749</v>
      </c>
    </row>
    <row r="1220" spans="1:6">
      <c r="A1220" t="s">
        <v>1238</v>
      </c>
      <c r="B1220" t="s">
        <v>1</v>
      </c>
      <c r="C1220" t="s">
        <v>1720</v>
      </c>
      <c r="D1220" t="s">
        <v>1702</v>
      </c>
      <c r="E1220" t="s">
        <v>1704</v>
      </c>
      <c r="F1220" t="s">
        <v>1750</v>
      </c>
    </row>
    <row r="1221" spans="1:6">
      <c r="A1221" t="s">
        <v>1239</v>
      </c>
      <c r="B1221" t="s">
        <v>1</v>
      </c>
      <c r="C1221" t="s">
        <v>1720</v>
      </c>
      <c r="D1221" t="s">
        <v>1702</v>
      </c>
      <c r="E1221" t="s">
        <v>1704</v>
      </c>
      <c r="F1221" t="s">
        <v>1751</v>
      </c>
    </row>
    <row r="1222" spans="1:6">
      <c r="A1222" t="s">
        <v>1240</v>
      </c>
      <c r="B1222" t="s">
        <v>1</v>
      </c>
      <c r="C1222" t="s">
        <v>1720</v>
      </c>
      <c r="D1222" t="s">
        <v>1705</v>
      </c>
      <c r="E1222" t="s">
        <v>1703</v>
      </c>
      <c r="F1222" t="s">
        <v>1742</v>
      </c>
    </row>
    <row r="1223" spans="1:6">
      <c r="A1223" t="s">
        <v>1241</v>
      </c>
      <c r="B1223" t="s">
        <v>1</v>
      </c>
      <c r="C1223" t="s">
        <v>1720</v>
      </c>
      <c r="D1223" t="s">
        <v>1705</v>
      </c>
      <c r="E1223" t="s">
        <v>1703</v>
      </c>
      <c r="F1223" t="s">
        <v>1743</v>
      </c>
    </row>
    <row r="1224" spans="1:6">
      <c r="A1224" t="s">
        <v>1242</v>
      </c>
      <c r="B1224" t="s">
        <v>1</v>
      </c>
      <c r="C1224" t="s">
        <v>1720</v>
      </c>
      <c r="D1224" t="s">
        <v>1705</v>
      </c>
      <c r="E1224" t="s">
        <v>1703</v>
      </c>
      <c r="F1224" t="s">
        <v>1744</v>
      </c>
    </row>
    <row r="1225" spans="1:6">
      <c r="A1225" t="s">
        <v>1243</v>
      </c>
      <c r="B1225" t="s">
        <v>1</v>
      </c>
      <c r="C1225" t="s">
        <v>1720</v>
      </c>
      <c r="D1225" t="s">
        <v>1705</v>
      </c>
      <c r="E1225" t="s">
        <v>1703</v>
      </c>
      <c r="F1225" t="s">
        <v>1745</v>
      </c>
    </row>
    <row r="1226" spans="1:6">
      <c r="A1226" t="s">
        <v>1244</v>
      </c>
      <c r="B1226" t="s">
        <v>1</v>
      </c>
      <c r="C1226" t="s">
        <v>1720</v>
      </c>
      <c r="D1226" t="s">
        <v>1705</v>
      </c>
      <c r="E1226" t="s">
        <v>1703</v>
      </c>
      <c r="F1226" t="s">
        <v>1746</v>
      </c>
    </row>
    <row r="1227" spans="1:6">
      <c r="A1227" t="s">
        <v>1245</v>
      </c>
      <c r="B1227" t="s">
        <v>1</v>
      </c>
      <c r="C1227" t="s">
        <v>1720</v>
      </c>
      <c r="D1227" t="s">
        <v>1705</v>
      </c>
      <c r="E1227" t="s">
        <v>1703</v>
      </c>
      <c r="F1227" t="s">
        <v>1747</v>
      </c>
    </row>
    <row r="1228" spans="1:6">
      <c r="A1228" t="s">
        <v>1246</v>
      </c>
      <c r="B1228" t="s">
        <v>1</v>
      </c>
      <c r="C1228" t="s">
        <v>1720</v>
      </c>
      <c r="D1228" t="s">
        <v>1705</v>
      </c>
      <c r="E1228" t="s">
        <v>1703</v>
      </c>
      <c r="F1228" t="s">
        <v>1748</v>
      </c>
    </row>
    <row r="1229" spans="1:6">
      <c r="A1229" t="s">
        <v>1247</v>
      </c>
      <c r="B1229" t="s">
        <v>1</v>
      </c>
      <c r="C1229" t="s">
        <v>1720</v>
      </c>
      <c r="D1229" t="s">
        <v>1705</v>
      </c>
      <c r="E1229" t="s">
        <v>1703</v>
      </c>
      <c r="F1229" t="s">
        <v>1749</v>
      </c>
    </row>
    <row r="1230" spans="1:6">
      <c r="A1230" t="s">
        <v>1248</v>
      </c>
      <c r="B1230" t="s">
        <v>1</v>
      </c>
      <c r="C1230" t="s">
        <v>1720</v>
      </c>
      <c r="D1230" t="s">
        <v>1705</v>
      </c>
      <c r="E1230" t="s">
        <v>1703</v>
      </c>
      <c r="F1230" t="s">
        <v>1750</v>
      </c>
    </row>
    <row r="1231" spans="1:6">
      <c r="A1231" t="s">
        <v>1249</v>
      </c>
      <c r="B1231" t="s">
        <v>1</v>
      </c>
      <c r="C1231" t="s">
        <v>1720</v>
      </c>
      <c r="D1231" t="s">
        <v>1705</v>
      </c>
      <c r="E1231" t="s">
        <v>1703</v>
      </c>
      <c r="F1231" t="s">
        <v>1751</v>
      </c>
    </row>
    <row r="1232" spans="1:6">
      <c r="A1232" t="s">
        <v>1250</v>
      </c>
      <c r="B1232" t="s">
        <v>1</v>
      </c>
      <c r="C1232" t="s">
        <v>1720</v>
      </c>
      <c r="D1232" t="s">
        <v>1705</v>
      </c>
      <c r="E1232" t="s">
        <v>1704</v>
      </c>
      <c r="F1232" t="s">
        <v>1742</v>
      </c>
    </row>
    <row r="1233" spans="1:6">
      <c r="A1233" t="s">
        <v>1251</v>
      </c>
      <c r="B1233" t="s">
        <v>1</v>
      </c>
      <c r="C1233" t="s">
        <v>1720</v>
      </c>
      <c r="D1233" t="s">
        <v>1705</v>
      </c>
      <c r="E1233" t="s">
        <v>1704</v>
      </c>
      <c r="F1233" t="s">
        <v>1743</v>
      </c>
    </row>
    <row r="1234" spans="1:6">
      <c r="A1234" t="s">
        <v>1252</v>
      </c>
      <c r="B1234" t="s">
        <v>1</v>
      </c>
      <c r="C1234" t="s">
        <v>1720</v>
      </c>
      <c r="D1234" t="s">
        <v>1705</v>
      </c>
      <c r="E1234" t="s">
        <v>1704</v>
      </c>
      <c r="F1234" t="s">
        <v>1744</v>
      </c>
    </row>
    <row r="1235" spans="1:6">
      <c r="A1235" t="s">
        <v>1253</v>
      </c>
      <c r="B1235" t="s">
        <v>1</v>
      </c>
      <c r="C1235" t="s">
        <v>1720</v>
      </c>
      <c r="D1235" t="s">
        <v>1705</v>
      </c>
      <c r="E1235" t="s">
        <v>1704</v>
      </c>
      <c r="F1235" t="s">
        <v>1745</v>
      </c>
    </row>
    <row r="1236" spans="1:6">
      <c r="A1236" t="s">
        <v>1254</v>
      </c>
      <c r="B1236" t="s">
        <v>1</v>
      </c>
      <c r="C1236" t="s">
        <v>1720</v>
      </c>
      <c r="D1236" t="s">
        <v>1705</v>
      </c>
      <c r="E1236" t="s">
        <v>1704</v>
      </c>
      <c r="F1236" t="s">
        <v>1746</v>
      </c>
    </row>
    <row r="1237" spans="1:6">
      <c r="A1237" t="s">
        <v>1255</v>
      </c>
      <c r="B1237" t="s">
        <v>1</v>
      </c>
      <c r="C1237" t="s">
        <v>1720</v>
      </c>
      <c r="D1237" t="s">
        <v>1705</v>
      </c>
      <c r="E1237" t="s">
        <v>1704</v>
      </c>
      <c r="F1237" t="s">
        <v>1747</v>
      </c>
    </row>
    <row r="1238" spans="1:6">
      <c r="A1238" t="s">
        <v>1256</v>
      </c>
      <c r="B1238" t="s">
        <v>1</v>
      </c>
      <c r="C1238" t="s">
        <v>1720</v>
      </c>
      <c r="D1238" t="s">
        <v>1705</v>
      </c>
      <c r="E1238" t="s">
        <v>1704</v>
      </c>
      <c r="F1238" t="s">
        <v>1748</v>
      </c>
    </row>
    <row r="1239" spans="1:6">
      <c r="A1239" t="s">
        <v>1257</v>
      </c>
      <c r="B1239" t="s">
        <v>1</v>
      </c>
      <c r="C1239" t="s">
        <v>1720</v>
      </c>
      <c r="D1239" t="s">
        <v>1705</v>
      </c>
      <c r="E1239" t="s">
        <v>1704</v>
      </c>
      <c r="F1239" t="s">
        <v>1749</v>
      </c>
    </row>
    <row r="1240" spans="1:6">
      <c r="A1240" t="s">
        <v>1258</v>
      </c>
      <c r="B1240" t="s">
        <v>1</v>
      </c>
      <c r="C1240" t="s">
        <v>1720</v>
      </c>
      <c r="D1240" t="s">
        <v>1705</v>
      </c>
      <c r="E1240" t="s">
        <v>1704</v>
      </c>
      <c r="F1240" t="s">
        <v>1750</v>
      </c>
    </row>
    <row r="1241" spans="1:6">
      <c r="A1241" t="s">
        <v>1259</v>
      </c>
      <c r="B1241" t="s">
        <v>1</v>
      </c>
      <c r="C1241" t="s">
        <v>1720</v>
      </c>
      <c r="D1241" t="s">
        <v>1705</v>
      </c>
      <c r="E1241" t="s">
        <v>1704</v>
      </c>
      <c r="F1241" t="s">
        <v>1751</v>
      </c>
    </row>
    <row r="1242" spans="1:6">
      <c r="A1242" t="s">
        <v>1260</v>
      </c>
      <c r="B1242" t="s">
        <v>1</v>
      </c>
      <c r="C1242" t="s">
        <v>1720</v>
      </c>
      <c r="D1242" t="s">
        <v>1706</v>
      </c>
      <c r="E1242" t="s">
        <v>1703</v>
      </c>
      <c r="F1242" t="s">
        <v>1742</v>
      </c>
    </row>
    <row r="1243" spans="1:6">
      <c r="A1243" t="s">
        <v>1261</v>
      </c>
      <c r="B1243" t="s">
        <v>1</v>
      </c>
      <c r="C1243" t="s">
        <v>1720</v>
      </c>
      <c r="D1243" t="s">
        <v>1706</v>
      </c>
      <c r="E1243" t="s">
        <v>1703</v>
      </c>
      <c r="F1243" t="s">
        <v>1743</v>
      </c>
    </row>
    <row r="1244" spans="1:6">
      <c r="A1244" t="s">
        <v>1262</v>
      </c>
      <c r="B1244" t="s">
        <v>1</v>
      </c>
      <c r="C1244" t="s">
        <v>1720</v>
      </c>
      <c r="D1244" t="s">
        <v>1706</v>
      </c>
      <c r="E1244" t="s">
        <v>1703</v>
      </c>
      <c r="F1244" t="s">
        <v>1744</v>
      </c>
    </row>
    <row r="1245" spans="1:6">
      <c r="A1245" t="s">
        <v>1263</v>
      </c>
      <c r="B1245" t="s">
        <v>1</v>
      </c>
      <c r="C1245" t="s">
        <v>1720</v>
      </c>
      <c r="D1245" t="s">
        <v>1706</v>
      </c>
      <c r="E1245" t="s">
        <v>1703</v>
      </c>
      <c r="F1245" t="s">
        <v>1745</v>
      </c>
    </row>
    <row r="1246" spans="1:6">
      <c r="A1246" t="s">
        <v>1264</v>
      </c>
      <c r="B1246" t="s">
        <v>1</v>
      </c>
      <c r="C1246" t="s">
        <v>1720</v>
      </c>
      <c r="D1246" t="s">
        <v>1706</v>
      </c>
      <c r="E1246" t="s">
        <v>1703</v>
      </c>
      <c r="F1246" t="s">
        <v>1746</v>
      </c>
    </row>
    <row r="1247" spans="1:6">
      <c r="A1247" t="s">
        <v>1265</v>
      </c>
      <c r="B1247" t="s">
        <v>1</v>
      </c>
      <c r="C1247" t="s">
        <v>1720</v>
      </c>
      <c r="D1247" t="s">
        <v>1706</v>
      </c>
      <c r="E1247" t="s">
        <v>1703</v>
      </c>
      <c r="F1247" t="s">
        <v>1747</v>
      </c>
    </row>
    <row r="1248" spans="1:6">
      <c r="A1248" t="s">
        <v>1266</v>
      </c>
      <c r="B1248" t="s">
        <v>1</v>
      </c>
      <c r="C1248" t="s">
        <v>1720</v>
      </c>
      <c r="D1248" t="s">
        <v>1706</v>
      </c>
      <c r="E1248" t="s">
        <v>1703</v>
      </c>
      <c r="F1248" t="s">
        <v>1748</v>
      </c>
    </row>
    <row r="1249" spans="1:6">
      <c r="A1249" t="s">
        <v>1267</v>
      </c>
      <c r="B1249" t="s">
        <v>1</v>
      </c>
      <c r="C1249" t="s">
        <v>1720</v>
      </c>
      <c r="D1249" t="s">
        <v>1706</v>
      </c>
      <c r="E1249" t="s">
        <v>1703</v>
      </c>
      <c r="F1249" t="s">
        <v>1749</v>
      </c>
    </row>
    <row r="1250" spans="1:6">
      <c r="A1250" t="s">
        <v>1268</v>
      </c>
      <c r="B1250" t="s">
        <v>1</v>
      </c>
      <c r="C1250" t="s">
        <v>1720</v>
      </c>
      <c r="D1250" t="s">
        <v>1706</v>
      </c>
      <c r="E1250" t="s">
        <v>1703</v>
      </c>
      <c r="F1250" t="s">
        <v>1750</v>
      </c>
    </row>
    <row r="1251" spans="1:6">
      <c r="A1251" t="s">
        <v>1269</v>
      </c>
      <c r="B1251" t="s">
        <v>1</v>
      </c>
      <c r="C1251" t="s">
        <v>1720</v>
      </c>
      <c r="D1251" t="s">
        <v>1706</v>
      </c>
      <c r="E1251" t="s">
        <v>1703</v>
      </c>
      <c r="F1251" t="s">
        <v>1751</v>
      </c>
    </row>
    <row r="1252" spans="1:6">
      <c r="A1252" t="s">
        <v>1270</v>
      </c>
      <c r="B1252" t="s">
        <v>1</v>
      </c>
      <c r="C1252" t="s">
        <v>1720</v>
      </c>
      <c r="D1252" t="s">
        <v>1706</v>
      </c>
      <c r="E1252" t="s">
        <v>1704</v>
      </c>
      <c r="F1252" t="s">
        <v>1742</v>
      </c>
    </row>
    <row r="1253" spans="1:6">
      <c r="A1253" t="s">
        <v>1271</v>
      </c>
      <c r="B1253" t="s">
        <v>1</v>
      </c>
      <c r="C1253" t="s">
        <v>1720</v>
      </c>
      <c r="D1253" t="s">
        <v>1706</v>
      </c>
      <c r="E1253" t="s">
        <v>1704</v>
      </c>
      <c r="F1253" t="s">
        <v>1743</v>
      </c>
    </row>
    <row r="1254" spans="1:6">
      <c r="A1254" t="s">
        <v>1272</v>
      </c>
      <c r="B1254" t="s">
        <v>1</v>
      </c>
      <c r="C1254" t="s">
        <v>1720</v>
      </c>
      <c r="D1254" t="s">
        <v>1706</v>
      </c>
      <c r="E1254" t="s">
        <v>1704</v>
      </c>
      <c r="F1254" t="s">
        <v>1744</v>
      </c>
    </row>
    <row r="1255" spans="1:6">
      <c r="A1255" t="s">
        <v>1273</v>
      </c>
      <c r="B1255" t="s">
        <v>1</v>
      </c>
      <c r="C1255" t="s">
        <v>1720</v>
      </c>
      <c r="D1255" t="s">
        <v>1706</v>
      </c>
      <c r="E1255" t="s">
        <v>1704</v>
      </c>
      <c r="F1255" t="s">
        <v>1745</v>
      </c>
    </row>
    <row r="1256" spans="1:6">
      <c r="A1256" t="s">
        <v>1274</v>
      </c>
      <c r="B1256" t="s">
        <v>1</v>
      </c>
      <c r="C1256" t="s">
        <v>1720</v>
      </c>
      <c r="D1256" t="s">
        <v>1706</v>
      </c>
      <c r="E1256" t="s">
        <v>1704</v>
      </c>
      <c r="F1256" t="s">
        <v>1746</v>
      </c>
    </row>
    <row r="1257" spans="1:6">
      <c r="A1257" t="s">
        <v>1275</v>
      </c>
      <c r="B1257" t="s">
        <v>1</v>
      </c>
      <c r="C1257" t="s">
        <v>1720</v>
      </c>
      <c r="D1257" t="s">
        <v>1706</v>
      </c>
      <c r="E1257" t="s">
        <v>1704</v>
      </c>
      <c r="F1257" t="s">
        <v>1747</v>
      </c>
    </row>
    <row r="1258" spans="1:6">
      <c r="A1258" t="s">
        <v>1276</v>
      </c>
      <c r="B1258" t="s">
        <v>1</v>
      </c>
      <c r="C1258" t="s">
        <v>1720</v>
      </c>
      <c r="D1258" t="s">
        <v>1706</v>
      </c>
      <c r="E1258" t="s">
        <v>1704</v>
      </c>
      <c r="F1258" t="s">
        <v>1748</v>
      </c>
    </row>
    <row r="1259" spans="1:6">
      <c r="A1259" t="s">
        <v>1277</v>
      </c>
      <c r="B1259" t="s">
        <v>1</v>
      </c>
      <c r="C1259" t="s">
        <v>1720</v>
      </c>
      <c r="D1259" t="s">
        <v>1706</v>
      </c>
      <c r="E1259" t="s">
        <v>1704</v>
      </c>
      <c r="F1259" t="s">
        <v>1749</v>
      </c>
    </row>
    <row r="1260" spans="1:6">
      <c r="A1260" t="s">
        <v>1278</v>
      </c>
      <c r="B1260" t="s">
        <v>1</v>
      </c>
      <c r="C1260" t="s">
        <v>1720</v>
      </c>
      <c r="D1260" t="s">
        <v>1706</v>
      </c>
      <c r="E1260" t="s">
        <v>1704</v>
      </c>
      <c r="F1260" t="s">
        <v>1750</v>
      </c>
    </row>
    <row r="1261" spans="1:6">
      <c r="A1261" t="s">
        <v>1279</v>
      </c>
      <c r="B1261" t="s">
        <v>1</v>
      </c>
      <c r="C1261" t="s">
        <v>1720</v>
      </c>
      <c r="D1261" t="s">
        <v>1706</v>
      </c>
      <c r="E1261" t="s">
        <v>1704</v>
      </c>
      <c r="F1261" t="s">
        <v>1751</v>
      </c>
    </row>
    <row r="1262" spans="1:6">
      <c r="A1262" t="s">
        <v>1280</v>
      </c>
      <c r="B1262" t="s">
        <v>1</v>
      </c>
      <c r="C1262" t="s">
        <v>1720</v>
      </c>
      <c r="D1262" t="s">
        <v>1707</v>
      </c>
      <c r="E1262" t="s">
        <v>1703</v>
      </c>
      <c r="F1262" t="s">
        <v>1742</v>
      </c>
    </row>
    <row r="1263" spans="1:6">
      <c r="A1263" t="s">
        <v>1281</v>
      </c>
      <c r="B1263" t="s">
        <v>1</v>
      </c>
      <c r="C1263" t="s">
        <v>1720</v>
      </c>
      <c r="D1263" t="s">
        <v>1707</v>
      </c>
      <c r="E1263" t="s">
        <v>1703</v>
      </c>
      <c r="F1263" t="s">
        <v>1743</v>
      </c>
    </row>
    <row r="1264" spans="1:6">
      <c r="A1264" t="s">
        <v>1282</v>
      </c>
      <c r="B1264" t="s">
        <v>1</v>
      </c>
      <c r="C1264" t="s">
        <v>1720</v>
      </c>
      <c r="D1264" t="s">
        <v>1707</v>
      </c>
      <c r="E1264" t="s">
        <v>1703</v>
      </c>
      <c r="F1264" t="s">
        <v>1744</v>
      </c>
    </row>
    <row r="1265" spans="1:6">
      <c r="A1265" t="s">
        <v>1283</v>
      </c>
      <c r="B1265" t="s">
        <v>1</v>
      </c>
      <c r="C1265" t="s">
        <v>1720</v>
      </c>
      <c r="D1265" t="s">
        <v>1707</v>
      </c>
      <c r="E1265" t="s">
        <v>1703</v>
      </c>
      <c r="F1265" t="s">
        <v>1745</v>
      </c>
    </row>
    <row r="1266" spans="1:6">
      <c r="A1266" t="s">
        <v>1284</v>
      </c>
      <c r="B1266" t="s">
        <v>1</v>
      </c>
      <c r="C1266" t="s">
        <v>1720</v>
      </c>
      <c r="D1266" t="s">
        <v>1707</v>
      </c>
      <c r="E1266" t="s">
        <v>1703</v>
      </c>
      <c r="F1266" t="s">
        <v>1746</v>
      </c>
    </row>
    <row r="1267" spans="1:6">
      <c r="A1267" t="s">
        <v>1285</v>
      </c>
      <c r="B1267" t="s">
        <v>1</v>
      </c>
      <c r="C1267" t="s">
        <v>1720</v>
      </c>
      <c r="D1267" t="s">
        <v>1707</v>
      </c>
      <c r="E1267" t="s">
        <v>1703</v>
      </c>
      <c r="F1267" t="s">
        <v>1747</v>
      </c>
    </row>
    <row r="1268" spans="1:6">
      <c r="A1268" t="s">
        <v>1286</v>
      </c>
      <c r="B1268" t="s">
        <v>1</v>
      </c>
      <c r="C1268" t="s">
        <v>1720</v>
      </c>
      <c r="D1268" t="s">
        <v>1707</v>
      </c>
      <c r="E1268" t="s">
        <v>1703</v>
      </c>
      <c r="F1268" t="s">
        <v>1748</v>
      </c>
    </row>
    <row r="1269" spans="1:6">
      <c r="A1269" t="s">
        <v>1287</v>
      </c>
      <c r="B1269" t="s">
        <v>1</v>
      </c>
      <c r="C1269" t="s">
        <v>1720</v>
      </c>
      <c r="D1269" t="s">
        <v>1707</v>
      </c>
      <c r="E1269" t="s">
        <v>1703</v>
      </c>
      <c r="F1269" t="s">
        <v>1749</v>
      </c>
    </row>
    <row r="1270" spans="1:6">
      <c r="A1270" t="s">
        <v>1288</v>
      </c>
      <c r="B1270" t="s">
        <v>1</v>
      </c>
      <c r="C1270" t="s">
        <v>1720</v>
      </c>
      <c r="D1270" t="s">
        <v>1707</v>
      </c>
      <c r="E1270" t="s">
        <v>1703</v>
      </c>
      <c r="F1270" t="s">
        <v>1750</v>
      </c>
    </row>
    <row r="1271" spans="1:6">
      <c r="A1271" t="s">
        <v>1289</v>
      </c>
      <c r="B1271" t="s">
        <v>1</v>
      </c>
      <c r="C1271" t="s">
        <v>1720</v>
      </c>
      <c r="D1271" t="s">
        <v>1707</v>
      </c>
      <c r="E1271" t="s">
        <v>1703</v>
      </c>
      <c r="F1271" t="s">
        <v>1751</v>
      </c>
    </row>
    <row r="1272" spans="1:6">
      <c r="A1272" t="s">
        <v>1290</v>
      </c>
      <c r="B1272" t="s">
        <v>1</v>
      </c>
      <c r="C1272" t="s">
        <v>1720</v>
      </c>
      <c r="D1272" t="s">
        <v>1707</v>
      </c>
      <c r="E1272" t="s">
        <v>1704</v>
      </c>
      <c r="F1272" t="s">
        <v>1742</v>
      </c>
    </row>
    <row r="1273" spans="1:6">
      <c r="A1273" t="s">
        <v>1291</v>
      </c>
      <c r="B1273" t="s">
        <v>1</v>
      </c>
      <c r="C1273" t="s">
        <v>1720</v>
      </c>
      <c r="D1273" t="s">
        <v>1707</v>
      </c>
      <c r="E1273" t="s">
        <v>1704</v>
      </c>
      <c r="F1273" t="s">
        <v>1743</v>
      </c>
    </row>
    <row r="1274" spans="1:6">
      <c r="A1274" t="s">
        <v>1292</v>
      </c>
      <c r="B1274" t="s">
        <v>1</v>
      </c>
      <c r="C1274" t="s">
        <v>1720</v>
      </c>
      <c r="D1274" t="s">
        <v>1707</v>
      </c>
      <c r="E1274" t="s">
        <v>1704</v>
      </c>
      <c r="F1274" t="s">
        <v>1744</v>
      </c>
    </row>
    <row r="1275" spans="1:6">
      <c r="A1275" t="s">
        <v>1293</v>
      </c>
      <c r="B1275" t="s">
        <v>1</v>
      </c>
      <c r="C1275" t="s">
        <v>1720</v>
      </c>
      <c r="D1275" t="s">
        <v>1707</v>
      </c>
      <c r="E1275" t="s">
        <v>1704</v>
      </c>
      <c r="F1275" t="s">
        <v>1745</v>
      </c>
    </row>
    <row r="1276" spans="1:6">
      <c r="A1276" t="s">
        <v>1294</v>
      </c>
      <c r="B1276" t="s">
        <v>1</v>
      </c>
      <c r="C1276" t="s">
        <v>1720</v>
      </c>
      <c r="D1276" t="s">
        <v>1707</v>
      </c>
      <c r="E1276" t="s">
        <v>1704</v>
      </c>
      <c r="F1276" t="s">
        <v>1746</v>
      </c>
    </row>
    <row r="1277" spans="1:6">
      <c r="A1277" t="s">
        <v>1295</v>
      </c>
      <c r="B1277" t="s">
        <v>1</v>
      </c>
      <c r="C1277" t="s">
        <v>1720</v>
      </c>
      <c r="D1277" t="s">
        <v>1707</v>
      </c>
      <c r="E1277" t="s">
        <v>1704</v>
      </c>
      <c r="F1277" t="s">
        <v>1747</v>
      </c>
    </row>
    <row r="1278" spans="1:6">
      <c r="A1278" t="s">
        <v>1296</v>
      </c>
      <c r="B1278" t="s">
        <v>1</v>
      </c>
      <c r="C1278" t="s">
        <v>1720</v>
      </c>
      <c r="D1278" t="s">
        <v>1707</v>
      </c>
      <c r="E1278" t="s">
        <v>1704</v>
      </c>
      <c r="F1278" t="s">
        <v>1748</v>
      </c>
    </row>
    <row r="1279" spans="1:6">
      <c r="A1279" t="s">
        <v>1297</v>
      </c>
      <c r="B1279" t="s">
        <v>1</v>
      </c>
      <c r="C1279" t="s">
        <v>1720</v>
      </c>
      <c r="D1279" t="s">
        <v>1707</v>
      </c>
      <c r="E1279" t="s">
        <v>1704</v>
      </c>
      <c r="F1279" t="s">
        <v>1749</v>
      </c>
    </row>
    <row r="1280" spans="1:6">
      <c r="A1280" t="s">
        <v>1298</v>
      </c>
      <c r="B1280" t="s">
        <v>1</v>
      </c>
      <c r="C1280" t="s">
        <v>1720</v>
      </c>
      <c r="D1280" t="s">
        <v>1707</v>
      </c>
      <c r="E1280" t="s">
        <v>1704</v>
      </c>
      <c r="F1280" t="s">
        <v>1750</v>
      </c>
    </row>
    <row r="1281" spans="1:6">
      <c r="A1281" t="s">
        <v>1299</v>
      </c>
      <c r="B1281" t="s">
        <v>1</v>
      </c>
      <c r="C1281" t="s">
        <v>1720</v>
      </c>
      <c r="D1281" t="s">
        <v>1707</v>
      </c>
      <c r="E1281" t="s">
        <v>1704</v>
      </c>
      <c r="F1281" t="s">
        <v>1751</v>
      </c>
    </row>
    <row r="1282" spans="1:6">
      <c r="A1282" t="s">
        <v>1300</v>
      </c>
      <c r="B1282" t="s">
        <v>1</v>
      </c>
      <c r="C1282" t="s">
        <v>1720</v>
      </c>
      <c r="D1282" t="s">
        <v>1708</v>
      </c>
      <c r="E1282" t="s">
        <v>1703</v>
      </c>
      <c r="F1282" t="s">
        <v>1742</v>
      </c>
    </row>
    <row r="1283" spans="1:6">
      <c r="A1283" t="s">
        <v>1301</v>
      </c>
      <c r="B1283" t="s">
        <v>1</v>
      </c>
      <c r="C1283" t="s">
        <v>1720</v>
      </c>
      <c r="D1283" t="s">
        <v>1708</v>
      </c>
      <c r="E1283" t="s">
        <v>1703</v>
      </c>
      <c r="F1283" t="s">
        <v>1743</v>
      </c>
    </row>
    <row r="1284" spans="1:6">
      <c r="A1284" t="s">
        <v>1302</v>
      </c>
      <c r="B1284" t="s">
        <v>1</v>
      </c>
      <c r="C1284" t="s">
        <v>1720</v>
      </c>
      <c r="D1284" t="s">
        <v>1708</v>
      </c>
      <c r="E1284" t="s">
        <v>1703</v>
      </c>
      <c r="F1284" t="s">
        <v>1744</v>
      </c>
    </row>
    <row r="1285" spans="1:6">
      <c r="A1285" t="s">
        <v>1303</v>
      </c>
      <c r="B1285" t="s">
        <v>1</v>
      </c>
      <c r="C1285" t="s">
        <v>1720</v>
      </c>
      <c r="D1285" t="s">
        <v>1708</v>
      </c>
      <c r="E1285" t="s">
        <v>1703</v>
      </c>
      <c r="F1285" t="s">
        <v>1745</v>
      </c>
    </row>
    <row r="1286" spans="1:6">
      <c r="A1286" t="s">
        <v>1304</v>
      </c>
      <c r="B1286" t="s">
        <v>1</v>
      </c>
      <c r="C1286" t="s">
        <v>1720</v>
      </c>
      <c r="D1286" t="s">
        <v>1708</v>
      </c>
      <c r="E1286" t="s">
        <v>1703</v>
      </c>
      <c r="F1286" t="s">
        <v>1746</v>
      </c>
    </row>
    <row r="1287" spans="1:6">
      <c r="A1287" t="s">
        <v>1305</v>
      </c>
      <c r="B1287" t="s">
        <v>1</v>
      </c>
      <c r="C1287" t="s">
        <v>1720</v>
      </c>
      <c r="D1287" t="s">
        <v>1708</v>
      </c>
      <c r="E1287" t="s">
        <v>1703</v>
      </c>
      <c r="F1287" t="s">
        <v>1747</v>
      </c>
    </row>
    <row r="1288" spans="1:6">
      <c r="A1288" t="s">
        <v>1306</v>
      </c>
      <c r="B1288" t="s">
        <v>1</v>
      </c>
      <c r="C1288" t="s">
        <v>1720</v>
      </c>
      <c r="D1288" t="s">
        <v>1708</v>
      </c>
      <c r="E1288" t="s">
        <v>1703</v>
      </c>
      <c r="F1288" t="s">
        <v>1748</v>
      </c>
    </row>
    <row r="1289" spans="1:6">
      <c r="A1289" t="s">
        <v>1307</v>
      </c>
      <c r="B1289" t="s">
        <v>1</v>
      </c>
      <c r="C1289" t="s">
        <v>1720</v>
      </c>
      <c r="D1289" t="s">
        <v>1708</v>
      </c>
      <c r="E1289" t="s">
        <v>1703</v>
      </c>
      <c r="F1289" t="s">
        <v>1749</v>
      </c>
    </row>
    <row r="1290" spans="1:6">
      <c r="A1290" t="s">
        <v>1308</v>
      </c>
      <c r="B1290" t="s">
        <v>1</v>
      </c>
      <c r="C1290" t="s">
        <v>1720</v>
      </c>
      <c r="D1290" t="s">
        <v>1708</v>
      </c>
      <c r="E1290" t="s">
        <v>1703</v>
      </c>
      <c r="F1290" t="s">
        <v>1750</v>
      </c>
    </row>
    <row r="1291" spans="1:6">
      <c r="A1291" t="s">
        <v>1309</v>
      </c>
      <c r="B1291" t="s">
        <v>1</v>
      </c>
      <c r="C1291" t="s">
        <v>1720</v>
      </c>
      <c r="D1291" t="s">
        <v>1708</v>
      </c>
      <c r="E1291" t="s">
        <v>1703</v>
      </c>
      <c r="F1291" t="s">
        <v>1751</v>
      </c>
    </row>
    <row r="1292" spans="1:6">
      <c r="A1292" t="s">
        <v>1310</v>
      </c>
      <c r="B1292" t="s">
        <v>1</v>
      </c>
      <c r="C1292" t="s">
        <v>1720</v>
      </c>
      <c r="D1292" t="s">
        <v>1708</v>
      </c>
      <c r="E1292" t="s">
        <v>1704</v>
      </c>
      <c r="F1292" t="s">
        <v>1742</v>
      </c>
    </row>
    <row r="1293" spans="1:6">
      <c r="A1293" t="s">
        <v>1311</v>
      </c>
      <c r="B1293" t="s">
        <v>1</v>
      </c>
      <c r="C1293" t="s">
        <v>1720</v>
      </c>
      <c r="D1293" t="s">
        <v>1708</v>
      </c>
      <c r="E1293" t="s">
        <v>1704</v>
      </c>
      <c r="F1293" t="s">
        <v>1743</v>
      </c>
    </row>
    <row r="1294" spans="1:6">
      <c r="A1294" t="s">
        <v>1312</v>
      </c>
      <c r="B1294" t="s">
        <v>1</v>
      </c>
      <c r="C1294" t="s">
        <v>1720</v>
      </c>
      <c r="D1294" t="s">
        <v>1708</v>
      </c>
      <c r="E1294" t="s">
        <v>1704</v>
      </c>
      <c r="F1294" t="s">
        <v>1744</v>
      </c>
    </row>
    <row r="1295" spans="1:6">
      <c r="A1295" t="s">
        <v>1313</v>
      </c>
      <c r="B1295" t="s">
        <v>1</v>
      </c>
      <c r="C1295" t="s">
        <v>1720</v>
      </c>
      <c r="D1295" t="s">
        <v>1708</v>
      </c>
      <c r="E1295" t="s">
        <v>1704</v>
      </c>
      <c r="F1295" t="s">
        <v>1745</v>
      </c>
    </row>
    <row r="1296" spans="1:6">
      <c r="A1296" t="s">
        <v>1314</v>
      </c>
      <c r="B1296" t="s">
        <v>1</v>
      </c>
      <c r="C1296" t="s">
        <v>1720</v>
      </c>
      <c r="D1296" t="s">
        <v>1708</v>
      </c>
      <c r="E1296" t="s">
        <v>1704</v>
      </c>
      <c r="F1296" t="s">
        <v>1746</v>
      </c>
    </row>
    <row r="1297" spans="1:6">
      <c r="A1297" t="s">
        <v>1315</v>
      </c>
      <c r="B1297" t="s">
        <v>1</v>
      </c>
      <c r="C1297" t="s">
        <v>1720</v>
      </c>
      <c r="D1297" t="s">
        <v>1708</v>
      </c>
      <c r="E1297" t="s">
        <v>1704</v>
      </c>
      <c r="F1297" t="s">
        <v>1747</v>
      </c>
    </row>
    <row r="1298" spans="1:6">
      <c r="A1298" t="s">
        <v>1316</v>
      </c>
      <c r="B1298" t="s">
        <v>1</v>
      </c>
      <c r="C1298" t="s">
        <v>1720</v>
      </c>
      <c r="D1298" t="s">
        <v>1708</v>
      </c>
      <c r="E1298" t="s">
        <v>1704</v>
      </c>
      <c r="F1298" t="s">
        <v>1748</v>
      </c>
    </row>
    <row r="1299" spans="1:6">
      <c r="A1299" t="s">
        <v>1317</v>
      </c>
      <c r="B1299" t="s">
        <v>1</v>
      </c>
      <c r="C1299" t="s">
        <v>1720</v>
      </c>
      <c r="D1299" t="s">
        <v>1708</v>
      </c>
      <c r="E1299" t="s">
        <v>1704</v>
      </c>
      <c r="F1299" t="s">
        <v>1749</v>
      </c>
    </row>
    <row r="1300" spans="1:6">
      <c r="A1300" t="s">
        <v>1318</v>
      </c>
      <c r="B1300" t="s">
        <v>1</v>
      </c>
      <c r="C1300" t="s">
        <v>1720</v>
      </c>
      <c r="D1300" t="s">
        <v>1708</v>
      </c>
      <c r="E1300" t="s">
        <v>1704</v>
      </c>
      <c r="F1300" t="s">
        <v>1750</v>
      </c>
    </row>
    <row r="1301" spans="1:6">
      <c r="A1301" t="s">
        <v>1319</v>
      </c>
      <c r="B1301" t="s">
        <v>1</v>
      </c>
      <c r="C1301" t="s">
        <v>1720</v>
      </c>
      <c r="D1301" t="s">
        <v>1708</v>
      </c>
      <c r="E1301" t="s">
        <v>1704</v>
      </c>
      <c r="F1301" t="s">
        <v>1751</v>
      </c>
    </row>
    <row r="1302" spans="1:6">
      <c r="A1302" t="s">
        <v>1320</v>
      </c>
      <c r="B1302" t="s">
        <v>1</v>
      </c>
      <c r="C1302" t="s">
        <v>1720</v>
      </c>
      <c r="D1302" t="s">
        <v>1709</v>
      </c>
      <c r="E1302" t="s">
        <v>1703</v>
      </c>
      <c r="F1302" t="s">
        <v>1742</v>
      </c>
    </row>
    <row r="1303" spans="1:6">
      <c r="A1303" t="s">
        <v>1321</v>
      </c>
      <c r="B1303" t="s">
        <v>1</v>
      </c>
      <c r="C1303" t="s">
        <v>1720</v>
      </c>
      <c r="D1303" t="s">
        <v>1709</v>
      </c>
      <c r="E1303" t="s">
        <v>1703</v>
      </c>
      <c r="F1303" t="s">
        <v>1743</v>
      </c>
    </row>
    <row r="1304" spans="1:6">
      <c r="A1304" t="s">
        <v>1322</v>
      </c>
      <c r="B1304" t="s">
        <v>1</v>
      </c>
      <c r="C1304" t="s">
        <v>1720</v>
      </c>
      <c r="D1304" t="s">
        <v>1709</v>
      </c>
      <c r="E1304" t="s">
        <v>1703</v>
      </c>
      <c r="F1304" t="s">
        <v>1744</v>
      </c>
    </row>
    <row r="1305" spans="1:6">
      <c r="A1305" t="s">
        <v>1323</v>
      </c>
      <c r="B1305" t="s">
        <v>1</v>
      </c>
      <c r="C1305" t="s">
        <v>1720</v>
      </c>
      <c r="D1305" t="s">
        <v>1709</v>
      </c>
      <c r="E1305" t="s">
        <v>1703</v>
      </c>
      <c r="F1305" t="s">
        <v>1745</v>
      </c>
    </row>
    <row r="1306" spans="1:6">
      <c r="A1306" t="s">
        <v>1324</v>
      </c>
      <c r="B1306" t="s">
        <v>1</v>
      </c>
      <c r="C1306" t="s">
        <v>1720</v>
      </c>
      <c r="D1306" t="s">
        <v>1709</v>
      </c>
      <c r="E1306" t="s">
        <v>1703</v>
      </c>
      <c r="F1306" t="s">
        <v>1746</v>
      </c>
    </row>
    <row r="1307" spans="1:6">
      <c r="A1307" t="s">
        <v>1325</v>
      </c>
      <c r="B1307" t="s">
        <v>1</v>
      </c>
      <c r="C1307" t="s">
        <v>1720</v>
      </c>
      <c r="D1307" t="s">
        <v>1709</v>
      </c>
      <c r="E1307" t="s">
        <v>1703</v>
      </c>
      <c r="F1307" t="s">
        <v>1747</v>
      </c>
    </row>
    <row r="1308" spans="1:6">
      <c r="A1308" t="s">
        <v>1326</v>
      </c>
      <c r="B1308" t="s">
        <v>1</v>
      </c>
      <c r="C1308" t="s">
        <v>1720</v>
      </c>
      <c r="D1308" t="s">
        <v>1709</v>
      </c>
      <c r="E1308" t="s">
        <v>1703</v>
      </c>
      <c r="F1308" t="s">
        <v>1748</v>
      </c>
    </row>
    <row r="1309" spans="1:6">
      <c r="A1309" t="s">
        <v>1327</v>
      </c>
      <c r="B1309" t="s">
        <v>1</v>
      </c>
      <c r="C1309" t="s">
        <v>1720</v>
      </c>
      <c r="D1309" t="s">
        <v>1709</v>
      </c>
      <c r="E1309" t="s">
        <v>1703</v>
      </c>
      <c r="F1309" t="s">
        <v>1749</v>
      </c>
    </row>
    <row r="1310" spans="1:6">
      <c r="A1310" t="s">
        <v>1328</v>
      </c>
      <c r="B1310" t="s">
        <v>1</v>
      </c>
      <c r="C1310" t="s">
        <v>1720</v>
      </c>
      <c r="D1310" t="s">
        <v>1709</v>
      </c>
      <c r="E1310" t="s">
        <v>1703</v>
      </c>
      <c r="F1310" t="s">
        <v>1750</v>
      </c>
    </row>
    <row r="1311" spans="1:6">
      <c r="A1311" t="s">
        <v>1329</v>
      </c>
      <c r="B1311" t="s">
        <v>1</v>
      </c>
      <c r="C1311" t="s">
        <v>1720</v>
      </c>
      <c r="D1311" t="s">
        <v>1709</v>
      </c>
      <c r="E1311" t="s">
        <v>1703</v>
      </c>
      <c r="F1311" t="s">
        <v>1751</v>
      </c>
    </row>
    <row r="1312" spans="1:6">
      <c r="A1312" t="s">
        <v>1330</v>
      </c>
      <c r="B1312" t="s">
        <v>1</v>
      </c>
      <c r="C1312" t="s">
        <v>1720</v>
      </c>
      <c r="D1312" t="s">
        <v>1709</v>
      </c>
      <c r="E1312" t="s">
        <v>1704</v>
      </c>
      <c r="F1312" t="s">
        <v>1742</v>
      </c>
    </row>
    <row r="1313" spans="1:6">
      <c r="A1313" t="s">
        <v>1331</v>
      </c>
      <c r="B1313" t="s">
        <v>1</v>
      </c>
      <c r="C1313" t="s">
        <v>1720</v>
      </c>
      <c r="D1313" t="s">
        <v>1709</v>
      </c>
      <c r="E1313" t="s">
        <v>1704</v>
      </c>
      <c r="F1313" t="s">
        <v>1743</v>
      </c>
    </row>
    <row r="1314" spans="1:6">
      <c r="A1314" t="s">
        <v>1332</v>
      </c>
      <c r="B1314" t="s">
        <v>1</v>
      </c>
      <c r="C1314" t="s">
        <v>1720</v>
      </c>
      <c r="D1314" t="s">
        <v>1709</v>
      </c>
      <c r="E1314" t="s">
        <v>1704</v>
      </c>
      <c r="F1314" t="s">
        <v>1744</v>
      </c>
    </row>
    <row r="1315" spans="1:6">
      <c r="A1315" t="s">
        <v>1333</v>
      </c>
      <c r="B1315" t="s">
        <v>1</v>
      </c>
      <c r="C1315" t="s">
        <v>1720</v>
      </c>
      <c r="D1315" t="s">
        <v>1709</v>
      </c>
      <c r="E1315" t="s">
        <v>1704</v>
      </c>
      <c r="F1315" t="s">
        <v>1745</v>
      </c>
    </row>
    <row r="1316" spans="1:6">
      <c r="A1316" t="s">
        <v>1334</v>
      </c>
      <c r="B1316" t="s">
        <v>1</v>
      </c>
      <c r="C1316" t="s">
        <v>1720</v>
      </c>
      <c r="D1316" t="s">
        <v>1709</v>
      </c>
      <c r="E1316" t="s">
        <v>1704</v>
      </c>
      <c r="F1316" t="s">
        <v>1746</v>
      </c>
    </row>
    <row r="1317" spans="1:6">
      <c r="A1317" t="s">
        <v>1335</v>
      </c>
      <c r="B1317" t="s">
        <v>1</v>
      </c>
      <c r="C1317" t="s">
        <v>1720</v>
      </c>
      <c r="D1317" t="s">
        <v>1709</v>
      </c>
      <c r="E1317" t="s">
        <v>1704</v>
      </c>
      <c r="F1317" t="s">
        <v>1747</v>
      </c>
    </row>
    <row r="1318" spans="1:6">
      <c r="A1318" t="s">
        <v>1336</v>
      </c>
      <c r="B1318" t="s">
        <v>1</v>
      </c>
      <c r="C1318" t="s">
        <v>1720</v>
      </c>
      <c r="D1318" t="s">
        <v>1709</v>
      </c>
      <c r="E1318" t="s">
        <v>1704</v>
      </c>
      <c r="F1318" t="s">
        <v>1748</v>
      </c>
    </row>
    <row r="1319" spans="1:6">
      <c r="A1319" t="s">
        <v>1337</v>
      </c>
      <c r="B1319" t="s">
        <v>1</v>
      </c>
      <c r="C1319" t="s">
        <v>1720</v>
      </c>
      <c r="D1319" t="s">
        <v>1709</v>
      </c>
      <c r="E1319" t="s">
        <v>1704</v>
      </c>
      <c r="F1319" t="s">
        <v>1749</v>
      </c>
    </row>
    <row r="1320" spans="1:6">
      <c r="A1320" t="s">
        <v>1338</v>
      </c>
      <c r="B1320" t="s">
        <v>1</v>
      </c>
      <c r="C1320" t="s">
        <v>1720</v>
      </c>
      <c r="D1320" t="s">
        <v>1709</v>
      </c>
      <c r="E1320" t="s">
        <v>1704</v>
      </c>
      <c r="F1320" t="s">
        <v>1750</v>
      </c>
    </row>
    <row r="1321" spans="1:6">
      <c r="A1321" t="s">
        <v>1339</v>
      </c>
      <c r="B1321" t="s">
        <v>1</v>
      </c>
      <c r="C1321" t="s">
        <v>1720</v>
      </c>
      <c r="D1321" t="s">
        <v>1709</v>
      </c>
      <c r="E1321" t="s">
        <v>1704</v>
      </c>
      <c r="F1321" t="s">
        <v>1751</v>
      </c>
    </row>
    <row r="1322" spans="1:6">
      <c r="A1322" t="s">
        <v>1340</v>
      </c>
      <c r="B1322" t="s">
        <v>1</v>
      </c>
      <c r="C1322" t="s">
        <v>1720</v>
      </c>
      <c r="D1322" t="s">
        <v>1710</v>
      </c>
      <c r="E1322" t="s">
        <v>1703</v>
      </c>
      <c r="F1322" t="s">
        <v>1742</v>
      </c>
    </row>
    <row r="1323" spans="1:6">
      <c r="A1323" t="s">
        <v>1341</v>
      </c>
      <c r="B1323" t="s">
        <v>1</v>
      </c>
      <c r="C1323" t="s">
        <v>1720</v>
      </c>
      <c r="D1323" t="s">
        <v>1710</v>
      </c>
      <c r="E1323" t="s">
        <v>1703</v>
      </c>
      <c r="F1323" t="s">
        <v>1743</v>
      </c>
    </row>
    <row r="1324" spans="1:6">
      <c r="A1324" t="s">
        <v>1342</v>
      </c>
      <c r="B1324" t="s">
        <v>1</v>
      </c>
      <c r="C1324" t="s">
        <v>1720</v>
      </c>
      <c r="D1324" t="s">
        <v>1710</v>
      </c>
      <c r="E1324" t="s">
        <v>1703</v>
      </c>
      <c r="F1324" t="s">
        <v>1744</v>
      </c>
    </row>
    <row r="1325" spans="1:6">
      <c r="A1325" t="s">
        <v>1343</v>
      </c>
      <c r="B1325" t="s">
        <v>1</v>
      </c>
      <c r="C1325" t="s">
        <v>1720</v>
      </c>
      <c r="D1325" t="s">
        <v>1710</v>
      </c>
      <c r="E1325" t="s">
        <v>1703</v>
      </c>
      <c r="F1325" t="s">
        <v>1745</v>
      </c>
    </row>
    <row r="1326" spans="1:6">
      <c r="A1326" t="s">
        <v>1344</v>
      </c>
      <c r="B1326" t="s">
        <v>1</v>
      </c>
      <c r="C1326" t="s">
        <v>1720</v>
      </c>
      <c r="D1326" t="s">
        <v>1710</v>
      </c>
      <c r="E1326" t="s">
        <v>1703</v>
      </c>
      <c r="F1326" t="s">
        <v>1746</v>
      </c>
    </row>
    <row r="1327" spans="1:6">
      <c r="A1327" t="s">
        <v>1345</v>
      </c>
      <c r="B1327" t="s">
        <v>1</v>
      </c>
      <c r="C1327" t="s">
        <v>1720</v>
      </c>
      <c r="D1327" t="s">
        <v>1710</v>
      </c>
      <c r="E1327" t="s">
        <v>1703</v>
      </c>
      <c r="F1327" t="s">
        <v>1747</v>
      </c>
    </row>
    <row r="1328" spans="1:6">
      <c r="A1328" t="s">
        <v>1346</v>
      </c>
      <c r="B1328" t="s">
        <v>1</v>
      </c>
      <c r="C1328" t="s">
        <v>1720</v>
      </c>
      <c r="D1328" t="s">
        <v>1710</v>
      </c>
      <c r="E1328" t="s">
        <v>1703</v>
      </c>
      <c r="F1328" t="s">
        <v>1748</v>
      </c>
    </row>
    <row r="1329" spans="1:6">
      <c r="A1329" t="s">
        <v>1347</v>
      </c>
      <c r="B1329" t="s">
        <v>1</v>
      </c>
      <c r="C1329" t="s">
        <v>1720</v>
      </c>
      <c r="D1329" t="s">
        <v>1710</v>
      </c>
      <c r="E1329" t="s">
        <v>1703</v>
      </c>
      <c r="F1329" t="s">
        <v>1749</v>
      </c>
    </row>
    <row r="1330" spans="1:6">
      <c r="A1330" t="s">
        <v>1348</v>
      </c>
      <c r="B1330" t="s">
        <v>1</v>
      </c>
      <c r="C1330" t="s">
        <v>1720</v>
      </c>
      <c r="D1330" t="s">
        <v>1710</v>
      </c>
      <c r="E1330" t="s">
        <v>1703</v>
      </c>
      <c r="F1330" t="s">
        <v>1750</v>
      </c>
    </row>
    <row r="1331" spans="1:6">
      <c r="A1331" t="s">
        <v>1349</v>
      </c>
      <c r="B1331" t="s">
        <v>1</v>
      </c>
      <c r="C1331" t="s">
        <v>1720</v>
      </c>
      <c r="D1331" t="s">
        <v>1710</v>
      </c>
      <c r="E1331" t="s">
        <v>1703</v>
      </c>
      <c r="F1331" t="s">
        <v>1751</v>
      </c>
    </row>
    <row r="1332" spans="1:6">
      <c r="A1332" t="s">
        <v>1350</v>
      </c>
      <c r="B1332" t="s">
        <v>1</v>
      </c>
      <c r="C1332" t="s">
        <v>1720</v>
      </c>
      <c r="D1332" t="s">
        <v>1710</v>
      </c>
      <c r="E1332" t="s">
        <v>1704</v>
      </c>
      <c r="F1332" t="s">
        <v>1742</v>
      </c>
    </row>
    <row r="1333" spans="1:6">
      <c r="A1333" t="s">
        <v>1351</v>
      </c>
      <c r="B1333" t="s">
        <v>1</v>
      </c>
      <c r="C1333" t="s">
        <v>1720</v>
      </c>
      <c r="D1333" t="s">
        <v>1710</v>
      </c>
      <c r="E1333" t="s">
        <v>1704</v>
      </c>
      <c r="F1333" t="s">
        <v>1743</v>
      </c>
    </row>
    <row r="1334" spans="1:6">
      <c r="A1334" t="s">
        <v>1352</v>
      </c>
      <c r="B1334" t="s">
        <v>1</v>
      </c>
      <c r="C1334" t="s">
        <v>1720</v>
      </c>
      <c r="D1334" t="s">
        <v>1710</v>
      </c>
      <c r="E1334" t="s">
        <v>1704</v>
      </c>
      <c r="F1334" t="s">
        <v>1744</v>
      </c>
    </row>
    <row r="1335" spans="1:6">
      <c r="A1335" t="s">
        <v>1353</v>
      </c>
      <c r="B1335" t="s">
        <v>1</v>
      </c>
      <c r="C1335" t="s">
        <v>1720</v>
      </c>
      <c r="D1335" t="s">
        <v>1710</v>
      </c>
      <c r="E1335" t="s">
        <v>1704</v>
      </c>
      <c r="F1335" t="s">
        <v>1745</v>
      </c>
    </row>
    <row r="1336" spans="1:6">
      <c r="A1336" t="s">
        <v>1354</v>
      </c>
      <c r="B1336" t="s">
        <v>1</v>
      </c>
      <c r="C1336" t="s">
        <v>1720</v>
      </c>
      <c r="D1336" t="s">
        <v>1710</v>
      </c>
      <c r="E1336" t="s">
        <v>1704</v>
      </c>
      <c r="F1336" t="s">
        <v>1746</v>
      </c>
    </row>
    <row r="1337" spans="1:6">
      <c r="A1337" t="s">
        <v>1355</v>
      </c>
      <c r="B1337" t="s">
        <v>1</v>
      </c>
      <c r="C1337" t="s">
        <v>1720</v>
      </c>
      <c r="D1337" t="s">
        <v>1710</v>
      </c>
      <c r="E1337" t="s">
        <v>1704</v>
      </c>
      <c r="F1337" t="s">
        <v>1747</v>
      </c>
    </row>
    <row r="1338" spans="1:6">
      <c r="A1338" t="s">
        <v>1356</v>
      </c>
      <c r="B1338" t="s">
        <v>1</v>
      </c>
      <c r="C1338" t="s">
        <v>1720</v>
      </c>
      <c r="D1338" t="s">
        <v>1710</v>
      </c>
      <c r="E1338" t="s">
        <v>1704</v>
      </c>
      <c r="F1338" t="s">
        <v>1748</v>
      </c>
    </row>
    <row r="1339" spans="1:6">
      <c r="A1339" t="s">
        <v>1357</v>
      </c>
      <c r="B1339" t="s">
        <v>1</v>
      </c>
      <c r="C1339" t="s">
        <v>1720</v>
      </c>
      <c r="D1339" t="s">
        <v>1710</v>
      </c>
      <c r="E1339" t="s">
        <v>1704</v>
      </c>
      <c r="F1339" t="s">
        <v>1749</v>
      </c>
    </row>
    <row r="1340" spans="1:6">
      <c r="A1340" t="s">
        <v>1358</v>
      </c>
      <c r="B1340" t="s">
        <v>1</v>
      </c>
      <c r="C1340" t="s">
        <v>1720</v>
      </c>
      <c r="D1340" t="s">
        <v>1710</v>
      </c>
      <c r="E1340" t="s">
        <v>1704</v>
      </c>
      <c r="F1340" t="s">
        <v>1750</v>
      </c>
    </row>
    <row r="1341" spans="1:6">
      <c r="A1341" t="s">
        <v>1359</v>
      </c>
      <c r="B1341" t="s">
        <v>1</v>
      </c>
      <c r="C1341" t="s">
        <v>1720</v>
      </c>
      <c r="D1341" t="s">
        <v>1710</v>
      </c>
      <c r="E1341" t="s">
        <v>1704</v>
      </c>
      <c r="F1341" t="s">
        <v>1751</v>
      </c>
    </row>
    <row r="1342" spans="1:6">
      <c r="A1342" t="s">
        <v>1360</v>
      </c>
      <c r="B1342" t="s">
        <v>1</v>
      </c>
      <c r="C1342" t="s">
        <v>1720</v>
      </c>
      <c r="D1342" t="s">
        <v>1711</v>
      </c>
      <c r="E1342" t="s">
        <v>1703</v>
      </c>
      <c r="F1342" t="s">
        <v>1742</v>
      </c>
    </row>
    <row r="1343" spans="1:6">
      <c r="A1343" t="s">
        <v>1361</v>
      </c>
      <c r="B1343" t="s">
        <v>1</v>
      </c>
      <c r="C1343" t="s">
        <v>1720</v>
      </c>
      <c r="D1343" t="s">
        <v>1711</v>
      </c>
      <c r="E1343" t="s">
        <v>1703</v>
      </c>
      <c r="F1343" t="s">
        <v>1743</v>
      </c>
    </row>
    <row r="1344" spans="1:6">
      <c r="A1344" t="s">
        <v>1362</v>
      </c>
      <c r="B1344" t="s">
        <v>1</v>
      </c>
      <c r="C1344" t="s">
        <v>1720</v>
      </c>
      <c r="D1344" t="s">
        <v>1711</v>
      </c>
      <c r="E1344" t="s">
        <v>1703</v>
      </c>
      <c r="F1344" t="s">
        <v>1744</v>
      </c>
    </row>
    <row r="1345" spans="1:6">
      <c r="A1345" t="s">
        <v>1363</v>
      </c>
      <c r="B1345" t="s">
        <v>1</v>
      </c>
      <c r="C1345" t="s">
        <v>1720</v>
      </c>
      <c r="D1345" t="s">
        <v>1711</v>
      </c>
      <c r="E1345" t="s">
        <v>1703</v>
      </c>
      <c r="F1345" t="s">
        <v>1745</v>
      </c>
    </row>
    <row r="1346" spans="1:6">
      <c r="A1346" t="s">
        <v>1364</v>
      </c>
      <c r="B1346" t="s">
        <v>1</v>
      </c>
      <c r="C1346" t="s">
        <v>1720</v>
      </c>
      <c r="D1346" t="s">
        <v>1711</v>
      </c>
      <c r="E1346" t="s">
        <v>1703</v>
      </c>
      <c r="F1346" t="s">
        <v>1746</v>
      </c>
    </row>
    <row r="1347" spans="1:6">
      <c r="A1347" t="s">
        <v>1365</v>
      </c>
      <c r="B1347" t="s">
        <v>1</v>
      </c>
      <c r="C1347" t="s">
        <v>1720</v>
      </c>
      <c r="D1347" t="s">
        <v>1711</v>
      </c>
      <c r="E1347" t="s">
        <v>1703</v>
      </c>
      <c r="F1347" t="s">
        <v>1747</v>
      </c>
    </row>
    <row r="1348" spans="1:6">
      <c r="A1348" t="s">
        <v>1366</v>
      </c>
      <c r="B1348" t="s">
        <v>1</v>
      </c>
      <c r="C1348" t="s">
        <v>1720</v>
      </c>
      <c r="D1348" t="s">
        <v>1711</v>
      </c>
      <c r="E1348" t="s">
        <v>1703</v>
      </c>
      <c r="F1348" t="s">
        <v>1748</v>
      </c>
    </row>
    <row r="1349" spans="1:6">
      <c r="A1349" t="s">
        <v>1367</v>
      </c>
      <c r="B1349" t="s">
        <v>1</v>
      </c>
      <c r="C1349" t="s">
        <v>1720</v>
      </c>
      <c r="D1349" t="s">
        <v>1711</v>
      </c>
      <c r="E1349" t="s">
        <v>1703</v>
      </c>
      <c r="F1349" t="s">
        <v>1749</v>
      </c>
    </row>
    <row r="1350" spans="1:6">
      <c r="A1350" t="s">
        <v>1368</v>
      </c>
      <c r="B1350" t="s">
        <v>1</v>
      </c>
      <c r="C1350" t="s">
        <v>1720</v>
      </c>
      <c r="D1350" t="s">
        <v>1711</v>
      </c>
      <c r="E1350" t="s">
        <v>1703</v>
      </c>
      <c r="F1350" t="s">
        <v>1750</v>
      </c>
    </row>
    <row r="1351" spans="1:6">
      <c r="A1351" t="s">
        <v>1369</v>
      </c>
      <c r="B1351" t="s">
        <v>1</v>
      </c>
      <c r="C1351" t="s">
        <v>1720</v>
      </c>
      <c r="D1351" t="s">
        <v>1711</v>
      </c>
      <c r="E1351" t="s">
        <v>1703</v>
      </c>
      <c r="F1351" t="s">
        <v>1751</v>
      </c>
    </row>
    <row r="1352" spans="1:6">
      <c r="A1352" t="s">
        <v>1370</v>
      </c>
      <c r="B1352" t="s">
        <v>1</v>
      </c>
      <c r="C1352" t="s">
        <v>1720</v>
      </c>
      <c r="D1352" t="s">
        <v>1711</v>
      </c>
      <c r="E1352" t="s">
        <v>1704</v>
      </c>
      <c r="F1352" t="s">
        <v>1742</v>
      </c>
    </row>
    <row r="1353" spans="1:6">
      <c r="A1353" t="s">
        <v>1371</v>
      </c>
      <c r="B1353" t="s">
        <v>1</v>
      </c>
      <c r="C1353" t="s">
        <v>1720</v>
      </c>
      <c r="D1353" t="s">
        <v>1711</v>
      </c>
      <c r="E1353" t="s">
        <v>1704</v>
      </c>
      <c r="F1353" t="s">
        <v>1743</v>
      </c>
    </row>
    <row r="1354" spans="1:6">
      <c r="A1354" t="s">
        <v>1372</v>
      </c>
      <c r="B1354" t="s">
        <v>1</v>
      </c>
      <c r="C1354" t="s">
        <v>1720</v>
      </c>
      <c r="D1354" t="s">
        <v>1711</v>
      </c>
      <c r="E1354" t="s">
        <v>1704</v>
      </c>
      <c r="F1354" t="s">
        <v>1744</v>
      </c>
    </row>
    <row r="1355" spans="1:6">
      <c r="A1355" t="s">
        <v>1373</v>
      </c>
      <c r="B1355" t="s">
        <v>1</v>
      </c>
      <c r="C1355" t="s">
        <v>1720</v>
      </c>
      <c r="D1355" t="s">
        <v>1711</v>
      </c>
      <c r="E1355" t="s">
        <v>1704</v>
      </c>
      <c r="F1355" t="s">
        <v>1745</v>
      </c>
    </row>
    <row r="1356" spans="1:6">
      <c r="A1356" t="s">
        <v>1374</v>
      </c>
      <c r="B1356" t="s">
        <v>1</v>
      </c>
      <c r="C1356" t="s">
        <v>1720</v>
      </c>
      <c r="D1356" t="s">
        <v>1711</v>
      </c>
      <c r="E1356" t="s">
        <v>1704</v>
      </c>
      <c r="F1356" t="s">
        <v>1746</v>
      </c>
    </row>
    <row r="1357" spans="1:6">
      <c r="A1357" t="s">
        <v>1375</v>
      </c>
      <c r="B1357" t="s">
        <v>1</v>
      </c>
      <c r="C1357" t="s">
        <v>1720</v>
      </c>
      <c r="D1357" t="s">
        <v>1711</v>
      </c>
      <c r="E1357" t="s">
        <v>1704</v>
      </c>
      <c r="F1357" t="s">
        <v>1747</v>
      </c>
    </row>
    <row r="1358" spans="1:6">
      <c r="A1358" t="s">
        <v>1376</v>
      </c>
      <c r="B1358" t="s">
        <v>1</v>
      </c>
      <c r="C1358" t="s">
        <v>1720</v>
      </c>
      <c r="D1358" t="s">
        <v>1711</v>
      </c>
      <c r="E1358" t="s">
        <v>1704</v>
      </c>
      <c r="F1358" t="s">
        <v>1748</v>
      </c>
    </row>
    <row r="1359" spans="1:6">
      <c r="A1359" t="s">
        <v>1377</v>
      </c>
      <c r="B1359" t="s">
        <v>1</v>
      </c>
      <c r="C1359" t="s">
        <v>1720</v>
      </c>
      <c r="D1359" t="s">
        <v>1711</v>
      </c>
      <c r="E1359" t="s">
        <v>1704</v>
      </c>
      <c r="F1359" t="s">
        <v>1749</v>
      </c>
    </row>
    <row r="1360" spans="1:6">
      <c r="A1360" t="s">
        <v>1378</v>
      </c>
      <c r="B1360" t="s">
        <v>1</v>
      </c>
      <c r="C1360" t="s">
        <v>1720</v>
      </c>
      <c r="D1360" t="s">
        <v>1711</v>
      </c>
      <c r="E1360" t="s">
        <v>1704</v>
      </c>
      <c r="F1360" t="s">
        <v>1750</v>
      </c>
    </row>
    <row r="1361" spans="1:6">
      <c r="A1361" t="s">
        <v>1379</v>
      </c>
      <c r="B1361" t="s">
        <v>1</v>
      </c>
      <c r="C1361" t="s">
        <v>1720</v>
      </c>
      <c r="D1361" t="s">
        <v>1711</v>
      </c>
      <c r="E1361" t="s">
        <v>1704</v>
      </c>
      <c r="F1361" t="s">
        <v>1751</v>
      </c>
    </row>
    <row r="1362" spans="1:6">
      <c r="A1362" t="s">
        <v>1380</v>
      </c>
      <c r="B1362" t="s">
        <v>1</v>
      </c>
      <c r="C1362" t="s">
        <v>1720</v>
      </c>
      <c r="D1362" t="s">
        <v>1712</v>
      </c>
      <c r="E1362" t="s">
        <v>1703</v>
      </c>
      <c r="F1362" t="s">
        <v>1742</v>
      </c>
    </row>
    <row r="1363" spans="1:6">
      <c r="A1363" t="s">
        <v>1381</v>
      </c>
      <c r="B1363" t="s">
        <v>1</v>
      </c>
      <c r="C1363" t="s">
        <v>1720</v>
      </c>
      <c r="D1363" t="s">
        <v>1712</v>
      </c>
      <c r="E1363" t="s">
        <v>1703</v>
      </c>
      <c r="F1363" t="s">
        <v>1743</v>
      </c>
    </row>
    <row r="1364" spans="1:6">
      <c r="A1364" t="s">
        <v>1382</v>
      </c>
      <c r="B1364" t="s">
        <v>1</v>
      </c>
      <c r="C1364" t="s">
        <v>1720</v>
      </c>
      <c r="D1364" t="s">
        <v>1712</v>
      </c>
      <c r="E1364" t="s">
        <v>1703</v>
      </c>
      <c r="F1364" t="s">
        <v>1744</v>
      </c>
    </row>
    <row r="1365" spans="1:6">
      <c r="A1365" t="s">
        <v>1383</v>
      </c>
      <c r="B1365" t="s">
        <v>1</v>
      </c>
      <c r="C1365" t="s">
        <v>1720</v>
      </c>
      <c r="D1365" t="s">
        <v>1712</v>
      </c>
      <c r="E1365" t="s">
        <v>1703</v>
      </c>
      <c r="F1365" t="s">
        <v>1745</v>
      </c>
    </row>
    <row r="1366" spans="1:6">
      <c r="A1366" t="s">
        <v>1384</v>
      </c>
      <c r="B1366" t="s">
        <v>1</v>
      </c>
      <c r="C1366" t="s">
        <v>1720</v>
      </c>
      <c r="D1366" t="s">
        <v>1712</v>
      </c>
      <c r="E1366" t="s">
        <v>1703</v>
      </c>
      <c r="F1366" t="s">
        <v>1746</v>
      </c>
    </row>
    <row r="1367" spans="1:6">
      <c r="A1367" t="s">
        <v>1385</v>
      </c>
      <c r="B1367" t="s">
        <v>1</v>
      </c>
      <c r="C1367" t="s">
        <v>1720</v>
      </c>
      <c r="D1367" t="s">
        <v>1712</v>
      </c>
      <c r="E1367" t="s">
        <v>1703</v>
      </c>
      <c r="F1367" t="s">
        <v>1747</v>
      </c>
    </row>
    <row r="1368" spans="1:6">
      <c r="A1368" t="s">
        <v>1386</v>
      </c>
      <c r="B1368" t="s">
        <v>1</v>
      </c>
      <c r="C1368" t="s">
        <v>1720</v>
      </c>
      <c r="D1368" t="s">
        <v>1712</v>
      </c>
      <c r="E1368" t="s">
        <v>1703</v>
      </c>
      <c r="F1368" t="s">
        <v>1748</v>
      </c>
    </row>
    <row r="1369" spans="1:6">
      <c r="A1369" t="s">
        <v>1387</v>
      </c>
      <c r="B1369" t="s">
        <v>1</v>
      </c>
      <c r="C1369" t="s">
        <v>1720</v>
      </c>
      <c r="D1369" t="s">
        <v>1712</v>
      </c>
      <c r="E1369" t="s">
        <v>1703</v>
      </c>
      <c r="F1369" t="s">
        <v>1749</v>
      </c>
    </row>
    <row r="1370" spans="1:6">
      <c r="A1370" t="s">
        <v>1388</v>
      </c>
      <c r="B1370" t="s">
        <v>1</v>
      </c>
      <c r="C1370" t="s">
        <v>1720</v>
      </c>
      <c r="D1370" t="s">
        <v>1712</v>
      </c>
      <c r="E1370" t="s">
        <v>1703</v>
      </c>
      <c r="F1370" t="s">
        <v>1750</v>
      </c>
    </row>
    <row r="1371" spans="1:6">
      <c r="A1371" t="s">
        <v>1389</v>
      </c>
      <c r="B1371" t="s">
        <v>1</v>
      </c>
      <c r="C1371" t="s">
        <v>1720</v>
      </c>
      <c r="D1371" t="s">
        <v>1712</v>
      </c>
      <c r="E1371" t="s">
        <v>1703</v>
      </c>
      <c r="F1371" t="s">
        <v>1751</v>
      </c>
    </row>
    <row r="1372" spans="1:6">
      <c r="A1372" t="s">
        <v>1390</v>
      </c>
      <c r="B1372" t="s">
        <v>1</v>
      </c>
      <c r="C1372" t="s">
        <v>1720</v>
      </c>
      <c r="D1372" t="s">
        <v>1712</v>
      </c>
      <c r="E1372" t="s">
        <v>1704</v>
      </c>
      <c r="F1372" t="s">
        <v>1742</v>
      </c>
    </row>
    <row r="1373" spans="1:6">
      <c r="A1373" t="s">
        <v>1391</v>
      </c>
      <c r="B1373" t="s">
        <v>1</v>
      </c>
      <c r="C1373" t="s">
        <v>1720</v>
      </c>
      <c r="D1373" t="s">
        <v>1712</v>
      </c>
      <c r="E1373" t="s">
        <v>1704</v>
      </c>
      <c r="F1373" t="s">
        <v>1743</v>
      </c>
    </row>
    <row r="1374" spans="1:6">
      <c r="A1374" t="s">
        <v>1392</v>
      </c>
      <c r="B1374" t="s">
        <v>1</v>
      </c>
      <c r="C1374" t="s">
        <v>1720</v>
      </c>
      <c r="D1374" t="s">
        <v>1712</v>
      </c>
      <c r="E1374" t="s">
        <v>1704</v>
      </c>
      <c r="F1374" t="s">
        <v>1744</v>
      </c>
    </row>
    <row r="1375" spans="1:6">
      <c r="A1375" t="s">
        <v>1393</v>
      </c>
      <c r="B1375" t="s">
        <v>1</v>
      </c>
      <c r="C1375" t="s">
        <v>1720</v>
      </c>
      <c r="D1375" t="s">
        <v>1712</v>
      </c>
      <c r="E1375" t="s">
        <v>1704</v>
      </c>
      <c r="F1375" t="s">
        <v>1745</v>
      </c>
    </row>
    <row r="1376" spans="1:6">
      <c r="A1376" t="s">
        <v>1394</v>
      </c>
      <c r="B1376" t="s">
        <v>1</v>
      </c>
      <c r="C1376" t="s">
        <v>1720</v>
      </c>
      <c r="D1376" t="s">
        <v>1712</v>
      </c>
      <c r="E1376" t="s">
        <v>1704</v>
      </c>
      <c r="F1376" t="s">
        <v>1746</v>
      </c>
    </row>
    <row r="1377" spans="1:6">
      <c r="A1377" t="s">
        <v>1395</v>
      </c>
      <c r="B1377" t="s">
        <v>1</v>
      </c>
      <c r="C1377" t="s">
        <v>1720</v>
      </c>
      <c r="D1377" t="s">
        <v>1712</v>
      </c>
      <c r="E1377" t="s">
        <v>1704</v>
      </c>
      <c r="F1377" t="s">
        <v>1747</v>
      </c>
    </row>
    <row r="1378" spans="1:6">
      <c r="A1378" t="s">
        <v>1396</v>
      </c>
      <c r="B1378" t="s">
        <v>1</v>
      </c>
      <c r="C1378" t="s">
        <v>1720</v>
      </c>
      <c r="D1378" t="s">
        <v>1712</v>
      </c>
      <c r="E1378" t="s">
        <v>1704</v>
      </c>
      <c r="F1378" t="s">
        <v>1748</v>
      </c>
    </row>
    <row r="1379" spans="1:6">
      <c r="A1379" t="s">
        <v>1397</v>
      </c>
      <c r="B1379" t="s">
        <v>1</v>
      </c>
      <c r="C1379" t="s">
        <v>1720</v>
      </c>
      <c r="D1379" t="s">
        <v>1712</v>
      </c>
      <c r="E1379" t="s">
        <v>1704</v>
      </c>
      <c r="F1379" t="s">
        <v>1749</v>
      </c>
    </row>
    <row r="1380" spans="1:6">
      <c r="A1380" t="s">
        <v>1398</v>
      </c>
      <c r="B1380" t="s">
        <v>1</v>
      </c>
      <c r="C1380" t="s">
        <v>1720</v>
      </c>
      <c r="D1380" t="s">
        <v>1712</v>
      </c>
      <c r="E1380" t="s">
        <v>1704</v>
      </c>
      <c r="F1380" t="s">
        <v>1750</v>
      </c>
    </row>
    <row r="1381" spans="1:6">
      <c r="A1381" t="s">
        <v>1399</v>
      </c>
      <c r="B1381" t="s">
        <v>1</v>
      </c>
      <c r="C1381" t="s">
        <v>1720</v>
      </c>
      <c r="D1381" t="s">
        <v>1712</v>
      </c>
      <c r="E1381" t="s">
        <v>1704</v>
      </c>
      <c r="F1381" t="s">
        <v>1751</v>
      </c>
    </row>
    <row r="1382" spans="1:6">
      <c r="A1382" t="s">
        <v>1400</v>
      </c>
      <c r="B1382" t="s">
        <v>1</v>
      </c>
      <c r="C1382" t="s">
        <v>1720</v>
      </c>
      <c r="D1382" t="s">
        <v>1713</v>
      </c>
      <c r="E1382" t="s">
        <v>1703</v>
      </c>
      <c r="F1382" t="s">
        <v>1742</v>
      </c>
    </row>
    <row r="1383" spans="1:6">
      <c r="A1383" t="s">
        <v>1401</v>
      </c>
      <c r="B1383" t="s">
        <v>1</v>
      </c>
      <c r="C1383" t="s">
        <v>1720</v>
      </c>
      <c r="D1383" t="s">
        <v>1713</v>
      </c>
      <c r="E1383" t="s">
        <v>1703</v>
      </c>
      <c r="F1383" t="s">
        <v>1743</v>
      </c>
    </row>
    <row r="1384" spans="1:6">
      <c r="A1384" t="s">
        <v>1402</v>
      </c>
      <c r="B1384" t="s">
        <v>1</v>
      </c>
      <c r="C1384" t="s">
        <v>1720</v>
      </c>
      <c r="D1384" t="s">
        <v>1713</v>
      </c>
      <c r="E1384" t="s">
        <v>1703</v>
      </c>
      <c r="F1384" t="s">
        <v>1744</v>
      </c>
    </row>
    <row r="1385" spans="1:6">
      <c r="A1385" t="s">
        <v>1403</v>
      </c>
      <c r="B1385" t="s">
        <v>1</v>
      </c>
      <c r="C1385" t="s">
        <v>1720</v>
      </c>
      <c r="D1385" t="s">
        <v>1713</v>
      </c>
      <c r="E1385" t="s">
        <v>1703</v>
      </c>
      <c r="F1385" t="s">
        <v>1745</v>
      </c>
    </row>
    <row r="1386" spans="1:6">
      <c r="A1386" t="s">
        <v>1404</v>
      </c>
      <c r="B1386" t="s">
        <v>1</v>
      </c>
      <c r="C1386" t="s">
        <v>1720</v>
      </c>
      <c r="D1386" t="s">
        <v>1713</v>
      </c>
      <c r="E1386" t="s">
        <v>1703</v>
      </c>
      <c r="F1386" t="s">
        <v>1746</v>
      </c>
    </row>
    <row r="1387" spans="1:6">
      <c r="A1387" t="s">
        <v>1405</v>
      </c>
      <c r="B1387" t="s">
        <v>1</v>
      </c>
      <c r="C1387" t="s">
        <v>1720</v>
      </c>
      <c r="D1387" t="s">
        <v>1713</v>
      </c>
      <c r="E1387" t="s">
        <v>1703</v>
      </c>
      <c r="F1387" t="s">
        <v>1747</v>
      </c>
    </row>
    <row r="1388" spans="1:6">
      <c r="A1388" t="s">
        <v>1406</v>
      </c>
      <c r="B1388" t="s">
        <v>1</v>
      </c>
      <c r="C1388" t="s">
        <v>1720</v>
      </c>
      <c r="D1388" t="s">
        <v>1713</v>
      </c>
      <c r="E1388" t="s">
        <v>1703</v>
      </c>
      <c r="F1388" t="s">
        <v>1748</v>
      </c>
    </row>
    <row r="1389" spans="1:6">
      <c r="A1389" t="s">
        <v>1407</v>
      </c>
      <c r="B1389" t="s">
        <v>1</v>
      </c>
      <c r="C1389" t="s">
        <v>1720</v>
      </c>
      <c r="D1389" t="s">
        <v>1713</v>
      </c>
      <c r="E1389" t="s">
        <v>1703</v>
      </c>
      <c r="F1389" t="s">
        <v>1749</v>
      </c>
    </row>
    <row r="1390" spans="1:6">
      <c r="A1390" t="s">
        <v>1408</v>
      </c>
      <c r="B1390" t="s">
        <v>1</v>
      </c>
      <c r="C1390" t="s">
        <v>1720</v>
      </c>
      <c r="D1390" t="s">
        <v>1713</v>
      </c>
      <c r="E1390" t="s">
        <v>1703</v>
      </c>
      <c r="F1390" t="s">
        <v>1750</v>
      </c>
    </row>
    <row r="1391" spans="1:6">
      <c r="A1391" t="s">
        <v>1409</v>
      </c>
      <c r="B1391" t="s">
        <v>1</v>
      </c>
      <c r="C1391" t="s">
        <v>1720</v>
      </c>
      <c r="D1391" t="s">
        <v>1713</v>
      </c>
      <c r="E1391" t="s">
        <v>1703</v>
      </c>
      <c r="F1391" t="s">
        <v>1751</v>
      </c>
    </row>
    <row r="1392" spans="1:6">
      <c r="A1392" t="s">
        <v>1410</v>
      </c>
      <c r="B1392" t="s">
        <v>1</v>
      </c>
      <c r="C1392" t="s">
        <v>1720</v>
      </c>
      <c r="D1392" t="s">
        <v>1713</v>
      </c>
      <c r="E1392" t="s">
        <v>1704</v>
      </c>
      <c r="F1392" t="s">
        <v>1742</v>
      </c>
    </row>
    <row r="1393" spans="1:6">
      <c r="A1393" t="s">
        <v>1411</v>
      </c>
      <c r="B1393" t="s">
        <v>1</v>
      </c>
      <c r="C1393" t="s">
        <v>1720</v>
      </c>
      <c r="D1393" t="s">
        <v>1713</v>
      </c>
      <c r="E1393" t="s">
        <v>1704</v>
      </c>
      <c r="F1393" t="s">
        <v>1743</v>
      </c>
    </row>
    <row r="1394" spans="1:6">
      <c r="A1394" t="s">
        <v>1412</v>
      </c>
      <c r="B1394" t="s">
        <v>1</v>
      </c>
      <c r="C1394" t="s">
        <v>1720</v>
      </c>
      <c r="D1394" t="s">
        <v>1713</v>
      </c>
      <c r="E1394" t="s">
        <v>1704</v>
      </c>
      <c r="F1394" t="s">
        <v>1744</v>
      </c>
    </row>
    <row r="1395" spans="1:6">
      <c r="A1395" t="s">
        <v>1413</v>
      </c>
      <c r="B1395" t="s">
        <v>1</v>
      </c>
      <c r="C1395" t="s">
        <v>1720</v>
      </c>
      <c r="D1395" t="s">
        <v>1713</v>
      </c>
      <c r="E1395" t="s">
        <v>1704</v>
      </c>
      <c r="F1395" t="s">
        <v>1745</v>
      </c>
    </row>
    <row r="1396" spans="1:6">
      <c r="A1396" t="s">
        <v>1414</v>
      </c>
      <c r="B1396" t="s">
        <v>1</v>
      </c>
      <c r="C1396" t="s">
        <v>1720</v>
      </c>
      <c r="D1396" t="s">
        <v>1713</v>
      </c>
      <c r="E1396" t="s">
        <v>1704</v>
      </c>
      <c r="F1396" t="s">
        <v>1746</v>
      </c>
    </row>
    <row r="1397" spans="1:6">
      <c r="A1397" t="s">
        <v>1415</v>
      </c>
      <c r="B1397" t="s">
        <v>1</v>
      </c>
      <c r="C1397" t="s">
        <v>1720</v>
      </c>
      <c r="D1397" t="s">
        <v>1713</v>
      </c>
      <c r="E1397" t="s">
        <v>1704</v>
      </c>
      <c r="F1397" t="s">
        <v>1747</v>
      </c>
    </row>
    <row r="1398" spans="1:6">
      <c r="A1398" t="s">
        <v>1416</v>
      </c>
      <c r="B1398" t="s">
        <v>1</v>
      </c>
      <c r="C1398" t="s">
        <v>1720</v>
      </c>
      <c r="D1398" t="s">
        <v>1713</v>
      </c>
      <c r="E1398" t="s">
        <v>1704</v>
      </c>
      <c r="F1398" t="s">
        <v>1748</v>
      </c>
    </row>
    <row r="1399" spans="1:6">
      <c r="A1399" t="s">
        <v>1417</v>
      </c>
      <c r="B1399" t="s">
        <v>1</v>
      </c>
      <c r="C1399" t="s">
        <v>1720</v>
      </c>
      <c r="D1399" t="s">
        <v>1713</v>
      </c>
      <c r="E1399" t="s">
        <v>1704</v>
      </c>
      <c r="F1399" t="s">
        <v>1749</v>
      </c>
    </row>
    <row r="1400" spans="1:6">
      <c r="A1400" t="s">
        <v>1418</v>
      </c>
      <c r="B1400" t="s">
        <v>1</v>
      </c>
      <c r="C1400" t="s">
        <v>1720</v>
      </c>
      <c r="D1400" t="s">
        <v>1713</v>
      </c>
      <c r="E1400" t="s">
        <v>1704</v>
      </c>
      <c r="F1400" t="s">
        <v>1750</v>
      </c>
    </row>
    <row r="1401" spans="1:6">
      <c r="A1401" t="s">
        <v>1419</v>
      </c>
      <c r="B1401" t="s">
        <v>1</v>
      </c>
      <c r="C1401" t="s">
        <v>1720</v>
      </c>
      <c r="D1401" t="s">
        <v>1713</v>
      </c>
      <c r="E1401" t="s">
        <v>1704</v>
      </c>
      <c r="F1401" t="s">
        <v>1751</v>
      </c>
    </row>
    <row r="1402" spans="1:6">
      <c r="A1402" t="s">
        <v>1420</v>
      </c>
      <c r="B1402" t="s">
        <v>1</v>
      </c>
      <c r="C1402" t="s">
        <v>1720</v>
      </c>
      <c r="D1402" t="s">
        <v>1714</v>
      </c>
      <c r="E1402" t="s">
        <v>1703</v>
      </c>
      <c r="F1402" t="s">
        <v>1742</v>
      </c>
    </row>
    <row r="1403" spans="1:6">
      <c r="A1403" t="s">
        <v>1421</v>
      </c>
      <c r="B1403" t="s">
        <v>1</v>
      </c>
      <c r="C1403" t="s">
        <v>1720</v>
      </c>
      <c r="D1403" t="s">
        <v>1714</v>
      </c>
      <c r="E1403" t="s">
        <v>1703</v>
      </c>
      <c r="F1403" t="s">
        <v>1743</v>
      </c>
    </row>
    <row r="1404" spans="1:6">
      <c r="A1404" t="s">
        <v>1422</v>
      </c>
      <c r="B1404" t="s">
        <v>1</v>
      </c>
      <c r="C1404" t="s">
        <v>1720</v>
      </c>
      <c r="D1404" t="s">
        <v>1714</v>
      </c>
      <c r="E1404" t="s">
        <v>1703</v>
      </c>
      <c r="F1404" t="s">
        <v>1744</v>
      </c>
    </row>
    <row r="1405" spans="1:6">
      <c r="A1405" t="s">
        <v>1423</v>
      </c>
      <c r="B1405" t="s">
        <v>1</v>
      </c>
      <c r="C1405" t="s">
        <v>1720</v>
      </c>
      <c r="D1405" t="s">
        <v>1714</v>
      </c>
      <c r="E1405" t="s">
        <v>1703</v>
      </c>
      <c r="F1405" t="s">
        <v>1745</v>
      </c>
    </row>
    <row r="1406" spans="1:6">
      <c r="A1406" t="s">
        <v>1424</v>
      </c>
      <c r="B1406" t="s">
        <v>1</v>
      </c>
      <c r="C1406" t="s">
        <v>1720</v>
      </c>
      <c r="D1406" t="s">
        <v>1714</v>
      </c>
      <c r="E1406" t="s">
        <v>1703</v>
      </c>
      <c r="F1406" t="s">
        <v>1746</v>
      </c>
    </row>
    <row r="1407" spans="1:6">
      <c r="A1407" t="s">
        <v>1425</v>
      </c>
      <c r="B1407" t="s">
        <v>1</v>
      </c>
      <c r="C1407" t="s">
        <v>1720</v>
      </c>
      <c r="D1407" t="s">
        <v>1714</v>
      </c>
      <c r="E1407" t="s">
        <v>1703</v>
      </c>
      <c r="F1407" t="s">
        <v>1747</v>
      </c>
    </row>
    <row r="1408" spans="1:6">
      <c r="A1408" t="s">
        <v>1426</v>
      </c>
      <c r="B1408" t="s">
        <v>1</v>
      </c>
      <c r="C1408" t="s">
        <v>1720</v>
      </c>
      <c r="D1408" t="s">
        <v>1714</v>
      </c>
      <c r="E1408" t="s">
        <v>1703</v>
      </c>
      <c r="F1408" t="s">
        <v>1748</v>
      </c>
    </row>
    <row r="1409" spans="1:6">
      <c r="A1409" t="s">
        <v>1427</v>
      </c>
      <c r="B1409" t="s">
        <v>1</v>
      </c>
      <c r="C1409" t="s">
        <v>1720</v>
      </c>
      <c r="D1409" t="s">
        <v>1714</v>
      </c>
      <c r="E1409" t="s">
        <v>1703</v>
      </c>
      <c r="F1409" t="s">
        <v>1749</v>
      </c>
    </row>
    <row r="1410" spans="1:6">
      <c r="A1410" t="s">
        <v>1428</v>
      </c>
      <c r="B1410" t="s">
        <v>1</v>
      </c>
      <c r="C1410" t="s">
        <v>1720</v>
      </c>
      <c r="D1410" t="s">
        <v>1714</v>
      </c>
      <c r="E1410" t="s">
        <v>1703</v>
      </c>
      <c r="F1410" t="s">
        <v>1750</v>
      </c>
    </row>
    <row r="1411" spans="1:6">
      <c r="A1411" t="s">
        <v>1429</v>
      </c>
      <c r="B1411" t="s">
        <v>1</v>
      </c>
      <c r="C1411" t="s">
        <v>1720</v>
      </c>
      <c r="D1411" t="s">
        <v>1714</v>
      </c>
      <c r="E1411" t="s">
        <v>1703</v>
      </c>
      <c r="F1411" t="s">
        <v>1751</v>
      </c>
    </row>
    <row r="1412" spans="1:6">
      <c r="A1412" t="s">
        <v>1430</v>
      </c>
      <c r="B1412" t="s">
        <v>1</v>
      </c>
      <c r="C1412" t="s">
        <v>1720</v>
      </c>
      <c r="D1412" t="s">
        <v>1714</v>
      </c>
      <c r="E1412" t="s">
        <v>1704</v>
      </c>
      <c r="F1412" t="s">
        <v>1742</v>
      </c>
    </row>
    <row r="1413" spans="1:6">
      <c r="A1413" t="s">
        <v>1431</v>
      </c>
      <c r="B1413" t="s">
        <v>1</v>
      </c>
      <c r="C1413" t="s">
        <v>1720</v>
      </c>
      <c r="D1413" t="s">
        <v>1714</v>
      </c>
      <c r="E1413" t="s">
        <v>1704</v>
      </c>
      <c r="F1413" t="s">
        <v>1743</v>
      </c>
    </row>
    <row r="1414" spans="1:6">
      <c r="A1414" t="s">
        <v>1432</v>
      </c>
      <c r="B1414" t="s">
        <v>1</v>
      </c>
      <c r="C1414" t="s">
        <v>1720</v>
      </c>
      <c r="D1414" t="s">
        <v>1714</v>
      </c>
      <c r="E1414" t="s">
        <v>1704</v>
      </c>
      <c r="F1414" t="s">
        <v>1744</v>
      </c>
    </row>
    <row r="1415" spans="1:6">
      <c r="A1415" t="s">
        <v>1433</v>
      </c>
      <c r="B1415" t="s">
        <v>1</v>
      </c>
      <c r="C1415" t="s">
        <v>1720</v>
      </c>
      <c r="D1415" t="s">
        <v>1714</v>
      </c>
      <c r="E1415" t="s">
        <v>1704</v>
      </c>
      <c r="F1415" t="s">
        <v>1745</v>
      </c>
    </row>
    <row r="1416" spans="1:6">
      <c r="A1416" t="s">
        <v>1434</v>
      </c>
      <c r="B1416" t="s">
        <v>1</v>
      </c>
      <c r="C1416" t="s">
        <v>1720</v>
      </c>
      <c r="D1416" t="s">
        <v>1714</v>
      </c>
      <c r="E1416" t="s">
        <v>1704</v>
      </c>
      <c r="F1416" t="s">
        <v>1746</v>
      </c>
    </row>
    <row r="1417" spans="1:6">
      <c r="A1417" t="s">
        <v>1435</v>
      </c>
      <c r="B1417" t="s">
        <v>1</v>
      </c>
      <c r="C1417" t="s">
        <v>1720</v>
      </c>
      <c r="D1417" t="s">
        <v>1714</v>
      </c>
      <c r="E1417" t="s">
        <v>1704</v>
      </c>
      <c r="F1417" t="s">
        <v>1747</v>
      </c>
    </row>
    <row r="1418" spans="1:6">
      <c r="A1418" t="s">
        <v>1436</v>
      </c>
      <c r="B1418" t="s">
        <v>1</v>
      </c>
      <c r="C1418" t="s">
        <v>1720</v>
      </c>
      <c r="D1418" t="s">
        <v>1714</v>
      </c>
      <c r="E1418" t="s">
        <v>1704</v>
      </c>
      <c r="F1418" t="s">
        <v>1748</v>
      </c>
    </row>
    <row r="1419" spans="1:6">
      <c r="A1419" t="s">
        <v>1437</v>
      </c>
      <c r="B1419" t="s">
        <v>1</v>
      </c>
      <c r="C1419" t="s">
        <v>1720</v>
      </c>
      <c r="D1419" t="s">
        <v>1714</v>
      </c>
      <c r="E1419" t="s">
        <v>1704</v>
      </c>
      <c r="F1419" t="s">
        <v>1749</v>
      </c>
    </row>
    <row r="1420" spans="1:6">
      <c r="A1420" t="s">
        <v>1438</v>
      </c>
      <c r="B1420" t="s">
        <v>1</v>
      </c>
      <c r="C1420" t="s">
        <v>1720</v>
      </c>
      <c r="D1420" t="s">
        <v>1714</v>
      </c>
      <c r="E1420" t="s">
        <v>1704</v>
      </c>
      <c r="F1420" t="s">
        <v>1750</v>
      </c>
    </row>
    <row r="1421" spans="1:6">
      <c r="A1421" t="s">
        <v>1439</v>
      </c>
      <c r="B1421" t="s">
        <v>1</v>
      </c>
      <c r="C1421" t="s">
        <v>1720</v>
      </c>
      <c r="D1421" t="s">
        <v>1714</v>
      </c>
      <c r="E1421" t="s">
        <v>1704</v>
      </c>
      <c r="F1421" t="s">
        <v>1751</v>
      </c>
    </row>
    <row r="1422" spans="1:6">
      <c r="A1422" t="s">
        <v>1440</v>
      </c>
      <c r="B1422" t="s">
        <v>1</v>
      </c>
      <c r="C1422" t="s">
        <v>1720</v>
      </c>
      <c r="D1422" t="s">
        <v>1715</v>
      </c>
      <c r="E1422" t="s">
        <v>1703</v>
      </c>
      <c r="F1422" t="s">
        <v>1742</v>
      </c>
    </row>
    <row r="1423" spans="1:6">
      <c r="A1423" t="s">
        <v>1441</v>
      </c>
      <c r="B1423" t="s">
        <v>1</v>
      </c>
      <c r="C1423" t="s">
        <v>1720</v>
      </c>
      <c r="D1423" t="s">
        <v>1715</v>
      </c>
      <c r="E1423" t="s">
        <v>1703</v>
      </c>
      <c r="F1423" t="s">
        <v>1743</v>
      </c>
    </row>
    <row r="1424" spans="1:6">
      <c r="A1424" t="s">
        <v>1442</v>
      </c>
      <c r="B1424" t="s">
        <v>1</v>
      </c>
      <c r="C1424" t="s">
        <v>1720</v>
      </c>
      <c r="D1424" t="s">
        <v>1715</v>
      </c>
      <c r="E1424" t="s">
        <v>1703</v>
      </c>
      <c r="F1424" t="s">
        <v>1744</v>
      </c>
    </row>
    <row r="1425" spans="1:6">
      <c r="A1425" t="s">
        <v>1443</v>
      </c>
      <c r="B1425" t="s">
        <v>1</v>
      </c>
      <c r="C1425" t="s">
        <v>1720</v>
      </c>
      <c r="D1425" t="s">
        <v>1715</v>
      </c>
      <c r="E1425" t="s">
        <v>1703</v>
      </c>
      <c r="F1425" t="s">
        <v>1745</v>
      </c>
    </row>
    <row r="1426" spans="1:6">
      <c r="A1426" t="s">
        <v>1444</v>
      </c>
      <c r="B1426" t="s">
        <v>1</v>
      </c>
      <c r="C1426" t="s">
        <v>1720</v>
      </c>
      <c r="D1426" t="s">
        <v>1715</v>
      </c>
      <c r="E1426" t="s">
        <v>1703</v>
      </c>
      <c r="F1426" t="s">
        <v>1746</v>
      </c>
    </row>
    <row r="1427" spans="1:6">
      <c r="A1427" t="s">
        <v>1445</v>
      </c>
      <c r="B1427" t="s">
        <v>1</v>
      </c>
      <c r="C1427" t="s">
        <v>1720</v>
      </c>
      <c r="D1427" t="s">
        <v>1715</v>
      </c>
      <c r="E1427" t="s">
        <v>1703</v>
      </c>
      <c r="F1427" t="s">
        <v>1747</v>
      </c>
    </row>
    <row r="1428" spans="1:6">
      <c r="A1428" t="s">
        <v>1446</v>
      </c>
      <c r="B1428" t="s">
        <v>1</v>
      </c>
      <c r="C1428" t="s">
        <v>1720</v>
      </c>
      <c r="D1428" t="s">
        <v>1715</v>
      </c>
      <c r="E1428" t="s">
        <v>1703</v>
      </c>
      <c r="F1428" t="s">
        <v>1748</v>
      </c>
    </row>
    <row r="1429" spans="1:6">
      <c r="A1429" t="s">
        <v>1447</v>
      </c>
      <c r="B1429" t="s">
        <v>1</v>
      </c>
      <c r="C1429" t="s">
        <v>1720</v>
      </c>
      <c r="D1429" t="s">
        <v>1715</v>
      </c>
      <c r="E1429" t="s">
        <v>1703</v>
      </c>
      <c r="F1429" t="s">
        <v>1749</v>
      </c>
    </row>
    <row r="1430" spans="1:6">
      <c r="A1430" t="s">
        <v>1448</v>
      </c>
      <c r="B1430" t="s">
        <v>1</v>
      </c>
      <c r="C1430" t="s">
        <v>1720</v>
      </c>
      <c r="D1430" t="s">
        <v>1715</v>
      </c>
      <c r="E1430" t="s">
        <v>1703</v>
      </c>
      <c r="F1430" t="s">
        <v>1750</v>
      </c>
    </row>
    <row r="1431" spans="1:6">
      <c r="A1431" t="s">
        <v>1449</v>
      </c>
      <c r="B1431" t="s">
        <v>1</v>
      </c>
      <c r="C1431" t="s">
        <v>1720</v>
      </c>
      <c r="D1431" t="s">
        <v>1715</v>
      </c>
      <c r="E1431" t="s">
        <v>1703</v>
      </c>
      <c r="F1431" t="s">
        <v>1751</v>
      </c>
    </row>
    <row r="1432" spans="1:6">
      <c r="A1432" t="s">
        <v>1450</v>
      </c>
      <c r="B1432" t="s">
        <v>1</v>
      </c>
      <c r="C1432" t="s">
        <v>1720</v>
      </c>
      <c r="D1432" t="s">
        <v>1715</v>
      </c>
      <c r="E1432" t="s">
        <v>1704</v>
      </c>
      <c r="F1432" t="s">
        <v>1742</v>
      </c>
    </row>
    <row r="1433" spans="1:6">
      <c r="A1433" t="s">
        <v>1451</v>
      </c>
      <c r="B1433" t="s">
        <v>1</v>
      </c>
      <c r="C1433" t="s">
        <v>1720</v>
      </c>
      <c r="D1433" t="s">
        <v>1715</v>
      </c>
      <c r="E1433" t="s">
        <v>1704</v>
      </c>
      <c r="F1433" t="s">
        <v>1743</v>
      </c>
    </row>
    <row r="1434" spans="1:6">
      <c r="A1434" t="s">
        <v>1452</v>
      </c>
      <c r="B1434" t="s">
        <v>1</v>
      </c>
      <c r="C1434" t="s">
        <v>1720</v>
      </c>
      <c r="D1434" t="s">
        <v>1715</v>
      </c>
      <c r="E1434" t="s">
        <v>1704</v>
      </c>
      <c r="F1434" t="s">
        <v>1744</v>
      </c>
    </row>
    <row r="1435" spans="1:6">
      <c r="A1435" t="s">
        <v>1453</v>
      </c>
      <c r="B1435" t="s">
        <v>1</v>
      </c>
      <c r="C1435" t="s">
        <v>1720</v>
      </c>
      <c r="D1435" t="s">
        <v>1715</v>
      </c>
      <c r="E1435" t="s">
        <v>1704</v>
      </c>
      <c r="F1435" t="s">
        <v>1745</v>
      </c>
    </row>
    <row r="1436" spans="1:6">
      <c r="A1436" t="s">
        <v>1454</v>
      </c>
      <c r="B1436" t="s">
        <v>1</v>
      </c>
      <c r="C1436" t="s">
        <v>1720</v>
      </c>
      <c r="D1436" t="s">
        <v>1715</v>
      </c>
      <c r="E1436" t="s">
        <v>1704</v>
      </c>
      <c r="F1436" t="s">
        <v>1746</v>
      </c>
    </row>
    <row r="1437" spans="1:6">
      <c r="A1437" t="s">
        <v>1455</v>
      </c>
      <c r="B1437" t="s">
        <v>1</v>
      </c>
      <c r="C1437" t="s">
        <v>1720</v>
      </c>
      <c r="D1437" t="s">
        <v>1715</v>
      </c>
      <c r="E1437" t="s">
        <v>1704</v>
      </c>
      <c r="F1437" t="s">
        <v>1747</v>
      </c>
    </row>
    <row r="1438" spans="1:6">
      <c r="A1438" t="s">
        <v>1456</v>
      </c>
      <c r="B1438" t="s">
        <v>1</v>
      </c>
      <c r="C1438" t="s">
        <v>1720</v>
      </c>
      <c r="D1438" t="s">
        <v>1715</v>
      </c>
      <c r="E1438" t="s">
        <v>1704</v>
      </c>
      <c r="F1438" t="s">
        <v>1748</v>
      </c>
    </row>
    <row r="1439" spans="1:6">
      <c r="A1439" t="s">
        <v>1457</v>
      </c>
      <c r="B1439" t="s">
        <v>1</v>
      </c>
      <c r="C1439" t="s">
        <v>1720</v>
      </c>
      <c r="D1439" t="s">
        <v>1715</v>
      </c>
      <c r="E1439" t="s">
        <v>1704</v>
      </c>
      <c r="F1439" t="s">
        <v>1749</v>
      </c>
    </row>
    <row r="1440" spans="1:6">
      <c r="A1440" t="s">
        <v>1458</v>
      </c>
      <c r="B1440" t="s">
        <v>1</v>
      </c>
      <c r="C1440" t="s">
        <v>1720</v>
      </c>
      <c r="D1440" t="s">
        <v>1715</v>
      </c>
      <c r="E1440" t="s">
        <v>1704</v>
      </c>
      <c r="F1440" t="s">
        <v>1750</v>
      </c>
    </row>
    <row r="1441" spans="1:6">
      <c r="A1441" t="s">
        <v>1459</v>
      </c>
      <c r="B1441" t="s">
        <v>1</v>
      </c>
      <c r="C1441" t="s">
        <v>1720</v>
      </c>
      <c r="D1441" t="s">
        <v>1715</v>
      </c>
      <c r="E1441" t="s">
        <v>1704</v>
      </c>
      <c r="F1441" t="s">
        <v>1751</v>
      </c>
    </row>
    <row r="1442" spans="1:6">
      <c r="A1442" t="s">
        <v>1460</v>
      </c>
      <c r="B1442" t="s">
        <v>2</v>
      </c>
      <c r="C1442" t="s">
        <v>1702</v>
      </c>
    </row>
    <row r="1443" spans="1:6">
      <c r="A1443" t="s">
        <v>1461</v>
      </c>
      <c r="B1443" t="s">
        <v>2</v>
      </c>
      <c r="C1443" t="s">
        <v>1705</v>
      </c>
    </row>
    <row r="1444" spans="1:6">
      <c r="A1444" t="s">
        <v>1462</v>
      </c>
      <c r="B1444" t="s">
        <v>2</v>
      </c>
      <c r="C1444" t="s">
        <v>1706</v>
      </c>
    </row>
    <row r="1445" spans="1:6">
      <c r="A1445" t="s">
        <v>1463</v>
      </c>
      <c r="B1445" t="s">
        <v>2</v>
      </c>
      <c r="C1445" t="s">
        <v>1707</v>
      </c>
    </row>
    <row r="1446" spans="1:6">
      <c r="A1446" t="s">
        <v>1464</v>
      </c>
      <c r="B1446" t="s">
        <v>2</v>
      </c>
      <c r="C1446" t="s">
        <v>1708</v>
      </c>
    </row>
    <row r="1447" spans="1:6">
      <c r="A1447" t="s">
        <v>1465</v>
      </c>
      <c r="B1447" t="s">
        <v>2</v>
      </c>
      <c r="C1447" t="s">
        <v>1709</v>
      </c>
    </row>
    <row r="1448" spans="1:6">
      <c r="A1448" t="s">
        <v>1466</v>
      </c>
      <c r="B1448" t="s">
        <v>2</v>
      </c>
      <c r="C1448" t="s">
        <v>1710</v>
      </c>
    </row>
    <row r="1449" spans="1:6">
      <c r="A1449" t="s">
        <v>1467</v>
      </c>
      <c r="B1449" t="s">
        <v>2</v>
      </c>
      <c r="C1449" t="s">
        <v>1711</v>
      </c>
    </row>
    <row r="1450" spans="1:6">
      <c r="A1450" t="s">
        <v>1468</v>
      </c>
      <c r="B1450" t="s">
        <v>2</v>
      </c>
      <c r="C1450" t="s">
        <v>1712</v>
      </c>
    </row>
    <row r="1451" spans="1:6">
      <c r="A1451" t="s">
        <v>1469</v>
      </c>
      <c r="B1451" t="s">
        <v>2</v>
      </c>
      <c r="C1451" t="s">
        <v>1713</v>
      </c>
    </row>
    <row r="1452" spans="1:6">
      <c r="A1452" t="s">
        <v>1470</v>
      </c>
      <c r="B1452" t="s">
        <v>2</v>
      </c>
      <c r="C1452" t="s">
        <v>1714</v>
      </c>
    </row>
    <row r="1453" spans="1:6">
      <c r="A1453" t="s">
        <v>1471</v>
      </c>
      <c r="B1453" t="s">
        <v>2</v>
      </c>
      <c r="C1453" t="s">
        <v>1715</v>
      </c>
    </row>
    <row r="1454" spans="1:6">
      <c r="A1454" t="s">
        <v>1472</v>
      </c>
      <c r="B1454" t="s">
        <v>3</v>
      </c>
      <c r="C1454" t="s">
        <v>1702</v>
      </c>
      <c r="D1454" t="s">
        <v>1752</v>
      </c>
    </row>
    <row r="1455" spans="1:6">
      <c r="A1455" t="s">
        <v>1473</v>
      </c>
      <c r="B1455" t="s">
        <v>3</v>
      </c>
      <c r="C1455" t="s">
        <v>1702</v>
      </c>
      <c r="D1455" t="s">
        <v>1753</v>
      </c>
    </row>
    <row r="1456" spans="1:6">
      <c r="A1456" t="s">
        <v>1474</v>
      </c>
      <c r="B1456" t="s">
        <v>3</v>
      </c>
      <c r="C1456" t="s">
        <v>1702</v>
      </c>
      <c r="D1456" t="s">
        <v>1754</v>
      </c>
    </row>
    <row r="1457" spans="1:4">
      <c r="A1457" t="s">
        <v>1475</v>
      </c>
      <c r="B1457" t="s">
        <v>3</v>
      </c>
      <c r="C1457" t="s">
        <v>1702</v>
      </c>
      <c r="D1457" t="s">
        <v>1755</v>
      </c>
    </row>
    <row r="1458" spans="1:4">
      <c r="A1458" t="s">
        <v>1476</v>
      </c>
      <c r="B1458" t="s">
        <v>3</v>
      </c>
      <c r="C1458" t="s">
        <v>1702</v>
      </c>
      <c r="D1458" t="s">
        <v>1756</v>
      </c>
    </row>
    <row r="1459" spans="1:4">
      <c r="A1459" t="s">
        <v>1477</v>
      </c>
      <c r="B1459" t="s">
        <v>3</v>
      </c>
      <c r="C1459" t="s">
        <v>1702</v>
      </c>
      <c r="D1459" t="s">
        <v>1757</v>
      </c>
    </row>
    <row r="1460" spans="1:4">
      <c r="A1460" t="s">
        <v>1478</v>
      </c>
      <c r="B1460" t="s">
        <v>3</v>
      </c>
      <c r="C1460" t="s">
        <v>1702</v>
      </c>
      <c r="D1460" t="s">
        <v>1758</v>
      </c>
    </row>
    <row r="1461" spans="1:4">
      <c r="A1461" t="s">
        <v>1479</v>
      </c>
      <c r="B1461" t="s">
        <v>3</v>
      </c>
      <c r="C1461" t="s">
        <v>1702</v>
      </c>
      <c r="D1461" t="s">
        <v>1759</v>
      </c>
    </row>
    <row r="1462" spans="1:4">
      <c r="A1462" t="s">
        <v>1480</v>
      </c>
      <c r="B1462" t="s">
        <v>3</v>
      </c>
      <c r="C1462" t="s">
        <v>1702</v>
      </c>
      <c r="D1462" t="s">
        <v>1760</v>
      </c>
    </row>
    <row r="1463" spans="1:4">
      <c r="A1463" t="s">
        <v>1481</v>
      </c>
      <c r="B1463" t="s">
        <v>3</v>
      </c>
      <c r="C1463" t="s">
        <v>1702</v>
      </c>
      <c r="D1463" t="s">
        <v>1761</v>
      </c>
    </row>
    <row r="1464" spans="1:4">
      <c r="A1464" t="s">
        <v>1482</v>
      </c>
      <c r="B1464" t="s">
        <v>3</v>
      </c>
      <c r="C1464" t="s">
        <v>1702</v>
      </c>
      <c r="D1464" t="s">
        <v>1762</v>
      </c>
    </row>
    <row r="1465" spans="1:4">
      <c r="A1465" t="s">
        <v>1483</v>
      </c>
      <c r="B1465" t="s">
        <v>3</v>
      </c>
      <c r="C1465" t="s">
        <v>1702</v>
      </c>
      <c r="D1465" t="s">
        <v>1763</v>
      </c>
    </row>
    <row r="1466" spans="1:4">
      <c r="A1466" t="s">
        <v>1484</v>
      </c>
      <c r="B1466" t="s">
        <v>3</v>
      </c>
      <c r="C1466" t="s">
        <v>1702</v>
      </c>
      <c r="D1466" t="s">
        <v>1764</v>
      </c>
    </row>
    <row r="1467" spans="1:4">
      <c r="A1467" t="s">
        <v>1485</v>
      </c>
      <c r="B1467" t="s">
        <v>3</v>
      </c>
      <c r="C1467" t="s">
        <v>1702</v>
      </c>
      <c r="D1467" t="s">
        <v>1765</v>
      </c>
    </row>
    <row r="1468" spans="1:4">
      <c r="A1468" t="s">
        <v>1486</v>
      </c>
      <c r="B1468" t="s">
        <v>3</v>
      </c>
      <c r="C1468" t="s">
        <v>1702</v>
      </c>
      <c r="D1468" t="s">
        <v>1766</v>
      </c>
    </row>
    <row r="1469" spans="1:4">
      <c r="A1469" t="s">
        <v>1487</v>
      </c>
      <c r="B1469" t="s">
        <v>3</v>
      </c>
      <c r="C1469" t="s">
        <v>1702</v>
      </c>
      <c r="D1469" t="s">
        <v>1767</v>
      </c>
    </row>
    <row r="1470" spans="1:4">
      <c r="A1470" t="s">
        <v>1488</v>
      </c>
      <c r="B1470" t="s">
        <v>3</v>
      </c>
      <c r="C1470" t="s">
        <v>1705</v>
      </c>
      <c r="D1470" t="s">
        <v>1752</v>
      </c>
    </row>
    <row r="1471" spans="1:4">
      <c r="A1471" t="s">
        <v>1489</v>
      </c>
      <c r="B1471" t="s">
        <v>3</v>
      </c>
      <c r="C1471" t="s">
        <v>1705</v>
      </c>
      <c r="D1471" t="s">
        <v>1753</v>
      </c>
    </row>
    <row r="1472" spans="1:4">
      <c r="A1472" t="s">
        <v>1490</v>
      </c>
      <c r="B1472" t="s">
        <v>3</v>
      </c>
      <c r="C1472" t="s">
        <v>1705</v>
      </c>
      <c r="D1472" t="s">
        <v>1754</v>
      </c>
    </row>
    <row r="1473" spans="1:4">
      <c r="A1473" t="s">
        <v>1491</v>
      </c>
      <c r="B1473" t="s">
        <v>3</v>
      </c>
      <c r="C1473" t="s">
        <v>1705</v>
      </c>
      <c r="D1473" t="s">
        <v>1755</v>
      </c>
    </row>
    <row r="1474" spans="1:4">
      <c r="A1474" t="s">
        <v>1492</v>
      </c>
      <c r="B1474" t="s">
        <v>3</v>
      </c>
      <c r="C1474" t="s">
        <v>1705</v>
      </c>
      <c r="D1474" t="s">
        <v>1756</v>
      </c>
    </row>
    <row r="1475" spans="1:4">
      <c r="A1475" t="s">
        <v>1493</v>
      </c>
      <c r="B1475" t="s">
        <v>3</v>
      </c>
      <c r="C1475" t="s">
        <v>1705</v>
      </c>
      <c r="D1475" t="s">
        <v>1757</v>
      </c>
    </row>
    <row r="1476" spans="1:4">
      <c r="A1476" t="s">
        <v>1494</v>
      </c>
      <c r="B1476" t="s">
        <v>3</v>
      </c>
      <c r="C1476" t="s">
        <v>1705</v>
      </c>
      <c r="D1476" t="s">
        <v>1758</v>
      </c>
    </row>
    <row r="1477" spans="1:4">
      <c r="A1477" t="s">
        <v>1495</v>
      </c>
      <c r="B1477" t="s">
        <v>3</v>
      </c>
      <c r="C1477" t="s">
        <v>1705</v>
      </c>
      <c r="D1477" t="s">
        <v>1759</v>
      </c>
    </row>
    <row r="1478" spans="1:4">
      <c r="A1478" t="s">
        <v>1496</v>
      </c>
      <c r="B1478" t="s">
        <v>3</v>
      </c>
      <c r="C1478" t="s">
        <v>1705</v>
      </c>
      <c r="D1478" t="s">
        <v>1760</v>
      </c>
    </row>
    <row r="1479" spans="1:4">
      <c r="A1479" t="s">
        <v>1497</v>
      </c>
      <c r="B1479" t="s">
        <v>3</v>
      </c>
      <c r="C1479" t="s">
        <v>1705</v>
      </c>
      <c r="D1479" t="s">
        <v>1761</v>
      </c>
    </row>
    <row r="1480" spans="1:4">
      <c r="A1480" t="s">
        <v>1498</v>
      </c>
      <c r="B1480" t="s">
        <v>3</v>
      </c>
      <c r="C1480" t="s">
        <v>1705</v>
      </c>
      <c r="D1480" t="s">
        <v>1762</v>
      </c>
    </row>
    <row r="1481" spans="1:4">
      <c r="A1481" t="s">
        <v>1499</v>
      </c>
      <c r="B1481" t="s">
        <v>3</v>
      </c>
      <c r="C1481" t="s">
        <v>1705</v>
      </c>
      <c r="D1481" t="s">
        <v>1763</v>
      </c>
    </row>
    <row r="1482" spans="1:4">
      <c r="A1482" t="s">
        <v>1500</v>
      </c>
      <c r="B1482" t="s">
        <v>3</v>
      </c>
      <c r="C1482" t="s">
        <v>1705</v>
      </c>
      <c r="D1482" t="s">
        <v>1764</v>
      </c>
    </row>
    <row r="1483" spans="1:4">
      <c r="A1483" t="s">
        <v>1501</v>
      </c>
      <c r="B1483" t="s">
        <v>3</v>
      </c>
      <c r="C1483" t="s">
        <v>1705</v>
      </c>
      <c r="D1483" t="s">
        <v>1765</v>
      </c>
    </row>
    <row r="1484" spans="1:4">
      <c r="A1484" t="s">
        <v>1502</v>
      </c>
      <c r="B1484" t="s">
        <v>3</v>
      </c>
      <c r="C1484" t="s">
        <v>1705</v>
      </c>
      <c r="D1484" t="s">
        <v>1766</v>
      </c>
    </row>
    <row r="1485" spans="1:4">
      <c r="A1485" t="s">
        <v>1503</v>
      </c>
      <c r="B1485" t="s">
        <v>3</v>
      </c>
      <c r="C1485" t="s">
        <v>1705</v>
      </c>
      <c r="D1485" t="s">
        <v>1767</v>
      </c>
    </row>
    <row r="1486" spans="1:4">
      <c r="A1486" t="s">
        <v>1504</v>
      </c>
      <c r="B1486" t="s">
        <v>3</v>
      </c>
      <c r="C1486" t="s">
        <v>1706</v>
      </c>
      <c r="D1486" t="s">
        <v>1752</v>
      </c>
    </row>
    <row r="1487" spans="1:4">
      <c r="A1487" t="s">
        <v>1505</v>
      </c>
      <c r="B1487" t="s">
        <v>3</v>
      </c>
      <c r="C1487" t="s">
        <v>1706</v>
      </c>
      <c r="D1487" t="s">
        <v>1753</v>
      </c>
    </row>
    <row r="1488" spans="1:4">
      <c r="A1488" t="s">
        <v>1506</v>
      </c>
      <c r="B1488" t="s">
        <v>3</v>
      </c>
      <c r="C1488" t="s">
        <v>1706</v>
      </c>
      <c r="D1488" t="s">
        <v>1754</v>
      </c>
    </row>
    <row r="1489" spans="1:4">
      <c r="A1489" t="s">
        <v>1507</v>
      </c>
      <c r="B1489" t="s">
        <v>3</v>
      </c>
      <c r="C1489" t="s">
        <v>1706</v>
      </c>
      <c r="D1489" t="s">
        <v>1755</v>
      </c>
    </row>
    <row r="1490" spans="1:4">
      <c r="A1490" t="s">
        <v>1508</v>
      </c>
      <c r="B1490" t="s">
        <v>3</v>
      </c>
      <c r="C1490" t="s">
        <v>1706</v>
      </c>
      <c r="D1490" t="s">
        <v>1756</v>
      </c>
    </row>
    <row r="1491" spans="1:4">
      <c r="A1491" t="s">
        <v>1509</v>
      </c>
      <c r="B1491" t="s">
        <v>3</v>
      </c>
      <c r="C1491" t="s">
        <v>1706</v>
      </c>
      <c r="D1491" t="s">
        <v>1757</v>
      </c>
    </row>
    <row r="1492" spans="1:4">
      <c r="A1492" t="s">
        <v>1510</v>
      </c>
      <c r="B1492" t="s">
        <v>3</v>
      </c>
      <c r="C1492" t="s">
        <v>1706</v>
      </c>
      <c r="D1492" t="s">
        <v>1758</v>
      </c>
    </row>
    <row r="1493" spans="1:4">
      <c r="A1493" t="s">
        <v>1511</v>
      </c>
      <c r="B1493" t="s">
        <v>3</v>
      </c>
      <c r="C1493" t="s">
        <v>1706</v>
      </c>
      <c r="D1493" t="s">
        <v>1759</v>
      </c>
    </row>
    <row r="1494" spans="1:4">
      <c r="A1494" t="s">
        <v>1512</v>
      </c>
      <c r="B1494" t="s">
        <v>3</v>
      </c>
      <c r="C1494" t="s">
        <v>1706</v>
      </c>
      <c r="D1494" t="s">
        <v>1760</v>
      </c>
    </row>
    <row r="1495" spans="1:4">
      <c r="A1495" t="s">
        <v>1513</v>
      </c>
      <c r="B1495" t="s">
        <v>3</v>
      </c>
      <c r="C1495" t="s">
        <v>1706</v>
      </c>
      <c r="D1495" t="s">
        <v>1761</v>
      </c>
    </row>
    <row r="1496" spans="1:4">
      <c r="A1496" t="s">
        <v>1514</v>
      </c>
      <c r="B1496" t="s">
        <v>3</v>
      </c>
      <c r="C1496" t="s">
        <v>1706</v>
      </c>
      <c r="D1496" t="s">
        <v>1762</v>
      </c>
    </row>
    <row r="1497" spans="1:4">
      <c r="A1497" t="s">
        <v>1515</v>
      </c>
      <c r="B1497" t="s">
        <v>3</v>
      </c>
      <c r="C1497" t="s">
        <v>1706</v>
      </c>
      <c r="D1497" t="s">
        <v>1763</v>
      </c>
    </row>
    <row r="1498" spans="1:4">
      <c r="A1498" t="s">
        <v>1516</v>
      </c>
      <c r="B1498" t="s">
        <v>3</v>
      </c>
      <c r="C1498" t="s">
        <v>1706</v>
      </c>
      <c r="D1498" t="s">
        <v>1764</v>
      </c>
    </row>
    <row r="1499" spans="1:4">
      <c r="A1499" t="s">
        <v>1517</v>
      </c>
      <c r="B1499" t="s">
        <v>3</v>
      </c>
      <c r="C1499" t="s">
        <v>1706</v>
      </c>
      <c r="D1499" t="s">
        <v>1765</v>
      </c>
    </row>
    <row r="1500" spans="1:4">
      <c r="A1500" t="s">
        <v>1518</v>
      </c>
      <c r="B1500" t="s">
        <v>3</v>
      </c>
      <c r="C1500" t="s">
        <v>1706</v>
      </c>
      <c r="D1500" t="s">
        <v>1766</v>
      </c>
    </row>
    <row r="1501" spans="1:4">
      <c r="A1501" t="s">
        <v>1519</v>
      </c>
      <c r="B1501" t="s">
        <v>3</v>
      </c>
      <c r="C1501" t="s">
        <v>1706</v>
      </c>
      <c r="D1501" t="s">
        <v>1767</v>
      </c>
    </row>
    <row r="1502" spans="1:4">
      <c r="A1502" t="s">
        <v>1520</v>
      </c>
      <c r="B1502" t="s">
        <v>3</v>
      </c>
      <c r="C1502" t="s">
        <v>1707</v>
      </c>
      <c r="D1502" t="s">
        <v>1752</v>
      </c>
    </row>
    <row r="1503" spans="1:4">
      <c r="A1503" t="s">
        <v>1521</v>
      </c>
      <c r="B1503" t="s">
        <v>3</v>
      </c>
      <c r="C1503" t="s">
        <v>1707</v>
      </c>
      <c r="D1503" t="s">
        <v>1753</v>
      </c>
    </row>
    <row r="1504" spans="1:4">
      <c r="A1504" t="s">
        <v>1522</v>
      </c>
      <c r="B1504" t="s">
        <v>3</v>
      </c>
      <c r="C1504" t="s">
        <v>1707</v>
      </c>
      <c r="D1504" t="s">
        <v>1754</v>
      </c>
    </row>
    <row r="1505" spans="1:4">
      <c r="A1505" t="s">
        <v>1523</v>
      </c>
      <c r="B1505" t="s">
        <v>3</v>
      </c>
      <c r="C1505" t="s">
        <v>1707</v>
      </c>
      <c r="D1505" t="s">
        <v>1755</v>
      </c>
    </row>
    <row r="1506" spans="1:4">
      <c r="A1506" t="s">
        <v>1524</v>
      </c>
      <c r="B1506" t="s">
        <v>3</v>
      </c>
      <c r="C1506" t="s">
        <v>1707</v>
      </c>
      <c r="D1506" t="s">
        <v>1756</v>
      </c>
    </row>
    <row r="1507" spans="1:4">
      <c r="A1507" t="s">
        <v>1525</v>
      </c>
      <c r="B1507" t="s">
        <v>3</v>
      </c>
      <c r="C1507" t="s">
        <v>1707</v>
      </c>
      <c r="D1507" t="s">
        <v>1757</v>
      </c>
    </row>
    <row r="1508" spans="1:4">
      <c r="A1508" t="s">
        <v>1526</v>
      </c>
      <c r="B1508" t="s">
        <v>3</v>
      </c>
      <c r="C1508" t="s">
        <v>1707</v>
      </c>
      <c r="D1508" t="s">
        <v>1758</v>
      </c>
    </row>
    <row r="1509" spans="1:4">
      <c r="A1509" t="s">
        <v>1527</v>
      </c>
      <c r="B1509" t="s">
        <v>3</v>
      </c>
      <c r="C1509" t="s">
        <v>1707</v>
      </c>
      <c r="D1509" t="s">
        <v>1759</v>
      </c>
    </row>
    <row r="1510" spans="1:4">
      <c r="A1510" t="s">
        <v>1528</v>
      </c>
      <c r="B1510" t="s">
        <v>3</v>
      </c>
      <c r="C1510" t="s">
        <v>1707</v>
      </c>
      <c r="D1510" t="s">
        <v>1760</v>
      </c>
    </row>
    <row r="1511" spans="1:4">
      <c r="A1511" t="s">
        <v>1529</v>
      </c>
      <c r="B1511" t="s">
        <v>3</v>
      </c>
      <c r="C1511" t="s">
        <v>1707</v>
      </c>
      <c r="D1511" t="s">
        <v>1761</v>
      </c>
    </row>
    <row r="1512" spans="1:4">
      <c r="A1512" t="s">
        <v>1530</v>
      </c>
      <c r="B1512" t="s">
        <v>3</v>
      </c>
      <c r="C1512" t="s">
        <v>1707</v>
      </c>
      <c r="D1512" t="s">
        <v>1762</v>
      </c>
    </row>
    <row r="1513" spans="1:4">
      <c r="A1513" t="s">
        <v>1531</v>
      </c>
      <c r="B1513" t="s">
        <v>3</v>
      </c>
      <c r="C1513" t="s">
        <v>1707</v>
      </c>
      <c r="D1513" t="s">
        <v>1763</v>
      </c>
    </row>
    <row r="1514" spans="1:4">
      <c r="A1514" t="s">
        <v>1532</v>
      </c>
      <c r="B1514" t="s">
        <v>3</v>
      </c>
      <c r="C1514" t="s">
        <v>1707</v>
      </c>
      <c r="D1514" t="s">
        <v>1764</v>
      </c>
    </row>
    <row r="1515" spans="1:4">
      <c r="A1515" t="s">
        <v>1533</v>
      </c>
      <c r="B1515" t="s">
        <v>3</v>
      </c>
      <c r="C1515" t="s">
        <v>1707</v>
      </c>
      <c r="D1515" t="s">
        <v>1765</v>
      </c>
    </row>
    <row r="1516" spans="1:4">
      <c r="A1516" t="s">
        <v>1534</v>
      </c>
      <c r="B1516" t="s">
        <v>3</v>
      </c>
      <c r="C1516" t="s">
        <v>1707</v>
      </c>
      <c r="D1516" t="s">
        <v>1766</v>
      </c>
    </row>
    <row r="1517" spans="1:4">
      <c r="A1517" t="s">
        <v>1535</v>
      </c>
      <c r="B1517" t="s">
        <v>3</v>
      </c>
      <c r="C1517" t="s">
        <v>1707</v>
      </c>
      <c r="D1517" t="s">
        <v>1767</v>
      </c>
    </row>
    <row r="1518" spans="1:4">
      <c r="A1518" t="s">
        <v>1536</v>
      </c>
      <c r="B1518" t="s">
        <v>3</v>
      </c>
      <c r="C1518" t="s">
        <v>1708</v>
      </c>
      <c r="D1518" t="s">
        <v>1752</v>
      </c>
    </row>
    <row r="1519" spans="1:4">
      <c r="A1519" t="s">
        <v>1537</v>
      </c>
      <c r="B1519" t="s">
        <v>3</v>
      </c>
      <c r="C1519" t="s">
        <v>1708</v>
      </c>
      <c r="D1519" t="s">
        <v>1753</v>
      </c>
    </row>
    <row r="1520" spans="1:4">
      <c r="A1520" t="s">
        <v>1538</v>
      </c>
      <c r="B1520" t="s">
        <v>3</v>
      </c>
      <c r="C1520" t="s">
        <v>1708</v>
      </c>
      <c r="D1520" t="s">
        <v>1754</v>
      </c>
    </row>
    <row r="1521" spans="1:4">
      <c r="A1521" t="s">
        <v>1539</v>
      </c>
      <c r="B1521" t="s">
        <v>3</v>
      </c>
      <c r="C1521" t="s">
        <v>1708</v>
      </c>
      <c r="D1521" t="s">
        <v>1755</v>
      </c>
    </row>
    <row r="1522" spans="1:4">
      <c r="A1522" t="s">
        <v>1540</v>
      </c>
      <c r="B1522" t="s">
        <v>3</v>
      </c>
      <c r="C1522" t="s">
        <v>1708</v>
      </c>
      <c r="D1522" t="s">
        <v>1756</v>
      </c>
    </row>
    <row r="1523" spans="1:4">
      <c r="A1523" t="s">
        <v>1541</v>
      </c>
      <c r="B1523" t="s">
        <v>3</v>
      </c>
      <c r="C1523" t="s">
        <v>1708</v>
      </c>
      <c r="D1523" t="s">
        <v>1757</v>
      </c>
    </row>
    <row r="1524" spans="1:4">
      <c r="A1524" t="s">
        <v>1542</v>
      </c>
      <c r="B1524" t="s">
        <v>3</v>
      </c>
      <c r="C1524" t="s">
        <v>1708</v>
      </c>
      <c r="D1524" t="s">
        <v>1758</v>
      </c>
    </row>
    <row r="1525" spans="1:4">
      <c r="A1525" t="s">
        <v>1543</v>
      </c>
      <c r="B1525" t="s">
        <v>3</v>
      </c>
      <c r="C1525" t="s">
        <v>1708</v>
      </c>
      <c r="D1525" t="s">
        <v>1759</v>
      </c>
    </row>
    <row r="1526" spans="1:4">
      <c r="A1526" t="s">
        <v>1544</v>
      </c>
      <c r="B1526" t="s">
        <v>3</v>
      </c>
      <c r="C1526" t="s">
        <v>1708</v>
      </c>
      <c r="D1526" t="s">
        <v>1760</v>
      </c>
    </row>
    <row r="1527" spans="1:4">
      <c r="A1527" t="s">
        <v>1545</v>
      </c>
      <c r="B1527" t="s">
        <v>3</v>
      </c>
      <c r="C1527" t="s">
        <v>1708</v>
      </c>
      <c r="D1527" t="s">
        <v>1761</v>
      </c>
    </row>
    <row r="1528" spans="1:4">
      <c r="A1528" t="s">
        <v>1546</v>
      </c>
      <c r="B1528" t="s">
        <v>3</v>
      </c>
      <c r="C1528" t="s">
        <v>1708</v>
      </c>
      <c r="D1528" t="s">
        <v>1762</v>
      </c>
    </row>
    <row r="1529" spans="1:4">
      <c r="A1529" t="s">
        <v>1547</v>
      </c>
      <c r="B1529" t="s">
        <v>3</v>
      </c>
      <c r="C1529" t="s">
        <v>1708</v>
      </c>
      <c r="D1529" t="s">
        <v>1763</v>
      </c>
    </row>
    <row r="1530" spans="1:4">
      <c r="A1530" t="s">
        <v>1548</v>
      </c>
      <c r="B1530" t="s">
        <v>3</v>
      </c>
      <c r="C1530" t="s">
        <v>1708</v>
      </c>
      <c r="D1530" t="s">
        <v>1764</v>
      </c>
    </row>
    <row r="1531" spans="1:4">
      <c r="A1531" t="s">
        <v>1549</v>
      </c>
      <c r="B1531" t="s">
        <v>3</v>
      </c>
      <c r="C1531" t="s">
        <v>1708</v>
      </c>
      <c r="D1531" t="s">
        <v>1765</v>
      </c>
    </row>
    <row r="1532" spans="1:4">
      <c r="A1532" t="s">
        <v>1550</v>
      </c>
      <c r="B1532" t="s">
        <v>3</v>
      </c>
      <c r="C1532" t="s">
        <v>1708</v>
      </c>
      <c r="D1532" t="s">
        <v>1766</v>
      </c>
    </row>
    <row r="1533" spans="1:4">
      <c r="A1533" t="s">
        <v>1551</v>
      </c>
      <c r="B1533" t="s">
        <v>3</v>
      </c>
      <c r="C1533" t="s">
        <v>1708</v>
      </c>
      <c r="D1533" t="s">
        <v>1767</v>
      </c>
    </row>
    <row r="1534" spans="1:4">
      <c r="A1534" t="s">
        <v>1552</v>
      </c>
      <c r="B1534" t="s">
        <v>3</v>
      </c>
      <c r="C1534" t="s">
        <v>1709</v>
      </c>
      <c r="D1534" t="s">
        <v>1752</v>
      </c>
    </row>
    <row r="1535" spans="1:4">
      <c r="A1535" t="s">
        <v>1553</v>
      </c>
      <c r="B1535" t="s">
        <v>3</v>
      </c>
      <c r="C1535" t="s">
        <v>1709</v>
      </c>
      <c r="D1535" t="s">
        <v>1753</v>
      </c>
    </row>
    <row r="1536" spans="1:4">
      <c r="A1536" t="s">
        <v>1554</v>
      </c>
      <c r="B1536" t="s">
        <v>3</v>
      </c>
      <c r="C1536" t="s">
        <v>1709</v>
      </c>
      <c r="D1536" t="s">
        <v>1754</v>
      </c>
    </row>
    <row r="1537" spans="1:4">
      <c r="A1537" t="s">
        <v>1555</v>
      </c>
      <c r="B1537" t="s">
        <v>3</v>
      </c>
      <c r="C1537" t="s">
        <v>1709</v>
      </c>
      <c r="D1537" t="s">
        <v>1755</v>
      </c>
    </row>
    <row r="1538" spans="1:4">
      <c r="A1538" t="s">
        <v>1556</v>
      </c>
      <c r="B1538" t="s">
        <v>3</v>
      </c>
      <c r="C1538" t="s">
        <v>1709</v>
      </c>
      <c r="D1538" t="s">
        <v>1756</v>
      </c>
    </row>
    <row r="1539" spans="1:4">
      <c r="A1539" t="s">
        <v>1557</v>
      </c>
      <c r="B1539" t="s">
        <v>3</v>
      </c>
      <c r="C1539" t="s">
        <v>1709</v>
      </c>
      <c r="D1539" t="s">
        <v>1757</v>
      </c>
    </row>
    <row r="1540" spans="1:4">
      <c r="A1540" t="s">
        <v>1558</v>
      </c>
      <c r="B1540" t="s">
        <v>3</v>
      </c>
      <c r="C1540" t="s">
        <v>1709</v>
      </c>
      <c r="D1540" t="s">
        <v>1758</v>
      </c>
    </row>
    <row r="1541" spans="1:4">
      <c r="A1541" t="s">
        <v>1559</v>
      </c>
      <c r="B1541" t="s">
        <v>3</v>
      </c>
      <c r="C1541" t="s">
        <v>1709</v>
      </c>
      <c r="D1541" t="s">
        <v>1759</v>
      </c>
    </row>
    <row r="1542" spans="1:4">
      <c r="A1542" t="s">
        <v>1560</v>
      </c>
      <c r="B1542" t="s">
        <v>3</v>
      </c>
      <c r="C1542" t="s">
        <v>1709</v>
      </c>
      <c r="D1542" t="s">
        <v>1760</v>
      </c>
    </row>
    <row r="1543" spans="1:4">
      <c r="A1543" t="s">
        <v>1561</v>
      </c>
      <c r="B1543" t="s">
        <v>3</v>
      </c>
      <c r="C1543" t="s">
        <v>1709</v>
      </c>
      <c r="D1543" t="s">
        <v>1761</v>
      </c>
    </row>
    <row r="1544" spans="1:4">
      <c r="A1544" t="s">
        <v>1562</v>
      </c>
      <c r="B1544" t="s">
        <v>3</v>
      </c>
      <c r="C1544" t="s">
        <v>1709</v>
      </c>
      <c r="D1544" t="s">
        <v>1762</v>
      </c>
    </row>
    <row r="1545" spans="1:4">
      <c r="A1545" t="s">
        <v>1563</v>
      </c>
      <c r="B1545" t="s">
        <v>3</v>
      </c>
      <c r="C1545" t="s">
        <v>1709</v>
      </c>
      <c r="D1545" t="s">
        <v>1763</v>
      </c>
    </row>
    <row r="1546" spans="1:4">
      <c r="A1546" t="s">
        <v>1564</v>
      </c>
      <c r="B1546" t="s">
        <v>3</v>
      </c>
      <c r="C1546" t="s">
        <v>1709</v>
      </c>
      <c r="D1546" t="s">
        <v>1764</v>
      </c>
    </row>
    <row r="1547" spans="1:4">
      <c r="A1547" t="s">
        <v>1565</v>
      </c>
      <c r="B1547" t="s">
        <v>3</v>
      </c>
      <c r="C1547" t="s">
        <v>1709</v>
      </c>
      <c r="D1547" t="s">
        <v>1765</v>
      </c>
    </row>
    <row r="1548" spans="1:4">
      <c r="A1548" t="s">
        <v>1566</v>
      </c>
      <c r="B1548" t="s">
        <v>3</v>
      </c>
      <c r="C1548" t="s">
        <v>1709</v>
      </c>
      <c r="D1548" t="s">
        <v>1766</v>
      </c>
    </row>
    <row r="1549" spans="1:4">
      <c r="A1549" t="s">
        <v>1567</v>
      </c>
      <c r="B1549" t="s">
        <v>3</v>
      </c>
      <c r="C1549" t="s">
        <v>1709</v>
      </c>
      <c r="D1549" t="s">
        <v>1767</v>
      </c>
    </row>
    <row r="1550" spans="1:4">
      <c r="A1550" t="s">
        <v>1568</v>
      </c>
      <c r="B1550" t="s">
        <v>3</v>
      </c>
      <c r="C1550" t="s">
        <v>1710</v>
      </c>
      <c r="D1550" t="s">
        <v>1752</v>
      </c>
    </row>
    <row r="1551" spans="1:4">
      <c r="A1551" t="s">
        <v>1569</v>
      </c>
      <c r="B1551" t="s">
        <v>3</v>
      </c>
      <c r="C1551" t="s">
        <v>1710</v>
      </c>
      <c r="D1551" t="s">
        <v>1753</v>
      </c>
    </row>
    <row r="1552" spans="1:4">
      <c r="A1552" t="s">
        <v>1570</v>
      </c>
      <c r="B1552" t="s">
        <v>3</v>
      </c>
      <c r="C1552" t="s">
        <v>1710</v>
      </c>
      <c r="D1552" t="s">
        <v>1754</v>
      </c>
    </row>
    <row r="1553" spans="1:4">
      <c r="A1553" t="s">
        <v>1571</v>
      </c>
      <c r="B1553" t="s">
        <v>3</v>
      </c>
      <c r="C1553" t="s">
        <v>1710</v>
      </c>
      <c r="D1553" t="s">
        <v>1755</v>
      </c>
    </row>
    <row r="1554" spans="1:4">
      <c r="A1554" t="s">
        <v>1572</v>
      </c>
      <c r="B1554" t="s">
        <v>3</v>
      </c>
      <c r="C1554" t="s">
        <v>1710</v>
      </c>
      <c r="D1554" t="s">
        <v>1756</v>
      </c>
    </row>
    <row r="1555" spans="1:4">
      <c r="A1555" t="s">
        <v>1573</v>
      </c>
      <c r="B1555" t="s">
        <v>3</v>
      </c>
      <c r="C1555" t="s">
        <v>1710</v>
      </c>
      <c r="D1555" t="s">
        <v>1757</v>
      </c>
    </row>
    <row r="1556" spans="1:4">
      <c r="A1556" t="s">
        <v>1574</v>
      </c>
      <c r="B1556" t="s">
        <v>3</v>
      </c>
      <c r="C1556" t="s">
        <v>1710</v>
      </c>
      <c r="D1556" t="s">
        <v>1758</v>
      </c>
    </row>
    <row r="1557" spans="1:4">
      <c r="A1557" t="s">
        <v>1575</v>
      </c>
      <c r="B1557" t="s">
        <v>3</v>
      </c>
      <c r="C1557" t="s">
        <v>1710</v>
      </c>
      <c r="D1557" t="s">
        <v>1759</v>
      </c>
    </row>
    <row r="1558" spans="1:4">
      <c r="A1558" t="s">
        <v>1576</v>
      </c>
      <c r="B1558" t="s">
        <v>3</v>
      </c>
      <c r="C1558" t="s">
        <v>1710</v>
      </c>
      <c r="D1558" t="s">
        <v>1760</v>
      </c>
    </row>
    <row r="1559" spans="1:4">
      <c r="A1559" t="s">
        <v>1577</v>
      </c>
      <c r="B1559" t="s">
        <v>3</v>
      </c>
      <c r="C1559" t="s">
        <v>1710</v>
      </c>
      <c r="D1559" t="s">
        <v>1761</v>
      </c>
    </row>
    <row r="1560" spans="1:4">
      <c r="A1560" t="s">
        <v>1578</v>
      </c>
      <c r="B1560" t="s">
        <v>3</v>
      </c>
      <c r="C1560" t="s">
        <v>1710</v>
      </c>
      <c r="D1560" t="s">
        <v>1762</v>
      </c>
    </row>
    <row r="1561" spans="1:4">
      <c r="A1561" t="s">
        <v>1579</v>
      </c>
      <c r="B1561" t="s">
        <v>3</v>
      </c>
      <c r="C1561" t="s">
        <v>1710</v>
      </c>
      <c r="D1561" t="s">
        <v>1763</v>
      </c>
    </row>
    <row r="1562" spans="1:4">
      <c r="A1562" t="s">
        <v>1580</v>
      </c>
      <c r="B1562" t="s">
        <v>3</v>
      </c>
      <c r="C1562" t="s">
        <v>1710</v>
      </c>
      <c r="D1562" t="s">
        <v>1764</v>
      </c>
    </row>
    <row r="1563" spans="1:4">
      <c r="A1563" t="s">
        <v>1581</v>
      </c>
      <c r="B1563" t="s">
        <v>3</v>
      </c>
      <c r="C1563" t="s">
        <v>1710</v>
      </c>
      <c r="D1563" t="s">
        <v>1765</v>
      </c>
    </row>
    <row r="1564" spans="1:4">
      <c r="A1564" t="s">
        <v>1582</v>
      </c>
      <c r="B1564" t="s">
        <v>3</v>
      </c>
      <c r="C1564" t="s">
        <v>1710</v>
      </c>
      <c r="D1564" t="s">
        <v>1766</v>
      </c>
    </row>
    <row r="1565" spans="1:4">
      <c r="A1565" t="s">
        <v>1583</v>
      </c>
      <c r="B1565" t="s">
        <v>3</v>
      </c>
      <c r="C1565" t="s">
        <v>1710</v>
      </c>
      <c r="D1565" t="s">
        <v>1767</v>
      </c>
    </row>
    <row r="1566" spans="1:4">
      <c r="A1566" t="s">
        <v>1584</v>
      </c>
      <c r="B1566" t="s">
        <v>3</v>
      </c>
      <c r="C1566" t="s">
        <v>1711</v>
      </c>
      <c r="D1566" t="s">
        <v>1752</v>
      </c>
    </row>
    <row r="1567" spans="1:4">
      <c r="A1567" t="s">
        <v>1585</v>
      </c>
      <c r="B1567" t="s">
        <v>3</v>
      </c>
      <c r="C1567" t="s">
        <v>1711</v>
      </c>
      <c r="D1567" t="s">
        <v>1753</v>
      </c>
    </row>
    <row r="1568" spans="1:4">
      <c r="A1568" t="s">
        <v>1586</v>
      </c>
      <c r="B1568" t="s">
        <v>3</v>
      </c>
      <c r="C1568" t="s">
        <v>1711</v>
      </c>
      <c r="D1568" t="s">
        <v>1754</v>
      </c>
    </row>
    <row r="1569" spans="1:4">
      <c r="A1569" t="s">
        <v>1587</v>
      </c>
      <c r="B1569" t="s">
        <v>3</v>
      </c>
      <c r="C1569" t="s">
        <v>1711</v>
      </c>
      <c r="D1569" t="s">
        <v>1755</v>
      </c>
    </row>
    <row r="1570" spans="1:4">
      <c r="A1570" t="s">
        <v>1588</v>
      </c>
      <c r="B1570" t="s">
        <v>3</v>
      </c>
      <c r="C1570" t="s">
        <v>1711</v>
      </c>
      <c r="D1570" t="s">
        <v>1756</v>
      </c>
    </row>
    <row r="1571" spans="1:4">
      <c r="A1571" t="s">
        <v>1589</v>
      </c>
      <c r="B1571" t="s">
        <v>3</v>
      </c>
      <c r="C1571" t="s">
        <v>1711</v>
      </c>
      <c r="D1571" t="s">
        <v>1757</v>
      </c>
    </row>
    <row r="1572" spans="1:4">
      <c r="A1572" t="s">
        <v>1590</v>
      </c>
      <c r="B1572" t="s">
        <v>3</v>
      </c>
      <c r="C1572" t="s">
        <v>1711</v>
      </c>
      <c r="D1572" t="s">
        <v>1758</v>
      </c>
    </row>
    <row r="1573" spans="1:4">
      <c r="A1573" t="s">
        <v>1591</v>
      </c>
      <c r="B1573" t="s">
        <v>3</v>
      </c>
      <c r="C1573" t="s">
        <v>1711</v>
      </c>
      <c r="D1573" t="s">
        <v>1759</v>
      </c>
    </row>
    <row r="1574" spans="1:4">
      <c r="A1574" t="s">
        <v>1592</v>
      </c>
      <c r="B1574" t="s">
        <v>3</v>
      </c>
      <c r="C1574" t="s">
        <v>1711</v>
      </c>
      <c r="D1574" t="s">
        <v>1760</v>
      </c>
    </row>
    <row r="1575" spans="1:4">
      <c r="A1575" t="s">
        <v>1593</v>
      </c>
      <c r="B1575" t="s">
        <v>3</v>
      </c>
      <c r="C1575" t="s">
        <v>1711</v>
      </c>
      <c r="D1575" t="s">
        <v>1761</v>
      </c>
    </row>
    <row r="1576" spans="1:4">
      <c r="A1576" t="s">
        <v>1594</v>
      </c>
      <c r="B1576" t="s">
        <v>3</v>
      </c>
      <c r="C1576" t="s">
        <v>1711</v>
      </c>
      <c r="D1576" t="s">
        <v>1762</v>
      </c>
    </row>
    <row r="1577" spans="1:4">
      <c r="A1577" t="s">
        <v>1595</v>
      </c>
      <c r="B1577" t="s">
        <v>3</v>
      </c>
      <c r="C1577" t="s">
        <v>1711</v>
      </c>
      <c r="D1577" t="s">
        <v>1763</v>
      </c>
    </row>
    <row r="1578" spans="1:4">
      <c r="A1578" t="s">
        <v>1596</v>
      </c>
      <c r="B1578" t="s">
        <v>3</v>
      </c>
      <c r="C1578" t="s">
        <v>1711</v>
      </c>
      <c r="D1578" t="s">
        <v>1764</v>
      </c>
    </row>
    <row r="1579" spans="1:4">
      <c r="A1579" t="s">
        <v>1597</v>
      </c>
      <c r="B1579" t="s">
        <v>3</v>
      </c>
      <c r="C1579" t="s">
        <v>1711</v>
      </c>
      <c r="D1579" t="s">
        <v>1765</v>
      </c>
    </row>
    <row r="1580" spans="1:4">
      <c r="A1580" t="s">
        <v>1598</v>
      </c>
      <c r="B1580" t="s">
        <v>3</v>
      </c>
      <c r="C1580" t="s">
        <v>1711</v>
      </c>
      <c r="D1580" t="s">
        <v>1766</v>
      </c>
    </row>
    <row r="1581" spans="1:4">
      <c r="A1581" t="s">
        <v>1599</v>
      </c>
      <c r="B1581" t="s">
        <v>3</v>
      </c>
      <c r="C1581" t="s">
        <v>1711</v>
      </c>
      <c r="D1581" t="s">
        <v>1767</v>
      </c>
    </row>
    <row r="1582" spans="1:4">
      <c r="A1582" t="s">
        <v>1600</v>
      </c>
      <c r="B1582" t="s">
        <v>3</v>
      </c>
      <c r="C1582" t="s">
        <v>1712</v>
      </c>
      <c r="D1582" t="s">
        <v>1752</v>
      </c>
    </row>
    <row r="1583" spans="1:4">
      <c r="A1583" t="s">
        <v>1601</v>
      </c>
      <c r="B1583" t="s">
        <v>3</v>
      </c>
      <c r="C1583" t="s">
        <v>1712</v>
      </c>
      <c r="D1583" t="s">
        <v>1753</v>
      </c>
    </row>
    <row r="1584" spans="1:4">
      <c r="A1584" t="s">
        <v>1602</v>
      </c>
      <c r="B1584" t="s">
        <v>3</v>
      </c>
      <c r="C1584" t="s">
        <v>1712</v>
      </c>
      <c r="D1584" t="s">
        <v>1754</v>
      </c>
    </row>
    <row r="1585" spans="1:4">
      <c r="A1585" t="s">
        <v>1603</v>
      </c>
      <c r="B1585" t="s">
        <v>3</v>
      </c>
      <c r="C1585" t="s">
        <v>1712</v>
      </c>
      <c r="D1585" t="s">
        <v>1755</v>
      </c>
    </row>
    <row r="1586" spans="1:4">
      <c r="A1586" t="s">
        <v>1604</v>
      </c>
      <c r="B1586" t="s">
        <v>3</v>
      </c>
      <c r="C1586" t="s">
        <v>1712</v>
      </c>
      <c r="D1586" t="s">
        <v>1756</v>
      </c>
    </row>
    <row r="1587" spans="1:4">
      <c r="A1587" t="s">
        <v>1605</v>
      </c>
      <c r="B1587" t="s">
        <v>3</v>
      </c>
      <c r="C1587" t="s">
        <v>1712</v>
      </c>
      <c r="D1587" t="s">
        <v>1757</v>
      </c>
    </row>
    <row r="1588" spans="1:4">
      <c r="A1588" t="s">
        <v>1606</v>
      </c>
      <c r="B1588" t="s">
        <v>3</v>
      </c>
      <c r="C1588" t="s">
        <v>1712</v>
      </c>
      <c r="D1588" t="s">
        <v>1758</v>
      </c>
    </row>
    <row r="1589" spans="1:4">
      <c r="A1589" t="s">
        <v>1607</v>
      </c>
      <c r="B1589" t="s">
        <v>3</v>
      </c>
      <c r="C1589" t="s">
        <v>1712</v>
      </c>
      <c r="D1589" t="s">
        <v>1759</v>
      </c>
    </row>
    <row r="1590" spans="1:4">
      <c r="A1590" t="s">
        <v>1608</v>
      </c>
      <c r="B1590" t="s">
        <v>3</v>
      </c>
      <c r="C1590" t="s">
        <v>1712</v>
      </c>
      <c r="D1590" t="s">
        <v>1760</v>
      </c>
    </row>
    <row r="1591" spans="1:4">
      <c r="A1591" t="s">
        <v>1609</v>
      </c>
      <c r="B1591" t="s">
        <v>3</v>
      </c>
      <c r="C1591" t="s">
        <v>1712</v>
      </c>
      <c r="D1591" t="s">
        <v>1761</v>
      </c>
    </row>
    <row r="1592" spans="1:4">
      <c r="A1592" t="s">
        <v>1610</v>
      </c>
      <c r="B1592" t="s">
        <v>3</v>
      </c>
      <c r="C1592" t="s">
        <v>1712</v>
      </c>
      <c r="D1592" t="s">
        <v>1762</v>
      </c>
    </row>
    <row r="1593" spans="1:4">
      <c r="A1593" t="s">
        <v>1611</v>
      </c>
      <c r="B1593" t="s">
        <v>3</v>
      </c>
      <c r="C1593" t="s">
        <v>1712</v>
      </c>
      <c r="D1593" t="s">
        <v>1763</v>
      </c>
    </row>
    <row r="1594" spans="1:4">
      <c r="A1594" t="s">
        <v>1612</v>
      </c>
      <c r="B1594" t="s">
        <v>3</v>
      </c>
      <c r="C1594" t="s">
        <v>1712</v>
      </c>
      <c r="D1594" t="s">
        <v>1764</v>
      </c>
    </row>
    <row r="1595" spans="1:4">
      <c r="A1595" t="s">
        <v>1613</v>
      </c>
      <c r="B1595" t="s">
        <v>3</v>
      </c>
      <c r="C1595" t="s">
        <v>1712</v>
      </c>
      <c r="D1595" t="s">
        <v>1765</v>
      </c>
    </row>
    <row r="1596" spans="1:4">
      <c r="A1596" t="s">
        <v>1614</v>
      </c>
      <c r="B1596" t="s">
        <v>3</v>
      </c>
      <c r="C1596" t="s">
        <v>1712</v>
      </c>
      <c r="D1596" t="s">
        <v>1766</v>
      </c>
    </row>
    <row r="1597" spans="1:4">
      <c r="A1597" t="s">
        <v>1615</v>
      </c>
      <c r="B1597" t="s">
        <v>3</v>
      </c>
      <c r="C1597" t="s">
        <v>1712</v>
      </c>
      <c r="D1597" t="s">
        <v>1767</v>
      </c>
    </row>
    <row r="1598" spans="1:4">
      <c r="A1598" t="s">
        <v>1616</v>
      </c>
      <c r="B1598" t="s">
        <v>3</v>
      </c>
      <c r="C1598" t="s">
        <v>1713</v>
      </c>
      <c r="D1598" t="s">
        <v>1752</v>
      </c>
    </row>
    <row r="1599" spans="1:4">
      <c r="A1599" t="s">
        <v>1617</v>
      </c>
      <c r="B1599" t="s">
        <v>3</v>
      </c>
      <c r="C1599" t="s">
        <v>1713</v>
      </c>
      <c r="D1599" t="s">
        <v>1753</v>
      </c>
    </row>
    <row r="1600" spans="1:4">
      <c r="A1600" t="s">
        <v>1618</v>
      </c>
      <c r="B1600" t="s">
        <v>3</v>
      </c>
      <c r="C1600" t="s">
        <v>1713</v>
      </c>
      <c r="D1600" t="s">
        <v>1754</v>
      </c>
    </row>
    <row r="1601" spans="1:4">
      <c r="A1601" t="s">
        <v>1619</v>
      </c>
      <c r="B1601" t="s">
        <v>3</v>
      </c>
      <c r="C1601" t="s">
        <v>1713</v>
      </c>
      <c r="D1601" t="s">
        <v>1755</v>
      </c>
    </row>
    <row r="1602" spans="1:4">
      <c r="A1602" t="s">
        <v>1620</v>
      </c>
      <c r="B1602" t="s">
        <v>3</v>
      </c>
      <c r="C1602" t="s">
        <v>1713</v>
      </c>
      <c r="D1602" t="s">
        <v>1756</v>
      </c>
    </row>
    <row r="1603" spans="1:4">
      <c r="A1603" t="s">
        <v>1621</v>
      </c>
      <c r="B1603" t="s">
        <v>3</v>
      </c>
      <c r="C1603" t="s">
        <v>1713</v>
      </c>
      <c r="D1603" t="s">
        <v>1757</v>
      </c>
    </row>
    <row r="1604" spans="1:4">
      <c r="A1604" t="s">
        <v>1622</v>
      </c>
      <c r="B1604" t="s">
        <v>3</v>
      </c>
      <c r="C1604" t="s">
        <v>1713</v>
      </c>
      <c r="D1604" t="s">
        <v>1758</v>
      </c>
    </row>
    <row r="1605" spans="1:4">
      <c r="A1605" t="s">
        <v>1623</v>
      </c>
      <c r="B1605" t="s">
        <v>3</v>
      </c>
      <c r="C1605" t="s">
        <v>1713</v>
      </c>
      <c r="D1605" t="s">
        <v>1759</v>
      </c>
    </row>
    <row r="1606" spans="1:4">
      <c r="A1606" t="s">
        <v>1624</v>
      </c>
      <c r="B1606" t="s">
        <v>3</v>
      </c>
      <c r="C1606" t="s">
        <v>1713</v>
      </c>
      <c r="D1606" t="s">
        <v>1760</v>
      </c>
    </row>
    <row r="1607" spans="1:4">
      <c r="A1607" t="s">
        <v>1625</v>
      </c>
      <c r="B1607" t="s">
        <v>3</v>
      </c>
      <c r="C1607" t="s">
        <v>1713</v>
      </c>
      <c r="D1607" t="s">
        <v>1761</v>
      </c>
    </row>
    <row r="1608" spans="1:4">
      <c r="A1608" t="s">
        <v>1626</v>
      </c>
      <c r="B1608" t="s">
        <v>3</v>
      </c>
      <c r="C1608" t="s">
        <v>1713</v>
      </c>
      <c r="D1608" t="s">
        <v>1762</v>
      </c>
    </row>
    <row r="1609" spans="1:4">
      <c r="A1609" t="s">
        <v>1627</v>
      </c>
      <c r="B1609" t="s">
        <v>3</v>
      </c>
      <c r="C1609" t="s">
        <v>1713</v>
      </c>
      <c r="D1609" t="s">
        <v>1763</v>
      </c>
    </row>
    <row r="1610" spans="1:4">
      <c r="A1610" t="s">
        <v>1628</v>
      </c>
      <c r="B1610" t="s">
        <v>3</v>
      </c>
      <c r="C1610" t="s">
        <v>1713</v>
      </c>
      <c r="D1610" t="s">
        <v>1764</v>
      </c>
    </row>
    <row r="1611" spans="1:4">
      <c r="A1611" t="s">
        <v>1629</v>
      </c>
      <c r="B1611" t="s">
        <v>3</v>
      </c>
      <c r="C1611" t="s">
        <v>1713</v>
      </c>
      <c r="D1611" t="s">
        <v>1765</v>
      </c>
    </row>
    <row r="1612" spans="1:4">
      <c r="A1612" t="s">
        <v>1630</v>
      </c>
      <c r="B1612" t="s">
        <v>3</v>
      </c>
      <c r="C1612" t="s">
        <v>1713</v>
      </c>
      <c r="D1612" t="s">
        <v>1766</v>
      </c>
    </row>
    <row r="1613" spans="1:4">
      <c r="A1613" t="s">
        <v>1631</v>
      </c>
      <c r="B1613" t="s">
        <v>3</v>
      </c>
      <c r="C1613" t="s">
        <v>1713</v>
      </c>
      <c r="D1613" t="s">
        <v>1767</v>
      </c>
    </row>
    <row r="1614" spans="1:4">
      <c r="A1614" t="s">
        <v>1632</v>
      </c>
      <c r="B1614" t="s">
        <v>3</v>
      </c>
      <c r="C1614" t="s">
        <v>1714</v>
      </c>
      <c r="D1614" t="s">
        <v>1752</v>
      </c>
    </row>
    <row r="1615" spans="1:4">
      <c r="A1615" t="s">
        <v>1633</v>
      </c>
      <c r="B1615" t="s">
        <v>3</v>
      </c>
      <c r="C1615" t="s">
        <v>1714</v>
      </c>
      <c r="D1615" t="s">
        <v>1753</v>
      </c>
    </row>
    <row r="1616" spans="1:4">
      <c r="A1616" t="s">
        <v>1634</v>
      </c>
      <c r="B1616" t="s">
        <v>3</v>
      </c>
      <c r="C1616" t="s">
        <v>1714</v>
      </c>
      <c r="D1616" t="s">
        <v>1754</v>
      </c>
    </row>
    <row r="1617" spans="1:4">
      <c r="A1617" t="s">
        <v>1635</v>
      </c>
      <c r="B1617" t="s">
        <v>3</v>
      </c>
      <c r="C1617" t="s">
        <v>1714</v>
      </c>
      <c r="D1617" t="s">
        <v>1755</v>
      </c>
    </row>
    <row r="1618" spans="1:4">
      <c r="A1618" t="s">
        <v>1636</v>
      </c>
      <c r="B1618" t="s">
        <v>3</v>
      </c>
      <c r="C1618" t="s">
        <v>1714</v>
      </c>
      <c r="D1618" t="s">
        <v>1756</v>
      </c>
    </row>
    <row r="1619" spans="1:4">
      <c r="A1619" t="s">
        <v>1637</v>
      </c>
      <c r="B1619" t="s">
        <v>3</v>
      </c>
      <c r="C1619" t="s">
        <v>1714</v>
      </c>
      <c r="D1619" t="s">
        <v>1757</v>
      </c>
    </row>
    <row r="1620" spans="1:4">
      <c r="A1620" t="s">
        <v>1638</v>
      </c>
      <c r="B1620" t="s">
        <v>3</v>
      </c>
      <c r="C1620" t="s">
        <v>1714</v>
      </c>
      <c r="D1620" t="s">
        <v>1758</v>
      </c>
    </row>
    <row r="1621" spans="1:4">
      <c r="A1621" t="s">
        <v>1639</v>
      </c>
      <c r="B1621" t="s">
        <v>3</v>
      </c>
      <c r="C1621" t="s">
        <v>1714</v>
      </c>
      <c r="D1621" t="s">
        <v>1759</v>
      </c>
    </row>
    <row r="1622" spans="1:4">
      <c r="A1622" t="s">
        <v>1640</v>
      </c>
      <c r="B1622" t="s">
        <v>3</v>
      </c>
      <c r="C1622" t="s">
        <v>1714</v>
      </c>
      <c r="D1622" t="s">
        <v>1760</v>
      </c>
    </row>
    <row r="1623" spans="1:4">
      <c r="A1623" t="s">
        <v>1641</v>
      </c>
      <c r="B1623" t="s">
        <v>3</v>
      </c>
      <c r="C1623" t="s">
        <v>1714</v>
      </c>
      <c r="D1623" t="s">
        <v>1761</v>
      </c>
    </row>
    <row r="1624" spans="1:4">
      <c r="A1624" t="s">
        <v>1642</v>
      </c>
      <c r="B1624" t="s">
        <v>3</v>
      </c>
      <c r="C1624" t="s">
        <v>1714</v>
      </c>
      <c r="D1624" t="s">
        <v>1762</v>
      </c>
    </row>
    <row r="1625" spans="1:4">
      <c r="A1625" t="s">
        <v>1643</v>
      </c>
      <c r="B1625" t="s">
        <v>3</v>
      </c>
      <c r="C1625" t="s">
        <v>1714</v>
      </c>
      <c r="D1625" t="s">
        <v>1763</v>
      </c>
    </row>
    <row r="1626" spans="1:4">
      <c r="A1626" t="s">
        <v>1644</v>
      </c>
      <c r="B1626" t="s">
        <v>3</v>
      </c>
      <c r="C1626" t="s">
        <v>1714</v>
      </c>
      <c r="D1626" t="s">
        <v>1764</v>
      </c>
    </row>
    <row r="1627" spans="1:4">
      <c r="A1627" t="s">
        <v>1645</v>
      </c>
      <c r="B1627" t="s">
        <v>3</v>
      </c>
      <c r="C1627" t="s">
        <v>1714</v>
      </c>
      <c r="D1627" t="s">
        <v>1765</v>
      </c>
    </row>
    <row r="1628" spans="1:4">
      <c r="A1628" t="s">
        <v>1646</v>
      </c>
      <c r="B1628" t="s">
        <v>3</v>
      </c>
      <c r="C1628" t="s">
        <v>1714</v>
      </c>
      <c r="D1628" t="s">
        <v>1766</v>
      </c>
    </row>
    <row r="1629" spans="1:4">
      <c r="A1629" t="s">
        <v>1647</v>
      </c>
      <c r="B1629" t="s">
        <v>3</v>
      </c>
      <c r="C1629" t="s">
        <v>1714</v>
      </c>
      <c r="D1629" t="s">
        <v>1767</v>
      </c>
    </row>
    <row r="1630" spans="1:4">
      <c r="A1630" t="s">
        <v>1648</v>
      </c>
      <c r="B1630" t="s">
        <v>3</v>
      </c>
      <c r="C1630" t="s">
        <v>1715</v>
      </c>
      <c r="D1630" t="s">
        <v>1752</v>
      </c>
    </row>
    <row r="1631" spans="1:4">
      <c r="A1631" t="s">
        <v>1649</v>
      </c>
      <c r="B1631" t="s">
        <v>3</v>
      </c>
      <c r="C1631" t="s">
        <v>1715</v>
      </c>
      <c r="D1631" t="s">
        <v>1753</v>
      </c>
    </row>
    <row r="1632" spans="1:4">
      <c r="A1632" t="s">
        <v>1650</v>
      </c>
      <c r="B1632" t="s">
        <v>3</v>
      </c>
      <c r="C1632" t="s">
        <v>1715</v>
      </c>
      <c r="D1632" t="s">
        <v>1754</v>
      </c>
    </row>
    <row r="1633" spans="1:4">
      <c r="A1633" t="s">
        <v>1651</v>
      </c>
      <c r="B1633" t="s">
        <v>3</v>
      </c>
      <c r="C1633" t="s">
        <v>1715</v>
      </c>
      <c r="D1633" t="s">
        <v>1755</v>
      </c>
    </row>
    <row r="1634" spans="1:4">
      <c r="A1634" t="s">
        <v>1652</v>
      </c>
      <c r="B1634" t="s">
        <v>3</v>
      </c>
      <c r="C1634" t="s">
        <v>1715</v>
      </c>
      <c r="D1634" t="s">
        <v>1756</v>
      </c>
    </row>
    <row r="1635" spans="1:4">
      <c r="A1635" t="s">
        <v>1653</v>
      </c>
      <c r="B1635" t="s">
        <v>3</v>
      </c>
      <c r="C1635" t="s">
        <v>1715</v>
      </c>
      <c r="D1635" t="s">
        <v>1757</v>
      </c>
    </row>
    <row r="1636" spans="1:4">
      <c r="A1636" t="s">
        <v>1654</v>
      </c>
      <c r="B1636" t="s">
        <v>3</v>
      </c>
      <c r="C1636" t="s">
        <v>1715</v>
      </c>
      <c r="D1636" t="s">
        <v>1758</v>
      </c>
    </row>
    <row r="1637" spans="1:4">
      <c r="A1637" t="s">
        <v>1655</v>
      </c>
      <c r="B1637" t="s">
        <v>3</v>
      </c>
      <c r="C1637" t="s">
        <v>1715</v>
      </c>
      <c r="D1637" t="s">
        <v>1759</v>
      </c>
    </row>
    <row r="1638" spans="1:4">
      <c r="A1638" t="s">
        <v>1656</v>
      </c>
      <c r="B1638" t="s">
        <v>3</v>
      </c>
      <c r="C1638" t="s">
        <v>1715</v>
      </c>
      <c r="D1638" t="s">
        <v>1760</v>
      </c>
    </row>
    <row r="1639" spans="1:4">
      <c r="A1639" t="s">
        <v>1657</v>
      </c>
      <c r="B1639" t="s">
        <v>3</v>
      </c>
      <c r="C1639" t="s">
        <v>1715</v>
      </c>
      <c r="D1639" t="s">
        <v>1761</v>
      </c>
    </row>
    <row r="1640" spans="1:4">
      <c r="A1640" t="s">
        <v>1658</v>
      </c>
      <c r="B1640" t="s">
        <v>3</v>
      </c>
      <c r="C1640" t="s">
        <v>1715</v>
      </c>
      <c r="D1640" t="s">
        <v>1762</v>
      </c>
    </row>
    <row r="1641" spans="1:4">
      <c r="A1641" t="s">
        <v>1659</v>
      </c>
      <c r="B1641" t="s">
        <v>3</v>
      </c>
      <c r="C1641" t="s">
        <v>1715</v>
      </c>
      <c r="D1641" t="s">
        <v>1763</v>
      </c>
    </row>
    <row r="1642" spans="1:4">
      <c r="A1642" t="s">
        <v>1660</v>
      </c>
      <c r="B1642" t="s">
        <v>3</v>
      </c>
      <c r="C1642" t="s">
        <v>1715</v>
      </c>
      <c r="D1642" t="s">
        <v>1764</v>
      </c>
    </row>
    <row r="1643" spans="1:4">
      <c r="A1643" t="s">
        <v>1661</v>
      </c>
      <c r="B1643" t="s">
        <v>3</v>
      </c>
      <c r="C1643" t="s">
        <v>1715</v>
      </c>
      <c r="D1643" t="s">
        <v>1765</v>
      </c>
    </row>
    <row r="1644" spans="1:4">
      <c r="A1644" t="s">
        <v>1662</v>
      </c>
      <c r="B1644" t="s">
        <v>3</v>
      </c>
      <c r="C1644" t="s">
        <v>1715</v>
      </c>
      <c r="D1644" t="s">
        <v>1766</v>
      </c>
    </row>
    <row r="1645" spans="1:4">
      <c r="A1645" t="s">
        <v>1663</v>
      </c>
      <c r="B1645" t="s">
        <v>3</v>
      </c>
      <c r="C1645" t="s">
        <v>1715</v>
      </c>
      <c r="D1645" t="s">
        <v>1767</v>
      </c>
    </row>
    <row r="1646" spans="1:4">
      <c r="A1646" t="s">
        <v>1664</v>
      </c>
      <c r="B1646" t="s">
        <v>17</v>
      </c>
      <c r="C1646" t="s">
        <v>1721</v>
      </c>
      <c r="D1646" t="s">
        <v>1702</v>
      </c>
    </row>
    <row r="1647" spans="1:4">
      <c r="A1647" t="s">
        <v>1665</v>
      </c>
      <c r="B1647" t="s">
        <v>17</v>
      </c>
      <c r="C1647" t="s">
        <v>1721</v>
      </c>
      <c r="D1647" t="s">
        <v>1705</v>
      </c>
    </row>
    <row r="1648" spans="1:4">
      <c r="A1648" t="s">
        <v>1666</v>
      </c>
      <c r="B1648" t="s">
        <v>17</v>
      </c>
      <c r="C1648" t="s">
        <v>1721</v>
      </c>
      <c r="D1648" t="s">
        <v>1706</v>
      </c>
    </row>
    <row r="1649" spans="1:4">
      <c r="A1649" t="s">
        <v>1667</v>
      </c>
      <c r="B1649" t="s">
        <v>17</v>
      </c>
      <c r="C1649" t="s">
        <v>1721</v>
      </c>
      <c r="D1649" t="s">
        <v>1707</v>
      </c>
    </row>
    <row r="1650" spans="1:4">
      <c r="A1650" t="s">
        <v>1668</v>
      </c>
      <c r="B1650" t="s">
        <v>17</v>
      </c>
      <c r="C1650" t="s">
        <v>1721</v>
      </c>
      <c r="D1650" t="s">
        <v>1708</v>
      </c>
    </row>
    <row r="1651" spans="1:4">
      <c r="A1651" t="s">
        <v>1669</v>
      </c>
      <c r="B1651" t="s">
        <v>17</v>
      </c>
      <c r="C1651" t="s">
        <v>1721</v>
      </c>
      <c r="D1651" t="s">
        <v>1709</v>
      </c>
    </row>
    <row r="1652" spans="1:4">
      <c r="A1652" t="s">
        <v>1670</v>
      </c>
      <c r="B1652" t="s">
        <v>17</v>
      </c>
      <c r="C1652" t="s">
        <v>1721</v>
      </c>
      <c r="D1652" t="s">
        <v>1710</v>
      </c>
    </row>
    <row r="1653" spans="1:4">
      <c r="A1653" t="s">
        <v>1671</v>
      </c>
      <c r="B1653" t="s">
        <v>17</v>
      </c>
      <c r="C1653" t="s">
        <v>1721</v>
      </c>
      <c r="D1653" t="s">
        <v>1711</v>
      </c>
    </row>
    <row r="1654" spans="1:4">
      <c r="A1654" t="s">
        <v>1672</v>
      </c>
      <c r="B1654" t="s">
        <v>17</v>
      </c>
      <c r="C1654" t="s">
        <v>1721</v>
      </c>
      <c r="D1654" t="s">
        <v>1712</v>
      </c>
    </row>
    <row r="1655" spans="1:4">
      <c r="A1655" t="s">
        <v>1673</v>
      </c>
      <c r="B1655" t="s">
        <v>17</v>
      </c>
      <c r="C1655" t="s">
        <v>1721</v>
      </c>
      <c r="D1655" t="s">
        <v>1713</v>
      </c>
    </row>
    <row r="1656" spans="1:4">
      <c r="A1656" t="s">
        <v>1674</v>
      </c>
      <c r="B1656" t="s">
        <v>17</v>
      </c>
      <c r="C1656" t="s">
        <v>1721</v>
      </c>
      <c r="D1656" t="s">
        <v>1714</v>
      </c>
    </row>
    <row r="1657" spans="1:4">
      <c r="A1657" t="s">
        <v>1675</v>
      </c>
      <c r="B1657" t="s">
        <v>17</v>
      </c>
      <c r="C1657" t="s">
        <v>1721</v>
      </c>
      <c r="D1657" t="s">
        <v>1715</v>
      </c>
    </row>
    <row r="1658" spans="1:4">
      <c r="A1658" t="s">
        <v>1676</v>
      </c>
      <c r="B1658" t="s">
        <v>17</v>
      </c>
      <c r="C1658" t="s">
        <v>1722</v>
      </c>
      <c r="D1658" t="s">
        <v>1702</v>
      </c>
    </row>
    <row r="1659" spans="1:4">
      <c r="A1659" t="s">
        <v>1677</v>
      </c>
      <c r="B1659" t="s">
        <v>17</v>
      </c>
      <c r="C1659" t="s">
        <v>1722</v>
      </c>
      <c r="D1659" t="s">
        <v>1705</v>
      </c>
    </row>
    <row r="1660" spans="1:4">
      <c r="A1660" t="s">
        <v>1678</v>
      </c>
      <c r="B1660" t="s">
        <v>17</v>
      </c>
      <c r="C1660" t="s">
        <v>1722</v>
      </c>
      <c r="D1660" t="s">
        <v>1706</v>
      </c>
    </row>
    <row r="1661" spans="1:4">
      <c r="A1661" t="s">
        <v>1679</v>
      </c>
      <c r="B1661" t="s">
        <v>17</v>
      </c>
      <c r="C1661" t="s">
        <v>1722</v>
      </c>
      <c r="D1661" t="s">
        <v>1707</v>
      </c>
    </row>
    <row r="1662" spans="1:4">
      <c r="A1662" t="s">
        <v>1680</v>
      </c>
      <c r="B1662" t="s">
        <v>17</v>
      </c>
      <c r="C1662" t="s">
        <v>1722</v>
      </c>
      <c r="D1662" t="s">
        <v>1708</v>
      </c>
    </row>
    <row r="1663" spans="1:4">
      <c r="A1663" t="s">
        <v>1681</v>
      </c>
      <c r="B1663" t="s">
        <v>17</v>
      </c>
      <c r="C1663" t="s">
        <v>1722</v>
      </c>
      <c r="D1663" t="s">
        <v>1709</v>
      </c>
    </row>
    <row r="1664" spans="1:4">
      <c r="A1664" t="s">
        <v>1682</v>
      </c>
      <c r="B1664" t="s">
        <v>17</v>
      </c>
      <c r="C1664" t="s">
        <v>1722</v>
      </c>
      <c r="D1664" t="s">
        <v>1710</v>
      </c>
    </row>
    <row r="1665" spans="1:4">
      <c r="A1665" t="s">
        <v>1683</v>
      </c>
      <c r="B1665" t="s">
        <v>17</v>
      </c>
      <c r="C1665" t="s">
        <v>1722</v>
      </c>
      <c r="D1665" t="s">
        <v>1711</v>
      </c>
    </row>
    <row r="1666" spans="1:4">
      <c r="A1666" t="s">
        <v>1684</v>
      </c>
      <c r="B1666" t="s">
        <v>17</v>
      </c>
      <c r="C1666" t="s">
        <v>1722</v>
      </c>
      <c r="D1666" t="s">
        <v>1712</v>
      </c>
    </row>
    <row r="1667" spans="1:4">
      <c r="A1667" t="s">
        <v>1685</v>
      </c>
      <c r="B1667" t="s">
        <v>17</v>
      </c>
      <c r="C1667" t="s">
        <v>1722</v>
      </c>
      <c r="D1667" t="s">
        <v>1713</v>
      </c>
    </row>
    <row r="1668" spans="1:4">
      <c r="A1668" t="s">
        <v>1686</v>
      </c>
      <c r="B1668" t="s">
        <v>17</v>
      </c>
      <c r="C1668" t="s">
        <v>1722</v>
      </c>
      <c r="D1668" t="s">
        <v>1714</v>
      </c>
    </row>
    <row r="1669" spans="1:4">
      <c r="A1669" t="s">
        <v>1687</v>
      </c>
      <c r="B1669" t="s">
        <v>17</v>
      </c>
      <c r="C1669" t="s">
        <v>1722</v>
      </c>
      <c r="D1669" t="s">
        <v>1715</v>
      </c>
    </row>
    <row r="1670" spans="1:4">
      <c r="A1670" t="s">
        <v>1688</v>
      </c>
      <c r="B1670" t="s">
        <v>17</v>
      </c>
      <c r="C1670" t="s">
        <v>1723</v>
      </c>
      <c r="D1670" t="s">
        <v>1702</v>
      </c>
    </row>
    <row r="1671" spans="1:4">
      <c r="A1671" t="s">
        <v>1689</v>
      </c>
      <c r="B1671" t="s">
        <v>17</v>
      </c>
      <c r="C1671" t="s">
        <v>1723</v>
      </c>
      <c r="D1671" t="s">
        <v>1705</v>
      </c>
    </row>
    <row r="1672" spans="1:4">
      <c r="A1672" t="s">
        <v>1690</v>
      </c>
      <c r="B1672" t="s">
        <v>17</v>
      </c>
      <c r="C1672" t="s">
        <v>1723</v>
      </c>
      <c r="D1672" t="s">
        <v>1706</v>
      </c>
    </row>
    <row r="1673" spans="1:4">
      <c r="A1673" t="s">
        <v>1691</v>
      </c>
      <c r="B1673" t="s">
        <v>17</v>
      </c>
      <c r="C1673" t="s">
        <v>1723</v>
      </c>
      <c r="D1673" t="s">
        <v>1707</v>
      </c>
    </row>
    <row r="1674" spans="1:4">
      <c r="A1674" t="s">
        <v>1692</v>
      </c>
      <c r="B1674" t="s">
        <v>17</v>
      </c>
      <c r="C1674" t="s">
        <v>1723</v>
      </c>
      <c r="D1674" t="s">
        <v>1708</v>
      </c>
    </row>
    <row r="1675" spans="1:4">
      <c r="A1675" t="s">
        <v>1693</v>
      </c>
      <c r="B1675" t="s">
        <v>17</v>
      </c>
      <c r="C1675" t="s">
        <v>1723</v>
      </c>
      <c r="D1675" t="s">
        <v>1709</v>
      </c>
    </row>
    <row r="1676" spans="1:4">
      <c r="A1676" t="s">
        <v>1694</v>
      </c>
      <c r="B1676" t="s">
        <v>17</v>
      </c>
      <c r="C1676" t="s">
        <v>1723</v>
      </c>
      <c r="D1676" t="s">
        <v>1710</v>
      </c>
    </row>
    <row r="1677" spans="1:4">
      <c r="A1677" t="s">
        <v>1695</v>
      </c>
      <c r="B1677" t="s">
        <v>17</v>
      </c>
      <c r="C1677" t="s">
        <v>1723</v>
      </c>
      <c r="D1677" t="s">
        <v>1711</v>
      </c>
    </row>
    <row r="1678" spans="1:4">
      <c r="A1678" t="s">
        <v>1696</v>
      </c>
      <c r="B1678" t="s">
        <v>17</v>
      </c>
      <c r="C1678" t="s">
        <v>1723</v>
      </c>
      <c r="D1678" t="s">
        <v>1712</v>
      </c>
    </row>
    <row r="1679" spans="1:4">
      <c r="A1679" t="s">
        <v>1697</v>
      </c>
      <c r="B1679" t="s">
        <v>17</v>
      </c>
      <c r="C1679" t="s">
        <v>1723</v>
      </c>
      <c r="D1679" t="s">
        <v>1713</v>
      </c>
    </row>
    <row r="1680" spans="1:4">
      <c r="A1680" t="s">
        <v>1698</v>
      </c>
      <c r="B1680" t="s">
        <v>17</v>
      </c>
      <c r="C1680" t="s">
        <v>1723</v>
      </c>
      <c r="D1680" t="s">
        <v>1714</v>
      </c>
    </row>
    <row r="1681" spans="1:4">
      <c r="A1681" t="s">
        <v>1699</v>
      </c>
      <c r="B1681" t="s">
        <v>17</v>
      </c>
      <c r="C1681" t="s">
        <v>1723</v>
      </c>
      <c r="D1681" t="s">
        <v>1715</v>
      </c>
    </row>
    <row r="1682" spans="1:4">
      <c r="A1682" t="s">
        <v>3267</v>
      </c>
      <c r="B1682" t="s">
        <v>4</v>
      </c>
      <c r="C1682" t="s">
        <v>6867</v>
      </c>
      <c r="D1682" t="s">
        <v>1702</v>
      </c>
    </row>
    <row r="1683" spans="1:4">
      <c r="A1683" t="s">
        <v>3268</v>
      </c>
      <c r="B1683" t="s">
        <v>4</v>
      </c>
      <c r="C1683" t="s">
        <v>6867</v>
      </c>
      <c r="D1683" t="s">
        <v>1705</v>
      </c>
    </row>
    <row r="1684" spans="1:4">
      <c r="A1684" t="s">
        <v>3269</v>
      </c>
      <c r="B1684" t="s">
        <v>4</v>
      </c>
      <c r="C1684" t="s">
        <v>6867</v>
      </c>
      <c r="D1684" t="s">
        <v>1706</v>
      </c>
    </row>
    <row r="1685" spans="1:4">
      <c r="A1685" t="s">
        <v>3270</v>
      </c>
      <c r="B1685" t="s">
        <v>4</v>
      </c>
      <c r="C1685" t="s">
        <v>6867</v>
      </c>
      <c r="D1685" t="s">
        <v>1707</v>
      </c>
    </row>
    <row r="1686" spans="1:4">
      <c r="A1686" t="s">
        <v>3271</v>
      </c>
      <c r="B1686" t="s">
        <v>4</v>
      </c>
      <c r="C1686" t="s">
        <v>6867</v>
      </c>
      <c r="D1686" t="s">
        <v>1708</v>
      </c>
    </row>
    <row r="1687" spans="1:4">
      <c r="A1687" t="s">
        <v>3272</v>
      </c>
      <c r="B1687" t="s">
        <v>4</v>
      </c>
      <c r="C1687" t="s">
        <v>6867</v>
      </c>
      <c r="D1687" t="s">
        <v>1709</v>
      </c>
    </row>
    <row r="1688" spans="1:4">
      <c r="A1688" t="s">
        <v>3273</v>
      </c>
      <c r="B1688" t="s">
        <v>4</v>
      </c>
      <c r="C1688" t="s">
        <v>6867</v>
      </c>
      <c r="D1688" t="s">
        <v>1710</v>
      </c>
    </row>
    <row r="1689" spans="1:4">
      <c r="A1689" t="s">
        <v>3274</v>
      </c>
      <c r="B1689" t="s">
        <v>4</v>
      </c>
      <c r="C1689" t="s">
        <v>6867</v>
      </c>
      <c r="D1689" t="s">
        <v>1711</v>
      </c>
    </row>
    <row r="1690" spans="1:4">
      <c r="A1690" t="s">
        <v>3275</v>
      </c>
      <c r="B1690" t="s">
        <v>4</v>
      </c>
      <c r="C1690" t="s">
        <v>6867</v>
      </c>
      <c r="D1690" t="s">
        <v>1712</v>
      </c>
    </row>
    <row r="1691" spans="1:4">
      <c r="A1691" t="s">
        <v>3276</v>
      </c>
      <c r="B1691" t="s">
        <v>4</v>
      </c>
      <c r="C1691" t="s">
        <v>6867</v>
      </c>
      <c r="D1691" t="s">
        <v>1713</v>
      </c>
    </row>
    <row r="1692" spans="1:4">
      <c r="A1692" t="s">
        <v>3277</v>
      </c>
      <c r="B1692" t="s">
        <v>4</v>
      </c>
      <c r="C1692" t="s">
        <v>6867</v>
      </c>
      <c r="D1692" t="s">
        <v>1714</v>
      </c>
    </row>
    <row r="1693" spans="1:4">
      <c r="A1693" t="s">
        <v>3278</v>
      </c>
      <c r="B1693" t="s">
        <v>4</v>
      </c>
      <c r="C1693" t="s">
        <v>6867</v>
      </c>
      <c r="D1693" t="s">
        <v>1715</v>
      </c>
    </row>
    <row r="1694" spans="1:4">
      <c r="A1694" t="s">
        <v>3279</v>
      </c>
      <c r="B1694" t="s">
        <v>4</v>
      </c>
      <c r="C1694" t="s">
        <v>6868</v>
      </c>
      <c r="D1694" t="s">
        <v>1702</v>
      </c>
    </row>
    <row r="1695" spans="1:4">
      <c r="A1695" t="s">
        <v>3280</v>
      </c>
      <c r="B1695" t="s">
        <v>4</v>
      </c>
      <c r="C1695" t="s">
        <v>6868</v>
      </c>
      <c r="D1695" t="s">
        <v>1705</v>
      </c>
    </row>
    <row r="1696" spans="1:4">
      <c r="A1696" t="s">
        <v>3281</v>
      </c>
      <c r="B1696" t="s">
        <v>4</v>
      </c>
      <c r="C1696" t="s">
        <v>6868</v>
      </c>
      <c r="D1696" t="s">
        <v>1706</v>
      </c>
    </row>
    <row r="1697" spans="1:4">
      <c r="A1697" t="s">
        <v>3282</v>
      </c>
      <c r="B1697" t="s">
        <v>4</v>
      </c>
      <c r="C1697" t="s">
        <v>6868</v>
      </c>
      <c r="D1697" t="s">
        <v>1707</v>
      </c>
    </row>
    <row r="1698" spans="1:4">
      <c r="A1698" t="s">
        <v>3283</v>
      </c>
      <c r="B1698" t="s">
        <v>4</v>
      </c>
      <c r="C1698" t="s">
        <v>6868</v>
      </c>
      <c r="D1698" t="s">
        <v>1708</v>
      </c>
    </row>
    <row r="1699" spans="1:4">
      <c r="A1699" t="s">
        <v>3284</v>
      </c>
      <c r="B1699" t="s">
        <v>4</v>
      </c>
      <c r="C1699" t="s">
        <v>6868</v>
      </c>
      <c r="D1699" t="s">
        <v>1709</v>
      </c>
    </row>
    <row r="1700" spans="1:4">
      <c r="A1700" t="s">
        <v>3285</v>
      </c>
      <c r="B1700" t="s">
        <v>4</v>
      </c>
      <c r="C1700" t="s">
        <v>6868</v>
      </c>
      <c r="D1700" t="s">
        <v>1710</v>
      </c>
    </row>
    <row r="1701" spans="1:4">
      <c r="A1701" t="s">
        <v>3286</v>
      </c>
      <c r="B1701" t="s">
        <v>4</v>
      </c>
      <c r="C1701" t="s">
        <v>6868</v>
      </c>
      <c r="D1701" t="s">
        <v>1711</v>
      </c>
    </row>
    <row r="1702" spans="1:4">
      <c r="A1702" t="s">
        <v>3287</v>
      </c>
      <c r="B1702" t="s">
        <v>4</v>
      </c>
      <c r="C1702" t="s">
        <v>6868</v>
      </c>
      <c r="D1702" t="s">
        <v>1712</v>
      </c>
    </row>
    <row r="1703" spans="1:4">
      <c r="A1703" t="s">
        <v>3288</v>
      </c>
      <c r="B1703" t="s">
        <v>4</v>
      </c>
      <c r="C1703" t="s">
        <v>6868</v>
      </c>
      <c r="D1703" t="s">
        <v>1713</v>
      </c>
    </row>
    <row r="1704" spans="1:4">
      <c r="A1704" t="s">
        <v>3289</v>
      </c>
      <c r="B1704" t="s">
        <v>4</v>
      </c>
      <c r="C1704" t="s">
        <v>6868</v>
      </c>
      <c r="D1704" t="s">
        <v>1714</v>
      </c>
    </row>
    <row r="1705" spans="1:4">
      <c r="A1705" t="s">
        <v>3290</v>
      </c>
      <c r="B1705" t="s">
        <v>4</v>
      </c>
      <c r="C1705" t="s">
        <v>6868</v>
      </c>
      <c r="D1705" t="s">
        <v>1715</v>
      </c>
    </row>
    <row r="1706" spans="1:4">
      <c r="A1706" t="s">
        <v>3291</v>
      </c>
      <c r="B1706" t="s">
        <v>4</v>
      </c>
      <c r="C1706" t="s">
        <v>6869</v>
      </c>
      <c r="D1706" t="s">
        <v>1702</v>
      </c>
    </row>
    <row r="1707" spans="1:4">
      <c r="A1707" t="s">
        <v>3292</v>
      </c>
      <c r="B1707" t="s">
        <v>4</v>
      </c>
      <c r="C1707" t="s">
        <v>6869</v>
      </c>
      <c r="D1707" t="s">
        <v>1705</v>
      </c>
    </row>
    <row r="1708" spans="1:4">
      <c r="A1708" t="s">
        <v>3293</v>
      </c>
      <c r="B1708" t="s">
        <v>4</v>
      </c>
      <c r="C1708" t="s">
        <v>6869</v>
      </c>
      <c r="D1708" t="s">
        <v>1706</v>
      </c>
    </row>
    <row r="1709" spans="1:4">
      <c r="A1709" t="s">
        <v>3294</v>
      </c>
      <c r="B1709" t="s">
        <v>4</v>
      </c>
      <c r="C1709" t="s">
        <v>6869</v>
      </c>
      <c r="D1709" t="s">
        <v>1707</v>
      </c>
    </row>
    <row r="1710" spans="1:4">
      <c r="A1710" t="s">
        <v>3295</v>
      </c>
      <c r="B1710" t="s">
        <v>4</v>
      </c>
      <c r="C1710" t="s">
        <v>6869</v>
      </c>
      <c r="D1710" t="s">
        <v>1708</v>
      </c>
    </row>
    <row r="1711" spans="1:4">
      <c r="A1711" t="s">
        <v>3296</v>
      </c>
      <c r="B1711" t="s">
        <v>4</v>
      </c>
      <c r="C1711" t="s">
        <v>6869</v>
      </c>
      <c r="D1711" t="s">
        <v>1709</v>
      </c>
    </row>
    <row r="1712" spans="1:4">
      <c r="A1712" t="s">
        <v>3297</v>
      </c>
      <c r="B1712" t="s">
        <v>4</v>
      </c>
      <c r="C1712" t="s">
        <v>6869</v>
      </c>
      <c r="D1712" t="s">
        <v>1710</v>
      </c>
    </row>
    <row r="1713" spans="1:4">
      <c r="A1713" t="s">
        <v>3298</v>
      </c>
      <c r="B1713" t="s">
        <v>4</v>
      </c>
      <c r="C1713" t="s">
        <v>6869</v>
      </c>
      <c r="D1713" t="s">
        <v>1711</v>
      </c>
    </row>
    <row r="1714" spans="1:4">
      <c r="A1714" t="s">
        <v>3299</v>
      </c>
      <c r="B1714" t="s">
        <v>4</v>
      </c>
      <c r="C1714" t="s">
        <v>6869</v>
      </c>
      <c r="D1714" t="s">
        <v>1712</v>
      </c>
    </row>
    <row r="1715" spans="1:4">
      <c r="A1715" t="s">
        <v>3300</v>
      </c>
      <c r="B1715" t="s">
        <v>4</v>
      </c>
      <c r="C1715" t="s">
        <v>6869</v>
      </c>
      <c r="D1715" t="s">
        <v>1713</v>
      </c>
    </row>
    <row r="1716" spans="1:4">
      <c r="A1716" t="s">
        <v>3301</v>
      </c>
      <c r="B1716" t="s">
        <v>4</v>
      </c>
      <c r="C1716" t="s">
        <v>6869</v>
      </c>
      <c r="D1716" t="s">
        <v>1714</v>
      </c>
    </row>
    <row r="1717" spans="1:4">
      <c r="A1717" t="s">
        <v>3302</v>
      </c>
      <c r="B1717" t="s">
        <v>4</v>
      </c>
      <c r="C1717" t="s">
        <v>6869</v>
      </c>
      <c r="D1717" t="s">
        <v>1715</v>
      </c>
    </row>
    <row r="1718" spans="1:4">
      <c r="A1718" t="s">
        <v>3303</v>
      </c>
      <c r="B1718" t="s">
        <v>4</v>
      </c>
      <c r="C1718" t="s">
        <v>6870</v>
      </c>
      <c r="D1718" t="s">
        <v>1702</v>
      </c>
    </row>
    <row r="1719" spans="1:4">
      <c r="A1719" t="s">
        <v>3304</v>
      </c>
      <c r="B1719" t="s">
        <v>4</v>
      </c>
      <c r="C1719" t="s">
        <v>6870</v>
      </c>
      <c r="D1719" t="s">
        <v>1705</v>
      </c>
    </row>
    <row r="1720" spans="1:4">
      <c r="A1720" t="s">
        <v>3305</v>
      </c>
      <c r="B1720" t="s">
        <v>4</v>
      </c>
      <c r="C1720" t="s">
        <v>6870</v>
      </c>
      <c r="D1720" t="s">
        <v>1706</v>
      </c>
    </row>
    <row r="1721" spans="1:4">
      <c r="A1721" t="s">
        <v>3306</v>
      </c>
      <c r="B1721" t="s">
        <v>4</v>
      </c>
      <c r="C1721" t="s">
        <v>6870</v>
      </c>
      <c r="D1721" t="s">
        <v>1707</v>
      </c>
    </row>
    <row r="1722" spans="1:4">
      <c r="A1722" t="s">
        <v>3307</v>
      </c>
      <c r="B1722" t="s">
        <v>4</v>
      </c>
      <c r="C1722" t="s">
        <v>6870</v>
      </c>
      <c r="D1722" t="s">
        <v>1708</v>
      </c>
    </row>
    <row r="1723" spans="1:4">
      <c r="A1723" t="s">
        <v>3308</v>
      </c>
      <c r="B1723" t="s">
        <v>4</v>
      </c>
      <c r="C1723" t="s">
        <v>6870</v>
      </c>
      <c r="D1723" t="s">
        <v>1709</v>
      </c>
    </row>
    <row r="1724" spans="1:4">
      <c r="A1724" t="s">
        <v>3309</v>
      </c>
      <c r="B1724" t="s">
        <v>4</v>
      </c>
      <c r="C1724" t="s">
        <v>6870</v>
      </c>
      <c r="D1724" t="s">
        <v>1710</v>
      </c>
    </row>
    <row r="1725" spans="1:4">
      <c r="A1725" t="s">
        <v>3310</v>
      </c>
      <c r="B1725" t="s">
        <v>4</v>
      </c>
      <c r="C1725" t="s">
        <v>6870</v>
      </c>
      <c r="D1725" t="s">
        <v>1711</v>
      </c>
    </row>
    <row r="1726" spans="1:4">
      <c r="A1726" t="s">
        <v>3311</v>
      </c>
      <c r="B1726" t="s">
        <v>4</v>
      </c>
      <c r="C1726" t="s">
        <v>6870</v>
      </c>
      <c r="D1726" t="s">
        <v>1712</v>
      </c>
    </row>
    <row r="1727" spans="1:4">
      <c r="A1727" t="s">
        <v>3312</v>
      </c>
      <c r="B1727" t="s">
        <v>4</v>
      </c>
      <c r="C1727" t="s">
        <v>6870</v>
      </c>
      <c r="D1727" t="s">
        <v>1713</v>
      </c>
    </row>
    <row r="1728" spans="1:4">
      <c r="A1728" t="s">
        <v>3313</v>
      </c>
      <c r="B1728" t="s">
        <v>4</v>
      </c>
      <c r="C1728" t="s">
        <v>6870</v>
      </c>
      <c r="D1728" t="s">
        <v>1714</v>
      </c>
    </row>
    <row r="1729" spans="1:4">
      <c r="A1729" t="s">
        <v>3314</v>
      </c>
      <c r="B1729" t="s">
        <v>4</v>
      </c>
      <c r="C1729" t="s">
        <v>6870</v>
      </c>
      <c r="D1729" t="s">
        <v>1715</v>
      </c>
    </row>
    <row r="1730" spans="1:4">
      <c r="A1730" t="s">
        <v>3315</v>
      </c>
      <c r="B1730" t="s">
        <v>4</v>
      </c>
      <c r="C1730" t="s">
        <v>6871</v>
      </c>
      <c r="D1730" t="s">
        <v>1702</v>
      </c>
    </row>
    <row r="1731" spans="1:4">
      <c r="A1731" t="s">
        <v>3316</v>
      </c>
      <c r="B1731" t="s">
        <v>4</v>
      </c>
      <c r="C1731" t="s">
        <v>6871</v>
      </c>
      <c r="D1731" t="s">
        <v>1705</v>
      </c>
    </row>
    <row r="1732" spans="1:4">
      <c r="A1732" t="s">
        <v>3317</v>
      </c>
      <c r="B1732" t="s">
        <v>4</v>
      </c>
      <c r="C1732" t="s">
        <v>6871</v>
      </c>
      <c r="D1732" t="s">
        <v>1706</v>
      </c>
    </row>
    <row r="1733" spans="1:4">
      <c r="A1733" t="s">
        <v>3318</v>
      </c>
      <c r="B1733" t="s">
        <v>4</v>
      </c>
      <c r="C1733" t="s">
        <v>6871</v>
      </c>
      <c r="D1733" t="s">
        <v>1707</v>
      </c>
    </row>
    <row r="1734" spans="1:4">
      <c r="A1734" t="s">
        <v>3319</v>
      </c>
      <c r="B1734" t="s">
        <v>4</v>
      </c>
      <c r="C1734" t="s">
        <v>6871</v>
      </c>
      <c r="D1734" t="s">
        <v>1708</v>
      </c>
    </row>
    <row r="1735" spans="1:4">
      <c r="A1735" t="s">
        <v>3320</v>
      </c>
      <c r="B1735" t="s">
        <v>4</v>
      </c>
      <c r="C1735" t="s">
        <v>6871</v>
      </c>
      <c r="D1735" t="s">
        <v>1709</v>
      </c>
    </row>
    <row r="1736" spans="1:4">
      <c r="A1736" t="s">
        <v>3321</v>
      </c>
      <c r="B1736" t="s">
        <v>4</v>
      </c>
      <c r="C1736" t="s">
        <v>6871</v>
      </c>
      <c r="D1736" t="s">
        <v>1710</v>
      </c>
    </row>
    <row r="1737" spans="1:4">
      <c r="A1737" t="s">
        <v>3322</v>
      </c>
      <c r="B1737" t="s">
        <v>4</v>
      </c>
      <c r="C1737" t="s">
        <v>6871</v>
      </c>
      <c r="D1737" t="s">
        <v>1711</v>
      </c>
    </row>
    <row r="1738" spans="1:4">
      <c r="A1738" t="s">
        <v>3323</v>
      </c>
      <c r="B1738" t="s">
        <v>4</v>
      </c>
      <c r="C1738" t="s">
        <v>6871</v>
      </c>
      <c r="D1738" t="s">
        <v>1712</v>
      </c>
    </row>
    <row r="1739" spans="1:4">
      <c r="A1739" t="s">
        <v>3324</v>
      </c>
      <c r="B1739" t="s">
        <v>4</v>
      </c>
      <c r="C1739" t="s">
        <v>6871</v>
      </c>
      <c r="D1739" t="s">
        <v>1713</v>
      </c>
    </row>
    <row r="1740" spans="1:4">
      <c r="A1740" t="s">
        <v>3325</v>
      </c>
      <c r="B1740" t="s">
        <v>4</v>
      </c>
      <c r="C1740" t="s">
        <v>6871</v>
      </c>
      <c r="D1740" t="s">
        <v>1714</v>
      </c>
    </row>
    <row r="1741" spans="1:4">
      <c r="A1741" t="s">
        <v>3326</v>
      </c>
      <c r="B1741" t="s">
        <v>4</v>
      </c>
      <c r="C1741" t="s">
        <v>6871</v>
      </c>
      <c r="D1741" t="s">
        <v>1715</v>
      </c>
    </row>
    <row r="1742" spans="1:4">
      <c r="A1742" t="s">
        <v>3327</v>
      </c>
      <c r="B1742" t="s">
        <v>4</v>
      </c>
      <c r="C1742" t="s">
        <v>6872</v>
      </c>
      <c r="D1742" t="s">
        <v>1702</v>
      </c>
    </row>
    <row r="1743" spans="1:4">
      <c r="A1743" t="s">
        <v>3328</v>
      </c>
      <c r="B1743" t="s">
        <v>4</v>
      </c>
      <c r="C1743" t="s">
        <v>6872</v>
      </c>
      <c r="D1743" t="s">
        <v>1705</v>
      </c>
    </row>
    <row r="1744" spans="1:4">
      <c r="A1744" t="s">
        <v>3329</v>
      </c>
      <c r="B1744" t="s">
        <v>4</v>
      </c>
      <c r="C1744" t="s">
        <v>6872</v>
      </c>
      <c r="D1744" t="s">
        <v>1706</v>
      </c>
    </row>
    <row r="1745" spans="1:4">
      <c r="A1745" t="s">
        <v>3330</v>
      </c>
      <c r="B1745" t="s">
        <v>4</v>
      </c>
      <c r="C1745" t="s">
        <v>6872</v>
      </c>
      <c r="D1745" t="s">
        <v>1707</v>
      </c>
    </row>
    <row r="1746" spans="1:4">
      <c r="A1746" t="s">
        <v>3331</v>
      </c>
      <c r="B1746" t="s">
        <v>4</v>
      </c>
      <c r="C1746" t="s">
        <v>6872</v>
      </c>
      <c r="D1746" t="s">
        <v>1708</v>
      </c>
    </row>
    <row r="1747" spans="1:4">
      <c r="A1747" t="s">
        <v>3332</v>
      </c>
      <c r="B1747" t="s">
        <v>4</v>
      </c>
      <c r="C1747" t="s">
        <v>6872</v>
      </c>
      <c r="D1747" t="s">
        <v>1709</v>
      </c>
    </row>
    <row r="1748" spans="1:4">
      <c r="A1748" t="s">
        <v>3333</v>
      </c>
      <c r="B1748" t="s">
        <v>4</v>
      </c>
      <c r="C1748" t="s">
        <v>6872</v>
      </c>
      <c r="D1748" t="s">
        <v>1710</v>
      </c>
    </row>
    <row r="1749" spans="1:4">
      <c r="A1749" t="s">
        <v>3334</v>
      </c>
      <c r="B1749" t="s">
        <v>4</v>
      </c>
      <c r="C1749" t="s">
        <v>6872</v>
      </c>
      <c r="D1749" t="s">
        <v>1711</v>
      </c>
    </row>
    <row r="1750" spans="1:4">
      <c r="A1750" t="s">
        <v>3335</v>
      </c>
      <c r="B1750" t="s">
        <v>4</v>
      </c>
      <c r="C1750" t="s">
        <v>6872</v>
      </c>
      <c r="D1750" t="s">
        <v>1712</v>
      </c>
    </row>
    <row r="1751" spans="1:4">
      <c r="A1751" t="s">
        <v>3336</v>
      </c>
      <c r="B1751" t="s">
        <v>4</v>
      </c>
      <c r="C1751" t="s">
        <v>6872</v>
      </c>
      <c r="D1751" t="s">
        <v>1713</v>
      </c>
    </row>
    <row r="1752" spans="1:4">
      <c r="A1752" t="s">
        <v>3337</v>
      </c>
      <c r="B1752" t="s">
        <v>4</v>
      </c>
      <c r="C1752" t="s">
        <v>6872</v>
      </c>
      <c r="D1752" t="s">
        <v>1714</v>
      </c>
    </row>
    <row r="1753" spans="1:4">
      <c r="A1753" t="s">
        <v>3338</v>
      </c>
      <c r="B1753" t="s">
        <v>4</v>
      </c>
      <c r="C1753" t="s">
        <v>6872</v>
      </c>
      <c r="D1753" t="s">
        <v>1715</v>
      </c>
    </row>
    <row r="1754" spans="1:4">
      <c r="A1754" t="s">
        <v>3339</v>
      </c>
      <c r="B1754" t="s">
        <v>4</v>
      </c>
      <c r="C1754" t="s">
        <v>6873</v>
      </c>
      <c r="D1754" t="s">
        <v>1702</v>
      </c>
    </row>
    <row r="1755" spans="1:4">
      <c r="A1755" t="s">
        <v>3340</v>
      </c>
      <c r="B1755" t="s">
        <v>4</v>
      </c>
      <c r="C1755" t="s">
        <v>6873</v>
      </c>
      <c r="D1755" t="s">
        <v>1705</v>
      </c>
    </row>
    <row r="1756" spans="1:4">
      <c r="A1756" t="s">
        <v>3341</v>
      </c>
      <c r="B1756" t="s">
        <v>4</v>
      </c>
      <c r="C1756" t="s">
        <v>6873</v>
      </c>
      <c r="D1756" t="s">
        <v>1706</v>
      </c>
    </row>
    <row r="1757" spans="1:4">
      <c r="A1757" t="s">
        <v>3342</v>
      </c>
      <c r="B1757" t="s">
        <v>4</v>
      </c>
      <c r="C1757" t="s">
        <v>6873</v>
      </c>
      <c r="D1757" t="s">
        <v>1707</v>
      </c>
    </row>
    <row r="1758" spans="1:4">
      <c r="A1758" t="s">
        <v>3343</v>
      </c>
      <c r="B1758" t="s">
        <v>4</v>
      </c>
      <c r="C1758" t="s">
        <v>6873</v>
      </c>
      <c r="D1758" t="s">
        <v>1708</v>
      </c>
    </row>
    <row r="1759" spans="1:4">
      <c r="A1759" t="s">
        <v>3344</v>
      </c>
      <c r="B1759" t="s">
        <v>4</v>
      </c>
      <c r="C1759" t="s">
        <v>6873</v>
      </c>
      <c r="D1759" t="s">
        <v>1709</v>
      </c>
    </row>
    <row r="1760" spans="1:4">
      <c r="A1760" t="s">
        <v>3345</v>
      </c>
      <c r="B1760" t="s">
        <v>4</v>
      </c>
      <c r="C1760" t="s">
        <v>6873</v>
      </c>
      <c r="D1760" t="s">
        <v>1710</v>
      </c>
    </row>
    <row r="1761" spans="1:4">
      <c r="A1761" t="s">
        <v>3346</v>
      </c>
      <c r="B1761" t="s">
        <v>4</v>
      </c>
      <c r="C1761" t="s">
        <v>6873</v>
      </c>
      <c r="D1761" t="s">
        <v>1711</v>
      </c>
    </row>
    <row r="1762" spans="1:4">
      <c r="A1762" t="s">
        <v>3347</v>
      </c>
      <c r="B1762" t="s">
        <v>4</v>
      </c>
      <c r="C1762" t="s">
        <v>6873</v>
      </c>
      <c r="D1762" t="s">
        <v>1712</v>
      </c>
    </row>
    <row r="1763" spans="1:4">
      <c r="A1763" t="s">
        <v>3348</v>
      </c>
      <c r="B1763" t="s">
        <v>4</v>
      </c>
      <c r="C1763" t="s">
        <v>6873</v>
      </c>
      <c r="D1763" t="s">
        <v>1713</v>
      </c>
    </row>
    <row r="1764" spans="1:4">
      <c r="A1764" t="s">
        <v>3349</v>
      </c>
      <c r="B1764" t="s">
        <v>4</v>
      </c>
      <c r="C1764" t="s">
        <v>6873</v>
      </c>
      <c r="D1764" t="s">
        <v>1714</v>
      </c>
    </row>
    <row r="1765" spans="1:4">
      <c r="A1765" t="s">
        <v>3350</v>
      </c>
      <c r="B1765" t="s">
        <v>4</v>
      </c>
      <c r="C1765" t="s">
        <v>6873</v>
      </c>
      <c r="D1765" t="s">
        <v>1715</v>
      </c>
    </row>
    <row r="1766" spans="1:4">
      <c r="A1766" t="s">
        <v>3351</v>
      </c>
      <c r="B1766" t="s">
        <v>4</v>
      </c>
      <c r="C1766" t="s">
        <v>6874</v>
      </c>
      <c r="D1766" t="s">
        <v>1702</v>
      </c>
    </row>
    <row r="1767" spans="1:4">
      <c r="A1767" t="s">
        <v>3352</v>
      </c>
      <c r="B1767" t="s">
        <v>4</v>
      </c>
      <c r="C1767" t="s">
        <v>6874</v>
      </c>
      <c r="D1767" t="s">
        <v>1705</v>
      </c>
    </row>
    <row r="1768" spans="1:4">
      <c r="A1768" t="s">
        <v>3353</v>
      </c>
      <c r="B1768" t="s">
        <v>4</v>
      </c>
      <c r="C1768" t="s">
        <v>6874</v>
      </c>
      <c r="D1768" t="s">
        <v>1706</v>
      </c>
    </row>
    <row r="1769" spans="1:4">
      <c r="A1769" t="s">
        <v>3354</v>
      </c>
      <c r="B1769" t="s">
        <v>4</v>
      </c>
      <c r="C1769" t="s">
        <v>6874</v>
      </c>
      <c r="D1769" t="s">
        <v>1707</v>
      </c>
    </row>
    <row r="1770" spans="1:4">
      <c r="A1770" t="s">
        <v>3355</v>
      </c>
      <c r="B1770" t="s">
        <v>4</v>
      </c>
      <c r="C1770" t="s">
        <v>6874</v>
      </c>
      <c r="D1770" t="s">
        <v>1708</v>
      </c>
    </row>
    <row r="1771" spans="1:4">
      <c r="A1771" t="s">
        <v>3356</v>
      </c>
      <c r="B1771" t="s">
        <v>4</v>
      </c>
      <c r="C1771" t="s">
        <v>6874</v>
      </c>
      <c r="D1771" t="s">
        <v>1709</v>
      </c>
    </row>
    <row r="1772" spans="1:4">
      <c r="A1772" t="s">
        <v>3357</v>
      </c>
      <c r="B1772" t="s">
        <v>4</v>
      </c>
      <c r="C1772" t="s">
        <v>6874</v>
      </c>
      <c r="D1772" t="s">
        <v>1710</v>
      </c>
    </row>
    <row r="1773" spans="1:4">
      <c r="A1773" t="s">
        <v>3358</v>
      </c>
      <c r="B1773" t="s">
        <v>4</v>
      </c>
      <c r="C1773" t="s">
        <v>6874</v>
      </c>
      <c r="D1773" t="s">
        <v>1711</v>
      </c>
    </row>
    <row r="1774" spans="1:4">
      <c r="A1774" t="s">
        <v>3359</v>
      </c>
      <c r="B1774" t="s">
        <v>4</v>
      </c>
      <c r="C1774" t="s">
        <v>6874</v>
      </c>
      <c r="D1774" t="s">
        <v>1712</v>
      </c>
    </row>
    <row r="1775" spans="1:4">
      <c r="A1775" t="s">
        <v>3360</v>
      </c>
      <c r="B1775" t="s">
        <v>4</v>
      </c>
      <c r="C1775" t="s">
        <v>6874</v>
      </c>
      <c r="D1775" t="s">
        <v>1713</v>
      </c>
    </row>
    <row r="1776" spans="1:4">
      <c r="A1776" t="s">
        <v>3361</v>
      </c>
      <c r="B1776" t="s">
        <v>4</v>
      </c>
      <c r="C1776" t="s">
        <v>6874</v>
      </c>
      <c r="D1776" t="s">
        <v>1714</v>
      </c>
    </row>
    <row r="1777" spans="1:4">
      <c r="A1777" t="s">
        <v>3362</v>
      </c>
      <c r="B1777" t="s">
        <v>4</v>
      </c>
      <c r="C1777" t="s">
        <v>6874</v>
      </c>
      <c r="D1777" t="s">
        <v>1715</v>
      </c>
    </row>
    <row r="1778" spans="1:4">
      <c r="A1778" t="s">
        <v>3363</v>
      </c>
      <c r="B1778" t="s">
        <v>4</v>
      </c>
      <c r="C1778" t="s">
        <v>6875</v>
      </c>
      <c r="D1778" t="s">
        <v>1702</v>
      </c>
    </row>
    <row r="1779" spans="1:4">
      <c r="A1779" t="s">
        <v>3364</v>
      </c>
      <c r="B1779" t="s">
        <v>4</v>
      </c>
      <c r="C1779" t="s">
        <v>6875</v>
      </c>
      <c r="D1779" t="s">
        <v>1705</v>
      </c>
    </row>
    <row r="1780" spans="1:4">
      <c r="A1780" t="s">
        <v>3365</v>
      </c>
      <c r="B1780" t="s">
        <v>4</v>
      </c>
      <c r="C1780" t="s">
        <v>6875</v>
      </c>
      <c r="D1780" t="s">
        <v>1706</v>
      </c>
    </row>
    <row r="1781" spans="1:4">
      <c r="A1781" t="s">
        <v>3366</v>
      </c>
      <c r="B1781" t="s">
        <v>4</v>
      </c>
      <c r="C1781" t="s">
        <v>6875</v>
      </c>
      <c r="D1781" t="s">
        <v>1707</v>
      </c>
    </row>
    <row r="1782" spans="1:4">
      <c r="A1782" t="s">
        <v>3367</v>
      </c>
      <c r="B1782" t="s">
        <v>4</v>
      </c>
      <c r="C1782" t="s">
        <v>6875</v>
      </c>
      <c r="D1782" t="s">
        <v>1708</v>
      </c>
    </row>
    <row r="1783" spans="1:4">
      <c r="A1783" t="s">
        <v>3368</v>
      </c>
      <c r="B1783" t="s">
        <v>4</v>
      </c>
      <c r="C1783" t="s">
        <v>6875</v>
      </c>
      <c r="D1783" t="s">
        <v>1709</v>
      </c>
    </row>
    <row r="1784" spans="1:4">
      <c r="A1784" t="s">
        <v>3369</v>
      </c>
      <c r="B1784" t="s">
        <v>4</v>
      </c>
      <c r="C1784" t="s">
        <v>6875</v>
      </c>
      <c r="D1784" t="s">
        <v>1710</v>
      </c>
    </row>
    <row r="1785" spans="1:4">
      <c r="A1785" t="s">
        <v>3370</v>
      </c>
      <c r="B1785" t="s">
        <v>4</v>
      </c>
      <c r="C1785" t="s">
        <v>6875</v>
      </c>
      <c r="D1785" t="s">
        <v>1711</v>
      </c>
    </row>
    <row r="1786" spans="1:4">
      <c r="A1786" t="s">
        <v>3371</v>
      </c>
      <c r="B1786" t="s">
        <v>4</v>
      </c>
      <c r="C1786" t="s">
        <v>6875</v>
      </c>
      <c r="D1786" t="s">
        <v>1712</v>
      </c>
    </row>
    <row r="1787" spans="1:4">
      <c r="A1787" t="s">
        <v>3372</v>
      </c>
      <c r="B1787" t="s">
        <v>4</v>
      </c>
      <c r="C1787" t="s">
        <v>6875</v>
      </c>
      <c r="D1787" t="s">
        <v>1713</v>
      </c>
    </row>
    <row r="1788" spans="1:4">
      <c r="A1788" t="s">
        <v>3373</v>
      </c>
      <c r="B1788" t="s">
        <v>4</v>
      </c>
      <c r="C1788" t="s">
        <v>6875</v>
      </c>
      <c r="D1788" t="s">
        <v>1714</v>
      </c>
    </row>
    <row r="1789" spans="1:4">
      <c r="A1789" t="s">
        <v>3374</v>
      </c>
      <c r="B1789" t="s">
        <v>4</v>
      </c>
      <c r="C1789" t="s">
        <v>6875</v>
      </c>
      <c r="D1789" t="s">
        <v>1715</v>
      </c>
    </row>
    <row r="1790" spans="1:4">
      <c r="A1790" t="s">
        <v>3375</v>
      </c>
      <c r="B1790" t="s">
        <v>4</v>
      </c>
      <c r="C1790" t="s">
        <v>6876</v>
      </c>
      <c r="D1790" t="s">
        <v>1702</v>
      </c>
    </row>
    <row r="1791" spans="1:4">
      <c r="A1791" t="s">
        <v>3376</v>
      </c>
      <c r="B1791" t="s">
        <v>4</v>
      </c>
      <c r="C1791" t="s">
        <v>6876</v>
      </c>
      <c r="D1791" t="s">
        <v>1705</v>
      </c>
    </row>
    <row r="1792" spans="1:4">
      <c r="A1792" t="s">
        <v>3377</v>
      </c>
      <c r="B1792" t="s">
        <v>4</v>
      </c>
      <c r="C1792" t="s">
        <v>6876</v>
      </c>
      <c r="D1792" t="s">
        <v>1706</v>
      </c>
    </row>
    <row r="1793" spans="1:4">
      <c r="A1793" t="s">
        <v>3378</v>
      </c>
      <c r="B1793" t="s">
        <v>4</v>
      </c>
      <c r="C1793" t="s">
        <v>6876</v>
      </c>
      <c r="D1793" t="s">
        <v>1707</v>
      </c>
    </row>
    <row r="1794" spans="1:4">
      <c r="A1794" t="s">
        <v>3379</v>
      </c>
      <c r="B1794" t="s">
        <v>4</v>
      </c>
      <c r="C1794" t="s">
        <v>6876</v>
      </c>
      <c r="D1794" t="s">
        <v>1708</v>
      </c>
    </row>
    <row r="1795" spans="1:4">
      <c r="A1795" t="s">
        <v>3380</v>
      </c>
      <c r="B1795" t="s">
        <v>4</v>
      </c>
      <c r="C1795" t="s">
        <v>6876</v>
      </c>
      <c r="D1795" t="s">
        <v>1709</v>
      </c>
    </row>
    <row r="1796" spans="1:4">
      <c r="A1796" t="s">
        <v>3381</v>
      </c>
      <c r="B1796" t="s">
        <v>4</v>
      </c>
      <c r="C1796" t="s">
        <v>6876</v>
      </c>
      <c r="D1796" t="s">
        <v>1710</v>
      </c>
    </row>
    <row r="1797" spans="1:4">
      <c r="A1797" t="s">
        <v>3382</v>
      </c>
      <c r="B1797" t="s">
        <v>4</v>
      </c>
      <c r="C1797" t="s">
        <v>6876</v>
      </c>
      <c r="D1797" t="s">
        <v>1711</v>
      </c>
    </row>
    <row r="1798" spans="1:4">
      <c r="A1798" t="s">
        <v>3383</v>
      </c>
      <c r="B1798" t="s">
        <v>4</v>
      </c>
      <c r="C1798" t="s">
        <v>6876</v>
      </c>
      <c r="D1798" t="s">
        <v>1712</v>
      </c>
    </row>
    <row r="1799" spans="1:4">
      <c r="A1799" t="s">
        <v>3384</v>
      </c>
      <c r="B1799" t="s">
        <v>4</v>
      </c>
      <c r="C1799" t="s">
        <v>6876</v>
      </c>
      <c r="D1799" t="s">
        <v>1713</v>
      </c>
    </row>
    <row r="1800" spans="1:4">
      <c r="A1800" t="s">
        <v>3385</v>
      </c>
      <c r="B1800" t="s">
        <v>4</v>
      </c>
      <c r="C1800" t="s">
        <v>6876</v>
      </c>
      <c r="D1800" t="s">
        <v>1714</v>
      </c>
    </row>
    <row r="1801" spans="1:4">
      <c r="A1801" t="s">
        <v>3386</v>
      </c>
      <c r="B1801" t="s">
        <v>4</v>
      </c>
      <c r="C1801" t="s">
        <v>6876</v>
      </c>
      <c r="D1801" t="s">
        <v>1715</v>
      </c>
    </row>
    <row r="1802" spans="1:4">
      <c r="A1802" t="s">
        <v>3387</v>
      </c>
      <c r="B1802" t="s">
        <v>4</v>
      </c>
      <c r="C1802" t="s">
        <v>6877</v>
      </c>
      <c r="D1802" t="s">
        <v>1702</v>
      </c>
    </row>
    <row r="1803" spans="1:4">
      <c r="A1803" t="s">
        <v>3388</v>
      </c>
      <c r="B1803" t="s">
        <v>4</v>
      </c>
      <c r="C1803" t="s">
        <v>6877</v>
      </c>
      <c r="D1803" t="s">
        <v>1705</v>
      </c>
    </row>
    <row r="1804" spans="1:4">
      <c r="A1804" t="s">
        <v>3389</v>
      </c>
      <c r="B1804" t="s">
        <v>4</v>
      </c>
      <c r="C1804" t="s">
        <v>6877</v>
      </c>
      <c r="D1804" t="s">
        <v>1706</v>
      </c>
    </row>
    <row r="1805" spans="1:4">
      <c r="A1805" t="s">
        <v>3390</v>
      </c>
      <c r="B1805" t="s">
        <v>4</v>
      </c>
      <c r="C1805" t="s">
        <v>6877</v>
      </c>
      <c r="D1805" t="s">
        <v>1707</v>
      </c>
    </row>
    <row r="1806" spans="1:4">
      <c r="A1806" t="s">
        <v>3391</v>
      </c>
      <c r="B1806" t="s">
        <v>4</v>
      </c>
      <c r="C1806" t="s">
        <v>6877</v>
      </c>
      <c r="D1806" t="s">
        <v>1708</v>
      </c>
    </row>
    <row r="1807" spans="1:4">
      <c r="A1807" t="s">
        <v>3392</v>
      </c>
      <c r="B1807" t="s">
        <v>4</v>
      </c>
      <c r="C1807" t="s">
        <v>6877</v>
      </c>
      <c r="D1807" t="s">
        <v>1709</v>
      </c>
    </row>
    <row r="1808" spans="1:4">
      <c r="A1808" t="s">
        <v>3393</v>
      </c>
      <c r="B1808" t="s">
        <v>4</v>
      </c>
      <c r="C1808" t="s">
        <v>6877</v>
      </c>
      <c r="D1808" t="s">
        <v>1710</v>
      </c>
    </row>
    <row r="1809" spans="1:4">
      <c r="A1809" t="s">
        <v>3394</v>
      </c>
      <c r="B1809" t="s">
        <v>4</v>
      </c>
      <c r="C1809" t="s">
        <v>6877</v>
      </c>
      <c r="D1809" t="s">
        <v>1711</v>
      </c>
    </row>
    <row r="1810" spans="1:4">
      <c r="A1810" t="s">
        <v>3395</v>
      </c>
      <c r="B1810" t="s">
        <v>4</v>
      </c>
      <c r="C1810" t="s">
        <v>6877</v>
      </c>
      <c r="D1810" t="s">
        <v>1712</v>
      </c>
    </row>
    <row r="1811" spans="1:4">
      <c r="A1811" t="s">
        <v>3396</v>
      </c>
      <c r="B1811" t="s">
        <v>4</v>
      </c>
      <c r="C1811" t="s">
        <v>6877</v>
      </c>
      <c r="D1811" t="s">
        <v>1713</v>
      </c>
    </row>
    <row r="1812" spans="1:4">
      <c r="A1812" t="s">
        <v>3397</v>
      </c>
      <c r="B1812" t="s">
        <v>4</v>
      </c>
      <c r="C1812" t="s">
        <v>6877</v>
      </c>
      <c r="D1812" t="s">
        <v>1714</v>
      </c>
    </row>
    <row r="1813" spans="1:4">
      <c r="A1813" t="s">
        <v>3398</v>
      </c>
      <c r="B1813" t="s">
        <v>4</v>
      </c>
      <c r="C1813" t="s">
        <v>6877</v>
      </c>
      <c r="D1813" t="s">
        <v>1715</v>
      </c>
    </row>
    <row r="1814" spans="1:4">
      <c r="A1814" t="s">
        <v>3399</v>
      </c>
      <c r="B1814" t="s">
        <v>4</v>
      </c>
      <c r="C1814" t="s">
        <v>6878</v>
      </c>
      <c r="D1814" t="s">
        <v>1702</v>
      </c>
    </row>
    <row r="1815" spans="1:4">
      <c r="A1815" t="s">
        <v>3400</v>
      </c>
      <c r="B1815" t="s">
        <v>4</v>
      </c>
      <c r="C1815" t="s">
        <v>6878</v>
      </c>
      <c r="D1815" t="s">
        <v>1705</v>
      </c>
    </row>
    <row r="1816" spans="1:4">
      <c r="A1816" t="s">
        <v>3401</v>
      </c>
      <c r="B1816" t="s">
        <v>4</v>
      </c>
      <c r="C1816" t="s">
        <v>6878</v>
      </c>
      <c r="D1816" t="s">
        <v>1706</v>
      </c>
    </row>
    <row r="1817" spans="1:4">
      <c r="A1817" t="s">
        <v>3402</v>
      </c>
      <c r="B1817" t="s">
        <v>4</v>
      </c>
      <c r="C1817" t="s">
        <v>6878</v>
      </c>
      <c r="D1817" t="s">
        <v>1707</v>
      </c>
    </row>
    <row r="1818" spans="1:4">
      <c r="A1818" t="s">
        <v>3403</v>
      </c>
      <c r="B1818" t="s">
        <v>4</v>
      </c>
      <c r="C1818" t="s">
        <v>6878</v>
      </c>
      <c r="D1818" t="s">
        <v>1708</v>
      </c>
    </row>
    <row r="1819" spans="1:4">
      <c r="A1819" t="s">
        <v>3404</v>
      </c>
      <c r="B1819" t="s">
        <v>4</v>
      </c>
      <c r="C1819" t="s">
        <v>6878</v>
      </c>
      <c r="D1819" t="s">
        <v>1709</v>
      </c>
    </row>
    <row r="1820" spans="1:4">
      <c r="A1820" t="s">
        <v>3405</v>
      </c>
      <c r="B1820" t="s">
        <v>4</v>
      </c>
      <c r="C1820" t="s">
        <v>6878</v>
      </c>
      <c r="D1820" t="s">
        <v>1710</v>
      </c>
    </row>
    <row r="1821" spans="1:4">
      <c r="A1821" t="s">
        <v>3406</v>
      </c>
      <c r="B1821" t="s">
        <v>4</v>
      </c>
      <c r="C1821" t="s">
        <v>6878</v>
      </c>
      <c r="D1821" t="s">
        <v>1711</v>
      </c>
    </row>
    <row r="1822" spans="1:4">
      <c r="A1822" t="s">
        <v>3407</v>
      </c>
      <c r="B1822" t="s">
        <v>4</v>
      </c>
      <c r="C1822" t="s">
        <v>6878</v>
      </c>
      <c r="D1822" t="s">
        <v>1712</v>
      </c>
    </row>
    <row r="1823" spans="1:4">
      <c r="A1823" t="s">
        <v>3408</v>
      </c>
      <c r="B1823" t="s">
        <v>4</v>
      </c>
      <c r="C1823" t="s">
        <v>6878</v>
      </c>
      <c r="D1823" t="s">
        <v>1713</v>
      </c>
    </row>
    <row r="1824" spans="1:4">
      <c r="A1824" t="s">
        <v>3409</v>
      </c>
      <c r="B1824" t="s">
        <v>4</v>
      </c>
      <c r="C1824" t="s">
        <v>6878</v>
      </c>
      <c r="D1824" t="s">
        <v>1714</v>
      </c>
    </row>
    <row r="1825" spans="1:4">
      <c r="A1825" t="s">
        <v>3410</v>
      </c>
      <c r="B1825" t="s">
        <v>4</v>
      </c>
      <c r="C1825" t="s">
        <v>6878</v>
      </c>
      <c r="D1825" t="s">
        <v>1715</v>
      </c>
    </row>
    <row r="1826" spans="1:4">
      <c r="A1826" t="s">
        <v>3411</v>
      </c>
      <c r="B1826" t="s">
        <v>4</v>
      </c>
      <c r="C1826" t="s">
        <v>6879</v>
      </c>
      <c r="D1826" t="s">
        <v>1702</v>
      </c>
    </row>
    <row r="1827" spans="1:4">
      <c r="A1827" t="s">
        <v>3412</v>
      </c>
      <c r="B1827" t="s">
        <v>4</v>
      </c>
      <c r="C1827" t="s">
        <v>6879</v>
      </c>
      <c r="D1827" t="s">
        <v>1705</v>
      </c>
    </row>
    <row r="1828" spans="1:4">
      <c r="A1828" t="s">
        <v>3413</v>
      </c>
      <c r="B1828" t="s">
        <v>4</v>
      </c>
      <c r="C1828" t="s">
        <v>6879</v>
      </c>
      <c r="D1828" t="s">
        <v>1706</v>
      </c>
    </row>
    <row r="1829" spans="1:4">
      <c r="A1829" t="s">
        <v>3414</v>
      </c>
      <c r="B1829" t="s">
        <v>4</v>
      </c>
      <c r="C1829" t="s">
        <v>6879</v>
      </c>
      <c r="D1829" t="s">
        <v>1707</v>
      </c>
    </row>
    <row r="1830" spans="1:4">
      <c r="A1830" t="s">
        <v>3415</v>
      </c>
      <c r="B1830" t="s">
        <v>4</v>
      </c>
      <c r="C1830" t="s">
        <v>6879</v>
      </c>
      <c r="D1830" t="s">
        <v>1708</v>
      </c>
    </row>
    <row r="1831" spans="1:4">
      <c r="A1831" t="s">
        <v>3416</v>
      </c>
      <c r="B1831" t="s">
        <v>4</v>
      </c>
      <c r="C1831" t="s">
        <v>6879</v>
      </c>
      <c r="D1831" t="s">
        <v>1709</v>
      </c>
    </row>
    <row r="1832" spans="1:4">
      <c r="A1832" t="s">
        <v>3417</v>
      </c>
      <c r="B1832" t="s">
        <v>4</v>
      </c>
      <c r="C1832" t="s">
        <v>6879</v>
      </c>
      <c r="D1832" t="s">
        <v>1710</v>
      </c>
    </row>
    <row r="1833" spans="1:4">
      <c r="A1833" t="s">
        <v>3418</v>
      </c>
      <c r="B1833" t="s">
        <v>4</v>
      </c>
      <c r="C1833" t="s">
        <v>6879</v>
      </c>
      <c r="D1833" t="s">
        <v>1711</v>
      </c>
    </row>
    <row r="1834" spans="1:4">
      <c r="A1834" t="s">
        <v>3419</v>
      </c>
      <c r="B1834" t="s">
        <v>4</v>
      </c>
      <c r="C1834" t="s">
        <v>6879</v>
      </c>
      <c r="D1834" t="s">
        <v>1712</v>
      </c>
    </row>
    <row r="1835" spans="1:4">
      <c r="A1835" t="s">
        <v>3420</v>
      </c>
      <c r="B1835" t="s">
        <v>4</v>
      </c>
      <c r="C1835" t="s">
        <v>6879</v>
      </c>
      <c r="D1835" t="s">
        <v>1713</v>
      </c>
    </row>
    <row r="1836" spans="1:4">
      <c r="A1836" t="s">
        <v>3421</v>
      </c>
      <c r="B1836" t="s">
        <v>4</v>
      </c>
      <c r="C1836" t="s">
        <v>6879</v>
      </c>
      <c r="D1836" t="s">
        <v>1714</v>
      </c>
    </row>
    <row r="1837" spans="1:4">
      <c r="A1837" t="s">
        <v>3422</v>
      </c>
      <c r="B1837" t="s">
        <v>4</v>
      </c>
      <c r="C1837" t="s">
        <v>6879</v>
      </c>
      <c r="D1837" t="s">
        <v>1715</v>
      </c>
    </row>
    <row r="1838" spans="1:4">
      <c r="A1838" t="s">
        <v>3423</v>
      </c>
      <c r="B1838" t="s">
        <v>4</v>
      </c>
      <c r="C1838" t="s">
        <v>6880</v>
      </c>
      <c r="D1838" t="s">
        <v>1702</v>
      </c>
    </row>
    <row r="1839" spans="1:4">
      <c r="A1839" t="s">
        <v>3424</v>
      </c>
      <c r="B1839" t="s">
        <v>4</v>
      </c>
      <c r="C1839" t="s">
        <v>6880</v>
      </c>
      <c r="D1839" t="s">
        <v>1705</v>
      </c>
    </row>
    <row r="1840" spans="1:4">
      <c r="A1840" t="s">
        <v>3425</v>
      </c>
      <c r="B1840" t="s">
        <v>4</v>
      </c>
      <c r="C1840" t="s">
        <v>6880</v>
      </c>
      <c r="D1840" t="s">
        <v>1706</v>
      </c>
    </row>
    <row r="1841" spans="1:4">
      <c r="A1841" t="s">
        <v>3426</v>
      </c>
      <c r="B1841" t="s">
        <v>4</v>
      </c>
      <c r="C1841" t="s">
        <v>6880</v>
      </c>
      <c r="D1841" t="s">
        <v>1707</v>
      </c>
    </row>
    <row r="1842" spans="1:4">
      <c r="A1842" t="s">
        <v>3427</v>
      </c>
      <c r="B1842" t="s">
        <v>4</v>
      </c>
      <c r="C1842" t="s">
        <v>6880</v>
      </c>
      <c r="D1842" t="s">
        <v>1708</v>
      </c>
    </row>
    <row r="1843" spans="1:4">
      <c r="A1843" t="s">
        <v>3428</v>
      </c>
      <c r="B1843" t="s">
        <v>4</v>
      </c>
      <c r="C1843" t="s">
        <v>6880</v>
      </c>
      <c r="D1843" t="s">
        <v>1709</v>
      </c>
    </row>
    <row r="1844" spans="1:4">
      <c r="A1844" t="s">
        <v>3429</v>
      </c>
      <c r="B1844" t="s">
        <v>4</v>
      </c>
      <c r="C1844" t="s">
        <v>6880</v>
      </c>
      <c r="D1844" t="s">
        <v>1710</v>
      </c>
    </row>
    <row r="1845" spans="1:4">
      <c r="A1845" t="s">
        <v>3430</v>
      </c>
      <c r="B1845" t="s">
        <v>4</v>
      </c>
      <c r="C1845" t="s">
        <v>6880</v>
      </c>
      <c r="D1845" t="s">
        <v>1711</v>
      </c>
    </row>
    <row r="1846" spans="1:4">
      <c r="A1846" t="s">
        <v>3431</v>
      </c>
      <c r="B1846" t="s">
        <v>4</v>
      </c>
      <c r="C1846" t="s">
        <v>6880</v>
      </c>
      <c r="D1846" t="s">
        <v>1712</v>
      </c>
    </row>
    <row r="1847" spans="1:4">
      <c r="A1847" t="s">
        <v>3432</v>
      </c>
      <c r="B1847" t="s">
        <v>4</v>
      </c>
      <c r="C1847" t="s">
        <v>6880</v>
      </c>
      <c r="D1847" t="s">
        <v>1713</v>
      </c>
    </row>
    <row r="1848" spans="1:4">
      <c r="A1848" t="s">
        <v>3433</v>
      </c>
      <c r="B1848" t="s">
        <v>4</v>
      </c>
      <c r="C1848" t="s">
        <v>6880</v>
      </c>
      <c r="D1848" t="s">
        <v>1714</v>
      </c>
    </row>
    <row r="1849" spans="1:4">
      <c r="A1849" t="s">
        <v>3434</v>
      </c>
      <c r="B1849" t="s">
        <v>4</v>
      </c>
      <c r="C1849" t="s">
        <v>6880</v>
      </c>
      <c r="D1849" t="s">
        <v>1715</v>
      </c>
    </row>
    <row r="1850" spans="1:4">
      <c r="A1850" t="s">
        <v>3435</v>
      </c>
      <c r="B1850" t="s">
        <v>4</v>
      </c>
      <c r="C1850" t="s">
        <v>6881</v>
      </c>
      <c r="D1850" t="s">
        <v>1702</v>
      </c>
    </row>
    <row r="1851" spans="1:4">
      <c r="A1851" t="s">
        <v>3436</v>
      </c>
      <c r="B1851" t="s">
        <v>4</v>
      </c>
      <c r="C1851" t="s">
        <v>6881</v>
      </c>
      <c r="D1851" t="s">
        <v>1705</v>
      </c>
    </row>
    <row r="1852" spans="1:4">
      <c r="A1852" t="s">
        <v>3437</v>
      </c>
      <c r="B1852" t="s">
        <v>4</v>
      </c>
      <c r="C1852" t="s">
        <v>6881</v>
      </c>
      <c r="D1852" t="s">
        <v>1706</v>
      </c>
    </row>
    <row r="1853" spans="1:4">
      <c r="A1853" t="s">
        <v>3438</v>
      </c>
      <c r="B1853" t="s">
        <v>4</v>
      </c>
      <c r="C1853" t="s">
        <v>6881</v>
      </c>
      <c r="D1853" t="s">
        <v>1707</v>
      </c>
    </row>
    <row r="1854" spans="1:4">
      <c r="A1854" t="s">
        <v>3439</v>
      </c>
      <c r="B1854" t="s">
        <v>4</v>
      </c>
      <c r="C1854" t="s">
        <v>6881</v>
      </c>
      <c r="D1854" t="s">
        <v>1708</v>
      </c>
    </row>
    <row r="1855" spans="1:4">
      <c r="A1855" t="s">
        <v>3440</v>
      </c>
      <c r="B1855" t="s">
        <v>4</v>
      </c>
      <c r="C1855" t="s">
        <v>6881</v>
      </c>
      <c r="D1855" t="s">
        <v>1709</v>
      </c>
    </row>
    <row r="1856" spans="1:4">
      <c r="A1856" t="s">
        <v>3441</v>
      </c>
      <c r="B1856" t="s">
        <v>4</v>
      </c>
      <c r="C1856" t="s">
        <v>6881</v>
      </c>
      <c r="D1856" t="s">
        <v>1710</v>
      </c>
    </row>
    <row r="1857" spans="1:4">
      <c r="A1857" t="s">
        <v>3442</v>
      </c>
      <c r="B1857" t="s">
        <v>4</v>
      </c>
      <c r="C1857" t="s">
        <v>6881</v>
      </c>
      <c r="D1857" t="s">
        <v>1711</v>
      </c>
    </row>
    <row r="1858" spans="1:4">
      <c r="A1858" t="s">
        <v>3443</v>
      </c>
      <c r="B1858" t="s">
        <v>4</v>
      </c>
      <c r="C1858" t="s">
        <v>6881</v>
      </c>
      <c r="D1858" t="s">
        <v>1712</v>
      </c>
    </row>
    <row r="1859" spans="1:4">
      <c r="A1859" t="s">
        <v>3444</v>
      </c>
      <c r="B1859" t="s">
        <v>4</v>
      </c>
      <c r="C1859" t="s">
        <v>6881</v>
      </c>
      <c r="D1859" t="s">
        <v>1713</v>
      </c>
    </row>
    <row r="1860" spans="1:4">
      <c r="A1860" t="s">
        <v>3445</v>
      </c>
      <c r="B1860" t="s">
        <v>4</v>
      </c>
      <c r="C1860" t="s">
        <v>6881</v>
      </c>
      <c r="D1860" t="s">
        <v>1714</v>
      </c>
    </row>
    <row r="1861" spans="1:4">
      <c r="A1861" t="s">
        <v>3446</v>
      </c>
      <c r="B1861" t="s">
        <v>4</v>
      </c>
      <c r="C1861" t="s">
        <v>6881</v>
      </c>
      <c r="D1861" t="s">
        <v>1715</v>
      </c>
    </row>
    <row r="1862" spans="1:4">
      <c r="A1862" t="s">
        <v>3447</v>
      </c>
      <c r="B1862" t="s">
        <v>4</v>
      </c>
      <c r="C1862" t="s">
        <v>6882</v>
      </c>
      <c r="D1862" t="s">
        <v>1702</v>
      </c>
    </row>
    <row r="1863" spans="1:4">
      <c r="A1863" t="s">
        <v>3448</v>
      </c>
      <c r="B1863" t="s">
        <v>4</v>
      </c>
      <c r="C1863" t="s">
        <v>6882</v>
      </c>
      <c r="D1863" t="s">
        <v>1705</v>
      </c>
    </row>
    <row r="1864" spans="1:4">
      <c r="A1864" t="s">
        <v>3449</v>
      </c>
      <c r="B1864" t="s">
        <v>4</v>
      </c>
      <c r="C1864" t="s">
        <v>6882</v>
      </c>
      <c r="D1864" t="s">
        <v>1706</v>
      </c>
    </row>
    <row r="1865" spans="1:4">
      <c r="A1865" t="s">
        <v>3450</v>
      </c>
      <c r="B1865" t="s">
        <v>4</v>
      </c>
      <c r="C1865" t="s">
        <v>6882</v>
      </c>
      <c r="D1865" t="s">
        <v>1707</v>
      </c>
    </row>
    <row r="1866" spans="1:4">
      <c r="A1866" t="s">
        <v>3451</v>
      </c>
      <c r="B1866" t="s">
        <v>4</v>
      </c>
      <c r="C1866" t="s">
        <v>6882</v>
      </c>
      <c r="D1866" t="s">
        <v>1708</v>
      </c>
    </row>
    <row r="1867" spans="1:4">
      <c r="A1867" t="s">
        <v>3452</v>
      </c>
      <c r="B1867" t="s">
        <v>4</v>
      </c>
      <c r="C1867" t="s">
        <v>6882</v>
      </c>
      <c r="D1867" t="s">
        <v>1709</v>
      </c>
    </row>
    <row r="1868" spans="1:4">
      <c r="A1868" t="s">
        <v>3453</v>
      </c>
      <c r="B1868" t="s">
        <v>4</v>
      </c>
      <c r="C1868" t="s">
        <v>6882</v>
      </c>
      <c r="D1868" t="s">
        <v>1710</v>
      </c>
    </row>
    <row r="1869" spans="1:4">
      <c r="A1869" t="s">
        <v>3454</v>
      </c>
      <c r="B1869" t="s">
        <v>4</v>
      </c>
      <c r="C1869" t="s">
        <v>6882</v>
      </c>
      <c r="D1869" t="s">
        <v>1711</v>
      </c>
    </row>
    <row r="1870" spans="1:4">
      <c r="A1870" t="s">
        <v>3455</v>
      </c>
      <c r="B1870" t="s">
        <v>4</v>
      </c>
      <c r="C1870" t="s">
        <v>6882</v>
      </c>
      <c r="D1870" t="s">
        <v>1712</v>
      </c>
    </row>
    <row r="1871" spans="1:4">
      <c r="A1871" t="s">
        <v>3456</v>
      </c>
      <c r="B1871" t="s">
        <v>4</v>
      </c>
      <c r="C1871" t="s">
        <v>6882</v>
      </c>
      <c r="D1871" t="s">
        <v>1713</v>
      </c>
    </row>
    <row r="1872" spans="1:4">
      <c r="A1872" t="s">
        <v>3457</v>
      </c>
      <c r="B1872" t="s">
        <v>4</v>
      </c>
      <c r="C1872" t="s">
        <v>6882</v>
      </c>
      <c r="D1872" t="s">
        <v>1714</v>
      </c>
    </row>
    <row r="1873" spans="1:4">
      <c r="A1873" t="s">
        <v>3458</v>
      </c>
      <c r="B1873" t="s">
        <v>4</v>
      </c>
      <c r="C1873" t="s">
        <v>6882</v>
      </c>
      <c r="D1873" t="s">
        <v>1715</v>
      </c>
    </row>
    <row r="1874" spans="1:4">
      <c r="A1874" t="s">
        <v>3459</v>
      </c>
      <c r="B1874" t="s">
        <v>4</v>
      </c>
      <c r="C1874" t="s">
        <v>6883</v>
      </c>
      <c r="D1874" t="s">
        <v>1702</v>
      </c>
    </row>
    <row r="1875" spans="1:4">
      <c r="A1875" t="s">
        <v>3460</v>
      </c>
      <c r="B1875" t="s">
        <v>4</v>
      </c>
      <c r="C1875" t="s">
        <v>6883</v>
      </c>
      <c r="D1875" t="s">
        <v>1705</v>
      </c>
    </row>
    <row r="1876" spans="1:4">
      <c r="A1876" t="s">
        <v>3461</v>
      </c>
      <c r="B1876" t="s">
        <v>4</v>
      </c>
      <c r="C1876" t="s">
        <v>6883</v>
      </c>
      <c r="D1876" t="s">
        <v>1706</v>
      </c>
    </row>
    <row r="1877" spans="1:4">
      <c r="A1877" t="s">
        <v>3462</v>
      </c>
      <c r="B1877" t="s">
        <v>4</v>
      </c>
      <c r="C1877" t="s">
        <v>6883</v>
      </c>
      <c r="D1877" t="s">
        <v>1707</v>
      </c>
    </row>
    <row r="1878" spans="1:4">
      <c r="A1878" t="s">
        <v>3463</v>
      </c>
      <c r="B1878" t="s">
        <v>4</v>
      </c>
      <c r="C1878" t="s">
        <v>6883</v>
      </c>
      <c r="D1878" t="s">
        <v>1708</v>
      </c>
    </row>
    <row r="1879" spans="1:4">
      <c r="A1879" t="s">
        <v>3464</v>
      </c>
      <c r="B1879" t="s">
        <v>4</v>
      </c>
      <c r="C1879" t="s">
        <v>6883</v>
      </c>
      <c r="D1879" t="s">
        <v>1709</v>
      </c>
    </row>
    <row r="1880" spans="1:4">
      <c r="A1880" t="s">
        <v>3465</v>
      </c>
      <c r="B1880" t="s">
        <v>4</v>
      </c>
      <c r="C1880" t="s">
        <v>6883</v>
      </c>
      <c r="D1880" t="s">
        <v>1710</v>
      </c>
    </row>
    <row r="1881" spans="1:4">
      <c r="A1881" t="s">
        <v>3466</v>
      </c>
      <c r="B1881" t="s">
        <v>4</v>
      </c>
      <c r="C1881" t="s">
        <v>6883</v>
      </c>
      <c r="D1881" t="s">
        <v>1711</v>
      </c>
    </row>
    <row r="1882" spans="1:4">
      <c r="A1882" t="s">
        <v>3467</v>
      </c>
      <c r="B1882" t="s">
        <v>4</v>
      </c>
      <c r="C1882" t="s">
        <v>6883</v>
      </c>
      <c r="D1882" t="s">
        <v>1712</v>
      </c>
    </row>
    <row r="1883" spans="1:4">
      <c r="A1883" t="s">
        <v>3468</v>
      </c>
      <c r="B1883" t="s">
        <v>4</v>
      </c>
      <c r="C1883" t="s">
        <v>6883</v>
      </c>
      <c r="D1883" t="s">
        <v>1713</v>
      </c>
    </row>
    <row r="1884" spans="1:4">
      <c r="A1884" t="s">
        <v>3469</v>
      </c>
      <c r="B1884" t="s">
        <v>4</v>
      </c>
      <c r="C1884" t="s">
        <v>6883</v>
      </c>
      <c r="D1884" t="s">
        <v>1714</v>
      </c>
    </row>
    <row r="1885" spans="1:4">
      <c r="A1885" t="s">
        <v>3470</v>
      </c>
      <c r="B1885" t="s">
        <v>4</v>
      </c>
      <c r="C1885" t="s">
        <v>6883</v>
      </c>
      <c r="D1885" t="s">
        <v>1715</v>
      </c>
    </row>
    <row r="1886" spans="1:4">
      <c r="A1886" t="s">
        <v>3471</v>
      </c>
      <c r="B1886" t="s">
        <v>4</v>
      </c>
      <c r="C1886" t="s">
        <v>6884</v>
      </c>
      <c r="D1886" t="s">
        <v>1702</v>
      </c>
    </row>
    <row r="1887" spans="1:4">
      <c r="A1887" t="s">
        <v>3472</v>
      </c>
      <c r="B1887" t="s">
        <v>4</v>
      </c>
      <c r="C1887" t="s">
        <v>6884</v>
      </c>
      <c r="D1887" t="s">
        <v>1705</v>
      </c>
    </row>
    <row r="1888" spans="1:4">
      <c r="A1888" t="s">
        <v>3473</v>
      </c>
      <c r="B1888" t="s">
        <v>4</v>
      </c>
      <c r="C1888" t="s">
        <v>6884</v>
      </c>
      <c r="D1888" t="s">
        <v>1706</v>
      </c>
    </row>
    <row r="1889" spans="1:4">
      <c r="A1889" t="s">
        <v>3474</v>
      </c>
      <c r="B1889" t="s">
        <v>4</v>
      </c>
      <c r="C1889" t="s">
        <v>6884</v>
      </c>
      <c r="D1889" t="s">
        <v>1707</v>
      </c>
    </row>
    <row r="1890" spans="1:4">
      <c r="A1890" t="s">
        <v>3475</v>
      </c>
      <c r="B1890" t="s">
        <v>4</v>
      </c>
      <c r="C1890" t="s">
        <v>6884</v>
      </c>
      <c r="D1890" t="s">
        <v>1708</v>
      </c>
    </row>
    <row r="1891" spans="1:4">
      <c r="A1891" t="s">
        <v>3476</v>
      </c>
      <c r="B1891" t="s">
        <v>4</v>
      </c>
      <c r="C1891" t="s">
        <v>6884</v>
      </c>
      <c r="D1891" t="s">
        <v>1709</v>
      </c>
    </row>
    <row r="1892" spans="1:4">
      <c r="A1892" t="s">
        <v>3477</v>
      </c>
      <c r="B1892" t="s">
        <v>4</v>
      </c>
      <c r="C1892" t="s">
        <v>6884</v>
      </c>
      <c r="D1892" t="s">
        <v>1710</v>
      </c>
    </row>
    <row r="1893" spans="1:4">
      <c r="A1893" t="s">
        <v>3478</v>
      </c>
      <c r="B1893" t="s">
        <v>4</v>
      </c>
      <c r="C1893" t="s">
        <v>6884</v>
      </c>
      <c r="D1893" t="s">
        <v>1711</v>
      </c>
    </row>
    <row r="1894" spans="1:4">
      <c r="A1894" t="s">
        <v>3479</v>
      </c>
      <c r="B1894" t="s">
        <v>4</v>
      </c>
      <c r="C1894" t="s">
        <v>6884</v>
      </c>
      <c r="D1894" t="s">
        <v>1712</v>
      </c>
    </row>
    <row r="1895" spans="1:4">
      <c r="A1895" t="s">
        <v>3480</v>
      </c>
      <c r="B1895" t="s">
        <v>4</v>
      </c>
      <c r="C1895" t="s">
        <v>6884</v>
      </c>
      <c r="D1895" t="s">
        <v>1713</v>
      </c>
    </row>
    <row r="1896" spans="1:4">
      <c r="A1896" t="s">
        <v>3481</v>
      </c>
      <c r="B1896" t="s">
        <v>4</v>
      </c>
      <c r="C1896" t="s">
        <v>6884</v>
      </c>
      <c r="D1896" t="s">
        <v>1714</v>
      </c>
    </row>
    <row r="1897" spans="1:4">
      <c r="A1897" t="s">
        <v>3482</v>
      </c>
      <c r="B1897" t="s">
        <v>4</v>
      </c>
      <c r="C1897" t="s">
        <v>6884</v>
      </c>
      <c r="D1897" t="s">
        <v>1715</v>
      </c>
    </row>
    <row r="1898" spans="1:4">
      <c r="A1898" t="s">
        <v>3483</v>
      </c>
      <c r="B1898" t="s">
        <v>4</v>
      </c>
      <c r="C1898" t="s">
        <v>6885</v>
      </c>
      <c r="D1898" t="s">
        <v>1702</v>
      </c>
    </row>
    <row r="1899" spans="1:4">
      <c r="A1899" t="s">
        <v>3484</v>
      </c>
      <c r="B1899" t="s">
        <v>4</v>
      </c>
      <c r="C1899" t="s">
        <v>6885</v>
      </c>
      <c r="D1899" t="s">
        <v>1705</v>
      </c>
    </row>
    <row r="1900" spans="1:4">
      <c r="A1900" t="s">
        <v>3485</v>
      </c>
      <c r="B1900" t="s">
        <v>4</v>
      </c>
      <c r="C1900" t="s">
        <v>6885</v>
      </c>
      <c r="D1900" t="s">
        <v>1706</v>
      </c>
    </row>
    <row r="1901" spans="1:4">
      <c r="A1901" t="s">
        <v>3486</v>
      </c>
      <c r="B1901" t="s">
        <v>4</v>
      </c>
      <c r="C1901" t="s">
        <v>6885</v>
      </c>
      <c r="D1901" t="s">
        <v>1707</v>
      </c>
    </row>
    <row r="1902" spans="1:4">
      <c r="A1902" t="s">
        <v>3487</v>
      </c>
      <c r="B1902" t="s">
        <v>4</v>
      </c>
      <c r="C1902" t="s">
        <v>6885</v>
      </c>
      <c r="D1902" t="s">
        <v>1708</v>
      </c>
    </row>
    <row r="1903" spans="1:4">
      <c r="A1903" t="s">
        <v>3488</v>
      </c>
      <c r="B1903" t="s">
        <v>4</v>
      </c>
      <c r="C1903" t="s">
        <v>6885</v>
      </c>
      <c r="D1903" t="s">
        <v>1709</v>
      </c>
    </row>
    <row r="1904" spans="1:4">
      <c r="A1904" t="s">
        <v>3489</v>
      </c>
      <c r="B1904" t="s">
        <v>4</v>
      </c>
      <c r="C1904" t="s">
        <v>6885</v>
      </c>
      <c r="D1904" t="s">
        <v>1710</v>
      </c>
    </row>
    <row r="1905" spans="1:4">
      <c r="A1905" t="s">
        <v>3490</v>
      </c>
      <c r="B1905" t="s">
        <v>4</v>
      </c>
      <c r="C1905" t="s">
        <v>6885</v>
      </c>
      <c r="D1905" t="s">
        <v>1711</v>
      </c>
    </row>
    <row r="1906" spans="1:4">
      <c r="A1906" t="s">
        <v>3491</v>
      </c>
      <c r="B1906" t="s">
        <v>4</v>
      </c>
      <c r="C1906" t="s">
        <v>6885</v>
      </c>
      <c r="D1906" t="s">
        <v>1712</v>
      </c>
    </row>
    <row r="1907" spans="1:4">
      <c r="A1907" t="s">
        <v>3492</v>
      </c>
      <c r="B1907" t="s">
        <v>4</v>
      </c>
      <c r="C1907" t="s">
        <v>6885</v>
      </c>
      <c r="D1907" t="s">
        <v>1713</v>
      </c>
    </row>
    <row r="1908" spans="1:4">
      <c r="A1908" t="s">
        <v>3493</v>
      </c>
      <c r="B1908" t="s">
        <v>4</v>
      </c>
      <c r="C1908" t="s">
        <v>6885</v>
      </c>
      <c r="D1908" t="s">
        <v>1714</v>
      </c>
    </row>
    <row r="1909" spans="1:4">
      <c r="A1909" t="s">
        <v>3494</v>
      </c>
      <c r="B1909" t="s">
        <v>4</v>
      </c>
      <c r="C1909" t="s">
        <v>6885</v>
      </c>
      <c r="D1909" t="s">
        <v>1715</v>
      </c>
    </row>
    <row r="1910" spans="1:4">
      <c r="A1910" t="s">
        <v>3495</v>
      </c>
      <c r="B1910" t="s">
        <v>4</v>
      </c>
      <c r="C1910" t="s">
        <v>6886</v>
      </c>
      <c r="D1910" t="s">
        <v>1702</v>
      </c>
    </row>
    <row r="1911" spans="1:4">
      <c r="A1911" t="s">
        <v>3496</v>
      </c>
      <c r="B1911" t="s">
        <v>4</v>
      </c>
      <c r="C1911" t="s">
        <v>6886</v>
      </c>
      <c r="D1911" t="s">
        <v>1705</v>
      </c>
    </row>
    <row r="1912" spans="1:4">
      <c r="A1912" t="s">
        <v>3497</v>
      </c>
      <c r="B1912" t="s">
        <v>4</v>
      </c>
      <c r="C1912" t="s">
        <v>6886</v>
      </c>
      <c r="D1912" t="s">
        <v>1706</v>
      </c>
    </row>
    <row r="1913" spans="1:4">
      <c r="A1913" t="s">
        <v>3498</v>
      </c>
      <c r="B1913" t="s">
        <v>4</v>
      </c>
      <c r="C1913" t="s">
        <v>6886</v>
      </c>
      <c r="D1913" t="s">
        <v>1707</v>
      </c>
    </row>
    <row r="1914" spans="1:4">
      <c r="A1914" t="s">
        <v>3499</v>
      </c>
      <c r="B1914" t="s">
        <v>4</v>
      </c>
      <c r="C1914" t="s">
        <v>6886</v>
      </c>
      <c r="D1914" t="s">
        <v>1708</v>
      </c>
    </row>
    <row r="1915" spans="1:4">
      <c r="A1915" t="s">
        <v>3500</v>
      </c>
      <c r="B1915" t="s">
        <v>4</v>
      </c>
      <c r="C1915" t="s">
        <v>6886</v>
      </c>
      <c r="D1915" t="s">
        <v>1709</v>
      </c>
    </row>
    <row r="1916" spans="1:4">
      <c r="A1916" t="s">
        <v>3501</v>
      </c>
      <c r="B1916" t="s">
        <v>4</v>
      </c>
      <c r="C1916" t="s">
        <v>6886</v>
      </c>
      <c r="D1916" t="s">
        <v>1710</v>
      </c>
    </row>
    <row r="1917" spans="1:4">
      <c r="A1917" t="s">
        <v>3502</v>
      </c>
      <c r="B1917" t="s">
        <v>4</v>
      </c>
      <c r="C1917" t="s">
        <v>6886</v>
      </c>
      <c r="D1917" t="s">
        <v>1711</v>
      </c>
    </row>
    <row r="1918" spans="1:4">
      <c r="A1918" t="s">
        <v>3503</v>
      </c>
      <c r="B1918" t="s">
        <v>4</v>
      </c>
      <c r="C1918" t="s">
        <v>6886</v>
      </c>
      <c r="D1918" t="s">
        <v>1712</v>
      </c>
    </row>
    <row r="1919" spans="1:4">
      <c r="A1919" t="s">
        <v>3504</v>
      </c>
      <c r="B1919" t="s">
        <v>4</v>
      </c>
      <c r="C1919" t="s">
        <v>6886</v>
      </c>
      <c r="D1919" t="s">
        <v>1713</v>
      </c>
    </row>
    <row r="1920" spans="1:4">
      <c r="A1920" t="s">
        <v>3505</v>
      </c>
      <c r="B1920" t="s">
        <v>4</v>
      </c>
      <c r="C1920" t="s">
        <v>6886</v>
      </c>
      <c r="D1920" t="s">
        <v>1714</v>
      </c>
    </row>
    <row r="1921" spans="1:4">
      <c r="A1921" t="s">
        <v>3506</v>
      </c>
      <c r="B1921" t="s">
        <v>4</v>
      </c>
      <c r="C1921" t="s">
        <v>6886</v>
      </c>
      <c r="D1921" t="s">
        <v>1715</v>
      </c>
    </row>
    <row r="1922" spans="1:4">
      <c r="A1922" t="s">
        <v>3507</v>
      </c>
      <c r="B1922" t="s">
        <v>4</v>
      </c>
      <c r="C1922" t="s">
        <v>6887</v>
      </c>
      <c r="D1922" t="s">
        <v>1702</v>
      </c>
    </row>
    <row r="1923" spans="1:4">
      <c r="A1923" t="s">
        <v>3508</v>
      </c>
      <c r="B1923" t="s">
        <v>4</v>
      </c>
      <c r="C1923" t="s">
        <v>6887</v>
      </c>
      <c r="D1923" t="s">
        <v>1705</v>
      </c>
    </row>
    <row r="1924" spans="1:4">
      <c r="A1924" t="s">
        <v>3509</v>
      </c>
      <c r="B1924" t="s">
        <v>4</v>
      </c>
      <c r="C1924" t="s">
        <v>6887</v>
      </c>
      <c r="D1924" t="s">
        <v>1706</v>
      </c>
    </row>
    <row r="1925" spans="1:4">
      <c r="A1925" t="s">
        <v>3510</v>
      </c>
      <c r="B1925" t="s">
        <v>4</v>
      </c>
      <c r="C1925" t="s">
        <v>6887</v>
      </c>
      <c r="D1925" t="s">
        <v>1707</v>
      </c>
    </row>
    <row r="1926" spans="1:4">
      <c r="A1926" t="s">
        <v>3511</v>
      </c>
      <c r="B1926" t="s">
        <v>4</v>
      </c>
      <c r="C1926" t="s">
        <v>6887</v>
      </c>
      <c r="D1926" t="s">
        <v>1708</v>
      </c>
    </row>
    <row r="1927" spans="1:4">
      <c r="A1927" t="s">
        <v>3512</v>
      </c>
      <c r="B1927" t="s">
        <v>4</v>
      </c>
      <c r="C1927" t="s">
        <v>6887</v>
      </c>
      <c r="D1927" t="s">
        <v>1709</v>
      </c>
    </row>
    <row r="1928" spans="1:4">
      <c r="A1928" t="s">
        <v>3513</v>
      </c>
      <c r="B1928" t="s">
        <v>4</v>
      </c>
      <c r="C1928" t="s">
        <v>6887</v>
      </c>
      <c r="D1928" t="s">
        <v>1710</v>
      </c>
    </row>
    <row r="1929" spans="1:4">
      <c r="A1929" t="s">
        <v>3514</v>
      </c>
      <c r="B1929" t="s">
        <v>4</v>
      </c>
      <c r="C1929" t="s">
        <v>6887</v>
      </c>
      <c r="D1929" t="s">
        <v>1711</v>
      </c>
    </row>
    <row r="1930" spans="1:4">
      <c r="A1930" t="s">
        <v>3515</v>
      </c>
      <c r="B1930" t="s">
        <v>4</v>
      </c>
      <c r="C1930" t="s">
        <v>6887</v>
      </c>
      <c r="D1930" t="s">
        <v>1712</v>
      </c>
    </row>
    <row r="1931" spans="1:4">
      <c r="A1931" t="s">
        <v>3516</v>
      </c>
      <c r="B1931" t="s">
        <v>4</v>
      </c>
      <c r="C1931" t="s">
        <v>6887</v>
      </c>
      <c r="D1931" t="s">
        <v>1713</v>
      </c>
    </row>
    <row r="1932" spans="1:4">
      <c r="A1932" t="s">
        <v>3517</v>
      </c>
      <c r="B1932" t="s">
        <v>4</v>
      </c>
      <c r="C1932" t="s">
        <v>6887</v>
      </c>
      <c r="D1932" t="s">
        <v>1714</v>
      </c>
    </row>
    <row r="1933" spans="1:4">
      <c r="A1933" t="s">
        <v>3518</v>
      </c>
      <c r="B1933" t="s">
        <v>4</v>
      </c>
      <c r="C1933" t="s">
        <v>6887</v>
      </c>
      <c r="D1933" t="s">
        <v>1715</v>
      </c>
    </row>
    <row r="1934" spans="1:4">
      <c r="A1934" t="s">
        <v>3519</v>
      </c>
      <c r="B1934" t="s">
        <v>4</v>
      </c>
      <c r="C1934" t="s">
        <v>6888</v>
      </c>
      <c r="D1934" t="s">
        <v>1702</v>
      </c>
    </row>
    <row r="1935" spans="1:4">
      <c r="A1935" t="s">
        <v>3520</v>
      </c>
      <c r="B1935" t="s">
        <v>4</v>
      </c>
      <c r="C1935" t="s">
        <v>6888</v>
      </c>
      <c r="D1935" t="s">
        <v>1705</v>
      </c>
    </row>
    <row r="1936" spans="1:4">
      <c r="A1936" t="s">
        <v>3521</v>
      </c>
      <c r="B1936" t="s">
        <v>4</v>
      </c>
      <c r="C1936" t="s">
        <v>6888</v>
      </c>
      <c r="D1936" t="s">
        <v>1706</v>
      </c>
    </row>
    <row r="1937" spans="1:4">
      <c r="A1937" t="s">
        <v>3522</v>
      </c>
      <c r="B1937" t="s">
        <v>4</v>
      </c>
      <c r="C1937" t="s">
        <v>6888</v>
      </c>
      <c r="D1937" t="s">
        <v>1707</v>
      </c>
    </row>
    <row r="1938" spans="1:4">
      <c r="A1938" t="s">
        <v>3523</v>
      </c>
      <c r="B1938" t="s">
        <v>4</v>
      </c>
      <c r="C1938" t="s">
        <v>6888</v>
      </c>
      <c r="D1938" t="s">
        <v>1708</v>
      </c>
    </row>
    <row r="1939" spans="1:4">
      <c r="A1939" t="s">
        <v>3524</v>
      </c>
      <c r="B1939" t="s">
        <v>4</v>
      </c>
      <c r="C1939" t="s">
        <v>6888</v>
      </c>
      <c r="D1939" t="s">
        <v>1709</v>
      </c>
    </row>
    <row r="1940" spans="1:4">
      <c r="A1940" t="s">
        <v>3525</v>
      </c>
      <c r="B1940" t="s">
        <v>4</v>
      </c>
      <c r="C1940" t="s">
        <v>6888</v>
      </c>
      <c r="D1940" t="s">
        <v>1710</v>
      </c>
    </row>
    <row r="1941" spans="1:4">
      <c r="A1941" t="s">
        <v>3526</v>
      </c>
      <c r="B1941" t="s">
        <v>4</v>
      </c>
      <c r="C1941" t="s">
        <v>6888</v>
      </c>
      <c r="D1941" t="s">
        <v>1711</v>
      </c>
    </row>
    <row r="1942" spans="1:4">
      <c r="A1942" t="s">
        <v>3527</v>
      </c>
      <c r="B1942" t="s">
        <v>4</v>
      </c>
      <c r="C1942" t="s">
        <v>6888</v>
      </c>
      <c r="D1942" t="s">
        <v>1712</v>
      </c>
    </row>
    <row r="1943" spans="1:4">
      <c r="A1943" t="s">
        <v>3528</v>
      </c>
      <c r="B1943" t="s">
        <v>4</v>
      </c>
      <c r="C1943" t="s">
        <v>6888</v>
      </c>
      <c r="D1943" t="s">
        <v>1713</v>
      </c>
    </row>
    <row r="1944" spans="1:4">
      <c r="A1944" t="s">
        <v>3529</v>
      </c>
      <c r="B1944" t="s">
        <v>4</v>
      </c>
      <c r="C1944" t="s">
        <v>6888</v>
      </c>
      <c r="D1944" t="s">
        <v>1714</v>
      </c>
    </row>
    <row r="1945" spans="1:4">
      <c r="A1945" t="s">
        <v>3530</v>
      </c>
      <c r="B1945" t="s">
        <v>4</v>
      </c>
      <c r="C1945" t="s">
        <v>6888</v>
      </c>
      <c r="D1945" t="s">
        <v>1715</v>
      </c>
    </row>
    <row r="1946" spans="1:4">
      <c r="A1946" t="s">
        <v>3531</v>
      </c>
      <c r="B1946" t="s">
        <v>4</v>
      </c>
      <c r="C1946" t="s">
        <v>6889</v>
      </c>
      <c r="D1946" t="s">
        <v>1702</v>
      </c>
    </row>
    <row r="1947" spans="1:4">
      <c r="A1947" t="s">
        <v>3532</v>
      </c>
      <c r="B1947" t="s">
        <v>4</v>
      </c>
      <c r="C1947" t="s">
        <v>6889</v>
      </c>
      <c r="D1947" t="s">
        <v>1705</v>
      </c>
    </row>
    <row r="1948" spans="1:4">
      <c r="A1948" t="s">
        <v>3533</v>
      </c>
      <c r="B1948" t="s">
        <v>4</v>
      </c>
      <c r="C1948" t="s">
        <v>6889</v>
      </c>
      <c r="D1948" t="s">
        <v>1706</v>
      </c>
    </row>
    <row r="1949" spans="1:4">
      <c r="A1949" t="s">
        <v>3534</v>
      </c>
      <c r="B1949" t="s">
        <v>4</v>
      </c>
      <c r="C1949" t="s">
        <v>6889</v>
      </c>
      <c r="D1949" t="s">
        <v>1707</v>
      </c>
    </row>
    <row r="1950" spans="1:4">
      <c r="A1950" t="s">
        <v>3535</v>
      </c>
      <c r="B1950" t="s">
        <v>4</v>
      </c>
      <c r="C1950" t="s">
        <v>6889</v>
      </c>
      <c r="D1950" t="s">
        <v>1708</v>
      </c>
    </row>
    <row r="1951" spans="1:4">
      <c r="A1951" t="s">
        <v>3536</v>
      </c>
      <c r="B1951" t="s">
        <v>4</v>
      </c>
      <c r="C1951" t="s">
        <v>6889</v>
      </c>
      <c r="D1951" t="s">
        <v>1709</v>
      </c>
    </row>
    <row r="1952" spans="1:4">
      <c r="A1952" t="s">
        <v>3537</v>
      </c>
      <c r="B1952" t="s">
        <v>4</v>
      </c>
      <c r="C1952" t="s">
        <v>6889</v>
      </c>
      <c r="D1952" t="s">
        <v>1710</v>
      </c>
    </row>
    <row r="1953" spans="1:4">
      <c r="A1953" t="s">
        <v>3538</v>
      </c>
      <c r="B1953" t="s">
        <v>4</v>
      </c>
      <c r="C1953" t="s">
        <v>6889</v>
      </c>
      <c r="D1953" t="s">
        <v>1711</v>
      </c>
    </row>
    <row r="1954" spans="1:4">
      <c r="A1954" t="s">
        <v>3539</v>
      </c>
      <c r="B1954" t="s">
        <v>4</v>
      </c>
      <c r="C1954" t="s">
        <v>6889</v>
      </c>
      <c r="D1954" t="s">
        <v>1712</v>
      </c>
    </row>
    <row r="1955" spans="1:4">
      <c r="A1955" t="s">
        <v>3540</v>
      </c>
      <c r="B1955" t="s">
        <v>4</v>
      </c>
      <c r="C1955" t="s">
        <v>6889</v>
      </c>
      <c r="D1955" t="s">
        <v>1713</v>
      </c>
    </row>
    <row r="1956" spans="1:4">
      <c r="A1956" t="s">
        <v>3541</v>
      </c>
      <c r="B1956" t="s">
        <v>4</v>
      </c>
      <c r="C1956" t="s">
        <v>6889</v>
      </c>
      <c r="D1956" t="s">
        <v>1714</v>
      </c>
    </row>
    <row r="1957" spans="1:4">
      <c r="A1957" t="s">
        <v>3542</v>
      </c>
      <c r="B1957" t="s">
        <v>4</v>
      </c>
      <c r="C1957" t="s">
        <v>6889</v>
      </c>
      <c r="D1957" t="s">
        <v>1715</v>
      </c>
    </row>
    <row r="1958" spans="1:4">
      <c r="A1958" t="s">
        <v>3543</v>
      </c>
      <c r="B1958" t="s">
        <v>4</v>
      </c>
      <c r="C1958" t="s">
        <v>6890</v>
      </c>
      <c r="D1958" t="s">
        <v>1702</v>
      </c>
    </row>
    <row r="1959" spans="1:4">
      <c r="A1959" t="s">
        <v>3544</v>
      </c>
      <c r="B1959" t="s">
        <v>4</v>
      </c>
      <c r="C1959" t="s">
        <v>6890</v>
      </c>
      <c r="D1959" t="s">
        <v>1705</v>
      </c>
    </row>
    <row r="1960" spans="1:4">
      <c r="A1960" t="s">
        <v>3545</v>
      </c>
      <c r="B1960" t="s">
        <v>4</v>
      </c>
      <c r="C1960" t="s">
        <v>6890</v>
      </c>
      <c r="D1960" t="s">
        <v>1706</v>
      </c>
    </row>
    <row r="1961" spans="1:4">
      <c r="A1961" t="s">
        <v>3546</v>
      </c>
      <c r="B1961" t="s">
        <v>4</v>
      </c>
      <c r="C1961" t="s">
        <v>6890</v>
      </c>
      <c r="D1961" t="s">
        <v>1707</v>
      </c>
    </row>
    <row r="1962" spans="1:4">
      <c r="A1962" t="s">
        <v>3547</v>
      </c>
      <c r="B1962" t="s">
        <v>4</v>
      </c>
      <c r="C1962" t="s">
        <v>6890</v>
      </c>
      <c r="D1962" t="s">
        <v>1708</v>
      </c>
    </row>
    <row r="1963" spans="1:4">
      <c r="A1963" t="s">
        <v>3548</v>
      </c>
      <c r="B1963" t="s">
        <v>4</v>
      </c>
      <c r="C1963" t="s">
        <v>6890</v>
      </c>
      <c r="D1963" t="s">
        <v>1709</v>
      </c>
    </row>
    <row r="1964" spans="1:4">
      <c r="A1964" t="s">
        <v>3549</v>
      </c>
      <c r="B1964" t="s">
        <v>4</v>
      </c>
      <c r="C1964" t="s">
        <v>6890</v>
      </c>
      <c r="D1964" t="s">
        <v>1710</v>
      </c>
    </row>
    <row r="1965" spans="1:4">
      <c r="A1965" t="s">
        <v>3550</v>
      </c>
      <c r="B1965" t="s">
        <v>4</v>
      </c>
      <c r="C1965" t="s">
        <v>6890</v>
      </c>
      <c r="D1965" t="s">
        <v>1711</v>
      </c>
    </row>
    <row r="1966" spans="1:4">
      <c r="A1966" t="s">
        <v>3551</v>
      </c>
      <c r="B1966" t="s">
        <v>4</v>
      </c>
      <c r="C1966" t="s">
        <v>6890</v>
      </c>
      <c r="D1966" t="s">
        <v>1712</v>
      </c>
    </row>
    <row r="1967" spans="1:4">
      <c r="A1967" t="s">
        <v>3552</v>
      </c>
      <c r="B1967" t="s">
        <v>4</v>
      </c>
      <c r="C1967" t="s">
        <v>6890</v>
      </c>
      <c r="D1967" t="s">
        <v>1713</v>
      </c>
    </row>
    <row r="1968" spans="1:4">
      <c r="A1968" t="s">
        <v>3553</v>
      </c>
      <c r="B1968" t="s">
        <v>4</v>
      </c>
      <c r="C1968" t="s">
        <v>6890</v>
      </c>
      <c r="D1968" t="s">
        <v>1714</v>
      </c>
    </row>
    <row r="1969" spans="1:5">
      <c r="A1969" t="s">
        <v>3554</v>
      </c>
      <c r="B1969" t="s">
        <v>4</v>
      </c>
      <c r="C1969" t="s">
        <v>6890</v>
      </c>
      <c r="D1969" t="s">
        <v>1715</v>
      </c>
    </row>
    <row r="1970" spans="1:5">
      <c r="A1970" t="s">
        <v>3555</v>
      </c>
      <c r="B1970" t="s">
        <v>4</v>
      </c>
      <c r="C1970" t="s">
        <v>6891</v>
      </c>
      <c r="D1970" t="s">
        <v>1702</v>
      </c>
    </row>
    <row r="1971" spans="1:5">
      <c r="A1971" t="s">
        <v>3556</v>
      </c>
      <c r="B1971" t="s">
        <v>4</v>
      </c>
      <c r="C1971" t="s">
        <v>6891</v>
      </c>
      <c r="D1971" t="s">
        <v>1705</v>
      </c>
    </row>
    <row r="1972" spans="1:5">
      <c r="A1972" t="s">
        <v>3557</v>
      </c>
      <c r="B1972" t="s">
        <v>4</v>
      </c>
      <c r="C1972" t="s">
        <v>6891</v>
      </c>
      <c r="D1972" t="s">
        <v>1706</v>
      </c>
    </row>
    <row r="1973" spans="1:5">
      <c r="A1973" t="s">
        <v>3558</v>
      </c>
      <c r="B1973" t="s">
        <v>4</v>
      </c>
      <c r="C1973" t="s">
        <v>6891</v>
      </c>
      <c r="D1973" t="s">
        <v>1707</v>
      </c>
    </row>
    <row r="1974" spans="1:5">
      <c r="A1974" t="s">
        <v>3559</v>
      </c>
      <c r="B1974" t="s">
        <v>4</v>
      </c>
      <c r="C1974" t="s">
        <v>6891</v>
      </c>
      <c r="D1974" t="s">
        <v>1708</v>
      </c>
    </row>
    <row r="1975" spans="1:5">
      <c r="A1975" t="s">
        <v>3560</v>
      </c>
      <c r="B1975" t="s">
        <v>4</v>
      </c>
      <c r="C1975" t="s">
        <v>6891</v>
      </c>
      <c r="D1975" t="s">
        <v>1709</v>
      </c>
    </row>
    <row r="1976" spans="1:5">
      <c r="A1976" t="s">
        <v>3561</v>
      </c>
      <c r="B1976" t="s">
        <v>4</v>
      </c>
      <c r="C1976" t="s">
        <v>6891</v>
      </c>
      <c r="D1976" t="s">
        <v>1710</v>
      </c>
    </row>
    <row r="1977" spans="1:5">
      <c r="A1977" t="s">
        <v>3562</v>
      </c>
      <c r="B1977" t="s">
        <v>4</v>
      </c>
      <c r="C1977" t="s">
        <v>6891</v>
      </c>
      <c r="D1977" t="s">
        <v>1711</v>
      </c>
    </row>
    <row r="1978" spans="1:5">
      <c r="A1978" t="s">
        <v>3563</v>
      </c>
      <c r="B1978" t="s">
        <v>4</v>
      </c>
      <c r="C1978" t="s">
        <v>6891</v>
      </c>
      <c r="D1978" t="s">
        <v>1712</v>
      </c>
    </row>
    <row r="1979" spans="1:5">
      <c r="A1979" t="s">
        <v>3564</v>
      </c>
      <c r="B1979" t="s">
        <v>4</v>
      </c>
      <c r="C1979" t="s">
        <v>6891</v>
      </c>
      <c r="D1979" t="s">
        <v>1713</v>
      </c>
    </row>
    <row r="1980" spans="1:5">
      <c r="A1980" t="s">
        <v>3565</v>
      </c>
      <c r="B1980" t="s">
        <v>4</v>
      </c>
      <c r="C1980" t="s">
        <v>6891</v>
      </c>
      <c r="D1980" t="s">
        <v>1714</v>
      </c>
    </row>
    <row r="1981" spans="1:5">
      <c r="A1981" t="s">
        <v>3566</v>
      </c>
      <c r="B1981" t="s">
        <v>4</v>
      </c>
      <c r="C1981" t="s">
        <v>6891</v>
      </c>
      <c r="D1981" t="s">
        <v>1715</v>
      </c>
    </row>
    <row r="1982" spans="1:5">
      <c r="A1982" t="s">
        <v>3567</v>
      </c>
      <c r="B1982" t="s">
        <v>5</v>
      </c>
      <c r="C1982" t="s">
        <v>1732</v>
      </c>
      <c r="D1982" t="s">
        <v>6867</v>
      </c>
      <c r="E1982" t="s">
        <v>1702</v>
      </c>
    </row>
    <row r="1983" spans="1:5">
      <c r="A1983" t="s">
        <v>3568</v>
      </c>
      <c r="B1983" t="s">
        <v>5</v>
      </c>
      <c r="C1983" t="s">
        <v>1732</v>
      </c>
      <c r="D1983" t="s">
        <v>6867</v>
      </c>
      <c r="E1983" t="s">
        <v>1705</v>
      </c>
    </row>
    <row r="1984" spans="1:5">
      <c r="A1984" t="s">
        <v>3569</v>
      </c>
      <c r="B1984" t="s">
        <v>5</v>
      </c>
      <c r="C1984" t="s">
        <v>1732</v>
      </c>
      <c r="D1984" t="s">
        <v>6867</v>
      </c>
      <c r="E1984" t="s">
        <v>1706</v>
      </c>
    </row>
    <row r="1985" spans="1:5">
      <c r="A1985" t="s">
        <v>3570</v>
      </c>
      <c r="B1985" t="s">
        <v>5</v>
      </c>
      <c r="C1985" t="s">
        <v>1732</v>
      </c>
      <c r="D1985" t="s">
        <v>6867</v>
      </c>
      <c r="E1985" t="s">
        <v>1707</v>
      </c>
    </row>
    <row r="1986" spans="1:5">
      <c r="A1986" t="s">
        <v>3571</v>
      </c>
      <c r="B1986" t="s">
        <v>5</v>
      </c>
      <c r="C1986" t="s">
        <v>1732</v>
      </c>
      <c r="D1986" t="s">
        <v>6867</v>
      </c>
      <c r="E1986" t="s">
        <v>1708</v>
      </c>
    </row>
    <row r="1987" spans="1:5">
      <c r="A1987" t="s">
        <v>3572</v>
      </c>
      <c r="B1987" t="s">
        <v>5</v>
      </c>
      <c r="C1987" t="s">
        <v>1732</v>
      </c>
      <c r="D1987" t="s">
        <v>6867</v>
      </c>
      <c r="E1987" t="s">
        <v>1709</v>
      </c>
    </row>
    <row r="1988" spans="1:5">
      <c r="A1988" t="s">
        <v>3573</v>
      </c>
      <c r="B1988" t="s">
        <v>5</v>
      </c>
      <c r="C1988" t="s">
        <v>1732</v>
      </c>
      <c r="D1988" t="s">
        <v>6867</v>
      </c>
      <c r="E1988" t="s">
        <v>1710</v>
      </c>
    </row>
    <row r="1989" spans="1:5">
      <c r="A1989" t="s">
        <v>3574</v>
      </c>
      <c r="B1989" t="s">
        <v>5</v>
      </c>
      <c r="C1989" t="s">
        <v>1732</v>
      </c>
      <c r="D1989" t="s">
        <v>6867</v>
      </c>
      <c r="E1989" t="s">
        <v>1711</v>
      </c>
    </row>
    <row r="1990" spans="1:5">
      <c r="A1990" t="s">
        <v>3575</v>
      </c>
      <c r="B1990" t="s">
        <v>5</v>
      </c>
      <c r="C1990" t="s">
        <v>1732</v>
      </c>
      <c r="D1990" t="s">
        <v>6867</v>
      </c>
      <c r="E1990" t="s">
        <v>1712</v>
      </c>
    </row>
    <row r="1991" spans="1:5">
      <c r="A1991" t="s">
        <v>3576</v>
      </c>
      <c r="B1991" t="s">
        <v>5</v>
      </c>
      <c r="C1991" t="s">
        <v>1732</v>
      </c>
      <c r="D1991" t="s">
        <v>6867</v>
      </c>
      <c r="E1991" t="s">
        <v>1713</v>
      </c>
    </row>
    <row r="1992" spans="1:5">
      <c r="A1992" t="s">
        <v>3577</v>
      </c>
      <c r="B1992" t="s">
        <v>5</v>
      </c>
      <c r="C1992" t="s">
        <v>1732</v>
      </c>
      <c r="D1992" t="s">
        <v>6867</v>
      </c>
      <c r="E1992" t="s">
        <v>1714</v>
      </c>
    </row>
    <row r="1993" spans="1:5">
      <c r="A1993" t="s">
        <v>3578</v>
      </c>
      <c r="B1993" t="s">
        <v>5</v>
      </c>
      <c r="C1993" t="s">
        <v>1732</v>
      </c>
      <c r="D1993" t="s">
        <v>6867</v>
      </c>
      <c r="E1993" t="s">
        <v>1715</v>
      </c>
    </row>
    <row r="1994" spans="1:5">
      <c r="A1994" t="s">
        <v>3579</v>
      </c>
      <c r="B1994" t="s">
        <v>5</v>
      </c>
      <c r="C1994" t="s">
        <v>1732</v>
      </c>
      <c r="D1994" t="s">
        <v>6868</v>
      </c>
      <c r="E1994" t="s">
        <v>1702</v>
      </c>
    </row>
    <row r="1995" spans="1:5">
      <c r="A1995" t="s">
        <v>3580</v>
      </c>
      <c r="B1995" t="s">
        <v>5</v>
      </c>
      <c r="C1995" t="s">
        <v>1732</v>
      </c>
      <c r="D1995" t="s">
        <v>6868</v>
      </c>
      <c r="E1995" t="s">
        <v>1705</v>
      </c>
    </row>
    <row r="1996" spans="1:5">
      <c r="A1996" t="s">
        <v>3581</v>
      </c>
      <c r="B1996" t="s">
        <v>5</v>
      </c>
      <c r="C1996" t="s">
        <v>1732</v>
      </c>
      <c r="D1996" t="s">
        <v>6868</v>
      </c>
      <c r="E1996" t="s">
        <v>1706</v>
      </c>
    </row>
    <row r="1997" spans="1:5">
      <c r="A1997" t="s">
        <v>3582</v>
      </c>
      <c r="B1997" t="s">
        <v>5</v>
      </c>
      <c r="C1997" t="s">
        <v>1732</v>
      </c>
      <c r="D1997" t="s">
        <v>6868</v>
      </c>
      <c r="E1997" t="s">
        <v>1707</v>
      </c>
    </row>
    <row r="1998" spans="1:5">
      <c r="A1998" t="s">
        <v>3583</v>
      </c>
      <c r="B1998" t="s">
        <v>5</v>
      </c>
      <c r="C1998" t="s">
        <v>1732</v>
      </c>
      <c r="D1998" t="s">
        <v>6868</v>
      </c>
      <c r="E1998" t="s">
        <v>1708</v>
      </c>
    </row>
    <row r="1999" spans="1:5">
      <c r="A1999" t="s">
        <v>3584</v>
      </c>
      <c r="B1999" t="s">
        <v>5</v>
      </c>
      <c r="C1999" t="s">
        <v>1732</v>
      </c>
      <c r="D1999" t="s">
        <v>6868</v>
      </c>
      <c r="E1999" t="s">
        <v>1709</v>
      </c>
    </row>
    <row r="2000" spans="1:5">
      <c r="A2000" t="s">
        <v>3585</v>
      </c>
      <c r="B2000" t="s">
        <v>5</v>
      </c>
      <c r="C2000" t="s">
        <v>1732</v>
      </c>
      <c r="D2000" t="s">
        <v>6868</v>
      </c>
      <c r="E2000" t="s">
        <v>1710</v>
      </c>
    </row>
    <row r="2001" spans="1:5">
      <c r="A2001" t="s">
        <v>3586</v>
      </c>
      <c r="B2001" t="s">
        <v>5</v>
      </c>
      <c r="C2001" t="s">
        <v>1732</v>
      </c>
      <c r="D2001" t="s">
        <v>6868</v>
      </c>
      <c r="E2001" t="s">
        <v>1711</v>
      </c>
    </row>
    <row r="2002" spans="1:5">
      <c r="A2002" t="s">
        <v>3587</v>
      </c>
      <c r="B2002" t="s">
        <v>5</v>
      </c>
      <c r="C2002" t="s">
        <v>1732</v>
      </c>
      <c r="D2002" t="s">
        <v>6868</v>
      </c>
      <c r="E2002" t="s">
        <v>1712</v>
      </c>
    </row>
    <row r="2003" spans="1:5">
      <c r="A2003" t="s">
        <v>3588</v>
      </c>
      <c r="B2003" t="s">
        <v>5</v>
      </c>
      <c r="C2003" t="s">
        <v>1732</v>
      </c>
      <c r="D2003" t="s">
        <v>6868</v>
      </c>
      <c r="E2003" t="s">
        <v>1713</v>
      </c>
    </row>
    <row r="2004" spans="1:5">
      <c r="A2004" t="s">
        <v>3589</v>
      </c>
      <c r="B2004" t="s">
        <v>5</v>
      </c>
      <c r="C2004" t="s">
        <v>1732</v>
      </c>
      <c r="D2004" t="s">
        <v>6868</v>
      </c>
      <c r="E2004" t="s">
        <v>1714</v>
      </c>
    </row>
    <row r="2005" spans="1:5">
      <c r="A2005" t="s">
        <v>3590</v>
      </c>
      <c r="B2005" t="s">
        <v>5</v>
      </c>
      <c r="C2005" t="s">
        <v>1732</v>
      </c>
      <c r="D2005" t="s">
        <v>6868</v>
      </c>
      <c r="E2005" t="s">
        <v>1715</v>
      </c>
    </row>
    <row r="2006" spans="1:5">
      <c r="A2006" t="s">
        <v>3591</v>
      </c>
      <c r="B2006" t="s">
        <v>5</v>
      </c>
      <c r="C2006" t="s">
        <v>1732</v>
      </c>
      <c r="D2006" t="s">
        <v>6869</v>
      </c>
      <c r="E2006" t="s">
        <v>1702</v>
      </c>
    </row>
    <row r="2007" spans="1:5">
      <c r="A2007" t="s">
        <v>3592</v>
      </c>
      <c r="B2007" t="s">
        <v>5</v>
      </c>
      <c r="C2007" t="s">
        <v>1732</v>
      </c>
      <c r="D2007" t="s">
        <v>6869</v>
      </c>
      <c r="E2007" t="s">
        <v>1705</v>
      </c>
    </row>
    <row r="2008" spans="1:5">
      <c r="A2008" t="s">
        <v>3593</v>
      </c>
      <c r="B2008" t="s">
        <v>5</v>
      </c>
      <c r="C2008" t="s">
        <v>1732</v>
      </c>
      <c r="D2008" t="s">
        <v>6869</v>
      </c>
      <c r="E2008" t="s">
        <v>1706</v>
      </c>
    </row>
    <row r="2009" spans="1:5">
      <c r="A2009" t="s">
        <v>3594</v>
      </c>
      <c r="B2009" t="s">
        <v>5</v>
      </c>
      <c r="C2009" t="s">
        <v>1732</v>
      </c>
      <c r="D2009" t="s">
        <v>6869</v>
      </c>
      <c r="E2009" t="s">
        <v>1707</v>
      </c>
    </row>
    <row r="2010" spans="1:5">
      <c r="A2010" t="s">
        <v>3595</v>
      </c>
      <c r="B2010" t="s">
        <v>5</v>
      </c>
      <c r="C2010" t="s">
        <v>1732</v>
      </c>
      <c r="D2010" t="s">
        <v>6869</v>
      </c>
      <c r="E2010" t="s">
        <v>1708</v>
      </c>
    </row>
    <row r="2011" spans="1:5">
      <c r="A2011" t="s">
        <v>3596</v>
      </c>
      <c r="B2011" t="s">
        <v>5</v>
      </c>
      <c r="C2011" t="s">
        <v>1732</v>
      </c>
      <c r="D2011" t="s">
        <v>6869</v>
      </c>
      <c r="E2011" t="s">
        <v>1709</v>
      </c>
    </row>
    <row r="2012" spans="1:5">
      <c r="A2012" t="s">
        <v>3597</v>
      </c>
      <c r="B2012" t="s">
        <v>5</v>
      </c>
      <c r="C2012" t="s">
        <v>1732</v>
      </c>
      <c r="D2012" t="s">
        <v>6869</v>
      </c>
      <c r="E2012" t="s">
        <v>1710</v>
      </c>
    </row>
    <row r="2013" spans="1:5">
      <c r="A2013" t="s">
        <v>3598</v>
      </c>
      <c r="B2013" t="s">
        <v>5</v>
      </c>
      <c r="C2013" t="s">
        <v>1732</v>
      </c>
      <c r="D2013" t="s">
        <v>6869</v>
      </c>
      <c r="E2013" t="s">
        <v>1711</v>
      </c>
    </row>
    <row r="2014" spans="1:5">
      <c r="A2014" t="s">
        <v>3599</v>
      </c>
      <c r="B2014" t="s">
        <v>5</v>
      </c>
      <c r="C2014" t="s">
        <v>1732</v>
      </c>
      <c r="D2014" t="s">
        <v>6869</v>
      </c>
      <c r="E2014" t="s">
        <v>1712</v>
      </c>
    </row>
    <row r="2015" spans="1:5">
      <c r="A2015" t="s">
        <v>3600</v>
      </c>
      <c r="B2015" t="s">
        <v>5</v>
      </c>
      <c r="C2015" t="s">
        <v>1732</v>
      </c>
      <c r="D2015" t="s">
        <v>6869</v>
      </c>
      <c r="E2015" t="s">
        <v>1713</v>
      </c>
    </row>
    <row r="2016" spans="1:5">
      <c r="A2016" t="s">
        <v>3601</v>
      </c>
      <c r="B2016" t="s">
        <v>5</v>
      </c>
      <c r="C2016" t="s">
        <v>1732</v>
      </c>
      <c r="D2016" t="s">
        <v>6869</v>
      </c>
      <c r="E2016" t="s">
        <v>1714</v>
      </c>
    </row>
    <row r="2017" spans="1:5">
      <c r="A2017" t="s">
        <v>3602</v>
      </c>
      <c r="B2017" t="s">
        <v>5</v>
      </c>
      <c r="C2017" t="s">
        <v>1732</v>
      </c>
      <c r="D2017" t="s">
        <v>6869</v>
      </c>
      <c r="E2017" t="s">
        <v>1715</v>
      </c>
    </row>
    <row r="2018" spans="1:5">
      <c r="A2018" t="s">
        <v>3603</v>
      </c>
      <c r="B2018" t="s">
        <v>5</v>
      </c>
      <c r="C2018" t="s">
        <v>1732</v>
      </c>
      <c r="D2018" t="s">
        <v>6870</v>
      </c>
      <c r="E2018" t="s">
        <v>1702</v>
      </c>
    </row>
    <row r="2019" spans="1:5">
      <c r="A2019" t="s">
        <v>3604</v>
      </c>
      <c r="B2019" t="s">
        <v>5</v>
      </c>
      <c r="C2019" t="s">
        <v>1732</v>
      </c>
      <c r="D2019" t="s">
        <v>6870</v>
      </c>
      <c r="E2019" t="s">
        <v>1705</v>
      </c>
    </row>
    <row r="2020" spans="1:5">
      <c r="A2020" t="s">
        <v>3605</v>
      </c>
      <c r="B2020" t="s">
        <v>5</v>
      </c>
      <c r="C2020" t="s">
        <v>1732</v>
      </c>
      <c r="D2020" t="s">
        <v>6870</v>
      </c>
      <c r="E2020" t="s">
        <v>1706</v>
      </c>
    </row>
    <row r="2021" spans="1:5">
      <c r="A2021" t="s">
        <v>3606</v>
      </c>
      <c r="B2021" t="s">
        <v>5</v>
      </c>
      <c r="C2021" t="s">
        <v>1732</v>
      </c>
      <c r="D2021" t="s">
        <v>6870</v>
      </c>
      <c r="E2021" t="s">
        <v>1707</v>
      </c>
    </row>
    <row r="2022" spans="1:5">
      <c r="A2022" t="s">
        <v>3607</v>
      </c>
      <c r="B2022" t="s">
        <v>5</v>
      </c>
      <c r="C2022" t="s">
        <v>1732</v>
      </c>
      <c r="D2022" t="s">
        <v>6870</v>
      </c>
      <c r="E2022" t="s">
        <v>1708</v>
      </c>
    </row>
    <row r="2023" spans="1:5">
      <c r="A2023" t="s">
        <v>3608</v>
      </c>
      <c r="B2023" t="s">
        <v>5</v>
      </c>
      <c r="C2023" t="s">
        <v>1732</v>
      </c>
      <c r="D2023" t="s">
        <v>6870</v>
      </c>
      <c r="E2023" t="s">
        <v>1709</v>
      </c>
    </row>
    <row r="2024" spans="1:5">
      <c r="A2024" t="s">
        <v>3609</v>
      </c>
      <c r="B2024" t="s">
        <v>5</v>
      </c>
      <c r="C2024" t="s">
        <v>1732</v>
      </c>
      <c r="D2024" t="s">
        <v>6870</v>
      </c>
      <c r="E2024" t="s">
        <v>1710</v>
      </c>
    </row>
    <row r="2025" spans="1:5">
      <c r="A2025" t="s">
        <v>3610</v>
      </c>
      <c r="B2025" t="s">
        <v>5</v>
      </c>
      <c r="C2025" t="s">
        <v>1732</v>
      </c>
      <c r="D2025" t="s">
        <v>6870</v>
      </c>
      <c r="E2025" t="s">
        <v>1711</v>
      </c>
    </row>
    <row r="2026" spans="1:5">
      <c r="A2026" t="s">
        <v>3611</v>
      </c>
      <c r="B2026" t="s">
        <v>5</v>
      </c>
      <c r="C2026" t="s">
        <v>1732</v>
      </c>
      <c r="D2026" t="s">
        <v>6870</v>
      </c>
      <c r="E2026" t="s">
        <v>1712</v>
      </c>
    </row>
    <row r="2027" spans="1:5">
      <c r="A2027" t="s">
        <v>3612</v>
      </c>
      <c r="B2027" t="s">
        <v>5</v>
      </c>
      <c r="C2027" t="s">
        <v>1732</v>
      </c>
      <c r="D2027" t="s">
        <v>6870</v>
      </c>
      <c r="E2027" t="s">
        <v>1713</v>
      </c>
    </row>
    <row r="2028" spans="1:5">
      <c r="A2028" t="s">
        <v>3613</v>
      </c>
      <c r="B2028" t="s">
        <v>5</v>
      </c>
      <c r="C2028" t="s">
        <v>1732</v>
      </c>
      <c r="D2028" t="s">
        <v>6870</v>
      </c>
      <c r="E2028" t="s">
        <v>1714</v>
      </c>
    </row>
    <row r="2029" spans="1:5">
      <c r="A2029" t="s">
        <v>3614</v>
      </c>
      <c r="B2029" t="s">
        <v>5</v>
      </c>
      <c r="C2029" t="s">
        <v>1732</v>
      </c>
      <c r="D2029" t="s">
        <v>6870</v>
      </c>
      <c r="E2029" t="s">
        <v>1715</v>
      </c>
    </row>
    <row r="2030" spans="1:5">
      <c r="A2030" t="s">
        <v>3615</v>
      </c>
      <c r="B2030" t="s">
        <v>5</v>
      </c>
      <c r="C2030" t="s">
        <v>1732</v>
      </c>
      <c r="D2030" t="s">
        <v>6871</v>
      </c>
      <c r="E2030" t="s">
        <v>1702</v>
      </c>
    </row>
    <row r="2031" spans="1:5">
      <c r="A2031" t="s">
        <v>3616</v>
      </c>
      <c r="B2031" t="s">
        <v>5</v>
      </c>
      <c r="C2031" t="s">
        <v>1732</v>
      </c>
      <c r="D2031" t="s">
        <v>6871</v>
      </c>
      <c r="E2031" t="s">
        <v>1705</v>
      </c>
    </row>
    <row r="2032" spans="1:5">
      <c r="A2032" t="s">
        <v>3617</v>
      </c>
      <c r="B2032" t="s">
        <v>5</v>
      </c>
      <c r="C2032" t="s">
        <v>1732</v>
      </c>
      <c r="D2032" t="s">
        <v>6871</v>
      </c>
      <c r="E2032" t="s">
        <v>1706</v>
      </c>
    </row>
    <row r="2033" spans="1:5">
      <c r="A2033" t="s">
        <v>3618</v>
      </c>
      <c r="B2033" t="s">
        <v>5</v>
      </c>
      <c r="C2033" t="s">
        <v>1732</v>
      </c>
      <c r="D2033" t="s">
        <v>6871</v>
      </c>
      <c r="E2033" t="s">
        <v>1707</v>
      </c>
    </row>
    <row r="2034" spans="1:5">
      <c r="A2034" t="s">
        <v>3619</v>
      </c>
      <c r="B2034" t="s">
        <v>5</v>
      </c>
      <c r="C2034" t="s">
        <v>1732</v>
      </c>
      <c r="D2034" t="s">
        <v>6871</v>
      </c>
      <c r="E2034" t="s">
        <v>1708</v>
      </c>
    </row>
    <row r="2035" spans="1:5">
      <c r="A2035" t="s">
        <v>3620</v>
      </c>
      <c r="B2035" t="s">
        <v>5</v>
      </c>
      <c r="C2035" t="s">
        <v>1732</v>
      </c>
      <c r="D2035" t="s">
        <v>6871</v>
      </c>
      <c r="E2035" t="s">
        <v>1709</v>
      </c>
    </row>
    <row r="2036" spans="1:5">
      <c r="A2036" t="s">
        <v>3621</v>
      </c>
      <c r="B2036" t="s">
        <v>5</v>
      </c>
      <c r="C2036" t="s">
        <v>1732</v>
      </c>
      <c r="D2036" t="s">
        <v>6871</v>
      </c>
      <c r="E2036" t="s">
        <v>1710</v>
      </c>
    </row>
    <row r="2037" spans="1:5">
      <c r="A2037" t="s">
        <v>3622</v>
      </c>
      <c r="B2037" t="s">
        <v>5</v>
      </c>
      <c r="C2037" t="s">
        <v>1732</v>
      </c>
      <c r="D2037" t="s">
        <v>6871</v>
      </c>
      <c r="E2037" t="s">
        <v>1711</v>
      </c>
    </row>
    <row r="2038" spans="1:5">
      <c r="A2038" t="s">
        <v>3623</v>
      </c>
      <c r="B2038" t="s">
        <v>5</v>
      </c>
      <c r="C2038" t="s">
        <v>1732</v>
      </c>
      <c r="D2038" t="s">
        <v>6871</v>
      </c>
      <c r="E2038" t="s">
        <v>1712</v>
      </c>
    </row>
    <row r="2039" spans="1:5">
      <c r="A2039" t="s">
        <v>3624</v>
      </c>
      <c r="B2039" t="s">
        <v>5</v>
      </c>
      <c r="C2039" t="s">
        <v>1732</v>
      </c>
      <c r="D2039" t="s">
        <v>6871</v>
      </c>
      <c r="E2039" t="s">
        <v>1713</v>
      </c>
    </row>
    <row r="2040" spans="1:5">
      <c r="A2040" t="s">
        <v>3625</v>
      </c>
      <c r="B2040" t="s">
        <v>5</v>
      </c>
      <c r="C2040" t="s">
        <v>1732</v>
      </c>
      <c r="D2040" t="s">
        <v>6871</v>
      </c>
      <c r="E2040" t="s">
        <v>1714</v>
      </c>
    </row>
    <row r="2041" spans="1:5">
      <c r="A2041" t="s">
        <v>3626</v>
      </c>
      <c r="B2041" t="s">
        <v>5</v>
      </c>
      <c r="C2041" t="s">
        <v>1732</v>
      </c>
      <c r="D2041" t="s">
        <v>6871</v>
      </c>
      <c r="E2041" t="s">
        <v>1715</v>
      </c>
    </row>
    <row r="2042" spans="1:5">
      <c r="A2042" t="s">
        <v>3627</v>
      </c>
      <c r="B2042" t="s">
        <v>5</v>
      </c>
      <c r="C2042" t="s">
        <v>1732</v>
      </c>
      <c r="D2042" t="s">
        <v>6872</v>
      </c>
      <c r="E2042" t="s">
        <v>1702</v>
      </c>
    </row>
    <row r="2043" spans="1:5">
      <c r="A2043" t="s">
        <v>3628</v>
      </c>
      <c r="B2043" t="s">
        <v>5</v>
      </c>
      <c r="C2043" t="s">
        <v>1732</v>
      </c>
      <c r="D2043" t="s">
        <v>6872</v>
      </c>
      <c r="E2043" t="s">
        <v>1705</v>
      </c>
    </row>
    <row r="2044" spans="1:5">
      <c r="A2044" t="s">
        <v>3629</v>
      </c>
      <c r="B2044" t="s">
        <v>5</v>
      </c>
      <c r="C2044" t="s">
        <v>1732</v>
      </c>
      <c r="D2044" t="s">
        <v>6872</v>
      </c>
      <c r="E2044" t="s">
        <v>1706</v>
      </c>
    </row>
    <row r="2045" spans="1:5">
      <c r="A2045" t="s">
        <v>3630</v>
      </c>
      <c r="B2045" t="s">
        <v>5</v>
      </c>
      <c r="C2045" t="s">
        <v>1732</v>
      </c>
      <c r="D2045" t="s">
        <v>6872</v>
      </c>
      <c r="E2045" t="s">
        <v>1707</v>
      </c>
    </row>
    <row r="2046" spans="1:5">
      <c r="A2046" t="s">
        <v>3631</v>
      </c>
      <c r="B2046" t="s">
        <v>5</v>
      </c>
      <c r="C2046" t="s">
        <v>1732</v>
      </c>
      <c r="D2046" t="s">
        <v>6872</v>
      </c>
      <c r="E2046" t="s">
        <v>1708</v>
      </c>
    </row>
    <row r="2047" spans="1:5">
      <c r="A2047" t="s">
        <v>3632</v>
      </c>
      <c r="B2047" t="s">
        <v>5</v>
      </c>
      <c r="C2047" t="s">
        <v>1732</v>
      </c>
      <c r="D2047" t="s">
        <v>6872</v>
      </c>
      <c r="E2047" t="s">
        <v>1709</v>
      </c>
    </row>
    <row r="2048" spans="1:5">
      <c r="A2048" t="s">
        <v>3633</v>
      </c>
      <c r="B2048" t="s">
        <v>5</v>
      </c>
      <c r="C2048" t="s">
        <v>1732</v>
      </c>
      <c r="D2048" t="s">
        <v>6872</v>
      </c>
      <c r="E2048" t="s">
        <v>1710</v>
      </c>
    </row>
    <row r="2049" spans="1:5">
      <c r="A2049" t="s">
        <v>3634</v>
      </c>
      <c r="B2049" t="s">
        <v>5</v>
      </c>
      <c r="C2049" t="s">
        <v>1732</v>
      </c>
      <c r="D2049" t="s">
        <v>6872</v>
      </c>
      <c r="E2049" t="s">
        <v>1711</v>
      </c>
    </row>
    <row r="2050" spans="1:5">
      <c r="A2050" t="s">
        <v>3635</v>
      </c>
      <c r="B2050" t="s">
        <v>5</v>
      </c>
      <c r="C2050" t="s">
        <v>1732</v>
      </c>
      <c r="D2050" t="s">
        <v>6872</v>
      </c>
      <c r="E2050" t="s">
        <v>1712</v>
      </c>
    </row>
    <row r="2051" spans="1:5">
      <c r="A2051" t="s">
        <v>3636</v>
      </c>
      <c r="B2051" t="s">
        <v>5</v>
      </c>
      <c r="C2051" t="s">
        <v>1732</v>
      </c>
      <c r="D2051" t="s">
        <v>6872</v>
      </c>
      <c r="E2051" t="s">
        <v>1713</v>
      </c>
    </row>
    <row r="2052" spans="1:5">
      <c r="A2052" t="s">
        <v>3637</v>
      </c>
      <c r="B2052" t="s">
        <v>5</v>
      </c>
      <c r="C2052" t="s">
        <v>1732</v>
      </c>
      <c r="D2052" t="s">
        <v>6872</v>
      </c>
      <c r="E2052" t="s">
        <v>1714</v>
      </c>
    </row>
    <row r="2053" spans="1:5">
      <c r="A2053" t="s">
        <v>3638</v>
      </c>
      <c r="B2053" t="s">
        <v>5</v>
      </c>
      <c r="C2053" t="s">
        <v>1732</v>
      </c>
      <c r="D2053" t="s">
        <v>6872</v>
      </c>
      <c r="E2053" t="s">
        <v>1715</v>
      </c>
    </row>
    <row r="2054" spans="1:5">
      <c r="A2054" t="s">
        <v>3639</v>
      </c>
      <c r="B2054" t="s">
        <v>5</v>
      </c>
      <c r="C2054" t="s">
        <v>1732</v>
      </c>
      <c r="D2054" t="s">
        <v>6873</v>
      </c>
      <c r="E2054" t="s">
        <v>1702</v>
      </c>
    </row>
    <row r="2055" spans="1:5">
      <c r="A2055" t="s">
        <v>3640</v>
      </c>
      <c r="B2055" t="s">
        <v>5</v>
      </c>
      <c r="C2055" t="s">
        <v>1732</v>
      </c>
      <c r="D2055" t="s">
        <v>6873</v>
      </c>
      <c r="E2055" t="s">
        <v>1705</v>
      </c>
    </row>
    <row r="2056" spans="1:5">
      <c r="A2056" t="s">
        <v>3641</v>
      </c>
      <c r="B2056" t="s">
        <v>5</v>
      </c>
      <c r="C2056" t="s">
        <v>1732</v>
      </c>
      <c r="D2056" t="s">
        <v>6873</v>
      </c>
      <c r="E2056" t="s">
        <v>1706</v>
      </c>
    </row>
    <row r="2057" spans="1:5">
      <c r="A2057" t="s">
        <v>3642</v>
      </c>
      <c r="B2057" t="s">
        <v>5</v>
      </c>
      <c r="C2057" t="s">
        <v>1732</v>
      </c>
      <c r="D2057" t="s">
        <v>6873</v>
      </c>
      <c r="E2057" t="s">
        <v>1707</v>
      </c>
    </row>
    <row r="2058" spans="1:5">
      <c r="A2058" t="s">
        <v>3643</v>
      </c>
      <c r="B2058" t="s">
        <v>5</v>
      </c>
      <c r="C2058" t="s">
        <v>1732</v>
      </c>
      <c r="D2058" t="s">
        <v>6873</v>
      </c>
      <c r="E2058" t="s">
        <v>1708</v>
      </c>
    </row>
    <row r="2059" spans="1:5">
      <c r="A2059" t="s">
        <v>3644</v>
      </c>
      <c r="B2059" t="s">
        <v>5</v>
      </c>
      <c r="C2059" t="s">
        <v>1732</v>
      </c>
      <c r="D2059" t="s">
        <v>6873</v>
      </c>
      <c r="E2059" t="s">
        <v>1709</v>
      </c>
    </row>
    <row r="2060" spans="1:5">
      <c r="A2060" t="s">
        <v>3645</v>
      </c>
      <c r="B2060" t="s">
        <v>5</v>
      </c>
      <c r="C2060" t="s">
        <v>1732</v>
      </c>
      <c r="D2060" t="s">
        <v>6873</v>
      </c>
      <c r="E2060" t="s">
        <v>1710</v>
      </c>
    </row>
    <row r="2061" spans="1:5">
      <c r="A2061" t="s">
        <v>3646</v>
      </c>
      <c r="B2061" t="s">
        <v>5</v>
      </c>
      <c r="C2061" t="s">
        <v>1732</v>
      </c>
      <c r="D2061" t="s">
        <v>6873</v>
      </c>
      <c r="E2061" t="s">
        <v>1711</v>
      </c>
    </row>
    <row r="2062" spans="1:5">
      <c r="A2062" t="s">
        <v>3647</v>
      </c>
      <c r="B2062" t="s">
        <v>5</v>
      </c>
      <c r="C2062" t="s">
        <v>1732</v>
      </c>
      <c r="D2062" t="s">
        <v>6873</v>
      </c>
      <c r="E2062" t="s">
        <v>1712</v>
      </c>
    </row>
    <row r="2063" spans="1:5">
      <c r="A2063" t="s">
        <v>3648</v>
      </c>
      <c r="B2063" t="s">
        <v>5</v>
      </c>
      <c r="C2063" t="s">
        <v>1732</v>
      </c>
      <c r="D2063" t="s">
        <v>6873</v>
      </c>
      <c r="E2063" t="s">
        <v>1713</v>
      </c>
    </row>
    <row r="2064" spans="1:5">
      <c r="A2064" t="s">
        <v>3649</v>
      </c>
      <c r="B2064" t="s">
        <v>5</v>
      </c>
      <c r="C2064" t="s">
        <v>1732</v>
      </c>
      <c r="D2064" t="s">
        <v>6873</v>
      </c>
      <c r="E2064" t="s">
        <v>1714</v>
      </c>
    </row>
    <row r="2065" spans="1:5">
      <c r="A2065" t="s">
        <v>3650</v>
      </c>
      <c r="B2065" t="s">
        <v>5</v>
      </c>
      <c r="C2065" t="s">
        <v>1732</v>
      </c>
      <c r="D2065" t="s">
        <v>6873</v>
      </c>
      <c r="E2065" t="s">
        <v>1715</v>
      </c>
    </row>
    <row r="2066" spans="1:5">
      <c r="A2066" t="s">
        <v>3651</v>
      </c>
      <c r="B2066" t="s">
        <v>5</v>
      </c>
      <c r="C2066" t="s">
        <v>1732</v>
      </c>
      <c r="D2066" t="s">
        <v>6874</v>
      </c>
      <c r="E2066" t="s">
        <v>1702</v>
      </c>
    </row>
    <row r="2067" spans="1:5">
      <c r="A2067" t="s">
        <v>3652</v>
      </c>
      <c r="B2067" t="s">
        <v>5</v>
      </c>
      <c r="C2067" t="s">
        <v>1732</v>
      </c>
      <c r="D2067" t="s">
        <v>6874</v>
      </c>
      <c r="E2067" t="s">
        <v>1705</v>
      </c>
    </row>
    <row r="2068" spans="1:5">
      <c r="A2068" t="s">
        <v>3653</v>
      </c>
      <c r="B2068" t="s">
        <v>5</v>
      </c>
      <c r="C2068" t="s">
        <v>1732</v>
      </c>
      <c r="D2068" t="s">
        <v>6874</v>
      </c>
      <c r="E2068" t="s">
        <v>1706</v>
      </c>
    </row>
    <row r="2069" spans="1:5">
      <c r="A2069" t="s">
        <v>3654</v>
      </c>
      <c r="B2069" t="s">
        <v>5</v>
      </c>
      <c r="C2069" t="s">
        <v>1732</v>
      </c>
      <c r="D2069" t="s">
        <v>6874</v>
      </c>
      <c r="E2069" t="s">
        <v>1707</v>
      </c>
    </row>
    <row r="2070" spans="1:5">
      <c r="A2070" t="s">
        <v>3655</v>
      </c>
      <c r="B2070" t="s">
        <v>5</v>
      </c>
      <c r="C2070" t="s">
        <v>1732</v>
      </c>
      <c r="D2070" t="s">
        <v>6874</v>
      </c>
      <c r="E2070" t="s">
        <v>1708</v>
      </c>
    </row>
    <row r="2071" spans="1:5">
      <c r="A2071" t="s">
        <v>3656</v>
      </c>
      <c r="B2071" t="s">
        <v>5</v>
      </c>
      <c r="C2071" t="s">
        <v>1732</v>
      </c>
      <c r="D2071" t="s">
        <v>6874</v>
      </c>
      <c r="E2071" t="s">
        <v>1709</v>
      </c>
    </row>
    <row r="2072" spans="1:5">
      <c r="A2072" t="s">
        <v>3657</v>
      </c>
      <c r="B2072" t="s">
        <v>5</v>
      </c>
      <c r="C2072" t="s">
        <v>1732</v>
      </c>
      <c r="D2072" t="s">
        <v>6874</v>
      </c>
      <c r="E2072" t="s">
        <v>1710</v>
      </c>
    </row>
    <row r="2073" spans="1:5">
      <c r="A2073" t="s">
        <v>3658</v>
      </c>
      <c r="B2073" t="s">
        <v>5</v>
      </c>
      <c r="C2073" t="s">
        <v>1732</v>
      </c>
      <c r="D2073" t="s">
        <v>6874</v>
      </c>
      <c r="E2073" t="s">
        <v>1711</v>
      </c>
    </row>
    <row r="2074" spans="1:5">
      <c r="A2074" t="s">
        <v>3659</v>
      </c>
      <c r="B2074" t="s">
        <v>5</v>
      </c>
      <c r="C2074" t="s">
        <v>1732</v>
      </c>
      <c r="D2074" t="s">
        <v>6874</v>
      </c>
      <c r="E2074" t="s">
        <v>1712</v>
      </c>
    </row>
    <row r="2075" spans="1:5">
      <c r="A2075" t="s">
        <v>3660</v>
      </c>
      <c r="B2075" t="s">
        <v>5</v>
      </c>
      <c r="C2075" t="s">
        <v>1732</v>
      </c>
      <c r="D2075" t="s">
        <v>6874</v>
      </c>
      <c r="E2075" t="s">
        <v>1713</v>
      </c>
    </row>
    <row r="2076" spans="1:5">
      <c r="A2076" t="s">
        <v>3661</v>
      </c>
      <c r="B2076" t="s">
        <v>5</v>
      </c>
      <c r="C2076" t="s">
        <v>1732</v>
      </c>
      <c r="D2076" t="s">
        <v>6874</v>
      </c>
      <c r="E2076" t="s">
        <v>1714</v>
      </c>
    </row>
    <row r="2077" spans="1:5">
      <c r="A2077" t="s">
        <v>3662</v>
      </c>
      <c r="B2077" t="s">
        <v>5</v>
      </c>
      <c r="C2077" t="s">
        <v>1732</v>
      </c>
      <c r="D2077" t="s">
        <v>6874</v>
      </c>
      <c r="E2077" t="s">
        <v>1715</v>
      </c>
    </row>
    <row r="2078" spans="1:5">
      <c r="A2078" t="s">
        <v>3663</v>
      </c>
      <c r="B2078" t="s">
        <v>5</v>
      </c>
      <c r="C2078" t="s">
        <v>1732</v>
      </c>
      <c r="D2078" t="s">
        <v>6875</v>
      </c>
      <c r="E2078" t="s">
        <v>1702</v>
      </c>
    </row>
    <row r="2079" spans="1:5">
      <c r="A2079" t="s">
        <v>3664</v>
      </c>
      <c r="B2079" t="s">
        <v>5</v>
      </c>
      <c r="C2079" t="s">
        <v>1732</v>
      </c>
      <c r="D2079" t="s">
        <v>6875</v>
      </c>
      <c r="E2079" t="s">
        <v>1705</v>
      </c>
    </row>
    <row r="2080" spans="1:5">
      <c r="A2080" t="s">
        <v>3665</v>
      </c>
      <c r="B2080" t="s">
        <v>5</v>
      </c>
      <c r="C2080" t="s">
        <v>1732</v>
      </c>
      <c r="D2080" t="s">
        <v>6875</v>
      </c>
      <c r="E2080" t="s">
        <v>1706</v>
      </c>
    </row>
    <row r="2081" spans="1:5">
      <c r="A2081" t="s">
        <v>3666</v>
      </c>
      <c r="B2081" t="s">
        <v>5</v>
      </c>
      <c r="C2081" t="s">
        <v>1732</v>
      </c>
      <c r="D2081" t="s">
        <v>6875</v>
      </c>
      <c r="E2081" t="s">
        <v>1707</v>
      </c>
    </row>
    <row r="2082" spans="1:5">
      <c r="A2082" t="s">
        <v>3667</v>
      </c>
      <c r="B2082" t="s">
        <v>5</v>
      </c>
      <c r="C2082" t="s">
        <v>1732</v>
      </c>
      <c r="D2082" t="s">
        <v>6875</v>
      </c>
      <c r="E2082" t="s">
        <v>1708</v>
      </c>
    </row>
    <row r="2083" spans="1:5">
      <c r="A2083" t="s">
        <v>3668</v>
      </c>
      <c r="B2083" t="s">
        <v>5</v>
      </c>
      <c r="C2083" t="s">
        <v>1732</v>
      </c>
      <c r="D2083" t="s">
        <v>6875</v>
      </c>
      <c r="E2083" t="s">
        <v>1709</v>
      </c>
    </row>
    <row r="2084" spans="1:5">
      <c r="A2084" t="s">
        <v>3669</v>
      </c>
      <c r="B2084" t="s">
        <v>5</v>
      </c>
      <c r="C2084" t="s">
        <v>1732</v>
      </c>
      <c r="D2084" t="s">
        <v>6875</v>
      </c>
      <c r="E2084" t="s">
        <v>1710</v>
      </c>
    </row>
    <row r="2085" spans="1:5">
      <c r="A2085" t="s">
        <v>3670</v>
      </c>
      <c r="B2085" t="s">
        <v>5</v>
      </c>
      <c r="C2085" t="s">
        <v>1732</v>
      </c>
      <c r="D2085" t="s">
        <v>6875</v>
      </c>
      <c r="E2085" t="s">
        <v>1711</v>
      </c>
    </row>
    <row r="2086" spans="1:5">
      <c r="A2086" t="s">
        <v>3671</v>
      </c>
      <c r="B2086" t="s">
        <v>5</v>
      </c>
      <c r="C2086" t="s">
        <v>1732</v>
      </c>
      <c r="D2086" t="s">
        <v>6875</v>
      </c>
      <c r="E2086" t="s">
        <v>1712</v>
      </c>
    </row>
    <row r="2087" spans="1:5">
      <c r="A2087" t="s">
        <v>3672</v>
      </c>
      <c r="B2087" t="s">
        <v>5</v>
      </c>
      <c r="C2087" t="s">
        <v>1732</v>
      </c>
      <c r="D2087" t="s">
        <v>6875</v>
      </c>
      <c r="E2087" t="s">
        <v>1713</v>
      </c>
    </row>
    <row r="2088" spans="1:5">
      <c r="A2088" t="s">
        <v>3673</v>
      </c>
      <c r="B2088" t="s">
        <v>5</v>
      </c>
      <c r="C2088" t="s">
        <v>1732</v>
      </c>
      <c r="D2088" t="s">
        <v>6875</v>
      </c>
      <c r="E2088" t="s">
        <v>1714</v>
      </c>
    </row>
    <row r="2089" spans="1:5">
      <c r="A2089" t="s">
        <v>3674</v>
      </c>
      <c r="B2089" t="s">
        <v>5</v>
      </c>
      <c r="C2089" t="s">
        <v>1732</v>
      </c>
      <c r="D2089" t="s">
        <v>6875</v>
      </c>
      <c r="E2089" t="s">
        <v>1715</v>
      </c>
    </row>
    <row r="2090" spans="1:5">
      <c r="A2090" t="s">
        <v>3675</v>
      </c>
      <c r="B2090" t="s">
        <v>5</v>
      </c>
      <c r="C2090" t="s">
        <v>1732</v>
      </c>
      <c r="D2090" t="s">
        <v>6876</v>
      </c>
      <c r="E2090" t="s">
        <v>1702</v>
      </c>
    </row>
    <row r="2091" spans="1:5">
      <c r="A2091" t="s">
        <v>3676</v>
      </c>
      <c r="B2091" t="s">
        <v>5</v>
      </c>
      <c r="C2091" t="s">
        <v>1732</v>
      </c>
      <c r="D2091" t="s">
        <v>6876</v>
      </c>
      <c r="E2091" t="s">
        <v>1705</v>
      </c>
    </row>
    <row r="2092" spans="1:5">
      <c r="A2092" t="s">
        <v>3677</v>
      </c>
      <c r="B2092" t="s">
        <v>5</v>
      </c>
      <c r="C2092" t="s">
        <v>1732</v>
      </c>
      <c r="D2092" t="s">
        <v>6876</v>
      </c>
      <c r="E2092" t="s">
        <v>1706</v>
      </c>
    </row>
    <row r="2093" spans="1:5">
      <c r="A2093" t="s">
        <v>3678</v>
      </c>
      <c r="B2093" t="s">
        <v>5</v>
      </c>
      <c r="C2093" t="s">
        <v>1732</v>
      </c>
      <c r="D2093" t="s">
        <v>6876</v>
      </c>
      <c r="E2093" t="s">
        <v>1707</v>
      </c>
    </row>
    <row r="2094" spans="1:5">
      <c r="A2094" t="s">
        <v>3679</v>
      </c>
      <c r="B2094" t="s">
        <v>5</v>
      </c>
      <c r="C2094" t="s">
        <v>1732</v>
      </c>
      <c r="D2094" t="s">
        <v>6876</v>
      </c>
      <c r="E2094" t="s">
        <v>1708</v>
      </c>
    </row>
    <row r="2095" spans="1:5">
      <c r="A2095" t="s">
        <v>3680</v>
      </c>
      <c r="B2095" t="s">
        <v>5</v>
      </c>
      <c r="C2095" t="s">
        <v>1732</v>
      </c>
      <c r="D2095" t="s">
        <v>6876</v>
      </c>
      <c r="E2095" t="s">
        <v>1709</v>
      </c>
    </row>
    <row r="2096" spans="1:5">
      <c r="A2096" t="s">
        <v>3681</v>
      </c>
      <c r="B2096" t="s">
        <v>5</v>
      </c>
      <c r="C2096" t="s">
        <v>1732</v>
      </c>
      <c r="D2096" t="s">
        <v>6876</v>
      </c>
      <c r="E2096" t="s">
        <v>1710</v>
      </c>
    </row>
    <row r="2097" spans="1:5">
      <c r="A2097" t="s">
        <v>3682</v>
      </c>
      <c r="B2097" t="s">
        <v>5</v>
      </c>
      <c r="C2097" t="s">
        <v>1732</v>
      </c>
      <c r="D2097" t="s">
        <v>6876</v>
      </c>
      <c r="E2097" t="s">
        <v>1711</v>
      </c>
    </row>
    <row r="2098" spans="1:5">
      <c r="A2098" t="s">
        <v>3683</v>
      </c>
      <c r="B2098" t="s">
        <v>5</v>
      </c>
      <c r="C2098" t="s">
        <v>1732</v>
      </c>
      <c r="D2098" t="s">
        <v>6876</v>
      </c>
      <c r="E2098" t="s">
        <v>1712</v>
      </c>
    </row>
    <row r="2099" spans="1:5">
      <c r="A2099" t="s">
        <v>3684</v>
      </c>
      <c r="B2099" t="s">
        <v>5</v>
      </c>
      <c r="C2099" t="s">
        <v>1732</v>
      </c>
      <c r="D2099" t="s">
        <v>6876</v>
      </c>
      <c r="E2099" t="s">
        <v>1713</v>
      </c>
    </row>
    <row r="2100" spans="1:5">
      <c r="A2100" t="s">
        <v>3685</v>
      </c>
      <c r="B2100" t="s">
        <v>5</v>
      </c>
      <c r="C2100" t="s">
        <v>1732</v>
      </c>
      <c r="D2100" t="s">
        <v>6876</v>
      </c>
      <c r="E2100" t="s">
        <v>1714</v>
      </c>
    </row>
    <row r="2101" spans="1:5">
      <c r="A2101" t="s">
        <v>3686</v>
      </c>
      <c r="B2101" t="s">
        <v>5</v>
      </c>
      <c r="C2101" t="s">
        <v>1732</v>
      </c>
      <c r="D2101" t="s">
        <v>6876</v>
      </c>
      <c r="E2101" t="s">
        <v>1715</v>
      </c>
    </row>
    <row r="2102" spans="1:5">
      <c r="A2102" t="s">
        <v>3687</v>
      </c>
      <c r="B2102" t="s">
        <v>5</v>
      </c>
      <c r="C2102" t="s">
        <v>1732</v>
      </c>
      <c r="D2102" t="s">
        <v>6877</v>
      </c>
      <c r="E2102" t="s">
        <v>1702</v>
      </c>
    </row>
    <row r="2103" spans="1:5">
      <c r="A2103" t="s">
        <v>3688</v>
      </c>
      <c r="B2103" t="s">
        <v>5</v>
      </c>
      <c r="C2103" t="s">
        <v>1732</v>
      </c>
      <c r="D2103" t="s">
        <v>6877</v>
      </c>
      <c r="E2103" t="s">
        <v>1705</v>
      </c>
    </row>
    <row r="2104" spans="1:5">
      <c r="A2104" t="s">
        <v>3689</v>
      </c>
      <c r="B2104" t="s">
        <v>5</v>
      </c>
      <c r="C2104" t="s">
        <v>1732</v>
      </c>
      <c r="D2104" t="s">
        <v>6877</v>
      </c>
      <c r="E2104" t="s">
        <v>1706</v>
      </c>
    </row>
    <row r="2105" spans="1:5">
      <c r="A2105" t="s">
        <v>3690</v>
      </c>
      <c r="B2105" t="s">
        <v>5</v>
      </c>
      <c r="C2105" t="s">
        <v>1732</v>
      </c>
      <c r="D2105" t="s">
        <v>6877</v>
      </c>
      <c r="E2105" t="s">
        <v>1707</v>
      </c>
    </row>
    <row r="2106" spans="1:5">
      <c r="A2106" t="s">
        <v>3691</v>
      </c>
      <c r="B2106" t="s">
        <v>5</v>
      </c>
      <c r="C2106" t="s">
        <v>1732</v>
      </c>
      <c r="D2106" t="s">
        <v>6877</v>
      </c>
      <c r="E2106" t="s">
        <v>1708</v>
      </c>
    </row>
    <row r="2107" spans="1:5">
      <c r="A2107" t="s">
        <v>3692</v>
      </c>
      <c r="B2107" t="s">
        <v>5</v>
      </c>
      <c r="C2107" t="s">
        <v>1732</v>
      </c>
      <c r="D2107" t="s">
        <v>6877</v>
      </c>
      <c r="E2107" t="s">
        <v>1709</v>
      </c>
    </row>
    <row r="2108" spans="1:5">
      <c r="A2108" t="s">
        <v>3693</v>
      </c>
      <c r="B2108" t="s">
        <v>5</v>
      </c>
      <c r="C2108" t="s">
        <v>1732</v>
      </c>
      <c r="D2108" t="s">
        <v>6877</v>
      </c>
      <c r="E2108" t="s">
        <v>1710</v>
      </c>
    </row>
    <row r="2109" spans="1:5">
      <c r="A2109" t="s">
        <v>3694</v>
      </c>
      <c r="B2109" t="s">
        <v>5</v>
      </c>
      <c r="C2109" t="s">
        <v>1732</v>
      </c>
      <c r="D2109" t="s">
        <v>6877</v>
      </c>
      <c r="E2109" t="s">
        <v>1711</v>
      </c>
    </row>
    <row r="2110" spans="1:5">
      <c r="A2110" t="s">
        <v>3695</v>
      </c>
      <c r="B2110" t="s">
        <v>5</v>
      </c>
      <c r="C2110" t="s">
        <v>1732</v>
      </c>
      <c r="D2110" t="s">
        <v>6877</v>
      </c>
      <c r="E2110" t="s">
        <v>1712</v>
      </c>
    </row>
    <row r="2111" spans="1:5">
      <c r="A2111" t="s">
        <v>3696</v>
      </c>
      <c r="B2111" t="s">
        <v>5</v>
      </c>
      <c r="C2111" t="s">
        <v>1732</v>
      </c>
      <c r="D2111" t="s">
        <v>6877</v>
      </c>
      <c r="E2111" t="s">
        <v>1713</v>
      </c>
    </row>
    <row r="2112" spans="1:5">
      <c r="A2112" t="s">
        <v>3697</v>
      </c>
      <c r="B2112" t="s">
        <v>5</v>
      </c>
      <c r="C2112" t="s">
        <v>1732</v>
      </c>
      <c r="D2112" t="s">
        <v>6877</v>
      </c>
      <c r="E2112" t="s">
        <v>1714</v>
      </c>
    </row>
    <row r="2113" spans="1:5">
      <c r="A2113" t="s">
        <v>3698</v>
      </c>
      <c r="B2113" t="s">
        <v>5</v>
      </c>
      <c r="C2113" t="s">
        <v>1732</v>
      </c>
      <c r="D2113" t="s">
        <v>6877</v>
      </c>
      <c r="E2113" t="s">
        <v>1715</v>
      </c>
    </row>
    <row r="2114" spans="1:5">
      <c r="A2114" t="s">
        <v>3699</v>
      </c>
      <c r="B2114" t="s">
        <v>5</v>
      </c>
      <c r="C2114" t="s">
        <v>1732</v>
      </c>
      <c r="D2114" t="s">
        <v>6878</v>
      </c>
      <c r="E2114" t="s">
        <v>1702</v>
      </c>
    </row>
    <row r="2115" spans="1:5">
      <c r="A2115" t="s">
        <v>3700</v>
      </c>
      <c r="B2115" t="s">
        <v>5</v>
      </c>
      <c r="C2115" t="s">
        <v>1732</v>
      </c>
      <c r="D2115" t="s">
        <v>6878</v>
      </c>
      <c r="E2115" t="s">
        <v>1705</v>
      </c>
    </row>
    <row r="2116" spans="1:5">
      <c r="A2116" t="s">
        <v>3701</v>
      </c>
      <c r="B2116" t="s">
        <v>5</v>
      </c>
      <c r="C2116" t="s">
        <v>1732</v>
      </c>
      <c r="D2116" t="s">
        <v>6878</v>
      </c>
      <c r="E2116" t="s">
        <v>1706</v>
      </c>
    </row>
    <row r="2117" spans="1:5">
      <c r="A2117" t="s">
        <v>3702</v>
      </c>
      <c r="B2117" t="s">
        <v>5</v>
      </c>
      <c r="C2117" t="s">
        <v>1732</v>
      </c>
      <c r="D2117" t="s">
        <v>6878</v>
      </c>
      <c r="E2117" t="s">
        <v>1707</v>
      </c>
    </row>
    <row r="2118" spans="1:5">
      <c r="A2118" t="s">
        <v>3703</v>
      </c>
      <c r="B2118" t="s">
        <v>5</v>
      </c>
      <c r="C2118" t="s">
        <v>1732</v>
      </c>
      <c r="D2118" t="s">
        <v>6878</v>
      </c>
      <c r="E2118" t="s">
        <v>1708</v>
      </c>
    </row>
    <row r="2119" spans="1:5">
      <c r="A2119" t="s">
        <v>3704</v>
      </c>
      <c r="B2119" t="s">
        <v>5</v>
      </c>
      <c r="C2119" t="s">
        <v>1732</v>
      </c>
      <c r="D2119" t="s">
        <v>6878</v>
      </c>
      <c r="E2119" t="s">
        <v>1709</v>
      </c>
    </row>
    <row r="2120" spans="1:5">
      <c r="A2120" t="s">
        <v>3705</v>
      </c>
      <c r="B2120" t="s">
        <v>5</v>
      </c>
      <c r="C2120" t="s">
        <v>1732</v>
      </c>
      <c r="D2120" t="s">
        <v>6878</v>
      </c>
      <c r="E2120" t="s">
        <v>1710</v>
      </c>
    </row>
    <row r="2121" spans="1:5">
      <c r="A2121" t="s">
        <v>3706</v>
      </c>
      <c r="B2121" t="s">
        <v>5</v>
      </c>
      <c r="C2121" t="s">
        <v>1732</v>
      </c>
      <c r="D2121" t="s">
        <v>6878</v>
      </c>
      <c r="E2121" t="s">
        <v>1711</v>
      </c>
    </row>
    <row r="2122" spans="1:5">
      <c r="A2122" t="s">
        <v>3707</v>
      </c>
      <c r="B2122" t="s">
        <v>5</v>
      </c>
      <c r="C2122" t="s">
        <v>1732</v>
      </c>
      <c r="D2122" t="s">
        <v>6878</v>
      </c>
      <c r="E2122" t="s">
        <v>1712</v>
      </c>
    </row>
    <row r="2123" spans="1:5">
      <c r="A2123" t="s">
        <v>3708</v>
      </c>
      <c r="B2123" t="s">
        <v>5</v>
      </c>
      <c r="C2123" t="s">
        <v>1732</v>
      </c>
      <c r="D2123" t="s">
        <v>6878</v>
      </c>
      <c r="E2123" t="s">
        <v>1713</v>
      </c>
    </row>
    <row r="2124" spans="1:5">
      <c r="A2124" t="s">
        <v>3709</v>
      </c>
      <c r="B2124" t="s">
        <v>5</v>
      </c>
      <c r="C2124" t="s">
        <v>1732</v>
      </c>
      <c r="D2124" t="s">
        <v>6878</v>
      </c>
      <c r="E2124" t="s">
        <v>1714</v>
      </c>
    </row>
    <row r="2125" spans="1:5">
      <c r="A2125" t="s">
        <v>3710</v>
      </c>
      <c r="B2125" t="s">
        <v>5</v>
      </c>
      <c r="C2125" t="s">
        <v>1732</v>
      </c>
      <c r="D2125" t="s">
        <v>6878</v>
      </c>
      <c r="E2125" t="s">
        <v>1715</v>
      </c>
    </row>
    <row r="2126" spans="1:5">
      <c r="A2126" t="s">
        <v>3711</v>
      </c>
      <c r="B2126" t="s">
        <v>5</v>
      </c>
      <c r="C2126" t="s">
        <v>1732</v>
      </c>
      <c r="D2126" t="s">
        <v>6879</v>
      </c>
      <c r="E2126" t="s">
        <v>1702</v>
      </c>
    </row>
    <row r="2127" spans="1:5">
      <c r="A2127" t="s">
        <v>3712</v>
      </c>
      <c r="B2127" t="s">
        <v>5</v>
      </c>
      <c r="C2127" t="s">
        <v>1732</v>
      </c>
      <c r="D2127" t="s">
        <v>6879</v>
      </c>
      <c r="E2127" t="s">
        <v>1705</v>
      </c>
    </row>
    <row r="2128" spans="1:5">
      <c r="A2128" t="s">
        <v>3713</v>
      </c>
      <c r="B2128" t="s">
        <v>5</v>
      </c>
      <c r="C2128" t="s">
        <v>1732</v>
      </c>
      <c r="D2128" t="s">
        <v>6879</v>
      </c>
      <c r="E2128" t="s">
        <v>1706</v>
      </c>
    </row>
    <row r="2129" spans="1:5">
      <c r="A2129" t="s">
        <v>3714</v>
      </c>
      <c r="B2129" t="s">
        <v>5</v>
      </c>
      <c r="C2129" t="s">
        <v>1732</v>
      </c>
      <c r="D2129" t="s">
        <v>6879</v>
      </c>
      <c r="E2129" t="s">
        <v>1707</v>
      </c>
    </row>
    <row r="2130" spans="1:5">
      <c r="A2130" t="s">
        <v>3715</v>
      </c>
      <c r="B2130" t="s">
        <v>5</v>
      </c>
      <c r="C2130" t="s">
        <v>1732</v>
      </c>
      <c r="D2130" t="s">
        <v>6879</v>
      </c>
      <c r="E2130" t="s">
        <v>1708</v>
      </c>
    </row>
    <row r="2131" spans="1:5">
      <c r="A2131" t="s">
        <v>3716</v>
      </c>
      <c r="B2131" t="s">
        <v>5</v>
      </c>
      <c r="C2131" t="s">
        <v>1732</v>
      </c>
      <c r="D2131" t="s">
        <v>6879</v>
      </c>
      <c r="E2131" t="s">
        <v>1709</v>
      </c>
    </row>
    <row r="2132" spans="1:5">
      <c r="A2132" t="s">
        <v>3717</v>
      </c>
      <c r="B2132" t="s">
        <v>5</v>
      </c>
      <c r="C2132" t="s">
        <v>1732</v>
      </c>
      <c r="D2132" t="s">
        <v>6879</v>
      </c>
      <c r="E2132" t="s">
        <v>1710</v>
      </c>
    </row>
    <row r="2133" spans="1:5">
      <c r="A2133" t="s">
        <v>3718</v>
      </c>
      <c r="B2133" t="s">
        <v>5</v>
      </c>
      <c r="C2133" t="s">
        <v>1732</v>
      </c>
      <c r="D2133" t="s">
        <v>6879</v>
      </c>
      <c r="E2133" t="s">
        <v>1711</v>
      </c>
    </row>
    <row r="2134" spans="1:5">
      <c r="A2134" t="s">
        <v>3719</v>
      </c>
      <c r="B2134" t="s">
        <v>5</v>
      </c>
      <c r="C2134" t="s">
        <v>1732</v>
      </c>
      <c r="D2134" t="s">
        <v>6879</v>
      </c>
      <c r="E2134" t="s">
        <v>1712</v>
      </c>
    </row>
    <row r="2135" spans="1:5">
      <c r="A2135" t="s">
        <v>3720</v>
      </c>
      <c r="B2135" t="s">
        <v>5</v>
      </c>
      <c r="C2135" t="s">
        <v>1732</v>
      </c>
      <c r="D2135" t="s">
        <v>6879</v>
      </c>
      <c r="E2135" t="s">
        <v>1713</v>
      </c>
    </row>
    <row r="2136" spans="1:5">
      <c r="A2136" t="s">
        <v>3721</v>
      </c>
      <c r="B2136" t="s">
        <v>5</v>
      </c>
      <c r="C2136" t="s">
        <v>1732</v>
      </c>
      <c r="D2136" t="s">
        <v>6879</v>
      </c>
      <c r="E2136" t="s">
        <v>1714</v>
      </c>
    </row>
    <row r="2137" spans="1:5">
      <c r="A2137" t="s">
        <v>3722</v>
      </c>
      <c r="B2137" t="s">
        <v>5</v>
      </c>
      <c r="C2137" t="s">
        <v>1732</v>
      </c>
      <c r="D2137" t="s">
        <v>6879</v>
      </c>
      <c r="E2137" t="s">
        <v>1715</v>
      </c>
    </row>
    <row r="2138" spans="1:5">
      <c r="A2138" t="s">
        <v>3723</v>
      </c>
      <c r="B2138" t="s">
        <v>5</v>
      </c>
      <c r="C2138" t="s">
        <v>1732</v>
      </c>
      <c r="D2138" t="s">
        <v>6880</v>
      </c>
      <c r="E2138" t="s">
        <v>1702</v>
      </c>
    </row>
    <row r="2139" spans="1:5">
      <c r="A2139" t="s">
        <v>3724</v>
      </c>
      <c r="B2139" t="s">
        <v>5</v>
      </c>
      <c r="C2139" t="s">
        <v>1732</v>
      </c>
      <c r="D2139" t="s">
        <v>6880</v>
      </c>
      <c r="E2139" t="s">
        <v>1705</v>
      </c>
    </row>
    <row r="2140" spans="1:5">
      <c r="A2140" t="s">
        <v>3725</v>
      </c>
      <c r="B2140" t="s">
        <v>5</v>
      </c>
      <c r="C2140" t="s">
        <v>1732</v>
      </c>
      <c r="D2140" t="s">
        <v>6880</v>
      </c>
      <c r="E2140" t="s">
        <v>1706</v>
      </c>
    </row>
    <row r="2141" spans="1:5">
      <c r="A2141" t="s">
        <v>3726</v>
      </c>
      <c r="B2141" t="s">
        <v>5</v>
      </c>
      <c r="C2141" t="s">
        <v>1732</v>
      </c>
      <c r="D2141" t="s">
        <v>6880</v>
      </c>
      <c r="E2141" t="s">
        <v>1707</v>
      </c>
    </row>
    <row r="2142" spans="1:5">
      <c r="A2142" t="s">
        <v>3727</v>
      </c>
      <c r="B2142" t="s">
        <v>5</v>
      </c>
      <c r="C2142" t="s">
        <v>1732</v>
      </c>
      <c r="D2142" t="s">
        <v>6880</v>
      </c>
      <c r="E2142" t="s">
        <v>1708</v>
      </c>
    </row>
    <row r="2143" spans="1:5">
      <c r="A2143" t="s">
        <v>3728</v>
      </c>
      <c r="B2143" t="s">
        <v>5</v>
      </c>
      <c r="C2143" t="s">
        <v>1732</v>
      </c>
      <c r="D2143" t="s">
        <v>6880</v>
      </c>
      <c r="E2143" t="s">
        <v>1709</v>
      </c>
    </row>
    <row r="2144" spans="1:5">
      <c r="A2144" t="s">
        <v>3729</v>
      </c>
      <c r="B2144" t="s">
        <v>5</v>
      </c>
      <c r="C2144" t="s">
        <v>1732</v>
      </c>
      <c r="D2144" t="s">
        <v>6880</v>
      </c>
      <c r="E2144" t="s">
        <v>1710</v>
      </c>
    </row>
    <row r="2145" spans="1:5">
      <c r="A2145" t="s">
        <v>3730</v>
      </c>
      <c r="B2145" t="s">
        <v>5</v>
      </c>
      <c r="C2145" t="s">
        <v>1732</v>
      </c>
      <c r="D2145" t="s">
        <v>6880</v>
      </c>
      <c r="E2145" t="s">
        <v>1711</v>
      </c>
    </row>
    <row r="2146" spans="1:5">
      <c r="A2146" t="s">
        <v>3731</v>
      </c>
      <c r="B2146" t="s">
        <v>5</v>
      </c>
      <c r="C2146" t="s">
        <v>1732</v>
      </c>
      <c r="D2146" t="s">
        <v>6880</v>
      </c>
      <c r="E2146" t="s">
        <v>1712</v>
      </c>
    </row>
    <row r="2147" spans="1:5">
      <c r="A2147" t="s">
        <v>3732</v>
      </c>
      <c r="B2147" t="s">
        <v>5</v>
      </c>
      <c r="C2147" t="s">
        <v>1732</v>
      </c>
      <c r="D2147" t="s">
        <v>6880</v>
      </c>
      <c r="E2147" t="s">
        <v>1713</v>
      </c>
    </row>
    <row r="2148" spans="1:5">
      <c r="A2148" t="s">
        <v>3733</v>
      </c>
      <c r="B2148" t="s">
        <v>5</v>
      </c>
      <c r="C2148" t="s">
        <v>1732</v>
      </c>
      <c r="D2148" t="s">
        <v>6880</v>
      </c>
      <c r="E2148" t="s">
        <v>1714</v>
      </c>
    </row>
    <row r="2149" spans="1:5">
      <c r="A2149" t="s">
        <v>3734</v>
      </c>
      <c r="B2149" t="s">
        <v>5</v>
      </c>
      <c r="C2149" t="s">
        <v>1732</v>
      </c>
      <c r="D2149" t="s">
        <v>6880</v>
      </c>
      <c r="E2149" t="s">
        <v>1715</v>
      </c>
    </row>
    <row r="2150" spans="1:5">
      <c r="A2150" t="s">
        <v>3735</v>
      </c>
      <c r="B2150" t="s">
        <v>5</v>
      </c>
      <c r="C2150" t="s">
        <v>1732</v>
      </c>
      <c r="D2150" t="s">
        <v>6881</v>
      </c>
      <c r="E2150" t="s">
        <v>1702</v>
      </c>
    </row>
    <row r="2151" spans="1:5">
      <c r="A2151" t="s">
        <v>3736</v>
      </c>
      <c r="B2151" t="s">
        <v>5</v>
      </c>
      <c r="C2151" t="s">
        <v>1732</v>
      </c>
      <c r="D2151" t="s">
        <v>6881</v>
      </c>
      <c r="E2151" t="s">
        <v>1705</v>
      </c>
    </row>
    <row r="2152" spans="1:5">
      <c r="A2152" t="s">
        <v>3737</v>
      </c>
      <c r="B2152" t="s">
        <v>5</v>
      </c>
      <c r="C2152" t="s">
        <v>1732</v>
      </c>
      <c r="D2152" t="s">
        <v>6881</v>
      </c>
      <c r="E2152" t="s">
        <v>1706</v>
      </c>
    </row>
    <row r="2153" spans="1:5">
      <c r="A2153" t="s">
        <v>3738</v>
      </c>
      <c r="B2153" t="s">
        <v>5</v>
      </c>
      <c r="C2153" t="s">
        <v>1732</v>
      </c>
      <c r="D2153" t="s">
        <v>6881</v>
      </c>
      <c r="E2153" t="s">
        <v>1707</v>
      </c>
    </row>
    <row r="2154" spans="1:5">
      <c r="A2154" t="s">
        <v>3739</v>
      </c>
      <c r="B2154" t="s">
        <v>5</v>
      </c>
      <c r="C2154" t="s">
        <v>1732</v>
      </c>
      <c r="D2154" t="s">
        <v>6881</v>
      </c>
      <c r="E2154" t="s">
        <v>1708</v>
      </c>
    </row>
    <row r="2155" spans="1:5">
      <c r="A2155" t="s">
        <v>3740</v>
      </c>
      <c r="B2155" t="s">
        <v>5</v>
      </c>
      <c r="C2155" t="s">
        <v>1732</v>
      </c>
      <c r="D2155" t="s">
        <v>6881</v>
      </c>
      <c r="E2155" t="s">
        <v>1709</v>
      </c>
    </row>
    <row r="2156" spans="1:5">
      <c r="A2156" t="s">
        <v>3741</v>
      </c>
      <c r="B2156" t="s">
        <v>5</v>
      </c>
      <c r="C2156" t="s">
        <v>1732</v>
      </c>
      <c r="D2156" t="s">
        <v>6881</v>
      </c>
      <c r="E2156" t="s">
        <v>1710</v>
      </c>
    </row>
    <row r="2157" spans="1:5">
      <c r="A2157" t="s">
        <v>3742</v>
      </c>
      <c r="B2157" t="s">
        <v>5</v>
      </c>
      <c r="C2157" t="s">
        <v>1732</v>
      </c>
      <c r="D2157" t="s">
        <v>6881</v>
      </c>
      <c r="E2157" t="s">
        <v>1711</v>
      </c>
    </row>
    <row r="2158" spans="1:5">
      <c r="A2158" t="s">
        <v>3743</v>
      </c>
      <c r="B2158" t="s">
        <v>5</v>
      </c>
      <c r="C2158" t="s">
        <v>1732</v>
      </c>
      <c r="D2158" t="s">
        <v>6881</v>
      </c>
      <c r="E2158" t="s">
        <v>1712</v>
      </c>
    </row>
    <row r="2159" spans="1:5">
      <c r="A2159" t="s">
        <v>3744</v>
      </c>
      <c r="B2159" t="s">
        <v>5</v>
      </c>
      <c r="C2159" t="s">
        <v>1732</v>
      </c>
      <c r="D2159" t="s">
        <v>6881</v>
      </c>
      <c r="E2159" t="s">
        <v>1713</v>
      </c>
    </row>
    <row r="2160" spans="1:5">
      <c r="A2160" t="s">
        <v>3745</v>
      </c>
      <c r="B2160" t="s">
        <v>5</v>
      </c>
      <c r="C2160" t="s">
        <v>1732</v>
      </c>
      <c r="D2160" t="s">
        <v>6881</v>
      </c>
      <c r="E2160" t="s">
        <v>1714</v>
      </c>
    </row>
    <row r="2161" spans="1:5">
      <c r="A2161" t="s">
        <v>3746</v>
      </c>
      <c r="B2161" t="s">
        <v>5</v>
      </c>
      <c r="C2161" t="s">
        <v>1732</v>
      </c>
      <c r="D2161" t="s">
        <v>6881</v>
      </c>
      <c r="E2161" t="s">
        <v>1715</v>
      </c>
    </row>
    <row r="2162" spans="1:5">
      <c r="A2162" t="s">
        <v>3747</v>
      </c>
      <c r="B2162" t="s">
        <v>5</v>
      </c>
      <c r="C2162" t="s">
        <v>1732</v>
      </c>
      <c r="D2162" t="s">
        <v>6882</v>
      </c>
      <c r="E2162" t="s">
        <v>1702</v>
      </c>
    </row>
    <row r="2163" spans="1:5">
      <c r="A2163" t="s">
        <v>3748</v>
      </c>
      <c r="B2163" t="s">
        <v>5</v>
      </c>
      <c r="C2163" t="s">
        <v>1732</v>
      </c>
      <c r="D2163" t="s">
        <v>6882</v>
      </c>
      <c r="E2163" t="s">
        <v>1705</v>
      </c>
    </row>
    <row r="2164" spans="1:5">
      <c r="A2164" t="s">
        <v>3749</v>
      </c>
      <c r="B2164" t="s">
        <v>5</v>
      </c>
      <c r="C2164" t="s">
        <v>1732</v>
      </c>
      <c r="D2164" t="s">
        <v>6882</v>
      </c>
      <c r="E2164" t="s">
        <v>1706</v>
      </c>
    </row>
    <row r="2165" spans="1:5">
      <c r="A2165" t="s">
        <v>3750</v>
      </c>
      <c r="B2165" t="s">
        <v>5</v>
      </c>
      <c r="C2165" t="s">
        <v>1732</v>
      </c>
      <c r="D2165" t="s">
        <v>6882</v>
      </c>
      <c r="E2165" t="s">
        <v>1707</v>
      </c>
    </row>
    <row r="2166" spans="1:5">
      <c r="A2166" t="s">
        <v>3751</v>
      </c>
      <c r="B2166" t="s">
        <v>5</v>
      </c>
      <c r="C2166" t="s">
        <v>1732</v>
      </c>
      <c r="D2166" t="s">
        <v>6882</v>
      </c>
      <c r="E2166" t="s">
        <v>1708</v>
      </c>
    </row>
    <row r="2167" spans="1:5">
      <c r="A2167" t="s">
        <v>3752</v>
      </c>
      <c r="B2167" t="s">
        <v>5</v>
      </c>
      <c r="C2167" t="s">
        <v>1732</v>
      </c>
      <c r="D2167" t="s">
        <v>6882</v>
      </c>
      <c r="E2167" t="s">
        <v>1709</v>
      </c>
    </row>
    <row r="2168" spans="1:5">
      <c r="A2168" t="s">
        <v>3753</v>
      </c>
      <c r="B2168" t="s">
        <v>5</v>
      </c>
      <c r="C2168" t="s">
        <v>1732</v>
      </c>
      <c r="D2168" t="s">
        <v>6882</v>
      </c>
      <c r="E2168" t="s">
        <v>1710</v>
      </c>
    </row>
    <row r="2169" spans="1:5">
      <c r="A2169" t="s">
        <v>3754</v>
      </c>
      <c r="B2169" t="s">
        <v>5</v>
      </c>
      <c r="C2169" t="s">
        <v>1732</v>
      </c>
      <c r="D2169" t="s">
        <v>6882</v>
      </c>
      <c r="E2169" t="s">
        <v>1711</v>
      </c>
    </row>
    <row r="2170" spans="1:5">
      <c r="A2170" t="s">
        <v>3755</v>
      </c>
      <c r="B2170" t="s">
        <v>5</v>
      </c>
      <c r="C2170" t="s">
        <v>1732</v>
      </c>
      <c r="D2170" t="s">
        <v>6882</v>
      </c>
      <c r="E2170" t="s">
        <v>1712</v>
      </c>
    </row>
    <row r="2171" spans="1:5">
      <c r="A2171" t="s">
        <v>3756</v>
      </c>
      <c r="B2171" t="s">
        <v>5</v>
      </c>
      <c r="C2171" t="s">
        <v>1732</v>
      </c>
      <c r="D2171" t="s">
        <v>6882</v>
      </c>
      <c r="E2171" t="s">
        <v>1713</v>
      </c>
    </row>
    <row r="2172" spans="1:5">
      <c r="A2172" t="s">
        <v>3757</v>
      </c>
      <c r="B2172" t="s">
        <v>5</v>
      </c>
      <c r="C2172" t="s">
        <v>1732</v>
      </c>
      <c r="D2172" t="s">
        <v>6882</v>
      </c>
      <c r="E2172" t="s">
        <v>1714</v>
      </c>
    </row>
    <row r="2173" spans="1:5">
      <c r="A2173" t="s">
        <v>3758</v>
      </c>
      <c r="B2173" t="s">
        <v>5</v>
      </c>
      <c r="C2173" t="s">
        <v>1732</v>
      </c>
      <c r="D2173" t="s">
        <v>6882</v>
      </c>
      <c r="E2173" t="s">
        <v>1715</v>
      </c>
    </row>
    <row r="2174" spans="1:5">
      <c r="A2174" t="s">
        <v>3759</v>
      </c>
      <c r="B2174" t="s">
        <v>5</v>
      </c>
      <c r="C2174" t="s">
        <v>1732</v>
      </c>
      <c r="D2174" t="s">
        <v>6883</v>
      </c>
      <c r="E2174" t="s">
        <v>1702</v>
      </c>
    </row>
    <row r="2175" spans="1:5">
      <c r="A2175" t="s">
        <v>3760</v>
      </c>
      <c r="B2175" t="s">
        <v>5</v>
      </c>
      <c r="C2175" t="s">
        <v>1732</v>
      </c>
      <c r="D2175" t="s">
        <v>6883</v>
      </c>
      <c r="E2175" t="s">
        <v>1705</v>
      </c>
    </row>
    <row r="2176" spans="1:5">
      <c r="A2176" t="s">
        <v>3761</v>
      </c>
      <c r="B2176" t="s">
        <v>5</v>
      </c>
      <c r="C2176" t="s">
        <v>1732</v>
      </c>
      <c r="D2176" t="s">
        <v>6883</v>
      </c>
      <c r="E2176" t="s">
        <v>1706</v>
      </c>
    </row>
    <row r="2177" spans="1:5">
      <c r="A2177" t="s">
        <v>3762</v>
      </c>
      <c r="B2177" t="s">
        <v>5</v>
      </c>
      <c r="C2177" t="s">
        <v>1732</v>
      </c>
      <c r="D2177" t="s">
        <v>6883</v>
      </c>
      <c r="E2177" t="s">
        <v>1707</v>
      </c>
    </row>
    <row r="2178" spans="1:5">
      <c r="A2178" t="s">
        <v>3763</v>
      </c>
      <c r="B2178" t="s">
        <v>5</v>
      </c>
      <c r="C2178" t="s">
        <v>1732</v>
      </c>
      <c r="D2178" t="s">
        <v>6883</v>
      </c>
      <c r="E2178" t="s">
        <v>1708</v>
      </c>
    </row>
    <row r="2179" spans="1:5">
      <c r="A2179" t="s">
        <v>3764</v>
      </c>
      <c r="B2179" t="s">
        <v>5</v>
      </c>
      <c r="C2179" t="s">
        <v>1732</v>
      </c>
      <c r="D2179" t="s">
        <v>6883</v>
      </c>
      <c r="E2179" t="s">
        <v>1709</v>
      </c>
    </row>
    <row r="2180" spans="1:5">
      <c r="A2180" t="s">
        <v>3765</v>
      </c>
      <c r="B2180" t="s">
        <v>5</v>
      </c>
      <c r="C2180" t="s">
        <v>1732</v>
      </c>
      <c r="D2180" t="s">
        <v>6883</v>
      </c>
      <c r="E2180" t="s">
        <v>1710</v>
      </c>
    </row>
    <row r="2181" spans="1:5">
      <c r="A2181" t="s">
        <v>3766</v>
      </c>
      <c r="B2181" t="s">
        <v>5</v>
      </c>
      <c r="C2181" t="s">
        <v>1732</v>
      </c>
      <c r="D2181" t="s">
        <v>6883</v>
      </c>
      <c r="E2181" t="s">
        <v>1711</v>
      </c>
    </row>
    <row r="2182" spans="1:5">
      <c r="A2182" t="s">
        <v>3767</v>
      </c>
      <c r="B2182" t="s">
        <v>5</v>
      </c>
      <c r="C2182" t="s">
        <v>1732</v>
      </c>
      <c r="D2182" t="s">
        <v>6883</v>
      </c>
      <c r="E2182" t="s">
        <v>1712</v>
      </c>
    </row>
    <row r="2183" spans="1:5">
      <c r="A2183" t="s">
        <v>3768</v>
      </c>
      <c r="B2183" t="s">
        <v>5</v>
      </c>
      <c r="C2183" t="s">
        <v>1732</v>
      </c>
      <c r="D2183" t="s">
        <v>6883</v>
      </c>
      <c r="E2183" t="s">
        <v>1713</v>
      </c>
    </row>
    <row r="2184" spans="1:5">
      <c r="A2184" t="s">
        <v>3769</v>
      </c>
      <c r="B2184" t="s">
        <v>5</v>
      </c>
      <c r="C2184" t="s">
        <v>1732</v>
      </c>
      <c r="D2184" t="s">
        <v>6883</v>
      </c>
      <c r="E2184" t="s">
        <v>1714</v>
      </c>
    </row>
    <row r="2185" spans="1:5">
      <c r="A2185" t="s">
        <v>3770</v>
      </c>
      <c r="B2185" t="s">
        <v>5</v>
      </c>
      <c r="C2185" t="s">
        <v>1732</v>
      </c>
      <c r="D2185" t="s">
        <v>6883</v>
      </c>
      <c r="E2185" t="s">
        <v>1715</v>
      </c>
    </row>
    <row r="2186" spans="1:5">
      <c r="A2186" t="s">
        <v>3771</v>
      </c>
      <c r="B2186" t="s">
        <v>5</v>
      </c>
      <c r="C2186" t="s">
        <v>1732</v>
      </c>
      <c r="D2186" t="s">
        <v>6884</v>
      </c>
      <c r="E2186" t="s">
        <v>1702</v>
      </c>
    </row>
    <row r="2187" spans="1:5">
      <c r="A2187" t="s">
        <v>3772</v>
      </c>
      <c r="B2187" t="s">
        <v>5</v>
      </c>
      <c r="C2187" t="s">
        <v>1732</v>
      </c>
      <c r="D2187" t="s">
        <v>6884</v>
      </c>
      <c r="E2187" t="s">
        <v>1705</v>
      </c>
    </row>
    <row r="2188" spans="1:5">
      <c r="A2188" t="s">
        <v>3773</v>
      </c>
      <c r="B2188" t="s">
        <v>5</v>
      </c>
      <c r="C2188" t="s">
        <v>1732</v>
      </c>
      <c r="D2188" t="s">
        <v>6884</v>
      </c>
      <c r="E2188" t="s">
        <v>1706</v>
      </c>
    </row>
    <row r="2189" spans="1:5">
      <c r="A2189" t="s">
        <v>3774</v>
      </c>
      <c r="B2189" t="s">
        <v>5</v>
      </c>
      <c r="C2189" t="s">
        <v>1732</v>
      </c>
      <c r="D2189" t="s">
        <v>6884</v>
      </c>
      <c r="E2189" t="s">
        <v>1707</v>
      </c>
    </row>
    <row r="2190" spans="1:5">
      <c r="A2190" t="s">
        <v>3775</v>
      </c>
      <c r="B2190" t="s">
        <v>5</v>
      </c>
      <c r="C2190" t="s">
        <v>1732</v>
      </c>
      <c r="D2190" t="s">
        <v>6884</v>
      </c>
      <c r="E2190" t="s">
        <v>1708</v>
      </c>
    </row>
    <row r="2191" spans="1:5">
      <c r="A2191" t="s">
        <v>3776</v>
      </c>
      <c r="B2191" t="s">
        <v>5</v>
      </c>
      <c r="C2191" t="s">
        <v>1732</v>
      </c>
      <c r="D2191" t="s">
        <v>6884</v>
      </c>
      <c r="E2191" t="s">
        <v>1709</v>
      </c>
    </row>
    <row r="2192" spans="1:5">
      <c r="A2192" t="s">
        <v>3777</v>
      </c>
      <c r="B2192" t="s">
        <v>5</v>
      </c>
      <c r="C2192" t="s">
        <v>1732</v>
      </c>
      <c r="D2192" t="s">
        <v>6884</v>
      </c>
      <c r="E2192" t="s">
        <v>1710</v>
      </c>
    </row>
    <row r="2193" spans="1:5">
      <c r="A2193" t="s">
        <v>3778</v>
      </c>
      <c r="B2193" t="s">
        <v>5</v>
      </c>
      <c r="C2193" t="s">
        <v>1732</v>
      </c>
      <c r="D2193" t="s">
        <v>6884</v>
      </c>
      <c r="E2193" t="s">
        <v>1711</v>
      </c>
    </row>
    <row r="2194" spans="1:5">
      <c r="A2194" t="s">
        <v>3779</v>
      </c>
      <c r="B2194" t="s">
        <v>5</v>
      </c>
      <c r="C2194" t="s">
        <v>1732</v>
      </c>
      <c r="D2194" t="s">
        <v>6884</v>
      </c>
      <c r="E2194" t="s">
        <v>1712</v>
      </c>
    </row>
    <row r="2195" spans="1:5">
      <c r="A2195" t="s">
        <v>3780</v>
      </c>
      <c r="B2195" t="s">
        <v>5</v>
      </c>
      <c r="C2195" t="s">
        <v>1732</v>
      </c>
      <c r="D2195" t="s">
        <v>6884</v>
      </c>
      <c r="E2195" t="s">
        <v>1713</v>
      </c>
    </row>
    <row r="2196" spans="1:5">
      <c r="A2196" t="s">
        <v>3781</v>
      </c>
      <c r="B2196" t="s">
        <v>5</v>
      </c>
      <c r="C2196" t="s">
        <v>1732</v>
      </c>
      <c r="D2196" t="s">
        <v>6884</v>
      </c>
      <c r="E2196" t="s">
        <v>1714</v>
      </c>
    </row>
    <row r="2197" spans="1:5">
      <c r="A2197" t="s">
        <v>3782</v>
      </c>
      <c r="B2197" t="s">
        <v>5</v>
      </c>
      <c r="C2197" t="s">
        <v>1732</v>
      </c>
      <c r="D2197" t="s">
        <v>6884</v>
      </c>
      <c r="E2197" t="s">
        <v>1715</v>
      </c>
    </row>
    <row r="2198" spans="1:5">
      <c r="A2198" t="s">
        <v>3783</v>
      </c>
      <c r="B2198" t="s">
        <v>5</v>
      </c>
      <c r="C2198" t="s">
        <v>1732</v>
      </c>
      <c r="D2198" t="s">
        <v>6885</v>
      </c>
      <c r="E2198" t="s">
        <v>1702</v>
      </c>
    </row>
    <row r="2199" spans="1:5">
      <c r="A2199" t="s">
        <v>3784</v>
      </c>
      <c r="B2199" t="s">
        <v>5</v>
      </c>
      <c r="C2199" t="s">
        <v>1732</v>
      </c>
      <c r="D2199" t="s">
        <v>6885</v>
      </c>
      <c r="E2199" t="s">
        <v>1705</v>
      </c>
    </row>
    <row r="2200" spans="1:5">
      <c r="A2200" t="s">
        <v>3785</v>
      </c>
      <c r="B2200" t="s">
        <v>5</v>
      </c>
      <c r="C2200" t="s">
        <v>1732</v>
      </c>
      <c r="D2200" t="s">
        <v>6885</v>
      </c>
      <c r="E2200" t="s">
        <v>1706</v>
      </c>
    </row>
    <row r="2201" spans="1:5">
      <c r="A2201" t="s">
        <v>3786</v>
      </c>
      <c r="B2201" t="s">
        <v>5</v>
      </c>
      <c r="C2201" t="s">
        <v>1732</v>
      </c>
      <c r="D2201" t="s">
        <v>6885</v>
      </c>
      <c r="E2201" t="s">
        <v>1707</v>
      </c>
    </row>
    <row r="2202" spans="1:5">
      <c r="A2202" t="s">
        <v>3787</v>
      </c>
      <c r="B2202" t="s">
        <v>5</v>
      </c>
      <c r="C2202" t="s">
        <v>1732</v>
      </c>
      <c r="D2202" t="s">
        <v>6885</v>
      </c>
      <c r="E2202" t="s">
        <v>1708</v>
      </c>
    </row>
    <row r="2203" spans="1:5">
      <c r="A2203" t="s">
        <v>3788</v>
      </c>
      <c r="B2203" t="s">
        <v>5</v>
      </c>
      <c r="C2203" t="s">
        <v>1732</v>
      </c>
      <c r="D2203" t="s">
        <v>6885</v>
      </c>
      <c r="E2203" t="s">
        <v>1709</v>
      </c>
    </row>
    <row r="2204" spans="1:5">
      <c r="A2204" t="s">
        <v>3789</v>
      </c>
      <c r="B2204" t="s">
        <v>5</v>
      </c>
      <c r="C2204" t="s">
        <v>1732</v>
      </c>
      <c r="D2204" t="s">
        <v>6885</v>
      </c>
      <c r="E2204" t="s">
        <v>1710</v>
      </c>
    </row>
    <row r="2205" spans="1:5">
      <c r="A2205" t="s">
        <v>3790</v>
      </c>
      <c r="B2205" t="s">
        <v>5</v>
      </c>
      <c r="C2205" t="s">
        <v>1732</v>
      </c>
      <c r="D2205" t="s">
        <v>6885</v>
      </c>
      <c r="E2205" t="s">
        <v>1711</v>
      </c>
    </row>
    <row r="2206" spans="1:5">
      <c r="A2206" t="s">
        <v>3791</v>
      </c>
      <c r="B2206" t="s">
        <v>5</v>
      </c>
      <c r="C2206" t="s">
        <v>1732</v>
      </c>
      <c r="D2206" t="s">
        <v>6885</v>
      </c>
      <c r="E2206" t="s">
        <v>1712</v>
      </c>
    </row>
    <row r="2207" spans="1:5">
      <c r="A2207" t="s">
        <v>3792</v>
      </c>
      <c r="B2207" t="s">
        <v>5</v>
      </c>
      <c r="C2207" t="s">
        <v>1732</v>
      </c>
      <c r="D2207" t="s">
        <v>6885</v>
      </c>
      <c r="E2207" t="s">
        <v>1713</v>
      </c>
    </row>
    <row r="2208" spans="1:5">
      <c r="A2208" t="s">
        <v>3793</v>
      </c>
      <c r="B2208" t="s">
        <v>5</v>
      </c>
      <c r="C2208" t="s">
        <v>1732</v>
      </c>
      <c r="D2208" t="s">
        <v>6885</v>
      </c>
      <c r="E2208" t="s">
        <v>1714</v>
      </c>
    </row>
    <row r="2209" spans="1:5">
      <c r="A2209" t="s">
        <v>3794</v>
      </c>
      <c r="B2209" t="s">
        <v>5</v>
      </c>
      <c r="C2209" t="s">
        <v>1732</v>
      </c>
      <c r="D2209" t="s">
        <v>6885</v>
      </c>
      <c r="E2209" t="s">
        <v>1715</v>
      </c>
    </row>
    <row r="2210" spans="1:5">
      <c r="A2210" t="s">
        <v>3795</v>
      </c>
      <c r="B2210" t="s">
        <v>5</v>
      </c>
      <c r="C2210" t="s">
        <v>1732</v>
      </c>
      <c r="D2210" t="s">
        <v>6886</v>
      </c>
      <c r="E2210" t="s">
        <v>1702</v>
      </c>
    </row>
    <row r="2211" spans="1:5">
      <c r="A2211" t="s">
        <v>3796</v>
      </c>
      <c r="B2211" t="s">
        <v>5</v>
      </c>
      <c r="C2211" t="s">
        <v>1732</v>
      </c>
      <c r="D2211" t="s">
        <v>6886</v>
      </c>
      <c r="E2211" t="s">
        <v>1705</v>
      </c>
    </row>
    <row r="2212" spans="1:5">
      <c r="A2212" t="s">
        <v>3797</v>
      </c>
      <c r="B2212" t="s">
        <v>5</v>
      </c>
      <c r="C2212" t="s">
        <v>1732</v>
      </c>
      <c r="D2212" t="s">
        <v>6886</v>
      </c>
      <c r="E2212" t="s">
        <v>1706</v>
      </c>
    </row>
    <row r="2213" spans="1:5">
      <c r="A2213" t="s">
        <v>3798</v>
      </c>
      <c r="B2213" t="s">
        <v>5</v>
      </c>
      <c r="C2213" t="s">
        <v>1732</v>
      </c>
      <c r="D2213" t="s">
        <v>6886</v>
      </c>
      <c r="E2213" t="s">
        <v>1707</v>
      </c>
    </row>
    <row r="2214" spans="1:5">
      <c r="A2214" t="s">
        <v>3799</v>
      </c>
      <c r="B2214" t="s">
        <v>5</v>
      </c>
      <c r="C2214" t="s">
        <v>1732</v>
      </c>
      <c r="D2214" t="s">
        <v>6886</v>
      </c>
      <c r="E2214" t="s">
        <v>1708</v>
      </c>
    </row>
    <row r="2215" spans="1:5">
      <c r="A2215" t="s">
        <v>3800</v>
      </c>
      <c r="B2215" t="s">
        <v>5</v>
      </c>
      <c r="C2215" t="s">
        <v>1732</v>
      </c>
      <c r="D2215" t="s">
        <v>6886</v>
      </c>
      <c r="E2215" t="s">
        <v>1709</v>
      </c>
    </row>
    <row r="2216" spans="1:5">
      <c r="A2216" t="s">
        <v>3801</v>
      </c>
      <c r="B2216" t="s">
        <v>5</v>
      </c>
      <c r="C2216" t="s">
        <v>1732</v>
      </c>
      <c r="D2216" t="s">
        <v>6886</v>
      </c>
      <c r="E2216" t="s">
        <v>1710</v>
      </c>
    </row>
    <row r="2217" spans="1:5">
      <c r="A2217" t="s">
        <v>3802</v>
      </c>
      <c r="B2217" t="s">
        <v>5</v>
      </c>
      <c r="C2217" t="s">
        <v>1732</v>
      </c>
      <c r="D2217" t="s">
        <v>6886</v>
      </c>
      <c r="E2217" t="s">
        <v>1711</v>
      </c>
    </row>
    <row r="2218" spans="1:5">
      <c r="A2218" t="s">
        <v>3803</v>
      </c>
      <c r="B2218" t="s">
        <v>5</v>
      </c>
      <c r="C2218" t="s">
        <v>1732</v>
      </c>
      <c r="D2218" t="s">
        <v>6886</v>
      </c>
      <c r="E2218" t="s">
        <v>1712</v>
      </c>
    </row>
    <row r="2219" spans="1:5">
      <c r="A2219" t="s">
        <v>3804</v>
      </c>
      <c r="B2219" t="s">
        <v>5</v>
      </c>
      <c r="C2219" t="s">
        <v>1732</v>
      </c>
      <c r="D2219" t="s">
        <v>6886</v>
      </c>
      <c r="E2219" t="s">
        <v>1713</v>
      </c>
    </row>
    <row r="2220" spans="1:5">
      <c r="A2220" t="s">
        <v>3805</v>
      </c>
      <c r="B2220" t="s">
        <v>5</v>
      </c>
      <c r="C2220" t="s">
        <v>1732</v>
      </c>
      <c r="D2220" t="s">
        <v>6886</v>
      </c>
      <c r="E2220" t="s">
        <v>1714</v>
      </c>
    </row>
    <row r="2221" spans="1:5">
      <c r="A2221" t="s">
        <v>3806</v>
      </c>
      <c r="B2221" t="s">
        <v>5</v>
      </c>
      <c r="C2221" t="s">
        <v>1732</v>
      </c>
      <c r="D2221" t="s">
        <v>6886</v>
      </c>
      <c r="E2221" t="s">
        <v>1715</v>
      </c>
    </row>
    <row r="2222" spans="1:5">
      <c r="A2222" t="s">
        <v>3807</v>
      </c>
      <c r="B2222" t="s">
        <v>5</v>
      </c>
      <c r="C2222" t="s">
        <v>1732</v>
      </c>
      <c r="D2222" t="s">
        <v>6887</v>
      </c>
      <c r="E2222" t="s">
        <v>1702</v>
      </c>
    </row>
    <row r="2223" spans="1:5">
      <c r="A2223" t="s">
        <v>3808</v>
      </c>
      <c r="B2223" t="s">
        <v>5</v>
      </c>
      <c r="C2223" t="s">
        <v>1732</v>
      </c>
      <c r="D2223" t="s">
        <v>6887</v>
      </c>
      <c r="E2223" t="s">
        <v>1705</v>
      </c>
    </row>
    <row r="2224" spans="1:5">
      <c r="A2224" t="s">
        <v>3809</v>
      </c>
      <c r="B2224" t="s">
        <v>5</v>
      </c>
      <c r="C2224" t="s">
        <v>1732</v>
      </c>
      <c r="D2224" t="s">
        <v>6887</v>
      </c>
      <c r="E2224" t="s">
        <v>1706</v>
      </c>
    </row>
    <row r="2225" spans="1:5">
      <c r="A2225" t="s">
        <v>3810</v>
      </c>
      <c r="B2225" t="s">
        <v>5</v>
      </c>
      <c r="C2225" t="s">
        <v>1732</v>
      </c>
      <c r="D2225" t="s">
        <v>6887</v>
      </c>
      <c r="E2225" t="s">
        <v>1707</v>
      </c>
    </row>
    <row r="2226" spans="1:5">
      <c r="A2226" t="s">
        <v>3811</v>
      </c>
      <c r="B2226" t="s">
        <v>5</v>
      </c>
      <c r="C2226" t="s">
        <v>1732</v>
      </c>
      <c r="D2226" t="s">
        <v>6887</v>
      </c>
      <c r="E2226" t="s">
        <v>1708</v>
      </c>
    </row>
    <row r="2227" spans="1:5">
      <c r="A2227" t="s">
        <v>3812</v>
      </c>
      <c r="B2227" t="s">
        <v>5</v>
      </c>
      <c r="C2227" t="s">
        <v>1732</v>
      </c>
      <c r="D2227" t="s">
        <v>6887</v>
      </c>
      <c r="E2227" t="s">
        <v>1709</v>
      </c>
    </row>
    <row r="2228" spans="1:5">
      <c r="A2228" t="s">
        <v>3813</v>
      </c>
      <c r="B2228" t="s">
        <v>5</v>
      </c>
      <c r="C2228" t="s">
        <v>1732</v>
      </c>
      <c r="D2228" t="s">
        <v>6887</v>
      </c>
      <c r="E2228" t="s">
        <v>1710</v>
      </c>
    </row>
    <row r="2229" spans="1:5">
      <c r="A2229" t="s">
        <v>3814</v>
      </c>
      <c r="B2229" t="s">
        <v>5</v>
      </c>
      <c r="C2229" t="s">
        <v>1732</v>
      </c>
      <c r="D2229" t="s">
        <v>6887</v>
      </c>
      <c r="E2229" t="s">
        <v>1711</v>
      </c>
    </row>
    <row r="2230" spans="1:5">
      <c r="A2230" t="s">
        <v>3815</v>
      </c>
      <c r="B2230" t="s">
        <v>5</v>
      </c>
      <c r="C2230" t="s">
        <v>1732</v>
      </c>
      <c r="D2230" t="s">
        <v>6887</v>
      </c>
      <c r="E2230" t="s">
        <v>1712</v>
      </c>
    </row>
    <row r="2231" spans="1:5">
      <c r="A2231" t="s">
        <v>3816</v>
      </c>
      <c r="B2231" t="s">
        <v>5</v>
      </c>
      <c r="C2231" t="s">
        <v>1732</v>
      </c>
      <c r="D2231" t="s">
        <v>6887</v>
      </c>
      <c r="E2231" t="s">
        <v>1713</v>
      </c>
    </row>
    <row r="2232" spans="1:5">
      <c r="A2232" t="s">
        <v>3817</v>
      </c>
      <c r="B2232" t="s">
        <v>5</v>
      </c>
      <c r="C2232" t="s">
        <v>1732</v>
      </c>
      <c r="D2232" t="s">
        <v>6887</v>
      </c>
      <c r="E2232" t="s">
        <v>1714</v>
      </c>
    </row>
    <row r="2233" spans="1:5">
      <c r="A2233" t="s">
        <v>3818</v>
      </c>
      <c r="B2233" t="s">
        <v>5</v>
      </c>
      <c r="C2233" t="s">
        <v>1732</v>
      </c>
      <c r="D2233" t="s">
        <v>6887</v>
      </c>
      <c r="E2233" t="s">
        <v>1715</v>
      </c>
    </row>
    <row r="2234" spans="1:5">
      <c r="A2234" t="s">
        <v>3819</v>
      </c>
      <c r="B2234" t="s">
        <v>5</v>
      </c>
      <c r="C2234" t="s">
        <v>1732</v>
      </c>
      <c r="D2234" t="s">
        <v>6888</v>
      </c>
      <c r="E2234" t="s">
        <v>1702</v>
      </c>
    </row>
    <row r="2235" spans="1:5">
      <c r="A2235" t="s">
        <v>3820</v>
      </c>
      <c r="B2235" t="s">
        <v>5</v>
      </c>
      <c r="C2235" t="s">
        <v>1732</v>
      </c>
      <c r="D2235" t="s">
        <v>6888</v>
      </c>
      <c r="E2235" t="s">
        <v>1705</v>
      </c>
    </row>
    <row r="2236" spans="1:5">
      <c r="A2236" t="s">
        <v>3821</v>
      </c>
      <c r="B2236" t="s">
        <v>5</v>
      </c>
      <c r="C2236" t="s">
        <v>1732</v>
      </c>
      <c r="D2236" t="s">
        <v>6888</v>
      </c>
      <c r="E2236" t="s">
        <v>1706</v>
      </c>
    </row>
    <row r="2237" spans="1:5">
      <c r="A2237" t="s">
        <v>3822</v>
      </c>
      <c r="B2237" t="s">
        <v>5</v>
      </c>
      <c r="C2237" t="s">
        <v>1732</v>
      </c>
      <c r="D2237" t="s">
        <v>6888</v>
      </c>
      <c r="E2237" t="s">
        <v>1707</v>
      </c>
    </row>
    <row r="2238" spans="1:5">
      <c r="A2238" t="s">
        <v>3823</v>
      </c>
      <c r="B2238" t="s">
        <v>5</v>
      </c>
      <c r="C2238" t="s">
        <v>1732</v>
      </c>
      <c r="D2238" t="s">
        <v>6888</v>
      </c>
      <c r="E2238" t="s">
        <v>1708</v>
      </c>
    </row>
    <row r="2239" spans="1:5">
      <c r="A2239" t="s">
        <v>3824</v>
      </c>
      <c r="B2239" t="s">
        <v>5</v>
      </c>
      <c r="C2239" t="s">
        <v>1732</v>
      </c>
      <c r="D2239" t="s">
        <v>6888</v>
      </c>
      <c r="E2239" t="s">
        <v>1709</v>
      </c>
    </row>
    <row r="2240" spans="1:5">
      <c r="A2240" t="s">
        <v>3825</v>
      </c>
      <c r="B2240" t="s">
        <v>5</v>
      </c>
      <c r="C2240" t="s">
        <v>1732</v>
      </c>
      <c r="D2240" t="s">
        <v>6888</v>
      </c>
      <c r="E2240" t="s">
        <v>1710</v>
      </c>
    </row>
    <row r="2241" spans="1:5">
      <c r="A2241" t="s">
        <v>3826</v>
      </c>
      <c r="B2241" t="s">
        <v>5</v>
      </c>
      <c r="C2241" t="s">
        <v>1732</v>
      </c>
      <c r="D2241" t="s">
        <v>6888</v>
      </c>
      <c r="E2241" t="s">
        <v>1711</v>
      </c>
    </row>
    <row r="2242" spans="1:5">
      <c r="A2242" t="s">
        <v>3827</v>
      </c>
      <c r="B2242" t="s">
        <v>5</v>
      </c>
      <c r="C2242" t="s">
        <v>1732</v>
      </c>
      <c r="D2242" t="s">
        <v>6888</v>
      </c>
      <c r="E2242" t="s">
        <v>1712</v>
      </c>
    </row>
    <row r="2243" spans="1:5">
      <c r="A2243" t="s">
        <v>3828</v>
      </c>
      <c r="B2243" t="s">
        <v>5</v>
      </c>
      <c r="C2243" t="s">
        <v>1732</v>
      </c>
      <c r="D2243" t="s">
        <v>6888</v>
      </c>
      <c r="E2243" t="s">
        <v>1713</v>
      </c>
    </row>
    <row r="2244" spans="1:5">
      <c r="A2244" t="s">
        <v>3829</v>
      </c>
      <c r="B2244" t="s">
        <v>5</v>
      </c>
      <c r="C2244" t="s">
        <v>1732</v>
      </c>
      <c r="D2244" t="s">
        <v>6888</v>
      </c>
      <c r="E2244" t="s">
        <v>1714</v>
      </c>
    </row>
    <row r="2245" spans="1:5">
      <c r="A2245" t="s">
        <v>3830</v>
      </c>
      <c r="B2245" t="s">
        <v>5</v>
      </c>
      <c r="C2245" t="s">
        <v>1732</v>
      </c>
      <c r="D2245" t="s">
        <v>6888</v>
      </c>
      <c r="E2245" t="s">
        <v>1715</v>
      </c>
    </row>
    <row r="2246" spans="1:5">
      <c r="A2246" t="s">
        <v>3831</v>
      </c>
      <c r="B2246" t="s">
        <v>5</v>
      </c>
      <c r="C2246" t="s">
        <v>1732</v>
      </c>
      <c r="D2246" t="s">
        <v>6889</v>
      </c>
      <c r="E2246" t="s">
        <v>1702</v>
      </c>
    </row>
    <row r="2247" spans="1:5">
      <c r="A2247" t="s">
        <v>3832</v>
      </c>
      <c r="B2247" t="s">
        <v>5</v>
      </c>
      <c r="C2247" t="s">
        <v>1732</v>
      </c>
      <c r="D2247" t="s">
        <v>6889</v>
      </c>
      <c r="E2247" t="s">
        <v>1705</v>
      </c>
    </row>
    <row r="2248" spans="1:5">
      <c r="A2248" t="s">
        <v>3833</v>
      </c>
      <c r="B2248" t="s">
        <v>5</v>
      </c>
      <c r="C2248" t="s">
        <v>1732</v>
      </c>
      <c r="D2248" t="s">
        <v>6889</v>
      </c>
      <c r="E2248" t="s">
        <v>1706</v>
      </c>
    </row>
    <row r="2249" spans="1:5">
      <c r="A2249" t="s">
        <v>3834</v>
      </c>
      <c r="B2249" t="s">
        <v>5</v>
      </c>
      <c r="C2249" t="s">
        <v>1732</v>
      </c>
      <c r="D2249" t="s">
        <v>6889</v>
      </c>
      <c r="E2249" t="s">
        <v>1707</v>
      </c>
    </row>
    <row r="2250" spans="1:5">
      <c r="A2250" t="s">
        <v>3835</v>
      </c>
      <c r="B2250" t="s">
        <v>5</v>
      </c>
      <c r="C2250" t="s">
        <v>1732</v>
      </c>
      <c r="D2250" t="s">
        <v>6889</v>
      </c>
      <c r="E2250" t="s">
        <v>1708</v>
      </c>
    </row>
    <row r="2251" spans="1:5">
      <c r="A2251" t="s">
        <v>3836</v>
      </c>
      <c r="B2251" t="s">
        <v>5</v>
      </c>
      <c r="C2251" t="s">
        <v>1732</v>
      </c>
      <c r="D2251" t="s">
        <v>6889</v>
      </c>
      <c r="E2251" t="s">
        <v>1709</v>
      </c>
    </row>
    <row r="2252" spans="1:5">
      <c r="A2252" t="s">
        <v>3837</v>
      </c>
      <c r="B2252" t="s">
        <v>5</v>
      </c>
      <c r="C2252" t="s">
        <v>1732</v>
      </c>
      <c r="D2252" t="s">
        <v>6889</v>
      </c>
      <c r="E2252" t="s">
        <v>1710</v>
      </c>
    </row>
    <row r="2253" spans="1:5">
      <c r="A2253" t="s">
        <v>3838</v>
      </c>
      <c r="B2253" t="s">
        <v>5</v>
      </c>
      <c r="C2253" t="s">
        <v>1732</v>
      </c>
      <c r="D2253" t="s">
        <v>6889</v>
      </c>
      <c r="E2253" t="s">
        <v>1711</v>
      </c>
    </row>
    <row r="2254" spans="1:5">
      <c r="A2254" t="s">
        <v>3839</v>
      </c>
      <c r="B2254" t="s">
        <v>5</v>
      </c>
      <c r="C2254" t="s">
        <v>1732</v>
      </c>
      <c r="D2254" t="s">
        <v>6889</v>
      </c>
      <c r="E2254" t="s">
        <v>1712</v>
      </c>
    </row>
    <row r="2255" spans="1:5">
      <c r="A2255" t="s">
        <v>3840</v>
      </c>
      <c r="B2255" t="s">
        <v>5</v>
      </c>
      <c r="C2255" t="s">
        <v>1732</v>
      </c>
      <c r="D2255" t="s">
        <v>6889</v>
      </c>
      <c r="E2255" t="s">
        <v>1713</v>
      </c>
    </row>
    <row r="2256" spans="1:5">
      <c r="A2256" t="s">
        <v>3841</v>
      </c>
      <c r="B2256" t="s">
        <v>5</v>
      </c>
      <c r="C2256" t="s">
        <v>1732</v>
      </c>
      <c r="D2256" t="s">
        <v>6889</v>
      </c>
      <c r="E2256" t="s">
        <v>1714</v>
      </c>
    </row>
    <row r="2257" spans="1:5">
      <c r="A2257" t="s">
        <v>3842</v>
      </c>
      <c r="B2257" t="s">
        <v>5</v>
      </c>
      <c r="C2257" t="s">
        <v>1732</v>
      </c>
      <c r="D2257" t="s">
        <v>6889</v>
      </c>
      <c r="E2257" t="s">
        <v>1715</v>
      </c>
    </row>
    <row r="2258" spans="1:5">
      <c r="A2258" t="s">
        <v>3843</v>
      </c>
      <c r="B2258" t="s">
        <v>5</v>
      </c>
      <c r="C2258" t="s">
        <v>1732</v>
      </c>
      <c r="D2258" t="s">
        <v>6890</v>
      </c>
      <c r="E2258" t="s">
        <v>1702</v>
      </c>
    </row>
    <row r="2259" spans="1:5">
      <c r="A2259" t="s">
        <v>3844</v>
      </c>
      <c r="B2259" t="s">
        <v>5</v>
      </c>
      <c r="C2259" t="s">
        <v>1732</v>
      </c>
      <c r="D2259" t="s">
        <v>6890</v>
      </c>
      <c r="E2259" t="s">
        <v>1705</v>
      </c>
    </row>
    <row r="2260" spans="1:5">
      <c r="A2260" t="s">
        <v>3845</v>
      </c>
      <c r="B2260" t="s">
        <v>5</v>
      </c>
      <c r="C2260" t="s">
        <v>1732</v>
      </c>
      <c r="D2260" t="s">
        <v>6890</v>
      </c>
      <c r="E2260" t="s">
        <v>1706</v>
      </c>
    </row>
    <row r="2261" spans="1:5">
      <c r="A2261" t="s">
        <v>3846</v>
      </c>
      <c r="B2261" t="s">
        <v>5</v>
      </c>
      <c r="C2261" t="s">
        <v>1732</v>
      </c>
      <c r="D2261" t="s">
        <v>6890</v>
      </c>
      <c r="E2261" t="s">
        <v>1707</v>
      </c>
    </row>
    <row r="2262" spans="1:5">
      <c r="A2262" t="s">
        <v>3847</v>
      </c>
      <c r="B2262" t="s">
        <v>5</v>
      </c>
      <c r="C2262" t="s">
        <v>1732</v>
      </c>
      <c r="D2262" t="s">
        <v>6890</v>
      </c>
      <c r="E2262" t="s">
        <v>1708</v>
      </c>
    </row>
    <row r="2263" spans="1:5">
      <c r="A2263" t="s">
        <v>3848</v>
      </c>
      <c r="B2263" t="s">
        <v>5</v>
      </c>
      <c r="C2263" t="s">
        <v>1732</v>
      </c>
      <c r="D2263" t="s">
        <v>6890</v>
      </c>
      <c r="E2263" t="s">
        <v>1709</v>
      </c>
    </row>
    <row r="2264" spans="1:5">
      <c r="A2264" t="s">
        <v>3849</v>
      </c>
      <c r="B2264" t="s">
        <v>5</v>
      </c>
      <c r="C2264" t="s">
        <v>1732</v>
      </c>
      <c r="D2264" t="s">
        <v>6890</v>
      </c>
      <c r="E2264" t="s">
        <v>1710</v>
      </c>
    </row>
    <row r="2265" spans="1:5">
      <c r="A2265" t="s">
        <v>3850</v>
      </c>
      <c r="B2265" t="s">
        <v>5</v>
      </c>
      <c r="C2265" t="s">
        <v>1732</v>
      </c>
      <c r="D2265" t="s">
        <v>6890</v>
      </c>
      <c r="E2265" t="s">
        <v>1711</v>
      </c>
    </row>
    <row r="2266" spans="1:5">
      <c r="A2266" t="s">
        <v>3851</v>
      </c>
      <c r="B2266" t="s">
        <v>5</v>
      </c>
      <c r="C2266" t="s">
        <v>1732</v>
      </c>
      <c r="D2266" t="s">
        <v>6890</v>
      </c>
      <c r="E2266" t="s">
        <v>1712</v>
      </c>
    </row>
    <row r="2267" spans="1:5">
      <c r="A2267" t="s">
        <v>3852</v>
      </c>
      <c r="B2267" t="s">
        <v>5</v>
      </c>
      <c r="C2267" t="s">
        <v>1732</v>
      </c>
      <c r="D2267" t="s">
        <v>6890</v>
      </c>
      <c r="E2267" t="s">
        <v>1713</v>
      </c>
    </row>
    <row r="2268" spans="1:5">
      <c r="A2268" t="s">
        <v>3853</v>
      </c>
      <c r="B2268" t="s">
        <v>5</v>
      </c>
      <c r="C2268" t="s">
        <v>1732</v>
      </c>
      <c r="D2268" t="s">
        <v>6890</v>
      </c>
      <c r="E2268" t="s">
        <v>1714</v>
      </c>
    </row>
    <row r="2269" spans="1:5">
      <c r="A2269" t="s">
        <v>3854</v>
      </c>
      <c r="B2269" t="s">
        <v>5</v>
      </c>
      <c r="C2269" t="s">
        <v>1732</v>
      </c>
      <c r="D2269" t="s">
        <v>6890</v>
      </c>
      <c r="E2269" t="s">
        <v>1715</v>
      </c>
    </row>
    <row r="2270" spans="1:5">
      <c r="A2270" t="s">
        <v>3855</v>
      </c>
      <c r="B2270" t="s">
        <v>5</v>
      </c>
      <c r="C2270" t="s">
        <v>1732</v>
      </c>
      <c r="D2270" t="s">
        <v>6891</v>
      </c>
      <c r="E2270" t="s">
        <v>1702</v>
      </c>
    </row>
    <row r="2271" spans="1:5">
      <c r="A2271" t="s">
        <v>3856</v>
      </c>
      <c r="B2271" t="s">
        <v>5</v>
      </c>
      <c r="C2271" t="s">
        <v>1732</v>
      </c>
      <c r="D2271" t="s">
        <v>6891</v>
      </c>
      <c r="E2271" t="s">
        <v>1705</v>
      </c>
    </row>
    <row r="2272" spans="1:5">
      <c r="A2272" t="s">
        <v>3857</v>
      </c>
      <c r="B2272" t="s">
        <v>5</v>
      </c>
      <c r="C2272" t="s">
        <v>1732</v>
      </c>
      <c r="D2272" t="s">
        <v>6891</v>
      </c>
      <c r="E2272" t="s">
        <v>1706</v>
      </c>
    </row>
    <row r="2273" spans="1:5">
      <c r="A2273" t="s">
        <v>3858</v>
      </c>
      <c r="B2273" t="s">
        <v>5</v>
      </c>
      <c r="C2273" t="s">
        <v>1732</v>
      </c>
      <c r="D2273" t="s">
        <v>6891</v>
      </c>
      <c r="E2273" t="s">
        <v>1707</v>
      </c>
    </row>
    <row r="2274" spans="1:5">
      <c r="A2274" t="s">
        <v>3859</v>
      </c>
      <c r="B2274" t="s">
        <v>5</v>
      </c>
      <c r="C2274" t="s">
        <v>1732</v>
      </c>
      <c r="D2274" t="s">
        <v>6891</v>
      </c>
      <c r="E2274" t="s">
        <v>1708</v>
      </c>
    </row>
    <row r="2275" spans="1:5">
      <c r="A2275" t="s">
        <v>3860</v>
      </c>
      <c r="B2275" t="s">
        <v>5</v>
      </c>
      <c r="C2275" t="s">
        <v>1732</v>
      </c>
      <c r="D2275" t="s">
        <v>6891</v>
      </c>
      <c r="E2275" t="s">
        <v>1709</v>
      </c>
    </row>
    <row r="2276" spans="1:5">
      <c r="A2276" t="s">
        <v>3861</v>
      </c>
      <c r="B2276" t="s">
        <v>5</v>
      </c>
      <c r="C2276" t="s">
        <v>1732</v>
      </c>
      <c r="D2276" t="s">
        <v>6891</v>
      </c>
      <c r="E2276" t="s">
        <v>1710</v>
      </c>
    </row>
    <row r="2277" spans="1:5">
      <c r="A2277" t="s">
        <v>3862</v>
      </c>
      <c r="B2277" t="s">
        <v>5</v>
      </c>
      <c r="C2277" t="s">
        <v>1732</v>
      </c>
      <c r="D2277" t="s">
        <v>6891</v>
      </c>
      <c r="E2277" t="s">
        <v>1711</v>
      </c>
    </row>
    <row r="2278" spans="1:5">
      <c r="A2278" t="s">
        <v>3863</v>
      </c>
      <c r="B2278" t="s">
        <v>5</v>
      </c>
      <c r="C2278" t="s">
        <v>1732</v>
      </c>
      <c r="D2278" t="s">
        <v>6891</v>
      </c>
      <c r="E2278" t="s">
        <v>1712</v>
      </c>
    </row>
    <row r="2279" spans="1:5">
      <c r="A2279" t="s">
        <v>3864</v>
      </c>
      <c r="B2279" t="s">
        <v>5</v>
      </c>
      <c r="C2279" t="s">
        <v>1732</v>
      </c>
      <c r="D2279" t="s">
        <v>6891</v>
      </c>
      <c r="E2279" t="s">
        <v>1713</v>
      </c>
    </row>
    <row r="2280" spans="1:5">
      <c r="A2280" t="s">
        <v>3865</v>
      </c>
      <c r="B2280" t="s">
        <v>5</v>
      </c>
      <c r="C2280" t="s">
        <v>1732</v>
      </c>
      <c r="D2280" t="s">
        <v>6891</v>
      </c>
      <c r="E2280" t="s">
        <v>1714</v>
      </c>
    </row>
    <row r="2281" spans="1:5">
      <c r="A2281" t="s">
        <v>3866</v>
      </c>
      <c r="B2281" t="s">
        <v>5</v>
      </c>
      <c r="C2281" t="s">
        <v>1732</v>
      </c>
      <c r="D2281" t="s">
        <v>6891</v>
      </c>
      <c r="E2281" t="s">
        <v>1715</v>
      </c>
    </row>
    <row r="2282" spans="1:5">
      <c r="A2282" t="s">
        <v>3867</v>
      </c>
      <c r="B2282" t="s">
        <v>5</v>
      </c>
      <c r="C2282" t="s">
        <v>1733</v>
      </c>
      <c r="D2282" t="s">
        <v>6867</v>
      </c>
      <c r="E2282" t="s">
        <v>1702</v>
      </c>
    </row>
    <row r="2283" spans="1:5">
      <c r="A2283" t="s">
        <v>3868</v>
      </c>
      <c r="B2283" t="s">
        <v>5</v>
      </c>
      <c r="C2283" t="s">
        <v>1733</v>
      </c>
      <c r="D2283" t="s">
        <v>6867</v>
      </c>
      <c r="E2283" t="s">
        <v>1705</v>
      </c>
    </row>
    <row r="2284" spans="1:5">
      <c r="A2284" t="s">
        <v>3869</v>
      </c>
      <c r="B2284" t="s">
        <v>5</v>
      </c>
      <c r="C2284" t="s">
        <v>1733</v>
      </c>
      <c r="D2284" t="s">
        <v>6867</v>
      </c>
      <c r="E2284" t="s">
        <v>1706</v>
      </c>
    </row>
    <row r="2285" spans="1:5">
      <c r="A2285" t="s">
        <v>3870</v>
      </c>
      <c r="B2285" t="s">
        <v>5</v>
      </c>
      <c r="C2285" t="s">
        <v>1733</v>
      </c>
      <c r="D2285" t="s">
        <v>6867</v>
      </c>
      <c r="E2285" t="s">
        <v>1707</v>
      </c>
    </row>
    <row r="2286" spans="1:5">
      <c r="A2286" t="s">
        <v>3871</v>
      </c>
      <c r="B2286" t="s">
        <v>5</v>
      </c>
      <c r="C2286" t="s">
        <v>1733</v>
      </c>
      <c r="D2286" t="s">
        <v>6867</v>
      </c>
      <c r="E2286" t="s">
        <v>1708</v>
      </c>
    </row>
    <row r="2287" spans="1:5">
      <c r="A2287" t="s">
        <v>3872</v>
      </c>
      <c r="B2287" t="s">
        <v>5</v>
      </c>
      <c r="C2287" t="s">
        <v>1733</v>
      </c>
      <c r="D2287" t="s">
        <v>6867</v>
      </c>
      <c r="E2287" t="s">
        <v>1709</v>
      </c>
    </row>
    <row r="2288" spans="1:5">
      <c r="A2288" t="s">
        <v>3873</v>
      </c>
      <c r="B2288" t="s">
        <v>5</v>
      </c>
      <c r="C2288" t="s">
        <v>1733</v>
      </c>
      <c r="D2288" t="s">
        <v>6867</v>
      </c>
      <c r="E2288" t="s">
        <v>1710</v>
      </c>
    </row>
    <row r="2289" spans="1:5">
      <c r="A2289" t="s">
        <v>3874</v>
      </c>
      <c r="B2289" t="s">
        <v>5</v>
      </c>
      <c r="C2289" t="s">
        <v>1733</v>
      </c>
      <c r="D2289" t="s">
        <v>6867</v>
      </c>
      <c r="E2289" t="s">
        <v>1711</v>
      </c>
    </row>
    <row r="2290" spans="1:5">
      <c r="A2290" t="s">
        <v>3875</v>
      </c>
      <c r="B2290" t="s">
        <v>5</v>
      </c>
      <c r="C2290" t="s">
        <v>1733</v>
      </c>
      <c r="D2290" t="s">
        <v>6867</v>
      </c>
      <c r="E2290" t="s">
        <v>1712</v>
      </c>
    </row>
    <row r="2291" spans="1:5">
      <c r="A2291" t="s">
        <v>3876</v>
      </c>
      <c r="B2291" t="s">
        <v>5</v>
      </c>
      <c r="C2291" t="s">
        <v>1733</v>
      </c>
      <c r="D2291" t="s">
        <v>6867</v>
      </c>
      <c r="E2291" t="s">
        <v>1713</v>
      </c>
    </row>
    <row r="2292" spans="1:5">
      <c r="A2292" t="s">
        <v>3877</v>
      </c>
      <c r="B2292" t="s">
        <v>5</v>
      </c>
      <c r="C2292" t="s">
        <v>1733</v>
      </c>
      <c r="D2292" t="s">
        <v>6867</v>
      </c>
      <c r="E2292" t="s">
        <v>1714</v>
      </c>
    </row>
    <row r="2293" spans="1:5">
      <c r="A2293" t="s">
        <v>3878</v>
      </c>
      <c r="B2293" t="s">
        <v>5</v>
      </c>
      <c r="C2293" t="s">
        <v>1733</v>
      </c>
      <c r="D2293" t="s">
        <v>6867</v>
      </c>
      <c r="E2293" t="s">
        <v>1715</v>
      </c>
    </row>
    <row r="2294" spans="1:5">
      <c r="A2294" t="s">
        <v>3879</v>
      </c>
      <c r="B2294" t="s">
        <v>5</v>
      </c>
      <c r="C2294" t="s">
        <v>1733</v>
      </c>
      <c r="D2294" t="s">
        <v>6868</v>
      </c>
      <c r="E2294" t="s">
        <v>1702</v>
      </c>
    </row>
    <row r="2295" spans="1:5">
      <c r="A2295" t="s">
        <v>3880</v>
      </c>
      <c r="B2295" t="s">
        <v>5</v>
      </c>
      <c r="C2295" t="s">
        <v>1733</v>
      </c>
      <c r="D2295" t="s">
        <v>6868</v>
      </c>
      <c r="E2295" t="s">
        <v>1705</v>
      </c>
    </row>
    <row r="2296" spans="1:5">
      <c r="A2296" t="s">
        <v>3881</v>
      </c>
      <c r="B2296" t="s">
        <v>5</v>
      </c>
      <c r="C2296" t="s">
        <v>1733</v>
      </c>
      <c r="D2296" t="s">
        <v>6868</v>
      </c>
      <c r="E2296" t="s">
        <v>1706</v>
      </c>
    </row>
    <row r="2297" spans="1:5">
      <c r="A2297" t="s">
        <v>3882</v>
      </c>
      <c r="B2297" t="s">
        <v>5</v>
      </c>
      <c r="C2297" t="s">
        <v>1733</v>
      </c>
      <c r="D2297" t="s">
        <v>6868</v>
      </c>
      <c r="E2297" t="s">
        <v>1707</v>
      </c>
    </row>
    <row r="2298" spans="1:5">
      <c r="A2298" t="s">
        <v>3883</v>
      </c>
      <c r="B2298" t="s">
        <v>5</v>
      </c>
      <c r="C2298" t="s">
        <v>1733</v>
      </c>
      <c r="D2298" t="s">
        <v>6868</v>
      </c>
      <c r="E2298" t="s">
        <v>1708</v>
      </c>
    </row>
    <row r="2299" spans="1:5">
      <c r="A2299" t="s">
        <v>3884</v>
      </c>
      <c r="B2299" t="s">
        <v>5</v>
      </c>
      <c r="C2299" t="s">
        <v>1733</v>
      </c>
      <c r="D2299" t="s">
        <v>6868</v>
      </c>
      <c r="E2299" t="s">
        <v>1709</v>
      </c>
    </row>
    <row r="2300" spans="1:5">
      <c r="A2300" t="s">
        <v>3885</v>
      </c>
      <c r="B2300" t="s">
        <v>5</v>
      </c>
      <c r="C2300" t="s">
        <v>1733</v>
      </c>
      <c r="D2300" t="s">
        <v>6868</v>
      </c>
      <c r="E2300" t="s">
        <v>1710</v>
      </c>
    </row>
    <row r="2301" spans="1:5">
      <c r="A2301" t="s">
        <v>3886</v>
      </c>
      <c r="B2301" t="s">
        <v>5</v>
      </c>
      <c r="C2301" t="s">
        <v>1733</v>
      </c>
      <c r="D2301" t="s">
        <v>6868</v>
      </c>
      <c r="E2301" t="s">
        <v>1711</v>
      </c>
    </row>
    <row r="2302" spans="1:5">
      <c r="A2302" t="s">
        <v>3887</v>
      </c>
      <c r="B2302" t="s">
        <v>5</v>
      </c>
      <c r="C2302" t="s">
        <v>1733</v>
      </c>
      <c r="D2302" t="s">
        <v>6868</v>
      </c>
      <c r="E2302" t="s">
        <v>1712</v>
      </c>
    </row>
    <row r="2303" spans="1:5">
      <c r="A2303" t="s">
        <v>3888</v>
      </c>
      <c r="B2303" t="s">
        <v>5</v>
      </c>
      <c r="C2303" t="s">
        <v>1733</v>
      </c>
      <c r="D2303" t="s">
        <v>6868</v>
      </c>
      <c r="E2303" t="s">
        <v>1713</v>
      </c>
    </row>
    <row r="2304" spans="1:5">
      <c r="A2304" t="s">
        <v>3889</v>
      </c>
      <c r="B2304" t="s">
        <v>5</v>
      </c>
      <c r="C2304" t="s">
        <v>1733</v>
      </c>
      <c r="D2304" t="s">
        <v>6868</v>
      </c>
      <c r="E2304" t="s">
        <v>1714</v>
      </c>
    </row>
    <row r="2305" spans="1:5">
      <c r="A2305" t="s">
        <v>3890</v>
      </c>
      <c r="B2305" t="s">
        <v>5</v>
      </c>
      <c r="C2305" t="s">
        <v>1733</v>
      </c>
      <c r="D2305" t="s">
        <v>6868</v>
      </c>
      <c r="E2305" t="s">
        <v>1715</v>
      </c>
    </row>
    <row r="2306" spans="1:5">
      <c r="A2306" t="s">
        <v>3891</v>
      </c>
      <c r="B2306" t="s">
        <v>5</v>
      </c>
      <c r="C2306" t="s">
        <v>1733</v>
      </c>
      <c r="D2306" t="s">
        <v>6869</v>
      </c>
      <c r="E2306" t="s">
        <v>1702</v>
      </c>
    </row>
    <row r="2307" spans="1:5">
      <c r="A2307" t="s">
        <v>3892</v>
      </c>
      <c r="B2307" t="s">
        <v>5</v>
      </c>
      <c r="C2307" t="s">
        <v>1733</v>
      </c>
      <c r="D2307" t="s">
        <v>6869</v>
      </c>
      <c r="E2307" t="s">
        <v>1705</v>
      </c>
    </row>
    <row r="2308" spans="1:5">
      <c r="A2308" t="s">
        <v>3893</v>
      </c>
      <c r="B2308" t="s">
        <v>5</v>
      </c>
      <c r="C2308" t="s">
        <v>1733</v>
      </c>
      <c r="D2308" t="s">
        <v>6869</v>
      </c>
      <c r="E2308" t="s">
        <v>1706</v>
      </c>
    </row>
    <row r="2309" spans="1:5">
      <c r="A2309" t="s">
        <v>3894</v>
      </c>
      <c r="B2309" t="s">
        <v>5</v>
      </c>
      <c r="C2309" t="s">
        <v>1733</v>
      </c>
      <c r="D2309" t="s">
        <v>6869</v>
      </c>
      <c r="E2309" t="s">
        <v>1707</v>
      </c>
    </row>
    <row r="2310" spans="1:5">
      <c r="A2310" t="s">
        <v>3895</v>
      </c>
      <c r="B2310" t="s">
        <v>5</v>
      </c>
      <c r="C2310" t="s">
        <v>1733</v>
      </c>
      <c r="D2310" t="s">
        <v>6869</v>
      </c>
      <c r="E2310" t="s">
        <v>1708</v>
      </c>
    </row>
    <row r="2311" spans="1:5">
      <c r="A2311" t="s">
        <v>3896</v>
      </c>
      <c r="B2311" t="s">
        <v>5</v>
      </c>
      <c r="C2311" t="s">
        <v>1733</v>
      </c>
      <c r="D2311" t="s">
        <v>6869</v>
      </c>
      <c r="E2311" t="s">
        <v>1709</v>
      </c>
    </row>
    <row r="2312" spans="1:5">
      <c r="A2312" t="s">
        <v>3897</v>
      </c>
      <c r="B2312" t="s">
        <v>5</v>
      </c>
      <c r="C2312" t="s">
        <v>1733</v>
      </c>
      <c r="D2312" t="s">
        <v>6869</v>
      </c>
      <c r="E2312" t="s">
        <v>1710</v>
      </c>
    </row>
    <row r="2313" spans="1:5">
      <c r="A2313" t="s">
        <v>3898</v>
      </c>
      <c r="B2313" t="s">
        <v>5</v>
      </c>
      <c r="C2313" t="s">
        <v>1733</v>
      </c>
      <c r="D2313" t="s">
        <v>6869</v>
      </c>
      <c r="E2313" t="s">
        <v>1711</v>
      </c>
    </row>
    <row r="2314" spans="1:5">
      <c r="A2314" t="s">
        <v>3899</v>
      </c>
      <c r="B2314" t="s">
        <v>5</v>
      </c>
      <c r="C2314" t="s">
        <v>1733</v>
      </c>
      <c r="D2314" t="s">
        <v>6869</v>
      </c>
      <c r="E2314" t="s">
        <v>1712</v>
      </c>
    </row>
    <row r="2315" spans="1:5">
      <c r="A2315" t="s">
        <v>3900</v>
      </c>
      <c r="B2315" t="s">
        <v>5</v>
      </c>
      <c r="C2315" t="s">
        <v>1733</v>
      </c>
      <c r="D2315" t="s">
        <v>6869</v>
      </c>
      <c r="E2315" t="s">
        <v>1713</v>
      </c>
    </row>
    <row r="2316" spans="1:5">
      <c r="A2316" t="s">
        <v>3901</v>
      </c>
      <c r="B2316" t="s">
        <v>5</v>
      </c>
      <c r="C2316" t="s">
        <v>1733</v>
      </c>
      <c r="D2316" t="s">
        <v>6869</v>
      </c>
      <c r="E2316" t="s">
        <v>1714</v>
      </c>
    </row>
    <row r="2317" spans="1:5">
      <c r="A2317" t="s">
        <v>3902</v>
      </c>
      <c r="B2317" t="s">
        <v>5</v>
      </c>
      <c r="C2317" t="s">
        <v>1733</v>
      </c>
      <c r="D2317" t="s">
        <v>6869</v>
      </c>
      <c r="E2317" t="s">
        <v>1715</v>
      </c>
    </row>
    <row r="2318" spans="1:5">
      <c r="A2318" t="s">
        <v>3903</v>
      </c>
      <c r="B2318" t="s">
        <v>5</v>
      </c>
      <c r="C2318" t="s">
        <v>1733</v>
      </c>
      <c r="D2318" t="s">
        <v>6870</v>
      </c>
      <c r="E2318" t="s">
        <v>1702</v>
      </c>
    </row>
    <row r="2319" spans="1:5">
      <c r="A2319" t="s">
        <v>3904</v>
      </c>
      <c r="B2319" t="s">
        <v>5</v>
      </c>
      <c r="C2319" t="s">
        <v>1733</v>
      </c>
      <c r="D2319" t="s">
        <v>6870</v>
      </c>
      <c r="E2319" t="s">
        <v>1705</v>
      </c>
    </row>
    <row r="2320" spans="1:5">
      <c r="A2320" t="s">
        <v>3905</v>
      </c>
      <c r="B2320" t="s">
        <v>5</v>
      </c>
      <c r="C2320" t="s">
        <v>1733</v>
      </c>
      <c r="D2320" t="s">
        <v>6870</v>
      </c>
      <c r="E2320" t="s">
        <v>1706</v>
      </c>
    </row>
    <row r="2321" spans="1:5">
      <c r="A2321" t="s">
        <v>3906</v>
      </c>
      <c r="B2321" t="s">
        <v>5</v>
      </c>
      <c r="C2321" t="s">
        <v>1733</v>
      </c>
      <c r="D2321" t="s">
        <v>6870</v>
      </c>
      <c r="E2321" t="s">
        <v>1707</v>
      </c>
    </row>
    <row r="2322" spans="1:5">
      <c r="A2322" t="s">
        <v>3907</v>
      </c>
      <c r="B2322" t="s">
        <v>5</v>
      </c>
      <c r="C2322" t="s">
        <v>1733</v>
      </c>
      <c r="D2322" t="s">
        <v>6870</v>
      </c>
      <c r="E2322" t="s">
        <v>1708</v>
      </c>
    </row>
    <row r="2323" spans="1:5">
      <c r="A2323" t="s">
        <v>3908</v>
      </c>
      <c r="B2323" t="s">
        <v>5</v>
      </c>
      <c r="C2323" t="s">
        <v>1733</v>
      </c>
      <c r="D2323" t="s">
        <v>6870</v>
      </c>
      <c r="E2323" t="s">
        <v>1709</v>
      </c>
    </row>
    <row r="2324" spans="1:5">
      <c r="A2324" t="s">
        <v>3909</v>
      </c>
      <c r="B2324" t="s">
        <v>5</v>
      </c>
      <c r="C2324" t="s">
        <v>1733</v>
      </c>
      <c r="D2324" t="s">
        <v>6870</v>
      </c>
      <c r="E2324" t="s">
        <v>1710</v>
      </c>
    </row>
    <row r="2325" spans="1:5">
      <c r="A2325" t="s">
        <v>3910</v>
      </c>
      <c r="B2325" t="s">
        <v>5</v>
      </c>
      <c r="C2325" t="s">
        <v>1733</v>
      </c>
      <c r="D2325" t="s">
        <v>6870</v>
      </c>
      <c r="E2325" t="s">
        <v>1711</v>
      </c>
    </row>
    <row r="2326" spans="1:5">
      <c r="A2326" t="s">
        <v>3911</v>
      </c>
      <c r="B2326" t="s">
        <v>5</v>
      </c>
      <c r="C2326" t="s">
        <v>1733</v>
      </c>
      <c r="D2326" t="s">
        <v>6870</v>
      </c>
      <c r="E2326" t="s">
        <v>1712</v>
      </c>
    </row>
    <row r="2327" spans="1:5">
      <c r="A2327" t="s">
        <v>3912</v>
      </c>
      <c r="B2327" t="s">
        <v>5</v>
      </c>
      <c r="C2327" t="s">
        <v>1733</v>
      </c>
      <c r="D2327" t="s">
        <v>6870</v>
      </c>
      <c r="E2327" t="s">
        <v>1713</v>
      </c>
    </row>
    <row r="2328" spans="1:5">
      <c r="A2328" t="s">
        <v>3913</v>
      </c>
      <c r="B2328" t="s">
        <v>5</v>
      </c>
      <c r="C2328" t="s">
        <v>1733</v>
      </c>
      <c r="D2328" t="s">
        <v>6870</v>
      </c>
      <c r="E2328" t="s">
        <v>1714</v>
      </c>
    </row>
    <row r="2329" spans="1:5">
      <c r="A2329" t="s">
        <v>3914</v>
      </c>
      <c r="B2329" t="s">
        <v>5</v>
      </c>
      <c r="C2329" t="s">
        <v>1733</v>
      </c>
      <c r="D2329" t="s">
        <v>6870</v>
      </c>
      <c r="E2329" t="s">
        <v>1715</v>
      </c>
    </row>
    <row r="2330" spans="1:5">
      <c r="A2330" t="s">
        <v>3915</v>
      </c>
      <c r="B2330" t="s">
        <v>5</v>
      </c>
      <c r="C2330" t="s">
        <v>1733</v>
      </c>
      <c r="D2330" t="s">
        <v>6871</v>
      </c>
      <c r="E2330" t="s">
        <v>1702</v>
      </c>
    </row>
    <row r="2331" spans="1:5">
      <c r="A2331" t="s">
        <v>3916</v>
      </c>
      <c r="B2331" t="s">
        <v>5</v>
      </c>
      <c r="C2331" t="s">
        <v>1733</v>
      </c>
      <c r="D2331" t="s">
        <v>6871</v>
      </c>
      <c r="E2331" t="s">
        <v>1705</v>
      </c>
    </row>
    <row r="2332" spans="1:5">
      <c r="A2332" t="s">
        <v>3917</v>
      </c>
      <c r="B2332" t="s">
        <v>5</v>
      </c>
      <c r="C2332" t="s">
        <v>1733</v>
      </c>
      <c r="D2332" t="s">
        <v>6871</v>
      </c>
      <c r="E2332" t="s">
        <v>1706</v>
      </c>
    </row>
    <row r="2333" spans="1:5">
      <c r="A2333" t="s">
        <v>3918</v>
      </c>
      <c r="B2333" t="s">
        <v>5</v>
      </c>
      <c r="C2333" t="s">
        <v>1733</v>
      </c>
      <c r="D2333" t="s">
        <v>6871</v>
      </c>
      <c r="E2333" t="s">
        <v>1707</v>
      </c>
    </row>
    <row r="2334" spans="1:5">
      <c r="A2334" t="s">
        <v>3919</v>
      </c>
      <c r="B2334" t="s">
        <v>5</v>
      </c>
      <c r="C2334" t="s">
        <v>1733</v>
      </c>
      <c r="D2334" t="s">
        <v>6871</v>
      </c>
      <c r="E2334" t="s">
        <v>1708</v>
      </c>
    </row>
    <row r="2335" spans="1:5">
      <c r="A2335" t="s">
        <v>3920</v>
      </c>
      <c r="B2335" t="s">
        <v>5</v>
      </c>
      <c r="C2335" t="s">
        <v>1733</v>
      </c>
      <c r="D2335" t="s">
        <v>6871</v>
      </c>
      <c r="E2335" t="s">
        <v>1709</v>
      </c>
    </row>
    <row r="2336" spans="1:5">
      <c r="A2336" t="s">
        <v>3921</v>
      </c>
      <c r="B2336" t="s">
        <v>5</v>
      </c>
      <c r="C2336" t="s">
        <v>1733</v>
      </c>
      <c r="D2336" t="s">
        <v>6871</v>
      </c>
      <c r="E2336" t="s">
        <v>1710</v>
      </c>
    </row>
    <row r="2337" spans="1:5">
      <c r="A2337" t="s">
        <v>3922</v>
      </c>
      <c r="B2337" t="s">
        <v>5</v>
      </c>
      <c r="C2337" t="s">
        <v>1733</v>
      </c>
      <c r="D2337" t="s">
        <v>6871</v>
      </c>
      <c r="E2337" t="s">
        <v>1711</v>
      </c>
    </row>
    <row r="2338" spans="1:5">
      <c r="A2338" t="s">
        <v>3923</v>
      </c>
      <c r="B2338" t="s">
        <v>5</v>
      </c>
      <c r="C2338" t="s">
        <v>1733</v>
      </c>
      <c r="D2338" t="s">
        <v>6871</v>
      </c>
      <c r="E2338" t="s">
        <v>1712</v>
      </c>
    </row>
    <row r="2339" spans="1:5">
      <c r="A2339" t="s">
        <v>3924</v>
      </c>
      <c r="B2339" t="s">
        <v>5</v>
      </c>
      <c r="C2339" t="s">
        <v>1733</v>
      </c>
      <c r="D2339" t="s">
        <v>6871</v>
      </c>
      <c r="E2339" t="s">
        <v>1713</v>
      </c>
    </row>
    <row r="2340" spans="1:5">
      <c r="A2340" t="s">
        <v>3925</v>
      </c>
      <c r="B2340" t="s">
        <v>5</v>
      </c>
      <c r="C2340" t="s">
        <v>1733</v>
      </c>
      <c r="D2340" t="s">
        <v>6871</v>
      </c>
      <c r="E2340" t="s">
        <v>1714</v>
      </c>
    </row>
    <row r="2341" spans="1:5">
      <c r="A2341" t="s">
        <v>3926</v>
      </c>
      <c r="B2341" t="s">
        <v>5</v>
      </c>
      <c r="C2341" t="s">
        <v>1733</v>
      </c>
      <c r="D2341" t="s">
        <v>6871</v>
      </c>
      <c r="E2341" t="s">
        <v>1715</v>
      </c>
    </row>
    <row r="2342" spans="1:5">
      <c r="A2342" t="s">
        <v>3927</v>
      </c>
      <c r="B2342" t="s">
        <v>5</v>
      </c>
      <c r="C2342" t="s">
        <v>1733</v>
      </c>
      <c r="D2342" t="s">
        <v>6872</v>
      </c>
      <c r="E2342" t="s">
        <v>1702</v>
      </c>
    </row>
    <row r="2343" spans="1:5">
      <c r="A2343" t="s">
        <v>3928</v>
      </c>
      <c r="B2343" t="s">
        <v>5</v>
      </c>
      <c r="C2343" t="s">
        <v>1733</v>
      </c>
      <c r="D2343" t="s">
        <v>6872</v>
      </c>
      <c r="E2343" t="s">
        <v>1705</v>
      </c>
    </row>
    <row r="2344" spans="1:5">
      <c r="A2344" t="s">
        <v>3929</v>
      </c>
      <c r="B2344" t="s">
        <v>5</v>
      </c>
      <c r="C2344" t="s">
        <v>1733</v>
      </c>
      <c r="D2344" t="s">
        <v>6872</v>
      </c>
      <c r="E2344" t="s">
        <v>1706</v>
      </c>
    </row>
    <row r="2345" spans="1:5">
      <c r="A2345" t="s">
        <v>3930</v>
      </c>
      <c r="B2345" t="s">
        <v>5</v>
      </c>
      <c r="C2345" t="s">
        <v>1733</v>
      </c>
      <c r="D2345" t="s">
        <v>6872</v>
      </c>
      <c r="E2345" t="s">
        <v>1707</v>
      </c>
    </row>
    <row r="2346" spans="1:5">
      <c r="A2346" t="s">
        <v>3931</v>
      </c>
      <c r="B2346" t="s">
        <v>5</v>
      </c>
      <c r="C2346" t="s">
        <v>1733</v>
      </c>
      <c r="D2346" t="s">
        <v>6872</v>
      </c>
      <c r="E2346" t="s">
        <v>1708</v>
      </c>
    </row>
    <row r="2347" spans="1:5">
      <c r="A2347" t="s">
        <v>3932</v>
      </c>
      <c r="B2347" t="s">
        <v>5</v>
      </c>
      <c r="C2347" t="s">
        <v>1733</v>
      </c>
      <c r="D2347" t="s">
        <v>6872</v>
      </c>
      <c r="E2347" t="s">
        <v>1709</v>
      </c>
    </row>
    <row r="2348" spans="1:5">
      <c r="A2348" t="s">
        <v>3933</v>
      </c>
      <c r="B2348" t="s">
        <v>5</v>
      </c>
      <c r="C2348" t="s">
        <v>1733</v>
      </c>
      <c r="D2348" t="s">
        <v>6872</v>
      </c>
      <c r="E2348" t="s">
        <v>1710</v>
      </c>
    </row>
    <row r="2349" spans="1:5">
      <c r="A2349" t="s">
        <v>3934</v>
      </c>
      <c r="B2349" t="s">
        <v>5</v>
      </c>
      <c r="C2349" t="s">
        <v>1733</v>
      </c>
      <c r="D2349" t="s">
        <v>6872</v>
      </c>
      <c r="E2349" t="s">
        <v>1711</v>
      </c>
    </row>
    <row r="2350" spans="1:5">
      <c r="A2350" t="s">
        <v>3935</v>
      </c>
      <c r="B2350" t="s">
        <v>5</v>
      </c>
      <c r="C2350" t="s">
        <v>1733</v>
      </c>
      <c r="D2350" t="s">
        <v>6872</v>
      </c>
      <c r="E2350" t="s">
        <v>1712</v>
      </c>
    </row>
    <row r="2351" spans="1:5">
      <c r="A2351" t="s">
        <v>3936</v>
      </c>
      <c r="B2351" t="s">
        <v>5</v>
      </c>
      <c r="C2351" t="s">
        <v>1733</v>
      </c>
      <c r="D2351" t="s">
        <v>6872</v>
      </c>
      <c r="E2351" t="s">
        <v>1713</v>
      </c>
    </row>
    <row r="2352" spans="1:5">
      <c r="A2352" t="s">
        <v>3937</v>
      </c>
      <c r="B2352" t="s">
        <v>5</v>
      </c>
      <c r="C2352" t="s">
        <v>1733</v>
      </c>
      <c r="D2352" t="s">
        <v>6872</v>
      </c>
      <c r="E2352" t="s">
        <v>1714</v>
      </c>
    </row>
    <row r="2353" spans="1:5">
      <c r="A2353" t="s">
        <v>3938</v>
      </c>
      <c r="B2353" t="s">
        <v>5</v>
      </c>
      <c r="C2353" t="s">
        <v>1733</v>
      </c>
      <c r="D2353" t="s">
        <v>6872</v>
      </c>
      <c r="E2353" t="s">
        <v>1715</v>
      </c>
    </row>
    <row r="2354" spans="1:5">
      <c r="A2354" t="s">
        <v>3939</v>
      </c>
      <c r="B2354" t="s">
        <v>5</v>
      </c>
      <c r="C2354" t="s">
        <v>1733</v>
      </c>
      <c r="D2354" t="s">
        <v>6873</v>
      </c>
      <c r="E2354" t="s">
        <v>1702</v>
      </c>
    </row>
    <row r="2355" spans="1:5">
      <c r="A2355" t="s">
        <v>3940</v>
      </c>
      <c r="B2355" t="s">
        <v>5</v>
      </c>
      <c r="C2355" t="s">
        <v>1733</v>
      </c>
      <c r="D2355" t="s">
        <v>6873</v>
      </c>
      <c r="E2355" t="s">
        <v>1705</v>
      </c>
    </row>
    <row r="2356" spans="1:5">
      <c r="A2356" t="s">
        <v>3941</v>
      </c>
      <c r="B2356" t="s">
        <v>5</v>
      </c>
      <c r="C2356" t="s">
        <v>1733</v>
      </c>
      <c r="D2356" t="s">
        <v>6873</v>
      </c>
      <c r="E2356" t="s">
        <v>1706</v>
      </c>
    </row>
    <row r="2357" spans="1:5">
      <c r="A2357" t="s">
        <v>3942</v>
      </c>
      <c r="B2357" t="s">
        <v>5</v>
      </c>
      <c r="C2357" t="s">
        <v>1733</v>
      </c>
      <c r="D2357" t="s">
        <v>6873</v>
      </c>
      <c r="E2357" t="s">
        <v>1707</v>
      </c>
    </row>
    <row r="2358" spans="1:5">
      <c r="A2358" t="s">
        <v>3943</v>
      </c>
      <c r="B2358" t="s">
        <v>5</v>
      </c>
      <c r="C2358" t="s">
        <v>1733</v>
      </c>
      <c r="D2358" t="s">
        <v>6873</v>
      </c>
      <c r="E2358" t="s">
        <v>1708</v>
      </c>
    </row>
    <row r="2359" spans="1:5">
      <c r="A2359" t="s">
        <v>3944</v>
      </c>
      <c r="B2359" t="s">
        <v>5</v>
      </c>
      <c r="C2359" t="s">
        <v>1733</v>
      </c>
      <c r="D2359" t="s">
        <v>6873</v>
      </c>
      <c r="E2359" t="s">
        <v>1709</v>
      </c>
    </row>
    <row r="2360" spans="1:5">
      <c r="A2360" t="s">
        <v>3945</v>
      </c>
      <c r="B2360" t="s">
        <v>5</v>
      </c>
      <c r="C2360" t="s">
        <v>1733</v>
      </c>
      <c r="D2360" t="s">
        <v>6873</v>
      </c>
      <c r="E2360" t="s">
        <v>1710</v>
      </c>
    </row>
    <row r="2361" spans="1:5">
      <c r="A2361" t="s">
        <v>3946</v>
      </c>
      <c r="B2361" t="s">
        <v>5</v>
      </c>
      <c r="C2361" t="s">
        <v>1733</v>
      </c>
      <c r="D2361" t="s">
        <v>6873</v>
      </c>
      <c r="E2361" t="s">
        <v>1711</v>
      </c>
    </row>
    <row r="2362" spans="1:5">
      <c r="A2362" t="s">
        <v>3947</v>
      </c>
      <c r="B2362" t="s">
        <v>5</v>
      </c>
      <c r="C2362" t="s">
        <v>1733</v>
      </c>
      <c r="D2362" t="s">
        <v>6873</v>
      </c>
      <c r="E2362" t="s">
        <v>1712</v>
      </c>
    </row>
    <row r="2363" spans="1:5">
      <c r="A2363" t="s">
        <v>3948</v>
      </c>
      <c r="B2363" t="s">
        <v>5</v>
      </c>
      <c r="C2363" t="s">
        <v>1733</v>
      </c>
      <c r="D2363" t="s">
        <v>6873</v>
      </c>
      <c r="E2363" t="s">
        <v>1713</v>
      </c>
    </row>
    <row r="2364" spans="1:5">
      <c r="A2364" t="s">
        <v>3949</v>
      </c>
      <c r="B2364" t="s">
        <v>5</v>
      </c>
      <c r="C2364" t="s">
        <v>1733</v>
      </c>
      <c r="D2364" t="s">
        <v>6873</v>
      </c>
      <c r="E2364" t="s">
        <v>1714</v>
      </c>
    </row>
    <row r="2365" spans="1:5">
      <c r="A2365" t="s">
        <v>3950</v>
      </c>
      <c r="B2365" t="s">
        <v>5</v>
      </c>
      <c r="C2365" t="s">
        <v>1733</v>
      </c>
      <c r="D2365" t="s">
        <v>6873</v>
      </c>
      <c r="E2365" t="s">
        <v>1715</v>
      </c>
    </row>
    <row r="2366" spans="1:5">
      <c r="A2366" t="s">
        <v>3951</v>
      </c>
      <c r="B2366" t="s">
        <v>5</v>
      </c>
      <c r="C2366" t="s">
        <v>1733</v>
      </c>
      <c r="D2366" t="s">
        <v>6874</v>
      </c>
      <c r="E2366" t="s">
        <v>1702</v>
      </c>
    </row>
    <row r="2367" spans="1:5">
      <c r="A2367" t="s">
        <v>3952</v>
      </c>
      <c r="B2367" t="s">
        <v>5</v>
      </c>
      <c r="C2367" t="s">
        <v>1733</v>
      </c>
      <c r="D2367" t="s">
        <v>6874</v>
      </c>
      <c r="E2367" t="s">
        <v>1705</v>
      </c>
    </row>
    <row r="2368" spans="1:5">
      <c r="A2368" t="s">
        <v>3953</v>
      </c>
      <c r="B2368" t="s">
        <v>5</v>
      </c>
      <c r="C2368" t="s">
        <v>1733</v>
      </c>
      <c r="D2368" t="s">
        <v>6874</v>
      </c>
      <c r="E2368" t="s">
        <v>1706</v>
      </c>
    </row>
    <row r="2369" spans="1:5">
      <c r="A2369" t="s">
        <v>3954</v>
      </c>
      <c r="B2369" t="s">
        <v>5</v>
      </c>
      <c r="C2369" t="s">
        <v>1733</v>
      </c>
      <c r="D2369" t="s">
        <v>6874</v>
      </c>
      <c r="E2369" t="s">
        <v>1707</v>
      </c>
    </row>
    <row r="2370" spans="1:5">
      <c r="A2370" t="s">
        <v>3955</v>
      </c>
      <c r="B2370" t="s">
        <v>5</v>
      </c>
      <c r="C2370" t="s">
        <v>1733</v>
      </c>
      <c r="D2370" t="s">
        <v>6874</v>
      </c>
      <c r="E2370" t="s">
        <v>1708</v>
      </c>
    </row>
    <row r="2371" spans="1:5">
      <c r="A2371" t="s">
        <v>3956</v>
      </c>
      <c r="B2371" t="s">
        <v>5</v>
      </c>
      <c r="C2371" t="s">
        <v>1733</v>
      </c>
      <c r="D2371" t="s">
        <v>6874</v>
      </c>
      <c r="E2371" t="s">
        <v>1709</v>
      </c>
    </row>
    <row r="2372" spans="1:5">
      <c r="A2372" t="s">
        <v>3957</v>
      </c>
      <c r="B2372" t="s">
        <v>5</v>
      </c>
      <c r="C2372" t="s">
        <v>1733</v>
      </c>
      <c r="D2372" t="s">
        <v>6874</v>
      </c>
      <c r="E2372" t="s">
        <v>1710</v>
      </c>
    </row>
    <row r="2373" spans="1:5">
      <c r="A2373" t="s">
        <v>3958</v>
      </c>
      <c r="B2373" t="s">
        <v>5</v>
      </c>
      <c r="C2373" t="s">
        <v>1733</v>
      </c>
      <c r="D2373" t="s">
        <v>6874</v>
      </c>
      <c r="E2373" t="s">
        <v>1711</v>
      </c>
    </row>
    <row r="2374" spans="1:5">
      <c r="A2374" t="s">
        <v>3959</v>
      </c>
      <c r="B2374" t="s">
        <v>5</v>
      </c>
      <c r="C2374" t="s">
        <v>1733</v>
      </c>
      <c r="D2374" t="s">
        <v>6874</v>
      </c>
      <c r="E2374" t="s">
        <v>1712</v>
      </c>
    </row>
    <row r="2375" spans="1:5">
      <c r="A2375" t="s">
        <v>3960</v>
      </c>
      <c r="B2375" t="s">
        <v>5</v>
      </c>
      <c r="C2375" t="s">
        <v>1733</v>
      </c>
      <c r="D2375" t="s">
        <v>6874</v>
      </c>
      <c r="E2375" t="s">
        <v>1713</v>
      </c>
    </row>
    <row r="2376" spans="1:5">
      <c r="A2376" t="s">
        <v>3961</v>
      </c>
      <c r="B2376" t="s">
        <v>5</v>
      </c>
      <c r="C2376" t="s">
        <v>1733</v>
      </c>
      <c r="D2376" t="s">
        <v>6874</v>
      </c>
      <c r="E2376" t="s">
        <v>1714</v>
      </c>
    </row>
    <row r="2377" spans="1:5">
      <c r="A2377" t="s">
        <v>3962</v>
      </c>
      <c r="B2377" t="s">
        <v>5</v>
      </c>
      <c r="C2377" t="s">
        <v>1733</v>
      </c>
      <c r="D2377" t="s">
        <v>6874</v>
      </c>
      <c r="E2377" t="s">
        <v>1715</v>
      </c>
    </row>
    <row r="2378" spans="1:5">
      <c r="A2378" t="s">
        <v>3963</v>
      </c>
      <c r="B2378" t="s">
        <v>5</v>
      </c>
      <c r="C2378" t="s">
        <v>1733</v>
      </c>
      <c r="D2378" t="s">
        <v>6875</v>
      </c>
      <c r="E2378" t="s">
        <v>1702</v>
      </c>
    </row>
    <row r="2379" spans="1:5">
      <c r="A2379" t="s">
        <v>3964</v>
      </c>
      <c r="B2379" t="s">
        <v>5</v>
      </c>
      <c r="C2379" t="s">
        <v>1733</v>
      </c>
      <c r="D2379" t="s">
        <v>6875</v>
      </c>
      <c r="E2379" t="s">
        <v>1705</v>
      </c>
    </row>
    <row r="2380" spans="1:5">
      <c r="A2380" t="s">
        <v>3965</v>
      </c>
      <c r="B2380" t="s">
        <v>5</v>
      </c>
      <c r="C2380" t="s">
        <v>1733</v>
      </c>
      <c r="D2380" t="s">
        <v>6875</v>
      </c>
      <c r="E2380" t="s">
        <v>1706</v>
      </c>
    </row>
    <row r="2381" spans="1:5">
      <c r="A2381" t="s">
        <v>3966</v>
      </c>
      <c r="B2381" t="s">
        <v>5</v>
      </c>
      <c r="C2381" t="s">
        <v>1733</v>
      </c>
      <c r="D2381" t="s">
        <v>6875</v>
      </c>
      <c r="E2381" t="s">
        <v>1707</v>
      </c>
    </row>
    <row r="2382" spans="1:5">
      <c r="A2382" t="s">
        <v>3967</v>
      </c>
      <c r="B2382" t="s">
        <v>5</v>
      </c>
      <c r="C2382" t="s">
        <v>1733</v>
      </c>
      <c r="D2382" t="s">
        <v>6875</v>
      </c>
      <c r="E2382" t="s">
        <v>1708</v>
      </c>
    </row>
    <row r="2383" spans="1:5">
      <c r="A2383" t="s">
        <v>3968</v>
      </c>
      <c r="B2383" t="s">
        <v>5</v>
      </c>
      <c r="C2383" t="s">
        <v>1733</v>
      </c>
      <c r="D2383" t="s">
        <v>6875</v>
      </c>
      <c r="E2383" t="s">
        <v>1709</v>
      </c>
    </row>
    <row r="2384" spans="1:5">
      <c r="A2384" t="s">
        <v>3969</v>
      </c>
      <c r="B2384" t="s">
        <v>5</v>
      </c>
      <c r="C2384" t="s">
        <v>1733</v>
      </c>
      <c r="D2384" t="s">
        <v>6875</v>
      </c>
      <c r="E2384" t="s">
        <v>1710</v>
      </c>
    </row>
    <row r="2385" spans="1:5">
      <c r="A2385" t="s">
        <v>3970</v>
      </c>
      <c r="B2385" t="s">
        <v>5</v>
      </c>
      <c r="C2385" t="s">
        <v>1733</v>
      </c>
      <c r="D2385" t="s">
        <v>6875</v>
      </c>
      <c r="E2385" t="s">
        <v>1711</v>
      </c>
    </row>
    <row r="2386" spans="1:5">
      <c r="A2386" t="s">
        <v>3971</v>
      </c>
      <c r="B2386" t="s">
        <v>5</v>
      </c>
      <c r="C2386" t="s">
        <v>1733</v>
      </c>
      <c r="D2386" t="s">
        <v>6875</v>
      </c>
      <c r="E2386" t="s">
        <v>1712</v>
      </c>
    </row>
    <row r="2387" spans="1:5">
      <c r="A2387" t="s">
        <v>3972</v>
      </c>
      <c r="B2387" t="s">
        <v>5</v>
      </c>
      <c r="C2387" t="s">
        <v>1733</v>
      </c>
      <c r="D2387" t="s">
        <v>6875</v>
      </c>
      <c r="E2387" t="s">
        <v>1713</v>
      </c>
    </row>
    <row r="2388" spans="1:5">
      <c r="A2388" t="s">
        <v>3973</v>
      </c>
      <c r="B2388" t="s">
        <v>5</v>
      </c>
      <c r="C2388" t="s">
        <v>1733</v>
      </c>
      <c r="D2388" t="s">
        <v>6875</v>
      </c>
      <c r="E2388" t="s">
        <v>1714</v>
      </c>
    </row>
    <row r="2389" spans="1:5">
      <c r="A2389" t="s">
        <v>3974</v>
      </c>
      <c r="B2389" t="s">
        <v>5</v>
      </c>
      <c r="C2389" t="s">
        <v>1733</v>
      </c>
      <c r="D2389" t="s">
        <v>6875</v>
      </c>
      <c r="E2389" t="s">
        <v>1715</v>
      </c>
    </row>
    <row r="2390" spans="1:5">
      <c r="A2390" t="s">
        <v>3975</v>
      </c>
      <c r="B2390" t="s">
        <v>5</v>
      </c>
      <c r="C2390" t="s">
        <v>1733</v>
      </c>
      <c r="D2390" t="s">
        <v>6876</v>
      </c>
      <c r="E2390" t="s">
        <v>1702</v>
      </c>
    </row>
    <row r="2391" spans="1:5">
      <c r="A2391" t="s">
        <v>3976</v>
      </c>
      <c r="B2391" t="s">
        <v>5</v>
      </c>
      <c r="C2391" t="s">
        <v>1733</v>
      </c>
      <c r="D2391" t="s">
        <v>6876</v>
      </c>
      <c r="E2391" t="s">
        <v>1705</v>
      </c>
    </row>
    <row r="2392" spans="1:5">
      <c r="A2392" t="s">
        <v>3977</v>
      </c>
      <c r="B2392" t="s">
        <v>5</v>
      </c>
      <c r="C2392" t="s">
        <v>1733</v>
      </c>
      <c r="D2392" t="s">
        <v>6876</v>
      </c>
      <c r="E2392" t="s">
        <v>1706</v>
      </c>
    </row>
    <row r="2393" spans="1:5">
      <c r="A2393" t="s">
        <v>3978</v>
      </c>
      <c r="B2393" t="s">
        <v>5</v>
      </c>
      <c r="C2393" t="s">
        <v>1733</v>
      </c>
      <c r="D2393" t="s">
        <v>6876</v>
      </c>
      <c r="E2393" t="s">
        <v>1707</v>
      </c>
    </row>
    <row r="2394" spans="1:5">
      <c r="A2394" t="s">
        <v>3979</v>
      </c>
      <c r="B2394" t="s">
        <v>5</v>
      </c>
      <c r="C2394" t="s">
        <v>1733</v>
      </c>
      <c r="D2394" t="s">
        <v>6876</v>
      </c>
      <c r="E2394" t="s">
        <v>1708</v>
      </c>
    </row>
    <row r="2395" spans="1:5">
      <c r="A2395" t="s">
        <v>3980</v>
      </c>
      <c r="B2395" t="s">
        <v>5</v>
      </c>
      <c r="C2395" t="s">
        <v>1733</v>
      </c>
      <c r="D2395" t="s">
        <v>6876</v>
      </c>
      <c r="E2395" t="s">
        <v>1709</v>
      </c>
    </row>
    <row r="2396" spans="1:5">
      <c r="A2396" t="s">
        <v>3981</v>
      </c>
      <c r="B2396" t="s">
        <v>5</v>
      </c>
      <c r="C2396" t="s">
        <v>1733</v>
      </c>
      <c r="D2396" t="s">
        <v>6876</v>
      </c>
      <c r="E2396" t="s">
        <v>1710</v>
      </c>
    </row>
    <row r="2397" spans="1:5">
      <c r="A2397" t="s">
        <v>3982</v>
      </c>
      <c r="B2397" t="s">
        <v>5</v>
      </c>
      <c r="C2397" t="s">
        <v>1733</v>
      </c>
      <c r="D2397" t="s">
        <v>6876</v>
      </c>
      <c r="E2397" t="s">
        <v>1711</v>
      </c>
    </row>
    <row r="2398" spans="1:5">
      <c r="A2398" t="s">
        <v>3983</v>
      </c>
      <c r="B2398" t="s">
        <v>5</v>
      </c>
      <c r="C2398" t="s">
        <v>1733</v>
      </c>
      <c r="D2398" t="s">
        <v>6876</v>
      </c>
      <c r="E2398" t="s">
        <v>1712</v>
      </c>
    </row>
    <row r="2399" spans="1:5">
      <c r="A2399" t="s">
        <v>3984</v>
      </c>
      <c r="B2399" t="s">
        <v>5</v>
      </c>
      <c r="C2399" t="s">
        <v>1733</v>
      </c>
      <c r="D2399" t="s">
        <v>6876</v>
      </c>
      <c r="E2399" t="s">
        <v>1713</v>
      </c>
    </row>
    <row r="2400" spans="1:5">
      <c r="A2400" t="s">
        <v>3985</v>
      </c>
      <c r="B2400" t="s">
        <v>5</v>
      </c>
      <c r="C2400" t="s">
        <v>1733</v>
      </c>
      <c r="D2400" t="s">
        <v>6876</v>
      </c>
      <c r="E2400" t="s">
        <v>1714</v>
      </c>
    </row>
    <row r="2401" spans="1:5">
      <c r="A2401" t="s">
        <v>3986</v>
      </c>
      <c r="B2401" t="s">
        <v>5</v>
      </c>
      <c r="C2401" t="s">
        <v>1733</v>
      </c>
      <c r="D2401" t="s">
        <v>6876</v>
      </c>
      <c r="E2401" t="s">
        <v>1715</v>
      </c>
    </row>
    <row r="2402" spans="1:5">
      <c r="A2402" t="s">
        <v>3987</v>
      </c>
      <c r="B2402" t="s">
        <v>5</v>
      </c>
      <c r="C2402" t="s">
        <v>1733</v>
      </c>
      <c r="D2402" t="s">
        <v>6877</v>
      </c>
      <c r="E2402" t="s">
        <v>1702</v>
      </c>
    </row>
    <row r="2403" spans="1:5">
      <c r="A2403" t="s">
        <v>3988</v>
      </c>
      <c r="B2403" t="s">
        <v>5</v>
      </c>
      <c r="C2403" t="s">
        <v>1733</v>
      </c>
      <c r="D2403" t="s">
        <v>6877</v>
      </c>
      <c r="E2403" t="s">
        <v>1705</v>
      </c>
    </row>
    <row r="2404" spans="1:5">
      <c r="A2404" t="s">
        <v>3989</v>
      </c>
      <c r="B2404" t="s">
        <v>5</v>
      </c>
      <c r="C2404" t="s">
        <v>1733</v>
      </c>
      <c r="D2404" t="s">
        <v>6877</v>
      </c>
      <c r="E2404" t="s">
        <v>1706</v>
      </c>
    </row>
    <row r="2405" spans="1:5">
      <c r="A2405" t="s">
        <v>3990</v>
      </c>
      <c r="B2405" t="s">
        <v>5</v>
      </c>
      <c r="C2405" t="s">
        <v>1733</v>
      </c>
      <c r="D2405" t="s">
        <v>6877</v>
      </c>
      <c r="E2405" t="s">
        <v>1707</v>
      </c>
    </row>
    <row r="2406" spans="1:5">
      <c r="A2406" t="s">
        <v>3991</v>
      </c>
      <c r="B2406" t="s">
        <v>5</v>
      </c>
      <c r="C2406" t="s">
        <v>1733</v>
      </c>
      <c r="D2406" t="s">
        <v>6877</v>
      </c>
      <c r="E2406" t="s">
        <v>1708</v>
      </c>
    </row>
    <row r="2407" spans="1:5">
      <c r="A2407" t="s">
        <v>3992</v>
      </c>
      <c r="B2407" t="s">
        <v>5</v>
      </c>
      <c r="C2407" t="s">
        <v>1733</v>
      </c>
      <c r="D2407" t="s">
        <v>6877</v>
      </c>
      <c r="E2407" t="s">
        <v>1709</v>
      </c>
    </row>
    <row r="2408" spans="1:5">
      <c r="A2408" t="s">
        <v>3993</v>
      </c>
      <c r="B2408" t="s">
        <v>5</v>
      </c>
      <c r="C2408" t="s">
        <v>1733</v>
      </c>
      <c r="D2408" t="s">
        <v>6877</v>
      </c>
      <c r="E2408" t="s">
        <v>1710</v>
      </c>
    </row>
    <row r="2409" spans="1:5">
      <c r="A2409" t="s">
        <v>3994</v>
      </c>
      <c r="B2409" t="s">
        <v>5</v>
      </c>
      <c r="C2409" t="s">
        <v>1733</v>
      </c>
      <c r="D2409" t="s">
        <v>6877</v>
      </c>
      <c r="E2409" t="s">
        <v>1711</v>
      </c>
    </row>
    <row r="2410" spans="1:5">
      <c r="A2410" t="s">
        <v>3995</v>
      </c>
      <c r="B2410" t="s">
        <v>5</v>
      </c>
      <c r="C2410" t="s">
        <v>1733</v>
      </c>
      <c r="D2410" t="s">
        <v>6877</v>
      </c>
      <c r="E2410" t="s">
        <v>1712</v>
      </c>
    </row>
    <row r="2411" spans="1:5">
      <c r="A2411" t="s">
        <v>3996</v>
      </c>
      <c r="B2411" t="s">
        <v>5</v>
      </c>
      <c r="C2411" t="s">
        <v>1733</v>
      </c>
      <c r="D2411" t="s">
        <v>6877</v>
      </c>
      <c r="E2411" t="s">
        <v>1713</v>
      </c>
    </row>
    <row r="2412" spans="1:5">
      <c r="A2412" t="s">
        <v>3997</v>
      </c>
      <c r="B2412" t="s">
        <v>5</v>
      </c>
      <c r="C2412" t="s">
        <v>1733</v>
      </c>
      <c r="D2412" t="s">
        <v>6877</v>
      </c>
      <c r="E2412" t="s">
        <v>1714</v>
      </c>
    </row>
    <row r="2413" spans="1:5">
      <c r="A2413" t="s">
        <v>3998</v>
      </c>
      <c r="B2413" t="s">
        <v>5</v>
      </c>
      <c r="C2413" t="s">
        <v>1733</v>
      </c>
      <c r="D2413" t="s">
        <v>6877</v>
      </c>
      <c r="E2413" t="s">
        <v>1715</v>
      </c>
    </row>
    <row r="2414" spans="1:5">
      <c r="A2414" t="s">
        <v>3999</v>
      </c>
      <c r="B2414" t="s">
        <v>5</v>
      </c>
      <c r="C2414" t="s">
        <v>1733</v>
      </c>
      <c r="D2414" t="s">
        <v>6878</v>
      </c>
      <c r="E2414" t="s">
        <v>1702</v>
      </c>
    </row>
    <row r="2415" spans="1:5">
      <c r="A2415" t="s">
        <v>4000</v>
      </c>
      <c r="B2415" t="s">
        <v>5</v>
      </c>
      <c r="C2415" t="s">
        <v>1733</v>
      </c>
      <c r="D2415" t="s">
        <v>6878</v>
      </c>
      <c r="E2415" t="s">
        <v>1705</v>
      </c>
    </row>
    <row r="2416" spans="1:5">
      <c r="A2416" t="s">
        <v>4001</v>
      </c>
      <c r="B2416" t="s">
        <v>5</v>
      </c>
      <c r="C2416" t="s">
        <v>1733</v>
      </c>
      <c r="D2416" t="s">
        <v>6878</v>
      </c>
      <c r="E2416" t="s">
        <v>1706</v>
      </c>
    </row>
    <row r="2417" spans="1:5">
      <c r="A2417" t="s">
        <v>4002</v>
      </c>
      <c r="B2417" t="s">
        <v>5</v>
      </c>
      <c r="C2417" t="s">
        <v>1733</v>
      </c>
      <c r="D2417" t="s">
        <v>6878</v>
      </c>
      <c r="E2417" t="s">
        <v>1707</v>
      </c>
    </row>
    <row r="2418" spans="1:5">
      <c r="A2418" t="s">
        <v>4003</v>
      </c>
      <c r="B2418" t="s">
        <v>5</v>
      </c>
      <c r="C2418" t="s">
        <v>1733</v>
      </c>
      <c r="D2418" t="s">
        <v>6878</v>
      </c>
      <c r="E2418" t="s">
        <v>1708</v>
      </c>
    </row>
    <row r="2419" spans="1:5">
      <c r="A2419" t="s">
        <v>4004</v>
      </c>
      <c r="B2419" t="s">
        <v>5</v>
      </c>
      <c r="C2419" t="s">
        <v>1733</v>
      </c>
      <c r="D2419" t="s">
        <v>6878</v>
      </c>
      <c r="E2419" t="s">
        <v>1709</v>
      </c>
    </row>
    <row r="2420" spans="1:5">
      <c r="A2420" t="s">
        <v>4005</v>
      </c>
      <c r="B2420" t="s">
        <v>5</v>
      </c>
      <c r="C2420" t="s">
        <v>1733</v>
      </c>
      <c r="D2420" t="s">
        <v>6878</v>
      </c>
      <c r="E2420" t="s">
        <v>1710</v>
      </c>
    </row>
    <row r="2421" spans="1:5">
      <c r="A2421" t="s">
        <v>4006</v>
      </c>
      <c r="B2421" t="s">
        <v>5</v>
      </c>
      <c r="C2421" t="s">
        <v>1733</v>
      </c>
      <c r="D2421" t="s">
        <v>6878</v>
      </c>
      <c r="E2421" t="s">
        <v>1711</v>
      </c>
    </row>
    <row r="2422" spans="1:5">
      <c r="A2422" t="s">
        <v>4007</v>
      </c>
      <c r="B2422" t="s">
        <v>5</v>
      </c>
      <c r="C2422" t="s">
        <v>1733</v>
      </c>
      <c r="D2422" t="s">
        <v>6878</v>
      </c>
      <c r="E2422" t="s">
        <v>1712</v>
      </c>
    </row>
    <row r="2423" spans="1:5">
      <c r="A2423" t="s">
        <v>4008</v>
      </c>
      <c r="B2423" t="s">
        <v>5</v>
      </c>
      <c r="C2423" t="s">
        <v>1733</v>
      </c>
      <c r="D2423" t="s">
        <v>6878</v>
      </c>
      <c r="E2423" t="s">
        <v>1713</v>
      </c>
    </row>
    <row r="2424" spans="1:5">
      <c r="A2424" t="s">
        <v>4009</v>
      </c>
      <c r="B2424" t="s">
        <v>5</v>
      </c>
      <c r="C2424" t="s">
        <v>1733</v>
      </c>
      <c r="D2424" t="s">
        <v>6878</v>
      </c>
      <c r="E2424" t="s">
        <v>1714</v>
      </c>
    </row>
    <row r="2425" spans="1:5">
      <c r="A2425" t="s">
        <v>4010</v>
      </c>
      <c r="B2425" t="s">
        <v>5</v>
      </c>
      <c r="C2425" t="s">
        <v>1733</v>
      </c>
      <c r="D2425" t="s">
        <v>6878</v>
      </c>
      <c r="E2425" t="s">
        <v>1715</v>
      </c>
    </row>
    <row r="2426" spans="1:5">
      <c r="A2426" t="s">
        <v>4011</v>
      </c>
      <c r="B2426" t="s">
        <v>5</v>
      </c>
      <c r="C2426" t="s">
        <v>1733</v>
      </c>
      <c r="D2426" t="s">
        <v>6879</v>
      </c>
      <c r="E2426" t="s">
        <v>1702</v>
      </c>
    </row>
    <row r="2427" spans="1:5">
      <c r="A2427" t="s">
        <v>4012</v>
      </c>
      <c r="B2427" t="s">
        <v>5</v>
      </c>
      <c r="C2427" t="s">
        <v>1733</v>
      </c>
      <c r="D2427" t="s">
        <v>6879</v>
      </c>
      <c r="E2427" t="s">
        <v>1705</v>
      </c>
    </row>
    <row r="2428" spans="1:5">
      <c r="A2428" t="s">
        <v>4013</v>
      </c>
      <c r="B2428" t="s">
        <v>5</v>
      </c>
      <c r="C2428" t="s">
        <v>1733</v>
      </c>
      <c r="D2428" t="s">
        <v>6879</v>
      </c>
      <c r="E2428" t="s">
        <v>1706</v>
      </c>
    </row>
    <row r="2429" spans="1:5">
      <c r="A2429" t="s">
        <v>4014</v>
      </c>
      <c r="B2429" t="s">
        <v>5</v>
      </c>
      <c r="C2429" t="s">
        <v>1733</v>
      </c>
      <c r="D2429" t="s">
        <v>6879</v>
      </c>
      <c r="E2429" t="s">
        <v>1707</v>
      </c>
    </row>
    <row r="2430" spans="1:5">
      <c r="A2430" t="s">
        <v>4015</v>
      </c>
      <c r="B2430" t="s">
        <v>5</v>
      </c>
      <c r="C2430" t="s">
        <v>1733</v>
      </c>
      <c r="D2430" t="s">
        <v>6879</v>
      </c>
      <c r="E2430" t="s">
        <v>1708</v>
      </c>
    </row>
    <row r="2431" spans="1:5">
      <c r="A2431" t="s">
        <v>4016</v>
      </c>
      <c r="B2431" t="s">
        <v>5</v>
      </c>
      <c r="C2431" t="s">
        <v>1733</v>
      </c>
      <c r="D2431" t="s">
        <v>6879</v>
      </c>
      <c r="E2431" t="s">
        <v>1709</v>
      </c>
    </row>
    <row r="2432" spans="1:5">
      <c r="A2432" t="s">
        <v>4017</v>
      </c>
      <c r="B2432" t="s">
        <v>5</v>
      </c>
      <c r="C2432" t="s">
        <v>1733</v>
      </c>
      <c r="D2432" t="s">
        <v>6879</v>
      </c>
      <c r="E2432" t="s">
        <v>1710</v>
      </c>
    </row>
    <row r="2433" spans="1:5">
      <c r="A2433" t="s">
        <v>4018</v>
      </c>
      <c r="B2433" t="s">
        <v>5</v>
      </c>
      <c r="C2433" t="s">
        <v>1733</v>
      </c>
      <c r="D2433" t="s">
        <v>6879</v>
      </c>
      <c r="E2433" t="s">
        <v>1711</v>
      </c>
    </row>
    <row r="2434" spans="1:5">
      <c r="A2434" t="s">
        <v>4019</v>
      </c>
      <c r="B2434" t="s">
        <v>5</v>
      </c>
      <c r="C2434" t="s">
        <v>1733</v>
      </c>
      <c r="D2434" t="s">
        <v>6879</v>
      </c>
      <c r="E2434" t="s">
        <v>1712</v>
      </c>
    </row>
    <row r="2435" spans="1:5">
      <c r="A2435" t="s">
        <v>4020</v>
      </c>
      <c r="B2435" t="s">
        <v>5</v>
      </c>
      <c r="C2435" t="s">
        <v>1733</v>
      </c>
      <c r="D2435" t="s">
        <v>6879</v>
      </c>
      <c r="E2435" t="s">
        <v>1713</v>
      </c>
    </row>
    <row r="2436" spans="1:5">
      <c r="A2436" t="s">
        <v>4021</v>
      </c>
      <c r="B2436" t="s">
        <v>5</v>
      </c>
      <c r="C2436" t="s">
        <v>1733</v>
      </c>
      <c r="D2436" t="s">
        <v>6879</v>
      </c>
      <c r="E2436" t="s">
        <v>1714</v>
      </c>
    </row>
    <row r="2437" spans="1:5">
      <c r="A2437" t="s">
        <v>4022</v>
      </c>
      <c r="B2437" t="s">
        <v>5</v>
      </c>
      <c r="C2437" t="s">
        <v>1733</v>
      </c>
      <c r="D2437" t="s">
        <v>6879</v>
      </c>
      <c r="E2437" t="s">
        <v>1715</v>
      </c>
    </row>
    <row r="2438" spans="1:5">
      <c r="A2438" t="s">
        <v>4023</v>
      </c>
      <c r="B2438" t="s">
        <v>5</v>
      </c>
      <c r="C2438" t="s">
        <v>1733</v>
      </c>
      <c r="D2438" t="s">
        <v>6880</v>
      </c>
      <c r="E2438" t="s">
        <v>1702</v>
      </c>
    </row>
    <row r="2439" spans="1:5">
      <c r="A2439" t="s">
        <v>4024</v>
      </c>
      <c r="B2439" t="s">
        <v>5</v>
      </c>
      <c r="C2439" t="s">
        <v>1733</v>
      </c>
      <c r="D2439" t="s">
        <v>6880</v>
      </c>
      <c r="E2439" t="s">
        <v>1705</v>
      </c>
    </row>
    <row r="2440" spans="1:5">
      <c r="A2440" t="s">
        <v>4025</v>
      </c>
      <c r="B2440" t="s">
        <v>5</v>
      </c>
      <c r="C2440" t="s">
        <v>1733</v>
      </c>
      <c r="D2440" t="s">
        <v>6880</v>
      </c>
      <c r="E2440" t="s">
        <v>1706</v>
      </c>
    </row>
    <row r="2441" spans="1:5">
      <c r="A2441" t="s">
        <v>4026</v>
      </c>
      <c r="B2441" t="s">
        <v>5</v>
      </c>
      <c r="C2441" t="s">
        <v>1733</v>
      </c>
      <c r="D2441" t="s">
        <v>6880</v>
      </c>
      <c r="E2441" t="s">
        <v>1707</v>
      </c>
    </row>
    <row r="2442" spans="1:5">
      <c r="A2442" t="s">
        <v>4027</v>
      </c>
      <c r="B2442" t="s">
        <v>5</v>
      </c>
      <c r="C2442" t="s">
        <v>1733</v>
      </c>
      <c r="D2442" t="s">
        <v>6880</v>
      </c>
      <c r="E2442" t="s">
        <v>1708</v>
      </c>
    </row>
    <row r="2443" spans="1:5">
      <c r="A2443" t="s">
        <v>4028</v>
      </c>
      <c r="B2443" t="s">
        <v>5</v>
      </c>
      <c r="C2443" t="s">
        <v>1733</v>
      </c>
      <c r="D2443" t="s">
        <v>6880</v>
      </c>
      <c r="E2443" t="s">
        <v>1709</v>
      </c>
    </row>
    <row r="2444" spans="1:5">
      <c r="A2444" t="s">
        <v>4029</v>
      </c>
      <c r="B2444" t="s">
        <v>5</v>
      </c>
      <c r="C2444" t="s">
        <v>1733</v>
      </c>
      <c r="D2444" t="s">
        <v>6880</v>
      </c>
      <c r="E2444" t="s">
        <v>1710</v>
      </c>
    </row>
    <row r="2445" spans="1:5">
      <c r="A2445" t="s">
        <v>4030</v>
      </c>
      <c r="B2445" t="s">
        <v>5</v>
      </c>
      <c r="C2445" t="s">
        <v>1733</v>
      </c>
      <c r="D2445" t="s">
        <v>6880</v>
      </c>
      <c r="E2445" t="s">
        <v>1711</v>
      </c>
    </row>
    <row r="2446" spans="1:5">
      <c r="A2446" t="s">
        <v>4031</v>
      </c>
      <c r="B2446" t="s">
        <v>5</v>
      </c>
      <c r="C2446" t="s">
        <v>1733</v>
      </c>
      <c r="D2446" t="s">
        <v>6880</v>
      </c>
      <c r="E2446" t="s">
        <v>1712</v>
      </c>
    </row>
    <row r="2447" spans="1:5">
      <c r="A2447" t="s">
        <v>4032</v>
      </c>
      <c r="B2447" t="s">
        <v>5</v>
      </c>
      <c r="C2447" t="s">
        <v>1733</v>
      </c>
      <c r="D2447" t="s">
        <v>6880</v>
      </c>
      <c r="E2447" t="s">
        <v>1713</v>
      </c>
    </row>
    <row r="2448" spans="1:5">
      <c r="A2448" t="s">
        <v>4033</v>
      </c>
      <c r="B2448" t="s">
        <v>5</v>
      </c>
      <c r="C2448" t="s">
        <v>1733</v>
      </c>
      <c r="D2448" t="s">
        <v>6880</v>
      </c>
      <c r="E2448" t="s">
        <v>1714</v>
      </c>
    </row>
    <row r="2449" spans="1:5">
      <c r="A2449" t="s">
        <v>4034</v>
      </c>
      <c r="B2449" t="s">
        <v>5</v>
      </c>
      <c r="C2449" t="s">
        <v>1733</v>
      </c>
      <c r="D2449" t="s">
        <v>6880</v>
      </c>
      <c r="E2449" t="s">
        <v>1715</v>
      </c>
    </row>
    <row r="2450" spans="1:5">
      <c r="A2450" t="s">
        <v>4035</v>
      </c>
      <c r="B2450" t="s">
        <v>5</v>
      </c>
      <c r="C2450" t="s">
        <v>1733</v>
      </c>
      <c r="D2450" t="s">
        <v>6881</v>
      </c>
      <c r="E2450" t="s">
        <v>1702</v>
      </c>
    </row>
    <row r="2451" spans="1:5">
      <c r="A2451" t="s">
        <v>4036</v>
      </c>
      <c r="B2451" t="s">
        <v>5</v>
      </c>
      <c r="C2451" t="s">
        <v>1733</v>
      </c>
      <c r="D2451" t="s">
        <v>6881</v>
      </c>
      <c r="E2451" t="s">
        <v>1705</v>
      </c>
    </row>
    <row r="2452" spans="1:5">
      <c r="A2452" t="s">
        <v>4037</v>
      </c>
      <c r="B2452" t="s">
        <v>5</v>
      </c>
      <c r="C2452" t="s">
        <v>1733</v>
      </c>
      <c r="D2452" t="s">
        <v>6881</v>
      </c>
      <c r="E2452" t="s">
        <v>1706</v>
      </c>
    </row>
    <row r="2453" spans="1:5">
      <c r="A2453" t="s">
        <v>4038</v>
      </c>
      <c r="B2453" t="s">
        <v>5</v>
      </c>
      <c r="C2453" t="s">
        <v>1733</v>
      </c>
      <c r="D2453" t="s">
        <v>6881</v>
      </c>
      <c r="E2453" t="s">
        <v>1707</v>
      </c>
    </row>
    <row r="2454" spans="1:5">
      <c r="A2454" t="s">
        <v>4039</v>
      </c>
      <c r="B2454" t="s">
        <v>5</v>
      </c>
      <c r="C2454" t="s">
        <v>1733</v>
      </c>
      <c r="D2454" t="s">
        <v>6881</v>
      </c>
      <c r="E2454" t="s">
        <v>1708</v>
      </c>
    </row>
    <row r="2455" spans="1:5">
      <c r="A2455" t="s">
        <v>4040</v>
      </c>
      <c r="B2455" t="s">
        <v>5</v>
      </c>
      <c r="C2455" t="s">
        <v>1733</v>
      </c>
      <c r="D2455" t="s">
        <v>6881</v>
      </c>
      <c r="E2455" t="s">
        <v>1709</v>
      </c>
    </row>
    <row r="2456" spans="1:5">
      <c r="A2456" t="s">
        <v>4041</v>
      </c>
      <c r="B2456" t="s">
        <v>5</v>
      </c>
      <c r="C2456" t="s">
        <v>1733</v>
      </c>
      <c r="D2456" t="s">
        <v>6881</v>
      </c>
      <c r="E2456" t="s">
        <v>1710</v>
      </c>
    </row>
    <row r="2457" spans="1:5">
      <c r="A2457" t="s">
        <v>4042</v>
      </c>
      <c r="B2457" t="s">
        <v>5</v>
      </c>
      <c r="C2457" t="s">
        <v>1733</v>
      </c>
      <c r="D2457" t="s">
        <v>6881</v>
      </c>
      <c r="E2457" t="s">
        <v>1711</v>
      </c>
    </row>
    <row r="2458" spans="1:5">
      <c r="A2458" t="s">
        <v>4043</v>
      </c>
      <c r="B2458" t="s">
        <v>5</v>
      </c>
      <c r="C2458" t="s">
        <v>1733</v>
      </c>
      <c r="D2458" t="s">
        <v>6881</v>
      </c>
      <c r="E2458" t="s">
        <v>1712</v>
      </c>
    </row>
    <row r="2459" spans="1:5">
      <c r="A2459" t="s">
        <v>4044</v>
      </c>
      <c r="B2459" t="s">
        <v>5</v>
      </c>
      <c r="C2459" t="s">
        <v>1733</v>
      </c>
      <c r="D2459" t="s">
        <v>6881</v>
      </c>
      <c r="E2459" t="s">
        <v>1713</v>
      </c>
    </row>
    <row r="2460" spans="1:5">
      <c r="A2460" t="s">
        <v>4045</v>
      </c>
      <c r="B2460" t="s">
        <v>5</v>
      </c>
      <c r="C2460" t="s">
        <v>1733</v>
      </c>
      <c r="D2460" t="s">
        <v>6881</v>
      </c>
      <c r="E2460" t="s">
        <v>1714</v>
      </c>
    </row>
    <row r="2461" spans="1:5">
      <c r="A2461" t="s">
        <v>4046</v>
      </c>
      <c r="B2461" t="s">
        <v>5</v>
      </c>
      <c r="C2461" t="s">
        <v>1733</v>
      </c>
      <c r="D2461" t="s">
        <v>6881</v>
      </c>
      <c r="E2461" t="s">
        <v>1715</v>
      </c>
    </row>
    <row r="2462" spans="1:5">
      <c r="A2462" t="s">
        <v>4047</v>
      </c>
      <c r="B2462" t="s">
        <v>5</v>
      </c>
      <c r="C2462" t="s">
        <v>1733</v>
      </c>
      <c r="D2462" t="s">
        <v>6882</v>
      </c>
      <c r="E2462" t="s">
        <v>1702</v>
      </c>
    </row>
    <row r="2463" spans="1:5">
      <c r="A2463" t="s">
        <v>4048</v>
      </c>
      <c r="B2463" t="s">
        <v>5</v>
      </c>
      <c r="C2463" t="s">
        <v>1733</v>
      </c>
      <c r="D2463" t="s">
        <v>6882</v>
      </c>
      <c r="E2463" t="s">
        <v>1705</v>
      </c>
    </row>
    <row r="2464" spans="1:5">
      <c r="A2464" t="s">
        <v>4049</v>
      </c>
      <c r="B2464" t="s">
        <v>5</v>
      </c>
      <c r="C2464" t="s">
        <v>1733</v>
      </c>
      <c r="D2464" t="s">
        <v>6882</v>
      </c>
      <c r="E2464" t="s">
        <v>1706</v>
      </c>
    </row>
    <row r="2465" spans="1:5">
      <c r="A2465" t="s">
        <v>4050</v>
      </c>
      <c r="B2465" t="s">
        <v>5</v>
      </c>
      <c r="C2465" t="s">
        <v>1733</v>
      </c>
      <c r="D2465" t="s">
        <v>6882</v>
      </c>
      <c r="E2465" t="s">
        <v>1707</v>
      </c>
    </row>
    <row r="2466" spans="1:5">
      <c r="A2466" t="s">
        <v>4051</v>
      </c>
      <c r="B2466" t="s">
        <v>5</v>
      </c>
      <c r="C2466" t="s">
        <v>1733</v>
      </c>
      <c r="D2466" t="s">
        <v>6882</v>
      </c>
      <c r="E2466" t="s">
        <v>1708</v>
      </c>
    </row>
    <row r="2467" spans="1:5">
      <c r="A2467" t="s">
        <v>4052</v>
      </c>
      <c r="B2467" t="s">
        <v>5</v>
      </c>
      <c r="C2467" t="s">
        <v>1733</v>
      </c>
      <c r="D2467" t="s">
        <v>6882</v>
      </c>
      <c r="E2467" t="s">
        <v>1709</v>
      </c>
    </row>
    <row r="2468" spans="1:5">
      <c r="A2468" t="s">
        <v>4053</v>
      </c>
      <c r="B2468" t="s">
        <v>5</v>
      </c>
      <c r="C2468" t="s">
        <v>1733</v>
      </c>
      <c r="D2468" t="s">
        <v>6882</v>
      </c>
      <c r="E2468" t="s">
        <v>1710</v>
      </c>
    </row>
    <row r="2469" spans="1:5">
      <c r="A2469" t="s">
        <v>4054</v>
      </c>
      <c r="B2469" t="s">
        <v>5</v>
      </c>
      <c r="C2469" t="s">
        <v>1733</v>
      </c>
      <c r="D2469" t="s">
        <v>6882</v>
      </c>
      <c r="E2469" t="s">
        <v>1711</v>
      </c>
    </row>
    <row r="2470" spans="1:5">
      <c r="A2470" t="s">
        <v>4055</v>
      </c>
      <c r="B2470" t="s">
        <v>5</v>
      </c>
      <c r="C2470" t="s">
        <v>1733</v>
      </c>
      <c r="D2470" t="s">
        <v>6882</v>
      </c>
      <c r="E2470" t="s">
        <v>1712</v>
      </c>
    </row>
    <row r="2471" spans="1:5">
      <c r="A2471" t="s">
        <v>4056</v>
      </c>
      <c r="B2471" t="s">
        <v>5</v>
      </c>
      <c r="C2471" t="s">
        <v>1733</v>
      </c>
      <c r="D2471" t="s">
        <v>6882</v>
      </c>
      <c r="E2471" t="s">
        <v>1713</v>
      </c>
    </row>
    <row r="2472" spans="1:5">
      <c r="A2472" t="s">
        <v>4057</v>
      </c>
      <c r="B2472" t="s">
        <v>5</v>
      </c>
      <c r="C2472" t="s">
        <v>1733</v>
      </c>
      <c r="D2472" t="s">
        <v>6882</v>
      </c>
      <c r="E2472" t="s">
        <v>1714</v>
      </c>
    </row>
    <row r="2473" spans="1:5">
      <c r="A2473" t="s">
        <v>4058</v>
      </c>
      <c r="B2473" t="s">
        <v>5</v>
      </c>
      <c r="C2473" t="s">
        <v>1733</v>
      </c>
      <c r="D2473" t="s">
        <v>6882</v>
      </c>
      <c r="E2473" t="s">
        <v>1715</v>
      </c>
    </row>
    <row r="2474" spans="1:5">
      <c r="A2474" t="s">
        <v>4059</v>
      </c>
      <c r="B2474" t="s">
        <v>5</v>
      </c>
      <c r="C2474" t="s">
        <v>1733</v>
      </c>
      <c r="D2474" t="s">
        <v>6883</v>
      </c>
      <c r="E2474" t="s">
        <v>1702</v>
      </c>
    </row>
    <row r="2475" spans="1:5">
      <c r="A2475" t="s">
        <v>4060</v>
      </c>
      <c r="B2475" t="s">
        <v>5</v>
      </c>
      <c r="C2475" t="s">
        <v>1733</v>
      </c>
      <c r="D2475" t="s">
        <v>6883</v>
      </c>
      <c r="E2475" t="s">
        <v>1705</v>
      </c>
    </row>
    <row r="2476" spans="1:5">
      <c r="A2476" t="s">
        <v>4061</v>
      </c>
      <c r="B2476" t="s">
        <v>5</v>
      </c>
      <c r="C2476" t="s">
        <v>1733</v>
      </c>
      <c r="D2476" t="s">
        <v>6883</v>
      </c>
      <c r="E2476" t="s">
        <v>1706</v>
      </c>
    </row>
    <row r="2477" spans="1:5">
      <c r="A2477" t="s">
        <v>4062</v>
      </c>
      <c r="B2477" t="s">
        <v>5</v>
      </c>
      <c r="C2477" t="s">
        <v>1733</v>
      </c>
      <c r="D2477" t="s">
        <v>6883</v>
      </c>
      <c r="E2477" t="s">
        <v>1707</v>
      </c>
    </row>
    <row r="2478" spans="1:5">
      <c r="A2478" t="s">
        <v>4063</v>
      </c>
      <c r="B2478" t="s">
        <v>5</v>
      </c>
      <c r="C2478" t="s">
        <v>1733</v>
      </c>
      <c r="D2478" t="s">
        <v>6883</v>
      </c>
      <c r="E2478" t="s">
        <v>1708</v>
      </c>
    </row>
    <row r="2479" spans="1:5">
      <c r="A2479" t="s">
        <v>4064</v>
      </c>
      <c r="B2479" t="s">
        <v>5</v>
      </c>
      <c r="C2479" t="s">
        <v>1733</v>
      </c>
      <c r="D2479" t="s">
        <v>6883</v>
      </c>
      <c r="E2479" t="s">
        <v>1709</v>
      </c>
    </row>
    <row r="2480" spans="1:5">
      <c r="A2480" t="s">
        <v>4065</v>
      </c>
      <c r="B2480" t="s">
        <v>5</v>
      </c>
      <c r="C2480" t="s">
        <v>1733</v>
      </c>
      <c r="D2480" t="s">
        <v>6883</v>
      </c>
      <c r="E2480" t="s">
        <v>1710</v>
      </c>
    </row>
    <row r="2481" spans="1:5">
      <c r="A2481" t="s">
        <v>4066</v>
      </c>
      <c r="B2481" t="s">
        <v>5</v>
      </c>
      <c r="C2481" t="s">
        <v>1733</v>
      </c>
      <c r="D2481" t="s">
        <v>6883</v>
      </c>
      <c r="E2481" t="s">
        <v>1711</v>
      </c>
    </row>
    <row r="2482" spans="1:5">
      <c r="A2482" t="s">
        <v>4067</v>
      </c>
      <c r="B2482" t="s">
        <v>5</v>
      </c>
      <c r="C2482" t="s">
        <v>1733</v>
      </c>
      <c r="D2482" t="s">
        <v>6883</v>
      </c>
      <c r="E2482" t="s">
        <v>1712</v>
      </c>
    </row>
    <row r="2483" spans="1:5">
      <c r="A2483" t="s">
        <v>4068</v>
      </c>
      <c r="B2483" t="s">
        <v>5</v>
      </c>
      <c r="C2483" t="s">
        <v>1733</v>
      </c>
      <c r="D2483" t="s">
        <v>6883</v>
      </c>
      <c r="E2483" t="s">
        <v>1713</v>
      </c>
    </row>
    <row r="2484" spans="1:5">
      <c r="A2484" t="s">
        <v>4069</v>
      </c>
      <c r="B2484" t="s">
        <v>5</v>
      </c>
      <c r="C2484" t="s">
        <v>1733</v>
      </c>
      <c r="D2484" t="s">
        <v>6883</v>
      </c>
      <c r="E2484" t="s">
        <v>1714</v>
      </c>
    </row>
    <row r="2485" spans="1:5">
      <c r="A2485" t="s">
        <v>4070</v>
      </c>
      <c r="B2485" t="s">
        <v>5</v>
      </c>
      <c r="C2485" t="s">
        <v>1733</v>
      </c>
      <c r="D2485" t="s">
        <v>6883</v>
      </c>
      <c r="E2485" t="s">
        <v>1715</v>
      </c>
    </row>
    <row r="2486" spans="1:5">
      <c r="A2486" t="s">
        <v>4071</v>
      </c>
      <c r="B2486" t="s">
        <v>5</v>
      </c>
      <c r="C2486" t="s">
        <v>1733</v>
      </c>
      <c r="D2486" t="s">
        <v>6884</v>
      </c>
      <c r="E2486" t="s">
        <v>1702</v>
      </c>
    </row>
    <row r="2487" spans="1:5">
      <c r="A2487" t="s">
        <v>4072</v>
      </c>
      <c r="B2487" t="s">
        <v>5</v>
      </c>
      <c r="C2487" t="s">
        <v>1733</v>
      </c>
      <c r="D2487" t="s">
        <v>6884</v>
      </c>
      <c r="E2487" t="s">
        <v>1705</v>
      </c>
    </row>
    <row r="2488" spans="1:5">
      <c r="A2488" t="s">
        <v>4073</v>
      </c>
      <c r="B2488" t="s">
        <v>5</v>
      </c>
      <c r="C2488" t="s">
        <v>1733</v>
      </c>
      <c r="D2488" t="s">
        <v>6884</v>
      </c>
      <c r="E2488" t="s">
        <v>1706</v>
      </c>
    </row>
    <row r="2489" spans="1:5">
      <c r="A2489" t="s">
        <v>4074</v>
      </c>
      <c r="B2489" t="s">
        <v>5</v>
      </c>
      <c r="C2489" t="s">
        <v>1733</v>
      </c>
      <c r="D2489" t="s">
        <v>6884</v>
      </c>
      <c r="E2489" t="s">
        <v>1707</v>
      </c>
    </row>
    <row r="2490" spans="1:5">
      <c r="A2490" t="s">
        <v>4075</v>
      </c>
      <c r="B2490" t="s">
        <v>5</v>
      </c>
      <c r="C2490" t="s">
        <v>1733</v>
      </c>
      <c r="D2490" t="s">
        <v>6884</v>
      </c>
      <c r="E2490" t="s">
        <v>1708</v>
      </c>
    </row>
    <row r="2491" spans="1:5">
      <c r="A2491" t="s">
        <v>4076</v>
      </c>
      <c r="B2491" t="s">
        <v>5</v>
      </c>
      <c r="C2491" t="s">
        <v>1733</v>
      </c>
      <c r="D2491" t="s">
        <v>6884</v>
      </c>
      <c r="E2491" t="s">
        <v>1709</v>
      </c>
    </row>
    <row r="2492" spans="1:5">
      <c r="A2492" t="s">
        <v>4077</v>
      </c>
      <c r="B2492" t="s">
        <v>5</v>
      </c>
      <c r="C2492" t="s">
        <v>1733</v>
      </c>
      <c r="D2492" t="s">
        <v>6884</v>
      </c>
      <c r="E2492" t="s">
        <v>1710</v>
      </c>
    </row>
    <row r="2493" spans="1:5">
      <c r="A2493" t="s">
        <v>4078</v>
      </c>
      <c r="B2493" t="s">
        <v>5</v>
      </c>
      <c r="C2493" t="s">
        <v>1733</v>
      </c>
      <c r="D2493" t="s">
        <v>6884</v>
      </c>
      <c r="E2493" t="s">
        <v>1711</v>
      </c>
    </row>
    <row r="2494" spans="1:5">
      <c r="A2494" t="s">
        <v>4079</v>
      </c>
      <c r="B2494" t="s">
        <v>5</v>
      </c>
      <c r="C2494" t="s">
        <v>1733</v>
      </c>
      <c r="D2494" t="s">
        <v>6884</v>
      </c>
      <c r="E2494" t="s">
        <v>1712</v>
      </c>
    </row>
    <row r="2495" spans="1:5">
      <c r="A2495" t="s">
        <v>4080</v>
      </c>
      <c r="B2495" t="s">
        <v>5</v>
      </c>
      <c r="C2495" t="s">
        <v>1733</v>
      </c>
      <c r="D2495" t="s">
        <v>6884</v>
      </c>
      <c r="E2495" t="s">
        <v>1713</v>
      </c>
    </row>
    <row r="2496" spans="1:5">
      <c r="A2496" t="s">
        <v>4081</v>
      </c>
      <c r="B2496" t="s">
        <v>5</v>
      </c>
      <c r="C2496" t="s">
        <v>1733</v>
      </c>
      <c r="D2496" t="s">
        <v>6884</v>
      </c>
      <c r="E2496" t="s">
        <v>1714</v>
      </c>
    </row>
    <row r="2497" spans="1:5">
      <c r="A2497" t="s">
        <v>4082</v>
      </c>
      <c r="B2497" t="s">
        <v>5</v>
      </c>
      <c r="C2497" t="s">
        <v>1733</v>
      </c>
      <c r="D2497" t="s">
        <v>6884</v>
      </c>
      <c r="E2497" t="s">
        <v>1715</v>
      </c>
    </row>
    <row r="2498" spans="1:5">
      <c r="A2498" t="s">
        <v>4083</v>
      </c>
      <c r="B2498" t="s">
        <v>5</v>
      </c>
      <c r="C2498" t="s">
        <v>1733</v>
      </c>
      <c r="D2498" t="s">
        <v>6885</v>
      </c>
      <c r="E2498" t="s">
        <v>1702</v>
      </c>
    </row>
    <row r="2499" spans="1:5">
      <c r="A2499" t="s">
        <v>4084</v>
      </c>
      <c r="B2499" t="s">
        <v>5</v>
      </c>
      <c r="C2499" t="s">
        <v>1733</v>
      </c>
      <c r="D2499" t="s">
        <v>6885</v>
      </c>
      <c r="E2499" t="s">
        <v>1705</v>
      </c>
    </row>
    <row r="2500" spans="1:5">
      <c r="A2500" t="s">
        <v>4085</v>
      </c>
      <c r="B2500" t="s">
        <v>5</v>
      </c>
      <c r="C2500" t="s">
        <v>1733</v>
      </c>
      <c r="D2500" t="s">
        <v>6885</v>
      </c>
      <c r="E2500" t="s">
        <v>1706</v>
      </c>
    </row>
    <row r="2501" spans="1:5">
      <c r="A2501" t="s">
        <v>4086</v>
      </c>
      <c r="B2501" t="s">
        <v>5</v>
      </c>
      <c r="C2501" t="s">
        <v>1733</v>
      </c>
      <c r="D2501" t="s">
        <v>6885</v>
      </c>
      <c r="E2501" t="s">
        <v>1707</v>
      </c>
    </row>
    <row r="2502" spans="1:5">
      <c r="A2502" t="s">
        <v>4087</v>
      </c>
      <c r="B2502" t="s">
        <v>5</v>
      </c>
      <c r="C2502" t="s">
        <v>1733</v>
      </c>
      <c r="D2502" t="s">
        <v>6885</v>
      </c>
      <c r="E2502" t="s">
        <v>1708</v>
      </c>
    </row>
    <row r="2503" spans="1:5">
      <c r="A2503" t="s">
        <v>4088</v>
      </c>
      <c r="B2503" t="s">
        <v>5</v>
      </c>
      <c r="C2503" t="s">
        <v>1733</v>
      </c>
      <c r="D2503" t="s">
        <v>6885</v>
      </c>
      <c r="E2503" t="s">
        <v>1709</v>
      </c>
    </row>
    <row r="2504" spans="1:5">
      <c r="A2504" t="s">
        <v>4089</v>
      </c>
      <c r="B2504" t="s">
        <v>5</v>
      </c>
      <c r="C2504" t="s">
        <v>1733</v>
      </c>
      <c r="D2504" t="s">
        <v>6885</v>
      </c>
      <c r="E2504" t="s">
        <v>1710</v>
      </c>
    </row>
    <row r="2505" spans="1:5">
      <c r="A2505" t="s">
        <v>4090</v>
      </c>
      <c r="B2505" t="s">
        <v>5</v>
      </c>
      <c r="C2505" t="s">
        <v>1733</v>
      </c>
      <c r="D2505" t="s">
        <v>6885</v>
      </c>
      <c r="E2505" t="s">
        <v>1711</v>
      </c>
    </row>
    <row r="2506" spans="1:5">
      <c r="A2506" t="s">
        <v>4091</v>
      </c>
      <c r="B2506" t="s">
        <v>5</v>
      </c>
      <c r="C2506" t="s">
        <v>1733</v>
      </c>
      <c r="D2506" t="s">
        <v>6885</v>
      </c>
      <c r="E2506" t="s">
        <v>1712</v>
      </c>
    </row>
    <row r="2507" spans="1:5">
      <c r="A2507" t="s">
        <v>4092</v>
      </c>
      <c r="B2507" t="s">
        <v>5</v>
      </c>
      <c r="C2507" t="s">
        <v>1733</v>
      </c>
      <c r="D2507" t="s">
        <v>6885</v>
      </c>
      <c r="E2507" t="s">
        <v>1713</v>
      </c>
    </row>
    <row r="2508" spans="1:5">
      <c r="A2508" t="s">
        <v>4093</v>
      </c>
      <c r="B2508" t="s">
        <v>5</v>
      </c>
      <c r="C2508" t="s">
        <v>1733</v>
      </c>
      <c r="D2508" t="s">
        <v>6885</v>
      </c>
      <c r="E2508" t="s">
        <v>1714</v>
      </c>
    </row>
    <row r="2509" spans="1:5">
      <c r="A2509" t="s">
        <v>4094</v>
      </c>
      <c r="B2509" t="s">
        <v>5</v>
      </c>
      <c r="C2509" t="s">
        <v>1733</v>
      </c>
      <c r="D2509" t="s">
        <v>6885</v>
      </c>
      <c r="E2509" t="s">
        <v>1715</v>
      </c>
    </row>
    <row r="2510" spans="1:5">
      <c r="A2510" t="s">
        <v>4095</v>
      </c>
      <c r="B2510" t="s">
        <v>5</v>
      </c>
      <c r="C2510" t="s">
        <v>1733</v>
      </c>
      <c r="D2510" t="s">
        <v>6886</v>
      </c>
      <c r="E2510" t="s">
        <v>1702</v>
      </c>
    </row>
    <row r="2511" spans="1:5">
      <c r="A2511" t="s">
        <v>4096</v>
      </c>
      <c r="B2511" t="s">
        <v>5</v>
      </c>
      <c r="C2511" t="s">
        <v>1733</v>
      </c>
      <c r="D2511" t="s">
        <v>6886</v>
      </c>
      <c r="E2511" t="s">
        <v>1705</v>
      </c>
    </row>
    <row r="2512" spans="1:5">
      <c r="A2512" t="s">
        <v>4097</v>
      </c>
      <c r="B2512" t="s">
        <v>5</v>
      </c>
      <c r="C2512" t="s">
        <v>1733</v>
      </c>
      <c r="D2512" t="s">
        <v>6886</v>
      </c>
      <c r="E2512" t="s">
        <v>1706</v>
      </c>
    </row>
    <row r="2513" spans="1:5">
      <c r="A2513" t="s">
        <v>4098</v>
      </c>
      <c r="B2513" t="s">
        <v>5</v>
      </c>
      <c r="C2513" t="s">
        <v>1733</v>
      </c>
      <c r="D2513" t="s">
        <v>6886</v>
      </c>
      <c r="E2513" t="s">
        <v>1707</v>
      </c>
    </row>
    <row r="2514" spans="1:5">
      <c r="A2514" t="s">
        <v>4099</v>
      </c>
      <c r="B2514" t="s">
        <v>5</v>
      </c>
      <c r="C2514" t="s">
        <v>1733</v>
      </c>
      <c r="D2514" t="s">
        <v>6886</v>
      </c>
      <c r="E2514" t="s">
        <v>1708</v>
      </c>
    </row>
    <row r="2515" spans="1:5">
      <c r="A2515" t="s">
        <v>4100</v>
      </c>
      <c r="B2515" t="s">
        <v>5</v>
      </c>
      <c r="C2515" t="s">
        <v>1733</v>
      </c>
      <c r="D2515" t="s">
        <v>6886</v>
      </c>
      <c r="E2515" t="s">
        <v>1709</v>
      </c>
    </row>
    <row r="2516" spans="1:5">
      <c r="A2516" t="s">
        <v>4101</v>
      </c>
      <c r="B2516" t="s">
        <v>5</v>
      </c>
      <c r="C2516" t="s">
        <v>1733</v>
      </c>
      <c r="D2516" t="s">
        <v>6886</v>
      </c>
      <c r="E2516" t="s">
        <v>1710</v>
      </c>
    </row>
    <row r="2517" spans="1:5">
      <c r="A2517" t="s">
        <v>4102</v>
      </c>
      <c r="B2517" t="s">
        <v>5</v>
      </c>
      <c r="C2517" t="s">
        <v>1733</v>
      </c>
      <c r="D2517" t="s">
        <v>6886</v>
      </c>
      <c r="E2517" t="s">
        <v>1711</v>
      </c>
    </row>
    <row r="2518" spans="1:5">
      <c r="A2518" t="s">
        <v>4103</v>
      </c>
      <c r="B2518" t="s">
        <v>5</v>
      </c>
      <c r="C2518" t="s">
        <v>1733</v>
      </c>
      <c r="D2518" t="s">
        <v>6886</v>
      </c>
      <c r="E2518" t="s">
        <v>1712</v>
      </c>
    </row>
    <row r="2519" spans="1:5">
      <c r="A2519" t="s">
        <v>4104</v>
      </c>
      <c r="B2519" t="s">
        <v>5</v>
      </c>
      <c r="C2519" t="s">
        <v>1733</v>
      </c>
      <c r="D2519" t="s">
        <v>6886</v>
      </c>
      <c r="E2519" t="s">
        <v>1713</v>
      </c>
    </row>
    <row r="2520" spans="1:5">
      <c r="A2520" t="s">
        <v>4105</v>
      </c>
      <c r="B2520" t="s">
        <v>5</v>
      </c>
      <c r="C2520" t="s">
        <v>1733</v>
      </c>
      <c r="D2520" t="s">
        <v>6886</v>
      </c>
      <c r="E2520" t="s">
        <v>1714</v>
      </c>
    </row>
    <row r="2521" spans="1:5">
      <c r="A2521" t="s">
        <v>4106</v>
      </c>
      <c r="B2521" t="s">
        <v>5</v>
      </c>
      <c r="C2521" t="s">
        <v>1733</v>
      </c>
      <c r="D2521" t="s">
        <v>6886</v>
      </c>
      <c r="E2521" t="s">
        <v>1715</v>
      </c>
    </row>
    <row r="2522" spans="1:5">
      <c r="A2522" t="s">
        <v>4107</v>
      </c>
      <c r="B2522" t="s">
        <v>5</v>
      </c>
      <c r="C2522" t="s">
        <v>1733</v>
      </c>
      <c r="D2522" t="s">
        <v>6887</v>
      </c>
      <c r="E2522" t="s">
        <v>1702</v>
      </c>
    </row>
    <row r="2523" spans="1:5">
      <c r="A2523" t="s">
        <v>4108</v>
      </c>
      <c r="B2523" t="s">
        <v>5</v>
      </c>
      <c r="C2523" t="s">
        <v>1733</v>
      </c>
      <c r="D2523" t="s">
        <v>6887</v>
      </c>
      <c r="E2523" t="s">
        <v>1705</v>
      </c>
    </row>
    <row r="2524" spans="1:5">
      <c r="A2524" t="s">
        <v>4109</v>
      </c>
      <c r="B2524" t="s">
        <v>5</v>
      </c>
      <c r="C2524" t="s">
        <v>1733</v>
      </c>
      <c r="D2524" t="s">
        <v>6887</v>
      </c>
      <c r="E2524" t="s">
        <v>1706</v>
      </c>
    </row>
    <row r="2525" spans="1:5">
      <c r="A2525" t="s">
        <v>4110</v>
      </c>
      <c r="B2525" t="s">
        <v>5</v>
      </c>
      <c r="C2525" t="s">
        <v>1733</v>
      </c>
      <c r="D2525" t="s">
        <v>6887</v>
      </c>
      <c r="E2525" t="s">
        <v>1707</v>
      </c>
    </row>
    <row r="2526" spans="1:5">
      <c r="A2526" t="s">
        <v>4111</v>
      </c>
      <c r="B2526" t="s">
        <v>5</v>
      </c>
      <c r="C2526" t="s">
        <v>1733</v>
      </c>
      <c r="D2526" t="s">
        <v>6887</v>
      </c>
      <c r="E2526" t="s">
        <v>1708</v>
      </c>
    </row>
    <row r="2527" spans="1:5">
      <c r="A2527" t="s">
        <v>4112</v>
      </c>
      <c r="B2527" t="s">
        <v>5</v>
      </c>
      <c r="C2527" t="s">
        <v>1733</v>
      </c>
      <c r="D2527" t="s">
        <v>6887</v>
      </c>
      <c r="E2527" t="s">
        <v>1709</v>
      </c>
    </row>
    <row r="2528" spans="1:5">
      <c r="A2528" t="s">
        <v>4113</v>
      </c>
      <c r="B2528" t="s">
        <v>5</v>
      </c>
      <c r="C2528" t="s">
        <v>1733</v>
      </c>
      <c r="D2528" t="s">
        <v>6887</v>
      </c>
      <c r="E2528" t="s">
        <v>1710</v>
      </c>
    </row>
    <row r="2529" spans="1:5">
      <c r="A2529" t="s">
        <v>4114</v>
      </c>
      <c r="B2529" t="s">
        <v>5</v>
      </c>
      <c r="C2529" t="s">
        <v>1733</v>
      </c>
      <c r="D2529" t="s">
        <v>6887</v>
      </c>
      <c r="E2529" t="s">
        <v>1711</v>
      </c>
    </row>
    <row r="2530" spans="1:5">
      <c r="A2530" t="s">
        <v>4115</v>
      </c>
      <c r="B2530" t="s">
        <v>5</v>
      </c>
      <c r="C2530" t="s">
        <v>1733</v>
      </c>
      <c r="D2530" t="s">
        <v>6887</v>
      </c>
      <c r="E2530" t="s">
        <v>1712</v>
      </c>
    </row>
    <row r="2531" spans="1:5">
      <c r="A2531" t="s">
        <v>4116</v>
      </c>
      <c r="B2531" t="s">
        <v>5</v>
      </c>
      <c r="C2531" t="s">
        <v>1733</v>
      </c>
      <c r="D2531" t="s">
        <v>6887</v>
      </c>
      <c r="E2531" t="s">
        <v>1713</v>
      </c>
    </row>
    <row r="2532" spans="1:5">
      <c r="A2532" t="s">
        <v>4117</v>
      </c>
      <c r="B2532" t="s">
        <v>5</v>
      </c>
      <c r="C2532" t="s">
        <v>1733</v>
      </c>
      <c r="D2532" t="s">
        <v>6887</v>
      </c>
      <c r="E2532" t="s">
        <v>1714</v>
      </c>
    </row>
    <row r="2533" spans="1:5">
      <c r="A2533" t="s">
        <v>4118</v>
      </c>
      <c r="B2533" t="s">
        <v>5</v>
      </c>
      <c r="C2533" t="s">
        <v>1733</v>
      </c>
      <c r="D2533" t="s">
        <v>6887</v>
      </c>
      <c r="E2533" t="s">
        <v>1715</v>
      </c>
    </row>
    <row r="2534" spans="1:5">
      <c r="A2534" t="s">
        <v>4119</v>
      </c>
      <c r="B2534" t="s">
        <v>5</v>
      </c>
      <c r="C2534" t="s">
        <v>1733</v>
      </c>
      <c r="D2534" t="s">
        <v>6888</v>
      </c>
      <c r="E2534" t="s">
        <v>1702</v>
      </c>
    </row>
    <row r="2535" spans="1:5">
      <c r="A2535" t="s">
        <v>4120</v>
      </c>
      <c r="B2535" t="s">
        <v>5</v>
      </c>
      <c r="C2535" t="s">
        <v>1733</v>
      </c>
      <c r="D2535" t="s">
        <v>6888</v>
      </c>
      <c r="E2535" t="s">
        <v>1705</v>
      </c>
    </row>
    <row r="2536" spans="1:5">
      <c r="A2536" t="s">
        <v>4121</v>
      </c>
      <c r="B2536" t="s">
        <v>5</v>
      </c>
      <c r="C2536" t="s">
        <v>1733</v>
      </c>
      <c r="D2536" t="s">
        <v>6888</v>
      </c>
      <c r="E2536" t="s">
        <v>1706</v>
      </c>
    </row>
    <row r="2537" spans="1:5">
      <c r="A2537" t="s">
        <v>4122</v>
      </c>
      <c r="B2537" t="s">
        <v>5</v>
      </c>
      <c r="C2537" t="s">
        <v>1733</v>
      </c>
      <c r="D2537" t="s">
        <v>6888</v>
      </c>
      <c r="E2537" t="s">
        <v>1707</v>
      </c>
    </row>
    <row r="2538" spans="1:5">
      <c r="A2538" t="s">
        <v>4123</v>
      </c>
      <c r="B2538" t="s">
        <v>5</v>
      </c>
      <c r="C2538" t="s">
        <v>1733</v>
      </c>
      <c r="D2538" t="s">
        <v>6888</v>
      </c>
      <c r="E2538" t="s">
        <v>1708</v>
      </c>
    </row>
    <row r="2539" spans="1:5">
      <c r="A2539" t="s">
        <v>4124</v>
      </c>
      <c r="B2539" t="s">
        <v>5</v>
      </c>
      <c r="C2539" t="s">
        <v>1733</v>
      </c>
      <c r="D2539" t="s">
        <v>6888</v>
      </c>
      <c r="E2539" t="s">
        <v>1709</v>
      </c>
    </row>
    <row r="2540" spans="1:5">
      <c r="A2540" t="s">
        <v>4125</v>
      </c>
      <c r="B2540" t="s">
        <v>5</v>
      </c>
      <c r="C2540" t="s">
        <v>1733</v>
      </c>
      <c r="D2540" t="s">
        <v>6888</v>
      </c>
      <c r="E2540" t="s">
        <v>1710</v>
      </c>
    </row>
    <row r="2541" spans="1:5">
      <c r="A2541" t="s">
        <v>4126</v>
      </c>
      <c r="B2541" t="s">
        <v>5</v>
      </c>
      <c r="C2541" t="s">
        <v>1733</v>
      </c>
      <c r="D2541" t="s">
        <v>6888</v>
      </c>
      <c r="E2541" t="s">
        <v>1711</v>
      </c>
    </row>
    <row r="2542" spans="1:5">
      <c r="A2542" t="s">
        <v>4127</v>
      </c>
      <c r="B2542" t="s">
        <v>5</v>
      </c>
      <c r="C2542" t="s">
        <v>1733</v>
      </c>
      <c r="D2542" t="s">
        <v>6888</v>
      </c>
      <c r="E2542" t="s">
        <v>1712</v>
      </c>
    </row>
    <row r="2543" spans="1:5">
      <c r="A2543" t="s">
        <v>4128</v>
      </c>
      <c r="B2543" t="s">
        <v>5</v>
      </c>
      <c r="C2543" t="s">
        <v>1733</v>
      </c>
      <c r="D2543" t="s">
        <v>6888</v>
      </c>
      <c r="E2543" t="s">
        <v>1713</v>
      </c>
    </row>
    <row r="2544" spans="1:5">
      <c r="A2544" t="s">
        <v>4129</v>
      </c>
      <c r="B2544" t="s">
        <v>5</v>
      </c>
      <c r="C2544" t="s">
        <v>1733</v>
      </c>
      <c r="D2544" t="s">
        <v>6888</v>
      </c>
      <c r="E2544" t="s">
        <v>1714</v>
      </c>
    </row>
    <row r="2545" spans="1:5">
      <c r="A2545" t="s">
        <v>4130</v>
      </c>
      <c r="B2545" t="s">
        <v>5</v>
      </c>
      <c r="C2545" t="s">
        <v>1733</v>
      </c>
      <c r="D2545" t="s">
        <v>6888</v>
      </c>
      <c r="E2545" t="s">
        <v>1715</v>
      </c>
    </row>
    <row r="2546" spans="1:5">
      <c r="A2546" t="s">
        <v>4131</v>
      </c>
      <c r="B2546" t="s">
        <v>5</v>
      </c>
      <c r="C2546" t="s">
        <v>1733</v>
      </c>
      <c r="D2546" t="s">
        <v>6889</v>
      </c>
      <c r="E2546" t="s">
        <v>1702</v>
      </c>
    </row>
    <row r="2547" spans="1:5">
      <c r="A2547" t="s">
        <v>4132</v>
      </c>
      <c r="B2547" t="s">
        <v>5</v>
      </c>
      <c r="C2547" t="s">
        <v>1733</v>
      </c>
      <c r="D2547" t="s">
        <v>6889</v>
      </c>
      <c r="E2547" t="s">
        <v>1705</v>
      </c>
    </row>
    <row r="2548" spans="1:5">
      <c r="A2548" t="s">
        <v>4133</v>
      </c>
      <c r="B2548" t="s">
        <v>5</v>
      </c>
      <c r="C2548" t="s">
        <v>1733</v>
      </c>
      <c r="D2548" t="s">
        <v>6889</v>
      </c>
      <c r="E2548" t="s">
        <v>1706</v>
      </c>
    </row>
    <row r="2549" spans="1:5">
      <c r="A2549" t="s">
        <v>4134</v>
      </c>
      <c r="B2549" t="s">
        <v>5</v>
      </c>
      <c r="C2549" t="s">
        <v>1733</v>
      </c>
      <c r="D2549" t="s">
        <v>6889</v>
      </c>
      <c r="E2549" t="s">
        <v>1707</v>
      </c>
    </row>
    <row r="2550" spans="1:5">
      <c r="A2550" t="s">
        <v>4135</v>
      </c>
      <c r="B2550" t="s">
        <v>5</v>
      </c>
      <c r="C2550" t="s">
        <v>1733</v>
      </c>
      <c r="D2550" t="s">
        <v>6889</v>
      </c>
      <c r="E2550" t="s">
        <v>1708</v>
      </c>
    </row>
    <row r="2551" spans="1:5">
      <c r="A2551" t="s">
        <v>4136</v>
      </c>
      <c r="B2551" t="s">
        <v>5</v>
      </c>
      <c r="C2551" t="s">
        <v>1733</v>
      </c>
      <c r="D2551" t="s">
        <v>6889</v>
      </c>
      <c r="E2551" t="s">
        <v>1709</v>
      </c>
    </row>
    <row r="2552" spans="1:5">
      <c r="A2552" t="s">
        <v>4137</v>
      </c>
      <c r="B2552" t="s">
        <v>5</v>
      </c>
      <c r="C2552" t="s">
        <v>1733</v>
      </c>
      <c r="D2552" t="s">
        <v>6889</v>
      </c>
      <c r="E2552" t="s">
        <v>1710</v>
      </c>
    </row>
    <row r="2553" spans="1:5">
      <c r="A2553" t="s">
        <v>4138</v>
      </c>
      <c r="B2553" t="s">
        <v>5</v>
      </c>
      <c r="C2553" t="s">
        <v>1733</v>
      </c>
      <c r="D2553" t="s">
        <v>6889</v>
      </c>
      <c r="E2553" t="s">
        <v>1711</v>
      </c>
    </row>
    <row r="2554" spans="1:5">
      <c r="A2554" t="s">
        <v>4139</v>
      </c>
      <c r="B2554" t="s">
        <v>5</v>
      </c>
      <c r="C2554" t="s">
        <v>1733</v>
      </c>
      <c r="D2554" t="s">
        <v>6889</v>
      </c>
      <c r="E2554" t="s">
        <v>1712</v>
      </c>
    </row>
    <row r="2555" spans="1:5">
      <c r="A2555" t="s">
        <v>4140</v>
      </c>
      <c r="B2555" t="s">
        <v>5</v>
      </c>
      <c r="C2555" t="s">
        <v>1733</v>
      </c>
      <c r="D2555" t="s">
        <v>6889</v>
      </c>
      <c r="E2555" t="s">
        <v>1713</v>
      </c>
    </row>
    <row r="2556" spans="1:5">
      <c r="A2556" t="s">
        <v>4141</v>
      </c>
      <c r="B2556" t="s">
        <v>5</v>
      </c>
      <c r="C2556" t="s">
        <v>1733</v>
      </c>
      <c r="D2556" t="s">
        <v>6889</v>
      </c>
      <c r="E2556" t="s">
        <v>1714</v>
      </c>
    </row>
    <row r="2557" spans="1:5">
      <c r="A2557" t="s">
        <v>4142</v>
      </c>
      <c r="B2557" t="s">
        <v>5</v>
      </c>
      <c r="C2557" t="s">
        <v>1733</v>
      </c>
      <c r="D2557" t="s">
        <v>6889</v>
      </c>
      <c r="E2557" t="s">
        <v>1715</v>
      </c>
    </row>
    <row r="2558" spans="1:5">
      <c r="A2558" t="s">
        <v>4143</v>
      </c>
      <c r="B2558" t="s">
        <v>5</v>
      </c>
      <c r="C2558" t="s">
        <v>1733</v>
      </c>
      <c r="D2558" t="s">
        <v>6890</v>
      </c>
      <c r="E2558" t="s">
        <v>1702</v>
      </c>
    </row>
    <row r="2559" spans="1:5">
      <c r="A2559" t="s">
        <v>4144</v>
      </c>
      <c r="B2559" t="s">
        <v>5</v>
      </c>
      <c r="C2559" t="s">
        <v>1733</v>
      </c>
      <c r="D2559" t="s">
        <v>6890</v>
      </c>
      <c r="E2559" t="s">
        <v>1705</v>
      </c>
    </row>
    <row r="2560" spans="1:5">
      <c r="A2560" t="s">
        <v>4145</v>
      </c>
      <c r="B2560" t="s">
        <v>5</v>
      </c>
      <c r="C2560" t="s">
        <v>1733</v>
      </c>
      <c r="D2560" t="s">
        <v>6890</v>
      </c>
      <c r="E2560" t="s">
        <v>1706</v>
      </c>
    </row>
    <row r="2561" spans="1:5">
      <c r="A2561" t="s">
        <v>4146</v>
      </c>
      <c r="B2561" t="s">
        <v>5</v>
      </c>
      <c r="C2561" t="s">
        <v>1733</v>
      </c>
      <c r="D2561" t="s">
        <v>6890</v>
      </c>
      <c r="E2561" t="s">
        <v>1707</v>
      </c>
    </row>
    <row r="2562" spans="1:5">
      <c r="A2562" t="s">
        <v>4147</v>
      </c>
      <c r="B2562" t="s">
        <v>5</v>
      </c>
      <c r="C2562" t="s">
        <v>1733</v>
      </c>
      <c r="D2562" t="s">
        <v>6890</v>
      </c>
      <c r="E2562" t="s">
        <v>1708</v>
      </c>
    </row>
    <row r="2563" spans="1:5">
      <c r="A2563" t="s">
        <v>4148</v>
      </c>
      <c r="B2563" t="s">
        <v>5</v>
      </c>
      <c r="C2563" t="s">
        <v>1733</v>
      </c>
      <c r="D2563" t="s">
        <v>6890</v>
      </c>
      <c r="E2563" t="s">
        <v>1709</v>
      </c>
    </row>
    <row r="2564" spans="1:5">
      <c r="A2564" t="s">
        <v>4149</v>
      </c>
      <c r="B2564" t="s">
        <v>5</v>
      </c>
      <c r="C2564" t="s">
        <v>1733</v>
      </c>
      <c r="D2564" t="s">
        <v>6890</v>
      </c>
      <c r="E2564" t="s">
        <v>1710</v>
      </c>
    </row>
    <row r="2565" spans="1:5">
      <c r="A2565" t="s">
        <v>4150</v>
      </c>
      <c r="B2565" t="s">
        <v>5</v>
      </c>
      <c r="C2565" t="s">
        <v>1733</v>
      </c>
      <c r="D2565" t="s">
        <v>6890</v>
      </c>
      <c r="E2565" t="s">
        <v>1711</v>
      </c>
    </row>
    <row r="2566" spans="1:5">
      <c r="A2566" t="s">
        <v>4151</v>
      </c>
      <c r="B2566" t="s">
        <v>5</v>
      </c>
      <c r="C2566" t="s">
        <v>1733</v>
      </c>
      <c r="D2566" t="s">
        <v>6890</v>
      </c>
      <c r="E2566" t="s">
        <v>1712</v>
      </c>
    </row>
    <row r="2567" spans="1:5">
      <c r="A2567" t="s">
        <v>4152</v>
      </c>
      <c r="B2567" t="s">
        <v>5</v>
      </c>
      <c r="C2567" t="s">
        <v>1733</v>
      </c>
      <c r="D2567" t="s">
        <v>6890</v>
      </c>
      <c r="E2567" t="s">
        <v>1713</v>
      </c>
    </row>
    <row r="2568" spans="1:5">
      <c r="A2568" t="s">
        <v>4153</v>
      </c>
      <c r="B2568" t="s">
        <v>5</v>
      </c>
      <c r="C2568" t="s">
        <v>1733</v>
      </c>
      <c r="D2568" t="s">
        <v>6890</v>
      </c>
      <c r="E2568" t="s">
        <v>1714</v>
      </c>
    </row>
    <row r="2569" spans="1:5">
      <c r="A2569" t="s">
        <v>4154</v>
      </c>
      <c r="B2569" t="s">
        <v>5</v>
      </c>
      <c r="C2569" t="s">
        <v>1733</v>
      </c>
      <c r="D2569" t="s">
        <v>6890</v>
      </c>
      <c r="E2569" t="s">
        <v>1715</v>
      </c>
    </row>
    <row r="2570" spans="1:5">
      <c r="A2570" t="s">
        <v>4155</v>
      </c>
      <c r="B2570" t="s">
        <v>5</v>
      </c>
      <c r="C2570" t="s">
        <v>1733</v>
      </c>
      <c r="D2570" t="s">
        <v>6891</v>
      </c>
      <c r="E2570" t="s">
        <v>1702</v>
      </c>
    </row>
    <row r="2571" spans="1:5">
      <c r="A2571" t="s">
        <v>4156</v>
      </c>
      <c r="B2571" t="s">
        <v>5</v>
      </c>
      <c r="C2571" t="s">
        <v>1733</v>
      </c>
      <c r="D2571" t="s">
        <v>6891</v>
      </c>
      <c r="E2571" t="s">
        <v>1705</v>
      </c>
    </row>
    <row r="2572" spans="1:5">
      <c r="A2572" t="s">
        <v>4157</v>
      </c>
      <c r="B2572" t="s">
        <v>5</v>
      </c>
      <c r="C2572" t="s">
        <v>1733</v>
      </c>
      <c r="D2572" t="s">
        <v>6891</v>
      </c>
      <c r="E2572" t="s">
        <v>1706</v>
      </c>
    </row>
    <row r="2573" spans="1:5">
      <c r="A2573" t="s">
        <v>4158</v>
      </c>
      <c r="B2573" t="s">
        <v>5</v>
      </c>
      <c r="C2573" t="s">
        <v>1733</v>
      </c>
      <c r="D2573" t="s">
        <v>6891</v>
      </c>
      <c r="E2573" t="s">
        <v>1707</v>
      </c>
    </row>
    <row r="2574" spans="1:5">
      <c r="A2574" t="s">
        <v>4159</v>
      </c>
      <c r="B2574" t="s">
        <v>5</v>
      </c>
      <c r="C2574" t="s">
        <v>1733</v>
      </c>
      <c r="D2574" t="s">
        <v>6891</v>
      </c>
      <c r="E2574" t="s">
        <v>1708</v>
      </c>
    </row>
    <row r="2575" spans="1:5">
      <c r="A2575" t="s">
        <v>4160</v>
      </c>
      <c r="B2575" t="s">
        <v>5</v>
      </c>
      <c r="C2575" t="s">
        <v>1733</v>
      </c>
      <c r="D2575" t="s">
        <v>6891</v>
      </c>
      <c r="E2575" t="s">
        <v>1709</v>
      </c>
    </row>
    <row r="2576" spans="1:5">
      <c r="A2576" t="s">
        <v>4161</v>
      </c>
      <c r="B2576" t="s">
        <v>5</v>
      </c>
      <c r="C2576" t="s">
        <v>1733</v>
      </c>
      <c r="D2576" t="s">
        <v>6891</v>
      </c>
      <c r="E2576" t="s">
        <v>1710</v>
      </c>
    </row>
    <row r="2577" spans="1:5">
      <c r="A2577" t="s">
        <v>4162</v>
      </c>
      <c r="B2577" t="s">
        <v>5</v>
      </c>
      <c r="C2577" t="s">
        <v>1733</v>
      </c>
      <c r="D2577" t="s">
        <v>6891</v>
      </c>
      <c r="E2577" t="s">
        <v>1711</v>
      </c>
    </row>
    <row r="2578" spans="1:5">
      <c r="A2578" t="s">
        <v>4163</v>
      </c>
      <c r="B2578" t="s">
        <v>5</v>
      </c>
      <c r="C2578" t="s">
        <v>1733</v>
      </c>
      <c r="D2578" t="s">
        <v>6891</v>
      </c>
      <c r="E2578" t="s">
        <v>1712</v>
      </c>
    </row>
    <row r="2579" spans="1:5">
      <c r="A2579" t="s">
        <v>4164</v>
      </c>
      <c r="B2579" t="s">
        <v>5</v>
      </c>
      <c r="C2579" t="s">
        <v>1733</v>
      </c>
      <c r="D2579" t="s">
        <v>6891</v>
      </c>
      <c r="E2579" t="s">
        <v>1713</v>
      </c>
    </row>
    <row r="2580" spans="1:5">
      <c r="A2580" t="s">
        <v>4165</v>
      </c>
      <c r="B2580" t="s">
        <v>5</v>
      </c>
      <c r="C2580" t="s">
        <v>1733</v>
      </c>
      <c r="D2580" t="s">
        <v>6891</v>
      </c>
      <c r="E2580" t="s">
        <v>1714</v>
      </c>
    </row>
    <row r="2581" spans="1:5">
      <c r="A2581" t="s">
        <v>4166</v>
      </c>
      <c r="B2581" t="s">
        <v>5</v>
      </c>
      <c r="C2581" t="s">
        <v>1733</v>
      </c>
      <c r="D2581" t="s">
        <v>6891</v>
      </c>
      <c r="E2581" t="s">
        <v>1715</v>
      </c>
    </row>
    <row r="2582" spans="1:5">
      <c r="A2582" t="s">
        <v>4167</v>
      </c>
      <c r="B2582" t="s">
        <v>5</v>
      </c>
      <c r="C2582" t="s">
        <v>1734</v>
      </c>
      <c r="D2582" t="s">
        <v>6867</v>
      </c>
      <c r="E2582" t="s">
        <v>1702</v>
      </c>
    </row>
    <row r="2583" spans="1:5">
      <c r="A2583" t="s">
        <v>4168</v>
      </c>
      <c r="B2583" t="s">
        <v>5</v>
      </c>
      <c r="C2583" t="s">
        <v>1734</v>
      </c>
      <c r="D2583" t="s">
        <v>6867</v>
      </c>
      <c r="E2583" t="s">
        <v>1705</v>
      </c>
    </row>
    <row r="2584" spans="1:5">
      <c r="A2584" t="s">
        <v>4169</v>
      </c>
      <c r="B2584" t="s">
        <v>5</v>
      </c>
      <c r="C2584" t="s">
        <v>1734</v>
      </c>
      <c r="D2584" t="s">
        <v>6867</v>
      </c>
      <c r="E2584" t="s">
        <v>1706</v>
      </c>
    </row>
    <row r="2585" spans="1:5">
      <c r="A2585" t="s">
        <v>4170</v>
      </c>
      <c r="B2585" t="s">
        <v>5</v>
      </c>
      <c r="C2585" t="s">
        <v>1734</v>
      </c>
      <c r="D2585" t="s">
        <v>6867</v>
      </c>
      <c r="E2585" t="s">
        <v>1707</v>
      </c>
    </row>
    <row r="2586" spans="1:5">
      <c r="A2586" t="s">
        <v>4171</v>
      </c>
      <c r="B2586" t="s">
        <v>5</v>
      </c>
      <c r="C2586" t="s">
        <v>1734</v>
      </c>
      <c r="D2586" t="s">
        <v>6867</v>
      </c>
      <c r="E2586" t="s">
        <v>1708</v>
      </c>
    </row>
    <row r="2587" spans="1:5">
      <c r="A2587" t="s">
        <v>4172</v>
      </c>
      <c r="B2587" t="s">
        <v>5</v>
      </c>
      <c r="C2587" t="s">
        <v>1734</v>
      </c>
      <c r="D2587" t="s">
        <v>6867</v>
      </c>
      <c r="E2587" t="s">
        <v>1709</v>
      </c>
    </row>
    <row r="2588" spans="1:5">
      <c r="A2588" t="s">
        <v>4173</v>
      </c>
      <c r="B2588" t="s">
        <v>5</v>
      </c>
      <c r="C2588" t="s">
        <v>1734</v>
      </c>
      <c r="D2588" t="s">
        <v>6867</v>
      </c>
      <c r="E2588" t="s">
        <v>1710</v>
      </c>
    </row>
    <row r="2589" spans="1:5">
      <c r="A2589" t="s">
        <v>4174</v>
      </c>
      <c r="B2589" t="s">
        <v>5</v>
      </c>
      <c r="C2589" t="s">
        <v>1734</v>
      </c>
      <c r="D2589" t="s">
        <v>6867</v>
      </c>
      <c r="E2589" t="s">
        <v>1711</v>
      </c>
    </row>
    <row r="2590" spans="1:5">
      <c r="A2590" t="s">
        <v>4175</v>
      </c>
      <c r="B2590" t="s">
        <v>5</v>
      </c>
      <c r="C2590" t="s">
        <v>1734</v>
      </c>
      <c r="D2590" t="s">
        <v>6867</v>
      </c>
      <c r="E2590" t="s">
        <v>1712</v>
      </c>
    </row>
    <row r="2591" spans="1:5">
      <c r="A2591" t="s">
        <v>4176</v>
      </c>
      <c r="B2591" t="s">
        <v>5</v>
      </c>
      <c r="C2591" t="s">
        <v>1734</v>
      </c>
      <c r="D2591" t="s">
        <v>6867</v>
      </c>
      <c r="E2591" t="s">
        <v>1713</v>
      </c>
    </row>
    <row r="2592" spans="1:5">
      <c r="A2592" t="s">
        <v>4177</v>
      </c>
      <c r="B2592" t="s">
        <v>5</v>
      </c>
      <c r="C2592" t="s">
        <v>1734</v>
      </c>
      <c r="D2592" t="s">
        <v>6867</v>
      </c>
      <c r="E2592" t="s">
        <v>1714</v>
      </c>
    </row>
    <row r="2593" spans="1:5">
      <c r="A2593" t="s">
        <v>4178</v>
      </c>
      <c r="B2593" t="s">
        <v>5</v>
      </c>
      <c r="C2593" t="s">
        <v>1734</v>
      </c>
      <c r="D2593" t="s">
        <v>6867</v>
      </c>
      <c r="E2593" t="s">
        <v>1715</v>
      </c>
    </row>
    <row r="2594" spans="1:5">
      <c r="A2594" t="s">
        <v>4179</v>
      </c>
      <c r="B2594" t="s">
        <v>5</v>
      </c>
      <c r="C2594" t="s">
        <v>1734</v>
      </c>
      <c r="D2594" t="s">
        <v>6868</v>
      </c>
      <c r="E2594" t="s">
        <v>1702</v>
      </c>
    </row>
    <row r="2595" spans="1:5">
      <c r="A2595" t="s">
        <v>4180</v>
      </c>
      <c r="B2595" t="s">
        <v>5</v>
      </c>
      <c r="C2595" t="s">
        <v>1734</v>
      </c>
      <c r="D2595" t="s">
        <v>6868</v>
      </c>
      <c r="E2595" t="s">
        <v>1705</v>
      </c>
    </row>
    <row r="2596" spans="1:5">
      <c r="A2596" t="s">
        <v>4181</v>
      </c>
      <c r="B2596" t="s">
        <v>5</v>
      </c>
      <c r="C2596" t="s">
        <v>1734</v>
      </c>
      <c r="D2596" t="s">
        <v>6868</v>
      </c>
      <c r="E2596" t="s">
        <v>1706</v>
      </c>
    </row>
    <row r="2597" spans="1:5">
      <c r="A2597" t="s">
        <v>4182</v>
      </c>
      <c r="B2597" t="s">
        <v>5</v>
      </c>
      <c r="C2597" t="s">
        <v>1734</v>
      </c>
      <c r="D2597" t="s">
        <v>6868</v>
      </c>
      <c r="E2597" t="s">
        <v>1707</v>
      </c>
    </row>
    <row r="2598" spans="1:5">
      <c r="A2598" t="s">
        <v>4183</v>
      </c>
      <c r="B2598" t="s">
        <v>5</v>
      </c>
      <c r="C2598" t="s">
        <v>1734</v>
      </c>
      <c r="D2598" t="s">
        <v>6868</v>
      </c>
      <c r="E2598" t="s">
        <v>1708</v>
      </c>
    </row>
    <row r="2599" spans="1:5">
      <c r="A2599" t="s">
        <v>4184</v>
      </c>
      <c r="B2599" t="s">
        <v>5</v>
      </c>
      <c r="C2599" t="s">
        <v>1734</v>
      </c>
      <c r="D2599" t="s">
        <v>6868</v>
      </c>
      <c r="E2599" t="s">
        <v>1709</v>
      </c>
    </row>
    <row r="2600" spans="1:5">
      <c r="A2600" t="s">
        <v>4185</v>
      </c>
      <c r="B2600" t="s">
        <v>5</v>
      </c>
      <c r="C2600" t="s">
        <v>1734</v>
      </c>
      <c r="D2600" t="s">
        <v>6868</v>
      </c>
      <c r="E2600" t="s">
        <v>1710</v>
      </c>
    </row>
    <row r="2601" spans="1:5">
      <c r="A2601" t="s">
        <v>4186</v>
      </c>
      <c r="B2601" t="s">
        <v>5</v>
      </c>
      <c r="C2601" t="s">
        <v>1734</v>
      </c>
      <c r="D2601" t="s">
        <v>6868</v>
      </c>
      <c r="E2601" t="s">
        <v>1711</v>
      </c>
    </row>
    <row r="2602" spans="1:5">
      <c r="A2602" t="s">
        <v>4187</v>
      </c>
      <c r="B2602" t="s">
        <v>5</v>
      </c>
      <c r="C2602" t="s">
        <v>1734</v>
      </c>
      <c r="D2602" t="s">
        <v>6868</v>
      </c>
      <c r="E2602" t="s">
        <v>1712</v>
      </c>
    </row>
    <row r="2603" spans="1:5">
      <c r="A2603" t="s">
        <v>4188</v>
      </c>
      <c r="B2603" t="s">
        <v>5</v>
      </c>
      <c r="C2603" t="s">
        <v>1734</v>
      </c>
      <c r="D2603" t="s">
        <v>6868</v>
      </c>
      <c r="E2603" t="s">
        <v>1713</v>
      </c>
    </row>
    <row r="2604" spans="1:5">
      <c r="A2604" t="s">
        <v>4189</v>
      </c>
      <c r="B2604" t="s">
        <v>5</v>
      </c>
      <c r="C2604" t="s">
        <v>1734</v>
      </c>
      <c r="D2604" t="s">
        <v>6868</v>
      </c>
      <c r="E2604" t="s">
        <v>1714</v>
      </c>
    </row>
    <row r="2605" spans="1:5">
      <c r="A2605" t="s">
        <v>4190</v>
      </c>
      <c r="B2605" t="s">
        <v>5</v>
      </c>
      <c r="C2605" t="s">
        <v>1734</v>
      </c>
      <c r="D2605" t="s">
        <v>6868</v>
      </c>
      <c r="E2605" t="s">
        <v>1715</v>
      </c>
    </row>
    <row r="2606" spans="1:5">
      <c r="A2606" t="s">
        <v>4191</v>
      </c>
      <c r="B2606" t="s">
        <v>5</v>
      </c>
      <c r="C2606" t="s">
        <v>1734</v>
      </c>
      <c r="D2606" t="s">
        <v>6869</v>
      </c>
      <c r="E2606" t="s">
        <v>1702</v>
      </c>
    </row>
    <row r="2607" spans="1:5">
      <c r="A2607" t="s">
        <v>4192</v>
      </c>
      <c r="B2607" t="s">
        <v>5</v>
      </c>
      <c r="C2607" t="s">
        <v>1734</v>
      </c>
      <c r="D2607" t="s">
        <v>6869</v>
      </c>
      <c r="E2607" t="s">
        <v>1705</v>
      </c>
    </row>
    <row r="2608" spans="1:5">
      <c r="A2608" t="s">
        <v>4193</v>
      </c>
      <c r="B2608" t="s">
        <v>5</v>
      </c>
      <c r="C2608" t="s">
        <v>1734</v>
      </c>
      <c r="D2608" t="s">
        <v>6869</v>
      </c>
      <c r="E2608" t="s">
        <v>1706</v>
      </c>
    </row>
    <row r="2609" spans="1:5">
      <c r="A2609" t="s">
        <v>4194</v>
      </c>
      <c r="B2609" t="s">
        <v>5</v>
      </c>
      <c r="C2609" t="s">
        <v>1734</v>
      </c>
      <c r="D2609" t="s">
        <v>6869</v>
      </c>
      <c r="E2609" t="s">
        <v>1707</v>
      </c>
    </row>
    <row r="2610" spans="1:5">
      <c r="A2610" t="s">
        <v>4195</v>
      </c>
      <c r="B2610" t="s">
        <v>5</v>
      </c>
      <c r="C2610" t="s">
        <v>1734</v>
      </c>
      <c r="D2610" t="s">
        <v>6869</v>
      </c>
      <c r="E2610" t="s">
        <v>1708</v>
      </c>
    </row>
    <row r="2611" spans="1:5">
      <c r="A2611" t="s">
        <v>4196</v>
      </c>
      <c r="B2611" t="s">
        <v>5</v>
      </c>
      <c r="C2611" t="s">
        <v>1734</v>
      </c>
      <c r="D2611" t="s">
        <v>6869</v>
      </c>
      <c r="E2611" t="s">
        <v>1709</v>
      </c>
    </row>
    <row r="2612" spans="1:5">
      <c r="A2612" t="s">
        <v>4197</v>
      </c>
      <c r="B2612" t="s">
        <v>5</v>
      </c>
      <c r="C2612" t="s">
        <v>1734</v>
      </c>
      <c r="D2612" t="s">
        <v>6869</v>
      </c>
      <c r="E2612" t="s">
        <v>1710</v>
      </c>
    </row>
    <row r="2613" spans="1:5">
      <c r="A2613" t="s">
        <v>4198</v>
      </c>
      <c r="B2613" t="s">
        <v>5</v>
      </c>
      <c r="C2613" t="s">
        <v>1734</v>
      </c>
      <c r="D2613" t="s">
        <v>6869</v>
      </c>
      <c r="E2613" t="s">
        <v>1711</v>
      </c>
    </row>
    <row r="2614" spans="1:5">
      <c r="A2614" t="s">
        <v>4199</v>
      </c>
      <c r="B2614" t="s">
        <v>5</v>
      </c>
      <c r="C2614" t="s">
        <v>1734</v>
      </c>
      <c r="D2614" t="s">
        <v>6869</v>
      </c>
      <c r="E2614" t="s">
        <v>1712</v>
      </c>
    </row>
    <row r="2615" spans="1:5">
      <c r="A2615" t="s">
        <v>4200</v>
      </c>
      <c r="B2615" t="s">
        <v>5</v>
      </c>
      <c r="C2615" t="s">
        <v>1734</v>
      </c>
      <c r="D2615" t="s">
        <v>6869</v>
      </c>
      <c r="E2615" t="s">
        <v>1713</v>
      </c>
    </row>
    <row r="2616" spans="1:5">
      <c r="A2616" t="s">
        <v>4201</v>
      </c>
      <c r="B2616" t="s">
        <v>5</v>
      </c>
      <c r="C2616" t="s">
        <v>1734</v>
      </c>
      <c r="D2616" t="s">
        <v>6869</v>
      </c>
      <c r="E2616" t="s">
        <v>1714</v>
      </c>
    </row>
    <row r="2617" spans="1:5">
      <c r="A2617" t="s">
        <v>4202</v>
      </c>
      <c r="B2617" t="s">
        <v>5</v>
      </c>
      <c r="C2617" t="s">
        <v>1734</v>
      </c>
      <c r="D2617" t="s">
        <v>6869</v>
      </c>
      <c r="E2617" t="s">
        <v>1715</v>
      </c>
    </row>
    <row r="2618" spans="1:5">
      <c r="A2618" t="s">
        <v>4203</v>
      </c>
      <c r="B2618" t="s">
        <v>5</v>
      </c>
      <c r="C2618" t="s">
        <v>1734</v>
      </c>
      <c r="D2618" t="s">
        <v>6870</v>
      </c>
      <c r="E2618" t="s">
        <v>1702</v>
      </c>
    </row>
    <row r="2619" spans="1:5">
      <c r="A2619" t="s">
        <v>4204</v>
      </c>
      <c r="B2619" t="s">
        <v>5</v>
      </c>
      <c r="C2619" t="s">
        <v>1734</v>
      </c>
      <c r="D2619" t="s">
        <v>6870</v>
      </c>
      <c r="E2619" t="s">
        <v>1705</v>
      </c>
    </row>
    <row r="2620" spans="1:5">
      <c r="A2620" t="s">
        <v>4205</v>
      </c>
      <c r="B2620" t="s">
        <v>5</v>
      </c>
      <c r="C2620" t="s">
        <v>1734</v>
      </c>
      <c r="D2620" t="s">
        <v>6870</v>
      </c>
      <c r="E2620" t="s">
        <v>1706</v>
      </c>
    </row>
    <row r="2621" spans="1:5">
      <c r="A2621" t="s">
        <v>4206</v>
      </c>
      <c r="B2621" t="s">
        <v>5</v>
      </c>
      <c r="C2621" t="s">
        <v>1734</v>
      </c>
      <c r="D2621" t="s">
        <v>6870</v>
      </c>
      <c r="E2621" t="s">
        <v>1707</v>
      </c>
    </row>
    <row r="2622" spans="1:5">
      <c r="A2622" t="s">
        <v>4207</v>
      </c>
      <c r="B2622" t="s">
        <v>5</v>
      </c>
      <c r="C2622" t="s">
        <v>1734</v>
      </c>
      <c r="D2622" t="s">
        <v>6870</v>
      </c>
      <c r="E2622" t="s">
        <v>1708</v>
      </c>
    </row>
    <row r="2623" spans="1:5">
      <c r="A2623" t="s">
        <v>4208</v>
      </c>
      <c r="B2623" t="s">
        <v>5</v>
      </c>
      <c r="C2623" t="s">
        <v>1734</v>
      </c>
      <c r="D2623" t="s">
        <v>6870</v>
      </c>
      <c r="E2623" t="s">
        <v>1709</v>
      </c>
    </row>
    <row r="2624" spans="1:5">
      <c r="A2624" t="s">
        <v>4209</v>
      </c>
      <c r="B2624" t="s">
        <v>5</v>
      </c>
      <c r="C2624" t="s">
        <v>1734</v>
      </c>
      <c r="D2624" t="s">
        <v>6870</v>
      </c>
      <c r="E2624" t="s">
        <v>1710</v>
      </c>
    </row>
    <row r="2625" spans="1:5">
      <c r="A2625" t="s">
        <v>4210</v>
      </c>
      <c r="B2625" t="s">
        <v>5</v>
      </c>
      <c r="C2625" t="s">
        <v>1734</v>
      </c>
      <c r="D2625" t="s">
        <v>6870</v>
      </c>
      <c r="E2625" t="s">
        <v>1711</v>
      </c>
    </row>
    <row r="2626" spans="1:5">
      <c r="A2626" t="s">
        <v>4211</v>
      </c>
      <c r="B2626" t="s">
        <v>5</v>
      </c>
      <c r="C2626" t="s">
        <v>1734</v>
      </c>
      <c r="D2626" t="s">
        <v>6870</v>
      </c>
      <c r="E2626" t="s">
        <v>1712</v>
      </c>
    </row>
    <row r="2627" spans="1:5">
      <c r="A2627" t="s">
        <v>4212</v>
      </c>
      <c r="B2627" t="s">
        <v>5</v>
      </c>
      <c r="C2627" t="s">
        <v>1734</v>
      </c>
      <c r="D2627" t="s">
        <v>6870</v>
      </c>
      <c r="E2627" t="s">
        <v>1713</v>
      </c>
    </row>
    <row r="2628" spans="1:5">
      <c r="A2628" t="s">
        <v>4213</v>
      </c>
      <c r="B2628" t="s">
        <v>5</v>
      </c>
      <c r="C2628" t="s">
        <v>1734</v>
      </c>
      <c r="D2628" t="s">
        <v>6870</v>
      </c>
      <c r="E2628" t="s">
        <v>1714</v>
      </c>
    </row>
    <row r="2629" spans="1:5">
      <c r="A2629" t="s">
        <v>4214</v>
      </c>
      <c r="B2629" t="s">
        <v>5</v>
      </c>
      <c r="C2629" t="s">
        <v>1734</v>
      </c>
      <c r="D2629" t="s">
        <v>6870</v>
      </c>
      <c r="E2629" t="s">
        <v>1715</v>
      </c>
    </row>
    <row r="2630" spans="1:5">
      <c r="A2630" t="s">
        <v>4215</v>
      </c>
      <c r="B2630" t="s">
        <v>5</v>
      </c>
      <c r="C2630" t="s">
        <v>1734</v>
      </c>
      <c r="D2630" t="s">
        <v>6871</v>
      </c>
      <c r="E2630" t="s">
        <v>1702</v>
      </c>
    </row>
    <row r="2631" spans="1:5">
      <c r="A2631" t="s">
        <v>4216</v>
      </c>
      <c r="B2631" t="s">
        <v>5</v>
      </c>
      <c r="C2631" t="s">
        <v>1734</v>
      </c>
      <c r="D2631" t="s">
        <v>6871</v>
      </c>
      <c r="E2631" t="s">
        <v>1705</v>
      </c>
    </row>
    <row r="2632" spans="1:5">
      <c r="A2632" t="s">
        <v>4217</v>
      </c>
      <c r="B2632" t="s">
        <v>5</v>
      </c>
      <c r="C2632" t="s">
        <v>1734</v>
      </c>
      <c r="D2632" t="s">
        <v>6871</v>
      </c>
      <c r="E2632" t="s">
        <v>1706</v>
      </c>
    </row>
    <row r="2633" spans="1:5">
      <c r="A2633" t="s">
        <v>4218</v>
      </c>
      <c r="B2633" t="s">
        <v>5</v>
      </c>
      <c r="C2633" t="s">
        <v>1734</v>
      </c>
      <c r="D2633" t="s">
        <v>6871</v>
      </c>
      <c r="E2633" t="s">
        <v>1707</v>
      </c>
    </row>
    <row r="2634" spans="1:5">
      <c r="A2634" t="s">
        <v>4219</v>
      </c>
      <c r="B2634" t="s">
        <v>5</v>
      </c>
      <c r="C2634" t="s">
        <v>1734</v>
      </c>
      <c r="D2634" t="s">
        <v>6871</v>
      </c>
      <c r="E2634" t="s">
        <v>1708</v>
      </c>
    </row>
    <row r="2635" spans="1:5">
      <c r="A2635" t="s">
        <v>4220</v>
      </c>
      <c r="B2635" t="s">
        <v>5</v>
      </c>
      <c r="C2635" t="s">
        <v>1734</v>
      </c>
      <c r="D2635" t="s">
        <v>6871</v>
      </c>
      <c r="E2635" t="s">
        <v>1709</v>
      </c>
    </row>
    <row r="2636" spans="1:5">
      <c r="A2636" t="s">
        <v>4221</v>
      </c>
      <c r="B2636" t="s">
        <v>5</v>
      </c>
      <c r="C2636" t="s">
        <v>1734</v>
      </c>
      <c r="D2636" t="s">
        <v>6871</v>
      </c>
      <c r="E2636" t="s">
        <v>1710</v>
      </c>
    </row>
    <row r="2637" spans="1:5">
      <c r="A2637" t="s">
        <v>4222</v>
      </c>
      <c r="B2637" t="s">
        <v>5</v>
      </c>
      <c r="C2637" t="s">
        <v>1734</v>
      </c>
      <c r="D2637" t="s">
        <v>6871</v>
      </c>
      <c r="E2637" t="s">
        <v>1711</v>
      </c>
    </row>
    <row r="2638" spans="1:5">
      <c r="A2638" t="s">
        <v>4223</v>
      </c>
      <c r="B2638" t="s">
        <v>5</v>
      </c>
      <c r="C2638" t="s">
        <v>1734</v>
      </c>
      <c r="D2638" t="s">
        <v>6871</v>
      </c>
      <c r="E2638" t="s">
        <v>1712</v>
      </c>
    </row>
    <row r="2639" spans="1:5">
      <c r="A2639" t="s">
        <v>4224</v>
      </c>
      <c r="B2639" t="s">
        <v>5</v>
      </c>
      <c r="C2639" t="s">
        <v>1734</v>
      </c>
      <c r="D2639" t="s">
        <v>6871</v>
      </c>
      <c r="E2639" t="s">
        <v>1713</v>
      </c>
    </row>
    <row r="2640" spans="1:5">
      <c r="A2640" t="s">
        <v>4225</v>
      </c>
      <c r="B2640" t="s">
        <v>5</v>
      </c>
      <c r="C2640" t="s">
        <v>1734</v>
      </c>
      <c r="D2640" t="s">
        <v>6871</v>
      </c>
      <c r="E2640" t="s">
        <v>1714</v>
      </c>
    </row>
    <row r="2641" spans="1:5">
      <c r="A2641" t="s">
        <v>4226</v>
      </c>
      <c r="B2641" t="s">
        <v>5</v>
      </c>
      <c r="C2641" t="s">
        <v>1734</v>
      </c>
      <c r="D2641" t="s">
        <v>6871</v>
      </c>
      <c r="E2641" t="s">
        <v>1715</v>
      </c>
    </row>
    <row r="2642" spans="1:5">
      <c r="A2642" t="s">
        <v>4227</v>
      </c>
      <c r="B2642" t="s">
        <v>5</v>
      </c>
      <c r="C2642" t="s">
        <v>1734</v>
      </c>
      <c r="D2642" t="s">
        <v>6872</v>
      </c>
      <c r="E2642" t="s">
        <v>1702</v>
      </c>
    </row>
    <row r="2643" spans="1:5">
      <c r="A2643" t="s">
        <v>4228</v>
      </c>
      <c r="B2643" t="s">
        <v>5</v>
      </c>
      <c r="C2643" t="s">
        <v>1734</v>
      </c>
      <c r="D2643" t="s">
        <v>6872</v>
      </c>
      <c r="E2643" t="s">
        <v>1705</v>
      </c>
    </row>
    <row r="2644" spans="1:5">
      <c r="A2644" t="s">
        <v>4229</v>
      </c>
      <c r="B2644" t="s">
        <v>5</v>
      </c>
      <c r="C2644" t="s">
        <v>1734</v>
      </c>
      <c r="D2644" t="s">
        <v>6872</v>
      </c>
      <c r="E2644" t="s">
        <v>1706</v>
      </c>
    </row>
    <row r="2645" spans="1:5">
      <c r="A2645" t="s">
        <v>4230</v>
      </c>
      <c r="B2645" t="s">
        <v>5</v>
      </c>
      <c r="C2645" t="s">
        <v>1734</v>
      </c>
      <c r="D2645" t="s">
        <v>6872</v>
      </c>
      <c r="E2645" t="s">
        <v>1707</v>
      </c>
    </row>
    <row r="2646" spans="1:5">
      <c r="A2646" t="s">
        <v>4231</v>
      </c>
      <c r="B2646" t="s">
        <v>5</v>
      </c>
      <c r="C2646" t="s">
        <v>1734</v>
      </c>
      <c r="D2646" t="s">
        <v>6872</v>
      </c>
      <c r="E2646" t="s">
        <v>1708</v>
      </c>
    </row>
    <row r="2647" spans="1:5">
      <c r="A2647" t="s">
        <v>4232</v>
      </c>
      <c r="B2647" t="s">
        <v>5</v>
      </c>
      <c r="C2647" t="s">
        <v>1734</v>
      </c>
      <c r="D2647" t="s">
        <v>6872</v>
      </c>
      <c r="E2647" t="s">
        <v>1709</v>
      </c>
    </row>
    <row r="2648" spans="1:5">
      <c r="A2648" t="s">
        <v>4233</v>
      </c>
      <c r="B2648" t="s">
        <v>5</v>
      </c>
      <c r="C2648" t="s">
        <v>1734</v>
      </c>
      <c r="D2648" t="s">
        <v>6872</v>
      </c>
      <c r="E2648" t="s">
        <v>1710</v>
      </c>
    </row>
    <row r="2649" spans="1:5">
      <c r="A2649" t="s">
        <v>4234</v>
      </c>
      <c r="B2649" t="s">
        <v>5</v>
      </c>
      <c r="C2649" t="s">
        <v>1734</v>
      </c>
      <c r="D2649" t="s">
        <v>6872</v>
      </c>
      <c r="E2649" t="s">
        <v>1711</v>
      </c>
    </row>
    <row r="2650" spans="1:5">
      <c r="A2650" t="s">
        <v>4235</v>
      </c>
      <c r="B2650" t="s">
        <v>5</v>
      </c>
      <c r="C2650" t="s">
        <v>1734</v>
      </c>
      <c r="D2650" t="s">
        <v>6872</v>
      </c>
      <c r="E2650" t="s">
        <v>1712</v>
      </c>
    </row>
    <row r="2651" spans="1:5">
      <c r="A2651" t="s">
        <v>4236</v>
      </c>
      <c r="B2651" t="s">
        <v>5</v>
      </c>
      <c r="C2651" t="s">
        <v>1734</v>
      </c>
      <c r="D2651" t="s">
        <v>6872</v>
      </c>
      <c r="E2651" t="s">
        <v>1713</v>
      </c>
    </row>
    <row r="2652" spans="1:5">
      <c r="A2652" t="s">
        <v>4237</v>
      </c>
      <c r="B2652" t="s">
        <v>5</v>
      </c>
      <c r="C2652" t="s">
        <v>1734</v>
      </c>
      <c r="D2652" t="s">
        <v>6872</v>
      </c>
      <c r="E2652" t="s">
        <v>1714</v>
      </c>
    </row>
    <row r="2653" spans="1:5">
      <c r="A2653" t="s">
        <v>4238</v>
      </c>
      <c r="B2653" t="s">
        <v>5</v>
      </c>
      <c r="C2653" t="s">
        <v>1734</v>
      </c>
      <c r="D2653" t="s">
        <v>6872</v>
      </c>
      <c r="E2653" t="s">
        <v>1715</v>
      </c>
    </row>
    <row r="2654" spans="1:5">
      <c r="A2654" t="s">
        <v>4239</v>
      </c>
      <c r="B2654" t="s">
        <v>5</v>
      </c>
      <c r="C2654" t="s">
        <v>1734</v>
      </c>
      <c r="D2654" t="s">
        <v>6873</v>
      </c>
      <c r="E2654" t="s">
        <v>1702</v>
      </c>
    </row>
    <row r="2655" spans="1:5">
      <c r="A2655" t="s">
        <v>4240</v>
      </c>
      <c r="B2655" t="s">
        <v>5</v>
      </c>
      <c r="C2655" t="s">
        <v>1734</v>
      </c>
      <c r="D2655" t="s">
        <v>6873</v>
      </c>
      <c r="E2655" t="s">
        <v>1705</v>
      </c>
    </row>
    <row r="2656" spans="1:5">
      <c r="A2656" t="s">
        <v>4241</v>
      </c>
      <c r="B2656" t="s">
        <v>5</v>
      </c>
      <c r="C2656" t="s">
        <v>1734</v>
      </c>
      <c r="D2656" t="s">
        <v>6873</v>
      </c>
      <c r="E2656" t="s">
        <v>1706</v>
      </c>
    </row>
    <row r="2657" spans="1:5">
      <c r="A2657" t="s">
        <v>4242</v>
      </c>
      <c r="B2657" t="s">
        <v>5</v>
      </c>
      <c r="C2657" t="s">
        <v>1734</v>
      </c>
      <c r="D2657" t="s">
        <v>6873</v>
      </c>
      <c r="E2657" t="s">
        <v>1707</v>
      </c>
    </row>
    <row r="2658" spans="1:5">
      <c r="A2658" t="s">
        <v>4243</v>
      </c>
      <c r="B2658" t="s">
        <v>5</v>
      </c>
      <c r="C2658" t="s">
        <v>1734</v>
      </c>
      <c r="D2658" t="s">
        <v>6873</v>
      </c>
      <c r="E2658" t="s">
        <v>1708</v>
      </c>
    </row>
    <row r="2659" spans="1:5">
      <c r="A2659" t="s">
        <v>4244</v>
      </c>
      <c r="B2659" t="s">
        <v>5</v>
      </c>
      <c r="C2659" t="s">
        <v>1734</v>
      </c>
      <c r="D2659" t="s">
        <v>6873</v>
      </c>
      <c r="E2659" t="s">
        <v>1709</v>
      </c>
    </row>
    <row r="2660" spans="1:5">
      <c r="A2660" t="s">
        <v>4245</v>
      </c>
      <c r="B2660" t="s">
        <v>5</v>
      </c>
      <c r="C2660" t="s">
        <v>1734</v>
      </c>
      <c r="D2660" t="s">
        <v>6873</v>
      </c>
      <c r="E2660" t="s">
        <v>1710</v>
      </c>
    </row>
    <row r="2661" spans="1:5">
      <c r="A2661" t="s">
        <v>4246</v>
      </c>
      <c r="B2661" t="s">
        <v>5</v>
      </c>
      <c r="C2661" t="s">
        <v>1734</v>
      </c>
      <c r="D2661" t="s">
        <v>6873</v>
      </c>
      <c r="E2661" t="s">
        <v>1711</v>
      </c>
    </row>
    <row r="2662" spans="1:5">
      <c r="A2662" t="s">
        <v>4247</v>
      </c>
      <c r="B2662" t="s">
        <v>5</v>
      </c>
      <c r="C2662" t="s">
        <v>1734</v>
      </c>
      <c r="D2662" t="s">
        <v>6873</v>
      </c>
      <c r="E2662" t="s">
        <v>1712</v>
      </c>
    </row>
    <row r="2663" spans="1:5">
      <c r="A2663" t="s">
        <v>4248</v>
      </c>
      <c r="B2663" t="s">
        <v>5</v>
      </c>
      <c r="C2663" t="s">
        <v>1734</v>
      </c>
      <c r="D2663" t="s">
        <v>6873</v>
      </c>
      <c r="E2663" t="s">
        <v>1713</v>
      </c>
    </row>
    <row r="2664" spans="1:5">
      <c r="A2664" t="s">
        <v>4249</v>
      </c>
      <c r="B2664" t="s">
        <v>5</v>
      </c>
      <c r="C2664" t="s">
        <v>1734</v>
      </c>
      <c r="D2664" t="s">
        <v>6873</v>
      </c>
      <c r="E2664" t="s">
        <v>1714</v>
      </c>
    </row>
    <row r="2665" spans="1:5">
      <c r="A2665" t="s">
        <v>4250</v>
      </c>
      <c r="B2665" t="s">
        <v>5</v>
      </c>
      <c r="C2665" t="s">
        <v>1734</v>
      </c>
      <c r="D2665" t="s">
        <v>6873</v>
      </c>
      <c r="E2665" t="s">
        <v>1715</v>
      </c>
    </row>
    <row r="2666" spans="1:5">
      <c r="A2666" t="s">
        <v>4251</v>
      </c>
      <c r="B2666" t="s">
        <v>5</v>
      </c>
      <c r="C2666" t="s">
        <v>1734</v>
      </c>
      <c r="D2666" t="s">
        <v>6874</v>
      </c>
      <c r="E2666" t="s">
        <v>1702</v>
      </c>
    </row>
    <row r="2667" spans="1:5">
      <c r="A2667" t="s">
        <v>4252</v>
      </c>
      <c r="B2667" t="s">
        <v>5</v>
      </c>
      <c r="C2667" t="s">
        <v>1734</v>
      </c>
      <c r="D2667" t="s">
        <v>6874</v>
      </c>
      <c r="E2667" t="s">
        <v>1705</v>
      </c>
    </row>
    <row r="2668" spans="1:5">
      <c r="A2668" t="s">
        <v>4253</v>
      </c>
      <c r="B2668" t="s">
        <v>5</v>
      </c>
      <c r="C2668" t="s">
        <v>1734</v>
      </c>
      <c r="D2668" t="s">
        <v>6874</v>
      </c>
      <c r="E2668" t="s">
        <v>1706</v>
      </c>
    </row>
    <row r="2669" spans="1:5">
      <c r="A2669" t="s">
        <v>4254</v>
      </c>
      <c r="B2669" t="s">
        <v>5</v>
      </c>
      <c r="C2669" t="s">
        <v>1734</v>
      </c>
      <c r="D2669" t="s">
        <v>6874</v>
      </c>
      <c r="E2669" t="s">
        <v>1707</v>
      </c>
    </row>
    <row r="2670" spans="1:5">
      <c r="A2670" t="s">
        <v>4255</v>
      </c>
      <c r="B2670" t="s">
        <v>5</v>
      </c>
      <c r="C2670" t="s">
        <v>1734</v>
      </c>
      <c r="D2670" t="s">
        <v>6874</v>
      </c>
      <c r="E2670" t="s">
        <v>1708</v>
      </c>
    </row>
    <row r="2671" spans="1:5">
      <c r="A2671" t="s">
        <v>4256</v>
      </c>
      <c r="B2671" t="s">
        <v>5</v>
      </c>
      <c r="C2671" t="s">
        <v>1734</v>
      </c>
      <c r="D2671" t="s">
        <v>6874</v>
      </c>
      <c r="E2671" t="s">
        <v>1709</v>
      </c>
    </row>
    <row r="2672" spans="1:5">
      <c r="A2672" t="s">
        <v>4257</v>
      </c>
      <c r="B2672" t="s">
        <v>5</v>
      </c>
      <c r="C2672" t="s">
        <v>1734</v>
      </c>
      <c r="D2672" t="s">
        <v>6874</v>
      </c>
      <c r="E2672" t="s">
        <v>1710</v>
      </c>
    </row>
    <row r="2673" spans="1:5">
      <c r="A2673" t="s">
        <v>4258</v>
      </c>
      <c r="B2673" t="s">
        <v>5</v>
      </c>
      <c r="C2673" t="s">
        <v>1734</v>
      </c>
      <c r="D2673" t="s">
        <v>6874</v>
      </c>
      <c r="E2673" t="s">
        <v>1711</v>
      </c>
    </row>
    <row r="2674" spans="1:5">
      <c r="A2674" t="s">
        <v>4259</v>
      </c>
      <c r="B2674" t="s">
        <v>5</v>
      </c>
      <c r="C2674" t="s">
        <v>1734</v>
      </c>
      <c r="D2674" t="s">
        <v>6874</v>
      </c>
      <c r="E2674" t="s">
        <v>1712</v>
      </c>
    </row>
    <row r="2675" spans="1:5">
      <c r="A2675" t="s">
        <v>4260</v>
      </c>
      <c r="B2675" t="s">
        <v>5</v>
      </c>
      <c r="C2675" t="s">
        <v>1734</v>
      </c>
      <c r="D2675" t="s">
        <v>6874</v>
      </c>
      <c r="E2675" t="s">
        <v>1713</v>
      </c>
    </row>
    <row r="2676" spans="1:5">
      <c r="A2676" t="s">
        <v>4261</v>
      </c>
      <c r="B2676" t="s">
        <v>5</v>
      </c>
      <c r="C2676" t="s">
        <v>1734</v>
      </c>
      <c r="D2676" t="s">
        <v>6874</v>
      </c>
      <c r="E2676" t="s">
        <v>1714</v>
      </c>
    </row>
    <row r="2677" spans="1:5">
      <c r="A2677" t="s">
        <v>4262</v>
      </c>
      <c r="B2677" t="s">
        <v>5</v>
      </c>
      <c r="C2677" t="s">
        <v>1734</v>
      </c>
      <c r="D2677" t="s">
        <v>6874</v>
      </c>
      <c r="E2677" t="s">
        <v>1715</v>
      </c>
    </row>
    <row r="2678" spans="1:5">
      <c r="A2678" t="s">
        <v>4263</v>
      </c>
      <c r="B2678" t="s">
        <v>5</v>
      </c>
      <c r="C2678" t="s">
        <v>1734</v>
      </c>
      <c r="D2678" t="s">
        <v>6875</v>
      </c>
      <c r="E2678" t="s">
        <v>1702</v>
      </c>
    </row>
    <row r="2679" spans="1:5">
      <c r="A2679" t="s">
        <v>4264</v>
      </c>
      <c r="B2679" t="s">
        <v>5</v>
      </c>
      <c r="C2679" t="s">
        <v>1734</v>
      </c>
      <c r="D2679" t="s">
        <v>6875</v>
      </c>
      <c r="E2679" t="s">
        <v>1705</v>
      </c>
    </row>
    <row r="2680" spans="1:5">
      <c r="A2680" t="s">
        <v>4265</v>
      </c>
      <c r="B2680" t="s">
        <v>5</v>
      </c>
      <c r="C2680" t="s">
        <v>1734</v>
      </c>
      <c r="D2680" t="s">
        <v>6875</v>
      </c>
      <c r="E2680" t="s">
        <v>1706</v>
      </c>
    </row>
    <row r="2681" spans="1:5">
      <c r="A2681" t="s">
        <v>4266</v>
      </c>
      <c r="B2681" t="s">
        <v>5</v>
      </c>
      <c r="C2681" t="s">
        <v>1734</v>
      </c>
      <c r="D2681" t="s">
        <v>6875</v>
      </c>
      <c r="E2681" t="s">
        <v>1707</v>
      </c>
    </row>
    <row r="2682" spans="1:5">
      <c r="A2682" t="s">
        <v>4267</v>
      </c>
      <c r="B2682" t="s">
        <v>5</v>
      </c>
      <c r="C2682" t="s">
        <v>1734</v>
      </c>
      <c r="D2682" t="s">
        <v>6875</v>
      </c>
      <c r="E2682" t="s">
        <v>1708</v>
      </c>
    </row>
    <row r="2683" spans="1:5">
      <c r="A2683" t="s">
        <v>4268</v>
      </c>
      <c r="B2683" t="s">
        <v>5</v>
      </c>
      <c r="C2683" t="s">
        <v>1734</v>
      </c>
      <c r="D2683" t="s">
        <v>6875</v>
      </c>
      <c r="E2683" t="s">
        <v>1709</v>
      </c>
    </row>
    <row r="2684" spans="1:5">
      <c r="A2684" t="s">
        <v>4269</v>
      </c>
      <c r="B2684" t="s">
        <v>5</v>
      </c>
      <c r="C2684" t="s">
        <v>1734</v>
      </c>
      <c r="D2684" t="s">
        <v>6875</v>
      </c>
      <c r="E2684" t="s">
        <v>1710</v>
      </c>
    </row>
    <row r="2685" spans="1:5">
      <c r="A2685" t="s">
        <v>4270</v>
      </c>
      <c r="B2685" t="s">
        <v>5</v>
      </c>
      <c r="C2685" t="s">
        <v>1734</v>
      </c>
      <c r="D2685" t="s">
        <v>6875</v>
      </c>
      <c r="E2685" t="s">
        <v>1711</v>
      </c>
    </row>
    <row r="2686" spans="1:5">
      <c r="A2686" t="s">
        <v>4271</v>
      </c>
      <c r="B2686" t="s">
        <v>5</v>
      </c>
      <c r="C2686" t="s">
        <v>1734</v>
      </c>
      <c r="D2686" t="s">
        <v>6875</v>
      </c>
      <c r="E2686" t="s">
        <v>1712</v>
      </c>
    </row>
    <row r="2687" spans="1:5">
      <c r="A2687" t="s">
        <v>4272</v>
      </c>
      <c r="B2687" t="s">
        <v>5</v>
      </c>
      <c r="C2687" t="s">
        <v>1734</v>
      </c>
      <c r="D2687" t="s">
        <v>6875</v>
      </c>
      <c r="E2687" t="s">
        <v>1713</v>
      </c>
    </row>
    <row r="2688" spans="1:5">
      <c r="A2688" t="s">
        <v>4273</v>
      </c>
      <c r="B2688" t="s">
        <v>5</v>
      </c>
      <c r="C2688" t="s">
        <v>1734</v>
      </c>
      <c r="D2688" t="s">
        <v>6875</v>
      </c>
      <c r="E2688" t="s">
        <v>1714</v>
      </c>
    </row>
    <row r="2689" spans="1:5">
      <c r="A2689" t="s">
        <v>4274</v>
      </c>
      <c r="B2689" t="s">
        <v>5</v>
      </c>
      <c r="C2689" t="s">
        <v>1734</v>
      </c>
      <c r="D2689" t="s">
        <v>6875</v>
      </c>
      <c r="E2689" t="s">
        <v>1715</v>
      </c>
    </row>
    <row r="2690" spans="1:5">
      <c r="A2690" t="s">
        <v>4275</v>
      </c>
      <c r="B2690" t="s">
        <v>5</v>
      </c>
      <c r="C2690" t="s">
        <v>1734</v>
      </c>
      <c r="D2690" t="s">
        <v>6876</v>
      </c>
      <c r="E2690" t="s">
        <v>1702</v>
      </c>
    </row>
    <row r="2691" spans="1:5">
      <c r="A2691" t="s">
        <v>4276</v>
      </c>
      <c r="B2691" t="s">
        <v>5</v>
      </c>
      <c r="C2691" t="s">
        <v>1734</v>
      </c>
      <c r="D2691" t="s">
        <v>6876</v>
      </c>
      <c r="E2691" t="s">
        <v>1705</v>
      </c>
    </row>
    <row r="2692" spans="1:5">
      <c r="A2692" t="s">
        <v>4277</v>
      </c>
      <c r="B2692" t="s">
        <v>5</v>
      </c>
      <c r="C2692" t="s">
        <v>1734</v>
      </c>
      <c r="D2692" t="s">
        <v>6876</v>
      </c>
      <c r="E2692" t="s">
        <v>1706</v>
      </c>
    </row>
    <row r="2693" spans="1:5">
      <c r="A2693" t="s">
        <v>4278</v>
      </c>
      <c r="B2693" t="s">
        <v>5</v>
      </c>
      <c r="C2693" t="s">
        <v>1734</v>
      </c>
      <c r="D2693" t="s">
        <v>6876</v>
      </c>
      <c r="E2693" t="s">
        <v>1707</v>
      </c>
    </row>
    <row r="2694" spans="1:5">
      <c r="A2694" t="s">
        <v>4279</v>
      </c>
      <c r="B2694" t="s">
        <v>5</v>
      </c>
      <c r="C2694" t="s">
        <v>1734</v>
      </c>
      <c r="D2694" t="s">
        <v>6876</v>
      </c>
      <c r="E2694" t="s">
        <v>1708</v>
      </c>
    </row>
    <row r="2695" spans="1:5">
      <c r="A2695" t="s">
        <v>4280</v>
      </c>
      <c r="B2695" t="s">
        <v>5</v>
      </c>
      <c r="C2695" t="s">
        <v>1734</v>
      </c>
      <c r="D2695" t="s">
        <v>6876</v>
      </c>
      <c r="E2695" t="s">
        <v>1709</v>
      </c>
    </row>
    <row r="2696" spans="1:5">
      <c r="A2696" t="s">
        <v>4281</v>
      </c>
      <c r="B2696" t="s">
        <v>5</v>
      </c>
      <c r="C2696" t="s">
        <v>1734</v>
      </c>
      <c r="D2696" t="s">
        <v>6876</v>
      </c>
      <c r="E2696" t="s">
        <v>1710</v>
      </c>
    </row>
    <row r="2697" spans="1:5">
      <c r="A2697" t="s">
        <v>4282</v>
      </c>
      <c r="B2697" t="s">
        <v>5</v>
      </c>
      <c r="C2697" t="s">
        <v>1734</v>
      </c>
      <c r="D2697" t="s">
        <v>6876</v>
      </c>
      <c r="E2697" t="s">
        <v>1711</v>
      </c>
    </row>
    <row r="2698" spans="1:5">
      <c r="A2698" t="s">
        <v>4283</v>
      </c>
      <c r="B2698" t="s">
        <v>5</v>
      </c>
      <c r="C2698" t="s">
        <v>1734</v>
      </c>
      <c r="D2698" t="s">
        <v>6876</v>
      </c>
      <c r="E2698" t="s">
        <v>1712</v>
      </c>
    </row>
    <row r="2699" spans="1:5">
      <c r="A2699" t="s">
        <v>4284</v>
      </c>
      <c r="B2699" t="s">
        <v>5</v>
      </c>
      <c r="C2699" t="s">
        <v>1734</v>
      </c>
      <c r="D2699" t="s">
        <v>6876</v>
      </c>
      <c r="E2699" t="s">
        <v>1713</v>
      </c>
    </row>
    <row r="2700" spans="1:5">
      <c r="A2700" t="s">
        <v>4285</v>
      </c>
      <c r="B2700" t="s">
        <v>5</v>
      </c>
      <c r="C2700" t="s">
        <v>1734</v>
      </c>
      <c r="D2700" t="s">
        <v>6876</v>
      </c>
      <c r="E2700" t="s">
        <v>1714</v>
      </c>
    </row>
    <row r="2701" spans="1:5">
      <c r="A2701" t="s">
        <v>4286</v>
      </c>
      <c r="B2701" t="s">
        <v>5</v>
      </c>
      <c r="C2701" t="s">
        <v>1734</v>
      </c>
      <c r="D2701" t="s">
        <v>6876</v>
      </c>
      <c r="E2701" t="s">
        <v>1715</v>
      </c>
    </row>
    <row r="2702" spans="1:5">
      <c r="A2702" t="s">
        <v>4287</v>
      </c>
      <c r="B2702" t="s">
        <v>5</v>
      </c>
      <c r="C2702" t="s">
        <v>1734</v>
      </c>
      <c r="D2702" t="s">
        <v>6877</v>
      </c>
      <c r="E2702" t="s">
        <v>1702</v>
      </c>
    </row>
    <row r="2703" spans="1:5">
      <c r="A2703" t="s">
        <v>4288</v>
      </c>
      <c r="B2703" t="s">
        <v>5</v>
      </c>
      <c r="C2703" t="s">
        <v>1734</v>
      </c>
      <c r="D2703" t="s">
        <v>6877</v>
      </c>
      <c r="E2703" t="s">
        <v>1705</v>
      </c>
    </row>
    <row r="2704" spans="1:5">
      <c r="A2704" t="s">
        <v>4289</v>
      </c>
      <c r="B2704" t="s">
        <v>5</v>
      </c>
      <c r="C2704" t="s">
        <v>1734</v>
      </c>
      <c r="D2704" t="s">
        <v>6877</v>
      </c>
      <c r="E2704" t="s">
        <v>1706</v>
      </c>
    </row>
    <row r="2705" spans="1:5">
      <c r="A2705" t="s">
        <v>4290</v>
      </c>
      <c r="B2705" t="s">
        <v>5</v>
      </c>
      <c r="C2705" t="s">
        <v>1734</v>
      </c>
      <c r="D2705" t="s">
        <v>6877</v>
      </c>
      <c r="E2705" t="s">
        <v>1707</v>
      </c>
    </row>
    <row r="2706" spans="1:5">
      <c r="A2706" t="s">
        <v>4291</v>
      </c>
      <c r="B2706" t="s">
        <v>5</v>
      </c>
      <c r="C2706" t="s">
        <v>1734</v>
      </c>
      <c r="D2706" t="s">
        <v>6877</v>
      </c>
      <c r="E2706" t="s">
        <v>1708</v>
      </c>
    </row>
    <row r="2707" spans="1:5">
      <c r="A2707" t="s">
        <v>4292</v>
      </c>
      <c r="B2707" t="s">
        <v>5</v>
      </c>
      <c r="C2707" t="s">
        <v>1734</v>
      </c>
      <c r="D2707" t="s">
        <v>6877</v>
      </c>
      <c r="E2707" t="s">
        <v>1709</v>
      </c>
    </row>
    <row r="2708" spans="1:5">
      <c r="A2708" t="s">
        <v>4293</v>
      </c>
      <c r="B2708" t="s">
        <v>5</v>
      </c>
      <c r="C2708" t="s">
        <v>1734</v>
      </c>
      <c r="D2708" t="s">
        <v>6877</v>
      </c>
      <c r="E2708" t="s">
        <v>1710</v>
      </c>
    </row>
    <row r="2709" spans="1:5">
      <c r="A2709" t="s">
        <v>4294</v>
      </c>
      <c r="B2709" t="s">
        <v>5</v>
      </c>
      <c r="C2709" t="s">
        <v>1734</v>
      </c>
      <c r="D2709" t="s">
        <v>6877</v>
      </c>
      <c r="E2709" t="s">
        <v>1711</v>
      </c>
    </row>
    <row r="2710" spans="1:5">
      <c r="A2710" t="s">
        <v>4295</v>
      </c>
      <c r="B2710" t="s">
        <v>5</v>
      </c>
      <c r="C2710" t="s">
        <v>1734</v>
      </c>
      <c r="D2710" t="s">
        <v>6877</v>
      </c>
      <c r="E2710" t="s">
        <v>1712</v>
      </c>
    </row>
    <row r="2711" spans="1:5">
      <c r="A2711" t="s">
        <v>4296</v>
      </c>
      <c r="B2711" t="s">
        <v>5</v>
      </c>
      <c r="C2711" t="s">
        <v>1734</v>
      </c>
      <c r="D2711" t="s">
        <v>6877</v>
      </c>
      <c r="E2711" t="s">
        <v>1713</v>
      </c>
    </row>
    <row r="2712" spans="1:5">
      <c r="A2712" t="s">
        <v>4297</v>
      </c>
      <c r="B2712" t="s">
        <v>5</v>
      </c>
      <c r="C2712" t="s">
        <v>1734</v>
      </c>
      <c r="D2712" t="s">
        <v>6877</v>
      </c>
      <c r="E2712" t="s">
        <v>1714</v>
      </c>
    </row>
    <row r="2713" spans="1:5">
      <c r="A2713" t="s">
        <v>4298</v>
      </c>
      <c r="B2713" t="s">
        <v>5</v>
      </c>
      <c r="C2713" t="s">
        <v>1734</v>
      </c>
      <c r="D2713" t="s">
        <v>6877</v>
      </c>
      <c r="E2713" t="s">
        <v>1715</v>
      </c>
    </row>
    <row r="2714" spans="1:5">
      <c r="A2714" t="s">
        <v>4299</v>
      </c>
      <c r="B2714" t="s">
        <v>5</v>
      </c>
      <c r="C2714" t="s">
        <v>1734</v>
      </c>
      <c r="D2714" t="s">
        <v>6878</v>
      </c>
      <c r="E2714" t="s">
        <v>1702</v>
      </c>
    </row>
    <row r="2715" spans="1:5">
      <c r="A2715" t="s">
        <v>4300</v>
      </c>
      <c r="B2715" t="s">
        <v>5</v>
      </c>
      <c r="C2715" t="s">
        <v>1734</v>
      </c>
      <c r="D2715" t="s">
        <v>6878</v>
      </c>
      <c r="E2715" t="s">
        <v>1705</v>
      </c>
    </row>
    <row r="2716" spans="1:5">
      <c r="A2716" t="s">
        <v>4301</v>
      </c>
      <c r="B2716" t="s">
        <v>5</v>
      </c>
      <c r="C2716" t="s">
        <v>1734</v>
      </c>
      <c r="D2716" t="s">
        <v>6878</v>
      </c>
      <c r="E2716" t="s">
        <v>1706</v>
      </c>
    </row>
    <row r="2717" spans="1:5">
      <c r="A2717" t="s">
        <v>4302</v>
      </c>
      <c r="B2717" t="s">
        <v>5</v>
      </c>
      <c r="C2717" t="s">
        <v>1734</v>
      </c>
      <c r="D2717" t="s">
        <v>6878</v>
      </c>
      <c r="E2717" t="s">
        <v>1707</v>
      </c>
    </row>
    <row r="2718" spans="1:5">
      <c r="A2718" t="s">
        <v>4303</v>
      </c>
      <c r="B2718" t="s">
        <v>5</v>
      </c>
      <c r="C2718" t="s">
        <v>1734</v>
      </c>
      <c r="D2718" t="s">
        <v>6878</v>
      </c>
      <c r="E2718" t="s">
        <v>1708</v>
      </c>
    </row>
    <row r="2719" spans="1:5">
      <c r="A2719" t="s">
        <v>4304</v>
      </c>
      <c r="B2719" t="s">
        <v>5</v>
      </c>
      <c r="C2719" t="s">
        <v>1734</v>
      </c>
      <c r="D2719" t="s">
        <v>6878</v>
      </c>
      <c r="E2719" t="s">
        <v>1709</v>
      </c>
    </row>
    <row r="2720" spans="1:5">
      <c r="A2720" t="s">
        <v>4305</v>
      </c>
      <c r="B2720" t="s">
        <v>5</v>
      </c>
      <c r="C2720" t="s">
        <v>1734</v>
      </c>
      <c r="D2720" t="s">
        <v>6878</v>
      </c>
      <c r="E2720" t="s">
        <v>1710</v>
      </c>
    </row>
    <row r="2721" spans="1:5">
      <c r="A2721" t="s">
        <v>4306</v>
      </c>
      <c r="B2721" t="s">
        <v>5</v>
      </c>
      <c r="C2721" t="s">
        <v>1734</v>
      </c>
      <c r="D2721" t="s">
        <v>6878</v>
      </c>
      <c r="E2721" t="s">
        <v>1711</v>
      </c>
    </row>
    <row r="2722" spans="1:5">
      <c r="A2722" t="s">
        <v>4307</v>
      </c>
      <c r="B2722" t="s">
        <v>5</v>
      </c>
      <c r="C2722" t="s">
        <v>1734</v>
      </c>
      <c r="D2722" t="s">
        <v>6878</v>
      </c>
      <c r="E2722" t="s">
        <v>1712</v>
      </c>
    </row>
    <row r="2723" spans="1:5">
      <c r="A2723" t="s">
        <v>4308</v>
      </c>
      <c r="B2723" t="s">
        <v>5</v>
      </c>
      <c r="C2723" t="s">
        <v>1734</v>
      </c>
      <c r="D2723" t="s">
        <v>6878</v>
      </c>
      <c r="E2723" t="s">
        <v>1713</v>
      </c>
    </row>
    <row r="2724" spans="1:5">
      <c r="A2724" t="s">
        <v>4309</v>
      </c>
      <c r="B2724" t="s">
        <v>5</v>
      </c>
      <c r="C2724" t="s">
        <v>1734</v>
      </c>
      <c r="D2724" t="s">
        <v>6878</v>
      </c>
      <c r="E2724" t="s">
        <v>1714</v>
      </c>
    </row>
    <row r="2725" spans="1:5">
      <c r="A2725" t="s">
        <v>4310</v>
      </c>
      <c r="B2725" t="s">
        <v>5</v>
      </c>
      <c r="C2725" t="s">
        <v>1734</v>
      </c>
      <c r="D2725" t="s">
        <v>6878</v>
      </c>
      <c r="E2725" t="s">
        <v>1715</v>
      </c>
    </row>
    <row r="2726" spans="1:5">
      <c r="A2726" t="s">
        <v>4311</v>
      </c>
      <c r="B2726" t="s">
        <v>5</v>
      </c>
      <c r="C2726" t="s">
        <v>1734</v>
      </c>
      <c r="D2726" t="s">
        <v>6879</v>
      </c>
      <c r="E2726" t="s">
        <v>1702</v>
      </c>
    </row>
    <row r="2727" spans="1:5">
      <c r="A2727" t="s">
        <v>4312</v>
      </c>
      <c r="B2727" t="s">
        <v>5</v>
      </c>
      <c r="C2727" t="s">
        <v>1734</v>
      </c>
      <c r="D2727" t="s">
        <v>6879</v>
      </c>
      <c r="E2727" t="s">
        <v>1705</v>
      </c>
    </row>
    <row r="2728" spans="1:5">
      <c r="A2728" t="s">
        <v>4313</v>
      </c>
      <c r="B2728" t="s">
        <v>5</v>
      </c>
      <c r="C2728" t="s">
        <v>1734</v>
      </c>
      <c r="D2728" t="s">
        <v>6879</v>
      </c>
      <c r="E2728" t="s">
        <v>1706</v>
      </c>
    </row>
    <row r="2729" spans="1:5">
      <c r="A2729" t="s">
        <v>4314</v>
      </c>
      <c r="B2729" t="s">
        <v>5</v>
      </c>
      <c r="C2729" t="s">
        <v>1734</v>
      </c>
      <c r="D2729" t="s">
        <v>6879</v>
      </c>
      <c r="E2729" t="s">
        <v>1707</v>
      </c>
    </row>
    <row r="2730" spans="1:5">
      <c r="A2730" t="s">
        <v>4315</v>
      </c>
      <c r="B2730" t="s">
        <v>5</v>
      </c>
      <c r="C2730" t="s">
        <v>1734</v>
      </c>
      <c r="D2730" t="s">
        <v>6879</v>
      </c>
      <c r="E2730" t="s">
        <v>1708</v>
      </c>
    </row>
    <row r="2731" spans="1:5">
      <c r="A2731" t="s">
        <v>4316</v>
      </c>
      <c r="B2731" t="s">
        <v>5</v>
      </c>
      <c r="C2731" t="s">
        <v>1734</v>
      </c>
      <c r="D2731" t="s">
        <v>6879</v>
      </c>
      <c r="E2731" t="s">
        <v>1709</v>
      </c>
    </row>
    <row r="2732" spans="1:5">
      <c r="A2732" t="s">
        <v>4317</v>
      </c>
      <c r="B2732" t="s">
        <v>5</v>
      </c>
      <c r="C2732" t="s">
        <v>1734</v>
      </c>
      <c r="D2732" t="s">
        <v>6879</v>
      </c>
      <c r="E2732" t="s">
        <v>1710</v>
      </c>
    </row>
    <row r="2733" spans="1:5">
      <c r="A2733" t="s">
        <v>4318</v>
      </c>
      <c r="B2733" t="s">
        <v>5</v>
      </c>
      <c r="C2733" t="s">
        <v>1734</v>
      </c>
      <c r="D2733" t="s">
        <v>6879</v>
      </c>
      <c r="E2733" t="s">
        <v>1711</v>
      </c>
    </row>
    <row r="2734" spans="1:5">
      <c r="A2734" t="s">
        <v>4319</v>
      </c>
      <c r="B2734" t="s">
        <v>5</v>
      </c>
      <c r="C2734" t="s">
        <v>1734</v>
      </c>
      <c r="D2734" t="s">
        <v>6879</v>
      </c>
      <c r="E2734" t="s">
        <v>1712</v>
      </c>
    </row>
    <row r="2735" spans="1:5">
      <c r="A2735" t="s">
        <v>4320</v>
      </c>
      <c r="B2735" t="s">
        <v>5</v>
      </c>
      <c r="C2735" t="s">
        <v>1734</v>
      </c>
      <c r="D2735" t="s">
        <v>6879</v>
      </c>
      <c r="E2735" t="s">
        <v>1713</v>
      </c>
    </row>
    <row r="2736" spans="1:5">
      <c r="A2736" t="s">
        <v>4321</v>
      </c>
      <c r="B2736" t="s">
        <v>5</v>
      </c>
      <c r="C2736" t="s">
        <v>1734</v>
      </c>
      <c r="D2736" t="s">
        <v>6879</v>
      </c>
      <c r="E2736" t="s">
        <v>1714</v>
      </c>
    </row>
    <row r="2737" spans="1:5">
      <c r="A2737" t="s">
        <v>4322</v>
      </c>
      <c r="B2737" t="s">
        <v>5</v>
      </c>
      <c r="C2737" t="s">
        <v>1734</v>
      </c>
      <c r="D2737" t="s">
        <v>6879</v>
      </c>
      <c r="E2737" t="s">
        <v>1715</v>
      </c>
    </row>
    <row r="2738" spans="1:5">
      <c r="A2738" t="s">
        <v>4323</v>
      </c>
      <c r="B2738" t="s">
        <v>5</v>
      </c>
      <c r="C2738" t="s">
        <v>1734</v>
      </c>
      <c r="D2738" t="s">
        <v>6880</v>
      </c>
      <c r="E2738" t="s">
        <v>1702</v>
      </c>
    </row>
    <row r="2739" spans="1:5">
      <c r="A2739" t="s">
        <v>4324</v>
      </c>
      <c r="B2739" t="s">
        <v>5</v>
      </c>
      <c r="C2739" t="s">
        <v>1734</v>
      </c>
      <c r="D2739" t="s">
        <v>6880</v>
      </c>
      <c r="E2739" t="s">
        <v>1705</v>
      </c>
    </row>
    <row r="2740" spans="1:5">
      <c r="A2740" t="s">
        <v>4325</v>
      </c>
      <c r="B2740" t="s">
        <v>5</v>
      </c>
      <c r="C2740" t="s">
        <v>1734</v>
      </c>
      <c r="D2740" t="s">
        <v>6880</v>
      </c>
      <c r="E2740" t="s">
        <v>1706</v>
      </c>
    </row>
    <row r="2741" spans="1:5">
      <c r="A2741" t="s">
        <v>4326</v>
      </c>
      <c r="B2741" t="s">
        <v>5</v>
      </c>
      <c r="C2741" t="s">
        <v>1734</v>
      </c>
      <c r="D2741" t="s">
        <v>6880</v>
      </c>
      <c r="E2741" t="s">
        <v>1707</v>
      </c>
    </row>
    <row r="2742" spans="1:5">
      <c r="A2742" t="s">
        <v>4327</v>
      </c>
      <c r="B2742" t="s">
        <v>5</v>
      </c>
      <c r="C2742" t="s">
        <v>1734</v>
      </c>
      <c r="D2742" t="s">
        <v>6880</v>
      </c>
      <c r="E2742" t="s">
        <v>1708</v>
      </c>
    </row>
    <row r="2743" spans="1:5">
      <c r="A2743" t="s">
        <v>4328</v>
      </c>
      <c r="B2743" t="s">
        <v>5</v>
      </c>
      <c r="C2743" t="s">
        <v>1734</v>
      </c>
      <c r="D2743" t="s">
        <v>6880</v>
      </c>
      <c r="E2743" t="s">
        <v>1709</v>
      </c>
    </row>
    <row r="2744" spans="1:5">
      <c r="A2744" t="s">
        <v>4329</v>
      </c>
      <c r="B2744" t="s">
        <v>5</v>
      </c>
      <c r="C2744" t="s">
        <v>1734</v>
      </c>
      <c r="D2744" t="s">
        <v>6880</v>
      </c>
      <c r="E2744" t="s">
        <v>1710</v>
      </c>
    </row>
    <row r="2745" spans="1:5">
      <c r="A2745" t="s">
        <v>4330</v>
      </c>
      <c r="B2745" t="s">
        <v>5</v>
      </c>
      <c r="C2745" t="s">
        <v>1734</v>
      </c>
      <c r="D2745" t="s">
        <v>6880</v>
      </c>
      <c r="E2745" t="s">
        <v>1711</v>
      </c>
    </row>
    <row r="2746" spans="1:5">
      <c r="A2746" t="s">
        <v>4331</v>
      </c>
      <c r="B2746" t="s">
        <v>5</v>
      </c>
      <c r="C2746" t="s">
        <v>1734</v>
      </c>
      <c r="D2746" t="s">
        <v>6880</v>
      </c>
      <c r="E2746" t="s">
        <v>1712</v>
      </c>
    </row>
    <row r="2747" spans="1:5">
      <c r="A2747" t="s">
        <v>4332</v>
      </c>
      <c r="B2747" t="s">
        <v>5</v>
      </c>
      <c r="C2747" t="s">
        <v>1734</v>
      </c>
      <c r="D2747" t="s">
        <v>6880</v>
      </c>
      <c r="E2747" t="s">
        <v>1713</v>
      </c>
    </row>
    <row r="2748" spans="1:5">
      <c r="A2748" t="s">
        <v>4333</v>
      </c>
      <c r="B2748" t="s">
        <v>5</v>
      </c>
      <c r="C2748" t="s">
        <v>1734</v>
      </c>
      <c r="D2748" t="s">
        <v>6880</v>
      </c>
      <c r="E2748" t="s">
        <v>1714</v>
      </c>
    </row>
    <row r="2749" spans="1:5">
      <c r="A2749" t="s">
        <v>4334</v>
      </c>
      <c r="B2749" t="s">
        <v>5</v>
      </c>
      <c r="C2749" t="s">
        <v>1734</v>
      </c>
      <c r="D2749" t="s">
        <v>6880</v>
      </c>
      <c r="E2749" t="s">
        <v>1715</v>
      </c>
    </row>
    <row r="2750" spans="1:5">
      <c r="A2750" t="s">
        <v>4335</v>
      </c>
      <c r="B2750" t="s">
        <v>5</v>
      </c>
      <c r="C2750" t="s">
        <v>1734</v>
      </c>
      <c r="D2750" t="s">
        <v>6881</v>
      </c>
      <c r="E2750" t="s">
        <v>1702</v>
      </c>
    </row>
    <row r="2751" spans="1:5">
      <c r="A2751" t="s">
        <v>4336</v>
      </c>
      <c r="B2751" t="s">
        <v>5</v>
      </c>
      <c r="C2751" t="s">
        <v>1734</v>
      </c>
      <c r="D2751" t="s">
        <v>6881</v>
      </c>
      <c r="E2751" t="s">
        <v>1705</v>
      </c>
    </row>
    <row r="2752" spans="1:5">
      <c r="A2752" t="s">
        <v>4337</v>
      </c>
      <c r="B2752" t="s">
        <v>5</v>
      </c>
      <c r="C2752" t="s">
        <v>1734</v>
      </c>
      <c r="D2752" t="s">
        <v>6881</v>
      </c>
      <c r="E2752" t="s">
        <v>1706</v>
      </c>
    </row>
    <row r="2753" spans="1:5">
      <c r="A2753" t="s">
        <v>4338</v>
      </c>
      <c r="B2753" t="s">
        <v>5</v>
      </c>
      <c r="C2753" t="s">
        <v>1734</v>
      </c>
      <c r="D2753" t="s">
        <v>6881</v>
      </c>
      <c r="E2753" t="s">
        <v>1707</v>
      </c>
    </row>
    <row r="2754" spans="1:5">
      <c r="A2754" t="s">
        <v>4339</v>
      </c>
      <c r="B2754" t="s">
        <v>5</v>
      </c>
      <c r="C2754" t="s">
        <v>1734</v>
      </c>
      <c r="D2754" t="s">
        <v>6881</v>
      </c>
      <c r="E2754" t="s">
        <v>1708</v>
      </c>
    </row>
    <row r="2755" spans="1:5">
      <c r="A2755" t="s">
        <v>4340</v>
      </c>
      <c r="B2755" t="s">
        <v>5</v>
      </c>
      <c r="C2755" t="s">
        <v>1734</v>
      </c>
      <c r="D2755" t="s">
        <v>6881</v>
      </c>
      <c r="E2755" t="s">
        <v>1709</v>
      </c>
    </row>
    <row r="2756" spans="1:5">
      <c r="A2756" t="s">
        <v>4341</v>
      </c>
      <c r="B2756" t="s">
        <v>5</v>
      </c>
      <c r="C2756" t="s">
        <v>1734</v>
      </c>
      <c r="D2756" t="s">
        <v>6881</v>
      </c>
      <c r="E2756" t="s">
        <v>1710</v>
      </c>
    </row>
    <row r="2757" spans="1:5">
      <c r="A2757" t="s">
        <v>4342</v>
      </c>
      <c r="B2757" t="s">
        <v>5</v>
      </c>
      <c r="C2757" t="s">
        <v>1734</v>
      </c>
      <c r="D2757" t="s">
        <v>6881</v>
      </c>
      <c r="E2757" t="s">
        <v>1711</v>
      </c>
    </row>
    <row r="2758" spans="1:5">
      <c r="A2758" t="s">
        <v>4343</v>
      </c>
      <c r="B2758" t="s">
        <v>5</v>
      </c>
      <c r="C2758" t="s">
        <v>1734</v>
      </c>
      <c r="D2758" t="s">
        <v>6881</v>
      </c>
      <c r="E2758" t="s">
        <v>1712</v>
      </c>
    </row>
    <row r="2759" spans="1:5">
      <c r="A2759" t="s">
        <v>4344</v>
      </c>
      <c r="B2759" t="s">
        <v>5</v>
      </c>
      <c r="C2759" t="s">
        <v>1734</v>
      </c>
      <c r="D2759" t="s">
        <v>6881</v>
      </c>
      <c r="E2759" t="s">
        <v>1713</v>
      </c>
    </row>
    <row r="2760" spans="1:5">
      <c r="A2760" t="s">
        <v>4345</v>
      </c>
      <c r="B2760" t="s">
        <v>5</v>
      </c>
      <c r="C2760" t="s">
        <v>1734</v>
      </c>
      <c r="D2760" t="s">
        <v>6881</v>
      </c>
      <c r="E2760" t="s">
        <v>1714</v>
      </c>
    </row>
    <row r="2761" spans="1:5">
      <c r="A2761" t="s">
        <v>4346</v>
      </c>
      <c r="B2761" t="s">
        <v>5</v>
      </c>
      <c r="C2761" t="s">
        <v>1734</v>
      </c>
      <c r="D2761" t="s">
        <v>6881</v>
      </c>
      <c r="E2761" t="s">
        <v>1715</v>
      </c>
    </row>
    <row r="2762" spans="1:5">
      <c r="A2762" t="s">
        <v>4347</v>
      </c>
      <c r="B2762" t="s">
        <v>5</v>
      </c>
      <c r="C2762" t="s">
        <v>1734</v>
      </c>
      <c r="D2762" t="s">
        <v>6882</v>
      </c>
      <c r="E2762" t="s">
        <v>1702</v>
      </c>
    </row>
    <row r="2763" spans="1:5">
      <c r="A2763" t="s">
        <v>4348</v>
      </c>
      <c r="B2763" t="s">
        <v>5</v>
      </c>
      <c r="C2763" t="s">
        <v>1734</v>
      </c>
      <c r="D2763" t="s">
        <v>6882</v>
      </c>
      <c r="E2763" t="s">
        <v>1705</v>
      </c>
    </row>
    <row r="2764" spans="1:5">
      <c r="A2764" t="s">
        <v>4349</v>
      </c>
      <c r="B2764" t="s">
        <v>5</v>
      </c>
      <c r="C2764" t="s">
        <v>1734</v>
      </c>
      <c r="D2764" t="s">
        <v>6882</v>
      </c>
      <c r="E2764" t="s">
        <v>1706</v>
      </c>
    </row>
    <row r="2765" spans="1:5">
      <c r="A2765" t="s">
        <v>4350</v>
      </c>
      <c r="B2765" t="s">
        <v>5</v>
      </c>
      <c r="C2765" t="s">
        <v>1734</v>
      </c>
      <c r="D2765" t="s">
        <v>6882</v>
      </c>
      <c r="E2765" t="s">
        <v>1707</v>
      </c>
    </row>
    <row r="2766" spans="1:5">
      <c r="A2766" t="s">
        <v>4351</v>
      </c>
      <c r="B2766" t="s">
        <v>5</v>
      </c>
      <c r="C2766" t="s">
        <v>1734</v>
      </c>
      <c r="D2766" t="s">
        <v>6882</v>
      </c>
      <c r="E2766" t="s">
        <v>1708</v>
      </c>
    </row>
    <row r="2767" spans="1:5">
      <c r="A2767" t="s">
        <v>4352</v>
      </c>
      <c r="B2767" t="s">
        <v>5</v>
      </c>
      <c r="C2767" t="s">
        <v>1734</v>
      </c>
      <c r="D2767" t="s">
        <v>6882</v>
      </c>
      <c r="E2767" t="s">
        <v>1709</v>
      </c>
    </row>
    <row r="2768" spans="1:5">
      <c r="A2768" t="s">
        <v>4353</v>
      </c>
      <c r="B2768" t="s">
        <v>5</v>
      </c>
      <c r="C2768" t="s">
        <v>1734</v>
      </c>
      <c r="D2768" t="s">
        <v>6882</v>
      </c>
      <c r="E2768" t="s">
        <v>1710</v>
      </c>
    </row>
    <row r="2769" spans="1:5">
      <c r="A2769" t="s">
        <v>4354</v>
      </c>
      <c r="B2769" t="s">
        <v>5</v>
      </c>
      <c r="C2769" t="s">
        <v>1734</v>
      </c>
      <c r="D2769" t="s">
        <v>6882</v>
      </c>
      <c r="E2769" t="s">
        <v>1711</v>
      </c>
    </row>
    <row r="2770" spans="1:5">
      <c r="A2770" t="s">
        <v>4355</v>
      </c>
      <c r="B2770" t="s">
        <v>5</v>
      </c>
      <c r="C2770" t="s">
        <v>1734</v>
      </c>
      <c r="D2770" t="s">
        <v>6882</v>
      </c>
      <c r="E2770" t="s">
        <v>1712</v>
      </c>
    </row>
    <row r="2771" spans="1:5">
      <c r="A2771" t="s">
        <v>4356</v>
      </c>
      <c r="B2771" t="s">
        <v>5</v>
      </c>
      <c r="C2771" t="s">
        <v>1734</v>
      </c>
      <c r="D2771" t="s">
        <v>6882</v>
      </c>
      <c r="E2771" t="s">
        <v>1713</v>
      </c>
    </row>
    <row r="2772" spans="1:5">
      <c r="A2772" t="s">
        <v>4357</v>
      </c>
      <c r="B2772" t="s">
        <v>5</v>
      </c>
      <c r="C2772" t="s">
        <v>1734</v>
      </c>
      <c r="D2772" t="s">
        <v>6882</v>
      </c>
      <c r="E2772" t="s">
        <v>1714</v>
      </c>
    </row>
    <row r="2773" spans="1:5">
      <c r="A2773" t="s">
        <v>4358</v>
      </c>
      <c r="B2773" t="s">
        <v>5</v>
      </c>
      <c r="C2773" t="s">
        <v>1734</v>
      </c>
      <c r="D2773" t="s">
        <v>6882</v>
      </c>
      <c r="E2773" t="s">
        <v>1715</v>
      </c>
    </row>
    <row r="2774" spans="1:5">
      <c r="A2774" t="s">
        <v>4359</v>
      </c>
      <c r="B2774" t="s">
        <v>5</v>
      </c>
      <c r="C2774" t="s">
        <v>1734</v>
      </c>
      <c r="D2774" t="s">
        <v>6883</v>
      </c>
      <c r="E2774" t="s">
        <v>1702</v>
      </c>
    </row>
    <row r="2775" spans="1:5">
      <c r="A2775" t="s">
        <v>4360</v>
      </c>
      <c r="B2775" t="s">
        <v>5</v>
      </c>
      <c r="C2775" t="s">
        <v>1734</v>
      </c>
      <c r="D2775" t="s">
        <v>6883</v>
      </c>
      <c r="E2775" t="s">
        <v>1705</v>
      </c>
    </row>
    <row r="2776" spans="1:5">
      <c r="A2776" t="s">
        <v>4361</v>
      </c>
      <c r="B2776" t="s">
        <v>5</v>
      </c>
      <c r="C2776" t="s">
        <v>1734</v>
      </c>
      <c r="D2776" t="s">
        <v>6883</v>
      </c>
      <c r="E2776" t="s">
        <v>1706</v>
      </c>
    </row>
    <row r="2777" spans="1:5">
      <c r="A2777" t="s">
        <v>4362</v>
      </c>
      <c r="B2777" t="s">
        <v>5</v>
      </c>
      <c r="C2777" t="s">
        <v>1734</v>
      </c>
      <c r="D2777" t="s">
        <v>6883</v>
      </c>
      <c r="E2777" t="s">
        <v>1707</v>
      </c>
    </row>
    <row r="2778" spans="1:5">
      <c r="A2778" t="s">
        <v>4363</v>
      </c>
      <c r="B2778" t="s">
        <v>5</v>
      </c>
      <c r="C2778" t="s">
        <v>1734</v>
      </c>
      <c r="D2778" t="s">
        <v>6883</v>
      </c>
      <c r="E2778" t="s">
        <v>1708</v>
      </c>
    </row>
    <row r="2779" spans="1:5">
      <c r="A2779" t="s">
        <v>4364</v>
      </c>
      <c r="B2779" t="s">
        <v>5</v>
      </c>
      <c r="C2779" t="s">
        <v>1734</v>
      </c>
      <c r="D2779" t="s">
        <v>6883</v>
      </c>
      <c r="E2779" t="s">
        <v>1709</v>
      </c>
    </row>
    <row r="2780" spans="1:5">
      <c r="A2780" t="s">
        <v>4365</v>
      </c>
      <c r="B2780" t="s">
        <v>5</v>
      </c>
      <c r="C2780" t="s">
        <v>1734</v>
      </c>
      <c r="D2780" t="s">
        <v>6883</v>
      </c>
      <c r="E2780" t="s">
        <v>1710</v>
      </c>
    </row>
    <row r="2781" spans="1:5">
      <c r="A2781" t="s">
        <v>4366</v>
      </c>
      <c r="B2781" t="s">
        <v>5</v>
      </c>
      <c r="C2781" t="s">
        <v>1734</v>
      </c>
      <c r="D2781" t="s">
        <v>6883</v>
      </c>
      <c r="E2781" t="s">
        <v>1711</v>
      </c>
    </row>
    <row r="2782" spans="1:5">
      <c r="A2782" t="s">
        <v>4367</v>
      </c>
      <c r="B2782" t="s">
        <v>5</v>
      </c>
      <c r="C2782" t="s">
        <v>1734</v>
      </c>
      <c r="D2782" t="s">
        <v>6883</v>
      </c>
      <c r="E2782" t="s">
        <v>1712</v>
      </c>
    </row>
    <row r="2783" spans="1:5">
      <c r="A2783" t="s">
        <v>4368</v>
      </c>
      <c r="B2783" t="s">
        <v>5</v>
      </c>
      <c r="C2783" t="s">
        <v>1734</v>
      </c>
      <c r="D2783" t="s">
        <v>6883</v>
      </c>
      <c r="E2783" t="s">
        <v>1713</v>
      </c>
    </row>
    <row r="2784" spans="1:5">
      <c r="A2784" t="s">
        <v>4369</v>
      </c>
      <c r="B2784" t="s">
        <v>5</v>
      </c>
      <c r="C2784" t="s">
        <v>1734</v>
      </c>
      <c r="D2784" t="s">
        <v>6883</v>
      </c>
      <c r="E2784" t="s">
        <v>1714</v>
      </c>
    </row>
    <row r="2785" spans="1:5">
      <c r="A2785" t="s">
        <v>4370</v>
      </c>
      <c r="B2785" t="s">
        <v>5</v>
      </c>
      <c r="C2785" t="s">
        <v>1734</v>
      </c>
      <c r="D2785" t="s">
        <v>6883</v>
      </c>
      <c r="E2785" t="s">
        <v>1715</v>
      </c>
    </row>
    <row r="2786" spans="1:5">
      <c r="A2786" t="s">
        <v>4371</v>
      </c>
      <c r="B2786" t="s">
        <v>5</v>
      </c>
      <c r="C2786" t="s">
        <v>1734</v>
      </c>
      <c r="D2786" t="s">
        <v>6884</v>
      </c>
      <c r="E2786" t="s">
        <v>1702</v>
      </c>
    </row>
    <row r="2787" spans="1:5">
      <c r="A2787" t="s">
        <v>4372</v>
      </c>
      <c r="B2787" t="s">
        <v>5</v>
      </c>
      <c r="C2787" t="s">
        <v>1734</v>
      </c>
      <c r="D2787" t="s">
        <v>6884</v>
      </c>
      <c r="E2787" t="s">
        <v>1705</v>
      </c>
    </row>
    <row r="2788" spans="1:5">
      <c r="A2788" t="s">
        <v>4373</v>
      </c>
      <c r="B2788" t="s">
        <v>5</v>
      </c>
      <c r="C2788" t="s">
        <v>1734</v>
      </c>
      <c r="D2788" t="s">
        <v>6884</v>
      </c>
      <c r="E2788" t="s">
        <v>1706</v>
      </c>
    </row>
    <row r="2789" spans="1:5">
      <c r="A2789" t="s">
        <v>4374</v>
      </c>
      <c r="B2789" t="s">
        <v>5</v>
      </c>
      <c r="C2789" t="s">
        <v>1734</v>
      </c>
      <c r="D2789" t="s">
        <v>6884</v>
      </c>
      <c r="E2789" t="s">
        <v>1707</v>
      </c>
    </row>
    <row r="2790" spans="1:5">
      <c r="A2790" t="s">
        <v>4375</v>
      </c>
      <c r="B2790" t="s">
        <v>5</v>
      </c>
      <c r="C2790" t="s">
        <v>1734</v>
      </c>
      <c r="D2790" t="s">
        <v>6884</v>
      </c>
      <c r="E2790" t="s">
        <v>1708</v>
      </c>
    </row>
    <row r="2791" spans="1:5">
      <c r="A2791" t="s">
        <v>4376</v>
      </c>
      <c r="B2791" t="s">
        <v>5</v>
      </c>
      <c r="C2791" t="s">
        <v>1734</v>
      </c>
      <c r="D2791" t="s">
        <v>6884</v>
      </c>
      <c r="E2791" t="s">
        <v>1709</v>
      </c>
    </row>
    <row r="2792" spans="1:5">
      <c r="A2792" t="s">
        <v>4377</v>
      </c>
      <c r="B2792" t="s">
        <v>5</v>
      </c>
      <c r="C2792" t="s">
        <v>1734</v>
      </c>
      <c r="D2792" t="s">
        <v>6884</v>
      </c>
      <c r="E2792" t="s">
        <v>1710</v>
      </c>
    </row>
    <row r="2793" spans="1:5">
      <c r="A2793" t="s">
        <v>4378</v>
      </c>
      <c r="B2793" t="s">
        <v>5</v>
      </c>
      <c r="C2793" t="s">
        <v>1734</v>
      </c>
      <c r="D2793" t="s">
        <v>6884</v>
      </c>
      <c r="E2793" t="s">
        <v>1711</v>
      </c>
    </row>
    <row r="2794" spans="1:5">
      <c r="A2794" t="s">
        <v>4379</v>
      </c>
      <c r="B2794" t="s">
        <v>5</v>
      </c>
      <c r="C2794" t="s">
        <v>1734</v>
      </c>
      <c r="D2794" t="s">
        <v>6884</v>
      </c>
      <c r="E2794" t="s">
        <v>1712</v>
      </c>
    </row>
    <row r="2795" spans="1:5">
      <c r="A2795" t="s">
        <v>4380</v>
      </c>
      <c r="B2795" t="s">
        <v>5</v>
      </c>
      <c r="C2795" t="s">
        <v>1734</v>
      </c>
      <c r="D2795" t="s">
        <v>6884</v>
      </c>
      <c r="E2795" t="s">
        <v>1713</v>
      </c>
    </row>
    <row r="2796" spans="1:5">
      <c r="A2796" t="s">
        <v>4381</v>
      </c>
      <c r="B2796" t="s">
        <v>5</v>
      </c>
      <c r="C2796" t="s">
        <v>1734</v>
      </c>
      <c r="D2796" t="s">
        <v>6884</v>
      </c>
      <c r="E2796" t="s">
        <v>1714</v>
      </c>
    </row>
    <row r="2797" spans="1:5">
      <c r="A2797" t="s">
        <v>4382</v>
      </c>
      <c r="B2797" t="s">
        <v>5</v>
      </c>
      <c r="C2797" t="s">
        <v>1734</v>
      </c>
      <c r="D2797" t="s">
        <v>6884</v>
      </c>
      <c r="E2797" t="s">
        <v>1715</v>
      </c>
    </row>
    <row r="2798" spans="1:5">
      <c r="A2798" t="s">
        <v>4383</v>
      </c>
      <c r="B2798" t="s">
        <v>5</v>
      </c>
      <c r="C2798" t="s">
        <v>1734</v>
      </c>
      <c r="D2798" t="s">
        <v>6885</v>
      </c>
      <c r="E2798" t="s">
        <v>1702</v>
      </c>
    </row>
    <row r="2799" spans="1:5">
      <c r="A2799" t="s">
        <v>4384</v>
      </c>
      <c r="B2799" t="s">
        <v>5</v>
      </c>
      <c r="C2799" t="s">
        <v>1734</v>
      </c>
      <c r="D2799" t="s">
        <v>6885</v>
      </c>
      <c r="E2799" t="s">
        <v>1705</v>
      </c>
    </row>
    <row r="2800" spans="1:5">
      <c r="A2800" t="s">
        <v>4385</v>
      </c>
      <c r="B2800" t="s">
        <v>5</v>
      </c>
      <c r="C2800" t="s">
        <v>1734</v>
      </c>
      <c r="D2800" t="s">
        <v>6885</v>
      </c>
      <c r="E2800" t="s">
        <v>1706</v>
      </c>
    </row>
    <row r="2801" spans="1:5">
      <c r="A2801" t="s">
        <v>4386</v>
      </c>
      <c r="B2801" t="s">
        <v>5</v>
      </c>
      <c r="C2801" t="s">
        <v>1734</v>
      </c>
      <c r="D2801" t="s">
        <v>6885</v>
      </c>
      <c r="E2801" t="s">
        <v>1707</v>
      </c>
    </row>
    <row r="2802" spans="1:5">
      <c r="A2802" t="s">
        <v>4387</v>
      </c>
      <c r="B2802" t="s">
        <v>5</v>
      </c>
      <c r="C2802" t="s">
        <v>1734</v>
      </c>
      <c r="D2802" t="s">
        <v>6885</v>
      </c>
      <c r="E2802" t="s">
        <v>1708</v>
      </c>
    </row>
    <row r="2803" spans="1:5">
      <c r="A2803" t="s">
        <v>4388</v>
      </c>
      <c r="B2803" t="s">
        <v>5</v>
      </c>
      <c r="C2803" t="s">
        <v>1734</v>
      </c>
      <c r="D2803" t="s">
        <v>6885</v>
      </c>
      <c r="E2803" t="s">
        <v>1709</v>
      </c>
    </row>
    <row r="2804" spans="1:5">
      <c r="A2804" t="s">
        <v>4389</v>
      </c>
      <c r="B2804" t="s">
        <v>5</v>
      </c>
      <c r="C2804" t="s">
        <v>1734</v>
      </c>
      <c r="D2804" t="s">
        <v>6885</v>
      </c>
      <c r="E2804" t="s">
        <v>1710</v>
      </c>
    </row>
    <row r="2805" spans="1:5">
      <c r="A2805" t="s">
        <v>4390</v>
      </c>
      <c r="B2805" t="s">
        <v>5</v>
      </c>
      <c r="C2805" t="s">
        <v>1734</v>
      </c>
      <c r="D2805" t="s">
        <v>6885</v>
      </c>
      <c r="E2805" t="s">
        <v>1711</v>
      </c>
    </row>
    <row r="2806" spans="1:5">
      <c r="A2806" t="s">
        <v>4391</v>
      </c>
      <c r="B2806" t="s">
        <v>5</v>
      </c>
      <c r="C2806" t="s">
        <v>1734</v>
      </c>
      <c r="D2806" t="s">
        <v>6885</v>
      </c>
      <c r="E2806" t="s">
        <v>1712</v>
      </c>
    </row>
    <row r="2807" spans="1:5">
      <c r="A2807" t="s">
        <v>4392</v>
      </c>
      <c r="B2807" t="s">
        <v>5</v>
      </c>
      <c r="C2807" t="s">
        <v>1734</v>
      </c>
      <c r="D2807" t="s">
        <v>6885</v>
      </c>
      <c r="E2807" t="s">
        <v>1713</v>
      </c>
    </row>
    <row r="2808" spans="1:5">
      <c r="A2808" t="s">
        <v>4393</v>
      </c>
      <c r="B2808" t="s">
        <v>5</v>
      </c>
      <c r="C2808" t="s">
        <v>1734</v>
      </c>
      <c r="D2808" t="s">
        <v>6885</v>
      </c>
      <c r="E2808" t="s">
        <v>1714</v>
      </c>
    </row>
    <row r="2809" spans="1:5">
      <c r="A2809" t="s">
        <v>4394</v>
      </c>
      <c r="B2809" t="s">
        <v>5</v>
      </c>
      <c r="C2809" t="s">
        <v>1734</v>
      </c>
      <c r="D2809" t="s">
        <v>6885</v>
      </c>
      <c r="E2809" t="s">
        <v>1715</v>
      </c>
    </row>
    <row r="2810" spans="1:5">
      <c r="A2810" t="s">
        <v>4395</v>
      </c>
      <c r="B2810" t="s">
        <v>5</v>
      </c>
      <c r="C2810" t="s">
        <v>1734</v>
      </c>
      <c r="D2810" t="s">
        <v>6886</v>
      </c>
      <c r="E2810" t="s">
        <v>1702</v>
      </c>
    </row>
    <row r="2811" spans="1:5">
      <c r="A2811" t="s">
        <v>4396</v>
      </c>
      <c r="B2811" t="s">
        <v>5</v>
      </c>
      <c r="C2811" t="s">
        <v>1734</v>
      </c>
      <c r="D2811" t="s">
        <v>6886</v>
      </c>
      <c r="E2811" t="s">
        <v>1705</v>
      </c>
    </row>
    <row r="2812" spans="1:5">
      <c r="A2812" t="s">
        <v>4397</v>
      </c>
      <c r="B2812" t="s">
        <v>5</v>
      </c>
      <c r="C2812" t="s">
        <v>1734</v>
      </c>
      <c r="D2812" t="s">
        <v>6886</v>
      </c>
      <c r="E2812" t="s">
        <v>1706</v>
      </c>
    </row>
    <row r="2813" spans="1:5">
      <c r="A2813" t="s">
        <v>4398</v>
      </c>
      <c r="B2813" t="s">
        <v>5</v>
      </c>
      <c r="C2813" t="s">
        <v>1734</v>
      </c>
      <c r="D2813" t="s">
        <v>6886</v>
      </c>
      <c r="E2813" t="s">
        <v>1707</v>
      </c>
    </row>
    <row r="2814" spans="1:5">
      <c r="A2814" t="s">
        <v>4399</v>
      </c>
      <c r="B2814" t="s">
        <v>5</v>
      </c>
      <c r="C2814" t="s">
        <v>1734</v>
      </c>
      <c r="D2814" t="s">
        <v>6886</v>
      </c>
      <c r="E2814" t="s">
        <v>1708</v>
      </c>
    </row>
    <row r="2815" spans="1:5">
      <c r="A2815" t="s">
        <v>4400</v>
      </c>
      <c r="B2815" t="s">
        <v>5</v>
      </c>
      <c r="C2815" t="s">
        <v>1734</v>
      </c>
      <c r="D2815" t="s">
        <v>6886</v>
      </c>
      <c r="E2815" t="s">
        <v>1709</v>
      </c>
    </row>
    <row r="2816" spans="1:5">
      <c r="A2816" t="s">
        <v>4401</v>
      </c>
      <c r="B2816" t="s">
        <v>5</v>
      </c>
      <c r="C2816" t="s">
        <v>1734</v>
      </c>
      <c r="D2816" t="s">
        <v>6886</v>
      </c>
      <c r="E2816" t="s">
        <v>1710</v>
      </c>
    </row>
    <row r="2817" spans="1:5">
      <c r="A2817" t="s">
        <v>4402</v>
      </c>
      <c r="B2817" t="s">
        <v>5</v>
      </c>
      <c r="C2817" t="s">
        <v>1734</v>
      </c>
      <c r="D2817" t="s">
        <v>6886</v>
      </c>
      <c r="E2817" t="s">
        <v>1711</v>
      </c>
    </row>
    <row r="2818" spans="1:5">
      <c r="A2818" t="s">
        <v>4403</v>
      </c>
      <c r="B2818" t="s">
        <v>5</v>
      </c>
      <c r="C2818" t="s">
        <v>1734</v>
      </c>
      <c r="D2818" t="s">
        <v>6886</v>
      </c>
      <c r="E2818" t="s">
        <v>1712</v>
      </c>
    </row>
    <row r="2819" spans="1:5">
      <c r="A2819" t="s">
        <v>4404</v>
      </c>
      <c r="B2819" t="s">
        <v>5</v>
      </c>
      <c r="C2819" t="s">
        <v>1734</v>
      </c>
      <c r="D2819" t="s">
        <v>6886</v>
      </c>
      <c r="E2819" t="s">
        <v>1713</v>
      </c>
    </row>
    <row r="2820" spans="1:5">
      <c r="A2820" t="s">
        <v>4405</v>
      </c>
      <c r="B2820" t="s">
        <v>5</v>
      </c>
      <c r="C2820" t="s">
        <v>1734</v>
      </c>
      <c r="D2820" t="s">
        <v>6886</v>
      </c>
      <c r="E2820" t="s">
        <v>1714</v>
      </c>
    </row>
    <row r="2821" spans="1:5">
      <c r="A2821" t="s">
        <v>4406</v>
      </c>
      <c r="B2821" t="s">
        <v>5</v>
      </c>
      <c r="C2821" t="s">
        <v>1734</v>
      </c>
      <c r="D2821" t="s">
        <v>6886</v>
      </c>
      <c r="E2821" t="s">
        <v>1715</v>
      </c>
    </row>
    <row r="2822" spans="1:5">
      <c r="A2822" t="s">
        <v>4407</v>
      </c>
      <c r="B2822" t="s">
        <v>5</v>
      </c>
      <c r="C2822" t="s">
        <v>1734</v>
      </c>
      <c r="D2822" t="s">
        <v>6887</v>
      </c>
      <c r="E2822" t="s">
        <v>1702</v>
      </c>
    </row>
    <row r="2823" spans="1:5">
      <c r="A2823" t="s">
        <v>4408</v>
      </c>
      <c r="B2823" t="s">
        <v>5</v>
      </c>
      <c r="C2823" t="s">
        <v>1734</v>
      </c>
      <c r="D2823" t="s">
        <v>6887</v>
      </c>
      <c r="E2823" t="s">
        <v>1705</v>
      </c>
    </row>
    <row r="2824" spans="1:5">
      <c r="A2824" t="s">
        <v>4409</v>
      </c>
      <c r="B2824" t="s">
        <v>5</v>
      </c>
      <c r="C2824" t="s">
        <v>1734</v>
      </c>
      <c r="D2824" t="s">
        <v>6887</v>
      </c>
      <c r="E2824" t="s">
        <v>1706</v>
      </c>
    </row>
    <row r="2825" spans="1:5">
      <c r="A2825" t="s">
        <v>4410</v>
      </c>
      <c r="B2825" t="s">
        <v>5</v>
      </c>
      <c r="C2825" t="s">
        <v>1734</v>
      </c>
      <c r="D2825" t="s">
        <v>6887</v>
      </c>
      <c r="E2825" t="s">
        <v>1707</v>
      </c>
    </row>
    <row r="2826" spans="1:5">
      <c r="A2826" t="s">
        <v>4411</v>
      </c>
      <c r="B2826" t="s">
        <v>5</v>
      </c>
      <c r="C2826" t="s">
        <v>1734</v>
      </c>
      <c r="D2826" t="s">
        <v>6887</v>
      </c>
      <c r="E2826" t="s">
        <v>1708</v>
      </c>
    </row>
    <row r="2827" spans="1:5">
      <c r="A2827" t="s">
        <v>4412</v>
      </c>
      <c r="B2827" t="s">
        <v>5</v>
      </c>
      <c r="C2827" t="s">
        <v>1734</v>
      </c>
      <c r="D2827" t="s">
        <v>6887</v>
      </c>
      <c r="E2827" t="s">
        <v>1709</v>
      </c>
    </row>
    <row r="2828" spans="1:5">
      <c r="A2828" t="s">
        <v>4413</v>
      </c>
      <c r="B2828" t="s">
        <v>5</v>
      </c>
      <c r="C2828" t="s">
        <v>1734</v>
      </c>
      <c r="D2828" t="s">
        <v>6887</v>
      </c>
      <c r="E2828" t="s">
        <v>1710</v>
      </c>
    </row>
    <row r="2829" spans="1:5">
      <c r="A2829" t="s">
        <v>4414</v>
      </c>
      <c r="B2829" t="s">
        <v>5</v>
      </c>
      <c r="C2829" t="s">
        <v>1734</v>
      </c>
      <c r="D2829" t="s">
        <v>6887</v>
      </c>
      <c r="E2829" t="s">
        <v>1711</v>
      </c>
    </row>
    <row r="2830" spans="1:5">
      <c r="A2830" t="s">
        <v>4415</v>
      </c>
      <c r="B2830" t="s">
        <v>5</v>
      </c>
      <c r="C2830" t="s">
        <v>1734</v>
      </c>
      <c r="D2830" t="s">
        <v>6887</v>
      </c>
      <c r="E2830" t="s">
        <v>1712</v>
      </c>
    </row>
    <row r="2831" spans="1:5">
      <c r="A2831" t="s">
        <v>4416</v>
      </c>
      <c r="B2831" t="s">
        <v>5</v>
      </c>
      <c r="C2831" t="s">
        <v>1734</v>
      </c>
      <c r="D2831" t="s">
        <v>6887</v>
      </c>
      <c r="E2831" t="s">
        <v>1713</v>
      </c>
    </row>
    <row r="2832" spans="1:5">
      <c r="A2832" t="s">
        <v>4417</v>
      </c>
      <c r="B2832" t="s">
        <v>5</v>
      </c>
      <c r="C2832" t="s">
        <v>1734</v>
      </c>
      <c r="D2832" t="s">
        <v>6887</v>
      </c>
      <c r="E2832" t="s">
        <v>1714</v>
      </c>
    </row>
    <row r="2833" spans="1:5">
      <c r="A2833" t="s">
        <v>4418</v>
      </c>
      <c r="B2833" t="s">
        <v>5</v>
      </c>
      <c r="C2833" t="s">
        <v>1734</v>
      </c>
      <c r="D2833" t="s">
        <v>6887</v>
      </c>
      <c r="E2833" t="s">
        <v>1715</v>
      </c>
    </row>
    <row r="2834" spans="1:5">
      <c r="A2834" t="s">
        <v>4419</v>
      </c>
      <c r="B2834" t="s">
        <v>5</v>
      </c>
      <c r="C2834" t="s">
        <v>1734</v>
      </c>
      <c r="D2834" t="s">
        <v>6888</v>
      </c>
      <c r="E2834" t="s">
        <v>1702</v>
      </c>
    </row>
    <row r="2835" spans="1:5">
      <c r="A2835" t="s">
        <v>4420</v>
      </c>
      <c r="B2835" t="s">
        <v>5</v>
      </c>
      <c r="C2835" t="s">
        <v>1734</v>
      </c>
      <c r="D2835" t="s">
        <v>6888</v>
      </c>
      <c r="E2835" t="s">
        <v>1705</v>
      </c>
    </row>
    <row r="2836" spans="1:5">
      <c r="A2836" t="s">
        <v>4421</v>
      </c>
      <c r="B2836" t="s">
        <v>5</v>
      </c>
      <c r="C2836" t="s">
        <v>1734</v>
      </c>
      <c r="D2836" t="s">
        <v>6888</v>
      </c>
      <c r="E2836" t="s">
        <v>1706</v>
      </c>
    </row>
    <row r="2837" spans="1:5">
      <c r="A2837" t="s">
        <v>4422</v>
      </c>
      <c r="B2837" t="s">
        <v>5</v>
      </c>
      <c r="C2837" t="s">
        <v>1734</v>
      </c>
      <c r="D2837" t="s">
        <v>6888</v>
      </c>
      <c r="E2837" t="s">
        <v>1707</v>
      </c>
    </row>
    <row r="2838" spans="1:5">
      <c r="A2838" t="s">
        <v>4423</v>
      </c>
      <c r="B2838" t="s">
        <v>5</v>
      </c>
      <c r="C2838" t="s">
        <v>1734</v>
      </c>
      <c r="D2838" t="s">
        <v>6888</v>
      </c>
      <c r="E2838" t="s">
        <v>1708</v>
      </c>
    </row>
    <row r="2839" spans="1:5">
      <c r="A2839" t="s">
        <v>4424</v>
      </c>
      <c r="B2839" t="s">
        <v>5</v>
      </c>
      <c r="C2839" t="s">
        <v>1734</v>
      </c>
      <c r="D2839" t="s">
        <v>6888</v>
      </c>
      <c r="E2839" t="s">
        <v>1709</v>
      </c>
    </row>
    <row r="2840" spans="1:5">
      <c r="A2840" t="s">
        <v>4425</v>
      </c>
      <c r="B2840" t="s">
        <v>5</v>
      </c>
      <c r="C2840" t="s">
        <v>1734</v>
      </c>
      <c r="D2840" t="s">
        <v>6888</v>
      </c>
      <c r="E2840" t="s">
        <v>1710</v>
      </c>
    </row>
    <row r="2841" spans="1:5">
      <c r="A2841" t="s">
        <v>4426</v>
      </c>
      <c r="B2841" t="s">
        <v>5</v>
      </c>
      <c r="C2841" t="s">
        <v>1734</v>
      </c>
      <c r="D2841" t="s">
        <v>6888</v>
      </c>
      <c r="E2841" t="s">
        <v>1711</v>
      </c>
    </row>
    <row r="2842" spans="1:5">
      <c r="A2842" t="s">
        <v>4427</v>
      </c>
      <c r="B2842" t="s">
        <v>5</v>
      </c>
      <c r="C2842" t="s">
        <v>1734</v>
      </c>
      <c r="D2842" t="s">
        <v>6888</v>
      </c>
      <c r="E2842" t="s">
        <v>1712</v>
      </c>
    </row>
    <row r="2843" spans="1:5">
      <c r="A2843" t="s">
        <v>4428</v>
      </c>
      <c r="B2843" t="s">
        <v>5</v>
      </c>
      <c r="C2843" t="s">
        <v>1734</v>
      </c>
      <c r="D2843" t="s">
        <v>6888</v>
      </c>
      <c r="E2843" t="s">
        <v>1713</v>
      </c>
    </row>
    <row r="2844" spans="1:5">
      <c r="A2844" t="s">
        <v>4429</v>
      </c>
      <c r="B2844" t="s">
        <v>5</v>
      </c>
      <c r="C2844" t="s">
        <v>1734</v>
      </c>
      <c r="D2844" t="s">
        <v>6888</v>
      </c>
      <c r="E2844" t="s">
        <v>1714</v>
      </c>
    </row>
    <row r="2845" spans="1:5">
      <c r="A2845" t="s">
        <v>4430</v>
      </c>
      <c r="B2845" t="s">
        <v>5</v>
      </c>
      <c r="C2845" t="s">
        <v>1734</v>
      </c>
      <c r="D2845" t="s">
        <v>6888</v>
      </c>
      <c r="E2845" t="s">
        <v>1715</v>
      </c>
    </row>
    <row r="2846" spans="1:5">
      <c r="A2846" t="s">
        <v>4431</v>
      </c>
      <c r="B2846" t="s">
        <v>5</v>
      </c>
      <c r="C2846" t="s">
        <v>1734</v>
      </c>
      <c r="D2846" t="s">
        <v>6889</v>
      </c>
      <c r="E2846" t="s">
        <v>1702</v>
      </c>
    </row>
    <row r="2847" spans="1:5">
      <c r="A2847" t="s">
        <v>4432</v>
      </c>
      <c r="B2847" t="s">
        <v>5</v>
      </c>
      <c r="C2847" t="s">
        <v>1734</v>
      </c>
      <c r="D2847" t="s">
        <v>6889</v>
      </c>
      <c r="E2847" t="s">
        <v>1705</v>
      </c>
    </row>
    <row r="2848" spans="1:5">
      <c r="A2848" t="s">
        <v>4433</v>
      </c>
      <c r="B2848" t="s">
        <v>5</v>
      </c>
      <c r="C2848" t="s">
        <v>1734</v>
      </c>
      <c r="D2848" t="s">
        <v>6889</v>
      </c>
      <c r="E2848" t="s">
        <v>1706</v>
      </c>
    </row>
    <row r="2849" spans="1:5">
      <c r="A2849" t="s">
        <v>4434</v>
      </c>
      <c r="B2849" t="s">
        <v>5</v>
      </c>
      <c r="C2849" t="s">
        <v>1734</v>
      </c>
      <c r="D2849" t="s">
        <v>6889</v>
      </c>
      <c r="E2849" t="s">
        <v>1707</v>
      </c>
    </row>
    <row r="2850" spans="1:5">
      <c r="A2850" t="s">
        <v>4435</v>
      </c>
      <c r="B2850" t="s">
        <v>5</v>
      </c>
      <c r="C2850" t="s">
        <v>1734</v>
      </c>
      <c r="D2850" t="s">
        <v>6889</v>
      </c>
      <c r="E2850" t="s">
        <v>1708</v>
      </c>
    </row>
    <row r="2851" spans="1:5">
      <c r="A2851" t="s">
        <v>4436</v>
      </c>
      <c r="B2851" t="s">
        <v>5</v>
      </c>
      <c r="C2851" t="s">
        <v>1734</v>
      </c>
      <c r="D2851" t="s">
        <v>6889</v>
      </c>
      <c r="E2851" t="s">
        <v>1709</v>
      </c>
    </row>
    <row r="2852" spans="1:5">
      <c r="A2852" t="s">
        <v>4437</v>
      </c>
      <c r="B2852" t="s">
        <v>5</v>
      </c>
      <c r="C2852" t="s">
        <v>1734</v>
      </c>
      <c r="D2852" t="s">
        <v>6889</v>
      </c>
      <c r="E2852" t="s">
        <v>1710</v>
      </c>
    </row>
    <row r="2853" spans="1:5">
      <c r="A2853" t="s">
        <v>4438</v>
      </c>
      <c r="B2853" t="s">
        <v>5</v>
      </c>
      <c r="C2853" t="s">
        <v>1734</v>
      </c>
      <c r="D2853" t="s">
        <v>6889</v>
      </c>
      <c r="E2853" t="s">
        <v>1711</v>
      </c>
    </row>
    <row r="2854" spans="1:5">
      <c r="A2854" t="s">
        <v>4439</v>
      </c>
      <c r="B2854" t="s">
        <v>5</v>
      </c>
      <c r="C2854" t="s">
        <v>1734</v>
      </c>
      <c r="D2854" t="s">
        <v>6889</v>
      </c>
      <c r="E2854" t="s">
        <v>1712</v>
      </c>
    </row>
    <row r="2855" spans="1:5">
      <c r="A2855" t="s">
        <v>4440</v>
      </c>
      <c r="B2855" t="s">
        <v>5</v>
      </c>
      <c r="C2855" t="s">
        <v>1734</v>
      </c>
      <c r="D2855" t="s">
        <v>6889</v>
      </c>
      <c r="E2855" t="s">
        <v>1713</v>
      </c>
    </row>
    <row r="2856" spans="1:5">
      <c r="A2856" t="s">
        <v>4441</v>
      </c>
      <c r="B2856" t="s">
        <v>5</v>
      </c>
      <c r="C2856" t="s">
        <v>1734</v>
      </c>
      <c r="D2856" t="s">
        <v>6889</v>
      </c>
      <c r="E2856" t="s">
        <v>1714</v>
      </c>
    </row>
    <row r="2857" spans="1:5">
      <c r="A2857" t="s">
        <v>4442</v>
      </c>
      <c r="B2857" t="s">
        <v>5</v>
      </c>
      <c r="C2857" t="s">
        <v>1734</v>
      </c>
      <c r="D2857" t="s">
        <v>6889</v>
      </c>
      <c r="E2857" t="s">
        <v>1715</v>
      </c>
    </row>
    <row r="2858" spans="1:5">
      <c r="A2858" t="s">
        <v>4443</v>
      </c>
      <c r="B2858" t="s">
        <v>5</v>
      </c>
      <c r="C2858" t="s">
        <v>1734</v>
      </c>
      <c r="D2858" t="s">
        <v>6890</v>
      </c>
      <c r="E2858" t="s">
        <v>1702</v>
      </c>
    </row>
    <row r="2859" spans="1:5">
      <c r="A2859" t="s">
        <v>4444</v>
      </c>
      <c r="B2859" t="s">
        <v>5</v>
      </c>
      <c r="C2859" t="s">
        <v>1734</v>
      </c>
      <c r="D2859" t="s">
        <v>6890</v>
      </c>
      <c r="E2859" t="s">
        <v>1705</v>
      </c>
    </row>
    <row r="2860" spans="1:5">
      <c r="A2860" t="s">
        <v>4445</v>
      </c>
      <c r="B2860" t="s">
        <v>5</v>
      </c>
      <c r="C2860" t="s">
        <v>1734</v>
      </c>
      <c r="D2860" t="s">
        <v>6890</v>
      </c>
      <c r="E2860" t="s">
        <v>1706</v>
      </c>
    </row>
    <row r="2861" spans="1:5">
      <c r="A2861" t="s">
        <v>4446</v>
      </c>
      <c r="B2861" t="s">
        <v>5</v>
      </c>
      <c r="C2861" t="s">
        <v>1734</v>
      </c>
      <c r="D2861" t="s">
        <v>6890</v>
      </c>
      <c r="E2861" t="s">
        <v>1707</v>
      </c>
    </row>
    <row r="2862" spans="1:5">
      <c r="A2862" t="s">
        <v>4447</v>
      </c>
      <c r="B2862" t="s">
        <v>5</v>
      </c>
      <c r="C2862" t="s">
        <v>1734</v>
      </c>
      <c r="D2862" t="s">
        <v>6890</v>
      </c>
      <c r="E2862" t="s">
        <v>1708</v>
      </c>
    </row>
    <row r="2863" spans="1:5">
      <c r="A2863" t="s">
        <v>4448</v>
      </c>
      <c r="B2863" t="s">
        <v>5</v>
      </c>
      <c r="C2863" t="s">
        <v>1734</v>
      </c>
      <c r="D2863" t="s">
        <v>6890</v>
      </c>
      <c r="E2863" t="s">
        <v>1709</v>
      </c>
    </row>
    <row r="2864" spans="1:5">
      <c r="A2864" t="s">
        <v>4449</v>
      </c>
      <c r="B2864" t="s">
        <v>5</v>
      </c>
      <c r="C2864" t="s">
        <v>1734</v>
      </c>
      <c r="D2864" t="s">
        <v>6890</v>
      </c>
      <c r="E2864" t="s">
        <v>1710</v>
      </c>
    </row>
    <row r="2865" spans="1:5">
      <c r="A2865" t="s">
        <v>4450</v>
      </c>
      <c r="B2865" t="s">
        <v>5</v>
      </c>
      <c r="C2865" t="s">
        <v>1734</v>
      </c>
      <c r="D2865" t="s">
        <v>6890</v>
      </c>
      <c r="E2865" t="s">
        <v>1711</v>
      </c>
    </row>
    <row r="2866" spans="1:5">
      <c r="A2866" t="s">
        <v>4451</v>
      </c>
      <c r="B2866" t="s">
        <v>5</v>
      </c>
      <c r="C2866" t="s">
        <v>1734</v>
      </c>
      <c r="D2866" t="s">
        <v>6890</v>
      </c>
      <c r="E2866" t="s">
        <v>1712</v>
      </c>
    </row>
    <row r="2867" spans="1:5">
      <c r="A2867" t="s">
        <v>4452</v>
      </c>
      <c r="B2867" t="s">
        <v>5</v>
      </c>
      <c r="C2867" t="s">
        <v>1734</v>
      </c>
      <c r="D2867" t="s">
        <v>6890</v>
      </c>
      <c r="E2867" t="s">
        <v>1713</v>
      </c>
    </row>
    <row r="2868" spans="1:5">
      <c r="A2868" t="s">
        <v>4453</v>
      </c>
      <c r="B2868" t="s">
        <v>5</v>
      </c>
      <c r="C2868" t="s">
        <v>1734</v>
      </c>
      <c r="D2868" t="s">
        <v>6890</v>
      </c>
      <c r="E2868" t="s">
        <v>1714</v>
      </c>
    </row>
    <row r="2869" spans="1:5">
      <c r="A2869" t="s">
        <v>4454</v>
      </c>
      <c r="B2869" t="s">
        <v>5</v>
      </c>
      <c r="C2869" t="s">
        <v>1734</v>
      </c>
      <c r="D2869" t="s">
        <v>6890</v>
      </c>
      <c r="E2869" t="s">
        <v>1715</v>
      </c>
    </row>
    <row r="2870" spans="1:5">
      <c r="A2870" t="s">
        <v>4455</v>
      </c>
      <c r="B2870" t="s">
        <v>5</v>
      </c>
      <c r="C2870" t="s">
        <v>1734</v>
      </c>
      <c r="D2870" t="s">
        <v>6891</v>
      </c>
      <c r="E2870" t="s">
        <v>1702</v>
      </c>
    </row>
    <row r="2871" spans="1:5">
      <c r="A2871" t="s">
        <v>4456</v>
      </c>
      <c r="B2871" t="s">
        <v>5</v>
      </c>
      <c r="C2871" t="s">
        <v>1734</v>
      </c>
      <c r="D2871" t="s">
        <v>6891</v>
      </c>
      <c r="E2871" t="s">
        <v>1705</v>
      </c>
    </row>
    <row r="2872" spans="1:5">
      <c r="A2872" t="s">
        <v>4457</v>
      </c>
      <c r="B2872" t="s">
        <v>5</v>
      </c>
      <c r="C2872" t="s">
        <v>1734</v>
      </c>
      <c r="D2872" t="s">
        <v>6891</v>
      </c>
      <c r="E2872" t="s">
        <v>1706</v>
      </c>
    </row>
    <row r="2873" spans="1:5">
      <c r="A2873" t="s">
        <v>4458</v>
      </c>
      <c r="B2873" t="s">
        <v>5</v>
      </c>
      <c r="C2873" t="s">
        <v>1734</v>
      </c>
      <c r="D2873" t="s">
        <v>6891</v>
      </c>
      <c r="E2873" t="s">
        <v>1707</v>
      </c>
    </row>
    <row r="2874" spans="1:5">
      <c r="A2874" t="s">
        <v>4459</v>
      </c>
      <c r="B2874" t="s">
        <v>5</v>
      </c>
      <c r="C2874" t="s">
        <v>1734</v>
      </c>
      <c r="D2874" t="s">
        <v>6891</v>
      </c>
      <c r="E2874" t="s">
        <v>1708</v>
      </c>
    </row>
    <row r="2875" spans="1:5">
      <c r="A2875" t="s">
        <v>4460</v>
      </c>
      <c r="B2875" t="s">
        <v>5</v>
      </c>
      <c r="C2875" t="s">
        <v>1734</v>
      </c>
      <c r="D2875" t="s">
        <v>6891</v>
      </c>
      <c r="E2875" t="s">
        <v>1709</v>
      </c>
    </row>
    <row r="2876" spans="1:5">
      <c r="A2876" t="s">
        <v>4461</v>
      </c>
      <c r="B2876" t="s">
        <v>5</v>
      </c>
      <c r="C2876" t="s">
        <v>1734</v>
      </c>
      <c r="D2876" t="s">
        <v>6891</v>
      </c>
      <c r="E2876" t="s">
        <v>1710</v>
      </c>
    </row>
    <row r="2877" spans="1:5">
      <c r="A2877" t="s">
        <v>4462</v>
      </c>
      <c r="B2877" t="s">
        <v>5</v>
      </c>
      <c r="C2877" t="s">
        <v>1734</v>
      </c>
      <c r="D2877" t="s">
        <v>6891</v>
      </c>
      <c r="E2877" t="s">
        <v>1711</v>
      </c>
    </row>
    <row r="2878" spans="1:5">
      <c r="A2878" t="s">
        <v>4463</v>
      </c>
      <c r="B2878" t="s">
        <v>5</v>
      </c>
      <c r="C2878" t="s">
        <v>1734</v>
      </c>
      <c r="D2878" t="s">
        <v>6891</v>
      </c>
      <c r="E2878" t="s">
        <v>1712</v>
      </c>
    </row>
    <row r="2879" spans="1:5">
      <c r="A2879" t="s">
        <v>4464</v>
      </c>
      <c r="B2879" t="s">
        <v>5</v>
      </c>
      <c r="C2879" t="s">
        <v>1734</v>
      </c>
      <c r="D2879" t="s">
        <v>6891</v>
      </c>
      <c r="E2879" t="s">
        <v>1713</v>
      </c>
    </row>
    <row r="2880" spans="1:5">
      <c r="A2880" t="s">
        <v>4465</v>
      </c>
      <c r="B2880" t="s">
        <v>5</v>
      </c>
      <c r="C2880" t="s">
        <v>1734</v>
      </c>
      <c r="D2880" t="s">
        <v>6891</v>
      </c>
      <c r="E2880" t="s">
        <v>1714</v>
      </c>
    </row>
    <row r="2881" spans="1:5">
      <c r="A2881" t="s">
        <v>4466</v>
      </c>
      <c r="B2881" t="s">
        <v>5</v>
      </c>
      <c r="C2881" t="s">
        <v>1734</v>
      </c>
      <c r="D2881" t="s">
        <v>6891</v>
      </c>
      <c r="E2881" t="s">
        <v>1715</v>
      </c>
    </row>
    <row r="2882" spans="1:5">
      <c r="A2882" t="s">
        <v>4467</v>
      </c>
      <c r="B2882" t="s">
        <v>5</v>
      </c>
      <c r="C2882" t="s">
        <v>1735</v>
      </c>
      <c r="D2882" t="s">
        <v>6867</v>
      </c>
      <c r="E2882" t="s">
        <v>1702</v>
      </c>
    </row>
    <row r="2883" spans="1:5">
      <c r="A2883" t="s">
        <v>4468</v>
      </c>
      <c r="B2883" t="s">
        <v>5</v>
      </c>
      <c r="C2883" t="s">
        <v>1735</v>
      </c>
      <c r="D2883" t="s">
        <v>6867</v>
      </c>
      <c r="E2883" t="s">
        <v>1705</v>
      </c>
    </row>
    <row r="2884" spans="1:5">
      <c r="A2884" t="s">
        <v>4469</v>
      </c>
      <c r="B2884" t="s">
        <v>5</v>
      </c>
      <c r="C2884" t="s">
        <v>1735</v>
      </c>
      <c r="D2884" t="s">
        <v>6867</v>
      </c>
      <c r="E2884" t="s">
        <v>1706</v>
      </c>
    </row>
    <row r="2885" spans="1:5">
      <c r="A2885" t="s">
        <v>4470</v>
      </c>
      <c r="B2885" t="s">
        <v>5</v>
      </c>
      <c r="C2885" t="s">
        <v>1735</v>
      </c>
      <c r="D2885" t="s">
        <v>6867</v>
      </c>
      <c r="E2885" t="s">
        <v>1707</v>
      </c>
    </row>
    <row r="2886" spans="1:5">
      <c r="A2886" t="s">
        <v>4471</v>
      </c>
      <c r="B2886" t="s">
        <v>5</v>
      </c>
      <c r="C2886" t="s">
        <v>1735</v>
      </c>
      <c r="D2886" t="s">
        <v>6867</v>
      </c>
      <c r="E2886" t="s">
        <v>1708</v>
      </c>
    </row>
    <row r="2887" spans="1:5">
      <c r="A2887" t="s">
        <v>4472</v>
      </c>
      <c r="B2887" t="s">
        <v>5</v>
      </c>
      <c r="C2887" t="s">
        <v>1735</v>
      </c>
      <c r="D2887" t="s">
        <v>6867</v>
      </c>
      <c r="E2887" t="s">
        <v>1709</v>
      </c>
    </row>
    <row r="2888" spans="1:5">
      <c r="A2888" t="s">
        <v>4473</v>
      </c>
      <c r="B2888" t="s">
        <v>5</v>
      </c>
      <c r="C2888" t="s">
        <v>1735</v>
      </c>
      <c r="D2888" t="s">
        <v>6867</v>
      </c>
      <c r="E2888" t="s">
        <v>1710</v>
      </c>
    </row>
    <row r="2889" spans="1:5">
      <c r="A2889" t="s">
        <v>4474</v>
      </c>
      <c r="B2889" t="s">
        <v>5</v>
      </c>
      <c r="C2889" t="s">
        <v>1735</v>
      </c>
      <c r="D2889" t="s">
        <v>6867</v>
      </c>
      <c r="E2889" t="s">
        <v>1711</v>
      </c>
    </row>
    <row r="2890" spans="1:5">
      <c r="A2890" t="s">
        <v>4475</v>
      </c>
      <c r="B2890" t="s">
        <v>5</v>
      </c>
      <c r="C2890" t="s">
        <v>1735</v>
      </c>
      <c r="D2890" t="s">
        <v>6867</v>
      </c>
      <c r="E2890" t="s">
        <v>1712</v>
      </c>
    </row>
    <row r="2891" spans="1:5">
      <c r="A2891" t="s">
        <v>4476</v>
      </c>
      <c r="B2891" t="s">
        <v>5</v>
      </c>
      <c r="C2891" t="s">
        <v>1735</v>
      </c>
      <c r="D2891" t="s">
        <v>6867</v>
      </c>
      <c r="E2891" t="s">
        <v>1713</v>
      </c>
    </row>
    <row r="2892" spans="1:5">
      <c r="A2892" t="s">
        <v>4477</v>
      </c>
      <c r="B2892" t="s">
        <v>5</v>
      </c>
      <c r="C2892" t="s">
        <v>1735</v>
      </c>
      <c r="D2892" t="s">
        <v>6867</v>
      </c>
      <c r="E2892" t="s">
        <v>1714</v>
      </c>
    </row>
    <row r="2893" spans="1:5">
      <c r="A2893" t="s">
        <v>4478</v>
      </c>
      <c r="B2893" t="s">
        <v>5</v>
      </c>
      <c r="C2893" t="s">
        <v>1735</v>
      </c>
      <c r="D2893" t="s">
        <v>6867</v>
      </c>
      <c r="E2893" t="s">
        <v>1715</v>
      </c>
    </row>
    <row r="2894" spans="1:5">
      <c r="A2894" t="s">
        <v>4479</v>
      </c>
      <c r="B2894" t="s">
        <v>5</v>
      </c>
      <c r="C2894" t="s">
        <v>1735</v>
      </c>
      <c r="D2894" t="s">
        <v>6868</v>
      </c>
      <c r="E2894" t="s">
        <v>1702</v>
      </c>
    </row>
    <row r="2895" spans="1:5">
      <c r="A2895" t="s">
        <v>4480</v>
      </c>
      <c r="B2895" t="s">
        <v>5</v>
      </c>
      <c r="C2895" t="s">
        <v>1735</v>
      </c>
      <c r="D2895" t="s">
        <v>6868</v>
      </c>
      <c r="E2895" t="s">
        <v>1705</v>
      </c>
    </row>
    <row r="2896" spans="1:5">
      <c r="A2896" t="s">
        <v>4481</v>
      </c>
      <c r="B2896" t="s">
        <v>5</v>
      </c>
      <c r="C2896" t="s">
        <v>1735</v>
      </c>
      <c r="D2896" t="s">
        <v>6868</v>
      </c>
      <c r="E2896" t="s">
        <v>1706</v>
      </c>
    </row>
    <row r="2897" spans="1:5">
      <c r="A2897" t="s">
        <v>4482</v>
      </c>
      <c r="B2897" t="s">
        <v>5</v>
      </c>
      <c r="C2897" t="s">
        <v>1735</v>
      </c>
      <c r="D2897" t="s">
        <v>6868</v>
      </c>
      <c r="E2897" t="s">
        <v>1707</v>
      </c>
    </row>
    <row r="2898" spans="1:5">
      <c r="A2898" t="s">
        <v>4483</v>
      </c>
      <c r="B2898" t="s">
        <v>5</v>
      </c>
      <c r="C2898" t="s">
        <v>1735</v>
      </c>
      <c r="D2898" t="s">
        <v>6868</v>
      </c>
      <c r="E2898" t="s">
        <v>1708</v>
      </c>
    </row>
    <row r="2899" spans="1:5">
      <c r="A2899" t="s">
        <v>4484</v>
      </c>
      <c r="B2899" t="s">
        <v>5</v>
      </c>
      <c r="C2899" t="s">
        <v>1735</v>
      </c>
      <c r="D2899" t="s">
        <v>6868</v>
      </c>
      <c r="E2899" t="s">
        <v>1709</v>
      </c>
    </row>
    <row r="2900" spans="1:5">
      <c r="A2900" t="s">
        <v>4485</v>
      </c>
      <c r="B2900" t="s">
        <v>5</v>
      </c>
      <c r="C2900" t="s">
        <v>1735</v>
      </c>
      <c r="D2900" t="s">
        <v>6868</v>
      </c>
      <c r="E2900" t="s">
        <v>1710</v>
      </c>
    </row>
    <row r="2901" spans="1:5">
      <c r="A2901" t="s">
        <v>4486</v>
      </c>
      <c r="B2901" t="s">
        <v>5</v>
      </c>
      <c r="C2901" t="s">
        <v>1735</v>
      </c>
      <c r="D2901" t="s">
        <v>6868</v>
      </c>
      <c r="E2901" t="s">
        <v>1711</v>
      </c>
    </row>
    <row r="2902" spans="1:5">
      <c r="A2902" t="s">
        <v>4487</v>
      </c>
      <c r="B2902" t="s">
        <v>5</v>
      </c>
      <c r="C2902" t="s">
        <v>1735</v>
      </c>
      <c r="D2902" t="s">
        <v>6868</v>
      </c>
      <c r="E2902" t="s">
        <v>1712</v>
      </c>
    </row>
    <row r="2903" spans="1:5">
      <c r="A2903" t="s">
        <v>4488</v>
      </c>
      <c r="B2903" t="s">
        <v>5</v>
      </c>
      <c r="C2903" t="s">
        <v>1735</v>
      </c>
      <c r="D2903" t="s">
        <v>6868</v>
      </c>
      <c r="E2903" t="s">
        <v>1713</v>
      </c>
    </row>
    <row r="2904" spans="1:5">
      <c r="A2904" t="s">
        <v>4489</v>
      </c>
      <c r="B2904" t="s">
        <v>5</v>
      </c>
      <c r="C2904" t="s">
        <v>1735</v>
      </c>
      <c r="D2904" t="s">
        <v>6868</v>
      </c>
      <c r="E2904" t="s">
        <v>1714</v>
      </c>
    </row>
    <row r="2905" spans="1:5">
      <c r="A2905" t="s">
        <v>4490</v>
      </c>
      <c r="B2905" t="s">
        <v>5</v>
      </c>
      <c r="C2905" t="s">
        <v>1735</v>
      </c>
      <c r="D2905" t="s">
        <v>6868</v>
      </c>
      <c r="E2905" t="s">
        <v>1715</v>
      </c>
    </row>
    <row r="2906" spans="1:5">
      <c r="A2906" t="s">
        <v>4491</v>
      </c>
      <c r="B2906" t="s">
        <v>5</v>
      </c>
      <c r="C2906" t="s">
        <v>1735</v>
      </c>
      <c r="D2906" t="s">
        <v>6869</v>
      </c>
      <c r="E2906" t="s">
        <v>1702</v>
      </c>
    </row>
    <row r="2907" spans="1:5">
      <c r="A2907" t="s">
        <v>4492</v>
      </c>
      <c r="B2907" t="s">
        <v>5</v>
      </c>
      <c r="C2907" t="s">
        <v>1735</v>
      </c>
      <c r="D2907" t="s">
        <v>6869</v>
      </c>
      <c r="E2907" t="s">
        <v>1705</v>
      </c>
    </row>
    <row r="2908" spans="1:5">
      <c r="A2908" t="s">
        <v>4493</v>
      </c>
      <c r="B2908" t="s">
        <v>5</v>
      </c>
      <c r="C2908" t="s">
        <v>1735</v>
      </c>
      <c r="D2908" t="s">
        <v>6869</v>
      </c>
      <c r="E2908" t="s">
        <v>1706</v>
      </c>
    </row>
    <row r="2909" spans="1:5">
      <c r="A2909" t="s">
        <v>4494</v>
      </c>
      <c r="B2909" t="s">
        <v>5</v>
      </c>
      <c r="C2909" t="s">
        <v>1735</v>
      </c>
      <c r="D2909" t="s">
        <v>6869</v>
      </c>
      <c r="E2909" t="s">
        <v>1707</v>
      </c>
    </row>
    <row r="2910" spans="1:5">
      <c r="A2910" t="s">
        <v>4495</v>
      </c>
      <c r="B2910" t="s">
        <v>5</v>
      </c>
      <c r="C2910" t="s">
        <v>1735</v>
      </c>
      <c r="D2910" t="s">
        <v>6869</v>
      </c>
      <c r="E2910" t="s">
        <v>1708</v>
      </c>
    </row>
    <row r="2911" spans="1:5">
      <c r="A2911" t="s">
        <v>4496</v>
      </c>
      <c r="B2911" t="s">
        <v>5</v>
      </c>
      <c r="C2911" t="s">
        <v>1735</v>
      </c>
      <c r="D2911" t="s">
        <v>6869</v>
      </c>
      <c r="E2911" t="s">
        <v>1709</v>
      </c>
    </row>
    <row r="2912" spans="1:5">
      <c r="A2912" t="s">
        <v>4497</v>
      </c>
      <c r="B2912" t="s">
        <v>5</v>
      </c>
      <c r="C2912" t="s">
        <v>1735</v>
      </c>
      <c r="D2912" t="s">
        <v>6869</v>
      </c>
      <c r="E2912" t="s">
        <v>1710</v>
      </c>
    </row>
    <row r="2913" spans="1:5">
      <c r="A2913" t="s">
        <v>4498</v>
      </c>
      <c r="B2913" t="s">
        <v>5</v>
      </c>
      <c r="C2913" t="s">
        <v>1735</v>
      </c>
      <c r="D2913" t="s">
        <v>6869</v>
      </c>
      <c r="E2913" t="s">
        <v>1711</v>
      </c>
    </row>
    <row r="2914" spans="1:5">
      <c r="A2914" t="s">
        <v>4499</v>
      </c>
      <c r="B2914" t="s">
        <v>5</v>
      </c>
      <c r="C2914" t="s">
        <v>1735</v>
      </c>
      <c r="D2914" t="s">
        <v>6869</v>
      </c>
      <c r="E2914" t="s">
        <v>1712</v>
      </c>
    </row>
    <row r="2915" spans="1:5">
      <c r="A2915" t="s">
        <v>4500</v>
      </c>
      <c r="B2915" t="s">
        <v>5</v>
      </c>
      <c r="C2915" t="s">
        <v>1735</v>
      </c>
      <c r="D2915" t="s">
        <v>6869</v>
      </c>
      <c r="E2915" t="s">
        <v>1713</v>
      </c>
    </row>
    <row r="2916" spans="1:5">
      <c r="A2916" t="s">
        <v>4501</v>
      </c>
      <c r="B2916" t="s">
        <v>5</v>
      </c>
      <c r="C2916" t="s">
        <v>1735</v>
      </c>
      <c r="D2916" t="s">
        <v>6869</v>
      </c>
      <c r="E2916" t="s">
        <v>1714</v>
      </c>
    </row>
    <row r="2917" spans="1:5">
      <c r="A2917" t="s">
        <v>4502</v>
      </c>
      <c r="B2917" t="s">
        <v>5</v>
      </c>
      <c r="C2917" t="s">
        <v>1735</v>
      </c>
      <c r="D2917" t="s">
        <v>6869</v>
      </c>
      <c r="E2917" t="s">
        <v>1715</v>
      </c>
    </row>
    <row r="2918" spans="1:5">
      <c r="A2918" t="s">
        <v>4503</v>
      </c>
      <c r="B2918" t="s">
        <v>5</v>
      </c>
      <c r="C2918" t="s">
        <v>1735</v>
      </c>
      <c r="D2918" t="s">
        <v>6870</v>
      </c>
      <c r="E2918" t="s">
        <v>1702</v>
      </c>
    </row>
    <row r="2919" spans="1:5">
      <c r="A2919" t="s">
        <v>4504</v>
      </c>
      <c r="B2919" t="s">
        <v>5</v>
      </c>
      <c r="C2919" t="s">
        <v>1735</v>
      </c>
      <c r="D2919" t="s">
        <v>6870</v>
      </c>
      <c r="E2919" t="s">
        <v>1705</v>
      </c>
    </row>
    <row r="2920" spans="1:5">
      <c r="A2920" t="s">
        <v>4505</v>
      </c>
      <c r="B2920" t="s">
        <v>5</v>
      </c>
      <c r="C2920" t="s">
        <v>1735</v>
      </c>
      <c r="D2920" t="s">
        <v>6870</v>
      </c>
      <c r="E2920" t="s">
        <v>1706</v>
      </c>
    </row>
    <row r="2921" spans="1:5">
      <c r="A2921" t="s">
        <v>4506</v>
      </c>
      <c r="B2921" t="s">
        <v>5</v>
      </c>
      <c r="C2921" t="s">
        <v>1735</v>
      </c>
      <c r="D2921" t="s">
        <v>6870</v>
      </c>
      <c r="E2921" t="s">
        <v>1707</v>
      </c>
    </row>
    <row r="2922" spans="1:5">
      <c r="A2922" t="s">
        <v>4507</v>
      </c>
      <c r="B2922" t="s">
        <v>5</v>
      </c>
      <c r="C2922" t="s">
        <v>1735</v>
      </c>
      <c r="D2922" t="s">
        <v>6870</v>
      </c>
      <c r="E2922" t="s">
        <v>1708</v>
      </c>
    </row>
    <row r="2923" spans="1:5">
      <c r="A2923" t="s">
        <v>4508</v>
      </c>
      <c r="B2923" t="s">
        <v>5</v>
      </c>
      <c r="C2923" t="s">
        <v>1735</v>
      </c>
      <c r="D2923" t="s">
        <v>6870</v>
      </c>
      <c r="E2923" t="s">
        <v>1709</v>
      </c>
    </row>
    <row r="2924" spans="1:5">
      <c r="A2924" t="s">
        <v>4509</v>
      </c>
      <c r="B2924" t="s">
        <v>5</v>
      </c>
      <c r="C2924" t="s">
        <v>1735</v>
      </c>
      <c r="D2924" t="s">
        <v>6870</v>
      </c>
      <c r="E2924" t="s">
        <v>1710</v>
      </c>
    </row>
    <row r="2925" spans="1:5">
      <c r="A2925" t="s">
        <v>4510</v>
      </c>
      <c r="B2925" t="s">
        <v>5</v>
      </c>
      <c r="C2925" t="s">
        <v>1735</v>
      </c>
      <c r="D2925" t="s">
        <v>6870</v>
      </c>
      <c r="E2925" t="s">
        <v>1711</v>
      </c>
    </row>
    <row r="2926" spans="1:5">
      <c r="A2926" t="s">
        <v>4511</v>
      </c>
      <c r="B2926" t="s">
        <v>5</v>
      </c>
      <c r="C2926" t="s">
        <v>1735</v>
      </c>
      <c r="D2926" t="s">
        <v>6870</v>
      </c>
      <c r="E2926" t="s">
        <v>1712</v>
      </c>
    </row>
    <row r="2927" spans="1:5">
      <c r="A2927" t="s">
        <v>4512</v>
      </c>
      <c r="B2927" t="s">
        <v>5</v>
      </c>
      <c r="C2927" t="s">
        <v>1735</v>
      </c>
      <c r="D2927" t="s">
        <v>6870</v>
      </c>
      <c r="E2927" t="s">
        <v>1713</v>
      </c>
    </row>
    <row r="2928" spans="1:5">
      <c r="A2928" t="s">
        <v>4513</v>
      </c>
      <c r="B2928" t="s">
        <v>5</v>
      </c>
      <c r="C2928" t="s">
        <v>1735</v>
      </c>
      <c r="D2928" t="s">
        <v>6870</v>
      </c>
      <c r="E2928" t="s">
        <v>1714</v>
      </c>
    </row>
    <row r="2929" spans="1:5">
      <c r="A2929" t="s">
        <v>4514</v>
      </c>
      <c r="B2929" t="s">
        <v>5</v>
      </c>
      <c r="C2929" t="s">
        <v>1735</v>
      </c>
      <c r="D2929" t="s">
        <v>6870</v>
      </c>
      <c r="E2929" t="s">
        <v>1715</v>
      </c>
    </row>
    <row r="2930" spans="1:5">
      <c r="A2930" t="s">
        <v>4515</v>
      </c>
      <c r="B2930" t="s">
        <v>5</v>
      </c>
      <c r="C2930" t="s">
        <v>1735</v>
      </c>
      <c r="D2930" t="s">
        <v>6871</v>
      </c>
      <c r="E2930" t="s">
        <v>1702</v>
      </c>
    </row>
    <row r="2931" spans="1:5">
      <c r="A2931" t="s">
        <v>4516</v>
      </c>
      <c r="B2931" t="s">
        <v>5</v>
      </c>
      <c r="C2931" t="s">
        <v>1735</v>
      </c>
      <c r="D2931" t="s">
        <v>6871</v>
      </c>
      <c r="E2931" t="s">
        <v>1705</v>
      </c>
    </row>
    <row r="2932" spans="1:5">
      <c r="A2932" t="s">
        <v>4517</v>
      </c>
      <c r="B2932" t="s">
        <v>5</v>
      </c>
      <c r="C2932" t="s">
        <v>1735</v>
      </c>
      <c r="D2932" t="s">
        <v>6871</v>
      </c>
      <c r="E2932" t="s">
        <v>1706</v>
      </c>
    </row>
    <row r="2933" spans="1:5">
      <c r="A2933" t="s">
        <v>4518</v>
      </c>
      <c r="B2933" t="s">
        <v>5</v>
      </c>
      <c r="C2933" t="s">
        <v>1735</v>
      </c>
      <c r="D2933" t="s">
        <v>6871</v>
      </c>
      <c r="E2933" t="s">
        <v>1707</v>
      </c>
    </row>
    <row r="2934" spans="1:5">
      <c r="A2934" t="s">
        <v>4519</v>
      </c>
      <c r="B2934" t="s">
        <v>5</v>
      </c>
      <c r="C2934" t="s">
        <v>1735</v>
      </c>
      <c r="D2934" t="s">
        <v>6871</v>
      </c>
      <c r="E2934" t="s">
        <v>1708</v>
      </c>
    </row>
    <row r="2935" spans="1:5">
      <c r="A2935" t="s">
        <v>4520</v>
      </c>
      <c r="B2935" t="s">
        <v>5</v>
      </c>
      <c r="C2935" t="s">
        <v>1735</v>
      </c>
      <c r="D2935" t="s">
        <v>6871</v>
      </c>
      <c r="E2935" t="s">
        <v>1709</v>
      </c>
    </row>
    <row r="2936" spans="1:5">
      <c r="A2936" t="s">
        <v>4521</v>
      </c>
      <c r="B2936" t="s">
        <v>5</v>
      </c>
      <c r="C2936" t="s">
        <v>1735</v>
      </c>
      <c r="D2936" t="s">
        <v>6871</v>
      </c>
      <c r="E2936" t="s">
        <v>1710</v>
      </c>
    </row>
    <row r="2937" spans="1:5">
      <c r="A2937" t="s">
        <v>4522</v>
      </c>
      <c r="B2937" t="s">
        <v>5</v>
      </c>
      <c r="C2937" t="s">
        <v>1735</v>
      </c>
      <c r="D2937" t="s">
        <v>6871</v>
      </c>
      <c r="E2937" t="s">
        <v>1711</v>
      </c>
    </row>
    <row r="2938" spans="1:5">
      <c r="A2938" t="s">
        <v>4523</v>
      </c>
      <c r="B2938" t="s">
        <v>5</v>
      </c>
      <c r="C2938" t="s">
        <v>1735</v>
      </c>
      <c r="D2938" t="s">
        <v>6871</v>
      </c>
      <c r="E2938" t="s">
        <v>1712</v>
      </c>
    </row>
    <row r="2939" spans="1:5">
      <c r="A2939" t="s">
        <v>4524</v>
      </c>
      <c r="B2939" t="s">
        <v>5</v>
      </c>
      <c r="C2939" t="s">
        <v>1735</v>
      </c>
      <c r="D2939" t="s">
        <v>6871</v>
      </c>
      <c r="E2939" t="s">
        <v>1713</v>
      </c>
    </row>
    <row r="2940" spans="1:5">
      <c r="A2940" t="s">
        <v>4525</v>
      </c>
      <c r="B2940" t="s">
        <v>5</v>
      </c>
      <c r="C2940" t="s">
        <v>1735</v>
      </c>
      <c r="D2940" t="s">
        <v>6871</v>
      </c>
      <c r="E2940" t="s">
        <v>1714</v>
      </c>
    </row>
    <row r="2941" spans="1:5">
      <c r="A2941" t="s">
        <v>4526</v>
      </c>
      <c r="B2941" t="s">
        <v>5</v>
      </c>
      <c r="C2941" t="s">
        <v>1735</v>
      </c>
      <c r="D2941" t="s">
        <v>6871</v>
      </c>
      <c r="E2941" t="s">
        <v>1715</v>
      </c>
    </row>
    <row r="2942" spans="1:5">
      <c r="A2942" t="s">
        <v>4527</v>
      </c>
      <c r="B2942" t="s">
        <v>5</v>
      </c>
      <c r="C2942" t="s">
        <v>1735</v>
      </c>
      <c r="D2942" t="s">
        <v>6872</v>
      </c>
      <c r="E2942" t="s">
        <v>1702</v>
      </c>
    </row>
    <row r="2943" spans="1:5">
      <c r="A2943" t="s">
        <v>4528</v>
      </c>
      <c r="B2943" t="s">
        <v>5</v>
      </c>
      <c r="C2943" t="s">
        <v>1735</v>
      </c>
      <c r="D2943" t="s">
        <v>6872</v>
      </c>
      <c r="E2943" t="s">
        <v>1705</v>
      </c>
    </row>
    <row r="2944" spans="1:5">
      <c r="A2944" t="s">
        <v>4529</v>
      </c>
      <c r="B2944" t="s">
        <v>5</v>
      </c>
      <c r="C2944" t="s">
        <v>1735</v>
      </c>
      <c r="D2944" t="s">
        <v>6872</v>
      </c>
      <c r="E2944" t="s">
        <v>1706</v>
      </c>
    </row>
    <row r="2945" spans="1:5">
      <c r="A2945" t="s">
        <v>4530</v>
      </c>
      <c r="B2945" t="s">
        <v>5</v>
      </c>
      <c r="C2945" t="s">
        <v>1735</v>
      </c>
      <c r="D2945" t="s">
        <v>6872</v>
      </c>
      <c r="E2945" t="s">
        <v>1707</v>
      </c>
    </row>
    <row r="2946" spans="1:5">
      <c r="A2946" t="s">
        <v>4531</v>
      </c>
      <c r="B2946" t="s">
        <v>5</v>
      </c>
      <c r="C2946" t="s">
        <v>1735</v>
      </c>
      <c r="D2946" t="s">
        <v>6872</v>
      </c>
      <c r="E2946" t="s">
        <v>1708</v>
      </c>
    </row>
    <row r="2947" spans="1:5">
      <c r="A2947" t="s">
        <v>4532</v>
      </c>
      <c r="B2947" t="s">
        <v>5</v>
      </c>
      <c r="C2947" t="s">
        <v>1735</v>
      </c>
      <c r="D2947" t="s">
        <v>6872</v>
      </c>
      <c r="E2947" t="s">
        <v>1709</v>
      </c>
    </row>
    <row r="2948" spans="1:5">
      <c r="A2948" t="s">
        <v>4533</v>
      </c>
      <c r="B2948" t="s">
        <v>5</v>
      </c>
      <c r="C2948" t="s">
        <v>1735</v>
      </c>
      <c r="D2948" t="s">
        <v>6872</v>
      </c>
      <c r="E2948" t="s">
        <v>1710</v>
      </c>
    </row>
    <row r="2949" spans="1:5">
      <c r="A2949" t="s">
        <v>4534</v>
      </c>
      <c r="B2949" t="s">
        <v>5</v>
      </c>
      <c r="C2949" t="s">
        <v>1735</v>
      </c>
      <c r="D2949" t="s">
        <v>6872</v>
      </c>
      <c r="E2949" t="s">
        <v>1711</v>
      </c>
    </row>
    <row r="2950" spans="1:5">
      <c r="A2950" t="s">
        <v>4535</v>
      </c>
      <c r="B2950" t="s">
        <v>5</v>
      </c>
      <c r="C2950" t="s">
        <v>1735</v>
      </c>
      <c r="D2950" t="s">
        <v>6872</v>
      </c>
      <c r="E2950" t="s">
        <v>1712</v>
      </c>
    </row>
    <row r="2951" spans="1:5">
      <c r="A2951" t="s">
        <v>4536</v>
      </c>
      <c r="B2951" t="s">
        <v>5</v>
      </c>
      <c r="C2951" t="s">
        <v>1735</v>
      </c>
      <c r="D2951" t="s">
        <v>6872</v>
      </c>
      <c r="E2951" t="s">
        <v>1713</v>
      </c>
    </row>
    <row r="2952" spans="1:5">
      <c r="A2952" t="s">
        <v>4537</v>
      </c>
      <c r="B2952" t="s">
        <v>5</v>
      </c>
      <c r="C2952" t="s">
        <v>1735</v>
      </c>
      <c r="D2952" t="s">
        <v>6872</v>
      </c>
      <c r="E2952" t="s">
        <v>1714</v>
      </c>
    </row>
    <row r="2953" spans="1:5">
      <c r="A2953" t="s">
        <v>4538</v>
      </c>
      <c r="B2953" t="s">
        <v>5</v>
      </c>
      <c r="C2953" t="s">
        <v>1735</v>
      </c>
      <c r="D2953" t="s">
        <v>6872</v>
      </c>
      <c r="E2953" t="s">
        <v>1715</v>
      </c>
    </row>
    <row r="2954" spans="1:5">
      <c r="A2954" t="s">
        <v>4539</v>
      </c>
      <c r="B2954" t="s">
        <v>5</v>
      </c>
      <c r="C2954" t="s">
        <v>1735</v>
      </c>
      <c r="D2954" t="s">
        <v>6873</v>
      </c>
      <c r="E2954" t="s">
        <v>1702</v>
      </c>
    </row>
    <row r="2955" spans="1:5">
      <c r="A2955" t="s">
        <v>4540</v>
      </c>
      <c r="B2955" t="s">
        <v>5</v>
      </c>
      <c r="C2955" t="s">
        <v>1735</v>
      </c>
      <c r="D2955" t="s">
        <v>6873</v>
      </c>
      <c r="E2955" t="s">
        <v>1705</v>
      </c>
    </row>
    <row r="2956" spans="1:5">
      <c r="A2956" t="s">
        <v>4541</v>
      </c>
      <c r="B2956" t="s">
        <v>5</v>
      </c>
      <c r="C2956" t="s">
        <v>1735</v>
      </c>
      <c r="D2956" t="s">
        <v>6873</v>
      </c>
      <c r="E2956" t="s">
        <v>1706</v>
      </c>
    </row>
    <row r="2957" spans="1:5">
      <c r="A2957" t="s">
        <v>4542</v>
      </c>
      <c r="B2957" t="s">
        <v>5</v>
      </c>
      <c r="C2957" t="s">
        <v>1735</v>
      </c>
      <c r="D2957" t="s">
        <v>6873</v>
      </c>
      <c r="E2957" t="s">
        <v>1707</v>
      </c>
    </row>
    <row r="2958" spans="1:5">
      <c r="A2958" t="s">
        <v>4543</v>
      </c>
      <c r="B2958" t="s">
        <v>5</v>
      </c>
      <c r="C2958" t="s">
        <v>1735</v>
      </c>
      <c r="D2958" t="s">
        <v>6873</v>
      </c>
      <c r="E2958" t="s">
        <v>1708</v>
      </c>
    </row>
    <row r="2959" spans="1:5">
      <c r="A2959" t="s">
        <v>4544</v>
      </c>
      <c r="B2959" t="s">
        <v>5</v>
      </c>
      <c r="C2959" t="s">
        <v>1735</v>
      </c>
      <c r="D2959" t="s">
        <v>6873</v>
      </c>
      <c r="E2959" t="s">
        <v>1709</v>
      </c>
    </row>
    <row r="2960" spans="1:5">
      <c r="A2960" t="s">
        <v>4545</v>
      </c>
      <c r="B2960" t="s">
        <v>5</v>
      </c>
      <c r="C2960" t="s">
        <v>1735</v>
      </c>
      <c r="D2960" t="s">
        <v>6873</v>
      </c>
      <c r="E2960" t="s">
        <v>1710</v>
      </c>
    </row>
    <row r="2961" spans="1:5">
      <c r="A2961" t="s">
        <v>4546</v>
      </c>
      <c r="B2961" t="s">
        <v>5</v>
      </c>
      <c r="C2961" t="s">
        <v>1735</v>
      </c>
      <c r="D2961" t="s">
        <v>6873</v>
      </c>
      <c r="E2961" t="s">
        <v>1711</v>
      </c>
    </row>
    <row r="2962" spans="1:5">
      <c r="A2962" t="s">
        <v>4547</v>
      </c>
      <c r="B2962" t="s">
        <v>5</v>
      </c>
      <c r="C2962" t="s">
        <v>1735</v>
      </c>
      <c r="D2962" t="s">
        <v>6873</v>
      </c>
      <c r="E2962" t="s">
        <v>1712</v>
      </c>
    </row>
    <row r="2963" spans="1:5">
      <c r="A2963" t="s">
        <v>4548</v>
      </c>
      <c r="B2963" t="s">
        <v>5</v>
      </c>
      <c r="C2963" t="s">
        <v>1735</v>
      </c>
      <c r="D2963" t="s">
        <v>6873</v>
      </c>
      <c r="E2963" t="s">
        <v>1713</v>
      </c>
    </row>
    <row r="2964" spans="1:5">
      <c r="A2964" t="s">
        <v>4549</v>
      </c>
      <c r="B2964" t="s">
        <v>5</v>
      </c>
      <c r="C2964" t="s">
        <v>1735</v>
      </c>
      <c r="D2964" t="s">
        <v>6873</v>
      </c>
      <c r="E2964" t="s">
        <v>1714</v>
      </c>
    </row>
    <row r="2965" spans="1:5">
      <c r="A2965" t="s">
        <v>4550</v>
      </c>
      <c r="B2965" t="s">
        <v>5</v>
      </c>
      <c r="C2965" t="s">
        <v>1735</v>
      </c>
      <c r="D2965" t="s">
        <v>6873</v>
      </c>
      <c r="E2965" t="s">
        <v>1715</v>
      </c>
    </row>
    <row r="2966" spans="1:5">
      <c r="A2966" t="s">
        <v>4551</v>
      </c>
      <c r="B2966" t="s">
        <v>5</v>
      </c>
      <c r="C2966" t="s">
        <v>1735</v>
      </c>
      <c r="D2966" t="s">
        <v>6874</v>
      </c>
      <c r="E2966" t="s">
        <v>1702</v>
      </c>
    </row>
    <row r="2967" spans="1:5">
      <c r="A2967" t="s">
        <v>4552</v>
      </c>
      <c r="B2967" t="s">
        <v>5</v>
      </c>
      <c r="C2967" t="s">
        <v>1735</v>
      </c>
      <c r="D2967" t="s">
        <v>6874</v>
      </c>
      <c r="E2967" t="s">
        <v>1705</v>
      </c>
    </row>
    <row r="2968" spans="1:5">
      <c r="A2968" t="s">
        <v>4553</v>
      </c>
      <c r="B2968" t="s">
        <v>5</v>
      </c>
      <c r="C2968" t="s">
        <v>1735</v>
      </c>
      <c r="D2968" t="s">
        <v>6874</v>
      </c>
      <c r="E2968" t="s">
        <v>1706</v>
      </c>
    </row>
    <row r="2969" spans="1:5">
      <c r="A2969" t="s">
        <v>4554</v>
      </c>
      <c r="B2969" t="s">
        <v>5</v>
      </c>
      <c r="C2969" t="s">
        <v>1735</v>
      </c>
      <c r="D2969" t="s">
        <v>6874</v>
      </c>
      <c r="E2969" t="s">
        <v>1707</v>
      </c>
    </row>
    <row r="2970" spans="1:5">
      <c r="A2970" t="s">
        <v>4555</v>
      </c>
      <c r="B2970" t="s">
        <v>5</v>
      </c>
      <c r="C2970" t="s">
        <v>1735</v>
      </c>
      <c r="D2970" t="s">
        <v>6874</v>
      </c>
      <c r="E2970" t="s">
        <v>1708</v>
      </c>
    </row>
    <row r="2971" spans="1:5">
      <c r="A2971" t="s">
        <v>4556</v>
      </c>
      <c r="B2971" t="s">
        <v>5</v>
      </c>
      <c r="C2971" t="s">
        <v>1735</v>
      </c>
      <c r="D2971" t="s">
        <v>6874</v>
      </c>
      <c r="E2971" t="s">
        <v>1709</v>
      </c>
    </row>
    <row r="2972" spans="1:5">
      <c r="A2972" t="s">
        <v>4557</v>
      </c>
      <c r="B2972" t="s">
        <v>5</v>
      </c>
      <c r="C2972" t="s">
        <v>1735</v>
      </c>
      <c r="D2972" t="s">
        <v>6874</v>
      </c>
      <c r="E2972" t="s">
        <v>1710</v>
      </c>
    </row>
    <row r="2973" spans="1:5">
      <c r="A2973" t="s">
        <v>4558</v>
      </c>
      <c r="B2973" t="s">
        <v>5</v>
      </c>
      <c r="C2973" t="s">
        <v>1735</v>
      </c>
      <c r="D2973" t="s">
        <v>6874</v>
      </c>
      <c r="E2973" t="s">
        <v>1711</v>
      </c>
    </row>
    <row r="2974" spans="1:5">
      <c r="A2974" t="s">
        <v>4559</v>
      </c>
      <c r="B2974" t="s">
        <v>5</v>
      </c>
      <c r="C2974" t="s">
        <v>1735</v>
      </c>
      <c r="D2974" t="s">
        <v>6874</v>
      </c>
      <c r="E2974" t="s">
        <v>1712</v>
      </c>
    </row>
    <row r="2975" spans="1:5">
      <c r="A2975" t="s">
        <v>4560</v>
      </c>
      <c r="B2975" t="s">
        <v>5</v>
      </c>
      <c r="C2975" t="s">
        <v>1735</v>
      </c>
      <c r="D2975" t="s">
        <v>6874</v>
      </c>
      <c r="E2975" t="s">
        <v>1713</v>
      </c>
    </row>
    <row r="2976" spans="1:5">
      <c r="A2976" t="s">
        <v>4561</v>
      </c>
      <c r="B2976" t="s">
        <v>5</v>
      </c>
      <c r="C2976" t="s">
        <v>1735</v>
      </c>
      <c r="D2976" t="s">
        <v>6874</v>
      </c>
      <c r="E2976" t="s">
        <v>1714</v>
      </c>
    </row>
    <row r="2977" spans="1:5">
      <c r="A2977" t="s">
        <v>4562</v>
      </c>
      <c r="B2977" t="s">
        <v>5</v>
      </c>
      <c r="C2977" t="s">
        <v>1735</v>
      </c>
      <c r="D2977" t="s">
        <v>6874</v>
      </c>
      <c r="E2977" t="s">
        <v>1715</v>
      </c>
    </row>
    <row r="2978" spans="1:5">
      <c r="A2978" t="s">
        <v>4563</v>
      </c>
      <c r="B2978" t="s">
        <v>5</v>
      </c>
      <c r="C2978" t="s">
        <v>1735</v>
      </c>
      <c r="D2978" t="s">
        <v>6875</v>
      </c>
      <c r="E2978" t="s">
        <v>1702</v>
      </c>
    </row>
    <row r="2979" spans="1:5">
      <c r="A2979" t="s">
        <v>4564</v>
      </c>
      <c r="B2979" t="s">
        <v>5</v>
      </c>
      <c r="C2979" t="s">
        <v>1735</v>
      </c>
      <c r="D2979" t="s">
        <v>6875</v>
      </c>
      <c r="E2979" t="s">
        <v>1705</v>
      </c>
    </row>
    <row r="2980" spans="1:5">
      <c r="A2980" t="s">
        <v>4565</v>
      </c>
      <c r="B2980" t="s">
        <v>5</v>
      </c>
      <c r="C2980" t="s">
        <v>1735</v>
      </c>
      <c r="D2980" t="s">
        <v>6875</v>
      </c>
      <c r="E2980" t="s">
        <v>1706</v>
      </c>
    </row>
    <row r="2981" spans="1:5">
      <c r="A2981" t="s">
        <v>4566</v>
      </c>
      <c r="B2981" t="s">
        <v>5</v>
      </c>
      <c r="C2981" t="s">
        <v>1735</v>
      </c>
      <c r="D2981" t="s">
        <v>6875</v>
      </c>
      <c r="E2981" t="s">
        <v>1707</v>
      </c>
    </row>
    <row r="2982" spans="1:5">
      <c r="A2982" t="s">
        <v>4567</v>
      </c>
      <c r="B2982" t="s">
        <v>5</v>
      </c>
      <c r="C2982" t="s">
        <v>1735</v>
      </c>
      <c r="D2982" t="s">
        <v>6875</v>
      </c>
      <c r="E2982" t="s">
        <v>1708</v>
      </c>
    </row>
    <row r="2983" spans="1:5">
      <c r="A2983" t="s">
        <v>4568</v>
      </c>
      <c r="B2983" t="s">
        <v>5</v>
      </c>
      <c r="C2983" t="s">
        <v>1735</v>
      </c>
      <c r="D2983" t="s">
        <v>6875</v>
      </c>
      <c r="E2983" t="s">
        <v>1709</v>
      </c>
    </row>
    <row r="2984" spans="1:5">
      <c r="A2984" t="s">
        <v>4569</v>
      </c>
      <c r="B2984" t="s">
        <v>5</v>
      </c>
      <c r="C2984" t="s">
        <v>1735</v>
      </c>
      <c r="D2984" t="s">
        <v>6875</v>
      </c>
      <c r="E2984" t="s">
        <v>1710</v>
      </c>
    </row>
    <row r="2985" spans="1:5">
      <c r="A2985" t="s">
        <v>4570</v>
      </c>
      <c r="B2985" t="s">
        <v>5</v>
      </c>
      <c r="C2985" t="s">
        <v>1735</v>
      </c>
      <c r="D2985" t="s">
        <v>6875</v>
      </c>
      <c r="E2985" t="s">
        <v>1711</v>
      </c>
    </row>
    <row r="2986" spans="1:5">
      <c r="A2986" t="s">
        <v>4571</v>
      </c>
      <c r="B2986" t="s">
        <v>5</v>
      </c>
      <c r="C2986" t="s">
        <v>1735</v>
      </c>
      <c r="D2986" t="s">
        <v>6875</v>
      </c>
      <c r="E2986" t="s">
        <v>1712</v>
      </c>
    </row>
    <row r="2987" spans="1:5">
      <c r="A2987" t="s">
        <v>4572</v>
      </c>
      <c r="B2987" t="s">
        <v>5</v>
      </c>
      <c r="C2987" t="s">
        <v>1735</v>
      </c>
      <c r="D2987" t="s">
        <v>6875</v>
      </c>
      <c r="E2987" t="s">
        <v>1713</v>
      </c>
    </row>
    <row r="2988" spans="1:5">
      <c r="A2988" t="s">
        <v>4573</v>
      </c>
      <c r="B2988" t="s">
        <v>5</v>
      </c>
      <c r="C2988" t="s">
        <v>1735</v>
      </c>
      <c r="D2988" t="s">
        <v>6875</v>
      </c>
      <c r="E2988" t="s">
        <v>1714</v>
      </c>
    </row>
    <row r="2989" spans="1:5">
      <c r="A2989" t="s">
        <v>4574</v>
      </c>
      <c r="B2989" t="s">
        <v>5</v>
      </c>
      <c r="C2989" t="s">
        <v>1735</v>
      </c>
      <c r="D2989" t="s">
        <v>6875</v>
      </c>
      <c r="E2989" t="s">
        <v>1715</v>
      </c>
    </row>
    <row r="2990" spans="1:5">
      <c r="A2990" t="s">
        <v>4575</v>
      </c>
      <c r="B2990" t="s">
        <v>5</v>
      </c>
      <c r="C2990" t="s">
        <v>1735</v>
      </c>
      <c r="D2990" t="s">
        <v>6876</v>
      </c>
      <c r="E2990" t="s">
        <v>1702</v>
      </c>
    </row>
    <row r="2991" spans="1:5">
      <c r="A2991" t="s">
        <v>4576</v>
      </c>
      <c r="B2991" t="s">
        <v>5</v>
      </c>
      <c r="C2991" t="s">
        <v>1735</v>
      </c>
      <c r="D2991" t="s">
        <v>6876</v>
      </c>
      <c r="E2991" t="s">
        <v>1705</v>
      </c>
    </row>
    <row r="2992" spans="1:5">
      <c r="A2992" t="s">
        <v>4577</v>
      </c>
      <c r="B2992" t="s">
        <v>5</v>
      </c>
      <c r="C2992" t="s">
        <v>1735</v>
      </c>
      <c r="D2992" t="s">
        <v>6876</v>
      </c>
      <c r="E2992" t="s">
        <v>1706</v>
      </c>
    </row>
    <row r="2993" spans="1:5">
      <c r="A2993" t="s">
        <v>4578</v>
      </c>
      <c r="B2993" t="s">
        <v>5</v>
      </c>
      <c r="C2993" t="s">
        <v>1735</v>
      </c>
      <c r="D2993" t="s">
        <v>6876</v>
      </c>
      <c r="E2993" t="s">
        <v>1707</v>
      </c>
    </row>
    <row r="2994" spans="1:5">
      <c r="A2994" t="s">
        <v>4579</v>
      </c>
      <c r="B2994" t="s">
        <v>5</v>
      </c>
      <c r="C2994" t="s">
        <v>1735</v>
      </c>
      <c r="D2994" t="s">
        <v>6876</v>
      </c>
      <c r="E2994" t="s">
        <v>1708</v>
      </c>
    </row>
    <row r="2995" spans="1:5">
      <c r="A2995" t="s">
        <v>4580</v>
      </c>
      <c r="B2995" t="s">
        <v>5</v>
      </c>
      <c r="C2995" t="s">
        <v>1735</v>
      </c>
      <c r="D2995" t="s">
        <v>6876</v>
      </c>
      <c r="E2995" t="s">
        <v>1709</v>
      </c>
    </row>
    <row r="2996" spans="1:5">
      <c r="A2996" t="s">
        <v>4581</v>
      </c>
      <c r="B2996" t="s">
        <v>5</v>
      </c>
      <c r="C2996" t="s">
        <v>1735</v>
      </c>
      <c r="D2996" t="s">
        <v>6876</v>
      </c>
      <c r="E2996" t="s">
        <v>1710</v>
      </c>
    </row>
    <row r="2997" spans="1:5">
      <c r="A2997" t="s">
        <v>4582</v>
      </c>
      <c r="B2997" t="s">
        <v>5</v>
      </c>
      <c r="C2997" t="s">
        <v>1735</v>
      </c>
      <c r="D2997" t="s">
        <v>6876</v>
      </c>
      <c r="E2997" t="s">
        <v>1711</v>
      </c>
    </row>
    <row r="2998" spans="1:5">
      <c r="A2998" t="s">
        <v>4583</v>
      </c>
      <c r="B2998" t="s">
        <v>5</v>
      </c>
      <c r="C2998" t="s">
        <v>1735</v>
      </c>
      <c r="D2998" t="s">
        <v>6876</v>
      </c>
      <c r="E2998" t="s">
        <v>1712</v>
      </c>
    </row>
    <row r="2999" spans="1:5">
      <c r="A2999" t="s">
        <v>4584</v>
      </c>
      <c r="B2999" t="s">
        <v>5</v>
      </c>
      <c r="C2999" t="s">
        <v>1735</v>
      </c>
      <c r="D2999" t="s">
        <v>6876</v>
      </c>
      <c r="E2999" t="s">
        <v>1713</v>
      </c>
    </row>
    <row r="3000" spans="1:5">
      <c r="A3000" t="s">
        <v>4585</v>
      </c>
      <c r="B3000" t="s">
        <v>5</v>
      </c>
      <c r="C3000" t="s">
        <v>1735</v>
      </c>
      <c r="D3000" t="s">
        <v>6876</v>
      </c>
      <c r="E3000" t="s">
        <v>1714</v>
      </c>
    </row>
    <row r="3001" spans="1:5">
      <c r="A3001" t="s">
        <v>4586</v>
      </c>
      <c r="B3001" t="s">
        <v>5</v>
      </c>
      <c r="C3001" t="s">
        <v>1735</v>
      </c>
      <c r="D3001" t="s">
        <v>6876</v>
      </c>
      <c r="E3001" t="s">
        <v>1715</v>
      </c>
    </row>
    <row r="3002" spans="1:5">
      <c r="A3002" t="s">
        <v>4587</v>
      </c>
      <c r="B3002" t="s">
        <v>5</v>
      </c>
      <c r="C3002" t="s">
        <v>1735</v>
      </c>
      <c r="D3002" t="s">
        <v>6877</v>
      </c>
      <c r="E3002" t="s">
        <v>1702</v>
      </c>
    </row>
    <row r="3003" spans="1:5">
      <c r="A3003" t="s">
        <v>4588</v>
      </c>
      <c r="B3003" t="s">
        <v>5</v>
      </c>
      <c r="C3003" t="s">
        <v>1735</v>
      </c>
      <c r="D3003" t="s">
        <v>6877</v>
      </c>
      <c r="E3003" t="s">
        <v>1705</v>
      </c>
    </row>
    <row r="3004" spans="1:5">
      <c r="A3004" t="s">
        <v>4589</v>
      </c>
      <c r="B3004" t="s">
        <v>5</v>
      </c>
      <c r="C3004" t="s">
        <v>1735</v>
      </c>
      <c r="D3004" t="s">
        <v>6877</v>
      </c>
      <c r="E3004" t="s">
        <v>1706</v>
      </c>
    </row>
    <row r="3005" spans="1:5">
      <c r="A3005" t="s">
        <v>4590</v>
      </c>
      <c r="B3005" t="s">
        <v>5</v>
      </c>
      <c r="C3005" t="s">
        <v>1735</v>
      </c>
      <c r="D3005" t="s">
        <v>6877</v>
      </c>
      <c r="E3005" t="s">
        <v>1707</v>
      </c>
    </row>
    <row r="3006" spans="1:5">
      <c r="A3006" t="s">
        <v>4591</v>
      </c>
      <c r="B3006" t="s">
        <v>5</v>
      </c>
      <c r="C3006" t="s">
        <v>1735</v>
      </c>
      <c r="D3006" t="s">
        <v>6877</v>
      </c>
      <c r="E3006" t="s">
        <v>1708</v>
      </c>
    </row>
    <row r="3007" spans="1:5">
      <c r="A3007" t="s">
        <v>4592</v>
      </c>
      <c r="B3007" t="s">
        <v>5</v>
      </c>
      <c r="C3007" t="s">
        <v>1735</v>
      </c>
      <c r="D3007" t="s">
        <v>6877</v>
      </c>
      <c r="E3007" t="s">
        <v>1709</v>
      </c>
    </row>
    <row r="3008" spans="1:5">
      <c r="A3008" t="s">
        <v>4593</v>
      </c>
      <c r="B3008" t="s">
        <v>5</v>
      </c>
      <c r="C3008" t="s">
        <v>1735</v>
      </c>
      <c r="D3008" t="s">
        <v>6877</v>
      </c>
      <c r="E3008" t="s">
        <v>1710</v>
      </c>
    </row>
    <row r="3009" spans="1:5">
      <c r="A3009" t="s">
        <v>4594</v>
      </c>
      <c r="B3009" t="s">
        <v>5</v>
      </c>
      <c r="C3009" t="s">
        <v>1735</v>
      </c>
      <c r="D3009" t="s">
        <v>6877</v>
      </c>
      <c r="E3009" t="s">
        <v>1711</v>
      </c>
    </row>
    <row r="3010" spans="1:5">
      <c r="A3010" t="s">
        <v>4595</v>
      </c>
      <c r="B3010" t="s">
        <v>5</v>
      </c>
      <c r="C3010" t="s">
        <v>1735</v>
      </c>
      <c r="D3010" t="s">
        <v>6877</v>
      </c>
      <c r="E3010" t="s">
        <v>1712</v>
      </c>
    </row>
    <row r="3011" spans="1:5">
      <c r="A3011" t="s">
        <v>4596</v>
      </c>
      <c r="B3011" t="s">
        <v>5</v>
      </c>
      <c r="C3011" t="s">
        <v>1735</v>
      </c>
      <c r="D3011" t="s">
        <v>6877</v>
      </c>
      <c r="E3011" t="s">
        <v>1713</v>
      </c>
    </row>
    <row r="3012" spans="1:5">
      <c r="A3012" t="s">
        <v>4597</v>
      </c>
      <c r="B3012" t="s">
        <v>5</v>
      </c>
      <c r="C3012" t="s">
        <v>1735</v>
      </c>
      <c r="D3012" t="s">
        <v>6877</v>
      </c>
      <c r="E3012" t="s">
        <v>1714</v>
      </c>
    </row>
    <row r="3013" spans="1:5">
      <c r="A3013" t="s">
        <v>4598</v>
      </c>
      <c r="B3013" t="s">
        <v>5</v>
      </c>
      <c r="C3013" t="s">
        <v>1735</v>
      </c>
      <c r="D3013" t="s">
        <v>6877</v>
      </c>
      <c r="E3013" t="s">
        <v>1715</v>
      </c>
    </row>
    <row r="3014" spans="1:5">
      <c r="A3014" t="s">
        <v>4599</v>
      </c>
      <c r="B3014" t="s">
        <v>5</v>
      </c>
      <c r="C3014" t="s">
        <v>1735</v>
      </c>
      <c r="D3014" t="s">
        <v>6878</v>
      </c>
      <c r="E3014" t="s">
        <v>1702</v>
      </c>
    </row>
    <row r="3015" spans="1:5">
      <c r="A3015" t="s">
        <v>4600</v>
      </c>
      <c r="B3015" t="s">
        <v>5</v>
      </c>
      <c r="C3015" t="s">
        <v>1735</v>
      </c>
      <c r="D3015" t="s">
        <v>6878</v>
      </c>
      <c r="E3015" t="s">
        <v>1705</v>
      </c>
    </row>
    <row r="3016" spans="1:5">
      <c r="A3016" t="s">
        <v>4601</v>
      </c>
      <c r="B3016" t="s">
        <v>5</v>
      </c>
      <c r="C3016" t="s">
        <v>1735</v>
      </c>
      <c r="D3016" t="s">
        <v>6878</v>
      </c>
      <c r="E3016" t="s">
        <v>1706</v>
      </c>
    </row>
    <row r="3017" spans="1:5">
      <c r="A3017" t="s">
        <v>4602</v>
      </c>
      <c r="B3017" t="s">
        <v>5</v>
      </c>
      <c r="C3017" t="s">
        <v>1735</v>
      </c>
      <c r="D3017" t="s">
        <v>6878</v>
      </c>
      <c r="E3017" t="s">
        <v>1707</v>
      </c>
    </row>
    <row r="3018" spans="1:5">
      <c r="A3018" t="s">
        <v>4603</v>
      </c>
      <c r="B3018" t="s">
        <v>5</v>
      </c>
      <c r="C3018" t="s">
        <v>1735</v>
      </c>
      <c r="D3018" t="s">
        <v>6878</v>
      </c>
      <c r="E3018" t="s">
        <v>1708</v>
      </c>
    </row>
    <row r="3019" spans="1:5">
      <c r="A3019" t="s">
        <v>4604</v>
      </c>
      <c r="B3019" t="s">
        <v>5</v>
      </c>
      <c r="C3019" t="s">
        <v>1735</v>
      </c>
      <c r="D3019" t="s">
        <v>6878</v>
      </c>
      <c r="E3019" t="s">
        <v>1709</v>
      </c>
    </row>
    <row r="3020" spans="1:5">
      <c r="A3020" t="s">
        <v>4605</v>
      </c>
      <c r="B3020" t="s">
        <v>5</v>
      </c>
      <c r="C3020" t="s">
        <v>1735</v>
      </c>
      <c r="D3020" t="s">
        <v>6878</v>
      </c>
      <c r="E3020" t="s">
        <v>1710</v>
      </c>
    </row>
    <row r="3021" spans="1:5">
      <c r="A3021" t="s">
        <v>4606</v>
      </c>
      <c r="B3021" t="s">
        <v>5</v>
      </c>
      <c r="C3021" t="s">
        <v>1735</v>
      </c>
      <c r="D3021" t="s">
        <v>6878</v>
      </c>
      <c r="E3021" t="s">
        <v>1711</v>
      </c>
    </row>
    <row r="3022" spans="1:5">
      <c r="A3022" t="s">
        <v>4607</v>
      </c>
      <c r="B3022" t="s">
        <v>5</v>
      </c>
      <c r="C3022" t="s">
        <v>1735</v>
      </c>
      <c r="D3022" t="s">
        <v>6878</v>
      </c>
      <c r="E3022" t="s">
        <v>1712</v>
      </c>
    </row>
    <row r="3023" spans="1:5">
      <c r="A3023" t="s">
        <v>4608</v>
      </c>
      <c r="B3023" t="s">
        <v>5</v>
      </c>
      <c r="C3023" t="s">
        <v>1735</v>
      </c>
      <c r="D3023" t="s">
        <v>6878</v>
      </c>
      <c r="E3023" t="s">
        <v>1713</v>
      </c>
    </row>
    <row r="3024" spans="1:5">
      <c r="A3024" t="s">
        <v>4609</v>
      </c>
      <c r="B3024" t="s">
        <v>5</v>
      </c>
      <c r="C3024" t="s">
        <v>1735</v>
      </c>
      <c r="D3024" t="s">
        <v>6878</v>
      </c>
      <c r="E3024" t="s">
        <v>1714</v>
      </c>
    </row>
    <row r="3025" spans="1:5">
      <c r="A3025" t="s">
        <v>4610</v>
      </c>
      <c r="B3025" t="s">
        <v>5</v>
      </c>
      <c r="C3025" t="s">
        <v>1735</v>
      </c>
      <c r="D3025" t="s">
        <v>6878</v>
      </c>
      <c r="E3025" t="s">
        <v>1715</v>
      </c>
    </row>
    <row r="3026" spans="1:5">
      <c r="A3026" t="s">
        <v>4611</v>
      </c>
      <c r="B3026" t="s">
        <v>5</v>
      </c>
      <c r="C3026" t="s">
        <v>1735</v>
      </c>
      <c r="D3026" t="s">
        <v>6879</v>
      </c>
      <c r="E3026" t="s">
        <v>1702</v>
      </c>
    </row>
    <row r="3027" spans="1:5">
      <c r="A3027" t="s">
        <v>4612</v>
      </c>
      <c r="B3027" t="s">
        <v>5</v>
      </c>
      <c r="C3027" t="s">
        <v>1735</v>
      </c>
      <c r="D3027" t="s">
        <v>6879</v>
      </c>
      <c r="E3027" t="s">
        <v>1705</v>
      </c>
    </row>
    <row r="3028" spans="1:5">
      <c r="A3028" t="s">
        <v>4613</v>
      </c>
      <c r="B3028" t="s">
        <v>5</v>
      </c>
      <c r="C3028" t="s">
        <v>1735</v>
      </c>
      <c r="D3028" t="s">
        <v>6879</v>
      </c>
      <c r="E3028" t="s">
        <v>1706</v>
      </c>
    </row>
    <row r="3029" spans="1:5">
      <c r="A3029" t="s">
        <v>4614</v>
      </c>
      <c r="B3029" t="s">
        <v>5</v>
      </c>
      <c r="C3029" t="s">
        <v>1735</v>
      </c>
      <c r="D3029" t="s">
        <v>6879</v>
      </c>
      <c r="E3029" t="s">
        <v>1707</v>
      </c>
    </row>
    <row r="3030" spans="1:5">
      <c r="A3030" t="s">
        <v>4615</v>
      </c>
      <c r="B3030" t="s">
        <v>5</v>
      </c>
      <c r="C3030" t="s">
        <v>1735</v>
      </c>
      <c r="D3030" t="s">
        <v>6879</v>
      </c>
      <c r="E3030" t="s">
        <v>1708</v>
      </c>
    </row>
    <row r="3031" spans="1:5">
      <c r="A3031" t="s">
        <v>4616</v>
      </c>
      <c r="B3031" t="s">
        <v>5</v>
      </c>
      <c r="C3031" t="s">
        <v>1735</v>
      </c>
      <c r="D3031" t="s">
        <v>6879</v>
      </c>
      <c r="E3031" t="s">
        <v>1709</v>
      </c>
    </row>
    <row r="3032" spans="1:5">
      <c r="A3032" t="s">
        <v>4617</v>
      </c>
      <c r="B3032" t="s">
        <v>5</v>
      </c>
      <c r="C3032" t="s">
        <v>1735</v>
      </c>
      <c r="D3032" t="s">
        <v>6879</v>
      </c>
      <c r="E3032" t="s">
        <v>1710</v>
      </c>
    </row>
    <row r="3033" spans="1:5">
      <c r="A3033" t="s">
        <v>4618</v>
      </c>
      <c r="B3033" t="s">
        <v>5</v>
      </c>
      <c r="C3033" t="s">
        <v>1735</v>
      </c>
      <c r="D3033" t="s">
        <v>6879</v>
      </c>
      <c r="E3033" t="s">
        <v>1711</v>
      </c>
    </row>
    <row r="3034" spans="1:5">
      <c r="A3034" t="s">
        <v>4619</v>
      </c>
      <c r="B3034" t="s">
        <v>5</v>
      </c>
      <c r="C3034" t="s">
        <v>1735</v>
      </c>
      <c r="D3034" t="s">
        <v>6879</v>
      </c>
      <c r="E3034" t="s">
        <v>1712</v>
      </c>
    </row>
    <row r="3035" spans="1:5">
      <c r="A3035" t="s">
        <v>4620</v>
      </c>
      <c r="B3035" t="s">
        <v>5</v>
      </c>
      <c r="C3035" t="s">
        <v>1735</v>
      </c>
      <c r="D3035" t="s">
        <v>6879</v>
      </c>
      <c r="E3035" t="s">
        <v>1713</v>
      </c>
    </row>
    <row r="3036" spans="1:5">
      <c r="A3036" t="s">
        <v>4621</v>
      </c>
      <c r="B3036" t="s">
        <v>5</v>
      </c>
      <c r="C3036" t="s">
        <v>1735</v>
      </c>
      <c r="D3036" t="s">
        <v>6879</v>
      </c>
      <c r="E3036" t="s">
        <v>1714</v>
      </c>
    </row>
    <row r="3037" spans="1:5">
      <c r="A3037" t="s">
        <v>4622</v>
      </c>
      <c r="B3037" t="s">
        <v>5</v>
      </c>
      <c r="C3037" t="s">
        <v>1735</v>
      </c>
      <c r="D3037" t="s">
        <v>6879</v>
      </c>
      <c r="E3037" t="s">
        <v>1715</v>
      </c>
    </row>
    <row r="3038" spans="1:5">
      <c r="A3038" t="s">
        <v>4623</v>
      </c>
      <c r="B3038" t="s">
        <v>5</v>
      </c>
      <c r="C3038" t="s">
        <v>1735</v>
      </c>
      <c r="D3038" t="s">
        <v>6880</v>
      </c>
      <c r="E3038" t="s">
        <v>1702</v>
      </c>
    </row>
    <row r="3039" spans="1:5">
      <c r="A3039" t="s">
        <v>4624</v>
      </c>
      <c r="B3039" t="s">
        <v>5</v>
      </c>
      <c r="C3039" t="s">
        <v>1735</v>
      </c>
      <c r="D3039" t="s">
        <v>6880</v>
      </c>
      <c r="E3039" t="s">
        <v>1705</v>
      </c>
    </row>
    <row r="3040" spans="1:5">
      <c r="A3040" t="s">
        <v>4625</v>
      </c>
      <c r="B3040" t="s">
        <v>5</v>
      </c>
      <c r="C3040" t="s">
        <v>1735</v>
      </c>
      <c r="D3040" t="s">
        <v>6880</v>
      </c>
      <c r="E3040" t="s">
        <v>1706</v>
      </c>
    </row>
    <row r="3041" spans="1:5">
      <c r="A3041" t="s">
        <v>4626</v>
      </c>
      <c r="B3041" t="s">
        <v>5</v>
      </c>
      <c r="C3041" t="s">
        <v>1735</v>
      </c>
      <c r="D3041" t="s">
        <v>6880</v>
      </c>
      <c r="E3041" t="s">
        <v>1707</v>
      </c>
    </row>
    <row r="3042" spans="1:5">
      <c r="A3042" t="s">
        <v>4627</v>
      </c>
      <c r="B3042" t="s">
        <v>5</v>
      </c>
      <c r="C3042" t="s">
        <v>1735</v>
      </c>
      <c r="D3042" t="s">
        <v>6880</v>
      </c>
      <c r="E3042" t="s">
        <v>1708</v>
      </c>
    </row>
    <row r="3043" spans="1:5">
      <c r="A3043" t="s">
        <v>4628</v>
      </c>
      <c r="B3043" t="s">
        <v>5</v>
      </c>
      <c r="C3043" t="s">
        <v>1735</v>
      </c>
      <c r="D3043" t="s">
        <v>6880</v>
      </c>
      <c r="E3043" t="s">
        <v>1709</v>
      </c>
    </row>
    <row r="3044" spans="1:5">
      <c r="A3044" t="s">
        <v>4629</v>
      </c>
      <c r="B3044" t="s">
        <v>5</v>
      </c>
      <c r="C3044" t="s">
        <v>1735</v>
      </c>
      <c r="D3044" t="s">
        <v>6880</v>
      </c>
      <c r="E3044" t="s">
        <v>1710</v>
      </c>
    </row>
    <row r="3045" spans="1:5">
      <c r="A3045" t="s">
        <v>4630</v>
      </c>
      <c r="B3045" t="s">
        <v>5</v>
      </c>
      <c r="C3045" t="s">
        <v>1735</v>
      </c>
      <c r="D3045" t="s">
        <v>6880</v>
      </c>
      <c r="E3045" t="s">
        <v>1711</v>
      </c>
    </row>
    <row r="3046" spans="1:5">
      <c r="A3046" t="s">
        <v>4631</v>
      </c>
      <c r="B3046" t="s">
        <v>5</v>
      </c>
      <c r="C3046" t="s">
        <v>1735</v>
      </c>
      <c r="D3046" t="s">
        <v>6880</v>
      </c>
      <c r="E3046" t="s">
        <v>1712</v>
      </c>
    </row>
    <row r="3047" spans="1:5">
      <c r="A3047" t="s">
        <v>4632</v>
      </c>
      <c r="B3047" t="s">
        <v>5</v>
      </c>
      <c r="C3047" t="s">
        <v>1735</v>
      </c>
      <c r="D3047" t="s">
        <v>6880</v>
      </c>
      <c r="E3047" t="s">
        <v>1713</v>
      </c>
    </row>
    <row r="3048" spans="1:5">
      <c r="A3048" t="s">
        <v>4633</v>
      </c>
      <c r="B3048" t="s">
        <v>5</v>
      </c>
      <c r="C3048" t="s">
        <v>1735</v>
      </c>
      <c r="D3048" t="s">
        <v>6880</v>
      </c>
      <c r="E3048" t="s">
        <v>1714</v>
      </c>
    </row>
    <row r="3049" spans="1:5">
      <c r="A3049" t="s">
        <v>4634</v>
      </c>
      <c r="B3049" t="s">
        <v>5</v>
      </c>
      <c r="C3049" t="s">
        <v>1735</v>
      </c>
      <c r="D3049" t="s">
        <v>6880</v>
      </c>
      <c r="E3049" t="s">
        <v>1715</v>
      </c>
    </row>
    <row r="3050" spans="1:5">
      <c r="A3050" t="s">
        <v>4635</v>
      </c>
      <c r="B3050" t="s">
        <v>5</v>
      </c>
      <c r="C3050" t="s">
        <v>1735</v>
      </c>
      <c r="D3050" t="s">
        <v>6881</v>
      </c>
      <c r="E3050" t="s">
        <v>1702</v>
      </c>
    </row>
    <row r="3051" spans="1:5">
      <c r="A3051" t="s">
        <v>4636</v>
      </c>
      <c r="B3051" t="s">
        <v>5</v>
      </c>
      <c r="C3051" t="s">
        <v>1735</v>
      </c>
      <c r="D3051" t="s">
        <v>6881</v>
      </c>
      <c r="E3051" t="s">
        <v>1705</v>
      </c>
    </row>
    <row r="3052" spans="1:5">
      <c r="A3052" t="s">
        <v>4637</v>
      </c>
      <c r="B3052" t="s">
        <v>5</v>
      </c>
      <c r="C3052" t="s">
        <v>1735</v>
      </c>
      <c r="D3052" t="s">
        <v>6881</v>
      </c>
      <c r="E3052" t="s">
        <v>1706</v>
      </c>
    </row>
    <row r="3053" spans="1:5">
      <c r="A3053" t="s">
        <v>4638</v>
      </c>
      <c r="B3053" t="s">
        <v>5</v>
      </c>
      <c r="C3053" t="s">
        <v>1735</v>
      </c>
      <c r="D3053" t="s">
        <v>6881</v>
      </c>
      <c r="E3053" t="s">
        <v>1707</v>
      </c>
    </row>
    <row r="3054" spans="1:5">
      <c r="A3054" t="s">
        <v>4639</v>
      </c>
      <c r="B3054" t="s">
        <v>5</v>
      </c>
      <c r="C3054" t="s">
        <v>1735</v>
      </c>
      <c r="D3054" t="s">
        <v>6881</v>
      </c>
      <c r="E3054" t="s">
        <v>1708</v>
      </c>
    </row>
    <row r="3055" spans="1:5">
      <c r="A3055" t="s">
        <v>4640</v>
      </c>
      <c r="B3055" t="s">
        <v>5</v>
      </c>
      <c r="C3055" t="s">
        <v>1735</v>
      </c>
      <c r="D3055" t="s">
        <v>6881</v>
      </c>
      <c r="E3055" t="s">
        <v>1709</v>
      </c>
    </row>
    <row r="3056" spans="1:5">
      <c r="A3056" t="s">
        <v>4641</v>
      </c>
      <c r="B3056" t="s">
        <v>5</v>
      </c>
      <c r="C3056" t="s">
        <v>1735</v>
      </c>
      <c r="D3056" t="s">
        <v>6881</v>
      </c>
      <c r="E3056" t="s">
        <v>1710</v>
      </c>
    </row>
    <row r="3057" spans="1:5">
      <c r="A3057" t="s">
        <v>4642</v>
      </c>
      <c r="B3057" t="s">
        <v>5</v>
      </c>
      <c r="C3057" t="s">
        <v>1735</v>
      </c>
      <c r="D3057" t="s">
        <v>6881</v>
      </c>
      <c r="E3057" t="s">
        <v>1711</v>
      </c>
    </row>
    <row r="3058" spans="1:5">
      <c r="A3058" t="s">
        <v>4643</v>
      </c>
      <c r="B3058" t="s">
        <v>5</v>
      </c>
      <c r="C3058" t="s">
        <v>1735</v>
      </c>
      <c r="D3058" t="s">
        <v>6881</v>
      </c>
      <c r="E3058" t="s">
        <v>1712</v>
      </c>
    </row>
    <row r="3059" spans="1:5">
      <c r="A3059" t="s">
        <v>4644</v>
      </c>
      <c r="B3059" t="s">
        <v>5</v>
      </c>
      <c r="C3059" t="s">
        <v>1735</v>
      </c>
      <c r="D3059" t="s">
        <v>6881</v>
      </c>
      <c r="E3059" t="s">
        <v>1713</v>
      </c>
    </row>
    <row r="3060" spans="1:5">
      <c r="A3060" t="s">
        <v>4645</v>
      </c>
      <c r="B3060" t="s">
        <v>5</v>
      </c>
      <c r="C3060" t="s">
        <v>1735</v>
      </c>
      <c r="D3060" t="s">
        <v>6881</v>
      </c>
      <c r="E3060" t="s">
        <v>1714</v>
      </c>
    </row>
    <row r="3061" spans="1:5">
      <c r="A3061" t="s">
        <v>4646</v>
      </c>
      <c r="B3061" t="s">
        <v>5</v>
      </c>
      <c r="C3061" t="s">
        <v>1735</v>
      </c>
      <c r="D3061" t="s">
        <v>6881</v>
      </c>
      <c r="E3061" t="s">
        <v>1715</v>
      </c>
    </row>
    <row r="3062" spans="1:5">
      <c r="A3062" t="s">
        <v>4647</v>
      </c>
      <c r="B3062" t="s">
        <v>5</v>
      </c>
      <c r="C3062" t="s">
        <v>1735</v>
      </c>
      <c r="D3062" t="s">
        <v>6882</v>
      </c>
      <c r="E3062" t="s">
        <v>1702</v>
      </c>
    </row>
    <row r="3063" spans="1:5">
      <c r="A3063" t="s">
        <v>4648</v>
      </c>
      <c r="B3063" t="s">
        <v>5</v>
      </c>
      <c r="C3063" t="s">
        <v>1735</v>
      </c>
      <c r="D3063" t="s">
        <v>6882</v>
      </c>
      <c r="E3063" t="s">
        <v>1705</v>
      </c>
    </row>
    <row r="3064" spans="1:5">
      <c r="A3064" t="s">
        <v>4649</v>
      </c>
      <c r="B3064" t="s">
        <v>5</v>
      </c>
      <c r="C3064" t="s">
        <v>1735</v>
      </c>
      <c r="D3064" t="s">
        <v>6882</v>
      </c>
      <c r="E3064" t="s">
        <v>1706</v>
      </c>
    </row>
    <row r="3065" spans="1:5">
      <c r="A3065" t="s">
        <v>4650</v>
      </c>
      <c r="B3065" t="s">
        <v>5</v>
      </c>
      <c r="C3065" t="s">
        <v>1735</v>
      </c>
      <c r="D3065" t="s">
        <v>6882</v>
      </c>
      <c r="E3065" t="s">
        <v>1707</v>
      </c>
    </row>
    <row r="3066" spans="1:5">
      <c r="A3066" t="s">
        <v>4651</v>
      </c>
      <c r="B3066" t="s">
        <v>5</v>
      </c>
      <c r="C3066" t="s">
        <v>1735</v>
      </c>
      <c r="D3066" t="s">
        <v>6882</v>
      </c>
      <c r="E3066" t="s">
        <v>1708</v>
      </c>
    </row>
    <row r="3067" spans="1:5">
      <c r="A3067" t="s">
        <v>4652</v>
      </c>
      <c r="B3067" t="s">
        <v>5</v>
      </c>
      <c r="C3067" t="s">
        <v>1735</v>
      </c>
      <c r="D3067" t="s">
        <v>6882</v>
      </c>
      <c r="E3067" t="s">
        <v>1709</v>
      </c>
    </row>
    <row r="3068" spans="1:5">
      <c r="A3068" t="s">
        <v>4653</v>
      </c>
      <c r="B3068" t="s">
        <v>5</v>
      </c>
      <c r="C3068" t="s">
        <v>1735</v>
      </c>
      <c r="D3068" t="s">
        <v>6882</v>
      </c>
      <c r="E3068" t="s">
        <v>1710</v>
      </c>
    </row>
    <row r="3069" spans="1:5">
      <c r="A3069" t="s">
        <v>4654</v>
      </c>
      <c r="B3069" t="s">
        <v>5</v>
      </c>
      <c r="C3069" t="s">
        <v>1735</v>
      </c>
      <c r="D3069" t="s">
        <v>6882</v>
      </c>
      <c r="E3069" t="s">
        <v>1711</v>
      </c>
    </row>
    <row r="3070" spans="1:5">
      <c r="A3070" t="s">
        <v>4655</v>
      </c>
      <c r="B3070" t="s">
        <v>5</v>
      </c>
      <c r="C3070" t="s">
        <v>1735</v>
      </c>
      <c r="D3070" t="s">
        <v>6882</v>
      </c>
      <c r="E3070" t="s">
        <v>1712</v>
      </c>
    </row>
    <row r="3071" spans="1:5">
      <c r="A3071" t="s">
        <v>4656</v>
      </c>
      <c r="B3071" t="s">
        <v>5</v>
      </c>
      <c r="C3071" t="s">
        <v>1735</v>
      </c>
      <c r="D3071" t="s">
        <v>6882</v>
      </c>
      <c r="E3071" t="s">
        <v>1713</v>
      </c>
    </row>
    <row r="3072" spans="1:5">
      <c r="A3072" t="s">
        <v>4657</v>
      </c>
      <c r="B3072" t="s">
        <v>5</v>
      </c>
      <c r="C3072" t="s">
        <v>1735</v>
      </c>
      <c r="D3072" t="s">
        <v>6882</v>
      </c>
      <c r="E3072" t="s">
        <v>1714</v>
      </c>
    </row>
    <row r="3073" spans="1:5">
      <c r="A3073" t="s">
        <v>4658</v>
      </c>
      <c r="B3073" t="s">
        <v>5</v>
      </c>
      <c r="C3073" t="s">
        <v>1735</v>
      </c>
      <c r="D3073" t="s">
        <v>6882</v>
      </c>
      <c r="E3073" t="s">
        <v>1715</v>
      </c>
    </row>
    <row r="3074" spans="1:5">
      <c r="A3074" t="s">
        <v>4659</v>
      </c>
      <c r="B3074" t="s">
        <v>5</v>
      </c>
      <c r="C3074" t="s">
        <v>1735</v>
      </c>
      <c r="D3074" t="s">
        <v>6883</v>
      </c>
      <c r="E3074" t="s">
        <v>1702</v>
      </c>
    </row>
    <row r="3075" spans="1:5">
      <c r="A3075" t="s">
        <v>4660</v>
      </c>
      <c r="B3075" t="s">
        <v>5</v>
      </c>
      <c r="C3075" t="s">
        <v>1735</v>
      </c>
      <c r="D3075" t="s">
        <v>6883</v>
      </c>
      <c r="E3075" t="s">
        <v>1705</v>
      </c>
    </row>
    <row r="3076" spans="1:5">
      <c r="A3076" t="s">
        <v>4661</v>
      </c>
      <c r="B3076" t="s">
        <v>5</v>
      </c>
      <c r="C3076" t="s">
        <v>1735</v>
      </c>
      <c r="D3076" t="s">
        <v>6883</v>
      </c>
      <c r="E3076" t="s">
        <v>1706</v>
      </c>
    </row>
    <row r="3077" spans="1:5">
      <c r="A3077" t="s">
        <v>4662</v>
      </c>
      <c r="B3077" t="s">
        <v>5</v>
      </c>
      <c r="C3077" t="s">
        <v>1735</v>
      </c>
      <c r="D3077" t="s">
        <v>6883</v>
      </c>
      <c r="E3077" t="s">
        <v>1707</v>
      </c>
    </row>
    <row r="3078" spans="1:5">
      <c r="A3078" t="s">
        <v>4663</v>
      </c>
      <c r="B3078" t="s">
        <v>5</v>
      </c>
      <c r="C3078" t="s">
        <v>1735</v>
      </c>
      <c r="D3078" t="s">
        <v>6883</v>
      </c>
      <c r="E3078" t="s">
        <v>1708</v>
      </c>
    </row>
    <row r="3079" spans="1:5">
      <c r="A3079" t="s">
        <v>4664</v>
      </c>
      <c r="B3079" t="s">
        <v>5</v>
      </c>
      <c r="C3079" t="s">
        <v>1735</v>
      </c>
      <c r="D3079" t="s">
        <v>6883</v>
      </c>
      <c r="E3079" t="s">
        <v>1709</v>
      </c>
    </row>
    <row r="3080" spans="1:5">
      <c r="A3080" t="s">
        <v>4665</v>
      </c>
      <c r="B3080" t="s">
        <v>5</v>
      </c>
      <c r="C3080" t="s">
        <v>1735</v>
      </c>
      <c r="D3080" t="s">
        <v>6883</v>
      </c>
      <c r="E3080" t="s">
        <v>1710</v>
      </c>
    </row>
    <row r="3081" spans="1:5">
      <c r="A3081" t="s">
        <v>4666</v>
      </c>
      <c r="B3081" t="s">
        <v>5</v>
      </c>
      <c r="C3081" t="s">
        <v>1735</v>
      </c>
      <c r="D3081" t="s">
        <v>6883</v>
      </c>
      <c r="E3081" t="s">
        <v>1711</v>
      </c>
    </row>
    <row r="3082" spans="1:5">
      <c r="A3082" t="s">
        <v>4667</v>
      </c>
      <c r="B3082" t="s">
        <v>5</v>
      </c>
      <c r="C3082" t="s">
        <v>1735</v>
      </c>
      <c r="D3082" t="s">
        <v>6883</v>
      </c>
      <c r="E3082" t="s">
        <v>1712</v>
      </c>
    </row>
    <row r="3083" spans="1:5">
      <c r="A3083" t="s">
        <v>4668</v>
      </c>
      <c r="B3083" t="s">
        <v>5</v>
      </c>
      <c r="C3083" t="s">
        <v>1735</v>
      </c>
      <c r="D3083" t="s">
        <v>6883</v>
      </c>
      <c r="E3083" t="s">
        <v>1713</v>
      </c>
    </row>
    <row r="3084" spans="1:5">
      <c r="A3084" t="s">
        <v>4669</v>
      </c>
      <c r="B3084" t="s">
        <v>5</v>
      </c>
      <c r="C3084" t="s">
        <v>1735</v>
      </c>
      <c r="D3084" t="s">
        <v>6883</v>
      </c>
      <c r="E3084" t="s">
        <v>1714</v>
      </c>
    </row>
    <row r="3085" spans="1:5">
      <c r="A3085" t="s">
        <v>4670</v>
      </c>
      <c r="B3085" t="s">
        <v>5</v>
      </c>
      <c r="C3085" t="s">
        <v>1735</v>
      </c>
      <c r="D3085" t="s">
        <v>6883</v>
      </c>
      <c r="E3085" t="s">
        <v>1715</v>
      </c>
    </row>
    <row r="3086" spans="1:5">
      <c r="A3086" t="s">
        <v>4671</v>
      </c>
      <c r="B3086" t="s">
        <v>5</v>
      </c>
      <c r="C3086" t="s">
        <v>1735</v>
      </c>
      <c r="D3086" t="s">
        <v>6884</v>
      </c>
      <c r="E3086" t="s">
        <v>1702</v>
      </c>
    </row>
    <row r="3087" spans="1:5">
      <c r="A3087" t="s">
        <v>4672</v>
      </c>
      <c r="B3087" t="s">
        <v>5</v>
      </c>
      <c r="C3087" t="s">
        <v>1735</v>
      </c>
      <c r="D3087" t="s">
        <v>6884</v>
      </c>
      <c r="E3087" t="s">
        <v>1705</v>
      </c>
    </row>
    <row r="3088" spans="1:5">
      <c r="A3088" t="s">
        <v>4673</v>
      </c>
      <c r="B3088" t="s">
        <v>5</v>
      </c>
      <c r="C3088" t="s">
        <v>1735</v>
      </c>
      <c r="D3088" t="s">
        <v>6884</v>
      </c>
      <c r="E3088" t="s">
        <v>1706</v>
      </c>
    </row>
    <row r="3089" spans="1:5">
      <c r="A3089" t="s">
        <v>4674</v>
      </c>
      <c r="B3089" t="s">
        <v>5</v>
      </c>
      <c r="C3089" t="s">
        <v>1735</v>
      </c>
      <c r="D3089" t="s">
        <v>6884</v>
      </c>
      <c r="E3089" t="s">
        <v>1707</v>
      </c>
    </row>
    <row r="3090" spans="1:5">
      <c r="A3090" t="s">
        <v>4675</v>
      </c>
      <c r="B3090" t="s">
        <v>5</v>
      </c>
      <c r="C3090" t="s">
        <v>1735</v>
      </c>
      <c r="D3090" t="s">
        <v>6884</v>
      </c>
      <c r="E3090" t="s">
        <v>1708</v>
      </c>
    </row>
    <row r="3091" spans="1:5">
      <c r="A3091" t="s">
        <v>4676</v>
      </c>
      <c r="B3091" t="s">
        <v>5</v>
      </c>
      <c r="C3091" t="s">
        <v>1735</v>
      </c>
      <c r="D3091" t="s">
        <v>6884</v>
      </c>
      <c r="E3091" t="s">
        <v>1709</v>
      </c>
    </row>
    <row r="3092" spans="1:5">
      <c r="A3092" t="s">
        <v>4677</v>
      </c>
      <c r="B3092" t="s">
        <v>5</v>
      </c>
      <c r="C3092" t="s">
        <v>1735</v>
      </c>
      <c r="D3092" t="s">
        <v>6884</v>
      </c>
      <c r="E3092" t="s">
        <v>1710</v>
      </c>
    </row>
    <row r="3093" spans="1:5">
      <c r="A3093" t="s">
        <v>4678</v>
      </c>
      <c r="B3093" t="s">
        <v>5</v>
      </c>
      <c r="C3093" t="s">
        <v>1735</v>
      </c>
      <c r="D3093" t="s">
        <v>6884</v>
      </c>
      <c r="E3093" t="s">
        <v>1711</v>
      </c>
    </row>
    <row r="3094" spans="1:5">
      <c r="A3094" t="s">
        <v>4679</v>
      </c>
      <c r="B3094" t="s">
        <v>5</v>
      </c>
      <c r="C3094" t="s">
        <v>1735</v>
      </c>
      <c r="D3094" t="s">
        <v>6884</v>
      </c>
      <c r="E3094" t="s">
        <v>1712</v>
      </c>
    </row>
    <row r="3095" spans="1:5">
      <c r="A3095" t="s">
        <v>4680</v>
      </c>
      <c r="B3095" t="s">
        <v>5</v>
      </c>
      <c r="C3095" t="s">
        <v>1735</v>
      </c>
      <c r="D3095" t="s">
        <v>6884</v>
      </c>
      <c r="E3095" t="s">
        <v>1713</v>
      </c>
    </row>
    <row r="3096" spans="1:5">
      <c r="A3096" t="s">
        <v>4681</v>
      </c>
      <c r="B3096" t="s">
        <v>5</v>
      </c>
      <c r="C3096" t="s">
        <v>1735</v>
      </c>
      <c r="D3096" t="s">
        <v>6884</v>
      </c>
      <c r="E3096" t="s">
        <v>1714</v>
      </c>
    </row>
    <row r="3097" spans="1:5">
      <c r="A3097" t="s">
        <v>4682</v>
      </c>
      <c r="B3097" t="s">
        <v>5</v>
      </c>
      <c r="C3097" t="s">
        <v>1735</v>
      </c>
      <c r="D3097" t="s">
        <v>6884</v>
      </c>
      <c r="E3097" t="s">
        <v>1715</v>
      </c>
    </row>
    <row r="3098" spans="1:5">
      <c r="A3098" t="s">
        <v>4683</v>
      </c>
      <c r="B3098" t="s">
        <v>5</v>
      </c>
      <c r="C3098" t="s">
        <v>1735</v>
      </c>
      <c r="D3098" t="s">
        <v>6885</v>
      </c>
      <c r="E3098" t="s">
        <v>1702</v>
      </c>
    </row>
    <row r="3099" spans="1:5">
      <c r="A3099" t="s">
        <v>4684</v>
      </c>
      <c r="B3099" t="s">
        <v>5</v>
      </c>
      <c r="C3099" t="s">
        <v>1735</v>
      </c>
      <c r="D3099" t="s">
        <v>6885</v>
      </c>
      <c r="E3099" t="s">
        <v>1705</v>
      </c>
    </row>
    <row r="3100" spans="1:5">
      <c r="A3100" t="s">
        <v>4685</v>
      </c>
      <c r="B3100" t="s">
        <v>5</v>
      </c>
      <c r="C3100" t="s">
        <v>1735</v>
      </c>
      <c r="D3100" t="s">
        <v>6885</v>
      </c>
      <c r="E3100" t="s">
        <v>1706</v>
      </c>
    </row>
    <row r="3101" spans="1:5">
      <c r="A3101" t="s">
        <v>4686</v>
      </c>
      <c r="B3101" t="s">
        <v>5</v>
      </c>
      <c r="C3101" t="s">
        <v>1735</v>
      </c>
      <c r="D3101" t="s">
        <v>6885</v>
      </c>
      <c r="E3101" t="s">
        <v>1707</v>
      </c>
    </row>
    <row r="3102" spans="1:5">
      <c r="A3102" t="s">
        <v>4687</v>
      </c>
      <c r="B3102" t="s">
        <v>5</v>
      </c>
      <c r="C3102" t="s">
        <v>1735</v>
      </c>
      <c r="D3102" t="s">
        <v>6885</v>
      </c>
      <c r="E3102" t="s">
        <v>1708</v>
      </c>
    </row>
    <row r="3103" spans="1:5">
      <c r="A3103" t="s">
        <v>4688</v>
      </c>
      <c r="B3103" t="s">
        <v>5</v>
      </c>
      <c r="C3103" t="s">
        <v>1735</v>
      </c>
      <c r="D3103" t="s">
        <v>6885</v>
      </c>
      <c r="E3103" t="s">
        <v>1709</v>
      </c>
    </row>
    <row r="3104" spans="1:5">
      <c r="A3104" t="s">
        <v>4689</v>
      </c>
      <c r="B3104" t="s">
        <v>5</v>
      </c>
      <c r="C3104" t="s">
        <v>1735</v>
      </c>
      <c r="D3104" t="s">
        <v>6885</v>
      </c>
      <c r="E3104" t="s">
        <v>1710</v>
      </c>
    </row>
    <row r="3105" spans="1:5">
      <c r="A3105" t="s">
        <v>4690</v>
      </c>
      <c r="B3105" t="s">
        <v>5</v>
      </c>
      <c r="C3105" t="s">
        <v>1735</v>
      </c>
      <c r="D3105" t="s">
        <v>6885</v>
      </c>
      <c r="E3105" t="s">
        <v>1711</v>
      </c>
    </row>
    <row r="3106" spans="1:5">
      <c r="A3106" t="s">
        <v>4691</v>
      </c>
      <c r="B3106" t="s">
        <v>5</v>
      </c>
      <c r="C3106" t="s">
        <v>1735</v>
      </c>
      <c r="D3106" t="s">
        <v>6885</v>
      </c>
      <c r="E3106" t="s">
        <v>1712</v>
      </c>
    </row>
    <row r="3107" spans="1:5">
      <c r="A3107" t="s">
        <v>4692</v>
      </c>
      <c r="B3107" t="s">
        <v>5</v>
      </c>
      <c r="C3107" t="s">
        <v>1735</v>
      </c>
      <c r="D3107" t="s">
        <v>6885</v>
      </c>
      <c r="E3107" t="s">
        <v>1713</v>
      </c>
    </row>
    <row r="3108" spans="1:5">
      <c r="A3108" t="s">
        <v>4693</v>
      </c>
      <c r="B3108" t="s">
        <v>5</v>
      </c>
      <c r="C3108" t="s">
        <v>1735</v>
      </c>
      <c r="D3108" t="s">
        <v>6885</v>
      </c>
      <c r="E3108" t="s">
        <v>1714</v>
      </c>
    </row>
    <row r="3109" spans="1:5">
      <c r="A3109" t="s">
        <v>4694</v>
      </c>
      <c r="B3109" t="s">
        <v>5</v>
      </c>
      <c r="C3109" t="s">
        <v>1735</v>
      </c>
      <c r="D3109" t="s">
        <v>6885</v>
      </c>
      <c r="E3109" t="s">
        <v>1715</v>
      </c>
    </row>
    <row r="3110" spans="1:5">
      <c r="A3110" t="s">
        <v>4695</v>
      </c>
      <c r="B3110" t="s">
        <v>5</v>
      </c>
      <c r="C3110" t="s">
        <v>1735</v>
      </c>
      <c r="D3110" t="s">
        <v>6886</v>
      </c>
      <c r="E3110" t="s">
        <v>1702</v>
      </c>
    </row>
    <row r="3111" spans="1:5">
      <c r="A3111" t="s">
        <v>4696</v>
      </c>
      <c r="B3111" t="s">
        <v>5</v>
      </c>
      <c r="C3111" t="s">
        <v>1735</v>
      </c>
      <c r="D3111" t="s">
        <v>6886</v>
      </c>
      <c r="E3111" t="s">
        <v>1705</v>
      </c>
    </row>
    <row r="3112" spans="1:5">
      <c r="A3112" t="s">
        <v>4697</v>
      </c>
      <c r="B3112" t="s">
        <v>5</v>
      </c>
      <c r="C3112" t="s">
        <v>1735</v>
      </c>
      <c r="D3112" t="s">
        <v>6886</v>
      </c>
      <c r="E3112" t="s">
        <v>1706</v>
      </c>
    </row>
    <row r="3113" spans="1:5">
      <c r="A3113" t="s">
        <v>4698</v>
      </c>
      <c r="B3113" t="s">
        <v>5</v>
      </c>
      <c r="C3113" t="s">
        <v>1735</v>
      </c>
      <c r="D3113" t="s">
        <v>6886</v>
      </c>
      <c r="E3113" t="s">
        <v>1707</v>
      </c>
    </row>
    <row r="3114" spans="1:5">
      <c r="A3114" t="s">
        <v>4699</v>
      </c>
      <c r="B3114" t="s">
        <v>5</v>
      </c>
      <c r="C3114" t="s">
        <v>1735</v>
      </c>
      <c r="D3114" t="s">
        <v>6886</v>
      </c>
      <c r="E3114" t="s">
        <v>1708</v>
      </c>
    </row>
    <row r="3115" spans="1:5">
      <c r="A3115" t="s">
        <v>4700</v>
      </c>
      <c r="B3115" t="s">
        <v>5</v>
      </c>
      <c r="C3115" t="s">
        <v>1735</v>
      </c>
      <c r="D3115" t="s">
        <v>6886</v>
      </c>
      <c r="E3115" t="s">
        <v>1709</v>
      </c>
    </row>
    <row r="3116" spans="1:5">
      <c r="A3116" t="s">
        <v>4701</v>
      </c>
      <c r="B3116" t="s">
        <v>5</v>
      </c>
      <c r="C3116" t="s">
        <v>1735</v>
      </c>
      <c r="D3116" t="s">
        <v>6886</v>
      </c>
      <c r="E3116" t="s">
        <v>1710</v>
      </c>
    </row>
    <row r="3117" spans="1:5">
      <c r="A3117" t="s">
        <v>4702</v>
      </c>
      <c r="B3117" t="s">
        <v>5</v>
      </c>
      <c r="C3117" t="s">
        <v>1735</v>
      </c>
      <c r="D3117" t="s">
        <v>6886</v>
      </c>
      <c r="E3117" t="s">
        <v>1711</v>
      </c>
    </row>
    <row r="3118" spans="1:5">
      <c r="A3118" t="s">
        <v>4703</v>
      </c>
      <c r="B3118" t="s">
        <v>5</v>
      </c>
      <c r="C3118" t="s">
        <v>1735</v>
      </c>
      <c r="D3118" t="s">
        <v>6886</v>
      </c>
      <c r="E3118" t="s">
        <v>1712</v>
      </c>
    </row>
    <row r="3119" spans="1:5">
      <c r="A3119" t="s">
        <v>4704</v>
      </c>
      <c r="B3119" t="s">
        <v>5</v>
      </c>
      <c r="C3119" t="s">
        <v>1735</v>
      </c>
      <c r="D3119" t="s">
        <v>6886</v>
      </c>
      <c r="E3119" t="s">
        <v>1713</v>
      </c>
    </row>
    <row r="3120" spans="1:5">
      <c r="A3120" t="s">
        <v>4705</v>
      </c>
      <c r="B3120" t="s">
        <v>5</v>
      </c>
      <c r="C3120" t="s">
        <v>1735</v>
      </c>
      <c r="D3120" t="s">
        <v>6886</v>
      </c>
      <c r="E3120" t="s">
        <v>1714</v>
      </c>
    </row>
    <row r="3121" spans="1:5">
      <c r="A3121" t="s">
        <v>4706</v>
      </c>
      <c r="B3121" t="s">
        <v>5</v>
      </c>
      <c r="C3121" t="s">
        <v>1735</v>
      </c>
      <c r="D3121" t="s">
        <v>6886</v>
      </c>
      <c r="E3121" t="s">
        <v>1715</v>
      </c>
    </row>
    <row r="3122" spans="1:5">
      <c r="A3122" t="s">
        <v>4707</v>
      </c>
      <c r="B3122" t="s">
        <v>5</v>
      </c>
      <c r="C3122" t="s">
        <v>1735</v>
      </c>
      <c r="D3122" t="s">
        <v>6887</v>
      </c>
      <c r="E3122" t="s">
        <v>1702</v>
      </c>
    </row>
    <row r="3123" spans="1:5">
      <c r="A3123" t="s">
        <v>4708</v>
      </c>
      <c r="B3123" t="s">
        <v>5</v>
      </c>
      <c r="C3123" t="s">
        <v>1735</v>
      </c>
      <c r="D3123" t="s">
        <v>6887</v>
      </c>
      <c r="E3123" t="s">
        <v>1705</v>
      </c>
    </row>
    <row r="3124" spans="1:5">
      <c r="A3124" t="s">
        <v>4709</v>
      </c>
      <c r="B3124" t="s">
        <v>5</v>
      </c>
      <c r="C3124" t="s">
        <v>1735</v>
      </c>
      <c r="D3124" t="s">
        <v>6887</v>
      </c>
      <c r="E3124" t="s">
        <v>1706</v>
      </c>
    </row>
    <row r="3125" spans="1:5">
      <c r="A3125" t="s">
        <v>4710</v>
      </c>
      <c r="B3125" t="s">
        <v>5</v>
      </c>
      <c r="C3125" t="s">
        <v>1735</v>
      </c>
      <c r="D3125" t="s">
        <v>6887</v>
      </c>
      <c r="E3125" t="s">
        <v>1707</v>
      </c>
    </row>
    <row r="3126" spans="1:5">
      <c r="A3126" t="s">
        <v>4711</v>
      </c>
      <c r="B3126" t="s">
        <v>5</v>
      </c>
      <c r="C3126" t="s">
        <v>1735</v>
      </c>
      <c r="D3126" t="s">
        <v>6887</v>
      </c>
      <c r="E3126" t="s">
        <v>1708</v>
      </c>
    </row>
    <row r="3127" spans="1:5">
      <c r="A3127" t="s">
        <v>4712</v>
      </c>
      <c r="B3127" t="s">
        <v>5</v>
      </c>
      <c r="C3127" t="s">
        <v>1735</v>
      </c>
      <c r="D3127" t="s">
        <v>6887</v>
      </c>
      <c r="E3127" t="s">
        <v>1709</v>
      </c>
    </row>
    <row r="3128" spans="1:5">
      <c r="A3128" t="s">
        <v>4713</v>
      </c>
      <c r="B3128" t="s">
        <v>5</v>
      </c>
      <c r="C3128" t="s">
        <v>1735</v>
      </c>
      <c r="D3128" t="s">
        <v>6887</v>
      </c>
      <c r="E3128" t="s">
        <v>1710</v>
      </c>
    </row>
    <row r="3129" spans="1:5">
      <c r="A3129" t="s">
        <v>4714</v>
      </c>
      <c r="B3129" t="s">
        <v>5</v>
      </c>
      <c r="C3129" t="s">
        <v>1735</v>
      </c>
      <c r="D3129" t="s">
        <v>6887</v>
      </c>
      <c r="E3129" t="s">
        <v>1711</v>
      </c>
    </row>
    <row r="3130" spans="1:5">
      <c r="A3130" t="s">
        <v>4715</v>
      </c>
      <c r="B3130" t="s">
        <v>5</v>
      </c>
      <c r="C3130" t="s">
        <v>1735</v>
      </c>
      <c r="D3130" t="s">
        <v>6887</v>
      </c>
      <c r="E3130" t="s">
        <v>1712</v>
      </c>
    </row>
    <row r="3131" spans="1:5">
      <c r="A3131" t="s">
        <v>4716</v>
      </c>
      <c r="B3131" t="s">
        <v>5</v>
      </c>
      <c r="C3131" t="s">
        <v>1735</v>
      </c>
      <c r="D3131" t="s">
        <v>6887</v>
      </c>
      <c r="E3131" t="s">
        <v>1713</v>
      </c>
    </row>
    <row r="3132" spans="1:5">
      <c r="A3132" t="s">
        <v>4717</v>
      </c>
      <c r="B3132" t="s">
        <v>5</v>
      </c>
      <c r="C3132" t="s">
        <v>1735</v>
      </c>
      <c r="D3132" t="s">
        <v>6887</v>
      </c>
      <c r="E3132" t="s">
        <v>1714</v>
      </c>
    </row>
    <row r="3133" spans="1:5">
      <c r="A3133" t="s">
        <v>4718</v>
      </c>
      <c r="B3133" t="s">
        <v>5</v>
      </c>
      <c r="C3133" t="s">
        <v>1735</v>
      </c>
      <c r="D3133" t="s">
        <v>6887</v>
      </c>
      <c r="E3133" t="s">
        <v>1715</v>
      </c>
    </row>
    <row r="3134" spans="1:5">
      <c r="A3134" t="s">
        <v>4719</v>
      </c>
      <c r="B3134" t="s">
        <v>5</v>
      </c>
      <c r="C3134" t="s">
        <v>1735</v>
      </c>
      <c r="D3134" t="s">
        <v>6888</v>
      </c>
      <c r="E3134" t="s">
        <v>1702</v>
      </c>
    </row>
    <row r="3135" spans="1:5">
      <c r="A3135" t="s">
        <v>4720</v>
      </c>
      <c r="B3135" t="s">
        <v>5</v>
      </c>
      <c r="C3135" t="s">
        <v>1735</v>
      </c>
      <c r="D3135" t="s">
        <v>6888</v>
      </c>
      <c r="E3135" t="s">
        <v>1705</v>
      </c>
    </row>
    <row r="3136" spans="1:5">
      <c r="A3136" t="s">
        <v>4721</v>
      </c>
      <c r="B3136" t="s">
        <v>5</v>
      </c>
      <c r="C3136" t="s">
        <v>1735</v>
      </c>
      <c r="D3136" t="s">
        <v>6888</v>
      </c>
      <c r="E3136" t="s">
        <v>1706</v>
      </c>
    </row>
    <row r="3137" spans="1:5">
      <c r="A3137" t="s">
        <v>4722</v>
      </c>
      <c r="B3137" t="s">
        <v>5</v>
      </c>
      <c r="C3137" t="s">
        <v>1735</v>
      </c>
      <c r="D3137" t="s">
        <v>6888</v>
      </c>
      <c r="E3137" t="s">
        <v>1707</v>
      </c>
    </row>
    <row r="3138" spans="1:5">
      <c r="A3138" t="s">
        <v>4723</v>
      </c>
      <c r="B3138" t="s">
        <v>5</v>
      </c>
      <c r="C3138" t="s">
        <v>1735</v>
      </c>
      <c r="D3138" t="s">
        <v>6888</v>
      </c>
      <c r="E3138" t="s">
        <v>1708</v>
      </c>
    </row>
    <row r="3139" spans="1:5">
      <c r="A3139" t="s">
        <v>4724</v>
      </c>
      <c r="B3139" t="s">
        <v>5</v>
      </c>
      <c r="C3139" t="s">
        <v>1735</v>
      </c>
      <c r="D3139" t="s">
        <v>6888</v>
      </c>
      <c r="E3139" t="s">
        <v>1709</v>
      </c>
    </row>
    <row r="3140" spans="1:5">
      <c r="A3140" t="s">
        <v>4725</v>
      </c>
      <c r="B3140" t="s">
        <v>5</v>
      </c>
      <c r="C3140" t="s">
        <v>1735</v>
      </c>
      <c r="D3140" t="s">
        <v>6888</v>
      </c>
      <c r="E3140" t="s">
        <v>1710</v>
      </c>
    </row>
    <row r="3141" spans="1:5">
      <c r="A3141" t="s">
        <v>4726</v>
      </c>
      <c r="B3141" t="s">
        <v>5</v>
      </c>
      <c r="C3141" t="s">
        <v>1735</v>
      </c>
      <c r="D3141" t="s">
        <v>6888</v>
      </c>
      <c r="E3141" t="s">
        <v>1711</v>
      </c>
    </row>
    <row r="3142" spans="1:5">
      <c r="A3142" t="s">
        <v>4727</v>
      </c>
      <c r="B3142" t="s">
        <v>5</v>
      </c>
      <c r="C3142" t="s">
        <v>1735</v>
      </c>
      <c r="D3142" t="s">
        <v>6888</v>
      </c>
      <c r="E3142" t="s">
        <v>1712</v>
      </c>
    </row>
    <row r="3143" spans="1:5">
      <c r="A3143" t="s">
        <v>4728</v>
      </c>
      <c r="B3143" t="s">
        <v>5</v>
      </c>
      <c r="C3143" t="s">
        <v>1735</v>
      </c>
      <c r="D3143" t="s">
        <v>6888</v>
      </c>
      <c r="E3143" t="s">
        <v>1713</v>
      </c>
    </row>
    <row r="3144" spans="1:5">
      <c r="A3144" t="s">
        <v>4729</v>
      </c>
      <c r="B3144" t="s">
        <v>5</v>
      </c>
      <c r="C3144" t="s">
        <v>1735</v>
      </c>
      <c r="D3144" t="s">
        <v>6888</v>
      </c>
      <c r="E3144" t="s">
        <v>1714</v>
      </c>
    </row>
    <row r="3145" spans="1:5">
      <c r="A3145" t="s">
        <v>4730</v>
      </c>
      <c r="B3145" t="s">
        <v>5</v>
      </c>
      <c r="C3145" t="s">
        <v>1735</v>
      </c>
      <c r="D3145" t="s">
        <v>6888</v>
      </c>
      <c r="E3145" t="s">
        <v>1715</v>
      </c>
    </row>
    <row r="3146" spans="1:5">
      <c r="A3146" t="s">
        <v>4731</v>
      </c>
      <c r="B3146" t="s">
        <v>5</v>
      </c>
      <c r="C3146" t="s">
        <v>1735</v>
      </c>
      <c r="D3146" t="s">
        <v>6889</v>
      </c>
      <c r="E3146" t="s">
        <v>1702</v>
      </c>
    </row>
    <row r="3147" spans="1:5">
      <c r="A3147" t="s">
        <v>4732</v>
      </c>
      <c r="B3147" t="s">
        <v>5</v>
      </c>
      <c r="C3147" t="s">
        <v>1735</v>
      </c>
      <c r="D3147" t="s">
        <v>6889</v>
      </c>
      <c r="E3147" t="s">
        <v>1705</v>
      </c>
    </row>
    <row r="3148" spans="1:5">
      <c r="A3148" t="s">
        <v>4733</v>
      </c>
      <c r="B3148" t="s">
        <v>5</v>
      </c>
      <c r="C3148" t="s">
        <v>1735</v>
      </c>
      <c r="D3148" t="s">
        <v>6889</v>
      </c>
      <c r="E3148" t="s">
        <v>1706</v>
      </c>
    </row>
    <row r="3149" spans="1:5">
      <c r="A3149" t="s">
        <v>4734</v>
      </c>
      <c r="B3149" t="s">
        <v>5</v>
      </c>
      <c r="C3149" t="s">
        <v>1735</v>
      </c>
      <c r="D3149" t="s">
        <v>6889</v>
      </c>
      <c r="E3149" t="s">
        <v>1707</v>
      </c>
    </row>
    <row r="3150" spans="1:5">
      <c r="A3150" t="s">
        <v>4735</v>
      </c>
      <c r="B3150" t="s">
        <v>5</v>
      </c>
      <c r="C3150" t="s">
        <v>1735</v>
      </c>
      <c r="D3150" t="s">
        <v>6889</v>
      </c>
      <c r="E3150" t="s">
        <v>1708</v>
      </c>
    </row>
    <row r="3151" spans="1:5">
      <c r="A3151" t="s">
        <v>4736</v>
      </c>
      <c r="B3151" t="s">
        <v>5</v>
      </c>
      <c r="C3151" t="s">
        <v>1735</v>
      </c>
      <c r="D3151" t="s">
        <v>6889</v>
      </c>
      <c r="E3151" t="s">
        <v>1709</v>
      </c>
    </row>
    <row r="3152" spans="1:5">
      <c r="A3152" t="s">
        <v>4737</v>
      </c>
      <c r="B3152" t="s">
        <v>5</v>
      </c>
      <c r="C3152" t="s">
        <v>1735</v>
      </c>
      <c r="D3152" t="s">
        <v>6889</v>
      </c>
      <c r="E3152" t="s">
        <v>1710</v>
      </c>
    </row>
    <row r="3153" spans="1:5">
      <c r="A3153" t="s">
        <v>4738</v>
      </c>
      <c r="B3153" t="s">
        <v>5</v>
      </c>
      <c r="C3153" t="s">
        <v>1735</v>
      </c>
      <c r="D3153" t="s">
        <v>6889</v>
      </c>
      <c r="E3153" t="s">
        <v>1711</v>
      </c>
    </row>
    <row r="3154" spans="1:5">
      <c r="A3154" t="s">
        <v>4739</v>
      </c>
      <c r="B3154" t="s">
        <v>5</v>
      </c>
      <c r="C3154" t="s">
        <v>1735</v>
      </c>
      <c r="D3154" t="s">
        <v>6889</v>
      </c>
      <c r="E3154" t="s">
        <v>1712</v>
      </c>
    </row>
    <row r="3155" spans="1:5">
      <c r="A3155" t="s">
        <v>4740</v>
      </c>
      <c r="B3155" t="s">
        <v>5</v>
      </c>
      <c r="C3155" t="s">
        <v>1735</v>
      </c>
      <c r="D3155" t="s">
        <v>6889</v>
      </c>
      <c r="E3155" t="s">
        <v>1713</v>
      </c>
    </row>
    <row r="3156" spans="1:5">
      <c r="A3156" t="s">
        <v>4741</v>
      </c>
      <c r="B3156" t="s">
        <v>5</v>
      </c>
      <c r="C3156" t="s">
        <v>1735</v>
      </c>
      <c r="D3156" t="s">
        <v>6889</v>
      </c>
      <c r="E3156" t="s">
        <v>1714</v>
      </c>
    </row>
    <row r="3157" spans="1:5">
      <c r="A3157" t="s">
        <v>4742</v>
      </c>
      <c r="B3157" t="s">
        <v>5</v>
      </c>
      <c r="C3157" t="s">
        <v>1735</v>
      </c>
      <c r="D3157" t="s">
        <v>6889</v>
      </c>
      <c r="E3157" t="s">
        <v>1715</v>
      </c>
    </row>
    <row r="3158" spans="1:5">
      <c r="A3158" t="s">
        <v>4743</v>
      </c>
      <c r="B3158" t="s">
        <v>5</v>
      </c>
      <c r="C3158" t="s">
        <v>1735</v>
      </c>
      <c r="D3158" t="s">
        <v>6890</v>
      </c>
      <c r="E3158" t="s">
        <v>1702</v>
      </c>
    </row>
    <row r="3159" spans="1:5">
      <c r="A3159" t="s">
        <v>4744</v>
      </c>
      <c r="B3159" t="s">
        <v>5</v>
      </c>
      <c r="C3159" t="s">
        <v>1735</v>
      </c>
      <c r="D3159" t="s">
        <v>6890</v>
      </c>
      <c r="E3159" t="s">
        <v>1705</v>
      </c>
    </row>
    <row r="3160" spans="1:5">
      <c r="A3160" t="s">
        <v>4745</v>
      </c>
      <c r="B3160" t="s">
        <v>5</v>
      </c>
      <c r="C3160" t="s">
        <v>1735</v>
      </c>
      <c r="D3160" t="s">
        <v>6890</v>
      </c>
      <c r="E3160" t="s">
        <v>1706</v>
      </c>
    </row>
    <row r="3161" spans="1:5">
      <c r="A3161" t="s">
        <v>4746</v>
      </c>
      <c r="B3161" t="s">
        <v>5</v>
      </c>
      <c r="C3161" t="s">
        <v>1735</v>
      </c>
      <c r="D3161" t="s">
        <v>6890</v>
      </c>
      <c r="E3161" t="s">
        <v>1707</v>
      </c>
    </row>
    <row r="3162" spans="1:5">
      <c r="A3162" t="s">
        <v>4747</v>
      </c>
      <c r="B3162" t="s">
        <v>5</v>
      </c>
      <c r="C3162" t="s">
        <v>1735</v>
      </c>
      <c r="D3162" t="s">
        <v>6890</v>
      </c>
      <c r="E3162" t="s">
        <v>1708</v>
      </c>
    </row>
    <row r="3163" spans="1:5">
      <c r="A3163" t="s">
        <v>4748</v>
      </c>
      <c r="B3163" t="s">
        <v>5</v>
      </c>
      <c r="C3163" t="s">
        <v>1735</v>
      </c>
      <c r="D3163" t="s">
        <v>6890</v>
      </c>
      <c r="E3163" t="s">
        <v>1709</v>
      </c>
    </row>
    <row r="3164" spans="1:5">
      <c r="A3164" t="s">
        <v>4749</v>
      </c>
      <c r="B3164" t="s">
        <v>5</v>
      </c>
      <c r="C3164" t="s">
        <v>1735</v>
      </c>
      <c r="D3164" t="s">
        <v>6890</v>
      </c>
      <c r="E3164" t="s">
        <v>1710</v>
      </c>
    </row>
    <row r="3165" spans="1:5">
      <c r="A3165" t="s">
        <v>4750</v>
      </c>
      <c r="B3165" t="s">
        <v>5</v>
      </c>
      <c r="C3165" t="s">
        <v>1735</v>
      </c>
      <c r="D3165" t="s">
        <v>6890</v>
      </c>
      <c r="E3165" t="s">
        <v>1711</v>
      </c>
    </row>
    <row r="3166" spans="1:5">
      <c r="A3166" t="s">
        <v>4751</v>
      </c>
      <c r="B3166" t="s">
        <v>5</v>
      </c>
      <c r="C3166" t="s">
        <v>1735</v>
      </c>
      <c r="D3166" t="s">
        <v>6890</v>
      </c>
      <c r="E3166" t="s">
        <v>1712</v>
      </c>
    </row>
    <row r="3167" spans="1:5">
      <c r="A3167" t="s">
        <v>4752</v>
      </c>
      <c r="B3167" t="s">
        <v>5</v>
      </c>
      <c r="C3167" t="s">
        <v>1735</v>
      </c>
      <c r="D3167" t="s">
        <v>6890</v>
      </c>
      <c r="E3167" t="s">
        <v>1713</v>
      </c>
    </row>
    <row r="3168" spans="1:5">
      <c r="A3168" t="s">
        <v>4753</v>
      </c>
      <c r="B3168" t="s">
        <v>5</v>
      </c>
      <c r="C3168" t="s">
        <v>1735</v>
      </c>
      <c r="D3168" t="s">
        <v>6890</v>
      </c>
      <c r="E3168" t="s">
        <v>1714</v>
      </c>
    </row>
    <row r="3169" spans="1:5">
      <c r="A3169" t="s">
        <v>4754</v>
      </c>
      <c r="B3169" t="s">
        <v>5</v>
      </c>
      <c r="C3169" t="s">
        <v>1735</v>
      </c>
      <c r="D3169" t="s">
        <v>6890</v>
      </c>
      <c r="E3169" t="s">
        <v>1715</v>
      </c>
    </row>
    <row r="3170" spans="1:5">
      <c r="A3170" t="s">
        <v>4755</v>
      </c>
      <c r="B3170" t="s">
        <v>5</v>
      </c>
      <c r="C3170" t="s">
        <v>1735</v>
      </c>
      <c r="D3170" t="s">
        <v>6891</v>
      </c>
      <c r="E3170" t="s">
        <v>1702</v>
      </c>
    </row>
    <row r="3171" spans="1:5">
      <c r="A3171" t="s">
        <v>4756</v>
      </c>
      <c r="B3171" t="s">
        <v>5</v>
      </c>
      <c r="C3171" t="s">
        <v>1735</v>
      </c>
      <c r="D3171" t="s">
        <v>6891</v>
      </c>
      <c r="E3171" t="s">
        <v>1705</v>
      </c>
    </row>
    <row r="3172" spans="1:5">
      <c r="A3172" t="s">
        <v>4757</v>
      </c>
      <c r="B3172" t="s">
        <v>5</v>
      </c>
      <c r="C3172" t="s">
        <v>1735</v>
      </c>
      <c r="D3172" t="s">
        <v>6891</v>
      </c>
      <c r="E3172" t="s">
        <v>1706</v>
      </c>
    </row>
    <row r="3173" spans="1:5">
      <c r="A3173" t="s">
        <v>4758</v>
      </c>
      <c r="B3173" t="s">
        <v>5</v>
      </c>
      <c r="C3173" t="s">
        <v>1735</v>
      </c>
      <c r="D3173" t="s">
        <v>6891</v>
      </c>
      <c r="E3173" t="s">
        <v>1707</v>
      </c>
    </row>
    <row r="3174" spans="1:5">
      <c r="A3174" t="s">
        <v>4759</v>
      </c>
      <c r="B3174" t="s">
        <v>5</v>
      </c>
      <c r="C3174" t="s">
        <v>1735</v>
      </c>
      <c r="D3174" t="s">
        <v>6891</v>
      </c>
      <c r="E3174" t="s">
        <v>1708</v>
      </c>
    </row>
    <row r="3175" spans="1:5">
      <c r="A3175" t="s">
        <v>4760</v>
      </c>
      <c r="B3175" t="s">
        <v>5</v>
      </c>
      <c r="C3175" t="s">
        <v>1735</v>
      </c>
      <c r="D3175" t="s">
        <v>6891</v>
      </c>
      <c r="E3175" t="s">
        <v>1709</v>
      </c>
    </row>
    <row r="3176" spans="1:5">
      <c r="A3176" t="s">
        <v>4761</v>
      </c>
      <c r="B3176" t="s">
        <v>5</v>
      </c>
      <c r="C3176" t="s">
        <v>1735</v>
      </c>
      <c r="D3176" t="s">
        <v>6891</v>
      </c>
      <c r="E3176" t="s">
        <v>1710</v>
      </c>
    </row>
    <row r="3177" spans="1:5">
      <c r="A3177" t="s">
        <v>4762</v>
      </c>
      <c r="B3177" t="s">
        <v>5</v>
      </c>
      <c r="C3177" t="s">
        <v>1735</v>
      </c>
      <c r="D3177" t="s">
        <v>6891</v>
      </c>
      <c r="E3177" t="s">
        <v>1711</v>
      </c>
    </row>
    <row r="3178" spans="1:5">
      <c r="A3178" t="s">
        <v>4763</v>
      </c>
      <c r="B3178" t="s">
        <v>5</v>
      </c>
      <c r="C3178" t="s">
        <v>1735</v>
      </c>
      <c r="D3178" t="s">
        <v>6891</v>
      </c>
      <c r="E3178" t="s">
        <v>1712</v>
      </c>
    </row>
    <row r="3179" spans="1:5">
      <c r="A3179" t="s">
        <v>4764</v>
      </c>
      <c r="B3179" t="s">
        <v>5</v>
      </c>
      <c r="C3179" t="s">
        <v>1735</v>
      </c>
      <c r="D3179" t="s">
        <v>6891</v>
      </c>
      <c r="E3179" t="s">
        <v>1713</v>
      </c>
    </row>
    <row r="3180" spans="1:5">
      <c r="A3180" t="s">
        <v>4765</v>
      </c>
      <c r="B3180" t="s">
        <v>5</v>
      </c>
      <c r="C3180" t="s">
        <v>1735</v>
      </c>
      <c r="D3180" t="s">
        <v>6891</v>
      </c>
      <c r="E3180" t="s">
        <v>1714</v>
      </c>
    </row>
    <row r="3181" spans="1:5">
      <c r="A3181" t="s">
        <v>4766</v>
      </c>
      <c r="B3181" t="s">
        <v>5</v>
      </c>
      <c r="C3181" t="s">
        <v>1735</v>
      </c>
      <c r="D3181" t="s">
        <v>6891</v>
      </c>
      <c r="E3181" t="s">
        <v>1715</v>
      </c>
    </row>
    <row r="3182" spans="1:5">
      <c r="A3182" t="s">
        <v>4767</v>
      </c>
      <c r="B3182" t="s">
        <v>5</v>
      </c>
      <c r="C3182" t="s">
        <v>1736</v>
      </c>
      <c r="D3182" t="s">
        <v>6867</v>
      </c>
      <c r="E3182" t="s">
        <v>1702</v>
      </c>
    </row>
    <row r="3183" spans="1:5">
      <c r="A3183" t="s">
        <v>4768</v>
      </c>
      <c r="B3183" t="s">
        <v>5</v>
      </c>
      <c r="C3183" t="s">
        <v>1736</v>
      </c>
      <c r="D3183" t="s">
        <v>6867</v>
      </c>
      <c r="E3183" t="s">
        <v>1705</v>
      </c>
    </row>
    <row r="3184" spans="1:5">
      <c r="A3184" t="s">
        <v>4769</v>
      </c>
      <c r="B3184" t="s">
        <v>5</v>
      </c>
      <c r="C3184" t="s">
        <v>1736</v>
      </c>
      <c r="D3184" t="s">
        <v>6867</v>
      </c>
      <c r="E3184" t="s">
        <v>1706</v>
      </c>
    </row>
    <row r="3185" spans="1:5">
      <c r="A3185" t="s">
        <v>4770</v>
      </c>
      <c r="B3185" t="s">
        <v>5</v>
      </c>
      <c r="C3185" t="s">
        <v>1736</v>
      </c>
      <c r="D3185" t="s">
        <v>6867</v>
      </c>
      <c r="E3185" t="s">
        <v>1707</v>
      </c>
    </row>
    <row r="3186" spans="1:5">
      <c r="A3186" t="s">
        <v>4771</v>
      </c>
      <c r="B3186" t="s">
        <v>5</v>
      </c>
      <c r="C3186" t="s">
        <v>1736</v>
      </c>
      <c r="D3186" t="s">
        <v>6867</v>
      </c>
      <c r="E3186" t="s">
        <v>1708</v>
      </c>
    </row>
    <row r="3187" spans="1:5">
      <c r="A3187" t="s">
        <v>4772</v>
      </c>
      <c r="B3187" t="s">
        <v>5</v>
      </c>
      <c r="C3187" t="s">
        <v>1736</v>
      </c>
      <c r="D3187" t="s">
        <v>6867</v>
      </c>
      <c r="E3187" t="s">
        <v>1709</v>
      </c>
    </row>
    <row r="3188" spans="1:5">
      <c r="A3188" t="s">
        <v>4773</v>
      </c>
      <c r="B3188" t="s">
        <v>5</v>
      </c>
      <c r="C3188" t="s">
        <v>1736</v>
      </c>
      <c r="D3188" t="s">
        <v>6867</v>
      </c>
      <c r="E3188" t="s">
        <v>1710</v>
      </c>
    </row>
    <row r="3189" spans="1:5">
      <c r="A3189" t="s">
        <v>4774</v>
      </c>
      <c r="B3189" t="s">
        <v>5</v>
      </c>
      <c r="C3189" t="s">
        <v>1736</v>
      </c>
      <c r="D3189" t="s">
        <v>6867</v>
      </c>
      <c r="E3189" t="s">
        <v>1711</v>
      </c>
    </row>
    <row r="3190" spans="1:5">
      <c r="A3190" t="s">
        <v>4775</v>
      </c>
      <c r="B3190" t="s">
        <v>5</v>
      </c>
      <c r="C3190" t="s">
        <v>1736</v>
      </c>
      <c r="D3190" t="s">
        <v>6867</v>
      </c>
      <c r="E3190" t="s">
        <v>1712</v>
      </c>
    </row>
    <row r="3191" spans="1:5">
      <c r="A3191" t="s">
        <v>4776</v>
      </c>
      <c r="B3191" t="s">
        <v>5</v>
      </c>
      <c r="C3191" t="s">
        <v>1736</v>
      </c>
      <c r="D3191" t="s">
        <v>6867</v>
      </c>
      <c r="E3191" t="s">
        <v>1713</v>
      </c>
    </row>
    <row r="3192" spans="1:5">
      <c r="A3192" t="s">
        <v>4777</v>
      </c>
      <c r="B3192" t="s">
        <v>5</v>
      </c>
      <c r="C3192" t="s">
        <v>1736</v>
      </c>
      <c r="D3192" t="s">
        <v>6867</v>
      </c>
      <c r="E3192" t="s">
        <v>1714</v>
      </c>
    </row>
    <row r="3193" spans="1:5">
      <c r="A3193" t="s">
        <v>4778</v>
      </c>
      <c r="B3193" t="s">
        <v>5</v>
      </c>
      <c r="C3193" t="s">
        <v>1736</v>
      </c>
      <c r="D3193" t="s">
        <v>6867</v>
      </c>
      <c r="E3193" t="s">
        <v>1715</v>
      </c>
    </row>
    <row r="3194" spans="1:5">
      <c r="A3194" t="s">
        <v>4779</v>
      </c>
      <c r="B3194" t="s">
        <v>5</v>
      </c>
      <c r="C3194" t="s">
        <v>1736</v>
      </c>
      <c r="D3194" t="s">
        <v>6868</v>
      </c>
      <c r="E3194" t="s">
        <v>1702</v>
      </c>
    </row>
    <row r="3195" spans="1:5">
      <c r="A3195" t="s">
        <v>4780</v>
      </c>
      <c r="B3195" t="s">
        <v>5</v>
      </c>
      <c r="C3195" t="s">
        <v>1736</v>
      </c>
      <c r="D3195" t="s">
        <v>6868</v>
      </c>
      <c r="E3195" t="s">
        <v>1705</v>
      </c>
    </row>
    <row r="3196" spans="1:5">
      <c r="A3196" t="s">
        <v>4781</v>
      </c>
      <c r="B3196" t="s">
        <v>5</v>
      </c>
      <c r="C3196" t="s">
        <v>1736</v>
      </c>
      <c r="D3196" t="s">
        <v>6868</v>
      </c>
      <c r="E3196" t="s">
        <v>1706</v>
      </c>
    </row>
    <row r="3197" spans="1:5">
      <c r="A3197" t="s">
        <v>4782</v>
      </c>
      <c r="B3197" t="s">
        <v>5</v>
      </c>
      <c r="C3197" t="s">
        <v>1736</v>
      </c>
      <c r="D3197" t="s">
        <v>6868</v>
      </c>
      <c r="E3197" t="s">
        <v>1707</v>
      </c>
    </row>
    <row r="3198" spans="1:5">
      <c r="A3198" t="s">
        <v>4783</v>
      </c>
      <c r="B3198" t="s">
        <v>5</v>
      </c>
      <c r="C3198" t="s">
        <v>1736</v>
      </c>
      <c r="D3198" t="s">
        <v>6868</v>
      </c>
      <c r="E3198" t="s">
        <v>1708</v>
      </c>
    </row>
    <row r="3199" spans="1:5">
      <c r="A3199" t="s">
        <v>4784</v>
      </c>
      <c r="B3199" t="s">
        <v>5</v>
      </c>
      <c r="C3199" t="s">
        <v>1736</v>
      </c>
      <c r="D3199" t="s">
        <v>6868</v>
      </c>
      <c r="E3199" t="s">
        <v>1709</v>
      </c>
    </row>
    <row r="3200" spans="1:5">
      <c r="A3200" t="s">
        <v>4785</v>
      </c>
      <c r="B3200" t="s">
        <v>5</v>
      </c>
      <c r="C3200" t="s">
        <v>1736</v>
      </c>
      <c r="D3200" t="s">
        <v>6868</v>
      </c>
      <c r="E3200" t="s">
        <v>1710</v>
      </c>
    </row>
    <row r="3201" spans="1:5">
      <c r="A3201" t="s">
        <v>4786</v>
      </c>
      <c r="B3201" t="s">
        <v>5</v>
      </c>
      <c r="C3201" t="s">
        <v>1736</v>
      </c>
      <c r="D3201" t="s">
        <v>6868</v>
      </c>
      <c r="E3201" t="s">
        <v>1711</v>
      </c>
    </row>
    <row r="3202" spans="1:5">
      <c r="A3202" t="s">
        <v>4787</v>
      </c>
      <c r="B3202" t="s">
        <v>5</v>
      </c>
      <c r="C3202" t="s">
        <v>1736</v>
      </c>
      <c r="D3202" t="s">
        <v>6868</v>
      </c>
      <c r="E3202" t="s">
        <v>1712</v>
      </c>
    </row>
    <row r="3203" spans="1:5">
      <c r="A3203" t="s">
        <v>4788</v>
      </c>
      <c r="B3203" t="s">
        <v>5</v>
      </c>
      <c r="C3203" t="s">
        <v>1736</v>
      </c>
      <c r="D3203" t="s">
        <v>6868</v>
      </c>
      <c r="E3203" t="s">
        <v>1713</v>
      </c>
    </row>
    <row r="3204" spans="1:5">
      <c r="A3204" t="s">
        <v>4789</v>
      </c>
      <c r="B3204" t="s">
        <v>5</v>
      </c>
      <c r="C3204" t="s">
        <v>1736</v>
      </c>
      <c r="D3204" t="s">
        <v>6868</v>
      </c>
      <c r="E3204" t="s">
        <v>1714</v>
      </c>
    </row>
    <row r="3205" spans="1:5">
      <c r="A3205" t="s">
        <v>4790</v>
      </c>
      <c r="B3205" t="s">
        <v>5</v>
      </c>
      <c r="C3205" t="s">
        <v>1736</v>
      </c>
      <c r="D3205" t="s">
        <v>6868</v>
      </c>
      <c r="E3205" t="s">
        <v>1715</v>
      </c>
    </row>
    <row r="3206" spans="1:5">
      <c r="A3206" t="s">
        <v>4791</v>
      </c>
      <c r="B3206" t="s">
        <v>5</v>
      </c>
      <c r="C3206" t="s">
        <v>1736</v>
      </c>
      <c r="D3206" t="s">
        <v>6869</v>
      </c>
      <c r="E3206" t="s">
        <v>1702</v>
      </c>
    </row>
    <row r="3207" spans="1:5">
      <c r="A3207" t="s">
        <v>4792</v>
      </c>
      <c r="B3207" t="s">
        <v>5</v>
      </c>
      <c r="C3207" t="s">
        <v>1736</v>
      </c>
      <c r="D3207" t="s">
        <v>6869</v>
      </c>
      <c r="E3207" t="s">
        <v>1705</v>
      </c>
    </row>
    <row r="3208" spans="1:5">
      <c r="A3208" t="s">
        <v>4793</v>
      </c>
      <c r="B3208" t="s">
        <v>5</v>
      </c>
      <c r="C3208" t="s">
        <v>1736</v>
      </c>
      <c r="D3208" t="s">
        <v>6869</v>
      </c>
      <c r="E3208" t="s">
        <v>1706</v>
      </c>
    </row>
    <row r="3209" spans="1:5">
      <c r="A3209" t="s">
        <v>4794</v>
      </c>
      <c r="B3209" t="s">
        <v>5</v>
      </c>
      <c r="C3209" t="s">
        <v>1736</v>
      </c>
      <c r="D3209" t="s">
        <v>6869</v>
      </c>
      <c r="E3209" t="s">
        <v>1707</v>
      </c>
    </row>
    <row r="3210" spans="1:5">
      <c r="A3210" t="s">
        <v>4795</v>
      </c>
      <c r="B3210" t="s">
        <v>5</v>
      </c>
      <c r="C3210" t="s">
        <v>1736</v>
      </c>
      <c r="D3210" t="s">
        <v>6869</v>
      </c>
      <c r="E3210" t="s">
        <v>1708</v>
      </c>
    </row>
    <row r="3211" spans="1:5">
      <c r="A3211" t="s">
        <v>4796</v>
      </c>
      <c r="B3211" t="s">
        <v>5</v>
      </c>
      <c r="C3211" t="s">
        <v>1736</v>
      </c>
      <c r="D3211" t="s">
        <v>6869</v>
      </c>
      <c r="E3211" t="s">
        <v>1709</v>
      </c>
    </row>
    <row r="3212" spans="1:5">
      <c r="A3212" t="s">
        <v>4797</v>
      </c>
      <c r="B3212" t="s">
        <v>5</v>
      </c>
      <c r="C3212" t="s">
        <v>1736</v>
      </c>
      <c r="D3212" t="s">
        <v>6869</v>
      </c>
      <c r="E3212" t="s">
        <v>1710</v>
      </c>
    </row>
    <row r="3213" spans="1:5">
      <c r="A3213" t="s">
        <v>4798</v>
      </c>
      <c r="B3213" t="s">
        <v>5</v>
      </c>
      <c r="C3213" t="s">
        <v>1736</v>
      </c>
      <c r="D3213" t="s">
        <v>6869</v>
      </c>
      <c r="E3213" t="s">
        <v>1711</v>
      </c>
    </row>
    <row r="3214" spans="1:5">
      <c r="A3214" t="s">
        <v>4799</v>
      </c>
      <c r="B3214" t="s">
        <v>5</v>
      </c>
      <c r="C3214" t="s">
        <v>1736</v>
      </c>
      <c r="D3214" t="s">
        <v>6869</v>
      </c>
      <c r="E3214" t="s">
        <v>1712</v>
      </c>
    </row>
    <row r="3215" spans="1:5">
      <c r="A3215" t="s">
        <v>4800</v>
      </c>
      <c r="B3215" t="s">
        <v>5</v>
      </c>
      <c r="C3215" t="s">
        <v>1736</v>
      </c>
      <c r="D3215" t="s">
        <v>6869</v>
      </c>
      <c r="E3215" t="s">
        <v>1713</v>
      </c>
    </row>
    <row r="3216" spans="1:5">
      <c r="A3216" t="s">
        <v>4801</v>
      </c>
      <c r="B3216" t="s">
        <v>5</v>
      </c>
      <c r="C3216" t="s">
        <v>1736</v>
      </c>
      <c r="D3216" t="s">
        <v>6869</v>
      </c>
      <c r="E3216" t="s">
        <v>1714</v>
      </c>
    </row>
    <row r="3217" spans="1:5">
      <c r="A3217" t="s">
        <v>4802</v>
      </c>
      <c r="B3217" t="s">
        <v>5</v>
      </c>
      <c r="C3217" t="s">
        <v>1736</v>
      </c>
      <c r="D3217" t="s">
        <v>6869</v>
      </c>
      <c r="E3217" t="s">
        <v>1715</v>
      </c>
    </row>
    <row r="3218" spans="1:5">
      <c r="A3218" t="s">
        <v>4803</v>
      </c>
      <c r="B3218" t="s">
        <v>5</v>
      </c>
      <c r="C3218" t="s">
        <v>1736</v>
      </c>
      <c r="D3218" t="s">
        <v>6870</v>
      </c>
      <c r="E3218" t="s">
        <v>1702</v>
      </c>
    </row>
    <row r="3219" spans="1:5">
      <c r="A3219" t="s">
        <v>4804</v>
      </c>
      <c r="B3219" t="s">
        <v>5</v>
      </c>
      <c r="C3219" t="s">
        <v>1736</v>
      </c>
      <c r="D3219" t="s">
        <v>6870</v>
      </c>
      <c r="E3219" t="s">
        <v>1705</v>
      </c>
    </row>
    <row r="3220" spans="1:5">
      <c r="A3220" t="s">
        <v>4805</v>
      </c>
      <c r="B3220" t="s">
        <v>5</v>
      </c>
      <c r="C3220" t="s">
        <v>1736</v>
      </c>
      <c r="D3220" t="s">
        <v>6870</v>
      </c>
      <c r="E3220" t="s">
        <v>1706</v>
      </c>
    </row>
    <row r="3221" spans="1:5">
      <c r="A3221" t="s">
        <v>4806</v>
      </c>
      <c r="B3221" t="s">
        <v>5</v>
      </c>
      <c r="C3221" t="s">
        <v>1736</v>
      </c>
      <c r="D3221" t="s">
        <v>6870</v>
      </c>
      <c r="E3221" t="s">
        <v>1707</v>
      </c>
    </row>
    <row r="3222" spans="1:5">
      <c r="A3222" t="s">
        <v>4807</v>
      </c>
      <c r="B3222" t="s">
        <v>5</v>
      </c>
      <c r="C3222" t="s">
        <v>1736</v>
      </c>
      <c r="D3222" t="s">
        <v>6870</v>
      </c>
      <c r="E3222" t="s">
        <v>1708</v>
      </c>
    </row>
    <row r="3223" spans="1:5">
      <c r="A3223" t="s">
        <v>4808</v>
      </c>
      <c r="B3223" t="s">
        <v>5</v>
      </c>
      <c r="C3223" t="s">
        <v>1736</v>
      </c>
      <c r="D3223" t="s">
        <v>6870</v>
      </c>
      <c r="E3223" t="s">
        <v>1709</v>
      </c>
    </row>
    <row r="3224" spans="1:5">
      <c r="A3224" t="s">
        <v>4809</v>
      </c>
      <c r="B3224" t="s">
        <v>5</v>
      </c>
      <c r="C3224" t="s">
        <v>1736</v>
      </c>
      <c r="D3224" t="s">
        <v>6870</v>
      </c>
      <c r="E3224" t="s">
        <v>1710</v>
      </c>
    </row>
    <row r="3225" spans="1:5">
      <c r="A3225" t="s">
        <v>4810</v>
      </c>
      <c r="B3225" t="s">
        <v>5</v>
      </c>
      <c r="C3225" t="s">
        <v>1736</v>
      </c>
      <c r="D3225" t="s">
        <v>6870</v>
      </c>
      <c r="E3225" t="s">
        <v>1711</v>
      </c>
    </row>
    <row r="3226" spans="1:5">
      <c r="A3226" t="s">
        <v>4811</v>
      </c>
      <c r="B3226" t="s">
        <v>5</v>
      </c>
      <c r="C3226" t="s">
        <v>1736</v>
      </c>
      <c r="D3226" t="s">
        <v>6870</v>
      </c>
      <c r="E3226" t="s">
        <v>1712</v>
      </c>
    </row>
    <row r="3227" spans="1:5">
      <c r="A3227" t="s">
        <v>4812</v>
      </c>
      <c r="B3227" t="s">
        <v>5</v>
      </c>
      <c r="C3227" t="s">
        <v>1736</v>
      </c>
      <c r="D3227" t="s">
        <v>6870</v>
      </c>
      <c r="E3227" t="s">
        <v>1713</v>
      </c>
    </row>
    <row r="3228" spans="1:5">
      <c r="A3228" t="s">
        <v>4813</v>
      </c>
      <c r="B3228" t="s">
        <v>5</v>
      </c>
      <c r="C3228" t="s">
        <v>1736</v>
      </c>
      <c r="D3228" t="s">
        <v>6870</v>
      </c>
      <c r="E3228" t="s">
        <v>1714</v>
      </c>
    </row>
    <row r="3229" spans="1:5">
      <c r="A3229" t="s">
        <v>4814</v>
      </c>
      <c r="B3229" t="s">
        <v>5</v>
      </c>
      <c r="C3229" t="s">
        <v>1736</v>
      </c>
      <c r="D3229" t="s">
        <v>6870</v>
      </c>
      <c r="E3229" t="s">
        <v>1715</v>
      </c>
    </row>
    <row r="3230" spans="1:5">
      <c r="A3230" t="s">
        <v>4815</v>
      </c>
      <c r="B3230" t="s">
        <v>5</v>
      </c>
      <c r="C3230" t="s">
        <v>1736</v>
      </c>
      <c r="D3230" t="s">
        <v>6871</v>
      </c>
      <c r="E3230" t="s">
        <v>1702</v>
      </c>
    </row>
    <row r="3231" spans="1:5">
      <c r="A3231" t="s">
        <v>4816</v>
      </c>
      <c r="B3231" t="s">
        <v>5</v>
      </c>
      <c r="C3231" t="s">
        <v>1736</v>
      </c>
      <c r="D3231" t="s">
        <v>6871</v>
      </c>
      <c r="E3231" t="s">
        <v>1705</v>
      </c>
    </row>
    <row r="3232" spans="1:5">
      <c r="A3232" t="s">
        <v>4817</v>
      </c>
      <c r="B3232" t="s">
        <v>5</v>
      </c>
      <c r="C3232" t="s">
        <v>1736</v>
      </c>
      <c r="D3232" t="s">
        <v>6871</v>
      </c>
      <c r="E3232" t="s">
        <v>1706</v>
      </c>
    </row>
    <row r="3233" spans="1:5">
      <c r="A3233" t="s">
        <v>4818</v>
      </c>
      <c r="B3233" t="s">
        <v>5</v>
      </c>
      <c r="C3233" t="s">
        <v>1736</v>
      </c>
      <c r="D3233" t="s">
        <v>6871</v>
      </c>
      <c r="E3233" t="s">
        <v>1707</v>
      </c>
    </row>
    <row r="3234" spans="1:5">
      <c r="A3234" t="s">
        <v>4819</v>
      </c>
      <c r="B3234" t="s">
        <v>5</v>
      </c>
      <c r="C3234" t="s">
        <v>1736</v>
      </c>
      <c r="D3234" t="s">
        <v>6871</v>
      </c>
      <c r="E3234" t="s">
        <v>1708</v>
      </c>
    </row>
    <row r="3235" spans="1:5">
      <c r="A3235" t="s">
        <v>4820</v>
      </c>
      <c r="B3235" t="s">
        <v>5</v>
      </c>
      <c r="C3235" t="s">
        <v>1736</v>
      </c>
      <c r="D3235" t="s">
        <v>6871</v>
      </c>
      <c r="E3235" t="s">
        <v>1709</v>
      </c>
    </row>
    <row r="3236" spans="1:5">
      <c r="A3236" t="s">
        <v>4821</v>
      </c>
      <c r="B3236" t="s">
        <v>5</v>
      </c>
      <c r="C3236" t="s">
        <v>1736</v>
      </c>
      <c r="D3236" t="s">
        <v>6871</v>
      </c>
      <c r="E3236" t="s">
        <v>1710</v>
      </c>
    </row>
    <row r="3237" spans="1:5">
      <c r="A3237" t="s">
        <v>4822</v>
      </c>
      <c r="B3237" t="s">
        <v>5</v>
      </c>
      <c r="C3237" t="s">
        <v>1736</v>
      </c>
      <c r="D3237" t="s">
        <v>6871</v>
      </c>
      <c r="E3237" t="s">
        <v>1711</v>
      </c>
    </row>
    <row r="3238" spans="1:5">
      <c r="A3238" t="s">
        <v>4823</v>
      </c>
      <c r="B3238" t="s">
        <v>5</v>
      </c>
      <c r="C3238" t="s">
        <v>1736</v>
      </c>
      <c r="D3238" t="s">
        <v>6871</v>
      </c>
      <c r="E3238" t="s">
        <v>1712</v>
      </c>
    </row>
    <row r="3239" spans="1:5">
      <c r="A3239" t="s">
        <v>4824</v>
      </c>
      <c r="B3239" t="s">
        <v>5</v>
      </c>
      <c r="C3239" t="s">
        <v>1736</v>
      </c>
      <c r="D3239" t="s">
        <v>6871</v>
      </c>
      <c r="E3239" t="s">
        <v>1713</v>
      </c>
    </row>
    <row r="3240" spans="1:5">
      <c r="A3240" t="s">
        <v>4825</v>
      </c>
      <c r="B3240" t="s">
        <v>5</v>
      </c>
      <c r="C3240" t="s">
        <v>1736</v>
      </c>
      <c r="D3240" t="s">
        <v>6871</v>
      </c>
      <c r="E3240" t="s">
        <v>1714</v>
      </c>
    </row>
    <row r="3241" spans="1:5">
      <c r="A3241" t="s">
        <v>4826</v>
      </c>
      <c r="B3241" t="s">
        <v>5</v>
      </c>
      <c r="C3241" t="s">
        <v>1736</v>
      </c>
      <c r="D3241" t="s">
        <v>6871</v>
      </c>
      <c r="E3241" t="s">
        <v>1715</v>
      </c>
    </row>
    <row r="3242" spans="1:5">
      <c r="A3242" t="s">
        <v>4827</v>
      </c>
      <c r="B3242" t="s">
        <v>5</v>
      </c>
      <c r="C3242" t="s">
        <v>1736</v>
      </c>
      <c r="D3242" t="s">
        <v>6872</v>
      </c>
      <c r="E3242" t="s">
        <v>1702</v>
      </c>
    </row>
    <row r="3243" spans="1:5">
      <c r="A3243" t="s">
        <v>4828</v>
      </c>
      <c r="B3243" t="s">
        <v>5</v>
      </c>
      <c r="C3243" t="s">
        <v>1736</v>
      </c>
      <c r="D3243" t="s">
        <v>6872</v>
      </c>
      <c r="E3243" t="s">
        <v>1705</v>
      </c>
    </row>
    <row r="3244" spans="1:5">
      <c r="A3244" t="s">
        <v>4829</v>
      </c>
      <c r="B3244" t="s">
        <v>5</v>
      </c>
      <c r="C3244" t="s">
        <v>1736</v>
      </c>
      <c r="D3244" t="s">
        <v>6872</v>
      </c>
      <c r="E3244" t="s">
        <v>1706</v>
      </c>
    </row>
    <row r="3245" spans="1:5">
      <c r="A3245" t="s">
        <v>4830</v>
      </c>
      <c r="B3245" t="s">
        <v>5</v>
      </c>
      <c r="C3245" t="s">
        <v>1736</v>
      </c>
      <c r="D3245" t="s">
        <v>6872</v>
      </c>
      <c r="E3245" t="s">
        <v>1707</v>
      </c>
    </row>
    <row r="3246" spans="1:5">
      <c r="A3246" t="s">
        <v>4831</v>
      </c>
      <c r="B3246" t="s">
        <v>5</v>
      </c>
      <c r="C3246" t="s">
        <v>1736</v>
      </c>
      <c r="D3246" t="s">
        <v>6872</v>
      </c>
      <c r="E3246" t="s">
        <v>1708</v>
      </c>
    </row>
    <row r="3247" spans="1:5">
      <c r="A3247" t="s">
        <v>4832</v>
      </c>
      <c r="B3247" t="s">
        <v>5</v>
      </c>
      <c r="C3247" t="s">
        <v>1736</v>
      </c>
      <c r="D3247" t="s">
        <v>6872</v>
      </c>
      <c r="E3247" t="s">
        <v>1709</v>
      </c>
    </row>
    <row r="3248" spans="1:5">
      <c r="A3248" t="s">
        <v>4833</v>
      </c>
      <c r="B3248" t="s">
        <v>5</v>
      </c>
      <c r="C3248" t="s">
        <v>1736</v>
      </c>
      <c r="D3248" t="s">
        <v>6872</v>
      </c>
      <c r="E3248" t="s">
        <v>1710</v>
      </c>
    </row>
    <row r="3249" spans="1:5">
      <c r="A3249" t="s">
        <v>4834</v>
      </c>
      <c r="B3249" t="s">
        <v>5</v>
      </c>
      <c r="C3249" t="s">
        <v>1736</v>
      </c>
      <c r="D3249" t="s">
        <v>6872</v>
      </c>
      <c r="E3249" t="s">
        <v>1711</v>
      </c>
    </row>
    <row r="3250" spans="1:5">
      <c r="A3250" t="s">
        <v>4835</v>
      </c>
      <c r="B3250" t="s">
        <v>5</v>
      </c>
      <c r="C3250" t="s">
        <v>1736</v>
      </c>
      <c r="D3250" t="s">
        <v>6872</v>
      </c>
      <c r="E3250" t="s">
        <v>1712</v>
      </c>
    </row>
    <row r="3251" spans="1:5">
      <c r="A3251" t="s">
        <v>4836</v>
      </c>
      <c r="B3251" t="s">
        <v>5</v>
      </c>
      <c r="C3251" t="s">
        <v>1736</v>
      </c>
      <c r="D3251" t="s">
        <v>6872</v>
      </c>
      <c r="E3251" t="s">
        <v>1713</v>
      </c>
    </row>
    <row r="3252" spans="1:5">
      <c r="A3252" t="s">
        <v>4837</v>
      </c>
      <c r="B3252" t="s">
        <v>5</v>
      </c>
      <c r="C3252" t="s">
        <v>1736</v>
      </c>
      <c r="D3252" t="s">
        <v>6872</v>
      </c>
      <c r="E3252" t="s">
        <v>1714</v>
      </c>
    </row>
    <row r="3253" spans="1:5">
      <c r="A3253" t="s">
        <v>4838</v>
      </c>
      <c r="B3253" t="s">
        <v>5</v>
      </c>
      <c r="C3253" t="s">
        <v>1736</v>
      </c>
      <c r="D3253" t="s">
        <v>6872</v>
      </c>
      <c r="E3253" t="s">
        <v>1715</v>
      </c>
    </row>
    <row r="3254" spans="1:5">
      <c r="A3254" t="s">
        <v>4839</v>
      </c>
      <c r="B3254" t="s">
        <v>5</v>
      </c>
      <c r="C3254" t="s">
        <v>1736</v>
      </c>
      <c r="D3254" t="s">
        <v>6873</v>
      </c>
      <c r="E3254" t="s">
        <v>1702</v>
      </c>
    </row>
    <row r="3255" spans="1:5">
      <c r="A3255" t="s">
        <v>4840</v>
      </c>
      <c r="B3255" t="s">
        <v>5</v>
      </c>
      <c r="C3255" t="s">
        <v>1736</v>
      </c>
      <c r="D3255" t="s">
        <v>6873</v>
      </c>
      <c r="E3255" t="s">
        <v>1705</v>
      </c>
    </row>
    <row r="3256" spans="1:5">
      <c r="A3256" t="s">
        <v>4841</v>
      </c>
      <c r="B3256" t="s">
        <v>5</v>
      </c>
      <c r="C3256" t="s">
        <v>1736</v>
      </c>
      <c r="D3256" t="s">
        <v>6873</v>
      </c>
      <c r="E3256" t="s">
        <v>1706</v>
      </c>
    </row>
    <row r="3257" spans="1:5">
      <c r="A3257" t="s">
        <v>4842</v>
      </c>
      <c r="B3257" t="s">
        <v>5</v>
      </c>
      <c r="C3257" t="s">
        <v>1736</v>
      </c>
      <c r="D3257" t="s">
        <v>6873</v>
      </c>
      <c r="E3257" t="s">
        <v>1707</v>
      </c>
    </row>
    <row r="3258" spans="1:5">
      <c r="A3258" t="s">
        <v>4843</v>
      </c>
      <c r="B3258" t="s">
        <v>5</v>
      </c>
      <c r="C3258" t="s">
        <v>1736</v>
      </c>
      <c r="D3258" t="s">
        <v>6873</v>
      </c>
      <c r="E3258" t="s">
        <v>1708</v>
      </c>
    </row>
    <row r="3259" spans="1:5">
      <c r="A3259" t="s">
        <v>4844</v>
      </c>
      <c r="B3259" t="s">
        <v>5</v>
      </c>
      <c r="C3259" t="s">
        <v>1736</v>
      </c>
      <c r="D3259" t="s">
        <v>6873</v>
      </c>
      <c r="E3259" t="s">
        <v>1709</v>
      </c>
    </row>
    <row r="3260" spans="1:5">
      <c r="A3260" t="s">
        <v>4845</v>
      </c>
      <c r="B3260" t="s">
        <v>5</v>
      </c>
      <c r="C3260" t="s">
        <v>1736</v>
      </c>
      <c r="D3260" t="s">
        <v>6873</v>
      </c>
      <c r="E3260" t="s">
        <v>1710</v>
      </c>
    </row>
    <row r="3261" spans="1:5">
      <c r="A3261" t="s">
        <v>4846</v>
      </c>
      <c r="B3261" t="s">
        <v>5</v>
      </c>
      <c r="C3261" t="s">
        <v>1736</v>
      </c>
      <c r="D3261" t="s">
        <v>6873</v>
      </c>
      <c r="E3261" t="s">
        <v>1711</v>
      </c>
    </row>
    <row r="3262" spans="1:5">
      <c r="A3262" t="s">
        <v>4847</v>
      </c>
      <c r="B3262" t="s">
        <v>5</v>
      </c>
      <c r="C3262" t="s">
        <v>1736</v>
      </c>
      <c r="D3262" t="s">
        <v>6873</v>
      </c>
      <c r="E3262" t="s">
        <v>1712</v>
      </c>
    </row>
    <row r="3263" spans="1:5">
      <c r="A3263" t="s">
        <v>4848</v>
      </c>
      <c r="B3263" t="s">
        <v>5</v>
      </c>
      <c r="C3263" t="s">
        <v>1736</v>
      </c>
      <c r="D3263" t="s">
        <v>6873</v>
      </c>
      <c r="E3263" t="s">
        <v>1713</v>
      </c>
    </row>
    <row r="3264" spans="1:5">
      <c r="A3264" t="s">
        <v>4849</v>
      </c>
      <c r="B3264" t="s">
        <v>5</v>
      </c>
      <c r="C3264" t="s">
        <v>1736</v>
      </c>
      <c r="D3264" t="s">
        <v>6873</v>
      </c>
      <c r="E3264" t="s">
        <v>1714</v>
      </c>
    </row>
    <row r="3265" spans="1:5">
      <c r="A3265" t="s">
        <v>4850</v>
      </c>
      <c r="B3265" t="s">
        <v>5</v>
      </c>
      <c r="C3265" t="s">
        <v>1736</v>
      </c>
      <c r="D3265" t="s">
        <v>6873</v>
      </c>
      <c r="E3265" t="s">
        <v>1715</v>
      </c>
    </row>
    <row r="3266" spans="1:5">
      <c r="A3266" t="s">
        <v>4851</v>
      </c>
      <c r="B3266" t="s">
        <v>5</v>
      </c>
      <c r="C3266" t="s">
        <v>1736</v>
      </c>
      <c r="D3266" t="s">
        <v>6874</v>
      </c>
      <c r="E3266" t="s">
        <v>1702</v>
      </c>
    </row>
    <row r="3267" spans="1:5">
      <c r="A3267" t="s">
        <v>4852</v>
      </c>
      <c r="B3267" t="s">
        <v>5</v>
      </c>
      <c r="C3267" t="s">
        <v>1736</v>
      </c>
      <c r="D3267" t="s">
        <v>6874</v>
      </c>
      <c r="E3267" t="s">
        <v>1705</v>
      </c>
    </row>
    <row r="3268" spans="1:5">
      <c r="A3268" t="s">
        <v>4853</v>
      </c>
      <c r="B3268" t="s">
        <v>5</v>
      </c>
      <c r="C3268" t="s">
        <v>1736</v>
      </c>
      <c r="D3268" t="s">
        <v>6874</v>
      </c>
      <c r="E3268" t="s">
        <v>1706</v>
      </c>
    </row>
    <row r="3269" spans="1:5">
      <c r="A3269" t="s">
        <v>4854</v>
      </c>
      <c r="B3269" t="s">
        <v>5</v>
      </c>
      <c r="C3269" t="s">
        <v>1736</v>
      </c>
      <c r="D3269" t="s">
        <v>6874</v>
      </c>
      <c r="E3269" t="s">
        <v>1707</v>
      </c>
    </row>
    <row r="3270" spans="1:5">
      <c r="A3270" t="s">
        <v>4855</v>
      </c>
      <c r="B3270" t="s">
        <v>5</v>
      </c>
      <c r="C3270" t="s">
        <v>1736</v>
      </c>
      <c r="D3270" t="s">
        <v>6874</v>
      </c>
      <c r="E3270" t="s">
        <v>1708</v>
      </c>
    </row>
    <row r="3271" spans="1:5">
      <c r="A3271" t="s">
        <v>4856</v>
      </c>
      <c r="B3271" t="s">
        <v>5</v>
      </c>
      <c r="C3271" t="s">
        <v>1736</v>
      </c>
      <c r="D3271" t="s">
        <v>6874</v>
      </c>
      <c r="E3271" t="s">
        <v>1709</v>
      </c>
    </row>
    <row r="3272" spans="1:5">
      <c r="A3272" t="s">
        <v>4857</v>
      </c>
      <c r="B3272" t="s">
        <v>5</v>
      </c>
      <c r="C3272" t="s">
        <v>1736</v>
      </c>
      <c r="D3272" t="s">
        <v>6874</v>
      </c>
      <c r="E3272" t="s">
        <v>1710</v>
      </c>
    </row>
    <row r="3273" spans="1:5">
      <c r="A3273" t="s">
        <v>4858</v>
      </c>
      <c r="B3273" t="s">
        <v>5</v>
      </c>
      <c r="C3273" t="s">
        <v>1736</v>
      </c>
      <c r="D3273" t="s">
        <v>6874</v>
      </c>
      <c r="E3273" t="s">
        <v>1711</v>
      </c>
    </row>
    <row r="3274" spans="1:5">
      <c r="A3274" t="s">
        <v>4859</v>
      </c>
      <c r="B3274" t="s">
        <v>5</v>
      </c>
      <c r="C3274" t="s">
        <v>1736</v>
      </c>
      <c r="D3274" t="s">
        <v>6874</v>
      </c>
      <c r="E3274" t="s">
        <v>1712</v>
      </c>
    </row>
    <row r="3275" spans="1:5">
      <c r="A3275" t="s">
        <v>4860</v>
      </c>
      <c r="B3275" t="s">
        <v>5</v>
      </c>
      <c r="C3275" t="s">
        <v>1736</v>
      </c>
      <c r="D3275" t="s">
        <v>6874</v>
      </c>
      <c r="E3275" t="s">
        <v>1713</v>
      </c>
    </row>
    <row r="3276" spans="1:5">
      <c r="A3276" t="s">
        <v>4861</v>
      </c>
      <c r="B3276" t="s">
        <v>5</v>
      </c>
      <c r="C3276" t="s">
        <v>1736</v>
      </c>
      <c r="D3276" t="s">
        <v>6874</v>
      </c>
      <c r="E3276" t="s">
        <v>1714</v>
      </c>
    </row>
    <row r="3277" spans="1:5">
      <c r="A3277" t="s">
        <v>4862</v>
      </c>
      <c r="B3277" t="s">
        <v>5</v>
      </c>
      <c r="C3277" t="s">
        <v>1736</v>
      </c>
      <c r="D3277" t="s">
        <v>6874</v>
      </c>
      <c r="E3277" t="s">
        <v>1715</v>
      </c>
    </row>
    <row r="3278" spans="1:5">
      <c r="A3278" t="s">
        <v>4863</v>
      </c>
      <c r="B3278" t="s">
        <v>5</v>
      </c>
      <c r="C3278" t="s">
        <v>1736</v>
      </c>
      <c r="D3278" t="s">
        <v>6875</v>
      </c>
      <c r="E3278" t="s">
        <v>1702</v>
      </c>
    </row>
    <row r="3279" spans="1:5">
      <c r="A3279" t="s">
        <v>4864</v>
      </c>
      <c r="B3279" t="s">
        <v>5</v>
      </c>
      <c r="C3279" t="s">
        <v>1736</v>
      </c>
      <c r="D3279" t="s">
        <v>6875</v>
      </c>
      <c r="E3279" t="s">
        <v>1705</v>
      </c>
    </row>
    <row r="3280" spans="1:5">
      <c r="A3280" t="s">
        <v>4865</v>
      </c>
      <c r="B3280" t="s">
        <v>5</v>
      </c>
      <c r="C3280" t="s">
        <v>1736</v>
      </c>
      <c r="D3280" t="s">
        <v>6875</v>
      </c>
      <c r="E3280" t="s">
        <v>1706</v>
      </c>
    </row>
    <row r="3281" spans="1:5">
      <c r="A3281" t="s">
        <v>4866</v>
      </c>
      <c r="B3281" t="s">
        <v>5</v>
      </c>
      <c r="C3281" t="s">
        <v>1736</v>
      </c>
      <c r="D3281" t="s">
        <v>6875</v>
      </c>
      <c r="E3281" t="s">
        <v>1707</v>
      </c>
    </row>
    <row r="3282" spans="1:5">
      <c r="A3282" t="s">
        <v>4867</v>
      </c>
      <c r="B3282" t="s">
        <v>5</v>
      </c>
      <c r="C3282" t="s">
        <v>1736</v>
      </c>
      <c r="D3282" t="s">
        <v>6875</v>
      </c>
      <c r="E3282" t="s">
        <v>1708</v>
      </c>
    </row>
    <row r="3283" spans="1:5">
      <c r="A3283" t="s">
        <v>4868</v>
      </c>
      <c r="B3283" t="s">
        <v>5</v>
      </c>
      <c r="C3283" t="s">
        <v>1736</v>
      </c>
      <c r="D3283" t="s">
        <v>6875</v>
      </c>
      <c r="E3283" t="s">
        <v>1709</v>
      </c>
    </row>
    <row r="3284" spans="1:5">
      <c r="A3284" t="s">
        <v>4869</v>
      </c>
      <c r="B3284" t="s">
        <v>5</v>
      </c>
      <c r="C3284" t="s">
        <v>1736</v>
      </c>
      <c r="D3284" t="s">
        <v>6875</v>
      </c>
      <c r="E3284" t="s">
        <v>1710</v>
      </c>
    </row>
    <row r="3285" spans="1:5">
      <c r="A3285" t="s">
        <v>4870</v>
      </c>
      <c r="B3285" t="s">
        <v>5</v>
      </c>
      <c r="C3285" t="s">
        <v>1736</v>
      </c>
      <c r="D3285" t="s">
        <v>6875</v>
      </c>
      <c r="E3285" t="s">
        <v>1711</v>
      </c>
    </row>
    <row r="3286" spans="1:5">
      <c r="A3286" t="s">
        <v>4871</v>
      </c>
      <c r="B3286" t="s">
        <v>5</v>
      </c>
      <c r="C3286" t="s">
        <v>1736</v>
      </c>
      <c r="D3286" t="s">
        <v>6875</v>
      </c>
      <c r="E3286" t="s">
        <v>1712</v>
      </c>
    </row>
    <row r="3287" spans="1:5">
      <c r="A3287" t="s">
        <v>4872</v>
      </c>
      <c r="B3287" t="s">
        <v>5</v>
      </c>
      <c r="C3287" t="s">
        <v>1736</v>
      </c>
      <c r="D3287" t="s">
        <v>6875</v>
      </c>
      <c r="E3287" t="s">
        <v>1713</v>
      </c>
    </row>
    <row r="3288" spans="1:5">
      <c r="A3288" t="s">
        <v>4873</v>
      </c>
      <c r="B3288" t="s">
        <v>5</v>
      </c>
      <c r="C3288" t="s">
        <v>1736</v>
      </c>
      <c r="D3288" t="s">
        <v>6875</v>
      </c>
      <c r="E3288" t="s">
        <v>1714</v>
      </c>
    </row>
    <row r="3289" spans="1:5">
      <c r="A3289" t="s">
        <v>4874</v>
      </c>
      <c r="B3289" t="s">
        <v>5</v>
      </c>
      <c r="C3289" t="s">
        <v>1736</v>
      </c>
      <c r="D3289" t="s">
        <v>6875</v>
      </c>
      <c r="E3289" t="s">
        <v>1715</v>
      </c>
    </row>
    <row r="3290" spans="1:5">
      <c r="A3290" t="s">
        <v>4875</v>
      </c>
      <c r="B3290" t="s">
        <v>5</v>
      </c>
      <c r="C3290" t="s">
        <v>1736</v>
      </c>
      <c r="D3290" t="s">
        <v>6876</v>
      </c>
      <c r="E3290" t="s">
        <v>1702</v>
      </c>
    </row>
    <row r="3291" spans="1:5">
      <c r="A3291" t="s">
        <v>4876</v>
      </c>
      <c r="B3291" t="s">
        <v>5</v>
      </c>
      <c r="C3291" t="s">
        <v>1736</v>
      </c>
      <c r="D3291" t="s">
        <v>6876</v>
      </c>
      <c r="E3291" t="s">
        <v>1705</v>
      </c>
    </row>
    <row r="3292" spans="1:5">
      <c r="A3292" t="s">
        <v>4877</v>
      </c>
      <c r="B3292" t="s">
        <v>5</v>
      </c>
      <c r="C3292" t="s">
        <v>1736</v>
      </c>
      <c r="D3292" t="s">
        <v>6876</v>
      </c>
      <c r="E3292" t="s">
        <v>1706</v>
      </c>
    </row>
    <row r="3293" spans="1:5">
      <c r="A3293" t="s">
        <v>4878</v>
      </c>
      <c r="B3293" t="s">
        <v>5</v>
      </c>
      <c r="C3293" t="s">
        <v>1736</v>
      </c>
      <c r="D3293" t="s">
        <v>6876</v>
      </c>
      <c r="E3293" t="s">
        <v>1707</v>
      </c>
    </row>
    <row r="3294" spans="1:5">
      <c r="A3294" t="s">
        <v>4879</v>
      </c>
      <c r="B3294" t="s">
        <v>5</v>
      </c>
      <c r="C3294" t="s">
        <v>1736</v>
      </c>
      <c r="D3294" t="s">
        <v>6876</v>
      </c>
      <c r="E3294" t="s">
        <v>1708</v>
      </c>
    </row>
    <row r="3295" spans="1:5">
      <c r="A3295" t="s">
        <v>4880</v>
      </c>
      <c r="B3295" t="s">
        <v>5</v>
      </c>
      <c r="C3295" t="s">
        <v>1736</v>
      </c>
      <c r="D3295" t="s">
        <v>6876</v>
      </c>
      <c r="E3295" t="s">
        <v>1709</v>
      </c>
    </row>
    <row r="3296" spans="1:5">
      <c r="A3296" t="s">
        <v>4881</v>
      </c>
      <c r="B3296" t="s">
        <v>5</v>
      </c>
      <c r="C3296" t="s">
        <v>1736</v>
      </c>
      <c r="D3296" t="s">
        <v>6876</v>
      </c>
      <c r="E3296" t="s">
        <v>1710</v>
      </c>
    </row>
    <row r="3297" spans="1:5">
      <c r="A3297" t="s">
        <v>4882</v>
      </c>
      <c r="B3297" t="s">
        <v>5</v>
      </c>
      <c r="C3297" t="s">
        <v>1736</v>
      </c>
      <c r="D3297" t="s">
        <v>6876</v>
      </c>
      <c r="E3297" t="s">
        <v>1711</v>
      </c>
    </row>
    <row r="3298" spans="1:5">
      <c r="A3298" t="s">
        <v>4883</v>
      </c>
      <c r="B3298" t="s">
        <v>5</v>
      </c>
      <c r="C3298" t="s">
        <v>1736</v>
      </c>
      <c r="D3298" t="s">
        <v>6876</v>
      </c>
      <c r="E3298" t="s">
        <v>1712</v>
      </c>
    </row>
    <row r="3299" spans="1:5">
      <c r="A3299" t="s">
        <v>4884</v>
      </c>
      <c r="B3299" t="s">
        <v>5</v>
      </c>
      <c r="C3299" t="s">
        <v>1736</v>
      </c>
      <c r="D3299" t="s">
        <v>6876</v>
      </c>
      <c r="E3299" t="s">
        <v>1713</v>
      </c>
    </row>
    <row r="3300" spans="1:5">
      <c r="A3300" t="s">
        <v>4885</v>
      </c>
      <c r="B3300" t="s">
        <v>5</v>
      </c>
      <c r="C3300" t="s">
        <v>1736</v>
      </c>
      <c r="D3300" t="s">
        <v>6876</v>
      </c>
      <c r="E3300" t="s">
        <v>1714</v>
      </c>
    </row>
    <row r="3301" spans="1:5">
      <c r="A3301" t="s">
        <v>4886</v>
      </c>
      <c r="B3301" t="s">
        <v>5</v>
      </c>
      <c r="C3301" t="s">
        <v>1736</v>
      </c>
      <c r="D3301" t="s">
        <v>6876</v>
      </c>
      <c r="E3301" t="s">
        <v>1715</v>
      </c>
    </row>
    <row r="3302" spans="1:5">
      <c r="A3302" t="s">
        <v>4887</v>
      </c>
      <c r="B3302" t="s">
        <v>5</v>
      </c>
      <c r="C3302" t="s">
        <v>1736</v>
      </c>
      <c r="D3302" t="s">
        <v>6877</v>
      </c>
      <c r="E3302" t="s">
        <v>1702</v>
      </c>
    </row>
    <row r="3303" spans="1:5">
      <c r="A3303" t="s">
        <v>4888</v>
      </c>
      <c r="B3303" t="s">
        <v>5</v>
      </c>
      <c r="C3303" t="s">
        <v>1736</v>
      </c>
      <c r="D3303" t="s">
        <v>6877</v>
      </c>
      <c r="E3303" t="s">
        <v>1705</v>
      </c>
    </row>
    <row r="3304" spans="1:5">
      <c r="A3304" t="s">
        <v>4889</v>
      </c>
      <c r="B3304" t="s">
        <v>5</v>
      </c>
      <c r="C3304" t="s">
        <v>1736</v>
      </c>
      <c r="D3304" t="s">
        <v>6877</v>
      </c>
      <c r="E3304" t="s">
        <v>1706</v>
      </c>
    </row>
    <row r="3305" spans="1:5">
      <c r="A3305" t="s">
        <v>4890</v>
      </c>
      <c r="B3305" t="s">
        <v>5</v>
      </c>
      <c r="C3305" t="s">
        <v>1736</v>
      </c>
      <c r="D3305" t="s">
        <v>6877</v>
      </c>
      <c r="E3305" t="s">
        <v>1707</v>
      </c>
    </row>
    <row r="3306" spans="1:5">
      <c r="A3306" t="s">
        <v>4891</v>
      </c>
      <c r="B3306" t="s">
        <v>5</v>
      </c>
      <c r="C3306" t="s">
        <v>1736</v>
      </c>
      <c r="D3306" t="s">
        <v>6877</v>
      </c>
      <c r="E3306" t="s">
        <v>1708</v>
      </c>
    </row>
    <row r="3307" spans="1:5">
      <c r="A3307" t="s">
        <v>4892</v>
      </c>
      <c r="B3307" t="s">
        <v>5</v>
      </c>
      <c r="C3307" t="s">
        <v>1736</v>
      </c>
      <c r="D3307" t="s">
        <v>6877</v>
      </c>
      <c r="E3307" t="s">
        <v>1709</v>
      </c>
    </row>
    <row r="3308" spans="1:5">
      <c r="A3308" t="s">
        <v>4893</v>
      </c>
      <c r="B3308" t="s">
        <v>5</v>
      </c>
      <c r="C3308" t="s">
        <v>1736</v>
      </c>
      <c r="D3308" t="s">
        <v>6877</v>
      </c>
      <c r="E3308" t="s">
        <v>1710</v>
      </c>
    </row>
    <row r="3309" spans="1:5">
      <c r="A3309" t="s">
        <v>4894</v>
      </c>
      <c r="B3309" t="s">
        <v>5</v>
      </c>
      <c r="C3309" t="s">
        <v>1736</v>
      </c>
      <c r="D3309" t="s">
        <v>6877</v>
      </c>
      <c r="E3309" t="s">
        <v>1711</v>
      </c>
    </row>
    <row r="3310" spans="1:5">
      <c r="A3310" t="s">
        <v>4895</v>
      </c>
      <c r="B3310" t="s">
        <v>5</v>
      </c>
      <c r="C3310" t="s">
        <v>1736</v>
      </c>
      <c r="D3310" t="s">
        <v>6877</v>
      </c>
      <c r="E3310" t="s">
        <v>1712</v>
      </c>
    </row>
    <row r="3311" spans="1:5">
      <c r="A3311" t="s">
        <v>4896</v>
      </c>
      <c r="B3311" t="s">
        <v>5</v>
      </c>
      <c r="C3311" t="s">
        <v>1736</v>
      </c>
      <c r="D3311" t="s">
        <v>6877</v>
      </c>
      <c r="E3311" t="s">
        <v>1713</v>
      </c>
    </row>
    <row r="3312" spans="1:5">
      <c r="A3312" t="s">
        <v>4897</v>
      </c>
      <c r="B3312" t="s">
        <v>5</v>
      </c>
      <c r="C3312" t="s">
        <v>1736</v>
      </c>
      <c r="D3312" t="s">
        <v>6877</v>
      </c>
      <c r="E3312" t="s">
        <v>1714</v>
      </c>
    </row>
    <row r="3313" spans="1:5">
      <c r="A3313" t="s">
        <v>4898</v>
      </c>
      <c r="B3313" t="s">
        <v>5</v>
      </c>
      <c r="C3313" t="s">
        <v>1736</v>
      </c>
      <c r="D3313" t="s">
        <v>6877</v>
      </c>
      <c r="E3313" t="s">
        <v>1715</v>
      </c>
    </row>
    <row r="3314" spans="1:5">
      <c r="A3314" t="s">
        <v>4899</v>
      </c>
      <c r="B3314" t="s">
        <v>5</v>
      </c>
      <c r="C3314" t="s">
        <v>1736</v>
      </c>
      <c r="D3314" t="s">
        <v>6878</v>
      </c>
      <c r="E3314" t="s">
        <v>1702</v>
      </c>
    </row>
    <row r="3315" spans="1:5">
      <c r="A3315" t="s">
        <v>4900</v>
      </c>
      <c r="B3315" t="s">
        <v>5</v>
      </c>
      <c r="C3315" t="s">
        <v>1736</v>
      </c>
      <c r="D3315" t="s">
        <v>6878</v>
      </c>
      <c r="E3315" t="s">
        <v>1705</v>
      </c>
    </row>
    <row r="3316" spans="1:5">
      <c r="A3316" t="s">
        <v>4901</v>
      </c>
      <c r="B3316" t="s">
        <v>5</v>
      </c>
      <c r="C3316" t="s">
        <v>1736</v>
      </c>
      <c r="D3316" t="s">
        <v>6878</v>
      </c>
      <c r="E3316" t="s">
        <v>1706</v>
      </c>
    </row>
    <row r="3317" spans="1:5">
      <c r="A3317" t="s">
        <v>4902</v>
      </c>
      <c r="B3317" t="s">
        <v>5</v>
      </c>
      <c r="C3317" t="s">
        <v>1736</v>
      </c>
      <c r="D3317" t="s">
        <v>6878</v>
      </c>
      <c r="E3317" t="s">
        <v>1707</v>
      </c>
    </row>
    <row r="3318" spans="1:5">
      <c r="A3318" t="s">
        <v>4903</v>
      </c>
      <c r="B3318" t="s">
        <v>5</v>
      </c>
      <c r="C3318" t="s">
        <v>1736</v>
      </c>
      <c r="D3318" t="s">
        <v>6878</v>
      </c>
      <c r="E3318" t="s">
        <v>1708</v>
      </c>
    </row>
    <row r="3319" spans="1:5">
      <c r="A3319" t="s">
        <v>4904</v>
      </c>
      <c r="B3319" t="s">
        <v>5</v>
      </c>
      <c r="C3319" t="s">
        <v>1736</v>
      </c>
      <c r="D3319" t="s">
        <v>6878</v>
      </c>
      <c r="E3319" t="s">
        <v>1709</v>
      </c>
    </row>
    <row r="3320" spans="1:5">
      <c r="A3320" t="s">
        <v>4905</v>
      </c>
      <c r="B3320" t="s">
        <v>5</v>
      </c>
      <c r="C3320" t="s">
        <v>1736</v>
      </c>
      <c r="D3320" t="s">
        <v>6878</v>
      </c>
      <c r="E3320" t="s">
        <v>1710</v>
      </c>
    </row>
    <row r="3321" spans="1:5">
      <c r="A3321" t="s">
        <v>4906</v>
      </c>
      <c r="B3321" t="s">
        <v>5</v>
      </c>
      <c r="C3321" t="s">
        <v>1736</v>
      </c>
      <c r="D3321" t="s">
        <v>6878</v>
      </c>
      <c r="E3321" t="s">
        <v>1711</v>
      </c>
    </row>
    <row r="3322" spans="1:5">
      <c r="A3322" t="s">
        <v>4907</v>
      </c>
      <c r="B3322" t="s">
        <v>5</v>
      </c>
      <c r="C3322" t="s">
        <v>1736</v>
      </c>
      <c r="D3322" t="s">
        <v>6878</v>
      </c>
      <c r="E3322" t="s">
        <v>1712</v>
      </c>
    </row>
    <row r="3323" spans="1:5">
      <c r="A3323" t="s">
        <v>4908</v>
      </c>
      <c r="B3323" t="s">
        <v>5</v>
      </c>
      <c r="C3323" t="s">
        <v>1736</v>
      </c>
      <c r="D3323" t="s">
        <v>6878</v>
      </c>
      <c r="E3323" t="s">
        <v>1713</v>
      </c>
    </row>
    <row r="3324" spans="1:5">
      <c r="A3324" t="s">
        <v>4909</v>
      </c>
      <c r="B3324" t="s">
        <v>5</v>
      </c>
      <c r="C3324" t="s">
        <v>1736</v>
      </c>
      <c r="D3324" t="s">
        <v>6878</v>
      </c>
      <c r="E3324" t="s">
        <v>1714</v>
      </c>
    </row>
    <row r="3325" spans="1:5">
      <c r="A3325" t="s">
        <v>4910</v>
      </c>
      <c r="B3325" t="s">
        <v>5</v>
      </c>
      <c r="C3325" t="s">
        <v>1736</v>
      </c>
      <c r="D3325" t="s">
        <v>6878</v>
      </c>
      <c r="E3325" t="s">
        <v>1715</v>
      </c>
    </row>
    <row r="3326" spans="1:5">
      <c r="A3326" t="s">
        <v>4911</v>
      </c>
      <c r="B3326" t="s">
        <v>5</v>
      </c>
      <c r="C3326" t="s">
        <v>1736</v>
      </c>
      <c r="D3326" t="s">
        <v>6879</v>
      </c>
      <c r="E3326" t="s">
        <v>1702</v>
      </c>
    </row>
    <row r="3327" spans="1:5">
      <c r="A3327" t="s">
        <v>4912</v>
      </c>
      <c r="B3327" t="s">
        <v>5</v>
      </c>
      <c r="C3327" t="s">
        <v>1736</v>
      </c>
      <c r="D3327" t="s">
        <v>6879</v>
      </c>
      <c r="E3327" t="s">
        <v>1705</v>
      </c>
    </row>
    <row r="3328" spans="1:5">
      <c r="A3328" t="s">
        <v>4913</v>
      </c>
      <c r="B3328" t="s">
        <v>5</v>
      </c>
      <c r="C3328" t="s">
        <v>1736</v>
      </c>
      <c r="D3328" t="s">
        <v>6879</v>
      </c>
      <c r="E3328" t="s">
        <v>1706</v>
      </c>
    </row>
    <row r="3329" spans="1:5">
      <c r="A3329" t="s">
        <v>4914</v>
      </c>
      <c r="B3329" t="s">
        <v>5</v>
      </c>
      <c r="C3329" t="s">
        <v>1736</v>
      </c>
      <c r="D3329" t="s">
        <v>6879</v>
      </c>
      <c r="E3329" t="s">
        <v>1707</v>
      </c>
    </row>
    <row r="3330" spans="1:5">
      <c r="A3330" t="s">
        <v>4915</v>
      </c>
      <c r="B3330" t="s">
        <v>5</v>
      </c>
      <c r="C3330" t="s">
        <v>1736</v>
      </c>
      <c r="D3330" t="s">
        <v>6879</v>
      </c>
      <c r="E3330" t="s">
        <v>1708</v>
      </c>
    </row>
    <row r="3331" spans="1:5">
      <c r="A3331" t="s">
        <v>4916</v>
      </c>
      <c r="B3331" t="s">
        <v>5</v>
      </c>
      <c r="C3331" t="s">
        <v>1736</v>
      </c>
      <c r="D3331" t="s">
        <v>6879</v>
      </c>
      <c r="E3331" t="s">
        <v>1709</v>
      </c>
    </row>
    <row r="3332" spans="1:5">
      <c r="A3332" t="s">
        <v>4917</v>
      </c>
      <c r="B3332" t="s">
        <v>5</v>
      </c>
      <c r="C3332" t="s">
        <v>1736</v>
      </c>
      <c r="D3332" t="s">
        <v>6879</v>
      </c>
      <c r="E3332" t="s">
        <v>1710</v>
      </c>
    </row>
    <row r="3333" spans="1:5">
      <c r="A3333" t="s">
        <v>4918</v>
      </c>
      <c r="B3333" t="s">
        <v>5</v>
      </c>
      <c r="C3333" t="s">
        <v>1736</v>
      </c>
      <c r="D3333" t="s">
        <v>6879</v>
      </c>
      <c r="E3333" t="s">
        <v>1711</v>
      </c>
    </row>
    <row r="3334" spans="1:5">
      <c r="A3334" t="s">
        <v>4919</v>
      </c>
      <c r="B3334" t="s">
        <v>5</v>
      </c>
      <c r="C3334" t="s">
        <v>1736</v>
      </c>
      <c r="D3334" t="s">
        <v>6879</v>
      </c>
      <c r="E3334" t="s">
        <v>1712</v>
      </c>
    </row>
    <row r="3335" spans="1:5">
      <c r="A3335" t="s">
        <v>4920</v>
      </c>
      <c r="B3335" t="s">
        <v>5</v>
      </c>
      <c r="C3335" t="s">
        <v>1736</v>
      </c>
      <c r="D3335" t="s">
        <v>6879</v>
      </c>
      <c r="E3335" t="s">
        <v>1713</v>
      </c>
    </row>
    <row r="3336" spans="1:5">
      <c r="A3336" t="s">
        <v>4921</v>
      </c>
      <c r="B3336" t="s">
        <v>5</v>
      </c>
      <c r="C3336" t="s">
        <v>1736</v>
      </c>
      <c r="D3336" t="s">
        <v>6879</v>
      </c>
      <c r="E3336" t="s">
        <v>1714</v>
      </c>
    </row>
    <row r="3337" spans="1:5">
      <c r="A3337" t="s">
        <v>4922</v>
      </c>
      <c r="B3337" t="s">
        <v>5</v>
      </c>
      <c r="C3337" t="s">
        <v>1736</v>
      </c>
      <c r="D3337" t="s">
        <v>6879</v>
      </c>
      <c r="E3337" t="s">
        <v>1715</v>
      </c>
    </row>
    <row r="3338" spans="1:5">
      <c r="A3338" t="s">
        <v>4923</v>
      </c>
      <c r="B3338" t="s">
        <v>5</v>
      </c>
      <c r="C3338" t="s">
        <v>1736</v>
      </c>
      <c r="D3338" t="s">
        <v>6880</v>
      </c>
      <c r="E3338" t="s">
        <v>1702</v>
      </c>
    </row>
    <row r="3339" spans="1:5">
      <c r="A3339" t="s">
        <v>4924</v>
      </c>
      <c r="B3339" t="s">
        <v>5</v>
      </c>
      <c r="C3339" t="s">
        <v>1736</v>
      </c>
      <c r="D3339" t="s">
        <v>6880</v>
      </c>
      <c r="E3339" t="s">
        <v>1705</v>
      </c>
    </row>
    <row r="3340" spans="1:5">
      <c r="A3340" t="s">
        <v>4925</v>
      </c>
      <c r="B3340" t="s">
        <v>5</v>
      </c>
      <c r="C3340" t="s">
        <v>1736</v>
      </c>
      <c r="D3340" t="s">
        <v>6880</v>
      </c>
      <c r="E3340" t="s">
        <v>1706</v>
      </c>
    </row>
    <row r="3341" spans="1:5">
      <c r="A3341" t="s">
        <v>4926</v>
      </c>
      <c r="B3341" t="s">
        <v>5</v>
      </c>
      <c r="C3341" t="s">
        <v>1736</v>
      </c>
      <c r="D3341" t="s">
        <v>6880</v>
      </c>
      <c r="E3341" t="s">
        <v>1707</v>
      </c>
    </row>
    <row r="3342" spans="1:5">
      <c r="A3342" t="s">
        <v>4927</v>
      </c>
      <c r="B3342" t="s">
        <v>5</v>
      </c>
      <c r="C3342" t="s">
        <v>1736</v>
      </c>
      <c r="D3342" t="s">
        <v>6880</v>
      </c>
      <c r="E3342" t="s">
        <v>1708</v>
      </c>
    </row>
    <row r="3343" spans="1:5">
      <c r="A3343" t="s">
        <v>4928</v>
      </c>
      <c r="B3343" t="s">
        <v>5</v>
      </c>
      <c r="C3343" t="s">
        <v>1736</v>
      </c>
      <c r="D3343" t="s">
        <v>6880</v>
      </c>
      <c r="E3343" t="s">
        <v>1709</v>
      </c>
    </row>
    <row r="3344" spans="1:5">
      <c r="A3344" t="s">
        <v>4929</v>
      </c>
      <c r="B3344" t="s">
        <v>5</v>
      </c>
      <c r="C3344" t="s">
        <v>1736</v>
      </c>
      <c r="D3344" t="s">
        <v>6880</v>
      </c>
      <c r="E3344" t="s">
        <v>1710</v>
      </c>
    </row>
    <row r="3345" spans="1:5">
      <c r="A3345" t="s">
        <v>4930</v>
      </c>
      <c r="B3345" t="s">
        <v>5</v>
      </c>
      <c r="C3345" t="s">
        <v>1736</v>
      </c>
      <c r="D3345" t="s">
        <v>6880</v>
      </c>
      <c r="E3345" t="s">
        <v>1711</v>
      </c>
    </row>
    <row r="3346" spans="1:5">
      <c r="A3346" t="s">
        <v>4931</v>
      </c>
      <c r="B3346" t="s">
        <v>5</v>
      </c>
      <c r="C3346" t="s">
        <v>1736</v>
      </c>
      <c r="D3346" t="s">
        <v>6880</v>
      </c>
      <c r="E3346" t="s">
        <v>1712</v>
      </c>
    </row>
    <row r="3347" spans="1:5">
      <c r="A3347" t="s">
        <v>4932</v>
      </c>
      <c r="B3347" t="s">
        <v>5</v>
      </c>
      <c r="C3347" t="s">
        <v>1736</v>
      </c>
      <c r="D3347" t="s">
        <v>6880</v>
      </c>
      <c r="E3347" t="s">
        <v>1713</v>
      </c>
    </row>
    <row r="3348" spans="1:5">
      <c r="A3348" t="s">
        <v>4933</v>
      </c>
      <c r="B3348" t="s">
        <v>5</v>
      </c>
      <c r="C3348" t="s">
        <v>1736</v>
      </c>
      <c r="D3348" t="s">
        <v>6880</v>
      </c>
      <c r="E3348" t="s">
        <v>1714</v>
      </c>
    </row>
    <row r="3349" spans="1:5">
      <c r="A3349" t="s">
        <v>4934</v>
      </c>
      <c r="B3349" t="s">
        <v>5</v>
      </c>
      <c r="C3349" t="s">
        <v>1736</v>
      </c>
      <c r="D3349" t="s">
        <v>6880</v>
      </c>
      <c r="E3349" t="s">
        <v>1715</v>
      </c>
    </row>
    <row r="3350" spans="1:5">
      <c r="A3350" t="s">
        <v>4935</v>
      </c>
      <c r="B3350" t="s">
        <v>5</v>
      </c>
      <c r="C3350" t="s">
        <v>1736</v>
      </c>
      <c r="D3350" t="s">
        <v>6881</v>
      </c>
      <c r="E3350" t="s">
        <v>1702</v>
      </c>
    </row>
    <row r="3351" spans="1:5">
      <c r="A3351" t="s">
        <v>4936</v>
      </c>
      <c r="B3351" t="s">
        <v>5</v>
      </c>
      <c r="C3351" t="s">
        <v>1736</v>
      </c>
      <c r="D3351" t="s">
        <v>6881</v>
      </c>
      <c r="E3351" t="s">
        <v>1705</v>
      </c>
    </row>
    <row r="3352" spans="1:5">
      <c r="A3352" t="s">
        <v>4937</v>
      </c>
      <c r="B3352" t="s">
        <v>5</v>
      </c>
      <c r="C3352" t="s">
        <v>1736</v>
      </c>
      <c r="D3352" t="s">
        <v>6881</v>
      </c>
      <c r="E3352" t="s">
        <v>1706</v>
      </c>
    </row>
    <row r="3353" spans="1:5">
      <c r="A3353" t="s">
        <v>4938</v>
      </c>
      <c r="B3353" t="s">
        <v>5</v>
      </c>
      <c r="C3353" t="s">
        <v>1736</v>
      </c>
      <c r="D3353" t="s">
        <v>6881</v>
      </c>
      <c r="E3353" t="s">
        <v>1707</v>
      </c>
    </row>
    <row r="3354" spans="1:5">
      <c r="A3354" t="s">
        <v>4939</v>
      </c>
      <c r="B3354" t="s">
        <v>5</v>
      </c>
      <c r="C3354" t="s">
        <v>1736</v>
      </c>
      <c r="D3354" t="s">
        <v>6881</v>
      </c>
      <c r="E3354" t="s">
        <v>1708</v>
      </c>
    </row>
    <row r="3355" spans="1:5">
      <c r="A3355" t="s">
        <v>4940</v>
      </c>
      <c r="B3355" t="s">
        <v>5</v>
      </c>
      <c r="C3355" t="s">
        <v>1736</v>
      </c>
      <c r="D3355" t="s">
        <v>6881</v>
      </c>
      <c r="E3355" t="s">
        <v>1709</v>
      </c>
    </row>
    <row r="3356" spans="1:5">
      <c r="A3356" t="s">
        <v>4941</v>
      </c>
      <c r="B3356" t="s">
        <v>5</v>
      </c>
      <c r="C3356" t="s">
        <v>1736</v>
      </c>
      <c r="D3356" t="s">
        <v>6881</v>
      </c>
      <c r="E3356" t="s">
        <v>1710</v>
      </c>
    </row>
    <row r="3357" spans="1:5">
      <c r="A3357" t="s">
        <v>4942</v>
      </c>
      <c r="B3357" t="s">
        <v>5</v>
      </c>
      <c r="C3357" t="s">
        <v>1736</v>
      </c>
      <c r="D3357" t="s">
        <v>6881</v>
      </c>
      <c r="E3357" t="s">
        <v>1711</v>
      </c>
    </row>
    <row r="3358" spans="1:5">
      <c r="A3358" t="s">
        <v>4943</v>
      </c>
      <c r="B3358" t="s">
        <v>5</v>
      </c>
      <c r="C3358" t="s">
        <v>1736</v>
      </c>
      <c r="D3358" t="s">
        <v>6881</v>
      </c>
      <c r="E3358" t="s">
        <v>1712</v>
      </c>
    </row>
    <row r="3359" spans="1:5">
      <c r="A3359" t="s">
        <v>4944</v>
      </c>
      <c r="B3359" t="s">
        <v>5</v>
      </c>
      <c r="C3359" t="s">
        <v>1736</v>
      </c>
      <c r="D3359" t="s">
        <v>6881</v>
      </c>
      <c r="E3359" t="s">
        <v>1713</v>
      </c>
    </row>
    <row r="3360" spans="1:5">
      <c r="A3360" t="s">
        <v>4945</v>
      </c>
      <c r="B3360" t="s">
        <v>5</v>
      </c>
      <c r="C3360" t="s">
        <v>1736</v>
      </c>
      <c r="D3360" t="s">
        <v>6881</v>
      </c>
      <c r="E3360" t="s">
        <v>1714</v>
      </c>
    </row>
    <row r="3361" spans="1:5">
      <c r="A3361" t="s">
        <v>4946</v>
      </c>
      <c r="B3361" t="s">
        <v>5</v>
      </c>
      <c r="C3361" t="s">
        <v>1736</v>
      </c>
      <c r="D3361" t="s">
        <v>6881</v>
      </c>
      <c r="E3361" t="s">
        <v>1715</v>
      </c>
    </row>
    <row r="3362" spans="1:5">
      <c r="A3362" t="s">
        <v>4947</v>
      </c>
      <c r="B3362" t="s">
        <v>5</v>
      </c>
      <c r="C3362" t="s">
        <v>1736</v>
      </c>
      <c r="D3362" t="s">
        <v>6882</v>
      </c>
      <c r="E3362" t="s">
        <v>1702</v>
      </c>
    </row>
    <row r="3363" spans="1:5">
      <c r="A3363" t="s">
        <v>4948</v>
      </c>
      <c r="B3363" t="s">
        <v>5</v>
      </c>
      <c r="C3363" t="s">
        <v>1736</v>
      </c>
      <c r="D3363" t="s">
        <v>6882</v>
      </c>
      <c r="E3363" t="s">
        <v>1705</v>
      </c>
    </row>
    <row r="3364" spans="1:5">
      <c r="A3364" t="s">
        <v>4949</v>
      </c>
      <c r="B3364" t="s">
        <v>5</v>
      </c>
      <c r="C3364" t="s">
        <v>1736</v>
      </c>
      <c r="D3364" t="s">
        <v>6882</v>
      </c>
      <c r="E3364" t="s">
        <v>1706</v>
      </c>
    </row>
    <row r="3365" spans="1:5">
      <c r="A3365" t="s">
        <v>4950</v>
      </c>
      <c r="B3365" t="s">
        <v>5</v>
      </c>
      <c r="C3365" t="s">
        <v>1736</v>
      </c>
      <c r="D3365" t="s">
        <v>6882</v>
      </c>
      <c r="E3365" t="s">
        <v>1707</v>
      </c>
    </row>
    <row r="3366" spans="1:5">
      <c r="A3366" t="s">
        <v>4951</v>
      </c>
      <c r="B3366" t="s">
        <v>5</v>
      </c>
      <c r="C3366" t="s">
        <v>1736</v>
      </c>
      <c r="D3366" t="s">
        <v>6882</v>
      </c>
      <c r="E3366" t="s">
        <v>1708</v>
      </c>
    </row>
    <row r="3367" spans="1:5">
      <c r="A3367" t="s">
        <v>4952</v>
      </c>
      <c r="B3367" t="s">
        <v>5</v>
      </c>
      <c r="C3367" t="s">
        <v>1736</v>
      </c>
      <c r="D3367" t="s">
        <v>6882</v>
      </c>
      <c r="E3367" t="s">
        <v>1709</v>
      </c>
    </row>
    <row r="3368" spans="1:5">
      <c r="A3368" t="s">
        <v>4953</v>
      </c>
      <c r="B3368" t="s">
        <v>5</v>
      </c>
      <c r="C3368" t="s">
        <v>1736</v>
      </c>
      <c r="D3368" t="s">
        <v>6882</v>
      </c>
      <c r="E3368" t="s">
        <v>1710</v>
      </c>
    </row>
    <row r="3369" spans="1:5">
      <c r="A3369" t="s">
        <v>4954</v>
      </c>
      <c r="B3369" t="s">
        <v>5</v>
      </c>
      <c r="C3369" t="s">
        <v>1736</v>
      </c>
      <c r="D3369" t="s">
        <v>6882</v>
      </c>
      <c r="E3369" t="s">
        <v>1711</v>
      </c>
    </row>
    <row r="3370" spans="1:5">
      <c r="A3370" t="s">
        <v>4955</v>
      </c>
      <c r="B3370" t="s">
        <v>5</v>
      </c>
      <c r="C3370" t="s">
        <v>1736</v>
      </c>
      <c r="D3370" t="s">
        <v>6882</v>
      </c>
      <c r="E3370" t="s">
        <v>1712</v>
      </c>
    </row>
    <row r="3371" spans="1:5">
      <c r="A3371" t="s">
        <v>4956</v>
      </c>
      <c r="B3371" t="s">
        <v>5</v>
      </c>
      <c r="C3371" t="s">
        <v>1736</v>
      </c>
      <c r="D3371" t="s">
        <v>6882</v>
      </c>
      <c r="E3371" t="s">
        <v>1713</v>
      </c>
    </row>
    <row r="3372" spans="1:5">
      <c r="A3372" t="s">
        <v>4957</v>
      </c>
      <c r="B3372" t="s">
        <v>5</v>
      </c>
      <c r="C3372" t="s">
        <v>1736</v>
      </c>
      <c r="D3372" t="s">
        <v>6882</v>
      </c>
      <c r="E3372" t="s">
        <v>1714</v>
      </c>
    </row>
    <row r="3373" spans="1:5">
      <c r="A3373" t="s">
        <v>4958</v>
      </c>
      <c r="B3373" t="s">
        <v>5</v>
      </c>
      <c r="C3373" t="s">
        <v>1736</v>
      </c>
      <c r="D3373" t="s">
        <v>6882</v>
      </c>
      <c r="E3373" t="s">
        <v>1715</v>
      </c>
    </row>
    <row r="3374" spans="1:5">
      <c r="A3374" t="s">
        <v>4959</v>
      </c>
      <c r="B3374" t="s">
        <v>5</v>
      </c>
      <c r="C3374" t="s">
        <v>1736</v>
      </c>
      <c r="D3374" t="s">
        <v>6883</v>
      </c>
      <c r="E3374" t="s">
        <v>1702</v>
      </c>
    </row>
    <row r="3375" spans="1:5">
      <c r="A3375" t="s">
        <v>4960</v>
      </c>
      <c r="B3375" t="s">
        <v>5</v>
      </c>
      <c r="C3375" t="s">
        <v>1736</v>
      </c>
      <c r="D3375" t="s">
        <v>6883</v>
      </c>
      <c r="E3375" t="s">
        <v>1705</v>
      </c>
    </row>
    <row r="3376" spans="1:5">
      <c r="A3376" t="s">
        <v>4961</v>
      </c>
      <c r="B3376" t="s">
        <v>5</v>
      </c>
      <c r="C3376" t="s">
        <v>1736</v>
      </c>
      <c r="D3376" t="s">
        <v>6883</v>
      </c>
      <c r="E3376" t="s">
        <v>1706</v>
      </c>
    </row>
    <row r="3377" spans="1:5">
      <c r="A3377" t="s">
        <v>4962</v>
      </c>
      <c r="B3377" t="s">
        <v>5</v>
      </c>
      <c r="C3377" t="s">
        <v>1736</v>
      </c>
      <c r="D3377" t="s">
        <v>6883</v>
      </c>
      <c r="E3377" t="s">
        <v>1707</v>
      </c>
    </row>
    <row r="3378" spans="1:5">
      <c r="A3378" t="s">
        <v>4963</v>
      </c>
      <c r="B3378" t="s">
        <v>5</v>
      </c>
      <c r="C3378" t="s">
        <v>1736</v>
      </c>
      <c r="D3378" t="s">
        <v>6883</v>
      </c>
      <c r="E3378" t="s">
        <v>1708</v>
      </c>
    </row>
    <row r="3379" spans="1:5">
      <c r="A3379" t="s">
        <v>4964</v>
      </c>
      <c r="B3379" t="s">
        <v>5</v>
      </c>
      <c r="C3379" t="s">
        <v>1736</v>
      </c>
      <c r="D3379" t="s">
        <v>6883</v>
      </c>
      <c r="E3379" t="s">
        <v>1709</v>
      </c>
    </row>
    <row r="3380" spans="1:5">
      <c r="A3380" t="s">
        <v>4965</v>
      </c>
      <c r="B3380" t="s">
        <v>5</v>
      </c>
      <c r="C3380" t="s">
        <v>1736</v>
      </c>
      <c r="D3380" t="s">
        <v>6883</v>
      </c>
      <c r="E3380" t="s">
        <v>1710</v>
      </c>
    </row>
    <row r="3381" spans="1:5">
      <c r="A3381" t="s">
        <v>4966</v>
      </c>
      <c r="B3381" t="s">
        <v>5</v>
      </c>
      <c r="C3381" t="s">
        <v>1736</v>
      </c>
      <c r="D3381" t="s">
        <v>6883</v>
      </c>
      <c r="E3381" t="s">
        <v>1711</v>
      </c>
    </row>
    <row r="3382" spans="1:5">
      <c r="A3382" t="s">
        <v>4967</v>
      </c>
      <c r="B3382" t="s">
        <v>5</v>
      </c>
      <c r="C3382" t="s">
        <v>1736</v>
      </c>
      <c r="D3382" t="s">
        <v>6883</v>
      </c>
      <c r="E3382" t="s">
        <v>1712</v>
      </c>
    </row>
    <row r="3383" spans="1:5">
      <c r="A3383" t="s">
        <v>4968</v>
      </c>
      <c r="B3383" t="s">
        <v>5</v>
      </c>
      <c r="C3383" t="s">
        <v>1736</v>
      </c>
      <c r="D3383" t="s">
        <v>6883</v>
      </c>
      <c r="E3383" t="s">
        <v>1713</v>
      </c>
    </row>
    <row r="3384" spans="1:5">
      <c r="A3384" t="s">
        <v>4969</v>
      </c>
      <c r="B3384" t="s">
        <v>5</v>
      </c>
      <c r="C3384" t="s">
        <v>1736</v>
      </c>
      <c r="D3384" t="s">
        <v>6883</v>
      </c>
      <c r="E3384" t="s">
        <v>1714</v>
      </c>
    </row>
    <row r="3385" spans="1:5">
      <c r="A3385" t="s">
        <v>4970</v>
      </c>
      <c r="B3385" t="s">
        <v>5</v>
      </c>
      <c r="C3385" t="s">
        <v>1736</v>
      </c>
      <c r="D3385" t="s">
        <v>6883</v>
      </c>
      <c r="E3385" t="s">
        <v>1715</v>
      </c>
    </row>
    <row r="3386" spans="1:5">
      <c r="A3386" t="s">
        <v>4971</v>
      </c>
      <c r="B3386" t="s">
        <v>5</v>
      </c>
      <c r="C3386" t="s">
        <v>1736</v>
      </c>
      <c r="D3386" t="s">
        <v>6884</v>
      </c>
      <c r="E3386" t="s">
        <v>1702</v>
      </c>
    </row>
    <row r="3387" spans="1:5">
      <c r="A3387" t="s">
        <v>4972</v>
      </c>
      <c r="B3387" t="s">
        <v>5</v>
      </c>
      <c r="C3387" t="s">
        <v>1736</v>
      </c>
      <c r="D3387" t="s">
        <v>6884</v>
      </c>
      <c r="E3387" t="s">
        <v>1705</v>
      </c>
    </row>
    <row r="3388" spans="1:5">
      <c r="A3388" t="s">
        <v>4973</v>
      </c>
      <c r="B3388" t="s">
        <v>5</v>
      </c>
      <c r="C3388" t="s">
        <v>1736</v>
      </c>
      <c r="D3388" t="s">
        <v>6884</v>
      </c>
      <c r="E3388" t="s">
        <v>1706</v>
      </c>
    </row>
    <row r="3389" spans="1:5">
      <c r="A3389" t="s">
        <v>4974</v>
      </c>
      <c r="B3389" t="s">
        <v>5</v>
      </c>
      <c r="C3389" t="s">
        <v>1736</v>
      </c>
      <c r="D3389" t="s">
        <v>6884</v>
      </c>
      <c r="E3389" t="s">
        <v>1707</v>
      </c>
    </row>
    <row r="3390" spans="1:5">
      <c r="A3390" t="s">
        <v>4975</v>
      </c>
      <c r="B3390" t="s">
        <v>5</v>
      </c>
      <c r="C3390" t="s">
        <v>1736</v>
      </c>
      <c r="D3390" t="s">
        <v>6884</v>
      </c>
      <c r="E3390" t="s">
        <v>1708</v>
      </c>
    </row>
    <row r="3391" spans="1:5">
      <c r="A3391" t="s">
        <v>4976</v>
      </c>
      <c r="B3391" t="s">
        <v>5</v>
      </c>
      <c r="C3391" t="s">
        <v>1736</v>
      </c>
      <c r="D3391" t="s">
        <v>6884</v>
      </c>
      <c r="E3391" t="s">
        <v>1709</v>
      </c>
    </row>
    <row r="3392" spans="1:5">
      <c r="A3392" t="s">
        <v>4977</v>
      </c>
      <c r="B3392" t="s">
        <v>5</v>
      </c>
      <c r="C3392" t="s">
        <v>1736</v>
      </c>
      <c r="D3392" t="s">
        <v>6884</v>
      </c>
      <c r="E3392" t="s">
        <v>1710</v>
      </c>
    </row>
    <row r="3393" spans="1:5">
      <c r="A3393" t="s">
        <v>4978</v>
      </c>
      <c r="B3393" t="s">
        <v>5</v>
      </c>
      <c r="C3393" t="s">
        <v>1736</v>
      </c>
      <c r="D3393" t="s">
        <v>6884</v>
      </c>
      <c r="E3393" t="s">
        <v>1711</v>
      </c>
    </row>
    <row r="3394" spans="1:5">
      <c r="A3394" t="s">
        <v>4979</v>
      </c>
      <c r="B3394" t="s">
        <v>5</v>
      </c>
      <c r="C3394" t="s">
        <v>1736</v>
      </c>
      <c r="D3394" t="s">
        <v>6884</v>
      </c>
      <c r="E3394" t="s">
        <v>1712</v>
      </c>
    </row>
    <row r="3395" spans="1:5">
      <c r="A3395" t="s">
        <v>4980</v>
      </c>
      <c r="B3395" t="s">
        <v>5</v>
      </c>
      <c r="C3395" t="s">
        <v>1736</v>
      </c>
      <c r="D3395" t="s">
        <v>6884</v>
      </c>
      <c r="E3395" t="s">
        <v>1713</v>
      </c>
    </row>
    <row r="3396" spans="1:5">
      <c r="A3396" t="s">
        <v>4981</v>
      </c>
      <c r="B3396" t="s">
        <v>5</v>
      </c>
      <c r="C3396" t="s">
        <v>1736</v>
      </c>
      <c r="D3396" t="s">
        <v>6884</v>
      </c>
      <c r="E3396" t="s">
        <v>1714</v>
      </c>
    </row>
    <row r="3397" spans="1:5">
      <c r="A3397" t="s">
        <v>4982</v>
      </c>
      <c r="B3397" t="s">
        <v>5</v>
      </c>
      <c r="C3397" t="s">
        <v>1736</v>
      </c>
      <c r="D3397" t="s">
        <v>6884</v>
      </c>
      <c r="E3397" t="s">
        <v>1715</v>
      </c>
    </row>
    <row r="3398" spans="1:5">
      <c r="A3398" t="s">
        <v>4983</v>
      </c>
      <c r="B3398" t="s">
        <v>5</v>
      </c>
      <c r="C3398" t="s">
        <v>1736</v>
      </c>
      <c r="D3398" t="s">
        <v>6885</v>
      </c>
      <c r="E3398" t="s">
        <v>1702</v>
      </c>
    </row>
    <row r="3399" spans="1:5">
      <c r="A3399" t="s">
        <v>4984</v>
      </c>
      <c r="B3399" t="s">
        <v>5</v>
      </c>
      <c r="C3399" t="s">
        <v>1736</v>
      </c>
      <c r="D3399" t="s">
        <v>6885</v>
      </c>
      <c r="E3399" t="s">
        <v>1705</v>
      </c>
    </row>
    <row r="3400" spans="1:5">
      <c r="A3400" t="s">
        <v>4985</v>
      </c>
      <c r="B3400" t="s">
        <v>5</v>
      </c>
      <c r="C3400" t="s">
        <v>1736</v>
      </c>
      <c r="D3400" t="s">
        <v>6885</v>
      </c>
      <c r="E3400" t="s">
        <v>1706</v>
      </c>
    </row>
    <row r="3401" spans="1:5">
      <c r="A3401" t="s">
        <v>4986</v>
      </c>
      <c r="B3401" t="s">
        <v>5</v>
      </c>
      <c r="C3401" t="s">
        <v>1736</v>
      </c>
      <c r="D3401" t="s">
        <v>6885</v>
      </c>
      <c r="E3401" t="s">
        <v>1707</v>
      </c>
    </row>
    <row r="3402" spans="1:5">
      <c r="A3402" t="s">
        <v>4987</v>
      </c>
      <c r="B3402" t="s">
        <v>5</v>
      </c>
      <c r="C3402" t="s">
        <v>1736</v>
      </c>
      <c r="D3402" t="s">
        <v>6885</v>
      </c>
      <c r="E3402" t="s">
        <v>1708</v>
      </c>
    </row>
    <row r="3403" spans="1:5">
      <c r="A3403" t="s">
        <v>4988</v>
      </c>
      <c r="B3403" t="s">
        <v>5</v>
      </c>
      <c r="C3403" t="s">
        <v>1736</v>
      </c>
      <c r="D3403" t="s">
        <v>6885</v>
      </c>
      <c r="E3403" t="s">
        <v>1709</v>
      </c>
    </row>
    <row r="3404" spans="1:5">
      <c r="A3404" t="s">
        <v>4989</v>
      </c>
      <c r="B3404" t="s">
        <v>5</v>
      </c>
      <c r="C3404" t="s">
        <v>1736</v>
      </c>
      <c r="D3404" t="s">
        <v>6885</v>
      </c>
      <c r="E3404" t="s">
        <v>1710</v>
      </c>
    </row>
    <row r="3405" spans="1:5">
      <c r="A3405" t="s">
        <v>4990</v>
      </c>
      <c r="B3405" t="s">
        <v>5</v>
      </c>
      <c r="C3405" t="s">
        <v>1736</v>
      </c>
      <c r="D3405" t="s">
        <v>6885</v>
      </c>
      <c r="E3405" t="s">
        <v>1711</v>
      </c>
    </row>
    <row r="3406" spans="1:5">
      <c r="A3406" t="s">
        <v>4991</v>
      </c>
      <c r="B3406" t="s">
        <v>5</v>
      </c>
      <c r="C3406" t="s">
        <v>1736</v>
      </c>
      <c r="D3406" t="s">
        <v>6885</v>
      </c>
      <c r="E3406" t="s">
        <v>1712</v>
      </c>
    </row>
    <row r="3407" spans="1:5">
      <c r="A3407" t="s">
        <v>4992</v>
      </c>
      <c r="B3407" t="s">
        <v>5</v>
      </c>
      <c r="C3407" t="s">
        <v>1736</v>
      </c>
      <c r="D3407" t="s">
        <v>6885</v>
      </c>
      <c r="E3407" t="s">
        <v>1713</v>
      </c>
    </row>
    <row r="3408" spans="1:5">
      <c r="A3408" t="s">
        <v>4993</v>
      </c>
      <c r="B3408" t="s">
        <v>5</v>
      </c>
      <c r="C3408" t="s">
        <v>1736</v>
      </c>
      <c r="D3408" t="s">
        <v>6885</v>
      </c>
      <c r="E3408" t="s">
        <v>1714</v>
      </c>
    </row>
    <row r="3409" spans="1:5">
      <c r="A3409" t="s">
        <v>4994</v>
      </c>
      <c r="B3409" t="s">
        <v>5</v>
      </c>
      <c r="C3409" t="s">
        <v>1736</v>
      </c>
      <c r="D3409" t="s">
        <v>6885</v>
      </c>
      <c r="E3409" t="s">
        <v>1715</v>
      </c>
    </row>
    <row r="3410" spans="1:5">
      <c r="A3410" t="s">
        <v>4995</v>
      </c>
      <c r="B3410" t="s">
        <v>5</v>
      </c>
      <c r="C3410" t="s">
        <v>1736</v>
      </c>
      <c r="D3410" t="s">
        <v>6886</v>
      </c>
      <c r="E3410" t="s">
        <v>1702</v>
      </c>
    </row>
    <row r="3411" spans="1:5">
      <c r="A3411" t="s">
        <v>4996</v>
      </c>
      <c r="B3411" t="s">
        <v>5</v>
      </c>
      <c r="C3411" t="s">
        <v>1736</v>
      </c>
      <c r="D3411" t="s">
        <v>6886</v>
      </c>
      <c r="E3411" t="s">
        <v>1705</v>
      </c>
    </row>
    <row r="3412" spans="1:5">
      <c r="A3412" t="s">
        <v>4997</v>
      </c>
      <c r="B3412" t="s">
        <v>5</v>
      </c>
      <c r="C3412" t="s">
        <v>1736</v>
      </c>
      <c r="D3412" t="s">
        <v>6886</v>
      </c>
      <c r="E3412" t="s">
        <v>1706</v>
      </c>
    </row>
    <row r="3413" spans="1:5">
      <c r="A3413" t="s">
        <v>4998</v>
      </c>
      <c r="B3413" t="s">
        <v>5</v>
      </c>
      <c r="C3413" t="s">
        <v>1736</v>
      </c>
      <c r="D3413" t="s">
        <v>6886</v>
      </c>
      <c r="E3413" t="s">
        <v>1707</v>
      </c>
    </row>
    <row r="3414" spans="1:5">
      <c r="A3414" t="s">
        <v>4999</v>
      </c>
      <c r="B3414" t="s">
        <v>5</v>
      </c>
      <c r="C3414" t="s">
        <v>1736</v>
      </c>
      <c r="D3414" t="s">
        <v>6886</v>
      </c>
      <c r="E3414" t="s">
        <v>1708</v>
      </c>
    </row>
    <row r="3415" spans="1:5">
      <c r="A3415" t="s">
        <v>5000</v>
      </c>
      <c r="B3415" t="s">
        <v>5</v>
      </c>
      <c r="C3415" t="s">
        <v>1736</v>
      </c>
      <c r="D3415" t="s">
        <v>6886</v>
      </c>
      <c r="E3415" t="s">
        <v>1709</v>
      </c>
    </row>
    <row r="3416" spans="1:5">
      <c r="A3416" t="s">
        <v>5001</v>
      </c>
      <c r="B3416" t="s">
        <v>5</v>
      </c>
      <c r="C3416" t="s">
        <v>1736</v>
      </c>
      <c r="D3416" t="s">
        <v>6886</v>
      </c>
      <c r="E3416" t="s">
        <v>1710</v>
      </c>
    </row>
    <row r="3417" spans="1:5">
      <c r="A3417" t="s">
        <v>5002</v>
      </c>
      <c r="B3417" t="s">
        <v>5</v>
      </c>
      <c r="C3417" t="s">
        <v>1736</v>
      </c>
      <c r="D3417" t="s">
        <v>6886</v>
      </c>
      <c r="E3417" t="s">
        <v>1711</v>
      </c>
    </row>
    <row r="3418" spans="1:5">
      <c r="A3418" t="s">
        <v>5003</v>
      </c>
      <c r="B3418" t="s">
        <v>5</v>
      </c>
      <c r="C3418" t="s">
        <v>1736</v>
      </c>
      <c r="D3418" t="s">
        <v>6886</v>
      </c>
      <c r="E3418" t="s">
        <v>1712</v>
      </c>
    </row>
    <row r="3419" spans="1:5">
      <c r="A3419" t="s">
        <v>5004</v>
      </c>
      <c r="B3419" t="s">
        <v>5</v>
      </c>
      <c r="C3419" t="s">
        <v>1736</v>
      </c>
      <c r="D3419" t="s">
        <v>6886</v>
      </c>
      <c r="E3419" t="s">
        <v>1713</v>
      </c>
    </row>
    <row r="3420" spans="1:5">
      <c r="A3420" t="s">
        <v>5005</v>
      </c>
      <c r="B3420" t="s">
        <v>5</v>
      </c>
      <c r="C3420" t="s">
        <v>1736</v>
      </c>
      <c r="D3420" t="s">
        <v>6886</v>
      </c>
      <c r="E3420" t="s">
        <v>1714</v>
      </c>
    </row>
    <row r="3421" spans="1:5">
      <c r="A3421" t="s">
        <v>5006</v>
      </c>
      <c r="B3421" t="s">
        <v>5</v>
      </c>
      <c r="C3421" t="s">
        <v>1736</v>
      </c>
      <c r="D3421" t="s">
        <v>6886</v>
      </c>
      <c r="E3421" t="s">
        <v>1715</v>
      </c>
    </row>
    <row r="3422" spans="1:5">
      <c r="A3422" t="s">
        <v>5007</v>
      </c>
      <c r="B3422" t="s">
        <v>5</v>
      </c>
      <c r="C3422" t="s">
        <v>1736</v>
      </c>
      <c r="D3422" t="s">
        <v>6887</v>
      </c>
      <c r="E3422" t="s">
        <v>1702</v>
      </c>
    </row>
    <row r="3423" spans="1:5">
      <c r="A3423" t="s">
        <v>5008</v>
      </c>
      <c r="B3423" t="s">
        <v>5</v>
      </c>
      <c r="C3423" t="s">
        <v>1736</v>
      </c>
      <c r="D3423" t="s">
        <v>6887</v>
      </c>
      <c r="E3423" t="s">
        <v>1705</v>
      </c>
    </row>
    <row r="3424" spans="1:5">
      <c r="A3424" t="s">
        <v>5009</v>
      </c>
      <c r="B3424" t="s">
        <v>5</v>
      </c>
      <c r="C3424" t="s">
        <v>1736</v>
      </c>
      <c r="D3424" t="s">
        <v>6887</v>
      </c>
      <c r="E3424" t="s">
        <v>1706</v>
      </c>
    </row>
    <row r="3425" spans="1:5">
      <c r="A3425" t="s">
        <v>5010</v>
      </c>
      <c r="B3425" t="s">
        <v>5</v>
      </c>
      <c r="C3425" t="s">
        <v>1736</v>
      </c>
      <c r="D3425" t="s">
        <v>6887</v>
      </c>
      <c r="E3425" t="s">
        <v>1707</v>
      </c>
    </row>
    <row r="3426" spans="1:5">
      <c r="A3426" t="s">
        <v>5011</v>
      </c>
      <c r="B3426" t="s">
        <v>5</v>
      </c>
      <c r="C3426" t="s">
        <v>1736</v>
      </c>
      <c r="D3426" t="s">
        <v>6887</v>
      </c>
      <c r="E3426" t="s">
        <v>1708</v>
      </c>
    </row>
    <row r="3427" spans="1:5">
      <c r="A3427" t="s">
        <v>5012</v>
      </c>
      <c r="B3427" t="s">
        <v>5</v>
      </c>
      <c r="C3427" t="s">
        <v>1736</v>
      </c>
      <c r="D3427" t="s">
        <v>6887</v>
      </c>
      <c r="E3427" t="s">
        <v>1709</v>
      </c>
    </row>
    <row r="3428" spans="1:5">
      <c r="A3428" t="s">
        <v>5013</v>
      </c>
      <c r="B3428" t="s">
        <v>5</v>
      </c>
      <c r="C3428" t="s">
        <v>1736</v>
      </c>
      <c r="D3428" t="s">
        <v>6887</v>
      </c>
      <c r="E3428" t="s">
        <v>1710</v>
      </c>
    </row>
    <row r="3429" spans="1:5">
      <c r="A3429" t="s">
        <v>5014</v>
      </c>
      <c r="B3429" t="s">
        <v>5</v>
      </c>
      <c r="C3429" t="s">
        <v>1736</v>
      </c>
      <c r="D3429" t="s">
        <v>6887</v>
      </c>
      <c r="E3429" t="s">
        <v>1711</v>
      </c>
    </row>
    <row r="3430" spans="1:5">
      <c r="A3430" t="s">
        <v>5015</v>
      </c>
      <c r="B3430" t="s">
        <v>5</v>
      </c>
      <c r="C3430" t="s">
        <v>1736</v>
      </c>
      <c r="D3430" t="s">
        <v>6887</v>
      </c>
      <c r="E3430" t="s">
        <v>1712</v>
      </c>
    </row>
    <row r="3431" spans="1:5">
      <c r="A3431" t="s">
        <v>5016</v>
      </c>
      <c r="B3431" t="s">
        <v>5</v>
      </c>
      <c r="C3431" t="s">
        <v>1736</v>
      </c>
      <c r="D3431" t="s">
        <v>6887</v>
      </c>
      <c r="E3431" t="s">
        <v>1713</v>
      </c>
    </row>
    <row r="3432" spans="1:5">
      <c r="A3432" t="s">
        <v>5017</v>
      </c>
      <c r="B3432" t="s">
        <v>5</v>
      </c>
      <c r="C3432" t="s">
        <v>1736</v>
      </c>
      <c r="D3432" t="s">
        <v>6887</v>
      </c>
      <c r="E3432" t="s">
        <v>1714</v>
      </c>
    </row>
    <row r="3433" spans="1:5">
      <c r="A3433" t="s">
        <v>5018</v>
      </c>
      <c r="B3433" t="s">
        <v>5</v>
      </c>
      <c r="C3433" t="s">
        <v>1736</v>
      </c>
      <c r="D3433" t="s">
        <v>6887</v>
      </c>
      <c r="E3433" t="s">
        <v>1715</v>
      </c>
    </row>
    <row r="3434" spans="1:5">
      <c r="A3434" t="s">
        <v>5019</v>
      </c>
      <c r="B3434" t="s">
        <v>5</v>
      </c>
      <c r="C3434" t="s">
        <v>1736</v>
      </c>
      <c r="D3434" t="s">
        <v>6888</v>
      </c>
      <c r="E3434" t="s">
        <v>1702</v>
      </c>
    </row>
    <row r="3435" spans="1:5">
      <c r="A3435" t="s">
        <v>5020</v>
      </c>
      <c r="B3435" t="s">
        <v>5</v>
      </c>
      <c r="C3435" t="s">
        <v>1736</v>
      </c>
      <c r="D3435" t="s">
        <v>6888</v>
      </c>
      <c r="E3435" t="s">
        <v>1705</v>
      </c>
    </row>
    <row r="3436" spans="1:5">
      <c r="A3436" t="s">
        <v>5021</v>
      </c>
      <c r="B3436" t="s">
        <v>5</v>
      </c>
      <c r="C3436" t="s">
        <v>1736</v>
      </c>
      <c r="D3436" t="s">
        <v>6888</v>
      </c>
      <c r="E3436" t="s">
        <v>1706</v>
      </c>
    </row>
    <row r="3437" spans="1:5">
      <c r="A3437" t="s">
        <v>5022</v>
      </c>
      <c r="B3437" t="s">
        <v>5</v>
      </c>
      <c r="C3437" t="s">
        <v>1736</v>
      </c>
      <c r="D3437" t="s">
        <v>6888</v>
      </c>
      <c r="E3437" t="s">
        <v>1707</v>
      </c>
    </row>
    <row r="3438" spans="1:5">
      <c r="A3438" t="s">
        <v>5023</v>
      </c>
      <c r="B3438" t="s">
        <v>5</v>
      </c>
      <c r="C3438" t="s">
        <v>1736</v>
      </c>
      <c r="D3438" t="s">
        <v>6888</v>
      </c>
      <c r="E3438" t="s">
        <v>1708</v>
      </c>
    </row>
    <row r="3439" spans="1:5">
      <c r="A3439" t="s">
        <v>5024</v>
      </c>
      <c r="B3439" t="s">
        <v>5</v>
      </c>
      <c r="C3439" t="s">
        <v>1736</v>
      </c>
      <c r="D3439" t="s">
        <v>6888</v>
      </c>
      <c r="E3439" t="s">
        <v>1709</v>
      </c>
    </row>
    <row r="3440" spans="1:5">
      <c r="A3440" t="s">
        <v>5025</v>
      </c>
      <c r="B3440" t="s">
        <v>5</v>
      </c>
      <c r="C3440" t="s">
        <v>1736</v>
      </c>
      <c r="D3440" t="s">
        <v>6888</v>
      </c>
      <c r="E3440" t="s">
        <v>1710</v>
      </c>
    </row>
    <row r="3441" spans="1:5">
      <c r="A3441" t="s">
        <v>5026</v>
      </c>
      <c r="B3441" t="s">
        <v>5</v>
      </c>
      <c r="C3441" t="s">
        <v>1736</v>
      </c>
      <c r="D3441" t="s">
        <v>6888</v>
      </c>
      <c r="E3441" t="s">
        <v>1711</v>
      </c>
    </row>
    <row r="3442" spans="1:5">
      <c r="A3442" t="s">
        <v>5027</v>
      </c>
      <c r="B3442" t="s">
        <v>5</v>
      </c>
      <c r="C3442" t="s">
        <v>1736</v>
      </c>
      <c r="D3442" t="s">
        <v>6888</v>
      </c>
      <c r="E3442" t="s">
        <v>1712</v>
      </c>
    </row>
    <row r="3443" spans="1:5">
      <c r="A3443" t="s">
        <v>5028</v>
      </c>
      <c r="B3443" t="s">
        <v>5</v>
      </c>
      <c r="C3443" t="s">
        <v>1736</v>
      </c>
      <c r="D3443" t="s">
        <v>6888</v>
      </c>
      <c r="E3443" t="s">
        <v>1713</v>
      </c>
    </row>
    <row r="3444" spans="1:5">
      <c r="A3444" t="s">
        <v>5029</v>
      </c>
      <c r="B3444" t="s">
        <v>5</v>
      </c>
      <c r="C3444" t="s">
        <v>1736</v>
      </c>
      <c r="D3444" t="s">
        <v>6888</v>
      </c>
      <c r="E3444" t="s">
        <v>1714</v>
      </c>
    </row>
    <row r="3445" spans="1:5">
      <c r="A3445" t="s">
        <v>5030</v>
      </c>
      <c r="B3445" t="s">
        <v>5</v>
      </c>
      <c r="C3445" t="s">
        <v>1736</v>
      </c>
      <c r="D3445" t="s">
        <v>6888</v>
      </c>
      <c r="E3445" t="s">
        <v>1715</v>
      </c>
    </row>
    <row r="3446" spans="1:5">
      <c r="A3446" t="s">
        <v>5031</v>
      </c>
      <c r="B3446" t="s">
        <v>5</v>
      </c>
      <c r="C3446" t="s">
        <v>1736</v>
      </c>
      <c r="D3446" t="s">
        <v>6889</v>
      </c>
      <c r="E3446" t="s">
        <v>1702</v>
      </c>
    </row>
    <row r="3447" spans="1:5">
      <c r="A3447" t="s">
        <v>5032</v>
      </c>
      <c r="B3447" t="s">
        <v>5</v>
      </c>
      <c r="C3447" t="s">
        <v>1736</v>
      </c>
      <c r="D3447" t="s">
        <v>6889</v>
      </c>
      <c r="E3447" t="s">
        <v>1705</v>
      </c>
    </row>
    <row r="3448" spans="1:5">
      <c r="A3448" t="s">
        <v>5033</v>
      </c>
      <c r="B3448" t="s">
        <v>5</v>
      </c>
      <c r="C3448" t="s">
        <v>1736</v>
      </c>
      <c r="D3448" t="s">
        <v>6889</v>
      </c>
      <c r="E3448" t="s">
        <v>1706</v>
      </c>
    </row>
    <row r="3449" spans="1:5">
      <c r="A3449" t="s">
        <v>5034</v>
      </c>
      <c r="B3449" t="s">
        <v>5</v>
      </c>
      <c r="C3449" t="s">
        <v>1736</v>
      </c>
      <c r="D3449" t="s">
        <v>6889</v>
      </c>
      <c r="E3449" t="s">
        <v>1707</v>
      </c>
    </row>
    <row r="3450" spans="1:5">
      <c r="A3450" t="s">
        <v>5035</v>
      </c>
      <c r="B3450" t="s">
        <v>5</v>
      </c>
      <c r="C3450" t="s">
        <v>1736</v>
      </c>
      <c r="D3450" t="s">
        <v>6889</v>
      </c>
      <c r="E3450" t="s">
        <v>1708</v>
      </c>
    </row>
    <row r="3451" spans="1:5">
      <c r="A3451" t="s">
        <v>5036</v>
      </c>
      <c r="B3451" t="s">
        <v>5</v>
      </c>
      <c r="C3451" t="s">
        <v>1736</v>
      </c>
      <c r="D3451" t="s">
        <v>6889</v>
      </c>
      <c r="E3451" t="s">
        <v>1709</v>
      </c>
    </row>
    <row r="3452" spans="1:5">
      <c r="A3452" t="s">
        <v>5037</v>
      </c>
      <c r="B3452" t="s">
        <v>5</v>
      </c>
      <c r="C3452" t="s">
        <v>1736</v>
      </c>
      <c r="D3452" t="s">
        <v>6889</v>
      </c>
      <c r="E3452" t="s">
        <v>1710</v>
      </c>
    </row>
    <row r="3453" spans="1:5">
      <c r="A3453" t="s">
        <v>5038</v>
      </c>
      <c r="B3453" t="s">
        <v>5</v>
      </c>
      <c r="C3453" t="s">
        <v>1736</v>
      </c>
      <c r="D3453" t="s">
        <v>6889</v>
      </c>
      <c r="E3453" t="s">
        <v>1711</v>
      </c>
    </row>
    <row r="3454" spans="1:5">
      <c r="A3454" t="s">
        <v>5039</v>
      </c>
      <c r="B3454" t="s">
        <v>5</v>
      </c>
      <c r="C3454" t="s">
        <v>1736</v>
      </c>
      <c r="D3454" t="s">
        <v>6889</v>
      </c>
      <c r="E3454" t="s">
        <v>1712</v>
      </c>
    </row>
    <row r="3455" spans="1:5">
      <c r="A3455" t="s">
        <v>5040</v>
      </c>
      <c r="B3455" t="s">
        <v>5</v>
      </c>
      <c r="C3455" t="s">
        <v>1736</v>
      </c>
      <c r="D3455" t="s">
        <v>6889</v>
      </c>
      <c r="E3455" t="s">
        <v>1713</v>
      </c>
    </row>
    <row r="3456" spans="1:5">
      <c r="A3456" t="s">
        <v>5041</v>
      </c>
      <c r="B3456" t="s">
        <v>5</v>
      </c>
      <c r="C3456" t="s">
        <v>1736</v>
      </c>
      <c r="D3456" t="s">
        <v>6889</v>
      </c>
      <c r="E3456" t="s">
        <v>1714</v>
      </c>
    </row>
    <row r="3457" spans="1:5">
      <c r="A3457" t="s">
        <v>5042</v>
      </c>
      <c r="B3457" t="s">
        <v>5</v>
      </c>
      <c r="C3457" t="s">
        <v>1736</v>
      </c>
      <c r="D3457" t="s">
        <v>6889</v>
      </c>
      <c r="E3457" t="s">
        <v>1715</v>
      </c>
    </row>
    <row r="3458" spans="1:5">
      <c r="A3458" t="s">
        <v>5043</v>
      </c>
      <c r="B3458" t="s">
        <v>5</v>
      </c>
      <c r="C3458" t="s">
        <v>1736</v>
      </c>
      <c r="D3458" t="s">
        <v>6890</v>
      </c>
      <c r="E3458" t="s">
        <v>1702</v>
      </c>
    </row>
    <row r="3459" spans="1:5">
      <c r="A3459" t="s">
        <v>5044</v>
      </c>
      <c r="B3459" t="s">
        <v>5</v>
      </c>
      <c r="C3459" t="s">
        <v>1736</v>
      </c>
      <c r="D3459" t="s">
        <v>6890</v>
      </c>
      <c r="E3459" t="s">
        <v>1705</v>
      </c>
    </row>
    <row r="3460" spans="1:5">
      <c r="A3460" t="s">
        <v>5045</v>
      </c>
      <c r="B3460" t="s">
        <v>5</v>
      </c>
      <c r="C3460" t="s">
        <v>1736</v>
      </c>
      <c r="D3460" t="s">
        <v>6890</v>
      </c>
      <c r="E3460" t="s">
        <v>1706</v>
      </c>
    </row>
    <row r="3461" spans="1:5">
      <c r="A3461" t="s">
        <v>5046</v>
      </c>
      <c r="B3461" t="s">
        <v>5</v>
      </c>
      <c r="C3461" t="s">
        <v>1736</v>
      </c>
      <c r="D3461" t="s">
        <v>6890</v>
      </c>
      <c r="E3461" t="s">
        <v>1707</v>
      </c>
    </row>
    <row r="3462" spans="1:5">
      <c r="A3462" t="s">
        <v>5047</v>
      </c>
      <c r="B3462" t="s">
        <v>5</v>
      </c>
      <c r="C3462" t="s">
        <v>1736</v>
      </c>
      <c r="D3462" t="s">
        <v>6890</v>
      </c>
      <c r="E3462" t="s">
        <v>1708</v>
      </c>
    </row>
    <row r="3463" spans="1:5">
      <c r="A3463" t="s">
        <v>5048</v>
      </c>
      <c r="B3463" t="s">
        <v>5</v>
      </c>
      <c r="C3463" t="s">
        <v>1736</v>
      </c>
      <c r="D3463" t="s">
        <v>6890</v>
      </c>
      <c r="E3463" t="s">
        <v>1709</v>
      </c>
    </row>
    <row r="3464" spans="1:5">
      <c r="A3464" t="s">
        <v>5049</v>
      </c>
      <c r="B3464" t="s">
        <v>5</v>
      </c>
      <c r="C3464" t="s">
        <v>1736</v>
      </c>
      <c r="D3464" t="s">
        <v>6890</v>
      </c>
      <c r="E3464" t="s">
        <v>1710</v>
      </c>
    </row>
    <row r="3465" spans="1:5">
      <c r="A3465" t="s">
        <v>5050</v>
      </c>
      <c r="B3465" t="s">
        <v>5</v>
      </c>
      <c r="C3465" t="s">
        <v>1736</v>
      </c>
      <c r="D3465" t="s">
        <v>6890</v>
      </c>
      <c r="E3465" t="s">
        <v>1711</v>
      </c>
    </row>
    <row r="3466" spans="1:5">
      <c r="A3466" t="s">
        <v>5051</v>
      </c>
      <c r="B3466" t="s">
        <v>5</v>
      </c>
      <c r="C3466" t="s">
        <v>1736</v>
      </c>
      <c r="D3466" t="s">
        <v>6890</v>
      </c>
      <c r="E3466" t="s">
        <v>1712</v>
      </c>
    </row>
    <row r="3467" spans="1:5">
      <c r="A3467" t="s">
        <v>5052</v>
      </c>
      <c r="B3467" t="s">
        <v>5</v>
      </c>
      <c r="C3467" t="s">
        <v>1736</v>
      </c>
      <c r="D3467" t="s">
        <v>6890</v>
      </c>
      <c r="E3467" t="s">
        <v>1713</v>
      </c>
    </row>
    <row r="3468" spans="1:5">
      <c r="A3468" t="s">
        <v>5053</v>
      </c>
      <c r="B3468" t="s">
        <v>5</v>
      </c>
      <c r="C3468" t="s">
        <v>1736</v>
      </c>
      <c r="D3468" t="s">
        <v>6890</v>
      </c>
      <c r="E3468" t="s">
        <v>1714</v>
      </c>
    </row>
    <row r="3469" spans="1:5">
      <c r="A3469" t="s">
        <v>5054</v>
      </c>
      <c r="B3469" t="s">
        <v>5</v>
      </c>
      <c r="C3469" t="s">
        <v>1736</v>
      </c>
      <c r="D3469" t="s">
        <v>6890</v>
      </c>
      <c r="E3469" t="s">
        <v>1715</v>
      </c>
    </row>
    <row r="3470" spans="1:5">
      <c r="A3470" t="s">
        <v>5055</v>
      </c>
      <c r="B3470" t="s">
        <v>5</v>
      </c>
      <c r="C3470" t="s">
        <v>1736</v>
      </c>
      <c r="D3470" t="s">
        <v>6891</v>
      </c>
      <c r="E3470" t="s">
        <v>1702</v>
      </c>
    </row>
    <row r="3471" spans="1:5">
      <c r="A3471" t="s">
        <v>5056</v>
      </c>
      <c r="B3471" t="s">
        <v>5</v>
      </c>
      <c r="C3471" t="s">
        <v>1736</v>
      </c>
      <c r="D3471" t="s">
        <v>6891</v>
      </c>
      <c r="E3471" t="s">
        <v>1705</v>
      </c>
    </row>
    <row r="3472" spans="1:5">
      <c r="A3472" t="s">
        <v>5057</v>
      </c>
      <c r="B3472" t="s">
        <v>5</v>
      </c>
      <c r="C3472" t="s">
        <v>1736</v>
      </c>
      <c r="D3472" t="s">
        <v>6891</v>
      </c>
      <c r="E3472" t="s">
        <v>1706</v>
      </c>
    </row>
    <row r="3473" spans="1:5">
      <c r="A3473" t="s">
        <v>5058</v>
      </c>
      <c r="B3473" t="s">
        <v>5</v>
      </c>
      <c r="C3473" t="s">
        <v>1736</v>
      </c>
      <c r="D3473" t="s">
        <v>6891</v>
      </c>
      <c r="E3473" t="s">
        <v>1707</v>
      </c>
    </row>
    <row r="3474" spans="1:5">
      <c r="A3474" t="s">
        <v>5059</v>
      </c>
      <c r="B3474" t="s">
        <v>5</v>
      </c>
      <c r="C3474" t="s">
        <v>1736</v>
      </c>
      <c r="D3474" t="s">
        <v>6891</v>
      </c>
      <c r="E3474" t="s">
        <v>1708</v>
      </c>
    </row>
    <row r="3475" spans="1:5">
      <c r="A3475" t="s">
        <v>5060</v>
      </c>
      <c r="B3475" t="s">
        <v>5</v>
      </c>
      <c r="C3475" t="s">
        <v>1736</v>
      </c>
      <c r="D3475" t="s">
        <v>6891</v>
      </c>
      <c r="E3475" t="s">
        <v>1709</v>
      </c>
    </row>
    <row r="3476" spans="1:5">
      <c r="A3476" t="s">
        <v>5061</v>
      </c>
      <c r="B3476" t="s">
        <v>5</v>
      </c>
      <c r="C3476" t="s">
        <v>1736</v>
      </c>
      <c r="D3476" t="s">
        <v>6891</v>
      </c>
      <c r="E3476" t="s">
        <v>1710</v>
      </c>
    </row>
    <row r="3477" spans="1:5">
      <c r="A3477" t="s">
        <v>5062</v>
      </c>
      <c r="B3477" t="s">
        <v>5</v>
      </c>
      <c r="C3477" t="s">
        <v>1736</v>
      </c>
      <c r="D3477" t="s">
        <v>6891</v>
      </c>
      <c r="E3477" t="s">
        <v>1711</v>
      </c>
    </row>
    <row r="3478" spans="1:5">
      <c r="A3478" t="s">
        <v>5063</v>
      </c>
      <c r="B3478" t="s">
        <v>5</v>
      </c>
      <c r="C3478" t="s">
        <v>1736</v>
      </c>
      <c r="D3478" t="s">
        <v>6891</v>
      </c>
      <c r="E3478" t="s">
        <v>1712</v>
      </c>
    </row>
    <row r="3479" spans="1:5">
      <c r="A3479" t="s">
        <v>5064</v>
      </c>
      <c r="B3479" t="s">
        <v>5</v>
      </c>
      <c r="C3479" t="s">
        <v>1736</v>
      </c>
      <c r="D3479" t="s">
        <v>6891</v>
      </c>
      <c r="E3479" t="s">
        <v>1713</v>
      </c>
    </row>
    <row r="3480" spans="1:5">
      <c r="A3480" t="s">
        <v>5065</v>
      </c>
      <c r="B3480" t="s">
        <v>5</v>
      </c>
      <c r="C3480" t="s">
        <v>1736</v>
      </c>
      <c r="D3480" t="s">
        <v>6891</v>
      </c>
      <c r="E3480" t="s">
        <v>1714</v>
      </c>
    </row>
    <row r="3481" spans="1:5">
      <c r="A3481" t="s">
        <v>5066</v>
      </c>
      <c r="B3481" t="s">
        <v>5</v>
      </c>
      <c r="C3481" t="s">
        <v>1736</v>
      </c>
      <c r="D3481" t="s">
        <v>6891</v>
      </c>
      <c r="E3481" t="s">
        <v>1715</v>
      </c>
    </row>
    <row r="3482" spans="1:5">
      <c r="A3482" t="s">
        <v>5067</v>
      </c>
      <c r="B3482" t="s">
        <v>5</v>
      </c>
      <c r="C3482" t="s">
        <v>1737</v>
      </c>
      <c r="D3482" t="s">
        <v>6867</v>
      </c>
      <c r="E3482" t="s">
        <v>1702</v>
      </c>
    </row>
    <row r="3483" spans="1:5">
      <c r="A3483" t="s">
        <v>5068</v>
      </c>
      <c r="B3483" t="s">
        <v>5</v>
      </c>
      <c r="C3483" t="s">
        <v>1737</v>
      </c>
      <c r="D3483" t="s">
        <v>6867</v>
      </c>
      <c r="E3483" t="s">
        <v>1705</v>
      </c>
    </row>
    <row r="3484" spans="1:5">
      <c r="A3484" t="s">
        <v>5069</v>
      </c>
      <c r="B3484" t="s">
        <v>5</v>
      </c>
      <c r="C3484" t="s">
        <v>1737</v>
      </c>
      <c r="D3484" t="s">
        <v>6867</v>
      </c>
      <c r="E3484" t="s">
        <v>1706</v>
      </c>
    </row>
    <row r="3485" spans="1:5">
      <c r="A3485" t="s">
        <v>5070</v>
      </c>
      <c r="B3485" t="s">
        <v>5</v>
      </c>
      <c r="C3485" t="s">
        <v>1737</v>
      </c>
      <c r="D3485" t="s">
        <v>6867</v>
      </c>
      <c r="E3485" t="s">
        <v>1707</v>
      </c>
    </row>
    <row r="3486" spans="1:5">
      <c r="A3486" t="s">
        <v>5071</v>
      </c>
      <c r="B3486" t="s">
        <v>5</v>
      </c>
      <c r="C3486" t="s">
        <v>1737</v>
      </c>
      <c r="D3486" t="s">
        <v>6867</v>
      </c>
      <c r="E3486" t="s">
        <v>1708</v>
      </c>
    </row>
    <row r="3487" spans="1:5">
      <c r="A3487" t="s">
        <v>5072</v>
      </c>
      <c r="B3487" t="s">
        <v>5</v>
      </c>
      <c r="C3487" t="s">
        <v>1737</v>
      </c>
      <c r="D3487" t="s">
        <v>6867</v>
      </c>
      <c r="E3487" t="s">
        <v>1709</v>
      </c>
    </row>
    <row r="3488" spans="1:5">
      <c r="A3488" t="s">
        <v>5073</v>
      </c>
      <c r="B3488" t="s">
        <v>5</v>
      </c>
      <c r="C3488" t="s">
        <v>1737</v>
      </c>
      <c r="D3488" t="s">
        <v>6867</v>
      </c>
      <c r="E3488" t="s">
        <v>1710</v>
      </c>
    </row>
    <row r="3489" spans="1:5">
      <c r="A3489" t="s">
        <v>5074</v>
      </c>
      <c r="B3489" t="s">
        <v>5</v>
      </c>
      <c r="C3489" t="s">
        <v>1737</v>
      </c>
      <c r="D3489" t="s">
        <v>6867</v>
      </c>
      <c r="E3489" t="s">
        <v>1711</v>
      </c>
    </row>
    <row r="3490" spans="1:5">
      <c r="A3490" t="s">
        <v>5075</v>
      </c>
      <c r="B3490" t="s">
        <v>5</v>
      </c>
      <c r="C3490" t="s">
        <v>1737</v>
      </c>
      <c r="D3490" t="s">
        <v>6867</v>
      </c>
      <c r="E3490" t="s">
        <v>1712</v>
      </c>
    </row>
    <row r="3491" spans="1:5">
      <c r="A3491" t="s">
        <v>5076</v>
      </c>
      <c r="B3491" t="s">
        <v>5</v>
      </c>
      <c r="C3491" t="s">
        <v>1737</v>
      </c>
      <c r="D3491" t="s">
        <v>6867</v>
      </c>
      <c r="E3491" t="s">
        <v>1713</v>
      </c>
    </row>
    <row r="3492" spans="1:5">
      <c r="A3492" t="s">
        <v>5077</v>
      </c>
      <c r="B3492" t="s">
        <v>5</v>
      </c>
      <c r="C3492" t="s">
        <v>1737</v>
      </c>
      <c r="D3492" t="s">
        <v>6867</v>
      </c>
      <c r="E3492" t="s">
        <v>1714</v>
      </c>
    </row>
    <row r="3493" spans="1:5">
      <c r="A3493" t="s">
        <v>5078</v>
      </c>
      <c r="B3493" t="s">
        <v>5</v>
      </c>
      <c r="C3493" t="s">
        <v>1737</v>
      </c>
      <c r="D3493" t="s">
        <v>6867</v>
      </c>
      <c r="E3493" t="s">
        <v>1715</v>
      </c>
    </row>
    <row r="3494" spans="1:5">
      <c r="A3494" t="s">
        <v>5079</v>
      </c>
      <c r="B3494" t="s">
        <v>5</v>
      </c>
      <c r="C3494" t="s">
        <v>1737</v>
      </c>
      <c r="D3494" t="s">
        <v>6868</v>
      </c>
      <c r="E3494" t="s">
        <v>1702</v>
      </c>
    </row>
    <row r="3495" spans="1:5">
      <c r="A3495" t="s">
        <v>5080</v>
      </c>
      <c r="B3495" t="s">
        <v>5</v>
      </c>
      <c r="C3495" t="s">
        <v>1737</v>
      </c>
      <c r="D3495" t="s">
        <v>6868</v>
      </c>
      <c r="E3495" t="s">
        <v>1705</v>
      </c>
    </row>
    <row r="3496" spans="1:5">
      <c r="A3496" t="s">
        <v>5081</v>
      </c>
      <c r="B3496" t="s">
        <v>5</v>
      </c>
      <c r="C3496" t="s">
        <v>1737</v>
      </c>
      <c r="D3496" t="s">
        <v>6868</v>
      </c>
      <c r="E3496" t="s">
        <v>1706</v>
      </c>
    </row>
    <row r="3497" spans="1:5">
      <c r="A3497" t="s">
        <v>5082</v>
      </c>
      <c r="B3497" t="s">
        <v>5</v>
      </c>
      <c r="C3497" t="s">
        <v>1737</v>
      </c>
      <c r="D3497" t="s">
        <v>6868</v>
      </c>
      <c r="E3497" t="s">
        <v>1707</v>
      </c>
    </row>
    <row r="3498" spans="1:5">
      <c r="A3498" t="s">
        <v>5083</v>
      </c>
      <c r="B3498" t="s">
        <v>5</v>
      </c>
      <c r="C3498" t="s">
        <v>1737</v>
      </c>
      <c r="D3498" t="s">
        <v>6868</v>
      </c>
      <c r="E3498" t="s">
        <v>1708</v>
      </c>
    </row>
    <row r="3499" spans="1:5">
      <c r="A3499" t="s">
        <v>5084</v>
      </c>
      <c r="B3499" t="s">
        <v>5</v>
      </c>
      <c r="C3499" t="s">
        <v>1737</v>
      </c>
      <c r="D3499" t="s">
        <v>6868</v>
      </c>
      <c r="E3499" t="s">
        <v>1709</v>
      </c>
    </row>
    <row r="3500" spans="1:5">
      <c r="A3500" t="s">
        <v>5085</v>
      </c>
      <c r="B3500" t="s">
        <v>5</v>
      </c>
      <c r="C3500" t="s">
        <v>1737</v>
      </c>
      <c r="D3500" t="s">
        <v>6868</v>
      </c>
      <c r="E3500" t="s">
        <v>1710</v>
      </c>
    </row>
    <row r="3501" spans="1:5">
      <c r="A3501" t="s">
        <v>5086</v>
      </c>
      <c r="B3501" t="s">
        <v>5</v>
      </c>
      <c r="C3501" t="s">
        <v>1737</v>
      </c>
      <c r="D3501" t="s">
        <v>6868</v>
      </c>
      <c r="E3501" t="s">
        <v>1711</v>
      </c>
    </row>
    <row r="3502" spans="1:5">
      <c r="A3502" t="s">
        <v>5087</v>
      </c>
      <c r="B3502" t="s">
        <v>5</v>
      </c>
      <c r="C3502" t="s">
        <v>1737</v>
      </c>
      <c r="D3502" t="s">
        <v>6868</v>
      </c>
      <c r="E3502" t="s">
        <v>1712</v>
      </c>
    </row>
    <row r="3503" spans="1:5">
      <c r="A3503" t="s">
        <v>5088</v>
      </c>
      <c r="B3503" t="s">
        <v>5</v>
      </c>
      <c r="C3503" t="s">
        <v>1737</v>
      </c>
      <c r="D3503" t="s">
        <v>6868</v>
      </c>
      <c r="E3503" t="s">
        <v>1713</v>
      </c>
    </row>
    <row r="3504" spans="1:5">
      <c r="A3504" t="s">
        <v>5089</v>
      </c>
      <c r="B3504" t="s">
        <v>5</v>
      </c>
      <c r="C3504" t="s">
        <v>1737</v>
      </c>
      <c r="D3504" t="s">
        <v>6868</v>
      </c>
      <c r="E3504" t="s">
        <v>1714</v>
      </c>
    </row>
    <row r="3505" spans="1:5">
      <c r="A3505" t="s">
        <v>5090</v>
      </c>
      <c r="B3505" t="s">
        <v>5</v>
      </c>
      <c r="C3505" t="s">
        <v>1737</v>
      </c>
      <c r="D3505" t="s">
        <v>6868</v>
      </c>
      <c r="E3505" t="s">
        <v>1715</v>
      </c>
    </row>
    <row r="3506" spans="1:5">
      <c r="A3506" t="s">
        <v>5091</v>
      </c>
      <c r="B3506" t="s">
        <v>5</v>
      </c>
      <c r="C3506" t="s">
        <v>1737</v>
      </c>
      <c r="D3506" t="s">
        <v>6869</v>
      </c>
      <c r="E3506" t="s">
        <v>1702</v>
      </c>
    </row>
    <row r="3507" spans="1:5">
      <c r="A3507" t="s">
        <v>5092</v>
      </c>
      <c r="B3507" t="s">
        <v>5</v>
      </c>
      <c r="C3507" t="s">
        <v>1737</v>
      </c>
      <c r="D3507" t="s">
        <v>6869</v>
      </c>
      <c r="E3507" t="s">
        <v>1705</v>
      </c>
    </row>
    <row r="3508" spans="1:5">
      <c r="A3508" t="s">
        <v>5093</v>
      </c>
      <c r="B3508" t="s">
        <v>5</v>
      </c>
      <c r="C3508" t="s">
        <v>1737</v>
      </c>
      <c r="D3508" t="s">
        <v>6869</v>
      </c>
      <c r="E3508" t="s">
        <v>1706</v>
      </c>
    </row>
    <row r="3509" spans="1:5">
      <c r="A3509" t="s">
        <v>5094</v>
      </c>
      <c r="B3509" t="s">
        <v>5</v>
      </c>
      <c r="C3509" t="s">
        <v>1737</v>
      </c>
      <c r="D3509" t="s">
        <v>6869</v>
      </c>
      <c r="E3509" t="s">
        <v>1707</v>
      </c>
    </row>
    <row r="3510" spans="1:5">
      <c r="A3510" t="s">
        <v>5095</v>
      </c>
      <c r="B3510" t="s">
        <v>5</v>
      </c>
      <c r="C3510" t="s">
        <v>1737</v>
      </c>
      <c r="D3510" t="s">
        <v>6869</v>
      </c>
      <c r="E3510" t="s">
        <v>1708</v>
      </c>
    </row>
    <row r="3511" spans="1:5">
      <c r="A3511" t="s">
        <v>5096</v>
      </c>
      <c r="B3511" t="s">
        <v>5</v>
      </c>
      <c r="C3511" t="s">
        <v>1737</v>
      </c>
      <c r="D3511" t="s">
        <v>6869</v>
      </c>
      <c r="E3511" t="s">
        <v>1709</v>
      </c>
    </row>
    <row r="3512" spans="1:5">
      <c r="A3512" t="s">
        <v>5097</v>
      </c>
      <c r="B3512" t="s">
        <v>5</v>
      </c>
      <c r="C3512" t="s">
        <v>1737</v>
      </c>
      <c r="D3512" t="s">
        <v>6869</v>
      </c>
      <c r="E3512" t="s">
        <v>1710</v>
      </c>
    </row>
    <row r="3513" spans="1:5">
      <c r="A3513" t="s">
        <v>5098</v>
      </c>
      <c r="B3513" t="s">
        <v>5</v>
      </c>
      <c r="C3513" t="s">
        <v>1737</v>
      </c>
      <c r="D3513" t="s">
        <v>6869</v>
      </c>
      <c r="E3513" t="s">
        <v>1711</v>
      </c>
    </row>
    <row r="3514" spans="1:5">
      <c r="A3514" t="s">
        <v>5099</v>
      </c>
      <c r="B3514" t="s">
        <v>5</v>
      </c>
      <c r="C3514" t="s">
        <v>1737</v>
      </c>
      <c r="D3514" t="s">
        <v>6869</v>
      </c>
      <c r="E3514" t="s">
        <v>1712</v>
      </c>
    </row>
    <row r="3515" spans="1:5">
      <c r="A3515" t="s">
        <v>5100</v>
      </c>
      <c r="B3515" t="s">
        <v>5</v>
      </c>
      <c r="C3515" t="s">
        <v>1737</v>
      </c>
      <c r="D3515" t="s">
        <v>6869</v>
      </c>
      <c r="E3515" t="s">
        <v>1713</v>
      </c>
    </row>
    <row r="3516" spans="1:5">
      <c r="A3516" t="s">
        <v>5101</v>
      </c>
      <c r="B3516" t="s">
        <v>5</v>
      </c>
      <c r="C3516" t="s">
        <v>1737</v>
      </c>
      <c r="D3516" t="s">
        <v>6869</v>
      </c>
      <c r="E3516" t="s">
        <v>1714</v>
      </c>
    </row>
    <row r="3517" spans="1:5">
      <c r="A3517" t="s">
        <v>5102</v>
      </c>
      <c r="B3517" t="s">
        <v>5</v>
      </c>
      <c r="C3517" t="s">
        <v>1737</v>
      </c>
      <c r="D3517" t="s">
        <v>6869</v>
      </c>
      <c r="E3517" t="s">
        <v>1715</v>
      </c>
    </row>
    <row r="3518" spans="1:5">
      <c r="A3518" t="s">
        <v>5103</v>
      </c>
      <c r="B3518" t="s">
        <v>5</v>
      </c>
      <c r="C3518" t="s">
        <v>1737</v>
      </c>
      <c r="D3518" t="s">
        <v>6870</v>
      </c>
      <c r="E3518" t="s">
        <v>1702</v>
      </c>
    </row>
    <row r="3519" spans="1:5">
      <c r="A3519" t="s">
        <v>5104</v>
      </c>
      <c r="B3519" t="s">
        <v>5</v>
      </c>
      <c r="C3519" t="s">
        <v>1737</v>
      </c>
      <c r="D3519" t="s">
        <v>6870</v>
      </c>
      <c r="E3519" t="s">
        <v>1705</v>
      </c>
    </row>
    <row r="3520" spans="1:5">
      <c r="A3520" t="s">
        <v>5105</v>
      </c>
      <c r="B3520" t="s">
        <v>5</v>
      </c>
      <c r="C3520" t="s">
        <v>1737</v>
      </c>
      <c r="D3520" t="s">
        <v>6870</v>
      </c>
      <c r="E3520" t="s">
        <v>1706</v>
      </c>
    </row>
    <row r="3521" spans="1:5">
      <c r="A3521" t="s">
        <v>5106</v>
      </c>
      <c r="B3521" t="s">
        <v>5</v>
      </c>
      <c r="C3521" t="s">
        <v>1737</v>
      </c>
      <c r="D3521" t="s">
        <v>6870</v>
      </c>
      <c r="E3521" t="s">
        <v>1707</v>
      </c>
    </row>
    <row r="3522" spans="1:5">
      <c r="A3522" t="s">
        <v>5107</v>
      </c>
      <c r="B3522" t="s">
        <v>5</v>
      </c>
      <c r="C3522" t="s">
        <v>1737</v>
      </c>
      <c r="D3522" t="s">
        <v>6870</v>
      </c>
      <c r="E3522" t="s">
        <v>1708</v>
      </c>
    </row>
    <row r="3523" spans="1:5">
      <c r="A3523" t="s">
        <v>5108</v>
      </c>
      <c r="B3523" t="s">
        <v>5</v>
      </c>
      <c r="C3523" t="s">
        <v>1737</v>
      </c>
      <c r="D3523" t="s">
        <v>6870</v>
      </c>
      <c r="E3523" t="s">
        <v>1709</v>
      </c>
    </row>
    <row r="3524" spans="1:5">
      <c r="A3524" t="s">
        <v>5109</v>
      </c>
      <c r="B3524" t="s">
        <v>5</v>
      </c>
      <c r="C3524" t="s">
        <v>1737</v>
      </c>
      <c r="D3524" t="s">
        <v>6870</v>
      </c>
      <c r="E3524" t="s">
        <v>1710</v>
      </c>
    </row>
    <row r="3525" spans="1:5">
      <c r="A3525" t="s">
        <v>5110</v>
      </c>
      <c r="B3525" t="s">
        <v>5</v>
      </c>
      <c r="C3525" t="s">
        <v>1737</v>
      </c>
      <c r="D3525" t="s">
        <v>6870</v>
      </c>
      <c r="E3525" t="s">
        <v>1711</v>
      </c>
    </row>
    <row r="3526" spans="1:5">
      <c r="A3526" t="s">
        <v>5111</v>
      </c>
      <c r="B3526" t="s">
        <v>5</v>
      </c>
      <c r="C3526" t="s">
        <v>1737</v>
      </c>
      <c r="D3526" t="s">
        <v>6870</v>
      </c>
      <c r="E3526" t="s">
        <v>1712</v>
      </c>
    </row>
    <row r="3527" spans="1:5">
      <c r="A3527" t="s">
        <v>5112</v>
      </c>
      <c r="B3527" t="s">
        <v>5</v>
      </c>
      <c r="C3527" t="s">
        <v>1737</v>
      </c>
      <c r="D3527" t="s">
        <v>6870</v>
      </c>
      <c r="E3527" t="s">
        <v>1713</v>
      </c>
    </row>
    <row r="3528" spans="1:5">
      <c r="A3528" t="s">
        <v>5113</v>
      </c>
      <c r="B3528" t="s">
        <v>5</v>
      </c>
      <c r="C3528" t="s">
        <v>1737</v>
      </c>
      <c r="D3528" t="s">
        <v>6870</v>
      </c>
      <c r="E3528" t="s">
        <v>1714</v>
      </c>
    </row>
    <row r="3529" spans="1:5">
      <c r="A3529" t="s">
        <v>5114</v>
      </c>
      <c r="B3529" t="s">
        <v>5</v>
      </c>
      <c r="C3529" t="s">
        <v>1737</v>
      </c>
      <c r="D3529" t="s">
        <v>6870</v>
      </c>
      <c r="E3529" t="s">
        <v>1715</v>
      </c>
    </row>
    <row r="3530" spans="1:5">
      <c r="A3530" t="s">
        <v>5115</v>
      </c>
      <c r="B3530" t="s">
        <v>5</v>
      </c>
      <c r="C3530" t="s">
        <v>1737</v>
      </c>
      <c r="D3530" t="s">
        <v>6871</v>
      </c>
      <c r="E3530" t="s">
        <v>1702</v>
      </c>
    </row>
    <row r="3531" spans="1:5">
      <c r="A3531" t="s">
        <v>5116</v>
      </c>
      <c r="B3531" t="s">
        <v>5</v>
      </c>
      <c r="C3531" t="s">
        <v>1737</v>
      </c>
      <c r="D3531" t="s">
        <v>6871</v>
      </c>
      <c r="E3531" t="s">
        <v>1705</v>
      </c>
    </row>
    <row r="3532" spans="1:5">
      <c r="A3532" t="s">
        <v>5117</v>
      </c>
      <c r="B3532" t="s">
        <v>5</v>
      </c>
      <c r="C3532" t="s">
        <v>1737</v>
      </c>
      <c r="D3532" t="s">
        <v>6871</v>
      </c>
      <c r="E3532" t="s">
        <v>1706</v>
      </c>
    </row>
    <row r="3533" spans="1:5">
      <c r="A3533" t="s">
        <v>5118</v>
      </c>
      <c r="B3533" t="s">
        <v>5</v>
      </c>
      <c r="C3533" t="s">
        <v>1737</v>
      </c>
      <c r="D3533" t="s">
        <v>6871</v>
      </c>
      <c r="E3533" t="s">
        <v>1707</v>
      </c>
    </row>
    <row r="3534" spans="1:5">
      <c r="A3534" t="s">
        <v>5119</v>
      </c>
      <c r="B3534" t="s">
        <v>5</v>
      </c>
      <c r="C3534" t="s">
        <v>1737</v>
      </c>
      <c r="D3534" t="s">
        <v>6871</v>
      </c>
      <c r="E3534" t="s">
        <v>1708</v>
      </c>
    </row>
    <row r="3535" spans="1:5">
      <c r="A3535" t="s">
        <v>5120</v>
      </c>
      <c r="B3535" t="s">
        <v>5</v>
      </c>
      <c r="C3535" t="s">
        <v>1737</v>
      </c>
      <c r="D3535" t="s">
        <v>6871</v>
      </c>
      <c r="E3535" t="s">
        <v>1709</v>
      </c>
    </row>
    <row r="3536" spans="1:5">
      <c r="A3536" t="s">
        <v>5121</v>
      </c>
      <c r="B3536" t="s">
        <v>5</v>
      </c>
      <c r="C3536" t="s">
        <v>1737</v>
      </c>
      <c r="D3536" t="s">
        <v>6871</v>
      </c>
      <c r="E3536" t="s">
        <v>1710</v>
      </c>
    </row>
    <row r="3537" spans="1:5">
      <c r="A3537" t="s">
        <v>5122</v>
      </c>
      <c r="B3537" t="s">
        <v>5</v>
      </c>
      <c r="C3537" t="s">
        <v>1737</v>
      </c>
      <c r="D3537" t="s">
        <v>6871</v>
      </c>
      <c r="E3537" t="s">
        <v>1711</v>
      </c>
    </row>
    <row r="3538" spans="1:5">
      <c r="A3538" t="s">
        <v>5123</v>
      </c>
      <c r="B3538" t="s">
        <v>5</v>
      </c>
      <c r="C3538" t="s">
        <v>1737</v>
      </c>
      <c r="D3538" t="s">
        <v>6871</v>
      </c>
      <c r="E3538" t="s">
        <v>1712</v>
      </c>
    </row>
    <row r="3539" spans="1:5">
      <c r="A3539" t="s">
        <v>5124</v>
      </c>
      <c r="B3539" t="s">
        <v>5</v>
      </c>
      <c r="C3539" t="s">
        <v>1737</v>
      </c>
      <c r="D3539" t="s">
        <v>6871</v>
      </c>
      <c r="E3539" t="s">
        <v>1713</v>
      </c>
    </row>
    <row r="3540" spans="1:5">
      <c r="A3540" t="s">
        <v>5125</v>
      </c>
      <c r="B3540" t="s">
        <v>5</v>
      </c>
      <c r="C3540" t="s">
        <v>1737</v>
      </c>
      <c r="D3540" t="s">
        <v>6871</v>
      </c>
      <c r="E3540" t="s">
        <v>1714</v>
      </c>
    </row>
    <row r="3541" spans="1:5">
      <c r="A3541" t="s">
        <v>5126</v>
      </c>
      <c r="B3541" t="s">
        <v>5</v>
      </c>
      <c r="C3541" t="s">
        <v>1737</v>
      </c>
      <c r="D3541" t="s">
        <v>6871</v>
      </c>
      <c r="E3541" t="s">
        <v>1715</v>
      </c>
    </row>
    <row r="3542" spans="1:5">
      <c r="A3542" t="s">
        <v>5127</v>
      </c>
      <c r="B3542" t="s">
        <v>5</v>
      </c>
      <c r="C3542" t="s">
        <v>1737</v>
      </c>
      <c r="D3542" t="s">
        <v>6872</v>
      </c>
      <c r="E3542" t="s">
        <v>1702</v>
      </c>
    </row>
    <row r="3543" spans="1:5">
      <c r="A3543" t="s">
        <v>5128</v>
      </c>
      <c r="B3543" t="s">
        <v>5</v>
      </c>
      <c r="C3543" t="s">
        <v>1737</v>
      </c>
      <c r="D3543" t="s">
        <v>6872</v>
      </c>
      <c r="E3543" t="s">
        <v>1705</v>
      </c>
    </row>
    <row r="3544" spans="1:5">
      <c r="A3544" t="s">
        <v>5129</v>
      </c>
      <c r="B3544" t="s">
        <v>5</v>
      </c>
      <c r="C3544" t="s">
        <v>1737</v>
      </c>
      <c r="D3544" t="s">
        <v>6872</v>
      </c>
      <c r="E3544" t="s">
        <v>1706</v>
      </c>
    </row>
    <row r="3545" spans="1:5">
      <c r="A3545" t="s">
        <v>5130</v>
      </c>
      <c r="B3545" t="s">
        <v>5</v>
      </c>
      <c r="C3545" t="s">
        <v>1737</v>
      </c>
      <c r="D3545" t="s">
        <v>6872</v>
      </c>
      <c r="E3545" t="s">
        <v>1707</v>
      </c>
    </row>
    <row r="3546" spans="1:5">
      <c r="A3546" t="s">
        <v>5131</v>
      </c>
      <c r="B3546" t="s">
        <v>5</v>
      </c>
      <c r="C3546" t="s">
        <v>1737</v>
      </c>
      <c r="D3546" t="s">
        <v>6872</v>
      </c>
      <c r="E3546" t="s">
        <v>1708</v>
      </c>
    </row>
    <row r="3547" spans="1:5">
      <c r="A3547" t="s">
        <v>5132</v>
      </c>
      <c r="B3547" t="s">
        <v>5</v>
      </c>
      <c r="C3547" t="s">
        <v>1737</v>
      </c>
      <c r="D3547" t="s">
        <v>6872</v>
      </c>
      <c r="E3547" t="s">
        <v>1709</v>
      </c>
    </row>
    <row r="3548" spans="1:5">
      <c r="A3548" t="s">
        <v>5133</v>
      </c>
      <c r="B3548" t="s">
        <v>5</v>
      </c>
      <c r="C3548" t="s">
        <v>1737</v>
      </c>
      <c r="D3548" t="s">
        <v>6872</v>
      </c>
      <c r="E3548" t="s">
        <v>1710</v>
      </c>
    </row>
    <row r="3549" spans="1:5">
      <c r="A3549" t="s">
        <v>5134</v>
      </c>
      <c r="B3549" t="s">
        <v>5</v>
      </c>
      <c r="C3549" t="s">
        <v>1737</v>
      </c>
      <c r="D3549" t="s">
        <v>6872</v>
      </c>
      <c r="E3549" t="s">
        <v>1711</v>
      </c>
    </row>
    <row r="3550" spans="1:5">
      <c r="A3550" t="s">
        <v>5135</v>
      </c>
      <c r="B3550" t="s">
        <v>5</v>
      </c>
      <c r="C3550" t="s">
        <v>1737</v>
      </c>
      <c r="D3550" t="s">
        <v>6872</v>
      </c>
      <c r="E3550" t="s">
        <v>1712</v>
      </c>
    </row>
    <row r="3551" spans="1:5">
      <c r="A3551" t="s">
        <v>5136</v>
      </c>
      <c r="B3551" t="s">
        <v>5</v>
      </c>
      <c r="C3551" t="s">
        <v>1737</v>
      </c>
      <c r="D3551" t="s">
        <v>6872</v>
      </c>
      <c r="E3551" t="s">
        <v>1713</v>
      </c>
    </row>
    <row r="3552" spans="1:5">
      <c r="A3552" t="s">
        <v>5137</v>
      </c>
      <c r="B3552" t="s">
        <v>5</v>
      </c>
      <c r="C3552" t="s">
        <v>1737</v>
      </c>
      <c r="D3552" t="s">
        <v>6872</v>
      </c>
      <c r="E3552" t="s">
        <v>1714</v>
      </c>
    </row>
    <row r="3553" spans="1:5">
      <c r="A3553" t="s">
        <v>5138</v>
      </c>
      <c r="B3553" t="s">
        <v>5</v>
      </c>
      <c r="C3553" t="s">
        <v>1737</v>
      </c>
      <c r="D3553" t="s">
        <v>6872</v>
      </c>
      <c r="E3553" t="s">
        <v>1715</v>
      </c>
    </row>
    <row r="3554" spans="1:5">
      <c r="A3554" t="s">
        <v>5139</v>
      </c>
      <c r="B3554" t="s">
        <v>5</v>
      </c>
      <c r="C3554" t="s">
        <v>1737</v>
      </c>
      <c r="D3554" t="s">
        <v>6873</v>
      </c>
      <c r="E3554" t="s">
        <v>1702</v>
      </c>
    </row>
    <row r="3555" spans="1:5">
      <c r="A3555" t="s">
        <v>5140</v>
      </c>
      <c r="B3555" t="s">
        <v>5</v>
      </c>
      <c r="C3555" t="s">
        <v>1737</v>
      </c>
      <c r="D3555" t="s">
        <v>6873</v>
      </c>
      <c r="E3555" t="s">
        <v>1705</v>
      </c>
    </row>
    <row r="3556" spans="1:5">
      <c r="A3556" t="s">
        <v>5141</v>
      </c>
      <c r="B3556" t="s">
        <v>5</v>
      </c>
      <c r="C3556" t="s">
        <v>1737</v>
      </c>
      <c r="D3556" t="s">
        <v>6873</v>
      </c>
      <c r="E3556" t="s">
        <v>1706</v>
      </c>
    </row>
    <row r="3557" spans="1:5">
      <c r="A3557" t="s">
        <v>5142</v>
      </c>
      <c r="B3557" t="s">
        <v>5</v>
      </c>
      <c r="C3557" t="s">
        <v>1737</v>
      </c>
      <c r="D3557" t="s">
        <v>6873</v>
      </c>
      <c r="E3557" t="s">
        <v>1707</v>
      </c>
    </row>
    <row r="3558" spans="1:5">
      <c r="A3558" t="s">
        <v>5143</v>
      </c>
      <c r="B3558" t="s">
        <v>5</v>
      </c>
      <c r="C3558" t="s">
        <v>1737</v>
      </c>
      <c r="D3558" t="s">
        <v>6873</v>
      </c>
      <c r="E3558" t="s">
        <v>1708</v>
      </c>
    </row>
    <row r="3559" spans="1:5">
      <c r="A3559" t="s">
        <v>5144</v>
      </c>
      <c r="B3559" t="s">
        <v>5</v>
      </c>
      <c r="C3559" t="s">
        <v>1737</v>
      </c>
      <c r="D3559" t="s">
        <v>6873</v>
      </c>
      <c r="E3559" t="s">
        <v>1709</v>
      </c>
    </row>
    <row r="3560" spans="1:5">
      <c r="A3560" t="s">
        <v>5145</v>
      </c>
      <c r="B3560" t="s">
        <v>5</v>
      </c>
      <c r="C3560" t="s">
        <v>1737</v>
      </c>
      <c r="D3560" t="s">
        <v>6873</v>
      </c>
      <c r="E3560" t="s">
        <v>1710</v>
      </c>
    </row>
    <row r="3561" spans="1:5">
      <c r="A3561" t="s">
        <v>5146</v>
      </c>
      <c r="B3561" t="s">
        <v>5</v>
      </c>
      <c r="C3561" t="s">
        <v>1737</v>
      </c>
      <c r="D3561" t="s">
        <v>6873</v>
      </c>
      <c r="E3561" t="s">
        <v>1711</v>
      </c>
    </row>
    <row r="3562" spans="1:5">
      <c r="A3562" t="s">
        <v>5147</v>
      </c>
      <c r="B3562" t="s">
        <v>5</v>
      </c>
      <c r="C3562" t="s">
        <v>1737</v>
      </c>
      <c r="D3562" t="s">
        <v>6873</v>
      </c>
      <c r="E3562" t="s">
        <v>1712</v>
      </c>
    </row>
    <row r="3563" spans="1:5">
      <c r="A3563" t="s">
        <v>5148</v>
      </c>
      <c r="B3563" t="s">
        <v>5</v>
      </c>
      <c r="C3563" t="s">
        <v>1737</v>
      </c>
      <c r="D3563" t="s">
        <v>6873</v>
      </c>
      <c r="E3563" t="s">
        <v>1713</v>
      </c>
    </row>
    <row r="3564" spans="1:5">
      <c r="A3564" t="s">
        <v>5149</v>
      </c>
      <c r="B3564" t="s">
        <v>5</v>
      </c>
      <c r="C3564" t="s">
        <v>1737</v>
      </c>
      <c r="D3564" t="s">
        <v>6873</v>
      </c>
      <c r="E3564" t="s">
        <v>1714</v>
      </c>
    </row>
    <row r="3565" spans="1:5">
      <c r="A3565" t="s">
        <v>5150</v>
      </c>
      <c r="B3565" t="s">
        <v>5</v>
      </c>
      <c r="C3565" t="s">
        <v>1737</v>
      </c>
      <c r="D3565" t="s">
        <v>6873</v>
      </c>
      <c r="E3565" t="s">
        <v>1715</v>
      </c>
    </row>
    <row r="3566" spans="1:5">
      <c r="A3566" t="s">
        <v>5151</v>
      </c>
      <c r="B3566" t="s">
        <v>5</v>
      </c>
      <c r="C3566" t="s">
        <v>1737</v>
      </c>
      <c r="D3566" t="s">
        <v>6874</v>
      </c>
      <c r="E3566" t="s">
        <v>1702</v>
      </c>
    </row>
    <row r="3567" spans="1:5">
      <c r="A3567" t="s">
        <v>5152</v>
      </c>
      <c r="B3567" t="s">
        <v>5</v>
      </c>
      <c r="C3567" t="s">
        <v>1737</v>
      </c>
      <c r="D3567" t="s">
        <v>6874</v>
      </c>
      <c r="E3567" t="s">
        <v>1705</v>
      </c>
    </row>
    <row r="3568" spans="1:5">
      <c r="A3568" t="s">
        <v>5153</v>
      </c>
      <c r="B3568" t="s">
        <v>5</v>
      </c>
      <c r="C3568" t="s">
        <v>1737</v>
      </c>
      <c r="D3568" t="s">
        <v>6874</v>
      </c>
      <c r="E3568" t="s">
        <v>1706</v>
      </c>
    </row>
    <row r="3569" spans="1:5">
      <c r="A3569" t="s">
        <v>5154</v>
      </c>
      <c r="B3569" t="s">
        <v>5</v>
      </c>
      <c r="C3569" t="s">
        <v>1737</v>
      </c>
      <c r="D3569" t="s">
        <v>6874</v>
      </c>
      <c r="E3569" t="s">
        <v>1707</v>
      </c>
    </row>
    <row r="3570" spans="1:5">
      <c r="A3570" t="s">
        <v>5155</v>
      </c>
      <c r="B3570" t="s">
        <v>5</v>
      </c>
      <c r="C3570" t="s">
        <v>1737</v>
      </c>
      <c r="D3570" t="s">
        <v>6874</v>
      </c>
      <c r="E3570" t="s">
        <v>1708</v>
      </c>
    </row>
    <row r="3571" spans="1:5">
      <c r="A3571" t="s">
        <v>5156</v>
      </c>
      <c r="B3571" t="s">
        <v>5</v>
      </c>
      <c r="C3571" t="s">
        <v>1737</v>
      </c>
      <c r="D3571" t="s">
        <v>6874</v>
      </c>
      <c r="E3571" t="s">
        <v>1709</v>
      </c>
    </row>
    <row r="3572" spans="1:5">
      <c r="A3572" t="s">
        <v>5157</v>
      </c>
      <c r="B3572" t="s">
        <v>5</v>
      </c>
      <c r="C3572" t="s">
        <v>1737</v>
      </c>
      <c r="D3572" t="s">
        <v>6874</v>
      </c>
      <c r="E3572" t="s">
        <v>1710</v>
      </c>
    </row>
    <row r="3573" spans="1:5">
      <c r="A3573" t="s">
        <v>5158</v>
      </c>
      <c r="B3573" t="s">
        <v>5</v>
      </c>
      <c r="C3573" t="s">
        <v>1737</v>
      </c>
      <c r="D3573" t="s">
        <v>6874</v>
      </c>
      <c r="E3573" t="s">
        <v>1711</v>
      </c>
    </row>
    <row r="3574" spans="1:5">
      <c r="A3574" t="s">
        <v>5159</v>
      </c>
      <c r="B3574" t="s">
        <v>5</v>
      </c>
      <c r="C3574" t="s">
        <v>1737</v>
      </c>
      <c r="D3574" t="s">
        <v>6874</v>
      </c>
      <c r="E3574" t="s">
        <v>1712</v>
      </c>
    </row>
    <row r="3575" spans="1:5">
      <c r="A3575" t="s">
        <v>5160</v>
      </c>
      <c r="B3575" t="s">
        <v>5</v>
      </c>
      <c r="C3575" t="s">
        <v>1737</v>
      </c>
      <c r="D3575" t="s">
        <v>6874</v>
      </c>
      <c r="E3575" t="s">
        <v>1713</v>
      </c>
    </row>
    <row r="3576" spans="1:5">
      <c r="A3576" t="s">
        <v>5161</v>
      </c>
      <c r="B3576" t="s">
        <v>5</v>
      </c>
      <c r="C3576" t="s">
        <v>1737</v>
      </c>
      <c r="D3576" t="s">
        <v>6874</v>
      </c>
      <c r="E3576" t="s">
        <v>1714</v>
      </c>
    </row>
    <row r="3577" spans="1:5">
      <c r="A3577" t="s">
        <v>5162</v>
      </c>
      <c r="B3577" t="s">
        <v>5</v>
      </c>
      <c r="C3577" t="s">
        <v>1737</v>
      </c>
      <c r="D3577" t="s">
        <v>6874</v>
      </c>
      <c r="E3577" t="s">
        <v>1715</v>
      </c>
    </row>
    <row r="3578" spans="1:5">
      <c r="A3578" t="s">
        <v>5163</v>
      </c>
      <c r="B3578" t="s">
        <v>5</v>
      </c>
      <c r="C3578" t="s">
        <v>1737</v>
      </c>
      <c r="D3578" t="s">
        <v>6875</v>
      </c>
      <c r="E3578" t="s">
        <v>1702</v>
      </c>
    </row>
    <row r="3579" spans="1:5">
      <c r="A3579" t="s">
        <v>5164</v>
      </c>
      <c r="B3579" t="s">
        <v>5</v>
      </c>
      <c r="C3579" t="s">
        <v>1737</v>
      </c>
      <c r="D3579" t="s">
        <v>6875</v>
      </c>
      <c r="E3579" t="s">
        <v>1705</v>
      </c>
    </row>
    <row r="3580" spans="1:5">
      <c r="A3580" t="s">
        <v>5165</v>
      </c>
      <c r="B3580" t="s">
        <v>5</v>
      </c>
      <c r="C3580" t="s">
        <v>1737</v>
      </c>
      <c r="D3580" t="s">
        <v>6875</v>
      </c>
      <c r="E3580" t="s">
        <v>1706</v>
      </c>
    </row>
    <row r="3581" spans="1:5">
      <c r="A3581" t="s">
        <v>5166</v>
      </c>
      <c r="B3581" t="s">
        <v>5</v>
      </c>
      <c r="C3581" t="s">
        <v>1737</v>
      </c>
      <c r="D3581" t="s">
        <v>6875</v>
      </c>
      <c r="E3581" t="s">
        <v>1707</v>
      </c>
    </row>
    <row r="3582" spans="1:5">
      <c r="A3582" t="s">
        <v>5167</v>
      </c>
      <c r="B3582" t="s">
        <v>5</v>
      </c>
      <c r="C3582" t="s">
        <v>1737</v>
      </c>
      <c r="D3582" t="s">
        <v>6875</v>
      </c>
      <c r="E3582" t="s">
        <v>1708</v>
      </c>
    </row>
    <row r="3583" spans="1:5">
      <c r="A3583" t="s">
        <v>5168</v>
      </c>
      <c r="B3583" t="s">
        <v>5</v>
      </c>
      <c r="C3583" t="s">
        <v>1737</v>
      </c>
      <c r="D3583" t="s">
        <v>6875</v>
      </c>
      <c r="E3583" t="s">
        <v>1709</v>
      </c>
    </row>
    <row r="3584" spans="1:5">
      <c r="A3584" t="s">
        <v>5169</v>
      </c>
      <c r="B3584" t="s">
        <v>5</v>
      </c>
      <c r="C3584" t="s">
        <v>1737</v>
      </c>
      <c r="D3584" t="s">
        <v>6875</v>
      </c>
      <c r="E3584" t="s">
        <v>1710</v>
      </c>
    </row>
    <row r="3585" spans="1:5">
      <c r="A3585" t="s">
        <v>5170</v>
      </c>
      <c r="B3585" t="s">
        <v>5</v>
      </c>
      <c r="C3585" t="s">
        <v>1737</v>
      </c>
      <c r="D3585" t="s">
        <v>6875</v>
      </c>
      <c r="E3585" t="s">
        <v>1711</v>
      </c>
    </row>
    <row r="3586" spans="1:5">
      <c r="A3586" t="s">
        <v>5171</v>
      </c>
      <c r="B3586" t="s">
        <v>5</v>
      </c>
      <c r="C3586" t="s">
        <v>1737</v>
      </c>
      <c r="D3586" t="s">
        <v>6875</v>
      </c>
      <c r="E3586" t="s">
        <v>1712</v>
      </c>
    </row>
    <row r="3587" spans="1:5">
      <c r="A3587" t="s">
        <v>5172</v>
      </c>
      <c r="B3587" t="s">
        <v>5</v>
      </c>
      <c r="C3587" t="s">
        <v>1737</v>
      </c>
      <c r="D3587" t="s">
        <v>6875</v>
      </c>
      <c r="E3587" t="s">
        <v>1713</v>
      </c>
    </row>
    <row r="3588" spans="1:5">
      <c r="A3588" t="s">
        <v>5173</v>
      </c>
      <c r="B3588" t="s">
        <v>5</v>
      </c>
      <c r="C3588" t="s">
        <v>1737</v>
      </c>
      <c r="D3588" t="s">
        <v>6875</v>
      </c>
      <c r="E3588" t="s">
        <v>1714</v>
      </c>
    </row>
    <row r="3589" spans="1:5">
      <c r="A3589" t="s">
        <v>5174</v>
      </c>
      <c r="B3589" t="s">
        <v>5</v>
      </c>
      <c r="C3589" t="s">
        <v>1737</v>
      </c>
      <c r="D3589" t="s">
        <v>6875</v>
      </c>
      <c r="E3589" t="s">
        <v>1715</v>
      </c>
    </row>
    <row r="3590" spans="1:5">
      <c r="A3590" t="s">
        <v>5175</v>
      </c>
      <c r="B3590" t="s">
        <v>5</v>
      </c>
      <c r="C3590" t="s">
        <v>1737</v>
      </c>
      <c r="D3590" t="s">
        <v>6876</v>
      </c>
      <c r="E3590" t="s">
        <v>1702</v>
      </c>
    </row>
    <row r="3591" spans="1:5">
      <c r="A3591" t="s">
        <v>5176</v>
      </c>
      <c r="B3591" t="s">
        <v>5</v>
      </c>
      <c r="C3591" t="s">
        <v>1737</v>
      </c>
      <c r="D3591" t="s">
        <v>6876</v>
      </c>
      <c r="E3591" t="s">
        <v>1705</v>
      </c>
    </row>
    <row r="3592" spans="1:5">
      <c r="A3592" t="s">
        <v>5177</v>
      </c>
      <c r="B3592" t="s">
        <v>5</v>
      </c>
      <c r="C3592" t="s">
        <v>1737</v>
      </c>
      <c r="D3592" t="s">
        <v>6876</v>
      </c>
      <c r="E3592" t="s">
        <v>1706</v>
      </c>
    </row>
    <row r="3593" spans="1:5">
      <c r="A3593" t="s">
        <v>5178</v>
      </c>
      <c r="B3593" t="s">
        <v>5</v>
      </c>
      <c r="C3593" t="s">
        <v>1737</v>
      </c>
      <c r="D3593" t="s">
        <v>6876</v>
      </c>
      <c r="E3593" t="s">
        <v>1707</v>
      </c>
    </row>
    <row r="3594" spans="1:5">
      <c r="A3594" t="s">
        <v>5179</v>
      </c>
      <c r="B3594" t="s">
        <v>5</v>
      </c>
      <c r="C3594" t="s">
        <v>1737</v>
      </c>
      <c r="D3594" t="s">
        <v>6876</v>
      </c>
      <c r="E3594" t="s">
        <v>1708</v>
      </c>
    </row>
    <row r="3595" spans="1:5">
      <c r="A3595" t="s">
        <v>5180</v>
      </c>
      <c r="B3595" t="s">
        <v>5</v>
      </c>
      <c r="C3595" t="s">
        <v>1737</v>
      </c>
      <c r="D3595" t="s">
        <v>6876</v>
      </c>
      <c r="E3595" t="s">
        <v>1709</v>
      </c>
    </row>
    <row r="3596" spans="1:5">
      <c r="A3596" t="s">
        <v>5181</v>
      </c>
      <c r="B3596" t="s">
        <v>5</v>
      </c>
      <c r="C3596" t="s">
        <v>1737</v>
      </c>
      <c r="D3596" t="s">
        <v>6876</v>
      </c>
      <c r="E3596" t="s">
        <v>1710</v>
      </c>
    </row>
    <row r="3597" spans="1:5">
      <c r="A3597" t="s">
        <v>5182</v>
      </c>
      <c r="B3597" t="s">
        <v>5</v>
      </c>
      <c r="C3597" t="s">
        <v>1737</v>
      </c>
      <c r="D3597" t="s">
        <v>6876</v>
      </c>
      <c r="E3597" t="s">
        <v>1711</v>
      </c>
    </row>
    <row r="3598" spans="1:5">
      <c r="A3598" t="s">
        <v>5183</v>
      </c>
      <c r="B3598" t="s">
        <v>5</v>
      </c>
      <c r="C3598" t="s">
        <v>1737</v>
      </c>
      <c r="D3598" t="s">
        <v>6876</v>
      </c>
      <c r="E3598" t="s">
        <v>1712</v>
      </c>
    </row>
    <row r="3599" spans="1:5">
      <c r="A3599" t="s">
        <v>5184</v>
      </c>
      <c r="B3599" t="s">
        <v>5</v>
      </c>
      <c r="C3599" t="s">
        <v>1737</v>
      </c>
      <c r="D3599" t="s">
        <v>6876</v>
      </c>
      <c r="E3599" t="s">
        <v>1713</v>
      </c>
    </row>
    <row r="3600" spans="1:5">
      <c r="A3600" t="s">
        <v>5185</v>
      </c>
      <c r="B3600" t="s">
        <v>5</v>
      </c>
      <c r="C3600" t="s">
        <v>1737</v>
      </c>
      <c r="D3600" t="s">
        <v>6876</v>
      </c>
      <c r="E3600" t="s">
        <v>1714</v>
      </c>
    </row>
    <row r="3601" spans="1:5">
      <c r="A3601" t="s">
        <v>5186</v>
      </c>
      <c r="B3601" t="s">
        <v>5</v>
      </c>
      <c r="C3601" t="s">
        <v>1737</v>
      </c>
      <c r="D3601" t="s">
        <v>6876</v>
      </c>
      <c r="E3601" t="s">
        <v>1715</v>
      </c>
    </row>
    <row r="3602" spans="1:5">
      <c r="A3602" t="s">
        <v>5187</v>
      </c>
      <c r="B3602" t="s">
        <v>5</v>
      </c>
      <c r="C3602" t="s">
        <v>1737</v>
      </c>
      <c r="D3602" t="s">
        <v>6877</v>
      </c>
      <c r="E3602" t="s">
        <v>1702</v>
      </c>
    </row>
    <row r="3603" spans="1:5">
      <c r="A3603" t="s">
        <v>5188</v>
      </c>
      <c r="B3603" t="s">
        <v>5</v>
      </c>
      <c r="C3603" t="s">
        <v>1737</v>
      </c>
      <c r="D3603" t="s">
        <v>6877</v>
      </c>
      <c r="E3603" t="s">
        <v>1705</v>
      </c>
    </row>
    <row r="3604" spans="1:5">
      <c r="A3604" t="s">
        <v>5189</v>
      </c>
      <c r="B3604" t="s">
        <v>5</v>
      </c>
      <c r="C3604" t="s">
        <v>1737</v>
      </c>
      <c r="D3604" t="s">
        <v>6877</v>
      </c>
      <c r="E3604" t="s">
        <v>1706</v>
      </c>
    </row>
    <row r="3605" spans="1:5">
      <c r="A3605" t="s">
        <v>5190</v>
      </c>
      <c r="B3605" t="s">
        <v>5</v>
      </c>
      <c r="C3605" t="s">
        <v>1737</v>
      </c>
      <c r="D3605" t="s">
        <v>6877</v>
      </c>
      <c r="E3605" t="s">
        <v>1707</v>
      </c>
    </row>
    <row r="3606" spans="1:5">
      <c r="A3606" t="s">
        <v>5191</v>
      </c>
      <c r="B3606" t="s">
        <v>5</v>
      </c>
      <c r="C3606" t="s">
        <v>1737</v>
      </c>
      <c r="D3606" t="s">
        <v>6877</v>
      </c>
      <c r="E3606" t="s">
        <v>1708</v>
      </c>
    </row>
    <row r="3607" spans="1:5">
      <c r="A3607" t="s">
        <v>5192</v>
      </c>
      <c r="B3607" t="s">
        <v>5</v>
      </c>
      <c r="C3607" t="s">
        <v>1737</v>
      </c>
      <c r="D3607" t="s">
        <v>6877</v>
      </c>
      <c r="E3607" t="s">
        <v>1709</v>
      </c>
    </row>
    <row r="3608" spans="1:5">
      <c r="A3608" t="s">
        <v>5193</v>
      </c>
      <c r="B3608" t="s">
        <v>5</v>
      </c>
      <c r="C3608" t="s">
        <v>1737</v>
      </c>
      <c r="D3608" t="s">
        <v>6877</v>
      </c>
      <c r="E3608" t="s">
        <v>1710</v>
      </c>
    </row>
    <row r="3609" spans="1:5">
      <c r="A3609" t="s">
        <v>5194</v>
      </c>
      <c r="B3609" t="s">
        <v>5</v>
      </c>
      <c r="C3609" t="s">
        <v>1737</v>
      </c>
      <c r="D3609" t="s">
        <v>6877</v>
      </c>
      <c r="E3609" t="s">
        <v>1711</v>
      </c>
    </row>
    <row r="3610" spans="1:5">
      <c r="A3610" t="s">
        <v>5195</v>
      </c>
      <c r="B3610" t="s">
        <v>5</v>
      </c>
      <c r="C3610" t="s">
        <v>1737</v>
      </c>
      <c r="D3610" t="s">
        <v>6877</v>
      </c>
      <c r="E3610" t="s">
        <v>1712</v>
      </c>
    </row>
    <row r="3611" spans="1:5">
      <c r="A3611" t="s">
        <v>5196</v>
      </c>
      <c r="B3611" t="s">
        <v>5</v>
      </c>
      <c r="C3611" t="s">
        <v>1737</v>
      </c>
      <c r="D3611" t="s">
        <v>6877</v>
      </c>
      <c r="E3611" t="s">
        <v>1713</v>
      </c>
    </row>
    <row r="3612" spans="1:5">
      <c r="A3612" t="s">
        <v>5197</v>
      </c>
      <c r="B3612" t="s">
        <v>5</v>
      </c>
      <c r="C3612" t="s">
        <v>1737</v>
      </c>
      <c r="D3612" t="s">
        <v>6877</v>
      </c>
      <c r="E3612" t="s">
        <v>1714</v>
      </c>
    </row>
    <row r="3613" spans="1:5">
      <c r="A3613" t="s">
        <v>5198</v>
      </c>
      <c r="B3613" t="s">
        <v>5</v>
      </c>
      <c r="C3613" t="s">
        <v>1737</v>
      </c>
      <c r="D3613" t="s">
        <v>6877</v>
      </c>
      <c r="E3613" t="s">
        <v>1715</v>
      </c>
    </row>
    <row r="3614" spans="1:5">
      <c r="A3614" t="s">
        <v>5199</v>
      </c>
      <c r="B3614" t="s">
        <v>5</v>
      </c>
      <c r="C3614" t="s">
        <v>1737</v>
      </c>
      <c r="D3614" t="s">
        <v>6878</v>
      </c>
      <c r="E3614" t="s">
        <v>1702</v>
      </c>
    </row>
    <row r="3615" spans="1:5">
      <c r="A3615" t="s">
        <v>5200</v>
      </c>
      <c r="B3615" t="s">
        <v>5</v>
      </c>
      <c r="C3615" t="s">
        <v>1737</v>
      </c>
      <c r="D3615" t="s">
        <v>6878</v>
      </c>
      <c r="E3615" t="s">
        <v>1705</v>
      </c>
    </row>
    <row r="3616" spans="1:5">
      <c r="A3616" t="s">
        <v>5201</v>
      </c>
      <c r="B3616" t="s">
        <v>5</v>
      </c>
      <c r="C3616" t="s">
        <v>1737</v>
      </c>
      <c r="D3616" t="s">
        <v>6878</v>
      </c>
      <c r="E3616" t="s">
        <v>1706</v>
      </c>
    </row>
    <row r="3617" spans="1:5">
      <c r="A3617" t="s">
        <v>5202</v>
      </c>
      <c r="B3617" t="s">
        <v>5</v>
      </c>
      <c r="C3617" t="s">
        <v>1737</v>
      </c>
      <c r="D3617" t="s">
        <v>6878</v>
      </c>
      <c r="E3617" t="s">
        <v>1707</v>
      </c>
    </row>
    <row r="3618" spans="1:5">
      <c r="A3618" t="s">
        <v>5203</v>
      </c>
      <c r="B3618" t="s">
        <v>5</v>
      </c>
      <c r="C3618" t="s">
        <v>1737</v>
      </c>
      <c r="D3618" t="s">
        <v>6878</v>
      </c>
      <c r="E3618" t="s">
        <v>1708</v>
      </c>
    </row>
    <row r="3619" spans="1:5">
      <c r="A3619" t="s">
        <v>5204</v>
      </c>
      <c r="B3619" t="s">
        <v>5</v>
      </c>
      <c r="C3619" t="s">
        <v>1737</v>
      </c>
      <c r="D3619" t="s">
        <v>6878</v>
      </c>
      <c r="E3619" t="s">
        <v>1709</v>
      </c>
    </row>
    <row r="3620" spans="1:5">
      <c r="A3620" t="s">
        <v>5205</v>
      </c>
      <c r="B3620" t="s">
        <v>5</v>
      </c>
      <c r="C3620" t="s">
        <v>1737</v>
      </c>
      <c r="D3620" t="s">
        <v>6878</v>
      </c>
      <c r="E3620" t="s">
        <v>1710</v>
      </c>
    </row>
    <row r="3621" spans="1:5">
      <c r="A3621" t="s">
        <v>5206</v>
      </c>
      <c r="B3621" t="s">
        <v>5</v>
      </c>
      <c r="C3621" t="s">
        <v>1737</v>
      </c>
      <c r="D3621" t="s">
        <v>6878</v>
      </c>
      <c r="E3621" t="s">
        <v>1711</v>
      </c>
    </row>
    <row r="3622" spans="1:5">
      <c r="A3622" t="s">
        <v>5207</v>
      </c>
      <c r="B3622" t="s">
        <v>5</v>
      </c>
      <c r="C3622" t="s">
        <v>1737</v>
      </c>
      <c r="D3622" t="s">
        <v>6878</v>
      </c>
      <c r="E3622" t="s">
        <v>1712</v>
      </c>
    </row>
    <row r="3623" spans="1:5">
      <c r="A3623" t="s">
        <v>5208</v>
      </c>
      <c r="B3623" t="s">
        <v>5</v>
      </c>
      <c r="C3623" t="s">
        <v>1737</v>
      </c>
      <c r="D3623" t="s">
        <v>6878</v>
      </c>
      <c r="E3623" t="s">
        <v>1713</v>
      </c>
    </row>
    <row r="3624" spans="1:5">
      <c r="A3624" t="s">
        <v>5209</v>
      </c>
      <c r="B3624" t="s">
        <v>5</v>
      </c>
      <c r="C3624" t="s">
        <v>1737</v>
      </c>
      <c r="D3624" t="s">
        <v>6878</v>
      </c>
      <c r="E3624" t="s">
        <v>1714</v>
      </c>
    </row>
    <row r="3625" spans="1:5">
      <c r="A3625" t="s">
        <v>5210</v>
      </c>
      <c r="B3625" t="s">
        <v>5</v>
      </c>
      <c r="C3625" t="s">
        <v>1737</v>
      </c>
      <c r="D3625" t="s">
        <v>6878</v>
      </c>
      <c r="E3625" t="s">
        <v>1715</v>
      </c>
    </row>
    <row r="3626" spans="1:5">
      <c r="A3626" t="s">
        <v>5211</v>
      </c>
      <c r="B3626" t="s">
        <v>5</v>
      </c>
      <c r="C3626" t="s">
        <v>1737</v>
      </c>
      <c r="D3626" t="s">
        <v>6879</v>
      </c>
      <c r="E3626" t="s">
        <v>1702</v>
      </c>
    </row>
    <row r="3627" spans="1:5">
      <c r="A3627" t="s">
        <v>5212</v>
      </c>
      <c r="B3627" t="s">
        <v>5</v>
      </c>
      <c r="C3627" t="s">
        <v>1737</v>
      </c>
      <c r="D3627" t="s">
        <v>6879</v>
      </c>
      <c r="E3627" t="s">
        <v>1705</v>
      </c>
    </row>
    <row r="3628" spans="1:5">
      <c r="A3628" t="s">
        <v>5213</v>
      </c>
      <c r="B3628" t="s">
        <v>5</v>
      </c>
      <c r="C3628" t="s">
        <v>1737</v>
      </c>
      <c r="D3628" t="s">
        <v>6879</v>
      </c>
      <c r="E3628" t="s">
        <v>1706</v>
      </c>
    </row>
    <row r="3629" spans="1:5">
      <c r="A3629" t="s">
        <v>5214</v>
      </c>
      <c r="B3629" t="s">
        <v>5</v>
      </c>
      <c r="C3629" t="s">
        <v>1737</v>
      </c>
      <c r="D3629" t="s">
        <v>6879</v>
      </c>
      <c r="E3629" t="s">
        <v>1707</v>
      </c>
    </row>
    <row r="3630" spans="1:5">
      <c r="A3630" t="s">
        <v>5215</v>
      </c>
      <c r="B3630" t="s">
        <v>5</v>
      </c>
      <c r="C3630" t="s">
        <v>1737</v>
      </c>
      <c r="D3630" t="s">
        <v>6879</v>
      </c>
      <c r="E3630" t="s">
        <v>1708</v>
      </c>
    </row>
    <row r="3631" spans="1:5">
      <c r="A3631" t="s">
        <v>5216</v>
      </c>
      <c r="B3631" t="s">
        <v>5</v>
      </c>
      <c r="C3631" t="s">
        <v>1737</v>
      </c>
      <c r="D3631" t="s">
        <v>6879</v>
      </c>
      <c r="E3631" t="s">
        <v>1709</v>
      </c>
    </row>
    <row r="3632" spans="1:5">
      <c r="A3632" t="s">
        <v>5217</v>
      </c>
      <c r="B3632" t="s">
        <v>5</v>
      </c>
      <c r="C3632" t="s">
        <v>1737</v>
      </c>
      <c r="D3632" t="s">
        <v>6879</v>
      </c>
      <c r="E3632" t="s">
        <v>1710</v>
      </c>
    </row>
    <row r="3633" spans="1:5">
      <c r="A3633" t="s">
        <v>5218</v>
      </c>
      <c r="B3633" t="s">
        <v>5</v>
      </c>
      <c r="C3633" t="s">
        <v>1737</v>
      </c>
      <c r="D3633" t="s">
        <v>6879</v>
      </c>
      <c r="E3633" t="s">
        <v>1711</v>
      </c>
    </row>
    <row r="3634" spans="1:5">
      <c r="A3634" t="s">
        <v>5219</v>
      </c>
      <c r="B3634" t="s">
        <v>5</v>
      </c>
      <c r="C3634" t="s">
        <v>1737</v>
      </c>
      <c r="D3634" t="s">
        <v>6879</v>
      </c>
      <c r="E3634" t="s">
        <v>1712</v>
      </c>
    </row>
    <row r="3635" spans="1:5">
      <c r="A3635" t="s">
        <v>5220</v>
      </c>
      <c r="B3635" t="s">
        <v>5</v>
      </c>
      <c r="C3635" t="s">
        <v>1737</v>
      </c>
      <c r="D3635" t="s">
        <v>6879</v>
      </c>
      <c r="E3635" t="s">
        <v>1713</v>
      </c>
    </row>
    <row r="3636" spans="1:5">
      <c r="A3636" t="s">
        <v>5221</v>
      </c>
      <c r="B3636" t="s">
        <v>5</v>
      </c>
      <c r="C3636" t="s">
        <v>1737</v>
      </c>
      <c r="D3636" t="s">
        <v>6879</v>
      </c>
      <c r="E3636" t="s">
        <v>1714</v>
      </c>
    </row>
    <row r="3637" spans="1:5">
      <c r="A3637" t="s">
        <v>5222</v>
      </c>
      <c r="B3637" t="s">
        <v>5</v>
      </c>
      <c r="C3637" t="s">
        <v>1737</v>
      </c>
      <c r="D3637" t="s">
        <v>6879</v>
      </c>
      <c r="E3637" t="s">
        <v>1715</v>
      </c>
    </row>
    <row r="3638" spans="1:5">
      <c r="A3638" t="s">
        <v>5223</v>
      </c>
      <c r="B3638" t="s">
        <v>5</v>
      </c>
      <c r="C3638" t="s">
        <v>1737</v>
      </c>
      <c r="D3638" t="s">
        <v>6880</v>
      </c>
      <c r="E3638" t="s">
        <v>1702</v>
      </c>
    </row>
    <row r="3639" spans="1:5">
      <c r="A3639" t="s">
        <v>5224</v>
      </c>
      <c r="B3639" t="s">
        <v>5</v>
      </c>
      <c r="C3639" t="s">
        <v>1737</v>
      </c>
      <c r="D3639" t="s">
        <v>6880</v>
      </c>
      <c r="E3639" t="s">
        <v>1705</v>
      </c>
    </row>
    <row r="3640" spans="1:5">
      <c r="A3640" t="s">
        <v>5225</v>
      </c>
      <c r="B3640" t="s">
        <v>5</v>
      </c>
      <c r="C3640" t="s">
        <v>1737</v>
      </c>
      <c r="D3640" t="s">
        <v>6880</v>
      </c>
      <c r="E3640" t="s">
        <v>1706</v>
      </c>
    </row>
    <row r="3641" spans="1:5">
      <c r="A3641" t="s">
        <v>5226</v>
      </c>
      <c r="B3641" t="s">
        <v>5</v>
      </c>
      <c r="C3641" t="s">
        <v>1737</v>
      </c>
      <c r="D3641" t="s">
        <v>6880</v>
      </c>
      <c r="E3641" t="s">
        <v>1707</v>
      </c>
    </row>
    <row r="3642" spans="1:5">
      <c r="A3642" t="s">
        <v>5227</v>
      </c>
      <c r="B3642" t="s">
        <v>5</v>
      </c>
      <c r="C3642" t="s">
        <v>1737</v>
      </c>
      <c r="D3642" t="s">
        <v>6880</v>
      </c>
      <c r="E3642" t="s">
        <v>1708</v>
      </c>
    </row>
    <row r="3643" spans="1:5">
      <c r="A3643" t="s">
        <v>5228</v>
      </c>
      <c r="B3643" t="s">
        <v>5</v>
      </c>
      <c r="C3643" t="s">
        <v>1737</v>
      </c>
      <c r="D3643" t="s">
        <v>6880</v>
      </c>
      <c r="E3643" t="s">
        <v>1709</v>
      </c>
    </row>
    <row r="3644" spans="1:5">
      <c r="A3644" t="s">
        <v>5229</v>
      </c>
      <c r="B3644" t="s">
        <v>5</v>
      </c>
      <c r="C3644" t="s">
        <v>1737</v>
      </c>
      <c r="D3644" t="s">
        <v>6880</v>
      </c>
      <c r="E3644" t="s">
        <v>1710</v>
      </c>
    </row>
    <row r="3645" spans="1:5">
      <c r="A3645" t="s">
        <v>5230</v>
      </c>
      <c r="B3645" t="s">
        <v>5</v>
      </c>
      <c r="C3645" t="s">
        <v>1737</v>
      </c>
      <c r="D3645" t="s">
        <v>6880</v>
      </c>
      <c r="E3645" t="s">
        <v>1711</v>
      </c>
    </row>
    <row r="3646" spans="1:5">
      <c r="A3646" t="s">
        <v>5231</v>
      </c>
      <c r="B3646" t="s">
        <v>5</v>
      </c>
      <c r="C3646" t="s">
        <v>1737</v>
      </c>
      <c r="D3646" t="s">
        <v>6880</v>
      </c>
      <c r="E3646" t="s">
        <v>1712</v>
      </c>
    </row>
    <row r="3647" spans="1:5">
      <c r="A3647" t="s">
        <v>5232</v>
      </c>
      <c r="B3647" t="s">
        <v>5</v>
      </c>
      <c r="C3647" t="s">
        <v>1737</v>
      </c>
      <c r="D3647" t="s">
        <v>6880</v>
      </c>
      <c r="E3647" t="s">
        <v>1713</v>
      </c>
    </row>
    <row r="3648" spans="1:5">
      <c r="A3648" t="s">
        <v>5233</v>
      </c>
      <c r="B3648" t="s">
        <v>5</v>
      </c>
      <c r="C3648" t="s">
        <v>1737</v>
      </c>
      <c r="D3648" t="s">
        <v>6880</v>
      </c>
      <c r="E3648" t="s">
        <v>1714</v>
      </c>
    </row>
    <row r="3649" spans="1:5">
      <c r="A3649" t="s">
        <v>5234</v>
      </c>
      <c r="B3649" t="s">
        <v>5</v>
      </c>
      <c r="C3649" t="s">
        <v>1737</v>
      </c>
      <c r="D3649" t="s">
        <v>6880</v>
      </c>
      <c r="E3649" t="s">
        <v>1715</v>
      </c>
    </row>
    <row r="3650" spans="1:5">
      <c r="A3650" t="s">
        <v>5235</v>
      </c>
      <c r="B3650" t="s">
        <v>5</v>
      </c>
      <c r="C3650" t="s">
        <v>1737</v>
      </c>
      <c r="D3650" t="s">
        <v>6881</v>
      </c>
      <c r="E3650" t="s">
        <v>1702</v>
      </c>
    </row>
    <row r="3651" spans="1:5">
      <c r="A3651" t="s">
        <v>5236</v>
      </c>
      <c r="B3651" t="s">
        <v>5</v>
      </c>
      <c r="C3651" t="s">
        <v>1737</v>
      </c>
      <c r="D3651" t="s">
        <v>6881</v>
      </c>
      <c r="E3651" t="s">
        <v>1705</v>
      </c>
    </row>
    <row r="3652" spans="1:5">
      <c r="A3652" t="s">
        <v>5237</v>
      </c>
      <c r="B3652" t="s">
        <v>5</v>
      </c>
      <c r="C3652" t="s">
        <v>1737</v>
      </c>
      <c r="D3652" t="s">
        <v>6881</v>
      </c>
      <c r="E3652" t="s">
        <v>1706</v>
      </c>
    </row>
    <row r="3653" spans="1:5">
      <c r="A3653" t="s">
        <v>5238</v>
      </c>
      <c r="B3653" t="s">
        <v>5</v>
      </c>
      <c r="C3653" t="s">
        <v>1737</v>
      </c>
      <c r="D3653" t="s">
        <v>6881</v>
      </c>
      <c r="E3653" t="s">
        <v>1707</v>
      </c>
    </row>
    <row r="3654" spans="1:5">
      <c r="A3654" t="s">
        <v>5239</v>
      </c>
      <c r="B3654" t="s">
        <v>5</v>
      </c>
      <c r="C3654" t="s">
        <v>1737</v>
      </c>
      <c r="D3654" t="s">
        <v>6881</v>
      </c>
      <c r="E3654" t="s">
        <v>1708</v>
      </c>
    </row>
    <row r="3655" spans="1:5">
      <c r="A3655" t="s">
        <v>5240</v>
      </c>
      <c r="B3655" t="s">
        <v>5</v>
      </c>
      <c r="C3655" t="s">
        <v>1737</v>
      </c>
      <c r="D3655" t="s">
        <v>6881</v>
      </c>
      <c r="E3655" t="s">
        <v>1709</v>
      </c>
    </row>
    <row r="3656" spans="1:5">
      <c r="A3656" t="s">
        <v>5241</v>
      </c>
      <c r="B3656" t="s">
        <v>5</v>
      </c>
      <c r="C3656" t="s">
        <v>1737</v>
      </c>
      <c r="D3656" t="s">
        <v>6881</v>
      </c>
      <c r="E3656" t="s">
        <v>1710</v>
      </c>
    </row>
    <row r="3657" spans="1:5">
      <c r="A3657" t="s">
        <v>5242</v>
      </c>
      <c r="B3657" t="s">
        <v>5</v>
      </c>
      <c r="C3657" t="s">
        <v>1737</v>
      </c>
      <c r="D3657" t="s">
        <v>6881</v>
      </c>
      <c r="E3657" t="s">
        <v>1711</v>
      </c>
    </row>
    <row r="3658" spans="1:5">
      <c r="A3658" t="s">
        <v>5243</v>
      </c>
      <c r="B3658" t="s">
        <v>5</v>
      </c>
      <c r="C3658" t="s">
        <v>1737</v>
      </c>
      <c r="D3658" t="s">
        <v>6881</v>
      </c>
      <c r="E3658" t="s">
        <v>1712</v>
      </c>
    </row>
    <row r="3659" spans="1:5">
      <c r="A3659" t="s">
        <v>5244</v>
      </c>
      <c r="B3659" t="s">
        <v>5</v>
      </c>
      <c r="C3659" t="s">
        <v>1737</v>
      </c>
      <c r="D3659" t="s">
        <v>6881</v>
      </c>
      <c r="E3659" t="s">
        <v>1713</v>
      </c>
    </row>
    <row r="3660" spans="1:5">
      <c r="A3660" t="s">
        <v>5245</v>
      </c>
      <c r="B3660" t="s">
        <v>5</v>
      </c>
      <c r="C3660" t="s">
        <v>1737</v>
      </c>
      <c r="D3660" t="s">
        <v>6881</v>
      </c>
      <c r="E3660" t="s">
        <v>1714</v>
      </c>
    </row>
    <row r="3661" spans="1:5">
      <c r="A3661" t="s">
        <v>5246</v>
      </c>
      <c r="B3661" t="s">
        <v>5</v>
      </c>
      <c r="C3661" t="s">
        <v>1737</v>
      </c>
      <c r="D3661" t="s">
        <v>6881</v>
      </c>
      <c r="E3661" t="s">
        <v>1715</v>
      </c>
    </row>
    <row r="3662" spans="1:5">
      <c r="A3662" t="s">
        <v>5247</v>
      </c>
      <c r="B3662" t="s">
        <v>5</v>
      </c>
      <c r="C3662" t="s">
        <v>1737</v>
      </c>
      <c r="D3662" t="s">
        <v>6882</v>
      </c>
      <c r="E3662" t="s">
        <v>1702</v>
      </c>
    </row>
    <row r="3663" spans="1:5">
      <c r="A3663" t="s">
        <v>5248</v>
      </c>
      <c r="B3663" t="s">
        <v>5</v>
      </c>
      <c r="C3663" t="s">
        <v>1737</v>
      </c>
      <c r="D3663" t="s">
        <v>6882</v>
      </c>
      <c r="E3663" t="s">
        <v>1705</v>
      </c>
    </row>
    <row r="3664" spans="1:5">
      <c r="A3664" t="s">
        <v>5249</v>
      </c>
      <c r="B3664" t="s">
        <v>5</v>
      </c>
      <c r="C3664" t="s">
        <v>1737</v>
      </c>
      <c r="D3664" t="s">
        <v>6882</v>
      </c>
      <c r="E3664" t="s">
        <v>1706</v>
      </c>
    </row>
    <row r="3665" spans="1:5">
      <c r="A3665" t="s">
        <v>5250</v>
      </c>
      <c r="B3665" t="s">
        <v>5</v>
      </c>
      <c r="C3665" t="s">
        <v>1737</v>
      </c>
      <c r="D3665" t="s">
        <v>6882</v>
      </c>
      <c r="E3665" t="s">
        <v>1707</v>
      </c>
    </row>
    <row r="3666" spans="1:5">
      <c r="A3666" t="s">
        <v>5251</v>
      </c>
      <c r="B3666" t="s">
        <v>5</v>
      </c>
      <c r="C3666" t="s">
        <v>1737</v>
      </c>
      <c r="D3666" t="s">
        <v>6882</v>
      </c>
      <c r="E3666" t="s">
        <v>1708</v>
      </c>
    </row>
    <row r="3667" spans="1:5">
      <c r="A3667" t="s">
        <v>5252</v>
      </c>
      <c r="B3667" t="s">
        <v>5</v>
      </c>
      <c r="C3667" t="s">
        <v>1737</v>
      </c>
      <c r="D3667" t="s">
        <v>6882</v>
      </c>
      <c r="E3667" t="s">
        <v>1709</v>
      </c>
    </row>
    <row r="3668" spans="1:5">
      <c r="A3668" t="s">
        <v>5253</v>
      </c>
      <c r="B3668" t="s">
        <v>5</v>
      </c>
      <c r="C3668" t="s">
        <v>1737</v>
      </c>
      <c r="D3668" t="s">
        <v>6882</v>
      </c>
      <c r="E3668" t="s">
        <v>1710</v>
      </c>
    </row>
    <row r="3669" spans="1:5">
      <c r="A3669" t="s">
        <v>5254</v>
      </c>
      <c r="B3669" t="s">
        <v>5</v>
      </c>
      <c r="C3669" t="s">
        <v>1737</v>
      </c>
      <c r="D3669" t="s">
        <v>6882</v>
      </c>
      <c r="E3669" t="s">
        <v>1711</v>
      </c>
    </row>
    <row r="3670" spans="1:5">
      <c r="A3670" t="s">
        <v>5255</v>
      </c>
      <c r="B3670" t="s">
        <v>5</v>
      </c>
      <c r="C3670" t="s">
        <v>1737</v>
      </c>
      <c r="D3670" t="s">
        <v>6882</v>
      </c>
      <c r="E3670" t="s">
        <v>1712</v>
      </c>
    </row>
    <row r="3671" spans="1:5">
      <c r="A3671" t="s">
        <v>5256</v>
      </c>
      <c r="B3671" t="s">
        <v>5</v>
      </c>
      <c r="C3671" t="s">
        <v>1737</v>
      </c>
      <c r="D3671" t="s">
        <v>6882</v>
      </c>
      <c r="E3671" t="s">
        <v>1713</v>
      </c>
    </row>
    <row r="3672" spans="1:5">
      <c r="A3672" t="s">
        <v>5257</v>
      </c>
      <c r="B3672" t="s">
        <v>5</v>
      </c>
      <c r="C3672" t="s">
        <v>1737</v>
      </c>
      <c r="D3672" t="s">
        <v>6882</v>
      </c>
      <c r="E3672" t="s">
        <v>1714</v>
      </c>
    </row>
    <row r="3673" spans="1:5">
      <c r="A3673" t="s">
        <v>5258</v>
      </c>
      <c r="B3673" t="s">
        <v>5</v>
      </c>
      <c r="C3673" t="s">
        <v>1737</v>
      </c>
      <c r="D3673" t="s">
        <v>6882</v>
      </c>
      <c r="E3673" t="s">
        <v>1715</v>
      </c>
    </row>
    <row r="3674" spans="1:5">
      <c r="A3674" t="s">
        <v>5259</v>
      </c>
      <c r="B3674" t="s">
        <v>5</v>
      </c>
      <c r="C3674" t="s">
        <v>1737</v>
      </c>
      <c r="D3674" t="s">
        <v>6883</v>
      </c>
      <c r="E3674" t="s">
        <v>1702</v>
      </c>
    </row>
    <row r="3675" spans="1:5">
      <c r="A3675" t="s">
        <v>5260</v>
      </c>
      <c r="B3675" t="s">
        <v>5</v>
      </c>
      <c r="C3675" t="s">
        <v>1737</v>
      </c>
      <c r="D3675" t="s">
        <v>6883</v>
      </c>
      <c r="E3675" t="s">
        <v>1705</v>
      </c>
    </row>
    <row r="3676" spans="1:5">
      <c r="A3676" t="s">
        <v>5261</v>
      </c>
      <c r="B3676" t="s">
        <v>5</v>
      </c>
      <c r="C3676" t="s">
        <v>1737</v>
      </c>
      <c r="D3676" t="s">
        <v>6883</v>
      </c>
      <c r="E3676" t="s">
        <v>1706</v>
      </c>
    </row>
    <row r="3677" spans="1:5">
      <c r="A3677" t="s">
        <v>5262</v>
      </c>
      <c r="B3677" t="s">
        <v>5</v>
      </c>
      <c r="C3677" t="s">
        <v>1737</v>
      </c>
      <c r="D3677" t="s">
        <v>6883</v>
      </c>
      <c r="E3677" t="s">
        <v>1707</v>
      </c>
    </row>
    <row r="3678" spans="1:5">
      <c r="A3678" t="s">
        <v>5263</v>
      </c>
      <c r="B3678" t="s">
        <v>5</v>
      </c>
      <c r="C3678" t="s">
        <v>1737</v>
      </c>
      <c r="D3678" t="s">
        <v>6883</v>
      </c>
      <c r="E3678" t="s">
        <v>1708</v>
      </c>
    </row>
    <row r="3679" spans="1:5">
      <c r="A3679" t="s">
        <v>5264</v>
      </c>
      <c r="B3679" t="s">
        <v>5</v>
      </c>
      <c r="C3679" t="s">
        <v>1737</v>
      </c>
      <c r="D3679" t="s">
        <v>6883</v>
      </c>
      <c r="E3679" t="s">
        <v>1709</v>
      </c>
    </row>
    <row r="3680" spans="1:5">
      <c r="A3680" t="s">
        <v>5265</v>
      </c>
      <c r="B3680" t="s">
        <v>5</v>
      </c>
      <c r="C3680" t="s">
        <v>1737</v>
      </c>
      <c r="D3680" t="s">
        <v>6883</v>
      </c>
      <c r="E3680" t="s">
        <v>1710</v>
      </c>
    </row>
    <row r="3681" spans="1:5">
      <c r="A3681" t="s">
        <v>5266</v>
      </c>
      <c r="B3681" t="s">
        <v>5</v>
      </c>
      <c r="C3681" t="s">
        <v>1737</v>
      </c>
      <c r="D3681" t="s">
        <v>6883</v>
      </c>
      <c r="E3681" t="s">
        <v>1711</v>
      </c>
    </row>
    <row r="3682" spans="1:5">
      <c r="A3682" t="s">
        <v>5267</v>
      </c>
      <c r="B3682" t="s">
        <v>5</v>
      </c>
      <c r="C3682" t="s">
        <v>1737</v>
      </c>
      <c r="D3682" t="s">
        <v>6883</v>
      </c>
      <c r="E3682" t="s">
        <v>1712</v>
      </c>
    </row>
    <row r="3683" spans="1:5">
      <c r="A3683" t="s">
        <v>5268</v>
      </c>
      <c r="B3683" t="s">
        <v>5</v>
      </c>
      <c r="C3683" t="s">
        <v>1737</v>
      </c>
      <c r="D3683" t="s">
        <v>6883</v>
      </c>
      <c r="E3683" t="s">
        <v>1713</v>
      </c>
    </row>
    <row r="3684" spans="1:5">
      <c r="A3684" t="s">
        <v>5269</v>
      </c>
      <c r="B3684" t="s">
        <v>5</v>
      </c>
      <c r="C3684" t="s">
        <v>1737</v>
      </c>
      <c r="D3684" t="s">
        <v>6883</v>
      </c>
      <c r="E3684" t="s">
        <v>1714</v>
      </c>
    </row>
    <row r="3685" spans="1:5">
      <c r="A3685" t="s">
        <v>5270</v>
      </c>
      <c r="B3685" t="s">
        <v>5</v>
      </c>
      <c r="C3685" t="s">
        <v>1737</v>
      </c>
      <c r="D3685" t="s">
        <v>6883</v>
      </c>
      <c r="E3685" t="s">
        <v>1715</v>
      </c>
    </row>
    <row r="3686" spans="1:5">
      <c r="A3686" t="s">
        <v>5271</v>
      </c>
      <c r="B3686" t="s">
        <v>5</v>
      </c>
      <c r="C3686" t="s">
        <v>1737</v>
      </c>
      <c r="D3686" t="s">
        <v>6884</v>
      </c>
      <c r="E3686" t="s">
        <v>1702</v>
      </c>
    </row>
    <row r="3687" spans="1:5">
      <c r="A3687" t="s">
        <v>5272</v>
      </c>
      <c r="B3687" t="s">
        <v>5</v>
      </c>
      <c r="C3687" t="s">
        <v>1737</v>
      </c>
      <c r="D3687" t="s">
        <v>6884</v>
      </c>
      <c r="E3687" t="s">
        <v>1705</v>
      </c>
    </row>
    <row r="3688" spans="1:5">
      <c r="A3688" t="s">
        <v>5273</v>
      </c>
      <c r="B3688" t="s">
        <v>5</v>
      </c>
      <c r="C3688" t="s">
        <v>1737</v>
      </c>
      <c r="D3688" t="s">
        <v>6884</v>
      </c>
      <c r="E3688" t="s">
        <v>1706</v>
      </c>
    </row>
    <row r="3689" spans="1:5">
      <c r="A3689" t="s">
        <v>5274</v>
      </c>
      <c r="B3689" t="s">
        <v>5</v>
      </c>
      <c r="C3689" t="s">
        <v>1737</v>
      </c>
      <c r="D3689" t="s">
        <v>6884</v>
      </c>
      <c r="E3689" t="s">
        <v>1707</v>
      </c>
    </row>
    <row r="3690" spans="1:5">
      <c r="A3690" t="s">
        <v>5275</v>
      </c>
      <c r="B3690" t="s">
        <v>5</v>
      </c>
      <c r="C3690" t="s">
        <v>1737</v>
      </c>
      <c r="D3690" t="s">
        <v>6884</v>
      </c>
      <c r="E3690" t="s">
        <v>1708</v>
      </c>
    </row>
    <row r="3691" spans="1:5">
      <c r="A3691" t="s">
        <v>5276</v>
      </c>
      <c r="B3691" t="s">
        <v>5</v>
      </c>
      <c r="C3691" t="s">
        <v>1737</v>
      </c>
      <c r="D3691" t="s">
        <v>6884</v>
      </c>
      <c r="E3691" t="s">
        <v>1709</v>
      </c>
    </row>
    <row r="3692" spans="1:5">
      <c r="A3692" t="s">
        <v>5277</v>
      </c>
      <c r="B3692" t="s">
        <v>5</v>
      </c>
      <c r="C3692" t="s">
        <v>1737</v>
      </c>
      <c r="D3692" t="s">
        <v>6884</v>
      </c>
      <c r="E3692" t="s">
        <v>1710</v>
      </c>
    </row>
    <row r="3693" spans="1:5">
      <c r="A3693" t="s">
        <v>5278</v>
      </c>
      <c r="B3693" t="s">
        <v>5</v>
      </c>
      <c r="C3693" t="s">
        <v>1737</v>
      </c>
      <c r="D3693" t="s">
        <v>6884</v>
      </c>
      <c r="E3693" t="s">
        <v>1711</v>
      </c>
    </row>
    <row r="3694" spans="1:5">
      <c r="A3694" t="s">
        <v>5279</v>
      </c>
      <c r="B3694" t="s">
        <v>5</v>
      </c>
      <c r="C3694" t="s">
        <v>1737</v>
      </c>
      <c r="D3694" t="s">
        <v>6884</v>
      </c>
      <c r="E3694" t="s">
        <v>1712</v>
      </c>
    </row>
    <row r="3695" spans="1:5">
      <c r="A3695" t="s">
        <v>5280</v>
      </c>
      <c r="B3695" t="s">
        <v>5</v>
      </c>
      <c r="C3695" t="s">
        <v>1737</v>
      </c>
      <c r="D3695" t="s">
        <v>6884</v>
      </c>
      <c r="E3695" t="s">
        <v>1713</v>
      </c>
    </row>
    <row r="3696" spans="1:5">
      <c r="A3696" t="s">
        <v>5281</v>
      </c>
      <c r="B3696" t="s">
        <v>5</v>
      </c>
      <c r="C3696" t="s">
        <v>1737</v>
      </c>
      <c r="D3696" t="s">
        <v>6884</v>
      </c>
      <c r="E3696" t="s">
        <v>1714</v>
      </c>
    </row>
    <row r="3697" spans="1:5">
      <c r="A3697" t="s">
        <v>5282</v>
      </c>
      <c r="B3697" t="s">
        <v>5</v>
      </c>
      <c r="C3697" t="s">
        <v>1737</v>
      </c>
      <c r="D3697" t="s">
        <v>6884</v>
      </c>
      <c r="E3697" t="s">
        <v>1715</v>
      </c>
    </row>
    <row r="3698" spans="1:5">
      <c r="A3698" t="s">
        <v>5283</v>
      </c>
      <c r="B3698" t="s">
        <v>5</v>
      </c>
      <c r="C3698" t="s">
        <v>1737</v>
      </c>
      <c r="D3698" t="s">
        <v>6885</v>
      </c>
      <c r="E3698" t="s">
        <v>1702</v>
      </c>
    </row>
    <row r="3699" spans="1:5">
      <c r="A3699" t="s">
        <v>5284</v>
      </c>
      <c r="B3699" t="s">
        <v>5</v>
      </c>
      <c r="C3699" t="s">
        <v>1737</v>
      </c>
      <c r="D3699" t="s">
        <v>6885</v>
      </c>
      <c r="E3699" t="s">
        <v>1705</v>
      </c>
    </row>
    <row r="3700" spans="1:5">
      <c r="A3700" t="s">
        <v>5285</v>
      </c>
      <c r="B3700" t="s">
        <v>5</v>
      </c>
      <c r="C3700" t="s">
        <v>1737</v>
      </c>
      <c r="D3700" t="s">
        <v>6885</v>
      </c>
      <c r="E3700" t="s">
        <v>1706</v>
      </c>
    </row>
    <row r="3701" spans="1:5">
      <c r="A3701" t="s">
        <v>5286</v>
      </c>
      <c r="B3701" t="s">
        <v>5</v>
      </c>
      <c r="C3701" t="s">
        <v>1737</v>
      </c>
      <c r="D3701" t="s">
        <v>6885</v>
      </c>
      <c r="E3701" t="s">
        <v>1707</v>
      </c>
    </row>
    <row r="3702" spans="1:5">
      <c r="A3702" t="s">
        <v>5287</v>
      </c>
      <c r="B3702" t="s">
        <v>5</v>
      </c>
      <c r="C3702" t="s">
        <v>1737</v>
      </c>
      <c r="D3702" t="s">
        <v>6885</v>
      </c>
      <c r="E3702" t="s">
        <v>1708</v>
      </c>
    </row>
    <row r="3703" spans="1:5">
      <c r="A3703" t="s">
        <v>5288</v>
      </c>
      <c r="B3703" t="s">
        <v>5</v>
      </c>
      <c r="C3703" t="s">
        <v>1737</v>
      </c>
      <c r="D3703" t="s">
        <v>6885</v>
      </c>
      <c r="E3703" t="s">
        <v>1709</v>
      </c>
    </row>
    <row r="3704" spans="1:5">
      <c r="A3704" t="s">
        <v>5289</v>
      </c>
      <c r="B3704" t="s">
        <v>5</v>
      </c>
      <c r="C3704" t="s">
        <v>1737</v>
      </c>
      <c r="D3704" t="s">
        <v>6885</v>
      </c>
      <c r="E3704" t="s">
        <v>1710</v>
      </c>
    </row>
    <row r="3705" spans="1:5">
      <c r="A3705" t="s">
        <v>5290</v>
      </c>
      <c r="B3705" t="s">
        <v>5</v>
      </c>
      <c r="C3705" t="s">
        <v>1737</v>
      </c>
      <c r="D3705" t="s">
        <v>6885</v>
      </c>
      <c r="E3705" t="s">
        <v>1711</v>
      </c>
    </row>
    <row r="3706" spans="1:5">
      <c r="A3706" t="s">
        <v>5291</v>
      </c>
      <c r="B3706" t="s">
        <v>5</v>
      </c>
      <c r="C3706" t="s">
        <v>1737</v>
      </c>
      <c r="D3706" t="s">
        <v>6885</v>
      </c>
      <c r="E3706" t="s">
        <v>1712</v>
      </c>
    </row>
    <row r="3707" spans="1:5">
      <c r="A3707" t="s">
        <v>5292</v>
      </c>
      <c r="B3707" t="s">
        <v>5</v>
      </c>
      <c r="C3707" t="s">
        <v>1737</v>
      </c>
      <c r="D3707" t="s">
        <v>6885</v>
      </c>
      <c r="E3707" t="s">
        <v>1713</v>
      </c>
    </row>
    <row r="3708" spans="1:5">
      <c r="A3708" t="s">
        <v>5293</v>
      </c>
      <c r="B3708" t="s">
        <v>5</v>
      </c>
      <c r="C3708" t="s">
        <v>1737</v>
      </c>
      <c r="D3708" t="s">
        <v>6885</v>
      </c>
      <c r="E3708" t="s">
        <v>1714</v>
      </c>
    </row>
    <row r="3709" spans="1:5">
      <c r="A3709" t="s">
        <v>5294</v>
      </c>
      <c r="B3709" t="s">
        <v>5</v>
      </c>
      <c r="C3709" t="s">
        <v>1737</v>
      </c>
      <c r="D3709" t="s">
        <v>6885</v>
      </c>
      <c r="E3709" t="s">
        <v>1715</v>
      </c>
    </row>
    <row r="3710" spans="1:5">
      <c r="A3710" t="s">
        <v>5295</v>
      </c>
      <c r="B3710" t="s">
        <v>5</v>
      </c>
      <c r="C3710" t="s">
        <v>1737</v>
      </c>
      <c r="D3710" t="s">
        <v>6886</v>
      </c>
      <c r="E3710" t="s">
        <v>1702</v>
      </c>
    </row>
    <row r="3711" spans="1:5">
      <c r="A3711" t="s">
        <v>5296</v>
      </c>
      <c r="B3711" t="s">
        <v>5</v>
      </c>
      <c r="C3711" t="s">
        <v>1737</v>
      </c>
      <c r="D3711" t="s">
        <v>6886</v>
      </c>
      <c r="E3711" t="s">
        <v>1705</v>
      </c>
    </row>
    <row r="3712" spans="1:5">
      <c r="A3712" t="s">
        <v>5297</v>
      </c>
      <c r="B3712" t="s">
        <v>5</v>
      </c>
      <c r="C3712" t="s">
        <v>1737</v>
      </c>
      <c r="D3712" t="s">
        <v>6886</v>
      </c>
      <c r="E3712" t="s">
        <v>1706</v>
      </c>
    </row>
    <row r="3713" spans="1:5">
      <c r="A3713" t="s">
        <v>5298</v>
      </c>
      <c r="B3713" t="s">
        <v>5</v>
      </c>
      <c r="C3713" t="s">
        <v>1737</v>
      </c>
      <c r="D3713" t="s">
        <v>6886</v>
      </c>
      <c r="E3713" t="s">
        <v>1707</v>
      </c>
    </row>
    <row r="3714" spans="1:5">
      <c r="A3714" t="s">
        <v>5299</v>
      </c>
      <c r="B3714" t="s">
        <v>5</v>
      </c>
      <c r="C3714" t="s">
        <v>1737</v>
      </c>
      <c r="D3714" t="s">
        <v>6886</v>
      </c>
      <c r="E3714" t="s">
        <v>1708</v>
      </c>
    </row>
    <row r="3715" spans="1:5">
      <c r="A3715" t="s">
        <v>5300</v>
      </c>
      <c r="B3715" t="s">
        <v>5</v>
      </c>
      <c r="C3715" t="s">
        <v>1737</v>
      </c>
      <c r="D3715" t="s">
        <v>6886</v>
      </c>
      <c r="E3715" t="s">
        <v>1709</v>
      </c>
    </row>
    <row r="3716" spans="1:5">
      <c r="A3716" t="s">
        <v>5301</v>
      </c>
      <c r="B3716" t="s">
        <v>5</v>
      </c>
      <c r="C3716" t="s">
        <v>1737</v>
      </c>
      <c r="D3716" t="s">
        <v>6886</v>
      </c>
      <c r="E3716" t="s">
        <v>1710</v>
      </c>
    </row>
    <row r="3717" spans="1:5">
      <c r="A3717" t="s">
        <v>5302</v>
      </c>
      <c r="B3717" t="s">
        <v>5</v>
      </c>
      <c r="C3717" t="s">
        <v>1737</v>
      </c>
      <c r="D3717" t="s">
        <v>6886</v>
      </c>
      <c r="E3717" t="s">
        <v>1711</v>
      </c>
    </row>
    <row r="3718" spans="1:5">
      <c r="A3718" t="s">
        <v>5303</v>
      </c>
      <c r="B3718" t="s">
        <v>5</v>
      </c>
      <c r="C3718" t="s">
        <v>1737</v>
      </c>
      <c r="D3718" t="s">
        <v>6886</v>
      </c>
      <c r="E3718" t="s">
        <v>1712</v>
      </c>
    </row>
    <row r="3719" spans="1:5">
      <c r="A3719" t="s">
        <v>5304</v>
      </c>
      <c r="B3719" t="s">
        <v>5</v>
      </c>
      <c r="C3719" t="s">
        <v>1737</v>
      </c>
      <c r="D3719" t="s">
        <v>6886</v>
      </c>
      <c r="E3719" t="s">
        <v>1713</v>
      </c>
    </row>
    <row r="3720" spans="1:5">
      <c r="A3720" t="s">
        <v>5305</v>
      </c>
      <c r="B3720" t="s">
        <v>5</v>
      </c>
      <c r="C3720" t="s">
        <v>1737</v>
      </c>
      <c r="D3720" t="s">
        <v>6886</v>
      </c>
      <c r="E3720" t="s">
        <v>1714</v>
      </c>
    </row>
    <row r="3721" spans="1:5">
      <c r="A3721" t="s">
        <v>5306</v>
      </c>
      <c r="B3721" t="s">
        <v>5</v>
      </c>
      <c r="C3721" t="s">
        <v>1737</v>
      </c>
      <c r="D3721" t="s">
        <v>6886</v>
      </c>
      <c r="E3721" t="s">
        <v>1715</v>
      </c>
    </row>
    <row r="3722" spans="1:5">
      <c r="A3722" t="s">
        <v>5307</v>
      </c>
      <c r="B3722" t="s">
        <v>5</v>
      </c>
      <c r="C3722" t="s">
        <v>1737</v>
      </c>
      <c r="D3722" t="s">
        <v>6887</v>
      </c>
      <c r="E3722" t="s">
        <v>1702</v>
      </c>
    </row>
    <row r="3723" spans="1:5">
      <c r="A3723" t="s">
        <v>5308</v>
      </c>
      <c r="B3723" t="s">
        <v>5</v>
      </c>
      <c r="C3723" t="s">
        <v>1737</v>
      </c>
      <c r="D3723" t="s">
        <v>6887</v>
      </c>
      <c r="E3723" t="s">
        <v>1705</v>
      </c>
    </row>
    <row r="3724" spans="1:5">
      <c r="A3724" t="s">
        <v>5309</v>
      </c>
      <c r="B3724" t="s">
        <v>5</v>
      </c>
      <c r="C3724" t="s">
        <v>1737</v>
      </c>
      <c r="D3724" t="s">
        <v>6887</v>
      </c>
      <c r="E3724" t="s">
        <v>1706</v>
      </c>
    </row>
    <row r="3725" spans="1:5">
      <c r="A3725" t="s">
        <v>5310</v>
      </c>
      <c r="B3725" t="s">
        <v>5</v>
      </c>
      <c r="C3725" t="s">
        <v>1737</v>
      </c>
      <c r="D3725" t="s">
        <v>6887</v>
      </c>
      <c r="E3725" t="s">
        <v>1707</v>
      </c>
    </row>
    <row r="3726" spans="1:5">
      <c r="A3726" t="s">
        <v>5311</v>
      </c>
      <c r="B3726" t="s">
        <v>5</v>
      </c>
      <c r="C3726" t="s">
        <v>1737</v>
      </c>
      <c r="D3726" t="s">
        <v>6887</v>
      </c>
      <c r="E3726" t="s">
        <v>1708</v>
      </c>
    </row>
    <row r="3727" spans="1:5">
      <c r="A3727" t="s">
        <v>5312</v>
      </c>
      <c r="B3727" t="s">
        <v>5</v>
      </c>
      <c r="C3727" t="s">
        <v>1737</v>
      </c>
      <c r="D3727" t="s">
        <v>6887</v>
      </c>
      <c r="E3727" t="s">
        <v>1709</v>
      </c>
    </row>
    <row r="3728" spans="1:5">
      <c r="A3728" t="s">
        <v>5313</v>
      </c>
      <c r="B3728" t="s">
        <v>5</v>
      </c>
      <c r="C3728" t="s">
        <v>1737</v>
      </c>
      <c r="D3728" t="s">
        <v>6887</v>
      </c>
      <c r="E3728" t="s">
        <v>1710</v>
      </c>
    </row>
    <row r="3729" spans="1:5">
      <c r="A3729" t="s">
        <v>5314</v>
      </c>
      <c r="B3729" t="s">
        <v>5</v>
      </c>
      <c r="C3729" t="s">
        <v>1737</v>
      </c>
      <c r="D3729" t="s">
        <v>6887</v>
      </c>
      <c r="E3729" t="s">
        <v>1711</v>
      </c>
    </row>
    <row r="3730" spans="1:5">
      <c r="A3730" t="s">
        <v>5315</v>
      </c>
      <c r="B3730" t="s">
        <v>5</v>
      </c>
      <c r="C3730" t="s">
        <v>1737</v>
      </c>
      <c r="D3730" t="s">
        <v>6887</v>
      </c>
      <c r="E3730" t="s">
        <v>1712</v>
      </c>
    </row>
    <row r="3731" spans="1:5">
      <c r="A3731" t="s">
        <v>5316</v>
      </c>
      <c r="B3731" t="s">
        <v>5</v>
      </c>
      <c r="C3731" t="s">
        <v>1737</v>
      </c>
      <c r="D3731" t="s">
        <v>6887</v>
      </c>
      <c r="E3731" t="s">
        <v>1713</v>
      </c>
    </row>
    <row r="3732" spans="1:5">
      <c r="A3732" t="s">
        <v>5317</v>
      </c>
      <c r="B3732" t="s">
        <v>5</v>
      </c>
      <c r="C3732" t="s">
        <v>1737</v>
      </c>
      <c r="D3732" t="s">
        <v>6887</v>
      </c>
      <c r="E3732" t="s">
        <v>1714</v>
      </c>
    </row>
    <row r="3733" spans="1:5">
      <c r="A3733" t="s">
        <v>5318</v>
      </c>
      <c r="B3733" t="s">
        <v>5</v>
      </c>
      <c r="C3733" t="s">
        <v>1737</v>
      </c>
      <c r="D3733" t="s">
        <v>6887</v>
      </c>
      <c r="E3733" t="s">
        <v>1715</v>
      </c>
    </row>
    <row r="3734" spans="1:5">
      <c r="A3734" t="s">
        <v>5319</v>
      </c>
      <c r="B3734" t="s">
        <v>5</v>
      </c>
      <c r="C3734" t="s">
        <v>1737</v>
      </c>
      <c r="D3734" t="s">
        <v>6888</v>
      </c>
      <c r="E3734" t="s">
        <v>1702</v>
      </c>
    </row>
    <row r="3735" spans="1:5">
      <c r="A3735" t="s">
        <v>5320</v>
      </c>
      <c r="B3735" t="s">
        <v>5</v>
      </c>
      <c r="C3735" t="s">
        <v>1737</v>
      </c>
      <c r="D3735" t="s">
        <v>6888</v>
      </c>
      <c r="E3735" t="s">
        <v>1705</v>
      </c>
    </row>
    <row r="3736" spans="1:5">
      <c r="A3736" t="s">
        <v>5321</v>
      </c>
      <c r="B3736" t="s">
        <v>5</v>
      </c>
      <c r="C3736" t="s">
        <v>1737</v>
      </c>
      <c r="D3736" t="s">
        <v>6888</v>
      </c>
      <c r="E3736" t="s">
        <v>1706</v>
      </c>
    </row>
    <row r="3737" spans="1:5">
      <c r="A3737" t="s">
        <v>5322</v>
      </c>
      <c r="B3737" t="s">
        <v>5</v>
      </c>
      <c r="C3737" t="s">
        <v>1737</v>
      </c>
      <c r="D3737" t="s">
        <v>6888</v>
      </c>
      <c r="E3737" t="s">
        <v>1707</v>
      </c>
    </row>
    <row r="3738" spans="1:5">
      <c r="A3738" t="s">
        <v>5323</v>
      </c>
      <c r="B3738" t="s">
        <v>5</v>
      </c>
      <c r="C3738" t="s">
        <v>1737</v>
      </c>
      <c r="D3738" t="s">
        <v>6888</v>
      </c>
      <c r="E3738" t="s">
        <v>1708</v>
      </c>
    </row>
    <row r="3739" spans="1:5">
      <c r="A3739" t="s">
        <v>5324</v>
      </c>
      <c r="B3739" t="s">
        <v>5</v>
      </c>
      <c r="C3739" t="s">
        <v>1737</v>
      </c>
      <c r="D3739" t="s">
        <v>6888</v>
      </c>
      <c r="E3739" t="s">
        <v>1709</v>
      </c>
    </row>
    <row r="3740" spans="1:5">
      <c r="A3740" t="s">
        <v>5325</v>
      </c>
      <c r="B3740" t="s">
        <v>5</v>
      </c>
      <c r="C3740" t="s">
        <v>1737</v>
      </c>
      <c r="D3740" t="s">
        <v>6888</v>
      </c>
      <c r="E3740" t="s">
        <v>1710</v>
      </c>
    </row>
    <row r="3741" spans="1:5">
      <c r="A3741" t="s">
        <v>5326</v>
      </c>
      <c r="B3741" t="s">
        <v>5</v>
      </c>
      <c r="C3741" t="s">
        <v>1737</v>
      </c>
      <c r="D3741" t="s">
        <v>6888</v>
      </c>
      <c r="E3741" t="s">
        <v>1711</v>
      </c>
    </row>
    <row r="3742" spans="1:5">
      <c r="A3742" t="s">
        <v>5327</v>
      </c>
      <c r="B3742" t="s">
        <v>5</v>
      </c>
      <c r="C3742" t="s">
        <v>1737</v>
      </c>
      <c r="D3742" t="s">
        <v>6888</v>
      </c>
      <c r="E3742" t="s">
        <v>1712</v>
      </c>
    </row>
    <row r="3743" spans="1:5">
      <c r="A3743" t="s">
        <v>5328</v>
      </c>
      <c r="B3743" t="s">
        <v>5</v>
      </c>
      <c r="C3743" t="s">
        <v>1737</v>
      </c>
      <c r="D3743" t="s">
        <v>6888</v>
      </c>
      <c r="E3743" t="s">
        <v>1713</v>
      </c>
    </row>
    <row r="3744" spans="1:5">
      <c r="A3744" t="s">
        <v>5329</v>
      </c>
      <c r="B3744" t="s">
        <v>5</v>
      </c>
      <c r="C3744" t="s">
        <v>1737</v>
      </c>
      <c r="D3744" t="s">
        <v>6888</v>
      </c>
      <c r="E3744" t="s">
        <v>1714</v>
      </c>
    </row>
    <row r="3745" spans="1:5">
      <c r="A3745" t="s">
        <v>5330</v>
      </c>
      <c r="B3745" t="s">
        <v>5</v>
      </c>
      <c r="C3745" t="s">
        <v>1737</v>
      </c>
      <c r="D3745" t="s">
        <v>6888</v>
      </c>
      <c r="E3745" t="s">
        <v>1715</v>
      </c>
    </row>
    <row r="3746" spans="1:5">
      <c r="A3746" t="s">
        <v>5331</v>
      </c>
      <c r="B3746" t="s">
        <v>5</v>
      </c>
      <c r="C3746" t="s">
        <v>1737</v>
      </c>
      <c r="D3746" t="s">
        <v>6889</v>
      </c>
      <c r="E3746" t="s">
        <v>1702</v>
      </c>
    </row>
    <row r="3747" spans="1:5">
      <c r="A3747" t="s">
        <v>5332</v>
      </c>
      <c r="B3747" t="s">
        <v>5</v>
      </c>
      <c r="C3747" t="s">
        <v>1737</v>
      </c>
      <c r="D3747" t="s">
        <v>6889</v>
      </c>
      <c r="E3747" t="s">
        <v>1705</v>
      </c>
    </row>
    <row r="3748" spans="1:5">
      <c r="A3748" t="s">
        <v>5333</v>
      </c>
      <c r="B3748" t="s">
        <v>5</v>
      </c>
      <c r="C3748" t="s">
        <v>1737</v>
      </c>
      <c r="D3748" t="s">
        <v>6889</v>
      </c>
      <c r="E3748" t="s">
        <v>1706</v>
      </c>
    </row>
    <row r="3749" spans="1:5">
      <c r="A3749" t="s">
        <v>5334</v>
      </c>
      <c r="B3749" t="s">
        <v>5</v>
      </c>
      <c r="C3749" t="s">
        <v>1737</v>
      </c>
      <c r="D3749" t="s">
        <v>6889</v>
      </c>
      <c r="E3749" t="s">
        <v>1707</v>
      </c>
    </row>
    <row r="3750" spans="1:5">
      <c r="A3750" t="s">
        <v>5335</v>
      </c>
      <c r="B3750" t="s">
        <v>5</v>
      </c>
      <c r="C3750" t="s">
        <v>1737</v>
      </c>
      <c r="D3750" t="s">
        <v>6889</v>
      </c>
      <c r="E3750" t="s">
        <v>1708</v>
      </c>
    </row>
    <row r="3751" spans="1:5">
      <c r="A3751" t="s">
        <v>5336</v>
      </c>
      <c r="B3751" t="s">
        <v>5</v>
      </c>
      <c r="C3751" t="s">
        <v>1737</v>
      </c>
      <c r="D3751" t="s">
        <v>6889</v>
      </c>
      <c r="E3751" t="s">
        <v>1709</v>
      </c>
    </row>
    <row r="3752" spans="1:5">
      <c r="A3752" t="s">
        <v>5337</v>
      </c>
      <c r="B3752" t="s">
        <v>5</v>
      </c>
      <c r="C3752" t="s">
        <v>1737</v>
      </c>
      <c r="D3752" t="s">
        <v>6889</v>
      </c>
      <c r="E3752" t="s">
        <v>1710</v>
      </c>
    </row>
    <row r="3753" spans="1:5">
      <c r="A3753" t="s">
        <v>5338</v>
      </c>
      <c r="B3753" t="s">
        <v>5</v>
      </c>
      <c r="C3753" t="s">
        <v>1737</v>
      </c>
      <c r="D3753" t="s">
        <v>6889</v>
      </c>
      <c r="E3753" t="s">
        <v>1711</v>
      </c>
    </row>
    <row r="3754" spans="1:5">
      <c r="A3754" t="s">
        <v>5339</v>
      </c>
      <c r="B3754" t="s">
        <v>5</v>
      </c>
      <c r="C3754" t="s">
        <v>1737</v>
      </c>
      <c r="D3754" t="s">
        <v>6889</v>
      </c>
      <c r="E3754" t="s">
        <v>1712</v>
      </c>
    </row>
    <row r="3755" spans="1:5">
      <c r="A3755" t="s">
        <v>5340</v>
      </c>
      <c r="B3755" t="s">
        <v>5</v>
      </c>
      <c r="C3755" t="s">
        <v>1737</v>
      </c>
      <c r="D3755" t="s">
        <v>6889</v>
      </c>
      <c r="E3755" t="s">
        <v>1713</v>
      </c>
    </row>
    <row r="3756" spans="1:5">
      <c r="A3756" t="s">
        <v>5341</v>
      </c>
      <c r="B3756" t="s">
        <v>5</v>
      </c>
      <c r="C3756" t="s">
        <v>1737</v>
      </c>
      <c r="D3756" t="s">
        <v>6889</v>
      </c>
      <c r="E3756" t="s">
        <v>1714</v>
      </c>
    </row>
    <row r="3757" spans="1:5">
      <c r="A3757" t="s">
        <v>5342</v>
      </c>
      <c r="B3757" t="s">
        <v>5</v>
      </c>
      <c r="C3757" t="s">
        <v>1737</v>
      </c>
      <c r="D3757" t="s">
        <v>6889</v>
      </c>
      <c r="E3757" t="s">
        <v>1715</v>
      </c>
    </row>
    <row r="3758" spans="1:5">
      <c r="A3758" t="s">
        <v>5343</v>
      </c>
      <c r="B3758" t="s">
        <v>5</v>
      </c>
      <c r="C3758" t="s">
        <v>1737</v>
      </c>
      <c r="D3758" t="s">
        <v>6890</v>
      </c>
      <c r="E3758" t="s">
        <v>1702</v>
      </c>
    </row>
    <row r="3759" spans="1:5">
      <c r="A3759" t="s">
        <v>5344</v>
      </c>
      <c r="B3759" t="s">
        <v>5</v>
      </c>
      <c r="C3759" t="s">
        <v>1737</v>
      </c>
      <c r="D3759" t="s">
        <v>6890</v>
      </c>
      <c r="E3759" t="s">
        <v>1705</v>
      </c>
    </row>
    <row r="3760" spans="1:5">
      <c r="A3760" t="s">
        <v>5345</v>
      </c>
      <c r="B3760" t="s">
        <v>5</v>
      </c>
      <c r="C3760" t="s">
        <v>1737</v>
      </c>
      <c r="D3760" t="s">
        <v>6890</v>
      </c>
      <c r="E3760" t="s">
        <v>1706</v>
      </c>
    </row>
    <row r="3761" spans="1:5">
      <c r="A3761" t="s">
        <v>5346</v>
      </c>
      <c r="B3761" t="s">
        <v>5</v>
      </c>
      <c r="C3761" t="s">
        <v>1737</v>
      </c>
      <c r="D3761" t="s">
        <v>6890</v>
      </c>
      <c r="E3761" t="s">
        <v>1707</v>
      </c>
    </row>
    <row r="3762" spans="1:5">
      <c r="A3762" t="s">
        <v>5347</v>
      </c>
      <c r="B3762" t="s">
        <v>5</v>
      </c>
      <c r="C3762" t="s">
        <v>1737</v>
      </c>
      <c r="D3762" t="s">
        <v>6890</v>
      </c>
      <c r="E3762" t="s">
        <v>1708</v>
      </c>
    </row>
    <row r="3763" spans="1:5">
      <c r="A3763" t="s">
        <v>5348</v>
      </c>
      <c r="B3763" t="s">
        <v>5</v>
      </c>
      <c r="C3763" t="s">
        <v>1737</v>
      </c>
      <c r="D3763" t="s">
        <v>6890</v>
      </c>
      <c r="E3763" t="s">
        <v>1709</v>
      </c>
    </row>
    <row r="3764" spans="1:5">
      <c r="A3764" t="s">
        <v>5349</v>
      </c>
      <c r="B3764" t="s">
        <v>5</v>
      </c>
      <c r="C3764" t="s">
        <v>1737</v>
      </c>
      <c r="D3764" t="s">
        <v>6890</v>
      </c>
      <c r="E3764" t="s">
        <v>1710</v>
      </c>
    </row>
    <row r="3765" spans="1:5">
      <c r="A3765" t="s">
        <v>5350</v>
      </c>
      <c r="B3765" t="s">
        <v>5</v>
      </c>
      <c r="C3765" t="s">
        <v>1737</v>
      </c>
      <c r="D3765" t="s">
        <v>6890</v>
      </c>
      <c r="E3765" t="s">
        <v>1711</v>
      </c>
    </row>
    <row r="3766" spans="1:5">
      <c r="A3766" t="s">
        <v>5351</v>
      </c>
      <c r="B3766" t="s">
        <v>5</v>
      </c>
      <c r="C3766" t="s">
        <v>1737</v>
      </c>
      <c r="D3766" t="s">
        <v>6890</v>
      </c>
      <c r="E3766" t="s">
        <v>1712</v>
      </c>
    </row>
    <row r="3767" spans="1:5">
      <c r="A3767" t="s">
        <v>5352</v>
      </c>
      <c r="B3767" t="s">
        <v>5</v>
      </c>
      <c r="C3767" t="s">
        <v>1737</v>
      </c>
      <c r="D3767" t="s">
        <v>6890</v>
      </c>
      <c r="E3767" t="s">
        <v>1713</v>
      </c>
    </row>
    <row r="3768" spans="1:5">
      <c r="A3768" t="s">
        <v>5353</v>
      </c>
      <c r="B3768" t="s">
        <v>5</v>
      </c>
      <c r="C3768" t="s">
        <v>1737</v>
      </c>
      <c r="D3768" t="s">
        <v>6890</v>
      </c>
      <c r="E3768" t="s">
        <v>1714</v>
      </c>
    </row>
    <row r="3769" spans="1:5">
      <c r="A3769" t="s">
        <v>5354</v>
      </c>
      <c r="B3769" t="s">
        <v>5</v>
      </c>
      <c r="C3769" t="s">
        <v>1737</v>
      </c>
      <c r="D3769" t="s">
        <v>6890</v>
      </c>
      <c r="E3769" t="s">
        <v>1715</v>
      </c>
    </row>
    <row r="3770" spans="1:5">
      <c r="A3770" t="s">
        <v>5355</v>
      </c>
      <c r="B3770" t="s">
        <v>5</v>
      </c>
      <c r="C3770" t="s">
        <v>1737</v>
      </c>
      <c r="D3770" t="s">
        <v>6891</v>
      </c>
      <c r="E3770" t="s">
        <v>1702</v>
      </c>
    </row>
    <row r="3771" spans="1:5">
      <c r="A3771" t="s">
        <v>5356</v>
      </c>
      <c r="B3771" t="s">
        <v>5</v>
      </c>
      <c r="C3771" t="s">
        <v>1737</v>
      </c>
      <c r="D3771" t="s">
        <v>6891</v>
      </c>
      <c r="E3771" t="s">
        <v>1705</v>
      </c>
    </row>
    <row r="3772" spans="1:5">
      <c r="A3772" t="s">
        <v>5357</v>
      </c>
      <c r="B3772" t="s">
        <v>5</v>
      </c>
      <c r="C3772" t="s">
        <v>1737</v>
      </c>
      <c r="D3772" t="s">
        <v>6891</v>
      </c>
      <c r="E3772" t="s">
        <v>1706</v>
      </c>
    </row>
    <row r="3773" spans="1:5">
      <c r="A3773" t="s">
        <v>5358</v>
      </c>
      <c r="B3773" t="s">
        <v>5</v>
      </c>
      <c r="C3773" t="s">
        <v>1737</v>
      </c>
      <c r="D3773" t="s">
        <v>6891</v>
      </c>
      <c r="E3773" t="s">
        <v>1707</v>
      </c>
    </row>
    <row r="3774" spans="1:5">
      <c r="A3774" t="s">
        <v>5359</v>
      </c>
      <c r="B3774" t="s">
        <v>5</v>
      </c>
      <c r="C3774" t="s">
        <v>1737</v>
      </c>
      <c r="D3774" t="s">
        <v>6891</v>
      </c>
      <c r="E3774" t="s">
        <v>1708</v>
      </c>
    </row>
    <row r="3775" spans="1:5">
      <c r="A3775" t="s">
        <v>5360</v>
      </c>
      <c r="B3775" t="s">
        <v>5</v>
      </c>
      <c r="C3775" t="s">
        <v>1737</v>
      </c>
      <c r="D3775" t="s">
        <v>6891</v>
      </c>
      <c r="E3775" t="s">
        <v>1709</v>
      </c>
    </row>
    <row r="3776" spans="1:5">
      <c r="A3776" t="s">
        <v>5361</v>
      </c>
      <c r="B3776" t="s">
        <v>5</v>
      </c>
      <c r="C3776" t="s">
        <v>1737</v>
      </c>
      <c r="D3776" t="s">
        <v>6891</v>
      </c>
      <c r="E3776" t="s">
        <v>1710</v>
      </c>
    </row>
    <row r="3777" spans="1:5">
      <c r="A3777" t="s">
        <v>5362</v>
      </c>
      <c r="B3777" t="s">
        <v>5</v>
      </c>
      <c r="C3777" t="s">
        <v>1737</v>
      </c>
      <c r="D3777" t="s">
        <v>6891</v>
      </c>
      <c r="E3777" t="s">
        <v>1711</v>
      </c>
    </row>
    <row r="3778" spans="1:5">
      <c r="A3778" t="s">
        <v>5363</v>
      </c>
      <c r="B3778" t="s">
        <v>5</v>
      </c>
      <c r="C3778" t="s">
        <v>1737</v>
      </c>
      <c r="D3778" t="s">
        <v>6891</v>
      </c>
      <c r="E3778" t="s">
        <v>1712</v>
      </c>
    </row>
    <row r="3779" spans="1:5">
      <c r="A3779" t="s">
        <v>5364</v>
      </c>
      <c r="B3779" t="s">
        <v>5</v>
      </c>
      <c r="C3779" t="s">
        <v>1737</v>
      </c>
      <c r="D3779" t="s">
        <v>6891</v>
      </c>
      <c r="E3779" t="s">
        <v>1713</v>
      </c>
    </row>
    <row r="3780" spans="1:5">
      <c r="A3780" t="s">
        <v>5365</v>
      </c>
      <c r="B3780" t="s">
        <v>5</v>
      </c>
      <c r="C3780" t="s">
        <v>1737</v>
      </c>
      <c r="D3780" t="s">
        <v>6891</v>
      </c>
      <c r="E3780" t="s">
        <v>1714</v>
      </c>
    </row>
    <row r="3781" spans="1:5">
      <c r="A3781" t="s">
        <v>5366</v>
      </c>
      <c r="B3781" t="s">
        <v>5</v>
      </c>
      <c r="C3781" t="s">
        <v>1737</v>
      </c>
      <c r="D3781" t="s">
        <v>6891</v>
      </c>
      <c r="E3781" t="s">
        <v>1715</v>
      </c>
    </row>
    <row r="3782" spans="1:5">
      <c r="A3782" t="s">
        <v>5367</v>
      </c>
      <c r="B3782" t="s">
        <v>5</v>
      </c>
      <c r="C3782" t="s">
        <v>1738</v>
      </c>
      <c r="D3782" t="s">
        <v>6867</v>
      </c>
      <c r="E3782" t="s">
        <v>1702</v>
      </c>
    </row>
    <row r="3783" spans="1:5">
      <c r="A3783" t="s">
        <v>5368</v>
      </c>
      <c r="B3783" t="s">
        <v>5</v>
      </c>
      <c r="C3783" t="s">
        <v>1738</v>
      </c>
      <c r="D3783" t="s">
        <v>6867</v>
      </c>
      <c r="E3783" t="s">
        <v>1705</v>
      </c>
    </row>
    <row r="3784" spans="1:5">
      <c r="A3784" t="s">
        <v>5369</v>
      </c>
      <c r="B3784" t="s">
        <v>5</v>
      </c>
      <c r="C3784" t="s">
        <v>1738</v>
      </c>
      <c r="D3784" t="s">
        <v>6867</v>
      </c>
      <c r="E3784" t="s">
        <v>1706</v>
      </c>
    </row>
    <row r="3785" spans="1:5">
      <c r="A3785" t="s">
        <v>5370</v>
      </c>
      <c r="B3785" t="s">
        <v>5</v>
      </c>
      <c r="C3785" t="s">
        <v>1738</v>
      </c>
      <c r="D3785" t="s">
        <v>6867</v>
      </c>
      <c r="E3785" t="s">
        <v>1707</v>
      </c>
    </row>
    <row r="3786" spans="1:5">
      <c r="A3786" t="s">
        <v>5371</v>
      </c>
      <c r="B3786" t="s">
        <v>5</v>
      </c>
      <c r="C3786" t="s">
        <v>1738</v>
      </c>
      <c r="D3786" t="s">
        <v>6867</v>
      </c>
      <c r="E3786" t="s">
        <v>1708</v>
      </c>
    </row>
    <row r="3787" spans="1:5">
      <c r="A3787" t="s">
        <v>5372</v>
      </c>
      <c r="B3787" t="s">
        <v>5</v>
      </c>
      <c r="C3787" t="s">
        <v>1738</v>
      </c>
      <c r="D3787" t="s">
        <v>6867</v>
      </c>
      <c r="E3787" t="s">
        <v>1709</v>
      </c>
    </row>
    <row r="3788" spans="1:5">
      <c r="A3788" t="s">
        <v>5373</v>
      </c>
      <c r="B3788" t="s">
        <v>5</v>
      </c>
      <c r="C3788" t="s">
        <v>1738</v>
      </c>
      <c r="D3788" t="s">
        <v>6867</v>
      </c>
      <c r="E3788" t="s">
        <v>1710</v>
      </c>
    </row>
    <row r="3789" spans="1:5">
      <c r="A3789" t="s">
        <v>5374</v>
      </c>
      <c r="B3789" t="s">
        <v>5</v>
      </c>
      <c r="C3789" t="s">
        <v>1738</v>
      </c>
      <c r="D3789" t="s">
        <v>6867</v>
      </c>
      <c r="E3789" t="s">
        <v>1711</v>
      </c>
    </row>
    <row r="3790" spans="1:5">
      <c r="A3790" t="s">
        <v>5375</v>
      </c>
      <c r="B3790" t="s">
        <v>5</v>
      </c>
      <c r="C3790" t="s">
        <v>1738</v>
      </c>
      <c r="D3790" t="s">
        <v>6867</v>
      </c>
      <c r="E3790" t="s">
        <v>1712</v>
      </c>
    </row>
    <row r="3791" spans="1:5">
      <c r="A3791" t="s">
        <v>5376</v>
      </c>
      <c r="B3791" t="s">
        <v>5</v>
      </c>
      <c r="C3791" t="s">
        <v>1738</v>
      </c>
      <c r="D3791" t="s">
        <v>6867</v>
      </c>
      <c r="E3791" t="s">
        <v>1713</v>
      </c>
    </row>
    <row r="3792" spans="1:5">
      <c r="A3792" t="s">
        <v>5377</v>
      </c>
      <c r="B3792" t="s">
        <v>5</v>
      </c>
      <c r="C3792" t="s">
        <v>1738</v>
      </c>
      <c r="D3792" t="s">
        <v>6867</v>
      </c>
      <c r="E3792" t="s">
        <v>1714</v>
      </c>
    </row>
    <row r="3793" spans="1:5">
      <c r="A3793" t="s">
        <v>5378</v>
      </c>
      <c r="B3793" t="s">
        <v>5</v>
      </c>
      <c r="C3793" t="s">
        <v>1738</v>
      </c>
      <c r="D3793" t="s">
        <v>6867</v>
      </c>
      <c r="E3793" t="s">
        <v>1715</v>
      </c>
    </row>
    <row r="3794" spans="1:5">
      <c r="A3794" t="s">
        <v>5379</v>
      </c>
      <c r="B3794" t="s">
        <v>5</v>
      </c>
      <c r="C3794" t="s">
        <v>1738</v>
      </c>
      <c r="D3794" t="s">
        <v>6868</v>
      </c>
      <c r="E3794" t="s">
        <v>1702</v>
      </c>
    </row>
    <row r="3795" spans="1:5">
      <c r="A3795" t="s">
        <v>5380</v>
      </c>
      <c r="B3795" t="s">
        <v>5</v>
      </c>
      <c r="C3795" t="s">
        <v>1738</v>
      </c>
      <c r="D3795" t="s">
        <v>6868</v>
      </c>
      <c r="E3795" t="s">
        <v>1705</v>
      </c>
    </row>
    <row r="3796" spans="1:5">
      <c r="A3796" t="s">
        <v>5381</v>
      </c>
      <c r="B3796" t="s">
        <v>5</v>
      </c>
      <c r="C3796" t="s">
        <v>1738</v>
      </c>
      <c r="D3796" t="s">
        <v>6868</v>
      </c>
      <c r="E3796" t="s">
        <v>1706</v>
      </c>
    </row>
    <row r="3797" spans="1:5">
      <c r="A3797" t="s">
        <v>5382</v>
      </c>
      <c r="B3797" t="s">
        <v>5</v>
      </c>
      <c r="C3797" t="s">
        <v>1738</v>
      </c>
      <c r="D3797" t="s">
        <v>6868</v>
      </c>
      <c r="E3797" t="s">
        <v>1707</v>
      </c>
    </row>
    <row r="3798" spans="1:5">
      <c r="A3798" t="s">
        <v>5383</v>
      </c>
      <c r="B3798" t="s">
        <v>5</v>
      </c>
      <c r="C3798" t="s">
        <v>1738</v>
      </c>
      <c r="D3798" t="s">
        <v>6868</v>
      </c>
      <c r="E3798" t="s">
        <v>1708</v>
      </c>
    </row>
    <row r="3799" spans="1:5">
      <c r="A3799" t="s">
        <v>5384</v>
      </c>
      <c r="B3799" t="s">
        <v>5</v>
      </c>
      <c r="C3799" t="s">
        <v>1738</v>
      </c>
      <c r="D3799" t="s">
        <v>6868</v>
      </c>
      <c r="E3799" t="s">
        <v>1709</v>
      </c>
    </row>
    <row r="3800" spans="1:5">
      <c r="A3800" t="s">
        <v>5385</v>
      </c>
      <c r="B3800" t="s">
        <v>5</v>
      </c>
      <c r="C3800" t="s">
        <v>1738</v>
      </c>
      <c r="D3800" t="s">
        <v>6868</v>
      </c>
      <c r="E3800" t="s">
        <v>1710</v>
      </c>
    </row>
    <row r="3801" spans="1:5">
      <c r="A3801" t="s">
        <v>5386</v>
      </c>
      <c r="B3801" t="s">
        <v>5</v>
      </c>
      <c r="C3801" t="s">
        <v>1738</v>
      </c>
      <c r="D3801" t="s">
        <v>6868</v>
      </c>
      <c r="E3801" t="s">
        <v>1711</v>
      </c>
    </row>
    <row r="3802" spans="1:5">
      <c r="A3802" t="s">
        <v>5387</v>
      </c>
      <c r="B3802" t="s">
        <v>5</v>
      </c>
      <c r="C3802" t="s">
        <v>1738</v>
      </c>
      <c r="D3802" t="s">
        <v>6868</v>
      </c>
      <c r="E3802" t="s">
        <v>1712</v>
      </c>
    </row>
    <row r="3803" spans="1:5">
      <c r="A3803" t="s">
        <v>5388</v>
      </c>
      <c r="B3803" t="s">
        <v>5</v>
      </c>
      <c r="C3803" t="s">
        <v>1738</v>
      </c>
      <c r="D3803" t="s">
        <v>6868</v>
      </c>
      <c r="E3803" t="s">
        <v>1713</v>
      </c>
    </row>
    <row r="3804" spans="1:5">
      <c r="A3804" t="s">
        <v>5389</v>
      </c>
      <c r="B3804" t="s">
        <v>5</v>
      </c>
      <c r="C3804" t="s">
        <v>1738</v>
      </c>
      <c r="D3804" t="s">
        <v>6868</v>
      </c>
      <c r="E3804" t="s">
        <v>1714</v>
      </c>
    </row>
    <row r="3805" spans="1:5">
      <c r="A3805" t="s">
        <v>5390</v>
      </c>
      <c r="B3805" t="s">
        <v>5</v>
      </c>
      <c r="C3805" t="s">
        <v>1738</v>
      </c>
      <c r="D3805" t="s">
        <v>6868</v>
      </c>
      <c r="E3805" t="s">
        <v>1715</v>
      </c>
    </row>
    <row r="3806" spans="1:5">
      <c r="A3806" t="s">
        <v>5391</v>
      </c>
      <c r="B3806" t="s">
        <v>5</v>
      </c>
      <c r="C3806" t="s">
        <v>1738</v>
      </c>
      <c r="D3806" t="s">
        <v>6869</v>
      </c>
      <c r="E3806" t="s">
        <v>1702</v>
      </c>
    </row>
    <row r="3807" spans="1:5">
      <c r="A3807" t="s">
        <v>5392</v>
      </c>
      <c r="B3807" t="s">
        <v>5</v>
      </c>
      <c r="C3807" t="s">
        <v>1738</v>
      </c>
      <c r="D3807" t="s">
        <v>6869</v>
      </c>
      <c r="E3807" t="s">
        <v>1705</v>
      </c>
    </row>
    <row r="3808" spans="1:5">
      <c r="A3808" t="s">
        <v>5393</v>
      </c>
      <c r="B3808" t="s">
        <v>5</v>
      </c>
      <c r="C3808" t="s">
        <v>1738</v>
      </c>
      <c r="D3808" t="s">
        <v>6869</v>
      </c>
      <c r="E3808" t="s">
        <v>1706</v>
      </c>
    </row>
    <row r="3809" spans="1:5">
      <c r="A3809" t="s">
        <v>5394</v>
      </c>
      <c r="B3809" t="s">
        <v>5</v>
      </c>
      <c r="C3809" t="s">
        <v>1738</v>
      </c>
      <c r="D3809" t="s">
        <v>6869</v>
      </c>
      <c r="E3809" t="s">
        <v>1707</v>
      </c>
    </row>
    <row r="3810" spans="1:5">
      <c r="A3810" t="s">
        <v>5395</v>
      </c>
      <c r="B3810" t="s">
        <v>5</v>
      </c>
      <c r="C3810" t="s">
        <v>1738</v>
      </c>
      <c r="D3810" t="s">
        <v>6869</v>
      </c>
      <c r="E3810" t="s">
        <v>1708</v>
      </c>
    </row>
    <row r="3811" spans="1:5">
      <c r="A3811" t="s">
        <v>5396</v>
      </c>
      <c r="B3811" t="s">
        <v>5</v>
      </c>
      <c r="C3811" t="s">
        <v>1738</v>
      </c>
      <c r="D3811" t="s">
        <v>6869</v>
      </c>
      <c r="E3811" t="s">
        <v>1709</v>
      </c>
    </row>
    <row r="3812" spans="1:5">
      <c r="A3812" t="s">
        <v>5397</v>
      </c>
      <c r="B3812" t="s">
        <v>5</v>
      </c>
      <c r="C3812" t="s">
        <v>1738</v>
      </c>
      <c r="D3812" t="s">
        <v>6869</v>
      </c>
      <c r="E3812" t="s">
        <v>1710</v>
      </c>
    </row>
    <row r="3813" spans="1:5">
      <c r="A3813" t="s">
        <v>5398</v>
      </c>
      <c r="B3813" t="s">
        <v>5</v>
      </c>
      <c r="C3813" t="s">
        <v>1738</v>
      </c>
      <c r="D3813" t="s">
        <v>6869</v>
      </c>
      <c r="E3813" t="s">
        <v>1711</v>
      </c>
    </row>
    <row r="3814" spans="1:5">
      <c r="A3814" t="s">
        <v>5399</v>
      </c>
      <c r="B3814" t="s">
        <v>5</v>
      </c>
      <c r="C3814" t="s">
        <v>1738</v>
      </c>
      <c r="D3814" t="s">
        <v>6869</v>
      </c>
      <c r="E3814" t="s">
        <v>1712</v>
      </c>
    </row>
    <row r="3815" spans="1:5">
      <c r="A3815" t="s">
        <v>5400</v>
      </c>
      <c r="B3815" t="s">
        <v>5</v>
      </c>
      <c r="C3815" t="s">
        <v>1738</v>
      </c>
      <c r="D3815" t="s">
        <v>6869</v>
      </c>
      <c r="E3815" t="s">
        <v>1713</v>
      </c>
    </row>
    <row r="3816" spans="1:5">
      <c r="A3816" t="s">
        <v>5401</v>
      </c>
      <c r="B3816" t="s">
        <v>5</v>
      </c>
      <c r="C3816" t="s">
        <v>1738</v>
      </c>
      <c r="D3816" t="s">
        <v>6869</v>
      </c>
      <c r="E3816" t="s">
        <v>1714</v>
      </c>
    </row>
    <row r="3817" spans="1:5">
      <c r="A3817" t="s">
        <v>5402</v>
      </c>
      <c r="B3817" t="s">
        <v>5</v>
      </c>
      <c r="C3817" t="s">
        <v>1738</v>
      </c>
      <c r="D3817" t="s">
        <v>6869</v>
      </c>
      <c r="E3817" t="s">
        <v>1715</v>
      </c>
    </row>
    <row r="3818" spans="1:5">
      <c r="A3818" t="s">
        <v>5403</v>
      </c>
      <c r="B3818" t="s">
        <v>5</v>
      </c>
      <c r="C3818" t="s">
        <v>1738</v>
      </c>
      <c r="D3818" t="s">
        <v>6870</v>
      </c>
      <c r="E3818" t="s">
        <v>1702</v>
      </c>
    </row>
    <row r="3819" spans="1:5">
      <c r="A3819" t="s">
        <v>5404</v>
      </c>
      <c r="B3819" t="s">
        <v>5</v>
      </c>
      <c r="C3819" t="s">
        <v>1738</v>
      </c>
      <c r="D3819" t="s">
        <v>6870</v>
      </c>
      <c r="E3819" t="s">
        <v>1705</v>
      </c>
    </row>
    <row r="3820" spans="1:5">
      <c r="A3820" t="s">
        <v>5405</v>
      </c>
      <c r="B3820" t="s">
        <v>5</v>
      </c>
      <c r="C3820" t="s">
        <v>1738</v>
      </c>
      <c r="D3820" t="s">
        <v>6870</v>
      </c>
      <c r="E3820" t="s">
        <v>1706</v>
      </c>
    </row>
    <row r="3821" spans="1:5">
      <c r="A3821" t="s">
        <v>5406</v>
      </c>
      <c r="B3821" t="s">
        <v>5</v>
      </c>
      <c r="C3821" t="s">
        <v>1738</v>
      </c>
      <c r="D3821" t="s">
        <v>6870</v>
      </c>
      <c r="E3821" t="s">
        <v>1707</v>
      </c>
    </row>
    <row r="3822" spans="1:5">
      <c r="A3822" t="s">
        <v>5407</v>
      </c>
      <c r="B3822" t="s">
        <v>5</v>
      </c>
      <c r="C3822" t="s">
        <v>1738</v>
      </c>
      <c r="D3822" t="s">
        <v>6870</v>
      </c>
      <c r="E3822" t="s">
        <v>1708</v>
      </c>
    </row>
    <row r="3823" spans="1:5">
      <c r="A3823" t="s">
        <v>5408</v>
      </c>
      <c r="B3823" t="s">
        <v>5</v>
      </c>
      <c r="C3823" t="s">
        <v>1738</v>
      </c>
      <c r="D3823" t="s">
        <v>6870</v>
      </c>
      <c r="E3823" t="s">
        <v>1709</v>
      </c>
    </row>
    <row r="3824" spans="1:5">
      <c r="A3824" t="s">
        <v>5409</v>
      </c>
      <c r="B3824" t="s">
        <v>5</v>
      </c>
      <c r="C3824" t="s">
        <v>1738</v>
      </c>
      <c r="D3824" t="s">
        <v>6870</v>
      </c>
      <c r="E3824" t="s">
        <v>1710</v>
      </c>
    </row>
    <row r="3825" spans="1:5">
      <c r="A3825" t="s">
        <v>5410</v>
      </c>
      <c r="B3825" t="s">
        <v>5</v>
      </c>
      <c r="C3825" t="s">
        <v>1738</v>
      </c>
      <c r="D3825" t="s">
        <v>6870</v>
      </c>
      <c r="E3825" t="s">
        <v>1711</v>
      </c>
    </row>
    <row r="3826" spans="1:5">
      <c r="A3826" t="s">
        <v>5411</v>
      </c>
      <c r="B3826" t="s">
        <v>5</v>
      </c>
      <c r="C3826" t="s">
        <v>1738</v>
      </c>
      <c r="D3826" t="s">
        <v>6870</v>
      </c>
      <c r="E3826" t="s">
        <v>1712</v>
      </c>
    </row>
    <row r="3827" spans="1:5">
      <c r="A3827" t="s">
        <v>5412</v>
      </c>
      <c r="B3827" t="s">
        <v>5</v>
      </c>
      <c r="C3827" t="s">
        <v>1738</v>
      </c>
      <c r="D3827" t="s">
        <v>6870</v>
      </c>
      <c r="E3827" t="s">
        <v>1713</v>
      </c>
    </row>
    <row r="3828" spans="1:5">
      <c r="A3828" t="s">
        <v>5413</v>
      </c>
      <c r="B3828" t="s">
        <v>5</v>
      </c>
      <c r="C3828" t="s">
        <v>1738</v>
      </c>
      <c r="D3828" t="s">
        <v>6870</v>
      </c>
      <c r="E3828" t="s">
        <v>1714</v>
      </c>
    </row>
    <row r="3829" spans="1:5">
      <c r="A3829" t="s">
        <v>5414</v>
      </c>
      <c r="B3829" t="s">
        <v>5</v>
      </c>
      <c r="C3829" t="s">
        <v>1738</v>
      </c>
      <c r="D3829" t="s">
        <v>6870</v>
      </c>
      <c r="E3829" t="s">
        <v>1715</v>
      </c>
    </row>
    <row r="3830" spans="1:5">
      <c r="A3830" t="s">
        <v>5415</v>
      </c>
      <c r="B3830" t="s">
        <v>5</v>
      </c>
      <c r="C3830" t="s">
        <v>1738</v>
      </c>
      <c r="D3830" t="s">
        <v>6871</v>
      </c>
      <c r="E3830" t="s">
        <v>1702</v>
      </c>
    </row>
    <row r="3831" spans="1:5">
      <c r="A3831" t="s">
        <v>5416</v>
      </c>
      <c r="B3831" t="s">
        <v>5</v>
      </c>
      <c r="C3831" t="s">
        <v>1738</v>
      </c>
      <c r="D3831" t="s">
        <v>6871</v>
      </c>
      <c r="E3831" t="s">
        <v>1705</v>
      </c>
    </row>
    <row r="3832" spans="1:5">
      <c r="A3832" t="s">
        <v>5417</v>
      </c>
      <c r="B3832" t="s">
        <v>5</v>
      </c>
      <c r="C3832" t="s">
        <v>1738</v>
      </c>
      <c r="D3832" t="s">
        <v>6871</v>
      </c>
      <c r="E3832" t="s">
        <v>1706</v>
      </c>
    </row>
    <row r="3833" spans="1:5">
      <c r="A3833" t="s">
        <v>5418</v>
      </c>
      <c r="B3833" t="s">
        <v>5</v>
      </c>
      <c r="C3833" t="s">
        <v>1738</v>
      </c>
      <c r="D3833" t="s">
        <v>6871</v>
      </c>
      <c r="E3833" t="s">
        <v>1707</v>
      </c>
    </row>
    <row r="3834" spans="1:5">
      <c r="A3834" t="s">
        <v>5419</v>
      </c>
      <c r="B3834" t="s">
        <v>5</v>
      </c>
      <c r="C3834" t="s">
        <v>1738</v>
      </c>
      <c r="D3834" t="s">
        <v>6871</v>
      </c>
      <c r="E3834" t="s">
        <v>1708</v>
      </c>
    </row>
    <row r="3835" spans="1:5">
      <c r="A3835" t="s">
        <v>5420</v>
      </c>
      <c r="B3835" t="s">
        <v>5</v>
      </c>
      <c r="C3835" t="s">
        <v>1738</v>
      </c>
      <c r="D3835" t="s">
        <v>6871</v>
      </c>
      <c r="E3835" t="s">
        <v>1709</v>
      </c>
    </row>
    <row r="3836" spans="1:5">
      <c r="A3836" t="s">
        <v>5421</v>
      </c>
      <c r="B3836" t="s">
        <v>5</v>
      </c>
      <c r="C3836" t="s">
        <v>1738</v>
      </c>
      <c r="D3836" t="s">
        <v>6871</v>
      </c>
      <c r="E3836" t="s">
        <v>1710</v>
      </c>
    </row>
    <row r="3837" spans="1:5">
      <c r="A3837" t="s">
        <v>5422</v>
      </c>
      <c r="B3837" t="s">
        <v>5</v>
      </c>
      <c r="C3837" t="s">
        <v>1738</v>
      </c>
      <c r="D3837" t="s">
        <v>6871</v>
      </c>
      <c r="E3837" t="s">
        <v>1711</v>
      </c>
    </row>
    <row r="3838" spans="1:5">
      <c r="A3838" t="s">
        <v>5423</v>
      </c>
      <c r="B3838" t="s">
        <v>5</v>
      </c>
      <c r="C3838" t="s">
        <v>1738</v>
      </c>
      <c r="D3838" t="s">
        <v>6871</v>
      </c>
      <c r="E3838" t="s">
        <v>1712</v>
      </c>
    </row>
    <row r="3839" spans="1:5">
      <c r="A3839" t="s">
        <v>5424</v>
      </c>
      <c r="B3839" t="s">
        <v>5</v>
      </c>
      <c r="C3839" t="s">
        <v>1738</v>
      </c>
      <c r="D3839" t="s">
        <v>6871</v>
      </c>
      <c r="E3839" t="s">
        <v>1713</v>
      </c>
    </row>
    <row r="3840" spans="1:5">
      <c r="A3840" t="s">
        <v>5425</v>
      </c>
      <c r="B3840" t="s">
        <v>5</v>
      </c>
      <c r="C3840" t="s">
        <v>1738</v>
      </c>
      <c r="D3840" t="s">
        <v>6871</v>
      </c>
      <c r="E3840" t="s">
        <v>1714</v>
      </c>
    </row>
    <row r="3841" spans="1:5">
      <c r="A3841" t="s">
        <v>5426</v>
      </c>
      <c r="B3841" t="s">
        <v>5</v>
      </c>
      <c r="C3841" t="s">
        <v>1738</v>
      </c>
      <c r="D3841" t="s">
        <v>6871</v>
      </c>
      <c r="E3841" t="s">
        <v>1715</v>
      </c>
    </row>
    <row r="3842" spans="1:5">
      <c r="A3842" t="s">
        <v>5427</v>
      </c>
      <c r="B3842" t="s">
        <v>5</v>
      </c>
      <c r="C3842" t="s">
        <v>1738</v>
      </c>
      <c r="D3842" t="s">
        <v>6872</v>
      </c>
      <c r="E3842" t="s">
        <v>1702</v>
      </c>
    </row>
    <row r="3843" spans="1:5">
      <c r="A3843" t="s">
        <v>5428</v>
      </c>
      <c r="B3843" t="s">
        <v>5</v>
      </c>
      <c r="C3843" t="s">
        <v>1738</v>
      </c>
      <c r="D3843" t="s">
        <v>6872</v>
      </c>
      <c r="E3843" t="s">
        <v>1705</v>
      </c>
    </row>
    <row r="3844" spans="1:5">
      <c r="A3844" t="s">
        <v>5429</v>
      </c>
      <c r="B3844" t="s">
        <v>5</v>
      </c>
      <c r="C3844" t="s">
        <v>1738</v>
      </c>
      <c r="D3844" t="s">
        <v>6872</v>
      </c>
      <c r="E3844" t="s">
        <v>1706</v>
      </c>
    </row>
    <row r="3845" spans="1:5">
      <c r="A3845" t="s">
        <v>5430</v>
      </c>
      <c r="B3845" t="s">
        <v>5</v>
      </c>
      <c r="C3845" t="s">
        <v>1738</v>
      </c>
      <c r="D3845" t="s">
        <v>6872</v>
      </c>
      <c r="E3845" t="s">
        <v>1707</v>
      </c>
    </row>
    <row r="3846" spans="1:5">
      <c r="A3846" t="s">
        <v>5431</v>
      </c>
      <c r="B3846" t="s">
        <v>5</v>
      </c>
      <c r="C3846" t="s">
        <v>1738</v>
      </c>
      <c r="D3846" t="s">
        <v>6872</v>
      </c>
      <c r="E3846" t="s">
        <v>1708</v>
      </c>
    </row>
    <row r="3847" spans="1:5">
      <c r="A3847" t="s">
        <v>5432</v>
      </c>
      <c r="B3847" t="s">
        <v>5</v>
      </c>
      <c r="C3847" t="s">
        <v>1738</v>
      </c>
      <c r="D3847" t="s">
        <v>6872</v>
      </c>
      <c r="E3847" t="s">
        <v>1709</v>
      </c>
    </row>
    <row r="3848" spans="1:5">
      <c r="A3848" t="s">
        <v>5433</v>
      </c>
      <c r="B3848" t="s">
        <v>5</v>
      </c>
      <c r="C3848" t="s">
        <v>1738</v>
      </c>
      <c r="D3848" t="s">
        <v>6872</v>
      </c>
      <c r="E3848" t="s">
        <v>1710</v>
      </c>
    </row>
    <row r="3849" spans="1:5">
      <c r="A3849" t="s">
        <v>5434</v>
      </c>
      <c r="B3849" t="s">
        <v>5</v>
      </c>
      <c r="C3849" t="s">
        <v>1738</v>
      </c>
      <c r="D3849" t="s">
        <v>6872</v>
      </c>
      <c r="E3849" t="s">
        <v>1711</v>
      </c>
    </row>
    <row r="3850" spans="1:5">
      <c r="A3850" t="s">
        <v>5435</v>
      </c>
      <c r="B3850" t="s">
        <v>5</v>
      </c>
      <c r="C3850" t="s">
        <v>1738</v>
      </c>
      <c r="D3850" t="s">
        <v>6872</v>
      </c>
      <c r="E3850" t="s">
        <v>1712</v>
      </c>
    </row>
    <row r="3851" spans="1:5">
      <c r="A3851" t="s">
        <v>5436</v>
      </c>
      <c r="B3851" t="s">
        <v>5</v>
      </c>
      <c r="C3851" t="s">
        <v>1738</v>
      </c>
      <c r="D3851" t="s">
        <v>6872</v>
      </c>
      <c r="E3851" t="s">
        <v>1713</v>
      </c>
    </row>
    <row r="3852" spans="1:5">
      <c r="A3852" t="s">
        <v>5437</v>
      </c>
      <c r="B3852" t="s">
        <v>5</v>
      </c>
      <c r="C3852" t="s">
        <v>1738</v>
      </c>
      <c r="D3852" t="s">
        <v>6872</v>
      </c>
      <c r="E3852" t="s">
        <v>1714</v>
      </c>
    </row>
    <row r="3853" spans="1:5">
      <c r="A3853" t="s">
        <v>5438</v>
      </c>
      <c r="B3853" t="s">
        <v>5</v>
      </c>
      <c r="C3853" t="s">
        <v>1738</v>
      </c>
      <c r="D3853" t="s">
        <v>6872</v>
      </c>
      <c r="E3853" t="s">
        <v>1715</v>
      </c>
    </row>
    <row r="3854" spans="1:5">
      <c r="A3854" t="s">
        <v>5439</v>
      </c>
      <c r="B3854" t="s">
        <v>5</v>
      </c>
      <c r="C3854" t="s">
        <v>1738</v>
      </c>
      <c r="D3854" t="s">
        <v>6873</v>
      </c>
      <c r="E3854" t="s">
        <v>1702</v>
      </c>
    </row>
    <row r="3855" spans="1:5">
      <c r="A3855" t="s">
        <v>5440</v>
      </c>
      <c r="B3855" t="s">
        <v>5</v>
      </c>
      <c r="C3855" t="s">
        <v>1738</v>
      </c>
      <c r="D3855" t="s">
        <v>6873</v>
      </c>
      <c r="E3855" t="s">
        <v>1705</v>
      </c>
    </row>
    <row r="3856" spans="1:5">
      <c r="A3856" t="s">
        <v>5441</v>
      </c>
      <c r="B3856" t="s">
        <v>5</v>
      </c>
      <c r="C3856" t="s">
        <v>1738</v>
      </c>
      <c r="D3856" t="s">
        <v>6873</v>
      </c>
      <c r="E3856" t="s">
        <v>1706</v>
      </c>
    </row>
    <row r="3857" spans="1:5">
      <c r="A3857" t="s">
        <v>5442</v>
      </c>
      <c r="B3857" t="s">
        <v>5</v>
      </c>
      <c r="C3857" t="s">
        <v>1738</v>
      </c>
      <c r="D3857" t="s">
        <v>6873</v>
      </c>
      <c r="E3857" t="s">
        <v>1707</v>
      </c>
    </row>
    <row r="3858" spans="1:5">
      <c r="A3858" t="s">
        <v>5443</v>
      </c>
      <c r="B3858" t="s">
        <v>5</v>
      </c>
      <c r="C3858" t="s">
        <v>1738</v>
      </c>
      <c r="D3858" t="s">
        <v>6873</v>
      </c>
      <c r="E3858" t="s">
        <v>1708</v>
      </c>
    </row>
    <row r="3859" spans="1:5">
      <c r="A3859" t="s">
        <v>5444</v>
      </c>
      <c r="B3859" t="s">
        <v>5</v>
      </c>
      <c r="C3859" t="s">
        <v>1738</v>
      </c>
      <c r="D3859" t="s">
        <v>6873</v>
      </c>
      <c r="E3859" t="s">
        <v>1709</v>
      </c>
    </row>
    <row r="3860" spans="1:5">
      <c r="A3860" t="s">
        <v>5445</v>
      </c>
      <c r="B3860" t="s">
        <v>5</v>
      </c>
      <c r="C3860" t="s">
        <v>1738</v>
      </c>
      <c r="D3860" t="s">
        <v>6873</v>
      </c>
      <c r="E3860" t="s">
        <v>1710</v>
      </c>
    </row>
    <row r="3861" spans="1:5">
      <c r="A3861" t="s">
        <v>5446</v>
      </c>
      <c r="B3861" t="s">
        <v>5</v>
      </c>
      <c r="C3861" t="s">
        <v>1738</v>
      </c>
      <c r="D3861" t="s">
        <v>6873</v>
      </c>
      <c r="E3861" t="s">
        <v>1711</v>
      </c>
    </row>
    <row r="3862" spans="1:5">
      <c r="A3862" t="s">
        <v>5447</v>
      </c>
      <c r="B3862" t="s">
        <v>5</v>
      </c>
      <c r="C3862" t="s">
        <v>1738</v>
      </c>
      <c r="D3862" t="s">
        <v>6873</v>
      </c>
      <c r="E3862" t="s">
        <v>1712</v>
      </c>
    </row>
    <row r="3863" spans="1:5">
      <c r="A3863" t="s">
        <v>5448</v>
      </c>
      <c r="B3863" t="s">
        <v>5</v>
      </c>
      <c r="C3863" t="s">
        <v>1738</v>
      </c>
      <c r="D3863" t="s">
        <v>6873</v>
      </c>
      <c r="E3863" t="s">
        <v>1713</v>
      </c>
    </row>
    <row r="3864" spans="1:5">
      <c r="A3864" t="s">
        <v>5449</v>
      </c>
      <c r="B3864" t="s">
        <v>5</v>
      </c>
      <c r="C3864" t="s">
        <v>1738</v>
      </c>
      <c r="D3864" t="s">
        <v>6873</v>
      </c>
      <c r="E3864" t="s">
        <v>1714</v>
      </c>
    </row>
    <row r="3865" spans="1:5">
      <c r="A3865" t="s">
        <v>5450</v>
      </c>
      <c r="B3865" t="s">
        <v>5</v>
      </c>
      <c r="C3865" t="s">
        <v>1738</v>
      </c>
      <c r="D3865" t="s">
        <v>6873</v>
      </c>
      <c r="E3865" t="s">
        <v>1715</v>
      </c>
    </row>
    <row r="3866" spans="1:5">
      <c r="A3866" t="s">
        <v>5451</v>
      </c>
      <c r="B3866" t="s">
        <v>5</v>
      </c>
      <c r="C3866" t="s">
        <v>1738</v>
      </c>
      <c r="D3866" t="s">
        <v>6874</v>
      </c>
      <c r="E3866" t="s">
        <v>1702</v>
      </c>
    </row>
    <row r="3867" spans="1:5">
      <c r="A3867" t="s">
        <v>5452</v>
      </c>
      <c r="B3867" t="s">
        <v>5</v>
      </c>
      <c r="C3867" t="s">
        <v>1738</v>
      </c>
      <c r="D3867" t="s">
        <v>6874</v>
      </c>
      <c r="E3867" t="s">
        <v>1705</v>
      </c>
    </row>
    <row r="3868" spans="1:5">
      <c r="A3868" t="s">
        <v>5453</v>
      </c>
      <c r="B3868" t="s">
        <v>5</v>
      </c>
      <c r="C3868" t="s">
        <v>1738</v>
      </c>
      <c r="D3868" t="s">
        <v>6874</v>
      </c>
      <c r="E3868" t="s">
        <v>1706</v>
      </c>
    </row>
    <row r="3869" spans="1:5">
      <c r="A3869" t="s">
        <v>5454</v>
      </c>
      <c r="B3869" t="s">
        <v>5</v>
      </c>
      <c r="C3869" t="s">
        <v>1738</v>
      </c>
      <c r="D3869" t="s">
        <v>6874</v>
      </c>
      <c r="E3869" t="s">
        <v>1707</v>
      </c>
    </row>
    <row r="3870" spans="1:5">
      <c r="A3870" t="s">
        <v>5455</v>
      </c>
      <c r="B3870" t="s">
        <v>5</v>
      </c>
      <c r="C3870" t="s">
        <v>1738</v>
      </c>
      <c r="D3870" t="s">
        <v>6874</v>
      </c>
      <c r="E3870" t="s">
        <v>1708</v>
      </c>
    </row>
    <row r="3871" spans="1:5">
      <c r="A3871" t="s">
        <v>5456</v>
      </c>
      <c r="B3871" t="s">
        <v>5</v>
      </c>
      <c r="C3871" t="s">
        <v>1738</v>
      </c>
      <c r="D3871" t="s">
        <v>6874</v>
      </c>
      <c r="E3871" t="s">
        <v>1709</v>
      </c>
    </row>
    <row r="3872" spans="1:5">
      <c r="A3872" t="s">
        <v>5457</v>
      </c>
      <c r="B3872" t="s">
        <v>5</v>
      </c>
      <c r="C3872" t="s">
        <v>1738</v>
      </c>
      <c r="D3872" t="s">
        <v>6874</v>
      </c>
      <c r="E3872" t="s">
        <v>1710</v>
      </c>
    </row>
    <row r="3873" spans="1:5">
      <c r="A3873" t="s">
        <v>5458</v>
      </c>
      <c r="B3873" t="s">
        <v>5</v>
      </c>
      <c r="C3873" t="s">
        <v>1738</v>
      </c>
      <c r="D3873" t="s">
        <v>6874</v>
      </c>
      <c r="E3873" t="s">
        <v>1711</v>
      </c>
    </row>
    <row r="3874" spans="1:5">
      <c r="A3874" t="s">
        <v>5459</v>
      </c>
      <c r="B3874" t="s">
        <v>5</v>
      </c>
      <c r="C3874" t="s">
        <v>1738</v>
      </c>
      <c r="D3874" t="s">
        <v>6874</v>
      </c>
      <c r="E3874" t="s">
        <v>1712</v>
      </c>
    </row>
    <row r="3875" spans="1:5">
      <c r="A3875" t="s">
        <v>5460</v>
      </c>
      <c r="B3875" t="s">
        <v>5</v>
      </c>
      <c r="C3875" t="s">
        <v>1738</v>
      </c>
      <c r="D3875" t="s">
        <v>6874</v>
      </c>
      <c r="E3875" t="s">
        <v>1713</v>
      </c>
    </row>
    <row r="3876" spans="1:5">
      <c r="A3876" t="s">
        <v>5461</v>
      </c>
      <c r="B3876" t="s">
        <v>5</v>
      </c>
      <c r="C3876" t="s">
        <v>1738</v>
      </c>
      <c r="D3876" t="s">
        <v>6874</v>
      </c>
      <c r="E3876" t="s">
        <v>1714</v>
      </c>
    </row>
    <row r="3877" spans="1:5">
      <c r="A3877" t="s">
        <v>5462</v>
      </c>
      <c r="B3877" t="s">
        <v>5</v>
      </c>
      <c r="C3877" t="s">
        <v>1738</v>
      </c>
      <c r="D3877" t="s">
        <v>6874</v>
      </c>
      <c r="E3877" t="s">
        <v>1715</v>
      </c>
    </row>
    <row r="3878" spans="1:5">
      <c r="A3878" t="s">
        <v>5463</v>
      </c>
      <c r="B3878" t="s">
        <v>5</v>
      </c>
      <c r="C3878" t="s">
        <v>1738</v>
      </c>
      <c r="D3878" t="s">
        <v>6875</v>
      </c>
      <c r="E3878" t="s">
        <v>1702</v>
      </c>
    </row>
    <row r="3879" spans="1:5">
      <c r="A3879" t="s">
        <v>5464</v>
      </c>
      <c r="B3879" t="s">
        <v>5</v>
      </c>
      <c r="C3879" t="s">
        <v>1738</v>
      </c>
      <c r="D3879" t="s">
        <v>6875</v>
      </c>
      <c r="E3879" t="s">
        <v>1705</v>
      </c>
    </row>
    <row r="3880" spans="1:5">
      <c r="A3880" t="s">
        <v>5465</v>
      </c>
      <c r="B3880" t="s">
        <v>5</v>
      </c>
      <c r="C3880" t="s">
        <v>1738</v>
      </c>
      <c r="D3880" t="s">
        <v>6875</v>
      </c>
      <c r="E3880" t="s">
        <v>1706</v>
      </c>
    </row>
    <row r="3881" spans="1:5">
      <c r="A3881" t="s">
        <v>5466</v>
      </c>
      <c r="B3881" t="s">
        <v>5</v>
      </c>
      <c r="C3881" t="s">
        <v>1738</v>
      </c>
      <c r="D3881" t="s">
        <v>6875</v>
      </c>
      <c r="E3881" t="s">
        <v>1707</v>
      </c>
    </row>
    <row r="3882" spans="1:5">
      <c r="A3882" t="s">
        <v>5467</v>
      </c>
      <c r="B3882" t="s">
        <v>5</v>
      </c>
      <c r="C3882" t="s">
        <v>1738</v>
      </c>
      <c r="D3882" t="s">
        <v>6875</v>
      </c>
      <c r="E3882" t="s">
        <v>1708</v>
      </c>
    </row>
    <row r="3883" spans="1:5">
      <c r="A3883" t="s">
        <v>5468</v>
      </c>
      <c r="B3883" t="s">
        <v>5</v>
      </c>
      <c r="C3883" t="s">
        <v>1738</v>
      </c>
      <c r="D3883" t="s">
        <v>6875</v>
      </c>
      <c r="E3883" t="s">
        <v>1709</v>
      </c>
    </row>
    <row r="3884" spans="1:5">
      <c r="A3884" t="s">
        <v>5469</v>
      </c>
      <c r="B3884" t="s">
        <v>5</v>
      </c>
      <c r="C3884" t="s">
        <v>1738</v>
      </c>
      <c r="D3884" t="s">
        <v>6875</v>
      </c>
      <c r="E3884" t="s">
        <v>1710</v>
      </c>
    </row>
    <row r="3885" spans="1:5">
      <c r="A3885" t="s">
        <v>5470</v>
      </c>
      <c r="B3885" t="s">
        <v>5</v>
      </c>
      <c r="C3885" t="s">
        <v>1738</v>
      </c>
      <c r="D3885" t="s">
        <v>6875</v>
      </c>
      <c r="E3885" t="s">
        <v>1711</v>
      </c>
    </row>
    <row r="3886" spans="1:5">
      <c r="A3886" t="s">
        <v>5471</v>
      </c>
      <c r="B3886" t="s">
        <v>5</v>
      </c>
      <c r="C3886" t="s">
        <v>1738</v>
      </c>
      <c r="D3886" t="s">
        <v>6875</v>
      </c>
      <c r="E3886" t="s">
        <v>1712</v>
      </c>
    </row>
    <row r="3887" spans="1:5">
      <c r="A3887" t="s">
        <v>5472</v>
      </c>
      <c r="B3887" t="s">
        <v>5</v>
      </c>
      <c r="C3887" t="s">
        <v>1738</v>
      </c>
      <c r="D3887" t="s">
        <v>6875</v>
      </c>
      <c r="E3887" t="s">
        <v>1713</v>
      </c>
    </row>
    <row r="3888" spans="1:5">
      <c r="A3888" t="s">
        <v>5473</v>
      </c>
      <c r="B3888" t="s">
        <v>5</v>
      </c>
      <c r="C3888" t="s">
        <v>1738</v>
      </c>
      <c r="D3888" t="s">
        <v>6875</v>
      </c>
      <c r="E3888" t="s">
        <v>1714</v>
      </c>
    </row>
    <row r="3889" spans="1:5">
      <c r="A3889" t="s">
        <v>5474</v>
      </c>
      <c r="B3889" t="s">
        <v>5</v>
      </c>
      <c r="C3889" t="s">
        <v>1738</v>
      </c>
      <c r="D3889" t="s">
        <v>6875</v>
      </c>
      <c r="E3889" t="s">
        <v>1715</v>
      </c>
    </row>
    <row r="3890" spans="1:5">
      <c r="A3890" t="s">
        <v>5475</v>
      </c>
      <c r="B3890" t="s">
        <v>5</v>
      </c>
      <c r="C3890" t="s">
        <v>1738</v>
      </c>
      <c r="D3890" t="s">
        <v>6876</v>
      </c>
      <c r="E3890" t="s">
        <v>1702</v>
      </c>
    </row>
    <row r="3891" spans="1:5">
      <c r="A3891" t="s">
        <v>5476</v>
      </c>
      <c r="B3891" t="s">
        <v>5</v>
      </c>
      <c r="C3891" t="s">
        <v>1738</v>
      </c>
      <c r="D3891" t="s">
        <v>6876</v>
      </c>
      <c r="E3891" t="s">
        <v>1705</v>
      </c>
    </row>
    <row r="3892" spans="1:5">
      <c r="A3892" t="s">
        <v>5477</v>
      </c>
      <c r="B3892" t="s">
        <v>5</v>
      </c>
      <c r="C3892" t="s">
        <v>1738</v>
      </c>
      <c r="D3892" t="s">
        <v>6876</v>
      </c>
      <c r="E3892" t="s">
        <v>1706</v>
      </c>
    </row>
    <row r="3893" spans="1:5">
      <c r="A3893" t="s">
        <v>5478</v>
      </c>
      <c r="B3893" t="s">
        <v>5</v>
      </c>
      <c r="C3893" t="s">
        <v>1738</v>
      </c>
      <c r="D3893" t="s">
        <v>6876</v>
      </c>
      <c r="E3893" t="s">
        <v>1707</v>
      </c>
    </row>
    <row r="3894" spans="1:5">
      <c r="A3894" t="s">
        <v>5479</v>
      </c>
      <c r="B3894" t="s">
        <v>5</v>
      </c>
      <c r="C3894" t="s">
        <v>1738</v>
      </c>
      <c r="D3894" t="s">
        <v>6876</v>
      </c>
      <c r="E3894" t="s">
        <v>1708</v>
      </c>
    </row>
    <row r="3895" spans="1:5">
      <c r="A3895" t="s">
        <v>5480</v>
      </c>
      <c r="B3895" t="s">
        <v>5</v>
      </c>
      <c r="C3895" t="s">
        <v>1738</v>
      </c>
      <c r="D3895" t="s">
        <v>6876</v>
      </c>
      <c r="E3895" t="s">
        <v>1709</v>
      </c>
    </row>
    <row r="3896" spans="1:5">
      <c r="A3896" t="s">
        <v>5481</v>
      </c>
      <c r="B3896" t="s">
        <v>5</v>
      </c>
      <c r="C3896" t="s">
        <v>1738</v>
      </c>
      <c r="D3896" t="s">
        <v>6876</v>
      </c>
      <c r="E3896" t="s">
        <v>1710</v>
      </c>
    </row>
    <row r="3897" spans="1:5">
      <c r="A3897" t="s">
        <v>5482</v>
      </c>
      <c r="B3897" t="s">
        <v>5</v>
      </c>
      <c r="C3897" t="s">
        <v>1738</v>
      </c>
      <c r="D3897" t="s">
        <v>6876</v>
      </c>
      <c r="E3897" t="s">
        <v>1711</v>
      </c>
    </row>
    <row r="3898" spans="1:5">
      <c r="A3898" t="s">
        <v>5483</v>
      </c>
      <c r="B3898" t="s">
        <v>5</v>
      </c>
      <c r="C3898" t="s">
        <v>1738</v>
      </c>
      <c r="D3898" t="s">
        <v>6876</v>
      </c>
      <c r="E3898" t="s">
        <v>1712</v>
      </c>
    </row>
    <row r="3899" spans="1:5">
      <c r="A3899" t="s">
        <v>5484</v>
      </c>
      <c r="B3899" t="s">
        <v>5</v>
      </c>
      <c r="C3899" t="s">
        <v>1738</v>
      </c>
      <c r="D3899" t="s">
        <v>6876</v>
      </c>
      <c r="E3899" t="s">
        <v>1713</v>
      </c>
    </row>
    <row r="3900" spans="1:5">
      <c r="A3900" t="s">
        <v>5485</v>
      </c>
      <c r="B3900" t="s">
        <v>5</v>
      </c>
      <c r="C3900" t="s">
        <v>1738</v>
      </c>
      <c r="D3900" t="s">
        <v>6876</v>
      </c>
      <c r="E3900" t="s">
        <v>1714</v>
      </c>
    </row>
    <row r="3901" spans="1:5">
      <c r="A3901" t="s">
        <v>5486</v>
      </c>
      <c r="B3901" t="s">
        <v>5</v>
      </c>
      <c r="C3901" t="s">
        <v>1738</v>
      </c>
      <c r="D3901" t="s">
        <v>6876</v>
      </c>
      <c r="E3901" t="s">
        <v>1715</v>
      </c>
    </row>
    <row r="3902" spans="1:5">
      <c r="A3902" t="s">
        <v>5487</v>
      </c>
      <c r="B3902" t="s">
        <v>5</v>
      </c>
      <c r="C3902" t="s">
        <v>1738</v>
      </c>
      <c r="D3902" t="s">
        <v>6877</v>
      </c>
      <c r="E3902" t="s">
        <v>1702</v>
      </c>
    </row>
    <row r="3903" spans="1:5">
      <c r="A3903" t="s">
        <v>5488</v>
      </c>
      <c r="B3903" t="s">
        <v>5</v>
      </c>
      <c r="C3903" t="s">
        <v>1738</v>
      </c>
      <c r="D3903" t="s">
        <v>6877</v>
      </c>
      <c r="E3903" t="s">
        <v>1705</v>
      </c>
    </row>
    <row r="3904" spans="1:5">
      <c r="A3904" t="s">
        <v>5489</v>
      </c>
      <c r="B3904" t="s">
        <v>5</v>
      </c>
      <c r="C3904" t="s">
        <v>1738</v>
      </c>
      <c r="D3904" t="s">
        <v>6877</v>
      </c>
      <c r="E3904" t="s">
        <v>1706</v>
      </c>
    </row>
    <row r="3905" spans="1:5">
      <c r="A3905" t="s">
        <v>5490</v>
      </c>
      <c r="B3905" t="s">
        <v>5</v>
      </c>
      <c r="C3905" t="s">
        <v>1738</v>
      </c>
      <c r="D3905" t="s">
        <v>6877</v>
      </c>
      <c r="E3905" t="s">
        <v>1707</v>
      </c>
    </row>
    <row r="3906" spans="1:5">
      <c r="A3906" t="s">
        <v>5491</v>
      </c>
      <c r="B3906" t="s">
        <v>5</v>
      </c>
      <c r="C3906" t="s">
        <v>1738</v>
      </c>
      <c r="D3906" t="s">
        <v>6877</v>
      </c>
      <c r="E3906" t="s">
        <v>1708</v>
      </c>
    </row>
    <row r="3907" spans="1:5">
      <c r="A3907" t="s">
        <v>5492</v>
      </c>
      <c r="B3907" t="s">
        <v>5</v>
      </c>
      <c r="C3907" t="s">
        <v>1738</v>
      </c>
      <c r="D3907" t="s">
        <v>6877</v>
      </c>
      <c r="E3907" t="s">
        <v>1709</v>
      </c>
    </row>
    <row r="3908" spans="1:5">
      <c r="A3908" t="s">
        <v>5493</v>
      </c>
      <c r="B3908" t="s">
        <v>5</v>
      </c>
      <c r="C3908" t="s">
        <v>1738</v>
      </c>
      <c r="D3908" t="s">
        <v>6877</v>
      </c>
      <c r="E3908" t="s">
        <v>1710</v>
      </c>
    </row>
    <row r="3909" spans="1:5">
      <c r="A3909" t="s">
        <v>5494</v>
      </c>
      <c r="B3909" t="s">
        <v>5</v>
      </c>
      <c r="C3909" t="s">
        <v>1738</v>
      </c>
      <c r="D3909" t="s">
        <v>6877</v>
      </c>
      <c r="E3909" t="s">
        <v>1711</v>
      </c>
    </row>
    <row r="3910" spans="1:5">
      <c r="A3910" t="s">
        <v>5495</v>
      </c>
      <c r="B3910" t="s">
        <v>5</v>
      </c>
      <c r="C3910" t="s">
        <v>1738</v>
      </c>
      <c r="D3910" t="s">
        <v>6877</v>
      </c>
      <c r="E3910" t="s">
        <v>1712</v>
      </c>
    </row>
    <row r="3911" spans="1:5">
      <c r="A3911" t="s">
        <v>5496</v>
      </c>
      <c r="B3911" t="s">
        <v>5</v>
      </c>
      <c r="C3911" t="s">
        <v>1738</v>
      </c>
      <c r="D3911" t="s">
        <v>6877</v>
      </c>
      <c r="E3911" t="s">
        <v>1713</v>
      </c>
    </row>
    <row r="3912" spans="1:5">
      <c r="A3912" t="s">
        <v>5497</v>
      </c>
      <c r="B3912" t="s">
        <v>5</v>
      </c>
      <c r="C3912" t="s">
        <v>1738</v>
      </c>
      <c r="D3912" t="s">
        <v>6877</v>
      </c>
      <c r="E3912" t="s">
        <v>1714</v>
      </c>
    </row>
    <row r="3913" spans="1:5">
      <c r="A3913" t="s">
        <v>5498</v>
      </c>
      <c r="B3913" t="s">
        <v>5</v>
      </c>
      <c r="C3913" t="s">
        <v>1738</v>
      </c>
      <c r="D3913" t="s">
        <v>6877</v>
      </c>
      <c r="E3913" t="s">
        <v>1715</v>
      </c>
    </row>
    <row r="3914" spans="1:5">
      <c r="A3914" t="s">
        <v>5499</v>
      </c>
      <c r="B3914" t="s">
        <v>5</v>
      </c>
      <c r="C3914" t="s">
        <v>1738</v>
      </c>
      <c r="D3914" t="s">
        <v>6878</v>
      </c>
      <c r="E3914" t="s">
        <v>1702</v>
      </c>
    </row>
    <row r="3915" spans="1:5">
      <c r="A3915" t="s">
        <v>5500</v>
      </c>
      <c r="B3915" t="s">
        <v>5</v>
      </c>
      <c r="C3915" t="s">
        <v>1738</v>
      </c>
      <c r="D3915" t="s">
        <v>6878</v>
      </c>
      <c r="E3915" t="s">
        <v>1705</v>
      </c>
    </row>
    <row r="3916" spans="1:5">
      <c r="A3916" t="s">
        <v>5501</v>
      </c>
      <c r="B3916" t="s">
        <v>5</v>
      </c>
      <c r="C3916" t="s">
        <v>1738</v>
      </c>
      <c r="D3916" t="s">
        <v>6878</v>
      </c>
      <c r="E3916" t="s">
        <v>1706</v>
      </c>
    </row>
    <row r="3917" spans="1:5">
      <c r="A3917" t="s">
        <v>5502</v>
      </c>
      <c r="B3917" t="s">
        <v>5</v>
      </c>
      <c r="C3917" t="s">
        <v>1738</v>
      </c>
      <c r="D3917" t="s">
        <v>6878</v>
      </c>
      <c r="E3917" t="s">
        <v>1707</v>
      </c>
    </row>
    <row r="3918" spans="1:5">
      <c r="A3918" t="s">
        <v>5503</v>
      </c>
      <c r="B3918" t="s">
        <v>5</v>
      </c>
      <c r="C3918" t="s">
        <v>1738</v>
      </c>
      <c r="D3918" t="s">
        <v>6878</v>
      </c>
      <c r="E3918" t="s">
        <v>1708</v>
      </c>
    </row>
    <row r="3919" spans="1:5">
      <c r="A3919" t="s">
        <v>5504</v>
      </c>
      <c r="B3919" t="s">
        <v>5</v>
      </c>
      <c r="C3919" t="s">
        <v>1738</v>
      </c>
      <c r="D3919" t="s">
        <v>6878</v>
      </c>
      <c r="E3919" t="s">
        <v>1709</v>
      </c>
    </row>
    <row r="3920" spans="1:5">
      <c r="A3920" t="s">
        <v>5505</v>
      </c>
      <c r="B3920" t="s">
        <v>5</v>
      </c>
      <c r="C3920" t="s">
        <v>1738</v>
      </c>
      <c r="D3920" t="s">
        <v>6878</v>
      </c>
      <c r="E3920" t="s">
        <v>1710</v>
      </c>
    </row>
    <row r="3921" spans="1:5">
      <c r="A3921" t="s">
        <v>5506</v>
      </c>
      <c r="B3921" t="s">
        <v>5</v>
      </c>
      <c r="C3921" t="s">
        <v>1738</v>
      </c>
      <c r="D3921" t="s">
        <v>6878</v>
      </c>
      <c r="E3921" t="s">
        <v>1711</v>
      </c>
    </row>
    <row r="3922" spans="1:5">
      <c r="A3922" t="s">
        <v>5507</v>
      </c>
      <c r="B3922" t="s">
        <v>5</v>
      </c>
      <c r="C3922" t="s">
        <v>1738</v>
      </c>
      <c r="D3922" t="s">
        <v>6878</v>
      </c>
      <c r="E3922" t="s">
        <v>1712</v>
      </c>
    </row>
    <row r="3923" spans="1:5">
      <c r="A3923" t="s">
        <v>5508</v>
      </c>
      <c r="B3923" t="s">
        <v>5</v>
      </c>
      <c r="C3923" t="s">
        <v>1738</v>
      </c>
      <c r="D3923" t="s">
        <v>6878</v>
      </c>
      <c r="E3923" t="s">
        <v>1713</v>
      </c>
    </row>
    <row r="3924" spans="1:5">
      <c r="A3924" t="s">
        <v>5509</v>
      </c>
      <c r="B3924" t="s">
        <v>5</v>
      </c>
      <c r="C3924" t="s">
        <v>1738</v>
      </c>
      <c r="D3924" t="s">
        <v>6878</v>
      </c>
      <c r="E3924" t="s">
        <v>1714</v>
      </c>
    </row>
    <row r="3925" spans="1:5">
      <c r="A3925" t="s">
        <v>5510</v>
      </c>
      <c r="B3925" t="s">
        <v>5</v>
      </c>
      <c r="C3925" t="s">
        <v>1738</v>
      </c>
      <c r="D3925" t="s">
        <v>6878</v>
      </c>
      <c r="E3925" t="s">
        <v>1715</v>
      </c>
    </row>
    <row r="3926" spans="1:5">
      <c r="A3926" t="s">
        <v>5511</v>
      </c>
      <c r="B3926" t="s">
        <v>5</v>
      </c>
      <c r="C3926" t="s">
        <v>1738</v>
      </c>
      <c r="D3926" t="s">
        <v>6879</v>
      </c>
      <c r="E3926" t="s">
        <v>1702</v>
      </c>
    </row>
    <row r="3927" spans="1:5">
      <c r="A3927" t="s">
        <v>5512</v>
      </c>
      <c r="B3927" t="s">
        <v>5</v>
      </c>
      <c r="C3927" t="s">
        <v>1738</v>
      </c>
      <c r="D3927" t="s">
        <v>6879</v>
      </c>
      <c r="E3927" t="s">
        <v>1705</v>
      </c>
    </row>
    <row r="3928" spans="1:5">
      <c r="A3928" t="s">
        <v>5513</v>
      </c>
      <c r="B3928" t="s">
        <v>5</v>
      </c>
      <c r="C3928" t="s">
        <v>1738</v>
      </c>
      <c r="D3928" t="s">
        <v>6879</v>
      </c>
      <c r="E3928" t="s">
        <v>1706</v>
      </c>
    </row>
    <row r="3929" spans="1:5">
      <c r="A3929" t="s">
        <v>5514</v>
      </c>
      <c r="B3929" t="s">
        <v>5</v>
      </c>
      <c r="C3929" t="s">
        <v>1738</v>
      </c>
      <c r="D3929" t="s">
        <v>6879</v>
      </c>
      <c r="E3929" t="s">
        <v>1707</v>
      </c>
    </row>
    <row r="3930" spans="1:5">
      <c r="A3930" t="s">
        <v>5515</v>
      </c>
      <c r="B3930" t="s">
        <v>5</v>
      </c>
      <c r="C3930" t="s">
        <v>1738</v>
      </c>
      <c r="D3930" t="s">
        <v>6879</v>
      </c>
      <c r="E3930" t="s">
        <v>1708</v>
      </c>
    </row>
    <row r="3931" spans="1:5">
      <c r="A3931" t="s">
        <v>5516</v>
      </c>
      <c r="B3931" t="s">
        <v>5</v>
      </c>
      <c r="C3931" t="s">
        <v>1738</v>
      </c>
      <c r="D3931" t="s">
        <v>6879</v>
      </c>
      <c r="E3931" t="s">
        <v>1709</v>
      </c>
    </row>
    <row r="3932" spans="1:5">
      <c r="A3932" t="s">
        <v>5517</v>
      </c>
      <c r="B3932" t="s">
        <v>5</v>
      </c>
      <c r="C3932" t="s">
        <v>1738</v>
      </c>
      <c r="D3932" t="s">
        <v>6879</v>
      </c>
      <c r="E3932" t="s">
        <v>1710</v>
      </c>
    </row>
    <row r="3933" spans="1:5">
      <c r="A3933" t="s">
        <v>5518</v>
      </c>
      <c r="B3933" t="s">
        <v>5</v>
      </c>
      <c r="C3933" t="s">
        <v>1738</v>
      </c>
      <c r="D3933" t="s">
        <v>6879</v>
      </c>
      <c r="E3933" t="s">
        <v>1711</v>
      </c>
    </row>
    <row r="3934" spans="1:5">
      <c r="A3934" t="s">
        <v>5519</v>
      </c>
      <c r="B3934" t="s">
        <v>5</v>
      </c>
      <c r="C3934" t="s">
        <v>1738</v>
      </c>
      <c r="D3934" t="s">
        <v>6879</v>
      </c>
      <c r="E3934" t="s">
        <v>1712</v>
      </c>
    </row>
    <row r="3935" spans="1:5">
      <c r="A3935" t="s">
        <v>5520</v>
      </c>
      <c r="B3935" t="s">
        <v>5</v>
      </c>
      <c r="C3935" t="s">
        <v>1738</v>
      </c>
      <c r="D3935" t="s">
        <v>6879</v>
      </c>
      <c r="E3935" t="s">
        <v>1713</v>
      </c>
    </row>
    <row r="3936" spans="1:5">
      <c r="A3936" t="s">
        <v>5521</v>
      </c>
      <c r="B3936" t="s">
        <v>5</v>
      </c>
      <c r="C3936" t="s">
        <v>1738</v>
      </c>
      <c r="D3936" t="s">
        <v>6879</v>
      </c>
      <c r="E3936" t="s">
        <v>1714</v>
      </c>
    </row>
    <row r="3937" spans="1:5">
      <c r="A3937" t="s">
        <v>5522</v>
      </c>
      <c r="B3937" t="s">
        <v>5</v>
      </c>
      <c r="C3937" t="s">
        <v>1738</v>
      </c>
      <c r="D3937" t="s">
        <v>6879</v>
      </c>
      <c r="E3937" t="s">
        <v>1715</v>
      </c>
    </row>
    <row r="3938" spans="1:5">
      <c r="A3938" t="s">
        <v>5523</v>
      </c>
      <c r="B3938" t="s">
        <v>5</v>
      </c>
      <c r="C3938" t="s">
        <v>1738</v>
      </c>
      <c r="D3938" t="s">
        <v>6880</v>
      </c>
      <c r="E3938" t="s">
        <v>1702</v>
      </c>
    </row>
    <row r="3939" spans="1:5">
      <c r="A3939" t="s">
        <v>5524</v>
      </c>
      <c r="B3939" t="s">
        <v>5</v>
      </c>
      <c r="C3939" t="s">
        <v>1738</v>
      </c>
      <c r="D3939" t="s">
        <v>6880</v>
      </c>
      <c r="E3939" t="s">
        <v>1705</v>
      </c>
    </row>
    <row r="3940" spans="1:5">
      <c r="A3940" t="s">
        <v>5525</v>
      </c>
      <c r="B3940" t="s">
        <v>5</v>
      </c>
      <c r="C3940" t="s">
        <v>1738</v>
      </c>
      <c r="D3940" t="s">
        <v>6880</v>
      </c>
      <c r="E3940" t="s">
        <v>1706</v>
      </c>
    </row>
    <row r="3941" spans="1:5">
      <c r="A3941" t="s">
        <v>5526</v>
      </c>
      <c r="B3941" t="s">
        <v>5</v>
      </c>
      <c r="C3941" t="s">
        <v>1738</v>
      </c>
      <c r="D3941" t="s">
        <v>6880</v>
      </c>
      <c r="E3941" t="s">
        <v>1707</v>
      </c>
    </row>
    <row r="3942" spans="1:5">
      <c r="A3942" t="s">
        <v>5527</v>
      </c>
      <c r="B3942" t="s">
        <v>5</v>
      </c>
      <c r="C3942" t="s">
        <v>1738</v>
      </c>
      <c r="D3942" t="s">
        <v>6880</v>
      </c>
      <c r="E3942" t="s">
        <v>1708</v>
      </c>
    </row>
    <row r="3943" spans="1:5">
      <c r="A3943" t="s">
        <v>5528</v>
      </c>
      <c r="B3943" t="s">
        <v>5</v>
      </c>
      <c r="C3943" t="s">
        <v>1738</v>
      </c>
      <c r="D3943" t="s">
        <v>6880</v>
      </c>
      <c r="E3943" t="s">
        <v>1709</v>
      </c>
    </row>
    <row r="3944" spans="1:5">
      <c r="A3944" t="s">
        <v>5529</v>
      </c>
      <c r="B3944" t="s">
        <v>5</v>
      </c>
      <c r="C3944" t="s">
        <v>1738</v>
      </c>
      <c r="D3944" t="s">
        <v>6880</v>
      </c>
      <c r="E3944" t="s">
        <v>1710</v>
      </c>
    </row>
    <row r="3945" spans="1:5">
      <c r="A3945" t="s">
        <v>5530</v>
      </c>
      <c r="B3945" t="s">
        <v>5</v>
      </c>
      <c r="C3945" t="s">
        <v>1738</v>
      </c>
      <c r="D3945" t="s">
        <v>6880</v>
      </c>
      <c r="E3945" t="s">
        <v>1711</v>
      </c>
    </row>
    <row r="3946" spans="1:5">
      <c r="A3946" t="s">
        <v>5531</v>
      </c>
      <c r="B3946" t="s">
        <v>5</v>
      </c>
      <c r="C3946" t="s">
        <v>1738</v>
      </c>
      <c r="D3946" t="s">
        <v>6880</v>
      </c>
      <c r="E3946" t="s">
        <v>1712</v>
      </c>
    </row>
    <row r="3947" spans="1:5">
      <c r="A3947" t="s">
        <v>5532</v>
      </c>
      <c r="B3947" t="s">
        <v>5</v>
      </c>
      <c r="C3947" t="s">
        <v>1738</v>
      </c>
      <c r="D3947" t="s">
        <v>6880</v>
      </c>
      <c r="E3947" t="s">
        <v>1713</v>
      </c>
    </row>
    <row r="3948" spans="1:5">
      <c r="A3948" t="s">
        <v>5533</v>
      </c>
      <c r="B3948" t="s">
        <v>5</v>
      </c>
      <c r="C3948" t="s">
        <v>1738</v>
      </c>
      <c r="D3948" t="s">
        <v>6880</v>
      </c>
      <c r="E3948" t="s">
        <v>1714</v>
      </c>
    </row>
    <row r="3949" spans="1:5">
      <c r="A3949" t="s">
        <v>5534</v>
      </c>
      <c r="B3949" t="s">
        <v>5</v>
      </c>
      <c r="C3949" t="s">
        <v>1738</v>
      </c>
      <c r="D3949" t="s">
        <v>6880</v>
      </c>
      <c r="E3949" t="s">
        <v>1715</v>
      </c>
    </row>
    <row r="3950" spans="1:5">
      <c r="A3950" t="s">
        <v>5535</v>
      </c>
      <c r="B3950" t="s">
        <v>5</v>
      </c>
      <c r="C3950" t="s">
        <v>1738</v>
      </c>
      <c r="D3950" t="s">
        <v>6881</v>
      </c>
      <c r="E3950" t="s">
        <v>1702</v>
      </c>
    </row>
    <row r="3951" spans="1:5">
      <c r="A3951" t="s">
        <v>5536</v>
      </c>
      <c r="B3951" t="s">
        <v>5</v>
      </c>
      <c r="C3951" t="s">
        <v>1738</v>
      </c>
      <c r="D3951" t="s">
        <v>6881</v>
      </c>
      <c r="E3951" t="s">
        <v>1705</v>
      </c>
    </row>
    <row r="3952" spans="1:5">
      <c r="A3952" t="s">
        <v>5537</v>
      </c>
      <c r="B3952" t="s">
        <v>5</v>
      </c>
      <c r="C3952" t="s">
        <v>1738</v>
      </c>
      <c r="D3952" t="s">
        <v>6881</v>
      </c>
      <c r="E3952" t="s">
        <v>1706</v>
      </c>
    </row>
    <row r="3953" spans="1:5">
      <c r="A3953" t="s">
        <v>5538</v>
      </c>
      <c r="B3953" t="s">
        <v>5</v>
      </c>
      <c r="C3953" t="s">
        <v>1738</v>
      </c>
      <c r="D3953" t="s">
        <v>6881</v>
      </c>
      <c r="E3953" t="s">
        <v>1707</v>
      </c>
    </row>
    <row r="3954" spans="1:5">
      <c r="A3954" t="s">
        <v>5539</v>
      </c>
      <c r="B3954" t="s">
        <v>5</v>
      </c>
      <c r="C3954" t="s">
        <v>1738</v>
      </c>
      <c r="D3954" t="s">
        <v>6881</v>
      </c>
      <c r="E3954" t="s">
        <v>1708</v>
      </c>
    </row>
    <row r="3955" spans="1:5">
      <c r="A3955" t="s">
        <v>5540</v>
      </c>
      <c r="B3955" t="s">
        <v>5</v>
      </c>
      <c r="C3955" t="s">
        <v>1738</v>
      </c>
      <c r="D3955" t="s">
        <v>6881</v>
      </c>
      <c r="E3955" t="s">
        <v>1709</v>
      </c>
    </row>
    <row r="3956" spans="1:5">
      <c r="A3956" t="s">
        <v>5541</v>
      </c>
      <c r="B3956" t="s">
        <v>5</v>
      </c>
      <c r="C3956" t="s">
        <v>1738</v>
      </c>
      <c r="D3956" t="s">
        <v>6881</v>
      </c>
      <c r="E3956" t="s">
        <v>1710</v>
      </c>
    </row>
    <row r="3957" spans="1:5">
      <c r="A3957" t="s">
        <v>5542</v>
      </c>
      <c r="B3957" t="s">
        <v>5</v>
      </c>
      <c r="C3957" t="s">
        <v>1738</v>
      </c>
      <c r="D3957" t="s">
        <v>6881</v>
      </c>
      <c r="E3957" t="s">
        <v>1711</v>
      </c>
    </row>
    <row r="3958" spans="1:5">
      <c r="A3958" t="s">
        <v>5543</v>
      </c>
      <c r="B3958" t="s">
        <v>5</v>
      </c>
      <c r="C3958" t="s">
        <v>1738</v>
      </c>
      <c r="D3958" t="s">
        <v>6881</v>
      </c>
      <c r="E3958" t="s">
        <v>1712</v>
      </c>
    </row>
    <row r="3959" spans="1:5">
      <c r="A3959" t="s">
        <v>5544</v>
      </c>
      <c r="B3959" t="s">
        <v>5</v>
      </c>
      <c r="C3959" t="s">
        <v>1738</v>
      </c>
      <c r="D3959" t="s">
        <v>6881</v>
      </c>
      <c r="E3959" t="s">
        <v>1713</v>
      </c>
    </row>
    <row r="3960" spans="1:5">
      <c r="A3960" t="s">
        <v>5545</v>
      </c>
      <c r="B3960" t="s">
        <v>5</v>
      </c>
      <c r="C3960" t="s">
        <v>1738</v>
      </c>
      <c r="D3960" t="s">
        <v>6881</v>
      </c>
      <c r="E3960" t="s">
        <v>1714</v>
      </c>
    </row>
    <row r="3961" spans="1:5">
      <c r="A3961" t="s">
        <v>5546</v>
      </c>
      <c r="B3961" t="s">
        <v>5</v>
      </c>
      <c r="C3961" t="s">
        <v>1738</v>
      </c>
      <c r="D3961" t="s">
        <v>6881</v>
      </c>
      <c r="E3961" t="s">
        <v>1715</v>
      </c>
    </row>
    <row r="3962" spans="1:5">
      <c r="A3962" t="s">
        <v>5547</v>
      </c>
      <c r="B3962" t="s">
        <v>5</v>
      </c>
      <c r="C3962" t="s">
        <v>1738</v>
      </c>
      <c r="D3962" t="s">
        <v>6882</v>
      </c>
      <c r="E3962" t="s">
        <v>1702</v>
      </c>
    </row>
    <row r="3963" spans="1:5">
      <c r="A3963" t="s">
        <v>5548</v>
      </c>
      <c r="B3963" t="s">
        <v>5</v>
      </c>
      <c r="C3963" t="s">
        <v>1738</v>
      </c>
      <c r="D3963" t="s">
        <v>6882</v>
      </c>
      <c r="E3963" t="s">
        <v>1705</v>
      </c>
    </row>
    <row r="3964" spans="1:5">
      <c r="A3964" t="s">
        <v>5549</v>
      </c>
      <c r="B3964" t="s">
        <v>5</v>
      </c>
      <c r="C3964" t="s">
        <v>1738</v>
      </c>
      <c r="D3964" t="s">
        <v>6882</v>
      </c>
      <c r="E3964" t="s">
        <v>1706</v>
      </c>
    </row>
    <row r="3965" spans="1:5">
      <c r="A3965" t="s">
        <v>5550</v>
      </c>
      <c r="B3965" t="s">
        <v>5</v>
      </c>
      <c r="C3965" t="s">
        <v>1738</v>
      </c>
      <c r="D3965" t="s">
        <v>6882</v>
      </c>
      <c r="E3965" t="s">
        <v>1707</v>
      </c>
    </row>
    <row r="3966" spans="1:5">
      <c r="A3966" t="s">
        <v>5551</v>
      </c>
      <c r="B3966" t="s">
        <v>5</v>
      </c>
      <c r="C3966" t="s">
        <v>1738</v>
      </c>
      <c r="D3966" t="s">
        <v>6882</v>
      </c>
      <c r="E3966" t="s">
        <v>1708</v>
      </c>
    </row>
    <row r="3967" spans="1:5">
      <c r="A3967" t="s">
        <v>5552</v>
      </c>
      <c r="B3967" t="s">
        <v>5</v>
      </c>
      <c r="C3967" t="s">
        <v>1738</v>
      </c>
      <c r="D3967" t="s">
        <v>6882</v>
      </c>
      <c r="E3967" t="s">
        <v>1709</v>
      </c>
    </row>
    <row r="3968" spans="1:5">
      <c r="A3968" t="s">
        <v>5553</v>
      </c>
      <c r="B3968" t="s">
        <v>5</v>
      </c>
      <c r="C3968" t="s">
        <v>1738</v>
      </c>
      <c r="D3968" t="s">
        <v>6882</v>
      </c>
      <c r="E3968" t="s">
        <v>1710</v>
      </c>
    </row>
    <row r="3969" spans="1:5">
      <c r="A3969" t="s">
        <v>5554</v>
      </c>
      <c r="B3969" t="s">
        <v>5</v>
      </c>
      <c r="C3969" t="s">
        <v>1738</v>
      </c>
      <c r="D3969" t="s">
        <v>6882</v>
      </c>
      <c r="E3969" t="s">
        <v>1711</v>
      </c>
    </row>
    <row r="3970" spans="1:5">
      <c r="A3970" t="s">
        <v>5555</v>
      </c>
      <c r="B3970" t="s">
        <v>5</v>
      </c>
      <c r="C3970" t="s">
        <v>1738</v>
      </c>
      <c r="D3970" t="s">
        <v>6882</v>
      </c>
      <c r="E3970" t="s">
        <v>1712</v>
      </c>
    </row>
    <row r="3971" spans="1:5">
      <c r="A3971" t="s">
        <v>5556</v>
      </c>
      <c r="B3971" t="s">
        <v>5</v>
      </c>
      <c r="C3971" t="s">
        <v>1738</v>
      </c>
      <c r="D3971" t="s">
        <v>6882</v>
      </c>
      <c r="E3971" t="s">
        <v>1713</v>
      </c>
    </row>
    <row r="3972" spans="1:5">
      <c r="A3972" t="s">
        <v>5557</v>
      </c>
      <c r="B3972" t="s">
        <v>5</v>
      </c>
      <c r="C3972" t="s">
        <v>1738</v>
      </c>
      <c r="D3972" t="s">
        <v>6882</v>
      </c>
      <c r="E3972" t="s">
        <v>1714</v>
      </c>
    </row>
    <row r="3973" spans="1:5">
      <c r="A3973" t="s">
        <v>5558</v>
      </c>
      <c r="B3973" t="s">
        <v>5</v>
      </c>
      <c r="C3973" t="s">
        <v>1738</v>
      </c>
      <c r="D3973" t="s">
        <v>6882</v>
      </c>
      <c r="E3973" t="s">
        <v>1715</v>
      </c>
    </row>
    <row r="3974" spans="1:5">
      <c r="A3974" t="s">
        <v>5559</v>
      </c>
      <c r="B3974" t="s">
        <v>5</v>
      </c>
      <c r="C3974" t="s">
        <v>1738</v>
      </c>
      <c r="D3974" t="s">
        <v>6883</v>
      </c>
      <c r="E3974" t="s">
        <v>1702</v>
      </c>
    </row>
    <row r="3975" spans="1:5">
      <c r="A3975" t="s">
        <v>5560</v>
      </c>
      <c r="B3975" t="s">
        <v>5</v>
      </c>
      <c r="C3975" t="s">
        <v>1738</v>
      </c>
      <c r="D3975" t="s">
        <v>6883</v>
      </c>
      <c r="E3975" t="s">
        <v>1705</v>
      </c>
    </row>
    <row r="3976" spans="1:5">
      <c r="A3976" t="s">
        <v>5561</v>
      </c>
      <c r="B3976" t="s">
        <v>5</v>
      </c>
      <c r="C3976" t="s">
        <v>1738</v>
      </c>
      <c r="D3976" t="s">
        <v>6883</v>
      </c>
      <c r="E3976" t="s">
        <v>1706</v>
      </c>
    </row>
    <row r="3977" spans="1:5">
      <c r="A3977" t="s">
        <v>5562</v>
      </c>
      <c r="B3977" t="s">
        <v>5</v>
      </c>
      <c r="C3977" t="s">
        <v>1738</v>
      </c>
      <c r="D3977" t="s">
        <v>6883</v>
      </c>
      <c r="E3977" t="s">
        <v>1707</v>
      </c>
    </row>
    <row r="3978" spans="1:5">
      <c r="A3978" t="s">
        <v>5563</v>
      </c>
      <c r="B3978" t="s">
        <v>5</v>
      </c>
      <c r="C3978" t="s">
        <v>1738</v>
      </c>
      <c r="D3978" t="s">
        <v>6883</v>
      </c>
      <c r="E3978" t="s">
        <v>1708</v>
      </c>
    </row>
    <row r="3979" spans="1:5">
      <c r="A3979" t="s">
        <v>5564</v>
      </c>
      <c r="B3979" t="s">
        <v>5</v>
      </c>
      <c r="C3979" t="s">
        <v>1738</v>
      </c>
      <c r="D3979" t="s">
        <v>6883</v>
      </c>
      <c r="E3979" t="s">
        <v>1709</v>
      </c>
    </row>
    <row r="3980" spans="1:5">
      <c r="A3980" t="s">
        <v>5565</v>
      </c>
      <c r="B3980" t="s">
        <v>5</v>
      </c>
      <c r="C3980" t="s">
        <v>1738</v>
      </c>
      <c r="D3980" t="s">
        <v>6883</v>
      </c>
      <c r="E3980" t="s">
        <v>1710</v>
      </c>
    </row>
    <row r="3981" spans="1:5">
      <c r="A3981" t="s">
        <v>5566</v>
      </c>
      <c r="B3981" t="s">
        <v>5</v>
      </c>
      <c r="C3981" t="s">
        <v>1738</v>
      </c>
      <c r="D3981" t="s">
        <v>6883</v>
      </c>
      <c r="E3981" t="s">
        <v>1711</v>
      </c>
    </row>
    <row r="3982" spans="1:5">
      <c r="A3982" t="s">
        <v>5567</v>
      </c>
      <c r="B3982" t="s">
        <v>5</v>
      </c>
      <c r="C3982" t="s">
        <v>1738</v>
      </c>
      <c r="D3982" t="s">
        <v>6883</v>
      </c>
      <c r="E3982" t="s">
        <v>1712</v>
      </c>
    </row>
    <row r="3983" spans="1:5">
      <c r="A3983" t="s">
        <v>5568</v>
      </c>
      <c r="B3983" t="s">
        <v>5</v>
      </c>
      <c r="C3983" t="s">
        <v>1738</v>
      </c>
      <c r="D3983" t="s">
        <v>6883</v>
      </c>
      <c r="E3983" t="s">
        <v>1713</v>
      </c>
    </row>
    <row r="3984" spans="1:5">
      <c r="A3984" t="s">
        <v>5569</v>
      </c>
      <c r="B3984" t="s">
        <v>5</v>
      </c>
      <c r="C3984" t="s">
        <v>1738</v>
      </c>
      <c r="D3984" t="s">
        <v>6883</v>
      </c>
      <c r="E3984" t="s">
        <v>1714</v>
      </c>
    </row>
    <row r="3985" spans="1:5">
      <c r="A3985" t="s">
        <v>5570</v>
      </c>
      <c r="B3985" t="s">
        <v>5</v>
      </c>
      <c r="C3985" t="s">
        <v>1738</v>
      </c>
      <c r="D3985" t="s">
        <v>6883</v>
      </c>
      <c r="E3985" t="s">
        <v>1715</v>
      </c>
    </row>
    <row r="3986" spans="1:5">
      <c r="A3986" t="s">
        <v>5571</v>
      </c>
      <c r="B3986" t="s">
        <v>5</v>
      </c>
      <c r="C3986" t="s">
        <v>1738</v>
      </c>
      <c r="D3986" t="s">
        <v>6884</v>
      </c>
      <c r="E3986" t="s">
        <v>1702</v>
      </c>
    </row>
    <row r="3987" spans="1:5">
      <c r="A3987" t="s">
        <v>5572</v>
      </c>
      <c r="B3987" t="s">
        <v>5</v>
      </c>
      <c r="C3987" t="s">
        <v>1738</v>
      </c>
      <c r="D3987" t="s">
        <v>6884</v>
      </c>
      <c r="E3987" t="s">
        <v>1705</v>
      </c>
    </row>
    <row r="3988" spans="1:5">
      <c r="A3988" t="s">
        <v>5573</v>
      </c>
      <c r="B3988" t="s">
        <v>5</v>
      </c>
      <c r="C3988" t="s">
        <v>1738</v>
      </c>
      <c r="D3988" t="s">
        <v>6884</v>
      </c>
      <c r="E3988" t="s">
        <v>1706</v>
      </c>
    </row>
    <row r="3989" spans="1:5">
      <c r="A3989" t="s">
        <v>5574</v>
      </c>
      <c r="B3989" t="s">
        <v>5</v>
      </c>
      <c r="C3989" t="s">
        <v>1738</v>
      </c>
      <c r="D3989" t="s">
        <v>6884</v>
      </c>
      <c r="E3989" t="s">
        <v>1707</v>
      </c>
    </row>
    <row r="3990" spans="1:5">
      <c r="A3990" t="s">
        <v>5575</v>
      </c>
      <c r="B3990" t="s">
        <v>5</v>
      </c>
      <c r="C3990" t="s">
        <v>1738</v>
      </c>
      <c r="D3990" t="s">
        <v>6884</v>
      </c>
      <c r="E3990" t="s">
        <v>1708</v>
      </c>
    </row>
    <row r="3991" spans="1:5">
      <c r="A3991" t="s">
        <v>5576</v>
      </c>
      <c r="B3991" t="s">
        <v>5</v>
      </c>
      <c r="C3991" t="s">
        <v>1738</v>
      </c>
      <c r="D3991" t="s">
        <v>6884</v>
      </c>
      <c r="E3991" t="s">
        <v>1709</v>
      </c>
    </row>
    <row r="3992" spans="1:5">
      <c r="A3992" t="s">
        <v>5577</v>
      </c>
      <c r="B3992" t="s">
        <v>5</v>
      </c>
      <c r="C3992" t="s">
        <v>1738</v>
      </c>
      <c r="D3992" t="s">
        <v>6884</v>
      </c>
      <c r="E3992" t="s">
        <v>1710</v>
      </c>
    </row>
    <row r="3993" spans="1:5">
      <c r="A3993" t="s">
        <v>5578</v>
      </c>
      <c r="B3993" t="s">
        <v>5</v>
      </c>
      <c r="C3993" t="s">
        <v>1738</v>
      </c>
      <c r="D3993" t="s">
        <v>6884</v>
      </c>
      <c r="E3993" t="s">
        <v>1711</v>
      </c>
    </row>
    <row r="3994" spans="1:5">
      <c r="A3994" t="s">
        <v>5579</v>
      </c>
      <c r="B3994" t="s">
        <v>5</v>
      </c>
      <c r="C3994" t="s">
        <v>1738</v>
      </c>
      <c r="D3994" t="s">
        <v>6884</v>
      </c>
      <c r="E3994" t="s">
        <v>1712</v>
      </c>
    </row>
    <row r="3995" spans="1:5">
      <c r="A3995" t="s">
        <v>5580</v>
      </c>
      <c r="B3995" t="s">
        <v>5</v>
      </c>
      <c r="C3995" t="s">
        <v>1738</v>
      </c>
      <c r="D3995" t="s">
        <v>6884</v>
      </c>
      <c r="E3995" t="s">
        <v>1713</v>
      </c>
    </row>
    <row r="3996" spans="1:5">
      <c r="A3996" t="s">
        <v>5581</v>
      </c>
      <c r="B3996" t="s">
        <v>5</v>
      </c>
      <c r="C3996" t="s">
        <v>1738</v>
      </c>
      <c r="D3996" t="s">
        <v>6884</v>
      </c>
      <c r="E3996" t="s">
        <v>1714</v>
      </c>
    </row>
    <row r="3997" spans="1:5">
      <c r="A3997" t="s">
        <v>5582</v>
      </c>
      <c r="B3997" t="s">
        <v>5</v>
      </c>
      <c r="C3997" t="s">
        <v>1738</v>
      </c>
      <c r="D3997" t="s">
        <v>6884</v>
      </c>
      <c r="E3997" t="s">
        <v>1715</v>
      </c>
    </row>
    <row r="3998" spans="1:5">
      <c r="A3998" t="s">
        <v>5583</v>
      </c>
      <c r="B3998" t="s">
        <v>5</v>
      </c>
      <c r="C3998" t="s">
        <v>1738</v>
      </c>
      <c r="D3998" t="s">
        <v>6885</v>
      </c>
      <c r="E3998" t="s">
        <v>1702</v>
      </c>
    </row>
    <row r="3999" spans="1:5">
      <c r="A3999" t="s">
        <v>5584</v>
      </c>
      <c r="B3999" t="s">
        <v>5</v>
      </c>
      <c r="C3999" t="s">
        <v>1738</v>
      </c>
      <c r="D3999" t="s">
        <v>6885</v>
      </c>
      <c r="E3999" t="s">
        <v>1705</v>
      </c>
    </row>
    <row r="4000" spans="1:5">
      <c r="A4000" t="s">
        <v>5585</v>
      </c>
      <c r="B4000" t="s">
        <v>5</v>
      </c>
      <c r="C4000" t="s">
        <v>1738</v>
      </c>
      <c r="D4000" t="s">
        <v>6885</v>
      </c>
      <c r="E4000" t="s">
        <v>1706</v>
      </c>
    </row>
    <row r="4001" spans="1:5">
      <c r="A4001" t="s">
        <v>5586</v>
      </c>
      <c r="B4001" t="s">
        <v>5</v>
      </c>
      <c r="C4001" t="s">
        <v>1738</v>
      </c>
      <c r="D4001" t="s">
        <v>6885</v>
      </c>
      <c r="E4001" t="s">
        <v>1707</v>
      </c>
    </row>
    <row r="4002" spans="1:5">
      <c r="A4002" t="s">
        <v>5587</v>
      </c>
      <c r="B4002" t="s">
        <v>5</v>
      </c>
      <c r="C4002" t="s">
        <v>1738</v>
      </c>
      <c r="D4002" t="s">
        <v>6885</v>
      </c>
      <c r="E4002" t="s">
        <v>1708</v>
      </c>
    </row>
    <row r="4003" spans="1:5">
      <c r="A4003" t="s">
        <v>5588</v>
      </c>
      <c r="B4003" t="s">
        <v>5</v>
      </c>
      <c r="C4003" t="s">
        <v>1738</v>
      </c>
      <c r="D4003" t="s">
        <v>6885</v>
      </c>
      <c r="E4003" t="s">
        <v>1709</v>
      </c>
    </row>
    <row r="4004" spans="1:5">
      <c r="A4004" t="s">
        <v>5589</v>
      </c>
      <c r="B4004" t="s">
        <v>5</v>
      </c>
      <c r="C4004" t="s">
        <v>1738</v>
      </c>
      <c r="D4004" t="s">
        <v>6885</v>
      </c>
      <c r="E4004" t="s">
        <v>1710</v>
      </c>
    </row>
    <row r="4005" spans="1:5">
      <c r="A4005" t="s">
        <v>5590</v>
      </c>
      <c r="B4005" t="s">
        <v>5</v>
      </c>
      <c r="C4005" t="s">
        <v>1738</v>
      </c>
      <c r="D4005" t="s">
        <v>6885</v>
      </c>
      <c r="E4005" t="s">
        <v>1711</v>
      </c>
    </row>
    <row r="4006" spans="1:5">
      <c r="A4006" t="s">
        <v>5591</v>
      </c>
      <c r="B4006" t="s">
        <v>5</v>
      </c>
      <c r="C4006" t="s">
        <v>1738</v>
      </c>
      <c r="D4006" t="s">
        <v>6885</v>
      </c>
      <c r="E4006" t="s">
        <v>1712</v>
      </c>
    </row>
    <row r="4007" spans="1:5">
      <c r="A4007" t="s">
        <v>5592</v>
      </c>
      <c r="B4007" t="s">
        <v>5</v>
      </c>
      <c r="C4007" t="s">
        <v>1738</v>
      </c>
      <c r="D4007" t="s">
        <v>6885</v>
      </c>
      <c r="E4007" t="s">
        <v>1713</v>
      </c>
    </row>
    <row r="4008" spans="1:5">
      <c r="A4008" t="s">
        <v>5593</v>
      </c>
      <c r="B4008" t="s">
        <v>5</v>
      </c>
      <c r="C4008" t="s">
        <v>1738</v>
      </c>
      <c r="D4008" t="s">
        <v>6885</v>
      </c>
      <c r="E4008" t="s">
        <v>1714</v>
      </c>
    </row>
    <row r="4009" spans="1:5">
      <c r="A4009" t="s">
        <v>5594</v>
      </c>
      <c r="B4009" t="s">
        <v>5</v>
      </c>
      <c r="C4009" t="s">
        <v>1738</v>
      </c>
      <c r="D4009" t="s">
        <v>6885</v>
      </c>
      <c r="E4009" t="s">
        <v>1715</v>
      </c>
    </row>
    <row r="4010" spans="1:5">
      <c r="A4010" t="s">
        <v>5595</v>
      </c>
      <c r="B4010" t="s">
        <v>5</v>
      </c>
      <c r="C4010" t="s">
        <v>1738</v>
      </c>
      <c r="D4010" t="s">
        <v>6886</v>
      </c>
      <c r="E4010" t="s">
        <v>1702</v>
      </c>
    </row>
    <row r="4011" spans="1:5">
      <c r="A4011" t="s">
        <v>5596</v>
      </c>
      <c r="B4011" t="s">
        <v>5</v>
      </c>
      <c r="C4011" t="s">
        <v>1738</v>
      </c>
      <c r="D4011" t="s">
        <v>6886</v>
      </c>
      <c r="E4011" t="s">
        <v>1705</v>
      </c>
    </row>
    <row r="4012" spans="1:5">
      <c r="A4012" t="s">
        <v>5597</v>
      </c>
      <c r="B4012" t="s">
        <v>5</v>
      </c>
      <c r="C4012" t="s">
        <v>1738</v>
      </c>
      <c r="D4012" t="s">
        <v>6886</v>
      </c>
      <c r="E4012" t="s">
        <v>1706</v>
      </c>
    </row>
    <row r="4013" spans="1:5">
      <c r="A4013" t="s">
        <v>5598</v>
      </c>
      <c r="B4013" t="s">
        <v>5</v>
      </c>
      <c r="C4013" t="s">
        <v>1738</v>
      </c>
      <c r="D4013" t="s">
        <v>6886</v>
      </c>
      <c r="E4013" t="s">
        <v>1707</v>
      </c>
    </row>
    <row r="4014" spans="1:5">
      <c r="A4014" t="s">
        <v>5599</v>
      </c>
      <c r="B4014" t="s">
        <v>5</v>
      </c>
      <c r="C4014" t="s">
        <v>1738</v>
      </c>
      <c r="D4014" t="s">
        <v>6886</v>
      </c>
      <c r="E4014" t="s">
        <v>1708</v>
      </c>
    </row>
    <row r="4015" spans="1:5">
      <c r="A4015" t="s">
        <v>5600</v>
      </c>
      <c r="B4015" t="s">
        <v>5</v>
      </c>
      <c r="C4015" t="s">
        <v>1738</v>
      </c>
      <c r="D4015" t="s">
        <v>6886</v>
      </c>
      <c r="E4015" t="s">
        <v>1709</v>
      </c>
    </row>
    <row r="4016" spans="1:5">
      <c r="A4016" t="s">
        <v>5601</v>
      </c>
      <c r="B4016" t="s">
        <v>5</v>
      </c>
      <c r="C4016" t="s">
        <v>1738</v>
      </c>
      <c r="D4016" t="s">
        <v>6886</v>
      </c>
      <c r="E4016" t="s">
        <v>1710</v>
      </c>
    </row>
    <row r="4017" spans="1:5">
      <c r="A4017" t="s">
        <v>5602</v>
      </c>
      <c r="B4017" t="s">
        <v>5</v>
      </c>
      <c r="C4017" t="s">
        <v>1738</v>
      </c>
      <c r="D4017" t="s">
        <v>6886</v>
      </c>
      <c r="E4017" t="s">
        <v>1711</v>
      </c>
    </row>
    <row r="4018" spans="1:5">
      <c r="A4018" t="s">
        <v>5603</v>
      </c>
      <c r="B4018" t="s">
        <v>5</v>
      </c>
      <c r="C4018" t="s">
        <v>1738</v>
      </c>
      <c r="D4018" t="s">
        <v>6886</v>
      </c>
      <c r="E4018" t="s">
        <v>1712</v>
      </c>
    </row>
    <row r="4019" spans="1:5">
      <c r="A4019" t="s">
        <v>5604</v>
      </c>
      <c r="B4019" t="s">
        <v>5</v>
      </c>
      <c r="C4019" t="s">
        <v>1738</v>
      </c>
      <c r="D4019" t="s">
        <v>6886</v>
      </c>
      <c r="E4019" t="s">
        <v>1713</v>
      </c>
    </row>
    <row r="4020" spans="1:5">
      <c r="A4020" t="s">
        <v>5605</v>
      </c>
      <c r="B4020" t="s">
        <v>5</v>
      </c>
      <c r="C4020" t="s">
        <v>1738</v>
      </c>
      <c r="D4020" t="s">
        <v>6886</v>
      </c>
      <c r="E4020" t="s">
        <v>1714</v>
      </c>
    </row>
    <row r="4021" spans="1:5">
      <c r="A4021" t="s">
        <v>5606</v>
      </c>
      <c r="B4021" t="s">
        <v>5</v>
      </c>
      <c r="C4021" t="s">
        <v>1738</v>
      </c>
      <c r="D4021" t="s">
        <v>6886</v>
      </c>
      <c r="E4021" t="s">
        <v>1715</v>
      </c>
    </row>
    <row r="4022" spans="1:5">
      <c r="A4022" t="s">
        <v>5607</v>
      </c>
      <c r="B4022" t="s">
        <v>5</v>
      </c>
      <c r="C4022" t="s">
        <v>1738</v>
      </c>
      <c r="D4022" t="s">
        <v>6887</v>
      </c>
      <c r="E4022" t="s">
        <v>1702</v>
      </c>
    </row>
    <row r="4023" spans="1:5">
      <c r="A4023" t="s">
        <v>5608</v>
      </c>
      <c r="B4023" t="s">
        <v>5</v>
      </c>
      <c r="C4023" t="s">
        <v>1738</v>
      </c>
      <c r="D4023" t="s">
        <v>6887</v>
      </c>
      <c r="E4023" t="s">
        <v>1705</v>
      </c>
    </row>
    <row r="4024" spans="1:5">
      <c r="A4024" t="s">
        <v>5609</v>
      </c>
      <c r="B4024" t="s">
        <v>5</v>
      </c>
      <c r="C4024" t="s">
        <v>1738</v>
      </c>
      <c r="D4024" t="s">
        <v>6887</v>
      </c>
      <c r="E4024" t="s">
        <v>1706</v>
      </c>
    </row>
    <row r="4025" spans="1:5">
      <c r="A4025" t="s">
        <v>5610</v>
      </c>
      <c r="B4025" t="s">
        <v>5</v>
      </c>
      <c r="C4025" t="s">
        <v>1738</v>
      </c>
      <c r="D4025" t="s">
        <v>6887</v>
      </c>
      <c r="E4025" t="s">
        <v>1707</v>
      </c>
    </row>
    <row r="4026" spans="1:5">
      <c r="A4026" t="s">
        <v>5611</v>
      </c>
      <c r="B4026" t="s">
        <v>5</v>
      </c>
      <c r="C4026" t="s">
        <v>1738</v>
      </c>
      <c r="D4026" t="s">
        <v>6887</v>
      </c>
      <c r="E4026" t="s">
        <v>1708</v>
      </c>
    </row>
    <row r="4027" spans="1:5">
      <c r="A4027" t="s">
        <v>5612</v>
      </c>
      <c r="B4027" t="s">
        <v>5</v>
      </c>
      <c r="C4027" t="s">
        <v>1738</v>
      </c>
      <c r="D4027" t="s">
        <v>6887</v>
      </c>
      <c r="E4027" t="s">
        <v>1709</v>
      </c>
    </row>
    <row r="4028" spans="1:5">
      <c r="A4028" t="s">
        <v>5613</v>
      </c>
      <c r="B4028" t="s">
        <v>5</v>
      </c>
      <c r="C4028" t="s">
        <v>1738</v>
      </c>
      <c r="D4028" t="s">
        <v>6887</v>
      </c>
      <c r="E4028" t="s">
        <v>1710</v>
      </c>
    </row>
    <row r="4029" spans="1:5">
      <c r="A4029" t="s">
        <v>5614</v>
      </c>
      <c r="B4029" t="s">
        <v>5</v>
      </c>
      <c r="C4029" t="s">
        <v>1738</v>
      </c>
      <c r="D4029" t="s">
        <v>6887</v>
      </c>
      <c r="E4029" t="s">
        <v>1711</v>
      </c>
    </row>
    <row r="4030" spans="1:5">
      <c r="A4030" t="s">
        <v>5615</v>
      </c>
      <c r="B4030" t="s">
        <v>5</v>
      </c>
      <c r="C4030" t="s">
        <v>1738</v>
      </c>
      <c r="D4030" t="s">
        <v>6887</v>
      </c>
      <c r="E4030" t="s">
        <v>1712</v>
      </c>
    </row>
    <row r="4031" spans="1:5">
      <c r="A4031" t="s">
        <v>5616</v>
      </c>
      <c r="B4031" t="s">
        <v>5</v>
      </c>
      <c r="C4031" t="s">
        <v>1738</v>
      </c>
      <c r="D4031" t="s">
        <v>6887</v>
      </c>
      <c r="E4031" t="s">
        <v>1713</v>
      </c>
    </row>
    <row r="4032" spans="1:5">
      <c r="A4032" t="s">
        <v>5617</v>
      </c>
      <c r="B4032" t="s">
        <v>5</v>
      </c>
      <c r="C4032" t="s">
        <v>1738</v>
      </c>
      <c r="D4032" t="s">
        <v>6887</v>
      </c>
      <c r="E4032" t="s">
        <v>1714</v>
      </c>
    </row>
    <row r="4033" spans="1:5">
      <c r="A4033" t="s">
        <v>5618</v>
      </c>
      <c r="B4033" t="s">
        <v>5</v>
      </c>
      <c r="C4033" t="s">
        <v>1738</v>
      </c>
      <c r="D4033" t="s">
        <v>6887</v>
      </c>
      <c r="E4033" t="s">
        <v>1715</v>
      </c>
    </row>
    <row r="4034" spans="1:5">
      <c r="A4034" t="s">
        <v>5619</v>
      </c>
      <c r="B4034" t="s">
        <v>5</v>
      </c>
      <c r="C4034" t="s">
        <v>1738</v>
      </c>
      <c r="D4034" t="s">
        <v>6888</v>
      </c>
      <c r="E4034" t="s">
        <v>1702</v>
      </c>
    </row>
    <row r="4035" spans="1:5">
      <c r="A4035" t="s">
        <v>5620</v>
      </c>
      <c r="B4035" t="s">
        <v>5</v>
      </c>
      <c r="C4035" t="s">
        <v>1738</v>
      </c>
      <c r="D4035" t="s">
        <v>6888</v>
      </c>
      <c r="E4035" t="s">
        <v>1705</v>
      </c>
    </row>
    <row r="4036" spans="1:5">
      <c r="A4036" t="s">
        <v>5621</v>
      </c>
      <c r="B4036" t="s">
        <v>5</v>
      </c>
      <c r="C4036" t="s">
        <v>1738</v>
      </c>
      <c r="D4036" t="s">
        <v>6888</v>
      </c>
      <c r="E4036" t="s">
        <v>1706</v>
      </c>
    </row>
    <row r="4037" spans="1:5">
      <c r="A4037" t="s">
        <v>5622</v>
      </c>
      <c r="B4037" t="s">
        <v>5</v>
      </c>
      <c r="C4037" t="s">
        <v>1738</v>
      </c>
      <c r="D4037" t="s">
        <v>6888</v>
      </c>
      <c r="E4037" t="s">
        <v>1707</v>
      </c>
    </row>
    <row r="4038" spans="1:5">
      <c r="A4038" t="s">
        <v>5623</v>
      </c>
      <c r="B4038" t="s">
        <v>5</v>
      </c>
      <c r="C4038" t="s">
        <v>1738</v>
      </c>
      <c r="D4038" t="s">
        <v>6888</v>
      </c>
      <c r="E4038" t="s">
        <v>1708</v>
      </c>
    </row>
    <row r="4039" spans="1:5">
      <c r="A4039" t="s">
        <v>5624</v>
      </c>
      <c r="B4039" t="s">
        <v>5</v>
      </c>
      <c r="C4039" t="s">
        <v>1738</v>
      </c>
      <c r="D4039" t="s">
        <v>6888</v>
      </c>
      <c r="E4039" t="s">
        <v>1709</v>
      </c>
    </row>
    <row r="4040" spans="1:5">
      <c r="A4040" t="s">
        <v>5625</v>
      </c>
      <c r="B4040" t="s">
        <v>5</v>
      </c>
      <c r="C4040" t="s">
        <v>1738</v>
      </c>
      <c r="D4040" t="s">
        <v>6888</v>
      </c>
      <c r="E4040" t="s">
        <v>1710</v>
      </c>
    </row>
    <row r="4041" spans="1:5">
      <c r="A4041" t="s">
        <v>5626</v>
      </c>
      <c r="B4041" t="s">
        <v>5</v>
      </c>
      <c r="C4041" t="s">
        <v>1738</v>
      </c>
      <c r="D4041" t="s">
        <v>6888</v>
      </c>
      <c r="E4041" t="s">
        <v>1711</v>
      </c>
    </row>
    <row r="4042" spans="1:5">
      <c r="A4042" t="s">
        <v>5627</v>
      </c>
      <c r="B4042" t="s">
        <v>5</v>
      </c>
      <c r="C4042" t="s">
        <v>1738</v>
      </c>
      <c r="D4042" t="s">
        <v>6888</v>
      </c>
      <c r="E4042" t="s">
        <v>1712</v>
      </c>
    </row>
    <row r="4043" spans="1:5">
      <c r="A4043" t="s">
        <v>5628</v>
      </c>
      <c r="B4043" t="s">
        <v>5</v>
      </c>
      <c r="C4043" t="s">
        <v>1738</v>
      </c>
      <c r="D4043" t="s">
        <v>6888</v>
      </c>
      <c r="E4043" t="s">
        <v>1713</v>
      </c>
    </row>
    <row r="4044" spans="1:5">
      <c r="A4044" t="s">
        <v>5629</v>
      </c>
      <c r="B4044" t="s">
        <v>5</v>
      </c>
      <c r="C4044" t="s">
        <v>1738</v>
      </c>
      <c r="D4044" t="s">
        <v>6888</v>
      </c>
      <c r="E4044" t="s">
        <v>1714</v>
      </c>
    </row>
    <row r="4045" spans="1:5">
      <c r="A4045" t="s">
        <v>5630</v>
      </c>
      <c r="B4045" t="s">
        <v>5</v>
      </c>
      <c r="C4045" t="s">
        <v>1738</v>
      </c>
      <c r="D4045" t="s">
        <v>6888</v>
      </c>
      <c r="E4045" t="s">
        <v>1715</v>
      </c>
    </row>
    <row r="4046" spans="1:5">
      <c r="A4046" t="s">
        <v>5631</v>
      </c>
      <c r="B4046" t="s">
        <v>5</v>
      </c>
      <c r="C4046" t="s">
        <v>1738</v>
      </c>
      <c r="D4046" t="s">
        <v>6889</v>
      </c>
      <c r="E4046" t="s">
        <v>1702</v>
      </c>
    </row>
    <row r="4047" spans="1:5">
      <c r="A4047" t="s">
        <v>5632</v>
      </c>
      <c r="B4047" t="s">
        <v>5</v>
      </c>
      <c r="C4047" t="s">
        <v>1738</v>
      </c>
      <c r="D4047" t="s">
        <v>6889</v>
      </c>
      <c r="E4047" t="s">
        <v>1705</v>
      </c>
    </row>
    <row r="4048" spans="1:5">
      <c r="A4048" t="s">
        <v>5633</v>
      </c>
      <c r="B4048" t="s">
        <v>5</v>
      </c>
      <c r="C4048" t="s">
        <v>1738</v>
      </c>
      <c r="D4048" t="s">
        <v>6889</v>
      </c>
      <c r="E4048" t="s">
        <v>1706</v>
      </c>
    </row>
    <row r="4049" spans="1:5">
      <c r="A4049" t="s">
        <v>5634</v>
      </c>
      <c r="B4049" t="s">
        <v>5</v>
      </c>
      <c r="C4049" t="s">
        <v>1738</v>
      </c>
      <c r="D4049" t="s">
        <v>6889</v>
      </c>
      <c r="E4049" t="s">
        <v>1707</v>
      </c>
    </row>
    <row r="4050" spans="1:5">
      <c r="A4050" t="s">
        <v>5635</v>
      </c>
      <c r="B4050" t="s">
        <v>5</v>
      </c>
      <c r="C4050" t="s">
        <v>1738</v>
      </c>
      <c r="D4050" t="s">
        <v>6889</v>
      </c>
      <c r="E4050" t="s">
        <v>1708</v>
      </c>
    </row>
    <row r="4051" spans="1:5">
      <c r="A4051" t="s">
        <v>5636</v>
      </c>
      <c r="B4051" t="s">
        <v>5</v>
      </c>
      <c r="C4051" t="s">
        <v>1738</v>
      </c>
      <c r="D4051" t="s">
        <v>6889</v>
      </c>
      <c r="E4051" t="s">
        <v>1709</v>
      </c>
    </row>
    <row r="4052" spans="1:5">
      <c r="A4052" t="s">
        <v>5637</v>
      </c>
      <c r="B4052" t="s">
        <v>5</v>
      </c>
      <c r="C4052" t="s">
        <v>1738</v>
      </c>
      <c r="D4052" t="s">
        <v>6889</v>
      </c>
      <c r="E4052" t="s">
        <v>1710</v>
      </c>
    </row>
    <row r="4053" spans="1:5">
      <c r="A4053" t="s">
        <v>5638</v>
      </c>
      <c r="B4053" t="s">
        <v>5</v>
      </c>
      <c r="C4053" t="s">
        <v>1738</v>
      </c>
      <c r="D4053" t="s">
        <v>6889</v>
      </c>
      <c r="E4053" t="s">
        <v>1711</v>
      </c>
    </row>
    <row r="4054" spans="1:5">
      <c r="A4054" t="s">
        <v>5639</v>
      </c>
      <c r="B4054" t="s">
        <v>5</v>
      </c>
      <c r="C4054" t="s">
        <v>1738</v>
      </c>
      <c r="D4054" t="s">
        <v>6889</v>
      </c>
      <c r="E4054" t="s">
        <v>1712</v>
      </c>
    </row>
    <row r="4055" spans="1:5">
      <c r="A4055" t="s">
        <v>5640</v>
      </c>
      <c r="B4055" t="s">
        <v>5</v>
      </c>
      <c r="C4055" t="s">
        <v>1738</v>
      </c>
      <c r="D4055" t="s">
        <v>6889</v>
      </c>
      <c r="E4055" t="s">
        <v>1713</v>
      </c>
    </row>
    <row r="4056" spans="1:5">
      <c r="A4056" t="s">
        <v>5641</v>
      </c>
      <c r="B4056" t="s">
        <v>5</v>
      </c>
      <c r="C4056" t="s">
        <v>1738</v>
      </c>
      <c r="D4056" t="s">
        <v>6889</v>
      </c>
      <c r="E4056" t="s">
        <v>1714</v>
      </c>
    </row>
    <row r="4057" spans="1:5">
      <c r="A4057" t="s">
        <v>5642</v>
      </c>
      <c r="B4057" t="s">
        <v>5</v>
      </c>
      <c r="C4057" t="s">
        <v>1738</v>
      </c>
      <c r="D4057" t="s">
        <v>6889</v>
      </c>
      <c r="E4057" t="s">
        <v>1715</v>
      </c>
    </row>
    <row r="4058" spans="1:5">
      <c r="A4058" t="s">
        <v>5643</v>
      </c>
      <c r="B4058" t="s">
        <v>5</v>
      </c>
      <c r="C4058" t="s">
        <v>1738</v>
      </c>
      <c r="D4058" t="s">
        <v>6890</v>
      </c>
      <c r="E4058" t="s">
        <v>1702</v>
      </c>
    </row>
    <row r="4059" spans="1:5">
      <c r="A4059" t="s">
        <v>5644</v>
      </c>
      <c r="B4059" t="s">
        <v>5</v>
      </c>
      <c r="C4059" t="s">
        <v>1738</v>
      </c>
      <c r="D4059" t="s">
        <v>6890</v>
      </c>
      <c r="E4059" t="s">
        <v>1705</v>
      </c>
    </row>
    <row r="4060" spans="1:5">
      <c r="A4060" t="s">
        <v>5645</v>
      </c>
      <c r="B4060" t="s">
        <v>5</v>
      </c>
      <c r="C4060" t="s">
        <v>1738</v>
      </c>
      <c r="D4060" t="s">
        <v>6890</v>
      </c>
      <c r="E4060" t="s">
        <v>1706</v>
      </c>
    </row>
    <row r="4061" spans="1:5">
      <c r="A4061" t="s">
        <v>5646</v>
      </c>
      <c r="B4061" t="s">
        <v>5</v>
      </c>
      <c r="C4061" t="s">
        <v>1738</v>
      </c>
      <c r="D4061" t="s">
        <v>6890</v>
      </c>
      <c r="E4061" t="s">
        <v>1707</v>
      </c>
    </row>
    <row r="4062" spans="1:5">
      <c r="A4062" t="s">
        <v>5647</v>
      </c>
      <c r="B4062" t="s">
        <v>5</v>
      </c>
      <c r="C4062" t="s">
        <v>1738</v>
      </c>
      <c r="D4062" t="s">
        <v>6890</v>
      </c>
      <c r="E4062" t="s">
        <v>1708</v>
      </c>
    </row>
    <row r="4063" spans="1:5">
      <c r="A4063" t="s">
        <v>5648</v>
      </c>
      <c r="B4063" t="s">
        <v>5</v>
      </c>
      <c r="C4063" t="s">
        <v>1738</v>
      </c>
      <c r="D4063" t="s">
        <v>6890</v>
      </c>
      <c r="E4063" t="s">
        <v>1709</v>
      </c>
    </row>
    <row r="4064" spans="1:5">
      <c r="A4064" t="s">
        <v>5649</v>
      </c>
      <c r="B4064" t="s">
        <v>5</v>
      </c>
      <c r="C4064" t="s">
        <v>1738</v>
      </c>
      <c r="D4064" t="s">
        <v>6890</v>
      </c>
      <c r="E4064" t="s">
        <v>1710</v>
      </c>
    </row>
    <row r="4065" spans="1:5">
      <c r="A4065" t="s">
        <v>5650</v>
      </c>
      <c r="B4065" t="s">
        <v>5</v>
      </c>
      <c r="C4065" t="s">
        <v>1738</v>
      </c>
      <c r="D4065" t="s">
        <v>6890</v>
      </c>
      <c r="E4065" t="s">
        <v>1711</v>
      </c>
    </row>
    <row r="4066" spans="1:5">
      <c r="A4066" t="s">
        <v>5651</v>
      </c>
      <c r="B4066" t="s">
        <v>5</v>
      </c>
      <c r="C4066" t="s">
        <v>1738</v>
      </c>
      <c r="D4066" t="s">
        <v>6890</v>
      </c>
      <c r="E4066" t="s">
        <v>1712</v>
      </c>
    </row>
    <row r="4067" spans="1:5">
      <c r="A4067" t="s">
        <v>5652</v>
      </c>
      <c r="B4067" t="s">
        <v>5</v>
      </c>
      <c r="C4067" t="s">
        <v>1738</v>
      </c>
      <c r="D4067" t="s">
        <v>6890</v>
      </c>
      <c r="E4067" t="s">
        <v>1713</v>
      </c>
    </row>
    <row r="4068" spans="1:5">
      <c r="A4068" t="s">
        <v>5653</v>
      </c>
      <c r="B4068" t="s">
        <v>5</v>
      </c>
      <c r="C4068" t="s">
        <v>1738</v>
      </c>
      <c r="D4068" t="s">
        <v>6890</v>
      </c>
      <c r="E4068" t="s">
        <v>1714</v>
      </c>
    </row>
    <row r="4069" spans="1:5">
      <c r="A4069" t="s">
        <v>5654</v>
      </c>
      <c r="B4069" t="s">
        <v>5</v>
      </c>
      <c r="C4069" t="s">
        <v>1738</v>
      </c>
      <c r="D4069" t="s">
        <v>6890</v>
      </c>
      <c r="E4069" t="s">
        <v>1715</v>
      </c>
    </row>
    <row r="4070" spans="1:5">
      <c r="A4070" t="s">
        <v>5655</v>
      </c>
      <c r="B4070" t="s">
        <v>5</v>
      </c>
      <c r="C4070" t="s">
        <v>1738</v>
      </c>
      <c r="D4070" t="s">
        <v>6891</v>
      </c>
      <c r="E4070" t="s">
        <v>1702</v>
      </c>
    </row>
    <row r="4071" spans="1:5">
      <c r="A4071" t="s">
        <v>5656</v>
      </c>
      <c r="B4071" t="s">
        <v>5</v>
      </c>
      <c r="C4071" t="s">
        <v>1738</v>
      </c>
      <c r="D4071" t="s">
        <v>6891</v>
      </c>
      <c r="E4071" t="s">
        <v>1705</v>
      </c>
    </row>
    <row r="4072" spans="1:5">
      <c r="A4072" t="s">
        <v>5657</v>
      </c>
      <c r="B4072" t="s">
        <v>5</v>
      </c>
      <c r="C4072" t="s">
        <v>1738</v>
      </c>
      <c r="D4072" t="s">
        <v>6891</v>
      </c>
      <c r="E4072" t="s">
        <v>1706</v>
      </c>
    </row>
    <row r="4073" spans="1:5">
      <c r="A4073" t="s">
        <v>5658</v>
      </c>
      <c r="B4073" t="s">
        <v>5</v>
      </c>
      <c r="C4073" t="s">
        <v>1738</v>
      </c>
      <c r="D4073" t="s">
        <v>6891</v>
      </c>
      <c r="E4073" t="s">
        <v>1707</v>
      </c>
    </row>
    <row r="4074" spans="1:5">
      <c r="A4074" t="s">
        <v>5659</v>
      </c>
      <c r="B4074" t="s">
        <v>5</v>
      </c>
      <c r="C4074" t="s">
        <v>1738</v>
      </c>
      <c r="D4074" t="s">
        <v>6891</v>
      </c>
      <c r="E4074" t="s">
        <v>1708</v>
      </c>
    </row>
    <row r="4075" spans="1:5">
      <c r="A4075" t="s">
        <v>5660</v>
      </c>
      <c r="B4075" t="s">
        <v>5</v>
      </c>
      <c r="C4075" t="s">
        <v>1738</v>
      </c>
      <c r="D4075" t="s">
        <v>6891</v>
      </c>
      <c r="E4075" t="s">
        <v>1709</v>
      </c>
    </row>
    <row r="4076" spans="1:5">
      <c r="A4076" t="s">
        <v>5661</v>
      </c>
      <c r="B4076" t="s">
        <v>5</v>
      </c>
      <c r="C4076" t="s">
        <v>1738</v>
      </c>
      <c r="D4076" t="s">
        <v>6891</v>
      </c>
      <c r="E4076" t="s">
        <v>1710</v>
      </c>
    </row>
    <row r="4077" spans="1:5">
      <c r="A4077" t="s">
        <v>5662</v>
      </c>
      <c r="B4077" t="s">
        <v>5</v>
      </c>
      <c r="C4077" t="s">
        <v>1738</v>
      </c>
      <c r="D4077" t="s">
        <v>6891</v>
      </c>
      <c r="E4077" t="s">
        <v>1711</v>
      </c>
    </row>
    <row r="4078" spans="1:5">
      <c r="A4078" t="s">
        <v>5663</v>
      </c>
      <c r="B4078" t="s">
        <v>5</v>
      </c>
      <c r="C4078" t="s">
        <v>1738</v>
      </c>
      <c r="D4078" t="s">
        <v>6891</v>
      </c>
      <c r="E4078" t="s">
        <v>1712</v>
      </c>
    </row>
    <row r="4079" spans="1:5">
      <c r="A4079" t="s">
        <v>5664</v>
      </c>
      <c r="B4079" t="s">
        <v>5</v>
      </c>
      <c r="C4079" t="s">
        <v>1738</v>
      </c>
      <c r="D4079" t="s">
        <v>6891</v>
      </c>
      <c r="E4079" t="s">
        <v>1713</v>
      </c>
    </row>
    <row r="4080" spans="1:5">
      <c r="A4080" t="s">
        <v>5665</v>
      </c>
      <c r="B4080" t="s">
        <v>5</v>
      </c>
      <c r="C4080" t="s">
        <v>1738</v>
      </c>
      <c r="D4080" t="s">
        <v>6891</v>
      </c>
      <c r="E4080" t="s">
        <v>1714</v>
      </c>
    </row>
    <row r="4081" spans="1:5">
      <c r="A4081" t="s">
        <v>5666</v>
      </c>
      <c r="B4081" t="s">
        <v>5</v>
      </c>
      <c r="C4081" t="s">
        <v>1738</v>
      </c>
      <c r="D4081" t="s">
        <v>6891</v>
      </c>
      <c r="E4081" t="s">
        <v>1715</v>
      </c>
    </row>
    <row r="4082" spans="1:5">
      <c r="A4082" t="s">
        <v>5667</v>
      </c>
      <c r="B4082" t="s">
        <v>5</v>
      </c>
      <c r="C4082" t="s">
        <v>1739</v>
      </c>
      <c r="D4082" t="s">
        <v>6867</v>
      </c>
      <c r="E4082" t="s">
        <v>1702</v>
      </c>
    </row>
    <row r="4083" spans="1:5">
      <c r="A4083" t="s">
        <v>5668</v>
      </c>
      <c r="B4083" t="s">
        <v>5</v>
      </c>
      <c r="C4083" t="s">
        <v>1739</v>
      </c>
      <c r="D4083" t="s">
        <v>6867</v>
      </c>
      <c r="E4083" t="s">
        <v>1705</v>
      </c>
    </row>
    <row r="4084" spans="1:5">
      <c r="A4084" t="s">
        <v>5669</v>
      </c>
      <c r="B4084" t="s">
        <v>5</v>
      </c>
      <c r="C4084" t="s">
        <v>1739</v>
      </c>
      <c r="D4084" t="s">
        <v>6867</v>
      </c>
      <c r="E4084" t="s">
        <v>1706</v>
      </c>
    </row>
    <row r="4085" spans="1:5">
      <c r="A4085" t="s">
        <v>5670</v>
      </c>
      <c r="B4085" t="s">
        <v>5</v>
      </c>
      <c r="C4085" t="s">
        <v>1739</v>
      </c>
      <c r="D4085" t="s">
        <v>6867</v>
      </c>
      <c r="E4085" t="s">
        <v>1707</v>
      </c>
    </row>
    <row r="4086" spans="1:5">
      <c r="A4086" t="s">
        <v>5671</v>
      </c>
      <c r="B4086" t="s">
        <v>5</v>
      </c>
      <c r="C4086" t="s">
        <v>1739</v>
      </c>
      <c r="D4086" t="s">
        <v>6867</v>
      </c>
      <c r="E4086" t="s">
        <v>1708</v>
      </c>
    </row>
    <row r="4087" spans="1:5">
      <c r="A4087" t="s">
        <v>5672</v>
      </c>
      <c r="B4087" t="s">
        <v>5</v>
      </c>
      <c r="C4087" t="s">
        <v>1739</v>
      </c>
      <c r="D4087" t="s">
        <v>6867</v>
      </c>
      <c r="E4087" t="s">
        <v>1709</v>
      </c>
    </row>
    <row r="4088" spans="1:5">
      <c r="A4088" t="s">
        <v>5673</v>
      </c>
      <c r="B4088" t="s">
        <v>5</v>
      </c>
      <c r="C4088" t="s">
        <v>1739</v>
      </c>
      <c r="D4088" t="s">
        <v>6867</v>
      </c>
      <c r="E4088" t="s">
        <v>1710</v>
      </c>
    </row>
    <row r="4089" spans="1:5">
      <c r="A4089" t="s">
        <v>5674</v>
      </c>
      <c r="B4089" t="s">
        <v>5</v>
      </c>
      <c r="C4089" t="s">
        <v>1739</v>
      </c>
      <c r="D4089" t="s">
        <v>6867</v>
      </c>
      <c r="E4089" t="s">
        <v>1711</v>
      </c>
    </row>
    <row r="4090" spans="1:5">
      <c r="A4090" t="s">
        <v>5675</v>
      </c>
      <c r="B4090" t="s">
        <v>5</v>
      </c>
      <c r="C4090" t="s">
        <v>1739</v>
      </c>
      <c r="D4090" t="s">
        <v>6867</v>
      </c>
      <c r="E4090" t="s">
        <v>1712</v>
      </c>
    </row>
    <row r="4091" spans="1:5">
      <c r="A4091" t="s">
        <v>5676</v>
      </c>
      <c r="B4091" t="s">
        <v>5</v>
      </c>
      <c r="C4091" t="s">
        <v>1739</v>
      </c>
      <c r="D4091" t="s">
        <v>6867</v>
      </c>
      <c r="E4091" t="s">
        <v>1713</v>
      </c>
    </row>
    <row r="4092" spans="1:5">
      <c r="A4092" t="s">
        <v>5677</v>
      </c>
      <c r="B4092" t="s">
        <v>5</v>
      </c>
      <c r="C4092" t="s">
        <v>1739</v>
      </c>
      <c r="D4092" t="s">
        <v>6867</v>
      </c>
      <c r="E4092" t="s">
        <v>1714</v>
      </c>
    </row>
    <row r="4093" spans="1:5">
      <c r="A4093" t="s">
        <v>5678</v>
      </c>
      <c r="B4093" t="s">
        <v>5</v>
      </c>
      <c r="C4093" t="s">
        <v>1739</v>
      </c>
      <c r="D4093" t="s">
        <v>6867</v>
      </c>
      <c r="E4093" t="s">
        <v>1715</v>
      </c>
    </row>
    <row r="4094" spans="1:5">
      <c r="A4094" t="s">
        <v>5679</v>
      </c>
      <c r="B4094" t="s">
        <v>5</v>
      </c>
      <c r="C4094" t="s">
        <v>1739</v>
      </c>
      <c r="D4094" t="s">
        <v>6868</v>
      </c>
      <c r="E4094" t="s">
        <v>1702</v>
      </c>
    </row>
    <row r="4095" spans="1:5">
      <c r="A4095" t="s">
        <v>5680</v>
      </c>
      <c r="B4095" t="s">
        <v>5</v>
      </c>
      <c r="C4095" t="s">
        <v>1739</v>
      </c>
      <c r="D4095" t="s">
        <v>6868</v>
      </c>
      <c r="E4095" t="s">
        <v>1705</v>
      </c>
    </row>
    <row r="4096" spans="1:5">
      <c r="A4096" t="s">
        <v>5681</v>
      </c>
      <c r="B4096" t="s">
        <v>5</v>
      </c>
      <c r="C4096" t="s">
        <v>1739</v>
      </c>
      <c r="D4096" t="s">
        <v>6868</v>
      </c>
      <c r="E4096" t="s">
        <v>1706</v>
      </c>
    </row>
    <row r="4097" spans="1:5">
      <c r="A4097" t="s">
        <v>5682</v>
      </c>
      <c r="B4097" t="s">
        <v>5</v>
      </c>
      <c r="C4097" t="s">
        <v>1739</v>
      </c>
      <c r="D4097" t="s">
        <v>6868</v>
      </c>
      <c r="E4097" t="s">
        <v>1707</v>
      </c>
    </row>
    <row r="4098" spans="1:5">
      <c r="A4098" t="s">
        <v>5683</v>
      </c>
      <c r="B4098" t="s">
        <v>5</v>
      </c>
      <c r="C4098" t="s">
        <v>1739</v>
      </c>
      <c r="D4098" t="s">
        <v>6868</v>
      </c>
      <c r="E4098" t="s">
        <v>1708</v>
      </c>
    </row>
    <row r="4099" spans="1:5">
      <c r="A4099" t="s">
        <v>5684</v>
      </c>
      <c r="B4099" t="s">
        <v>5</v>
      </c>
      <c r="C4099" t="s">
        <v>1739</v>
      </c>
      <c r="D4099" t="s">
        <v>6868</v>
      </c>
      <c r="E4099" t="s">
        <v>1709</v>
      </c>
    </row>
    <row r="4100" spans="1:5">
      <c r="A4100" t="s">
        <v>5685</v>
      </c>
      <c r="B4100" t="s">
        <v>5</v>
      </c>
      <c r="C4100" t="s">
        <v>1739</v>
      </c>
      <c r="D4100" t="s">
        <v>6868</v>
      </c>
      <c r="E4100" t="s">
        <v>1710</v>
      </c>
    </row>
    <row r="4101" spans="1:5">
      <c r="A4101" t="s">
        <v>5686</v>
      </c>
      <c r="B4101" t="s">
        <v>5</v>
      </c>
      <c r="C4101" t="s">
        <v>1739</v>
      </c>
      <c r="D4101" t="s">
        <v>6868</v>
      </c>
      <c r="E4101" t="s">
        <v>1711</v>
      </c>
    </row>
    <row r="4102" spans="1:5">
      <c r="A4102" t="s">
        <v>5687</v>
      </c>
      <c r="B4102" t="s">
        <v>5</v>
      </c>
      <c r="C4102" t="s">
        <v>1739</v>
      </c>
      <c r="D4102" t="s">
        <v>6868</v>
      </c>
      <c r="E4102" t="s">
        <v>1712</v>
      </c>
    </row>
    <row r="4103" spans="1:5">
      <c r="A4103" t="s">
        <v>5688</v>
      </c>
      <c r="B4103" t="s">
        <v>5</v>
      </c>
      <c r="C4103" t="s">
        <v>1739</v>
      </c>
      <c r="D4103" t="s">
        <v>6868</v>
      </c>
      <c r="E4103" t="s">
        <v>1713</v>
      </c>
    </row>
    <row r="4104" spans="1:5">
      <c r="A4104" t="s">
        <v>5689</v>
      </c>
      <c r="B4104" t="s">
        <v>5</v>
      </c>
      <c r="C4104" t="s">
        <v>1739</v>
      </c>
      <c r="D4104" t="s">
        <v>6868</v>
      </c>
      <c r="E4104" t="s">
        <v>1714</v>
      </c>
    </row>
    <row r="4105" spans="1:5">
      <c r="A4105" t="s">
        <v>5690</v>
      </c>
      <c r="B4105" t="s">
        <v>5</v>
      </c>
      <c r="C4105" t="s">
        <v>1739</v>
      </c>
      <c r="D4105" t="s">
        <v>6868</v>
      </c>
      <c r="E4105" t="s">
        <v>1715</v>
      </c>
    </row>
    <row r="4106" spans="1:5">
      <c r="A4106" t="s">
        <v>5691</v>
      </c>
      <c r="B4106" t="s">
        <v>5</v>
      </c>
      <c r="C4106" t="s">
        <v>1739</v>
      </c>
      <c r="D4106" t="s">
        <v>6869</v>
      </c>
      <c r="E4106" t="s">
        <v>1702</v>
      </c>
    </row>
    <row r="4107" spans="1:5">
      <c r="A4107" t="s">
        <v>5692</v>
      </c>
      <c r="B4107" t="s">
        <v>5</v>
      </c>
      <c r="C4107" t="s">
        <v>1739</v>
      </c>
      <c r="D4107" t="s">
        <v>6869</v>
      </c>
      <c r="E4107" t="s">
        <v>1705</v>
      </c>
    </row>
    <row r="4108" spans="1:5">
      <c r="A4108" t="s">
        <v>5693</v>
      </c>
      <c r="B4108" t="s">
        <v>5</v>
      </c>
      <c r="C4108" t="s">
        <v>1739</v>
      </c>
      <c r="D4108" t="s">
        <v>6869</v>
      </c>
      <c r="E4108" t="s">
        <v>1706</v>
      </c>
    </row>
    <row r="4109" spans="1:5">
      <c r="A4109" t="s">
        <v>5694</v>
      </c>
      <c r="B4109" t="s">
        <v>5</v>
      </c>
      <c r="C4109" t="s">
        <v>1739</v>
      </c>
      <c r="D4109" t="s">
        <v>6869</v>
      </c>
      <c r="E4109" t="s">
        <v>1707</v>
      </c>
    </row>
    <row r="4110" spans="1:5">
      <c r="A4110" t="s">
        <v>5695</v>
      </c>
      <c r="B4110" t="s">
        <v>5</v>
      </c>
      <c r="C4110" t="s">
        <v>1739</v>
      </c>
      <c r="D4110" t="s">
        <v>6869</v>
      </c>
      <c r="E4110" t="s">
        <v>1708</v>
      </c>
    </row>
    <row r="4111" spans="1:5">
      <c r="A4111" t="s">
        <v>5696</v>
      </c>
      <c r="B4111" t="s">
        <v>5</v>
      </c>
      <c r="C4111" t="s">
        <v>1739</v>
      </c>
      <c r="D4111" t="s">
        <v>6869</v>
      </c>
      <c r="E4111" t="s">
        <v>1709</v>
      </c>
    </row>
    <row r="4112" spans="1:5">
      <c r="A4112" t="s">
        <v>5697</v>
      </c>
      <c r="B4112" t="s">
        <v>5</v>
      </c>
      <c r="C4112" t="s">
        <v>1739</v>
      </c>
      <c r="D4112" t="s">
        <v>6869</v>
      </c>
      <c r="E4112" t="s">
        <v>1710</v>
      </c>
    </row>
    <row r="4113" spans="1:5">
      <c r="A4113" t="s">
        <v>5698</v>
      </c>
      <c r="B4113" t="s">
        <v>5</v>
      </c>
      <c r="C4113" t="s">
        <v>1739</v>
      </c>
      <c r="D4113" t="s">
        <v>6869</v>
      </c>
      <c r="E4113" t="s">
        <v>1711</v>
      </c>
    </row>
    <row r="4114" spans="1:5">
      <c r="A4114" t="s">
        <v>5699</v>
      </c>
      <c r="B4114" t="s">
        <v>5</v>
      </c>
      <c r="C4114" t="s">
        <v>1739</v>
      </c>
      <c r="D4114" t="s">
        <v>6869</v>
      </c>
      <c r="E4114" t="s">
        <v>1712</v>
      </c>
    </row>
    <row r="4115" spans="1:5">
      <c r="A4115" t="s">
        <v>5700</v>
      </c>
      <c r="B4115" t="s">
        <v>5</v>
      </c>
      <c r="C4115" t="s">
        <v>1739</v>
      </c>
      <c r="D4115" t="s">
        <v>6869</v>
      </c>
      <c r="E4115" t="s">
        <v>1713</v>
      </c>
    </row>
    <row r="4116" spans="1:5">
      <c r="A4116" t="s">
        <v>5701</v>
      </c>
      <c r="B4116" t="s">
        <v>5</v>
      </c>
      <c r="C4116" t="s">
        <v>1739</v>
      </c>
      <c r="D4116" t="s">
        <v>6869</v>
      </c>
      <c r="E4116" t="s">
        <v>1714</v>
      </c>
    </row>
    <row r="4117" spans="1:5">
      <c r="A4117" t="s">
        <v>5702</v>
      </c>
      <c r="B4117" t="s">
        <v>5</v>
      </c>
      <c r="C4117" t="s">
        <v>1739</v>
      </c>
      <c r="D4117" t="s">
        <v>6869</v>
      </c>
      <c r="E4117" t="s">
        <v>1715</v>
      </c>
    </row>
    <row r="4118" spans="1:5">
      <c r="A4118" t="s">
        <v>5703</v>
      </c>
      <c r="B4118" t="s">
        <v>5</v>
      </c>
      <c r="C4118" t="s">
        <v>1739</v>
      </c>
      <c r="D4118" t="s">
        <v>6870</v>
      </c>
      <c r="E4118" t="s">
        <v>1702</v>
      </c>
    </row>
    <row r="4119" spans="1:5">
      <c r="A4119" t="s">
        <v>5704</v>
      </c>
      <c r="B4119" t="s">
        <v>5</v>
      </c>
      <c r="C4119" t="s">
        <v>1739</v>
      </c>
      <c r="D4119" t="s">
        <v>6870</v>
      </c>
      <c r="E4119" t="s">
        <v>1705</v>
      </c>
    </row>
    <row r="4120" spans="1:5">
      <c r="A4120" t="s">
        <v>5705</v>
      </c>
      <c r="B4120" t="s">
        <v>5</v>
      </c>
      <c r="C4120" t="s">
        <v>1739</v>
      </c>
      <c r="D4120" t="s">
        <v>6870</v>
      </c>
      <c r="E4120" t="s">
        <v>1706</v>
      </c>
    </row>
    <row r="4121" spans="1:5">
      <c r="A4121" t="s">
        <v>5706</v>
      </c>
      <c r="B4121" t="s">
        <v>5</v>
      </c>
      <c r="C4121" t="s">
        <v>1739</v>
      </c>
      <c r="D4121" t="s">
        <v>6870</v>
      </c>
      <c r="E4121" t="s">
        <v>1707</v>
      </c>
    </row>
    <row r="4122" spans="1:5">
      <c r="A4122" t="s">
        <v>5707</v>
      </c>
      <c r="B4122" t="s">
        <v>5</v>
      </c>
      <c r="C4122" t="s">
        <v>1739</v>
      </c>
      <c r="D4122" t="s">
        <v>6870</v>
      </c>
      <c r="E4122" t="s">
        <v>1708</v>
      </c>
    </row>
    <row r="4123" spans="1:5">
      <c r="A4123" t="s">
        <v>5708</v>
      </c>
      <c r="B4123" t="s">
        <v>5</v>
      </c>
      <c r="C4123" t="s">
        <v>1739</v>
      </c>
      <c r="D4123" t="s">
        <v>6870</v>
      </c>
      <c r="E4123" t="s">
        <v>1709</v>
      </c>
    </row>
    <row r="4124" spans="1:5">
      <c r="A4124" t="s">
        <v>5709</v>
      </c>
      <c r="B4124" t="s">
        <v>5</v>
      </c>
      <c r="C4124" t="s">
        <v>1739</v>
      </c>
      <c r="D4124" t="s">
        <v>6870</v>
      </c>
      <c r="E4124" t="s">
        <v>1710</v>
      </c>
    </row>
    <row r="4125" spans="1:5">
      <c r="A4125" t="s">
        <v>5710</v>
      </c>
      <c r="B4125" t="s">
        <v>5</v>
      </c>
      <c r="C4125" t="s">
        <v>1739</v>
      </c>
      <c r="D4125" t="s">
        <v>6870</v>
      </c>
      <c r="E4125" t="s">
        <v>1711</v>
      </c>
    </row>
    <row r="4126" spans="1:5">
      <c r="A4126" t="s">
        <v>5711</v>
      </c>
      <c r="B4126" t="s">
        <v>5</v>
      </c>
      <c r="C4126" t="s">
        <v>1739</v>
      </c>
      <c r="D4126" t="s">
        <v>6870</v>
      </c>
      <c r="E4126" t="s">
        <v>1712</v>
      </c>
    </row>
    <row r="4127" spans="1:5">
      <c r="A4127" t="s">
        <v>5712</v>
      </c>
      <c r="B4127" t="s">
        <v>5</v>
      </c>
      <c r="C4127" t="s">
        <v>1739</v>
      </c>
      <c r="D4127" t="s">
        <v>6870</v>
      </c>
      <c r="E4127" t="s">
        <v>1713</v>
      </c>
    </row>
    <row r="4128" spans="1:5">
      <c r="A4128" t="s">
        <v>5713</v>
      </c>
      <c r="B4128" t="s">
        <v>5</v>
      </c>
      <c r="C4128" t="s">
        <v>1739</v>
      </c>
      <c r="D4128" t="s">
        <v>6870</v>
      </c>
      <c r="E4128" t="s">
        <v>1714</v>
      </c>
    </row>
    <row r="4129" spans="1:5">
      <c r="A4129" t="s">
        <v>5714</v>
      </c>
      <c r="B4129" t="s">
        <v>5</v>
      </c>
      <c r="C4129" t="s">
        <v>1739</v>
      </c>
      <c r="D4129" t="s">
        <v>6870</v>
      </c>
      <c r="E4129" t="s">
        <v>1715</v>
      </c>
    </row>
    <row r="4130" spans="1:5">
      <c r="A4130" t="s">
        <v>5715</v>
      </c>
      <c r="B4130" t="s">
        <v>5</v>
      </c>
      <c r="C4130" t="s">
        <v>1739</v>
      </c>
      <c r="D4130" t="s">
        <v>6871</v>
      </c>
      <c r="E4130" t="s">
        <v>1702</v>
      </c>
    </row>
    <row r="4131" spans="1:5">
      <c r="A4131" t="s">
        <v>5716</v>
      </c>
      <c r="B4131" t="s">
        <v>5</v>
      </c>
      <c r="C4131" t="s">
        <v>1739</v>
      </c>
      <c r="D4131" t="s">
        <v>6871</v>
      </c>
      <c r="E4131" t="s">
        <v>1705</v>
      </c>
    </row>
    <row r="4132" spans="1:5">
      <c r="A4132" t="s">
        <v>5717</v>
      </c>
      <c r="B4132" t="s">
        <v>5</v>
      </c>
      <c r="C4132" t="s">
        <v>1739</v>
      </c>
      <c r="D4132" t="s">
        <v>6871</v>
      </c>
      <c r="E4132" t="s">
        <v>1706</v>
      </c>
    </row>
    <row r="4133" spans="1:5">
      <c r="A4133" t="s">
        <v>5718</v>
      </c>
      <c r="B4133" t="s">
        <v>5</v>
      </c>
      <c r="C4133" t="s">
        <v>1739</v>
      </c>
      <c r="D4133" t="s">
        <v>6871</v>
      </c>
      <c r="E4133" t="s">
        <v>1707</v>
      </c>
    </row>
    <row r="4134" spans="1:5">
      <c r="A4134" t="s">
        <v>5719</v>
      </c>
      <c r="B4134" t="s">
        <v>5</v>
      </c>
      <c r="C4134" t="s">
        <v>1739</v>
      </c>
      <c r="D4134" t="s">
        <v>6871</v>
      </c>
      <c r="E4134" t="s">
        <v>1708</v>
      </c>
    </row>
    <row r="4135" spans="1:5">
      <c r="A4135" t="s">
        <v>5720</v>
      </c>
      <c r="B4135" t="s">
        <v>5</v>
      </c>
      <c r="C4135" t="s">
        <v>1739</v>
      </c>
      <c r="D4135" t="s">
        <v>6871</v>
      </c>
      <c r="E4135" t="s">
        <v>1709</v>
      </c>
    </row>
    <row r="4136" spans="1:5">
      <c r="A4136" t="s">
        <v>5721</v>
      </c>
      <c r="B4136" t="s">
        <v>5</v>
      </c>
      <c r="C4136" t="s">
        <v>1739</v>
      </c>
      <c r="D4136" t="s">
        <v>6871</v>
      </c>
      <c r="E4136" t="s">
        <v>1710</v>
      </c>
    </row>
    <row r="4137" spans="1:5">
      <c r="A4137" t="s">
        <v>5722</v>
      </c>
      <c r="B4137" t="s">
        <v>5</v>
      </c>
      <c r="C4137" t="s">
        <v>1739</v>
      </c>
      <c r="D4137" t="s">
        <v>6871</v>
      </c>
      <c r="E4137" t="s">
        <v>1711</v>
      </c>
    </row>
    <row r="4138" spans="1:5">
      <c r="A4138" t="s">
        <v>5723</v>
      </c>
      <c r="B4138" t="s">
        <v>5</v>
      </c>
      <c r="C4138" t="s">
        <v>1739</v>
      </c>
      <c r="D4138" t="s">
        <v>6871</v>
      </c>
      <c r="E4138" t="s">
        <v>1712</v>
      </c>
    </row>
    <row r="4139" spans="1:5">
      <c r="A4139" t="s">
        <v>5724</v>
      </c>
      <c r="B4139" t="s">
        <v>5</v>
      </c>
      <c r="C4139" t="s">
        <v>1739</v>
      </c>
      <c r="D4139" t="s">
        <v>6871</v>
      </c>
      <c r="E4139" t="s">
        <v>1713</v>
      </c>
    </row>
    <row r="4140" spans="1:5">
      <c r="A4140" t="s">
        <v>5725</v>
      </c>
      <c r="B4140" t="s">
        <v>5</v>
      </c>
      <c r="C4140" t="s">
        <v>1739</v>
      </c>
      <c r="D4140" t="s">
        <v>6871</v>
      </c>
      <c r="E4140" t="s">
        <v>1714</v>
      </c>
    </row>
    <row r="4141" spans="1:5">
      <c r="A4141" t="s">
        <v>5726</v>
      </c>
      <c r="B4141" t="s">
        <v>5</v>
      </c>
      <c r="C4141" t="s">
        <v>1739</v>
      </c>
      <c r="D4141" t="s">
        <v>6871</v>
      </c>
      <c r="E4141" t="s">
        <v>1715</v>
      </c>
    </row>
    <row r="4142" spans="1:5">
      <c r="A4142" t="s">
        <v>5727</v>
      </c>
      <c r="B4142" t="s">
        <v>5</v>
      </c>
      <c r="C4142" t="s">
        <v>1739</v>
      </c>
      <c r="D4142" t="s">
        <v>6872</v>
      </c>
      <c r="E4142" t="s">
        <v>1702</v>
      </c>
    </row>
    <row r="4143" spans="1:5">
      <c r="A4143" t="s">
        <v>5728</v>
      </c>
      <c r="B4143" t="s">
        <v>5</v>
      </c>
      <c r="C4143" t="s">
        <v>1739</v>
      </c>
      <c r="D4143" t="s">
        <v>6872</v>
      </c>
      <c r="E4143" t="s">
        <v>1705</v>
      </c>
    </row>
    <row r="4144" spans="1:5">
      <c r="A4144" t="s">
        <v>5729</v>
      </c>
      <c r="B4144" t="s">
        <v>5</v>
      </c>
      <c r="C4144" t="s">
        <v>1739</v>
      </c>
      <c r="D4144" t="s">
        <v>6872</v>
      </c>
      <c r="E4144" t="s">
        <v>1706</v>
      </c>
    </row>
    <row r="4145" spans="1:5">
      <c r="A4145" t="s">
        <v>5730</v>
      </c>
      <c r="B4145" t="s">
        <v>5</v>
      </c>
      <c r="C4145" t="s">
        <v>1739</v>
      </c>
      <c r="D4145" t="s">
        <v>6872</v>
      </c>
      <c r="E4145" t="s">
        <v>1707</v>
      </c>
    </row>
    <row r="4146" spans="1:5">
      <c r="A4146" t="s">
        <v>5731</v>
      </c>
      <c r="B4146" t="s">
        <v>5</v>
      </c>
      <c r="C4146" t="s">
        <v>1739</v>
      </c>
      <c r="D4146" t="s">
        <v>6872</v>
      </c>
      <c r="E4146" t="s">
        <v>1708</v>
      </c>
    </row>
    <row r="4147" spans="1:5">
      <c r="A4147" t="s">
        <v>5732</v>
      </c>
      <c r="B4147" t="s">
        <v>5</v>
      </c>
      <c r="C4147" t="s">
        <v>1739</v>
      </c>
      <c r="D4147" t="s">
        <v>6872</v>
      </c>
      <c r="E4147" t="s">
        <v>1709</v>
      </c>
    </row>
    <row r="4148" spans="1:5">
      <c r="A4148" t="s">
        <v>5733</v>
      </c>
      <c r="B4148" t="s">
        <v>5</v>
      </c>
      <c r="C4148" t="s">
        <v>1739</v>
      </c>
      <c r="D4148" t="s">
        <v>6872</v>
      </c>
      <c r="E4148" t="s">
        <v>1710</v>
      </c>
    </row>
    <row r="4149" spans="1:5">
      <c r="A4149" t="s">
        <v>5734</v>
      </c>
      <c r="B4149" t="s">
        <v>5</v>
      </c>
      <c r="C4149" t="s">
        <v>1739</v>
      </c>
      <c r="D4149" t="s">
        <v>6872</v>
      </c>
      <c r="E4149" t="s">
        <v>1711</v>
      </c>
    </row>
    <row r="4150" spans="1:5">
      <c r="A4150" t="s">
        <v>5735</v>
      </c>
      <c r="B4150" t="s">
        <v>5</v>
      </c>
      <c r="C4150" t="s">
        <v>1739</v>
      </c>
      <c r="D4150" t="s">
        <v>6872</v>
      </c>
      <c r="E4150" t="s">
        <v>1712</v>
      </c>
    </row>
    <row r="4151" spans="1:5">
      <c r="A4151" t="s">
        <v>5736</v>
      </c>
      <c r="B4151" t="s">
        <v>5</v>
      </c>
      <c r="C4151" t="s">
        <v>1739</v>
      </c>
      <c r="D4151" t="s">
        <v>6872</v>
      </c>
      <c r="E4151" t="s">
        <v>1713</v>
      </c>
    </row>
    <row r="4152" spans="1:5">
      <c r="A4152" t="s">
        <v>5737</v>
      </c>
      <c r="B4152" t="s">
        <v>5</v>
      </c>
      <c r="C4152" t="s">
        <v>1739</v>
      </c>
      <c r="D4152" t="s">
        <v>6872</v>
      </c>
      <c r="E4152" t="s">
        <v>1714</v>
      </c>
    </row>
    <row r="4153" spans="1:5">
      <c r="A4153" t="s">
        <v>5738</v>
      </c>
      <c r="B4153" t="s">
        <v>5</v>
      </c>
      <c r="C4153" t="s">
        <v>1739</v>
      </c>
      <c r="D4153" t="s">
        <v>6872</v>
      </c>
      <c r="E4153" t="s">
        <v>1715</v>
      </c>
    </row>
    <row r="4154" spans="1:5">
      <c r="A4154" t="s">
        <v>5739</v>
      </c>
      <c r="B4154" t="s">
        <v>5</v>
      </c>
      <c r="C4154" t="s">
        <v>1739</v>
      </c>
      <c r="D4154" t="s">
        <v>6873</v>
      </c>
      <c r="E4154" t="s">
        <v>1702</v>
      </c>
    </row>
    <row r="4155" spans="1:5">
      <c r="A4155" t="s">
        <v>5740</v>
      </c>
      <c r="B4155" t="s">
        <v>5</v>
      </c>
      <c r="C4155" t="s">
        <v>1739</v>
      </c>
      <c r="D4155" t="s">
        <v>6873</v>
      </c>
      <c r="E4155" t="s">
        <v>1705</v>
      </c>
    </row>
    <row r="4156" spans="1:5">
      <c r="A4156" t="s">
        <v>5741</v>
      </c>
      <c r="B4156" t="s">
        <v>5</v>
      </c>
      <c r="C4156" t="s">
        <v>1739</v>
      </c>
      <c r="D4156" t="s">
        <v>6873</v>
      </c>
      <c r="E4156" t="s">
        <v>1706</v>
      </c>
    </row>
    <row r="4157" spans="1:5">
      <c r="A4157" t="s">
        <v>5742</v>
      </c>
      <c r="B4157" t="s">
        <v>5</v>
      </c>
      <c r="C4157" t="s">
        <v>1739</v>
      </c>
      <c r="D4157" t="s">
        <v>6873</v>
      </c>
      <c r="E4157" t="s">
        <v>1707</v>
      </c>
    </row>
    <row r="4158" spans="1:5">
      <c r="A4158" t="s">
        <v>5743</v>
      </c>
      <c r="B4158" t="s">
        <v>5</v>
      </c>
      <c r="C4158" t="s">
        <v>1739</v>
      </c>
      <c r="D4158" t="s">
        <v>6873</v>
      </c>
      <c r="E4158" t="s">
        <v>1708</v>
      </c>
    </row>
    <row r="4159" spans="1:5">
      <c r="A4159" t="s">
        <v>5744</v>
      </c>
      <c r="B4159" t="s">
        <v>5</v>
      </c>
      <c r="C4159" t="s">
        <v>1739</v>
      </c>
      <c r="D4159" t="s">
        <v>6873</v>
      </c>
      <c r="E4159" t="s">
        <v>1709</v>
      </c>
    </row>
    <row r="4160" spans="1:5">
      <c r="A4160" t="s">
        <v>5745</v>
      </c>
      <c r="B4160" t="s">
        <v>5</v>
      </c>
      <c r="C4160" t="s">
        <v>1739</v>
      </c>
      <c r="D4160" t="s">
        <v>6873</v>
      </c>
      <c r="E4160" t="s">
        <v>1710</v>
      </c>
    </row>
    <row r="4161" spans="1:5">
      <c r="A4161" t="s">
        <v>5746</v>
      </c>
      <c r="B4161" t="s">
        <v>5</v>
      </c>
      <c r="C4161" t="s">
        <v>1739</v>
      </c>
      <c r="D4161" t="s">
        <v>6873</v>
      </c>
      <c r="E4161" t="s">
        <v>1711</v>
      </c>
    </row>
    <row r="4162" spans="1:5">
      <c r="A4162" t="s">
        <v>5747</v>
      </c>
      <c r="B4162" t="s">
        <v>5</v>
      </c>
      <c r="C4162" t="s">
        <v>1739</v>
      </c>
      <c r="D4162" t="s">
        <v>6873</v>
      </c>
      <c r="E4162" t="s">
        <v>1712</v>
      </c>
    </row>
    <row r="4163" spans="1:5">
      <c r="A4163" t="s">
        <v>5748</v>
      </c>
      <c r="B4163" t="s">
        <v>5</v>
      </c>
      <c r="C4163" t="s">
        <v>1739</v>
      </c>
      <c r="D4163" t="s">
        <v>6873</v>
      </c>
      <c r="E4163" t="s">
        <v>1713</v>
      </c>
    </row>
    <row r="4164" spans="1:5">
      <c r="A4164" t="s">
        <v>5749</v>
      </c>
      <c r="B4164" t="s">
        <v>5</v>
      </c>
      <c r="C4164" t="s">
        <v>1739</v>
      </c>
      <c r="D4164" t="s">
        <v>6873</v>
      </c>
      <c r="E4164" t="s">
        <v>1714</v>
      </c>
    </row>
    <row r="4165" spans="1:5">
      <c r="A4165" t="s">
        <v>5750</v>
      </c>
      <c r="B4165" t="s">
        <v>5</v>
      </c>
      <c r="C4165" t="s">
        <v>1739</v>
      </c>
      <c r="D4165" t="s">
        <v>6873</v>
      </c>
      <c r="E4165" t="s">
        <v>1715</v>
      </c>
    </row>
    <row r="4166" spans="1:5">
      <c r="A4166" t="s">
        <v>5751</v>
      </c>
      <c r="B4166" t="s">
        <v>5</v>
      </c>
      <c r="C4166" t="s">
        <v>1739</v>
      </c>
      <c r="D4166" t="s">
        <v>6874</v>
      </c>
      <c r="E4166" t="s">
        <v>1702</v>
      </c>
    </row>
    <row r="4167" spans="1:5">
      <c r="A4167" t="s">
        <v>5752</v>
      </c>
      <c r="B4167" t="s">
        <v>5</v>
      </c>
      <c r="C4167" t="s">
        <v>1739</v>
      </c>
      <c r="D4167" t="s">
        <v>6874</v>
      </c>
      <c r="E4167" t="s">
        <v>1705</v>
      </c>
    </row>
    <row r="4168" spans="1:5">
      <c r="A4168" t="s">
        <v>5753</v>
      </c>
      <c r="B4168" t="s">
        <v>5</v>
      </c>
      <c r="C4168" t="s">
        <v>1739</v>
      </c>
      <c r="D4168" t="s">
        <v>6874</v>
      </c>
      <c r="E4168" t="s">
        <v>1706</v>
      </c>
    </row>
    <row r="4169" spans="1:5">
      <c r="A4169" t="s">
        <v>5754</v>
      </c>
      <c r="B4169" t="s">
        <v>5</v>
      </c>
      <c r="C4169" t="s">
        <v>1739</v>
      </c>
      <c r="D4169" t="s">
        <v>6874</v>
      </c>
      <c r="E4169" t="s">
        <v>1707</v>
      </c>
    </row>
    <row r="4170" spans="1:5">
      <c r="A4170" t="s">
        <v>5755</v>
      </c>
      <c r="B4170" t="s">
        <v>5</v>
      </c>
      <c r="C4170" t="s">
        <v>1739</v>
      </c>
      <c r="D4170" t="s">
        <v>6874</v>
      </c>
      <c r="E4170" t="s">
        <v>1708</v>
      </c>
    </row>
    <row r="4171" spans="1:5">
      <c r="A4171" t="s">
        <v>5756</v>
      </c>
      <c r="B4171" t="s">
        <v>5</v>
      </c>
      <c r="C4171" t="s">
        <v>1739</v>
      </c>
      <c r="D4171" t="s">
        <v>6874</v>
      </c>
      <c r="E4171" t="s">
        <v>1709</v>
      </c>
    </row>
    <row r="4172" spans="1:5">
      <c r="A4172" t="s">
        <v>5757</v>
      </c>
      <c r="B4172" t="s">
        <v>5</v>
      </c>
      <c r="C4172" t="s">
        <v>1739</v>
      </c>
      <c r="D4172" t="s">
        <v>6874</v>
      </c>
      <c r="E4172" t="s">
        <v>1710</v>
      </c>
    </row>
    <row r="4173" spans="1:5">
      <c r="A4173" t="s">
        <v>5758</v>
      </c>
      <c r="B4173" t="s">
        <v>5</v>
      </c>
      <c r="C4173" t="s">
        <v>1739</v>
      </c>
      <c r="D4173" t="s">
        <v>6874</v>
      </c>
      <c r="E4173" t="s">
        <v>1711</v>
      </c>
    </row>
    <row r="4174" spans="1:5">
      <c r="A4174" t="s">
        <v>5759</v>
      </c>
      <c r="B4174" t="s">
        <v>5</v>
      </c>
      <c r="C4174" t="s">
        <v>1739</v>
      </c>
      <c r="D4174" t="s">
        <v>6874</v>
      </c>
      <c r="E4174" t="s">
        <v>1712</v>
      </c>
    </row>
    <row r="4175" spans="1:5">
      <c r="A4175" t="s">
        <v>5760</v>
      </c>
      <c r="B4175" t="s">
        <v>5</v>
      </c>
      <c r="C4175" t="s">
        <v>1739</v>
      </c>
      <c r="D4175" t="s">
        <v>6874</v>
      </c>
      <c r="E4175" t="s">
        <v>1713</v>
      </c>
    </row>
    <row r="4176" spans="1:5">
      <c r="A4176" t="s">
        <v>5761</v>
      </c>
      <c r="B4176" t="s">
        <v>5</v>
      </c>
      <c r="C4176" t="s">
        <v>1739</v>
      </c>
      <c r="D4176" t="s">
        <v>6874</v>
      </c>
      <c r="E4176" t="s">
        <v>1714</v>
      </c>
    </row>
    <row r="4177" spans="1:5">
      <c r="A4177" t="s">
        <v>5762</v>
      </c>
      <c r="B4177" t="s">
        <v>5</v>
      </c>
      <c r="C4177" t="s">
        <v>1739</v>
      </c>
      <c r="D4177" t="s">
        <v>6874</v>
      </c>
      <c r="E4177" t="s">
        <v>1715</v>
      </c>
    </row>
    <row r="4178" spans="1:5">
      <c r="A4178" t="s">
        <v>5763</v>
      </c>
      <c r="B4178" t="s">
        <v>5</v>
      </c>
      <c r="C4178" t="s">
        <v>1739</v>
      </c>
      <c r="D4178" t="s">
        <v>6875</v>
      </c>
      <c r="E4178" t="s">
        <v>1702</v>
      </c>
    </row>
    <row r="4179" spans="1:5">
      <c r="A4179" t="s">
        <v>5764</v>
      </c>
      <c r="B4179" t="s">
        <v>5</v>
      </c>
      <c r="C4179" t="s">
        <v>1739</v>
      </c>
      <c r="D4179" t="s">
        <v>6875</v>
      </c>
      <c r="E4179" t="s">
        <v>1705</v>
      </c>
    </row>
    <row r="4180" spans="1:5">
      <c r="A4180" t="s">
        <v>5765</v>
      </c>
      <c r="B4180" t="s">
        <v>5</v>
      </c>
      <c r="C4180" t="s">
        <v>1739</v>
      </c>
      <c r="D4180" t="s">
        <v>6875</v>
      </c>
      <c r="E4180" t="s">
        <v>1706</v>
      </c>
    </row>
    <row r="4181" spans="1:5">
      <c r="A4181" t="s">
        <v>5766</v>
      </c>
      <c r="B4181" t="s">
        <v>5</v>
      </c>
      <c r="C4181" t="s">
        <v>1739</v>
      </c>
      <c r="D4181" t="s">
        <v>6875</v>
      </c>
      <c r="E4181" t="s">
        <v>1707</v>
      </c>
    </row>
    <row r="4182" spans="1:5">
      <c r="A4182" t="s">
        <v>5767</v>
      </c>
      <c r="B4182" t="s">
        <v>5</v>
      </c>
      <c r="C4182" t="s">
        <v>1739</v>
      </c>
      <c r="D4182" t="s">
        <v>6875</v>
      </c>
      <c r="E4182" t="s">
        <v>1708</v>
      </c>
    </row>
    <row r="4183" spans="1:5">
      <c r="A4183" t="s">
        <v>5768</v>
      </c>
      <c r="B4183" t="s">
        <v>5</v>
      </c>
      <c r="C4183" t="s">
        <v>1739</v>
      </c>
      <c r="D4183" t="s">
        <v>6875</v>
      </c>
      <c r="E4183" t="s">
        <v>1709</v>
      </c>
    </row>
    <row r="4184" spans="1:5">
      <c r="A4184" t="s">
        <v>5769</v>
      </c>
      <c r="B4184" t="s">
        <v>5</v>
      </c>
      <c r="C4184" t="s">
        <v>1739</v>
      </c>
      <c r="D4184" t="s">
        <v>6875</v>
      </c>
      <c r="E4184" t="s">
        <v>1710</v>
      </c>
    </row>
    <row r="4185" spans="1:5">
      <c r="A4185" t="s">
        <v>5770</v>
      </c>
      <c r="B4185" t="s">
        <v>5</v>
      </c>
      <c r="C4185" t="s">
        <v>1739</v>
      </c>
      <c r="D4185" t="s">
        <v>6875</v>
      </c>
      <c r="E4185" t="s">
        <v>1711</v>
      </c>
    </row>
    <row r="4186" spans="1:5">
      <c r="A4186" t="s">
        <v>5771</v>
      </c>
      <c r="B4186" t="s">
        <v>5</v>
      </c>
      <c r="C4186" t="s">
        <v>1739</v>
      </c>
      <c r="D4186" t="s">
        <v>6875</v>
      </c>
      <c r="E4186" t="s">
        <v>1712</v>
      </c>
    </row>
    <row r="4187" spans="1:5">
      <c r="A4187" t="s">
        <v>5772</v>
      </c>
      <c r="B4187" t="s">
        <v>5</v>
      </c>
      <c r="C4187" t="s">
        <v>1739</v>
      </c>
      <c r="D4187" t="s">
        <v>6875</v>
      </c>
      <c r="E4187" t="s">
        <v>1713</v>
      </c>
    </row>
    <row r="4188" spans="1:5">
      <c r="A4188" t="s">
        <v>5773</v>
      </c>
      <c r="B4188" t="s">
        <v>5</v>
      </c>
      <c r="C4188" t="s">
        <v>1739</v>
      </c>
      <c r="D4188" t="s">
        <v>6875</v>
      </c>
      <c r="E4188" t="s">
        <v>1714</v>
      </c>
    </row>
    <row r="4189" spans="1:5">
      <c r="A4189" t="s">
        <v>5774</v>
      </c>
      <c r="B4189" t="s">
        <v>5</v>
      </c>
      <c r="C4189" t="s">
        <v>1739</v>
      </c>
      <c r="D4189" t="s">
        <v>6875</v>
      </c>
      <c r="E4189" t="s">
        <v>1715</v>
      </c>
    </row>
    <row r="4190" spans="1:5">
      <c r="A4190" t="s">
        <v>5775</v>
      </c>
      <c r="B4190" t="s">
        <v>5</v>
      </c>
      <c r="C4190" t="s">
        <v>1739</v>
      </c>
      <c r="D4190" t="s">
        <v>6876</v>
      </c>
      <c r="E4190" t="s">
        <v>1702</v>
      </c>
    </row>
    <row r="4191" spans="1:5">
      <c r="A4191" t="s">
        <v>5776</v>
      </c>
      <c r="B4191" t="s">
        <v>5</v>
      </c>
      <c r="C4191" t="s">
        <v>1739</v>
      </c>
      <c r="D4191" t="s">
        <v>6876</v>
      </c>
      <c r="E4191" t="s">
        <v>1705</v>
      </c>
    </row>
    <row r="4192" spans="1:5">
      <c r="A4192" t="s">
        <v>5777</v>
      </c>
      <c r="B4192" t="s">
        <v>5</v>
      </c>
      <c r="C4192" t="s">
        <v>1739</v>
      </c>
      <c r="D4192" t="s">
        <v>6876</v>
      </c>
      <c r="E4192" t="s">
        <v>1706</v>
      </c>
    </row>
    <row r="4193" spans="1:5">
      <c r="A4193" t="s">
        <v>5778</v>
      </c>
      <c r="B4193" t="s">
        <v>5</v>
      </c>
      <c r="C4193" t="s">
        <v>1739</v>
      </c>
      <c r="D4193" t="s">
        <v>6876</v>
      </c>
      <c r="E4193" t="s">
        <v>1707</v>
      </c>
    </row>
    <row r="4194" spans="1:5">
      <c r="A4194" t="s">
        <v>5779</v>
      </c>
      <c r="B4194" t="s">
        <v>5</v>
      </c>
      <c r="C4194" t="s">
        <v>1739</v>
      </c>
      <c r="D4194" t="s">
        <v>6876</v>
      </c>
      <c r="E4194" t="s">
        <v>1708</v>
      </c>
    </row>
    <row r="4195" spans="1:5">
      <c r="A4195" t="s">
        <v>5780</v>
      </c>
      <c r="B4195" t="s">
        <v>5</v>
      </c>
      <c r="C4195" t="s">
        <v>1739</v>
      </c>
      <c r="D4195" t="s">
        <v>6876</v>
      </c>
      <c r="E4195" t="s">
        <v>1709</v>
      </c>
    </row>
    <row r="4196" spans="1:5">
      <c r="A4196" t="s">
        <v>5781</v>
      </c>
      <c r="B4196" t="s">
        <v>5</v>
      </c>
      <c r="C4196" t="s">
        <v>1739</v>
      </c>
      <c r="D4196" t="s">
        <v>6876</v>
      </c>
      <c r="E4196" t="s">
        <v>1710</v>
      </c>
    </row>
    <row r="4197" spans="1:5">
      <c r="A4197" t="s">
        <v>5782</v>
      </c>
      <c r="B4197" t="s">
        <v>5</v>
      </c>
      <c r="C4197" t="s">
        <v>1739</v>
      </c>
      <c r="D4197" t="s">
        <v>6876</v>
      </c>
      <c r="E4197" t="s">
        <v>1711</v>
      </c>
    </row>
    <row r="4198" spans="1:5">
      <c r="A4198" t="s">
        <v>5783</v>
      </c>
      <c r="B4198" t="s">
        <v>5</v>
      </c>
      <c r="C4198" t="s">
        <v>1739</v>
      </c>
      <c r="D4198" t="s">
        <v>6876</v>
      </c>
      <c r="E4198" t="s">
        <v>1712</v>
      </c>
    </row>
    <row r="4199" spans="1:5">
      <c r="A4199" t="s">
        <v>5784</v>
      </c>
      <c r="B4199" t="s">
        <v>5</v>
      </c>
      <c r="C4199" t="s">
        <v>1739</v>
      </c>
      <c r="D4199" t="s">
        <v>6876</v>
      </c>
      <c r="E4199" t="s">
        <v>1713</v>
      </c>
    </row>
    <row r="4200" spans="1:5">
      <c r="A4200" t="s">
        <v>5785</v>
      </c>
      <c r="B4200" t="s">
        <v>5</v>
      </c>
      <c r="C4200" t="s">
        <v>1739</v>
      </c>
      <c r="D4200" t="s">
        <v>6876</v>
      </c>
      <c r="E4200" t="s">
        <v>1714</v>
      </c>
    </row>
    <row r="4201" spans="1:5">
      <c r="A4201" t="s">
        <v>5786</v>
      </c>
      <c r="B4201" t="s">
        <v>5</v>
      </c>
      <c r="C4201" t="s">
        <v>1739</v>
      </c>
      <c r="D4201" t="s">
        <v>6876</v>
      </c>
      <c r="E4201" t="s">
        <v>1715</v>
      </c>
    </row>
    <row r="4202" spans="1:5">
      <c r="A4202" t="s">
        <v>5787</v>
      </c>
      <c r="B4202" t="s">
        <v>5</v>
      </c>
      <c r="C4202" t="s">
        <v>1739</v>
      </c>
      <c r="D4202" t="s">
        <v>6877</v>
      </c>
      <c r="E4202" t="s">
        <v>1702</v>
      </c>
    </row>
    <row r="4203" spans="1:5">
      <c r="A4203" t="s">
        <v>5788</v>
      </c>
      <c r="B4203" t="s">
        <v>5</v>
      </c>
      <c r="C4203" t="s">
        <v>1739</v>
      </c>
      <c r="D4203" t="s">
        <v>6877</v>
      </c>
      <c r="E4203" t="s">
        <v>1705</v>
      </c>
    </row>
    <row r="4204" spans="1:5">
      <c r="A4204" t="s">
        <v>5789</v>
      </c>
      <c r="B4204" t="s">
        <v>5</v>
      </c>
      <c r="C4204" t="s">
        <v>1739</v>
      </c>
      <c r="D4204" t="s">
        <v>6877</v>
      </c>
      <c r="E4204" t="s">
        <v>1706</v>
      </c>
    </row>
    <row r="4205" spans="1:5">
      <c r="A4205" t="s">
        <v>5790</v>
      </c>
      <c r="B4205" t="s">
        <v>5</v>
      </c>
      <c r="C4205" t="s">
        <v>1739</v>
      </c>
      <c r="D4205" t="s">
        <v>6877</v>
      </c>
      <c r="E4205" t="s">
        <v>1707</v>
      </c>
    </row>
    <row r="4206" spans="1:5">
      <c r="A4206" t="s">
        <v>5791</v>
      </c>
      <c r="B4206" t="s">
        <v>5</v>
      </c>
      <c r="C4206" t="s">
        <v>1739</v>
      </c>
      <c r="D4206" t="s">
        <v>6877</v>
      </c>
      <c r="E4206" t="s">
        <v>1708</v>
      </c>
    </row>
    <row r="4207" spans="1:5">
      <c r="A4207" t="s">
        <v>5792</v>
      </c>
      <c r="B4207" t="s">
        <v>5</v>
      </c>
      <c r="C4207" t="s">
        <v>1739</v>
      </c>
      <c r="D4207" t="s">
        <v>6877</v>
      </c>
      <c r="E4207" t="s">
        <v>1709</v>
      </c>
    </row>
    <row r="4208" spans="1:5">
      <c r="A4208" t="s">
        <v>5793</v>
      </c>
      <c r="B4208" t="s">
        <v>5</v>
      </c>
      <c r="C4208" t="s">
        <v>1739</v>
      </c>
      <c r="D4208" t="s">
        <v>6877</v>
      </c>
      <c r="E4208" t="s">
        <v>1710</v>
      </c>
    </row>
    <row r="4209" spans="1:5">
      <c r="A4209" t="s">
        <v>5794</v>
      </c>
      <c r="B4209" t="s">
        <v>5</v>
      </c>
      <c r="C4209" t="s">
        <v>1739</v>
      </c>
      <c r="D4209" t="s">
        <v>6877</v>
      </c>
      <c r="E4209" t="s">
        <v>1711</v>
      </c>
    </row>
    <row r="4210" spans="1:5">
      <c r="A4210" t="s">
        <v>5795</v>
      </c>
      <c r="B4210" t="s">
        <v>5</v>
      </c>
      <c r="C4210" t="s">
        <v>1739</v>
      </c>
      <c r="D4210" t="s">
        <v>6877</v>
      </c>
      <c r="E4210" t="s">
        <v>1712</v>
      </c>
    </row>
    <row r="4211" spans="1:5">
      <c r="A4211" t="s">
        <v>5796</v>
      </c>
      <c r="B4211" t="s">
        <v>5</v>
      </c>
      <c r="C4211" t="s">
        <v>1739</v>
      </c>
      <c r="D4211" t="s">
        <v>6877</v>
      </c>
      <c r="E4211" t="s">
        <v>1713</v>
      </c>
    </row>
    <row r="4212" spans="1:5">
      <c r="A4212" t="s">
        <v>5797</v>
      </c>
      <c r="B4212" t="s">
        <v>5</v>
      </c>
      <c r="C4212" t="s">
        <v>1739</v>
      </c>
      <c r="D4212" t="s">
        <v>6877</v>
      </c>
      <c r="E4212" t="s">
        <v>1714</v>
      </c>
    </row>
    <row r="4213" spans="1:5">
      <c r="A4213" t="s">
        <v>5798</v>
      </c>
      <c r="B4213" t="s">
        <v>5</v>
      </c>
      <c r="C4213" t="s">
        <v>1739</v>
      </c>
      <c r="D4213" t="s">
        <v>6877</v>
      </c>
      <c r="E4213" t="s">
        <v>1715</v>
      </c>
    </row>
    <row r="4214" spans="1:5">
      <c r="A4214" t="s">
        <v>5799</v>
      </c>
      <c r="B4214" t="s">
        <v>5</v>
      </c>
      <c r="C4214" t="s">
        <v>1739</v>
      </c>
      <c r="D4214" t="s">
        <v>6878</v>
      </c>
      <c r="E4214" t="s">
        <v>1702</v>
      </c>
    </row>
    <row r="4215" spans="1:5">
      <c r="A4215" t="s">
        <v>5800</v>
      </c>
      <c r="B4215" t="s">
        <v>5</v>
      </c>
      <c r="C4215" t="s">
        <v>1739</v>
      </c>
      <c r="D4215" t="s">
        <v>6878</v>
      </c>
      <c r="E4215" t="s">
        <v>1705</v>
      </c>
    </row>
    <row r="4216" spans="1:5">
      <c r="A4216" t="s">
        <v>5801</v>
      </c>
      <c r="B4216" t="s">
        <v>5</v>
      </c>
      <c r="C4216" t="s">
        <v>1739</v>
      </c>
      <c r="D4216" t="s">
        <v>6878</v>
      </c>
      <c r="E4216" t="s">
        <v>1706</v>
      </c>
    </row>
    <row r="4217" spans="1:5">
      <c r="A4217" t="s">
        <v>5802</v>
      </c>
      <c r="B4217" t="s">
        <v>5</v>
      </c>
      <c r="C4217" t="s">
        <v>1739</v>
      </c>
      <c r="D4217" t="s">
        <v>6878</v>
      </c>
      <c r="E4217" t="s">
        <v>1707</v>
      </c>
    </row>
    <row r="4218" spans="1:5">
      <c r="A4218" t="s">
        <v>5803</v>
      </c>
      <c r="B4218" t="s">
        <v>5</v>
      </c>
      <c r="C4218" t="s">
        <v>1739</v>
      </c>
      <c r="D4218" t="s">
        <v>6878</v>
      </c>
      <c r="E4218" t="s">
        <v>1708</v>
      </c>
    </row>
    <row r="4219" spans="1:5">
      <c r="A4219" t="s">
        <v>5804</v>
      </c>
      <c r="B4219" t="s">
        <v>5</v>
      </c>
      <c r="C4219" t="s">
        <v>1739</v>
      </c>
      <c r="D4219" t="s">
        <v>6878</v>
      </c>
      <c r="E4219" t="s">
        <v>1709</v>
      </c>
    </row>
    <row r="4220" spans="1:5">
      <c r="A4220" t="s">
        <v>5805</v>
      </c>
      <c r="B4220" t="s">
        <v>5</v>
      </c>
      <c r="C4220" t="s">
        <v>1739</v>
      </c>
      <c r="D4220" t="s">
        <v>6878</v>
      </c>
      <c r="E4220" t="s">
        <v>1710</v>
      </c>
    </row>
    <row r="4221" spans="1:5">
      <c r="A4221" t="s">
        <v>5806</v>
      </c>
      <c r="B4221" t="s">
        <v>5</v>
      </c>
      <c r="C4221" t="s">
        <v>1739</v>
      </c>
      <c r="D4221" t="s">
        <v>6878</v>
      </c>
      <c r="E4221" t="s">
        <v>1711</v>
      </c>
    </row>
    <row r="4222" spans="1:5">
      <c r="A4222" t="s">
        <v>5807</v>
      </c>
      <c r="B4222" t="s">
        <v>5</v>
      </c>
      <c r="C4222" t="s">
        <v>1739</v>
      </c>
      <c r="D4222" t="s">
        <v>6878</v>
      </c>
      <c r="E4222" t="s">
        <v>1712</v>
      </c>
    </row>
    <row r="4223" spans="1:5">
      <c r="A4223" t="s">
        <v>5808</v>
      </c>
      <c r="B4223" t="s">
        <v>5</v>
      </c>
      <c r="C4223" t="s">
        <v>1739</v>
      </c>
      <c r="D4223" t="s">
        <v>6878</v>
      </c>
      <c r="E4223" t="s">
        <v>1713</v>
      </c>
    </row>
    <row r="4224" spans="1:5">
      <c r="A4224" t="s">
        <v>5809</v>
      </c>
      <c r="B4224" t="s">
        <v>5</v>
      </c>
      <c r="C4224" t="s">
        <v>1739</v>
      </c>
      <c r="D4224" t="s">
        <v>6878</v>
      </c>
      <c r="E4224" t="s">
        <v>1714</v>
      </c>
    </row>
    <row r="4225" spans="1:5">
      <c r="A4225" t="s">
        <v>5810</v>
      </c>
      <c r="B4225" t="s">
        <v>5</v>
      </c>
      <c r="C4225" t="s">
        <v>1739</v>
      </c>
      <c r="D4225" t="s">
        <v>6878</v>
      </c>
      <c r="E4225" t="s">
        <v>1715</v>
      </c>
    </row>
    <row r="4226" spans="1:5">
      <c r="A4226" t="s">
        <v>5811</v>
      </c>
      <c r="B4226" t="s">
        <v>5</v>
      </c>
      <c r="C4226" t="s">
        <v>1739</v>
      </c>
      <c r="D4226" t="s">
        <v>6879</v>
      </c>
      <c r="E4226" t="s">
        <v>1702</v>
      </c>
    </row>
    <row r="4227" spans="1:5">
      <c r="A4227" t="s">
        <v>5812</v>
      </c>
      <c r="B4227" t="s">
        <v>5</v>
      </c>
      <c r="C4227" t="s">
        <v>1739</v>
      </c>
      <c r="D4227" t="s">
        <v>6879</v>
      </c>
      <c r="E4227" t="s">
        <v>1705</v>
      </c>
    </row>
    <row r="4228" spans="1:5">
      <c r="A4228" t="s">
        <v>5813</v>
      </c>
      <c r="B4228" t="s">
        <v>5</v>
      </c>
      <c r="C4228" t="s">
        <v>1739</v>
      </c>
      <c r="D4228" t="s">
        <v>6879</v>
      </c>
      <c r="E4228" t="s">
        <v>1706</v>
      </c>
    </row>
    <row r="4229" spans="1:5">
      <c r="A4229" t="s">
        <v>5814</v>
      </c>
      <c r="B4229" t="s">
        <v>5</v>
      </c>
      <c r="C4229" t="s">
        <v>1739</v>
      </c>
      <c r="D4229" t="s">
        <v>6879</v>
      </c>
      <c r="E4229" t="s">
        <v>1707</v>
      </c>
    </row>
    <row r="4230" spans="1:5">
      <c r="A4230" t="s">
        <v>5815</v>
      </c>
      <c r="B4230" t="s">
        <v>5</v>
      </c>
      <c r="C4230" t="s">
        <v>1739</v>
      </c>
      <c r="D4230" t="s">
        <v>6879</v>
      </c>
      <c r="E4230" t="s">
        <v>1708</v>
      </c>
    </row>
    <row r="4231" spans="1:5">
      <c r="A4231" t="s">
        <v>5816</v>
      </c>
      <c r="B4231" t="s">
        <v>5</v>
      </c>
      <c r="C4231" t="s">
        <v>1739</v>
      </c>
      <c r="D4231" t="s">
        <v>6879</v>
      </c>
      <c r="E4231" t="s">
        <v>1709</v>
      </c>
    </row>
    <row r="4232" spans="1:5">
      <c r="A4232" t="s">
        <v>5817</v>
      </c>
      <c r="B4232" t="s">
        <v>5</v>
      </c>
      <c r="C4232" t="s">
        <v>1739</v>
      </c>
      <c r="D4232" t="s">
        <v>6879</v>
      </c>
      <c r="E4232" t="s">
        <v>1710</v>
      </c>
    </row>
    <row r="4233" spans="1:5">
      <c r="A4233" t="s">
        <v>5818</v>
      </c>
      <c r="B4233" t="s">
        <v>5</v>
      </c>
      <c r="C4233" t="s">
        <v>1739</v>
      </c>
      <c r="D4233" t="s">
        <v>6879</v>
      </c>
      <c r="E4233" t="s">
        <v>1711</v>
      </c>
    </row>
    <row r="4234" spans="1:5">
      <c r="A4234" t="s">
        <v>5819</v>
      </c>
      <c r="B4234" t="s">
        <v>5</v>
      </c>
      <c r="C4234" t="s">
        <v>1739</v>
      </c>
      <c r="D4234" t="s">
        <v>6879</v>
      </c>
      <c r="E4234" t="s">
        <v>1712</v>
      </c>
    </row>
    <row r="4235" spans="1:5">
      <c r="A4235" t="s">
        <v>5820</v>
      </c>
      <c r="B4235" t="s">
        <v>5</v>
      </c>
      <c r="C4235" t="s">
        <v>1739</v>
      </c>
      <c r="D4235" t="s">
        <v>6879</v>
      </c>
      <c r="E4235" t="s">
        <v>1713</v>
      </c>
    </row>
    <row r="4236" spans="1:5">
      <c r="A4236" t="s">
        <v>5821</v>
      </c>
      <c r="B4236" t="s">
        <v>5</v>
      </c>
      <c r="C4236" t="s">
        <v>1739</v>
      </c>
      <c r="D4236" t="s">
        <v>6879</v>
      </c>
      <c r="E4236" t="s">
        <v>1714</v>
      </c>
    </row>
    <row r="4237" spans="1:5">
      <c r="A4237" t="s">
        <v>5822</v>
      </c>
      <c r="B4237" t="s">
        <v>5</v>
      </c>
      <c r="C4237" t="s">
        <v>1739</v>
      </c>
      <c r="D4237" t="s">
        <v>6879</v>
      </c>
      <c r="E4237" t="s">
        <v>1715</v>
      </c>
    </row>
    <row r="4238" spans="1:5">
      <c r="A4238" t="s">
        <v>5823</v>
      </c>
      <c r="B4238" t="s">
        <v>5</v>
      </c>
      <c r="C4238" t="s">
        <v>1739</v>
      </c>
      <c r="D4238" t="s">
        <v>6880</v>
      </c>
      <c r="E4238" t="s">
        <v>1702</v>
      </c>
    </row>
    <row r="4239" spans="1:5">
      <c r="A4239" t="s">
        <v>5824</v>
      </c>
      <c r="B4239" t="s">
        <v>5</v>
      </c>
      <c r="C4239" t="s">
        <v>1739</v>
      </c>
      <c r="D4239" t="s">
        <v>6880</v>
      </c>
      <c r="E4239" t="s">
        <v>1705</v>
      </c>
    </row>
    <row r="4240" spans="1:5">
      <c r="A4240" t="s">
        <v>5825</v>
      </c>
      <c r="B4240" t="s">
        <v>5</v>
      </c>
      <c r="C4240" t="s">
        <v>1739</v>
      </c>
      <c r="D4240" t="s">
        <v>6880</v>
      </c>
      <c r="E4240" t="s">
        <v>1706</v>
      </c>
    </row>
    <row r="4241" spans="1:5">
      <c r="A4241" t="s">
        <v>5826</v>
      </c>
      <c r="B4241" t="s">
        <v>5</v>
      </c>
      <c r="C4241" t="s">
        <v>1739</v>
      </c>
      <c r="D4241" t="s">
        <v>6880</v>
      </c>
      <c r="E4241" t="s">
        <v>1707</v>
      </c>
    </row>
    <row r="4242" spans="1:5">
      <c r="A4242" t="s">
        <v>5827</v>
      </c>
      <c r="B4242" t="s">
        <v>5</v>
      </c>
      <c r="C4242" t="s">
        <v>1739</v>
      </c>
      <c r="D4242" t="s">
        <v>6880</v>
      </c>
      <c r="E4242" t="s">
        <v>1708</v>
      </c>
    </row>
    <row r="4243" spans="1:5">
      <c r="A4243" t="s">
        <v>5828</v>
      </c>
      <c r="B4243" t="s">
        <v>5</v>
      </c>
      <c r="C4243" t="s">
        <v>1739</v>
      </c>
      <c r="D4243" t="s">
        <v>6880</v>
      </c>
      <c r="E4243" t="s">
        <v>1709</v>
      </c>
    </row>
    <row r="4244" spans="1:5">
      <c r="A4244" t="s">
        <v>5829</v>
      </c>
      <c r="B4244" t="s">
        <v>5</v>
      </c>
      <c r="C4244" t="s">
        <v>1739</v>
      </c>
      <c r="D4244" t="s">
        <v>6880</v>
      </c>
      <c r="E4244" t="s">
        <v>1710</v>
      </c>
    </row>
    <row r="4245" spans="1:5">
      <c r="A4245" t="s">
        <v>5830</v>
      </c>
      <c r="B4245" t="s">
        <v>5</v>
      </c>
      <c r="C4245" t="s">
        <v>1739</v>
      </c>
      <c r="D4245" t="s">
        <v>6880</v>
      </c>
      <c r="E4245" t="s">
        <v>1711</v>
      </c>
    </row>
    <row r="4246" spans="1:5">
      <c r="A4246" t="s">
        <v>5831</v>
      </c>
      <c r="B4246" t="s">
        <v>5</v>
      </c>
      <c r="C4246" t="s">
        <v>1739</v>
      </c>
      <c r="D4246" t="s">
        <v>6880</v>
      </c>
      <c r="E4246" t="s">
        <v>1712</v>
      </c>
    </row>
    <row r="4247" spans="1:5">
      <c r="A4247" t="s">
        <v>5832</v>
      </c>
      <c r="B4247" t="s">
        <v>5</v>
      </c>
      <c r="C4247" t="s">
        <v>1739</v>
      </c>
      <c r="D4247" t="s">
        <v>6880</v>
      </c>
      <c r="E4247" t="s">
        <v>1713</v>
      </c>
    </row>
    <row r="4248" spans="1:5">
      <c r="A4248" t="s">
        <v>5833</v>
      </c>
      <c r="B4248" t="s">
        <v>5</v>
      </c>
      <c r="C4248" t="s">
        <v>1739</v>
      </c>
      <c r="D4248" t="s">
        <v>6880</v>
      </c>
      <c r="E4248" t="s">
        <v>1714</v>
      </c>
    </row>
    <row r="4249" spans="1:5">
      <c r="A4249" t="s">
        <v>5834</v>
      </c>
      <c r="B4249" t="s">
        <v>5</v>
      </c>
      <c r="C4249" t="s">
        <v>1739</v>
      </c>
      <c r="D4249" t="s">
        <v>6880</v>
      </c>
      <c r="E4249" t="s">
        <v>1715</v>
      </c>
    </row>
    <row r="4250" spans="1:5">
      <c r="A4250" t="s">
        <v>5835</v>
      </c>
      <c r="B4250" t="s">
        <v>5</v>
      </c>
      <c r="C4250" t="s">
        <v>1739</v>
      </c>
      <c r="D4250" t="s">
        <v>6881</v>
      </c>
      <c r="E4250" t="s">
        <v>1702</v>
      </c>
    </row>
    <row r="4251" spans="1:5">
      <c r="A4251" t="s">
        <v>5836</v>
      </c>
      <c r="B4251" t="s">
        <v>5</v>
      </c>
      <c r="C4251" t="s">
        <v>1739</v>
      </c>
      <c r="D4251" t="s">
        <v>6881</v>
      </c>
      <c r="E4251" t="s">
        <v>1705</v>
      </c>
    </row>
    <row r="4252" spans="1:5">
      <c r="A4252" t="s">
        <v>5837</v>
      </c>
      <c r="B4252" t="s">
        <v>5</v>
      </c>
      <c r="C4252" t="s">
        <v>1739</v>
      </c>
      <c r="D4252" t="s">
        <v>6881</v>
      </c>
      <c r="E4252" t="s">
        <v>1706</v>
      </c>
    </row>
    <row r="4253" spans="1:5">
      <c r="A4253" t="s">
        <v>5838</v>
      </c>
      <c r="B4253" t="s">
        <v>5</v>
      </c>
      <c r="C4253" t="s">
        <v>1739</v>
      </c>
      <c r="D4253" t="s">
        <v>6881</v>
      </c>
      <c r="E4253" t="s">
        <v>1707</v>
      </c>
    </row>
    <row r="4254" spans="1:5">
      <c r="A4254" t="s">
        <v>5839</v>
      </c>
      <c r="B4254" t="s">
        <v>5</v>
      </c>
      <c r="C4254" t="s">
        <v>1739</v>
      </c>
      <c r="D4254" t="s">
        <v>6881</v>
      </c>
      <c r="E4254" t="s">
        <v>1708</v>
      </c>
    </row>
    <row r="4255" spans="1:5">
      <c r="A4255" t="s">
        <v>5840</v>
      </c>
      <c r="B4255" t="s">
        <v>5</v>
      </c>
      <c r="C4255" t="s">
        <v>1739</v>
      </c>
      <c r="D4255" t="s">
        <v>6881</v>
      </c>
      <c r="E4255" t="s">
        <v>1709</v>
      </c>
    </row>
    <row r="4256" spans="1:5">
      <c r="A4256" t="s">
        <v>5841</v>
      </c>
      <c r="B4256" t="s">
        <v>5</v>
      </c>
      <c r="C4256" t="s">
        <v>1739</v>
      </c>
      <c r="D4256" t="s">
        <v>6881</v>
      </c>
      <c r="E4256" t="s">
        <v>1710</v>
      </c>
    </row>
    <row r="4257" spans="1:5">
      <c r="A4257" t="s">
        <v>5842</v>
      </c>
      <c r="B4257" t="s">
        <v>5</v>
      </c>
      <c r="C4257" t="s">
        <v>1739</v>
      </c>
      <c r="D4257" t="s">
        <v>6881</v>
      </c>
      <c r="E4257" t="s">
        <v>1711</v>
      </c>
    </row>
    <row r="4258" spans="1:5">
      <c r="A4258" t="s">
        <v>5843</v>
      </c>
      <c r="B4258" t="s">
        <v>5</v>
      </c>
      <c r="C4258" t="s">
        <v>1739</v>
      </c>
      <c r="D4258" t="s">
        <v>6881</v>
      </c>
      <c r="E4258" t="s">
        <v>1712</v>
      </c>
    </row>
    <row r="4259" spans="1:5">
      <c r="A4259" t="s">
        <v>5844</v>
      </c>
      <c r="B4259" t="s">
        <v>5</v>
      </c>
      <c r="C4259" t="s">
        <v>1739</v>
      </c>
      <c r="D4259" t="s">
        <v>6881</v>
      </c>
      <c r="E4259" t="s">
        <v>1713</v>
      </c>
    </row>
    <row r="4260" spans="1:5">
      <c r="A4260" t="s">
        <v>5845</v>
      </c>
      <c r="B4260" t="s">
        <v>5</v>
      </c>
      <c r="C4260" t="s">
        <v>1739</v>
      </c>
      <c r="D4260" t="s">
        <v>6881</v>
      </c>
      <c r="E4260" t="s">
        <v>1714</v>
      </c>
    </row>
    <row r="4261" spans="1:5">
      <c r="A4261" t="s">
        <v>5846</v>
      </c>
      <c r="B4261" t="s">
        <v>5</v>
      </c>
      <c r="C4261" t="s">
        <v>1739</v>
      </c>
      <c r="D4261" t="s">
        <v>6881</v>
      </c>
      <c r="E4261" t="s">
        <v>1715</v>
      </c>
    </row>
    <row r="4262" spans="1:5">
      <c r="A4262" t="s">
        <v>5847</v>
      </c>
      <c r="B4262" t="s">
        <v>5</v>
      </c>
      <c r="C4262" t="s">
        <v>1739</v>
      </c>
      <c r="D4262" t="s">
        <v>6882</v>
      </c>
      <c r="E4262" t="s">
        <v>1702</v>
      </c>
    </row>
    <row r="4263" spans="1:5">
      <c r="A4263" t="s">
        <v>5848</v>
      </c>
      <c r="B4263" t="s">
        <v>5</v>
      </c>
      <c r="C4263" t="s">
        <v>1739</v>
      </c>
      <c r="D4263" t="s">
        <v>6882</v>
      </c>
      <c r="E4263" t="s">
        <v>1705</v>
      </c>
    </row>
    <row r="4264" spans="1:5">
      <c r="A4264" t="s">
        <v>5849</v>
      </c>
      <c r="B4264" t="s">
        <v>5</v>
      </c>
      <c r="C4264" t="s">
        <v>1739</v>
      </c>
      <c r="D4264" t="s">
        <v>6882</v>
      </c>
      <c r="E4264" t="s">
        <v>1706</v>
      </c>
    </row>
    <row r="4265" spans="1:5">
      <c r="A4265" t="s">
        <v>5850</v>
      </c>
      <c r="B4265" t="s">
        <v>5</v>
      </c>
      <c r="C4265" t="s">
        <v>1739</v>
      </c>
      <c r="D4265" t="s">
        <v>6882</v>
      </c>
      <c r="E4265" t="s">
        <v>1707</v>
      </c>
    </row>
    <row r="4266" spans="1:5">
      <c r="A4266" t="s">
        <v>5851</v>
      </c>
      <c r="B4266" t="s">
        <v>5</v>
      </c>
      <c r="C4266" t="s">
        <v>1739</v>
      </c>
      <c r="D4266" t="s">
        <v>6882</v>
      </c>
      <c r="E4266" t="s">
        <v>1708</v>
      </c>
    </row>
    <row r="4267" spans="1:5">
      <c r="A4267" t="s">
        <v>5852</v>
      </c>
      <c r="B4267" t="s">
        <v>5</v>
      </c>
      <c r="C4267" t="s">
        <v>1739</v>
      </c>
      <c r="D4267" t="s">
        <v>6882</v>
      </c>
      <c r="E4267" t="s">
        <v>1709</v>
      </c>
    </row>
    <row r="4268" spans="1:5">
      <c r="A4268" t="s">
        <v>5853</v>
      </c>
      <c r="B4268" t="s">
        <v>5</v>
      </c>
      <c r="C4268" t="s">
        <v>1739</v>
      </c>
      <c r="D4268" t="s">
        <v>6882</v>
      </c>
      <c r="E4268" t="s">
        <v>1710</v>
      </c>
    </row>
    <row r="4269" spans="1:5">
      <c r="A4269" t="s">
        <v>5854</v>
      </c>
      <c r="B4269" t="s">
        <v>5</v>
      </c>
      <c r="C4269" t="s">
        <v>1739</v>
      </c>
      <c r="D4269" t="s">
        <v>6882</v>
      </c>
      <c r="E4269" t="s">
        <v>1711</v>
      </c>
    </row>
    <row r="4270" spans="1:5">
      <c r="A4270" t="s">
        <v>5855</v>
      </c>
      <c r="B4270" t="s">
        <v>5</v>
      </c>
      <c r="C4270" t="s">
        <v>1739</v>
      </c>
      <c r="D4270" t="s">
        <v>6882</v>
      </c>
      <c r="E4270" t="s">
        <v>1712</v>
      </c>
    </row>
    <row r="4271" spans="1:5">
      <c r="A4271" t="s">
        <v>5856</v>
      </c>
      <c r="B4271" t="s">
        <v>5</v>
      </c>
      <c r="C4271" t="s">
        <v>1739</v>
      </c>
      <c r="D4271" t="s">
        <v>6882</v>
      </c>
      <c r="E4271" t="s">
        <v>1713</v>
      </c>
    </row>
    <row r="4272" spans="1:5">
      <c r="A4272" t="s">
        <v>5857</v>
      </c>
      <c r="B4272" t="s">
        <v>5</v>
      </c>
      <c r="C4272" t="s">
        <v>1739</v>
      </c>
      <c r="D4272" t="s">
        <v>6882</v>
      </c>
      <c r="E4272" t="s">
        <v>1714</v>
      </c>
    </row>
    <row r="4273" spans="1:5">
      <c r="A4273" t="s">
        <v>5858</v>
      </c>
      <c r="B4273" t="s">
        <v>5</v>
      </c>
      <c r="C4273" t="s">
        <v>1739</v>
      </c>
      <c r="D4273" t="s">
        <v>6882</v>
      </c>
      <c r="E4273" t="s">
        <v>1715</v>
      </c>
    </row>
    <row r="4274" spans="1:5">
      <c r="A4274" t="s">
        <v>5859</v>
      </c>
      <c r="B4274" t="s">
        <v>5</v>
      </c>
      <c r="C4274" t="s">
        <v>1739</v>
      </c>
      <c r="D4274" t="s">
        <v>6883</v>
      </c>
      <c r="E4274" t="s">
        <v>1702</v>
      </c>
    </row>
    <row r="4275" spans="1:5">
      <c r="A4275" t="s">
        <v>5860</v>
      </c>
      <c r="B4275" t="s">
        <v>5</v>
      </c>
      <c r="C4275" t="s">
        <v>1739</v>
      </c>
      <c r="D4275" t="s">
        <v>6883</v>
      </c>
      <c r="E4275" t="s">
        <v>1705</v>
      </c>
    </row>
    <row r="4276" spans="1:5">
      <c r="A4276" t="s">
        <v>5861</v>
      </c>
      <c r="B4276" t="s">
        <v>5</v>
      </c>
      <c r="C4276" t="s">
        <v>1739</v>
      </c>
      <c r="D4276" t="s">
        <v>6883</v>
      </c>
      <c r="E4276" t="s">
        <v>1706</v>
      </c>
    </row>
    <row r="4277" spans="1:5">
      <c r="A4277" t="s">
        <v>5862</v>
      </c>
      <c r="B4277" t="s">
        <v>5</v>
      </c>
      <c r="C4277" t="s">
        <v>1739</v>
      </c>
      <c r="D4277" t="s">
        <v>6883</v>
      </c>
      <c r="E4277" t="s">
        <v>1707</v>
      </c>
    </row>
    <row r="4278" spans="1:5">
      <c r="A4278" t="s">
        <v>5863</v>
      </c>
      <c r="B4278" t="s">
        <v>5</v>
      </c>
      <c r="C4278" t="s">
        <v>1739</v>
      </c>
      <c r="D4278" t="s">
        <v>6883</v>
      </c>
      <c r="E4278" t="s">
        <v>1708</v>
      </c>
    </row>
    <row r="4279" spans="1:5">
      <c r="A4279" t="s">
        <v>5864</v>
      </c>
      <c r="B4279" t="s">
        <v>5</v>
      </c>
      <c r="C4279" t="s">
        <v>1739</v>
      </c>
      <c r="D4279" t="s">
        <v>6883</v>
      </c>
      <c r="E4279" t="s">
        <v>1709</v>
      </c>
    </row>
    <row r="4280" spans="1:5">
      <c r="A4280" t="s">
        <v>5865</v>
      </c>
      <c r="B4280" t="s">
        <v>5</v>
      </c>
      <c r="C4280" t="s">
        <v>1739</v>
      </c>
      <c r="D4280" t="s">
        <v>6883</v>
      </c>
      <c r="E4280" t="s">
        <v>1710</v>
      </c>
    </row>
    <row r="4281" spans="1:5">
      <c r="A4281" t="s">
        <v>5866</v>
      </c>
      <c r="B4281" t="s">
        <v>5</v>
      </c>
      <c r="C4281" t="s">
        <v>1739</v>
      </c>
      <c r="D4281" t="s">
        <v>6883</v>
      </c>
      <c r="E4281" t="s">
        <v>1711</v>
      </c>
    </row>
    <row r="4282" spans="1:5">
      <c r="A4282" t="s">
        <v>5867</v>
      </c>
      <c r="B4282" t="s">
        <v>5</v>
      </c>
      <c r="C4282" t="s">
        <v>1739</v>
      </c>
      <c r="D4282" t="s">
        <v>6883</v>
      </c>
      <c r="E4282" t="s">
        <v>1712</v>
      </c>
    </row>
    <row r="4283" spans="1:5">
      <c r="A4283" t="s">
        <v>5868</v>
      </c>
      <c r="B4283" t="s">
        <v>5</v>
      </c>
      <c r="C4283" t="s">
        <v>1739</v>
      </c>
      <c r="D4283" t="s">
        <v>6883</v>
      </c>
      <c r="E4283" t="s">
        <v>1713</v>
      </c>
    </row>
    <row r="4284" spans="1:5">
      <c r="A4284" t="s">
        <v>5869</v>
      </c>
      <c r="B4284" t="s">
        <v>5</v>
      </c>
      <c r="C4284" t="s">
        <v>1739</v>
      </c>
      <c r="D4284" t="s">
        <v>6883</v>
      </c>
      <c r="E4284" t="s">
        <v>1714</v>
      </c>
    </row>
    <row r="4285" spans="1:5">
      <c r="A4285" t="s">
        <v>5870</v>
      </c>
      <c r="B4285" t="s">
        <v>5</v>
      </c>
      <c r="C4285" t="s">
        <v>1739</v>
      </c>
      <c r="D4285" t="s">
        <v>6883</v>
      </c>
      <c r="E4285" t="s">
        <v>1715</v>
      </c>
    </row>
    <row r="4286" spans="1:5">
      <c r="A4286" t="s">
        <v>5871</v>
      </c>
      <c r="B4286" t="s">
        <v>5</v>
      </c>
      <c r="C4286" t="s">
        <v>1739</v>
      </c>
      <c r="D4286" t="s">
        <v>6884</v>
      </c>
      <c r="E4286" t="s">
        <v>1702</v>
      </c>
    </row>
    <row r="4287" spans="1:5">
      <c r="A4287" t="s">
        <v>5872</v>
      </c>
      <c r="B4287" t="s">
        <v>5</v>
      </c>
      <c r="C4287" t="s">
        <v>1739</v>
      </c>
      <c r="D4287" t="s">
        <v>6884</v>
      </c>
      <c r="E4287" t="s">
        <v>1705</v>
      </c>
    </row>
    <row r="4288" spans="1:5">
      <c r="A4288" t="s">
        <v>5873</v>
      </c>
      <c r="B4288" t="s">
        <v>5</v>
      </c>
      <c r="C4288" t="s">
        <v>1739</v>
      </c>
      <c r="D4288" t="s">
        <v>6884</v>
      </c>
      <c r="E4288" t="s">
        <v>1706</v>
      </c>
    </row>
    <row r="4289" spans="1:5">
      <c r="A4289" t="s">
        <v>5874</v>
      </c>
      <c r="B4289" t="s">
        <v>5</v>
      </c>
      <c r="C4289" t="s">
        <v>1739</v>
      </c>
      <c r="D4289" t="s">
        <v>6884</v>
      </c>
      <c r="E4289" t="s">
        <v>1707</v>
      </c>
    </row>
    <row r="4290" spans="1:5">
      <c r="A4290" t="s">
        <v>5875</v>
      </c>
      <c r="B4290" t="s">
        <v>5</v>
      </c>
      <c r="C4290" t="s">
        <v>1739</v>
      </c>
      <c r="D4290" t="s">
        <v>6884</v>
      </c>
      <c r="E4290" t="s">
        <v>1708</v>
      </c>
    </row>
    <row r="4291" spans="1:5">
      <c r="A4291" t="s">
        <v>5876</v>
      </c>
      <c r="B4291" t="s">
        <v>5</v>
      </c>
      <c r="C4291" t="s">
        <v>1739</v>
      </c>
      <c r="D4291" t="s">
        <v>6884</v>
      </c>
      <c r="E4291" t="s">
        <v>1709</v>
      </c>
    </row>
    <row r="4292" spans="1:5">
      <c r="A4292" t="s">
        <v>5877</v>
      </c>
      <c r="B4292" t="s">
        <v>5</v>
      </c>
      <c r="C4292" t="s">
        <v>1739</v>
      </c>
      <c r="D4292" t="s">
        <v>6884</v>
      </c>
      <c r="E4292" t="s">
        <v>1710</v>
      </c>
    </row>
    <row r="4293" spans="1:5">
      <c r="A4293" t="s">
        <v>5878</v>
      </c>
      <c r="B4293" t="s">
        <v>5</v>
      </c>
      <c r="C4293" t="s">
        <v>1739</v>
      </c>
      <c r="D4293" t="s">
        <v>6884</v>
      </c>
      <c r="E4293" t="s">
        <v>1711</v>
      </c>
    </row>
    <row r="4294" spans="1:5">
      <c r="A4294" t="s">
        <v>5879</v>
      </c>
      <c r="B4294" t="s">
        <v>5</v>
      </c>
      <c r="C4294" t="s">
        <v>1739</v>
      </c>
      <c r="D4294" t="s">
        <v>6884</v>
      </c>
      <c r="E4294" t="s">
        <v>1712</v>
      </c>
    </row>
    <row r="4295" spans="1:5">
      <c r="A4295" t="s">
        <v>5880</v>
      </c>
      <c r="B4295" t="s">
        <v>5</v>
      </c>
      <c r="C4295" t="s">
        <v>1739</v>
      </c>
      <c r="D4295" t="s">
        <v>6884</v>
      </c>
      <c r="E4295" t="s">
        <v>1713</v>
      </c>
    </row>
    <row r="4296" spans="1:5">
      <c r="A4296" t="s">
        <v>5881</v>
      </c>
      <c r="B4296" t="s">
        <v>5</v>
      </c>
      <c r="C4296" t="s">
        <v>1739</v>
      </c>
      <c r="D4296" t="s">
        <v>6884</v>
      </c>
      <c r="E4296" t="s">
        <v>1714</v>
      </c>
    </row>
    <row r="4297" spans="1:5">
      <c r="A4297" t="s">
        <v>5882</v>
      </c>
      <c r="B4297" t="s">
        <v>5</v>
      </c>
      <c r="C4297" t="s">
        <v>1739</v>
      </c>
      <c r="D4297" t="s">
        <v>6884</v>
      </c>
      <c r="E4297" t="s">
        <v>1715</v>
      </c>
    </row>
    <row r="4298" spans="1:5">
      <c r="A4298" t="s">
        <v>5883</v>
      </c>
      <c r="B4298" t="s">
        <v>5</v>
      </c>
      <c r="C4298" t="s">
        <v>1739</v>
      </c>
      <c r="D4298" t="s">
        <v>6885</v>
      </c>
      <c r="E4298" t="s">
        <v>1702</v>
      </c>
    </row>
    <row r="4299" spans="1:5">
      <c r="A4299" t="s">
        <v>5884</v>
      </c>
      <c r="B4299" t="s">
        <v>5</v>
      </c>
      <c r="C4299" t="s">
        <v>1739</v>
      </c>
      <c r="D4299" t="s">
        <v>6885</v>
      </c>
      <c r="E4299" t="s">
        <v>1705</v>
      </c>
    </row>
    <row r="4300" spans="1:5">
      <c r="A4300" t="s">
        <v>5885</v>
      </c>
      <c r="B4300" t="s">
        <v>5</v>
      </c>
      <c r="C4300" t="s">
        <v>1739</v>
      </c>
      <c r="D4300" t="s">
        <v>6885</v>
      </c>
      <c r="E4300" t="s">
        <v>1706</v>
      </c>
    </row>
    <row r="4301" spans="1:5">
      <c r="A4301" t="s">
        <v>5886</v>
      </c>
      <c r="B4301" t="s">
        <v>5</v>
      </c>
      <c r="C4301" t="s">
        <v>1739</v>
      </c>
      <c r="D4301" t="s">
        <v>6885</v>
      </c>
      <c r="E4301" t="s">
        <v>1707</v>
      </c>
    </row>
    <row r="4302" spans="1:5">
      <c r="A4302" t="s">
        <v>5887</v>
      </c>
      <c r="B4302" t="s">
        <v>5</v>
      </c>
      <c r="C4302" t="s">
        <v>1739</v>
      </c>
      <c r="D4302" t="s">
        <v>6885</v>
      </c>
      <c r="E4302" t="s">
        <v>1708</v>
      </c>
    </row>
    <row r="4303" spans="1:5">
      <c r="A4303" t="s">
        <v>5888</v>
      </c>
      <c r="B4303" t="s">
        <v>5</v>
      </c>
      <c r="C4303" t="s">
        <v>1739</v>
      </c>
      <c r="D4303" t="s">
        <v>6885</v>
      </c>
      <c r="E4303" t="s">
        <v>1709</v>
      </c>
    </row>
    <row r="4304" spans="1:5">
      <c r="A4304" t="s">
        <v>5889</v>
      </c>
      <c r="B4304" t="s">
        <v>5</v>
      </c>
      <c r="C4304" t="s">
        <v>1739</v>
      </c>
      <c r="D4304" t="s">
        <v>6885</v>
      </c>
      <c r="E4304" t="s">
        <v>1710</v>
      </c>
    </row>
    <row r="4305" spans="1:5">
      <c r="A4305" t="s">
        <v>5890</v>
      </c>
      <c r="B4305" t="s">
        <v>5</v>
      </c>
      <c r="C4305" t="s">
        <v>1739</v>
      </c>
      <c r="D4305" t="s">
        <v>6885</v>
      </c>
      <c r="E4305" t="s">
        <v>1711</v>
      </c>
    </row>
    <row r="4306" spans="1:5">
      <c r="A4306" t="s">
        <v>5891</v>
      </c>
      <c r="B4306" t="s">
        <v>5</v>
      </c>
      <c r="C4306" t="s">
        <v>1739</v>
      </c>
      <c r="D4306" t="s">
        <v>6885</v>
      </c>
      <c r="E4306" t="s">
        <v>1712</v>
      </c>
    </row>
    <row r="4307" spans="1:5">
      <c r="A4307" t="s">
        <v>5892</v>
      </c>
      <c r="B4307" t="s">
        <v>5</v>
      </c>
      <c r="C4307" t="s">
        <v>1739</v>
      </c>
      <c r="D4307" t="s">
        <v>6885</v>
      </c>
      <c r="E4307" t="s">
        <v>1713</v>
      </c>
    </row>
    <row r="4308" spans="1:5">
      <c r="A4308" t="s">
        <v>5893</v>
      </c>
      <c r="B4308" t="s">
        <v>5</v>
      </c>
      <c r="C4308" t="s">
        <v>1739</v>
      </c>
      <c r="D4308" t="s">
        <v>6885</v>
      </c>
      <c r="E4308" t="s">
        <v>1714</v>
      </c>
    </row>
    <row r="4309" spans="1:5">
      <c r="A4309" t="s">
        <v>5894</v>
      </c>
      <c r="B4309" t="s">
        <v>5</v>
      </c>
      <c r="C4309" t="s">
        <v>1739</v>
      </c>
      <c r="D4309" t="s">
        <v>6885</v>
      </c>
      <c r="E4309" t="s">
        <v>1715</v>
      </c>
    </row>
    <row r="4310" spans="1:5">
      <c r="A4310" t="s">
        <v>5895</v>
      </c>
      <c r="B4310" t="s">
        <v>5</v>
      </c>
      <c r="C4310" t="s">
        <v>1739</v>
      </c>
      <c r="D4310" t="s">
        <v>6886</v>
      </c>
      <c r="E4310" t="s">
        <v>1702</v>
      </c>
    </row>
    <row r="4311" spans="1:5">
      <c r="A4311" t="s">
        <v>5896</v>
      </c>
      <c r="B4311" t="s">
        <v>5</v>
      </c>
      <c r="C4311" t="s">
        <v>1739</v>
      </c>
      <c r="D4311" t="s">
        <v>6886</v>
      </c>
      <c r="E4311" t="s">
        <v>1705</v>
      </c>
    </row>
    <row r="4312" spans="1:5">
      <c r="A4312" t="s">
        <v>5897</v>
      </c>
      <c r="B4312" t="s">
        <v>5</v>
      </c>
      <c r="C4312" t="s">
        <v>1739</v>
      </c>
      <c r="D4312" t="s">
        <v>6886</v>
      </c>
      <c r="E4312" t="s">
        <v>1706</v>
      </c>
    </row>
    <row r="4313" spans="1:5">
      <c r="A4313" t="s">
        <v>5898</v>
      </c>
      <c r="B4313" t="s">
        <v>5</v>
      </c>
      <c r="C4313" t="s">
        <v>1739</v>
      </c>
      <c r="D4313" t="s">
        <v>6886</v>
      </c>
      <c r="E4313" t="s">
        <v>1707</v>
      </c>
    </row>
    <row r="4314" spans="1:5">
      <c r="A4314" t="s">
        <v>5899</v>
      </c>
      <c r="B4314" t="s">
        <v>5</v>
      </c>
      <c r="C4314" t="s">
        <v>1739</v>
      </c>
      <c r="D4314" t="s">
        <v>6886</v>
      </c>
      <c r="E4314" t="s">
        <v>1708</v>
      </c>
    </row>
    <row r="4315" spans="1:5">
      <c r="A4315" t="s">
        <v>5900</v>
      </c>
      <c r="B4315" t="s">
        <v>5</v>
      </c>
      <c r="C4315" t="s">
        <v>1739</v>
      </c>
      <c r="D4315" t="s">
        <v>6886</v>
      </c>
      <c r="E4315" t="s">
        <v>1709</v>
      </c>
    </row>
    <row r="4316" spans="1:5">
      <c r="A4316" t="s">
        <v>5901</v>
      </c>
      <c r="B4316" t="s">
        <v>5</v>
      </c>
      <c r="C4316" t="s">
        <v>1739</v>
      </c>
      <c r="D4316" t="s">
        <v>6886</v>
      </c>
      <c r="E4316" t="s">
        <v>1710</v>
      </c>
    </row>
    <row r="4317" spans="1:5">
      <c r="A4317" t="s">
        <v>5902</v>
      </c>
      <c r="B4317" t="s">
        <v>5</v>
      </c>
      <c r="C4317" t="s">
        <v>1739</v>
      </c>
      <c r="D4317" t="s">
        <v>6886</v>
      </c>
      <c r="E4317" t="s">
        <v>1711</v>
      </c>
    </row>
    <row r="4318" spans="1:5">
      <c r="A4318" t="s">
        <v>5903</v>
      </c>
      <c r="B4318" t="s">
        <v>5</v>
      </c>
      <c r="C4318" t="s">
        <v>1739</v>
      </c>
      <c r="D4318" t="s">
        <v>6886</v>
      </c>
      <c r="E4318" t="s">
        <v>1712</v>
      </c>
    </row>
    <row r="4319" spans="1:5">
      <c r="A4319" t="s">
        <v>5904</v>
      </c>
      <c r="B4319" t="s">
        <v>5</v>
      </c>
      <c r="C4319" t="s">
        <v>1739</v>
      </c>
      <c r="D4319" t="s">
        <v>6886</v>
      </c>
      <c r="E4319" t="s">
        <v>1713</v>
      </c>
    </row>
    <row r="4320" spans="1:5">
      <c r="A4320" t="s">
        <v>5905</v>
      </c>
      <c r="B4320" t="s">
        <v>5</v>
      </c>
      <c r="C4320" t="s">
        <v>1739</v>
      </c>
      <c r="D4320" t="s">
        <v>6886</v>
      </c>
      <c r="E4320" t="s">
        <v>1714</v>
      </c>
    </row>
    <row r="4321" spans="1:5">
      <c r="A4321" t="s">
        <v>5906</v>
      </c>
      <c r="B4321" t="s">
        <v>5</v>
      </c>
      <c r="C4321" t="s">
        <v>1739</v>
      </c>
      <c r="D4321" t="s">
        <v>6886</v>
      </c>
      <c r="E4321" t="s">
        <v>1715</v>
      </c>
    </row>
    <row r="4322" spans="1:5">
      <c r="A4322" t="s">
        <v>5907</v>
      </c>
      <c r="B4322" t="s">
        <v>5</v>
      </c>
      <c r="C4322" t="s">
        <v>1739</v>
      </c>
      <c r="D4322" t="s">
        <v>6887</v>
      </c>
      <c r="E4322" t="s">
        <v>1702</v>
      </c>
    </row>
    <row r="4323" spans="1:5">
      <c r="A4323" t="s">
        <v>5908</v>
      </c>
      <c r="B4323" t="s">
        <v>5</v>
      </c>
      <c r="C4323" t="s">
        <v>1739</v>
      </c>
      <c r="D4323" t="s">
        <v>6887</v>
      </c>
      <c r="E4323" t="s">
        <v>1705</v>
      </c>
    </row>
    <row r="4324" spans="1:5">
      <c r="A4324" t="s">
        <v>5909</v>
      </c>
      <c r="B4324" t="s">
        <v>5</v>
      </c>
      <c r="C4324" t="s">
        <v>1739</v>
      </c>
      <c r="D4324" t="s">
        <v>6887</v>
      </c>
      <c r="E4324" t="s">
        <v>1706</v>
      </c>
    </row>
    <row r="4325" spans="1:5">
      <c r="A4325" t="s">
        <v>5910</v>
      </c>
      <c r="B4325" t="s">
        <v>5</v>
      </c>
      <c r="C4325" t="s">
        <v>1739</v>
      </c>
      <c r="D4325" t="s">
        <v>6887</v>
      </c>
      <c r="E4325" t="s">
        <v>1707</v>
      </c>
    </row>
    <row r="4326" spans="1:5">
      <c r="A4326" t="s">
        <v>5911</v>
      </c>
      <c r="B4326" t="s">
        <v>5</v>
      </c>
      <c r="C4326" t="s">
        <v>1739</v>
      </c>
      <c r="D4326" t="s">
        <v>6887</v>
      </c>
      <c r="E4326" t="s">
        <v>1708</v>
      </c>
    </row>
    <row r="4327" spans="1:5">
      <c r="A4327" t="s">
        <v>5912</v>
      </c>
      <c r="B4327" t="s">
        <v>5</v>
      </c>
      <c r="C4327" t="s">
        <v>1739</v>
      </c>
      <c r="D4327" t="s">
        <v>6887</v>
      </c>
      <c r="E4327" t="s">
        <v>1709</v>
      </c>
    </row>
    <row r="4328" spans="1:5">
      <c r="A4328" t="s">
        <v>5913</v>
      </c>
      <c r="B4328" t="s">
        <v>5</v>
      </c>
      <c r="C4328" t="s">
        <v>1739</v>
      </c>
      <c r="D4328" t="s">
        <v>6887</v>
      </c>
      <c r="E4328" t="s">
        <v>1710</v>
      </c>
    </row>
    <row r="4329" spans="1:5">
      <c r="A4329" t="s">
        <v>5914</v>
      </c>
      <c r="B4329" t="s">
        <v>5</v>
      </c>
      <c r="C4329" t="s">
        <v>1739</v>
      </c>
      <c r="D4329" t="s">
        <v>6887</v>
      </c>
      <c r="E4329" t="s">
        <v>1711</v>
      </c>
    </row>
    <row r="4330" spans="1:5">
      <c r="A4330" t="s">
        <v>5915</v>
      </c>
      <c r="B4330" t="s">
        <v>5</v>
      </c>
      <c r="C4330" t="s">
        <v>1739</v>
      </c>
      <c r="D4330" t="s">
        <v>6887</v>
      </c>
      <c r="E4330" t="s">
        <v>1712</v>
      </c>
    </row>
    <row r="4331" spans="1:5">
      <c r="A4331" t="s">
        <v>5916</v>
      </c>
      <c r="B4331" t="s">
        <v>5</v>
      </c>
      <c r="C4331" t="s">
        <v>1739</v>
      </c>
      <c r="D4331" t="s">
        <v>6887</v>
      </c>
      <c r="E4331" t="s">
        <v>1713</v>
      </c>
    </row>
    <row r="4332" spans="1:5">
      <c r="A4332" t="s">
        <v>5917</v>
      </c>
      <c r="B4332" t="s">
        <v>5</v>
      </c>
      <c r="C4332" t="s">
        <v>1739</v>
      </c>
      <c r="D4332" t="s">
        <v>6887</v>
      </c>
      <c r="E4332" t="s">
        <v>1714</v>
      </c>
    </row>
    <row r="4333" spans="1:5">
      <c r="A4333" t="s">
        <v>5918</v>
      </c>
      <c r="B4333" t="s">
        <v>5</v>
      </c>
      <c r="C4333" t="s">
        <v>1739</v>
      </c>
      <c r="D4333" t="s">
        <v>6887</v>
      </c>
      <c r="E4333" t="s">
        <v>1715</v>
      </c>
    </row>
    <row r="4334" spans="1:5">
      <c r="A4334" t="s">
        <v>5919</v>
      </c>
      <c r="B4334" t="s">
        <v>5</v>
      </c>
      <c r="C4334" t="s">
        <v>1739</v>
      </c>
      <c r="D4334" t="s">
        <v>6888</v>
      </c>
      <c r="E4334" t="s">
        <v>1702</v>
      </c>
    </row>
    <row r="4335" spans="1:5">
      <c r="A4335" t="s">
        <v>5920</v>
      </c>
      <c r="B4335" t="s">
        <v>5</v>
      </c>
      <c r="C4335" t="s">
        <v>1739</v>
      </c>
      <c r="D4335" t="s">
        <v>6888</v>
      </c>
      <c r="E4335" t="s">
        <v>1705</v>
      </c>
    </row>
    <row r="4336" spans="1:5">
      <c r="A4336" t="s">
        <v>5921</v>
      </c>
      <c r="B4336" t="s">
        <v>5</v>
      </c>
      <c r="C4336" t="s">
        <v>1739</v>
      </c>
      <c r="D4336" t="s">
        <v>6888</v>
      </c>
      <c r="E4336" t="s">
        <v>1706</v>
      </c>
    </row>
    <row r="4337" spans="1:5">
      <c r="A4337" t="s">
        <v>5922</v>
      </c>
      <c r="B4337" t="s">
        <v>5</v>
      </c>
      <c r="C4337" t="s">
        <v>1739</v>
      </c>
      <c r="D4337" t="s">
        <v>6888</v>
      </c>
      <c r="E4337" t="s">
        <v>1707</v>
      </c>
    </row>
    <row r="4338" spans="1:5">
      <c r="A4338" t="s">
        <v>5923</v>
      </c>
      <c r="B4338" t="s">
        <v>5</v>
      </c>
      <c r="C4338" t="s">
        <v>1739</v>
      </c>
      <c r="D4338" t="s">
        <v>6888</v>
      </c>
      <c r="E4338" t="s">
        <v>1708</v>
      </c>
    </row>
    <row r="4339" spans="1:5">
      <c r="A4339" t="s">
        <v>5924</v>
      </c>
      <c r="B4339" t="s">
        <v>5</v>
      </c>
      <c r="C4339" t="s">
        <v>1739</v>
      </c>
      <c r="D4339" t="s">
        <v>6888</v>
      </c>
      <c r="E4339" t="s">
        <v>1709</v>
      </c>
    </row>
    <row r="4340" spans="1:5">
      <c r="A4340" t="s">
        <v>5925</v>
      </c>
      <c r="B4340" t="s">
        <v>5</v>
      </c>
      <c r="C4340" t="s">
        <v>1739</v>
      </c>
      <c r="D4340" t="s">
        <v>6888</v>
      </c>
      <c r="E4340" t="s">
        <v>1710</v>
      </c>
    </row>
    <row r="4341" spans="1:5">
      <c r="A4341" t="s">
        <v>5926</v>
      </c>
      <c r="B4341" t="s">
        <v>5</v>
      </c>
      <c r="C4341" t="s">
        <v>1739</v>
      </c>
      <c r="D4341" t="s">
        <v>6888</v>
      </c>
      <c r="E4341" t="s">
        <v>1711</v>
      </c>
    </row>
    <row r="4342" spans="1:5">
      <c r="A4342" t="s">
        <v>5927</v>
      </c>
      <c r="B4342" t="s">
        <v>5</v>
      </c>
      <c r="C4342" t="s">
        <v>1739</v>
      </c>
      <c r="D4342" t="s">
        <v>6888</v>
      </c>
      <c r="E4342" t="s">
        <v>1712</v>
      </c>
    </row>
    <row r="4343" spans="1:5">
      <c r="A4343" t="s">
        <v>5928</v>
      </c>
      <c r="B4343" t="s">
        <v>5</v>
      </c>
      <c r="C4343" t="s">
        <v>1739</v>
      </c>
      <c r="D4343" t="s">
        <v>6888</v>
      </c>
      <c r="E4343" t="s">
        <v>1713</v>
      </c>
    </row>
    <row r="4344" spans="1:5">
      <c r="A4344" t="s">
        <v>5929</v>
      </c>
      <c r="B4344" t="s">
        <v>5</v>
      </c>
      <c r="C4344" t="s">
        <v>1739</v>
      </c>
      <c r="D4344" t="s">
        <v>6888</v>
      </c>
      <c r="E4344" t="s">
        <v>1714</v>
      </c>
    </row>
    <row r="4345" spans="1:5">
      <c r="A4345" t="s">
        <v>5930</v>
      </c>
      <c r="B4345" t="s">
        <v>5</v>
      </c>
      <c r="C4345" t="s">
        <v>1739</v>
      </c>
      <c r="D4345" t="s">
        <v>6888</v>
      </c>
      <c r="E4345" t="s">
        <v>1715</v>
      </c>
    </row>
    <row r="4346" spans="1:5">
      <c r="A4346" t="s">
        <v>5931</v>
      </c>
      <c r="B4346" t="s">
        <v>5</v>
      </c>
      <c r="C4346" t="s">
        <v>1739</v>
      </c>
      <c r="D4346" t="s">
        <v>6889</v>
      </c>
      <c r="E4346" t="s">
        <v>1702</v>
      </c>
    </row>
    <row r="4347" spans="1:5">
      <c r="A4347" t="s">
        <v>5932</v>
      </c>
      <c r="B4347" t="s">
        <v>5</v>
      </c>
      <c r="C4347" t="s">
        <v>1739</v>
      </c>
      <c r="D4347" t="s">
        <v>6889</v>
      </c>
      <c r="E4347" t="s">
        <v>1705</v>
      </c>
    </row>
    <row r="4348" spans="1:5">
      <c r="A4348" t="s">
        <v>5933</v>
      </c>
      <c r="B4348" t="s">
        <v>5</v>
      </c>
      <c r="C4348" t="s">
        <v>1739</v>
      </c>
      <c r="D4348" t="s">
        <v>6889</v>
      </c>
      <c r="E4348" t="s">
        <v>1706</v>
      </c>
    </row>
    <row r="4349" spans="1:5">
      <c r="A4349" t="s">
        <v>5934</v>
      </c>
      <c r="B4349" t="s">
        <v>5</v>
      </c>
      <c r="C4349" t="s">
        <v>1739</v>
      </c>
      <c r="D4349" t="s">
        <v>6889</v>
      </c>
      <c r="E4349" t="s">
        <v>1707</v>
      </c>
    </row>
    <row r="4350" spans="1:5">
      <c r="A4350" t="s">
        <v>5935</v>
      </c>
      <c r="B4350" t="s">
        <v>5</v>
      </c>
      <c r="C4350" t="s">
        <v>1739</v>
      </c>
      <c r="D4350" t="s">
        <v>6889</v>
      </c>
      <c r="E4350" t="s">
        <v>1708</v>
      </c>
    </row>
    <row r="4351" spans="1:5">
      <c r="A4351" t="s">
        <v>5936</v>
      </c>
      <c r="B4351" t="s">
        <v>5</v>
      </c>
      <c r="C4351" t="s">
        <v>1739</v>
      </c>
      <c r="D4351" t="s">
        <v>6889</v>
      </c>
      <c r="E4351" t="s">
        <v>1709</v>
      </c>
    </row>
    <row r="4352" spans="1:5">
      <c r="A4352" t="s">
        <v>5937</v>
      </c>
      <c r="B4352" t="s">
        <v>5</v>
      </c>
      <c r="C4352" t="s">
        <v>1739</v>
      </c>
      <c r="D4352" t="s">
        <v>6889</v>
      </c>
      <c r="E4352" t="s">
        <v>1710</v>
      </c>
    </row>
    <row r="4353" spans="1:5">
      <c r="A4353" t="s">
        <v>5938</v>
      </c>
      <c r="B4353" t="s">
        <v>5</v>
      </c>
      <c r="C4353" t="s">
        <v>1739</v>
      </c>
      <c r="D4353" t="s">
        <v>6889</v>
      </c>
      <c r="E4353" t="s">
        <v>1711</v>
      </c>
    </row>
    <row r="4354" spans="1:5">
      <c r="A4354" t="s">
        <v>5939</v>
      </c>
      <c r="B4354" t="s">
        <v>5</v>
      </c>
      <c r="C4354" t="s">
        <v>1739</v>
      </c>
      <c r="D4354" t="s">
        <v>6889</v>
      </c>
      <c r="E4354" t="s">
        <v>1712</v>
      </c>
    </row>
    <row r="4355" spans="1:5">
      <c r="A4355" t="s">
        <v>5940</v>
      </c>
      <c r="B4355" t="s">
        <v>5</v>
      </c>
      <c r="C4355" t="s">
        <v>1739</v>
      </c>
      <c r="D4355" t="s">
        <v>6889</v>
      </c>
      <c r="E4355" t="s">
        <v>1713</v>
      </c>
    </row>
    <row r="4356" spans="1:5">
      <c r="A4356" t="s">
        <v>5941</v>
      </c>
      <c r="B4356" t="s">
        <v>5</v>
      </c>
      <c r="C4356" t="s">
        <v>1739</v>
      </c>
      <c r="D4356" t="s">
        <v>6889</v>
      </c>
      <c r="E4356" t="s">
        <v>1714</v>
      </c>
    </row>
    <row r="4357" spans="1:5">
      <c r="A4357" t="s">
        <v>5942</v>
      </c>
      <c r="B4357" t="s">
        <v>5</v>
      </c>
      <c r="C4357" t="s">
        <v>1739</v>
      </c>
      <c r="D4357" t="s">
        <v>6889</v>
      </c>
      <c r="E4357" t="s">
        <v>1715</v>
      </c>
    </row>
    <row r="4358" spans="1:5">
      <c r="A4358" t="s">
        <v>5943</v>
      </c>
      <c r="B4358" t="s">
        <v>5</v>
      </c>
      <c r="C4358" t="s">
        <v>1739</v>
      </c>
      <c r="D4358" t="s">
        <v>6890</v>
      </c>
      <c r="E4358" t="s">
        <v>1702</v>
      </c>
    </row>
    <row r="4359" spans="1:5">
      <c r="A4359" t="s">
        <v>5944</v>
      </c>
      <c r="B4359" t="s">
        <v>5</v>
      </c>
      <c r="C4359" t="s">
        <v>1739</v>
      </c>
      <c r="D4359" t="s">
        <v>6890</v>
      </c>
      <c r="E4359" t="s">
        <v>1705</v>
      </c>
    </row>
    <row r="4360" spans="1:5">
      <c r="A4360" t="s">
        <v>5945</v>
      </c>
      <c r="B4360" t="s">
        <v>5</v>
      </c>
      <c r="C4360" t="s">
        <v>1739</v>
      </c>
      <c r="D4360" t="s">
        <v>6890</v>
      </c>
      <c r="E4360" t="s">
        <v>1706</v>
      </c>
    </row>
    <row r="4361" spans="1:5">
      <c r="A4361" t="s">
        <v>5946</v>
      </c>
      <c r="B4361" t="s">
        <v>5</v>
      </c>
      <c r="C4361" t="s">
        <v>1739</v>
      </c>
      <c r="D4361" t="s">
        <v>6890</v>
      </c>
      <c r="E4361" t="s">
        <v>1707</v>
      </c>
    </row>
    <row r="4362" spans="1:5">
      <c r="A4362" t="s">
        <v>5947</v>
      </c>
      <c r="B4362" t="s">
        <v>5</v>
      </c>
      <c r="C4362" t="s">
        <v>1739</v>
      </c>
      <c r="D4362" t="s">
        <v>6890</v>
      </c>
      <c r="E4362" t="s">
        <v>1708</v>
      </c>
    </row>
    <row r="4363" spans="1:5">
      <c r="A4363" t="s">
        <v>5948</v>
      </c>
      <c r="B4363" t="s">
        <v>5</v>
      </c>
      <c r="C4363" t="s">
        <v>1739</v>
      </c>
      <c r="D4363" t="s">
        <v>6890</v>
      </c>
      <c r="E4363" t="s">
        <v>1709</v>
      </c>
    </row>
    <row r="4364" spans="1:5">
      <c r="A4364" t="s">
        <v>5949</v>
      </c>
      <c r="B4364" t="s">
        <v>5</v>
      </c>
      <c r="C4364" t="s">
        <v>1739</v>
      </c>
      <c r="D4364" t="s">
        <v>6890</v>
      </c>
      <c r="E4364" t="s">
        <v>1710</v>
      </c>
    </row>
    <row r="4365" spans="1:5">
      <c r="A4365" t="s">
        <v>5950</v>
      </c>
      <c r="B4365" t="s">
        <v>5</v>
      </c>
      <c r="C4365" t="s">
        <v>1739</v>
      </c>
      <c r="D4365" t="s">
        <v>6890</v>
      </c>
      <c r="E4365" t="s">
        <v>1711</v>
      </c>
    </row>
    <row r="4366" spans="1:5">
      <c r="A4366" t="s">
        <v>5951</v>
      </c>
      <c r="B4366" t="s">
        <v>5</v>
      </c>
      <c r="C4366" t="s">
        <v>1739</v>
      </c>
      <c r="D4366" t="s">
        <v>6890</v>
      </c>
      <c r="E4366" t="s">
        <v>1712</v>
      </c>
    </row>
    <row r="4367" spans="1:5">
      <c r="A4367" t="s">
        <v>5952</v>
      </c>
      <c r="B4367" t="s">
        <v>5</v>
      </c>
      <c r="C4367" t="s">
        <v>1739</v>
      </c>
      <c r="D4367" t="s">
        <v>6890</v>
      </c>
      <c r="E4367" t="s">
        <v>1713</v>
      </c>
    </row>
    <row r="4368" spans="1:5">
      <c r="A4368" t="s">
        <v>5953</v>
      </c>
      <c r="B4368" t="s">
        <v>5</v>
      </c>
      <c r="C4368" t="s">
        <v>1739</v>
      </c>
      <c r="D4368" t="s">
        <v>6890</v>
      </c>
      <c r="E4368" t="s">
        <v>1714</v>
      </c>
    </row>
    <row r="4369" spans="1:5">
      <c r="A4369" t="s">
        <v>5954</v>
      </c>
      <c r="B4369" t="s">
        <v>5</v>
      </c>
      <c r="C4369" t="s">
        <v>1739</v>
      </c>
      <c r="D4369" t="s">
        <v>6890</v>
      </c>
      <c r="E4369" t="s">
        <v>1715</v>
      </c>
    </row>
    <row r="4370" spans="1:5">
      <c r="A4370" t="s">
        <v>5955</v>
      </c>
      <c r="B4370" t="s">
        <v>5</v>
      </c>
      <c r="C4370" t="s">
        <v>1739</v>
      </c>
      <c r="D4370" t="s">
        <v>6891</v>
      </c>
      <c r="E4370" t="s">
        <v>1702</v>
      </c>
    </row>
    <row r="4371" spans="1:5">
      <c r="A4371" t="s">
        <v>5956</v>
      </c>
      <c r="B4371" t="s">
        <v>5</v>
      </c>
      <c r="C4371" t="s">
        <v>1739</v>
      </c>
      <c r="D4371" t="s">
        <v>6891</v>
      </c>
      <c r="E4371" t="s">
        <v>1705</v>
      </c>
    </row>
    <row r="4372" spans="1:5">
      <c r="A4372" t="s">
        <v>5957</v>
      </c>
      <c r="B4372" t="s">
        <v>5</v>
      </c>
      <c r="C4372" t="s">
        <v>1739</v>
      </c>
      <c r="D4372" t="s">
        <v>6891</v>
      </c>
      <c r="E4372" t="s">
        <v>1706</v>
      </c>
    </row>
    <row r="4373" spans="1:5">
      <c r="A4373" t="s">
        <v>5958</v>
      </c>
      <c r="B4373" t="s">
        <v>5</v>
      </c>
      <c r="C4373" t="s">
        <v>1739</v>
      </c>
      <c r="D4373" t="s">
        <v>6891</v>
      </c>
      <c r="E4373" t="s">
        <v>1707</v>
      </c>
    </row>
    <row r="4374" spans="1:5">
      <c r="A4374" t="s">
        <v>5959</v>
      </c>
      <c r="B4374" t="s">
        <v>5</v>
      </c>
      <c r="C4374" t="s">
        <v>1739</v>
      </c>
      <c r="D4374" t="s">
        <v>6891</v>
      </c>
      <c r="E4374" t="s">
        <v>1708</v>
      </c>
    </row>
    <row r="4375" spans="1:5">
      <c r="A4375" t="s">
        <v>5960</v>
      </c>
      <c r="B4375" t="s">
        <v>5</v>
      </c>
      <c r="C4375" t="s">
        <v>1739</v>
      </c>
      <c r="D4375" t="s">
        <v>6891</v>
      </c>
      <c r="E4375" t="s">
        <v>1709</v>
      </c>
    </row>
    <row r="4376" spans="1:5">
      <c r="A4376" t="s">
        <v>5961</v>
      </c>
      <c r="B4376" t="s">
        <v>5</v>
      </c>
      <c r="C4376" t="s">
        <v>1739</v>
      </c>
      <c r="D4376" t="s">
        <v>6891</v>
      </c>
      <c r="E4376" t="s">
        <v>1710</v>
      </c>
    </row>
    <row r="4377" spans="1:5">
      <c r="A4377" t="s">
        <v>5962</v>
      </c>
      <c r="B4377" t="s">
        <v>5</v>
      </c>
      <c r="C4377" t="s">
        <v>1739</v>
      </c>
      <c r="D4377" t="s">
        <v>6891</v>
      </c>
      <c r="E4377" t="s">
        <v>1711</v>
      </c>
    </row>
    <row r="4378" spans="1:5">
      <c r="A4378" t="s">
        <v>5963</v>
      </c>
      <c r="B4378" t="s">
        <v>5</v>
      </c>
      <c r="C4378" t="s">
        <v>1739</v>
      </c>
      <c r="D4378" t="s">
        <v>6891</v>
      </c>
      <c r="E4378" t="s">
        <v>1712</v>
      </c>
    </row>
    <row r="4379" spans="1:5">
      <c r="A4379" t="s">
        <v>5964</v>
      </c>
      <c r="B4379" t="s">
        <v>5</v>
      </c>
      <c r="C4379" t="s">
        <v>1739</v>
      </c>
      <c r="D4379" t="s">
        <v>6891</v>
      </c>
      <c r="E4379" t="s">
        <v>1713</v>
      </c>
    </row>
    <row r="4380" spans="1:5">
      <c r="A4380" t="s">
        <v>5965</v>
      </c>
      <c r="B4380" t="s">
        <v>5</v>
      </c>
      <c r="C4380" t="s">
        <v>1739</v>
      </c>
      <c r="D4380" t="s">
        <v>6891</v>
      </c>
      <c r="E4380" t="s">
        <v>1714</v>
      </c>
    </row>
    <row r="4381" spans="1:5">
      <c r="A4381" t="s">
        <v>5966</v>
      </c>
      <c r="B4381" t="s">
        <v>5</v>
      </c>
      <c r="C4381" t="s">
        <v>1739</v>
      </c>
      <c r="D4381" t="s">
        <v>6891</v>
      </c>
      <c r="E4381" t="s">
        <v>1715</v>
      </c>
    </row>
    <row r="4382" spans="1:5">
      <c r="A4382" t="s">
        <v>5967</v>
      </c>
      <c r="B4382" t="s">
        <v>5</v>
      </c>
      <c r="C4382" t="s">
        <v>1740</v>
      </c>
      <c r="D4382" t="s">
        <v>6867</v>
      </c>
      <c r="E4382" t="s">
        <v>1702</v>
      </c>
    </row>
    <row r="4383" spans="1:5">
      <c r="A4383" t="s">
        <v>5968</v>
      </c>
      <c r="B4383" t="s">
        <v>5</v>
      </c>
      <c r="C4383" t="s">
        <v>1740</v>
      </c>
      <c r="D4383" t="s">
        <v>6867</v>
      </c>
      <c r="E4383" t="s">
        <v>1705</v>
      </c>
    </row>
    <row r="4384" spans="1:5">
      <c r="A4384" t="s">
        <v>5969</v>
      </c>
      <c r="B4384" t="s">
        <v>5</v>
      </c>
      <c r="C4384" t="s">
        <v>1740</v>
      </c>
      <c r="D4384" t="s">
        <v>6867</v>
      </c>
      <c r="E4384" t="s">
        <v>1706</v>
      </c>
    </row>
    <row r="4385" spans="1:5">
      <c r="A4385" t="s">
        <v>5970</v>
      </c>
      <c r="B4385" t="s">
        <v>5</v>
      </c>
      <c r="C4385" t="s">
        <v>1740</v>
      </c>
      <c r="D4385" t="s">
        <v>6867</v>
      </c>
      <c r="E4385" t="s">
        <v>1707</v>
      </c>
    </row>
    <row r="4386" spans="1:5">
      <c r="A4386" t="s">
        <v>5971</v>
      </c>
      <c r="B4386" t="s">
        <v>5</v>
      </c>
      <c r="C4386" t="s">
        <v>1740</v>
      </c>
      <c r="D4386" t="s">
        <v>6867</v>
      </c>
      <c r="E4386" t="s">
        <v>1708</v>
      </c>
    </row>
    <row r="4387" spans="1:5">
      <c r="A4387" t="s">
        <v>5972</v>
      </c>
      <c r="B4387" t="s">
        <v>5</v>
      </c>
      <c r="C4387" t="s">
        <v>1740</v>
      </c>
      <c r="D4387" t="s">
        <v>6867</v>
      </c>
      <c r="E4387" t="s">
        <v>1709</v>
      </c>
    </row>
    <row r="4388" spans="1:5">
      <c r="A4388" t="s">
        <v>5973</v>
      </c>
      <c r="B4388" t="s">
        <v>5</v>
      </c>
      <c r="C4388" t="s">
        <v>1740</v>
      </c>
      <c r="D4388" t="s">
        <v>6867</v>
      </c>
      <c r="E4388" t="s">
        <v>1710</v>
      </c>
    </row>
    <row r="4389" spans="1:5">
      <c r="A4389" t="s">
        <v>5974</v>
      </c>
      <c r="B4389" t="s">
        <v>5</v>
      </c>
      <c r="C4389" t="s">
        <v>1740</v>
      </c>
      <c r="D4389" t="s">
        <v>6867</v>
      </c>
      <c r="E4389" t="s">
        <v>1711</v>
      </c>
    </row>
    <row r="4390" spans="1:5">
      <c r="A4390" t="s">
        <v>5975</v>
      </c>
      <c r="B4390" t="s">
        <v>5</v>
      </c>
      <c r="C4390" t="s">
        <v>1740</v>
      </c>
      <c r="D4390" t="s">
        <v>6867</v>
      </c>
      <c r="E4390" t="s">
        <v>1712</v>
      </c>
    </row>
    <row r="4391" spans="1:5">
      <c r="A4391" t="s">
        <v>5976</v>
      </c>
      <c r="B4391" t="s">
        <v>5</v>
      </c>
      <c r="C4391" t="s">
        <v>1740</v>
      </c>
      <c r="D4391" t="s">
        <v>6867</v>
      </c>
      <c r="E4391" t="s">
        <v>1713</v>
      </c>
    </row>
    <row r="4392" spans="1:5">
      <c r="A4392" t="s">
        <v>5977</v>
      </c>
      <c r="B4392" t="s">
        <v>5</v>
      </c>
      <c r="C4392" t="s">
        <v>1740</v>
      </c>
      <c r="D4392" t="s">
        <v>6867</v>
      </c>
      <c r="E4392" t="s">
        <v>1714</v>
      </c>
    </row>
    <row r="4393" spans="1:5">
      <c r="A4393" t="s">
        <v>5978</v>
      </c>
      <c r="B4393" t="s">
        <v>5</v>
      </c>
      <c r="C4393" t="s">
        <v>1740</v>
      </c>
      <c r="D4393" t="s">
        <v>6867</v>
      </c>
      <c r="E4393" t="s">
        <v>1715</v>
      </c>
    </row>
    <row r="4394" spans="1:5">
      <c r="A4394" t="s">
        <v>5979</v>
      </c>
      <c r="B4394" t="s">
        <v>5</v>
      </c>
      <c r="C4394" t="s">
        <v>1740</v>
      </c>
      <c r="D4394" t="s">
        <v>6868</v>
      </c>
      <c r="E4394" t="s">
        <v>1702</v>
      </c>
    </row>
    <row r="4395" spans="1:5">
      <c r="A4395" t="s">
        <v>5980</v>
      </c>
      <c r="B4395" t="s">
        <v>5</v>
      </c>
      <c r="C4395" t="s">
        <v>1740</v>
      </c>
      <c r="D4395" t="s">
        <v>6868</v>
      </c>
      <c r="E4395" t="s">
        <v>1705</v>
      </c>
    </row>
    <row r="4396" spans="1:5">
      <c r="A4396" t="s">
        <v>5981</v>
      </c>
      <c r="B4396" t="s">
        <v>5</v>
      </c>
      <c r="C4396" t="s">
        <v>1740</v>
      </c>
      <c r="D4396" t="s">
        <v>6868</v>
      </c>
      <c r="E4396" t="s">
        <v>1706</v>
      </c>
    </row>
    <row r="4397" spans="1:5">
      <c r="A4397" t="s">
        <v>5982</v>
      </c>
      <c r="B4397" t="s">
        <v>5</v>
      </c>
      <c r="C4397" t="s">
        <v>1740</v>
      </c>
      <c r="D4397" t="s">
        <v>6868</v>
      </c>
      <c r="E4397" t="s">
        <v>1707</v>
      </c>
    </row>
    <row r="4398" spans="1:5">
      <c r="A4398" t="s">
        <v>5983</v>
      </c>
      <c r="B4398" t="s">
        <v>5</v>
      </c>
      <c r="C4398" t="s">
        <v>1740</v>
      </c>
      <c r="D4398" t="s">
        <v>6868</v>
      </c>
      <c r="E4398" t="s">
        <v>1708</v>
      </c>
    </row>
    <row r="4399" spans="1:5">
      <c r="A4399" t="s">
        <v>5984</v>
      </c>
      <c r="B4399" t="s">
        <v>5</v>
      </c>
      <c r="C4399" t="s">
        <v>1740</v>
      </c>
      <c r="D4399" t="s">
        <v>6868</v>
      </c>
      <c r="E4399" t="s">
        <v>1709</v>
      </c>
    </row>
    <row r="4400" spans="1:5">
      <c r="A4400" t="s">
        <v>5985</v>
      </c>
      <c r="B4400" t="s">
        <v>5</v>
      </c>
      <c r="C4400" t="s">
        <v>1740</v>
      </c>
      <c r="D4400" t="s">
        <v>6868</v>
      </c>
      <c r="E4400" t="s">
        <v>1710</v>
      </c>
    </row>
    <row r="4401" spans="1:5">
      <c r="A4401" t="s">
        <v>5986</v>
      </c>
      <c r="B4401" t="s">
        <v>5</v>
      </c>
      <c r="C4401" t="s">
        <v>1740</v>
      </c>
      <c r="D4401" t="s">
        <v>6868</v>
      </c>
      <c r="E4401" t="s">
        <v>1711</v>
      </c>
    </row>
    <row r="4402" spans="1:5">
      <c r="A4402" t="s">
        <v>5987</v>
      </c>
      <c r="B4402" t="s">
        <v>5</v>
      </c>
      <c r="C4402" t="s">
        <v>1740</v>
      </c>
      <c r="D4402" t="s">
        <v>6868</v>
      </c>
      <c r="E4402" t="s">
        <v>1712</v>
      </c>
    </row>
    <row r="4403" spans="1:5">
      <c r="A4403" t="s">
        <v>5988</v>
      </c>
      <c r="B4403" t="s">
        <v>5</v>
      </c>
      <c r="C4403" t="s">
        <v>1740</v>
      </c>
      <c r="D4403" t="s">
        <v>6868</v>
      </c>
      <c r="E4403" t="s">
        <v>1713</v>
      </c>
    </row>
    <row r="4404" spans="1:5">
      <c r="A4404" t="s">
        <v>5989</v>
      </c>
      <c r="B4404" t="s">
        <v>5</v>
      </c>
      <c r="C4404" t="s">
        <v>1740</v>
      </c>
      <c r="D4404" t="s">
        <v>6868</v>
      </c>
      <c r="E4404" t="s">
        <v>1714</v>
      </c>
    </row>
    <row r="4405" spans="1:5">
      <c r="A4405" t="s">
        <v>5990</v>
      </c>
      <c r="B4405" t="s">
        <v>5</v>
      </c>
      <c r="C4405" t="s">
        <v>1740</v>
      </c>
      <c r="D4405" t="s">
        <v>6868</v>
      </c>
      <c r="E4405" t="s">
        <v>1715</v>
      </c>
    </row>
    <row r="4406" spans="1:5">
      <c r="A4406" t="s">
        <v>5991</v>
      </c>
      <c r="B4406" t="s">
        <v>5</v>
      </c>
      <c r="C4406" t="s">
        <v>1740</v>
      </c>
      <c r="D4406" t="s">
        <v>6869</v>
      </c>
      <c r="E4406" t="s">
        <v>1702</v>
      </c>
    </row>
    <row r="4407" spans="1:5">
      <c r="A4407" t="s">
        <v>5992</v>
      </c>
      <c r="B4407" t="s">
        <v>5</v>
      </c>
      <c r="C4407" t="s">
        <v>1740</v>
      </c>
      <c r="D4407" t="s">
        <v>6869</v>
      </c>
      <c r="E4407" t="s">
        <v>1705</v>
      </c>
    </row>
    <row r="4408" spans="1:5">
      <c r="A4408" t="s">
        <v>5993</v>
      </c>
      <c r="B4408" t="s">
        <v>5</v>
      </c>
      <c r="C4408" t="s">
        <v>1740</v>
      </c>
      <c r="D4408" t="s">
        <v>6869</v>
      </c>
      <c r="E4408" t="s">
        <v>1706</v>
      </c>
    </row>
    <row r="4409" spans="1:5">
      <c r="A4409" t="s">
        <v>5994</v>
      </c>
      <c r="B4409" t="s">
        <v>5</v>
      </c>
      <c r="C4409" t="s">
        <v>1740</v>
      </c>
      <c r="D4409" t="s">
        <v>6869</v>
      </c>
      <c r="E4409" t="s">
        <v>1707</v>
      </c>
    </row>
    <row r="4410" spans="1:5">
      <c r="A4410" t="s">
        <v>5995</v>
      </c>
      <c r="B4410" t="s">
        <v>5</v>
      </c>
      <c r="C4410" t="s">
        <v>1740</v>
      </c>
      <c r="D4410" t="s">
        <v>6869</v>
      </c>
      <c r="E4410" t="s">
        <v>1708</v>
      </c>
    </row>
    <row r="4411" spans="1:5">
      <c r="A4411" t="s">
        <v>5996</v>
      </c>
      <c r="B4411" t="s">
        <v>5</v>
      </c>
      <c r="C4411" t="s">
        <v>1740</v>
      </c>
      <c r="D4411" t="s">
        <v>6869</v>
      </c>
      <c r="E4411" t="s">
        <v>1709</v>
      </c>
    </row>
    <row r="4412" spans="1:5">
      <c r="A4412" t="s">
        <v>5997</v>
      </c>
      <c r="B4412" t="s">
        <v>5</v>
      </c>
      <c r="C4412" t="s">
        <v>1740</v>
      </c>
      <c r="D4412" t="s">
        <v>6869</v>
      </c>
      <c r="E4412" t="s">
        <v>1710</v>
      </c>
    </row>
    <row r="4413" spans="1:5">
      <c r="A4413" t="s">
        <v>5998</v>
      </c>
      <c r="B4413" t="s">
        <v>5</v>
      </c>
      <c r="C4413" t="s">
        <v>1740</v>
      </c>
      <c r="D4413" t="s">
        <v>6869</v>
      </c>
      <c r="E4413" t="s">
        <v>1711</v>
      </c>
    </row>
    <row r="4414" spans="1:5">
      <c r="A4414" t="s">
        <v>5999</v>
      </c>
      <c r="B4414" t="s">
        <v>5</v>
      </c>
      <c r="C4414" t="s">
        <v>1740</v>
      </c>
      <c r="D4414" t="s">
        <v>6869</v>
      </c>
      <c r="E4414" t="s">
        <v>1712</v>
      </c>
    </row>
    <row r="4415" spans="1:5">
      <c r="A4415" t="s">
        <v>6000</v>
      </c>
      <c r="B4415" t="s">
        <v>5</v>
      </c>
      <c r="C4415" t="s">
        <v>1740</v>
      </c>
      <c r="D4415" t="s">
        <v>6869</v>
      </c>
      <c r="E4415" t="s">
        <v>1713</v>
      </c>
    </row>
    <row r="4416" spans="1:5">
      <c r="A4416" t="s">
        <v>6001</v>
      </c>
      <c r="B4416" t="s">
        <v>5</v>
      </c>
      <c r="C4416" t="s">
        <v>1740</v>
      </c>
      <c r="D4416" t="s">
        <v>6869</v>
      </c>
      <c r="E4416" t="s">
        <v>1714</v>
      </c>
    </row>
    <row r="4417" spans="1:5">
      <c r="A4417" t="s">
        <v>6002</v>
      </c>
      <c r="B4417" t="s">
        <v>5</v>
      </c>
      <c r="C4417" t="s">
        <v>1740</v>
      </c>
      <c r="D4417" t="s">
        <v>6869</v>
      </c>
      <c r="E4417" t="s">
        <v>1715</v>
      </c>
    </row>
    <row r="4418" spans="1:5">
      <c r="A4418" t="s">
        <v>6003</v>
      </c>
      <c r="B4418" t="s">
        <v>5</v>
      </c>
      <c r="C4418" t="s">
        <v>1740</v>
      </c>
      <c r="D4418" t="s">
        <v>6870</v>
      </c>
      <c r="E4418" t="s">
        <v>1702</v>
      </c>
    </row>
    <row r="4419" spans="1:5">
      <c r="A4419" t="s">
        <v>6004</v>
      </c>
      <c r="B4419" t="s">
        <v>5</v>
      </c>
      <c r="C4419" t="s">
        <v>1740</v>
      </c>
      <c r="D4419" t="s">
        <v>6870</v>
      </c>
      <c r="E4419" t="s">
        <v>1705</v>
      </c>
    </row>
    <row r="4420" spans="1:5">
      <c r="A4420" t="s">
        <v>6005</v>
      </c>
      <c r="B4420" t="s">
        <v>5</v>
      </c>
      <c r="C4420" t="s">
        <v>1740</v>
      </c>
      <c r="D4420" t="s">
        <v>6870</v>
      </c>
      <c r="E4420" t="s">
        <v>1706</v>
      </c>
    </row>
    <row r="4421" spans="1:5">
      <c r="A4421" t="s">
        <v>6006</v>
      </c>
      <c r="B4421" t="s">
        <v>5</v>
      </c>
      <c r="C4421" t="s">
        <v>1740</v>
      </c>
      <c r="D4421" t="s">
        <v>6870</v>
      </c>
      <c r="E4421" t="s">
        <v>1707</v>
      </c>
    </row>
    <row r="4422" spans="1:5">
      <c r="A4422" t="s">
        <v>6007</v>
      </c>
      <c r="B4422" t="s">
        <v>5</v>
      </c>
      <c r="C4422" t="s">
        <v>1740</v>
      </c>
      <c r="D4422" t="s">
        <v>6870</v>
      </c>
      <c r="E4422" t="s">
        <v>1708</v>
      </c>
    </row>
    <row r="4423" spans="1:5">
      <c r="A4423" t="s">
        <v>6008</v>
      </c>
      <c r="B4423" t="s">
        <v>5</v>
      </c>
      <c r="C4423" t="s">
        <v>1740</v>
      </c>
      <c r="D4423" t="s">
        <v>6870</v>
      </c>
      <c r="E4423" t="s">
        <v>1709</v>
      </c>
    </row>
    <row r="4424" spans="1:5">
      <c r="A4424" t="s">
        <v>6009</v>
      </c>
      <c r="B4424" t="s">
        <v>5</v>
      </c>
      <c r="C4424" t="s">
        <v>1740</v>
      </c>
      <c r="D4424" t="s">
        <v>6870</v>
      </c>
      <c r="E4424" t="s">
        <v>1710</v>
      </c>
    </row>
    <row r="4425" spans="1:5">
      <c r="A4425" t="s">
        <v>6010</v>
      </c>
      <c r="B4425" t="s">
        <v>5</v>
      </c>
      <c r="C4425" t="s">
        <v>1740</v>
      </c>
      <c r="D4425" t="s">
        <v>6870</v>
      </c>
      <c r="E4425" t="s">
        <v>1711</v>
      </c>
    </row>
    <row r="4426" spans="1:5">
      <c r="A4426" t="s">
        <v>6011</v>
      </c>
      <c r="B4426" t="s">
        <v>5</v>
      </c>
      <c r="C4426" t="s">
        <v>1740</v>
      </c>
      <c r="D4426" t="s">
        <v>6870</v>
      </c>
      <c r="E4426" t="s">
        <v>1712</v>
      </c>
    </row>
    <row r="4427" spans="1:5">
      <c r="A4427" t="s">
        <v>6012</v>
      </c>
      <c r="B4427" t="s">
        <v>5</v>
      </c>
      <c r="C4427" t="s">
        <v>1740</v>
      </c>
      <c r="D4427" t="s">
        <v>6870</v>
      </c>
      <c r="E4427" t="s">
        <v>1713</v>
      </c>
    </row>
    <row r="4428" spans="1:5">
      <c r="A4428" t="s">
        <v>6013</v>
      </c>
      <c r="B4428" t="s">
        <v>5</v>
      </c>
      <c r="C4428" t="s">
        <v>1740</v>
      </c>
      <c r="D4428" t="s">
        <v>6870</v>
      </c>
      <c r="E4428" t="s">
        <v>1714</v>
      </c>
    </row>
    <row r="4429" spans="1:5">
      <c r="A4429" t="s">
        <v>6014</v>
      </c>
      <c r="B4429" t="s">
        <v>5</v>
      </c>
      <c r="C4429" t="s">
        <v>1740</v>
      </c>
      <c r="D4429" t="s">
        <v>6870</v>
      </c>
      <c r="E4429" t="s">
        <v>1715</v>
      </c>
    </row>
    <row r="4430" spans="1:5">
      <c r="A4430" t="s">
        <v>6015</v>
      </c>
      <c r="B4430" t="s">
        <v>5</v>
      </c>
      <c r="C4430" t="s">
        <v>1740</v>
      </c>
      <c r="D4430" t="s">
        <v>6871</v>
      </c>
      <c r="E4430" t="s">
        <v>1702</v>
      </c>
    </row>
    <row r="4431" spans="1:5">
      <c r="A4431" t="s">
        <v>6016</v>
      </c>
      <c r="B4431" t="s">
        <v>5</v>
      </c>
      <c r="C4431" t="s">
        <v>1740</v>
      </c>
      <c r="D4431" t="s">
        <v>6871</v>
      </c>
      <c r="E4431" t="s">
        <v>1705</v>
      </c>
    </row>
    <row r="4432" spans="1:5">
      <c r="A4432" t="s">
        <v>6017</v>
      </c>
      <c r="B4432" t="s">
        <v>5</v>
      </c>
      <c r="C4432" t="s">
        <v>1740</v>
      </c>
      <c r="D4432" t="s">
        <v>6871</v>
      </c>
      <c r="E4432" t="s">
        <v>1706</v>
      </c>
    </row>
    <row r="4433" spans="1:5">
      <c r="A4433" t="s">
        <v>6018</v>
      </c>
      <c r="B4433" t="s">
        <v>5</v>
      </c>
      <c r="C4433" t="s">
        <v>1740</v>
      </c>
      <c r="D4433" t="s">
        <v>6871</v>
      </c>
      <c r="E4433" t="s">
        <v>1707</v>
      </c>
    </row>
    <row r="4434" spans="1:5">
      <c r="A4434" t="s">
        <v>6019</v>
      </c>
      <c r="B4434" t="s">
        <v>5</v>
      </c>
      <c r="C4434" t="s">
        <v>1740</v>
      </c>
      <c r="D4434" t="s">
        <v>6871</v>
      </c>
      <c r="E4434" t="s">
        <v>1708</v>
      </c>
    </row>
    <row r="4435" spans="1:5">
      <c r="A4435" t="s">
        <v>6020</v>
      </c>
      <c r="B4435" t="s">
        <v>5</v>
      </c>
      <c r="C4435" t="s">
        <v>1740</v>
      </c>
      <c r="D4435" t="s">
        <v>6871</v>
      </c>
      <c r="E4435" t="s">
        <v>1709</v>
      </c>
    </row>
    <row r="4436" spans="1:5">
      <c r="A4436" t="s">
        <v>6021</v>
      </c>
      <c r="B4436" t="s">
        <v>5</v>
      </c>
      <c r="C4436" t="s">
        <v>1740</v>
      </c>
      <c r="D4436" t="s">
        <v>6871</v>
      </c>
      <c r="E4436" t="s">
        <v>1710</v>
      </c>
    </row>
    <row r="4437" spans="1:5">
      <c r="A4437" t="s">
        <v>6022</v>
      </c>
      <c r="B4437" t="s">
        <v>5</v>
      </c>
      <c r="C4437" t="s">
        <v>1740</v>
      </c>
      <c r="D4437" t="s">
        <v>6871</v>
      </c>
      <c r="E4437" t="s">
        <v>1711</v>
      </c>
    </row>
    <row r="4438" spans="1:5">
      <c r="A4438" t="s">
        <v>6023</v>
      </c>
      <c r="B4438" t="s">
        <v>5</v>
      </c>
      <c r="C4438" t="s">
        <v>1740</v>
      </c>
      <c r="D4438" t="s">
        <v>6871</v>
      </c>
      <c r="E4438" t="s">
        <v>1712</v>
      </c>
    </row>
    <row r="4439" spans="1:5">
      <c r="A4439" t="s">
        <v>6024</v>
      </c>
      <c r="B4439" t="s">
        <v>5</v>
      </c>
      <c r="C4439" t="s">
        <v>1740</v>
      </c>
      <c r="D4439" t="s">
        <v>6871</v>
      </c>
      <c r="E4439" t="s">
        <v>1713</v>
      </c>
    </row>
    <row r="4440" spans="1:5">
      <c r="A4440" t="s">
        <v>6025</v>
      </c>
      <c r="B4440" t="s">
        <v>5</v>
      </c>
      <c r="C4440" t="s">
        <v>1740</v>
      </c>
      <c r="D4440" t="s">
        <v>6871</v>
      </c>
      <c r="E4440" t="s">
        <v>1714</v>
      </c>
    </row>
    <row r="4441" spans="1:5">
      <c r="A4441" t="s">
        <v>6026</v>
      </c>
      <c r="B4441" t="s">
        <v>5</v>
      </c>
      <c r="C4441" t="s">
        <v>1740</v>
      </c>
      <c r="D4441" t="s">
        <v>6871</v>
      </c>
      <c r="E4441" t="s">
        <v>1715</v>
      </c>
    </row>
    <row r="4442" spans="1:5">
      <c r="A4442" t="s">
        <v>6027</v>
      </c>
      <c r="B4442" t="s">
        <v>5</v>
      </c>
      <c r="C4442" t="s">
        <v>1740</v>
      </c>
      <c r="D4442" t="s">
        <v>6872</v>
      </c>
      <c r="E4442" t="s">
        <v>1702</v>
      </c>
    </row>
    <row r="4443" spans="1:5">
      <c r="A4443" t="s">
        <v>6028</v>
      </c>
      <c r="B4443" t="s">
        <v>5</v>
      </c>
      <c r="C4443" t="s">
        <v>1740</v>
      </c>
      <c r="D4443" t="s">
        <v>6872</v>
      </c>
      <c r="E4443" t="s">
        <v>1705</v>
      </c>
    </row>
    <row r="4444" spans="1:5">
      <c r="A4444" t="s">
        <v>6029</v>
      </c>
      <c r="B4444" t="s">
        <v>5</v>
      </c>
      <c r="C4444" t="s">
        <v>1740</v>
      </c>
      <c r="D4444" t="s">
        <v>6872</v>
      </c>
      <c r="E4444" t="s">
        <v>1706</v>
      </c>
    </row>
    <row r="4445" spans="1:5">
      <c r="A4445" t="s">
        <v>6030</v>
      </c>
      <c r="B4445" t="s">
        <v>5</v>
      </c>
      <c r="C4445" t="s">
        <v>1740</v>
      </c>
      <c r="D4445" t="s">
        <v>6872</v>
      </c>
      <c r="E4445" t="s">
        <v>1707</v>
      </c>
    </row>
    <row r="4446" spans="1:5">
      <c r="A4446" t="s">
        <v>6031</v>
      </c>
      <c r="B4446" t="s">
        <v>5</v>
      </c>
      <c r="C4446" t="s">
        <v>1740</v>
      </c>
      <c r="D4446" t="s">
        <v>6872</v>
      </c>
      <c r="E4446" t="s">
        <v>1708</v>
      </c>
    </row>
    <row r="4447" spans="1:5">
      <c r="A4447" t="s">
        <v>6032</v>
      </c>
      <c r="B4447" t="s">
        <v>5</v>
      </c>
      <c r="C4447" t="s">
        <v>1740</v>
      </c>
      <c r="D4447" t="s">
        <v>6872</v>
      </c>
      <c r="E4447" t="s">
        <v>1709</v>
      </c>
    </row>
    <row r="4448" spans="1:5">
      <c r="A4448" t="s">
        <v>6033</v>
      </c>
      <c r="B4448" t="s">
        <v>5</v>
      </c>
      <c r="C4448" t="s">
        <v>1740</v>
      </c>
      <c r="D4448" t="s">
        <v>6872</v>
      </c>
      <c r="E4448" t="s">
        <v>1710</v>
      </c>
    </row>
    <row r="4449" spans="1:5">
      <c r="A4449" t="s">
        <v>6034</v>
      </c>
      <c r="B4449" t="s">
        <v>5</v>
      </c>
      <c r="C4449" t="s">
        <v>1740</v>
      </c>
      <c r="D4449" t="s">
        <v>6872</v>
      </c>
      <c r="E4449" t="s">
        <v>1711</v>
      </c>
    </row>
    <row r="4450" spans="1:5">
      <c r="A4450" t="s">
        <v>6035</v>
      </c>
      <c r="B4450" t="s">
        <v>5</v>
      </c>
      <c r="C4450" t="s">
        <v>1740</v>
      </c>
      <c r="D4450" t="s">
        <v>6872</v>
      </c>
      <c r="E4450" t="s">
        <v>1712</v>
      </c>
    </row>
    <row r="4451" spans="1:5">
      <c r="A4451" t="s">
        <v>6036</v>
      </c>
      <c r="B4451" t="s">
        <v>5</v>
      </c>
      <c r="C4451" t="s">
        <v>1740</v>
      </c>
      <c r="D4451" t="s">
        <v>6872</v>
      </c>
      <c r="E4451" t="s">
        <v>1713</v>
      </c>
    </row>
    <row r="4452" spans="1:5">
      <c r="A4452" t="s">
        <v>6037</v>
      </c>
      <c r="B4452" t="s">
        <v>5</v>
      </c>
      <c r="C4452" t="s">
        <v>1740</v>
      </c>
      <c r="D4452" t="s">
        <v>6872</v>
      </c>
      <c r="E4452" t="s">
        <v>1714</v>
      </c>
    </row>
    <row r="4453" spans="1:5">
      <c r="A4453" t="s">
        <v>6038</v>
      </c>
      <c r="B4453" t="s">
        <v>5</v>
      </c>
      <c r="C4453" t="s">
        <v>1740</v>
      </c>
      <c r="D4453" t="s">
        <v>6872</v>
      </c>
      <c r="E4453" t="s">
        <v>1715</v>
      </c>
    </row>
    <row r="4454" spans="1:5">
      <c r="A4454" t="s">
        <v>6039</v>
      </c>
      <c r="B4454" t="s">
        <v>5</v>
      </c>
      <c r="C4454" t="s">
        <v>1740</v>
      </c>
      <c r="D4454" t="s">
        <v>6873</v>
      </c>
      <c r="E4454" t="s">
        <v>1702</v>
      </c>
    </row>
    <row r="4455" spans="1:5">
      <c r="A4455" t="s">
        <v>6040</v>
      </c>
      <c r="B4455" t="s">
        <v>5</v>
      </c>
      <c r="C4455" t="s">
        <v>1740</v>
      </c>
      <c r="D4455" t="s">
        <v>6873</v>
      </c>
      <c r="E4455" t="s">
        <v>1705</v>
      </c>
    </row>
    <row r="4456" spans="1:5">
      <c r="A4456" t="s">
        <v>6041</v>
      </c>
      <c r="B4456" t="s">
        <v>5</v>
      </c>
      <c r="C4456" t="s">
        <v>1740</v>
      </c>
      <c r="D4456" t="s">
        <v>6873</v>
      </c>
      <c r="E4456" t="s">
        <v>1706</v>
      </c>
    </row>
    <row r="4457" spans="1:5">
      <c r="A4457" t="s">
        <v>6042</v>
      </c>
      <c r="B4457" t="s">
        <v>5</v>
      </c>
      <c r="C4457" t="s">
        <v>1740</v>
      </c>
      <c r="D4457" t="s">
        <v>6873</v>
      </c>
      <c r="E4457" t="s">
        <v>1707</v>
      </c>
    </row>
    <row r="4458" spans="1:5">
      <c r="A4458" t="s">
        <v>6043</v>
      </c>
      <c r="B4458" t="s">
        <v>5</v>
      </c>
      <c r="C4458" t="s">
        <v>1740</v>
      </c>
      <c r="D4458" t="s">
        <v>6873</v>
      </c>
      <c r="E4458" t="s">
        <v>1708</v>
      </c>
    </row>
    <row r="4459" spans="1:5">
      <c r="A4459" t="s">
        <v>6044</v>
      </c>
      <c r="B4459" t="s">
        <v>5</v>
      </c>
      <c r="C4459" t="s">
        <v>1740</v>
      </c>
      <c r="D4459" t="s">
        <v>6873</v>
      </c>
      <c r="E4459" t="s">
        <v>1709</v>
      </c>
    </row>
    <row r="4460" spans="1:5">
      <c r="A4460" t="s">
        <v>6045</v>
      </c>
      <c r="B4460" t="s">
        <v>5</v>
      </c>
      <c r="C4460" t="s">
        <v>1740</v>
      </c>
      <c r="D4460" t="s">
        <v>6873</v>
      </c>
      <c r="E4460" t="s">
        <v>1710</v>
      </c>
    </row>
    <row r="4461" spans="1:5">
      <c r="A4461" t="s">
        <v>6046</v>
      </c>
      <c r="B4461" t="s">
        <v>5</v>
      </c>
      <c r="C4461" t="s">
        <v>1740</v>
      </c>
      <c r="D4461" t="s">
        <v>6873</v>
      </c>
      <c r="E4461" t="s">
        <v>1711</v>
      </c>
    </row>
    <row r="4462" spans="1:5">
      <c r="A4462" t="s">
        <v>6047</v>
      </c>
      <c r="B4462" t="s">
        <v>5</v>
      </c>
      <c r="C4462" t="s">
        <v>1740</v>
      </c>
      <c r="D4462" t="s">
        <v>6873</v>
      </c>
      <c r="E4462" t="s">
        <v>1712</v>
      </c>
    </row>
    <row r="4463" spans="1:5">
      <c r="A4463" t="s">
        <v>6048</v>
      </c>
      <c r="B4463" t="s">
        <v>5</v>
      </c>
      <c r="C4463" t="s">
        <v>1740</v>
      </c>
      <c r="D4463" t="s">
        <v>6873</v>
      </c>
      <c r="E4463" t="s">
        <v>1713</v>
      </c>
    </row>
    <row r="4464" spans="1:5">
      <c r="A4464" t="s">
        <v>6049</v>
      </c>
      <c r="B4464" t="s">
        <v>5</v>
      </c>
      <c r="C4464" t="s">
        <v>1740</v>
      </c>
      <c r="D4464" t="s">
        <v>6873</v>
      </c>
      <c r="E4464" t="s">
        <v>1714</v>
      </c>
    </row>
    <row r="4465" spans="1:5">
      <c r="A4465" t="s">
        <v>6050</v>
      </c>
      <c r="B4465" t="s">
        <v>5</v>
      </c>
      <c r="C4465" t="s">
        <v>1740</v>
      </c>
      <c r="D4465" t="s">
        <v>6873</v>
      </c>
      <c r="E4465" t="s">
        <v>1715</v>
      </c>
    </row>
    <row r="4466" spans="1:5">
      <c r="A4466" t="s">
        <v>6051</v>
      </c>
      <c r="B4466" t="s">
        <v>5</v>
      </c>
      <c r="C4466" t="s">
        <v>1740</v>
      </c>
      <c r="D4466" t="s">
        <v>6874</v>
      </c>
      <c r="E4466" t="s">
        <v>1702</v>
      </c>
    </row>
    <row r="4467" spans="1:5">
      <c r="A4467" t="s">
        <v>6052</v>
      </c>
      <c r="B4467" t="s">
        <v>5</v>
      </c>
      <c r="C4467" t="s">
        <v>1740</v>
      </c>
      <c r="D4467" t="s">
        <v>6874</v>
      </c>
      <c r="E4467" t="s">
        <v>1705</v>
      </c>
    </row>
    <row r="4468" spans="1:5">
      <c r="A4468" t="s">
        <v>6053</v>
      </c>
      <c r="B4468" t="s">
        <v>5</v>
      </c>
      <c r="C4468" t="s">
        <v>1740</v>
      </c>
      <c r="D4468" t="s">
        <v>6874</v>
      </c>
      <c r="E4468" t="s">
        <v>1706</v>
      </c>
    </row>
    <row r="4469" spans="1:5">
      <c r="A4469" t="s">
        <v>6054</v>
      </c>
      <c r="B4469" t="s">
        <v>5</v>
      </c>
      <c r="C4469" t="s">
        <v>1740</v>
      </c>
      <c r="D4469" t="s">
        <v>6874</v>
      </c>
      <c r="E4469" t="s">
        <v>1707</v>
      </c>
    </row>
    <row r="4470" spans="1:5">
      <c r="A4470" t="s">
        <v>6055</v>
      </c>
      <c r="B4470" t="s">
        <v>5</v>
      </c>
      <c r="C4470" t="s">
        <v>1740</v>
      </c>
      <c r="D4470" t="s">
        <v>6874</v>
      </c>
      <c r="E4470" t="s">
        <v>1708</v>
      </c>
    </row>
    <row r="4471" spans="1:5">
      <c r="A4471" t="s">
        <v>6056</v>
      </c>
      <c r="B4471" t="s">
        <v>5</v>
      </c>
      <c r="C4471" t="s">
        <v>1740</v>
      </c>
      <c r="D4471" t="s">
        <v>6874</v>
      </c>
      <c r="E4471" t="s">
        <v>1709</v>
      </c>
    </row>
    <row r="4472" spans="1:5">
      <c r="A4472" t="s">
        <v>6057</v>
      </c>
      <c r="B4472" t="s">
        <v>5</v>
      </c>
      <c r="C4472" t="s">
        <v>1740</v>
      </c>
      <c r="D4472" t="s">
        <v>6874</v>
      </c>
      <c r="E4472" t="s">
        <v>1710</v>
      </c>
    </row>
    <row r="4473" spans="1:5">
      <c r="A4473" t="s">
        <v>6058</v>
      </c>
      <c r="B4473" t="s">
        <v>5</v>
      </c>
      <c r="C4473" t="s">
        <v>1740</v>
      </c>
      <c r="D4473" t="s">
        <v>6874</v>
      </c>
      <c r="E4473" t="s">
        <v>1711</v>
      </c>
    </row>
    <row r="4474" spans="1:5">
      <c r="A4474" t="s">
        <v>6059</v>
      </c>
      <c r="B4474" t="s">
        <v>5</v>
      </c>
      <c r="C4474" t="s">
        <v>1740</v>
      </c>
      <c r="D4474" t="s">
        <v>6874</v>
      </c>
      <c r="E4474" t="s">
        <v>1712</v>
      </c>
    </row>
    <row r="4475" spans="1:5">
      <c r="A4475" t="s">
        <v>6060</v>
      </c>
      <c r="B4475" t="s">
        <v>5</v>
      </c>
      <c r="C4475" t="s">
        <v>1740</v>
      </c>
      <c r="D4475" t="s">
        <v>6874</v>
      </c>
      <c r="E4475" t="s">
        <v>1713</v>
      </c>
    </row>
    <row r="4476" spans="1:5">
      <c r="A4476" t="s">
        <v>6061</v>
      </c>
      <c r="B4476" t="s">
        <v>5</v>
      </c>
      <c r="C4476" t="s">
        <v>1740</v>
      </c>
      <c r="D4476" t="s">
        <v>6874</v>
      </c>
      <c r="E4476" t="s">
        <v>1714</v>
      </c>
    </row>
    <row r="4477" spans="1:5">
      <c r="A4477" t="s">
        <v>6062</v>
      </c>
      <c r="B4477" t="s">
        <v>5</v>
      </c>
      <c r="C4477" t="s">
        <v>1740</v>
      </c>
      <c r="D4477" t="s">
        <v>6874</v>
      </c>
      <c r="E4477" t="s">
        <v>1715</v>
      </c>
    </row>
    <row r="4478" spans="1:5">
      <c r="A4478" t="s">
        <v>6063</v>
      </c>
      <c r="B4478" t="s">
        <v>5</v>
      </c>
      <c r="C4478" t="s">
        <v>1740</v>
      </c>
      <c r="D4478" t="s">
        <v>6875</v>
      </c>
      <c r="E4478" t="s">
        <v>1702</v>
      </c>
    </row>
    <row r="4479" spans="1:5">
      <c r="A4479" t="s">
        <v>6064</v>
      </c>
      <c r="B4479" t="s">
        <v>5</v>
      </c>
      <c r="C4479" t="s">
        <v>1740</v>
      </c>
      <c r="D4479" t="s">
        <v>6875</v>
      </c>
      <c r="E4479" t="s">
        <v>1705</v>
      </c>
    </row>
    <row r="4480" spans="1:5">
      <c r="A4480" t="s">
        <v>6065</v>
      </c>
      <c r="B4480" t="s">
        <v>5</v>
      </c>
      <c r="C4480" t="s">
        <v>1740</v>
      </c>
      <c r="D4480" t="s">
        <v>6875</v>
      </c>
      <c r="E4480" t="s">
        <v>1706</v>
      </c>
    </row>
    <row r="4481" spans="1:5">
      <c r="A4481" t="s">
        <v>6066</v>
      </c>
      <c r="B4481" t="s">
        <v>5</v>
      </c>
      <c r="C4481" t="s">
        <v>1740</v>
      </c>
      <c r="D4481" t="s">
        <v>6875</v>
      </c>
      <c r="E4481" t="s">
        <v>1707</v>
      </c>
    </row>
    <row r="4482" spans="1:5">
      <c r="A4482" t="s">
        <v>6067</v>
      </c>
      <c r="B4482" t="s">
        <v>5</v>
      </c>
      <c r="C4482" t="s">
        <v>1740</v>
      </c>
      <c r="D4482" t="s">
        <v>6875</v>
      </c>
      <c r="E4482" t="s">
        <v>1708</v>
      </c>
    </row>
    <row r="4483" spans="1:5">
      <c r="A4483" t="s">
        <v>6068</v>
      </c>
      <c r="B4483" t="s">
        <v>5</v>
      </c>
      <c r="C4483" t="s">
        <v>1740</v>
      </c>
      <c r="D4483" t="s">
        <v>6875</v>
      </c>
      <c r="E4483" t="s">
        <v>1709</v>
      </c>
    </row>
    <row r="4484" spans="1:5">
      <c r="A4484" t="s">
        <v>6069</v>
      </c>
      <c r="B4484" t="s">
        <v>5</v>
      </c>
      <c r="C4484" t="s">
        <v>1740</v>
      </c>
      <c r="D4484" t="s">
        <v>6875</v>
      </c>
      <c r="E4484" t="s">
        <v>1710</v>
      </c>
    </row>
    <row r="4485" spans="1:5">
      <c r="A4485" t="s">
        <v>6070</v>
      </c>
      <c r="B4485" t="s">
        <v>5</v>
      </c>
      <c r="C4485" t="s">
        <v>1740</v>
      </c>
      <c r="D4485" t="s">
        <v>6875</v>
      </c>
      <c r="E4485" t="s">
        <v>1711</v>
      </c>
    </row>
    <row r="4486" spans="1:5">
      <c r="A4486" t="s">
        <v>6071</v>
      </c>
      <c r="B4486" t="s">
        <v>5</v>
      </c>
      <c r="C4486" t="s">
        <v>1740</v>
      </c>
      <c r="D4486" t="s">
        <v>6875</v>
      </c>
      <c r="E4486" t="s">
        <v>1712</v>
      </c>
    </row>
    <row r="4487" spans="1:5">
      <c r="A4487" t="s">
        <v>6072</v>
      </c>
      <c r="B4487" t="s">
        <v>5</v>
      </c>
      <c r="C4487" t="s">
        <v>1740</v>
      </c>
      <c r="D4487" t="s">
        <v>6875</v>
      </c>
      <c r="E4487" t="s">
        <v>1713</v>
      </c>
    </row>
    <row r="4488" spans="1:5">
      <c r="A4488" t="s">
        <v>6073</v>
      </c>
      <c r="B4488" t="s">
        <v>5</v>
      </c>
      <c r="C4488" t="s">
        <v>1740</v>
      </c>
      <c r="D4488" t="s">
        <v>6875</v>
      </c>
      <c r="E4488" t="s">
        <v>1714</v>
      </c>
    </row>
    <row r="4489" spans="1:5">
      <c r="A4489" t="s">
        <v>6074</v>
      </c>
      <c r="B4489" t="s">
        <v>5</v>
      </c>
      <c r="C4489" t="s">
        <v>1740</v>
      </c>
      <c r="D4489" t="s">
        <v>6875</v>
      </c>
      <c r="E4489" t="s">
        <v>1715</v>
      </c>
    </row>
    <row r="4490" spans="1:5">
      <c r="A4490" t="s">
        <v>6075</v>
      </c>
      <c r="B4490" t="s">
        <v>5</v>
      </c>
      <c r="C4490" t="s">
        <v>1740</v>
      </c>
      <c r="D4490" t="s">
        <v>6876</v>
      </c>
      <c r="E4490" t="s">
        <v>1702</v>
      </c>
    </row>
    <row r="4491" spans="1:5">
      <c r="A4491" t="s">
        <v>6076</v>
      </c>
      <c r="B4491" t="s">
        <v>5</v>
      </c>
      <c r="C4491" t="s">
        <v>1740</v>
      </c>
      <c r="D4491" t="s">
        <v>6876</v>
      </c>
      <c r="E4491" t="s">
        <v>1705</v>
      </c>
    </row>
    <row r="4492" spans="1:5">
      <c r="A4492" t="s">
        <v>6077</v>
      </c>
      <c r="B4492" t="s">
        <v>5</v>
      </c>
      <c r="C4492" t="s">
        <v>1740</v>
      </c>
      <c r="D4492" t="s">
        <v>6876</v>
      </c>
      <c r="E4492" t="s">
        <v>1706</v>
      </c>
    </row>
    <row r="4493" spans="1:5">
      <c r="A4493" t="s">
        <v>6078</v>
      </c>
      <c r="B4493" t="s">
        <v>5</v>
      </c>
      <c r="C4493" t="s">
        <v>1740</v>
      </c>
      <c r="D4493" t="s">
        <v>6876</v>
      </c>
      <c r="E4493" t="s">
        <v>1707</v>
      </c>
    </row>
    <row r="4494" spans="1:5">
      <c r="A4494" t="s">
        <v>6079</v>
      </c>
      <c r="B4494" t="s">
        <v>5</v>
      </c>
      <c r="C4494" t="s">
        <v>1740</v>
      </c>
      <c r="D4494" t="s">
        <v>6876</v>
      </c>
      <c r="E4494" t="s">
        <v>1708</v>
      </c>
    </row>
    <row r="4495" spans="1:5">
      <c r="A4495" t="s">
        <v>6080</v>
      </c>
      <c r="B4495" t="s">
        <v>5</v>
      </c>
      <c r="C4495" t="s">
        <v>1740</v>
      </c>
      <c r="D4495" t="s">
        <v>6876</v>
      </c>
      <c r="E4495" t="s">
        <v>1709</v>
      </c>
    </row>
    <row r="4496" spans="1:5">
      <c r="A4496" t="s">
        <v>6081</v>
      </c>
      <c r="B4496" t="s">
        <v>5</v>
      </c>
      <c r="C4496" t="s">
        <v>1740</v>
      </c>
      <c r="D4496" t="s">
        <v>6876</v>
      </c>
      <c r="E4496" t="s">
        <v>1710</v>
      </c>
    </row>
    <row r="4497" spans="1:5">
      <c r="A4497" t="s">
        <v>6082</v>
      </c>
      <c r="B4497" t="s">
        <v>5</v>
      </c>
      <c r="C4497" t="s">
        <v>1740</v>
      </c>
      <c r="D4497" t="s">
        <v>6876</v>
      </c>
      <c r="E4497" t="s">
        <v>1711</v>
      </c>
    </row>
    <row r="4498" spans="1:5">
      <c r="A4498" t="s">
        <v>6083</v>
      </c>
      <c r="B4498" t="s">
        <v>5</v>
      </c>
      <c r="C4498" t="s">
        <v>1740</v>
      </c>
      <c r="D4498" t="s">
        <v>6876</v>
      </c>
      <c r="E4498" t="s">
        <v>1712</v>
      </c>
    </row>
    <row r="4499" spans="1:5">
      <c r="A4499" t="s">
        <v>6084</v>
      </c>
      <c r="B4499" t="s">
        <v>5</v>
      </c>
      <c r="C4499" t="s">
        <v>1740</v>
      </c>
      <c r="D4499" t="s">
        <v>6876</v>
      </c>
      <c r="E4499" t="s">
        <v>1713</v>
      </c>
    </row>
    <row r="4500" spans="1:5">
      <c r="A4500" t="s">
        <v>6085</v>
      </c>
      <c r="B4500" t="s">
        <v>5</v>
      </c>
      <c r="C4500" t="s">
        <v>1740</v>
      </c>
      <c r="D4500" t="s">
        <v>6876</v>
      </c>
      <c r="E4500" t="s">
        <v>1714</v>
      </c>
    </row>
    <row r="4501" spans="1:5">
      <c r="A4501" t="s">
        <v>6086</v>
      </c>
      <c r="B4501" t="s">
        <v>5</v>
      </c>
      <c r="C4501" t="s">
        <v>1740</v>
      </c>
      <c r="D4501" t="s">
        <v>6876</v>
      </c>
      <c r="E4501" t="s">
        <v>1715</v>
      </c>
    </row>
    <row r="4502" spans="1:5">
      <c r="A4502" t="s">
        <v>6087</v>
      </c>
      <c r="B4502" t="s">
        <v>5</v>
      </c>
      <c r="C4502" t="s">
        <v>1740</v>
      </c>
      <c r="D4502" t="s">
        <v>6877</v>
      </c>
      <c r="E4502" t="s">
        <v>1702</v>
      </c>
    </row>
    <row r="4503" spans="1:5">
      <c r="A4503" t="s">
        <v>6088</v>
      </c>
      <c r="B4503" t="s">
        <v>5</v>
      </c>
      <c r="C4503" t="s">
        <v>1740</v>
      </c>
      <c r="D4503" t="s">
        <v>6877</v>
      </c>
      <c r="E4503" t="s">
        <v>1705</v>
      </c>
    </row>
    <row r="4504" spans="1:5">
      <c r="A4504" t="s">
        <v>6089</v>
      </c>
      <c r="B4504" t="s">
        <v>5</v>
      </c>
      <c r="C4504" t="s">
        <v>1740</v>
      </c>
      <c r="D4504" t="s">
        <v>6877</v>
      </c>
      <c r="E4504" t="s">
        <v>1706</v>
      </c>
    </row>
    <row r="4505" spans="1:5">
      <c r="A4505" t="s">
        <v>6090</v>
      </c>
      <c r="B4505" t="s">
        <v>5</v>
      </c>
      <c r="C4505" t="s">
        <v>1740</v>
      </c>
      <c r="D4505" t="s">
        <v>6877</v>
      </c>
      <c r="E4505" t="s">
        <v>1707</v>
      </c>
    </row>
    <row r="4506" spans="1:5">
      <c r="A4506" t="s">
        <v>6091</v>
      </c>
      <c r="B4506" t="s">
        <v>5</v>
      </c>
      <c r="C4506" t="s">
        <v>1740</v>
      </c>
      <c r="D4506" t="s">
        <v>6877</v>
      </c>
      <c r="E4506" t="s">
        <v>1708</v>
      </c>
    </row>
    <row r="4507" spans="1:5">
      <c r="A4507" t="s">
        <v>6092</v>
      </c>
      <c r="B4507" t="s">
        <v>5</v>
      </c>
      <c r="C4507" t="s">
        <v>1740</v>
      </c>
      <c r="D4507" t="s">
        <v>6877</v>
      </c>
      <c r="E4507" t="s">
        <v>1709</v>
      </c>
    </row>
    <row r="4508" spans="1:5">
      <c r="A4508" t="s">
        <v>6093</v>
      </c>
      <c r="B4508" t="s">
        <v>5</v>
      </c>
      <c r="C4508" t="s">
        <v>1740</v>
      </c>
      <c r="D4508" t="s">
        <v>6877</v>
      </c>
      <c r="E4508" t="s">
        <v>1710</v>
      </c>
    </row>
    <row r="4509" spans="1:5">
      <c r="A4509" t="s">
        <v>6094</v>
      </c>
      <c r="B4509" t="s">
        <v>5</v>
      </c>
      <c r="C4509" t="s">
        <v>1740</v>
      </c>
      <c r="D4509" t="s">
        <v>6877</v>
      </c>
      <c r="E4509" t="s">
        <v>1711</v>
      </c>
    </row>
    <row r="4510" spans="1:5">
      <c r="A4510" t="s">
        <v>6095</v>
      </c>
      <c r="B4510" t="s">
        <v>5</v>
      </c>
      <c r="C4510" t="s">
        <v>1740</v>
      </c>
      <c r="D4510" t="s">
        <v>6877</v>
      </c>
      <c r="E4510" t="s">
        <v>1712</v>
      </c>
    </row>
    <row r="4511" spans="1:5">
      <c r="A4511" t="s">
        <v>6096</v>
      </c>
      <c r="B4511" t="s">
        <v>5</v>
      </c>
      <c r="C4511" t="s">
        <v>1740</v>
      </c>
      <c r="D4511" t="s">
        <v>6877</v>
      </c>
      <c r="E4511" t="s">
        <v>1713</v>
      </c>
    </row>
    <row r="4512" spans="1:5">
      <c r="A4512" t="s">
        <v>6097</v>
      </c>
      <c r="B4512" t="s">
        <v>5</v>
      </c>
      <c r="C4512" t="s">
        <v>1740</v>
      </c>
      <c r="D4512" t="s">
        <v>6877</v>
      </c>
      <c r="E4512" t="s">
        <v>1714</v>
      </c>
    </row>
    <row r="4513" spans="1:5">
      <c r="A4513" t="s">
        <v>6098</v>
      </c>
      <c r="B4513" t="s">
        <v>5</v>
      </c>
      <c r="C4513" t="s">
        <v>1740</v>
      </c>
      <c r="D4513" t="s">
        <v>6877</v>
      </c>
      <c r="E4513" t="s">
        <v>1715</v>
      </c>
    </row>
    <row r="4514" spans="1:5">
      <c r="A4514" t="s">
        <v>6099</v>
      </c>
      <c r="B4514" t="s">
        <v>5</v>
      </c>
      <c r="C4514" t="s">
        <v>1740</v>
      </c>
      <c r="D4514" t="s">
        <v>6878</v>
      </c>
      <c r="E4514" t="s">
        <v>1702</v>
      </c>
    </row>
    <row r="4515" spans="1:5">
      <c r="A4515" t="s">
        <v>6100</v>
      </c>
      <c r="B4515" t="s">
        <v>5</v>
      </c>
      <c r="C4515" t="s">
        <v>1740</v>
      </c>
      <c r="D4515" t="s">
        <v>6878</v>
      </c>
      <c r="E4515" t="s">
        <v>1705</v>
      </c>
    </row>
    <row r="4516" spans="1:5">
      <c r="A4516" t="s">
        <v>6101</v>
      </c>
      <c r="B4516" t="s">
        <v>5</v>
      </c>
      <c r="C4516" t="s">
        <v>1740</v>
      </c>
      <c r="D4516" t="s">
        <v>6878</v>
      </c>
      <c r="E4516" t="s">
        <v>1706</v>
      </c>
    </row>
    <row r="4517" spans="1:5">
      <c r="A4517" t="s">
        <v>6102</v>
      </c>
      <c r="B4517" t="s">
        <v>5</v>
      </c>
      <c r="C4517" t="s">
        <v>1740</v>
      </c>
      <c r="D4517" t="s">
        <v>6878</v>
      </c>
      <c r="E4517" t="s">
        <v>1707</v>
      </c>
    </row>
    <row r="4518" spans="1:5">
      <c r="A4518" t="s">
        <v>6103</v>
      </c>
      <c r="B4518" t="s">
        <v>5</v>
      </c>
      <c r="C4518" t="s">
        <v>1740</v>
      </c>
      <c r="D4518" t="s">
        <v>6878</v>
      </c>
      <c r="E4518" t="s">
        <v>1708</v>
      </c>
    </row>
    <row r="4519" spans="1:5">
      <c r="A4519" t="s">
        <v>6104</v>
      </c>
      <c r="B4519" t="s">
        <v>5</v>
      </c>
      <c r="C4519" t="s">
        <v>1740</v>
      </c>
      <c r="D4519" t="s">
        <v>6878</v>
      </c>
      <c r="E4519" t="s">
        <v>1709</v>
      </c>
    </row>
    <row r="4520" spans="1:5">
      <c r="A4520" t="s">
        <v>6105</v>
      </c>
      <c r="B4520" t="s">
        <v>5</v>
      </c>
      <c r="C4520" t="s">
        <v>1740</v>
      </c>
      <c r="D4520" t="s">
        <v>6878</v>
      </c>
      <c r="E4520" t="s">
        <v>1710</v>
      </c>
    </row>
    <row r="4521" spans="1:5">
      <c r="A4521" t="s">
        <v>6106</v>
      </c>
      <c r="B4521" t="s">
        <v>5</v>
      </c>
      <c r="C4521" t="s">
        <v>1740</v>
      </c>
      <c r="D4521" t="s">
        <v>6878</v>
      </c>
      <c r="E4521" t="s">
        <v>1711</v>
      </c>
    </row>
    <row r="4522" spans="1:5">
      <c r="A4522" t="s">
        <v>6107</v>
      </c>
      <c r="B4522" t="s">
        <v>5</v>
      </c>
      <c r="C4522" t="s">
        <v>1740</v>
      </c>
      <c r="D4522" t="s">
        <v>6878</v>
      </c>
      <c r="E4522" t="s">
        <v>1712</v>
      </c>
    </row>
    <row r="4523" spans="1:5">
      <c r="A4523" t="s">
        <v>6108</v>
      </c>
      <c r="B4523" t="s">
        <v>5</v>
      </c>
      <c r="C4523" t="s">
        <v>1740</v>
      </c>
      <c r="D4523" t="s">
        <v>6878</v>
      </c>
      <c r="E4523" t="s">
        <v>1713</v>
      </c>
    </row>
    <row r="4524" spans="1:5">
      <c r="A4524" t="s">
        <v>6109</v>
      </c>
      <c r="B4524" t="s">
        <v>5</v>
      </c>
      <c r="C4524" t="s">
        <v>1740</v>
      </c>
      <c r="D4524" t="s">
        <v>6878</v>
      </c>
      <c r="E4524" t="s">
        <v>1714</v>
      </c>
    </row>
    <row r="4525" spans="1:5">
      <c r="A4525" t="s">
        <v>6110</v>
      </c>
      <c r="B4525" t="s">
        <v>5</v>
      </c>
      <c r="C4525" t="s">
        <v>1740</v>
      </c>
      <c r="D4525" t="s">
        <v>6878</v>
      </c>
      <c r="E4525" t="s">
        <v>1715</v>
      </c>
    </row>
    <row r="4526" spans="1:5">
      <c r="A4526" t="s">
        <v>6111</v>
      </c>
      <c r="B4526" t="s">
        <v>5</v>
      </c>
      <c r="C4526" t="s">
        <v>1740</v>
      </c>
      <c r="D4526" t="s">
        <v>6879</v>
      </c>
      <c r="E4526" t="s">
        <v>1702</v>
      </c>
    </row>
    <row r="4527" spans="1:5">
      <c r="A4527" t="s">
        <v>6112</v>
      </c>
      <c r="B4527" t="s">
        <v>5</v>
      </c>
      <c r="C4527" t="s">
        <v>1740</v>
      </c>
      <c r="D4527" t="s">
        <v>6879</v>
      </c>
      <c r="E4527" t="s">
        <v>1705</v>
      </c>
    </row>
    <row r="4528" spans="1:5">
      <c r="A4528" t="s">
        <v>6113</v>
      </c>
      <c r="B4528" t="s">
        <v>5</v>
      </c>
      <c r="C4528" t="s">
        <v>1740</v>
      </c>
      <c r="D4528" t="s">
        <v>6879</v>
      </c>
      <c r="E4528" t="s">
        <v>1706</v>
      </c>
    </row>
    <row r="4529" spans="1:5">
      <c r="A4529" t="s">
        <v>6114</v>
      </c>
      <c r="B4529" t="s">
        <v>5</v>
      </c>
      <c r="C4529" t="s">
        <v>1740</v>
      </c>
      <c r="D4529" t="s">
        <v>6879</v>
      </c>
      <c r="E4529" t="s">
        <v>1707</v>
      </c>
    </row>
    <row r="4530" spans="1:5">
      <c r="A4530" t="s">
        <v>6115</v>
      </c>
      <c r="B4530" t="s">
        <v>5</v>
      </c>
      <c r="C4530" t="s">
        <v>1740</v>
      </c>
      <c r="D4530" t="s">
        <v>6879</v>
      </c>
      <c r="E4530" t="s">
        <v>1708</v>
      </c>
    </row>
    <row r="4531" spans="1:5">
      <c r="A4531" t="s">
        <v>6116</v>
      </c>
      <c r="B4531" t="s">
        <v>5</v>
      </c>
      <c r="C4531" t="s">
        <v>1740</v>
      </c>
      <c r="D4531" t="s">
        <v>6879</v>
      </c>
      <c r="E4531" t="s">
        <v>1709</v>
      </c>
    </row>
    <row r="4532" spans="1:5">
      <c r="A4532" t="s">
        <v>6117</v>
      </c>
      <c r="B4532" t="s">
        <v>5</v>
      </c>
      <c r="C4532" t="s">
        <v>1740</v>
      </c>
      <c r="D4532" t="s">
        <v>6879</v>
      </c>
      <c r="E4532" t="s">
        <v>1710</v>
      </c>
    </row>
    <row r="4533" spans="1:5">
      <c r="A4533" t="s">
        <v>6118</v>
      </c>
      <c r="B4533" t="s">
        <v>5</v>
      </c>
      <c r="C4533" t="s">
        <v>1740</v>
      </c>
      <c r="D4533" t="s">
        <v>6879</v>
      </c>
      <c r="E4533" t="s">
        <v>1711</v>
      </c>
    </row>
    <row r="4534" spans="1:5">
      <c r="A4534" t="s">
        <v>6119</v>
      </c>
      <c r="B4534" t="s">
        <v>5</v>
      </c>
      <c r="C4534" t="s">
        <v>1740</v>
      </c>
      <c r="D4534" t="s">
        <v>6879</v>
      </c>
      <c r="E4534" t="s">
        <v>1712</v>
      </c>
    </row>
    <row r="4535" spans="1:5">
      <c r="A4535" t="s">
        <v>6120</v>
      </c>
      <c r="B4535" t="s">
        <v>5</v>
      </c>
      <c r="C4535" t="s">
        <v>1740</v>
      </c>
      <c r="D4535" t="s">
        <v>6879</v>
      </c>
      <c r="E4535" t="s">
        <v>1713</v>
      </c>
    </row>
    <row r="4536" spans="1:5">
      <c r="A4536" t="s">
        <v>6121</v>
      </c>
      <c r="B4536" t="s">
        <v>5</v>
      </c>
      <c r="C4536" t="s">
        <v>1740</v>
      </c>
      <c r="D4536" t="s">
        <v>6879</v>
      </c>
      <c r="E4536" t="s">
        <v>1714</v>
      </c>
    </row>
    <row r="4537" spans="1:5">
      <c r="A4537" t="s">
        <v>6122</v>
      </c>
      <c r="B4537" t="s">
        <v>5</v>
      </c>
      <c r="C4537" t="s">
        <v>1740</v>
      </c>
      <c r="D4537" t="s">
        <v>6879</v>
      </c>
      <c r="E4537" t="s">
        <v>1715</v>
      </c>
    </row>
    <row r="4538" spans="1:5">
      <c r="A4538" t="s">
        <v>6123</v>
      </c>
      <c r="B4538" t="s">
        <v>5</v>
      </c>
      <c r="C4538" t="s">
        <v>1740</v>
      </c>
      <c r="D4538" t="s">
        <v>6880</v>
      </c>
      <c r="E4538" t="s">
        <v>1702</v>
      </c>
    </row>
    <row r="4539" spans="1:5">
      <c r="A4539" t="s">
        <v>6124</v>
      </c>
      <c r="B4539" t="s">
        <v>5</v>
      </c>
      <c r="C4539" t="s">
        <v>1740</v>
      </c>
      <c r="D4539" t="s">
        <v>6880</v>
      </c>
      <c r="E4539" t="s">
        <v>1705</v>
      </c>
    </row>
    <row r="4540" spans="1:5">
      <c r="A4540" t="s">
        <v>6125</v>
      </c>
      <c r="B4540" t="s">
        <v>5</v>
      </c>
      <c r="C4540" t="s">
        <v>1740</v>
      </c>
      <c r="D4540" t="s">
        <v>6880</v>
      </c>
      <c r="E4540" t="s">
        <v>1706</v>
      </c>
    </row>
    <row r="4541" spans="1:5">
      <c r="A4541" t="s">
        <v>6126</v>
      </c>
      <c r="B4541" t="s">
        <v>5</v>
      </c>
      <c r="C4541" t="s">
        <v>1740</v>
      </c>
      <c r="D4541" t="s">
        <v>6880</v>
      </c>
      <c r="E4541" t="s">
        <v>1707</v>
      </c>
    </row>
    <row r="4542" spans="1:5">
      <c r="A4542" t="s">
        <v>6127</v>
      </c>
      <c r="B4542" t="s">
        <v>5</v>
      </c>
      <c r="C4542" t="s">
        <v>1740</v>
      </c>
      <c r="D4542" t="s">
        <v>6880</v>
      </c>
      <c r="E4542" t="s">
        <v>1708</v>
      </c>
    </row>
    <row r="4543" spans="1:5">
      <c r="A4543" t="s">
        <v>6128</v>
      </c>
      <c r="B4543" t="s">
        <v>5</v>
      </c>
      <c r="C4543" t="s">
        <v>1740</v>
      </c>
      <c r="D4543" t="s">
        <v>6880</v>
      </c>
      <c r="E4543" t="s">
        <v>1709</v>
      </c>
    </row>
    <row r="4544" spans="1:5">
      <c r="A4544" t="s">
        <v>6129</v>
      </c>
      <c r="B4544" t="s">
        <v>5</v>
      </c>
      <c r="C4544" t="s">
        <v>1740</v>
      </c>
      <c r="D4544" t="s">
        <v>6880</v>
      </c>
      <c r="E4544" t="s">
        <v>1710</v>
      </c>
    </row>
    <row r="4545" spans="1:5">
      <c r="A4545" t="s">
        <v>6130</v>
      </c>
      <c r="B4545" t="s">
        <v>5</v>
      </c>
      <c r="C4545" t="s">
        <v>1740</v>
      </c>
      <c r="D4545" t="s">
        <v>6880</v>
      </c>
      <c r="E4545" t="s">
        <v>1711</v>
      </c>
    </row>
    <row r="4546" spans="1:5">
      <c r="A4546" t="s">
        <v>6131</v>
      </c>
      <c r="B4546" t="s">
        <v>5</v>
      </c>
      <c r="C4546" t="s">
        <v>1740</v>
      </c>
      <c r="D4546" t="s">
        <v>6880</v>
      </c>
      <c r="E4546" t="s">
        <v>1712</v>
      </c>
    </row>
    <row r="4547" spans="1:5">
      <c r="A4547" t="s">
        <v>6132</v>
      </c>
      <c r="B4547" t="s">
        <v>5</v>
      </c>
      <c r="C4547" t="s">
        <v>1740</v>
      </c>
      <c r="D4547" t="s">
        <v>6880</v>
      </c>
      <c r="E4547" t="s">
        <v>1713</v>
      </c>
    </row>
    <row r="4548" spans="1:5">
      <c r="A4548" t="s">
        <v>6133</v>
      </c>
      <c r="B4548" t="s">
        <v>5</v>
      </c>
      <c r="C4548" t="s">
        <v>1740</v>
      </c>
      <c r="D4548" t="s">
        <v>6880</v>
      </c>
      <c r="E4548" t="s">
        <v>1714</v>
      </c>
    </row>
    <row r="4549" spans="1:5">
      <c r="A4549" t="s">
        <v>6134</v>
      </c>
      <c r="B4549" t="s">
        <v>5</v>
      </c>
      <c r="C4549" t="s">
        <v>1740</v>
      </c>
      <c r="D4549" t="s">
        <v>6880</v>
      </c>
      <c r="E4549" t="s">
        <v>1715</v>
      </c>
    </row>
    <row r="4550" spans="1:5">
      <c r="A4550" t="s">
        <v>6135</v>
      </c>
      <c r="B4550" t="s">
        <v>5</v>
      </c>
      <c r="C4550" t="s">
        <v>1740</v>
      </c>
      <c r="D4550" t="s">
        <v>6881</v>
      </c>
      <c r="E4550" t="s">
        <v>1702</v>
      </c>
    </row>
    <row r="4551" spans="1:5">
      <c r="A4551" t="s">
        <v>6136</v>
      </c>
      <c r="B4551" t="s">
        <v>5</v>
      </c>
      <c r="C4551" t="s">
        <v>1740</v>
      </c>
      <c r="D4551" t="s">
        <v>6881</v>
      </c>
      <c r="E4551" t="s">
        <v>1705</v>
      </c>
    </row>
    <row r="4552" spans="1:5">
      <c r="A4552" t="s">
        <v>6137</v>
      </c>
      <c r="B4552" t="s">
        <v>5</v>
      </c>
      <c r="C4552" t="s">
        <v>1740</v>
      </c>
      <c r="D4552" t="s">
        <v>6881</v>
      </c>
      <c r="E4552" t="s">
        <v>1706</v>
      </c>
    </row>
    <row r="4553" spans="1:5">
      <c r="A4553" t="s">
        <v>6138</v>
      </c>
      <c r="B4553" t="s">
        <v>5</v>
      </c>
      <c r="C4553" t="s">
        <v>1740</v>
      </c>
      <c r="D4553" t="s">
        <v>6881</v>
      </c>
      <c r="E4553" t="s">
        <v>1707</v>
      </c>
    </row>
    <row r="4554" spans="1:5">
      <c r="A4554" t="s">
        <v>6139</v>
      </c>
      <c r="B4554" t="s">
        <v>5</v>
      </c>
      <c r="C4554" t="s">
        <v>1740</v>
      </c>
      <c r="D4554" t="s">
        <v>6881</v>
      </c>
      <c r="E4554" t="s">
        <v>1708</v>
      </c>
    </row>
    <row r="4555" spans="1:5">
      <c r="A4555" t="s">
        <v>6140</v>
      </c>
      <c r="B4555" t="s">
        <v>5</v>
      </c>
      <c r="C4555" t="s">
        <v>1740</v>
      </c>
      <c r="D4555" t="s">
        <v>6881</v>
      </c>
      <c r="E4555" t="s">
        <v>1709</v>
      </c>
    </row>
    <row r="4556" spans="1:5">
      <c r="A4556" t="s">
        <v>6141</v>
      </c>
      <c r="B4556" t="s">
        <v>5</v>
      </c>
      <c r="C4556" t="s">
        <v>1740</v>
      </c>
      <c r="D4556" t="s">
        <v>6881</v>
      </c>
      <c r="E4556" t="s">
        <v>1710</v>
      </c>
    </row>
    <row r="4557" spans="1:5">
      <c r="A4557" t="s">
        <v>6142</v>
      </c>
      <c r="B4557" t="s">
        <v>5</v>
      </c>
      <c r="C4557" t="s">
        <v>1740</v>
      </c>
      <c r="D4557" t="s">
        <v>6881</v>
      </c>
      <c r="E4557" t="s">
        <v>1711</v>
      </c>
    </row>
    <row r="4558" spans="1:5">
      <c r="A4558" t="s">
        <v>6143</v>
      </c>
      <c r="B4558" t="s">
        <v>5</v>
      </c>
      <c r="C4558" t="s">
        <v>1740</v>
      </c>
      <c r="D4558" t="s">
        <v>6881</v>
      </c>
      <c r="E4558" t="s">
        <v>1712</v>
      </c>
    </row>
    <row r="4559" spans="1:5">
      <c r="A4559" t="s">
        <v>6144</v>
      </c>
      <c r="B4559" t="s">
        <v>5</v>
      </c>
      <c r="C4559" t="s">
        <v>1740</v>
      </c>
      <c r="D4559" t="s">
        <v>6881</v>
      </c>
      <c r="E4559" t="s">
        <v>1713</v>
      </c>
    </row>
    <row r="4560" spans="1:5">
      <c r="A4560" t="s">
        <v>6145</v>
      </c>
      <c r="B4560" t="s">
        <v>5</v>
      </c>
      <c r="C4560" t="s">
        <v>1740</v>
      </c>
      <c r="D4560" t="s">
        <v>6881</v>
      </c>
      <c r="E4560" t="s">
        <v>1714</v>
      </c>
    </row>
    <row r="4561" spans="1:5">
      <c r="A4561" t="s">
        <v>6146</v>
      </c>
      <c r="B4561" t="s">
        <v>5</v>
      </c>
      <c r="C4561" t="s">
        <v>1740</v>
      </c>
      <c r="D4561" t="s">
        <v>6881</v>
      </c>
      <c r="E4561" t="s">
        <v>1715</v>
      </c>
    </row>
    <row r="4562" spans="1:5">
      <c r="A4562" t="s">
        <v>6147</v>
      </c>
      <c r="B4562" t="s">
        <v>5</v>
      </c>
      <c r="C4562" t="s">
        <v>1740</v>
      </c>
      <c r="D4562" t="s">
        <v>6882</v>
      </c>
      <c r="E4562" t="s">
        <v>1702</v>
      </c>
    </row>
    <row r="4563" spans="1:5">
      <c r="A4563" t="s">
        <v>6148</v>
      </c>
      <c r="B4563" t="s">
        <v>5</v>
      </c>
      <c r="C4563" t="s">
        <v>1740</v>
      </c>
      <c r="D4563" t="s">
        <v>6882</v>
      </c>
      <c r="E4563" t="s">
        <v>1705</v>
      </c>
    </row>
    <row r="4564" spans="1:5">
      <c r="A4564" t="s">
        <v>6149</v>
      </c>
      <c r="B4564" t="s">
        <v>5</v>
      </c>
      <c r="C4564" t="s">
        <v>1740</v>
      </c>
      <c r="D4564" t="s">
        <v>6882</v>
      </c>
      <c r="E4564" t="s">
        <v>1706</v>
      </c>
    </row>
    <row r="4565" spans="1:5">
      <c r="A4565" t="s">
        <v>6150</v>
      </c>
      <c r="B4565" t="s">
        <v>5</v>
      </c>
      <c r="C4565" t="s">
        <v>1740</v>
      </c>
      <c r="D4565" t="s">
        <v>6882</v>
      </c>
      <c r="E4565" t="s">
        <v>1707</v>
      </c>
    </row>
    <row r="4566" spans="1:5">
      <c r="A4566" t="s">
        <v>6151</v>
      </c>
      <c r="B4566" t="s">
        <v>5</v>
      </c>
      <c r="C4566" t="s">
        <v>1740</v>
      </c>
      <c r="D4566" t="s">
        <v>6882</v>
      </c>
      <c r="E4566" t="s">
        <v>1708</v>
      </c>
    </row>
    <row r="4567" spans="1:5">
      <c r="A4567" t="s">
        <v>6152</v>
      </c>
      <c r="B4567" t="s">
        <v>5</v>
      </c>
      <c r="C4567" t="s">
        <v>1740</v>
      </c>
      <c r="D4567" t="s">
        <v>6882</v>
      </c>
      <c r="E4567" t="s">
        <v>1709</v>
      </c>
    </row>
    <row r="4568" spans="1:5">
      <c r="A4568" t="s">
        <v>6153</v>
      </c>
      <c r="B4568" t="s">
        <v>5</v>
      </c>
      <c r="C4568" t="s">
        <v>1740</v>
      </c>
      <c r="D4568" t="s">
        <v>6882</v>
      </c>
      <c r="E4568" t="s">
        <v>1710</v>
      </c>
    </row>
    <row r="4569" spans="1:5">
      <c r="A4569" t="s">
        <v>6154</v>
      </c>
      <c r="B4569" t="s">
        <v>5</v>
      </c>
      <c r="C4569" t="s">
        <v>1740</v>
      </c>
      <c r="D4569" t="s">
        <v>6882</v>
      </c>
      <c r="E4569" t="s">
        <v>1711</v>
      </c>
    </row>
    <row r="4570" spans="1:5">
      <c r="A4570" t="s">
        <v>6155</v>
      </c>
      <c r="B4570" t="s">
        <v>5</v>
      </c>
      <c r="C4570" t="s">
        <v>1740</v>
      </c>
      <c r="D4570" t="s">
        <v>6882</v>
      </c>
      <c r="E4570" t="s">
        <v>1712</v>
      </c>
    </row>
    <row r="4571" spans="1:5">
      <c r="A4571" t="s">
        <v>6156</v>
      </c>
      <c r="B4571" t="s">
        <v>5</v>
      </c>
      <c r="C4571" t="s">
        <v>1740</v>
      </c>
      <c r="D4571" t="s">
        <v>6882</v>
      </c>
      <c r="E4571" t="s">
        <v>1713</v>
      </c>
    </row>
    <row r="4572" spans="1:5">
      <c r="A4572" t="s">
        <v>6157</v>
      </c>
      <c r="B4572" t="s">
        <v>5</v>
      </c>
      <c r="C4572" t="s">
        <v>1740</v>
      </c>
      <c r="D4572" t="s">
        <v>6882</v>
      </c>
      <c r="E4572" t="s">
        <v>1714</v>
      </c>
    </row>
    <row r="4573" spans="1:5">
      <c r="A4573" t="s">
        <v>6158</v>
      </c>
      <c r="B4573" t="s">
        <v>5</v>
      </c>
      <c r="C4573" t="s">
        <v>1740</v>
      </c>
      <c r="D4573" t="s">
        <v>6882</v>
      </c>
      <c r="E4573" t="s">
        <v>1715</v>
      </c>
    </row>
    <row r="4574" spans="1:5">
      <c r="A4574" t="s">
        <v>6159</v>
      </c>
      <c r="B4574" t="s">
        <v>5</v>
      </c>
      <c r="C4574" t="s">
        <v>1740</v>
      </c>
      <c r="D4574" t="s">
        <v>6883</v>
      </c>
      <c r="E4574" t="s">
        <v>1702</v>
      </c>
    </row>
    <row r="4575" spans="1:5">
      <c r="A4575" t="s">
        <v>6160</v>
      </c>
      <c r="B4575" t="s">
        <v>5</v>
      </c>
      <c r="C4575" t="s">
        <v>1740</v>
      </c>
      <c r="D4575" t="s">
        <v>6883</v>
      </c>
      <c r="E4575" t="s">
        <v>1705</v>
      </c>
    </row>
    <row r="4576" spans="1:5">
      <c r="A4576" t="s">
        <v>6161</v>
      </c>
      <c r="B4576" t="s">
        <v>5</v>
      </c>
      <c r="C4576" t="s">
        <v>1740</v>
      </c>
      <c r="D4576" t="s">
        <v>6883</v>
      </c>
      <c r="E4576" t="s">
        <v>1706</v>
      </c>
    </row>
    <row r="4577" spans="1:5">
      <c r="A4577" t="s">
        <v>6162</v>
      </c>
      <c r="B4577" t="s">
        <v>5</v>
      </c>
      <c r="C4577" t="s">
        <v>1740</v>
      </c>
      <c r="D4577" t="s">
        <v>6883</v>
      </c>
      <c r="E4577" t="s">
        <v>1707</v>
      </c>
    </row>
    <row r="4578" spans="1:5">
      <c r="A4578" t="s">
        <v>6163</v>
      </c>
      <c r="B4578" t="s">
        <v>5</v>
      </c>
      <c r="C4578" t="s">
        <v>1740</v>
      </c>
      <c r="D4578" t="s">
        <v>6883</v>
      </c>
      <c r="E4578" t="s">
        <v>1708</v>
      </c>
    </row>
    <row r="4579" spans="1:5">
      <c r="A4579" t="s">
        <v>6164</v>
      </c>
      <c r="B4579" t="s">
        <v>5</v>
      </c>
      <c r="C4579" t="s">
        <v>1740</v>
      </c>
      <c r="D4579" t="s">
        <v>6883</v>
      </c>
      <c r="E4579" t="s">
        <v>1709</v>
      </c>
    </row>
    <row r="4580" spans="1:5">
      <c r="A4580" t="s">
        <v>6165</v>
      </c>
      <c r="B4580" t="s">
        <v>5</v>
      </c>
      <c r="C4580" t="s">
        <v>1740</v>
      </c>
      <c r="D4580" t="s">
        <v>6883</v>
      </c>
      <c r="E4580" t="s">
        <v>1710</v>
      </c>
    </row>
    <row r="4581" spans="1:5">
      <c r="A4581" t="s">
        <v>6166</v>
      </c>
      <c r="B4581" t="s">
        <v>5</v>
      </c>
      <c r="C4581" t="s">
        <v>1740</v>
      </c>
      <c r="D4581" t="s">
        <v>6883</v>
      </c>
      <c r="E4581" t="s">
        <v>1711</v>
      </c>
    </row>
    <row r="4582" spans="1:5">
      <c r="A4582" t="s">
        <v>6167</v>
      </c>
      <c r="B4582" t="s">
        <v>5</v>
      </c>
      <c r="C4582" t="s">
        <v>1740</v>
      </c>
      <c r="D4582" t="s">
        <v>6883</v>
      </c>
      <c r="E4582" t="s">
        <v>1712</v>
      </c>
    </row>
    <row r="4583" spans="1:5">
      <c r="A4583" t="s">
        <v>6168</v>
      </c>
      <c r="B4583" t="s">
        <v>5</v>
      </c>
      <c r="C4583" t="s">
        <v>1740</v>
      </c>
      <c r="D4583" t="s">
        <v>6883</v>
      </c>
      <c r="E4583" t="s">
        <v>1713</v>
      </c>
    </row>
    <row r="4584" spans="1:5">
      <c r="A4584" t="s">
        <v>6169</v>
      </c>
      <c r="B4584" t="s">
        <v>5</v>
      </c>
      <c r="C4584" t="s">
        <v>1740</v>
      </c>
      <c r="D4584" t="s">
        <v>6883</v>
      </c>
      <c r="E4584" t="s">
        <v>1714</v>
      </c>
    </row>
    <row r="4585" spans="1:5">
      <c r="A4585" t="s">
        <v>6170</v>
      </c>
      <c r="B4585" t="s">
        <v>5</v>
      </c>
      <c r="C4585" t="s">
        <v>1740</v>
      </c>
      <c r="D4585" t="s">
        <v>6883</v>
      </c>
      <c r="E4585" t="s">
        <v>1715</v>
      </c>
    </row>
    <row r="4586" spans="1:5">
      <c r="A4586" t="s">
        <v>6171</v>
      </c>
      <c r="B4586" t="s">
        <v>5</v>
      </c>
      <c r="C4586" t="s">
        <v>1740</v>
      </c>
      <c r="D4586" t="s">
        <v>6884</v>
      </c>
      <c r="E4586" t="s">
        <v>1702</v>
      </c>
    </row>
    <row r="4587" spans="1:5">
      <c r="A4587" t="s">
        <v>6172</v>
      </c>
      <c r="B4587" t="s">
        <v>5</v>
      </c>
      <c r="C4587" t="s">
        <v>1740</v>
      </c>
      <c r="D4587" t="s">
        <v>6884</v>
      </c>
      <c r="E4587" t="s">
        <v>1705</v>
      </c>
    </row>
    <row r="4588" spans="1:5">
      <c r="A4588" t="s">
        <v>6173</v>
      </c>
      <c r="B4588" t="s">
        <v>5</v>
      </c>
      <c r="C4588" t="s">
        <v>1740</v>
      </c>
      <c r="D4588" t="s">
        <v>6884</v>
      </c>
      <c r="E4588" t="s">
        <v>1706</v>
      </c>
    </row>
    <row r="4589" spans="1:5">
      <c r="A4589" t="s">
        <v>6174</v>
      </c>
      <c r="B4589" t="s">
        <v>5</v>
      </c>
      <c r="C4589" t="s">
        <v>1740</v>
      </c>
      <c r="D4589" t="s">
        <v>6884</v>
      </c>
      <c r="E4589" t="s">
        <v>1707</v>
      </c>
    </row>
    <row r="4590" spans="1:5">
      <c r="A4590" t="s">
        <v>6175</v>
      </c>
      <c r="B4590" t="s">
        <v>5</v>
      </c>
      <c r="C4590" t="s">
        <v>1740</v>
      </c>
      <c r="D4590" t="s">
        <v>6884</v>
      </c>
      <c r="E4590" t="s">
        <v>1708</v>
      </c>
    </row>
    <row r="4591" spans="1:5">
      <c r="A4591" t="s">
        <v>6176</v>
      </c>
      <c r="B4591" t="s">
        <v>5</v>
      </c>
      <c r="C4591" t="s">
        <v>1740</v>
      </c>
      <c r="D4591" t="s">
        <v>6884</v>
      </c>
      <c r="E4591" t="s">
        <v>1709</v>
      </c>
    </row>
    <row r="4592" spans="1:5">
      <c r="A4592" t="s">
        <v>6177</v>
      </c>
      <c r="B4592" t="s">
        <v>5</v>
      </c>
      <c r="C4592" t="s">
        <v>1740</v>
      </c>
      <c r="D4592" t="s">
        <v>6884</v>
      </c>
      <c r="E4592" t="s">
        <v>1710</v>
      </c>
    </row>
    <row r="4593" spans="1:5">
      <c r="A4593" t="s">
        <v>6178</v>
      </c>
      <c r="B4593" t="s">
        <v>5</v>
      </c>
      <c r="C4593" t="s">
        <v>1740</v>
      </c>
      <c r="D4593" t="s">
        <v>6884</v>
      </c>
      <c r="E4593" t="s">
        <v>1711</v>
      </c>
    </row>
    <row r="4594" spans="1:5">
      <c r="A4594" t="s">
        <v>6179</v>
      </c>
      <c r="B4594" t="s">
        <v>5</v>
      </c>
      <c r="C4594" t="s">
        <v>1740</v>
      </c>
      <c r="D4594" t="s">
        <v>6884</v>
      </c>
      <c r="E4594" t="s">
        <v>1712</v>
      </c>
    </row>
    <row r="4595" spans="1:5">
      <c r="A4595" t="s">
        <v>6180</v>
      </c>
      <c r="B4595" t="s">
        <v>5</v>
      </c>
      <c r="C4595" t="s">
        <v>1740</v>
      </c>
      <c r="D4595" t="s">
        <v>6884</v>
      </c>
      <c r="E4595" t="s">
        <v>1713</v>
      </c>
    </row>
    <row r="4596" spans="1:5">
      <c r="A4596" t="s">
        <v>6181</v>
      </c>
      <c r="B4596" t="s">
        <v>5</v>
      </c>
      <c r="C4596" t="s">
        <v>1740</v>
      </c>
      <c r="D4596" t="s">
        <v>6884</v>
      </c>
      <c r="E4596" t="s">
        <v>1714</v>
      </c>
    </row>
    <row r="4597" spans="1:5">
      <c r="A4597" t="s">
        <v>6182</v>
      </c>
      <c r="B4597" t="s">
        <v>5</v>
      </c>
      <c r="C4597" t="s">
        <v>1740</v>
      </c>
      <c r="D4597" t="s">
        <v>6884</v>
      </c>
      <c r="E4597" t="s">
        <v>1715</v>
      </c>
    </row>
    <row r="4598" spans="1:5">
      <c r="A4598" t="s">
        <v>6183</v>
      </c>
      <c r="B4598" t="s">
        <v>5</v>
      </c>
      <c r="C4598" t="s">
        <v>1740</v>
      </c>
      <c r="D4598" t="s">
        <v>6885</v>
      </c>
      <c r="E4598" t="s">
        <v>1702</v>
      </c>
    </row>
    <row r="4599" spans="1:5">
      <c r="A4599" t="s">
        <v>6184</v>
      </c>
      <c r="B4599" t="s">
        <v>5</v>
      </c>
      <c r="C4599" t="s">
        <v>1740</v>
      </c>
      <c r="D4599" t="s">
        <v>6885</v>
      </c>
      <c r="E4599" t="s">
        <v>1705</v>
      </c>
    </row>
    <row r="4600" spans="1:5">
      <c r="A4600" t="s">
        <v>6185</v>
      </c>
      <c r="B4600" t="s">
        <v>5</v>
      </c>
      <c r="C4600" t="s">
        <v>1740</v>
      </c>
      <c r="D4600" t="s">
        <v>6885</v>
      </c>
      <c r="E4600" t="s">
        <v>1706</v>
      </c>
    </row>
    <row r="4601" spans="1:5">
      <c r="A4601" t="s">
        <v>6186</v>
      </c>
      <c r="B4601" t="s">
        <v>5</v>
      </c>
      <c r="C4601" t="s">
        <v>1740</v>
      </c>
      <c r="D4601" t="s">
        <v>6885</v>
      </c>
      <c r="E4601" t="s">
        <v>1707</v>
      </c>
    </row>
    <row r="4602" spans="1:5">
      <c r="A4602" t="s">
        <v>6187</v>
      </c>
      <c r="B4602" t="s">
        <v>5</v>
      </c>
      <c r="C4602" t="s">
        <v>1740</v>
      </c>
      <c r="D4602" t="s">
        <v>6885</v>
      </c>
      <c r="E4602" t="s">
        <v>1708</v>
      </c>
    </row>
    <row r="4603" spans="1:5">
      <c r="A4603" t="s">
        <v>6188</v>
      </c>
      <c r="B4603" t="s">
        <v>5</v>
      </c>
      <c r="C4603" t="s">
        <v>1740</v>
      </c>
      <c r="D4603" t="s">
        <v>6885</v>
      </c>
      <c r="E4603" t="s">
        <v>1709</v>
      </c>
    </row>
    <row r="4604" spans="1:5">
      <c r="A4604" t="s">
        <v>6189</v>
      </c>
      <c r="B4604" t="s">
        <v>5</v>
      </c>
      <c r="C4604" t="s">
        <v>1740</v>
      </c>
      <c r="D4604" t="s">
        <v>6885</v>
      </c>
      <c r="E4604" t="s">
        <v>1710</v>
      </c>
    </row>
    <row r="4605" spans="1:5">
      <c r="A4605" t="s">
        <v>6190</v>
      </c>
      <c r="B4605" t="s">
        <v>5</v>
      </c>
      <c r="C4605" t="s">
        <v>1740</v>
      </c>
      <c r="D4605" t="s">
        <v>6885</v>
      </c>
      <c r="E4605" t="s">
        <v>1711</v>
      </c>
    </row>
    <row r="4606" spans="1:5">
      <c r="A4606" t="s">
        <v>6191</v>
      </c>
      <c r="B4606" t="s">
        <v>5</v>
      </c>
      <c r="C4606" t="s">
        <v>1740</v>
      </c>
      <c r="D4606" t="s">
        <v>6885</v>
      </c>
      <c r="E4606" t="s">
        <v>1712</v>
      </c>
    </row>
    <row r="4607" spans="1:5">
      <c r="A4607" t="s">
        <v>6192</v>
      </c>
      <c r="B4607" t="s">
        <v>5</v>
      </c>
      <c r="C4607" t="s">
        <v>1740</v>
      </c>
      <c r="D4607" t="s">
        <v>6885</v>
      </c>
      <c r="E4607" t="s">
        <v>1713</v>
      </c>
    </row>
    <row r="4608" spans="1:5">
      <c r="A4608" t="s">
        <v>6193</v>
      </c>
      <c r="B4608" t="s">
        <v>5</v>
      </c>
      <c r="C4608" t="s">
        <v>1740</v>
      </c>
      <c r="D4608" t="s">
        <v>6885</v>
      </c>
      <c r="E4608" t="s">
        <v>1714</v>
      </c>
    </row>
    <row r="4609" spans="1:5">
      <c r="A4609" t="s">
        <v>6194</v>
      </c>
      <c r="B4609" t="s">
        <v>5</v>
      </c>
      <c r="C4609" t="s">
        <v>1740</v>
      </c>
      <c r="D4609" t="s">
        <v>6885</v>
      </c>
      <c r="E4609" t="s">
        <v>1715</v>
      </c>
    </row>
    <row r="4610" spans="1:5">
      <c r="A4610" t="s">
        <v>6195</v>
      </c>
      <c r="B4610" t="s">
        <v>5</v>
      </c>
      <c r="C4610" t="s">
        <v>1740</v>
      </c>
      <c r="D4610" t="s">
        <v>6886</v>
      </c>
      <c r="E4610" t="s">
        <v>1702</v>
      </c>
    </row>
    <row r="4611" spans="1:5">
      <c r="A4611" t="s">
        <v>6196</v>
      </c>
      <c r="B4611" t="s">
        <v>5</v>
      </c>
      <c r="C4611" t="s">
        <v>1740</v>
      </c>
      <c r="D4611" t="s">
        <v>6886</v>
      </c>
      <c r="E4611" t="s">
        <v>1705</v>
      </c>
    </row>
    <row r="4612" spans="1:5">
      <c r="A4612" t="s">
        <v>6197</v>
      </c>
      <c r="B4612" t="s">
        <v>5</v>
      </c>
      <c r="C4612" t="s">
        <v>1740</v>
      </c>
      <c r="D4612" t="s">
        <v>6886</v>
      </c>
      <c r="E4612" t="s">
        <v>1706</v>
      </c>
    </row>
    <row r="4613" spans="1:5">
      <c r="A4613" t="s">
        <v>6198</v>
      </c>
      <c r="B4613" t="s">
        <v>5</v>
      </c>
      <c r="C4613" t="s">
        <v>1740</v>
      </c>
      <c r="D4613" t="s">
        <v>6886</v>
      </c>
      <c r="E4613" t="s">
        <v>1707</v>
      </c>
    </row>
    <row r="4614" spans="1:5">
      <c r="A4614" t="s">
        <v>6199</v>
      </c>
      <c r="B4614" t="s">
        <v>5</v>
      </c>
      <c r="C4614" t="s">
        <v>1740</v>
      </c>
      <c r="D4614" t="s">
        <v>6886</v>
      </c>
      <c r="E4614" t="s">
        <v>1708</v>
      </c>
    </row>
    <row r="4615" spans="1:5">
      <c r="A4615" t="s">
        <v>6200</v>
      </c>
      <c r="B4615" t="s">
        <v>5</v>
      </c>
      <c r="C4615" t="s">
        <v>1740</v>
      </c>
      <c r="D4615" t="s">
        <v>6886</v>
      </c>
      <c r="E4615" t="s">
        <v>1709</v>
      </c>
    </row>
    <row r="4616" spans="1:5">
      <c r="A4616" t="s">
        <v>6201</v>
      </c>
      <c r="B4616" t="s">
        <v>5</v>
      </c>
      <c r="C4616" t="s">
        <v>1740</v>
      </c>
      <c r="D4616" t="s">
        <v>6886</v>
      </c>
      <c r="E4616" t="s">
        <v>1710</v>
      </c>
    </row>
    <row r="4617" spans="1:5">
      <c r="A4617" t="s">
        <v>6202</v>
      </c>
      <c r="B4617" t="s">
        <v>5</v>
      </c>
      <c r="C4617" t="s">
        <v>1740</v>
      </c>
      <c r="D4617" t="s">
        <v>6886</v>
      </c>
      <c r="E4617" t="s">
        <v>1711</v>
      </c>
    </row>
    <row r="4618" spans="1:5">
      <c r="A4618" t="s">
        <v>6203</v>
      </c>
      <c r="B4618" t="s">
        <v>5</v>
      </c>
      <c r="C4618" t="s">
        <v>1740</v>
      </c>
      <c r="D4618" t="s">
        <v>6886</v>
      </c>
      <c r="E4618" t="s">
        <v>1712</v>
      </c>
    </row>
    <row r="4619" spans="1:5">
      <c r="A4619" t="s">
        <v>6204</v>
      </c>
      <c r="B4619" t="s">
        <v>5</v>
      </c>
      <c r="C4619" t="s">
        <v>1740</v>
      </c>
      <c r="D4619" t="s">
        <v>6886</v>
      </c>
      <c r="E4619" t="s">
        <v>1713</v>
      </c>
    </row>
    <row r="4620" spans="1:5">
      <c r="A4620" t="s">
        <v>6205</v>
      </c>
      <c r="B4620" t="s">
        <v>5</v>
      </c>
      <c r="C4620" t="s">
        <v>1740</v>
      </c>
      <c r="D4620" t="s">
        <v>6886</v>
      </c>
      <c r="E4620" t="s">
        <v>1714</v>
      </c>
    </row>
    <row r="4621" spans="1:5">
      <c r="A4621" t="s">
        <v>6206</v>
      </c>
      <c r="B4621" t="s">
        <v>5</v>
      </c>
      <c r="C4621" t="s">
        <v>1740</v>
      </c>
      <c r="D4621" t="s">
        <v>6886</v>
      </c>
      <c r="E4621" t="s">
        <v>1715</v>
      </c>
    </row>
    <row r="4622" spans="1:5">
      <c r="A4622" t="s">
        <v>6207</v>
      </c>
      <c r="B4622" t="s">
        <v>5</v>
      </c>
      <c r="C4622" t="s">
        <v>1740</v>
      </c>
      <c r="D4622" t="s">
        <v>6887</v>
      </c>
      <c r="E4622" t="s">
        <v>1702</v>
      </c>
    </row>
    <row r="4623" spans="1:5">
      <c r="A4623" t="s">
        <v>6208</v>
      </c>
      <c r="B4623" t="s">
        <v>5</v>
      </c>
      <c r="C4623" t="s">
        <v>1740</v>
      </c>
      <c r="D4623" t="s">
        <v>6887</v>
      </c>
      <c r="E4623" t="s">
        <v>1705</v>
      </c>
    </row>
    <row r="4624" spans="1:5">
      <c r="A4624" t="s">
        <v>6209</v>
      </c>
      <c r="B4624" t="s">
        <v>5</v>
      </c>
      <c r="C4624" t="s">
        <v>1740</v>
      </c>
      <c r="D4624" t="s">
        <v>6887</v>
      </c>
      <c r="E4624" t="s">
        <v>1706</v>
      </c>
    </row>
    <row r="4625" spans="1:5">
      <c r="A4625" t="s">
        <v>6210</v>
      </c>
      <c r="B4625" t="s">
        <v>5</v>
      </c>
      <c r="C4625" t="s">
        <v>1740</v>
      </c>
      <c r="D4625" t="s">
        <v>6887</v>
      </c>
      <c r="E4625" t="s">
        <v>1707</v>
      </c>
    </row>
    <row r="4626" spans="1:5">
      <c r="A4626" t="s">
        <v>6211</v>
      </c>
      <c r="B4626" t="s">
        <v>5</v>
      </c>
      <c r="C4626" t="s">
        <v>1740</v>
      </c>
      <c r="D4626" t="s">
        <v>6887</v>
      </c>
      <c r="E4626" t="s">
        <v>1708</v>
      </c>
    </row>
    <row r="4627" spans="1:5">
      <c r="A4627" t="s">
        <v>6212</v>
      </c>
      <c r="B4627" t="s">
        <v>5</v>
      </c>
      <c r="C4627" t="s">
        <v>1740</v>
      </c>
      <c r="D4627" t="s">
        <v>6887</v>
      </c>
      <c r="E4627" t="s">
        <v>1709</v>
      </c>
    </row>
    <row r="4628" spans="1:5">
      <c r="A4628" t="s">
        <v>6213</v>
      </c>
      <c r="B4628" t="s">
        <v>5</v>
      </c>
      <c r="C4628" t="s">
        <v>1740</v>
      </c>
      <c r="D4628" t="s">
        <v>6887</v>
      </c>
      <c r="E4628" t="s">
        <v>1710</v>
      </c>
    </row>
    <row r="4629" spans="1:5">
      <c r="A4629" t="s">
        <v>6214</v>
      </c>
      <c r="B4629" t="s">
        <v>5</v>
      </c>
      <c r="C4629" t="s">
        <v>1740</v>
      </c>
      <c r="D4629" t="s">
        <v>6887</v>
      </c>
      <c r="E4629" t="s">
        <v>1711</v>
      </c>
    </row>
    <row r="4630" spans="1:5">
      <c r="A4630" t="s">
        <v>6215</v>
      </c>
      <c r="B4630" t="s">
        <v>5</v>
      </c>
      <c r="C4630" t="s">
        <v>1740</v>
      </c>
      <c r="D4630" t="s">
        <v>6887</v>
      </c>
      <c r="E4630" t="s">
        <v>1712</v>
      </c>
    </row>
    <row r="4631" spans="1:5">
      <c r="A4631" t="s">
        <v>6216</v>
      </c>
      <c r="B4631" t="s">
        <v>5</v>
      </c>
      <c r="C4631" t="s">
        <v>1740</v>
      </c>
      <c r="D4631" t="s">
        <v>6887</v>
      </c>
      <c r="E4631" t="s">
        <v>1713</v>
      </c>
    </row>
    <row r="4632" spans="1:5">
      <c r="A4632" t="s">
        <v>6217</v>
      </c>
      <c r="B4632" t="s">
        <v>5</v>
      </c>
      <c r="C4632" t="s">
        <v>1740</v>
      </c>
      <c r="D4632" t="s">
        <v>6887</v>
      </c>
      <c r="E4632" t="s">
        <v>1714</v>
      </c>
    </row>
    <row r="4633" spans="1:5">
      <c r="A4633" t="s">
        <v>6218</v>
      </c>
      <c r="B4633" t="s">
        <v>5</v>
      </c>
      <c r="C4633" t="s">
        <v>1740</v>
      </c>
      <c r="D4633" t="s">
        <v>6887</v>
      </c>
      <c r="E4633" t="s">
        <v>1715</v>
      </c>
    </row>
    <row r="4634" spans="1:5">
      <c r="A4634" t="s">
        <v>6219</v>
      </c>
      <c r="B4634" t="s">
        <v>5</v>
      </c>
      <c r="C4634" t="s">
        <v>1740</v>
      </c>
      <c r="D4634" t="s">
        <v>6888</v>
      </c>
      <c r="E4634" t="s">
        <v>1702</v>
      </c>
    </row>
    <row r="4635" spans="1:5">
      <c r="A4635" t="s">
        <v>6220</v>
      </c>
      <c r="B4635" t="s">
        <v>5</v>
      </c>
      <c r="C4635" t="s">
        <v>1740</v>
      </c>
      <c r="D4635" t="s">
        <v>6888</v>
      </c>
      <c r="E4635" t="s">
        <v>1705</v>
      </c>
    </row>
    <row r="4636" spans="1:5">
      <c r="A4636" t="s">
        <v>6221</v>
      </c>
      <c r="B4636" t="s">
        <v>5</v>
      </c>
      <c r="C4636" t="s">
        <v>1740</v>
      </c>
      <c r="D4636" t="s">
        <v>6888</v>
      </c>
      <c r="E4636" t="s">
        <v>1706</v>
      </c>
    </row>
    <row r="4637" spans="1:5">
      <c r="A4637" t="s">
        <v>6222</v>
      </c>
      <c r="B4637" t="s">
        <v>5</v>
      </c>
      <c r="C4637" t="s">
        <v>1740</v>
      </c>
      <c r="D4637" t="s">
        <v>6888</v>
      </c>
      <c r="E4637" t="s">
        <v>1707</v>
      </c>
    </row>
    <row r="4638" spans="1:5">
      <c r="A4638" t="s">
        <v>6223</v>
      </c>
      <c r="B4638" t="s">
        <v>5</v>
      </c>
      <c r="C4638" t="s">
        <v>1740</v>
      </c>
      <c r="D4638" t="s">
        <v>6888</v>
      </c>
      <c r="E4638" t="s">
        <v>1708</v>
      </c>
    </row>
    <row r="4639" spans="1:5">
      <c r="A4639" t="s">
        <v>6224</v>
      </c>
      <c r="B4639" t="s">
        <v>5</v>
      </c>
      <c r="C4639" t="s">
        <v>1740</v>
      </c>
      <c r="D4639" t="s">
        <v>6888</v>
      </c>
      <c r="E4639" t="s">
        <v>1709</v>
      </c>
    </row>
    <row r="4640" spans="1:5">
      <c r="A4640" t="s">
        <v>6225</v>
      </c>
      <c r="B4640" t="s">
        <v>5</v>
      </c>
      <c r="C4640" t="s">
        <v>1740</v>
      </c>
      <c r="D4640" t="s">
        <v>6888</v>
      </c>
      <c r="E4640" t="s">
        <v>1710</v>
      </c>
    </row>
    <row r="4641" spans="1:5">
      <c r="A4641" t="s">
        <v>6226</v>
      </c>
      <c r="B4641" t="s">
        <v>5</v>
      </c>
      <c r="C4641" t="s">
        <v>1740</v>
      </c>
      <c r="D4641" t="s">
        <v>6888</v>
      </c>
      <c r="E4641" t="s">
        <v>1711</v>
      </c>
    </row>
    <row r="4642" spans="1:5">
      <c r="A4642" t="s">
        <v>6227</v>
      </c>
      <c r="B4642" t="s">
        <v>5</v>
      </c>
      <c r="C4642" t="s">
        <v>1740</v>
      </c>
      <c r="D4642" t="s">
        <v>6888</v>
      </c>
      <c r="E4642" t="s">
        <v>1712</v>
      </c>
    </row>
    <row r="4643" spans="1:5">
      <c r="A4643" t="s">
        <v>6228</v>
      </c>
      <c r="B4643" t="s">
        <v>5</v>
      </c>
      <c r="C4643" t="s">
        <v>1740</v>
      </c>
      <c r="D4643" t="s">
        <v>6888</v>
      </c>
      <c r="E4643" t="s">
        <v>1713</v>
      </c>
    </row>
    <row r="4644" spans="1:5">
      <c r="A4644" t="s">
        <v>6229</v>
      </c>
      <c r="B4644" t="s">
        <v>5</v>
      </c>
      <c r="C4644" t="s">
        <v>1740</v>
      </c>
      <c r="D4644" t="s">
        <v>6888</v>
      </c>
      <c r="E4644" t="s">
        <v>1714</v>
      </c>
    </row>
    <row r="4645" spans="1:5">
      <c r="A4645" t="s">
        <v>6230</v>
      </c>
      <c r="B4645" t="s">
        <v>5</v>
      </c>
      <c r="C4645" t="s">
        <v>1740</v>
      </c>
      <c r="D4645" t="s">
        <v>6888</v>
      </c>
      <c r="E4645" t="s">
        <v>1715</v>
      </c>
    </row>
    <row r="4646" spans="1:5">
      <c r="A4646" t="s">
        <v>6231</v>
      </c>
      <c r="B4646" t="s">
        <v>5</v>
      </c>
      <c r="C4646" t="s">
        <v>1740</v>
      </c>
      <c r="D4646" t="s">
        <v>6889</v>
      </c>
      <c r="E4646" t="s">
        <v>1702</v>
      </c>
    </row>
    <row r="4647" spans="1:5">
      <c r="A4647" t="s">
        <v>6232</v>
      </c>
      <c r="B4647" t="s">
        <v>5</v>
      </c>
      <c r="C4647" t="s">
        <v>1740</v>
      </c>
      <c r="D4647" t="s">
        <v>6889</v>
      </c>
      <c r="E4647" t="s">
        <v>1705</v>
      </c>
    </row>
    <row r="4648" spans="1:5">
      <c r="A4648" t="s">
        <v>6233</v>
      </c>
      <c r="B4648" t="s">
        <v>5</v>
      </c>
      <c r="C4648" t="s">
        <v>1740</v>
      </c>
      <c r="D4648" t="s">
        <v>6889</v>
      </c>
      <c r="E4648" t="s">
        <v>1706</v>
      </c>
    </row>
    <row r="4649" spans="1:5">
      <c r="A4649" t="s">
        <v>6234</v>
      </c>
      <c r="B4649" t="s">
        <v>5</v>
      </c>
      <c r="C4649" t="s">
        <v>1740</v>
      </c>
      <c r="D4649" t="s">
        <v>6889</v>
      </c>
      <c r="E4649" t="s">
        <v>1707</v>
      </c>
    </row>
    <row r="4650" spans="1:5">
      <c r="A4650" t="s">
        <v>6235</v>
      </c>
      <c r="B4650" t="s">
        <v>5</v>
      </c>
      <c r="C4650" t="s">
        <v>1740</v>
      </c>
      <c r="D4650" t="s">
        <v>6889</v>
      </c>
      <c r="E4650" t="s">
        <v>1708</v>
      </c>
    </row>
    <row r="4651" spans="1:5">
      <c r="A4651" t="s">
        <v>6236</v>
      </c>
      <c r="B4651" t="s">
        <v>5</v>
      </c>
      <c r="C4651" t="s">
        <v>1740</v>
      </c>
      <c r="D4651" t="s">
        <v>6889</v>
      </c>
      <c r="E4651" t="s">
        <v>1709</v>
      </c>
    </row>
    <row r="4652" spans="1:5">
      <c r="A4652" t="s">
        <v>6237</v>
      </c>
      <c r="B4652" t="s">
        <v>5</v>
      </c>
      <c r="C4652" t="s">
        <v>1740</v>
      </c>
      <c r="D4652" t="s">
        <v>6889</v>
      </c>
      <c r="E4652" t="s">
        <v>1710</v>
      </c>
    </row>
    <row r="4653" spans="1:5">
      <c r="A4653" t="s">
        <v>6238</v>
      </c>
      <c r="B4653" t="s">
        <v>5</v>
      </c>
      <c r="C4653" t="s">
        <v>1740</v>
      </c>
      <c r="D4653" t="s">
        <v>6889</v>
      </c>
      <c r="E4653" t="s">
        <v>1711</v>
      </c>
    </row>
    <row r="4654" spans="1:5">
      <c r="A4654" t="s">
        <v>6239</v>
      </c>
      <c r="B4654" t="s">
        <v>5</v>
      </c>
      <c r="C4654" t="s">
        <v>1740</v>
      </c>
      <c r="D4654" t="s">
        <v>6889</v>
      </c>
      <c r="E4654" t="s">
        <v>1712</v>
      </c>
    </row>
    <row r="4655" spans="1:5">
      <c r="A4655" t="s">
        <v>6240</v>
      </c>
      <c r="B4655" t="s">
        <v>5</v>
      </c>
      <c r="C4655" t="s">
        <v>1740</v>
      </c>
      <c r="D4655" t="s">
        <v>6889</v>
      </c>
      <c r="E4655" t="s">
        <v>1713</v>
      </c>
    </row>
    <row r="4656" spans="1:5">
      <c r="A4656" t="s">
        <v>6241</v>
      </c>
      <c r="B4656" t="s">
        <v>5</v>
      </c>
      <c r="C4656" t="s">
        <v>1740</v>
      </c>
      <c r="D4656" t="s">
        <v>6889</v>
      </c>
      <c r="E4656" t="s">
        <v>1714</v>
      </c>
    </row>
    <row r="4657" spans="1:5">
      <c r="A4657" t="s">
        <v>6242</v>
      </c>
      <c r="B4657" t="s">
        <v>5</v>
      </c>
      <c r="C4657" t="s">
        <v>1740</v>
      </c>
      <c r="D4657" t="s">
        <v>6889</v>
      </c>
      <c r="E4657" t="s">
        <v>1715</v>
      </c>
    </row>
    <row r="4658" spans="1:5">
      <c r="A4658" t="s">
        <v>6243</v>
      </c>
      <c r="B4658" t="s">
        <v>5</v>
      </c>
      <c r="C4658" t="s">
        <v>1740</v>
      </c>
      <c r="D4658" t="s">
        <v>6890</v>
      </c>
      <c r="E4658" t="s">
        <v>1702</v>
      </c>
    </row>
    <row r="4659" spans="1:5">
      <c r="A4659" t="s">
        <v>6244</v>
      </c>
      <c r="B4659" t="s">
        <v>5</v>
      </c>
      <c r="C4659" t="s">
        <v>1740</v>
      </c>
      <c r="D4659" t="s">
        <v>6890</v>
      </c>
      <c r="E4659" t="s">
        <v>1705</v>
      </c>
    </row>
    <row r="4660" spans="1:5">
      <c r="A4660" t="s">
        <v>6245</v>
      </c>
      <c r="B4660" t="s">
        <v>5</v>
      </c>
      <c r="C4660" t="s">
        <v>1740</v>
      </c>
      <c r="D4660" t="s">
        <v>6890</v>
      </c>
      <c r="E4660" t="s">
        <v>1706</v>
      </c>
    </row>
    <row r="4661" spans="1:5">
      <c r="A4661" t="s">
        <v>6246</v>
      </c>
      <c r="B4661" t="s">
        <v>5</v>
      </c>
      <c r="C4661" t="s">
        <v>1740</v>
      </c>
      <c r="D4661" t="s">
        <v>6890</v>
      </c>
      <c r="E4661" t="s">
        <v>1707</v>
      </c>
    </row>
    <row r="4662" spans="1:5">
      <c r="A4662" t="s">
        <v>6247</v>
      </c>
      <c r="B4662" t="s">
        <v>5</v>
      </c>
      <c r="C4662" t="s">
        <v>1740</v>
      </c>
      <c r="D4662" t="s">
        <v>6890</v>
      </c>
      <c r="E4662" t="s">
        <v>1708</v>
      </c>
    </row>
    <row r="4663" spans="1:5">
      <c r="A4663" t="s">
        <v>6248</v>
      </c>
      <c r="B4663" t="s">
        <v>5</v>
      </c>
      <c r="C4663" t="s">
        <v>1740</v>
      </c>
      <c r="D4663" t="s">
        <v>6890</v>
      </c>
      <c r="E4663" t="s">
        <v>1709</v>
      </c>
    </row>
    <row r="4664" spans="1:5">
      <c r="A4664" t="s">
        <v>6249</v>
      </c>
      <c r="B4664" t="s">
        <v>5</v>
      </c>
      <c r="C4664" t="s">
        <v>1740</v>
      </c>
      <c r="D4664" t="s">
        <v>6890</v>
      </c>
      <c r="E4664" t="s">
        <v>1710</v>
      </c>
    </row>
    <row r="4665" spans="1:5">
      <c r="A4665" t="s">
        <v>6250</v>
      </c>
      <c r="B4665" t="s">
        <v>5</v>
      </c>
      <c r="C4665" t="s">
        <v>1740</v>
      </c>
      <c r="D4665" t="s">
        <v>6890</v>
      </c>
      <c r="E4665" t="s">
        <v>1711</v>
      </c>
    </row>
    <row r="4666" spans="1:5">
      <c r="A4666" t="s">
        <v>6251</v>
      </c>
      <c r="B4666" t="s">
        <v>5</v>
      </c>
      <c r="C4666" t="s">
        <v>1740</v>
      </c>
      <c r="D4666" t="s">
        <v>6890</v>
      </c>
      <c r="E4666" t="s">
        <v>1712</v>
      </c>
    </row>
    <row r="4667" spans="1:5">
      <c r="A4667" t="s">
        <v>6252</v>
      </c>
      <c r="B4667" t="s">
        <v>5</v>
      </c>
      <c r="C4667" t="s">
        <v>1740</v>
      </c>
      <c r="D4667" t="s">
        <v>6890</v>
      </c>
      <c r="E4667" t="s">
        <v>1713</v>
      </c>
    </row>
    <row r="4668" spans="1:5">
      <c r="A4668" t="s">
        <v>6253</v>
      </c>
      <c r="B4668" t="s">
        <v>5</v>
      </c>
      <c r="C4668" t="s">
        <v>1740</v>
      </c>
      <c r="D4668" t="s">
        <v>6890</v>
      </c>
      <c r="E4668" t="s">
        <v>1714</v>
      </c>
    </row>
    <row r="4669" spans="1:5">
      <c r="A4669" t="s">
        <v>6254</v>
      </c>
      <c r="B4669" t="s">
        <v>5</v>
      </c>
      <c r="C4669" t="s">
        <v>1740</v>
      </c>
      <c r="D4669" t="s">
        <v>6890</v>
      </c>
      <c r="E4669" t="s">
        <v>1715</v>
      </c>
    </row>
    <row r="4670" spans="1:5">
      <c r="A4670" t="s">
        <v>6255</v>
      </c>
      <c r="B4670" t="s">
        <v>5</v>
      </c>
      <c r="C4670" t="s">
        <v>1740</v>
      </c>
      <c r="D4670" t="s">
        <v>6891</v>
      </c>
      <c r="E4670" t="s">
        <v>1702</v>
      </c>
    </row>
    <row r="4671" spans="1:5">
      <c r="A4671" t="s">
        <v>6256</v>
      </c>
      <c r="B4671" t="s">
        <v>5</v>
      </c>
      <c r="C4671" t="s">
        <v>1740</v>
      </c>
      <c r="D4671" t="s">
        <v>6891</v>
      </c>
      <c r="E4671" t="s">
        <v>1705</v>
      </c>
    </row>
    <row r="4672" spans="1:5">
      <c r="A4672" t="s">
        <v>6257</v>
      </c>
      <c r="B4672" t="s">
        <v>5</v>
      </c>
      <c r="C4672" t="s">
        <v>1740</v>
      </c>
      <c r="D4672" t="s">
        <v>6891</v>
      </c>
      <c r="E4672" t="s">
        <v>1706</v>
      </c>
    </row>
    <row r="4673" spans="1:5">
      <c r="A4673" t="s">
        <v>6258</v>
      </c>
      <c r="B4673" t="s">
        <v>5</v>
      </c>
      <c r="C4673" t="s">
        <v>1740</v>
      </c>
      <c r="D4673" t="s">
        <v>6891</v>
      </c>
      <c r="E4673" t="s">
        <v>1707</v>
      </c>
    </row>
    <row r="4674" spans="1:5">
      <c r="A4674" t="s">
        <v>6259</v>
      </c>
      <c r="B4674" t="s">
        <v>5</v>
      </c>
      <c r="C4674" t="s">
        <v>1740</v>
      </c>
      <c r="D4674" t="s">
        <v>6891</v>
      </c>
      <c r="E4674" t="s">
        <v>1708</v>
      </c>
    </row>
    <row r="4675" spans="1:5">
      <c r="A4675" t="s">
        <v>6260</v>
      </c>
      <c r="B4675" t="s">
        <v>5</v>
      </c>
      <c r="C4675" t="s">
        <v>1740</v>
      </c>
      <c r="D4675" t="s">
        <v>6891</v>
      </c>
      <c r="E4675" t="s">
        <v>1709</v>
      </c>
    </row>
    <row r="4676" spans="1:5">
      <c r="A4676" t="s">
        <v>6261</v>
      </c>
      <c r="B4676" t="s">
        <v>5</v>
      </c>
      <c r="C4676" t="s">
        <v>1740</v>
      </c>
      <c r="D4676" t="s">
        <v>6891</v>
      </c>
      <c r="E4676" t="s">
        <v>1710</v>
      </c>
    </row>
    <row r="4677" spans="1:5">
      <c r="A4677" t="s">
        <v>6262</v>
      </c>
      <c r="B4677" t="s">
        <v>5</v>
      </c>
      <c r="C4677" t="s">
        <v>1740</v>
      </c>
      <c r="D4677" t="s">
        <v>6891</v>
      </c>
      <c r="E4677" t="s">
        <v>1711</v>
      </c>
    </row>
    <row r="4678" spans="1:5">
      <c r="A4678" t="s">
        <v>6263</v>
      </c>
      <c r="B4678" t="s">
        <v>5</v>
      </c>
      <c r="C4678" t="s">
        <v>1740</v>
      </c>
      <c r="D4678" t="s">
        <v>6891</v>
      </c>
      <c r="E4678" t="s">
        <v>1712</v>
      </c>
    </row>
    <row r="4679" spans="1:5">
      <c r="A4679" t="s">
        <v>6264</v>
      </c>
      <c r="B4679" t="s">
        <v>5</v>
      </c>
      <c r="C4679" t="s">
        <v>1740</v>
      </c>
      <c r="D4679" t="s">
        <v>6891</v>
      </c>
      <c r="E4679" t="s">
        <v>1713</v>
      </c>
    </row>
    <row r="4680" spans="1:5">
      <c r="A4680" t="s">
        <v>6265</v>
      </c>
      <c r="B4680" t="s">
        <v>5</v>
      </c>
      <c r="C4680" t="s">
        <v>1740</v>
      </c>
      <c r="D4680" t="s">
        <v>6891</v>
      </c>
      <c r="E4680" t="s">
        <v>1714</v>
      </c>
    </row>
    <row r="4681" spans="1:5">
      <c r="A4681" t="s">
        <v>6266</v>
      </c>
      <c r="B4681" t="s">
        <v>5</v>
      </c>
      <c r="C4681" t="s">
        <v>1740</v>
      </c>
      <c r="D4681" t="s">
        <v>6891</v>
      </c>
      <c r="E4681" t="s">
        <v>1715</v>
      </c>
    </row>
    <row r="4682" spans="1:5">
      <c r="A4682" t="s">
        <v>6267</v>
      </c>
      <c r="B4682" t="s">
        <v>5</v>
      </c>
      <c r="C4682" t="s">
        <v>1741</v>
      </c>
      <c r="D4682" t="s">
        <v>6867</v>
      </c>
      <c r="E4682" t="s">
        <v>1702</v>
      </c>
    </row>
    <row r="4683" spans="1:5">
      <c r="A4683" t="s">
        <v>6268</v>
      </c>
      <c r="B4683" t="s">
        <v>5</v>
      </c>
      <c r="C4683" t="s">
        <v>1741</v>
      </c>
      <c r="D4683" t="s">
        <v>6867</v>
      </c>
      <c r="E4683" t="s">
        <v>1705</v>
      </c>
    </row>
    <row r="4684" spans="1:5">
      <c r="A4684" t="s">
        <v>6269</v>
      </c>
      <c r="B4684" t="s">
        <v>5</v>
      </c>
      <c r="C4684" t="s">
        <v>1741</v>
      </c>
      <c r="D4684" t="s">
        <v>6867</v>
      </c>
      <c r="E4684" t="s">
        <v>1706</v>
      </c>
    </row>
    <row r="4685" spans="1:5">
      <c r="A4685" t="s">
        <v>6270</v>
      </c>
      <c r="B4685" t="s">
        <v>5</v>
      </c>
      <c r="C4685" t="s">
        <v>1741</v>
      </c>
      <c r="D4685" t="s">
        <v>6867</v>
      </c>
      <c r="E4685" t="s">
        <v>1707</v>
      </c>
    </row>
    <row r="4686" spans="1:5">
      <c r="A4686" t="s">
        <v>6271</v>
      </c>
      <c r="B4686" t="s">
        <v>5</v>
      </c>
      <c r="C4686" t="s">
        <v>1741</v>
      </c>
      <c r="D4686" t="s">
        <v>6867</v>
      </c>
      <c r="E4686" t="s">
        <v>1708</v>
      </c>
    </row>
    <row r="4687" spans="1:5">
      <c r="A4687" t="s">
        <v>6272</v>
      </c>
      <c r="B4687" t="s">
        <v>5</v>
      </c>
      <c r="C4687" t="s">
        <v>1741</v>
      </c>
      <c r="D4687" t="s">
        <v>6867</v>
      </c>
      <c r="E4687" t="s">
        <v>1709</v>
      </c>
    </row>
    <row r="4688" spans="1:5">
      <c r="A4688" t="s">
        <v>6273</v>
      </c>
      <c r="B4688" t="s">
        <v>5</v>
      </c>
      <c r="C4688" t="s">
        <v>1741</v>
      </c>
      <c r="D4688" t="s">
        <v>6867</v>
      </c>
      <c r="E4688" t="s">
        <v>1710</v>
      </c>
    </row>
    <row r="4689" spans="1:5">
      <c r="A4689" t="s">
        <v>6274</v>
      </c>
      <c r="B4689" t="s">
        <v>5</v>
      </c>
      <c r="C4689" t="s">
        <v>1741</v>
      </c>
      <c r="D4689" t="s">
        <v>6867</v>
      </c>
      <c r="E4689" t="s">
        <v>1711</v>
      </c>
    </row>
    <row r="4690" spans="1:5">
      <c r="A4690" t="s">
        <v>6275</v>
      </c>
      <c r="B4690" t="s">
        <v>5</v>
      </c>
      <c r="C4690" t="s">
        <v>1741</v>
      </c>
      <c r="D4690" t="s">
        <v>6867</v>
      </c>
      <c r="E4690" t="s">
        <v>1712</v>
      </c>
    </row>
    <row r="4691" spans="1:5">
      <c r="A4691" t="s">
        <v>6276</v>
      </c>
      <c r="B4691" t="s">
        <v>5</v>
      </c>
      <c r="C4691" t="s">
        <v>1741</v>
      </c>
      <c r="D4691" t="s">
        <v>6867</v>
      </c>
      <c r="E4691" t="s">
        <v>1713</v>
      </c>
    </row>
    <row r="4692" spans="1:5">
      <c r="A4692" t="s">
        <v>6277</v>
      </c>
      <c r="B4692" t="s">
        <v>5</v>
      </c>
      <c r="C4692" t="s">
        <v>1741</v>
      </c>
      <c r="D4692" t="s">
        <v>6867</v>
      </c>
      <c r="E4692" t="s">
        <v>1714</v>
      </c>
    </row>
    <row r="4693" spans="1:5">
      <c r="A4693" t="s">
        <v>6278</v>
      </c>
      <c r="B4693" t="s">
        <v>5</v>
      </c>
      <c r="C4693" t="s">
        <v>1741</v>
      </c>
      <c r="D4693" t="s">
        <v>6867</v>
      </c>
      <c r="E4693" t="s">
        <v>1715</v>
      </c>
    </row>
    <row r="4694" spans="1:5">
      <c r="A4694" t="s">
        <v>6279</v>
      </c>
      <c r="B4694" t="s">
        <v>5</v>
      </c>
      <c r="C4694" t="s">
        <v>1741</v>
      </c>
      <c r="D4694" t="s">
        <v>6868</v>
      </c>
      <c r="E4694" t="s">
        <v>1702</v>
      </c>
    </row>
    <row r="4695" spans="1:5">
      <c r="A4695" t="s">
        <v>6280</v>
      </c>
      <c r="B4695" t="s">
        <v>5</v>
      </c>
      <c r="C4695" t="s">
        <v>1741</v>
      </c>
      <c r="D4695" t="s">
        <v>6868</v>
      </c>
      <c r="E4695" t="s">
        <v>1705</v>
      </c>
    </row>
    <row r="4696" spans="1:5">
      <c r="A4696" t="s">
        <v>6281</v>
      </c>
      <c r="B4696" t="s">
        <v>5</v>
      </c>
      <c r="C4696" t="s">
        <v>1741</v>
      </c>
      <c r="D4696" t="s">
        <v>6868</v>
      </c>
      <c r="E4696" t="s">
        <v>1706</v>
      </c>
    </row>
    <row r="4697" spans="1:5">
      <c r="A4697" t="s">
        <v>6282</v>
      </c>
      <c r="B4697" t="s">
        <v>5</v>
      </c>
      <c r="C4697" t="s">
        <v>1741</v>
      </c>
      <c r="D4697" t="s">
        <v>6868</v>
      </c>
      <c r="E4697" t="s">
        <v>1707</v>
      </c>
    </row>
    <row r="4698" spans="1:5">
      <c r="A4698" t="s">
        <v>6283</v>
      </c>
      <c r="B4698" t="s">
        <v>5</v>
      </c>
      <c r="C4698" t="s">
        <v>1741</v>
      </c>
      <c r="D4698" t="s">
        <v>6868</v>
      </c>
      <c r="E4698" t="s">
        <v>1708</v>
      </c>
    </row>
    <row r="4699" spans="1:5">
      <c r="A4699" t="s">
        <v>6284</v>
      </c>
      <c r="B4699" t="s">
        <v>5</v>
      </c>
      <c r="C4699" t="s">
        <v>1741</v>
      </c>
      <c r="D4699" t="s">
        <v>6868</v>
      </c>
      <c r="E4699" t="s">
        <v>1709</v>
      </c>
    </row>
    <row r="4700" spans="1:5">
      <c r="A4700" t="s">
        <v>6285</v>
      </c>
      <c r="B4700" t="s">
        <v>5</v>
      </c>
      <c r="C4700" t="s">
        <v>1741</v>
      </c>
      <c r="D4700" t="s">
        <v>6868</v>
      </c>
      <c r="E4700" t="s">
        <v>1710</v>
      </c>
    </row>
    <row r="4701" spans="1:5">
      <c r="A4701" t="s">
        <v>6286</v>
      </c>
      <c r="B4701" t="s">
        <v>5</v>
      </c>
      <c r="C4701" t="s">
        <v>1741</v>
      </c>
      <c r="D4701" t="s">
        <v>6868</v>
      </c>
      <c r="E4701" t="s">
        <v>1711</v>
      </c>
    </row>
    <row r="4702" spans="1:5">
      <c r="A4702" t="s">
        <v>6287</v>
      </c>
      <c r="B4702" t="s">
        <v>5</v>
      </c>
      <c r="C4702" t="s">
        <v>1741</v>
      </c>
      <c r="D4702" t="s">
        <v>6868</v>
      </c>
      <c r="E4702" t="s">
        <v>1712</v>
      </c>
    </row>
    <row r="4703" spans="1:5">
      <c r="A4703" t="s">
        <v>6288</v>
      </c>
      <c r="B4703" t="s">
        <v>5</v>
      </c>
      <c r="C4703" t="s">
        <v>1741</v>
      </c>
      <c r="D4703" t="s">
        <v>6868</v>
      </c>
      <c r="E4703" t="s">
        <v>1713</v>
      </c>
    </row>
    <row r="4704" spans="1:5">
      <c r="A4704" t="s">
        <v>6289</v>
      </c>
      <c r="B4704" t="s">
        <v>5</v>
      </c>
      <c r="C4704" t="s">
        <v>1741</v>
      </c>
      <c r="D4704" t="s">
        <v>6868</v>
      </c>
      <c r="E4704" t="s">
        <v>1714</v>
      </c>
    </row>
    <row r="4705" spans="1:5">
      <c r="A4705" t="s">
        <v>6290</v>
      </c>
      <c r="B4705" t="s">
        <v>5</v>
      </c>
      <c r="C4705" t="s">
        <v>1741</v>
      </c>
      <c r="D4705" t="s">
        <v>6868</v>
      </c>
      <c r="E4705" t="s">
        <v>1715</v>
      </c>
    </row>
    <row r="4706" spans="1:5">
      <c r="A4706" t="s">
        <v>6291</v>
      </c>
      <c r="B4706" t="s">
        <v>5</v>
      </c>
      <c r="C4706" t="s">
        <v>1741</v>
      </c>
      <c r="D4706" t="s">
        <v>6869</v>
      </c>
      <c r="E4706" t="s">
        <v>1702</v>
      </c>
    </row>
    <row r="4707" spans="1:5">
      <c r="A4707" t="s">
        <v>6292</v>
      </c>
      <c r="B4707" t="s">
        <v>5</v>
      </c>
      <c r="C4707" t="s">
        <v>1741</v>
      </c>
      <c r="D4707" t="s">
        <v>6869</v>
      </c>
      <c r="E4707" t="s">
        <v>1705</v>
      </c>
    </row>
    <row r="4708" spans="1:5">
      <c r="A4708" t="s">
        <v>6293</v>
      </c>
      <c r="B4708" t="s">
        <v>5</v>
      </c>
      <c r="C4708" t="s">
        <v>1741</v>
      </c>
      <c r="D4708" t="s">
        <v>6869</v>
      </c>
      <c r="E4708" t="s">
        <v>1706</v>
      </c>
    </row>
    <row r="4709" spans="1:5">
      <c r="A4709" t="s">
        <v>6294</v>
      </c>
      <c r="B4709" t="s">
        <v>5</v>
      </c>
      <c r="C4709" t="s">
        <v>1741</v>
      </c>
      <c r="D4709" t="s">
        <v>6869</v>
      </c>
      <c r="E4709" t="s">
        <v>1707</v>
      </c>
    </row>
    <row r="4710" spans="1:5">
      <c r="A4710" t="s">
        <v>6295</v>
      </c>
      <c r="B4710" t="s">
        <v>5</v>
      </c>
      <c r="C4710" t="s">
        <v>1741</v>
      </c>
      <c r="D4710" t="s">
        <v>6869</v>
      </c>
      <c r="E4710" t="s">
        <v>1708</v>
      </c>
    </row>
    <row r="4711" spans="1:5">
      <c r="A4711" t="s">
        <v>6296</v>
      </c>
      <c r="B4711" t="s">
        <v>5</v>
      </c>
      <c r="C4711" t="s">
        <v>1741</v>
      </c>
      <c r="D4711" t="s">
        <v>6869</v>
      </c>
      <c r="E4711" t="s">
        <v>1709</v>
      </c>
    </row>
    <row r="4712" spans="1:5">
      <c r="A4712" t="s">
        <v>6297</v>
      </c>
      <c r="B4712" t="s">
        <v>5</v>
      </c>
      <c r="C4712" t="s">
        <v>1741</v>
      </c>
      <c r="D4712" t="s">
        <v>6869</v>
      </c>
      <c r="E4712" t="s">
        <v>1710</v>
      </c>
    </row>
    <row r="4713" spans="1:5">
      <c r="A4713" t="s">
        <v>6298</v>
      </c>
      <c r="B4713" t="s">
        <v>5</v>
      </c>
      <c r="C4713" t="s">
        <v>1741</v>
      </c>
      <c r="D4713" t="s">
        <v>6869</v>
      </c>
      <c r="E4713" t="s">
        <v>1711</v>
      </c>
    </row>
    <row r="4714" spans="1:5">
      <c r="A4714" t="s">
        <v>6299</v>
      </c>
      <c r="B4714" t="s">
        <v>5</v>
      </c>
      <c r="C4714" t="s">
        <v>1741</v>
      </c>
      <c r="D4714" t="s">
        <v>6869</v>
      </c>
      <c r="E4714" t="s">
        <v>1712</v>
      </c>
    </row>
    <row r="4715" spans="1:5">
      <c r="A4715" t="s">
        <v>6300</v>
      </c>
      <c r="B4715" t="s">
        <v>5</v>
      </c>
      <c r="C4715" t="s">
        <v>1741</v>
      </c>
      <c r="D4715" t="s">
        <v>6869</v>
      </c>
      <c r="E4715" t="s">
        <v>1713</v>
      </c>
    </row>
    <row r="4716" spans="1:5">
      <c r="A4716" t="s">
        <v>6301</v>
      </c>
      <c r="B4716" t="s">
        <v>5</v>
      </c>
      <c r="C4716" t="s">
        <v>1741</v>
      </c>
      <c r="D4716" t="s">
        <v>6869</v>
      </c>
      <c r="E4716" t="s">
        <v>1714</v>
      </c>
    </row>
    <row r="4717" spans="1:5">
      <c r="A4717" t="s">
        <v>6302</v>
      </c>
      <c r="B4717" t="s">
        <v>5</v>
      </c>
      <c r="C4717" t="s">
        <v>1741</v>
      </c>
      <c r="D4717" t="s">
        <v>6869</v>
      </c>
      <c r="E4717" t="s">
        <v>1715</v>
      </c>
    </row>
    <row r="4718" spans="1:5">
      <c r="A4718" t="s">
        <v>6303</v>
      </c>
      <c r="B4718" t="s">
        <v>5</v>
      </c>
      <c r="C4718" t="s">
        <v>1741</v>
      </c>
      <c r="D4718" t="s">
        <v>6870</v>
      </c>
      <c r="E4718" t="s">
        <v>1702</v>
      </c>
    </row>
    <row r="4719" spans="1:5">
      <c r="A4719" t="s">
        <v>6304</v>
      </c>
      <c r="B4719" t="s">
        <v>5</v>
      </c>
      <c r="C4719" t="s">
        <v>1741</v>
      </c>
      <c r="D4719" t="s">
        <v>6870</v>
      </c>
      <c r="E4719" t="s">
        <v>1705</v>
      </c>
    </row>
    <row r="4720" spans="1:5">
      <c r="A4720" t="s">
        <v>6305</v>
      </c>
      <c r="B4720" t="s">
        <v>5</v>
      </c>
      <c r="C4720" t="s">
        <v>1741</v>
      </c>
      <c r="D4720" t="s">
        <v>6870</v>
      </c>
      <c r="E4720" t="s">
        <v>1706</v>
      </c>
    </row>
    <row r="4721" spans="1:5">
      <c r="A4721" t="s">
        <v>6306</v>
      </c>
      <c r="B4721" t="s">
        <v>5</v>
      </c>
      <c r="C4721" t="s">
        <v>1741</v>
      </c>
      <c r="D4721" t="s">
        <v>6870</v>
      </c>
      <c r="E4721" t="s">
        <v>1707</v>
      </c>
    </row>
    <row r="4722" spans="1:5">
      <c r="A4722" t="s">
        <v>6307</v>
      </c>
      <c r="B4722" t="s">
        <v>5</v>
      </c>
      <c r="C4722" t="s">
        <v>1741</v>
      </c>
      <c r="D4722" t="s">
        <v>6870</v>
      </c>
      <c r="E4722" t="s">
        <v>1708</v>
      </c>
    </row>
    <row r="4723" spans="1:5">
      <c r="A4723" t="s">
        <v>6308</v>
      </c>
      <c r="B4723" t="s">
        <v>5</v>
      </c>
      <c r="C4723" t="s">
        <v>1741</v>
      </c>
      <c r="D4723" t="s">
        <v>6870</v>
      </c>
      <c r="E4723" t="s">
        <v>1709</v>
      </c>
    </row>
    <row r="4724" spans="1:5">
      <c r="A4724" t="s">
        <v>6309</v>
      </c>
      <c r="B4724" t="s">
        <v>5</v>
      </c>
      <c r="C4724" t="s">
        <v>1741</v>
      </c>
      <c r="D4724" t="s">
        <v>6870</v>
      </c>
      <c r="E4724" t="s">
        <v>1710</v>
      </c>
    </row>
    <row r="4725" spans="1:5">
      <c r="A4725" t="s">
        <v>6310</v>
      </c>
      <c r="B4725" t="s">
        <v>5</v>
      </c>
      <c r="C4725" t="s">
        <v>1741</v>
      </c>
      <c r="D4725" t="s">
        <v>6870</v>
      </c>
      <c r="E4725" t="s">
        <v>1711</v>
      </c>
    </row>
    <row r="4726" spans="1:5">
      <c r="A4726" t="s">
        <v>6311</v>
      </c>
      <c r="B4726" t="s">
        <v>5</v>
      </c>
      <c r="C4726" t="s">
        <v>1741</v>
      </c>
      <c r="D4726" t="s">
        <v>6870</v>
      </c>
      <c r="E4726" t="s">
        <v>1712</v>
      </c>
    </row>
    <row r="4727" spans="1:5">
      <c r="A4727" t="s">
        <v>6312</v>
      </c>
      <c r="B4727" t="s">
        <v>5</v>
      </c>
      <c r="C4727" t="s">
        <v>1741</v>
      </c>
      <c r="D4727" t="s">
        <v>6870</v>
      </c>
      <c r="E4727" t="s">
        <v>1713</v>
      </c>
    </row>
    <row r="4728" spans="1:5">
      <c r="A4728" t="s">
        <v>6313</v>
      </c>
      <c r="B4728" t="s">
        <v>5</v>
      </c>
      <c r="C4728" t="s">
        <v>1741</v>
      </c>
      <c r="D4728" t="s">
        <v>6870</v>
      </c>
      <c r="E4728" t="s">
        <v>1714</v>
      </c>
    </row>
    <row r="4729" spans="1:5">
      <c r="A4729" t="s">
        <v>6314</v>
      </c>
      <c r="B4729" t="s">
        <v>5</v>
      </c>
      <c r="C4729" t="s">
        <v>1741</v>
      </c>
      <c r="D4729" t="s">
        <v>6870</v>
      </c>
      <c r="E4729" t="s">
        <v>1715</v>
      </c>
    </row>
    <row r="4730" spans="1:5">
      <c r="A4730" t="s">
        <v>6315</v>
      </c>
      <c r="B4730" t="s">
        <v>5</v>
      </c>
      <c r="C4730" t="s">
        <v>1741</v>
      </c>
      <c r="D4730" t="s">
        <v>6871</v>
      </c>
      <c r="E4730" t="s">
        <v>1702</v>
      </c>
    </row>
    <row r="4731" spans="1:5">
      <c r="A4731" t="s">
        <v>6316</v>
      </c>
      <c r="B4731" t="s">
        <v>5</v>
      </c>
      <c r="C4731" t="s">
        <v>1741</v>
      </c>
      <c r="D4731" t="s">
        <v>6871</v>
      </c>
      <c r="E4731" t="s">
        <v>1705</v>
      </c>
    </row>
    <row r="4732" spans="1:5">
      <c r="A4732" t="s">
        <v>6317</v>
      </c>
      <c r="B4732" t="s">
        <v>5</v>
      </c>
      <c r="C4732" t="s">
        <v>1741</v>
      </c>
      <c r="D4732" t="s">
        <v>6871</v>
      </c>
      <c r="E4732" t="s">
        <v>1706</v>
      </c>
    </row>
    <row r="4733" spans="1:5">
      <c r="A4733" t="s">
        <v>6318</v>
      </c>
      <c r="B4733" t="s">
        <v>5</v>
      </c>
      <c r="C4733" t="s">
        <v>1741</v>
      </c>
      <c r="D4733" t="s">
        <v>6871</v>
      </c>
      <c r="E4733" t="s">
        <v>1707</v>
      </c>
    </row>
    <row r="4734" spans="1:5">
      <c r="A4734" t="s">
        <v>6319</v>
      </c>
      <c r="B4734" t="s">
        <v>5</v>
      </c>
      <c r="C4734" t="s">
        <v>1741</v>
      </c>
      <c r="D4734" t="s">
        <v>6871</v>
      </c>
      <c r="E4734" t="s">
        <v>1708</v>
      </c>
    </row>
    <row r="4735" spans="1:5">
      <c r="A4735" t="s">
        <v>6320</v>
      </c>
      <c r="B4735" t="s">
        <v>5</v>
      </c>
      <c r="C4735" t="s">
        <v>1741</v>
      </c>
      <c r="D4735" t="s">
        <v>6871</v>
      </c>
      <c r="E4735" t="s">
        <v>1709</v>
      </c>
    </row>
    <row r="4736" spans="1:5">
      <c r="A4736" t="s">
        <v>6321</v>
      </c>
      <c r="B4736" t="s">
        <v>5</v>
      </c>
      <c r="C4736" t="s">
        <v>1741</v>
      </c>
      <c r="D4736" t="s">
        <v>6871</v>
      </c>
      <c r="E4736" t="s">
        <v>1710</v>
      </c>
    </row>
    <row r="4737" spans="1:5">
      <c r="A4737" t="s">
        <v>6322</v>
      </c>
      <c r="B4737" t="s">
        <v>5</v>
      </c>
      <c r="C4737" t="s">
        <v>1741</v>
      </c>
      <c r="D4737" t="s">
        <v>6871</v>
      </c>
      <c r="E4737" t="s">
        <v>1711</v>
      </c>
    </row>
    <row r="4738" spans="1:5">
      <c r="A4738" t="s">
        <v>6323</v>
      </c>
      <c r="B4738" t="s">
        <v>5</v>
      </c>
      <c r="C4738" t="s">
        <v>1741</v>
      </c>
      <c r="D4738" t="s">
        <v>6871</v>
      </c>
      <c r="E4738" t="s">
        <v>1712</v>
      </c>
    </row>
    <row r="4739" spans="1:5">
      <c r="A4739" t="s">
        <v>6324</v>
      </c>
      <c r="B4739" t="s">
        <v>5</v>
      </c>
      <c r="C4739" t="s">
        <v>1741</v>
      </c>
      <c r="D4739" t="s">
        <v>6871</v>
      </c>
      <c r="E4739" t="s">
        <v>1713</v>
      </c>
    </row>
    <row r="4740" spans="1:5">
      <c r="A4740" t="s">
        <v>6325</v>
      </c>
      <c r="B4740" t="s">
        <v>5</v>
      </c>
      <c r="C4740" t="s">
        <v>1741</v>
      </c>
      <c r="D4740" t="s">
        <v>6871</v>
      </c>
      <c r="E4740" t="s">
        <v>1714</v>
      </c>
    </row>
    <row r="4741" spans="1:5">
      <c r="A4741" t="s">
        <v>6326</v>
      </c>
      <c r="B4741" t="s">
        <v>5</v>
      </c>
      <c r="C4741" t="s">
        <v>1741</v>
      </c>
      <c r="D4741" t="s">
        <v>6871</v>
      </c>
      <c r="E4741" t="s">
        <v>1715</v>
      </c>
    </row>
    <row r="4742" spans="1:5">
      <c r="A4742" t="s">
        <v>6327</v>
      </c>
      <c r="B4742" t="s">
        <v>5</v>
      </c>
      <c r="C4742" t="s">
        <v>1741</v>
      </c>
      <c r="D4742" t="s">
        <v>6872</v>
      </c>
      <c r="E4742" t="s">
        <v>1702</v>
      </c>
    </row>
    <row r="4743" spans="1:5">
      <c r="A4743" t="s">
        <v>6328</v>
      </c>
      <c r="B4743" t="s">
        <v>5</v>
      </c>
      <c r="C4743" t="s">
        <v>1741</v>
      </c>
      <c r="D4743" t="s">
        <v>6872</v>
      </c>
      <c r="E4743" t="s">
        <v>1705</v>
      </c>
    </row>
    <row r="4744" spans="1:5">
      <c r="A4744" t="s">
        <v>6329</v>
      </c>
      <c r="B4744" t="s">
        <v>5</v>
      </c>
      <c r="C4744" t="s">
        <v>1741</v>
      </c>
      <c r="D4744" t="s">
        <v>6872</v>
      </c>
      <c r="E4744" t="s">
        <v>1706</v>
      </c>
    </row>
    <row r="4745" spans="1:5">
      <c r="A4745" t="s">
        <v>6330</v>
      </c>
      <c r="B4745" t="s">
        <v>5</v>
      </c>
      <c r="C4745" t="s">
        <v>1741</v>
      </c>
      <c r="D4745" t="s">
        <v>6872</v>
      </c>
      <c r="E4745" t="s">
        <v>1707</v>
      </c>
    </row>
    <row r="4746" spans="1:5">
      <c r="A4746" t="s">
        <v>6331</v>
      </c>
      <c r="B4746" t="s">
        <v>5</v>
      </c>
      <c r="C4746" t="s">
        <v>1741</v>
      </c>
      <c r="D4746" t="s">
        <v>6872</v>
      </c>
      <c r="E4746" t="s">
        <v>1708</v>
      </c>
    </row>
    <row r="4747" spans="1:5">
      <c r="A4747" t="s">
        <v>6332</v>
      </c>
      <c r="B4747" t="s">
        <v>5</v>
      </c>
      <c r="C4747" t="s">
        <v>1741</v>
      </c>
      <c r="D4747" t="s">
        <v>6872</v>
      </c>
      <c r="E4747" t="s">
        <v>1709</v>
      </c>
    </row>
    <row r="4748" spans="1:5">
      <c r="A4748" t="s">
        <v>6333</v>
      </c>
      <c r="B4748" t="s">
        <v>5</v>
      </c>
      <c r="C4748" t="s">
        <v>1741</v>
      </c>
      <c r="D4748" t="s">
        <v>6872</v>
      </c>
      <c r="E4748" t="s">
        <v>1710</v>
      </c>
    </row>
    <row r="4749" spans="1:5">
      <c r="A4749" t="s">
        <v>6334</v>
      </c>
      <c r="B4749" t="s">
        <v>5</v>
      </c>
      <c r="C4749" t="s">
        <v>1741</v>
      </c>
      <c r="D4749" t="s">
        <v>6872</v>
      </c>
      <c r="E4749" t="s">
        <v>1711</v>
      </c>
    </row>
    <row r="4750" spans="1:5">
      <c r="A4750" t="s">
        <v>6335</v>
      </c>
      <c r="B4750" t="s">
        <v>5</v>
      </c>
      <c r="C4750" t="s">
        <v>1741</v>
      </c>
      <c r="D4750" t="s">
        <v>6872</v>
      </c>
      <c r="E4750" t="s">
        <v>1712</v>
      </c>
    </row>
    <row r="4751" spans="1:5">
      <c r="A4751" t="s">
        <v>6336</v>
      </c>
      <c r="B4751" t="s">
        <v>5</v>
      </c>
      <c r="C4751" t="s">
        <v>1741</v>
      </c>
      <c r="D4751" t="s">
        <v>6872</v>
      </c>
      <c r="E4751" t="s">
        <v>1713</v>
      </c>
    </row>
    <row r="4752" spans="1:5">
      <c r="A4752" t="s">
        <v>6337</v>
      </c>
      <c r="B4752" t="s">
        <v>5</v>
      </c>
      <c r="C4752" t="s">
        <v>1741</v>
      </c>
      <c r="D4752" t="s">
        <v>6872</v>
      </c>
      <c r="E4752" t="s">
        <v>1714</v>
      </c>
    </row>
    <row r="4753" spans="1:5">
      <c r="A4753" t="s">
        <v>6338</v>
      </c>
      <c r="B4753" t="s">
        <v>5</v>
      </c>
      <c r="C4753" t="s">
        <v>1741</v>
      </c>
      <c r="D4753" t="s">
        <v>6872</v>
      </c>
      <c r="E4753" t="s">
        <v>1715</v>
      </c>
    </row>
    <row r="4754" spans="1:5">
      <c r="A4754" t="s">
        <v>6339</v>
      </c>
      <c r="B4754" t="s">
        <v>5</v>
      </c>
      <c r="C4754" t="s">
        <v>1741</v>
      </c>
      <c r="D4754" t="s">
        <v>6873</v>
      </c>
      <c r="E4754" t="s">
        <v>1702</v>
      </c>
    </row>
    <row r="4755" spans="1:5">
      <c r="A4755" t="s">
        <v>6340</v>
      </c>
      <c r="B4755" t="s">
        <v>5</v>
      </c>
      <c r="C4755" t="s">
        <v>1741</v>
      </c>
      <c r="D4755" t="s">
        <v>6873</v>
      </c>
      <c r="E4755" t="s">
        <v>1705</v>
      </c>
    </row>
    <row r="4756" spans="1:5">
      <c r="A4756" t="s">
        <v>6341</v>
      </c>
      <c r="B4756" t="s">
        <v>5</v>
      </c>
      <c r="C4756" t="s">
        <v>1741</v>
      </c>
      <c r="D4756" t="s">
        <v>6873</v>
      </c>
      <c r="E4756" t="s">
        <v>1706</v>
      </c>
    </row>
    <row r="4757" spans="1:5">
      <c r="A4757" t="s">
        <v>6342</v>
      </c>
      <c r="B4757" t="s">
        <v>5</v>
      </c>
      <c r="C4757" t="s">
        <v>1741</v>
      </c>
      <c r="D4757" t="s">
        <v>6873</v>
      </c>
      <c r="E4757" t="s">
        <v>1707</v>
      </c>
    </row>
    <row r="4758" spans="1:5">
      <c r="A4758" t="s">
        <v>6343</v>
      </c>
      <c r="B4758" t="s">
        <v>5</v>
      </c>
      <c r="C4758" t="s">
        <v>1741</v>
      </c>
      <c r="D4758" t="s">
        <v>6873</v>
      </c>
      <c r="E4758" t="s">
        <v>1708</v>
      </c>
    </row>
    <row r="4759" spans="1:5">
      <c r="A4759" t="s">
        <v>6344</v>
      </c>
      <c r="B4759" t="s">
        <v>5</v>
      </c>
      <c r="C4759" t="s">
        <v>1741</v>
      </c>
      <c r="D4759" t="s">
        <v>6873</v>
      </c>
      <c r="E4759" t="s">
        <v>1709</v>
      </c>
    </row>
    <row r="4760" spans="1:5">
      <c r="A4760" t="s">
        <v>6345</v>
      </c>
      <c r="B4760" t="s">
        <v>5</v>
      </c>
      <c r="C4760" t="s">
        <v>1741</v>
      </c>
      <c r="D4760" t="s">
        <v>6873</v>
      </c>
      <c r="E4760" t="s">
        <v>1710</v>
      </c>
    </row>
    <row r="4761" spans="1:5">
      <c r="A4761" t="s">
        <v>6346</v>
      </c>
      <c r="B4761" t="s">
        <v>5</v>
      </c>
      <c r="C4761" t="s">
        <v>1741</v>
      </c>
      <c r="D4761" t="s">
        <v>6873</v>
      </c>
      <c r="E4761" t="s">
        <v>1711</v>
      </c>
    </row>
    <row r="4762" spans="1:5">
      <c r="A4762" t="s">
        <v>6347</v>
      </c>
      <c r="B4762" t="s">
        <v>5</v>
      </c>
      <c r="C4762" t="s">
        <v>1741</v>
      </c>
      <c r="D4762" t="s">
        <v>6873</v>
      </c>
      <c r="E4762" t="s">
        <v>1712</v>
      </c>
    </row>
    <row r="4763" spans="1:5">
      <c r="A4763" t="s">
        <v>6348</v>
      </c>
      <c r="B4763" t="s">
        <v>5</v>
      </c>
      <c r="C4763" t="s">
        <v>1741</v>
      </c>
      <c r="D4763" t="s">
        <v>6873</v>
      </c>
      <c r="E4763" t="s">
        <v>1713</v>
      </c>
    </row>
    <row r="4764" spans="1:5">
      <c r="A4764" t="s">
        <v>6349</v>
      </c>
      <c r="B4764" t="s">
        <v>5</v>
      </c>
      <c r="C4764" t="s">
        <v>1741</v>
      </c>
      <c r="D4764" t="s">
        <v>6873</v>
      </c>
      <c r="E4764" t="s">
        <v>1714</v>
      </c>
    </row>
    <row r="4765" spans="1:5">
      <c r="A4765" t="s">
        <v>6350</v>
      </c>
      <c r="B4765" t="s">
        <v>5</v>
      </c>
      <c r="C4765" t="s">
        <v>1741</v>
      </c>
      <c r="D4765" t="s">
        <v>6873</v>
      </c>
      <c r="E4765" t="s">
        <v>1715</v>
      </c>
    </row>
    <row r="4766" spans="1:5">
      <c r="A4766" t="s">
        <v>6351</v>
      </c>
      <c r="B4766" t="s">
        <v>5</v>
      </c>
      <c r="C4766" t="s">
        <v>1741</v>
      </c>
      <c r="D4766" t="s">
        <v>6874</v>
      </c>
      <c r="E4766" t="s">
        <v>1702</v>
      </c>
    </row>
    <row r="4767" spans="1:5">
      <c r="A4767" t="s">
        <v>6352</v>
      </c>
      <c r="B4767" t="s">
        <v>5</v>
      </c>
      <c r="C4767" t="s">
        <v>1741</v>
      </c>
      <c r="D4767" t="s">
        <v>6874</v>
      </c>
      <c r="E4767" t="s">
        <v>1705</v>
      </c>
    </row>
    <row r="4768" spans="1:5">
      <c r="A4768" t="s">
        <v>6353</v>
      </c>
      <c r="B4768" t="s">
        <v>5</v>
      </c>
      <c r="C4768" t="s">
        <v>1741</v>
      </c>
      <c r="D4768" t="s">
        <v>6874</v>
      </c>
      <c r="E4768" t="s">
        <v>1706</v>
      </c>
    </row>
    <row r="4769" spans="1:5">
      <c r="A4769" t="s">
        <v>6354</v>
      </c>
      <c r="B4769" t="s">
        <v>5</v>
      </c>
      <c r="C4769" t="s">
        <v>1741</v>
      </c>
      <c r="D4769" t="s">
        <v>6874</v>
      </c>
      <c r="E4769" t="s">
        <v>1707</v>
      </c>
    </row>
    <row r="4770" spans="1:5">
      <c r="A4770" t="s">
        <v>6355</v>
      </c>
      <c r="B4770" t="s">
        <v>5</v>
      </c>
      <c r="C4770" t="s">
        <v>1741</v>
      </c>
      <c r="D4770" t="s">
        <v>6874</v>
      </c>
      <c r="E4770" t="s">
        <v>1708</v>
      </c>
    </row>
    <row r="4771" spans="1:5">
      <c r="A4771" t="s">
        <v>6356</v>
      </c>
      <c r="B4771" t="s">
        <v>5</v>
      </c>
      <c r="C4771" t="s">
        <v>1741</v>
      </c>
      <c r="D4771" t="s">
        <v>6874</v>
      </c>
      <c r="E4771" t="s">
        <v>1709</v>
      </c>
    </row>
    <row r="4772" spans="1:5">
      <c r="A4772" t="s">
        <v>6357</v>
      </c>
      <c r="B4772" t="s">
        <v>5</v>
      </c>
      <c r="C4772" t="s">
        <v>1741</v>
      </c>
      <c r="D4772" t="s">
        <v>6874</v>
      </c>
      <c r="E4772" t="s">
        <v>1710</v>
      </c>
    </row>
    <row r="4773" spans="1:5">
      <c r="A4773" t="s">
        <v>6358</v>
      </c>
      <c r="B4773" t="s">
        <v>5</v>
      </c>
      <c r="C4773" t="s">
        <v>1741</v>
      </c>
      <c r="D4773" t="s">
        <v>6874</v>
      </c>
      <c r="E4773" t="s">
        <v>1711</v>
      </c>
    </row>
    <row r="4774" spans="1:5">
      <c r="A4774" t="s">
        <v>6359</v>
      </c>
      <c r="B4774" t="s">
        <v>5</v>
      </c>
      <c r="C4774" t="s">
        <v>1741</v>
      </c>
      <c r="D4774" t="s">
        <v>6874</v>
      </c>
      <c r="E4774" t="s">
        <v>1712</v>
      </c>
    </row>
    <row r="4775" spans="1:5">
      <c r="A4775" t="s">
        <v>6360</v>
      </c>
      <c r="B4775" t="s">
        <v>5</v>
      </c>
      <c r="C4775" t="s">
        <v>1741</v>
      </c>
      <c r="D4775" t="s">
        <v>6874</v>
      </c>
      <c r="E4775" t="s">
        <v>1713</v>
      </c>
    </row>
    <row r="4776" spans="1:5">
      <c r="A4776" t="s">
        <v>6361</v>
      </c>
      <c r="B4776" t="s">
        <v>5</v>
      </c>
      <c r="C4776" t="s">
        <v>1741</v>
      </c>
      <c r="D4776" t="s">
        <v>6874</v>
      </c>
      <c r="E4776" t="s">
        <v>1714</v>
      </c>
    </row>
    <row r="4777" spans="1:5">
      <c r="A4777" t="s">
        <v>6362</v>
      </c>
      <c r="B4777" t="s">
        <v>5</v>
      </c>
      <c r="C4777" t="s">
        <v>1741</v>
      </c>
      <c r="D4777" t="s">
        <v>6874</v>
      </c>
      <c r="E4777" t="s">
        <v>1715</v>
      </c>
    </row>
    <row r="4778" spans="1:5">
      <c r="A4778" t="s">
        <v>6363</v>
      </c>
      <c r="B4778" t="s">
        <v>5</v>
      </c>
      <c r="C4778" t="s">
        <v>1741</v>
      </c>
      <c r="D4778" t="s">
        <v>6875</v>
      </c>
      <c r="E4778" t="s">
        <v>1702</v>
      </c>
    </row>
    <row r="4779" spans="1:5">
      <c r="A4779" t="s">
        <v>6364</v>
      </c>
      <c r="B4779" t="s">
        <v>5</v>
      </c>
      <c r="C4779" t="s">
        <v>1741</v>
      </c>
      <c r="D4779" t="s">
        <v>6875</v>
      </c>
      <c r="E4779" t="s">
        <v>1705</v>
      </c>
    </row>
    <row r="4780" spans="1:5">
      <c r="A4780" t="s">
        <v>6365</v>
      </c>
      <c r="B4780" t="s">
        <v>5</v>
      </c>
      <c r="C4780" t="s">
        <v>1741</v>
      </c>
      <c r="D4780" t="s">
        <v>6875</v>
      </c>
      <c r="E4780" t="s">
        <v>1706</v>
      </c>
    </row>
    <row r="4781" spans="1:5">
      <c r="A4781" t="s">
        <v>6366</v>
      </c>
      <c r="B4781" t="s">
        <v>5</v>
      </c>
      <c r="C4781" t="s">
        <v>1741</v>
      </c>
      <c r="D4781" t="s">
        <v>6875</v>
      </c>
      <c r="E4781" t="s">
        <v>1707</v>
      </c>
    </row>
    <row r="4782" spans="1:5">
      <c r="A4782" t="s">
        <v>6367</v>
      </c>
      <c r="B4782" t="s">
        <v>5</v>
      </c>
      <c r="C4782" t="s">
        <v>1741</v>
      </c>
      <c r="D4782" t="s">
        <v>6875</v>
      </c>
      <c r="E4782" t="s">
        <v>1708</v>
      </c>
    </row>
    <row r="4783" spans="1:5">
      <c r="A4783" t="s">
        <v>6368</v>
      </c>
      <c r="B4783" t="s">
        <v>5</v>
      </c>
      <c r="C4783" t="s">
        <v>1741</v>
      </c>
      <c r="D4783" t="s">
        <v>6875</v>
      </c>
      <c r="E4783" t="s">
        <v>1709</v>
      </c>
    </row>
    <row r="4784" spans="1:5">
      <c r="A4784" t="s">
        <v>6369</v>
      </c>
      <c r="B4784" t="s">
        <v>5</v>
      </c>
      <c r="C4784" t="s">
        <v>1741</v>
      </c>
      <c r="D4784" t="s">
        <v>6875</v>
      </c>
      <c r="E4784" t="s">
        <v>1710</v>
      </c>
    </row>
    <row r="4785" spans="1:5">
      <c r="A4785" t="s">
        <v>6370</v>
      </c>
      <c r="B4785" t="s">
        <v>5</v>
      </c>
      <c r="C4785" t="s">
        <v>1741</v>
      </c>
      <c r="D4785" t="s">
        <v>6875</v>
      </c>
      <c r="E4785" t="s">
        <v>1711</v>
      </c>
    </row>
    <row r="4786" spans="1:5">
      <c r="A4786" t="s">
        <v>6371</v>
      </c>
      <c r="B4786" t="s">
        <v>5</v>
      </c>
      <c r="C4786" t="s">
        <v>1741</v>
      </c>
      <c r="D4786" t="s">
        <v>6875</v>
      </c>
      <c r="E4786" t="s">
        <v>1712</v>
      </c>
    </row>
    <row r="4787" spans="1:5">
      <c r="A4787" t="s">
        <v>6372</v>
      </c>
      <c r="B4787" t="s">
        <v>5</v>
      </c>
      <c r="C4787" t="s">
        <v>1741</v>
      </c>
      <c r="D4787" t="s">
        <v>6875</v>
      </c>
      <c r="E4787" t="s">
        <v>1713</v>
      </c>
    </row>
    <row r="4788" spans="1:5">
      <c r="A4788" t="s">
        <v>6373</v>
      </c>
      <c r="B4788" t="s">
        <v>5</v>
      </c>
      <c r="C4788" t="s">
        <v>1741</v>
      </c>
      <c r="D4788" t="s">
        <v>6875</v>
      </c>
      <c r="E4788" t="s">
        <v>1714</v>
      </c>
    </row>
    <row r="4789" spans="1:5">
      <c r="A4789" t="s">
        <v>6374</v>
      </c>
      <c r="B4789" t="s">
        <v>5</v>
      </c>
      <c r="C4789" t="s">
        <v>1741</v>
      </c>
      <c r="D4789" t="s">
        <v>6875</v>
      </c>
      <c r="E4789" t="s">
        <v>1715</v>
      </c>
    </row>
    <row r="4790" spans="1:5">
      <c r="A4790" t="s">
        <v>6375</v>
      </c>
      <c r="B4790" t="s">
        <v>5</v>
      </c>
      <c r="C4790" t="s">
        <v>1741</v>
      </c>
      <c r="D4790" t="s">
        <v>6876</v>
      </c>
      <c r="E4790" t="s">
        <v>1702</v>
      </c>
    </row>
    <row r="4791" spans="1:5">
      <c r="A4791" t="s">
        <v>6376</v>
      </c>
      <c r="B4791" t="s">
        <v>5</v>
      </c>
      <c r="C4791" t="s">
        <v>1741</v>
      </c>
      <c r="D4791" t="s">
        <v>6876</v>
      </c>
      <c r="E4791" t="s">
        <v>1705</v>
      </c>
    </row>
    <row r="4792" spans="1:5">
      <c r="A4792" t="s">
        <v>6377</v>
      </c>
      <c r="B4792" t="s">
        <v>5</v>
      </c>
      <c r="C4792" t="s">
        <v>1741</v>
      </c>
      <c r="D4792" t="s">
        <v>6876</v>
      </c>
      <c r="E4792" t="s">
        <v>1706</v>
      </c>
    </row>
    <row r="4793" spans="1:5">
      <c r="A4793" t="s">
        <v>6378</v>
      </c>
      <c r="B4793" t="s">
        <v>5</v>
      </c>
      <c r="C4793" t="s">
        <v>1741</v>
      </c>
      <c r="D4793" t="s">
        <v>6876</v>
      </c>
      <c r="E4793" t="s">
        <v>1707</v>
      </c>
    </row>
    <row r="4794" spans="1:5">
      <c r="A4794" t="s">
        <v>6379</v>
      </c>
      <c r="B4794" t="s">
        <v>5</v>
      </c>
      <c r="C4794" t="s">
        <v>1741</v>
      </c>
      <c r="D4794" t="s">
        <v>6876</v>
      </c>
      <c r="E4794" t="s">
        <v>1708</v>
      </c>
    </row>
    <row r="4795" spans="1:5">
      <c r="A4795" t="s">
        <v>6380</v>
      </c>
      <c r="B4795" t="s">
        <v>5</v>
      </c>
      <c r="C4795" t="s">
        <v>1741</v>
      </c>
      <c r="D4795" t="s">
        <v>6876</v>
      </c>
      <c r="E4795" t="s">
        <v>1709</v>
      </c>
    </row>
    <row r="4796" spans="1:5">
      <c r="A4796" t="s">
        <v>6381</v>
      </c>
      <c r="B4796" t="s">
        <v>5</v>
      </c>
      <c r="C4796" t="s">
        <v>1741</v>
      </c>
      <c r="D4796" t="s">
        <v>6876</v>
      </c>
      <c r="E4796" t="s">
        <v>1710</v>
      </c>
    </row>
    <row r="4797" spans="1:5">
      <c r="A4797" t="s">
        <v>6382</v>
      </c>
      <c r="B4797" t="s">
        <v>5</v>
      </c>
      <c r="C4797" t="s">
        <v>1741</v>
      </c>
      <c r="D4797" t="s">
        <v>6876</v>
      </c>
      <c r="E4797" t="s">
        <v>1711</v>
      </c>
    </row>
    <row r="4798" spans="1:5">
      <c r="A4798" t="s">
        <v>6383</v>
      </c>
      <c r="B4798" t="s">
        <v>5</v>
      </c>
      <c r="C4798" t="s">
        <v>1741</v>
      </c>
      <c r="D4798" t="s">
        <v>6876</v>
      </c>
      <c r="E4798" t="s">
        <v>1712</v>
      </c>
    </row>
    <row r="4799" spans="1:5">
      <c r="A4799" t="s">
        <v>6384</v>
      </c>
      <c r="B4799" t="s">
        <v>5</v>
      </c>
      <c r="C4799" t="s">
        <v>1741</v>
      </c>
      <c r="D4799" t="s">
        <v>6876</v>
      </c>
      <c r="E4799" t="s">
        <v>1713</v>
      </c>
    </row>
    <row r="4800" spans="1:5">
      <c r="A4800" t="s">
        <v>6385</v>
      </c>
      <c r="B4800" t="s">
        <v>5</v>
      </c>
      <c r="C4800" t="s">
        <v>1741</v>
      </c>
      <c r="D4800" t="s">
        <v>6876</v>
      </c>
      <c r="E4800" t="s">
        <v>1714</v>
      </c>
    </row>
    <row r="4801" spans="1:5">
      <c r="A4801" t="s">
        <v>6386</v>
      </c>
      <c r="B4801" t="s">
        <v>5</v>
      </c>
      <c r="C4801" t="s">
        <v>1741</v>
      </c>
      <c r="D4801" t="s">
        <v>6876</v>
      </c>
      <c r="E4801" t="s">
        <v>1715</v>
      </c>
    </row>
    <row r="4802" spans="1:5">
      <c r="A4802" t="s">
        <v>6387</v>
      </c>
      <c r="B4802" t="s">
        <v>5</v>
      </c>
      <c r="C4802" t="s">
        <v>1741</v>
      </c>
      <c r="D4802" t="s">
        <v>6877</v>
      </c>
      <c r="E4802" t="s">
        <v>1702</v>
      </c>
    </row>
    <row r="4803" spans="1:5">
      <c r="A4803" t="s">
        <v>6388</v>
      </c>
      <c r="B4803" t="s">
        <v>5</v>
      </c>
      <c r="C4803" t="s">
        <v>1741</v>
      </c>
      <c r="D4803" t="s">
        <v>6877</v>
      </c>
      <c r="E4803" t="s">
        <v>1705</v>
      </c>
    </row>
    <row r="4804" spans="1:5">
      <c r="A4804" t="s">
        <v>6389</v>
      </c>
      <c r="B4804" t="s">
        <v>5</v>
      </c>
      <c r="C4804" t="s">
        <v>1741</v>
      </c>
      <c r="D4804" t="s">
        <v>6877</v>
      </c>
      <c r="E4804" t="s">
        <v>1706</v>
      </c>
    </row>
    <row r="4805" spans="1:5">
      <c r="A4805" t="s">
        <v>6390</v>
      </c>
      <c r="B4805" t="s">
        <v>5</v>
      </c>
      <c r="C4805" t="s">
        <v>1741</v>
      </c>
      <c r="D4805" t="s">
        <v>6877</v>
      </c>
      <c r="E4805" t="s">
        <v>1707</v>
      </c>
    </row>
    <row r="4806" spans="1:5">
      <c r="A4806" t="s">
        <v>6391</v>
      </c>
      <c r="B4806" t="s">
        <v>5</v>
      </c>
      <c r="C4806" t="s">
        <v>1741</v>
      </c>
      <c r="D4806" t="s">
        <v>6877</v>
      </c>
      <c r="E4806" t="s">
        <v>1708</v>
      </c>
    </row>
    <row r="4807" spans="1:5">
      <c r="A4807" t="s">
        <v>6392</v>
      </c>
      <c r="B4807" t="s">
        <v>5</v>
      </c>
      <c r="C4807" t="s">
        <v>1741</v>
      </c>
      <c r="D4807" t="s">
        <v>6877</v>
      </c>
      <c r="E4807" t="s">
        <v>1709</v>
      </c>
    </row>
    <row r="4808" spans="1:5">
      <c r="A4808" t="s">
        <v>6393</v>
      </c>
      <c r="B4808" t="s">
        <v>5</v>
      </c>
      <c r="C4808" t="s">
        <v>1741</v>
      </c>
      <c r="D4808" t="s">
        <v>6877</v>
      </c>
      <c r="E4808" t="s">
        <v>1710</v>
      </c>
    </row>
    <row r="4809" spans="1:5">
      <c r="A4809" t="s">
        <v>6394</v>
      </c>
      <c r="B4809" t="s">
        <v>5</v>
      </c>
      <c r="C4809" t="s">
        <v>1741</v>
      </c>
      <c r="D4809" t="s">
        <v>6877</v>
      </c>
      <c r="E4809" t="s">
        <v>1711</v>
      </c>
    </row>
    <row r="4810" spans="1:5">
      <c r="A4810" t="s">
        <v>6395</v>
      </c>
      <c r="B4810" t="s">
        <v>5</v>
      </c>
      <c r="C4810" t="s">
        <v>1741</v>
      </c>
      <c r="D4810" t="s">
        <v>6877</v>
      </c>
      <c r="E4810" t="s">
        <v>1712</v>
      </c>
    </row>
    <row r="4811" spans="1:5">
      <c r="A4811" t="s">
        <v>6396</v>
      </c>
      <c r="B4811" t="s">
        <v>5</v>
      </c>
      <c r="C4811" t="s">
        <v>1741</v>
      </c>
      <c r="D4811" t="s">
        <v>6877</v>
      </c>
      <c r="E4811" t="s">
        <v>1713</v>
      </c>
    </row>
    <row r="4812" spans="1:5">
      <c r="A4812" t="s">
        <v>6397</v>
      </c>
      <c r="B4812" t="s">
        <v>5</v>
      </c>
      <c r="C4812" t="s">
        <v>1741</v>
      </c>
      <c r="D4812" t="s">
        <v>6877</v>
      </c>
      <c r="E4812" t="s">
        <v>1714</v>
      </c>
    </row>
    <row r="4813" spans="1:5">
      <c r="A4813" t="s">
        <v>6398</v>
      </c>
      <c r="B4813" t="s">
        <v>5</v>
      </c>
      <c r="C4813" t="s">
        <v>1741</v>
      </c>
      <c r="D4813" t="s">
        <v>6877</v>
      </c>
      <c r="E4813" t="s">
        <v>1715</v>
      </c>
    </row>
    <row r="4814" spans="1:5">
      <c r="A4814" t="s">
        <v>6399</v>
      </c>
      <c r="B4814" t="s">
        <v>5</v>
      </c>
      <c r="C4814" t="s">
        <v>1741</v>
      </c>
      <c r="D4814" t="s">
        <v>6878</v>
      </c>
      <c r="E4814" t="s">
        <v>1702</v>
      </c>
    </row>
    <row r="4815" spans="1:5">
      <c r="A4815" t="s">
        <v>6400</v>
      </c>
      <c r="B4815" t="s">
        <v>5</v>
      </c>
      <c r="C4815" t="s">
        <v>1741</v>
      </c>
      <c r="D4815" t="s">
        <v>6878</v>
      </c>
      <c r="E4815" t="s">
        <v>1705</v>
      </c>
    </row>
    <row r="4816" spans="1:5">
      <c r="A4816" t="s">
        <v>6401</v>
      </c>
      <c r="B4816" t="s">
        <v>5</v>
      </c>
      <c r="C4816" t="s">
        <v>1741</v>
      </c>
      <c r="D4816" t="s">
        <v>6878</v>
      </c>
      <c r="E4816" t="s">
        <v>1706</v>
      </c>
    </row>
    <row r="4817" spans="1:5">
      <c r="A4817" t="s">
        <v>6402</v>
      </c>
      <c r="B4817" t="s">
        <v>5</v>
      </c>
      <c r="C4817" t="s">
        <v>1741</v>
      </c>
      <c r="D4817" t="s">
        <v>6878</v>
      </c>
      <c r="E4817" t="s">
        <v>1707</v>
      </c>
    </row>
    <row r="4818" spans="1:5">
      <c r="A4818" t="s">
        <v>6403</v>
      </c>
      <c r="B4818" t="s">
        <v>5</v>
      </c>
      <c r="C4818" t="s">
        <v>1741</v>
      </c>
      <c r="D4818" t="s">
        <v>6878</v>
      </c>
      <c r="E4818" t="s">
        <v>1708</v>
      </c>
    </row>
    <row r="4819" spans="1:5">
      <c r="A4819" t="s">
        <v>6404</v>
      </c>
      <c r="B4819" t="s">
        <v>5</v>
      </c>
      <c r="C4819" t="s">
        <v>1741</v>
      </c>
      <c r="D4819" t="s">
        <v>6878</v>
      </c>
      <c r="E4819" t="s">
        <v>1709</v>
      </c>
    </row>
    <row r="4820" spans="1:5">
      <c r="A4820" t="s">
        <v>6405</v>
      </c>
      <c r="B4820" t="s">
        <v>5</v>
      </c>
      <c r="C4820" t="s">
        <v>1741</v>
      </c>
      <c r="D4820" t="s">
        <v>6878</v>
      </c>
      <c r="E4820" t="s">
        <v>1710</v>
      </c>
    </row>
    <row r="4821" spans="1:5">
      <c r="A4821" t="s">
        <v>6406</v>
      </c>
      <c r="B4821" t="s">
        <v>5</v>
      </c>
      <c r="C4821" t="s">
        <v>1741</v>
      </c>
      <c r="D4821" t="s">
        <v>6878</v>
      </c>
      <c r="E4821" t="s">
        <v>1711</v>
      </c>
    </row>
    <row r="4822" spans="1:5">
      <c r="A4822" t="s">
        <v>6407</v>
      </c>
      <c r="B4822" t="s">
        <v>5</v>
      </c>
      <c r="C4822" t="s">
        <v>1741</v>
      </c>
      <c r="D4822" t="s">
        <v>6878</v>
      </c>
      <c r="E4822" t="s">
        <v>1712</v>
      </c>
    </row>
    <row r="4823" spans="1:5">
      <c r="A4823" t="s">
        <v>6408</v>
      </c>
      <c r="B4823" t="s">
        <v>5</v>
      </c>
      <c r="C4823" t="s">
        <v>1741</v>
      </c>
      <c r="D4823" t="s">
        <v>6878</v>
      </c>
      <c r="E4823" t="s">
        <v>1713</v>
      </c>
    </row>
    <row r="4824" spans="1:5">
      <c r="A4824" t="s">
        <v>6409</v>
      </c>
      <c r="B4824" t="s">
        <v>5</v>
      </c>
      <c r="C4824" t="s">
        <v>1741</v>
      </c>
      <c r="D4824" t="s">
        <v>6878</v>
      </c>
      <c r="E4824" t="s">
        <v>1714</v>
      </c>
    </row>
    <row r="4825" spans="1:5">
      <c r="A4825" t="s">
        <v>6410</v>
      </c>
      <c r="B4825" t="s">
        <v>5</v>
      </c>
      <c r="C4825" t="s">
        <v>1741</v>
      </c>
      <c r="D4825" t="s">
        <v>6878</v>
      </c>
      <c r="E4825" t="s">
        <v>1715</v>
      </c>
    </row>
    <row r="4826" spans="1:5">
      <c r="A4826" t="s">
        <v>6411</v>
      </c>
      <c r="B4826" t="s">
        <v>5</v>
      </c>
      <c r="C4826" t="s">
        <v>1741</v>
      </c>
      <c r="D4826" t="s">
        <v>6879</v>
      </c>
      <c r="E4826" t="s">
        <v>1702</v>
      </c>
    </row>
    <row r="4827" spans="1:5">
      <c r="A4827" t="s">
        <v>6412</v>
      </c>
      <c r="B4827" t="s">
        <v>5</v>
      </c>
      <c r="C4827" t="s">
        <v>1741</v>
      </c>
      <c r="D4827" t="s">
        <v>6879</v>
      </c>
      <c r="E4827" t="s">
        <v>1705</v>
      </c>
    </row>
    <row r="4828" spans="1:5">
      <c r="A4828" t="s">
        <v>6413</v>
      </c>
      <c r="B4828" t="s">
        <v>5</v>
      </c>
      <c r="C4828" t="s">
        <v>1741</v>
      </c>
      <c r="D4828" t="s">
        <v>6879</v>
      </c>
      <c r="E4828" t="s">
        <v>1706</v>
      </c>
    </row>
    <row r="4829" spans="1:5">
      <c r="A4829" t="s">
        <v>6414</v>
      </c>
      <c r="B4829" t="s">
        <v>5</v>
      </c>
      <c r="C4829" t="s">
        <v>1741</v>
      </c>
      <c r="D4829" t="s">
        <v>6879</v>
      </c>
      <c r="E4829" t="s">
        <v>1707</v>
      </c>
    </row>
    <row r="4830" spans="1:5">
      <c r="A4830" t="s">
        <v>6415</v>
      </c>
      <c r="B4830" t="s">
        <v>5</v>
      </c>
      <c r="C4830" t="s">
        <v>1741</v>
      </c>
      <c r="D4830" t="s">
        <v>6879</v>
      </c>
      <c r="E4830" t="s">
        <v>1708</v>
      </c>
    </row>
    <row r="4831" spans="1:5">
      <c r="A4831" t="s">
        <v>6416</v>
      </c>
      <c r="B4831" t="s">
        <v>5</v>
      </c>
      <c r="C4831" t="s">
        <v>1741</v>
      </c>
      <c r="D4831" t="s">
        <v>6879</v>
      </c>
      <c r="E4831" t="s">
        <v>1709</v>
      </c>
    </row>
    <row r="4832" spans="1:5">
      <c r="A4832" t="s">
        <v>6417</v>
      </c>
      <c r="B4832" t="s">
        <v>5</v>
      </c>
      <c r="C4832" t="s">
        <v>1741</v>
      </c>
      <c r="D4832" t="s">
        <v>6879</v>
      </c>
      <c r="E4832" t="s">
        <v>1710</v>
      </c>
    </row>
    <row r="4833" spans="1:5">
      <c r="A4833" t="s">
        <v>6418</v>
      </c>
      <c r="B4833" t="s">
        <v>5</v>
      </c>
      <c r="C4833" t="s">
        <v>1741</v>
      </c>
      <c r="D4833" t="s">
        <v>6879</v>
      </c>
      <c r="E4833" t="s">
        <v>1711</v>
      </c>
    </row>
    <row r="4834" spans="1:5">
      <c r="A4834" t="s">
        <v>6419</v>
      </c>
      <c r="B4834" t="s">
        <v>5</v>
      </c>
      <c r="C4834" t="s">
        <v>1741</v>
      </c>
      <c r="D4834" t="s">
        <v>6879</v>
      </c>
      <c r="E4834" t="s">
        <v>1712</v>
      </c>
    </row>
    <row r="4835" spans="1:5">
      <c r="A4835" t="s">
        <v>6420</v>
      </c>
      <c r="B4835" t="s">
        <v>5</v>
      </c>
      <c r="C4835" t="s">
        <v>1741</v>
      </c>
      <c r="D4835" t="s">
        <v>6879</v>
      </c>
      <c r="E4835" t="s">
        <v>1713</v>
      </c>
    </row>
    <row r="4836" spans="1:5">
      <c r="A4836" t="s">
        <v>6421</v>
      </c>
      <c r="B4836" t="s">
        <v>5</v>
      </c>
      <c r="C4836" t="s">
        <v>1741</v>
      </c>
      <c r="D4836" t="s">
        <v>6879</v>
      </c>
      <c r="E4836" t="s">
        <v>1714</v>
      </c>
    </row>
    <row r="4837" spans="1:5">
      <c r="A4837" t="s">
        <v>6422</v>
      </c>
      <c r="B4837" t="s">
        <v>5</v>
      </c>
      <c r="C4837" t="s">
        <v>1741</v>
      </c>
      <c r="D4837" t="s">
        <v>6879</v>
      </c>
      <c r="E4837" t="s">
        <v>1715</v>
      </c>
    </row>
    <row r="4838" spans="1:5">
      <c r="A4838" t="s">
        <v>6423</v>
      </c>
      <c r="B4838" t="s">
        <v>5</v>
      </c>
      <c r="C4838" t="s">
        <v>1741</v>
      </c>
      <c r="D4838" t="s">
        <v>6880</v>
      </c>
      <c r="E4838" t="s">
        <v>1702</v>
      </c>
    </row>
    <row r="4839" spans="1:5">
      <c r="A4839" t="s">
        <v>6424</v>
      </c>
      <c r="B4839" t="s">
        <v>5</v>
      </c>
      <c r="C4839" t="s">
        <v>1741</v>
      </c>
      <c r="D4839" t="s">
        <v>6880</v>
      </c>
      <c r="E4839" t="s">
        <v>1705</v>
      </c>
    </row>
    <row r="4840" spans="1:5">
      <c r="A4840" t="s">
        <v>6425</v>
      </c>
      <c r="B4840" t="s">
        <v>5</v>
      </c>
      <c r="C4840" t="s">
        <v>1741</v>
      </c>
      <c r="D4840" t="s">
        <v>6880</v>
      </c>
      <c r="E4840" t="s">
        <v>1706</v>
      </c>
    </row>
    <row r="4841" spans="1:5">
      <c r="A4841" t="s">
        <v>6426</v>
      </c>
      <c r="B4841" t="s">
        <v>5</v>
      </c>
      <c r="C4841" t="s">
        <v>1741</v>
      </c>
      <c r="D4841" t="s">
        <v>6880</v>
      </c>
      <c r="E4841" t="s">
        <v>1707</v>
      </c>
    </row>
    <row r="4842" spans="1:5">
      <c r="A4842" t="s">
        <v>6427</v>
      </c>
      <c r="B4842" t="s">
        <v>5</v>
      </c>
      <c r="C4842" t="s">
        <v>1741</v>
      </c>
      <c r="D4842" t="s">
        <v>6880</v>
      </c>
      <c r="E4842" t="s">
        <v>1708</v>
      </c>
    </row>
    <row r="4843" spans="1:5">
      <c r="A4843" t="s">
        <v>6428</v>
      </c>
      <c r="B4843" t="s">
        <v>5</v>
      </c>
      <c r="C4843" t="s">
        <v>1741</v>
      </c>
      <c r="D4843" t="s">
        <v>6880</v>
      </c>
      <c r="E4843" t="s">
        <v>1709</v>
      </c>
    </row>
    <row r="4844" spans="1:5">
      <c r="A4844" t="s">
        <v>6429</v>
      </c>
      <c r="B4844" t="s">
        <v>5</v>
      </c>
      <c r="C4844" t="s">
        <v>1741</v>
      </c>
      <c r="D4844" t="s">
        <v>6880</v>
      </c>
      <c r="E4844" t="s">
        <v>1710</v>
      </c>
    </row>
    <row r="4845" spans="1:5">
      <c r="A4845" t="s">
        <v>6430</v>
      </c>
      <c r="B4845" t="s">
        <v>5</v>
      </c>
      <c r="C4845" t="s">
        <v>1741</v>
      </c>
      <c r="D4845" t="s">
        <v>6880</v>
      </c>
      <c r="E4845" t="s">
        <v>1711</v>
      </c>
    </row>
    <row r="4846" spans="1:5">
      <c r="A4846" t="s">
        <v>6431</v>
      </c>
      <c r="B4846" t="s">
        <v>5</v>
      </c>
      <c r="C4846" t="s">
        <v>1741</v>
      </c>
      <c r="D4846" t="s">
        <v>6880</v>
      </c>
      <c r="E4846" t="s">
        <v>1712</v>
      </c>
    </row>
    <row r="4847" spans="1:5">
      <c r="A4847" t="s">
        <v>6432</v>
      </c>
      <c r="B4847" t="s">
        <v>5</v>
      </c>
      <c r="C4847" t="s">
        <v>1741</v>
      </c>
      <c r="D4847" t="s">
        <v>6880</v>
      </c>
      <c r="E4847" t="s">
        <v>1713</v>
      </c>
    </row>
    <row r="4848" spans="1:5">
      <c r="A4848" t="s">
        <v>6433</v>
      </c>
      <c r="B4848" t="s">
        <v>5</v>
      </c>
      <c r="C4848" t="s">
        <v>1741</v>
      </c>
      <c r="D4848" t="s">
        <v>6880</v>
      </c>
      <c r="E4848" t="s">
        <v>1714</v>
      </c>
    </row>
    <row r="4849" spans="1:5">
      <c r="A4849" t="s">
        <v>6434</v>
      </c>
      <c r="B4849" t="s">
        <v>5</v>
      </c>
      <c r="C4849" t="s">
        <v>1741</v>
      </c>
      <c r="D4849" t="s">
        <v>6880</v>
      </c>
      <c r="E4849" t="s">
        <v>1715</v>
      </c>
    </row>
    <row r="4850" spans="1:5">
      <c r="A4850" t="s">
        <v>6435</v>
      </c>
      <c r="B4850" t="s">
        <v>5</v>
      </c>
      <c r="C4850" t="s">
        <v>1741</v>
      </c>
      <c r="D4850" t="s">
        <v>6881</v>
      </c>
      <c r="E4850" t="s">
        <v>1702</v>
      </c>
    </row>
    <row r="4851" spans="1:5">
      <c r="A4851" t="s">
        <v>6436</v>
      </c>
      <c r="B4851" t="s">
        <v>5</v>
      </c>
      <c r="C4851" t="s">
        <v>1741</v>
      </c>
      <c r="D4851" t="s">
        <v>6881</v>
      </c>
      <c r="E4851" t="s">
        <v>1705</v>
      </c>
    </row>
    <row r="4852" spans="1:5">
      <c r="A4852" t="s">
        <v>6437</v>
      </c>
      <c r="B4852" t="s">
        <v>5</v>
      </c>
      <c r="C4852" t="s">
        <v>1741</v>
      </c>
      <c r="D4852" t="s">
        <v>6881</v>
      </c>
      <c r="E4852" t="s">
        <v>1706</v>
      </c>
    </row>
    <row r="4853" spans="1:5">
      <c r="A4853" t="s">
        <v>6438</v>
      </c>
      <c r="B4853" t="s">
        <v>5</v>
      </c>
      <c r="C4853" t="s">
        <v>1741</v>
      </c>
      <c r="D4853" t="s">
        <v>6881</v>
      </c>
      <c r="E4853" t="s">
        <v>1707</v>
      </c>
    </row>
    <row r="4854" spans="1:5">
      <c r="A4854" t="s">
        <v>6439</v>
      </c>
      <c r="B4854" t="s">
        <v>5</v>
      </c>
      <c r="C4854" t="s">
        <v>1741</v>
      </c>
      <c r="D4854" t="s">
        <v>6881</v>
      </c>
      <c r="E4854" t="s">
        <v>1708</v>
      </c>
    </row>
    <row r="4855" spans="1:5">
      <c r="A4855" t="s">
        <v>6440</v>
      </c>
      <c r="B4855" t="s">
        <v>5</v>
      </c>
      <c r="C4855" t="s">
        <v>1741</v>
      </c>
      <c r="D4855" t="s">
        <v>6881</v>
      </c>
      <c r="E4855" t="s">
        <v>1709</v>
      </c>
    </row>
    <row r="4856" spans="1:5">
      <c r="A4856" t="s">
        <v>6441</v>
      </c>
      <c r="B4856" t="s">
        <v>5</v>
      </c>
      <c r="C4856" t="s">
        <v>1741</v>
      </c>
      <c r="D4856" t="s">
        <v>6881</v>
      </c>
      <c r="E4856" t="s">
        <v>1710</v>
      </c>
    </row>
    <row r="4857" spans="1:5">
      <c r="A4857" t="s">
        <v>6442</v>
      </c>
      <c r="B4857" t="s">
        <v>5</v>
      </c>
      <c r="C4857" t="s">
        <v>1741</v>
      </c>
      <c r="D4857" t="s">
        <v>6881</v>
      </c>
      <c r="E4857" t="s">
        <v>1711</v>
      </c>
    </row>
    <row r="4858" spans="1:5">
      <c r="A4858" t="s">
        <v>6443</v>
      </c>
      <c r="B4858" t="s">
        <v>5</v>
      </c>
      <c r="C4858" t="s">
        <v>1741</v>
      </c>
      <c r="D4858" t="s">
        <v>6881</v>
      </c>
      <c r="E4858" t="s">
        <v>1712</v>
      </c>
    </row>
    <row r="4859" spans="1:5">
      <c r="A4859" t="s">
        <v>6444</v>
      </c>
      <c r="B4859" t="s">
        <v>5</v>
      </c>
      <c r="C4859" t="s">
        <v>1741</v>
      </c>
      <c r="D4859" t="s">
        <v>6881</v>
      </c>
      <c r="E4859" t="s">
        <v>1713</v>
      </c>
    </row>
    <row r="4860" spans="1:5">
      <c r="A4860" t="s">
        <v>6445</v>
      </c>
      <c r="B4860" t="s">
        <v>5</v>
      </c>
      <c r="C4860" t="s">
        <v>1741</v>
      </c>
      <c r="D4860" t="s">
        <v>6881</v>
      </c>
      <c r="E4860" t="s">
        <v>1714</v>
      </c>
    </row>
    <row r="4861" spans="1:5">
      <c r="A4861" t="s">
        <v>6446</v>
      </c>
      <c r="B4861" t="s">
        <v>5</v>
      </c>
      <c r="C4861" t="s">
        <v>1741</v>
      </c>
      <c r="D4861" t="s">
        <v>6881</v>
      </c>
      <c r="E4861" t="s">
        <v>1715</v>
      </c>
    </row>
    <row r="4862" spans="1:5">
      <c r="A4862" t="s">
        <v>6447</v>
      </c>
      <c r="B4862" t="s">
        <v>5</v>
      </c>
      <c r="C4862" t="s">
        <v>1741</v>
      </c>
      <c r="D4862" t="s">
        <v>6882</v>
      </c>
      <c r="E4862" t="s">
        <v>1702</v>
      </c>
    </row>
    <row r="4863" spans="1:5">
      <c r="A4863" t="s">
        <v>6448</v>
      </c>
      <c r="B4863" t="s">
        <v>5</v>
      </c>
      <c r="C4863" t="s">
        <v>1741</v>
      </c>
      <c r="D4863" t="s">
        <v>6882</v>
      </c>
      <c r="E4863" t="s">
        <v>1705</v>
      </c>
    </row>
    <row r="4864" spans="1:5">
      <c r="A4864" t="s">
        <v>6449</v>
      </c>
      <c r="B4864" t="s">
        <v>5</v>
      </c>
      <c r="C4864" t="s">
        <v>1741</v>
      </c>
      <c r="D4864" t="s">
        <v>6882</v>
      </c>
      <c r="E4864" t="s">
        <v>1706</v>
      </c>
    </row>
    <row r="4865" spans="1:5">
      <c r="A4865" t="s">
        <v>6450</v>
      </c>
      <c r="B4865" t="s">
        <v>5</v>
      </c>
      <c r="C4865" t="s">
        <v>1741</v>
      </c>
      <c r="D4865" t="s">
        <v>6882</v>
      </c>
      <c r="E4865" t="s">
        <v>1707</v>
      </c>
    </row>
    <row r="4866" spans="1:5">
      <c r="A4866" t="s">
        <v>6451</v>
      </c>
      <c r="B4866" t="s">
        <v>5</v>
      </c>
      <c r="C4866" t="s">
        <v>1741</v>
      </c>
      <c r="D4866" t="s">
        <v>6882</v>
      </c>
      <c r="E4866" t="s">
        <v>1708</v>
      </c>
    </row>
    <row r="4867" spans="1:5">
      <c r="A4867" t="s">
        <v>6452</v>
      </c>
      <c r="B4867" t="s">
        <v>5</v>
      </c>
      <c r="C4867" t="s">
        <v>1741</v>
      </c>
      <c r="D4867" t="s">
        <v>6882</v>
      </c>
      <c r="E4867" t="s">
        <v>1709</v>
      </c>
    </row>
    <row r="4868" spans="1:5">
      <c r="A4868" t="s">
        <v>6453</v>
      </c>
      <c r="B4868" t="s">
        <v>5</v>
      </c>
      <c r="C4868" t="s">
        <v>1741</v>
      </c>
      <c r="D4868" t="s">
        <v>6882</v>
      </c>
      <c r="E4868" t="s">
        <v>1710</v>
      </c>
    </row>
    <row r="4869" spans="1:5">
      <c r="A4869" t="s">
        <v>6454</v>
      </c>
      <c r="B4869" t="s">
        <v>5</v>
      </c>
      <c r="C4869" t="s">
        <v>1741</v>
      </c>
      <c r="D4869" t="s">
        <v>6882</v>
      </c>
      <c r="E4869" t="s">
        <v>1711</v>
      </c>
    </row>
    <row r="4870" spans="1:5">
      <c r="A4870" t="s">
        <v>6455</v>
      </c>
      <c r="B4870" t="s">
        <v>5</v>
      </c>
      <c r="C4870" t="s">
        <v>1741</v>
      </c>
      <c r="D4870" t="s">
        <v>6882</v>
      </c>
      <c r="E4870" t="s">
        <v>1712</v>
      </c>
    </row>
    <row r="4871" spans="1:5">
      <c r="A4871" t="s">
        <v>6456</v>
      </c>
      <c r="B4871" t="s">
        <v>5</v>
      </c>
      <c r="C4871" t="s">
        <v>1741</v>
      </c>
      <c r="D4871" t="s">
        <v>6882</v>
      </c>
      <c r="E4871" t="s">
        <v>1713</v>
      </c>
    </row>
    <row r="4872" spans="1:5">
      <c r="A4872" t="s">
        <v>6457</v>
      </c>
      <c r="B4872" t="s">
        <v>5</v>
      </c>
      <c r="C4872" t="s">
        <v>1741</v>
      </c>
      <c r="D4872" t="s">
        <v>6882</v>
      </c>
      <c r="E4872" t="s">
        <v>1714</v>
      </c>
    </row>
    <row r="4873" spans="1:5">
      <c r="A4873" t="s">
        <v>6458</v>
      </c>
      <c r="B4873" t="s">
        <v>5</v>
      </c>
      <c r="C4873" t="s">
        <v>1741</v>
      </c>
      <c r="D4873" t="s">
        <v>6882</v>
      </c>
      <c r="E4873" t="s">
        <v>1715</v>
      </c>
    </row>
    <row r="4874" spans="1:5">
      <c r="A4874" t="s">
        <v>6459</v>
      </c>
      <c r="B4874" t="s">
        <v>5</v>
      </c>
      <c r="C4874" t="s">
        <v>1741</v>
      </c>
      <c r="D4874" t="s">
        <v>6883</v>
      </c>
      <c r="E4874" t="s">
        <v>1702</v>
      </c>
    </row>
    <row r="4875" spans="1:5">
      <c r="A4875" t="s">
        <v>6460</v>
      </c>
      <c r="B4875" t="s">
        <v>5</v>
      </c>
      <c r="C4875" t="s">
        <v>1741</v>
      </c>
      <c r="D4875" t="s">
        <v>6883</v>
      </c>
      <c r="E4875" t="s">
        <v>1705</v>
      </c>
    </row>
    <row r="4876" spans="1:5">
      <c r="A4876" t="s">
        <v>6461</v>
      </c>
      <c r="B4876" t="s">
        <v>5</v>
      </c>
      <c r="C4876" t="s">
        <v>1741</v>
      </c>
      <c r="D4876" t="s">
        <v>6883</v>
      </c>
      <c r="E4876" t="s">
        <v>1706</v>
      </c>
    </row>
    <row r="4877" spans="1:5">
      <c r="A4877" t="s">
        <v>6462</v>
      </c>
      <c r="B4877" t="s">
        <v>5</v>
      </c>
      <c r="C4877" t="s">
        <v>1741</v>
      </c>
      <c r="D4877" t="s">
        <v>6883</v>
      </c>
      <c r="E4877" t="s">
        <v>1707</v>
      </c>
    </row>
    <row r="4878" spans="1:5">
      <c r="A4878" t="s">
        <v>6463</v>
      </c>
      <c r="B4878" t="s">
        <v>5</v>
      </c>
      <c r="C4878" t="s">
        <v>1741</v>
      </c>
      <c r="D4878" t="s">
        <v>6883</v>
      </c>
      <c r="E4878" t="s">
        <v>1708</v>
      </c>
    </row>
    <row r="4879" spans="1:5">
      <c r="A4879" t="s">
        <v>6464</v>
      </c>
      <c r="B4879" t="s">
        <v>5</v>
      </c>
      <c r="C4879" t="s">
        <v>1741</v>
      </c>
      <c r="D4879" t="s">
        <v>6883</v>
      </c>
      <c r="E4879" t="s">
        <v>1709</v>
      </c>
    </row>
    <row r="4880" spans="1:5">
      <c r="A4880" t="s">
        <v>6465</v>
      </c>
      <c r="B4880" t="s">
        <v>5</v>
      </c>
      <c r="C4880" t="s">
        <v>1741</v>
      </c>
      <c r="D4880" t="s">
        <v>6883</v>
      </c>
      <c r="E4880" t="s">
        <v>1710</v>
      </c>
    </row>
    <row r="4881" spans="1:5">
      <c r="A4881" t="s">
        <v>6466</v>
      </c>
      <c r="B4881" t="s">
        <v>5</v>
      </c>
      <c r="C4881" t="s">
        <v>1741</v>
      </c>
      <c r="D4881" t="s">
        <v>6883</v>
      </c>
      <c r="E4881" t="s">
        <v>1711</v>
      </c>
    </row>
    <row r="4882" spans="1:5">
      <c r="A4882" t="s">
        <v>6467</v>
      </c>
      <c r="B4882" t="s">
        <v>5</v>
      </c>
      <c r="C4882" t="s">
        <v>1741</v>
      </c>
      <c r="D4882" t="s">
        <v>6883</v>
      </c>
      <c r="E4882" t="s">
        <v>1712</v>
      </c>
    </row>
    <row r="4883" spans="1:5">
      <c r="A4883" t="s">
        <v>6468</v>
      </c>
      <c r="B4883" t="s">
        <v>5</v>
      </c>
      <c r="C4883" t="s">
        <v>1741</v>
      </c>
      <c r="D4883" t="s">
        <v>6883</v>
      </c>
      <c r="E4883" t="s">
        <v>1713</v>
      </c>
    </row>
    <row r="4884" spans="1:5">
      <c r="A4884" t="s">
        <v>6469</v>
      </c>
      <c r="B4884" t="s">
        <v>5</v>
      </c>
      <c r="C4884" t="s">
        <v>1741</v>
      </c>
      <c r="D4884" t="s">
        <v>6883</v>
      </c>
      <c r="E4884" t="s">
        <v>1714</v>
      </c>
    </row>
    <row r="4885" spans="1:5">
      <c r="A4885" t="s">
        <v>6470</v>
      </c>
      <c r="B4885" t="s">
        <v>5</v>
      </c>
      <c r="C4885" t="s">
        <v>1741</v>
      </c>
      <c r="D4885" t="s">
        <v>6883</v>
      </c>
      <c r="E4885" t="s">
        <v>1715</v>
      </c>
    </row>
    <row r="4886" spans="1:5">
      <c r="A4886" t="s">
        <v>6471</v>
      </c>
      <c r="B4886" t="s">
        <v>5</v>
      </c>
      <c r="C4886" t="s">
        <v>1741</v>
      </c>
      <c r="D4886" t="s">
        <v>6884</v>
      </c>
      <c r="E4886" t="s">
        <v>1702</v>
      </c>
    </row>
    <row r="4887" spans="1:5">
      <c r="A4887" t="s">
        <v>6472</v>
      </c>
      <c r="B4887" t="s">
        <v>5</v>
      </c>
      <c r="C4887" t="s">
        <v>1741</v>
      </c>
      <c r="D4887" t="s">
        <v>6884</v>
      </c>
      <c r="E4887" t="s">
        <v>1705</v>
      </c>
    </row>
    <row r="4888" spans="1:5">
      <c r="A4888" t="s">
        <v>6473</v>
      </c>
      <c r="B4888" t="s">
        <v>5</v>
      </c>
      <c r="C4888" t="s">
        <v>1741</v>
      </c>
      <c r="D4888" t="s">
        <v>6884</v>
      </c>
      <c r="E4888" t="s">
        <v>1706</v>
      </c>
    </row>
    <row r="4889" spans="1:5">
      <c r="A4889" t="s">
        <v>6474</v>
      </c>
      <c r="B4889" t="s">
        <v>5</v>
      </c>
      <c r="C4889" t="s">
        <v>1741</v>
      </c>
      <c r="D4889" t="s">
        <v>6884</v>
      </c>
      <c r="E4889" t="s">
        <v>1707</v>
      </c>
    </row>
    <row r="4890" spans="1:5">
      <c r="A4890" t="s">
        <v>6475</v>
      </c>
      <c r="B4890" t="s">
        <v>5</v>
      </c>
      <c r="C4890" t="s">
        <v>1741</v>
      </c>
      <c r="D4890" t="s">
        <v>6884</v>
      </c>
      <c r="E4890" t="s">
        <v>1708</v>
      </c>
    </row>
    <row r="4891" spans="1:5">
      <c r="A4891" t="s">
        <v>6476</v>
      </c>
      <c r="B4891" t="s">
        <v>5</v>
      </c>
      <c r="C4891" t="s">
        <v>1741</v>
      </c>
      <c r="D4891" t="s">
        <v>6884</v>
      </c>
      <c r="E4891" t="s">
        <v>1709</v>
      </c>
    </row>
    <row r="4892" spans="1:5">
      <c r="A4892" t="s">
        <v>6477</v>
      </c>
      <c r="B4892" t="s">
        <v>5</v>
      </c>
      <c r="C4892" t="s">
        <v>1741</v>
      </c>
      <c r="D4892" t="s">
        <v>6884</v>
      </c>
      <c r="E4892" t="s">
        <v>1710</v>
      </c>
    </row>
    <row r="4893" spans="1:5">
      <c r="A4893" t="s">
        <v>6478</v>
      </c>
      <c r="B4893" t="s">
        <v>5</v>
      </c>
      <c r="C4893" t="s">
        <v>1741</v>
      </c>
      <c r="D4893" t="s">
        <v>6884</v>
      </c>
      <c r="E4893" t="s">
        <v>1711</v>
      </c>
    </row>
    <row r="4894" spans="1:5">
      <c r="A4894" t="s">
        <v>6479</v>
      </c>
      <c r="B4894" t="s">
        <v>5</v>
      </c>
      <c r="C4894" t="s">
        <v>1741</v>
      </c>
      <c r="D4894" t="s">
        <v>6884</v>
      </c>
      <c r="E4894" t="s">
        <v>1712</v>
      </c>
    </row>
    <row r="4895" spans="1:5">
      <c r="A4895" t="s">
        <v>6480</v>
      </c>
      <c r="B4895" t="s">
        <v>5</v>
      </c>
      <c r="C4895" t="s">
        <v>1741</v>
      </c>
      <c r="D4895" t="s">
        <v>6884</v>
      </c>
      <c r="E4895" t="s">
        <v>1713</v>
      </c>
    </row>
    <row r="4896" spans="1:5">
      <c r="A4896" t="s">
        <v>6481</v>
      </c>
      <c r="B4896" t="s">
        <v>5</v>
      </c>
      <c r="C4896" t="s">
        <v>1741</v>
      </c>
      <c r="D4896" t="s">
        <v>6884</v>
      </c>
      <c r="E4896" t="s">
        <v>1714</v>
      </c>
    </row>
    <row r="4897" spans="1:5">
      <c r="A4897" t="s">
        <v>6482</v>
      </c>
      <c r="B4897" t="s">
        <v>5</v>
      </c>
      <c r="C4897" t="s">
        <v>1741</v>
      </c>
      <c r="D4897" t="s">
        <v>6884</v>
      </c>
      <c r="E4897" t="s">
        <v>1715</v>
      </c>
    </row>
    <row r="4898" spans="1:5">
      <c r="A4898" t="s">
        <v>6483</v>
      </c>
      <c r="B4898" t="s">
        <v>5</v>
      </c>
      <c r="C4898" t="s">
        <v>1741</v>
      </c>
      <c r="D4898" t="s">
        <v>6885</v>
      </c>
      <c r="E4898" t="s">
        <v>1702</v>
      </c>
    </row>
    <row r="4899" spans="1:5">
      <c r="A4899" t="s">
        <v>6484</v>
      </c>
      <c r="B4899" t="s">
        <v>5</v>
      </c>
      <c r="C4899" t="s">
        <v>1741</v>
      </c>
      <c r="D4899" t="s">
        <v>6885</v>
      </c>
      <c r="E4899" t="s">
        <v>1705</v>
      </c>
    </row>
    <row r="4900" spans="1:5">
      <c r="A4900" t="s">
        <v>6485</v>
      </c>
      <c r="B4900" t="s">
        <v>5</v>
      </c>
      <c r="C4900" t="s">
        <v>1741</v>
      </c>
      <c r="D4900" t="s">
        <v>6885</v>
      </c>
      <c r="E4900" t="s">
        <v>1706</v>
      </c>
    </row>
    <row r="4901" spans="1:5">
      <c r="A4901" t="s">
        <v>6486</v>
      </c>
      <c r="B4901" t="s">
        <v>5</v>
      </c>
      <c r="C4901" t="s">
        <v>1741</v>
      </c>
      <c r="D4901" t="s">
        <v>6885</v>
      </c>
      <c r="E4901" t="s">
        <v>1707</v>
      </c>
    </row>
    <row r="4902" spans="1:5">
      <c r="A4902" t="s">
        <v>6487</v>
      </c>
      <c r="B4902" t="s">
        <v>5</v>
      </c>
      <c r="C4902" t="s">
        <v>1741</v>
      </c>
      <c r="D4902" t="s">
        <v>6885</v>
      </c>
      <c r="E4902" t="s">
        <v>1708</v>
      </c>
    </row>
    <row r="4903" spans="1:5">
      <c r="A4903" t="s">
        <v>6488</v>
      </c>
      <c r="B4903" t="s">
        <v>5</v>
      </c>
      <c r="C4903" t="s">
        <v>1741</v>
      </c>
      <c r="D4903" t="s">
        <v>6885</v>
      </c>
      <c r="E4903" t="s">
        <v>1709</v>
      </c>
    </row>
    <row r="4904" spans="1:5">
      <c r="A4904" t="s">
        <v>6489</v>
      </c>
      <c r="B4904" t="s">
        <v>5</v>
      </c>
      <c r="C4904" t="s">
        <v>1741</v>
      </c>
      <c r="D4904" t="s">
        <v>6885</v>
      </c>
      <c r="E4904" t="s">
        <v>1710</v>
      </c>
    </row>
    <row r="4905" spans="1:5">
      <c r="A4905" t="s">
        <v>6490</v>
      </c>
      <c r="B4905" t="s">
        <v>5</v>
      </c>
      <c r="C4905" t="s">
        <v>1741</v>
      </c>
      <c r="D4905" t="s">
        <v>6885</v>
      </c>
      <c r="E4905" t="s">
        <v>1711</v>
      </c>
    </row>
    <row r="4906" spans="1:5">
      <c r="A4906" t="s">
        <v>6491</v>
      </c>
      <c r="B4906" t="s">
        <v>5</v>
      </c>
      <c r="C4906" t="s">
        <v>1741</v>
      </c>
      <c r="D4906" t="s">
        <v>6885</v>
      </c>
      <c r="E4906" t="s">
        <v>1712</v>
      </c>
    </row>
    <row r="4907" spans="1:5">
      <c r="A4907" t="s">
        <v>6492</v>
      </c>
      <c r="B4907" t="s">
        <v>5</v>
      </c>
      <c r="C4907" t="s">
        <v>1741</v>
      </c>
      <c r="D4907" t="s">
        <v>6885</v>
      </c>
      <c r="E4907" t="s">
        <v>1713</v>
      </c>
    </row>
    <row r="4908" spans="1:5">
      <c r="A4908" t="s">
        <v>6493</v>
      </c>
      <c r="B4908" t="s">
        <v>5</v>
      </c>
      <c r="C4908" t="s">
        <v>1741</v>
      </c>
      <c r="D4908" t="s">
        <v>6885</v>
      </c>
      <c r="E4908" t="s">
        <v>1714</v>
      </c>
    </row>
    <row r="4909" spans="1:5">
      <c r="A4909" t="s">
        <v>6494</v>
      </c>
      <c r="B4909" t="s">
        <v>5</v>
      </c>
      <c r="C4909" t="s">
        <v>1741</v>
      </c>
      <c r="D4909" t="s">
        <v>6885</v>
      </c>
      <c r="E4909" t="s">
        <v>1715</v>
      </c>
    </row>
    <row r="4910" spans="1:5">
      <c r="A4910" t="s">
        <v>6495</v>
      </c>
      <c r="B4910" t="s">
        <v>5</v>
      </c>
      <c r="C4910" t="s">
        <v>1741</v>
      </c>
      <c r="D4910" t="s">
        <v>6886</v>
      </c>
      <c r="E4910" t="s">
        <v>1702</v>
      </c>
    </row>
    <row r="4911" spans="1:5">
      <c r="A4911" t="s">
        <v>6496</v>
      </c>
      <c r="B4911" t="s">
        <v>5</v>
      </c>
      <c r="C4911" t="s">
        <v>1741</v>
      </c>
      <c r="D4911" t="s">
        <v>6886</v>
      </c>
      <c r="E4911" t="s">
        <v>1705</v>
      </c>
    </row>
    <row r="4912" spans="1:5">
      <c r="A4912" t="s">
        <v>6497</v>
      </c>
      <c r="B4912" t="s">
        <v>5</v>
      </c>
      <c r="C4912" t="s">
        <v>1741</v>
      </c>
      <c r="D4912" t="s">
        <v>6886</v>
      </c>
      <c r="E4912" t="s">
        <v>1706</v>
      </c>
    </row>
    <row r="4913" spans="1:5">
      <c r="A4913" t="s">
        <v>6498</v>
      </c>
      <c r="B4913" t="s">
        <v>5</v>
      </c>
      <c r="C4913" t="s">
        <v>1741</v>
      </c>
      <c r="D4913" t="s">
        <v>6886</v>
      </c>
      <c r="E4913" t="s">
        <v>1707</v>
      </c>
    </row>
    <row r="4914" spans="1:5">
      <c r="A4914" t="s">
        <v>6499</v>
      </c>
      <c r="B4914" t="s">
        <v>5</v>
      </c>
      <c r="C4914" t="s">
        <v>1741</v>
      </c>
      <c r="D4914" t="s">
        <v>6886</v>
      </c>
      <c r="E4914" t="s">
        <v>1708</v>
      </c>
    </row>
    <row r="4915" spans="1:5">
      <c r="A4915" t="s">
        <v>6500</v>
      </c>
      <c r="B4915" t="s">
        <v>5</v>
      </c>
      <c r="C4915" t="s">
        <v>1741</v>
      </c>
      <c r="D4915" t="s">
        <v>6886</v>
      </c>
      <c r="E4915" t="s">
        <v>1709</v>
      </c>
    </row>
    <row r="4916" spans="1:5">
      <c r="A4916" t="s">
        <v>6501</v>
      </c>
      <c r="B4916" t="s">
        <v>5</v>
      </c>
      <c r="C4916" t="s">
        <v>1741</v>
      </c>
      <c r="D4916" t="s">
        <v>6886</v>
      </c>
      <c r="E4916" t="s">
        <v>1710</v>
      </c>
    </row>
    <row r="4917" spans="1:5">
      <c r="A4917" t="s">
        <v>6502</v>
      </c>
      <c r="B4917" t="s">
        <v>5</v>
      </c>
      <c r="C4917" t="s">
        <v>1741</v>
      </c>
      <c r="D4917" t="s">
        <v>6886</v>
      </c>
      <c r="E4917" t="s">
        <v>1711</v>
      </c>
    </row>
    <row r="4918" spans="1:5">
      <c r="A4918" t="s">
        <v>6503</v>
      </c>
      <c r="B4918" t="s">
        <v>5</v>
      </c>
      <c r="C4918" t="s">
        <v>1741</v>
      </c>
      <c r="D4918" t="s">
        <v>6886</v>
      </c>
      <c r="E4918" t="s">
        <v>1712</v>
      </c>
    </row>
    <row r="4919" spans="1:5">
      <c r="A4919" t="s">
        <v>6504</v>
      </c>
      <c r="B4919" t="s">
        <v>5</v>
      </c>
      <c r="C4919" t="s">
        <v>1741</v>
      </c>
      <c r="D4919" t="s">
        <v>6886</v>
      </c>
      <c r="E4919" t="s">
        <v>1713</v>
      </c>
    </row>
    <row r="4920" spans="1:5">
      <c r="A4920" t="s">
        <v>6505</v>
      </c>
      <c r="B4920" t="s">
        <v>5</v>
      </c>
      <c r="C4920" t="s">
        <v>1741</v>
      </c>
      <c r="D4920" t="s">
        <v>6886</v>
      </c>
      <c r="E4920" t="s">
        <v>1714</v>
      </c>
    </row>
    <row r="4921" spans="1:5">
      <c r="A4921" t="s">
        <v>6506</v>
      </c>
      <c r="B4921" t="s">
        <v>5</v>
      </c>
      <c r="C4921" t="s">
        <v>1741</v>
      </c>
      <c r="D4921" t="s">
        <v>6886</v>
      </c>
      <c r="E4921" t="s">
        <v>1715</v>
      </c>
    </row>
    <row r="4922" spans="1:5">
      <c r="A4922" t="s">
        <v>6507</v>
      </c>
      <c r="B4922" t="s">
        <v>5</v>
      </c>
      <c r="C4922" t="s">
        <v>1741</v>
      </c>
      <c r="D4922" t="s">
        <v>6887</v>
      </c>
      <c r="E4922" t="s">
        <v>1702</v>
      </c>
    </row>
    <row r="4923" spans="1:5">
      <c r="A4923" t="s">
        <v>6508</v>
      </c>
      <c r="B4923" t="s">
        <v>5</v>
      </c>
      <c r="C4923" t="s">
        <v>1741</v>
      </c>
      <c r="D4923" t="s">
        <v>6887</v>
      </c>
      <c r="E4923" t="s">
        <v>1705</v>
      </c>
    </row>
    <row r="4924" spans="1:5">
      <c r="A4924" t="s">
        <v>6509</v>
      </c>
      <c r="B4924" t="s">
        <v>5</v>
      </c>
      <c r="C4924" t="s">
        <v>1741</v>
      </c>
      <c r="D4924" t="s">
        <v>6887</v>
      </c>
      <c r="E4924" t="s">
        <v>1706</v>
      </c>
    </row>
    <row r="4925" spans="1:5">
      <c r="A4925" t="s">
        <v>6510</v>
      </c>
      <c r="B4925" t="s">
        <v>5</v>
      </c>
      <c r="C4925" t="s">
        <v>1741</v>
      </c>
      <c r="D4925" t="s">
        <v>6887</v>
      </c>
      <c r="E4925" t="s">
        <v>1707</v>
      </c>
    </row>
    <row r="4926" spans="1:5">
      <c r="A4926" t="s">
        <v>6511</v>
      </c>
      <c r="B4926" t="s">
        <v>5</v>
      </c>
      <c r="C4926" t="s">
        <v>1741</v>
      </c>
      <c r="D4926" t="s">
        <v>6887</v>
      </c>
      <c r="E4926" t="s">
        <v>1708</v>
      </c>
    </row>
    <row r="4927" spans="1:5">
      <c r="A4927" t="s">
        <v>6512</v>
      </c>
      <c r="B4927" t="s">
        <v>5</v>
      </c>
      <c r="C4927" t="s">
        <v>1741</v>
      </c>
      <c r="D4927" t="s">
        <v>6887</v>
      </c>
      <c r="E4927" t="s">
        <v>1709</v>
      </c>
    </row>
    <row r="4928" spans="1:5">
      <c r="A4928" t="s">
        <v>6513</v>
      </c>
      <c r="B4928" t="s">
        <v>5</v>
      </c>
      <c r="C4928" t="s">
        <v>1741</v>
      </c>
      <c r="D4928" t="s">
        <v>6887</v>
      </c>
      <c r="E4928" t="s">
        <v>1710</v>
      </c>
    </row>
    <row r="4929" spans="1:5">
      <c r="A4929" t="s">
        <v>6514</v>
      </c>
      <c r="B4929" t="s">
        <v>5</v>
      </c>
      <c r="C4929" t="s">
        <v>1741</v>
      </c>
      <c r="D4929" t="s">
        <v>6887</v>
      </c>
      <c r="E4929" t="s">
        <v>1711</v>
      </c>
    </row>
    <row r="4930" spans="1:5">
      <c r="A4930" t="s">
        <v>6515</v>
      </c>
      <c r="B4930" t="s">
        <v>5</v>
      </c>
      <c r="C4930" t="s">
        <v>1741</v>
      </c>
      <c r="D4930" t="s">
        <v>6887</v>
      </c>
      <c r="E4930" t="s">
        <v>1712</v>
      </c>
    </row>
    <row r="4931" spans="1:5">
      <c r="A4931" t="s">
        <v>6516</v>
      </c>
      <c r="B4931" t="s">
        <v>5</v>
      </c>
      <c r="C4931" t="s">
        <v>1741</v>
      </c>
      <c r="D4931" t="s">
        <v>6887</v>
      </c>
      <c r="E4931" t="s">
        <v>1713</v>
      </c>
    </row>
    <row r="4932" spans="1:5">
      <c r="A4932" t="s">
        <v>6517</v>
      </c>
      <c r="B4932" t="s">
        <v>5</v>
      </c>
      <c r="C4932" t="s">
        <v>1741</v>
      </c>
      <c r="D4932" t="s">
        <v>6887</v>
      </c>
      <c r="E4932" t="s">
        <v>1714</v>
      </c>
    </row>
    <row r="4933" spans="1:5">
      <c r="A4933" t="s">
        <v>6518</v>
      </c>
      <c r="B4933" t="s">
        <v>5</v>
      </c>
      <c r="C4933" t="s">
        <v>1741</v>
      </c>
      <c r="D4933" t="s">
        <v>6887</v>
      </c>
      <c r="E4933" t="s">
        <v>1715</v>
      </c>
    </row>
    <row r="4934" spans="1:5">
      <c r="A4934" t="s">
        <v>6519</v>
      </c>
      <c r="B4934" t="s">
        <v>5</v>
      </c>
      <c r="C4934" t="s">
        <v>1741</v>
      </c>
      <c r="D4934" t="s">
        <v>6888</v>
      </c>
      <c r="E4934" t="s">
        <v>1702</v>
      </c>
    </row>
    <row r="4935" spans="1:5">
      <c r="A4935" t="s">
        <v>6520</v>
      </c>
      <c r="B4935" t="s">
        <v>5</v>
      </c>
      <c r="C4935" t="s">
        <v>1741</v>
      </c>
      <c r="D4935" t="s">
        <v>6888</v>
      </c>
      <c r="E4935" t="s">
        <v>1705</v>
      </c>
    </row>
    <row r="4936" spans="1:5">
      <c r="A4936" t="s">
        <v>6521</v>
      </c>
      <c r="B4936" t="s">
        <v>5</v>
      </c>
      <c r="C4936" t="s">
        <v>1741</v>
      </c>
      <c r="D4936" t="s">
        <v>6888</v>
      </c>
      <c r="E4936" t="s">
        <v>1706</v>
      </c>
    </row>
    <row r="4937" spans="1:5">
      <c r="A4937" t="s">
        <v>6522</v>
      </c>
      <c r="B4937" t="s">
        <v>5</v>
      </c>
      <c r="C4937" t="s">
        <v>1741</v>
      </c>
      <c r="D4937" t="s">
        <v>6888</v>
      </c>
      <c r="E4937" t="s">
        <v>1707</v>
      </c>
    </row>
    <row r="4938" spans="1:5">
      <c r="A4938" t="s">
        <v>6523</v>
      </c>
      <c r="B4938" t="s">
        <v>5</v>
      </c>
      <c r="C4938" t="s">
        <v>1741</v>
      </c>
      <c r="D4938" t="s">
        <v>6888</v>
      </c>
      <c r="E4938" t="s">
        <v>1708</v>
      </c>
    </row>
    <row r="4939" spans="1:5">
      <c r="A4939" t="s">
        <v>6524</v>
      </c>
      <c r="B4939" t="s">
        <v>5</v>
      </c>
      <c r="C4939" t="s">
        <v>1741</v>
      </c>
      <c r="D4939" t="s">
        <v>6888</v>
      </c>
      <c r="E4939" t="s">
        <v>1709</v>
      </c>
    </row>
    <row r="4940" spans="1:5">
      <c r="A4940" t="s">
        <v>6525</v>
      </c>
      <c r="B4940" t="s">
        <v>5</v>
      </c>
      <c r="C4940" t="s">
        <v>1741</v>
      </c>
      <c r="D4940" t="s">
        <v>6888</v>
      </c>
      <c r="E4940" t="s">
        <v>1710</v>
      </c>
    </row>
    <row r="4941" spans="1:5">
      <c r="A4941" t="s">
        <v>6526</v>
      </c>
      <c r="B4941" t="s">
        <v>5</v>
      </c>
      <c r="C4941" t="s">
        <v>1741</v>
      </c>
      <c r="D4941" t="s">
        <v>6888</v>
      </c>
      <c r="E4941" t="s">
        <v>1711</v>
      </c>
    </row>
    <row r="4942" spans="1:5">
      <c r="A4942" t="s">
        <v>6527</v>
      </c>
      <c r="B4942" t="s">
        <v>5</v>
      </c>
      <c r="C4942" t="s">
        <v>1741</v>
      </c>
      <c r="D4942" t="s">
        <v>6888</v>
      </c>
      <c r="E4942" t="s">
        <v>1712</v>
      </c>
    </row>
    <row r="4943" spans="1:5">
      <c r="A4943" t="s">
        <v>6528</v>
      </c>
      <c r="B4943" t="s">
        <v>5</v>
      </c>
      <c r="C4943" t="s">
        <v>1741</v>
      </c>
      <c r="D4943" t="s">
        <v>6888</v>
      </c>
      <c r="E4943" t="s">
        <v>1713</v>
      </c>
    </row>
    <row r="4944" spans="1:5">
      <c r="A4944" t="s">
        <v>6529</v>
      </c>
      <c r="B4944" t="s">
        <v>5</v>
      </c>
      <c r="C4944" t="s">
        <v>1741</v>
      </c>
      <c r="D4944" t="s">
        <v>6888</v>
      </c>
      <c r="E4944" t="s">
        <v>1714</v>
      </c>
    </row>
    <row r="4945" spans="1:5">
      <c r="A4945" t="s">
        <v>6530</v>
      </c>
      <c r="B4945" t="s">
        <v>5</v>
      </c>
      <c r="C4945" t="s">
        <v>1741</v>
      </c>
      <c r="D4945" t="s">
        <v>6888</v>
      </c>
      <c r="E4945" t="s">
        <v>1715</v>
      </c>
    </row>
    <row r="4946" spans="1:5">
      <c r="A4946" t="s">
        <v>6531</v>
      </c>
      <c r="B4946" t="s">
        <v>5</v>
      </c>
      <c r="C4946" t="s">
        <v>1741</v>
      </c>
      <c r="D4946" t="s">
        <v>6889</v>
      </c>
      <c r="E4946" t="s">
        <v>1702</v>
      </c>
    </row>
    <row r="4947" spans="1:5">
      <c r="A4947" t="s">
        <v>6532</v>
      </c>
      <c r="B4947" t="s">
        <v>5</v>
      </c>
      <c r="C4947" t="s">
        <v>1741</v>
      </c>
      <c r="D4947" t="s">
        <v>6889</v>
      </c>
      <c r="E4947" t="s">
        <v>1705</v>
      </c>
    </row>
    <row r="4948" spans="1:5">
      <c r="A4948" t="s">
        <v>6533</v>
      </c>
      <c r="B4948" t="s">
        <v>5</v>
      </c>
      <c r="C4948" t="s">
        <v>1741</v>
      </c>
      <c r="D4948" t="s">
        <v>6889</v>
      </c>
      <c r="E4948" t="s">
        <v>1706</v>
      </c>
    </row>
    <row r="4949" spans="1:5">
      <c r="A4949" t="s">
        <v>6534</v>
      </c>
      <c r="B4949" t="s">
        <v>5</v>
      </c>
      <c r="C4949" t="s">
        <v>1741</v>
      </c>
      <c r="D4949" t="s">
        <v>6889</v>
      </c>
      <c r="E4949" t="s">
        <v>1707</v>
      </c>
    </row>
    <row r="4950" spans="1:5">
      <c r="A4950" t="s">
        <v>6535</v>
      </c>
      <c r="B4950" t="s">
        <v>5</v>
      </c>
      <c r="C4950" t="s">
        <v>1741</v>
      </c>
      <c r="D4950" t="s">
        <v>6889</v>
      </c>
      <c r="E4950" t="s">
        <v>1708</v>
      </c>
    </row>
    <row r="4951" spans="1:5">
      <c r="A4951" t="s">
        <v>6536</v>
      </c>
      <c r="B4951" t="s">
        <v>5</v>
      </c>
      <c r="C4951" t="s">
        <v>1741</v>
      </c>
      <c r="D4951" t="s">
        <v>6889</v>
      </c>
      <c r="E4951" t="s">
        <v>1709</v>
      </c>
    </row>
    <row r="4952" spans="1:5">
      <c r="A4952" t="s">
        <v>6537</v>
      </c>
      <c r="B4952" t="s">
        <v>5</v>
      </c>
      <c r="C4952" t="s">
        <v>1741</v>
      </c>
      <c r="D4952" t="s">
        <v>6889</v>
      </c>
      <c r="E4952" t="s">
        <v>1710</v>
      </c>
    </row>
    <row r="4953" spans="1:5">
      <c r="A4953" t="s">
        <v>6538</v>
      </c>
      <c r="B4953" t="s">
        <v>5</v>
      </c>
      <c r="C4953" t="s">
        <v>1741</v>
      </c>
      <c r="D4953" t="s">
        <v>6889</v>
      </c>
      <c r="E4953" t="s">
        <v>1711</v>
      </c>
    </row>
    <row r="4954" spans="1:5">
      <c r="A4954" t="s">
        <v>6539</v>
      </c>
      <c r="B4954" t="s">
        <v>5</v>
      </c>
      <c r="C4954" t="s">
        <v>1741</v>
      </c>
      <c r="D4954" t="s">
        <v>6889</v>
      </c>
      <c r="E4954" t="s">
        <v>1712</v>
      </c>
    </row>
    <row r="4955" spans="1:5">
      <c r="A4955" t="s">
        <v>6540</v>
      </c>
      <c r="B4955" t="s">
        <v>5</v>
      </c>
      <c r="C4955" t="s">
        <v>1741</v>
      </c>
      <c r="D4955" t="s">
        <v>6889</v>
      </c>
      <c r="E4955" t="s">
        <v>1713</v>
      </c>
    </row>
    <row r="4956" spans="1:5">
      <c r="A4956" t="s">
        <v>6541</v>
      </c>
      <c r="B4956" t="s">
        <v>5</v>
      </c>
      <c r="C4956" t="s">
        <v>1741</v>
      </c>
      <c r="D4956" t="s">
        <v>6889</v>
      </c>
      <c r="E4956" t="s">
        <v>1714</v>
      </c>
    </row>
    <row r="4957" spans="1:5">
      <c r="A4957" t="s">
        <v>6542</v>
      </c>
      <c r="B4957" t="s">
        <v>5</v>
      </c>
      <c r="C4957" t="s">
        <v>1741</v>
      </c>
      <c r="D4957" t="s">
        <v>6889</v>
      </c>
      <c r="E4957" t="s">
        <v>1715</v>
      </c>
    </row>
    <row r="4958" spans="1:5">
      <c r="A4958" t="s">
        <v>6543</v>
      </c>
      <c r="B4958" t="s">
        <v>5</v>
      </c>
      <c r="C4958" t="s">
        <v>1741</v>
      </c>
      <c r="D4958" t="s">
        <v>6890</v>
      </c>
      <c r="E4958" t="s">
        <v>1702</v>
      </c>
    </row>
    <row r="4959" spans="1:5">
      <c r="A4959" t="s">
        <v>6544</v>
      </c>
      <c r="B4959" t="s">
        <v>5</v>
      </c>
      <c r="C4959" t="s">
        <v>1741</v>
      </c>
      <c r="D4959" t="s">
        <v>6890</v>
      </c>
      <c r="E4959" t="s">
        <v>1705</v>
      </c>
    </row>
    <row r="4960" spans="1:5">
      <c r="A4960" t="s">
        <v>6545</v>
      </c>
      <c r="B4960" t="s">
        <v>5</v>
      </c>
      <c r="C4960" t="s">
        <v>1741</v>
      </c>
      <c r="D4960" t="s">
        <v>6890</v>
      </c>
      <c r="E4960" t="s">
        <v>1706</v>
      </c>
    </row>
    <row r="4961" spans="1:5">
      <c r="A4961" t="s">
        <v>6546</v>
      </c>
      <c r="B4961" t="s">
        <v>5</v>
      </c>
      <c r="C4961" t="s">
        <v>1741</v>
      </c>
      <c r="D4961" t="s">
        <v>6890</v>
      </c>
      <c r="E4961" t="s">
        <v>1707</v>
      </c>
    </row>
    <row r="4962" spans="1:5">
      <c r="A4962" t="s">
        <v>6547</v>
      </c>
      <c r="B4962" t="s">
        <v>5</v>
      </c>
      <c r="C4962" t="s">
        <v>1741</v>
      </c>
      <c r="D4962" t="s">
        <v>6890</v>
      </c>
      <c r="E4962" t="s">
        <v>1708</v>
      </c>
    </row>
    <row r="4963" spans="1:5">
      <c r="A4963" t="s">
        <v>6548</v>
      </c>
      <c r="B4963" t="s">
        <v>5</v>
      </c>
      <c r="C4963" t="s">
        <v>1741</v>
      </c>
      <c r="D4963" t="s">
        <v>6890</v>
      </c>
      <c r="E4963" t="s">
        <v>1709</v>
      </c>
    </row>
    <row r="4964" spans="1:5">
      <c r="A4964" t="s">
        <v>6549</v>
      </c>
      <c r="B4964" t="s">
        <v>5</v>
      </c>
      <c r="C4964" t="s">
        <v>1741</v>
      </c>
      <c r="D4964" t="s">
        <v>6890</v>
      </c>
      <c r="E4964" t="s">
        <v>1710</v>
      </c>
    </row>
    <row r="4965" spans="1:5">
      <c r="A4965" t="s">
        <v>6550</v>
      </c>
      <c r="B4965" t="s">
        <v>5</v>
      </c>
      <c r="C4965" t="s">
        <v>1741</v>
      </c>
      <c r="D4965" t="s">
        <v>6890</v>
      </c>
      <c r="E4965" t="s">
        <v>1711</v>
      </c>
    </row>
    <row r="4966" spans="1:5">
      <c r="A4966" t="s">
        <v>6551</v>
      </c>
      <c r="B4966" t="s">
        <v>5</v>
      </c>
      <c r="C4966" t="s">
        <v>1741</v>
      </c>
      <c r="D4966" t="s">
        <v>6890</v>
      </c>
      <c r="E4966" t="s">
        <v>1712</v>
      </c>
    </row>
    <row r="4967" spans="1:5">
      <c r="A4967" t="s">
        <v>6552</v>
      </c>
      <c r="B4967" t="s">
        <v>5</v>
      </c>
      <c r="C4967" t="s">
        <v>1741</v>
      </c>
      <c r="D4967" t="s">
        <v>6890</v>
      </c>
      <c r="E4967" t="s">
        <v>1713</v>
      </c>
    </row>
    <row r="4968" spans="1:5">
      <c r="A4968" t="s">
        <v>6553</v>
      </c>
      <c r="B4968" t="s">
        <v>5</v>
      </c>
      <c r="C4968" t="s">
        <v>1741</v>
      </c>
      <c r="D4968" t="s">
        <v>6890</v>
      </c>
      <c r="E4968" t="s">
        <v>1714</v>
      </c>
    </row>
    <row r="4969" spans="1:5">
      <c r="A4969" t="s">
        <v>6554</v>
      </c>
      <c r="B4969" t="s">
        <v>5</v>
      </c>
      <c r="C4969" t="s">
        <v>1741</v>
      </c>
      <c r="D4969" t="s">
        <v>6890</v>
      </c>
      <c r="E4969" t="s">
        <v>1715</v>
      </c>
    </row>
    <row r="4970" spans="1:5">
      <c r="A4970" t="s">
        <v>6555</v>
      </c>
      <c r="B4970" t="s">
        <v>5</v>
      </c>
      <c r="C4970" t="s">
        <v>1741</v>
      </c>
      <c r="D4970" t="s">
        <v>6891</v>
      </c>
      <c r="E4970" t="s">
        <v>1702</v>
      </c>
    </row>
    <row r="4971" spans="1:5">
      <c r="A4971" t="s">
        <v>6556</v>
      </c>
      <c r="B4971" t="s">
        <v>5</v>
      </c>
      <c r="C4971" t="s">
        <v>1741</v>
      </c>
      <c r="D4971" t="s">
        <v>6891</v>
      </c>
      <c r="E4971" t="s">
        <v>1705</v>
      </c>
    </row>
    <row r="4972" spans="1:5">
      <c r="A4972" t="s">
        <v>6557</v>
      </c>
      <c r="B4972" t="s">
        <v>5</v>
      </c>
      <c r="C4972" t="s">
        <v>1741</v>
      </c>
      <c r="D4972" t="s">
        <v>6891</v>
      </c>
      <c r="E4972" t="s">
        <v>1706</v>
      </c>
    </row>
    <row r="4973" spans="1:5">
      <c r="A4973" t="s">
        <v>6558</v>
      </c>
      <c r="B4973" t="s">
        <v>5</v>
      </c>
      <c r="C4973" t="s">
        <v>1741</v>
      </c>
      <c r="D4973" t="s">
        <v>6891</v>
      </c>
      <c r="E4973" t="s">
        <v>1707</v>
      </c>
    </row>
    <row r="4974" spans="1:5">
      <c r="A4974" t="s">
        <v>6559</v>
      </c>
      <c r="B4974" t="s">
        <v>5</v>
      </c>
      <c r="C4974" t="s">
        <v>1741</v>
      </c>
      <c r="D4974" t="s">
        <v>6891</v>
      </c>
      <c r="E4974" t="s">
        <v>1708</v>
      </c>
    </row>
    <row r="4975" spans="1:5">
      <c r="A4975" t="s">
        <v>6560</v>
      </c>
      <c r="B4975" t="s">
        <v>5</v>
      </c>
      <c r="C4975" t="s">
        <v>1741</v>
      </c>
      <c r="D4975" t="s">
        <v>6891</v>
      </c>
      <c r="E4975" t="s">
        <v>1709</v>
      </c>
    </row>
    <row r="4976" spans="1:5">
      <c r="A4976" t="s">
        <v>6561</v>
      </c>
      <c r="B4976" t="s">
        <v>5</v>
      </c>
      <c r="C4976" t="s">
        <v>1741</v>
      </c>
      <c r="D4976" t="s">
        <v>6891</v>
      </c>
      <c r="E4976" t="s">
        <v>1710</v>
      </c>
    </row>
    <row r="4977" spans="1:5">
      <c r="A4977" t="s">
        <v>6562</v>
      </c>
      <c r="B4977" t="s">
        <v>5</v>
      </c>
      <c r="C4977" t="s">
        <v>1741</v>
      </c>
      <c r="D4977" t="s">
        <v>6891</v>
      </c>
      <c r="E4977" t="s">
        <v>1711</v>
      </c>
    </row>
    <row r="4978" spans="1:5">
      <c r="A4978" t="s">
        <v>6563</v>
      </c>
      <c r="B4978" t="s">
        <v>5</v>
      </c>
      <c r="C4978" t="s">
        <v>1741</v>
      </c>
      <c r="D4978" t="s">
        <v>6891</v>
      </c>
      <c r="E4978" t="s">
        <v>1712</v>
      </c>
    </row>
    <row r="4979" spans="1:5">
      <c r="A4979" t="s">
        <v>6564</v>
      </c>
      <c r="B4979" t="s">
        <v>5</v>
      </c>
      <c r="C4979" t="s">
        <v>1741</v>
      </c>
      <c r="D4979" t="s">
        <v>6891</v>
      </c>
      <c r="E4979" t="s">
        <v>1713</v>
      </c>
    </row>
    <row r="4980" spans="1:5">
      <c r="A4980" t="s">
        <v>6565</v>
      </c>
      <c r="B4980" t="s">
        <v>5</v>
      </c>
      <c r="C4980" t="s">
        <v>1741</v>
      </c>
      <c r="D4980" t="s">
        <v>6891</v>
      </c>
      <c r="E4980" t="s">
        <v>1714</v>
      </c>
    </row>
    <row r="4981" spans="1:5">
      <c r="A4981" t="s">
        <v>6566</v>
      </c>
      <c r="B4981" t="s">
        <v>5</v>
      </c>
      <c r="C4981" t="s">
        <v>1741</v>
      </c>
      <c r="D4981" t="s">
        <v>6891</v>
      </c>
      <c r="E4981" t="s">
        <v>1715</v>
      </c>
    </row>
    <row r="4982" spans="1:5">
      <c r="A4982" t="s">
        <v>6567</v>
      </c>
      <c r="B4982" t="s">
        <v>6</v>
      </c>
      <c r="C4982" t="s">
        <v>6867</v>
      </c>
      <c r="D4982" t="s">
        <v>1702</v>
      </c>
    </row>
    <row r="4983" spans="1:5">
      <c r="A4983" t="s">
        <v>6568</v>
      </c>
      <c r="B4983" t="s">
        <v>6</v>
      </c>
      <c r="C4983" t="s">
        <v>6867</v>
      </c>
      <c r="D4983" t="s">
        <v>1705</v>
      </c>
    </row>
    <row r="4984" spans="1:5">
      <c r="A4984" t="s">
        <v>6569</v>
      </c>
      <c r="B4984" t="s">
        <v>6</v>
      </c>
      <c r="C4984" t="s">
        <v>6867</v>
      </c>
      <c r="D4984" t="s">
        <v>1706</v>
      </c>
    </row>
    <row r="4985" spans="1:5">
      <c r="A4985" t="s">
        <v>6570</v>
      </c>
      <c r="B4985" t="s">
        <v>6</v>
      </c>
      <c r="C4985" t="s">
        <v>6867</v>
      </c>
      <c r="D4985" t="s">
        <v>1707</v>
      </c>
    </row>
    <row r="4986" spans="1:5">
      <c r="A4986" t="s">
        <v>6571</v>
      </c>
      <c r="B4986" t="s">
        <v>6</v>
      </c>
      <c r="C4986" t="s">
        <v>6867</v>
      </c>
      <c r="D4986" t="s">
        <v>1708</v>
      </c>
    </row>
    <row r="4987" spans="1:5">
      <c r="A4987" t="s">
        <v>6572</v>
      </c>
      <c r="B4987" t="s">
        <v>6</v>
      </c>
      <c r="C4987" t="s">
        <v>6867</v>
      </c>
      <c r="D4987" t="s">
        <v>1709</v>
      </c>
    </row>
    <row r="4988" spans="1:5">
      <c r="A4988" t="s">
        <v>6573</v>
      </c>
      <c r="B4988" t="s">
        <v>6</v>
      </c>
      <c r="C4988" t="s">
        <v>6867</v>
      </c>
      <c r="D4988" t="s">
        <v>1710</v>
      </c>
    </row>
    <row r="4989" spans="1:5">
      <c r="A4989" t="s">
        <v>6574</v>
      </c>
      <c r="B4989" t="s">
        <v>6</v>
      </c>
      <c r="C4989" t="s">
        <v>6867</v>
      </c>
      <c r="D4989" t="s">
        <v>1711</v>
      </c>
    </row>
    <row r="4990" spans="1:5">
      <c r="A4990" t="s">
        <v>6575</v>
      </c>
      <c r="B4990" t="s">
        <v>6</v>
      </c>
      <c r="C4990" t="s">
        <v>6867</v>
      </c>
      <c r="D4990" t="s">
        <v>1712</v>
      </c>
    </row>
    <row r="4991" spans="1:5">
      <c r="A4991" t="s">
        <v>6576</v>
      </c>
      <c r="B4991" t="s">
        <v>6</v>
      </c>
      <c r="C4991" t="s">
        <v>6867</v>
      </c>
      <c r="D4991" t="s">
        <v>1713</v>
      </c>
    </row>
    <row r="4992" spans="1:5">
      <c r="A4992" t="s">
        <v>6577</v>
      </c>
      <c r="B4992" t="s">
        <v>6</v>
      </c>
      <c r="C4992" t="s">
        <v>6867</v>
      </c>
      <c r="D4992" t="s">
        <v>1714</v>
      </c>
    </row>
    <row r="4993" spans="1:4">
      <c r="A4993" t="s">
        <v>6578</v>
      </c>
      <c r="B4993" t="s">
        <v>6</v>
      </c>
      <c r="C4993" t="s">
        <v>6867</v>
      </c>
      <c r="D4993" t="s">
        <v>1715</v>
      </c>
    </row>
    <row r="4994" spans="1:4">
      <c r="A4994" t="s">
        <v>6579</v>
      </c>
      <c r="B4994" t="s">
        <v>6</v>
      </c>
      <c r="C4994" t="s">
        <v>6868</v>
      </c>
      <c r="D4994" t="s">
        <v>1702</v>
      </c>
    </row>
    <row r="4995" spans="1:4">
      <c r="A4995" t="s">
        <v>6580</v>
      </c>
      <c r="B4995" t="s">
        <v>6</v>
      </c>
      <c r="C4995" t="s">
        <v>6868</v>
      </c>
      <c r="D4995" t="s">
        <v>1705</v>
      </c>
    </row>
    <row r="4996" spans="1:4">
      <c r="A4996" t="s">
        <v>6581</v>
      </c>
      <c r="B4996" t="s">
        <v>6</v>
      </c>
      <c r="C4996" t="s">
        <v>6868</v>
      </c>
      <c r="D4996" t="s">
        <v>1706</v>
      </c>
    </row>
    <row r="4997" spans="1:4">
      <c r="A4997" t="s">
        <v>6582</v>
      </c>
      <c r="B4997" t="s">
        <v>6</v>
      </c>
      <c r="C4997" t="s">
        <v>6868</v>
      </c>
      <c r="D4997" t="s">
        <v>1707</v>
      </c>
    </row>
    <row r="4998" spans="1:4">
      <c r="A4998" t="s">
        <v>6583</v>
      </c>
      <c r="B4998" t="s">
        <v>6</v>
      </c>
      <c r="C4998" t="s">
        <v>6868</v>
      </c>
      <c r="D4998" t="s">
        <v>1708</v>
      </c>
    </row>
    <row r="4999" spans="1:4">
      <c r="A4999" t="s">
        <v>6584</v>
      </c>
      <c r="B4999" t="s">
        <v>6</v>
      </c>
      <c r="C4999" t="s">
        <v>6868</v>
      </c>
      <c r="D4999" t="s">
        <v>1709</v>
      </c>
    </row>
    <row r="5000" spans="1:4">
      <c r="A5000" t="s">
        <v>6585</v>
      </c>
      <c r="B5000" t="s">
        <v>6</v>
      </c>
      <c r="C5000" t="s">
        <v>6868</v>
      </c>
      <c r="D5000" t="s">
        <v>1710</v>
      </c>
    </row>
    <row r="5001" spans="1:4">
      <c r="A5001" t="s">
        <v>6586</v>
      </c>
      <c r="B5001" t="s">
        <v>6</v>
      </c>
      <c r="C5001" t="s">
        <v>6868</v>
      </c>
      <c r="D5001" t="s">
        <v>1711</v>
      </c>
    </row>
    <row r="5002" spans="1:4">
      <c r="A5002" t="s">
        <v>6587</v>
      </c>
      <c r="B5002" t="s">
        <v>6</v>
      </c>
      <c r="C5002" t="s">
        <v>6868</v>
      </c>
      <c r="D5002" t="s">
        <v>1712</v>
      </c>
    </row>
    <row r="5003" spans="1:4">
      <c r="A5003" t="s">
        <v>6588</v>
      </c>
      <c r="B5003" t="s">
        <v>6</v>
      </c>
      <c r="C5003" t="s">
        <v>6868</v>
      </c>
      <c r="D5003" t="s">
        <v>1713</v>
      </c>
    </row>
    <row r="5004" spans="1:4">
      <c r="A5004" t="s">
        <v>6589</v>
      </c>
      <c r="B5004" t="s">
        <v>6</v>
      </c>
      <c r="C5004" t="s">
        <v>6868</v>
      </c>
      <c r="D5004" t="s">
        <v>1714</v>
      </c>
    </row>
    <row r="5005" spans="1:4">
      <c r="A5005" t="s">
        <v>6590</v>
      </c>
      <c r="B5005" t="s">
        <v>6</v>
      </c>
      <c r="C5005" t="s">
        <v>6868</v>
      </c>
      <c r="D5005" t="s">
        <v>1715</v>
      </c>
    </row>
    <row r="5006" spans="1:4">
      <c r="A5006" t="s">
        <v>6591</v>
      </c>
      <c r="B5006" t="s">
        <v>6</v>
      </c>
      <c r="C5006" t="s">
        <v>6869</v>
      </c>
      <c r="D5006" t="s">
        <v>1702</v>
      </c>
    </row>
    <row r="5007" spans="1:4">
      <c r="A5007" t="s">
        <v>6592</v>
      </c>
      <c r="B5007" t="s">
        <v>6</v>
      </c>
      <c r="C5007" t="s">
        <v>6869</v>
      </c>
      <c r="D5007" t="s">
        <v>1705</v>
      </c>
    </row>
    <row r="5008" spans="1:4">
      <c r="A5008" t="s">
        <v>6593</v>
      </c>
      <c r="B5008" t="s">
        <v>6</v>
      </c>
      <c r="C5008" t="s">
        <v>6869</v>
      </c>
      <c r="D5008" t="s">
        <v>1706</v>
      </c>
    </row>
    <row r="5009" spans="1:4">
      <c r="A5009" t="s">
        <v>6594</v>
      </c>
      <c r="B5009" t="s">
        <v>6</v>
      </c>
      <c r="C5009" t="s">
        <v>6869</v>
      </c>
      <c r="D5009" t="s">
        <v>1707</v>
      </c>
    </row>
    <row r="5010" spans="1:4">
      <c r="A5010" t="s">
        <v>6595</v>
      </c>
      <c r="B5010" t="s">
        <v>6</v>
      </c>
      <c r="C5010" t="s">
        <v>6869</v>
      </c>
      <c r="D5010" t="s">
        <v>1708</v>
      </c>
    </row>
    <row r="5011" spans="1:4">
      <c r="A5011" t="s">
        <v>6596</v>
      </c>
      <c r="B5011" t="s">
        <v>6</v>
      </c>
      <c r="C5011" t="s">
        <v>6869</v>
      </c>
      <c r="D5011" t="s">
        <v>1709</v>
      </c>
    </row>
    <row r="5012" spans="1:4">
      <c r="A5012" t="s">
        <v>6597</v>
      </c>
      <c r="B5012" t="s">
        <v>6</v>
      </c>
      <c r="C5012" t="s">
        <v>6869</v>
      </c>
      <c r="D5012" t="s">
        <v>1710</v>
      </c>
    </row>
    <row r="5013" spans="1:4">
      <c r="A5013" t="s">
        <v>6598</v>
      </c>
      <c r="B5013" t="s">
        <v>6</v>
      </c>
      <c r="C5013" t="s">
        <v>6869</v>
      </c>
      <c r="D5013" t="s">
        <v>1711</v>
      </c>
    </row>
    <row r="5014" spans="1:4">
      <c r="A5014" t="s">
        <v>6599</v>
      </c>
      <c r="B5014" t="s">
        <v>6</v>
      </c>
      <c r="C5014" t="s">
        <v>6869</v>
      </c>
      <c r="D5014" t="s">
        <v>1712</v>
      </c>
    </row>
    <row r="5015" spans="1:4">
      <c r="A5015" t="s">
        <v>6600</v>
      </c>
      <c r="B5015" t="s">
        <v>6</v>
      </c>
      <c r="C5015" t="s">
        <v>6869</v>
      </c>
      <c r="D5015" t="s">
        <v>1713</v>
      </c>
    </row>
    <row r="5016" spans="1:4">
      <c r="A5016" t="s">
        <v>6601</v>
      </c>
      <c r="B5016" t="s">
        <v>6</v>
      </c>
      <c r="C5016" t="s">
        <v>6869</v>
      </c>
      <c r="D5016" t="s">
        <v>1714</v>
      </c>
    </row>
    <row r="5017" spans="1:4">
      <c r="A5017" t="s">
        <v>6602</v>
      </c>
      <c r="B5017" t="s">
        <v>6</v>
      </c>
      <c r="C5017" t="s">
        <v>6869</v>
      </c>
      <c r="D5017" t="s">
        <v>1715</v>
      </c>
    </row>
    <row r="5018" spans="1:4">
      <c r="A5018" t="s">
        <v>6603</v>
      </c>
      <c r="B5018" t="s">
        <v>6</v>
      </c>
      <c r="C5018" t="s">
        <v>6870</v>
      </c>
      <c r="D5018" t="s">
        <v>1702</v>
      </c>
    </row>
    <row r="5019" spans="1:4">
      <c r="A5019" t="s">
        <v>6604</v>
      </c>
      <c r="B5019" t="s">
        <v>6</v>
      </c>
      <c r="C5019" t="s">
        <v>6870</v>
      </c>
      <c r="D5019" t="s">
        <v>1705</v>
      </c>
    </row>
    <row r="5020" spans="1:4">
      <c r="A5020" t="s">
        <v>6605</v>
      </c>
      <c r="B5020" t="s">
        <v>6</v>
      </c>
      <c r="C5020" t="s">
        <v>6870</v>
      </c>
      <c r="D5020" t="s">
        <v>1706</v>
      </c>
    </row>
    <row r="5021" spans="1:4">
      <c r="A5021" t="s">
        <v>6606</v>
      </c>
      <c r="B5021" t="s">
        <v>6</v>
      </c>
      <c r="C5021" t="s">
        <v>6870</v>
      </c>
      <c r="D5021" t="s">
        <v>1707</v>
      </c>
    </row>
    <row r="5022" spans="1:4">
      <c r="A5022" t="s">
        <v>6607</v>
      </c>
      <c r="B5022" t="s">
        <v>6</v>
      </c>
      <c r="C5022" t="s">
        <v>6870</v>
      </c>
      <c r="D5022" t="s">
        <v>1708</v>
      </c>
    </row>
    <row r="5023" spans="1:4">
      <c r="A5023" t="s">
        <v>6608</v>
      </c>
      <c r="B5023" t="s">
        <v>6</v>
      </c>
      <c r="C5023" t="s">
        <v>6870</v>
      </c>
      <c r="D5023" t="s">
        <v>1709</v>
      </c>
    </row>
    <row r="5024" spans="1:4">
      <c r="A5024" t="s">
        <v>6609</v>
      </c>
      <c r="B5024" t="s">
        <v>6</v>
      </c>
      <c r="C5024" t="s">
        <v>6870</v>
      </c>
      <c r="D5024" t="s">
        <v>1710</v>
      </c>
    </row>
    <row r="5025" spans="1:4">
      <c r="A5025" t="s">
        <v>6610</v>
      </c>
      <c r="B5025" t="s">
        <v>6</v>
      </c>
      <c r="C5025" t="s">
        <v>6870</v>
      </c>
      <c r="D5025" t="s">
        <v>1711</v>
      </c>
    </row>
    <row r="5026" spans="1:4">
      <c r="A5026" t="s">
        <v>6611</v>
      </c>
      <c r="B5026" t="s">
        <v>6</v>
      </c>
      <c r="C5026" t="s">
        <v>6870</v>
      </c>
      <c r="D5026" t="s">
        <v>1712</v>
      </c>
    </row>
    <row r="5027" spans="1:4">
      <c r="A5027" t="s">
        <v>6612</v>
      </c>
      <c r="B5027" t="s">
        <v>6</v>
      </c>
      <c r="C5027" t="s">
        <v>6870</v>
      </c>
      <c r="D5027" t="s">
        <v>1713</v>
      </c>
    </row>
    <row r="5028" spans="1:4">
      <c r="A5028" t="s">
        <v>6613</v>
      </c>
      <c r="B5028" t="s">
        <v>6</v>
      </c>
      <c r="C5028" t="s">
        <v>6870</v>
      </c>
      <c r="D5028" t="s">
        <v>1714</v>
      </c>
    </row>
    <row r="5029" spans="1:4">
      <c r="A5029" t="s">
        <v>6614</v>
      </c>
      <c r="B5029" t="s">
        <v>6</v>
      </c>
      <c r="C5029" t="s">
        <v>6870</v>
      </c>
      <c r="D5029" t="s">
        <v>1715</v>
      </c>
    </row>
    <row r="5030" spans="1:4">
      <c r="A5030" t="s">
        <v>6615</v>
      </c>
      <c r="B5030" t="s">
        <v>6</v>
      </c>
      <c r="C5030" t="s">
        <v>6871</v>
      </c>
      <c r="D5030" t="s">
        <v>1702</v>
      </c>
    </row>
    <row r="5031" spans="1:4">
      <c r="A5031" t="s">
        <v>6616</v>
      </c>
      <c r="B5031" t="s">
        <v>6</v>
      </c>
      <c r="C5031" t="s">
        <v>6871</v>
      </c>
      <c r="D5031" t="s">
        <v>1705</v>
      </c>
    </row>
    <row r="5032" spans="1:4">
      <c r="A5032" t="s">
        <v>6617</v>
      </c>
      <c r="B5032" t="s">
        <v>6</v>
      </c>
      <c r="C5032" t="s">
        <v>6871</v>
      </c>
      <c r="D5032" t="s">
        <v>1706</v>
      </c>
    </row>
    <row r="5033" spans="1:4">
      <c r="A5033" t="s">
        <v>6618</v>
      </c>
      <c r="B5033" t="s">
        <v>6</v>
      </c>
      <c r="C5033" t="s">
        <v>6871</v>
      </c>
      <c r="D5033" t="s">
        <v>1707</v>
      </c>
    </row>
    <row r="5034" spans="1:4">
      <c r="A5034" t="s">
        <v>6619</v>
      </c>
      <c r="B5034" t="s">
        <v>6</v>
      </c>
      <c r="C5034" t="s">
        <v>6871</v>
      </c>
      <c r="D5034" t="s">
        <v>1708</v>
      </c>
    </row>
    <row r="5035" spans="1:4">
      <c r="A5035" t="s">
        <v>6620</v>
      </c>
      <c r="B5035" t="s">
        <v>6</v>
      </c>
      <c r="C5035" t="s">
        <v>6871</v>
      </c>
      <c r="D5035" t="s">
        <v>1709</v>
      </c>
    </row>
    <row r="5036" spans="1:4">
      <c r="A5036" t="s">
        <v>6621</v>
      </c>
      <c r="B5036" t="s">
        <v>6</v>
      </c>
      <c r="C5036" t="s">
        <v>6871</v>
      </c>
      <c r="D5036" t="s">
        <v>1710</v>
      </c>
    </row>
    <row r="5037" spans="1:4">
      <c r="A5037" t="s">
        <v>6622</v>
      </c>
      <c r="B5037" t="s">
        <v>6</v>
      </c>
      <c r="C5037" t="s">
        <v>6871</v>
      </c>
      <c r="D5037" t="s">
        <v>1711</v>
      </c>
    </row>
    <row r="5038" spans="1:4">
      <c r="A5038" t="s">
        <v>6623</v>
      </c>
      <c r="B5038" t="s">
        <v>6</v>
      </c>
      <c r="C5038" t="s">
        <v>6871</v>
      </c>
      <c r="D5038" t="s">
        <v>1712</v>
      </c>
    </row>
    <row r="5039" spans="1:4">
      <c r="A5039" t="s">
        <v>6624</v>
      </c>
      <c r="B5039" t="s">
        <v>6</v>
      </c>
      <c r="C5039" t="s">
        <v>6871</v>
      </c>
      <c r="D5039" t="s">
        <v>1713</v>
      </c>
    </row>
    <row r="5040" spans="1:4">
      <c r="A5040" t="s">
        <v>6625</v>
      </c>
      <c r="B5040" t="s">
        <v>6</v>
      </c>
      <c r="C5040" t="s">
        <v>6871</v>
      </c>
      <c r="D5040" t="s">
        <v>1714</v>
      </c>
    </row>
    <row r="5041" spans="1:4">
      <c r="A5041" t="s">
        <v>6626</v>
      </c>
      <c r="B5041" t="s">
        <v>6</v>
      </c>
      <c r="C5041" t="s">
        <v>6871</v>
      </c>
      <c r="D5041" t="s">
        <v>1715</v>
      </c>
    </row>
    <row r="5042" spans="1:4">
      <c r="A5042" t="s">
        <v>6627</v>
      </c>
      <c r="B5042" t="s">
        <v>6</v>
      </c>
      <c r="C5042" t="s">
        <v>6872</v>
      </c>
      <c r="D5042" t="s">
        <v>1702</v>
      </c>
    </row>
    <row r="5043" spans="1:4">
      <c r="A5043" t="s">
        <v>6628</v>
      </c>
      <c r="B5043" t="s">
        <v>6</v>
      </c>
      <c r="C5043" t="s">
        <v>6872</v>
      </c>
      <c r="D5043" t="s">
        <v>1705</v>
      </c>
    </row>
    <row r="5044" spans="1:4">
      <c r="A5044" t="s">
        <v>6629</v>
      </c>
      <c r="B5044" t="s">
        <v>6</v>
      </c>
      <c r="C5044" t="s">
        <v>6872</v>
      </c>
      <c r="D5044" t="s">
        <v>1706</v>
      </c>
    </row>
    <row r="5045" spans="1:4">
      <c r="A5045" t="s">
        <v>6630</v>
      </c>
      <c r="B5045" t="s">
        <v>6</v>
      </c>
      <c r="C5045" t="s">
        <v>6872</v>
      </c>
      <c r="D5045" t="s">
        <v>1707</v>
      </c>
    </row>
    <row r="5046" spans="1:4">
      <c r="A5046" t="s">
        <v>6631</v>
      </c>
      <c r="B5046" t="s">
        <v>6</v>
      </c>
      <c r="C5046" t="s">
        <v>6872</v>
      </c>
      <c r="D5046" t="s">
        <v>1708</v>
      </c>
    </row>
    <row r="5047" spans="1:4">
      <c r="A5047" t="s">
        <v>6632</v>
      </c>
      <c r="B5047" t="s">
        <v>6</v>
      </c>
      <c r="C5047" t="s">
        <v>6872</v>
      </c>
      <c r="D5047" t="s">
        <v>1709</v>
      </c>
    </row>
    <row r="5048" spans="1:4">
      <c r="A5048" t="s">
        <v>6633</v>
      </c>
      <c r="B5048" t="s">
        <v>6</v>
      </c>
      <c r="C5048" t="s">
        <v>6872</v>
      </c>
      <c r="D5048" t="s">
        <v>1710</v>
      </c>
    </row>
    <row r="5049" spans="1:4">
      <c r="A5049" t="s">
        <v>6634</v>
      </c>
      <c r="B5049" t="s">
        <v>6</v>
      </c>
      <c r="C5049" t="s">
        <v>6872</v>
      </c>
      <c r="D5049" t="s">
        <v>1711</v>
      </c>
    </row>
    <row r="5050" spans="1:4">
      <c r="A5050" t="s">
        <v>6635</v>
      </c>
      <c r="B5050" t="s">
        <v>6</v>
      </c>
      <c r="C5050" t="s">
        <v>6872</v>
      </c>
      <c r="D5050" t="s">
        <v>1712</v>
      </c>
    </row>
    <row r="5051" spans="1:4">
      <c r="A5051" t="s">
        <v>6636</v>
      </c>
      <c r="B5051" t="s">
        <v>6</v>
      </c>
      <c r="C5051" t="s">
        <v>6872</v>
      </c>
      <c r="D5051" t="s">
        <v>1713</v>
      </c>
    </row>
    <row r="5052" spans="1:4">
      <c r="A5052" t="s">
        <v>6637</v>
      </c>
      <c r="B5052" t="s">
        <v>6</v>
      </c>
      <c r="C5052" t="s">
        <v>6872</v>
      </c>
      <c r="D5052" t="s">
        <v>1714</v>
      </c>
    </row>
    <row r="5053" spans="1:4">
      <c r="A5053" t="s">
        <v>6638</v>
      </c>
      <c r="B5053" t="s">
        <v>6</v>
      </c>
      <c r="C5053" t="s">
        <v>6872</v>
      </c>
      <c r="D5053" t="s">
        <v>1715</v>
      </c>
    </row>
    <row r="5054" spans="1:4">
      <c r="A5054" t="s">
        <v>6639</v>
      </c>
      <c r="B5054" t="s">
        <v>6</v>
      </c>
      <c r="C5054" t="s">
        <v>6873</v>
      </c>
      <c r="D5054" t="s">
        <v>1702</v>
      </c>
    </row>
    <row r="5055" spans="1:4">
      <c r="A5055" t="s">
        <v>6640</v>
      </c>
      <c r="B5055" t="s">
        <v>6</v>
      </c>
      <c r="C5055" t="s">
        <v>6873</v>
      </c>
      <c r="D5055" t="s">
        <v>1705</v>
      </c>
    </row>
    <row r="5056" spans="1:4">
      <c r="A5056" t="s">
        <v>6641</v>
      </c>
      <c r="B5056" t="s">
        <v>6</v>
      </c>
      <c r="C5056" t="s">
        <v>6873</v>
      </c>
      <c r="D5056" t="s">
        <v>1706</v>
      </c>
    </row>
    <row r="5057" spans="1:4">
      <c r="A5057" t="s">
        <v>6642</v>
      </c>
      <c r="B5057" t="s">
        <v>6</v>
      </c>
      <c r="C5057" t="s">
        <v>6873</v>
      </c>
      <c r="D5057" t="s">
        <v>1707</v>
      </c>
    </row>
    <row r="5058" spans="1:4">
      <c r="A5058" t="s">
        <v>6643</v>
      </c>
      <c r="B5058" t="s">
        <v>6</v>
      </c>
      <c r="C5058" t="s">
        <v>6873</v>
      </c>
      <c r="D5058" t="s">
        <v>1708</v>
      </c>
    </row>
    <row r="5059" spans="1:4">
      <c r="A5059" t="s">
        <v>6644</v>
      </c>
      <c r="B5059" t="s">
        <v>6</v>
      </c>
      <c r="C5059" t="s">
        <v>6873</v>
      </c>
      <c r="D5059" t="s">
        <v>1709</v>
      </c>
    </row>
    <row r="5060" spans="1:4">
      <c r="A5060" t="s">
        <v>6645</v>
      </c>
      <c r="B5060" t="s">
        <v>6</v>
      </c>
      <c r="C5060" t="s">
        <v>6873</v>
      </c>
      <c r="D5060" t="s">
        <v>1710</v>
      </c>
    </row>
    <row r="5061" spans="1:4">
      <c r="A5061" t="s">
        <v>6646</v>
      </c>
      <c r="B5061" t="s">
        <v>6</v>
      </c>
      <c r="C5061" t="s">
        <v>6873</v>
      </c>
      <c r="D5061" t="s">
        <v>1711</v>
      </c>
    </row>
    <row r="5062" spans="1:4">
      <c r="A5062" t="s">
        <v>6647</v>
      </c>
      <c r="B5062" t="s">
        <v>6</v>
      </c>
      <c r="C5062" t="s">
        <v>6873</v>
      </c>
      <c r="D5062" t="s">
        <v>1712</v>
      </c>
    </row>
    <row r="5063" spans="1:4">
      <c r="A5063" t="s">
        <v>6648</v>
      </c>
      <c r="B5063" t="s">
        <v>6</v>
      </c>
      <c r="C5063" t="s">
        <v>6873</v>
      </c>
      <c r="D5063" t="s">
        <v>1713</v>
      </c>
    </row>
    <row r="5064" spans="1:4">
      <c r="A5064" t="s">
        <v>6649</v>
      </c>
      <c r="B5064" t="s">
        <v>6</v>
      </c>
      <c r="C5064" t="s">
        <v>6873</v>
      </c>
      <c r="D5064" t="s">
        <v>1714</v>
      </c>
    </row>
    <row r="5065" spans="1:4">
      <c r="A5065" t="s">
        <v>6650</v>
      </c>
      <c r="B5065" t="s">
        <v>6</v>
      </c>
      <c r="C5065" t="s">
        <v>6873</v>
      </c>
      <c r="D5065" t="s">
        <v>1715</v>
      </c>
    </row>
    <row r="5066" spans="1:4">
      <c r="A5066" t="s">
        <v>6651</v>
      </c>
      <c r="B5066" t="s">
        <v>6</v>
      </c>
      <c r="C5066" t="s">
        <v>6874</v>
      </c>
      <c r="D5066" t="s">
        <v>1702</v>
      </c>
    </row>
    <row r="5067" spans="1:4">
      <c r="A5067" t="s">
        <v>6652</v>
      </c>
      <c r="B5067" t="s">
        <v>6</v>
      </c>
      <c r="C5067" t="s">
        <v>6874</v>
      </c>
      <c r="D5067" t="s">
        <v>1705</v>
      </c>
    </row>
    <row r="5068" spans="1:4">
      <c r="A5068" t="s">
        <v>6653</v>
      </c>
      <c r="B5068" t="s">
        <v>6</v>
      </c>
      <c r="C5068" t="s">
        <v>6874</v>
      </c>
      <c r="D5068" t="s">
        <v>1706</v>
      </c>
    </row>
    <row r="5069" spans="1:4">
      <c r="A5069" t="s">
        <v>6654</v>
      </c>
      <c r="B5069" t="s">
        <v>6</v>
      </c>
      <c r="C5069" t="s">
        <v>6874</v>
      </c>
      <c r="D5069" t="s">
        <v>1707</v>
      </c>
    </row>
    <row r="5070" spans="1:4">
      <c r="A5070" t="s">
        <v>6655</v>
      </c>
      <c r="B5070" t="s">
        <v>6</v>
      </c>
      <c r="C5070" t="s">
        <v>6874</v>
      </c>
      <c r="D5070" t="s">
        <v>1708</v>
      </c>
    </row>
    <row r="5071" spans="1:4">
      <c r="A5071" t="s">
        <v>6656</v>
      </c>
      <c r="B5071" t="s">
        <v>6</v>
      </c>
      <c r="C5071" t="s">
        <v>6874</v>
      </c>
      <c r="D5071" t="s">
        <v>1709</v>
      </c>
    </row>
    <row r="5072" spans="1:4">
      <c r="A5072" t="s">
        <v>6657</v>
      </c>
      <c r="B5072" t="s">
        <v>6</v>
      </c>
      <c r="C5072" t="s">
        <v>6874</v>
      </c>
      <c r="D5072" t="s">
        <v>1710</v>
      </c>
    </row>
    <row r="5073" spans="1:4">
      <c r="A5073" t="s">
        <v>6658</v>
      </c>
      <c r="B5073" t="s">
        <v>6</v>
      </c>
      <c r="C5073" t="s">
        <v>6874</v>
      </c>
      <c r="D5073" t="s">
        <v>1711</v>
      </c>
    </row>
    <row r="5074" spans="1:4">
      <c r="A5074" t="s">
        <v>6659</v>
      </c>
      <c r="B5074" t="s">
        <v>6</v>
      </c>
      <c r="C5074" t="s">
        <v>6874</v>
      </c>
      <c r="D5074" t="s">
        <v>1712</v>
      </c>
    </row>
    <row r="5075" spans="1:4">
      <c r="A5075" t="s">
        <v>6660</v>
      </c>
      <c r="B5075" t="s">
        <v>6</v>
      </c>
      <c r="C5075" t="s">
        <v>6874</v>
      </c>
      <c r="D5075" t="s">
        <v>1713</v>
      </c>
    </row>
    <row r="5076" spans="1:4">
      <c r="A5076" t="s">
        <v>6661</v>
      </c>
      <c r="B5076" t="s">
        <v>6</v>
      </c>
      <c r="C5076" t="s">
        <v>6874</v>
      </c>
      <c r="D5076" t="s">
        <v>1714</v>
      </c>
    </row>
    <row r="5077" spans="1:4">
      <c r="A5077" t="s">
        <v>6662</v>
      </c>
      <c r="B5077" t="s">
        <v>6</v>
      </c>
      <c r="C5077" t="s">
        <v>6874</v>
      </c>
      <c r="D5077" t="s">
        <v>1715</v>
      </c>
    </row>
    <row r="5078" spans="1:4">
      <c r="A5078" t="s">
        <v>6663</v>
      </c>
      <c r="B5078" t="s">
        <v>6</v>
      </c>
      <c r="C5078" t="s">
        <v>6875</v>
      </c>
      <c r="D5078" t="s">
        <v>1702</v>
      </c>
    </row>
    <row r="5079" spans="1:4">
      <c r="A5079" t="s">
        <v>6664</v>
      </c>
      <c r="B5079" t="s">
        <v>6</v>
      </c>
      <c r="C5079" t="s">
        <v>6875</v>
      </c>
      <c r="D5079" t="s">
        <v>1705</v>
      </c>
    </row>
    <row r="5080" spans="1:4">
      <c r="A5080" t="s">
        <v>6665</v>
      </c>
      <c r="B5080" t="s">
        <v>6</v>
      </c>
      <c r="C5080" t="s">
        <v>6875</v>
      </c>
      <c r="D5080" t="s">
        <v>1706</v>
      </c>
    </row>
    <row r="5081" spans="1:4">
      <c r="A5081" t="s">
        <v>6666</v>
      </c>
      <c r="B5081" t="s">
        <v>6</v>
      </c>
      <c r="C5081" t="s">
        <v>6875</v>
      </c>
      <c r="D5081" t="s">
        <v>1707</v>
      </c>
    </row>
    <row r="5082" spans="1:4">
      <c r="A5082" t="s">
        <v>6667</v>
      </c>
      <c r="B5082" t="s">
        <v>6</v>
      </c>
      <c r="C5082" t="s">
        <v>6875</v>
      </c>
      <c r="D5082" t="s">
        <v>1708</v>
      </c>
    </row>
    <row r="5083" spans="1:4">
      <c r="A5083" t="s">
        <v>6668</v>
      </c>
      <c r="B5083" t="s">
        <v>6</v>
      </c>
      <c r="C5083" t="s">
        <v>6875</v>
      </c>
      <c r="D5083" t="s">
        <v>1709</v>
      </c>
    </row>
    <row r="5084" spans="1:4">
      <c r="A5084" t="s">
        <v>6669</v>
      </c>
      <c r="B5084" t="s">
        <v>6</v>
      </c>
      <c r="C5084" t="s">
        <v>6875</v>
      </c>
      <c r="D5084" t="s">
        <v>1710</v>
      </c>
    </row>
    <row r="5085" spans="1:4">
      <c r="A5085" t="s">
        <v>6670</v>
      </c>
      <c r="B5085" t="s">
        <v>6</v>
      </c>
      <c r="C5085" t="s">
        <v>6875</v>
      </c>
      <c r="D5085" t="s">
        <v>1711</v>
      </c>
    </row>
    <row r="5086" spans="1:4">
      <c r="A5086" t="s">
        <v>6671</v>
      </c>
      <c r="B5086" t="s">
        <v>6</v>
      </c>
      <c r="C5086" t="s">
        <v>6875</v>
      </c>
      <c r="D5086" t="s">
        <v>1712</v>
      </c>
    </row>
    <row r="5087" spans="1:4">
      <c r="A5087" t="s">
        <v>6672</v>
      </c>
      <c r="B5087" t="s">
        <v>6</v>
      </c>
      <c r="C5087" t="s">
        <v>6875</v>
      </c>
      <c r="D5087" t="s">
        <v>1713</v>
      </c>
    </row>
    <row r="5088" spans="1:4">
      <c r="A5088" t="s">
        <v>6673</v>
      </c>
      <c r="B5088" t="s">
        <v>6</v>
      </c>
      <c r="C5088" t="s">
        <v>6875</v>
      </c>
      <c r="D5088" t="s">
        <v>1714</v>
      </c>
    </row>
    <row r="5089" spans="1:4">
      <c r="A5089" t="s">
        <v>6674</v>
      </c>
      <c r="B5089" t="s">
        <v>6</v>
      </c>
      <c r="C5089" t="s">
        <v>6875</v>
      </c>
      <c r="D5089" t="s">
        <v>1715</v>
      </c>
    </row>
    <row r="5090" spans="1:4">
      <c r="A5090" t="s">
        <v>6675</v>
      </c>
      <c r="B5090" t="s">
        <v>6</v>
      </c>
      <c r="C5090" t="s">
        <v>6876</v>
      </c>
      <c r="D5090" t="s">
        <v>1702</v>
      </c>
    </row>
    <row r="5091" spans="1:4">
      <c r="A5091" t="s">
        <v>6676</v>
      </c>
      <c r="B5091" t="s">
        <v>6</v>
      </c>
      <c r="C5091" t="s">
        <v>6876</v>
      </c>
      <c r="D5091" t="s">
        <v>1705</v>
      </c>
    </row>
    <row r="5092" spans="1:4">
      <c r="A5092" t="s">
        <v>6677</v>
      </c>
      <c r="B5092" t="s">
        <v>6</v>
      </c>
      <c r="C5092" t="s">
        <v>6876</v>
      </c>
      <c r="D5092" t="s">
        <v>1706</v>
      </c>
    </row>
    <row r="5093" spans="1:4">
      <c r="A5093" t="s">
        <v>6678</v>
      </c>
      <c r="B5093" t="s">
        <v>6</v>
      </c>
      <c r="C5093" t="s">
        <v>6876</v>
      </c>
      <c r="D5093" t="s">
        <v>1707</v>
      </c>
    </row>
    <row r="5094" spans="1:4">
      <c r="A5094" t="s">
        <v>6679</v>
      </c>
      <c r="B5094" t="s">
        <v>6</v>
      </c>
      <c r="C5094" t="s">
        <v>6876</v>
      </c>
      <c r="D5094" t="s">
        <v>1708</v>
      </c>
    </row>
    <row r="5095" spans="1:4">
      <c r="A5095" t="s">
        <v>6680</v>
      </c>
      <c r="B5095" t="s">
        <v>6</v>
      </c>
      <c r="C5095" t="s">
        <v>6876</v>
      </c>
      <c r="D5095" t="s">
        <v>1709</v>
      </c>
    </row>
    <row r="5096" spans="1:4">
      <c r="A5096" t="s">
        <v>6681</v>
      </c>
      <c r="B5096" t="s">
        <v>6</v>
      </c>
      <c r="C5096" t="s">
        <v>6876</v>
      </c>
      <c r="D5096" t="s">
        <v>1710</v>
      </c>
    </row>
    <row r="5097" spans="1:4">
      <c r="A5097" t="s">
        <v>6682</v>
      </c>
      <c r="B5097" t="s">
        <v>6</v>
      </c>
      <c r="C5097" t="s">
        <v>6876</v>
      </c>
      <c r="D5097" t="s">
        <v>1711</v>
      </c>
    </row>
    <row r="5098" spans="1:4">
      <c r="A5098" t="s">
        <v>6683</v>
      </c>
      <c r="B5098" t="s">
        <v>6</v>
      </c>
      <c r="C5098" t="s">
        <v>6876</v>
      </c>
      <c r="D5098" t="s">
        <v>1712</v>
      </c>
    </row>
    <row r="5099" spans="1:4">
      <c r="A5099" t="s">
        <v>6684</v>
      </c>
      <c r="B5099" t="s">
        <v>6</v>
      </c>
      <c r="C5099" t="s">
        <v>6876</v>
      </c>
      <c r="D5099" t="s">
        <v>1713</v>
      </c>
    </row>
    <row r="5100" spans="1:4">
      <c r="A5100" t="s">
        <v>6685</v>
      </c>
      <c r="B5100" t="s">
        <v>6</v>
      </c>
      <c r="C5100" t="s">
        <v>6876</v>
      </c>
      <c r="D5100" t="s">
        <v>1714</v>
      </c>
    </row>
    <row r="5101" spans="1:4">
      <c r="A5101" t="s">
        <v>6686</v>
      </c>
      <c r="B5101" t="s">
        <v>6</v>
      </c>
      <c r="C5101" t="s">
        <v>6876</v>
      </c>
      <c r="D5101" t="s">
        <v>1715</v>
      </c>
    </row>
    <row r="5102" spans="1:4">
      <c r="A5102" t="s">
        <v>6687</v>
      </c>
      <c r="B5102" t="s">
        <v>6</v>
      </c>
      <c r="C5102" t="s">
        <v>6877</v>
      </c>
      <c r="D5102" t="s">
        <v>1702</v>
      </c>
    </row>
    <row r="5103" spans="1:4">
      <c r="A5103" t="s">
        <v>6688</v>
      </c>
      <c r="B5103" t="s">
        <v>6</v>
      </c>
      <c r="C5103" t="s">
        <v>6877</v>
      </c>
      <c r="D5103" t="s">
        <v>1705</v>
      </c>
    </row>
    <row r="5104" spans="1:4">
      <c r="A5104" t="s">
        <v>6689</v>
      </c>
      <c r="B5104" t="s">
        <v>6</v>
      </c>
      <c r="C5104" t="s">
        <v>6877</v>
      </c>
      <c r="D5104" t="s">
        <v>1706</v>
      </c>
    </row>
    <row r="5105" spans="1:4">
      <c r="A5105" t="s">
        <v>6690</v>
      </c>
      <c r="B5105" t="s">
        <v>6</v>
      </c>
      <c r="C5105" t="s">
        <v>6877</v>
      </c>
      <c r="D5105" t="s">
        <v>1707</v>
      </c>
    </row>
    <row r="5106" spans="1:4">
      <c r="A5106" t="s">
        <v>6691</v>
      </c>
      <c r="B5106" t="s">
        <v>6</v>
      </c>
      <c r="C5106" t="s">
        <v>6877</v>
      </c>
      <c r="D5106" t="s">
        <v>1708</v>
      </c>
    </row>
    <row r="5107" spans="1:4">
      <c r="A5107" t="s">
        <v>6692</v>
      </c>
      <c r="B5107" t="s">
        <v>6</v>
      </c>
      <c r="C5107" t="s">
        <v>6877</v>
      </c>
      <c r="D5107" t="s">
        <v>1709</v>
      </c>
    </row>
    <row r="5108" spans="1:4">
      <c r="A5108" t="s">
        <v>6693</v>
      </c>
      <c r="B5108" t="s">
        <v>6</v>
      </c>
      <c r="C5108" t="s">
        <v>6877</v>
      </c>
      <c r="D5108" t="s">
        <v>1710</v>
      </c>
    </row>
    <row r="5109" spans="1:4">
      <c r="A5109" t="s">
        <v>6694</v>
      </c>
      <c r="B5109" t="s">
        <v>6</v>
      </c>
      <c r="C5109" t="s">
        <v>6877</v>
      </c>
      <c r="D5109" t="s">
        <v>1711</v>
      </c>
    </row>
    <row r="5110" spans="1:4">
      <c r="A5110" t="s">
        <v>6695</v>
      </c>
      <c r="B5110" t="s">
        <v>6</v>
      </c>
      <c r="C5110" t="s">
        <v>6877</v>
      </c>
      <c r="D5110" t="s">
        <v>1712</v>
      </c>
    </row>
    <row r="5111" spans="1:4">
      <c r="A5111" t="s">
        <v>6696</v>
      </c>
      <c r="B5111" t="s">
        <v>6</v>
      </c>
      <c r="C5111" t="s">
        <v>6877</v>
      </c>
      <c r="D5111" t="s">
        <v>1713</v>
      </c>
    </row>
    <row r="5112" spans="1:4">
      <c r="A5112" t="s">
        <v>6697</v>
      </c>
      <c r="B5112" t="s">
        <v>6</v>
      </c>
      <c r="C5112" t="s">
        <v>6877</v>
      </c>
      <c r="D5112" t="s">
        <v>1714</v>
      </c>
    </row>
    <row r="5113" spans="1:4">
      <c r="A5113" t="s">
        <v>6698</v>
      </c>
      <c r="B5113" t="s">
        <v>6</v>
      </c>
      <c r="C5113" t="s">
        <v>6877</v>
      </c>
      <c r="D5113" t="s">
        <v>1715</v>
      </c>
    </row>
    <row r="5114" spans="1:4">
      <c r="A5114" t="s">
        <v>6699</v>
      </c>
      <c r="B5114" t="s">
        <v>6</v>
      </c>
      <c r="C5114" t="s">
        <v>6878</v>
      </c>
      <c r="D5114" t="s">
        <v>1702</v>
      </c>
    </row>
    <row r="5115" spans="1:4">
      <c r="A5115" t="s">
        <v>6700</v>
      </c>
      <c r="B5115" t="s">
        <v>6</v>
      </c>
      <c r="C5115" t="s">
        <v>6878</v>
      </c>
      <c r="D5115" t="s">
        <v>1705</v>
      </c>
    </row>
    <row r="5116" spans="1:4">
      <c r="A5116" t="s">
        <v>6701</v>
      </c>
      <c r="B5116" t="s">
        <v>6</v>
      </c>
      <c r="C5116" t="s">
        <v>6878</v>
      </c>
      <c r="D5116" t="s">
        <v>1706</v>
      </c>
    </row>
    <row r="5117" spans="1:4">
      <c r="A5117" t="s">
        <v>6702</v>
      </c>
      <c r="B5117" t="s">
        <v>6</v>
      </c>
      <c r="C5117" t="s">
        <v>6878</v>
      </c>
      <c r="D5117" t="s">
        <v>1707</v>
      </c>
    </row>
    <row r="5118" spans="1:4">
      <c r="A5118" t="s">
        <v>6703</v>
      </c>
      <c r="B5118" t="s">
        <v>6</v>
      </c>
      <c r="C5118" t="s">
        <v>6878</v>
      </c>
      <c r="D5118" t="s">
        <v>1708</v>
      </c>
    </row>
    <row r="5119" spans="1:4">
      <c r="A5119" t="s">
        <v>6704</v>
      </c>
      <c r="B5119" t="s">
        <v>6</v>
      </c>
      <c r="C5119" t="s">
        <v>6878</v>
      </c>
      <c r="D5119" t="s">
        <v>1709</v>
      </c>
    </row>
    <row r="5120" spans="1:4">
      <c r="A5120" t="s">
        <v>6705</v>
      </c>
      <c r="B5120" t="s">
        <v>6</v>
      </c>
      <c r="C5120" t="s">
        <v>6878</v>
      </c>
      <c r="D5120" t="s">
        <v>1710</v>
      </c>
    </row>
    <row r="5121" spans="1:4">
      <c r="A5121" t="s">
        <v>6706</v>
      </c>
      <c r="B5121" t="s">
        <v>6</v>
      </c>
      <c r="C5121" t="s">
        <v>6878</v>
      </c>
      <c r="D5121" t="s">
        <v>1711</v>
      </c>
    </row>
    <row r="5122" spans="1:4">
      <c r="A5122" t="s">
        <v>6707</v>
      </c>
      <c r="B5122" t="s">
        <v>6</v>
      </c>
      <c r="C5122" t="s">
        <v>6878</v>
      </c>
      <c r="D5122" t="s">
        <v>1712</v>
      </c>
    </row>
    <row r="5123" spans="1:4">
      <c r="A5123" t="s">
        <v>6708</v>
      </c>
      <c r="B5123" t="s">
        <v>6</v>
      </c>
      <c r="C5123" t="s">
        <v>6878</v>
      </c>
      <c r="D5123" t="s">
        <v>1713</v>
      </c>
    </row>
    <row r="5124" spans="1:4">
      <c r="A5124" t="s">
        <v>6709</v>
      </c>
      <c r="B5124" t="s">
        <v>6</v>
      </c>
      <c r="C5124" t="s">
        <v>6878</v>
      </c>
      <c r="D5124" t="s">
        <v>1714</v>
      </c>
    </row>
    <row r="5125" spans="1:4">
      <c r="A5125" t="s">
        <v>6710</v>
      </c>
      <c r="B5125" t="s">
        <v>6</v>
      </c>
      <c r="C5125" t="s">
        <v>6878</v>
      </c>
      <c r="D5125" t="s">
        <v>1715</v>
      </c>
    </row>
    <row r="5126" spans="1:4">
      <c r="A5126" t="s">
        <v>6711</v>
      </c>
      <c r="B5126" t="s">
        <v>6</v>
      </c>
      <c r="C5126" t="s">
        <v>6879</v>
      </c>
      <c r="D5126" t="s">
        <v>1702</v>
      </c>
    </row>
    <row r="5127" spans="1:4">
      <c r="A5127" t="s">
        <v>6712</v>
      </c>
      <c r="B5127" t="s">
        <v>6</v>
      </c>
      <c r="C5127" t="s">
        <v>6879</v>
      </c>
      <c r="D5127" t="s">
        <v>1705</v>
      </c>
    </row>
    <row r="5128" spans="1:4">
      <c r="A5128" t="s">
        <v>6713</v>
      </c>
      <c r="B5128" t="s">
        <v>6</v>
      </c>
      <c r="C5128" t="s">
        <v>6879</v>
      </c>
      <c r="D5128" t="s">
        <v>1706</v>
      </c>
    </row>
    <row r="5129" spans="1:4">
      <c r="A5129" t="s">
        <v>6714</v>
      </c>
      <c r="B5129" t="s">
        <v>6</v>
      </c>
      <c r="C5129" t="s">
        <v>6879</v>
      </c>
      <c r="D5129" t="s">
        <v>1707</v>
      </c>
    </row>
    <row r="5130" spans="1:4">
      <c r="A5130" t="s">
        <v>6715</v>
      </c>
      <c r="B5130" t="s">
        <v>6</v>
      </c>
      <c r="C5130" t="s">
        <v>6879</v>
      </c>
      <c r="D5130" t="s">
        <v>1708</v>
      </c>
    </row>
    <row r="5131" spans="1:4">
      <c r="A5131" t="s">
        <v>6716</v>
      </c>
      <c r="B5131" t="s">
        <v>6</v>
      </c>
      <c r="C5131" t="s">
        <v>6879</v>
      </c>
      <c r="D5131" t="s">
        <v>1709</v>
      </c>
    </row>
    <row r="5132" spans="1:4">
      <c r="A5132" t="s">
        <v>6717</v>
      </c>
      <c r="B5132" t="s">
        <v>6</v>
      </c>
      <c r="C5132" t="s">
        <v>6879</v>
      </c>
      <c r="D5132" t="s">
        <v>1710</v>
      </c>
    </row>
    <row r="5133" spans="1:4">
      <c r="A5133" t="s">
        <v>6718</v>
      </c>
      <c r="B5133" t="s">
        <v>6</v>
      </c>
      <c r="C5133" t="s">
        <v>6879</v>
      </c>
      <c r="D5133" t="s">
        <v>1711</v>
      </c>
    </row>
    <row r="5134" spans="1:4">
      <c r="A5134" t="s">
        <v>6719</v>
      </c>
      <c r="B5134" t="s">
        <v>6</v>
      </c>
      <c r="C5134" t="s">
        <v>6879</v>
      </c>
      <c r="D5134" t="s">
        <v>1712</v>
      </c>
    </row>
    <row r="5135" spans="1:4">
      <c r="A5135" t="s">
        <v>6720</v>
      </c>
      <c r="B5135" t="s">
        <v>6</v>
      </c>
      <c r="C5135" t="s">
        <v>6879</v>
      </c>
      <c r="D5135" t="s">
        <v>1713</v>
      </c>
    </row>
    <row r="5136" spans="1:4">
      <c r="A5136" t="s">
        <v>6721</v>
      </c>
      <c r="B5136" t="s">
        <v>6</v>
      </c>
      <c r="C5136" t="s">
        <v>6879</v>
      </c>
      <c r="D5136" t="s">
        <v>1714</v>
      </c>
    </row>
    <row r="5137" spans="1:4">
      <c r="A5137" t="s">
        <v>6722</v>
      </c>
      <c r="B5137" t="s">
        <v>6</v>
      </c>
      <c r="C5137" t="s">
        <v>6879</v>
      </c>
      <c r="D5137" t="s">
        <v>1715</v>
      </c>
    </row>
    <row r="5138" spans="1:4">
      <c r="A5138" t="s">
        <v>6723</v>
      </c>
      <c r="B5138" t="s">
        <v>6</v>
      </c>
      <c r="C5138" t="s">
        <v>6880</v>
      </c>
      <c r="D5138" t="s">
        <v>1702</v>
      </c>
    </row>
    <row r="5139" spans="1:4">
      <c r="A5139" t="s">
        <v>6724</v>
      </c>
      <c r="B5139" t="s">
        <v>6</v>
      </c>
      <c r="C5139" t="s">
        <v>6880</v>
      </c>
      <c r="D5139" t="s">
        <v>1705</v>
      </c>
    </row>
    <row r="5140" spans="1:4">
      <c r="A5140" t="s">
        <v>6725</v>
      </c>
      <c r="B5140" t="s">
        <v>6</v>
      </c>
      <c r="C5140" t="s">
        <v>6880</v>
      </c>
      <c r="D5140" t="s">
        <v>1706</v>
      </c>
    </row>
    <row r="5141" spans="1:4">
      <c r="A5141" t="s">
        <v>6726</v>
      </c>
      <c r="B5141" t="s">
        <v>6</v>
      </c>
      <c r="C5141" t="s">
        <v>6880</v>
      </c>
      <c r="D5141" t="s">
        <v>1707</v>
      </c>
    </row>
    <row r="5142" spans="1:4">
      <c r="A5142" t="s">
        <v>6727</v>
      </c>
      <c r="B5142" t="s">
        <v>6</v>
      </c>
      <c r="C5142" t="s">
        <v>6880</v>
      </c>
      <c r="D5142" t="s">
        <v>1708</v>
      </c>
    </row>
    <row r="5143" spans="1:4">
      <c r="A5143" t="s">
        <v>6728</v>
      </c>
      <c r="B5143" t="s">
        <v>6</v>
      </c>
      <c r="C5143" t="s">
        <v>6880</v>
      </c>
      <c r="D5143" t="s">
        <v>1709</v>
      </c>
    </row>
    <row r="5144" spans="1:4">
      <c r="A5144" t="s">
        <v>6729</v>
      </c>
      <c r="B5144" t="s">
        <v>6</v>
      </c>
      <c r="C5144" t="s">
        <v>6880</v>
      </c>
      <c r="D5144" t="s">
        <v>1710</v>
      </c>
    </row>
    <row r="5145" spans="1:4">
      <c r="A5145" t="s">
        <v>6730</v>
      </c>
      <c r="B5145" t="s">
        <v>6</v>
      </c>
      <c r="C5145" t="s">
        <v>6880</v>
      </c>
      <c r="D5145" t="s">
        <v>1711</v>
      </c>
    </row>
    <row r="5146" spans="1:4">
      <c r="A5146" t="s">
        <v>6731</v>
      </c>
      <c r="B5146" t="s">
        <v>6</v>
      </c>
      <c r="C5146" t="s">
        <v>6880</v>
      </c>
      <c r="D5146" t="s">
        <v>1712</v>
      </c>
    </row>
    <row r="5147" spans="1:4">
      <c r="A5147" t="s">
        <v>6732</v>
      </c>
      <c r="B5147" t="s">
        <v>6</v>
      </c>
      <c r="C5147" t="s">
        <v>6880</v>
      </c>
      <c r="D5147" t="s">
        <v>1713</v>
      </c>
    </row>
    <row r="5148" spans="1:4">
      <c r="A5148" t="s">
        <v>6733</v>
      </c>
      <c r="B5148" t="s">
        <v>6</v>
      </c>
      <c r="C5148" t="s">
        <v>6880</v>
      </c>
      <c r="D5148" t="s">
        <v>1714</v>
      </c>
    </row>
    <row r="5149" spans="1:4">
      <c r="A5149" t="s">
        <v>6734</v>
      </c>
      <c r="B5149" t="s">
        <v>6</v>
      </c>
      <c r="C5149" t="s">
        <v>6880</v>
      </c>
      <c r="D5149" t="s">
        <v>1715</v>
      </c>
    </row>
    <row r="5150" spans="1:4">
      <c r="A5150" t="s">
        <v>6735</v>
      </c>
      <c r="B5150" t="s">
        <v>6</v>
      </c>
      <c r="C5150" t="s">
        <v>6881</v>
      </c>
      <c r="D5150" t="s">
        <v>1702</v>
      </c>
    </row>
    <row r="5151" spans="1:4">
      <c r="A5151" t="s">
        <v>6736</v>
      </c>
      <c r="B5151" t="s">
        <v>6</v>
      </c>
      <c r="C5151" t="s">
        <v>6881</v>
      </c>
      <c r="D5151" t="s">
        <v>1705</v>
      </c>
    </row>
    <row r="5152" spans="1:4">
      <c r="A5152" t="s">
        <v>6737</v>
      </c>
      <c r="B5152" t="s">
        <v>6</v>
      </c>
      <c r="C5152" t="s">
        <v>6881</v>
      </c>
      <c r="D5152" t="s">
        <v>1706</v>
      </c>
    </row>
    <row r="5153" spans="1:4">
      <c r="A5153" t="s">
        <v>6738</v>
      </c>
      <c r="B5153" t="s">
        <v>6</v>
      </c>
      <c r="C5153" t="s">
        <v>6881</v>
      </c>
      <c r="D5153" t="s">
        <v>1707</v>
      </c>
    </row>
    <row r="5154" spans="1:4">
      <c r="A5154" t="s">
        <v>6739</v>
      </c>
      <c r="B5154" t="s">
        <v>6</v>
      </c>
      <c r="C5154" t="s">
        <v>6881</v>
      </c>
      <c r="D5154" t="s">
        <v>1708</v>
      </c>
    </row>
    <row r="5155" spans="1:4">
      <c r="A5155" t="s">
        <v>6740</v>
      </c>
      <c r="B5155" t="s">
        <v>6</v>
      </c>
      <c r="C5155" t="s">
        <v>6881</v>
      </c>
      <c r="D5155" t="s">
        <v>1709</v>
      </c>
    </row>
    <row r="5156" spans="1:4">
      <c r="A5156" t="s">
        <v>6741</v>
      </c>
      <c r="B5156" t="s">
        <v>6</v>
      </c>
      <c r="C5156" t="s">
        <v>6881</v>
      </c>
      <c r="D5156" t="s">
        <v>1710</v>
      </c>
    </row>
    <row r="5157" spans="1:4">
      <c r="A5157" t="s">
        <v>6742</v>
      </c>
      <c r="B5157" t="s">
        <v>6</v>
      </c>
      <c r="C5157" t="s">
        <v>6881</v>
      </c>
      <c r="D5157" t="s">
        <v>1711</v>
      </c>
    </row>
    <row r="5158" spans="1:4">
      <c r="A5158" t="s">
        <v>6743</v>
      </c>
      <c r="B5158" t="s">
        <v>6</v>
      </c>
      <c r="C5158" t="s">
        <v>6881</v>
      </c>
      <c r="D5158" t="s">
        <v>1712</v>
      </c>
    </row>
    <row r="5159" spans="1:4">
      <c r="A5159" t="s">
        <v>6744</v>
      </c>
      <c r="B5159" t="s">
        <v>6</v>
      </c>
      <c r="C5159" t="s">
        <v>6881</v>
      </c>
      <c r="D5159" t="s">
        <v>1713</v>
      </c>
    </row>
    <row r="5160" spans="1:4">
      <c r="A5160" t="s">
        <v>6745</v>
      </c>
      <c r="B5160" t="s">
        <v>6</v>
      </c>
      <c r="C5160" t="s">
        <v>6881</v>
      </c>
      <c r="D5160" t="s">
        <v>1714</v>
      </c>
    </row>
    <row r="5161" spans="1:4">
      <c r="A5161" t="s">
        <v>6746</v>
      </c>
      <c r="B5161" t="s">
        <v>6</v>
      </c>
      <c r="C5161" t="s">
        <v>6881</v>
      </c>
      <c r="D5161" t="s">
        <v>1715</v>
      </c>
    </row>
    <row r="5162" spans="1:4">
      <c r="A5162" t="s">
        <v>6747</v>
      </c>
      <c r="B5162" t="s">
        <v>6</v>
      </c>
      <c r="C5162" t="s">
        <v>6882</v>
      </c>
      <c r="D5162" t="s">
        <v>1702</v>
      </c>
    </row>
    <row r="5163" spans="1:4">
      <c r="A5163" t="s">
        <v>6748</v>
      </c>
      <c r="B5163" t="s">
        <v>6</v>
      </c>
      <c r="C5163" t="s">
        <v>6882</v>
      </c>
      <c r="D5163" t="s">
        <v>1705</v>
      </c>
    </row>
    <row r="5164" spans="1:4">
      <c r="A5164" t="s">
        <v>6749</v>
      </c>
      <c r="B5164" t="s">
        <v>6</v>
      </c>
      <c r="C5164" t="s">
        <v>6882</v>
      </c>
      <c r="D5164" t="s">
        <v>1706</v>
      </c>
    </row>
    <row r="5165" spans="1:4">
      <c r="A5165" t="s">
        <v>6750</v>
      </c>
      <c r="B5165" t="s">
        <v>6</v>
      </c>
      <c r="C5165" t="s">
        <v>6882</v>
      </c>
      <c r="D5165" t="s">
        <v>1707</v>
      </c>
    </row>
    <row r="5166" spans="1:4">
      <c r="A5166" t="s">
        <v>6751</v>
      </c>
      <c r="B5166" t="s">
        <v>6</v>
      </c>
      <c r="C5166" t="s">
        <v>6882</v>
      </c>
      <c r="D5166" t="s">
        <v>1708</v>
      </c>
    </row>
    <row r="5167" spans="1:4">
      <c r="A5167" t="s">
        <v>6752</v>
      </c>
      <c r="B5167" t="s">
        <v>6</v>
      </c>
      <c r="C5167" t="s">
        <v>6882</v>
      </c>
      <c r="D5167" t="s">
        <v>1709</v>
      </c>
    </row>
    <row r="5168" spans="1:4">
      <c r="A5168" t="s">
        <v>6753</v>
      </c>
      <c r="B5168" t="s">
        <v>6</v>
      </c>
      <c r="C5168" t="s">
        <v>6882</v>
      </c>
      <c r="D5168" t="s">
        <v>1710</v>
      </c>
    </row>
    <row r="5169" spans="1:4">
      <c r="A5169" t="s">
        <v>6754</v>
      </c>
      <c r="B5169" t="s">
        <v>6</v>
      </c>
      <c r="C5169" t="s">
        <v>6882</v>
      </c>
      <c r="D5169" t="s">
        <v>1711</v>
      </c>
    </row>
    <row r="5170" spans="1:4">
      <c r="A5170" t="s">
        <v>6755</v>
      </c>
      <c r="B5170" t="s">
        <v>6</v>
      </c>
      <c r="C5170" t="s">
        <v>6882</v>
      </c>
      <c r="D5170" t="s">
        <v>1712</v>
      </c>
    </row>
    <row r="5171" spans="1:4">
      <c r="A5171" t="s">
        <v>6756</v>
      </c>
      <c r="B5171" t="s">
        <v>6</v>
      </c>
      <c r="C5171" t="s">
        <v>6882</v>
      </c>
      <c r="D5171" t="s">
        <v>1713</v>
      </c>
    </row>
    <row r="5172" spans="1:4">
      <c r="A5172" t="s">
        <v>6757</v>
      </c>
      <c r="B5172" t="s">
        <v>6</v>
      </c>
      <c r="C5172" t="s">
        <v>6882</v>
      </c>
      <c r="D5172" t="s">
        <v>1714</v>
      </c>
    </row>
    <row r="5173" spans="1:4">
      <c r="A5173" t="s">
        <v>6758</v>
      </c>
      <c r="B5173" t="s">
        <v>6</v>
      </c>
      <c r="C5173" t="s">
        <v>6882</v>
      </c>
      <c r="D5173" t="s">
        <v>1715</v>
      </c>
    </row>
    <row r="5174" spans="1:4">
      <c r="A5174" t="s">
        <v>6759</v>
      </c>
      <c r="B5174" t="s">
        <v>6</v>
      </c>
      <c r="C5174" t="s">
        <v>6883</v>
      </c>
      <c r="D5174" t="s">
        <v>1702</v>
      </c>
    </row>
    <row r="5175" spans="1:4">
      <c r="A5175" t="s">
        <v>6760</v>
      </c>
      <c r="B5175" t="s">
        <v>6</v>
      </c>
      <c r="C5175" t="s">
        <v>6883</v>
      </c>
      <c r="D5175" t="s">
        <v>1705</v>
      </c>
    </row>
    <row r="5176" spans="1:4">
      <c r="A5176" t="s">
        <v>6761</v>
      </c>
      <c r="B5176" t="s">
        <v>6</v>
      </c>
      <c r="C5176" t="s">
        <v>6883</v>
      </c>
      <c r="D5176" t="s">
        <v>1706</v>
      </c>
    </row>
    <row r="5177" spans="1:4">
      <c r="A5177" t="s">
        <v>6762</v>
      </c>
      <c r="B5177" t="s">
        <v>6</v>
      </c>
      <c r="C5177" t="s">
        <v>6883</v>
      </c>
      <c r="D5177" t="s">
        <v>1707</v>
      </c>
    </row>
    <row r="5178" spans="1:4">
      <c r="A5178" t="s">
        <v>6763</v>
      </c>
      <c r="B5178" t="s">
        <v>6</v>
      </c>
      <c r="C5178" t="s">
        <v>6883</v>
      </c>
      <c r="D5178" t="s">
        <v>1708</v>
      </c>
    </row>
    <row r="5179" spans="1:4">
      <c r="A5179" t="s">
        <v>6764</v>
      </c>
      <c r="B5179" t="s">
        <v>6</v>
      </c>
      <c r="C5179" t="s">
        <v>6883</v>
      </c>
      <c r="D5179" t="s">
        <v>1709</v>
      </c>
    </row>
    <row r="5180" spans="1:4">
      <c r="A5180" t="s">
        <v>6765</v>
      </c>
      <c r="B5180" t="s">
        <v>6</v>
      </c>
      <c r="C5180" t="s">
        <v>6883</v>
      </c>
      <c r="D5180" t="s">
        <v>1710</v>
      </c>
    </row>
    <row r="5181" spans="1:4">
      <c r="A5181" t="s">
        <v>6766</v>
      </c>
      <c r="B5181" t="s">
        <v>6</v>
      </c>
      <c r="C5181" t="s">
        <v>6883</v>
      </c>
      <c r="D5181" t="s">
        <v>1711</v>
      </c>
    </row>
    <row r="5182" spans="1:4">
      <c r="A5182" t="s">
        <v>6767</v>
      </c>
      <c r="B5182" t="s">
        <v>6</v>
      </c>
      <c r="C5182" t="s">
        <v>6883</v>
      </c>
      <c r="D5182" t="s">
        <v>1712</v>
      </c>
    </row>
    <row r="5183" spans="1:4">
      <c r="A5183" t="s">
        <v>6768</v>
      </c>
      <c r="B5183" t="s">
        <v>6</v>
      </c>
      <c r="C5183" t="s">
        <v>6883</v>
      </c>
      <c r="D5183" t="s">
        <v>1713</v>
      </c>
    </row>
    <row r="5184" spans="1:4">
      <c r="A5184" t="s">
        <v>6769</v>
      </c>
      <c r="B5184" t="s">
        <v>6</v>
      </c>
      <c r="C5184" t="s">
        <v>6883</v>
      </c>
      <c r="D5184" t="s">
        <v>1714</v>
      </c>
    </row>
    <row r="5185" spans="1:4">
      <c r="A5185" t="s">
        <v>6770</v>
      </c>
      <c r="B5185" t="s">
        <v>6</v>
      </c>
      <c r="C5185" t="s">
        <v>6883</v>
      </c>
      <c r="D5185" t="s">
        <v>1715</v>
      </c>
    </row>
    <row r="5186" spans="1:4">
      <c r="A5186" t="s">
        <v>6771</v>
      </c>
      <c r="B5186" t="s">
        <v>6</v>
      </c>
      <c r="C5186" t="s">
        <v>6884</v>
      </c>
      <c r="D5186" t="s">
        <v>1702</v>
      </c>
    </row>
    <row r="5187" spans="1:4">
      <c r="A5187" t="s">
        <v>6772</v>
      </c>
      <c r="B5187" t="s">
        <v>6</v>
      </c>
      <c r="C5187" t="s">
        <v>6884</v>
      </c>
      <c r="D5187" t="s">
        <v>1705</v>
      </c>
    </row>
    <row r="5188" spans="1:4">
      <c r="A5188" t="s">
        <v>6773</v>
      </c>
      <c r="B5188" t="s">
        <v>6</v>
      </c>
      <c r="C5188" t="s">
        <v>6884</v>
      </c>
      <c r="D5188" t="s">
        <v>1706</v>
      </c>
    </row>
    <row r="5189" spans="1:4">
      <c r="A5189" t="s">
        <v>6774</v>
      </c>
      <c r="B5189" t="s">
        <v>6</v>
      </c>
      <c r="C5189" t="s">
        <v>6884</v>
      </c>
      <c r="D5189" t="s">
        <v>1707</v>
      </c>
    </row>
    <row r="5190" spans="1:4">
      <c r="A5190" t="s">
        <v>6775</v>
      </c>
      <c r="B5190" t="s">
        <v>6</v>
      </c>
      <c r="C5190" t="s">
        <v>6884</v>
      </c>
      <c r="D5190" t="s">
        <v>1708</v>
      </c>
    </row>
    <row r="5191" spans="1:4">
      <c r="A5191" t="s">
        <v>6776</v>
      </c>
      <c r="B5191" t="s">
        <v>6</v>
      </c>
      <c r="C5191" t="s">
        <v>6884</v>
      </c>
      <c r="D5191" t="s">
        <v>1709</v>
      </c>
    </row>
    <row r="5192" spans="1:4">
      <c r="A5192" t="s">
        <v>6777</v>
      </c>
      <c r="B5192" t="s">
        <v>6</v>
      </c>
      <c r="C5192" t="s">
        <v>6884</v>
      </c>
      <c r="D5192" t="s">
        <v>1710</v>
      </c>
    </row>
    <row r="5193" spans="1:4">
      <c r="A5193" t="s">
        <v>6778</v>
      </c>
      <c r="B5193" t="s">
        <v>6</v>
      </c>
      <c r="C5193" t="s">
        <v>6884</v>
      </c>
      <c r="D5193" t="s">
        <v>1711</v>
      </c>
    </row>
    <row r="5194" spans="1:4">
      <c r="A5194" t="s">
        <v>6779</v>
      </c>
      <c r="B5194" t="s">
        <v>6</v>
      </c>
      <c r="C5194" t="s">
        <v>6884</v>
      </c>
      <c r="D5194" t="s">
        <v>1712</v>
      </c>
    </row>
    <row r="5195" spans="1:4">
      <c r="A5195" t="s">
        <v>6780</v>
      </c>
      <c r="B5195" t="s">
        <v>6</v>
      </c>
      <c r="C5195" t="s">
        <v>6884</v>
      </c>
      <c r="D5195" t="s">
        <v>1713</v>
      </c>
    </row>
    <row r="5196" spans="1:4">
      <c r="A5196" t="s">
        <v>6781</v>
      </c>
      <c r="B5196" t="s">
        <v>6</v>
      </c>
      <c r="C5196" t="s">
        <v>6884</v>
      </c>
      <c r="D5196" t="s">
        <v>1714</v>
      </c>
    </row>
    <row r="5197" spans="1:4">
      <c r="A5197" t="s">
        <v>6782</v>
      </c>
      <c r="B5197" t="s">
        <v>6</v>
      </c>
      <c r="C5197" t="s">
        <v>6884</v>
      </c>
      <c r="D5197" t="s">
        <v>1715</v>
      </c>
    </row>
    <row r="5198" spans="1:4">
      <c r="A5198" t="s">
        <v>6783</v>
      </c>
      <c r="B5198" t="s">
        <v>6</v>
      </c>
      <c r="C5198" t="s">
        <v>6885</v>
      </c>
      <c r="D5198" t="s">
        <v>1702</v>
      </c>
    </row>
    <row r="5199" spans="1:4">
      <c r="A5199" t="s">
        <v>6784</v>
      </c>
      <c r="B5199" t="s">
        <v>6</v>
      </c>
      <c r="C5199" t="s">
        <v>6885</v>
      </c>
      <c r="D5199" t="s">
        <v>1705</v>
      </c>
    </row>
    <row r="5200" spans="1:4">
      <c r="A5200" t="s">
        <v>6785</v>
      </c>
      <c r="B5200" t="s">
        <v>6</v>
      </c>
      <c r="C5200" t="s">
        <v>6885</v>
      </c>
      <c r="D5200" t="s">
        <v>1706</v>
      </c>
    </row>
    <row r="5201" spans="1:4">
      <c r="A5201" t="s">
        <v>6786</v>
      </c>
      <c r="B5201" t="s">
        <v>6</v>
      </c>
      <c r="C5201" t="s">
        <v>6885</v>
      </c>
      <c r="D5201" t="s">
        <v>1707</v>
      </c>
    </row>
    <row r="5202" spans="1:4">
      <c r="A5202" t="s">
        <v>6787</v>
      </c>
      <c r="B5202" t="s">
        <v>6</v>
      </c>
      <c r="C5202" t="s">
        <v>6885</v>
      </c>
      <c r="D5202" t="s">
        <v>1708</v>
      </c>
    </row>
    <row r="5203" spans="1:4">
      <c r="A5203" t="s">
        <v>6788</v>
      </c>
      <c r="B5203" t="s">
        <v>6</v>
      </c>
      <c r="C5203" t="s">
        <v>6885</v>
      </c>
      <c r="D5203" t="s">
        <v>1709</v>
      </c>
    </row>
    <row r="5204" spans="1:4">
      <c r="A5204" t="s">
        <v>6789</v>
      </c>
      <c r="B5204" t="s">
        <v>6</v>
      </c>
      <c r="C5204" t="s">
        <v>6885</v>
      </c>
      <c r="D5204" t="s">
        <v>1710</v>
      </c>
    </row>
    <row r="5205" spans="1:4">
      <c r="A5205" t="s">
        <v>6790</v>
      </c>
      <c r="B5205" t="s">
        <v>6</v>
      </c>
      <c r="C5205" t="s">
        <v>6885</v>
      </c>
      <c r="D5205" t="s">
        <v>1711</v>
      </c>
    </row>
    <row r="5206" spans="1:4">
      <c r="A5206" t="s">
        <v>6791</v>
      </c>
      <c r="B5206" t="s">
        <v>6</v>
      </c>
      <c r="C5206" t="s">
        <v>6885</v>
      </c>
      <c r="D5206" t="s">
        <v>1712</v>
      </c>
    </row>
    <row r="5207" spans="1:4">
      <c r="A5207" t="s">
        <v>6792</v>
      </c>
      <c r="B5207" t="s">
        <v>6</v>
      </c>
      <c r="C5207" t="s">
        <v>6885</v>
      </c>
      <c r="D5207" t="s">
        <v>1713</v>
      </c>
    </row>
    <row r="5208" spans="1:4">
      <c r="A5208" t="s">
        <v>6793</v>
      </c>
      <c r="B5208" t="s">
        <v>6</v>
      </c>
      <c r="C5208" t="s">
        <v>6885</v>
      </c>
      <c r="D5208" t="s">
        <v>1714</v>
      </c>
    </row>
    <row r="5209" spans="1:4">
      <c r="A5209" t="s">
        <v>6794</v>
      </c>
      <c r="B5209" t="s">
        <v>6</v>
      </c>
      <c r="C5209" t="s">
        <v>6885</v>
      </c>
      <c r="D5209" t="s">
        <v>1715</v>
      </c>
    </row>
    <row r="5210" spans="1:4">
      <c r="A5210" t="s">
        <v>6795</v>
      </c>
      <c r="B5210" t="s">
        <v>6</v>
      </c>
      <c r="C5210" t="s">
        <v>6886</v>
      </c>
      <c r="D5210" t="s">
        <v>1702</v>
      </c>
    </row>
    <row r="5211" spans="1:4">
      <c r="A5211" t="s">
        <v>6796</v>
      </c>
      <c r="B5211" t="s">
        <v>6</v>
      </c>
      <c r="C5211" t="s">
        <v>6886</v>
      </c>
      <c r="D5211" t="s">
        <v>1705</v>
      </c>
    </row>
    <row r="5212" spans="1:4">
      <c r="A5212" t="s">
        <v>6797</v>
      </c>
      <c r="B5212" t="s">
        <v>6</v>
      </c>
      <c r="C5212" t="s">
        <v>6886</v>
      </c>
      <c r="D5212" t="s">
        <v>1706</v>
      </c>
    </row>
    <row r="5213" spans="1:4">
      <c r="A5213" t="s">
        <v>6798</v>
      </c>
      <c r="B5213" t="s">
        <v>6</v>
      </c>
      <c r="C5213" t="s">
        <v>6886</v>
      </c>
      <c r="D5213" t="s">
        <v>1707</v>
      </c>
    </row>
    <row r="5214" spans="1:4">
      <c r="A5214" t="s">
        <v>6799</v>
      </c>
      <c r="B5214" t="s">
        <v>6</v>
      </c>
      <c r="C5214" t="s">
        <v>6886</v>
      </c>
      <c r="D5214" t="s">
        <v>1708</v>
      </c>
    </row>
    <row r="5215" spans="1:4">
      <c r="A5215" t="s">
        <v>6800</v>
      </c>
      <c r="B5215" t="s">
        <v>6</v>
      </c>
      <c r="C5215" t="s">
        <v>6886</v>
      </c>
      <c r="D5215" t="s">
        <v>1709</v>
      </c>
    </row>
    <row r="5216" spans="1:4">
      <c r="A5216" t="s">
        <v>6801</v>
      </c>
      <c r="B5216" t="s">
        <v>6</v>
      </c>
      <c r="C5216" t="s">
        <v>6886</v>
      </c>
      <c r="D5216" t="s">
        <v>1710</v>
      </c>
    </row>
    <row r="5217" spans="1:4">
      <c r="A5217" t="s">
        <v>6802</v>
      </c>
      <c r="B5217" t="s">
        <v>6</v>
      </c>
      <c r="C5217" t="s">
        <v>6886</v>
      </c>
      <c r="D5217" t="s">
        <v>1711</v>
      </c>
    </row>
    <row r="5218" spans="1:4">
      <c r="A5218" t="s">
        <v>6803</v>
      </c>
      <c r="B5218" t="s">
        <v>6</v>
      </c>
      <c r="C5218" t="s">
        <v>6886</v>
      </c>
      <c r="D5218" t="s">
        <v>1712</v>
      </c>
    </row>
    <row r="5219" spans="1:4">
      <c r="A5219" t="s">
        <v>6804</v>
      </c>
      <c r="B5219" t="s">
        <v>6</v>
      </c>
      <c r="C5219" t="s">
        <v>6886</v>
      </c>
      <c r="D5219" t="s">
        <v>1713</v>
      </c>
    </row>
    <row r="5220" spans="1:4">
      <c r="A5220" t="s">
        <v>6805</v>
      </c>
      <c r="B5220" t="s">
        <v>6</v>
      </c>
      <c r="C5220" t="s">
        <v>6886</v>
      </c>
      <c r="D5220" t="s">
        <v>1714</v>
      </c>
    </row>
    <row r="5221" spans="1:4">
      <c r="A5221" t="s">
        <v>6806</v>
      </c>
      <c r="B5221" t="s">
        <v>6</v>
      </c>
      <c r="C5221" t="s">
        <v>6886</v>
      </c>
      <c r="D5221" t="s">
        <v>1715</v>
      </c>
    </row>
    <row r="5222" spans="1:4">
      <c r="A5222" t="s">
        <v>6807</v>
      </c>
      <c r="B5222" t="s">
        <v>6</v>
      </c>
      <c r="C5222" t="s">
        <v>6887</v>
      </c>
      <c r="D5222" t="s">
        <v>1702</v>
      </c>
    </row>
    <row r="5223" spans="1:4">
      <c r="A5223" t="s">
        <v>6808</v>
      </c>
      <c r="B5223" t="s">
        <v>6</v>
      </c>
      <c r="C5223" t="s">
        <v>6887</v>
      </c>
      <c r="D5223" t="s">
        <v>1705</v>
      </c>
    </row>
    <row r="5224" spans="1:4">
      <c r="A5224" t="s">
        <v>6809</v>
      </c>
      <c r="B5224" t="s">
        <v>6</v>
      </c>
      <c r="C5224" t="s">
        <v>6887</v>
      </c>
      <c r="D5224" t="s">
        <v>1706</v>
      </c>
    </row>
    <row r="5225" spans="1:4">
      <c r="A5225" t="s">
        <v>6810</v>
      </c>
      <c r="B5225" t="s">
        <v>6</v>
      </c>
      <c r="C5225" t="s">
        <v>6887</v>
      </c>
      <c r="D5225" t="s">
        <v>1707</v>
      </c>
    </row>
    <row r="5226" spans="1:4">
      <c r="A5226" t="s">
        <v>6811</v>
      </c>
      <c r="B5226" t="s">
        <v>6</v>
      </c>
      <c r="C5226" t="s">
        <v>6887</v>
      </c>
      <c r="D5226" t="s">
        <v>1708</v>
      </c>
    </row>
    <row r="5227" spans="1:4">
      <c r="A5227" t="s">
        <v>6812</v>
      </c>
      <c r="B5227" t="s">
        <v>6</v>
      </c>
      <c r="C5227" t="s">
        <v>6887</v>
      </c>
      <c r="D5227" t="s">
        <v>1709</v>
      </c>
    </row>
    <row r="5228" spans="1:4">
      <c r="A5228" t="s">
        <v>6813</v>
      </c>
      <c r="B5228" t="s">
        <v>6</v>
      </c>
      <c r="C5228" t="s">
        <v>6887</v>
      </c>
      <c r="D5228" t="s">
        <v>1710</v>
      </c>
    </row>
    <row r="5229" spans="1:4">
      <c r="A5229" t="s">
        <v>6814</v>
      </c>
      <c r="B5229" t="s">
        <v>6</v>
      </c>
      <c r="C5229" t="s">
        <v>6887</v>
      </c>
      <c r="D5229" t="s">
        <v>1711</v>
      </c>
    </row>
    <row r="5230" spans="1:4">
      <c r="A5230" t="s">
        <v>6815</v>
      </c>
      <c r="B5230" t="s">
        <v>6</v>
      </c>
      <c r="C5230" t="s">
        <v>6887</v>
      </c>
      <c r="D5230" t="s">
        <v>1712</v>
      </c>
    </row>
    <row r="5231" spans="1:4">
      <c r="A5231" t="s">
        <v>6816</v>
      </c>
      <c r="B5231" t="s">
        <v>6</v>
      </c>
      <c r="C5231" t="s">
        <v>6887</v>
      </c>
      <c r="D5231" t="s">
        <v>1713</v>
      </c>
    </row>
    <row r="5232" spans="1:4">
      <c r="A5232" t="s">
        <v>6817</v>
      </c>
      <c r="B5232" t="s">
        <v>6</v>
      </c>
      <c r="C5232" t="s">
        <v>6887</v>
      </c>
      <c r="D5232" t="s">
        <v>1714</v>
      </c>
    </row>
    <row r="5233" spans="1:4">
      <c r="A5233" t="s">
        <v>6818</v>
      </c>
      <c r="B5233" t="s">
        <v>6</v>
      </c>
      <c r="C5233" t="s">
        <v>6887</v>
      </c>
      <c r="D5233" t="s">
        <v>1715</v>
      </c>
    </row>
    <row r="5234" spans="1:4">
      <c r="A5234" t="s">
        <v>6819</v>
      </c>
      <c r="B5234" t="s">
        <v>6</v>
      </c>
      <c r="C5234" t="s">
        <v>6888</v>
      </c>
      <c r="D5234" t="s">
        <v>1702</v>
      </c>
    </row>
    <row r="5235" spans="1:4">
      <c r="A5235" t="s">
        <v>6820</v>
      </c>
      <c r="B5235" t="s">
        <v>6</v>
      </c>
      <c r="C5235" t="s">
        <v>6888</v>
      </c>
      <c r="D5235" t="s">
        <v>1705</v>
      </c>
    </row>
    <row r="5236" spans="1:4">
      <c r="A5236" t="s">
        <v>6821</v>
      </c>
      <c r="B5236" t="s">
        <v>6</v>
      </c>
      <c r="C5236" t="s">
        <v>6888</v>
      </c>
      <c r="D5236" t="s">
        <v>1706</v>
      </c>
    </row>
    <row r="5237" spans="1:4">
      <c r="A5237" t="s">
        <v>6822</v>
      </c>
      <c r="B5237" t="s">
        <v>6</v>
      </c>
      <c r="C5237" t="s">
        <v>6888</v>
      </c>
      <c r="D5237" t="s">
        <v>1707</v>
      </c>
    </row>
    <row r="5238" spans="1:4">
      <c r="A5238" t="s">
        <v>6823</v>
      </c>
      <c r="B5238" t="s">
        <v>6</v>
      </c>
      <c r="C5238" t="s">
        <v>6888</v>
      </c>
      <c r="D5238" t="s">
        <v>1708</v>
      </c>
    </row>
    <row r="5239" spans="1:4">
      <c r="A5239" t="s">
        <v>6824</v>
      </c>
      <c r="B5239" t="s">
        <v>6</v>
      </c>
      <c r="C5239" t="s">
        <v>6888</v>
      </c>
      <c r="D5239" t="s">
        <v>1709</v>
      </c>
    </row>
    <row r="5240" spans="1:4">
      <c r="A5240" t="s">
        <v>6825</v>
      </c>
      <c r="B5240" t="s">
        <v>6</v>
      </c>
      <c r="C5240" t="s">
        <v>6888</v>
      </c>
      <c r="D5240" t="s">
        <v>1710</v>
      </c>
    </row>
    <row r="5241" spans="1:4">
      <c r="A5241" t="s">
        <v>6826</v>
      </c>
      <c r="B5241" t="s">
        <v>6</v>
      </c>
      <c r="C5241" t="s">
        <v>6888</v>
      </c>
      <c r="D5241" t="s">
        <v>1711</v>
      </c>
    </row>
    <row r="5242" spans="1:4">
      <c r="A5242" t="s">
        <v>6827</v>
      </c>
      <c r="B5242" t="s">
        <v>6</v>
      </c>
      <c r="C5242" t="s">
        <v>6888</v>
      </c>
      <c r="D5242" t="s">
        <v>1712</v>
      </c>
    </row>
    <row r="5243" spans="1:4">
      <c r="A5243" t="s">
        <v>6828</v>
      </c>
      <c r="B5243" t="s">
        <v>6</v>
      </c>
      <c r="C5243" t="s">
        <v>6888</v>
      </c>
      <c r="D5243" t="s">
        <v>1713</v>
      </c>
    </row>
    <row r="5244" spans="1:4">
      <c r="A5244" t="s">
        <v>6829</v>
      </c>
      <c r="B5244" t="s">
        <v>6</v>
      </c>
      <c r="C5244" t="s">
        <v>6888</v>
      </c>
      <c r="D5244" t="s">
        <v>1714</v>
      </c>
    </row>
    <row r="5245" spans="1:4">
      <c r="A5245" t="s">
        <v>6830</v>
      </c>
      <c r="B5245" t="s">
        <v>6</v>
      </c>
      <c r="C5245" t="s">
        <v>6888</v>
      </c>
      <c r="D5245" t="s">
        <v>1715</v>
      </c>
    </row>
    <row r="5246" spans="1:4">
      <c r="A5246" t="s">
        <v>6831</v>
      </c>
      <c r="B5246" t="s">
        <v>6</v>
      </c>
      <c r="C5246" t="s">
        <v>6889</v>
      </c>
      <c r="D5246" t="s">
        <v>1702</v>
      </c>
    </row>
    <row r="5247" spans="1:4">
      <c r="A5247" t="s">
        <v>6832</v>
      </c>
      <c r="B5247" t="s">
        <v>6</v>
      </c>
      <c r="C5247" t="s">
        <v>6889</v>
      </c>
      <c r="D5247" t="s">
        <v>1705</v>
      </c>
    </row>
    <row r="5248" spans="1:4">
      <c r="A5248" t="s">
        <v>6833</v>
      </c>
      <c r="B5248" t="s">
        <v>6</v>
      </c>
      <c r="C5248" t="s">
        <v>6889</v>
      </c>
      <c r="D5248" t="s">
        <v>1706</v>
      </c>
    </row>
    <row r="5249" spans="1:4">
      <c r="A5249" t="s">
        <v>6834</v>
      </c>
      <c r="B5249" t="s">
        <v>6</v>
      </c>
      <c r="C5249" t="s">
        <v>6889</v>
      </c>
      <c r="D5249" t="s">
        <v>1707</v>
      </c>
    </row>
    <row r="5250" spans="1:4">
      <c r="A5250" t="s">
        <v>6835</v>
      </c>
      <c r="B5250" t="s">
        <v>6</v>
      </c>
      <c r="C5250" t="s">
        <v>6889</v>
      </c>
      <c r="D5250" t="s">
        <v>1708</v>
      </c>
    </row>
    <row r="5251" spans="1:4">
      <c r="A5251" t="s">
        <v>6836</v>
      </c>
      <c r="B5251" t="s">
        <v>6</v>
      </c>
      <c r="C5251" t="s">
        <v>6889</v>
      </c>
      <c r="D5251" t="s">
        <v>1709</v>
      </c>
    </row>
    <row r="5252" spans="1:4">
      <c r="A5252" t="s">
        <v>6837</v>
      </c>
      <c r="B5252" t="s">
        <v>6</v>
      </c>
      <c r="C5252" t="s">
        <v>6889</v>
      </c>
      <c r="D5252" t="s">
        <v>1710</v>
      </c>
    </row>
    <row r="5253" spans="1:4">
      <c r="A5253" t="s">
        <v>6838</v>
      </c>
      <c r="B5253" t="s">
        <v>6</v>
      </c>
      <c r="C5253" t="s">
        <v>6889</v>
      </c>
      <c r="D5253" t="s">
        <v>1711</v>
      </c>
    </row>
    <row r="5254" spans="1:4">
      <c r="A5254" t="s">
        <v>6839</v>
      </c>
      <c r="B5254" t="s">
        <v>6</v>
      </c>
      <c r="C5254" t="s">
        <v>6889</v>
      </c>
      <c r="D5254" t="s">
        <v>1712</v>
      </c>
    </row>
    <row r="5255" spans="1:4">
      <c r="A5255" t="s">
        <v>6840</v>
      </c>
      <c r="B5255" t="s">
        <v>6</v>
      </c>
      <c r="C5255" t="s">
        <v>6889</v>
      </c>
      <c r="D5255" t="s">
        <v>1713</v>
      </c>
    </row>
    <row r="5256" spans="1:4">
      <c r="A5256" t="s">
        <v>6841</v>
      </c>
      <c r="B5256" t="s">
        <v>6</v>
      </c>
      <c r="C5256" t="s">
        <v>6889</v>
      </c>
      <c r="D5256" t="s">
        <v>1714</v>
      </c>
    </row>
    <row r="5257" spans="1:4">
      <c r="A5257" t="s">
        <v>6842</v>
      </c>
      <c r="B5257" t="s">
        <v>6</v>
      </c>
      <c r="C5257" t="s">
        <v>6889</v>
      </c>
      <c r="D5257" t="s">
        <v>1715</v>
      </c>
    </row>
    <row r="5258" spans="1:4">
      <c r="A5258" t="s">
        <v>6843</v>
      </c>
      <c r="B5258" t="s">
        <v>6</v>
      </c>
      <c r="C5258" t="s">
        <v>6890</v>
      </c>
      <c r="D5258" t="s">
        <v>1702</v>
      </c>
    </row>
    <row r="5259" spans="1:4">
      <c r="A5259" t="s">
        <v>6844</v>
      </c>
      <c r="B5259" t="s">
        <v>6</v>
      </c>
      <c r="C5259" t="s">
        <v>6890</v>
      </c>
      <c r="D5259" t="s">
        <v>1705</v>
      </c>
    </row>
    <row r="5260" spans="1:4">
      <c r="A5260" t="s">
        <v>6845</v>
      </c>
      <c r="B5260" t="s">
        <v>6</v>
      </c>
      <c r="C5260" t="s">
        <v>6890</v>
      </c>
      <c r="D5260" t="s">
        <v>1706</v>
      </c>
    </row>
    <row r="5261" spans="1:4">
      <c r="A5261" t="s">
        <v>6846</v>
      </c>
      <c r="B5261" t="s">
        <v>6</v>
      </c>
      <c r="C5261" t="s">
        <v>6890</v>
      </c>
      <c r="D5261" t="s">
        <v>1707</v>
      </c>
    </row>
    <row r="5262" spans="1:4">
      <c r="A5262" t="s">
        <v>6847</v>
      </c>
      <c r="B5262" t="s">
        <v>6</v>
      </c>
      <c r="C5262" t="s">
        <v>6890</v>
      </c>
      <c r="D5262" t="s">
        <v>1708</v>
      </c>
    </row>
    <row r="5263" spans="1:4">
      <c r="A5263" t="s">
        <v>6848</v>
      </c>
      <c r="B5263" t="s">
        <v>6</v>
      </c>
      <c r="C5263" t="s">
        <v>6890</v>
      </c>
      <c r="D5263" t="s">
        <v>1709</v>
      </c>
    </row>
    <row r="5264" spans="1:4">
      <c r="A5264" t="s">
        <v>6849</v>
      </c>
      <c r="B5264" t="s">
        <v>6</v>
      </c>
      <c r="C5264" t="s">
        <v>6890</v>
      </c>
      <c r="D5264" t="s">
        <v>1710</v>
      </c>
    </row>
    <row r="5265" spans="1:4">
      <c r="A5265" t="s">
        <v>6850</v>
      </c>
      <c r="B5265" t="s">
        <v>6</v>
      </c>
      <c r="C5265" t="s">
        <v>6890</v>
      </c>
      <c r="D5265" t="s">
        <v>1711</v>
      </c>
    </row>
    <row r="5266" spans="1:4">
      <c r="A5266" t="s">
        <v>6851</v>
      </c>
      <c r="B5266" t="s">
        <v>6</v>
      </c>
      <c r="C5266" t="s">
        <v>6890</v>
      </c>
      <c r="D5266" t="s">
        <v>1712</v>
      </c>
    </row>
    <row r="5267" spans="1:4">
      <c r="A5267" t="s">
        <v>6852</v>
      </c>
      <c r="B5267" t="s">
        <v>6</v>
      </c>
      <c r="C5267" t="s">
        <v>6890</v>
      </c>
      <c r="D5267" t="s">
        <v>1713</v>
      </c>
    </row>
    <row r="5268" spans="1:4">
      <c r="A5268" t="s">
        <v>6853</v>
      </c>
      <c r="B5268" t="s">
        <v>6</v>
      </c>
      <c r="C5268" t="s">
        <v>6890</v>
      </c>
      <c r="D5268" t="s">
        <v>1714</v>
      </c>
    </row>
    <row r="5269" spans="1:4">
      <c r="A5269" t="s">
        <v>6854</v>
      </c>
      <c r="B5269" t="s">
        <v>6</v>
      </c>
      <c r="C5269" t="s">
        <v>6890</v>
      </c>
      <c r="D5269" t="s">
        <v>1715</v>
      </c>
    </row>
    <row r="5270" spans="1:4">
      <c r="A5270" t="s">
        <v>6855</v>
      </c>
      <c r="B5270" t="s">
        <v>6</v>
      </c>
      <c r="C5270" t="s">
        <v>6891</v>
      </c>
      <c r="D5270" t="s">
        <v>1702</v>
      </c>
    </row>
    <row r="5271" spans="1:4">
      <c r="A5271" t="s">
        <v>6856</v>
      </c>
      <c r="B5271" t="s">
        <v>6</v>
      </c>
      <c r="C5271" t="s">
        <v>6891</v>
      </c>
      <c r="D5271" t="s">
        <v>1705</v>
      </c>
    </row>
    <row r="5272" spans="1:4">
      <c r="A5272" t="s">
        <v>6857</v>
      </c>
      <c r="B5272" t="s">
        <v>6</v>
      </c>
      <c r="C5272" t="s">
        <v>6891</v>
      </c>
      <c r="D5272" t="s">
        <v>1706</v>
      </c>
    </row>
    <row r="5273" spans="1:4">
      <c r="A5273" t="s">
        <v>6858</v>
      </c>
      <c r="B5273" t="s">
        <v>6</v>
      </c>
      <c r="C5273" t="s">
        <v>6891</v>
      </c>
      <c r="D5273" t="s">
        <v>1707</v>
      </c>
    </row>
    <row r="5274" spans="1:4">
      <c r="A5274" t="s">
        <v>6859</v>
      </c>
      <c r="B5274" t="s">
        <v>6</v>
      </c>
      <c r="C5274" t="s">
        <v>6891</v>
      </c>
      <c r="D5274" t="s">
        <v>1708</v>
      </c>
    </row>
    <row r="5275" spans="1:4">
      <c r="A5275" t="s">
        <v>6860</v>
      </c>
      <c r="B5275" t="s">
        <v>6</v>
      </c>
      <c r="C5275" t="s">
        <v>6891</v>
      </c>
      <c r="D5275" t="s">
        <v>1709</v>
      </c>
    </row>
    <row r="5276" spans="1:4">
      <c r="A5276" t="s">
        <v>6861</v>
      </c>
      <c r="B5276" t="s">
        <v>6</v>
      </c>
      <c r="C5276" t="s">
        <v>6891</v>
      </c>
      <c r="D5276" t="s">
        <v>1710</v>
      </c>
    </row>
    <row r="5277" spans="1:4">
      <c r="A5277" t="s">
        <v>6862</v>
      </c>
      <c r="B5277" t="s">
        <v>6</v>
      </c>
      <c r="C5277" t="s">
        <v>6891</v>
      </c>
      <c r="D5277" t="s">
        <v>1711</v>
      </c>
    </row>
    <row r="5278" spans="1:4">
      <c r="A5278" t="s">
        <v>6863</v>
      </c>
      <c r="B5278" t="s">
        <v>6</v>
      </c>
      <c r="C5278" t="s">
        <v>6891</v>
      </c>
      <c r="D5278" t="s">
        <v>1712</v>
      </c>
    </row>
    <row r="5279" spans="1:4">
      <c r="A5279" t="s">
        <v>6864</v>
      </c>
      <c r="B5279" t="s">
        <v>6</v>
      </c>
      <c r="C5279" t="s">
        <v>6891</v>
      </c>
      <c r="D5279" t="s">
        <v>1713</v>
      </c>
    </row>
    <row r="5280" spans="1:4">
      <c r="A5280" t="s">
        <v>6865</v>
      </c>
      <c r="B5280" t="s">
        <v>6</v>
      </c>
      <c r="C5280" t="s">
        <v>6891</v>
      </c>
      <c r="D5280" t="s">
        <v>1714</v>
      </c>
    </row>
    <row r="5281" spans="1:4">
      <c r="A5281" t="s">
        <v>6866</v>
      </c>
      <c r="B5281" t="s">
        <v>6</v>
      </c>
      <c r="C5281" t="s">
        <v>6891</v>
      </c>
      <c r="D5281" t="s">
        <v>1715</v>
      </c>
    </row>
    <row r="5282" spans="1:4">
      <c r="A5282" t="s">
        <v>7</v>
      </c>
      <c r="B5282" t="s">
        <v>1700</v>
      </c>
      <c r="C5282" t="s">
        <v>1768</v>
      </c>
    </row>
    <row r="5283" spans="1:4">
      <c r="A5283" t="s">
        <v>8</v>
      </c>
      <c r="B5283" t="s">
        <v>1700</v>
      </c>
      <c r="C5283" t="s">
        <v>1769</v>
      </c>
    </row>
    <row r="5284" spans="1:4">
      <c r="A5284" t="s">
        <v>9</v>
      </c>
      <c r="B5284" t="s">
        <v>1700</v>
      </c>
      <c r="C5284" t="s">
        <v>1770</v>
      </c>
    </row>
    <row r="5285" spans="1:4">
      <c r="A5285" t="s">
        <v>10</v>
      </c>
      <c r="B5285" t="s">
        <v>1700</v>
      </c>
      <c r="C5285" t="s">
        <v>1771</v>
      </c>
    </row>
    <row r="5286" spans="1:4">
      <c r="A5286" t="s">
        <v>11</v>
      </c>
      <c r="B5286" t="s">
        <v>1700</v>
      </c>
      <c r="C5286" t="s">
        <v>1772</v>
      </c>
    </row>
    <row r="5287" spans="1:4">
      <c r="A5287" t="s">
        <v>12</v>
      </c>
      <c r="B5287" t="s">
        <v>12</v>
      </c>
    </row>
    <row r="5288" spans="1:4">
      <c r="A5288" t="s">
        <v>13</v>
      </c>
      <c r="B5288" t="s">
        <v>13</v>
      </c>
    </row>
    <row r="5289" spans="1:4">
      <c r="A5289" t="s">
        <v>14</v>
      </c>
      <c r="B5289" t="s">
        <v>14</v>
      </c>
    </row>
    <row r="5290" spans="1:4">
      <c r="A5290" t="s">
        <v>15</v>
      </c>
      <c r="B5290" t="s">
        <v>15</v>
      </c>
    </row>
    <row r="5291" spans="1:4">
      <c r="A5291" t="s">
        <v>16</v>
      </c>
      <c r="B5291" t="s">
        <v>16</v>
      </c>
    </row>
    <row r="5292" spans="1:4">
      <c r="A5292" t="s">
        <v>1894</v>
      </c>
      <c r="B5292" t="s">
        <v>1895</v>
      </c>
      <c r="C5292" t="s">
        <v>1752</v>
      </c>
    </row>
    <row r="5293" spans="1:4">
      <c r="A5293" t="s">
        <v>1897</v>
      </c>
      <c r="B5293" t="s">
        <v>1895</v>
      </c>
      <c r="C5293" t="s">
        <v>1753</v>
      </c>
    </row>
    <row r="5294" spans="1:4">
      <c r="A5294" t="s">
        <v>1898</v>
      </c>
      <c r="B5294" t="s">
        <v>1895</v>
      </c>
      <c r="C5294" t="s">
        <v>1754</v>
      </c>
    </row>
    <row r="5295" spans="1:4">
      <c r="A5295" t="s">
        <v>1899</v>
      </c>
      <c r="B5295" t="s">
        <v>1895</v>
      </c>
      <c r="C5295" t="s">
        <v>1755</v>
      </c>
    </row>
    <row r="5296" spans="1:4">
      <c r="A5296" t="s">
        <v>1900</v>
      </c>
      <c r="B5296" t="s">
        <v>1895</v>
      </c>
      <c r="C5296" t="s">
        <v>1756</v>
      </c>
    </row>
    <row r="5297" spans="1:4">
      <c r="A5297" t="s">
        <v>1901</v>
      </c>
      <c r="B5297" t="s">
        <v>1895</v>
      </c>
      <c r="C5297" t="s">
        <v>1757</v>
      </c>
    </row>
    <row r="5298" spans="1:4">
      <c r="A5298" t="s">
        <v>1902</v>
      </c>
      <c r="B5298" t="s">
        <v>1895</v>
      </c>
      <c r="C5298" t="s">
        <v>1758</v>
      </c>
    </row>
    <row r="5299" spans="1:4">
      <c r="A5299" t="s">
        <v>1903</v>
      </c>
      <c r="B5299" t="s">
        <v>1895</v>
      </c>
      <c r="C5299" t="s">
        <v>1759</v>
      </c>
    </row>
    <row r="5300" spans="1:4">
      <c r="A5300" t="s">
        <v>1904</v>
      </c>
      <c r="B5300" t="s">
        <v>1895</v>
      </c>
      <c r="C5300" t="s">
        <v>1760</v>
      </c>
    </row>
    <row r="5301" spans="1:4">
      <c r="A5301" t="s">
        <v>1905</v>
      </c>
      <c r="B5301" t="s">
        <v>1895</v>
      </c>
      <c r="C5301" t="s">
        <v>1761</v>
      </c>
    </row>
    <row r="5302" spans="1:4">
      <c r="A5302" t="s">
        <v>1906</v>
      </c>
      <c r="B5302" t="s">
        <v>1895</v>
      </c>
      <c r="C5302" t="s">
        <v>1762</v>
      </c>
    </row>
    <row r="5303" spans="1:4">
      <c r="A5303" t="s">
        <v>1907</v>
      </c>
      <c r="B5303" t="s">
        <v>1895</v>
      </c>
      <c r="C5303" t="s">
        <v>1763</v>
      </c>
    </row>
    <row r="5304" spans="1:4">
      <c r="A5304" t="s">
        <v>1908</v>
      </c>
      <c r="B5304" t="s">
        <v>1895</v>
      </c>
      <c r="C5304" t="s">
        <v>1764</v>
      </c>
    </row>
    <row r="5305" spans="1:4">
      <c r="A5305" t="s">
        <v>1909</v>
      </c>
      <c r="B5305" t="s">
        <v>1895</v>
      </c>
      <c r="C5305" t="s">
        <v>1765</v>
      </c>
    </row>
    <row r="5306" spans="1:4">
      <c r="A5306" t="s">
        <v>1910</v>
      </c>
      <c r="B5306" t="s">
        <v>1895</v>
      </c>
      <c r="C5306" t="s">
        <v>1766</v>
      </c>
    </row>
    <row r="5307" spans="1:4">
      <c r="A5307" t="s">
        <v>1911</v>
      </c>
      <c r="B5307" t="s">
        <v>1895</v>
      </c>
      <c r="C5307" t="s">
        <v>1767</v>
      </c>
    </row>
    <row r="5308" spans="1:4">
      <c r="A5308" t="s">
        <v>2746</v>
      </c>
      <c r="B5308" t="s">
        <v>2745</v>
      </c>
      <c r="C5308" t="s">
        <v>1768</v>
      </c>
      <c r="D5308" t="s">
        <v>1702</v>
      </c>
    </row>
    <row r="5309" spans="1:4">
      <c r="A5309" t="s">
        <v>2747</v>
      </c>
      <c r="B5309" t="s">
        <v>2745</v>
      </c>
      <c r="C5309" t="s">
        <v>1768</v>
      </c>
      <c r="D5309" t="s">
        <v>1705</v>
      </c>
    </row>
    <row r="5310" spans="1:4">
      <c r="A5310" t="s">
        <v>2748</v>
      </c>
      <c r="B5310" t="s">
        <v>2745</v>
      </c>
      <c r="C5310" t="s">
        <v>1768</v>
      </c>
      <c r="D5310" t="s">
        <v>1706</v>
      </c>
    </row>
    <row r="5311" spans="1:4">
      <c r="A5311" t="s">
        <v>2749</v>
      </c>
      <c r="B5311" t="s">
        <v>2745</v>
      </c>
      <c r="C5311" t="s">
        <v>1768</v>
      </c>
      <c r="D5311" t="s">
        <v>1707</v>
      </c>
    </row>
    <row r="5312" spans="1:4">
      <c r="A5312" t="s">
        <v>2750</v>
      </c>
      <c r="B5312" t="s">
        <v>2745</v>
      </c>
      <c r="C5312" t="s">
        <v>1768</v>
      </c>
      <c r="D5312" t="s">
        <v>1708</v>
      </c>
    </row>
    <row r="5313" spans="1:4">
      <c r="A5313" t="s">
        <v>2751</v>
      </c>
      <c r="B5313" t="s">
        <v>2745</v>
      </c>
      <c r="C5313" t="s">
        <v>1768</v>
      </c>
      <c r="D5313" t="s">
        <v>1709</v>
      </c>
    </row>
    <row r="5314" spans="1:4">
      <c r="A5314" t="s">
        <v>2752</v>
      </c>
      <c r="B5314" t="s">
        <v>2745</v>
      </c>
      <c r="C5314" t="s">
        <v>1768</v>
      </c>
      <c r="D5314" t="s">
        <v>1710</v>
      </c>
    </row>
    <row r="5315" spans="1:4">
      <c r="A5315" t="s">
        <v>2753</v>
      </c>
      <c r="B5315" t="s">
        <v>2745</v>
      </c>
      <c r="C5315" t="s">
        <v>1768</v>
      </c>
      <c r="D5315" t="s">
        <v>1711</v>
      </c>
    </row>
    <row r="5316" spans="1:4">
      <c r="A5316" t="s">
        <v>2754</v>
      </c>
      <c r="B5316" t="s">
        <v>2745</v>
      </c>
      <c r="C5316" t="s">
        <v>1768</v>
      </c>
      <c r="D5316" t="s">
        <v>1712</v>
      </c>
    </row>
    <row r="5317" spans="1:4">
      <c r="A5317" t="s">
        <v>2755</v>
      </c>
      <c r="B5317" t="s">
        <v>2745</v>
      </c>
      <c r="C5317" t="s">
        <v>1768</v>
      </c>
      <c r="D5317" t="s">
        <v>1713</v>
      </c>
    </row>
    <row r="5318" spans="1:4">
      <c r="A5318" t="s">
        <v>2756</v>
      </c>
      <c r="B5318" t="s">
        <v>2745</v>
      </c>
      <c r="C5318" t="s">
        <v>1768</v>
      </c>
      <c r="D5318" t="s">
        <v>1714</v>
      </c>
    </row>
    <row r="5319" spans="1:4">
      <c r="A5319" t="s">
        <v>2757</v>
      </c>
      <c r="B5319" t="s">
        <v>2745</v>
      </c>
      <c r="C5319" t="s">
        <v>1768</v>
      </c>
      <c r="D5319" t="s">
        <v>1715</v>
      </c>
    </row>
    <row r="5320" spans="1:4">
      <c r="A5320" t="s">
        <v>2758</v>
      </c>
      <c r="B5320" t="s">
        <v>2745</v>
      </c>
      <c r="C5320" t="s">
        <v>1769</v>
      </c>
      <c r="D5320" t="s">
        <v>1702</v>
      </c>
    </row>
    <row r="5321" spans="1:4">
      <c r="A5321" t="s">
        <v>2759</v>
      </c>
      <c r="B5321" t="s">
        <v>2745</v>
      </c>
      <c r="C5321" t="s">
        <v>1769</v>
      </c>
      <c r="D5321" t="s">
        <v>1705</v>
      </c>
    </row>
    <row r="5322" spans="1:4">
      <c r="A5322" t="s">
        <v>2760</v>
      </c>
      <c r="B5322" t="s">
        <v>2745</v>
      </c>
      <c r="C5322" t="s">
        <v>1769</v>
      </c>
      <c r="D5322" t="s">
        <v>1706</v>
      </c>
    </row>
    <row r="5323" spans="1:4">
      <c r="A5323" t="s">
        <v>2761</v>
      </c>
      <c r="B5323" t="s">
        <v>2745</v>
      </c>
      <c r="C5323" t="s">
        <v>1769</v>
      </c>
      <c r="D5323" t="s">
        <v>1707</v>
      </c>
    </row>
    <row r="5324" spans="1:4">
      <c r="A5324" t="s">
        <v>2762</v>
      </c>
      <c r="B5324" t="s">
        <v>2745</v>
      </c>
      <c r="C5324" t="s">
        <v>1769</v>
      </c>
      <c r="D5324" t="s">
        <v>1708</v>
      </c>
    </row>
    <row r="5325" spans="1:4">
      <c r="A5325" t="s">
        <v>2763</v>
      </c>
      <c r="B5325" t="s">
        <v>2745</v>
      </c>
      <c r="C5325" t="s">
        <v>1769</v>
      </c>
      <c r="D5325" t="s">
        <v>1709</v>
      </c>
    </row>
    <row r="5326" spans="1:4">
      <c r="A5326" t="s">
        <v>2764</v>
      </c>
      <c r="B5326" t="s">
        <v>2745</v>
      </c>
      <c r="C5326" t="s">
        <v>1769</v>
      </c>
      <c r="D5326" t="s">
        <v>1710</v>
      </c>
    </row>
    <row r="5327" spans="1:4">
      <c r="A5327" t="s">
        <v>2765</v>
      </c>
      <c r="B5327" t="s">
        <v>2745</v>
      </c>
      <c r="C5327" t="s">
        <v>1769</v>
      </c>
      <c r="D5327" t="s">
        <v>1711</v>
      </c>
    </row>
    <row r="5328" spans="1:4">
      <c r="A5328" t="s">
        <v>2766</v>
      </c>
      <c r="B5328" t="s">
        <v>2745</v>
      </c>
      <c r="C5328" t="s">
        <v>1769</v>
      </c>
      <c r="D5328" t="s">
        <v>1712</v>
      </c>
    </row>
    <row r="5329" spans="1:4">
      <c r="A5329" t="s">
        <v>2767</v>
      </c>
      <c r="B5329" t="s">
        <v>2745</v>
      </c>
      <c r="C5329" t="s">
        <v>1769</v>
      </c>
      <c r="D5329" t="s">
        <v>1713</v>
      </c>
    </row>
    <row r="5330" spans="1:4">
      <c r="A5330" t="s">
        <v>2768</v>
      </c>
      <c r="B5330" t="s">
        <v>2745</v>
      </c>
      <c r="C5330" t="s">
        <v>1769</v>
      </c>
      <c r="D5330" t="s">
        <v>1714</v>
      </c>
    </row>
    <row r="5331" spans="1:4">
      <c r="A5331" t="s">
        <v>2769</v>
      </c>
      <c r="B5331" t="s">
        <v>2745</v>
      </c>
      <c r="C5331" t="s">
        <v>1769</v>
      </c>
      <c r="D5331" t="s">
        <v>1715</v>
      </c>
    </row>
    <row r="5332" spans="1:4">
      <c r="A5332" t="s">
        <v>2770</v>
      </c>
      <c r="B5332" t="s">
        <v>2745</v>
      </c>
      <c r="C5332" t="s">
        <v>2842</v>
      </c>
      <c r="D5332" t="s">
        <v>1702</v>
      </c>
    </row>
    <row r="5333" spans="1:4">
      <c r="A5333" t="s">
        <v>2771</v>
      </c>
      <c r="B5333" t="s">
        <v>2745</v>
      </c>
      <c r="C5333" t="s">
        <v>2842</v>
      </c>
      <c r="D5333" t="s">
        <v>1705</v>
      </c>
    </row>
    <row r="5334" spans="1:4">
      <c r="A5334" t="s">
        <v>2772</v>
      </c>
      <c r="B5334" t="s">
        <v>2745</v>
      </c>
      <c r="C5334" t="s">
        <v>2842</v>
      </c>
      <c r="D5334" t="s">
        <v>1706</v>
      </c>
    </row>
    <row r="5335" spans="1:4">
      <c r="A5335" t="s">
        <v>2773</v>
      </c>
      <c r="B5335" t="s">
        <v>2745</v>
      </c>
      <c r="C5335" t="s">
        <v>2842</v>
      </c>
      <c r="D5335" t="s">
        <v>1707</v>
      </c>
    </row>
    <row r="5336" spans="1:4">
      <c r="A5336" t="s">
        <v>2774</v>
      </c>
      <c r="B5336" t="s">
        <v>2745</v>
      </c>
      <c r="C5336" t="s">
        <v>2842</v>
      </c>
      <c r="D5336" t="s">
        <v>1708</v>
      </c>
    </row>
    <row r="5337" spans="1:4">
      <c r="A5337" t="s">
        <v>2775</v>
      </c>
      <c r="B5337" t="s">
        <v>2745</v>
      </c>
      <c r="C5337" t="s">
        <v>2842</v>
      </c>
      <c r="D5337" t="s">
        <v>1709</v>
      </c>
    </row>
    <row r="5338" spans="1:4">
      <c r="A5338" t="s">
        <v>2776</v>
      </c>
      <c r="B5338" t="s">
        <v>2745</v>
      </c>
      <c r="C5338" t="s">
        <v>2842</v>
      </c>
      <c r="D5338" t="s">
        <v>1710</v>
      </c>
    </row>
    <row r="5339" spans="1:4">
      <c r="A5339" t="s">
        <v>2777</v>
      </c>
      <c r="B5339" t="s">
        <v>2745</v>
      </c>
      <c r="C5339" t="s">
        <v>2842</v>
      </c>
      <c r="D5339" t="s">
        <v>1711</v>
      </c>
    </row>
    <row r="5340" spans="1:4">
      <c r="A5340" t="s">
        <v>2778</v>
      </c>
      <c r="B5340" t="s">
        <v>2745</v>
      </c>
      <c r="C5340" t="s">
        <v>2842</v>
      </c>
      <c r="D5340" t="s">
        <v>1712</v>
      </c>
    </row>
    <row r="5341" spans="1:4">
      <c r="A5341" t="s">
        <v>2779</v>
      </c>
      <c r="B5341" t="s">
        <v>2745</v>
      </c>
      <c r="C5341" t="s">
        <v>2842</v>
      </c>
      <c r="D5341" t="s">
        <v>1713</v>
      </c>
    </row>
    <row r="5342" spans="1:4">
      <c r="A5342" t="s">
        <v>2780</v>
      </c>
      <c r="B5342" t="s">
        <v>2745</v>
      </c>
      <c r="C5342" t="s">
        <v>2842</v>
      </c>
      <c r="D5342" t="s">
        <v>1714</v>
      </c>
    </row>
    <row r="5343" spans="1:4">
      <c r="A5343" t="s">
        <v>2781</v>
      </c>
      <c r="B5343" t="s">
        <v>2745</v>
      </c>
      <c r="C5343" t="s">
        <v>2842</v>
      </c>
      <c r="D5343" t="s">
        <v>1715</v>
      </c>
    </row>
    <row r="5344" spans="1:4">
      <c r="A5344" t="s">
        <v>2782</v>
      </c>
      <c r="B5344" t="s">
        <v>2745</v>
      </c>
      <c r="C5344" t="s">
        <v>2843</v>
      </c>
      <c r="D5344" t="s">
        <v>1702</v>
      </c>
    </row>
    <row r="5345" spans="1:4">
      <c r="A5345" t="s">
        <v>2783</v>
      </c>
      <c r="B5345" t="s">
        <v>2745</v>
      </c>
      <c r="C5345" t="s">
        <v>2843</v>
      </c>
      <c r="D5345" t="s">
        <v>1705</v>
      </c>
    </row>
    <row r="5346" spans="1:4">
      <c r="A5346" t="s">
        <v>2784</v>
      </c>
      <c r="B5346" t="s">
        <v>2745</v>
      </c>
      <c r="C5346" t="s">
        <v>2843</v>
      </c>
      <c r="D5346" t="s">
        <v>1706</v>
      </c>
    </row>
    <row r="5347" spans="1:4">
      <c r="A5347" t="s">
        <v>2785</v>
      </c>
      <c r="B5347" t="s">
        <v>2745</v>
      </c>
      <c r="C5347" t="s">
        <v>2843</v>
      </c>
      <c r="D5347" t="s">
        <v>1707</v>
      </c>
    </row>
    <row r="5348" spans="1:4">
      <c r="A5348" t="s">
        <v>2786</v>
      </c>
      <c r="B5348" t="s">
        <v>2745</v>
      </c>
      <c r="C5348" t="s">
        <v>2843</v>
      </c>
      <c r="D5348" t="s">
        <v>1708</v>
      </c>
    </row>
    <row r="5349" spans="1:4">
      <c r="A5349" t="s">
        <v>2787</v>
      </c>
      <c r="B5349" t="s">
        <v>2745</v>
      </c>
      <c r="C5349" t="s">
        <v>2843</v>
      </c>
      <c r="D5349" t="s">
        <v>1709</v>
      </c>
    </row>
    <row r="5350" spans="1:4">
      <c r="A5350" t="s">
        <v>2788</v>
      </c>
      <c r="B5350" t="s">
        <v>2745</v>
      </c>
      <c r="C5350" t="s">
        <v>2843</v>
      </c>
      <c r="D5350" t="s">
        <v>1710</v>
      </c>
    </row>
    <row r="5351" spans="1:4">
      <c r="A5351" t="s">
        <v>2789</v>
      </c>
      <c r="B5351" t="s">
        <v>2745</v>
      </c>
      <c r="C5351" t="s">
        <v>2843</v>
      </c>
      <c r="D5351" t="s">
        <v>1711</v>
      </c>
    </row>
    <row r="5352" spans="1:4">
      <c r="A5352" t="s">
        <v>2790</v>
      </c>
      <c r="B5352" t="s">
        <v>2745</v>
      </c>
      <c r="C5352" t="s">
        <v>2843</v>
      </c>
      <c r="D5352" t="s">
        <v>1712</v>
      </c>
    </row>
    <row r="5353" spans="1:4">
      <c r="A5353" t="s">
        <v>2791</v>
      </c>
      <c r="B5353" t="s">
        <v>2745</v>
      </c>
      <c r="C5353" t="s">
        <v>2843</v>
      </c>
      <c r="D5353" t="s">
        <v>1713</v>
      </c>
    </row>
    <row r="5354" spans="1:4">
      <c r="A5354" t="s">
        <v>2792</v>
      </c>
      <c r="B5354" t="s">
        <v>2745</v>
      </c>
      <c r="C5354" t="s">
        <v>2843</v>
      </c>
      <c r="D5354" t="s">
        <v>1714</v>
      </c>
    </row>
    <row r="5355" spans="1:4">
      <c r="A5355" t="s">
        <v>2793</v>
      </c>
      <c r="B5355" t="s">
        <v>2745</v>
      </c>
      <c r="C5355" t="s">
        <v>2843</v>
      </c>
      <c r="D5355" t="s">
        <v>1715</v>
      </c>
    </row>
    <row r="5356" spans="1:4">
      <c r="A5356" t="s">
        <v>2794</v>
      </c>
      <c r="B5356" t="s">
        <v>2745</v>
      </c>
      <c r="C5356" t="s">
        <v>2844</v>
      </c>
      <c r="D5356" t="s">
        <v>1702</v>
      </c>
    </row>
    <row r="5357" spans="1:4">
      <c r="A5357" t="s">
        <v>2795</v>
      </c>
      <c r="B5357" t="s">
        <v>2745</v>
      </c>
      <c r="C5357" t="s">
        <v>2844</v>
      </c>
      <c r="D5357" t="s">
        <v>1705</v>
      </c>
    </row>
    <row r="5358" spans="1:4">
      <c r="A5358" t="s">
        <v>2796</v>
      </c>
      <c r="B5358" t="s">
        <v>2745</v>
      </c>
      <c r="C5358" t="s">
        <v>2844</v>
      </c>
      <c r="D5358" t="s">
        <v>1706</v>
      </c>
    </row>
    <row r="5359" spans="1:4">
      <c r="A5359" t="s">
        <v>2797</v>
      </c>
      <c r="B5359" t="s">
        <v>2745</v>
      </c>
      <c r="C5359" t="s">
        <v>2844</v>
      </c>
      <c r="D5359" t="s">
        <v>1707</v>
      </c>
    </row>
    <row r="5360" spans="1:4">
      <c r="A5360" t="s">
        <v>2798</v>
      </c>
      <c r="B5360" t="s">
        <v>2745</v>
      </c>
      <c r="C5360" t="s">
        <v>2844</v>
      </c>
      <c r="D5360" t="s">
        <v>1708</v>
      </c>
    </row>
    <row r="5361" spans="1:4">
      <c r="A5361" t="s">
        <v>2799</v>
      </c>
      <c r="B5361" t="s">
        <v>2745</v>
      </c>
      <c r="C5361" t="s">
        <v>2844</v>
      </c>
      <c r="D5361" t="s">
        <v>1709</v>
      </c>
    </row>
    <row r="5362" spans="1:4">
      <c r="A5362" t="s">
        <v>2800</v>
      </c>
      <c r="B5362" t="s">
        <v>2745</v>
      </c>
      <c r="C5362" t="s">
        <v>2844</v>
      </c>
      <c r="D5362" t="s">
        <v>1710</v>
      </c>
    </row>
    <row r="5363" spans="1:4">
      <c r="A5363" t="s">
        <v>2801</v>
      </c>
      <c r="B5363" t="s">
        <v>2745</v>
      </c>
      <c r="C5363" t="s">
        <v>2844</v>
      </c>
      <c r="D5363" t="s">
        <v>1711</v>
      </c>
    </row>
    <row r="5364" spans="1:4">
      <c r="A5364" t="s">
        <v>2802</v>
      </c>
      <c r="B5364" t="s">
        <v>2745</v>
      </c>
      <c r="C5364" t="s">
        <v>2844</v>
      </c>
      <c r="D5364" t="s">
        <v>1712</v>
      </c>
    </row>
    <row r="5365" spans="1:4">
      <c r="A5365" t="s">
        <v>2803</v>
      </c>
      <c r="B5365" t="s">
        <v>2745</v>
      </c>
      <c r="C5365" t="s">
        <v>2844</v>
      </c>
      <c r="D5365" t="s">
        <v>1713</v>
      </c>
    </row>
    <row r="5366" spans="1:4">
      <c r="A5366" t="s">
        <v>2804</v>
      </c>
      <c r="B5366" t="s">
        <v>2745</v>
      </c>
      <c r="C5366" t="s">
        <v>2844</v>
      </c>
      <c r="D5366" t="s">
        <v>1714</v>
      </c>
    </row>
    <row r="5367" spans="1:4">
      <c r="A5367" t="s">
        <v>2805</v>
      </c>
      <c r="B5367" t="s">
        <v>2745</v>
      </c>
      <c r="C5367" t="s">
        <v>2844</v>
      </c>
      <c r="D5367" t="s">
        <v>1715</v>
      </c>
    </row>
    <row r="5368" spans="1:4">
      <c r="A5368" t="s">
        <v>2806</v>
      </c>
      <c r="B5368" t="s">
        <v>2745</v>
      </c>
      <c r="C5368" t="s">
        <v>1770</v>
      </c>
      <c r="D5368" t="s">
        <v>1702</v>
      </c>
    </row>
    <row r="5369" spans="1:4">
      <c r="A5369" t="s">
        <v>2807</v>
      </c>
      <c r="B5369" t="s">
        <v>2745</v>
      </c>
      <c r="C5369" t="s">
        <v>1770</v>
      </c>
      <c r="D5369" t="s">
        <v>1705</v>
      </c>
    </row>
    <row r="5370" spans="1:4">
      <c r="A5370" t="s">
        <v>2808</v>
      </c>
      <c r="B5370" t="s">
        <v>2745</v>
      </c>
      <c r="C5370" t="s">
        <v>1770</v>
      </c>
      <c r="D5370" t="s">
        <v>1706</v>
      </c>
    </row>
    <row r="5371" spans="1:4">
      <c r="A5371" t="s">
        <v>2809</v>
      </c>
      <c r="B5371" t="s">
        <v>2745</v>
      </c>
      <c r="C5371" t="s">
        <v>1770</v>
      </c>
      <c r="D5371" t="s">
        <v>1707</v>
      </c>
    </row>
    <row r="5372" spans="1:4">
      <c r="A5372" t="s">
        <v>2810</v>
      </c>
      <c r="B5372" t="s">
        <v>2745</v>
      </c>
      <c r="C5372" t="s">
        <v>1770</v>
      </c>
      <c r="D5372" t="s">
        <v>1708</v>
      </c>
    </row>
    <row r="5373" spans="1:4">
      <c r="A5373" t="s">
        <v>2811</v>
      </c>
      <c r="B5373" t="s">
        <v>2745</v>
      </c>
      <c r="C5373" t="s">
        <v>1770</v>
      </c>
      <c r="D5373" t="s">
        <v>1709</v>
      </c>
    </row>
    <row r="5374" spans="1:4">
      <c r="A5374" t="s">
        <v>2812</v>
      </c>
      <c r="B5374" t="s">
        <v>2745</v>
      </c>
      <c r="C5374" t="s">
        <v>1770</v>
      </c>
      <c r="D5374" t="s">
        <v>1710</v>
      </c>
    </row>
    <row r="5375" spans="1:4">
      <c r="A5375" t="s">
        <v>2813</v>
      </c>
      <c r="B5375" t="s">
        <v>2745</v>
      </c>
      <c r="C5375" t="s">
        <v>1770</v>
      </c>
      <c r="D5375" t="s">
        <v>1711</v>
      </c>
    </row>
    <row r="5376" spans="1:4">
      <c r="A5376" t="s">
        <v>2814</v>
      </c>
      <c r="B5376" t="s">
        <v>2745</v>
      </c>
      <c r="C5376" t="s">
        <v>1770</v>
      </c>
      <c r="D5376" t="s">
        <v>1712</v>
      </c>
    </row>
    <row r="5377" spans="1:4">
      <c r="A5377" t="s">
        <v>2815</v>
      </c>
      <c r="B5377" t="s">
        <v>2745</v>
      </c>
      <c r="C5377" t="s">
        <v>1770</v>
      </c>
      <c r="D5377" t="s">
        <v>1713</v>
      </c>
    </row>
    <row r="5378" spans="1:4">
      <c r="A5378" t="s">
        <v>2816</v>
      </c>
      <c r="B5378" t="s">
        <v>2745</v>
      </c>
      <c r="C5378" t="s">
        <v>1770</v>
      </c>
      <c r="D5378" t="s">
        <v>1714</v>
      </c>
    </row>
    <row r="5379" spans="1:4">
      <c r="A5379" t="s">
        <v>2817</v>
      </c>
      <c r="B5379" t="s">
        <v>2745</v>
      </c>
      <c r="C5379" t="s">
        <v>1770</v>
      </c>
      <c r="D5379" t="s">
        <v>1715</v>
      </c>
    </row>
    <row r="5380" spans="1:4">
      <c r="A5380" t="s">
        <v>2818</v>
      </c>
      <c r="B5380" t="s">
        <v>2745</v>
      </c>
      <c r="C5380" t="s">
        <v>1771</v>
      </c>
      <c r="D5380" t="s">
        <v>1702</v>
      </c>
    </row>
    <row r="5381" spans="1:4">
      <c r="A5381" t="s">
        <v>2819</v>
      </c>
      <c r="B5381" t="s">
        <v>2745</v>
      </c>
      <c r="C5381" t="s">
        <v>1771</v>
      </c>
      <c r="D5381" t="s">
        <v>1705</v>
      </c>
    </row>
    <row r="5382" spans="1:4">
      <c r="A5382" t="s">
        <v>2820</v>
      </c>
      <c r="B5382" t="s">
        <v>2745</v>
      </c>
      <c r="C5382" t="s">
        <v>1771</v>
      </c>
      <c r="D5382" t="s">
        <v>1706</v>
      </c>
    </row>
    <row r="5383" spans="1:4">
      <c r="A5383" t="s">
        <v>2821</v>
      </c>
      <c r="B5383" t="s">
        <v>2745</v>
      </c>
      <c r="C5383" t="s">
        <v>1771</v>
      </c>
      <c r="D5383" t="s">
        <v>1707</v>
      </c>
    </row>
    <row r="5384" spans="1:4">
      <c r="A5384" t="s">
        <v>2822</v>
      </c>
      <c r="B5384" t="s">
        <v>2745</v>
      </c>
      <c r="C5384" t="s">
        <v>1771</v>
      </c>
      <c r="D5384" t="s">
        <v>1708</v>
      </c>
    </row>
    <row r="5385" spans="1:4">
      <c r="A5385" t="s">
        <v>2823</v>
      </c>
      <c r="B5385" t="s">
        <v>2745</v>
      </c>
      <c r="C5385" t="s">
        <v>1771</v>
      </c>
      <c r="D5385" t="s">
        <v>1709</v>
      </c>
    </row>
    <row r="5386" spans="1:4">
      <c r="A5386" t="s">
        <v>2824</v>
      </c>
      <c r="B5386" t="s">
        <v>2745</v>
      </c>
      <c r="C5386" t="s">
        <v>1771</v>
      </c>
      <c r="D5386" t="s">
        <v>1710</v>
      </c>
    </row>
    <row r="5387" spans="1:4">
      <c r="A5387" t="s">
        <v>2825</v>
      </c>
      <c r="B5387" t="s">
        <v>2745</v>
      </c>
      <c r="C5387" t="s">
        <v>1771</v>
      </c>
      <c r="D5387" t="s">
        <v>1711</v>
      </c>
    </row>
    <row r="5388" spans="1:4">
      <c r="A5388" t="s">
        <v>2826</v>
      </c>
      <c r="B5388" t="s">
        <v>2745</v>
      </c>
      <c r="C5388" t="s">
        <v>1771</v>
      </c>
      <c r="D5388" t="s">
        <v>1712</v>
      </c>
    </row>
    <row r="5389" spans="1:4">
      <c r="A5389" t="s">
        <v>2827</v>
      </c>
      <c r="B5389" t="s">
        <v>2745</v>
      </c>
      <c r="C5389" t="s">
        <v>1771</v>
      </c>
      <c r="D5389" t="s">
        <v>1713</v>
      </c>
    </row>
    <row r="5390" spans="1:4">
      <c r="A5390" t="s">
        <v>2828</v>
      </c>
      <c r="B5390" t="s">
        <v>2745</v>
      </c>
      <c r="C5390" t="s">
        <v>1771</v>
      </c>
      <c r="D5390" t="s">
        <v>1714</v>
      </c>
    </row>
    <row r="5391" spans="1:4">
      <c r="A5391" t="s">
        <v>2829</v>
      </c>
      <c r="B5391" t="s">
        <v>2745</v>
      </c>
      <c r="C5391" t="s">
        <v>1771</v>
      </c>
      <c r="D5391" t="s">
        <v>1715</v>
      </c>
    </row>
    <row r="5392" spans="1:4">
      <c r="A5392" t="s">
        <v>2830</v>
      </c>
      <c r="B5392" t="s">
        <v>2745</v>
      </c>
      <c r="C5392" t="s">
        <v>1772</v>
      </c>
      <c r="D5392" t="s">
        <v>1702</v>
      </c>
    </row>
    <row r="5393" spans="1:5">
      <c r="A5393" t="s">
        <v>2831</v>
      </c>
      <c r="B5393" t="s">
        <v>2745</v>
      </c>
      <c r="C5393" t="s">
        <v>1772</v>
      </c>
      <c r="D5393" t="s">
        <v>1705</v>
      </c>
    </row>
    <row r="5394" spans="1:5">
      <c r="A5394" t="s">
        <v>2832</v>
      </c>
      <c r="B5394" t="s">
        <v>2745</v>
      </c>
      <c r="C5394" t="s">
        <v>1772</v>
      </c>
      <c r="D5394" t="s">
        <v>1706</v>
      </c>
    </row>
    <row r="5395" spans="1:5">
      <c r="A5395" t="s">
        <v>2833</v>
      </c>
      <c r="B5395" t="s">
        <v>2745</v>
      </c>
      <c r="C5395" t="s">
        <v>1772</v>
      </c>
      <c r="D5395" t="s">
        <v>1707</v>
      </c>
    </row>
    <row r="5396" spans="1:5">
      <c r="A5396" t="s">
        <v>2834</v>
      </c>
      <c r="B5396" t="s">
        <v>2745</v>
      </c>
      <c r="C5396" t="s">
        <v>1772</v>
      </c>
      <c r="D5396" t="s">
        <v>1708</v>
      </c>
    </row>
    <row r="5397" spans="1:5">
      <c r="A5397" t="s">
        <v>2835</v>
      </c>
      <c r="B5397" t="s">
        <v>2745</v>
      </c>
      <c r="C5397" t="s">
        <v>1772</v>
      </c>
      <c r="D5397" t="s">
        <v>1709</v>
      </c>
    </row>
    <row r="5398" spans="1:5">
      <c r="A5398" t="s">
        <v>2836</v>
      </c>
      <c r="B5398" t="s">
        <v>2745</v>
      </c>
      <c r="C5398" t="s">
        <v>1772</v>
      </c>
      <c r="D5398" t="s">
        <v>1710</v>
      </c>
    </row>
    <row r="5399" spans="1:5">
      <c r="A5399" t="s">
        <v>2837</v>
      </c>
      <c r="B5399" t="s">
        <v>2745</v>
      </c>
      <c r="C5399" t="s">
        <v>1772</v>
      </c>
      <c r="D5399" t="s">
        <v>1711</v>
      </c>
    </row>
    <row r="5400" spans="1:5">
      <c r="A5400" t="s">
        <v>2838</v>
      </c>
      <c r="B5400" t="s">
        <v>2745</v>
      </c>
      <c r="C5400" t="s">
        <v>1772</v>
      </c>
      <c r="D5400" t="s">
        <v>1712</v>
      </c>
    </row>
    <row r="5401" spans="1:5">
      <c r="A5401" t="s">
        <v>2839</v>
      </c>
      <c r="B5401" t="s">
        <v>2745</v>
      </c>
      <c r="C5401" t="s">
        <v>1772</v>
      </c>
      <c r="D5401" t="s">
        <v>1713</v>
      </c>
    </row>
    <row r="5402" spans="1:5">
      <c r="A5402" t="s">
        <v>2840</v>
      </c>
      <c r="B5402" t="s">
        <v>2745</v>
      </c>
      <c r="C5402" t="s">
        <v>1772</v>
      </c>
      <c r="D5402" t="s">
        <v>1714</v>
      </c>
    </row>
    <row r="5403" spans="1:5">
      <c r="A5403" t="s">
        <v>2841</v>
      </c>
      <c r="B5403" t="s">
        <v>2745</v>
      </c>
      <c r="C5403" t="s">
        <v>1772</v>
      </c>
      <c r="D5403" t="s">
        <v>1715</v>
      </c>
    </row>
    <row r="5404" spans="1:5">
      <c r="A5404" t="s">
        <v>2879</v>
      </c>
      <c r="B5404" t="s">
        <v>2878</v>
      </c>
      <c r="C5404" t="s">
        <v>1721</v>
      </c>
      <c r="D5404" t="s">
        <v>3239</v>
      </c>
      <c r="E5404" t="s">
        <v>1702</v>
      </c>
    </row>
    <row r="5405" spans="1:5">
      <c r="A5405" t="s">
        <v>2880</v>
      </c>
      <c r="B5405" t="s">
        <v>2878</v>
      </c>
      <c r="C5405" t="s">
        <v>1721</v>
      </c>
      <c r="D5405" t="s">
        <v>3239</v>
      </c>
      <c r="E5405" t="s">
        <v>1705</v>
      </c>
    </row>
    <row r="5406" spans="1:5">
      <c r="A5406" t="s">
        <v>2881</v>
      </c>
      <c r="B5406" t="s">
        <v>2878</v>
      </c>
      <c r="C5406" t="s">
        <v>1721</v>
      </c>
      <c r="D5406" t="s">
        <v>3239</v>
      </c>
      <c r="E5406" t="s">
        <v>1706</v>
      </c>
    </row>
    <row r="5407" spans="1:5">
      <c r="A5407" t="s">
        <v>2882</v>
      </c>
      <c r="B5407" t="s">
        <v>2878</v>
      </c>
      <c r="C5407" t="s">
        <v>1721</v>
      </c>
      <c r="D5407" t="s">
        <v>3239</v>
      </c>
      <c r="E5407" t="s">
        <v>1707</v>
      </c>
    </row>
    <row r="5408" spans="1:5">
      <c r="A5408" t="s">
        <v>2883</v>
      </c>
      <c r="B5408" t="s">
        <v>2878</v>
      </c>
      <c r="C5408" t="s">
        <v>1721</v>
      </c>
      <c r="D5408" t="s">
        <v>3239</v>
      </c>
      <c r="E5408" t="s">
        <v>1708</v>
      </c>
    </row>
    <row r="5409" spans="1:5">
      <c r="A5409" t="s">
        <v>2884</v>
      </c>
      <c r="B5409" t="s">
        <v>2878</v>
      </c>
      <c r="C5409" t="s">
        <v>1721</v>
      </c>
      <c r="D5409" t="s">
        <v>3239</v>
      </c>
      <c r="E5409" t="s">
        <v>1709</v>
      </c>
    </row>
    <row r="5410" spans="1:5">
      <c r="A5410" t="s">
        <v>2885</v>
      </c>
      <c r="B5410" t="s">
        <v>2878</v>
      </c>
      <c r="C5410" t="s">
        <v>1721</v>
      </c>
      <c r="D5410" t="s">
        <v>3239</v>
      </c>
      <c r="E5410" t="s">
        <v>1710</v>
      </c>
    </row>
    <row r="5411" spans="1:5">
      <c r="A5411" t="s">
        <v>2886</v>
      </c>
      <c r="B5411" t="s">
        <v>2878</v>
      </c>
      <c r="C5411" t="s">
        <v>1721</v>
      </c>
      <c r="D5411" t="s">
        <v>3239</v>
      </c>
      <c r="E5411" t="s">
        <v>1711</v>
      </c>
    </row>
    <row r="5412" spans="1:5">
      <c r="A5412" t="s">
        <v>2887</v>
      </c>
      <c r="B5412" t="s">
        <v>2878</v>
      </c>
      <c r="C5412" t="s">
        <v>1721</v>
      </c>
      <c r="D5412" t="s">
        <v>3239</v>
      </c>
      <c r="E5412" t="s">
        <v>1712</v>
      </c>
    </row>
    <row r="5413" spans="1:5">
      <c r="A5413" t="s">
        <v>2888</v>
      </c>
      <c r="B5413" t="s">
        <v>2878</v>
      </c>
      <c r="C5413" t="s">
        <v>1721</v>
      </c>
      <c r="D5413" t="s">
        <v>3239</v>
      </c>
      <c r="E5413" t="s">
        <v>1713</v>
      </c>
    </row>
    <row r="5414" spans="1:5">
      <c r="A5414" t="s">
        <v>2889</v>
      </c>
      <c r="B5414" t="s">
        <v>2878</v>
      </c>
      <c r="C5414" t="s">
        <v>1721</v>
      </c>
      <c r="D5414" t="s">
        <v>3239</v>
      </c>
      <c r="E5414" t="s">
        <v>1714</v>
      </c>
    </row>
    <row r="5415" spans="1:5">
      <c r="A5415" t="s">
        <v>2890</v>
      </c>
      <c r="B5415" t="s">
        <v>2878</v>
      </c>
      <c r="C5415" t="s">
        <v>1721</v>
      </c>
      <c r="D5415" t="s">
        <v>3239</v>
      </c>
      <c r="E5415" t="s">
        <v>1715</v>
      </c>
    </row>
    <row r="5416" spans="1:5">
      <c r="A5416" t="s">
        <v>2891</v>
      </c>
      <c r="B5416" t="s">
        <v>2878</v>
      </c>
      <c r="C5416" t="s">
        <v>1721</v>
      </c>
      <c r="D5416" t="s">
        <v>3240</v>
      </c>
      <c r="E5416" t="s">
        <v>1702</v>
      </c>
    </row>
    <row r="5417" spans="1:5">
      <c r="A5417" t="s">
        <v>2892</v>
      </c>
      <c r="B5417" t="s">
        <v>2878</v>
      </c>
      <c r="C5417" t="s">
        <v>1721</v>
      </c>
      <c r="D5417" t="s">
        <v>3240</v>
      </c>
      <c r="E5417" t="s">
        <v>1705</v>
      </c>
    </row>
    <row r="5418" spans="1:5">
      <c r="A5418" t="s">
        <v>2893</v>
      </c>
      <c r="B5418" t="s">
        <v>2878</v>
      </c>
      <c r="C5418" t="s">
        <v>1721</v>
      </c>
      <c r="D5418" t="s">
        <v>3240</v>
      </c>
      <c r="E5418" t="s">
        <v>1706</v>
      </c>
    </row>
    <row r="5419" spans="1:5">
      <c r="A5419" t="s">
        <v>2894</v>
      </c>
      <c r="B5419" t="s">
        <v>2878</v>
      </c>
      <c r="C5419" t="s">
        <v>1721</v>
      </c>
      <c r="D5419" t="s">
        <v>3240</v>
      </c>
      <c r="E5419" t="s">
        <v>1707</v>
      </c>
    </row>
    <row r="5420" spans="1:5">
      <c r="A5420" t="s">
        <v>2895</v>
      </c>
      <c r="B5420" t="s">
        <v>2878</v>
      </c>
      <c r="C5420" t="s">
        <v>1721</v>
      </c>
      <c r="D5420" t="s">
        <v>3240</v>
      </c>
      <c r="E5420" t="s">
        <v>1708</v>
      </c>
    </row>
    <row r="5421" spans="1:5">
      <c r="A5421" t="s">
        <v>2896</v>
      </c>
      <c r="B5421" t="s">
        <v>2878</v>
      </c>
      <c r="C5421" t="s">
        <v>1721</v>
      </c>
      <c r="D5421" t="s">
        <v>3240</v>
      </c>
      <c r="E5421" t="s">
        <v>1709</v>
      </c>
    </row>
    <row r="5422" spans="1:5">
      <c r="A5422" t="s">
        <v>2897</v>
      </c>
      <c r="B5422" t="s">
        <v>2878</v>
      </c>
      <c r="C5422" t="s">
        <v>1721</v>
      </c>
      <c r="D5422" t="s">
        <v>3240</v>
      </c>
      <c r="E5422" t="s">
        <v>1710</v>
      </c>
    </row>
    <row r="5423" spans="1:5">
      <c r="A5423" t="s">
        <v>2898</v>
      </c>
      <c r="B5423" t="s">
        <v>2878</v>
      </c>
      <c r="C5423" t="s">
        <v>1721</v>
      </c>
      <c r="D5423" t="s">
        <v>3240</v>
      </c>
      <c r="E5423" t="s">
        <v>1711</v>
      </c>
    </row>
    <row r="5424" spans="1:5">
      <c r="A5424" t="s">
        <v>2899</v>
      </c>
      <c r="B5424" t="s">
        <v>2878</v>
      </c>
      <c r="C5424" t="s">
        <v>1721</v>
      </c>
      <c r="D5424" t="s">
        <v>3240</v>
      </c>
      <c r="E5424" t="s">
        <v>1712</v>
      </c>
    </row>
    <row r="5425" spans="1:5">
      <c r="A5425" t="s">
        <v>2900</v>
      </c>
      <c r="B5425" t="s">
        <v>2878</v>
      </c>
      <c r="C5425" t="s">
        <v>1721</v>
      </c>
      <c r="D5425" t="s">
        <v>3240</v>
      </c>
      <c r="E5425" t="s">
        <v>1713</v>
      </c>
    </row>
    <row r="5426" spans="1:5">
      <c r="A5426" t="s">
        <v>2901</v>
      </c>
      <c r="B5426" t="s">
        <v>2878</v>
      </c>
      <c r="C5426" t="s">
        <v>1721</v>
      </c>
      <c r="D5426" t="s">
        <v>3240</v>
      </c>
      <c r="E5426" t="s">
        <v>1714</v>
      </c>
    </row>
    <row r="5427" spans="1:5">
      <c r="A5427" t="s">
        <v>2902</v>
      </c>
      <c r="B5427" t="s">
        <v>2878</v>
      </c>
      <c r="C5427" t="s">
        <v>1721</v>
      </c>
      <c r="D5427" t="s">
        <v>3240</v>
      </c>
      <c r="E5427" t="s">
        <v>1715</v>
      </c>
    </row>
    <row r="5428" spans="1:5">
      <c r="A5428" t="s">
        <v>2903</v>
      </c>
      <c r="B5428" t="s">
        <v>2878</v>
      </c>
      <c r="C5428" t="s">
        <v>1721</v>
      </c>
      <c r="D5428" t="s">
        <v>3241</v>
      </c>
      <c r="E5428" t="s">
        <v>1702</v>
      </c>
    </row>
    <row r="5429" spans="1:5">
      <c r="A5429" t="s">
        <v>2904</v>
      </c>
      <c r="B5429" t="s">
        <v>2878</v>
      </c>
      <c r="C5429" t="s">
        <v>1721</v>
      </c>
      <c r="D5429" t="s">
        <v>3241</v>
      </c>
      <c r="E5429" t="s">
        <v>1705</v>
      </c>
    </row>
    <row r="5430" spans="1:5">
      <c r="A5430" t="s">
        <v>2905</v>
      </c>
      <c r="B5430" t="s">
        <v>2878</v>
      </c>
      <c r="C5430" t="s">
        <v>1721</v>
      </c>
      <c r="D5430" t="s">
        <v>3241</v>
      </c>
      <c r="E5430" t="s">
        <v>1706</v>
      </c>
    </row>
    <row r="5431" spans="1:5">
      <c r="A5431" t="s">
        <v>2906</v>
      </c>
      <c r="B5431" t="s">
        <v>2878</v>
      </c>
      <c r="C5431" t="s">
        <v>1721</v>
      </c>
      <c r="D5431" t="s">
        <v>3241</v>
      </c>
      <c r="E5431" t="s">
        <v>1707</v>
      </c>
    </row>
    <row r="5432" spans="1:5">
      <c r="A5432" t="s">
        <v>2907</v>
      </c>
      <c r="B5432" t="s">
        <v>2878</v>
      </c>
      <c r="C5432" t="s">
        <v>1721</v>
      </c>
      <c r="D5432" t="s">
        <v>3241</v>
      </c>
      <c r="E5432" t="s">
        <v>1708</v>
      </c>
    </row>
    <row r="5433" spans="1:5">
      <c r="A5433" t="s">
        <v>2908</v>
      </c>
      <c r="B5433" t="s">
        <v>2878</v>
      </c>
      <c r="C5433" t="s">
        <v>1721</v>
      </c>
      <c r="D5433" t="s">
        <v>3241</v>
      </c>
      <c r="E5433" t="s">
        <v>1709</v>
      </c>
    </row>
    <row r="5434" spans="1:5">
      <c r="A5434" t="s">
        <v>2909</v>
      </c>
      <c r="B5434" t="s">
        <v>2878</v>
      </c>
      <c r="C5434" t="s">
        <v>1721</v>
      </c>
      <c r="D5434" t="s">
        <v>3241</v>
      </c>
      <c r="E5434" t="s">
        <v>1710</v>
      </c>
    </row>
    <row r="5435" spans="1:5">
      <c r="A5435" t="s">
        <v>2910</v>
      </c>
      <c r="B5435" t="s">
        <v>2878</v>
      </c>
      <c r="C5435" t="s">
        <v>1721</v>
      </c>
      <c r="D5435" t="s">
        <v>3241</v>
      </c>
      <c r="E5435" t="s">
        <v>1711</v>
      </c>
    </row>
    <row r="5436" spans="1:5">
      <c r="A5436" t="s">
        <v>2911</v>
      </c>
      <c r="B5436" t="s">
        <v>2878</v>
      </c>
      <c r="C5436" t="s">
        <v>1721</v>
      </c>
      <c r="D5436" t="s">
        <v>3241</v>
      </c>
      <c r="E5436" t="s">
        <v>1712</v>
      </c>
    </row>
    <row r="5437" spans="1:5">
      <c r="A5437" t="s">
        <v>2912</v>
      </c>
      <c r="B5437" t="s">
        <v>2878</v>
      </c>
      <c r="C5437" t="s">
        <v>1721</v>
      </c>
      <c r="D5437" t="s">
        <v>3241</v>
      </c>
      <c r="E5437" t="s">
        <v>1713</v>
      </c>
    </row>
    <row r="5438" spans="1:5">
      <c r="A5438" t="s">
        <v>2913</v>
      </c>
      <c r="B5438" t="s">
        <v>2878</v>
      </c>
      <c r="C5438" t="s">
        <v>1721</v>
      </c>
      <c r="D5438" t="s">
        <v>3241</v>
      </c>
      <c r="E5438" t="s">
        <v>1714</v>
      </c>
    </row>
    <row r="5439" spans="1:5">
      <c r="A5439" t="s">
        <v>2914</v>
      </c>
      <c r="B5439" t="s">
        <v>2878</v>
      </c>
      <c r="C5439" t="s">
        <v>1721</v>
      </c>
      <c r="D5439" t="s">
        <v>3241</v>
      </c>
      <c r="E5439" t="s">
        <v>1715</v>
      </c>
    </row>
    <row r="5440" spans="1:5">
      <c r="A5440" t="s">
        <v>2915</v>
      </c>
      <c r="B5440" t="s">
        <v>2878</v>
      </c>
      <c r="C5440" t="s">
        <v>1721</v>
      </c>
      <c r="D5440" t="s">
        <v>3242</v>
      </c>
      <c r="E5440" t="s">
        <v>1702</v>
      </c>
    </row>
    <row r="5441" spans="1:5">
      <c r="A5441" t="s">
        <v>2916</v>
      </c>
      <c r="B5441" t="s">
        <v>2878</v>
      </c>
      <c r="C5441" t="s">
        <v>1721</v>
      </c>
      <c r="D5441" t="s">
        <v>3242</v>
      </c>
      <c r="E5441" t="s">
        <v>1705</v>
      </c>
    </row>
    <row r="5442" spans="1:5">
      <c r="A5442" t="s">
        <v>2917</v>
      </c>
      <c r="B5442" t="s">
        <v>2878</v>
      </c>
      <c r="C5442" t="s">
        <v>1721</v>
      </c>
      <c r="D5442" t="s">
        <v>3242</v>
      </c>
      <c r="E5442" t="s">
        <v>1706</v>
      </c>
    </row>
    <row r="5443" spans="1:5">
      <c r="A5443" t="s">
        <v>2918</v>
      </c>
      <c r="B5443" t="s">
        <v>2878</v>
      </c>
      <c r="C5443" t="s">
        <v>1721</v>
      </c>
      <c r="D5443" t="s">
        <v>3242</v>
      </c>
      <c r="E5443" t="s">
        <v>1707</v>
      </c>
    </row>
    <row r="5444" spans="1:5">
      <c r="A5444" t="s">
        <v>2919</v>
      </c>
      <c r="B5444" t="s">
        <v>2878</v>
      </c>
      <c r="C5444" t="s">
        <v>1721</v>
      </c>
      <c r="D5444" t="s">
        <v>3242</v>
      </c>
      <c r="E5444" t="s">
        <v>1708</v>
      </c>
    </row>
    <row r="5445" spans="1:5">
      <c r="A5445" t="s">
        <v>2920</v>
      </c>
      <c r="B5445" t="s">
        <v>2878</v>
      </c>
      <c r="C5445" t="s">
        <v>1721</v>
      </c>
      <c r="D5445" t="s">
        <v>3242</v>
      </c>
      <c r="E5445" t="s">
        <v>1709</v>
      </c>
    </row>
    <row r="5446" spans="1:5">
      <c r="A5446" t="s">
        <v>2921</v>
      </c>
      <c r="B5446" t="s">
        <v>2878</v>
      </c>
      <c r="C5446" t="s">
        <v>1721</v>
      </c>
      <c r="D5446" t="s">
        <v>3242</v>
      </c>
      <c r="E5446" t="s">
        <v>1710</v>
      </c>
    </row>
    <row r="5447" spans="1:5">
      <c r="A5447" t="s">
        <v>2922</v>
      </c>
      <c r="B5447" t="s">
        <v>2878</v>
      </c>
      <c r="C5447" t="s">
        <v>1721</v>
      </c>
      <c r="D5447" t="s">
        <v>3242</v>
      </c>
      <c r="E5447" t="s">
        <v>1711</v>
      </c>
    </row>
    <row r="5448" spans="1:5">
      <c r="A5448" t="s">
        <v>2923</v>
      </c>
      <c r="B5448" t="s">
        <v>2878</v>
      </c>
      <c r="C5448" t="s">
        <v>1721</v>
      </c>
      <c r="D5448" t="s">
        <v>3242</v>
      </c>
      <c r="E5448" t="s">
        <v>1712</v>
      </c>
    </row>
    <row r="5449" spans="1:5">
      <c r="A5449" t="s">
        <v>2924</v>
      </c>
      <c r="B5449" t="s">
        <v>2878</v>
      </c>
      <c r="C5449" t="s">
        <v>1721</v>
      </c>
      <c r="D5449" t="s">
        <v>3242</v>
      </c>
      <c r="E5449" t="s">
        <v>1713</v>
      </c>
    </row>
    <row r="5450" spans="1:5">
      <c r="A5450" t="s">
        <v>2925</v>
      </c>
      <c r="B5450" t="s">
        <v>2878</v>
      </c>
      <c r="C5450" t="s">
        <v>1721</v>
      </c>
      <c r="D5450" t="s">
        <v>3242</v>
      </c>
      <c r="E5450" t="s">
        <v>1714</v>
      </c>
    </row>
    <row r="5451" spans="1:5">
      <c r="A5451" t="s">
        <v>2926</v>
      </c>
      <c r="B5451" t="s">
        <v>2878</v>
      </c>
      <c r="C5451" t="s">
        <v>1721</v>
      </c>
      <c r="D5451" t="s">
        <v>3242</v>
      </c>
      <c r="E5451" t="s">
        <v>1715</v>
      </c>
    </row>
    <row r="5452" spans="1:5">
      <c r="A5452" t="s">
        <v>2927</v>
      </c>
      <c r="B5452" t="s">
        <v>2878</v>
      </c>
      <c r="C5452" t="s">
        <v>1721</v>
      </c>
      <c r="D5452" t="s">
        <v>3243</v>
      </c>
      <c r="E5452" t="s">
        <v>1702</v>
      </c>
    </row>
    <row r="5453" spans="1:5">
      <c r="A5453" t="s">
        <v>2928</v>
      </c>
      <c r="B5453" t="s">
        <v>2878</v>
      </c>
      <c r="C5453" t="s">
        <v>1721</v>
      </c>
      <c r="D5453" t="s">
        <v>3243</v>
      </c>
      <c r="E5453" t="s">
        <v>1705</v>
      </c>
    </row>
    <row r="5454" spans="1:5">
      <c r="A5454" t="s">
        <v>2929</v>
      </c>
      <c r="B5454" t="s">
        <v>2878</v>
      </c>
      <c r="C5454" t="s">
        <v>1721</v>
      </c>
      <c r="D5454" t="s">
        <v>3243</v>
      </c>
      <c r="E5454" t="s">
        <v>1706</v>
      </c>
    </row>
    <row r="5455" spans="1:5">
      <c r="A5455" t="s">
        <v>2930</v>
      </c>
      <c r="B5455" t="s">
        <v>2878</v>
      </c>
      <c r="C5455" t="s">
        <v>1721</v>
      </c>
      <c r="D5455" t="s">
        <v>3243</v>
      </c>
      <c r="E5455" t="s">
        <v>1707</v>
      </c>
    </row>
    <row r="5456" spans="1:5">
      <c r="A5456" t="s">
        <v>2931</v>
      </c>
      <c r="B5456" t="s">
        <v>2878</v>
      </c>
      <c r="C5456" t="s">
        <v>1721</v>
      </c>
      <c r="D5456" t="s">
        <v>3243</v>
      </c>
      <c r="E5456" t="s">
        <v>1708</v>
      </c>
    </row>
    <row r="5457" spans="1:5">
      <c r="A5457" t="s">
        <v>2932</v>
      </c>
      <c r="B5457" t="s">
        <v>2878</v>
      </c>
      <c r="C5457" t="s">
        <v>1721</v>
      </c>
      <c r="D5457" t="s">
        <v>3243</v>
      </c>
      <c r="E5457" t="s">
        <v>1709</v>
      </c>
    </row>
    <row r="5458" spans="1:5">
      <c r="A5458" t="s">
        <v>2933</v>
      </c>
      <c r="B5458" t="s">
        <v>2878</v>
      </c>
      <c r="C5458" t="s">
        <v>1721</v>
      </c>
      <c r="D5458" t="s">
        <v>3243</v>
      </c>
      <c r="E5458" t="s">
        <v>1710</v>
      </c>
    </row>
    <row r="5459" spans="1:5">
      <c r="A5459" t="s">
        <v>2934</v>
      </c>
      <c r="B5459" t="s">
        <v>2878</v>
      </c>
      <c r="C5459" t="s">
        <v>1721</v>
      </c>
      <c r="D5459" t="s">
        <v>3243</v>
      </c>
      <c r="E5459" t="s">
        <v>1711</v>
      </c>
    </row>
    <row r="5460" spans="1:5">
      <c r="A5460" t="s">
        <v>2935</v>
      </c>
      <c r="B5460" t="s">
        <v>2878</v>
      </c>
      <c r="C5460" t="s">
        <v>1721</v>
      </c>
      <c r="D5460" t="s">
        <v>3243</v>
      </c>
      <c r="E5460" t="s">
        <v>1712</v>
      </c>
    </row>
    <row r="5461" spans="1:5">
      <c r="A5461" t="s">
        <v>2936</v>
      </c>
      <c r="B5461" t="s">
        <v>2878</v>
      </c>
      <c r="C5461" t="s">
        <v>1721</v>
      </c>
      <c r="D5461" t="s">
        <v>3243</v>
      </c>
      <c r="E5461" t="s">
        <v>1713</v>
      </c>
    </row>
    <row r="5462" spans="1:5">
      <c r="A5462" t="s">
        <v>2937</v>
      </c>
      <c r="B5462" t="s">
        <v>2878</v>
      </c>
      <c r="C5462" t="s">
        <v>1721</v>
      </c>
      <c r="D5462" t="s">
        <v>3243</v>
      </c>
      <c r="E5462" t="s">
        <v>1714</v>
      </c>
    </row>
    <row r="5463" spans="1:5">
      <c r="A5463" t="s">
        <v>2938</v>
      </c>
      <c r="B5463" t="s">
        <v>2878</v>
      </c>
      <c r="C5463" t="s">
        <v>1721</v>
      </c>
      <c r="D5463" t="s">
        <v>3243</v>
      </c>
      <c r="E5463" t="s">
        <v>1715</v>
      </c>
    </row>
    <row r="5464" spans="1:5">
      <c r="A5464" t="s">
        <v>2939</v>
      </c>
      <c r="B5464" t="s">
        <v>2878</v>
      </c>
      <c r="C5464" t="s">
        <v>1721</v>
      </c>
      <c r="D5464" t="s">
        <v>3244</v>
      </c>
      <c r="E5464" t="s">
        <v>1702</v>
      </c>
    </row>
    <row r="5465" spans="1:5">
      <c r="A5465" t="s">
        <v>2940</v>
      </c>
      <c r="B5465" t="s">
        <v>2878</v>
      </c>
      <c r="C5465" t="s">
        <v>1721</v>
      </c>
      <c r="D5465" t="s">
        <v>3244</v>
      </c>
      <c r="E5465" t="s">
        <v>1705</v>
      </c>
    </row>
    <row r="5466" spans="1:5">
      <c r="A5466" t="s">
        <v>2941</v>
      </c>
      <c r="B5466" t="s">
        <v>2878</v>
      </c>
      <c r="C5466" t="s">
        <v>1721</v>
      </c>
      <c r="D5466" t="s">
        <v>3244</v>
      </c>
      <c r="E5466" t="s">
        <v>1706</v>
      </c>
    </row>
    <row r="5467" spans="1:5">
      <c r="A5467" t="s">
        <v>2942</v>
      </c>
      <c r="B5467" t="s">
        <v>2878</v>
      </c>
      <c r="C5467" t="s">
        <v>1721</v>
      </c>
      <c r="D5467" t="s">
        <v>3244</v>
      </c>
      <c r="E5467" t="s">
        <v>1707</v>
      </c>
    </row>
    <row r="5468" spans="1:5">
      <c r="A5468" t="s">
        <v>2943</v>
      </c>
      <c r="B5468" t="s">
        <v>2878</v>
      </c>
      <c r="C5468" t="s">
        <v>1721</v>
      </c>
      <c r="D5468" t="s">
        <v>3244</v>
      </c>
      <c r="E5468" t="s">
        <v>1708</v>
      </c>
    </row>
    <row r="5469" spans="1:5">
      <c r="A5469" t="s">
        <v>2944</v>
      </c>
      <c r="B5469" t="s">
        <v>2878</v>
      </c>
      <c r="C5469" t="s">
        <v>1721</v>
      </c>
      <c r="D5469" t="s">
        <v>3244</v>
      </c>
      <c r="E5469" t="s">
        <v>1709</v>
      </c>
    </row>
    <row r="5470" spans="1:5">
      <c r="A5470" t="s">
        <v>2945</v>
      </c>
      <c r="B5470" t="s">
        <v>2878</v>
      </c>
      <c r="C5470" t="s">
        <v>1721</v>
      </c>
      <c r="D5470" t="s">
        <v>3244</v>
      </c>
      <c r="E5470" t="s">
        <v>1710</v>
      </c>
    </row>
    <row r="5471" spans="1:5">
      <c r="A5471" t="s">
        <v>2946</v>
      </c>
      <c r="B5471" t="s">
        <v>2878</v>
      </c>
      <c r="C5471" t="s">
        <v>1721</v>
      </c>
      <c r="D5471" t="s">
        <v>3244</v>
      </c>
      <c r="E5471" t="s">
        <v>1711</v>
      </c>
    </row>
    <row r="5472" spans="1:5">
      <c r="A5472" t="s">
        <v>2947</v>
      </c>
      <c r="B5472" t="s">
        <v>2878</v>
      </c>
      <c r="C5472" t="s">
        <v>1721</v>
      </c>
      <c r="D5472" t="s">
        <v>3244</v>
      </c>
      <c r="E5472" t="s">
        <v>1712</v>
      </c>
    </row>
    <row r="5473" spans="1:5">
      <c r="A5473" t="s">
        <v>2948</v>
      </c>
      <c r="B5473" t="s">
        <v>2878</v>
      </c>
      <c r="C5473" t="s">
        <v>1721</v>
      </c>
      <c r="D5473" t="s">
        <v>3244</v>
      </c>
      <c r="E5473" t="s">
        <v>1713</v>
      </c>
    </row>
    <row r="5474" spans="1:5">
      <c r="A5474" t="s">
        <v>2949</v>
      </c>
      <c r="B5474" t="s">
        <v>2878</v>
      </c>
      <c r="C5474" t="s">
        <v>1721</v>
      </c>
      <c r="D5474" t="s">
        <v>3244</v>
      </c>
      <c r="E5474" t="s">
        <v>1714</v>
      </c>
    </row>
    <row r="5475" spans="1:5">
      <c r="A5475" t="s">
        <v>2950</v>
      </c>
      <c r="B5475" t="s">
        <v>2878</v>
      </c>
      <c r="C5475" t="s">
        <v>1721</v>
      </c>
      <c r="D5475" t="s">
        <v>3244</v>
      </c>
      <c r="E5475" t="s">
        <v>1715</v>
      </c>
    </row>
    <row r="5476" spans="1:5">
      <c r="A5476" t="s">
        <v>2951</v>
      </c>
      <c r="B5476" t="s">
        <v>2878</v>
      </c>
      <c r="C5476" t="s">
        <v>1721</v>
      </c>
      <c r="D5476" t="s">
        <v>3245</v>
      </c>
      <c r="E5476" t="s">
        <v>1702</v>
      </c>
    </row>
    <row r="5477" spans="1:5">
      <c r="A5477" t="s">
        <v>2952</v>
      </c>
      <c r="B5477" t="s">
        <v>2878</v>
      </c>
      <c r="C5477" t="s">
        <v>1721</v>
      </c>
      <c r="D5477" t="s">
        <v>3245</v>
      </c>
      <c r="E5477" t="s">
        <v>1705</v>
      </c>
    </row>
    <row r="5478" spans="1:5">
      <c r="A5478" t="s">
        <v>2953</v>
      </c>
      <c r="B5478" t="s">
        <v>2878</v>
      </c>
      <c r="C5478" t="s">
        <v>1721</v>
      </c>
      <c r="D5478" t="s">
        <v>3245</v>
      </c>
      <c r="E5478" t="s">
        <v>1706</v>
      </c>
    </row>
    <row r="5479" spans="1:5">
      <c r="A5479" t="s">
        <v>2954</v>
      </c>
      <c r="B5479" t="s">
        <v>2878</v>
      </c>
      <c r="C5479" t="s">
        <v>1721</v>
      </c>
      <c r="D5479" t="s">
        <v>3245</v>
      </c>
      <c r="E5479" t="s">
        <v>1707</v>
      </c>
    </row>
    <row r="5480" spans="1:5">
      <c r="A5480" t="s">
        <v>2955</v>
      </c>
      <c r="B5480" t="s">
        <v>2878</v>
      </c>
      <c r="C5480" t="s">
        <v>1721</v>
      </c>
      <c r="D5480" t="s">
        <v>3245</v>
      </c>
      <c r="E5480" t="s">
        <v>1708</v>
      </c>
    </row>
    <row r="5481" spans="1:5">
      <c r="A5481" t="s">
        <v>2956</v>
      </c>
      <c r="B5481" t="s">
        <v>2878</v>
      </c>
      <c r="C5481" t="s">
        <v>1721</v>
      </c>
      <c r="D5481" t="s">
        <v>3245</v>
      </c>
      <c r="E5481" t="s">
        <v>1709</v>
      </c>
    </row>
    <row r="5482" spans="1:5">
      <c r="A5482" t="s">
        <v>2957</v>
      </c>
      <c r="B5482" t="s">
        <v>2878</v>
      </c>
      <c r="C5482" t="s">
        <v>1721</v>
      </c>
      <c r="D5482" t="s">
        <v>3245</v>
      </c>
      <c r="E5482" t="s">
        <v>1710</v>
      </c>
    </row>
    <row r="5483" spans="1:5">
      <c r="A5483" t="s">
        <v>2958</v>
      </c>
      <c r="B5483" t="s">
        <v>2878</v>
      </c>
      <c r="C5483" t="s">
        <v>1721</v>
      </c>
      <c r="D5483" t="s">
        <v>3245</v>
      </c>
      <c r="E5483" t="s">
        <v>1711</v>
      </c>
    </row>
    <row r="5484" spans="1:5">
      <c r="A5484" t="s">
        <v>2959</v>
      </c>
      <c r="B5484" t="s">
        <v>2878</v>
      </c>
      <c r="C5484" t="s">
        <v>1721</v>
      </c>
      <c r="D5484" t="s">
        <v>3245</v>
      </c>
      <c r="E5484" t="s">
        <v>1712</v>
      </c>
    </row>
    <row r="5485" spans="1:5">
      <c r="A5485" t="s">
        <v>2960</v>
      </c>
      <c r="B5485" t="s">
        <v>2878</v>
      </c>
      <c r="C5485" t="s">
        <v>1721</v>
      </c>
      <c r="D5485" t="s">
        <v>3245</v>
      </c>
      <c r="E5485" t="s">
        <v>1713</v>
      </c>
    </row>
    <row r="5486" spans="1:5">
      <c r="A5486" t="s">
        <v>2961</v>
      </c>
      <c r="B5486" t="s">
        <v>2878</v>
      </c>
      <c r="C5486" t="s">
        <v>1721</v>
      </c>
      <c r="D5486" t="s">
        <v>3245</v>
      </c>
      <c r="E5486" t="s">
        <v>1714</v>
      </c>
    </row>
    <row r="5487" spans="1:5">
      <c r="A5487" t="s">
        <v>2962</v>
      </c>
      <c r="B5487" t="s">
        <v>2878</v>
      </c>
      <c r="C5487" t="s">
        <v>1721</v>
      </c>
      <c r="D5487" t="s">
        <v>3245</v>
      </c>
      <c r="E5487" t="s">
        <v>1715</v>
      </c>
    </row>
    <row r="5488" spans="1:5">
      <c r="A5488" t="s">
        <v>2963</v>
      </c>
      <c r="B5488" t="s">
        <v>2878</v>
      </c>
      <c r="C5488" t="s">
        <v>1721</v>
      </c>
      <c r="D5488" t="s">
        <v>3246</v>
      </c>
      <c r="E5488" t="s">
        <v>1702</v>
      </c>
    </row>
    <row r="5489" spans="1:5">
      <c r="A5489" t="s">
        <v>2964</v>
      </c>
      <c r="B5489" t="s">
        <v>2878</v>
      </c>
      <c r="C5489" t="s">
        <v>1721</v>
      </c>
      <c r="D5489" t="s">
        <v>3246</v>
      </c>
      <c r="E5489" t="s">
        <v>1705</v>
      </c>
    </row>
    <row r="5490" spans="1:5">
      <c r="A5490" t="s">
        <v>2965</v>
      </c>
      <c r="B5490" t="s">
        <v>2878</v>
      </c>
      <c r="C5490" t="s">
        <v>1721</v>
      </c>
      <c r="D5490" t="s">
        <v>3246</v>
      </c>
      <c r="E5490" t="s">
        <v>1706</v>
      </c>
    </row>
    <row r="5491" spans="1:5">
      <c r="A5491" t="s">
        <v>2966</v>
      </c>
      <c r="B5491" t="s">
        <v>2878</v>
      </c>
      <c r="C5491" t="s">
        <v>1721</v>
      </c>
      <c r="D5491" t="s">
        <v>3246</v>
      </c>
      <c r="E5491" t="s">
        <v>1707</v>
      </c>
    </row>
    <row r="5492" spans="1:5">
      <c r="A5492" t="s">
        <v>2967</v>
      </c>
      <c r="B5492" t="s">
        <v>2878</v>
      </c>
      <c r="C5492" t="s">
        <v>1721</v>
      </c>
      <c r="D5492" t="s">
        <v>3246</v>
      </c>
      <c r="E5492" t="s">
        <v>1708</v>
      </c>
    </row>
    <row r="5493" spans="1:5">
      <c r="A5493" t="s">
        <v>2968</v>
      </c>
      <c r="B5493" t="s">
        <v>2878</v>
      </c>
      <c r="C5493" t="s">
        <v>1721</v>
      </c>
      <c r="D5493" t="s">
        <v>3246</v>
      </c>
      <c r="E5493" t="s">
        <v>1709</v>
      </c>
    </row>
    <row r="5494" spans="1:5">
      <c r="A5494" t="s">
        <v>2969</v>
      </c>
      <c r="B5494" t="s">
        <v>2878</v>
      </c>
      <c r="C5494" t="s">
        <v>1721</v>
      </c>
      <c r="D5494" t="s">
        <v>3246</v>
      </c>
      <c r="E5494" t="s">
        <v>1710</v>
      </c>
    </row>
    <row r="5495" spans="1:5">
      <c r="A5495" t="s">
        <v>2970</v>
      </c>
      <c r="B5495" t="s">
        <v>2878</v>
      </c>
      <c r="C5495" t="s">
        <v>1721</v>
      </c>
      <c r="D5495" t="s">
        <v>3246</v>
      </c>
      <c r="E5495" t="s">
        <v>1711</v>
      </c>
    </row>
    <row r="5496" spans="1:5">
      <c r="A5496" t="s">
        <v>2971</v>
      </c>
      <c r="B5496" t="s">
        <v>2878</v>
      </c>
      <c r="C5496" t="s">
        <v>1721</v>
      </c>
      <c r="D5496" t="s">
        <v>3246</v>
      </c>
      <c r="E5496" t="s">
        <v>1712</v>
      </c>
    </row>
    <row r="5497" spans="1:5">
      <c r="A5497" t="s">
        <v>2972</v>
      </c>
      <c r="B5497" t="s">
        <v>2878</v>
      </c>
      <c r="C5497" t="s">
        <v>1721</v>
      </c>
      <c r="D5497" t="s">
        <v>3246</v>
      </c>
      <c r="E5497" t="s">
        <v>1713</v>
      </c>
    </row>
    <row r="5498" spans="1:5">
      <c r="A5498" t="s">
        <v>2973</v>
      </c>
      <c r="B5498" t="s">
        <v>2878</v>
      </c>
      <c r="C5498" t="s">
        <v>1721</v>
      </c>
      <c r="D5498" t="s">
        <v>3246</v>
      </c>
      <c r="E5498" t="s">
        <v>1714</v>
      </c>
    </row>
    <row r="5499" spans="1:5">
      <c r="A5499" t="s">
        <v>2974</v>
      </c>
      <c r="B5499" t="s">
        <v>2878</v>
      </c>
      <c r="C5499" t="s">
        <v>1721</v>
      </c>
      <c r="D5499" t="s">
        <v>3246</v>
      </c>
      <c r="E5499" t="s">
        <v>1715</v>
      </c>
    </row>
    <row r="5500" spans="1:5">
      <c r="A5500" t="s">
        <v>2975</v>
      </c>
      <c r="B5500" t="s">
        <v>2878</v>
      </c>
      <c r="C5500" t="s">
        <v>1721</v>
      </c>
      <c r="D5500" t="s">
        <v>3247</v>
      </c>
      <c r="E5500" t="s">
        <v>1702</v>
      </c>
    </row>
    <row r="5501" spans="1:5">
      <c r="A5501" t="s">
        <v>2976</v>
      </c>
      <c r="B5501" t="s">
        <v>2878</v>
      </c>
      <c r="C5501" t="s">
        <v>1721</v>
      </c>
      <c r="D5501" t="s">
        <v>3247</v>
      </c>
      <c r="E5501" t="s">
        <v>1705</v>
      </c>
    </row>
    <row r="5502" spans="1:5">
      <c r="A5502" t="s">
        <v>2977</v>
      </c>
      <c r="B5502" t="s">
        <v>2878</v>
      </c>
      <c r="C5502" t="s">
        <v>1721</v>
      </c>
      <c r="D5502" t="s">
        <v>3247</v>
      </c>
      <c r="E5502" t="s">
        <v>1706</v>
      </c>
    </row>
    <row r="5503" spans="1:5">
      <c r="A5503" t="s">
        <v>2978</v>
      </c>
      <c r="B5503" t="s">
        <v>2878</v>
      </c>
      <c r="C5503" t="s">
        <v>1721</v>
      </c>
      <c r="D5503" t="s">
        <v>3247</v>
      </c>
      <c r="E5503" t="s">
        <v>1707</v>
      </c>
    </row>
    <row r="5504" spans="1:5">
      <c r="A5504" t="s">
        <v>2979</v>
      </c>
      <c r="B5504" t="s">
        <v>2878</v>
      </c>
      <c r="C5504" t="s">
        <v>1721</v>
      </c>
      <c r="D5504" t="s">
        <v>3247</v>
      </c>
      <c r="E5504" t="s">
        <v>1708</v>
      </c>
    </row>
    <row r="5505" spans="1:5">
      <c r="A5505" t="s">
        <v>2980</v>
      </c>
      <c r="B5505" t="s">
        <v>2878</v>
      </c>
      <c r="C5505" t="s">
        <v>1721</v>
      </c>
      <c r="D5505" t="s">
        <v>3247</v>
      </c>
      <c r="E5505" t="s">
        <v>1709</v>
      </c>
    </row>
    <row r="5506" spans="1:5">
      <c r="A5506" t="s">
        <v>2981</v>
      </c>
      <c r="B5506" t="s">
        <v>2878</v>
      </c>
      <c r="C5506" t="s">
        <v>1721</v>
      </c>
      <c r="D5506" t="s">
        <v>3247</v>
      </c>
      <c r="E5506" t="s">
        <v>1710</v>
      </c>
    </row>
    <row r="5507" spans="1:5">
      <c r="A5507" t="s">
        <v>2982</v>
      </c>
      <c r="B5507" t="s">
        <v>2878</v>
      </c>
      <c r="C5507" t="s">
        <v>1721</v>
      </c>
      <c r="D5507" t="s">
        <v>3247</v>
      </c>
      <c r="E5507" t="s">
        <v>1711</v>
      </c>
    </row>
    <row r="5508" spans="1:5">
      <c r="A5508" t="s">
        <v>2983</v>
      </c>
      <c r="B5508" t="s">
        <v>2878</v>
      </c>
      <c r="C5508" t="s">
        <v>1721</v>
      </c>
      <c r="D5508" t="s">
        <v>3247</v>
      </c>
      <c r="E5508" t="s">
        <v>1712</v>
      </c>
    </row>
    <row r="5509" spans="1:5">
      <c r="A5509" t="s">
        <v>2984</v>
      </c>
      <c r="B5509" t="s">
        <v>2878</v>
      </c>
      <c r="C5509" t="s">
        <v>1721</v>
      </c>
      <c r="D5509" t="s">
        <v>3247</v>
      </c>
      <c r="E5509" t="s">
        <v>1713</v>
      </c>
    </row>
    <row r="5510" spans="1:5">
      <c r="A5510" t="s">
        <v>2985</v>
      </c>
      <c r="B5510" t="s">
        <v>2878</v>
      </c>
      <c r="C5510" t="s">
        <v>1721</v>
      </c>
      <c r="D5510" t="s">
        <v>3247</v>
      </c>
      <c r="E5510" t="s">
        <v>1714</v>
      </c>
    </row>
    <row r="5511" spans="1:5">
      <c r="A5511" t="s">
        <v>2986</v>
      </c>
      <c r="B5511" t="s">
        <v>2878</v>
      </c>
      <c r="C5511" t="s">
        <v>1721</v>
      </c>
      <c r="D5511" t="s">
        <v>3247</v>
      </c>
      <c r="E5511" t="s">
        <v>1715</v>
      </c>
    </row>
    <row r="5512" spans="1:5">
      <c r="A5512" t="s">
        <v>2987</v>
      </c>
      <c r="B5512" t="s">
        <v>2878</v>
      </c>
      <c r="C5512" t="s">
        <v>1721</v>
      </c>
      <c r="D5512" t="s">
        <v>3248</v>
      </c>
      <c r="E5512" t="s">
        <v>1702</v>
      </c>
    </row>
    <row r="5513" spans="1:5">
      <c r="A5513" t="s">
        <v>2988</v>
      </c>
      <c r="B5513" t="s">
        <v>2878</v>
      </c>
      <c r="C5513" t="s">
        <v>1721</v>
      </c>
      <c r="D5513" t="s">
        <v>3248</v>
      </c>
      <c r="E5513" t="s">
        <v>1705</v>
      </c>
    </row>
    <row r="5514" spans="1:5">
      <c r="A5514" t="s">
        <v>2989</v>
      </c>
      <c r="B5514" t="s">
        <v>2878</v>
      </c>
      <c r="C5514" t="s">
        <v>1721</v>
      </c>
      <c r="D5514" t="s">
        <v>3248</v>
      </c>
      <c r="E5514" t="s">
        <v>1706</v>
      </c>
    </row>
    <row r="5515" spans="1:5">
      <c r="A5515" t="s">
        <v>2990</v>
      </c>
      <c r="B5515" t="s">
        <v>2878</v>
      </c>
      <c r="C5515" t="s">
        <v>1721</v>
      </c>
      <c r="D5515" t="s">
        <v>3248</v>
      </c>
      <c r="E5515" t="s">
        <v>1707</v>
      </c>
    </row>
    <row r="5516" spans="1:5">
      <c r="A5516" t="s">
        <v>2991</v>
      </c>
      <c r="B5516" t="s">
        <v>2878</v>
      </c>
      <c r="C5516" t="s">
        <v>1721</v>
      </c>
      <c r="D5516" t="s">
        <v>3248</v>
      </c>
      <c r="E5516" t="s">
        <v>1708</v>
      </c>
    </row>
    <row r="5517" spans="1:5">
      <c r="A5517" t="s">
        <v>2992</v>
      </c>
      <c r="B5517" t="s">
        <v>2878</v>
      </c>
      <c r="C5517" t="s">
        <v>1721</v>
      </c>
      <c r="D5517" t="s">
        <v>3248</v>
      </c>
      <c r="E5517" t="s">
        <v>1709</v>
      </c>
    </row>
    <row r="5518" spans="1:5">
      <c r="A5518" t="s">
        <v>2993</v>
      </c>
      <c r="B5518" t="s">
        <v>2878</v>
      </c>
      <c r="C5518" t="s">
        <v>1721</v>
      </c>
      <c r="D5518" t="s">
        <v>3248</v>
      </c>
      <c r="E5518" t="s">
        <v>1710</v>
      </c>
    </row>
    <row r="5519" spans="1:5">
      <c r="A5519" t="s">
        <v>2994</v>
      </c>
      <c r="B5519" t="s">
        <v>2878</v>
      </c>
      <c r="C5519" t="s">
        <v>1721</v>
      </c>
      <c r="D5519" t="s">
        <v>3248</v>
      </c>
      <c r="E5519" t="s">
        <v>1711</v>
      </c>
    </row>
    <row r="5520" spans="1:5">
      <c r="A5520" t="s">
        <v>2995</v>
      </c>
      <c r="B5520" t="s">
        <v>2878</v>
      </c>
      <c r="C5520" t="s">
        <v>1721</v>
      </c>
      <c r="D5520" t="s">
        <v>3248</v>
      </c>
      <c r="E5520" t="s">
        <v>1712</v>
      </c>
    </row>
    <row r="5521" spans="1:5">
      <c r="A5521" t="s">
        <v>2996</v>
      </c>
      <c r="B5521" t="s">
        <v>2878</v>
      </c>
      <c r="C5521" t="s">
        <v>1721</v>
      </c>
      <c r="D5521" t="s">
        <v>3248</v>
      </c>
      <c r="E5521" t="s">
        <v>1713</v>
      </c>
    </row>
    <row r="5522" spans="1:5">
      <c r="A5522" t="s">
        <v>2997</v>
      </c>
      <c r="B5522" t="s">
        <v>2878</v>
      </c>
      <c r="C5522" t="s">
        <v>1721</v>
      </c>
      <c r="D5522" t="s">
        <v>3248</v>
      </c>
      <c r="E5522" t="s">
        <v>1714</v>
      </c>
    </row>
    <row r="5523" spans="1:5">
      <c r="A5523" t="s">
        <v>2998</v>
      </c>
      <c r="B5523" t="s">
        <v>2878</v>
      </c>
      <c r="C5523" t="s">
        <v>1721</v>
      </c>
      <c r="D5523" t="s">
        <v>3248</v>
      </c>
      <c r="E5523" t="s">
        <v>1715</v>
      </c>
    </row>
    <row r="5524" spans="1:5">
      <c r="A5524" t="s">
        <v>2999</v>
      </c>
      <c r="B5524" t="s">
        <v>2878</v>
      </c>
      <c r="C5524" t="s">
        <v>1722</v>
      </c>
      <c r="D5524" t="s">
        <v>3239</v>
      </c>
      <c r="E5524" t="s">
        <v>1702</v>
      </c>
    </row>
    <row r="5525" spans="1:5">
      <c r="A5525" t="s">
        <v>3000</v>
      </c>
      <c r="B5525" t="s">
        <v>2878</v>
      </c>
      <c r="C5525" t="s">
        <v>1722</v>
      </c>
      <c r="D5525" t="s">
        <v>3239</v>
      </c>
      <c r="E5525" t="s">
        <v>1705</v>
      </c>
    </row>
    <row r="5526" spans="1:5">
      <c r="A5526" t="s">
        <v>3001</v>
      </c>
      <c r="B5526" t="s">
        <v>2878</v>
      </c>
      <c r="C5526" t="s">
        <v>1722</v>
      </c>
      <c r="D5526" t="s">
        <v>3239</v>
      </c>
      <c r="E5526" t="s">
        <v>1706</v>
      </c>
    </row>
    <row r="5527" spans="1:5">
      <c r="A5527" t="s">
        <v>3002</v>
      </c>
      <c r="B5527" t="s">
        <v>2878</v>
      </c>
      <c r="C5527" t="s">
        <v>1722</v>
      </c>
      <c r="D5527" t="s">
        <v>3239</v>
      </c>
      <c r="E5527" t="s">
        <v>1707</v>
      </c>
    </row>
    <row r="5528" spans="1:5">
      <c r="A5528" t="s">
        <v>3003</v>
      </c>
      <c r="B5528" t="s">
        <v>2878</v>
      </c>
      <c r="C5528" t="s">
        <v>1722</v>
      </c>
      <c r="D5528" t="s">
        <v>3239</v>
      </c>
      <c r="E5528" t="s">
        <v>1708</v>
      </c>
    </row>
    <row r="5529" spans="1:5">
      <c r="A5529" t="s">
        <v>3004</v>
      </c>
      <c r="B5529" t="s">
        <v>2878</v>
      </c>
      <c r="C5529" t="s">
        <v>1722</v>
      </c>
      <c r="D5529" t="s">
        <v>3239</v>
      </c>
      <c r="E5529" t="s">
        <v>1709</v>
      </c>
    </row>
    <row r="5530" spans="1:5">
      <c r="A5530" t="s">
        <v>3005</v>
      </c>
      <c r="B5530" t="s">
        <v>2878</v>
      </c>
      <c r="C5530" t="s">
        <v>1722</v>
      </c>
      <c r="D5530" t="s">
        <v>3239</v>
      </c>
      <c r="E5530" t="s">
        <v>1710</v>
      </c>
    </row>
    <row r="5531" spans="1:5">
      <c r="A5531" t="s">
        <v>3006</v>
      </c>
      <c r="B5531" t="s">
        <v>2878</v>
      </c>
      <c r="C5531" t="s">
        <v>1722</v>
      </c>
      <c r="D5531" t="s">
        <v>3239</v>
      </c>
      <c r="E5531" t="s">
        <v>1711</v>
      </c>
    </row>
    <row r="5532" spans="1:5">
      <c r="A5532" t="s">
        <v>3007</v>
      </c>
      <c r="B5532" t="s">
        <v>2878</v>
      </c>
      <c r="C5532" t="s">
        <v>1722</v>
      </c>
      <c r="D5532" t="s">
        <v>3239</v>
      </c>
      <c r="E5532" t="s">
        <v>1712</v>
      </c>
    </row>
    <row r="5533" spans="1:5">
      <c r="A5533" t="s">
        <v>3008</v>
      </c>
      <c r="B5533" t="s">
        <v>2878</v>
      </c>
      <c r="C5533" t="s">
        <v>1722</v>
      </c>
      <c r="D5533" t="s">
        <v>3239</v>
      </c>
      <c r="E5533" t="s">
        <v>1713</v>
      </c>
    </row>
    <row r="5534" spans="1:5">
      <c r="A5534" t="s">
        <v>3009</v>
      </c>
      <c r="B5534" t="s">
        <v>2878</v>
      </c>
      <c r="C5534" t="s">
        <v>1722</v>
      </c>
      <c r="D5534" t="s">
        <v>3239</v>
      </c>
      <c r="E5534" t="s">
        <v>1714</v>
      </c>
    </row>
    <row r="5535" spans="1:5">
      <c r="A5535" t="s">
        <v>3010</v>
      </c>
      <c r="B5535" t="s">
        <v>2878</v>
      </c>
      <c r="C5535" t="s">
        <v>1722</v>
      </c>
      <c r="D5535" t="s">
        <v>3239</v>
      </c>
      <c r="E5535" t="s">
        <v>1715</v>
      </c>
    </row>
    <row r="5536" spans="1:5">
      <c r="A5536" t="s">
        <v>3011</v>
      </c>
      <c r="B5536" t="s">
        <v>2878</v>
      </c>
      <c r="C5536" t="s">
        <v>1722</v>
      </c>
      <c r="D5536" t="s">
        <v>3240</v>
      </c>
      <c r="E5536" t="s">
        <v>1702</v>
      </c>
    </row>
    <row r="5537" spans="1:5">
      <c r="A5537" t="s">
        <v>3012</v>
      </c>
      <c r="B5537" t="s">
        <v>2878</v>
      </c>
      <c r="C5537" t="s">
        <v>1722</v>
      </c>
      <c r="D5537" t="s">
        <v>3240</v>
      </c>
      <c r="E5537" t="s">
        <v>1705</v>
      </c>
    </row>
    <row r="5538" spans="1:5">
      <c r="A5538" t="s">
        <v>3013</v>
      </c>
      <c r="B5538" t="s">
        <v>2878</v>
      </c>
      <c r="C5538" t="s">
        <v>1722</v>
      </c>
      <c r="D5538" t="s">
        <v>3240</v>
      </c>
      <c r="E5538" t="s">
        <v>1706</v>
      </c>
    </row>
    <row r="5539" spans="1:5">
      <c r="A5539" t="s">
        <v>3014</v>
      </c>
      <c r="B5539" t="s">
        <v>2878</v>
      </c>
      <c r="C5539" t="s">
        <v>1722</v>
      </c>
      <c r="D5539" t="s">
        <v>3240</v>
      </c>
      <c r="E5539" t="s">
        <v>1707</v>
      </c>
    </row>
    <row r="5540" spans="1:5">
      <c r="A5540" t="s">
        <v>3015</v>
      </c>
      <c r="B5540" t="s">
        <v>2878</v>
      </c>
      <c r="C5540" t="s">
        <v>1722</v>
      </c>
      <c r="D5540" t="s">
        <v>3240</v>
      </c>
      <c r="E5540" t="s">
        <v>1708</v>
      </c>
    </row>
    <row r="5541" spans="1:5">
      <c r="A5541" t="s">
        <v>3016</v>
      </c>
      <c r="B5541" t="s">
        <v>2878</v>
      </c>
      <c r="C5541" t="s">
        <v>1722</v>
      </c>
      <c r="D5541" t="s">
        <v>3240</v>
      </c>
      <c r="E5541" t="s">
        <v>1709</v>
      </c>
    </row>
    <row r="5542" spans="1:5">
      <c r="A5542" t="s">
        <v>3017</v>
      </c>
      <c r="B5542" t="s">
        <v>2878</v>
      </c>
      <c r="C5542" t="s">
        <v>1722</v>
      </c>
      <c r="D5542" t="s">
        <v>3240</v>
      </c>
      <c r="E5542" t="s">
        <v>1710</v>
      </c>
    </row>
    <row r="5543" spans="1:5">
      <c r="A5543" t="s">
        <v>3018</v>
      </c>
      <c r="B5543" t="s">
        <v>2878</v>
      </c>
      <c r="C5543" t="s">
        <v>1722</v>
      </c>
      <c r="D5543" t="s">
        <v>3240</v>
      </c>
      <c r="E5543" t="s">
        <v>1711</v>
      </c>
    </row>
    <row r="5544" spans="1:5">
      <c r="A5544" t="s">
        <v>3019</v>
      </c>
      <c r="B5544" t="s">
        <v>2878</v>
      </c>
      <c r="C5544" t="s">
        <v>1722</v>
      </c>
      <c r="D5544" t="s">
        <v>3240</v>
      </c>
      <c r="E5544" t="s">
        <v>1712</v>
      </c>
    </row>
    <row r="5545" spans="1:5">
      <c r="A5545" t="s">
        <v>3020</v>
      </c>
      <c r="B5545" t="s">
        <v>2878</v>
      </c>
      <c r="C5545" t="s">
        <v>1722</v>
      </c>
      <c r="D5545" t="s">
        <v>3240</v>
      </c>
      <c r="E5545" t="s">
        <v>1713</v>
      </c>
    </row>
    <row r="5546" spans="1:5">
      <c r="A5546" t="s">
        <v>3021</v>
      </c>
      <c r="B5546" t="s">
        <v>2878</v>
      </c>
      <c r="C5546" t="s">
        <v>1722</v>
      </c>
      <c r="D5546" t="s">
        <v>3240</v>
      </c>
      <c r="E5546" t="s">
        <v>1714</v>
      </c>
    </row>
    <row r="5547" spans="1:5">
      <c r="A5547" t="s">
        <v>3022</v>
      </c>
      <c r="B5547" t="s">
        <v>2878</v>
      </c>
      <c r="C5547" t="s">
        <v>1722</v>
      </c>
      <c r="D5547" t="s">
        <v>3240</v>
      </c>
      <c r="E5547" t="s">
        <v>1715</v>
      </c>
    </row>
    <row r="5548" spans="1:5">
      <c r="A5548" t="s">
        <v>3023</v>
      </c>
      <c r="B5548" t="s">
        <v>2878</v>
      </c>
      <c r="C5548" t="s">
        <v>1722</v>
      </c>
      <c r="D5548" t="s">
        <v>3241</v>
      </c>
      <c r="E5548" t="s">
        <v>1702</v>
      </c>
    </row>
    <row r="5549" spans="1:5">
      <c r="A5549" t="s">
        <v>3024</v>
      </c>
      <c r="B5549" t="s">
        <v>2878</v>
      </c>
      <c r="C5549" t="s">
        <v>1722</v>
      </c>
      <c r="D5549" t="s">
        <v>3241</v>
      </c>
      <c r="E5549" t="s">
        <v>1705</v>
      </c>
    </row>
    <row r="5550" spans="1:5">
      <c r="A5550" t="s">
        <v>3025</v>
      </c>
      <c r="B5550" t="s">
        <v>2878</v>
      </c>
      <c r="C5550" t="s">
        <v>1722</v>
      </c>
      <c r="D5550" t="s">
        <v>3241</v>
      </c>
      <c r="E5550" t="s">
        <v>1706</v>
      </c>
    </row>
    <row r="5551" spans="1:5">
      <c r="A5551" t="s">
        <v>3026</v>
      </c>
      <c r="B5551" t="s">
        <v>2878</v>
      </c>
      <c r="C5551" t="s">
        <v>1722</v>
      </c>
      <c r="D5551" t="s">
        <v>3241</v>
      </c>
      <c r="E5551" t="s">
        <v>1707</v>
      </c>
    </row>
    <row r="5552" spans="1:5">
      <c r="A5552" t="s">
        <v>3027</v>
      </c>
      <c r="B5552" t="s">
        <v>2878</v>
      </c>
      <c r="C5552" t="s">
        <v>1722</v>
      </c>
      <c r="D5552" t="s">
        <v>3241</v>
      </c>
      <c r="E5552" t="s">
        <v>1708</v>
      </c>
    </row>
    <row r="5553" spans="1:5">
      <c r="A5553" t="s">
        <v>3028</v>
      </c>
      <c r="B5553" t="s">
        <v>2878</v>
      </c>
      <c r="C5553" t="s">
        <v>1722</v>
      </c>
      <c r="D5553" t="s">
        <v>3241</v>
      </c>
      <c r="E5553" t="s">
        <v>1709</v>
      </c>
    </row>
    <row r="5554" spans="1:5">
      <c r="A5554" t="s">
        <v>3029</v>
      </c>
      <c r="B5554" t="s">
        <v>2878</v>
      </c>
      <c r="C5554" t="s">
        <v>1722</v>
      </c>
      <c r="D5554" t="s">
        <v>3241</v>
      </c>
      <c r="E5554" t="s">
        <v>1710</v>
      </c>
    </row>
    <row r="5555" spans="1:5">
      <c r="A5555" t="s">
        <v>3030</v>
      </c>
      <c r="B5555" t="s">
        <v>2878</v>
      </c>
      <c r="C5555" t="s">
        <v>1722</v>
      </c>
      <c r="D5555" t="s">
        <v>3241</v>
      </c>
      <c r="E5555" t="s">
        <v>1711</v>
      </c>
    </row>
    <row r="5556" spans="1:5">
      <c r="A5556" t="s">
        <v>3031</v>
      </c>
      <c r="B5556" t="s">
        <v>2878</v>
      </c>
      <c r="C5556" t="s">
        <v>1722</v>
      </c>
      <c r="D5556" t="s">
        <v>3241</v>
      </c>
      <c r="E5556" t="s">
        <v>1712</v>
      </c>
    </row>
    <row r="5557" spans="1:5">
      <c r="A5557" t="s">
        <v>3032</v>
      </c>
      <c r="B5557" t="s">
        <v>2878</v>
      </c>
      <c r="C5557" t="s">
        <v>1722</v>
      </c>
      <c r="D5557" t="s">
        <v>3241</v>
      </c>
      <c r="E5557" t="s">
        <v>1713</v>
      </c>
    </row>
    <row r="5558" spans="1:5">
      <c r="A5558" t="s">
        <v>3033</v>
      </c>
      <c r="B5558" t="s">
        <v>2878</v>
      </c>
      <c r="C5558" t="s">
        <v>1722</v>
      </c>
      <c r="D5558" t="s">
        <v>3241</v>
      </c>
      <c r="E5558" t="s">
        <v>1714</v>
      </c>
    </row>
    <row r="5559" spans="1:5">
      <c r="A5559" t="s">
        <v>3034</v>
      </c>
      <c r="B5559" t="s">
        <v>2878</v>
      </c>
      <c r="C5559" t="s">
        <v>1722</v>
      </c>
      <c r="D5559" t="s">
        <v>3241</v>
      </c>
      <c r="E5559" t="s">
        <v>1715</v>
      </c>
    </row>
    <row r="5560" spans="1:5">
      <c r="A5560" t="s">
        <v>3035</v>
      </c>
      <c r="B5560" t="s">
        <v>2878</v>
      </c>
      <c r="C5560" t="s">
        <v>1722</v>
      </c>
      <c r="D5560" t="s">
        <v>3242</v>
      </c>
      <c r="E5560" t="s">
        <v>1702</v>
      </c>
    </row>
    <row r="5561" spans="1:5">
      <c r="A5561" t="s">
        <v>3036</v>
      </c>
      <c r="B5561" t="s">
        <v>2878</v>
      </c>
      <c r="C5561" t="s">
        <v>1722</v>
      </c>
      <c r="D5561" t="s">
        <v>3242</v>
      </c>
      <c r="E5561" t="s">
        <v>1705</v>
      </c>
    </row>
    <row r="5562" spans="1:5">
      <c r="A5562" t="s">
        <v>3037</v>
      </c>
      <c r="B5562" t="s">
        <v>2878</v>
      </c>
      <c r="C5562" t="s">
        <v>1722</v>
      </c>
      <c r="D5562" t="s">
        <v>3242</v>
      </c>
      <c r="E5562" t="s">
        <v>1706</v>
      </c>
    </row>
    <row r="5563" spans="1:5">
      <c r="A5563" t="s">
        <v>3038</v>
      </c>
      <c r="B5563" t="s">
        <v>2878</v>
      </c>
      <c r="C5563" t="s">
        <v>1722</v>
      </c>
      <c r="D5563" t="s">
        <v>3242</v>
      </c>
      <c r="E5563" t="s">
        <v>1707</v>
      </c>
    </row>
    <row r="5564" spans="1:5">
      <c r="A5564" t="s">
        <v>3039</v>
      </c>
      <c r="B5564" t="s">
        <v>2878</v>
      </c>
      <c r="C5564" t="s">
        <v>1722</v>
      </c>
      <c r="D5564" t="s">
        <v>3242</v>
      </c>
      <c r="E5564" t="s">
        <v>1708</v>
      </c>
    </row>
    <row r="5565" spans="1:5">
      <c r="A5565" t="s">
        <v>3040</v>
      </c>
      <c r="B5565" t="s">
        <v>2878</v>
      </c>
      <c r="C5565" t="s">
        <v>1722</v>
      </c>
      <c r="D5565" t="s">
        <v>3242</v>
      </c>
      <c r="E5565" t="s">
        <v>1709</v>
      </c>
    </row>
    <row r="5566" spans="1:5">
      <c r="A5566" t="s">
        <v>3041</v>
      </c>
      <c r="B5566" t="s">
        <v>2878</v>
      </c>
      <c r="C5566" t="s">
        <v>1722</v>
      </c>
      <c r="D5566" t="s">
        <v>3242</v>
      </c>
      <c r="E5566" t="s">
        <v>1710</v>
      </c>
    </row>
    <row r="5567" spans="1:5">
      <c r="A5567" t="s">
        <v>3042</v>
      </c>
      <c r="B5567" t="s">
        <v>2878</v>
      </c>
      <c r="C5567" t="s">
        <v>1722</v>
      </c>
      <c r="D5567" t="s">
        <v>3242</v>
      </c>
      <c r="E5567" t="s">
        <v>1711</v>
      </c>
    </row>
    <row r="5568" spans="1:5">
      <c r="A5568" t="s">
        <v>3043</v>
      </c>
      <c r="B5568" t="s">
        <v>2878</v>
      </c>
      <c r="C5568" t="s">
        <v>1722</v>
      </c>
      <c r="D5568" t="s">
        <v>3242</v>
      </c>
      <c r="E5568" t="s">
        <v>1712</v>
      </c>
    </row>
    <row r="5569" spans="1:5">
      <c r="A5569" t="s">
        <v>3044</v>
      </c>
      <c r="B5569" t="s">
        <v>2878</v>
      </c>
      <c r="C5569" t="s">
        <v>1722</v>
      </c>
      <c r="D5569" t="s">
        <v>3242</v>
      </c>
      <c r="E5569" t="s">
        <v>1713</v>
      </c>
    </row>
    <row r="5570" spans="1:5">
      <c r="A5570" t="s">
        <v>3045</v>
      </c>
      <c r="B5570" t="s">
        <v>2878</v>
      </c>
      <c r="C5570" t="s">
        <v>1722</v>
      </c>
      <c r="D5570" t="s">
        <v>3242</v>
      </c>
      <c r="E5570" t="s">
        <v>1714</v>
      </c>
    </row>
    <row r="5571" spans="1:5">
      <c r="A5571" t="s">
        <v>3046</v>
      </c>
      <c r="B5571" t="s">
        <v>2878</v>
      </c>
      <c r="C5571" t="s">
        <v>1722</v>
      </c>
      <c r="D5571" t="s">
        <v>3242</v>
      </c>
      <c r="E5571" t="s">
        <v>1715</v>
      </c>
    </row>
    <row r="5572" spans="1:5">
      <c r="A5572" t="s">
        <v>3047</v>
      </c>
      <c r="B5572" t="s">
        <v>2878</v>
      </c>
      <c r="C5572" t="s">
        <v>1722</v>
      </c>
      <c r="D5572" t="s">
        <v>3243</v>
      </c>
      <c r="E5572" t="s">
        <v>1702</v>
      </c>
    </row>
    <row r="5573" spans="1:5">
      <c r="A5573" t="s">
        <v>3048</v>
      </c>
      <c r="B5573" t="s">
        <v>2878</v>
      </c>
      <c r="C5573" t="s">
        <v>1722</v>
      </c>
      <c r="D5573" t="s">
        <v>3243</v>
      </c>
      <c r="E5573" t="s">
        <v>1705</v>
      </c>
    </row>
    <row r="5574" spans="1:5">
      <c r="A5574" t="s">
        <v>3049</v>
      </c>
      <c r="B5574" t="s">
        <v>2878</v>
      </c>
      <c r="C5574" t="s">
        <v>1722</v>
      </c>
      <c r="D5574" t="s">
        <v>3243</v>
      </c>
      <c r="E5574" t="s">
        <v>1706</v>
      </c>
    </row>
    <row r="5575" spans="1:5">
      <c r="A5575" t="s">
        <v>3050</v>
      </c>
      <c r="B5575" t="s">
        <v>2878</v>
      </c>
      <c r="C5575" t="s">
        <v>1722</v>
      </c>
      <c r="D5575" t="s">
        <v>3243</v>
      </c>
      <c r="E5575" t="s">
        <v>1707</v>
      </c>
    </row>
    <row r="5576" spans="1:5">
      <c r="A5576" t="s">
        <v>3051</v>
      </c>
      <c r="B5576" t="s">
        <v>2878</v>
      </c>
      <c r="C5576" t="s">
        <v>1722</v>
      </c>
      <c r="D5576" t="s">
        <v>3243</v>
      </c>
      <c r="E5576" t="s">
        <v>1708</v>
      </c>
    </row>
    <row r="5577" spans="1:5">
      <c r="A5577" t="s">
        <v>3052</v>
      </c>
      <c r="B5577" t="s">
        <v>2878</v>
      </c>
      <c r="C5577" t="s">
        <v>1722</v>
      </c>
      <c r="D5577" t="s">
        <v>3243</v>
      </c>
      <c r="E5577" t="s">
        <v>1709</v>
      </c>
    </row>
    <row r="5578" spans="1:5">
      <c r="A5578" t="s">
        <v>3053</v>
      </c>
      <c r="B5578" t="s">
        <v>2878</v>
      </c>
      <c r="C5578" t="s">
        <v>1722</v>
      </c>
      <c r="D5578" t="s">
        <v>3243</v>
      </c>
      <c r="E5578" t="s">
        <v>1710</v>
      </c>
    </row>
    <row r="5579" spans="1:5">
      <c r="A5579" t="s">
        <v>3054</v>
      </c>
      <c r="B5579" t="s">
        <v>2878</v>
      </c>
      <c r="C5579" t="s">
        <v>1722</v>
      </c>
      <c r="D5579" t="s">
        <v>3243</v>
      </c>
      <c r="E5579" t="s">
        <v>1711</v>
      </c>
    </row>
    <row r="5580" spans="1:5">
      <c r="A5580" t="s">
        <v>3055</v>
      </c>
      <c r="B5580" t="s">
        <v>2878</v>
      </c>
      <c r="C5580" t="s">
        <v>1722</v>
      </c>
      <c r="D5580" t="s">
        <v>3243</v>
      </c>
      <c r="E5580" t="s">
        <v>1712</v>
      </c>
    </row>
    <row r="5581" spans="1:5">
      <c r="A5581" t="s">
        <v>3056</v>
      </c>
      <c r="B5581" t="s">
        <v>2878</v>
      </c>
      <c r="C5581" t="s">
        <v>1722</v>
      </c>
      <c r="D5581" t="s">
        <v>3243</v>
      </c>
      <c r="E5581" t="s">
        <v>1713</v>
      </c>
    </row>
    <row r="5582" spans="1:5">
      <c r="A5582" t="s">
        <v>3057</v>
      </c>
      <c r="B5582" t="s">
        <v>2878</v>
      </c>
      <c r="C5582" t="s">
        <v>1722</v>
      </c>
      <c r="D5582" t="s">
        <v>3243</v>
      </c>
      <c r="E5582" t="s">
        <v>1714</v>
      </c>
    </row>
    <row r="5583" spans="1:5">
      <c r="A5583" t="s">
        <v>3058</v>
      </c>
      <c r="B5583" t="s">
        <v>2878</v>
      </c>
      <c r="C5583" t="s">
        <v>1722</v>
      </c>
      <c r="D5583" t="s">
        <v>3243</v>
      </c>
      <c r="E5583" t="s">
        <v>1715</v>
      </c>
    </row>
    <row r="5584" spans="1:5">
      <c r="A5584" t="s">
        <v>3059</v>
      </c>
      <c r="B5584" t="s">
        <v>2878</v>
      </c>
      <c r="C5584" t="s">
        <v>1722</v>
      </c>
      <c r="D5584" t="s">
        <v>3244</v>
      </c>
      <c r="E5584" t="s">
        <v>1702</v>
      </c>
    </row>
    <row r="5585" spans="1:5">
      <c r="A5585" t="s">
        <v>3060</v>
      </c>
      <c r="B5585" t="s">
        <v>2878</v>
      </c>
      <c r="C5585" t="s">
        <v>1722</v>
      </c>
      <c r="D5585" t="s">
        <v>3244</v>
      </c>
      <c r="E5585" t="s">
        <v>1705</v>
      </c>
    </row>
    <row r="5586" spans="1:5">
      <c r="A5586" t="s">
        <v>3061</v>
      </c>
      <c r="B5586" t="s">
        <v>2878</v>
      </c>
      <c r="C5586" t="s">
        <v>1722</v>
      </c>
      <c r="D5586" t="s">
        <v>3244</v>
      </c>
      <c r="E5586" t="s">
        <v>1706</v>
      </c>
    </row>
    <row r="5587" spans="1:5">
      <c r="A5587" t="s">
        <v>3062</v>
      </c>
      <c r="B5587" t="s">
        <v>2878</v>
      </c>
      <c r="C5587" t="s">
        <v>1722</v>
      </c>
      <c r="D5587" t="s">
        <v>3244</v>
      </c>
      <c r="E5587" t="s">
        <v>1707</v>
      </c>
    </row>
    <row r="5588" spans="1:5">
      <c r="A5588" t="s">
        <v>3063</v>
      </c>
      <c r="B5588" t="s">
        <v>2878</v>
      </c>
      <c r="C5588" t="s">
        <v>1722</v>
      </c>
      <c r="D5588" t="s">
        <v>3244</v>
      </c>
      <c r="E5588" t="s">
        <v>1708</v>
      </c>
    </row>
    <row r="5589" spans="1:5">
      <c r="A5589" t="s">
        <v>3064</v>
      </c>
      <c r="B5589" t="s">
        <v>2878</v>
      </c>
      <c r="C5589" t="s">
        <v>1722</v>
      </c>
      <c r="D5589" t="s">
        <v>3244</v>
      </c>
      <c r="E5589" t="s">
        <v>1709</v>
      </c>
    </row>
    <row r="5590" spans="1:5">
      <c r="A5590" t="s">
        <v>3065</v>
      </c>
      <c r="B5590" t="s">
        <v>2878</v>
      </c>
      <c r="C5590" t="s">
        <v>1722</v>
      </c>
      <c r="D5590" t="s">
        <v>3244</v>
      </c>
      <c r="E5590" t="s">
        <v>1710</v>
      </c>
    </row>
    <row r="5591" spans="1:5">
      <c r="A5591" t="s">
        <v>3066</v>
      </c>
      <c r="B5591" t="s">
        <v>2878</v>
      </c>
      <c r="C5591" t="s">
        <v>1722</v>
      </c>
      <c r="D5591" t="s">
        <v>3244</v>
      </c>
      <c r="E5591" t="s">
        <v>1711</v>
      </c>
    </row>
    <row r="5592" spans="1:5">
      <c r="A5592" t="s">
        <v>3067</v>
      </c>
      <c r="B5592" t="s">
        <v>2878</v>
      </c>
      <c r="C5592" t="s">
        <v>1722</v>
      </c>
      <c r="D5592" t="s">
        <v>3244</v>
      </c>
      <c r="E5592" t="s">
        <v>1712</v>
      </c>
    </row>
    <row r="5593" spans="1:5">
      <c r="A5593" t="s">
        <v>3068</v>
      </c>
      <c r="B5593" t="s">
        <v>2878</v>
      </c>
      <c r="C5593" t="s">
        <v>1722</v>
      </c>
      <c r="D5593" t="s">
        <v>3244</v>
      </c>
      <c r="E5593" t="s">
        <v>1713</v>
      </c>
    </row>
    <row r="5594" spans="1:5">
      <c r="A5594" t="s">
        <v>3069</v>
      </c>
      <c r="B5594" t="s">
        <v>2878</v>
      </c>
      <c r="C5594" t="s">
        <v>1722</v>
      </c>
      <c r="D5594" t="s">
        <v>3244</v>
      </c>
      <c r="E5594" t="s">
        <v>1714</v>
      </c>
    </row>
    <row r="5595" spans="1:5">
      <c r="A5595" t="s">
        <v>3070</v>
      </c>
      <c r="B5595" t="s">
        <v>2878</v>
      </c>
      <c r="C5595" t="s">
        <v>1722</v>
      </c>
      <c r="D5595" t="s">
        <v>3244</v>
      </c>
      <c r="E5595" t="s">
        <v>1715</v>
      </c>
    </row>
    <row r="5596" spans="1:5">
      <c r="A5596" t="s">
        <v>3071</v>
      </c>
      <c r="B5596" t="s">
        <v>2878</v>
      </c>
      <c r="C5596" t="s">
        <v>1722</v>
      </c>
      <c r="D5596" t="s">
        <v>3245</v>
      </c>
      <c r="E5596" t="s">
        <v>1702</v>
      </c>
    </row>
    <row r="5597" spans="1:5">
      <c r="A5597" t="s">
        <v>3072</v>
      </c>
      <c r="B5597" t="s">
        <v>2878</v>
      </c>
      <c r="C5597" t="s">
        <v>1722</v>
      </c>
      <c r="D5597" t="s">
        <v>3245</v>
      </c>
      <c r="E5597" t="s">
        <v>1705</v>
      </c>
    </row>
    <row r="5598" spans="1:5">
      <c r="A5598" t="s">
        <v>3073</v>
      </c>
      <c r="B5598" t="s">
        <v>2878</v>
      </c>
      <c r="C5598" t="s">
        <v>1722</v>
      </c>
      <c r="D5598" t="s">
        <v>3245</v>
      </c>
      <c r="E5598" t="s">
        <v>1706</v>
      </c>
    </row>
    <row r="5599" spans="1:5">
      <c r="A5599" t="s">
        <v>3074</v>
      </c>
      <c r="B5599" t="s">
        <v>2878</v>
      </c>
      <c r="C5599" t="s">
        <v>1722</v>
      </c>
      <c r="D5599" t="s">
        <v>3245</v>
      </c>
      <c r="E5599" t="s">
        <v>1707</v>
      </c>
    </row>
    <row r="5600" spans="1:5">
      <c r="A5600" t="s">
        <v>3075</v>
      </c>
      <c r="B5600" t="s">
        <v>2878</v>
      </c>
      <c r="C5600" t="s">
        <v>1722</v>
      </c>
      <c r="D5600" t="s">
        <v>3245</v>
      </c>
      <c r="E5600" t="s">
        <v>1708</v>
      </c>
    </row>
    <row r="5601" spans="1:5">
      <c r="A5601" t="s">
        <v>3076</v>
      </c>
      <c r="B5601" t="s">
        <v>2878</v>
      </c>
      <c r="C5601" t="s">
        <v>1722</v>
      </c>
      <c r="D5601" t="s">
        <v>3245</v>
      </c>
      <c r="E5601" t="s">
        <v>1709</v>
      </c>
    </row>
    <row r="5602" spans="1:5">
      <c r="A5602" t="s">
        <v>3077</v>
      </c>
      <c r="B5602" t="s">
        <v>2878</v>
      </c>
      <c r="C5602" t="s">
        <v>1722</v>
      </c>
      <c r="D5602" t="s">
        <v>3245</v>
      </c>
      <c r="E5602" t="s">
        <v>1710</v>
      </c>
    </row>
    <row r="5603" spans="1:5">
      <c r="A5603" t="s">
        <v>3078</v>
      </c>
      <c r="B5603" t="s">
        <v>2878</v>
      </c>
      <c r="C5603" t="s">
        <v>1722</v>
      </c>
      <c r="D5603" t="s">
        <v>3245</v>
      </c>
      <c r="E5603" t="s">
        <v>1711</v>
      </c>
    </row>
    <row r="5604" spans="1:5">
      <c r="A5604" t="s">
        <v>3079</v>
      </c>
      <c r="B5604" t="s">
        <v>2878</v>
      </c>
      <c r="C5604" t="s">
        <v>1722</v>
      </c>
      <c r="D5604" t="s">
        <v>3245</v>
      </c>
      <c r="E5604" t="s">
        <v>1712</v>
      </c>
    </row>
    <row r="5605" spans="1:5">
      <c r="A5605" t="s">
        <v>3080</v>
      </c>
      <c r="B5605" t="s">
        <v>2878</v>
      </c>
      <c r="C5605" t="s">
        <v>1722</v>
      </c>
      <c r="D5605" t="s">
        <v>3245</v>
      </c>
      <c r="E5605" t="s">
        <v>1713</v>
      </c>
    </row>
    <row r="5606" spans="1:5">
      <c r="A5606" t="s">
        <v>3081</v>
      </c>
      <c r="B5606" t="s">
        <v>2878</v>
      </c>
      <c r="C5606" t="s">
        <v>1722</v>
      </c>
      <c r="D5606" t="s">
        <v>3245</v>
      </c>
      <c r="E5606" t="s">
        <v>1714</v>
      </c>
    </row>
    <row r="5607" spans="1:5">
      <c r="A5607" t="s">
        <v>3082</v>
      </c>
      <c r="B5607" t="s">
        <v>2878</v>
      </c>
      <c r="C5607" t="s">
        <v>1722</v>
      </c>
      <c r="D5607" t="s">
        <v>3245</v>
      </c>
      <c r="E5607" t="s">
        <v>1715</v>
      </c>
    </row>
    <row r="5608" spans="1:5">
      <c r="A5608" t="s">
        <v>3083</v>
      </c>
      <c r="B5608" t="s">
        <v>2878</v>
      </c>
      <c r="C5608" t="s">
        <v>1722</v>
      </c>
      <c r="D5608" t="s">
        <v>3246</v>
      </c>
      <c r="E5608" t="s">
        <v>1702</v>
      </c>
    </row>
    <row r="5609" spans="1:5">
      <c r="A5609" t="s">
        <v>3084</v>
      </c>
      <c r="B5609" t="s">
        <v>2878</v>
      </c>
      <c r="C5609" t="s">
        <v>1722</v>
      </c>
      <c r="D5609" t="s">
        <v>3246</v>
      </c>
      <c r="E5609" t="s">
        <v>1705</v>
      </c>
    </row>
    <row r="5610" spans="1:5">
      <c r="A5610" t="s">
        <v>3085</v>
      </c>
      <c r="B5610" t="s">
        <v>2878</v>
      </c>
      <c r="C5610" t="s">
        <v>1722</v>
      </c>
      <c r="D5610" t="s">
        <v>3246</v>
      </c>
      <c r="E5610" t="s">
        <v>1706</v>
      </c>
    </row>
    <row r="5611" spans="1:5">
      <c r="A5611" t="s">
        <v>3086</v>
      </c>
      <c r="B5611" t="s">
        <v>2878</v>
      </c>
      <c r="C5611" t="s">
        <v>1722</v>
      </c>
      <c r="D5611" t="s">
        <v>3246</v>
      </c>
      <c r="E5611" t="s">
        <v>1707</v>
      </c>
    </row>
    <row r="5612" spans="1:5">
      <c r="A5612" t="s">
        <v>3087</v>
      </c>
      <c r="B5612" t="s">
        <v>2878</v>
      </c>
      <c r="C5612" t="s">
        <v>1722</v>
      </c>
      <c r="D5612" t="s">
        <v>3246</v>
      </c>
      <c r="E5612" t="s">
        <v>1708</v>
      </c>
    </row>
    <row r="5613" spans="1:5">
      <c r="A5613" t="s">
        <v>3088</v>
      </c>
      <c r="B5613" t="s">
        <v>2878</v>
      </c>
      <c r="C5613" t="s">
        <v>1722</v>
      </c>
      <c r="D5613" t="s">
        <v>3246</v>
      </c>
      <c r="E5613" t="s">
        <v>1709</v>
      </c>
    </row>
    <row r="5614" spans="1:5">
      <c r="A5614" t="s">
        <v>3089</v>
      </c>
      <c r="B5614" t="s">
        <v>2878</v>
      </c>
      <c r="C5614" t="s">
        <v>1722</v>
      </c>
      <c r="D5614" t="s">
        <v>3246</v>
      </c>
      <c r="E5614" t="s">
        <v>1710</v>
      </c>
    </row>
    <row r="5615" spans="1:5">
      <c r="A5615" t="s">
        <v>3090</v>
      </c>
      <c r="B5615" t="s">
        <v>2878</v>
      </c>
      <c r="C5615" t="s">
        <v>1722</v>
      </c>
      <c r="D5615" t="s">
        <v>3246</v>
      </c>
      <c r="E5615" t="s">
        <v>1711</v>
      </c>
    </row>
    <row r="5616" spans="1:5">
      <c r="A5616" t="s">
        <v>3091</v>
      </c>
      <c r="B5616" t="s">
        <v>2878</v>
      </c>
      <c r="C5616" t="s">
        <v>1722</v>
      </c>
      <c r="D5616" t="s">
        <v>3246</v>
      </c>
      <c r="E5616" t="s">
        <v>1712</v>
      </c>
    </row>
    <row r="5617" spans="1:5">
      <c r="A5617" t="s">
        <v>3092</v>
      </c>
      <c r="B5617" t="s">
        <v>2878</v>
      </c>
      <c r="C5617" t="s">
        <v>1722</v>
      </c>
      <c r="D5617" t="s">
        <v>3246</v>
      </c>
      <c r="E5617" t="s">
        <v>1713</v>
      </c>
    </row>
    <row r="5618" spans="1:5">
      <c r="A5618" t="s">
        <v>3093</v>
      </c>
      <c r="B5618" t="s">
        <v>2878</v>
      </c>
      <c r="C5618" t="s">
        <v>1722</v>
      </c>
      <c r="D5618" t="s">
        <v>3246</v>
      </c>
      <c r="E5618" t="s">
        <v>1714</v>
      </c>
    </row>
    <row r="5619" spans="1:5">
      <c r="A5619" t="s">
        <v>3094</v>
      </c>
      <c r="B5619" t="s">
        <v>2878</v>
      </c>
      <c r="C5619" t="s">
        <v>1722</v>
      </c>
      <c r="D5619" t="s">
        <v>3246</v>
      </c>
      <c r="E5619" t="s">
        <v>1715</v>
      </c>
    </row>
    <row r="5620" spans="1:5">
      <c r="A5620" t="s">
        <v>3095</v>
      </c>
      <c r="B5620" t="s">
        <v>2878</v>
      </c>
      <c r="C5620" t="s">
        <v>1722</v>
      </c>
      <c r="D5620" t="s">
        <v>3247</v>
      </c>
      <c r="E5620" t="s">
        <v>1702</v>
      </c>
    </row>
    <row r="5621" spans="1:5">
      <c r="A5621" t="s">
        <v>3096</v>
      </c>
      <c r="B5621" t="s">
        <v>2878</v>
      </c>
      <c r="C5621" t="s">
        <v>1722</v>
      </c>
      <c r="D5621" t="s">
        <v>3247</v>
      </c>
      <c r="E5621" t="s">
        <v>1705</v>
      </c>
    </row>
    <row r="5622" spans="1:5">
      <c r="A5622" t="s">
        <v>3097</v>
      </c>
      <c r="B5622" t="s">
        <v>2878</v>
      </c>
      <c r="C5622" t="s">
        <v>1722</v>
      </c>
      <c r="D5622" t="s">
        <v>3247</v>
      </c>
      <c r="E5622" t="s">
        <v>1706</v>
      </c>
    </row>
    <row r="5623" spans="1:5">
      <c r="A5623" t="s">
        <v>3098</v>
      </c>
      <c r="B5623" t="s">
        <v>2878</v>
      </c>
      <c r="C5623" t="s">
        <v>1722</v>
      </c>
      <c r="D5623" t="s">
        <v>3247</v>
      </c>
      <c r="E5623" t="s">
        <v>1707</v>
      </c>
    </row>
    <row r="5624" spans="1:5">
      <c r="A5624" t="s">
        <v>3099</v>
      </c>
      <c r="B5624" t="s">
        <v>2878</v>
      </c>
      <c r="C5624" t="s">
        <v>1722</v>
      </c>
      <c r="D5624" t="s">
        <v>3247</v>
      </c>
      <c r="E5624" t="s">
        <v>1708</v>
      </c>
    </row>
    <row r="5625" spans="1:5">
      <c r="A5625" t="s">
        <v>3100</v>
      </c>
      <c r="B5625" t="s">
        <v>2878</v>
      </c>
      <c r="C5625" t="s">
        <v>1722</v>
      </c>
      <c r="D5625" t="s">
        <v>3247</v>
      </c>
      <c r="E5625" t="s">
        <v>1709</v>
      </c>
    </row>
    <row r="5626" spans="1:5">
      <c r="A5626" t="s">
        <v>3101</v>
      </c>
      <c r="B5626" t="s">
        <v>2878</v>
      </c>
      <c r="C5626" t="s">
        <v>1722</v>
      </c>
      <c r="D5626" t="s">
        <v>3247</v>
      </c>
      <c r="E5626" t="s">
        <v>1710</v>
      </c>
    </row>
    <row r="5627" spans="1:5">
      <c r="A5627" t="s">
        <v>3102</v>
      </c>
      <c r="B5627" t="s">
        <v>2878</v>
      </c>
      <c r="C5627" t="s">
        <v>1722</v>
      </c>
      <c r="D5627" t="s">
        <v>3247</v>
      </c>
      <c r="E5627" t="s">
        <v>1711</v>
      </c>
    </row>
    <row r="5628" spans="1:5">
      <c r="A5628" t="s">
        <v>3103</v>
      </c>
      <c r="B5628" t="s">
        <v>2878</v>
      </c>
      <c r="C5628" t="s">
        <v>1722</v>
      </c>
      <c r="D5628" t="s">
        <v>3247</v>
      </c>
      <c r="E5628" t="s">
        <v>1712</v>
      </c>
    </row>
    <row r="5629" spans="1:5">
      <c r="A5629" t="s">
        <v>3104</v>
      </c>
      <c r="B5629" t="s">
        <v>2878</v>
      </c>
      <c r="C5629" t="s">
        <v>1722</v>
      </c>
      <c r="D5629" t="s">
        <v>3247</v>
      </c>
      <c r="E5629" t="s">
        <v>1713</v>
      </c>
    </row>
    <row r="5630" spans="1:5">
      <c r="A5630" t="s">
        <v>3105</v>
      </c>
      <c r="B5630" t="s">
        <v>2878</v>
      </c>
      <c r="C5630" t="s">
        <v>1722</v>
      </c>
      <c r="D5630" t="s">
        <v>3247</v>
      </c>
      <c r="E5630" t="s">
        <v>1714</v>
      </c>
    </row>
    <row r="5631" spans="1:5">
      <c r="A5631" t="s">
        <v>3106</v>
      </c>
      <c r="B5631" t="s">
        <v>2878</v>
      </c>
      <c r="C5631" t="s">
        <v>1722</v>
      </c>
      <c r="D5631" t="s">
        <v>3247</v>
      </c>
      <c r="E5631" t="s">
        <v>1715</v>
      </c>
    </row>
    <row r="5632" spans="1:5">
      <c r="A5632" t="s">
        <v>3107</v>
      </c>
      <c r="B5632" t="s">
        <v>2878</v>
      </c>
      <c r="C5632" t="s">
        <v>1722</v>
      </c>
      <c r="D5632" t="s">
        <v>3248</v>
      </c>
      <c r="E5632" t="s">
        <v>1702</v>
      </c>
    </row>
    <row r="5633" spans="1:5">
      <c r="A5633" t="s">
        <v>3108</v>
      </c>
      <c r="B5633" t="s">
        <v>2878</v>
      </c>
      <c r="C5633" t="s">
        <v>1722</v>
      </c>
      <c r="D5633" t="s">
        <v>3248</v>
      </c>
      <c r="E5633" t="s">
        <v>1705</v>
      </c>
    </row>
    <row r="5634" spans="1:5">
      <c r="A5634" t="s">
        <v>3109</v>
      </c>
      <c r="B5634" t="s">
        <v>2878</v>
      </c>
      <c r="C5634" t="s">
        <v>1722</v>
      </c>
      <c r="D5634" t="s">
        <v>3248</v>
      </c>
      <c r="E5634" t="s">
        <v>1706</v>
      </c>
    </row>
    <row r="5635" spans="1:5">
      <c r="A5635" t="s">
        <v>3110</v>
      </c>
      <c r="B5635" t="s">
        <v>2878</v>
      </c>
      <c r="C5635" t="s">
        <v>1722</v>
      </c>
      <c r="D5635" t="s">
        <v>3248</v>
      </c>
      <c r="E5635" t="s">
        <v>1707</v>
      </c>
    </row>
    <row r="5636" spans="1:5">
      <c r="A5636" t="s">
        <v>3111</v>
      </c>
      <c r="B5636" t="s">
        <v>2878</v>
      </c>
      <c r="C5636" t="s">
        <v>1722</v>
      </c>
      <c r="D5636" t="s">
        <v>3248</v>
      </c>
      <c r="E5636" t="s">
        <v>1708</v>
      </c>
    </row>
    <row r="5637" spans="1:5">
      <c r="A5637" t="s">
        <v>3112</v>
      </c>
      <c r="B5637" t="s">
        <v>2878</v>
      </c>
      <c r="C5637" t="s">
        <v>1722</v>
      </c>
      <c r="D5637" t="s">
        <v>3248</v>
      </c>
      <c r="E5637" t="s">
        <v>1709</v>
      </c>
    </row>
    <row r="5638" spans="1:5">
      <c r="A5638" t="s">
        <v>3113</v>
      </c>
      <c r="B5638" t="s">
        <v>2878</v>
      </c>
      <c r="C5638" t="s">
        <v>1722</v>
      </c>
      <c r="D5638" t="s">
        <v>3248</v>
      </c>
      <c r="E5638" t="s">
        <v>1710</v>
      </c>
    </row>
    <row r="5639" spans="1:5">
      <c r="A5639" t="s">
        <v>3114</v>
      </c>
      <c r="B5639" t="s">
        <v>2878</v>
      </c>
      <c r="C5639" t="s">
        <v>1722</v>
      </c>
      <c r="D5639" t="s">
        <v>3248</v>
      </c>
      <c r="E5639" t="s">
        <v>1711</v>
      </c>
    </row>
    <row r="5640" spans="1:5">
      <c r="A5640" t="s">
        <v>3115</v>
      </c>
      <c r="B5640" t="s">
        <v>2878</v>
      </c>
      <c r="C5640" t="s">
        <v>1722</v>
      </c>
      <c r="D5640" t="s">
        <v>3248</v>
      </c>
      <c r="E5640" t="s">
        <v>1712</v>
      </c>
    </row>
    <row r="5641" spans="1:5">
      <c r="A5641" t="s">
        <v>3116</v>
      </c>
      <c r="B5641" t="s">
        <v>2878</v>
      </c>
      <c r="C5641" t="s">
        <v>1722</v>
      </c>
      <c r="D5641" t="s">
        <v>3248</v>
      </c>
      <c r="E5641" t="s">
        <v>1713</v>
      </c>
    </row>
    <row r="5642" spans="1:5">
      <c r="A5642" t="s">
        <v>3117</v>
      </c>
      <c r="B5642" t="s">
        <v>2878</v>
      </c>
      <c r="C5642" t="s">
        <v>1722</v>
      </c>
      <c r="D5642" t="s">
        <v>3248</v>
      </c>
      <c r="E5642" t="s">
        <v>1714</v>
      </c>
    </row>
    <row r="5643" spans="1:5">
      <c r="A5643" t="s">
        <v>3118</v>
      </c>
      <c r="B5643" t="s">
        <v>2878</v>
      </c>
      <c r="C5643" t="s">
        <v>1722</v>
      </c>
      <c r="D5643" t="s">
        <v>3248</v>
      </c>
      <c r="E5643" t="s">
        <v>1715</v>
      </c>
    </row>
    <row r="5644" spans="1:5">
      <c r="A5644" t="s">
        <v>3119</v>
      </c>
      <c r="B5644" t="s">
        <v>2878</v>
      </c>
      <c r="C5644" t="s">
        <v>1723</v>
      </c>
      <c r="D5644" t="s">
        <v>3239</v>
      </c>
      <c r="E5644" t="s">
        <v>1702</v>
      </c>
    </row>
    <row r="5645" spans="1:5">
      <c r="A5645" t="s">
        <v>3120</v>
      </c>
      <c r="B5645" t="s">
        <v>2878</v>
      </c>
      <c r="C5645" t="s">
        <v>1723</v>
      </c>
      <c r="D5645" t="s">
        <v>3239</v>
      </c>
      <c r="E5645" t="s">
        <v>1705</v>
      </c>
    </row>
    <row r="5646" spans="1:5">
      <c r="A5646" t="s">
        <v>3121</v>
      </c>
      <c r="B5646" t="s">
        <v>2878</v>
      </c>
      <c r="C5646" t="s">
        <v>1723</v>
      </c>
      <c r="D5646" t="s">
        <v>3239</v>
      </c>
      <c r="E5646" t="s">
        <v>1706</v>
      </c>
    </row>
    <row r="5647" spans="1:5">
      <c r="A5647" t="s">
        <v>3122</v>
      </c>
      <c r="B5647" t="s">
        <v>2878</v>
      </c>
      <c r="C5647" t="s">
        <v>1723</v>
      </c>
      <c r="D5647" t="s">
        <v>3239</v>
      </c>
      <c r="E5647" t="s">
        <v>1707</v>
      </c>
    </row>
    <row r="5648" spans="1:5">
      <c r="A5648" t="s">
        <v>3123</v>
      </c>
      <c r="B5648" t="s">
        <v>2878</v>
      </c>
      <c r="C5648" t="s">
        <v>1723</v>
      </c>
      <c r="D5648" t="s">
        <v>3239</v>
      </c>
      <c r="E5648" t="s">
        <v>1708</v>
      </c>
    </row>
    <row r="5649" spans="1:5">
      <c r="A5649" t="s">
        <v>3124</v>
      </c>
      <c r="B5649" t="s">
        <v>2878</v>
      </c>
      <c r="C5649" t="s">
        <v>1723</v>
      </c>
      <c r="D5649" t="s">
        <v>3239</v>
      </c>
      <c r="E5649" t="s">
        <v>1709</v>
      </c>
    </row>
    <row r="5650" spans="1:5">
      <c r="A5650" t="s">
        <v>3125</v>
      </c>
      <c r="B5650" t="s">
        <v>2878</v>
      </c>
      <c r="C5650" t="s">
        <v>1723</v>
      </c>
      <c r="D5650" t="s">
        <v>3239</v>
      </c>
      <c r="E5650" t="s">
        <v>1710</v>
      </c>
    </row>
    <row r="5651" spans="1:5">
      <c r="A5651" t="s">
        <v>3126</v>
      </c>
      <c r="B5651" t="s">
        <v>2878</v>
      </c>
      <c r="C5651" t="s">
        <v>1723</v>
      </c>
      <c r="D5651" t="s">
        <v>3239</v>
      </c>
      <c r="E5651" t="s">
        <v>1711</v>
      </c>
    </row>
    <row r="5652" spans="1:5">
      <c r="A5652" t="s">
        <v>3127</v>
      </c>
      <c r="B5652" t="s">
        <v>2878</v>
      </c>
      <c r="C5652" t="s">
        <v>1723</v>
      </c>
      <c r="D5652" t="s">
        <v>3239</v>
      </c>
      <c r="E5652" t="s">
        <v>1712</v>
      </c>
    </row>
    <row r="5653" spans="1:5">
      <c r="A5653" t="s">
        <v>3128</v>
      </c>
      <c r="B5653" t="s">
        <v>2878</v>
      </c>
      <c r="C5653" t="s">
        <v>1723</v>
      </c>
      <c r="D5653" t="s">
        <v>3239</v>
      </c>
      <c r="E5653" t="s">
        <v>1713</v>
      </c>
    </row>
    <row r="5654" spans="1:5">
      <c r="A5654" t="s">
        <v>3129</v>
      </c>
      <c r="B5654" t="s">
        <v>2878</v>
      </c>
      <c r="C5654" t="s">
        <v>1723</v>
      </c>
      <c r="D5654" t="s">
        <v>3239</v>
      </c>
      <c r="E5654" t="s">
        <v>1714</v>
      </c>
    </row>
    <row r="5655" spans="1:5">
      <c r="A5655" t="s">
        <v>3130</v>
      </c>
      <c r="B5655" t="s">
        <v>2878</v>
      </c>
      <c r="C5655" t="s">
        <v>1723</v>
      </c>
      <c r="D5655" t="s">
        <v>3239</v>
      </c>
      <c r="E5655" t="s">
        <v>1715</v>
      </c>
    </row>
    <row r="5656" spans="1:5">
      <c r="A5656" t="s">
        <v>3131</v>
      </c>
      <c r="B5656" t="s">
        <v>2878</v>
      </c>
      <c r="C5656" t="s">
        <v>1723</v>
      </c>
      <c r="D5656" t="s">
        <v>3240</v>
      </c>
      <c r="E5656" t="s">
        <v>1702</v>
      </c>
    </row>
    <row r="5657" spans="1:5">
      <c r="A5657" t="s">
        <v>3132</v>
      </c>
      <c r="B5657" t="s">
        <v>2878</v>
      </c>
      <c r="C5657" t="s">
        <v>1723</v>
      </c>
      <c r="D5657" t="s">
        <v>3240</v>
      </c>
      <c r="E5657" t="s">
        <v>1705</v>
      </c>
    </row>
    <row r="5658" spans="1:5">
      <c r="A5658" t="s">
        <v>3133</v>
      </c>
      <c r="B5658" t="s">
        <v>2878</v>
      </c>
      <c r="C5658" t="s">
        <v>1723</v>
      </c>
      <c r="D5658" t="s">
        <v>3240</v>
      </c>
      <c r="E5658" t="s">
        <v>1706</v>
      </c>
    </row>
    <row r="5659" spans="1:5">
      <c r="A5659" t="s">
        <v>3134</v>
      </c>
      <c r="B5659" t="s">
        <v>2878</v>
      </c>
      <c r="C5659" t="s">
        <v>1723</v>
      </c>
      <c r="D5659" t="s">
        <v>3240</v>
      </c>
      <c r="E5659" t="s">
        <v>1707</v>
      </c>
    </row>
    <row r="5660" spans="1:5">
      <c r="A5660" t="s">
        <v>3135</v>
      </c>
      <c r="B5660" t="s">
        <v>2878</v>
      </c>
      <c r="C5660" t="s">
        <v>1723</v>
      </c>
      <c r="D5660" t="s">
        <v>3240</v>
      </c>
      <c r="E5660" t="s">
        <v>1708</v>
      </c>
    </row>
    <row r="5661" spans="1:5">
      <c r="A5661" t="s">
        <v>3136</v>
      </c>
      <c r="B5661" t="s">
        <v>2878</v>
      </c>
      <c r="C5661" t="s">
        <v>1723</v>
      </c>
      <c r="D5661" t="s">
        <v>3240</v>
      </c>
      <c r="E5661" t="s">
        <v>1709</v>
      </c>
    </row>
    <row r="5662" spans="1:5">
      <c r="A5662" t="s">
        <v>3137</v>
      </c>
      <c r="B5662" t="s">
        <v>2878</v>
      </c>
      <c r="C5662" t="s">
        <v>1723</v>
      </c>
      <c r="D5662" t="s">
        <v>3240</v>
      </c>
      <c r="E5662" t="s">
        <v>1710</v>
      </c>
    </row>
    <row r="5663" spans="1:5">
      <c r="A5663" t="s">
        <v>3138</v>
      </c>
      <c r="B5663" t="s">
        <v>2878</v>
      </c>
      <c r="C5663" t="s">
        <v>1723</v>
      </c>
      <c r="D5663" t="s">
        <v>3240</v>
      </c>
      <c r="E5663" t="s">
        <v>1711</v>
      </c>
    </row>
    <row r="5664" spans="1:5">
      <c r="A5664" t="s">
        <v>3139</v>
      </c>
      <c r="B5664" t="s">
        <v>2878</v>
      </c>
      <c r="C5664" t="s">
        <v>1723</v>
      </c>
      <c r="D5664" t="s">
        <v>3240</v>
      </c>
      <c r="E5664" t="s">
        <v>1712</v>
      </c>
    </row>
    <row r="5665" spans="1:5">
      <c r="A5665" t="s">
        <v>3140</v>
      </c>
      <c r="B5665" t="s">
        <v>2878</v>
      </c>
      <c r="C5665" t="s">
        <v>1723</v>
      </c>
      <c r="D5665" t="s">
        <v>3240</v>
      </c>
      <c r="E5665" t="s">
        <v>1713</v>
      </c>
    </row>
    <row r="5666" spans="1:5">
      <c r="A5666" t="s">
        <v>3141</v>
      </c>
      <c r="B5666" t="s">
        <v>2878</v>
      </c>
      <c r="C5666" t="s">
        <v>1723</v>
      </c>
      <c r="D5666" t="s">
        <v>3240</v>
      </c>
      <c r="E5666" t="s">
        <v>1714</v>
      </c>
    </row>
    <row r="5667" spans="1:5">
      <c r="A5667" t="s">
        <v>3142</v>
      </c>
      <c r="B5667" t="s">
        <v>2878</v>
      </c>
      <c r="C5667" t="s">
        <v>1723</v>
      </c>
      <c r="D5667" t="s">
        <v>3240</v>
      </c>
      <c r="E5667" t="s">
        <v>1715</v>
      </c>
    </row>
    <row r="5668" spans="1:5">
      <c r="A5668" t="s">
        <v>3143</v>
      </c>
      <c r="B5668" t="s">
        <v>2878</v>
      </c>
      <c r="C5668" t="s">
        <v>1723</v>
      </c>
      <c r="D5668" t="s">
        <v>3241</v>
      </c>
      <c r="E5668" t="s">
        <v>1702</v>
      </c>
    </row>
    <row r="5669" spans="1:5">
      <c r="A5669" t="s">
        <v>3144</v>
      </c>
      <c r="B5669" t="s">
        <v>2878</v>
      </c>
      <c r="C5669" t="s">
        <v>1723</v>
      </c>
      <c r="D5669" t="s">
        <v>3241</v>
      </c>
      <c r="E5669" t="s">
        <v>1705</v>
      </c>
    </row>
    <row r="5670" spans="1:5">
      <c r="A5670" t="s">
        <v>3145</v>
      </c>
      <c r="B5670" t="s">
        <v>2878</v>
      </c>
      <c r="C5670" t="s">
        <v>1723</v>
      </c>
      <c r="D5670" t="s">
        <v>3241</v>
      </c>
      <c r="E5670" t="s">
        <v>1706</v>
      </c>
    </row>
    <row r="5671" spans="1:5">
      <c r="A5671" t="s">
        <v>3146</v>
      </c>
      <c r="B5671" t="s">
        <v>2878</v>
      </c>
      <c r="C5671" t="s">
        <v>1723</v>
      </c>
      <c r="D5671" t="s">
        <v>3241</v>
      </c>
      <c r="E5671" t="s">
        <v>1707</v>
      </c>
    </row>
    <row r="5672" spans="1:5">
      <c r="A5672" t="s">
        <v>3147</v>
      </c>
      <c r="B5672" t="s">
        <v>2878</v>
      </c>
      <c r="C5672" t="s">
        <v>1723</v>
      </c>
      <c r="D5672" t="s">
        <v>3241</v>
      </c>
      <c r="E5672" t="s">
        <v>1708</v>
      </c>
    </row>
    <row r="5673" spans="1:5">
      <c r="A5673" t="s">
        <v>3148</v>
      </c>
      <c r="B5673" t="s">
        <v>2878</v>
      </c>
      <c r="C5673" t="s">
        <v>1723</v>
      </c>
      <c r="D5673" t="s">
        <v>3241</v>
      </c>
      <c r="E5673" t="s">
        <v>1709</v>
      </c>
    </row>
    <row r="5674" spans="1:5">
      <c r="A5674" t="s">
        <v>3149</v>
      </c>
      <c r="B5674" t="s">
        <v>2878</v>
      </c>
      <c r="C5674" t="s">
        <v>1723</v>
      </c>
      <c r="D5674" t="s">
        <v>3241</v>
      </c>
      <c r="E5674" t="s">
        <v>1710</v>
      </c>
    </row>
    <row r="5675" spans="1:5">
      <c r="A5675" t="s">
        <v>3150</v>
      </c>
      <c r="B5675" t="s">
        <v>2878</v>
      </c>
      <c r="C5675" t="s">
        <v>1723</v>
      </c>
      <c r="D5675" t="s">
        <v>3241</v>
      </c>
      <c r="E5675" t="s">
        <v>1711</v>
      </c>
    </row>
    <row r="5676" spans="1:5">
      <c r="A5676" t="s">
        <v>3151</v>
      </c>
      <c r="B5676" t="s">
        <v>2878</v>
      </c>
      <c r="C5676" t="s">
        <v>1723</v>
      </c>
      <c r="D5676" t="s">
        <v>3241</v>
      </c>
      <c r="E5676" t="s">
        <v>1712</v>
      </c>
    </row>
    <row r="5677" spans="1:5">
      <c r="A5677" t="s">
        <v>3152</v>
      </c>
      <c r="B5677" t="s">
        <v>2878</v>
      </c>
      <c r="C5677" t="s">
        <v>1723</v>
      </c>
      <c r="D5677" t="s">
        <v>3241</v>
      </c>
      <c r="E5677" t="s">
        <v>1713</v>
      </c>
    </row>
    <row r="5678" spans="1:5">
      <c r="A5678" t="s">
        <v>3153</v>
      </c>
      <c r="B5678" t="s">
        <v>2878</v>
      </c>
      <c r="C5678" t="s">
        <v>1723</v>
      </c>
      <c r="D5678" t="s">
        <v>3241</v>
      </c>
      <c r="E5678" t="s">
        <v>1714</v>
      </c>
    </row>
    <row r="5679" spans="1:5">
      <c r="A5679" t="s">
        <v>3154</v>
      </c>
      <c r="B5679" t="s">
        <v>2878</v>
      </c>
      <c r="C5679" t="s">
        <v>1723</v>
      </c>
      <c r="D5679" t="s">
        <v>3241</v>
      </c>
      <c r="E5679" t="s">
        <v>1715</v>
      </c>
    </row>
    <row r="5680" spans="1:5">
      <c r="A5680" t="s">
        <v>3155</v>
      </c>
      <c r="B5680" t="s">
        <v>2878</v>
      </c>
      <c r="C5680" t="s">
        <v>1723</v>
      </c>
      <c r="D5680" t="s">
        <v>3242</v>
      </c>
      <c r="E5680" t="s">
        <v>1702</v>
      </c>
    </row>
    <row r="5681" spans="1:5">
      <c r="A5681" t="s">
        <v>3156</v>
      </c>
      <c r="B5681" t="s">
        <v>2878</v>
      </c>
      <c r="C5681" t="s">
        <v>1723</v>
      </c>
      <c r="D5681" t="s">
        <v>3242</v>
      </c>
      <c r="E5681" t="s">
        <v>1705</v>
      </c>
    </row>
    <row r="5682" spans="1:5">
      <c r="A5682" t="s">
        <v>3157</v>
      </c>
      <c r="B5682" t="s">
        <v>2878</v>
      </c>
      <c r="C5682" t="s">
        <v>1723</v>
      </c>
      <c r="D5682" t="s">
        <v>3242</v>
      </c>
      <c r="E5682" t="s">
        <v>1706</v>
      </c>
    </row>
    <row r="5683" spans="1:5">
      <c r="A5683" t="s">
        <v>3158</v>
      </c>
      <c r="B5683" t="s">
        <v>2878</v>
      </c>
      <c r="C5683" t="s">
        <v>1723</v>
      </c>
      <c r="D5683" t="s">
        <v>3242</v>
      </c>
      <c r="E5683" t="s">
        <v>1707</v>
      </c>
    </row>
    <row r="5684" spans="1:5">
      <c r="A5684" t="s">
        <v>3159</v>
      </c>
      <c r="B5684" t="s">
        <v>2878</v>
      </c>
      <c r="C5684" t="s">
        <v>1723</v>
      </c>
      <c r="D5684" t="s">
        <v>3242</v>
      </c>
      <c r="E5684" t="s">
        <v>1708</v>
      </c>
    </row>
    <row r="5685" spans="1:5">
      <c r="A5685" t="s">
        <v>3160</v>
      </c>
      <c r="B5685" t="s">
        <v>2878</v>
      </c>
      <c r="C5685" t="s">
        <v>1723</v>
      </c>
      <c r="D5685" t="s">
        <v>3242</v>
      </c>
      <c r="E5685" t="s">
        <v>1709</v>
      </c>
    </row>
    <row r="5686" spans="1:5">
      <c r="A5686" t="s">
        <v>3161</v>
      </c>
      <c r="B5686" t="s">
        <v>2878</v>
      </c>
      <c r="C5686" t="s">
        <v>1723</v>
      </c>
      <c r="D5686" t="s">
        <v>3242</v>
      </c>
      <c r="E5686" t="s">
        <v>1710</v>
      </c>
    </row>
    <row r="5687" spans="1:5">
      <c r="A5687" t="s">
        <v>3162</v>
      </c>
      <c r="B5687" t="s">
        <v>2878</v>
      </c>
      <c r="C5687" t="s">
        <v>1723</v>
      </c>
      <c r="D5687" t="s">
        <v>3242</v>
      </c>
      <c r="E5687" t="s">
        <v>1711</v>
      </c>
    </row>
    <row r="5688" spans="1:5">
      <c r="A5688" t="s">
        <v>3163</v>
      </c>
      <c r="B5688" t="s">
        <v>2878</v>
      </c>
      <c r="C5688" t="s">
        <v>1723</v>
      </c>
      <c r="D5688" t="s">
        <v>3242</v>
      </c>
      <c r="E5688" t="s">
        <v>1712</v>
      </c>
    </row>
    <row r="5689" spans="1:5">
      <c r="A5689" t="s">
        <v>3164</v>
      </c>
      <c r="B5689" t="s">
        <v>2878</v>
      </c>
      <c r="C5689" t="s">
        <v>1723</v>
      </c>
      <c r="D5689" t="s">
        <v>3242</v>
      </c>
      <c r="E5689" t="s">
        <v>1713</v>
      </c>
    </row>
    <row r="5690" spans="1:5">
      <c r="A5690" t="s">
        <v>3165</v>
      </c>
      <c r="B5690" t="s">
        <v>2878</v>
      </c>
      <c r="C5690" t="s">
        <v>1723</v>
      </c>
      <c r="D5690" t="s">
        <v>3242</v>
      </c>
      <c r="E5690" t="s">
        <v>1714</v>
      </c>
    </row>
    <row r="5691" spans="1:5">
      <c r="A5691" t="s">
        <v>3166</v>
      </c>
      <c r="B5691" t="s">
        <v>2878</v>
      </c>
      <c r="C5691" t="s">
        <v>1723</v>
      </c>
      <c r="D5691" t="s">
        <v>3242</v>
      </c>
      <c r="E5691" t="s">
        <v>1715</v>
      </c>
    </row>
    <row r="5692" spans="1:5">
      <c r="A5692" t="s">
        <v>3167</v>
      </c>
      <c r="B5692" t="s">
        <v>2878</v>
      </c>
      <c r="C5692" t="s">
        <v>1723</v>
      </c>
      <c r="D5692" t="s">
        <v>3243</v>
      </c>
      <c r="E5692" t="s">
        <v>1702</v>
      </c>
    </row>
    <row r="5693" spans="1:5">
      <c r="A5693" t="s">
        <v>3168</v>
      </c>
      <c r="B5693" t="s">
        <v>2878</v>
      </c>
      <c r="C5693" t="s">
        <v>1723</v>
      </c>
      <c r="D5693" t="s">
        <v>3243</v>
      </c>
      <c r="E5693" t="s">
        <v>1705</v>
      </c>
    </row>
    <row r="5694" spans="1:5">
      <c r="A5694" t="s">
        <v>3169</v>
      </c>
      <c r="B5694" t="s">
        <v>2878</v>
      </c>
      <c r="C5694" t="s">
        <v>1723</v>
      </c>
      <c r="D5694" t="s">
        <v>3243</v>
      </c>
      <c r="E5694" t="s">
        <v>1706</v>
      </c>
    </row>
    <row r="5695" spans="1:5">
      <c r="A5695" t="s">
        <v>3170</v>
      </c>
      <c r="B5695" t="s">
        <v>2878</v>
      </c>
      <c r="C5695" t="s">
        <v>1723</v>
      </c>
      <c r="D5695" t="s">
        <v>3243</v>
      </c>
      <c r="E5695" t="s">
        <v>1707</v>
      </c>
    </row>
    <row r="5696" spans="1:5">
      <c r="A5696" t="s">
        <v>3171</v>
      </c>
      <c r="B5696" t="s">
        <v>2878</v>
      </c>
      <c r="C5696" t="s">
        <v>1723</v>
      </c>
      <c r="D5696" t="s">
        <v>3243</v>
      </c>
      <c r="E5696" t="s">
        <v>1708</v>
      </c>
    </row>
    <row r="5697" spans="1:5">
      <c r="A5697" t="s">
        <v>3172</v>
      </c>
      <c r="B5697" t="s">
        <v>2878</v>
      </c>
      <c r="C5697" t="s">
        <v>1723</v>
      </c>
      <c r="D5697" t="s">
        <v>3243</v>
      </c>
      <c r="E5697" t="s">
        <v>1709</v>
      </c>
    </row>
    <row r="5698" spans="1:5">
      <c r="A5698" t="s">
        <v>3173</v>
      </c>
      <c r="B5698" t="s">
        <v>2878</v>
      </c>
      <c r="C5698" t="s">
        <v>1723</v>
      </c>
      <c r="D5698" t="s">
        <v>3243</v>
      </c>
      <c r="E5698" t="s">
        <v>1710</v>
      </c>
    </row>
    <row r="5699" spans="1:5">
      <c r="A5699" t="s">
        <v>3174</v>
      </c>
      <c r="B5699" t="s">
        <v>2878</v>
      </c>
      <c r="C5699" t="s">
        <v>1723</v>
      </c>
      <c r="D5699" t="s">
        <v>3243</v>
      </c>
      <c r="E5699" t="s">
        <v>1711</v>
      </c>
    </row>
    <row r="5700" spans="1:5">
      <c r="A5700" t="s">
        <v>3175</v>
      </c>
      <c r="B5700" t="s">
        <v>2878</v>
      </c>
      <c r="C5700" t="s">
        <v>1723</v>
      </c>
      <c r="D5700" t="s">
        <v>3243</v>
      </c>
      <c r="E5700" t="s">
        <v>1712</v>
      </c>
    </row>
    <row r="5701" spans="1:5">
      <c r="A5701" t="s">
        <v>3176</v>
      </c>
      <c r="B5701" t="s">
        <v>2878</v>
      </c>
      <c r="C5701" t="s">
        <v>1723</v>
      </c>
      <c r="D5701" t="s">
        <v>3243</v>
      </c>
      <c r="E5701" t="s">
        <v>1713</v>
      </c>
    </row>
    <row r="5702" spans="1:5">
      <c r="A5702" t="s">
        <v>3177</v>
      </c>
      <c r="B5702" t="s">
        <v>2878</v>
      </c>
      <c r="C5702" t="s">
        <v>1723</v>
      </c>
      <c r="D5702" t="s">
        <v>3243</v>
      </c>
      <c r="E5702" t="s">
        <v>1714</v>
      </c>
    </row>
    <row r="5703" spans="1:5">
      <c r="A5703" t="s">
        <v>3178</v>
      </c>
      <c r="B5703" t="s">
        <v>2878</v>
      </c>
      <c r="C5703" t="s">
        <v>1723</v>
      </c>
      <c r="D5703" t="s">
        <v>3243</v>
      </c>
      <c r="E5703" t="s">
        <v>1715</v>
      </c>
    </row>
    <row r="5704" spans="1:5">
      <c r="A5704" t="s">
        <v>3179</v>
      </c>
      <c r="B5704" t="s">
        <v>2878</v>
      </c>
      <c r="C5704" t="s">
        <v>1723</v>
      </c>
      <c r="D5704" t="s">
        <v>3244</v>
      </c>
      <c r="E5704" t="s">
        <v>1702</v>
      </c>
    </row>
    <row r="5705" spans="1:5">
      <c r="A5705" t="s">
        <v>3180</v>
      </c>
      <c r="B5705" t="s">
        <v>2878</v>
      </c>
      <c r="C5705" t="s">
        <v>1723</v>
      </c>
      <c r="D5705" t="s">
        <v>3244</v>
      </c>
      <c r="E5705" t="s">
        <v>1705</v>
      </c>
    </row>
    <row r="5706" spans="1:5">
      <c r="A5706" t="s">
        <v>3181</v>
      </c>
      <c r="B5706" t="s">
        <v>2878</v>
      </c>
      <c r="C5706" t="s">
        <v>1723</v>
      </c>
      <c r="D5706" t="s">
        <v>3244</v>
      </c>
      <c r="E5706" t="s">
        <v>1706</v>
      </c>
    </row>
    <row r="5707" spans="1:5">
      <c r="A5707" t="s">
        <v>3182</v>
      </c>
      <c r="B5707" t="s">
        <v>2878</v>
      </c>
      <c r="C5707" t="s">
        <v>1723</v>
      </c>
      <c r="D5707" t="s">
        <v>3244</v>
      </c>
      <c r="E5707" t="s">
        <v>1707</v>
      </c>
    </row>
    <row r="5708" spans="1:5">
      <c r="A5708" t="s">
        <v>3183</v>
      </c>
      <c r="B5708" t="s">
        <v>2878</v>
      </c>
      <c r="C5708" t="s">
        <v>1723</v>
      </c>
      <c r="D5708" t="s">
        <v>3244</v>
      </c>
      <c r="E5708" t="s">
        <v>1708</v>
      </c>
    </row>
    <row r="5709" spans="1:5">
      <c r="A5709" t="s">
        <v>3184</v>
      </c>
      <c r="B5709" t="s">
        <v>2878</v>
      </c>
      <c r="C5709" t="s">
        <v>1723</v>
      </c>
      <c r="D5709" t="s">
        <v>3244</v>
      </c>
      <c r="E5709" t="s">
        <v>1709</v>
      </c>
    </row>
    <row r="5710" spans="1:5">
      <c r="A5710" t="s">
        <v>3185</v>
      </c>
      <c r="B5710" t="s">
        <v>2878</v>
      </c>
      <c r="C5710" t="s">
        <v>1723</v>
      </c>
      <c r="D5710" t="s">
        <v>3244</v>
      </c>
      <c r="E5710" t="s">
        <v>1710</v>
      </c>
    </row>
    <row r="5711" spans="1:5">
      <c r="A5711" t="s">
        <v>3186</v>
      </c>
      <c r="B5711" t="s">
        <v>2878</v>
      </c>
      <c r="C5711" t="s">
        <v>1723</v>
      </c>
      <c r="D5711" t="s">
        <v>3244</v>
      </c>
      <c r="E5711" t="s">
        <v>1711</v>
      </c>
    </row>
    <row r="5712" spans="1:5">
      <c r="A5712" t="s">
        <v>3187</v>
      </c>
      <c r="B5712" t="s">
        <v>2878</v>
      </c>
      <c r="C5712" t="s">
        <v>1723</v>
      </c>
      <c r="D5712" t="s">
        <v>3244</v>
      </c>
      <c r="E5712" t="s">
        <v>1712</v>
      </c>
    </row>
    <row r="5713" spans="1:5">
      <c r="A5713" t="s">
        <v>3188</v>
      </c>
      <c r="B5713" t="s">
        <v>2878</v>
      </c>
      <c r="C5713" t="s">
        <v>1723</v>
      </c>
      <c r="D5713" t="s">
        <v>3244</v>
      </c>
      <c r="E5713" t="s">
        <v>1713</v>
      </c>
    </row>
    <row r="5714" spans="1:5">
      <c r="A5714" t="s">
        <v>3189</v>
      </c>
      <c r="B5714" t="s">
        <v>2878</v>
      </c>
      <c r="C5714" t="s">
        <v>1723</v>
      </c>
      <c r="D5714" t="s">
        <v>3244</v>
      </c>
      <c r="E5714" t="s">
        <v>1714</v>
      </c>
    </row>
    <row r="5715" spans="1:5">
      <c r="A5715" t="s">
        <v>3190</v>
      </c>
      <c r="B5715" t="s">
        <v>2878</v>
      </c>
      <c r="C5715" t="s">
        <v>1723</v>
      </c>
      <c r="D5715" t="s">
        <v>3244</v>
      </c>
      <c r="E5715" t="s">
        <v>1715</v>
      </c>
    </row>
    <row r="5716" spans="1:5">
      <c r="A5716" t="s">
        <v>3191</v>
      </c>
      <c r="B5716" t="s">
        <v>2878</v>
      </c>
      <c r="C5716" t="s">
        <v>1723</v>
      </c>
      <c r="D5716" t="s">
        <v>3245</v>
      </c>
      <c r="E5716" t="s">
        <v>1702</v>
      </c>
    </row>
    <row r="5717" spans="1:5">
      <c r="A5717" t="s">
        <v>3192</v>
      </c>
      <c r="B5717" t="s">
        <v>2878</v>
      </c>
      <c r="C5717" t="s">
        <v>1723</v>
      </c>
      <c r="D5717" t="s">
        <v>3245</v>
      </c>
      <c r="E5717" t="s">
        <v>1705</v>
      </c>
    </row>
    <row r="5718" spans="1:5">
      <c r="A5718" t="s">
        <v>3193</v>
      </c>
      <c r="B5718" t="s">
        <v>2878</v>
      </c>
      <c r="C5718" t="s">
        <v>1723</v>
      </c>
      <c r="D5718" t="s">
        <v>3245</v>
      </c>
      <c r="E5718" t="s">
        <v>1706</v>
      </c>
    </row>
    <row r="5719" spans="1:5">
      <c r="A5719" t="s">
        <v>3194</v>
      </c>
      <c r="B5719" t="s">
        <v>2878</v>
      </c>
      <c r="C5719" t="s">
        <v>1723</v>
      </c>
      <c r="D5719" t="s">
        <v>3245</v>
      </c>
      <c r="E5719" t="s">
        <v>1707</v>
      </c>
    </row>
    <row r="5720" spans="1:5">
      <c r="A5720" t="s">
        <v>3195</v>
      </c>
      <c r="B5720" t="s">
        <v>2878</v>
      </c>
      <c r="C5720" t="s">
        <v>1723</v>
      </c>
      <c r="D5720" t="s">
        <v>3245</v>
      </c>
      <c r="E5720" t="s">
        <v>1708</v>
      </c>
    </row>
    <row r="5721" spans="1:5">
      <c r="A5721" t="s">
        <v>3196</v>
      </c>
      <c r="B5721" t="s">
        <v>2878</v>
      </c>
      <c r="C5721" t="s">
        <v>1723</v>
      </c>
      <c r="D5721" t="s">
        <v>3245</v>
      </c>
      <c r="E5721" t="s">
        <v>1709</v>
      </c>
    </row>
    <row r="5722" spans="1:5">
      <c r="A5722" t="s">
        <v>3197</v>
      </c>
      <c r="B5722" t="s">
        <v>2878</v>
      </c>
      <c r="C5722" t="s">
        <v>1723</v>
      </c>
      <c r="D5722" t="s">
        <v>3245</v>
      </c>
      <c r="E5722" t="s">
        <v>1710</v>
      </c>
    </row>
    <row r="5723" spans="1:5">
      <c r="A5723" t="s">
        <v>3198</v>
      </c>
      <c r="B5723" t="s">
        <v>2878</v>
      </c>
      <c r="C5723" t="s">
        <v>1723</v>
      </c>
      <c r="D5723" t="s">
        <v>3245</v>
      </c>
      <c r="E5723" t="s">
        <v>1711</v>
      </c>
    </row>
    <row r="5724" spans="1:5">
      <c r="A5724" t="s">
        <v>3199</v>
      </c>
      <c r="B5724" t="s">
        <v>2878</v>
      </c>
      <c r="C5724" t="s">
        <v>1723</v>
      </c>
      <c r="D5724" t="s">
        <v>3245</v>
      </c>
      <c r="E5724" t="s">
        <v>1712</v>
      </c>
    </row>
    <row r="5725" spans="1:5">
      <c r="A5725" t="s">
        <v>3200</v>
      </c>
      <c r="B5725" t="s">
        <v>2878</v>
      </c>
      <c r="C5725" t="s">
        <v>1723</v>
      </c>
      <c r="D5725" t="s">
        <v>3245</v>
      </c>
      <c r="E5725" t="s">
        <v>1713</v>
      </c>
    </row>
    <row r="5726" spans="1:5">
      <c r="A5726" t="s">
        <v>3201</v>
      </c>
      <c r="B5726" t="s">
        <v>2878</v>
      </c>
      <c r="C5726" t="s">
        <v>1723</v>
      </c>
      <c r="D5726" t="s">
        <v>3245</v>
      </c>
      <c r="E5726" t="s">
        <v>1714</v>
      </c>
    </row>
    <row r="5727" spans="1:5">
      <c r="A5727" t="s">
        <v>3202</v>
      </c>
      <c r="B5727" t="s">
        <v>2878</v>
      </c>
      <c r="C5727" t="s">
        <v>1723</v>
      </c>
      <c r="D5727" t="s">
        <v>3245</v>
      </c>
      <c r="E5727" t="s">
        <v>1715</v>
      </c>
    </row>
    <row r="5728" spans="1:5">
      <c r="A5728" t="s">
        <v>3203</v>
      </c>
      <c r="B5728" t="s">
        <v>2878</v>
      </c>
      <c r="C5728" t="s">
        <v>1723</v>
      </c>
      <c r="D5728" t="s">
        <v>3246</v>
      </c>
      <c r="E5728" t="s">
        <v>1702</v>
      </c>
    </row>
    <row r="5729" spans="1:5">
      <c r="A5729" t="s">
        <v>3204</v>
      </c>
      <c r="B5729" t="s">
        <v>2878</v>
      </c>
      <c r="C5729" t="s">
        <v>1723</v>
      </c>
      <c r="D5729" t="s">
        <v>3246</v>
      </c>
      <c r="E5729" t="s">
        <v>1705</v>
      </c>
    </row>
    <row r="5730" spans="1:5">
      <c r="A5730" t="s">
        <v>3205</v>
      </c>
      <c r="B5730" t="s">
        <v>2878</v>
      </c>
      <c r="C5730" t="s">
        <v>1723</v>
      </c>
      <c r="D5730" t="s">
        <v>3246</v>
      </c>
      <c r="E5730" t="s">
        <v>1706</v>
      </c>
    </row>
    <row r="5731" spans="1:5">
      <c r="A5731" t="s">
        <v>3206</v>
      </c>
      <c r="B5731" t="s">
        <v>2878</v>
      </c>
      <c r="C5731" t="s">
        <v>1723</v>
      </c>
      <c r="D5731" t="s">
        <v>3246</v>
      </c>
      <c r="E5731" t="s">
        <v>1707</v>
      </c>
    </row>
    <row r="5732" spans="1:5">
      <c r="A5732" t="s">
        <v>3207</v>
      </c>
      <c r="B5732" t="s">
        <v>2878</v>
      </c>
      <c r="C5732" t="s">
        <v>1723</v>
      </c>
      <c r="D5732" t="s">
        <v>3246</v>
      </c>
      <c r="E5732" t="s">
        <v>1708</v>
      </c>
    </row>
    <row r="5733" spans="1:5">
      <c r="A5733" t="s">
        <v>3208</v>
      </c>
      <c r="B5733" t="s">
        <v>2878</v>
      </c>
      <c r="C5733" t="s">
        <v>1723</v>
      </c>
      <c r="D5733" t="s">
        <v>3246</v>
      </c>
      <c r="E5733" t="s">
        <v>1709</v>
      </c>
    </row>
    <row r="5734" spans="1:5">
      <c r="A5734" t="s">
        <v>3209</v>
      </c>
      <c r="B5734" t="s">
        <v>2878</v>
      </c>
      <c r="C5734" t="s">
        <v>1723</v>
      </c>
      <c r="D5734" t="s">
        <v>3246</v>
      </c>
      <c r="E5734" t="s">
        <v>1710</v>
      </c>
    </row>
    <row r="5735" spans="1:5">
      <c r="A5735" t="s">
        <v>3210</v>
      </c>
      <c r="B5735" t="s">
        <v>2878</v>
      </c>
      <c r="C5735" t="s">
        <v>1723</v>
      </c>
      <c r="D5735" t="s">
        <v>3246</v>
      </c>
      <c r="E5735" t="s">
        <v>1711</v>
      </c>
    </row>
    <row r="5736" spans="1:5">
      <c r="A5736" t="s">
        <v>3211</v>
      </c>
      <c r="B5736" t="s">
        <v>2878</v>
      </c>
      <c r="C5736" t="s">
        <v>1723</v>
      </c>
      <c r="D5736" t="s">
        <v>3246</v>
      </c>
      <c r="E5736" t="s">
        <v>1712</v>
      </c>
    </row>
    <row r="5737" spans="1:5">
      <c r="A5737" t="s">
        <v>3212</v>
      </c>
      <c r="B5737" t="s">
        <v>2878</v>
      </c>
      <c r="C5737" t="s">
        <v>1723</v>
      </c>
      <c r="D5737" t="s">
        <v>3246</v>
      </c>
      <c r="E5737" t="s">
        <v>1713</v>
      </c>
    </row>
    <row r="5738" spans="1:5">
      <c r="A5738" t="s">
        <v>3213</v>
      </c>
      <c r="B5738" t="s">
        <v>2878</v>
      </c>
      <c r="C5738" t="s">
        <v>1723</v>
      </c>
      <c r="D5738" t="s">
        <v>3246</v>
      </c>
      <c r="E5738" t="s">
        <v>1714</v>
      </c>
    </row>
    <row r="5739" spans="1:5">
      <c r="A5739" t="s">
        <v>3214</v>
      </c>
      <c r="B5739" t="s">
        <v>2878</v>
      </c>
      <c r="C5739" t="s">
        <v>1723</v>
      </c>
      <c r="D5739" t="s">
        <v>3246</v>
      </c>
      <c r="E5739" t="s">
        <v>1715</v>
      </c>
    </row>
    <row r="5740" spans="1:5">
      <c r="A5740" t="s">
        <v>3215</v>
      </c>
      <c r="B5740" t="s">
        <v>2878</v>
      </c>
      <c r="C5740" t="s">
        <v>1723</v>
      </c>
      <c r="D5740" t="s">
        <v>3247</v>
      </c>
      <c r="E5740" t="s">
        <v>1702</v>
      </c>
    </row>
    <row r="5741" spans="1:5">
      <c r="A5741" t="s">
        <v>3216</v>
      </c>
      <c r="B5741" t="s">
        <v>2878</v>
      </c>
      <c r="C5741" t="s">
        <v>1723</v>
      </c>
      <c r="D5741" t="s">
        <v>3247</v>
      </c>
      <c r="E5741" t="s">
        <v>1705</v>
      </c>
    </row>
    <row r="5742" spans="1:5">
      <c r="A5742" t="s">
        <v>3217</v>
      </c>
      <c r="B5742" t="s">
        <v>2878</v>
      </c>
      <c r="C5742" t="s">
        <v>1723</v>
      </c>
      <c r="D5742" t="s">
        <v>3247</v>
      </c>
      <c r="E5742" t="s">
        <v>1706</v>
      </c>
    </row>
    <row r="5743" spans="1:5">
      <c r="A5743" t="s">
        <v>3218</v>
      </c>
      <c r="B5743" t="s">
        <v>2878</v>
      </c>
      <c r="C5743" t="s">
        <v>1723</v>
      </c>
      <c r="D5743" t="s">
        <v>3247</v>
      </c>
      <c r="E5743" t="s">
        <v>1707</v>
      </c>
    </row>
    <row r="5744" spans="1:5">
      <c r="A5744" t="s">
        <v>3219</v>
      </c>
      <c r="B5744" t="s">
        <v>2878</v>
      </c>
      <c r="C5744" t="s">
        <v>1723</v>
      </c>
      <c r="D5744" t="s">
        <v>3247</v>
      </c>
      <c r="E5744" t="s">
        <v>1708</v>
      </c>
    </row>
    <row r="5745" spans="1:5">
      <c r="A5745" t="s">
        <v>3220</v>
      </c>
      <c r="B5745" t="s">
        <v>2878</v>
      </c>
      <c r="C5745" t="s">
        <v>1723</v>
      </c>
      <c r="D5745" t="s">
        <v>3247</v>
      </c>
      <c r="E5745" t="s">
        <v>1709</v>
      </c>
    </row>
    <row r="5746" spans="1:5">
      <c r="A5746" t="s">
        <v>3221</v>
      </c>
      <c r="B5746" t="s">
        <v>2878</v>
      </c>
      <c r="C5746" t="s">
        <v>1723</v>
      </c>
      <c r="D5746" t="s">
        <v>3247</v>
      </c>
      <c r="E5746" t="s">
        <v>1710</v>
      </c>
    </row>
    <row r="5747" spans="1:5">
      <c r="A5747" t="s">
        <v>3222</v>
      </c>
      <c r="B5747" t="s">
        <v>2878</v>
      </c>
      <c r="C5747" t="s">
        <v>1723</v>
      </c>
      <c r="D5747" t="s">
        <v>3247</v>
      </c>
      <c r="E5747" t="s">
        <v>1711</v>
      </c>
    </row>
    <row r="5748" spans="1:5">
      <c r="A5748" t="s">
        <v>3223</v>
      </c>
      <c r="B5748" t="s">
        <v>2878</v>
      </c>
      <c r="C5748" t="s">
        <v>1723</v>
      </c>
      <c r="D5748" t="s">
        <v>3247</v>
      </c>
      <c r="E5748" t="s">
        <v>1712</v>
      </c>
    </row>
    <row r="5749" spans="1:5">
      <c r="A5749" t="s">
        <v>3224</v>
      </c>
      <c r="B5749" t="s">
        <v>2878</v>
      </c>
      <c r="C5749" t="s">
        <v>1723</v>
      </c>
      <c r="D5749" t="s">
        <v>3247</v>
      </c>
      <c r="E5749" t="s">
        <v>1713</v>
      </c>
    </row>
    <row r="5750" spans="1:5">
      <c r="A5750" t="s">
        <v>3225</v>
      </c>
      <c r="B5750" t="s">
        <v>2878</v>
      </c>
      <c r="C5750" t="s">
        <v>1723</v>
      </c>
      <c r="D5750" t="s">
        <v>3247</v>
      </c>
      <c r="E5750" t="s">
        <v>1714</v>
      </c>
    </row>
    <row r="5751" spans="1:5">
      <c r="A5751" t="s">
        <v>3226</v>
      </c>
      <c r="B5751" t="s">
        <v>2878</v>
      </c>
      <c r="C5751" t="s">
        <v>1723</v>
      </c>
      <c r="D5751" t="s">
        <v>3247</v>
      </c>
      <c r="E5751" t="s">
        <v>1715</v>
      </c>
    </row>
    <row r="5752" spans="1:5">
      <c r="A5752" t="s">
        <v>3227</v>
      </c>
      <c r="B5752" t="s">
        <v>2878</v>
      </c>
      <c r="C5752" t="s">
        <v>1723</v>
      </c>
      <c r="D5752" t="s">
        <v>3248</v>
      </c>
      <c r="E5752" t="s">
        <v>1702</v>
      </c>
    </row>
    <row r="5753" spans="1:5">
      <c r="A5753" t="s">
        <v>3228</v>
      </c>
      <c r="B5753" t="s">
        <v>2878</v>
      </c>
      <c r="C5753" t="s">
        <v>1723</v>
      </c>
      <c r="D5753" t="s">
        <v>3248</v>
      </c>
      <c r="E5753" t="s">
        <v>1705</v>
      </c>
    </row>
    <row r="5754" spans="1:5">
      <c r="A5754" t="s">
        <v>3229</v>
      </c>
      <c r="B5754" t="s">
        <v>2878</v>
      </c>
      <c r="C5754" t="s">
        <v>1723</v>
      </c>
      <c r="D5754" t="s">
        <v>3248</v>
      </c>
      <c r="E5754" t="s">
        <v>1706</v>
      </c>
    </row>
    <row r="5755" spans="1:5">
      <c r="A5755" t="s">
        <v>3230</v>
      </c>
      <c r="B5755" t="s">
        <v>2878</v>
      </c>
      <c r="C5755" t="s">
        <v>1723</v>
      </c>
      <c r="D5755" t="s">
        <v>3248</v>
      </c>
      <c r="E5755" t="s">
        <v>1707</v>
      </c>
    </row>
    <row r="5756" spans="1:5">
      <c r="A5756" t="s">
        <v>3231</v>
      </c>
      <c r="B5756" t="s">
        <v>2878</v>
      </c>
      <c r="C5756" t="s">
        <v>1723</v>
      </c>
      <c r="D5756" t="s">
        <v>3248</v>
      </c>
      <c r="E5756" t="s">
        <v>1708</v>
      </c>
    </row>
    <row r="5757" spans="1:5">
      <c r="A5757" t="s">
        <v>3232</v>
      </c>
      <c r="B5757" t="s">
        <v>2878</v>
      </c>
      <c r="C5757" t="s">
        <v>1723</v>
      </c>
      <c r="D5757" t="s">
        <v>3248</v>
      </c>
      <c r="E5757" t="s">
        <v>1709</v>
      </c>
    </row>
    <row r="5758" spans="1:5">
      <c r="A5758" t="s">
        <v>3233</v>
      </c>
      <c r="B5758" t="s">
        <v>2878</v>
      </c>
      <c r="C5758" t="s">
        <v>1723</v>
      </c>
      <c r="D5758" t="s">
        <v>3248</v>
      </c>
      <c r="E5758" t="s">
        <v>1710</v>
      </c>
    </row>
    <row r="5759" spans="1:5">
      <c r="A5759" t="s">
        <v>3234</v>
      </c>
      <c r="B5759" t="s">
        <v>2878</v>
      </c>
      <c r="C5759" t="s">
        <v>1723</v>
      </c>
      <c r="D5759" t="s">
        <v>3248</v>
      </c>
      <c r="E5759" t="s">
        <v>1711</v>
      </c>
    </row>
    <row r="5760" spans="1:5">
      <c r="A5760" t="s">
        <v>3235</v>
      </c>
      <c r="B5760" t="s">
        <v>2878</v>
      </c>
      <c r="C5760" t="s">
        <v>1723</v>
      </c>
      <c r="D5760" t="s">
        <v>3248</v>
      </c>
      <c r="E5760" t="s">
        <v>1712</v>
      </c>
    </row>
    <row r="5761" spans="1:5">
      <c r="A5761" t="s">
        <v>3236</v>
      </c>
      <c r="B5761" t="s">
        <v>2878</v>
      </c>
      <c r="C5761" t="s">
        <v>1723</v>
      </c>
      <c r="D5761" t="s">
        <v>3248</v>
      </c>
      <c r="E5761" t="s">
        <v>1713</v>
      </c>
    </row>
    <row r="5762" spans="1:5">
      <c r="A5762" t="s">
        <v>3237</v>
      </c>
      <c r="B5762" t="s">
        <v>2878</v>
      </c>
      <c r="C5762" t="s">
        <v>1723</v>
      </c>
      <c r="D5762" t="s">
        <v>3248</v>
      </c>
      <c r="E5762" t="s">
        <v>1714</v>
      </c>
    </row>
    <row r="5763" spans="1:5">
      <c r="A5763" t="s">
        <v>3238</v>
      </c>
      <c r="B5763" t="s">
        <v>2878</v>
      </c>
      <c r="C5763" t="s">
        <v>1723</v>
      </c>
      <c r="D5763" t="s">
        <v>3248</v>
      </c>
      <c r="E5763" t="s">
        <v>1715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
    <tabColor theme="8"/>
  </sheetPr>
  <dimension ref="A1:C22"/>
  <sheetViews>
    <sheetView workbookViewId="0"/>
  </sheetViews>
  <sheetFormatPr defaultRowHeight="15"/>
  <cols>
    <col min="1" max="1" width="71.5703125" customWidth="1"/>
    <col min="2" max="2" width="20.28515625" customWidth="1"/>
    <col min="3" max="3" width="14.140625" customWidth="1"/>
  </cols>
  <sheetData>
    <row r="1" spans="1:3">
      <c r="A1" s="1" t="s">
        <v>0</v>
      </c>
      <c r="B1" s="1" t="s">
        <v>1779</v>
      </c>
      <c r="C1" s="1" t="s">
        <v>1814</v>
      </c>
    </row>
    <row r="2" spans="1:3">
      <c r="A2" t="s">
        <v>1</v>
      </c>
      <c r="B2" t="s">
        <v>1780</v>
      </c>
    </row>
    <row r="3" spans="1:3">
      <c r="A3" t="s">
        <v>2</v>
      </c>
      <c r="B3" t="s">
        <v>1780</v>
      </c>
    </row>
    <row r="4" spans="1:3">
      <c r="A4" t="s">
        <v>3</v>
      </c>
      <c r="B4" t="s">
        <v>1780</v>
      </c>
    </row>
    <row r="5" spans="1:3">
      <c r="A5" t="s">
        <v>17</v>
      </c>
      <c r="B5" t="s">
        <v>1780</v>
      </c>
    </row>
    <row r="6" spans="1:3">
      <c r="A6" t="s">
        <v>10626</v>
      </c>
      <c r="B6" t="s">
        <v>1780</v>
      </c>
    </row>
    <row r="7" spans="1:3">
      <c r="A7" t="s">
        <v>7325</v>
      </c>
      <c r="B7" t="s">
        <v>1780</v>
      </c>
    </row>
    <row r="8" spans="1:3">
      <c r="A8" t="s">
        <v>6</v>
      </c>
      <c r="B8" t="s">
        <v>1780</v>
      </c>
    </row>
    <row r="9" spans="1:3">
      <c r="A9" t="s">
        <v>7</v>
      </c>
      <c r="B9" t="s">
        <v>1781</v>
      </c>
    </row>
    <row r="10" spans="1:3">
      <c r="A10" t="s">
        <v>8</v>
      </c>
      <c r="B10" t="s">
        <v>1781</v>
      </c>
    </row>
    <row r="11" spans="1:3">
      <c r="A11" t="s">
        <v>9</v>
      </c>
      <c r="B11" t="s">
        <v>1781</v>
      </c>
    </row>
    <row r="12" spans="1:3">
      <c r="A12" t="s">
        <v>10</v>
      </c>
      <c r="B12" t="s">
        <v>1781</v>
      </c>
    </row>
    <row r="13" spans="1:3">
      <c r="A13" t="s">
        <v>11</v>
      </c>
      <c r="B13" t="s">
        <v>1781</v>
      </c>
    </row>
    <row r="14" spans="1:3">
      <c r="A14" t="s">
        <v>12</v>
      </c>
      <c r="B14" t="s">
        <v>1781</v>
      </c>
    </row>
    <row r="15" spans="1:3">
      <c r="A15" t="s">
        <v>13</v>
      </c>
      <c r="B15" t="s">
        <v>1781</v>
      </c>
    </row>
    <row r="16" spans="1:3">
      <c r="A16" t="s">
        <v>14</v>
      </c>
      <c r="B16" t="s">
        <v>1781</v>
      </c>
    </row>
    <row r="17" spans="1:2">
      <c r="A17" t="s">
        <v>15</v>
      </c>
      <c r="B17" t="s">
        <v>1781</v>
      </c>
    </row>
    <row r="18" spans="1:2">
      <c r="A18" t="s">
        <v>16</v>
      </c>
      <c r="B18" t="s">
        <v>1781</v>
      </c>
    </row>
    <row r="19" spans="1:2">
      <c r="A19" t="s">
        <v>1895</v>
      </c>
      <c r="B19" t="s">
        <v>1896</v>
      </c>
    </row>
    <row r="20" spans="1:2">
      <c r="A20" t="s">
        <v>2745</v>
      </c>
      <c r="B20" t="s">
        <v>1780</v>
      </c>
    </row>
    <row r="21" spans="1:2">
      <c r="A21" t="s">
        <v>2878</v>
      </c>
      <c r="B21" t="s">
        <v>1780</v>
      </c>
    </row>
    <row r="22" spans="1:2">
      <c r="A22" t="s">
        <v>1700</v>
      </c>
      <c r="B22" t="s">
        <v>1781</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0">
    <tabColor theme="7" tint="-0.249977111117893"/>
  </sheetPr>
  <dimension ref="A1"/>
  <sheetViews>
    <sheetView workbookViewId="0"/>
  </sheetViews>
  <sheetFormatPr defaultRowHeight="1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1">
    <tabColor theme="7" tint="-0.249977111117893"/>
  </sheetPr>
  <dimension ref="A1:J45"/>
  <sheetViews>
    <sheetView workbookViewId="0">
      <selection activeCell="I29" sqref="I29"/>
    </sheetView>
  </sheetViews>
  <sheetFormatPr defaultColWidth="9.140625" defaultRowHeight="15"/>
  <cols>
    <col min="1" max="1" width="7.42578125" customWidth="1"/>
    <col min="2" max="2" width="25.85546875" customWidth="1"/>
    <col min="3" max="3" width="13.5703125" customWidth="1"/>
    <col min="4" max="4" width="17.7109375" customWidth="1"/>
    <col min="5" max="5" width="16" customWidth="1"/>
  </cols>
  <sheetData>
    <row r="1" spans="1:10">
      <c r="A1" t="s">
        <v>1785</v>
      </c>
      <c r="E1">
        <f>SUM(C13:C14,C25,C27,C29)</f>
        <v>269.92235304700006</v>
      </c>
    </row>
    <row r="3" spans="1:10">
      <c r="B3" t="s">
        <v>1786</v>
      </c>
      <c r="C3">
        <v>2023</v>
      </c>
      <c r="D3" s="1" t="s">
        <v>1977</v>
      </c>
      <c r="E3" s="1" t="s">
        <v>1978</v>
      </c>
      <c r="F3" s="1" t="s">
        <v>1980</v>
      </c>
    </row>
    <row r="4" spans="1:10">
      <c r="B4" t="s">
        <v>1702</v>
      </c>
      <c r="C4" s="59">
        <v>4742.3359370799999</v>
      </c>
    </row>
    <row r="5" spans="1:10">
      <c r="B5" t="s">
        <v>1787</v>
      </c>
      <c r="C5" s="59">
        <v>4559.3791695600003</v>
      </c>
      <c r="D5" t="s">
        <v>1974</v>
      </c>
      <c r="F5" t="s">
        <v>1702</v>
      </c>
      <c r="H5" t="s">
        <v>10719</v>
      </c>
      <c r="I5" s="143">
        <f>SUM(C5,C15,C28,C31,C35,C36,C37)</f>
        <v>4619.2587921740014</v>
      </c>
      <c r="J5" s="58">
        <f>SUM('6. Total'!K9,'6. Total'!K10,'6. Total'!K17,'6. Total'!K14)</f>
        <v>4593.6151088070001</v>
      </c>
    </row>
    <row r="6" spans="1:10">
      <c r="B6" t="s">
        <v>1808</v>
      </c>
      <c r="C6" s="59">
        <v>1776.4505185999999</v>
      </c>
      <c r="D6" t="s">
        <v>1974</v>
      </c>
      <c r="F6" t="s">
        <v>1702</v>
      </c>
      <c r="H6" t="s">
        <v>10720</v>
      </c>
      <c r="I6">
        <f>SUM(C12,C13,C14,C16,C25,C26,C27,C29,C30)+'Table 4-1'!C58</f>
        <v>812.56186388100014</v>
      </c>
      <c r="J6">
        <f>'6. Total'!K13</f>
        <v>816.50830463400007</v>
      </c>
    </row>
    <row r="7" spans="1:10">
      <c r="B7" t="s">
        <v>10724</v>
      </c>
      <c r="C7" s="59">
        <v>1414.17746631</v>
      </c>
      <c r="D7" t="s">
        <v>1974</v>
      </c>
      <c r="F7" t="s">
        <v>1702</v>
      </c>
      <c r="H7" t="s">
        <v>1802</v>
      </c>
      <c r="I7" s="59">
        <f>SUM(I5:I6)</f>
        <v>5431.8206560550016</v>
      </c>
      <c r="J7">
        <f>SUM(5173.3,381.6)</f>
        <v>5554.9000000000005</v>
      </c>
    </row>
    <row r="8" spans="1:10">
      <c r="B8" t="s">
        <v>1810</v>
      </c>
      <c r="C8">
        <v>792.61966540000003</v>
      </c>
      <c r="D8" t="s">
        <v>1974</v>
      </c>
      <c r="F8" t="s">
        <v>1702</v>
      </c>
      <c r="I8" s="59"/>
    </row>
    <row r="9" spans="1:10">
      <c r="B9" t="s">
        <v>1811</v>
      </c>
      <c r="C9">
        <v>307.07737159999999</v>
      </c>
      <c r="D9" t="s">
        <v>1974</v>
      </c>
      <c r="F9" t="s">
        <v>1702</v>
      </c>
    </row>
    <row r="10" spans="1:10">
      <c r="B10" t="s">
        <v>1812</v>
      </c>
      <c r="C10">
        <v>244.16078099999999</v>
      </c>
      <c r="D10" t="s">
        <v>1974</v>
      </c>
      <c r="F10" t="s">
        <v>1702</v>
      </c>
    </row>
    <row r="11" spans="1:10">
      <c r="B11" t="s">
        <v>1829</v>
      </c>
      <c r="C11">
        <v>24.893366619999998</v>
      </c>
      <c r="D11" t="s">
        <v>1979</v>
      </c>
      <c r="F11" t="s">
        <v>1702</v>
      </c>
    </row>
    <row r="12" spans="1:10">
      <c r="B12" t="s">
        <v>1792</v>
      </c>
      <c r="C12">
        <v>107.0694816</v>
      </c>
      <c r="D12" s="137"/>
      <c r="E12" s="137"/>
      <c r="F12" t="s">
        <v>1702</v>
      </c>
    </row>
    <row r="13" spans="1:10">
      <c r="B13" t="s">
        <v>1793</v>
      </c>
      <c r="C13">
        <v>37.681565259999999</v>
      </c>
      <c r="D13" t="s">
        <v>1975</v>
      </c>
      <c r="E13" t="s">
        <v>6869</v>
      </c>
      <c r="F13" t="s">
        <v>1702</v>
      </c>
    </row>
    <row r="14" spans="1:10">
      <c r="B14" t="s">
        <v>1798</v>
      </c>
      <c r="C14">
        <v>23.271596070000001</v>
      </c>
      <c r="D14" t="s">
        <v>1975</v>
      </c>
      <c r="E14" t="s">
        <v>6869</v>
      </c>
      <c r="F14" t="s">
        <v>1702</v>
      </c>
    </row>
    <row r="15" spans="1:10">
      <c r="B15" t="s">
        <v>1794</v>
      </c>
      <c r="C15">
        <v>12.425005479999999</v>
      </c>
      <c r="D15" s="137"/>
      <c r="E15" s="137"/>
      <c r="F15" t="s">
        <v>1702</v>
      </c>
    </row>
    <row r="16" spans="1:10">
      <c r="B16" t="s">
        <v>1797</v>
      </c>
      <c r="C16">
        <v>2.4037187370000002</v>
      </c>
      <c r="D16" t="s">
        <v>1975</v>
      </c>
      <c r="E16" t="s">
        <v>6868</v>
      </c>
      <c r="F16" t="s">
        <v>1702</v>
      </c>
    </row>
    <row r="17" spans="2:6">
      <c r="B17" t="s">
        <v>10725</v>
      </c>
      <c r="C17">
        <v>9.7643204999999997E-2</v>
      </c>
    </row>
    <row r="18" spans="2:6">
      <c r="B18" t="s">
        <v>1795</v>
      </c>
      <c r="C18">
        <v>7.757168E-3</v>
      </c>
      <c r="D18" t="s">
        <v>1975</v>
      </c>
      <c r="F18" t="s">
        <v>1702</v>
      </c>
    </row>
    <row r="19" spans="2:6">
      <c r="B19" t="s">
        <v>10726</v>
      </c>
      <c r="C19">
        <v>187.6896754</v>
      </c>
      <c r="D19" t="s">
        <v>1979</v>
      </c>
      <c r="F19" t="s">
        <v>1702</v>
      </c>
    </row>
    <row r="20" spans="2:6">
      <c r="B20" t="s">
        <v>10727</v>
      </c>
      <c r="C20">
        <v>96.159802709999994</v>
      </c>
      <c r="D20" t="s">
        <v>1979</v>
      </c>
      <c r="F20" t="s">
        <v>1702</v>
      </c>
    </row>
    <row r="21" spans="2:6">
      <c r="B21" t="s">
        <v>10728</v>
      </c>
      <c r="C21">
        <v>80.708082469999994</v>
      </c>
      <c r="D21" t="s">
        <v>1979</v>
      </c>
      <c r="F21" t="s">
        <v>1702</v>
      </c>
    </row>
    <row r="22" spans="2:6">
      <c r="B22" t="s">
        <v>10729</v>
      </c>
      <c r="C22">
        <v>18.184650640000001</v>
      </c>
      <c r="D22" t="s">
        <v>1979</v>
      </c>
      <c r="F22" t="s">
        <v>1702</v>
      </c>
    </row>
    <row r="23" spans="2:6">
      <c r="B23" t="s">
        <v>10730</v>
      </c>
      <c r="C23">
        <v>13.93568507</v>
      </c>
      <c r="D23" t="s">
        <v>1979</v>
      </c>
      <c r="F23" t="s">
        <v>1702</v>
      </c>
    </row>
    <row r="24" spans="2:6">
      <c r="B24" t="s">
        <v>1713</v>
      </c>
      <c r="C24">
        <v>271.853658</v>
      </c>
    </row>
    <row r="25" spans="2:6">
      <c r="B25" t="s">
        <v>1793</v>
      </c>
      <c r="C25">
        <v>162.44598450000001</v>
      </c>
      <c r="D25" s="58" t="s">
        <v>1975</v>
      </c>
      <c r="E25" s="58" t="s">
        <v>6869</v>
      </c>
      <c r="F25" s="58" t="s">
        <v>1713</v>
      </c>
    </row>
    <row r="26" spans="2:6">
      <c r="B26" t="s">
        <v>1797</v>
      </c>
      <c r="C26">
        <v>45.430056270000001</v>
      </c>
      <c r="D26" s="58" t="s">
        <v>1975</v>
      </c>
      <c r="E26" s="58" t="s">
        <v>6868</v>
      </c>
      <c r="F26" s="58" t="s">
        <v>1713</v>
      </c>
    </row>
    <row r="27" spans="2:6">
      <c r="B27" t="s">
        <v>1798</v>
      </c>
      <c r="C27">
        <v>38.028098819999997</v>
      </c>
      <c r="D27" s="58" t="s">
        <v>1975</v>
      </c>
      <c r="E27" s="58" t="s">
        <v>6869</v>
      </c>
      <c r="F27" s="58" t="s">
        <v>1713</v>
      </c>
    </row>
    <row r="28" spans="2:6">
      <c r="B28" t="s">
        <v>1799</v>
      </c>
      <c r="C28">
        <v>8.7761030210000008</v>
      </c>
      <c r="D28" t="s">
        <v>1974</v>
      </c>
      <c r="F28" t="s">
        <v>1713</v>
      </c>
    </row>
    <row r="29" spans="2:6">
      <c r="B29" t="s">
        <v>1795</v>
      </c>
      <c r="C29">
        <v>8.4951083969999992</v>
      </c>
      <c r="D29" s="58" t="s">
        <v>1975</v>
      </c>
      <c r="E29" s="58" t="s">
        <v>6869</v>
      </c>
      <c r="F29" s="58" t="s">
        <v>1713</v>
      </c>
    </row>
    <row r="30" spans="2:6">
      <c r="B30" t="s">
        <v>1800</v>
      </c>
      <c r="C30">
        <v>6.1362542270000002</v>
      </c>
      <c r="D30" s="58" t="s">
        <v>1975</v>
      </c>
      <c r="E30" s="58" t="s">
        <v>6868</v>
      </c>
      <c r="F30" s="58" t="s">
        <v>1713</v>
      </c>
    </row>
    <row r="31" spans="2:6">
      <c r="B31" t="s">
        <v>1801</v>
      </c>
      <c r="C31">
        <v>2.5419145049999998</v>
      </c>
      <c r="D31" t="s">
        <v>1974</v>
      </c>
      <c r="F31" t="s">
        <v>1713</v>
      </c>
    </row>
    <row r="32" spans="2:6">
      <c r="B32" t="s">
        <v>1794</v>
      </c>
      <c r="C32">
        <v>1.3829900000000001E-4</v>
      </c>
      <c r="D32" s="137"/>
      <c r="E32" s="137"/>
      <c r="F32" s="137" t="s">
        <v>1713</v>
      </c>
    </row>
    <row r="33" spans="2:6">
      <c r="B33" t="s">
        <v>10727</v>
      </c>
      <c r="C33">
        <v>8.2633123000000003E-2</v>
      </c>
      <c r="D33" t="s">
        <v>1979</v>
      </c>
      <c r="F33" t="s">
        <v>1713</v>
      </c>
    </row>
    <row r="34" spans="2:6">
      <c r="B34" t="s">
        <v>1714</v>
      </c>
      <c r="C34">
        <v>36.16681071</v>
      </c>
    </row>
    <row r="35" spans="2:6">
      <c r="B35" t="s">
        <v>1799</v>
      </c>
      <c r="C35">
        <v>19.564306040000002</v>
      </c>
      <c r="D35" t="s">
        <v>1974</v>
      </c>
      <c r="F35" t="s">
        <v>1714</v>
      </c>
    </row>
    <row r="36" spans="2:6">
      <c r="B36" t="s">
        <v>1801</v>
      </c>
      <c r="C36">
        <v>16.245076260000001</v>
      </c>
      <c r="D36" t="s">
        <v>1974</v>
      </c>
      <c r="F36" t="s">
        <v>1714</v>
      </c>
    </row>
    <row r="37" spans="2:6">
      <c r="B37" t="s">
        <v>1794</v>
      </c>
      <c r="C37">
        <v>0.32721730799999998</v>
      </c>
      <c r="D37" s="137"/>
      <c r="E37" s="137"/>
      <c r="F37" s="137" t="s">
        <v>1714</v>
      </c>
    </row>
    <row r="38" spans="2:6">
      <c r="B38" t="s">
        <v>1798</v>
      </c>
      <c r="C38">
        <v>8.165215E-3</v>
      </c>
      <c r="D38" t="s">
        <v>1975</v>
      </c>
      <c r="E38" t="s">
        <v>1725</v>
      </c>
      <c r="F38" t="s">
        <v>1714</v>
      </c>
    </row>
    <row r="39" spans="2:6">
      <c r="B39" t="s">
        <v>1793</v>
      </c>
      <c r="C39">
        <v>2.2045884000000002E-2</v>
      </c>
      <c r="F39" t="s">
        <v>1714</v>
      </c>
    </row>
    <row r="40" spans="2:6">
      <c r="B40" t="s">
        <v>10727</v>
      </c>
      <c r="C40">
        <v>0.75484160499999997</v>
      </c>
      <c r="D40" t="s">
        <v>1979</v>
      </c>
      <c r="F40" t="s">
        <v>1714</v>
      </c>
    </row>
    <row r="41" spans="2:6">
      <c r="B41" t="s">
        <v>1802</v>
      </c>
      <c r="C41" s="59">
        <v>5050.3564058000002</v>
      </c>
    </row>
    <row r="42" spans="2:6">
      <c r="B42" t="s">
        <v>1803</v>
      </c>
    </row>
    <row r="43" spans="2:6">
      <c r="B43" t="s">
        <v>1804</v>
      </c>
    </row>
    <row r="44" spans="2:6">
      <c r="B44" t="s">
        <v>1805</v>
      </c>
    </row>
    <row r="45" spans="2:6">
      <c r="B45" t="s">
        <v>1806</v>
      </c>
    </row>
  </sheetData>
  <phoneticPr fontId="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
    <tabColor theme="7" tint="-0.249977111117893"/>
  </sheetPr>
  <dimension ref="A1:M49"/>
  <sheetViews>
    <sheetView workbookViewId="0">
      <selection activeCell="A3" sqref="A3"/>
    </sheetView>
  </sheetViews>
  <sheetFormatPr defaultRowHeight="15"/>
  <cols>
    <col min="1" max="1" width="18.5703125" customWidth="1"/>
    <col min="2" max="2" width="37" customWidth="1"/>
    <col min="9" max="9" width="50.42578125" customWidth="1"/>
  </cols>
  <sheetData>
    <row r="1" spans="1:13">
      <c r="A1" t="s">
        <v>6998</v>
      </c>
    </row>
    <row r="3" spans="1:13">
      <c r="B3" t="s">
        <v>1823</v>
      </c>
      <c r="C3">
        <v>2023</v>
      </c>
    </row>
    <row r="4" spans="1:13">
      <c r="B4" t="s">
        <v>1809</v>
      </c>
      <c r="C4" s="59">
        <v>1414.1774660000001</v>
      </c>
    </row>
    <row r="5" spans="1:13">
      <c r="B5" t="s">
        <v>1824</v>
      </c>
      <c r="C5">
        <v>694.55699200000004</v>
      </c>
    </row>
    <row r="6" spans="1:13">
      <c r="B6" t="s">
        <v>1825</v>
      </c>
      <c r="C6">
        <v>704.54464559999997</v>
      </c>
      <c r="F6" s="29"/>
    </row>
    <row r="7" spans="1:13">
      <c r="B7" t="s">
        <v>1826</v>
      </c>
      <c r="C7">
        <v>14.70858758</v>
      </c>
      <c r="J7" s="2"/>
      <c r="M7" s="2"/>
    </row>
    <row r="8" spans="1:13">
      <c r="B8" t="s">
        <v>1827</v>
      </c>
      <c r="C8">
        <v>0.36724082400000002</v>
      </c>
    </row>
    <row r="9" spans="1:13">
      <c r="B9" t="s">
        <v>1810</v>
      </c>
      <c r="C9">
        <v>792.61966540000003</v>
      </c>
      <c r="J9" s="2"/>
    </row>
    <row r="10" spans="1:13">
      <c r="B10" t="s">
        <v>1824</v>
      </c>
      <c r="C10">
        <v>36.484927280000001</v>
      </c>
    </row>
    <row r="11" spans="1:13">
      <c r="B11" t="s">
        <v>1825</v>
      </c>
      <c r="C11">
        <v>514.79146749999995</v>
      </c>
      <c r="J11" s="2"/>
    </row>
    <row r="12" spans="1:13">
      <c r="B12" t="s">
        <v>1826</v>
      </c>
      <c r="C12">
        <v>241.34327060000001</v>
      </c>
    </row>
    <row r="13" spans="1:13">
      <c r="B13" t="s">
        <v>1812</v>
      </c>
      <c r="C13">
        <v>244.16078099999999</v>
      </c>
      <c r="J13" s="2"/>
    </row>
    <row r="14" spans="1:13">
      <c r="B14" t="s">
        <v>1824</v>
      </c>
      <c r="C14">
        <v>1.1219702410000001</v>
      </c>
    </row>
    <row r="15" spans="1:13">
      <c r="B15" t="s">
        <v>1825</v>
      </c>
      <c r="C15">
        <v>182.80834379999999</v>
      </c>
      <c r="J15" s="2"/>
    </row>
    <row r="16" spans="1:13">
      <c r="B16" t="s">
        <v>1826</v>
      </c>
      <c r="C16">
        <v>60.230466989999996</v>
      </c>
    </row>
    <row r="17" spans="2:10">
      <c r="B17" t="s">
        <v>1811</v>
      </c>
      <c r="C17">
        <v>307.07737159999999</v>
      </c>
      <c r="J17" s="2"/>
    </row>
    <row r="18" spans="2:10">
      <c r="B18" t="s">
        <v>1824</v>
      </c>
      <c r="C18">
        <v>0</v>
      </c>
    </row>
    <row r="19" spans="2:10">
      <c r="B19" t="s">
        <v>1825</v>
      </c>
      <c r="C19">
        <v>247.46991639999999</v>
      </c>
      <c r="J19" s="2"/>
    </row>
    <row r="20" spans="2:10">
      <c r="B20" t="s">
        <v>1826</v>
      </c>
      <c r="C20">
        <v>59.607455190000003</v>
      </c>
    </row>
    <row r="21" spans="2:10">
      <c r="B21" t="s">
        <v>1829</v>
      </c>
      <c r="C21">
        <v>24.893366619999998</v>
      </c>
      <c r="J21" s="2"/>
    </row>
    <row r="22" spans="2:10">
      <c r="B22" t="s">
        <v>1824</v>
      </c>
      <c r="C22">
        <v>2.5474059950000001</v>
      </c>
    </row>
    <row r="23" spans="2:10">
      <c r="B23" t="s">
        <v>1828</v>
      </c>
      <c r="C23">
        <v>4.4828017620000002</v>
      </c>
      <c r="J23" s="2"/>
    </row>
    <row r="24" spans="2:10">
      <c r="B24" t="s">
        <v>1826</v>
      </c>
      <c r="C24">
        <v>17.863158859999999</v>
      </c>
    </row>
    <row r="25" spans="2:10">
      <c r="B25" t="s">
        <v>1802</v>
      </c>
      <c r="C25" s="59">
        <v>2782.9286510000002</v>
      </c>
      <c r="J25" s="2"/>
    </row>
    <row r="26" spans="2:10">
      <c r="B26" t="s">
        <v>1830</v>
      </c>
    </row>
    <row r="27" spans="2:10">
      <c r="B27" t="s">
        <v>1803</v>
      </c>
      <c r="J27" s="2"/>
    </row>
    <row r="29" spans="2:10">
      <c r="J29" s="2"/>
    </row>
    <row r="31" spans="2:10">
      <c r="J31" s="2"/>
    </row>
    <row r="33" spans="10:10">
      <c r="J33" s="2"/>
    </row>
    <row r="35" spans="10:10">
      <c r="J35" s="2"/>
    </row>
    <row r="37" spans="10:10">
      <c r="J37" s="2"/>
    </row>
    <row r="39" spans="10:10">
      <c r="J39" s="2"/>
    </row>
    <row r="41" spans="10:10">
      <c r="J41" s="2"/>
    </row>
    <row r="43" spans="10:10">
      <c r="J43" s="2"/>
    </row>
    <row r="45" spans="10:10">
      <c r="J45" s="2"/>
    </row>
    <row r="47" spans="10:10">
      <c r="J47" s="2"/>
    </row>
    <row r="49" spans="10:10">
      <c r="J49"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1">
    <tabColor theme="7" tint="-0.249977111117893"/>
  </sheetPr>
  <dimension ref="A1:C33"/>
  <sheetViews>
    <sheetView workbookViewId="0">
      <selection activeCell="B3" sqref="B3:C29"/>
    </sheetView>
  </sheetViews>
  <sheetFormatPr defaultRowHeight="15"/>
  <cols>
    <col min="2" max="2" width="23.42578125" customWidth="1"/>
  </cols>
  <sheetData>
    <row r="1" spans="1:3">
      <c r="A1" t="s">
        <v>7000</v>
      </c>
    </row>
    <row r="3" spans="1:3">
      <c r="B3" t="s">
        <v>1823</v>
      </c>
      <c r="C3">
        <v>2023</v>
      </c>
    </row>
    <row r="4" spans="1:3">
      <c r="B4" t="s">
        <v>1809</v>
      </c>
      <c r="C4">
        <v>1.505799103</v>
      </c>
    </row>
    <row r="5" spans="1:3">
      <c r="B5" t="s">
        <v>1824</v>
      </c>
      <c r="C5">
        <v>0.15473751599999999</v>
      </c>
    </row>
    <row r="6" spans="1:3">
      <c r="B6" t="s">
        <v>1826</v>
      </c>
      <c r="C6">
        <v>7.6698499999999998E-4</v>
      </c>
    </row>
    <row r="7" spans="1:3">
      <c r="B7" t="s">
        <v>1835</v>
      </c>
      <c r="C7">
        <v>1.348496755</v>
      </c>
    </row>
    <row r="8" spans="1:3">
      <c r="B8" t="s">
        <v>1836</v>
      </c>
      <c r="C8">
        <v>1.7978479999999999E-3</v>
      </c>
    </row>
    <row r="9" spans="1:3">
      <c r="B9" t="s">
        <v>1810</v>
      </c>
      <c r="C9">
        <v>1.497358476</v>
      </c>
    </row>
    <row r="10" spans="1:3">
      <c r="B10" t="s">
        <v>1824</v>
      </c>
      <c r="C10">
        <v>0.106906717</v>
      </c>
    </row>
    <row r="11" spans="1:3">
      <c r="B11" t="s">
        <v>1826</v>
      </c>
      <c r="C11">
        <v>0.146910127</v>
      </c>
    </row>
    <row r="12" spans="1:3">
      <c r="B12" t="s">
        <v>1835</v>
      </c>
      <c r="C12">
        <v>0.25864887600000003</v>
      </c>
    </row>
    <row r="13" spans="1:3">
      <c r="B13" t="s">
        <v>1836</v>
      </c>
      <c r="C13">
        <v>0.98489275600000004</v>
      </c>
    </row>
    <row r="14" spans="1:3">
      <c r="B14" t="s">
        <v>1812</v>
      </c>
      <c r="C14">
        <v>1.2761027730000001</v>
      </c>
    </row>
    <row r="15" spans="1:3">
      <c r="B15" t="s">
        <v>1824</v>
      </c>
      <c r="C15">
        <v>3.2557609999999998E-3</v>
      </c>
    </row>
    <row r="16" spans="1:3">
      <c r="B16" t="s">
        <v>1826</v>
      </c>
      <c r="C16">
        <v>0.241283252</v>
      </c>
    </row>
    <row r="17" spans="2:3">
      <c r="B17" t="s">
        <v>1835</v>
      </c>
      <c r="C17">
        <v>0.45924588500000002</v>
      </c>
    </row>
    <row r="18" spans="2:3">
      <c r="B18" t="s">
        <v>1836</v>
      </c>
      <c r="C18">
        <v>0.57231787499999998</v>
      </c>
    </row>
    <row r="19" spans="2:3">
      <c r="B19" t="s">
        <v>1811</v>
      </c>
      <c r="C19">
        <v>4.459394971</v>
      </c>
    </row>
    <row r="20" spans="2:3">
      <c r="B20" t="s">
        <v>1824</v>
      </c>
      <c r="C20">
        <v>0</v>
      </c>
    </row>
    <row r="21" spans="2:3">
      <c r="B21" t="s">
        <v>1826</v>
      </c>
      <c r="C21">
        <v>0.24583978100000001</v>
      </c>
    </row>
    <row r="22" spans="2:3">
      <c r="B22" t="s">
        <v>1825</v>
      </c>
      <c r="C22">
        <v>0.62168683499999999</v>
      </c>
    </row>
    <row r="23" spans="2:3">
      <c r="B23" t="s">
        <v>1836</v>
      </c>
      <c r="C23">
        <v>3.5918683539999998</v>
      </c>
    </row>
    <row r="24" spans="2:3">
      <c r="B24" t="s">
        <v>1829</v>
      </c>
      <c r="C24">
        <v>3.7447698000000001E-2</v>
      </c>
    </row>
    <row r="25" spans="2:3">
      <c r="B25" t="s">
        <v>1824</v>
      </c>
      <c r="C25">
        <v>7.7556599999999999E-4</v>
      </c>
    </row>
    <row r="26" spans="2:3">
      <c r="B26" t="s">
        <v>1826</v>
      </c>
      <c r="C26">
        <v>3.4419819999999997E-2</v>
      </c>
    </row>
    <row r="27" spans="2:3">
      <c r="B27" t="s">
        <v>1825</v>
      </c>
      <c r="C27">
        <v>2.2523130000000001E-3</v>
      </c>
    </row>
    <row r="28" spans="2:3">
      <c r="B28" t="s">
        <v>1836</v>
      </c>
      <c r="C28">
        <v>0</v>
      </c>
    </row>
    <row r="29" spans="2:3">
      <c r="B29" t="s">
        <v>1802</v>
      </c>
      <c r="C29">
        <v>8.7761030210000008</v>
      </c>
    </row>
    <row r="30" spans="2:3">
      <c r="B30" t="s">
        <v>1804</v>
      </c>
    </row>
    <row r="31" spans="2:3">
      <c r="B31" t="s">
        <v>1830</v>
      </c>
    </row>
    <row r="32" spans="2:3">
      <c r="B32" t="s">
        <v>6999</v>
      </c>
    </row>
    <row r="33" spans="2:2">
      <c r="B33" t="s">
        <v>1803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2">
    <tabColor theme="7" tint="-0.249977111117893"/>
  </sheetPr>
  <dimension ref="A1:C33"/>
  <sheetViews>
    <sheetView workbookViewId="0">
      <selection activeCell="C3" sqref="C3"/>
    </sheetView>
  </sheetViews>
  <sheetFormatPr defaultRowHeight="15"/>
  <cols>
    <col min="2" max="2" width="22.28515625" customWidth="1"/>
    <col min="6" max="6" width="12" bestFit="1" customWidth="1"/>
    <col min="10" max="10" width="12" bestFit="1" customWidth="1"/>
  </cols>
  <sheetData>
    <row r="1" spans="1:3">
      <c r="A1" t="s">
        <v>7001</v>
      </c>
    </row>
    <row r="3" spans="1:3">
      <c r="B3" t="s">
        <v>1823</v>
      </c>
      <c r="C3">
        <v>2023</v>
      </c>
    </row>
    <row r="4" spans="1:3">
      <c r="B4" t="s">
        <v>1809</v>
      </c>
      <c r="C4">
        <v>16.583266179999999</v>
      </c>
    </row>
    <row r="5" spans="1:3">
      <c r="B5" t="s">
        <v>1824</v>
      </c>
      <c r="C5">
        <v>12.130770249999999</v>
      </c>
    </row>
    <row r="6" spans="1:3">
      <c r="B6" t="s">
        <v>1826</v>
      </c>
      <c r="C6">
        <v>2.9994079999999998E-3</v>
      </c>
    </row>
    <row r="7" spans="1:3">
      <c r="B7" t="s">
        <v>1825</v>
      </c>
      <c r="C7">
        <v>4.4324811769999997</v>
      </c>
    </row>
    <row r="8" spans="1:3">
      <c r="B8" t="s">
        <v>1836</v>
      </c>
      <c r="C8">
        <v>1.7015344000000002E-2</v>
      </c>
    </row>
    <row r="9" spans="1:3">
      <c r="B9" t="s">
        <v>1810</v>
      </c>
      <c r="C9">
        <v>1.9174827860000001</v>
      </c>
    </row>
    <row r="10" spans="1:3">
      <c r="B10" t="s">
        <v>1824</v>
      </c>
      <c r="C10">
        <v>0.15176935799999999</v>
      </c>
    </row>
    <row r="11" spans="1:3">
      <c r="B11" t="s">
        <v>1826</v>
      </c>
      <c r="C11">
        <v>0.278079884</v>
      </c>
    </row>
    <row r="12" spans="1:3">
      <c r="B12" t="s">
        <v>1825</v>
      </c>
      <c r="C12">
        <v>0.24479268600000001</v>
      </c>
    </row>
    <row r="13" spans="1:3">
      <c r="B13" t="s">
        <v>1836</v>
      </c>
      <c r="C13">
        <v>1.242840859</v>
      </c>
    </row>
    <row r="14" spans="1:3">
      <c r="B14" t="s">
        <v>1812</v>
      </c>
      <c r="C14">
        <v>0.30078618600000001</v>
      </c>
    </row>
    <row r="15" spans="1:3">
      <c r="B15" t="s">
        <v>1824</v>
      </c>
      <c r="C15">
        <v>4.6220180000000003E-3</v>
      </c>
    </row>
    <row r="16" spans="1:3">
      <c r="B16" t="s">
        <v>1826</v>
      </c>
      <c r="C16">
        <v>0.137014418</v>
      </c>
    </row>
    <row r="17" spans="2:3">
      <c r="B17" t="s">
        <v>1825</v>
      </c>
      <c r="C17">
        <v>8.6928685000000006E-2</v>
      </c>
    </row>
    <row r="18" spans="2:3">
      <c r="B18" t="s">
        <v>1836</v>
      </c>
      <c r="C18">
        <v>7.2221065000000001E-2</v>
      </c>
    </row>
    <row r="19" spans="2:3">
      <c r="B19" t="s">
        <v>1811</v>
      </c>
      <c r="C19">
        <v>0.71053789099999998</v>
      </c>
    </row>
    <row r="20" spans="2:3">
      <c r="B20" t="s">
        <v>1824</v>
      </c>
      <c r="C20">
        <v>0</v>
      </c>
    </row>
    <row r="21" spans="2:3">
      <c r="B21" t="s">
        <v>1826</v>
      </c>
      <c r="C21">
        <v>0.13960187600000001</v>
      </c>
    </row>
    <row r="22" spans="2:3">
      <c r="B22" t="s">
        <v>1825</v>
      </c>
      <c r="C22">
        <v>0.11767643699999999</v>
      </c>
    </row>
    <row r="23" spans="2:3">
      <c r="B23" t="s">
        <v>1836</v>
      </c>
      <c r="C23">
        <v>0.453259578</v>
      </c>
    </row>
    <row r="24" spans="2:3">
      <c r="B24" t="s">
        <v>1829</v>
      </c>
      <c r="C24">
        <v>5.2232995999999997E-2</v>
      </c>
    </row>
    <row r="25" spans="2:3">
      <c r="B25" t="s">
        <v>1824</v>
      </c>
      <c r="C25">
        <v>1.1010262E-2</v>
      </c>
    </row>
    <row r="26" spans="2:3">
      <c r="B26" t="s">
        <v>1826</v>
      </c>
      <c r="C26">
        <v>3.9091081E-2</v>
      </c>
    </row>
    <row r="27" spans="2:3">
      <c r="B27" t="s">
        <v>1825</v>
      </c>
      <c r="C27">
        <v>2.1316540000000002E-3</v>
      </c>
    </row>
    <row r="28" spans="2:3">
      <c r="B28" t="s">
        <v>1836</v>
      </c>
      <c r="C28">
        <v>0</v>
      </c>
    </row>
    <row r="29" spans="2:3">
      <c r="B29" t="s">
        <v>1802</v>
      </c>
      <c r="C29">
        <v>19.564306040000002</v>
      </c>
    </row>
    <row r="30" spans="2:3">
      <c r="B30" t="s">
        <v>1837</v>
      </c>
    </row>
    <row r="31" spans="2:3">
      <c r="B31" t="s">
        <v>1830</v>
      </c>
    </row>
    <row r="32" spans="2:3">
      <c r="B32" t="s">
        <v>6999</v>
      </c>
    </row>
    <row r="33" spans="2:2">
      <c r="B33" t="s">
        <v>1803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9">
    <tabColor theme="7" tint="-0.249977111117893"/>
  </sheetPr>
  <dimension ref="A1:C27"/>
  <sheetViews>
    <sheetView workbookViewId="0">
      <selection activeCell="B3" sqref="B3"/>
    </sheetView>
  </sheetViews>
  <sheetFormatPr defaultRowHeight="15"/>
  <cols>
    <col min="2" max="2" width="20.5703125" customWidth="1"/>
  </cols>
  <sheetData>
    <row r="1" spans="1:3">
      <c r="A1" t="s">
        <v>6997</v>
      </c>
      <c r="C1">
        <v>2021</v>
      </c>
    </row>
    <row r="2" spans="1:3">
      <c r="C2" s="59"/>
    </row>
    <row r="3" spans="1:3">
      <c r="B3" t="s">
        <v>1807</v>
      </c>
      <c r="C3">
        <v>2023</v>
      </c>
    </row>
    <row r="4" spans="1:3">
      <c r="B4" t="s">
        <v>1808</v>
      </c>
      <c r="C4" s="59">
        <v>1795.1743140000001</v>
      </c>
    </row>
    <row r="5" spans="1:3">
      <c r="B5" t="s">
        <v>1702</v>
      </c>
      <c r="C5" s="59">
        <v>1776.450519</v>
      </c>
    </row>
    <row r="6" spans="1:3">
      <c r="B6" t="s">
        <v>1713</v>
      </c>
      <c r="C6">
        <v>2.5398311759999999</v>
      </c>
    </row>
    <row r="7" spans="1:3">
      <c r="B7" t="s">
        <v>1714</v>
      </c>
      <c r="C7">
        <v>16.18396383</v>
      </c>
    </row>
    <row r="8" spans="1:3">
      <c r="B8" t="s">
        <v>1809</v>
      </c>
      <c r="C8" s="59">
        <v>1432.2665320000001</v>
      </c>
    </row>
    <row r="9" spans="1:3">
      <c r="B9" t="s">
        <v>1702</v>
      </c>
      <c r="C9" s="59">
        <v>1414.1774660000001</v>
      </c>
    </row>
    <row r="10" spans="1:3">
      <c r="B10" t="s">
        <v>1713</v>
      </c>
      <c r="C10">
        <v>1.505799103</v>
      </c>
    </row>
    <row r="11" spans="1:3">
      <c r="B11" t="s">
        <v>1714</v>
      </c>
      <c r="C11">
        <v>16.583266179999999</v>
      </c>
    </row>
    <row r="12" spans="1:3">
      <c r="B12" t="s">
        <v>1810</v>
      </c>
      <c r="C12">
        <v>796.03450669999995</v>
      </c>
    </row>
    <row r="13" spans="1:3">
      <c r="B13" t="s">
        <v>1702</v>
      </c>
      <c r="C13">
        <v>792.61966540000003</v>
      </c>
    </row>
    <row r="14" spans="1:3">
      <c r="B14" t="s">
        <v>1713</v>
      </c>
      <c r="C14">
        <v>1.497358476</v>
      </c>
    </row>
    <row r="15" spans="1:3">
      <c r="B15" t="s">
        <v>1714</v>
      </c>
      <c r="C15">
        <v>1.9174827860000001</v>
      </c>
    </row>
    <row r="16" spans="1:3">
      <c r="B16" t="s">
        <v>1811</v>
      </c>
      <c r="C16">
        <v>312.24730449999998</v>
      </c>
    </row>
    <row r="17" spans="2:3">
      <c r="B17" t="s">
        <v>1702</v>
      </c>
      <c r="C17">
        <v>307.07737159999999</v>
      </c>
    </row>
    <row r="18" spans="2:3">
      <c r="B18" t="s">
        <v>1713</v>
      </c>
      <c r="C18">
        <v>4.459394971</v>
      </c>
    </row>
    <row r="19" spans="2:3">
      <c r="B19" t="s">
        <v>1714</v>
      </c>
      <c r="C19">
        <v>0.71053789099999998</v>
      </c>
    </row>
    <row r="20" spans="2:3">
      <c r="B20" t="s">
        <v>1812</v>
      </c>
      <c r="C20">
        <v>245.73767000000001</v>
      </c>
    </row>
    <row r="21" spans="2:3">
      <c r="B21" t="s">
        <v>1702</v>
      </c>
      <c r="C21">
        <v>244.16078099999999</v>
      </c>
    </row>
    <row r="22" spans="2:3">
      <c r="B22" t="s">
        <v>1713</v>
      </c>
      <c r="C22">
        <v>1.2761027730000001</v>
      </c>
    </row>
    <row r="23" spans="2:3">
      <c r="B23" t="s">
        <v>1714</v>
      </c>
      <c r="C23">
        <v>0.30078618600000001</v>
      </c>
    </row>
    <row r="24" spans="2:3">
      <c r="B24" t="s">
        <v>10731</v>
      </c>
      <c r="C24">
        <v>24.98304731</v>
      </c>
    </row>
    <row r="25" spans="2:3">
      <c r="B25" t="s">
        <v>1802</v>
      </c>
      <c r="C25" s="59">
        <v>4606.4433736000001</v>
      </c>
    </row>
    <row r="26" spans="2:3">
      <c r="B26" t="s">
        <v>1813</v>
      </c>
    </row>
    <row r="27" spans="2:3">
      <c r="B27" t="s">
        <v>1803</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3">
    <tabColor theme="7" tint="-0.249977111117893"/>
  </sheetPr>
  <dimension ref="A1:C13"/>
  <sheetViews>
    <sheetView workbookViewId="0">
      <selection activeCell="C11" sqref="C11"/>
    </sheetView>
  </sheetViews>
  <sheetFormatPr defaultRowHeight="15"/>
  <cols>
    <col min="2" max="2" width="42.28515625" customWidth="1"/>
  </cols>
  <sheetData>
    <row r="1" spans="1:3">
      <c r="A1" t="s">
        <v>1838</v>
      </c>
    </row>
    <row r="3" spans="1:3">
      <c r="B3" t="s">
        <v>1839</v>
      </c>
      <c r="C3">
        <v>2023</v>
      </c>
    </row>
    <row r="4" spans="1:3">
      <c r="B4" t="s">
        <v>1824</v>
      </c>
      <c r="C4" s="8">
        <v>0.1663</v>
      </c>
    </row>
    <row r="5" spans="1:3">
      <c r="B5" t="s">
        <v>1825</v>
      </c>
      <c r="C5" s="8">
        <v>0.42170000000000002</v>
      </c>
    </row>
    <row r="6" spans="1:3">
      <c r="B6" t="s">
        <v>1840</v>
      </c>
      <c r="C6" s="8">
        <v>0.19220000000000001</v>
      </c>
    </row>
    <row r="7" spans="1:3">
      <c r="B7" t="s">
        <v>1841</v>
      </c>
      <c r="C7" s="8">
        <v>0.21510000000000001</v>
      </c>
    </row>
    <row r="8" spans="1:3">
      <c r="B8" t="s">
        <v>1842</v>
      </c>
      <c r="C8" s="8">
        <v>3.8E-3</v>
      </c>
    </row>
    <row r="9" spans="1:3">
      <c r="B9" t="s">
        <v>7002</v>
      </c>
      <c r="C9" s="8">
        <v>8.0000000000000004E-4</v>
      </c>
    </row>
    <row r="10" spans="1:3">
      <c r="B10" t="s">
        <v>7003</v>
      </c>
      <c r="C10">
        <v>4031.1283790000002</v>
      </c>
    </row>
    <row r="11" spans="1:3">
      <c r="B11" t="s">
        <v>1843</v>
      </c>
    </row>
    <row r="12" spans="1:3">
      <c r="B12" t="s">
        <v>1844</v>
      </c>
    </row>
    <row r="13" spans="1:3">
      <c r="B13" t="s">
        <v>7004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tabColor theme="7" tint="-0.249977111117893"/>
  </sheetPr>
  <dimension ref="C1:Q63"/>
  <sheetViews>
    <sheetView workbookViewId="0">
      <selection activeCell="B2" sqref="B2"/>
    </sheetView>
  </sheetViews>
  <sheetFormatPr defaultRowHeight="15"/>
  <cols>
    <col min="1" max="2" width="7" customWidth="1"/>
    <col min="3" max="3" width="41.28515625" customWidth="1"/>
    <col min="4" max="6" width="10.28515625" customWidth="1"/>
    <col min="7" max="7" width="14.5703125" style="11" customWidth="1"/>
    <col min="8" max="8" width="9.140625" style="11"/>
  </cols>
  <sheetData>
    <row r="1" spans="3:17">
      <c r="C1" t="s">
        <v>1845</v>
      </c>
    </row>
    <row r="3" spans="3:17">
      <c r="C3" t="s">
        <v>1846</v>
      </c>
      <c r="D3">
        <v>2021</v>
      </c>
      <c r="E3">
        <v>2022</v>
      </c>
      <c r="F3">
        <v>2023</v>
      </c>
      <c r="G3" s="11" t="s">
        <v>7315</v>
      </c>
      <c r="H3" s="11" t="s">
        <v>1891</v>
      </c>
    </row>
    <row r="4" spans="3:17">
      <c r="C4" t="s">
        <v>10732</v>
      </c>
      <c r="D4">
        <v>1028.7327809999999</v>
      </c>
      <c r="E4">
        <v>1014.499919</v>
      </c>
      <c r="F4">
        <v>1035.696449</v>
      </c>
    </row>
    <row r="5" spans="3:17">
      <c r="C5" t="s">
        <v>1847</v>
      </c>
      <c r="D5">
        <v>314.0970087</v>
      </c>
      <c r="E5">
        <v>296.61627920000001</v>
      </c>
      <c r="F5">
        <v>293.59464700000001</v>
      </c>
      <c r="H5" s="11" t="s">
        <v>1885</v>
      </c>
      <c r="M5" s="59"/>
    </row>
    <row r="6" spans="3:17">
      <c r="C6" t="s">
        <v>1848</v>
      </c>
      <c r="D6">
        <v>658.88423980000005</v>
      </c>
      <c r="E6">
        <v>659.23677020000002</v>
      </c>
      <c r="F6">
        <v>682.36297000000002</v>
      </c>
      <c r="H6" s="11" t="s">
        <v>1885</v>
      </c>
    </row>
    <row r="7" spans="3:17">
      <c r="C7" t="s">
        <v>10733</v>
      </c>
      <c r="D7">
        <v>34.698787889999998</v>
      </c>
      <c r="E7">
        <v>35.78391499</v>
      </c>
      <c r="F7">
        <v>36.255746870000003</v>
      </c>
      <c r="H7" s="11" t="s">
        <v>1886</v>
      </c>
    </row>
    <row r="8" spans="3:17">
      <c r="C8" t="s">
        <v>1849</v>
      </c>
      <c r="D8">
        <v>3.5394616559999998</v>
      </c>
      <c r="E8">
        <v>3.9162580810000001</v>
      </c>
      <c r="F8">
        <v>4.1182622929999999</v>
      </c>
      <c r="G8" s="11">
        <f>D8*SUM([7]BTS!AM12,[7]BTS!AM14,[7]BTS!AM18,[7]BTS!AM20)/SUM([7]BTS!AK12,[7]BTS!AK14,[7]BTS!AK18,[7]BTS!AK20)</f>
        <v>3.308736170389516</v>
      </c>
      <c r="H8" s="11" t="s">
        <v>1849</v>
      </c>
    </row>
    <row r="9" spans="3:17">
      <c r="C9" t="s">
        <v>1850</v>
      </c>
      <c r="D9">
        <v>6.8909834160000001</v>
      </c>
      <c r="E9">
        <v>8.1666968450000006</v>
      </c>
      <c r="F9">
        <v>8.5536064150000009</v>
      </c>
      <c r="H9" s="11" t="s">
        <v>1850</v>
      </c>
    </row>
    <row r="10" spans="3:17">
      <c r="C10" t="s">
        <v>10734</v>
      </c>
      <c r="D10">
        <v>10.62229932</v>
      </c>
      <c r="E10">
        <v>10.77999945</v>
      </c>
      <c r="F10">
        <v>10.811216050000001</v>
      </c>
      <c r="H10" s="11" t="s">
        <v>1887</v>
      </c>
    </row>
    <row r="11" spans="3:17">
      <c r="C11" t="s">
        <v>10735</v>
      </c>
      <c r="D11">
        <v>488.06853100000001</v>
      </c>
      <c r="E11">
        <v>483.91228749999999</v>
      </c>
      <c r="F11">
        <v>478.27613600000001</v>
      </c>
    </row>
    <row r="12" spans="3:17">
      <c r="C12" t="s">
        <v>1847</v>
      </c>
      <c r="D12">
        <v>2.0007762809999998</v>
      </c>
      <c r="E12">
        <v>1.9090280019999999</v>
      </c>
      <c r="F12">
        <v>1.7710647900000001</v>
      </c>
      <c r="H12" s="11" t="s">
        <v>1885</v>
      </c>
    </row>
    <row r="13" spans="3:17">
      <c r="C13" t="s">
        <v>1848</v>
      </c>
      <c r="D13">
        <v>27.840256350000001</v>
      </c>
      <c r="E13">
        <v>27.91045046</v>
      </c>
      <c r="F13">
        <v>27.50825034</v>
      </c>
      <c r="H13" s="11" t="s">
        <v>1885</v>
      </c>
      <c r="P13" s="44"/>
      <c r="Q13" s="44"/>
    </row>
    <row r="14" spans="3:17">
      <c r="C14" t="s">
        <v>10733</v>
      </c>
      <c r="D14">
        <v>389.83785039999998</v>
      </c>
      <c r="E14">
        <v>384.19837360000002</v>
      </c>
      <c r="F14">
        <v>381.21563300000003</v>
      </c>
      <c r="H14" s="11" t="s">
        <v>1886</v>
      </c>
    </row>
    <row r="15" spans="3:17">
      <c r="C15" t="s">
        <v>1849</v>
      </c>
      <c r="D15">
        <v>17.91565318</v>
      </c>
      <c r="E15">
        <v>19.47303037</v>
      </c>
      <c r="F15">
        <v>19.273985320000001</v>
      </c>
      <c r="G15" s="11">
        <f>D15*SUM([7]BTS!AM12,[7]BTS!AM14,[7]BTS!AM18,[7]BTS!AM20)/SUM([7]BTS!AK12,[7]BTS!AK14,[7]BTS!AK18,[7]BTS!AK20)</f>
        <v>16.747792589399353</v>
      </c>
      <c r="H15" s="11" t="s">
        <v>1849</v>
      </c>
    </row>
    <row r="16" spans="3:17">
      <c r="C16" t="s">
        <v>1851</v>
      </c>
      <c r="D16">
        <v>32.456598999999997</v>
      </c>
      <c r="E16">
        <v>32.52287492</v>
      </c>
      <c r="F16">
        <v>30.93889695</v>
      </c>
      <c r="H16" s="11" t="s">
        <v>1851</v>
      </c>
    </row>
    <row r="17" spans="3:8">
      <c r="C17" t="s">
        <v>10734</v>
      </c>
      <c r="D17">
        <v>2.826418184</v>
      </c>
      <c r="E17">
        <v>2.9594077479999998</v>
      </c>
      <c r="F17">
        <v>2.923411647</v>
      </c>
      <c r="H17" s="11" t="s">
        <v>1887</v>
      </c>
    </row>
    <row r="18" spans="3:8">
      <c r="C18" t="s">
        <v>10736</v>
      </c>
      <c r="D18">
        <v>7.771831057</v>
      </c>
      <c r="E18">
        <v>7.7627274269999997</v>
      </c>
      <c r="F18">
        <v>7.6743051549999999</v>
      </c>
      <c r="H18" s="11" t="s">
        <v>1893</v>
      </c>
    </row>
    <row r="19" spans="3:8">
      <c r="C19" t="s">
        <v>10737</v>
      </c>
      <c r="D19">
        <v>7.4191465729999999</v>
      </c>
      <c r="E19">
        <v>7.1763950049999998</v>
      </c>
      <c r="F19">
        <v>6.9705888390000004</v>
      </c>
    </row>
    <row r="20" spans="3:8">
      <c r="C20" t="s">
        <v>1852</v>
      </c>
      <c r="D20">
        <v>203.4586611</v>
      </c>
      <c r="E20">
        <v>231.48159440000001</v>
      </c>
      <c r="F20">
        <v>245.4654778</v>
      </c>
    </row>
    <row r="21" spans="3:8">
      <c r="C21" t="s">
        <v>10738</v>
      </c>
      <c r="D21">
        <v>119</v>
      </c>
      <c r="E21">
        <v>129.69999999999999</v>
      </c>
      <c r="F21">
        <v>129.69999999999999</v>
      </c>
      <c r="H21" s="11" t="s">
        <v>7237</v>
      </c>
    </row>
    <row r="22" spans="3:8">
      <c r="C22" t="s">
        <v>1853</v>
      </c>
      <c r="D22">
        <v>12.5080518</v>
      </c>
      <c r="E22">
        <v>12.395512889999999</v>
      </c>
      <c r="F22">
        <v>11.516894600000001</v>
      </c>
      <c r="H22" s="11" t="s">
        <v>1890</v>
      </c>
    </row>
    <row r="23" spans="3:8">
      <c r="C23" t="s">
        <v>1854</v>
      </c>
      <c r="D23">
        <v>21.138973109999998</v>
      </c>
      <c r="E23">
        <v>22.740200009999999</v>
      </c>
      <c r="F23">
        <v>37.722531449999998</v>
      </c>
      <c r="H23" s="11" t="s">
        <v>1890</v>
      </c>
    </row>
    <row r="24" spans="3:8">
      <c r="C24" t="s">
        <v>10737</v>
      </c>
      <c r="D24">
        <v>50.811636200000002</v>
      </c>
      <c r="E24">
        <v>66.645881549999999</v>
      </c>
      <c r="F24">
        <v>66.526051730000006</v>
      </c>
    </row>
    <row r="25" spans="3:8">
      <c r="C25" t="s">
        <v>1855</v>
      </c>
      <c r="D25">
        <v>47.6</v>
      </c>
      <c r="E25">
        <v>63.5</v>
      </c>
      <c r="F25">
        <v>63.5</v>
      </c>
    </row>
    <row r="26" spans="3:8">
      <c r="C26" t="s">
        <v>1856</v>
      </c>
      <c r="D26">
        <v>1.489887084</v>
      </c>
      <c r="E26">
        <v>1.5422232570000001</v>
      </c>
      <c r="F26">
        <v>1.463684429</v>
      </c>
    </row>
    <row r="27" spans="3:8">
      <c r="C27" t="s">
        <v>1854</v>
      </c>
      <c r="D27">
        <v>1.489887084</v>
      </c>
      <c r="E27">
        <v>1.5422232570000001</v>
      </c>
      <c r="F27">
        <v>1.463684429</v>
      </c>
      <c r="H27" s="11" t="s">
        <v>1890</v>
      </c>
    </row>
    <row r="28" spans="3:8">
      <c r="C28" t="s">
        <v>1857</v>
      </c>
      <c r="D28">
        <v>46.171736750000001</v>
      </c>
      <c r="E28">
        <v>47.313005230000002</v>
      </c>
      <c r="F28">
        <v>39.274714449999998</v>
      </c>
    </row>
    <row r="29" spans="3:8">
      <c r="C29" t="s">
        <v>10739</v>
      </c>
      <c r="D29">
        <v>24.22217157</v>
      </c>
      <c r="E29">
        <v>22.89441107</v>
      </c>
      <c r="F29">
        <v>16.61155231</v>
      </c>
      <c r="H29" s="11" t="s">
        <v>1893</v>
      </c>
    </row>
    <row r="30" spans="3:8">
      <c r="C30" t="s">
        <v>10737</v>
      </c>
      <c r="D30">
        <v>21.94956518</v>
      </c>
      <c r="E30">
        <v>24.418594160000001</v>
      </c>
      <c r="F30">
        <v>22.663162150000002</v>
      </c>
    </row>
    <row r="31" spans="3:8">
      <c r="C31" t="s">
        <v>10740</v>
      </c>
      <c r="D31">
        <v>65.191015980000003</v>
      </c>
      <c r="E31">
        <v>72.345306730000004</v>
      </c>
      <c r="F31">
        <v>71.733425310000001</v>
      </c>
    </row>
    <row r="32" spans="3:8">
      <c r="C32" t="s">
        <v>1847</v>
      </c>
      <c r="D32">
        <v>2.5126150000000002E-3</v>
      </c>
      <c r="E32">
        <v>2.4962209999999999E-3</v>
      </c>
      <c r="F32">
        <v>2.3996019999999998E-3</v>
      </c>
    </row>
    <row r="33" spans="3:8">
      <c r="C33" t="s">
        <v>1848</v>
      </c>
      <c r="D33">
        <v>7.6331460000000004E-3</v>
      </c>
      <c r="E33">
        <v>8.0381380000000002E-3</v>
      </c>
      <c r="F33">
        <v>7.9924169999999999E-3</v>
      </c>
    </row>
    <row r="34" spans="3:8">
      <c r="C34" t="s">
        <v>1858</v>
      </c>
      <c r="D34">
        <v>8.9951096999999994E-2</v>
      </c>
      <c r="E34">
        <v>9.4179943000000002E-2</v>
      </c>
      <c r="F34">
        <v>9.4067511000000006E-2</v>
      </c>
      <c r="H34" s="11" t="s">
        <v>1893</v>
      </c>
    </row>
    <row r="35" spans="3:8">
      <c r="C35" t="s">
        <v>1849</v>
      </c>
      <c r="D35">
        <v>0.23469099299999999</v>
      </c>
      <c r="E35">
        <v>0.25471846100000001</v>
      </c>
      <c r="F35">
        <v>0.29732195300000003</v>
      </c>
      <c r="H35" s="11" t="s">
        <v>1849</v>
      </c>
    </row>
    <row r="36" spans="3:8">
      <c r="C36" t="s">
        <v>10741</v>
      </c>
      <c r="D36">
        <v>64.856228130000005</v>
      </c>
      <c r="E36">
        <v>71.985873960000006</v>
      </c>
      <c r="F36">
        <v>71.331643830000004</v>
      </c>
      <c r="H36" s="11" t="s">
        <v>1892</v>
      </c>
    </row>
    <row r="37" spans="3:8">
      <c r="C37" t="s">
        <v>10742</v>
      </c>
      <c r="D37">
        <v>0.61373694000000001</v>
      </c>
      <c r="E37">
        <v>0.70043467000000004</v>
      </c>
      <c r="F37">
        <v>0.70043467000000004</v>
      </c>
    </row>
    <row r="38" spans="3:8">
      <c r="C38" t="s">
        <v>1847</v>
      </c>
      <c r="D38">
        <v>0</v>
      </c>
      <c r="E38">
        <v>0</v>
      </c>
      <c r="F38">
        <v>0</v>
      </c>
    </row>
    <row r="39" spans="3:8">
      <c r="C39" t="s">
        <v>1848</v>
      </c>
      <c r="D39">
        <v>4.2628117E-2</v>
      </c>
      <c r="E39">
        <v>5.7552899999999997E-2</v>
      </c>
      <c r="F39">
        <v>6.8654111000000004E-2</v>
      </c>
      <c r="H39" s="11" t="s">
        <v>1885</v>
      </c>
    </row>
    <row r="40" spans="3:8">
      <c r="C40" t="s">
        <v>10733</v>
      </c>
      <c r="D40">
        <v>0.50158483200000004</v>
      </c>
      <c r="E40">
        <v>0.54228210899999996</v>
      </c>
      <c r="F40">
        <v>0.51839382499999997</v>
      </c>
      <c r="H40" s="11" t="s">
        <v>1886</v>
      </c>
    </row>
    <row r="41" spans="3:8">
      <c r="C41" t="s">
        <v>1849</v>
      </c>
      <c r="D41">
        <v>6.9523990999999993E-2</v>
      </c>
      <c r="E41">
        <v>0.10059966200000001</v>
      </c>
      <c r="F41">
        <v>0.113386734</v>
      </c>
      <c r="H41" s="11" t="s">
        <v>1849</v>
      </c>
    </row>
    <row r="42" spans="3:8">
      <c r="C42" t="s">
        <v>10743</v>
      </c>
      <c r="D42">
        <v>3.952677971</v>
      </c>
      <c r="E42">
        <v>4.4815305670000001</v>
      </c>
      <c r="F42">
        <v>5.0036856470000002</v>
      </c>
      <c r="H42" s="11" t="s">
        <v>1892</v>
      </c>
    </row>
    <row r="43" spans="3:8">
      <c r="C43" t="s">
        <v>1847</v>
      </c>
      <c r="D43">
        <v>0.18915461</v>
      </c>
      <c r="E43">
        <v>0.36181289</v>
      </c>
      <c r="F43">
        <v>0.65292217900000005</v>
      </c>
      <c r="H43" s="11" t="s">
        <v>1892</v>
      </c>
    </row>
    <row r="44" spans="3:8">
      <c r="C44" t="s">
        <v>1848</v>
      </c>
      <c r="D44">
        <v>1.2709496280000001</v>
      </c>
      <c r="E44">
        <v>1.615753794</v>
      </c>
      <c r="F44">
        <v>1.911910054</v>
      </c>
      <c r="H44" s="11" t="s">
        <v>1892</v>
      </c>
    </row>
    <row r="45" spans="3:8">
      <c r="C45" t="s">
        <v>1849</v>
      </c>
      <c r="D45">
        <v>1.7541465999999999E-2</v>
      </c>
      <c r="E45">
        <v>1.7279269E-2</v>
      </c>
      <c r="F45">
        <v>1.6522248999999999E-2</v>
      </c>
      <c r="H45" s="11" t="s">
        <v>1892</v>
      </c>
    </row>
    <row r="46" spans="3:8">
      <c r="C46" t="s">
        <v>1851</v>
      </c>
      <c r="D46">
        <v>2.475032267</v>
      </c>
      <c r="E46">
        <v>2.4866846140000001</v>
      </c>
      <c r="F46">
        <v>2.4223311650000001</v>
      </c>
      <c r="H46" s="11" t="s">
        <v>1892</v>
      </c>
    </row>
    <row r="47" spans="3:8">
      <c r="C47" t="s">
        <v>7085</v>
      </c>
      <c r="D47">
        <v>1757.4986799999999</v>
      </c>
      <c r="E47">
        <v>1758.0354299999999</v>
      </c>
      <c r="F47">
        <v>1781.4542039999999</v>
      </c>
      <c r="H47" s="11" t="s">
        <v>1892</v>
      </c>
    </row>
    <row r="48" spans="3:8">
      <c r="C48" t="s">
        <v>1888</v>
      </c>
      <c r="D48">
        <v>80.180347949999998</v>
      </c>
      <c r="E48">
        <v>98.240870709999996</v>
      </c>
      <c r="F48">
        <v>96.159802709999994</v>
      </c>
      <c r="H48" s="11" t="s">
        <v>1892</v>
      </c>
    </row>
    <row r="49" spans="3:8">
      <c r="C49" t="s">
        <v>10744</v>
      </c>
      <c r="D49">
        <v>75.416555059999993</v>
      </c>
      <c r="E49">
        <v>74.953165190000007</v>
      </c>
      <c r="F49">
        <v>76.427321719999995</v>
      </c>
      <c r="H49" s="11" t="s">
        <v>1892</v>
      </c>
    </row>
    <row r="50" spans="3:8">
      <c r="C50" t="s">
        <v>10745</v>
      </c>
      <c r="D50">
        <v>16.111961839999999</v>
      </c>
      <c r="E50">
        <v>15.62188576</v>
      </c>
      <c r="F50">
        <v>18.184650640000001</v>
      </c>
      <c r="H50" s="11" t="s">
        <v>1892</v>
      </c>
    </row>
    <row r="51" spans="3:8">
      <c r="C51" t="s">
        <v>1804</v>
      </c>
    </row>
    <row r="52" spans="3:8">
      <c r="C52" t="s">
        <v>7074</v>
      </c>
    </row>
    <row r="53" spans="3:8">
      <c r="C53" t="s">
        <v>7075</v>
      </c>
    </row>
    <row r="54" spans="3:8">
      <c r="C54" t="s">
        <v>7076</v>
      </c>
    </row>
    <row r="55" spans="3:8">
      <c r="C55" t="s">
        <v>7077</v>
      </c>
    </row>
    <row r="56" spans="3:8">
      <c r="C56" t="s">
        <v>7078</v>
      </c>
    </row>
    <row r="57" spans="3:8">
      <c r="C57" t="s">
        <v>7079</v>
      </c>
    </row>
    <row r="58" spans="3:8">
      <c r="C58" t="s">
        <v>7080</v>
      </c>
    </row>
    <row r="59" spans="3:8">
      <c r="C59" t="s">
        <v>7081</v>
      </c>
    </row>
    <row r="60" spans="3:8">
      <c r="C60" t="s">
        <v>7082</v>
      </c>
    </row>
    <row r="61" spans="3:8">
      <c r="C61" t="s">
        <v>7083</v>
      </c>
    </row>
    <row r="62" spans="3:8">
      <c r="C62" t="s">
        <v>7084</v>
      </c>
    </row>
    <row r="63" spans="3:8">
      <c r="C63" t="s">
        <v>1859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FB5EA-25FA-4C37-9A58-20A8F7135C8B}">
  <sheetPr>
    <tabColor theme="7" tint="-0.249977111117893"/>
  </sheetPr>
  <dimension ref="A1:AT79"/>
  <sheetViews>
    <sheetView workbookViewId="0">
      <selection sqref="A1:AN1"/>
    </sheetView>
  </sheetViews>
  <sheetFormatPr defaultRowHeight="15"/>
  <cols>
    <col min="1" max="1" width="95.7109375" customWidth="1"/>
    <col min="2" max="36" width="0" hidden="1" customWidth="1"/>
    <col min="39" max="39" width="11.7109375" bestFit="1" customWidth="1"/>
  </cols>
  <sheetData>
    <row r="1" spans="1:46" ht="16.5" thickBot="1">
      <c r="A1" s="151" t="s">
        <v>7238</v>
      </c>
      <c r="B1" s="151"/>
      <c r="C1" s="151"/>
      <c r="D1" s="151"/>
      <c r="E1" s="151"/>
      <c r="F1" s="151"/>
      <c r="G1" s="151"/>
      <c r="H1" s="151"/>
      <c r="I1" s="151"/>
      <c r="J1" s="151"/>
      <c r="K1" s="151"/>
      <c r="L1" s="151"/>
      <c r="M1" s="151"/>
      <c r="N1" s="151"/>
      <c r="O1" s="151"/>
      <c r="P1" s="151"/>
      <c r="Q1" s="151"/>
      <c r="R1" s="151"/>
      <c r="S1" s="151"/>
      <c r="T1" s="151"/>
      <c r="U1" s="151"/>
      <c r="V1" s="151"/>
      <c r="W1" s="151"/>
      <c r="X1" s="151"/>
      <c r="Y1" s="151"/>
      <c r="Z1" s="151"/>
      <c r="AA1" s="151"/>
      <c r="AB1" s="151"/>
      <c r="AC1" s="151"/>
      <c r="AD1" s="151"/>
      <c r="AE1" s="151"/>
      <c r="AF1" s="151"/>
      <c r="AG1" s="151"/>
      <c r="AH1" s="151"/>
      <c r="AI1" s="151"/>
      <c r="AJ1" s="151"/>
      <c r="AK1" s="151"/>
      <c r="AL1" s="151"/>
      <c r="AM1" s="151"/>
      <c r="AN1" s="151"/>
    </row>
    <row r="2" spans="1:46" ht="16.5">
      <c r="A2" s="116"/>
      <c r="B2" s="117">
        <v>1960</v>
      </c>
      <c r="C2" s="117">
        <v>1965</v>
      </c>
      <c r="D2" s="117">
        <v>1970</v>
      </c>
      <c r="E2" s="117">
        <v>1975</v>
      </c>
      <c r="F2" s="117">
        <v>1980</v>
      </c>
      <c r="G2" s="117">
        <v>1985</v>
      </c>
      <c r="H2" s="117">
        <v>1990</v>
      </c>
      <c r="I2" s="117">
        <v>1991</v>
      </c>
      <c r="J2" s="117">
        <v>1992</v>
      </c>
      <c r="K2" s="117">
        <v>1993</v>
      </c>
      <c r="L2" s="117">
        <v>1994</v>
      </c>
      <c r="M2" s="117">
        <v>1995</v>
      </c>
      <c r="N2" s="117">
        <v>1996</v>
      </c>
      <c r="O2" s="117">
        <v>1997</v>
      </c>
      <c r="P2" s="117">
        <v>1998</v>
      </c>
      <c r="Q2" s="117">
        <v>1999</v>
      </c>
      <c r="R2" s="117">
        <v>2000</v>
      </c>
      <c r="S2" s="117">
        <v>2001</v>
      </c>
      <c r="T2" s="116">
        <v>2002</v>
      </c>
      <c r="U2" s="116">
        <v>2003</v>
      </c>
      <c r="V2" s="118">
        <v>2004</v>
      </c>
      <c r="W2" s="116">
        <v>2005</v>
      </c>
      <c r="X2" s="116">
        <v>2006</v>
      </c>
      <c r="Y2" s="116">
        <v>2007</v>
      </c>
      <c r="Z2" s="116">
        <v>2008</v>
      </c>
      <c r="AA2" s="116">
        <v>2009</v>
      </c>
      <c r="AB2" s="116">
        <v>2010</v>
      </c>
      <c r="AC2" s="117">
        <v>2011</v>
      </c>
      <c r="AD2" s="117">
        <v>2012</v>
      </c>
      <c r="AE2" s="116">
        <v>2013</v>
      </c>
      <c r="AF2" s="117">
        <v>2014</v>
      </c>
      <c r="AG2" s="117">
        <v>2015</v>
      </c>
      <c r="AH2" s="117">
        <v>2016</v>
      </c>
      <c r="AI2" s="117">
        <v>2017</v>
      </c>
      <c r="AJ2" s="117">
        <v>2018</v>
      </c>
      <c r="AK2" s="117">
        <v>2019</v>
      </c>
      <c r="AL2" s="117">
        <v>2020</v>
      </c>
      <c r="AM2" s="117">
        <v>2021</v>
      </c>
      <c r="AN2" s="117">
        <v>2022</v>
      </c>
    </row>
    <row r="3" spans="1:46" ht="16.5">
      <c r="A3" s="119" t="s">
        <v>7239</v>
      </c>
      <c r="B3" s="120"/>
      <c r="C3" s="120"/>
      <c r="D3" s="120"/>
      <c r="E3" s="121"/>
      <c r="F3" s="121"/>
      <c r="G3" s="122"/>
      <c r="H3" s="122"/>
      <c r="I3" s="122"/>
      <c r="J3" s="122"/>
      <c r="K3" s="122"/>
      <c r="L3" s="122"/>
      <c r="M3" s="122"/>
      <c r="N3" s="122"/>
      <c r="O3" s="122"/>
      <c r="P3" s="122"/>
      <c r="Q3" s="122"/>
      <c r="R3" s="122"/>
      <c r="S3" s="120"/>
      <c r="T3" s="122"/>
      <c r="U3" s="122"/>
      <c r="V3" s="122"/>
      <c r="W3" s="122"/>
      <c r="X3" s="122"/>
      <c r="Y3" s="122"/>
      <c r="Z3" s="122"/>
      <c r="AA3" s="120"/>
      <c r="AB3" s="120"/>
      <c r="AC3" s="120"/>
      <c r="AD3" s="120"/>
      <c r="AE3" s="123"/>
      <c r="AF3" s="123"/>
      <c r="AG3" s="123"/>
      <c r="AH3" s="123"/>
      <c r="AI3" s="123"/>
      <c r="AJ3" s="123"/>
      <c r="AK3" s="123"/>
      <c r="AL3" s="123"/>
      <c r="AM3" s="123"/>
      <c r="AN3" s="123"/>
    </row>
    <row r="4" spans="1:46" ht="16.5">
      <c r="A4" s="124" t="s">
        <v>7240</v>
      </c>
      <c r="B4" s="125">
        <v>31099</v>
      </c>
      <c r="C4" s="125">
        <v>53226</v>
      </c>
      <c r="D4" s="125">
        <v>108442</v>
      </c>
      <c r="E4" s="125">
        <v>119591.474</v>
      </c>
      <c r="F4" s="125">
        <v>190765.929</v>
      </c>
      <c r="G4" s="125">
        <v>275863.54700000002</v>
      </c>
      <c r="H4" s="125">
        <v>337215.22553599998</v>
      </c>
      <c r="I4" s="125">
        <v>329787.96750099998</v>
      </c>
      <c r="J4" s="125">
        <v>345019.61278099997</v>
      </c>
      <c r="K4" s="125">
        <v>351096.458323</v>
      </c>
      <c r="L4" s="125">
        <v>376873.402328</v>
      </c>
      <c r="M4" s="125">
        <v>391593.82941200002</v>
      </c>
      <c r="N4" s="125">
        <v>419281.55251800001</v>
      </c>
      <c r="O4" s="125">
        <v>439262.67014</v>
      </c>
      <c r="P4" s="125">
        <v>449103.79910300003</v>
      </c>
      <c r="Q4" s="125">
        <v>473081.98319599999</v>
      </c>
      <c r="R4" s="125">
        <v>500431.77514500002</v>
      </c>
      <c r="S4" s="125">
        <v>473591.64681000001</v>
      </c>
      <c r="T4" s="125">
        <v>472190.76637199998</v>
      </c>
      <c r="U4" s="125">
        <v>497648.14399399998</v>
      </c>
      <c r="V4" s="125">
        <v>547931.15319800004</v>
      </c>
      <c r="W4" s="125">
        <v>572868.82004599995</v>
      </c>
      <c r="X4" s="125">
        <v>576823.04937200004</v>
      </c>
      <c r="Y4" s="125">
        <v>594614.09036200005</v>
      </c>
      <c r="Z4" s="125">
        <v>570089.94696500001</v>
      </c>
      <c r="AA4" s="125">
        <v>540693.68270899996</v>
      </c>
      <c r="AB4" s="125">
        <v>554710.522322</v>
      </c>
      <c r="AC4" s="125">
        <v>565613.64535799995</v>
      </c>
      <c r="AD4" s="125">
        <v>570438.230553</v>
      </c>
      <c r="AE4" s="125">
        <v>579461.44977599999</v>
      </c>
      <c r="AF4" s="125">
        <v>597005.00355200004</v>
      </c>
      <c r="AG4" s="125">
        <v>632154.82412700006</v>
      </c>
      <c r="AH4" s="125">
        <v>661477.92748199997</v>
      </c>
      <c r="AI4" s="125">
        <v>685472.464806</v>
      </c>
      <c r="AJ4" s="125">
        <v>722415.33364099998</v>
      </c>
      <c r="AK4" s="125">
        <v>754449.99504800001</v>
      </c>
      <c r="AL4" s="125">
        <v>304493.67882299999</v>
      </c>
      <c r="AM4" s="125">
        <v>573403.80981300003</v>
      </c>
      <c r="AN4" s="125">
        <v>708837.67463999998</v>
      </c>
    </row>
    <row r="5" spans="1:46" ht="16.5">
      <c r="A5" s="124" t="s">
        <v>7241</v>
      </c>
      <c r="B5" s="125">
        <v>2300</v>
      </c>
      <c r="C5" s="125" t="s">
        <v>7242</v>
      </c>
      <c r="D5" s="125">
        <v>9100</v>
      </c>
      <c r="E5" s="125" t="s">
        <v>7242</v>
      </c>
      <c r="F5" s="125">
        <v>14700</v>
      </c>
      <c r="G5" s="125" t="s">
        <v>7242</v>
      </c>
      <c r="H5" s="125">
        <v>13000</v>
      </c>
      <c r="I5" s="125" t="s">
        <v>7242</v>
      </c>
      <c r="J5" s="125" t="s">
        <v>7242</v>
      </c>
      <c r="K5" s="125" t="s">
        <v>7242</v>
      </c>
      <c r="L5" s="125" t="s">
        <v>7242</v>
      </c>
      <c r="M5" s="125">
        <v>10800</v>
      </c>
      <c r="N5" s="125">
        <v>12000</v>
      </c>
      <c r="O5" s="125">
        <v>12500</v>
      </c>
      <c r="P5" s="125">
        <v>13100</v>
      </c>
      <c r="Q5" s="125">
        <v>14100</v>
      </c>
      <c r="R5" s="125">
        <v>15200</v>
      </c>
      <c r="S5" s="125">
        <v>15900</v>
      </c>
      <c r="T5" s="125" t="s">
        <v>7242</v>
      </c>
      <c r="U5" s="125" t="s">
        <v>7242</v>
      </c>
      <c r="V5" s="125" t="s">
        <v>7242</v>
      </c>
      <c r="W5" s="125" t="s">
        <v>7242</v>
      </c>
      <c r="X5" s="125" t="s">
        <v>7242</v>
      </c>
      <c r="Y5" s="125" t="s">
        <v>7242</v>
      </c>
      <c r="Z5" s="125" t="s">
        <v>7242</v>
      </c>
      <c r="AA5" s="125" t="s">
        <v>7242</v>
      </c>
      <c r="AB5" s="125" t="s">
        <v>7242</v>
      </c>
      <c r="AC5" s="125" t="s">
        <v>7242</v>
      </c>
      <c r="AD5" s="125" t="s">
        <v>7242</v>
      </c>
      <c r="AE5" s="125" t="s">
        <v>7242</v>
      </c>
      <c r="AF5" s="125" t="s">
        <v>7242</v>
      </c>
      <c r="AG5" s="125" t="s">
        <v>7242</v>
      </c>
      <c r="AH5" s="125" t="s">
        <v>7242</v>
      </c>
      <c r="AI5" s="125" t="s">
        <v>7242</v>
      </c>
      <c r="AJ5" s="125" t="s">
        <v>7242</v>
      </c>
      <c r="AK5" s="125" t="s">
        <v>7242</v>
      </c>
      <c r="AL5" s="125" t="s">
        <v>7242</v>
      </c>
      <c r="AM5" s="125" t="s">
        <v>7242</v>
      </c>
      <c r="AN5" s="125" t="s">
        <v>7242</v>
      </c>
    </row>
    <row r="6" spans="1:46" ht="16.5">
      <c r="A6" s="126" t="s">
        <v>7243</v>
      </c>
      <c r="B6" s="122">
        <v>1272078.3999999999</v>
      </c>
      <c r="C6" s="122">
        <v>1555237.28</v>
      </c>
      <c r="D6" s="122">
        <v>2042002.2799999998</v>
      </c>
      <c r="E6" s="122">
        <v>2404954.4</v>
      </c>
      <c r="F6" s="122">
        <v>2653510.21</v>
      </c>
      <c r="G6" s="122">
        <v>2991120.8</v>
      </c>
      <c r="H6" s="122">
        <v>3539602.56</v>
      </c>
      <c r="I6" s="122">
        <v>3578582.4400000004</v>
      </c>
      <c r="J6" s="122">
        <v>3676688.44</v>
      </c>
      <c r="K6" s="122">
        <v>3747067.87</v>
      </c>
      <c r="L6" s="122">
        <v>3939875</v>
      </c>
      <c r="M6" s="122">
        <v>3848458</v>
      </c>
      <c r="N6" s="122">
        <v>3951008.7272999999</v>
      </c>
      <c r="O6" s="122">
        <v>4071136.5328719998</v>
      </c>
      <c r="P6" s="122">
        <v>4182066.2400156059</v>
      </c>
      <c r="Q6" s="122">
        <v>4285299.4390774053</v>
      </c>
      <c r="R6" s="122">
        <v>4370488.7148582162</v>
      </c>
      <c r="S6" s="122">
        <v>4623397.8260386921</v>
      </c>
      <c r="T6" s="122">
        <v>4646520.9849062953</v>
      </c>
      <c r="U6" s="122">
        <v>4701825.0032426612</v>
      </c>
      <c r="V6" s="122">
        <v>4824654.4447763506</v>
      </c>
      <c r="W6" s="122">
        <v>4867608.4897589097</v>
      </c>
      <c r="X6" s="122">
        <v>4908058.8374757655</v>
      </c>
      <c r="Y6" s="122">
        <v>4959766.7012</v>
      </c>
      <c r="Z6" s="122">
        <v>4900171</v>
      </c>
      <c r="AA6" s="122">
        <v>5000591.895902345</v>
      </c>
      <c r="AB6" s="122">
        <v>5009805.5620214241</v>
      </c>
      <c r="AC6" s="122">
        <v>4997049.3066988336</v>
      </c>
      <c r="AD6" s="122">
        <v>5046332.4132198002</v>
      </c>
      <c r="AE6" s="122">
        <v>5083123.4649372874</v>
      </c>
      <c r="AF6" s="122">
        <v>5158160.8548277542</v>
      </c>
      <c r="AG6" s="122">
        <v>5282710.2500658771</v>
      </c>
      <c r="AH6" s="122">
        <v>5411827.6229987517</v>
      </c>
      <c r="AI6" s="122">
        <v>5482189.7570441701</v>
      </c>
      <c r="AJ6" s="122">
        <v>5545845.3035232006</v>
      </c>
      <c r="AK6" s="122">
        <v>5579125.9722718718</v>
      </c>
      <c r="AL6" s="122">
        <v>4934929.062720011</v>
      </c>
      <c r="AM6" s="133">
        <v>5335751.8060417445</v>
      </c>
      <c r="AN6" s="122" t="s">
        <v>7244</v>
      </c>
    </row>
    <row r="7" spans="1:46" ht="18">
      <c r="A7" s="127" t="s">
        <v>7245</v>
      </c>
      <c r="B7" s="125">
        <v>1144673.3999999999</v>
      </c>
      <c r="C7" s="125">
        <v>1394803.28</v>
      </c>
      <c r="D7" s="125">
        <v>1750897</v>
      </c>
      <c r="E7" s="125">
        <v>1954165.5</v>
      </c>
      <c r="F7" s="125">
        <v>2011988.76</v>
      </c>
      <c r="G7" s="125">
        <v>2094620.64</v>
      </c>
      <c r="H7" s="125">
        <v>2281390.92</v>
      </c>
      <c r="I7" s="125">
        <v>2200259.7000000002</v>
      </c>
      <c r="J7" s="125">
        <v>2208226.09</v>
      </c>
      <c r="K7" s="125">
        <v>2213281.4900000002</v>
      </c>
      <c r="L7" s="125">
        <v>2756223</v>
      </c>
      <c r="M7" s="125">
        <v>2286887</v>
      </c>
      <c r="N7" s="125">
        <v>2337068</v>
      </c>
      <c r="O7" s="125">
        <v>2389065</v>
      </c>
      <c r="P7" s="125">
        <v>2463828.420042248</v>
      </c>
      <c r="Q7" s="125">
        <v>2495140.3026243281</v>
      </c>
      <c r="R7" s="125">
        <v>2544457.3524414399</v>
      </c>
      <c r="S7" s="125">
        <v>2556481.2400000002</v>
      </c>
      <c r="T7" s="125">
        <v>2620388.92</v>
      </c>
      <c r="U7" s="125">
        <v>2641885.0920744999</v>
      </c>
      <c r="V7" s="125">
        <v>2685826.6531088967</v>
      </c>
      <c r="W7" s="125">
        <v>2699304.6428176584</v>
      </c>
      <c r="X7" s="125">
        <v>2671044.2305259043</v>
      </c>
      <c r="Y7" s="125">
        <v>3324977</v>
      </c>
      <c r="Z7" s="125">
        <v>3199116</v>
      </c>
      <c r="AA7" s="125">
        <v>3413874.6951679634</v>
      </c>
      <c r="AB7" s="125">
        <v>3429995.6410861243</v>
      </c>
      <c r="AC7" s="125">
        <v>3464405.2296386864</v>
      </c>
      <c r="AD7" s="125">
        <v>3490438.2857423411</v>
      </c>
      <c r="AE7" s="125">
        <v>3507723.0973114655</v>
      </c>
      <c r="AF7" s="125">
        <v>3502000.6903627221</v>
      </c>
      <c r="AG7" s="125">
        <v>3628378.8815517384</v>
      </c>
      <c r="AH7" s="125">
        <v>3699794.4380078609</v>
      </c>
      <c r="AI7" s="125">
        <v>3709919.1961312541</v>
      </c>
      <c r="AJ7" s="125">
        <v>3729610.234329388</v>
      </c>
      <c r="AK7" s="125">
        <v>3765896.0121443863</v>
      </c>
      <c r="AL7" s="125">
        <v>3225113.8011595304</v>
      </c>
      <c r="AM7" s="134">
        <v>3471173.7607224053</v>
      </c>
      <c r="AN7" s="125" t="s">
        <v>7244</v>
      </c>
    </row>
    <row r="8" spans="1:46" ht="18">
      <c r="A8" s="127" t="s">
        <v>7246</v>
      </c>
      <c r="B8" s="125" t="s">
        <v>7244</v>
      </c>
      <c r="C8" s="125" t="s">
        <v>7244</v>
      </c>
      <c r="D8" s="125">
        <v>3276.9</v>
      </c>
      <c r="E8" s="125">
        <v>6191.9</v>
      </c>
      <c r="F8" s="125">
        <v>12256.8</v>
      </c>
      <c r="G8" s="125">
        <v>11811.8</v>
      </c>
      <c r="H8" s="125">
        <v>12424.1</v>
      </c>
      <c r="I8" s="125">
        <v>11656.06</v>
      </c>
      <c r="J8" s="125">
        <v>11946.25</v>
      </c>
      <c r="K8" s="125">
        <v>12184.38</v>
      </c>
      <c r="L8" s="125">
        <v>11264</v>
      </c>
      <c r="M8" s="125">
        <v>10777</v>
      </c>
      <c r="N8" s="125">
        <v>10912</v>
      </c>
      <c r="O8" s="125">
        <v>11089</v>
      </c>
      <c r="P8" s="125">
        <v>11311.197996230532</v>
      </c>
      <c r="Q8" s="125">
        <v>11642.295010415633</v>
      </c>
      <c r="R8" s="125">
        <v>11515.796151175477</v>
      </c>
      <c r="S8" s="125">
        <v>11759.58</v>
      </c>
      <c r="T8" s="125">
        <v>12131.04</v>
      </c>
      <c r="U8" s="125">
        <v>12162.999800241942</v>
      </c>
      <c r="V8" s="125">
        <v>12855.361903711795</v>
      </c>
      <c r="W8" s="125">
        <v>13276.957048550581</v>
      </c>
      <c r="X8" s="125">
        <v>15302.837710775921</v>
      </c>
      <c r="Y8" s="125">
        <v>27173</v>
      </c>
      <c r="Z8" s="125">
        <v>26430</v>
      </c>
      <c r="AA8" s="125">
        <v>24162.284984465721</v>
      </c>
      <c r="AB8" s="125">
        <v>21482.715623236356</v>
      </c>
      <c r="AC8" s="125">
        <v>21516.752486125952</v>
      </c>
      <c r="AD8" s="125">
        <v>24815.916143547372</v>
      </c>
      <c r="AE8" s="125">
        <v>23633.293571165999</v>
      </c>
      <c r="AF8" s="125">
        <v>23173.173385423503</v>
      </c>
      <c r="AG8" s="125">
        <v>22751.532128664399</v>
      </c>
      <c r="AH8" s="125">
        <v>23725.111955421387</v>
      </c>
      <c r="AI8" s="125">
        <v>23381.622003386132</v>
      </c>
      <c r="AJ8" s="125">
        <v>23296.76856786057</v>
      </c>
      <c r="AK8" s="125">
        <v>22846.373475193806</v>
      </c>
      <c r="AL8" s="125">
        <v>21617.631727385826</v>
      </c>
      <c r="AM8" s="134">
        <v>23658.519407819236</v>
      </c>
      <c r="AN8" s="125" t="s">
        <v>7244</v>
      </c>
      <c r="AR8">
        <v>2019</v>
      </c>
      <c r="AS8">
        <v>2020</v>
      </c>
      <c r="AT8">
        <v>2021</v>
      </c>
    </row>
    <row r="9" spans="1:46" ht="18">
      <c r="A9" s="127" t="s">
        <v>7247</v>
      </c>
      <c r="B9" s="125" t="s">
        <v>7244</v>
      </c>
      <c r="C9" s="125" t="s">
        <v>7244</v>
      </c>
      <c r="D9" s="125">
        <v>225613.38</v>
      </c>
      <c r="E9" s="125">
        <v>363267</v>
      </c>
      <c r="F9" s="125">
        <v>520773.65</v>
      </c>
      <c r="G9" s="125">
        <v>688091.36</v>
      </c>
      <c r="H9" s="125">
        <v>999753.54</v>
      </c>
      <c r="I9" s="125">
        <v>1116957.68</v>
      </c>
      <c r="J9" s="125">
        <v>1201667.1000000001</v>
      </c>
      <c r="K9" s="125">
        <v>1252860</v>
      </c>
      <c r="L9" s="125">
        <v>885897</v>
      </c>
      <c r="M9" s="125">
        <v>1256146</v>
      </c>
      <c r="N9" s="125">
        <v>1298299</v>
      </c>
      <c r="O9" s="125">
        <v>1352675</v>
      </c>
      <c r="P9" s="125">
        <v>1380557.2397938734</v>
      </c>
      <c r="Q9" s="125">
        <v>1432782.3794077854</v>
      </c>
      <c r="R9" s="125">
        <v>1467663.7991499156</v>
      </c>
      <c r="S9" s="125">
        <v>1678852.5595885422</v>
      </c>
      <c r="T9" s="125">
        <v>1674791.8930520001</v>
      </c>
      <c r="U9" s="125">
        <v>1706102.912463947</v>
      </c>
      <c r="V9" s="125">
        <v>1780771.1384466074</v>
      </c>
      <c r="W9" s="125">
        <v>1804848.0064037023</v>
      </c>
      <c r="X9" s="125">
        <v>1876689.847532914</v>
      </c>
      <c r="Y9" s="125">
        <v>1017007</v>
      </c>
      <c r="Z9" s="125">
        <v>1049667</v>
      </c>
      <c r="AA9" s="125">
        <v>991383.33848368167</v>
      </c>
      <c r="AB9" s="125">
        <v>1001455.7277059199</v>
      </c>
      <c r="AC9" s="125">
        <v>972382.44726826402</v>
      </c>
      <c r="AD9" s="125">
        <v>970669.41516661318</v>
      </c>
      <c r="AE9" s="125">
        <v>977476.62107445241</v>
      </c>
      <c r="AF9" s="125">
        <v>1037129.0861966583</v>
      </c>
      <c r="AG9" s="125">
        <v>1028773.6840018815</v>
      </c>
      <c r="AH9" s="125">
        <v>1075233.5052042801</v>
      </c>
      <c r="AI9" s="125">
        <v>1106303.4454204475</v>
      </c>
      <c r="AJ9" s="125">
        <v>1119644.0825954296</v>
      </c>
      <c r="AK9" s="125">
        <v>1128488.8887035879</v>
      </c>
      <c r="AL9" s="125">
        <v>1085129.151521432</v>
      </c>
      <c r="AM9" s="134">
        <v>1168195.84879263</v>
      </c>
      <c r="AN9" s="125" t="s">
        <v>7244</v>
      </c>
      <c r="AQ9" t="s">
        <v>7316</v>
      </c>
      <c r="AR9" s="9">
        <f>SUM(AK12,AK14,AK18,AK20)</f>
        <v>379195.9488488732</v>
      </c>
      <c r="AS9" s="9">
        <f t="shared" ref="AS9:AT9" si="0">SUM(AL12,AL14,AL18,AL20)</f>
        <v>317898.72644778667</v>
      </c>
      <c r="AT9" s="9">
        <f t="shared" si="0"/>
        <v>354477.45266418549</v>
      </c>
    </row>
    <row r="10" spans="1:46" ht="18">
      <c r="A10" s="124" t="s">
        <v>7248</v>
      </c>
      <c r="B10" s="125">
        <v>98551</v>
      </c>
      <c r="C10" s="125">
        <v>128769</v>
      </c>
      <c r="D10" s="125">
        <v>27081</v>
      </c>
      <c r="E10" s="125">
        <v>34606</v>
      </c>
      <c r="F10" s="125">
        <v>39813</v>
      </c>
      <c r="G10" s="125">
        <v>45441</v>
      </c>
      <c r="H10" s="125">
        <v>51901</v>
      </c>
      <c r="I10" s="125">
        <v>52898</v>
      </c>
      <c r="J10" s="125">
        <v>53874</v>
      </c>
      <c r="K10" s="125">
        <v>56772</v>
      </c>
      <c r="L10" s="125">
        <v>61284</v>
      </c>
      <c r="M10" s="125">
        <v>62705</v>
      </c>
      <c r="N10" s="125">
        <v>64072</v>
      </c>
      <c r="O10" s="125">
        <v>66893</v>
      </c>
      <c r="P10" s="125">
        <v>68021</v>
      </c>
      <c r="Q10" s="125">
        <v>70311</v>
      </c>
      <c r="R10" s="125">
        <v>70500</v>
      </c>
      <c r="S10" s="125">
        <v>85488.639999999999</v>
      </c>
      <c r="T10" s="125">
        <v>75866</v>
      </c>
      <c r="U10" s="125">
        <v>77756.625026012029</v>
      </c>
      <c r="V10" s="125">
        <v>78441.001270563196</v>
      </c>
      <c r="W10" s="125">
        <v>78495.659525951312</v>
      </c>
      <c r="X10" s="125">
        <v>80344.221164056842</v>
      </c>
      <c r="Y10" s="125">
        <v>119979</v>
      </c>
      <c r="Z10" s="125">
        <v>126855</v>
      </c>
      <c r="AA10" s="125">
        <v>120206.75691287633</v>
      </c>
      <c r="AB10" s="125">
        <v>110738.2452064016</v>
      </c>
      <c r="AC10" s="125">
        <v>103803.03027298137</v>
      </c>
      <c r="AD10" s="125">
        <v>105605.2225970268</v>
      </c>
      <c r="AE10" s="125">
        <v>106581.57890487878</v>
      </c>
      <c r="AF10" s="125">
        <v>109301.40619692924</v>
      </c>
      <c r="AG10" s="125">
        <v>109597.31844960712</v>
      </c>
      <c r="AH10" s="125">
        <v>113337.94163267993</v>
      </c>
      <c r="AI10" s="125">
        <v>116102.39910916959</v>
      </c>
      <c r="AJ10" s="125">
        <v>120698.99421461202</v>
      </c>
      <c r="AK10" s="125">
        <v>124745.70718075465</v>
      </c>
      <c r="AL10" s="125">
        <v>117832.17393367999</v>
      </c>
      <c r="AM10" s="134">
        <v>131637.174901808</v>
      </c>
      <c r="AN10" s="125" t="s">
        <v>7244</v>
      </c>
      <c r="AS10">
        <f>AS9/$AR$9</f>
        <v>0.83834947976852925</v>
      </c>
      <c r="AT10">
        <f>AT9/$AR$9</f>
        <v>0.9348133959243875</v>
      </c>
    </row>
    <row r="11" spans="1:46" ht="16.5">
      <c r="A11" s="124" t="s">
        <v>7249</v>
      </c>
      <c r="B11" s="125">
        <v>28854</v>
      </c>
      <c r="C11" s="125">
        <v>31665</v>
      </c>
      <c r="D11" s="125">
        <v>35134</v>
      </c>
      <c r="E11" s="125">
        <v>46724</v>
      </c>
      <c r="F11" s="125">
        <v>68678</v>
      </c>
      <c r="G11" s="125">
        <v>78063</v>
      </c>
      <c r="H11" s="125">
        <v>94341</v>
      </c>
      <c r="I11" s="125">
        <v>96645</v>
      </c>
      <c r="J11" s="125">
        <v>99510</v>
      </c>
      <c r="K11" s="125">
        <v>103116</v>
      </c>
      <c r="L11" s="125">
        <v>108932</v>
      </c>
      <c r="M11" s="125">
        <v>115451</v>
      </c>
      <c r="N11" s="125">
        <v>118899</v>
      </c>
      <c r="O11" s="125">
        <v>124584</v>
      </c>
      <c r="P11" s="125">
        <v>128359</v>
      </c>
      <c r="Q11" s="125">
        <v>132386</v>
      </c>
      <c r="R11" s="125">
        <v>135020</v>
      </c>
      <c r="S11" s="125">
        <v>161169.12</v>
      </c>
      <c r="T11" s="125">
        <v>138737</v>
      </c>
      <c r="U11" s="125">
        <v>140159.96248174272</v>
      </c>
      <c r="V11" s="125">
        <v>142369.77185656936</v>
      </c>
      <c r="W11" s="125">
        <v>144027.63604132412</v>
      </c>
      <c r="X11" s="125">
        <v>142169.22730548185</v>
      </c>
      <c r="Y11" s="125">
        <v>184199</v>
      </c>
      <c r="Z11" s="125">
        <v>183826</v>
      </c>
      <c r="AA11" s="125">
        <v>168099.53433899098</v>
      </c>
      <c r="AB11" s="125">
        <v>175788.97173715092</v>
      </c>
      <c r="AC11" s="125">
        <v>163791.29311902044</v>
      </c>
      <c r="AD11" s="125">
        <v>163601.73110557569</v>
      </c>
      <c r="AE11" s="125">
        <v>168435.63414130086</v>
      </c>
      <c r="AF11" s="125">
        <v>169830.17838475661</v>
      </c>
      <c r="AG11" s="125">
        <v>170246.27799988686</v>
      </c>
      <c r="AH11" s="125">
        <v>174556.97827435564</v>
      </c>
      <c r="AI11" s="125">
        <v>181490.18169777928</v>
      </c>
      <c r="AJ11" s="125">
        <v>184165.1211510069</v>
      </c>
      <c r="AK11" s="125">
        <v>175304.70135307586</v>
      </c>
      <c r="AL11" s="125">
        <v>179816.80092319596</v>
      </c>
      <c r="AM11" s="134">
        <v>195389.15734589699</v>
      </c>
      <c r="AN11" s="125" t="s">
        <v>7244</v>
      </c>
    </row>
    <row r="12" spans="1:46" ht="18">
      <c r="A12" s="124" t="s">
        <v>7250</v>
      </c>
      <c r="B12" s="125" t="s">
        <v>7244</v>
      </c>
      <c r="C12" s="125" t="s">
        <v>7244</v>
      </c>
      <c r="D12" s="125" t="s">
        <v>7244</v>
      </c>
      <c r="E12" s="125" t="s">
        <v>7244</v>
      </c>
      <c r="F12" s="125" t="s">
        <v>7244</v>
      </c>
      <c r="G12" s="125">
        <v>73093</v>
      </c>
      <c r="H12" s="125">
        <v>99792</v>
      </c>
      <c r="I12" s="125">
        <v>100166</v>
      </c>
      <c r="J12" s="125">
        <v>101465</v>
      </c>
      <c r="K12" s="125">
        <v>108854</v>
      </c>
      <c r="L12" s="125">
        <v>116275</v>
      </c>
      <c r="M12" s="125">
        <v>116492</v>
      </c>
      <c r="N12" s="125">
        <v>121758.7273</v>
      </c>
      <c r="O12" s="125">
        <v>126830.53287200001</v>
      </c>
      <c r="P12" s="125">
        <v>129989.38218325401</v>
      </c>
      <c r="Q12" s="125">
        <v>143037.46203487608</v>
      </c>
      <c r="R12" s="125">
        <v>141331.7671156849</v>
      </c>
      <c r="S12" s="125">
        <v>129646.68645014966</v>
      </c>
      <c r="T12" s="125">
        <v>124606.13185429553</v>
      </c>
      <c r="U12" s="125">
        <v>123757.41139621758</v>
      </c>
      <c r="V12" s="125">
        <v>124390.5181900022</v>
      </c>
      <c r="W12" s="125">
        <v>127655.58792172259</v>
      </c>
      <c r="X12" s="125">
        <v>122508.47323663282</v>
      </c>
      <c r="Y12" s="125">
        <v>286431.70120000001</v>
      </c>
      <c r="Z12" s="125">
        <v>292075.290018</v>
      </c>
      <c r="AA12" s="125">
        <v>282865.28601436689</v>
      </c>
      <c r="AB12" s="125">
        <v>270344.2606625912</v>
      </c>
      <c r="AC12" s="125">
        <v>271150.55391375569</v>
      </c>
      <c r="AD12" s="125">
        <v>291201.84246469656</v>
      </c>
      <c r="AE12" s="125">
        <v>299273.23993402399</v>
      </c>
      <c r="AF12" s="125">
        <v>316726.32030126388</v>
      </c>
      <c r="AG12" s="125">
        <v>322962.55593409849</v>
      </c>
      <c r="AH12" s="125">
        <v>325179.64792415383</v>
      </c>
      <c r="AI12" s="125">
        <v>344992.9126821332</v>
      </c>
      <c r="AJ12" s="125">
        <v>368430.10266490339</v>
      </c>
      <c r="AK12" s="125">
        <v>361844.28941487317</v>
      </c>
      <c r="AL12" s="125">
        <v>305419.50345478667</v>
      </c>
      <c r="AM12" s="134">
        <v>345697.34487118549</v>
      </c>
      <c r="AN12" s="125" t="s">
        <v>7244</v>
      </c>
      <c r="AQ12" t="s">
        <v>7239</v>
      </c>
      <c r="AR12">
        <v>2019</v>
      </c>
      <c r="AS12">
        <v>2020</v>
      </c>
      <c r="AT12">
        <v>2021</v>
      </c>
    </row>
    <row r="13" spans="1:46" ht="18">
      <c r="A13" s="128" t="s">
        <v>7251</v>
      </c>
      <c r="B13" s="122" t="s">
        <v>7242</v>
      </c>
      <c r="C13" s="122" t="s">
        <v>7242</v>
      </c>
      <c r="D13" s="122" t="s">
        <v>7242</v>
      </c>
      <c r="E13" s="122" t="s">
        <v>7242</v>
      </c>
      <c r="F13" s="122">
        <v>39854</v>
      </c>
      <c r="G13" s="122">
        <v>39581</v>
      </c>
      <c r="H13" s="122">
        <v>41143</v>
      </c>
      <c r="I13" s="122">
        <v>40703</v>
      </c>
      <c r="J13" s="122">
        <v>40241</v>
      </c>
      <c r="K13" s="122">
        <v>39384</v>
      </c>
      <c r="L13" s="122">
        <v>39585</v>
      </c>
      <c r="M13" s="122">
        <v>39808</v>
      </c>
      <c r="N13" s="122">
        <v>38984.124200000006</v>
      </c>
      <c r="O13" s="122">
        <v>40180.218951999996</v>
      </c>
      <c r="P13" s="122">
        <v>41605.038687999993</v>
      </c>
      <c r="Q13" s="122">
        <v>43278.862481000004</v>
      </c>
      <c r="R13" s="122">
        <v>45100.241891000005</v>
      </c>
      <c r="S13" s="122">
        <v>46507.533026999998</v>
      </c>
      <c r="T13" s="122">
        <v>46096.088878999995</v>
      </c>
      <c r="U13" s="122">
        <v>45676.831126000005</v>
      </c>
      <c r="V13" s="122">
        <v>46545.783080000001</v>
      </c>
      <c r="W13" s="122">
        <v>47124.653055000002</v>
      </c>
      <c r="X13" s="122">
        <v>49504.172899999998</v>
      </c>
      <c r="Y13" s="122">
        <v>51873.259700000002</v>
      </c>
      <c r="Z13" s="122">
        <v>53712.078122999999</v>
      </c>
      <c r="AA13" s="122">
        <v>53898.382540000013</v>
      </c>
      <c r="AB13" s="122">
        <v>52627.181348999991</v>
      </c>
      <c r="AC13" s="122">
        <v>54328.134432999992</v>
      </c>
      <c r="AD13" s="122">
        <v>55169.258447999993</v>
      </c>
      <c r="AE13" s="122">
        <v>56467.102654000009</v>
      </c>
      <c r="AF13" s="122">
        <v>57012.092909000006</v>
      </c>
      <c r="AG13" s="122">
        <v>55697.697335999997</v>
      </c>
      <c r="AH13" s="122">
        <v>56321.611936000008</v>
      </c>
      <c r="AI13" s="122">
        <v>54825.884253999997</v>
      </c>
      <c r="AJ13" s="122">
        <v>53830.315945999995</v>
      </c>
      <c r="AK13" s="122">
        <v>54097.055531000005</v>
      </c>
      <c r="AL13" s="122">
        <v>31546.991245999998</v>
      </c>
      <c r="AM13" s="122">
        <v>22371.473348</v>
      </c>
      <c r="AN13" s="122" t="s">
        <v>7244</v>
      </c>
      <c r="AR13" s="9">
        <f>AK4</f>
        <v>754449.99504800001</v>
      </c>
      <c r="AS13" s="9">
        <f t="shared" ref="AS13:AT13" si="1">AL4</f>
        <v>304493.67882299999</v>
      </c>
      <c r="AT13" s="9">
        <f t="shared" si="1"/>
        <v>573403.80981300003</v>
      </c>
    </row>
    <row r="14" spans="1:46" ht="18">
      <c r="A14" s="124" t="s">
        <v>7252</v>
      </c>
      <c r="B14" s="125" t="s">
        <v>7242</v>
      </c>
      <c r="C14" s="125" t="s">
        <v>7242</v>
      </c>
      <c r="D14" s="125" t="s">
        <v>7242</v>
      </c>
      <c r="E14" s="125" t="s">
        <v>7242</v>
      </c>
      <c r="F14" s="125">
        <v>21790</v>
      </c>
      <c r="G14" s="125">
        <v>21161</v>
      </c>
      <c r="H14" s="125">
        <v>20981</v>
      </c>
      <c r="I14" s="125">
        <v>21090</v>
      </c>
      <c r="J14" s="125">
        <v>20336</v>
      </c>
      <c r="K14" s="125">
        <v>20247</v>
      </c>
      <c r="L14" s="125">
        <v>18832</v>
      </c>
      <c r="M14" s="125">
        <v>18818</v>
      </c>
      <c r="N14" s="125">
        <v>16802.168100000003</v>
      </c>
      <c r="O14" s="125">
        <v>17509.219211999996</v>
      </c>
      <c r="P14" s="125">
        <v>17873.721648999999</v>
      </c>
      <c r="Q14" s="125">
        <v>18683.797939</v>
      </c>
      <c r="R14" s="125">
        <v>18807.334752999999</v>
      </c>
      <c r="S14" s="125">
        <v>19582.868181999998</v>
      </c>
      <c r="T14" s="125">
        <v>19678.689117000002</v>
      </c>
      <c r="U14" s="125">
        <v>19178.851354999999</v>
      </c>
      <c r="V14" s="125">
        <v>18920.853862999997</v>
      </c>
      <c r="W14" s="125">
        <v>19424.922553999997</v>
      </c>
      <c r="X14" s="125">
        <v>20390.185932999997</v>
      </c>
      <c r="Y14" s="125">
        <v>20388.053</v>
      </c>
      <c r="Z14" s="125">
        <v>21198.098654000001</v>
      </c>
      <c r="AA14" s="125">
        <v>21099.988628999999</v>
      </c>
      <c r="AB14" s="125">
        <v>20569.726839999999</v>
      </c>
      <c r="AC14" s="125">
        <v>19905.426138999999</v>
      </c>
      <c r="AD14" s="125">
        <v>20129.730629000001</v>
      </c>
      <c r="AE14" s="125">
        <v>18926.876337000002</v>
      </c>
      <c r="AF14" s="125">
        <v>18964.660620999999</v>
      </c>
      <c r="AG14" s="125">
        <v>18506.425159999999</v>
      </c>
      <c r="AH14" s="125">
        <v>18149.823675</v>
      </c>
      <c r="AI14" s="125">
        <v>17075.697165000001</v>
      </c>
      <c r="AJ14" s="125">
        <v>16584.114250999999</v>
      </c>
      <c r="AK14" s="125">
        <v>16387.317525999999</v>
      </c>
      <c r="AL14" s="125">
        <v>11736.487144000001</v>
      </c>
      <c r="AM14" s="125">
        <v>8243.0161960000005</v>
      </c>
      <c r="AN14" s="125" t="s">
        <v>7244</v>
      </c>
      <c r="AS14" s="44">
        <f>AS13/$AR$13</f>
        <v>0.40359689949183092</v>
      </c>
      <c r="AT14" s="44">
        <f>AT13/$AR$13</f>
        <v>0.76002891321712929</v>
      </c>
    </row>
    <row r="15" spans="1:46" ht="18">
      <c r="A15" s="124" t="s">
        <v>7253</v>
      </c>
      <c r="B15" s="125" t="s">
        <v>7242</v>
      </c>
      <c r="C15" s="125" t="s">
        <v>7242</v>
      </c>
      <c r="D15" s="125" t="s">
        <v>7242</v>
      </c>
      <c r="E15" s="125" t="s">
        <v>7242</v>
      </c>
      <c r="F15" s="125" t="s">
        <v>7244</v>
      </c>
      <c r="G15" s="125" t="s">
        <v>7244</v>
      </c>
      <c r="H15" s="125" t="s">
        <v>7244</v>
      </c>
      <c r="I15" s="125" t="s">
        <v>7244</v>
      </c>
      <c r="J15" s="125" t="s">
        <v>7244</v>
      </c>
      <c r="K15" s="125" t="s">
        <v>7244</v>
      </c>
      <c r="L15" s="125" t="s">
        <v>7244</v>
      </c>
      <c r="M15" s="125" t="s">
        <v>7244</v>
      </c>
      <c r="N15" s="125" t="s">
        <v>7244</v>
      </c>
      <c r="O15" s="125" t="s">
        <v>7244</v>
      </c>
      <c r="P15" s="125" t="s">
        <v>7244</v>
      </c>
      <c r="Q15" s="125" t="s">
        <v>7244</v>
      </c>
      <c r="R15" s="125" t="s">
        <v>7244</v>
      </c>
      <c r="S15" s="125" t="s">
        <v>7244</v>
      </c>
      <c r="T15" s="125" t="s">
        <v>7244</v>
      </c>
      <c r="U15" s="125" t="s">
        <v>7244</v>
      </c>
      <c r="V15" s="125" t="s">
        <v>7244</v>
      </c>
      <c r="W15" s="125" t="s">
        <v>7244</v>
      </c>
      <c r="X15" s="125" t="s">
        <v>7244</v>
      </c>
      <c r="Y15" s="125" t="s">
        <v>7244</v>
      </c>
      <c r="Z15" s="125" t="s">
        <v>7244</v>
      </c>
      <c r="AA15" s="125" t="s">
        <v>7244</v>
      </c>
      <c r="AB15" s="125" t="s">
        <v>7244</v>
      </c>
      <c r="AC15" s="125">
        <v>653.14929600000005</v>
      </c>
      <c r="AD15" s="125">
        <v>1012.461811</v>
      </c>
      <c r="AE15" s="125">
        <v>2330.5266470000001</v>
      </c>
      <c r="AF15" s="125">
        <v>2464.2874219999999</v>
      </c>
      <c r="AG15" s="125">
        <v>1586.7355230000001</v>
      </c>
      <c r="AH15" s="125">
        <v>2261.1835350000001</v>
      </c>
      <c r="AI15" s="125">
        <v>2147.8257210000002</v>
      </c>
      <c r="AJ15" s="125">
        <v>2040.4712919999999</v>
      </c>
      <c r="AK15" s="125">
        <v>1979.8159760000001</v>
      </c>
      <c r="AL15" s="125">
        <v>879.57698000000005</v>
      </c>
      <c r="AM15" s="125">
        <v>505.66693800000002</v>
      </c>
      <c r="AN15" s="125" t="s">
        <v>7244</v>
      </c>
    </row>
    <row r="16" spans="1:46" ht="18">
      <c r="A16" s="124" t="s">
        <v>7254</v>
      </c>
      <c r="B16" s="125" t="s">
        <v>7242</v>
      </c>
      <c r="C16" s="125" t="s">
        <v>7242</v>
      </c>
      <c r="D16" s="125" t="s">
        <v>7242</v>
      </c>
      <c r="E16" s="125" t="s">
        <v>7242</v>
      </c>
      <c r="F16" s="125">
        <v>381</v>
      </c>
      <c r="G16" s="125">
        <v>350</v>
      </c>
      <c r="H16" s="125">
        <v>571</v>
      </c>
      <c r="I16" s="125">
        <v>662</v>
      </c>
      <c r="J16" s="125">
        <v>701</v>
      </c>
      <c r="K16" s="125">
        <v>705</v>
      </c>
      <c r="L16" s="125">
        <v>833</v>
      </c>
      <c r="M16" s="125">
        <v>860</v>
      </c>
      <c r="N16" s="125">
        <v>955.24509999999998</v>
      </c>
      <c r="O16" s="125">
        <v>1023.7081319999999</v>
      </c>
      <c r="P16" s="125">
        <v>1115.35194</v>
      </c>
      <c r="Q16" s="125">
        <v>1190.168551</v>
      </c>
      <c r="R16" s="125">
        <v>1339.431795</v>
      </c>
      <c r="S16" s="125">
        <v>1427.305259</v>
      </c>
      <c r="T16" s="125">
        <v>1431.6725369999999</v>
      </c>
      <c r="U16" s="125">
        <v>1476.0326319999997</v>
      </c>
      <c r="V16" s="125">
        <v>1576.197658</v>
      </c>
      <c r="W16" s="125">
        <v>1699.5838489999999</v>
      </c>
      <c r="X16" s="125">
        <v>1865.7201999999997</v>
      </c>
      <c r="Y16" s="125">
        <v>1930.2944</v>
      </c>
      <c r="Z16" s="125">
        <v>2081.062559</v>
      </c>
      <c r="AA16" s="125">
        <v>2196.117518</v>
      </c>
      <c r="AB16" s="125">
        <v>2172.7471529999998</v>
      </c>
      <c r="AC16" s="125">
        <v>2363.430715</v>
      </c>
      <c r="AD16" s="125">
        <v>2488.8479259999999</v>
      </c>
      <c r="AE16" s="125">
        <v>2564.6256589999998</v>
      </c>
      <c r="AF16" s="125">
        <v>2674.5207209999999</v>
      </c>
      <c r="AG16" s="125">
        <v>2678.1120999999998</v>
      </c>
      <c r="AH16" s="125">
        <v>2755.9249209999998</v>
      </c>
      <c r="AI16" s="125">
        <v>2776.0459599999999</v>
      </c>
      <c r="AJ16" s="125">
        <v>2728.4780609999998</v>
      </c>
      <c r="AK16" s="125">
        <v>2692.6561099999999</v>
      </c>
      <c r="AL16" s="125">
        <v>1834.1855929999999</v>
      </c>
      <c r="AM16" s="125">
        <v>1040.6861719999999</v>
      </c>
      <c r="AN16" s="125" t="s">
        <v>7244</v>
      </c>
    </row>
    <row r="17" spans="1:40" ht="16.5">
      <c r="A17" s="124" t="s">
        <v>7255</v>
      </c>
      <c r="B17" s="125" t="s">
        <v>7242</v>
      </c>
      <c r="C17" s="125" t="s">
        <v>7242</v>
      </c>
      <c r="D17" s="125" t="s">
        <v>7242</v>
      </c>
      <c r="E17" s="125" t="s">
        <v>7242</v>
      </c>
      <c r="F17" s="125">
        <v>10558</v>
      </c>
      <c r="G17" s="125">
        <v>10427</v>
      </c>
      <c r="H17" s="125">
        <v>11475</v>
      </c>
      <c r="I17" s="125">
        <v>10528</v>
      </c>
      <c r="J17" s="125">
        <v>10737</v>
      </c>
      <c r="K17" s="125">
        <v>10231</v>
      </c>
      <c r="L17" s="125">
        <v>10668</v>
      </c>
      <c r="M17" s="125">
        <v>10559</v>
      </c>
      <c r="N17" s="125">
        <v>11530.220300000001</v>
      </c>
      <c r="O17" s="125">
        <v>12056.0676</v>
      </c>
      <c r="P17" s="125">
        <v>12284.382321999999</v>
      </c>
      <c r="Q17" s="125">
        <v>12902.056581000001</v>
      </c>
      <c r="R17" s="125">
        <v>13843.512074999999</v>
      </c>
      <c r="S17" s="125">
        <v>14178.091572000001</v>
      </c>
      <c r="T17" s="125">
        <v>13663.224326</v>
      </c>
      <c r="U17" s="125">
        <v>13606.195594000001</v>
      </c>
      <c r="V17" s="125">
        <v>14354.281087000001</v>
      </c>
      <c r="W17" s="125">
        <v>14417.698761</v>
      </c>
      <c r="X17" s="125">
        <v>14721.465516</v>
      </c>
      <c r="Y17" s="125">
        <v>16137.9522</v>
      </c>
      <c r="Z17" s="125">
        <v>16849.920437000001</v>
      </c>
      <c r="AA17" s="125">
        <v>16805.109970000001</v>
      </c>
      <c r="AB17" s="125">
        <v>16406.938677999999</v>
      </c>
      <c r="AC17" s="125">
        <v>17316.613255</v>
      </c>
      <c r="AD17" s="125">
        <v>17516.432841999998</v>
      </c>
      <c r="AE17" s="125">
        <v>18004.627035000001</v>
      </c>
      <c r="AF17" s="125">
        <v>18339.048674999998</v>
      </c>
      <c r="AG17" s="125">
        <v>18283.014310999999</v>
      </c>
      <c r="AH17" s="125">
        <v>18356.560739</v>
      </c>
      <c r="AI17" s="125">
        <v>17591.049738000002</v>
      </c>
      <c r="AJ17" s="125">
        <v>16914.100309000001</v>
      </c>
      <c r="AK17" s="125">
        <v>17365.828963</v>
      </c>
      <c r="AL17" s="125">
        <v>8947.3054759999995</v>
      </c>
      <c r="AM17" s="125">
        <v>7405.0892560000002</v>
      </c>
      <c r="AN17" s="125" t="s">
        <v>7244</v>
      </c>
    </row>
    <row r="18" spans="1:40" ht="18">
      <c r="A18" s="124" t="s">
        <v>7256</v>
      </c>
      <c r="B18" s="125" t="s">
        <v>7242</v>
      </c>
      <c r="C18" s="125" t="s">
        <v>7242</v>
      </c>
      <c r="D18" s="125" t="s">
        <v>7242</v>
      </c>
      <c r="E18" s="125" t="s">
        <v>7242</v>
      </c>
      <c r="F18" s="125">
        <v>219</v>
      </c>
      <c r="G18" s="125">
        <v>306</v>
      </c>
      <c r="H18" s="125">
        <v>193</v>
      </c>
      <c r="I18" s="125">
        <v>195</v>
      </c>
      <c r="J18" s="125">
        <v>199</v>
      </c>
      <c r="K18" s="125">
        <v>188</v>
      </c>
      <c r="L18" s="125">
        <v>187</v>
      </c>
      <c r="M18" s="125">
        <v>187</v>
      </c>
      <c r="N18" s="125">
        <v>184.16370000000001</v>
      </c>
      <c r="O18" s="125">
        <v>189.170345</v>
      </c>
      <c r="P18" s="125">
        <v>181.71669800000001</v>
      </c>
      <c r="Q18" s="125">
        <v>186.10567</v>
      </c>
      <c r="R18" s="125">
        <v>191.89107100000004</v>
      </c>
      <c r="S18" s="125">
        <v>186.99797199999998</v>
      </c>
      <c r="T18" s="125">
        <v>187.793553</v>
      </c>
      <c r="U18" s="125">
        <v>176.144657</v>
      </c>
      <c r="V18" s="125">
        <v>173.21470899999997</v>
      </c>
      <c r="W18" s="125">
        <v>172.98174700000001</v>
      </c>
      <c r="X18" s="125">
        <v>163.88912900000003</v>
      </c>
      <c r="Y18" s="125">
        <v>155.51650000000001</v>
      </c>
      <c r="Z18" s="125">
        <v>160.68531200000001</v>
      </c>
      <c r="AA18" s="125">
        <v>168.066937</v>
      </c>
      <c r="AB18" s="125">
        <v>158.87200799999999</v>
      </c>
      <c r="AC18" s="125">
        <v>160.306691</v>
      </c>
      <c r="AD18" s="125">
        <v>161.88904700000001</v>
      </c>
      <c r="AE18" s="125">
        <v>156.31329400000001</v>
      </c>
      <c r="AF18" s="125">
        <v>157.73160200000001</v>
      </c>
      <c r="AG18" s="125">
        <v>146.21782099999999</v>
      </c>
      <c r="AH18" s="125">
        <v>153.97867400000001</v>
      </c>
      <c r="AI18" s="125">
        <v>140.21642199999999</v>
      </c>
      <c r="AJ18" s="125">
        <v>126.282285</v>
      </c>
      <c r="AK18" s="125">
        <v>125.805218</v>
      </c>
      <c r="AL18" s="125">
        <v>89.173112000000003</v>
      </c>
      <c r="AM18" s="125">
        <v>56.164338000000001</v>
      </c>
      <c r="AN18" s="125" t="s">
        <v>7244</v>
      </c>
    </row>
    <row r="19" spans="1:40" ht="16.5">
      <c r="A19" s="124" t="s">
        <v>7257</v>
      </c>
      <c r="B19" s="125">
        <v>4197</v>
      </c>
      <c r="C19" s="125">
        <v>4128</v>
      </c>
      <c r="D19" s="125">
        <v>4592</v>
      </c>
      <c r="E19" s="125">
        <v>4513</v>
      </c>
      <c r="F19" s="125">
        <v>6516</v>
      </c>
      <c r="G19" s="125">
        <v>6534</v>
      </c>
      <c r="H19" s="125">
        <v>7082</v>
      </c>
      <c r="I19" s="125">
        <v>7344</v>
      </c>
      <c r="J19" s="125">
        <v>7320</v>
      </c>
      <c r="K19" s="125">
        <v>6940</v>
      </c>
      <c r="L19" s="125">
        <v>7996</v>
      </c>
      <c r="M19" s="125">
        <v>8244</v>
      </c>
      <c r="N19" s="125">
        <v>8350.4012999999995</v>
      </c>
      <c r="O19" s="125">
        <v>8037.4858980000008</v>
      </c>
      <c r="P19" s="125">
        <v>8702.2589120000011</v>
      </c>
      <c r="Q19" s="125">
        <v>8764.0169889999997</v>
      </c>
      <c r="R19" s="125">
        <v>9399.8729629999998</v>
      </c>
      <c r="S19" s="125">
        <v>9543.5642550000011</v>
      </c>
      <c r="T19" s="125">
        <v>9499.8287029999992</v>
      </c>
      <c r="U19" s="125">
        <v>9555.383124</v>
      </c>
      <c r="V19" s="125">
        <v>9715.2788890000011</v>
      </c>
      <c r="W19" s="125">
        <v>9470.1332469999998</v>
      </c>
      <c r="X19" s="125">
        <v>10358.926487000002</v>
      </c>
      <c r="Y19" s="125">
        <v>11136.821900000001</v>
      </c>
      <c r="Z19" s="125">
        <v>11031.999811</v>
      </c>
      <c r="AA19" s="125">
        <v>11129.418953</v>
      </c>
      <c r="AB19" s="125">
        <v>10773.7353</v>
      </c>
      <c r="AC19" s="125">
        <v>11314.228574000001</v>
      </c>
      <c r="AD19" s="125">
        <v>11120.63185</v>
      </c>
      <c r="AE19" s="125">
        <v>11735.558829</v>
      </c>
      <c r="AF19" s="125">
        <v>11599.846942</v>
      </c>
      <c r="AG19" s="125">
        <v>11687.41799</v>
      </c>
      <c r="AH19" s="125">
        <v>11767.703304999999</v>
      </c>
      <c r="AI19" s="125">
        <v>12250.669639</v>
      </c>
      <c r="AJ19" s="125">
        <v>12609.891154999999</v>
      </c>
      <c r="AK19" s="125">
        <v>12707.307116</v>
      </c>
      <c r="AL19" s="125">
        <v>6020.8763829999998</v>
      </c>
      <c r="AM19" s="125">
        <v>3706.5763750000001</v>
      </c>
      <c r="AN19" s="125" t="s">
        <v>7244</v>
      </c>
    </row>
    <row r="20" spans="1:40" ht="18">
      <c r="A20" s="127" t="s">
        <v>7258</v>
      </c>
      <c r="B20" s="125" t="s">
        <v>7242</v>
      </c>
      <c r="C20" s="125" t="s">
        <v>7242</v>
      </c>
      <c r="D20" s="125" t="s">
        <v>7242</v>
      </c>
      <c r="E20" s="125" t="s">
        <v>7242</v>
      </c>
      <c r="F20" s="125" t="s">
        <v>7244</v>
      </c>
      <c r="G20" s="125">
        <v>364</v>
      </c>
      <c r="H20" s="125">
        <v>431</v>
      </c>
      <c r="I20" s="125">
        <v>454</v>
      </c>
      <c r="J20" s="125">
        <v>495</v>
      </c>
      <c r="K20" s="125">
        <v>562</v>
      </c>
      <c r="L20" s="125">
        <v>577</v>
      </c>
      <c r="M20" s="125">
        <v>607</v>
      </c>
      <c r="N20" s="125">
        <v>390.9409</v>
      </c>
      <c r="O20" s="125">
        <v>531.07757100000003</v>
      </c>
      <c r="P20" s="125">
        <v>513.41098099999999</v>
      </c>
      <c r="Q20" s="125">
        <v>558.98629999999991</v>
      </c>
      <c r="R20" s="125">
        <v>587.65657799999997</v>
      </c>
      <c r="S20" s="125">
        <v>625.77712400000007</v>
      </c>
      <c r="T20" s="125">
        <v>650.98968500000001</v>
      </c>
      <c r="U20" s="125">
        <v>688.58305900000005</v>
      </c>
      <c r="V20" s="125">
        <v>703.84377199999994</v>
      </c>
      <c r="W20" s="125">
        <v>738.47902800000008</v>
      </c>
      <c r="X20" s="125">
        <v>753.30440099999998</v>
      </c>
      <c r="Y20" s="125">
        <v>777.72930000000008</v>
      </c>
      <c r="Z20" s="125">
        <v>843.926016</v>
      </c>
      <c r="AA20" s="125">
        <v>881.04851499999995</v>
      </c>
      <c r="AB20" s="125">
        <v>841.18544899999995</v>
      </c>
      <c r="AC20" s="125">
        <v>846.28385000000003</v>
      </c>
      <c r="AD20" s="125">
        <v>851.33871699999997</v>
      </c>
      <c r="AE20" s="125">
        <v>851.65238199999999</v>
      </c>
      <c r="AF20" s="125">
        <v>863.76945699999999</v>
      </c>
      <c r="AG20" s="125">
        <v>871.27002600000003</v>
      </c>
      <c r="AH20" s="125">
        <v>865.04832399999998</v>
      </c>
      <c r="AI20" s="125">
        <v>863.55728899999997</v>
      </c>
      <c r="AJ20" s="125">
        <v>851.11984399999994</v>
      </c>
      <c r="AK20" s="125">
        <v>838.53669000000002</v>
      </c>
      <c r="AL20" s="125">
        <v>653.56273699999997</v>
      </c>
      <c r="AM20" s="125">
        <v>480.92725899999999</v>
      </c>
      <c r="AN20" s="125" t="s">
        <v>7244</v>
      </c>
    </row>
    <row r="21" spans="1:40" ht="18">
      <c r="A21" s="124" t="s">
        <v>7259</v>
      </c>
      <c r="B21" s="125" t="s">
        <v>7242</v>
      </c>
      <c r="C21" s="125" t="s">
        <v>7242</v>
      </c>
      <c r="D21" s="125" t="s">
        <v>7242</v>
      </c>
      <c r="E21" s="125" t="s">
        <v>7242</v>
      </c>
      <c r="F21" s="125" t="s">
        <v>7244</v>
      </c>
      <c r="G21" s="125" t="s">
        <v>7244</v>
      </c>
      <c r="H21" s="125">
        <v>286</v>
      </c>
      <c r="I21" s="125">
        <v>282</v>
      </c>
      <c r="J21" s="125">
        <v>271</v>
      </c>
      <c r="K21" s="125">
        <v>260</v>
      </c>
      <c r="L21" s="125">
        <v>260</v>
      </c>
      <c r="M21" s="125">
        <v>260</v>
      </c>
      <c r="N21" s="125">
        <v>255.38840000000002</v>
      </c>
      <c r="O21" s="125">
        <v>254.21924200000004</v>
      </c>
      <c r="P21" s="125">
        <v>280.125878</v>
      </c>
      <c r="Q21" s="125">
        <v>294.71404899999999</v>
      </c>
      <c r="R21" s="125">
        <v>298.132858</v>
      </c>
      <c r="S21" s="125">
        <v>295.33117599999997</v>
      </c>
      <c r="T21" s="125">
        <v>301.363563</v>
      </c>
      <c r="U21" s="125">
        <v>366.84362800000002</v>
      </c>
      <c r="V21" s="125">
        <v>356.984306</v>
      </c>
      <c r="W21" s="125">
        <v>359.19848399999995</v>
      </c>
      <c r="X21" s="125">
        <v>359.85686900000002</v>
      </c>
      <c r="Y21" s="125">
        <v>380.78190000000001</v>
      </c>
      <c r="Z21" s="125">
        <v>390.45811700000002</v>
      </c>
      <c r="AA21" s="125">
        <v>364.67172900000003</v>
      </c>
      <c r="AB21" s="125">
        <v>389.20500600000003</v>
      </c>
      <c r="AC21" s="125">
        <v>389.38419099999999</v>
      </c>
      <c r="AD21" s="125">
        <v>402.115701</v>
      </c>
      <c r="AE21" s="125">
        <v>402.30593399999998</v>
      </c>
      <c r="AF21" s="125">
        <v>414.20945999999998</v>
      </c>
      <c r="AG21" s="125">
        <v>450.52650199999999</v>
      </c>
      <c r="AH21" s="125">
        <v>489.35633300000001</v>
      </c>
      <c r="AI21" s="125">
        <v>486.03749599999998</v>
      </c>
      <c r="AJ21" s="125">
        <v>519.78385800000001</v>
      </c>
      <c r="AK21" s="125">
        <v>546.56959700000004</v>
      </c>
      <c r="AL21" s="125">
        <v>411.191959</v>
      </c>
      <c r="AM21" s="125">
        <v>268.01794899999999</v>
      </c>
      <c r="AN21" s="125" t="s">
        <v>7244</v>
      </c>
    </row>
    <row r="22" spans="1:40" ht="18">
      <c r="A22" s="124" t="s">
        <v>7260</v>
      </c>
      <c r="B22" s="125" t="s">
        <v>7242</v>
      </c>
      <c r="C22" s="125" t="s">
        <v>7242</v>
      </c>
      <c r="D22" s="125" t="s">
        <v>7242</v>
      </c>
      <c r="E22" s="125" t="s">
        <v>7242</v>
      </c>
      <c r="F22" s="125">
        <v>390</v>
      </c>
      <c r="G22" s="125">
        <v>439</v>
      </c>
      <c r="H22" s="125">
        <v>124</v>
      </c>
      <c r="I22" s="125">
        <v>148</v>
      </c>
      <c r="J22" s="125">
        <v>182</v>
      </c>
      <c r="K22" s="125">
        <v>251</v>
      </c>
      <c r="L22" s="125">
        <v>232</v>
      </c>
      <c r="M22" s="125">
        <v>273</v>
      </c>
      <c r="N22" s="125">
        <v>515.5963999999949</v>
      </c>
      <c r="O22" s="125">
        <v>579.27095199999894</v>
      </c>
      <c r="P22" s="125">
        <v>654.07030799999484</v>
      </c>
      <c r="Q22" s="125">
        <v>699.01640200000111</v>
      </c>
      <c r="R22" s="125">
        <v>632.40979800000787</v>
      </c>
      <c r="S22" s="125">
        <v>667.59748699999909</v>
      </c>
      <c r="T22" s="125">
        <v>682.52739499999007</v>
      </c>
      <c r="U22" s="125">
        <v>628.79707700001018</v>
      </c>
      <c r="V22" s="125">
        <v>745.12879600000451</v>
      </c>
      <c r="W22" s="125">
        <v>841.65538500000548</v>
      </c>
      <c r="X22" s="125">
        <v>890.82436499999312</v>
      </c>
      <c r="Y22" s="125">
        <v>966.1105000000025</v>
      </c>
      <c r="Z22" s="125">
        <v>1155.9272169999999</v>
      </c>
      <c r="AA22" s="125">
        <v>1253.9602890000001</v>
      </c>
      <c r="AB22" s="125">
        <v>1314.7709150000001</v>
      </c>
      <c r="AC22" s="125">
        <v>1379.3117219999999</v>
      </c>
      <c r="AD22" s="125">
        <v>1485.809925</v>
      </c>
      <c r="AE22" s="125">
        <v>1494.6165370000001</v>
      </c>
      <c r="AF22" s="125">
        <v>1534.0180089999999</v>
      </c>
      <c r="AG22" s="125">
        <v>1487.977903</v>
      </c>
      <c r="AH22" s="125">
        <v>1522.03243</v>
      </c>
      <c r="AI22" s="125">
        <v>1494.7848240000001</v>
      </c>
      <c r="AJ22" s="125">
        <v>1456.074891</v>
      </c>
      <c r="AK22" s="125">
        <v>1453.218335</v>
      </c>
      <c r="AL22" s="125">
        <v>974.63186199999996</v>
      </c>
      <c r="AM22" s="125">
        <v>665.32886499999995</v>
      </c>
      <c r="AN22" s="125" t="s">
        <v>7244</v>
      </c>
    </row>
    <row r="23" spans="1:40" ht="18">
      <c r="A23" s="119" t="s">
        <v>7261</v>
      </c>
      <c r="B23" s="122">
        <v>17064</v>
      </c>
      <c r="C23" s="122">
        <v>13260</v>
      </c>
      <c r="D23" s="122">
        <v>6179</v>
      </c>
      <c r="E23" s="122">
        <v>3931</v>
      </c>
      <c r="F23" s="122">
        <v>4503</v>
      </c>
      <c r="G23" s="122">
        <v>4825</v>
      </c>
      <c r="H23" s="122">
        <v>6057</v>
      </c>
      <c r="I23" s="122">
        <v>6273</v>
      </c>
      <c r="J23" s="122">
        <v>6091</v>
      </c>
      <c r="K23" s="122">
        <v>6199</v>
      </c>
      <c r="L23" s="122">
        <v>5921</v>
      </c>
      <c r="M23" s="122">
        <v>5545</v>
      </c>
      <c r="N23" s="122">
        <v>5050</v>
      </c>
      <c r="O23" s="122">
        <v>5166</v>
      </c>
      <c r="P23" s="122">
        <v>5304</v>
      </c>
      <c r="Q23" s="122">
        <v>5330</v>
      </c>
      <c r="R23" s="122">
        <v>5573.9916949999997</v>
      </c>
      <c r="S23" s="122">
        <v>5571</v>
      </c>
      <c r="T23" s="122">
        <v>5313.8277230000003</v>
      </c>
      <c r="U23" s="122">
        <v>5679.9337930000002</v>
      </c>
      <c r="V23" s="122">
        <v>5510.88</v>
      </c>
      <c r="W23" s="122">
        <v>5381.3719999999994</v>
      </c>
      <c r="X23" s="122">
        <v>5409.8040000000001</v>
      </c>
      <c r="Y23" s="122">
        <v>5782.8180000000002</v>
      </c>
      <c r="Z23" s="122">
        <v>6178.5059999999994</v>
      </c>
      <c r="AA23" s="122">
        <v>5914.0330000000004</v>
      </c>
      <c r="AB23" s="122">
        <v>6419.7687269999997</v>
      </c>
      <c r="AC23" s="122">
        <v>6567.8390909999989</v>
      </c>
      <c r="AD23" s="122">
        <v>6803.8689760000007</v>
      </c>
      <c r="AE23" s="122">
        <v>6809.5782929999996</v>
      </c>
      <c r="AF23" s="122">
        <v>6674.6713220000001</v>
      </c>
      <c r="AG23" s="122">
        <v>6535.9128009999995</v>
      </c>
      <c r="AH23" s="122">
        <v>6519.6</v>
      </c>
      <c r="AI23" s="122">
        <v>6563</v>
      </c>
      <c r="AJ23" s="122">
        <v>6361</v>
      </c>
      <c r="AK23" s="122">
        <v>6487.2486840000001</v>
      </c>
      <c r="AL23" s="122">
        <v>3450.2113960000001</v>
      </c>
      <c r="AM23" s="122">
        <v>2860.29</v>
      </c>
      <c r="AN23" s="122">
        <v>4887.7799409999998</v>
      </c>
    </row>
    <row r="24" spans="1:40" ht="18">
      <c r="A24" s="119" t="s">
        <v>7262</v>
      </c>
      <c r="B24" s="122" t="s">
        <v>7242</v>
      </c>
      <c r="C24" s="122" t="s">
        <v>7242</v>
      </c>
      <c r="D24" s="122" t="s">
        <v>7242</v>
      </c>
      <c r="E24" s="122" t="s">
        <v>7242</v>
      </c>
      <c r="F24" s="122" t="s">
        <v>7242</v>
      </c>
      <c r="G24" s="122" t="s">
        <v>7242</v>
      </c>
      <c r="H24" s="122">
        <v>11418</v>
      </c>
      <c r="I24" s="122" t="s">
        <v>7242</v>
      </c>
      <c r="J24" s="122" t="s">
        <v>7242</v>
      </c>
      <c r="K24" s="122" t="s">
        <v>7242</v>
      </c>
      <c r="L24" s="122" t="s">
        <v>7242</v>
      </c>
      <c r="M24" s="122">
        <v>10821</v>
      </c>
      <c r="N24" s="122" t="s">
        <v>7242</v>
      </c>
      <c r="O24" s="122" t="s">
        <v>7242</v>
      </c>
      <c r="P24" s="122" t="s">
        <v>7242</v>
      </c>
      <c r="Q24" s="122" t="s">
        <v>7242</v>
      </c>
      <c r="R24" s="122" t="s">
        <v>7242</v>
      </c>
      <c r="S24" s="122">
        <v>24779</v>
      </c>
      <c r="T24" s="122" t="s">
        <v>7242</v>
      </c>
      <c r="U24" s="122" t="s">
        <v>7242</v>
      </c>
      <c r="V24" s="122" t="s">
        <v>7242</v>
      </c>
      <c r="W24" s="122" t="s">
        <v>7242</v>
      </c>
      <c r="X24" s="122" t="s">
        <v>7242</v>
      </c>
      <c r="Y24" s="122" t="s">
        <v>7242</v>
      </c>
      <c r="Z24" s="122" t="s">
        <v>7242</v>
      </c>
      <c r="AA24" s="122">
        <v>27943</v>
      </c>
      <c r="AB24" s="122" t="s">
        <v>7242</v>
      </c>
      <c r="AC24" s="122" t="s">
        <v>7242</v>
      </c>
      <c r="AD24" s="122" t="s">
        <v>7242</v>
      </c>
      <c r="AE24" s="122" t="s">
        <v>7242</v>
      </c>
      <c r="AF24" s="122" t="s">
        <v>7242</v>
      </c>
      <c r="AG24" s="122" t="s">
        <v>7242</v>
      </c>
      <c r="AH24" s="122" t="s">
        <v>7242</v>
      </c>
      <c r="AI24" s="122">
        <v>33651</v>
      </c>
      <c r="AJ24" s="122" t="s">
        <v>7242</v>
      </c>
      <c r="AK24" s="122" t="s">
        <v>7242</v>
      </c>
      <c r="AL24" s="122" t="s">
        <v>7242</v>
      </c>
      <c r="AM24" s="122" t="s">
        <v>7242</v>
      </c>
      <c r="AN24" s="122" t="s">
        <v>7242</v>
      </c>
    </row>
    <row r="25" spans="1:40" ht="18.75" thickBot="1">
      <c r="A25" s="119" t="s">
        <v>7263</v>
      </c>
      <c r="B25" s="129" t="s">
        <v>7242</v>
      </c>
      <c r="C25" s="129" t="s">
        <v>7242</v>
      </c>
      <c r="D25" s="129" t="s">
        <v>7242</v>
      </c>
      <c r="E25" s="129" t="s">
        <v>7242</v>
      </c>
      <c r="F25" s="129" t="s">
        <v>7242</v>
      </c>
      <c r="G25" s="129" t="s">
        <v>7242</v>
      </c>
      <c r="H25" s="129">
        <v>3471</v>
      </c>
      <c r="I25" s="129" t="s">
        <v>7242</v>
      </c>
      <c r="J25" s="129" t="s">
        <v>7242</v>
      </c>
      <c r="K25" s="129" t="s">
        <v>7242</v>
      </c>
      <c r="L25" s="129" t="s">
        <v>7242</v>
      </c>
      <c r="M25" s="129">
        <v>4593</v>
      </c>
      <c r="N25" s="129" t="s">
        <v>7242</v>
      </c>
      <c r="O25" s="129" t="s">
        <v>7242</v>
      </c>
      <c r="P25" s="129" t="s">
        <v>7242</v>
      </c>
      <c r="Q25" s="129" t="s">
        <v>7242</v>
      </c>
      <c r="R25" s="129" t="s">
        <v>7242</v>
      </c>
      <c r="S25" s="129">
        <v>6266</v>
      </c>
      <c r="T25" s="129" t="s">
        <v>7242</v>
      </c>
      <c r="U25" s="129" t="s">
        <v>7242</v>
      </c>
      <c r="V25" s="129" t="s">
        <v>7242</v>
      </c>
      <c r="W25" s="129" t="s">
        <v>7242</v>
      </c>
      <c r="X25" s="129" t="s">
        <v>7242</v>
      </c>
      <c r="Y25" s="129" t="s">
        <v>7242</v>
      </c>
      <c r="Z25" s="129" t="s">
        <v>7242</v>
      </c>
      <c r="AA25" s="129">
        <v>8956</v>
      </c>
      <c r="AB25" s="129" t="s">
        <v>7242</v>
      </c>
      <c r="AC25" s="129" t="s">
        <v>7242</v>
      </c>
      <c r="AD25" s="129" t="s">
        <v>7242</v>
      </c>
      <c r="AE25" s="129" t="s">
        <v>7242</v>
      </c>
      <c r="AF25" s="129" t="s">
        <v>7242</v>
      </c>
      <c r="AG25" s="129" t="s">
        <v>7242</v>
      </c>
      <c r="AH25" s="129" t="s">
        <v>7242</v>
      </c>
      <c r="AI25" s="129">
        <v>8499</v>
      </c>
      <c r="AJ25" s="129" t="s">
        <v>7242</v>
      </c>
      <c r="AK25" s="129" t="s">
        <v>7242</v>
      </c>
      <c r="AL25" s="129" t="s">
        <v>7242</v>
      </c>
      <c r="AM25" s="129" t="s">
        <v>7242</v>
      </c>
      <c r="AN25" s="129" t="s">
        <v>7242</v>
      </c>
    </row>
    <row r="26" spans="1:40">
      <c r="A26" s="152" t="s">
        <v>7264</v>
      </c>
      <c r="B26" s="152"/>
      <c r="C26" s="152"/>
      <c r="D26" s="152"/>
      <c r="E26" s="152"/>
      <c r="F26" s="152"/>
      <c r="G26" s="152"/>
      <c r="H26" s="152"/>
      <c r="I26" s="152"/>
      <c r="J26" s="152"/>
      <c r="K26" s="152"/>
      <c r="L26" s="152"/>
      <c r="M26" s="152"/>
      <c r="N26" s="152"/>
      <c r="O26" s="152"/>
      <c r="P26" s="152"/>
      <c r="Q26" s="152"/>
      <c r="R26" s="152"/>
      <c r="S26" s="152"/>
      <c r="T26" s="152"/>
      <c r="U26" s="152"/>
      <c r="V26" s="152"/>
      <c r="W26" s="152"/>
      <c r="X26" s="152"/>
      <c r="Y26" s="152"/>
      <c r="Z26" s="152"/>
      <c r="AA26" s="130"/>
      <c r="AB26" s="130"/>
      <c r="AC26" s="130"/>
      <c r="AD26" s="130"/>
      <c r="AE26" s="130"/>
      <c r="AF26" s="130"/>
      <c r="AG26" s="130"/>
      <c r="AH26" s="130"/>
      <c r="AI26" s="130"/>
      <c r="AJ26" s="130"/>
      <c r="AK26" s="130"/>
      <c r="AL26" s="130"/>
      <c r="AM26" s="130"/>
      <c r="AN26" s="115"/>
    </row>
    <row r="27" spans="1:40">
      <c r="A27" s="153"/>
      <c r="B27" s="153"/>
      <c r="C27" s="153"/>
      <c r="D27" s="153"/>
      <c r="E27" s="153"/>
      <c r="F27" s="153"/>
      <c r="G27" s="153"/>
      <c r="H27" s="153"/>
      <c r="I27" s="153"/>
      <c r="J27" s="153"/>
      <c r="K27" s="153"/>
      <c r="L27" s="153"/>
      <c r="M27" s="153"/>
      <c r="N27" s="153"/>
      <c r="O27" s="153"/>
      <c r="P27" s="153"/>
      <c r="Q27" s="153"/>
      <c r="R27" s="153"/>
      <c r="S27" s="153"/>
      <c r="T27" s="153"/>
      <c r="U27" s="153"/>
      <c r="V27" s="153"/>
      <c r="W27" s="153"/>
      <c r="X27" s="153"/>
      <c r="Y27" s="153"/>
      <c r="Z27" s="153"/>
      <c r="AA27" s="131"/>
      <c r="AB27" s="131"/>
      <c r="AC27" s="131"/>
      <c r="AD27" s="131"/>
      <c r="AE27" s="131"/>
      <c r="AF27" s="131"/>
      <c r="AG27" s="131"/>
      <c r="AH27" s="131"/>
      <c r="AI27" s="131"/>
      <c r="AJ27" s="131"/>
      <c r="AK27" s="131"/>
      <c r="AL27" s="131"/>
      <c r="AM27" s="131"/>
      <c r="AN27" s="115"/>
    </row>
    <row r="28" spans="1:40" ht="77.25" customHeight="1">
      <c r="A28" s="150" t="s">
        <v>7265</v>
      </c>
      <c r="B28" s="150"/>
      <c r="C28" s="150"/>
      <c r="D28" s="150"/>
      <c r="E28" s="150"/>
      <c r="F28" s="150"/>
      <c r="G28" s="150"/>
      <c r="H28" s="150"/>
      <c r="I28" s="150"/>
      <c r="J28" s="150"/>
      <c r="K28" s="150"/>
      <c r="L28" s="150"/>
      <c r="M28" s="150"/>
      <c r="N28" s="150"/>
      <c r="O28" s="150"/>
      <c r="P28" s="150"/>
      <c r="Q28" s="150"/>
      <c r="R28" s="150"/>
      <c r="S28" s="150"/>
      <c r="T28" s="150"/>
      <c r="U28" s="150"/>
      <c r="V28" s="150"/>
      <c r="W28" s="150"/>
      <c r="X28" s="150"/>
      <c r="Y28" s="150"/>
      <c r="Z28" s="150"/>
      <c r="AA28" s="130"/>
      <c r="AB28" s="130"/>
      <c r="AC28" s="130"/>
      <c r="AD28" s="130"/>
      <c r="AE28" s="130"/>
      <c r="AF28" s="130"/>
      <c r="AG28" s="130"/>
      <c r="AH28" s="130"/>
      <c r="AI28" s="130"/>
      <c r="AJ28" s="130"/>
      <c r="AK28" s="130"/>
      <c r="AL28" s="130"/>
      <c r="AM28" s="130"/>
      <c r="AN28" s="115"/>
    </row>
    <row r="29" spans="1:40" ht="33.75" customHeight="1">
      <c r="A29" s="150" t="s">
        <v>7266</v>
      </c>
      <c r="B29" s="150"/>
      <c r="C29" s="150"/>
      <c r="D29" s="150"/>
      <c r="E29" s="150"/>
      <c r="F29" s="150"/>
      <c r="G29" s="150"/>
      <c r="H29" s="150"/>
      <c r="I29" s="150"/>
      <c r="J29" s="150"/>
      <c r="K29" s="150"/>
      <c r="L29" s="150"/>
      <c r="M29" s="150"/>
      <c r="N29" s="150"/>
      <c r="O29" s="150"/>
      <c r="P29" s="150"/>
      <c r="Q29" s="150"/>
      <c r="R29" s="150"/>
      <c r="S29" s="150"/>
      <c r="T29" s="150"/>
      <c r="U29" s="150"/>
      <c r="V29" s="150"/>
      <c r="W29" s="150"/>
      <c r="X29" s="150"/>
      <c r="Y29" s="150"/>
      <c r="Z29" s="150"/>
      <c r="AA29" s="130"/>
      <c r="AB29" s="130"/>
      <c r="AC29" s="130"/>
      <c r="AD29" s="130"/>
      <c r="AE29" s="130"/>
      <c r="AF29" s="130"/>
      <c r="AG29" s="130"/>
      <c r="AH29" s="130"/>
      <c r="AI29" s="130"/>
      <c r="AJ29" s="130"/>
      <c r="AK29" s="130"/>
      <c r="AL29" s="130"/>
      <c r="AM29" s="130"/>
      <c r="AN29" s="115"/>
    </row>
    <row r="30" spans="1:40" ht="36" customHeight="1">
      <c r="A30" s="150" t="s">
        <v>7267</v>
      </c>
      <c r="B30" s="150"/>
      <c r="C30" s="150"/>
      <c r="D30" s="150"/>
      <c r="E30" s="150"/>
      <c r="F30" s="150"/>
      <c r="G30" s="150"/>
      <c r="H30" s="150"/>
      <c r="I30" s="150"/>
      <c r="J30" s="150"/>
      <c r="K30" s="150"/>
      <c r="L30" s="150"/>
      <c r="M30" s="150"/>
      <c r="N30" s="150"/>
      <c r="O30" s="150"/>
      <c r="P30" s="150"/>
      <c r="Q30" s="150"/>
      <c r="R30" s="150"/>
      <c r="S30" s="150"/>
      <c r="T30" s="150"/>
      <c r="U30" s="150"/>
      <c r="V30" s="150"/>
      <c r="W30" s="150"/>
      <c r="X30" s="150"/>
      <c r="Y30" s="150"/>
      <c r="Z30" s="150"/>
      <c r="AA30" s="130"/>
      <c r="AB30" s="130"/>
      <c r="AC30" s="130"/>
      <c r="AD30" s="130"/>
      <c r="AE30" s="130"/>
      <c r="AF30" s="130"/>
      <c r="AG30" s="130"/>
      <c r="AH30" s="130"/>
      <c r="AI30" s="130"/>
      <c r="AJ30" s="130"/>
      <c r="AK30" s="130"/>
      <c r="AL30" s="130"/>
      <c r="AM30" s="130"/>
      <c r="AN30" s="115"/>
    </row>
    <row r="31" spans="1:40" ht="54" customHeight="1">
      <c r="A31" s="150" t="s">
        <v>7268</v>
      </c>
      <c r="B31" s="150"/>
      <c r="C31" s="150"/>
      <c r="D31" s="150"/>
      <c r="E31" s="150"/>
      <c r="F31" s="150"/>
      <c r="G31" s="150"/>
      <c r="H31" s="150"/>
      <c r="I31" s="150"/>
      <c r="J31" s="150"/>
      <c r="K31" s="150"/>
      <c r="L31" s="150"/>
      <c r="M31" s="150"/>
      <c r="N31" s="150"/>
      <c r="O31" s="150"/>
      <c r="P31" s="150"/>
      <c r="Q31" s="150"/>
      <c r="R31" s="150"/>
      <c r="S31" s="150"/>
      <c r="T31" s="150"/>
      <c r="U31" s="150"/>
      <c r="V31" s="150"/>
      <c r="W31" s="150"/>
      <c r="X31" s="150"/>
      <c r="Y31" s="150"/>
      <c r="Z31" s="150"/>
      <c r="AA31" s="130"/>
      <c r="AB31" s="130"/>
      <c r="AC31" s="130"/>
      <c r="AD31" s="130"/>
      <c r="AE31" s="130"/>
      <c r="AF31" s="130"/>
      <c r="AG31" s="130"/>
      <c r="AH31" s="130"/>
      <c r="AI31" s="130"/>
      <c r="AJ31" s="130"/>
      <c r="AK31" s="130"/>
      <c r="AL31" s="130"/>
      <c r="AM31" s="130"/>
      <c r="AN31" s="115"/>
    </row>
    <row r="32" spans="1:40" ht="18" customHeight="1">
      <c r="A32" s="150" t="s">
        <v>7269</v>
      </c>
      <c r="B32" s="150"/>
      <c r="C32" s="150"/>
      <c r="D32" s="150"/>
      <c r="E32" s="150"/>
      <c r="F32" s="150"/>
      <c r="G32" s="150"/>
      <c r="H32" s="150"/>
      <c r="I32" s="150"/>
      <c r="J32" s="150"/>
      <c r="K32" s="150"/>
      <c r="L32" s="150"/>
      <c r="M32" s="150"/>
      <c r="N32" s="150"/>
      <c r="O32" s="150"/>
      <c r="P32" s="150"/>
      <c r="Q32" s="150"/>
      <c r="R32" s="150"/>
      <c r="S32" s="150"/>
      <c r="T32" s="150"/>
      <c r="U32" s="150"/>
      <c r="V32" s="150"/>
      <c r="W32" s="150"/>
      <c r="X32" s="150"/>
      <c r="Y32" s="150"/>
      <c r="Z32" s="150"/>
      <c r="AA32" s="130"/>
      <c r="AB32" s="130"/>
      <c r="AC32" s="130"/>
      <c r="AD32" s="130"/>
      <c r="AE32" s="130"/>
      <c r="AF32" s="130"/>
      <c r="AG32" s="130"/>
      <c r="AH32" s="130"/>
      <c r="AI32" s="130"/>
      <c r="AJ32" s="130"/>
      <c r="AK32" s="130"/>
      <c r="AL32" s="130"/>
      <c r="AM32" s="130"/>
      <c r="AN32" s="115"/>
    </row>
    <row r="33" spans="1:39">
      <c r="A33" s="150" t="s">
        <v>7270</v>
      </c>
      <c r="B33" s="150"/>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c r="AA33" s="130"/>
      <c r="AB33" s="130"/>
      <c r="AC33" s="130"/>
      <c r="AD33" s="130"/>
      <c r="AE33" s="130"/>
      <c r="AF33" s="130"/>
      <c r="AG33" s="130"/>
      <c r="AH33" s="130"/>
      <c r="AI33" s="130"/>
      <c r="AJ33" s="130"/>
      <c r="AK33" s="130"/>
      <c r="AL33" s="130"/>
      <c r="AM33" s="130"/>
    </row>
    <row r="34" spans="1:39">
      <c r="A34" s="150" t="s">
        <v>7271</v>
      </c>
      <c r="B34" s="150"/>
      <c r="C34" s="150"/>
      <c r="D34" s="150"/>
      <c r="E34" s="150"/>
      <c r="F34" s="150"/>
      <c r="G34" s="150"/>
      <c r="H34" s="150"/>
      <c r="I34" s="150"/>
      <c r="J34" s="150"/>
      <c r="K34" s="150"/>
      <c r="L34" s="150"/>
      <c r="M34" s="150"/>
      <c r="N34" s="150"/>
      <c r="O34" s="150"/>
      <c r="P34" s="150"/>
      <c r="Q34" s="150"/>
      <c r="R34" s="150"/>
      <c r="S34" s="150"/>
      <c r="T34" s="150"/>
      <c r="U34" s="150"/>
      <c r="V34" s="150"/>
      <c r="W34" s="150"/>
      <c r="X34" s="150"/>
      <c r="Y34" s="150"/>
      <c r="Z34" s="150"/>
      <c r="AA34" s="130"/>
      <c r="AB34" s="130"/>
      <c r="AC34" s="130"/>
      <c r="AD34" s="130"/>
      <c r="AE34" s="130"/>
      <c r="AF34" s="130"/>
      <c r="AG34" s="130"/>
      <c r="AH34" s="130"/>
      <c r="AI34" s="130"/>
      <c r="AJ34" s="130"/>
      <c r="AK34" s="130"/>
      <c r="AL34" s="130"/>
      <c r="AM34" s="130"/>
    </row>
    <row r="35" spans="1:39">
      <c r="A35" s="159" t="s">
        <v>7272</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30"/>
      <c r="AB35" s="130"/>
      <c r="AC35" s="130"/>
      <c r="AD35" s="130"/>
      <c r="AE35" s="130"/>
      <c r="AF35" s="130"/>
      <c r="AG35" s="130"/>
      <c r="AH35" s="130"/>
      <c r="AI35" s="130"/>
      <c r="AJ35" s="130"/>
      <c r="AK35" s="130"/>
      <c r="AL35" s="130"/>
      <c r="AM35" s="130"/>
    </row>
    <row r="36" spans="1:39">
      <c r="A36" s="150" t="s">
        <v>7273</v>
      </c>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c r="AA36" s="130"/>
      <c r="AB36" s="130"/>
      <c r="AC36" s="130"/>
      <c r="AD36" s="130"/>
      <c r="AE36" s="130"/>
      <c r="AF36" s="130"/>
      <c r="AG36" s="130"/>
      <c r="AH36" s="130"/>
      <c r="AI36" s="130"/>
      <c r="AJ36" s="130"/>
      <c r="AK36" s="130"/>
      <c r="AL36" s="130"/>
      <c r="AM36" s="130"/>
    </row>
    <row r="37" spans="1:39">
      <c r="A37" s="150" t="s">
        <v>7274</v>
      </c>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c r="AA37" s="130"/>
      <c r="AB37" s="130"/>
      <c r="AC37" s="130"/>
      <c r="AD37" s="130"/>
      <c r="AE37" s="130"/>
      <c r="AF37" s="130"/>
      <c r="AG37" s="130"/>
      <c r="AH37" s="130"/>
      <c r="AI37" s="130"/>
      <c r="AJ37" s="130"/>
      <c r="AK37" s="130"/>
      <c r="AL37" s="130"/>
      <c r="AM37" s="130"/>
    </row>
    <row r="38" spans="1:39">
      <c r="A38" s="155"/>
      <c r="B38" s="155"/>
      <c r="C38" s="155"/>
      <c r="D38" s="155"/>
      <c r="E38" s="155"/>
      <c r="F38" s="155"/>
      <c r="G38" s="155"/>
      <c r="H38" s="155"/>
      <c r="I38" s="155"/>
      <c r="J38" s="155"/>
      <c r="K38" s="155"/>
      <c r="L38" s="155"/>
      <c r="M38" s="155"/>
      <c r="N38" s="155"/>
      <c r="O38" s="155"/>
      <c r="P38" s="155"/>
      <c r="Q38" s="155"/>
      <c r="R38" s="155"/>
      <c r="S38" s="155"/>
      <c r="T38" s="155"/>
      <c r="U38" s="155"/>
      <c r="V38" s="155"/>
      <c r="W38" s="155"/>
      <c r="X38" s="155"/>
      <c r="Y38" s="155"/>
      <c r="Z38" s="155"/>
      <c r="AA38" s="130"/>
      <c r="AB38" s="130"/>
      <c r="AC38" s="130"/>
      <c r="AD38" s="130"/>
      <c r="AE38" s="130"/>
      <c r="AF38" s="130"/>
      <c r="AG38" s="130"/>
      <c r="AH38" s="130"/>
      <c r="AI38" s="130"/>
      <c r="AJ38" s="130"/>
      <c r="AK38" s="130"/>
      <c r="AL38" s="130"/>
      <c r="AM38" s="130"/>
    </row>
    <row r="39" spans="1:39">
      <c r="A39" s="156" t="s">
        <v>7275</v>
      </c>
      <c r="B39" s="156"/>
      <c r="C39" s="156"/>
      <c r="D39" s="156"/>
      <c r="E39" s="156"/>
      <c r="F39" s="156"/>
      <c r="G39" s="156"/>
      <c r="H39" s="156"/>
      <c r="I39" s="156"/>
      <c r="J39" s="156"/>
      <c r="K39" s="156"/>
      <c r="L39" s="156"/>
      <c r="M39" s="156"/>
      <c r="N39" s="156"/>
      <c r="O39" s="156"/>
      <c r="P39" s="156"/>
      <c r="Q39" s="156"/>
      <c r="R39" s="156"/>
      <c r="S39" s="156"/>
      <c r="T39" s="156"/>
      <c r="U39" s="156"/>
      <c r="V39" s="156"/>
      <c r="W39" s="156"/>
      <c r="X39" s="156"/>
      <c r="Y39" s="156"/>
      <c r="Z39" s="156"/>
      <c r="AA39" s="130"/>
      <c r="AB39" s="130"/>
      <c r="AC39" s="130"/>
      <c r="AD39" s="130"/>
      <c r="AE39" s="130"/>
      <c r="AF39" s="130"/>
      <c r="AG39" s="130"/>
      <c r="AH39" s="130"/>
      <c r="AI39" s="130"/>
      <c r="AJ39" s="130"/>
      <c r="AK39" s="130"/>
      <c r="AL39" s="130"/>
      <c r="AM39" s="130"/>
    </row>
    <row r="40" spans="1:39">
      <c r="A40" s="160" t="s">
        <v>7276</v>
      </c>
      <c r="B40" s="160"/>
      <c r="C40" s="160"/>
      <c r="D40" s="160"/>
      <c r="E40" s="160"/>
      <c r="F40" s="160"/>
      <c r="G40" s="160"/>
      <c r="H40" s="160"/>
      <c r="I40" s="160"/>
      <c r="J40" s="160"/>
      <c r="K40" s="160"/>
      <c r="L40" s="160"/>
      <c r="M40" s="160"/>
      <c r="N40" s="160"/>
      <c r="O40" s="160"/>
      <c r="P40" s="160"/>
      <c r="Q40" s="160"/>
      <c r="R40" s="160"/>
      <c r="S40" s="160"/>
      <c r="T40" s="160"/>
      <c r="U40" s="160"/>
      <c r="V40" s="160"/>
      <c r="W40" s="160"/>
      <c r="X40" s="160"/>
      <c r="Y40" s="160"/>
      <c r="Z40" s="160"/>
      <c r="AA40" s="130"/>
      <c r="AB40" s="130"/>
      <c r="AC40" s="130"/>
      <c r="AD40" s="130"/>
      <c r="AE40" s="130"/>
      <c r="AF40" s="130"/>
      <c r="AG40" s="130"/>
      <c r="AH40" s="130"/>
      <c r="AI40" s="130"/>
      <c r="AJ40" s="130"/>
      <c r="AK40" s="130"/>
      <c r="AL40" s="130"/>
      <c r="AM40" s="130"/>
    </row>
    <row r="41" spans="1:39">
      <c r="A41" s="160" t="s">
        <v>7277</v>
      </c>
      <c r="B41" s="160"/>
      <c r="C41" s="160"/>
      <c r="D41" s="160"/>
      <c r="E41" s="160"/>
      <c r="F41" s="160"/>
      <c r="G41" s="160"/>
      <c r="H41" s="160"/>
      <c r="I41" s="160"/>
      <c r="J41" s="160"/>
      <c r="K41" s="160"/>
      <c r="L41" s="160"/>
      <c r="M41" s="160"/>
      <c r="N41" s="160"/>
      <c r="O41" s="160"/>
      <c r="P41" s="160"/>
      <c r="Q41" s="160"/>
      <c r="R41" s="160"/>
      <c r="S41" s="160"/>
      <c r="T41" s="160"/>
      <c r="U41" s="160"/>
      <c r="V41" s="160"/>
      <c r="W41" s="160"/>
      <c r="X41" s="160"/>
      <c r="Y41" s="160"/>
      <c r="Z41" s="160"/>
      <c r="AA41" s="130"/>
      <c r="AB41" s="130"/>
      <c r="AC41" s="130"/>
      <c r="AD41" s="130"/>
      <c r="AE41" s="130"/>
      <c r="AF41" s="130"/>
      <c r="AG41" s="130"/>
      <c r="AH41" s="130"/>
      <c r="AI41" s="130"/>
      <c r="AJ41" s="130"/>
      <c r="AK41" s="130"/>
      <c r="AL41" s="130"/>
      <c r="AM41" s="130"/>
    </row>
    <row r="42" spans="1:39">
      <c r="A42" s="160" t="s">
        <v>7278</v>
      </c>
      <c r="B42" s="160"/>
      <c r="C42" s="160"/>
      <c r="D42" s="160"/>
      <c r="E42" s="160"/>
      <c r="F42" s="160"/>
      <c r="G42" s="160"/>
      <c r="H42" s="160"/>
      <c r="I42" s="160"/>
      <c r="J42" s="160"/>
      <c r="K42" s="160"/>
      <c r="L42" s="160"/>
      <c r="M42" s="160"/>
      <c r="N42" s="160"/>
      <c r="O42" s="160"/>
      <c r="P42" s="160"/>
      <c r="Q42" s="160"/>
      <c r="R42" s="160"/>
      <c r="S42" s="160"/>
      <c r="T42" s="160"/>
      <c r="U42" s="160"/>
      <c r="V42" s="160"/>
      <c r="W42" s="160"/>
      <c r="X42" s="160"/>
      <c r="Y42" s="160"/>
      <c r="Z42" s="160"/>
      <c r="AA42" s="130"/>
      <c r="AB42" s="130"/>
      <c r="AC42" s="130"/>
      <c r="AD42" s="130"/>
      <c r="AE42" s="130"/>
      <c r="AF42" s="130"/>
      <c r="AG42" s="130"/>
      <c r="AH42" s="130"/>
      <c r="AI42" s="130"/>
      <c r="AJ42" s="130"/>
      <c r="AK42" s="130"/>
      <c r="AL42" s="130"/>
      <c r="AM42" s="130"/>
    </row>
    <row r="43" spans="1:39">
      <c r="A43" s="160" t="s">
        <v>7279</v>
      </c>
      <c r="B43" s="160"/>
      <c r="C43" s="160"/>
      <c r="D43" s="160"/>
      <c r="E43" s="160"/>
      <c r="F43" s="160"/>
      <c r="G43" s="160"/>
      <c r="H43" s="160"/>
      <c r="I43" s="160"/>
      <c r="J43" s="160"/>
      <c r="K43" s="160"/>
      <c r="L43" s="160"/>
      <c r="M43" s="160"/>
      <c r="N43" s="160"/>
      <c r="O43" s="160"/>
      <c r="P43" s="160"/>
      <c r="Q43" s="160"/>
      <c r="R43" s="160"/>
      <c r="S43" s="160"/>
      <c r="T43" s="160"/>
      <c r="U43" s="160"/>
      <c r="V43" s="160"/>
      <c r="W43" s="160"/>
      <c r="X43" s="160"/>
      <c r="Y43" s="160"/>
      <c r="Z43" s="160"/>
      <c r="AA43" s="130"/>
      <c r="AB43" s="130"/>
      <c r="AC43" s="130"/>
      <c r="AD43" s="130"/>
      <c r="AE43" s="130"/>
      <c r="AF43" s="130"/>
      <c r="AG43" s="130"/>
      <c r="AH43" s="130"/>
      <c r="AI43" s="130"/>
      <c r="AJ43" s="130"/>
      <c r="AK43" s="130"/>
      <c r="AL43" s="130"/>
      <c r="AM43" s="130"/>
    </row>
    <row r="44" spans="1:39">
      <c r="A44" s="164" t="s">
        <v>7280</v>
      </c>
      <c r="B44" s="164"/>
      <c r="C44" s="164"/>
      <c r="D44" s="164"/>
      <c r="E44" s="164"/>
      <c r="F44" s="164"/>
      <c r="G44" s="164"/>
      <c r="H44" s="164"/>
      <c r="I44" s="164"/>
      <c r="J44" s="164"/>
      <c r="K44" s="164"/>
      <c r="L44" s="164"/>
      <c r="M44" s="164"/>
      <c r="N44" s="164"/>
      <c r="O44" s="164"/>
      <c r="P44" s="164"/>
      <c r="Q44" s="164"/>
      <c r="R44" s="164"/>
      <c r="S44" s="164"/>
      <c r="T44" s="164"/>
      <c r="U44" s="164"/>
      <c r="V44" s="164"/>
      <c r="W44" s="164"/>
      <c r="X44" s="164"/>
      <c r="Y44" s="164"/>
      <c r="Z44" s="164"/>
      <c r="AA44" s="130"/>
      <c r="AB44" s="130"/>
      <c r="AC44" s="130"/>
      <c r="AD44" s="130"/>
      <c r="AE44" s="130"/>
      <c r="AF44" s="130"/>
      <c r="AG44" s="130"/>
      <c r="AH44" s="130"/>
      <c r="AI44" s="130"/>
      <c r="AJ44" s="130"/>
      <c r="AK44" s="130"/>
      <c r="AL44" s="130"/>
      <c r="AM44" s="130"/>
    </row>
    <row r="45" spans="1:39">
      <c r="A45" s="164" t="s">
        <v>7281</v>
      </c>
      <c r="B45" s="164"/>
      <c r="C45" s="164"/>
      <c r="D45" s="164"/>
      <c r="E45" s="164"/>
      <c r="F45" s="164"/>
      <c r="G45" s="164"/>
      <c r="H45" s="164"/>
      <c r="I45" s="164"/>
      <c r="J45" s="164"/>
      <c r="K45" s="164"/>
      <c r="L45" s="164"/>
      <c r="M45" s="164"/>
      <c r="N45" s="164"/>
      <c r="O45" s="164"/>
      <c r="P45" s="164"/>
      <c r="Q45" s="164"/>
      <c r="R45" s="164"/>
      <c r="S45" s="164"/>
      <c r="T45" s="164"/>
      <c r="U45" s="164"/>
      <c r="V45" s="164"/>
      <c r="W45" s="164"/>
      <c r="X45" s="164"/>
      <c r="Y45" s="164"/>
      <c r="Z45" s="164"/>
      <c r="AA45" s="130"/>
      <c r="AB45" s="130"/>
      <c r="AC45" s="130"/>
      <c r="AD45" s="130"/>
      <c r="AE45" s="130"/>
      <c r="AF45" s="130"/>
      <c r="AG45" s="130"/>
      <c r="AH45" s="130"/>
      <c r="AI45" s="130"/>
      <c r="AJ45" s="130"/>
      <c r="AK45" s="130"/>
      <c r="AL45" s="130"/>
      <c r="AM45" s="130"/>
    </row>
    <row r="46" spans="1:39">
      <c r="A46" s="162" t="s">
        <v>7282</v>
      </c>
      <c r="B46" s="162"/>
      <c r="C46" s="162"/>
      <c r="D46" s="162"/>
      <c r="E46" s="162"/>
      <c r="F46" s="162"/>
      <c r="G46" s="162"/>
      <c r="H46" s="162"/>
      <c r="I46" s="162"/>
      <c r="J46" s="162"/>
      <c r="K46" s="162"/>
      <c r="L46" s="162"/>
      <c r="M46" s="162"/>
      <c r="N46" s="162"/>
      <c r="O46" s="162"/>
      <c r="P46" s="162"/>
      <c r="Q46" s="162"/>
      <c r="R46" s="162"/>
      <c r="S46" s="162"/>
      <c r="T46" s="162"/>
      <c r="U46" s="162"/>
      <c r="V46" s="162"/>
      <c r="W46" s="162"/>
      <c r="X46" s="162"/>
      <c r="Y46" s="162"/>
      <c r="Z46" s="162"/>
      <c r="AA46" s="130"/>
      <c r="AB46" s="130"/>
      <c r="AC46" s="130"/>
      <c r="AD46" s="130"/>
      <c r="AE46" s="130"/>
      <c r="AF46" s="130"/>
      <c r="AG46" s="130"/>
      <c r="AH46" s="130"/>
      <c r="AI46" s="130"/>
      <c r="AJ46" s="130"/>
      <c r="AK46" s="130"/>
      <c r="AL46" s="130"/>
      <c r="AM46" s="130"/>
    </row>
    <row r="47" spans="1:39">
      <c r="A47" s="154" t="s">
        <v>7283</v>
      </c>
      <c r="B47" s="154"/>
      <c r="C47" s="154"/>
      <c r="D47" s="154"/>
      <c r="E47" s="154"/>
      <c r="F47" s="154"/>
      <c r="G47" s="154"/>
      <c r="H47" s="154"/>
      <c r="I47" s="154"/>
      <c r="J47" s="154"/>
      <c r="K47" s="154"/>
      <c r="L47" s="154"/>
      <c r="M47" s="154"/>
      <c r="N47" s="154"/>
      <c r="O47" s="154"/>
      <c r="P47" s="154"/>
      <c r="Q47" s="154"/>
      <c r="R47" s="154"/>
      <c r="S47" s="154"/>
      <c r="T47" s="154"/>
      <c r="U47" s="154"/>
      <c r="V47" s="154"/>
      <c r="W47" s="154"/>
      <c r="X47" s="154"/>
      <c r="Y47" s="154"/>
      <c r="Z47" s="154"/>
      <c r="AA47" s="130"/>
      <c r="AB47" s="130"/>
      <c r="AC47" s="130"/>
      <c r="AD47" s="130"/>
      <c r="AE47" s="130"/>
      <c r="AF47" s="130"/>
      <c r="AG47" s="130"/>
      <c r="AH47" s="130"/>
      <c r="AI47" s="130"/>
      <c r="AJ47" s="130"/>
      <c r="AK47" s="130"/>
      <c r="AL47" s="130"/>
      <c r="AM47" s="130"/>
    </row>
    <row r="48" spans="1:39">
      <c r="A48" s="160" t="s">
        <v>7284</v>
      </c>
      <c r="B48" s="160"/>
      <c r="C48" s="160"/>
      <c r="D48" s="160"/>
      <c r="E48" s="160"/>
      <c r="F48" s="160"/>
      <c r="G48" s="160"/>
      <c r="H48" s="160"/>
      <c r="I48" s="160"/>
      <c r="J48" s="160"/>
      <c r="K48" s="160"/>
      <c r="L48" s="160"/>
      <c r="M48" s="160"/>
      <c r="N48" s="160"/>
      <c r="O48" s="160"/>
      <c r="P48" s="160"/>
      <c r="Q48" s="160"/>
      <c r="R48" s="160"/>
      <c r="S48" s="160"/>
      <c r="T48" s="160"/>
      <c r="U48" s="160"/>
      <c r="V48" s="160"/>
      <c r="W48" s="160"/>
      <c r="X48" s="160"/>
      <c r="Y48" s="160"/>
      <c r="Z48" s="160"/>
      <c r="AA48" s="130"/>
      <c r="AB48" s="130"/>
      <c r="AC48" s="130"/>
      <c r="AD48" s="130"/>
      <c r="AE48" s="130"/>
      <c r="AF48" s="130"/>
      <c r="AG48" s="130"/>
      <c r="AH48" s="130"/>
      <c r="AI48" s="130"/>
      <c r="AJ48" s="130"/>
      <c r="AK48" s="130"/>
      <c r="AL48" s="130"/>
      <c r="AM48" s="130"/>
    </row>
    <row r="49" spans="1:39">
      <c r="A49" s="160" t="s">
        <v>7285</v>
      </c>
      <c r="B49" s="160"/>
      <c r="C49" s="160"/>
      <c r="D49" s="160"/>
      <c r="E49" s="160"/>
      <c r="F49" s="160"/>
      <c r="G49" s="160"/>
      <c r="H49" s="160"/>
      <c r="I49" s="160"/>
      <c r="J49" s="160"/>
      <c r="K49" s="160"/>
      <c r="L49" s="160"/>
      <c r="M49" s="160"/>
      <c r="N49" s="160"/>
      <c r="O49" s="160"/>
      <c r="P49" s="160"/>
      <c r="Q49" s="160"/>
      <c r="R49" s="160"/>
      <c r="S49" s="160"/>
      <c r="T49" s="160"/>
      <c r="U49" s="160"/>
      <c r="V49" s="160"/>
      <c r="W49" s="160"/>
      <c r="X49" s="160"/>
      <c r="Y49" s="160"/>
      <c r="Z49" s="160"/>
      <c r="AA49" s="130"/>
      <c r="AB49" s="130"/>
      <c r="AC49" s="130"/>
      <c r="AD49" s="130"/>
      <c r="AE49" s="130"/>
      <c r="AF49" s="130"/>
      <c r="AG49" s="130"/>
      <c r="AH49" s="130"/>
      <c r="AI49" s="130"/>
      <c r="AJ49" s="130"/>
      <c r="AK49" s="130"/>
      <c r="AL49" s="130"/>
      <c r="AM49" s="130"/>
    </row>
    <row r="50" spans="1:39">
      <c r="A50" s="162"/>
      <c r="B50" s="162"/>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30"/>
      <c r="AB50" s="130"/>
      <c r="AC50" s="130"/>
      <c r="AD50" s="130"/>
      <c r="AE50" s="130"/>
      <c r="AF50" s="130"/>
      <c r="AG50" s="130"/>
      <c r="AH50" s="130"/>
      <c r="AI50" s="130"/>
      <c r="AJ50" s="130"/>
      <c r="AK50" s="130"/>
      <c r="AL50" s="130"/>
      <c r="AM50" s="130"/>
    </row>
    <row r="51" spans="1:39">
      <c r="A51" s="163" t="s">
        <v>7286</v>
      </c>
      <c r="B51" s="163"/>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c r="AA51" s="130"/>
      <c r="AB51" s="130"/>
      <c r="AC51" s="130"/>
      <c r="AD51" s="130"/>
      <c r="AE51" s="130"/>
      <c r="AF51" s="130"/>
      <c r="AG51" s="130"/>
      <c r="AH51" s="130"/>
      <c r="AI51" s="130"/>
      <c r="AJ51" s="130"/>
      <c r="AK51" s="130"/>
      <c r="AL51" s="130"/>
      <c r="AM51" s="130"/>
    </row>
    <row r="52" spans="1:39">
      <c r="A52" s="163" t="s">
        <v>7287</v>
      </c>
      <c r="B52" s="163"/>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c r="AA52" s="130"/>
      <c r="AB52" s="130"/>
      <c r="AC52" s="130"/>
      <c r="AD52" s="130"/>
      <c r="AE52" s="130"/>
      <c r="AF52" s="130"/>
      <c r="AG52" s="130"/>
      <c r="AH52" s="130"/>
      <c r="AI52" s="130"/>
      <c r="AJ52" s="130"/>
      <c r="AK52" s="130"/>
      <c r="AL52" s="130"/>
      <c r="AM52" s="130"/>
    </row>
    <row r="53" spans="1:39">
      <c r="A53" s="158" t="s">
        <v>7288</v>
      </c>
      <c r="B53" s="158"/>
      <c r="C53" s="158"/>
      <c r="D53" s="158"/>
      <c r="E53" s="158"/>
      <c r="F53" s="158"/>
      <c r="G53" s="158"/>
      <c r="H53" s="158"/>
      <c r="I53" s="158"/>
      <c r="J53" s="158"/>
      <c r="K53" s="158"/>
      <c r="L53" s="158"/>
      <c r="M53" s="158"/>
      <c r="N53" s="158"/>
      <c r="O53" s="158"/>
      <c r="P53" s="158"/>
      <c r="Q53" s="158"/>
      <c r="R53" s="158"/>
      <c r="S53" s="158"/>
      <c r="T53" s="158"/>
      <c r="U53" s="158"/>
      <c r="V53" s="158"/>
      <c r="W53" s="158"/>
      <c r="X53" s="158"/>
      <c r="Y53" s="158"/>
      <c r="Z53" s="158"/>
      <c r="AA53" s="130"/>
      <c r="AB53" s="130"/>
      <c r="AC53" s="130"/>
      <c r="AD53" s="130"/>
      <c r="AE53" s="130"/>
      <c r="AF53" s="130"/>
      <c r="AG53" s="130"/>
      <c r="AH53" s="130"/>
      <c r="AI53" s="130"/>
      <c r="AJ53" s="130"/>
      <c r="AK53" s="130"/>
      <c r="AL53" s="130"/>
      <c r="AM53" s="130"/>
    </row>
    <row r="54" spans="1:39">
      <c r="A54" s="161" t="s">
        <v>7289</v>
      </c>
      <c r="B54" s="161"/>
      <c r="C54" s="161"/>
      <c r="D54" s="161"/>
      <c r="E54" s="161"/>
      <c r="F54" s="161"/>
      <c r="G54" s="161"/>
      <c r="H54" s="161"/>
      <c r="I54" s="161"/>
      <c r="J54" s="161"/>
      <c r="K54" s="161"/>
      <c r="L54" s="161"/>
      <c r="M54" s="161"/>
      <c r="N54" s="161"/>
      <c r="O54" s="161"/>
      <c r="P54" s="161"/>
      <c r="Q54" s="161"/>
      <c r="R54" s="161"/>
      <c r="S54" s="161"/>
      <c r="T54" s="161"/>
      <c r="U54" s="161"/>
      <c r="V54" s="161"/>
      <c r="W54" s="161"/>
      <c r="X54" s="161"/>
      <c r="Y54" s="161"/>
      <c r="Z54" s="161"/>
      <c r="AA54" s="130"/>
      <c r="AB54" s="130"/>
      <c r="AC54" s="130"/>
      <c r="AD54" s="130"/>
      <c r="AE54" s="130"/>
      <c r="AF54" s="130"/>
      <c r="AG54" s="130"/>
      <c r="AH54" s="130"/>
      <c r="AI54" s="130"/>
      <c r="AJ54" s="130"/>
      <c r="AK54" s="130"/>
      <c r="AL54" s="130"/>
      <c r="AM54" s="130"/>
    </row>
    <row r="55" spans="1:39">
      <c r="A55" s="161" t="s">
        <v>7290</v>
      </c>
      <c r="B55" s="161"/>
      <c r="C55" s="161"/>
      <c r="D55" s="161"/>
      <c r="E55" s="161"/>
      <c r="F55" s="161"/>
      <c r="G55" s="161"/>
      <c r="H55" s="161"/>
      <c r="I55" s="161"/>
      <c r="J55" s="161"/>
      <c r="K55" s="161"/>
      <c r="L55" s="161"/>
      <c r="M55" s="161"/>
      <c r="N55" s="161"/>
      <c r="O55" s="161"/>
      <c r="P55" s="161"/>
      <c r="Q55" s="161"/>
      <c r="R55" s="161"/>
      <c r="S55" s="161"/>
      <c r="T55" s="161"/>
      <c r="U55" s="161"/>
      <c r="V55" s="161"/>
      <c r="W55" s="161"/>
      <c r="X55" s="161"/>
      <c r="Y55" s="161"/>
      <c r="Z55" s="161"/>
      <c r="AA55" s="130"/>
      <c r="AB55" s="130"/>
      <c r="AC55" s="130"/>
      <c r="AD55" s="130"/>
      <c r="AE55" s="130"/>
      <c r="AF55" s="130"/>
      <c r="AG55" s="130"/>
      <c r="AH55" s="130"/>
      <c r="AI55" s="130"/>
      <c r="AJ55" s="130"/>
      <c r="AK55" s="130"/>
      <c r="AL55" s="130"/>
      <c r="AM55" s="130"/>
    </row>
    <row r="56" spans="1:39">
      <c r="A56" s="162" t="s">
        <v>7291</v>
      </c>
      <c r="B56" s="162"/>
      <c r="C56" s="162"/>
      <c r="D56" s="162"/>
      <c r="E56" s="162"/>
      <c r="F56" s="162"/>
      <c r="G56" s="162"/>
      <c r="H56" s="162"/>
      <c r="I56" s="162"/>
      <c r="J56" s="162"/>
      <c r="K56" s="162"/>
      <c r="L56" s="162"/>
      <c r="M56" s="162"/>
      <c r="N56" s="162"/>
      <c r="O56" s="162"/>
      <c r="P56" s="162"/>
      <c r="Q56" s="162"/>
      <c r="R56" s="162"/>
      <c r="S56" s="162"/>
      <c r="T56" s="162"/>
      <c r="U56" s="162"/>
      <c r="V56" s="162"/>
      <c r="W56" s="162"/>
      <c r="X56" s="162"/>
      <c r="Y56" s="162"/>
      <c r="Z56" s="162"/>
      <c r="AA56" s="130"/>
      <c r="AB56" s="130"/>
      <c r="AC56" s="130"/>
      <c r="AD56" s="130"/>
      <c r="AE56" s="130"/>
      <c r="AF56" s="130"/>
      <c r="AG56" s="130"/>
      <c r="AH56" s="130"/>
      <c r="AI56" s="130"/>
      <c r="AJ56" s="130"/>
      <c r="AK56" s="130"/>
      <c r="AL56" s="130"/>
      <c r="AM56" s="130"/>
    </row>
    <row r="57" spans="1:39">
      <c r="A57" s="162" t="s">
        <v>7292</v>
      </c>
      <c r="B57" s="162"/>
      <c r="C57" s="162"/>
      <c r="D57" s="162"/>
      <c r="E57" s="162"/>
      <c r="F57" s="162"/>
      <c r="G57" s="162"/>
      <c r="H57" s="162"/>
      <c r="I57" s="162"/>
      <c r="J57" s="162"/>
      <c r="K57" s="162"/>
      <c r="L57" s="162"/>
      <c r="M57" s="162"/>
      <c r="N57" s="162"/>
      <c r="O57" s="162"/>
      <c r="P57" s="162"/>
      <c r="Q57" s="162"/>
      <c r="R57" s="162"/>
      <c r="S57" s="162"/>
      <c r="T57" s="162"/>
      <c r="U57" s="162"/>
      <c r="V57" s="162"/>
      <c r="W57" s="162"/>
      <c r="X57" s="162"/>
      <c r="Y57" s="162"/>
      <c r="Z57" s="162"/>
      <c r="AA57" s="130"/>
      <c r="AB57" s="130"/>
      <c r="AC57" s="130"/>
      <c r="AD57" s="130"/>
      <c r="AE57" s="130"/>
      <c r="AF57" s="130"/>
      <c r="AG57" s="130"/>
      <c r="AH57" s="130"/>
      <c r="AI57" s="130"/>
      <c r="AJ57" s="130"/>
      <c r="AK57" s="130"/>
      <c r="AL57" s="130"/>
      <c r="AM57" s="130"/>
    </row>
    <row r="58" spans="1:39">
      <c r="A58" s="158" t="s">
        <v>7293</v>
      </c>
      <c r="B58" s="158"/>
      <c r="C58" s="158"/>
      <c r="D58" s="158"/>
      <c r="E58" s="158"/>
      <c r="F58" s="158"/>
      <c r="G58" s="158"/>
      <c r="H58" s="158"/>
      <c r="I58" s="158"/>
      <c r="J58" s="158"/>
      <c r="K58" s="158"/>
      <c r="L58" s="158"/>
      <c r="M58" s="158"/>
      <c r="N58" s="158"/>
      <c r="O58" s="158"/>
      <c r="P58" s="158"/>
      <c r="Q58" s="158"/>
      <c r="R58" s="158"/>
      <c r="S58" s="158"/>
      <c r="T58" s="158"/>
      <c r="U58" s="158"/>
      <c r="V58" s="158"/>
      <c r="W58" s="158"/>
      <c r="X58" s="158"/>
      <c r="Y58" s="158"/>
      <c r="Z58" s="158"/>
      <c r="AA58" s="130"/>
      <c r="AB58" s="130"/>
      <c r="AC58" s="130"/>
      <c r="AD58" s="130"/>
      <c r="AE58" s="130"/>
      <c r="AF58" s="130"/>
      <c r="AG58" s="130"/>
      <c r="AH58" s="130"/>
      <c r="AI58" s="130"/>
      <c r="AJ58" s="130"/>
      <c r="AK58" s="130"/>
      <c r="AL58" s="130"/>
      <c r="AM58" s="130"/>
    </row>
    <row r="59" spans="1:39">
      <c r="A59" s="162" t="s">
        <v>7294</v>
      </c>
      <c r="B59" s="162"/>
      <c r="C59" s="162"/>
      <c r="D59" s="162"/>
      <c r="E59" s="162"/>
      <c r="F59" s="162"/>
      <c r="G59" s="162"/>
      <c r="H59" s="162"/>
      <c r="I59" s="162"/>
      <c r="J59" s="162"/>
      <c r="K59" s="162"/>
      <c r="L59" s="162"/>
      <c r="M59" s="162"/>
      <c r="N59" s="162"/>
      <c r="O59" s="162"/>
      <c r="P59" s="162"/>
      <c r="Q59" s="162"/>
      <c r="R59" s="162"/>
      <c r="S59" s="162"/>
      <c r="T59" s="162"/>
      <c r="U59" s="162"/>
      <c r="V59" s="162"/>
      <c r="W59" s="162"/>
      <c r="X59" s="162"/>
      <c r="Y59" s="162"/>
      <c r="Z59" s="162"/>
      <c r="AA59" s="130"/>
      <c r="AB59" s="130"/>
      <c r="AC59" s="130"/>
      <c r="AD59" s="130"/>
      <c r="AE59" s="130"/>
      <c r="AF59" s="130"/>
      <c r="AG59" s="130"/>
      <c r="AH59" s="130"/>
      <c r="AI59" s="130"/>
      <c r="AJ59" s="130"/>
      <c r="AK59" s="130"/>
      <c r="AL59" s="130"/>
      <c r="AM59" s="130"/>
    </row>
    <row r="60" spans="1:39">
      <c r="A60" s="157" t="s">
        <v>7295</v>
      </c>
      <c r="B60" s="157"/>
      <c r="C60" s="157"/>
      <c r="D60" s="157"/>
      <c r="E60" s="157"/>
      <c r="F60" s="157"/>
      <c r="G60" s="157"/>
      <c r="H60" s="157"/>
      <c r="I60" s="157"/>
      <c r="J60" s="157"/>
      <c r="K60" s="157"/>
      <c r="L60" s="157"/>
      <c r="M60" s="157"/>
      <c r="N60" s="157"/>
      <c r="O60" s="157"/>
      <c r="P60" s="157"/>
      <c r="Q60" s="157"/>
      <c r="R60" s="157"/>
      <c r="S60" s="157"/>
      <c r="T60" s="157"/>
      <c r="U60" s="157"/>
      <c r="V60" s="157"/>
      <c r="W60" s="157"/>
      <c r="X60" s="157"/>
      <c r="Y60" s="157"/>
      <c r="Z60" s="157"/>
      <c r="AA60" s="130"/>
      <c r="AB60" s="130"/>
      <c r="AC60" s="130"/>
      <c r="AD60" s="130"/>
      <c r="AE60" s="130"/>
      <c r="AF60" s="130"/>
      <c r="AG60" s="130"/>
      <c r="AH60" s="130"/>
      <c r="AI60" s="130"/>
      <c r="AJ60" s="130"/>
      <c r="AK60" s="130"/>
      <c r="AL60" s="130"/>
      <c r="AM60" s="130"/>
    </row>
    <row r="61" spans="1:39">
      <c r="A61" s="162" t="s">
        <v>7296</v>
      </c>
      <c r="B61" s="162"/>
      <c r="C61" s="162"/>
      <c r="D61" s="162"/>
      <c r="E61" s="162"/>
      <c r="F61" s="162"/>
      <c r="G61" s="162"/>
      <c r="H61" s="162"/>
      <c r="I61" s="162"/>
      <c r="J61" s="162"/>
      <c r="K61" s="162"/>
      <c r="L61" s="162"/>
      <c r="M61" s="162"/>
      <c r="N61" s="162"/>
      <c r="O61" s="162"/>
      <c r="P61" s="162"/>
      <c r="Q61" s="162"/>
      <c r="R61" s="162"/>
      <c r="S61" s="162"/>
      <c r="T61" s="162"/>
      <c r="U61" s="162"/>
      <c r="V61" s="162"/>
      <c r="W61" s="162"/>
      <c r="X61" s="162"/>
      <c r="Y61" s="162"/>
      <c r="Z61" s="162"/>
      <c r="AA61" s="130"/>
      <c r="AB61" s="130"/>
      <c r="AC61" s="130"/>
      <c r="AD61" s="130"/>
      <c r="AE61" s="130"/>
      <c r="AF61" s="130"/>
      <c r="AG61" s="130"/>
      <c r="AH61" s="130"/>
      <c r="AI61" s="130"/>
      <c r="AJ61" s="130"/>
      <c r="AK61" s="130"/>
      <c r="AL61" s="130"/>
      <c r="AM61" s="130"/>
    </row>
    <row r="62" spans="1:39">
      <c r="A62" s="161" t="s">
        <v>7297</v>
      </c>
      <c r="B62" s="161"/>
      <c r="C62" s="161"/>
      <c r="D62" s="161"/>
      <c r="E62" s="161"/>
      <c r="F62" s="161"/>
      <c r="G62" s="161"/>
      <c r="H62" s="161"/>
      <c r="I62" s="161"/>
      <c r="J62" s="161"/>
      <c r="K62" s="161"/>
      <c r="L62" s="161"/>
      <c r="M62" s="161"/>
      <c r="N62" s="161"/>
      <c r="O62" s="161"/>
      <c r="P62" s="161"/>
      <c r="Q62" s="161"/>
      <c r="R62" s="161"/>
      <c r="S62" s="161"/>
      <c r="T62" s="161"/>
      <c r="U62" s="161"/>
      <c r="V62" s="161"/>
      <c r="W62" s="161"/>
      <c r="X62" s="161"/>
      <c r="Y62" s="161"/>
      <c r="Z62" s="161"/>
      <c r="AA62" s="132"/>
      <c r="AB62" s="132"/>
      <c r="AC62" s="132"/>
      <c r="AD62" s="132"/>
      <c r="AE62" s="132"/>
      <c r="AF62" s="132"/>
      <c r="AG62" s="132"/>
      <c r="AH62" s="132"/>
      <c r="AI62" s="132"/>
      <c r="AJ62" s="132"/>
      <c r="AK62" s="132"/>
      <c r="AL62" s="132"/>
      <c r="AM62" s="132"/>
    </row>
    <row r="63" spans="1:39">
      <c r="A63" s="157" t="s">
        <v>7298</v>
      </c>
      <c r="B63" s="157"/>
      <c r="C63" s="157"/>
      <c r="D63" s="157"/>
      <c r="E63" s="157"/>
      <c r="F63" s="157"/>
      <c r="G63" s="157"/>
      <c r="H63" s="157"/>
      <c r="I63" s="157"/>
      <c r="J63" s="157"/>
      <c r="K63" s="157"/>
      <c r="L63" s="157"/>
      <c r="M63" s="157"/>
      <c r="N63" s="157"/>
      <c r="O63" s="157"/>
      <c r="P63" s="157"/>
      <c r="Q63" s="157"/>
      <c r="R63" s="157"/>
      <c r="S63" s="157"/>
      <c r="T63" s="157"/>
      <c r="U63" s="157"/>
      <c r="V63" s="157"/>
      <c r="W63" s="157"/>
      <c r="X63" s="157"/>
      <c r="Y63" s="157"/>
      <c r="Z63" s="157"/>
      <c r="AA63" s="132"/>
      <c r="AB63" s="132"/>
      <c r="AC63" s="132"/>
      <c r="AD63" s="132"/>
      <c r="AE63" s="132"/>
      <c r="AF63" s="132"/>
      <c r="AG63" s="132"/>
      <c r="AH63" s="132"/>
      <c r="AI63" s="132"/>
      <c r="AJ63" s="132"/>
      <c r="AK63" s="132"/>
      <c r="AL63" s="132"/>
      <c r="AM63" s="132"/>
    </row>
    <row r="64" spans="1:39">
      <c r="A64" s="165" t="s">
        <v>7299</v>
      </c>
      <c r="B64" s="165"/>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c r="AA64" s="132"/>
      <c r="AB64" s="132"/>
      <c r="AC64" s="132"/>
      <c r="AD64" s="132"/>
      <c r="AE64" s="132"/>
      <c r="AF64" s="132"/>
      <c r="AG64" s="132"/>
      <c r="AH64" s="132"/>
      <c r="AI64" s="132"/>
      <c r="AJ64" s="132"/>
      <c r="AK64" s="132"/>
      <c r="AL64" s="132"/>
      <c r="AM64" s="132"/>
    </row>
    <row r="65" spans="1:39">
      <c r="A65" s="161" t="s">
        <v>7300</v>
      </c>
      <c r="B65" s="161"/>
      <c r="C65" s="161"/>
      <c r="D65" s="161"/>
      <c r="E65" s="161"/>
      <c r="F65" s="161"/>
      <c r="G65" s="161"/>
      <c r="H65" s="161"/>
      <c r="I65" s="161"/>
      <c r="J65" s="161"/>
      <c r="K65" s="161"/>
      <c r="L65" s="161"/>
      <c r="M65" s="161"/>
      <c r="N65" s="161"/>
      <c r="O65" s="161"/>
      <c r="P65" s="161"/>
      <c r="Q65" s="161"/>
      <c r="R65" s="161"/>
      <c r="S65" s="161"/>
      <c r="T65" s="161"/>
      <c r="U65" s="161"/>
      <c r="V65" s="161"/>
      <c r="W65" s="161"/>
      <c r="X65" s="161"/>
      <c r="Y65" s="161"/>
      <c r="Z65" s="161"/>
      <c r="AA65" s="132"/>
      <c r="AB65" s="132"/>
      <c r="AC65" s="132"/>
      <c r="AD65" s="132"/>
      <c r="AE65" s="132"/>
      <c r="AF65" s="132"/>
      <c r="AG65" s="132"/>
      <c r="AH65" s="132"/>
      <c r="AI65" s="132"/>
      <c r="AJ65" s="132"/>
      <c r="AK65" s="132"/>
      <c r="AL65" s="132"/>
      <c r="AM65" s="132"/>
    </row>
    <row r="66" spans="1:39">
      <c r="A66" s="161" t="s">
        <v>7301</v>
      </c>
      <c r="B66" s="161"/>
      <c r="C66" s="161"/>
      <c r="D66" s="161"/>
      <c r="E66" s="161"/>
      <c r="F66" s="161"/>
      <c r="G66" s="161"/>
      <c r="H66" s="161"/>
      <c r="I66" s="161"/>
      <c r="J66" s="161"/>
      <c r="K66" s="161"/>
      <c r="L66" s="161"/>
      <c r="M66" s="161"/>
      <c r="N66" s="161"/>
      <c r="O66" s="161"/>
      <c r="P66" s="161"/>
      <c r="Q66" s="161"/>
      <c r="R66" s="161"/>
      <c r="S66" s="161"/>
      <c r="T66" s="161"/>
      <c r="U66" s="161"/>
      <c r="V66" s="161"/>
      <c r="W66" s="161"/>
      <c r="X66" s="161"/>
      <c r="Y66" s="161"/>
      <c r="Z66" s="161"/>
      <c r="AA66" s="130"/>
      <c r="AB66" s="130"/>
      <c r="AC66" s="130"/>
      <c r="AD66" s="130"/>
      <c r="AE66" s="130"/>
      <c r="AF66" s="130"/>
      <c r="AG66" s="130"/>
      <c r="AH66" s="130"/>
      <c r="AI66" s="130"/>
      <c r="AJ66" s="130"/>
      <c r="AK66" s="130"/>
      <c r="AL66" s="130"/>
      <c r="AM66" s="130"/>
    </row>
    <row r="67" spans="1:39">
      <c r="A67" s="161" t="s">
        <v>7302</v>
      </c>
      <c r="B67" s="161"/>
      <c r="C67" s="161"/>
      <c r="D67" s="161"/>
      <c r="E67" s="161"/>
      <c r="F67" s="161"/>
      <c r="G67" s="161"/>
      <c r="H67" s="161"/>
      <c r="I67" s="161"/>
      <c r="J67" s="161"/>
      <c r="K67" s="161"/>
      <c r="L67" s="161"/>
      <c r="M67" s="161"/>
      <c r="N67" s="161"/>
      <c r="O67" s="161"/>
      <c r="P67" s="161"/>
      <c r="Q67" s="161"/>
      <c r="R67" s="161"/>
      <c r="S67" s="161"/>
      <c r="T67" s="161"/>
      <c r="U67" s="161"/>
      <c r="V67" s="161"/>
      <c r="W67" s="161"/>
      <c r="X67" s="161"/>
      <c r="Y67" s="161"/>
      <c r="Z67" s="161"/>
      <c r="AA67" s="130"/>
      <c r="AB67" s="130"/>
      <c r="AC67" s="130"/>
      <c r="AD67" s="130"/>
      <c r="AE67" s="130"/>
      <c r="AF67" s="130"/>
      <c r="AG67" s="130"/>
      <c r="AH67" s="130"/>
      <c r="AI67" s="130"/>
      <c r="AJ67" s="130"/>
      <c r="AK67" s="130"/>
      <c r="AL67" s="130"/>
      <c r="AM67" s="130"/>
    </row>
    <row r="68" spans="1:39">
      <c r="A68" s="161" t="s">
        <v>7303</v>
      </c>
      <c r="B68" s="161"/>
      <c r="C68" s="161"/>
      <c r="D68" s="161"/>
      <c r="E68" s="161"/>
      <c r="F68" s="161"/>
      <c r="G68" s="161"/>
      <c r="H68" s="161"/>
      <c r="I68" s="161"/>
      <c r="J68" s="161"/>
      <c r="K68" s="161"/>
      <c r="L68" s="161"/>
      <c r="M68" s="161"/>
      <c r="N68" s="161"/>
      <c r="O68" s="161"/>
      <c r="P68" s="161"/>
      <c r="Q68" s="161"/>
      <c r="R68" s="161"/>
      <c r="S68" s="161"/>
      <c r="T68" s="161"/>
      <c r="U68" s="161"/>
      <c r="V68" s="161"/>
      <c r="W68" s="161"/>
      <c r="X68" s="161"/>
      <c r="Y68" s="161"/>
      <c r="Z68" s="161"/>
      <c r="AA68" s="130"/>
      <c r="AB68" s="130"/>
      <c r="AC68" s="130"/>
      <c r="AD68" s="130"/>
      <c r="AE68" s="130"/>
      <c r="AF68" s="130"/>
      <c r="AG68" s="130"/>
      <c r="AH68" s="130"/>
      <c r="AI68" s="130"/>
      <c r="AJ68" s="130"/>
      <c r="AK68" s="130"/>
      <c r="AL68" s="130"/>
      <c r="AM68" s="130"/>
    </row>
    <row r="69" spans="1:39">
      <c r="A69" s="165" t="s">
        <v>7304</v>
      </c>
      <c r="B69" s="165"/>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c r="AA69" s="130"/>
      <c r="AB69" s="130"/>
      <c r="AC69" s="130"/>
      <c r="AD69" s="130"/>
      <c r="AE69" s="130"/>
      <c r="AF69" s="130"/>
      <c r="AG69" s="130"/>
      <c r="AH69" s="130"/>
      <c r="AI69" s="130"/>
      <c r="AJ69" s="130"/>
      <c r="AK69" s="130"/>
      <c r="AL69" s="130"/>
      <c r="AM69" s="130"/>
    </row>
    <row r="70" spans="1:39">
      <c r="A70" s="161" t="s">
        <v>7305</v>
      </c>
      <c r="B70" s="161"/>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32"/>
      <c r="AB70" s="132"/>
      <c r="AC70" s="132"/>
      <c r="AD70" s="132"/>
      <c r="AE70" s="132"/>
      <c r="AF70" s="132"/>
      <c r="AG70" s="132"/>
      <c r="AH70" s="132"/>
      <c r="AI70" s="132"/>
      <c r="AJ70" s="132"/>
      <c r="AK70" s="132"/>
      <c r="AL70" s="132"/>
      <c r="AM70" s="132"/>
    </row>
    <row r="71" spans="1:39">
      <c r="A71" s="161" t="s">
        <v>7306</v>
      </c>
      <c r="B71" s="161"/>
      <c r="C71" s="161"/>
      <c r="D71" s="161"/>
      <c r="E71" s="161"/>
      <c r="F71" s="161"/>
      <c r="G71" s="161"/>
      <c r="H71" s="161"/>
      <c r="I71" s="161"/>
      <c r="J71" s="161"/>
      <c r="K71" s="161"/>
      <c r="L71" s="161"/>
      <c r="M71" s="161"/>
      <c r="N71" s="161"/>
      <c r="O71" s="161"/>
      <c r="P71" s="161"/>
      <c r="Q71" s="161"/>
      <c r="R71" s="161"/>
      <c r="S71" s="161"/>
      <c r="T71" s="161"/>
      <c r="U71" s="161"/>
      <c r="V71" s="161"/>
      <c r="W71" s="161"/>
      <c r="X71" s="161"/>
      <c r="Y71" s="161"/>
      <c r="Z71" s="161"/>
      <c r="AA71" s="130"/>
      <c r="AB71" s="130"/>
      <c r="AC71" s="130"/>
      <c r="AD71" s="130"/>
      <c r="AE71" s="130"/>
      <c r="AF71" s="130"/>
      <c r="AG71" s="130"/>
      <c r="AH71" s="130"/>
      <c r="AI71" s="130"/>
      <c r="AJ71" s="130"/>
      <c r="AK71" s="130"/>
      <c r="AL71" s="130"/>
      <c r="AM71" s="130"/>
    </row>
    <row r="72" spans="1:39">
      <c r="A72" s="161" t="s">
        <v>7307</v>
      </c>
      <c r="B72" s="161"/>
      <c r="C72" s="161"/>
      <c r="D72" s="161"/>
      <c r="E72" s="161"/>
      <c r="F72" s="161"/>
      <c r="G72" s="161"/>
      <c r="H72" s="161"/>
      <c r="I72" s="161"/>
      <c r="J72" s="161"/>
      <c r="K72" s="161"/>
      <c r="L72" s="161"/>
      <c r="M72" s="161"/>
      <c r="N72" s="161"/>
      <c r="O72" s="161"/>
      <c r="P72" s="161"/>
      <c r="Q72" s="161"/>
      <c r="R72" s="161"/>
      <c r="S72" s="161"/>
      <c r="T72" s="161"/>
      <c r="U72" s="161"/>
      <c r="V72" s="161"/>
      <c r="W72" s="161"/>
      <c r="X72" s="161"/>
      <c r="Y72" s="161"/>
      <c r="Z72" s="161"/>
      <c r="AA72" s="130"/>
      <c r="AB72" s="130"/>
      <c r="AC72" s="130"/>
      <c r="AD72" s="130"/>
      <c r="AE72" s="130"/>
      <c r="AF72" s="130"/>
      <c r="AG72" s="130"/>
      <c r="AH72" s="130"/>
      <c r="AI72" s="130"/>
      <c r="AJ72" s="130"/>
      <c r="AK72" s="130"/>
      <c r="AL72" s="130"/>
      <c r="AM72" s="130"/>
    </row>
    <row r="73" spans="1:39">
      <c r="A73" s="157" t="s">
        <v>7308</v>
      </c>
      <c r="B73" s="157"/>
      <c r="C73" s="157"/>
      <c r="D73" s="157"/>
      <c r="E73" s="157"/>
      <c r="F73" s="157"/>
      <c r="G73" s="157"/>
      <c r="H73" s="157"/>
      <c r="I73" s="157"/>
      <c r="J73" s="157"/>
      <c r="K73" s="157"/>
      <c r="L73" s="157"/>
      <c r="M73" s="157"/>
      <c r="N73" s="157"/>
      <c r="O73" s="157"/>
      <c r="P73" s="157"/>
      <c r="Q73" s="157"/>
      <c r="R73" s="157"/>
      <c r="S73" s="157"/>
      <c r="T73" s="157"/>
      <c r="U73" s="157"/>
      <c r="V73" s="157"/>
      <c r="W73" s="157"/>
      <c r="X73" s="157"/>
      <c r="Y73" s="157"/>
      <c r="Z73" s="157"/>
      <c r="AA73" s="130"/>
      <c r="AB73" s="130"/>
      <c r="AC73" s="130"/>
      <c r="AD73" s="130"/>
      <c r="AE73" s="130"/>
      <c r="AF73" s="130"/>
      <c r="AG73" s="130"/>
      <c r="AH73" s="130"/>
      <c r="AI73" s="130"/>
      <c r="AJ73" s="130"/>
      <c r="AK73" s="130"/>
      <c r="AL73" s="130"/>
      <c r="AM73" s="130"/>
    </row>
    <row r="74" spans="1:39">
      <c r="A74" s="161" t="s">
        <v>7309</v>
      </c>
      <c r="B74" s="161"/>
      <c r="C74" s="161"/>
      <c r="D74" s="161"/>
      <c r="E74" s="161"/>
      <c r="F74" s="161"/>
      <c r="G74" s="161"/>
      <c r="H74" s="161"/>
      <c r="I74" s="161"/>
      <c r="J74" s="161"/>
      <c r="K74" s="161"/>
      <c r="L74" s="161"/>
      <c r="M74" s="161"/>
      <c r="N74" s="161"/>
      <c r="O74" s="161"/>
      <c r="P74" s="161"/>
      <c r="Q74" s="161"/>
      <c r="R74" s="161"/>
      <c r="S74" s="161"/>
      <c r="T74" s="161"/>
      <c r="U74" s="161"/>
      <c r="V74" s="161"/>
      <c r="W74" s="161"/>
      <c r="X74" s="161"/>
      <c r="Y74" s="161"/>
      <c r="Z74" s="161"/>
      <c r="AA74" s="130"/>
      <c r="AB74" s="130"/>
      <c r="AC74" s="130"/>
      <c r="AD74" s="130"/>
      <c r="AE74" s="130"/>
      <c r="AF74" s="130"/>
      <c r="AG74" s="130"/>
      <c r="AH74" s="130"/>
      <c r="AI74" s="130"/>
      <c r="AJ74" s="130"/>
      <c r="AK74" s="130"/>
      <c r="AL74" s="130"/>
      <c r="AM74" s="130"/>
    </row>
    <row r="75" spans="1:39">
      <c r="A75" s="161" t="s">
        <v>7310</v>
      </c>
      <c r="B75" s="161"/>
      <c r="C75" s="161"/>
      <c r="D75" s="161"/>
      <c r="E75" s="161"/>
      <c r="F75" s="161"/>
      <c r="G75" s="161"/>
      <c r="H75" s="161"/>
      <c r="I75" s="161"/>
      <c r="J75" s="161"/>
      <c r="K75" s="161"/>
      <c r="L75" s="161"/>
      <c r="M75" s="161"/>
      <c r="N75" s="161"/>
      <c r="O75" s="161"/>
      <c r="P75" s="161"/>
      <c r="Q75" s="161"/>
      <c r="R75" s="161"/>
      <c r="S75" s="161"/>
      <c r="T75" s="161"/>
      <c r="U75" s="161"/>
      <c r="V75" s="161"/>
      <c r="W75" s="161"/>
      <c r="X75" s="161"/>
      <c r="Y75" s="161"/>
      <c r="Z75" s="161"/>
      <c r="AA75" s="130"/>
      <c r="AB75" s="130"/>
      <c r="AC75" s="130"/>
      <c r="AD75" s="130"/>
      <c r="AE75" s="130"/>
      <c r="AF75" s="130"/>
      <c r="AG75" s="130"/>
      <c r="AH75" s="130"/>
      <c r="AI75" s="130"/>
      <c r="AJ75" s="130"/>
      <c r="AK75" s="130"/>
      <c r="AL75" s="130"/>
      <c r="AM75" s="130"/>
    </row>
    <row r="76" spans="1:39">
      <c r="A76" s="161" t="s">
        <v>7311</v>
      </c>
      <c r="B76" s="161"/>
      <c r="C76" s="161"/>
      <c r="D76" s="161"/>
      <c r="E76" s="161"/>
      <c r="F76" s="161"/>
      <c r="G76" s="161"/>
      <c r="H76" s="161"/>
      <c r="I76" s="161"/>
      <c r="J76" s="161"/>
      <c r="K76" s="161"/>
      <c r="L76" s="161"/>
      <c r="M76" s="161"/>
      <c r="N76" s="161"/>
      <c r="O76" s="161"/>
      <c r="P76" s="161"/>
      <c r="Q76" s="161"/>
      <c r="R76" s="161"/>
      <c r="S76" s="161"/>
      <c r="T76" s="161"/>
      <c r="U76" s="161"/>
      <c r="V76" s="161"/>
      <c r="W76" s="161"/>
      <c r="X76" s="161"/>
      <c r="Y76" s="161"/>
      <c r="Z76" s="161"/>
      <c r="AA76" s="130"/>
      <c r="AB76" s="130"/>
      <c r="AC76" s="130"/>
      <c r="AD76" s="130"/>
      <c r="AE76" s="130"/>
      <c r="AF76" s="130"/>
      <c r="AG76" s="130"/>
      <c r="AH76" s="130"/>
      <c r="AI76" s="130"/>
      <c r="AJ76" s="130"/>
      <c r="AK76" s="130"/>
      <c r="AL76" s="130"/>
      <c r="AM76" s="130"/>
    </row>
    <row r="77" spans="1:39">
      <c r="A77" s="161" t="s">
        <v>7312</v>
      </c>
      <c r="B77" s="161"/>
      <c r="C77" s="161"/>
      <c r="D77" s="161"/>
      <c r="E77" s="161"/>
      <c r="F77" s="161"/>
      <c r="G77" s="161"/>
      <c r="H77" s="161"/>
      <c r="I77" s="161"/>
      <c r="J77" s="161"/>
      <c r="K77" s="161"/>
      <c r="L77" s="161"/>
      <c r="M77" s="161"/>
      <c r="N77" s="161"/>
      <c r="O77" s="161"/>
      <c r="P77" s="161"/>
      <c r="Q77" s="161"/>
      <c r="R77" s="161"/>
      <c r="S77" s="161"/>
      <c r="T77" s="161"/>
      <c r="U77" s="161"/>
      <c r="V77" s="161"/>
      <c r="W77" s="161"/>
      <c r="X77" s="161"/>
      <c r="Y77" s="161"/>
      <c r="Z77" s="161"/>
      <c r="AA77" s="115"/>
      <c r="AB77" s="115"/>
      <c r="AC77" s="115"/>
      <c r="AD77" s="115"/>
      <c r="AE77" s="115"/>
      <c r="AF77" s="115"/>
      <c r="AG77" s="115"/>
      <c r="AH77" s="115"/>
      <c r="AI77" s="115"/>
      <c r="AJ77" s="115"/>
      <c r="AK77" s="115"/>
      <c r="AL77" s="115"/>
      <c r="AM77" s="115"/>
    </row>
    <row r="78" spans="1:39">
      <c r="A78" s="157" t="s">
        <v>7313</v>
      </c>
      <c r="B78" s="157"/>
      <c r="C78" s="157"/>
      <c r="D78" s="157"/>
      <c r="E78" s="157"/>
      <c r="F78" s="157"/>
      <c r="G78" s="157"/>
      <c r="H78" s="157"/>
      <c r="I78" s="157"/>
      <c r="J78" s="157"/>
      <c r="K78" s="157"/>
      <c r="L78" s="157"/>
      <c r="M78" s="157"/>
      <c r="N78" s="157"/>
      <c r="O78" s="157"/>
      <c r="P78" s="157"/>
      <c r="Q78" s="157"/>
      <c r="R78" s="157"/>
      <c r="S78" s="157"/>
      <c r="T78" s="157"/>
      <c r="U78" s="157"/>
      <c r="V78" s="157"/>
      <c r="W78" s="157"/>
      <c r="X78" s="157"/>
      <c r="Y78" s="157"/>
      <c r="Z78" s="157"/>
      <c r="AA78" s="115"/>
      <c r="AB78" s="115"/>
      <c r="AC78" s="115"/>
      <c r="AD78" s="115"/>
      <c r="AE78" s="115"/>
      <c r="AF78" s="115"/>
      <c r="AG78" s="115"/>
      <c r="AH78" s="115"/>
      <c r="AI78" s="115"/>
      <c r="AJ78" s="115"/>
      <c r="AK78" s="115"/>
      <c r="AL78" s="115"/>
      <c r="AM78" s="115"/>
    </row>
    <row r="79" spans="1:39">
      <c r="A79" s="161" t="s">
        <v>7314</v>
      </c>
      <c r="B79" s="161"/>
      <c r="C79" s="161"/>
      <c r="D79" s="161"/>
      <c r="E79" s="161"/>
      <c r="F79" s="161"/>
      <c r="G79" s="161"/>
      <c r="H79" s="161"/>
      <c r="I79" s="161"/>
      <c r="J79" s="161"/>
      <c r="K79" s="161"/>
      <c r="L79" s="161"/>
      <c r="M79" s="161"/>
      <c r="N79" s="161"/>
      <c r="O79" s="161"/>
      <c r="P79" s="161"/>
      <c r="Q79" s="161"/>
      <c r="R79" s="161"/>
      <c r="S79" s="161"/>
      <c r="T79" s="161"/>
      <c r="U79" s="161"/>
      <c r="V79" s="161"/>
      <c r="W79" s="161"/>
      <c r="X79" s="161"/>
      <c r="Y79" s="161"/>
      <c r="Z79" s="161"/>
      <c r="AA79" s="115"/>
      <c r="AB79" s="115"/>
      <c r="AC79" s="115"/>
      <c r="AD79" s="115"/>
      <c r="AE79" s="115"/>
      <c r="AF79" s="115"/>
      <c r="AG79" s="115"/>
      <c r="AH79" s="115"/>
      <c r="AI79" s="115"/>
      <c r="AJ79" s="115"/>
      <c r="AK79" s="115"/>
      <c r="AL79" s="115"/>
      <c r="AM79" s="115"/>
    </row>
  </sheetData>
  <mergeCells count="55">
    <mergeCell ref="A72:Z72"/>
    <mergeCell ref="A73:Z73"/>
    <mergeCell ref="A62:Z62"/>
    <mergeCell ref="A63:Z63"/>
    <mergeCell ref="A64:Z64"/>
    <mergeCell ref="A69:Z69"/>
    <mergeCell ref="A70:Z70"/>
    <mergeCell ref="A71:Z71"/>
    <mergeCell ref="A60:Z60"/>
    <mergeCell ref="A61:Z61"/>
    <mergeCell ref="A48:Z48"/>
    <mergeCell ref="A49:Z49"/>
    <mergeCell ref="A79:Z79"/>
    <mergeCell ref="A76:Z76"/>
    <mergeCell ref="A77:Z77"/>
    <mergeCell ref="A65:Z65"/>
    <mergeCell ref="A74:Z74"/>
    <mergeCell ref="A75:Z75"/>
    <mergeCell ref="A66:Z66"/>
    <mergeCell ref="A67:Z67"/>
    <mergeCell ref="A68:Z68"/>
    <mergeCell ref="A58:Z58"/>
    <mergeCell ref="A59:Z59"/>
    <mergeCell ref="A57:Z57"/>
    <mergeCell ref="A78:Z78"/>
    <mergeCell ref="A53:Z53"/>
    <mergeCell ref="A35:Z35"/>
    <mergeCell ref="A43:Z43"/>
    <mergeCell ref="A55:Z55"/>
    <mergeCell ref="A56:Z56"/>
    <mergeCell ref="A40:Z40"/>
    <mergeCell ref="A50:Z50"/>
    <mergeCell ref="A51:Z51"/>
    <mergeCell ref="A52:Z52"/>
    <mergeCell ref="A54:Z54"/>
    <mergeCell ref="A44:Z44"/>
    <mergeCell ref="A41:Z41"/>
    <mergeCell ref="A42:Z42"/>
    <mergeCell ref="A45:Z45"/>
    <mergeCell ref="A46:Z46"/>
    <mergeCell ref="A47:Z47"/>
    <mergeCell ref="A34:Z34"/>
    <mergeCell ref="A32:Z32"/>
    <mergeCell ref="A38:Z38"/>
    <mergeCell ref="A39:Z39"/>
    <mergeCell ref="A37:Z37"/>
    <mergeCell ref="A36:Z36"/>
    <mergeCell ref="A31:Z31"/>
    <mergeCell ref="A33:Z33"/>
    <mergeCell ref="A1:AN1"/>
    <mergeCell ref="A26:Z26"/>
    <mergeCell ref="A27:Z27"/>
    <mergeCell ref="A28:Z28"/>
    <mergeCell ref="A29:Z29"/>
    <mergeCell ref="A30:Z3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5">
    <tabColor theme="7" tint="-0.249977111117893"/>
  </sheetPr>
  <dimension ref="B1:C30"/>
  <sheetViews>
    <sheetView workbookViewId="0">
      <selection activeCell="G9" sqref="G9"/>
    </sheetView>
  </sheetViews>
  <sheetFormatPr defaultRowHeight="15"/>
  <cols>
    <col min="1" max="1" width="6.7109375" customWidth="1"/>
    <col min="2" max="2" width="36.85546875" customWidth="1"/>
  </cols>
  <sheetData>
    <row r="1" spans="2:3">
      <c r="B1" t="s">
        <v>1860</v>
      </c>
    </row>
    <row r="3" spans="2:3">
      <c r="B3" t="s">
        <v>10746</v>
      </c>
      <c r="C3">
        <v>2023</v>
      </c>
    </row>
    <row r="4" spans="2:3">
      <c r="B4" t="s">
        <v>10747</v>
      </c>
      <c r="C4">
        <v>0.66924222600000005</v>
      </c>
    </row>
    <row r="5" spans="2:3">
      <c r="B5" t="s">
        <v>1847</v>
      </c>
      <c r="C5">
        <v>0.18172001300000001</v>
      </c>
    </row>
    <row r="6" spans="2:3">
      <c r="B6" t="s">
        <v>1848</v>
      </c>
      <c r="C6">
        <v>0.46063701299999998</v>
      </c>
    </row>
    <row r="7" spans="2:3">
      <c r="B7" t="s">
        <v>1861</v>
      </c>
      <c r="C7">
        <v>2.6885200000000001E-2</v>
      </c>
    </row>
    <row r="8" spans="2:3">
      <c r="B8" t="s">
        <v>1850</v>
      </c>
      <c r="C8">
        <v>4.5999664000000003E-2</v>
      </c>
    </row>
    <row r="9" spans="2:3">
      <c r="B9" t="s">
        <v>10748</v>
      </c>
      <c r="C9">
        <v>0.112583154</v>
      </c>
    </row>
    <row r="10" spans="2:3">
      <c r="B10" t="s">
        <v>1847</v>
      </c>
      <c r="C10">
        <v>3.8152049999999999E-3</v>
      </c>
    </row>
    <row r="11" spans="2:3">
      <c r="B11" t="s">
        <v>1848</v>
      </c>
      <c r="C11">
        <v>3.2187272000000003E-2</v>
      </c>
    </row>
    <row r="12" spans="2:3">
      <c r="B12" t="s">
        <v>1858</v>
      </c>
      <c r="C12">
        <v>7.1958412999999999E-2</v>
      </c>
    </row>
    <row r="13" spans="2:3">
      <c r="B13" t="s">
        <v>7005</v>
      </c>
      <c r="C13">
        <v>4.6222629999999997E-3</v>
      </c>
    </row>
    <row r="14" spans="2:3">
      <c r="B14" t="s">
        <v>1862</v>
      </c>
      <c r="C14">
        <v>2.3300617999999999E-2</v>
      </c>
    </row>
    <row r="15" spans="2:3">
      <c r="B15" t="s">
        <v>10749</v>
      </c>
      <c r="C15">
        <v>1.6961167070000001</v>
      </c>
    </row>
    <row r="16" spans="2:3">
      <c r="B16" t="s">
        <v>1863</v>
      </c>
      <c r="C16">
        <v>0.456510902</v>
      </c>
    </row>
    <row r="17" spans="2:3">
      <c r="B17" t="s">
        <v>7086</v>
      </c>
      <c r="C17">
        <v>7.9034423000000006E-2</v>
      </c>
    </row>
    <row r="18" spans="2:3">
      <c r="B18" t="s">
        <v>1864</v>
      </c>
      <c r="C18">
        <v>3.4832887E-2</v>
      </c>
    </row>
    <row r="19" spans="2:3">
      <c r="B19" t="s">
        <v>10750</v>
      </c>
      <c r="C19">
        <v>0.13943049599999999</v>
      </c>
    </row>
    <row r="20" spans="2:3">
      <c r="B20" t="s">
        <v>10751</v>
      </c>
      <c r="C20">
        <v>0.22447899800000001</v>
      </c>
    </row>
    <row r="21" spans="2:3">
      <c r="B21" t="s">
        <v>10752</v>
      </c>
      <c r="C21">
        <v>0.76182899999999998</v>
      </c>
    </row>
    <row r="22" spans="2:3">
      <c r="B22" t="s">
        <v>1802</v>
      </c>
      <c r="C22">
        <v>2.5472423690000001</v>
      </c>
    </row>
    <row r="23" spans="2:3">
      <c r="B23" t="s">
        <v>1804</v>
      </c>
    </row>
    <row r="24" spans="2:3">
      <c r="B24" t="s">
        <v>1865</v>
      </c>
    </row>
    <row r="25" spans="2:3">
      <c r="B25" t="s">
        <v>7088</v>
      </c>
    </row>
    <row r="26" spans="2:3">
      <c r="B26" t="s">
        <v>7089</v>
      </c>
    </row>
    <row r="27" spans="2:3">
      <c r="B27" t="s">
        <v>7090</v>
      </c>
    </row>
    <row r="28" spans="2:3">
      <c r="B28" t="s">
        <v>7091</v>
      </c>
    </row>
    <row r="29" spans="2:3">
      <c r="B29" t="s">
        <v>7092</v>
      </c>
    </row>
    <row r="30" spans="2:3">
      <c r="B30" t="s">
        <v>7093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6">
    <tabColor theme="7" tint="-0.249977111117893"/>
  </sheetPr>
  <dimension ref="A1:B31"/>
  <sheetViews>
    <sheetView workbookViewId="0">
      <selection activeCell="A2" sqref="A2"/>
    </sheetView>
  </sheetViews>
  <sheetFormatPr defaultRowHeight="15"/>
  <cols>
    <col min="1" max="1" width="27.7109375" customWidth="1"/>
  </cols>
  <sheetData>
    <row r="1" spans="1:2">
      <c r="A1" t="s">
        <v>1866</v>
      </c>
    </row>
    <row r="3" spans="1:2">
      <c r="A3" t="s">
        <v>10746</v>
      </c>
      <c r="B3">
        <v>2023</v>
      </c>
    </row>
    <row r="4" spans="1:2">
      <c r="A4" t="s">
        <v>10747</v>
      </c>
      <c r="B4">
        <v>4.7764469030000001</v>
      </c>
    </row>
    <row r="5" spans="1:2">
      <c r="A5" t="s">
        <v>1847</v>
      </c>
      <c r="B5">
        <v>1.356980198</v>
      </c>
    </row>
    <row r="6" spans="1:2">
      <c r="A6" t="s">
        <v>1848</v>
      </c>
      <c r="B6">
        <v>3.1877800430000001</v>
      </c>
    </row>
    <row r="7" spans="1:2">
      <c r="A7" t="s">
        <v>1861</v>
      </c>
      <c r="B7">
        <v>0.12188615899999999</v>
      </c>
    </row>
    <row r="8" spans="1:2">
      <c r="A8" t="s">
        <v>1850</v>
      </c>
      <c r="B8">
        <v>0.10980050299999999</v>
      </c>
    </row>
    <row r="9" spans="1:2">
      <c r="A9" t="s">
        <v>10748</v>
      </c>
      <c r="B9">
        <v>3.4747813230000002</v>
      </c>
    </row>
    <row r="10" spans="1:2">
      <c r="A10" t="s">
        <v>1847</v>
      </c>
      <c r="B10">
        <v>2.3039151000000001E-2</v>
      </c>
    </row>
    <row r="11" spans="1:2">
      <c r="A11" t="s">
        <v>1848</v>
      </c>
      <c r="B11">
        <v>0.22724645500000001</v>
      </c>
    </row>
    <row r="12" spans="1:2">
      <c r="A12" t="s">
        <v>1858</v>
      </c>
      <c r="B12">
        <v>2.9847860069999999</v>
      </c>
    </row>
    <row r="13" spans="1:2">
      <c r="A13" t="s">
        <v>7005</v>
      </c>
      <c r="B13">
        <v>0.23970971099999999</v>
      </c>
    </row>
    <row r="14" spans="1:2">
      <c r="A14" t="s">
        <v>1862</v>
      </c>
      <c r="B14">
        <v>7.0671923999999997E-2</v>
      </c>
    </row>
    <row r="15" spans="1:2">
      <c r="A15" t="s">
        <v>10749</v>
      </c>
      <c r="B15">
        <v>7.9818515290000001</v>
      </c>
    </row>
    <row r="16" spans="1:2">
      <c r="A16" t="s">
        <v>1863</v>
      </c>
      <c r="B16">
        <v>0.21457061599999999</v>
      </c>
    </row>
    <row r="17" spans="1:2">
      <c r="A17" t="s">
        <v>7086</v>
      </c>
      <c r="B17">
        <v>0.28190099499999999</v>
      </c>
    </row>
    <row r="18" spans="1:2">
      <c r="A18" t="s">
        <v>1867</v>
      </c>
      <c r="B18">
        <v>1.467892416</v>
      </c>
    </row>
    <row r="19" spans="1:2">
      <c r="A19" t="s">
        <v>10750</v>
      </c>
      <c r="B19">
        <v>1.0851173679999999</v>
      </c>
    </row>
    <row r="20" spans="1:2">
      <c r="A20" t="s">
        <v>7087</v>
      </c>
      <c r="B20">
        <v>1.7370263260000001</v>
      </c>
    </row>
    <row r="21" spans="1:2">
      <c r="A21" t="s">
        <v>10752</v>
      </c>
      <c r="B21">
        <v>3.195343807</v>
      </c>
    </row>
    <row r="22" spans="1:2">
      <c r="A22" t="s">
        <v>1802</v>
      </c>
      <c r="B22">
        <v>16.303751680000001</v>
      </c>
    </row>
    <row r="23" spans="1:2">
      <c r="A23" t="s">
        <v>1804</v>
      </c>
    </row>
    <row r="24" spans="1:2">
      <c r="A24" t="s">
        <v>1865</v>
      </c>
    </row>
    <row r="25" spans="1:2">
      <c r="A25" t="s">
        <v>7088</v>
      </c>
    </row>
    <row r="26" spans="1:2">
      <c r="A26" t="s">
        <v>7089</v>
      </c>
    </row>
    <row r="27" spans="1:2">
      <c r="A27" t="s">
        <v>7094</v>
      </c>
    </row>
    <row r="28" spans="1:2">
      <c r="A28" t="s">
        <v>7091</v>
      </c>
    </row>
    <row r="29" spans="1:2">
      <c r="A29" t="s">
        <v>7092</v>
      </c>
    </row>
    <row r="30" spans="1:2">
      <c r="A30" t="s">
        <v>7093</v>
      </c>
    </row>
    <row r="31" spans="1:2">
      <c r="A31" t="s">
        <v>1803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597DD-2B91-42B5-9EAA-02E6AA7536BF}">
  <sheetPr>
    <tabColor rgb="FFFFC000"/>
  </sheetPr>
  <dimension ref="A1:AD63"/>
  <sheetViews>
    <sheetView workbookViewId="0">
      <selection activeCell="A14" sqref="A14"/>
    </sheetView>
  </sheetViews>
  <sheetFormatPr defaultRowHeight="15"/>
  <cols>
    <col min="2" max="2" width="30.5703125" customWidth="1"/>
    <col min="13" max="13" width="45.140625" customWidth="1"/>
  </cols>
  <sheetData>
    <row r="1" spans="1:16">
      <c r="A1" t="s">
        <v>10640</v>
      </c>
    </row>
    <row r="2" spans="1:16">
      <c r="K2">
        <v>2021</v>
      </c>
    </row>
    <row r="3" spans="1:16">
      <c r="C3" t="s">
        <v>10641</v>
      </c>
      <c r="D3" t="s">
        <v>10642</v>
      </c>
      <c r="E3" t="s">
        <v>10643</v>
      </c>
      <c r="F3" t="s">
        <v>10644</v>
      </c>
      <c r="G3" t="s">
        <v>10645</v>
      </c>
      <c r="H3" t="s">
        <v>10645</v>
      </c>
      <c r="I3" t="s">
        <v>10645</v>
      </c>
      <c r="K3" t="s">
        <v>10645</v>
      </c>
      <c r="M3" s="61" t="s">
        <v>7051</v>
      </c>
      <c r="N3" s="61" t="s">
        <v>7052</v>
      </c>
    </row>
    <row r="4" spans="1:16">
      <c r="C4" t="s">
        <v>10646</v>
      </c>
      <c r="F4" t="s">
        <v>10647</v>
      </c>
      <c r="G4" t="s">
        <v>10648</v>
      </c>
      <c r="H4" t="s">
        <v>10649</v>
      </c>
      <c r="I4" t="s">
        <v>10649</v>
      </c>
      <c r="K4" t="s">
        <v>10649</v>
      </c>
    </row>
    <row r="5" spans="1:16">
      <c r="B5" t="s">
        <v>1823</v>
      </c>
      <c r="C5" t="s">
        <v>10650</v>
      </c>
      <c r="D5" t="s">
        <v>10651</v>
      </c>
      <c r="E5" t="s">
        <v>10652</v>
      </c>
      <c r="F5" t="s">
        <v>10652</v>
      </c>
      <c r="G5" t="s">
        <v>10652</v>
      </c>
      <c r="H5" t="s">
        <v>10652</v>
      </c>
      <c r="I5" t="s">
        <v>10653</v>
      </c>
      <c r="K5" t="s">
        <v>10653</v>
      </c>
    </row>
    <row r="6" spans="1:16">
      <c r="B6" t="s">
        <v>1822</v>
      </c>
      <c r="C6" s="59">
        <v>5301.8</v>
      </c>
      <c r="D6" t="s">
        <v>1892</v>
      </c>
      <c r="E6">
        <v>90</v>
      </c>
      <c r="F6" t="s">
        <v>1892</v>
      </c>
      <c r="G6">
        <v>64.3</v>
      </c>
      <c r="H6">
        <v>25.7</v>
      </c>
      <c r="I6">
        <v>94.3</v>
      </c>
      <c r="K6">
        <f>I6</f>
        <v>94.3</v>
      </c>
    </row>
    <row r="7" spans="1:16">
      <c r="B7" t="s">
        <v>10654</v>
      </c>
      <c r="C7">
        <v>46.7</v>
      </c>
      <c r="D7">
        <v>25.61</v>
      </c>
      <c r="E7">
        <v>1.2</v>
      </c>
      <c r="F7">
        <v>0.1</v>
      </c>
      <c r="G7">
        <v>0.1</v>
      </c>
      <c r="H7">
        <v>1.1000000000000001</v>
      </c>
      <c r="I7">
        <v>3.9</v>
      </c>
      <c r="K7">
        <f t="shared" ref="K7:K27" si="0">I7</f>
        <v>3.9</v>
      </c>
      <c r="M7" t="s">
        <v>6875</v>
      </c>
      <c r="N7" t="s">
        <v>1702</v>
      </c>
    </row>
    <row r="8" spans="1:16">
      <c r="B8" t="s">
        <v>10655</v>
      </c>
      <c r="C8">
        <v>9.5</v>
      </c>
      <c r="D8">
        <v>26.1</v>
      </c>
      <c r="E8">
        <v>0.2</v>
      </c>
      <c r="F8">
        <v>0.67</v>
      </c>
      <c r="G8">
        <v>0.2</v>
      </c>
      <c r="H8">
        <v>0.1</v>
      </c>
      <c r="I8">
        <v>0.3</v>
      </c>
      <c r="K8">
        <f t="shared" si="0"/>
        <v>0.3</v>
      </c>
      <c r="M8" t="s">
        <v>6868</v>
      </c>
      <c r="N8" t="s">
        <v>1702</v>
      </c>
    </row>
    <row r="9" spans="1:16">
      <c r="B9" t="s">
        <v>10656</v>
      </c>
      <c r="C9">
        <v>654.20000000000005</v>
      </c>
      <c r="D9">
        <v>14.47</v>
      </c>
      <c r="E9">
        <v>9.4</v>
      </c>
      <c r="F9">
        <v>0.67</v>
      </c>
      <c r="G9">
        <v>6.3</v>
      </c>
      <c r="H9">
        <v>3.1</v>
      </c>
      <c r="I9">
        <v>11.4</v>
      </c>
      <c r="K9">
        <f t="shared" si="0"/>
        <v>11.4</v>
      </c>
      <c r="M9" s="141" t="s">
        <v>6876</v>
      </c>
      <c r="N9" t="s">
        <v>1702</v>
      </c>
    </row>
    <row r="10" spans="1:16">
      <c r="B10" t="s">
        <v>10657</v>
      </c>
      <c r="C10">
        <v>916.1</v>
      </c>
      <c r="D10">
        <v>20.55</v>
      </c>
      <c r="E10">
        <v>18.8</v>
      </c>
      <c r="F10">
        <v>1</v>
      </c>
      <c r="G10">
        <v>18.7</v>
      </c>
      <c r="H10">
        <v>0.1</v>
      </c>
      <c r="I10">
        <v>0.3</v>
      </c>
      <c r="K10">
        <f t="shared" si="0"/>
        <v>0.3</v>
      </c>
      <c r="M10" s="141" t="s">
        <v>6875</v>
      </c>
      <c r="N10" t="s">
        <v>1702</v>
      </c>
    </row>
    <row r="11" spans="1:16">
      <c r="B11" t="s">
        <v>10658</v>
      </c>
      <c r="C11" s="59">
        <v>2758.8</v>
      </c>
      <c r="D11">
        <v>16.82</v>
      </c>
      <c r="E11">
        <v>46.4</v>
      </c>
      <c r="F11">
        <v>0.67</v>
      </c>
      <c r="G11">
        <v>31.1</v>
      </c>
      <c r="H11">
        <v>15.3</v>
      </c>
      <c r="I11">
        <v>56.2</v>
      </c>
      <c r="K11">
        <f t="shared" si="0"/>
        <v>56.2</v>
      </c>
      <c r="M11" s="141" t="s">
        <v>6876</v>
      </c>
      <c r="N11" t="s">
        <v>1702</v>
      </c>
      <c r="P11" t="s">
        <v>10659</v>
      </c>
    </row>
    <row r="12" spans="1:16">
      <c r="B12" t="s">
        <v>10660</v>
      </c>
      <c r="C12">
        <v>119.5</v>
      </c>
      <c r="D12">
        <v>20.2</v>
      </c>
      <c r="E12">
        <v>2.4</v>
      </c>
      <c r="F12">
        <v>0.09</v>
      </c>
      <c r="G12">
        <v>0.2</v>
      </c>
      <c r="H12">
        <v>2.2000000000000002</v>
      </c>
      <c r="I12">
        <v>8</v>
      </c>
      <c r="K12">
        <f t="shared" si="0"/>
        <v>8</v>
      </c>
      <c r="M12" s="141" t="s">
        <v>6875</v>
      </c>
      <c r="N12" t="s">
        <v>1702</v>
      </c>
      <c r="P12" t="s">
        <v>10661</v>
      </c>
    </row>
    <row r="13" spans="1:16">
      <c r="B13" t="s">
        <v>10662</v>
      </c>
      <c r="C13">
        <v>0</v>
      </c>
      <c r="D13">
        <v>18.239999999999998</v>
      </c>
      <c r="E13">
        <v>0</v>
      </c>
      <c r="F13">
        <v>0.67</v>
      </c>
      <c r="G13">
        <v>0</v>
      </c>
      <c r="H13">
        <v>0</v>
      </c>
      <c r="I13">
        <v>0</v>
      </c>
      <c r="K13">
        <f t="shared" si="0"/>
        <v>0</v>
      </c>
      <c r="M13" s="141" t="s">
        <v>6875</v>
      </c>
      <c r="N13" t="s">
        <v>1702</v>
      </c>
    </row>
    <row r="14" spans="1:16">
      <c r="B14" t="s">
        <v>10663</v>
      </c>
      <c r="C14">
        <v>244.2</v>
      </c>
      <c r="D14">
        <v>18.55</v>
      </c>
      <c r="E14">
        <v>4.5</v>
      </c>
      <c r="F14">
        <v>0.67</v>
      </c>
      <c r="G14">
        <v>3</v>
      </c>
      <c r="H14">
        <v>1.5</v>
      </c>
      <c r="I14">
        <v>5.5</v>
      </c>
      <c r="K14">
        <f t="shared" si="0"/>
        <v>5.5</v>
      </c>
      <c r="M14" s="141" t="s">
        <v>6875</v>
      </c>
      <c r="N14" t="s">
        <v>1702</v>
      </c>
    </row>
    <row r="15" spans="1:16">
      <c r="B15" t="s">
        <v>10664</v>
      </c>
      <c r="C15">
        <v>111.1</v>
      </c>
      <c r="D15">
        <v>20.170000000000002</v>
      </c>
      <c r="E15">
        <v>2.2000000000000002</v>
      </c>
      <c r="F15">
        <v>0.67</v>
      </c>
      <c r="G15">
        <v>1.5</v>
      </c>
      <c r="H15">
        <v>0.7</v>
      </c>
      <c r="I15">
        <v>2.7</v>
      </c>
      <c r="K15">
        <f t="shared" si="0"/>
        <v>2.7</v>
      </c>
      <c r="M15" s="141" t="s">
        <v>6875</v>
      </c>
      <c r="N15" t="s">
        <v>1702</v>
      </c>
    </row>
    <row r="16" spans="1:16">
      <c r="B16" t="s">
        <v>10665</v>
      </c>
      <c r="C16">
        <v>157.1</v>
      </c>
      <c r="D16">
        <v>17.510000000000002</v>
      </c>
      <c r="E16">
        <v>2.8</v>
      </c>
      <c r="F16">
        <v>0.67</v>
      </c>
      <c r="G16">
        <v>1.8</v>
      </c>
      <c r="H16">
        <v>0.9</v>
      </c>
      <c r="I16">
        <v>3.3</v>
      </c>
      <c r="K16">
        <f t="shared" si="0"/>
        <v>3.3</v>
      </c>
      <c r="M16" s="141" t="s">
        <v>6875</v>
      </c>
      <c r="N16" t="s">
        <v>1702</v>
      </c>
    </row>
    <row r="17" spans="2:14">
      <c r="B17" t="s">
        <v>10666</v>
      </c>
      <c r="C17">
        <v>0</v>
      </c>
      <c r="D17">
        <v>27.85</v>
      </c>
      <c r="E17">
        <v>0</v>
      </c>
      <c r="F17">
        <v>0.3</v>
      </c>
      <c r="G17">
        <v>0</v>
      </c>
      <c r="H17">
        <v>0</v>
      </c>
      <c r="I17">
        <v>0</v>
      </c>
      <c r="K17">
        <f t="shared" si="0"/>
        <v>0</v>
      </c>
      <c r="M17" s="141" t="s">
        <v>10667</v>
      </c>
    </row>
    <row r="18" spans="2:14">
      <c r="B18" t="s">
        <v>10668</v>
      </c>
      <c r="C18">
        <v>82.4</v>
      </c>
      <c r="D18">
        <v>19.739999999999998</v>
      </c>
      <c r="E18">
        <v>1.6</v>
      </c>
      <c r="F18">
        <v>0.67</v>
      </c>
      <c r="G18">
        <v>1.1000000000000001</v>
      </c>
      <c r="H18">
        <v>0.5</v>
      </c>
      <c r="I18">
        <v>2</v>
      </c>
      <c r="K18">
        <f t="shared" si="0"/>
        <v>2</v>
      </c>
      <c r="M18" s="141" t="s">
        <v>6875</v>
      </c>
      <c r="N18" t="s">
        <v>1702</v>
      </c>
    </row>
    <row r="19" spans="2:14">
      <c r="B19" t="s">
        <v>1873</v>
      </c>
      <c r="C19">
        <v>5.8</v>
      </c>
      <c r="D19">
        <v>20.22</v>
      </c>
      <c r="E19">
        <v>0.1</v>
      </c>
      <c r="F19">
        <v>0.5</v>
      </c>
      <c r="G19">
        <v>0.1</v>
      </c>
      <c r="H19">
        <v>0.1</v>
      </c>
      <c r="I19">
        <v>0.2</v>
      </c>
      <c r="K19">
        <f t="shared" si="0"/>
        <v>0.2</v>
      </c>
      <c r="M19" s="141" t="s">
        <v>6875</v>
      </c>
      <c r="N19" t="s">
        <v>1702</v>
      </c>
    </row>
    <row r="20" spans="2:14">
      <c r="B20" t="s">
        <v>10669</v>
      </c>
      <c r="C20">
        <v>13</v>
      </c>
      <c r="D20">
        <v>19.8</v>
      </c>
      <c r="E20">
        <v>0.3</v>
      </c>
      <c r="F20">
        <v>0.57999999999999996</v>
      </c>
      <c r="G20">
        <v>0.1</v>
      </c>
      <c r="H20">
        <v>0.1</v>
      </c>
      <c r="I20">
        <v>0.4</v>
      </c>
      <c r="K20">
        <f t="shared" si="0"/>
        <v>0.4</v>
      </c>
      <c r="M20" s="141" t="s">
        <v>6876</v>
      </c>
      <c r="N20" t="s">
        <v>1702</v>
      </c>
    </row>
    <row r="21" spans="2:14">
      <c r="B21" t="s">
        <v>10670</v>
      </c>
      <c r="C21">
        <v>183.4</v>
      </c>
      <c r="D21">
        <v>0</v>
      </c>
      <c r="E21">
        <v>0</v>
      </c>
      <c r="F21">
        <v>0</v>
      </c>
      <c r="G21">
        <v>0</v>
      </c>
      <c r="H21">
        <v>0</v>
      </c>
      <c r="I21">
        <v>0</v>
      </c>
      <c r="K21">
        <f t="shared" si="0"/>
        <v>0</v>
      </c>
      <c r="M21" s="141" t="s">
        <v>10667</v>
      </c>
    </row>
    <row r="22" spans="2:14">
      <c r="B22" t="s">
        <v>1808</v>
      </c>
      <c r="C22">
        <v>125.4</v>
      </c>
      <c r="D22" t="s">
        <v>1892</v>
      </c>
      <c r="E22">
        <v>2.5</v>
      </c>
      <c r="F22" t="s">
        <v>1892</v>
      </c>
      <c r="G22">
        <v>0.2</v>
      </c>
      <c r="H22">
        <v>2.2999999999999998</v>
      </c>
      <c r="I22">
        <v>8.4</v>
      </c>
      <c r="K22">
        <f t="shared" si="0"/>
        <v>8.4</v>
      </c>
      <c r="M22" s="141" t="s">
        <v>6875</v>
      </c>
      <c r="N22" t="s">
        <v>1702</v>
      </c>
    </row>
    <row r="23" spans="2:14">
      <c r="B23" t="s">
        <v>10660</v>
      </c>
      <c r="C23">
        <v>125.4</v>
      </c>
      <c r="D23">
        <v>20.2</v>
      </c>
      <c r="E23">
        <v>2.5</v>
      </c>
      <c r="F23">
        <v>0.09</v>
      </c>
      <c r="G23">
        <v>0.2</v>
      </c>
      <c r="H23">
        <v>2.2999999999999998</v>
      </c>
      <c r="I23">
        <v>8.4</v>
      </c>
      <c r="K23">
        <f t="shared" si="0"/>
        <v>8.4</v>
      </c>
      <c r="M23" s="141" t="s">
        <v>6875</v>
      </c>
      <c r="N23" t="s">
        <v>1702</v>
      </c>
    </row>
    <row r="24" spans="2:14">
      <c r="B24" t="s">
        <v>1829</v>
      </c>
      <c r="C24">
        <v>1</v>
      </c>
      <c r="D24" t="s">
        <v>1892</v>
      </c>
      <c r="E24" t="s">
        <v>7065</v>
      </c>
      <c r="F24" t="s">
        <v>1892</v>
      </c>
      <c r="G24" t="s">
        <v>7065</v>
      </c>
      <c r="H24" t="s">
        <v>7065</v>
      </c>
      <c r="I24">
        <v>0.1</v>
      </c>
      <c r="K24">
        <f t="shared" si="0"/>
        <v>0.1</v>
      </c>
      <c r="M24" s="141" t="s">
        <v>6875</v>
      </c>
      <c r="N24" t="s">
        <v>1702</v>
      </c>
    </row>
    <row r="25" spans="2:14">
      <c r="B25" t="s">
        <v>10660</v>
      </c>
      <c r="C25">
        <v>1</v>
      </c>
      <c r="D25">
        <v>20.2</v>
      </c>
      <c r="E25" t="s">
        <v>7065</v>
      </c>
      <c r="F25">
        <v>0.09</v>
      </c>
      <c r="G25" t="s">
        <v>7065</v>
      </c>
      <c r="H25" t="s">
        <v>7065</v>
      </c>
      <c r="I25">
        <v>0.1</v>
      </c>
      <c r="K25">
        <f t="shared" si="0"/>
        <v>0.1</v>
      </c>
      <c r="M25" s="141" t="s">
        <v>6875</v>
      </c>
      <c r="N25" t="s">
        <v>1702</v>
      </c>
    </row>
    <row r="26" spans="2:14">
      <c r="B26" t="s">
        <v>10671</v>
      </c>
      <c r="C26" t="s">
        <v>7065</v>
      </c>
      <c r="D26">
        <v>20</v>
      </c>
      <c r="E26" t="s">
        <v>7065</v>
      </c>
      <c r="F26">
        <v>0.1</v>
      </c>
      <c r="G26" t="s">
        <v>7065</v>
      </c>
      <c r="H26" t="s">
        <v>7065</v>
      </c>
      <c r="I26" t="s">
        <v>7065</v>
      </c>
      <c r="K26" t="str">
        <f t="shared" si="0"/>
        <v>+</v>
      </c>
      <c r="M26" s="141" t="s">
        <v>6875</v>
      </c>
      <c r="N26" t="s">
        <v>1702</v>
      </c>
    </row>
    <row r="27" spans="2:14">
      <c r="B27" t="s">
        <v>1802</v>
      </c>
      <c r="C27" s="59">
        <v>5428.2</v>
      </c>
      <c r="E27">
        <v>92.6</v>
      </c>
      <c r="G27">
        <v>64.599999999999994</v>
      </c>
      <c r="H27">
        <v>28</v>
      </c>
      <c r="I27">
        <v>102.8</v>
      </c>
      <c r="K27">
        <f t="shared" si="0"/>
        <v>102.8</v>
      </c>
    </row>
    <row r="28" spans="2:14">
      <c r="B28" t="s">
        <v>10672</v>
      </c>
    </row>
    <row r="29" spans="2:14">
      <c r="B29" t="s">
        <v>10673</v>
      </c>
    </row>
    <row r="30" spans="2:14">
      <c r="B30" t="s">
        <v>1830</v>
      </c>
    </row>
    <row r="31" spans="2:14">
      <c r="B31" t="s">
        <v>10674</v>
      </c>
    </row>
    <row r="32" spans="2:14">
      <c r="B32" t="s">
        <v>10675</v>
      </c>
    </row>
    <row r="33" spans="1:30">
      <c r="B33" t="s">
        <v>10676</v>
      </c>
    </row>
    <row r="34" spans="1:30">
      <c r="B34" t="s">
        <v>7063</v>
      </c>
    </row>
    <row r="36" spans="1:30">
      <c r="A36" t="s">
        <v>10677</v>
      </c>
    </row>
    <row r="38" spans="1:30">
      <c r="B38" t="s">
        <v>10678</v>
      </c>
      <c r="C38">
        <v>1990</v>
      </c>
      <c r="D38">
        <v>1991</v>
      </c>
      <c r="E38">
        <v>1992</v>
      </c>
      <c r="F38">
        <v>1993</v>
      </c>
      <c r="G38">
        <v>1994</v>
      </c>
      <c r="H38">
        <v>1995</v>
      </c>
      <c r="K38">
        <v>2002</v>
      </c>
      <c r="L38">
        <v>2003</v>
      </c>
      <c r="M38">
        <v>2004</v>
      </c>
      <c r="N38">
        <v>2005</v>
      </c>
      <c r="O38">
        <v>2006</v>
      </c>
      <c r="P38">
        <v>2007</v>
      </c>
      <c r="Q38">
        <v>2008</v>
      </c>
      <c r="R38">
        <v>2009</v>
      </c>
      <c r="S38">
        <v>2010</v>
      </c>
      <c r="T38">
        <v>2011</v>
      </c>
      <c r="U38">
        <v>2012</v>
      </c>
      <c r="V38">
        <v>2013</v>
      </c>
      <c r="W38">
        <v>2014</v>
      </c>
      <c r="X38">
        <v>2015</v>
      </c>
      <c r="Y38">
        <v>2016</v>
      </c>
      <c r="Z38">
        <v>2017</v>
      </c>
      <c r="AA38">
        <v>2018</v>
      </c>
      <c r="AB38">
        <v>2019</v>
      </c>
      <c r="AC38">
        <v>2020</v>
      </c>
      <c r="AD38">
        <v>2021</v>
      </c>
    </row>
    <row r="39" spans="1:30">
      <c r="B39" t="s">
        <v>1822</v>
      </c>
      <c r="C39" s="59">
        <v>4317.8</v>
      </c>
      <c r="D39" s="59">
        <v>4358.3999999999996</v>
      </c>
      <c r="E39" s="59">
        <v>4539.7</v>
      </c>
      <c r="F39" s="59">
        <v>4454.3</v>
      </c>
      <c r="G39" s="59">
        <v>4781</v>
      </c>
      <c r="H39" s="59">
        <v>4733.1000000000004</v>
      </c>
      <c r="I39" s="59"/>
      <c r="J39" s="59"/>
      <c r="K39" s="59">
        <v>5052.6000000000004</v>
      </c>
      <c r="L39" s="59">
        <v>4854.8</v>
      </c>
      <c r="M39" s="59">
        <v>5262.3</v>
      </c>
      <c r="N39" s="59">
        <v>5113.1000000000004</v>
      </c>
      <c r="O39" s="59">
        <v>5121.5</v>
      </c>
      <c r="P39" s="59">
        <v>4975.1000000000004</v>
      </c>
      <c r="Q39" s="59">
        <v>4609.8</v>
      </c>
      <c r="R39" s="59">
        <v>4329.5</v>
      </c>
      <c r="S39" s="59">
        <v>4554.2</v>
      </c>
      <c r="T39" s="59">
        <v>4467.3999999999996</v>
      </c>
      <c r="U39" s="59">
        <v>4363.8</v>
      </c>
      <c r="V39" s="59">
        <v>4626</v>
      </c>
      <c r="W39" s="59">
        <v>4596.1000000000004</v>
      </c>
      <c r="X39" s="59">
        <v>4864.6000000000004</v>
      </c>
      <c r="Y39" s="59">
        <v>4833.3999999999996</v>
      </c>
      <c r="Z39" s="59">
        <v>5089.8</v>
      </c>
      <c r="AA39" s="59">
        <v>5448</v>
      </c>
      <c r="AB39" s="59">
        <v>5484.1</v>
      </c>
      <c r="AC39" s="59">
        <v>5444.8</v>
      </c>
      <c r="AD39" s="59">
        <v>5780.2</v>
      </c>
    </row>
    <row r="40" spans="1:30">
      <c r="B40" t="s">
        <v>10654</v>
      </c>
      <c r="C40" t="s">
        <v>10679</v>
      </c>
      <c r="D40" t="s">
        <v>10679</v>
      </c>
      <c r="E40" t="s">
        <v>10679</v>
      </c>
      <c r="F40">
        <v>1</v>
      </c>
      <c r="G40">
        <v>8.9</v>
      </c>
      <c r="H40">
        <v>37.799999999999997</v>
      </c>
      <c r="K40">
        <v>40.299999999999997</v>
      </c>
      <c r="L40">
        <v>51.9</v>
      </c>
      <c r="M40">
        <v>167.8</v>
      </c>
      <c r="N40">
        <v>80.400000000000006</v>
      </c>
      <c r="O40">
        <v>62.9</v>
      </c>
      <c r="P40">
        <v>2.2999999999999998</v>
      </c>
      <c r="Q40">
        <v>29.2</v>
      </c>
      <c r="R40">
        <v>6.4</v>
      </c>
      <c r="S40">
        <v>64.8</v>
      </c>
      <c r="T40">
        <v>60.8</v>
      </c>
      <c r="U40">
        <v>132.5</v>
      </c>
      <c r="V40">
        <v>119.9</v>
      </c>
      <c r="W40">
        <v>49.1</v>
      </c>
      <c r="X40">
        <v>122.4</v>
      </c>
      <c r="Y40">
        <v>89.6</v>
      </c>
      <c r="Z40">
        <v>113</v>
      </c>
      <c r="AA40">
        <v>124.7</v>
      </c>
      <c r="AB40">
        <v>112.8</v>
      </c>
      <c r="AC40">
        <v>70</v>
      </c>
      <c r="AD40">
        <v>124.6</v>
      </c>
    </row>
    <row r="41" spans="1:30">
      <c r="B41" t="s">
        <v>10680</v>
      </c>
      <c r="C41">
        <v>7.6</v>
      </c>
      <c r="D41">
        <v>7.8</v>
      </c>
      <c r="E41">
        <v>8.8000000000000007</v>
      </c>
      <c r="F41">
        <v>9.3000000000000007</v>
      </c>
      <c r="G41">
        <v>10.1</v>
      </c>
      <c r="H41">
        <v>10.5</v>
      </c>
      <c r="K41">
        <v>11.3</v>
      </c>
      <c r="L41">
        <v>11.1</v>
      </c>
      <c r="M41">
        <v>11.1</v>
      </c>
      <c r="N41">
        <v>11</v>
      </c>
      <c r="O41">
        <v>11</v>
      </c>
      <c r="P41">
        <v>11</v>
      </c>
      <c r="Q41">
        <v>11</v>
      </c>
      <c r="R41">
        <v>11</v>
      </c>
      <c r="S41">
        <v>9.6</v>
      </c>
      <c r="T41">
        <v>9.5</v>
      </c>
      <c r="U41">
        <v>9.5</v>
      </c>
      <c r="V41">
        <v>9.5</v>
      </c>
      <c r="W41">
        <v>9.5</v>
      </c>
      <c r="X41">
        <v>9.5</v>
      </c>
      <c r="Y41">
        <v>9.5</v>
      </c>
      <c r="Z41">
        <v>9.5</v>
      </c>
      <c r="AA41">
        <v>9.5</v>
      </c>
      <c r="AB41">
        <v>9.5</v>
      </c>
      <c r="AC41">
        <v>9.5</v>
      </c>
      <c r="AD41">
        <v>9.5</v>
      </c>
    </row>
    <row r="42" spans="1:30">
      <c r="B42" t="s">
        <v>10656</v>
      </c>
      <c r="C42">
        <v>282.39999999999998</v>
      </c>
      <c r="D42">
        <v>276.3</v>
      </c>
      <c r="E42">
        <v>295.7</v>
      </c>
      <c r="F42">
        <v>306.5</v>
      </c>
      <c r="G42">
        <v>329.8</v>
      </c>
      <c r="H42">
        <v>348.5</v>
      </c>
      <c r="K42">
        <v>366.1</v>
      </c>
      <c r="L42">
        <v>318.10000000000002</v>
      </c>
      <c r="M42">
        <v>275.60000000000002</v>
      </c>
      <c r="N42">
        <v>260.89999999999998</v>
      </c>
      <c r="O42">
        <v>228.2</v>
      </c>
      <c r="P42">
        <v>241.1</v>
      </c>
      <c r="Q42">
        <v>264.89999999999998</v>
      </c>
      <c r="R42">
        <v>274.89999999999998</v>
      </c>
      <c r="S42">
        <v>297</v>
      </c>
      <c r="T42">
        <v>299.3</v>
      </c>
      <c r="U42">
        <v>299.8</v>
      </c>
      <c r="V42">
        <v>309.3</v>
      </c>
      <c r="W42">
        <v>323.5</v>
      </c>
      <c r="X42">
        <v>418.9</v>
      </c>
      <c r="Y42">
        <v>496.4</v>
      </c>
      <c r="Z42">
        <v>588</v>
      </c>
      <c r="AA42">
        <v>676.4</v>
      </c>
      <c r="AB42">
        <v>667.6</v>
      </c>
      <c r="AC42">
        <v>663.3</v>
      </c>
      <c r="AD42">
        <v>667.3</v>
      </c>
    </row>
    <row r="43" spans="1:30">
      <c r="B43" t="s">
        <v>10657</v>
      </c>
      <c r="C43" s="59">
        <v>1170.2</v>
      </c>
      <c r="D43" s="59">
        <v>1076.5</v>
      </c>
      <c r="E43" s="59">
        <v>1102.2</v>
      </c>
      <c r="F43" s="59">
        <v>1149</v>
      </c>
      <c r="G43" s="59">
        <v>1172.9000000000001</v>
      </c>
      <c r="H43" s="59">
        <v>1178.2</v>
      </c>
      <c r="I43" s="59"/>
      <c r="J43" s="59"/>
      <c r="K43" s="59">
        <v>1240</v>
      </c>
      <c r="L43" s="59">
        <v>1219.5</v>
      </c>
      <c r="M43" s="59">
        <v>1303.8</v>
      </c>
      <c r="N43" s="59">
        <v>1323.2</v>
      </c>
      <c r="O43" s="59">
        <v>1261.2</v>
      </c>
      <c r="P43" s="59">
        <v>1197</v>
      </c>
      <c r="Q43" s="59">
        <v>1012</v>
      </c>
      <c r="R43">
        <v>873.1</v>
      </c>
      <c r="S43">
        <v>877.8</v>
      </c>
      <c r="T43">
        <v>859.5</v>
      </c>
      <c r="U43">
        <v>826.7</v>
      </c>
      <c r="V43">
        <v>783.3</v>
      </c>
      <c r="W43">
        <v>792.6</v>
      </c>
      <c r="X43">
        <v>831.7</v>
      </c>
      <c r="Y43">
        <v>853.4</v>
      </c>
      <c r="Z43">
        <v>849.2</v>
      </c>
      <c r="AA43">
        <v>792.8</v>
      </c>
      <c r="AB43">
        <v>843.9</v>
      </c>
      <c r="AC43">
        <v>832.3</v>
      </c>
      <c r="AD43">
        <v>898.1</v>
      </c>
    </row>
    <row r="44" spans="1:30">
      <c r="B44" t="s">
        <v>10681</v>
      </c>
      <c r="C44" s="59">
        <v>1218</v>
      </c>
      <c r="D44" s="59">
        <v>1339</v>
      </c>
      <c r="E44" s="59">
        <v>1431.9</v>
      </c>
      <c r="F44" s="59">
        <v>1357.8</v>
      </c>
      <c r="G44" s="59">
        <v>1588.4</v>
      </c>
      <c r="H44" s="59">
        <v>1567.1</v>
      </c>
      <c r="I44" s="59"/>
      <c r="J44" s="59"/>
      <c r="K44" s="59">
        <v>1708.6</v>
      </c>
      <c r="L44" s="59">
        <v>1588.5</v>
      </c>
      <c r="M44" s="59">
        <v>1617.2</v>
      </c>
      <c r="N44" s="59">
        <v>1610.1</v>
      </c>
      <c r="O44" s="59">
        <v>1702.3</v>
      </c>
      <c r="P44" s="59">
        <v>1659.6</v>
      </c>
      <c r="Q44" s="59">
        <v>1560.3</v>
      </c>
      <c r="R44" s="59">
        <v>1664.8</v>
      </c>
      <c r="S44" s="59">
        <v>1831.8</v>
      </c>
      <c r="T44" s="59">
        <v>1875.8</v>
      </c>
      <c r="U44" s="59">
        <v>1879.8</v>
      </c>
      <c r="V44" s="59">
        <v>2068.6</v>
      </c>
      <c r="W44" s="59">
        <v>2103.5</v>
      </c>
      <c r="X44" s="59">
        <v>2160.3000000000002</v>
      </c>
      <c r="Y44" s="59">
        <v>2128.3000000000002</v>
      </c>
      <c r="Z44" s="59">
        <v>2193.6999999999998</v>
      </c>
      <c r="AA44" s="59">
        <v>2506.9</v>
      </c>
      <c r="AB44" s="59">
        <v>2550.6999999999998</v>
      </c>
      <c r="AC44" s="59">
        <v>2658</v>
      </c>
      <c r="AD44" s="59">
        <v>2819.6</v>
      </c>
    </row>
    <row r="45" spans="1:30">
      <c r="B45" t="s">
        <v>10682</v>
      </c>
      <c r="C45">
        <v>186.3</v>
      </c>
      <c r="D45">
        <v>166.7</v>
      </c>
      <c r="E45">
        <v>170</v>
      </c>
      <c r="F45">
        <v>173.1</v>
      </c>
      <c r="G45">
        <v>180.9</v>
      </c>
      <c r="H45">
        <v>177.8</v>
      </c>
      <c r="K45">
        <v>171.9</v>
      </c>
      <c r="L45">
        <v>159</v>
      </c>
      <c r="M45">
        <v>161</v>
      </c>
      <c r="N45">
        <v>160.19999999999999</v>
      </c>
      <c r="O45">
        <v>156.1</v>
      </c>
      <c r="P45">
        <v>161.19999999999999</v>
      </c>
      <c r="Q45">
        <v>149.6</v>
      </c>
      <c r="R45">
        <v>134.5</v>
      </c>
      <c r="S45">
        <v>135.9</v>
      </c>
      <c r="T45">
        <v>127.4</v>
      </c>
      <c r="U45">
        <v>118.3</v>
      </c>
      <c r="V45">
        <v>125.1</v>
      </c>
      <c r="W45">
        <v>130.69999999999999</v>
      </c>
      <c r="X45">
        <v>142.1</v>
      </c>
      <c r="Y45">
        <v>135.1</v>
      </c>
      <c r="Z45">
        <v>124.9</v>
      </c>
      <c r="AA45">
        <v>122</v>
      </c>
      <c r="AB45">
        <v>118.3</v>
      </c>
      <c r="AC45">
        <v>111.1</v>
      </c>
      <c r="AD45">
        <v>113.9</v>
      </c>
    </row>
    <row r="46" spans="1:30">
      <c r="B46" t="s">
        <v>10683</v>
      </c>
      <c r="C46">
        <v>117.5</v>
      </c>
      <c r="D46">
        <v>137.4</v>
      </c>
      <c r="E46">
        <v>152</v>
      </c>
      <c r="F46">
        <v>154.6</v>
      </c>
      <c r="G46">
        <v>160.19999999999999</v>
      </c>
      <c r="H46">
        <v>160.80000000000001</v>
      </c>
      <c r="K46">
        <v>108.5</v>
      </c>
      <c r="L46">
        <v>103.5</v>
      </c>
      <c r="M46">
        <v>102.3</v>
      </c>
      <c r="N46">
        <v>95.4</v>
      </c>
      <c r="O46">
        <v>68.8</v>
      </c>
      <c r="P46">
        <v>86.4</v>
      </c>
      <c r="Q46">
        <v>74.900000000000006</v>
      </c>
      <c r="R46">
        <v>60.9</v>
      </c>
      <c r="S46">
        <v>75.2</v>
      </c>
      <c r="T46">
        <v>26.3</v>
      </c>
      <c r="U46">
        <v>40.200000000000003</v>
      </c>
      <c r="V46">
        <v>45.4</v>
      </c>
      <c r="W46">
        <v>43.4</v>
      </c>
      <c r="X46">
        <v>78.3</v>
      </c>
      <c r="Y46">
        <v>53.1</v>
      </c>
      <c r="Z46">
        <v>81.7</v>
      </c>
      <c r="AA46">
        <v>105.3</v>
      </c>
      <c r="AB46">
        <v>155</v>
      </c>
      <c r="AC46">
        <v>163.69999999999999</v>
      </c>
      <c r="AD46">
        <v>202.4</v>
      </c>
    </row>
    <row r="47" spans="1:30">
      <c r="B47" t="s">
        <v>10684</v>
      </c>
      <c r="C47">
        <v>327</v>
      </c>
      <c r="D47">
        <v>279.8</v>
      </c>
      <c r="E47">
        <v>355.7</v>
      </c>
      <c r="F47">
        <v>326.7</v>
      </c>
      <c r="G47">
        <v>377.2</v>
      </c>
      <c r="H47">
        <v>355.3</v>
      </c>
      <c r="K47">
        <v>565</v>
      </c>
      <c r="L47">
        <v>575.4</v>
      </c>
      <c r="M47">
        <v>690.4</v>
      </c>
      <c r="N47">
        <v>679.5</v>
      </c>
      <c r="O47">
        <v>618.1</v>
      </c>
      <c r="P47">
        <v>542.4</v>
      </c>
      <c r="Q47">
        <v>467.2</v>
      </c>
      <c r="R47">
        <v>451.4</v>
      </c>
      <c r="S47">
        <v>474.5</v>
      </c>
      <c r="T47">
        <v>469.5</v>
      </c>
      <c r="U47">
        <v>432.3</v>
      </c>
      <c r="V47">
        <v>498.9</v>
      </c>
      <c r="W47">
        <v>435.2</v>
      </c>
      <c r="X47">
        <v>418.1</v>
      </c>
      <c r="Y47">
        <v>398.2</v>
      </c>
      <c r="Z47">
        <v>413</v>
      </c>
      <c r="AA47">
        <v>421.2</v>
      </c>
      <c r="AB47">
        <v>369.5</v>
      </c>
      <c r="AC47">
        <v>329.4</v>
      </c>
      <c r="AD47">
        <v>331.1</v>
      </c>
    </row>
    <row r="48" spans="1:30">
      <c r="B48" t="s">
        <v>10685</v>
      </c>
      <c r="C48">
        <v>663.6</v>
      </c>
      <c r="D48">
        <v>743.9</v>
      </c>
      <c r="E48">
        <v>673.8</v>
      </c>
      <c r="F48">
        <v>668</v>
      </c>
      <c r="G48">
        <v>642.70000000000005</v>
      </c>
      <c r="H48">
        <v>600.29999999999995</v>
      </c>
      <c r="K48">
        <v>436.5</v>
      </c>
      <c r="L48">
        <v>482.9</v>
      </c>
      <c r="M48">
        <v>529</v>
      </c>
      <c r="N48">
        <v>499.5</v>
      </c>
      <c r="O48">
        <v>573.4</v>
      </c>
      <c r="P48">
        <v>668.9</v>
      </c>
      <c r="Q48">
        <v>599.1</v>
      </c>
      <c r="R48">
        <v>393.1</v>
      </c>
      <c r="S48">
        <v>433.1</v>
      </c>
      <c r="T48">
        <v>368.2</v>
      </c>
      <c r="U48">
        <v>267.39999999999998</v>
      </c>
      <c r="V48">
        <v>209.2</v>
      </c>
      <c r="W48">
        <v>236.2</v>
      </c>
      <c r="X48">
        <v>216.9</v>
      </c>
      <c r="Y48">
        <v>204.6</v>
      </c>
      <c r="Z48">
        <v>242.9</v>
      </c>
      <c r="AA48">
        <v>219.1</v>
      </c>
      <c r="AB48">
        <v>212.1</v>
      </c>
      <c r="AC48">
        <v>195.6</v>
      </c>
      <c r="AD48">
        <v>196.3</v>
      </c>
    </row>
    <row r="49" spans="2:30">
      <c r="B49" t="s">
        <v>10665</v>
      </c>
      <c r="C49">
        <v>36.700000000000003</v>
      </c>
      <c r="D49">
        <v>40.6</v>
      </c>
      <c r="E49">
        <v>28.5</v>
      </c>
      <c r="F49">
        <v>45.6</v>
      </c>
      <c r="G49">
        <v>35.4</v>
      </c>
      <c r="H49">
        <v>47.9</v>
      </c>
      <c r="K49">
        <v>61.7</v>
      </c>
      <c r="L49">
        <v>59</v>
      </c>
      <c r="M49">
        <v>62.9</v>
      </c>
      <c r="N49">
        <v>67.7</v>
      </c>
      <c r="O49">
        <v>57.2</v>
      </c>
      <c r="P49">
        <v>44.2</v>
      </c>
      <c r="Q49">
        <v>47.3</v>
      </c>
      <c r="R49">
        <v>133.9</v>
      </c>
      <c r="S49">
        <v>147.80000000000001</v>
      </c>
      <c r="T49">
        <v>163.6</v>
      </c>
      <c r="U49">
        <v>160.6</v>
      </c>
      <c r="V49">
        <v>166.7</v>
      </c>
      <c r="W49">
        <v>164.5</v>
      </c>
      <c r="X49">
        <v>162.19999999999999</v>
      </c>
      <c r="Y49">
        <v>166.1</v>
      </c>
      <c r="Z49">
        <v>163.80000000000001</v>
      </c>
      <c r="AA49">
        <v>166.9</v>
      </c>
      <c r="AB49">
        <v>158.69999999999999</v>
      </c>
      <c r="AC49">
        <v>145.4</v>
      </c>
      <c r="AD49">
        <v>152.80000000000001</v>
      </c>
    </row>
    <row r="50" spans="2:30">
      <c r="B50" t="s">
        <v>10666</v>
      </c>
      <c r="C50">
        <v>29.1</v>
      </c>
      <c r="D50">
        <v>12.8</v>
      </c>
      <c r="E50">
        <v>77.8</v>
      </c>
      <c r="F50">
        <v>23.2</v>
      </c>
      <c r="G50">
        <v>44.2</v>
      </c>
      <c r="H50">
        <v>35.5</v>
      </c>
      <c r="K50">
        <v>65.2</v>
      </c>
      <c r="L50">
        <v>39.700000000000003</v>
      </c>
      <c r="M50">
        <v>135.19999999999999</v>
      </c>
      <c r="N50">
        <v>104.2</v>
      </c>
      <c r="O50">
        <v>133.69999999999999</v>
      </c>
      <c r="P50">
        <v>115.6</v>
      </c>
      <c r="Q50">
        <v>138.30000000000001</v>
      </c>
      <c r="R50">
        <v>108.5</v>
      </c>
      <c r="S50">
        <v>0</v>
      </c>
      <c r="T50">
        <v>0</v>
      </c>
      <c r="U50">
        <v>0</v>
      </c>
      <c r="V50">
        <v>0</v>
      </c>
      <c r="W50">
        <v>0</v>
      </c>
      <c r="X50">
        <v>0</v>
      </c>
      <c r="Y50">
        <v>0</v>
      </c>
      <c r="Z50">
        <v>0</v>
      </c>
      <c r="AA50">
        <v>0</v>
      </c>
      <c r="AB50">
        <v>0</v>
      </c>
      <c r="AC50">
        <v>0</v>
      </c>
      <c r="AD50">
        <v>0</v>
      </c>
    </row>
    <row r="51" spans="2:30">
      <c r="B51" t="s">
        <v>10668</v>
      </c>
      <c r="C51">
        <v>101.1</v>
      </c>
      <c r="D51">
        <v>82.7</v>
      </c>
      <c r="E51">
        <v>99</v>
      </c>
      <c r="F51">
        <v>97.9</v>
      </c>
      <c r="G51">
        <v>77</v>
      </c>
      <c r="H51">
        <v>67.7</v>
      </c>
      <c r="K51">
        <v>99.5</v>
      </c>
      <c r="L51">
        <v>75.8</v>
      </c>
      <c r="M51">
        <v>47.3</v>
      </c>
      <c r="N51">
        <v>60.9</v>
      </c>
      <c r="O51">
        <v>68.900000000000006</v>
      </c>
      <c r="P51">
        <v>75.400000000000006</v>
      </c>
      <c r="Q51">
        <v>83.2</v>
      </c>
      <c r="R51">
        <v>44.3</v>
      </c>
      <c r="S51">
        <v>25.3</v>
      </c>
      <c r="T51">
        <v>21.8</v>
      </c>
      <c r="U51">
        <v>14.1</v>
      </c>
      <c r="V51">
        <v>96.6</v>
      </c>
      <c r="W51">
        <v>104.5</v>
      </c>
      <c r="X51">
        <v>97.1</v>
      </c>
      <c r="Y51">
        <v>89</v>
      </c>
      <c r="Z51">
        <v>95.3</v>
      </c>
      <c r="AA51">
        <v>87</v>
      </c>
      <c r="AB51">
        <v>89.5</v>
      </c>
      <c r="AC51">
        <v>80.8</v>
      </c>
      <c r="AD51">
        <v>76.099999999999994</v>
      </c>
    </row>
    <row r="52" spans="2:30">
      <c r="B52" t="s">
        <v>1873</v>
      </c>
      <c r="C52">
        <v>7</v>
      </c>
      <c r="D52">
        <v>7.1</v>
      </c>
      <c r="E52">
        <v>7</v>
      </c>
      <c r="F52">
        <v>6.9</v>
      </c>
      <c r="G52">
        <v>6.8</v>
      </c>
      <c r="H52">
        <v>8</v>
      </c>
      <c r="K52">
        <v>11.7</v>
      </c>
      <c r="L52">
        <v>13.1</v>
      </c>
      <c r="M52">
        <v>14.6</v>
      </c>
      <c r="N52">
        <v>16</v>
      </c>
      <c r="O52">
        <v>17.5</v>
      </c>
      <c r="P52">
        <v>14.6</v>
      </c>
      <c r="Q52">
        <v>11.7</v>
      </c>
      <c r="R52">
        <v>8.6999999999999993</v>
      </c>
      <c r="S52">
        <v>5.8</v>
      </c>
      <c r="T52">
        <v>5.8</v>
      </c>
      <c r="U52">
        <v>5.8</v>
      </c>
      <c r="V52">
        <v>5.8</v>
      </c>
      <c r="W52">
        <v>5.8</v>
      </c>
      <c r="X52">
        <v>5.8</v>
      </c>
      <c r="Y52">
        <v>5.8</v>
      </c>
      <c r="Z52">
        <v>5.8</v>
      </c>
      <c r="AA52">
        <v>5.8</v>
      </c>
      <c r="AB52">
        <v>5.8</v>
      </c>
      <c r="AC52">
        <v>5.8</v>
      </c>
      <c r="AD52">
        <v>5.8</v>
      </c>
    </row>
    <row r="53" spans="2:30">
      <c r="B53" t="s">
        <v>10669</v>
      </c>
      <c r="C53">
        <v>33.299999999999997</v>
      </c>
      <c r="D53">
        <v>35.1</v>
      </c>
      <c r="E53">
        <v>37.299999999999997</v>
      </c>
      <c r="F53">
        <v>40</v>
      </c>
      <c r="G53">
        <v>40.6</v>
      </c>
      <c r="H53">
        <v>40.6</v>
      </c>
      <c r="K53">
        <v>32.200000000000003</v>
      </c>
      <c r="L53">
        <v>31</v>
      </c>
      <c r="M53">
        <v>30.8</v>
      </c>
      <c r="N53">
        <v>31.4</v>
      </c>
      <c r="O53">
        <v>26.1</v>
      </c>
      <c r="P53">
        <v>21.9</v>
      </c>
      <c r="Q53">
        <v>19.100000000000001</v>
      </c>
      <c r="R53">
        <v>12.2</v>
      </c>
      <c r="S53">
        <v>17.100000000000001</v>
      </c>
      <c r="T53">
        <v>15.1</v>
      </c>
      <c r="U53">
        <v>15.3</v>
      </c>
      <c r="V53">
        <v>16.5</v>
      </c>
      <c r="W53">
        <v>14.8</v>
      </c>
      <c r="X53">
        <v>12.4</v>
      </c>
      <c r="Y53">
        <v>12.8</v>
      </c>
      <c r="Z53">
        <v>10.199999999999999</v>
      </c>
      <c r="AA53">
        <v>12.4</v>
      </c>
      <c r="AB53">
        <v>10.4</v>
      </c>
      <c r="AC53">
        <v>9.1999999999999993</v>
      </c>
      <c r="AD53">
        <v>11.8</v>
      </c>
    </row>
    <row r="54" spans="2:30">
      <c r="B54" t="s">
        <v>10670</v>
      </c>
      <c r="C54">
        <v>137.80000000000001</v>
      </c>
      <c r="D54">
        <v>152.6</v>
      </c>
      <c r="E54">
        <v>100.1</v>
      </c>
      <c r="F54">
        <v>94.7</v>
      </c>
      <c r="G54">
        <v>105.9</v>
      </c>
      <c r="H54">
        <v>97.1</v>
      </c>
      <c r="K54">
        <v>134.19999999999999</v>
      </c>
      <c r="L54">
        <v>126</v>
      </c>
      <c r="M54">
        <v>113.4</v>
      </c>
      <c r="N54">
        <v>112.8</v>
      </c>
      <c r="O54">
        <v>136</v>
      </c>
      <c r="P54">
        <v>133.5</v>
      </c>
      <c r="Q54">
        <v>142</v>
      </c>
      <c r="R54">
        <v>151.80000000000001</v>
      </c>
      <c r="S54">
        <v>158.69999999999999</v>
      </c>
      <c r="T54">
        <v>164.7</v>
      </c>
      <c r="U54">
        <v>161.6</v>
      </c>
      <c r="V54">
        <v>171.2</v>
      </c>
      <c r="W54">
        <v>182.7</v>
      </c>
      <c r="X54">
        <v>188.9</v>
      </c>
      <c r="Y54">
        <v>191.3</v>
      </c>
      <c r="Z54">
        <v>198.8</v>
      </c>
      <c r="AA54">
        <v>198</v>
      </c>
      <c r="AB54">
        <v>180.2</v>
      </c>
      <c r="AC54">
        <v>170.7</v>
      </c>
      <c r="AD54">
        <v>170.8</v>
      </c>
    </row>
    <row r="55" spans="2:30">
      <c r="B55" t="s">
        <v>1808</v>
      </c>
      <c r="C55">
        <v>176</v>
      </c>
      <c r="D55">
        <v>157.5</v>
      </c>
      <c r="E55">
        <v>160.5</v>
      </c>
      <c r="F55">
        <v>163.5</v>
      </c>
      <c r="G55">
        <v>170.8</v>
      </c>
      <c r="H55">
        <v>167.9</v>
      </c>
      <c r="K55">
        <v>162.4</v>
      </c>
      <c r="L55">
        <v>150.1</v>
      </c>
      <c r="M55">
        <v>152.1</v>
      </c>
      <c r="N55">
        <v>151.30000000000001</v>
      </c>
      <c r="O55">
        <v>147.4</v>
      </c>
      <c r="P55">
        <v>152.19999999999999</v>
      </c>
      <c r="Q55">
        <v>141.30000000000001</v>
      </c>
      <c r="R55">
        <v>127.1</v>
      </c>
      <c r="S55">
        <v>154.80000000000001</v>
      </c>
      <c r="T55">
        <v>148.4</v>
      </c>
      <c r="U55">
        <v>135.4</v>
      </c>
      <c r="V55">
        <v>143.4</v>
      </c>
      <c r="W55">
        <v>149.4</v>
      </c>
      <c r="X55">
        <v>162.80000000000001</v>
      </c>
      <c r="Y55">
        <v>154.4</v>
      </c>
      <c r="Z55">
        <v>142</v>
      </c>
      <c r="AA55">
        <v>137</v>
      </c>
      <c r="AB55">
        <v>131.30000000000001</v>
      </c>
      <c r="AC55">
        <v>115.6</v>
      </c>
      <c r="AD55">
        <v>118.6</v>
      </c>
    </row>
    <row r="56" spans="2:30">
      <c r="B56" t="s">
        <v>10660</v>
      </c>
      <c r="C56">
        <v>176</v>
      </c>
      <c r="D56">
        <v>157.5</v>
      </c>
      <c r="E56">
        <v>160.5</v>
      </c>
      <c r="F56">
        <v>163.5</v>
      </c>
      <c r="G56">
        <v>170.8</v>
      </c>
      <c r="H56">
        <v>167.9</v>
      </c>
      <c r="K56">
        <v>162.4</v>
      </c>
      <c r="L56">
        <v>150.1</v>
      </c>
      <c r="M56">
        <v>152.1</v>
      </c>
      <c r="N56">
        <v>151.30000000000001</v>
      </c>
      <c r="O56">
        <v>147.4</v>
      </c>
      <c r="P56">
        <v>152.19999999999999</v>
      </c>
      <c r="Q56">
        <v>141.30000000000001</v>
      </c>
      <c r="R56">
        <v>127.1</v>
      </c>
      <c r="S56">
        <v>154.80000000000001</v>
      </c>
      <c r="T56">
        <v>148.4</v>
      </c>
      <c r="U56">
        <v>135.4</v>
      </c>
      <c r="V56">
        <v>143.4</v>
      </c>
      <c r="W56">
        <v>149.4</v>
      </c>
      <c r="X56">
        <v>162.80000000000001</v>
      </c>
      <c r="Y56">
        <v>154.4</v>
      </c>
      <c r="Z56">
        <v>142</v>
      </c>
      <c r="AA56">
        <v>137</v>
      </c>
      <c r="AB56">
        <v>131.30000000000001</v>
      </c>
      <c r="AC56">
        <v>115.6</v>
      </c>
      <c r="AD56">
        <v>118.6</v>
      </c>
    </row>
    <row r="57" spans="2:30">
      <c r="B57" t="s">
        <v>1829</v>
      </c>
      <c r="C57">
        <v>50.8</v>
      </c>
      <c r="D57">
        <v>64.400000000000006</v>
      </c>
      <c r="E57">
        <v>35.6</v>
      </c>
      <c r="F57">
        <v>38.799999999999997</v>
      </c>
      <c r="G57">
        <v>30.4</v>
      </c>
      <c r="H57">
        <v>55.4</v>
      </c>
      <c r="K57">
        <v>140.19999999999999</v>
      </c>
      <c r="L57">
        <v>120.6</v>
      </c>
      <c r="M57">
        <v>113.4</v>
      </c>
      <c r="N57">
        <v>114.9</v>
      </c>
      <c r="O57">
        <v>98.6</v>
      </c>
      <c r="P57">
        <v>111</v>
      </c>
      <c r="Q57">
        <v>78</v>
      </c>
      <c r="R57">
        <v>40.299999999999997</v>
      </c>
      <c r="S57">
        <v>27.4</v>
      </c>
      <c r="T57">
        <v>14.6</v>
      </c>
      <c r="U57">
        <v>17.600000000000001</v>
      </c>
      <c r="V57">
        <v>10.5</v>
      </c>
      <c r="W57">
        <v>10.7</v>
      </c>
      <c r="X57">
        <v>10.3</v>
      </c>
      <c r="Y57">
        <v>10.5</v>
      </c>
      <c r="Z57">
        <v>3.5</v>
      </c>
      <c r="AA57">
        <v>3.6</v>
      </c>
      <c r="AB57">
        <v>3.6</v>
      </c>
      <c r="AC57">
        <v>3.6</v>
      </c>
      <c r="AD57">
        <v>3.6</v>
      </c>
    </row>
    <row r="58" spans="2:30">
      <c r="B58" t="s">
        <v>10660</v>
      </c>
      <c r="C58">
        <v>0.7</v>
      </c>
      <c r="D58">
        <v>0.6</v>
      </c>
      <c r="E58">
        <v>1.5</v>
      </c>
      <c r="F58">
        <v>1.7</v>
      </c>
      <c r="G58">
        <v>1.9</v>
      </c>
      <c r="H58">
        <v>2</v>
      </c>
      <c r="K58">
        <v>3</v>
      </c>
      <c r="L58">
        <v>4.9000000000000004</v>
      </c>
      <c r="M58">
        <v>5.0999999999999996</v>
      </c>
      <c r="N58">
        <v>4.5999999999999996</v>
      </c>
      <c r="O58">
        <v>6.2</v>
      </c>
      <c r="P58">
        <v>5.9</v>
      </c>
      <c r="Q58">
        <v>2.7</v>
      </c>
      <c r="R58">
        <v>1</v>
      </c>
      <c r="S58">
        <v>1</v>
      </c>
      <c r="T58">
        <v>1</v>
      </c>
      <c r="U58">
        <v>1</v>
      </c>
      <c r="V58">
        <v>1</v>
      </c>
      <c r="W58">
        <v>1</v>
      </c>
      <c r="X58">
        <v>1</v>
      </c>
      <c r="Y58">
        <v>1</v>
      </c>
      <c r="Z58">
        <v>1</v>
      </c>
      <c r="AA58">
        <v>1</v>
      </c>
      <c r="AB58">
        <v>1</v>
      </c>
      <c r="AC58">
        <v>1</v>
      </c>
      <c r="AD58">
        <v>1</v>
      </c>
    </row>
    <row r="59" spans="2:30">
      <c r="B59" t="s">
        <v>10671</v>
      </c>
      <c r="C59">
        <v>50.1</v>
      </c>
      <c r="D59">
        <v>63.8</v>
      </c>
      <c r="E59">
        <v>34.1</v>
      </c>
      <c r="F59">
        <v>37.1</v>
      </c>
      <c r="G59">
        <v>28.5</v>
      </c>
      <c r="H59">
        <v>53.4</v>
      </c>
      <c r="K59">
        <v>137.19999999999999</v>
      </c>
      <c r="L59">
        <v>115.8</v>
      </c>
      <c r="M59">
        <v>108.3</v>
      </c>
      <c r="N59">
        <v>110.3</v>
      </c>
      <c r="O59">
        <v>92.4</v>
      </c>
      <c r="P59">
        <v>105</v>
      </c>
      <c r="Q59">
        <v>75.400000000000006</v>
      </c>
      <c r="R59">
        <v>39.299999999999997</v>
      </c>
      <c r="S59">
        <v>26.4</v>
      </c>
      <c r="T59">
        <v>13.6</v>
      </c>
      <c r="U59">
        <v>16.600000000000001</v>
      </c>
      <c r="V59">
        <v>9.5</v>
      </c>
      <c r="W59">
        <v>9.6</v>
      </c>
      <c r="X59">
        <v>9.3000000000000007</v>
      </c>
      <c r="Y59">
        <v>9.5</v>
      </c>
      <c r="Z59">
        <v>2.4</v>
      </c>
      <c r="AA59">
        <v>2.5</v>
      </c>
      <c r="AB59">
        <v>2.6</v>
      </c>
      <c r="AC59">
        <v>2.6</v>
      </c>
      <c r="AD59">
        <v>2.6</v>
      </c>
    </row>
    <row r="60" spans="2:30">
      <c r="B60" t="s">
        <v>1802</v>
      </c>
      <c r="C60" s="59">
        <v>4544.6000000000004</v>
      </c>
      <c r="D60" s="59">
        <v>4580.3</v>
      </c>
      <c r="E60" s="59">
        <v>4735.8999999999996</v>
      </c>
      <c r="F60" s="59">
        <v>4656.6000000000004</v>
      </c>
      <c r="G60" s="59">
        <v>4982.3</v>
      </c>
      <c r="H60" s="59">
        <v>4956.3999999999996</v>
      </c>
      <c r="I60" s="59"/>
      <c r="J60" s="59"/>
      <c r="K60" s="59">
        <v>5355.2</v>
      </c>
      <c r="L60" s="59">
        <v>5125.5</v>
      </c>
      <c r="M60" s="59">
        <v>5527.8</v>
      </c>
      <c r="N60" s="59">
        <v>5379.4</v>
      </c>
      <c r="O60" s="59">
        <v>5367.5</v>
      </c>
      <c r="P60" s="59">
        <v>5238.3</v>
      </c>
      <c r="Q60" s="59">
        <v>4829.1000000000004</v>
      </c>
      <c r="R60" s="59">
        <v>4497</v>
      </c>
      <c r="S60" s="59">
        <v>4736.3999999999996</v>
      </c>
      <c r="T60" s="59">
        <v>4630.3</v>
      </c>
      <c r="U60" s="59">
        <v>4516.8999999999996</v>
      </c>
      <c r="V60" s="59">
        <v>4779.8999999999996</v>
      </c>
      <c r="W60" s="59">
        <v>4756.1000000000004</v>
      </c>
      <c r="X60" s="59">
        <v>5037.8</v>
      </c>
      <c r="Y60" s="59">
        <v>4998.2</v>
      </c>
      <c r="Z60" s="59">
        <v>5235.3</v>
      </c>
      <c r="AA60" s="59">
        <v>5588.5</v>
      </c>
      <c r="AB60" s="59">
        <v>5619.1</v>
      </c>
      <c r="AC60" s="59">
        <v>5564</v>
      </c>
      <c r="AD60" s="59">
        <v>5902.4</v>
      </c>
    </row>
    <row r="61" spans="2:30">
      <c r="B61" t="s">
        <v>1830</v>
      </c>
    </row>
    <row r="62" spans="2:30">
      <c r="B62" t="s">
        <v>10686</v>
      </c>
    </row>
    <row r="63" spans="2:30">
      <c r="B63" t="s">
        <v>10687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07C09-47A8-4593-8675-F66A8A48485A}">
  <sheetPr>
    <tabColor theme="7" tint="-0.249977111117893"/>
  </sheetPr>
  <dimension ref="B2:AM32"/>
  <sheetViews>
    <sheetView workbookViewId="0">
      <selection activeCell="A4" sqref="A4"/>
    </sheetView>
  </sheetViews>
  <sheetFormatPr defaultColWidth="9.140625" defaultRowHeight="15"/>
  <cols>
    <col min="3" max="3" width="22.85546875" customWidth="1"/>
    <col min="4" max="28" width="0" hidden="1" customWidth="1"/>
    <col min="29" max="30" width="10.140625" hidden="1" customWidth="1"/>
    <col min="31" max="32" width="9.140625" hidden="1" customWidth="1"/>
    <col min="33" max="33" width="10.140625" hidden="1" customWidth="1"/>
    <col min="34" max="34" width="10.140625" bestFit="1" customWidth="1"/>
    <col min="36" max="36" width="24.42578125" customWidth="1"/>
  </cols>
  <sheetData>
    <row r="2" spans="2:39">
      <c r="B2" t="s">
        <v>10629</v>
      </c>
      <c r="AM2" t="s">
        <v>6889</v>
      </c>
    </row>
    <row r="3" spans="2:39">
      <c r="AJ3" s="61" t="s">
        <v>7051</v>
      </c>
      <c r="AK3" s="61" t="s">
        <v>7052</v>
      </c>
    </row>
    <row r="4" spans="2:39">
      <c r="C4" t="s">
        <v>7053</v>
      </c>
      <c r="D4">
        <v>1990</v>
      </c>
      <c r="E4">
        <v>1991</v>
      </c>
      <c r="F4">
        <v>1992</v>
      </c>
      <c r="G4">
        <v>1993</v>
      </c>
      <c r="H4">
        <v>1994</v>
      </c>
      <c r="I4">
        <v>1995</v>
      </c>
      <c r="J4">
        <v>1996</v>
      </c>
      <c r="K4">
        <v>1997</v>
      </c>
      <c r="L4">
        <v>1998</v>
      </c>
      <c r="M4">
        <v>1999</v>
      </c>
      <c r="N4">
        <v>2000</v>
      </c>
      <c r="O4">
        <v>2001</v>
      </c>
      <c r="P4">
        <v>2002</v>
      </c>
      <c r="Q4">
        <v>2003</v>
      </c>
      <c r="R4">
        <v>2004</v>
      </c>
      <c r="S4">
        <v>2005</v>
      </c>
      <c r="T4">
        <v>2006</v>
      </c>
      <c r="U4">
        <v>2007</v>
      </c>
      <c r="V4">
        <v>2008</v>
      </c>
      <c r="W4">
        <v>2009</v>
      </c>
      <c r="X4">
        <v>2010</v>
      </c>
      <c r="Y4">
        <v>2011</v>
      </c>
      <c r="Z4">
        <v>2012</v>
      </c>
      <c r="AA4">
        <v>2013</v>
      </c>
      <c r="AB4">
        <v>2014</v>
      </c>
      <c r="AC4">
        <v>2016</v>
      </c>
      <c r="AD4">
        <v>2017</v>
      </c>
      <c r="AE4">
        <v>2018</v>
      </c>
      <c r="AF4">
        <v>2019</v>
      </c>
      <c r="AG4">
        <v>2020</v>
      </c>
      <c r="AH4">
        <v>2021</v>
      </c>
    </row>
    <row r="5" spans="2:39">
      <c r="C5" t="s">
        <v>7054</v>
      </c>
      <c r="D5">
        <v>3</v>
      </c>
      <c r="E5">
        <v>3</v>
      </c>
      <c r="F5">
        <v>2.2000000000000002</v>
      </c>
      <c r="G5">
        <v>2.8</v>
      </c>
      <c r="H5">
        <v>2.7</v>
      </c>
      <c r="I5">
        <v>2.6</v>
      </c>
      <c r="J5">
        <v>3</v>
      </c>
      <c r="K5">
        <v>4.2</v>
      </c>
      <c r="L5">
        <v>3.8</v>
      </c>
      <c r="M5">
        <v>4.3</v>
      </c>
      <c r="N5">
        <v>5.8</v>
      </c>
      <c r="O5">
        <v>7.6</v>
      </c>
      <c r="P5">
        <v>6</v>
      </c>
      <c r="Q5">
        <v>6.9</v>
      </c>
      <c r="R5">
        <v>7.9</v>
      </c>
      <c r="S5">
        <v>9</v>
      </c>
      <c r="T5">
        <v>10.199999999999999</v>
      </c>
      <c r="U5">
        <v>10.1</v>
      </c>
      <c r="V5">
        <v>10.7</v>
      </c>
      <c r="W5">
        <v>6.1</v>
      </c>
      <c r="X5">
        <v>5.9</v>
      </c>
      <c r="Y5">
        <v>5.7</v>
      </c>
      <c r="Z5">
        <v>2.4</v>
      </c>
      <c r="AA5">
        <v>2.8</v>
      </c>
      <c r="AB5">
        <v>0.9</v>
      </c>
      <c r="AC5">
        <v>0.8</v>
      </c>
      <c r="AD5">
        <v>1.4</v>
      </c>
      <c r="AE5">
        <v>2.6</v>
      </c>
      <c r="AF5">
        <v>2.1</v>
      </c>
      <c r="AG5">
        <v>0.2</v>
      </c>
      <c r="AH5">
        <v>0.1</v>
      </c>
      <c r="AI5" s="33">
        <f>SUM(AH5:AH6)/25</f>
        <v>3.6919999999999997</v>
      </c>
      <c r="AJ5" t="s">
        <v>6869</v>
      </c>
      <c r="AK5" t="s">
        <v>1713</v>
      </c>
      <c r="AL5">
        <f>SUMIFS(AH5:AH13,AJ5:AJ13,AJ5)</f>
        <v>106.5</v>
      </c>
    </row>
    <row r="6" spans="2:39">
      <c r="C6" t="s">
        <v>7055</v>
      </c>
      <c r="D6">
        <v>61.3</v>
      </c>
      <c r="E6">
        <v>65</v>
      </c>
      <c r="F6">
        <v>65.099999999999994</v>
      </c>
      <c r="G6">
        <v>66.8</v>
      </c>
      <c r="H6">
        <v>69.599999999999994</v>
      </c>
      <c r="I6">
        <v>67.7</v>
      </c>
      <c r="J6">
        <v>70.8</v>
      </c>
      <c r="K6">
        <v>73.3</v>
      </c>
      <c r="L6">
        <v>74</v>
      </c>
      <c r="M6">
        <v>72.099999999999994</v>
      </c>
      <c r="N6">
        <v>74.3</v>
      </c>
      <c r="O6">
        <v>79</v>
      </c>
      <c r="P6">
        <v>79.5</v>
      </c>
      <c r="Q6">
        <v>81.8</v>
      </c>
      <c r="R6">
        <v>83.5</v>
      </c>
      <c r="S6">
        <v>83.4</v>
      </c>
      <c r="T6">
        <v>89.7</v>
      </c>
      <c r="U6">
        <v>92.1</v>
      </c>
      <c r="V6">
        <v>96.4</v>
      </c>
      <c r="W6">
        <v>95.6</v>
      </c>
      <c r="X6">
        <v>93.1</v>
      </c>
      <c r="Y6">
        <v>93.3</v>
      </c>
      <c r="Z6">
        <v>95.4</v>
      </c>
      <c r="AA6">
        <v>95.3</v>
      </c>
      <c r="AB6">
        <v>92.6</v>
      </c>
      <c r="AC6">
        <v>100.4</v>
      </c>
      <c r="AD6">
        <v>103.5</v>
      </c>
      <c r="AE6">
        <v>107</v>
      </c>
      <c r="AF6">
        <v>104.7</v>
      </c>
      <c r="AG6">
        <v>97.3</v>
      </c>
      <c r="AH6">
        <v>92.2</v>
      </c>
      <c r="AI6" s="44">
        <f>AH6/AH14</f>
        <v>0.52806414662084766</v>
      </c>
      <c r="AJ6" t="s">
        <v>6869</v>
      </c>
      <c r="AK6" t="s">
        <v>1713</v>
      </c>
      <c r="AL6">
        <f>SUMIFS(AH5:AH13,AJ5:AJ13,AJ11)</f>
        <v>68.099999999999994</v>
      </c>
    </row>
    <row r="7" spans="2:39">
      <c r="C7" s="62" t="s">
        <v>7056</v>
      </c>
      <c r="D7" s="62">
        <v>37.5</v>
      </c>
      <c r="E7" s="62">
        <v>41.4</v>
      </c>
      <c r="F7" s="62">
        <v>41</v>
      </c>
      <c r="G7" s="62">
        <v>42.1</v>
      </c>
      <c r="H7" s="62">
        <v>44.1</v>
      </c>
      <c r="I7" s="62">
        <v>41.9</v>
      </c>
      <c r="J7" s="62">
        <v>44.4</v>
      </c>
      <c r="K7" s="62">
        <v>46.6</v>
      </c>
      <c r="L7" s="62">
        <v>47.4</v>
      </c>
      <c r="M7" s="62">
        <v>46.2</v>
      </c>
      <c r="N7" s="62">
        <v>47.3</v>
      </c>
      <c r="O7" s="62">
        <v>51.7</v>
      </c>
      <c r="P7" s="62">
        <v>52.3</v>
      </c>
      <c r="Q7" s="62">
        <v>54.3</v>
      </c>
      <c r="R7" s="62">
        <v>55.4</v>
      </c>
      <c r="S7" s="62">
        <v>56.8</v>
      </c>
      <c r="T7" s="62">
        <v>60.6</v>
      </c>
      <c r="U7" s="62">
        <v>62.2</v>
      </c>
      <c r="V7" s="62">
        <v>64.900000000000006</v>
      </c>
      <c r="W7" s="62">
        <v>64</v>
      </c>
      <c r="X7" s="62">
        <v>62.6</v>
      </c>
      <c r="Y7" s="62">
        <v>60.9</v>
      </c>
      <c r="Z7" s="62">
        <v>61.6</v>
      </c>
      <c r="AA7" s="62">
        <v>61</v>
      </c>
      <c r="AB7" s="62">
        <v>56.9</v>
      </c>
      <c r="AC7" s="62">
        <v>58.8</v>
      </c>
      <c r="AD7" s="62">
        <v>59.9</v>
      </c>
      <c r="AE7" s="62">
        <v>62.9</v>
      </c>
      <c r="AF7" s="62">
        <v>59.4</v>
      </c>
      <c r="AG7" s="62">
        <v>53.8</v>
      </c>
      <c r="AH7">
        <v>48.3</v>
      </c>
    </row>
    <row r="8" spans="2:39">
      <c r="C8" s="62" t="s">
        <v>7057</v>
      </c>
      <c r="D8" s="62">
        <v>18.5</v>
      </c>
      <c r="E8" s="62">
        <v>19.2</v>
      </c>
      <c r="F8" s="62">
        <v>19.7</v>
      </c>
      <c r="G8" s="62">
        <v>20.100000000000001</v>
      </c>
      <c r="H8" s="62">
        <v>20.7</v>
      </c>
      <c r="I8" s="62">
        <v>21</v>
      </c>
      <c r="J8" s="62">
        <v>21.6</v>
      </c>
      <c r="K8" s="62">
        <v>21.8</v>
      </c>
      <c r="L8" s="62">
        <v>21.8</v>
      </c>
      <c r="M8" s="62">
        <v>21.4</v>
      </c>
      <c r="N8" s="62">
        <v>22.1</v>
      </c>
      <c r="O8" s="62">
        <v>22.5</v>
      </c>
      <c r="P8" s="62">
        <v>22.5</v>
      </c>
      <c r="Q8" s="62">
        <v>22.9</v>
      </c>
      <c r="R8" s="62">
        <v>23.6</v>
      </c>
      <c r="S8" s="62">
        <v>24</v>
      </c>
      <c r="T8" s="62">
        <v>24.5</v>
      </c>
      <c r="U8" s="62">
        <v>25.9</v>
      </c>
      <c r="V8" s="62">
        <v>27.7</v>
      </c>
      <c r="W8" s="62">
        <v>28.1</v>
      </c>
      <c r="X8" s="62">
        <v>28.9</v>
      </c>
      <c r="Y8" s="62">
        <v>31.1</v>
      </c>
      <c r="Z8" s="62">
        <v>32.6</v>
      </c>
      <c r="AA8" s="62">
        <v>33.299999999999997</v>
      </c>
      <c r="AB8" s="62">
        <v>34.9</v>
      </c>
      <c r="AC8" s="62">
        <v>40.799999999999997</v>
      </c>
      <c r="AD8" s="62">
        <v>42.9</v>
      </c>
      <c r="AE8" s="62">
        <v>43.3</v>
      </c>
      <c r="AF8" s="62">
        <v>44.6</v>
      </c>
      <c r="AG8" s="62">
        <v>42.6</v>
      </c>
      <c r="AH8">
        <v>43.3</v>
      </c>
    </row>
    <row r="9" spans="2:39">
      <c r="C9" s="62" t="s">
        <v>7058</v>
      </c>
      <c r="D9" s="62">
        <v>4.3</v>
      </c>
      <c r="E9" s="62">
        <v>4.4000000000000004</v>
      </c>
      <c r="F9" s="62">
        <v>4.4000000000000004</v>
      </c>
      <c r="G9" s="62">
        <v>4.5</v>
      </c>
      <c r="H9" s="62">
        <v>4.7</v>
      </c>
      <c r="I9" s="62">
        <v>4.8</v>
      </c>
      <c r="J9" s="62">
        <v>4.8</v>
      </c>
      <c r="K9" s="62">
        <v>5</v>
      </c>
      <c r="L9" s="62">
        <v>4.8</v>
      </c>
      <c r="M9" s="62">
        <v>4.5</v>
      </c>
      <c r="N9" s="62">
        <v>4.8</v>
      </c>
      <c r="O9" s="62">
        <v>4.8</v>
      </c>
      <c r="P9" s="62">
        <v>4.8</v>
      </c>
      <c r="Q9" s="62">
        <v>4.5999999999999996</v>
      </c>
      <c r="R9" s="62">
        <v>4.5</v>
      </c>
      <c r="S9" s="62">
        <v>1.8</v>
      </c>
      <c r="T9" s="62">
        <v>4.5</v>
      </c>
      <c r="U9" s="62">
        <v>4</v>
      </c>
      <c r="V9" s="62">
        <v>3.8</v>
      </c>
      <c r="W9" s="62">
        <v>3.5</v>
      </c>
      <c r="X9" s="62">
        <v>1.6</v>
      </c>
      <c r="Y9" s="62">
        <v>1.4</v>
      </c>
      <c r="Z9" s="62">
        <v>1.3</v>
      </c>
      <c r="AA9" s="62">
        <v>1</v>
      </c>
      <c r="AB9" s="62">
        <v>0.8</v>
      </c>
      <c r="AC9" s="62">
        <v>0.9</v>
      </c>
      <c r="AD9" s="62">
        <v>0.7</v>
      </c>
      <c r="AE9" s="62">
        <v>0.8</v>
      </c>
      <c r="AF9" s="62">
        <v>0.7</v>
      </c>
      <c r="AG9" s="62">
        <v>0.9</v>
      </c>
      <c r="AH9">
        <v>0.6</v>
      </c>
      <c r="AI9" s="33">
        <f>SUM(AH10:AH13)/25</f>
        <v>3.2919999999999998</v>
      </c>
    </row>
    <row r="10" spans="2:39">
      <c r="C10" t="s">
        <v>7059</v>
      </c>
      <c r="D10">
        <v>21.3</v>
      </c>
      <c r="E10">
        <v>21.1</v>
      </c>
      <c r="F10">
        <v>21.2</v>
      </c>
      <c r="G10">
        <v>20.6</v>
      </c>
      <c r="H10">
        <v>20.100000000000001</v>
      </c>
      <c r="I10">
        <v>18.2</v>
      </c>
      <c r="J10">
        <v>16.399999999999999</v>
      </c>
      <c r="K10">
        <v>15.8</v>
      </c>
      <c r="L10">
        <v>14</v>
      </c>
      <c r="M10">
        <v>14.2</v>
      </c>
      <c r="N10">
        <v>13.9</v>
      </c>
      <c r="O10">
        <v>13.1</v>
      </c>
      <c r="P10">
        <v>13.2</v>
      </c>
      <c r="Q10">
        <v>12.5</v>
      </c>
      <c r="R10">
        <v>12.1</v>
      </c>
      <c r="S10">
        <v>11.6</v>
      </c>
      <c r="T10">
        <v>11.3</v>
      </c>
      <c r="U10">
        <v>11</v>
      </c>
      <c r="V10">
        <v>10.7</v>
      </c>
      <c r="W10">
        <v>10.3</v>
      </c>
      <c r="X10">
        <v>10</v>
      </c>
      <c r="Y10">
        <v>10</v>
      </c>
      <c r="Z10">
        <v>10</v>
      </c>
      <c r="AA10">
        <v>10.7</v>
      </c>
      <c r="AB10">
        <v>11</v>
      </c>
      <c r="AC10">
        <v>12.5</v>
      </c>
      <c r="AD10">
        <v>12.9</v>
      </c>
      <c r="AE10">
        <v>13.5</v>
      </c>
      <c r="AF10">
        <v>14.2</v>
      </c>
      <c r="AG10">
        <v>13.9</v>
      </c>
      <c r="AH10">
        <v>14.2</v>
      </c>
      <c r="AI10" s="44">
        <f>SUM(AH10:AH13)/AH14</f>
        <v>0.47136311569301259</v>
      </c>
      <c r="AJ10" t="s">
        <v>6869</v>
      </c>
      <c r="AK10" t="s">
        <v>1713</v>
      </c>
    </row>
    <row r="11" spans="2:39">
      <c r="C11" t="s">
        <v>7060</v>
      </c>
      <c r="D11">
        <v>57.2</v>
      </c>
      <c r="E11">
        <v>57.9</v>
      </c>
      <c r="F11">
        <v>58</v>
      </c>
      <c r="G11">
        <v>56.7</v>
      </c>
      <c r="H11">
        <v>55.4</v>
      </c>
      <c r="I11">
        <v>54</v>
      </c>
      <c r="J11">
        <v>52.4</v>
      </c>
      <c r="K11">
        <v>51.2</v>
      </c>
      <c r="L11">
        <v>49.3</v>
      </c>
      <c r="M11">
        <v>47.9</v>
      </c>
      <c r="N11">
        <v>46.8</v>
      </c>
      <c r="O11">
        <v>44.9</v>
      </c>
      <c r="P11">
        <v>43.8</v>
      </c>
      <c r="Q11">
        <v>42.3</v>
      </c>
      <c r="R11">
        <v>40.9</v>
      </c>
      <c r="S11">
        <v>39.5</v>
      </c>
      <c r="T11">
        <v>38</v>
      </c>
      <c r="U11">
        <v>37.200000000000003</v>
      </c>
      <c r="V11">
        <v>36.200000000000003</v>
      </c>
      <c r="W11">
        <v>34.799999999999997</v>
      </c>
      <c r="X11">
        <v>34.4</v>
      </c>
      <c r="Y11">
        <v>33.5</v>
      </c>
      <c r="Z11">
        <v>33.5</v>
      </c>
      <c r="AA11">
        <v>35.200000000000003</v>
      </c>
      <c r="AB11">
        <v>36.5</v>
      </c>
      <c r="AC11">
        <v>42.9</v>
      </c>
      <c r="AD11">
        <v>40.9</v>
      </c>
      <c r="AE11">
        <v>43.1</v>
      </c>
      <c r="AF11">
        <v>44.3</v>
      </c>
      <c r="AG11">
        <v>45.5</v>
      </c>
      <c r="AH11">
        <v>39.799999999999997</v>
      </c>
      <c r="AJ11" t="s">
        <v>6889</v>
      </c>
      <c r="AK11" t="s">
        <v>1713</v>
      </c>
    </row>
    <row r="12" spans="2:39">
      <c r="C12" t="s">
        <v>7061</v>
      </c>
      <c r="D12">
        <v>45.5</v>
      </c>
      <c r="E12">
        <v>44.9</v>
      </c>
      <c r="F12">
        <v>43.8</v>
      </c>
      <c r="G12">
        <v>43.3</v>
      </c>
      <c r="H12">
        <v>43.6</v>
      </c>
      <c r="I12">
        <v>40.5</v>
      </c>
      <c r="J12">
        <v>38.299999999999997</v>
      </c>
      <c r="K12">
        <v>37.299999999999997</v>
      </c>
      <c r="L12">
        <v>36.1</v>
      </c>
      <c r="M12">
        <v>34.1</v>
      </c>
      <c r="N12">
        <v>32.700000000000003</v>
      </c>
      <c r="O12">
        <v>31.4</v>
      </c>
      <c r="P12">
        <v>29.9</v>
      </c>
      <c r="Q12">
        <v>27.8</v>
      </c>
      <c r="R12">
        <v>26.7</v>
      </c>
      <c r="S12">
        <v>25.5</v>
      </c>
      <c r="T12">
        <v>24.2</v>
      </c>
      <c r="U12">
        <v>20.3</v>
      </c>
      <c r="V12">
        <v>19.3</v>
      </c>
      <c r="W12">
        <v>17.7</v>
      </c>
      <c r="X12">
        <v>16</v>
      </c>
      <c r="Y12">
        <v>14.7</v>
      </c>
      <c r="Z12">
        <v>14.7</v>
      </c>
      <c r="AA12">
        <v>14.5</v>
      </c>
      <c r="AB12">
        <v>14.4</v>
      </c>
      <c r="AC12">
        <v>15.9</v>
      </c>
      <c r="AD12">
        <v>15.7</v>
      </c>
      <c r="AE12">
        <v>15.6</v>
      </c>
      <c r="AF12">
        <v>15.5</v>
      </c>
      <c r="AG12">
        <v>15.5</v>
      </c>
      <c r="AH12">
        <v>15.3</v>
      </c>
      <c r="AJ12" t="s">
        <v>6889</v>
      </c>
      <c r="AK12" t="s">
        <v>1713</v>
      </c>
    </row>
    <row r="13" spans="2:39">
      <c r="C13" t="s">
        <v>7062</v>
      </c>
      <c r="D13">
        <v>7.2</v>
      </c>
      <c r="E13">
        <v>7.3</v>
      </c>
      <c r="F13">
        <v>7.4</v>
      </c>
      <c r="G13">
        <v>7.5</v>
      </c>
      <c r="H13">
        <v>7.7</v>
      </c>
      <c r="I13">
        <v>8.1</v>
      </c>
      <c r="J13">
        <v>8</v>
      </c>
      <c r="K13">
        <v>8.1</v>
      </c>
      <c r="L13">
        <v>8.4</v>
      </c>
      <c r="M13">
        <v>8.5</v>
      </c>
      <c r="N13">
        <v>8.6999999999999993</v>
      </c>
      <c r="O13">
        <v>8.6</v>
      </c>
      <c r="P13">
        <v>8.6999999999999993</v>
      </c>
      <c r="Q13">
        <v>8.4</v>
      </c>
      <c r="R13">
        <v>8.6</v>
      </c>
      <c r="S13">
        <v>8.6</v>
      </c>
      <c r="T13">
        <v>8.8000000000000007</v>
      </c>
      <c r="U13">
        <v>9</v>
      </c>
      <c r="V13">
        <v>9</v>
      </c>
      <c r="W13">
        <v>8.9</v>
      </c>
      <c r="X13">
        <v>9</v>
      </c>
      <c r="Y13">
        <v>8.9</v>
      </c>
      <c r="Z13">
        <v>9.5</v>
      </c>
      <c r="AA13">
        <v>9.3000000000000007</v>
      </c>
      <c r="AB13">
        <v>9.6</v>
      </c>
      <c r="AC13">
        <v>11.9</v>
      </c>
      <c r="AD13">
        <v>11.9</v>
      </c>
      <c r="AE13">
        <v>12.5</v>
      </c>
      <c r="AF13">
        <v>12.8</v>
      </c>
      <c r="AG13">
        <v>13</v>
      </c>
      <c r="AH13">
        <v>13</v>
      </c>
      <c r="AJ13" t="s">
        <v>6889</v>
      </c>
      <c r="AK13" t="s">
        <v>1713</v>
      </c>
    </row>
    <row r="14" spans="2:39">
      <c r="C14" s="63" t="s">
        <v>1802</v>
      </c>
      <c r="D14" s="63">
        <v>195.5</v>
      </c>
      <c r="E14" s="63">
        <v>199.1</v>
      </c>
      <c r="F14" s="63">
        <v>197.7</v>
      </c>
      <c r="G14" s="63">
        <v>197.5</v>
      </c>
      <c r="H14" s="63">
        <v>199.2</v>
      </c>
      <c r="I14" s="63">
        <v>191.1</v>
      </c>
      <c r="J14" s="63">
        <v>188.9</v>
      </c>
      <c r="K14" s="63">
        <v>189.9</v>
      </c>
      <c r="L14" s="63">
        <v>185.6</v>
      </c>
      <c r="M14" s="63">
        <v>181</v>
      </c>
      <c r="N14" s="63">
        <v>182</v>
      </c>
      <c r="O14" s="63">
        <v>184.5</v>
      </c>
      <c r="P14" s="63">
        <v>181.1</v>
      </c>
      <c r="Q14" s="63">
        <v>179.6</v>
      </c>
      <c r="R14" s="63">
        <v>179.6</v>
      </c>
      <c r="S14" s="63">
        <v>177.5</v>
      </c>
      <c r="T14" s="63">
        <v>182.1</v>
      </c>
      <c r="U14" s="63">
        <v>179.9</v>
      </c>
      <c r="V14" s="63">
        <v>182.2</v>
      </c>
      <c r="W14" s="63">
        <v>173.5</v>
      </c>
      <c r="X14" s="63">
        <v>168.6</v>
      </c>
      <c r="Y14" s="63">
        <v>166.1</v>
      </c>
      <c r="Z14" s="63">
        <v>165.5</v>
      </c>
      <c r="AA14" s="63">
        <v>167.9</v>
      </c>
      <c r="AB14" s="63">
        <v>165</v>
      </c>
      <c r="AC14" s="63">
        <v>184.5</v>
      </c>
      <c r="AD14" s="63">
        <v>186.2</v>
      </c>
      <c r="AE14" s="63">
        <v>194.3</v>
      </c>
      <c r="AF14" s="63">
        <v>193.6</v>
      </c>
      <c r="AG14" s="63">
        <v>185.3</v>
      </c>
      <c r="AH14">
        <v>174.6</v>
      </c>
      <c r="AI14" s="29">
        <f>SUM(AI5,AI9)</f>
        <v>6.984</v>
      </c>
    </row>
    <row r="15" spans="2:39">
      <c r="C15" t="s">
        <v>7063</v>
      </c>
      <c r="AJ15">
        <f>SUM(AH5:AH13)-SUM(AH7:AH9)</f>
        <v>174.59999999999997</v>
      </c>
    </row>
    <row r="17" spans="2:37">
      <c r="B17" t="s">
        <v>10630</v>
      </c>
    </row>
    <row r="19" spans="2:37">
      <c r="C19" t="s">
        <v>7053</v>
      </c>
      <c r="D19">
        <v>1990</v>
      </c>
      <c r="E19">
        <v>1991</v>
      </c>
      <c r="F19">
        <v>1992</v>
      </c>
      <c r="G19">
        <v>1993</v>
      </c>
      <c r="H19">
        <v>1994</v>
      </c>
      <c r="I19">
        <v>1995</v>
      </c>
      <c r="J19">
        <v>1996</v>
      </c>
      <c r="K19">
        <v>1997</v>
      </c>
      <c r="L19">
        <v>1998</v>
      </c>
      <c r="M19">
        <v>1999</v>
      </c>
      <c r="N19">
        <v>2000</v>
      </c>
      <c r="O19">
        <v>2001</v>
      </c>
      <c r="P19">
        <v>2002</v>
      </c>
      <c r="Q19">
        <v>2003</v>
      </c>
      <c r="R19">
        <v>2004</v>
      </c>
      <c r="S19">
        <v>2005</v>
      </c>
      <c r="T19">
        <v>2006</v>
      </c>
      <c r="U19">
        <v>2007</v>
      </c>
      <c r="V19">
        <v>2008</v>
      </c>
      <c r="W19">
        <v>2009</v>
      </c>
      <c r="X19">
        <v>2010</v>
      </c>
      <c r="Y19">
        <v>2011</v>
      </c>
      <c r="Z19">
        <v>2012</v>
      </c>
      <c r="AA19">
        <v>2013</v>
      </c>
      <c r="AB19">
        <v>2014</v>
      </c>
      <c r="AC19">
        <v>2016</v>
      </c>
      <c r="AD19">
        <v>2017</v>
      </c>
      <c r="AE19">
        <v>2018</v>
      </c>
      <c r="AF19">
        <v>2019</v>
      </c>
      <c r="AG19">
        <v>2020</v>
      </c>
      <c r="AH19">
        <v>2021</v>
      </c>
    </row>
    <row r="20" spans="2:37">
      <c r="C20" t="s">
        <v>7054</v>
      </c>
      <c r="D20">
        <v>0.3</v>
      </c>
      <c r="E20">
        <v>0.3</v>
      </c>
      <c r="F20">
        <v>0.2</v>
      </c>
      <c r="G20">
        <v>0.3</v>
      </c>
      <c r="H20">
        <v>0.3</v>
      </c>
      <c r="I20">
        <v>0.3</v>
      </c>
      <c r="J20">
        <v>0.3</v>
      </c>
      <c r="K20">
        <v>0.4</v>
      </c>
      <c r="L20">
        <v>0.4</v>
      </c>
      <c r="M20">
        <v>0.4</v>
      </c>
      <c r="N20">
        <v>0.6</v>
      </c>
      <c r="O20">
        <v>0.8</v>
      </c>
      <c r="P20">
        <v>0.7</v>
      </c>
      <c r="Q20">
        <v>0.9</v>
      </c>
      <c r="R20">
        <v>1.1000000000000001</v>
      </c>
      <c r="S20">
        <v>1.4</v>
      </c>
      <c r="T20">
        <v>1.8</v>
      </c>
      <c r="U20">
        <v>1.9</v>
      </c>
      <c r="V20">
        <v>2.2000000000000002</v>
      </c>
      <c r="W20">
        <v>1.4</v>
      </c>
      <c r="X20">
        <v>1.5</v>
      </c>
      <c r="Y20">
        <v>1.8</v>
      </c>
      <c r="Z20">
        <v>1.3</v>
      </c>
      <c r="AA20">
        <v>1.2</v>
      </c>
      <c r="AB20">
        <v>0.8</v>
      </c>
      <c r="AC20">
        <v>0.2</v>
      </c>
      <c r="AD20">
        <v>0.4</v>
      </c>
      <c r="AE20">
        <v>0.3</v>
      </c>
      <c r="AF20">
        <v>0.2</v>
      </c>
      <c r="AG20">
        <v>0.1</v>
      </c>
      <c r="AH20" t="s">
        <v>7065</v>
      </c>
      <c r="AJ20" t="s">
        <v>6869</v>
      </c>
      <c r="AK20" t="s">
        <v>1702</v>
      </c>
    </row>
    <row r="21" spans="2:37">
      <c r="C21" t="s">
        <v>7055</v>
      </c>
      <c r="D21">
        <v>3</v>
      </c>
      <c r="E21">
        <v>3.1</v>
      </c>
      <c r="F21">
        <v>3.2</v>
      </c>
      <c r="G21">
        <v>3.3</v>
      </c>
      <c r="H21">
        <v>3.5</v>
      </c>
      <c r="I21">
        <v>3.5</v>
      </c>
      <c r="J21">
        <v>3.7</v>
      </c>
      <c r="K21">
        <v>3.8</v>
      </c>
      <c r="L21">
        <v>3.9</v>
      </c>
      <c r="M21">
        <v>3.8</v>
      </c>
      <c r="N21">
        <v>4</v>
      </c>
      <c r="O21">
        <v>4.0999999999999996</v>
      </c>
      <c r="P21">
        <v>4.2</v>
      </c>
      <c r="Q21">
        <v>4.3</v>
      </c>
      <c r="R21">
        <v>4.4000000000000004</v>
      </c>
      <c r="S21">
        <v>4.5</v>
      </c>
      <c r="T21">
        <v>4.5999999999999996</v>
      </c>
      <c r="U21">
        <v>4.9000000000000004</v>
      </c>
      <c r="V21">
        <v>5.3</v>
      </c>
      <c r="W21">
        <v>5.3</v>
      </c>
      <c r="X21">
        <v>5.7</v>
      </c>
      <c r="Y21">
        <v>6.5</v>
      </c>
      <c r="Z21">
        <v>6.4</v>
      </c>
      <c r="AA21">
        <v>6.8</v>
      </c>
      <c r="AB21">
        <v>7.3</v>
      </c>
      <c r="AC21">
        <v>7.8</v>
      </c>
      <c r="AD21">
        <v>8</v>
      </c>
      <c r="AE21">
        <v>9.1</v>
      </c>
      <c r="AF21">
        <v>10.9</v>
      </c>
      <c r="AG21">
        <v>8.9</v>
      </c>
      <c r="AH21">
        <v>9.3000000000000007</v>
      </c>
      <c r="AJ21" t="s">
        <v>6869</v>
      </c>
      <c r="AK21" t="s">
        <v>1702</v>
      </c>
    </row>
    <row r="22" spans="2:37">
      <c r="C22" t="s">
        <v>7059</v>
      </c>
      <c r="D22">
        <v>28.3</v>
      </c>
      <c r="E22">
        <v>27.3</v>
      </c>
      <c r="F22">
        <v>27.3</v>
      </c>
      <c r="G22">
        <v>26.8</v>
      </c>
      <c r="H22">
        <v>26.6</v>
      </c>
      <c r="I22">
        <v>24.5</v>
      </c>
      <c r="J22">
        <v>22.4</v>
      </c>
      <c r="K22">
        <v>22</v>
      </c>
      <c r="L22">
        <v>19.8</v>
      </c>
      <c r="M22">
        <v>20.399999999999999</v>
      </c>
      <c r="N22">
        <v>20.399999999999999</v>
      </c>
      <c r="O22">
        <v>19.7</v>
      </c>
      <c r="P22">
        <v>20.2</v>
      </c>
      <c r="Q22">
        <v>19.5</v>
      </c>
      <c r="R22">
        <v>19.2</v>
      </c>
      <c r="S22">
        <v>18.8</v>
      </c>
      <c r="T22">
        <v>18.8</v>
      </c>
      <c r="U22">
        <v>18.8</v>
      </c>
      <c r="V22">
        <v>18.7</v>
      </c>
      <c r="W22">
        <v>18.600000000000001</v>
      </c>
      <c r="X22">
        <v>18.600000000000001</v>
      </c>
      <c r="Y22">
        <v>19.100000000000001</v>
      </c>
      <c r="Z22">
        <v>19.100000000000001</v>
      </c>
      <c r="AA22">
        <v>20.399999999999999</v>
      </c>
      <c r="AB22">
        <v>21</v>
      </c>
      <c r="AC22">
        <v>21.8</v>
      </c>
      <c r="AD22">
        <v>22.9</v>
      </c>
      <c r="AE22">
        <v>22.8</v>
      </c>
      <c r="AF22">
        <v>26.2</v>
      </c>
      <c r="AG22">
        <v>25.4</v>
      </c>
      <c r="AH22">
        <v>25.5</v>
      </c>
      <c r="AJ22" t="s">
        <v>6869</v>
      </c>
      <c r="AK22" t="s">
        <v>1702</v>
      </c>
    </row>
    <row r="23" spans="2:37">
      <c r="C23" t="s">
        <v>7060</v>
      </c>
      <c r="D23">
        <v>0.2</v>
      </c>
      <c r="E23">
        <v>0.2</v>
      </c>
      <c r="F23">
        <v>0.2</v>
      </c>
      <c r="G23">
        <v>0.2</v>
      </c>
      <c r="H23">
        <v>0.2</v>
      </c>
      <c r="I23">
        <v>0.2</v>
      </c>
      <c r="J23">
        <v>0.2</v>
      </c>
      <c r="K23">
        <v>0.2</v>
      </c>
      <c r="L23">
        <v>0.2</v>
      </c>
      <c r="M23">
        <v>0.2</v>
      </c>
      <c r="N23">
        <v>0.2</v>
      </c>
      <c r="O23">
        <v>0.2</v>
      </c>
      <c r="P23">
        <v>0.2</v>
      </c>
      <c r="Q23">
        <v>0.2</v>
      </c>
      <c r="R23">
        <v>0.2</v>
      </c>
      <c r="S23">
        <v>0.2</v>
      </c>
      <c r="T23">
        <v>0.2</v>
      </c>
      <c r="U23">
        <v>0.2</v>
      </c>
      <c r="V23">
        <v>0.2</v>
      </c>
      <c r="W23">
        <v>0.2</v>
      </c>
      <c r="X23">
        <v>0.2</v>
      </c>
      <c r="Y23">
        <v>0.2</v>
      </c>
      <c r="Z23">
        <v>0.2</v>
      </c>
      <c r="AA23">
        <v>0.2</v>
      </c>
      <c r="AB23">
        <v>0.2</v>
      </c>
      <c r="AC23">
        <v>0.3</v>
      </c>
      <c r="AD23">
        <v>0.5</v>
      </c>
      <c r="AE23">
        <v>0.5</v>
      </c>
      <c r="AF23">
        <v>1.2</v>
      </c>
      <c r="AG23">
        <v>2.1</v>
      </c>
      <c r="AH23">
        <v>0.9</v>
      </c>
      <c r="AJ23" t="s">
        <v>6889</v>
      </c>
      <c r="AK23" t="s">
        <v>1702</v>
      </c>
    </row>
    <row r="24" spans="2:37">
      <c r="C24" t="s">
        <v>7061</v>
      </c>
      <c r="D24">
        <v>0.1</v>
      </c>
      <c r="E24">
        <v>0.1</v>
      </c>
      <c r="F24">
        <v>0.1</v>
      </c>
      <c r="G24">
        <v>0.1</v>
      </c>
      <c r="H24">
        <v>0.1</v>
      </c>
      <c r="I24" t="s">
        <v>7064</v>
      </c>
      <c r="J24" t="s">
        <v>7064</v>
      </c>
      <c r="K24" t="s">
        <v>7064</v>
      </c>
      <c r="L24" t="s">
        <v>7064</v>
      </c>
      <c r="M24" t="s">
        <v>7064</v>
      </c>
      <c r="N24" t="s">
        <v>7064</v>
      </c>
      <c r="O24" t="s">
        <v>7064</v>
      </c>
      <c r="P24" t="s">
        <v>7064</v>
      </c>
      <c r="Q24" t="s">
        <v>7064</v>
      </c>
      <c r="R24" t="s">
        <v>7064</v>
      </c>
      <c r="S24" t="s">
        <v>7064</v>
      </c>
      <c r="T24" t="s">
        <v>7064</v>
      </c>
      <c r="U24" t="s">
        <v>7064</v>
      </c>
      <c r="V24" t="s">
        <v>7064</v>
      </c>
      <c r="W24" t="s">
        <v>7064</v>
      </c>
      <c r="X24" t="s">
        <v>7064</v>
      </c>
      <c r="Y24" t="s">
        <v>7064</v>
      </c>
      <c r="Z24" t="s">
        <v>7064</v>
      </c>
      <c r="AA24" t="s">
        <v>7064</v>
      </c>
      <c r="AB24" t="s">
        <v>7064</v>
      </c>
      <c r="AC24">
        <v>0</v>
      </c>
      <c r="AD24">
        <v>0</v>
      </c>
      <c r="AE24">
        <v>0</v>
      </c>
      <c r="AF24">
        <v>0</v>
      </c>
      <c r="AG24">
        <v>0</v>
      </c>
      <c r="AH24" t="s">
        <v>7065</v>
      </c>
      <c r="AJ24" t="s">
        <v>6889</v>
      </c>
      <c r="AK24" t="s">
        <v>1702</v>
      </c>
    </row>
    <row r="25" spans="2:37">
      <c r="C25" t="s">
        <v>7062</v>
      </c>
      <c r="D25" t="s">
        <v>7065</v>
      </c>
      <c r="E25" t="s">
        <v>7064</v>
      </c>
      <c r="F25" t="s">
        <v>7064</v>
      </c>
      <c r="G25" t="s">
        <v>7064</v>
      </c>
      <c r="H25" t="s">
        <v>7064</v>
      </c>
      <c r="I25" t="s">
        <v>7064</v>
      </c>
      <c r="J25" t="s">
        <v>7064</v>
      </c>
      <c r="K25" t="s">
        <v>7064</v>
      </c>
      <c r="L25" t="s">
        <v>7064</v>
      </c>
      <c r="M25" t="s">
        <v>7064</v>
      </c>
      <c r="N25" t="s">
        <v>7064</v>
      </c>
      <c r="O25" t="s">
        <v>7064</v>
      </c>
      <c r="P25" t="s">
        <v>7064</v>
      </c>
      <c r="Q25" t="s">
        <v>7064</v>
      </c>
      <c r="R25" t="s">
        <v>7064</v>
      </c>
      <c r="S25" t="s">
        <v>7064</v>
      </c>
      <c r="T25" t="s">
        <v>7064</v>
      </c>
      <c r="U25" t="s">
        <v>7064</v>
      </c>
      <c r="V25" t="s">
        <v>7064</v>
      </c>
      <c r="W25" t="s">
        <v>7064</v>
      </c>
      <c r="X25" t="s">
        <v>7064</v>
      </c>
      <c r="Y25" t="s">
        <v>7064</v>
      </c>
      <c r="Z25" t="s">
        <v>7064</v>
      </c>
      <c r="AA25" t="s">
        <v>7064</v>
      </c>
      <c r="AB25" t="s">
        <v>7064</v>
      </c>
      <c r="AC25">
        <v>0</v>
      </c>
      <c r="AD25">
        <v>0</v>
      </c>
      <c r="AE25">
        <v>0</v>
      </c>
      <c r="AF25">
        <v>0</v>
      </c>
      <c r="AG25">
        <v>0</v>
      </c>
      <c r="AH25" t="s">
        <v>7065</v>
      </c>
      <c r="AJ25" t="s">
        <v>6889</v>
      </c>
      <c r="AK25" t="s">
        <v>1702</v>
      </c>
    </row>
    <row r="26" spans="2:37">
      <c r="C26" s="63" t="s">
        <v>7095</v>
      </c>
      <c r="D26" s="63">
        <v>31.9</v>
      </c>
      <c r="E26" s="63">
        <v>31</v>
      </c>
      <c r="F26" s="63">
        <v>30.9</v>
      </c>
      <c r="G26" s="63">
        <v>30.6</v>
      </c>
      <c r="H26" s="63">
        <v>30.5</v>
      </c>
      <c r="I26" s="63">
        <v>28.5</v>
      </c>
      <c r="J26" s="63">
        <v>26.7</v>
      </c>
      <c r="K26" s="63">
        <v>26.4</v>
      </c>
      <c r="L26" s="63">
        <v>24.2</v>
      </c>
      <c r="M26" s="63">
        <v>24.9</v>
      </c>
      <c r="N26" s="63">
        <v>25.1</v>
      </c>
      <c r="O26" s="63">
        <v>24.8</v>
      </c>
      <c r="P26" s="63">
        <v>25.3</v>
      </c>
      <c r="Q26" s="63">
        <v>24.8</v>
      </c>
      <c r="R26" s="63">
        <v>24.9</v>
      </c>
      <c r="S26" s="63">
        <v>24.9</v>
      </c>
      <c r="T26" s="63">
        <v>25.4</v>
      </c>
      <c r="U26" s="63">
        <v>25.8</v>
      </c>
      <c r="V26" s="63">
        <v>26.4</v>
      </c>
      <c r="W26" s="63">
        <v>25.5</v>
      </c>
      <c r="X26" s="63">
        <v>26</v>
      </c>
      <c r="Y26" s="63">
        <v>27.6</v>
      </c>
      <c r="Z26" s="63">
        <v>27</v>
      </c>
      <c r="AA26" s="63">
        <v>28.7</v>
      </c>
      <c r="AB26" s="63">
        <v>29.3</v>
      </c>
      <c r="AC26" s="63">
        <v>30.1</v>
      </c>
      <c r="AD26" s="63">
        <v>31.9</v>
      </c>
      <c r="AE26" s="63">
        <v>32.799999999999997</v>
      </c>
      <c r="AF26" s="63">
        <v>38.6</v>
      </c>
      <c r="AG26" s="63">
        <v>36.5</v>
      </c>
      <c r="AH26">
        <v>35.799999999999997</v>
      </c>
    </row>
    <row r="27" spans="2:37">
      <c r="C27" t="s">
        <v>1804</v>
      </c>
    </row>
    <row r="28" spans="2:37">
      <c r="C28" t="s">
        <v>7063</v>
      </c>
    </row>
    <row r="31" spans="2:37">
      <c r="AH31" s="44"/>
    </row>
    <row r="32" spans="2:37">
      <c r="AH32" s="44"/>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tabColor theme="7" tint="-0.249977111117893"/>
  </sheetPr>
  <dimension ref="A1:E63"/>
  <sheetViews>
    <sheetView workbookViewId="0">
      <selection activeCell="A2" sqref="A2"/>
    </sheetView>
  </sheetViews>
  <sheetFormatPr defaultRowHeight="15"/>
  <cols>
    <col min="1" max="1" width="24" customWidth="1"/>
    <col min="2" max="2" width="53.5703125" customWidth="1"/>
    <col min="5" max="5" width="17.85546875" customWidth="1"/>
  </cols>
  <sheetData>
    <row r="1" spans="1:5">
      <c r="A1" t="s">
        <v>1926</v>
      </c>
    </row>
    <row r="3" spans="1:5">
      <c r="B3" t="s">
        <v>1786</v>
      </c>
      <c r="C3">
        <v>2021</v>
      </c>
      <c r="E3" s="10" t="s">
        <v>1972</v>
      </c>
    </row>
    <row r="4" spans="1:5">
      <c r="B4" t="s">
        <v>1702</v>
      </c>
      <c r="C4">
        <v>168.8</v>
      </c>
    </row>
    <row r="5" spans="1:5">
      <c r="B5" t="s">
        <v>1930</v>
      </c>
      <c r="C5">
        <v>41.3</v>
      </c>
      <c r="E5" t="s">
        <v>6879</v>
      </c>
    </row>
    <row r="6" spans="1:5">
      <c r="B6" t="s">
        <v>1927</v>
      </c>
      <c r="C6">
        <v>41.9</v>
      </c>
    </row>
    <row r="7" spans="1:5">
      <c r="B7" t="s">
        <v>1928</v>
      </c>
      <c r="C7">
        <v>38.6</v>
      </c>
      <c r="E7" t="s">
        <v>6880</v>
      </c>
    </row>
    <row r="8" spans="1:5">
      <c r="B8" t="s">
        <v>1929</v>
      </c>
      <c r="C8">
        <v>3.2</v>
      </c>
      <c r="E8" t="s">
        <v>6875</v>
      </c>
    </row>
    <row r="9" spans="1:5">
      <c r="B9" t="s">
        <v>1931</v>
      </c>
      <c r="C9">
        <v>30.7</v>
      </c>
      <c r="E9" t="s">
        <v>6876</v>
      </c>
    </row>
    <row r="10" spans="1:5">
      <c r="B10" t="s">
        <v>1932</v>
      </c>
      <c r="C10">
        <v>12.2</v>
      </c>
      <c r="E10" t="s">
        <v>6876</v>
      </c>
    </row>
    <row r="11" spans="1:5">
      <c r="B11" t="s">
        <v>1933</v>
      </c>
      <c r="C11">
        <v>11.9</v>
      </c>
      <c r="E11" t="s">
        <v>6879</v>
      </c>
    </row>
    <row r="12" spans="1:5">
      <c r="B12" t="s">
        <v>1934</v>
      </c>
      <c r="C12">
        <v>8.6</v>
      </c>
      <c r="E12" t="s">
        <v>6879</v>
      </c>
    </row>
    <row r="13" spans="1:5">
      <c r="B13" t="s">
        <v>1936</v>
      </c>
      <c r="C13">
        <v>6.6</v>
      </c>
      <c r="E13" t="s">
        <v>6876</v>
      </c>
    </row>
    <row r="14" spans="1:5">
      <c r="B14" t="s">
        <v>1935</v>
      </c>
      <c r="C14">
        <v>5</v>
      </c>
      <c r="E14" t="s">
        <v>6871</v>
      </c>
    </row>
    <row r="15" spans="1:5">
      <c r="B15" t="s">
        <v>1941</v>
      </c>
      <c r="C15">
        <v>2</v>
      </c>
      <c r="E15" t="s">
        <v>6879</v>
      </c>
    </row>
    <row r="16" spans="1:5">
      <c r="B16" t="s">
        <v>1938</v>
      </c>
      <c r="C16">
        <v>1.7</v>
      </c>
      <c r="E16" t="s">
        <v>6879</v>
      </c>
    </row>
    <row r="17" spans="2:5">
      <c r="B17" t="s">
        <v>1939</v>
      </c>
      <c r="C17">
        <v>1.5</v>
      </c>
      <c r="E17" t="s">
        <v>6881</v>
      </c>
    </row>
    <row r="18" spans="2:5">
      <c r="B18" t="s">
        <v>1940</v>
      </c>
      <c r="C18">
        <v>1.5</v>
      </c>
      <c r="E18" t="s">
        <v>6881</v>
      </c>
    </row>
    <row r="19" spans="2:5">
      <c r="B19" t="s">
        <v>1937</v>
      </c>
      <c r="C19">
        <v>1.6</v>
      </c>
      <c r="E19" t="s">
        <v>6880</v>
      </c>
    </row>
    <row r="20" spans="2:5">
      <c r="B20" t="s">
        <v>1942</v>
      </c>
      <c r="C20">
        <v>1</v>
      </c>
      <c r="E20" t="s">
        <v>6881</v>
      </c>
    </row>
    <row r="21" spans="2:5">
      <c r="B21" t="s">
        <v>1943</v>
      </c>
      <c r="C21">
        <v>0.9</v>
      </c>
      <c r="E21" t="s">
        <v>6876</v>
      </c>
    </row>
    <row r="22" spans="2:5">
      <c r="B22" t="s">
        <v>1944</v>
      </c>
      <c r="C22">
        <v>0.4</v>
      </c>
      <c r="E22" t="s">
        <v>6881</v>
      </c>
    </row>
    <row r="23" spans="2:5">
      <c r="B23" t="s">
        <v>1945</v>
      </c>
      <c r="C23">
        <v>0.2</v>
      </c>
      <c r="E23" t="s">
        <v>6876</v>
      </c>
    </row>
    <row r="24" spans="2:5">
      <c r="B24" t="s">
        <v>1953</v>
      </c>
      <c r="C24" t="s">
        <v>1796</v>
      </c>
    </row>
    <row r="25" spans="2:5">
      <c r="B25" t="s">
        <v>1946</v>
      </c>
      <c r="C25" t="s">
        <v>1796</v>
      </c>
    </row>
    <row r="26" spans="2:5">
      <c r="B26" t="s">
        <v>1713</v>
      </c>
      <c r="C26" t="s">
        <v>1796</v>
      </c>
    </row>
    <row r="27" spans="2:5">
      <c r="B27" t="s">
        <v>1945</v>
      </c>
      <c r="C27" t="s">
        <v>1796</v>
      </c>
    </row>
    <row r="28" spans="2:5">
      <c r="B28" t="s">
        <v>1937</v>
      </c>
      <c r="C28" t="s">
        <v>1796</v>
      </c>
    </row>
    <row r="29" spans="2:5">
      <c r="B29" t="s">
        <v>1927</v>
      </c>
      <c r="C29" t="s">
        <v>1796</v>
      </c>
    </row>
    <row r="30" spans="2:5">
      <c r="B30" t="s">
        <v>1931</v>
      </c>
      <c r="C30" t="s">
        <v>1796</v>
      </c>
    </row>
    <row r="31" spans="2:5">
      <c r="B31" t="s">
        <v>1714</v>
      </c>
      <c r="C31">
        <v>19.7</v>
      </c>
    </row>
    <row r="32" spans="2:5">
      <c r="B32" t="s">
        <v>1948</v>
      </c>
      <c r="C32">
        <v>7.9</v>
      </c>
      <c r="E32" t="s">
        <v>6876</v>
      </c>
    </row>
    <row r="33" spans="2:5">
      <c r="B33" t="s">
        <v>7006</v>
      </c>
      <c r="C33">
        <v>3.8</v>
      </c>
      <c r="E33" t="s">
        <v>6876</v>
      </c>
    </row>
    <row r="34" spans="2:5">
      <c r="B34" t="s">
        <v>1947</v>
      </c>
      <c r="C34">
        <v>6.6</v>
      </c>
      <c r="E34" t="s">
        <v>6876</v>
      </c>
    </row>
    <row r="35" spans="2:5">
      <c r="B35" t="s">
        <v>1949</v>
      </c>
      <c r="C35">
        <v>1.2</v>
      </c>
      <c r="E35" t="s">
        <v>6876</v>
      </c>
    </row>
    <row r="36" spans="2:5">
      <c r="B36" t="s">
        <v>1950</v>
      </c>
      <c r="C36">
        <v>0.3</v>
      </c>
      <c r="E36" t="s">
        <v>6883</v>
      </c>
    </row>
    <row r="37" spans="2:5">
      <c r="B37" t="s">
        <v>1951</v>
      </c>
      <c r="C37">
        <v>177</v>
      </c>
    </row>
    <row r="38" spans="2:5">
      <c r="B38" t="s">
        <v>10631</v>
      </c>
      <c r="C38">
        <v>172.6</v>
      </c>
      <c r="E38" t="s">
        <v>6876</v>
      </c>
    </row>
    <row r="39" spans="2:5">
      <c r="B39" t="s">
        <v>10632</v>
      </c>
      <c r="C39">
        <v>4</v>
      </c>
      <c r="E39" t="s">
        <v>6876</v>
      </c>
    </row>
    <row r="40" spans="2:5">
      <c r="B40" t="s">
        <v>1950</v>
      </c>
      <c r="C40">
        <v>0.4</v>
      </c>
      <c r="E40" t="s">
        <v>6876</v>
      </c>
    </row>
    <row r="41" spans="2:5">
      <c r="B41" t="s">
        <v>1946</v>
      </c>
      <c r="C41">
        <v>0</v>
      </c>
      <c r="E41" t="s">
        <v>6881</v>
      </c>
    </row>
    <row r="42" spans="2:5">
      <c r="B42" t="s">
        <v>1952</v>
      </c>
      <c r="C42">
        <v>6.3</v>
      </c>
    </row>
    <row r="43" spans="2:5">
      <c r="B43" t="s">
        <v>10632</v>
      </c>
      <c r="C43">
        <v>2.6</v>
      </c>
      <c r="E43" t="s">
        <v>6876</v>
      </c>
    </row>
    <row r="44" spans="2:5">
      <c r="B44" t="s">
        <v>1950</v>
      </c>
      <c r="C44">
        <v>2.6</v>
      </c>
      <c r="E44" t="s">
        <v>6876</v>
      </c>
    </row>
    <row r="45" spans="2:5">
      <c r="B45" t="s">
        <v>1940</v>
      </c>
      <c r="C45">
        <v>0.9</v>
      </c>
      <c r="E45" t="s">
        <v>6881</v>
      </c>
    </row>
    <row r="46" spans="2:5">
      <c r="B46" t="s">
        <v>10633</v>
      </c>
      <c r="C46">
        <v>0.1</v>
      </c>
      <c r="E46" t="s">
        <v>6876</v>
      </c>
    </row>
    <row r="47" spans="2:5">
      <c r="B47" t="s">
        <v>10631</v>
      </c>
      <c r="C47" t="s">
        <v>7065</v>
      </c>
    </row>
    <row r="48" spans="2:5">
      <c r="B48" t="s">
        <v>10634</v>
      </c>
      <c r="C48" t="s">
        <v>1796</v>
      </c>
    </row>
    <row r="49" spans="2:5">
      <c r="B49" t="s">
        <v>1954</v>
      </c>
      <c r="C49">
        <v>8.5</v>
      </c>
    </row>
    <row r="50" spans="2:5">
      <c r="B50" t="s">
        <v>10634</v>
      </c>
      <c r="C50">
        <v>6</v>
      </c>
      <c r="E50" t="s">
        <v>6876</v>
      </c>
    </row>
    <row r="51" spans="2:5">
      <c r="B51" t="s">
        <v>1946</v>
      </c>
      <c r="C51">
        <v>1.2</v>
      </c>
      <c r="E51" t="s">
        <v>6881</v>
      </c>
    </row>
    <row r="52" spans="2:5">
      <c r="B52" t="s">
        <v>1950</v>
      </c>
      <c r="C52">
        <v>0.9</v>
      </c>
      <c r="E52" t="s">
        <v>6876</v>
      </c>
    </row>
    <row r="53" spans="2:5">
      <c r="B53" t="s">
        <v>10633</v>
      </c>
      <c r="C53">
        <v>0.4</v>
      </c>
      <c r="E53" t="s">
        <v>6876</v>
      </c>
    </row>
    <row r="54" spans="2:5">
      <c r="B54" t="s">
        <v>10632</v>
      </c>
      <c r="C54" t="s">
        <v>1796</v>
      </c>
    </row>
    <row r="55" spans="2:5">
      <c r="B55" t="s">
        <v>1955</v>
      </c>
      <c r="C55">
        <v>1.1000000000000001</v>
      </c>
    </row>
    <row r="56" spans="2:5">
      <c r="B56" t="s">
        <v>1950</v>
      </c>
      <c r="C56">
        <v>0.6</v>
      </c>
      <c r="E56" t="s">
        <v>6876</v>
      </c>
    </row>
    <row r="57" spans="2:5">
      <c r="B57" t="s">
        <v>10632</v>
      </c>
      <c r="C57">
        <v>0.5</v>
      </c>
      <c r="E57" t="s">
        <v>6876</v>
      </c>
    </row>
    <row r="58" spans="2:5">
      <c r="B58" t="s">
        <v>10635</v>
      </c>
      <c r="C58">
        <v>381.6</v>
      </c>
    </row>
    <row r="59" spans="2:5">
      <c r="B59" t="s">
        <v>1804</v>
      </c>
    </row>
    <row r="60" spans="2:5">
      <c r="B60" t="s">
        <v>1830</v>
      </c>
    </row>
    <row r="61" spans="2:5">
      <c r="B61" t="s">
        <v>10636</v>
      </c>
    </row>
    <row r="62" spans="2:5">
      <c r="B62" t="s">
        <v>10637</v>
      </c>
    </row>
    <row r="63" spans="2:5">
      <c r="B63" t="s">
        <v>10638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tabColor theme="7" tint="-0.249977111117893"/>
  </sheetPr>
  <dimension ref="A1:D17"/>
  <sheetViews>
    <sheetView workbookViewId="0">
      <selection activeCell="B3" sqref="B3:C17"/>
    </sheetView>
  </sheetViews>
  <sheetFormatPr defaultRowHeight="15"/>
  <cols>
    <col min="2" max="2" width="28.7109375" customWidth="1"/>
  </cols>
  <sheetData>
    <row r="1" spans="1:4">
      <c r="A1" t="s">
        <v>1958</v>
      </c>
    </row>
    <row r="3" spans="1:4">
      <c r="B3" t="s">
        <v>1786</v>
      </c>
      <c r="C3">
        <v>2023</v>
      </c>
      <c r="D3" t="s">
        <v>1972</v>
      </c>
    </row>
    <row r="4" spans="1:4">
      <c r="B4" t="s">
        <v>1702</v>
      </c>
      <c r="C4">
        <v>10.53783209</v>
      </c>
      <c r="D4" s="1"/>
    </row>
    <row r="5" spans="1:4">
      <c r="B5" t="s">
        <v>1959</v>
      </c>
      <c r="C5">
        <v>5.25754416627999</v>
      </c>
      <c r="D5" t="s">
        <v>6867</v>
      </c>
    </row>
    <row r="6" spans="1:4">
      <c r="B6" t="s">
        <v>1960</v>
      </c>
      <c r="C6">
        <v>5.2802879286393196</v>
      </c>
      <c r="D6" t="s">
        <v>6867</v>
      </c>
    </row>
    <row r="7" spans="1:4">
      <c r="B7" t="s">
        <v>1713</v>
      </c>
      <c r="C7">
        <v>271.56819530000001</v>
      </c>
    </row>
    <row r="8" spans="1:4">
      <c r="B8" t="s">
        <v>1961</v>
      </c>
      <c r="C8">
        <v>187.12802454432901</v>
      </c>
      <c r="D8" t="s">
        <v>6867</v>
      </c>
    </row>
    <row r="9" spans="1:4">
      <c r="B9" t="s">
        <v>1962</v>
      </c>
      <c r="C9">
        <v>65.128796089513301</v>
      </c>
      <c r="D9" t="s">
        <v>6867</v>
      </c>
    </row>
    <row r="10" spans="1:4">
      <c r="B10" t="s">
        <v>1963</v>
      </c>
      <c r="C10">
        <v>18.688682703021001</v>
      </c>
      <c r="D10" t="s">
        <v>6867</v>
      </c>
    </row>
    <row r="11" spans="1:4">
      <c r="B11" t="s">
        <v>1964</v>
      </c>
      <c r="C11">
        <v>0.62269200499999999</v>
      </c>
      <c r="D11" t="s">
        <v>6867</v>
      </c>
    </row>
    <row r="12" spans="1:4">
      <c r="B12" t="s">
        <v>1714</v>
      </c>
      <c r="C12">
        <v>313.29193889999999</v>
      </c>
    </row>
    <row r="13" spans="1:4">
      <c r="B13" t="s">
        <v>1965</v>
      </c>
      <c r="C13">
        <v>296.319643935763</v>
      </c>
      <c r="D13" t="s">
        <v>6867</v>
      </c>
    </row>
    <row r="14" spans="1:4">
      <c r="B14" t="s">
        <v>1962</v>
      </c>
      <c r="C14">
        <v>16.769400361452099</v>
      </c>
      <c r="D14" t="s">
        <v>6867</v>
      </c>
    </row>
    <row r="15" spans="1:4">
      <c r="B15" t="s">
        <v>1964</v>
      </c>
      <c r="C15">
        <v>0.202894554468628</v>
      </c>
      <c r="D15" t="s">
        <v>6867</v>
      </c>
    </row>
    <row r="16" spans="1:4">
      <c r="B16" t="s">
        <v>1802</v>
      </c>
      <c r="C16">
        <v>595.39796630000001</v>
      </c>
    </row>
    <row r="17" spans="2:2">
      <c r="B17" t="s">
        <v>1803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tabColor theme="7" tint="-0.249977111117893"/>
  </sheetPr>
  <dimension ref="B1:C55"/>
  <sheetViews>
    <sheetView workbookViewId="0">
      <selection activeCell="B2" sqref="B2:C55"/>
    </sheetView>
  </sheetViews>
  <sheetFormatPr defaultRowHeight="15"/>
  <cols>
    <col min="1" max="1" width="13.5703125" customWidth="1"/>
    <col min="2" max="2" width="49" customWidth="1"/>
  </cols>
  <sheetData>
    <row r="1" spans="2:3">
      <c r="B1" t="s">
        <v>7042</v>
      </c>
    </row>
    <row r="2" spans="2:3">
      <c r="B2" t="s">
        <v>1989</v>
      </c>
      <c r="C2">
        <v>2023</v>
      </c>
    </row>
    <row r="3" spans="2:3">
      <c r="B3" t="s">
        <v>7007</v>
      </c>
      <c r="C3">
        <v>-873.3</v>
      </c>
    </row>
    <row r="4" spans="2:3">
      <c r="B4" t="s">
        <v>7008</v>
      </c>
      <c r="C4">
        <v>-880</v>
      </c>
    </row>
    <row r="5" spans="2:3">
      <c r="B5" t="s">
        <v>7009</v>
      </c>
      <c r="C5">
        <v>6.2</v>
      </c>
    </row>
    <row r="6" spans="2:3">
      <c r="B6" t="s">
        <v>7010</v>
      </c>
      <c r="C6">
        <v>0.4</v>
      </c>
    </row>
    <row r="7" spans="2:3">
      <c r="B7" t="s">
        <v>7011</v>
      </c>
      <c r="C7">
        <v>0.1</v>
      </c>
    </row>
    <row r="8" spans="2:3">
      <c r="B8" t="s">
        <v>7012</v>
      </c>
      <c r="C8">
        <v>-103.8</v>
      </c>
    </row>
    <row r="9" spans="2:3">
      <c r="B9" t="s">
        <v>7013</v>
      </c>
      <c r="C9">
        <v>-103.8</v>
      </c>
    </row>
    <row r="10" spans="2:3">
      <c r="B10" t="s">
        <v>7014</v>
      </c>
      <c r="C10">
        <v>-30.5</v>
      </c>
    </row>
    <row r="11" spans="2:3">
      <c r="B11" t="s">
        <v>7015</v>
      </c>
      <c r="C11">
        <v>-30.5</v>
      </c>
    </row>
    <row r="12" spans="2:3">
      <c r="B12" t="s">
        <v>7016</v>
      </c>
      <c r="C12">
        <v>35.6</v>
      </c>
    </row>
    <row r="13" spans="2:3">
      <c r="B13" t="s">
        <v>7017</v>
      </c>
      <c r="C13">
        <v>35.6</v>
      </c>
    </row>
    <row r="14" spans="2:3">
      <c r="B14" t="s">
        <v>7018</v>
      </c>
      <c r="C14">
        <v>22.7</v>
      </c>
    </row>
    <row r="15" spans="2:3">
      <c r="B15" t="s">
        <v>7015</v>
      </c>
      <c r="C15">
        <v>22</v>
      </c>
    </row>
    <row r="16" spans="2:3">
      <c r="B16" t="s">
        <v>7019</v>
      </c>
      <c r="C16">
        <v>0.7</v>
      </c>
    </row>
    <row r="17" spans="2:3">
      <c r="B17" t="s">
        <v>7020</v>
      </c>
      <c r="C17">
        <v>20.9</v>
      </c>
    </row>
    <row r="18" spans="2:3">
      <c r="B18" t="s">
        <v>7017</v>
      </c>
      <c r="C18">
        <v>20.9</v>
      </c>
    </row>
    <row r="19" spans="2:3">
      <c r="B19" t="s">
        <v>7021</v>
      </c>
      <c r="C19">
        <v>39.700000000000003</v>
      </c>
    </row>
    <row r="20" spans="2:3">
      <c r="B20" t="s">
        <v>7022</v>
      </c>
      <c r="C20">
        <v>0.6</v>
      </c>
    </row>
    <row r="21" spans="2:3">
      <c r="B21" t="s">
        <v>7023</v>
      </c>
      <c r="C21">
        <v>0</v>
      </c>
    </row>
    <row r="22" spans="2:3">
      <c r="B22" t="s">
        <v>7024</v>
      </c>
      <c r="C22">
        <v>-11.1</v>
      </c>
    </row>
    <row r="23" spans="2:3">
      <c r="B23" t="s">
        <v>7025</v>
      </c>
      <c r="C23">
        <v>4.3</v>
      </c>
    </row>
    <row r="24" spans="2:3">
      <c r="B24" t="s">
        <v>7026</v>
      </c>
      <c r="C24">
        <v>0.1</v>
      </c>
    </row>
    <row r="25" spans="2:3">
      <c r="B25" t="s">
        <v>7027</v>
      </c>
      <c r="C25">
        <v>45.8</v>
      </c>
    </row>
    <row r="26" spans="2:3">
      <c r="B26" t="s">
        <v>7028</v>
      </c>
      <c r="C26">
        <v>0.6</v>
      </c>
    </row>
    <row r="27" spans="2:3">
      <c r="B27" t="s">
        <v>7029</v>
      </c>
      <c r="C27">
        <v>0</v>
      </c>
    </row>
    <row r="28" spans="2:3">
      <c r="B28" t="s">
        <v>7030</v>
      </c>
      <c r="C28">
        <v>0.2</v>
      </c>
    </row>
    <row r="29" spans="2:3">
      <c r="B29" t="s">
        <v>7031</v>
      </c>
      <c r="C29">
        <v>0.3</v>
      </c>
    </row>
    <row r="30" spans="2:3">
      <c r="B30" t="s">
        <v>7032</v>
      </c>
      <c r="C30">
        <v>0.2</v>
      </c>
    </row>
    <row r="31" spans="2:3">
      <c r="B31" t="s">
        <v>7033</v>
      </c>
      <c r="C31">
        <v>-131.69999999999999</v>
      </c>
    </row>
    <row r="32" spans="2:3">
      <c r="B32" t="s">
        <v>7034</v>
      </c>
      <c r="C32">
        <v>16.399999999999999</v>
      </c>
    </row>
    <row r="33" spans="2:3">
      <c r="B33" t="s">
        <v>7035</v>
      </c>
      <c r="C33">
        <v>-139</v>
      </c>
    </row>
    <row r="34" spans="2:3">
      <c r="B34" t="s">
        <v>7036</v>
      </c>
      <c r="C34">
        <v>2.5</v>
      </c>
    </row>
    <row r="35" spans="2:3">
      <c r="B35" t="s">
        <v>7037</v>
      </c>
      <c r="C35">
        <v>-11.7</v>
      </c>
    </row>
    <row r="36" spans="2:3">
      <c r="B36" t="s">
        <v>7038</v>
      </c>
      <c r="C36">
        <v>79.8</v>
      </c>
    </row>
    <row r="37" spans="2:3">
      <c r="B37" t="s">
        <v>7017</v>
      </c>
      <c r="C37">
        <v>79.8</v>
      </c>
    </row>
    <row r="38" spans="2:3">
      <c r="B38" t="s">
        <v>7039</v>
      </c>
      <c r="C38">
        <v>60.6</v>
      </c>
    </row>
    <row r="39" spans="2:3">
      <c r="B39" t="s">
        <v>1713</v>
      </c>
      <c r="C39">
        <v>54.7</v>
      </c>
    </row>
    <row r="40" spans="2:3">
      <c r="B40" t="s">
        <v>1714</v>
      </c>
      <c r="C40">
        <v>5.9</v>
      </c>
    </row>
    <row r="41" spans="2:3">
      <c r="B41" t="s">
        <v>7040</v>
      </c>
      <c r="C41">
        <v>-1000.5</v>
      </c>
    </row>
    <row r="42" spans="2:3">
      <c r="B42" t="s">
        <v>7041</v>
      </c>
      <c r="C42">
        <v>-939.9</v>
      </c>
    </row>
    <row r="43" spans="2:3">
      <c r="B43" t="s">
        <v>1991</v>
      </c>
    </row>
    <row r="44" spans="2:3">
      <c r="B44" t="s">
        <v>10753</v>
      </c>
    </row>
    <row r="45" spans="2:3">
      <c r="B45" t="s">
        <v>10754</v>
      </c>
    </row>
    <row r="46" spans="2:3">
      <c r="B46" t="s">
        <v>10755</v>
      </c>
    </row>
    <row r="47" spans="2:3">
      <c r="B47" t="s">
        <v>10756</v>
      </c>
    </row>
    <row r="48" spans="2:3">
      <c r="B48" t="s">
        <v>10757</v>
      </c>
    </row>
    <row r="49" spans="2:2">
      <c r="B49" t="s">
        <v>10758</v>
      </c>
    </row>
    <row r="50" spans="2:2">
      <c r="B50" t="s">
        <v>10759</v>
      </c>
    </row>
    <row r="51" spans="2:2">
      <c r="B51" t="s">
        <v>10760</v>
      </c>
    </row>
    <row r="52" spans="2:2">
      <c r="B52" t="s">
        <v>10761</v>
      </c>
    </row>
    <row r="53" spans="2:2">
      <c r="B53" t="s">
        <v>10762</v>
      </c>
    </row>
    <row r="54" spans="2:2">
      <c r="B54" t="s">
        <v>10763</v>
      </c>
    </row>
    <row r="55" spans="2:2">
      <c r="B55" t="s">
        <v>1990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tabColor theme="7" tint="-0.249977111117893"/>
  </sheetPr>
  <dimension ref="A1:D13"/>
  <sheetViews>
    <sheetView workbookViewId="0">
      <selection activeCell="B3" sqref="B3:C12"/>
    </sheetView>
  </sheetViews>
  <sheetFormatPr defaultRowHeight="15"/>
  <cols>
    <col min="2" max="2" width="19.7109375" customWidth="1"/>
    <col min="3" max="3" width="16.85546875" customWidth="1"/>
  </cols>
  <sheetData>
    <row r="1" spans="1:4">
      <c r="A1" t="s">
        <v>1966</v>
      </c>
    </row>
    <row r="3" spans="1:4">
      <c r="B3" t="s">
        <v>1786</v>
      </c>
      <c r="C3">
        <v>2023</v>
      </c>
      <c r="D3" t="s">
        <v>1973</v>
      </c>
    </row>
    <row r="4" spans="1:4">
      <c r="B4" t="s">
        <v>1713</v>
      </c>
      <c r="C4">
        <v>143.20295859999999</v>
      </c>
    </row>
    <row r="5" spans="1:4">
      <c r="B5" t="s">
        <v>1967</v>
      </c>
      <c r="C5">
        <v>119.45302479999999</v>
      </c>
      <c r="D5" t="s">
        <v>6890</v>
      </c>
    </row>
    <row r="6" spans="1:4">
      <c r="B6" t="s">
        <v>1968</v>
      </c>
      <c r="C6">
        <v>21.139671270000001</v>
      </c>
      <c r="D6" t="s">
        <v>7047</v>
      </c>
    </row>
    <row r="7" spans="1:4">
      <c r="B7" t="s">
        <v>1969</v>
      </c>
      <c r="C7">
        <v>2.5933569360000002</v>
      </c>
      <c r="D7" t="s">
        <v>7048</v>
      </c>
    </row>
    <row r="8" spans="1:4">
      <c r="B8" t="s">
        <v>7043</v>
      </c>
      <c r="C8">
        <v>1.6905547E-2</v>
      </c>
      <c r="D8" t="s">
        <v>7049</v>
      </c>
    </row>
    <row r="9" spans="1:4" s="1" customFormat="1">
      <c r="B9" t="s">
        <v>1714</v>
      </c>
      <c r="C9">
        <v>22.646561380000001</v>
      </c>
    </row>
    <row r="10" spans="1:4">
      <c r="B10" t="s">
        <v>1968</v>
      </c>
      <c r="C10">
        <v>20.805741050000002</v>
      </c>
      <c r="D10" t="s">
        <v>7049</v>
      </c>
    </row>
    <row r="11" spans="1:4">
      <c r="B11" t="s">
        <v>1969</v>
      </c>
      <c r="C11">
        <v>1.8408203249999999</v>
      </c>
      <c r="D11" t="s">
        <v>7050</v>
      </c>
    </row>
    <row r="12" spans="1:4">
      <c r="B12" t="s">
        <v>1802</v>
      </c>
      <c r="C12">
        <v>165.84952000000001</v>
      </c>
    </row>
    <row r="13" spans="1:4">
      <c r="B13" t="s">
        <v>1803</v>
      </c>
    </row>
  </sheetData>
  <phoneticPr fontId="3"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6">
    <tabColor theme="7" tint="0.59999389629810485"/>
  </sheetPr>
  <dimension ref="A1"/>
  <sheetViews>
    <sheetView workbookViewId="0"/>
  </sheetViews>
  <sheetFormatPr defaultRowHeight="1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7">
    <tabColor theme="7" tint="0.59999389629810485"/>
  </sheetPr>
  <dimension ref="A1:AG74"/>
  <sheetViews>
    <sheetView workbookViewId="0"/>
  </sheetViews>
  <sheetFormatPr defaultRowHeight="15" customHeight="1"/>
  <cols>
    <col min="1" max="1" width="37" customWidth="1"/>
    <col min="2" max="2" width="49" customWidth="1"/>
  </cols>
  <sheetData>
    <row r="1" spans="1:33" ht="15" customHeight="1" thickBot="1">
      <c r="B1" s="13"/>
      <c r="C1" s="14">
        <v>2021</v>
      </c>
      <c r="D1" s="14">
        <v>2022</v>
      </c>
      <c r="E1" s="14">
        <v>2023</v>
      </c>
      <c r="F1" s="14">
        <v>2024</v>
      </c>
      <c r="G1" s="14">
        <v>2025</v>
      </c>
      <c r="H1" s="14">
        <v>2026</v>
      </c>
      <c r="I1" s="14">
        <v>2027</v>
      </c>
      <c r="J1" s="14">
        <v>2028</v>
      </c>
      <c r="K1" s="14">
        <v>2029</v>
      </c>
      <c r="L1" s="14">
        <v>2030</v>
      </c>
      <c r="M1" s="14">
        <v>2031</v>
      </c>
      <c r="N1" s="14">
        <v>2032</v>
      </c>
      <c r="O1" s="14">
        <v>2033</v>
      </c>
      <c r="P1" s="14">
        <v>2034</v>
      </c>
      <c r="Q1" s="14">
        <v>2035</v>
      </c>
      <c r="R1" s="14">
        <v>2036</v>
      </c>
      <c r="S1" s="14">
        <v>2037</v>
      </c>
      <c r="T1" s="14">
        <v>2038</v>
      </c>
      <c r="U1" s="14">
        <v>2039</v>
      </c>
      <c r="V1" s="14">
        <v>2040</v>
      </c>
      <c r="W1" s="14">
        <v>2041</v>
      </c>
      <c r="X1" s="14">
        <v>2042</v>
      </c>
      <c r="Y1" s="14">
        <v>2043</v>
      </c>
      <c r="Z1" s="14">
        <v>2044</v>
      </c>
      <c r="AA1" s="14">
        <v>2045</v>
      </c>
      <c r="AB1" s="14">
        <v>2046</v>
      </c>
      <c r="AC1" s="14">
        <v>2047</v>
      </c>
      <c r="AD1" s="14">
        <v>2048</v>
      </c>
      <c r="AE1" s="14">
        <v>2049</v>
      </c>
      <c r="AF1" s="14">
        <v>2050</v>
      </c>
    </row>
    <row r="2" spans="1:33" ht="15" customHeight="1" thickTop="1"/>
    <row r="3" spans="1:33" ht="15" customHeight="1">
      <c r="C3" s="50" t="s">
        <v>1992</v>
      </c>
      <c r="D3" s="50" t="s">
        <v>7096</v>
      </c>
      <c r="E3" s="50"/>
      <c r="F3" s="50"/>
      <c r="G3" s="50"/>
      <c r="H3" s="50"/>
    </row>
    <row r="4" spans="1:33" ht="15" customHeight="1">
      <c r="C4" s="50" t="s">
        <v>1993</v>
      </c>
      <c r="D4" s="50" t="s">
        <v>7097</v>
      </c>
      <c r="E4" s="50"/>
      <c r="F4" s="50"/>
      <c r="G4" s="50" t="s">
        <v>1994</v>
      </c>
      <c r="H4" s="50"/>
    </row>
    <row r="5" spans="1:33" ht="15" customHeight="1">
      <c r="C5" s="50" t="s">
        <v>1995</v>
      </c>
      <c r="D5" s="50"/>
      <c r="E5" s="50"/>
      <c r="F5" s="50"/>
      <c r="G5" s="50"/>
      <c r="H5" s="50"/>
    </row>
    <row r="6" spans="1:33" ht="15" customHeight="1">
      <c r="C6" s="50" t="s">
        <v>1996</v>
      </c>
      <c r="D6" s="50"/>
      <c r="E6" s="50" t="s">
        <v>7098</v>
      </c>
      <c r="F6" s="50"/>
      <c r="G6" s="50"/>
      <c r="H6" s="50"/>
    </row>
    <row r="10" spans="1:33" ht="15" customHeight="1">
      <c r="A10" s="51" t="s">
        <v>1997</v>
      </c>
      <c r="B10" s="15" t="s">
        <v>1998</v>
      </c>
      <c r="AG10" s="52" t="s">
        <v>6892</v>
      </c>
    </row>
    <row r="11" spans="1:33" ht="15" customHeight="1">
      <c r="B11" s="13" t="s">
        <v>1999</v>
      </c>
      <c r="AG11" s="52" t="s">
        <v>6893</v>
      </c>
    </row>
    <row r="12" spans="1:33" ht="15" customHeight="1">
      <c r="B12" s="13" t="s">
        <v>2000</v>
      </c>
      <c r="C12" s="53" t="s">
        <v>2000</v>
      </c>
      <c r="D12" s="53" t="s">
        <v>2000</v>
      </c>
      <c r="E12" s="53" t="s">
        <v>2000</v>
      </c>
      <c r="F12" s="53" t="s">
        <v>2000</v>
      </c>
      <c r="G12" s="53" t="s">
        <v>2000</v>
      </c>
      <c r="H12" s="53" t="s">
        <v>2000</v>
      </c>
      <c r="I12" s="53" t="s">
        <v>2000</v>
      </c>
      <c r="J12" s="53" t="s">
        <v>2000</v>
      </c>
      <c r="K12" s="53" t="s">
        <v>2000</v>
      </c>
      <c r="L12" s="53" t="s">
        <v>2000</v>
      </c>
      <c r="M12" s="53" t="s">
        <v>2000</v>
      </c>
      <c r="N12" s="53" t="s">
        <v>2000</v>
      </c>
      <c r="O12" s="53" t="s">
        <v>2000</v>
      </c>
      <c r="P12" s="53" t="s">
        <v>2000</v>
      </c>
      <c r="Q12" s="53" t="s">
        <v>2000</v>
      </c>
      <c r="R12" s="53" t="s">
        <v>2000</v>
      </c>
      <c r="S12" s="53" t="s">
        <v>2000</v>
      </c>
      <c r="T12" s="53" t="s">
        <v>2000</v>
      </c>
      <c r="U12" s="53" t="s">
        <v>2000</v>
      </c>
      <c r="V12" s="53" t="s">
        <v>2000</v>
      </c>
      <c r="W12" s="53" t="s">
        <v>2000</v>
      </c>
      <c r="X12" s="53" t="s">
        <v>2000</v>
      </c>
      <c r="Y12" s="53" t="s">
        <v>2000</v>
      </c>
      <c r="Z12" s="53" t="s">
        <v>2000</v>
      </c>
      <c r="AA12" s="53" t="s">
        <v>2000</v>
      </c>
      <c r="AB12" s="53" t="s">
        <v>2000</v>
      </c>
      <c r="AC12" s="53" t="s">
        <v>2000</v>
      </c>
      <c r="AD12" s="53" t="s">
        <v>2000</v>
      </c>
      <c r="AE12" s="53" t="s">
        <v>2000</v>
      </c>
      <c r="AF12" s="53" t="s">
        <v>2000</v>
      </c>
      <c r="AG12" s="52" t="s">
        <v>6894</v>
      </c>
    </row>
    <row r="13" spans="1:33" ht="15" customHeight="1" thickBot="1">
      <c r="B13" s="14" t="s">
        <v>2001</v>
      </c>
      <c r="C13" s="14">
        <v>2021</v>
      </c>
      <c r="D13" s="14">
        <v>2022</v>
      </c>
      <c r="E13" s="14">
        <v>2023</v>
      </c>
      <c r="F13" s="14">
        <v>2024</v>
      </c>
      <c r="G13" s="14">
        <v>2025</v>
      </c>
      <c r="H13" s="14">
        <v>2026</v>
      </c>
      <c r="I13" s="14">
        <v>2027</v>
      </c>
      <c r="J13" s="14">
        <v>2028</v>
      </c>
      <c r="K13" s="14">
        <v>2029</v>
      </c>
      <c r="L13" s="14">
        <v>2030</v>
      </c>
      <c r="M13" s="14">
        <v>2031</v>
      </c>
      <c r="N13" s="14">
        <v>2032</v>
      </c>
      <c r="O13" s="14">
        <v>2033</v>
      </c>
      <c r="P13" s="14">
        <v>2034</v>
      </c>
      <c r="Q13" s="14">
        <v>2035</v>
      </c>
      <c r="R13" s="14">
        <v>2036</v>
      </c>
      <c r="S13" s="14">
        <v>2037</v>
      </c>
      <c r="T13" s="14">
        <v>2038</v>
      </c>
      <c r="U13" s="14">
        <v>2039</v>
      </c>
      <c r="V13" s="14">
        <v>2040</v>
      </c>
      <c r="W13" s="14">
        <v>2041</v>
      </c>
      <c r="X13" s="14">
        <v>2042</v>
      </c>
      <c r="Y13" s="14">
        <v>2043</v>
      </c>
      <c r="Z13" s="14">
        <v>2044</v>
      </c>
      <c r="AA13" s="14">
        <v>2045</v>
      </c>
      <c r="AB13" s="14">
        <v>2046</v>
      </c>
      <c r="AC13" s="14">
        <v>2047</v>
      </c>
      <c r="AD13" s="14">
        <v>2048</v>
      </c>
      <c r="AE13" s="14">
        <v>2049</v>
      </c>
      <c r="AF13" s="14">
        <v>2050</v>
      </c>
      <c r="AG13" s="54" t="s">
        <v>6895</v>
      </c>
    </row>
    <row r="14" spans="1:33" ht="15" customHeight="1" thickTop="1"/>
    <row r="15" spans="1:33" ht="15" customHeight="1">
      <c r="B15" s="16" t="s">
        <v>2002</v>
      </c>
    </row>
    <row r="16" spans="1:33" ht="15" customHeight="1">
      <c r="A16" s="51" t="s">
        <v>2003</v>
      </c>
      <c r="B16" s="17" t="s">
        <v>2004</v>
      </c>
      <c r="C16" s="18">
        <v>61.206642000000002</v>
      </c>
      <c r="D16" s="18">
        <v>63.077744000000003</v>
      </c>
      <c r="E16" s="18">
        <v>59.926895000000002</v>
      </c>
      <c r="F16" s="18">
        <v>58.927826000000003</v>
      </c>
      <c r="G16" s="18">
        <v>58.010657999999999</v>
      </c>
      <c r="H16" s="18">
        <v>57.124977000000001</v>
      </c>
      <c r="I16" s="18">
        <v>56.273659000000002</v>
      </c>
      <c r="J16" s="18">
        <v>55.479401000000003</v>
      </c>
      <c r="K16" s="18">
        <v>54.757289999999998</v>
      </c>
      <c r="L16" s="18">
        <v>54.109459000000001</v>
      </c>
      <c r="M16" s="18">
        <v>53.446606000000003</v>
      </c>
      <c r="N16" s="18">
        <v>52.809376</v>
      </c>
      <c r="O16" s="18">
        <v>52.204559000000003</v>
      </c>
      <c r="P16" s="18">
        <v>51.643608</v>
      </c>
      <c r="Q16" s="18">
        <v>51.112507000000001</v>
      </c>
      <c r="R16" s="18">
        <v>50.599739</v>
      </c>
      <c r="S16" s="18">
        <v>50.094002000000003</v>
      </c>
      <c r="T16" s="18">
        <v>49.609848</v>
      </c>
      <c r="U16" s="18">
        <v>49.149689000000002</v>
      </c>
      <c r="V16" s="18">
        <v>48.704746</v>
      </c>
      <c r="W16" s="18">
        <v>48.273063999999998</v>
      </c>
      <c r="X16" s="18">
        <v>47.861899999999999</v>
      </c>
      <c r="Y16" s="18">
        <v>47.444313000000001</v>
      </c>
      <c r="Z16" s="18">
        <v>47.019942999999998</v>
      </c>
      <c r="AA16" s="18">
        <v>46.612349999999999</v>
      </c>
      <c r="AB16" s="18">
        <v>46.214416999999997</v>
      </c>
      <c r="AC16" s="18">
        <v>45.834938000000001</v>
      </c>
      <c r="AD16" s="18">
        <v>45.474201000000001</v>
      </c>
      <c r="AE16" s="18">
        <v>45.127471999999997</v>
      </c>
      <c r="AF16" s="18">
        <v>44.796429000000003</v>
      </c>
      <c r="AG16" s="19">
        <v>-1.0999999999999999E-2</v>
      </c>
    </row>
    <row r="17" spans="1:33" ht="15" customHeight="1">
      <c r="A17" s="51" t="s">
        <v>2005</v>
      </c>
      <c r="B17" s="17" t="s">
        <v>2006</v>
      </c>
      <c r="C17" s="18">
        <v>264.94027699999998</v>
      </c>
      <c r="D17" s="18">
        <v>268.26403800000003</v>
      </c>
      <c r="E17" s="18">
        <v>264.88955700000002</v>
      </c>
      <c r="F17" s="18">
        <v>265.91030899999998</v>
      </c>
      <c r="G17" s="18">
        <v>266.99481200000002</v>
      </c>
      <c r="H17" s="18">
        <v>267.559326</v>
      </c>
      <c r="I17" s="18">
        <v>267.70843500000001</v>
      </c>
      <c r="J17" s="18">
        <v>267.43679800000001</v>
      </c>
      <c r="K17" s="18">
        <v>266.83657799999997</v>
      </c>
      <c r="L17" s="18">
        <v>266.29519699999997</v>
      </c>
      <c r="M17" s="18">
        <v>265.36556999999999</v>
      </c>
      <c r="N17" s="18">
        <v>264.68975799999998</v>
      </c>
      <c r="O17" s="18">
        <v>264.02642800000001</v>
      </c>
      <c r="P17" s="18">
        <v>263.56967200000003</v>
      </c>
      <c r="Q17" s="18">
        <v>263.33798200000001</v>
      </c>
      <c r="R17" s="18">
        <v>263.14086900000001</v>
      </c>
      <c r="S17" s="18">
        <v>262.863068</v>
      </c>
      <c r="T17" s="18">
        <v>262.57473800000002</v>
      </c>
      <c r="U17" s="18">
        <v>262.28250100000002</v>
      </c>
      <c r="V17" s="18">
        <v>262.07492100000002</v>
      </c>
      <c r="W17" s="18">
        <v>261.87240600000001</v>
      </c>
      <c r="X17" s="18">
        <v>261.694794</v>
      </c>
      <c r="Y17" s="18">
        <v>261.52685500000001</v>
      </c>
      <c r="Z17" s="18">
        <v>261.42340100000001</v>
      </c>
      <c r="AA17" s="18">
        <v>261.28717</v>
      </c>
      <c r="AB17" s="18">
        <v>261.14050300000002</v>
      </c>
      <c r="AC17" s="18">
        <v>260.95513899999997</v>
      </c>
      <c r="AD17" s="18">
        <v>260.76882899999998</v>
      </c>
      <c r="AE17" s="18">
        <v>260.53051799999997</v>
      </c>
      <c r="AF17" s="18">
        <v>260.28454599999998</v>
      </c>
      <c r="AG17" s="19">
        <v>-1E-3</v>
      </c>
    </row>
    <row r="18" spans="1:33" ht="15" customHeight="1">
      <c r="A18" s="51" t="s">
        <v>2007</v>
      </c>
      <c r="B18" s="17" t="s">
        <v>2008</v>
      </c>
      <c r="C18" s="18">
        <v>608.06945800000005</v>
      </c>
      <c r="D18" s="18">
        <v>571.91479500000003</v>
      </c>
      <c r="E18" s="18">
        <v>567.15808100000004</v>
      </c>
      <c r="F18" s="18">
        <v>515.12329099999999</v>
      </c>
      <c r="G18" s="18">
        <v>498.75598100000002</v>
      </c>
      <c r="H18" s="18">
        <v>493.19482399999998</v>
      </c>
      <c r="I18" s="18">
        <v>489.18905599999999</v>
      </c>
      <c r="J18" s="18">
        <v>488.007294</v>
      </c>
      <c r="K18" s="18">
        <v>475.11047400000001</v>
      </c>
      <c r="L18" s="18">
        <v>467.456726</v>
      </c>
      <c r="M18" s="18">
        <v>463.186554</v>
      </c>
      <c r="N18" s="18">
        <v>458.00518799999998</v>
      </c>
      <c r="O18" s="18">
        <v>460.21640000000002</v>
      </c>
      <c r="P18" s="18">
        <v>445.01797499999998</v>
      </c>
      <c r="Q18" s="18">
        <v>435.68142699999999</v>
      </c>
      <c r="R18" s="18">
        <v>427.07034299999998</v>
      </c>
      <c r="S18" s="18">
        <v>425.47726399999999</v>
      </c>
      <c r="T18" s="18">
        <v>427.10882600000002</v>
      </c>
      <c r="U18" s="18">
        <v>427.78372200000001</v>
      </c>
      <c r="V18" s="18">
        <v>426.57827800000001</v>
      </c>
      <c r="W18" s="18">
        <v>427.61071800000002</v>
      </c>
      <c r="X18" s="18">
        <v>427.97909499999997</v>
      </c>
      <c r="Y18" s="18">
        <v>426.88610799999998</v>
      </c>
      <c r="Z18" s="18">
        <v>427.45529199999999</v>
      </c>
      <c r="AA18" s="18">
        <v>427.88742100000002</v>
      </c>
      <c r="AB18" s="18">
        <v>429.179688</v>
      </c>
      <c r="AC18" s="18">
        <v>430.07486</v>
      </c>
      <c r="AD18" s="18">
        <v>432.51818800000001</v>
      </c>
      <c r="AE18" s="18">
        <v>434.30157500000001</v>
      </c>
      <c r="AF18" s="18">
        <v>436.734802</v>
      </c>
      <c r="AG18" s="19">
        <v>-1.0999999999999999E-2</v>
      </c>
    </row>
    <row r="19" spans="1:33" ht="15" customHeight="1">
      <c r="A19" s="51" t="s">
        <v>2009</v>
      </c>
      <c r="B19" s="16" t="s">
        <v>2010</v>
      </c>
      <c r="C19" s="20">
        <v>934.21636999999998</v>
      </c>
      <c r="D19" s="20">
        <v>903.25659199999996</v>
      </c>
      <c r="E19" s="20">
        <v>891.97454800000003</v>
      </c>
      <c r="F19" s="20">
        <v>839.96142599999996</v>
      </c>
      <c r="G19" s="20">
        <v>823.76147500000002</v>
      </c>
      <c r="H19" s="20">
        <v>817.87914999999998</v>
      </c>
      <c r="I19" s="20">
        <v>813.17114300000003</v>
      </c>
      <c r="J19" s="20">
        <v>810.92346199999997</v>
      </c>
      <c r="K19" s="20">
        <v>796.70434599999999</v>
      </c>
      <c r="L19" s="20">
        <v>787.86138900000003</v>
      </c>
      <c r="M19" s="20">
        <v>781.99871800000005</v>
      </c>
      <c r="N19" s="20">
        <v>775.50433299999997</v>
      </c>
      <c r="O19" s="20">
        <v>776.44738800000005</v>
      </c>
      <c r="P19" s="20">
        <v>760.23126200000002</v>
      </c>
      <c r="Q19" s="20">
        <v>750.13195800000005</v>
      </c>
      <c r="R19" s="20">
        <v>740.81091300000003</v>
      </c>
      <c r="S19" s="20">
        <v>738.43432600000006</v>
      </c>
      <c r="T19" s="20">
        <v>739.29339600000003</v>
      </c>
      <c r="U19" s="20">
        <v>739.21594200000004</v>
      </c>
      <c r="V19" s="20">
        <v>737.35790999999995</v>
      </c>
      <c r="W19" s="20">
        <v>737.75622599999997</v>
      </c>
      <c r="X19" s="20">
        <v>737.53576699999996</v>
      </c>
      <c r="Y19" s="20">
        <v>735.85730000000001</v>
      </c>
      <c r="Z19" s="20">
        <v>735.89868200000001</v>
      </c>
      <c r="AA19" s="20">
        <v>735.78698699999995</v>
      </c>
      <c r="AB19" s="20">
        <v>736.53460700000005</v>
      </c>
      <c r="AC19" s="20">
        <v>736.86492899999996</v>
      </c>
      <c r="AD19" s="20">
        <v>738.76122999999995</v>
      </c>
      <c r="AE19" s="20">
        <v>739.95959500000004</v>
      </c>
      <c r="AF19" s="20">
        <v>741.81579599999998</v>
      </c>
      <c r="AG19" s="21">
        <v>-8.0000000000000002E-3</v>
      </c>
    </row>
    <row r="21" spans="1:33" ht="15" customHeight="1">
      <c r="B21" s="16" t="s">
        <v>2011</v>
      </c>
    </row>
    <row r="22" spans="1:33" ht="15" customHeight="1">
      <c r="A22" s="51" t="s">
        <v>2012</v>
      </c>
      <c r="B22" s="17" t="s">
        <v>2004</v>
      </c>
      <c r="C22" s="18">
        <v>59.586689</v>
      </c>
      <c r="D22" s="18">
        <v>60.965980999999999</v>
      </c>
      <c r="E22" s="18">
        <v>60.918303999999999</v>
      </c>
      <c r="F22" s="18">
        <v>60.610999999999997</v>
      </c>
      <c r="G22" s="18">
        <v>60.399619999999999</v>
      </c>
      <c r="H22" s="18">
        <v>60.182758</v>
      </c>
      <c r="I22" s="18">
        <v>60.367503999999997</v>
      </c>
      <c r="J22" s="18">
        <v>60.430038000000003</v>
      </c>
      <c r="K22" s="18">
        <v>60.445628999999997</v>
      </c>
      <c r="L22" s="18">
        <v>60.445945999999999</v>
      </c>
      <c r="M22" s="18">
        <v>60.374546000000002</v>
      </c>
      <c r="N22" s="18">
        <v>60.352820999999999</v>
      </c>
      <c r="O22" s="18">
        <v>60.353637999999997</v>
      </c>
      <c r="P22" s="18">
        <v>60.385734999999997</v>
      </c>
      <c r="Q22" s="18">
        <v>60.419879999999999</v>
      </c>
      <c r="R22" s="18">
        <v>60.434550999999999</v>
      </c>
      <c r="S22" s="18">
        <v>60.422581000000001</v>
      </c>
      <c r="T22" s="18">
        <v>60.411411000000001</v>
      </c>
      <c r="U22" s="18">
        <v>60.438243999999997</v>
      </c>
      <c r="V22" s="18">
        <v>60.425635999999997</v>
      </c>
      <c r="W22" s="18">
        <v>60.436211</v>
      </c>
      <c r="X22" s="18">
        <v>60.473602</v>
      </c>
      <c r="Y22" s="18">
        <v>60.471825000000003</v>
      </c>
      <c r="Z22" s="18">
        <v>60.449084999999997</v>
      </c>
      <c r="AA22" s="18">
        <v>60.455463000000002</v>
      </c>
      <c r="AB22" s="18">
        <v>60.458095999999998</v>
      </c>
      <c r="AC22" s="18">
        <v>60.489082000000003</v>
      </c>
      <c r="AD22" s="18">
        <v>60.548389</v>
      </c>
      <c r="AE22" s="18">
        <v>60.615692000000003</v>
      </c>
      <c r="AF22" s="18">
        <v>60.693995999999999</v>
      </c>
      <c r="AG22" s="19">
        <v>1E-3</v>
      </c>
    </row>
    <row r="23" spans="1:33" ht="15" customHeight="1">
      <c r="A23" s="51" t="s">
        <v>2013</v>
      </c>
      <c r="B23" s="17" t="s">
        <v>2006</v>
      </c>
      <c r="C23" s="18">
        <v>184.187805</v>
      </c>
      <c r="D23" s="18">
        <v>191.44998200000001</v>
      </c>
      <c r="E23" s="18">
        <v>188.69323700000001</v>
      </c>
      <c r="F23" s="18">
        <v>189.17079200000001</v>
      </c>
      <c r="G23" s="18">
        <v>189.84498600000001</v>
      </c>
      <c r="H23" s="18">
        <v>189.92768899999999</v>
      </c>
      <c r="I23" s="18">
        <v>190.69693000000001</v>
      </c>
      <c r="J23" s="18">
        <v>190.989777</v>
      </c>
      <c r="K23" s="18">
        <v>190.88197299999999</v>
      </c>
      <c r="L23" s="18">
        <v>190.83526599999999</v>
      </c>
      <c r="M23" s="18">
        <v>190.64544699999999</v>
      </c>
      <c r="N23" s="18">
        <v>190.773743</v>
      </c>
      <c r="O23" s="18">
        <v>190.862762</v>
      </c>
      <c r="P23" s="18">
        <v>191.13708500000001</v>
      </c>
      <c r="Q23" s="18">
        <v>191.65808100000001</v>
      </c>
      <c r="R23" s="18">
        <v>192.20304899999999</v>
      </c>
      <c r="S23" s="18">
        <v>192.558548</v>
      </c>
      <c r="T23" s="18">
        <v>192.83079499999999</v>
      </c>
      <c r="U23" s="18">
        <v>193.069489</v>
      </c>
      <c r="V23" s="18">
        <v>193.32934599999999</v>
      </c>
      <c r="W23" s="18">
        <v>193.66584800000001</v>
      </c>
      <c r="X23" s="18">
        <v>194.055374</v>
      </c>
      <c r="Y23" s="18">
        <v>194.42877200000001</v>
      </c>
      <c r="Z23" s="18">
        <v>194.83448799999999</v>
      </c>
      <c r="AA23" s="18">
        <v>195.18341100000001</v>
      </c>
      <c r="AB23" s="18">
        <v>195.482224</v>
      </c>
      <c r="AC23" s="18">
        <v>195.71397400000001</v>
      </c>
      <c r="AD23" s="18">
        <v>195.96054100000001</v>
      </c>
      <c r="AE23" s="18">
        <v>196.10676599999999</v>
      </c>
      <c r="AF23" s="18">
        <v>196.25308200000001</v>
      </c>
      <c r="AG23" s="19">
        <v>2E-3</v>
      </c>
    </row>
    <row r="24" spans="1:33" ht="15" customHeight="1">
      <c r="A24" s="51" t="s">
        <v>2014</v>
      </c>
      <c r="B24" s="17" t="s">
        <v>2015</v>
      </c>
      <c r="C24" s="18">
        <v>1.5078530000000001</v>
      </c>
      <c r="D24" s="18">
        <v>1.387224</v>
      </c>
      <c r="E24" s="18">
        <v>1.5820129999999999</v>
      </c>
      <c r="F24" s="18">
        <v>1.587318</v>
      </c>
      <c r="G24" s="18">
        <v>1.5442979999999999</v>
      </c>
      <c r="H24" s="18">
        <v>1.5239419999999999</v>
      </c>
      <c r="I24" s="18">
        <v>1.529827</v>
      </c>
      <c r="J24" s="18">
        <v>1.4953730000000001</v>
      </c>
      <c r="K24" s="18">
        <v>1.474275</v>
      </c>
      <c r="L24" s="18">
        <v>1.479136</v>
      </c>
      <c r="M24" s="18">
        <v>1.4811529999999999</v>
      </c>
      <c r="N24" s="18">
        <v>1.486804</v>
      </c>
      <c r="O24" s="18">
        <v>1.4922089999999999</v>
      </c>
      <c r="P24" s="18">
        <v>1.5021450000000001</v>
      </c>
      <c r="Q24" s="18">
        <v>1.531909</v>
      </c>
      <c r="R24" s="18">
        <v>1.5399510000000001</v>
      </c>
      <c r="S24" s="18">
        <v>1.54731</v>
      </c>
      <c r="T24" s="18">
        <v>1.5484610000000001</v>
      </c>
      <c r="U24" s="18">
        <v>1.548913</v>
      </c>
      <c r="V24" s="18">
        <v>1.5487960000000001</v>
      </c>
      <c r="W24" s="18">
        <v>1.6492990000000001</v>
      </c>
      <c r="X24" s="18">
        <v>1.67994</v>
      </c>
      <c r="Y24" s="18">
        <v>1.690348</v>
      </c>
      <c r="Z24" s="18">
        <v>1.6867749999999999</v>
      </c>
      <c r="AA24" s="18">
        <v>1.6877759999999999</v>
      </c>
      <c r="AB24" s="18">
        <v>1.687632</v>
      </c>
      <c r="AC24" s="18">
        <v>1.6903410000000001</v>
      </c>
      <c r="AD24" s="18">
        <v>1.6953149999999999</v>
      </c>
      <c r="AE24" s="18">
        <v>1.6986810000000001</v>
      </c>
      <c r="AF24" s="18">
        <v>1.702431</v>
      </c>
      <c r="AG24" s="19">
        <v>4.0000000000000001E-3</v>
      </c>
    </row>
    <row r="25" spans="1:33" ht="15" customHeight="1">
      <c r="A25" s="51" t="s">
        <v>2016</v>
      </c>
      <c r="B25" s="17" t="s">
        <v>2008</v>
      </c>
      <c r="C25" s="18">
        <v>530.85119599999996</v>
      </c>
      <c r="D25" s="18">
        <v>511.68536399999999</v>
      </c>
      <c r="E25" s="18">
        <v>499.32037400000002</v>
      </c>
      <c r="F25" s="18">
        <v>449.99331699999999</v>
      </c>
      <c r="G25" s="18">
        <v>432.45556599999998</v>
      </c>
      <c r="H25" s="18">
        <v>423.67169200000001</v>
      </c>
      <c r="I25" s="18">
        <v>419.61843900000002</v>
      </c>
      <c r="J25" s="18">
        <v>418.06405599999999</v>
      </c>
      <c r="K25" s="18">
        <v>405.15380900000002</v>
      </c>
      <c r="L25" s="18">
        <v>397.58367900000002</v>
      </c>
      <c r="M25" s="18">
        <v>392.52533</v>
      </c>
      <c r="N25" s="18">
        <v>387.49408</v>
      </c>
      <c r="O25" s="18">
        <v>388.90243500000003</v>
      </c>
      <c r="P25" s="18">
        <v>376.14862099999999</v>
      </c>
      <c r="Q25" s="18">
        <v>367.64276100000001</v>
      </c>
      <c r="R25" s="18">
        <v>360.22720299999997</v>
      </c>
      <c r="S25" s="18">
        <v>358.18124399999999</v>
      </c>
      <c r="T25" s="18">
        <v>359.00888099999997</v>
      </c>
      <c r="U25" s="18">
        <v>359.04620399999999</v>
      </c>
      <c r="V25" s="18">
        <v>357.21182299999998</v>
      </c>
      <c r="W25" s="18">
        <v>358.14953600000001</v>
      </c>
      <c r="X25" s="18">
        <v>358.34500100000002</v>
      </c>
      <c r="Y25" s="18">
        <v>357.255066</v>
      </c>
      <c r="Z25" s="18">
        <v>357.84960899999999</v>
      </c>
      <c r="AA25" s="18">
        <v>358.06225599999999</v>
      </c>
      <c r="AB25" s="18">
        <v>358.70367399999998</v>
      </c>
      <c r="AC25" s="18">
        <v>359.622772</v>
      </c>
      <c r="AD25" s="18">
        <v>361.81436200000002</v>
      </c>
      <c r="AE25" s="18">
        <v>363.25732399999998</v>
      </c>
      <c r="AF25" s="18">
        <v>365.18530299999998</v>
      </c>
      <c r="AG25" s="19">
        <v>-1.2999999999999999E-2</v>
      </c>
    </row>
    <row r="26" spans="1:33" ht="15" customHeight="1">
      <c r="A26" s="51" t="s">
        <v>2017</v>
      </c>
      <c r="B26" s="16" t="s">
        <v>2018</v>
      </c>
      <c r="C26" s="20">
        <v>776.13354500000003</v>
      </c>
      <c r="D26" s="20">
        <v>765.48852499999998</v>
      </c>
      <c r="E26" s="20">
        <v>750.51391599999999</v>
      </c>
      <c r="F26" s="20">
        <v>701.36242700000003</v>
      </c>
      <c r="G26" s="20">
        <v>684.24444600000004</v>
      </c>
      <c r="H26" s="20">
        <v>675.30609100000004</v>
      </c>
      <c r="I26" s="20">
        <v>672.21270800000002</v>
      </c>
      <c r="J26" s="20">
        <v>670.97924799999998</v>
      </c>
      <c r="K26" s="20">
        <v>657.95568800000001</v>
      </c>
      <c r="L26" s="20">
        <v>650.34405500000003</v>
      </c>
      <c r="M26" s="20">
        <v>645.02648899999997</v>
      </c>
      <c r="N26" s="20">
        <v>640.10742200000004</v>
      </c>
      <c r="O26" s="20">
        <v>641.61102300000005</v>
      </c>
      <c r="P26" s="20">
        <v>629.17358400000001</v>
      </c>
      <c r="Q26" s="20">
        <v>621.25262499999997</v>
      </c>
      <c r="R26" s="20">
        <v>614.40478499999995</v>
      </c>
      <c r="S26" s="20">
        <v>612.709656</v>
      </c>
      <c r="T26" s="20">
        <v>613.79956100000004</v>
      </c>
      <c r="U26" s="20">
        <v>614.102844</v>
      </c>
      <c r="V26" s="20">
        <v>612.515625</v>
      </c>
      <c r="W26" s="20">
        <v>613.90087900000003</v>
      </c>
      <c r="X26" s="20">
        <v>614.55395499999997</v>
      </c>
      <c r="Y26" s="20">
        <v>613.84600799999998</v>
      </c>
      <c r="Z26" s="20">
        <v>614.81994599999996</v>
      </c>
      <c r="AA26" s="20">
        <v>615.38891599999999</v>
      </c>
      <c r="AB26" s="20">
        <v>616.33166500000004</v>
      </c>
      <c r="AC26" s="20">
        <v>617.51617399999998</v>
      </c>
      <c r="AD26" s="20">
        <v>620.01861599999995</v>
      </c>
      <c r="AE26" s="20">
        <v>621.67846699999996</v>
      </c>
      <c r="AF26" s="20">
        <v>623.83483899999999</v>
      </c>
      <c r="AG26" s="21">
        <v>-8.0000000000000002E-3</v>
      </c>
    </row>
    <row r="28" spans="1:33" ht="15" customHeight="1">
      <c r="B28" s="16" t="s">
        <v>2019</v>
      </c>
    </row>
    <row r="29" spans="1:33" ht="15" customHeight="1">
      <c r="A29" s="51" t="s">
        <v>2020</v>
      </c>
      <c r="B29" s="17" t="s">
        <v>2004</v>
      </c>
      <c r="C29" s="18">
        <v>332.18609600000002</v>
      </c>
      <c r="D29" s="18">
        <v>342.81042500000001</v>
      </c>
      <c r="E29" s="18">
        <v>355.84515399999998</v>
      </c>
      <c r="F29" s="18">
        <v>351.395355</v>
      </c>
      <c r="G29" s="18">
        <v>353.33282500000001</v>
      </c>
      <c r="H29" s="18">
        <v>355.52130099999999</v>
      </c>
      <c r="I29" s="18">
        <v>355.62896699999999</v>
      </c>
      <c r="J29" s="18">
        <v>358.64920000000001</v>
      </c>
      <c r="K29" s="18">
        <v>361.90234400000003</v>
      </c>
      <c r="L29" s="18">
        <v>365.233521</v>
      </c>
      <c r="M29" s="18">
        <v>368.05294800000001</v>
      </c>
      <c r="N29" s="18">
        <v>371.67224099999999</v>
      </c>
      <c r="O29" s="18">
        <v>373.95239299999997</v>
      </c>
      <c r="P29" s="18">
        <v>376.15618899999998</v>
      </c>
      <c r="Q29" s="18">
        <v>377.79995700000001</v>
      </c>
      <c r="R29" s="18">
        <v>380.19680799999998</v>
      </c>
      <c r="S29" s="18">
        <v>383.75872800000002</v>
      </c>
      <c r="T29" s="18">
        <v>385.29269399999998</v>
      </c>
      <c r="U29" s="18">
        <v>388.18283100000002</v>
      </c>
      <c r="V29" s="18">
        <v>388.17495700000001</v>
      </c>
      <c r="W29" s="18">
        <v>390.023346</v>
      </c>
      <c r="X29" s="18">
        <v>391.44186400000001</v>
      </c>
      <c r="Y29" s="18">
        <v>392.072632</v>
      </c>
      <c r="Z29" s="18">
        <v>393.74890099999999</v>
      </c>
      <c r="AA29" s="18">
        <v>394.48113999999998</v>
      </c>
      <c r="AB29" s="18">
        <v>396.01370200000002</v>
      </c>
      <c r="AC29" s="18">
        <v>397.97576900000001</v>
      </c>
      <c r="AD29" s="18">
        <v>399.66982999999999</v>
      </c>
      <c r="AE29" s="18">
        <v>401.35821499999997</v>
      </c>
      <c r="AF29" s="18">
        <v>403.47226000000001</v>
      </c>
      <c r="AG29" s="19">
        <v>7.0000000000000001E-3</v>
      </c>
    </row>
    <row r="30" spans="1:33" ht="15" customHeight="1">
      <c r="A30" s="51" t="s">
        <v>2021</v>
      </c>
      <c r="B30" s="17" t="s">
        <v>2022</v>
      </c>
      <c r="C30" s="18">
        <v>541.45721400000002</v>
      </c>
      <c r="D30" s="18">
        <v>558.58587599999998</v>
      </c>
      <c r="E30" s="18">
        <v>559.355591</v>
      </c>
      <c r="F30" s="18">
        <v>566.20574999999997</v>
      </c>
      <c r="G30" s="18">
        <v>574.76312299999995</v>
      </c>
      <c r="H30" s="18">
        <v>581.94665499999996</v>
      </c>
      <c r="I30" s="18">
        <v>584.82916299999999</v>
      </c>
      <c r="J30" s="18">
        <v>588.72711200000003</v>
      </c>
      <c r="K30" s="18">
        <v>591.974243</v>
      </c>
      <c r="L30" s="18">
        <v>596.20800799999995</v>
      </c>
      <c r="M30" s="18">
        <v>597.15576199999998</v>
      </c>
      <c r="N30" s="18">
        <v>602.77710000000002</v>
      </c>
      <c r="O30" s="18">
        <v>605.59960899999999</v>
      </c>
      <c r="P30" s="18">
        <v>608.26965299999995</v>
      </c>
      <c r="Q30" s="18">
        <v>611.13757299999997</v>
      </c>
      <c r="R30" s="18">
        <v>613.84362799999997</v>
      </c>
      <c r="S30" s="18">
        <v>616.93518100000006</v>
      </c>
      <c r="T30" s="18">
        <v>621.58343500000001</v>
      </c>
      <c r="U30" s="18">
        <v>624.91705300000001</v>
      </c>
      <c r="V30" s="18">
        <v>629.77417000000003</v>
      </c>
      <c r="W30" s="18">
        <v>634.88897699999995</v>
      </c>
      <c r="X30" s="18">
        <v>641.02960199999995</v>
      </c>
      <c r="Y30" s="18">
        <v>645.91308600000002</v>
      </c>
      <c r="Z30" s="18">
        <v>652.13861099999997</v>
      </c>
      <c r="AA30" s="18">
        <v>657.280396</v>
      </c>
      <c r="AB30" s="18">
        <v>662.608521</v>
      </c>
      <c r="AC30" s="18">
        <v>666.81536900000003</v>
      </c>
      <c r="AD30" s="18">
        <v>670.71826199999998</v>
      </c>
      <c r="AE30" s="18">
        <v>675.98974599999997</v>
      </c>
      <c r="AF30" s="18">
        <v>684.41076699999996</v>
      </c>
      <c r="AG30" s="19">
        <v>8.0000000000000002E-3</v>
      </c>
    </row>
    <row r="31" spans="1:33" ht="15" customHeight="1">
      <c r="A31" s="51" t="s">
        <v>2023</v>
      </c>
      <c r="B31" s="17" t="s">
        <v>2015</v>
      </c>
      <c r="C31" s="18">
        <v>92.190207999999998</v>
      </c>
      <c r="D31" s="18">
        <v>99.395331999999996</v>
      </c>
      <c r="E31" s="18">
        <v>98.205078</v>
      </c>
      <c r="F31" s="18">
        <v>96.653221000000002</v>
      </c>
      <c r="G31" s="18">
        <v>95.883240000000001</v>
      </c>
      <c r="H31" s="18">
        <v>97.597412000000006</v>
      </c>
      <c r="I31" s="18">
        <v>97.006621999999993</v>
      </c>
      <c r="J31" s="18">
        <v>96.193932000000004</v>
      </c>
      <c r="K31" s="18">
        <v>95.408355999999998</v>
      </c>
      <c r="L31" s="18">
        <v>94.378142999999994</v>
      </c>
      <c r="M31" s="18">
        <v>93.684478999999996</v>
      </c>
      <c r="N31" s="18">
        <v>93.545287999999999</v>
      </c>
      <c r="O31" s="18">
        <v>93.428505000000001</v>
      </c>
      <c r="P31" s="18">
        <v>93.426567000000006</v>
      </c>
      <c r="Q31" s="18">
        <v>93.434662000000003</v>
      </c>
      <c r="R31" s="18">
        <v>93.959678999999994</v>
      </c>
      <c r="S31" s="18">
        <v>94.611121999999995</v>
      </c>
      <c r="T31" s="18">
        <v>95.247817999999995</v>
      </c>
      <c r="U31" s="18">
        <v>95.493103000000005</v>
      </c>
      <c r="V31" s="18">
        <v>95.922156999999999</v>
      </c>
      <c r="W31" s="18">
        <v>95.856323000000003</v>
      </c>
      <c r="X31" s="18">
        <v>96.037384000000003</v>
      </c>
      <c r="Y31" s="18">
        <v>95.963111999999995</v>
      </c>
      <c r="Z31" s="18">
        <v>95.467201000000003</v>
      </c>
      <c r="AA31" s="18">
        <v>94.993279000000001</v>
      </c>
      <c r="AB31" s="18">
        <v>94.662909999999997</v>
      </c>
      <c r="AC31" s="18">
        <v>93.966544999999996</v>
      </c>
      <c r="AD31" s="18">
        <v>93.055908000000002</v>
      </c>
      <c r="AE31" s="18">
        <v>92.638030999999998</v>
      </c>
      <c r="AF31" s="18">
        <v>92.615844999999993</v>
      </c>
      <c r="AG31" s="19">
        <v>0</v>
      </c>
    </row>
    <row r="32" spans="1:33" ht="15" customHeight="1">
      <c r="A32" s="51" t="s">
        <v>2024</v>
      </c>
      <c r="B32" s="17" t="s">
        <v>2008</v>
      </c>
      <c r="C32" s="18">
        <v>416.28720099999998</v>
      </c>
      <c r="D32" s="18">
        <v>409.435272</v>
      </c>
      <c r="E32" s="18">
        <v>401.57193000000001</v>
      </c>
      <c r="F32" s="18">
        <v>368.96353099999999</v>
      </c>
      <c r="G32" s="18">
        <v>358.31692500000003</v>
      </c>
      <c r="H32" s="18">
        <v>356.19168100000002</v>
      </c>
      <c r="I32" s="18">
        <v>352.95163000000002</v>
      </c>
      <c r="J32" s="18">
        <v>351.69967700000001</v>
      </c>
      <c r="K32" s="18">
        <v>342.87106299999999</v>
      </c>
      <c r="L32" s="18">
        <v>335.90875199999999</v>
      </c>
      <c r="M32" s="18">
        <v>333.900848</v>
      </c>
      <c r="N32" s="18">
        <v>330.83038299999998</v>
      </c>
      <c r="O32" s="18">
        <v>334.13720699999999</v>
      </c>
      <c r="P32" s="18">
        <v>322.26864599999999</v>
      </c>
      <c r="Q32" s="18">
        <v>316.133759</v>
      </c>
      <c r="R32" s="18">
        <v>310.43771400000003</v>
      </c>
      <c r="S32" s="18">
        <v>308.631866</v>
      </c>
      <c r="T32" s="18">
        <v>308.58142099999998</v>
      </c>
      <c r="U32" s="18">
        <v>308.90423600000003</v>
      </c>
      <c r="V32" s="18">
        <v>307.13857999999999</v>
      </c>
      <c r="W32" s="18">
        <v>308.205444</v>
      </c>
      <c r="X32" s="18">
        <v>309.04077100000001</v>
      </c>
      <c r="Y32" s="18">
        <v>308.20880099999999</v>
      </c>
      <c r="Z32" s="18">
        <v>308.10446200000001</v>
      </c>
      <c r="AA32" s="18">
        <v>308.001373</v>
      </c>
      <c r="AB32" s="18">
        <v>308.579926</v>
      </c>
      <c r="AC32" s="18">
        <v>308.60333300000002</v>
      </c>
      <c r="AD32" s="18">
        <v>309.03417999999999</v>
      </c>
      <c r="AE32" s="18">
        <v>308.98202500000002</v>
      </c>
      <c r="AF32" s="18">
        <v>310.87973</v>
      </c>
      <c r="AG32" s="19">
        <v>-0.01</v>
      </c>
    </row>
    <row r="33" spans="1:33" ht="15" customHeight="1">
      <c r="A33" s="51" t="s">
        <v>2025</v>
      </c>
      <c r="B33" s="16" t="s">
        <v>2026</v>
      </c>
      <c r="C33" s="20">
        <v>1382.1207280000001</v>
      </c>
      <c r="D33" s="20">
        <v>1410.2269289999999</v>
      </c>
      <c r="E33" s="20">
        <v>1414.977783</v>
      </c>
      <c r="F33" s="20">
        <v>1383.2177730000001</v>
      </c>
      <c r="G33" s="20">
        <v>1382.296143</v>
      </c>
      <c r="H33" s="20">
        <v>1391.2570800000001</v>
      </c>
      <c r="I33" s="20">
        <v>1390.4163820000001</v>
      </c>
      <c r="J33" s="20">
        <v>1395.2700199999999</v>
      </c>
      <c r="K33" s="20">
        <v>1392.1560059999999</v>
      </c>
      <c r="L33" s="20">
        <v>1391.7285159999999</v>
      </c>
      <c r="M33" s="20">
        <v>1392.794067</v>
      </c>
      <c r="N33" s="20">
        <v>1398.8249510000001</v>
      </c>
      <c r="O33" s="20">
        <v>1407.1176760000001</v>
      </c>
      <c r="P33" s="20">
        <v>1400.1210940000001</v>
      </c>
      <c r="Q33" s="20">
        <v>1398.505981</v>
      </c>
      <c r="R33" s="20">
        <v>1398.437866</v>
      </c>
      <c r="S33" s="20">
        <v>1403.9368899999999</v>
      </c>
      <c r="T33" s="20">
        <v>1410.705322</v>
      </c>
      <c r="U33" s="20">
        <v>1417.497314</v>
      </c>
      <c r="V33" s="20">
        <v>1421.0097659999999</v>
      </c>
      <c r="W33" s="20">
        <v>1428.974121</v>
      </c>
      <c r="X33" s="20">
        <v>1437.549561</v>
      </c>
      <c r="Y33" s="20">
        <v>1442.1577150000001</v>
      </c>
      <c r="Z33" s="20">
        <v>1449.459106</v>
      </c>
      <c r="AA33" s="20">
        <v>1454.7561040000001</v>
      </c>
      <c r="AB33" s="20">
        <v>1461.865112</v>
      </c>
      <c r="AC33" s="20">
        <v>1467.3610839999999</v>
      </c>
      <c r="AD33" s="20">
        <v>1472.478149</v>
      </c>
      <c r="AE33" s="20">
        <v>1478.968018</v>
      </c>
      <c r="AF33" s="20">
        <v>1491.3786620000001</v>
      </c>
      <c r="AG33" s="21">
        <v>3.0000000000000001E-3</v>
      </c>
    </row>
    <row r="35" spans="1:33" ht="15" customHeight="1">
      <c r="B35" s="16" t="s">
        <v>2027</v>
      </c>
    </row>
    <row r="36" spans="1:33" ht="15" customHeight="1">
      <c r="A36" s="51" t="s">
        <v>2028</v>
      </c>
      <c r="B36" s="17" t="s">
        <v>2029</v>
      </c>
      <c r="C36" s="18">
        <v>1682.6850589999999</v>
      </c>
      <c r="D36" s="18">
        <v>1756.97937</v>
      </c>
      <c r="E36" s="18">
        <v>1765.6813959999999</v>
      </c>
      <c r="F36" s="18">
        <v>1766.6875</v>
      </c>
      <c r="G36" s="18">
        <v>1768.61853</v>
      </c>
      <c r="H36" s="18">
        <v>1766.3779300000001</v>
      </c>
      <c r="I36" s="18">
        <v>1758.1389160000001</v>
      </c>
      <c r="J36" s="18">
        <v>1749.349487</v>
      </c>
      <c r="K36" s="18">
        <v>1741.457764</v>
      </c>
      <c r="L36" s="18">
        <v>1735.8957519999999</v>
      </c>
      <c r="M36" s="18">
        <v>1730.4105219999999</v>
      </c>
      <c r="N36" s="18">
        <v>1723.2860109999999</v>
      </c>
      <c r="O36" s="18">
        <v>1720.14624</v>
      </c>
      <c r="P36" s="18">
        <v>1716.9307859999999</v>
      </c>
      <c r="Q36" s="18">
        <v>1713.0732419999999</v>
      </c>
      <c r="R36" s="18">
        <v>1711.694702</v>
      </c>
      <c r="S36" s="18">
        <v>1711.94397</v>
      </c>
      <c r="T36" s="18">
        <v>1710.7891850000001</v>
      </c>
      <c r="U36" s="18">
        <v>1713.505981</v>
      </c>
      <c r="V36" s="18">
        <v>1718.167236</v>
      </c>
      <c r="W36" s="18">
        <v>1721.410034</v>
      </c>
      <c r="X36" s="18">
        <v>1726.595337</v>
      </c>
      <c r="Y36" s="18">
        <v>1731.035889</v>
      </c>
      <c r="Z36" s="18">
        <v>1736.0482179999999</v>
      </c>
      <c r="AA36" s="18">
        <v>1743.7274170000001</v>
      </c>
      <c r="AB36" s="18">
        <v>1752.3592530000001</v>
      </c>
      <c r="AC36" s="18">
        <v>1760.4792480000001</v>
      </c>
      <c r="AD36" s="18">
        <v>1767.3570560000001</v>
      </c>
      <c r="AE36" s="18">
        <v>1776.615845</v>
      </c>
      <c r="AF36" s="18">
        <v>1788.7962649999999</v>
      </c>
      <c r="AG36" s="19">
        <v>2E-3</v>
      </c>
    </row>
    <row r="37" spans="1:33" ht="15" customHeight="1">
      <c r="A37" s="51" t="s">
        <v>2030</v>
      </c>
      <c r="B37" s="17" t="s">
        <v>2031</v>
      </c>
      <c r="C37" s="18">
        <v>45.454169999999998</v>
      </c>
      <c r="D37" s="18">
        <v>42.419792000000001</v>
      </c>
      <c r="E37" s="18">
        <v>42.449115999999997</v>
      </c>
      <c r="F37" s="18">
        <v>42.186874000000003</v>
      </c>
      <c r="G37" s="18">
        <v>41.992226000000002</v>
      </c>
      <c r="H37" s="18">
        <v>41.950305999999998</v>
      </c>
      <c r="I37" s="18">
        <v>41.623553999999999</v>
      </c>
      <c r="J37" s="18">
        <v>42.314514000000003</v>
      </c>
      <c r="K37" s="18">
        <v>42.568114999999999</v>
      </c>
      <c r="L37" s="18">
        <v>42.649566999999998</v>
      </c>
      <c r="M37" s="18">
        <v>42.705050999999997</v>
      </c>
      <c r="N37" s="18">
        <v>43.470013000000002</v>
      </c>
      <c r="O37" s="18">
        <v>43.942860000000003</v>
      </c>
      <c r="P37" s="18">
        <v>44.243392999999998</v>
      </c>
      <c r="Q37" s="18">
        <v>44.817844000000001</v>
      </c>
      <c r="R37" s="18">
        <v>45.444217999999999</v>
      </c>
      <c r="S37" s="18">
        <v>46.415176000000002</v>
      </c>
      <c r="T37" s="18">
        <v>47.382835</v>
      </c>
      <c r="U37" s="18">
        <v>48.102500999999997</v>
      </c>
      <c r="V37" s="18">
        <v>49.357151000000002</v>
      </c>
      <c r="W37" s="18">
        <v>50.438259000000002</v>
      </c>
      <c r="X37" s="18">
        <v>51.284427999999998</v>
      </c>
      <c r="Y37" s="18">
        <v>52.639732000000002</v>
      </c>
      <c r="Z37" s="18">
        <v>53.683025000000001</v>
      </c>
      <c r="AA37" s="18">
        <v>54.563637</v>
      </c>
      <c r="AB37" s="18">
        <v>55.810608000000002</v>
      </c>
      <c r="AC37" s="18">
        <v>56.925873000000003</v>
      </c>
      <c r="AD37" s="18">
        <v>57.917755</v>
      </c>
      <c r="AE37" s="18">
        <v>58.791041999999997</v>
      </c>
      <c r="AF37" s="18">
        <v>59.857211999999997</v>
      </c>
      <c r="AG37" s="19">
        <v>0.01</v>
      </c>
    </row>
    <row r="38" spans="1:33" ht="15" customHeight="1">
      <c r="A38" s="51" t="s">
        <v>2032</v>
      </c>
      <c r="B38" s="17" t="s">
        <v>2008</v>
      </c>
      <c r="C38" s="18">
        <v>4.2753030000000001</v>
      </c>
      <c r="D38" s="18">
        <v>5.231052</v>
      </c>
      <c r="E38" s="18">
        <v>6.4053139999999997</v>
      </c>
      <c r="F38" s="18">
        <v>7.1494929999999997</v>
      </c>
      <c r="G38" s="18">
        <v>8.0998830000000002</v>
      </c>
      <c r="H38" s="18">
        <v>9.0783459999999998</v>
      </c>
      <c r="I38" s="18">
        <v>10.254517</v>
      </c>
      <c r="J38" s="18">
        <v>11.461936</v>
      </c>
      <c r="K38" s="18">
        <v>12.213654</v>
      </c>
      <c r="L38" s="18">
        <v>13.29532</v>
      </c>
      <c r="M38" s="18">
        <v>14.196782000000001</v>
      </c>
      <c r="N38" s="18">
        <v>15.143618</v>
      </c>
      <c r="O38" s="18">
        <v>16.369595</v>
      </c>
      <c r="P38" s="18">
        <v>17.016504000000001</v>
      </c>
      <c r="Q38" s="18">
        <v>17.63965</v>
      </c>
      <c r="R38" s="18">
        <v>18.356472</v>
      </c>
      <c r="S38" s="18">
        <v>19.298324999999998</v>
      </c>
      <c r="T38" s="18">
        <v>20.333925000000001</v>
      </c>
      <c r="U38" s="18">
        <v>21.352484</v>
      </c>
      <c r="V38" s="18">
        <v>22.271826000000001</v>
      </c>
      <c r="W38" s="18">
        <v>23.341709000000002</v>
      </c>
      <c r="X38" s="18">
        <v>24.321840000000002</v>
      </c>
      <c r="Y38" s="18">
        <v>25.194637</v>
      </c>
      <c r="Z38" s="18">
        <v>26.182085000000001</v>
      </c>
      <c r="AA38" s="18">
        <v>27.121122</v>
      </c>
      <c r="AB38" s="18">
        <v>28.06616</v>
      </c>
      <c r="AC38" s="18">
        <v>29.019708999999999</v>
      </c>
      <c r="AD38" s="18">
        <v>30.105457000000001</v>
      </c>
      <c r="AE38" s="18">
        <v>31.050706999999999</v>
      </c>
      <c r="AF38" s="18">
        <v>31.996616</v>
      </c>
      <c r="AG38" s="19">
        <v>7.1999999999999995E-2</v>
      </c>
    </row>
    <row r="39" spans="1:33" ht="15" customHeight="1">
      <c r="A39" s="51" t="s">
        <v>2033</v>
      </c>
      <c r="B39" s="16" t="s">
        <v>2034</v>
      </c>
      <c r="C39" s="20">
        <v>1732.4145510000001</v>
      </c>
      <c r="D39" s="20">
        <v>1804.630249</v>
      </c>
      <c r="E39" s="20">
        <v>1814.5357670000001</v>
      </c>
      <c r="F39" s="20">
        <v>1816.0239260000001</v>
      </c>
      <c r="G39" s="20">
        <v>1818.7105710000001</v>
      </c>
      <c r="H39" s="20">
        <v>1817.406616</v>
      </c>
      <c r="I39" s="20">
        <v>1810.0169679999999</v>
      </c>
      <c r="J39" s="20">
        <v>1803.1259769999999</v>
      </c>
      <c r="K39" s="20">
        <v>1796.2395019999999</v>
      </c>
      <c r="L39" s="20">
        <v>1791.8405760000001</v>
      </c>
      <c r="M39" s="20">
        <v>1787.3123780000001</v>
      </c>
      <c r="N39" s="20">
        <v>1781.899658</v>
      </c>
      <c r="O39" s="20">
        <v>1780.45874</v>
      </c>
      <c r="P39" s="20">
        <v>1778.1906739999999</v>
      </c>
      <c r="Q39" s="20">
        <v>1775.5307620000001</v>
      </c>
      <c r="R39" s="20">
        <v>1775.495361</v>
      </c>
      <c r="S39" s="20">
        <v>1777.657471</v>
      </c>
      <c r="T39" s="20">
        <v>1778.505981</v>
      </c>
      <c r="U39" s="20">
        <v>1782.9610600000001</v>
      </c>
      <c r="V39" s="20">
        <v>1789.7962649999999</v>
      </c>
      <c r="W39" s="20">
        <v>1795.1899410000001</v>
      </c>
      <c r="X39" s="20">
        <v>1802.2016599999999</v>
      </c>
      <c r="Y39" s="20">
        <v>1808.8702390000001</v>
      </c>
      <c r="Z39" s="20">
        <v>1815.9133300000001</v>
      </c>
      <c r="AA39" s="20">
        <v>1825.4121090000001</v>
      </c>
      <c r="AB39" s="20">
        <v>1836.2360839999999</v>
      </c>
      <c r="AC39" s="20">
        <v>1846.4248050000001</v>
      </c>
      <c r="AD39" s="20">
        <v>1855.380249</v>
      </c>
      <c r="AE39" s="20">
        <v>1866.4575199999999</v>
      </c>
      <c r="AF39" s="20">
        <v>1880.650024</v>
      </c>
      <c r="AG39" s="21">
        <v>3.0000000000000001E-3</v>
      </c>
    </row>
    <row r="41" spans="1:33" ht="15" customHeight="1">
      <c r="B41" s="16" t="s">
        <v>2035</v>
      </c>
    </row>
    <row r="42" spans="1:33" ht="15" customHeight="1">
      <c r="A42" s="51" t="s">
        <v>2036</v>
      </c>
      <c r="B42" s="17" t="s">
        <v>2004</v>
      </c>
      <c r="C42" s="18">
        <v>8.6926020000000008</v>
      </c>
      <c r="D42" s="18">
        <v>8.3509410000000006</v>
      </c>
      <c r="E42" s="18">
        <v>8.3513999999999999</v>
      </c>
      <c r="F42" s="18">
        <v>7.8339819999999998</v>
      </c>
      <c r="G42" s="18">
        <v>7.6620920000000003</v>
      </c>
      <c r="H42" s="18">
        <v>7.3373999999999997</v>
      </c>
      <c r="I42" s="18">
        <v>6.9540199999999999</v>
      </c>
      <c r="J42" s="18">
        <v>6.7320779999999996</v>
      </c>
      <c r="K42" s="18">
        <v>6.562792</v>
      </c>
      <c r="L42" s="18">
        <v>6.4083399999999999</v>
      </c>
      <c r="M42" s="18">
        <v>6.1771409999999998</v>
      </c>
      <c r="N42" s="18">
        <v>6.0815109999999999</v>
      </c>
      <c r="O42" s="18">
        <v>6.0312510000000001</v>
      </c>
      <c r="P42" s="18">
        <v>5.8774899999999999</v>
      </c>
      <c r="Q42" s="18">
        <v>5.7837069999999997</v>
      </c>
      <c r="R42" s="18">
        <v>5.6545319999999997</v>
      </c>
      <c r="S42" s="18">
        <v>5.5133530000000004</v>
      </c>
      <c r="T42" s="18">
        <v>5.3712900000000001</v>
      </c>
      <c r="U42" s="18">
        <v>5.3133629999999998</v>
      </c>
      <c r="V42" s="18">
        <v>5.2184910000000002</v>
      </c>
      <c r="W42" s="18">
        <v>5.0105690000000003</v>
      </c>
      <c r="X42" s="18">
        <v>4.8151169999999999</v>
      </c>
      <c r="Y42" s="18">
        <v>4.6041629999999998</v>
      </c>
      <c r="Z42" s="18">
        <v>4.3766809999999996</v>
      </c>
      <c r="AA42" s="18">
        <v>4.165921</v>
      </c>
      <c r="AB42" s="18">
        <v>4.1885890000000003</v>
      </c>
      <c r="AC42" s="18">
        <v>4.1816719999999998</v>
      </c>
      <c r="AD42" s="18">
        <v>4.1977890000000002</v>
      </c>
      <c r="AE42" s="18">
        <v>4.1766819999999996</v>
      </c>
      <c r="AF42" s="18">
        <v>4.2039039999999996</v>
      </c>
      <c r="AG42" s="19">
        <v>-2.5000000000000001E-2</v>
      </c>
    </row>
    <row r="43" spans="1:33" ht="15" customHeight="1">
      <c r="A43" s="51" t="s">
        <v>2037</v>
      </c>
      <c r="B43" s="17" t="s">
        <v>2006</v>
      </c>
      <c r="C43" s="18">
        <v>594.07788100000005</v>
      </c>
      <c r="D43" s="18">
        <v>580.86682099999996</v>
      </c>
      <c r="E43" s="18">
        <v>589.87701400000003</v>
      </c>
      <c r="F43" s="18">
        <v>590.23840299999995</v>
      </c>
      <c r="G43" s="18">
        <v>567.69262700000002</v>
      </c>
      <c r="H43" s="18">
        <v>561.56176800000003</v>
      </c>
      <c r="I43" s="18">
        <v>557.85644500000001</v>
      </c>
      <c r="J43" s="18">
        <v>562.76806599999998</v>
      </c>
      <c r="K43" s="18">
        <v>550.76086399999997</v>
      </c>
      <c r="L43" s="18">
        <v>540.03442399999994</v>
      </c>
      <c r="M43" s="18">
        <v>538.16430700000001</v>
      </c>
      <c r="N43" s="18">
        <v>538.97833300000002</v>
      </c>
      <c r="O43" s="18">
        <v>540.23736599999995</v>
      </c>
      <c r="P43" s="18">
        <v>538.44250499999998</v>
      </c>
      <c r="Q43" s="18">
        <v>532.03179899999998</v>
      </c>
      <c r="R43" s="18">
        <v>533.243469</v>
      </c>
      <c r="S43" s="18">
        <v>539.34368900000004</v>
      </c>
      <c r="T43" s="18">
        <v>545.48144500000001</v>
      </c>
      <c r="U43" s="18">
        <v>549.51019299999996</v>
      </c>
      <c r="V43" s="18">
        <v>556.20611599999995</v>
      </c>
      <c r="W43" s="18">
        <v>565.25122099999999</v>
      </c>
      <c r="X43" s="18">
        <v>573.05743399999994</v>
      </c>
      <c r="Y43" s="18">
        <v>578.67810099999997</v>
      </c>
      <c r="Z43" s="18">
        <v>589.108521</v>
      </c>
      <c r="AA43" s="18">
        <v>597.31494099999998</v>
      </c>
      <c r="AB43" s="18">
        <v>603.08905000000004</v>
      </c>
      <c r="AC43" s="18">
        <v>609.37017800000001</v>
      </c>
      <c r="AD43" s="18">
        <v>616.89739999999995</v>
      </c>
      <c r="AE43" s="18">
        <v>621.39538600000003</v>
      </c>
      <c r="AF43" s="18">
        <v>627.55059800000004</v>
      </c>
      <c r="AG43" s="19">
        <v>2E-3</v>
      </c>
    </row>
    <row r="44" spans="1:33" ht="15" customHeight="1">
      <c r="A44" s="51" t="s">
        <v>2038</v>
      </c>
      <c r="B44" s="17" t="s">
        <v>2015</v>
      </c>
      <c r="C44" s="18">
        <v>945.91082800000004</v>
      </c>
      <c r="D44" s="18">
        <v>898.24682600000006</v>
      </c>
      <c r="E44" s="18">
        <v>865.42456100000004</v>
      </c>
      <c r="F44" s="18">
        <v>732.35516399999995</v>
      </c>
      <c r="G44" s="18">
        <v>711.44287099999997</v>
      </c>
      <c r="H44" s="18">
        <v>702.37872300000004</v>
      </c>
      <c r="I44" s="18">
        <v>696.31146200000001</v>
      </c>
      <c r="J44" s="18">
        <v>688.807007</v>
      </c>
      <c r="K44" s="18">
        <v>667.06103499999995</v>
      </c>
      <c r="L44" s="18">
        <v>656.80255099999999</v>
      </c>
      <c r="M44" s="18">
        <v>648.43786599999999</v>
      </c>
      <c r="N44" s="18">
        <v>635.33868399999994</v>
      </c>
      <c r="O44" s="18">
        <v>642.24408000000005</v>
      </c>
      <c r="P44" s="18">
        <v>604.97314500000005</v>
      </c>
      <c r="Q44" s="18">
        <v>588.07910200000003</v>
      </c>
      <c r="R44" s="18">
        <v>565.946594</v>
      </c>
      <c r="S44" s="18">
        <v>555.44311500000003</v>
      </c>
      <c r="T44" s="18">
        <v>552.85412599999995</v>
      </c>
      <c r="U44" s="18">
        <v>550.90240500000004</v>
      </c>
      <c r="V44" s="18">
        <v>540.37902799999995</v>
      </c>
      <c r="W44" s="18">
        <v>535.615723</v>
      </c>
      <c r="X44" s="18">
        <v>530.36181599999998</v>
      </c>
      <c r="Y44" s="18">
        <v>522.78729199999998</v>
      </c>
      <c r="Z44" s="18">
        <v>514.59966999999995</v>
      </c>
      <c r="AA44" s="18">
        <v>508.05474900000002</v>
      </c>
      <c r="AB44" s="18">
        <v>505.692474</v>
      </c>
      <c r="AC44" s="18">
        <v>502.19558699999999</v>
      </c>
      <c r="AD44" s="18">
        <v>500.79144300000002</v>
      </c>
      <c r="AE44" s="18">
        <v>500.42083700000001</v>
      </c>
      <c r="AF44" s="18">
        <v>501.43038899999999</v>
      </c>
      <c r="AG44" s="19">
        <v>-2.1999999999999999E-2</v>
      </c>
    </row>
    <row r="45" spans="1:33" ht="15" customHeight="1">
      <c r="A45" s="51" t="s">
        <v>2039</v>
      </c>
      <c r="B45" s="17" t="s">
        <v>2040</v>
      </c>
      <c r="C45" s="18">
        <v>10.801752</v>
      </c>
      <c r="D45" s="18">
        <v>10.801939000000001</v>
      </c>
      <c r="E45" s="18">
        <v>10.802682000000001</v>
      </c>
      <c r="F45" s="18">
        <v>10.802239999999999</v>
      </c>
      <c r="G45" s="18">
        <v>10.830753</v>
      </c>
      <c r="H45" s="18">
        <v>10.858601999999999</v>
      </c>
      <c r="I45" s="18">
        <v>10.891597000000001</v>
      </c>
      <c r="J45" s="18">
        <v>10.925770999999999</v>
      </c>
      <c r="K45" s="18">
        <v>10.964188999999999</v>
      </c>
      <c r="L45" s="18">
        <v>10.999196</v>
      </c>
      <c r="M45" s="18">
        <v>11.030252000000001</v>
      </c>
      <c r="N45" s="18">
        <v>11.074807</v>
      </c>
      <c r="O45" s="18">
        <v>11.112882000000001</v>
      </c>
      <c r="P45" s="18">
        <v>11.158536</v>
      </c>
      <c r="Q45" s="18">
        <v>11.203025999999999</v>
      </c>
      <c r="R45" s="18">
        <v>11.247161999999999</v>
      </c>
      <c r="S45" s="18">
        <v>11.288497</v>
      </c>
      <c r="T45" s="18">
        <v>11.326136999999999</v>
      </c>
      <c r="U45" s="18">
        <v>11.360699</v>
      </c>
      <c r="V45" s="18">
        <v>11.397062</v>
      </c>
      <c r="W45" s="18">
        <v>11.429852</v>
      </c>
      <c r="X45" s="18">
        <v>11.452199</v>
      </c>
      <c r="Y45" s="18">
        <v>11.475057</v>
      </c>
      <c r="Z45" s="18">
        <v>11.506449999999999</v>
      </c>
      <c r="AA45" s="18">
        <v>11.536643</v>
      </c>
      <c r="AB45" s="18">
        <v>11.559272999999999</v>
      </c>
      <c r="AC45" s="18">
        <v>11.573119999999999</v>
      </c>
      <c r="AD45" s="18">
        <v>11.585564</v>
      </c>
      <c r="AE45" s="18">
        <v>11.598751</v>
      </c>
      <c r="AF45" s="18">
        <v>11.611522000000001</v>
      </c>
      <c r="AG45" s="19">
        <v>2E-3</v>
      </c>
    </row>
    <row r="46" spans="1:33" ht="15" customHeight="1">
      <c r="A46" s="51" t="s">
        <v>2041</v>
      </c>
      <c r="B46" s="16" t="s">
        <v>2042</v>
      </c>
      <c r="C46" s="20">
        <v>1559.483154</v>
      </c>
      <c r="D46" s="20">
        <v>1498.2664789999999</v>
      </c>
      <c r="E46" s="20">
        <v>1474.455688</v>
      </c>
      <c r="F46" s="20">
        <v>1341.229736</v>
      </c>
      <c r="G46" s="20">
        <v>1297.628418</v>
      </c>
      <c r="H46" s="20">
        <v>1282.136475</v>
      </c>
      <c r="I46" s="20">
        <v>1272.0135499999999</v>
      </c>
      <c r="J46" s="20">
        <v>1269.2329099999999</v>
      </c>
      <c r="K46" s="20">
        <v>1235.348999</v>
      </c>
      <c r="L46" s="20">
        <v>1214.2445070000001</v>
      </c>
      <c r="M46" s="20">
        <v>1203.8095699999999</v>
      </c>
      <c r="N46" s="20">
        <v>1191.4732670000001</v>
      </c>
      <c r="O46" s="20">
        <v>1199.6256100000001</v>
      </c>
      <c r="P46" s="20">
        <v>1160.4517820000001</v>
      </c>
      <c r="Q46" s="20">
        <v>1137.097534</v>
      </c>
      <c r="R46" s="20">
        <v>1116.091797</v>
      </c>
      <c r="S46" s="20">
        <v>1111.5886230000001</v>
      </c>
      <c r="T46" s="20">
        <v>1115.0329589999999</v>
      </c>
      <c r="U46" s="20">
        <v>1117.0866699999999</v>
      </c>
      <c r="V46" s="20">
        <v>1113.2008060000001</v>
      </c>
      <c r="W46" s="20">
        <v>1117.307251</v>
      </c>
      <c r="X46" s="20">
        <v>1119.6865230000001</v>
      </c>
      <c r="Y46" s="20">
        <v>1117.544678</v>
      </c>
      <c r="Z46" s="20">
        <v>1119.5914310000001</v>
      </c>
      <c r="AA46" s="20">
        <v>1121.0722659999999</v>
      </c>
      <c r="AB46" s="20">
        <v>1124.529419</v>
      </c>
      <c r="AC46" s="20">
        <v>1127.320557</v>
      </c>
      <c r="AD46" s="20">
        <v>1133.4722899999999</v>
      </c>
      <c r="AE46" s="20">
        <v>1137.5916749999999</v>
      </c>
      <c r="AF46" s="20">
        <v>1144.796509</v>
      </c>
      <c r="AG46" s="21">
        <v>-1.0999999999999999E-2</v>
      </c>
    </row>
    <row r="48" spans="1:33" ht="15" customHeight="1">
      <c r="B48" s="16" t="s">
        <v>2043</v>
      </c>
    </row>
    <row r="49" spans="1:33" ht="15" customHeight="1">
      <c r="A49" s="51" t="s">
        <v>2044</v>
      </c>
      <c r="B49" s="17" t="s">
        <v>2029</v>
      </c>
      <c r="C49" s="18">
        <v>2144.3571780000002</v>
      </c>
      <c r="D49" s="18">
        <v>2232.1843260000001</v>
      </c>
      <c r="E49" s="18">
        <v>2250.7231449999999</v>
      </c>
      <c r="F49" s="18">
        <v>2245.4555660000001</v>
      </c>
      <c r="G49" s="18">
        <v>2248.023682</v>
      </c>
      <c r="H49" s="18">
        <v>2246.5444339999999</v>
      </c>
      <c r="I49" s="18">
        <v>2237.3632809999999</v>
      </c>
      <c r="J49" s="18">
        <v>2230.6403810000002</v>
      </c>
      <c r="K49" s="18">
        <v>2225.125732</v>
      </c>
      <c r="L49" s="18">
        <v>2222.093018</v>
      </c>
      <c r="M49" s="18">
        <v>2218.461914</v>
      </c>
      <c r="N49" s="18">
        <v>2214.201904</v>
      </c>
      <c r="O49" s="18">
        <v>2212.6879880000001</v>
      </c>
      <c r="P49" s="18">
        <v>2210.9936520000001</v>
      </c>
      <c r="Q49" s="18">
        <v>2208.1892090000001</v>
      </c>
      <c r="R49" s="18">
        <v>2208.5803219999998</v>
      </c>
      <c r="S49" s="18">
        <v>2211.7326659999999</v>
      </c>
      <c r="T49" s="18">
        <v>2211.474365</v>
      </c>
      <c r="U49" s="18">
        <v>2216.5903320000002</v>
      </c>
      <c r="V49" s="18">
        <v>2220.6911620000001</v>
      </c>
      <c r="W49" s="18">
        <v>2225.1530760000001</v>
      </c>
      <c r="X49" s="18">
        <v>2231.1879880000001</v>
      </c>
      <c r="Y49" s="18">
        <v>2235.6289059999999</v>
      </c>
      <c r="Z49" s="18">
        <v>2241.6428219999998</v>
      </c>
      <c r="AA49" s="18">
        <v>2249.4423830000001</v>
      </c>
      <c r="AB49" s="18">
        <v>2259.2338869999999</v>
      </c>
      <c r="AC49" s="18">
        <v>2268.960693</v>
      </c>
      <c r="AD49" s="18">
        <v>2277.2473140000002</v>
      </c>
      <c r="AE49" s="18">
        <v>2287.8940429999998</v>
      </c>
      <c r="AF49" s="18">
        <v>2301.9628910000001</v>
      </c>
      <c r="AG49" s="19">
        <v>2E-3</v>
      </c>
    </row>
    <row r="50" spans="1:33" ht="15" customHeight="1">
      <c r="A50" s="51" t="s">
        <v>2045</v>
      </c>
      <c r="B50" s="17" t="s">
        <v>2006</v>
      </c>
      <c r="C50" s="18">
        <v>1630.117432</v>
      </c>
      <c r="D50" s="18">
        <v>1641.586548</v>
      </c>
      <c r="E50" s="18">
        <v>1645.264404</v>
      </c>
      <c r="F50" s="18">
        <v>1653.712158</v>
      </c>
      <c r="G50" s="18">
        <v>1641.28772</v>
      </c>
      <c r="H50" s="18">
        <v>1642.9456789999999</v>
      </c>
      <c r="I50" s="18">
        <v>1642.7144780000001</v>
      </c>
      <c r="J50" s="18">
        <v>1652.236328</v>
      </c>
      <c r="K50" s="18">
        <v>1643.021851</v>
      </c>
      <c r="L50" s="18">
        <v>1636.022461</v>
      </c>
      <c r="M50" s="18">
        <v>1634.0361330000001</v>
      </c>
      <c r="N50" s="18">
        <v>1640.6889650000001</v>
      </c>
      <c r="O50" s="18">
        <v>1644.6689449999999</v>
      </c>
      <c r="P50" s="18">
        <v>1645.6623540000001</v>
      </c>
      <c r="Q50" s="18">
        <v>1642.9833980000001</v>
      </c>
      <c r="R50" s="18">
        <v>1647.8752440000001</v>
      </c>
      <c r="S50" s="18">
        <v>1658.1157229999999</v>
      </c>
      <c r="T50" s="18">
        <v>1669.8532709999999</v>
      </c>
      <c r="U50" s="18">
        <v>1677.881836</v>
      </c>
      <c r="V50" s="18">
        <v>1690.7416989999999</v>
      </c>
      <c r="W50" s="18">
        <v>1706.1166989999999</v>
      </c>
      <c r="X50" s="18">
        <v>1721.121582</v>
      </c>
      <c r="Y50" s="18">
        <v>1733.1865230000001</v>
      </c>
      <c r="Z50" s="18">
        <v>1751.1879879999999</v>
      </c>
      <c r="AA50" s="18">
        <v>1765.6295170000001</v>
      </c>
      <c r="AB50" s="18">
        <v>1778.1308590000001</v>
      </c>
      <c r="AC50" s="18">
        <v>1789.780518</v>
      </c>
      <c r="AD50" s="18">
        <v>1802.2626949999999</v>
      </c>
      <c r="AE50" s="18">
        <v>1812.8133539999999</v>
      </c>
      <c r="AF50" s="18">
        <v>1828.3562010000001</v>
      </c>
      <c r="AG50" s="19">
        <v>4.0000000000000001E-3</v>
      </c>
    </row>
    <row r="51" spans="1:33" ht="15" customHeight="1">
      <c r="A51" s="51" t="s">
        <v>2046</v>
      </c>
      <c r="B51" s="17" t="s">
        <v>2015</v>
      </c>
      <c r="C51" s="18">
        <v>1039.6088870000001</v>
      </c>
      <c r="D51" s="18">
        <v>999.029358</v>
      </c>
      <c r="E51" s="18">
        <v>965.21167000000003</v>
      </c>
      <c r="F51" s="18">
        <v>830.59570299999996</v>
      </c>
      <c r="G51" s="18">
        <v>808.87042199999996</v>
      </c>
      <c r="H51" s="18">
        <v>801.50006099999996</v>
      </c>
      <c r="I51" s="18">
        <v>794.84789999999998</v>
      </c>
      <c r="J51" s="18">
        <v>786.49633800000004</v>
      </c>
      <c r="K51" s="18">
        <v>763.94366500000001</v>
      </c>
      <c r="L51" s="18">
        <v>752.659851</v>
      </c>
      <c r="M51" s="18">
        <v>743.60351600000001</v>
      </c>
      <c r="N51" s="18">
        <v>730.37078899999995</v>
      </c>
      <c r="O51" s="18">
        <v>737.16479500000003</v>
      </c>
      <c r="P51" s="18">
        <v>699.90185499999995</v>
      </c>
      <c r="Q51" s="18">
        <v>683.04565400000001</v>
      </c>
      <c r="R51" s="18">
        <v>661.44622800000002</v>
      </c>
      <c r="S51" s="18">
        <v>651.60156199999994</v>
      </c>
      <c r="T51" s="18">
        <v>649.65039100000001</v>
      </c>
      <c r="U51" s="18">
        <v>647.94439699999998</v>
      </c>
      <c r="V51" s="18">
        <v>637.84997599999997</v>
      </c>
      <c r="W51" s="18">
        <v>633.12133800000004</v>
      </c>
      <c r="X51" s="18">
        <v>628.07916299999999</v>
      </c>
      <c r="Y51" s="18">
        <v>620.44073500000002</v>
      </c>
      <c r="Z51" s="18">
        <v>611.75366199999996</v>
      </c>
      <c r="AA51" s="18">
        <v>604.73577899999998</v>
      </c>
      <c r="AB51" s="18">
        <v>602.04303000000004</v>
      </c>
      <c r="AC51" s="18">
        <v>597.85247800000002</v>
      </c>
      <c r="AD51" s="18">
        <v>595.54266399999995</v>
      </c>
      <c r="AE51" s="18">
        <v>594.75756799999999</v>
      </c>
      <c r="AF51" s="18">
        <v>595.74865699999998</v>
      </c>
      <c r="AG51" s="19">
        <v>-1.9E-2</v>
      </c>
    </row>
    <row r="52" spans="1:33" ht="15" customHeight="1">
      <c r="A52" s="51" t="s">
        <v>2047</v>
      </c>
      <c r="B52" s="17" t="s">
        <v>2040</v>
      </c>
      <c r="C52" s="18">
        <v>10.801752</v>
      </c>
      <c r="D52" s="18">
        <v>10.801939000000001</v>
      </c>
      <c r="E52" s="18">
        <v>10.802682000000001</v>
      </c>
      <c r="F52" s="18">
        <v>10.802239999999999</v>
      </c>
      <c r="G52" s="18">
        <v>10.830753</v>
      </c>
      <c r="H52" s="18">
        <v>10.858601999999999</v>
      </c>
      <c r="I52" s="18">
        <v>10.891597000000001</v>
      </c>
      <c r="J52" s="18">
        <v>10.925770999999999</v>
      </c>
      <c r="K52" s="18">
        <v>10.964188999999999</v>
      </c>
      <c r="L52" s="18">
        <v>10.999196</v>
      </c>
      <c r="M52" s="18">
        <v>11.030252000000001</v>
      </c>
      <c r="N52" s="18">
        <v>11.074807</v>
      </c>
      <c r="O52" s="18">
        <v>11.112882000000001</v>
      </c>
      <c r="P52" s="18">
        <v>11.158536</v>
      </c>
      <c r="Q52" s="18">
        <v>11.203025999999999</v>
      </c>
      <c r="R52" s="18">
        <v>11.247161999999999</v>
      </c>
      <c r="S52" s="18">
        <v>11.288497</v>
      </c>
      <c r="T52" s="18">
        <v>11.326136999999999</v>
      </c>
      <c r="U52" s="18">
        <v>11.360699</v>
      </c>
      <c r="V52" s="18">
        <v>11.397062</v>
      </c>
      <c r="W52" s="18">
        <v>11.429852</v>
      </c>
      <c r="X52" s="18">
        <v>11.452199</v>
      </c>
      <c r="Y52" s="18">
        <v>11.475057</v>
      </c>
      <c r="Z52" s="18">
        <v>11.506449999999999</v>
      </c>
      <c r="AA52" s="18">
        <v>11.536643</v>
      </c>
      <c r="AB52" s="18">
        <v>11.559272999999999</v>
      </c>
      <c r="AC52" s="18">
        <v>11.573119999999999</v>
      </c>
      <c r="AD52" s="18">
        <v>11.585564</v>
      </c>
      <c r="AE52" s="18">
        <v>11.598751</v>
      </c>
      <c r="AF52" s="18">
        <v>11.611522000000001</v>
      </c>
      <c r="AG52" s="19">
        <v>2E-3</v>
      </c>
    </row>
    <row r="53" spans="1:33" ht="15" customHeight="1">
      <c r="A53" s="51" t="s">
        <v>2048</v>
      </c>
      <c r="B53" s="16" t="s">
        <v>2049</v>
      </c>
      <c r="C53" s="20">
        <v>4824.8852539999998</v>
      </c>
      <c r="D53" s="20">
        <v>4883.6020509999998</v>
      </c>
      <c r="E53" s="20">
        <v>4872.001953</v>
      </c>
      <c r="F53" s="20">
        <v>4740.5659180000002</v>
      </c>
      <c r="G53" s="20">
        <v>4709.0126950000003</v>
      </c>
      <c r="H53" s="20">
        <v>4701.8486329999996</v>
      </c>
      <c r="I53" s="20">
        <v>4685.8173829999996</v>
      </c>
      <c r="J53" s="20">
        <v>4680.298828</v>
      </c>
      <c r="K53" s="20">
        <v>4643.0556640000004</v>
      </c>
      <c r="L53" s="20">
        <v>4621.7744140000004</v>
      </c>
      <c r="M53" s="20">
        <v>4607.1318359999996</v>
      </c>
      <c r="N53" s="20">
        <v>4596.3364259999998</v>
      </c>
      <c r="O53" s="20">
        <v>4605.6342770000001</v>
      </c>
      <c r="P53" s="20">
        <v>4567.7163090000004</v>
      </c>
      <c r="Q53" s="20">
        <v>4545.4213870000003</v>
      </c>
      <c r="R53" s="20">
        <v>4529.1489259999998</v>
      </c>
      <c r="S53" s="20">
        <v>4532.7387699999999</v>
      </c>
      <c r="T53" s="20">
        <v>4542.3041990000002</v>
      </c>
      <c r="U53" s="20">
        <v>4553.7773440000001</v>
      </c>
      <c r="V53" s="20">
        <v>4560.6796880000002</v>
      </c>
      <c r="W53" s="20">
        <v>4575.8208009999998</v>
      </c>
      <c r="X53" s="20">
        <v>4591.8408200000003</v>
      </c>
      <c r="Y53" s="20">
        <v>4600.7314450000003</v>
      </c>
      <c r="Z53" s="20">
        <v>4616.0908200000003</v>
      </c>
      <c r="AA53" s="20">
        <v>4631.3442379999997</v>
      </c>
      <c r="AB53" s="20">
        <v>4650.966797</v>
      </c>
      <c r="AC53" s="20">
        <v>4668.1669920000004</v>
      </c>
      <c r="AD53" s="20">
        <v>4686.6381840000004</v>
      </c>
      <c r="AE53" s="20">
        <v>4707.0634769999997</v>
      </c>
      <c r="AF53" s="20">
        <v>4737.6791990000002</v>
      </c>
      <c r="AG53" s="21">
        <v>-1E-3</v>
      </c>
    </row>
    <row r="55" spans="1:33" ht="15" customHeight="1">
      <c r="B55" s="16" t="s">
        <v>2050</v>
      </c>
    </row>
    <row r="56" spans="1:33" ht="15" customHeight="1">
      <c r="A56" s="51" t="s">
        <v>2051</v>
      </c>
      <c r="B56" s="16" t="s">
        <v>2052</v>
      </c>
      <c r="C56" s="22">
        <v>14.532686999999999</v>
      </c>
      <c r="D56" s="22">
        <v>14.658885</v>
      </c>
      <c r="E56" s="22">
        <v>14.557081</v>
      </c>
      <c r="F56" s="22">
        <v>14.094023</v>
      </c>
      <c r="G56" s="22">
        <v>13.926029</v>
      </c>
      <c r="H56" s="22">
        <v>13.830809</v>
      </c>
      <c r="I56" s="22">
        <v>13.710215</v>
      </c>
      <c r="J56" s="22">
        <v>13.620975</v>
      </c>
      <c r="K56" s="22">
        <v>13.440536</v>
      </c>
      <c r="L56" s="22">
        <v>13.308163</v>
      </c>
      <c r="M56" s="22">
        <v>13.196910000000001</v>
      </c>
      <c r="N56" s="22">
        <v>13.099304</v>
      </c>
      <c r="O56" s="22">
        <v>13.061489</v>
      </c>
      <c r="P56" s="22">
        <v>12.892286</v>
      </c>
      <c r="Q56" s="22">
        <v>12.770303999999999</v>
      </c>
      <c r="R56" s="22">
        <v>12.668282</v>
      </c>
      <c r="S56" s="22">
        <v>12.624611</v>
      </c>
      <c r="T56" s="22">
        <v>12.599866</v>
      </c>
      <c r="U56" s="22">
        <v>12.582134</v>
      </c>
      <c r="V56" s="22">
        <v>12.553418000000001</v>
      </c>
      <c r="W56" s="22">
        <v>12.548730000000001</v>
      </c>
      <c r="X56" s="22">
        <v>12.547348</v>
      </c>
      <c r="Y56" s="22">
        <v>12.527437000000001</v>
      </c>
      <c r="Z56" s="22">
        <v>12.526123999999999</v>
      </c>
      <c r="AA56" s="22">
        <v>12.525302999999999</v>
      </c>
      <c r="AB56" s="22">
        <v>12.536841000000001</v>
      </c>
      <c r="AC56" s="22">
        <v>12.542111999999999</v>
      </c>
      <c r="AD56" s="22">
        <v>12.55115</v>
      </c>
      <c r="AE56" s="22">
        <v>12.565764</v>
      </c>
      <c r="AF56" s="22">
        <v>12.607688</v>
      </c>
      <c r="AG56" s="21">
        <v>-5.0000000000000001E-3</v>
      </c>
    </row>
    <row r="57" spans="1:33" ht="15" customHeight="1" thickBot="1"/>
    <row r="58" spans="1:33" ht="15" customHeight="1">
      <c r="B58" s="166" t="s">
        <v>6896</v>
      </c>
      <c r="C58" s="166"/>
      <c r="D58" s="166"/>
      <c r="E58" s="166"/>
      <c r="F58" s="166"/>
      <c r="G58" s="166"/>
      <c r="H58" s="166"/>
      <c r="I58" s="166"/>
      <c r="J58" s="166"/>
      <c r="K58" s="166"/>
      <c r="L58" s="166"/>
      <c r="M58" s="166"/>
      <c r="N58" s="166"/>
      <c r="O58" s="166"/>
      <c r="P58" s="166"/>
      <c r="Q58" s="166"/>
      <c r="R58" s="166"/>
      <c r="S58" s="166"/>
      <c r="T58" s="166"/>
      <c r="U58" s="166"/>
      <c r="V58" s="166"/>
      <c r="W58" s="166"/>
      <c r="X58" s="166"/>
      <c r="Y58" s="166"/>
      <c r="Z58" s="166"/>
      <c r="AA58" s="166"/>
      <c r="AB58" s="166"/>
      <c r="AC58" s="166"/>
      <c r="AD58" s="166"/>
      <c r="AE58" s="166"/>
      <c r="AF58" s="166"/>
      <c r="AG58" s="166"/>
    </row>
    <row r="59" spans="1:33" ht="15" customHeight="1">
      <c r="B59" s="55" t="s">
        <v>6897</v>
      </c>
    </row>
    <row r="60" spans="1:33" ht="15" customHeight="1">
      <c r="B60" s="55" t="s">
        <v>6898</v>
      </c>
    </row>
    <row r="61" spans="1:33" ht="15" customHeight="1">
      <c r="B61" s="55" t="s">
        <v>6899</v>
      </c>
    </row>
    <row r="62" spans="1:33" ht="15" customHeight="1">
      <c r="B62" s="55" t="s">
        <v>2053</v>
      </c>
    </row>
    <row r="63" spans="1:33" ht="15" customHeight="1">
      <c r="B63" s="55" t="s">
        <v>6900</v>
      </c>
    </row>
    <row r="64" spans="1:33" ht="15" customHeight="1">
      <c r="B64" s="55" t="s">
        <v>6901</v>
      </c>
    </row>
    <row r="65" spans="2:2" ht="15" customHeight="1">
      <c r="B65" s="55" t="s">
        <v>6902</v>
      </c>
    </row>
    <row r="66" spans="2:2" ht="15" customHeight="1">
      <c r="B66" s="55" t="s">
        <v>6903</v>
      </c>
    </row>
    <row r="67" spans="2:2" ht="15" customHeight="1">
      <c r="B67" s="55" t="s">
        <v>2054</v>
      </c>
    </row>
    <row r="68" spans="2:2" ht="15" customHeight="1">
      <c r="B68" s="55" t="s">
        <v>2055</v>
      </c>
    </row>
    <row r="69" spans="2:2" ht="15" customHeight="1">
      <c r="B69" s="55" t="s">
        <v>2056</v>
      </c>
    </row>
    <row r="70" spans="2:2" ht="15" customHeight="1">
      <c r="B70" s="55" t="s">
        <v>2057</v>
      </c>
    </row>
    <row r="71" spans="2:2" ht="15" customHeight="1">
      <c r="B71" s="55" t="s">
        <v>2058</v>
      </c>
    </row>
    <row r="72" spans="2:2" ht="15" customHeight="1">
      <c r="B72" s="55" t="s">
        <v>2059</v>
      </c>
    </row>
    <row r="73" spans="2:2" ht="15" customHeight="1">
      <c r="B73" s="55" t="s">
        <v>6904</v>
      </c>
    </row>
    <row r="74" spans="2:2" ht="15" customHeight="1">
      <c r="B74" s="55" t="s">
        <v>6905</v>
      </c>
    </row>
  </sheetData>
  <mergeCells count="1">
    <mergeCell ref="B58:AG58"/>
  </mergeCells>
  <pageMargins left="0.75" right="0.75" top="1" bottom="1" header="0.5" footer="0.5"/>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8">
    <tabColor theme="7" tint="0.59999389629810485"/>
  </sheetPr>
  <dimension ref="A1:AG11111"/>
  <sheetViews>
    <sheetView topLeftCell="B1" workbookViewId="0"/>
  </sheetViews>
  <sheetFormatPr defaultRowHeight="15" customHeight="1"/>
  <cols>
    <col min="1" max="1" width="22.42578125" hidden="1" customWidth="1"/>
    <col min="2" max="2" width="49" customWidth="1"/>
  </cols>
  <sheetData>
    <row r="1" spans="1:33" ht="15" customHeight="1" thickBot="1">
      <c r="B1" s="13"/>
      <c r="C1" s="14">
        <v>2021</v>
      </c>
      <c r="D1" s="14">
        <v>2022</v>
      </c>
      <c r="E1" s="14">
        <v>2023</v>
      </c>
      <c r="F1" s="14">
        <v>2024</v>
      </c>
      <c r="G1" s="14">
        <v>2025</v>
      </c>
      <c r="H1" s="14">
        <v>2026</v>
      </c>
      <c r="I1" s="14">
        <v>2027</v>
      </c>
      <c r="J1" s="14">
        <v>2028</v>
      </c>
      <c r="K1" s="14">
        <v>2029</v>
      </c>
      <c r="L1" s="14">
        <v>2030</v>
      </c>
      <c r="M1" s="14">
        <v>2031</v>
      </c>
      <c r="N1" s="14">
        <v>2032</v>
      </c>
      <c r="O1" s="14">
        <v>2033</v>
      </c>
      <c r="P1" s="14">
        <v>2034</v>
      </c>
      <c r="Q1" s="14">
        <v>2035</v>
      </c>
      <c r="R1" s="14">
        <v>2036</v>
      </c>
      <c r="S1" s="14">
        <v>2037</v>
      </c>
      <c r="T1" s="14">
        <v>2038</v>
      </c>
      <c r="U1" s="14">
        <v>2039</v>
      </c>
      <c r="V1" s="14">
        <v>2040</v>
      </c>
      <c r="W1" s="14">
        <v>2041</v>
      </c>
      <c r="X1" s="14">
        <v>2042</v>
      </c>
      <c r="Y1" s="14">
        <v>2043</v>
      </c>
      <c r="Z1" s="14">
        <v>2044</v>
      </c>
      <c r="AA1" s="14">
        <v>2045</v>
      </c>
      <c r="AB1" s="14">
        <v>2046</v>
      </c>
      <c r="AC1" s="14">
        <v>2047</v>
      </c>
      <c r="AD1" s="14">
        <v>2048</v>
      </c>
      <c r="AE1" s="14">
        <v>2049</v>
      </c>
      <c r="AF1" s="14">
        <v>2050</v>
      </c>
    </row>
    <row r="2" spans="1:33" ht="15" customHeight="1" thickTop="1"/>
    <row r="3" spans="1:33" ht="15" customHeight="1">
      <c r="D3" s="56" t="s">
        <v>1992</v>
      </c>
      <c r="E3" s="56" t="s">
        <v>7096</v>
      </c>
      <c r="F3" s="50"/>
      <c r="G3" s="50"/>
      <c r="H3" s="50"/>
    </row>
    <row r="4" spans="1:33" ht="15" customHeight="1">
      <c r="D4" s="56" t="s">
        <v>1993</v>
      </c>
      <c r="E4" s="56" t="s">
        <v>7097</v>
      </c>
      <c r="F4" s="50"/>
      <c r="G4" s="50"/>
      <c r="H4" s="56" t="s">
        <v>1994</v>
      </c>
    </row>
    <row r="5" spans="1:33" ht="15" customHeight="1">
      <c r="D5" s="56" t="s">
        <v>1995</v>
      </c>
      <c r="E5" s="56"/>
      <c r="F5" s="50"/>
      <c r="G5" s="50"/>
      <c r="H5" s="50"/>
    </row>
    <row r="6" spans="1:33" ht="15" customHeight="1">
      <c r="D6" s="56" t="s">
        <v>1996</v>
      </c>
      <c r="E6" s="50"/>
      <c r="F6" s="56" t="s">
        <v>7098</v>
      </c>
      <c r="G6" s="50"/>
      <c r="H6" s="50"/>
    </row>
    <row r="11" spans="1:33" ht="15" customHeight="1">
      <c r="A11" s="51" t="s">
        <v>2060</v>
      </c>
      <c r="B11" s="15" t="s">
        <v>2061</v>
      </c>
      <c r="AG11" s="52" t="s">
        <v>6892</v>
      </c>
    </row>
    <row r="12" spans="1:33" ht="15" customHeight="1">
      <c r="B12" s="13"/>
      <c r="AG12" s="52" t="s">
        <v>6893</v>
      </c>
    </row>
    <row r="13" spans="1:33" ht="15" customHeight="1">
      <c r="B13" s="13"/>
      <c r="C13" s="53"/>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2" t="s">
        <v>6894</v>
      </c>
    </row>
    <row r="14" spans="1:33" ht="15" customHeight="1" thickBot="1">
      <c r="B14" s="14" t="s">
        <v>2062</v>
      </c>
      <c r="C14" s="14">
        <v>2021</v>
      </c>
      <c r="D14" s="14">
        <v>2022</v>
      </c>
      <c r="E14" s="14">
        <v>2023</v>
      </c>
      <c r="F14" s="14">
        <v>2024</v>
      </c>
      <c r="G14" s="14">
        <v>2025</v>
      </c>
      <c r="H14" s="14">
        <v>2026</v>
      </c>
      <c r="I14" s="14">
        <v>2027</v>
      </c>
      <c r="J14" s="14">
        <v>2028</v>
      </c>
      <c r="K14" s="14">
        <v>2029</v>
      </c>
      <c r="L14" s="14">
        <v>2030</v>
      </c>
      <c r="M14" s="14">
        <v>2031</v>
      </c>
      <c r="N14" s="14">
        <v>2032</v>
      </c>
      <c r="O14" s="14">
        <v>2033</v>
      </c>
      <c r="P14" s="14">
        <v>2034</v>
      </c>
      <c r="Q14" s="14">
        <v>2035</v>
      </c>
      <c r="R14" s="14">
        <v>2036</v>
      </c>
      <c r="S14" s="14">
        <v>2037</v>
      </c>
      <c r="T14" s="14">
        <v>2038</v>
      </c>
      <c r="U14" s="14">
        <v>2039</v>
      </c>
      <c r="V14" s="14">
        <v>2040</v>
      </c>
      <c r="W14" s="14">
        <v>2041</v>
      </c>
      <c r="X14" s="14">
        <v>2042</v>
      </c>
      <c r="Y14" s="14">
        <v>2043</v>
      </c>
      <c r="Z14" s="14">
        <v>2044</v>
      </c>
      <c r="AA14" s="14">
        <v>2045</v>
      </c>
      <c r="AB14" s="14">
        <v>2046</v>
      </c>
      <c r="AC14" s="14">
        <v>2047</v>
      </c>
      <c r="AD14" s="14">
        <v>2048</v>
      </c>
      <c r="AE14" s="14">
        <v>2049</v>
      </c>
      <c r="AF14" s="14">
        <v>2050</v>
      </c>
      <c r="AG14" s="54" t="s">
        <v>6895</v>
      </c>
    </row>
    <row r="15" spans="1:33" ht="15" customHeight="1" thickTop="1"/>
    <row r="16" spans="1:33" ht="15" customHeight="1">
      <c r="B16" s="16" t="s">
        <v>2063</v>
      </c>
    </row>
    <row r="17" spans="1:33" ht="15" customHeight="1">
      <c r="B17" s="16" t="s">
        <v>2064</v>
      </c>
    </row>
    <row r="18" spans="1:33" ht="15" customHeight="1">
      <c r="B18" s="16" t="s">
        <v>2065</v>
      </c>
    </row>
    <row r="19" spans="1:33" ht="15" customHeight="1">
      <c r="A19" s="51" t="s">
        <v>2066</v>
      </c>
      <c r="B19" s="17" t="s">
        <v>2067</v>
      </c>
      <c r="C19" s="23">
        <v>208.92425499999999</v>
      </c>
      <c r="D19" s="23">
        <v>199.11094700000001</v>
      </c>
      <c r="E19" s="23">
        <v>190.119934</v>
      </c>
      <c r="F19" s="23">
        <v>183.19982899999999</v>
      </c>
      <c r="G19" s="23">
        <v>163.30999800000001</v>
      </c>
      <c r="H19" s="23">
        <v>156.50398300000001</v>
      </c>
      <c r="I19" s="23">
        <v>149.98919699999999</v>
      </c>
      <c r="J19" s="23">
        <v>138.818512</v>
      </c>
      <c r="K19" s="23">
        <v>127.823212</v>
      </c>
      <c r="L19" s="23">
        <v>122.83820299999999</v>
      </c>
      <c r="M19" s="23">
        <v>122.02119399999999</v>
      </c>
      <c r="N19" s="23">
        <v>119.50520299999999</v>
      </c>
      <c r="O19" s="23">
        <v>118.74321</v>
      </c>
      <c r="P19" s="23">
        <v>113.473206</v>
      </c>
      <c r="Q19" s="23">
        <v>111.857208</v>
      </c>
      <c r="R19" s="23">
        <v>110.85320299999999</v>
      </c>
      <c r="S19" s="23">
        <v>110.14020499999999</v>
      </c>
      <c r="T19" s="23">
        <v>109.073204</v>
      </c>
      <c r="U19" s="23">
        <v>108.734207</v>
      </c>
      <c r="V19" s="23">
        <v>106.9692</v>
      </c>
      <c r="W19" s="23">
        <v>106.629204</v>
      </c>
      <c r="X19" s="23">
        <v>106.629204</v>
      </c>
      <c r="Y19" s="23">
        <v>106.629204</v>
      </c>
      <c r="Z19" s="23">
        <v>106.629204</v>
      </c>
      <c r="AA19" s="23">
        <v>104.11520400000001</v>
      </c>
      <c r="AB19" s="23">
        <v>104.11520400000001</v>
      </c>
      <c r="AC19" s="23">
        <v>104.11520400000001</v>
      </c>
      <c r="AD19" s="23">
        <v>104.11520400000001</v>
      </c>
      <c r="AE19" s="23">
        <v>104.11520400000001</v>
      </c>
      <c r="AF19" s="23">
        <v>104.11520400000001</v>
      </c>
      <c r="AG19" s="19">
        <v>-2.4E-2</v>
      </c>
    </row>
    <row r="20" spans="1:33" ht="15" customHeight="1">
      <c r="A20" s="51" t="s">
        <v>2068</v>
      </c>
      <c r="B20" s="17" t="s">
        <v>2069</v>
      </c>
      <c r="C20" s="23"/>
      <c r="D20" s="23">
        <v>74.347603000000007</v>
      </c>
      <c r="E20" s="23">
        <v>72.127212999999998</v>
      </c>
      <c r="F20" s="23">
        <v>66.035804999999996</v>
      </c>
      <c r="G20" s="23">
        <v>58.963509000000002</v>
      </c>
      <c r="H20" s="23">
        <v>52.331302999999998</v>
      </c>
      <c r="I20" s="23">
        <v>49.599899000000001</v>
      </c>
      <c r="J20" s="23">
        <v>47.994804000000002</v>
      </c>
      <c r="K20" s="23">
        <v>47.234802000000002</v>
      </c>
      <c r="L20" s="23">
        <v>45.795302999999997</v>
      </c>
      <c r="M20" s="23">
        <v>45.321204999999999</v>
      </c>
      <c r="N20" s="23">
        <v>44.339202999999998</v>
      </c>
      <c r="O20" s="23">
        <v>44.096203000000003</v>
      </c>
      <c r="P20" s="23">
        <v>43.354103000000002</v>
      </c>
      <c r="Q20" s="23">
        <v>42.854103000000002</v>
      </c>
      <c r="R20" s="23">
        <v>41.904601999999997</v>
      </c>
      <c r="S20" s="23">
        <v>41.904601999999997</v>
      </c>
      <c r="T20" s="23">
        <v>41.881602999999998</v>
      </c>
      <c r="U20" s="23">
        <v>41.881602999999998</v>
      </c>
      <c r="V20" s="23">
        <v>41.881602999999998</v>
      </c>
      <c r="W20" s="23">
        <v>41.881602999999998</v>
      </c>
      <c r="X20" s="23">
        <v>41.881602999999998</v>
      </c>
      <c r="Y20" s="23">
        <v>41.881602999999998</v>
      </c>
      <c r="Z20" s="23">
        <v>41.881602999999998</v>
      </c>
      <c r="AA20" s="23">
        <v>41.881602999999998</v>
      </c>
      <c r="AB20" s="23">
        <v>41.881602999999998</v>
      </c>
      <c r="AC20" s="23">
        <v>41.881602999999998</v>
      </c>
      <c r="AD20" s="23">
        <v>41.881602999999998</v>
      </c>
      <c r="AE20" s="23">
        <v>41.881602999999998</v>
      </c>
      <c r="AF20" s="23">
        <v>40.686005000000002</v>
      </c>
      <c r="AG20" s="19">
        <v>40.439003</v>
      </c>
    </row>
    <row r="21" spans="1:33" ht="15" customHeight="1">
      <c r="A21" s="51" t="s">
        <v>2070</v>
      </c>
      <c r="B21" s="17" t="s">
        <v>2071</v>
      </c>
      <c r="C21" s="23">
        <v>271.11554000000001</v>
      </c>
      <c r="D21" s="23">
        <v>279.193939</v>
      </c>
      <c r="E21" s="23">
        <v>282.52624500000002</v>
      </c>
      <c r="F21" s="23">
        <v>290.41616800000003</v>
      </c>
      <c r="G21" s="23">
        <v>306.555725</v>
      </c>
      <c r="H21" s="23">
        <v>313.383667</v>
      </c>
      <c r="I21" s="23">
        <v>331.06930499999999</v>
      </c>
      <c r="J21" s="23">
        <v>336.565247</v>
      </c>
      <c r="K21" s="23">
        <v>348.261169</v>
      </c>
      <c r="L21" s="23">
        <v>352.10684199999997</v>
      </c>
      <c r="M21" s="23">
        <v>357.18414300000001</v>
      </c>
      <c r="N21" s="23">
        <v>364.50958300000002</v>
      </c>
      <c r="O21" s="23">
        <v>373.97326700000002</v>
      </c>
      <c r="P21" s="23">
        <v>382.02264400000001</v>
      </c>
      <c r="Q21" s="23">
        <v>388.21679699999999</v>
      </c>
      <c r="R21" s="23">
        <v>393.42150900000001</v>
      </c>
      <c r="S21" s="23">
        <v>396.43145800000002</v>
      </c>
      <c r="T21" s="23">
        <v>400.95318600000002</v>
      </c>
      <c r="U21" s="23">
        <v>406.02417000000003</v>
      </c>
      <c r="V21" s="23">
        <v>409.97100799999998</v>
      </c>
      <c r="W21" s="23">
        <v>413.907196</v>
      </c>
      <c r="X21" s="23">
        <v>416.52252199999998</v>
      </c>
      <c r="Y21" s="23">
        <v>420.28277600000001</v>
      </c>
      <c r="Z21" s="23">
        <v>425.01199300000002</v>
      </c>
      <c r="AA21" s="23">
        <v>427.76236</v>
      </c>
      <c r="AB21" s="23">
        <v>431.38525399999997</v>
      </c>
      <c r="AC21" s="23">
        <v>433.56597900000003</v>
      </c>
      <c r="AD21" s="23">
        <v>436.63757299999997</v>
      </c>
      <c r="AE21" s="23">
        <v>441.75021400000003</v>
      </c>
      <c r="AF21" s="23">
        <v>447.37844799999999</v>
      </c>
      <c r="AG21" s="19">
        <v>1.7000000000000001E-2</v>
      </c>
    </row>
    <row r="22" spans="1:33" ht="15" customHeight="1">
      <c r="A22" s="51" t="s">
        <v>2072</v>
      </c>
      <c r="B22" s="17" t="s">
        <v>2073</v>
      </c>
      <c r="C22" s="23">
        <v>144.011368</v>
      </c>
      <c r="D22" s="23">
        <v>156.84909099999999</v>
      </c>
      <c r="E22" s="23">
        <v>170.227417</v>
      </c>
      <c r="F22" s="23">
        <v>176.399002</v>
      </c>
      <c r="G22" s="23">
        <v>184.609848</v>
      </c>
      <c r="H22" s="23">
        <v>189.017776</v>
      </c>
      <c r="I22" s="23">
        <v>191.390793</v>
      </c>
      <c r="J22" s="23">
        <v>194.62046799999999</v>
      </c>
      <c r="K22" s="23">
        <v>199.98951700000001</v>
      </c>
      <c r="L22" s="23">
        <v>203.458405</v>
      </c>
      <c r="M22" s="23">
        <v>206.36840799999999</v>
      </c>
      <c r="N22" s="23">
        <v>209.61790500000001</v>
      </c>
      <c r="O22" s="23">
        <v>214.62983700000001</v>
      </c>
      <c r="P22" s="23">
        <v>220.82515000000001</v>
      </c>
      <c r="Q22" s="23">
        <v>226.78535500000001</v>
      </c>
      <c r="R22" s="23">
        <v>230.997086</v>
      </c>
      <c r="S22" s="23">
        <v>235.72789</v>
      </c>
      <c r="T22" s="23">
        <v>242.833969</v>
      </c>
      <c r="U22" s="23">
        <v>247.03822299999999</v>
      </c>
      <c r="V22" s="23">
        <v>251.66648900000001</v>
      </c>
      <c r="W22" s="23">
        <v>259.45187399999998</v>
      </c>
      <c r="X22" s="23">
        <v>263.93911700000001</v>
      </c>
      <c r="Y22" s="23">
        <v>268.81280500000003</v>
      </c>
      <c r="Z22" s="23">
        <v>277.806488</v>
      </c>
      <c r="AA22" s="23">
        <v>283.60494999999997</v>
      </c>
      <c r="AB22" s="23">
        <v>289.780396</v>
      </c>
      <c r="AC22" s="23">
        <v>299.89822400000003</v>
      </c>
      <c r="AD22" s="23">
        <v>306.266571</v>
      </c>
      <c r="AE22" s="23">
        <v>318.29342700000001</v>
      </c>
      <c r="AF22" s="23">
        <v>325.07748400000003</v>
      </c>
      <c r="AG22" s="19">
        <v>2.8000000000000001E-2</v>
      </c>
    </row>
    <row r="23" spans="1:33" ht="15" customHeight="1">
      <c r="A23" s="51" t="s">
        <v>2074</v>
      </c>
      <c r="B23" s="17" t="s">
        <v>2075</v>
      </c>
      <c r="C23" s="23">
        <v>95.487312000000003</v>
      </c>
      <c r="D23" s="23">
        <v>97.014815999999996</v>
      </c>
      <c r="E23" s="23">
        <v>97.058814999999996</v>
      </c>
      <c r="F23" s="23">
        <v>97.109604000000004</v>
      </c>
      <c r="G23" s="23">
        <v>96.018737999999999</v>
      </c>
      <c r="H23" s="23">
        <v>94.931861999999995</v>
      </c>
      <c r="I23" s="23">
        <v>92.796036000000001</v>
      </c>
      <c r="J23" s="23">
        <v>88.057297000000005</v>
      </c>
      <c r="K23" s="23">
        <v>87.117774999999995</v>
      </c>
      <c r="L23" s="23">
        <v>86.035858000000005</v>
      </c>
      <c r="M23" s="23">
        <v>86.174553000000003</v>
      </c>
      <c r="N23" s="23">
        <v>86.270859000000002</v>
      </c>
      <c r="O23" s="23">
        <v>81.356384000000006</v>
      </c>
      <c r="P23" s="23">
        <v>81.444457999999997</v>
      </c>
      <c r="Q23" s="23">
        <v>81.622803000000005</v>
      </c>
      <c r="R23" s="23">
        <v>81.755386000000001</v>
      </c>
      <c r="S23" s="23">
        <v>80.948836999999997</v>
      </c>
      <c r="T23" s="23">
        <v>80.975586000000007</v>
      </c>
      <c r="U23" s="23">
        <v>80.975586000000007</v>
      </c>
      <c r="V23" s="23">
        <v>81.019317999999998</v>
      </c>
      <c r="W23" s="23">
        <v>81.178252999999998</v>
      </c>
      <c r="X23" s="23">
        <v>81.293243000000004</v>
      </c>
      <c r="Y23" s="23">
        <v>81.404160000000005</v>
      </c>
      <c r="Z23" s="23">
        <v>81.500076000000007</v>
      </c>
      <c r="AA23" s="23">
        <v>81.603950999999995</v>
      </c>
      <c r="AB23" s="23">
        <v>81.658051</v>
      </c>
      <c r="AC23" s="23">
        <v>81.712151000000006</v>
      </c>
      <c r="AD23" s="23">
        <v>80.520836000000003</v>
      </c>
      <c r="AE23" s="23">
        <v>80.561546000000007</v>
      </c>
      <c r="AF23" s="23">
        <v>80.623878000000005</v>
      </c>
      <c r="AG23" s="19">
        <v>-6.0000000000000001E-3</v>
      </c>
    </row>
    <row r="24" spans="1:33" ht="15" customHeight="1">
      <c r="A24" s="51" t="s">
        <v>2076</v>
      </c>
      <c r="B24" s="17" t="s">
        <v>2077</v>
      </c>
      <c r="C24" s="23">
        <v>23.016204999999999</v>
      </c>
      <c r="D24" s="23">
        <v>23.016204999999999</v>
      </c>
      <c r="E24" s="23">
        <v>23.016204999999999</v>
      </c>
      <c r="F24" s="23">
        <v>23.016204999999999</v>
      </c>
      <c r="G24" s="23">
        <v>23.016204999999999</v>
      </c>
      <c r="H24" s="23">
        <v>23.016204999999999</v>
      </c>
      <c r="I24" s="23">
        <v>23.016204999999999</v>
      </c>
      <c r="J24" s="23">
        <v>23.016204999999999</v>
      </c>
      <c r="K24" s="23">
        <v>23.016204999999999</v>
      </c>
      <c r="L24" s="23">
        <v>23.016204999999999</v>
      </c>
      <c r="M24" s="23">
        <v>23.016204999999999</v>
      </c>
      <c r="N24" s="23">
        <v>23.016204999999999</v>
      </c>
      <c r="O24" s="23">
        <v>23.016204999999999</v>
      </c>
      <c r="P24" s="23">
        <v>23.016204999999999</v>
      </c>
      <c r="Q24" s="23">
        <v>23.016204999999999</v>
      </c>
      <c r="R24" s="23">
        <v>23.016204999999999</v>
      </c>
      <c r="S24" s="23">
        <v>23.016204999999999</v>
      </c>
      <c r="T24" s="23">
        <v>23.016204999999999</v>
      </c>
      <c r="U24" s="23">
        <v>23.016204999999999</v>
      </c>
      <c r="V24" s="23">
        <v>23.016204999999999</v>
      </c>
      <c r="W24" s="23">
        <v>23.016204999999999</v>
      </c>
      <c r="X24" s="23">
        <v>23.016204999999999</v>
      </c>
      <c r="Y24" s="23">
        <v>23.016204999999999</v>
      </c>
      <c r="Z24" s="23">
        <v>23.016204999999999</v>
      </c>
      <c r="AA24" s="23">
        <v>23.016204999999999</v>
      </c>
      <c r="AB24" s="23">
        <v>23.016204999999999</v>
      </c>
      <c r="AC24" s="23">
        <v>23.016204999999999</v>
      </c>
      <c r="AD24" s="23">
        <v>23.016204999999999</v>
      </c>
      <c r="AE24" s="23">
        <v>23.016204999999999</v>
      </c>
      <c r="AF24" s="23">
        <v>23.016204999999999</v>
      </c>
      <c r="AG24" s="19">
        <v>0</v>
      </c>
    </row>
    <row r="25" spans="1:33" ht="15" customHeight="1">
      <c r="A25" s="51" t="s">
        <v>2078</v>
      </c>
      <c r="B25" s="17" t="s">
        <v>2079</v>
      </c>
      <c r="C25" s="23">
        <v>3.968</v>
      </c>
      <c r="D25" s="23">
        <v>6.4980529999999996</v>
      </c>
      <c r="E25" s="23">
        <v>8.3803529999999995</v>
      </c>
      <c r="F25" s="23">
        <v>9.0470980000000001</v>
      </c>
      <c r="G25" s="23">
        <v>10.024082</v>
      </c>
      <c r="H25" s="23">
        <v>10.644874</v>
      </c>
      <c r="I25" s="23">
        <v>11.96899</v>
      </c>
      <c r="J25" s="23">
        <v>13.916988</v>
      </c>
      <c r="K25" s="23">
        <v>14.465987999999999</v>
      </c>
      <c r="L25" s="23">
        <v>15.030294</v>
      </c>
      <c r="M25" s="23">
        <v>15.361281</v>
      </c>
      <c r="N25" s="23">
        <v>17.037842000000001</v>
      </c>
      <c r="O25" s="23">
        <v>17.27684</v>
      </c>
      <c r="P25" s="23">
        <v>17.549809</v>
      </c>
      <c r="Q25" s="23">
        <v>18.560487999999999</v>
      </c>
      <c r="R25" s="23">
        <v>18.679203000000001</v>
      </c>
      <c r="S25" s="23">
        <v>18.713059999999999</v>
      </c>
      <c r="T25" s="23">
        <v>18.774657999999999</v>
      </c>
      <c r="U25" s="23">
        <v>19.740901999999998</v>
      </c>
      <c r="V25" s="23">
        <v>19.776287</v>
      </c>
      <c r="W25" s="23">
        <v>20.657169</v>
      </c>
      <c r="X25" s="23">
        <v>21.338418999999998</v>
      </c>
      <c r="Y25" s="23">
        <v>23.182055999999999</v>
      </c>
      <c r="Z25" s="23">
        <v>23.850954000000002</v>
      </c>
      <c r="AA25" s="23">
        <v>24.102008999999999</v>
      </c>
      <c r="AB25" s="23">
        <v>24.697657</v>
      </c>
      <c r="AC25" s="23">
        <v>24.893183000000001</v>
      </c>
      <c r="AD25" s="23">
        <v>25.185205</v>
      </c>
      <c r="AE25" s="23">
        <v>27.334793000000001</v>
      </c>
      <c r="AF25" s="23">
        <v>27.706506999999998</v>
      </c>
      <c r="AG25" s="19">
        <v>6.9000000000000006E-2</v>
      </c>
    </row>
    <row r="26" spans="1:33" ht="15" customHeight="1">
      <c r="A26" s="51" t="s">
        <v>2080</v>
      </c>
      <c r="B26" s="17" t="s">
        <v>2081</v>
      </c>
      <c r="C26" s="23">
        <v>0.22309999999999999</v>
      </c>
      <c r="D26" s="23">
        <v>0.25269999999999998</v>
      </c>
      <c r="E26" s="23">
        <v>0.25269999999999998</v>
      </c>
      <c r="F26" s="23">
        <v>0.25601800000000002</v>
      </c>
      <c r="G26" s="23">
        <v>0.257297</v>
      </c>
      <c r="H26" s="23">
        <v>0.257297</v>
      </c>
      <c r="I26" s="23">
        <v>0.257297</v>
      </c>
      <c r="J26" s="23">
        <v>0.257297</v>
      </c>
      <c r="K26" s="23">
        <v>0.257297</v>
      </c>
      <c r="L26" s="23">
        <v>0.257297</v>
      </c>
      <c r="M26" s="23">
        <v>0.25619700000000001</v>
      </c>
      <c r="N26" s="23">
        <v>0.25619700000000001</v>
      </c>
      <c r="O26" s="23">
        <v>0.25619700000000001</v>
      </c>
      <c r="P26" s="23">
        <v>0.25619700000000001</v>
      </c>
      <c r="Q26" s="23">
        <v>0.25619700000000001</v>
      </c>
      <c r="R26" s="23">
        <v>0.25619700000000001</v>
      </c>
      <c r="S26" s="23">
        <v>0.25619700000000001</v>
      </c>
      <c r="T26" s="23">
        <v>0.25619700000000001</v>
      </c>
      <c r="U26" s="23">
        <v>0.25722600000000001</v>
      </c>
      <c r="V26" s="23">
        <v>0.25722600000000001</v>
      </c>
      <c r="W26" s="23">
        <v>0.25722600000000001</v>
      </c>
      <c r="X26" s="23">
        <v>0.25722600000000001</v>
      </c>
      <c r="Y26" s="23">
        <v>0.25722600000000001</v>
      </c>
      <c r="Z26" s="23">
        <v>0.25722600000000001</v>
      </c>
      <c r="AA26" s="23">
        <v>0.25722600000000001</v>
      </c>
      <c r="AB26" s="23">
        <v>0.25722600000000001</v>
      </c>
      <c r="AC26" s="23">
        <v>0.25722600000000001</v>
      </c>
      <c r="AD26" s="23">
        <v>0.25722600000000001</v>
      </c>
      <c r="AE26" s="23">
        <v>0.25722600000000001</v>
      </c>
      <c r="AF26" s="23">
        <v>0.25722600000000001</v>
      </c>
      <c r="AG26" s="19">
        <v>5.0000000000000001E-3</v>
      </c>
    </row>
    <row r="27" spans="1:33" ht="15" customHeight="1">
      <c r="A27" s="51" t="s">
        <v>2082</v>
      </c>
      <c r="B27" s="17" t="s">
        <v>2083</v>
      </c>
      <c r="C27" s="23">
        <v>286.25408900000002</v>
      </c>
      <c r="D27" s="23">
        <v>311.05380200000002</v>
      </c>
      <c r="E27" s="23">
        <v>342.89239500000002</v>
      </c>
      <c r="F27" s="23">
        <v>385.00234999999998</v>
      </c>
      <c r="G27" s="23">
        <v>411.51889</v>
      </c>
      <c r="H27" s="23">
        <v>422.47232100000002</v>
      </c>
      <c r="I27" s="23">
        <v>430.34576399999997</v>
      </c>
      <c r="J27" s="23">
        <v>446.09750400000001</v>
      </c>
      <c r="K27" s="23">
        <v>473.43417399999998</v>
      </c>
      <c r="L27" s="23">
        <v>489.37179600000002</v>
      </c>
      <c r="M27" s="23">
        <v>498.91323899999998</v>
      </c>
      <c r="N27" s="23">
        <v>508.31484999999998</v>
      </c>
      <c r="O27" s="23">
        <v>526.93585199999995</v>
      </c>
      <c r="P27" s="23">
        <v>547.91888400000005</v>
      </c>
      <c r="Q27" s="23">
        <v>567.717896</v>
      </c>
      <c r="R27" s="23">
        <v>583.01983600000005</v>
      </c>
      <c r="S27" s="23">
        <v>593.36602800000003</v>
      </c>
      <c r="T27" s="23">
        <v>600.72760000000005</v>
      </c>
      <c r="U27" s="23">
        <v>610.23742700000003</v>
      </c>
      <c r="V27" s="23">
        <v>618.351135</v>
      </c>
      <c r="W27" s="23">
        <v>624.40356399999996</v>
      </c>
      <c r="X27" s="23">
        <v>632.96185300000002</v>
      </c>
      <c r="Y27" s="23">
        <v>644.35516399999995</v>
      </c>
      <c r="Z27" s="23">
        <v>650.68975799999998</v>
      </c>
      <c r="AA27" s="23">
        <v>660.19036900000003</v>
      </c>
      <c r="AB27" s="23">
        <v>669.77685499999995</v>
      </c>
      <c r="AC27" s="23">
        <v>681.339294</v>
      </c>
      <c r="AD27" s="23">
        <v>696.65600600000005</v>
      </c>
      <c r="AE27" s="23">
        <v>709.51757799999996</v>
      </c>
      <c r="AF27" s="23">
        <v>720.67474400000003</v>
      </c>
      <c r="AG27" s="19">
        <v>3.2000000000000001E-2</v>
      </c>
    </row>
    <row r="28" spans="1:33" ht="15" customHeight="1">
      <c r="A28" s="51" t="s">
        <v>2084</v>
      </c>
      <c r="B28" s="17" t="s">
        <v>2085</v>
      </c>
      <c r="C28" s="23">
        <v>0</v>
      </c>
      <c r="D28" s="23">
        <v>0</v>
      </c>
      <c r="E28" s="23">
        <v>1.099837</v>
      </c>
      <c r="F28" s="23">
        <v>1.3052250000000001</v>
      </c>
      <c r="G28" s="23">
        <v>1.56447</v>
      </c>
      <c r="H28" s="23">
        <v>1.9888669999999999</v>
      </c>
      <c r="I28" s="23">
        <v>2.4220299999999999</v>
      </c>
      <c r="J28" s="23">
        <v>2.8900489999999999</v>
      </c>
      <c r="K28" s="23">
        <v>3.403985</v>
      </c>
      <c r="L28" s="23">
        <v>3.9493140000000002</v>
      </c>
      <c r="M28" s="23">
        <v>4.5662799999999999</v>
      </c>
      <c r="N28" s="23">
        <v>5.2045300000000001</v>
      </c>
      <c r="O28" s="23">
        <v>5.8720660000000002</v>
      </c>
      <c r="P28" s="23">
        <v>6.6467650000000003</v>
      </c>
      <c r="Q28" s="23">
        <v>7.6498160000000004</v>
      </c>
      <c r="R28" s="23">
        <v>8.7380800000000001</v>
      </c>
      <c r="S28" s="23">
        <v>9.8820680000000003</v>
      </c>
      <c r="T28" s="23">
        <v>11.101279</v>
      </c>
      <c r="U28" s="23">
        <v>12.297058</v>
      </c>
      <c r="V28" s="23">
        <v>13.513679</v>
      </c>
      <c r="W28" s="23">
        <v>14.793908</v>
      </c>
      <c r="X28" s="23">
        <v>16.129086999999998</v>
      </c>
      <c r="Y28" s="23">
        <v>17.452337</v>
      </c>
      <c r="Z28" s="23">
        <v>18.881122999999999</v>
      </c>
      <c r="AA28" s="23">
        <v>20.31765</v>
      </c>
      <c r="AB28" s="23">
        <v>21.636856000000002</v>
      </c>
      <c r="AC28" s="23">
        <v>22.978241000000001</v>
      </c>
      <c r="AD28" s="23">
        <v>24.258875</v>
      </c>
      <c r="AE28" s="23">
        <v>25.570881</v>
      </c>
      <c r="AF28" s="23">
        <v>27.046391</v>
      </c>
      <c r="AG28" s="19" t="s">
        <v>2086</v>
      </c>
    </row>
    <row r="29" spans="1:33" ht="15" customHeight="1">
      <c r="A29" s="51" t="s">
        <v>2087</v>
      </c>
      <c r="B29" s="16" t="s">
        <v>2088</v>
      </c>
      <c r="C29" s="24">
        <v>1107.3474120000001</v>
      </c>
      <c r="D29" s="24">
        <v>1145.1168210000001</v>
      </c>
      <c r="E29" s="24">
        <v>1181.6098629999999</v>
      </c>
      <c r="F29" s="24">
        <v>1224.714966</v>
      </c>
      <c r="G29" s="24">
        <v>1249.206543</v>
      </c>
      <c r="H29" s="24">
        <v>1261.8167719999999</v>
      </c>
      <c r="I29" s="24">
        <v>1281.250366</v>
      </c>
      <c r="J29" s="24">
        <v>1291.474365</v>
      </c>
      <c r="K29" s="24">
        <v>1323.5645750000001</v>
      </c>
      <c r="L29" s="24">
        <v>1341.3854980000001</v>
      </c>
      <c r="M29" s="24">
        <v>1358.2008060000001</v>
      </c>
      <c r="N29" s="24">
        <v>1377.8294679999999</v>
      </c>
      <c r="O29" s="24">
        <v>1405.4140620000001</v>
      </c>
      <c r="P29" s="24">
        <v>1436.0073239999999</v>
      </c>
      <c r="Q29" s="24">
        <v>1467.5874020000001</v>
      </c>
      <c r="R29" s="24">
        <v>1492.641357</v>
      </c>
      <c r="S29" s="24">
        <v>1510.3636469999999</v>
      </c>
      <c r="T29" s="24">
        <v>1529.5935059999999</v>
      </c>
      <c r="U29" s="24">
        <v>1550.2025149999999</v>
      </c>
      <c r="V29" s="24">
        <v>1566.4219969999999</v>
      </c>
      <c r="W29" s="24">
        <v>1586.1762699999999</v>
      </c>
      <c r="X29" s="24">
        <v>1603.968384</v>
      </c>
      <c r="Y29" s="24">
        <v>1627.2735600000001</v>
      </c>
      <c r="Z29" s="24">
        <v>1649.5245359999999</v>
      </c>
      <c r="AA29" s="24">
        <v>1666.8515620000001</v>
      </c>
      <c r="AB29" s="24">
        <v>1688.205322</v>
      </c>
      <c r="AC29" s="24">
        <v>1713.6573490000001</v>
      </c>
      <c r="AD29" s="24">
        <v>1738.795288</v>
      </c>
      <c r="AE29" s="24">
        <v>1771.103149</v>
      </c>
      <c r="AF29" s="24">
        <v>1796.3352050000001</v>
      </c>
      <c r="AG29" s="21">
        <v>1.7000000000000001E-2</v>
      </c>
    </row>
    <row r="31" spans="1:33" ht="15" customHeight="1">
      <c r="B31" s="16" t="s">
        <v>2089</v>
      </c>
    </row>
    <row r="32" spans="1:33" ht="15" customHeight="1">
      <c r="A32" s="51" t="s">
        <v>2090</v>
      </c>
      <c r="B32" s="17" t="s">
        <v>2091</v>
      </c>
      <c r="C32" s="23" t="s">
        <v>2086</v>
      </c>
      <c r="D32" s="23">
        <v>0</v>
      </c>
      <c r="E32" s="23">
        <v>0</v>
      </c>
      <c r="F32" s="23">
        <v>0</v>
      </c>
      <c r="G32" s="23">
        <v>0</v>
      </c>
      <c r="H32" s="23">
        <v>0</v>
      </c>
      <c r="I32" s="23">
        <v>0</v>
      </c>
      <c r="J32" s="23">
        <v>0</v>
      </c>
      <c r="K32" s="23">
        <v>0</v>
      </c>
      <c r="L32" s="23">
        <v>0</v>
      </c>
      <c r="M32" s="23">
        <v>0</v>
      </c>
      <c r="N32" s="23">
        <v>0</v>
      </c>
      <c r="O32" s="23">
        <v>0</v>
      </c>
      <c r="P32" s="23">
        <v>0</v>
      </c>
      <c r="Q32" s="23">
        <v>0</v>
      </c>
      <c r="R32" s="23">
        <v>0</v>
      </c>
      <c r="S32" s="23">
        <v>0</v>
      </c>
      <c r="T32" s="23">
        <v>0</v>
      </c>
      <c r="U32" s="23">
        <v>0</v>
      </c>
      <c r="V32" s="23">
        <v>0</v>
      </c>
      <c r="W32" s="23">
        <v>0</v>
      </c>
      <c r="X32" s="23">
        <v>0</v>
      </c>
      <c r="Y32" s="23">
        <v>0</v>
      </c>
      <c r="Z32" s="23">
        <v>0</v>
      </c>
      <c r="AA32" s="23">
        <v>0</v>
      </c>
      <c r="AB32" s="23">
        <v>0</v>
      </c>
      <c r="AC32" s="23">
        <v>0</v>
      </c>
      <c r="AD32" s="23">
        <v>0</v>
      </c>
      <c r="AE32" s="23">
        <v>0</v>
      </c>
      <c r="AF32" s="23">
        <v>0</v>
      </c>
      <c r="AG32" s="19" t="s">
        <v>2086</v>
      </c>
    </row>
    <row r="33" spans="1:33" ht="15" customHeight="1">
      <c r="A33" s="51" t="s">
        <v>2092</v>
      </c>
      <c r="B33" s="17" t="s">
        <v>2093</v>
      </c>
      <c r="C33" s="23" t="s">
        <v>2086</v>
      </c>
      <c r="D33" s="23">
        <v>0</v>
      </c>
      <c r="E33" s="23">
        <v>0.33500000000000002</v>
      </c>
      <c r="F33" s="23">
        <v>0.33500000000000002</v>
      </c>
      <c r="G33" s="23">
        <v>0.33500000000000002</v>
      </c>
      <c r="H33" s="23">
        <v>0.33500000000000002</v>
      </c>
      <c r="I33" s="23">
        <v>0.33500000000000002</v>
      </c>
      <c r="J33" s="23">
        <v>0.33500000000000002</v>
      </c>
      <c r="K33" s="23">
        <v>0.33500000000000002</v>
      </c>
      <c r="L33" s="23">
        <v>0.33500000000000002</v>
      </c>
      <c r="M33" s="23">
        <v>0.33500000000000002</v>
      </c>
      <c r="N33" s="23">
        <v>0.33500000000000002</v>
      </c>
      <c r="O33" s="23">
        <v>0.33500000000000002</v>
      </c>
      <c r="P33" s="23">
        <v>0.33500000000000002</v>
      </c>
      <c r="Q33" s="23">
        <v>0.33500000000000002</v>
      </c>
      <c r="R33" s="23">
        <v>0.33500000000000002</v>
      </c>
      <c r="S33" s="23">
        <v>0.33500000000000002</v>
      </c>
      <c r="T33" s="23">
        <v>0.33500000000000002</v>
      </c>
      <c r="U33" s="23">
        <v>0.33500000000000002</v>
      </c>
      <c r="V33" s="23">
        <v>0.33500000000000002</v>
      </c>
      <c r="W33" s="23">
        <v>0.33500000000000002</v>
      </c>
      <c r="X33" s="23">
        <v>0.33500000000000002</v>
      </c>
      <c r="Y33" s="23">
        <v>0.33500000000000002</v>
      </c>
      <c r="Z33" s="23">
        <v>0.33500000000000002</v>
      </c>
      <c r="AA33" s="23">
        <v>0.33500000000000002</v>
      </c>
      <c r="AB33" s="23">
        <v>0.33500000000000002</v>
      </c>
      <c r="AC33" s="23">
        <v>0.33500000000000002</v>
      </c>
      <c r="AD33" s="23">
        <v>0.33500000000000002</v>
      </c>
      <c r="AE33" s="23">
        <v>0.33500000000000002</v>
      </c>
      <c r="AF33" s="23">
        <v>0.33500000000000002</v>
      </c>
      <c r="AG33" s="19" t="s">
        <v>2086</v>
      </c>
    </row>
    <row r="34" spans="1:33" ht="15" customHeight="1">
      <c r="A34" s="51" t="s">
        <v>2094</v>
      </c>
      <c r="B34" s="17" t="s">
        <v>2095</v>
      </c>
      <c r="C34" s="23" t="s">
        <v>2086</v>
      </c>
      <c r="D34" s="23">
        <v>8.0784000000000002</v>
      </c>
      <c r="E34" s="23">
        <v>12.3492</v>
      </c>
      <c r="F34" s="23">
        <v>12.895201</v>
      </c>
      <c r="G34" s="23">
        <v>12.895201</v>
      </c>
      <c r="H34" s="23">
        <v>12.895201</v>
      </c>
      <c r="I34" s="23">
        <v>12.895201</v>
      </c>
      <c r="J34" s="23">
        <v>12.895201</v>
      </c>
      <c r="K34" s="23">
        <v>12.895201</v>
      </c>
      <c r="L34" s="23">
        <v>12.895201</v>
      </c>
      <c r="M34" s="23">
        <v>12.895201</v>
      </c>
      <c r="N34" s="23">
        <v>12.895201</v>
      </c>
      <c r="O34" s="23">
        <v>12.895201</v>
      </c>
      <c r="P34" s="23">
        <v>12.895201</v>
      </c>
      <c r="Q34" s="23">
        <v>12.895201</v>
      </c>
      <c r="R34" s="23">
        <v>12.895201</v>
      </c>
      <c r="S34" s="23">
        <v>12.895201</v>
      </c>
      <c r="T34" s="23">
        <v>12.895201</v>
      </c>
      <c r="U34" s="23">
        <v>12.895201</v>
      </c>
      <c r="V34" s="23">
        <v>12.895201</v>
      </c>
      <c r="W34" s="23">
        <v>12.895201</v>
      </c>
      <c r="X34" s="23">
        <v>12.895201</v>
      </c>
      <c r="Y34" s="23">
        <v>12.895201</v>
      </c>
      <c r="Z34" s="23">
        <v>12.895201</v>
      </c>
      <c r="AA34" s="23">
        <v>12.895201</v>
      </c>
      <c r="AB34" s="23">
        <v>12.895201</v>
      </c>
      <c r="AC34" s="23">
        <v>12.895201</v>
      </c>
      <c r="AD34" s="23">
        <v>12.895201</v>
      </c>
      <c r="AE34" s="23">
        <v>12.895201</v>
      </c>
      <c r="AF34" s="23">
        <v>12.895201</v>
      </c>
      <c r="AG34" s="19" t="s">
        <v>2086</v>
      </c>
    </row>
    <row r="35" spans="1:33" ht="15" customHeight="1">
      <c r="A35" s="51" t="s">
        <v>2096</v>
      </c>
      <c r="B35" s="17" t="s">
        <v>2097</v>
      </c>
      <c r="C35" s="23" t="s">
        <v>2086</v>
      </c>
      <c r="D35" s="23">
        <v>1.8994</v>
      </c>
      <c r="E35" s="23">
        <v>3.4050009999999999</v>
      </c>
      <c r="F35" s="23">
        <v>3.9220000000000002</v>
      </c>
      <c r="G35" s="23">
        <v>3.9220000000000002</v>
      </c>
      <c r="H35" s="23">
        <v>3.9220000000000002</v>
      </c>
      <c r="I35" s="23">
        <v>3.9220000000000002</v>
      </c>
      <c r="J35" s="23">
        <v>3.9220000000000002</v>
      </c>
      <c r="K35" s="23">
        <v>3.9220000000000002</v>
      </c>
      <c r="L35" s="23">
        <v>3.9220000000000002</v>
      </c>
      <c r="M35" s="23">
        <v>3.9220000000000002</v>
      </c>
      <c r="N35" s="23">
        <v>3.9220000000000002</v>
      </c>
      <c r="O35" s="23">
        <v>3.9220000000000002</v>
      </c>
      <c r="P35" s="23">
        <v>3.9220000000000002</v>
      </c>
      <c r="Q35" s="23">
        <v>3.9220000000000002</v>
      </c>
      <c r="R35" s="23">
        <v>3.9220000000000002</v>
      </c>
      <c r="S35" s="23">
        <v>3.9220000000000002</v>
      </c>
      <c r="T35" s="23">
        <v>3.9220000000000002</v>
      </c>
      <c r="U35" s="23">
        <v>3.9220000000000002</v>
      </c>
      <c r="V35" s="23">
        <v>3.9220000000000002</v>
      </c>
      <c r="W35" s="23">
        <v>3.9220000000000002</v>
      </c>
      <c r="X35" s="23">
        <v>3.9220000000000002</v>
      </c>
      <c r="Y35" s="23">
        <v>3.9220000000000002</v>
      </c>
      <c r="Z35" s="23">
        <v>3.9220000000000002</v>
      </c>
      <c r="AA35" s="23">
        <v>3.9220000000000002</v>
      </c>
      <c r="AB35" s="23">
        <v>3.9220000000000002</v>
      </c>
      <c r="AC35" s="23">
        <v>3.9220000000000002</v>
      </c>
      <c r="AD35" s="23">
        <v>3.9220000000000002</v>
      </c>
      <c r="AE35" s="23">
        <v>3.9220000000000002</v>
      </c>
      <c r="AF35" s="23">
        <v>3.9220000000000002</v>
      </c>
      <c r="AG35" s="19" t="s">
        <v>2086</v>
      </c>
    </row>
    <row r="36" spans="1:33" ht="15" customHeight="1">
      <c r="A36" s="51" t="s">
        <v>2098</v>
      </c>
      <c r="B36" s="17" t="s">
        <v>2099</v>
      </c>
      <c r="C36" s="23" t="s">
        <v>2086</v>
      </c>
      <c r="D36" s="23">
        <v>2.2280000000000002</v>
      </c>
      <c r="E36" s="23">
        <v>2.2280000000000002</v>
      </c>
      <c r="F36" s="23">
        <v>2.2280000000000002</v>
      </c>
      <c r="G36" s="23">
        <v>2.2280000000000002</v>
      </c>
      <c r="H36" s="23">
        <v>2.2280000000000002</v>
      </c>
      <c r="I36" s="23">
        <v>2.2280000000000002</v>
      </c>
      <c r="J36" s="23">
        <v>2.2280000000000002</v>
      </c>
      <c r="K36" s="23">
        <v>2.2280000000000002</v>
      </c>
      <c r="L36" s="23">
        <v>2.2280000000000002</v>
      </c>
      <c r="M36" s="23">
        <v>2.2280000000000002</v>
      </c>
      <c r="N36" s="23">
        <v>2.2280000000000002</v>
      </c>
      <c r="O36" s="23">
        <v>2.2280000000000002</v>
      </c>
      <c r="P36" s="23">
        <v>2.2280000000000002</v>
      </c>
      <c r="Q36" s="23">
        <v>2.2280000000000002</v>
      </c>
      <c r="R36" s="23">
        <v>2.2280000000000002</v>
      </c>
      <c r="S36" s="23">
        <v>2.2280000000000002</v>
      </c>
      <c r="T36" s="23">
        <v>2.2280000000000002</v>
      </c>
      <c r="U36" s="23">
        <v>2.2280000000000002</v>
      </c>
      <c r="V36" s="23">
        <v>2.2280000000000002</v>
      </c>
      <c r="W36" s="23">
        <v>2.2280000000000002</v>
      </c>
      <c r="X36" s="23">
        <v>2.2280000000000002</v>
      </c>
      <c r="Y36" s="23">
        <v>2.2280000000000002</v>
      </c>
      <c r="Z36" s="23">
        <v>2.2280000000000002</v>
      </c>
      <c r="AA36" s="23">
        <v>2.2280000000000002</v>
      </c>
      <c r="AB36" s="23">
        <v>2.2280000000000002</v>
      </c>
      <c r="AC36" s="23">
        <v>2.2280000000000002</v>
      </c>
      <c r="AD36" s="23">
        <v>2.2280000000000002</v>
      </c>
      <c r="AE36" s="23">
        <v>2.2280000000000002</v>
      </c>
      <c r="AF36" s="23">
        <v>2.2280000000000002</v>
      </c>
      <c r="AG36" s="19" t="s">
        <v>2086</v>
      </c>
    </row>
    <row r="37" spans="1:33" ht="15" customHeight="1">
      <c r="A37" s="51" t="s">
        <v>2100</v>
      </c>
      <c r="B37" s="17" t="s">
        <v>2101</v>
      </c>
      <c r="C37" s="23" t="s">
        <v>2086</v>
      </c>
      <c r="D37" s="23">
        <v>0</v>
      </c>
      <c r="E37" s="23">
        <v>0</v>
      </c>
      <c r="F37" s="23">
        <v>0</v>
      </c>
      <c r="G37" s="23">
        <v>0</v>
      </c>
      <c r="H37" s="23">
        <v>0</v>
      </c>
      <c r="I37" s="23">
        <v>0</v>
      </c>
      <c r="J37" s="23">
        <v>0</v>
      </c>
      <c r="K37" s="23">
        <v>0</v>
      </c>
      <c r="L37" s="23">
        <v>0</v>
      </c>
      <c r="M37" s="23">
        <v>0</v>
      </c>
      <c r="N37" s="23">
        <v>0</v>
      </c>
      <c r="O37" s="23">
        <v>0</v>
      </c>
      <c r="P37" s="23">
        <v>0</v>
      </c>
      <c r="Q37" s="23">
        <v>0</v>
      </c>
      <c r="R37" s="23">
        <v>0</v>
      </c>
      <c r="S37" s="23">
        <v>0</v>
      </c>
      <c r="T37" s="23">
        <v>0</v>
      </c>
      <c r="U37" s="23">
        <v>0</v>
      </c>
      <c r="V37" s="23">
        <v>0</v>
      </c>
      <c r="W37" s="23">
        <v>0</v>
      </c>
      <c r="X37" s="23">
        <v>0</v>
      </c>
      <c r="Y37" s="23">
        <v>0</v>
      </c>
      <c r="Z37" s="23">
        <v>0</v>
      </c>
      <c r="AA37" s="23">
        <v>0</v>
      </c>
      <c r="AB37" s="23">
        <v>0</v>
      </c>
      <c r="AC37" s="23">
        <v>0</v>
      </c>
      <c r="AD37" s="23">
        <v>0</v>
      </c>
      <c r="AE37" s="23">
        <v>0</v>
      </c>
      <c r="AF37" s="23">
        <v>0</v>
      </c>
      <c r="AG37" s="19" t="s">
        <v>2086</v>
      </c>
    </row>
    <row r="38" spans="1:33" ht="15" customHeight="1">
      <c r="A38" s="51" t="s">
        <v>2102</v>
      </c>
      <c r="B38" s="17" t="s">
        <v>2103</v>
      </c>
      <c r="C38" s="23" t="s">
        <v>2086</v>
      </c>
      <c r="D38" s="23">
        <v>1.7702</v>
      </c>
      <c r="E38" s="23">
        <v>3.6524999999999999</v>
      </c>
      <c r="F38" s="23">
        <v>4.2984999999999998</v>
      </c>
      <c r="G38" s="23">
        <v>4.8795000000000002</v>
      </c>
      <c r="H38" s="23">
        <v>5.4284999999999997</v>
      </c>
      <c r="I38" s="23">
        <v>5.9775</v>
      </c>
      <c r="J38" s="23">
        <v>6.5265000000000004</v>
      </c>
      <c r="K38" s="23">
        <v>7.0754999999999999</v>
      </c>
      <c r="L38" s="23">
        <v>7.6245000000000003</v>
      </c>
      <c r="M38" s="23">
        <v>7.8635000000000002</v>
      </c>
      <c r="N38" s="23">
        <v>8.1024999999999991</v>
      </c>
      <c r="O38" s="23">
        <v>8.3414999999999999</v>
      </c>
      <c r="P38" s="23">
        <v>8.5805000000000007</v>
      </c>
      <c r="Q38" s="23">
        <v>8.8194999999999997</v>
      </c>
      <c r="R38" s="23">
        <v>8.8194999999999997</v>
      </c>
      <c r="S38" s="23">
        <v>8.8194999999999997</v>
      </c>
      <c r="T38" s="23">
        <v>8.8194999999999997</v>
      </c>
      <c r="U38" s="23">
        <v>8.8194999999999997</v>
      </c>
      <c r="V38" s="23">
        <v>8.8194999999999997</v>
      </c>
      <c r="W38" s="23">
        <v>8.8194999999999997</v>
      </c>
      <c r="X38" s="23">
        <v>8.8194999999999997</v>
      </c>
      <c r="Y38" s="23">
        <v>8.8194999999999997</v>
      </c>
      <c r="Z38" s="23">
        <v>8.8194999999999997</v>
      </c>
      <c r="AA38" s="23">
        <v>8.8194999999999997</v>
      </c>
      <c r="AB38" s="23">
        <v>8.8194999999999997</v>
      </c>
      <c r="AC38" s="23">
        <v>8.8194999999999997</v>
      </c>
      <c r="AD38" s="23">
        <v>8.8194999999999997</v>
      </c>
      <c r="AE38" s="23">
        <v>8.8194999999999997</v>
      </c>
      <c r="AF38" s="23">
        <v>8.8194999999999997</v>
      </c>
      <c r="AG38" s="19" t="s">
        <v>2086</v>
      </c>
    </row>
    <row r="39" spans="1:33" ht="15" customHeight="1">
      <c r="A39" s="51" t="s">
        <v>2104</v>
      </c>
      <c r="B39" s="17" t="s">
        <v>2105</v>
      </c>
      <c r="C39" s="23" t="s">
        <v>2086</v>
      </c>
      <c r="D39" s="23">
        <v>2.9600000000000001E-2</v>
      </c>
      <c r="E39" s="23">
        <v>2.9600000000000001E-2</v>
      </c>
      <c r="F39" s="23">
        <v>2.9600000000000001E-2</v>
      </c>
      <c r="G39" s="23">
        <v>2.9600000000000001E-2</v>
      </c>
      <c r="H39" s="23">
        <v>2.9600000000000001E-2</v>
      </c>
      <c r="I39" s="23">
        <v>2.9600000000000001E-2</v>
      </c>
      <c r="J39" s="23">
        <v>2.9600000000000001E-2</v>
      </c>
      <c r="K39" s="23">
        <v>2.9600000000000001E-2</v>
      </c>
      <c r="L39" s="23">
        <v>2.9600000000000001E-2</v>
      </c>
      <c r="M39" s="23">
        <v>2.9600000000000001E-2</v>
      </c>
      <c r="N39" s="23">
        <v>2.9600000000000001E-2</v>
      </c>
      <c r="O39" s="23">
        <v>2.9600000000000001E-2</v>
      </c>
      <c r="P39" s="23">
        <v>2.9600000000000001E-2</v>
      </c>
      <c r="Q39" s="23">
        <v>2.9600000000000001E-2</v>
      </c>
      <c r="R39" s="23">
        <v>2.9600000000000001E-2</v>
      </c>
      <c r="S39" s="23">
        <v>2.9600000000000001E-2</v>
      </c>
      <c r="T39" s="23">
        <v>2.9600000000000001E-2</v>
      </c>
      <c r="U39" s="23">
        <v>2.9600000000000001E-2</v>
      </c>
      <c r="V39" s="23">
        <v>2.9600000000000001E-2</v>
      </c>
      <c r="W39" s="23">
        <v>2.9600000000000001E-2</v>
      </c>
      <c r="X39" s="23">
        <v>2.9600000000000001E-2</v>
      </c>
      <c r="Y39" s="23">
        <v>2.9600000000000001E-2</v>
      </c>
      <c r="Z39" s="23">
        <v>2.9600000000000001E-2</v>
      </c>
      <c r="AA39" s="23">
        <v>2.9600000000000001E-2</v>
      </c>
      <c r="AB39" s="23">
        <v>2.9600000000000001E-2</v>
      </c>
      <c r="AC39" s="23">
        <v>2.9600000000000001E-2</v>
      </c>
      <c r="AD39" s="23">
        <v>2.9600000000000001E-2</v>
      </c>
      <c r="AE39" s="23">
        <v>2.9600000000000001E-2</v>
      </c>
      <c r="AF39" s="23">
        <v>2.9600000000000001E-2</v>
      </c>
      <c r="AG39" s="19" t="s">
        <v>2086</v>
      </c>
    </row>
    <row r="40" spans="1:33" ht="15" customHeight="1">
      <c r="A40" s="51" t="s">
        <v>2106</v>
      </c>
      <c r="B40" s="17" t="s">
        <v>2107</v>
      </c>
      <c r="C40" s="23" t="s">
        <v>2086</v>
      </c>
      <c r="D40" s="23">
        <v>24.811789999999998</v>
      </c>
      <c r="E40" s="23">
        <v>40.999099999999999</v>
      </c>
      <c r="F40" s="23">
        <v>41.059105000000002</v>
      </c>
      <c r="G40" s="23">
        <v>42.559105000000002</v>
      </c>
      <c r="H40" s="23">
        <v>44.059105000000002</v>
      </c>
      <c r="I40" s="23">
        <v>44.059105000000002</v>
      </c>
      <c r="J40" s="23">
        <v>46.059105000000002</v>
      </c>
      <c r="K40" s="23">
        <v>46.059105000000002</v>
      </c>
      <c r="L40" s="23">
        <v>53.159106999999999</v>
      </c>
      <c r="M40" s="23">
        <v>53.159106999999999</v>
      </c>
      <c r="N40" s="23">
        <v>53.159106999999999</v>
      </c>
      <c r="O40" s="23">
        <v>53.159106999999999</v>
      </c>
      <c r="P40" s="23">
        <v>58.359107999999999</v>
      </c>
      <c r="Q40" s="23">
        <v>66.559105000000002</v>
      </c>
      <c r="R40" s="23">
        <v>66.559105000000002</v>
      </c>
      <c r="S40" s="23">
        <v>66.559105000000002</v>
      </c>
      <c r="T40" s="23">
        <v>66.559105000000002</v>
      </c>
      <c r="U40" s="23">
        <v>66.559105000000002</v>
      </c>
      <c r="V40" s="23">
        <v>66.559105000000002</v>
      </c>
      <c r="W40" s="23">
        <v>66.559105000000002</v>
      </c>
      <c r="X40" s="23">
        <v>66.559105000000002</v>
      </c>
      <c r="Y40" s="23">
        <v>66.559105000000002</v>
      </c>
      <c r="Z40" s="23">
        <v>66.559105000000002</v>
      </c>
      <c r="AA40" s="23">
        <v>66.559105000000002</v>
      </c>
      <c r="AB40" s="23">
        <v>66.559105000000002</v>
      </c>
      <c r="AC40" s="23">
        <v>66.559105000000002</v>
      </c>
      <c r="AD40" s="23">
        <v>66.559105000000002</v>
      </c>
      <c r="AE40" s="23">
        <v>66.559105000000002</v>
      </c>
      <c r="AF40" s="23">
        <v>66.559105000000002</v>
      </c>
      <c r="AG40" s="19" t="s">
        <v>2086</v>
      </c>
    </row>
    <row r="41" spans="1:33" ht="15" customHeight="1">
      <c r="A41" s="51" t="s">
        <v>2108</v>
      </c>
      <c r="B41" s="17" t="s">
        <v>2109</v>
      </c>
      <c r="C41" s="23" t="s">
        <v>2086</v>
      </c>
      <c r="D41" s="23">
        <v>0</v>
      </c>
      <c r="E41" s="23">
        <v>0</v>
      </c>
      <c r="F41" s="23">
        <v>0</v>
      </c>
      <c r="G41" s="23">
        <v>0</v>
      </c>
      <c r="H41" s="23">
        <v>0</v>
      </c>
      <c r="I41" s="23">
        <v>0</v>
      </c>
      <c r="J41" s="23">
        <v>0</v>
      </c>
      <c r="K41" s="23">
        <v>0</v>
      </c>
      <c r="L41" s="23">
        <v>0</v>
      </c>
      <c r="M41" s="23">
        <v>0</v>
      </c>
      <c r="N41" s="23">
        <v>0</v>
      </c>
      <c r="O41" s="23">
        <v>0</v>
      </c>
      <c r="P41" s="23">
        <v>0</v>
      </c>
      <c r="Q41" s="23">
        <v>0</v>
      </c>
      <c r="R41" s="23">
        <v>0</v>
      </c>
      <c r="S41" s="23">
        <v>0</v>
      </c>
      <c r="T41" s="23">
        <v>0</v>
      </c>
      <c r="U41" s="23">
        <v>0</v>
      </c>
      <c r="V41" s="23">
        <v>0</v>
      </c>
      <c r="W41" s="23">
        <v>0</v>
      </c>
      <c r="X41" s="23">
        <v>0</v>
      </c>
      <c r="Y41" s="23">
        <v>0</v>
      </c>
      <c r="Z41" s="23">
        <v>0</v>
      </c>
      <c r="AA41" s="23">
        <v>0</v>
      </c>
      <c r="AB41" s="23">
        <v>0</v>
      </c>
      <c r="AC41" s="23">
        <v>0</v>
      </c>
      <c r="AD41" s="23">
        <v>0</v>
      </c>
      <c r="AE41" s="23">
        <v>0</v>
      </c>
      <c r="AF41" s="23">
        <v>0</v>
      </c>
      <c r="AG41" s="19" t="s">
        <v>2086</v>
      </c>
    </row>
    <row r="42" spans="1:33" ht="15" customHeight="1">
      <c r="A42" s="51" t="s">
        <v>2110</v>
      </c>
      <c r="B42" s="16" t="s">
        <v>2111</v>
      </c>
      <c r="C42" s="24" t="s">
        <v>2086</v>
      </c>
      <c r="D42" s="24">
        <v>38.817390000000003</v>
      </c>
      <c r="E42" s="24">
        <v>62.998398000000002</v>
      </c>
      <c r="F42" s="24">
        <v>64.767394999999993</v>
      </c>
      <c r="G42" s="24">
        <v>66.848404000000002</v>
      </c>
      <c r="H42" s="24">
        <v>68.897400000000005</v>
      </c>
      <c r="I42" s="24">
        <v>69.446395999999993</v>
      </c>
      <c r="J42" s="24">
        <v>71.995399000000006</v>
      </c>
      <c r="K42" s="24">
        <v>72.544394999999994</v>
      </c>
      <c r="L42" s="24">
        <v>80.193398000000002</v>
      </c>
      <c r="M42" s="24">
        <v>80.432395999999997</v>
      </c>
      <c r="N42" s="24">
        <v>80.671402</v>
      </c>
      <c r="O42" s="24">
        <v>80.910399999999996</v>
      </c>
      <c r="P42" s="24">
        <v>86.349411000000003</v>
      </c>
      <c r="Q42" s="24">
        <v>94.788405999999995</v>
      </c>
      <c r="R42" s="24">
        <v>94.788405999999995</v>
      </c>
      <c r="S42" s="24">
        <v>94.788405999999995</v>
      </c>
      <c r="T42" s="24">
        <v>94.788405999999995</v>
      </c>
      <c r="U42" s="24">
        <v>94.788405999999995</v>
      </c>
      <c r="V42" s="24">
        <v>94.788405999999995</v>
      </c>
      <c r="W42" s="24">
        <v>94.788405999999995</v>
      </c>
      <c r="X42" s="24">
        <v>94.788405999999995</v>
      </c>
      <c r="Y42" s="24">
        <v>94.788405999999995</v>
      </c>
      <c r="Z42" s="24">
        <v>94.788405999999995</v>
      </c>
      <c r="AA42" s="24">
        <v>94.788405999999995</v>
      </c>
      <c r="AB42" s="24">
        <v>94.788405999999995</v>
      </c>
      <c r="AC42" s="24">
        <v>94.788405999999995</v>
      </c>
      <c r="AD42" s="24">
        <v>94.788405999999995</v>
      </c>
      <c r="AE42" s="24">
        <v>94.788405999999995</v>
      </c>
      <c r="AF42" s="24">
        <v>94.788405999999995</v>
      </c>
      <c r="AG42" s="21" t="s">
        <v>2086</v>
      </c>
    </row>
    <row r="43" spans="1:33" ht="15" customHeight="1">
      <c r="B43" s="16" t="s">
        <v>2112</v>
      </c>
    </row>
    <row r="44" spans="1:33" ht="15" customHeight="1">
      <c r="A44" s="51" t="s">
        <v>2113</v>
      </c>
      <c r="B44" s="17" t="s">
        <v>2091</v>
      </c>
      <c r="C44" s="23" t="s">
        <v>2086</v>
      </c>
      <c r="D44" s="23">
        <v>0</v>
      </c>
      <c r="E44" s="23">
        <v>0</v>
      </c>
      <c r="F44" s="23">
        <v>0</v>
      </c>
      <c r="G44" s="23">
        <v>0</v>
      </c>
      <c r="H44" s="23">
        <v>0</v>
      </c>
      <c r="I44" s="23">
        <v>0</v>
      </c>
      <c r="J44" s="23">
        <v>0</v>
      </c>
      <c r="K44" s="23">
        <v>0</v>
      </c>
      <c r="L44" s="23">
        <v>0</v>
      </c>
      <c r="M44" s="23">
        <v>0</v>
      </c>
      <c r="N44" s="23">
        <v>0</v>
      </c>
      <c r="O44" s="23">
        <v>0</v>
      </c>
      <c r="P44" s="23">
        <v>0</v>
      </c>
      <c r="Q44" s="23">
        <v>0</v>
      </c>
      <c r="R44" s="23">
        <v>0</v>
      </c>
      <c r="S44" s="23">
        <v>0</v>
      </c>
      <c r="T44" s="23">
        <v>0</v>
      </c>
      <c r="U44" s="23">
        <v>0</v>
      </c>
      <c r="V44" s="23">
        <v>0</v>
      </c>
      <c r="W44" s="23">
        <v>0</v>
      </c>
      <c r="X44" s="23">
        <v>0</v>
      </c>
      <c r="Y44" s="23">
        <v>0</v>
      </c>
      <c r="Z44" s="23">
        <v>0</v>
      </c>
      <c r="AA44" s="23">
        <v>0</v>
      </c>
      <c r="AB44" s="23">
        <v>0</v>
      </c>
      <c r="AC44" s="23">
        <v>0</v>
      </c>
      <c r="AD44" s="23">
        <v>0</v>
      </c>
      <c r="AE44" s="23">
        <v>0</v>
      </c>
      <c r="AF44" s="23">
        <v>0</v>
      </c>
      <c r="AG44" s="19" t="s">
        <v>2086</v>
      </c>
    </row>
    <row r="45" spans="1:33" ht="15" customHeight="1">
      <c r="A45" s="51" t="s">
        <v>2114</v>
      </c>
      <c r="B45" s="17" t="s">
        <v>2093</v>
      </c>
      <c r="C45" s="23" t="s">
        <v>2086</v>
      </c>
      <c r="D45" s="23">
        <v>0</v>
      </c>
      <c r="E45" s="23">
        <v>0</v>
      </c>
      <c r="F45" s="23">
        <v>0</v>
      </c>
      <c r="G45" s="23">
        <v>0</v>
      </c>
      <c r="H45" s="23">
        <v>0</v>
      </c>
      <c r="I45" s="23">
        <v>0</v>
      </c>
      <c r="J45" s="23">
        <v>0</v>
      </c>
      <c r="K45" s="23">
        <v>0</v>
      </c>
      <c r="L45" s="23">
        <v>0</v>
      </c>
      <c r="M45" s="23">
        <v>0</v>
      </c>
      <c r="N45" s="23">
        <v>0</v>
      </c>
      <c r="O45" s="23">
        <v>0</v>
      </c>
      <c r="P45" s="23">
        <v>0</v>
      </c>
      <c r="Q45" s="23">
        <v>0</v>
      </c>
      <c r="R45" s="23">
        <v>0</v>
      </c>
      <c r="S45" s="23">
        <v>0</v>
      </c>
      <c r="T45" s="23">
        <v>0</v>
      </c>
      <c r="U45" s="23">
        <v>0</v>
      </c>
      <c r="V45" s="23">
        <v>0</v>
      </c>
      <c r="W45" s="23">
        <v>0</v>
      </c>
      <c r="X45" s="23">
        <v>0</v>
      </c>
      <c r="Y45" s="23">
        <v>0</v>
      </c>
      <c r="Z45" s="23">
        <v>0</v>
      </c>
      <c r="AA45" s="23">
        <v>0</v>
      </c>
      <c r="AB45" s="23">
        <v>0</v>
      </c>
      <c r="AC45" s="23">
        <v>0</v>
      </c>
      <c r="AD45" s="23">
        <v>0</v>
      </c>
      <c r="AE45" s="23">
        <v>0</v>
      </c>
      <c r="AF45" s="23">
        <v>0</v>
      </c>
      <c r="AG45" s="19" t="s">
        <v>2086</v>
      </c>
    </row>
    <row r="46" spans="1:33" ht="15" customHeight="1">
      <c r="A46" s="51" t="s">
        <v>2115</v>
      </c>
      <c r="B46" s="17" t="s">
        <v>2095</v>
      </c>
      <c r="C46" s="23" t="s">
        <v>2086</v>
      </c>
      <c r="D46" s="23">
        <v>0</v>
      </c>
      <c r="E46" s="23">
        <v>0</v>
      </c>
      <c r="F46" s="23">
        <v>9.9830199999999998</v>
      </c>
      <c r="G46" s="23">
        <v>26.425787</v>
      </c>
      <c r="H46" s="23">
        <v>33.520760000000003</v>
      </c>
      <c r="I46" s="23">
        <v>51.705803000000003</v>
      </c>
      <c r="J46" s="23">
        <v>57.201748000000002</v>
      </c>
      <c r="K46" s="23">
        <v>68.897666999999998</v>
      </c>
      <c r="L46" s="23">
        <v>72.866034999999997</v>
      </c>
      <c r="M46" s="23">
        <v>77.978722000000005</v>
      </c>
      <c r="N46" s="23">
        <v>85.862587000000005</v>
      </c>
      <c r="O46" s="23">
        <v>95.474013999999997</v>
      </c>
      <c r="P46" s="23">
        <v>103.57139599999999</v>
      </c>
      <c r="Q46" s="23">
        <v>110.667557</v>
      </c>
      <c r="R46" s="23">
        <v>116.53620100000001</v>
      </c>
      <c r="S46" s="23">
        <v>120.817184</v>
      </c>
      <c r="T46" s="23">
        <v>125.34193399999999</v>
      </c>
      <c r="U46" s="23">
        <v>130.41291799999999</v>
      </c>
      <c r="V46" s="23">
        <v>135.000732</v>
      </c>
      <c r="W46" s="23">
        <v>138.93691999999999</v>
      </c>
      <c r="X46" s="23">
        <v>142.06336999999999</v>
      </c>
      <c r="Y46" s="23">
        <v>145.82363900000001</v>
      </c>
      <c r="Z46" s="23">
        <v>151.23791499999999</v>
      </c>
      <c r="AA46" s="23">
        <v>153.988235</v>
      </c>
      <c r="AB46" s="23">
        <v>157.61113</v>
      </c>
      <c r="AC46" s="23">
        <v>159.848465</v>
      </c>
      <c r="AD46" s="23">
        <v>162.95263700000001</v>
      </c>
      <c r="AE46" s="23">
        <v>168.258286</v>
      </c>
      <c r="AF46" s="23">
        <v>174.037521</v>
      </c>
      <c r="AG46" s="19" t="s">
        <v>2086</v>
      </c>
    </row>
    <row r="47" spans="1:33" ht="15" customHeight="1">
      <c r="A47" s="51" t="s">
        <v>2116</v>
      </c>
      <c r="B47" s="17" t="s">
        <v>2097</v>
      </c>
      <c r="C47" s="23" t="s">
        <v>2086</v>
      </c>
      <c r="D47" s="23">
        <v>11.739637</v>
      </c>
      <c r="E47" s="23">
        <v>24.156769000000001</v>
      </c>
      <c r="F47" s="23">
        <v>29.890549</v>
      </c>
      <c r="G47" s="23">
        <v>38.180405</v>
      </c>
      <c r="H47" s="23">
        <v>43.109923999999999</v>
      </c>
      <c r="I47" s="23">
        <v>46.118538000000001</v>
      </c>
      <c r="J47" s="23">
        <v>49.364006000000003</v>
      </c>
      <c r="K47" s="23">
        <v>54.762858999999999</v>
      </c>
      <c r="L47" s="23">
        <v>58.310443999999997</v>
      </c>
      <c r="M47" s="23">
        <v>61.368938</v>
      </c>
      <c r="N47" s="23">
        <v>65.440025000000006</v>
      </c>
      <c r="O47" s="23">
        <v>70.522948999999997</v>
      </c>
      <c r="P47" s="23">
        <v>76.718292000000005</v>
      </c>
      <c r="Q47" s="23">
        <v>82.718506000000005</v>
      </c>
      <c r="R47" s="23">
        <v>87.666183000000004</v>
      </c>
      <c r="S47" s="23">
        <v>92.396979999999999</v>
      </c>
      <c r="T47" s="23">
        <v>99.503105000000005</v>
      </c>
      <c r="U47" s="23">
        <v>103.707367</v>
      </c>
      <c r="V47" s="23">
        <v>108.33562499999999</v>
      </c>
      <c r="W47" s="23">
        <v>116.330017</v>
      </c>
      <c r="X47" s="23">
        <v>120.866035</v>
      </c>
      <c r="Y47" s="23">
        <v>125.762871</v>
      </c>
      <c r="Z47" s="23">
        <v>134.756561</v>
      </c>
      <c r="AA47" s="23">
        <v>140.68193099999999</v>
      </c>
      <c r="AB47" s="23">
        <v>146.85737599999999</v>
      </c>
      <c r="AC47" s="23">
        <v>156.975266</v>
      </c>
      <c r="AD47" s="23">
        <v>163.436554</v>
      </c>
      <c r="AE47" s="23">
        <v>175.46336400000001</v>
      </c>
      <c r="AF47" s="23">
        <v>182.24745200000001</v>
      </c>
      <c r="AG47" s="19" t="s">
        <v>2086</v>
      </c>
    </row>
    <row r="48" spans="1:33" ht="15" customHeight="1">
      <c r="A48" s="51" t="s">
        <v>2117</v>
      </c>
      <c r="B48" s="17" t="s">
        <v>2099</v>
      </c>
      <c r="C48" s="23" t="s">
        <v>2086</v>
      </c>
      <c r="D48" s="23">
        <v>0</v>
      </c>
      <c r="E48" s="23">
        <v>0</v>
      </c>
      <c r="F48" s="23">
        <v>0</v>
      </c>
      <c r="G48" s="23">
        <v>0</v>
      </c>
      <c r="H48" s="23">
        <v>0</v>
      </c>
      <c r="I48" s="23">
        <v>0</v>
      </c>
      <c r="J48" s="23">
        <v>0</v>
      </c>
      <c r="K48" s="23">
        <v>0</v>
      </c>
      <c r="L48" s="23">
        <v>0</v>
      </c>
      <c r="M48" s="23">
        <v>0</v>
      </c>
      <c r="N48" s="23">
        <v>0</v>
      </c>
      <c r="O48" s="23">
        <v>0</v>
      </c>
      <c r="P48" s="23">
        <v>0</v>
      </c>
      <c r="Q48" s="23">
        <v>0</v>
      </c>
      <c r="R48" s="23">
        <v>0</v>
      </c>
      <c r="S48" s="23">
        <v>0</v>
      </c>
      <c r="T48" s="23">
        <v>0</v>
      </c>
      <c r="U48" s="23">
        <v>0</v>
      </c>
      <c r="V48" s="23">
        <v>0</v>
      </c>
      <c r="W48" s="23">
        <v>0</v>
      </c>
      <c r="X48" s="23">
        <v>0</v>
      </c>
      <c r="Y48" s="23">
        <v>0</v>
      </c>
      <c r="Z48" s="23">
        <v>0</v>
      </c>
      <c r="AA48" s="23">
        <v>0</v>
      </c>
      <c r="AB48" s="23">
        <v>0</v>
      </c>
      <c r="AC48" s="23">
        <v>0</v>
      </c>
      <c r="AD48" s="23">
        <v>0</v>
      </c>
      <c r="AE48" s="23">
        <v>0</v>
      </c>
      <c r="AF48" s="23">
        <v>0</v>
      </c>
      <c r="AG48" s="19" t="s">
        <v>2086</v>
      </c>
    </row>
    <row r="49" spans="1:33" ht="15" customHeight="1">
      <c r="A49" s="51" t="s">
        <v>2118</v>
      </c>
      <c r="B49" s="17" t="s">
        <v>2101</v>
      </c>
      <c r="C49" s="23" t="s">
        <v>2086</v>
      </c>
      <c r="D49" s="23">
        <v>0</v>
      </c>
      <c r="E49" s="23">
        <v>0</v>
      </c>
      <c r="F49" s="23">
        <v>0</v>
      </c>
      <c r="G49" s="23">
        <v>0</v>
      </c>
      <c r="H49" s="23">
        <v>0</v>
      </c>
      <c r="I49" s="23">
        <v>0</v>
      </c>
      <c r="J49" s="23">
        <v>0</v>
      </c>
      <c r="K49" s="23">
        <v>0</v>
      </c>
      <c r="L49" s="23">
        <v>0</v>
      </c>
      <c r="M49" s="23">
        <v>0</v>
      </c>
      <c r="N49" s="23">
        <v>0</v>
      </c>
      <c r="O49" s="23">
        <v>0</v>
      </c>
      <c r="P49" s="23">
        <v>0</v>
      </c>
      <c r="Q49" s="23">
        <v>0</v>
      </c>
      <c r="R49" s="23">
        <v>0</v>
      </c>
      <c r="S49" s="23">
        <v>0</v>
      </c>
      <c r="T49" s="23">
        <v>0</v>
      </c>
      <c r="U49" s="23">
        <v>0</v>
      </c>
      <c r="V49" s="23">
        <v>0</v>
      </c>
      <c r="W49" s="23">
        <v>0</v>
      </c>
      <c r="X49" s="23">
        <v>0</v>
      </c>
      <c r="Y49" s="23">
        <v>0</v>
      </c>
      <c r="Z49" s="23">
        <v>0</v>
      </c>
      <c r="AA49" s="23">
        <v>0</v>
      </c>
      <c r="AB49" s="23">
        <v>0</v>
      </c>
      <c r="AC49" s="23">
        <v>0</v>
      </c>
      <c r="AD49" s="23">
        <v>0</v>
      </c>
      <c r="AE49" s="23">
        <v>0</v>
      </c>
      <c r="AF49" s="23">
        <v>0</v>
      </c>
      <c r="AG49" s="19" t="s">
        <v>2086</v>
      </c>
    </row>
    <row r="50" spans="1:33" ht="15" customHeight="1">
      <c r="A50" s="51" t="s">
        <v>2119</v>
      </c>
      <c r="B50" s="17" t="s">
        <v>2103</v>
      </c>
      <c r="C50" s="23" t="s">
        <v>2086</v>
      </c>
      <c r="D50" s="23">
        <v>0.759853</v>
      </c>
      <c r="E50" s="23">
        <v>0.759853</v>
      </c>
      <c r="F50" s="23">
        <v>0.78159699999999999</v>
      </c>
      <c r="G50" s="23">
        <v>1.1775819999999999</v>
      </c>
      <c r="H50" s="23">
        <v>1.2493730000000001</v>
      </c>
      <c r="I50" s="23">
        <v>2.024489</v>
      </c>
      <c r="J50" s="23">
        <v>3.4234900000000001</v>
      </c>
      <c r="K50" s="23">
        <v>3.4234900000000001</v>
      </c>
      <c r="L50" s="23">
        <v>3.4387949999999998</v>
      </c>
      <c r="M50" s="23">
        <v>3.5307819999999999</v>
      </c>
      <c r="N50" s="23">
        <v>4.9683419999999998</v>
      </c>
      <c r="O50" s="23">
        <v>4.9683419999999998</v>
      </c>
      <c r="P50" s="23">
        <v>5.0023109999999997</v>
      </c>
      <c r="Q50" s="23">
        <v>5.7739880000000001</v>
      </c>
      <c r="R50" s="23">
        <v>5.8927040000000002</v>
      </c>
      <c r="S50" s="23">
        <v>5.9285620000000003</v>
      </c>
      <c r="T50" s="23">
        <v>5.9901590000000002</v>
      </c>
      <c r="U50" s="23">
        <v>6.9564029999999999</v>
      </c>
      <c r="V50" s="23">
        <v>6.9917870000000004</v>
      </c>
      <c r="W50" s="23">
        <v>7.8726710000000004</v>
      </c>
      <c r="X50" s="23">
        <v>8.5539210000000008</v>
      </c>
      <c r="Y50" s="23">
        <v>10.397557000000001</v>
      </c>
      <c r="Z50" s="23">
        <v>11.066452999999999</v>
      </c>
      <c r="AA50" s="23">
        <v>11.317508</v>
      </c>
      <c r="AB50" s="23">
        <v>11.913157</v>
      </c>
      <c r="AC50" s="23">
        <v>12.108684</v>
      </c>
      <c r="AD50" s="23">
        <v>12.400705</v>
      </c>
      <c r="AE50" s="23">
        <v>14.550293999999999</v>
      </c>
      <c r="AF50" s="23">
        <v>14.922007000000001</v>
      </c>
      <c r="AG50" s="19" t="s">
        <v>2086</v>
      </c>
    </row>
    <row r="51" spans="1:33" ht="15" customHeight="1">
      <c r="A51" s="51" t="s">
        <v>2120</v>
      </c>
      <c r="B51" s="17" t="s">
        <v>2105</v>
      </c>
      <c r="C51" s="23" t="s">
        <v>2086</v>
      </c>
      <c r="D51" s="23">
        <v>0</v>
      </c>
      <c r="E51" s="23">
        <v>0</v>
      </c>
      <c r="F51" s="23">
        <v>3.3180000000000002E-3</v>
      </c>
      <c r="G51" s="23">
        <v>4.5970000000000004E-3</v>
      </c>
      <c r="H51" s="23">
        <v>4.5970000000000004E-3</v>
      </c>
      <c r="I51" s="23">
        <v>4.5970000000000004E-3</v>
      </c>
      <c r="J51" s="23">
        <v>4.5970000000000004E-3</v>
      </c>
      <c r="K51" s="23">
        <v>4.5970000000000004E-3</v>
      </c>
      <c r="L51" s="23">
        <v>4.5970000000000004E-3</v>
      </c>
      <c r="M51" s="23">
        <v>4.5970000000000004E-3</v>
      </c>
      <c r="N51" s="23">
        <v>4.5970000000000004E-3</v>
      </c>
      <c r="O51" s="23">
        <v>4.5970000000000004E-3</v>
      </c>
      <c r="P51" s="23">
        <v>4.5970000000000004E-3</v>
      </c>
      <c r="Q51" s="23">
        <v>4.5970000000000004E-3</v>
      </c>
      <c r="R51" s="23">
        <v>4.5970000000000004E-3</v>
      </c>
      <c r="S51" s="23">
        <v>4.5970000000000004E-3</v>
      </c>
      <c r="T51" s="23">
        <v>4.5970000000000004E-3</v>
      </c>
      <c r="U51" s="23">
        <v>5.6259999999999999E-3</v>
      </c>
      <c r="V51" s="23">
        <v>5.6259999999999999E-3</v>
      </c>
      <c r="W51" s="23">
        <v>5.6259999999999999E-3</v>
      </c>
      <c r="X51" s="23">
        <v>5.6259999999999999E-3</v>
      </c>
      <c r="Y51" s="23">
        <v>5.6259999999999999E-3</v>
      </c>
      <c r="Z51" s="23">
        <v>5.6259999999999999E-3</v>
      </c>
      <c r="AA51" s="23">
        <v>5.6259999999999999E-3</v>
      </c>
      <c r="AB51" s="23">
        <v>5.6259999999999999E-3</v>
      </c>
      <c r="AC51" s="23">
        <v>5.6259999999999999E-3</v>
      </c>
      <c r="AD51" s="23">
        <v>5.6259999999999999E-3</v>
      </c>
      <c r="AE51" s="23">
        <v>5.6259999999999999E-3</v>
      </c>
      <c r="AF51" s="23">
        <v>5.6259999999999999E-3</v>
      </c>
      <c r="AG51" s="19" t="s">
        <v>2086</v>
      </c>
    </row>
    <row r="52" spans="1:33" ht="15" customHeight="1">
      <c r="A52" s="51" t="s">
        <v>2121</v>
      </c>
      <c r="B52" s="17" t="s">
        <v>2107</v>
      </c>
      <c r="C52" s="23" t="s">
        <v>2086</v>
      </c>
      <c r="D52" s="23">
        <v>0</v>
      </c>
      <c r="E52" s="23">
        <v>15.672661</v>
      </c>
      <c r="F52" s="23">
        <v>57.742396999999997</v>
      </c>
      <c r="G52" s="23">
        <v>82.841858000000002</v>
      </c>
      <c r="H52" s="23">
        <v>92.346847999999994</v>
      </c>
      <c r="I52" s="23">
        <v>100.28321099999999</v>
      </c>
      <c r="J52" s="23">
        <v>114.322273</v>
      </c>
      <c r="K52" s="23">
        <v>141.79837000000001</v>
      </c>
      <c r="L52" s="23">
        <v>150.65399199999999</v>
      </c>
      <c r="M52" s="23">
        <v>160.20671100000001</v>
      </c>
      <c r="N52" s="23">
        <v>169.60832199999999</v>
      </c>
      <c r="O52" s="23">
        <v>188.2724</v>
      </c>
      <c r="P52" s="23">
        <v>204.09364299999999</v>
      </c>
      <c r="Q52" s="23">
        <v>215.69276400000001</v>
      </c>
      <c r="R52" s="23">
        <v>230.994629</v>
      </c>
      <c r="S52" s="23">
        <v>241.34085099999999</v>
      </c>
      <c r="T52" s="23">
        <v>248.702438</v>
      </c>
      <c r="U52" s="23">
        <v>258.21228000000002</v>
      </c>
      <c r="V52" s="23">
        <v>266.32595800000001</v>
      </c>
      <c r="W52" s="23">
        <v>272.37832600000002</v>
      </c>
      <c r="X52" s="23">
        <v>280.936646</v>
      </c>
      <c r="Y52" s="23">
        <v>292.330017</v>
      </c>
      <c r="Z52" s="23">
        <v>298.75595099999998</v>
      </c>
      <c r="AA52" s="23">
        <v>308.30645800000002</v>
      </c>
      <c r="AB52" s="23">
        <v>317.89562999999998</v>
      </c>
      <c r="AC52" s="23">
        <v>329.46112099999999</v>
      </c>
      <c r="AD52" s="23">
        <v>344.77777099999997</v>
      </c>
      <c r="AE52" s="23">
        <v>357.65438799999998</v>
      </c>
      <c r="AF52" s="23">
        <v>368.81366000000003</v>
      </c>
      <c r="AG52" s="19" t="s">
        <v>2086</v>
      </c>
    </row>
    <row r="53" spans="1:33" ht="15" customHeight="1">
      <c r="A53" s="51" t="s">
        <v>2122</v>
      </c>
      <c r="B53" s="17" t="s">
        <v>2109</v>
      </c>
      <c r="C53" s="23" t="s">
        <v>2086</v>
      </c>
      <c r="D53" s="23">
        <v>0</v>
      </c>
      <c r="E53" s="23">
        <v>1.099837</v>
      </c>
      <c r="F53" s="23">
        <v>1.3052250000000001</v>
      </c>
      <c r="G53" s="23">
        <v>1.56447</v>
      </c>
      <c r="H53" s="23">
        <v>1.9888669999999999</v>
      </c>
      <c r="I53" s="23">
        <v>2.4220299999999999</v>
      </c>
      <c r="J53" s="23">
        <v>2.8900489999999999</v>
      </c>
      <c r="K53" s="23">
        <v>3.403985</v>
      </c>
      <c r="L53" s="23">
        <v>3.9493140000000002</v>
      </c>
      <c r="M53" s="23">
        <v>4.5662799999999999</v>
      </c>
      <c r="N53" s="23">
        <v>5.2045300000000001</v>
      </c>
      <c r="O53" s="23">
        <v>5.8720660000000002</v>
      </c>
      <c r="P53" s="23">
        <v>6.6467650000000003</v>
      </c>
      <c r="Q53" s="23">
        <v>7.6498160000000004</v>
      </c>
      <c r="R53" s="23">
        <v>8.7380800000000001</v>
      </c>
      <c r="S53" s="23">
        <v>9.8820680000000003</v>
      </c>
      <c r="T53" s="23">
        <v>11.101279</v>
      </c>
      <c r="U53" s="23">
        <v>12.297058</v>
      </c>
      <c r="V53" s="23">
        <v>13.513679</v>
      </c>
      <c r="W53" s="23">
        <v>14.793908</v>
      </c>
      <c r="X53" s="23">
        <v>16.129086999999998</v>
      </c>
      <c r="Y53" s="23">
        <v>17.452337</v>
      </c>
      <c r="Z53" s="23">
        <v>18.881122999999999</v>
      </c>
      <c r="AA53" s="23">
        <v>20.31765</v>
      </c>
      <c r="AB53" s="23">
        <v>21.636856000000002</v>
      </c>
      <c r="AC53" s="23">
        <v>22.978241000000001</v>
      </c>
      <c r="AD53" s="23">
        <v>24.258875</v>
      </c>
      <c r="AE53" s="23">
        <v>25.570881</v>
      </c>
      <c r="AF53" s="23">
        <v>27.046391</v>
      </c>
      <c r="AG53" s="19" t="s">
        <v>2086</v>
      </c>
    </row>
    <row r="54" spans="1:33" ht="15" customHeight="1">
      <c r="A54" s="51" t="s">
        <v>2123</v>
      </c>
      <c r="B54" s="16" t="s">
        <v>2124</v>
      </c>
      <c r="C54" s="24" t="s">
        <v>2086</v>
      </c>
      <c r="D54" s="24">
        <v>12.49949</v>
      </c>
      <c r="E54" s="24">
        <v>41.689113999999996</v>
      </c>
      <c r="F54" s="24">
        <v>99.706085000000002</v>
      </c>
      <c r="G54" s="24">
        <v>150.19473300000001</v>
      </c>
      <c r="H54" s="24">
        <v>172.220291</v>
      </c>
      <c r="I54" s="24">
        <v>202.55862400000001</v>
      </c>
      <c r="J54" s="24">
        <v>227.20607000000001</v>
      </c>
      <c r="K54" s="24">
        <v>272.29092400000002</v>
      </c>
      <c r="L54" s="24">
        <v>289.223206</v>
      </c>
      <c r="M54" s="24">
        <v>307.655914</v>
      </c>
      <c r="N54" s="24">
        <v>331.08828699999998</v>
      </c>
      <c r="O54" s="24">
        <v>365.114349</v>
      </c>
      <c r="P54" s="24">
        <v>396.03710899999999</v>
      </c>
      <c r="Q54" s="24">
        <v>422.50723299999999</v>
      </c>
      <c r="R54" s="24">
        <v>449.83245799999997</v>
      </c>
      <c r="S54" s="24">
        <v>470.37039199999998</v>
      </c>
      <c r="T54" s="24">
        <v>490.64361600000001</v>
      </c>
      <c r="U54" s="24">
        <v>511.59182700000002</v>
      </c>
      <c r="V54" s="24">
        <v>530.17358400000001</v>
      </c>
      <c r="W54" s="24">
        <v>550.31756600000006</v>
      </c>
      <c r="X54" s="24">
        <v>568.55450399999995</v>
      </c>
      <c r="Y54" s="24">
        <v>591.77203399999996</v>
      </c>
      <c r="Z54" s="24">
        <v>614.70349099999999</v>
      </c>
      <c r="AA54" s="24">
        <v>634.61749299999997</v>
      </c>
      <c r="AB54" s="24">
        <v>655.919983</v>
      </c>
      <c r="AC54" s="24">
        <v>681.37744099999998</v>
      </c>
      <c r="AD54" s="24">
        <v>707.83227499999998</v>
      </c>
      <c r="AE54" s="24">
        <v>741.50262499999997</v>
      </c>
      <c r="AF54" s="24">
        <v>767.07281499999999</v>
      </c>
      <c r="AG54" s="21" t="s">
        <v>2086</v>
      </c>
    </row>
    <row r="55" spans="1:33" ht="15" customHeight="1">
      <c r="A55" s="51" t="s">
        <v>2125</v>
      </c>
      <c r="B55" s="16" t="s">
        <v>2126</v>
      </c>
      <c r="C55" s="24" t="s">
        <v>2086</v>
      </c>
      <c r="D55" s="24">
        <v>51.316879</v>
      </c>
      <c r="E55" s="24">
        <v>104.687515</v>
      </c>
      <c r="F55" s="24">
        <v>164.47348</v>
      </c>
      <c r="G55" s="24">
        <v>217.043137</v>
      </c>
      <c r="H55" s="24">
        <v>241.11769100000001</v>
      </c>
      <c r="I55" s="24">
        <v>272.00500499999998</v>
      </c>
      <c r="J55" s="24">
        <v>299.20147700000001</v>
      </c>
      <c r="K55" s="24">
        <v>344.83532700000001</v>
      </c>
      <c r="L55" s="24">
        <v>369.41659499999997</v>
      </c>
      <c r="M55" s="24">
        <v>388.08831800000002</v>
      </c>
      <c r="N55" s="24">
        <v>411.759705</v>
      </c>
      <c r="O55" s="24">
        <v>446.02474999999998</v>
      </c>
      <c r="P55" s="24">
        <v>482.38653599999998</v>
      </c>
      <c r="Q55" s="24">
        <v>517.29565400000001</v>
      </c>
      <c r="R55" s="24">
        <v>544.62085000000002</v>
      </c>
      <c r="S55" s="24">
        <v>565.15881300000001</v>
      </c>
      <c r="T55" s="24">
        <v>585.432007</v>
      </c>
      <c r="U55" s="24">
        <v>606.38024900000005</v>
      </c>
      <c r="V55" s="24">
        <v>624.96197500000005</v>
      </c>
      <c r="W55" s="24">
        <v>645.10595699999999</v>
      </c>
      <c r="X55" s="24">
        <v>663.342896</v>
      </c>
      <c r="Y55" s="24">
        <v>686.56042500000001</v>
      </c>
      <c r="Z55" s="24">
        <v>709.49188200000003</v>
      </c>
      <c r="AA55" s="24">
        <v>729.40588400000001</v>
      </c>
      <c r="AB55" s="24">
        <v>750.70837400000005</v>
      </c>
      <c r="AC55" s="24">
        <v>776.16583300000002</v>
      </c>
      <c r="AD55" s="24">
        <v>802.62066700000003</v>
      </c>
      <c r="AE55" s="24">
        <v>836.29101600000001</v>
      </c>
      <c r="AF55" s="24">
        <v>861.86120600000004</v>
      </c>
      <c r="AG55" s="21" t="s">
        <v>2086</v>
      </c>
    </row>
    <row r="57" spans="1:33" ht="15" customHeight="1">
      <c r="B57" s="16" t="s">
        <v>2127</v>
      </c>
    </row>
    <row r="58" spans="1:33" ht="15" customHeight="1">
      <c r="A58" s="51" t="s">
        <v>2128</v>
      </c>
      <c r="B58" s="17" t="s">
        <v>2091</v>
      </c>
      <c r="C58" s="23" t="s">
        <v>2086</v>
      </c>
      <c r="D58" s="23">
        <v>9.8132990000000007</v>
      </c>
      <c r="E58" s="23">
        <v>18.804302</v>
      </c>
      <c r="F58" s="23">
        <v>25.724399999999999</v>
      </c>
      <c r="G58" s="23">
        <v>45.614189000000003</v>
      </c>
      <c r="H58" s="23">
        <v>52.420197000000002</v>
      </c>
      <c r="I58" s="23">
        <v>58.934998</v>
      </c>
      <c r="J58" s="23">
        <v>70.105698000000004</v>
      </c>
      <c r="K58" s="23">
        <v>81.101012999999995</v>
      </c>
      <c r="L58" s="23">
        <v>86.086005999999998</v>
      </c>
      <c r="M58" s="23">
        <v>86.903014999999996</v>
      </c>
      <c r="N58" s="23">
        <v>89.419014000000004</v>
      </c>
      <c r="O58" s="23">
        <v>90.181015000000002</v>
      </c>
      <c r="P58" s="23">
        <v>95.451012000000006</v>
      </c>
      <c r="Q58" s="23">
        <v>97.067008999999999</v>
      </c>
      <c r="R58" s="23">
        <v>98.071006999999994</v>
      </c>
      <c r="S58" s="23">
        <v>98.784003999999996</v>
      </c>
      <c r="T58" s="23">
        <v>99.851005999999998</v>
      </c>
      <c r="U58" s="23">
        <v>100.19001</v>
      </c>
      <c r="V58" s="23">
        <v>101.955009</v>
      </c>
      <c r="W58" s="23">
        <v>102.295006</v>
      </c>
      <c r="X58" s="23">
        <v>102.295006</v>
      </c>
      <c r="Y58" s="23">
        <v>102.295006</v>
      </c>
      <c r="Z58" s="23">
        <v>102.295006</v>
      </c>
      <c r="AA58" s="23">
        <v>104.80901299999999</v>
      </c>
      <c r="AB58" s="23">
        <v>104.80901299999999</v>
      </c>
      <c r="AC58" s="23">
        <v>104.80901299999999</v>
      </c>
      <c r="AD58" s="23">
        <v>104.80901299999999</v>
      </c>
      <c r="AE58" s="23">
        <v>104.80901299999999</v>
      </c>
      <c r="AF58" s="23">
        <v>104.80901299999999</v>
      </c>
      <c r="AG58" s="19" t="s">
        <v>2086</v>
      </c>
    </row>
    <row r="59" spans="1:33" ht="15" customHeight="1">
      <c r="A59" s="51" t="s">
        <v>2129</v>
      </c>
      <c r="B59" s="17" t="s">
        <v>2093</v>
      </c>
      <c r="C59" s="23" t="s">
        <v>2086</v>
      </c>
      <c r="D59" s="23">
        <v>2.2204000000000002</v>
      </c>
      <c r="E59" s="23">
        <v>8.646801</v>
      </c>
      <c r="F59" s="23">
        <v>15.719104</v>
      </c>
      <c r="G59" s="23">
        <v>22.351303000000001</v>
      </c>
      <c r="H59" s="23">
        <v>25.082701</v>
      </c>
      <c r="I59" s="23">
        <v>26.687801</v>
      </c>
      <c r="J59" s="23">
        <v>27.447801999999999</v>
      </c>
      <c r="K59" s="23">
        <v>28.8873</v>
      </c>
      <c r="L59" s="23">
        <v>29.361398999999999</v>
      </c>
      <c r="M59" s="23">
        <v>30.343397</v>
      </c>
      <c r="N59" s="23">
        <v>30.586397000000002</v>
      </c>
      <c r="O59" s="23">
        <v>31.328495</v>
      </c>
      <c r="P59" s="23">
        <v>31.828495</v>
      </c>
      <c r="Q59" s="23">
        <v>32.777999999999999</v>
      </c>
      <c r="R59" s="23">
        <v>32.777999999999999</v>
      </c>
      <c r="S59" s="23">
        <v>32.800998999999997</v>
      </c>
      <c r="T59" s="23">
        <v>32.800998999999997</v>
      </c>
      <c r="U59" s="23">
        <v>32.800998999999997</v>
      </c>
      <c r="V59" s="23">
        <v>32.800998999999997</v>
      </c>
      <c r="W59" s="23">
        <v>32.800998999999997</v>
      </c>
      <c r="X59" s="23">
        <v>32.800998999999997</v>
      </c>
      <c r="Y59" s="23">
        <v>32.800998999999997</v>
      </c>
      <c r="Z59" s="23">
        <v>32.800998999999997</v>
      </c>
      <c r="AA59" s="23">
        <v>32.800998999999997</v>
      </c>
      <c r="AB59" s="23">
        <v>32.800998999999997</v>
      </c>
      <c r="AC59" s="23">
        <v>32.800998999999997</v>
      </c>
      <c r="AD59" s="23">
        <v>32.800998999999997</v>
      </c>
      <c r="AE59" s="23">
        <v>33.996592999999997</v>
      </c>
      <c r="AF59" s="23">
        <v>34.243594999999999</v>
      </c>
      <c r="AG59" s="19" t="s">
        <v>2086</v>
      </c>
    </row>
    <row r="60" spans="1:33" ht="15" customHeight="1">
      <c r="A60" s="51" t="s">
        <v>2130</v>
      </c>
      <c r="B60" s="17" t="s">
        <v>2095</v>
      </c>
      <c r="C60" s="23" t="s">
        <v>2086</v>
      </c>
      <c r="D60" s="23">
        <v>0</v>
      </c>
      <c r="E60" s="23">
        <v>0.9385</v>
      </c>
      <c r="F60" s="23">
        <v>3.5775999999999999</v>
      </c>
      <c r="G60" s="23">
        <v>3.8808009999999999</v>
      </c>
      <c r="H60" s="23">
        <v>4.1478010000000003</v>
      </c>
      <c r="I60" s="23">
        <v>4.6472020000000001</v>
      </c>
      <c r="J60" s="23">
        <v>4.6472020000000001</v>
      </c>
      <c r="K60" s="23">
        <v>4.6472020000000001</v>
      </c>
      <c r="L60" s="23">
        <v>4.7699009999999999</v>
      </c>
      <c r="M60" s="23">
        <v>4.805301</v>
      </c>
      <c r="N60" s="23">
        <v>5.3637009999999998</v>
      </c>
      <c r="O60" s="23">
        <v>5.511501</v>
      </c>
      <c r="P60" s="23">
        <v>5.559501</v>
      </c>
      <c r="Q60" s="23">
        <v>6.4615</v>
      </c>
      <c r="R60" s="23">
        <v>7.1254999999999997</v>
      </c>
      <c r="S60" s="23">
        <v>8.3965019999999999</v>
      </c>
      <c r="T60" s="23">
        <v>8.399502</v>
      </c>
      <c r="U60" s="23">
        <v>8.399502</v>
      </c>
      <c r="V60" s="23">
        <v>9.0405029999999993</v>
      </c>
      <c r="W60" s="23">
        <v>9.0405029999999993</v>
      </c>
      <c r="X60" s="23">
        <v>9.5516020000000008</v>
      </c>
      <c r="Y60" s="23">
        <v>9.5516020000000008</v>
      </c>
      <c r="Z60" s="23">
        <v>10.236703</v>
      </c>
      <c r="AA60" s="23">
        <v>10.236703</v>
      </c>
      <c r="AB60" s="23">
        <v>10.236703</v>
      </c>
      <c r="AC60" s="23">
        <v>10.293303</v>
      </c>
      <c r="AD60" s="23">
        <v>10.325803000000001</v>
      </c>
      <c r="AE60" s="23">
        <v>10.518803</v>
      </c>
      <c r="AF60" s="23">
        <v>10.669803</v>
      </c>
      <c r="AG60" s="19" t="s">
        <v>2086</v>
      </c>
    </row>
    <row r="61" spans="1:33" ht="15" customHeight="1">
      <c r="A61" s="51" t="s">
        <v>2131</v>
      </c>
      <c r="B61" s="17" t="s">
        <v>2097</v>
      </c>
      <c r="C61" s="23" t="s">
        <v>2086</v>
      </c>
      <c r="D61" s="23">
        <v>0.80130000000000001</v>
      </c>
      <c r="E61" s="23">
        <v>1.3456999999999999</v>
      </c>
      <c r="F61" s="23">
        <v>1.4249000000000001</v>
      </c>
      <c r="G61" s="23">
        <v>1.5039</v>
      </c>
      <c r="H61" s="23">
        <v>2.0255000000000001</v>
      </c>
      <c r="I61" s="23">
        <v>2.6610999999999998</v>
      </c>
      <c r="J61" s="23">
        <v>2.6768999999999998</v>
      </c>
      <c r="K61" s="23">
        <v>2.7067000000000001</v>
      </c>
      <c r="L61" s="23">
        <v>2.7854000000000001</v>
      </c>
      <c r="M61" s="23">
        <v>2.9339</v>
      </c>
      <c r="N61" s="23">
        <v>3.7555010000000002</v>
      </c>
      <c r="O61" s="23">
        <v>3.8265009999999999</v>
      </c>
      <c r="P61" s="23">
        <v>3.8265009999999999</v>
      </c>
      <c r="Q61" s="23">
        <v>3.866501</v>
      </c>
      <c r="R61" s="23">
        <v>4.6025</v>
      </c>
      <c r="S61" s="23">
        <v>4.6025</v>
      </c>
      <c r="T61" s="23">
        <v>4.6025</v>
      </c>
      <c r="U61" s="23">
        <v>4.6025</v>
      </c>
      <c r="V61" s="23">
        <v>4.6025</v>
      </c>
      <c r="W61" s="23">
        <v>4.8115009999999998</v>
      </c>
      <c r="X61" s="23">
        <v>4.8603009999999998</v>
      </c>
      <c r="Y61" s="23">
        <v>4.8834</v>
      </c>
      <c r="Z61" s="23">
        <v>4.8834</v>
      </c>
      <c r="AA61" s="23">
        <v>5.0103</v>
      </c>
      <c r="AB61" s="23">
        <v>5.0103</v>
      </c>
      <c r="AC61" s="23">
        <v>5.0103</v>
      </c>
      <c r="AD61" s="23">
        <v>5.1032999999999999</v>
      </c>
      <c r="AE61" s="23">
        <v>5.1032999999999999</v>
      </c>
      <c r="AF61" s="23">
        <v>5.1032999999999999</v>
      </c>
      <c r="AG61" s="19" t="s">
        <v>2086</v>
      </c>
    </row>
    <row r="62" spans="1:33" ht="15" customHeight="1">
      <c r="A62" s="51" t="s">
        <v>2132</v>
      </c>
      <c r="B62" s="17" t="s">
        <v>2099</v>
      </c>
      <c r="C62" s="23" t="s">
        <v>2086</v>
      </c>
      <c r="D62" s="23">
        <v>0.76849999999999996</v>
      </c>
      <c r="E62" s="23">
        <v>0.76849999999999996</v>
      </c>
      <c r="F62" s="23">
        <v>0.76849999999999996</v>
      </c>
      <c r="G62" s="23">
        <v>1.8905000000000001</v>
      </c>
      <c r="H62" s="23">
        <v>3.0085000000000002</v>
      </c>
      <c r="I62" s="23">
        <v>5.1795</v>
      </c>
      <c r="J62" s="23">
        <v>9.9534009999999995</v>
      </c>
      <c r="K62" s="23">
        <v>10.937901</v>
      </c>
      <c r="L62" s="23">
        <v>12.105902</v>
      </c>
      <c r="M62" s="23">
        <v>12.105902</v>
      </c>
      <c r="N62" s="23">
        <v>12.105902</v>
      </c>
      <c r="O62" s="23">
        <v>17.112901999999998</v>
      </c>
      <c r="P62" s="23">
        <v>17.112901999999998</v>
      </c>
      <c r="Q62" s="23">
        <v>17.112901999999998</v>
      </c>
      <c r="R62" s="23">
        <v>17.112901999999998</v>
      </c>
      <c r="S62" s="23">
        <v>17.946200999999999</v>
      </c>
      <c r="T62" s="23">
        <v>17.946200999999999</v>
      </c>
      <c r="U62" s="23">
        <v>17.946200999999999</v>
      </c>
      <c r="V62" s="23">
        <v>17.946200999999999</v>
      </c>
      <c r="W62" s="23">
        <v>17.946200999999999</v>
      </c>
      <c r="X62" s="23">
        <v>17.946200999999999</v>
      </c>
      <c r="Y62" s="23">
        <v>17.946200999999999</v>
      </c>
      <c r="Z62" s="23">
        <v>17.946200999999999</v>
      </c>
      <c r="AA62" s="23">
        <v>17.946200999999999</v>
      </c>
      <c r="AB62" s="23">
        <v>17.946200999999999</v>
      </c>
      <c r="AC62" s="23">
        <v>17.946200999999999</v>
      </c>
      <c r="AD62" s="23">
        <v>19.171202000000001</v>
      </c>
      <c r="AE62" s="23">
        <v>19.171202000000001</v>
      </c>
      <c r="AF62" s="23">
        <v>19.171202000000001</v>
      </c>
      <c r="AG62" s="19" t="s">
        <v>2086</v>
      </c>
    </row>
    <row r="63" spans="1:33" ht="15" customHeight="1">
      <c r="A63" s="51" t="s">
        <v>2133</v>
      </c>
      <c r="B63" s="17" t="s">
        <v>2101</v>
      </c>
      <c r="C63" s="23" t="s">
        <v>2086</v>
      </c>
      <c r="D63" s="23">
        <v>0</v>
      </c>
      <c r="E63" s="23">
        <v>0</v>
      </c>
      <c r="F63" s="23">
        <v>0</v>
      </c>
      <c r="G63" s="23">
        <v>0</v>
      </c>
      <c r="H63" s="23">
        <v>0</v>
      </c>
      <c r="I63" s="23">
        <v>0</v>
      </c>
      <c r="J63" s="23">
        <v>0</v>
      </c>
      <c r="K63" s="23">
        <v>0</v>
      </c>
      <c r="L63" s="23">
        <v>0</v>
      </c>
      <c r="M63" s="23">
        <v>0</v>
      </c>
      <c r="N63" s="23">
        <v>0</v>
      </c>
      <c r="O63" s="23">
        <v>0</v>
      </c>
      <c r="P63" s="23">
        <v>0</v>
      </c>
      <c r="Q63" s="23">
        <v>0</v>
      </c>
      <c r="R63" s="23">
        <v>0</v>
      </c>
      <c r="S63" s="23">
        <v>0</v>
      </c>
      <c r="T63" s="23">
        <v>0</v>
      </c>
      <c r="U63" s="23">
        <v>0</v>
      </c>
      <c r="V63" s="23">
        <v>0</v>
      </c>
      <c r="W63" s="23">
        <v>0</v>
      </c>
      <c r="X63" s="23">
        <v>0</v>
      </c>
      <c r="Y63" s="23">
        <v>0</v>
      </c>
      <c r="Z63" s="23">
        <v>0</v>
      </c>
      <c r="AA63" s="23">
        <v>0</v>
      </c>
      <c r="AB63" s="23">
        <v>0</v>
      </c>
      <c r="AC63" s="23">
        <v>0</v>
      </c>
      <c r="AD63" s="23">
        <v>0</v>
      </c>
      <c r="AE63" s="23">
        <v>0</v>
      </c>
      <c r="AF63" s="23">
        <v>0</v>
      </c>
      <c r="AG63" s="19" t="s">
        <v>2086</v>
      </c>
    </row>
    <row r="64" spans="1:33">
      <c r="A64" s="51" t="s">
        <v>2134</v>
      </c>
      <c r="B64" s="17" t="s">
        <v>2103</v>
      </c>
      <c r="C64" s="23" t="s">
        <v>2086</v>
      </c>
      <c r="D64" s="23">
        <v>0</v>
      </c>
      <c r="E64" s="23">
        <v>0</v>
      </c>
      <c r="F64" s="23">
        <v>1E-3</v>
      </c>
      <c r="G64" s="23">
        <v>1E-3</v>
      </c>
      <c r="H64" s="23">
        <v>1E-3</v>
      </c>
      <c r="I64" s="23">
        <v>1E-3</v>
      </c>
      <c r="J64" s="23">
        <v>1E-3</v>
      </c>
      <c r="K64" s="23">
        <v>1E-3</v>
      </c>
      <c r="L64" s="23">
        <v>1E-3</v>
      </c>
      <c r="M64" s="23">
        <v>1E-3</v>
      </c>
      <c r="N64" s="23">
        <v>1E-3</v>
      </c>
      <c r="O64" s="23">
        <v>1E-3</v>
      </c>
      <c r="P64" s="23">
        <v>1E-3</v>
      </c>
      <c r="Q64" s="23">
        <v>1E-3</v>
      </c>
      <c r="R64" s="23">
        <v>1E-3</v>
      </c>
      <c r="S64" s="23">
        <v>3.0000000000000001E-3</v>
      </c>
      <c r="T64" s="23">
        <v>3.0000000000000001E-3</v>
      </c>
      <c r="U64" s="23">
        <v>3.0000000000000001E-3</v>
      </c>
      <c r="V64" s="23">
        <v>3.0000000000000001E-3</v>
      </c>
      <c r="W64" s="23">
        <v>3.0000000000000001E-3</v>
      </c>
      <c r="X64" s="23">
        <v>3.0000000000000001E-3</v>
      </c>
      <c r="Y64" s="23">
        <v>3.0000000000000001E-3</v>
      </c>
      <c r="Z64" s="23">
        <v>3.0000000000000001E-3</v>
      </c>
      <c r="AA64" s="23">
        <v>3.0000000000000001E-3</v>
      </c>
      <c r="AB64" s="23">
        <v>3.0000000000000001E-3</v>
      </c>
      <c r="AC64" s="23">
        <v>3.0000000000000001E-3</v>
      </c>
      <c r="AD64" s="23">
        <v>3.0000000000000001E-3</v>
      </c>
      <c r="AE64" s="23">
        <v>3.0000000000000001E-3</v>
      </c>
      <c r="AF64" s="23">
        <v>3.0000000000000001E-3</v>
      </c>
      <c r="AG64" s="19" t="s">
        <v>2086</v>
      </c>
    </row>
    <row r="65" spans="1:33">
      <c r="A65" s="51" t="s">
        <v>2135</v>
      </c>
      <c r="B65" s="17" t="s">
        <v>2105</v>
      </c>
      <c r="C65" s="23" t="s">
        <v>2086</v>
      </c>
      <c r="D65" s="23">
        <v>0</v>
      </c>
      <c r="E65" s="23">
        <v>0</v>
      </c>
      <c r="F65" s="23">
        <v>0</v>
      </c>
      <c r="G65" s="23">
        <v>0</v>
      </c>
      <c r="H65" s="23">
        <v>0</v>
      </c>
      <c r="I65" s="23">
        <v>0</v>
      </c>
      <c r="J65" s="23">
        <v>0</v>
      </c>
      <c r="K65" s="23">
        <v>0</v>
      </c>
      <c r="L65" s="23">
        <v>0</v>
      </c>
      <c r="M65" s="23">
        <v>1.1000000000000001E-3</v>
      </c>
      <c r="N65" s="23">
        <v>1.1000000000000001E-3</v>
      </c>
      <c r="O65" s="23">
        <v>1.1000000000000001E-3</v>
      </c>
      <c r="P65" s="23">
        <v>1.1000000000000001E-3</v>
      </c>
      <c r="Q65" s="23">
        <v>1.1000000000000001E-3</v>
      </c>
      <c r="R65" s="23">
        <v>1.1000000000000001E-3</v>
      </c>
      <c r="S65" s="23">
        <v>1.1000000000000001E-3</v>
      </c>
      <c r="T65" s="23">
        <v>1.1000000000000001E-3</v>
      </c>
      <c r="U65" s="23">
        <v>1.1000000000000001E-3</v>
      </c>
      <c r="V65" s="23">
        <v>1.1000000000000001E-3</v>
      </c>
      <c r="W65" s="23">
        <v>1.1000000000000001E-3</v>
      </c>
      <c r="X65" s="23">
        <v>1.1000000000000001E-3</v>
      </c>
      <c r="Y65" s="23">
        <v>1.1000000000000001E-3</v>
      </c>
      <c r="Z65" s="23">
        <v>1.1000000000000001E-3</v>
      </c>
      <c r="AA65" s="23">
        <v>1.1000000000000001E-3</v>
      </c>
      <c r="AB65" s="23">
        <v>1.1000000000000001E-3</v>
      </c>
      <c r="AC65" s="23">
        <v>1.1000000000000001E-3</v>
      </c>
      <c r="AD65" s="23">
        <v>1.1000000000000001E-3</v>
      </c>
      <c r="AE65" s="23">
        <v>1.1000000000000001E-3</v>
      </c>
      <c r="AF65" s="23">
        <v>1.1000000000000001E-3</v>
      </c>
      <c r="AG65" s="19" t="s">
        <v>2086</v>
      </c>
    </row>
    <row r="66" spans="1:33">
      <c r="A66" s="51" t="s">
        <v>2136</v>
      </c>
      <c r="B66" s="17" t="s">
        <v>2107</v>
      </c>
      <c r="C66" s="23" t="s">
        <v>2086</v>
      </c>
      <c r="D66" s="23">
        <v>1.21E-2</v>
      </c>
      <c r="E66" s="23">
        <v>3.3500000000000002E-2</v>
      </c>
      <c r="F66" s="23">
        <v>5.33E-2</v>
      </c>
      <c r="G66" s="23">
        <v>0.13619999999999999</v>
      </c>
      <c r="H66" s="23">
        <v>0.18779999999999999</v>
      </c>
      <c r="I66" s="23">
        <v>0.25069999999999998</v>
      </c>
      <c r="J66" s="23">
        <v>0.53800000000000003</v>
      </c>
      <c r="K66" s="23">
        <v>0.67749999999999999</v>
      </c>
      <c r="L66" s="23">
        <v>0.69550000000000001</v>
      </c>
      <c r="M66" s="23">
        <v>0.70669999999999999</v>
      </c>
      <c r="N66" s="23">
        <v>0.70669999999999999</v>
      </c>
      <c r="O66" s="23">
        <v>0.74970000000000003</v>
      </c>
      <c r="P66" s="23">
        <v>0.78800000000000003</v>
      </c>
      <c r="Q66" s="23">
        <v>0.78800000000000003</v>
      </c>
      <c r="R66" s="23">
        <v>0.78800000000000003</v>
      </c>
      <c r="S66" s="23">
        <v>0.78800000000000003</v>
      </c>
      <c r="T66" s="23">
        <v>0.78800000000000003</v>
      </c>
      <c r="U66" s="23">
        <v>0.78800000000000003</v>
      </c>
      <c r="V66" s="23">
        <v>0.78800000000000003</v>
      </c>
      <c r="W66" s="23">
        <v>0.78800000000000003</v>
      </c>
      <c r="X66" s="23">
        <v>0.78800000000000003</v>
      </c>
      <c r="Y66" s="23">
        <v>0.78800000000000003</v>
      </c>
      <c r="Z66" s="23">
        <v>0.87939999999999996</v>
      </c>
      <c r="AA66" s="23">
        <v>0.9294</v>
      </c>
      <c r="AB66" s="23">
        <v>0.93200000000000005</v>
      </c>
      <c r="AC66" s="23">
        <v>0.93500000000000005</v>
      </c>
      <c r="AD66" s="23">
        <v>0.93500000000000005</v>
      </c>
      <c r="AE66" s="23">
        <v>0.95</v>
      </c>
      <c r="AF66" s="23">
        <v>0.95199999999999996</v>
      </c>
      <c r="AG66" s="19" t="s">
        <v>2086</v>
      </c>
    </row>
    <row r="67" spans="1:33">
      <c r="A67" s="51" t="s">
        <v>2137</v>
      </c>
      <c r="B67" s="16" t="s">
        <v>2138</v>
      </c>
      <c r="C67" s="24" t="s">
        <v>2086</v>
      </c>
      <c r="D67" s="24">
        <v>13.615594</v>
      </c>
      <c r="E67" s="24">
        <v>30.537299999999998</v>
      </c>
      <c r="F67" s="24">
        <v>47.268791</v>
      </c>
      <c r="G67" s="24">
        <v>75.377883999999995</v>
      </c>
      <c r="H67" s="24">
        <v>86.873512000000005</v>
      </c>
      <c r="I67" s="24">
        <v>98.362305000000006</v>
      </c>
      <c r="J67" s="24">
        <v>115.370018</v>
      </c>
      <c r="K67" s="24">
        <v>128.958618</v>
      </c>
      <c r="L67" s="24">
        <v>135.80508399999999</v>
      </c>
      <c r="M67" s="24">
        <v>137.800308</v>
      </c>
      <c r="N67" s="24">
        <v>141.939301</v>
      </c>
      <c r="O67" s="24">
        <v>148.712219</v>
      </c>
      <c r="P67" s="24">
        <v>154.568512</v>
      </c>
      <c r="Q67" s="24">
        <v>158.076019</v>
      </c>
      <c r="R67" s="24">
        <v>160.48002600000001</v>
      </c>
      <c r="S67" s="24">
        <v>163.32234199999999</v>
      </c>
      <c r="T67" s="24">
        <v>164.392349</v>
      </c>
      <c r="U67" s="24">
        <v>164.73133899999999</v>
      </c>
      <c r="V67" s="24">
        <v>167.137314</v>
      </c>
      <c r="W67" s="24">
        <v>167.68632500000001</v>
      </c>
      <c r="X67" s="24">
        <v>168.24624600000001</v>
      </c>
      <c r="Y67" s="24">
        <v>168.26934800000001</v>
      </c>
      <c r="Z67" s="24">
        <v>169.04585299999999</v>
      </c>
      <c r="AA67" s="24">
        <v>171.73675499999999</v>
      </c>
      <c r="AB67" s="24">
        <v>171.739349</v>
      </c>
      <c r="AC67" s="24">
        <v>171.79894999999999</v>
      </c>
      <c r="AD67" s="24">
        <v>173.14946</v>
      </c>
      <c r="AE67" s="24">
        <v>174.553055</v>
      </c>
      <c r="AF67" s="24">
        <v>174.95304899999999</v>
      </c>
      <c r="AG67" s="21" t="s">
        <v>2086</v>
      </c>
    </row>
    <row r="69" spans="1:33">
      <c r="B69" s="16" t="s">
        <v>2139</v>
      </c>
    </row>
    <row r="70" spans="1:33">
      <c r="A70" s="51" t="s">
        <v>2140</v>
      </c>
      <c r="B70" s="17" t="s">
        <v>2141</v>
      </c>
      <c r="C70" s="23">
        <v>1.7377309999999999</v>
      </c>
      <c r="D70" s="23">
        <v>1.737428</v>
      </c>
      <c r="E70" s="23">
        <v>1.732621</v>
      </c>
      <c r="F70" s="23">
        <v>1.7243139999999999</v>
      </c>
      <c r="G70" s="23">
        <v>1.7079839999999999</v>
      </c>
      <c r="H70" s="23">
        <v>1.7000120000000001</v>
      </c>
      <c r="I70" s="23">
        <v>1.6893149999999999</v>
      </c>
      <c r="J70" s="23">
        <v>1.6794519999999999</v>
      </c>
      <c r="K70" s="23">
        <v>1.6696500000000001</v>
      </c>
      <c r="L70" s="23">
        <v>1.658979</v>
      </c>
      <c r="M70" s="23">
        <v>1.6491</v>
      </c>
      <c r="N70" s="23">
        <v>1.6390290000000001</v>
      </c>
      <c r="O70" s="23">
        <v>1.628687</v>
      </c>
      <c r="P70" s="23">
        <v>1.6186720000000001</v>
      </c>
      <c r="Q70" s="23">
        <v>1.608746</v>
      </c>
      <c r="R70" s="23">
        <v>1.5992219999999999</v>
      </c>
      <c r="S70" s="23">
        <v>1.5901609999999999</v>
      </c>
      <c r="T70" s="23">
        <v>1.581221</v>
      </c>
      <c r="U70" s="23">
        <v>1.5722929999999999</v>
      </c>
      <c r="V70" s="23">
        <v>1.5627930000000001</v>
      </c>
      <c r="W70" s="23">
        <v>1.5544709999999999</v>
      </c>
      <c r="X70" s="23">
        <v>1.546613</v>
      </c>
      <c r="Y70" s="23">
        <v>1.5383990000000001</v>
      </c>
      <c r="Z70" s="23">
        <v>1.529563</v>
      </c>
      <c r="AA70" s="23">
        <v>1.5207980000000001</v>
      </c>
      <c r="AB70" s="23">
        <v>1.5126170000000001</v>
      </c>
      <c r="AC70" s="23">
        <v>1.5041009999999999</v>
      </c>
      <c r="AD70" s="23">
        <v>1.4952259999999999</v>
      </c>
      <c r="AE70" s="23">
        <v>1.486966</v>
      </c>
      <c r="AF70" s="23">
        <v>1.479482</v>
      </c>
      <c r="AG70" s="19">
        <v>-6.0000000000000001E-3</v>
      </c>
    </row>
    <row r="71" spans="1:33">
      <c r="A71" s="51" t="s">
        <v>2142</v>
      </c>
      <c r="B71" s="17" t="s">
        <v>2143</v>
      </c>
      <c r="C71" s="23">
        <v>0.53763399999999995</v>
      </c>
      <c r="D71" s="23">
        <v>0.53803000000000001</v>
      </c>
      <c r="E71" s="23">
        <v>0.53818100000000002</v>
      </c>
      <c r="F71" s="23">
        <v>0.53824000000000005</v>
      </c>
      <c r="G71" s="23">
        <v>0.53788899999999995</v>
      </c>
      <c r="H71" s="23">
        <v>0.53784799999999999</v>
      </c>
      <c r="I71" s="23">
        <v>0.53773400000000005</v>
      </c>
      <c r="J71" s="23">
        <v>0.53767699999999996</v>
      </c>
      <c r="K71" s="23">
        <v>0.53762100000000002</v>
      </c>
      <c r="L71" s="23">
        <v>0.53751499999999997</v>
      </c>
      <c r="M71" s="23">
        <v>0.53744599999999998</v>
      </c>
      <c r="N71" s="23">
        <v>0.53734300000000002</v>
      </c>
      <c r="O71" s="23">
        <v>0.53722400000000003</v>
      </c>
      <c r="P71" s="23">
        <v>0.537107</v>
      </c>
      <c r="Q71" s="23">
        <v>0.53699300000000005</v>
      </c>
      <c r="R71" s="23">
        <v>0.53689699999999996</v>
      </c>
      <c r="S71" s="23">
        <v>0.53682600000000003</v>
      </c>
      <c r="T71" s="23">
        <v>0.53676699999999999</v>
      </c>
      <c r="U71" s="23">
        <v>0.53671999999999997</v>
      </c>
      <c r="V71" s="23">
        <v>0.53663099999999997</v>
      </c>
      <c r="W71" s="23">
        <v>0.53662200000000004</v>
      </c>
      <c r="X71" s="23">
        <v>0.53664000000000001</v>
      </c>
      <c r="Y71" s="23">
        <v>0.53663799999999995</v>
      </c>
      <c r="Z71" s="23">
        <v>0.53659400000000002</v>
      </c>
      <c r="AA71" s="23">
        <v>0.53656199999999998</v>
      </c>
      <c r="AB71" s="23">
        <v>0.53657999999999995</v>
      </c>
      <c r="AC71" s="23">
        <v>0.53658600000000001</v>
      </c>
      <c r="AD71" s="23">
        <v>0.53656999999999999</v>
      </c>
      <c r="AE71" s="23">
        <v>0.53659999999999997</v>
      </c>
      <c r="AF71" s="23">
        <v>0.53669900000000004</v>
      </c>
      <c r="AG71" s="19">
        <v>0</v>
      </c>
    </row>
    <row r="72" spans="1:33">
      <c r="A72" s="51" t="s">
        <v>2144</v>
      </c>
      <c r="B72" s="17" t="s">
        <v>2145</v>
      </c>
      <c r="C72" s="23">
        <v>18.681925</v>
      </c>
      <c r="D72" s="23">
        <v>19.009578999999999</v>
      </c>
      <c r="E72" s="23">
        <v>19.293530000000001</v>
      </c>
      <c r="F72" s="23">
        <v>19.530138000000001</v>
      </c>
      <c r="G72" s="23">
        <v>19.719760999999998</v>
      </c>
      <c r="H72" s="23">
        <v>19.966028000000001</v>
      </c>
      <c r="I72" s="23">
        <v>20.196009</v>
      </c>
      <c r="J72" s="23">
        <v>20.430513000000001</v>
      </c>
      <c r="K72" s="23">
        <v>20.667701999999998</v>
      </c>
      <c r="L72" s="23">
        <v>20.900299</v>
      </c>
      <c r="M72" s="23">
        <v>21.118065000000001</v>
      </c>
      <c r="N72" s="23">
        <v>21.33548</v>
      </c>
      <c r="O72" s="23">
        <v>21.555143000000001</v>
      </c>
      <c r="P72" s="23">
        <v>21.778849000000001</v>
      </c>
      <c r="Q72" s="23">
        <v>22.002171000000001</v>
      </c>
      <c r="R72" s="23">
        <v>22.232430999999998</v>
      </c>
      <c r="S72" s="23">
        <v>22.472829999999998</v>
      </c>
      <c r="T72" s="23">
        <v>22.720607999999999</v>
      </c>
      <c r="U72" s="23">
        <v>22.977651999999999</v>
      </c>
      <c r="V72" s="23">
        <v>23.234005</v>
      </c>
      <c r="W72" s="23">
        <v>23.508469000000002</v>
      </c>
      <c r="X72" s="23">
        <v>23.799209999999999</v>
      </c>
      <c r="Y72" s="23">
        <v>24.096516000000001</v>
      </c>
      <c r="Z72" s="23">
        <v>24.388393000000001</v>
      </c>
      <c r="AA72" s="23">
        <v>24.692264999999999</v>
      </c>
      <c r="AB72" s="23">
        <v>25.010838</v>
      </c>
      <c r="AC72" s="23">
        <v>25.331078999999999</v>
      </c>
      <c r="AD72" s="23">
        <v>25.656462000000001</v>
      </c>
      <c r="AE72" s="23">
        <v>25.995646000000001</v>
      </c>
      <c r="AF72" s="23">
        <v>26.363281000000001</v>
      </c>
      <c r="AG72" s="19">
        <v>1.2E-2</v>
      </c>
    </row>
    <row r="73" spans="1:33">
      <c r="A73" s="51" t="s">
        <v>2146</v>
      </c>
      <c r="B73" s="17" t="s">
        <v>2147</v>
      </c>
      <c r="C73" s="23">
        <v>2.6621999999999999</v>
      </c>
      <c r="D73" s="23">
        <v>2.6621999999999999</v>
      </c>
      <c r="E73" s="23">
        <v>2.6856</v>
      </c>
      <c r="F73" s="23">
        <v>2.7057000000000002</v>
      </c>
      <c r="G73" s="23">
        <v>2.7057000000000002</v>
      </c>
      <c r="H73" s="23">
        <v>2.7057000000000002</v>
      </c>
      <c r="I73" s="23">
        <v>2.7057000000000002</v>
      </c>
      <c r="J73" s="23">
        <v>2.7057000000000002</v>
      </c>
      <c r="K73" s="23">
        <v>2.7057000000000002</v>
      </c>
      <c r="L73" s="23">
        <v>2.7057000000000002</v>
      </c>
      <c r="M73" s="23">
        <v>2.7057000000000002</v>
      </c>
      <c r="N73" s="23">
        <v>2.7057000000000002</v>
      </c>
      <c r="O73" s="23">
        <v>2.7057000000000002</v>
      </c>
      <c r="P73" s="23">
        <v>2.7057000000000002</v>
      </c>
      <c r="Q73" s="23">
        <v>2.7057000000000002</v>
      </c>
      <c r="R73" s="23">
        <v>2.7057000000000002</v>
      </c>
      <c r="S73" s="23">
        <v>2.7057000000000002</v>
      </c>
      <c r="T73" s="23">
        <v>2.7057000000000002</v>
      </c>
      <c r="U73" s="23">
        <v>2.7057000000000002</v>
      </c>
      <c r="V73" s="23">
        <v>2.7057000000000002</v>
      </c>
      <c r="W73" s="23">
        <v>2.7057000000000002</v>
      </c>
      <c r="X73" s="23">
        <v>2.7057000000000002</v>
      </c>
      <c r="Y73" s="23">
        <v>2.7057000000000002</v>
      </c>
      <c r="Z73" s="23">
        <v>2.7057000000000002</v>
      </c>
      <c r="AA73" s="23">
        <v>2.7057000000000002</v>
      </c>
      <c r="AB73" s="23">
        <v>2.7057000000000002</v>
      </c>
      <c r="AC73" s="23">
        <v>2.7057000000000002</v>
      </c>
      <c r="AD73" s="23">
        <v>2.7057000000000002</v>
      </c>
      <c r="AE73" s="23">
        <v>2.7057000000000002</v>
      </c>
      <c r="AF73" s="23">
        <v>2.7057000000000002</v>
      </c>
      <c r="AG73" s="19">
        <v>1E-3</v>
      </c>
    </row>
    <row r="74" spans="1:33">
      <c r="A74" s="51" t="s">
        <v>2148</v>
      </c>
      <c r="B74" s="17" t="s">
        <v>2083</v>
      </c>
      <c r="C74" s="23">
        <v>47.055205999999998</v>
      </c>
      <c r="D74" s="23">
        <v>51.990001999999997</v>
      </c>
      <c r="E74" s="23">
        <v>56.97636</v>
      </c>
      <c r="F74" s="23">
        <v>61.325499999999998</v>
      </c>
      <c r="G74" s="23">
        <v>64.808532999999997</v>
      </c>
      <c r="H74" s="23">
        <v>68.597588000000002</v>
      </c>
      <c r="I74" s="23">
        <v>72.158928000000003</v>
      </c>
      <c r="J74" s="23">
        <v>75.278587000000002</v>
      </c>
      <c r="K74" s="23">
        <v>78.916472999999996</v>
      </c>
      <c r="L74" s="23">
        <v>81.877341999999999</v>
      </c>
      <c r="M74" s="23">
        <v>85.578140000000005</v>
      </c>
      <c r="N74" s="23">
        <v>88.819107000000002</v>
      </c>
      <c r="O74" s="23">
        <v>92.841346999999999</v>
      </c>
      <c r="P74" s="23">
        <v>96.851928999999998</v>
      </c>
      <c r="Q74" s="23">
        <v>100.09446</v>
      </c>
      <c r="R74" s="23">
        <v>104.488663</v>
      </c>
      <c r="S74" s="23">
        <v>109.01075</v>
      </c>
      <c r="T74" s="23">
        <v>113.443573</v>
      </c>
      <c r="U74" s="23">
        <v>118.943558</v>
      </c>
      <c r="V74" s="23">
        <v>124.453354</v>
      </c>
      <c r="W74" s="23">
        <v>129.684067</v>
      </c>
      <c r="X74" s="23">
        <v>135.58192399999999</v>
      </c>
      <c r="Y74" s="23">
        <v>142.00427199999999</v>
      </c>
      <c r="Z74" s="23">
        <v>147.51020800000001</v>
      </c>
      <c r="AA74" s="23">
        <v>154.33142100000001</v>
      </c>
      <c r="AB74" s="23">
        <v>162.072586</v>
      </c>
      <c r="AC74" s="23">
        <v>168.59002699999999</v>
      </c>
      <c r="AD74" s="23">
        <v>176.409637</v>
      </c>
      <c r="AE74" s="23">
        <v>184.05145300000001</v>
      </c>
      <c r="AF74" s="23">
        <v>191.16229200000001</v>
      </c>
      <c r="AG74" s="19">
        <v>0.05</v>
      </c>
    </row>
    <row r="75" spans="1:33" ht="15" customHeight="1">
      <c r="A75" s="51" t="s">
        <v>2149</v>
      </c>
      <c r="B75" s="17" t="s">
        <v>2150</v>
      </c>
      <c r="C75" s="23">
        <v>0.88580000000000003</v>
      </c>
      <c r="D75" s="23">
        <v>0.88580000000000003</v>
      </c>
      <c r="E75" s="23">
        <v>0.93579999999999997</v>
      </c>
      <c r="F75" s="23">
        <v>0.93579999999999997</v>
      </c>
      <c r="G75" s="23">
        <v>0.93579999999999997</v>
      </c>
      <c r="H75" s="23">
        <v>0.93579999999999997</v>
      </c>
      <c r="I75" s="23">
        <v>0.93579999999999997</v>
      </c>
      <c r="J75" s="23">
        <v>0.93579999999999997</v>
      </c>
      <c r="K75" s="23">
        <v>0.93579999999999997</v>
      </c>
      <c r="L75" s="23">
        <v>0.93579999999999997</v>
      </c>
      <c r="M75" s="23">
        <v>0.93579999999999997</v>
      </c>
      <c r="N75" s="23">
        <v>0.93579999999999997</v>
      </c>
      <c r="O75" s="23">
        <v>0.93579999999999997</v>
      </c>
      <c r="P75" s="23">
        <v>0.93579999999999997</v>
      </c>
      <c r="Q75" s="23">
        <v>0.93579999999999997</v>
      </c>
      <c r="R75" s="23">
        <v>0.93579999999999997</v>
      </c>
      <c r="S75" s="23">
        <v>0.93579999999999997</v>
      </c>
      <c r="T75" s="23">
        <v>0.93579999999999997</v>
      </c>
      <c r="U75" s="23">
        <v>0.93579999999999997</v>
      </c>
      <c r="V75" s="23">
        <v>0.93579999999999997</v>
      </c>
      <c r="W75" s="23">
        <v>0.93579999999999997</v>
      </c>
      <c r="X75" s="23">
        <v>0.93579999999999997</v>
      </c>
      <c r="Y75" s="23">
        <v>0.93579999999999997</v>
      </c>
      <c r="Z75" s="23">
        <v>0.93579999999999997</v>
      </c>
      <c r="AA75" s="23">
        <v>0.93579999999999997</v>
      </c>
      <c r="AB75" s="23">
        <v>0.93579999999999997</v>
      </c>
      <c r="AC75" s="23">
        <v>0.93579999999999997</v>
      </c>
      <c r="AD75" s="23">
        <v>0.93579999999999997</v>
      </c>
      <c r="AE75" s="23">
        <v>0.93579999999999997</v>
      </c>
      <c r="AF75" s="23">
        <v>0.93579999999999997</v>
      </c>
      <c r="AG75" s="19">
        <v>2E-3</v>
      </c>
    </row>
    <row r="76" spans="1:33" ht="15" customHeight="1">
      <c r="A76" s="51" t="s">
        <v>2151</v>
      </c>
      <c r="B76" s="16" t="s">
        <v>2152</v>
      </c>
      <c r="C76" s="24">
        <v>71.560501000000002</v>
      </c>
      <c r="D76" s="24">
        <v>76.823043999999996</v>
      </c>
      <c r="E76" s="24">
        <v>82.162086000000002</v>
      </c>
      <c r="F76" s="24">
        <v>86.759688999999995</v>
      </c>
      <c r="G76" s="24">
        <v>90.415665000000004</v>
      </c>
      <c r="H76" s="24">
        <v>94.442970000000003</v>
      </c>
      <c r="I76" s="24">
        <v>98.223488000000003</v>
      </c>
      <c r="J76" s="24">
        <v>101.56772599999999</v>
      </c>
      <c r="K76" s="24">
        <v>105.432945</v>
      </c>
      <c r="L76" s="24">
        <v>108.61563099999999</v>
      </c>
      <c r="M76" s="24">
        <v>112.524254</v>
      </c>
      <c r="N76" s="24">
        <v>115.972458</v>
      </c>
      <c r="O76" s="24">
        <v>120.203896</v>
      </c>
      <c r="P76" s="24">
        <v>124.428055</v>
      </c>
      <c r="Q76" s="24">
        <v>127.883865</v>
      </c>
      <c r="R76" s="24">
        <v>132.498718</v>
      </c>
      <c r="S76" s="24">
        <v>137.25207499999999</v>
      </c>
      <c r="T76" s="24">
        <v>141.923676</v>
      </c>
      <c r="U76" s="24">
        <v>147.671738</v>
      </c>
      <c r="V76" s="24">
        <v>153.42828399999999</v>
      </c>
      <c r="W76" s="24">
        <v>158.92514</v>
      </c>
      <c r="X76" s="24">
        <v>165.105896</v>
      </c>
      <c r="Y76" s="24">
        <v>171.81733700000001</v>
      </c>
      <c r="Z76" s="24">
        <v>177.60626199999999</v>
      </c>
      <c r="AA76" s="24">
        <v>184.72254899999999</v>
      </c>
      <c r="AB76" s="24">
        <v>192.774124</v>
      </c>
      <c r="AC76" s="24">
        <v>199.60330200000001</v>
      </c>
      <c r="AD76" s="24">
        <v>207.739395</v>
      </c>
      <c r="AE76" s="24">
        <v>215.71217300000001</v>
      </c>
      <c r="AF76" s="24">
        <v>223.183258</v>
      </c>
      <c r="AG76" s="21">
        <v>0.04</v>
      </c>
    </row>
    <row r="78" spans="1:33" ht="15" customHeight="1">
      <c r="B78" s="16" t="s">
        <v>2153</v>
      </c>
    </row>
    <row r="79" spans="1:33" ht="15" customHeight="1">
      <c r="B79" s="16" t="s">
        <v>2154</v>
      </c>
    </row>
    <row r="80" spans="1:33" ht="15" customHeight="1">
      <c r="A80" s="51" t="s">
        <v>2155</v>
      </c>
      <c r="B80" s="17" t="s">
        <v>1790</v>
      </c>
      <c r="C80" s="23">
        <v>1490.3607179999999</v>
      </c>
      <c r="D80" s="23">
        <v>1462.0670170000001</v>
      </c>
      <c r="E80" s="23">
        <v>1503.6263429999999</v>
      </c>
      <c r="F80" s="23">
        <v>1516.553345</v>
      </c>
      <c r="G80" s="23">
        <v>1528.7508539999999</v>
      </c>
      <c r="H80" s="23">
        <v>1538.544067</v>
      </c>
      <c r="I80" s="23">
        <v>1545.331909</v>
      </c>
      <c r="J80" s="23">
        <v>1551.8770750000001</v>
      </c>
      <c r="K80" s="23">
        <v>1558.5203859999999</v>
      </c>
      <c r="L80" s="23">
        <v>1565.1721190000001</v>
      </c>
      <c r="M80" s="23">
        <v>1572.0792240000001</v>
      </c>
      <c r="N80" s="23">
        <v>1579.6944579999999</v>
      </c>
      <c r="O80" s="23">
        <v>1587.423828</v>
      </c>
      <c r="P80" s="23">
        <v>1595.572876</v>
      </c>
      <c r="Q80" s="23">
        <v>1606.219116</v>
      </c>
      <c r="R80" s="23">
        <v>1618.23999</v>
      </c>
      <c r="S80" s="23">
        <v>1631.9456789999999</v>
      </c>
      <c r="T80" s="23">
        <v>1646.1323239999999</v>
      </c>
      <c r="U80" s="23">
        <v>1659.446655</v>
      </c>
      <c r="V80" s="23">
        <v>1671.4716800000001</v>
      </c>
      <c r="W80" s="23">
        <v>1683.8394780000001</v>
      </c>
      <c r="X80" s="23">
        <v>1696.62085</v>
      </c>
      <c r="Y80" s="23">
        <v>1709.6754149999999</v>
      </c>
      <c r="Z80" s="23">
        <v>1724.3291019999999</v>
      </c>
      <c r="AA80" s="23">
        <v>1738.9682620000001</v>
      </c>
      <c r="AB80" s="23">
        <v>1753.618774</v>
      </c>
      <c r="AC80" s="23">
        <v>1768.411865</v>
      </c>
      <c r="AD80" s="23">
        <v>1782.854126</v>
      </c>
      <c r="AE80" s="23">
        <v>1797.9570309999999</v>
      </c>
      <c r="AF80" s="23">
        <v>1814.8610839999999</v>
      </c>
      <c r="AG80" s="19">
        <v>7.0000000000000001E-3</v>
      </c>
    </row>
    <row r="81" spans="1:33" ht="15" customHeight="1">
      <c r="A81" s="51" t="s">
        <v>2156</v>
      </c>
      <c r="B81" s="17" t="s">
        <v>2157</v>
      </c>
      <c r="C81" s="23">
        <v>1318.7407229999999</v>
      </c>
      <c r="D81" s="23">
        <v>1330.58374</v>
      </c>
      <c r="E81" s="23">
        <v>1341.428345</v>
      </c>
      <c r="F81" s="23">
        <v>1340.3782960000001</v>
      </c>
      <c r="G81" s="23">
        <v>1340.497314</v>
      </c>
      <c r="H81" s="23">
        <v>1337.671509</v>
      </c>
      <c r="I81" s="23">
        <v>1340.3867190000001</v>
      </c>
      <c r="J81" s="23">
        <v>1342.864746</v>
      </c>
      <c r="K81" s="23">
        <v>1345.537476</v>
      </c>
      <c r="L81" s="23">
        <v>1346.755371</v>
      </c>
      <c r="M81" s="23">
        <v>1349.1895750000001</v>
      </c>
      <c r="N81" s="23">
        <v>1353.5904539999999</v>
      </c>
      <c r="O81" s="23">
        <v>1357.982178</v>
      </c>
      <c r="P81" s="23">
        <v>1363.3054199999999</v>
      </c>
      <c r="Q81" s="23">
        <v>1371.2470699999999</v>
      </c>
      <c r="R81" s="23">
        <v>1379.2042240000001</v>
      </c>
      <c r="S81" s="23">
        <v>1387.8376459999999</v>
      </c>
      <c r="T81" s="23">
        <v>1397.7733149999999</v>
      </c>
      <c r="U81" s="23">
        <v>1406.6839600000001</v>
      </c>
      <c r="V81" s="23">
        <v>1414.8374020000001</v>
      </c>
      <c r="W81" s="23">
        <v>1425.0859379999999</v>
      </c>
      <c r="X81" s="23">
        <v>1435.4216309999999</v>
      </c>
      <c r="Y81" s="23">
        <v>1446.0858149999999</v>
      </c>
      <c r="Z81" s="23">
        <v>1458.705811</v>
      </c>
      <c r="AA81" s="23">
        <v>1470.6195070000001</v>
      </c>
      <c r="AB81" s="23">
        <v>1482.187134</v>
      </c>
      <c r="AC81" s="23">
        <v>1495.7285159999999</v>
      </c>
      <c r="AD81" s="23">
        <v>1508.5579829999999</v>
      </c>
      <c r="AE81" s="23">
        <v>1522.352173</v>
      </c>
      <c r="AF81" s="23">
        <v>1537.9532469999999</v>
      </c>
      <c r="AG81" s="19">
        <v>5.0000000000000001E-3</v>
      </c>
    </row>
    <row r="82" spans="1:33" ht="15" customHeight="1">
      <c r="A82" s="51" t="s">
        <v>2158</v>
      </c>
      <c r="B82" s="17" t="s">
        <v>1789</v>
      </c>
      <c r="C82" s="23">
        <v>981.15417500000001</v>
      </c>
      <c r="D82" s="23">
        <v>1005.024719</v>
      </c>
      <c r="E82" s="23">
        <v>1021.129761</v>
      </c>
      <c r="F82" s="23">
        <v>1029.4814449999999</v>
      </c>
      <c r="G82" s="23">
        <v>1040.1202390000001</v>
      </c>
      <c r="H82" s="23">
        <v>1048.9698490000001</v>
      </c>
      <c r="I82" s="23">
        <v>1052.6480710000001</v>
      </c>
      <c r="J82" s="23">
        <v>1056.9794919999999</v>
      </c>
      <c r="K82" s="23">
        <v>1063.3916019999999</v>
      </c>
      <c r="L82" s="23">
        <v>1069.2502440000001</v>
      </c>
      <c r="M82" s="23">
        <v>1075.3204350000001</v>
      </c>
      <c r="N82" s="23">
        <v>1081.8363039999999</v>
      </c>
      <c r="O82" s="23">
        <v>1086.9094239999999</v>
      </c>
      <c r="P82" s="23">
        <v>1091.8630370000001</v>
      </c>
      <c r="Q82" s="23">
        <v>1097.6617429999999</v>
      </c>
      <c r="R82" s="23">
        <v>1103.761841</v>
      </c>
      <c r="S82" s="23">
        <v>1112.118774</v>
      </c>
      <c r="T82" s="23">
        <v>1120.7452390000001</v>
      </c>
      <c r="U82" s="23">
        <v>1128</v>
      </c>
      <c r="V82" s="23">
        <v>1134.6420900000001</v>
      </c>
      <c r="W82" s="23">
        <v>1143.6976320000001</v>
      </c>
      <c r="X82" s="23">
        <v>1153.487061</v>
      </c>
      <c r="Y82" s="23">
        <v>1162.8984379999999</v>
      </c>
      <c r="Z82" s="23">
        <v>1171.024658</v>
      </c>
      <c r="AA82" s="23">
        <v>1178.787476</v>
      </c>
      <c r="AB82" s="23">
        <v>1187.547241</v>
      </c>
      <c r="AC82" s="23">
        <v>1194.303345</v>
      </c>
      <c r="AD82" s="23">
        <v>1198.1552730000001</v>
      </c>
      <c r="AE82" s="23">
        <v>1205.4826660000001</v>
      </c>
      <c r="AF82" s="23">
        <v>1217.4959719999999</v>
      </c>
      <c r="AG82" s="19">
        <v>7.0000000000000001E-3</v>
      </c>
    </row>
    <row r="83" spans="1:33" ht="15" customHeight="1">
      <c r="A83" s="51" t="s">
        <v>2159</v>
      </c>
      <c r="B83" s="17" t="s">
        <v>1788</v>
      </c>
      <c r="C83" s="23">
        <v>12.948790000000001</v>
      </c>
      <c r="D83" s="23">
        <v>16.509606999999999</v>
      </c>
      <c r="E83" s="23">
        <v>20.292669</v>
      </c>
      <c r="F83" s="23">
        <v>24.278189000000001</v>
      </c>
      <c r="G83" s="23">
        <v>28.427672999999999</v>
      </c>
      <c r="H83" s="23">
        <v>32.725150999999997</v>
      </c>
      <c r="I83" s="23">
        <v>37.007987999999997</v>
      </c>
      <c r="J83" s="23">
        <v>41.218395000000001</v>
      </c>
      <c r="K83" s="23">
        <v>45.448124</v>
      </c>
      <c r="L83" s="23">
        <v>49.776802000000004</v>
      </c>
      <c r="M83" s="23">
        <v>54.194130000000001</v>
      </c>
      <c r="N83" s="23">
        <v>58.585270000000001</v>
      </c>
      <c r="O83" s="23">
        <v>63.047359</v>
      </c>
      <c r="P83" s="23">
        <v>67.555510999999996</v>
      </c>
      <c r="Q83" s="23">
        <v>72.068115000000006</v>
      </c>
      <c r="R83" s="23">
        <v>76.628692999999998</v>
      </c>
      <c r="S83" s="23">
        <v>81.268332999999998</v>
      </c>
      <c r="T83" s="23">
        <v>85.953429999999997</v>
      </c>
      <c r="U83" s="23">
        <v>90.691299000000001</v>
      </c>
      <c r="V83" s="23">
        <v>95.488349999999997</v>
      </c>
      <c r="W83" s="23">
        <v>100.26148999999999</v>
      </c>
      <c r="X83" s="23">
        <v>105.033951</v>
      </c>
      <c r="Y83" s="23">
        <v>109.915283</v>
      </c>
      <c r="Z83" s="23">
        <v>114.89492</v>
      </c>
      <c r="AA83" s="23">
        <v>119.936058</v>
      </c>
      <c r="AB83" s="23">
        <v>124.96225</v>
      </c>
      <c r="AC83" s="23">
        <v>130.002838</v>
      </c>
      <c r="AD83" s="23">
        <v>135.069107</v>
      </c>
      <c r="AE83" s="23">
        <v>140.26664700000001</v>
      </c>
      <c r="AF83" s="23">
        <v>145.683121</v>
      </c>
      <c r="AG83" s="19">
        <v>8.6999999999999994E-2</v>
      </c>
    </row>
    <row r="84" spans="1:33" ht="15" customHeight="1">
      <c r="A84" s="51" t="s">
        <v>2160</v>
      </c>
      <c r="B84" s="17" t="s">
        <v>2161</v>
      </c>
      <c r="C84" s="23">
        <v>3803.2041020000001</v>
      </c>
      <c r="D84" s="23">
        <v>3814.1848140000002</v>
      </c>
      <c r="E84" s="23">
        <v>3886.477539</v>
      </c>
      <c r="F84" s="23">
        <v>3910.6914059999999</v>
      </c>
      <c r="G84" s="23">
        <v>3937.7958979999999</v>
      </c>
      <c r="H84" s="23">
        <v>3957.9108890000002</v>
      </c>
      <c r="I84" s="23">
        <v>3975.375</v>
      </c>
      <c r="J84" s="23">
        <v>3992.939453</v>
      </c>
      <c r="K84" s="23">
        <v>4012.8972170000002</v>
      </c>
      <c r="L84" s="23">
        <v>4030.9541020000001</v>
      </c>
      <c r="M84" s="23">
        <v>4050.7834469999998</v>
      </c>
      <c r="N84" s="23">
        <v>4073.7065429999998</v>
      </c>
      <c r="O84" s="23">
        <v>4095.3627929999998</v>
      </c>
      <c r="P84" s="23">
        <v>4118.296875</v>
      </c>
      <c r="Q84" s="23">
        <v>4147.1962890000004</v>
      </c>
      <c r="R84" s="23">
        <v>4177.8349609999996</v>
      </c>
      <c r="S84" s="23">
        <v>4213.1704099999997</v>
      </c>
      <c r="T84" s="23">
        <v>4250.6044920000004</v>
      </c>
      <c r="U84" s="23">
        <v>4284.8217770000001</v>
      </c>
      <c r="V84" s="23">
        <v>4316.4389650000003</v>
      </c>
      <c r="W84" s="23">
        <v>4352.8842770000001</v>
      </c>
      <c r="X84" s="23">
        <v>4390.5634769999997</v>
      </c>
      <c r="Y84" s="23">
        <v>4428.5742190000001</v>
      </c>
      <c r="Z84" s="23">
        <v>4468.9541019999997</v>
      </c>
      <c r="AA84" s="23">
        <v>4508.3115230000003</v>
      </c>
      <c r="AB84" s="23">
        <v>4548.3154299999997</v>
      </c>
      <c r="AC84" s="23">
        <v>4588.4462890000004</v>
      </c>
      <c r="AD84" s="23">
        <v>4624.6362300000001</v>
      </c>
      <c r="AE84" s="23">
        <v>4666.0581050000001</v>
      </c>
      <c r="AF84" s="23">
        <v>4715.9936520000001</v>
      </c>
      <c r="AG84" s="19">
        <v>7.0000000000000001E-3</v>
      </c>
    </row>
    <row r="86" spans="1:33" ht="15" customHeight="1">
      <c r="B86" s="16" t="s">
        <v>2162</v>
      </c>
    </row>
    <row r="87" spans="1:33" ht="15" customHeight="1">
      <c r="A87" s="51" t="s">
        <v>2163</v>
      </c>
      <c r="B87" s="17" t="s">
        <v>2164</v>
      </c>
      <c r="C87" s="23">
        <v>78.267471</v>
      </c>
      <c r="D87" s="23">
        <v>62.933464000000001</v>
      </c>
      <c r="E87" s="23">
        <v>56.338096999999998</v>
      </c>
      <c r="F87" s="23">
        <v>57.196376999999998</v>
      </c>
      <c r="G87" s="23">
        <v>54.301524999999998</v>
      </c>
      <c r="H87" s="23">
        <v>55.742088000000003</v>
      </c>
      <c r="I87" s="23">
        <v>59.776527000000002</v>
      </c>
      <c r="J87" s="23">
        <v>62.149009999999997</v>
      </c>
      <c r="K87" s="23">
        <v>62.967002999999998</v>
      </c>
      <c r="L87" s="23">
        <v>64.772720000000007</v>
      </c>
      <c r="M87" s="23">
        <v>62.590964999999997</v>
      </c>
      <c r="N87" s="23">
        <v>63.690970999999998</v>
      </c>
      <c r="O87" s="23">
        <v>62.375270999999998</v>
      </c>
      <c r="P87" s="23">
        <v>63.815769000000003</v>
      </c>
      <c r="Q87" s="23">
        <v>62.335132999999999</v>
      </c>
      <c r="R87" s="23">
        <v>61.463901999999997</v>
      </c>
      <c r="S87" s="23">
        <v>60.771796999999999</v>
      </c>
      <c r="T87" s="23">
        <v>61.025447999999997</v>
      </c>
      <c r="U87" s="23">
        <v>61.85754</v>
      </c>
      <c r="V87" s="23">
        <v>62.141613</v>
      </c>
      <c r="W87" s="23">
        <v>60.783332999999999</v>
      </c>
      <c r="X87" s="23">
        <v>60.031680999999999</v>
      </c>
      <c r="Y87" s="23">
        <v>59.271743999999998</v>
      </c>
      <c r="Z87" s="23">
        <v>60.065711999999998</v>
      </c>
      <c r="AA87" s="23">
        <v>59.103043</v>
      </c>
      <c r="AB87" s="23">
        <v>59.256377999999998</v>
      </c>
      <c r="AC87" s="23">
        <v>59.265213000000003</v>
      </c>
      <c r="AD87" s="23">
        <v>59.43412</v>
      </c>
      <c r="AE87" s="23">
        <v>59.482964000000003</v>
      </c>
      <c r="AF87" s="23">
        <v>59.596026999999999</v>
      </c>
      <c r="AG87" s="19">
        <v>-8.9999999999999993E-3</v>
      </c>
    </row>
    <row r="88" spans="1:33" ht="15" customHeight="1">
      <c r="A88" s="51" t="s">
        <v>2165</v>
      </c>
      <c r="B88" s="17" t="s">
        <v>2166</v>
      </c>
      <c r="C88" s="23">
        <v>15.714456</v>
      </c>
      <c r="D88" s="23">
        <v>15.714456</v>
      </c>
      <c r="E88" s="23">
        <v>15.714456</v>
      </c>
      <c r="F88" s="23">
        <v>15.714456</v>
      </c>
      <c r="G88" s="23">
        <v>15.714456</v>
      </c>
      <c r="H88" s="23">
        <v>15.714456</v>
      </c>
      <c r="I88" s="23">
        <v>15.714456</v>
      </c>
      <c r="J88" s="23">
        <v>15.714456</v>
      </c>
      <c r="K88" s="23">
        <v>15.714456</v>
      </c>
      <c r="L88" s="23">
        <v>15.714456</v>
      </c>
      <c r="M88" s="23">
        <v>15.714456</v>
      </c>
      <c r="N88" s="23">
        <v>15.714456</v>
      </c>
      <c r="O88" s="23">
        <v>15.714454999999999</v>
      </c>
      <c r="P88" s="23">
        <v>15.714456</v>
      </c>
      <c r="Q88" s="23">
        <v>15.714456</v>
      </c>
      <c r="R88" s="23">
        <v>15.714454999999999</v>
      </c>
      <c r="S88" s="23">
        <v>15.714454999999999</v>
      </c>
      <c r="T88" s="23">
        <v>15.714456</v>
      </c>
      <c r="U88" s="23">
        <v>15.714456</v>
      </c>
      <c r="V88" s="23">
        <v>15.714456</v>
      </c>
      <c r="W88" s="23">
        <v>15.714456</v>
      </c>
      <c r="X88" s="23">
        <v>15.714456</v>
      </c>
      <c r="Y88" s="23">
        <v>15.714456</v>
      </c>
      <c r="Z88" s="23">
        <v>15.714456</v>
      </c>
      <c r="AA88" s="23">
        <v>15.714456</v>
      </c>
      <c r="AB88" s="23">
        <v>15.714456</v>
      </c>
      <c r="AC88" s="23">
        <v>15.714456</v>
      </c>
      <c r="AD88" s="23">
        <v>15.714456</v>
      </c>
      <c r="AE88" s="23">
        <v>15.714456</v>
      </c>
      <c r="AF88" s="23">
        <v>15.714456</v>
      </c>
      <c r="AG88" s="19">
        <v>0</v>
      </c>
    </row>
    <row r="89" spans="1:33" ht="15" customHeight="1">
      <c r="A89" s="51" t="s">
        <v>2167</v>
      </c>
      <c r="B89" s="17" t="s">
        <v>2168</v>
      </c>
      <c r="C89" s="23">
        <v>291.31085200000001</v>
      </c>
      <c r="D89" s="23">
        <v>262.64144900000002</v>
      </c>
      <c r="E89" s="23">
        <v>280.31768799999998</v>
      </c>
      <c r="F89" s="23">
        <v>286.67495700000001</v>
      </c>
      <c r="G89" s="23">
        <v>307.27108800000002</v>
      </c>
      <c r="H89" s="23">
        <v>334.52880900000002</v>
      </c>
      <c r="I89" s="23">
        <v>362.04080199999999</v>
      </c>
      <c r="J89" s="23">
        <v>352.369843</v>
      </c>
      <c r="K89" s="23">
        <v>357.72775300000001</v>
      </c>
      <c r="L89" s="23">
        <v>309.66220099999998</v>
      </c>
      <c r="M89" s="23">
        <v>332.63632200000001</v>
      </c>
      <c r="N89" s="23">
        <v>324.35006700000002</v>
      </c>
      <c r="O89" s="23">
        <v>326.10806300000002</v>
      </c>
      <c r="P89" s="23">
        <v>332.51934799999998</v>
      </c>
      <c r="Q89" s="23">
        <v>318.09497099999999</v>
      </c>
      <c r="R89" s="23">
        <v>333.618652</v>
      </c>
      <c r="S89" s="23">
        <v>336.307343</v>
      </c>
      <c r="T89" s="23">
        <v>340.754639</v>
      </c>
      <c r="U89" s="23">
        <v>352.62240600000001</v>
      </c>
      <c r="V89" s="23">
        <v>352.74517800000001</v>
      </c>
      <c r="W89" s="23">
        <v>359.64846799999998</v>
      </c>
      <c r="X89" s="23">
        <v>363.92498799999998</v>
      </c>
      <c r="Y89" s="23">
        <v>357.79437300000001</v>
      </c>
      <c r="Z89" s="23">
        <v>362.32427999999999</v>
      </c>
      <c r="AA89" s="23">
        <v>364.353973</v>
      </c>
      <c r="AB89" s="23">
        <v>368.64926100000002</v>
      </c>
      <c r="AC89" s="23">
        <v>369.86801100000002</v>
      </c>
      <c r="AD89" s="23">
        <v>364.47164900000001</v>
      </c>
      <c r="AE89" s="23">
        <v>367.92340100000001</v>
      </c>
      <c r="AF89" s="23">
        <v>375.80911300000002</v>
      </c>
      <c r="AG89" s="19">
        <v>8.9999999999999993E-3</v>
      </c>
    </row>
    <row r="90" spans="1:33" ht="15" customHeight="1">
      <c r="A90" s="51" t="s">
        <v>2169</v>
      </c>
      <c r="B90" s="17" t="s">
        <v>2170</v>
      </c>
      <c r="C90" s="23">
        <v>296.19506799999999</v>
      </c>
      <c r="D90" s="23">
        <v>267.07888800000001</v>
      </c>
      <c r="E90" s="23">
        <v>285.11584499999998</v>
      </c>
      <c r="F90" s="23">
        <v>291.60458399999999</v>
      </c>
      <c r="G90" s="23">
        <v>312.658905</v>
      </c>
      <c r="H90" s="23">
        <v>340.477417</v>
      </c>
      <c r="I90" s="23">
        <v>368.55557299999998</v>
      </c>
      <c r="J90" s="23">
        <v>358.692474</v>
      </c>
      <c r="K90" s="23">
        <v>364.16519199999999</v>
      </c>
      <c r="L90" s="23">
        <v>315.12420700000001</v>
      </c>
      <c r="M90" s="23">
        <v>338.57540899999998</v>
      </c>
      <c r="N90" s="23">
        <v>330.12829599999998</v>
      </c>
      <c r="O90" s="23">
        <v>331.93042000000003</v>
      </c>
      <c r="P90" s="23">
        <v>338.48593099999999</v>
      </c>
      <c r="Q90" s="23">
        <v>323.78128099999998</v>
      </c>
      <c r="R90" s="23">
        <v>339.635986</v>
      </c>
      <c r="S90" s="23">
        <v>342.39721700000001</v>
      </c>
      <c r="T90" s="23">
        <v>346.95233200000001</v>
      </c>
      <c r="U90" s="23">
        <v>359.08364899999998</v>
      </c>
      <c r="V90" s="23">
        <v>359.23150600000002</v>
      </c>
      <c r="W90" s="23">
        <v>366.29544099999998</v>
      </c>
      <c r="X90" s="23">
        <v>370.68154900000002</v>
      </c>
      <c r="Y90" s="23">
        <v>364.448059</v>
      </c>
      <c r="Z90" s="23">
        <v>369.08578499999999</v>
      </c>
      <c r="AA90" s="23">
        <v>371.16894500000001</v>
      </c>
      <c r="AB90" s="23">
        <v>375.56362899999999</v>
      </c>
      <c r="AC90" s="23">
        <v>376.81545999999997</v>
      </c>
      <c r="AD90" s="23">
        <v>371.31716899999998</v>
      </c>
      <c r="AE90" s="23">
        <v>374.84304800000001</v>
      </c>
      <c r="AF90" s="23">
        <v>382.89215100000001</v>
      </c>
      <c r="AG90" s="19">
        <v>8.9999999999999993E-3</v>
      </c>
    </row>
    <row r="91" spans="1:33" ht="15" customHeight="1">
      <c r="A91" s="51" t="s">
        <v>2171</v>
      </c>
      <c r="B91" s="17" t="s">
        <v>2172</v>
      </c>
      <c r="C91" s="23">
        <v>56.185412999999997</v>
      </c>
      <c r="D91" s="23">
        <v>58.627459999999999</v>
      </c>
      <c r="E91" s="23">
        <v>49.362513999999997</v>
      </c>
      <c r="F91" s="23">
        <v>50.362819999999999</v>
      </c>
      <c r="G91" s="23">
        <v>51.308712</v>
      </c>
      <c r="H91" s="23">
        <v>52.341793000000003</v>
      </c>
      <c r="I91" s="23">
        <v>53.406692999999997</v>
      </c>
      <c r="J91" s="23">
        <v>54.496837999999997</v>
      </c>
      <c r="K91" s="23">
        <v>55.635081999999997</v>
      </c>
      <c r="L91" s="23">
        <v>56.774268999999997</v>
      </c>
      <c r="M91" s="23">
        <v>57.972439000000001</v>
      </c>
      <c r="N91" s="23">
        <v>59.193195000000003</v>
      </c>
      <c r="O91" s="23">
        <v>60.526542999999997</v>
      </c>
      <c r="P91" s="23">
        <v>61.945228999999998</v>
      </c>
      <c r="Q91" s="23">
        <v>63.399161999999997</v>
      </c>
      <c r="R91" s="23">
        <v>64.906029000000004</v>
      </c>
      <c r="S91" s="23">
        <v>66.501769999999993</v>
      </c>
      <c r="T91" s="23">
        <v>68.108367999999999</v>
      </c>
      <c r="U91" s="23">
        <v>69.857765000000001</v>
      </c>
      <c r="V91" s="23">
        <v>71.680351000000002</v>
      </c>
      <c r="W91" s="23">
        <v>73.543319999999994</v>
      </c>
      <c r="X91" s="23">
        <v>75.588752999999997</v>
      </c>
      <c r="Y91" s="23">
        <v>77.760063000000002</v>
      </c>
      <c r="Z91" s="23">
        <v>79.901893999999999</v>
      </c>
      <c r="AA91" s="23">
        <v>82.230850000000004</v>
      </c>
      <c r="AB91" s="23">
        <v>84.665321000000006</v>
      </c>
      <c r="AC91" s="23">
        <v>87.155272999999994</v>
      </c>
      <c r="AD91" s="23">
        <v>89.810042999999993</v>
      </c>
      <c r="AE91" s="23">
        <v>92.585464000000002</v>
      </c>
      <c r="AF91" s="23">
        <v>95.439094999999995</v>
      </c>
      <c r="AG91" s="19">
        <v>1.7999999999999999E-2</v>
      </c>
    </row>
    <row r="92" spans="1:33" ht="15" customHeight="1">
      <c r="A92" s="51" t="s">
        <v>2173</v>
      </c>
      <c r="B92" s="17" t="s">
        <v>2174</v>
      </c>
      <c r="C92" s="23">
        <v>3960.9392090000001</v>
      </c>
      <c r="D92" s="23">
        <v>3983.117432</v>
      </c>
      <c r="E92" s="23">
        <v>4073.6259770000001</v>
      </c>
      <c r="F92" s="23">
        <v>4095.5991210000002</v>
      </c>
      <c r="G92" s="23">
        <v>4124.7304690000001</v>
      </c>
      <c r="H92" s="23">
        <v>4145.0249020000001</v>
      </c>
      <c r="I92" s="23">
        <v>4159.4570309999999</v>
      </c>
      <c r="J92" s="23">
        <v>4174.8100590000004</v>
      </c>
      <c r="K92" s="23">
        <v>4194.3813479999999</v>
      </c>
      <c r="L92" s="23">
        <v>4210.1440430000002</v>
      </c>
      <c r="M92" s="23">
        <v>4233.3325199999999</v>
      </c>
      <c r="N92" s="23">
        <v>4255.7822269999997</v>
      </c>
      <c r="O92" s="23">
        <v>4278.4252930000002</v>
      </c>
      <c r="P92" s="23">
        <v>4301.9487300000001</v>
      </c>
      <c r="Q92" s="23">
        <v>4333.2104490000002</v>
      </c>
      <c r="R92" s="23">
        <v>4366.7802730000003</v>
      </c>
      <c r="S92" s="23">
        <v>4403.984375</v>
      </c>
      <c r="T92" s="23">
        <v>4442.5576170000004</v>
      </c>
      <c r="U92" s="23">
        <v>4477.7666019999997</v>
      </c>
      <c r="V92" s="23">
        <v>4510.1289059999999</v>
      </c>
      <c r="W92" s="23">
        <v>4549.0590819999998</v>
      </c>
      <c r="X92" s="23">
        <v>4589.0961909999996</v>
      </c>
      <c r="Y92" s="23">
        <v>4629.3559569999998</v>
      </c>
      <c r="Z92" s="23">
        <v>4669.9067379999997</v>
      </c>
      <c r="AA92" s="23">
        <v>4712.1586909999996</v>
      </c>
      <c r="AB92" s="23">
        <v>4752.4028319999998</v>
      </c>
      <c r="AC92" s="23">
        <v>4793.8051759999998</v>
      </c>
      <c r="AD92" s="23">
        <v>4831.9946289999998</v>
      </c>
      <c r="AE92" s="23">
        <v>4875.7700199999999</v>
      </c>
      <c r="AF92" s="23">
        <v>4927.5141599999997</v>
      </c>
      <c r="AG92" s="19">
        <v>8.0000000000000002E-3</v>
      </c>
    </row>
    <row r="93" spans="1:33" ht="15" customHeight="1">
      <c r="A93" s="51" t="s">
        <v>2175</v>
      </c>
      <c r="B93" s="17" t="s">
        <v>2176</v>
      </c>
      <c r="C93" s="23">
        <v>4074.7934570000002</v>
      </c>
      <c r="D93" s="23">
        <v>4084.5263669999999</v>
      </c>
      <c r="E93" s="23">
        <v>4158.8139650000003</v>
      </c>
      <c r="F93" s="23">
        <v>4182.5141599999997</v>
      </c>
      <c r="G93" s="23">
        <v>4209.2382809999999</v>
      </c>
      <c r="H93" s="23">
        <v>4231.4458009999998</v>
      </c>
      <c r="I93" s="23">
        <v>4250.4111329999996</v>
      </c>
      <c r="J93" s="23">
        <v>4269.4189450000003</v>
      </c>
      <c r="K93" s="23">
        <v>4290.8315430000002</v>
      </c>
      <c r="L93" s="23">
        <v>4310.5146480000003</v>
      </c>
      <c r="M93" s="23">
        <v>4332.2421880000002</v>
      </c>
      <c r="N93" s="23">
        <v>4357.173828</v>
      </c>
      <c r="O93" s="23">
        <v>4379.7905270000001</v>
      </c>
      <c r="P93" s="23">
        <v>4406.0288090000004</v>
      </c>
      <c r="Q93" s="23">
        <v>4437.5439450000003</v>
      </c>
      <c r="R93" s="23">
        <v>4471.4184569999998</v>
      </c>
      <c r="S93" s="23">
        <v>4509.4536129999997</v>
      </c>
      <c r="T93" s="23">
        <v>4549.779297</v>
      </c>
      <c r="U93" s="23">
        <v>4587.3061520000001</v>
      </c>
      <c r="V93" s="23">
        <v>4621.75</v>
      </c>
      <c r="W93" s="23">
        <v>4661.0244140000004</v>
      </c>
      <c r="X93" s="23">
        <v>4702.2456050000001</v>
      </c>
      <c r="Y93" s="23">
        <v>4744.0195309999999</v>
      </c>
      <c r="Z93" s="23">
        <v>4787.3984380000002</v>
      </c>
      <c r="AA93" s="23">
        <v>4830.9633789999998</v>
      </c>
      <c r="AB93" s="23">
        <v>4873.6958009999998</v>
      </c>
      <c r="AC93" s="23">
        <v>4917.5639650000003</v>
      </c>
      <c r="AD93" s="23">
        <v>4958.6787109999996</v>
      </c>
      <c r="AE93" s="23">
        <v>5005.2041019999997</v>
      </c>
      <c r="AF93" s="23">
        <v>5059.751953</v>
      </c>
      <c r="AG93" s="19">
        <v>7.0000000000000001E-3</v>
      </c>
    </row>
    <row r="95" spans="1:33" ht="15" customHeight="1">
      <c r="B95" s="16" t="s">
        <v>2177</v>
      </c>
    </row>
    <row r="96" spans="1:33" ht="15" customHeight="1">
      <c r="B96" s="16" t="s">
        <v>2154</v>
      </c>
    </row>
    <row r="97" spans="1:33" ht="15" customHeight="1">
      <c r="B97" s="16" t="s">
        <v>2178</v>
      </c>
    </row>
    <row r="98" spans="1:33" ht="15" customHeight="1">
      <c r="A98" s="51" t="s">
        <v>2179</v>
      </c>
      <c r="B98" s="17" t="s">
        <v>2141</v>
      </c>
      <c r="C98" s="23">
        <v>947.69457999999997</v>
      </c>
      <c r="D98" s="23">
        <v>903.67065400000001</v>
      </c>
      <c r="E98" s="23">
        <v>882.87719700000002</v>
      </c>
      <c r="F98" s="23">
        <v>752.97082499999999</v>
      </c>
      <c r="G98" s="23">
        <v>731.84429899999998</v>
      </c>
      <c r="H98" s="23">
        <v>723.77160600000002</v>
      </c>
      <c r="I98" s="23">
        <v>718.66992200000004</v>
      </c>
      <c r="J98" s="23">
        <v>710.88635299999999</v>
      </c>
      <c r="K98" s="23">
        <v>689.222534</v>
      </c>
      <c r="L98" s="23">
        <v>678.36560099999997</v>
      </c>
      <c r="M98" s="23">
        <v>669.68243399999994</v>
      </c>
      <c r="N98" s="23">
        <v>655.91967799999998</v>
      </c>
      <c r="O98" s="23">
        <v>662.58331299999998</v>
      </c>
      <c r="P98" s="23">
        <v>625.16784700000005</v>
      </c>
      <c r="Q98" s="23">
        <v>607.131348</v>
      </c>
      <c r="R98" s="23">
        <v>584.56793200000004</v>
      </c>
      <c r="S98" s="23">
        <v>573.99352999999996</v>
      </c>
      <c r="T98" s="23">
        <v>571.82543899999996</v>
      </c>
      <c r="U98" s="23">
        <v>569.35278300000004</v>
      </c>
      <c r="V98" s="23">
        <v>558.738159</v>
      </c>
      <c r="W98" s="23">
        <v>553.69500700000003</v>
      </c>
      <c r="X98" s="23">
        <v>548.208618</v>
      </c>
      <c r="Y98" s="23">
        <v>540.46545400000002</v>
      </c>
      <c r="Z98" s="23">
        <v>532.27917500000001</v>
      </c>
      <c r="AA98" s="23">
        <v>525.85144000000003</v>
      </c>
      <c r="AB98" s="23">
        <v>523.34387200000003</v>
      </c>
      <c r="AC98" s="23">
        <v>519.62780799999996</v>
      </c>
      <c r="AD98" s="23">
        <v>517.93444799999997</v>
      </c>
      <c r="AE98" s="23">
        <v>517.63836700000002</v>
      </c>
      <c r="AF98" s="23">
        <v>518.44256600000006</v>
      </c>
      <c r="AG98" s="19">
        <v>-2.1000000000000001E-2</v>
      </c>
    </row>
    <row r="99" spans="1:33" ht="15" customHeight="1">
      <c r="A99" s="51" t="s">
        <v>2180</v>
      </c>
      <c r="B99" s="17" t="s">
        <v>2143</v>
      </c>
      <c r="C99" s="23">
        <v>10.879372</v>
      </c>
      <c r="D99" s="23">
        <v>10.504524999999999</v>
      </c>
      <c r="E99" s="23">
        <v>10.531560000000001</v>
      </c>
      <c r="F99" s="23">
        <v>9.9169210000000003</v>
      </c>
      <c r="G99" s="23">
        <v>9.7156520000000004</v>
      </c>
      <c r="H99" s="23">
        <v>9.3438549999999996</v>
      </c>
      <c r="I99" s="23">
        <v>8.8837159999999997</v>
      </c>
      <c r="J99" s="23">
        <v>8.616142</v>
      </c>
      <c r="K99" s="23">
        <v>8.4102519999999998</v>
      </c>
      <c r="L99" s="23">
        <v>8.2122550000000007</v>
      </c>
      <c r="M99" s="23">
        <v>7.9315340000000001</v>
      </c>
      <c r="N99" s="23">
        <v>7.808675</v>
      </c>
      <c r="O99" s="23">
        <v>7.7498610000000001</v>
      </c>
      <c r="P99" s="23">
        <v>7.5642370000000003</v>
      </c>
      <c r="Q99" s="23">
        <v>7.4452020000000001</v>
      </c>
      <c r="R99" s="23">
        <v>7.2712440000000003</v>
      </c>
      <c r="S99" s="23">
        <v>7.0876210000000004</v>
      </c>
      <c r="T99" s="23">
        <v>6.9062239999999999</v>
      </c>
      <c r="U99" s="23">
        <v>6.8145179999999996</v>
      </c>
      <c r="V99" s="23">
        <v>6.681972</v>
      </c>
      <c r="W99" s="23">
        <v>6.3741890000000003</v>
      </c>
      <c r="X99" s="23">
        <v>6.0768129999999996</v>
      </c>
      <c r="Y99" s="23">
        <v>5.7613060000000003</v>
      </c>
      <c r="Z99" s="23">
        <v>5.4269670000000003</v>
      </c>
      <c r="AA99" s="23">
        <v>5.1096510000000004</v>
      </c>
      <c r="AB99" s="23">
        <v>5.1386979999999998</v>
      </c>
      <c r="AC99" s="23">
        <v>5.1355170000000001</v>
      </c>
      <c r="AD99" s="23">
        <v>5.1556430000000004</v>
      </c>
      <c r="AE99" s="23">
        <v>5.1343209999999999</v>
      </c>
      <c r="AF99" s="23">
        <v>5.1691469999999997</v>
      </c>
      <c r="AG99" s="19">
        <v>-2.5000000000000001E-2</v>
      </c>
    </row>
    <row r="100" spans="1:33" ht="15" customHeight="1">
      <c r="A100" s="51" t="s">
        <v>2181</v>
      </c>
      <c r="B100" s="17" t="s">
        <v>2145</v>
      </c>
      <c r="C100" s="23">
        <v>1450.1511230000001</v>
      </c>
      <c r="D100" s="23">
        <v>1423.040405</v>
      </c>
      <c r="E100" s="23">
        <v>1452.7080080000001</v>
      </c>
      <c r="F100" s="23">
        <v>1469.029419</v>
      </c>
      <c r="G100" s="23">
        <v>1434.580811</v>
      </c>
      <c r="H100" s="23">
        <v>1429.2958980000001</v>
      </c>
      <c r="I100" s="23">
        <v>1438.1210940000001</v>
      </c>
      <c r="J100" s="23">
        <v>1457.5010990000001</v>
      </c>
      <c r="K100" s="23">
        <v>1437.2136230000001</v>
      </c>
      <c r="L100" s="23">
        <v>1414.0548100000001</v>
      </c>
      <c r="M100" s="23">
        <v>1413.5798339999999</v>
      </c>
      <c r="N100" s="23">
        <v>1420.9267580000001</v>
      </c>
      <c r="O100" s="23">
        <v>1430.9121090000001</v>
      </c>
      <c r="P100" s="23">
        <v>1430.823975</v>
      </c>
      <c r="Q100" s="23">
        <v>1419.342529</v>
      </c>
      <c r="R100" s="23">
        <v>1425.6979980000001</v>
      </c>
      <c r="S100" s="23">
        <v>1444.599487</v>
      </c>
      <c r="T100" s="23">
        <v>1462.4678960000001</v>
      </c>
      <c r="U100" s="23">
        <v>1474.568237</v>
      </c>
      <c r="V100" s="23">
        <v>1493.9517820000001</v>
      </c>
      <c r="W100" s="23">
        <v>1519.638672</v>
      </c>
      <c r="X100" s="23">
        <v>1540.507202</v>
      </c>
      <c r="Y100" s="23">
        <v>1555.314087</v>
      </c>
      <c r="Z100" s="23">
        <v>1585.7414550000001</v>
      </c>
      <c r="AA100" s="23">
        <v>1607.6551509999999</v>
      </c>
      <c r="AB100" s="23">
        <v>1623.1313479999999</v>
      </c>
      <c r="AC100" s="23">
        <v>1638.8979489999999</v>
      </c>
      <c r="AD100" s="23">
        <v>1657.6225589999999</v>
      </c>
      <c r="AE100" s="23">
        <v>1670.3903809999999</v>
      </c>
      <c r="AF100" s="23">
        <v>1688.1076660000001</v>
      </c>
      <c r="AG100" s="19">
        <v>5.0000000000000001E-3</v>
      </c>
    </row>
    <row r="101" spans="1:33" ht="15" customHeight="1">
      <c r="A101" s="51" t="s">
        <v>2182</v>
      </c>
      <c r="B101" s="17" t="s">
        <v>2183</v>
      </c>
      <c r="C101" s="23">
        <v>777.68218999999999</v>
      </c>
      <c r="D101" s="23">
        <v>783.61560099999997</v>
      </c>
      <c r="E101" s="23">
        <v>785.479919</v>
      </c>
      <c r="F101" s="23">
        <v>788.97308299999997</v>
      </c>
      <c r="G101" s="23">
        <v>781.77593999999999</v>
      </c>
      <c r="H101" s="23">
        <v>773.33514400000001</v>
      </c>
      <c r="I101" s="23">
        <v>759.40319799999997</v>
      </c>
      <c r="J101" s="23">
        <v>721.80883800000004</v>
      </c>
      <c r="K101" s="23">
        <v>715.15942399999994</v>
      </c>
      <c r="L101" s="23">
        <v>707.00170900000001</v>
      </c>
      <c r="M101" s="23">
        <v>708.09497099999999</v>
      </c>
      <c r="N101" s="23">
        <v>708.85339399999998</v>
      </c>
      <c r="O101" s="23">
        <v>668.13275099999998</v>
      </c>
      <c r="P101" s="23">
        <v>668.827271</v>
      </c>
      <c r="Q101" s="23">
        <v>670.23230000000001</v>
      </c>
      <c r="R101" s="23">
        <v>671.27685499999995</v>
      </c>
      <c r="S101" s="23">
        <v>665.09484899999995</v>
      </c>
      <c r="T101" s="23">
        <v>665.30542000000003</v>
      </c>
      <c r="U101" s="23">
        <v>664.89660600000002</v>
      </c>
      <c r="V101" s="23">
        <v>665.35595699999999</v>
      </c>
      <c r="W101" s="23">
        <v>666.54132100000004</v>
      </c>
      <c r="X101" s="23">
        <v>667.80841099999998</v>
      </c>
      <c r="Y101" s="23">
        <v>668.67492700000003</v>
      </c>
      <c r="Z101" s="23">
        <v>669.43725600000005</v>
      </c>
      <c r="AA101" s="23">
        <v>670.25537099999997</v>
      </c>
      <c r="AB101" s="23">
        <v>670.68237299999998</v>
      </c>
      <c r="AC101" s="23">
        <v>671.10790999999995</v>
      </c>
      <c r="AD101" s="23">
        <v>661.60778800000003</v>
      </c>
      <c r="AE101" s="23">
        <v>661.92895499999997</v>
      </c>
      <c r="AF101" s="23">
        <v>662.392517</v>
      </c>
      <c r="AG101" s="19">
        <v>-6.0000000000000001E-3</v>
      </c>
    </row>
    <row r="102" spans="1:33" ht="15" customHeight="1">
      <c r="A102" s="51" t="s">
        <v>2184</v>
      </c>
      <c r="B102" s="17" t="s">
        <v>2185</v>
      </c>
      <c r="C102" s="23">
        <v>1.3848689999999999</v>
      </c>
      <c r="D102" s="23">
        <v>1.125038</v>
      </c>
      <c r="E102" s="23">
        <v>0.61167199999999999</v>
      </c>
      <c r="F102" s="23">
        <v>0.41242699999999999</v>
      </c>
      <c r="G102" s="23">
        <v>0.33257100000000001</v>
      </c>
      <c r="H102" s="23">
        <v>5.4389E-2</v>
      </c>
      <c r="I102" s="23">
        <v>-0.14473800000000001</v>
      </c>
      <c r="J102" s="23">
        <v>-0.48618699999999998</v>
      </c>
      <c r="K102" s="23">
        <v>-0.65448399999999995</v>
      </c>
      <c r="L102" s="23">
        <v>-0.97287800000000002</v>
      </c>
      <c r="M102" s="23">
        <v>-1.1153869999999999</v>
      </c>
      <c r="N102" s="23">
        <v>-1.4765250000000001</v>
      </c>
      <c r="O102" s="23">
        <v>-1.593359</v>
      </c>
      <c r="P102" s="23">
        <v>-1.620546</v>
      </c>
      <c r="Q102" s="23">
        <v>-1.635856</v>
      </c>
      <c r="R102" s="23">
        <v>-1.863923</v>
      </c>
      <c r="S102" s="23">
        <v>-1.706445</v>
      </c>
      <c r="T102" s="23">
        <v>-1.7320439999999999</v>
      </c>
      <c r="U102" s="23">
        <v>-1.834935</v>
      </c>
      <c r="V102" s="23">
        <v>-1.9157390000000001</v>
      </c>
      <c r="W102" s="23">
        <v>-2.0954329999999999</v>
      </c>
      <c r="X102" s="23">
        <v>-2.266689</v>
      </c>
      <c r="Y102" s="23">
        <v>-2.6526610000000002</v>
      </c>
      <c r="Z102" s="23">
        <v>-2.9443980000000001</v>
      </c>
      <c r="AA102" s="23">
        <v>-3.0925609999999999</v>
      </c>
      <c r="AB102" s="23">
        <v>-3.308344</v>
      </c>
      <c r="AC102" s="23">
        <v>-3.845882</v>
      </c>
      <c r="AD102" s="23">
        <v>-3.9016980000000001</v>
      </c>
      <c r="AE102" s="23">
        <v>-4.485811</v>
      </c>
      <c r="AF102" s="23">
        <v>-4.7800320000000003</v>
      </c>
      <c r="AG102" s="19" t="s">
        <v>2086</v>
      </c>
    </row>
    <row r="103" spans="1:33" ht="15" customHeight="1">
      <c r="A103" s="51" t="s">
        <v>2186</v>
      </c>
      <c r="B103" s="17" t="s">
        <v>2187</v>
      </c>
      <c r="C103" s="23">
        <v>788.13250700000003</v>
      </c>
      <c r="D103" s="23">
        <v>876.06396500000005</v>
      </c>
      <c r="E103" s="23">
        <v>955.37664800000005</v>
      </c>
      <c r="F103" s="23">
        <v>1087.9332280000001</v>
      </c>
      <c r="G103" s="23">
        <v>1179.9522710000001</v>
      </c>
      <c r="H103" s="23">
        <v>1222.5058590000001</v>
      </c>
      <c r="I103" s="23">
        <v>1247.6152340000001</v>
      </c>
      <c r="J103" s="23">
        <v>1289.3706050000001</v>
      </c>
      <c r="K103" s="23">
        <v>1357.6922609999999</v>
      </c>
      <c r="L103" s="23">
        <v>1415.904663</v>
      </c>
      <c r="M103" s="23">
        <v>1447.310913</v>
      </c>
      <c r="N103" s="23">
        <v>1475.622803</v>
      </c>
      <c r="O103" s="23">
        <v>1522.220337</v>
      </c>
      <c r="P103" s="23">
        <v>1582.4266359999999</v>
      </c>
      <c r="Q103" s="23">
        <v>1641.49585</v>
      </c>
      <c r="R103" s="23">
        <v>1690.1549070000001</v>
      </c>
      <c r="S103" s="23">
        <v>1724.7392580000001</v>
      </c>
      <c r="T103" s="23">
        <v>1747.0742190000001</v>
      </c>
      <c r="U103" s="23">
        <v>1772.7349850000001</v>
      </c>
      <c r="V103" s="23">
        <v>1795.549927</v>
      </c>
      <c r="W103" s="23">
        <v>1812.5775149999999</v>
      </c>
      <c r="X103" s="23">
        <v>1835.849121</v>
      </c>
      <c r="Y103" s="23">
        <v>1868.300659</v>
      </c>
      <c r="Z103" s="23">
        <v>1885.8480219999999</v>
      </c>
      <c r="AA103" s="23">
        <v>1911.5423579999999</v>
      </c>
      <c r="AB103" s="23">
        <v>1937.9995120000001</v>
      </c>
      <c r="AC103" s="23">
        <v>1966.8798830000001</v>
      </c>
      <c r="AD103" s="23">
        <v>1997.0119629999999</v>
      </c>
      <c r="AE103" s="23">
        <v>2028.0257570000001</v>
      </c>
      <c r="AF103" s="23">
        <v>2060.398193</v>
      </c>
      <c r="AG103" s="19">
        <v>3.4000000000000002E-2</v>
      </c>
    </row>
    <row r="104" spans="1:33" ht="15" customHeight="1">
      <c r="A104" s="51" t="s">
        <v>2188</v>
      </c>
      <c r="B104" s="17" t="s">
        <v>2085</v>
      </c>
      <c r="C104" s="23">
        <v>0</v>
      </c>
      <c r="D104" s="23">
        <v>0</v>
      </c>
      <c r="E104" s="23">
        <v>0.48172799999999999</v>
      </c>
      <c r="F104" s="23">
        <v>0.57168799999999997</v>
      </c>
      <c r="G104" s="23">
        <v>0.68523800000000001</v>
      </c>
      <c r="H104" s="23">
        <v>0.87112400000000001</v>
      </c>
      <c r="I104" s="23">
        <v>1.0608489999999999</v>
      </c>
      <c r="J104" s="23">
        <v>1.265841</v>
      </c>
      <c r="K104" s="23">
        <v>1.490945</v>
      </c>
      <c r="L104" s="23">
        <v>1.7298</v>
      </c>
      <c r="M104" s="23">
        <v>2.0000300000000002</v>
      </c>
      <c r="N104" s="23">
        <v>2.279585</v>
      </c>
      <c r="O104" s="23">
        <v>2.5719650000000001</v>
      </c>
      <c r="P104" s="23">
        <v>2.9112830000000001</v>
      </c>
      <c r="Q104" s="23">
        <v>3.350619</v>
      </c>
      <c r="R104" s="23">
        <v>3.8272789999999999</v>
      </c>
      <c r="S104" s="23">
        <v>4.3283459999999998</v>
      </c>
      <c r="T104" s="23">
        <v>4.8623609999999999</v>
      </c>
      <c r="U104" s="23">
        <v>5.3861119999999998</v>
      </c>
      <c r="V104" s="23">
        <v>5.9189920000000003</v>
      </c>
      <c r="W104" s="23">
        <v>6.4797330000000004</v>
      </c>
      <c r="X104" s="23">
        <v>7.0645389999999999</v>
      </c>
      <c r="Y104" s="23">
        <v>7.6441229999999996</v>
      </c>
      <c r="Z104" s="23">
        <v>8.2699320000000007</v>
      </c>
      <c r="AA104" s="23">
        <v>8.8991319999999998</v>
      </c>
      <c r="AB104" s="23">
        <v>9.4769430000000003</v>
      </c>
      <c r="AC104" s="23">
        <v>10.064470999999999</v>
      </c>
      <c r="AD104" s="23">
        <v>10.625387999999999</v>
      </c>
      <c r="AE104" s="23">
        <v>11.200046</v>
      </c>
      <c r="AF104" s="23">
        <v>11.846318999999999</v>
      </c>
      <c r="AG104" s="19" t="s">
        <v>2086</v>
      </c>
    </row>
    <row r="105" spans="1:33" ht="15" customHeight="1">
      <c r="A105" s="51" t="s">
        <v>2189</v>
      </c>
      <c r="B105" s="16" t="s">
        <v>2190</v>
      </c>
      <c r="C105" s="24">
        <v>3975.9245609999998</v>
      </c>
      <c r="D105" s="24">
        <v>3998.0200199999999</v>
      </c>
      <c r="E105" s="24">
        <v>4088.0666500000002</v>
      </c>
      <c r="F105" s="24">
        <v>4109.8076170000004</v>
      </c>
      <c r="G105" s="24">
        <v>4138.8862300000001</v>
      </c>
      <c r="H105" s="24">
        <v>4159.1777339999999</v>
      </c>
      <c r="I105" s="24">
        <v>4173.6098629999997</v>
      </c>
      <c r="J105" s="24">
        <v>4188.9628910000001</v>
      </c>
      <c r="K105" s="24">
        <v>4208.5341799999997</v>
      </c>
      <c r="L105" s="24">
        <v>4224.2963870000003</v>
      </c>
      <c r="M105" s="24">
        <v>4247.484375</v>
      </c>
      <c r="N105" s="24">
        <v>4269.9340819999998</v>
      </c>
      <c r="O105" s="24">
        <v>4292.5771480000003</v>
      </c>
      <c r="P105" s="24">
        <v>4316.1005859999996</v>
      </c>
      <c r="Q105" s="24">
        <v>4347.3623049999997</v>
      </c>
      <c r="R105" s="24">
        <v>4380.9321289999998</v>
      </c>
      <c r="S105" s="24">
        <v>4418.1362300000001</v>
      </c>
      <c r="T105" s="24">
        <v>4456.7094729999999</v>
      </c>
      <c r="U105" s="24">
        <v>4491.9184569999998</v>
      </c>
      <c r="V105" s="24">
        <v>4524.2807620000003</v>
      </c>
      <c r="W105" s="24">
        <v>4563.2109380000002</v>
      </c>
      <c r="X105" s="24">
        <v>4603.248047</v>
      </c>
      <c r="Y105" s="24">
        <v>4643.5078119999998</v>
      </c>
      <c r="Z105" s="24">
        <v>4684.0585940000001</v>
      </c>
      <c r="AA105" s="24">
        <v>4726.2202150000003</v>
      </c>
      <c r="AB105" s="24">
        <v>4766.4643550000001</v>
      </c>
      <c r="AC105" s="24">
        <v>4807.8671880000002</v>
      </c>
      <c r="AD105" s="24">
        <v>4846.0561520000001</v>
      </c>
      <c r="AE105" s="24">
        <v>4889.8320309999999</v>
      </c>
      <c r="AF105" s="24">
        <v>4941.576172</v>
      </c>
      <c r="AG105" s="21">
        <v>8.0000000000000002E-3</v>
      </c>
    </row>
    <row r="106" spans="1:33" ht="15" customHeight="1">
      <c r="A106" s="51" t="s">
        <v>2191</v>
      </c>
      <c r="B106" s="17" t="s">
        <v>2192</v>
      </c>
      <c r="C106" s="23">
        <v>3960.9392090000001</v>
      </c>
      <c r="D106" s="23">
        <v>3983.117432</v>
      </c>
      <c r="E106" s="23">
        <v>4073.6259770000001</v>
      </c>
      <c r="F106" s="23">
        <v>4095.5991210000002</v>
      </c>
      <c r="G106" s="23">
        <v>4124.7304690000001</v>
      </c>
      <c r="H106" s="23">
        <v>4145.0249020000001</v>
      </c>
      <c r="I106" s="23">
        <v>4159.4570309999999</v>
      </c>
      <c r="J106" s="23">
        <v>4174.8100590000004</v>
      </c>
      <c r="K106" s="23">
        <v>4194.3813479999999</v>
      </c>
      <c r="L106" s="23">
        <v>4210.1440430000002</v>
      </c>
      <c r="M106" s="23">
        <v>4233.3325199999999</v>
      </c>
      <c r="N106" s="23">
        <v>4255.7822269999997</v>
      </c>
      <c r="O106" s="23">
        <v>4278.4252930000002</v>
      </c>
      <c r="P106" s="23">
        <v>4301.9487300000001</v>
      </c>
      <c r="Q106" s="23">
        <v>4333.2104490000002</v>
      </c>
      <c r="R106" s="23">
        <v>4366.7802730000003</v>
      </c>
      <c r="S106" s="23">
        <v>4403.984375</v>
      </c>
      <c r="T106" s="23">
        <v>4442.5576170000004</v>
      </c>
      <c r="U106" s="23">
        <v>4477.7666019999997</v>
      </c>
      <c r="V106" s="23">
        <v>4510.1289059999999</v>
      </c>
      <c r="W106" s="23">
        <v>4549.0590819999998</v>
      </c>
      <c r="X106" s="23">
        <v>4589.0961909999996</v>
      </c>
      <c r="Y106" s="23">
        <v>4629.3559569999998</v>
      </c>
      <c r="Z106" s="23">
        <v>4669.9067379999997</v>
      </c>
      <c r="AA106" s="23">
        <v>4712.1586909999996</v>
      </c>
      <c r="AB106" s="23">
        <v>4752.4028319999998</v>
      </c>
      <c r="AC106" s="23">
        <v>4793.8051759999998</v>
      </c>
      <c r="AD106" s="23">
        <v>4831.9946289999998</v>
      </c>
      <c r="AE106" s="23">
        <v>4875.7700199999999</v>
      </c>
      <c r="AF106" s="23">
        <v>4927.5141599999997</v>
      </c>
      <c r="AG106" s="19">
        <v>8.0000000000000002E-3</v>
      </c>
    </row>
    <row r="107" spans="1:33" ht="15" customHeight="1">
      <c r="A107" s="51" t="s">
        <v>2193</v>
      </c>
      <c r="B107" s="17" t="s">
        <v>2194</v>
      </c>
      <c r="C107" s="23">
        <v>14.985505</v>
      </c>
      <c r="D107" s="23">
        <v>14.902564999999999</v>
      </c>
      <c r="E107" s="23">
        <v>14.440797999999999</v>
      </c>
      <c r="F107" s="23">
        <v>14.208335</v>
      </c>
      <c r="G107" s="23">
        <v>14.155604</v>
      </c>
      <c r="H107" s="23">
        <v>14.152721</v>
      </c>
      <c r="I107" s="23">
        <v>14.152721</v>
      </c>
      <c r="J107" s="23">
        <v>14.152721</v>
      </c>
      <c r="K107" s="23">
        <v>14.152695</v>
      </c>
      <c r="L107" s="23">
        <v>14.152149</v>
      </c>
      <c r="M107" s="23">
        <v>14.152127999999999</v>
      </c>
      <c r="N107" s="23">
        <v>14.151783</v>
      </c>
      <c r="O107" s="23">
        <v>14.151783</v>
      </c>
      <c r="P107" s="23">
        <v>14.151783</v>
      </c>
      <c r="Q107" s="23">
        <v>14.151783</v>
      </c>
      <c r="R107" s="23">
        <v>14.151783</v>
      </c>
      <c r="S107" s="23">
        <v>14.151783</v>
      </c>
      <c r="T107" s="23">
        <v>14.151783</v>
      </c>
      <c r="U107" s="23">
        <v>14.151783</v>
      </c>
      <c r="V107" s="23">
        <v>14.151783</v>
      </c>
      <c r="W107" s="23">
        <v>14.151783</v>
      </c>
      <c r="X107" s="23">
        <v>14.151783</v>
      </c>
      <c r="Y107" s="23">
        <v>14.151783</v>
      </c>
      <c r="Z107" s="23">
        <v>14.151783</v>
      </c>
      <c r="AA107" s="23">
        <v>14.061811000000001</v>
      </c>
      <c r="AB107" s="23">
        <v>14.061811000000001</v>
      </c>
      <c r="AC107" s="23">
        <v>14.061811000000001</v>
      </c>
      <c r="AD107" s="23">
        <v>14.061811000000001</v>
      </c>
      <c r="AE107" s="23">
        <v>14.061811000000001</v>
      </c>
      <c r="AF107" s="23">
        <v>14.061811000000001</v>
      </c>
      <c r="AG107" s="19">
        <v>-2E-3</v>
      </c>
    </row>
    <row r="109" spans="1:33" ht="15" customHeight="1">
      <c r="B109" s="16" t="s">
        <v>2139</v>
      </c>
    </row>
    <row r="110" spans="1:33" ht="15" customHeight="1">
      <c r="A110" s="51" t="s">
        <v>2195</v>
      </c>
      <c r="B110" s="17" t="s">
        <v>2141</v>
      </c>
      <c r="C110" s="23">
        <v>6.3705980000000002</v>
      </c>
      <c r="D110" s="23">
        <v>6.3691000000000004</v>
      </c>
      <c r="E110" s="23">
        <v>6.3477930000000002</v>
      </c>
      <c r="F110" s="23">
        <v>6.3122410000000002</v>
      </c>
      <c r="G110" s="23">
        <v>6.2421930000000003</v>
      </c>
      <c r="H110" s="23">
        <v>6.2069749999999999</v>
      </c>
      <c r="I110" s="23">
        <v>6.1607669999999999</v>
      </c>
      <c r="J110" s="23">
        <v>6.1182949999999998</v>
      </c>
      <c r="K110" s="23">
        <v>6.0760969999999999</v>
      </c>
      <c r="L110" s="23">
        <v>6.0301960000000001</v>
      </c>
      <c r="M110" s="23">
        <v>5.9876569999999996</v>
      </c>
      <c r="N110" s="23">
        <v>5.9441449999999998</v>
      </c>
      <c r="O110" s="23">
        <v>5.8995329999999999</v>
      </c>
      <c r="P110" s="23">
        <v>5.8562279999999998</v>
      </c>
      <c r="Q110" s="23">
        <v>5.8133410000000003</v>
      </c>
      <c r="R110" s="23">
        <v>5.7721619999999998</v>
      </c>
      <c r="S110" s="23">
        <v>5.732958</v>
      </c>
      <c r="T110" s="23">
        <v>5.6943219999999997</v>
      </c>
      <c r="U110" s="23">
        <v>5.655856</v>
      </c>
      <c r="V110" s="23">
        <v>5.6149620000000002</v>
      </c>
      <c r="W110" s="23">
        <v>5.5790670000000002</v>
      </c>
      <c r="X110" s="23">
        <v>5.5450910000000002</v>
      </c>
      <c r="Y110" s="23">
        <v>5.5096429999999996</v>
      </c>
      <c r="Z110" s="23">
        <v>5.471616</v>
      </c>
      <c r="AA110" s="23">
        <v>5.4339430000000002</v>
      </c>
      <c r="AB110" s="23">
        <v>5.3987400000000001</v>
      </c>
      <c r="AC110" s="23">
        <v>5.3622019999999999</v>
      </c>
      <c r="AD110" s="23">
        <v>5.3242060000000002</v>
      </c>
      <c r="AE110" s="23">
        <v>5.2887420000000001</v>
      </c>
      <c r="AF110" s="23">
        <v>5.2564590000000004</v>
      </c>
      <c r="AG110" s="19">
        <v>-7.0000000000000001E-3</v>
      </c>
    </row>
    <row r="111" spans="1:33" ht="15" customHeight="1">
      <c r="A111" s="51" t="s">
        <v>2196</v>
      </c>
      <c r="B111" s="17" t="s">
        <v>2143</v>
      </c>
      <c r="C111" s="23">
        <v>0.88194399999999995</v>
      </c>
      <c r="D111" s="23">
        <v>0.916578</v>
      </c>
      <c r="E111" s="23">
        <v>0.527119</v>
      </c>
      <c r="F111" s="23">
        <v>0.52736799999999995</v>
      </c>
      <c r="G111" s="23">
        <v>0.52480899999999997</v>
      </c>
      <c r="H111" s="23">
        <v>0.52542800000000001</v>
      </c>
      <c r="I111" s="23">
        <v>0.52486900000000003</v>
      </c>
      <c r="J111" s="23">
        <v>0.52455399999999996</v>
      </c>
      <c r="K111" s="23">
        <v>0.52424300000000001</v>
      </c>
      <c r="L111" s="23">
        <v>0.52356000000000003</v>
      </c>
      <c r="M111" s="23">
        <v>0.523173</v>
      </c>
      <c r="N111" s="23">
        <v>0.52271599999999996</v>
      </c>
      <c r="O111" s="23">
        <v>0.522096</v>
      </c>
      <c r="P111" s="23">
        <v>0.52160099999999998</v>
      </c>
      <c r="Q111" s="23">
        <v>0.52110000000000001</v>
      </c>
      <c r="R111" s="23">
        <v>0.52075499999999997</v>
      </c>
      <c r="S111" s="23">
        <v>0.52060799999999996</v>
      </c>
      <c r="T111" s="23">
        <v>0.52049100000000004</v>
      </c>
      <c r="U111" s="23">
        <v>0.52034599999999998</v>
      </c>
      <c r="V111" s="23">
        <v>0.51986600000000005</v>
      </c>
      <c r="W111" s="23">
        <v>0.52001900000000001</v>
      </c>
      <c r="X111" s="23">
        <v>0.52045399999999997</v>
      </c>
      <c r="Y111" s="23">
        <v>0.52068899999999996</v>
      </c>
      <c r="Z111" s="23">
        <v>0.52053199999999999</v>
      </c>
      <c r="AA111" s="23">
        <v>0.52039999999999997</v>
      </c>
      <c r="AB111" s="23">
        <v>0.52065700000000004</v>
      </c>
      <c r="AC111" s="23">
        <v>0.52069100000000001</v>
      </c>
      <c r="AD111" s="23">
        <v>0.52046000000000003</v>
      </c>
      <c r="AE111" s="23">
        <v>0.52069600000000005</v>
      </c>
      <c r="AF111" s="23">
        <v>0.52159299999999997</v>
      </c>
      <c r="AG111" s="19">
        <v>-1.7999999999999999E-2</v>
      </c>
    </row>
    <row r="112" spans="1:33" ht="15" customHeight="1">
      <c r="A112" s="51" t="s">
        <v>2197</v>
      </c>
      <c r="B112" s="17" t="s">
        <v>2145</v>
      </c>
      <c r="C112" s="23">
        <v>113.989655</v>
      </c>
      <c r="D112" s="23">
        <v>116.51754</v>
      </c>
      <c r="E112" s="23">
        <v>116.950523</v>
      </c>
      <c r="F112" s="23">
        <v>117.86277</v>
      </c>
      <c r="G112" s="23">
        <v>119.119911</v>
      </c>
      <c r="H112" s="23">
        <v>120.87396200000001</v>
      </c>
      <c r="I112" s="23">
        <v>121.95536800000001</v>
      </c>
      <c r="J112" s="23">
        <v>123.372551</v>
      </c>
      <c r="K112" s="23">
        <v>124.67074599999999</v>
      </c>
      <c r="L112" s="23">
        <v>125.940567</v>
      </c>
      <c r="M112" s="23">
        <v>126.225037</v>
      </c>
      <c r="N112" s="23">
        <v>127.712914</v>
      </c>
      <c r="O112" s="23">
        <v>128.80157500000001</v>
      </c>
      <c r="P112" s="23">
        <v>130.26132200000001</v>
      </c>
      <c r="Q112" s="23">
        <v>131.65010100000001</v>
      </c>
      <c r="R112" s="23">
        <v>133.012314</v>
      </c>
      <c r="S112" s="23">
        <v>134.616882</v>
      </c>
      <c r="T112" s="23">
        <v>135.96090699999999</v>
      </c>
      <c r="U112" s="23">
        <v>137.40716599999999</v>
      </c>
      <c r="V112" s="23">
        <v>138.825974</v>
      </c>
      <c r="W112" s="23">
        <v>140.340317</v>
      </c>
      <c r="X112" s="23">
        <v>141.95410200000001</v>
      </c>
      <c r="Y112" s="23">
        <v>143.32667499999999</v>
      </c>
      <c r="Z112" s="23">
        <v>145.21478300000001</v>
      </c>
      <c r="AA112" s="23">
        <v>146.86149599999999</v>
      </c>
      <c r="AB112" s="23">
        <v>148.60032699999999</v>
      </c>
      <c r="AC112" s="23">
        <v>150.34982299999999</v>
      </c>
      <c r="AD112" s="23">
        <v>152.28663599999999</v>
      </c>
      <c r="AE112" s="23">
        <v>154.17718500000001</v>
      </c>
      <c r="AF112" s="23">
        <v>156.22511299999999</v>
      </c>
      <c r="AG112" s="19">
        <v>1.0999999999999999E-2</v>
      </c>
    </row>
    <row r="113" spans="1:33" ht="15" customHeight="1">
      <c r="A113" s="51" t="s">
        <v>2198</v>
      </c>
      <c r="B113" s="17" t="s">
        <v>2147</v>
      </c>
      <c r="C113" s="23">
        <v>10.986158</v>
      </c>
      <c r="D113" s="23">
        <v>11.181589000000001</v>
      </c>
      <c r="E113" s="23">
        <v>12.352197</v>
      </c>
      <c r="F113" s="23">
        <v>12.382474</v>
      </c>
      <c r="G113" s="23">
        <v>12.441936</v>
      </c>
      <c r="H113" s="23">
        <v>12.547207</v>
      </c>
      <c r="I113" s="23">
        <v>12.507427</v>
      </c>
      <c r="J113" s="23">
        <v>12.546906999999999</v>
      </c>
      <c r="K113" s="23">
        <v>12.552695999999999</v>
      </c>
      <c r="L113" s="23">
        <v>12.556831000000001</v>
      </c>
      <c r="M113" s="23">
        <v>12.329248</v>
      </c>
      <c r="N113" s="23">
        <v>12.402374999999999</v>
      </c>
      <c r="O113" s="23">
        <v>12.370267</v>
      </c>
      <c r="P113" s="23">
        <v>12.425426</v>
      </c>
      <c r="Q113" s="23">
        <v>12.464611</v>
      </c>
      <c r="R113" s="23">
        <v>12.487401</v>
      </c>
      <c r="S113" s="23">
        <v>12.556831000000001</v>
      </c>
      <c r="T113" s="23">
        <v>12.551358</v>
      </c>
      <c r="U113" s="23">
        <v>12.556831000000001</v>
      </c>
      <c r="V113" s="23">
        <v>12.556831000000001</v>
      </c>
      <c r="W113" s="23">
        <v>12.556831000000001</v>
      </c>
      <c r="X113" s="23">
        <v>12.556831000000001</v>
      </c>
      <c r="Y113" s="23">
        <v>12.486776000000001</v>
      </c>
      <c r="Z113" s="23">
        <v>12.554423999999999</v>
      </c>
      <c r="AA113" s="23">
        <v>12.543191</v>
      </c>
      <c r="AB113" s="23">
        <v>12.535292</v>
      </c>
      <c r="AC113" s="23">
        <v>12.527566999999999</v>
      </c>
      <c r="AD113" s="23">
        <v>12.556831000000001</v>
      </c>
      <c r="AE113" s="23">
        <v>12.556831000000001</v>
      </c>
      <c r="AF113" s="23">
        <v>12.556831000000001</v>
      </c>
      <c r="AG113" s="19">
        <v>5.0000000000000001E-3</v>
      </c>
    </row>
    <row r="114" spans="1:33" ht="15" customHeight="1">
      <c r="A114" s="51" t="s">
        <v>2199</v>
      </c>
      <c r="B114" s="17" t="s">
        <v>2187</v>
      </c>
      <c r="C114" s="23">
        <v>90.649772999999996</v>
      </c>
      <c r="D114" s="23">
        <v>98.610373999999993</v>
      </c>
      <c r="E114" s="23">
        <v>106.504959</v>
      </c>
      <c r="F114" s="23">
        <v>113.364464</v>
      </c>
      <c r="G114" s="23">
        <v>118.986</v>
      </c>
      <c r="H114" s="23">
        <v>125.088509</v>
      </c>
      <c r="I114" s="23">
        <v>130.85072299999999</v>
      </c>
      <c r="J114" s="23">
        <v>136.14215100000001</v>
      </c>
      <c r="K114" s="23">
        <v>142.0746</v>
      </c>
      <c r="L114" s="23">
        <v>147.20550499999999</v>
      </c>
      <c r="M114" s="23">
        <v>153.32397499999999</v>
      </c>
      <c r="N114" s="23">
        <v>158.893021</v>
      </c>
      <c r="O114" s="23">
        <v>165.36431899999999</v>
      </c>
      <c r="P114" s="23">
        <v>171.917404</v>
      </c>
      <c r="Q114" s="23">
        <v>177.64016699999999</v>
      </c>
      <c r="R114" s="23">
        <v>184.83256499999999</v>
      </c>
      <c r="S114" s="23">
        <v>192.23268100000001</v>
      </c>
      <c r="T114" s="23">
        <v>199.62248199999999</v>
      </c>
      <c r="U114" s="23">
        <v>208.30230700000001</v>
      </c>
      <c r="V114" s="23">
        <v>217.17718500000001</v>
      </c>
      <c r="W114" s="23">
        <v>225.79959099999999</v>
      </c>
      <c r="X114" s="23">
        <v>235.37425200000001</v>
      </c>
      <c r="Y114" s="23">
        <v>245.70416299999999</v>
      </c>
      <c r="Z114" s="23">
        <v>254.989182</v>
      </c>
      <c r="AA114" s="23">
        <v>265.91378800000001</v>
      </c>
      <c r="AB114" s="23">
        <v>278.15930200000003</v>
      </c>
      <c r="AC114" s="23">
        <v>288.93762199999998</v>
      </c>
      <c r="AD114" s="23">
        <v>301.34298699999999</v>
      </c>
      <c r="AE114" s="23">
        <v>313.73913599999997</v>
      </c>
      <c r="AF114" s="23">
        <v>325.63711499999999</v>
      </c>
      <c r="AG114" s="19">
        <v>4.4999999999999998E-2</v>
      </c>
    </row>
    <row r="115" spans="1:33" ht="15" customHeight="1">
      <c r="A115" s="51" t="s">
        <v>2200</v>
      </c>
      <c r="B115" s="17" t="s">
        <v>2201</v>
      </c>
      <c r="C115" s="23">
        <v>3.7604649999999999</v>
      </c>
      <c r="D115" s="23">
        <v>3.7604649999999999</v>
      </c>
      <c r="E115" s="23">
        <v>4.0495450000000002</v>
      </c>
      <c r="F115" s="23">
        <v>4.0495450000000002</v>
      </c>
      <c r="G115" s="23">
        <v>4.0495450000000002</v>
      </c>
      <c r="H115" s="23">
        <v>4.0495450000000002</v>
      </c>
      <c r="I115" s="23">
        <v>4.0495450000000002</v>
      </c>
      <c r="J115" s="23">
        <v>4.0495450000000002</v>
      </c>
      <c r="K115" s="23">
        <v>4.0495450000000002</v>
      </c>
      <c r="L115" s="23">
        <v>4.0495450000000002</v>
      </c>
      <c r="M115" s="23">
        <v>4.0495450000000002</v>
      </c>
      <c r="N115" s="23">
        <v>4.0495450000000002</v>
      </c>
      <c r="O115" s="23">
        <v>4.0495450000000002</v>
      </c>
      <c r="P115" s="23">
        <v>4.0495450000000002</v>
      </c>
      <c r="Q115" s="23">
        <v>4.0495450000000002</v>
      </c>
      <c r="R115" s="23">
        <v>4.0495450000000002</v>
      </c>
      <c r="S115" s="23">
        <v>4.0495450000000002</v>
      </c>
      <c r="T115" s="23">
        <v>4.0495450000000002</v>
      </c>
      <c r="U115" s="23">
        <v>4.0495450000000002</v>
      </c>
      <c r="V115" s="23">
        <v>4.0495450000000002</v>
      </c>
      <c r="W115" s="23">
        <v>4.0495450000000002</v>
      </c>
      <c r="X115" s="23">
        <v>4.0495450000000002</v>
      </c>
      <c r="Y115" s="23">
        <v>4.0495450000000002</v>
      </c>
      <c r="Z115" s="23">
        <v>4.0495450000000002</v>
      </c>
      <c r="AA115" s="23">
        <v>4.0495450000000002</v>
      </c>
      <c r="AB115" s="23">
        <v>4.0495450000000002</v>
      </c>
      <c r="AC115" s="23">
        <v>4.0495450000000002</v>
      </c>
      <c r="AD115" s="23">
        <v>4.0495450000000002</v>
      </c>
      <c r="AE115" s="23">
        <v>4.0495450000000002</v>
      </c>
      <c r="AF115" s="23">
        <v>4.0495450000000002</v>
      </c>
      <c r="AG115" s="19">
        <v>3.0000000000000001E-3</v>
      </c>
    </row>
    <row r="116" spans="1:33" ht="15" customHeight="1">
      <c r="A116" s="51" t="s">
        <v>2202</v>
      </c>
      <c r="B116" s="16" t="s">
        <v>2152</v>
      </c>
      <c r="C116" s="24">
        <v>226.63857999999999</v>
      </c>
      <c r="D116" s="24">
        <v>237.35565199999999</v>
      </c>
      <c r="E116" s="24">
        <v>246.73213200000001</v>
      </c>
      <c r="F116" s="24">
        <v>254.49885599999999</v>
      </c>
      <c r="G116" s="24">
        <v>261.36437999999998</v>
      </c>
      <c r="H116" s="24">
        <v>269.29162600000001</v>
      </c>
      <c r="I116" s="24">
        <v>276.048676</v>
      </c>
      <c r="J116" s="24">
        <v>282.75399800000002</v>
      </c>
      <c r="K116" s="24">
        <v>289.94790599999999</v>
      </c>
      <c r="L116" s="24">
        <v>296.30618299999998</v>
      </c>
      <c r="M116" s="24">
        <v>302.43862899999999</v>
      </c>
      <c r="N116" s="24">
        <v>309.52468900000002</v>
      </c>
      <c r="O116" s="24">
        <v>317.00732399999998</v>
      </c>
      <c r="P116" s="24">
        <v>325.03152499999999</v>
      </c>
      <c r="Q116" s="24">
        <v>332.13885499999998</v>
      </c>
      <c r="R116" s="24">
        <v>340.674713</v>
      </c>
      <c r="S116" s="24">
        <v>349.70950299999998</v>
      </c>
      <c r="T116" s="24">
        <v>358.39907799999997</v>
      </c>
      <c r="U116" s="24">
        <v>368.49203499999999</v>
      </c>
      <c r="V116" s="24">
        <v>378.74435399999999</v>
      </c>
      <c r="W116" s="24">
        <v>388.84536700000001</v>
      </c>
      <c r="X116" s="24">
        <v>400.00027499999999</v>
      </c>
      <c r="Y116" s="24">
        <v>411.59747299999998</v>
      </c>
      <c r="Z116" s="24">
        <v>422.80007899999998</v>
      </c>
      <c r="AA116" s="24">
        <v>435.32235700000001</v>
      </c>
      <c r="AB116" s="24">
        <v>449.26385499999998</v>
      </c>
      <c r="AC116" s="24">
        <v>461.74743699999999</v>
      </c>
      <c r="AD116" s="24">
        <v>476.08065800000003</v>
      </c>
      <c r="AE116" s="24">
        <v>490.33212300000002</v>
      </c>
      <c r="AF116" s="24">
        <v>504.24664300000001</v>
      </c>
      <c r="AG116" s="21">
        <v>2.8000000000000001E-2</v>
      </c>
    </row>
    <row r="117" spans="1:33" ht="15" customHeight="1">
      <c r="A117" s="51" t="s">
        <v>2203</v>
      </c>
      <c r="B117" s="17" t="s">
        <v>2204</v>
      </c>
      <c r="C117" s="23">
        <v>56.185412999999997</v>
      </c>
      <c r="D117" s="23">
        <v>58.627459999999999</v>
      </c>
      <c r="E117" s="23">
        <v>49.362513999999997</v>
      </c>
      <c r="F117" s="23">
        <v>50.362819999999999</v>
      </c>
      <c r="G117" s="23">
        <v>51.308712</v>
      </c>
      <c r="H117" s="23">
        <v>52.341793000000003</v>
      </c>
      <c r="I117" s="23">
        <v>53.406692999999997</v>
      </c>
      <c r="J117" s="23">
        <v>54.496837999999997</v>
      </c>
      <c r="K117" s="23">
        <v>55.635081999999997</v>
      </c>
      <c r="L117" s="23">
        <v>56.774268999999997</v>
      </c>
      <c r="M117" s="23">
        <v>57.972439000000001</v>
      </c>
      <c r="N117" s="23">
        <v>59.193195000000003</v>
      </c>
      <c r="O117" s="23">
        <v>60.526542999999997</v>
      </c>
      <c r="P117" s="23">
        <v>61.945228999999998</v>
      </c>
      <c r="Q117" s="23">
        <v>63.399161999999997</v>
      </c>
      <c r="R117" s="23">
        <v>64.906029000000004</v>
      </c>
      <c r="S117" s="23">
        <v>66.501769999999993</v>
      </c>
      <c r="T117" s="23">
        <v>68.108367999999999</v>
      </c>
      <c r="U117" s="23">
        <v>69.857765000000001</v>
      </c>
      <c r="V117" s="23">
        <v>71.680351000000002</v>
      </c>
      <c r="W117" s="23">
        <v>73.543319999999994</v>
      </c>
      <c r="X117" s="23">
        <v>75.588752999999997</v>
      </c>
      <c r="Y117" s="23">
        <v>77.760063000000002</v>
      </c>
      <c r="Z117" s="23">
        <v>79.901893999999999</v>
      </c>
      <c r="AA117" s="23">
        <v>82.230850000000004</v>
      </c>
      <c r="AB117" s="23">
        <v>84.665321000000006</v>
      </c>
      <c r="AC117" s="23">
        <v>87.155272999999994</v>
      </c>
      <c r="AD117" s="23">
        <v>89.810042999999993</v>
      </c>
      <c r="AE117" s="23">
        <v>92.585464000000002</v>
      </c>
      <c r="AF117" s="23">
        <v>95.439094999999995</v>
      </c>
      <c r="AG117" s="19">
        <v>1.7999999999999999E-2</v>
      </c>
    </row>
    <row r="118" spans="1:33" ht="15" customHeight="1">
      <c r="A118" s="51" t="s">
        <v>2205</v>
      </c>
      <c r="B118" s="17" t="s">
        <v>2194</v>
      </c>
      <c r="C118" s="23">
        <v>170.453171</v>
      </c>
      <c r="D118" s="23">
        <v>178.72816499999999</v>
      </c>
      <c r="E118" s="23">
        <v>197.36961400000001</v>
      </c>
      <c r="F118" s="23">
        <v>204.13604699999999</v>
      </c>
      <c r="G118" s="23">
        <v>210.05569499999999</v>
      </c>
      <c r="H118" s="23">
        <v>216.94982899999999</v>
      </c>
      <c r="I118" s="23">
        <v>222.641998</v>
      </c>
      <c r="J118" s="23">
        <v>228.25715600000001</v>
      </c>
      <c r="K118" s="23">
        <v>234.31285099999999</v>
      </c>
      <c r="L118" s="23">
        <v>239.531937</v>
      </c>
      <c r="M118" s="23">
        <v>244.46620200000001</v>
      </c>
      <c r="N118" s="23">
        <v>250.331512</v>
      </c>
      <c r="O118" s="23">
        <v>256.480774</v>
      </c>
      <c r="P118" s="23">
        <v>263.08627300000001</v>
      </c>
      <c r="Q118" s="23">
        <v>268.73968500000001</v>
      </c>
      <c r="R118" s="23">
        <v>275.76870700000001</v>
      </c>
      <c r="S118" s="23">
        <v>283.20770299999998</v>
      </c>
      <c r="T118" s="23">
        <v>290.29070999999999</v>
      </c>
      <c r="U118" s="23">
        <v>298.63424700000002</v>
      </c>
      <c r="V118" s="23">
        <v>307.063965</v>
      </c>
      <c r="W118" s="23">
        <v>315.302032</v>
      </c>
      <c r="X118" s="23">
        <v>324.41149899999999</v>
      </c>
      <c r="Y118" s="23">
        <v>333.837402</v>
      </c>
      <c r="Z118" s="23">
        <v>342.89819299999999</v>
      </c>
      <c r="AA118" s="23">
        <v>353.09149200000002</v>
      </c>
      <c r="AB118" s="23">
        <v>364.59851099999997</v>
      </c>
      <c r="AC118" s="23">
        <v>374.59216300000003</v>
      </c>
      <c r="AD118" s="23">
        <v>386.270599</v>
      </c>
      <c r="AE118" s="23">
        <v>397.74664300000001</v>
      </c>
      <c r="AF118" s="23">
        <v>408.80755599999998</v>
      </c>
      <c r="AG118" s="19">
        <v>3.1E-2</v>
      </c>
    </row>
    <row r="120" spans="1:33">
      <c r="A120" s="51" t="s">
        <v>2206</v>
      </c>
      <c r="B120" s="16" t="s">
        <v>2207</v>
      </c>
      <c r="C120" s="24">
        <v>4202.5629879999997</v>
      </c>
      <c r="D120" s="24">
        <v>4235.3754879999997</v>
      </c>
      <c r="E120" s="24">
        <v>4334.798828</v>
      </c>
      <c r="F120" s="24">
        <v>4364.3066410000001</v>
      </c>
      <c r="G120" s="24">
        <v>4400.2504879999997</v>
      </c>
      <c r="H120" s="24">
        <v>4428.4692379999997</v>
      </c>
      <c r="I120" s="24">
        <v>4449.6586909999996</v>
      </c>
      <c r="J120" s="24">
        <v>4471.716797</v>
      </c>
      <c r="K120" s="24">
        <v>4498.4819340000004</v>
      </c>
      <c r="L120" s="24">
        <v>4520.6025390000004</v>
      </c>
      <c r="M120" s="24">
        <v>4549.9228519999997</v>
      </c>
      <c r="N120" s="24">
        <v>4579.4589839999999</v>
      </c>
      <c r="O120" s="24">
        <v>4609.5844729999999</v>
      </c>
      <c r="P120" s="24">
        <v>4641.1323240000002</v>
      </c>
      <c r="Q120" s="24">
        <v>4679.5009769999997</v>
      </c>
      <c r="R120" s="24">
        <v>4721.6069340000004</v>
      </c>
      <c r="S120" s="24">
        <v>4767.845703</v>
      </c>
      <c r="T120" s="24">
        <v>4815.1083980000003</v>
      </c>
      <c r="U120" s="24">
        <v>4860.4106449999999</v>
      </c>
      <c r="V120" s="24">
        <v>4903.0249020000001</v>
      </c>
      <c r="W120" s="24">
        <v>4952.0561520000001</v>
      </c>
      <c r="X120" s="24">
        <v>5003.2485349999997</v>
      </c>
      <c r="Y120" s="24">
        <v>5055.1054690000001</v>
      </c>
      <c r="Z120" s="24">
        <v>5106.8588870000003</v>
      </c>
      <c r="AA120" s="24">
        <v>5161.5424800000001</v>
      </c>
      <c r="AB120" s="24">
        <v>5215.7280270000001</v>
      </c>
      <c r="AC120" s="24">
        <v>5269.6147460000002</v>
      </c>
      <c r="AD120" s="24">
        <v>5322.1367190000001</v>
      </c>
      <c r="AE120" s="24">
        <v>5380.1640619999998</v>
      </c>
      <c r="AF120" s="24">
        <v>5445.8227539999998</v>
      </c>
      <c r="AG120" s="21">
        <v>8.9999999999999993E-3</v>
      </c>
    </row>
    <row r="122" spans="1:33" ht="15" customHeight="1">
      <c r="B122" s="16" t="s">
        <v>2208</v>
      </c>
    </row>
    <row r="123" spans="1:33" ht="15" customHeight="1">
      <c r="B123" s="16" t="s">
        <v>6906</v>
      </c>
    </row>
    <row r="124" spans="1:33" ht="15" customHeight="1">
      <c r="A124" s="51" t="s">
        <v>2209</v>
      </c>
      <c r="B124" s="17" t="s">
        <v>1790</v>
      </c>
      <c r="C124" s="25">
        <v>13.204668</v>
      </c>
      <c r="D124" s="25">
        <v>13.198919999999999</v>
      </c>
      <c r="E124" s="25">
        <v>13.113318</v>
      </c>
      <c r="F124" s="25">
        <v>12.846591999999999</v>
      </c>
      <c r="G124" s="25">
        <v>12.796084</v>
      </c>
      <c r="H124" s="25">
        <v>12.791221999999999</v>
      </c>
      <c r="I124" s="25">
        <v>12.833588000000001</v>
      </c>
      <c r="J124" s="25">
        <v>12.891199</v>
      </c>
      <c r="K124" s="25">
        <v>12.947025999999999</v>
      </c>
      <c r="L124" s="25">
        <v>12.982016</v>
      </c>
      <c r="M124" s="25">
        <v>13.041229</v>
      </c>
      <c r="N124" s="25">
        <v>13.087028999999999</v>
      </c>
      <c r="O124" s="25">
        <v>13.172231999999999</v>
      </c>
      <c r="P124" s="25">
        <v>13.234403</v>
      </c>
      <c r="Q124" s="25">
        <v>13.179122</v>
      </c>
      <c r="R124" s="25">
        <v>13.164370999999999</v>
      </c>
      <c r="S124" s="25">
        <v>13.112159</v>
      </c>
      <c r="T124" s="25">
        <v>13.059194</v>
      </c>
      <c r="U124" s="25">
        <v>13.071374</v>
      </c>
      <c r="V124" s="25">
        <v>13.075870999999999</v>
      </c>
      <c r="W124" s="25">
        <v>13.043702</v>
      </c>
      <c r="X124" s="25">
        <v>13.050395</v>
      </c>
      <c r="Y124" s="25">
        <v>13.028461</v>
      </c>
      <c r="Z124" s="25">
        <v>12.954947000000001</v>
      </c>
      <c r="AA124" s="25">
        <v>12.965469000000001</v>
      </c>
      <c r="AB124" s="25">
        <v>12.952467</v>
      </c>
      <c r="AC124" s="25">
        <v>12.928181</v>
      </c>
      <c r="AD124" s="25">
        <v>12.947739</v>
      </c>
      <c r="AE124" s="25">
        <v>12.922132</v>
      </c>
      <c r="AF124" s="25">
        <v>12.839005999999999</v>
      </c>
      <c r="AG124" s="19">
        <v>-1E-3</v>
      </c>
    </row>
    <row r="125" spans="1:33" ht="15" customHeight="1">
      <c r="A125" s="51" t="s">
        <v>2210</v>
      </c>
      <c r="B125" s="17" t="s">
        <v>1791</v>
      </c>
      <c r="C125" s="25">
        <v>11.321512999999999</v>
      </c>
      <c r="D125" s="25">
        <v>11.286731</v>
      </c>
      <c r="E125" s="25">
        <v>11.000741</v>
      </c>
      <c r="F125" s="25">
        <v>10.704583</v>
      </c>
      <c r="G125" s="25">
        <v>10.655177999999999</v>
      </c>
      <c r="H125" s="25">
        <v>10.625522</v>
      </c>
      <c r="I125" s="25">
        <v>10.633972</v>
      </c>
      <c r="J125" s="25">
        <v>10.651104999999999</v>
      </c>
      <c r="K125" s="25">
        <v>10.669845</v>
      </c>
      <c r="L125" s="25">
        <v>10.666556</v>
      </c>
      <c r="M125" s="25">
        <v>10.69725</v>
      </c>
      <c r="N125" s="25">
        <v>10.689818000000001</v>
      </c>
      <c r="O125" s="25">
        <v>10.746161000000001</v>
      </c>
      <c r="P125" s="25">
        <v>10.770409000000001</v>
      </c>
      <c r="Q125" s="25">
        <v>10.683289</v>
      </c>
      <c r="R125" s="25">
        <v>10.638019</v>
      </c>
      <c r="S125" s="25">
        <v>10.564420999999999</v>
      </c>
      <c r="T125" s="25">
        <v>10.483219</v>
      </c>
      <c r="U125" s="25">
        <v>10.48368</v>
      </c>
      <c r="V125" s="25">
        <v>10.462956</v>
      </c>
      <c r="W125" s="25">
        <v>10.396583</v>
      </c>
      <c r="X125" s="25">
        <v>10.377704</v>
      </c>
      <c r="Y125" s="25">
        <v>10.347678</v>
      </c>
      <c r="Z125" s="25">
        <v>10.243176999999999</v>
      </c>
      <c r="AA125" s="25">
        <v>10.236178000000001</v>
      </c>
      <c r="AB125" s="25">
        <v>10.208999</v>
      </c>
      <c r="AC125" s="25">
        <v>10.153028000000001</v>
      </c>
      <c r="AD125" s="25">
        <v>10.160584</v>
      </c>
      <c r="AE125" s="25">
        <v>10.127776000000001</v>
      </c>
      <c r="AF125" s="25">
        <v>10.033151</v>
      </c>
      <c r="AG125" s="19">
        <v>-4.0000000000000001E-3</v>
      </c>
    </row>
    <row r="126" spans="1:33" ht="15" customHeight="1">
      <c r="A126" s="51" t="s">
        <v>2211</v>
      </c>
      <c r="B126" s="17" t="s">
        <v>1789</v>
      </c>
      <c r="C126" s="25">
        <v>7.4821429999999998</v>
      </c>
      <c r="D126" s="25">
        <v>7.4156219999999999</v>
      </c>
      <c r="E126" s="25">
        <v>7.0992249999999997</v>
      </c>
      <c r="F126" s="25">
        <v>6.8603680000000002</v>
      </c>
      <c r="G126" s="25">
        <v>6.780373</v>
      </c>
      <c r="H126" s="25">
        <v>6.703449</v>
      </c>
      <c r="I126" s="25">
        <v>6.7005999999999997</v>
      </c>
      <c r="J126" s="25">
        <v>6.7297960000000003</v>
      </c>
      <c r="K126" s="25">
        <v>6.7376690000000004</v>
      </c>
      <c r="L126" s="25">
        <v>6.7482660000000001</v>
      </c>
      <c r="M126" s="25">
        <v>6.7532819999999996</v>
      </c>
      <c r="N126" s="25">
        <v>6.7615449999999999</v>
      </c>
      <c r="O126" s="25">
        <v>6.7759080000000003</v>
      </c>
      <c r="P126" s="25">
        <v>6.7815190000000003</v>
      </c>
      <c r="Q126" s="25">
        <v>6.7249670000000004</v>
      </c>
      <c r="R126" s="25">
        <v>6.7070920000000003</v>
      </c>
      <c r="S126" s="25">
        <v>6.6589710000000002</v>
      </c>
      <c r="T126" s="25">
        <v>6.6230630000000001</v>
      </c>
      <c r="U126" s="25">
        <v>6.6105739999999997</v>
      </c>
      <c r="V126" s="25">
        <v>6.5969220000000002</v>
      </c>
      <c r="W126" s="25">
        <v>6.571123</v>
      </c>
      <c r="X126" s="25">
        <v>6.546055</v>
      </c>
      <c r="Y126" s="25">
        <v>6.5103070000000001</v>
      </c>
      <c r="Z126" s="25">
        <v>6.4588939999999999</v>
      </c>
      <c r="AA126" s="25">
        <v>6.4372360000000004</v>
      </c>
      <c r="AB126" s="25">
        <v>6.4162869999999996</v>
      </c>
      <c r="AC126" s="25">
        <v>6.3958279999999998</v>
      </c>
      <c r="AD126" s="25">
        <v>6.3893990000000001</v>
      </c>
      <c r="AE126" s="25">
        <v>6.3693049999999998</v>
      </c>
      <c r="AF126" s="25">
        <v>6.330552</v>
      </c>
      <c r="AG126" s="19">
        <v>-6.0000000000000001E-3</v>
      </c>
    </row>
    <row r="127" spans="1:33" ht="15" customHeight="1">
      <c r="A127" s="51" t="s">
        <v>2212</v>
      </c>
      <c r="B127" s="17" t="s">
        <v>1788</v>
      </c>
      <c r="C127" s="25">
        <v>13.295882000000001</v>
      </c>
      <c r="D127" s="25">
        <v>13.524380000000001</v>
      </c>
      <c r="E127" s="25">
        <v>13.053941999999999</v>
      </c>
      <c r="F127" s="25">
        <v>12.685942000000001</v>
      </c>
      <c r="G127" s="25">
        <v>12.697647</v>
      </c>
      <c r="H127" s="25">
        <v>12.802761</v>
      </c>
      <c r="I127" s="25">
        <v>12.838901</v>
      </c>
      <c r="J127" s="25">
        <v>12.866040999999999</v>
      </c>
      <c r="K127" s="25">
        <v>12.878111000000001</v>
      </c>
      <c r="L127" s="25">
        <v>12.821172000000001</v>
      </c>
      <c r="M127" s="25">
        <v>12.853887</v>
      </c>
      <c r="N127" s="25">
        <v>12.884776</v>
      </c>
      <c r="O127" s="25">
        <v>12.920756000000001</v>
      </c>
      <c r="P127" s="25">
        <v>12.906034</v>
      </c>
      <c r="Q127" s="25">
        <v>12.797231999999999</v>
      </c>
      <c r="R127" s="25">
        <v>12.703999</v>
      </c>
      <c r="S127" s="25">
        <v>12.629092999999999</v>
      </c>
      <c r="T127" s="25">
        <v>12.553985000000001</v>
      </c>
      <c r="U127" s="25">
        <v>12.484920000000001</v>
      </c>
      <c r="V127" s="25">
        <v>12.428535999999999</v>
      </c>
      <c r="W127" s="25">
        <v>12.361684</v>
      </c>
      <c r="X127" s="25">
        <v>12.300412</v>
      </c>
      <c r="Y127" s="25">
        <v>12.213105000000001</v>
      </c>
      <c r="Z127" s="25">
        <v>12.128054000000001</v>
      </c>
      <c r="AA127" s="25">
        <v>12.076079</v>
      </c>
      <c r="AB127" s="25">
        <v>12.015777</v>
      </c>
      <c r="AC127" s="25">
        <v>11.942313</v>
      </c>
      <c r="AD127" s="25">
        <v>11.885674</v>
      </c>
      <c r="AE127" s="25">
        <v>11.824767</v>
      </c>
      <c r="AF127" s="25">
        <v>11.749321</v>
      </c>
      <c r="AG127" s="19">
        <v>-4.0000000000000001E-3</v>
      </c>
    </row>
    <row r="128" spans="1:33" ht="15" customHeight="1">
      <c r="A128" s="51" t="s">
        <v>2213</v>
      </c>
      <c r="B128" s="17" t="s">
        <v>2214</v>
      </c>
      <c r="C128" s="25">
        <v>11.075704999999999</v>
      </c>
      <c r="D128" s="25">
        <v>11.009380999999999</v>
      </c>
      <c r="E128" s="25">
        <v>10.803708</v>
      </c>
      <c r="F128" s="25">
        <v>10.535565999999999</v>
      </c>
      <c r="G128" s="25">
        <v>10.477593000000001</v>
      </c>
      <c r="H128" s="25">
        <v>10.445914999999999</v>
      </c>
      <c r="I128" s="25">
        <v>10.468019999999999</v>
      </c>
      <c r="J128" s="25">
        <v>10.506577</v>
      </c>
      <c r="K128" s="25">
        <v>10.537261000000001</v>
      </c>
      <c r="L128" s="25">
        <v>10.552866</v>
      </c>
      <c r="M128" s="25">
        <v>10.588819000000001</v>
      </c>
      <c r="N128" s="25">
        <v>10.607756</v>
      </c>
      <c r="O128" s="25">
        <v>10.666314</v>
      </c>
      <c r="P128" s="25">
        <v>10.702524</v>
      </c>
      <c r="Q128" s="25">
        <v>10.638994</v>
      </c>
      <c r="R128" s="25">
        <v>10.615938999999999</v>
      </c>
      <c r="S128" s="25">
        <v>10.560205</v>
      </c>
      <c r="T128" s="25">
        <v>10.504894</v>
      </c>
      <c r="U128" s="25">
        <v>10.508597999999999</v>
      </c>
      <c r="V128" s="25">
        <v>10.502003999999999</v>
      </c>
      <c r="W128" s="25">
        <v>10.460717000000001</v>
      </c>
      <c r="X128" s="25">
        <v>10.449843</v>
      </c>
      <c r="Y128" s="25">
        <v>10.421255</v>
      </c>
      <c r="Z128" s="25">
        <v>10.346347</v>
      </c>
      <c r="AA128" s="25">
        <v>10.344573</v>
      </c>
      <c r="AB128" s="25">
        <v>10.326129999999999</v>
      </c>
      <c r="AC128" s="25">
        <v>10.295339999999999</v>
      </c>
      <c r="AD128" s="25">
        <v>10.308408999999999</v>
      </c>
      <c r="AE128" s="25">
        <v>10.284522000000001</v>
      </c>
      <c r="AF128" s="25">
        <v>10.210072</v>
      </c>
      <c r="AG128" s="19">
        <v>-3.0000000000000001E-3</v>
      </c>
    </row>
    <row r="129" spans="1:33" ht="15" customHeight="1">
      <c r="B129" s="16" t="s">
        <v>2215</v>
      </c>
    </row>
    <row r="130" spans="1:33" ht="15" customHeight="1">
      <c r="A130" s="51" t="s">
        <v>2216</v>
      </c>
      <c r="B130" s="17" t="s">
        <v>1790</v>
      </c>
      <c r="C130" s="25">
        <v>13.204668</v>
      </c>
      <c r="D130" s="25">
        <v>13.517564</v>
      </c>
      <c r="E130" s="25">
        <v>13.668635</v>
      </c>
      <c r="F130" s="25">
        <v>13.693782000000001</v>
      </c>
      <c r="G130" s="25">
        <v>13.96386</v>
      </c>
      <c r="H130" s="25">
        <v>14.300917</v>
      </c>
      <c r="I130" s="25">
        <v>14.712154999999999</v>
      </c>
      <c r="J130" s="25">
        <v>15.149675999999999</v>
      </c>
      <c r="K130" s="25">
        <v>15.58558</v>
      </c>
      <c r="L130" s="25">
        <v>15.991693</v>
      </c>
      <c r="M130" s="25">
        <v>16.435165000000001</v>
      </c>
      <c r="N130" s="25">
        <v>16.859304000000002</v>
      </c>
      <c r="O130" s="25">
        <v>17.344667000000001</v>
      </c>
      <c r="P130" s="25">
        <v>17.815636000000001</v>
      </c>
      <c r="Q130" s="25">
        <v>18.13409</v>
      </c>
      <c r="R130" s="25">
        <v>18.513991999999998</v>
      </c>
      <c r="S130" s="25">
        <v>18.848858</v>
      </c>
      <c r="T130" s="25">
        <v>19.190919999999998</v>
      </c>
      <c r="U130" s="25">
        <v>19.633731999999998</v>
      </c>
      <c r="V130" s="25">
        <v>20.086033</v>
      </c>
      <c r="W130" s="25">
        <v>20.491061999999999</v>
      </c>
      <c r="X130" s="25">
        <v>20.969023</v>
      </c>
      <c r="Y130" s="25">
        <v>21.413561000000001</v>
      </c>
      <c r="Z130" s="25">
        <v>21.778904000000001</v>
      </c>
      <c r="AA130" s="25">
        <v>22.291737000000001</v>
      </c>
      <c r="AB130" s="25">
        <v>22.778310999999999</v>
      </c>
      <c r="AC130" s="25">
        <v>23.253578000000001</v>
      </c>
      <c r="AD130" s="25">
        <v>23.820841000000001</v>
      </c>
      <c r="AE130" s="25">
        <v>24.318968000000002</v>
      </c>
      <c r="AF130" s="25">
        <v>24.715751999999998</v>
      </c>
      <c r="AG130" s="19">
        <v>2.1999999999999999E-2</v>
      </c>
    </row>
    <row r="131" spans="1:33" ht="15" customHeight="1">
      <c r="A131" s="51" t="s">
        <v>2217</v>
      </c>
      <c r="B131" s="17" t="s">
        <v>1791</v>
      </c>
      <c r="C131" s="25">
        <v>11.321512999999999</v>
      </c>
      <c r="D131" s="25">
        <v>11.55921</v>
      </c>
      <c r="E131" s="25">
        <v>11.466595999999999</v>
      </c>
      <c r="F131" s="25">
        <v>11.410515</v>
      </c>
      <c r="G131" s="25">
        <v>11.627573</v>
      </c>
      <c r="H131" s="25">
        <v>11.879607</v>
      </c>
      <c r="I131" s="25">
        <v>12.190562</v>
      </c>
      <c r="J131" s="25">
        <v>12.517128</v>
      </c>
      <c r="K131" s="25">
        <v>12.844317</v>
      </c>
      <c r="L131" s="25">
        <v>13.139431</v>
      </c>
      <c r="M131" s="25">
        <v>13.481173999999999</v>
      </c>
      <c r="N131" s="25">
        <v>13.771110999999999</v>
      </c>
      <c r="O131" s="25">
        <v>14.150116000000001</v>
      </c>
      <c r="P131" s="25">
        <v>14.498703000000001</v>
      </c>
      <c r="Q131" s="25">
        <v>14.699895</v>
      </c>
      <c r="R131" s="25">
        <v>14.961001</v>
      </c>
      <c r="S131" s="25">
        <v>15.186458999999999</v>
      </c>
      <c r="T131" s="25">
        <v>15.40544</v>
      </c>
      <c r="U131" s="25">
        <v>15.74691</v>
      </c>
      <c r="V131" s="25">
        <v>16.072298</v>
      </c>
      <c r="W131" s="25">
        <v>16.332557999999999</v>
      </c>
      <c r="X131" s="25">
        <v>16.674613999999998</v>
      </c>
      <c r="Y131" s="25">
        <v>17.007427</v>
      </c>
      <c r="Z131" s="25">
        <v>17.220075999999999</v>
      </c>
      <c r="AA131" s="25">
        <v>17.599224</v>
      </c>
      <c r="AB131" s="25">
        <v>17.953624999999999</v>
      </c>
      <c r="AC131" s="25">
        <v>18.261984000000002</v>
      </c>
      <c r="AD131" s="25">
        <v>18.693121000000001</v>
      </c>
      <c r="AE131" s="25">
        <v>19.060096999999999</v>
      </c>
      <c r="AF131" s="25">
        <v>19.314335</v>
      </c>
      <c r="AG131" s="19">
        <v>1.9E-2</v>
      </c>
    </row>
    <row r="132" spans="1:33">
      <c r="A132" s="51" t="s">
        <v>2218</v>
      </c>
      <c r="B132" s="17" t="s">
        <v>1789</v>
      </c>
      <c r="C132" s="25">
        <v>7.4821429999999998</v>
      </c>
      <c r="D132" s="25">
        <v>7.594646</v>
      </c>
      <c r="E132" s="25">
        <v>7.3998590000000002</v>
      </c>
      <c r="F132" s="25">
        <v>7.3127870000000001</v>
      </c>
      <c r="G132" s="25">
        <v>7.399152</v>
      </c>
      <c r="H132" s="25">
        <v>7.4946279999999996</v>
      </c>
      <c r="I132" s="25">
        <v>7.6814270000000002</v>
      </c>
      <c r="J132" s="25">
        <v>7.9088250000000002</v>
      </c>
      <c r="K132" s="25">
        <v>8.1107800000000001</v>
      </c>
      <c r="L132" s="25">
        <v>8.3127460000000006</v>
      </c>
      <c r="M132" s="25">
        <v>8.5107999999999997</v>
      </c>
      <c r="N132" s="25">
        <v>8.7105300000000003</v>
      </c>
      <c r="O132" s="25">
        <v>8.9222439999999992</v>
      </c>
      <c r="P132" s="25">
        <v>9.129016</v>
      </c>
      <c r="Q132" s="25">
        <v>9.2533589999999997</v>
      </c>
      <c r="R132" s="25">
        <v>9.4326609999999995</v>
      </c>
      <c r="S132" s="25">
        <v>9.572336</v>
      </c>
      <c r="T132" s="25">
        <v>9.7328119999999991</v>
      </c>
      <c r="U132" s="25">
        <v>9.9293499999999995</v>
      </c>
      <c r="V132" s="25">
        <v>10.133627000000001</v>
      </c>
      <c r="W132" s="25">
        <v>10.322934</v>
      </c>
      <c r="X132" s="25">
        <v>10.518025</v>
      </c>
      <c r="Y132" s="25">
        <v>10.700332</v>
      </c>
      <c r="Z132" s="25">
        <v>10.858216000000001</v>
      </c>
      <c r="AA132" s="25">
        <v>11.067641</v>
      </c>
      <c r="AB132" s="25">
        <v>11.283733</v>
      </c>
      <c r="AC132" s="25">
        <v>11.504007</v>
      </c>
      <c r="AD132" s="25">
        <v>11.755013</v>
      </c>
      <c r="AE132" s="25">
        <v>11.986794</v>
      </c>
      <c r="AF132" s="25">
        <v>12.186640000000001</v>
      </c>
      <c r="AG132" s="19">
        <v>1.7000000000000001E-2</v>
      </c>
    </row>
    <row r="133" spans="1:33" ht="15" customHeight="1">
      <c r="A133" s="51" t="s">
        <v>2219</v>
      </c>
      <c r="B133" s="17" t="s">
        <v>1788</v>
      </c>
      <c r="C133" s="25">
        <v>13.295882000000001</v>
      </c>
      <c r="D133" s="25">
        <v>13.85088</v>
      </c>
      <c r="E133" s="25">
        <v>13.606744000000001</v>
      </c>
      <c r="F133" s="25">
        <v>13.522537</v>
      </c>
      <c r="G133" s="25">
        <v>13.856439</v>
      </c>
      <c r="H133" s="25">
        <v>14.313817</v>
      </c>
      <c r="I133" s="25">
        <v>14.718246000000001</v>
      </c>
      <c r="J133" s="25">
        <v>15.120111</v>
      </c>
      <c r="K133" s="25">
        <v>15.50262</v>
      </c>
      <c r="L133" s="25">
        <v>15.793559999999999</v>
      </c>
      <c r="M133" s="25">
        <v>16.199068</v>
      </c>
      <c r="N133" s="25">
        <v>16.598755000000001</v>
      </c>
      <c r="O133" s="25">
        <v>17.013535000000001</v>
      </c>
      <c r="P133" s="25">
        <v>17.373598000000001</v>
      </c>
      <c r="Q133" s="25">
        <v>17.608619999999998</v>
      </c>
      <c r="R133" s="25">
        <v>17.866534999999999</v>
      </c>
      <c r="S133" s="25">
        <v>18.154447999999999</v>
      </c>
      <c r="T133" s="25">
        <v>18.448499999999999</v>
      </c>
      <c r="U133" s="25">
        <v>18.752853000000002</v>
      </c>
      <c r="V133" s="25">
        <v>19.091653999999998</v>
      </c>
      <c r="W133" s="25">
        <v>19.419640999999999</v>
      </c>
      <c r="X133" s="25">
        <v>19.763971000000002</v>
      </c>
      <c r="Y133" s="25">
        <v>20.073440999999999</v>
      </c>
      <c r="Z133" s="25">
        <v>20.38879</v>
      </c>
      <c r="AA133" s="25">
        <v>20.762594</v>
      </c>
      <c r="AB133" s="25">
        <v>21.131041</v>
      </c>
      <c r="AC133" s="25">
        <v>21.480324</v>
      </c>
      <c r="AD133" s="25">
        <v>21.866887999999999</v>
      </c>
      <c r="AE133" s="25">
        <v>22.253768999999998</v>
      </c>
      <c r="AF133" s="25">
        <v>22.61805</v>
      </c>
      <c r="AG133" s="19">
        <v>1.7999999999999999E-2</v>
      </c>
    </row>
    <row r="134" spans="1:33" ht="15" customHeight="1">
      <c r="A134" s="51" t="s">
        <v>2220</v>
      </c>
      <c r="B134" s="17" t="s">
        <v>2214</v>
      </c>
      <c r="C134" s="25">
        <v>11.075704999999999</v>
      </c>
      <c r="D134" s="25">
        <v>11.275164999999999</v>
      </c>
      <c r="E134" s="25">
        <v>11.261218</v>
      </c>
      <c r="F134" s="25">
        <v>11.230351000000001</v>
      </c>
      <c r="G134" s="25">
        <v>11.433783</v>
      </c>
      <c r="H134" s="25">
        <v>11.678803</v>
      </c>
      <c r="I134" s="25">
        <v>12.000318999999999</v>
      </c>
      <c r="J134" s="25">
        <v>12.347279</v>
      </c>
      <c r="K134" s="25">
        <v>12.684714</v>
      </c>
      <c r="L134" s="25">
        <v>12.999383999999999</v>
      </c>
      <c r="M134" s="25">
        <v>13.344523000000001</v>
      </c>
      <c r="N134" s="25">
        <v>13.665393999999999</v>
      </c>
      <c r="O134" s="25">
        <v>14.044976</v>
      </c>
      <c r="P134" s="25">
        <v>14.40732</v>
      </c>
      <c r="Q134" s="25">
        <v>14.638947999999999</v>
      </c>
      <c r="R134" s="25">
        <v>14.92995</v>
      </c>
      <c r="S134" s="25">
        <v>15.180398</v>
      </c>
      <c r="T134" s="25">
        <v>15.437293</v>
      </c>
      <c r="U134" s="25">
        <v>15.784338999999999</v>
      </c>
      <c r="V134" s="25">
        <v>16.132277999999999</v>
      </c>
      <c r="W134" s="25">
        <v>16.433309999999999</v>
      </c>
      <c r="X134" s="25">
        <v>16.790527000000001</v>
      </c>
      <c r="Y134" s="25">
        <v>17.128361000000002</v>
      </c>
      <c r="Z134" s="25">
        <v>17.393516999999999</v>
      </c>
      <c r="AA134" s="25">
        <v>17.785587</v>
      </c>
      <c r="AB134" s="25">
        <v>18.159613</v>
      </c>
      <c r="AC134" s="25">
        <v>18.517956000000002</v>
      </c>
      <c r="AD134" s="25">
        <v>18.965084000000001</v>
      </c>
      <c r="AE134" s="25">
        <v>19.355084999999999</v>
      </c>
      <c r="AF134" s="25">
        <v>19.654914999999999</v>
      </c>
      <c r="AG134" s="19">
        <v>0.02</v>
      </c>
    </row>
    <row r="136" spans="1:33" ht="15" customHeight="1">
      <c r="B136" s="16" t="s">
        <v>2221</v>
      </c>
    </row>
    <row r="137" spans="1:33" ht="15" customHeight="1">
      <c r="B137" s="16" t="s">
        <v>6906</v>
      </c>
    </row>
    <row r="138" spans="1:33" ht="15" customHeight="1">
      <c r="A138" s="51" t="s">
        <v>2222</v>
      </c>
      <c r="B138" s="17" t="s">
        <v>2223</v>
      </c>
      <c r="C138" s="25">
        <v>7.1535549999999999</v>
      </c>
      <c r="D138" s="25">
        <v>6.4866140000000003</v>
      </c>
      <c r="E138" s="25">
        <v>6.2302080000000002</v>
      </c>
      <c r="F138" s="25">
        <v>5.9138149999999996</v>
      </c>
      <c r="G138" s="25">
        <v>5.7323449999999996</v>
      </c>
      <c r="H138" s="25">
        <v>5.5919290000000004</v>
      </c>
      <c r="I138" s="25">
        <v>5.5511270000000001</v>
      </c>
      <c r="J138" s="25">
        <v>5.5370850000000003</v>
      </c>
      <c r="K138" s="25">
        <v>5.5347720000000002</v>
      </c>
      <c r="L138" s="25">
        <v>5.4935109999999998</v>
      </c>
      <c r="M138" s="25">
        <v>5.4797849999999997</v>
      </c>
      <c r="N138" s="25">
        <v>5.453983</v>
      </c>
      <c r="O138" s="25">
        <v>5.4646420000000004</v>
      </c>
      <c r="P138" s="25">
        <v>5.4578110000000004</v>
      </c>
      <c r="Q138" s="25">
        <v>5.3616539999999997</v>
      </c>
      <c r="R138" s="25">
        <v>5.3185209999999996</v>
      </c>
      <c r="S138" s="25">
        <v>5.2485059999999999</v>
      </c>
      <c r="T138" s="25">
        <v>5.1804370000000004</v>
      </c>
      <c r="U138" s="25">
        <v>5.1734330000000002</v>
      </c>
      <c r="V138" s="25">
        <v>5.1505159999999997</v>
      </c>
      <c r="W138" s="25">
        <v>5.0899669999999997</v>
      </c>
      <c r="X138" s="25">
        <v>5.0693679999999999</v>
      </c>
      <c r="Y138" s="25">
        <v>5.0353789999999998</v>
      </c>
      <c r="Z138" s="25">
        <v>4.9522659999999998</v>
      </c>
      <c r="AA138" s="25">
        <v>4.9419180000000003</v>
      </c>
      <c r="AB138" s="25">
        <v>4.9199460000000004</v>
      </c>
      <c r="AC138" s="25">
        <v>4.8883200000000002</v>
      </c>
      <c r="AD138" s="25">
        <v>4.9005409999999996</v>
      </c>
      <c r="AE138" s="25">
        <v>4.8902400000000004</v>
      </c>
      <c r="AF138" s="25">
        <v>4.8396470000000003</v>
      </c>
      <c r="AG138" s="19">
        <v>-1.2999999999999999E-2</v>
      </c>
    </row>
    <row r="139" spans="1:33" ht="15" customHeight="1">
      <c r="A139" s="51" t="s">
        <v>2224</v>
      </c>
      <c r="B139" s="17" t="s">
        <v>2225</v>
      </c>
      <c r="C139" s="25">
        <v>1.4015439999999999</v>
      </c>
      <c r="D139" s="25">
        <v>1.4068929999999999</v>
      </c>
      <c r="E139" s="25">
        <v>1.427975</v>
      </c>
      <c r="F139" s="25">
        <v>1.456216</v>
      </c>
      <c r="G139" s="25">
        <v>1.484057</v>
      </c>
      <c r="H139" s="25">
        <v>1.5095879999999999</v>
      </c>
      <c r="I139" s="25">
        <v>1.5314190000000001</v>
      </c>
      <c r="J139" s="25">
        <v>1.549685</v>
      </c>
      <c r="K139" s="25">
        <v>1.5623339999999999</v>
      </c>
      <c r="L139" s="25">
        <v>1.575453</v>
      </c>
      <c r="M139" s="25">
        <v>1.5846499999999999</v>
      </c>
      <c r="N139" s="25">
        <v>1.5942959999999999</v>
      </c>
      <c r="O139" s="25">
        <v>1.6082540000000001</v>
      </c>
      <c r="P139" s="25">
        <v>1.6232150000000001</v>
      </c>
      <c r="Q139" s="25">
        <v>1.638493</v>
      </c>
      <c r="R139" s="25">
        <v>1.6494759999999999</v>
      </c>
      <c r="S139" s="25">
        <v>1.6576839999999999</v>
      </c>
      <c r="T139" s="25">
        <v>1.6650670000000001</v>
      </c>
      <c r="U139" s="25">
        <v>1.671691</v>
      </c>
      <c r="V139" s="25">
        <v>1.6805570000000001</v>
      </c>
      <c r="W139" s="25">
        <v>1.690609</v>
      </c>
      <c r="X139" s="25">
        <v>1.6918679999999999</v>
      </c>
      <c r="Y139" s="25">
        <v>1.6891929999999999</v>
      </c>
      <c r="Z139" s="25">
        <v>1.6883570000000001</v>
      </c>
      <c r="AA139" s="25">
        <v>1.68736</v>
      </c>
      <c r="AB139" s="25">
        <v>1.685913</v>
      </c>
      <c r="AC139" s="25">
        <v>1.685457</v>
      </c>
      <c r="AD139" s="25">
        <v>1.6858930000000001</v>
      </c>
      <c r="AE139" s="25">
        <v>1.686018</v>
      </c>
      <c r="AF139" s="25">
        <v>1.6846760000000001</v>
      </c>
      <c r="AG139" s="19">
        <v>6.0000000000000001E-3</v>
      </c>
    </row>
    <row r="140" spans="1:33" ht="15" customHeight="1">
      <c r="A140" s="51" t="s">
        <v>2226</v>
      </c>
      <c r="B140" s="17" t="s">
        <v>2227</v>
      </c>
      <c r="C140" s="25">
        <v>2.474933</v>
      </c>
      <c r="D140" s="25">
        <v>3.111084</v>
      </c>
      <c r="E140" s="25">
        <v>3.1313430000000002</v>
      </c>
      <c r="F140" s="25">
        <v>3.1545999999999998</v>
      </c>
      <c r="G140" s="25">
        <v>3.2495379999999998</v>
      </c>
      <c r="H140" s="25">
        <v>3.3322560000000001</v>
      </c>
      <c r="I140" s="25">
        <v>3.37148</v>
      </c>
      <c r="J140" s="25">
        <v>3.4066550000000002</v>
      </c>
      <c r="K140" s="25">
        <v>3.4265469999999998</v>
      </c>
      <c r="L140" s="25">
        <v>3.4701390000000001</v>
      </c>
      <c r="M140" s="25">
        <v>3.5096919999999998</v>
      </c>
      <c r="N140" s="25">
        <v>3.5446119999999999</v>
      </c>
      <c r="O140" s="25">
        <v>3.578443</v>
      </c>
      <c r="P140" s="25">
        <v>3.6065849999999999</v>
      </c>
      <c r="Q140" s="25">
        <v>3.6236790000000001</v>
      </c>
      <c r="R140" s="25">
        <v>3.632657</v>
      </c>
      <c r="S140" s="25">
        <v>3.6387619999999998</v>
      </c>
      <c r="T140" s="25">
        <v>3.6440809999999999</v>
      </c>
      <c r="U140" s="25">
        <v>3.6485799999999999</v>
      </c>
      <c r="V140" s="25">
        <v>3.656218</v>
      </c>
      <c r="W140" s="25">
        <v>3.6654749999999998</v>
      </c>
      <c r="X140" s="25">
        <v>3.6738849999999998</v>
      </c>
      <c r="Y140" s="25">
        <v>3.682032</v>
      </c>
      <c r="Z140" s="25">
        <v>3.6902789999999999</v>
      </c>
      <c r="AA140" s="25">
        <v>3.6995279999999999</v>
      </c>
      <c r="AB140" s="25">
        <v>3.7043140000000001</v>
      </c>
      <c r="AC140" s="25">
        <v>3.705924</v>
      </c>
      <c r="AD140" s="25">
        <v>3.7057090000000001</v>
      </c>
      <c r="AE140" s="25">
        <v>3.6921170000000001</v>
      </c>
      <c r="AF140" s="25">
        <v>3.6692719999999999</v>
      </c>
      <c r="AG140" s="19">
        <v>1.4E-2</v>
      </c>
    </row>
    <row r="141" spans="1:33">
      <c r="B141" s="16" t="s">
        <v>2215</v>
      </c>
    </row>
    <row r="142" spans="1:33" ht="15" customHeight="1">
      <c r="A142" s="51" t="s">
        <v>2228</v>
      </c>
      <c r="B142" s="17" t="s">
        <v>2223</v>
      </c>
      <c r="C142" s="25">
        <v>7.1535549999999999</v>
      </c>
      <c r="D142" s="25">
        <v>6.643211</v>
      </c>
      <c r="E142" s="25">
        <v>6.4940420000000003</v>
      </c>
      <c r="F142" s="25">
        <v>6.3038119999999997</v>
      </c>
      <c r="G142" s="25">
        <v>6.2554800000000004</v>
      </c>
      <c r="H142" s="25">
        <v>6.2519210000000003</v>
      </c>
      <c r="I142" s="25">
        <v>6.3636949999999999</v>
      </c>
      <c r="J142" s="25">
        <v>6.5071560000000002</v>
      </c>
      <c r="K142" s="25">
        <v>6.662738</v>
      </c>
      <c r="L142" s="25">
        <v>6.7670950000000003</v>
      </c>
      <c r="M142" s="25">
        <v>6.9058809999999999</v>
      </c>
      <c r="N142" s="25">
        <v>7.0260689999999997</v>
      </c>
      <c r="O142" s="25">
        <v>7.1956220000000002</v>
      </c>
      <c r="P142" s="25">
        <v>7.347092</v>
      </c>
      <c r="Q142" s="25">
        <v>7.3774810000000004</v>
      </c>
      <c r="R142" s="25">
        <v>7.4798150000000003</v>
      </c>
      <c r="S142" s="25">
        <v>7.5447790000000001</v>
      </c>
      <c r="T142" s="25">
        <v>7.6128239999999998</v>
      </c>
      <c r="U142" s="25">
        <v>7.7707059999999997</v>
      </c>
      <c r="V142" s="25">
        <v>7.9117810000000004</v>
      </c>
      <c r="W142" s="25">
        <v>7.9961060000000002</v>
      </c>
      <c r="X142" s="25">
        <v>8.1453249999999997</v>
      </c>
      <c r="Y142" s="25">
        <v>8.2761420000000001</v>
      </c>
      <c r="Z142" s="25">
        <v>8.3253850000000007</v>
      </c>
      <c r="AA142" s="25">
        <v>8.4967179999999995</v>
      </c>
      <c r="AB142" s="25">
        <v>8.6522559999999995</v>
      </c>
      <c r="AC142" s="25">
        <v>8.7924930000000003</v>
      </c>
      <c r="AD142" s="25">
        <v>9.01586</v>
      </c>
      <c r="AE142" s="25">
        <v>9.2032489999999996</v>
      </c>
      <c r="AF142" s="25">
        <v>9.3165700000000005</v>
      </c>
      <c r="AG142" s="19">
        <v>8.9999999999999993E-3</v>
      </c>
    </row>
    <row r="143" spans="1:33" ht="15" customHeight="1">
      <c r="A143" s="51" t="s">
        <v>2229</v>
      </c>
      <c r="B143" s="17" t="s">
        <v>2225</v>
      </c>
      <c r="C143" s="25">
        <v>1.4015439999999999</v>
      </c>
      <c r="D143" s="25">
        <v>1.440858</v>
      </c>
      <c r="E143" s="25">
        <v>1.4884459999999999</v>
      </c>
      <c r="F143" s="25">
        <v>1.552249</v>
      </c>
      <c r="G143" s="25">
        <v>1.6194930000000001</v>
      </c>
      <c r="H143" s="25">
        <v>1.6877580000000001</v>
      </c>
      <c r="I143" s="25">
        <v>1.755587</v>
      </c>
      <c r="J143" s="25">
        <v>1.8211820000000001</v>
      </c>
      <c r="K143" s="25">
        <v>1.8807320000000001</v>
      </c>
      <c r="L143" s="25">
        <v>1.9406969999999999</v>
      </c>
      <c r="M143" s="25">
        <v>1.99705</v>
      </c>
      <c r="N143" s="25">
        <v>2.0538439999999998</v>
      </c>
      <c r="O143" s="25">
        <v>2.1176849999999998</v>
      </c>
      <c r="P143" s="25">
        <v>2.1851080000000001</v>
      </c>
      <c r="Q143" s="25">
        <v>2.2545190000000002</v>
      </c>
      <c r="R143" s="25">
        <v>2.3197749999999999</v>
      </c>
      <c r="S143" s="25">
        <v>2.3829379999999998</v>
      </c>
      <c r="T143" s="25">
        <v>2.4468719999999999</v>
      </c>
      <c r="U143" s="25">
        <v>2.5109469999999998</v>
      </c>
      <c r="V143" s="25">
        <v>2.581528</v>
      </c>
      <c r="W143" s="25">
        <v>2.6558700000000002</v>
      </c>
      <c r="X143" s="25">
        <v>2.7184490000000001</v>
      </c>
      <c r="Y143" s="25">
        <v>2.7763550000000001</v>
      </c>
      <c r="Z143" s="25">
        <v>2.8383409999999998</v>
      </c>
      <c r="AA143" s="25">
        <v>2.9011040000000001</v>
      </c>
      <c r="AB143" s="25">
        <v>2.9648599999999998</v>
      </c>
      <c r="AC143" s="25">
        <v>3.031587</v>
      </c>
      <c r="AD143" s="25">
        <v>3.1016530000000002</v>
      </c>
      <c r="AE143" s="25">
        <v>3.1730230000000001</v>
      </c>
      <c r="AF143" s="25">
        <v>3.2430880000000002</v>
      </c>
      <c r="AG143" s="19">
        <v>2.9000000000000001E-2</v>
      </c>
    </row>
    <row r="144" spans="1:33" ht="15" customHeight="1">
      <c r="A144" s="51" t="s">
        <v>2230</v>
      </c>
      <c r="B144" s="17" t="s">
        <v>2227</v>
      </c>
      <c r="C144" s="25">
        <v>2.474933</v>
      </c>
      <c r="D144" s="25">
        <v>3.1861899999999999</v>
      </c>
      <c r="E144" s="25">
        <v>3.2639469999999999</v>
      </c>
      <c r="F144" s="25">
        <v>3.362635</v>
      </c>
      <c r="G144" s="25">
        <v>3.5460919999999998</v>
      </c>
      <c r="H144" s="25">
        <v>3.725549</v>
      </c>
      <c r="I144" s="25">
        <v>3.8649939999999998</v>
      </c>
      <c r="J144" s="25">
        <v>4.0034850000000004</v>
      </c>
      <c r="K144" s="25">
        <v>4.1248639999999996</v>
      </c>
      <c r="L144" s="25">
        <v>4.2746370000000002</v>
      </c>
      <c r="M144" s="25">
        <v>4.4230780000000003</v>
      </c>
      <c r="N144" s="25">
        <v>4.5663299999999998</v>
      </c>
      <c r="O144" s="25">
        <v>4.711951</v>
      </c>
      <c r="P144" s="25">
        <v>4.8550440000000004</v>
      </c>
      <c r="Q144" s="25">
        <v>4.986078</v>
      </c>
      <c r="R144" s="25">
        <v>5.1088639999999996</v>
      </c>
      <c r="S144" s="25">
        <v>5.2307560000000004</v>
      </c>
      <c r="T144" s="25">
        <v>5.3550990000000001</v>
      </c>
      <c r="U144" s="25">
        <v>5.480315</v>
      </c>
      <c r="V144" s="25">
        <v>5.6163679999999996</v>
      </c>
      <c r="W144" s="25">
        <v>5.7582940000000002</v>
      </c>
      <c r="X144" s="25">
        <v>5.9031000000000002</v>
      </c>
      <c r="Y144" s="25">
        <v>6.0517820000000002</v>
      </c>
      <c r="Z144" s="25">
        <v>6.2038250000000001</v>
      </c>
      <c r="AA144" s="25">
        <v>6.3606569999999998</v>
      </c>
      <c r="AB144" s="25">
        <v>6.5144349999999998</v>
      </c>
      <c r="AC144" s="25">
        <v>6.6657479999999998</v>
      </c>
      <c r="AD144" s="25">
        <v>6.8176459999999999</v>
      </c>
      <c r="AE144" s="25">
        <v>6.9484260000000004</v>
      </c>
      <c r="AF144" s="25">
        <v>7.0635389999999996</v>
      </c>
      <c r="AG144" s="19">
        <v>3.6999999999999998E-2</v>
      </c>
    </row>
    <row r="146" spans="1:33" ht="15" customHeight="1">
      <c r="B146" s="16" t="s">
        <v>2231</v>
      </c>
    </row>
    <row r="147" spans="1:33" ht="15" customHeight="1">
      <c r="A147" s="51" t="s">
        <v>2232</v>
      </c>
      <c r="B147" s="17" t="s">
        <v>2233</v>
      </c>
      <c r="C147" s="23">
        <v>9.9388050000000003</v>
      </c>
      <c r="D147" s="23">
        <v>9.4317119999999992</v>
      </c>
      <c r="E147" s="23">
        <v>9.1000219999999992</v>
      </c>
      <c r="F147" s="23">
        <v>7.7232640000000004</v>
      </c>
      <c r="G147" s="23">
        <v>7.4894970000000001</v>
      </c>
      <c r="H147" s="23">
        <v>7.3855709999999997</v>
      </c>
      <c r="I147" s="23">
        <v>7.3225429999999996</v>
      </c>
      <c r="J147" s="23">
        <v>7.2422639999999996</v>
      </c>
      <c r="K147" s="23">
        <v>7.0083089999999997</v>
      </c>
      <c r="L147" s="23">
        <v>6.8978590000000004</v>
      </c>
      <c r="M147" s="23">
        <v>6.8091590000000002</v>
      </c>
      <c r="N147" s="23">
        <v>6.6705009999999998</v>
      </c>
      <c r="O147" s="23">
        <v>6.7422250000000004</v>
      </c>
      <c r="P147" s="23">
        <v>6.3498029999999996</v>
      </c>
      <c r="Q147" s="23">
        <v>6.170598</v>
      </c>
      <c r="R147" s="23">
        <v>5.9384480000000002</v>
      </c>
      <c r="S147" s="23">
        <v>5.8292229999999998</v>
      </c>
      <c r="T147" s="23">
        <v>5.8057730000000003</v>
      </c>
      <c r="U147" s="23">
        <v>5.7831239999999999</v>
      </c>
      <c r="V147" s="23">
        <v>5.6737929999999999</v>
      </c>
      <c r="W147" s="23">
        <v>5.623291</v>
      </c>
      <c r="X147" s="23">
        <v>5.5677120000000002</v>
      </c>
      <c r="Y147" s="23">
        <v>5.488823</v>
      </c>
      <c r="Z147" s="23">
        <v>5.4039809999999999</v>
      </c>
      <c r="AA147" s="23">
        <v>5.337656</v>
      </c>
      <c r="AB147" s="23">
        <v>5.313434</v>
      </c>
      <c r="AC147" s="23">
        <v>5.276732</v>
      </c>
      <c r="AD147" s="23">
        <v>5.2620810000000002</v>
      </c>
      <c r="AE147" s="23">
        <v>5.2577439999999998</v>
      </c>
      <c r="AF147" s="23">
        <v>5.2669459999999999</v>
      </c>
      <c r="AG147" s="19">
        <v>-2.1999999999999999E-2</v>
      </c>
    </row>
    <row r="148" spans="1:33" ht="15" customHeight="1">
      <c r="A148" s="51" t="s">
        <v>2234</v>
      </c>
      <c r="B148" s="17" t="s">
        <v>2235</v>
      </c>
      <c r="C148" s="23">
        <v>11.228002</v>
      </c>
      <c r="D148" s="23">
        <v>10.978408999999999</v>
      </c>
      <c r="E148" s="23">
        <v>11.145837999999999</v>
      </c>
      <c r="F148" s="23">
        <v>11.154776</v>
      </c>
      <c r="G148" s="23">
        <v>10.729089</v>
      </c>
      <c r="H148" s="23">
        <v>10.613265999999999</v>
      </c>
      <c r="I148" s="23">
        <v>10.541302</v>
      </c>
      <c r="J148" s="23">
        <v>10.634968000000001</v>
      </c>
      <c r="K148" s="23">
        <v>10.40893</v>
      </c>
      <c r="L148" s="23">
        <v>10.206160000000001</v>
      </c>
      <c r="M148" s="23">
        <v>10.170750999999999</v>
      </c>
      <c r="N148" s="23">
        <v>10.18618</v>
      </c>
      <c r="O148" s="23">
        <v>10.210397</v>
      </c>
      <c r="P148" s="23">
        <v>10.174935</v>
      </c>
      <c r="Q148" s="23">
        <v>10.055315</v>
      </c>
      <c r="R148" s="23">
        <v>10.078006</v>
      </c>
      <c r="S148" s="23">
        <v>10.193372</v>
      </c>
      <c r="T148" s="23">
        <v>10.308033999999999</v>
      </c>
      <c r="U148" s="23">
        <v>10.385472</v>
      </c>
      <c r="V148" s="23">
        <v>10.512074</v>
      </c>
      <c r="W148" s="23">
        <v>10.683192</v>
      </c>
      <c r="X148" s="23">
        <v>10.831536</v>
      </c>
      <c r="Y148" s="23">
        <v>10.937668</v>
      </c>
      <c r="Z148" s="23">
        <v>11.134556999999999</v>
      </c>
      <c r="AA148" s="23">
        <v>11.289343000000001</v>
      </c>
      <c r="AB148" s="23">
        <v>11.39845</v>
      </c>
      <c r="AC148" s="23">
        <v>11.517424999999999</v>
      </c>
      <c r="AD148" s="23">
        <v>11.659333999999999</v>
      </c>
      <c r="AE148" s="23">
        <v>11.744733999999999</v>
      </c>
      <c r="AF148" s="23">
        <v>11.860683999999999</v>
      </c>
      <c r="AG148" s="19">
        <v>2E-3</v>
      </c>
    </row>
    <row r="149" spans="1:33">
      <c r="A149" s="51" t="s">
        <v>2236</v>
      </c>
      <c r="B149" s="17" t="s">
        <v>2237</v>
      </c>
      <c r="C149" s="23">
        <v>0.11676400000000001</v>
      </c>
      <c r="D149" s="23">
        <v>0.112176</v>
      </c>
      <c r="E149" s="23">
        <v>0.112192</v>
      </c>
      <c r="F149" s="23">
        <v>0.105213</v>
      </c>
      <c r="G149" s="23">
        <v>0.102898</v>
      </c>
      <c r="H149" s="23">
        <v>9.8527000000000003E-2</v>
      </c>
      <c r="I149" s="23">
        <v>9.3379000000000004E-2</v>
      </c>
      <c r="J149" s="23">
        <v>9.0395000000000003E-2</v>
      </c>
      <c r="K149" s="23">
        <v>8.8109999999999994E-2</v>
      </c>
      <c r="L149" s="23">
        <v>8.6033999999999999E-2</v>
      </c>
      <c r="M149" s="23">
        <v>8.2920999999999995E-2</v>
      </c>
      <c r="N149" s="23">
        <v>8.1634999999999999E-2</v>
      </c>
      <c r="O149" s="23">
        <v>8.0954999999999999E-2</v>
      </c>
      <c r="P149" s="23">
        <v>7.8895999999999994E-2</v>
      </c>
      <c r="Q149" s="23">
        <v>7.7625E-2</v>
      </c>
      <c r="R149" s="23">
        <v>7.5891E-2</v>
      </c>
      <c r="S149" s="23">
        <v>7.3993000000000003E-2</v>
      </c>
      <c r="T149" s="23">
        <v>7.2095000000000006E-2</v>
      </c>
      <c r="U149" s="23">
        <v>7.1312E-2</v>
      </c>
      <c r="V149" s="23">
        <v>7.0041000000000006E-2</v>
      </c>
      <c r="W149" s="23">
        <v>6.7256999999999997E-2</v>
      </c>
      <c r="X149" s="23">
        <v>6.4646999999999996E-2</v>
      </c>
      <c r="Y149" s="23">
        <v>6.1829000000000002E-2</v>
      </c>
      <c r="Z149" s="23">
        <v>5.8784000000000003E-2</v>
      </c>
      <c r="AA149" s="23">
        <v>5.5969999999999999E-2</v>
      </c>
      <c r="AB149" s="23">
        <v>5.6277000000000001E-2</v>
      </c>
      <c r="AC149" s="23">
        <v>5.6182000000000003E-2</v>
      </c>
      <c r="AD149" s="23">
        <v>5.6401E-2</v>
      </c>
      <c r="AE149" s="23">
        <v>5.6113999999999997E-2</v>
      </c>
      <c r="AF149" s="23">
        <v>5.6481999999999997E-2</v>
      </c>
      <c r="AG149" s="19">
        <v>-2.5000000000000001E-2</v>
      </c>
    </row>
    <row r="150" spans="1:33" ht="15" customHeight="1">
      <c r="A150" s="51" t="s">
        <v>2238</v>
      </c>
      <c r="B150" s="16" t="s">
        <v>2239</v>
      </c>
      <c r="C150" s="24">
        <v>21.283569</v>
      </c>
      <c r="D150" s="24">
        <v>20.522299</v>
      </c>
      <c r="E150" s="24">
        <v>20.358053000000002</v>
      </c>
      <c r="F150" s="24">
        <v>18.983253000000001</v>
      </c>
      <c r="G150" s="24">
        <v>18.321484000000002</v>
      </c>
      <c r="H150" s="24">
        <v>18.097363000000001</v>
      </c>
      <c r="I150" s="24">
        <v>17.957225999999999</v>
      </c>
      <c r="J150" s="24">
        <v>17.967627</v>
      </c>
      <c r="K150" s="24">
        <v>17.50535</v>
      </c>
      <c r="L150" s="24">
        <v>17.190054</v>
      </c>
      <c r="M150" s="24">
        <v>17.062832</v>
      </c>
      <c r="N150" s="24">
        <v>16.938316</v>
      </c>
      <c r="O150" s="24">
        <v>17.033577000000001</v>
      </c>
      <c r="P150" s="24">
        <v>16.603634</v>
      </c>
      <c r="Q150" s="24">
        <v>16.303539000000001</v>
      </c>
      <c r="R150" s="24">
        <v>16.092345999999999</v>
      </c>
      <c r="S150" s="24">
        <v>16.096588000000001</v>
      </c>
      <c r="T150" s="24">
        <v>16.185901999999999</v>
      </c>
      <c r="U150" s="24">
        <v>16.239908</v>
      </c>
      <c r="V150" s="24">
        <v>16.255908999999999</v>
      </c>
      <c r="W150" s="24">
        <v>16.373739</v>
      </c>
      <c r="X150" s="24">
        <v>16.463895999999998</v>
      </c>
      <c r="Y150" s="24">
        <v>16.488319000000001</v>
      </c>
      <c r="Z150" s="24">
        <v>16.597321999999998</v>
      </c>
      <c r="AA150" s="24">
        <v>16.682967999999999</v>
      </c>
      <c r="AB150" s="24">
        <v>16.768160000000002</v>
      </c>
      <c r="AC150" s="24">
        <v>16.850338000000001</v>
      </c>
      <c r="AD150" s="24">
        <v>16.977816000000001</v>
      </c>
      <c r="AE150" s="24">
        <v>17.058592000000001</v>
      </c>
      <c r="AF150" s="24">
        <v>17.184113</v>
      </c>
      <c r="AG150" s="21">
        <v>-7.0000000000000001E-3</v>
      </c>
    </row>
    <row r="152" spans="1:33" ht="15" customHeight="1">
      <c r="B152" s="16" t="s">
        <v>2240</v>
      </c>
    </row>
    <row r="153" spans="1:33" ht="15" customHeight="1">
      <c r="B153" s="16" t="s">
        <v>6907</v>
      </c>
    </row>
    <row r="154" spans="1:33" ht="15" customHeight="1">
      <c r="A154" s="51" t="s">
        <v>2241</v>
      </c>
      <c r="B154" s="17" t="s">
        <v>2233</v>
      </c>
      <c r="C154" s="23">
        <v>2.0572599999999999</v>
      </c>
      <c r="D154" s="23">
        <v>2.0293739999999998</v>
      </c>
      <c r="E154" s="23">
        <v>2.0121959999999999</v>
      </c>
      <c r="F154" s="23">
        <v>2.0112969999999999</v>
      </c>
      <c r="G154" s="23">
        <v>1.9617370000000001</v>
      </c>
      <c r="H154" s="23">
        <v>1.929316</v>
      </c>
      <c r="I154" s="23">
        <v>1.9278979999999999</v>
      </c>
      <c r="J154" s="23">
        <v>1.917705</v>
      </c>
      <c r="K154" s="23">
        <v>1.9249259999999999</v>
      </c>
      <c r="L154" s="23">
        <v>1.922045</v>
      </c>
      <c r="M154" s="23">
        <v>1.9208000000000001</v>
      </c>
      <c r="N154" s="23">
        <v>1.9096329999999999</v>
      </c>
      <c r="O154" s="23">
        <v>1.9061250000000001</v>
      </c>
      <c r="P154" s="23">
        <v>1.8992119999999999</v>
      </c>
      <c r="Q154" s="23">
        <v>1.885572</v>
      </c>
      <c r="R154" s="23">
        <v>1.8703419999999999</v>
      </c>
      <c r="S154" s="23">
        <v>1.8671580000000001</v>
      </c>
      <c r="T154" s="23">
        <v>1.866484</v>
      </c>
      <c r="U154" s="23">
        <v>1.863837</v>
      </c>
      <c r="V154" s="23">
        <v>1.8688180000000001</v>
      </c>
      <c r="W154" s="23">
        <v>1.8646560000000001</v>
      </c>
      <c r="X154" s="23">
        <v>1.8539509999999999</v>
      </c>
      <c r="Y154" s="23">
        <v>1.842649</v>
      </c>
      <c r="Z154" s="23">
        <v>1.8373619999999999</v>
      </c>
      <c r="AA154" s="23">
        <v>1.8342890000000001</v>
      </c>
      <c r="AB154" s="23">
        <v>1.8314589999999999</v>
      </c>
      <c r="AC154" s="23">
        <v>1.825958</v>
      </c>
      <c r="AD154" s="23">
        <v>1.81735</v>
      </c>
      <c r="AE154" s="23">
        <v>1.8186709999999999</v>
      </c>
      <c r="AF154" s="23">
        <v>1.8159609999999999</v>
      </c>
      <c r="AG154" s="19">
        <v>-4.0000000000000001E-3</v>
      </c>
    </row>
    <row r="155" spans="1:33" ht="15" customHeight="1">
      <c r="A155" s="51" t="s">
        <v>2242</v>
      </c>
      <c r="B155" s="17" t="s">
        <v>2235</v>
      </c>
      <c r="C155" s="23">
        <v>5.1494070000000001</v>
      </c>
      <c r="D155" s="23">
        <v>4.0411320000000002</v>
      </c>
      <c r="E155" s="23">
        <v>3.783547</v>
      </c>
      <c r="F155" s="23">
        <v>3.4843410000000001</v>
      </c>
      <c r="G155" s="23">
        <v>3.3148629999999999</v>
      </c>
      <c r="H155" s="23">
        <v>3.3110569999999999</v>
      </c>
      <c r="I155" s="23">
        <v>3.400471</v>
      </c>
      <c r="J155" s="23">
        <v>3.548705</v>
      </c>
      <c r="K155" s="23">
        <v>3.6346630000000002</v>
      </c>
      <c r="L155" s="23">
        <v>3.7118850000000001</v>
      </c>
      <c r="M155" s="23">
        <v>3.7625479999999998</v>
      </c>
      <c r="N155" s="23">
        <v>3.7835869999999998</v>
      </c>
      <c r="O155" s="23">
        <v>3.8389470000000001</v>
      </c>
      <c r="P155" s="23">
        <v>3.8102140000000002</v>
      </c>
      <c r="Q155" s="23">
        <v>3.7801149999999999</v>
      </c>
      <c r="R155" s="23">
        <v>3.7725360000000001</v>
      </c>
      <c r="S155" s="23">
        <v>3.775531</v>
      </c>
      <c r="T155" s="23">
        <v>3.7908330000000001</v>
      </c>
      <c r="U155" s="23">
        <v>3.7889400000000002</v>
      </c>
      <c r="V155" s="23">
        <v>3.8212259999999998</v>
      </c>
      <c r="W155" s="23">
        <v>3.8161139999999998</v>
      </c>
      <c r="X155" s="23">
        <v>3.7945639999999998</v>
      </c>
      <c r="Y155" s="23">
        <v>3.7847629999999999</v>
      </c>
      <c r="Z155" s="23">
        <v>3.735687</v>
      </c>
      <c r="AA155" s="23">
        <v>3.7222209999999998</v>
      </c>
      <c r="AB155" s="23">
        <v>3.7168420000000002</v>
      </c>
      <c r="AC155" s="23">
        <v>3.705883</v>
      </c>
      <c r="AD155" s="23">
        <v>3.7200259999999998</v>
      </c>
      <c r="AE155" s="23">
        <v>3.7006960000000002</v>
      </c>
      <c r="AF155" s="23">
        <v>3.6917529999999998</v>
      </c>
      <c r="AG155" s="19">
        <v>-1.0999999999999999E-2</v>
      </c>
    </row>
    <row r="156" spans="1:33" ht="15" customHeight="1">
      <c r="A156" s="51" t="s">
        <v>2243</v>
      </c>
      <c r="B156" s="17" t="s">
        <v>2244</v>
      </c>
      <c r="C156" s="23">
        <v>21.714523</v>
      </c>
      <c r="D156" s="23">
        <v>22.029548999999999</v>
      </c>
      <c r="E156" s="23">
        <v>20.393699999999999</v>
      </c>
      <c r="F156" s="23">
        <v>20.867688999999999</v>
      </c>
      <c r="G156" s="23">
        <v>20.202636999999999</v>
      </c>
      <c r="H156" s="23">
        <v>19.562002</v>
      </c>
      <c r="I156" s="23">
        <v>19.092382000000001</v>
      </c>
      <c r="J156" s="23">
        <v>19.301582</v>
      </c>
      <c r="K156" s="23">
        <v>19.443417</v>
      </c>
      <c r="L156" s="23">
        <v>19.453869000000001</v>
      </c>
      <c r="M156" s="23">
        <v>19.642158999999999</v>
      </c>
      <c r="N156" s="23">
        <v>19.773769000000001</v>
      </c>
      <c r="O156" s="23">
        <v>19.813597000000001</v>
      </c>
      <c r="P156" s="23">
        <v>19.936793999999999</v>
      </c>
      <c r="Q156" s="23">
        <v>20.035036000000002</v>
      </c>
      <c r="R156" s="23">
        <v>20.220749000000001</v>
      </c>
      <c r="S156" s="23">
        <v>20.427848999999998</v>
      </c>
      <c r="T156" s="23">
        <v>20.527849</v>
      </c>
      <c r="U156" s="23">
        <v>20.595680000000002</v>
      </c>
      <c r="V156" s="23">
        <v>20.811686999999999</v>
      </c>
      <c r="W156" s="23">
        <v>20.901893999999999</v>
      </c>
      <c r="X156" s="23">
        <v>20.937833999999999</v>
      </c>
      <c r="Y156" s="23">
        <v>21.170185</v>
      </c>
      <c r="Z156" s="23">
        <v>21.440045999999999</v>
      </c>
      <c r="AA156" s="23">
        <v>21.542753000000001</v>
      </c>
      <c r="AB156" s="23">
        <v>21.783722000000001</v>
      </c>
      <c r="AC156" s="23">
        <v>21.850812999999999</v>
      </c>
      <c r="AD156" s="23">
        <v>21.798199</v>
      </c>
      <c r="AE156" s="23">
        <v>21.791779999999999</v>
      </c>
      <c r="AF156" s="23">
        <v>21.736654000000001</v>
      </c>
      <c r="AG156" s="19">
        <v>0</v>
      </c>
    </row>
    <row r="157" spans="1:33" ht="15" customHeight="1">
      <c r="A157" s="51" t="s">
        <v>2245</v>
      </c>
      <c r="B157" s="17" t="s">
        <v>2246</v>
      </c>
      <c r="C157" s="23">
        <v>12.984576000000001</v>
      </c>
      <c r="D157" s="23">
        <v>13.337785999999999</v>
      </c>
      <c r="E157" s="23">
        <v>12.811491</v>
      </c>
      <c r="F157" s="23">
        <v>13.728472</v>
      </c>
      <c r="G157" s="23">
        <v>13.927019</v>
      </c>
      <c r="H157" s="23">
        <v>14.103992999999999</v>
      </c>
      <c r="I157" s="23">
        <v>14.525732</v>
      </c>
      <c r="J157" s="23">
        <v>14.690011999999999</v>
      </c>
      <c r="K157" s="23">
        <v>14.787516999999999</v>
      </c>
      <c r="L157" s="23">
        <v>14.878964</v>
      </c>
      <c r="M157" s="23">
        <v>15.159939</v>
      </c>
      <c r="N157" s="23">
        <v>15.253017</v>
      </c>
      <c r="O157" s="23">
        <v>15.388532</v>
      </c>
      <c r="P157" s="23">
        <v>15.414999999999999</v>
      </c>
      <c r="Q157" s="23">
        <v>15.454447</v>
      </c>
      <c r="R157" s="23">
        <v>15.436389999999999</v>
      </c>
      <c r="S157" s="23">
        <v>15.483134</v>
      </c>
      <c r="T157" s="23">
        <v>15.653063</v>
      </c>
      <c r="U157" s="23">
        <v>15.636279999999999</v>
      </c>
      <c r="V157" s="23">
        <v>15.853301999999999</v>
      </c>
      <c r="W157" s="23">
        <v>15.891152</v>
      </c>
      <c r="X157" s="23">
        <v>15.835259000000001</v>
      </c>
      <c r="Y157" s="23">
        <v>15.973077</v>
      </c>
      <c r="Z157" s="23">
        <v>15.984838</v>
      </c>
      <c r="AA157" s="23">
        <v>15.80189</v>
      </c>
      <c r="AB157" s="23">
        <v>16.025043</v>
      </c>
      <c r="AC157" s="23">
        <v>16.110765000000001</v>
      </c>
      <c r="AD157" s="23">
        <v>16.149094000000002</v>
      </c>
      <c r="AE157" s="23">
        <v>16.205715000000001</v>
      </c>
      <c r="AF157" s="23">
        <v>16.200251000000002</v>
      </c>
      <c r="AG157" s="19">
        <v>8.0000000000000002E-3</v>
      </c>
    </row>
    <row r="158" spans="1:33">
      <c r="B158" s="16" t="s">
        <v>2247</v>
      </c>
    </row>
    <row r="159" spans="1:33" ht="15" customHeight="1">
      <c r="A159" s="51" t="s">
        <v>2248</v>
      </c>
      <c r="B159" s="17" t="s">
        <v>2233</v>
      </c>
      <c r="C159" s="23">
        <v>2.0572599999999999</v>
      </c>
      <c r="D159" s="23">
        <v>2.0783670000000001</v>
      </c>
      <c r="E159" s="23">
        <v>2.097407</v>
      </c>
      <c r="F159" s="23">
        <v>2.1439349999999999</v>
      </c>
      <c r="G159" s="23">
        <v>2.1407660000000002</v>
      </c>
      <c r="H159" s="23">
        <v>2.1570260000000001</v>
      </c>
      <c r="I159" s="23">
        <v>2.210102</v>
      </c>
      <c r="J159" s="23">
        <v>2.2536779999999998</v>
      </c>
      <c r="K159" s="23">
        <v>2.3172190000000001</v>
      </c>
      <c r="L159" s="23">
        <v>2.3676409999999999</v>
      </c>
      <c r="M159" s="23">
        <v>2.4206819999999998</v>
      </c>
      <c r="N159" s="23">
        <v>2.4600759999999999</v>
      </c>
      <c r="O159" s="23">
        <v>2.5099079999999998</v>
      </c>
      <c r="P159" s="23">
        <v>2.5566460000000002</v>
      </c>
      <c r="Q159" s="23">
        <v>2.5944929999999999</v>
      </c>
      <c r="R159" s="23">
        <v>2.6303939999999999</v>
      </c>
      <c r="S159" s="23">
        <v>2.6840579999999998</v>
      </c>
      <c r="T159" s="23">
        <v>2.742861</v>
      </c>
      <c r="U159" s="23">
        <v>2.7995589999999999</v>
      </c>
      <c r="V159" s="23">
        <v>2.8707180000000001</v>
      </c>
      <c r="W159" s="23">
        <v>2.9292899999999999</v>
      </c>
      <c r="X159" s="23">
        <v>2.9788790000000001</v>
      </c>
      <c r="Y159" s="23">
        <v>3.0285739999999999</v>
      </c>
      <c r="Z159" s="23">
        <v>3.088838</v>
      </c>
      <c r="AA159" s="23">
        <v>3.153721</v>
      </c>
      <c r="AB159" s="23">
        <v>3.220818</v>
      </c>
      <c r="AC159" s="23">
        <v>3.2843019999999998</v>
      </c>
      <c r="AD159" s="23">
        <v>3.3435030000000001</v>
      </c>
      <c r="AE159" s="23">
        <v>3.4226719999999999</v>
      </c>
      <c r="AF159" s="23">
        <v>3.4958179999999999</v>
      </c>
      <c r="AG159" s="19">
        <v>1.7999999999999999E-2</v>
      </c>
    </row>
    <row r="160" spans="1:33" ht="15" customHeight="1">
      <c r="A160" s="51" t="s">
        <v>2249</v>
      </c>
      <c r="B160" s="17" t="s">
        <v>2235</v>
      </c>
      <c r="C160" s="23">
        <v>5.1494070000000001</v>
      </c>
      <c r="D160" s="23">
        <v>4.1386919999999998</v>
      </c>
      <c r="E160" s="23">
        <v>3.9437709999999999</v>
      </c>
      <c r="F160" s="23">
        <v>3.7141220000000001</v>
      </c>
      <c r="G160" s="23">
        <v>3.6173790000000001</v>
      </c>
      <c r="H160" s="23">
        <v>3.701848</v>
      </c>
      <c r="I160" s="23">
        <v>3.8982290000000002</v>
      </c>
      <c r="J160" s="23">
        <v>4.1704220000000003</v>
      </c>
      <c r="K160" s="23">
        <v>4.3753929999999999</v>
      </c>
      <c r="L160" s="23">
        <v>4.5724280000000004</v>
      </c>
      <c r="M160" s="23">
        <v>4.7417389999999999</v>
      </c>
      <c r="N160" s="23">
        <v>4.8741890000000003</v>
      </c>
      <c r="O160" s="23">
        <v>5.0549720000000002</v>
      </c>
      <c r="P160" s="23">
        <v>5.1291609999999999</v>
      </c>
      <c r="Q160" s="23">
        <v>5.2013290000000003</v>
      </c>
      <c r="R160" s="23">
        <v>5.3055859999999999</v>
      </c>
      <c r="S160" s="23">
        <v>5.4273629999999997</v>
      </c>
      <c r="T160" s="23">
        <v>5.5707560000000003</v>
      </c>
      <c r="U160" s="23">
        <v>5.6911420000000001</v>
      </c>
      <c r="V160" s="23">
        <v>5.8698399999999999</v>
      </c>
      <c r="W160" s="23">
        <v>5.9949409999999999</v>
      </c>
      <c r="X160" s="23">
        <v>6.097003</v>
      </c>
      <c r="Y160" s="23">
        <v>6.220631</v>
      </c>
      <c r="Z160" s="23">
        <v>6.2801609999999997</v>
      </c>
      <c r="AA160" s="23">
        <v>6.3996740000000001</v>
      </c>
      <c r="AB160" s="23">
        <v>6.5364690000000003</v>
      </c>
      <c r="AC160" s="23">
        <v>6.665673</v>
      </c>
      <c r="AD160" s="23">
        <v>6.8439860000000001</v>
      </c>
      <c r="AE160" s="23">
        <v>6.9645710000000003</v>
      </c>
      <c r="AF160" s="23">
        <v>7.1068150000000001</v>
      </c>
      <c r="AG160" s="19">
        <v>1.0999999999999999E-2</v>
      </c>
    </row>
    <row r="161" spans="1:33" ht="15" customHeight="1">
      <c r="A161" s="51" t="s">
        <v>2250</v>
      </c>
      <c r="B161" s="17" t="s">
        <v>2244</v>
      </c>
      <c r="C161" s="23">
        <v>21.714523</v>
      </c>
      <c r="D161" s="23">
        <v>22.561377</v>
      </c>
      <c r="E161" s="23">
        <v>21.257321999999998</v>
      </c>
      <c r="F161" s="23">
        <v>22.243842999999998</v>
      </c>
      <c r="G161" s="23">
        <v>22.046334999999999</v>
      </c>
      <c r="H161" s="23">
        <v>21.870823000000001</v>
      </c>
      <c r="I161" s="23">
        <v>21.887105999999999</v>
      </c>
      <c r="J161" s="23">
        <v>22.683128</v>
      </c>
      <c r="K161" s="23">
        <v>23.405909000000001</v>
      </c>
      <c r="L161" s="23">
        <v>23.963944999999999</v>
      </c>
      <c r="M161" s="23">
        <v>24.753965000000001</v>
      </c>
      <c r="N161" s="23">
        <v>25.473471</v>
      </c>
      <c r="O161" s="23">
        <v>26.089749999999999</v>
      </c>
      <c r="P161" s="23">
        <v>26.838135000000001</v>
      </c>
      <c r="Q161" s="23">
        <v>27.567629</v>
      </c>
      <c r="R161" s="23">
        <v>28.437875999999999</v>
      </c>
      <c r="S161" s="23">
        <v>29.365234000000001</v>
      </c>
      <c r="T161" s="23">
        <v>30.166359</v>
      </c>
      <c r="U161" s="23">
        <v>30.935541000000001</v>
      </c>
      <c r="V161" s="23">
        <v>31.969131000000001</v>
      </c>
      <c r="W161" s="23">
        <v>32.835921999999997</v>
      </c>
      <c r="X161" s="23">
        <v>33.642344999999999</v>
      </c>
      <c r="Y161" s="23">
        <v>34.795284000000002</v>
      </c>
      <c r="Z161" s="23">
        <v>36.043427000000001</v>
      </c>
      <c r="AA161" s="23">
        <v>37.038795</v>
      </c>
      <c r="AB161" s="23">
        <v>38.309024999999998</v>
      </c>
      <c r="AC161" s="23">
        <v>39.302478999999998</v>
      </c>
      <c r="AD161" s="23">
        <v>40.103634</v>
      </c>
      <c r="AE161" s="23">
        <v>41.011313999999999</v>
      </c>
      <c r="AF161" s="23">
        <v>41.844185000000003</v>
      </c>
      <c r="AG161" s="19">
        <v>2.3E-2</v>
      </c>
    </row>
    <row r="162" spans="1:33" ht="15" customHeight="1">
      <c r="A162" s="51" t="s">
        <v>2251</v>
      </c>
      <c r="B162" s="17" t="s">
        <v>2246</v>
      </c>
      <c r="C162" s="23">
        <v>12.984576000000001</v>
      </c>
      <c r="D162" s="23">
        <v>13.659781000000001</v>
      </c>
      <c r="E162" s="23">
        <v>13.354027</v>
      </c>
      <c r="F162" s="23">
        <v>14.633819000000001</v>
      </c>
      <c r="G162" s="23">
        <v>15.198003999999999</v>
      </c>
      <c r="H162" s="23">
        <v>15.768628</v>
      </c>
      <c r="I162" s="23">
        <v>16.651994999999999</v>
      </c>
      <c r="J162" s="23">
        <v>17.263632000000001</v>
      </c>
      <c r="K162" s="23">
        <v>17.801155000000001</v>
      </c>
      <c r="L162" s="23">
        <v>18.328420999999999</v>
      </c>
      <c r="M162" s="23">
        <v>19.105263000000001</v>
      </c>
      <c r="N162" s="23">
        <v>19.649632</v>
      </c>
      <c r="O162" s="23">
        <v>20.263002</v>
      </c>
      <c r="P162" s="23">
        <v>20.751069999999999</v>
      </c>
      <c r="Q162" s="23">
        <v>21.264869999999998</v>
      </c>
      <c r="R162" s="23">
        <v>21.709292999999999</v>
      </c>
      <c r="S162" s="23">
        <v>22.257158</v>
      </c>
      <c r="T162" s="23">
        <v>23.002699</v>
      </c>
      <c r="U162" s="23">
        <v>23.486324</v>
      </c>
      <c r="V162" s="23">
        <v>24.352485999999999</v>
      </c>
      <c r="W162" s="23">
        <v>24.964276999999999</v>
      </c>
      <c r="X162" s="23">
        <v>25.443667999999999</v>
      </c>
      <c r="Y162" s="23">
        <v>26.253325</v>
      </c>
      <c r="Z162" s="23">
        <v>26.872534000000002</v>
      </c>
      <c r="AA162" s="23">
        <v>27.16844</v>
      </c>
      <c r="AB162" s="23">
        <v>28.181767000000001</v>
      </c>
      <c r="AC162" s="23">
        <v>28.978007999999999</v>
      </c>
      <c r="AD162" s="23">
        <v>29.710591999999998</v>
      </c>
      <c r="AE162" s="23">
        <v>30.498549000000001</v>
      </c>
      <c r="AF162" s="23">
        <v>31.186319000000001</v>
      </c>
      <c r="AG162" s="19">
        <v>3.1E-2</v>
      </c>
    </row>
    <row r="164" spans="1:33" ht="15" customHeight="1">
      <c r="B164" s="16" t="s">
        <v>2252</v>
      </c>
    </row>
    <row r="165" spans="1:33" ht="15" customHeight="1">
      <c r="A165" s="51" t="s">
        <v>2253</v>
      </c>
      <c r="B165" s="17" t="s">
        <v>2254</v>
      </c>
      <c r="C165" s="23">
        <v>468.69555700000001</v>
      </c>
      <c r="D165" s="23">
        <v>450.29727200000002</v>
      </c>
      <c r="E165" s="23">
        <v>443.14089999999999</v>
      </c>
      <c r="F165" s="23">
        <v>403.100525</v>
      </c>
      <c r="G165" s="23">
        <v>389.996307</v>
      </c>
      <c r="H165" s="23">
        <v>385.34023999999999</v>
      </c>
      <c r="I165" s="23">
        <v>382.29794299999998</v>
      </c>
      <c r="J165" s="23">
        <v>381.46237200000002</v>
      </c>
      <c r="K165" s="23">
        <v>371.27853399999998</v>
      </c>
      <c r="L165" s="23">
        <v>364.93563799999998</v>
      </c>
      <c r="M165" s="23">
        <v>361.79953</v>
      </c>
      <c r="N165" s="23">
        <v>358.09201000000002</v>
      </c>
      <c r="O165" s="23">
        <v>360.54196200000001</v>
      </c>
      <c r="P165" s="23">
        <v>348.76852400000001</v>
      </c>
      <c r="Q165" s="23">
        <v>341.74963400000001</v>
      </c>
      <c r="R165" s="23">
        <v>335.43630999999999</v>
      </c>
      <c r="S165" s="23">
        <v>334.08297700000003</v>
      </c>
      <c r="T165" s="23">
        <v>335.11810300000002</v>
      </c>
      <c r="U165" s="23">
        <v>335.735321</v>
      </c>
      <c r="V165" s="23">
        <v>334.56744400000002</v>
      </c>
      <c r="W165" s="23">
        <v>335.80169699999999</v>
      </c>
      <c r="X165" s="23">
        <v>336.51663200000002</v>
      </c>
      <c r="Y165" s="23">
        <v>335.87286399999999</v>
      </c>
      <c r="Z165" s="23">
        <v>336.48812900000001</v>
      </c>
      <c r="AA165" s="23">
        <v>336.93325800000002</v>
      </c>
      <c r="AB165" s="23">
        <v>337.97232100000002</v>
      </c>
      <c r="AC165" s="23">
        <v>338.81106599999998</v>
      </c>
      <c r="AD165" s="23">
        <v>340.65997299999998</v>
      </c>
      <c r="AE165" s="23">
        <v>341.897919</v>
      </c>
      <c r="AF165" s="23">
        <v>344.06338499999998</v>
      </c>
      <c r="AG165" s="19">
        <v>-1.0999999999999999E-2</v>
      </c>
    </row>
    <row r="166" spans="1:33" ht="15" customHeight="1">
      <c r="A166" s="51" t="s">
        <v>2255</v>
      </c>
      <c r="B166" s="17" t="s">
        <v>2256</v>
      </c>
      <c r="C166" s="23">
        <v>1718.5504149999999</v>
      </c>
      <c r="D166" s="23">
        <v>1651.0897219999999</v>
      </c>
      <c r="E166" s="23">
        <v>1624.849976</v>
      </c>
      <c r="F166" s="23">
        <v>1478.0352780000001</v>
      </c>
      <c r="G166" s="23">
        <v>1429.986328</v>
      </c>
      <c r="H166" s="23">
        <v>1412.9144289999999</v>
      </c>
      <c r="I166" s="23">
        <v>1401.7589109999999</v>
      </c>
      <c r="J166" s="23">
        <v>1398.6945800000001</v>
      </c>
      <c r="K166" s="23">
        <v>1361.3544919999999</v>
      </c>
      <c r="L166" s="23">
        <v>1338.097534</v>
      </c>
      <c r="M166" s="23">
        <v>1326.5980219999999</v>
      </c>
      <c r="N166" s="23">
        <v>1313.0036620000001</v>
      </c>
      <c r="O166" s="23">
        <v>1321.9873050000001</v>
      </c>
      <c r="P166" s="23">
        <v>1278.817749</v>
      </c>
      <c r="Q166" s="23">
        <v>1253.0816649999999</v>
      </c>
      <c r="R166" s="23">
        <v>1229.9329829999999</v>
      </c>
      <c r="S166" s="23">
        <v>1224.970703</v>
      </c>
      <c r="T166" s="23">
        <v>1228.766357</v>
      </c>
      <c r="U166" s="23">
        <v>1231.0295410000001</v>
      </c>
      <c r="V166" s="23">
        <v>1226.746948</v>
      </c>
      <c r="W166" s="23">
        <v>1231.2727050000001</v>
      </c>
      <c r="X166" s="23">
        <v>1233.8946530000001</v>
      </c>
      <c r="Y166" s="23">
        <v>1231.534302</v>
      </c>
      <c r="Z166" s="23">
        <v>1233.789673</v>
      </c>
      <c r="AA166" s="23">
        <v>1235.4216309999999</v>
      </c>
      <c r="AB166" s="23">
        <v>1239.231323</v>
      </c>
      <c r="AC166" s="23">
        <v>1242.307251</v>
      </c>
      <c r="AD166" s="23">
        <v>1249.086548</v>
      </c>
      <c r="AE166" s="23">
        <v>1253.6260990000001</v>
      </c>
      <c r="AF166" s="23">
        <v>1261.5656739999999</v>
      </c>
      <c r="AG166" s="19">
        <v>-1.0999999999999999E-2</v>
      </c>
    </row>
    <row r="167" spans="1:33" ht="15" customHeight="1">
      <c r="A167" s="51" t="s">
        <v>2257</v>
      </c>
      <c r="B167" s="17" t="s">
        <v>2258</v>
      </c>
      <c r="C167" s="23">
        <v>0.70782900000000004</v>
      </c>
      <c r="D167" s="23">
        <v>0.67221699999999995</v>
      </c>
      <c r="E167" s="23">
        <v>0.692824</v>
      </c>
      <c r="F167" s="23">
        <v>0.65858399999999995</v>
      </c>
      <c r="G167" s="23">
        <v>0.60148800000000002</v>
      </c>
      <c r="H167" s="23">
        <v>0.59036</v>
      </c>
      <c r="I167" s="23">
        <v>0.575206</v>
      </c>
      <c r="J167" s="23">
        <v>0.58372500000000005</v>
      </c>
      <c r="K167" s="23">
        <v>0.56552100000000005</v>
      </c>
      <c r="L167" s="23">
        <v>0.53222700000000001</v>
      </c>
      <c r="M167" s="23">
        <v>0.51109000000000004</v>
      </c>
      <c r="N167" s="23">
        <v>0.50046199999999996</v>
      </c>
      <c r="O167" s="23">
        <v>0.51399499999999998</v>
      </c>
      <c r="P167" s="23">
        <v>0.47479900000000003</v>
      </c>
      <c r="Q167" s="23">
        <v>0.47395199999999998</v>
      </c>
      <c r="R167" s="23">
        <v>0.45516200000000001</v>
      </c>
      <c r="S167" s="23">
        <v>0.45792100000000002</v>
      </c>
      <c r="T167" s="23">
        <v>0.45498699999999997</v>
      </c>
      <c r="U167" s="23">
        <v>0.45441599999999999</v>
      </c>
      <c r="V167" s="23">
        <v>0.44811000000000001</v>
      </c>
      <c r="W167" s="23">
        <v>0.44750200000000001</v>
      </c>
      <c r="X167" s="23">
        <v>0.44524599999999998</v>
      </c>
      <c r="Y167" s="23">
        <v>0.44036599999999998</v>
      </c>
      <c r="Z167" s="23">
        <v>0.44554700000000003</v>
      </c>
      <c r="AA167" s="23">
        <v>0.43967699999999998</v>
      </c>
      <c r="AB167" s="23">
        <v>0.42871599999999999</v>
      </c>
      <c r="AC167" s="23">
        <v>0.427145</v>
      </c>
      <c r="AD167" s="23">
        <v>0.42734</v>
      </c>
      <c r="AE167" s="23">
        <v>0.43048999999999998</v>
      </c>
      <c r="AF167" s="23">
        <v>0.41796100000000003</v>
      </c>
      <c r="AG167" s="19">
        <v>-1.7999999999999999E-2</v>
      </c>
    </row>
    <row r="168" spans="1:33" ht="15" customHeight="1">
      <c r="A168" s="51" t="s">
        <v>2259</v>
      </c>
      <c r="B168" s="17" t="s">
        <v>2260</v>
      </c>
      <c r="C168" s="23">
        <v>0.85524999999999995</v>
      </c>
      <c r="D168" s="23">
        <v>0.76680199999999998</v>
      </c>
      <c r="E168" s="23">
        <v>0.73332600000000003</v>
      </c>
      <c r="F168" s="23">
        <v>0.63919599999999999</v>
      </c>
      <c r="G168" s="23">
        <v>0.61208200000000001</v>
      </c>
      <c r="H168" s="23">
        <v>0.57529399999999997</v>
      </c>
      <c r="I168" s="23">
        <v>0.60071200000000002</v>
      </c>
      <c r="J168" s="23">
        <v>0.60044500000000001</v>
      </c>
      <c r="K168" s="23">
        <v>0.586538</v>
      </c>
      <c r="L168" s="23">
        <v>0.53533299999999995</v>
      </c>
      <c r="M168" s="23">
        <v>0.53075000000000006</v>
      </c>
      <c r="N168" s="23">
        <v>0.52145399999999997</v>
      </c>
      <c r="O168" s="23">
        <v>0.51653199999999999</v>
      </c>
      <c r="P168" s="23">
        <v>0.48170299999999999</v>
      </c>
      <c r="Q168" s="23">
        <v>0.46682800000000002</v>
      </c>
      <c r="R168" s="23">
        <v>0.46137099999999998</v>
      </c>
      <c r="S168" s="23">
        <v>0.45239099999999999</v>
      </c>
      <c r="T168" s="23">
        <v>0.45219799999999999</v>
      </c>
      <c r="U168" s="23">
        <v>0.45198300000000002</v>
      </c>
      <c r="V168" s="23">
        <v>0.44062899999999999</v>
      </c>
      <c r="W168" s="23">
        <v>0.44131700000000001</v>
      </c>
      <c r="X168" s="23">
        <v>0.43945800000000002</v>
      </c>
      <c r="Y168" s="23">
        <v>0.43822299999999997</v>
      </c>
      <c r="Z168" s="23">
        <v>0.43560300000000002</v>
      </c>
      <c r="AA168" s="23">
        <v>0.43161300000000002</v>
      </c>
      <c r="AB168" s="23">
        <v>0.42959000000000003</v>
      </c>
      <c r="AC168" s="23">
        <v>0.43212200000000001</v>
      </c>
      <c r="AD168" s="23">
        <v>0.43288500000000002</v>
      </c>
      <c r="AE168" s="23">
        <v>0.429697</v>
      </c>
      <c r="AF168" s="23">
        <v>0.43742599999999998</v>
      </c>
      <c r="AG168" s="19">
        <v>-2.3E-2</v>
      </c>
    </row>
    <row r="169" spans="1:33" ht="15" customHeight="1">
      <c r="A169" s="51" t="s">
        <v>2261</v>
      </c>
      <c r="B169" s="17" t="s">
        <v>2262</v>
      </c>
      <c r="C169" s="23">
        <v>4.3479559999999999</v>
      </c>
      <c r="D169" s="23">
        <v>4.1969539999999999</v>
      </c>
      <c r="E169" s="23">
        <v>4.0640539999999996</v>
      </c>
      <c r="F169" s="23">
        <v>3.5149439999999998</v>
      </c>
      <c r="G169" s="23">
        <v>3.454752</v>
      </c>
      <c r="H169" s="23">
        <v>3.5215900000000002</v>
      </c>
      <c r="I169" s="23">
        <v>3.5538630000000002</v>
      </c>
      <c r="J169" s="23">
        <v>3.5362010000000001</v>
      </c>
      <c r="K169" s="23">
        <v>3.4272290000000001</v>
      </c>
      <c r="L169" s="23">
        <v>3.3927330000000002</v>
      </c>
      <c r="M169" s="23">
        <v>3.3754149999999998</v>
      </c>
      <c r="N169" s="23">
        <v>3.3202660000000002</v>
      </c>
      <c r="O169" s="23">
        <v>3.3660679999999998</v>
      </c>
      <c r="P169" s="23">
        <v>3.1920899999999999</v>
      </c>
      <c r="Q169" s="23">
        <v>3.1419990000000002</v>
      </c>
      <c r="R169" s="23">
        <v>3.0413420000000002</v>
      </c>
      <c r="S169" s="23">
        <v>2.99105</v>
      </c>
      <c r="T169" s="23">
        <v>2.9900509999999998</v>
      </c>
      <c r="U169" s="23">
        <v>2.9955750000000001</v>
      </c>
      <c r="V169" s="23">
        <v>2.9476800000000001</v>
      </c>
      <c r="W169" s="23">
        <v>2.944032</v>
      </c>
      <c r="X169" s="23">
        <v>2.9272680000000002</v>
      </c>
      <c r="Y169" s="23">
        <v>2.8931339999999999</v>
      </c>
      <c r="Z169" s="23">
        <v>2.8642120000000002</v>
      </c>
      <c r="AA169" s="23">
        <v>2.826355</v>
      </c>
      <c r="AB169" s="23">
        <v>2.7993709999999998</v>
      </c>
      <c r="AC169" s="23">
        <v>2.8681329999999998</v>
      </c>
      <c r="AD169" s="23">
        <v>2.8386930000000001</v>
      </c>
      <c r="AE169" s="23">
        <v>2.8884120000000002</v>
      </c>
      <c r="AF169" s="23">
        <v>2.82396</v>
      </c>
      <c r="AG169" s="19">
        <v>-1.4999999999999999E-2</v>
      </c>
    </row>
    <row r="170" spans="1:33" ht="15" customHeight="1" thickBot="1"/>
    <row r="171" spans="1:33" ht="15" customHeight="1">
      <c r="B171" s="167" t="s">
        <v>6908</v>
      </c>
      <c r="C171" s="168"/>
      <c r="D171" s="168"/>
      <c r="E171" s="168"/>
      <c r="F171" s="168"/>
      <c r="G171" s="168"/>
      <c r="H171" s="168"/>
      <c r="I171" s="168"/>
      <c r="J171" s="168"/>
      <c r="K171" s="168"/>
      <c r="L171" s="168"/>
      <c r="M171" s="168"/>
      <c r="N171" s="168"/>
      <c r="O171" s="168"/>
      <c r="P171" s="168"/>
      <c r="Q171" s="168"/>
      <c r="R171" s="168"/>
      <c r="S171" s="168"/>
      <c r="T171" s="168"/>
      <c r="U171" s="168"/>
      <c r="V171" s="168"/>
      <c r="W171" s="168"/>
      <c r="X171" s="168"/>
      <c r="Y171" s="168"/>
      <c r="Z171" s="168"/>
      <c r="AA171" s="168"/>
      <c r="AB171" s="168"/>
      <c r="AC171" s="168"/>
      <c r="AD171" s="168"/>
      <c r="AE171" s="168"/>
      <c r="AF171" s="168"/>
      <c r="AG171" s="57"/>
    </row>
    <row r="172" spans="1:33">
      <c r="B172" s="55" t="s">
        <v>2263</v>
      </c>
    </row>
    <row r="173" spans="1:33" ht="15" customHeight="1">
      <c r="B173" s="55" t="s">
        <v>6909</v>
      </c>
    </row>
    <row r="174" spans="1:33" ht="15" customHeight="1">
      <c r="B174" s="55" t="s">
        <v>6910</v>
      </c>
    </row>
    <row r="175" spans="1:33" ht="15" customHeight="1">
      <c r="B175" s="55" t="s">
        <v>2264</v>
      </c>
    </row>
    <row r="176" spans="1:33" ht="15" customHeight="1">
      <c r="B176" s="55" t="s">
        <v>2265</v>
      </c>
    </row>
    <row r="177" spans="2:2" ht="15" customHeight="1">
      <c r="B177" s="55" t="s">
        <v>6911</v>
      </c>
    </row>
    <row r="178" spans="2:2" ht="15" customHeight="1">
      <c r="B178" s="55" t="s">
        <v>6912</v>
      </c>
    </row>
    <row r="179" spans="2:2" ht="15" customHeight="1">
      <c r="B179" s="55" t="s">
        <v>6913</v>
      </c>
    </row>
    <row r="180" spans="2:2" ht="15" customHeight="1">
      <c r="B180" s="55" t="s">
        <v>6914</v>
      </c>
    </row>
    <row r="181" spans="2:2" ht="15" customHeight="1">
      <c r="B181" s="55" t="s">
        <v>6915</v>
      </c>
    </row>
    <row r="182" spans="2:2" ht="15" customHeight="1">
      <c r="B182" s="55" t="s">
        <v>6916</v>
      </c>
    </row>
    <row r="183" spans="2:2">
      <c r="B183" s="55" t="s">
        <v>2266</v>
      </c>
    </row>
    <row r="184" spans="2:2" ht="15" customHeight="1">
      <c r="B184" s="55" t="s">
        <v>2267</v>
      </c>
    </row>
    <row r="185" spans="2:2">
      <c r="B185" s="55" t="s">
        <v>6917</v>
      </c>
    </row>
    <row r="186" spans="2:2" ht="15" customHeight="1">
      <c r="B186" s="55" t="s">
        <v>6918</v>
      </c>
    </row>
    <row r="187" spans="2:2" ht="15" customHeight="1">
      <c r="B187" s="55" t="s">
        <v>6919</v>
      </c>
    </row>
    <row r="188" spans="2:2" ht="15" customHeight="1">
      <c r="B188" s="55" t="s">
        <v>6920</v>
      </c>
    </row>
    <row r="189" spans="2:2" ht="15" customHeight="1">
      <c r="B189" s="55" t="s">
        <v>6921</v>
      </c>
    </row>
    <row r="190" spans="2:2" ht="15" customHeight="1">
      <c r="B190" s="55" t="s">
        <v>6922</v>
      </c>
    </row>
    <row r="191" spans="2:2" ht="15" customHeight="1">
      <c r="B191" s="55" t="s">
        <v>6903</v>
      </c>
    </row>
    <row r="192" spans="2:2" ht="15" customHeight="1">
      <c r="B192" s="55" t="s">
        <v>6923</v>
      </c>
    </row>
    <row r="193" spans="2:2" ht="15" customHeight="1">
      <c r="B193" s="55" t="s">
        <v>6904</v>
      </c>
    </row>
    <row r="194" spans="2:2" ht="15" customHeight="1">
      <c r="B194" s="55" t="s">
        <v>6905</v>
      </c>
    </row>
    <row r="211" spans="1:33" ht="15" customHeight="1">
      <c r="B211" s="55" t="s">
        <v>6924</v>
      </c>
    </row>
    <row r="212" spans="1:33" ht="15" customHeight="1">
      <c r="B212" s="55" t="s">
        <v>6925</v>
      </c>
    </row>
    <row r="213" spans="1:33" ht="15" customHeight="1">
      <c r="B213" s="55" t="s">
        <v>6926</v>
      </c>
    </row>
    <row r="222" spans="1:33" ht="15" customHeight="1">
      <c r="A222" s="51" t="s">
        <v>6927</v>
      </c>
      <c r="B222" s="15" t="s">
        <v>6928</v>
      </c>
      <c r="AG222" s="52" t="s">
        <v>6892</v>
      </c>
    </row>
    <row r="223" spans="1:33" ht="15" customHeight="1">
      <c r="B223" s="13" t="s">
        <v>6929</v>
      </c>
      <c r="AG223" s="52" t="s">
        <v>6893</v>
      </c>
    </row>
    <row r="224" spans="1:33" ht="15" customHeight="1">
      <c r="B224" s="13" t="s">
        <v>6930</v>
      </c>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2" t="s">
        <v>6894</v>
      </c>
    </row>
    <row r="225" spans="1:33" ht="15" customHeight="1" thickBot="1">
      <c r="B225" s="14" t="s">
        <v>6931</v>
      </c>
      <c r="C225" s="14">
        <v>2020</v>
      </c>
      <c r="D225" s="14">
        <v>2021</v>
      </c>
      <c r="E225" s="14">
        <v>2022</v>
      </c>
      <c r="F225" s="14">
        <v>2023</v>
      </c>
      <c r="G225" s="14">
        <v>2024</v>
      </c>
      <c r="H225" s="14">
        <v>2025</v>
      </c>
      <c r="I225" s="14">
        <v>2026</v>
      </c>
      <c r="J225" s="14">
        <v>2027</v>
      </c>
      <c r="K225" s="14">
        <v>2028</v>
      </c>
      <c r="L225" s="14">
        <v>2029</v>
      </c>
      <c r="M225" s="14">
        <v>2030</v>
      </c>
      <c r="N225" s="14">
        <v>2031</v>
      </c>
      <c r="O225" s="14">
        <v>2032</v>
      </c>
      <c r="P225" s="14">
        <v>2033</v>
      </c>
      <c r="Q225" s="14">
        <v>2034</v>
      </c>
      <c r="R225" s="14">
        <v>2035</v>
      </c>
      <c r="S225" s="14">
        <v>2036</v>
      </c>
      <c r="T225" s="14">
        <v>2037</v>
      </c>
      <c r="U225" s="14">
        <v>2038</v>
      </c>
      <c r="V225" s="14">
        <v>2039</v>
      </c>
      <c r="W225" s="14">
        <v>2040</v>
      </c>
      <c r="X225" s="14">
        <v>2041</v>
      </c>
      <c r="Y225" s="14">
        <v>2042</v>
      </c>
      <c r="Z225" s="14">
        <v>2043</v>
      </c>
      <c r="AA225" s="14">
        <v>2044</v>
      </c>
      <c r="AB225" s="14">
        <v>2045</v>
      </c>
      <c r="AC225" s="14">
        <v>2046</v>
      </c>
      <c r="AD225" s="14">
        <v>2047</v>
      </c>
      <c r="AE225" s="14">
        <v>2048</v>
      </c>
      <c r="AF225" s="14">
        <v>2049</v>
      </c>
      <c r="AG225" s="54" t="s">
        <v>6895</v>
      </c>
    </row>
    <row r="226" spans="1:33" ht="15" customHeight="1" thickTop="1"/>
    <row r="227" spans="1:33">
      <c r="B227" s="16" t="s">
        <v>1824</v>
      </c>
    </row>
    <row r="228" spans="1:33" ht="15" customHeight="1">
      <c r="A228" s="51" t="s">
        <v>6932</v>
      </c>
      <c r="B228" s="17" t="s">
        <v>6933</v>
      </c>
      <c r="C228" s="23">
        <v>0</v>
      </c>
      <c r="D228" s="23">
        <v>3872.76001</v>
      </c>
      <c r="E228" s="23">
        <v>3883.220703</v>
      </c>
      <c r="F228" s="23">
        <v>3881.0214839999999</v>
      </c>
      <c r="G228" s="23">
        <v>3879.538818</v>
      </c>
      <c r="H228" s="23">
        <v>3854.2136230000001</v>
      </c>
      <c r="I228" s="23">
        <v>3804.3032229999999</v>
      </c>
      <c r="J228" s="23">
        <v>3749.9895019999999</v>
      </c>
      <c r="K228" s="23">
        <v>3690.5942380000001</v>
      </c>
      <c r="L228" s="23">
        <v>3627.4433589999999</v>
      </c>
      <c r="M228" s="23">
        <v>3562.3713379999999</v>
      </c>
      <c r="N228" s="23">
        <v>3498.9033199999999</v>
      </c>
      <c r="O228" s="23">
        <v>3433.0419919999999</v>
      </c>
      <c r="P228" s="23">
        <v>3371.0690920000002</v>
      </c>
      <c r="Q228" s="23">
        <v>3314.6066890000002</v>
      </c>
      <c r="R228" s="23">
        <v>3258.9985350000002</v>
      </c>
      <c r="S228" s="23">
        <v>3204.529297</v>
      </c>
      <c r="T228" s="23">
        <v>3153.0871579999998</v>
      </c>
      <c r="U228" s="23">
        <v>3102.9753420000002</v>
      </c>
      <c r="V228" s="23">
        <v>3053.0358890000002</v>
      </c>
      <c r="W228" s="23">
        <v>3002.2226559999999</v>
      </c>
      <c r="X228" s="23">
        <v>2952.561279</v>
      </c>
      <c r="Y228" s="23">
        <v>2906.0686040000001</v>
      </c>
      <c r="Z228" s="23">
        <v>2859.326172</v>
      </c>
      <c r="AA228" s="23">
        <v>2811.905029</v>
      </c>
      <c r="AB228" s="23">
        <v>2764.048096</v>
      </c>
      <c r="AC228" s="23">
        <v>2713.5983890000002</v>
      </c>
      <c r="AD228" s="23">
        <v>2663.2807619999999</v>
      </c>
      <c r="AE228" s="23">
        <v>2614.7380370000001</v>
      </c>
      <c r="AF228" s="23">
        <v>2568.2395019999999</v>
      </c>
      <c r="AG228" s="19" t="s">
        <v>2086</v>
      </c>
    </row>
    <row r="229" spans="1:33" ht="15" customHeight="1">
      <c r="A229" s="51" t="s">
        <v>6934</v>
      </c>
      <c r="B229" s="17" t="s">
        <v>6935</v>
      </c>
      <c r="C229" s="23">
        <v>0</v>
      </c>
      <c r="D229" s="23">
        <v>4827.8442379999997</v>
      </c>
      <c r="E229" s="23">
        <v>4837.7993159999996</v>
      </c>
      <c r="F229" s="23">
        <v>4831.9365230000003</v>
      </c>
      <c r="G229" s="23">
        <v>4826.9296880000002</v>
      </c>
      <c r="H229" s="23">
        <v>4792.2382809999999</v>
      </c>
      <c r="I229" s="23">
        <v>4727.0004879999997</v>
      </c>
      <c r="J229" s="23">
        <v>4656.3374020000001</v>
      </c>
      <c r="K229" s="23">
        <v>4579.4189450000003</v>
      </c>
      <c r="L229" s="23">
        <v>4497.904297</v>
      </c>
      <c r="M229" s="23">
        <v>4414.078125</v>
      </c>
      <c r="N229" s="23">
        <v>4332.3120120000003</v>
      </c>
      <c r="O229" s="23">
        <v>4247.65625</v>
      </c>
      <c r="P229" s="23">
        <v>4167.8852539999998</v>
      </c>
      <c r="Q229" s="23">
        <v>4094.994385</v>
      </c>
      <c r="R229" s="23">
        <v>4023.2214359999998</v>
      </c>
      <c r="S229" s="23">
        <v>3952.9165039999998</v>
      </c>
      <c r="T229" s="23">
        <v>3886.4045409999999</v>
      </c>
      <c r="U229" s="23">
        <v>3821.5876459999999</v>
      </c>
      <c r="V229" s="23">
        <v>3757.0397950000001</v>
      </c>
      <c r="W229" s="23">
        <v>3691.4746089999999</v>
      </c>
      <c r="X229" s="23">
        <v>3627.3835450000001</v>
      </c>
      <c r="Y229" s="23">
        <v>3567.2402339999999</v>
      </c>
      <c r="Z229" s="23">
        <v>3506.844971</v>
      </c>
      <c r="AA229" s="23">
        <v>3445.673096</v>
      </c>
      <c r="AB229" s="23">
        <v>3384.0251459999999</v>
      </c>
      <c r="AC229" s="23">
        <v>3319.2661130000001</v>
      </c>
      <c r="AD229" s="23">
        <v>3254.735107</v>
      </c>
      <c r="AE229" s="23">
        <v>3192.4392090000001</v>
      </c>
      <c r="AF229" s="23">
        <v>3132.703125</v>
      </c>
      <c r="AG229" s="19" t="s">
        <v>2086</v>
      </c>
    </row>
    <row r="230" spans="1:33" ht="15" customHeight="1">
      <c r="A230" s="51" t="s">
        <v>6936</v>
      </c>
      <c r="B230" s="17" t="s">
        <v>6937</v>
      </c>
      <c r="C230" s="23">
        <v>0</v>
      </c>
      <c r="D230" s="23">
        <v>6286.6904299999997</v>
      </c>
      <c r="E230" s="23">
        <v>6295.6313479999999</v>
      </c>
      <c r="F230" s="23">
        <v>6283.9282229999999</v>
      </c>
      <c r="G230" s="23">
        <v>6273.2895509999998</v>
      </c>
      <c r="H230" s="23">
        <v>6224.0478519999997</v>
      </c>
      <c r="I230" s="23">
        <v>6135.1596680000002</v>
      </c>
      <c r="J230" s="23">
        <v>6039.2900390000004</v>
      </c>
      <c r="K230" s="23">
        <v>5935.3818359999996</v>
      </c>
      <c r="L230" s="23">
        <v>5825.5991210000002</v>
      </c>
      <c r="M230" s="23">
        <v>5712.9145509999998</v>
      </c>
      <c r="N230" s="23">
        <v>5602.9897460000002</v>
      </c>
      <c r="O230" s="23">
        <v>5489.4257809999999</v>
      </c>
      <c r="P230" s="23">
        <v>5382.2724609999996</v>
      </c>
      <c r="Q230" s="23">
        <v>5284.0908200000003</v>
      </c>
      <c r="R230" s="23">
        <v>5187.4350590000004</v>
      </c>
      <c r="S230" s="23">
        <v>5092.7524409999996</v>
      </c>
      <c r="T230" s="23">
        <v>5003.0341799999997</v>
      </c>
      <c r="U230" s="23">
        <v>4915.5737300000001</v>
      </c>
      <c r="V230" s="23">
        <v>4828.53125</v>
      </c>
      <c r="W230" s="23">
        <v>4740.2573240000002</v>
      </c>
      <c r="X230" s="23">
        <v>4653.955078</v>
      </c>
      <c r="Y230" s="23">
        <v>4572.7905270000001</v>
      </c>
      <c r="Z230" s="23">
        <v>4491.3745120000003</v>
      </c>
      <c r="AA230" s="23">
        <v>4409.0371089999999</v>
      </c>
      <c r="AB230" s="23">
        <v>4326.1674800000001</v>
      </c>
      <c r="AC230" s="23">
        <v>4239.404297</v>
      </c>
      <c r="AD230" s="23">
        <v>4153.0209960000002</v>
      </c>
      <c r="AE230" s="23">
        <v>4069.579346</v>
      </c>
      <c r="AF230" s="23">
        <v>3989.483643</v>
      </c>
      <c r="AG230" s="19" t="s">
        <v>2086</v>
      </c>
    </row>
    <row r="231" spans="1:33" ht="15" customHeight="1">
      <c r="B231" s="16" t="s">
        <v>6938</v>
      </c>
    </row>
    <row r="232" spans="1:33" ht="15" customHeight="1">
      <c r="A232" s="51" t="s">
        <v>6939</v>
      </c>
      <c r="B232" s="17" t="s">
        <v>6940</v>
      </c>
      <c r="C232" s="23">
        <v>0</v>
      </c>
      <c r="D232" s="23">
        <v>996.34228499999995</v>
      </c>
      <c r="E232" s="23">
        <v>999.478882</v>
      </c>
      <c r="F232" s="23">
        <v>993.80456500000003</v>
      </c>
      <c r="G232" s="23">
        <v>989.58642599999996</v>
      </c>
      <c r="H232" s="23">
        <v>983.12518299999999</v>
      </c>
      <c r="I232" s="23">
        <v>971.21002199999998</v>
      </c>
      <c r="J232" s="23">
        <v>954.22949200000005</v>
      </c>
      <c r="K232" s="23">
        <v>939.495361</v>
      </c>
      <c r="L232" s="23">
        <v>925.05706799999996</v>
      </c>
      <c r="M232" s="23">
        <v>910.69970699999999</v>
      </c>
      <c r="N232" s="23">
        <v>896.70117200000004</v>
      </c>
      <c r="O232" s="23">
        <v>882.03649900000005</v>
      </c>
      <c r="P232" s="23">
        <v>868.31793200000004</v>
      </c>
      <c r="Q232" s="23">
        <v>855.97094700000002</v>
      </c>
      <c r="R232" s="23">
        <v>843.80023200000005</v>
      </c>
      <c r="S232" s="23">
        <v>831.88024900000005</v>
      </c>
      <c r="T232" s="23">
        <v>820.70404099999996</v>
      </c>
      <c r="U232" s="23">
        <v>809.83410600000002</v>
      </c>
      <c r="V232" s="23">
        <v>798.96948199999997</v>
      </c>
      <c r="W232" s="23">
        <v>787.83496100000002</v>
      </c>
      <c r="X232" s="23">
        <v>776.96093800000006</v>
      </c>
      <c r="Y232" s="23">
        <v>766.88128700000004</v>
      </c>
      <c r="Z232" s="23">
        <v>756.69757100000004</v>
      </c>
      <c r="AA232" s="23">
        <v>746.29461700000002</v>
      </c>
      <c r="AB232" s="23">
        <v>735.73443599999996</v>
      </c>
      <c r="AC232" s="23">
        <v>724.43926999999996</v>
      </c>
      <c r="AD232" s="23">
        <v>713.13171399999999</v>
      </c>
      <c r="AE232" s="23">
        <v>702.25195299999996</v>
      </c>
      <c r="AF232" s="23">
        <v>691.87609899999995</v>
      </c>
      <c r="AG232" s="19" t="s">
        <v>2086</v>
      </c>
    </row>
    <row r="233" spans="1:33" ht="15" customHeight="1">
      <c r="A233" s="51" t="s">
        <v>6941</v>
      </c>
      <c r="B233" s="17" t="s">
        <v>6942</v>
      </c>
      <c r="C233" s="23">
        <v>0</v>
      </c>
      <c r="D233" s="23">
        <v>889.04626499999995</v>
      </c>
      <c r="E233" s="23">
        <v>891.84515399999998</v>
      </c>
      <c r="F233" s="23">
        <v>886.78186000000005</v>
      </c>
      <c r="G233" s="23">
        <v>883.01794400000006</v>
      </c>
      <c r="H233" s="23">
        <v>877.25244099999998</v>
      </c>
      <c r="I233" s="23">
        <v>866.62042199999996</v>
      </c>
      <c r="J233" s="23">
        <v>851.46862799999997</v>
      </c>
      <c r="K233" s="23">
        <v>838.32122800000002</v>
      </c>
      <c r="L233" s="23">
        <v>825.43774399999995</v>
      </c>
      <c r="M233" s="23">
        <v>812.62646500000005</v>
      </c>
      <c r="N233" s="23">
        <v>800.13549799999998</v>
      </c>
      <c r="O233" s="23">
        <v>787.05004899999994</v>
      </c>
      <c r="P233" s="23">
        <v>774.80883800000004</v>
      </c>
      <c r="Q233" s="23">
        <v>763.79150400000003</v>
      </c>
      <c r="R233" s="23">
        <v>752.93145800000002</v>
      </c>
      <c r="S233" s="23">
        <v>742.29516599999999</v>
      </c>
      <c r="T233" s="23">
        <v>732.32250999999997</v>
      </c>
      <c r="U233" s="23">
        <v>722.623108</v>
      </c>
      <c r="V233" s="23">
        <v>712.92858899999999</v>
      </c>
      <c r="W233" s="23">
        <v>702.99316399999998</v>
      </c>
      <c r="X233" s="23">
        <v>693.29016100000001</v>
      </c>
      <c r="Y233" s="23">
        <v>684.29589799999997</v>
      </c>
      <c r="Z233" s="23">
        <v>675.20892300000003</v>
      </c>
      <c r="AA233" s="23">
        <v>665.92614700000001</v>
      </c>
      <c r="AB233" s="23">
        <v>656.50323500000002</v>
      </c>
      <c r="AC233" s="23">
        <v>646.42449999999997</v>
      </c>
      <c r="AD233" s="23">
        <v>636.33459500000004</v>
      </c>
      <c r="AE233" s="23">
        <v>626.62646500000005</v>
      </c>
      <c r="AF233" s="23">
        <v>617.36804199999995</v>
      </c>
      <c r="AG233" s="19" t="s">
        <v>2086</v>
      </c>
    </row>
    <row r="234" spans="1:33" ht="15" customHeight="1">
      <c r="A234" s="51" t="s">
        <v>6943</v>
      </c>
      <c r="B234" s="17" t="s">
        <v>6944</v>
      </c>
      <c r="C234" s="23">
        <v>0</v>
      </c>
      <c r="D234" s="23">
        <v>2335.7934570000002</v>
      </c>
      <c r="E234" s="23">
        <v>2336.7485350000002</v>
      </c>
      <c r="F234" s="23">
        <v>2322.1672359999998</v>
      </c>
      <c r="G234" s="23">
        <v>2309.7368160000001</v>
      </c>
      <c r="H234" s="23">
        <v>2288.4882809999999</v>
      </c>
      <c r="I234" s="23">
        <v>2253.835693</v>
      </c>
      <c r="J234" s="23">
        <v>2211.1069339999999</v>
      </c>
      <c r="K234" s="23">
        <v>2170.4790039999998</v>
      </c>
      <c r="L234" s="23">
        <v>2129.5317380000001</v>
      </c>
      <c r="M234" s="23">
        <v>2088.397461</v>
      </c>
      <c r="N234" s="23">
        <v>2048.2714839999999</v>
      </c>
      <c r="O234" s="23">
        <v>2006.8133539999999</v>
      </c>
      <c r="P234" s="23">
        <v>1967.697144</v>
      </c>
      <c r="Q234" s="23">
        <v>1931.8603519999999</v>
      </c>
      <c r="R234" s="23">
        <v>1896.5795900000001</v>
      </c>
      <c r="S234" s="23">
        <v>1862.0195309999999</v>
      </c>
      <c r="T234" s="23">
        <v>1829.2733149999999</v>
      </c>
      <c r="U234" s="23">
        <v>1797.3514399999999</v>
      </c>
      <c r="V234" s="23">
        <v>1765.581543</v>
      </c>
      <c r="W234" s="23">
        <v>1733.3602289999999</v>
      </c>
      <c r="X234" s="23">
        <v>1701.858643</v>
      </c>
      <c r="Y234" s="23">
        <v>1672.2353519999999</v>
      </c>
      <c r="Z234" s="23">
        <v>1642.518433</v>
      </c>
      <c r="AA234" s="23">
        <v>1612.463745</v>
      </c>
      <c r="AB234" s="23">
        <v>1582.2132570000001</v>
      </c>
      <c r="AC234" s="23">
        <v>1550.53772</v>
      </c>
      <c r="AD234" s="23">
        <v>1518.9998780000001</v>
      </c>
      <c r="AE234" s="23">
        <v>1488.536255</v>
      </c>
      <c r="AF234" s="23">
        <v>1459.296143</v>
      </c>
      <c r="AG234" s="19" t="s">
        <v>2086</v>
      </c>
    </row>
    <row r="235" spans="1:33" ht="15" customHeight="1">
      <c r="B235" s="169" t="s">
        <v>6945</v>
      </c>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c r="Y235" s="170"/>
      <c r="Z235" s="170"/>
      <c r="AA235" s="170"/>
      <c r="AB235" s="170"/>
      <c r="AC235" s="170"/>
      <c r="AD235" s="170"/>
      <c r="AE235" s="170"/>
      <c r="AF235" s="170"/>
      <c r="AG235" s="170"/>
    </row>
    <row r="236" spans="1:33" ht="15" customHeight="1">
      <c r="A236" s="51" t="s">
        <v>6946</v>
      </c>
      <c r="B236" s="17" t="s">
        <v>6947</v>
      </c>
      <c r="C236" s="23">
        <v>0</v>
      </c>
      <c r="D236" s="23">
        <v>1081.8717039999999</v>
      </c>
      <c r="E236" s="23">
        <v>1082.298096</v>
      </c>
      <c r="F236" s="23">
        <v>1066.7673339999999</v>
      </c>
      <c r="G236" s="23">
        <v>1054.4414059999999</v>
      </c>
      <c r="H236" s="23">
        <v>1043.97876</v>
      </c>
      <c r="I236" s="23">
        <v>1028.661255</v>
      </c>
      <c r="J236" s="23">
        <v>1003.617371</v>
      </c>
      <c r="K236" s="23">
        <v>984.98785399999997</v>
      </c>
      <c r="L236" s="23">
        <v>968.15563999999995</v>
      </c>
      <c r="M236" s="23">
        <v>952.13336200000003</v>
      </c>
      <c r="N236" s="23">
        <v>936.50897199999997</v>
      </c>
      <c r="O236" s="23">
        <v>920.212219</v>
      </c>
      <c r="P236" s="23">
        <v>904.92596400000002</v>
      </c>
      <c r="Q236" s="23">
        <v>891.09020999999996</v>
      </c>
      <c r="R236" s="23">
        <v>877.45739700000001</v>
      </c>
      <c r="S236" s="23">
        <v>864.10467500000004</v>
      </c>
      <c r="T236" s="23">
        <v>851.54303000000004</v>
      </c>
      <c r="U236" s="23">
        <v>839.31652799999995</v>
      </c>
      <c r="V236" s="23">
        <v>827.11279300000001</v>
      </c>
      <c r="W236" s="23">
        <v>814.64758300000005</v>
      </c>
      <c r="X236" s="23">
        <v>802.46966599999996</v>
      </c>
      <c r="Y236" s="23">
        <v>791.12939500000005</v>
      </c>
      <c r="Z236" s="23">
        <v>779.69812000000002</v>
      </c>
      <c r="AA236" s="23">
        <v>768.057861</v>
      </c>
      <c r="AB236" s="23">
        <v>756.27374299999997</v>
      </c>
      <c r="AC236" s="23">
        <v>743.75323500000002</v>
      </c>
      <c r="AD236" s="23">
        <v>731.24011199999995</v>
      </c>
      <c r="AE236" s="23">
        <v>719.18591300000003</v>
      </c>
      <c r="AF236" s="23">
        <v>707.66680899999994</v>
      </c>
      <c r="AG236" s="19" t="s">
        <v>2086</v>
      </c>
    </row>
    <row r="237" spans="1:33" ht="15" customHeight="1">
      <c r="A237" s="51" t="s">
        <v>6948</v>
      </c>
      <c r="B237" s="17" t="s">
        <v>6949</v>
      </c>
      <c r="C237" s="23">
        <v>0</v>
      </c>
      <c r="D237" s="23">
        <v>657.41247599999997</v>
      </c>
      <c r="E237" s="23">
        <v>657.67156999999997</v>
      </c>
      <c r="F237" s="23">
        <v>648.23406999999997</v>
      </c>
      <c r="G237" s="23">
        <v>640.74414100000001</v>
      </c>
      <c r="H237" s="23">
        <v>634.38641399999995</v>
      </c>
      <c r="I237" s="23">
        <v>625.07849099999999</v>
      </c>
      <c r="J237" s="23">
        <v>609.86029099999996</v>
      </c>
      <c r="K237" s="23">
        <v>598.53985599999999</v>
      </c>
      <c r="L237" s="23">
        <v>588.31152299999997</v>
      </c>
      <c r="M237" s="23">
        <v>578.575378</v>
      </c>
      <c r="N237" s="23">
        <v>569.08105499999999</v>
      </c>
      <c r="O237" s="23">
        <v>559.17816200000004</v>
      </c>
      <c r="P237" s="23">
        <v>549.88928199999998</v>
      </c>
      <c r="Q237" s="23">
        <v>541.48181199999999</v>
      </c>
      <c r="R237" s="23">
        <v>533.197632</v>
      </c>
      <c r="S237" s="23">
        <v>525.08367899999996</v>
      </c>
      <c r="T237" s="23">
        <v>517.45043899999996</v>
      </c>
      <c r="U237" s="23">
        <v>510.02084400000001</v>
      </c>
      <c r="V237" s="23">
        <v>502.60513300000002</v>
      </c>
      <c r="W237" s="23">
        <v>495.03051799999997</v>
      </c>
      <c r="X237" s="23">
        <v>487.630493</v>
      </c>
      <c r="Y237" s="23">
        <v>480.739349</v>
      </c>
      <c r="Z237" s="23">
        <v>473.79302999999999</v>
      </c>
      <c r="AA237" s="23">
        <v>466.719696</v>
      </c>
      <c r="AB237" s="23">
        <v>459.558899</v>
      </c>
      <c r="AC237" s="23">
        <v>451.95068400000002</v>
      </c>
      <c r="AD237" s="23">
        <v>444.34695399999998</v>
      </c>
      <c r="AE237" s="23">
        <v>437.022064</v>
      </c>
      <c r="AF237" s="23">
        <v>430.02233899999999</v>
      </c>
      <c r="AG237" s="19" t="s">
        <v>2086</v>
      </c>
    </row>
    <row r="238" spans="1:33" ht="15" customHeight="1">
      <c r="A238" s="51" t="s">
        <v>6950</v>
      </c>
      <c r="B238" s="17" t="s">
        <v>6951</v>
      </c>
      <c r="C238" s="23">
        <v>0</v>
      </c>
      <c r="D238" s="23">
        <v>1899.644043</v>
      </c>
      <c r="E238" s="23">
        <v>1910.821655</v>
      </c>
      <c r="F238" s="23">
        <v>1915.8598629999999</v>
      </c>
      <c r="G238" s="23">
        <v>1921.3244629999999</v>
      </c>
      <c r="H238" s="23">
        <v>1915.017456</v>
      </c>
      <c r="I238" s="23">
        <v>1896.4533690000001</v>
      </c>
      <c r="J238" s="23">
        <v>1875.603638</v>
      </c>
      <c r="K238" s="23">
        <v>1852.104126</v>
      </c>
      <c r="L238" s="23">
        <v>1826.5946039999999</v>
      </c>
      <c r="M238" s="23">
        <v>1799.980225</v>
      </c>
      <c r="N238" s="23">
        <v>1774.0354</v>
      </c>
      <c r="O238" s="23">
        <v>1746.7319339999999</v>
      </c>
      <c r="P238" s="23">
        <v>1721.2615969999999</v>
      </c>
      <c r="Q238" s="23">
        <v>1698.4732670000001</v>
      </c>
      <c r="R238" s="23">
        <v>1676.0006100000001</v>
      </c>
      <c r="S238" s="23">
        <v>1653.992432</v>
      </c>
      <c r="T238" s="23">
        <v>1633.430908</v>
      </c>
      <c r="U238" s="23">
        <v>1613.448486</v>
      </c>
      <c r="V238" s="23">
        <v>1593.446533</v>
      </c>
      <c r="W238" s="23">
        <v>1572.8754879999999</v>
      </c>
      <c r="X238" s="23">
        <v>1552.7928469999999</v>
      </c>
      <c r="Y238" s="23">
        <v>1534.2680660000001</v>
      </c>
      <c r="Z238" s="23">
        <v>1515.50647</v>
      </c>
      <c r="AA238" s="23">
        <v>1496.275879</v>
      </c>
      <c r="AB238" s="23">
        <v>1476.699341</v>
      </c>
      <c r="AC238" s="23">
        <v>1455.6145019999999</v>
      </c>
      <c r="AD238" s="23">
        <v>1434.4689940000001</v>
      </c>
      <c r="AE238" s="23">
        <v>1414.149658</v>
      </c>
      <c r="AF238" s="23">
        <v>1394.8114009999999</v>
      </c>
      <c r="AG238" s="19" t="s">
        <v>2086</v>
      </c>
    </row>
    <row r="239" spans="1:33" ht="15" customHeight="1">
      <c r="B239" s="16" t="s">
        <v>6952</v>
      </c>
    </row>
    <row r="240" spans="1:33" ht="15" customHeight="1">
      <c r="A240" s="51" t="s">
        <v>6953</v>
      </c>
      <c r="B240" s="17" t="s">
        <v>6954</v>
      </c>
      <c r="C240" s="23">
        <v>0</v>
      </c>
      <c r="D240" s="23">
        <v>6892.7783200000003</v>
      </c>
      <c r="E240" s="23">
        <v>6911.3959960000002</v>
      </c>
      <c r="F240" s="23">
        <v>6897.2138670000004</v>
      </c>
      <c r="G240" s="23">
        <v>6748.453125</v>
      </c>
      <c r="H240" s="23">
        <v>6703.9243159999996</v>
      </c>
      <c r="I240" s="23">
        <v>6616.6357420000004</v>
      </c>
      <c r="J240" s="23">
        <v>6521.6953119999998</v>
      </c>
      <c r="K240" s="23">
        <v>6417.9262699999999</v>
      </c>
      <c r="L240" s="23">
        <v>6307.6352539999998</v>
      </c>
      <c r="M240" s="23">
        <v>6194.0146480000003</v>
      </c>
      <c r="N240" s="23">
        <v>6083.1938479999999</v>
      </c>
      <c r="O240" s="23">
        <v>5968.2231449999999</v>
      </c>
      <c r="P240" s="23">
        <v>5860.0234380000002</v>
      </c>
      <c r="Q240" s="23">
        <v>5761.4125979999999</v>
      </c>
      <c r="R240" s="23">
        <v>5664.2954099999997</v>
      </c>
      <c r="S240" s="23">
        <v>5569.1674800000001</v>
      </c>
      <c r="T240" s="23">
        <v>5479.3090819999998</v>
      </c>
      <c r="U240" s="23">
        <v>5391.7705079999996</v>
      </c>
      <c r="V240" s="23">
        <v>5304.5410160000001</v>
      </c>
      <c r="W240" s="23">
        <v>5215.8012699999999</v>
      </c>
      <c r="X240" s="23">
        <v>5129.0708009999998</v>
      </c>
      <c r="Y240" s="23">
        <v>5047.8530270000001</v>
      </c>
      <c r="Z240" s="23">
        <v>4966.2109380000002</v>
      </c>
      <c r="AA240" s="23">
        <v>4883.3974609999996</v>
      </c>
      <c r="AB240" s="23">
        <v>4799.8354490000002</v>
      </c>
      <c r="AC240" s="23">
        <v>4711.78125</v>
      </c>
      <c r="AD240" s="23">
        <v>4623.9658200000003</v>
      </c>
      <c r="AE240" s="23">
        <v>4539.2416990000002</v>
      </c>
      <c r="AF240" s="23">
        <v>4458.076172</v>
      </c>
      <c r="AG240" s="19" t="s">
        <v>2086</v>
      </c>
    </row>
    <row r="241" spans="1:33" ht="15" customHeight="1">
      <c r="A241" s="51" t="s">
        <v>6955</v>
      </c>
      <c r="B241" s="17" t="s">
        <v>6956</v>
      </c>
      <c r="C241" s="23">
        <v>0</v>
      </c>
      <c r="D241" s="23">
        <v>7235.0078119999998</v>
      </c>
      <c r="E241" s="23">
        <v>7254.5498049999997</v>
      </c>
      <c r="F241" s="23">
        <v>7250.4409180000002</v>
      </c>
      <c r="G241" s="23">
        <v>7247.671875</v>
      </c>
      <c r="H241" s="23">
        <v>7200.3598629999997</v>
      </c>
      <c r="I241" s="23">
        <v>7107.1181640000004</v>
      </c>
      <c r="J241" s="23">
        <v>7005.6503910000001</v>
      </c>
      <c r="K241" s="23">
        <v>6894.689453</v>
      </c>
      <c r="L241" s="23">
        <v>6776.7119140000004</v>
      </c>
      <c r="M241" s="23">
        <v>6655.1455079999996</v>
      </c>
      <c r="N241" s="23">
        <v>6536.576172</v>
      </c>
      <c r="O241" s="23">
        <v>6413.5361329999996</v>
      </c>
      <c r="P241" s="23">
        <v>6297.7597660000001</v>
      </c>
      <c r="Q241" s="23">
        <v>6192.2773440000001</v>
      </c>
      <c r="R241" s="23">
        <v>6088.3911129999997</v>
      </c>
      <c r="S241" s="23">
        <v>5986.6333009999998</v>
      </c>
      <c r="T241" s="23">
        <v>5890.5302730000003</v>
      </c>
      <c r="U241" s="23">
        <v>5796.9125979999999</v>
      </c>
      <c r="V241" s="23">
        <v>5703.6171880000002</v>
      </c>
      <c r="W241" s="23">
        <v>5608.6884769999997</v>
      </c>
      <c r="X241" s="23">
        <v>5515.9116210000002</v>
      </c>
      <c r="Y241" s="23">
        <v>5429.0546880000002</v>
      </c>
      <c r="Z241" s="23">
        <v>5341.732422</v>
      </c>
      <c r="AA241" s="23">
        <v>5253.1411129999997</v>
      </c>
      <c r="AB241" s="23">
        <v>5163.7358400000003</v>
      </c>
      <c r="AC241" s="23">
        <v>5069.4868159999996</v>
      </c>
      <c r="AD241" s="23">
        <v>4975.4848629999997</v>
      </c>
      <c r="AE241" s="23">
        <v>4884.7978519999997</v>
      </c>
      <c r="AF241" s="23">
        <v>4797.9306640000004</v>
      </c>
      <c r="AG241" s="19" t="s">
        <v>2086</v>
      </c>
    </row>
    <row r="242" spans="1:33" ht="15" customHeight="1">
      <c r="A242" s="51" t="s">
        <v>6957</v>
      </c>
      <c r="B242" s="17" t="s">
        <v>6958</v>
      </c>
      <c r="C242" s="23">
        <v>0</v>
      </c>
      <c r="D242" s="23">
        <v>7191.4404299999997</v>
      </c>
      <c r="E242" s="23">
        <v>6801.9892579999996</v>
      </c>
      <c r="F242" s="23">
        <v>6506.8872069999998</v>
      </c>
      <c r="G242" s="23">
        <v>6448.6982420000004</v>
      </c>
      <c r="H242" s="23">
        <v>6348.9780270000001</v>
      </c>
      <c r="I242" s="23">
        <v>6209.1279299999997</v>
      </c>
      <c r="J242" s="23">
        <v>6064.5400390000004</v>
      </c>
      <c r="K242" s="23">
        <v>5912.7060549999997</v>
      </c>
      <c r="L242" s="23">
        <v>5755.9819340000004</v>
      </c>
      <c r="M242" s="23">
        <v>5597.4448240000002</v>
      </c>
      <c r="N242" s="23">
        <v>5442.6938479999999</v>
      </c>
      <c r="O242" s="23">
        <v>5285.5253910000001</v>
      </c>
      <c r="P242" s="23">
        <v>5135.6489259999998</v>
      </c>
      <c r="Q242" s="23">
        <v>4995.3481449999999</v>
      </c>
      <c r="R242" s="23">
        <v>4857.4335940000001</v>
      </c>
      <c r="S242" s="23">
        <v>4722.3046880000002</v>
      </c>
      <c r="T242" s="23">
        <v>4591.5444340000004</v>
      </c>
      <c r="U242" s="23">
        <v>4464.8735349999997</v>
      </c>
      <c r="V242" s="23">
        <v>4339.4331050000001</v>
      </c>
      <c r="W242" s="23">
        <v>4213.7666019999997</v>
      </c>
      <c r="X242" s="23">
        <v>4090.7478030000002</v>
      </c>
      <c r="Y242" s="23">
        <v>3973.0954590000001</v>
      </c>
      <c r="Z242" s="23">
        <v>3856.045654</v>
      </c>
      <c r="AA242" s="23">
        <v>3739.0615229999999</v>
      </c>
      <c r="AB242" s="23">
        <v>3622.5229490000002</v>
      </c>
      <c r="AC242" s="23">
        <v>3503.6926269999999</v>
      </c>
      <c r="AD242" s="23">
        <v>3386.2116700000001</v>
      </c>
      <c r="AE242" s="23">
        <v>3272.1560060000002</v>
      </c>
      <c r="AF242" s="23">
        <v>3161.7761230000001</v>
      </c>
      <c r="AG242" s="19" t="s">
        <v>2086</v>
      </c>
    </row>
    <row r="243" spans="1:33" ht="15" customHeight="1">
      <c r="B243" s="16" t="s">
        <v>6959</v>
      </c>
    </row>
    <row r="244" spans="1:33" ht="15" customHeight="1">
      <c r="A244" s="51" t="s">
        <v>6960</v>
      </c>
      <c r="B244" s="17" t="s">
        <v>6961</v>
      </c>
      <c r="C244" s="23">
        <v>0</v>
      </c>
      <c r="D244" s="23">
        <v>3612.6872560000002</v>
      </c>
      <c r="E244" s="23">
        <v>3633.9445799999999</v>
      </c>
      <c r="F244" s="23">
        <v>3643.5258789999998</v>
      </c>
      <c r="G244" s="23">
        <v>3653.9184570000002</v>
      </c>
      <c r="H244" s="23">
        <v>3641.9240719999998</v>
      </c>
      <c r="I244" s="23">
        <v>3606.6191410000001</v>
      </c>
      <c r="J244" s="23">
        <v>3566.968018</v>
      </c>
      <c r="K244" s="23">
        <v>3522.2773440000001</v>
      </c>
      <c r="L244" s="23">
        <v>3473.7641600000002</v>
      </c>
      <c r="M244" s="23">
        <v>3423.1496579999998</v>
      </c>
      <c r="N244" s="23">
        <v>3373.8085940000001</v>
      </c>
      <c r="O244" s="23">
        <v>3321.8835450000001</v>
      </c>
      <c r="P244" s="23">
        <v>3273.4445799999999</v>
      </c>
      <c r="Q244" s="23">
        <v>3230.1066890000002</v>
      </c>
      <c r="R244" s="23">
        <v>3187.3686520000001</v>
      </c>
      <c r="S244" s="23">
        <v>3145.5141600000002</v>
      </c>
      <c r="T244" s="23">
        <v>3106.4108890000002</v>
      </c>
      <c r="U244" s="23">
        <v>3068.4089359999998</v>
      </c>
      <c r="V244" s="23">
        <v>3030.3698730000001</v>
      </c>
      <c r="W244" s="23">
        <v>2991.2485350000002</v>
      </c>
      <c r="X244" s="23">
        <v>2953.055664</v>
      </c>
      <c r="Y244" s="23">
        <v>2917.8256839999999</v>
      </c>
      <c r="Z244" s="23">
        <v>2882.1457519999999</v>
      </c>
      <c r="AA244" s="23">
        <v>2845.5734859999998</v>
      </c>
      <c r="AB244" s="23">
        <v>2808.3435060000002</v>
      </c>
      <c r="AC244" s="23">
        <v>2768.2448730000001</v>
      </c>
      <c r="AD244" s="23">
        <v>2728.0310060000002</v>
      </c>
      <c r="AE244" s="23">
        <v>2689.3881839999999</v>
      </c>
      <c r="AF244" s="23">
        <v>2652.611328</v>
      </c>
      <c r="AG244" s="19" t="s">
        <v>2086</v>
      </c>
    </row>
    <row r="245" spans="1:33" ht="15" customHeight="1">
      <c r="A245" s="51" t="s">
        <v>6962</v>
      </c>
      <c r="B245" s="17" t="s">
        <v>6963</v>
      </c>
      <c r="C245" s="23">
        <v>0</v>
      </c>
      <c r="D245" s="23">
        <v>2772.492432</v>
      </c>
      <c r="E245" s="23">
        <v>2779.9809570000002</v>
      </c>
      <c r="F245" s="23">
        <v>2778.4064939999998</v>
      </c>
      <c r="G245" s="23">
        <v>2777.3452149999998</v>
      </c>
      <c r="H245" s="23">
        <v>2759.2150879999999</v>
      </c>
      <c r="I245" s="23">
        <v>2723.484375</v>
      </c>
      <c r="J245" s="23">
        <v>2575.0253910000001</v>
      </c>
      <c r="K245" s="23">
        <v>2509.3078609999998</v>
      </c>
      <c r="L245" s="23">
        <v>2444.7714839999999</v>
      </c>
      <c r="M245" s="23">
        <v>2376.8474120000001</v>
      </c>
      <c r="N245" s="23">
        <v>2316.8483890000002</v>
      </c>
      <c r="O245" s="23">
        <v>2260.0874020000001</v>
      </c>
      <c r="P245" s="23">
        <v>2211.2009280000002</v>
      </c>
      <c r="Q245" s="23">
        <v>2171.5390619999998</v>
      </c>
      <c r="R245" s="23">
        <v>2129.664307</v>
      </c>
      <c r="S245" s="23">
        <v>2106.6137699999999</v>
      </c>
      <c r="T245" s="23">
        <v>2649.0751949999999</v>
      </c>
      <c r="U245" s="23">
        <v>2602.1411130000001</v>
      </c>
      <c r="V245" s="23">
        <v>2556.4360350000002</v>
      </c>
      <c r="W245" s="23">
        <v>2512.5888669999999</v>
      </c>
      <c r="X245" s="23">
        <v>2469.7304690000001</v>
      </c>
      <c r="Y245" s="23">
        <v>2429.5463869999999</v>
      </c>
      <c r="Z245" s="23">
        <v>2896.0791020000001</v>
      </c>
      <c r="AA245" s="23">
        <v>2839.3374020000001</v>
      </c>
      <c r="AB245" s="23">
        <v>2789.4580080000001</v>
      </c>
      <c r="AC245" s="23">
        <v>2736.9956050000001</v>
      </c>
      <c r="AD245" s="23">
        <v>2684.7004390000002</v>
      </c>
      <c r="AE245" s="23">
        <v>2634.22876</v>
      </c>
      <c r="AF245" s="23">
        <v>2585.8498540000001</v>
      </c>
      <c r="AG245" s="19" t="s">
        <v>2086</v>
      </c>
    </row>
    <row r="246" spans="1:33" ht="15" customHeight="1">
      <c r="A246" s="51" t="s">
        <v>6964</v>
      </c>
      <c r="B246" s="17" t="s">
        <v>6965</v>
      </c>
      <c r="C246" s="23">
        <v>0</v>
      </c>
      <c r="D246" s="23">
        <v>1642.443481</v>
      </c>
      <c r="E246" s="23">
        <v>1652.1079099999999</v>
      </c>
      <c r="F246" s="23">
        <v>1656.4638669999999</v>
      </c>
      <c r="G246" s="23">
        <v>1661.1885990000001</v>
      </c>
      <c r="H246" s="23">
        <v>1655.7354740000001</v>
      </c>
      <c r="I246" s="23">
        <v>1639.684937</v>
      </c>
      <c r="J246" s="23">
        <v>1621.658081</v>
      </c>
      <c r="K246" s="23">
        <v>1601.3402100000001</v>
      </c>
      <c r="L246" s="23">
        <v>1579.284668</v>
      </c>
      <c r="M246" s="23">
        <v>1556.273682</v>
      </c>
      <c r="N246" s="23">
        <v>1533.8414310000001</v>
      </c>
      <c r="O246" s="23">
        <v>1510.2348629999999</v>
      </c>
      <c r="P246" s="23">
        <v>1488.2128909999999</v>
      </c>
      <c r="Q246" s="23">
        <v>1468.5101320000001</v>
      </c>
      <c r="R246" s="23">
        <v>1449.0802000000001</v>
      </c>
      <c r="S246" s="23">
        <v>1430.0516359999999</v>
      </c>
      <c r="T246" s="23">
        <v>1412.2739260000001</v>
      </c>
      <c r="U246" s="23">
        <v>1394.997192</v>
      </c>
      <c r="V246" s="23">
        <v>1377.7033690000001</v>
      </c>
      <c r="W246" s="23">
        <v>1359.9174800000001</v>
      </c>
      <c r="X246" s="23">
        <v>1342.5539550000001</v>
      </c>
      <c r="Y246" s="23">
        <v>1326.537231</v>
      </c>
      <c r="Z246" s="23">
        <v>1310.315918</v>
      </c>
      <c r="AA246" s="23">
        <v>1293.6889650000001</v>
      </c>
      <c r="AB246" s="23">
        <v>1276.762939</v>
      </c>
      <c r="AC246" s="23">
        <v>1258.5329589999999</v>
      </c>
      <c r="AD246" s="23">
        <v>1240.2504879999999</v>
      </c>
      <c r="AE246" s="23">
        <v>1222.682129</v>
      </c>
      <c r="AF246" s="23">
        <v>1205.96228</v>
      </c>
      <c r="AG246" s="19" t="s">
        <v>2086</v>
      </c>
    </row>
    <row r="247" spans="1:33" ht="15" customHeight="1">
      <c r="A247" s="51" t="s">
        <v>6966</v>
      </c>
      <c r="B247" s="17" t="s">
        <v>6967</v>
      </c>
      <c r="C247" s="23">
        <v>0</v>
      </c>
      <c r="D247" s="23">
        <v>4264.5317379999997</v>
      </c>
      <c r="E247" s="23">
        <v>4275.8608400000003</v>
      </c>
      <c r="F247" s="23">
        <v>4273.2749020000001</v>
      </c>
      <c r="G247" s="23">
        <v>4270.4228519999997</v>
      </c>
      <c r="H247" s="23">
        <v>4242.4428710000002</v>
      </c>
      <c r="I247" s="23">
        <v>4187.4018550000001</v>
      </c>
      <c r="J247" s="23">
        <v>4127.5161129999997</v>
      </c>
      <c r="K247" s="23">
        <v>4062.039307</v>
      </c>
      <c r="L247" s="23">
        <v>3992.430664</v>
      </c>
      <c r="M247" s="23">
        <v>3920.709961</v>
      </c>
      <c r="N247" s="23">
        <v>3850.756836</v>
      </c>
      <c r="O247" s="23">
        <v>3778.172607</v>
      </c>
      <c r="P247" s="23">
        <v>3709.8698730000001</v>
      </c>
      <c r="Q247" s="23">
        <v>3647.6328119999998</v>
      </c>
      <c r="R247" s="23">
        <v>3586.3386230000001</v>
      </c>
      <c r="S247" s="23">
        <v>3526.2998050000001</v>
      </c>
      <c r="T247" s="23">
        <v>3469.5935060000002</v>
      </c>
      <c r="U247" s="23">
        <v>3414.3527829999998</v>
      </c>
      <c r="V247" s="23">
        <v>3359.3041990000002</v>
      </c>
      <c r="W247" s="23">
        <v>3303.295654</v>
      </c>
      <c r="X247" s="23">
        <v>3248.5561520000001</v>
      </c>
      <c r="Y247" s="23">
        <v>3197.3046880000002</v>
      </c>
      <c r="Z247" s="23">
        <v>3145.7810060000002</v>
      </c>
      <c r="AA247" s="23">
        <v>3093.5119629999999</v>
      </c>
      <c r="AB247" s="23">
        <v>3040.764893</v>
      </c>
      <c r="AC247" s="23">
        <v>2985.1684570000002</v>
      </c>
      <c r="AD247" s="23">
        <v>2929.71875</v>
      </c>
      <c r="AE247" s="23">
        <v>2876.2236330000001</v>
      </c>
      <c r="AF247" s="23">
        <v>2824.9797359999998</v>
      </c>
      <c r="AG247" s="19" t="s">
        <v>2086</v>
      </c>
    </row>
    <row r="248" spans="1:33" ht="15" customHeight="1">
      <c r="A248" s="51" t="s">
        <v>6968</v>
      </c>
      <c r="B248" s="17" t="s">
        <v>6969</v>
      </c>
      <c r="C248" s="23">
        <v>0</v>
      </c>
      <c r="D248" s="23">
        <v>7671.091797</v>
      </c>
      <c r="E248" s="23">
        <v>7691.1528319999998</v>
      </c>
      <c r="F248" s="23">
        <v>7686.1308589999999</v>
      </c>
      <c r="G248" s="23">
        <v>7682.5205079999996</v>
      </c>
      <c r="H248" s="23">
        <v>7631.6904299999997</v>
      </c>
      <c r="I248" s="23">
        <v>7532.1845700000003</v>
      </c>
      <c r="J248" s="23">
        <v>7423.9702150000003</v>
      </c>
      <c r="K248" s="23">
        <v>7305.7070309999999</v>
      </c>
      <c r="L248" s="23">
        <v>7180.0239259999998</v>
      </c>
      <c r="M248" s="23">
        <v>7050.5527339999999</v>
      </c>
      <c r="N248" s="23">
        <v>6924.2714839999999</v>
      </c>
      <c r="O248" s="23">
        <v>6793.2700199999999</v>
      </c>
      <c r="P248" s="23">
        <v>6669.9790039999998</v>
      </c>
      <c r="Q248" s="23">
        <v>6557.6040039999998</v>
      </c>
      <c r="R248" s="23">
        <v>6446.9340819999998</v>
      </c>
      <c r="S248" s="23">
        <v>6338.5297849999997</v>
      </c>
      <c r="T248" s="23">
        <v>6236.1245120000003</v>
      </c>
      <c r="U248" s="23">
        <v>6136.3632809999999</v>
      </c>
      <c r="V248" s="23">
        <v>6036.955078</v>
      </c>
      <c r="W248" s="23">
        <v>5935.8315430000002</v>
      </c>
      <c r="X248" s="23">
        <v>5836.9970700000003</v>
      </c>
      <c r="Y248" s="23">
        <v>5744.4379879999997</v>
      </c>
      <c r="Z248" s="23">
        <v>5651.3984380000002</v>
      </c>
      <c r="AA248" s="23">
        <v>5557.0288090000004</v>
      </c>
      <c r="AB248" s="23">
        <v>5461.8100590000004</v>
      </c>
      <c r="AC248" s="23">
        <v>5361.482422</v>
      </c>
      <c r="AD248" s="23">
        <v>5261.4287109999996</v>
      </c>
      <c r="AE248" s="23">
        <v>5164.8950199999999</v>
      </c>
      <c r="AF248" s="23">
        <v>5072.4145509999998</v>
      </c>
      <c r="AG248" s="19" t="s">
        <v>2086</v>
      </c>
    </row>
    <row r="249" spans="1:33" ht="15" customHeight="1">
      <c r="A249" s="51" t="s">
        <v>6970</v>
      </c>
      <c r="B249" s="17" t="s">
        <v>6971</v>
      </c>
      <c r="C249" s="23">
        <v>0</v>
      </c>
      <c r="D249" s="23">
        <v>1236.1374510000001</v>
      </c>
      <c r="E249" s="23">
        <v>1182.8392329999999</v>
      </c>
      <c r="F249" s="23">
        <v>1137.227539</v>
      </c>
      <c r="G249" s="23">
        <v>1097.244263</v>
      </c>
      <c r="H249" s="23">
        <v>1073.4913329999999</v>
      </c>
      <c r="I249" s="23">
        <v>1051.8160399999999</v>
      </c>
      <c r="J249" s="23">
        <v>1024.9548339999999</v>
      </c>
      <c r="K249" s="23">
        <v>998.69940199999996</v>
      </c>
      <c r="L249" s="23">
        <v>974.10681199999999</v>
      </c>
      <c r="M249" s="23">
        <v>951.24401899999998</v>
      </c>
      <c r="N249" s="23">
        <v>929.62731900000006</v>
      </c>
      <c r="O249" s="23">
        <v>910.27020300000004</v>
      </c>
      <c r="P249" s="23">
        <v>892.12756300000001</v>
      </c>
      <c r="Q249" s="23">
        <v>875.48022500000002</v>
      </c>
      <c r="R249" s="23">
        <v>859.09313999999995</v>
      </c>
      <c r="S249" s="23">
        <v>843.040344</v>
      </c>
      <c r="T249" s="23">
        <v>827.81671100000005</v>
      </c>
      <c r="U249" s="23">
        <v>812.97332800000004</v>
      </c>
      <c r="V249" s="23">
        <v>798.20605499999999</v>
      </c>
      <c r="W249" s="23">
        <v>783.24206500000003</v>
      </c>
      <c r="X249" s="23">
        <v>768.61102300000005</v>
      </c>
      <c r="Y249" s="23">
        <v>754.83544900000004</v>
      </c>
      <c r="Z249" s="23">
        <v>741.02484100000004</v>
      </c>
      <c r="AA249" s="23">
        <v>727.06909199999996</v>
      </c>
      <c r="AB249" s="23">
        <v>713.03283699999997</v>
      </c>
      <c r="AC249" s="23">
        <v>698.36261000000002</v>
      </c>
      <c r="AD249" s="23">
        <v>683.76318400000002</v>
      </c>
      <c r="AE249" s="23">
        <v>669.65631099999996</v>
      </c>
      <c r="AF249" s="23">
        <v>656.10809300000005</v>
      </c>
      <c r="AG249" s="19" t="s">
        <v>2086</v>
      </c>
    </row>
    <row r="250" spans="1:33" ht="15" customHeight="1">
      <c r="A250" s="51" t="s">
        <v>6972</v>
      </c>
      <c r="B250" s="17" t="s">
        <v>6973</v>
      </c>
      <c r="C250" s="23">
        <v>0</v>
      </c>
      <c r="D250" s="23">
        <v>1652.716064</v>
      </c>
      <c r="E250" s="23">
        <v>1560.63562</v>
      </c>
      <c r="F250" s="23">
        <v>1485.3248289999999</v>
      </c>
      <c r="G250" s="23">
        <v>1432.8232419999999</v>
      </c>
      <c r="H250" s="23">
        <v>1402.355591</v>
      </c>
      <c r="I250" s="23">
        <v>1372.576904</v>
      </c>
      <c r="J250" s="23">
        <v>1332.892212</v>
      </c>
      <c r="K250" s="23">
        <v>1297.683716</v>
      </c>
      <c r="L250" s="23">
        <v>1264.145996</v>
      </c>
      <c r="M250" s="23">
        <v>1232.4685059999999</v>
      </c>
      <c r="N250" s="23">
        <v>1202.3088379999999</v>
      </c>
      <c r="O250" s="23">
        <v>1174.5748289999999</v>
      </c>
      <c r="P250" s="23">
        <v>1148.445923</v>
      </c>
      <c r="Q250" s="23">
        <v>1125.140259</v>
      </c>
      <c r="R250" s="23">
        <v>1105.5485839999999</v>
      </c>
      <c r="S250" s="23">
        <v>1086.357544</v>
      </c>
      <c r="T250" s="23">
        <v>1068.2066649999999</v>
      </c>
      <c r="U250" s="23">
        <v>1050.519409</v>
      </c>
      <c r="V250" s="23">
        <v>1032.903564</v>
      </c>
      <c r="W250" s="23">
        <v>1015.005615</v>
      </c>
      <c r="X250" s="23">
        <v>997.51049799999998</v>
      </c>
      <c r="Y250" s="23">
        <v>981.09887700000002</v>
      </c>
      <c r="Z250" s="23">
        <v>964.615723</v>
      </c>
      <c r="AA250" s="23">
        <v>947.91644299999996</v>
      </c>
      <c r="AB250" s="23">
        <v>931.083618</v>
      </c>
      <c r="AC250" s="23">
        <v>913.39215100000001</v>
      </c>
      <c r="AD250" s="23">
        <v>895.76080300000001</v>
      </c>
      <c r="AE250" s="23">
        <v>878.74176</v>
      </c>
      <c r="AF250" s="23">
        <v>862.42449999999997</v>
      </c>
      <c r="AG250" s="19" t="s">
        <v>2086</v>
      </c>
    </row>
    <row r="251" spans="1:33" ht="15" customHeight="1">
      <c r="A251" s="51" t="s">
        <v>6974</v>
      </c>
      <c r="B251" s="17" t="s">
        <v>6975</v>
      </c>
      <c r="C251" s="23">
        <v>0</v>
      </c>
      <c r="D251" s="23">
        <v>1394.6270750000001</v>
      </c>
      <c r="E251" s="23">
        <v>1275.3027340000001</v>
      </c>
      <c r="F251" s="23">
        <v>1278.665283</v>
      </c>
      <c r="G251" s="23">
        <v>1602.890625</v>
      </c>
      <c r="H251" s="23">
        <v>1405.913452</v>
      </c>
      <c r="I251" s="23">
        <v>1392.284668</v>
      </c>
      <c r="J251" s="23">
        <v>1376.977783</v>
      </c>
      <c r="K251" s="23">
        <v>1359.7254640000001</v>
      </c>
      <c r="L251" s="23">
        <v>1340.9976810000001</v>
      </c>
      <c r="M251" s="23">
        <v>1321.458496</v>
      </c>
      <c r="N251" s="23">
        <v>1302.411255</v>
      </c>
      <c r="O251" s="23">
        <v>1282.3664550000001</v>
      </c>
      <c r="P251" s="23">
        <v>1263.6673579999999</v>
      </c>
      <c r="Q251" s="23">
        <v>1246.9372559999999</v>
      </c>
      <c r="R251" s="23">
        <v>1230.438721</v>
      </c>
      <c r="S251" s="23">
        <v>1214.2814940000001</v>
      </c>
      <c r="T251" s="23">
        <v>1199.1860349999999</v>
      </c>
      <c r="U251" s="23">
        <v>1184.5161129999999</v>
      </c>
      <c r="V251" s="23">
        <v>1169.8316649999999</v>
      </c>
      <c r="W251" s="23">
        <v>1154.72937</v>
      </c>
      <c r="X251" s="23">
        <v>1139.985596</v>
      </c>
      <c r="Y251" s="23">
        <v>1023.986816</v>
      </c>
      <c r="Z251" s="23">
        <v>1011.46521</v>
      </c>
      <c r="AA251" s="23">
        <v>998.630493</v>
      </c>
      <c r="AB251" s="23">
        <v>985.56488000000002</v>
      </c>
      <c r="AC251" s="23">
        <v>971.49273700000003</v>
      </c>
      <c r="AD251" s="23">
        <v>957.38000499999998</v>
      </c>
      <c r="AE251" s="23">
        <v>943.81854199999998</v>
      </c>
      <c r="AF251" s="23">
        <v>930.91204800000003</v>
      </c>
      <c r="AG251" s="19" t="s">
        <v>2086</v>
      </c>
    </row>
    <row r="252" spans="1:33" ht="15" customHeight="1">
      <c r="A252" s="51" t="s">
        <v>6976</v>
      </c>
      <c r="B252" s="17" t="s">
        <v>6977</v>
      </c>
      <c r="C252" s="23">
        <v>0</v>
      </c>
      <c r="D252" s="23">
        <v>6389.5932620000003</v>
      </c>
      <c r="E252" s="23">
        <v>6396.6254879999997</v>
      </c>
      <c r="F252" s="23">
        <v>6382.6538090000004</v>
      </c>
      <c r="G252" s="23">
        <v>6369.7368159999996</v>
      </c>
      <c r="H252" s="23">
        <v>6285.0756840000004</v>
      </c>
      <c r="I252" s="23">
        <v>6193.1972660000001</v>
      </c>
      <c r="J252" s="23">
        <v>6094.3022460000002</v>
      </c>
      <c r="K252" s="23">
        <v>5987.3320309999999</v>
      </c>
      <c r="L252" s="23">
        <v>5874.4790039999998</v>
      </c>
      <c r="M252" s="23">
        <v>5035.1777339999999</v>
      </c>
      <c r="N252" s="23">
        <v>4936.4614259999998</v>
      </c>
      <c r="O252" s="23">
        <v>4218.8798829999996</v>
      </c>
      <c r="P252" s="23">
        <v>4133.0014650000003</v>
      </c>
      <c r="Q252" s="23">
        <v>4054.0888669999999</v>
      </c>
      <c r="R252" s="23">
        <v>3976.4177249999998</v>
      </c>
      <c r="S252" s="23">
        <v>3876.3740229999999</v>
      </c>
      <c r="T252" s="23">
        <v>3681.148682</v>
      </c>
      <c r="U252" s="23">
        <v>3612.040039</v>
      </c>
      <c r="V252" s="23">
        <v>3543.3264159999999</v>
      </c>
      <c r="W252" s="23">
        <v>3473.798828</v>
      </c>
      <c r="X252" s="23">
        <v>3405.8076169999999</v>
      </c>
      <c r="Y252" s="23">
        <v>3341.664307</v>
      </c>
      <c r="Z252" s="23">
        <v>3277.4204100000002</v>
      </c>
      <c r="AA252" s="23">
        <v>3212.5922850000002</v>
      </c>
      <c r="AB252" s="23">
        <v>3147.46875</v>
      </c>
      <c r="AC252" s="23">
        <v>3079.611328</v>
      </c>
      <c r="AD252" s="23">
        <v>3012.1364749999998</v>
      </c>
      <c r="AE252" s="23">
        <v>2959.5954590000001</v>
      </c>
      <c r="AF252" s="23">
        <v>2922.6748050000001</v>
      </c>
      <c r="AG252" s="19" t="s">
        <v>2086</v>
      </c>
    </row>
    <row r="253" spans="1:33" ht="15" customHeight="1">
      <c r="A253" s="51" t="s">
        <v>6978</v>
      </c>
      <c r="B253" s="17" t="s">
        <v>6979</v>
      </c>
      <c r="C253" s="23">
        <v>0</v>
      </c>
      <c r="D253" s="23">
        <v>1201.3710940000001</v>
      </c>
      <c r="E253" s="23">
        <v>1066.830078</v>
      </c>
      <c r="F253" s="23">
        <v>965.71545400000002</v>
      </c>
      <c r="G253" s="23">
        <v>930.95941200000004</v>
      </c>
      <c r="H253" s="23">
        <v>912.48242200000004</v>
      </c>
      <c r="I253" s="23">
        <v>888.26800500000002</v>
      </c>
      <c r="J253" s="23">
        <v>847.26898200000005</v>
      </c>
      <c r="K253" s="23">
        <v>821.40093999999999</v>
      </c>
      <c r="L253" s="23">
        <v>794.94836399999997</v>
      </c>
      <c r="M253" s="23">
        <v>768.35064699999998</v>
      </c>
      <c r="N253" s="23">
        <v>742.38140899999996</v>
      </c>
      <c r="O253" s="23">
        <v>716.19549600000005</v>
      </c>
      <c r="P253" s="23">
        <v>691.11236599999995</v>
      </c>
      <c r="Q253" s="23">
        <v>670.76135299999999</v>
      </c>
      <c r="R253" s="23">
        <v>664.05651899999998</v>
      </c>
      <c r="S253" s="23">
        <v>657.49230999999997</v>
      </c>
      <c r="T253" s="23">
        <v>651.46167000000003</v>
      </c>
      <c r="U253" s="23">
        <v>645.62286400000005</v>
      </c>
      <c r="V253" s="23">
        <v>639.73748799999998</v>
      </c>
      <c r="W253" s="23">
        <v>633.58349599999997</v>
      </c>
      <c r="X253" s="23">
        <v>627.58575399999995</v>
      </c>
      <c r="Y253" s="23">
        <v>622.17950399999995</v>
      </c>
      <c r="Z253" s="23">
        <v>616.640625</v>
      </c>
      <c r="AA253" s="23">
        <v>610.87280299999998</v>
      </c>
      <c r="AB253" s="23">
        <v>604.92407200000002</v>
      </c>
      <c r="AC253" s="23">
        <v>598.31494099999998</v>
      </c>
      <c r="AD253" s="23">
        <v>591.63574200000005</v>
      </c>
      <c r="AE253" s="23">
        <v>585.25250200000005</v>
      </c>
      <c r="AF253" s="23">
        <v>579.23303199999998</v>
      </c>
      <c r="AG253" s="19" t="s">
        <v>2086</v>
      </c>
    </row>
    <row r="254" spans="1:33" ht="15" customHeight="1">
      <c r="B254" s="16" t="s">
        <v>6980</v>
      </c>
    </row>
    <row r="255" spans="1:33" ht="15" customHeight="1">
      <c r="A255" s="51" t="s">
        <v>6981</v>
      </c>
      <c r="B255" s="17" t="s">
        <v>6982</v>
      </c>
      <c r="C255" s="23">
        <v>0</v>
      </c>
      <c r="D255" s="23">
        <v>1436.0631100000001</v>
      </c>
      <c r="E255" s="23">
        <v>1439.9420170000001</v>
      </c>
      <c r="F255" s="23">
        <v>1439.126587</v>
      </c>
      <c r="G255" s="23">
        <v>1438.5767820000001</v>
      </c>
      <c r="H255" s="23">
        <v>1429.1860349999999</v>
      </c>
      <c r="I255" s="23">
        <v>1410.6785890000001</v>
      </c>
      <c r="J255" s="23">
        <v>1390.5383300000001</v>
      </c>
      <c r="K255" s="23">
        <v>1368.514038</v>
      </c>
      <c r="L255" s="23">
        <v>1345.0969239999999</v>
      </c>
      <c r="M255" s="23">
        <v>1320.9674070000001</v>
      </c>
      <c r="N255" s="23">
        <v>1297.4327390000001</v>
      </c>
      <c r="O255" s="23">
        <v>1273.0107419999999</v>
      </c>
      <c r="P255" s="23">
        <v>1250.030518</v>
      </c>
      <c r="Q255" s="23">
        <v>1229.093384</v>
      </c>
      <c r="R255" s="23">
        <v>1208.4735109999999</v>
      </c>
      <c r="S255" s="23">
        <v>1188.275635</v>
      </c>
      <c r="T255" s="23">
        <v>1169.2001949999999</v>
      </c>
      <c r="U255" s="23">
        <v>1150.6182859999999</v>
      </c>
      <c r="V255" s="23">
        <v>1132.10022</v>
      </c>
      <c r="W255" s="23">
        <v>1113.2581789999999</v>
      </c>
      <c r="X255" s="23">
        <v>1094.8431399999999</v>
      </c>
      <c r="Y255" s="23">
        <v>1077.602905</v>
      </c>
      <c r="Z255" s="23">
        <v>1060.2703859999999</v>
      </c>
      <c r="AA255" s="23">
        <v>1042.6861570000001</v>
      </c>
      <c r="AB255" s="23">
        <v>1024.940308</v>
      </c>
      <c r="AC255" s="23">
        <v>1006.2329099999999</v>
      </c>
      <c r="AD255" s="23">
        <v>987.57458499999996</v>
      </c>
      <c r="AE255" s="23">
        <v>969.574341</v>
      </c>
      <c r="AF255" s="23">
        <v>952.33221400000002</v>
      </c>
      <c r="AG255" s="19" t="s">
        <v>2086</v>
      </c>
    </row>
    <row r="256" spans="1:33" ht="15" customHeight="1">
      <c r="A256" s="51" t="s">
        <v>6983</v>
      </c>
      <c r="B256" s="17" t="s">
        <v>6984</v>
      </c>
      <c r="C256" s="23">
        <v>0</v>
      </c>
      <c r="D256" s="23">
        <v>1733.852539</v>
      </c>
      <c r="E256" s="23">
        <v>1738.5357670000001</v>
      </c>
      <c r="F256" s="23">
        <v>1737.5511469999999</v>
      </c>
      <c r="G256" s="23">
        <v>1692.352173</v>
      </c>
      <c r="H256" s="23">
        <v>1607.544067</v>
      </c>
      <c r="I256" s="23">
        <v>1517.1789550000001</v>
      </c>
      <c r="J256" s="23">
        <v>1430.028442</v>
      </c>
      <c r="K256" s="23">
        <v>1345.805664</v>
      </c>
      <c r="L256" s="23">
        <v>1318.221802</v>
      </c>
      <c r="M256" s="23">
        <v>1292.572388</v>
      </c>
      <c r="N256" s="23">
        <v>1267.5507809999999</v>
      </c>
      <c r="O256" s="23">
        <v>1241.7094729999999</v>
      </c>
      <c r="P256" s="23">
        <v>1217.321899</v>
      </c>
      <c r="Q256" s="23">
        <v>1194.9666749999999</v>
      </c>
      <c r="R256" s="23">
        <v>1172.9594729999999</v>
      </c>
      <c r="S256" s="23">
        <v>1151.4014890000001</v>
      </c>
      <c r="T256" s="23">
        <v>1130.9688719999999</v>
      </c>
      <c r="U256" s="23">
        <v>1111.0491939999999</v>
      </c>
      <c r="V256" s="23">
        <v>1091.2270510000001</v>
      </c>
      <c r="W256" s="23">
        <v>1075.287842</v>
      </c>
      <c r="X256" s="23">
        <v>1065.1088870000001</v>
      </c>
      <c r="Y256" s="23">
        <v>1055.9335940000001</v>
      </c>
      <c r="Z256" s="23">
        <v>1046.533203</v>
      </c>
      <c r="AA256" s="23">
        <v>1036.744263</v>
      </c>
      <c r="AB256" s="23">
        <v>1026.6484379999999</v>
      </c>
      <c r="AC256" s="23">
        <v>1015.431763</v>
      </c>
      <c r="AD256" s="23">
        <v>1004.0960690000001</v>
      </c>
      <c r="AE256" s="23">
        <v>993.262878</v>
      </c>
      <c r="AF256" s="23">
        <v>983.04681400000004</v>
      </c>
      <c r="AG256" s="19" t="s">
        <v>2086</v>
      </c>
    </row>
    <row r="257" spans="2:2" ht="15" customHeight="1" thickBot="1"/>
    <row r="258" spans="2:2" ht="15" customHeight="1">
      <c r="B258" s="49" t="s">
        <v>6985</v>
      </c>
    </row>
    <row r="259" spans="2:2">
      <c r="B259" s="55" t="s">
        <v>6986</v>
      </c>
    </row>
    <row r="260" spans="2:2">
      <c r="B260" s="55" t="s">
        <v>6987</v>
      </c>
    </row>
    <row r="261" spans="2:2">
      <c r="B261" s="55" t="s">
        <v>6924</v>
      </c>
    </row>
    <row r="262" spans="2:2">
      <c r="B262" s="55" t="s">
        <v>6925</v>
      </c>
    </row>
    <row r="263" spans="2:2">
      <c r="B263" s="55" t="s">
        <v>6926</v>
      </c>
    </row>
    <row r="311" spans="2:33" ht="15" customHeight="1">
      <c r="B311" s="170"/>
      <c r="C311" s="170"/>
      <c r="D311" s="170"/>
      <c r="E311" s="170"/>
      <c r="F311" s="170"/>
      <c r="G311" s="170"/>
      <c r="H311" s="170"/>
      <c r="I311" s="170"/>
      <c r="J311" s="170"/>
      <c r="K311" s="170"/>
      <c r="L311" s="170"/>
      <c r="M311" s="170"/>
      <c r="N311" s="170"/>
      <c r="O311" s="170"/>
      <c r="P311" s="170"/>
      <c r="Q311" s="170"/>
      <c r="R311" s="170"/>
      <c r="S311" s="170"/>
      <c r="T311" s="170"/>
      <c r="U311" s="170"/>
      <c r="V311" s="170"/>
      <c r="W311" s="170"/>
      <c r="X311" s="170"/>
      <c r="Y311" s="170"/>
      <c r="Z311" s="170"/>
      <c r="AA311" s="170"/>
      <c r="AB311" s="170"/>
      <c r="AC311" s="170"/>
      <c r="AD311" s="170"/>
      <c r="AE311" s="170"/>
      <c r="AF311" s="170"/>
      <c r="AG311" s="170"/>
    </row>
    <row r="455" spans="2:33" ht="15" customHeight="1">
      <c r="B455" s="170"/>
      <c r="C455" s="170"/>
      <c r="D455" s="170"/>
      <c r="E455" s="170"/>
      <c r="F455" s="170"/>
      <c r="G455" s="170"/>
      <c r="H455" s="170"/>
      <c r="I455" s="170"/>
      <c r="J455" s="170"/>
      <c r="K455" s="170"/>
      <c r="L455" s="170"/>
      <c r="M455" s="170"/>
      <c r="N455" s="170"/>
      <c r="O455" s="170"/>
      <c r="P455" s="170"/>
      <c r="Q455" s="170"/>
      <c r="R455" s="170"/>
      <c r="S455" s="170"/>
      <c r="T455" s="170"/>
      <c r="U455" s="170"/>
      <c r="V455" s="170"/>
      <c r="W455" s="170"/>
      <c r="X455" s="170"/>
      <c r="Y455" s="170"/>
      <c r="Z455" s="170"/>
      <c r="AA455" s="170"/>
      <c r="AB455" s="170"/>
      <c r="AC455" s="170"/>
      <c r="AD455" s="170"/>
      <c r="AE455" s="170"/>
      <c r="AF455" s="170"/>
      <c r="AG455" s="170"/>
    </row>
    <row r="660" spans="2:33" ht="15" customHeight="1">
      <c r="B660" s="170"/>
      <c r="C660" s="170"/>
      <c r="D660" s="170"/>
      <c r="E660" s="170"/>
      <c r="F660" s="170"/>
      <c r="G660" s="170"/>
      <c r="H660" s="170"/>
      <c r="I660" s="170"/>
      <c r="J660" s="170"/>
      <c r="K660" s="170"/>
      <c r="L660" s="170"/>
      <c r="M660" s="170"/>
      <c r="N660" s="170"/>
      <c r="O660" s="170"/>
      <c r="P660" s="170"/>
      <c r="Q660" s="170"/>
      <c r="R660" s="170"/>
      <c r="S660" s="170"/>
      <c r="T660" s="170"/>
      <c r="U660" s="170"/>
      <c r="V660" s="170"/>
      <c r="W660" s="170"/>
      <c r="X660" s="170"/>
      <c r="Y660" s="170"/>
      <c r="Z660" s="170"/>
      <c r="AA660" s="170"/>
      <c r="AB660" s="170"/>
      <c r="AC660" s="170"/>
      <c r="AD660" s="170"/>
      <c r="AE660" s="170"/>
      <c r="AF660" s="170"/>
      <c r="AG660" s="170"/>
    </row>
    <row r="860" spans="2:33" ht="15" customHeight="1">
      <c r="B860" s="170"/>
      <c r="C860" s="170"/>
      <c r="D860" s="170"/>
      <c r="E860" s="170"/>
      <c r="F860" s="170"/>
      <c r="G860" s="170"/>
      <c r="H860" s="170"/>
      <c r="I860" s="170"/>
      <c r="J860" s="170"/>
      <c r="K860" s="170"/>
      <c r="L860" s="170"/>
      <c r="M860" s="170"/>
      <c r="N860" s="170"/>
      <c r="O860" s="170"/>
      <c r="P860" s="170"/>
      <c r="Q860" s="170"/>
      <c r="R860" s="170"/>
      <c r="S860" s="170"/>
      <c r="T860" s="170"/>
      <c r="U860" s="170"/>
      <c r="V860" s="170"/>
      <c r="W860" s="170"/>
      <c r="X860" s="170"/>
      <c r="Y860" s="170"/>
      <c r="Z860" s="170"/>
      <c r="AA860" s="170"/>
      <c r="AB860" s="170"/>
      <c r="AC860" s="170"/>
      <c r="AD860" s="170"/>
      <c r="AE860" s="170"/>
      <c r="AF860" s="170"/>
      <c r="AG860" s="170"/>
    </row>
    <row r="1060" spans="2:33" ht="15" customHeight="1">
      <c r="B1060" s="170"/>
      <c r="C1060" s="170"/>
      <c r="D1060" s="170"/>
      <c r="E1060" s="170"/>
      <c r="F1060" s="170"/>
      <c r="G1060" s="170"/>
      <c r="H1060" s="170"/>
      <c r="I1060" s="170"/>
      <c r="J1060" s="170"/>
      <c r="K1060" s="170"/>
      <c r="L1060" s="170"/>
      <c r="M1060" s="170"/>
      <c r="N1060" s="170"/>
      <c r="O1060" s="170"/>
      <c r="P1060" s="170"/>
      <c r="Q1060" s="170"/>
      <c r="R1060" s="170"/>
      <c r="S1060" s="170"/>
      <c r="T1060" s="170"/>
      <c r="U1060" s="170"/>
      <c r="V1060" s="170"/>
      <c r="W1060" s="170"/>
      <c r="X1060" s="170"/>
      <c r="Y1060" s="170"/>
      <c r="Z1060" s="170"/>
      <c r="AA1060" s="170"/>
      <c r="AB1060" s="170"/>
      <c r="AC1060" s="170"/>
      <c r="AD1060" s="170"/>
      <c r="AE1060" s="170"/>
      <c r="AF1060" s="170"/>
      <c r="AG1060" s="170"/>
    </row>
    <row r="1260" spans="2:33" ht="15" customHeight="1">
      <c r="B1260" s="170"/>
      <c r="C1260" s="170"/>
      <c r="D1260" s="170"/>
      <c r="E1260" s="170"/>
      <c r="F1260" s="170"/>
      <c r="G1260" s="170"/>
      <c r="H1260" s="170"/>
      <c r="I1260" s="170"/>
      <c r="J1260" s="170"/>
      <c r="K1260" s="170"/>
      <c r="L1260" s="170"/>
      <c r="M1260" s="170"/>
      <c r="N1260" s="170"/>
      <c r="O1260" s="170"/>
      <c r="P1260" s="170"/>
      <c r="Q1260" s="170"/>
      <c r="R1260" s="170"/>
      <c r="S1260" s="170"/>
      <c r="T1260" s="170"/>
      <c r="U1260" s="170"/>
      <c r="V1260" s="170"/>
      <c r="W1260" s="170"/>
      <c r="X1260" s="170"/>
      <c r="Y1260" s="170"/>
      <c r="Z1260" s="170"/>
      <c r="AA1260" s="170"/>
      <c r="AB1260" s="170"/>
      <c r="AC1260" s="170"/>
      <c r="AD1260" s="170"/>
      <c r="AE1260" s="170"/>
      <c r="AF1260" s="170"/>
      <c r="AG1260" s="170"/>
    </row>
    <row r="1460" spans="2:33" ht="15" customHeight="1">
      <c r="B1460" s="170"/>
      <c r="C1460" s="170"/>
      <c r="D1460" s="170"/>
      <c r="E1460" s="170"/>
      <c r="F1460" s="170"/>
      <c r="G1460" s="170"/>
      <c r="H1460" s="170"/>
      <c r="I1460" s="170"/>
      <c r="J1460" s="170"/>
      <c r="K1460" s="170"/>
      <c r="L1460" s="170"/>
      <c r="M1460" s="170"/>
      <c r="N1460" s="170"/>
      <c r="O1460" s="170"/>
      <c r="P1460" s="170"/>
      <c r="Q1460" s="170"/>
      <c r="R1460" s="170"/>
      <c r="S1460" s="170"/>
      <c r="T1460" s="170"/>
      <c r="U1460" s="170"/>
      <c r="V1460" s="170"/>
      <c r="W1460" s="170"/>
      <c r="X1460" s="170"/>
      <c r="Y1460" s="170"/>
      <c r="Z1460" s="170"/>
      <c r="AA1460" s="170"/>
      <c r="AB1460" s="170"/>
      <c r="AC1460" s="170"/>
      <c r="AD1460" s="170"/>
      <c r="AE1460" s="170"/>
      <c r="AF1460" s="170"/>
      <c r="AG1460" s="170"/>
    </row>
    <row r="1660" spans="2:33" ht="15" customHeight="1">
      <c r="B1660" s="170"/>
      <c r="C1660" s="170"/>
      <c r="D1660" s="170"/>
      <c r="E1660" s="170"/>
      <c r="F1660" s="170"/>
      <c r="G1660" s="170"/>
      <c r="H1660" s="170"/>
      <c r="I1660" s="170"/>
      <c r="J1660" s="170"/>
      <c r="K1660" s="170"/>
      <c r="L1660" s="170"/>
      <c r="M1660" s="170"/>
      <c r="N1660" s="170"/>
      <c r="O1660" s="170"/>
      <c r="P1660" s="170"/>
      <c r="Q1660" s="170"/>
      <c r="R1660" s="170"/>
      <c r="S1660" s="170"/>
      <c r="T1660" s="170"/>
      <c r="U1660" s="170"/>
      <c r="V1660" s="170"/>
      <c r="W1660" s="170"/>
      <c r="X1660" s="170"/>
      <c r="Y1660" s="170"/>
      <c r="Z1660" s="170"/>
      <c r="AA1660" s="170"/>
      <c r="AB1660" s="170"/>
      <c r="AC1660" s="170"/>
      <c r="AD1660" s="170"/>
      <c r="AE1660" s="170"/>
      <c r="AF1660" s="170"/>
      <c r="AG1660" s="170"/>
    </row>
    <row r="1860" spans="2:33" ht="15" customHeight="1">
      <c r="B1860" s="170"/>
      <c r="C1860" s="170"/>
      <c r="D1860" s="170"/>
      <c r="E1860" s="170"/>
      <c r="F1860" s="170"/>
      <c r="G1860" s="170"/>
      <c r="H1860" s="170"/>
      <c r="I1860" s="170"/>
      <c r="J1860" s="170"/>
      <c r="K1860" s="170"/>
      <c r="L1860" s="170"/>
      <c r="M1860" s="170"/>
      <c r="N1860" s="170"/>
      <c r="O1860" s="170"/>
      <c r="P1860" s="170"/>
      <c r="Q1860" s="170"/>
      <c r="R1860" s="170"/>
      <c r="S1860" s="170"/>
      <c r="T1860" s="170"/>
      <c r="U1860" s="170"/>
      <c r="V1860" s="170"/>
      <c r="W1860" s="170"/>
      <c r="X1860" s="170"/>
      <c r="Y1860" s="170"/>
      <c r="Z1860" s="170"/>
      <c r="AA1860" s="170"/>
      <c r="AB1860" s="170"/>
      <c r="AC1860" s="170"/>
      <c r="AD1860" s="170"/>
      <c r="AE1860" s="170"/>
      <c r="AF1860" s="170"/>
      <c r="AG1860" s="170"/>
    </row>
    <row r="2060" spans="2:33" ht="15" customHeight="1">
      <c r="B2060" s="170"/>
      <c r="C2060" s="170"/>
      <c r="D2060" s="170"/>
      <c r="E2060" s="170"/>
      <c r="F2060" s="170"/>
      <c r="G2060" s="170"/>
      <c r="H2060" s="170"/>
      <c r="I2060" s="170"/>
      <c r="J2060" s="170"/>
      <c r="K2060" s="170"/>
      <c r="L2060" s="170"/>
      <c r="M2060" s="170"/>
      <c r="N2060" s="170"/>
      <c r="O2060" s="170"/>
      <c r="P2060" s="170"/>
      <c r="Q2060" s="170"/>
      <c r="R2060" s="170"/>
      <c r="S2060" s="170"/>
      <c r="T2060" s="170"/>
      <c r="U2060" s="170"/>
      <c r="V2060" s="170"/>
      <c r="W2060" s="170"/>
      <c r="X2060" s="170"/>
      <c r="Y2060" s="170"/>
      <c r="Z2060" s="170"/>
      <c r="AA2060" s="170"/>
      <c r="AB2060" s="170"/>
      <c r="AC2060" s="170"/>
      <c r="AD2060" s="170"/>
      <c r="AE2060" s="170"/>
      <c r="AF2060" s="170"/>
      <c r="AG2060" s="170"/>
    </row>
    <row r="2260" spans="2:33" ht="15" customHeight="1">
      <c r="B2260" s="170"/>
      <c r="C2260" s="170"/>
      <c r="D2260" s="170"/>
      <c r="E2260" s="170"/>
      <c r="F2260" s="170"/>
      <c r="G2260" s="170"/>
      <c r="H2260" s="170"/>
      <c r="I2260" s="170"/>
      <c r="J2260" s="170"/>
      <c r="K2260" s="170"/>
      <c r="L2260" s="170"/>
      <c r="M2260" s="170"/>
      <c r="N2260" s="170"/>
      <c r="O2260" s="170"/>
      <c r="P2260" s="170"/>
      <c r="Q2260" s="170"/>
      <c r="R2260" s="170"/>
      <c r="S2260" s="170"/>
      <c r="T2260" s="170"/>
      <c r="U2260" s="170"/>
      <c r="V2260" s="170"/>
      <c r="W2260" s="170"/>
      <c r="X2260" s="170"/>
      <c r="Y2260" s="170"/>
      <c r="Z2260" s="170"/>
      <c r="AA2260" s="170"/>
      <c r="AB2260" s="170"/>
      <c r="AC2260" s="170"/>
      <c r="AD2260" s="170"/>
      <c r="AE2260" s="170"/>
      <c r="AF2260" s="170"/>
      <c r="AG2260" s="170"/>
    </row>
    <row r="2460" spans="2:33" ht="15" customHeight="1">
      <c r="B2460" s="170"/>
      <c r="C2460" s="170"/>
      <c r="D2460" s="170"/>
      <c r="E2460" s="170"/>
      <c r="F2460" s="170"/>
      <c r="G2460" s="170"/>
      <c r="H2460" s="170"/>
      <c r="I2460" s="170"/>
      <c r="J2460" s="170"/>
      <c r="K2460" s="170"/>
      <c r="L2460" s="170"/>
      <c r="M2460" s="170"/>
      <c r="N2460" s="170"/>
      <c r="O2460" s="170"/>
      <c r="P2460" s="170"/>
      <c r="Q2460" s="170"/>
      <c r="R2460" s="170"/>
      <c r="S2460" s="170"/>
      <c r="T2460" s="170"/>
      <c r="U2460" s="170"/>
      <c r="V2460" s="170"/>
      <c r="W2460" s="170"/>
      <c r="X2460" s="170"/>
      <c r="Y2460" s="170"/>
      <c r="Z2460" s="170"/>
      <c r="AA2460" s="170"/>
      <c r="AB2460" s="170"/>
      <c r="AC2460" s="170"/>
      <c r="AD2460" s="170"/>
      <c r="AE2460" s="170"/>
      <c r="AF2460" s="170"/>
      <c r="AG2460" s="170"/>
    </row>
    <row r="2660" spans="2:33" ht="15" customHeight="1">
      <c r="B2660" s="170"/>
      <c r="C2660" s="170"/>
      <c r="D2660" s="170"/>
      <c r="E2660" s="170"/>
      <c r="F2660" s="170"/>
      <c r="G2660" s="170"/>
      <c r="H2660" s="170"/>
      <c r="I2660" s="170"/>
      <c r="J2660" s="170"/>
      <c r="K2660" s="170"/>
      <c r="L2660" s="170"/>
      <c r="M2660" s="170"/>
      <c r="N2660" s="170"/>
      <c r="O2660" s="170"/>
      <c r="P2660" s="170"/>
      <c r="Q2660" s="170"/>
      <c r="R2660" s="170"/>
      <c r="S2660" s="170"/>
      <c r="T2660" s="170"/>
      <c r="U2660" s="170"/>
      <c r="V2660" s="170"/>
      <c r="W2660" s="170"/>
      <c r="X2660" s="170"/>
      <c r="Y2660" s="170"/>
      <c r="Z2660" s="170"/>
      <c r="AA2660" s="170"/>
      <c r="AB2660" s="170"/>
      <c r="AC2660" s="170"/>
      <c r="AD2660" s="170"/>
      <c r="AE2660" s="170"/>
      <c r="AF2660" s="170"/>
      <c r="AG2660" s="170"/>
    </row>
    <row r="2860" spans="2:33" ht="15" customHeight="1">
      <c r="B2860" s="170"/>
      <c r="C2860" s="170"/>
      <c r="D2860" s="170"/>
      <c r="E2860" s="170"/>
      <c r="F2860" s="170"/>
      <c r="G2860" s="170"/>
      <c r="H2860" s="170"/>
      <c r="I2860" s="170"/>
      <c r="J2860" s="170"/>
      <c r="K2860" s="170"/>
      <c r="L2860" s="170"/>
      <c r="M2860" s="170"/>
      <c r="N2860" s="170"/>
      <c r="O2860" s="170"/>
      <c r="P2860" s="170"/>
      <c r="Q2860" s="170"/>
      <c r="R2860" s="170"/>
      <c r="S2860" s="170"/>
      <c r="T2860" s="170"/>
      <c r="U2860" s="170"/>
      <c r="V2860" s="170"/>
      <c r="W2860" s="170"/>
      <c r="X2860" s="170"/>
      <c r="Y2860" s="170"/>
      <c r="Z2860" s="170"/>
      <c r="AA2860" s="170"/>
      <c r="AB2860" s="170"/>
      <c r="AC2860" s="170"/>
      <c r="AD2860" s="170"/>
      <c r="AE2860" s="170"/>
      <c r="AF2860" s="170"/>
      <c r="AG2860" s="170"/>
    </row>
    <row r="3060" spans="2:33" ht="15" customHeight="1">
      <c r="B3060" s="170"/>
      <c r="C3060" s="170"/>
      <c r="D3060" s="170"/>
      <c r="E3060" s="170"/>
      <c r="F3060" s="170"/>
      <c r="G3060" s="170"/>
      <c r="H3060" s="170"/>
      <c r="I3060" s="170"/>
      <c r="J3060" s="170"/>
      <c r="K3060" s="170"/>
      <c r="L3060" s="170"/>
      <c r="M3060" s="170"/>
      <c r="N3060" s="170"/>
      <c r="O3060" s="170"/>
      <c r="P3060" s="170"/>
      <c r="Q3060" s="170"/>
      <c r="R3060" s="170"/>
      <c r="S3060" s="170"/>
      <c r="T3060" s="170"/>
      <c r="U3060" s="170"/>
      <c r="V3060" s="170"/>
      <c r="W3060" s="170"/>
      <c r="X3060" s="170"/>
      <c r="Y3060" s="170"/>
      <c r="Z3060" s="170"/>
      <c r="AA3060" s="170"/>
      <c r="AB3060" s="170"/>
      <c r="AC3060" s="170"/>
      <c r="AD3060" s="170"/>
      <c r="AE3060" s="170"/>
      <c r="AF3060" s="170"/>
      <c r="AG3060" s="170"/>
    </row>
    <row r="3260" spans="2:33" ht="15" customHeight="1">
      <c r="B3260" s="170"/>
      <c r="C3260" s="170"/>
      <c r="D3260" s="170"/>
      <c r="E3260" s="170"/>
      <c r="F3260" s="170"/>
      <c r="G3260" s="170"/>
      <c r="H3260" s="170"/>
      <c r="I3260" s="170"/>
      <c r="J3260" s="170"/>
      <c r="K3260" s="170"/>
      <c r="L3260" s="170"/>
      <c r="M3260" s="170"/>
      <c r="N3260" s="170"/>
      <c r="O3260" s="170"/>
      <c r="P3260" s="170"/>
      <c r="Q3260" s="170"/>
      <c r="R3260" s="170"/>
      <c r="S3260" s="170"/>
      <c r="T3260" s="170"/>
      <c r="U3260" s="170"/>
      <c r="V3260" s="170"/>
      <c r="W3260" s="170"/>
      <c r="X3260" s="170"/>
      <c r="Y3260" s="170"/>
      <c r="Z3260" s="170"/>
      <c r="AA3260" s="170"/>
      <c r="AB3260" s="170"/>
      <c r="AC3260" s="170"/>
      <c r="AD3260" s="170"/>
      <c r="AE3260" s="170"/>
      <c r="AF3260" s="170"/>
      <c r="AG3260" s="170"/>
    </row>
    <row r="3460" spans="2:33" ht="15" customHeight="1">
      <c r="B3460" s="170"/>
      <c r="C3460" s="170"/>
      <c r="D3460" s="170"/>
      <c r="E3460" s="170"/>
      <c r="F3460" s="170"/>
      <c r="G3460" s="170"/>
      <c r="H3460" s="170"/>
      <c r="I3460" s="170"/>
      <c r="J3460" s="170"/>
      <c r="K3460" s="170"/>
      <c r="L3460" s="170"/>
      <c r="M3460" s="170"/>
      <c r="N3460" s="170"/>
      <c r="O3460" s="170"/>
      <c r="P3460" s="170"/>
      <c r="Q3460" s="170"/>
      <c r="R3460" s="170"/>
      <c r="S3460" s="170"/>
      <c r="T3460" s="170"/>
      <c r="U3460" s="170"/>
      <c r="V3460" s="170"/>
      <c r="W3460" s="170"/>
      <c r="X3460" s="170"/>
      <c r="Y3460" s="170"/>
      <c r="Z3460" s="170"/>
      <c r="AA3460" s="170"/>
      <c r="AB3460" s="170"/>
      <c r="AC3460" s="170"/>
      <c r="AD3460" s="170"/>
      <c r="AE3460" s="170"/>
      <c r="AF3460" s="170"/>
      <c r="AG3460" s="170"/>
    </row>
    <row r="3660" spans="2:33" ht="15" customHeight="1">
      <c r="B3660" s="170"/>
      <c r="C3660" s="170"/>
      <c r="D3660" s="170"/>
      <c r="E3660" s="170"/>
      <c r="F3660" s="170"/>
      <c r="G3660" s="170"/>
      <c r="H3660" s="170"/>
      <c r="I3660" s="170"/>
      <c r="J3660" s="170"/>
      <c r="K3660" s="170"/>
      <c r="L3660" s="170"/>
      <c r="M3660" s="170"/>
      <c r="N3660" s="170"/>
      <c r="O3660" s="170"/>
      <c r="P3660" s="170"/>
      <c r="Q3660" s="170"/>
      <c r="R3660" s="170"/>
      <c r="S3660" s="170"/>
      <c r="T3660" s="170"/>
      <c r="U3660" s="170"/>
      <c r="V3660" s="170"/>
      <c r="W3660" s="170"/>
      <c r="X3660" s="170"/>
      <c r="Y3660" s="170"/>
      <c r="Z3660" s="170"/>
      <c r="AA3660" s="170"/>
      <c r="AB3660" s="170"/>
      <c r="AC3660" s="170"/>
      <c r="AD3660" s="170"/>
      <c r="AE3660" s="170"/>
      <c r="AF3660" s="170"/>
      <c r="AG3660" s="170"/>
    </row>
    <row r="3860" spans="2:33" ht="15" customHeight="1">
      <c r="B3860" s="170"/>
      <c r="C3860" s="170"/>
      <c r="D3860" s="170"/>
      <c r="E3860" s="170"/>
      <c r="F3860" s="170"/>
      <c r="G3860" s="170"/>
      <c r="H3860" s="170"/>
      <c r="I3860" s="170"/>
      <c r="J3860" s="170"/>
      <c r="K3860" s="170"/>
      <c r="L3860" s="170"/>
      <c r="M3860" s="170"/>
      <c r="N3860" s="170"/>
      <c r="O3860" s="170"/>
      <c r="P3860" s="170"/>
      <c r="Q3860" s="170"/>
      <c r="R3860" s="170"/>
      <c r="S3860" s="170"/>
      <c r="T3860" s="170"/>
      <c r="U3860" s="170"/>
      <c r="V3860" s="170"/>
      <c r="W3860" s="170"/>
      <c r="X3860" s="170"/>
      <c r="Y3860" s="170"/>
      <c r="Z3860" s="170"/>
      <c r="AA3860" s="170"/>
      <c r="AB3860" s="170"/>
      <c r="AC3860" s="170"/>
      <c r="AD3860" s="170"/>
      <c r="AE3860" s="170"/>
      <c r="AF3860" s="170"/>
      <c r="AG3860" s="170"/>
    </row>
    <row r="4060" spans="2:33" ht="15" customHeight="1">
      <c r="B4060" s="170"/>
      <c r="C4060" s="170"/>
      <c r="D4060" s="170"/>
      <c r="E4060" s="170"/>
      <c r="F4060" s="170"/>
      <c r="G4060" s="170"/>
      <c r="H4060" s="170"/>
      <c r="I4060" s="170"/>
      <c r="J4060" s="170"/>
      <c r="K4060" s="170"/>
      <c r="L4060" s="170"/>
      <c r="M4060" s="170"/>
      <c r="N4060" s="170"/>
      <c r="O4060" s="170"/>
      <c r="P4060" s="170"/>
      <c r="Q4060" s="170"/>
      <c r="R4060" s="170"/>
      <c r="S4060" s="170"/>
      <c r="T4060" s="170"/>
      <c r="U4060" s="170"/>
      <c r="V4060" s="170"/>
      <c r="W4060" s="170"/>
      <c r="X4060" s="170"/>
      <c r="Y4060" s="170"/>
      <c r="Z4060" s="170"/>
      <c r="AA4060" s="170"/>
      <c r="AB4060" s="170"/>
      <c r="AC4060" s="170"/>
      <c r="AD4060" s="170"/>
      <c r="AE4060" s="170"/>
      <c r="AF4060" s="170"/>
      <c r="AG4060" s="170"/>
    </row>
    <row r="4260" spans="2:33" ht="15" customHeight="1">
      <c r="B4260" s="170"/>
      <c r="C4260" s="170"/>
      <c r="D4260" s="170"/>
      <c r="E4260" s="170"/>
      <c r="F4260" s="170"/>
      <c r="G4260" s="170"/>
      <c r="H4260" s="170"/>
      <c r="I4260" s="170"/>
      <c r="J4260" s="170"/>
      <c r="K4260" s="170"/>
      <c r="L4260" s="170"/>
      <c r="M4260" s="170"/>
      <c r="N4260" s="170"/>
      <c r="O4260" s="170"/>
      <c r="P4260" s="170"/>
      <c r="Q4260" s="170"/>
      <c r="R4260" s="170"/>
      <c r="S4260" s="170"/>
      <c r="T4260" s="170"/>
      <c r="U4260" s="170"/>
      <c r="V4260" s="170"/>
      <c r="W4260" s="170"/>
      <c r="X4260" s="170"/>
      <c r="Y4260" s="170"/>
      <c r="Z4260" s="170"/>
      <c r="AA4260" s="170"/>
      <c r="AB4260" s="170"/>
      <c r="AC4260" s="170"/>
      <c r="AD4260" s="170"/>
      <c r="AE4260" s="170"/>
      <c r="AF4260" s="170"/>
      <c r="AG4260" s="170"/>
    </row>
    <row r="4460" spans="2:33" ht="15" customHeight="1">
      <c r="B4460" s="170"/>
      <c r="C4460" s="170"/>
      <c r="D4460" s="170"/>
      <c r="E4460" s="170"/>
      <c r="F4460" s="170"/>
      <c r="G4460" s="170"/>
      <c r="H4460" s="170"/>
      <c r="I4460" s="170"/>
      <c r="J4460" s="170"/>
      <c r="K4460" s="170"/>
      <c r="L4460" s="170"/>
      <c r="M4460" s="170"/>
      <c r="N4460" s="170"/>
      <c r="O4460" s="170"/>
      <c r="P4460" s="170"/>
      <c r="Q4460" s="170"/>
      <c r="R4460" s="170"/>
      <c r="S4460" s="170"/>
      <c r="T4460" s="170"/>
      <c r="U4460" s="170"/>
      <c r="V4460" s="170"/>
      <c r="W4460" s="170"/>
      <c r="X4460" s="170"/>
      <c r="Y4460" s="170"/>
      <c r="Z4460" s="170"/>
      <c r="AA4460" s="170"/>
      <c r="AB4460" s="170"/>
      <c r="AC4460" s="170"/>
      <c r="AD4460" s="170"/>
      <c r="AE4460" s="170"/>
      <c r="AF4460" s="170"/>
      <c r="AG4460" s="170"/>
    </row>
    <row r="4660" spans="2:33" ht="15" customHeight="1">
      <c r="B4660" s="170"/>
      <c r="C4660" s="170"/>
      <c r="D4660" s="170"/>
      <c r="E4660" s="170"/>
      <c r="F4660" s="170"/>
      <c r="G4660" s="170"/>
      <c r="H4660" s="170"/>
      <c r="I4660" s="170"/>
      <c r="J4660" s="170"/>
      <c r="K4660" s="170"/>
      <c r="L4660" s="170"/>
      <c r="M4660" s="170"/>
      <c r="N4660" s="170"/>
      <c r="O4660" s="170"/>
      <c r="P4660" s="170"/>
      <c r="Q4660" s="170"/>
      <c r="R4660" s="170"/>
      <c r="S4660" s="170"/>
      <c r="T4660" s="170"/>
      <c r="U4660" s="170"/>
      <c r="V4660" s="170"/>
      <c r="W4660" s="170"/>
      <c r="X4660" s="170"/>
      <c r="Y4660" s="170"/>
      <c r="Z4660" s="170"/>
      <c r="AA4660" s="170"/>
      <c r="AB4660" s="170"/>
      <c r="AC4660" s="170"/>
      <c r="AD4660" s="170"/>
      <c r="AE4660" s="170"/>
      <c r="AF4660" s="170"/>
      <c r="AG4660" s="170"/>
    </row>
    <row r="4860" spans="2:33" ht="15" customHeight="1">
      <c r="B4860" s="170"/>
      <c r="C4860" s="170"/>
      <c r="D4860" s="170"/>
      <c r="E4860" s="170"/>
      <c r="F4860" s="170"/>
      <c r="G4860" s="170"/>
      <c r="H4860" s="170"/>
      <c r="I4860" s="170"/>
      <c r="J4860" s="170"/>
      <c r="K4860" s="170"/>
      <c r="L4860" s="170"/>
      <c r="M4860" s="170"/>
      <c r="N4860" s="170"/>
      <c r="O4860" s="170"/>
      <c r="P4860" s="170"/>
      <c r="Q4860" s="170"/>
      <c r="R4860" s="170"/>
      <c r="S4860" s="170"/>
      <c r="T4860" s="170"/>
      <c r="U4860" s="170"/>
      <c r="V4860" s="170"/>
      <c r="W4860" s="170"/>
      <c r="X4860" s="170"/>
      <c r="Y4860" s="170"/>
      <c r="Z4860" s="170"/>
      <c r="AA4860" s="170"/>
      <c r="AB4860" s="170"/>
      <c r="AC4860" s="170"/>
      <c r="AD4860" s="170"/>
      <c r="AE4860" s="170"/>
      <c r="AF4860" s="170"/>
      <c r="AG4860" s="170"/>
    </row>
    <row r="5060" spans="2:33" ht="15" customHeight="1">
      <c r="B5060" s="170"/>
      <c r="C5060" s="170"/>
      <c r="D5060" s="170"/>
      <c r="E5060" s="170"/>
      <c r="F5060" s="170"/>
      <c r="G5060" s="170"/>
      <c r="H5060" s="170"/>
      <c r="I5060" s="170"/>
      <c r="J5060" s="170"/>
      <c r="K5060" s="170"/>
      <c r="L5060" s="170"/>
      <c r="M5060" s="170"/>
      <c r="N5060" s="170"/>
      <c r="O5060" s="170"/>
      <c r="P5060" s="170"/>
      <c r="Q5060" s="170"/>
      <c r="R5060" s="170"/>
      <c r="S5060" s="170"/>
      <c r="T5060" s="170"/>
      <c r="U5060" s="170"/>
      <c r="V5060" s="170"/>
      <c r="W5060" s="170"/>
      <c r="X5060" s="170"/>
      <c r="Y5060" s="170"/>
      <c r="Z5060" s="170"/>
      <c r="AA5060" s="170"/>
      <c r="AB5060" s="170"/>
      <c r="AC5060" s="170"/>
      <c r="AD5060" s="170"/>
      <c r="AE5060" s="170"/>
      <c r="AF5060" s="170"/>
      <c r="AG5060" s="170"/>
    </row>
    <row r="5260" spans="2:33" ht="15" customHeight="1">
      <c r="B5260" s="170"/>
      <c r="C5260" s="170"/>
      <c r="D5260" s="170"/>
      <c r="E5260" s="170"/>
      <c r="F5260" s="170"/>
      <c r="G5260" s="170"/>
      <c r="H5260" s="170"/>
      <c r="I5260" s="170"/>
      <c r="J5260" s="170"/>
      <c r="K5260" s="170"/>
      <c r="L5260" s="170"/>
      <c r="M5260" s="170"/>
      <c r="N5260" s="170"/>
      <c r="O5260" s="170"/>
      <c r="P5260" s="170"/>
      <c r="Q5260" s="170"/>
      <c r="R5260" s="170"/>
      <c r="S5260" s="170"/>
      <c r="T5260" s="170"/>
      <c r="U5260" s="170"/>
      <c r="V5260" s="170"/>
      <c r="W5260" s="170"/>
      <c r="X5260" s="170"/>
      <c r="Y5260" s="170"/>
      <c r="Z5260" s="170"/>
      <c r="AA5260" s="170"/>
      <c r="AB5260" s="170"/>
      <c r="AC5260" s="170"/>
      <c r="AD5260" s="170"/>
      <c r="AE5260" s="170"/>
      <c r="AF5260" s="170"/>
      <c r="AG5260" s="170"/>
    </row>
    <row r="5460" spans="2:33" ht="15" customHeight="1">
      <c r="B5460" s="170"/>
      <c r="C5460" s="170"/>
      <c r="D5460" s="170"/>
      <c r="E5460" s="170"/>
      <c r="F5460" s="170"/>
      <c r="G5460" s="170"/>
      <c r="H5460" s="170"/>
      <c r="I5460" s="170"/>
      <c r="J5460" s="170"/>
      <c r="K5460" s="170"/>
      <c r="L5460" s="170"/>
      <c r="M5460" s="170"/>
      <c r="N5460" s="170"/>
      <c r="O5460" s="170"/>
      <c r="P5460" s="170"/>
      <c r="Q5460" s="170"/>
      <c r="R5460" s="170"/>
      <c r="S5460" s="170"/>
      <c r="T5460" s="170"/>
      <c r="U5460" s="170"/>
      <c r="V5460" s="170"/>
      <c r="W5460" s="170"/>
      <c r="X5460" s="170"/>
      <c r="Y5460" s="170"/>
      <c r="Z5460" s="170"/>
      <c r="AA5460" s="170"/>
      <c r="AB5460" s="170"/>
      <c r="AC5460" s="170"/>
      <c r="AD5460" s="170"/>
      <c r="AE5460" s="170"/>
      <c r="AF5460" s="170"/>
      <c r="AG5460" s="170"/>
    </row>
    <row r="5630" spans="2:33" ht="15" customHeight="1">
      <c r="B5630" s="170"/>
      <c r="C5630" s="170"/>
      <c r="D5630" s="170"/>
      <c r="E5630" s="170"/>
      <c r="F5630" s="170"/>
      <c r="G5630" s="170"/>
      <c r="H5630" s="170"/>
      <c r="I5630" s="170"/>
      <c r="J5630" s="170"/>
      <c r="K5630" s="170"/>
      <c r="L5630" s="170"/>
      <c r="M5630" s="170"/>
      <c r="N5630" s="170"/>
      <c r="O5630" s="170"/>
      <c r="P5630" s="170"/>
      <c r="Q5630" s="170"/>
      <c r="R5630" s="170"/>
      <c r="S5630" s="170"/>
      <c r="T5630" s="170"/>
      <c r="U5630" s="170"/>
      <c r="V5630" s="170"/>
      <c r="W5630" s="170"/>
      <c r="X5630" s="170"/>
      <c r="Y5630" s="170"/>
      <c r="Z5630" s="170"/>
      <c r="AA5630" s="170"/>
      <c r="AB5630" s="170"/>
      <c r="AC5630" s="170"/>
      <c r="AD5630" s="170"/>
      <c r="AE5630" s="170"/>
      <c r="AF5630" s="170"/>
      <c r="AG5630" s="170"/>
    </row>
    <row r="5805" spans="2:33" ht="15" customHeight="1">
      <c r="B5805" s="170"/>
      <c r="C5805" s="170"/>
      <c r="D5805" s="170"/>
      <c r="E5805" s="170"/>
      <c r="F5805" s="170"/>
      <c r="G5805" s="170"/>
      <c r="H5805" s="170"/>
      <c r="I5805" s="170"/>
      <c r="J5805" s="170"/>
      <c r="K5805" s="170"/>
      <c r="L5805" s="170"/>
      <c r="M5805" s="170"/>
      <c r="N5805" s="170"/>
      <c r="O5805" s="170"/>
      <c r="P5805" s="170"/>
      <c r="Q5805" s="170"/>
      <c r="R5805" s="170"/>
      <c r="S5805" s="170"/>
      <c r="T5805" s="170"/>
      <c r="U5805" s="170"/>
      <c r="V5805" s="170"/>
      <c r="W5805" s="170"/>
      <c r="X5805" s="170"/>
      <c r="Y5805" s="170"/>
      <c r="Z5805" s="170"/>
      <c r="AA5805" s="170"/>
      <c r="AB5805" s="170"/>
      <c r="AC5805" s="170"/>
      <c r="AD5805" s="170"/>
      <c r="AE5805" s="170"/>
      <c r="AF5805" s="170"/>
      <c r="AG5805" s="170"/>
    </row>
    <row r="5980" spans="2:33" ht="15" customHeight="1">
      <c r="B5980" s="170"/>
      <c r="C5980" s="170"/>
      <c r="D5980" s="170"/>
      <c r="E5980" s="170"/>
      <c r="F5980" s="170"/>
      <c r="G5980" s="170"/>
      <c r="H5980" s="170"/>
      <c r="I5980" s="170"/>
      <c r="J5980" s="170"/>
      <c r="K5980" s="170"/>
      <c r="L5980" s="170"/>
      <c r="M5980" s="170"/>
      <c r="N5980" s="170"/>
      <c r="O5980" s="170"/>
      <c r="P5980" s="170"/>
      <c r="Q5980" s="170"/>
      <c r="R5980" s="170"/>
      <c r="S5980" s="170"/>
      <c r="T5980" s="170"/>
      <c r="U5980" s="170"/>
      <c r="V5980" s="170"/>
      <c r="W5980" s="170"/>
      <c r="X5980" s="170"/>
      <c r="Y5980" s="170"/>
      <c r="Z5980" s="170"/>
      <c r="AA5980" s="170"/>
      <c r="AB5980" s="170"/>
      <c r="AC5980" s="170"/>
      <c r="AD5980" s="170"/>
      <c r="AE5980" s="170"/>
      <c r="AF5980" s="170"/>
      <c r="AG5980" s="170"/>
    </row>
    <row r="6155" spans="2:33" ht="15" customHeight="1">
      <c r="B6155" s="170"/>
      <c r="C6155" s="170"/>
      <c r="D6155" s="170"/>
      <c r="E6155" s="170"/>
      <c r="F6155" s="170"/>
      <c r="G6155" s="170"/>
      <c r="H6155" s="170"/>
      <c r="I6155" s="170"/>
      <c r="J6155" s="170"/>
      <c r="K6155" s="170"/>
      <c r="L6155" s="170"/>
      <c r="M6155" s="170"/>
      <c r="N6155" s="170"/>
      <c r="O6155" s="170"/>
      <c r="P6155" s="170"/>
      <c r="Q6155" s="170"/>
      <c r="R6155" s="170"/>
      <c r="S6155" s="170"/>
      <c r="T6155" s="170"/>
      <c r="U6155" s="170"/>
      <c r="V6155" s="170"/>
      <c r="W6155" s="170"/>
      <c r="X6155" s="170"/>
      <c r="Y6155" s="170"/>
      <c r="Z6155" s="170"/>
      <c r="AA6155" s="170"/>
      <c r="AB6155" s="170"/>
      <c r="AC6155" s="170"/>
      <c r="AD6155" s="170"/>
      <c r="AE6155" s="170"/>
      <c r="AF6155" s="170"/>
      <c r="AG6155" s="170"/>
    </row>
    <row r="6330" spans="2:33" ht="15" customHeight="1">
      <c r="B6330" s="170"/>
      <c r="C6330" s="170"/>
      <c r="D6330" s="170"/>
      <c r="E6330" s="170"/>
      <c r="F6330" s="170"/>
      <c r="G6330" s="170"/>
      <c r="H6330" s="170"/>
      <c r="I6330" s="170"/>
      <c r="J6330" s="170"/>
      <c r="K6330" s="170"/>
      <c r="L6330" s="170"/>
      <c r="M6330" s="170"/>
      <c r="N6330" s="170"/>
      <c r="O6330" s="170"/>
      <c r="P6330" s="170"/>
      <c r="Q6330" s="170"/>
      <c r="R6330" s="170"/>
      <c r="S6330" s="170"/>
      <c r="T6330" s="170"/>
      <c r="U6330" s="170"/>
      <c r="V6330" s="170"/>
      <c r="W6330" s="170"/>
      <c r="X6330" s="170"/>
      <c r="Y6330" s="170"/>
      <c r="Z6330" s="170"/>
      <c r="AA6330" s="170"/>
      <c r="AB6330" s="170"/>
      <c r="AC6330" s="170"/>
      <c r="AD6330" s="170"/>
      <c r="AE6330" s="170"/>
      <c r="AF6330" s="170"/>
      <c r="AG6330" s="170"/>
    </row>
    <row r="6505" spans="2:33" ht="15" customHeight="1">
      <c r="B6505" s="170"/>
      <c r="C6505" s="170"/>
      <c r="D6505" s="170"/>
      <c r="E6505" s="170"/>
      <c r="F6505" s="170"/>
      <c r="G6505" s="170"/>
      <c r="H6505" s="170"/>
      <c r="I6505" s="170"/>
      <c r="J6505" s="170"/>
      <c r="K6505" s="170"/>
      <c r="L6505" s="170"/>
      <c r="M6505" s="170"/>
      <c r="N6505" s="170"/>
      <c r="O6505" s="170"/>
      <c r="P6505" s="170"/>
      <c r="Q6505" s="170"/>
      <c r="R6505" s="170"/>
      <c r="S6505" s="170"/>
      <c r="T6505" s="170"/>
      <c r="U6505" s="170"/>
      <c r="V6505" s="170"/>
      <c r="W6505" s="170"/>
      <c r="X6505" s="170"/>
      <c r="Y6505" s="170"/>
      <c r="Z6505" s="170"/>
      <c r="AA6505" s="170"/>
      <c r="AB6505" s="170"/>
      <c r="AC6505" s="170"/>
      <c r="AD6505" s="170"/>
      <c r="AE6505" s="170"/>
      <c r="AF6505" s="170"/>
      <c r="AG6505" s="170"/>
    </row>
    <row r="6680" spans="2:33" ht="15" customHeight="1">
      <c r="B6680" s="170"/>
      <c r="C6680" s="170"/>
      <c r="D6680" s="170"/>
      <c r="E6680" s="170"/>
      <c r="F6680" s="170"/>
      <c r="G6680" s="170"/>
      <c r="H6680" s="170"/>
      <c r="I6680" s="170"/>
      <c r="J6680" s="170"/>
      <c r="K6680" s="170"/>
      <c r="L6680" s="170"/>
      <c r="M6680" s="170"/>
      <c r="N6680" s="170"/>
      <c r="O6680" s="170"/>
      <c r="P6680" s="170"/>
      <c r="Q6680" s="170"/>
      <c r="R6680" s="170"/>
      <c r="S6680" s="170"/>
      <c r="T6680" s="170"/>
      <c r="U6680" s="170"/>
      <c r="V6680" s="170"/>
      <c r="W6680" s="170"/>
      <c r="X6680" s="170"/>
      <c r="Y6680" s="170"/>
      <c r="Z6680" s="170"/>
      <c r="AA6680" s="170"/>
      <c r="AB6680" s="170"/>
      <c r="AC6680" s="170"/>
      <c r="AD6680" s="170"/>
      <c r="AE6680" s="170"/>
      <c r="AF6680" s="170"/>
      <c r="AG6680" s="170"/>
    </row>
    <row r="6855" spans="2:33" ht="15" customHeight="1">
      <c r="B6855" s="170"/>
      <c r="C6855" s="170"/>
      <c r="D6855" s="170"/>
      <c r="E6855" s="170"/>
      <c r="F6855" s="170"/>
      <c r="G6855" s="170"/>
      <c r="H6855" s="170"/>
      <c r="I6855" s="170"/>
      <c r="J6855" s="170"/>
      <c r="K6855" s="170"/>
      <c r="L6855" s="170"/>
      <c r="M6855" s="170"/>
      <c r="N6855" s="170"/>
      <c r="O6855" s="170"/>
      <c r="P6855" s="170"/>
      <c r="Q6855" s="170"/>
      <c r="R6855" s="170"/>
      <c r="S6855" s="170"/>
      <c r="T6855" s="170"/>
      <c r="U6855" s="170"/>
      <c r="V6855" s="170"/>
      <c r="W6855" s="170"/>
      <c r="X6855" s="170"/>
      <c r="Y6855" s="170"/>
      <c r="Z6855" s="170"/>
      <c r="AA6855" s="170"/>
      <c r="AB6855" s="170"/>
      <c r="AC6855" s="170"/>
      <c r="AD6855" s="170"/>
      <c r="AE6855" s="170"/>
      <c r="AF6855" s="170"/>
      <c r="AG6855" s="170"/>
    </row>
    <row r="7030" spans="2:33" ht="15" customHeight="1">
      <c r="B7030" s="170"/>
      <c r="C7030" s="170"/>
      <c r="D7030" s="170"/>
      <c r="E7030" s="170"/>
      <c r="F7030" s="170"/>
      <c r="G7030" s="170"/>
      <c r="H7030" s="170"/>
      <c r="I7030" s="170"/>
      <c r="J7030" s="170"/>
      <c r="K7030" s="170"/>
      <c r="L7030" s="170"/>
      <c r="M7030" s="170"/>
      <c r="N7030" s="170"/>
      <c r="O7030" s="170"/>
      <c r="P7030" s="170"/>
      <c r="Q7030" s="170"/>
      <c r="R7030" s="170"/>
      <c r="S7030" s="170"/>
      <c r="T7030" s="170"/>
      <c r="U7030" s="170"/>
      <c r="V7030" s="170"/>
      <c r="W7030" s="170"/>
      <c r="X7030" s="170"/>
      <c r="Y7030" s="170"/>
      <c r="Z7030" s="170"/>
      <c r="AA7030" s="170"/>
      <c r="AB7030" s="170"/>
      <c r="AC7030" s="170"/>
      <c r="AD7030" s="170"/>
      <c r="AE7030" s="170"/>
      <c r="AF7030" s="170"/>
      <c r="AG7030" s="170"/>
    </row>
    <row r="7205" spans="2:33" ht="15" customHeight="1">
      <c r="B7205" s="170"/>
      <c r="C7205" s="170"/>
      <c r="D7205" s="170"/>
      <c r="E7205" s="170"/>
      <c r="F7205" s="170"/>
      <c r="G7205" s="170"/>
      <c r="H7205" s="170"/>
      <c r="I7205" s="170"/>
      <c r="J7205" s="170"/>
      <c r="K7205" s="170"/>
      <c r="L7205" s="170"/>
      <c r="M7205" s="170"/>
      <c r="N7205" s="170"/>
      <c r="O7205" s="170"/>
      <c r="P7205" s="170"/>
      <c r="Q7205" s="170"/>
      <c r="R7205" s="170"/>
      <c r="S7205" s="170"/>
      <c r="T7205" s="170"/>
      <c r="U7205" s="170"/>
      <c r="V7205" s="170"/>
      <c r="W7205" s="170"/>
      <c r="X7205" s="170"/>
      <c r="Y7205" s="170"/>
      <c r="Z7205" s="170"/>
      <c r="AA7205" s="170"/>
      <c r="AB7205" s="170"/>
      <c r="AC7205" s="170"/>
      <c r="AD7205" s="170"/>
      <c r="AE7205" s="170"/>
      <c r="AF7205" s="170"/>
      <c r="AG7205" s="170"/>
    </row>
    <row r="7380" spans="2:33" ht="15" customHeight="1">
      <c r="B7380" s="170"/>
      <c r="C7380" s="170"/>
      <c r="D7380" s="170"/>
      <c r="E7380" s="170"/>
      <c r="F7380" s="170"/>
      <c r="G7380" s="170"/>
      <c r="H7380" s="170"/>
      <c r="I7380" s="170"/>
      <c r="J7380" s="170"/>
      <c r="K7380" s="170"/>
      <c r="L7380" s="170"/>
      <c r="M7380" s="170"/>
      <c r="N7380" s="170"/>
      <c r="O7380" s="170"/>
      <c r="P7380" s="170"/>
      <c r="Q7380" s="170"/>
      <c r="R7380" s="170"/>
      <c r="S7380" s="170"/>
      <c r="T7380" s="170"/>
      <c r="U7380" s="170"/>
      <c r="V7380" s="170"/>
      <c r="W7380" s="170"/>
      <c r="X7380" s="170"/>
      <c r="Y7380" s="170"/>
      <c r="Z7380" s="170"/>
      <c r="AA7380" s="170"/>
      <c r="AB7380" s="170"/>
      <c r="AC7380" s="170"/>
      <c r="AD7380" s="170"/>
      <c r="AE7380" s="170"/>
      <c r="AF7380" s="170"/>
      <c r="AG7380" s="170"/>
    </row>
    <row r="7555" spans="2:33" ht="15" customHeight="1">
      <c r="B7555" s="170"/>
      <c r="C7555" s="170"/>
      <c r="D7555" s="170"/>
      <c r="E7555" s="170"/>
      <c r="F7555" s="170"/>
      <c r="G7555" s="170"/>
      <c r="H7555" s="170"/>
      <c r="I7555" s="170"/>
      <c r="J7555" s="170"/>
      <c r="K7555" s="170"/>
      <c r="L7555" s="170"/>
      <c r="M7555" s="170"/>
      <c r="N7555" s="170"/>
      <c r="O7555" s="170"/>
      <c r="P7555" s="170"/>
      <c r="Q7555" s="170"/>
      <c r="R7555" s="170"/>
      <c r="S7555" s="170"/>
      <c r="T7555" s="170"/>
      <c r="U7555" s="170"/>
      <c r="V7555" s="170"/>
      <c r="W7555" s="170"/>
      <c r="X7555" s="170"/>
      <c r="Y7555" s="170"/>
      <c r="Z7555" s="170"/>
      <c r="AA7555" s="170"/>
      <c r="AB7555" s="170"/>
      <c r="AC7555" s="170"/>
      <c r="AD7555" s="170"/>
      <c r="AE7555" s="170"/>
      <c r="AF7555" s="170"/>
      <c r="AG7555" s="170"/>
    </row>
    <row r="7730" spans="2:33" ht="15" customHeight="1">
      <c r="B7730" s="170"/>
      <c r="C7730" s="170"/>
      <c r="D7730" s="170"/>
      <c r="E7730" s="170"/>
      <c r="F7730" s="170"/>
      <c r="G7730" s="170"/>
      <c r="H7730" s="170"/>
      <c r="I7730" s="170"/>
      <c r="J7730" s="170"/>
      <c r="K7730" s="170"/>
      <c r="L7730" s="170"/>
      <c r="M7730" s="170"/>
      <c r="N7730" s="170"/>
      <c r="O7730" s="170"/>
      <c r="P7730" s="170"/>
      <c r="Q7730" s="170"/>
      <c r="R7730" s="170"/>
      <c r="S7730" s="170"/>
      <c r="T7730" s="170"/>
      <c r="U7730" s="170"/>
      <c r="V7730" s="170"/>
      <c r="W7730" s="170"/>
      <c r="X7730" s="170"/>
      <c r="Y7730" s="170"/>
      <c r="Z7730" s="170"/>
      <c r="AA7730" s="170"/>
      <c r="AB7730" s="170"/>
      <c r="AC7730" s="170"/>
      <c r="AD7730" s="170"/>
      <c r="AE7730" s="170"/>
      <c r="AF7730" s="170"/>
      <c r="AG7730" s="170"/>
    </row>
    <row r="7905" spans="2:33" ht="15" customHeight="1">
      <c r="B7905" s="170"/>
      <c r="C7905" s="170"/>
      <c r="D7905" s="170"/>
      <c r="E7905" s="170"/>
      <c r="F7905" s="170"/>
      <c r="G7905" s="170"/>
      <c r="H7905" s="170"/>
      <c r="I7905" s="170"/>
      <c r="J7905" s="170"/>
      <c r="K7905" s="170"/>
      <c r="L7905" s="170"/>
      <c r="M7905" s="170"/>
      <c r="N7905" s="170"/>
      <c r="O7905" s="170"/>
      <c r="P7905" s="170"/>
      <c r="Q7905" s="170"/>
      <c r="R7905" s="170"/>
      <c r="S7905" s="170"/>
      <c r="T7905" s="170"/>
      <c r="U7905" s="170"/>
      <c r="V7905" s="170"/>
      <c r="W7905" s="170"/>
      <c r="X7905" s="170"/>
      <c r="Y7905" s="170"/>
      <c r="Z7905" s="170"/>
      <c r="AA7905" s="170"/>
      <c r="AB7905" s="170"/>
      <c r="AC7905" s="170"/>
      <c r="AD7905" s="170"/>
      <c r="AE7905" s="170"/>
      <c r="AF7905" s="170"/>
      <c r="AG7905" s="170"/>
    </row>
    <row r="8080" spans="2:33" ht="15" customHeight="1">
      <c r="B8080" s="170"/>
      <c r="C8080" s="170"/>
      <c r="D8080" s="170"/>
      <c r="E8080" s="170"/>
      <c r="F8080" s="170"/>
      <c r="G8080" s="170"/>
      <c r="H8080" s="170"/>
      <c r="I8080" s="170"/>
      <c r="J8080" s="170"/>
      <c r="K8080" s="170"/>
      <c r="L8080" s="170"/>
      <c r="M8080" s="170"/>
      <c r="N8080" s="170"/>
      <c r="O8080" s="170"/>
      <c r="P8080" s="170"/>
      <c r="Q8080" s="170"/>
      <c r="R8080" s="170"/>
      <c r="S8080" s="170"/>
      <c r="T8080" s="170"/>
      <c r="U8080" s="170"/>
      <c r="V8080" s="170"/>
      <c r="W8080" s="170"/>
      <c r="X8080" s="170"/>
      <c r="Y8080" s="170"/>
      <c r="Z8080" s="170"/>
      <c r="AA8080" s="170"/>
      <c r="AB8080" s="170"/>
      <c r="AC8080" s="170"/>
      <c r="AD8080" s="170"/>
      <c r="AE8080" s="170"/>
      <c r="AF8080" s="170"/>
      <c r="AG8080" s="170"/>
    </row>
    <row r="8255" spans="2:33" ht="15" customHeight="1">
      <c r="B8255" s="170"/>
      <c r="C8255" s="170"/>
      <c r="D8255" s="170"/>
      <c r="E8255" s="170"/>
      <c r="F8255" s="170"/>
      <c r="G8255" s="170"/>
      <c r="H8255" s="170"/>
      <c r="I8255" s="170"/>
      <c r="J8255" s="170"/>
      <c r="K8255" s="170"/>
      <c r="L8255" s="170"/>
      <c r="M8255" s="170"/>
      <c r="N8255" s="170"/>
      <c r="O8255" s="170"/>
      <c r="P8255" s="170"/>
      <c r="Q8255" s="170"/>
      <c r="R8255" s="170"/>
      <c r="S8255" s="170"/>
      <c r="T8255" s="170"/>
      <c r="U8255" s="170"/>
      <c r="V8255" s="170"/>
      <c r="W8255" s="170"/>
      <c r="X8255" s="170"/>
      <c r="Y8255" s="170"/>
      <c r="Z8255" s="170"/>
      <c r="AA8255" s="170"/>
      <c r="AB8255" s="170"/>
      <c r="AC8255" s="170"/>
      <c r="AD8255" s="170"/>
      <c r="AE8255" s="170"/>
      <c r="AF8255" s="170"/>
      <c r="AG8255" s="170"/>
    </row>
    <row r="8430" spans="2:33" ht="15" customHeight="1">
      <c r="B8430" s="170"/>
      <c r="C8430" s="170"/>
      <c r="D8430" s="170"/>
      <c r="E8430" s="170"/>
      <c r="F8430" s="170"/>
      <c r="G8430" s="170"/>
      <c r="H8430" s="170"/>
      <c r="I8430" s="170"/>
      <c r="J8430" s="170"/>
      <c r="K8430" s="170"/>
      <c r="L8430" s="170"/>
      <c r="M8430" s="170"/>
      <c r="N8430" s="170"/>
      <c r="O8430" s="170"/>
      <c r="P8430" s="170"/>
      <c r="Q8430" s="170"/>
      <c r="R8430" s="170"/>
      <c r="S8430" s="170"/>
      <c r="T8430" s="170"/>
      <c r="U8430" s="170"/>
      <c r="V8430" s="170"/>
      <c r="W8430" s="170"/>
      <c r="X8430" s="170"/>
      <c r="Y8430" s="170"/>
      <c r="Z8430" s="170"/>
      <c r="AA8430" s="170"/>
      <c r="AB8430" s="170"/>
      <c r="AC8430" s="170"/>
      <c r="AD8430" s="170"/>
      <c r="AE8430" s="170"/>
      <c r="AF8430" s="170"/>
      <c r="AG8430" s="170"/>
    </row>
    <row r="8605" spans="2:33" ht="15" customHeight="1">
      <c r="B8605" s="170"/>
      <c r="C8605" s="170"/>
      <c r="D8605" s="170"/>
      <c r="E8605" s="170"/>
      <c r="F8605" s="170"/>
      <c r="G8605" s="170"/>
      <c r="H8605" s="170"/>
      <c r="I8605" s="170"/>
      <c r="J8605" s="170"/>
      <c r="K8605" s="170"/>
      <c r="L8605" s="170"/>
      <c r="M8605" s="170"/>
      <c r="N8605" s="170"/>
      <c r="O8605" s="170"/>
      <c r="P8605" s="170"/>
      <c r="Q8605" s="170"/>
      <c r="R8605" s="170"/>
      <c r="S8605" s="170"/>
      <c r="T8605" s="170"/>
      <c r="U8605" s="170"/>
      <c r="V8605" s="170"/>
      <c r="W8605" s="170"/>
      <c r="X8605" s="170"/>
      <c r="Y8605" s="170"/>
      <c r="Z8605" s="170"/>
      <c r="AA8605" s="170"/>
      <c r="AB8605" s="170"/>
      <c r="AC8605" s="170"/>
      <c r="AD8605" s="170"/>
      <c r="AE8605" s="170"/>
      <c r="AF8605" s="170"/>
      <c r="AG8605" s="170"/>
    </row>
    <row r="8780" spans="2:33" ht="15" customHeight="1">
      <c r="B8780" s="170"/>
      <c r="C8780" s="170"/>
      <c r="D8780" s="170"/>
      <c r="E8780" s="170"/>
      <c r="F8780" s="170"/>
      <c r="G8780" s="170"/>
      <c r="H8780" s="170"/>
      <c r="I8780" s="170"/>
      <c r="J8780" s="170"/>
      <c r="K8780" s="170"/>
      <c r="L8780" s="170"/>
      <c r="M8780" s="170"/>
      <c r="N8780" s="170"/>
      <c r="O8780" s="170"/>
      <c r="P8780" s="170"/>
      <c r="Q8780" s="170"/>
      <c r="R8780" s="170"/>
      <c r="S8780" s="170"/>
      <c r="T8780" s="170"/>
      <c r="U8780" s="170"/>
      <c r="V8780" s="170"/>
      <c r="W8780" s="170"/>
      <c r="X8780" s="170"/>
      <c r="Y8780" s="170"/>
      <c r="Z8780" s="170"/>
      <c r="AA8780" s="170"/>
      <c r="AB8780" s="170"/>
      <c r="AC8780" s="170"/>
      <c r="AD8780" s="170"/>
      <c r="AE8780" s="170"/>
      <c r="AF8780" s="170"/>
      <c r="AG8780" s="170"/>
    </row>
    <row r="8955" spans="2:33" ht="15" customHeight="1">
      <c r="B8955" s="170"/>
      <c r="C8955" s="170"/>
      <c r="D8955" s="170"/>
      <c r="E8955" s="170"/>
      <c r="F8955" s="170"/>
      <c r="G8955" s="170"/>
      <c r="H8955" s="170"/>
      <c r="I8955" s="170"/>
      <c r="J8955" s="170"/>
      <c r="K8955" s="170"/>
      <c r="L8955" s="170"/>
      <c r="M8955" s="170"/>
      <c r="N8955" s="170"/>
      <c r="O8955" s="170"/>
      <c r="P8955" s="170"/>
      <c r="Q8955" s="170"/>
      <c r="R8955" s="170"/>
      <c r="S8955" s="170"/>
      <c r="T8955" s="170"/>
      <c r="U8955" s="170"/>
      <c r="V8955" s="170"/>
      <c r="W8955" s="170"/>
      <c r="X8955" s="170"/>
      <c r="Y8955" s="170"/>
      <c r="Z8955" s="170"/>
      <c r="AA8955" s="170"/>
      <c r="AB8955" s="170"/>
      <c r="AC8955" s="170"/>
      <c r="AD8955" s="170"/>
      <c r="AE8955" s="170"/>
      <c r="AF8955" s="170"/>
      <c r="AG8955" s="170"/>
    </row>
    <row r="9130" spans="2:33" ht="15" customHeight="1">
      <c r="B9130" s="170"/>
      <c r="C9130" s="170"/>
      <c r="D9130" s="170"/>
      <c r="E9130" s="170"/>
      <c r="F9130" s="170"/>
      <c r="G9130" s="170"/>
      <c r="H9130" s="170"/>
      <c r="I9130" s="170"/>
      <c r="J9130" s="170"/>
      <c r="K9130" s="170"/>
      <c r="L9130" s="170"/>
      <c r="M9130" s="170"/>
      <c r="N9130" s="170"/>
      <c r="O9130" s="170"/>
      <c r="P9130" s="170"/>
      <c r="Q9130" s="170"/>
      <c r="R9130" s="170"/>
      <c r="S9130" s="170"/>
      <c r="T9130" s="170"/>
      <c r="U9130" s="170"/>
      <c r="V9130" s="170"/>
      <c r="W9130" s="170"/>
      <c r="X9130" s="170"/>
      <c r="Y9130" s="170"/>
      <c r="Z9130" s="170"/>
      <c r="AA9130" s="170"/>
      <c r="AB9130" s="170"/>
      <c r="AC9130" s="170"/>
      <c r="AD9130" s="170"/>
      <c r="AE9130" s="170"/>
      <c r="AF9130" s="170"/>
      <c r="AG9130" s="170"/>
    </row>
    <row r="9305" spans="2:33" ht="15" customHeight="1">
      <c r="B9305" s="170"/>
      <c r="C9305" s="170"/>
      <c r="D9305" s="170"/>
      <c r="E9305" s="170"/>
      <c r="F9305" s="170"/>
      <c r="G9305" s="170"/>
      <c r="H9305" s="170"/>
      <c r="I9305" s="170"/>
      <c r="J9305" s="170"/>
      <c r="K9305" s="170"/>
      <c r="L9305" s="170"/>
      <c r="M9305" s="170"/>
      <c r="N9305" s="170"/>
      <c r="O9305" s="170"/>
      <c r="P9305" s="170"/>
      <c r="Q9305" s="170"/>
      <c r="R9305" s="170"/>
      <c r="S9305" s="170"/>
      <c r="T9305" s="170"/>
      <c r="U9305" s="170"/>
      <c r="V9305" s="170"/>
      <c r="W9305" s="170"/>
      <c r="X9305" s="170"/>
      <c r="Y9305" s="170"/>
      <c r="Z9305" s="170"/>
      <c r="AA9305" s="170"/>
      <c r="AB9305" s="170"/>
      <c r="AC9305" s="170"/>
      <c r="AD9305" s="170"/>
      <c r="AE9305" s="170"/>
      <c r="AF9305" s="170"/>
      <c r="AG9305" s="170"/>
    </row>
    <row r="9480" spans="2:33" ht="15" customHeight="1">
      <c r="B9480" s="170"/>
      <c r="C9480" s="170"/>
      <c r="D9480" s="170"/>
      <c r="E9480" s="170"/>
      <c r="F9480" s="170"/>
      <c r="G9480" s="170"/>
      <c r="H9480" s="170"/>
      <c r="I9480" s="170"/>
      <c r="J9480" s="170"/>
      <c r="K9480" s="170"/>
      <c r="L9480" s="170"/>
      <c r="M9480" s="170"/>
      <c r="N9480" s="170"/>
      <c r="O9480" s="170"/>
      <c r="P9480" s="170"/>
      <c r="Q9480" s="170"/>
      <c r="R9480" s="170"/>
      <c r="S9480" s="170"/>
      <c r="T9480" s="170"/>
      <c r="U9480" s="170"/>
      <c r="V9480" s="170"/>
      <c r="W9480" s="170"/>
      <c r="X9480" s="170"/>
      <c r="Y9480" s="170"/>
      <c r="Z9480" s="170"/>
      <c r="AA9480" s="170"/>
      <c r="AB9480" s="170"/>
      <c r="AC9480" s="170"/>
      <c r="AD9480" s="170"/>
      <c r="AE9480" s="170"/>
      <c r="AF9480" s="170"/>
      <c r="AG9480" s="170"/>
    </row>
    <row r="9655" spans="2:33" ht="15" customHeight="1">
      <c r="B9655" s="170"/>
      <c r="C9655" s="170"/>
      <c r="D9655" s="170"/>
      <c r="E9655" s="170"/>
      <c r="F9655" s="170"/>
      <c r="G9655" s="170"/>
      <c r="H9655" s="170"/>
      <c r="I9655" s="170"/>
      <c r="J9655" s="170"/>
      <c r="K9655" s="170"/>
      <c r="L9655" s="170"/>
      <c r="M9655" s="170"/>
      <c r="N9655" s="170"/>
      <c r="O9655" s="170"/>
      <c r="P9655" s="170"/>
      <c r="Q9655" s="170"/>
      <c r="R9655" s="170"/>
      <c r="S9655" s="170"/>
      <c r="T9655" s="170"/>
      <c r="U9655" s="170"/>
      <c r="V9655" s="170"/>
      <c r="W9655" s="170"/>
      <c r="X9655" s="170"/>
      <c r="Y9655" s="170"/>
      <c r="Z9655" s="170"/>
      <c r="AA9655" s="170"/>
      <c r="AB9655" s="170"/>
      <c r="AC9655" s="170"/>
      <c r="AD9655" s="170"/>
      <c r="AE9655" s="170"/>
      <c r="AF9655" s="170"/>
      <c r="AG9655" s="170"/>
    </row>
    <row r="9830" spans="2:33" ht="15" customHeight="1">
      <c r="B9830" s="170"/>
      <c r="C9830" s="170"/>
      <c r="D9830" s="170"/>
      <c r="E9830" s="170"/>
      <c r="F9830" s="170"/>
      <c r="G9830" s="170"/>
      <c r="H9830" s="170"/>
      <c r="I9830" s="170"/>
      <c r="J9830" s="170"/>
      <c r="K9830" s="170"/>
      <c r="L9830" s="170"/>
      <c r="M9830" s="170"/>
      <c r="N9830" s="170"/>
      <c r="O9830" s="170"/>
      <c r="P9830" s="170"/>
      <c r="Q9830" s="170"/>
      <c r="R9830" s="170"/>
      <c r="S9830" s="170"/>
      <c r="T9830" s="170"/>
      <c r="U9830" s="170"/>
      <c r="V9830" s="170"/>
      <c r="W9830" s="170"/>
      <c r="X9830" s="170"/>
      <c r="Y9830" s="170"/>
      <c r="Z9830" s="170"/>
      <c r="AA9830" s="170"/>
      <c r="AB9830" s="170"/>
      <c r="AC9830" s="170"/>
      <c r="AD9830" s="170"/>
      <c r="AE9830" s="170"/>
      <c r="AF9830" s="170"/>
      <c r="AG9830" s="170"/>
    </row>
    <row r="9911" spans="2:33" ht="15" customHeight="1">
      <c r="B9911" s="170"/>
      <c r="C9911" s="170"/>
      <c r="D9911" s="170"/>
      <c r="E9911" s="170"/>
      <c r="F9911" s="170"/>
      <c r="G9911" s="170"/>
      <c r="H9911" s="170"/>
      <c r="I9911" s="170"/>
      <c r="J9911" s="170"/>
      <c r="K9911" s="170"/>
      <c r="L9911" s="170"/>
      <c r="M9911" s="170"/>
      <c r="N9911" s="170"/>
      <c r="O9911" s="170"/>
      <c r="P9911" s="170"/>
      <c r="Q9911" s="170"/>
      <c r="R9911" s="170"/>
      <c r="S9911" s="170"/>
      <c r="T9911" s="170"/>
      <c r="U9911" s="170"/>
      <c r="V9911" s="170"/>
      <c r="W9911" s="170"/>
      <c r="X9911" s="170"/>
      <c r="Y9911" s="170"/>
      <c r="Z9911" s="170"/>
      <c r="AA9911" s="170"/>
      <c r="AB9911" s="170"/>
      <c r="AC9911" s="170"/>
      <c r="AD9911" s="170"/>
      <c r="AE9911" s="170"/>
      <c r="AF9911" s="170"/>
      <c r="AG9911" s="170"/>
    </row>
    <row r="9961" spans="2:33" ht="15" customHeight="1">
      <c r="B9961" s="170"/>
      <c r="C9961" s="170"/>
      <c r="D9961" s="170"/>
      <c r="E9961" s="170"/>
      <c r="F9961" s="170"/>
      <c r="G9961" s="170"/>
      <c r="H9961" s="170"/>
      <c r="I9961" s="170"/>
      <c r="J9961" s="170"/>
      <c r="K9961" s="170"/>
      <c r="L9961" s="170"/>
      <c r="M9961" s="170"/>
      <c r="N9961" s="170"/>
      <c r="O9961" s="170"/>
      <c r="P9961" s="170"/>
      <c r="Q9961" s="170"/>
      <c r="R9961" s="170"/>
      <c r="S9961" s="170"/>
      <c r="T9961" s="170"/>
      <c r="U9961" s="170"/>
      <c r="V9961" s="170"/>
      <c r="W9961" s="170"/>
      <c r="X9961" s="170"/>
      <c r="Y9961" s="170"/>
      <c r="Z9961" s="170"/>
      <c r="AA9961" s="170"/>
      <c r="AB9961" s="170"/>
      <c r="AC9961" s="170"/>
      <c r="AD9961" s="170"/>
      <c r="AE9961" s="170"/>
      <c r="AF9961" s="170"/>
      <c r="AG9961" s="170"/>
    </row>
    <row r="10011" spans="2:33" ht="15" customHeight="1">
      <c r="B10011" s="170"/>
      <c r="C10011" s="170"/>
      <c r="D10011" s="170"/>
      <c r="E10011" s="170"/>
      <c r="F10011" s="170"/>
      <c r="G10011" s="170"/>
      <c r="H10011" s="170"/>
      <c r="I10011" s="170"/>
      <c r="J10011" s="170"/>
      <c r="K10011" s="170"/>
      <c r="L10011" s="170"/>
      <c r="M10011" s="170"/>
      <c r="N10011" s="170"/>
      <c r="O10011" s="170"/>
      <c r="P10011" s="170"/>
      <c r="Q10011" s="170"/>
      <c r="R10011" s="170"/>
      <c r="S10011" s="170"/>
      <c r="T10011" s="170"/>
      <c r="U10011" s="170"/>
      <c r="V10011" s="170"/>
      <c r="W10011" s="170"/>
      <c r="X10011" s="170"/>
      <c r="Y10011" s="170"/>
      <c r="Z10011" s="170"/>
      <c r="AA10011" s="170"/>
      <c r="AB10011" s="170"/>
      <c r="AC10011" s="170"/>
      <c r="AD10011" s="170"/>
      <c r="AE10011" s="170"/>
      <c r="AF10011" s="170"/>
      <c r="AG10011" s="170"/>
    </row>
    <row r="10061" spans="2:33" ht="15" customHeight="1">
      <c r="B10061" s="170"/>
      <c r="C10061" s="170"/>
      <c r="D10061" s="170"/>
      <c r="E10061" s="170"/>
      <c r="F10061" s="170"/>
      <c r="G10061" s="170"/>
      <c r="H10061" s="170"/>
      <c r="I10061" s="170"/>
      <c r="J10061" s="170"/>
      <c r="K10061" s="170"/>
      <c r="L10061" s="170"/>
      <c r="M10061" s="170"/>
      <c r="N10061" s="170"/>
      <c r="O10061" s="170"/>
      <c r="P10061" s="170"/>
      <c r="Q10061" s="170"/>
      <c r="R10061" s="170"/>
      <c r="S10061" s="170"/>
      <c r="T10061" s="170"/>
      <c r="U10061" s="170"/>
      <c r="V10061" s="170"/>
      <c r="W10061" s="170"/>
      <c r="X10061" s="170"/>
      <c r="Y10061" s="170"/>
      <c r="Z10061" s="170"/>
      <c r="AA10061" s="170"/>
      <c r="AB10061" s="170"/>
      <c r="AC10061" s="170"/>
      <c r="AD10061" s="170"/>
      <c r="AE10061" s="170"/>
      <c r="AF10061" s="170"/>
      <c r="AG10061" s="170"/>
    </row>
    <row r="10111" spans="2:33" ht="15" customHeight="1">
      <c r="B10111" s="170"/>
      <c r="C10111" s="170"/>
      <c r="D10111" s="170"/>
      <c r="E10111" s="170"/>
      <c r="F10111" s="170"/>
      <c r="G10111" s="170"/>
      <c r="H10111" s="170"/>
      <c r="I10111" s="170"/>
      <c r="J10111" s="170"/>
      <c r="K10111" s="170"/>
      <c r="L10111" s="170"/>
      <c r="M10111" s="170"/>
      <c r="N10111" s="170"/>
      <c r="O10111" s="170"/>
      <c r="P10111" s="170"/>
      <c r="Q10111" s="170"/>
      <c r="R10111" s="170"/>
      <c r="S10111" s="170"/>
      <c r="T10111" s="170"/>
      <c r="U10111" s="170"/>
      <c r="V10111" s="170"/>
      <c r="W10111" s="170"/>
      <c r="X10111" s="170"/>
      <c r="Y10111" s="170"/>
      <c r="Z10111" s="170"/>
      <c r="AA10111" s="170"/>
      <c r="AB10111" s="170"/>
      <c r="AC10111" s="170"/>
      <c r="AD10111" s="170"/>
      <c r="AE10111" s="170"/>
      <c r="AF10111" s="170"/>
      <c r="AG10111" s="170"/>
    </row>
    <row r="10161" spans="2:33" ht="15" customHeight="1">
      <c r="B10161" s="170"/>
      <c r="C10161" s="170"/>
      <c r="D10161" s="170"/>
      <c r="E10161" s="170"/>
      <c r="F10161" s="170"/>
      <c r="G10161" s="170"/>
      <c r="H10161" s="170"/>
      <c r="I10161" s="170"/>
      <c r="J10161" s="170"/>
      <c r="K10161" s="170"/>
      <c r="L10161" s="170"/>
      <c r="M10161" s="170"/>
      <c r="N10161" s="170"/>
      <c r="O10161" s="170"/>
      <c r="P10161" s="170"/>
      <c r="Q10161" s="170"/>
      <c r="R10161" s="170"/>
      <c r="S10161" s="170"/>
      <c r="T10161" s="170"/>
      <c r="U10161" s="170"/>
      <c r="V10161" s="170"/>
      <c r="W10161" s="170"/>
      <c r="X10161" s="170"/>
      <c r="Y10161" s="170"/>
      <c r="Z10161" s="170"/>
      <c r="AA10161" s="170"/>
      <c r="AB10161" s="170"/>
      <c r="AC10161" s="170"/>
      <c r="AD10161" s="170"/>
      <c r="AE10161" s="170"/>
      <c r="AF10161" s="170"/>
      <c r="AG10161" s="170"/>
    </row>
    <row r="10211" spans="2:33" ht="15" customHeight="1">
      <c r="B10211" s="170"/>
      <c r="C10211" s="170"/>
      <c r="D10211" s="170"/>
      <c r="E10211" s="170"/>
      <c r="F10211" s="170"/>
      <c r="G10211" s="170"/>
      <c r="H10211" s="170"/>
      <c r="I10211" s="170"/>
      <c r="J10211" s="170"/>
      <c r="K10211" s="170"/>
      <c r="L10211" s="170"/>
      <c r="M10211" s="170"/>
      <c r="N10211" s="170"/>
      <c r="O10211" s="170"/>
      <c r="P10211" s="170"/>
      <c r="Q10211" s="170"/>
      <c r="R10211" s="170"/>
      <c r="S10211" s="170"/>
      <c r="T10211" s="170"/>
      <c r="U10211" s="170"/>
      <c r="V10211" s="170"/>
      <c r="W10211" s="170"/>
      <c r="X10211" s="170"/>
      <c r="Y10211" s="170"/>
      <c r="Z10211" s="170"/>
      <c r="AA10211" s="170"/>
      <c r="AB10211" s="170"/>
      <c r="AC10211" s="170"/>
      <c r="AD10211" s="170"/>
      <c r="AE10211" s="170"/>
      <c r="AF10211" s="170"/>
      <c r="AG10211" s="170"/>
    </row>
    <row r="10261" spans="2:33" ht="15" customHeight="1">
      <c r="B10261" s="170"/>
      <c r="C10261" s="170"/>
      <c r="D10261" s="170"/>
      <c r="E10261" s="170"/>
      <c r="F10261" s="170"/>
      <c r="G10261" s="170"/>
      <c r="H10261" s="170"/>
      <c r="I10261" s="170"/>
      <c r="J10261" s="170"/>
      <c r="K10261" s="170"/>
      <c r="L10261" s="170"/>
      <c r="M10261" s="170"/>
      <c r="N10261" s="170"/>
      <c r="O10261" s="170"/>
      <c r="P10261" s="170"/>
      <c r="Q10261" s="170"/>
      <c r="R10261" s="170"/>
      <c r="S10261" s="170"/>
      <c r="T10261" s="170"/>
      <c r="U10261" s="170"/>
      <c r="V10261" s="170"/>
      <c r="W10261" s="170"/>
      <c r="X10261" s="170"/>
      <c r="Y10261" s="170"/>
      <c r="Z10261" s="170"/>
      <c r="AA10261" s="170"/>
      <c r="AB10261" s="170"/>
      <c r="AC10261" s="170"/>
      <c r="AD10261" s="170"/>
      <c r="AE10261" s="170"/>
      <c r="AF10261" s="170"/>
      <c r="AG10261" s="170"/>
    </row>
    <row r="10311" spans="2:33" ht="15" customHeight="1">
      <c r="B10311" s="170"/>
      <c r="C10311" s="170"/>
      <c r="D10311" s="170"/>
      <c r="E10311" s="170"/>
      <c r="F10311" s="170"/>
      <c r="G10311" s="170"/>
      <c r="H10311" s="170"/>
      <c r="I10311" s="170"/>
      <c r="J10311" s="170"/>
      <c r="K10311" s="170"/>
      <c r="L10311" s="170"/>
      <c r="M10311" s="170"/>
      <c r="N10311" s="170"/>
      <c r="O10311" s="170"/>
      <c r="P10311" s="170"/>
      <c r="Q10311" s="170"/>
      <c r="R10311" s="170"/>
      <c r="S10311" s="170"/>
      <c r="T10311" s="170"/>
      <c r="U10311" s="170"/>
      <c r="V10311" s="170"/>
      <c r="W10311" s="170"/>
      <c r="X10311" s="170"/>
      <c r="Y10311" s="170"/>
      <c r="Z10311" s="170"/>
      <c r="AA10311" s="170"/>
      <c r="AB10311" s="170"/>
      <c r="AC10311" s="170"/>
      <c r="AD10311" s="170"/>
      <c r="AE10311" s="170"/>
      <c r="AF10311" s="170"/>
      <c r="AG10311" s="170"/>
    </row>
    <row r="10361" spans="2:33" ht="15" customHeight="1">
      <c r="B10361" s="170"/>
      <c r="C10361" s="170"/>
      <c r="D10361" s="170"/>
      <c r="E10361" s="170"/>
      <c r="F10361" s="170"/>
      <c r="G10361" s="170"/>
      <c r="H10361" s="170"/>
      <c r="I10361" s="170"/>
      <c r="J10361" s="170"/>
      <c r="K10361" s="170"/>
      <c r="L10361" s="170"/>
      <c r="M10361" s="170"/>
      <c r="N10361" s="170"/>
      <c r="O10361" s="170"/>
      <c r="P10361" s="170"/>
      <c r="Q10361" s="170"/>
      <c r="R10361" s="170"/>
      <c r="S10361" s="170"/>
      <c r="T10361" s="170"/>
      <c r="U10361" s="170"/>
      <c r="V10361" s="170"/>
      <c r="W10361" s="170"/>
      <c r="X10361" s="170"/>
      <c r="Y10361" s="170"/>
      <c r="Z10361" s="170"/>
      <c r="AA10361" s="170"/>
      <c r="AB10361" s="170"/>
      <c r="AC10361" s="170"/>
      <c r="AD10361" s="170"/>
      <c r="AE10361" s="170"/>
      <c r="AF10361" s="170"/>
      <c r="AG10361" s="170"/>
    </row>
    <row r="10411" spans="2:33" ht="15" customHeight="1">
      <c r="B10411" s="170"/>
      <c r="C10411" s="170"/>
      <c r="D10411" s="170"/>
      <c r="E10411" s="170"/>
      <c r="F10411" s="170"/>
      <c r="G10411" s="170"/>
      <c r="H10411" s="170"/>
      <c r="I10411" s="170"/>
      <c r="J10411" s="170"/>
      <c r="K10411" s="170"/>
      <c r="L10411" s="170"/>
      <c r="M10411" s="170"/>
      <c r="N10411" s="170"/>
      <c r="O10411" s="170"/>
      <c r="P10411" s="170"/>
      <c r="Q10411" s="170"/>
      <c r="R10411" s="170"/>
      <c r="S10411" s="170"/>
      <c r="T10411" s="170"/>
      <c r="U10411" s="170"/>
      <c r="V10411" s="170"/>
      <c r="W10411" s="170"/>
      <c r="X10411" s="170"/>
      <c r="Y10411" s="170"/>
      <c r="Z10411" s="170"/>
      <c r="AA10411" s="170"/>
      <c r="AB10411" s="170"/>
      <c r="AC10411" s="170"/>
      <c r="AD10411" s="170"/>
      <c r="AE10411" s="170"/>
      <c r="AF10411" s="170"/>
      <c r="AG10411" s="170"/>
    </row>
    <row r="10461" spans="2:33" ht="15" customHeight="1">
      <c r="B10461" s="170"/>
      <c r="C10461" s="170"/>
      <c r="D10461" s="170"/>
      <c r="E10461" s="170"/>
      <c r="F10461" s="170"/>
      <c r="G10461" s="170"/>
      <c r="H10461" s="170"/>
      <c r="I10461" s="170"/>
      <c r="J10461" s="170"/>
      <c r="K10461" s="170"/>
      <c r="L10461" s="170"/>
      <c r="M10461" s="170"/>
      <c r="N10461" s="170"/>
      <c r="O10461" s="170"/>
      <c r="P10461" s="170"/>
      <c r="Q10461" s="170"/>
      <c r="R10461" s="170"/>
      <c r="S10461" s="170"/>
      <c r="T10461" s="170"/>
      <c r="U10461" s="170"/>
      <c r="V10461" s="170"/>
      <c r="W10461" s="170"/>
      <c r="X10461" s="170"/>
      <c r="Y10461" s="170"/>
      <c r="Z10461" s="170"/>
      <c r="AA10461" s="170"/>
      <c r="AB10461" s="170"/>
      <c r="AC10461" s="170"/>
      <c r="AD10461" s="170"/>
      <c r="AE10461" s="170"/>
      <c r="AF10461" s="170"/>
      <c r="AG10461" s="170"/>
    </row>
    <row r="10511" spans="2:33" ht="15" customHeight="1">
      <c r="B10511" s="170"/>
      <c r="C10511" s="170"/>
      <c r="D10511" s="170"/>
      <c r="E10511" s="170"/>
      <c r="F10511" s="170"/>
      <c r="G10511" s="170"/>
      <c r="H10511" s="170"/>
      <c r="I10511" s="170"/>
      <c r="J10511" s="170"/>
      <c r="K10511" s="170"/>
      <c r="L10511" s="170"/>
      <c r="M10511" s="170"/>
      <c r="N10511" s="170"/>
      <c r="O10511" s="170"/>
      <c r="P10511" s="170"/>
      <c r="Q10511" s="170"/>
      <c r="R10511" s="170"/>
      <c r="S10511" s="170"/>
      <c r="T10511" s="170"/>
      <c r="U10511" s="170"/>
      <c r="V10511" s="170"/>
      <c r="W10511" s="170"/>
      <c r="X10511" s="170"/>
      <c r="Y10511" s="170"/>
      <c r="Z10511" s="170"/>
      <c r="AA10511" s="170"/>
      <c r="AB10511" s="170"/>
      <c r="AC10511" s="170"/>
      <c r="AD10511" s="170"/>
      <c r="AE10511" s="170"/>
      <c r="AF10511" s="170"/>
      <c r="AG10511" s="170"/>
    </row>
    <row r="10561" spans="2:33" ht="15" customHeight="1">
      <c r="B10561" s="170"/>
      <c r="C10561" s="170"/>
      <c r="D10561" s="170"/>
      <c r="E10561" s="170"/>
      <c r="F10561" s="170"/>
      <c r="G10561" s="170"/>
      <c r="H10561" s="170"/>
      <c r="I10561" s="170"/>
      <c r="J10561" s="170"/>
      <c r="K10561" s="170"/>
      <c r="L10561" s="170"/>
      <c r="M10561" s="170"/>
      <c r="N10561" s="170"/>
      <c r="O10561" s="170"/>
      <c r="P10561" s="170"/>
      <c r="Q10561" s="170"/>
      <c r="R10561" s="170"/>
      <c r="S10561" s="170"/>
      <c r="T10561" s="170"/>
      <c r="U10561" s="170"/>
      <c r="V10561" s="170"/>
      <c r="W10561" s="170"/>
      <c r="X10561" s="170"/>
      <c r="Y10561" s="170"/>
      <c r="Z10561" s="170"/>
      <c r="AA10561" s="170"/>
      <c r="AB10561" s="170"/>
      <c r="AC10561" s="170"/>
      <c r="AD10561" s="170"/>
      <c r="AE10561" s="170"/>
      <c r="AF10561" s="170"/>
      <c r="AG10561" s="170"/>
    </row>
    <row r="10611" spans="2:33" ht="15" customHeight="1">
      <c r="B10611" s="170"/>
      <c r="C10611" s="170"/>
      <c r="D10611" s="170"/>
      <c r="E10611" s="170"/>
      <c r="F10611" s="170"/>
      <c r="G10611" s="170"/>
      <c r="H10611" s="170"/>
      <c r="I10611" s="170"/>
      <c r="J10611" s="170"/>
      <c r="K10611" s="170"/>
      <c r="L10611" s="170"/>
      <c r="M10611" s="170"/>
      <c r="N10611" s="170"/>
      <c r="O10611" s="170"/>
      <c r="P10611" s="170"/>
      <c r="Q10611" s="170"/>
      <c r="R10611" s="170"/>
      <c r="S10611" s="170"/>
      <c r="T10611" s="170"/>
      <c r="U10611" s="170"/>
      <c r="V10611" s="170"/>
      <c r="W10611" s="170"/>
      <c r="X10611" s="170"/>
      <c r="Y10611" s="170"/>
      <c r="Z10611" s="170"/>
      <c r="AA10611" s="170"/>
      <c r="AB10611" s="170"/>
      <c r="AC10611" s="170"/>
      <c r="AD10611" s="170"/>
      <c r="AE10611" s="170"/>
      <c r="AF10611" s="170"/>
      <c r="AG10611" s="170"/>
    </row>
    <row r="10661" spans="2:33" ht="15" customHeight="1">
      <c r="B10661" s="170"/>
      <c r="C10661" s="170"/>
      <c r="D10661" s="170"/>
      <c r="E10661" s="170"/>
      <c r="F10661" s="170"/>
      <c r="G10661" s="170"/>
      <c r="H10661" s="170"/>
      <c r="I10661" s="170"/>
      <c r="J10661" s="170"/>
      <c r="K10661" s="170"/>
      <c r="L10661" s="170"/>
      <c r="M10661" s="170"/>
      <c r="N10661" s="170"/>
      <c r="O10661" s="170"/>
      <c r="P10661" s="170"/>
      <c r="Q10661" s="170"/>
      <c r="R10661" s="170"/>
      <c r="S10661" s="170"/>
      <c r="T10661" s="170"/>
      <c r="U10661" s="170"/>
      <c r="V10661" s="170"/>
      <c r="W10661" s="170"/>
      <c r="X10661" s="170"/>
      <c r="Y10661" s="170"/>
      <c r="Z10661" s="170"/>
      <c r="AA10661" s="170"/>
      <c r="AB10661" s="170"/>
      <c r="AC10661" s="170"/>
      <c r="AD10661" s="170"/>
      <c r="AE10661" s="170"/>
      <c r="AF10661" s="170"/>
      <c r="AG10661" s="170"/>
    </row>
    <row r="10711" spans="2:33" ht="15" customHeight="1">
      <c r="B10711" s="170"/>
      <c r="C10711" s="170"/>
      <c r="D10711" s="170"/>
      <c r="E10711" s="170"/>
      <c r="F10711" s="170"/>
      <c r="G10711" s="170"/>
      <c r="H10711" s="170"/>
      <c r="I10711" s="170"/>
      <c r="J10711" s="170"/>
      <c r="K10711" s="170"/>
      <c r="L10711" s="170"/>
      <c r="M10711" s="170"/>
      <c r="N10711" s="170"/>
      <c r="O10711" s="170"/>
      <c r="P10711" s="170"/>
      <c r="Q10711" s="170"/>
      <c r="R10711" s="170"/>
      <c r="S10711" s="170"/>
      <c r="T10711" s="170"/>
      <c r="U10711" s="170"/>
      <c r="V10711" s="170"/>
      <c r="W10711" s="170"/>
      <c r="X10711" s="170"/>
      <c r="Y10711" s="170"/>
      <c r="Z10711" s="170"/>
      <c r="AA10711" s="170"/>
      <c r="AB10711" s="170"/>
      <c r="AC10711" s="170"/>
      <c r="AD10711" s="170"/>
      <c r="AE10711" s="170"/>
      <c r="AF10711" s="170"/>
      <c r="AG10711" s="170"/>
    </row>
    <row r="10761" spans="2:33" ht="15" customHeight="1">
      <c r="B10761" s="170"/>
      <c r="C10761" s="170"/>
      <c r="D10761" s="170"/>
      <c r="E10761" s="170"/>
      <c r="F10761" s="170"/>
      <c r="G10761" s="170"/>
      <c r="H10761" s="170"/>
      <c r="I10761" s="170"/>
      <c r="J10761" s="170"/>
      <c r="K10761" s="170"/>
      <c r="L10761" s="170"/>
      <c r="M10761" s="170"/>
      <c r="N10761" s="170"/>
      <c r="O10761" s="170"/>
      <c r="P10761" s="170"/>
      <c r="Q10761" s="170"/>
      <c r="R10761" s="170"/>
      <c r="S10761" s="170"/>
      <c r="T10761" s="170"/>
      <c r="U10761" s="170"/>
      <c r="V10761" s="170"/>
      <c r="W10761" s="170"/>
      <c r="X10761" s="170"/>
      <c r="Y10761" s="170"/>
      <c r="Z10761" s="170"/>
      <c r="AA10761" s="170"/>
      <c r="AB10761" s="170"/>
      <c r="AC10761" s="170"/>
      <c r="AD10761" s="170"/>
      <c r="AE10761" s="170"/>
      <c r="AF10761" s="170"/>
      <c r="AG10761" s="170"/>
    </row>
    <row r="10811" spans="2:33" ht="15" customHeight="1">
      <c r="B10811" s="170"/>
      <c r="C10811" s="170"/>
      <c r="D10811" s="170"/>
      <c r="E10811" s="170"/>
      <c r="F10811" s="170"/>
      <c r="G10811" s="170"/>
      <c r="H10811" s="170"/>
      <c r="I10811" s="170"/>
      <c r="J10811" s="170"/>
      <c r="K10811" s="170"/>
      <c r="L10811" s="170"/>
      <c r="M10811" s="170"/>
      <c r="N10811" s="170"/>
      <c r="O10811" s="170"/>
      <c r="P10811" s="170"/>
      <c r="Q10811" s="170"/>
      <c r="R10811" s="170"/>
      <c r="S10811" s="170"/>
      <c r="T10811" s="170"/>
      <c r="U10811" s="170"/>
      <c r="V10811" s="170"/>
      <c r="W10811" s="170"/>
      <c r="X10811" s="170"/>
      <c r="Y10811" s="170"/>
      <c r="Z10811" s="170"/>
      <c r="AA10811" s="170"/>
      <c r="AB10811" s="170"/>
      <c r="AC10811" s="170"/>
      <c r="AD10811" s="170"/>
      <c r="AE10811" s="170"/>
      <c r="AF10811" s="170"/>
      <c r="AG10811" s="170"/>
    </row>
    <row r="10861" spans="2:33" ht="15" customHeight="1">
      <c r="B10861" s="170"/>
      <c r="C10861" s="170"/>
      <c r="D10861" s="170"/>
      <c r="E10861" s="170"/>
      <c r="F10861" s="170"/>
      <c r="G10861" s="170"/>
      <c r="H10861" s="170"/>
      <c r="I10861" s="170"/>
      <c r="J10861" s="170"/>
      <c r="K10861" s="170"/>
      <c r="L10861" s="170"/>
      <c r="M10861" s="170"/>
      <c r="N10861" s="170"/>
      <c r="O10861" s="170"/>
      <c r="P10861" s="170"/>
      <c r="Q10861" s="170"/>
      <c r="R10861" s="170"/>
      <c r="S10861" s="170"/>
      <c r="T10861" s="170"/>
      <c r="U10861" s="170"/>
      <c r="V10861" s="170"/>
      <c r="W10861" s="170"/>
      <c r="X10861" s="170"/>
      <c r="Y10861" s="170"/>
      <c r="Z10861" s="170"/>
      <c r="AA10861" s="170"/>
      <c r="AB10861" s="170"/>
      <c r="AC10861" s="170"/>
      <c r="AD10861" s="170"/>
      <c r="AE10861" s="170"/>
      <c r="AF10861" s="170"/>
      <c r="AG10861" s="170"/>
    </row>
    <row r="10911" spans="2:33" ht="15" customHeight="1">
      <c r="B10911" s="170"/>
      <c r="C10911" s="170"/>
      <c r="D10911" s="170"/>
      <c r="E10911" s="170"/>
      <c r="F10911" s="170"/>
      <c r="G10911" s="170"/>
      <c r="H10911" s="170"/>
      <c r="I10911" s="170"/>
      <c r="J10911" s="170"/>
      <c r="K10911" s="170"/>
      <c r="L10911" s="170"/>
      <c r="M10911" s="170"/>
      <c r="N10911" s="170"/>
      <c r="O10911" s="170"/>
      <c r="P10911" s="170"/>
      <c r="Q10911" s="170"/>
      <c r="R10911" s="170"/>
      <c r="S10911" s="170"/>
      <c r="T10911" s="170"/>
      <c r="U10911" s="170"/>
      <c r="V10911" s="170"/>
      <c r="W10911" s="170"/>
      <c r="X10911" s="170"/>
      <c r="Y10911" s="170"/>
      <c r="Z10911" s="170"/>
      <c r="AA10911" s="170"/>
      <c r="AB10911" s="170"/>
      <c r="AC10911" s="170"/>
      <c r="AD10911" s="170"/>
      <c r="AE10911" s="170"/>
      <c r="AF10911" s="170"/>
      <c r="AG10911" s="170"/>
    </row>
    <row r="10961" spans="2:33" ht="15" customHeight="1">
      <c r="B10961" s="170"/>
      <c r="C10961" s="170"/>
      <c r="D10961" s="170"/>
      <c r="E10961" s="170"/>
      <c r="F10961" s="170"/>
      <c r="G10961" s="170"/>
      <c r="H10961" s="170"/>
      <c r="I10961" s="170"/>
      <c r="J10961" s="170"/>
      <c r="K10961" s="170"/>
      <c r="L10961" s="170"/>
      <c r="M10961" s="170"/>
      <c r="N10961" s="170"/>
      <c r="O10961" s="170"/>
      <c r="P10961" s="170"/>
      <c r="Q10961" s="170"/>
      <c r="R10961" s="170"/>
      <c r="S10961" s="170"/>
      <c r="T10961" s="170"/>
      <c r="U10961" s="170"/>
      <c r="V10961" s="170"/>
      <c r="W10961" s="170"/>
      <c r="X10961" s="170"/>
      <c r="Y10961" s="170"/>
      <c r="Z10961" s="170"/>
      <c r="AA10961" s="170"/>
      <c r="AB10961" s="170"/>
      <c r="AC10961" s="170"/>
      <c r="AD10961" s="170"/>
      <c r="AE10961" s="170"/>
      <c r="AF10961" s="170"/>
      <c r="AG10961" s="170"/>
    </row>
    <row r="11011" spans="2:33" ht="15" customHeight="1">
      <c r="B11011" s="170"/>
      <c r="C11011" s="170"/>
      <c r="D11011" s="170"/>
      <c r="E11011" s="170"/>
      <c r="F11011" s="170"/>
      <c r="G11011" s="170"/>
      <c r="H11011" s="170"/>
      <c r="I11011" s="170"/>
      <c r="J11011" s="170"/>
      <c r="K11011" s="170"/>
      <c r="L11011" s="170"/>
      <c r="M11011" s="170"/>
      <c r="N11011" s="170"/>
      <c r="O11011" s="170"/>
      <c r="P11011" s="170"/>
      <c r="Q11011" s="170"/>
      <c r="R11011" s="170"/>
      <c r="S11011" s="170"/>
      <c r="T11011" s="170"/>
      <c r="U11011" s="170"/>
      <c r="V11011" s="170"/>
      <c r="W11011" s="170"/>
      <c r="X11011" s="170"/>
      <c r="Y11011" s="170"/>
      <c r="Z11011" s="170"/>
      <c r="AA11011" s="170"/>
      <c r="AB11011" s="170"/>
      <c r="AC11011" s="170"/>
      <c r="AD11011" s="170"/>
      <c r="AE11011" s="170"/>
      <c r="AF11011" s="170"/>
      <c r="AG11011" s="170"/>
    </row>
    <row r="11061" spans="2:33" ht="15" customHeight="1">
      <c r="B11061" s="170"/>
      <c r="C11061" s="170"/>
      <c r="D11061" s="170"/>
      <c r="E11061" s="170"/>
      <c r="F11061" s="170"/>
      <c r="G11061" s="170"/>
      <c r="H11061" s="170"/>
      <c r="I11061" s="170"/>
      <c r="J11061" s="170"/>
      <c r="K11061" s="170"/>
      <c r="L11061" s="170"/>
      <c r="M11061" s="170"/>
      <c r="N11061" s="170"/>
      <c r="O11061" s="170"/>
      <c r="P11061" s="170"/>
      <c r="Q11061" s="170"/>
      <c r="R11061" s="170"/>
      <c r="S11061" s="170"/>
      <c r="T11061" s="170"/>
      <c r="U11061" s="170"/>
      <c r="V11061" s="170"/>
      <c r="W11061" s="170"/>
      <c r="X11061" s="170"/>
      <c r="Y11061" s="170"/>
      <c r="Z11061" s="170"/>
      <c r="AA11061" s="170"/>
      <c r="AB11061" s="170"/>
      <c r="AC11061" s="170"/>
      <c r="AD11061" s="170"/>
      <c r="AE11061" s="170"/>
      <c r="AF11061" s="170"/>
      <c r="AG11061" s="170"/>
    </row>
    <row r="11111" spans="2:33" ht="15" customHeight="1">
      <c r="B11111" s="170"/>
      <c r="C11111" s="170"/>
      <c r="D11111" s="170"/>
      <c r="E11111" s="170"/>
      <c r="F11111" s="170"/>
      <c r="G11111" s="170"/>
      <c r="H11111" s="170"/>
      <c r="I11111" s="170"/>
      <c r="J11111" s="170"/>
      <c r="K11111" s="170"/>
      <c r="L11111" s="170"/>
      <c r="M11111" s="170"/>
      <c r="N11111" s="170"/>
      <c r="O11111" s="170"/>
      <c r="P11111" s="170"/>
      <c r="Q11111" s="170"/>
      <c r="R11111" s="170"/>
      <c r="S11111" s="170"/>
      <c r="T11111" s="170"/>
      <c r="U11111" s="170"/>
      <c r="V11111" s="170"/>
      <c r="W11111" s="170"/>
      <c r="X11111" s="170"/>
      <c r="Y11111" s="170"/>
      <c r="Z11111" s="170"/>
      <c r="AA11111" s="170"/>
      <c r="AB11111" s="170"/>
      <c r="AC11111" s="170"/>
      <c r="AD11111" s="170"/>
      <c r="AE11111" s="170"/>
      <c r="AF11111" s="170"/>
      <c r="AG11111" s="170"/>
    </row>
  </sheetData>
  <mergeCells count="79">
    <mergeCell ref="B10961:AG10961"/>
    <mergeCell ref="B11011:AG11011"/>
    <mergeCell ref="B11061:AG11061"/>
    <mergeCell ref="B11111:AG11111"/>
    <mergeCell ref="B10711:AG10711"/>
    <mergeCell ref="B10761:AG10761"/>
    <mergeCell ref="B10811:AG10811"/>
    <mergeCell ref="B10861:AG10861"/>
    <mergeCell ref="B10911:AG10911"/>
    <mergeCell ref="B10461:AG10461"/>
    <mergeCell ref="B10511:AG10511"/>
    <mergeCell ref="B10561:AG10561"/>
    <mergeCell ref="B10611:AG10611"/>
    <mergeCell ref="B10661:AG10661"/>
    <mergeCell ref="B10211:AG10211"/>
    <mergeCell ref="B10261:AG10261"/>
    <mergeCell ref="B10311:AG10311"/>
    <mergeCell ref="B10361:AG10361"/>
    <mergeCell ref="B10411:AG10411"/>
    <mergeCell ref="B9961:AG9961"/>
    <mergeCell ref="B10011:AG10011"/>
    <mergeCell ref="B10061:AG10061"/>
    <mergeCell ref="B10111:AG10111"/>
    <mergeCell ref="B10161:AG10161"/>
    <mergeCell ref="B9305:AG9305"/>
    <mergeCell ref="B9480:AG9480"/>
    <mergeCell ref="B9655:AG9655"/>
    <mergeCell ref="B9830:AG9830"/>
    <mergeCell ref="B9911:AG9911"/>
    <mergeCell ref="B8430:AG8430"/>
    <mergeCell ref="B8605:AG8605"/>
    <mergeCell ref="B8780:AG8780"/>
    <mergeCell ref="B8955:AG8955"/>
    <mergeCell ref="B9130:AG9130"/>
    <mergeCell ref="B7555:AG7555"/>
    <mergeCell ref="B7730:AG7730"/>
    <mergeCell ref="B7905:AG7905"/>
    <mergeCell ref="B8080:AG8080"/>
    <mergeCell ref="B8255:AG8255"/>
    <mergeCell ref="B6680:AG6680"/>
    <mergeCell ref="B6855:AG6855"/>
    <mergeCell ref="B7030:AG7030"/>
    <mergeCell ref="B7205:AG7205"/>
    <mergeCell ref="B7380:AG7380"/>
    <mergeCell ref="B5805:AG5805"/>
    <mergeCell ref="B5980:AG5980"/>
    <mergeCell ref="B6155:AG6155"/>
    <mergeCell ref="B6330:AG6330"/>
    <mergeCell ref="B6505:AG6505"/>
    <mergeCell ref="B4860:AG4860"/>
    <mergeCell ref="B5060:AG5060"/>
    <mergeCell ref="B5260:AG5260"/>
    <mergeCell ref="B5460:AG5460"/>
    <mergeCell ref="B5630:AG5630"/>
    <mergeCell ref="B3860:AG3860"/>
    <mergeCell ref="B4060:AG4060"/>
    <mergeCell ref="B4260:AG4260"/>
    <mergeCell ref="B4460:AG4460"/>
    <mergeCell ref="B4660:AG4660"/>
    <mergeCell ref="B2860:AG2860"/>
    <mergeCell ref="B3060:AG3060"/>
    <mergeCell ref="B3260:AG3260"/>
    <mergeCell ref="B3460:AG3460"/>
    <mergeCell ref="B3660:AG3660"/>
    <mergeCell ref="B1860:AG1860"/>
    <mergeCell ref="B2060:AG2060"/>
    <mergeCell ref="B2260:AG2260"/>
    <mergeCell ref="B2460:AG2460"/>
    <mergeCell ref="B2660:AG2660"/>
    <mergeCell ref="B860:AG860"/>
    <mergeCell ref="B1060:AG1060"/>
    <mergeCell ref="B1260:AG1260"/>
    <mergeCell ref="B1460:AG1460"/>
    <mergeCell ref="B1660:AG1660"/>
    <mergeCell ref="B171:AF171"/>
    <mergeCell ref="B235:AG235"/>
    <mergeCell ref="B311:AG311"/>
    <mergeCell ref="B455:AG455"/>
    <mergeCell ref="B660:AG660"/>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tabColor theme="7" tint="0.59999389629810485"/>
  </sheetPr>
  <dimension ref="A1:O63"/>
  <sheetViews>
    <sheetView workbookViewId="0"/>
  </sheetViews>
  <sheetFormatPr defaultColWidth="9.140625" defaultRowHeight="15"/>
  <cols>
    <col min="1" max="1" width="40.28515625" style="26" customWidth="1"/>
    <col min="2" max="2" width="56.7109375" style="26" bestFit="1" customWidth="1"/>
    <col min="3" max="3" width="69.5703125" style="26" bestFit="1" customWidth="1"/>
    <col min="4" max="4" width="42.7109375" style="26" bestFit="1" customWidth="1"/>
    <col min="5" max="5" width="59.85546875" style="26" bestFit="1" customWidth="1"/>
    <col min="6" max="9" width="42.7109375" style="26" bestFit="1" customWidth="1"/>
    <col min="10" max="10" width="52.42578125" style="26" bestFit="1" customWidth="1"/>
    <col min="11" max="13" width="42.7109375" style="26" bestFit="1" customWidth="1"/>
    <col min="14" max="14" width="48.140625" style="26" bestFit="1" customWidth="1"/>
    <col min="15" max="15" width="42.7109375" style="26" bestFit="1" customWidth="1"/>
    <col min="16" max="16384" width="9.140625" style="26"/>
  </cols>
  <sheetData>
    <row r="1" spans="1:15" s="27" customFormat="1">
      <c r="B1" s="27" t="s">
        <v>1917</v>
      </c>
      <c r="C1" s="27" t="s">
        <v>1919</v>
      </c>
      <c r="D1" s="27" t="s">
        <v>1883</v>
      </c>
      <c r="E1" s="27" t="s">
        <v>2358</v>
      </c>
      <c r="F1" s="27" t="s">
        <v>2359</v>
      </c>
      <c r="G1" s="27" t="s">
        <v>2360</v>
      </c>
      <c r="H1" s="27" t="s">
        <v>2361</v>
      </c>
      <c r="I1" s="27" t="s">
        <v>2362</v>
      </c>
      <c r="J1" s="27" t="s">
        <v>2363</v>
      </c>
      <c r="K1" s="27" t="s">
        <v>2364</v>
      </c>
      <c r="L1" s="27" t="s">
        <v>2365</v>
      </c>
      <c r="M1" s="27" t="s">
        <v>2366</v>
      </c>
      <c r="N1" s="27" t="s">
        <v>1914</v>
      </c>
      <c r="O1" s="27" t="s">
        <v>2367</v>
      </c>
    </row>
    <row r="2" spans="1:15" s="27" customFormat="1" ht="18.75">
      <c r="A2" s="106" t="s">
        <v>2269</v>
      </c>
      <c r="B2" s="105"/>
      <c r="C2" s="105"/>
      <c r="D2" s="105"/>
      <c r="E2" s="105"/>
      <c r="F2" s="105"/>
      <c r="G2" s="105"/>
      <c r="H2" s="105"/>
      <c r="I2" s="105"/>
      <c r="J2" s="105"/>
      <c r="K2" s="105"/>
      <c r="L2" s="105"/>
      <c r="M2" s="105"/>
      <c r="N2" s="105"/>
      <c r="O2" s="105"/>
    </row>
    <row r="3" spans="1:15" ht="18.75">
      <c r="A3" s="107" t="s">
        <v>7099</v>
      </c>
      <c r="B3" s="105"/>
      <c r="C3" s="105"/>
      <c r="D3" s="105"/>
      <c r="E3" s="105"/>
      <c r="F3" s="105"/>
      <c r="G3" s="105"/>
      <c r="H3" s="105"/>
      <c r="I3" s="105"/>
      <c r="J3" s="105"/>
      <c r="K3" s="105"/>
      <c r="L3" s="105"/>
      <c r="M3" s="105"/>
      <c r="N3" s="105"/>
      <c r="O3" s="105"/>
    </row>
    <row r="4" spans="1:15">
      <c r="A4"/>
      <c r="B4"/>
      <c r="C4"/>
      <c r="D4"/>
      <c r="E4"/>
      <c r="F4"/>
      <c r="G4"/>
      <c r="H4"/>
      <c r="I4"/>
      <c r="J4"/>
      <c r="K4"/>
      <c r="L4"/>
      <c r="M4"/>
      <c r="N4"/>
      <c r="O4"/>
    </row>
    <row r="5" spans="1:15">
      <c r="A5" s="108" t="s">
        <v>7100</v>
      </c>
      <c r="B5" s="105"/>
      <c r="C5" s="105"/>
      <c r="D5" s="105"/>
      <c r="E5" s="105"/>
      <c r="F5" s="105"/>
      <c r="G5" s="105"/>
      <c r="H5" s="105"/>
      <c r="I5" s="105"/>
      <c r="J5" s="105"/>
      <c r="K5" s="105"/>
      <c r="L5" s="105"/>
      <c r="M5" s="105"/>
      <c r="N5" s="105"/>
      <c r="O5" s="105"/>
    </row>
    <row r="6" spans="1:15">
      <c r="A6"/>
      <c r="B6"/>
      <c r="C6"/>
      <c r="D6"/>
      <c r="E6"/>
      <c r="F6"/>
      <c r="G6"/>
      <c r="H6"/>
      <c r="I6"/>
      <c r="J6"/>
      <c r="K6"/>
      <c r="L6"/>
      <c r="M6"/>
      <c r="N6"/>
      <c r="O6"/>
    </row>
    <row r="7" spans="1:15">
      <c r="A7" s="105" t="s">
        <v>7101</v>
      </c>
      <c r="B7" s="105"/>
      <c r="C7" s="105"/>
      <c r="D7" s="105"/>
      <c r="E7" s="105"/>
      <c r="F7" s="105"/>
      <c r="G7" s="105"/>
      <c r="H7" s="105"/>
      <c r="I7" s="105"/>
      <c r="J7" s="105"/>
      <c r="K7" s="105"/>
      <c r="L7" s="105"/>
      <c r="M7" s="105"/>
      <c r="N7" s="105"/>
      <c r="O7" s="105"/>
    </row>
    <row r="8" spans="1:15">
      <c r="A8" s="105" t="s">
        <v>7102</v>
      </c>
      <c r="B8" s="105"/>
      <c r="C8" s="105"/>
      <c r="D8" s="105"/>
      <c r="E8" s="105"/>
      <c r="F8" s="105"/>
      <c r="G8" s="105"/>
      <c r="H8" s="105"/>
      <c r="I8" s="105"/>
      <c r="J8" s="105"/>
      <c r="K8" s="105"/>
      <c r="L8" s="105"/>
      <c r="M8" s="105"/>
      <c r="N8" s="105"/>
      <c r="O8" s="105"/>
    </row>
    <row r="9" spans="1:15">
      <c r="A9"/>
      <c r="B9"/>
      <c r="C9"/>
      <c r="D9"/>
      <c r="E9"/>
      <c r="F9"/>
      <c r="G9"/>
      <c r="H9"/>
      <c r="I9"/>
      <c r="J9"/>
      <c r="K9"/>
      <c r="L9"/>
      <c r="M9"/>
      <c r="N9"/>
      <c r="O9"/>
    </row>
    <row r="10" spans="1:15" ht="15.75">
      <c r="A10" s="109" t="s">
        <v>2270</v>
      </c>
      <c r="B10" s="105"/>
      <c r="C10" s="105"/>
      <c r="D10" s="105"/>
      <c r="E10" s="105"/>
      <c r="F10" s="105"/>
      <c r="G10" s="105"/>
      <c r="H10" s="105"/>
      <c r="I10" s="105"/>
      <c r="J10" s="105"/>
      <c r="K10" s="105"/>
      <c r="L10" s="105"/>
      <c r="M10" s="105"/>
      <c r="N10" s="105"/>
      <c r="O10" s="105"/>
    </row>
    <row r="11" spans="1:15">
      <c r="A11"/>
      <c r="B11"/>
      <c r="C11"/>
      <c r="D11"/>
      <c r="E11"/>
      <c r="F11"/>
      <c r="G11"/>
      <c r="H11"/>
      <c r="I11"/>
      <c r="J11"/>
      <c r="K11"/>
      <c r="L11"/>
      <c r="M11"/>
      <c r="N11"/>
      <c r="O11"/>
    </row>
    <row r="12" spans="1:15">
      <c r="A12" s="110" t="s">
        <v>2271</v>
      </c>
      <c r="B12" s="110" t="s">
        <v>2272</v>
      </c>
      <c r="C12" s="110" t="s">
        <v>2273</v>
      </c>
      <c r="D12" s="110" t="s">
        <v>2274</v>
      </c>
      <c r="E12" s="110" t="s">
        <v>2275</v>
      </c>
      <c r="F12" s="110" t="s">
        <v>2276</v>
      </c>
      <c r="G12" s="110" t="s">
        <v>2277</v>
      </c>
      <c r="H12" s="110" t="s">
        <v>2278</v>
      </c>
      <c r="I12" s="110" t="s">
        <v>2279</v>
      </c>
      <c r="J12" s="110" t="s">
        <v>2280</v>
      </c>
      <c r="K12" s="110" t="s">
        <v>2281</v>
      </c>
      <c r="L12" s="110" t="s">
        <v>2282</v>
      </c>
      <c r="M12" s="110" t="s">
        <v>2283</v>
      </c>
      <c r="N12" s="110" t="s">
        <v>2284</v>
      </c>
      <c r="O12" s="110" t="s">
        <v>2285</v>
      </c>
    </row>
    <row r="13" spans="1:15">
      <c r="A13" s="110"/>
      <c r="B13" s="110" t="s">
        <v>2286</v>
      </c>
      <c r="C13" s="110" t="s">
        <v>2286</v>
      </c>
      <c r="D13" s="110" t="s">
        <v>2286</v>
      </c>
      <c r="E13" s="110" t="s">
        <v>2286</v>
      </c>
      <c r="F13" s="110" t="s">
        <v>2286</v>
      </c>
      <c r="G13" s="110" t="s">
        <v>2286</v>
      </c>
      <c r="H13" s="110" t="s">
        <v>2286</v>
      </c>
      <c r="I13" s="110" t="s">
        <v>2286</v>
      </c>
      <c r="J13" s="110" t="s">
        <v>2286</v>
      </c>
      <c r="K13" s="110" t="s">
        <v>2286</v>
      </c>
      <c r="L13" s="110" t="s">
        <v>2286</v>
      </c>
      <c r="M13" s="110" t="s">
        <v>2286</v>
      </c>
      <c r="N13" s="110" t="s">
        <v>2286</v>
      </c>
      <c r="O13" s="110" t="s">
        <v>2286</v>
      </c>
    </row>
    <row r="14" spans="1:15">
      <c r="A14" s="111">
        <v>1973</v>
      </c>
      <c r="B14" s="105">
        <v>1220.645</v>
      </c>
      <c r="C14" s="105">
        <v>1174.8589999999999</v>
      </c>
      <c r="D14" s="105">
        <v>5.7690000000000001</v>
      </c>
      <c r="E14" s="105">
        <v>485.041</v>
      </c>
      <c r="F14" s="105">
        <v>79.504999999999995</v>
      </c>
      <c r="G14" s="105">
        <v>154.16200000000001</v>
      </c>
      <c r="H14" s="105">
        <v>32.747</v>
      </c>
      <c r="I14" s="105">
        <v>13.29</v>
      </c>
      <c r="J14" s="105">
        <v>911.37300000000005</v>
      </c>
      <c r="K14" s="105">
        <v>55.137</v>
      </c>
      <c r="L14" s="105">
        <v>486.2</v>
      </c>
      <c r="M14" s="105">
        <v>102.15300000000001</v>
      </c>
      <c r="N14" s="105">
        <v>2325.3580000000002</v>
      </c>
      <c r="O14" s="105">
        <v>4720.8620000000001</v>
      </c>
    </row>
    <row r="15" spans="1:15">
      <c r="A15" s="111">
        <v>1974</v>
      </c>
      <c r="B15" s="105">
        <v>1199.2840000000001</v>
      </c>
      <c r="C15" s="105">
        <v>1134.2149999999999</v>
      </c>
      <c r="D15" s="105">
        <v>5.6589999999999998</v>
      </c>
      <c r="E15" s="105">
        <v>462.39699999999999</v>
      </c>
      <c r="F15" s="105">
        <v>76.534000000000006</v>
      </c>
      <c r="G15" s="105">
        <v>144.42699999999999</v>
      </c>
      <c r="H15" s="105">
        <v>26.704000000000001</v>
      </c>
      <c r="I15" s="105">
        <v>12.728</v>
      </c>
      <c r="J15" s="105">
        <v>892.67600000000004</v>
      </c>
      <c r="K15" s="105">
        <v>50.472999999999999</v>
      </c>
      <c r="L15" s="105">
        <v>454.59800000000001</v>
      </c>
      <c r="M15" s="105">
        <v>101.288</v>
      </c>
      <c r="N15" s="105">
        <v>2227.4639999999999</v>
      </c>
      <c r="O15" s="105">
        <v>4560.9629999999997</v>
      </c>
    </row>
    <row r="16" spans="1:15">
      <c r="A16" s="111">
        <v>1975</v>
      </c>
      <c r="B16" s="105">
        <v>1195.0319999999999</v>
      </c>
      <c r="C16" s="105">
        <v>1042.5039999999999</v>
      </c>
      <c r="D16" s="105">
        <v>4.9089999999999998</v>
      </c>
      <c r="E16" s="105">
        <v>447.17599999999999</v>
      </c>
      <c r="F16" s="105">
        <v>72.811000000000007</v>
      </c>
      <c r="G16" s="105">
        <v>145.61600000000001</v>
      </c>
      <c r="H16" s="105">
        <v>24.064</v>
      </c>
      <c r="I16" s="105">
        <v>11.268000000000001</v>
      </c>
      <c r="J16" s="105">
        <v>911.4</v>
      </c>
      <c r="K16" s="105">
        <v>52.101999999999997</v>
      </c>
      <c r="L16" s="105">
        <v>424.09699999999998</v>
      </c>
      <c r="M16" s="105">
        <v>96.927000000000007</v>
      </c>
      <c r="N16" s="105">
        <v>2190.3519999999999</v>
      </c>
      <c r="O16" s="105">
        <v>4427.8879999999999</v>
      </c>
    </row>
    <row r="17" spans="1:15">
      <c r="A17" s="111">
        <v>1976</v>
      </c>
      <c r="B17" s="105">
        <v>1281.173</v>
      </c>
      <c r="C17" s="105">
        <v>1062.8050000000001</v>
      </c>
      <c r="D17" s="105">
        <v>4.6630000000000003</v>
      </c>
      <c r="E17" s="105">
        <v>492.73700000000002</v>
      </c>
      <c r="F17" s="105">
        <v>75.004000000000005</v>
      </c>
      <c r="G17" s="105">
        <v>144.11600000000001</v>
      </c>
      <c r="H17" s="105">
        <v>25.695</v>
      </c>
      <c r="I17" s="105">
        <v>12.518000000000001</v>
      </c>
      <c r="J17" s="105">
        <v>955.39700000000005</v>
      </c>
      <c r="K17" s="105">
        <v>51.548000000000002</v>
      </c>
      <c r="L17" s="105">
        <v>483.82799999999997</v>
      </c>
      <c r="M17" s="105">
        <v>105.093</v>
      </c>
      <c r="N17" s="105">
        <v>2350.5790000000002</v>
      </c>
      <c r="O17" s="105">
        <v>4694.5569999999998</v>
      </c>
    </row>
    <row r="18" spans="1:15">
      <c r="A18" s="111">
        <v>1977</v>
      </c>
      <c r="B18" s="105">
        <v>1315.721</v>
      </c>
      <c r="C18" s="105">
        <v>1041.058</v>
      </c>
      <c r="D18" s="105">
        <v>4.8620000000000001</v>
      </c>
      <c r="E18" s="105">
        <v>525.59500000000003</v>
      </c>
      <c r="F18" s="105">
        <v>73.715999999999994</v>
      </c>
      <c r="G18" s="105">
        <v>151.26400000000001</v>
      </c>
      <c r="H18" s="105">
        <v>26.542000000000002</v>
      </c>
      <c r="I18" s="105">
        <v>13.097</v>
      </c>
      <c r="J18" s="105">
        <v>979.97799999999995</v>
      </c>
      <c r="K18" s="105">
        <v>56.552999999999997</v>
      </c>
      <c r="L18" s="105">
        <v>529.03700000000003</v>
      </c>
      <c r="M18" s="105">
        <v>117.68899999999999</v>
      </c>
      <c r="N18" s="105">
        <v>2478.3110000000001</v>
      </c>
      <c r="O18" s="105">
        <v>4835.09</v>
      </c>
    </row>
    <row r="19" spans="1:15">
      <c r="A19" s="111">
        <v>1978</v>
      </c>
      <c r="B19" s="105">
        <v>1314.183</v>
      </c>
      <c r="C19" s="105">
        <v>1045.2280000000001</v>
      </c>
      <c r="D19" s="105">
        <v>4.9400000000000004</v>
      </c>
      <c r="E19" s="105">
        <v>538.16099999999994</v>
      </c>
      <c r="F19" s="105">
        <v>71.153000000000006</v>
      </c>
      <c r="G19" s="105">
        <v>153.91900000000001</v>
      </c>
      <c r="H19" s="105">
        <v>26.574999999999999</v>
      </c>
      <c r="I19" s="105">
        <v>14.065</v>
      </c>
      <c r="J19" s="105">
        <v>1012.064</v>
      </c>
      <c r="K19" s="105">
        <v>54.057000000000002</v>
      </c>
      <c r="L19" s="105">
        <v>520.702</v>
      </c>
      <c r="M19" s="105">
        <v>129.02799999999999</v>
      </c>
      <c r="N19" s="105">
        <v>2524.6419999999998</v>
      </c>
      <c r="O19" s="105">
        <v>4884.0519999999997</v>
      </c>
    </row>
    <row r="20" spans="1:15">
      <c r="A20" s="111">
        <v>1979</v>
      </c>
      <c r="B20" s="105">
        <v>1427.4580000000001</v>
      </c>
      <c r="C20" s="105">
        <v>1080.4849999999999</v>
      </c>
      <c r="D20" s="105">
        <v>4.8609999999999998</v>
      </c>
      <c r="E20" s="105">
        <v>519.15099999999995</v>
      </c>
      <c r="F20" s="105">
        <v>81.825000000000003</v>
      </c>
      <c r="G20" s="105">
        <v>156.75200000000001</v>
      </c>
      <c r="H20" s="105">
        <v>28.454000000000001</v>
      </c>
      <c r="I20" s="105">
        <v>14.717000000000001</v>
      </c>
      <c r="J20" s="105">
        <v>960.53700000000003</v>
      </c>
      <c r="K20" s="105">
        <v>52.030999999999999</v>
      </c>
      <c r="L20" s="105">
        <v>486.86799999999999</v>
      </c>
      <c r="M20" s="105">
        <v>136.71899999999999</v>
      </c>
      <c r="N20" s="105">
        <v>2441.8919999999998</v>
      </c>
      <c r="O20" s="105">
        <v>4949.835</v>
      </c>
    </row>
    <row r="21" spans="1:15">
      <c r="A21" s="111">
        <v>1980</v>
      </c>
      <c r="B21" s="105">
        <v>1453.7940000000001</v>
      </c>
      <c r="C21" s="105">
        <v>1058.0540000000001</v>
      </c>
      <c r="D21" s="105">
        <v>4.4489999999999998</v>
      </c>
      <c r="E21" s="105">
        <v>450.80900000000003</v>
      </c>
      <c r="F21" s="105">
        <v>77.989000000000004</v>
      </c>
      <c r="G21" s="105">
        <v>155.81100000000001</v>
      </c>
      <c r="H21" s="105">
        <v>24.056000000000001</v>
      </c>
      <c r="I21" s="105">
        <v>13.105</v>
      </c>
      <c r="J21" s="105">
        <v>900.745</v>
      </c>
      <c r="K21" s="105">
        <v>50.116</v>
      </c>
      <c r="L21" s="105">
        <v>433.29500000000002</v>
      </c>
      <c r="M21" s="105">
        <v>134.06899999999999</v>
      </c>
      <c r="N21" s="105">
        <v>2244.444</v>
      </c>
      <c r="O21" s="105">
        <v>4756.2920000000004</v>
      </c>
    </row>
    <row r="22" spans="1:15">
      <c r="A22" s="111">
        <v>1981</v>
      </c>
      <c r="B22" s="105">
        <v>1502.932</v>
      </c>
      <c r="C22" s="105">
        <v>1032.0889999999999</v>
      </c>
      <c r="D22" s="105">
        <v>3.89</v>
      </c>
      <c r="E22" s="105">
        <v>443.64800000000002</v>
      </c>
      <c r="F22" s="105">
        <v>77.888000000000005</v>
      </c>
      <c r="G22" s="105">
        <v>146.691</v>
      </c>
      <c r="H22" s="105">
        <v>19.215</v>
      </c>
      <c r="I22" s="105">
        <v>12.569000000000001</v>
      </c>
      <c r="J22" s="105">
        <v>899.51099999999997</v>
      </c>
      <c r="K22" s="105">
        <v>53.167000000000002</v>
      </c>
      <c r="L22" s="105">
        <v>359.67099999999999</v>
      </c>
      <c r="M22" s="105">
        <v>85.379000000000005</v>
      </c>
      <c r="N22" s="105">
        <v>2101.6109999999999</v>
      </c>
      <c r="O22" s="105">
        <v>4636.6319999999996</v>
      </c>
    </row>
    <row r="23" spans="1:15">
      <c r="A23" s="111">
        <v>1982</v>
      </c>
      <c r="B23" s="105">
        <v>1449.085</v>
      </c>
      <c r="C23" s="105">
        <v>960.90099999999995</v>
      </c>
      <c r="D23" s="105">
        <v>3.2480000000000002</v>
      </c>
      <c r="E23" s="105">
        <v>418.89100000000002</v>
      </c>
      <c r="F23" s="105">
        <v>79.251999999999995</v>
      </c>
      <c r="G23" s="105">
        <v>147.35400000000001</v>
      </c>
      <c r="H23" s="105">
        <v>19.488</v>
      </c>
      <c r="I23" s="105">
        <v>11.461</v>
      </c>
      <c r="J23" s="105">
        <v>892.91800000000001</v>
      </c>
      <c r="K23" s="105">
        <v>52.375</v>
      </c>
      <c r="L23" s="105">
        <v>295.69299999999998</v>
      </c>
      <c r="M23" s="105">
        <v>73.784999999999997</v>
      </c>
      <c r="N23" s="105">
        <v>1994.45</v>
      </c>
      <c r="O23" s="105">
        <v>4404.4359999999997</v>
      </c>
    </row>
    <row r="24" spans="1:15">
      <c r="A24" s="111">
        <v>1983</v>
      </c>
      <c r="B24" s="105">
        <v>1504.796</v>
      </c>
      <c r="C24" s="105">
        <v>901.09400000000005</v>
      </c>
      <c r="D24" s="105">
        <v>3.2959999999999998</v>
      </c>
      <c r="E24" s="105">
        <v>422.07400000000001</v>
      </c>
      <c r="F24" s="105">
        <v>73.555999999999997</v>
      </c>
      <c r="G24" s="105">
        <v>152.29</v>
      </c>
      <c r="H24" s="105">
        <v>19.234999999999999</v>
      </c>
      <c r="I24" s="105">
        <v>12</v>
      </c>
      <c r="J24" s="105">
        <v>904.23800000000006</v>
      </c>
      <c r="K24" s="105">
        <v>48.326999999999998</v>
      </c>
      <c r="L24" s="105">
        <v>244.77099999999999</v>
      </c>
      <c r="M24" s="105">
        <v>98.284999999999997</v>
      </c>
      <c r="N24" s="105">
        <v>1978.0530000000001</v>
      </c>
      <c r="O24" s="105">
        <v>4383.9430000000002</v>
      </c>
    </row>
    <row r="25" spans="1:15">
      <c r="A25" s="111">
        <v>1984</v>
      </c>
      <c r="B25" s="105">
        <v>1616.1030000000001</v>
      </c>
      <c r="C25" s="105">
        <v>962.25199999999995</v>
      </c>
      <c r="D25" s="105">
        <v>3.0339999999999998</v>
      </c>
      <c r="E25" s="105">
        <v>447.56599999999997</v>
      </c>
      <c r="F25" s="105">
        <v>79.813999999999993</v>
      </c>
      <c r="G25" s="105">
        <v>171.696</v>
      </c>
      <c r="H25" s="105">
        <v>17.504999999999999</v>
      </c>
      <c r="I25" s="105">
        <v>12.795999999999999</v>
      </c>
      <c r="J25" s="105">
        <v>916.35</v>
      </c>
      <c r="K25" s="105">
        <v>52.420999999999999</v>
      </c>
      <c r="L25" s="105">
        <v>236.54599999999999</v>
      </c>
      <c r="M25" s="105">
        <v>96.790999999999997</v>
      </c>
      <c r="N25" s="105">
        <v>2034.52</v>
      </c>
      <c r="O25" s="105">
        <v>4612.8739999999998</v>
      </c>
    </row>
    <row r="26" spans="1:15">
      <c r="A26" s="111">
        <v>1985</v>
      </c>
      <c r="B26" s="105">
        <v>1655.0250000000001</v>
      </c>
      <c r="C26" s="105">
        <v>926.51599999999996</v>
      </c>
      <c r="D26" s="105">
        <v>3.4790000000000001</v>
      </c>
      <c r="E26" s="105">
        <v>450.05200000000002</v>
      </c>
      <c r="F26" s="105">
        <v>81.858999999999995</v>
      </c>
      <c r="G26" s="105">
        <v>177.61199999999999</v>
      </c>
      <c r="H26" s="105">
        <v>17.248999999999999</v>
      </c>
      <c r="I26" s="105">
        <v>11.926</v>
      </c>
      <c r="J26" s="105">
        <v>932.774</v>
      </c>
      <c r="K26" s="105">
        <v>55.886000000000003</v>
      </c>
      <c r="L26" s="105">
        <v>207.11799999999999</v>
      </c>
      <c r="M26" s="105">
        <v>85.879000000000005</v>
      </c>
      <c r="N26" s="105">
        <v>2023.8150000000001</v>
      </c>
      <c r="O26" s="105">
        <v>4605.3559999999998</v>
      </c>
    </row>
    <row r="27" spans="1:15">
      <c r="A27" s="111">
        <v>1986</v>
      </c>
      <c r="B27" s="105">
        <v>1635.7329999999999</v>
      </c>
      <c r="C27" s="105">
        <v>867.86599999999999</v>
      </c>
      <c r="D27" s="105">
        <v>4.0739999999999998</v>
      </c>
      <c r="E27" s="105">
        <v>457.30399999999997</v>
      </c>
      <c r="F27" s="105">
        <v>78.983999999999995</v>
      </c>
      <c r="G27" s="105">
        <v>190.80500000000001</v>
      </c>
      <c r="H27" s="105">
        <v>14.881</v>
      </c>
      <c r="I27" s="105">
        <v>11.661</v>
      </c>
      <c r="J27" s="105">
        <v>960.48500000000001</v>
      </c>
      <c r="K27" s="105">
        <v>56.715000000000003</v>
      </c>
      <c r="L27" s="105">
        <v>244.357</v>
      </c>
      <c r="M27" s="105">
        <v>92.816999999999993</v>
      </c>
      <c r="N27" s="105">
        <v>2112.0650000000001</v>
      </c>
      <c r="O27" s="105">
        <v>4615.6639999999998</v>
      </c>
    </row>
    <row r="28" spans="1:15">
      <c r="A28" s="111">
        <v>1987</v>
      </c>
      <c r="B28" s="105">
        <v>1709.4839999999999</v>
      </c>
      <c r="C28" s="105">
        <v>922.97199999999998</v>
      </c>
      <c r="D28" s="105">
        <v>3.1549999999999998</v>
      </c>
      <c r="E28" s="105">
        <v>467.08699999999999</v>
      </c>
      <c r="F28" s="105">
        <v>80.8</v>
      </c>
      <c r="G28" s="105">
        <v>202.21899999999999</v>
      </c>
      <c r="H28" s="105">
        <v>14.321999999999999</v>
      </c>
      <c r="I28" s="105">
        <v>13.183</v>
      </c>
      <c r="J28" s="105">
        <v>983.92399999999998</v>
      </c>
      <c r="K28" s="105">
        <v>63.140999999999998</v>
      </c>
      <c r="L28" s="105">
        <v>217.83199999999999</v>
      </c>
      <c r="M28" s="105">
        <v>97.453999999999994</v>
      </c>
      <c r="N28" s="105">
        <v>2143.098</v>
      </c>
      <c r="O28" s="105">
        <v>4775.5540000000001</v>
      </c>
    </row>
    <row r="29" spans="1:15">
      <c r="A29" s="111">
        <v>1988</v>
      </c>
      <c r="B29" s="105">
        <v>1792.7270000000001</v>
      </c>
      <c r="C29" s="105">
        <v>964.37300000000005</v>
      </c>
      <c r="D29" s="105">
        <v>3.387</v>
      </c>
      <c r="E29" s="105">
        <v>491.93299999999999</v>
      </c>
      <c r="F29" s="105">
        <v>83.968000000000004</v>
      </c>
      <c r="G29" s="105">
        <v>212.10300000000001</v>
      </c>
      <c r="H29" s="105">
        <v>14.606999999999999</v>
      </c>
      <c r="I29" s="105">
        <v>12.712999999999999</v>
      </c>
      <c r="J29" s="105">
        <v>1004.521</v>
      </c>
      <c r="K29" s="105">
        <v>66.058000000000007</v>
      </c>
      <c r="L29" s="105">
        <v>238.02699999999999</v>
      </c>
      <c r="M29" s="105">
        <v>113.82</v>
      </c>
      <c r="N29" s="105">
        <v>2241.1149999999998</v>
      </c>
      <c r="O29" s="105">
        <v>4998.2150000000001</v>
      </c>
    </row>
    <row r="30" spans="1:15">
      <c r="A30" s="111">
        <v>1989</v>
      </c>
      <c r="B30" s="105">
        <v>1813.144</v>
      </c>
      <c r="C30" s="105">
        <v>1026.9549999999999</v>
      </c>
      <c r="D30" s="105">
        <v>3.29</v>
      </c>
      <c r="E30" s="105">
        <v>496.11599999999999</v>
      </c>
      <c r="F30" s="105">
        <v>82.596999999999994</v>
      </c>
      <c r="G30" s="105">
        <v>217.59</v>
      </c>
      <c r="H30" s="105">
        <v>12.762</v>
      </c>
      <c r="I30" s="105">
        <v>13.04</v>
      </c>
      <c r="J30" s="105">
        <v>1000.602</v>
      </c>
      <c r="K30" s="105">
        <v>64.966999999999999</v>
      </c>
      <c r="L30" s="105">
        <v>236.053</v>
      </c>
      <c r="M30" s="105">
        <v>112.738</v>
      </c>
      <c r="N30" s="105">
        <v>2239.7539999999999</v>
      </c>
      <c r="O30" s="105">
        <v>5084.5820000000003</v>
      </c>
    </row>
    <row r="31" spans="1:15">
      <c r="A31" s="111">
        <v>1990</v>
      </c>
      <c r="B31" s="105">
        <v>1820.0229999999999</v>
      </c>
      <c r="C31" s="105">
        <v>1026.2539999999999</v>
      </c>
      <c r="D31" s="105">
        <v>3.11</v>
      </c>
      <c r="E31" s="105">
        <v>474.69299999999998</v>
      </c>
      <c r="F31" s="105">
        <v>74.823999999999998</v>
      </c>
      <c r="G31" s="105">
        <v>222.61099999999999</v>
      </c>
      <c r="H31" s="105">
        <v>6.4420000000000002</v>
      </c>
      <c r="I31" s="105">
        <v>13.419</v>
      </c>
      <c r="J31" s="105">
        <v>987.90899999999999</v>
      </c>
      <c r="K31" s="105">
        <v>71.683999999999997</v>
      </c>
      <c r="L31" s="105">
        <v>211.71700000000001</v>
      </c>
      <c r="M31" s="105">
        <v>119.05800000000001</v>
      </c>
      <c r="N31" s="105">
        <v>2185.4659999999999</v>
      </c>
      <c r="O31" s="105">
        <v>5037.9219999999996</v>
      </c>
    </row>
    <row r="32" spans="1:15">
      <c r="A32" s="111">
        <v>1991</v>
      </c>
      <c r="B32" s="105">
        <v>1805.942</v>
      </c>
      <c r="C32" s="105">
        <v>1047.7560000000001</v>
      </c>
      <c r="D32" s="105">
        <v>2.8839999999999999</v>
      </c>
      <c r="E32" s="105">
        <v>459.00299999999999</v>
      </c>
      <c r="F32" s="105">
        <v>80.254999999999995</v>
      </c>
      <c r="G32" s="105">
        <v>215.179</v>
      </c>
      <c r="H32" s="105">
        <v>7.0119999999999996</v>
      </c>
      <c r="I32" s="105">
        <v>12.005000000000001</v>
      </c>
      <c r="J32" s="105">
        <v>982.255</v>
      </c>
      <c r="K32" s="105">
        <v>69.507000000000005</v>
      </c>
      <c r="L32" s="105">
        <v>199.49700000000001</v>
      </c>
      <c r="M32" s="105">
        <v>103.81100000000001</v>
      </c>
      <c r="N32" s="105">
        <v>2131.4079999999999</v>
      </c>
      <c r="O32" s="105">
        <v>4992.7110000000002</v>
      </c>
    </row>
    <row r="33" spans="1:15">
      <c r="A33" s="111">
        <v>1992</v>
      </c>
      <c r="B33" s="105">
        <v>1821.88</v>
      </c>
      <c r="C33" s="105">
        <v>1083.2619999999999</v>
      </c>
      <c r="D33" s="105">
        <v>2.8380000000000001</v>
      </c>
      <c r="E33" s="105">
        <v>469.41800000000001</v>
      </c>
      <c r="F33" s="105">
        <v>85.611000000000004</v>
      </c>
      <c r="G33" s="105">
        <v>213.38499999999999</v>
      </c>
      <c r="H33" s="105">
        <v>6.2880000000000003</v>
      </c>
      <c r="I33" s="105">
        <v>12.239000000000001</v>
      </c>
      <c r="J33" s="105">
        <v>998.625</v>
      </c>
      <c r="K33" s="105">
        <v>81.203999999999994</v>
      </c>
      <c r="L33" s="105">
        <v>189.06200000000001</v>
      </c>
      <c r="M33" s="105">
        <v>121.223</v>
      </c>
      <c r="N33" s="105">
        <v>2179.8919999999998</v>
      </c>
      <c r="O33" s="105">
        <v>5093.9110000000001</v>
      </c>
    </row>
    <row r="34" spans="1:15">
      <c r="A34" s="111">
        <v>1993</v>
      </c>
      <c r="B34" s="105">
        <v>1881.6780000000001</v>
      </c>
      <c r="C34" s="105">
        <v>1110.7049999999999</v>
      </c>
      <c r="D34" s="105">
        <v>2.6539999999999999</v>
      </c>
      <c r="E34" s="105">
        <v>477.93200000000002</v>
      </c>
      <c r="F34" s="105">
        <v>86.067999999999998</v>
      </c>
      <c r="G34" s="105">
        <v>215.059</v>
      </c>
      <c r="H34" s="105">
        <v>7.5170000000000003</v>
      </c>
      <c r="I34" s="105">
        <v>12.462999999999999</v>
      </c>
      <c r="J34" s="105">
        <v>1007.766</v>
      </c>
      <c r="K34" s="105">
        <v>77.694000000000003</v>
      </c>
      <c r="L34" s="105">
        <v>186.09800000000001</v>
      </c>
      <c r="M34" s="105">
        <v>110.91200000000001</v>
      </c>
      <c r="N34" s="105">
        <v>2184.163</v>
      </c>
      <c r="O34" s="105">
        <v>5185.5540000000001</v>
      </c>
    </row>
    <row r="35" spans="1:15">
      <c r="A35" s="111">
        <v>1994</v>
      </c>
      <c r="B35" s="105">
        <v>1892.2249999999999</v>
      </c>
      <c r="C35" s="105">
        <v>1136.048</v>
      </c>
      <c r="D35" s="105">
        <v>2.637</v>
      </c>
      <c r="E35" s="105">
        <v>496.55399999999997</v>
      </c>
      <c r="F35" s="105">
        <v>90.052999999999997</v>
      </c>
      <c r="G35" s="105">
        <v>223.81200000000001</v>
      </c>
      <c r="H35" s="105">
        <v>7.4130000000000003</v>
      </c>
      <c r="I35" s="105">
        <v>13.026</v>
      </c>
      <c r="J35" s="105">
        <v>1019.346</v>
      </c>
      <c r="K35" s="105">
        <v>76.575000000000003</v>
      </c>
      <c r="L35" s="105">
        <v>175.86699999999999</v>
      </c>
      <c r="M35" s="105">
        <v>119.435</v>
      </c>
      <c r="N35" s="105">
        <v>2224.7170000000001</v>
      </c>
      <c r="O35" s="105">
        <v>5262.6970000000001</v>
      </c>
    </row>
    <row r="36" spans="1:15">
      <c r="A36" s="111">
        <v>1995</v>
      </c>
      <c r="B36" s="105">
        <v>1912.143</v>
      </c>
      <c r="C36" s="105">
        <v>1185.443</v>
      </c>
      <c r="D36" s="105">
        <v>2.7370000000000001</v>
      </c>
      <c r="E36" s="105">
        <v>503.52300000000002</v>
      </c>
      <c r="F36" s="105">
        <v>89.876999999999995</v>
      </c>
      <c r="G36" s="105">
        <v>222.114</v>
      </c>
      <c r="H36" s="105">
        <v>8.1850000000000005</v>
      </c>
      <c r="I36" s="105">
        <v>12.802</v>
      </c>
      <c r="J36" s="105">
        <v>1041.7180000000001</v>
      </c>
      <c r="K36" s="105">
        <v>77.501999999999995</v>
      </c>
      <c r="L36" s="105">
        <v>146.756</v>
      </c>
      <c r="M36" s="105">
        <v>111.2</v>
      </c>
      <c r="N36" s="105">
        <v>2216.4140000000002</v>
      </c>
      <c r="O36" s="105">
        <v>5324.3360000000002</v>
      </c>
    </row>
    <row r="37" spans="1:15">
      <c r="A37" s="111">
        <v>1996</v>
      </c>
      <c r="B37" s="105">
        <v>1994.5319999999999</v>
      </c>
      <c r="C37" s="105">
        <v>1206.7439999999999</v>
      </c>
      <c r="D37" s="105">
        <v>2.5830000000000002</v>
      </c>
      <c r="E37" s="105">
        <v>529.87900000000002</v>
      </c>
      <c r="F37" s="105">
        <v>96.816000000000003</v>
      </c>
      <c r="G37" s="105">
        <v>236.47300000000001</v>
      </c>
      <c r="H37" s="105">
        <v>9.3759999999999994</v>
      </c>
      <c r="I37" s="105">
        <v>12.423999999999999</v>
      </c>
      <c r="J37" s="105">
        <v>1062.0150000000001</v>
      </c>
      <c r="K37" s="105">
        <v>80.813000000000002</v>
      </c>
      <c r="L37" s="105">
        <v>146.56200000000001</v>
      </c>
      <c r="M37" s="105">
        <v>129.559</v>
      </c>
      <c r="N37" s="105">
        <v>2306.4989999999998</v>
      </c>
      <c r="O37" s="105">
        <v>5518.0619999999999</v>
      </c>
    </row>
    <row r="38" spans="1:15">
      <c r="A38" s="111">
        <v>1997</v>
      </c>
      <c r="B38" s="105">
        <v>2038.8489999999999</v>
      </c>
      <c r="C38" s="105">
        <v>1213.7760000000001</v>
      </c>
      <c r="D38" s="105">
        <v>2.7450000000000001</v>
      </c>
      <c r="E38" s="105">
        <v>539.45600000000002</v>
      </c>
      <c r="F38" s="105">
        <v>94.965999999999994</v>
      </c>
      <c r="G38" s="105">
        <v>238.923</v>
      </c>
      <c r="H38" s="105">
        <v>9.9779999999999998</v>
      </c>
      <c r="I38" s="105">
        <v>13.125</v>
      </c>
      <c r="J38" s="105">
        <v>1073.3340000000001</v>
      </c>
      <c r="K38" s="105">
        <v>80.233999999999995</v>
      </c>
      <c r="L38" s="105">
        <v>137.26300000000001</v>
      </c>
      <c r="M38" s="105">
        <v>135.99799999999999</v>
      </c>
      <c r="N38" s="105">
        <v>2326.0210000000002</v>
      </c>
      <c r="O38" s="105">
        <v>5589.3509999999997</v>
      </c>
    </row>
    <row r="39" spans="1:15">
      <c r="A39" s="111">
        <v>1998</v>
      </c>
      <c r="B39" s="105">
        <v>2063.6329999999998</v>
      </c>
      <c r="C39" s="105">
        <v>1191.317</v>
      </c>
      <c r="D39" s="105">
        <v>2.4540000000000002</v>
      </c>
      <c r="E39" s="105">
        <v>543.29</v>
      </c>
      <c r="F39" s="105">
        <v>85.748999999999995</v>
      </c>
      <c r="G39" s="105">
        <v>242.434</v>
      </c>
      <c r="H39" s="105">
        <v>11.821999999999999</v>
      </c>
      <c r="I39" s="105">
        <v>13.74</v>
      </c>
      <c r="J39" s="105">
        <v>1104.672</v>
      </c>
      <c r="K39" s="105">
        <v>93.385000000000005</v>
      </c>
      <c r="L39" s="105">
        <v>152.85</v>
      </c>
      <c r="M39" s="105">
        <v>120.881</v>
      </c>
      <c r="N39" s="105">
        <v>2371.2779999999998</v>
      </c>
      <c r="O39" s="105">
        <v>5636.7669999999998</v>
      </c>
    </row>
    <row r="40" spans="1:15">
      <c r="A40" s="111">
        <v>1999</v>
      </c>
      <c r="B40" s="105">
        <v>2061.623</v>
      </c>
      <c r="C40" s="105">
        <v>1196.9349999999999</v>
      </c>
      <c r="D40" s="105">
        <v>2.7080000000000002</v>
      </c>
      <c r="E40" s="105">
        <v>560.66499999999996</v>
      </c>
      <c r="F40" s="105">
        <v>101.533</v>
      </c>
      <c r="G40" s="105">
        <v>250.017</v>
      </c>
      <c r="H40" s="105">
        <v>11.047000000000001</v>
      </c>
      <c r="I40" s="105">
        <v>13.884</v>
      </c>
      <c r="J40" s="105">
        <v>1125.4159999999999</v>
      </c>
      <c r="K40" s="105">
        <v>99.524000000000001</v>
      </c>
      <c r="L40" s="105">
        <v>143.03100000000001</v>
      </c>
      <c r="M40" s="105">
        <v>123.252</v>
      </c>
      <c r="N40" s="105">
        <v>2431.0790000000002</v>
      </c>
      <c r="O40" s="105">
        <v>5700.2849999999999</v>
      </c>
    </row>
    <row r="41" spans="1:15">
      <c r="A41" s="111">
        <v>2000</v>
      </c>
      <c r="B41" s="105">
        <v>2154.7429999999999</v>
      </c>
      <c r="C41" s="105">
        <v>1246.05</v>
      </c>
      <c r="D41" s="105">
        <v>2.5089999999999999</v>
      </c>
      <c r="E41" s="105">
        <v>592.24099999999999</v>
      </c>
      <c r="F41" s="105">
        <v>105.914</v>
      </c>
      <c r="G41" s="105">
        <v>258.58100000000002</v>
      </c>
      <c r="H41" s="105">
        <v>10.236000000000001</v>
      </c>
      <c r="I41" s="105">
        <v>13.675000000000001</v>
      </c>
      <c r="J41" s="105">
        <v>1141.299</v>
      </c>
      <c r="K41" s="105">
        <v>84.974000000000004</v>
      </c>
      <c r="L41" s="105">
        <v>156.96899999999999</v>
      </c>
      <c r="M41" s="105">
        <v>110.919</v>
      </c>
      <c r="N41" s="105">
        <v>2477.3180000000002</v>
      </c>
      <c r="O41" s="105">
        <v>5888.6180000000004</v>
      </c>
    </row>
    <row r="42" spans="1:15">
      <c r="A42" s="111">
        <v>2001</v>
      </c>
      <c r="B42" s="105">
        <v>2087.2559999999999</v>
      </c>
      <c r="C42" s="105">
        <v>1191.76</v>
      </c>
      <c r="D42" s="105">
        <v>2.415</v>
      </c>
      <c r="E42" s="105">
        <v>609.47799999999995</v>
      </c>
      <c r="F42" s="105">
        <v>95.796999999999997</v>
      </c>
      <c r="G42" s="105">
        <v>247.43199999999999</v>
      </c>
      <c r="H42" s="105">
        <v>10.957000000000001</v>
      </c>
      <c r="I42" s="105">
        <v>12.53</v>
      </c>
      <c r="J42" s="105">
        <v>1148.6020000000001</v>
      </c>
      <c r="K42" s="105">
        <v>91.23</v>
      </c>
      <c r="L42" s="105">
        <v>139.76499999999999</v>
      </c>
      <c r="M42" s="105">
        <v>129.346</v>
      </c>
      <c r="N42" s="105">
        <v>2487.5520000000001</v>
      </c>
      <c r="O42" s="105">
        <v>5777.8180000000002</v>
      </c>
    </row>
    <row r="43" spans="1:15">
      <c r="A43" s="111">
        <v>2002</v>
      </c>
      <c r="B43" s="105">
        <v>2092.877</v>
      </c>
      <c r="C43" s="105">
        <v>1231.527</v>
      </c>
      <c r="D43" s="105">
        <v>2.3319999999999999</v>
      </c>
      <c r="E43" s="105">
        <v>598.26900000000001</v>
      </c>
      <c r="F43" s="105">
        <v>97.385000000000005</v>
      </c>
      <c r="G43" s="105">
        <v>241.245</v>
      </c>
      <c r="H43" s="105">
        <v>6.5640000000000001</v>
      </c>
      <c r="I43" s="105">
        <v>12.381</v>
      </c>
      <c r="J43" s="105">
        <v>1179.376</v>
      </c>
      <c r="K43" s="105">
        <v>98.900999999999996</v>
      </c>
      <c r="L43" s="105">
        <v>120.541</v>
      </c>
      <c r="M43" s="105">
        <v>125.539</v>
      </c>
      <c r="N43" s="105">
        <v>2482.5329999999999</v>
      </c>
      <c r="O43" s="105">
        <v>5820.0590000000002</v>
      </c>
    </row>
    <row r="44" spans="1:15">
      <c r="A44" s="111">
        <v>2003</v>
      </c>
      <c r="B44" s="105">
        <v>2133.9209999999998</v>
      </c>
      <c r="C44" s="105">
        <v>1195.3810000000001</v>
      </c>
      <c r="D44" s="105">
        <v>2.089</v>
      </c>
      <c r="E44" s="105">
        <v>622.55100000000004</v>
      </c>
      <c r="F44" s="105">
        <v>95.234999999999999</v>
      </c>
      <c r="G44" s="105">
        <v>235.839</v>
      </c>
      <c r="H44" s="105">
        <v>8.2739999999999991</v>
      </c>
      <c r="I44" s="105">
        <v>11.446999999999999</v>
      </c>
      <c r="J44" s="105">
        <v>1201.421</v>
      </c>
      <c r="K44" s="105">
        <v>97.185000000000002</v>
      </c>
      <c r="L44" s="105">
        <v>133.035</v>
      </c>
      <c r="M44" s="105">
        <v>138.25700000000001</v>
      </c>
      <c r="N44" s="105">
        <v>2545.3330000000001</v>
      </c>
      <c r="O44" s="105">
        <v>5886.4489999999996</v>
      </c>
    </row>
    <row r="45" spans="1:15">
      <c r="A45" s="111">
        <v>2004</v>
      </c>
      <c r="B45" s="105">
        <v>2158.366</v>
      </c>
      <c r="C45" s="105">
        <v>1200.931</v>
      </c>
      <c r="D45" s="105">
        <v>2.16</v>
      </c>
      <c r="E45" s="105">
        <v>645.63699999999994</v>
      </c>
      <c r="F45" s="105">
        <v>96.019000000000005</v>
      </c>
      <c r="G45" s="105">
        <v>244.29400000000001</v>
      </c>
      <c r="H45" s="105">
        <v>9.7680000000000007</v>
      </c>
      <c r="I45" s="105">
        <v>11.597</v>
      </c>
      <c r="J45" s="105">
        <v>1212.18</v>
      </c>
      <c r="K45" s="105">
        <v>111.667</v>
      </c>
      <c r="L45" s="105">
        <v>149.39400000000001</v>
      </c>
      <c r="M45" s="105">
        <v>140.19399999999999</v>
      </c>
      <c r="N45" s="105">
        <v>2622.9110000000001</v>
      </c>
      <c r="O45" s="105">
        <v>5993.7529999999997</v>
      </c>
    </row>
    <row r="46" spans="1:15">
      <c r="A46" s="111">
        <v>2005</v>
      </c>
      <c r="B46" s="105">
        <v>2180.1460000000002</v>
      </c>
      <c r="C46" s="105">
        <v>1182.4659999999999</v>
      </c>
      <c r="D46" s="105">
        <v>2.4449999999999998</v>
      </c>
      <c r="E46" s="105">
        <v>652.70000000000005</v>
      </c>
      <c r="F46" s="105">
        <v>91.61</v>
      </c>
      <c r="G46" s="105">
        <v>250.95400000000001</v>
      </c>
      <c r="H46" s="105">
        <v>10.573</v>
      </c>
      <c r="I46" s="105">
        <v>11.536</v>
      </c>
      <c r="J46" s="105">
        <v>1205.21</v>
      </c>
      <c r="K46" s="105">
        <v>109.592</v>
      </c>
      <c r="L46" s="105">
        <v>158.50700000000001</v>
      </c>
      <c r="M46" s="105">
        <v>139.661</v>
      </c>
      <c r="N46" s="105">
        <v>2632.7890000000002</v>
      </c>
      <c r="O46" s="105">
        <v>6007.0259999999998</v>
      </c>
    </row>
    <row r="47" spans="1:15">
      <c r="A47" s="111">
        <v>2006</v>
      </c>
      <c r="B47" s="105">
        <v>2146.009</v>
      </c>
      <c r="C47" s="105">
        <v>1169.6959999999999</v>
      </c>
      <c r="D47" s="105">
        <v>2.3119999999999998</v>
      </c>
      <c r="E47" s="105">
        <v>657.61400000000003</v>
      </c>
      <c r="F47" s="105">
        <v>86.007999999999996</v>
      </c>
      <c r="G47" s="105">
        <v>244.066</v>
      </c>
      <c r="H47" s="105">
        <v>8.1310000000000002</v>
      </c>
      <c r="I47" s="105">
        <v>11.239000000000001</v>
      </c>
      <c r="J47" s="105">
        <v>1216.8800000000001</v>
      </c>
      <c r="K47" s="105">
        <v>105.93899999999999</v>
      </c>
      <c r="L47" s="105">
        <v>118.682</v>
      </c>
      <c r="M47" s="105">
        <v>150.881</v>
      </c>
      <c r="N47" s="105">
        <v>2601.7539999999999</v>
      </c>
      <c r="O47" s="105">
        <v>5929.3609999999999</v>
      </c>
    </row>
    <row r="48" spans="1:15">
      <c r="A48" s="111">
        <v>2007</v>
      </c>
      <c r="B48" s="105">
        <v>2171.2950000000001</v>
      </c>
      <c r="C48" s="105">
        <v>1245.1579999999999</v>
      </c>
      <c r="D48" s="105">
        <v>2.1840000000000002</v>
      </c>
      <c r="E48" s="105">
        <v>657.07899999999995</v>
      </c>
      <c r="F48" s="105">
        <v>89.570999999999998</v>
      </c>
      <c r="G48" s="105">
        <v>242.494</v>
      </c>
      <c r="H48" s="105">
        <v>4.8680000000000003</v>
      </c>
      <c r="I48" s="105">
        <v>11.606999999999999</v>
      </c>
      <c r="J48" s="105">
        <v>1208.6210000000001</v>
      </c>
      <c r="K48" s="105">
        <v>99.24</v>
      </c>
      <c r="L48" s="105">
        <v>124.55500000000001</v>
      </c>
      <c r="M48" s="105">
        <v>147.22999999999999</v>
      </c>
      <c r="N48" s="105">
        <v>2587.4490000000001</v>
      </c>
      <c r="O48" s="105">
        <v>6015.5709999999999</v>
      </c>
    </row>
    <row r="49" spans="1:15">
      <c r="A49" s="111">
        <v>2008</v>
      </c>
      <c r="B49" s="105">
        <v>2138.6930000000002</v>
      </c>
      <c r="C49" s="105">
        <v>1254.5219999999999</v>
      </c>
      <c r="D49" s="105">
        <v>1.9550000000000001</v>
      </c>
      <c r="E49" s="105">
        <v>619.03200000000004</v>
      </c>
      <c r="F49" s="105">
        <v>88.540999999999997</v>
      </c>
      <c r="G49" s="105">
        <v>230.59399999999999</v>
      </c>
      <c r="H49" s="105">
        <v>2.161</v>
      </c>
      <c r="I49" s="105">
        <v>10.775</v>
      </c>
      <c r="J49" s="105">
        <v>1133.5920000000001</v>
      </c>
      <c r="K49" s="105">
        <v>93.992999999999995</v>
      </c>
      <c r="L49" s="105">
        <v>107.495</v>
      </c>
      <c r="M49" s="105">
        <v>129.809</v>
      </c>
      <c r="N49" s="105">
        <v>2417.9470000000001</v>
      </c>
      <c r="O49" s="105">
        <v>5823.1580000000004</v>
      </c>
    </row>
    <row r="50" spans="1:15">
      <c r="A50" s="111">
        <v>2009</v>
      </c>
      <c r="B50" s="105">
        <v>1875.16</v>
      </c>
      <c r="C50" s="105">
        <v>1233.3900000000001</v>
      </c>
      <c r="D50" s="105">
        <v>1.8360000000000001</v>
      </c>
      <c r="E50" s="105">
        <v>562.74400000000003</v>
      </c>
      <c r="F50" s="105">
        <v>85.962000000000003</v>
      </c>
      <c r="G50" s="105">
        <v>208.23699999999999</v>
      </c>
      <c r="H50" s="105">
        <v>2.6579999999999999</v>
      </c>
      <c r="I50" s="105">
        <v>9.6880000000000006</v>
      </c>
      <c r="J50" s="105">
        <v>1126.547</v>
      </c>
      <c r="K50" s="105">
        <v>86.600999999999999</v>
      </c>
      <c r="L50" s="105">
        <v>88.064999999999998</v>
      </c>
      <c r="M50" s="105">
        <v>111.176</v>
      </c>
      <c r="N50" s="105">
        <v>2283.5129999999999</v>
      </c>
      <c r="O50" s="105">
        <v>5403.6930000000002</v>
      </c>
    </row>
    <row r="51" spans="1:15">
      <c r="A51" s="111">
        <v>2010</v>
      </c>
      <c r="B51" s="105">
        <v>1985.9390000000001</v>
      </c>
      <c r="C51" s="105">
        <v>1292.4380000000001</v>
      </c>
      <c r="D51" s="105">
        <v>1.87</v>
      </c>
      <c r="E51" s="105">
        <v>590.97400000000005</v>
      </c>
      <c r="F51" s="105">
        <v>84.210999999999999</v>
      </c>
      <c r="G51" s="105">
        <v>214.018</v>
      </c>
      <c r="H51" s="105">
        <v>3.0190000000000001</v>
      </c>
      <c r="I51" s="105">
        <v>10.763999999999999</v>
      </c>
      <c r="J51" s="105">
        <v>1106.9960000000001</v>
      </c>
      <c r="K51" s="105">
        <v>80.950999999999993</v>
      </c>
      <c r="L51" s="105">
        <v>91.972999999999999</v>
      </c>
      <c r="M51" s="105">
        <v>119.10899999999999</v>
      </c>
      <c r="N51" s="105">
        <v>2303.884</v>
      </c>
      <c r="O51" s="105">
        <v>5593.6620000000003</v>
      </c>
    </row>
    <row r="52" spans="1:15">
      <c r="A52" s="111">
        <v>2011</v>
      </c>
      <c r="B52" s="105">
        <v>1875.6010000000001</v>
      </c>
      <c r="C52" s="105">
        <v>1312.328</v>
      </c>
      <c r="D52" s="105">
        <v>1.871</v>
      </c>
      <c r="E52" s="105">
        <v>600.25800000000004</v>
      </c>
      <c r="F52" s="105">
        <v>78.677000000000007</v>
      </c>
      <c r="G52" s="105">
        <v>213.07499999999999</v>
      </c>
      <c r="H52" s="105">
        <v>1.8540000000000001</v>
      </c>
      <c r="I52" s="105">
        <v>10.212999999999999</v>
      </c>
      <c r="J52" s="105">
        <v>1073.7449999999999</v>
      </c>
      <c r="K52" s="105">
        <v>78.106999999999999</v>
      </c>
      <c r="L52" s="105">
        <v>79.188000000000002</v>
      </c>
      <c r="M52" s="105">
        <v>118.056</v>
      </c>
      <c r="N52" s="105">
        <v>2255.0439999999999</v>
      </c>
      <c r="O52" s="105">
        <v>5454.6949999999997</v>
      </c>
    </row>
    <row r="53" spans="1:15">
      <c r="A53" s="111">
        <v>2012</v>
      </c>
      <c r="B53" s="105">
        <v>1657.873</v>
      </c>
      <c r="C53" s="105">
        <v>1371.5609999999999</v>
      </c>
      <c r="D53" s="105">
        <v>1.7370000000000001</v>
      </c>
      <c r="E53" s="105">
        <v>576.76</v>
      </c>
      <c r="F53" s="105">
        <v>75.382999999999996</v>
      </c>
      <c r="G53" s="105">
        <v>209.58</v>
      </c>
      <c r="H53" s="105">
        <v>0.80100000000000005</v>
      </c>
      <c r="I53" s="105">
        <v>9.3960000000000008</v>
      </c>
      <c r="J53" s="105">
        <v>1065.7829999999999</v>
      </c>
      <c r="K53" s="105">
        <v>77.885999999999996</v>
      </c>
      <c r="L53" s="105">
        <v>63.581000000000003</v>
      </c>
      <c r="M53" s="105">
        <v>114.14400000000001</v>
      </c>
      <c r="N53" s="105">
        <v>2195.0509999999999</v>
      </c>
      <c r="O53" s="105">
        <v>5236.3230000000003</v>
      </c>
    </row>
    <row r="54" spans="1:15">
      <c r="A54" s="111">
        <v>2013</v>
      </c>
      <c r="B54" s="105">
        <v>1717.845</v>
      </c>
      <c r="C54" s="105">
        <v>1408.38</v>
      </c>
      <c r="D54" s="105">
        <v>1.546</v>
      </c>
      <c r="E54" s="105">
        <v>581.18100000000004</v>
      </c>
      <c r="F54" s="105">
        <v>84.891999999999996</v>
      </c>
      <c r="G54" s="105">
        <v>214.429</v>
      </c>
      <c r="H54" s="105">
        <v>0.78700000000000003</v>
      </c>
      <c r="I54" s="105">
        <v>9.9420000000000002</v>
      </c>
      <c r="J54" s="105">
        <v>1077.386</v>
      </c>
      <c r="K54" s="105">
        <v>76.567999999999998</v>
      </c>
      <c r="L54" s="105">
        <v>54.798999999999999</v>
      </c>
      <c r="M54" s="105">
        <v>119.629</v>
      </c>
      <c r="N54" s="105">
        <v>2221.1590000000001</v>
      </c>
      <c r="O54" s="105">
        <v>5358.8630000000003</v>
      </c>
    </row>
    <row r="55" spans="1:15">
      <c r="A55" s="111">
        <v>2014</v>
      </c>
      <c r="B55" s="105">
        <v>1713.367</v>
      </c>
      <c r="C55" s="105">
        <v>1437.5360000000001</v>
      </c>
      <c r="D55" s="105">
        <v>1.5</v>
      </c>
      <c r="E55" s="105">
        <v>614.18200000000002</v>
      </c>
      <c r="F55" s="105">
        <v>85.872</v>
      </c>
      <c r="G55" s="105">
        <v>219.74</v>
      </c>
      <c r="H55" s="105">
        <v>1.363</v>
      </c>
      <c r="I55" s="105">
        <v>10.37</v>
      </c>
      <c r="J55" s="105">
        <v>1084.819</v>
      </c>
      <c r="K55" s="105">
        <v>77.108999999999995</v>
      </c>
      <c r="L55" s="105">
        <v>44.24</v>
      </c>
      <c r="M55" s="105">
        <v>112.23099999999999</v>
      </c>
      <c r="N55" s="105">
        <v>2251.4259999999999</v>
      </c>
      <c r="O55" s="105">
        <v>5413.8789999999999</v>
      </c>
    </row>
    <row r="56" spans="1:15">
      <c r="A56" s="111">
        <v>2015</v>
      </c>
      <c r="B56" s="105">
        <v>1481.8979999999999</v>
      </c>
      <c r="C56" s="105">
        <v>1478.884</v>
      </c>
      <c r="D56" s="105">
        <v>1.462</v>
      </c>
      <c r="E56" s="105">
        <v>606.13499999999999</v>
      </c>
      <c r="F56" s="105">
        <v>86.168000000000006</v>
      </c>
      <c r="G56" s="105">
        <v>231.44800000000001</v>
      </c>
      <c r="H56" s="105">
        <v>0.96699999999999997</v>
      </c>
      <c r="I56" s="105">
        <v>11.292999999999999</v>
      </c>
      <c r="J56" s="105">
        <v>1114.4000000000001</v>
      </c>
      <c r="K56" s="105">
        <v>77.421000000000006</v>
      </c>
      <c r="L56" s="105">
        <v>44.621000000000002</v>
      </c>
      <c r="M56" s="105">
        <v>115.867</v>
      </c>
      <c r="N56" s="105">
        <v>2289.7809999999999</v>
      </c>
      <c r="O56" s="105">
        <v>5262.0519999999997</v>
      </c>
    </row>
    <row r="57" spans="1:15">
      <c r="A57" s="111">
        <v>2016</v>
      </c>
      <c r="B57" s="105">
        <v>1355.2</v>
      </c>
      <c r="C57" s="105">
        <v>1489.8510000000001</v>
      </c>
      <c r="D57" s="105">
        <v>1.415</v>
      </c>
      <c r="E57" s="105">
        <v>583.05999999999995</v>
      </c>
      <c r="F57" s="105">
        <v>82.997</v>
      </c>
      <c r="G57" s="105">
        <v>241.97300000000001</v>
      </c>
      <c r="H57" s="105">
        <v>1.3169999999999999</v>
      </c>
      <c r="I57" s="105">
        <v>10.721</v>
      </c>
      <c r="J57" s="105">
        <v>1133.5170000000001</v>
      </c>
      <c r="K57" s="105">
        <v>77.025999999999996</v>
      </c>
      <c r="L57" s="105">
        <v>56.265999999999998</v>
      </c>
      <c r="M57" s="105">
        <v>123.898</v>
      </c>
      <c r="N57" s="105">
        <v>2312.1909999999998</v>
      </c>
      <c r="O57" s="105">
        <v>5168.8919999999998</v>
      </c>
    </row>
    <row r="58" spans="1:15">
      <c r="A58" s="111">
        <v>2017</v>
      </c>
      <c r="B58" s="105">
        <v>1317.952</v>
      </c>
      <c r="C58" s="105">
        <v>1470.9639999999999</v>
      </c>
      <c r="D58" s="105">
        <v>1.4490000000000001</v>
      </c>
      <c r="E58" s="105">
        <v>591.20299999999997</v>
      </c>
      <c r="F58" s="105">
        <v>85.414000000000001</v>
      </c>
      <c r="G58" s="105">
        <v>251.46899999999999</v>
      </c>
      <c r="H58" s="105">
        <v>0.78400000000000003</v>
      </c>
      <c r="I58" s="105">
        <v>9.8829999999999991</v>
      </c>
      <c r="J58" s="105">
        <v>1131.251</v>
      </c>
      <c r="K58" s="105">
        <v>70.659000000000006</v>
      </c>
      <c r="L58" s="105">
        <v>58.786000000000001</v>
      </c>
      <c r="M58" s="105">
        <v>130.46299999999999</v>
      </c>
      <c r="N58" s="105">
        <v>2331.3609999999999</v>
      </c>
      <c r="O58" s="105">
        <v>5131.3739999999998</v>
      </c>
    </row>
    <row r="59" spans="1:15">
      <c r="A59" s="111">
        <v>2018</v>
      </c>
      <c r="B59" s="105">
        <v>1262.5550000000001</v>
      </c>
      <c r="C59" s="105">
        <v>1626.9079999999999</v>
      </c>
      <c r="D59" s="105">
        <v>1.5489999999999999</v>
      </c>
      <c r="E59" s="105">
        <v>626.45600000000002</v>
      </c>
      <c r="F59" s="105">
        <v>97.674000000000007</v>
      </c>
      <c r="G59" s="105">
        <v>255.18299999999999</v>
      </c>
      <c r="H59" s="105">
        <v>0.82</v>
      </c>
      <c r="I59" s="105">
        <v>9.5909999999999993</v>
      </c>
      <c r="J59" s="105">
        <v>1131.4000000000001</v>
      </c>
      <c r="K59" s="105">
        <v>72.712000000000003</v>
      </c>
      <c r="L59" s="105">
        <v>54.637</v>
      </c>
      <c r="M59" s="105">
        <v>127.146</v>
      </c>
      <c r="N59" s="105">
        <v>2377.1669999999999</v>
      </c>
      <c r="O59" s="105">
        <v>5277.7259999999997</v>
      </c>
    </row>
    <row r="60" spans="1:15">
      <c r="A60" s="111">
        <v>2019</v>
      </c>
      <c r="B60" s="105">
        <v>1077.52</v>
      </c>
      <c r="C60" s="105">
        <v>1684.624</v>
      </c>
      <c r="D60" s="105">
        <v>1.617</v>
      </c>
      <c r="E60" s="105">
        <v>620.82500000000005</v>
      </c>
      <c r="F60" s="105">
        <v>107.14100000000001</v>
      </c>
      <c r="G60" s="105">
        <v>260.61900000000003</v>
      </c>
      <c r="H60" s="105">
        <v>1.026</v>
      </c>
      <c r="I60" s="105">
        <v>9.2449999999999992</v>
      </c>
      <c r="J60" s="105">
        <v>1127.6769999999999</v>
      </c>
      <c r="K60" s="105">
        <v>67.477999999999994</v>
      </c>
      <c r="L60" s="105">
        <v>47.314</v>
      </c>
      <c r="M60" s="105">
        <v>130.804</v>
      </c>
      <c r="N60" s="105">
        <v>2373.7469999999998</v>
      </c>
      <c r="O60" s="105">
        <v>5146.8419999999996</v>
      </c>
    </row>
    <row r="61" spans="1:15">
      <c r="A61" s="111">
        <v>2020</v>
      </c>
      <c r="B61" s="105">
        <v>876.19500000000005</v>
      </c>
      <c r="C61" s="105">
        <v>1649.8230000000001</v>
      </c>
      <c r="D61" s="105">
        <v>1.397</v>
      </c>
      <c r="E61" s="105">
        <v>572.245</v>
      </c>
      <c r="F61" s="105">
        <v>104.52800000000001</v>
      </c>
      <c r="G61" s="105">
        <v>161.358</v>
      </c>
      <c r="H61" s="105">
        <v>1.1379999999999999</v>
      </c>
      <c r="I61" s="105">
        <v>8.3960000000000008</v>
      </c>
      <c r="J61" s="105">
        <v>977.44399999999996</v>
      </c>
      <c r="K61" s="105">
        <v>58.027000000000001</v>
      </c>
      <c r="L61" s="105">
        <v>35.866999999999997</v>
      </c>
      <c r="M61" s="105">
        <v>122.979</v>
      </c>
      <c r="N61" s="105">
        <v>2043.3789999999999</v>
      </c>
      <c r="O61" s="105">
        <v>4580.3720000000003</v>
      </c>
    </row>
    <row r="62" spans="1:15">
      <c r="A62" s="111">
        <v>2021</v>
      </c>
      <c r="B62" s="105">
        <v>1002.651</v>
      </c>
      <c r="C62" s="105">
        <v>1655.1220000000001</v>
      </c>
      <c r="D62" s="105">
        <v>1.49</v>
      </c>
      <c r="E62" s="105">
        <v>610.96699999999998</v>
      </c>
      <c r="F62" s="105">
        <v>110.988</v>
      </c>
      <c r="G62" s="105">
        <v>204.785</v>
      </c>
      <c r="H62" s="105">
        <v>0.9</v>
      </c>
      <c r="I62" s="105">
        <v>8.6110000000000007</v>
      </c>
      <c r="J62" s="105">
        <v>1066.5329999999999</v>
      </c>
      <c r="K62" s="105">
        <v>60.045999999999999</v>
      </c>
      <c r="L62" s="105">
        <v>54.064999999999998</v>
      </c>
      <c r="M62" s="105">
        <v>116.05500000000001</v>
      </c>
      <c r="N62" s="105">
        <v>2234.4409999999998</v>
      </c>
      <c r="O62" s="105">
        <v>4903.1880000000001</v>
      </c>
    </row>
    <row r="63" spans="1:15">
      <c r="A63" s="111">
        <v>2022</v>
      </c>
      <c r="B63" s="105">
        <v>934.66</v>
      </c>
      <c r="C63" s="105">
        <v>1745.6289999999999</v>
      </c>
      <c r="D63" s="105">
        <v>1.5389999999999999</v>
      </c>
      <c r="E63" s="105">
        <v>609.67700000000002</v>
      </c>
      <c r="F63" s="105">
        <v>113.264</v>
      </c>
      <c r="G63" s="105">
        <v>232.97</v>
      </c>
      <c r="H63" s="105">
        <v>0.57299999999999995</v>
      </c>
      <c r="I63" s="105">
        <v>9.1639999999999997</v>
      </c>
      <c r="J63" s="105">
        <v>1060.942</v>
      </c>
      <c r="K63" s="105">
        <v>57.012</v>
      </c>
      <c r="L63" s="105">
        <v>59.040999999999997</v>
      </c>
      <c r="M63" s="105">
        <v>128.751</v>
      </c>
      <c r="N63" s="105">
        <v>2272.933</v>
      </c>
      <c r="O63" s="105">
        <v>4964.1959999999999</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0">
    <tabColor theme="7" tint="0.59999389629810485"/>
  </sheetPr>
  <dimension ref="A1:I63"/>
  <sheetViews>
    <sheetView workbookViewId="0"/>
  </sheetViews>
  <sheetFormatPr defaultColWidth="9.140625" defaultRowHeight="15"/>
  <cols>
    <col min="1" max="1" width="16.7109375" style="26" customWidth="1"/>
    <col min="2" max="2" width="15.85546875" style="26" customWidth="1"/>
    <col min="3" max="3" width="17.7109375" style="26" customWidth="1"/>
    <col min="4" max="4" width="26.7109375" style="26" customWidth="1"/>
    <col min="5" max="5" width="18.140625" style="26" customWidth="1"/>
    <col min="6" max="6" width="19.28515625" style="26" customWidth="1"/>
    <col min="7" max="7" width="21.140625" style="26" customWidth="1"/>
    <col min="8" max="8" width="14.140625" style="26" customWidth="1"/>
    <col min="9" max="9" width="27" style="26" customWidth="1"/>
    <col min="10" max="16384" width="9.140625" style="26"/>
  </cols>
  <sheetData>
    <row r="1" spans="1:9" s="27" customFormat="1">
      <c r="B1" s="27" t="s">
        <v>1917</v>
      </c>
      <c r="C1" s="27" t="s">
        <v>1919</v>
      </c>
      <c r="D1" s="27" t="s">
        <v>2358</v>
      </c>
      <c r="E1" s="27" t="s">
        <v>2359</v>
      </c>
      <c r="F1" s="27" t="s">
        <v>2361</v>
      </c>
      <c r="G1" s="27" t="s">
        <v>1914</v>
      </c>
      <c r="H1" s="27" t="s">
        <v>2368</v>
      </c>
      <c r="I1" s="27" t="s">
        <v>2367</v>
      </c>
    </row>
    <row r="2" spans="1:9" s="27" customFormat="1" ht="18.75">
      <c r="A2" s="106" t="s">
        <v>2269</v>
      </c>
      <c r="B2" s="105"/>
      <c r="C2" s="105"/>
      <c r="D2" s="105"/>
      <c r="E2" s="105"/>
      <c r="F2" s="105"/>
      <c r="G2" s="105"/>
      <c r="H2" s="105"/>
      <c r="I2" s="105"/>
    </row>
    <row r="3" spans="1:9" ht="18.75">
      <c r="A3" s="107" t="s">
        <v>7099</v>
      </c>
      <c r="B3" s="105"/>
      <c r="C3" s="105"/>
      <c r="D3" s="105"/>
      <c r="E3" s="105"/>
      <c r="F3" s="105"/>
      <c r="G3" s="105"/>
      <c r="H3" s="105"/>
      <c r="I3" s="105"/>
    </row>
    <row r="4" spans="1:9">
      <c r="A4"/>
      <c r="B4"/>
      <c r="C4"/>
      <c r="D4"/>
      <c r="E4"/>
      <c r="F4"/>
      <c r="G4"/>
      <c r="H4"/>
      <c r="I4"/>
    </row>
    <row r="5" spans="1:9">
      <c r="A5" s="108" t="s">
        <v>7100</v>
      </c>
      <c r="B5" s="105"/>
      <c r="C5" s="105"/>
      <c r="D5" s="105"/>
      <c r="E5" s="105"/>
      <c r="F5" s="105"/>
      <c r="G5" s="105"/>
      <c r="H5" s="105"/>
      <c r="I5" s="105"/>
    </row>
    <row r="6" spans="1:9">
      <c r="A6"/>
      <c r="B6"/>
      <c r="C6"/>
      <c r="D6"/>
      <c r="E6"/>
      <c r="F6"/>
      <c r="G6"/>
      <c r="H6"/>
      <c r="I6"/>
    </row>
    <row r="7" spans="1:9">
      <c r="A7" s="105" t="s">
        <v>7101</v>
      </c>
      <c r="B7" s="105"/>
      <c r="C7" s="105"/>
      <c r="D7" s="105"/>
      <c r="E7" s="105"/>
      <c r="F7" s="105"/>
      <c r="G7" s="105"/>
      <c r="H7" s="105"/>
      <c r="I7" s="105"/>
    </row>
    <row r="8" spans="1:9">
      <c r="A8" s="105" t="s">
        <v>7102</v>
      </c>
      <c r="B8" s="105"/>
      <c r="C8" s="105"/>
      <c r="D8" s="105"/>
      <c r="E8" s="105"/>
      <c r="F8" s="105"/>
      <c r="G8" s="105"/>
      <c r="H8" s="105"/>
      <c r="I8" s="105"/>
    </row>
    <row r="9" spans="1:9">
      <c r="A9"/>
      <c r="B9"/>
      <c r="C9"/>
      <c r="D9"/>
      <c r="E9"/>
      <c r="F9"/>
      <c r="G9"/>
      <c r="H9"/>
      <c r="I9"/>
    </row>
    <row r="10" spans="1:9" ht="15.75">
      <c r="A10" s="109" t="s">
        <v>2296</v>
      </c>
      <c r="B10" s="105"/>
      <c r="C10" s="105"/>
      <c r="D10" s="105"/>
      <c r="E10" s="105"/>
      <c r="F10" s="105"/>
      <c r="G10" s="105"/>
      <c r="H10" s="105"/>
      <c r="I10" s="105"/>
    </row>
    <row r="11" spans="1:9">
      <c r="A11"/>
      <c r="B11"/>
      <c r="C11"/>
      <c r="D11"/>
      <c r="E11"/>
      <c r="F11"/>
      <c r="G11"/>
      <c r="H11"/>
      <c r="I11"/>
    </row>
    <row r="12" spans="1:9">
      <c r="A12" s="110" t="s">
        <v>2271</v>
      </c>
      <c r="B12" s="110" t="s">
        <v>2295</v>
      </c>
      <c r="C12" s="110" t="s">
        <v>2294</v>
      </c>
      <c r="D12" s="110" t="s">
        <v>2293</v>
      </c>
      <c r="E12" s="110" t="s">
        <v>2292</v>
      </c>
      <c r="F12" s="110" t="s">
        <v>2291</v>
      </c>
      <c r="G12" s="110" t="s">
        <v>2290</v>
      </c>
      <c r="H12" s="110" t="s">
        <v>2289</v>
      </c>
      <c r="I12" s="110" t="s">
        <v>2288</v>
      </c>
    </row>
    <row r="13" spans="1:9">
      <c r="A13" s="110"/>
      <c r="B13" s="110" t="s">
        <v>2286</v>
      </c>
      <c r="C13" s="110" t="s">
        <v>2286</v>
      </c>
      <c r="D13" s="110" t="s">
        <v>2286</v>
      </c>
      <c r="E13" s="110" t="s">
        <v>2286</v>
      </c>
      <c r="F13" s="110" t="s">
        <v>2286</v>
      </c>
      <c r="G13" s="110" t="s">
        <v>2286</v>
      </c>
      <c r="H13" s="110" t="s">
        <v>2286</v>
      </c>
      <c r="I13" s="110" t="s">
        <v>2286</v>
      </c>
    </row>
    <row r="14" spans="1:9">
      <c r="A14" s="111">
        <v>1973</v>
      </c>
      <c r="B14" s="105">
        <v>9.0180000000000007</v>
      </c>
      <c r="C14" s="105">
        <v>263.791</v>
      </c>
      <c r="D14" s="105">
        <v>148.161</v>
      </c>
      <c r="E14" s="105">
        <v>35.884</v>
      </c>
      <c r="F14" s="105">
        <v>16.619</v>
      </c>
      <c r="G14" s="105">
        <v>200.66399999999999</v>
      </c>
      <c r="H14" s="105">
        <v>434.88900000000001</v>
      </c>
      <c r="I14" s="105">
        <v>908.36199999999997</v>
      </c>
    </row>
    <row r="15" spans="1:9">
      <c r="A15" s="111">
        <v>1974</v>
      </c>
      <c r="B15" s="105">
        <v>7.8860000000000001</v>
      </c>
      <c r="C15" s="105">
        <v>259.76400000000001</v>
      </c>
      <c r="D15" s="105">
        <v>136.36099999999999</v>
      </c>
      <c r="E15" s="105">
        <v>33.133000000000003</v>
      </c>
      <c r="F15" s="105">
        <v>13.454000000000001</v>
      </c>
      <c r="G15" s="105">
        <v>182.94800000000001</v>
      </c>
      <c r="H15" s="105">
        <v>423.97399999999999</v>
      </c>
      <c r="I15" s="105">
        <v>874.57100000000003</v>
      </c>
    </row>
    <row r="16" spans="1:9">
      <c r="A16" s="111">
        <v>1975</v>
      </c>
      <c r="B16" s="105">
        <v>6.0339999999999998</v>
      </c>
      <c r="C16" s="105">
        <v>266.20999999999998</v>
      </c>
      <c r="D16" s="105">
        <v>133.608</v>
      </c>
      <c r="E16" s="105">
        <v>32.218000000000004</v>
      </c>
      <c r="F16" s="105">
        <v>11.747</v>
      </c>
      <c r="G16" s="105">
        <v>177.57400000000001</v>
      </c>
      <c r="H16" s="105">
        <v>419.04</v>
      </c>
      <c r="I16" s="105">
        <v>868.85799999999995</v>
      </c>
    </row>
    <row r="17" spans="1:9">
      <c r="A17" s="111">
        <v>1976</v>
      </c>
      <c r="B17" s="105">
        <v>5.6539999999999999</v>
      </c>
      <c r="C17" s="105">
        <v>272.82100000000003</v>
      </c>
      <c r="D17" s="105">
        <v>146.92699999999999</v>
      </c>
      <c r="E17" s="105">
        <v>33.505000000000003</v>
      </c>
      <c r="F17" s="105">
        <v>13.503</v>
      </c>
      <c r="G17" s="105">
        <v>193.935</v>
      </c>
      <c r="H17" s="105">
        <v>442.05399999999997</v>
      </c>
      <c r="I17" s="105">
        <v>914.46400000000006</v>
      </c>
    </row>
    <row r="18" spans="1:9">
      <c r="A18" s="111">
        <v>1977</v>
      </c>
      <c r="B18" s="105">
        <v>5.5179999999999998</v>
      </c>
      <c r="C18" s="105">
        <v>260.40499999999997</v>
      </c>
      <c r="D18" s="105">
        <v>147.48500000000001</v>
      </c>
      <c r="E18" s="105">
        <v>32.722999999999999</v>
      </c>
      <c r="F18" s="105">
        <v>12.249000000000001</v>
      </c>
      <c r="G18" s="105">
        <v>192.458</v>
      </c>
      <c r="H18" s="105">
        <v>477.74299999999999</v>
      </c>
      <c r="I18" s="105">
        <v>936.12400000000002</v>
      </c>
    </row>
    <row r="19" spans="1:9">
      <c r="A19" s="111">
        <v>1978</v>
      </c>
      <c r="B19" s="105">
        <v>4.7190000000000003</v>
      </c>
      <c r="C19" s="105">
        <v>264.02800000000002</v>
      </c>
      <c r="D19" s="105">
        <v>144.268</v>
      </c>
      <c r="E19" s="105">
        <v>31.731000000000002</v>
      </c>
      <c r="F19" s="105">
        <v>11.186</v>
      </c>
      <c r="G19" s="105">
        <v>187.185</v>
      </c>
      <c r="H19" s="105">
        <v>483.904</v>
      </c>
      <c r="I19" s="105">
        <v>939.83600000000001</v>
      </c>
    </row>
    <row r="20" spans="1:9">
      <c r="A20" s="111">
        <v>1979</v>
      </c>
      <c r="B20" s="105">
        <v>3.5830000000000002</v>
      </c>
      <c r="C20" s="105">
        <v>267.91300000000001</v>
      </c>
      <c r="D20" s="105">
        <v>120.255</v>
      </c>
      <c r="E20" s="105">
        <v>21.404</v>
      </c>
      <c r="F20" s="105">
        <v>9.7210000000000001</v>
      </c>
      <c r="G20" s="105">
        <v>151.38</v>
      </c>
      <c r="H20" s="105">
        <v>497.46499999999997</v>
      </c>
      <c r="I20" s="105">
        <v>920.34100000000001</v>
      </c>
    </row>
    <row r="21" spans="1:9">
      <c r="A21" s="111">
        <v>1980</v>
      </c>
      <c r="B21" s="105">
        <v>2.9329999999999998</v>
      </c>
      <c r="C21" s="105">
        <v>255.727</v>
      </c>
      <c r="D21" s="105">
        <v>97.335999999999999</v>
      </c>
      <c r="E21" s="105">
        <v>19.599</v>
      </c>
      <c r="F21" s="105">
        <v>7.8040000000000003</v>
      </c>
      <c r="G21" s="105">
        <v>124.739</v>
      </c>
      <c r="H21" s="105">
        <v>531.28300000000002</v>
      </c>
      <c r="I21" s="105">
        <v>914.68200000000002</v>
      </c>
    </row>
    <row r="22" spans="1:9">
      <c r="A22" s="111">
        <v>1981</v>
      </c>
      <c r="B22" s="105">
        <v>2.883</v>
      </c>
      <c r="C22" s="105">
        <v>244.56299999999999</v>
      </c>
      <c r="D22" s="105">
        <v>84.837000000000003</v>
      </c>
      <c r="E22" s="105">
        <v>18.800999999999998</v>
      </c>
      <c r="F22" s="105">
        <v>6.2460000000000004</v>
      </c>
      <c r="G22" s="105">
        <v>109.88500000000001</v>
      </c>
      <c r="H22" s="105">
        <v>524.69399999999996</v>
      </c>
      <c r="I22" s="105">
        <v>882.024</v>
      </c>
    </row>
    <row r="23" spans="1:9">
      <c r="A23" s="111">
        <v>1982</v>
      </c>
      <c r="B23" s="105">
        <v>3.0529999999999999</v>
      </c>
      <c r="C23" s="105">
        <v>249.70699999999999</v>
      </c>
      <c r="D23" s="105">
        <v>77.643000000000001</v>
      </c>
      <c r="E23" s="105">
        <v>18.172000000000001</v>
      </c>
      <c r="F23" s="105">
        <v>6.9589999999999996</v>
      </c>
      <c r="G23" s="105">
        <v>102.77500000000001</v>
      </c>
      <c r="H23" s="105">
        <v>520.94399999999996</v>
      </c>
      <c r="I23" s="105">
        <v>876.47900000000004</v>
      </c>
    </row>
    <row r="24" spans="1:9">
      <c r="A24" s="111">
        <v>1983</v>
      </c>
      <c r="B24" s="105">
        <v>2.956</v>
      </c>
      <c r="C24" s="105">
        <v>237.32499999999999</v>
      </c>
      <c r="D24" s="105">
        <v>68.366</v>
      </c>
      <c r="E24" s="105">
        <v>21.635000000000002</v>
      </c>
      <c r="F24" s="105">
        <v>6.2489999999999997</v>
      </c>
      <c r="G24" s="105">
        <v>96.251000000000005</v>
      </c>
      <c r="H24" s="105">
        <v>534.21500000000003</v>
      </c>
      <c r="I24" s="105">
        <v>870.74699999999996</v>
      </c>
    </row>
    <row r="25" spans="1:9">
      <c r="A25" s="111">
        <v>1984</v>
      </c>
      <c r="B25" s="105">
        <v>3.8050000000000002</v>
      </c>
      <c r="C25" s="105">
        <v>247.02</v>
      </c>
      <c r="D25" s="105">
        <v>80.656999999999996</v>
      </c>
      <c r="E25" s="105">
        <v>17.619</v>
      </c>
      <c r="F25" s="105">
        <v>11.731</v>
      </c>
      <c r="G25" s="105">
        <v>110.00700000000001</v>
      </c>
      <c r="H25" s="105">
        <v>545.89099999999996</v>
      </c>
      <c r="I25" s="105">
        <v>906.72400000000005</v>
      </c>
    </row>
    <row r="26" spans="1:9">
      <c r="A26" s="111">
        <v>1985</v>
      </c>
      <c r="B26" s="105">
        <v>3.722</v>
      </c>
      <c r="C26" s="105">
        <v>240.327</v>
      </c>
      <c r="D26" s="105">
        <v>80.789000000000001</v>
      </c>
      <c r="E26" s="105">
        <v>19.789000000000001</v>
      </c>
      <c r="F26" s="105">
        <v>11.601000000000001</v>
      </c>
      <c r="G26" s="105">
        <v>112.179</v>
      </c>
      <c r="H26" s="105">
        <v>557.25099999999998</v>
      </c>
      <c r="I26" s="105">
        <v>913.47900000000004</v>
      </c>
    </row>
    <row r="27" spans="1:9">
      <c r="A27" s="111">
        <v>1986</v>
      </c>
      <c r="B27" s="105">
        <v>3.8860000000000001</v>
      </c>
      <c r="C27" s="105">
        <v>233.483</v>
      </c>
      <c r="D27" s="105">
        <v>82.198999999999998</v>
      </c>
      <c r="E27" s="105">
        <v>19.381</v>
      </c>
      <c r="F27" s="105">
        <v>8.8789999999999996</v>
      </c>
      <c r="G27" s="105">
        <v>110.459</v>
      </c>
      <c r="H27" s="105">
        <v>561.69899999999996</v>
      </c>
      <c r="I27" s="105">
        <v>909.52700000000004</v>
      </c>
    </row>
    <row r="28" spans="1:9">
      <c r="A28" s="111">
        <v>1987</v>
      </c>
      <c r="B28" s="105">
        <v>3.5739999999999998</v>
      </c>
      <c r="C28" s="105">
        <v>234.24799999999999</v>
      </c>
      <c r="D28" s="105">
        <v>85.465999999999994</v>
      </c>
      <c r="E28" s="105">
        <v>21.548999999999999</v>
      </c>
      <c r="F28" s="105">
        <v>8.6890000000000001</v>
      </c>
      <c r="G28" s="105">
        <v>115.70399999999999</v>
      </c>
      <c r="H28" s="105">
        <v>585.63300000000004</v>
      </c>
      <c r="I28" s="105">
        <v>939.15800000000002</v>
      </c>
    </row>
    <row r="29" spans="1:9">
      <c r="A29" s="111">
        <v>1988</v>
      </c>
      <c r="B29" s="105">
        <v>3.55</v>
      </c>
      <c r="C29" s="105">
        <v>250.97</v>
      </c>
      <c r="D29" s="105">
        <v>88.013999999999996</v>
      </c>
      <c r="E29" s="105">
        <v>21.478999999999999</v>
      </c>
      <c r="F29" s="105">
        <v>10.505000000000001</v>
      </c>
      <c r="G29" s="105">
        <v>119.997</v>
      </c>
      <c r="H29" s="105">
        <v>612.23</v>
      </c>
      <c r="I29" s="105">
        <v>986.74800000000005</v>
      </c>
    </row>
    <row r="30" spans="1:9">
      <c r="A30" s="111">
        <v>1989</v>
      </c>
      <c r="B30" s="105">
        <v>2.9409999999999998</v>
      </c>
      <c r="C30" s="105">
        <v>259.89100000000002</v>
      </c>
      <c r="D30" s="105">
        <v>85.796000000000006</v>
      </c>
      <c r="E30" s="105">
        <v>24.109000000000002</v>
      </c>
      <c r="F30" s="105">
        <v>8.5830000000000002</v>
      </c>
      <c r="G30" s="105">
        <v>118.488</v>
      </c>
      <c r="H30" s="105">
        <v>628.05100000000004</v>
      </c>
      <c r="I30" s="105">
        <v>1009.371</v>
      </c>
    </row>
    <row r="31" spans="1:9">
      <c r="A31" s="111">
        <v>1990</v>
      </c>
      <c r="B31" s="105">
        <v>2.988</v>
      </c>
      <c r="C31" s="105">
        <v>237.798</v>
      </c>
      <c r="D31" s="105">
        <v>72.338999999999999</v>
      </c>
      <c r="E31" s="105">
        <v>22.172000000000001</v>
      </c>
      <c r="F31" s="105">
        <v>4.6769999999999996</v>
      </c>
      <c r="G31" s="105">
        <v>99.188999999999993</v>
      </c>
      <c r="H31" s="105">
        <v>621.87900000000002</v>
      </c>
      <c r="I31" s="105">
        <v>961.85299999999995</v>
      </c>
    </row>
    <row r="32" spans="1:9">
      <c r="A32" s="111">
        <v>1991</v>
      </c>
      <c r="B32" s="105">
        <v>2.4420000000000002</v>
      </c>
      <c r="C32" s="105">
        <v>247.316</v>
      </c>
      <c r="D32" s="105">
        <v>68.807000000000002</v>
      </c>
      <c r="E32" s="105">
        <v>23.81</v>
      </c>
      <c r="F32" s="105">
        <v>5.2939999999999996</v>
      </c>
      <c r="G32" s="105">
        <v>97.911000000000001</v>
      </c>
      <c r="H32" s="105">
        <v>631.09500000000003</v>
      </c>
      <c r="I32" s="105">
        <v>978.76499999999999</v>
      </c>
    </row>
    <row r="33" spans="1:9">
      <c r="A33" s="111">
        <v>1992</v>
      </c>
      <c r="B33" s="105">
        <v>2.4750000000000001</v>
      </c>
      <c r="C33" s="105">
        <v>254.595</v>
      </c>
      <c r="D33" s="105">
        <v>72.453000000000003</v>
      </c>
      <c r="E33" s="105">
        <v>23.26</v>
      </c>
      <c r="F33" s="105">
        <v>4.7569999999999997</v>
      </c>
      <c r="G33" s="105">
        <v>100.47</v>
      </c>
      <c r="H33" s="105">
        <v>622.86800000000005</v>
      </c>
      <c r="I33" s="105">
        <v>980.40800000000002</v>
      </c>
    </row>
    <row r="34" spans="1:9">
      <c r="A34" s="111">
        <v>1993</v>
      </c>
      <c r="B34" s="105">
        <v>2.4700000000000002</v>
      </c>
      <c r="C34" s="105">
        <v>268.22899999999998</v>
      </c>
      <c r="D34" s="105">
        <v>72.019000000000005</v>
      </c>
      <c r="E34" s="105">
        <v>24.53</v>
      </c>
      <c r="F34" s="105">
        <v>5.5339999999999998</v>
      </c>
      <c r="G34" s="105">
        <v>102.083</v>
      </c>
      <c r="H34" s="105">
        <v>665.61500000000001</v>
      </c>
      <c r="I34" s="105">
        <v>1038.3969999999999</v>
      </c>
    </row>
    <row r="35" spans="1:9">
      <c r="A35" s="111">
        <v>1994</v>
      </c>
      <c r="B35" s="105">
        <v>1.994</v>
      </c>
      <c r="C35" s="105">
        <v>262.94400000000002</v>
      </c>
      <c r="D35" s="105">
        <v>70.923000000000002</v>
      </c>
      <c r="E35" s="105">
        <v>24.158000000000001</v>
      </c>
      <c r="F35" s="105">
        <v>4.7519999999999998</v>
      </c>
      <c r="G35" s="105">
        <v>99.832999999999998</v>
      </c>
      <c r="H35" s="105">
        <v>666.577</v>
      </c>
      <c r="I35" s="105">
        <v>1031.348</v>
      </c>
    </row>
    <row r="36" spans="1:9">
      <c r="A36" s="111">
        <v>1995</v>
      </c>
      <c r="B36" s="105">
        <v>1.6719999999999999</v>
      </c>
      <c r="C36" s="105">
        <v>262.76600000000002</v>
      </c>
      <c r="D36" s="105">
        <v>66.855000000000004</v>
      </c>
      <c r="E36" s="105">
        <v>24.859000000000002</v>
      </c>
      <c r="F36" s="105">
        <v>5.4370000000000003</v>
      </c>
      <c r="G36" s="105">
        <v>97.152000000000001</v>
      </c>
      <c r="H36" s="105">
        <v>677.08900000000006</v>
      </c>
      <c r="I36" s="105">
        <v>1038.6780000000001</v>
      </c>
    </row>
    <row r="37" spans="1:9">
      <c r="A37" s="111">
        <v>1996</v>
      </c>
      <c r="B37" s="105">
        <v>1.583</v>
      </c>
      <c r="C37" s="105">
        <v>283.99200000000002</v>
      </c>
      <c r="D37" s="105">
        <v>68.426000000000002</v>
      </c>
      <c r="E37" s="105">
        <v>29.513999999999999</v>
      </c>
      <c r="F37" s="105">
        <v>6.4980000000000002</v>
      </c>
      <c r="G37" s="105">
        <v>104.437</v>
      </c>
      <c r="H37" s="105">
        <v>708.63599999999997</v>
      </c>
      <c r="I37" s="105">
        <v>1098.6479999999999</v>
      </c>
    </row>
    <row r="38" spans="1:9">
      <c r="A38" s="111">
        <v>1997</v>
      </c>
      <c r="B38" s="105">
        <v>1.518</v>
      </c>
      <c r="C38" s="105">
        <v>270.12400000000002</v>
      </c>
      <c r="D38" s="105">
        <v>64.614999999999995</v>
      </c>
      <c r="E38" s="105">
        <v>28.635999999999999</v>
      </c>
      <c r="F38" s="105">
        <v>6.798</v>
      </c>
      <c r="G38" s="105">
        <v>100.05</v>
      </c>
      <c r="H38" s="105">
        <v>717.48299999999995</v>
      </c>
      <c r="I38" s="105">
        <v>1089.175</v>
      </c>
    </row>
    <row r="39" spans="1:9">
      <c r="A39" s="111">
        <v>1998</v>
      </c>
      <c r="B39" s="105">
        <v>1.103</v>
      </c>
      <c r="C39" s="105">
        <v>246.14</v>
      </c>
      <c r="D39" s="105">
        <v>57.029000000000003</v>
      </c>
      <c r="E39" s="105">
        <v>26.69</v>
      </c>
      <c r="F39" s="105">
        <v>7.9269999999999996</v>
      </c>
      <c r="G39" s="105">
        <v>91.646000000000001</v>
      </c>
      <c r="H39" s="105">
        <v>757.02800000000002</v>
      </c>
      <c r="I39" s="105">
        <v>1095.9179999999999</v>
      </c>
    </row>
    <row r="40" spans="1:9">
      <c r="A40" s="111">
        <v>1999</v>
      </c>
      <c r="B40" s="105">
        <v>1.331</v>
      </c>
      <c r="C40" s="105">
        <v>256.37900000000002</v>
      </c>
      <c r="D40" s="105">
        <v>61.155000000000001</v>
      </c>
      <c r="E40" s="105">
        <v>33.119</v>
      </c>
      <c r="F40" s="105">
        <v>8.1359999999999992</v>
      </c>
      <c r="G40" s="105">
        <v>102.40900000000001</v>
      </c>
      <c r="H40" s="105">
        <v>760.43799999999999</v>
      </c>
      <c r="I40" s="105">
        <v>1120.558</v>
      </c>
    </row>
    <row r="41" spans="1:9">
      <c r="A41" s="111">
        <v>2000</v>
      </c>
      <c r="B41" s="105">
        <v>1.083</v>
      </c>
      <c r="C41" s="105">
        <v>270.80599999999998</v>
      </c>
      <c r="D41" s="105">
        <v>67.575999999999993</v>
      </c>
      <c r="E41" s="105">
        <v>34.939</v>
      </c>
      <c r="F41" s="105">
        <v>6.9210000000000003</v>
      </c>
      <c r="G41" s="105">
        <v>109.43600000000001</v>
      </c>
      <c r="H41" s="105">
        <v>803.77300000000002</v>
      </c>
      <c r="I41" s="105">
        <v>1185.098</v>
      </c>
    </row>
    <row r="42" spans="1:9">
      <c r="A42" s="111">
        <v>2001</v>
      </c>
      <c r="B42" s="105">
        <v>1.141</v>
      </c>
      <c r="C42" s="105">
        <v>259.18900000000002</v>
      </c>
      <c r="D42" s="105">
        <v>67.739999999999995</v>
      </c>
      <c r="E42" s="105">
        <v>33.1</v>
      </c>
      <c r="F42" s="105">
        <v>6.9589999999999996</v>
      </c>
      <c r="G42" s="105">
        <v>107.798</v>
      </c>
      <c r="H42" s="105">
        <v>802.85199999999998</v>
      </c>
      <c r="I42" s="105">
        <v>1170.981</v>
      </c>
    </row>
    <row r="43" spans="1:9">
      <c r="A43" s="111">
        <v>2002</v>
      </c>
      <c r="B43" s="105">
        <v>1.1659999999999999</v>
      </c>
      <c r="C43" s="105">
        <v>265.053</v>
      </c>
      <c r="D43" s="105">
        <v>64.123000000000005</v>
      </c>
      <c r="E43" s="105">
        <v>33.822000000000003</v>
      </c>
      <c r="F43" s="105">
        <v>4.3869999999999996</v>
      </c>
      <c r="G43" s="105">
        <v>102.33199999999999</v>
      </c>
      <c r="H43" s="105">
        <v>834.17</v>
      </c>
      <c r="I43" s="105">
        <v>1202.721</v>
      </c>
    </row>
    <row r="44" spans="1:9">
      <c r="A44" s="111">
        <v>2003</v>
      </c>
      <c r="B44" s="105">
        <v>1.169</v>
      </c>
      <c r="C44" s="105">
        <v>276.17500000000001</v>
      </c>
      <c r="D44" s="105">
        <v>69.542000000000002</v>
      </c>
      <c r="E44" s="105">
        <v>34.283000000000001</v>
      </c>
      <c r="F44" s="105">
        <v>5.1449999999999996</v>
      </c>
      <c r="G44" s="105">
        <v>108.971</v>
      </c>
      <c r="H44" s="105">
        <v>845.38900000000001</v>
      </c>
      <c r="I44" s="105">
        <v>1231.704</v>
      </c>
    </row>
    <row r="45" spans="1:9">
      <c r="A45" s="111">
        <v>2004</v>
      </c>
      <c r="B45" s="105">
        <v>1.085</v>
      </c>
      <c r="C45" s="105">
        <v>264.17899999999997</v>
      </c>
      <c r="D45" s="105">
        <v>68.981999999999999</v>
      </c>
      <c r="E45" s="105">
        <v>32.222000000000001</v>
      </c>
      <c r="F45" s="105">
        <v>6.2030000000000003</v>
      </c>
      <c r="G45" s="105">
        <v>107.408</v>
      </c>
      <c r="H45" s="105">
        <v>854.46500000000003</v>
      </c>
      <c r="I45" s="105">
        <v>1227.1369999999999</v>
      </c>
    </row>
    <row r="46" spans="1:9">
      <c r="A46" s="111">
        <v>2005</v>
      </c>
      <c r="B46" s="105">
        <v>0.80500000000000005</v>
      </c>
      <c r="C46" s="105">
        <v>262.22899999999998</v>
      </c>
      <c r="D46" s="105">
        <v>63.722000000000001</v>
      </c>
      <c r="E46" s="105">
        <v>32.292000000000002</v>
      </c>
      <c r="F46" s="105">
        <v>6.133</v>
      </c>
      <c r="G46" s="105">
        <v>102.148</v>
      </c>
      <c r="H46" s="105">
        <v>895.22799999999995</v>
      </c>
      <c r="I46" s="105">
        <v>1260.4090000000001</v>
      </c>
    </row>
    <row r="47" spans="1:9">
      <c r="A47" s="111">
        <v>2006</v>
      </c>
      <c r="B47" s="105">
        <v>0.61699999999999999</v>
      </c>
      <c r="C47" s="105">
        <v>237.28800000000001</v>
      </c>
      <c r="D47" s="105">
        <v>52.881</v>
      </c>
      <c r="E47" s="105">
        <v>28.053000000000001</v>
      </c>
      <c r="F47" s="105">
        <v>4.8559999999999999</v>
      </c>
      <c r="G47" s="105">
        <v>85.789000000000001</v>
      </c>
      <c r="H47" s="105">
        <v>867.58699999999999</v>
      </c>
      <c r="I47" s="105">
        <v>1191.2809999999999</v>
      </c>
    </row>
    <row r="48" spans="1:9">
      <c r="A48" s="111">
        <v>2007</v>
      </c>
      <c r="B48" s="105">
        <v>0.73899999999999999</v>
      </c>
      <c r="C48" s="105">
        <v>256.40800000000002</v>
      </c>
      <c r="D48" s="105">
        <v>53.531999999999996</v>
      </c>
      <c r="E48" s="105">
        <v>30.452999999999999</v>
      </c>
      <c r="F48" s="105">
        <v>3.214</v>
      </c>
      <c r="G48" s="105">
        <v>87.198999999999998</v>
      </c>
      <c r="H48" s="105">
        <v>895.85299999999995</v>
      </c>
      <c r="I48" s="105">
        <v>1240.2</v>
      </c>
    </row>
    <row r="49" spans="1:9">
      <c r="A49" s="111">
        <v>2008</v>
      </c>
      <c r="B49" s="105" t="s">
        <v>2287</v>
      </c>
      <c r="C49" s="105">
        <v>265.66800000000001</v>
      </c>
      <c r="D49" s="105">
        <v>55.673000000000002</v>
      </c>
      <c r="E49" s="105">
        <v>34.802</v>
      </c>
      <c r="F49" s="105">
        <v>1.556</v>
      </c>
      <c r="G49" s="105">
        <v>92.031000000000006</v>
      </c>
      <c r="H49" s="105">
        <v>876.65300000000002</v>
      </c>
      <c r="I49" s="105">
        <v>1234.3520000000001</v>
      </c>
    </row>
    <row r="50" spans="1:9">
      <c r="A50" s="111">
        <v>2009</v>
      </c>
      <c r="B50" s="105" t="s">
        <v>2287</v>
      </c>
      <c r="C50" s="105">
        <v>259.05599999999998</v>
      </c>
      <c r="D50" s="105">
        <v>43.183999999999997</v>
      </c>
      <c r="E50" s="105">
        <v>34.445999999999998</v>
      </c>
      <c r="F50" s="105">
        <v>2.0270000000000001</v>
      </c>
      <c r="G50" s="105">
        <v>79.656999999999996</v>
      </c>
      <c r="H50" s="105">
        <v>818.27300000000002</v>
      </c>
      <c r="I50" s="105">
        <v>1156.9860000000001</v>
      </c>
    </row>
    <row r="51" spans="1:9">
      <c r="A51" s="111">
        <v>2010</v>
      </c>
      <c r="B51" s="105" t="s">
        <v>2287</v>
      </c>
      <c r="C51" s="105">
        <v>258.995</v>
      </c>
      <c r="D51" s="105">
        <v>41.670999999999999</v>
      </c>
      <c r="E51" s="105">
        <v>33.317999999999998</v>
      </c>
      <c r="F51" s="105">
        <v>2.13</v>
      </c>
      <c r="G51" s="105">
        <v>77.119</v>
      </c>
      <c r="H51" s="105">
        <v>874.03099999999995</v>
      </c>
      <c r="I51" s="105">
        <v>1210.145</v>
      </c>
    </row>
    <row r="52" spans="1:9">
      <c r="A52" s="111">
        <v>2011</v>
      </c>
      <c r="B52" s="105" t="s">
        <v>2287</v>
      </c>
      <c r="C52" s="105">
        <v>255.09100000000001</v>
      </c>
      <c r="D52" s="105">
        <v>38.752000000000002</v>
      </c>
      <c r="E52" s="105">
        <v>30.977</v>
      </c>
      <c r="F52" s="105">
        <v>1.3560000000000001</v>
      </c>
      <c r="G52" s="105">
        <v>71.084999999999994</v>
      </c>
      <c r="H52" s="105">
        <v>823.24099999999999</v>
      </c>
      <c r="I52" s="105">
        <v>1149.4169999999999</v>
      </c>
    </row>
    <row r="53" spans="1:9">
      <c r="A53" s="111">
        <v>2012</v>
      </c>
      <c r="B53" s="105" t="s">
        <v>2287</v>
      </c>
      <c r="C53" s="105">
        <v>225.071</v>
      </c>
      <c r="D53" s="105">
        <v>35.76</v>
      </c>
      <c r="E53" s="105">
        <v>24.873999999999999</v>
      </c>
      <c r="F53" s="105">
        <v>0.56599999999999995</v>
      </c>
      <c r="G53" s="105">
        <v>61.2</v>
      </c>
      <c r="H53" s="105">
        <v>756.95500000000004</v>
      </c>
      <c r="I53" s="105">
        <v>1043.2270000000001</v>
      </c>
    </row>
    <row r="54" spans="1:9">
      <c r="A54" s="111">
        <v>2013</v>
      </c>
      <c r="B54" s="105" t="s">
        <v>2287</v>
      </c>
      <c r="C54" s="105">
        <v>266.31599999999997</v>
      </c>
      <c r="D54" s="105">
        <v>36.454000000000001</v>
      </c>
      <c r="E54" s="105">
        <v>29.145</v>
      </c>
      <c r="F54" s="105">
        <v>0.60499999999999998</v>
      </c>
      <c r="G54" s="105">
        <v>66.203000000000003</v>
      </c>
      <c r="H54" s="105">
        <v>767.38400000000001</v>
      </c>
      <c r="I54" s="105">
        <v>1099.904</v>
      </c>
    </row>
    <row r="55" spans="1:9">
      <c r="A55" s="111">
        <v>2014</v>
      </c>
      <c r="B55" s="105" t="s">
        <v>2287</v>
      </c>
      <c r="C55" s="105">
        <v>277.76400000000001</v>
      </c>
      <c r="D55" s="105">
        <v>39.536000000000001</v>
      </c>
      <c r="E55" s="105">
        <v>30.783000000000001</v>
      </c>
      <c r="F55" s="105">
        <v>1.006</v>
      </c>
      <c r="G55" s="105">
        <v>71.323999999999998</v>
      </c>
      <c r="H55" s="105">
        <v>765.66200000000003</v>
      </c>
      <c r="I55" s="105">
        <v>1114.75</v>
      </c>
    </row>
    <row r="56" spans="1:9">
      <c r="A56" s="111">
        <v>2015</v>
      </c>
      <c r="B56" s="105" t="s">
        <v>2287</v>
      </c>
      <c r="C56" s="105">
        <v>252.74700000000001</v>
      </c>
      <c r="D56" s="105">
        <v>40.875</v>
      </c>
      <c r="E56" s="105">
        <v>28.027999999999999</v>
      </c>
      <c r="F56" s="105">
        <v>0.74</v>
      </c>
      <c r="G56" s="105">
        <v>69.643000000000001</v>
      </c>
      <c r="H56" s="105">
        <v>714.13199999999995</v>
      </c>
      <c r="I56" s="105">
        <v>1036.5229999999999</v>
      </c>
    </row>
    <row r="57" spans="1:9">
      <c r="A57" s="111">
        <v>2016</v>
      </c>
      <c r="B57" s="105" t="s">
        <v>2287</v>
      </c>
      <c r="C57" s="105">
        <v>238.404</v>
      </c>
      <c r="D57" s="105">
        <v>32.216000000000001</v>
      </c>
      <c r="E57" s="105">
        <v>27.033000000000001</v>
      </c>
      <c r="F57" s="105">
        <v>0.999</v>
      </c>
      <c r="G57" s="105">
        <v>60.247999999999998</v>
      </c>
      <c r="H57" s="105">
        <v>682.56399999999996</v>
      </c>
      <c r="I57" s="105">
        <v>981.21600000000001</v>
      </c>
    </row>
    <row r="58" spans="1:9">
      <c r="A58" s="111">
        <v>2017</v>
      </c>
      <c r="B58" s="105" t="s">
        <v>2287</v>
      </c>
      <c r="C58" s="105">
        <v>241.453</v>
      </c>
      <c r="D58" s="105">
        <v>32.040999999999997</v>
      </c>
      <c r="E58" s="105">
        <v>27.084</v>
      </c>
      <c r="F58" s="105">
        <v>0.61599999999999999</v>
      </c>
      <c r="G58" s="105">
        <v>59.74</v>
      </c>
      <c r="H58" s="105">
        <v>645.23500000000001</v>
      </c>
      <c r="I58" s="105">
        <v>946.42899999999997</v>
      </c>
    </row>
    <row r="59" spans="1:9">
      <c r="A59" s="111">
        <v>2018</v>
      </c>
      <c r="B59" s="105" t="s">
        <v>2287</v>
      </c>
      <c r="C59" s="105">
        <v>273.77699999999999</v>
      </c>
      <c r="D59" s="105">
        <v>37.631</v>
      </c>
      <c r="E59" s="105">
        <v>31.853000000000002</v>
      </c>
      <c r="F59" s="105">
        <v>0.60299999999999998</v>
      </c>
      <c r="G59" s="105">
        <v>70.087000000000003</v>
      </c>
      <c r="H59" s="105">
        <v>671.58399999999995</v>
      </c>
      <c r="I59" s="105">
        <v>1015.449</v>
      </c>
    </row>
    <row r="60" spans="1:9">
      <c r="A60" s="111">
        <v>2019</v>
      </c>
      <c r="B60" s="105" t="s">
        <v>2287</v>
      </c>
      <c r="C60" s="105">
        <v>275.55700000000002</v>
      </c>
      <c r="D60" s="105">
        <v>34.889000000000003</v>
      </c>
      <c r="E60" s="105">
        <v>35.429000000000002</v>
      </c>
      <c r="F60" s="105">
        <v>0.78700000000000003</v>
      </c>
      <c r="G60" s="105">
        <v>71.105000000000004</v>
      </c>
      <c r="H60" s="105">
        <v>611.29899999999998</v>
      </c>
      <c r="I60" s="105">
        <v>957.96100000000001</v>
      </c>
    </row>
    <row r="61" spans="1:9">
      <c r="A61" s="111">
        <v>2020</v>
      </c>
      <c r="B61" s="105" t="s">
        <v>2287</v>
      </c>
      <c r="C61" s="105">
        <v>256.38400000000001</v>
      </c>
      <c r="D61" s="105">
        <v>30.273</v>
      </c>
      <c r="E61" s="105">
        <v>31.123000000000001</v>
      </c>
      <c r="F61" s="105">
        <v>0.79300000000000004</v>
      </c>
      <c r="G61" s="105">
        <v>62.189</v>
      </c>
      <c r="H61" s="105">
        <v>571.31399999999996</v>
      </c>
      <c r="I61" s="105">
        <v>889.88800000000003</v>
      </c>
    </row>
    <row r="62" spans="1:9">
      <c r="A62" s="111">
        <v>2021</v>
      </c>
      <c r="B62" s="105" t="s">
        <v>2287</v>
      </c>
      <c r="C62" s="105">
        <v>258.64499999999998</v>
      </c>
      <c r="D62" s="105">
        <v>35.137999999999998</v>
      </c>
      <c r="E62" s="105">
        <v>30.443999999999999</v>
      </c>
      <c r="F62" s="105">
        <v>0.68899999999999995</v>
      </c>
      <c r="G62" s="105">
        <v>66.27</v>
      </c>
      <c r="H62" s="105">
        <v>599.32000000000005</v>
      </c>
      <c r="I62" s="105">
        <v>924.23500000000001</v>
      </c>
    </row>
    <row r="63" spans="1:9">
      <c r="A63" s="111">
        <v>2022</v>
      </c>
      <c r="B63" s="105" t="s">
        <v>2287</v>
      </c>
      <c r="C63" s="105">
        <v>273.44299999999998</v>
      </c>
      <c r="D63" s="105">
        <v>34.935000000000002</v>
      </c>
      <c r="E63" s="105">
        <v>30.870999999999999</v>
      </c>
      <c r="F63" s="105">
        <v>0.438</v>
      </c>
      <c r="G63" s="105">
        <v>66.244</v>
      </c>
      <c r="H63" s="105">
        <v>599.26700000000005</v>
      </c>
      <c r="I63" s="105">
        <v>938.95500000000004</v>
      </c>
    </row>
  </sheetData>
  <sheetProtection formatCells="0" formatColumns="0" formatRows="0" insertColumns="0" insertRows="0" insertHyperlinks="0" deleteColumns="0" deleteRows="0" sort="0" autoFilter="0" pivotTables="0"/>
  <hyperlinks>
    <hyperlink ref="A5" r:id="rId1" display="http://www.eia.gov/totalenergy/data/monthly/dataunits.cfm" xr:uid="{00000000-0004-0000-01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1">
    <tabColor theme="7" tint="0.59999389629810485"/>
  </sheetPr>
  <dimension ref="A1:L63"/>
  <sheetViews>
    <sheetView workbookViewId="0"/>
  </sheetViews>
  <sheetFormatPr defaultColWidth="9.140625" defaultRowHeight="15"/>
  <cols>
    <col min="1" max="1" width="18.5703125" style="26" customWidth="1"/>
    <col min="2" max="2" width="25.5703125" style="26" customWidth="1"/>
    <col min="3" max="3" width="28.42578125" style="26" customWidth="1"/>
    <col min="4" max="4" width="18.85546875" style="26" customWidth="1"/>
    <col min="5" max="5" width="22.140625" style="26" customWidth="1"/>
    <col min="6" max="6" width="26.42578125" style="26" customWidth="1"/>
    <col min="7" max="7" width="25.140625" style="26" customWidth="1"/>
    <col min="8" max="8" width="21.140625" style="26" customWidth="1"/>
    <col min="9" max="9" width="17.7109375" style="26" customWidth="1"/>
    <col min="10" max="10" width="22" style="26" customWidth="1"/>
    <col min="11" max="11" width="17.5703125" style="26" customWidth="1"/>
    <col min="12" max="12" width="48.140625" style="26" bestFit="1" customWidth="1"/>
    <col min="13" max="16384" width="9.140625" style="26"/>
  </cols>
  <sheetData>
    <row r="1" spans="1:12" s="27" customFormat="1" ht="23.25" customHeight="1">
      <c r="B1" s="27" t="s">
        <v>1917</v>
      </c>
      <c r="C1" s="27" t="s">
        <v>1919</v>
      </c>
      <c r="D1" s="27" t="s">
        <v>2358</v>
      </c>
      <c r="E1" s="27" t="s">
        <v>2359</v>
      </c>
      <c r="F1" s="27" t="s">
        <v>2361</v>
      </c>
      <c r="G1" s="27" t="s">
        <v>2369</v>
      </c>
      <c r="H1" s="27" t="s">
        <v>2364</v>
      </c>
      <c r="I1" s="27" t="s">
        <v>2365</v>
      </c>
      <c r="J1" s="27" t="s">
        <v>1914</v>
      </c>
      <c r="K1" s="27" t="s">
        <v>2368</v>
      </c>
      <c r="L1" s="27" t="s">
        <v>2367</v>
      </c>
    </row>
    <row r="2" spans="1:12" s="27" customFormat="1" ht="23.25" customHeight="1">
      <c r="A2" s="106" t="s">
        <v>2269</v>
      </c>
      <c r="B2" s="105"/>
      <c r="C2" s="105"/>
      <c r="D2" s="105"/>
      <c r="E2" s="105"/>
      <c r="F2" s="105"/>
      <c r="G2" s="105"/>
      <c r="H2" s="105"/>
      <c r="I2" s="105"/>
      <c r="J2" s="105"/>
      <c r="K2" s="105"/>
      <c r="L2" s="105"/>
    </row>
    <row r="3" spans="1:12" ht="18.75">
      <c r="A3" s="107" t="s">
        <v>7099</v>
      </c>
      <c r="B3" s="105"/>
      <c r="C3" s="105"/>
      <c r="D3" s="105"/>
      <c r="E3" s="105"/>
      <c r="F3" s="105"/>
      <c r="G3" s="105"/>
      <c r="H3" s="105"/>
      <c r="I3" s="105"/>
      <c r="J3" s="105"/>
      <c r="K3" s="105"/>
      <c r="L3" s="105"/>
    </row>
    <row r="4" spans="1:12">
      <c r="A4"/>
      <c r="B4"/>
      <c r="C4"/>
      <c r="D4"/>
      <c r="E4"/>
      <c r="F4"/>
      <c r="G4"/>
      <c r="H4"/>
      <c r="I4"/>
      <c r="J4"/>
      <c r="K4"/>
      <c r="L4"/>
    </row>
    <row r="5" spans="1:12">
      <c r="A5" s="108" t="s">
        <v>7100</v>
      </c>
      <c r="B5" s="105"/>
      <c r="C5" s="105"/>
      <c r="D5" s="105"/>
      <c r="E5" s="105"/>
      <c r="F5" s="105"/>
      <c r="G5" s="105"/>
      <c r="H5" s="105"/>
      <c r="I5" s="105"/>
      <c r="J5" s="105"/>
      <c r="K5" s="105"/>
      <c r="L5" s="105"/>
    </row>
    <row r="6" spans="1:12">
      <c r="A6"/>
      <c r="B6"/>
      <c r="C6"/>
      <c r="D6"/>
      <c r="E6"/>
      <c r="F6"/>
      <c r="G6"/>
      <c r="H6"/>
      <c r="I6"/>
      <c r="J6"/>
      <c r="K6"/>
      <c r="L6"/>
    </row>
    <row r="7" spans="1:12">
      <c r="A7" s="105" t="s">
        <v>7101</v>
      </c>
      <c r="B7" s="105"/>
      <c r="C7" s="105"/>
      <c r="D7" s="105"/>
      <c r="E7" s="105"/>
      <c r="F7" s="105"/>
      <c r="G7" s="105"/>
      <c r="H7" s="105"/>
      <c r="I7" s="105"/>
      <c r="J7" s="105"/>
      <c r="K7" s="105"/>
      <c r="L7" s="105"/>
    </row>
    <row r="8" spans="1:12">
      <c r="A8" s="105" t="s">
        <v>7102</v>
      </c>
      <c r="B8" s="105"/>
      <c r="C8" s="105"/>
      <c r="D8" s="105"/>
      <c r="E8" s="105"/>
      <c r="F8" s="105"/>
      <c r="G8" s="105"/>
      <c r="H8" s="105"/>
      <c r="I8" s="105"/>
      <c r="J8" s="105"/>
      <c r="K8" s="105"/>
      <c r="L8" s="105"/>
    </row>
    <row r="9" spans="1:12">
      <c r="A9"/>
      <c r="B9"/>
      <c r="C9"/>
      <c r="D9"/>
      <c r="E9"/>
      <c r="F9"/>
      <c r="G9"/>
      <c r="H9"/>
      <c r="I9"/>
      <c r="J9"/>
      <c r="K9"/>
      <c r="L9"/>
    </row>
    <row r="10" spans="1:12" ht="15.75">
      <c r="A10" s="109" t="s">
        <v>2297</v>
      </c>
      <c r="B10" s="105"/>
      <c r="C10" s="105"/>
      <c r="D10" s="105"/>
      <c r="E10" s="105"/>
      <c r="F10" s="105"/>
      <c r="G10" s="105"/>
      <c r="H10" s="105"/>
      <c r="I10" s="105"/>
      <c r="J10" s="105"/>
      <c r="K10" s="105"/>
      <c r="L10" s="105"/>
    </row>
    <row r="11" spans="1:12">
      <c r="A11"/>
      <c r="B11"/>
      <c r="C11"/>
      <c r="D11"/>
      <c r="E11"/>
      <c r="F11"/>
      <c r="G11"/>
      <c r="H11"/>
      <c r="I11"/>
      <c r="J11"/>
      <c r="K11"/>
      <c r="L11"/>
    </row>
    <row r="12" spans="1:12">
      <c r="A12" s="110" t="s">
        <v>2271</v>
      </c>
      <c r="B12" s="110" t="s">
        <v>2298</v>
      </c>
      <c r="C12" s="110" t="s">
        <v>2299</v>
      </c>
      <c r="D12" s="110" t="s">
        <v>2300</v>
      </c>
      <c r="E12" s="110" t="s">
        <v>2301</v>
      </c>
      <c r="F12" s="110" t="s">
        <v>2302</v>
      </c>
      <c r="G12" s="110" t="s">
        <v>2303</v>
      </c>
      <c r="H12" s="110" t="s">
        <v>2304</v>
      </c>
      <c r="I12" s="110" t="s">
        <v>2305</v>
      </c>
      <c r="J12" s="110" t="s">
        <v>2306</v>
      </c>
      <c r="K12" s="110" t="s">
        <v>2307</v>
      </c>
      <c r="L12" s="110" t="s">
        <v>2308</v>
      </c>
    </row>
    <row r="13" spans="1:12">
      <c r="A13" s="110"/>
      <c r="B13" s="110" t="s">
        <v>2286</v>
      </c>
      <c r="C13" s="110" t="s">
        <v>2286</v>
      </c>
      <c r="D13" s="110" t="s">
        <v>2286</v>
      </c>
      <c r="E13" s="110" t="s">
        <v>2286</v>
      </c>
      <c r="F13" s="110" t="s">
        <v>2286</v>
      </c>
      <c r="G13" s="110" t="s">
        <v>2286</v>
      </c>
      <c r="H13" s="110" t="s">
        <v>2286</v>
      </c>
      <c r="I13" s="110" t="s">
        <v>2286</v>
      </c>
      <c r="J13" s="110" t="s">
        <v>2286</v>
      </c>
      <c r="K13" s="110" t="s">
        <v>2286</v>
      </c>
      <c r="L13" s="110" t="s">
        <v>2286</v>
      </c>
    </row>
    <row r="14" spans="1:12">
      <c r="A14" s="111">
        <v>1973</v>
      </c>
      <c r="B14" s="105">
        <v>15.353999999999999</v>
      </c>
      <c r="C14" s="105">
        <v>140.40199999999999</v>
      </c>
      <c r="D14" s="105">
        <v>47.597000000000001</v>
      </c>
      <c r="E14" s="105">
        <v>9.2370000000000001</v>
      </c>
      <c r="F14" s="105">
        <v>4.734</v>
      </c>
      <c r="G14" s="105">
        <v>6.1829999999999998</v>
      </c>
      <c r="H14" s="105" t="s">
        <v>2287</v>
      </c>
      <c r="I14" s="105">
        <v>49.968000000000004</v>
      </c>
      <c r="J14" s="105">
        <v>117.72</v>
      </c>
      <c r="K14" s="105">
        <v>333.73599999999999</v>
      </c>
      <c r="L14" s="105">
        <v>607.21299999999997</v>
      </c>
    </row>
    <row r="15" spans="1:12">
      <c r="A15" s="111">
        <v>1974</v>
      </c>
      <c r="B15" s="105">
        <v>16.757999999999999</v>
      </c>
      <c r="C15" s="105">
        <v>138.70400000000001</v>
      </c>
      <c r="D15" s="105">
        <v>44.051000000000002</v>
      </c>
      <c r="E15" s="105">
        <v>8.4510000000000005</v>
      </c>
      <c r="F15" s="105">
        <v>3.9929999999999999</v>
      </c>
      <c r="G15" s="105">
        <v>5.9089999999999998</v>
      </c>
      <c r="H15" s="105" t="s">
        <v>2287</v>
      </c>
      <c r="I15" s="105">
        <v>44.545999999999999</v>
      </c>
      <c r="J15" s="105">
        <v>106.95099999999999</v>
      </c>
      <c r="K15" s="105">
        <v>322.65699999999998</v>
      </c>
      <c r="L15" s="105">
        <v>585.07000000000005</v>
      </c>
    </row>
    <row r="16" spans="1:12">
      <c r="A16" s="111">
        <v>1975</v>
      </c>
      <c r="B16" s="105">
        <v>14.08</v>
      </c>
      <c r="C16" s="105">
        <v>135.60400000000001</v>
      </c>
      <c r="D16" s="105">
        <v>43.386000000000003</v>
      </c>
      <c r="E16" s="105">
        <v>8.1519999999999992</v>
      </c>
      <c r="F16" s="105">
        <v>3.605</v>
      </c>
      <c r="G16" s="105">
        <v>6.3360000000000003</v>
      </c>
      <c r="H16" s="105" t="s">
        <v>2287</v>
      </c>
      <c r="I16" s="105">
        <v>36.921999999999997</v>
      </c>
      <c r="J16" s="105">
        <v>98.402000000000001</v>
      </c>
      <c r="K16" s="105">
        <v>333.65300000000002</v>
      </c>
      <c r="L16" s="105">
        <v>581.73900000000003</v>
      </c>
    </row>
    <row r="17" spans="1:12">
      <c r="A17" s="111">
        <v>1976</v>
      </c>
      <c r="B17" s="105">
        <v>13.843999999999999</v>
      </c>
      <c r="C17" s="105">
        <v>144.083</v>
      </c>
      <c r="D17" s="105">
        <v>48.508000000000003</v>
      </c>
      <c r="E17" s="105">
        <v>8.5510000000000002</v>
      </c>
      <c r="F17" s="105">
        <v>3.2050000000000001</v>
      </c>
      <c r="G17" s="105">
        <v>6.9029999999999996</v>
      </c>
      <c r="H17" s="105" t="s">
        <v>2287</v>
      </c>
      <c r="I17" s="105">
        <v>42.603999999999999</v>
      </c>
      <c r="J17" s="105">
        <v>109.771</v>
      </c>
      <c r="K17" s="105">
        <v>358.46499999999997</v>
      </c>
      <c r="L17" s="105">
        <v>626.16300000000001</v>
      </c>
    </row>
    <row r="18" spans="1:12">
      <c r="A18" s="111">
        <v>1977</v>
      </c>
      <c r="B18" s="105">
        <v>14.188000000000001</v>
      </c>
      <c r="C18" s="105">
        <v>135.066</v>
      </c>
      <c r="D18" s="105">
        <v>50.000999999999998</v>
      </c>
      <c r="E18" s="105">
        <v>8.5020000000000007</v>
      </c>
      <c r="F18" s="105">
        <v>3.8130000000000002</v>
      </c>
      <c r="G18" s="105">
        <v>7.1639999999999997</v>
      </c>
      <c r="H18" s="105" t="s">
        <v>2287</v>
      </c>
      <c r="I18" s="105">
        <v>44.152999999999999</v>
      </c>
      <c r="J18" s="105">
        <v>113.63500000000001</v>
      </c>
      <c r="K18" s="105">
        <v>380.59399999999999</v>
      </c>
      <c r="L18" s="105">
        <v>643.48199999999997</v>
      </c>
    </row>
    <row r="19" spans="1:12">
      <c r="A19" s="111">
        <v>1978</v>
      </c>
      <c r="B19" s="105">
        <v>15.798999999999999</v>
      </c>
      <c r="C19" s="105">
        <v>140.07</v>
      </c>
      <c r="D19" s="105">
        <v>49.228999999999999</v>
      </c>
      <c r="E19" s="105">
        <v>8.2629999999999999</v>
      </c>
      <c r="F19" s="105">
        <v>4.0049999999999999</v>
      </c>
      <c r="G19" s="105">
        <v>7.5919999999999996</v>
      </c>
      <c r="H19" s="105" t="s">
        <v>2287</v>
      </c>
      <c r="I19" s="105">
        <v>39.923999999999999</v>
      </c>
      <c r="J19" s="105">
        <v>109.012</v>
      </c>
      <c r="K19" s="105">
        <v>381.28699999999998</v>
      </c>
      <c r="L19" s="105">
        <v>646.16899999999998</v>
      </c>
    </row>
    <row r="20" spans="1:12">
      <c r="A20" s="111">
        <v>1979</v>
      </c>
      <c r="B20" s="105">
        <v>14.332000000000001</v>
      </c>
      <c r="C20" s="105">
        <v>150.32</v>
      </c>
      <c r="D20" s="105">
        <v>43.155000000000001</v>
      </c>
      <c r="E20" s="105">
        <v>5.9950000000000001</v>
      </c>
      <c r="F20" s="105">
        <v>5.7450000000000001</v>
      </c>
      <c r="G20" s="105">
        <v>7.4379999999999997</v>
      </c>
      <c r="H20" s="105" t="s">
        <v>2287</v>
      </c>
      <c r="I20" s="105">
        <v>37.923000000000002</v>
      </c>
      <c r="J20" s="105">
        <v>100.255</v>
      </c>
      <c r="K20" s="105">
        <v>395.9</v>
      </c>
      <c r="L20" s="105">
        <v>660.80799999999999</v>
      </c>
    </row>
    <row r="21" spans="1:12">
      <c r="A21" s="111">
        <v>1980</v>
      </c>
      <c r="B21" s="105">
        <v>11.034000000000001</v>
      </c>
      <c r="C21" s="105">
        <v>140.50200000000001</v>
      </c>
      <c r="D21" s="105">
        <v>38.289000000000001</v>
      </c>
      <c r="E21" s="105">
        <v>5.5469999999999997</v>
      </c>
      <c r="F21" s="105">
        <v>2.972</v>
      </c>
      <c r="G21" s="105">
        <v>7.625</v>
      </c>
      <c r="H21" s="105" t="s">
        <v>2287</v>
      </c>
      <c r="I21" s="105">
        <v>42.406999999999996</v>
      </c>
      <c r="J21" s="105">
        <v>96.84</v>
      </c>
      <c r="K21" s="105">
        <v>413.65800000000002</v>
      </c>
      <c r="L21" s="105">
        <v>662.03300000000002</v>
      </c>
    </row>
    <row r="22" spans="1:12">
      <c r="A22" s="111">
        <v>1981</v>
      </c>
      <c r="B22" s="105">
        <v>13.132</v>
      </c>
      <c r="C22" s="105">
        <v>135.54499999999999</v>
      </c>
      <c r="D22" s="105">
        <v>33.807000000000002</v>
      </c>
      <c r="E22" s="105">
        <v>5.45</v>
      </c>
      <c r="F22" s="105">
        <v>5.0750000000000002</v>
      </c>
      <c r="G22" s="105">
        <v>6.5220000000000002</v>
      </c>
      <c r="H22" s="105" t="s">
        <v>2287</v>
      </c>
      <c r="I22" s="105">
        <v>31.335999999999999</v>
      </c>
      <c r="J22" s="105">
        <v>82.188999999999993</v>
      </c>
      <c r="K22" s="105">
        <v>432.90100000000001</v>
      </c>
      <c r="L22" s="105">
        <v>663.76700000000005</v>
      </c>
    </row>
    <row r="23" spans="1:12">
      <c r="A23" s="111">
        <v>1982</v>
      </c>
      <c r="B23" s="105">
        <v>14.904</v>
      </c>
      <c r="C23" s="105">
        <v>140.43</v>
      </c>
      <c r="D23" s="105">
        <v>32.515000000000001</v>
      </c>
      <c r="E23" s="105">
        <v>5.1020000000000003</v>
      </c>
      <c r="F23" s="105">
        <v>2.2189999999999999</v>
      </c>
      <c r="G23" s="105">
        <v>6.2370000000000001</v>
      </c>
      <c r="H23" s="105" t="s">
        <v>2287</v>
      </c>
      <c r="I23" s="105">
        <v>29.931000000000001</v>
      </c>
      <c r="J23" s="105">
        <v>76.004000000000005</v>
      </c>
      <c r="K23" s="105">
        <v>434.702</v>
      </c>
      <c r="L23" s="105">
        <v>666.04100000000005</v>
      </c>
    </row>
    <row r="24" spans="1:12">
      <c r="A24" s="111">
        <v>1983</v>
      </c>
      <c r="B24" s="105">
        <v>15.519</v>
      </c>
      <c r="C24" s="105">
        <v>131.786</v>
      </c>
      <c r="D24" s="105">
        <v>48.18</v>
      </c>
      <c r="E24" s="105">
        <v>6.0739999999999998</v>
      </c>
      <c r="F24" s="105">
        <v>8.1460000000000008</v>
      </c>
      <c r="G24" s="105">
        <v>7.2880000000000003</v>
      </c>
      <c r="H24" s="105" t="s">
        <v>2287</v>
      </c>
      <c r="I24" s="105">
        <v>15.648999999999999</v>
      </c>
      <c r="J24" s="105">
        <v>85.337000000000003</v>
      </c>
      <c r="K24" s="105">
        <v>441.26799999999997</v>
      </c>
      <c r="L24" s="105">
        <v>673.91099999999994</v>
      </c>
    </row>
    <row r="25" spans="1:12">
      <c r="A25" s="111">
        <v>1984</v>
      </c>
      <c r="B25" s="105">
        <v>16.222000000000001</v>
      </c>
      <c r="C25" s="105">
        <v>136.87700000000001</v>
      </c>
      <c r="D25" s="105">
        <v>54.371000000000002</v>
      </c>
      <c r="E25" s="105">
        <v>5.2469999999999999</v>
      </c>
      <c r="F25" s="105">
        <v>2.625</v>
      </c>
      <c r="G25" s="105">
        <v>7.6310000000000002</v>
      </c>
      <c r="H25" s="105" t="s">
        <v>2287</v>
      </c>
      <c r="I25" s="105">
        <v>19.937999999999999</v>
      </c>
      <c r="J25" s="105">
        <v>89.811000000000007</v>
      </c>
      <c r="K25" s="105">
        <v>464.42899999999997</v>
      </c>
      <c r="L25" s="105">
        <v>707.33900000000006</v>
      </c>
    </row>
    <row r="26" spans="1:12">
      <c r="A26" s="111">
        <v>1985</v>
      </c>
      <c r="B26" s="105">
        <v>13.195</v>
      </c>
      <c r="C26" s="105">
        <v>131.85599999999999</v>
      </c>
      <c r="D26" s="105">
        <v>46.658000000000001</v>
      </c>
      <c r="E26" s="105">
        <v>5.9880000000000004</v>
      </c>
      <c r="F26" s="105">
        <v>2.403</v>
      </c>
      <c r="G26" s="105">
        <v>6.8449999999999998</v>
      </c>
      <c r="H26" s="105" t="s">
        <v>2287</v>
      </c>
      <c r="I26" s="105">
        <v>17.097999999999999</v>
      </c>
      <c r="J26" s="105">
        <v>78.992000000000004</v>
      </c>
      <c r="K26" s="105">
        <v>483.685</v>
      </c>
      <c r="L26" s="105">
        <v>707.72799999999995</v>
      </c>
    </row>
    <row r="27" spans="1:12">
      <c r="A27" s="111">
        <v>1986</v>
      </c>
      <c r="B27" s="105">
        <v>13.009</v>
      </c>
      <c r="C27" s="105">
        <v>125.474</v>
      </c>
      <c r="D27" s="105">
        <v>46.103000000000002</v>
      </c>
      <c r="E27" s="105">
        <v>5.8609999999999998</v>
      </c>
      <c r="F27" s="105">
        <v>3.6539999999999999</v>
      </c>
      <c r="G27" s="105">
        <v>7.5730000000000004</v>
      </c>
      <c r="H27" s="105" t="s">
        <v>2287</v>
      </c>
      <c r="I27" s="105">
        <v>21.757000000000001</v>
      </c>
      <c r="J27" s="105">
        <v>84.947999999999993</v>
      </c>
      <c r="K27" s="105">
        <v>490.12799999999999</v>
      </c>
      <c r="L27" s="105">
        <v>713.55899999999997</v>
      </c>
    </row>
    <row r="28" spans="1:12">
      <c r="A28" s="111">
        <v>1987</v>
      </c>
      <c r="B28" s="105">
        <v>11.965</v>
      </c>
      <c r="C28" s="105">
        <v>131.92500000000001</v>
      </c>
      <c r="D28" s="105">
        <v>44.927</v>
      </c>
      <c r="E28" s="105">
        <v>6.3920000000000003</v>
      </c>
      <c r="F28" s="105">
        <v>3.5609999999999999</v>
      </c>
      <c r="G28" s="105">
        <v>7.8879999999999999</v>
      </c>
      <c r="H28" s="105" t="s">
        <v>2287</v>
      </c>
      <c r="I28" s="105">
        <v>19.713000000000001</v>
      </c>
      <c r="J28" s="105">
        <v>82.480999999999995</v>
      </c>
      <c r="K28" s="105">
        <v>512.4</v>
      </c>
      <c r="L28" s="105">
        <v>738.77099999999996</v>
      </c>
    </row>
    <row r="29" spans="1:12">
      <c r="A29" s="111">
        <v>1988</v>
      </c>
      <c r="B29" s="105">
        <v>12.587999999999999</v>
      </c>
      <c r="C29" s="105">
        <v>144.74299999999999</v>
      </c>
      <c r="D29" s="105">
        <v>44.366</v>
      </c>
      <c r="E29" s="105">
        <v>6.2489999999999997</v>
      </c>
      <c r="F29" s="105">
        <v>1.9119999999999999</v>
      </c>
      <c r="G29" s="105">
        <v>7.8570000000000002</v>
      </c>
      <c r="H29" s="105" t="s">
        <v>2287</v>
      </c>
      <c r="I29" s="105">
        <v>19.809999999999999</v>
      </c>
      <c r="J29" s="105">
        <v>80.194000000000003</v>
      </c>
      <c r="K29" s="105">
        <v>537.601</v>
      </c>
      <c r="L29" s="105">
        <v>775.12599999999998</v>
      </c>
    </row>
    <row r="30" spans="1:12">
      <c r="A30" s="111">
        <v>1989</v>
      </c>
      <c r="B30" s="105">
        <v>11.065</v>
      </c>
      <c r="C30" s="105">
        <v>147.744</v>
      </c>
      <c r="D30" s="105">
        <v>42.429000000000002</v>
      </c>
      <c r="E30" s="105">
        <v>6.891</v>
      </c>
      <c r="F30" s="105">
        <v>2.0179999999999998</v>
      </c>
      <c r="G30" s="105">
        <v>7.26</v>
      </c>
      <c r="H30" s="105">
        <v>0</v>
      </c>
      <c r="I30" s="105">
        <v>17.129000000000001</v>
      </c>
      <c r="J30" s="105">
        <v>75.727999999999994</v>
      </c>
      <c r="K30" s="105">
        <v>562.39099999999996</v>
      </c>
      <c r="L30" s="105">
        <v>796.928</v>
      </c>
    </row>
    <row r="31" spans="1:12">
      <c r="A31" s="111">
        <v>1990</v>
      </c>
      <c r="B31" s="105">
        <v>11.951000000000001</v>
      </c>
      <c r="C31" s="105">
        <v>142.02500000000001</v>
      </c>
      <c r="D31" s="105">
        <v>39.628</v>
      </c>
      <c r="E31" s="105">
        <v>6.4390000000000001</v>
      </c>
      <c r="F31" s="105">
        <v>0.86599999999999999</v>
      </c>
      <c r="G31" s="105">
        <v>7.9189999999999996</v>
      </c>
      <c r="H31" s="105">
        <v>0</v>
      </c>
      <c r="I31" s="105">
        <v>17.260000000000002</v>
      </c>
      <c r="J31" s="105">
        <v>72.111999999999995</v>
      </c>
      <c r="K31" s="105">
        <v>564.16399999999999</v>
      </c>
      <c r="L31" s="105">
        <v>790.25199999999995</v>
      </c>
    </row>
    <row r="32" spans="1:12">
      <c r="A32" s="111">
        <v>1991</v>
      </c>
      <c r="B32" s="105">
        <v>11.124000000000001</v>
      </c>
      <c r="C32" s="105">
        <v>148.12799999999999</v>
      </c>
      <c r="D32" s="105">
        <v>38.262999999999998</v>
      </c>
      <c r="E32" s="105">
        <v>6.8150000000000004</v>
      </c>
      <c r="F32" s="105">
        <v>0.88500000000000001</v>
      </c>
      <c r="G32" s="105">
        <v>6.0629999999999997</v>
      </c>
      <c r="H32" s="105">
        <v>0</v>
      </c>
      <c r="I32" s="105">
        <v>15.914</v>
      </c>
      <c r="J32" s="105">
        <v>67.94</v>
      </c>
      <c r="K32" s="105">
        <v>564.92600000000004</v>
      </c>
      <c r="L32" s="105">
        <v>792.11800000000005</v>
      </c>
    </row>
    <row r="33" spans="1:12">
      <c r="A33" s="111">
        <v>1992</v>
      </c>
      <c r="B33" s="105">
        <v>11.276999999999999</v>
      </c>
      <c r="C33" s="105">
        <v>152.14400000000001</v>
      </c>
      <c r="D33" s="105">
        <v>37.470999999999997</v>
      </c>
      <c r="E33" s="105">
        <v>6.7309999999999999</v>
      </c>
      <c r="F33" s="105">
        <v>0.81399999999999995</v>
      </c>
      <c r="G33" s="105">
        <v>5.6879999999999997</v>
      </c>
      <c r="H33" s="105">
        <v>7.0000000000000001E-3</v>
      </c>
      <c r="I33" s="105">
        <v>14.199</v>
      </c>
      <c r="J33" s="105">
        <v>64.911000000000001</v>
      </c>
      <c r="K33" s="105">
        <v>565.67999999999995</v>
      </c>
      <c r="L33" s="105">
        <v>794.01199999999994</v>
      </c>
    </row>
    <row r="34" spans="1:12">
      <c r="A34" s="111">
        <v>1993</v>
      </c>
      <c r="B34" s="105">
        <v>11.250999999999999</v>
      </c>
      <c r="C34" s="105">
        <v>154.86000000000001</v>
      </c>
      <c r="D34" s="105">
        <v>36.463000000000001</v>
      </c>
      <c r="E34" s="105">
        <v>6.8789999999999996</v>
      </c>
      <c r="F34" s="105">
        <v>1.0269999999999999</v>
      </c>
      <c r="G34" s="105">
        <v>2.081</v>
      </c>
      <c r="H34" s="105">
        <v>1.6E-2</v>
      </c>
      <c r="I34" s="105">
        <v>12.97</v>
      </c>
      <c r="J34" s="105">
        <v>59.436</v>
      </c>
      <c r="K34" s="105">
        <v>591.99</v>
      </c>
      <c r="L34" s="105">
        <v>817.53800000000001</v>
      </c>
    </row>
    <row r="35" spans="1:12">
      <c r="A35" s="111">
        <v>1994</v>
      </c>
      <c r="B35" s="105">
        <v>11.3</v>
      </c>
      <c r="C35" s="105">
        <v>157.02799999999999</v>
      </c>
      <c r="D35" s="105">
        <v>37.015999999999998</v>
      </c>
      <c r="E35" s="105">
        <v>6.7539999999999996</v>
      </c>
      <c r="F35" s="105">
        <v>1.4239999999999999</v>
      </c>
      <c r="G35" s="105">
        <v>1.772</v>
      </c>
      <c r="H35" s="105">
        <v>1.4E-2</v>
      </c>
      <c r="I35" s="105">
        <v>12.912000000000001</v>
      </c>
      <c r="J35" s="105">
        <v>59.892000000000003</v>
      </c>
      <c r="K35" s="105">
        <v>603.53700000000003</v>
      </c>
      <c r="L35" s="105">
        <v>831.75599999999997</v>
      </c>
    </row>
    <row r="36" spans="1:12">
      <c r="A36" s="111">
        <v>1995</v>
      </c>
      <c r="B36" s="105">
        <v>11.186999999999999</v>
      </c>
      <c r="C36" s="105">
        <v>164.208</v>
      </c>
      <c r="D36" s="105">
        <v>35.386000000000003</v>
      </c>
      <c r="E36" s="105">
        <v>6.8460000000000001</v>
      </c>
      <c r="F36" s="105">
        <v>1.6180000000000001</v>
      </c>
      <c r="G36" s="105">
        <v>1.2729999999999999</v>
      </c>
      <c r="H36" s="105">
        <v>1.2999999999999999E-2</v>
      </c>
      <c r="I36" s="105">
        <v>10.624000000000001</v>
      </c>
      <c r="J36" s="105">
        <v>55.76</v>
      </c>
      <c r="K36" s="105">
        <v>619.03499999999997</v>
      </c>
      <c r="L36" s="105">
        <v>850.19100000000003</v>
      </c>
    </row>
    <row r="37" spans="1:12">
      <c r="A37" s="111">
        <v>1996</v>
      </c>
      <c r="B37" s="105">
        <v>11.605</v>
      </c>
      <c r="C37" s="105">
        <v>171.12100000000001</v>
      </c>
      <c r="D37" s="105">
        <v>35.683999999999997</v>
      </c>
      <c r="E37" s="105">
        <v>7.7069999999999999</v>
      </c>
      <c r="F37" s="105">
        <v>1.5389999999999999</v>
      </c>
      <c r="G37" s="105">
        <v>1.871</v>
      </c>
      <c r="H37" s="105">
        <v>1.2E-2</v>
      </c>
      <c r="I37" s="105">
        <v>10.302</v>
      </c>
      <c r="J37" s="105">
        <v>57.115000000000002</v>
      </c>
      <c r="K37" s="105">
        <v>641.57000000000005</v>
      </c>
      <c r="L37" s="105">
        <v>881.41099999999994</v>
      </c>
    </row>
    <row r="38" spans="1:12">
      <c r="A38" s="111">
        <v>1997</v>
      </c>
      <c r="B38" s="105">
        <v>12.282999999999999</v>
      </c>
      <c r="C38" s="105">
        <v>174.25</v>
      </c>
      <c r="D38" s="105">
        <v>32.795000000000002</v>
      </c>
      <c r="E38" s="105">
        <v>7.5709999999999997</v>
      </c>
      <c r="F38" s="105">
        <v>1.804</v>
      </c>
      <c r="G38" s="105">
        <v>3.0070000000000001</v>
      </c>
      <c r="H38" s="105">
        <v>1.4E-2</v>
      </c>
      <c r="I38" s="105">
        <v>8.3539999999999992</v>
      </c>
      <c r="J38" s="105">
        <v>53.542999999999999</v>
      </c>
      <c r="K38" s="105">
        <v>684.63599999999997</v>
      </c>
      <c r="L38" s="105">
        <v>924.71400000000006</v>
      </c>
    </row>
    <row r="39" spans="1:12">
      <c r="A39" s="111">
        <v>1998</v>
      </c>
      <c r="B39" s="105">
        <v>8.9260000000000002</v>
      </c>
      <c r="C39" s="105">
        <v>163.32900000000001</v>
      </c>
      <c r="D39" s="105">
        <v>31.683</v>
      </c>
      <c r="E39" s="105">
        <v>7.4029999999999996</v>
      </c>
      <c r="F39" s="105">
        <v>2.2799999999999998</v>
      </c>
      <c r="G39" s="105">
        <v>2.742</v>
      </c>
      <c r="H39" s="105">
        <v>1.2999999999999999E-2</v>
      </c>
      <c r="I39" s="105">
        <v>6.399</v>
      </c>
      <c r="J39" s="105">
        <v>50.518999999999998</v>
      </c>
      <c r="K39" s="105">
        <v>722.09299999999996</v>
      </c>
      <c r="L39" s="105">
        <v>944.86800000000005</v>
      </c>
    </row>
    <row r="40" spans="1:12">
      <c r="A40" s="111">
        <v>1999</v>
      </c>
      <c r="B40" s="105">
        <v>9.7639999999999993</v>
      </c>
      <c r="C40" s="105">
        <v>165.18</v>
      </c>
      <c r="D40" s="105">
        <v>32.392000000000003</v>
      </c>
      <c r="E40" s="105">
        <v>8.8249999999999993</v>
      </c>
      <c r="F40" s="105">
        <v>1.972</v>
      </c>
      <c r="G40" s="105">
        <v>1.994</v>
      </c>
      <c r="H40" s="105">
        <v>1.2E-2</v>
      </c>
      <c r="I40" s="105">
        <v>5.5049999999999999</v>
      </c>
      <c r="J40" s="105">
        <v>50.701000000000001</v>
      </c>
      <c r="K40" s="105">
        <v>733.13900000000001</v>
      </c>
      <c r="L40" s="105">
        <v>958.78300000000002</v>
      </c>
    </row>
    <row r="41" spans="1:12">
      <c r="A41" s="111">
        <v>2000</v>
      </c>
      <c r="B41" s="105">
        <v>8.76</v>
      </c>
      <c r="C41" s="105">
        <v>172.49799999999999</v>
      </c>
      <c r="D41" s="105">
        <v>36.667999999999999</v>
      </c>
      <c r="E41" s="105">
        <v>9.4689999999999994</v>
      </c>
      <c r="F41" s="105">
        <v>2.17</v>
      </c>
      <c r="G41" s="105">
        <v>3.1459999999999999</v>
      </c>
      <c r="H41" s="105">
        <v>1.7000000000000001E-2</v>
      </c>
      <c r="I41" s="105">
        <v>6.8769999999999998</v>
      </c>
      <c r="J41" s="105">
        <v>58.348999999999997</v>
      </c>
      <c r="K41" s="105">
        <v>781.46199999999999</v>
      </c>
      <c r="L41" s="105">
        <v>1021.069</v>
      </c>
    </row>
    <row r="42" spans="1:12">
      <c r="A42" s="111">
        <v>2001</v>
      </c>
      <c r="B42" s="105">
        <v>9.2309999999999999</v>
      </c>
      <c r="C42" s="105">
        <v>164.2</v>
      </c>
      <c r="D42" s="105">
        <v>37.911999999999999</v>
      </c>
      <c r="E42" s="105">
        <v>8.984</v>
      </c>
      <c r="F42" s="105">
        <v>2.298</v>
      </c>
      <c r="G42" s="105">
        <v>2.6259999999999999</v>
      </c>
      <c r="H42" s="105">
        <v>1.9E-2</v>
      </c>
      <c r="I42" s="105">
        <v>5.2460000000000004</v>
      </c>
      <c r="J42" s="105">
        <v>57.085000000000001</v>
      </c>
      <c r="K42" s="105">
        <v>795.44399999999996</v>
      </c>
      <c r="L42" s="105">
        <v>1025.9590000000001</v>
      </c>
    </row>
    <row r="43" spans="1:12">
      <c r="A43" s="111">
        <v>2002</v>
      </c>
      <c r="B43" s="105">
        <v>8.5510000000000002</v>
      </c>
      <c r="C43" s="105">
        <v>170.465</v>
      </c>
      <c r="D43" s="105">
        <v>33.118000000000002</v>
      </c>
      <c r="E43" s="105">
        <v>8.8650000000000002</v>
      </c>
      <c r="F43" s="105">
        <v>1.167</v>
      </c>
      <c r="G43" s="105">
        <v>3.1629999999999998</v>
      </c>
      <c r="H43" s="105">
        <v>2.5000000000000001E-2</v>
      </c>
      <c r="I43" s="105">
        <v>5.9930000000000003</v>
      </c>
      <c r="J43" s="105">
        <v>52.332000000000001</v>
      </c>
      <c r="K43" s="105">
        <v>794.18200000000002</v>
      </c>
      <c r="L43" s="105">
        <v>1025.53</v>
      </c>
    </row>
    <row r="44" spans="1:12">
      <c r="A44" s="111">
        <v>2003</v>
      </c>
      <c r="B44" s="105">
        <v>7.8220000000000001</v>
      </c>
      <c r="C44" s="105">
        <v>172.876</v>
      </c>
      <c r="D44" s="105">
        <v>37.01</v>
      </c>
      <c r="E44" s="105">
        <v>9.8759999999999994</v>
      </c>
      <c r="F44" s="105">
        <v>1.3640000000000001</v>
      </c>
      <c r="G44" s="105">
        <v>4.2389999999999999</v>
      </c>
      <c r="H44" s="105">
        <v>3.3000000000000002E-2</v>
      </c>
      <c r="I44" s="105">
        <v>8.3439999999999994</v>
      </c>
      <c r="J44" s="105">
        <v>60.866999999999997</v>
      </c>
      <c r="K44" s="105">
        <v>794.30399999999997</v>
      </c>
      <c r="L44" s="105">
        <v>1035.8679999999999</v>
      </c>
    </row>
    <row r="45" spans="1:12">
      <c r="A45" s="111">
        <v>2004</v>
      </c>
      <c r="B45" s="105">
        <v>9.7669999999999995</v>
      </c>
      <c r="C45" s="105">
        <v>169.77699999999999</v>
      </c>
      <c r="D45" s="105">
        <v>35.119999999999997</v>
      </c>
      <c r="E45" s="105">
        <v>9.5690000000000008</v>
      </c>
      <c r="F45" s="105">
        <v>1.5</v>
      </c>
      <c r="G45" s="105">
        <v>3.1179999999999999</v>
      </c>
      <c r="H45" s="105">
        <v>2.7E-2</v>
      </c>
      <c r="I45" s="105">
        <v>9.1980000000000004</v>
      </c>
      <c r="J45" s="105">
        <v>58.531999999999996</v>
      </c>
      <c r="K45" s="105">
        <v>813.75400000000002</v>
      </c>
      <c r="L45" s="105">
        <v>1051.83</v>
      </c>
    </row>
    <row r="46" spans="1:12">
      <c r="A46" s="111">
        <v>2005</v>
      </c>
      <c r="B46" s="105">
        <v>9.26</v>
      </c>
      <c r="C46" s="105">
        <v>162.92500000000001</v>
      </c>
      <c r="D46" s="105">
        <v>33.383000000000003</v>
      </c>
      <c r="E46" s="105">
        <v>8.2729999999999997</v>
      </c>
      <c r="F46" s="105">
        <v>1.58</v>
      </c>
      <c r="G46" s="105">
        <v>3.161</v>
      </c>
      <c r="H46" s="105">
        <v>2.7E-2</v>
      </c>
      <c r="I46" s="105">
        <v>8.6980000000000004</v>
      </c>
      <c r="J46" s="105">
        <v>55.122</v>
      </c>
      <c r="K46" s="105">
        <v>839.80499999999995</v>
      </c>
      <c r="L46" s="105">
        <v>1067.1130000000001</v>
      </c>
    </row>
    <row r="47" spans="1:12">
      <c r="A47" s="111">
        <v>2006</v>
      </c>
      <c r="B47" s="105">
        <v>6.2389999999999999</v>
      </c>
      <c r="C47" s="105">
        <v>153.83199999999999</v>
      </c>
      <c r="D47" s="105">
        <v>29.797000000000001</v>
      </c>
      <c r="E47" s="105">
        <v>7.7549999999999999</v>
      </c>
      <c r="F47" s="105">
        <v>1.1100000000000001</v>
      </c>
      <c r="G47" s="105">
        <v>3.3620000000000001</v>
      </c>
      <c r="H47" s="105">
        <v>2.9000000000000001E-2</v>
      </c>
      <c r="I47" s="105">
        <v>5.6520000000000001</v>
      </c>
      <c r="J47" s="105">
        <v>47.704999999999998</v>
      </c>
      <c r="K47" s="105">
        <v>834.35</v>
      </c>
      <c r="L47" s="105">
        <v>1042.125</v>
      </c>
    </row>
    <row r="48" spans="1:12">
      <c r="A48" s="111">
        <v>2007</v>
      </c>
      <c r="B48" s="105">
        <v>6.6550000000000002</v>
      </c>
      <c r="C48" s="105">
        <v>163.59</v>
      </c>
      <c r="D48" s="105">
        <v>28.305</v>
      </c>
      <c r="E48" s="105">
        <v>7.6449999999999996</v>
      </c>
      <c r="F48" s="105">
        <v>0.67100000000000004</v>
      </c>
      <c r="G48" s="105">
        <v>4.18</v>
      </c>
      <c r="H48" s="105">
        <v>3.5999999999999997E-2</v>
      </c>
      <c r="I48" s="105">
        <v>5.6609999999999996</v>
      </c>
      <c r="J48" s="105">
        <v>46.497999999999998</v>
      </c>
      <c r="K48" s="105">
        <v>859.86699999999996</v>
      </c>
      <c r="L48" s="105">
        <v>1076.6110000000001</v>
      </c>
    </row>
    <row r="49" spans="1:12">
      <c r="A49" s="111">
        <v>2008</v>
      </c>
      <c r="B49" s="105">
        <v>7.6120000000000001</v>
      </c>
      <c r="C49" s="105">
        <v>171.19300000000001</v>
      </c>
      <c r="D49" s="105">
        <v>28.504999999999999</v>
      </c>
      <c r="E49" s="105">
        <v>9.9469999999999992</v>
      </c>
      <c r="F49" s="105">
        <v>0.32500000000000001</v>
      </c>
      <c r="G49" s="105">
        <v>3.02</v>
      </c>
      <c r="H49" s="105">
        <v>2.9000000000000001E-2</v>
      </c>
      <c r="I49" s="105">
        <v>5.3330000000000002</v>
      </c>
      <c r="J49" s="105">
        <v>47.158999999999999</v>
      </c>
      <c r="K49" s="105">
        <v>848.38</v>
      </c>
      <c r="L49" s="105">
        <v>1074.3430000000001</v>
      </c>
    </row>
    <row r="50" spans="1:12">
      <c r="A50" s="111">
        <v>2009</v>
      </c>
      <c r="B50" s="105">
        <v>6.9210000000000003</v>
      </c>
      <c r="C50" s="105">
        <v>169.053</v>
      </c>
      <c r="D50" s="105">
        <v>29.309000000000001</v>
      </c>
      <c r="E50" s="105">
        <v>8.7430000000000003</v>
      </c>
      <c r="F50" s="105">
        <v>0.309</v>
      </c>
      <c r="G50" s="105">
        <v>3.4940000000000002</v>
      </c>
      <c r="H50" s="105">
        <v>2.5000000000000001E-2</v>
      </c>
      <c r="I50" s="105">
        <v>5.3529999999999998</v>
      </c>
      <c r="J50" s="105">
        <v>47.231999999999999</v>
      </c>
      <c r="K50" s="105">
        <v>783.55399999999997</v>
      </c>
      <c r="L50" s="105">
        <v>1006.761</v>
      </c>
    </row>
    <row r="51" spans="1:12">
      <c r="A51" s="111">
        <v>2010</v>
      </c>
      <c r="B51" s="105">
        <v>6.5759999999999996</v>
      </c>
      <c r="C51" s="105">
        <v>168.023</v>
      </c>
      <c r="D51" s="105">
        <v>29.030999999999999</v>
      </c>
      <c r="E51" s="105">
        <v>8.8040000000000003</v>
      </c>
      <c r="F51" s="105">
        <v>0.35299999999999998</v>
      </c>
      <c r="G51" s="105">
        <v>3.4489999999999998</v>
      </c>
      <c r="H51" s="105">
        <v>3.5000000000000003E-2</v>
      </c>
      <c r="I51" s="105">
        <v>4.6319999999999997</v>
      </c>
      <c r="J51" s="105">
        <v>46.305</v>
      </c>
      <c r="K51" s="105">
        <v>804.19799999999998</v>
      </c>
      <c r="L51" s="105">
        <v>1025.1030000000001</v>
      </c>
    </row>
    <row r="52" spans="1:12">
      <c r="A52" s="111">
        <v>2011</v>
      </c>
      <c r="B52" s="105">
        <v>5.84</v>
      </c>
      <c r="C52" s="105">
        <v>170.75299999999999</v>
      </c>
      <c r="D52" s="105">
        <v>29.021999999999998</v>
      </c>
      <c r="E52" s="105">
        <v>8.9610000000000003</v>
      </c>
      <c r="F52" s="105">
        <v>0.23400000000000001</v>
      </c>
      <c r="G52" s="105">
        <v>2.923</v>
      </c>
      <c r="H52" s="105">
        <v>1.9E-2</v>
      </c>
      <c r="I52" s="105">
        <v>4.0359999999999996</v>
      </c>
      <c r="J52" s="105">
        <v>45.195</v>
      </c>
      <c r="K52" s="105">
        <v>768.42100000000005</v>
      </c>
      <c r="L52" s="105">
        <v>990.21</v>
      </c>
    </row>
    <row r="53" spans="1:12">
      <c r="A53" s="111">
        <v>2012</v>
      </c>
      <c r="B53" s="105">
        <v>4.133</v>
      </c>
      <c r="C53" s="105">
        <v>157.02199999999999</v>
      </c>
      <c r="D53" s="105">
        <v>26.332000000000001</v>
      </c>
      <c r="E53" s="105">
        <v>8.5220000000000002</v>
      </c>
      <c r="F53" s="105">
        <v>8.7999999999999995E-2</v>
      </c>
      <c r="G53" s="105">
        <v>2.5579999999999998</v>
      </c>
      <c r="H53" s="105">
        <v>3.6999999999999998E-2</v>
      </c>
      <c r="I53" s="105">
        <v>2.3580000000000001</v>
      </c>
      <c r="J53" s="105">
        <v>39.893999999999998</v>
      </c>
      <c r="K53" s="105">
        <v>730.84400000000005</v>
      </c>
      <c r="L53" s="105">
        <v>931.89300000000003</v>
      </c>
    </row>
    <row r="54" spans="1:12">
      <c r="A54" s="111">
        <v>2013</v>
      </c>
      <c r="B54" s="105">
        <v>3.9340000000000002</v>
      </c>
      <c r="C54" s="105">
        <v>179.197</v>
      </c>
      <c r="D54" s="105">
        <v>25.483000000000001</v>
      </c>
      <c r="E54" s="105">
        <v>9.5340000000000007</v>
      </c>
      <c r="F54" s="105">
        <v>7.4999999999999997E-2</v>
      </c>
      <c r="G54" s="105">
        <v>2.6309999999999998</v>
      </c>
      <c r="H54" s="105">
        <v>3.5999999999999997E-2</v>
      </c>
      <c r="I54" s="105">
        <v>1.8320000000000001</v>
      </c>
      <c r="J54" s="105">
        <v>39.590000000000003</v>
      </c>
      <c r="K54" s="105">
        <v>735.62099999999998</v>
      </c>
      <c r="L54" s="105">
        <v>958.34199999999998</v>
      </c>
    </row>
    <row r="55" spans="1:12">
      <c r="A55" s="111">
        <v>2014</v>
      </c>
      <c r="B55" s="105">
        <v>3.8149999999999999</v>
      </c>
      <c r="C55" s="105">
        <v>189.25200000000001</v>
      </c>
      <c r="D55" s="105">
        <v>26.446000000000002</v>
      </c>
      <c r="E55" s="105">
        <v>10.090999999999999</v>
      </c>
      <c r="F55" s="105">
        <v>0.14899999999999999</v>
      </c>
      <c r="G55" s="105">
        <v>3.5449999999999999</v>
      </c>
      <c r="H55" s="105">
        <v>5.3999999999999999E-2</v>
      </c>
      <c r="I55" s="105">
        <v>0.59599999999999997</v>
      </c>
      <c r="J55" s="105">
        <v>40.881</v>
      </c>
      <c r="K55" s="105">
        <v>735.70899999999995</v>
      </c>
      <c r="L55" s="105">
        <v>969.65700000000004</v>
      </c>
    </row>
    <row r="56" spans="1:12">
      <c r="A56" s="111">
        <v>2015</v>
      </c>
      <c r="B56" s="105">
        <v>2.964</v>
      </c>
      <c r="C56" s="105">
        <v>175.428</v>
      </c>
      <c r="D56" s="105">
        <v>26.692</v>
      </c>
      <c r="E56" s="105">
        <v>9.3079999999999998</v>
      </c>
      <c r="F56" s="105">
        <v>0.1</v>
      </c>
      <c r="G56" s="105">
        <v>24.731000000000002</v>
      </c>
      <c r="H56" s="105">
        <v>5.2999999999999999E-2</v>
      </c>
      <c r="I56" s="105">
        <v>0.29799999999999999</v>
      </c>
      <c r="J56" s="105">
        <v>61.183</v>
      </c>
      <c r="K56" s="105">
        <v>692.08699999999999</v>
      </c>
      <c r="L56" s="105">
        <v>931.66200000000003</v>
      </c>
    </row>
    <row r="57" spans="1:12">
      <c r="A57" s="111">
        <v>2016</v>
      </c>
      <c r="B57" s="105">
        <v>2.2650000000000001</v>
      </c>
      <c r="C57" s="105">
        <v>170.55600000000001</v>
      </c>
      <c r="D57" s="105">
        <v>24.17</v>
      </c>
      <c r="E57" s="105">
        <v>9.4329999999999998</v>
      </c>
      <c r="F57" s="105">
        <v>0.152</v>
      </c>
      <c r="G57" s="105">
        <v>24.638000000000002</v>
      </c>
      <c r="H57" s="105">
        <v>0.03</v>
      </c>
      <c r="I57" s="105">
        <v>0.33300000000000002</v>
      </c>
      <c r="J57" s="105">
        <v>58.756999999999998</v>
      </c>
      <c r="K57" s="105">
        <v>661.34400000000005</v>
      </c>
      <c r="L57" s="105">
        <v>892.92200000000003</v>
      </c>
    </row>
    <row r="58" spans="1:12">
      <c r="A58" s="111">
        <v>2017</v>
      </c>
      <c r="B58" s="105">
        <v>1.976</v>
      </c>
      <c r="C58" s="105">
        <v>173.167</v>
      </c>
      <c r="D58" s="105">
        <v>23.913</v>
      </c>
      <c r="E58" s="105">
        <v>9.7889999999999997</v>
      </c>
      <c r="F58" s="105">
        <v>8.6999999999999994E-2</v>
      </c>
      <c r="G58" s="105">
        <v>23.725999999999999</v>
      </c>
      <c r="H58" s="105">
        <v>5.0999999999999997E-2</v>
      </c>
      <c r="I58" s="105">
        <v>0.28799999999999998</v>
      </c>
      <c r="J58" s="105">
        <v>57.853999999999999</v>
      </c>
      <c r="K58" s="105">
        <v>633.17899999999997</v>
      </c>
      <c r="L58" s="105">
        <v>866.17600000000004</v>
      </c>
    </row>
    <row r="59" spans="1:12">
      <c r="A59" s="111">
        <v>2018</v>
      </c>
      <c r="B59" s="105">
        <v>1.7909999999999999</v>
      </c>
      <c r="C59" s="105">
        <v>192.50200000000001</v>
      </c>
      <c r="D59" s="105">
        <v>23.952000000000002</v>
      </c>
      <c r="E59" s="105">
        <v>11.065</v>
      </c>
      <c r="F59" s="105">
        <v>9.8000000000000004E-2</v>
      </c>
      <c r="G59" s="105">
        <v>24.088000000000001</v>
      </c>
      <c r="H59" s="105">
        <v>3.5999999999999997E-2</v>
      </c>
      <c r="I59" s="105">
        <v>0.23300000000000001</v>
      </c>
      <c r="J59" s="105">
        <v>59.472000000000001</v>
      </c>
      <c r="K59" s="105">
        <v>631.65800000000002</v>
      </c>
      <c r="L59" s="105">
        <v>885.42399999999998</v>
      </c>
    </row>
    <row r="60" spans="1:12">
      <c r="A60" s="111">
        <v>2019</v>
      </c>
      <c r="B60" s="105">
        <v>1.6</v>
      </c>
      <c r="C60" s="105">
        <v>192.97800000000001</v>
      </c>
      <c r="D60" s="105">
        <v>24.260999999999999</v>
      </c>
      <c r="E60" s="105">
        <v>11.446999999999999</v>
      </c>
      <c r="F60" s="105">
        <v>0.13500000000000001</v>
      </c>
      <c r="G60" s="105">
        <v>24.244</v>
      </c>
      <c r="H60" s="105">
        <v>2.1000000000000001E-2</v>
      </c>
      <c r="I60" s="105">
        <v>0.17499999999999999</v>
      </c>
      <c r="J60" s="105">
        <v>60.283000000000001</v>
      </c>
      <c r="K60" s="105">
        <v>577.59400000000005</v>
      </c>
      <c r="L60" s="105">
        <v>832.45500000000004</v>
      </c>
    </row>
    <row r="61" spans="1:12">
      <c r="A61" s="111">
        <v>2020</v>
      </c>
      <c r="B61" s="105">
        <v>1.395</v>
      </c>
      <c r="C61" s="105">
        <v>173.86500000000001</v>
      </c>
      <c r="D61" s="105">
        <v>20.484999999999999</v>
      </c>
      <c r="E61" s="105">
        <v>12.641999999999999</v>
      </c>
      <c r="F61" s="105">
        <v>0.124</v>
      </c>
      <c r="G61" s="105">
        <v>24.382999999999999</v>
      </c>
      <c r="H61" s="105">
        <v>1.0999999999999999E-2</v>
      </c>
      <c r="I61" s="105">
        <v>0.17599999999999999</v>
      </c>
      <c r="J61" s="105">
        <v>57.820999999999998</v>
      </c>
      <c r="K61" s="105">
        <v>502.20600000000002</v>
      </c>
      <c r="L61" s="105">
        <v>735.28700000000003</v>
      </c>
    </row>
    <row r="62" spans="1:12">
      <c r="A62" s="111">
        <v>2021</v>
      </c>
      <c r="B62" s="105">
        <v>1.4330000000000001</v>
      </c>
      <c r="C62" s="105">
        <v>180.88</v>
      </c>
      <c r="D62" s="105">
        <v>24.344999999999999</v>
      </c>
      <c r="E62" s="105">
        <v>13.644</v>
      </c>
      <c r="F62" s="105">
        <v>0.105</v>
      </c>
      <c r="G62" s="105">
        <v>24.584</v>
      </c>
      <c r="H62" s="105">
        <v>0.02</v>
      </c>
      <c r="I62" s="105">
        <v>0.23799999999999999</v>
      </c>
      <c r="J62" s="105">
        <v>62.936</v>
      </c>
      <c r="K62" s="105">
        <v>541.42700000000002</v>
      </c>
      <c r="L62" s="105">
        <v>786.67600000000004</v>
      </c>
    </row>
    <row r="63" spans="1:12">
      <c r="A63" s="111">
        <v>2022</v>
      </c>
      <c r="B63" s="105">
        <v>1.39</v>
      </c>
      <c r="C63" s="105">
        <v>193.13800000000001</v>
      </c>
      <c r="D63" s="105">
        <v>24.204999999999998</v>
      </c>
      <c r="E63" s="105">
        <v>13.835000000000001</v>
      </c>
      <c r="F63" s="105">
        <v>6.7000000000000004E-2</v>
      </c>
      <c r="G63" s="105">
        <v>24.454999999999998</v>
      </c>
      <c r="H63" s="105">
        <v>4.8000000000000001E-2</v>
      </c>
      <c r="I63" s="105">
        <v>0.25600000000000001</v>
      </c>
      <c r="J63" s="105">
        <v>62.866</v>
      </c>
      <c r="K63" s="105">
        <v>540.65300000000002</v>
      </c>
      <c r="L63" s="105">
        <v>798.04700000000003</v>
      </c>
    </row>
  </sheetData>
  <sheetProtection formatCells="0" formatColumns="0" formatRows="0" insertColumns="0" insertRows="0" insertHyperlinks="0" deleteColumns="0" deleteRows="0" sort="0" autoFilter="0" pivotTables="0"/>
  <hyperlinks>
    <hyperlink ref="A5" r:id="rId1" display="http://www.eia.gov/totalenergy/data/monthly/dataunits.cfm" xr:uid="{00000000-0004-0000-01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2">
    <tabColor theme="7" tint="0.59999389629810485"/>
  </sheetPr>
  <dimension ref="A1:O63"/>
  <sheetViews>
    <sheetView workbookViewId="0"/>
  </sheetViews>
  <sheetFormatPr defaultColWidth="9.140625" defaultRowHeight="15"/>
  <cols>
    <col min="1" max="1" width="14" style="26" customWidth="1"/>
    <col min="2" max="2" width="20.5703125" style="26" customWidth="1"/>
    <col min="3" max="3" width="16" style="26" customWidth="1"/>
    <col min="4" max="4" width="18.42578125" style="26" customWidth="1"/>
    <col min="5" max="5" width="12.28515625" style="26" customWidth="1"/>
    <col min="6" max="6" width="21.28515625" style="26" customWidth="1"/>
    <col min="7" max="7" width="15.28515625" style="26" customWidth="1"/>
    <col min="8" max="8" width="13.28515625" style="26" customWidth="1"/>
    <col min="9" max="9" width="16.42578125" style="26" customWidth="1"/>
    <col min="10" max="10" width="17.28515625" style="26" customWidth="1"/>
    <col min="11" max="11" width="13" style="26" customWidth="1"/>
    <col min="12" max="12" width="21.85546875" style="26" customWidth="1"/>
    <col min="13" max="13" width="15.5703125" style="26" customWidth="1"/>
    <col min="14" max="14" width="17" style="26" customWidth="1"/>
    <col min="15" max="15" width="13" style="26" customWidth="1"/>
    <col min="16" max="16384" width="9.140625" style="26"/>
  </cols>
  <sheetData>
    <row r="1" spans="1:15" s="27" customFormat="1" ht="23.25" customHeight="1">
      <c r="B1" s="27" t="s">
        <v>1917</v>
      </c>
      <c r="C1" s="27" t="s">
        <v>1917</v>
      </c>
      <c r="D1" s="27" t="s">
        <v>1919</v>
      </c>
      <c r="E1" s="28" t="s">
        <v>2375</v>
      </c>
      <c r="F1" s="27" t="s">
        <v>2373</v>
      </c>
      <c r="G1" s="27" t="s">
        <v>2373</v>
      </c>
      <c r="H1" s="27" t="s">
        <v>2373</v>
      </c>
      <c r="I1" s="27" t="s">
        <v>2373</v>
      </c>
      <c r="J1" s="27" t="s">
        <v>1916</v>
      </c>
      <c r="K1" s="28" t="s">
        <v>2371</v>
      </c>
      <c r="L1" s="27" t="s">
        <v>2373</v>
      </c>
      <c r="M1" s="27" t="s">
        <v>1892</v>
      </c>
      <c r="N1" s="27" t="s">
        <v>2368</v>
      </c>
      <c r="O1" s="27" t="s">
        <v>2367</v>
      </c>
    </row>
    <row r="2" spans="1:15" s="27" customFormat="1" ht="23.25" customHeight="1">
      <c r="A2" s="106" t="s">
        <v>2269</v>
      </c>
      <c r="B2" s="105"/>
      <c r="C2" s="105"/>
      <c r="D2" s="105"/>
      <c r="E2" s="105"/>
      <c r="F2" s="105"/>
      <c r="G2" s="105"/>
      <c r="H2" s="105"/>
      <c r="I2" s="105"/>
      <c r="J2" s="105"/>
      <c r="K2" s="105"/>
      <c r="L2" s="105"/>
      <c r="M2" s="105"/>
      <c r="N2" s="105"/>
      <c r="O2" s="105"/>
    </row>
    <row r="3" spans="1:15" ht="18.75">
      <c r="A3" s="107" t="s">
        <v>7099</v>
      </c>
      <c r="B3" s="105"/>
      <c r="C3" s="105"/>
      <c r="D3" s="105"/>
      <c r="E3" s="105"/>
      <c r="F3" s="105"/>
      <c r="G3" s="105"/>
      <c r="H3" s="105"/>
      <c r="I3" s="105"/>
      <c r="J3" s="105"/>
      <c r="K3" s="105"/>
      <c r="L3" s="105"/>
      <c r="M3" s="105"/>
      <c r="N3" s="105"/>
      <c r="O3" s="105"/>
    </row>
    <row r="4" spans="1:15">
      <c r="A4"/>
      <c r="B4"/>
      <c r="C4"/>
      <c r="D4"/>
      <c r="E4"/>
      <c r="F4"/>
      <c r="G4"/>
      <c r="H4"/>
      <c r="I4"/>
      <c r="J4"/>
      <c r="K4"/>
      <c r="L4"/>
      <c r="M4"/>
      <c r="N4"/>
      <c r="O4"/>
    </row>
    <row r="5" spans="1:15">
      <c r="A5" s="108" t="s">
        <v>7100</v>
      </c>
      <c r="B5" s="105"/>
      <c r="C5" s="105"/>
      <c r="D5" s="105"/>
      <c r="E5" s="105"/>
      <c r="F5" s="105"/>
      <c r="G5" s="105"/>
      <c r="H5" s="105"/>
      <c r="I5" s="105"/>
      <c r="J5" s="105"/>
      <c r="K5" s="105"/>
      <c r="L5" s="105"/>
      <c r="M5" s="105"/>
      <c r="N5" s="105"/>
      <c r="O5" s="105"/>
    </row>
    <row r="6" spans="1:15">
      <c r="A6"/>
      <c r="B6"/>
      <c r="C6"/>
      <c r="D6"/>
      <c r="E6"/>
      <c r="F6"/>
      <c r="G6"/>
      <c r="H6"/>
      <c r="I6"/>
      <c r="J6"/>
      <c r="K6"/>
      <c r="L6"/>
      <c r="M6"/>
      <c r="N6"/>
      <c r="O6"/>
    </row>
    <row r="7" spans="1:15">
      <c r="A7" s="105" t="s">
        <v>7101</v>
      </c>
      <c r="B7" s="105"/>
      <c r="C7" s="105"/>
      <c r="D7" s="105"/>
      <c r="E7" s="105"/>
      <c r="F7" s="105"/>
      <c r="G7" s="105"/>
      <c r="H7" s="105"/>
      <c r="I7" s="105"/>
      <c r="J7" s="105"/>
      <c r="K7" s="105"/>
      <c r="L7" s="105"/>
      <c r="M7" s="105"/>
      <c r="N7" s="105"/>
      <c r="O7" s="105"/>
    </row>
    <row r="8" spans="1:15">
      <c r="A8" s="105" t="s">
        <v>7102</v>
      </c>
      <c r="B8" s="105"/>
      <c r="C8" s="105"/>
      <c r="D8" s="105"/>
      <c r="E8" s="105"/>
      <c r="F8" s="105"/>
      <c r="G8" s="105"/>
      <c r="H8" s="105"/>
      <c r="I8" s="105"/>
      <c r="J8" s="105"/>
      <c r="K8" s="105"/>
      <c r="L8" s="105"/>
      <c r="M8" s="105"/>
      <c r="N8" s="105"/>
      <c r="O8" s="105"/>
    </row>
    <row r="9" spans="1:15">
      <c r="A9"/>
      <c r="B9"/>
      <c r="C9"/>
      <c r="D9"/>
      <c r="E9"/>
      <c r="F9"/>
      <c r="G9"/>
      <c r="H9"/>
      <c r="I9"/>
      <c r="J9"/>
      <c r="K9"/>
      <c r="L9"/>
      <c r="M9"/>
      <c r="N9"/>
      <c r="O9"/>
    </row>
    <row r="10" spans="1:15" ht="15.75">
      <c r="A10" s="109" t="s">
        <v>2309</v>
      </c>
      <c r="B10" s="105"/>
      <c r="C10" s="105"/>
      <c r="D10" s="105"/>
      <c r="E10" s="105"/>
      <c r="F10" s="105"/>
      <c r="G10" s="105"/>
      <c r="H10" s="105"/>
      <c r="I10" s="105"/>
      <c r="J10" s="105"/>
      <c r="K10" s="105"/>
      <c r="L10" s="105"/>
      <c r="M10" s="105"/>
      <c r="N10" s="105"/>
      <c r="O10" s="105"/>
    </row>
    <row r="11" spans="1:15">
      <c r="A11"/>
      <c r="B11"/>
      <c r="C11"/>
      <c r="D11"/>
      <c r="E11"/>
      <c r="F11"/>
      <c r="G11"/>
      <c r="H11"/>
      <c r="I11"/>
      <c r="J11"/>
      <c r="K11"/>
      <c r="L11"/>
      <c r="M11"/>
      <c r="N11"/>
      <c r="O11"/>
    </row>
    <row r="12" spans="1:15">
      <c r="A12" s="110" t="s">
        <v>2271</v>
      </c>
      <c r="B12" s="110" t="s">
        <v>2310</v>
      </c>
      <c r="C12" s="110" t="s">
        <v>2311</v>
      </c>
      <c r="D12" s="110" t="s">
        <v>2312</v>
      </c>
      <c r="E12" s="110" t="s">
        <v>2313</v>
      </c>
      <c r="F12" s="110" t="s">
        <v>2314</v>
      </c>
      <c r="G12" s="110" t="s">
        <v>2315</v>
      </c>
      <c r="H12" s="110" t="s">
        <v>2316</v>
      </c>
      <c r="I12" s="110" t="s">
        <v>2317</v>
      </c>
      <c r="J12" s="110" t="s">
        <v>2318</v>
      </c>
      <c r="K12" s="110" t="s">
        <v>2319</v>
      </c>
      <c r="L12" s="110" t="s">
        <v>2320</v>
      </c>
      <c r="M12" s="110" t="s">
        <v>2321</v>
      </c>
      <c r="N12" s="110" t="s">
        <v>2322</v>
      </c>
      <c r="O12" s="110" t="s">
        <v>2323</v>
      </c>
    </row>
    <row r="13" spans="1:15">
      <c r="A13" s="110"/>
      <c r="B13" s="110" t="s">
        <v>2286</v>
      </c>
      <c r="C13" s="110" t="s">
        <v>2286</v>
      </c>
      <c r="D13" s="110" t="s">
        <v>2286</v>
      </c>
      <c r="E13" s="110" t="s">
        <v>2286</v>
      </c>
      <c r="F13" s="110" t="s">
        <v>2286</v>
      </c>
      <c r="G13" s="110" t="s">
        <v>2286</v>
      </c>
      <c r="H13" s="110" t="s">
        <v>2286</v>
      </c>
      <c r="I13" s="110" t="s">
        <v>2286</v>
      </c>
      <c r="J13" s="110" t="s">
        <v>2286</v>
      </c>
      <c r="K13" s="110" t="s">
        <v>2286</v>
      </c>
      <c r="L13" s="110" t="s">
        <v>2286</v>
      </c>
      <c r="M13" s="110" t="s">
        <v>2286</v>
      </c>
      <c r="N13" s="110" t="s">
        <v>2286</v>
      </c>
      <c r="O13" s="110" t="s">
        <v>2286</v>
      </c>
    </row>
    <row r="14" spans="1:15">
      <c r="A14" s="111">
        <v>1973</v>
      </c>
      <c r="B14" s="105">
        <v>373.40699999999998</v>
      </c>
      <c r="C14" s="105">
        <v>-0.84799999999999998</v>
      </c>
      <c r="D14" s="105">
        <v>532.64599999999996</v>
      </c>
      <c r="E14" s="105">
        <v>107.41200000000001</v>
      </c>
      <c r="F14" s="105">
        <v>31.271999999999998</v>
      </c>
      <c r="G14" s="105">
        <v>11.394</v>
      </c>
      <c r="H14" s="105">
        <v>7.2389999999999999</v>
      </c>
      <c r="I14" s="105">
        <v>18.178999999999998</v>
      </c>
      <c r="J14" s="105">
        <v>53.578000000000003</v>
      </c>
      <c r="K14" s="105">
        <v>139.33199999999999</v>
      </c>
      <c r="L14" s="105">
        <v>102.15300000000001</v>
      </c>
      <c r="M14" s="105">
        <v>470.56</v>
      </c>
      <c r="N14" s="105">
        <v>515.11500000000001</v>
      </c>
      <c r="O14" s="105">
        <v>1890.8810000000001</v>
      </c>
    </row>
    <row r="15" spans="1:15">
      <c r="A15" s="111">
        <v>1974</v>
      </c>
      <c r="B15" s="105">
        <v>356.45699999999999</v>
      </c>
      <c r="C15" s="105">
        <v>6.3760000000000003</v>
      </c>
      <c r="D15" s="105">
        <v>512.923</v>
      </c>
      <c r="E15" s="105">
        <v>98.445999999999998</v>
      </c>
      <c r="F15" s="105">
        <v>32.08</v>
      </c>
      <c r="G15" s="105">
        <v>9.2569999999999997</v>
      </c>
      <c r="H15" s="105">
        <v>6.9329999999999998</v>
      </c>
      <c r="I15" s="105">
        <v>16.742999999999999</v>
      </c>
      <c r="J15" s="105">
        <v>48.551000000000002</v>
      </c>
      <c r="K15" s="105">
        <v>129.63499999999999</v>
      </c>
      <c r="L15" s="105">
        <v>101.288</v>
      </c>
      <c r="M15" s="105">
        <v>442.93299999999999</v>
      </c>
      <c r="N15" s="105">
        <v>502.209</v>
      </c>
      <c r="O15" s="105">
        <v>1820.8979999999999</v>
      </c>
    </row>
    <row r="16" spans="1:15">
      <c r="A16" s="111">
        <v>1975</v>
      </c>
      <c r="B16" s="105">
        <v>337.74099999999999</v>
      </c>
      <c r="C16" s="105">
        <v>1.5389999999999999</v>
      </c>
      <c r="D16" s="105">
        <v>437.459</v>
      </c>
      <c r="E16" s="105">
        <v>97.926000000000002</v>
      </c>
      <c r="F16" s="105">
        <v>29.725999999999999</v>
      </c>
      <c r="G16" s="105">
        <v>8.7110000000000003</v>
      </c>
      <c r="H16" s="105">
        <v>5.5359999999999996</v>
      </c>
      <c r="I16" s="105">
        <v>15.9</v>
      </c>
      <c r="J16" s="105">
        <v>51.886000000000003</v>
      </c>
      <c r="K16" s="105">
        <v>113.19799999999999</v>
      </c>
      <c r="L16" s="105">
        <v>96.927000000000007</v>
      </c>
      <c r="M16" s="105">
        <v>419.81</v>
      </c>
      <c r="N16" s="105">
        <v>489.96</v>
      </c>
      <c r="O16" s="105">
        <v>1686.509</v>
      </c>
    </row>
    <row r="17" spans="1:15">
      <c r="A17" s="111">
        <v>1976</v>
      </c>
      <c r="B17" s="105">
        <v>337.20800000000003</v>
      </c>
      <c r="C17" s="105">
        <v>-1.0999999999999999E-2</v>
      </c>
      <c r="D17" s="105">
        <v>449.23899999999998</v>
      </c>
      <c r="E17" s="105">
        <v>111.872</v>
      </c>
      <c r="F17" s="105">
        <v>29.988</v>
      </c>
      <c r="G17" s="105">
        <v>8.9870000000000001</v>
      </c>
      <c r="H17" s="105">
        <v>6.15</v>
      </c>
      <c r="I17" s="105">
        <v>15.032999999999999</v>
      </c>
      <c r="J17" s="105">
        <v>51.338999999999999</v>
      </c>
      <c r="K17" s="105">
        <v>136.661</v>
      </c>
      <c r="L17" s="105">
        <v>105.093</v>
      </c>
      <c r="M17" s="105">
        <v>465.12200000000001</v>
      </c>
      <c r="N17" s="105">
        <v>549.654</v>
      </c>
      <c r="O17" s="105">
        <v>1801.212</v>
      </c>
    </row>
    <row r="18" spans="1:15">
      <c r="A18" s="111">
        <v>1977</v>
      </c>
      <c r="B18" s="105">
        <v>318.358</v>
      </c>
      <c r="C18" s="105">
        <v>1.6579999999999999</v>
      </c>
      <c r="D18" s="105">
        <v>442.77199999999999</v>
      </c>
      <c r="E18" s="105">
        <v>125.752</v>
      </c>
      <c r="F18" s="105">
        <v>29.343</v>
      </c>
      <c r="G18" s="105">
        <v>10.478999999999999</v>
      </c>
      <c r="H18" s="105">
        <v>6.7350000000000003</v>
      </c>
      <c r="I18" s="105">
        <v>13.983000000000001</v>
      </c>
      <c r="J18" s="105">
        <v>56.253</v>
      </c>
      <c r="K18" s="105">
        <v>145.26</v>
      </c>
      <c r="L18" s="105">
        <v>117.68899999999999</v>
      </c>
      <c r="M18" s="105">
        <v>505.495</v>
      </c>
      <c r="N18" s="105">
        <v>581.99199999999996</v>
      </c>
      <c r="O18" s="105">
        <v>1850.2750000000001</v>
      </c>
    </row>
    <row r="19" spans="1:15">
      <c r="A19" s="111">
        <v>1978</v>
      </c>
      <c r="B19" s="105">
        <v>305.767</v>
      </c>
      <c r="C19" s="105">
        <v>14.177</v>
      </c>
      <c r="D19" s="105">
        <v>437.82799999999997</v>
      </c>
      <c r="E19" s="105">
        <v>127.979</v>
      </c>
      <c r="F19" s="105">
        <v>27.765999999999998</v>
      </c>
      <c r="G19" s="105">
        <v>11.384</v>
      </c>
      <c r="H19" s="105">
        <v>7.2329999999999997</v>
      </c>
      <c r="I19" s="105">
        <v>12.657999999999999</v>
      </c>
      <c r="J19" s="105">
        <v>52.832000000000001</v>
      </c>
      <c r="K19" s="105">
        <v>128.702</v>
      </c>
      <c r="L19" s="105">
        <v>129.02799999999999</v>
      </c>
      <c r="M19" s="105">
        <v>497.58100000000002</v>
      </c>
      <c r="N19" s="105">
        <v>580.48299999999995</v>
      </c>
      <c r="O19" s="105">
        <v>1835.836</v>
      </c>
    </row>
    <row r="20" spans="1:15">
      <c r="A20" s="111">
        <v>1979</v>
      </c>
      <c r="B20" s="105">
        <v>331.51400000000001</v>
      </c>
      <c r="C20" s="105">
        <v>7.1429999999999998</v>
      </c>
      <c r="D20" s="105">
        <v>438.34500000000003</v>
      </c>
      <c r="E20" s="105">
        <v>129.03100000000001</v>
      </c>
      <c r="F20" s="105">
        <v>53.058</v>
      </c>
      <c r="G20" s="105">
        <v>12.989000000000001</v>
      </c>
      <c r="H20" s="105">
        <v>7.569</v>
      </c>
      <c r="I20" s="105">
        <v>11.507</v>
      </c>
      <c r="J20" s="105">
        <v>51.207000000000001</v>
      </c>
      <c r="K20" s="105">
        <v>124.154</v>
      </c>
      <c r="L20" s="105">
        <v>136.71899999999999</v>
      </c>
      <c r="M20" s="105">
        <v>526.23199999999997</v>
      </c>
      <c r="N20" s="105">
        <v>613.36500000000001</v>
      </c>
      <c r="O20" s="105">
        <v>1916.5989999999999</v>
      </c>
    </row>
    <row r="21" spans="1:15">
      <c r="A21" s="111">
        <v>1980</v>
      </c>
      <c r="B21" s="105">
        <v>290.86900000000003</v>
      </c>
      <c r="C21" s="105">
        <v>-3.9820000000000002</v>
      </c>
      <c r="D21" s="105">
        <v>427.13200000000001</v>
      </c>
      <c r="E21" s="105">
        <v>96.81</v>
      </c>
      <c r="F21" s="105">
        <v>51.731999999999999</v>
      </c>
      <c r="G21" s="105">
        <v>13.28</v>
      </c>
      <c r="H21" s="105">
        <v>6.74</v>
      </c>
      <c r="I21" s="105">
        <v>11.262</v>
      </c>
      <c r="J21" s="105">
        <v>49.564999999999998</v>
      </c>
      <c r="K21" s="105">
        <v>101.199</v>
      </c>
      <c r="L21" s="105">
        <v>134.06899999999999</v>
      </c>
      <c r="M21" s="105">
        <v>464.65699999999998</v>
      </c>
      <c r="N21" s="105">
        <v>603.53200000000004</v>
      </c>
      <c r="O21" s="105">
        <v>1782.2090000000001</v>
      </c>
    </row>
    <row r="22" spans="1:15">
      <c r="A22" s="111">
        <v>1981</v>
      </c>
      <c r="B22" s="105">
        <v>291.96800000000002</v>
      </c>
      <c r="C22" s="105">
        <v>-1.8129999999999999</v>
      </c>
      <c r="D22" s="105">
        <v>419.36399999999998</v>
      </c>
      <c r="E22" s="105">
        <v>101.554</v>
      </c>
      <c r="F22" s="105">
        <v>51.5</v>
      </c>
      <c r="G22" s="105">
        <v>7.8949999999999996</v>
      </c>
      <c r="H22" s="105">
        <v>6.4640000000000004</v>
      </c>
      <c r="I22" s="105">
        <v>11.384</v>
      </c>
      <c r="J22" s="105">
        <v>52.74</v>
      </c>
      <c r="K22" s="105">
        <v>81.097999999999999</v>
      </c>
      <c r="L22" s="105">
        <v>85.379000000000005</v>
      </c>
      <c r="M22" s="105">
        <v>398.01299999999998</v>
      </c>
      <c r="N22" s="105">
        <v>599.86599999999999</v>
      </c>
      <c r="O22" s="105">
        <v>1707.3969999999999</v>
      </c>
    </row>
    <row r="23" spans="1:15">
      <c r="A23" s="111">
        <v>1982</v>
      </c>
      <c r="B23" s="105">
        <v>236.95099999999999</v>
      </c>
      <c r="C23" s="105">
        <v>-2.4620000000000002</v>
      </c>
      <c r="D23" s="105">
        <v>362.791</v>
      </c>
      <c r="E23" s="105">
        <v>96.010999999999996</v>
      </c>
      <c r="F23" s="105">
        <v>53.832999999999998</v>
      </c>
      <c r="G23" s="105">
        <v>10.31</v>
      </c>
      <c r="H23" s="105">
        <v>5.8940000000000001</v>
      </c>
      <c r="I23" s="105">
        <v>9.8420000000000005</v>
      </c>
      <c r="J23" s="105">
        <v>51.914999999999999</v>
      </c>
      <c r="K23" s="105">
        <v>78.5</v>
      </c>
      <c r="L23" s="105">
        <v>73.784999999999997</v>
      </c>
      <c r="M23" s="105">
        <v>380.09100000000001</v>
      </c>
      <c r="N23" s="105">
        <v>531.96199999999999</v>
      </c>
      <c r="O23" s="105">
        <v>1509.3340000000001</v>
      </c>
    </row>
    <row r="24" spans="1:15">
      <c r="A24" s="111">
        <v>1983</v>
      </c>
      <c r="B24" s="105">
        <v>231.501</v>
      </c>
      <c r="C24" s="105">
        <v>-1.7769999999999999</v>
      </c>
      <c r="D24" s="105">
        <v>347.66300000000001</v>
      </c>
      <c r="E24" s="105">
        <v>83.540999999999997</v>
      </c>
      <c r="F24" s="105">
        <v>43.3</v>
      </c>
      <c r="G24" s="105">
        <v>4.8390000000000004</v>
      </c>
      <c r="H24" s="105">
        <v>6.1710000000000003</v>
      </c>
      <c r="I24" s="105">
        <v>7.9960000000000004</v>
      </c>
      <c r="J24" s="105">
        <v>47.523000000000003</v>
      </c>
      <c r="K24" s="105">
        <v>59.363</v>
      </c>
      <c r="L24" s="105">
        <v>98.284999999999997</v>
      </c>
      <c r="M24" s="105">
        <v>351.01799999999997</v>
      </c>
      <c r="N24" s="105">
        <v>552.03599999999994</v>
      </c>
      <c r="O24" s="105">
        <v>1480.441</v>
      </c>
    </row>
    <row r="25" spans="1:15">
      <c r="A25" s="111">
        <v>1984</v>
      </c>
      <c r="B25" s="105">
        <v>264.04399999999998</v>
      </c>
      <c r="C25" s="105">
        <v>-1.306</v>
      </c>
      <c r="D25" s="105">
        <v>379.95699999999999</v>
      </c>
      <c r="E25" s="105">
        <v>87.983000000000004</v>
      </c>
      <c r="F25" s="105">
        <v>54.268000000000001</v>
      </c>
      <c r="G25" s="105">
        <v>3.15</v>
      </c>
      <c r="H25" s="105">
        <v>6.5810000000000004</v>
      </c>
      <c r="I25" s="105">
        <v>11.385999999999999</v>
      </c>
      <c r="J25" s="105">
        <v>51.646999999999998</v>
      </c>
      <c r="K25" s="105">
        <v>66.652000000000001</v>
      </c>
      <c r="L25" s="105">
        <v>96.790999999999997</v>
      </c>
      <c r="M25" s="105">
        <v>378.45699999999999</v>
      </c>
      <c r="N25" s="105">
        <v>586.29999999999995</v>
      </c>
      <c r="O25" s="105">
        <v>1607.452</v>
      </c>
    </row>
    <row r="26" spans="1:15">
      <c r="A26" s="111">
        <v>1985</v>
      </c>
      <c r="B26" s="105">
        <v>256.59100000000001</v>
      </c>
      <c r="C26" s="105">
        <v>-1.534</v>
      </c>
      <c r="D26" s="105">
        <v>360.66899999999998</v>
      </c>
      <c r="E26" s="105">
        <v>81.852000000000004</v>
      </c>
      <c r="F26" s="105">
        <v>54.222999999999999</v>
      </c>
      <c r="G26" s="105">
        <v>3.2450000000000001</v>
      </c>
      <c r="H26" s="105">
        <v>6.133</v>
      </c>
      <c r="I26" s="105">
        <v>15.52</v>
      </c>
      <c r="J26" s="105">
        <v>55.173999999999999</v>
      </c>
      <c r="K26" s="105">
        <v>56.069000000000003</v>
      </c>
      <c r="L26" s="105">
        <v>85.879000000000005</v>
      </c>
      <c r="M26" s="105">
        <v>358.09500000000003</v>
      </c>
      <c r="N26" s="105">
        <v>587.31899999999996</v>
      </c>
      <c r="O26" s="105">
        <v>1561.14</v>
      </c>
    </row>
    <row r="27" spans="1:15">
      <c r="A27" s="111">
        <v>1986</v>
      </c>
      <c r="B27" s="105">
        <v>247.059</v>
      </c>
      <c r="C27" s="105">
        <v>-1.9039999999999999</v>
      </c>
      <c r="D27" s="105">
        <v>340.92399999999998</v>
      </c>
      <c r="E27" s="105">
        <v>84.844999999999999</v>
      </c>
      <c r="F27" s="105">
        <v>52.024999999999999</v>
      </c>
      <c r="G27" s="105">
        <v>2.3490000000000002</v>
      </c>
      <c r="H27" s="105">
        <v>5.9969999999999999</v>
      </c>
      <c r="I27" s="105">
        <v>14.686</v>
      </c>
      <c r="J27" s="105">
        <v>55.753</v>
      </c>
      <c r="K27" s="105">
        <v>55.235999999999997</v>
      </c>
      <c r="L27" s="105">
        <v>92.816999999999993</v>
      </c>
      <c r="M27" s="105">
        <v>363.70699999999999</v>
      </c>
      <c r="N27" s="105">
        <v>569.54600000000005</v>
      </c>
      <c r="O27" s="105">
        <v>1519.3309999999999</v>
      </c>
    </row>
    <row r="28" spans="1:15">
      <c r="A28" s="111">
        <v>1987</v>
      </c>
      <c r="B28" s="105">
        <v>249.88200000000001</v>
      </c>
      <c r="C28" s="105">
        <v>0.98099999999999998</v>
      </c>
      <c r="D28" s="105">
        <v>373.87900000000002</v>
      </c>
      <c r="E28" s="105">
        <v>83.462000000000003</v>
      </c>
      <c r="F28" s="105">
        <v>51.499000000000002</v>
      </c>
      <c r="G28" s="105">
        <v>2.0720000000000001</v>
      </c>
      <c r="H28" s="105">
        <v>6.78</v>
      </c>
      <c r="I28" s="105">
        <v>14.647</v>
      </c>
      <c r="J28" s="105">
        <v>62.072000000000003</v>
      </c>
      <c r="K28" s="105">
        <v>43.624000000000002</v>
      </c>
      <c r="L28" s="105">
        <v>97.453999999999994</v>
      </c>
      <c r="M28" s="105">
        <v>361.61</v>
      </c>
      <c r="N28" s="105">
        <v>591.02</v>
      </c>
      <c r="O28" s="105">
        <v>1577.3720000000001</v>
      </c>
    </row>
    <row r="29" spans="1:15">
      <c r="A29" s="111">
        <v>1988</v>
      </c>
      <c r="B29" s="105">
        <v>264.66699999999997</v>
      </c>
      <c r="C29" s="105">
        <v>4.4960000000000004</v>
      </c>
      <c r="D29" s="105">
        <v>392.46199999999999</v>
      </c>
      <c r="E29" s="105">
        <v>83.292000000000002</v>
      </c>
      <c r="F29" s="105">
        <v>54.773000000000003</v>
      </c>
      <c r="G29" s="105">
        <v>2.19</v>
      </c>
      <c r="H29" s="105">
        <v>6.5380000000000003</v>
      </c>
      <c r="I29" s="105">
        <v>13.743</v>
      </c>
      <c r="J29" s="105">
        <v>64.8</v>
      </c>
      <c r="K29" s="105">
        <v>40.932000000000002</v>
      </c>
      <c r="L29" s="105">
        <v>113.82</v>
      </c>
      <c r="M29" s="105">
        <v>380.08800000000002</v>
      </c>
      <c r="N29" s="105">
        <v>614.72</v>
      </c>
      <c r="O29" s="105">
        <v>1656.433</v>
      </c>
    </row>
    <row r="30" spans="1:15">
      <c r="A30" s="111">
        <v>1989</v>
      </c>
      <c r="B30" s="105">
        <v>260.93599999999998</v>
      </c>
      <c r="C30" s="105">
        <v>3.456</v>
      </c>
      <c r="D30" s="105">
        <v>416.745</v>
      </c>
      <c r="E30" s="105">
        <v>83.980999999999995</v>
      </c>
      <c r="F30" s="105">
        <v>50.164999999999999</v>
      </c>
      <c r="G30" s="105">
        <v>2.161</v>
      </c>
      <c r="H30" s="105">
        <v>6.7060000000000004</v>
      </c>
      <c r="I30" s="105">
        <v>14.156000000000001</v>
      </c>
      <c r="J30" s="105">
        <v>63.375999999999998</v>
      </c>
      <c r="K30" s="105">
        <v>30.718</v>
      </c>
      <c r="L30" s="105">
        <v>112.738</v>
      </c>
      <c r="M30" s="105">
        <v>364.00200000000001</v>
      </c>
      <c r="N30" s="105">
        <v>642.01599999999996</v>
      </c>
      <c r="O30" s="105">
        <v>1687.155</v>
      </c>
    </row>
    <row r="31" spans="1:15">
      <c r="A31" s="111">
        <v>1990</v>
      </c>
      <c r="B31" s="105">
        <v>258.02699999999999</v>
      </c>
      <c r="C31" s="105">
        <v>0.54300000000000004</v>
      </c>
      <c r="D31" s="105">
        <v>435.07100000000003</v>
      </c>
      <c r="E31" s="105">
        <v>84.823999999999998</v>
      </c>
      <c r="F31" s="105">
        <v>44.771000000000001</v>
      </c>
      <c r="G31" s="105">
        <v>0.89800000000000002</v>
      </c>
      <c r="H31" s="105">
        <v>6.9009999999999998</v>
      </c>
      <c r="I31" s="105">
        <v>13.19</v>
      </c>
      <c r="J31" s="105">
        <v>68.582999999999998</v>
      </c>
      <c r="K31" s="105">
        <v>30.861999999999998</v>
      </c>
      <c r="L31" s="105">
        <v>119.05800000000001</v>
      </c>
      <c r="M31" s="105">
        <v>369.08600000000001</v>
      </c>
      <c r="N31" s="105">
        <v>636.351</v>
      </c>
      <c r="O31" s="105">
        <v>1699.079</v>
      </c>
    </row>
    <row r="32" spans="1:15">
      <c r="A32" s="111">
        <v>1991</v>
      </c>
      <c r="B32" s="105">
        <v>244.101</v>
      </c>
      <c r="C32" s="105">
        <v>1.101</v>
      </c>
      <c r="D32" s="105">
        <v>440.47399999999999</v>
      </c>
      <c r="E32" s="105">
        <v>79.457999999999998</v>
      </c>
      <c r="F32" s="105">
        <v>48.3</v>
      </c>
      <c r="G32" s="105">
        <v>0.83299999999999996</v>
      </c>
      <c r="H32" s="105">
        <v>6.1740000000000004</v>
      </c>
      <c r="I32" s="105">
        <v>13.779</v>
      </c>
      <c r="J32" s="105">
        <v>66.512</v>
      </c>
      <c r="K32" s="105">
        <v>25.045000000000002</v>
      </c>
      <c r="L32" s="105">
        <v>103.81100000000001</v>
      </c>
      <c r="M32" s="105">
        <v>343.91199999999998</v>
      </c>
      <c r="N32" s="105">
        <v>625.26</v>
      </c>
      <c r="O32" s="105">
        <v>1654.848</v>
      </c>
    </row>
    <row r="33" spans="1:15">
      <c r="A33" s="111">
        <v>1992</v>
      </c>
      <c r="B33" s="105">
        <v>235.65100000000001</v>
      </c>
      <c r="C33" s="105">
        <v>3.9359999999999999</v>
      </c>
      <c r="D33" s="105">
        <v>458.22399999999999</v>
      </c>
      <c r="E33" s="105">
        <v>81.605999999999995</v>
      </c>
      <c r="F33" s="105">
        <v>54.398000000000003</v>
      </c>
      <c r="G33" s="105">
        <v>0.71599999999999997</v>
      </c>
      <c r="H33" s="105">
        <v>6.2939999999999996</v>
      </c>
      <c r="I33" s="105">
        <v>13.882</v>
      </c>
      <c r="J33" s="105">
        <v>76.599999999999994</v>
      </c>
      <c r="K33" s="105">
        <v>29.021999999999998</v>
      </c>
      <c r="L33" s="105">
        <v>121.223</v>
      </c>
      <c r="M33" s="105">
        <v>383.74200000000002</v>
      </c>
      <c r="N33" s="105">
        <v>647.34199999999998</v>
      </c>
      <c r="O33" s="105">
        <v>1728.894</v>
      </c>
    </row>
    <row r="34" spans="1:15">
      <c r="A34" s="111">
        <v>1993</v>
      </c>
      <c r="B34" s="105">
        <v>233.25700000000001</v>
      </c>
      <c r="C34" s="105">
        <v>3.081</v>
      </c>
      <c r="D34" s="105">
        <v>465.87900000000002</v>
      </c>
      <c r="E34" s="105">
        <v>82.326999999999998</v>
      </c>
      <c r="F34" s="105">
        <v>53.384999999999998</v>
      </c>
      <c r="G34" s="105">
        <v>0.95499999999999996</v>
      </c>
      <c r="H34" s="105">
        <v>6.4089999999999998</v>
      </c>
      <c r="I34" s="105">
        <v>12.619</v>
      </c>
      <c r="J34" s="105">
        <v>69.647000000000006</v>
      </c>
      <c r="K34" s="105">
        <v>33.447000000000003</v>
      </c>
      <c r="L34" s="105">
        <v>110.91200000000001</v>
      </c>
      <c r="M34" s="105">
        <v>369.70100000000002</v>
      </c>
      <c r="N34" s="105">
        <v>653.82799999999997</v>
      </c>
      <c r="O34" s="105">
        <v>1725.7460000000001</v>
      </c>
    </row>
    <row r="35" spans="1:15">
      <c r="A35" s="111">
        <v>1994</v>
      </c>
      <c r="B35" s="105">
        <v>234.44800000000001</v>
      </c>
      <c r="C35" s="105">
        <v>6.63</v>
      </c>
      <c r="D35" s="105">
        <v>467.65899999999999</v>
      </c>
      <c r="E35" s="105">
        <v>81.805999999999997</v>
      </c>
      <c r="F35" s="105">
        <v>57</v>
      </c>
      <c r="G35" s="105">
        <v>1.238</v>
      </c>
      <c r="H35" s="105">
        <v>6.6989999999999998</v>
      </c>
      <c r="I35" s="105">
        <v>13.518000000000001</v>
      </c>
      <c r="J35" s="105">
        <v>69.441999999999993</v>
      </c>
      <c r="K35" s="105">
        <v>31.422000000000001</v>
      </c>
      <c r="L35" s="105">
        <v>119.435</v>
      </c>
      <c r="M35" s="105">
        <v>380.55900000000003</v>
      </c>
      <c r="N35" s="105">
        <v>666.24699999999996</v>
      </c>
      <c r="O35" s="105">
        <v>1755.5429999999999</v>
      </c>
    </row>
    <row r="36" spans="1:15">
      <c r="A36" s="111">
        <v>1995</v>
      </c>
      <c r="B36" s="105">
        <v>232.482</v>
      </c>
      <c r="C36" s="105">
        <v>6.9409999999999998</v>
      </c>
      <c r="D36" s="105">
        <v>491.89800000000002</v>
      </c>
      <c r="E36" s="105">
        <v>83.316000000000003</v>
      </c>
      <c r="F36" s="105">
        <v>57.055</v>
      </c>
      <c r="G36" s="105">
        <v>1.1299999999999999</v>
      </c>
      <c r="H36" s="105">
        <v>6.5839999999999996</v>
      </c>
      <c r="I36" s="105">
        <v>14.061</v>
      </c>
      <c r="J36" s="105">
        <v>69.263000000000005</v>
      </c>
      <c r="K36" s="105">
        <v>25.257000000000001</v>
      </c>
      <c r="L36" s="105">
        <v>111.2</v>
      </c>
      <c r="M36" s="105">
        <v>367.86599999999999</v>
      </c>
      <c r="N36" s="105">
        <v>657.72900000000004</v>
      </c>
      <c r="O36" s="105">
        <v>1756.915</v>
      </c>
    </row>
    <row r="37" spans="1:15">
      <c r="A37" s="111">
        <v>1996</v>
      </c>
      <c r="B37" s="105">
        <v>227.22800000000001</v>
      </c>
      <c r="C37" s="105">
        <v>2.593</v>
      </c>
      <c r="D37" s="105">
        <v>507.68599999999998</v>
      </c>
      <c r="E37" s="105">
        <v>87.432000000000002</v>
      </c>
      <c r="F37" s="105">
        <v>58.610999999999997</v>
      </c>
      <c r="G37" s="105">
        <v>1.339</v>
      </c>
      <c r="H37" s="105">
        <v>6.39</v>
      </c>
      <c r="I37" s="105">
        <v>14.095000000000001</v>
      </c>
      <c r="J37" s="105">
        <v>72.676000000000002</v>
      </c>
      <c r="K37" s="105">
        <v>25.145</v>
      </c>
      <c r="L37" s="105">
        <v>129.559</v>
      </c>
      <c r="M37" s="105">
        <v>395.24599999999998</v>
      </c>
      <c r="N37" s="105">
        <v>676.63800000000003</v>
      </c>
      <c r="O37" s="105">
        <v>1809.3910000000001</v>
      </c>
    </row>
    <row r="38" spans="1:15">
      <c r="A38" s="111">
        <v>1997</v>
      </c>
      <c r="B38" s="105">
        <v>223.75</v>
      </c>
      <c r="C38" s="105">
        <v>5.2789999999999999</v>
      </c>
      <c r="D38" s="105">
        <v>509.20100000000002</v>
      </c>
      <c r="E38" s="105">
        <v>88.623000000000005</v>
      </c>
      <c r="F38" s="105">
        <v>57.863</v>
      </c>
      <c r="G38" s="105">
        <v>1.377</v>
      </c>
      <c r="H38" s="105">
        <v>6.75</v>
      </c>
      <c r="I38" s="105">
        <v>14.906000000000001</v>
      </c>
      <c r="J38" s="105">
        <v>69.849999999999994</v>
      </c>
      <c r="K38" s="105">
        <v>21.8</v>
      </c>
      <c r="L38" s="105">
        <v>135.99799999999999</v>
      </c>
      <c r="M38" s="105">
        <v>397.16699999999997</v>
      </c>
      <c r="N38" s="105">
        <v>692.35299999999995</v>
      </c>
      <c r="O38" s="105">
        <v>1827.75</v>
      </c>
    </row>
    <row r="39" spans="1:15">
      <c r="A39" s="111">
        <v>1998</v>
      </c>
      <c r="B39" s="105">
        <v>218.82900000000001</v>
      </c>
      <c r="C39" s="105">
        <v>7.6260000000000003</v>
      </c>
      <c r="D39" s="105">
        <v>498.89299999999997</v>
      </c>
      <c r="E39" s="105">
        <v>89.072999999999993</v>
      </c>
      <c r="F39" s="105">
        <v>50.545000000000002</v>
      </c>
      <c r="G39" s="105">
        <v>1.615</v>
      </c>
      <c r="H39" s="105">
        <v>7.0659999999999998</v>
      </c>
      <c r="I39" s="105">
        <v>14.032</v>
      </c>
      <c r="J39" s="105">
        <v>80.754999999999995</v>
      </c>
      <c r="K39" s="105">
        <v>17.239999999999998</v>
      </c>
      <c r="L39" s="105">
        <v>120.881</v>
      </c>
      <c r="M39" s="105">
        <v>381.20800000000003</v>
      </c>
      <c r="N39" s="105">
        <v>704.17200000000003</v>
      </c>
      <c r="O39" s="105">
        <v>1810.7280000000001</v>
      </c>
    </row>
    <row r="40" spans="1:15">
      <c r="A40" s="111">
        <v>1999</v>
      </c>
      <c r="B40" s="105">
        <v>208.56800000000001</v>
      </c>
      <c r="C40" s="105">
        <v>6.5579999999999998</v>
      </c>
      <c r="D40" s="105">
        <v>479.62</v>
      </c>
      <c r="E40" s="105">
        <v>87.286000000000001</v>
      </c>
      <c r="F40" s="105">
        <v>58.691000000000003</v>
      </c>
      <c r="G40" s="105">
        <v>0.94</v>
      </c>
      <c r="H40" s="105">
        <v>7.14</v>
      </c>
      <c r="I40" s="105">
        <v>10.645</v>
      </c>
      <c r="J40" s="105">
        <v>88.025000000000006</v>
      </c>
      <c r="K40" s="105">
        <v>15.561999999999999</v>
      </c>
      <c r="L40" s="105">
        <v>123.252</v>
      </c>
      <c r="M40" s="105">
        <v>391.541</v>
      </c>
      <c r="N40" s="105">
        <v>702.84900000000005</v>
      </c>
      <c r="O40" s="105">
        <v>1789.135</v>
      </c>
    </row>
    <row r="41" spans="1:15">
      <c r="A41" s="111">
        <v>2000</v>
      </c>
      <c r="B41" s="105">
        <v>211.10499999999999</v>
      </c>
      <c r="C41" s="105">
        <v>7.43</v>
      </c>
      <c r="D41" s="105">
        <v>486.27499999999998</v>
      </c>
      <c r="E41" s="105">
        <v>89.218000000000004</v>
      </c>
      <c r="F41" s="105">
        <v>60.758000000000003</v>
      </c>
      <c r="G41" s="105">
        <v>1.145</v>
      </c>
      <c r="H41" s="105">
        <v>7.0330000000000004</v>
      </c>
      <c r="I41" s="105">
        <v>10.613</v>
      </c>
      <c r="J41" s="105">
        <v>74.884</v>
      </c>
      <c r="K41" s="105">
        <v>18.05</v>
      </c>
      <c r="L41" s="105">
        <v>110.919</v>
      </c>
      <c r="M41" s="105">
        <v>372.62</v>
      </c>
      <c r="N41" s="105">
        <v>717.35500000000002</v>
      </c>
      <c r="O41" s="105">
        <v>1794.7840000000001</v>
      </c>
    </row>
    <row r="42" spans="1:15">
      <c r="A42" s="111">
        <v>2001</v>
      </c>
      <c r="B42" s="105">
        <v>204.72399999999999</v>
      </c>
      <c r="C42" s="105">
        <v>3.3260000000000001</v>
      </c>
      <c r="D42" s="105">
        <v>444.12599999999998</v>
      </c>
      <c r="E42" s="105">
        <v>96.472999999999999</v>
      </c>
      <c r="F42" s="105">
        <v>52.848999999999997</v>
      </c>
      <c r="G42" s="105">
        <v>1.7</v>
      </c>
      <c r="H42" s="105">
        <v>6.444</v>
      </c>
      <c r="I42" s="105">
        <v>20.696000000000002</v>
      </c>
      <c r="J42" s="105">
        <v>80.67</v>
      </c>
      <c r="K42" s="105">
        <v>15.244999999999999</v>
      </c>
      <c r="L42" s="105">
        <v>129.346</v>
      </c>
      <c r="M42" s="105">
        <v>403.423</v>
      </c>
      <c r="N42" s="105">
        <v>665.88400000000001</v>
      </c>
      <c r="O42" s="105">
        <v>1721.4829999999999</v>
      </c>
    </row>
    <row r="43" spans="1:15">
      <c r="A43" s="111">
        <v>2002</v>
      </c>
      <c r="B43" s="105">
        <v>187.35900000000001</v>
      </c>
      <c r="C43" s="105">
        <v>6.9059999999999997</v>
      </c>
      <c r="D43" s="105">
        <v>452.91300000000001</v>
      </c>
      <c r="E43" s="105">
        <v>89.379000000000005</v>
      </c>
      <c r="F43" s="105">
        <v>53.798999999999999</v>
      </c>
      <c r="G43" s="105">
        <v>1.0109999999999999</v>
      </c>
      <c r="H43" s="105">
        <v>6.367</v>
      </c>
      <c r="I43" s="105">
        <v>21.664999999999999</v>
      </c>
      <c r="J43" s="105">
        <v>80.988</v>
      </c>
      <c r="K43" s="105">
        <v>14.259</v>
      </c>
      <c r="L43" s="105">
        <v>125.539</v>
      </c>
      <c r="M43" s="105">
        <v>393.00700000000001</v>
      </c>
      <c r="N43" s="105">
        <v>652.89200000000005</v>
      </c>
      <c r="O43" s="105">
        <v>1693.077</v>
      </c>
    </row>
    <row r="44" spans="1:15">
      <c r="A44" s="111">
        <v>2003</v>
      </c>
      <c r="B44" s="105">
        <v>189.232</v>
      </c>
      <c r="C44" s="105">
        <v>5.742</v>
      </c>
      <c r="D44" s="105">
        <v>434.93900000000002</v>
      </c>
      <c r="E44" s="105">
        <v>86.924999999999997</v>
      </c>
      <c r="F44" s="105">
        <v>49.95</v>
      </c>
      <c r="G44" s="105">
        <v>1.7649999999999999</v>
      </c>
      <c r="H44" s="105">
        <v>5.8869999999999996</v>
      </c>
      <c r="I44" s="105">
        <v>22.925999999999998</v>
      </c>
      <c r="J44" s="105">
        <v>79.314999999999998</v>
      </c>
      <c r="K44" s="105">
        <v>16.535</v>
      </c>
      <c r="L44" s="105">
        <v>138.25700000000001</v>
      </c>
      <c r="M44" s="105">
        <v>401.55900000000003</v>
      </c>
      <c r="N44" s="105">
        <v>670.82100000000003</v>
      </c>
      <c r="O44" s="105">
        <v>1702.2919999999999</v>
      </c>
    </row>
    <row r="45" spans="1:15">
      <c r="A45" s="111">
        <v>2004</v>
      </c>
      <c r="B45" s="105">
        <v>189.83500000000001</v>
      </c>
      <c r="C45" s="105">
        <v>15.659000000000001</v>
      </c>
      <c r="D45" s="105">
        <v>438.298</v>
      </c>
      <c r="E45" s="105">
        <v>90.245999999999995</v>
      </c>
      <c r="F45" s="105">
        <v>53.026000000000003</v>
      </c>
      <c r="G45" s="105">
        <v>2.0649999999999999</v>
      </c>
      <c r="H45" s="105">
        <v>5.9640000000000004</v>
      </c>
      <c r="I45" s="105">
        <v>25.966999999999999</v>
      </c>
      <c r="J45" s="105">
        <v>90.113</v>
      </c>
      <c r="K45" s="105">
        <v>18.655000000000001</v>
      </c>
      <c r="L45" s="105">
        <v>140.19399999999999</v>
      </c>
      <c r="M45" s="105">
        <v>426.22899999999998</v>
      </c>
      <c r="N45" s="105">
        <v>673.16499999999996</v>
      </c>
      <c r="O45" s="105">
        <v>1743.1859999999999</v>
      </c>
    </row>
    <row r="46" spans="1:15">
      <c r="A46" s="111">
        <v>2005</v>
      </c>
      <c r="B46" s="105">
        <v>182.286</v>
      </c>
      <c r="C46" s="105">
        <v>5.0229999999999997</v>
      </c>
      <c r="D46" s="105">
        <v>405.37799999999999</v>
      </c>
      <c r="E46" s="105">
        <v>93.805999999999997</v>
      </c>
      <c r="F46" s="105">
        <v>49.27</v>
      </c>
      <c r="G46" s="105">
        <v>2.86</v>
      </c>
      <c r="H46" s="105">
        <v>5.9329999999999998</v>
      </c>
      <c r="I46" s="105">
        <v>24.606000000000002</v>
      </c>
      <c r="J46" s="105">
        <v>85.962000000000003</v>
      </c>
      <c r="K46" s="105">
        <v>21.106000000000002</v>
      </c>
      <c r="L46" s="105">
        <v>139.661</v>
      </c>
      <c r="M46" s="105">
        <v>423.20400000000001</v>
      </c>
      <c r="N46" s="105">
        <v>671.24699999999996</v>
      </c>
      <c r="O46" s="105">
        <v>1687.1379999999999</v>
      </c>
    </row>
    <row r="47" spans="1:15">
      <c r="A47" s="111">
        <v>2006</v>
      </c>
      <c r="B47" s="105">
        <v>179.554</v>
      </c>
      <c r="C47" s="105">
        <v>6.9089999999999998</v>
      </c>
      <c r="D47" s="105">
        <v>407.46800000000002</v>
      </c>
      <c r="E47" s="105">
        <v>93.132999999999996</v>
      </c>
      <c r="F47" s="105">
        <v>48.470999999999997</v>
      </c>
      <c r="G47" s="105">
        <v>2.165</v>
      </c>
      <c r="H47" s="105">
        <v>5.78</v>
      </c>
      <c r="I47" s="105">
        <v>25.991</v>
      </c>
      <c r="J47" s="105">
        <v>85.176000000000002</v>
      </c>
      <c r="K47" s="105">
        <v>17.946999999999999</v>
      </c>
      <c r="L47" s="105">
        <v>150.881</v>
      </c>
      <c r="M47" s="105">
        <v>429.54399999999998</v>
      </c>
      <c r="N47" s="105">
        <v>649.18600000000004</v>
      </c>
      <c r="O47" s="105">
        <v>1672.662</v>
      </c>
    </row>
    <row r="48" spans="1:15">
      <c r="A48" s="111">
        <v>2007</v>
      </c>
      <c r="B48" s="105">
        <v>174.78800000000001</v>
      </c>
      <c r="C48" s="105">
        <v>2.863</v>
      </c>
      <c r="D48" s="105">
        <v>418.51299999999998</v>
      </c>
      <c r="E48" s="105">
        <v>92.611999999999995</v>
      </c>
      <c r="F48" s="105">
        <v>50.091000000000001</v>
      </c>
      <c r="G48" s="105">
        <v>0.98199999999999998</v>
      </c>
      <c r="H48" s="105">
        <v>5.9690000000000003</v>
      </c>
      <c r="I48" s="105">
        <v>20.917000000000002</v>
      </c>
      <c r="J48" s="105">
        <v>82.605000000000004</v>
      </c>
      <c r="K48" s="105">
        <v>14.494</v>
      </c>
      <c r="L48" s="105">
        <v>147.22999999999999</v>
      </c>
      <c r="M48" s="105">
        <v>414.90100000000001</v>
      </c>
      <c r="N48" s="105">
        <v>661.37</v>
      </c>
      <c r="O48" s="105">
        <v>1672.4349999999999</v>
      </c>
    </row>
    <row r="49" spans="1:15">
      <c r="A49" s="111">
        <v>2008</v>
      </c>
      <c r="B49" s="105">
        <v>168.06</v>
      </c>
      <c r="C49" s="105">
        <v>4.6340000000000003</v>
      </c>
      <c r="D49" s="105">
        <v>418.84399999999999</v>
      </c>
      <c r="E49" s="105">
        <v>99.403999999999996</v>
      </c>
      <c r="F49" s="105">
        <v>41.264000000000003</v>
      </c>
      <c r="G49" s="105">
        <v>0.28000000000000003</v>
      </c>
      <c r="H49" s="105">
        <v>5.5410000000000004</v>
      </c>
      <c r="I49" s="105">
        <v>16.509</v>
      </c>
      <c r="J49" s="105">
        <v>79.015000000000001</v>
      </c>
      <c r="K49" s="105">
        <v>14.577999999999999</v>
      </c>
      <c r="L49" s="105">
        <v>129.809</v>
      </c>
      <c r="M49" s="105">
        <v>386.4</v>
      </c>
      <c r="N49" s="105">
        <v>640.99400000000003</v>
      </c>
      <c r="O49" s="105">
        <v>1618.932</v>
      </c>
    </row>
    <row r="50" spans="1:15">
      <c r="A50" s="111">
        <v>2009</v>
      </c>
      <c r="B50" s="105">
        <v>130.792</v>
      </c>
      <c r="C50" s="105">
        <v>-2.706</v>
      </c>
      <c r="D50" s="105">
        <v>394.80799999999999</v>
      </c>
      <c r="E50" s="105">
        <v>79.063999999999993</v>
      </c>
      <c r="F50" s="105">
        <v>41.008000000000003</v>
      </c>
      <c r="G50" s="105">
        <v>0.32200000000000001</v>
      </c>
      <c r="H50" s="105">
        <v>4.9820000000000002</v>
      </c>
      <c r="I50" s="105">
        <v>16.015000000000001</v>
      </c>
      <c r="J50" s="105">
        <v>73.111999999999995</v>
      </c>
      <c r="K50" s="105">
        <v>9.7609999999999992</v>
      </c>
      <c r="L50" s="105">
        <v>111.176</v>
      </c>
      <c r="M50" s="105">
        <v>335.44</v>
      </c>
      <c r="N50" s="105">
        <v>550.05899999999997</v>
      </c>
      <c r="O50" s="105">
        <v>1408.393</v>
      </c>
    </row>
    <row r="51" spans="1:15">
      <c r="A51" s="111">
        <v>2010</v>
      </c>
      <c r="B51" s="105">
        <v>152.5</v>
      </c>
      <c r="C51" s="105">
        <v>-0.70099999999999996</v>
      </c>
      <c r="D51" s="105">
        <v>427.58100000000002</v>
      </c>
      <c r="E51" s="105">
        <v>85.378</v>
      </c>
      <c r="F51" s="105">
        <v>41.802</v>
      </c>
      <c r="G51" s="105">
        <v>0.53600000000000003</v>
      </c>
      <c r="H51" s="105">
        <v>5.032</v>
      </c>
      <c r="I51" s="105">
        <v>17.274000000000001</v>
      </c>
      <c r="J51" s="105">
        <v>66.966999999999999</v>
      </c>
      <c r="K51" s="105">
        <v>8.7899999999999991</v>
      </c>
      <c r="L51" s="105">
        <v>119.10899999999999</v>
      </c>
      <c r="M51" s="105">
        <v>344.88799999999998</v>
      </c>
      <c r="N51" s="105">
        <v>587.17100000000005</v>
      </c>
      <c r="O51" s="105">
        <v>1511.4369999999999</v>
      </c>
    </row>
    <row r="52" spans="1:15">
      <c r="A52" s="111">
        <v>2011</v>
      </c>
      <c r="B52" s="105">
        <v>145.839</v>
      </c>
      <c r="C52" s="105">
        <v>1.262</v>
      </c>
      <c r="D52" s="105">
        <v>438.07</v>
      </c>
      <c r="E52" s="105">
        <v>91.408000000000001</v>
      </c>
      <c r="F52" s="105">
        <v>38.448999999999998</v>
      </c>
      <c r="G52" s="105">
        <v>0.26500000000000001</v>
      </c>
      <c r="H52" s="105">
        <v>4.718</v>
      </c>
      <c r="I52" s="105">
        <v>16.88</v>
      </c>
      <c r="J52" s="105">
        <v>63.963999999999999</v>
      </c>
      <c r="K52" s="105">
        <v>9.8670000000000009</v>
      </c>
      <c r="L52" s="105">
        <v>118.056</v>
      </c>
      <c r="M52" s="105">
        <v>343.60599999999999</v>
      </c>
      <c r="N52" s="105">
        <v>573.58100000000002</v>
      </c>
      <c r="O52" s="105">
        <v>1502.3579999999999</v>
      </c>
    </row>
    <row r="53" spans="1:15">
      <c r="A53" s="111">
        <v>2012</v>
      </c>
      <c r="B53" s="105">
        <v>141.51499999999999</v>
      </c>
      <c r="C53" s="105">
        <v>0.45300000000000001</v>
      </c>
      <c r="D53" s="105">
        <v>455.36900000000003</v>
      </c>
      <c r="E53" s="105">
        <v>94.031000000000006</v>
      </c>
      <c r="F53" s="105">
        <v>41.703000000000003</v>
      </c>
      <c r="G53" s="105">
        <v>0.14699999999999999</v>
      </c>
      <c r="H53" s="105">
        <v>4.3819999999999997</v>
      </c>
      <c r="I53" s="105">
        <v>16.719000000000001</v>
      </c>
      <c r="J53" s="105">
        <v>69.162999999999997</v>
      </c>
      <c r="K53" s="105">
        <v>5.1109999999999998</v>
      </c>
      <c r="L53" s="105">
        <v>114.14400000000001</v>
      </c>
      <c r="M53" s="105">
        <v>345.399</v>
      </c>
      <c r="N53" s="105">
        <v>542.84</v>
      </c>
      <c r="O53" s="105">
        <v>1485.576</v>
      </c>
    </row>
    <row r="54" spans="1:15">
      <c r="A54" s="111">
        <v>2013</v>
      </c>
      <c r="B54" s="105">
        <v>144.58799999999999</v>
      </c>
      <c r="C54" s="105">
        <v>-1.98</v>
      </c>
      <c r="D54" s="105">
        <v>471.71499999999997</v>
      </c>
      <c r="E54" s="105">
        <v>93.701999999999998</v>
      </c>
      <c r="F54" s="105">
        <v>45.83</v>
      </c>
      <c r="G54" s="105">
        <v>0.108</v>
      </c>
      <c r="H54" s="105">
        <v>4.633</v>
      </c>
      <c r="I54" s="105">
        <v>17.321000000000002</v>
      </c>
      <c r="J54" s="105">
        <v>64.021000000000001</v>
      </c>
      <c r="K54" s="105">
        <v>3.5270000000000001</v>
      </c>
      <c r="L54" s="105">
        <v>119.629</v>
      </c>
      <c r="M54" s="105">
        <v>348.77</v>
      </c>
      <c r="N54" s="105">
        <v>542.11099999999999</v>
      </c>
      <c r="O54" s="105">
        <v>1505.204</v>
      </c>
    </row>
    <row r="55" spans="1:15">
      <c r="A55" s="111">
        <v>2014</v>
      </c>
      <c r="B55" s="105">
        <v>143.51400000000001</v>
      </c>
      <c r="C55" s="105">
        <v>-2.4510000000000001</v>
      </c>
      <c r="D55" s="105">
        <v>487.238</v>
      </c>
      <c r="E55" s="105">
        <v>101.114</v>
      </c>
      <c r="F55" s="105">
        <v>44.518999999999998</v>
      </c>
      <c r="G55" s="105">
        <v>0.20699999999999999</v>
      </c>
      <c r="H55" s="105">
        <v>4.8390000000000004</v>
      </c>
      <c r="I55" s="105">
        <v>13.83</v>
      </c>
      <c r="J55" s="105">
        <v>64.989999999999995</v>
      </c>
      <c r="K55" s="105">
        <v>2.968</v>
      </c>
      <c r="L55" s="105">
        <v>112.23099999999999</v>
      </c>
      <c r="M55" s="105">
        <v>344.697</v>
      </c>
      <c r="N55" s="105">
        <v>542.78099999999995</v>
      </c>
      <c r="O55" s="105">
        <v>1515.78</v>
      </c>
    </row>
    <row r="56" spans="1:15">
      <c r="A56" s="111">
        <v>2015</v>
      </c>
      <c r="B56" s="105">
        <v>129.47900000000001</v>
      </c>
      <c r="C56" s="105">
        <v>-2.0209999999999999</v>
      </c>
      <c r="D56" s="105">
        <v>486.09100000000001</v>
      </c>
      <c r="E56" s="105">
        <v>86.548000000000002</v>
      </c>
      <c r="F56" s="105">
        <v>48.203000000000003</v>
      </c>
      <c r="G56" s="105">
        <v>0.126</v>
      </c>
      <c r="H56" s="105">
        <v>5.2640000000000002</v>
      </c>
      <c r="I56" s="105">
        <v>16.962</v>
      </c>
      <c r="J56" s="105">
        <v>65.959999999999994</v>
      </c>
      <c r="K56" s="105">
        <v>2.476</v>
      </c>
      <c r="L56" s="105">
        <v>115.867</v>
      </c>
      <c r="M56" s="105">
        <v>341.40699999999998</v>
      </c>
      <c r="N56" s="105">
        <v>501.74400000000003</v>
      </c>
      <c r="O56" s="105">
        <v>1456.7</v>
      </c>
    </row>
    <row r="57" spans="1:15">
      <c r="A57" s="111">
        <v>2016</v>
      </c>
      <c r="B57" s="105">
        <v>113.26600000000001</v>
      </c>
      <c r="C57" s="105">
        <v>-2.1749999999999998</v>
      </c>
      <c r="D57" s="105">
        <v>495.786</v>
      </c>
      <c r="E57" s="105">
        <v>85.558999999999997</v>
      </c>
      <c r="F57" s="105">
        <v>45.786999999999999</v>
      </c>
      <c r="G57" s="105">
        <v>0.16600000000000001</v>
      </c>
      <c r="H57" s="105">
        <v>5.0049999999999999</v>
      </c>
      <c r="I57" s="105">
        <v>17.228000000000002</v>
      </c>
      <c r="J57" s="105">
        <v>64.914000000000001</v>
      </c>
      <c r="K57" s="105">
        <v>3.8330000000000002</v>
      </c>
      <c r="L57" s="105">
        <v>123.898</v>
      </c>
      <c r="M57" s="105">
        <v>346.39100000000002</v>
      </c>
      <c r="N57" s="105">
        <v>472.46100000000001</v>
      </c>
      <c r="O57" s="105">
        <v>1425.7280000000001</v>
      </c>
    </row>
    <row r="58" spans="1:15">
      <c r="A58" s="111">
        <v>2017</v>
      </c>
      <c r="B58" s="105">
        <v>112.20399999999999</v>
      </c>
      <c r="C58" s="105">
        <v>-3.2509999999999999</v>
      </c>
      <c r="D58" s="105">
        <v>508.52699999999999</v>
      </c>
      <c r="E58" s="105">
        <v>89.128</v>
      </c>
      <c r="F58" s="105">
        <v>47.762</v>
      </c>
      <c r="G58" s="105">
        <v>8.2000000000000003E-2</v>
      </c>
      <c r="H58" s="105">
        <v>4.625</v>
      </c>
      <c r="I58" s="105">
        <v>17.382000000000001</v>
      </c>
      <c r="J58" s="105">
        <v>60.682000000000002</v>
      </c>
      <c r="K58" s="105">
        <v>3.6520000000000001</v>
      </c>
      <c r="L58" s="105">
        <v>130.46299999999999</v>
      </c>
      <c r="M58" s="105">
        <v>353.77600000000001</v>
      </c>
      <c r="N58" s="105">
        <v>460.67200000000003</v>
      </c>
      <c r="O58" s="105">
        <v>1431.9280000000001</v>
      </c>
    </row>
    <row r="59" spans="1:15">
      <c r="A59" s="111">
        <v>2018</v>
      </c>
      <c r="B59" s="105">
        <v>110.654</v>
      </c>
      <c r="C59" s="105">
        <v>-2.9159999999999999</v>
      </c>
      <c r="D59" s="105">
        <v>531.86300000000006</v>
      </c>
      <c r="E59" s="105">
        <v>92.727999999999994</v>
      </c>
      <c r="F59" s="105">
        <v>53.962000000000003</v>
      </c>
      <c r="G59" s="105">
        <v>0.11899999999999999</v>
      </c>
      <c r="H59" s="105">
        <v>4.5179999999999998</v>
      </c>
      <c r="I59" s="105">
        <v>17.713000000000001</v>
      </c>
      <c r="J59" s="105">
        <v>62.313000000000002</v>
      </c>
      <c r="K59" s="105">
        <v>3.169</v>
      </c>
      <c r="L59" s="105">
        <v>127.146</v>
      </c>
      <c r="M59" s="105">
        <v>361.66800000000001</v>
      </c>
      <c r="N59" s="105">
        <v>457.44900000000001</v>
      </c>
      <c r="O59" s="105">
        <v>1458.7180000000001</v>
      </c>
    </row>
    <row r="60" spans="1:15">
      <c r="A60" s="111">
        <v>2019</v>
      </c>
      <c r="B60" s="105">
        <v>104.72</v>
      </c>
      <c r="C60" s="105">
        <v>-2.4009999999999998</v>
      </c>
      <c r="D60" s="105">
        <v>540.29499999999996</v>
      </c>
      <c r="E60" s="105">
        <v>89.201999999999998</v>
      </c>
      <c r="F60" s="105">
        <v>59.481000000000002</v>
      </c>
      <c r="G60" s="105">
        <v>0.104</v>
      </c>
      <c r="H60" s="105">
        <v>4.3819999999999997</v>
      </c>
      <c r="I60" s="105">
        <v>17.510000000000002</v>
      </c>
      <c r="J60" s="105">
        <v>59.704999999999998</v>
      </c>
      <c r="K60" s="105">
        <v>2.9910000000000001</v>
      </c>
      <c r="L60" s="105">
        <v>130.804</v>
      </c>
      <c r="M60" s="105">
        <v>364.17700000000002</v>
      </c>
      <c r="N60" s="105">
        <v>425.42700000000002</v>
      </c>
      <c r="O60" s="105">
        <v>1432.2190000000001</v>
      </c>
    </row>
    <row r="61" spans="1:15">
      <c r="A61" s="111">
        <v>2020</v>
      </c>
      <c r="B61" s="105">
        <v>88.126000000000005</v>
      </c>
      <c r="C61" s="105">
        <v>-1.4710000000000001</v>
      </c>
      <c r="D61" s="105">
        <v>526.00900000000001</v>
      </c>
      <c r="E61" s="105">
        <v>79.003</v>
      </c>
      <c r="F61" s="105">
        <v>60.219000000000001</v>
      </c>
      <c r="G61" s="105">
        <v>0.221</v>
      </c>
      <c r="H61" s="105">
        <v>4.1139999999999999</v>
      </c>
      <c r="I61" s="105">
        <v>17.672000000000001</v>
      </c>
      <c r="J61" s="105">
        <v>49.088000000000001</v>
      </c>
      <c r="K61" s="105">
        <v>2.3380000000000001</v>
      </c>
      <c r="L61" s="105">
        <v>122.979</v>
      </c>
      <c r="M61" s="105">
        <v>335.63499999999999</v>
      </c>
      <c r="N61" s="105">
        <v>374.12</v>
      </c>
      <c r="O61" s="105">
        <v>1322.4179999999999</v>
      </c>
    </row>
    <row r="62" spans="1:15">
      <c r="A62" s="111">
        <v>2021</v>
      </c>
      <c r="B62" s="105">
        <v>97.135999999999996</v>
      </c>
      <c r="C62" s="105">
        <v>-5.5419999999999998</v>
      </c>
      <c r="D62" s="105">
        <v>537.67600000000004</v>
      </c>
      <c r="E62" s="105">
        <v>87.748000000000005</v>
      </c>
      <c r="F62" s="105">
        <v>66.286000000000001</v>
      </c>
      <c r="G62" s="105">
        <v>0.106</v>
      </c>
      <c r="H62" s="105">
        <v>4.2030000000000003</v>
      </c>
      <c r="I62" s="105">
        <v>17.344000000000001</v>
      </c>
      <c r="J62" s="105">
        <v>51.046999999999997</v>
      </c>
      <c r="K62" s="105">
        <v>3.3519999999999999</v>
      </c>
      <c r="L62" s="105">
        <v>116.05500000000001</v>
      </c>
      <c r="M62" s="105">
        <v>346.14100000000002</v>
      </c>
      <c r="N62" s="105">
        <v>407.81599999999997</v>
      </c>
      <c r="O62" s="105">
        <v>1383.2270000000001</v>
      </c>
    </row>
    <row r="63" spans="1:15">
      <c r="A63" s="111">
        <v>2022</v>
      </c>
      <c r="B63" s="105">
        <v>92.611999999999995</v>
      </c>
      <c r="C63" s="105">
        <v>-6.383</v>
      </c>
      <c r="D63" s="105">
        <v>549.92399999999998</v>
      </c>
      <c r="E63" s="105">
        <v>87.241</v>
      </c>
      <c r="F63" s="105">
        <v>67.935000000000002</v>
      </c>
      <c r="G63" s="105">
        <v>6.8000000000000005E-2</v>
      </c>
      <c r="H63" s="105">
        <v>4.4729999999999999</v>
      </c>
      <c r="I63" s="105">
        <v>17.253</v>
      </c>
      <c r="J63" s="105">
        <v>48.482999999999997</v>
      </c>
      <c r="K63" s="105">
        <v>3.61</v>
      </c>
      <c r="L63" s="105">
        <v>128.751</v>
      </c>
      <c r="M63" s="105">
        <v>357.81299999999999</v>
      </c>
      <c r="N63" s="105">
        <v>396.73200000000003</v>
      </c>
      <c r="O63" s="105">
        <v>1390.6980000000001</v>
      </c>
    </row>
  </sheetData>
  <sheetProtection formatCells="0" formatColumns="0" formatRows="0" insertColumns="0" insertRows="0" insertHyperlinks="0" deleteColumns="0" deleteRows="0" sort="0" autoFilter="0" pivotTables="0"/>
  <hyperlinks>
    <hyperlink ref="A5" r:id="rId1" display="http://www.eia.gov/totalenergy/data/monthly/dataunits.cfm" xr:uid="{00000000-0004-0000-01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3">
    <tabColor theme="7" tint="0.59999389629810485"/>
  </sheetPr>
  <dimension ref="A1:M63"/>
  <sheetViews>
    <sheetView workbookViewId="0"/>
  </sheetViews>
  <sheetFormatPr defaultColWidth="9.140625" defaultRowHeight="15"/>
  <cols>
    <col min="1" max="1" width="9.42578125" style="26" customWidth="1"/>
    <col min="2" max="2" width="28" style="26" customWidth="1"/>
    <col min="3" max="3" width="32.42578125" style="26" customWidth="1"/>
    <col min="4" max="4" width="28.85546875" style="26" customWidth="1"/>
    <col min="5" max="5" width="19" style="26" customWidth="1"/>
    <col min="6" max="6" width="22.7109375" style="26" customWidth="1"/>
    <col min="7" max="7" width="19.28515625" style="26" customWidth="1"/>
    <col min="8" max="8" width="26.5703125" style="26" customWidth="1"/>
    <col min="9" max="9" width="14.85546875" style="26" customWidth="1"/>
    <col min="10" max="10" width="21" style="26" customWidth="1"/>
    <col min="11" max="11" width="25.42578125" style="26" customWidth="1"/>
    <col min="12" max="12" width="18.42578125" style="26" customWidth="1"/>
    <col min="13" max="13" width="30" style="26" customWidth="1"/>
    <col min="14" max="16384" width="9.140625" style="26"/>
  </cols>
  <sheetData>
    <row r="1" spans="1:13" s="27" customFormat="1" ht="23.25" customHeight="1">
      <c r="B1" s="27" t="s">
        <v>2373</v>
      </c>
      <c r="C1" s="27" t="s">
        <v>1919</v>
      </c>
      <c r="D1" s="27" t="s">
        <v>1883</v>
      </c>
      <c r="E1" s="27" t="s">
        <v>2358</v>
      </c>
      <c r="F1" s="27" t="s">
        <v>2359</v>
      </c>
      <c r="G1" s="27" t="s">
        <v>2360</v>
      </c>
      <c r="H1" s="27" t="s">
        <v>2373</v>
      </c>
      <c r="I1" s="27" t="s">
        <v>2369</v>
      </c>
      <c r="J1" s="27" t="s">
        <v>2365</v>
      </c>
      <c r="K1" s="27" t="s">
        <v>1892</v>
      </c>
      <c r="L1" s="27" t="s">
        <v>1892</v>
      </c>
      <c r="M1" s="27" t="s">
        <v>2367</v>
      </c>
    </row>
    <row r="2" spans="1:13" s="27" customFormat="1" ht="23.25" customHeight="1">
      <c r="A2" s="106" t="s">
        <v>2269</v>
      </c>
      <c r="B2" s="105"/>
      <c r="C2" s="105"/>
      <c r="D2" s="105"/>
      <c r="E2" s="105"/>
      <c r="F2" s="105"/>
      <c r="G2" s="105"/>
      <c r="H2" s="105"/>
      <c r="I2" s="105"/>
      <c r="J2" s="105"/>
      <c r="K2" s="105"/>
      <c r="L2" s="105"/>
      <c r="M2" s="105"/>
    </row>
    <row r="3" spans="1:13" ht="18.75">
      <c r="A3" s="107" t="s">
        <v>7099</v>
      </c>
      <c r="B3" s="105"/>
      <c r="C3" s="105"/>
      <c r="D3" s="105"/>
      <c r="E3" s="105"/>
      <c r="F3" s="105"/>
      <c r="G3" s="105"/>
      <c r="H3" s="105"/>
      <c r="I3" s="105"/>
      <c r="J3" s="105"/>
      <c r="K3" s="105"/>
      <c r="L3" s="105"/>
      <c r="M3" s="105"/>
    </row>
    <row r="4" spans="1:13">
      <c r="A4"/>
      <c r="B4"/>
      <c r="C4"/>
      <c r="D4"/>
      <c r="E4"/>
      <c r="F4"/>
      <c r="G4"/>
      <c r="H4"/>
      <c r="I4"/>
      <c r="J4"/>
      <c r="K4"/>
      <c r="L4"/>
      <c r="M4"/>
    </row>
    <row r="5" spans="1:13">
      <c r="A5" s="108" t="s">
        <v>7100</v>
      </c>
      <c r="B5" s="105"/>
      <c r="C5" s="105"/>
      <c r="D5" s="105"/>
      <c r="E5" s="105"/>
      <c r="F5" s="105"/>
      <c r="G5" s="105"/>
      <c r="H5" s="105"/>
      <c r="I5" s="105"/>
      <c r="J5" s="105"/>
      <c r="K5" s="105"/>
      <c r="L5" s="105"/>
      <c r="M5" s="105"/>
    </row>
    <row r="6" spans="1:13">
      <c r="A6"/>
      <c r="B6"/>
      <c r="C6"/>
      <c r="D6"/>
      <c r="E6"/>
      <c r="F6"/>
      <c r="G6"/>
      <c r="H6"/>
      <c r="I6"/>
      <c r="J6"/>
      <c r="K6"/>
      <c r="L6"/>
      <c r="M6"/>
    </row>
    <row r="7" spans="1:13">
      <c r="A7" s="105" t="s">
        <v>7101</v>
      </c>
      <c r="B7" s="105"/>
      <c r="C7" s="105"/>
      <c r="D7" s="105"/>
      <c r="E7" s="105"/>
      <c r="F7" s="105"/>
      <c r="G7" s="105"/>
      <c r="H7" s="105"/>
      <c r="I7" s="105"/>
      <c r="J7" s="105"/>
      <c r="K7" s="105"/>
      <c r="L7" s="105"/>
      <c r="M7" s="105"/>
    </row>
    <row r="8" spans="1:13">
      <c r="A8" s="105" t="s">
        <v>7102</v>
      </c>
      <c r="B8" s="105"/>
      <c r="C8" s="105"/>
      <c r="D8" s="105"/>
      <c r="E8" s="105"/>
      <c r="F8" s="105"/>
      <c r="G8" s="105"/>
      <c r="H8" s="105"/>
      <c r="I8" s="105"/>
      <c r="J8" s="105"/>
      <c r="K8" s="105"/>
      <c r="L8" s="105"/>
      <c r="M8" s="105"/>
    </row>
    <row r="9" spans="1:13">
      <c r="A9"/>
      <c r="B9"/>
      <c r="C9"/>
      <c r="D9"/>
      <c r="E9"/>
      <c r="F9"/>
      <c r="G9"/>
      <c r="H9"/>
      <c r="I9"/>
      <c r="J9"/>
      <c r="K9"/>
      <c r="L9"/>
      <c r="M9"/>
    </row>
    <row r="10" spans="1:13" ht="15.75">
      <c r="A10" s="109" t="s">
        <v>2324</v>
      </c>
      <c r="B10" s="105"/>
      <c r="C10" s="105"/>
      <c r="D10" s="105"/>
      <c r="E10" s="105"/>
      <c r="F10" s="105"/>
      <c r="G10" s="105"/>
      <c r="H10" s="105"/>
      <c r="I10" s="105"/>
      <c r="J10" s="105"/>
      <c r="K10" s="105"/>
      <c r="L10" s="105"/>
      <c r="M10" s="105"/>
    </row>
    <row r="11" spans="1:13">
      <c r="A11"/>
      <c r="B11"/>
      <c r="C11"/>
      <c r="D11"/>
      <c r="E11"/>
      <c r="F11"/>
      <c r="G11"/>
      <c r="H11"/>
      <c r="I11"/>
      <c r="J11"/>
      <c r="K11"/>
      <c r="L11"/>
      <c r="M11"/>
    </row>
    <row r="12" spans="1:13">
      <c r="A12" s="110" t="s">
        <v>2271</v>
      </c>
      <c r="B12" s="110" t="s">
        <v>2325</v>
      </c>
      <c r="C12" s="110" t="s">
        <v>2326</v>
      </c>
      <c r="D12" s="110" t="s">
        <v>2327</v>
      </c>
      <c r="E12" s="110" t="s">
        <v>2328</v>
      </c>
      <c r="F12" s="110" t="s">
        <v>2329</v>
      </c>
      <c r="G12" s="110" t="s">
        <v>2330</v>
      </c>
      <c r="H12" s="110" t="s">
        <v>2331</v>
      </c>
      <c r="I12" s="110" t="s">
        <v>2332</v>
      </c>
      <c r="J12" s="110" t="s">
        <v>2333</v>
      </c>
      <c r="K12" s="110" t="s">
        <v>2334</v>
      </c>
      <c r="L12" s="110" t="s">
        <v>2335</v>
      </c>
      <c r="M12" s="110" t="s">
        <v>2336</v>
      </c>
    </row>
    <row r="13" spans="1:13">
      <c r="A13" s="110"/>
      <c r="B13" s="110" t="s">
        <v>2286</v>
      </c>
      <c r="C13" s="110" t="s">
        <v>2286</v>
      </c>
      <c r="D13" s="110" t="s">
        <v>2286</v>
      </c>
      <c r="E13" s="110" t="s">
        <v>2286</v>
      </c>
      <c r="F13" s="110" t="s">
        <v>2286</v>
      </c>
      <c r="G13" s="110" t="s">
        <v>2286</v>
      </c>
      <c r="H13" s="110" t="s">
        <v>2286</v>
      </c>
      <c r="I13" s="110" t="s">
        <v>2286</v>
      </c>
      <c r="J13" s="110" t="s">
        <v>2286</v>
      </c>
      <c r="K13" s="110" t="s">
        <v>2286</v>
      </c>
      <c r="L13" s="110" t="s">
        <v>2286</v>
      </c>
      <c r="M13" s="110" t="s">
        <v>2286</v>
      </c>
    </row>
    <row r="14" spans="1:13">
      <c r="A14" s="111">
        <v>1973</v>
      </c>
      <c r="B14" s="105">
        <v>0.248</v>
      </c>
      <c r="C14" s="105">
        <v>39.366999999999997</v>
      </c>
      <c r="D14" s="105">
        <v>5.7690000000000001</v>
      </c>
      <c r="E14" s="105">
        <v>164.333</v>
      </c>
      <c r="F14" s="105">
        <v>3.1120000000000001</v>
      </c>
      <c r="G14" s="105">
        <v>151.601</v>
      </c>
      <c r="H14" s="105">
        <v>6.0510000000000002</v>
      </c>
      <c r="I14" s="105">
        <v>887.01099999999997</v>
      </c>
      <c r="J14" s="105">
        <v>54.616999999999997</v>
      </c>
      <c r="K14" s="105">
        <v>1272.4939999999999</v>
      </c>
      <c r="L14" s="105">
        <v>2.3180000000000001</v>
      </c>
      <c r="M14" s="105">
        <v>1314.4259999999999</v>
      </c>
    </row>
    <row r="15" spans="1:13">
      <c r="A15" s="111">
        <v>1974</v>
      </c>
      <c r="B15" s="105">
        <v>0.17</v>
      </c>
      <c r="C15" s="105">
        <v>36.298000000000002</v>
      </c>
      <c r="D15" s="105">
        <v>5.6589999999999998</v>
      </c>
      <c r="E15" s="105">
        <v>162.87799999999999</v>
      </c>
      <c r="F15" s="105">
        <v>2.87</v>
      </c>
      <c r="G15" s="105">
        <v>142.34200000000001</v>
      </c>
      <c r="H15" s="105">
        <v>5.7949999999999999</v>
      </c>
      <c r="I15" s="105">
        <v>870.02300000000002</v>
      </c>
      <c r="J15" s="105">
        <v>52.317999999999998</v>
      </c>
      <c r="K15" s="105">
        <v>1241.886</v>
      </c>
      <c r="L15" s="105">
        <v>2.089</v>
      </c>
      <c r="M15" s="105">
        <v>1280.443</v>
      </c>
    </row>
    <row r="16" spans="1:13">
      <c r="A16" s="111">
        <v>1975</v>
      </c>
      <c r="B16" s="105">
        <v>5.0999999999999997E-2</v>
      </c>
      <c r="C16" s="105">
        <v>31.515999999999998</v>
      </c>
      <c r="D16" s="105">
        <v>4.9089999999999998</v>
      </c>
      <c r="E16" s="105">
        <v>156.863</v>
      </c>
      <c r="F16" s="105">
        <v>2.714</v>
      </c>
      <c r="G16" s="105">
        <v>144.33500000000001</v>
      </c>
      <c r="H16" s="105">
        <v>5.7320000000000002</v>
      </c>
      <c r="I16" s="105">
        <v>889.16399999999999</v>
      </c>
      <c r="J16" s="105">
        <v>53.396999999999998</v>
      </c>
      <c r="K16" s="105">
        <v>1257.114</v>
      </c>
      <c r="L16" s="105">
        <v>2.1190000000000002</v>
      </c>
      <c r="M16" s="105">
        <v>1290.8009999999999</v>
      </c>
    </row>
    <row r="17" spans="1:13">
      <c r="A17" s="111">
        <v>1976</v>
      </c>
      <c r="B17" s="105">
        <v>2.5999999999999999E-2</v>
      </c>
      <c r="C17" s="105">
        <v>29.614999999999998</v>
      </c>
      <c r="D17" s="105">
        <v>4.6630000000000003</v>
      </c>
      <c r="E17" s="105">
        <v>169.22800000000001</v>
      </c>
      <c r="F17" s="105">
        <v>2.96</v>
      </c>
      <c r="G17" s="105">
        <v>142.40799999999999</v>
      </c>
      <c r="H17" s="105">
        <v>6.367</v>
      </c>
      <c r="I17" s="105">
        <v>933.46100000000001</v>
      </c>
      <c r="J17" s="105">
        <v>61.862000000000002</v>
      </c>
      <c r="K17" s="105">
        <v>1320.9490000000001</v>
      </c>
      <c r="L17" s="105">
        <v>2.149</v>
      </c>
      <c r="M17" s="105">
        <v>1352.7380000000001</v>
      </c>
    </row>
    <row r="18" spans="1:13">
      <c r="A18" s="111">
        <v>1977</v>
      </c>
      <c r="B18" s="105">
        <v>1.9E-2</v>
      </c>
      <c r="C18" s="105">
        <v>28.768999999999998</v>
      </c>
      <c r="D18" s="105">
        <v>4.8620000000000001</v>
      </c>
      <c r="E18" s="105">
        <v>184.05699999999999</v>
      </c>
      <c r="F18" s="105">
        <v>3.1469999999999998</v>
      </c>
      <c r="G18" s="105">
        <v>148.69900000000001</v>
      </c>
      <c r="H18" s="105">
        <v>6.3609999999999998</v>
      </c>
      <c r="I18" s="105">
        <v>958.83100000000002</v>
      </c>
      <c r="J18" s="105">
        <v>68.221000000000004</v>
      </c>
      <c r="K18" s="105">
        <v>1374.1790000000001</v>
      </c>
      <c r="L18" s="105">
        <v>2.2629999999999999</v>
      </c>
      <c r="M18" s="105">
        <v>1405.23</v>
      </c>
    </row>
    <row r="19" spans="1:13">
      <c r="A19" s="111">
        <v>1978</v>
      </c>
      <c r="B19" s="105">
        <v>0</v>
      </c>
      <c r="C19" s="105">
        <v>28.565000000000001</v>
      </c>
      <c r="D19" s="105">
        <v>4.9400000000000004</v>
      </c>
      <c r="E19" s="105">
        <v>198.155</v>
      </c>
      <c r="F19" s="105">
        <v>3.3929999999999998</v>
      </c>
      <c r="G19" s="105">
        <v>152.102</v>
      </c>
      <c r="H19" s="105">
        <v>6.8319999999999999</v>
      </c>
      <c r="I19" s="105">
        <v>991.81399999999996</v>
      </c>
      <c r="J19" s="105">
        <v>74.323999999999998</v>
      </c>
      <c r="K19" s="105">
        <v>1431.56</v>
      </c>
      <c r="L19" s="105">
        <v>2.109</v>
      </c>
      <c r="M19" s="105">
        <v>1462.2339999999999</v>
      </c>
    </row>
    <row r="20" spans="1:13">
      <c r="A20" s="111">
        <v>1979</v>
      </c>
      <c r="B20" s="105">
        <v>0</v>
      </c>
      <c r="C20" s="105">
        <v>32.426000000000002</v>
      </c>
      <c r="D20" s="105">
        <v>4.8609999999999998</v>
      </c>
      <c r="E20" s="105">
        <v>214.85599999999999</v>
      </c>
      <c r="F20" s="105">
        <v>1.3680000000000001</v>
      </c>
      <c r="G20" s="105">
        <v>155.47200000000001</v>
      </c>
      <c r="H20" s="105">
        <v>7.149</v>
      </c>
      <c r="I20" s="105">
        <v>941.59199999999998</v>
      </c>
      <c r="J20" s="105">
        <v>92.225999999999999</v>
      </c>
      <c r="K20" s="105">
        <v>1417.5239999999999</v>
      </c>
      <c r="L20" s="105">
        <v>2.16</v>
      </c>
      <c r="M20" s="105">
        <v>1452.11</v>
      </c>
    </row>
    <row r="21" spans="1:13">
      <c r="A21" s="111">
        <v>1980</v>
      </c>
      <c r="B21" s="105">
        <v>0</v>
      </c>
      <c r="C21" s="105">
        <v>34.444000000000003</v>
      </c>
      <c r="D21" s="105">
        <v>4.4489999999999998</v>
      </c>
      <c r="E21" s="105">
        <v>206.697</v>
      </c>
      <c r="F21" s="105">
        <v>1.1100000000000001</v>
      </c>
      <c r="G21" s="105">
        <v>155.02600000000001</v>
      </c>
      <c r="H21" s="105">
        <v>6.3659999999999997</v>
      </c>
      <c r="I21" s="105">
        <v>881.85799999999995</v>
      </c>
      <c r="J21" s="105">
        <v>105.01600000000001</v>
      </c>
      <c r="K21" s="105">
        <v>1360.5219999999999</v>
      </c>
      <c r="L21" s="105">
        <v>2.4020000000000001</v>
      </c>
      <c r="M21" s="105">
        <v>1397.3679999999999</v>
      </c>
    </row>
    <row r="22" spans="1:13">
      <c r="A22" s="111">
        <v>1981</v>
      </c>
      <c r="B22" s="105">
        <v>0</v>
      </c>
      <c r="C22" s="105">
        <v>34.896000000000001</v>
      </c>
      <c r="D22" s="105">
        <v>3.89</v>
      </c>
      <c r="E22" s="105">
        <v>214.57300000000001</v>
      </c>
      <c r="F22" s="105">
        <v>2.137</v>
      </c>
      <c r="G22" s="105">
        <v>146.405</v>
      </c>
      <c r="H22" s="105">
        <v>6.1050000000000004</v>
      </c>
      <c r="I22" s="105">
        <v>881.60500000000002</v>
      </c>
      <c r="J22" s="105">
        <v>91.534999999999997</v>
      </c>
      <c r="K22" s="105">
        <v>1346.251</v>
      </c>
      <c r="L22" s="105">
        <v>2.3140000000000001</v>
      </c>
      <c r="M22" s="105">
        <v>1383.461</v>
      </c>
    </row>
    <row r="23" spans="1:13">
      <c r="A23" s="111">
        <v>1982</v>
      </c>
      <c r="B23" s="105">
        <v>0</v>
      </c>
      <c r="C23" s="105">
        <v>32.433</v>
      </c>
      <c r="D23" s="105">
        <v>3.2480000000000002</v>
      </c>
      <c r="E23" s="105">
        <v>206.304</v>
      </c>
      <c r="F23" s="105">
        <v>2.1440000000000001</v>
      </c>
      <c r="G23" s="105">
        <v>147.17699999999999</v>
      </c>
      <c r="H23" s="105">
        <v>5.5670000000000002</v>
      </c>
      <c r="I23" s="105">
        <v>876.83900000000006</v>
      </c>
      <c r="J23" s="105">
        <v>76.581999999999994</v>
      </c>
      <c r="K23" s="105">
        <v>1317.8620000000001</v>
      </c>
      <c r="L23" s="105">
        <v>2.3029999999999999</v>
      </c>
      <c r="M23" s="105">
        <v>1352.598</v>
      </c>
    </row>
    <row r="24" spans="1:13">
      <c r="A24" s="111">
        <v>1983</v>
      </c>
      <c r="B24" s="105">
        <v>0</v>
      </c>
      <c r="C24" s="105">
        <v>26.779</v>
      </c>
      <c r="D24" s="105">
        <v>3.2959999999999998</v>
      </c>
      <c r="E24" s="105">
        <v>214.87299999999999</v>
      </c>
      <c r="F24" s="105">
        <v>2.5459999999999998</v>
      </c>
      <c r="G24" s="105">
        <v>152.29</v>
      </c>
      <c r="H24" s="105">
        <v>5.8289999999999997</v>
      </c>
      <c r="I24" s="105">
        <v>888.95399999999995</v>
      </c>
      <c r="J24" s="105">
        <v>61.652999999999999</v>
      </c>
      <c r="K24" s="105">
        <v>1329.441</v>
      </c>
      <c r="L24" s="105">
        <v>2.6429999999999998</v>
      </c>
      <c r="M24" s="105">
        <v>1358.8620000000001</v>
      </c>
    </row>
    <row r="25" spans="1:13">
      <c r="A25" s="111">
        <v>1984</v>
      </c>
      <c r="B25" s="105">
        <v>0</v>
      </c>
      <c r="C25" s="105">
        <v>28.866</v>
      </c>
      <c r="D25" s="105">
        <v>3.0339999999999998</v>
      </c>
      <c r="E25" s="105">
        <v>218.012</v>
      </c>
      <c r="F25" s="105">
        <v>2.68</v>
      </c>
      <c r="G25" s="105">
        <v>171.696</v>
      </c>
      <c r="H25" s="105">
        <v>6.2160000000000002</v>
      </c>
      <c r="I25" s="105">
        <v>897.33399999999995</v>
      </c>
      <c r="J25" s="105">
        <v>60.591000000000001</v>
      </c>
      <c r="K25" s="105">
        <v>1359.5619999999999</v>
      </c>
      <c r="L25" s="105">
        <v>2.931</v>
      </c>
      <c r="M25" s="105">
        <v>1391.3589999999999</v>
      </c>
    </row>
    <row r="26" spans="1:13">
      <c r="A26" s="111">
        <v>1985</v>
      </c>
      <c r="B26" s="105">
        <v>0</v>
      </c>
      <c r="C26" s="105">
        <v>27.527999999999999</v>
      </c>
      <c r="D26" s="105">
        <v>3.4790000000000001</v>
      </c>
      <c r="E26" s="105">
        <v>234.44800000000001</v>
      </c>
      <c r="F26" s="105">
        <v>1.859</v>
      </c>
      <c r="G26" s="105">
        <v>177.61199999999999</v>
      </c>
      <c r="H26" s="105">
        <v>5.7930000000000001</v>
      </c>
      <c r="I26" s="105">
        <v>910.40899999999999</v>
      </c>
      <c r="J26" s="105">
        <v>58.988</v>
      </c>
      <c r="K26" s="105">
        <v>1392.588</v>
      </c>
      <c r="L26" s="105">
        <v>2.91</v>
      </c>
      <c r="M26" s="105">
        <v>1423.027</v>
      </c>
    </row>
    <row r="27" spans="1:13">
      <c r="A27" s="111">
        <v>1986</v>
      </c>
      <c r="B27" s="105">
        <v>0</v>
      </c>
      <c r="C27" s="105">
        <v>26.454000000000001</v>
      </c>
      <c r="D27" s="105">
        <v>4.0739999999999998</v>
      </c>
      <c r="E27" s="105">
        <v>237.98599999999999</v>
      </c>
      <c r="F27" s="105">
        <v>1.718</v>
      </c>
      <c r="G27" s="105">
        <v>190.80500000000001</v>
      </c>
      <c r="H27" s="105">
        <v>5.6639999999999997</v>
      </c>
      <c r="I27" s="105">
        <v>938.22699999999998</v>
      </c>
      <c r="J27" s="105">
        <v>65.313999999999993</v>
      </c>
      <c r="K27" s="105">
        <v>1443.787</v>
      </c>
      <c r="L27" s="105">
        <v>3.0259999999999998</v>
      </c>
      <c r="M27" s="105">
        <v>1473.2670000000001</v>
      </c>
    </row>
    <row r="28" spans="1:13">
      <c r="A28" s="111">
        <v>1987</v>
      </c>
      <c r="B28" s="105">
        <v>0</v>
      </c>
      <c r="C28" s="105">
        <v>28.37</v>
      </c>
      <c r="D28" s="105">
        <v>3.1549999999999998</v>
      </c>
      <c r="E28" s="105">
        <v>246.61199999999999</v>
      </c>
      <c r="F28" s="105">
        <v>1.36</v>
      </c>
      <c r="G28" s="105">
        <v>202.21899999999999</v>
      </c>
      <c r="H28" s="105">
        <v>6.4029999999999996</v>
      </c>
      <c r="I28" s="105">
        <v>961.38900000000001</v>
      </c>
      <c r="J28" s="105">
        <v>67.620999999999995</v>
      </c>
      <c r="K28" s="105">
        <v>1488.76</v>
      </c>
      <c r="L28" s="105">
        <v>3.1419999999999999</v>
      </c>
      <c r="M28" s="105">
        <v>1520.2719999999999</v>
      </c>
    </row>
    <row r="29" spans="1:13">
      <c r="A29" s="111">
        <v>1988</v>
      </c>
      <c r="B29" s="105">
        <v>0</v>
      </c>
      <c r="C29" s="105">
        <v>33.481999999999999</v>
      </c>
      <c r="D29" s="105">
        <v>3.387</v>
      </c>
      <c r="E29" s="105">
        <v>268.17599999999999</v>
      </c>
      <c r="F29" s="105">
        <v>1.466</v>
      </c>
      <c r="G29" s="105">
        <v>212.10300000000001</v>
      </c>
      <c r="H29" s="105">
        <v>6.1749999999999998</v>
      </c>
      <c r="I29" s="105">
        <v>982.92100000000005</v>
      </c>
      <c r="J29" s="105">
        <v>69.018000000000001</v>
      </c>
      <c r="K29" s="105">
        <v>1543.2449999999999</v>
      </c>
      <c r="L29" s="105">
        <v>3.2010000000000001</v>
      </c>
      <c r="M29" s="105">
        <v>1579.9290000000001</v>
      </c>
    </row>
    <row r="30" spans="1:13">
      <c r="A30" s="111">
        <v>1989</v>
      </c>
      <c r="B30" s="105">
        <v>0</v>
      </c>
      <c r="C30" s="105">
        <v>34.421999999999997</v>
      </c>
      <c r="D30" s="105">
        <v>3.29</v>
      </c>
      <c r="E30" s="105">
        <v>272.642</v>
      </c>
      <c r="F30" s="105">
        <v>1.431</v>
      </c>
      <c r="G30" s="105">
        <v>217.59</v>
      </c>
      <c r="H30" s="105">
        <v>6.3339999999999996</v>
      </c>
      <c r="I30" s="105">
        <v>979.18600000000004</v>
      </c>
      <c r="J30" s="105">
        <v>72.924999999999997</v>
      </c>
      <c r="K30" s="105">
        <v>1553.3979999999999</v>
      </c>
      <c r="L30" s="105">
        <v>3.3079999999999998</v>
      </c>
      <c r="M30" s="105">
        <v>1591.1279999999999</v>
      </c>
    </row>
    <row r="31" spans="1:13">
      <c r="A31" s="111">
        <v>1990</v>
      </c>
      <c r="B31" s="105">
        <v>0</v>
      </c>
      <c r="C31" s="105">
        <v>36.000999999999998</v>
      </c>
      <c r="D31" s="105">
        <v>3.11</v>
      </c>
      <c r="E31" s="105">
        <v>270.76499999999999</v>
      </c>
      <c r="F31" s="105">
        <v>1.4410000000000001</v>
      </c>
      <c r="G31" s="105">
        <v>222.61099999999999</v>
      </c>
      <c r="H31" s="105">
        <v>6.5179999999999998</v>
      </c>
      <c r="I31" s="105">
        <v>966.8</v>
      </c>
      <c r="J31" s="105">
        <v>76.295000000000002</v>
      </c>
      <c r="K31" s="105">
        <v>1547.54</v>
      </c>
      <c r="L31" s="105">
        <v>3.198</v>
      </c>
      <c r="M31" s="105">
        <v>1586.7380000000001</v>
      </c>
    </row>
    <row r="32" spans="1:13">
      <c r="A32" s="111">
        <v>1991</v>
      </c>
      <c r="B32" s="105">
        <v>0</v>
      </c>
      <c r="C32" s="105">
        <v>32.871000000000002</v>
      </c>
      <c r="D32" s="105">
        <v>2.8839999999999999</v>
      </c>
      <c r="E32" s="105">
        <v>266.29000000000002</v>
      </c>
      <c r="F32" s="105">
        <v>1.331</v>
      </c>
      <c r="G32" s="105">
        <v>215.179</v>
      </c>
      <c r="H32" s="105">
        <v>5.8310000000000004</v>
      </c>
      <c r="I32" s="105">
        <v>962.41200000000003</v>
      </c>
      <c r="J32" s="105">
        <v>77.040000000000006</v>
      </c>
      <c r="K32" s="105">
        <v>1530.9659999999999</v>
      </c>
      <c r="L32" s="105">
        <v>3.1429999999999998</v>
      </c>
      <c r="M32" s="105">
        <v>1566.98</v>
      </c>
    </row>
    <row r="33" spans="1:13">
      <c r="A33" s="111">
        <v>1992</v>
      </c>
      <c r="B33" s="105">
        <v>0</v>
      </c>
      <c r="C33" s="105">
        <v>32.223999999999997</v>
      </c>
      <c r="D33" s="105">
        <v>2.8380000000000001</v>
      </c>
      <c r="E33" s="105">
        <v>272.45</v>
      </c>
      <c r="F33" s="105">
        <v>1.222</v>
      </c>
      <c r="G33" s="105">
        <v>213.38499999999999</v>
      </c>
      <c r="H33" s="105">
        <v>5.9450000000000003</v>
      </c>
      <c r="I33" s="105">
        <v>979.05399999999997</v>
      </c>
      <c r="J33" s="105">
        <v>80.347999999999999</v>
      </c>
      <c r="K33" s="105">
        <v>1555.242</v>
      </c>
      <c r="L33" s="105">
        <v>3.1320000000000001</v>
      </c>
      <c r="M33" s="105">
        <v>1590.597</v>
      </c>
    </row>
    <row r="34" spans="1:13">
      <c r="A34" s="111">
        <v>1993</v>
      </c>
      <c r="B34" s="105">
        <v>0</v>
      </c>
      <c r="C34" s="105">
        <v>34.155000000000001</v>
      </c>
      <c r="D34" s="105">
        <v>2.6539999999999999</v>
      </c>
      <c r="E34" s="105">
        <v>280.726</v>
      </c>
      <c r="F34" s="105">
        <v>1.2749999999999999</v>
      </c>
      <c r="G34" s="105">
        <v>215.059</v>
      </c>
      <c r="H34" s="105">
        <v>6.0529999999999999</v>
      </c>
      <c r="I34" s="105">
        <v>993.06600000000003</v>
      </c>
      <c r="J34" s="105">
        <v>67.692999999999998</v>
      </c>
      <c r="K34" s="105">
        <v>1566.527</v>
      </c>
      <c r="L34" s="105">
        <v>3.1920000000000002</v>
      </c>
      <c r="M34" s="105">
        <v>1603.874</v>
      </c>
    </row>
    <row r="35" spans="1:13">
      <c r="A35" s="111">
        <v>1994</v>
      </c>
      <c r="B35" s="105">
        <v>0</v>
      </c>
      <c r="C35" s="105">
        <v>37.563000000000002</v>
      </c>
      <c r="D35" s="105">
        <v>2.637</v>
      </c>
      <c r="E35" s="105">
        <v>297.93700000000001</v>
      </c>
      <c r="F35" s="105">
        <v>2.141</v>
      </c>
      <c r="G35" s="105">
        <v>223.81200000000001</v>
      </c>
      <c r="H35" s="105">
        <v>6.327</v>
      </c>
      <c r="I35" s="105">
        <v>1004.056</v>
      </c>
      <c r="J35" s="105">
        <v>66.277000000000001</v>
      </c>
      <c r="K35" s="105">
        <v>1603.1859999999999</v>
      </c>
      <c r="L35" s="105">
        <v>3.3010000000000002</v>
      </c>
      <c r="M35" s="105">
        <v>1644.05</v>
      </c>
    </row>
    <row r="36" spans="1:13">
      <c r="A36" s="111">
        <v>1995</v>
      </c>
      <c r="B36" s="105">
        <v>0</v>
      </c>
      <c r="C36" s="105">
        <v>38.398000000000003</v>
      </c>
      <c r="D36" s="105">
        <v>2.7370000000000001</v>
      </c>
      <c r="E36" s="105">
        <v>309.98099999999999</v>
      </c>
      <c r="F36" s="105">
        <v>1.1160000000000001</v>
      </c>
      <c r="G36" s="105">
        <v>222.114</v>
      </c>
      <c r="H36" s="105">
        <v>6.218</v>
      </c>
      <c r="I36" s="105">
        <v>1026.384</v>
      </c>
      <c r="J36" s="105">
        <v>68.373999999999995</v>
      </c>
      <c r="K36" s="105">
        <v>1636.924</v>
      </c>
      <c r="L36" s="105">
        <v>3.2309999999999999</v>
      </c>
      <c r="M36" s="105">
        <v>1678.5519999999999</v>
      </c>
    </row>
    <row r="37" spans="1:13">
      <c r="A37" s="111">
        <v>1996</v>
      </c>
      <c r="B37" s="105">
        <v>0</v>
      </c>
      <c r="C37" s="105">
        <v>39.084000000000003</v>
      </c>
      <c r="D37" s="105">
        <v>2.5830000000000002</v>
      </c>
      <c r="E37" s="105">
        <v>330.25299999999999</v>
      </c>
      <c r="F37" s="105">
        <v>0.98399999999999999</v>
      </c>
      <c r="G37" s="105">
        <v>236.47300000000001</v>
      </c>
      <c r="H37" s="105">
        <v>6.0350000000000001</v>
      </c>
      <c r="I37" s="105">
        <v>1046.05</v>
      </c>
      <c r="J37" s="105">
        <v>63.927</v>
      </c>
      <c r="K37" s="105">
        <v>1686.3040000000001</v>
      </c>
      <c r="L37" s="105">
        <v>3.2229999999999999</v>
      </c>
      <c r="M37" s="105">
        <v>1728.61</v>
      </c>
    </row>
    <row r="38" spans="1:13">
      <c r="A38" s="111">
        <v>1997</v>
      </c>
      <c r="B38" s="105">
        <v>0</v>
      </c>
      <c r="C38" s="105">
        <v>41.387</v>
      </c>
      <c r="D38" s="105">
        <v>2.7450000000000001</v>
      </c>
      <c r="E38" s="105">
        <v>345.24900000000002</v>
      </c>
      <c r="F38" s="105">
        <v>0.89600000000000002</v>
      </c>
      <c r="G38" s="105">
        <v>238.923</v>
      </c>
      <c r="H38" s="105">
        <v>6.375</v>
      </c>
      <c r="I38" s="105">
        <v>1055.42</v>
      </c>
      <c r="J38" s="105">
        <v>53.445</v>
      </c>
      <c r="K38" s="105">
        <v>1703.0519999999999</v>
      </c>
      <c r="L38" s="105">
        <v>3.2730000000000001</v>
      </c>
      <c r="M38" s="105">
        <v>1747.712</v>
      </c>
    </row>
    <row r="39" spans="1:13">
      <c r="A39" s="111">
        <v>1998</v>
      </c>
      <c r="B39" s="105">
        <v>0</v>
      </c>
      <c r="C39" s="105">
        <v>35.287999999999997</v>
      </c>
      <c r="D39" s="105">
        <v>2.4540000000000002</v>
      </c>
      <c r="E39" s="105">
        <v>355.47800000000001</v>
      </c>
      <c r="F39" s="105">
        <v>1.111</v>
      </c>
      <c r="G39" s="105">
        <v>242.434</v>
      </c>
      <c r="H39" s="105">
        <v>6.6740000000000004</v>
      </c>
      <c r="I39" s="105">
        <v>1087.8979999999999</v>
      </c>
      <c r="J39" s="105">
        <v>50.591000000000001</v>
      </c>
      <c r="K39" s="105">
        <v>1746.6410000000001</v>
      </c>
      <c r="L39" s="105">
        <v>3.3239999999999998</v>
      </c>
      <c r="M39" s="105">
        <v>1785.2529999999999</v>
      </c>
    </row>
    <row r="40" spans="1:13">
      <c r="A40" s="111">
        <v>1999</v>
      </c>
      <c r="B40" s="105">
        <v>0</v>
      </c>
      <c r="C40" s="105">
        <v>35.811</v>
      </c>
      <c r="D40" s="105">
        <v>2.7080000000000002</v>
      </c>
      <c r="E40" s="105">
        <v>369.47800000000001</v>
      </c>
      <c r="F40" s="105">
        <v>0.89900000000000002</v>
      </c>
      <c r="G40" s="105">
        <v>250.018</v>
      </c>
      <c r="H40" s="105">
        <v>6.7439999999999998</v>
      </c>
      <c r="I40" s="105">
        <v>1112.777</v>
      </c>
      <c r="J40" s="105">
        <v>49.970999999999997</v>
      </c>
      <c r="K40" s="105">
        <v>1792.5940000000001</v>
      </c>
      <c r="L40" s="105">
        <v>3.4049999999999998</v>
      </c>
      <c r="M40" s="105">
        <v>1831.809</v>
      </c>
    </row>
    <row r="41" spans="1:13">
      <c r="A41" s="111">
        <v>2000</v>
      </c>
      <c r="B41" s="105">
        <v>0</v>
      </c>
      <c r="C41" s="105">
        <v>35.65</v>
      </c>
      <c r="D41" s="105">
        <v>2.5089999999999999</v>
      </c>
      <c r="E41" s="105">
        <v>385.72</v>
      </c>
      <c r="F41" s="105">
        <v>0.748</v>
      </c>
      <c r="G41" s="105">
        <v>258.58100000000002</v>
      </c>
      <c r="H41" s="105">
        <v>6.6429999999999998</v>
      </c>
      <c r="I41" s="105">
        <v>1127.539</v>
      </c>
      <c r="J41" s="105">
        <v>66.647999999999996</v>
      </c>
      <c r="K41" s="105">
        <v>1848.3879999999999</v>
      </c>
      <c r="L41" s="105">
        <v>3.6280000000000001</v>
      </c>
      <c r="M41" s="105">
        <v>1887.6659999999999</v>
      </c>
    </row>
    <row r="42" spans="1:13">
      <c r="A42" s="111">
        <v>2001</v>
      </c>
      <c r="B42" s="105">
        <v>0</v>
      </c>
      <c r="C42" s="105">
        <v>34.886000000000003</v>
      </c>
      <c r="D42" s="105">
        <v>2.415</v>
      </c>
      <c r="E42" s="105">
        <v>394.63600000000002</v>
      </c>
      <c r="F42" s="105">
        <v>0.86399999999999999</v>
      </c>
      <c r="G42" s="105">
        <v>247.43199999999999</v>
      </c>
      <c r="H42" s="105">
        <v>6.0860000000000003</v>
      </c>
      <c r="I42" s="105">
        <v>1125.28</v>
      </c>
      <c r="J42" s="105">
        <v>43.97</v>
      </c>
      <c r="K42" s="105">
        <v>1820.684</v>
      </c>
      <c r="L42" s="105">
        <v>3.8250000000000002</v>
      </c>
      <c r="M42" s="105">
        <v>1859.394</v>
      </c>
    </row>
    <row r="43" spans="1:13">
      <c r="A43" s="111">
        <v>2002</v>
      </c>
      <c r="B43" s="105">
        <v>0</v>
      </c>
      <c r="C43" s="105">
        <v>37.087000000000003</v>
      </c>
      <c r="D43" s="105">
        <v>2.3319999999999999</v>
      </c>
      <c r="E43" s="105">
        <v>402.14499999999998</v>
      </c>
      <c r="F43" s="105">
        <v>0.89900000000000002</v>
      </c>
      <c r="G43" s="105">
        <v>241.245</v>
      </c>
      <c r="H43" s="105">
        <v>6.0140000000000002</v>
      </c>
      <c r="I43" s="105">
        <v>1154.548</v>
      </c>
      <c r="J43" s="105">
        <v>50.823999999999998</v>
      </c>
      <c r="K43" s="105">
        <v>1858.0070000000001</v>
      </c>
      <c r="L43" s="105">
        <v>3.6379999999999999</v>
      </c>
      <c r="M43" s="105">
        <v>1898.731</v>
      </c>
    </row>
    <row r="44" spans="1:13">
      <c r="A44" s="111">
        <v>2003</v>
      </c>
      <c r="B44" s="105">
        <v>0</v>
      </c>
      <c r="C44" s="105">
        <v>33.264000000000003</v>
      </c>
      <c r="D44" s="105">
        <v>2.089</v>
      </c>
      <c r="E44" s="105">
        <v>417.065</v>
      </c>
      <c r="F44" s="105">
        <v>1.125</v>
      </c>
      <c r="G44" s="105">
        <v>235.839</v>
      </c>
      <c r="H44" s="105">
        <v>5.56</v>
      </c>
      <c r="I44" s="105">
        <v>1174.2560000000001</v>
      </c>
      <c r="J44" s="105">
        <v>42.872999999999998</v>
      </c>
      <c r="K44" s="105">
        <v>1878.808</v>
      </c>
      <c r="L44" s="105">
        <v>4.5119999999999996</v>
      </c>
      <c r="M44" s="105">
        <v>1916.5840000000001</v>
      </c>
    </row>
    <row r="45" spans="1:13">
      <c r="A45" s="111">
        <v>2004</v>
      </c>
      <c r="B45" s="105">
        <v>0</v>
      </c>
      <c r="C45" s="105">
        <v>31.927</v>
      </c>
      <c r="D45" s="105">
        <v>2.16</v>
      </c>
      <c r="E45" s="105">
        <v>442.97699999999998</v>
      </c>
      <c r="F45" s="105">
        <v>1.2030000000000001</v>
      </c>
      <c r="G45" s="105">
        <v>244.29400000000001</v>
      </c>
      <c r="H45" s="105">
        <v>5.633</v>
      </c>
      <c r="I45" s="105">
        <v>1183.096</v>
      </c>
      <c r="J45" s="105">
        <v>55.531999999999996</v>
      </c>
      <c r="K45" s="105">
        <v>1934.894</v>
      </c>
      <c r="L45" s="105">
        <v>4.7770000000000001</v>
      </c>
      <c r="M45" s="105">
        <v>1971.5989999999999</v>
      </c>
    </row>
    <row r="46" spans="1:13">
      <c r="A46" s="111">
        <v>2005</v>
      </c>
      <c r="B46" s="105">
        <v>0</v>
      </c>
      <c r="C46" s="105">
        <v>33.076000000000001</v>
      </c>
      <c r="D46" s="105">
        <v>2.4449999999999998</v>
      </c>
      <c r="E46" s="105">
        <v>453.238</v>
      </c>
      <c r="F46" s="105">
        <v>1.776</v>
      </c>
      <c r="G46" s="105">
        <v>250.95400000000001</v>
      </c>
      <c r="H46" s="105">
        <v>5.6029999999999998</v>
      </c>
      <c r="I46" s="105">
        <v>1177.443</v>
      </c>
      <c r="J46" s="105">
        <v>62.886000000000003</v>
      </c>
      <c r="K46" s="105">
        <v>1954.346</v>
      </c>
      <c r="L46" s="105">
        <v>4.944</v>
      </c>
      <c r="M46" s="105">
        <v>1992.366</v>
      </c>
    </row>
    <row r="47" spans="1:13">
      <c r="A47" s="111">
        <v>2006</v>
      </c>
      <c r="B47" s="105">
        <v>0</v>
      </c>
      <c r="C47" s="105">
        <v>33.133000000000003</v>
      </c>
      <c r="D47" s="105">
        <v>2.3119999999999998</v>
      </c>
      <c r="E47" s="105">
        <v>476.33300000000003</v>
      </c>
      <c r="F47" s="105">
        <v>1.7290000000000001</v>
      </c>
      <c r="G47" s="105">
        <v>244.066</v>
      </c>
      <c r="H47" s="105">
        <v>5.4589999999999996</v>
      </c>
      <c r="I47" s="105">
        <v>1187.527</v>
      </c>
      <c r="J47" s="105">
        <v>68.010000000000005</v>
      </c>
      <c r="K47" s="105">
        <v>1985.4369999999999</v>
      </c>
      <c r="L47" s="105">
        <v>4.7229999999999999</v>
      </c>
      <c r="M47" s="105">
        <v>2023.2929999999999</v>
      </c>
    </row>
    <row r="48" spans="1:13">
      <c r="A48" s="111">
        <v>2007</v>
      </c>
      <c r="B48" s="105">
        <v>0</v>
      </c>
      <c r="C48" s="105">
        <v>35.180999999999997</v>
      </c>
      <c r="D48" s="105">
        <v>2.1840000000000002</v>
      </c>
      <c r="E48" s="105">
        <v>476.048</v>
      </c>
      <c r="F48" s="105">
        <v>1.3819999999999999</v>
      </c>
      <c r="G48" s="105">
        <v>242.494</v>
      </c>
      <c r="H48" s="105">
        <v>5.6379999999999999</v>
      </c>
      <c r="I48" s="105">
        <v>1183.5239999999999</v>
      </c>
      <c r="J48" s="105">
        <v>74.616</v>
      </c>
      <c r="K48" s="105">
        <v>1985.885</v>
      </c>
      <c r="L48" s="105">
        <v>5.2590000000000003</v>
      </c>
      <c r="M48" s="105">
        <v>2026.325</v>
      </c>
    </row>
    <row r="49" spans="1:13">
      <c r="A49" s="111">
        <v>2008</v>
      </c>
      <c r="B49" s="105">
        <v>0</v>
      </c>
      <c r="C49" s="105">
        <v>36.701999999999998</v>
      </c>
      <c r="D49" s="105">
        <v>1.9550000000000001</v>
      </c>
      <c r="E49" s="105">
        <v>430.065</v>
      </c>
      <c r="F49" s="105">
        <v>2.528</v>
      </c>
      <c r="G49" s="105">
        <v>230.59399999999999</v>
      </c>
      <c r="H49" s="105">
        <v>5.234</v>
      </c>
      <c r="I49" s="105">
        <v>1114.0630000000001</v>
      </c>
      <c r="J49" s="105">
        <v>69.531000000000006</v>
      </c>
      <c r="K49" s="105">
        <v>1853.97</v>
      </c>
      <c r="L49" s="105">
        <v>4.859</v>
      </c>
      <c r="M49" s="105">
        <v>1895.5309999999999</v>
      </c>
    </row>
    <row r="50" spans="1:13">
      <c r="A50" s="111">
        <v>2009</v>
      </c>
      <c r="B50" s="105">
        <v>0</v>
      </c>
      <c r="C50" s="105">
        <v>37.924999999999997</v>
      </c>
      <c r="D50" s="105">
        <v>1.8360000000000001</v>
      </c>
      <c r="E50" s="105">
        <v>406.02600000000001</v>
      </c>
      <c r="F50" s="105">
        <v>1.7649999999999999</v>
      </c>
      <c r="G50" s="105">
        <v>208.23699999999999</v>
      </c>
      <c r="H50" s="105">
        <v>4.7060000000000004</v>
      </c>
      <c r="I50" s="105">
        <v>1107.038</v>
      </c>
      <c r="J50" s="105">
        <v>59.362000000000002</v>
      </c>
      <c r="K50" s="105">
        <v>1788.97</v>
      </c>
      <c r="L50" s="105">
        <v>4.657</v>
      </c>
      <c r="M50" s="105">
        <v>1831.5530000000001</v>
      </c>
    </row>
    <row r="51" spans="1:13">
      <c r="A51" s="111">
        <v>2010</v>
      </c>
      <c r="B51" s="105">
        <v>0</v>
      </c>
      <c r="C51" s="105">
        <v>38.171999999999997</v>
      </c>
      <c r="D51" s="105">
        <v>1.87</v>
      </c>
      <c r="E51" s="105">
        <v>428.98</v>
      </c>
      <c r="F51" s="105">
        <v>0.28799999999999998</v>
      </c>
      <c r="G51" s="105">
        <v>214.018</v>
      </c>
      <c r="H51" s="105">
        <v>5.7320000000000002</v>
      </c>
      <c r="I51" s="105">
        <v>1086.2729999999999</v>
      </c>
      <c r="J51" s="105">
        <v>66.981999999999999</v>
      </c>
      <c r="K51" s="105">
        <v>1804.1420000000001</v>
      </c>
      <c r="L51" s="105">
        <v>4.6630000000000003</v>
      </c>
      <c r="M51" s="105">
        <v>1846.9760000000001</v>
      </c>
    </row>
    <row r="52" spans="1:13">
      <c r="A52" s="111">
        <v>2011</v>
      </c>
      <c r="B52" s="105">
        <v>0</v>
      </c>
      <c r="C52" s="105">
        <v>38.947000000000003</v>
      </c>
      <c r="D52" s="105">
        <v>1.871</v>
      </c>
      <c r="E52" s="105">
        <v>436.35599999999999</v>
      </c>
      <c r="F52" s="105">
        <v>0.28899999999999998</v>
      </c>
      <c r="G52" s="105">
        <v>213.07499999999999</v>
      </c>
      <c r="H52" s="105">
        <v>5.4950000000000001</v>
      </c>
      <c r="I52" s="105">
        <v>1053.942</v>
      </c>
      <c r="J52" s="105">
        <v>58.296999999999997</v>
      </c>
      <c r="K52" s="105">
        <v>1769.325</v>
      </c>
      <c r="L52" s="105">
        <v>4.4390000000000001</v>
      </c>
      <c r="M52" s="105">
        <v>1812.71</v>
      </c>
    </row>
    <row r="53" spans="1:13">
      <c r="A53" s="111">
        <v>2012</v>
      </c>
      <c r="B53" s="105">
        <v>0</v>
      </c>
      <c r="C53" s="105">
        <v>41.372</v>
      </c>
      <c r="D53" s="105">
        <v>1.7370000000000001</v>
      </c>
      <c r="E53" s="105">
        <v>416.74900000000002</v>
      </c>
      <c r="F53" s="105">
        <v>0.28399999999999997</v>
      </c>
      <c r="G53" s="105">
        <v>209.58</v>
      </c>
      <c r="H53" s="105">
        <v>5.0149999999999997</v>
      </c>
      <c r="I53" s="105">
        <v>1046.5070000000001</v>
      </c>
      <c r="J53" s="105">
        <v>50.351999999999997</v>
      </c>
      <c r="K53" s="105">
        <v>1730.2239999999999</v>
      </c>
      <c r="L53" s="105">
        <v>4.0309999999999997</v>
      </c>
      <c r="M53" s="105">
        <v>1775.627</v>
      </c>
    </row>
    <row r="54" spans="1:13">
      <c r="A54" s="111">
        <v>2013</v>
      </c>
      <c r="B54" s="105">
        <v>0</v>
      </c>
      <c r="C54" s="105">
        <v>47.042999999999999</v>
      </c>
      <c r="D54" s="105">
        <v>1.546</v>
      </c>
      <c r="E54" s="105">
        <v>421.43200000000002</v>
      </c>
      <c r="F54" s="105">
        <v>0.38300000000000001</v>
      </c>
      <c r="G54" s="105">
        <v>214.429</v>
      </c>
      <c r="H54" s="105">
        <v>5.3090000000000002</v>
      </c>
      <c r="I54" s="105">
        <v>1057.4349999999999</v>
      </c>
      <c r="J54" s="105">
        <v>43.640999999999998</v>
      </c>
      <c r="K54" s="105">
        <v>1744.174</v>
      </c>
      <c r="L54" s="105">
        <v>4.1950000000000003</v>
      </c>
      <c r="M54" s="105">
        <v>1795.413</v>
      </c>
    </row>
    <row r="55" spans="1:13">
      <c r="A55" s="111">
        <v>2014</v>
      </c>
      <c r="B55" s="105">
        <v>0</v>
      </c>
      <c r="C55" s="105">
        <v>40.252000000000002</v>
      </c>
      <c r="D55" s="105">
        <v>1.5</v>
      </c>
      <c r="E55" s="105">
        <v>440.99200000000002</v>
      </c>
      <c r="F55" s="105">
        <v>0.47899999999999998</v>
      </c>
      <c r="G55" s="105">
        <v>219.74</v>
      </c>
      <c r="H55" s="105">
        <v>5.5309999999999997</v>
      </c>
      <c r="I55" s="105">
        <v>1067.444</v>
      </c>
      <c r="J55" s="105">
        <v>33.531999999999996</v>
      </c>
      <c r="K55" s="105">
        <v>1769.2190000000001</v>
      </c>
      <c r="L55" s="105">
        <v>4.2210000000000001</v>
      </c>
      <c r="M55" s="105">
        <v>1813.692</v>
      </c>
    </row>
    <row r="56" spans="1:13">
      <c r="A56" s="111">
        <v>2015</v>
      </c>
      <c r="B56" s="105">
        <v>0</v>
      </c>
      <c r="C56" s="105">
        <v>39.409999999999997</v>
      </c>
      <c r="D56" s="105">
        <v>1.462</v>
      </c>
      <c r="E56" s="105">
        <v>446.80099999999999</v>
      </c>
      <c r="F56" s="105">
        <v>0.628</v>
      </c>
      <c r="G56" s="105">
        <v>231.44800000000001</v>
      </c>
      <c r="H56" s="105">
        <v>6.0289999999999999</v>
      </c>
      <c r="I56" s="105">
        <v>1072.7070000000001</v>
      </c>
      <c r="J56" s="105">
        <v>34.798000000000002</v>
      </c>
      <c r="K56" s="105">
        <v>1793.873</v>
      </c>
      <c r="L56" s="105">
        <v>3.8839999999999999</v>
      </c>
      <c r="M56" s="105">
        <v>1837.1669999999999</v>
      </c>
    </row>
    <row r="57" spans="1:13">
      <c r="A57" s="111">
        <v>2016</v>
      </c>
      <c r="B57" s="105">
        <v>0</v>
      </c>
      <c r="C57" s="105">
        <v>40.063000000000002</v>
      </c>
      <c r="D57" s="105">
        <v>1.415</v>
      </c>
      <c r="E57" s="105">
        <v>437.04700000000003</v>
      </c>
      <c r="F57" s="105">
        <v>0.74299999999999999</v>
      </c>
      <c r="G57" s="105">
        <v>241.97300000000001</v>
      </c>
      <c r="H57" s="105">
        <v>5.7160000000000002</v>
      </c>
      <c r="I57" s="105">
        <v>1091.6500000000001</v>
      </c>
      <c r="J57" s="105">
        <v>46.792000000000002</v>
      </c>
      <c r="K57" s="105">
        <v>1825.337</v>
      </c>
      <c r="L57" s="105">
        <v>3.6259999999999999</v>
      </c>
      <c r="M57" s="105">
        <v>1869.0260000000001</v>
      </c>
    </row>
    <row r="58" spans="1:13">
      <c r="A58" s="111">
        <v>2017</v>
      </c>
      <c r="B58" s="105">
        <v>0</v>
      </c>
      <c r="C58" s="105">
        <v>42.252000000000002</v>
      </c>
      <c r="D58" s="105">
        <v>1.4490000000000001</v>
      </c>
      <c r="E58" s="105">
        <v>442.065</v>
      </c>
      <c r="F58" s="105">
        <v>0.77900000000000003</v>
      </c>
      <c r="G58" s="105">
        <v>251.46899999999999</v>
      </c>
      <c r="H58" s="105">
        <v>5.258</v>
      </c>
      <c r="I58" s="105">
        <v>1090.1420000000001</v>
      </c>
      <c r="J58" s="105">
        <v>49.905999999999999</v>
      </c>
      <c r="K58" s="105">
        <v>1841.069</v>
      </c>
      <c r="L58" s="105">
        <v>3.5209999999999999</v>
      </c>
      <c r="M58" s="105">
        <v>1886.8420000000001</v>
      </c>
    </row>
    <row r="59" spans="1:13">
      <c r="A59" s="111">
        <v>2018</v>
      </c>
      <c r="B59" s="105">
        <v>0</v>
      </c>
      <c r="C59" s="105">
        <v>50.908999999999999</v>
      </c>
      <c r="D59" s="105">
        <v>1.5489999999999999</v>
      </c>
      <c r="E59" s="105">
        <v>466.16899999999998</v>
      </c>
      <c r="F59" s="105">
        <v>0.79300000000000004</v>
      </c>
      <c r="G59" s="105">
        <v>255.18299999999999</v>
      </c>
      <c r="H59" s="105">
        <v>5.0730000000000004</v>
      </c>
      <c r="I59" s="105">
        <v>1089.598</v>
      </c>
      <c r="J59" s="105">
        <v>45.359000000000002</v>
      </c>
      <c r="K59" s="105">
        <v>1863.723</v>
      </c>
      <c r="L59" s="105">
        <v>3.504</v>
      </c>
      <c r="M59" s="105">
        <v>1918.136</v>
      </c>
    </row>
    <row r="60" spans="1:13">
      <c r="A60" s="111">
        <v>2019</v>
      </c>
      <c r="B60" s="105">
        <v>0</v>
      </c>
      <c r="C60" s="105">
        <v>58.948</v>
      </c>
      <c r="D60" s="105">
        <v>1.617</v>
      </c>
      <c r="E60" s="105">
        <v>468.47899999999998</v>
      </c>
      <c r="F60" s="105">
        <v>0.78500000000000003</v>
      </c>
      <c r="G60" s="105">
        <v>260.61900000000003</v>
      </c>
      <c r="H60" s="105">
        <v>4.8639999999999999</v>
      </c>
      <c r="I60" s="105">
        <v>1085.924</v>
      </c>
      <c r="J60" s="105">
        <v>39.731999999999999</v>
      </c>
      <c r="K60" s="105">
        <v>1862.02</v>
      </c>
      <c r="L60" s="105">
        <v>3.2389999999999999</v>
      </c>
      <c r="M60" s="105">
        <v>1924.2070000000001</v>
      </c>
    </row>
    <row r="61" spans="1:13">
      <c r="A61" s="111">
        <v>2020</v>
      </c>
      <c r="B61" s="105">
        <v>0</v>
      </c>
      <c r="C61" s="105">
        <v>58.658999999999999</v>
      </c>
      <c r="D61" s="105">
        <v>1.397</v>
      </c>
      <c r="E61" s="105">
        <v>439.20100000000002</v>
      </c>
      <c r="F61" s="105">
        <v>0.54400000000000004</v>
      </c>
      <c r="G61" s="105">
        <v>161.358</v>
      </c>
      <c r="H61" s="105">
        <v>4.282</v>
      </c>
      <c r="I61" s="105">
        <v>935.38900000000001</v>
      </c>
      <c r="J61" s="105">
        <v>29.396000000000001</v>
      </c>
      <c r="K61" s="105">
        <v>1571.566</v>
      </c>
      <c r="L61" s="105">
        <v>2.5539999999999998</v>
      </c>
      <c r="M61" s="105">
        <v>1632.78</v>
      </c>
    </row>
    <row r="62" spans="1:13">
      <c r="A62" s="111">
        <v>2021</v>
      </c>
      <c r="B62" s="105">
        <v>0</v>
      </c>
      <c r="C62" s="105">
        <v>65.090999999999994</v>
      </c>
      <c r="D62" s="105">
        <v>1.49</v>
      </c>
      <c r="E62" s="105">
        <v>459.30399999999997</v>
      </c>
      <c r="F62" s="105">
        <v>0.61399999999999999</v>
      </c>
      <c r="G62" s="105">
        <v>204.785</v>
      </c>
      <c r="H62" s="105">
        <v>4.4080000000000004</v>
      </c>
      <c r="I62" s="105">
        <v>1024.604</v>
      </c>
      <c r="J62" s="105">
        <v>46.171999999999997</v>
      </c>
      <c r="K62" s="105">
        <v>1741.3779999999999</v>
      </c>
      <c r="L62" s="105">
        <v>2.5819999999999999</v>
      </c>
      <c r="M62" s="105">
        <v>1809.05</v>
      </c>
    </row>
    <row r="63" spans="1:13">
      <c r="A63" s="111">
        <v>2022</v>
      </c>
      <c r="B63" s="105">
        <v>0</v>
      </c>
      <c r="C63" s="105">
        <v>68.290999999999997</v>
      </c>
      <c r="D63" s="105">
        <v>1.5389999999999999</v>
      </c>
      <c r="E63" s="105">
        <v>456.82400000000001</v>
      </c>
      <c r="F63" s="105">
        <v>0.622</v>
      </c>
      <c r="G63" s="105">
        <v>232.97</v>
      </c>
      <c r="H63" s="105">
        <v>4.6909999999999998</v>
      </c>
      <c r="I63" s="105">
        <v>1019.2329999999999</v>
      </c>
      <c r="J63" s="105">
        <v>49.725000000000001</v>
      </c>
      <c r="K63" s="105">
        <v>1765.605</v>
      </c>
      <c r="L63" s="105">
        <v>2.6</v>
      </c>
      <c r="M63" s="105">
        <v>1836.4960000000001</v>
      </c>
    </row>
  </sheetData>
  <sheetProtection formatCells="0" formatColumns="0" formatRows="0" insertColumns="0" insertRows="0" insertHyperlinks="0" deleteColumns="0" deleteRows="0" sort="0" autoFilter="0" pivotTables="0"/>
  <hyperlinks>
    <hyperlink ref="A5" r:id="rId1" display="http://www.eia.gov/totalenergy/data/monthly/dataunits.cfm" xr:uid="{00000000-0004-0000-01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4">
    <tabColor theme="7" tint="0.59999389629810485"/>
  </sheetPr>
  <dimension ref="A1:AE107"/>
  <sheetViews>
    <sheetView topLeftCell="A5" workbookViewId="0">
      <selection activeCell="C72" sqref="C72"/>
    </sheetView>
  </sheetViews>
  <sheetFormatPr defaultColWidth="9.140625" defaultRowHeight="15"/>
  <cols>
    <col min="1" max="1" width="106.5703125" style="26" bestFit="1" customWidth="1"/>
    <col min="2" max="2" width="43.85546875" style="26" bestFit="1" customWidth="1"/>
    <col min="3" max="3" width="51.28515625" style="26" bestFit="1" customWidth="1"/>
    <col min="4" max="4" width="97.42578125" style="26" bestFit="1" customWidth="1"/>
    <col min="5" max="5" width="54.5703125" style="26" bestFit="1" customWidth="1"/>
    <col min="6" max="6" width="57.7109375" style="26" bestFit="1" customWidth="1"/>
    <col min="7" max="7" width="49.140625" style="26" bestFit="1" customWidth="1"/>
    <col min="8" max="9" width="57.7109375" style="26" bestFit="1" customWidth="1"/>
    <col min="10" max="10" width="52.42578125" style="26" bestFit="1" customWidth="1"/>
    <col min="11" max="11" width="9.140625" style="26"/>
    <col min="12" max="12" width="10.5703125" style="26" bestFit="1" customWidth="1"/>
    <col min="13" max="16384" width="9.140625" style="26"/>
  </cols>
  <sheetData>
    <row r="1" spans="1:10" s="27" customFormat="1" ht="23.25" customHeight="1">
      <c r="B1" s="27" t="s">
        <v>1917</v>
      </c>
      <c r="C1" s="27" t="s">
        <v>1919</v>
      </c>
      <c r="D1" s="27" t="s">
        <v>1914</v>
      </c>
      <c r="E1" s="27" t="s">
        <v>1914</v>
      </c>
      <c r="F1" s="27" t="s">
        <v>1914</v>
      </c>
      <c r="G1" s="27" t="s">
        <v>1914</v>
      </c>
      <c r="H1" s="28" t="s">
        <v>1913</v>
      </c>
      <c r="I1" s="27" t="s">
        <v>10628</v>
      </c>
      <c r="J1" s="28" t="s">
        <v>2367</v>
      </c>
    </row>
    <row r="2" spans="1:10" s="27" customFormat="1" ht="23.25" customHeight="1">
      <c r="A2" s="106" t="s">
        <v>2269</v>
      </c>
      <c r="B2" s="105"/>
      <c r="C2" s="105"/>
      <c r="D2" s="105"/>
      <c r="E2" s="105"/>
      <c r="F2" s="105"/>
      <c r="G2" s="105"/>
      <c r="H2" s="105"/>
      <c r="I2" s="105"/>
      <c r="J2" s="105"/>
    </row>
    <row r="3" spans="1:10" ht="18.75">
      <c r="A3" s="107" t="s">
        <v>7099</v>
      </c>
      <c r="B3" s="105"/>
      <c r="C3" s="105"/>
      <c r="D3" s="105"/>
      <c r="E3" s="105"/>
      <c r="F3" s="105"/>
      <c r="G3" s="105"/>
      <c r="H3" s="105"/>
      <c r="I3" s="105"/>
      <c r="J3" s="105"/>
    </row>
    <row r="4" spans="1:10">
      <c r="A4"/>
      <c r="B4"/>
      <c r="C4"/>
      <c r="D4"/>
      <c r="E4"/>
      <c r="F4"/>
      <c r="G4"/>
      <c r="H4"/>
      <c r="I4"/>
      <c r="J4"/>
    </row>
    <row r="5" spans="1:10">
      <c r="A5" s="108" t="s">
        <v>7100</v>
      </c>
      <c r="B5" s="105"/>
      <c r="C5" s="105"/>
      <c r="D5" s="105"/>
      <c r="E5" s="105"/>
      <c r="F5" s="105"/>
      <c r="G5" s="105"/>
      <c r="H5" s="105"/>
      <c r="I5" s="105"/>
      <c r="J5" s="105"/>
    </row>
    <row r="6" spans="1:10">
      <c r="A6"/>
      <c r="B6"/>
      <c r="C6"/>
      <c r="D6"/>
      <c r="E6"/>
      <c r="F6"/>
      <c r="G6"/>
      <c r="H6"/>
      <c r="I6"/>
      <c r="J6"/>
    </row>
    <row r="7" spans="1:10">
      <c r="A7" s="105" t="s">
        <v>7101</v>
      </c>
      <c r="B7" s="105"/>
      <c r="C7" s="105"/>
      <c r="D7" s="105"/>
      <c r="E7" s="105"/>
      <c r="F7" s="105"/>
      <c r="G7" s="105"/>
      <c r="H7" s="105"/>
      <c r="I7" s="105"/>
      <c r="J7" s="105"/>
    </row>
    <row r="8" spans="1:10">
      <c r="A8" s="105" t="s">
        <v>7102</v>
      </c>
      <c r="B8" s="105"/>
      <c r="C8" s="105"/>
      <c r="D8" s="105"/>
      <c r="E8" s="105"/>
      <c r="F8" s="105"/>
      <c r="G8" s="105"/>
      <c r="H8" s="105"/>
      <c r="I8" s="105"/>
      <c r="J8" s="105"/>
    </row>
    <row r="9" spans="1:10">
      <c r="A9"/>
      <c r="B9"/>
      <c r="C9"/>
      <c r="D9"/>
      <c r="E9"/>
      <c r="F9"/>
      <c r="G9"/>
      <c r="H9"/>
      <c r="I9"/>
      <c r="J9"/>
    </row>
    <row r="10" spans="1:10" ht="15.75">
      <c r="A10" s="109" t="s">
        <v>2337</v>
      </c>
      <c r="B10" s="105"/>
      <c r="C10" s="105"/>
      <c r="D10" s="105"/>
      <c r="E10" s="105"/>
      <c r="F10" s="105"/>
      <c r="G10" s="105"/>
      <c r="H10" s="105"/>
      <c r="I10" s="105"/>
      <c r="J10" s="105"/>
    </row>
    <row r="11" spans="1:10">
      <c r="A11"/>
      <c r="B11"/>
      <c r="C11"/>
      <c r="D11"/>
      <c r="E11"/>
      <c r="F11"/>
      <c r="G11"/>
      <c r="H11"/>
      <c r="I11"/>
      <c r="J11"/>
    </row>
    <row r="12" spans="1:10">
      <c r="A12" s="110" t="s">
        <v>2271</v>
      </c>
      <c r="B12" s="110" t="s">
        <v>2338</v>
      </c>
      <c r="C12" s="110" t="s">
        <v>2339</v>
      </c>
      <c r="D12" s="110" t="s">
        <v>2340</v>
      </c>
      <c r="E12" s="110" t="s">
        <v>2341</v>
      </c>
      <c r="F12" s="110" t="s">
        <v>2342</v>
      </c>
      <c r="G12" s="110" t="s">
        <v>2343</v>
      </c>
      <c r="H12" s="110" t="s">
        <v>2344</v>
      </c>
      <c r="I12" s="110" t="s">
        <v>2345</v>
      </c>
      <c r="J12" s="110" t="s">
        <v>2346</v>
      </c>
    </row>
    <row r="13" spans="1:10">
      <c r="A13" s="110"/>
      <c r="B13" s="110" t="s">
        <v>2286</v>
      </c>
      <c r="C13" s="110" t="s">
        <v>2286</v>
      </c>
      <c r="D13" s="110" t="s">
        <v>2286</v>
      </c>
      <c r="E13" s="110" t="s">
        <v>2286</v>
      </c>
      <c r="F13" s="110" t="s">
        <v>2286</v>
      </c>
      <c r="G13" s="110" t="s">
        <v>2286</v>
      </c>
      <c r="H13" s="110" t="s">
        <v>2286</v>
      </c>
      <c r="I13" s="110" t="s">
        <v>2286</v>
      </c>
      <c r="J13" s="110" t="s">
        <v>2286</v>
      </c>
    </row>
    <row r="14" spans="1:10" hidden="1">
      <c r="A14" s="111">
        <v>1973</v>
      </c>
      <c r="B14" s="105">
        <v>823.46600000000001</v>
      </c>
      <c r="C14" s="105">
        <v>198.65299999999999</v>
      </c>
      <c r="D14" s="105">
        <v>20.097999999999999</v>
      </c>
      <c r="E14" s="105">
        <v>1.5589999999999999</v>
      </c>
      <c r="F14" s="105">
        <v>242.28299999999999</v>
      </c>
      <c r="G14" s="105">
        <v>263.94</v>
      </c>
      <c r="H14" s="105" t="s">
        <v>2287</v>
      </c>
      <c r="I14" s="105" t="s">
        <v>2287</v>
      </c>
      <c r="J14" s="105">
        <v>1286.059</v>
      </c>
    </row>
    <row r="15" spans="1:10" hidden="1">
      <c r="A15" s="111">
        <v>1974</v>
      </c>
      <c r="B15" s="105">
        <v>811.63699999999994</v>
      </c>
      <c r="C15" s="105">
        <v>186.52500000000001</v>
      </c>
      <c r="D15" s="105">
        <v>22.745000000000001</v>
      </c>
      <c r="E15" s="105">
        <v>1.9219999999999999</v>
      </c>
      <c r="F15" s="105">
        <v>228.09899999999999</v>
      </c>
      <c r="G15" s="105">
        <v>252.76599999999999</v>
      </c>
      <c r="H15" s="105" t="s">
        <v>2287</v>
      </c>
      <c r="I15" s="105" t="s">
        <v>2287</v>
      </c>
      <c r="J15" s="105">
        <v>1250.9290000000001</v>
      </c>
    </row>
    <row r="16" spans="1:10" hidden="1">
      <c r="A16" s="111">
        <v>1975</v>
      </c>
      <c r="B16" s="105">
        <v>835.58600000000001</v>
      </c>
      <c r="C16" s="105">
        <v>171.715</v>
      </c>
      <c r="D16" s="105">
        <v>16.673999999999999</v>
      </c>
      <c r="E16" s="105">
        <v>0.216</v>
      </c>
      <c r="F16" s="105">
        <v>220.58099999999999</v>
      </c>
      <c r="G16" s="105">
        <v>237.47</v>
      </c>
      <c r="H16" s="105" t="s">
        <v>2287</v>
      </c>
      <c r="I16" s="105" t="s">
        <v>2287</v>
      </c>
      <c r="J16" s="105">
        <v>1244.771</v>
      </c>
    </row>
    <row r="17" spans="1:10" hidden="1">
      <c r="A17" s="111">
        <v>1976</v>
      </c>
      <c r="B17" s="105">
        <v>924.452</v>
      </c>
      <c r="C17" s="105">
        <v>167.04900000000001</v>
      </c>
      <c r="D17" s="105">
        <v>17.91</v>
      </c>
      <c r="E17" s="105">
        <v>0.20899999999999999</v>
      </c>
      <c r="F17" s="105">
        <v>242.702</v>
      </c>
      <c r="G17" s="105">
        <v>260.82100000000003</v>
      </c>
      <c r="H17" s="105" t="s">
        <v>2287</v>
      </c>
      <c r="I17" s="105" t="s">
        <v>2287</v>
      </c>
      <c r="J17" s="105">
        <v>1352.3219999999999</v>
      </c>
    </row>
    <row r="18" spans="1:10" hidden="1">
      <c r="A18" s="111">
        <v>1977</v>
      </c>
      <c r="B18" s="105">
        <v>975.98</v>
      </c>
      <c r="C18" s="105">
        <v>174.04599999999999</v>
      </c>
      <c r="D18" s="105">
        <v>20.864000000000001</v>
      </c>
      <c r="E18" s="105">
        <v>0.3</v>
      </c>
      <c r="F18" s="105">
        <v>271.40199999999999</v>
      </c>
      <c r="G18" s="105">
        <v>292.56599999999997</v>
      </c>
      <c r="H18" s="105" t="s">
        <v>2287</v>
      </c>
      <c r="I18" s="105" t="s">
        <v>2287</v>
      </c>
      <c r="J18" s="105">
        <v>1442.5920000000001</v>
      </c>
    </row>
    <row r="19" spans="1:10" hidden="1">
      <c r="A19" s="111">
        <v>1978</v>
      </c>
      <c r="B19" s="105">
        <v>973.721</v>
      </c>
      <c r="C19" s="105">
        <v>174.73599999999999</v>
      </c>
      <c r="D19" s="105">
        <v>20.347999999999999</v>
      </c>
      <c r="E19" s="105">
        <v>1.2250000000000001</v>
      </c>
      <c r="F19" s="105">
        <v>277.75200000000001</v>
      </c>
      <c r="G19" s="105">
        <v>299.32499999999999</v>
      </c>
      <c r="H19" s="105" t="s">
        <v>2287</v>
      </c>
      <c r="I19" s="105" t="s">
        <v>2287</v>
      </c>
      <c r="J19" s="105">
        <v>1447.7819999999999</v>
      </c>
    </row>
    <row r="20" spans="1:10" hidden="1">
      <c r="A20" s="111">
        <v>1979</v>
      </c>
      <c r="B20" s="105">
        <v>1070.886</v>
      </c>
      <c r="C20" s="105">
        <v>191.48099999999999</v>
      </c>
      <c r="D20" s="105">
        <v>13.134</v>
      </c>
      <c r="E20" s="105">
        <v>0.82399999999999995</v>
      </c>
      <c r="F20" s="105">
        <v>232.565</v>
      </c>
      <c r="G20" s="105">
        <v>246.524</v>
      </c>
      <c r="H20" s="105" t="s">
        <v>2287</v>
      </c>
      <c r="I20" s="105" t="s">
        <v>2287</v>
      </c>
      <c r="J20" s="105">
        <v>1508.89</v>
      </c>
    </row>
    <row r="21" spans="1:10" hidden="1">
      <c r="A21" s="111">
        <v>1980</v>
      </c>
      <c r="B21" s="105">
        <v>1152.94</v>
      </c>
      <c r="C21" s="105">
        <v>200.249</v>
      </c>
      <c r="D21" s="105">
        <v>12.462</v>
      </c>
      <c r="E21" s="105">
        <v>0.55100000000000005</v>
      </c>
      <c r="F21" s="105">
        <v>184.673</v>
      </c>
      <c r="G21" s="105">
        <v>197.68600000000001</v>
      </c>
      <c r="H21" s="105" t="s">
        <v>2287</v>
      </c>
      <c r="I21" s="105" t="s">
        <v>2287</v>
      </c>
      <c r="J21" s="105">
        <v>1550.874</v>
      </c>
    </row>
    <row r="22" spans="1:10" hidden="1">
      <c r="A22" s="111">
        <v>1981</v>
      </c>
      <c r="B22" s="105">
        <v>1196.7619999999999</v>
      </c>
      <c r="C22" s="105">
        <v>197.72200000000001</v>
      </c>
      <c r="D22" s="105">
        <v>9.1620000000000008</v>
      </c>
      <c r="E22" s="105">
        <v>0.42699999999999999</v>
      </c>
      <c r="F22" s="105">
        <v>155.702</v>
      </c>
      <c r="G22" s="105">
        <v>165.291</v>
      </c>
      <c r="H22" s="105" t="s">
        <v>2287</v>
      </c>
      <c r="I22" s="105" t="s">
        <v>2287</v>
      </c>
      <c r="J22" s="105">
        <v>1559.7750000000001</v>
      </c>
    </row>
    <row r="23" spans="1:10" hidden="1">
      <c r="A23" s="111">
        <v>1982</v>
      </c>
      <c r="B23" s="105">
        <v>1196.6379999999999</v>
      </c>
      <c r="C23" s="105">
        <v>175.54</v>
      </c>
      <c r="D23" s="105">
        <v>6.5949999999999998</v>
      </c>
      <c r="E23" s="105">
        <v>0.45900000000000002</v>
      </c>
      <c r="F23" s="105">
        <v>110.679</v>
      </c>
      <c r="G23" s="105">
        <v>117.733</v>
      </c>
      <c r="H23" s="105" t="s">
        <v>2287</v>
      </c>
      <c r="I23" s="105" t="s">
        <v>2287</v>
      </c>
      <c r="J23" s="105">
        <v>1489.912</v>
      </c>
    </row>
    <row r="24" spans="1:10" hidden="1">
      <c r="A24" s="111">
        <v>1983</v>
      </c>
      <c r="B24" s="105">
        <v>1256.596</v>
      </c>
      <c r="C24" s="105">
        <v>157.542</v>
      </c>
      <c r="D24" s="105">
        <v>7.1130000000000004</v>
      </c>
      <c r="E24" s="105">
        <v>0.80400000000000005</v>
      </c>
      <c r="F24" s="105">
        <v>108.10599999999999</v>
      </c>
      <c r="G24" s="105">
        <v>116.024</v>
      </c>
      <c r="H24" s="105" t="s">
        <v>2287</v>
      </c>
      <c r="I24" s="105" t="s">
        <v>2287</v>
      </c>
      <c r="J24" s="105">
        <v>1530.162</v>
      </c>
    </row>
    <row r="25" spans="1:10" hidden="1">
      <c r="A25" s="111">
        <v>1984</v>
      </c>
      <c r="B25" s="105">
        <v>1333.337</v>
      </c>
      <c r="C25" s="105">
        <v>169.53200000000001</v>
      </c>
      <c r="D25" s="105">
        <v>6.5439999999999996</v>
      </c>
      <c r="E25" s="105">
        <v>0.77400000000000002</v>
      </c>
      <c r="F25" s="105">
        <v>89.364999999999995</v>
      </c>
      <c r="G25" s="105">
        <v>96.683000000000007</v>
      </c>
      <c r="H25" s="105" t="s">
        <v>2287</v>
      </c>
      <c r="I25" s="105" t="s">
        <v>2287</v>
      </c>
      <c r="J25" s="105">
        <v>1599.5509999999999</v>
      </c>
    </row>
    <row r="26" spans="1:10" hidden="1">
      <c r="A26" s="111">
        <v>1985</v>
      </c>
      <c r="B26" s="105">
        <v>1383.0509999999999</v>
      </c>
      <c r="C26" s="105">
        <v>166.136</v>
      </c>
      <c r="D26" s="105">
        <v>6.3049999999999997</v>
      </c>
      <c r="E26" s="105">
        <v>0.71199999999999997</v>
      </c>
      <c r="F26" s="105">
        <v>74.960999999999999</v>
      </c>
      <c r="G26" s="105">
        <v>81.977999999999994</v>
      </c>
      <c r="H26" s="105" t="s">
        <v>2287</v>
      </c>
      <c r="I26" s="105" t="s">
        <v>2287</v>
      </c>
      <c r="J26" s="105">
        <v>1631.165</v>
      </c>
    </row>
    <row r="27" spans="1:10" hidden="1">
      <c r="A27" s="111">
        <v>1986</v>
      </c>
      <c r="B27" s="105">
        <v>1373.684</v>
      </c>
      <c r="C27" s="105">
        <v>141.53100000000001</v>
      </c>
      <c r="D27" s="105">
        <v>6.1719999999999997</v>
      </c>
      <c r="E27" s="105">
        <v>0.96199999999999997</v>
      </c>
      <c r="F27" s="105">
        <v>102.05</v>
      </c>
      <c r="G27" s="105">
        <v>109.18300000000001</v>
      </c>
      <c r="H27" s="105" t="s">
        <v>2287</v>
      </c>
      <c r="I27" s="105" t="s">
        <v>2287</v>
      </c>
      <c r="J27" s="105">
        <v>1624.3989999999999</v>
      </c>
    </row>
    <row r="28" spans="1:10" hidden="1">
      <c r="A28" s="111">
        <v>1987</v>
      </c>
      <c r="B28" s="105">
        <v>1443.0820000000001</v>
      </c>
      <c r="C28" s="105">
        <v>154.55000000000001</v>
      </c>
      <c r="D28" s="105">
        <v>6.62</v>
      </c>
      <c r="E28" s="105">
        <v>1.069</v>
      </c>
      <c r="F28" s="105">
        <v>86.873999999999995</v>
      </c>
      <c r="G28" s="105">
        <v>94.563000000000002</v>
      </c>
      <c r="H28" s="105" t="s">
        <v>2287</v>
      </c>
      <c r="I28" s="105" t="s">
        <v>2287</v>
      </c>
      <c r="J28" s="105">
        <v>1692.1949999999999</v>
      </c>
    </row>
    <row r="29" spans="1:10" hidden="1">
      <c r="A29" s="111">
        <v>1988</v>
      </c>
      <c r="B29" s="105">
        <v>1507.4269999999999</v>
      </c>
      <c r="C29" s="105">
        <v>142.715</v>
      </c>
      <c r="D29" s="105">
        <v>8.0860000000000003</v>
      </c>
      <c r="E29" s="105">
        <v>1.258</v>
      </c>
      <c r="F29" s="105">
        <v>108.268</v>
      </c>
      <c r="G29" s="105">
        <v>117.611</v>
      </c>
      <c r="H29" s="105" t="s">
        <v>2287</v>
      </c>
      <c r="I29" s="105" t="s">
        <v>2287</v>
      </c>
      <c r="J29" s="105">
        <v>1767.7529999999999</v>
      </c>
    </row>
    <row r="30" spans="1:10" hidden="1">
      <c r="A30" s="111">
        <v>1989</v>
      </c>
      <c r="B30" s="105">
        <v>1534.7460000000001</v>
      </c>
      <c r="C30" s="105">
        <v>168.15299999999999</v>
      </c>
      <c r="D30" s="105">
        <v>11.268000000000001</v>
      </c>
      <c r="E30" s="105">
        <v>1.591</v>
      </c>
      <c r="F30" s="105">
        <v>115.28</v>
      </c>
      <c r="G30" s="105">
        <v>128.13900000000001</v>
      </c>
      <c r="H30" s="105">
        <v>0.36299999999999999</v>
      </c>
      <c r="I30" s="105">
        <v>4.3659999999999997</v>
      </c>
      <c r="J30" s="105">
        <v>1835.7670000000001</v>
      </c>
    </row>
    <row r="31" spans="1:10" hidden="1">
      <c r="A31" s="111">
        <v>1990</v>
      </c>
      <c r="B31" s="105">
        <v>1546.5139999999999</v>
      </c>
      <c r="C31" s="105">
        <v>175.36</v>
      </c>
      <c r="D31" s="105">
        <v>7.1369999999999996</v>
      </c>
      <c r="E31" s="105">
        <v>3.101</v>
      </c>
      <c r="F31" s="105">
        <v>87.301000000000002</v>
      </c>
      <c r="G31" s="105">
        <v>97.539000000000001</v>
      </c>
      <c r="H31" s="105">
        <v>0.38400000000000001</v>
      </c>
      <c r="I31" s="105">
        <v>5.7949999999999999</v>
      </c>
      <c r="J31" s="105">
        <v>1825.5920000000001</v>
      </c>
    </row>
    <row r="32" spans="1:10" hidden="1">
      <c r="A32" s="111">
        <v>1991</v>
      </c>
      <c r="B32" s="105">
        <v>1547.174</v>
      </c>
      <c r="C32" s="105">
        <v>178.96600000000001</v>
      </c>
      <c r="D32" s="105">
        <v>6.1859999999999999</v>
      </c>
      <c r="E32" s="105">
        <v>2.9950000000000001</v>
      </c>
      <c r="F32" s="105">
        <v>81.498000000000005</v>
      </c>
      <c r="G32" s="105">
        <v>90.679000000000002</v>
      </c>
      <c r="H32" s="105">
        <v>0.39800000000000002</v>
      </c>
      <c r="I32" s="105">
        <v>7.2069999999999999</v>
      </c>
      <c r="J32" s="105">
        <v>1824.425</v>
      </c>
    </row>
    <row r="33" spans="1:10" hidden="1">
      <c r="A33" s="111">
        <v>1992</v>
      </c>
      <c r="B33" s="105">
        <v>1568.5409999999999</v>
      </c>
      <c r="C33" s="105">
        <v>186.07499999999999</v>
      </c>
      <c r="D33" s="105">
        <v>5.4379999999999997</v>
      </c>
      <c r="E33" s="105">
        <v>4.5960000000000001</v>
      </c>
      <c r="F33" s="105">
        <v>65.494</v>
      </c>
      <c r="G33" s="105">
        <v>75.528000000000006</v>
      </c>
      <c r="H33" s="105">
        <v>0.4</v>
      </c>
      <c r="I33" s="105">
        <v>8.4760000000000009</v>
      </c>
      <c r="J33" s="105">
        <v>1839.021</v>
      </c>
    </row>
    <row r="34" spans="1:10" hidden="1">
      <c r="A34" s="111">
        <v>1993</v>
      </c>
      <c r="B34" s="105">
        <v>1631.6189999999999</v>
      </c>
      <c r="C34" s="105">
        <v>187.58199999999999</v>
      </c>
      <c r="D34" s="105">
        <v>6.3970000000000002</v>
      </c>
      <c r="E34" s="105">
        <v>8.0310000000000006</v>
      </c>
      <c r="F34" s="105">
        <v>71.988</v>
      </c>
      <c r="G34" s="105">
        <v>86.415999999999997</v>
      </c>
      <c r="H34" s="105">
        <v>0.41499999999999998</v>
      </c>
      <c r="I34" s="105">
        <v>8.5920000000000005</v>
      </c>
      <c r="J34" s="105">
        <v>1914.625</v>
      </c>
    </row>
    <row r="35" spans="1:10" hidden="1">
      <c r="A35" s="111">
        <v>1994</v>
      </c>
      <c r="B35" s="105">
        <v>1637.8530000000001</v>
      </c>
      <c r="C35" s="105">
        <v>210.85499999999999</v>
      </c>
      <c r="D35" s="105">
        <v>8.8719999999999999</v>
      </c>
      <c r="E35" s="105">
        <v>7.1189999999999998</v>
      </c>
      <c r="F35" s="105">
        <v>65.256</v>
      </c>
      <c r="G35" s="105">
        <v>81.247</v>
      </c>
      <c r="H35" s="105">
        <v>0.38400000000000001</v>
      </c>
      <c r="I35" s="105">
        <v>9.3230000000000004</v>
      </c>
      <c r="J35" s="105">
        <v>1939.662</v>
      </c>
    </row>
    <row r="36" spans="1:10" hidden="1">
      <c r="A36" s="111">
        <v>1995</v>
      </c>
      <c r="B36" s="105">
        <v>1659.8610000000001</v>
      </c>
      <c r="C36" s="105">
        <v>228.173</v>
      </c>
      <c r="D36" s="105">
        <v>7.9859999999999998</v>
      </c>
      <c r="E36" s="105">
        <v>8.2260000000000009</v>
      </c>
      <c r="F36" s="105">
        <v>42.500999999999998</v>
      </c>
      <c r="G36" s="105">
        <v>58.712000000000003</v>
      </c>
      <c r="H36" s="105">
        <v>0.32900000000000001</v>
      </c>
      <c r="I36" s="105">
        <v>10.007999999999999</v>
      </c>
      <c r="J36" s="105">
        <v>1957.0830000000001</v>
      </c>
    </row>
    <row r="37" spans="1:10" hidden="1">
      <c r="A37" s="111">
        <v>1996</v>
      </c>
      <c r="B37" s="105">
        <v>1751.5229999999999</v>
      </c>
      <c r="C37" s="105">
        <v>204.86099999999999</v>
      </c>
      <c r="D37" s="105">
        <v>8.0830000000000002</v>
      </c>
      <c r="E37" s="105">
        <v>8.1259999999999994</v>
      </c>
      <c r="F37" s="105">
        <v>47.188000000000002</v>
      </c>
      <c r="G37" s="105">
        <v>63.396999999999998</v>
      </c>
      <c r="H37" s="105">
        <v>0.36</v>
      </c>
      <c r="I37" s="105">
        <v>9.9260000000000002</v>
      </c>
      <c r="J37" s="105">
        <v>2030.067</v>
      </c>
    </row>
    <row r="38" spans="1:10" hidden="1">
      <c r="A38" s="111">
        <v>1997</v>
      </c>
      <c r="B38" s="105">
        <v>1796.019</v>
      </c>
      <c r="C38" s="105">
        <v>218.81299999999999</v>
      </c>
      <c r="D38" s="105">
        <v>8.173</v>
      </c>
      <c r="E38" s="105">
        <v>10.371</v>
      </c>
      <c r="F38" s="105">
        <v>53.664000000000001</v>
      </c>
      <c r="G38" s="105">
        <v>72.207999999999998</v>
      </c>
      <c r="H38" s="105">
        <v>0.374</v>
      </c>
      <c r="I38" s="105">
        <v>10.33</v>
      </c>
      <c r="J38" s="105">
        <v>2097.7449999999999</v>
      </c>
    </row>
    <row r="39" spans="1:10" hidden="1">
      <c r="A39" s="111">
        <v>1998</v>
      </c>
      <c r="B39" s="105">
        <v>1827.1479999999999</v>
      </c>
      <c r="C39" s="105">
        <v>247.666</v>
      </c>
      <c r="D39" s="105">
        <v>10.026999999999999</v>
      </c>
      <c r="E39" s="105">
        <v>12.617000000000001</v>
      </c>
      <c r="F39" s="105">
        <v>78.62</v>
      </c>
      <c r="G39" s="105">
        <v>101.264</v>
      </c>
      <c r="H39" s="105">
        <v>0.375</v>
      </c>
      <c r="I39" s="105">
        <v>10.164</v>
      </c>
      <c r="J39" s="105">
        <v>2186.6170000000002</v>
      </c>
    </row>
    <row r="40" spans="1:10" hidden="1">
      <c r="A40" s="111">
        <v>1999</v>
      </c>
      <c r="B40" s="105">
        <v>1835.402</v>
      </c>
      <c r="C40" s="105">
        <v>259.94499999999999</v>
      </c>
      <c r="D40" s="105">
        <v>10.353</v>
      </c>
      <c r="E40" s="105">
        <v>11.487</v>
      </c>
      <c r="F40" s="105">
        <v>71.994</v>
      </c>
      <c r="G40" s="105">
        <v>93.834000000000003</v>
      </c>
      <c r="H40" s="105">
        <v>0.38100000000000001</v>
      </c>
      <c r="I40" s="105">
        <v>10.266999999999999</v>
      </c>
      <c r="J40" s="105">
        <v>2199.83</v>
      </c>
    </row>
    <row r="41" spans="1:10" hidden="1">
      <c r="A41" s="111">
        <v>2000</v>
      </c>
      <c r="B41" s="105">
        <v>1926.365</v>
      </c>
      <c r="C41" s="105">
        <v>280.82100000000003</v>
      </c>
      <c r="D41" s="105">
        <v>13.058999999999999</v>
      </c>
      <c r="E41" s="105">
        <v>10.073</v>
      </c>
      <c r="F41" s="105">
        <v>65.394000000000005</v>
      </c>
      <c r="G41" s="105">
        <v>88.525000000000006</v>
      </c>
      <c r="H41" s="105">
        <v>0.36199999999999999</v>
      </c>
      <c r="I41" s="105">
        <v>10.144</v>
      </c>
      <c r="J41" s="105">
        <v>2306.2179999999998</v>
      </c>
    </row>
    <row r="42" spans="1:10" hidden="1">
      <c r="A42" s="111">
        <v>2001</v>
      </c>
      <c r="B42" s="105">
        <v>1868.8340000000001</v>
      </c>
      <c r="C42" s="105">
        <v>289.35899999999998</v>
      </c>
      <c r="D42" s="105">
        <v>12.717000000000001</v>
      </c>
      <c r="E42" s="105">
        <v>10.541</v>
      </c>
      <c r="F42" s="105">
        <v>75.304000000000002</v>
      </c>
      <c r="G42" s="105">
        <v>98.561999999999998</v>
      </c>
      <c r="H42" s="105">
        <v>0.35299999999999998</v>
      </c>
      <c r="I42" s="105">
        <v>10.896000000000001</v>
      </c>
      <c r="J42" s="105">
        <v>2268.0039999999999</v>
      </c>
    </row>
    <row r="43" spans="1:10" hidden="1">
      <c r="A43" s="111">
        <v>2002</v>
      </c>
      <c r="B43" s="105">
        <v>1888.895</v>
      </c>
      <c r="C43" s="105">
        <v>306.00900000000001</v>
      </c>
      <c r="D43" s="105">
        <v>9.5030000000000001</v>
      </c>
      <c r="E43" s="105">
        <v>17.888000000000002</v>
      </c>
      <c r="F43" s="105">
        <v>49.465000000000003</v>
      </c>
      <c r="G43" s="105">
        <v>76.855999999999995</v>
      </c>
      <c r="H43" s="105">
        <v>0.372</v>
      </c>
      <c r="I43" s="105">
        <v>12.749000000000001</v>
      </c>
      <c r="J43" s="105">
        <v>2284.8820000000001</v>
      </c>
    </row>
    <row r="44" spans="1:10" hidden="1">
      <c r="A44" s="111">
        <v>2003</v>
      </c>
      <c r="B44" s="105">
        <v>1929.9570000000001</v>
      </c>
      <c r="C44" s="105">
        <v>278.12700000000001</v>
      </c>
      <c r="D44" s="105">
        <v>12.009</v>
      </c>
      <c r="E44" s="105">
        <v>17.835999999999999</v>
      </c>
      <c r="F44" s="105">
        <v>65.283000000000001</v>
      </c>
      <c r="G44" s="105">
        <v>95.129000000000005</v>
      </c>
      <c r="H44" s="105">
        <v>0.371</v>
      </c>
      <c r="I44" s="105">
        <v>11.443</v>
      </c>
      <c r="J44" s="105">
        <v>2315.027</v>
      </c>
    </row>
    <row r="45" spans="1:10" hidden="1">
      <c r="A45" s="111">
        <v>2004</v>
      </c>
      <c r="B45" s="105">
        <v>1942.02</v>
      </c>
      <c r="C45" s="105">
        <v>296.75</v>
      </c>
      <c r="D45" s="105">
        <v>8.3109999999999999</v>
      </c>
      <c r="E45" s="105">
        <v>21.527000000000001</v>
      </c>
      <c r="F45" s="105">
        <v>66.009</v>
      </c>
      <c r="G45" s="105">
        <v>95.846999999999994</v>
      </c>
      <c r="H45" s="105">
        <v>0.38100000000000001</v>
      </c>
      <c r="I45" s="105">
        <v>11.164999999999999</v>
      </c>
      <c r="J45" s="105">
        <v>2346.1619999999998</v>
      </c>
    </row>
    <row r="46" spans="1:10" hidden="1">
      <c r="A46" s="111">
        <v>2005</v>
      </c>
      <c r="B46" s="105">
        <v>1982.771</v>
      </c>
      <c r="C46" s="105">
        <v>318.858</v>
      </c>
      <c r="D46" s="105">
        <v>8.5500000000000007</v>
      </c>
      <c r="E46" s="105">
        <v>23.602</v>
      </c>
      <c r="F46" s="105">
        <v>65.816000000000003</v>
      </c>
      <c r="G46" s="105">
        <v>97.968999999999994</v>
      </c>
      <c r="H46" s="105">
        <v>0.377</v>
      </c>
      <c r="I46" s="105">
        <v>11.247999999999999</v>
      </c>
      <c r="J46" s="105">
        <v>2411.2240000000002</v>
      </c>
    </row>
    <row r="47" spans="1:10" hidden="1">
      <c r="A47" s="111">
        <v>2006</v>
      </c>
      <c r="B47" s="105">
        <v>1952.6890000000001</v>
      </c>
      <c r="C47" s="105">
        <v>337.97500000000002</v>
      </c>
      <c r="D47" s="105">
        <v>5.4710000000000001</v>
      </c>
      <c r="E47" s="105">
        <v>20.734000000000002</v>
      </c>
      <c r="F47" s="105">
        <v>27.073</v>
      </c>
      <c r="G47" s="105">
        <v>53.277999999999999</v>
      </c>
      <c r="H47" s="105">
        <v>0.374</v>
      </c>
      <c r="I47" s="105">
        <v>11.529</v>
      </c>
      <c r="J47" s="105">
        <v>2355.8449999999998</v>
      </c>
    </row>
    <row r="48" spans="1:10" hidden="1">
      <c r="A48" s="111">
        <v>2007</v>
      </c>
      <c r="B48" s="105">
        <v>1986.25</v>
      </c>
      <c r="C48" s="105">
        <v>371.46499999999997</v>
      </c>
      <c r="D48" s="105">
        <v>6.5819999999999999</v>
      </c>
      <c r="E48" s="105">
        <v>16.600000000000001</v>
      </c>
      <c r="F48" s="105">
        <v>29.783999999999999</v>
      </c>
      <c r="G48" s="105">
        <v>52.966000000000001</v>
      </c>
      <c r="H48" s="105">
        <v>0.376</v>
      </c>
      <c r="I48" s="105">
        <v>11.292999999999999</v>
      </c>
      <c r="J48" s="105">
        <v>2422.3490000000002</v>
      </c>
    </row>
    <row r="49" spans="1:13" hidden="1">
      <c r="A49" s="111">
        <v>2008</v>
      </c>
      <c r="B49" s="105">
        <v>1958.3879999999999</v>
      </c>
      <c r="C49" s="105">
        <v>362.11599999999999</v>
      </c>
      <c r="D49" s="105">
        <v>5.3849999999999998</v>
      </c>
      <c r="E49" s="105">
        <v>14.949</v>
      </c>
      <c r="F49" s="105">
        <v>18.053999999999998</v>
      </c>
      <c r="G49" s="105">
        <v>38.387999999999998</v>
      </c>
      <c r="H49" s="105">
        <v>0.38100000000000001</v>
      </c>
      <c r="I49" s="105">
        <v>11.614000000000001</v>
      </c>
      <c r="J49" s="105">
        <v>2370.886</v>
      </c>
    </row>
    <row r="50" spans="1:13" hidden="1">
      <c r="A50" s="111">
        <v>2009</v>
      </c>
      <c r="B50" s="105">
        <v>1740.153</v>
      </c>
      <c r="C50" s="105">
        <v>372.548</v>
      </c>
      <c r="D50" s="105">
        <v>5.1609999999999996</v>
      </c>
      <c r="E50" s="105">
        <v>13.462999999999999</v>
      </c>
      <c r="F50" s="105">
        <v>13.589</v>
      </c>
      <c r="G50" s="105">
        <v>32.213000000000001</v>
      </c>
      <c r="H50" s="105">
        <v>0.38600000000000001</v>
      </c>
      <c r="I50" s="105">
        <v>11.244999999999999</v>
      </c>
      <c r="J50" s="105">
        <v>2156.5430000000001</v>
      </c>
    </row>
    <row r="51" spans="1:13" hidden="1">
      <c r="A51" s="111">
        <v>2010</v>
      </c>
      <c r="B51" s="105">
        <v>1827.5640000000001</v>
      </c>
      <c r="C51" s="105">
        <v>399.66800000000001</v>
      </c>
      <c r="D51" s="105">
        <v>5.9130000000000003</v>
      </c>
      <c r="E51" s="105">
        <v>13.949</v>
      </c>
      <c r="F51" s="105">
        <v>11.568</v>
      </c>
      <c r="G51" s="105">
        <v>31.43</v>
      </c>
      <c r="H51" s="105">
        <v>0.39100000000000001</v>
      </c>
      <c r="I51" s="105">
        <v>11.010999999999999</v>
      </c>
      <c r="J51" s="105">
        <v>2270.0630000000001</v>
      </c>
    </row>
    <row r="52" spans="1:13" hidden="1">
      <c r="A52" s="111">
        <v>2011</v>
      </c>
      <c r="B52" s="105">
        <v>1722.66</v>
      </c>
      <c r="C52" s="105">
        <v>409.46699999999998</v>
      </c>
      <c r="D52" s="105">
        <v>4.7190000000000003</v>
      </c>
      <c r="E52" s="105">
        <v>14.125</v>
      </c>
      <c r="F52" s="105">
        <v>6.9889999999999999</v>
      </c>
      <c r="G52" s="105">
        <v>25.832999999999998</v>
      </c>
      <c r="H52" s="105">
        <v>0.39500000000000002</v>
      </c>
      <c r="I52" s="105">
        <v>11.327999999999999</v>
      </c>
      <c r="J52" s="105">
        <v>2169.6819999999998</v>
      </c>
    </row>
    <row r="53" spans="1:13" hidden="1">
      <c r="A53" s="111">
        <v>2012</v>
      </c>
      <c r="B53" s="105">
        <v>1511.7729999999999</v>
      </c>
      <c r="C53" s="105">
        <v>492.726</v>
      </c>
      <c r="D53" s="105">
        <v>3.887</v>
      </c>
      <c r="E53" s="105">
        <v>8.6850000000000005</v>
      </c>
      <c r="F53" s="105">
        <v>5.7610000000000001</v>
      </c>
      <c r="G53" s="105">
        <v>18.334</v>
      </c>
      <c r="H53" s="105">
        <v>0.4</v>
      </c>
      <c r="I53" s="105">
        <v>11.436999999999999</v>
      </c>
      <c r="J53" s="105">
        <v>2034.67</v>
      </c>
    </row>
    <row r="54" spans="1:13" hidden="1">
      <c r="A54" s="111">
        <v>2013</v>
      </c>
      <c r="B54" s="105">
        <v>1571.3030000000001</v>
      </c>
      <c r="C54" s="105">
        <v>444.10899999999998</v>
      </c>
      <c r="D54" s="105">
        <v>4.1109999999999998</v>
      </c>
      <c r="E54" s="105">
        <v>12.510999999999999</v>
      </c>
      <c r="F54" s="105">
        <v>5.7990000000000004</v>
      </c>
      <c r="G54" s="105">
        <v>22.420999999999999</v>
      </c>
      <c r="H54" s="105">
        <v>0.40500000000000003</v>
      </c>
      <c r="I54" s="105">
        <v>11.074</v>
      </c>
      <c r="J54" s="105">
        <v>2049.3119999999999</v>
      </c>
    </row>
    <row r="55" spans="1:13" hidden="1">
      <c r="A55" s="111">
        <v>2014</v>
      </c>
      <c r="B55" s="105">
        <v>1568.4880000000001</v>
      </c>
      <c r="C55" s="105">
        <v>443.03</v>
      </c>
      <c r="D55" s="105">
        <v>6.0960000000000001</v>
      </c>
      <c r="E55" s="105">
        <v>12.066000000000001</v>
      </c>
      <c r="F55" s="105">
        <v>7.1440000000000001</v>
      </c>
      <c r="G55" s="105">
        <v>25.305</v>
      </c>
      <c r="H55" s="105">
        <v>0.41799999999999998</v>
      </c>
      <c r="I55" s="105">
        <v>11.132</v>
      </c>
      <c r="J55" s="105">
        <v>2048.3719999999998</v>
      </c>
    </row>
    <row r="56" spans="1:13" hidden="1">
      <c r="A56" s="111">
        <v>2015</v>
      </c>
      <c r="B56" s="105">
        <v>1351.4749999999999</v>
      </c>
      <c r="C56" s="105">
        <v>525.20899999999995</v>
      </c>
      <c r="D56" s="105">
        <v>5.2190000000000003</v>
      </c>
      <c r="E56" s="105">
        <v>11.407999999999999</v>
      </c>
      <c r="F56" s="105">
        <v>7.048</v>
      </c>
      <c r="G56" s="105">
        <v>23.675000000000001</v>
      </c>
      <c r="H56" s="105">
        <v>0.41899999999999998</v>
      </c>
      <c r="I56" s="105">
        <v>11.07</v>
      </c>
      <c r="J56" s="105">
        <v>1911.848</v>
      </c>
    </row>
    <row r="57" spans="1:13" hidden="1">
      <c r="A57" s="111">
        <v>2016</v>
      </c>
      <c r="B57" s="105">
        <v>1241.845</v>
      </c>
      <c r="C57" s="105">
        <v>545.04200000000003</v>
      </c>
      <c r="D57" s="105">
        <v>4.0679999999999996</v>
      </c>
      <c r="E57" s="105">
        <v>12.082000000000001</v>
      </c>
      <c r="F57" s="105">
        <v>5.3079999999999998</v>
      </c>
      <c r="G57" s="105">
        <v>21.457999999999998</v>
      </c>
      <c r="H57" s="105">
        <v>0.41599999999999998</v>
      </c>
      <c r="I57" s="105">
        <v>11.234</v>
      </c>
      <c r="J57" s="105">
        <v>1819.9949999999999</v>
      </c>
    </row>
    <row r="58" spans="1:13" hidden="1">
      <c r="A58" s="111">
        <v>2017</v>
      </c>
      <c r="B58" s="105">
        <v>1207.0219999999999</v>
      </c>
      <c r="C58" s="105">
        <v>505.56599999999997</v>
      </c>
      <c r="D58" s="105">
        <v>4.0549999999999997</v>
      </c>
      <c r="E58" s="105">
        <v>9.9269999999999996</v>
      </c>
      <c r="F58" s="105">
        <v>4.9400000000000004</v>
      </c>
      <c r="G58" s="105">
        <v>18.922000000000001</v>
      </c>
      <c r="H58" s="105">
        <v>0.41899999999999998</v>
      </c>
      <c r="I58" s="105">
        <v>10.677</v>
      </c>
      <c r="J58" s="105">
        <v>1742.607</v>
      </c>
    </row>
    <row r="59" spans="1:13" hidden="1">
      <c r="A59" s="111">
        <v>2018</v>
      </c>
      <c r="B59" s="105">
        <v>1153.0260000000001</v>
      </c>
      <c r="C59" s="105">
        <v>577.85699999999997</v>
      </c>
      <c r="D59" s="105">
        <v>5.9770000000000003</v>
      </c>
      <c r="E59" s="105">
        <v>10.363</v>
      </c>
      <c r="F59" s="105">
        <v>5.8760000000000003</v>
      </c>
      <c r="G59" s="105">
        <v>22.216000000000001</v>
      </c>
      <c r="H59" s="105">
        <v>0.41899999999999998</v>
      </c>
      <c r="I59" s="105">
        <v>10.677</v>
      </c>
      <c r="J59" s="105">
        <v>1764.1949999999999</v>
      </c>
    </row>
    <row r="60" spans="1:13" hidden="1">
      <c r="A60" s="111">
        <v>2019</v>
      </c>
      <c r="B60" s="105">
        <v>973.6</v>
      </c>
      <c r="C60" s="105">
        <v>616.846</v>
      </c>
      <c r="D60" s="105">
        <v>3.9950000000000001</v>
      </c>
      <c r="E60" s="105">
        <v>7.7519999999999998</v>
      </c>
      <c r="F60" s="105">
        <v>4.415</v>
      </c>
      <c r="G60" s="105">
        <v>16.161999999999999</v>
      </c>
      <c r="H60" s="105">
        <v>0.39500000000000002</v>
      </c>
      <c r="I60" s="105">
        <v>10.557</v>
      </c>
      <c r="J60" s="105">
        <v>1617.56</v>
      </c>
    </row>
    <row r="61" spans="1:13" hidden="1">
      <c r="A61" s="111">
        <v>2020</v>
      </c>
      <c r="B61" s="105">
        <v>788.14599999999996</v>
      </c>
      <c r="C61" s="105">
        <v>634.90499999999997</v>
      </c>
      <c r="D61" s="105">
        <v>3.2829999999999999</v>
      </c>
      <c r="E61" s="105">
        <v>8.9280000000000008</v>
      </c>
      <c r="F61" s="105">
        <v>3.9569999999999999</v>
      </c>
      <c r="G61" s="105">
        <v>16.167000000000002</v>
      </c>
      <c r="H61" s="105">
        <v>0.47</v>
      </c>
      <c r="I61" s="105">
        <v>10.505000000000001</v>
      </c>
      <c r="J61" s="105">
        <v>1450.194</v>
      </c>
    </row>
    <row r="62" spans="1:13">
      <c r="A62" s="111">
        <v>2021</v>
      </c>
      <c r="B62" s="105">
        <v>909.62400000000002</v>
      </c>
      <c r="C62" s="105">
        <v>612.83100000000002</v>
      </c>
      <c r="D62" s="105">
        <v>4.431</v>
      </c>
      <c r="E62" s="105">
        <v>8.98</v>
      </c>
      <c r="F62" s="105">
        <v>4.3029999999999999</v>
      </c>
      <c r="G62" s="105">
        <v>17.715</v>
      </c>
      <c r="H62" s="105">
        <v>0.47</v>
      </c>
      <c r="I62" s="105">
        <v>10.505000000000001</v>
      </c>
      <c r="J62" s="139">
        <v>1551.144</v>
      </c>
      <c r="L62" s="138"/>
      <c r="M62" s="138"/>
    </row>
    <row r="63" spans="1:13">
      <c r="A63" s="111">
        <v>2022</v>
      </c>
      <c r="B63" s="105">
        <v>847.04100000000005</v>
      </c>
      <c r="C63" s="105">
        <v>660.83199999999999</v>
      </c>
      <c r="D63" s="105">
        <v>6.4720000000000004</v>
      </c>
      <c r="E63" s="105">
        <v>8.4809999999999999</v>
      </c>
      <c r="F63" s="105">
        <v>5.45</v>
      </c>
      <c r="G63" s="105">
        <v>20.402999999999999</v>
      </c>
      <c r="H63" s="105">
        <v>0.47</v>
      </c>
      <c r="I63" s="105">
        <v>10.505000000000001</v>
      </c>
      <c r="J63" s="139">
        <v>1539.251</v>
      </c>
      <c r="L63" s="138"/>
      <c r="M63" s="138"/>
    </row>
    <row r="65" spans="1:3">
      <c r="B65" s="26" t="s">
        <v>7224</v>
      </c>
      <c r="C65" s="26" t="s">
        <v>7104</v>
      </c>
    </row>
    <row r="66" spans="1:3">
      <c r="A66" s="26" t="s">
        <v>1917</v>
      </c>
      <c r="B66" s="26">
        <f>SUM(B84,B96)</f>
        <v>912.82349999999997</v>
      </c>
      <c r="C66" s="26">
        <f>B62</f>
        <v>909.62400000000002</v>
      </c>
    </row>
    <row r="67" spans="1:3">
      <c r="A67" s="26" t="s">
        <v>1980</v>
      </c>
      <c r="B67" s="26">
        <f>SUM(B85:B86,B95)</f>
        <v>640.12630000000001</v>
      </c>
      <c r="C67" s="26">
        <f>C62</f>
        <v>612.83100000000002</v>
      </c>
    </row>
    <row r="68" spans="1:3">
      <c r="A68" s="26" t="s">
        <v>1914</v>
      </c>
      <c r="B68" s="26">
        <f>B94</f>
        <v>7.4770300000000001</v>
      </c>
      <c r="C68" s="26">
        <f>SUM(D62,E62,F62,G62)</f>
        <v>35.429000000000002</v>
      </c>
    </row>
    <row r="69" spans="1:3">
      <c r="A69" s="26" t="s">
        <v>10628</v>
      </c>
      <c r="B69" s="26">
        <f>B100</f>
        <v>7.6419899999999998</v>
      </c>
      <c r="C69" s="26">
        <f>I62</f>
        <v>10.505000000000001</v>
      </c>
    </row>
    <row r="71" spans="1:3">
      <c r="A71" s="26" t="s">
        <v>10718</v>
      </c>
      <c r="B71" s="26">
        <f>SUM(C66:C69)-SUM(B66:B69)</f>
        <v>0.320180000000164</v>
      </c>
    </row>
    <row r="73" spans="1:3">
      <c r="B73" s="26" t="s">
        <v>10716</v>
      </c>
      <c r="C73" s="26" t="s">
        <v>10717</v>
      </c>
    </row>
    <row r="74" spans="1:3">
      <c r="A74" s="26" t="s">
        <v>1917</v>
      </c>
      <c r="B74" s="26">
        <f>SUM(C84,C96)</f>
        <v>855.82650000000001</v>
      </c>
      <c r="C74" s="26">
        <f>B63</f>
        <v>847.04100000000005</v>
      </c>
    </row>
    <row r="75" spans="1:3">
      <c r="A75" s="26" t="s">
        <v>1980</v>
      </c>
      <c r="B75" s="26">
        <f>SUM(C85:C86,C95)</f>
        <v>685.19839999999999</v>
      </c>
      <c r="C75" s="26">
        <f>C63</f>
        <v>660.83199999999999</v>
      </c>
    </row>
    <row r="76" spans="1:3">
      <c r="A76" s="26" t="s">
        <v>1914</v>
      </c>
      <c r="B76" s="26">
        <f>C94</f>
        <v>9.0139700000000005</v>
      </c>
      <c r="C76" s="26">
        <f>SUM(D63,E63,F63,G63)</f>
        <v>40.805999999999997</v>
      </c>
    </row>
    <row r="77" spans="1:3">
      <c r="A77" s="26" t="s">
        <v>10628</v>
      </c>
      <c r="B77" s="26">
        <f>C100</f>
        <v>6.8535500000000003</v>
      </c>
      <c r="C77" s="26">
        <f>I63</f>
        <v>10.505000000000001</v>
      </c>
    </row>
    <row r="79" spans="1:3">
      <c r="A79" s="26" t="s">
        <v>10718</v>
      </c>
      <c r="B79" s="26">
        <f>SUM(C74:C77)-SUM(B74:B77)</f>
        <v>2.2915800000002946</v>
      </c>
    </row>
    <row r="83" spans="1:31">
      <c r="A83" s="26" t="s">
        <v>10691</v>
      </c>
      <c r="B83" s="26">
        <v>2021</v>
      </c>
      <c r="C83" s="26">
        <v>2022</v>
      </c>
      <c r="D83" s="26">
        <v>2023</v>
      </c>
      <c r="E83" s="26">
        <v>2024</v>
      </c>
      <c r="F83" s="26">
        <v>2025</v>
      </c>
      <c r="G83" s="26">
        <v>2026</v>
      </c>
      <c r="H83" s="26">
        <v>2027</v>
      </c>
      <c r="I83" s="26">
        <v>2028</v>
      </c>
      <c r="J83" s="26">
        <v>2029</v>
      </c>
      <c r="K83" s="26">
        <v>2030</v>
      </c>
      <c r="L83" s="26">
        <v>2031</v>
      </c>
      <c r="M83" s="26">
        <v>2032</v>
      </c>
      <c r="N83" s="26">
        <v>2033</v>
      </c>
      <c r="O83" s="26">
        <v>2034</v>
      </c>
      <c r="P83" s="26">
        <v>2035</v>
      </c>
      <c r="Q83" s="26">
        <v>2036</v>
      </c>
      <c r="R83" s="26">
        <v>2037</v>
      </c>
      <c r="S83" s="26">
        <v>2038</v>
      </c>
      <c r="T83" s="26">
        <v>2039</v>
      </c>
      <c r="U83" s="26">
        <v>2040</v>
      </c>
      <c r="V83" s="26">
        <v>2041</v>
      </c>
      <c r="W83" s="26">
        <v>2042</v>
      </c>
      <c r="X83" s="26">
        <v>2043</v>
      </c>
      <c r="Y83" s="26">
        <v>2044</v>
      </c>
      <c r="Z83" s="26">
        <v>2045</v>
      </c>
      <c r="AA83" s="26">
        <v>2046</v>
      </c>
      <c r="AB83" s="26">
        <v>2047</v>
      </c>
      <c r="AC83" s="26">
        <v>2048</v>
      </c>
      <c r="AD83" s="26">
        <v>2049</v>
      </c>
      <c r="AE83" s="26">
        <v>2050</v>
      </c>
    </row>
    <row r="84" spans="1:31">
      <c r="A84" s="26" t="s">
        <v>10692</v>
      </c>
      <c r="B84" s="26">
        <v>902.428</v>
      </c>
      <c r="C84" s="26">
        <v>844.404</v>
      </c>
      <c r="D84" s="26">
        <v>716.58199999999999</v>
      </c>
      <c r="E84" s="26">
        <v>604.05700000000002</v>
      </c>
      <c r="F84" s="26">
        <v>623.85699999999997</v>
      </c>
      <c r="G84" s="26">
        <v>563.56500000000005</v>
      </c>
      <c r="H84" s="26">
        <v>465.26299999999998</v>
      </c>
      <c r="I84" s="26">
        <v>336.53399999999999</v>
      </c>
      <c r="J84" s="26">
        <v>240.422</v>
      </c>
      <c r="K84" s="26">
        <v>155.357</v>
      </c>
      <c r="L84" s="26">
        <v>115.127</v>
      </c>
      <c r="M84" s="26">
        <v>79.521699999999996</v>
      </c>
      <c r="N84" s="26">
        <v>49.2346</v>
      </c>
      <c r="O84" s="26">
        <v>14.6632</v>
      </c>
      <c r="P84" s="26">
        <v>0</v>
      </c>
      <c r="Q84" s="26">
        <v>0</v>
      </c>
      <c r="R84" s="26">
        <v>0</v>
      </c>
      <c r="S84" s="26">
        <v>0</v>
      </c>
      <c r="T84" s="26">
        <v>0</v>
      </c>
      <c r="U84" s="26">
        <v>0</v>
      </c>
      <c r="V84" s="26">
        <v>0</v>
      </c>
      <c r="W84" s="26">
        <v>0</v>
      </c>
      <c r="X84" s="26">
        <v>0</v>
      </c>
      <c r="Y84" s="26">
        <v>0</v>
      </c>
      <c r="Z84" s="26">
        <v>0</v>
      </c>
      <c r="AA84" s="26">
        <v>0</v>
      </c>
      <c r="AB84" s="26">
        <v>0</v>
      </c>
      <c r="AC84" s="26">
        <v>0</v>
      </c>
      <c r="AD84" s="26">
        <v>0</v>
      </c>
      <c r="AE84" s="26">
        <v>0</v>
      </c>
    </row>
    <row r="85" spans="1:31">
      <c r="A85" s="26" t="s">
        <v>10693</v>
      </c>
      <c r="B85" s="26">
        <v>39.2483</v>
      </c>
      <c r="C85" s="26">
        <v>43.016100000000002</v>
      </c>
      <c r="D85" s="26">
        <v>45.4422</v>
      </c>
      <c r="E85" s="26">
        <v>52.9191</v>
      </c>
      <c r="F85" s="26">
        <v>32.476500000000001</v>
      </c>
      <c r="G85" s="26">
        <v>22.364899999999999</v>
      </c>
      <c r="H85" s="26">
        <v>18.674299999999999</v>
      </c>
      <c r="I85" s="26">
        <v>17.161200000000001</v>
      </c>
      <c r="J85" s="26">
        <v>15.507199999999999</v>
      </c>
      <c r="K85" s="26">
        <v>15.586399999999999</v>
      </c>
      <c r="L85" s="26">
        <v>12.217700000000001</v>
      </c>
      <c r="M85" s="26">
        <v>10.276300000000001</v>
      </c>
      <c r="N85" s="26">
        <v>9.8427500000000006</v>
      </c>
      <c r="O85" s="26">
        <v>10.0747</v>
      </c>
      <c r="P85" s="26">
        <v>9.7076399999999996</v>
      </c>
      <c r="Q85" s="26">
        <v>8.5416799999999995</v>
      </c>
      <c r="R85" s="26">
        <v>6.1078099999999997</v>
      </c>
      <c r="S85" s="26">
        <v>3.67916</v>
      </c>
      <c r="T85" s="26">
        <v>2.6773799999999999</v>
      </c>
      <c r="U85" s="26">
        <v>1.95974</v>
      </c>
      <c r="V85" s="26">
        <v>2.2517800000000001</v>
      </c>
      <c r="W85" s="26">
        <v>2.7872499999999998</v>
      </c>
      <c r="X85" s="26">
        <v>3.7879800000000001</v>
      </c>
      <c r="Y85" s="26">
        <v>5.4052100000000003</v>
      </c>
      <c r="Z85" s="26">
        <v>7.4510199999999998</v>
      </c>
      <c r="AA85" s="26">
        <v>9.8317499999999995</v>
      </c>
      <c r="AB85" s="26">
        <v>12.1813</v>
      </c>
      <c r="AC85" s="26">
        <v>13.938499999999999</v>
      </c>
      <c r="AD85" s="26">
        <v>15.732900000000001</v>
      </c>
      <c r="AE85" s="26">
        <v>16.8719</v>
      </c>
    </row>
    <row r="86" spans="1:31">
      <c r="A86" s="26" t="s">
        <v>10694</v>
      </c>
      <c r="B86" s="26">
        <v>529.90300000000002</v>
      </c>
      <c r="C86" s="26">
        <v>573.28899999999999</v>
      </c>
      <c r="D86" s="26">
        <v>575.47900000000004</v>
      </c>
      <c r="E86" s="26">
        <v>536.15700000000004</v>
      </c>
      <c r="F86" s="26">
        <v>519.476</v>
      </c>
      <c r="G86" s="26">
        <v>494.92700000000002</v>
      </c>
      <c r="H86" s="26">
        <v>479.61799999999999</v>
      </c>
      <c r="I86" s="26">
        <v>464.63499999999999</v>
      </c>
      <c r="J86" s="26">
        <v>443.80799999999999</v>
      </c>
      <c r="K86" s="26">
        <v>418.32400000000001</v>
      </c>
      <c r="L86" s="26">
        <v>393.161</v>
      </c>
      <c r="M86" s="26">
        <v>378.005</v>
      </c>
      <c r="N86" s="26">
        <v>386.596</v>
      </c>
      <c r="O86" s="26">
        <v>398.98</v>
      </c>
      <c r="P86" s="26">
        <v>407.54599999999999</v>
      </c>
      <c r="Q86" s="26">
        <v>398.89699999999999</v>
      </c>
      <c r="R86" s="26">
        <v>372.42899999999997</v>
      </c>
      <c r="S86" s="26">
        <v>330.64499999999998</v>
      </c>
      <c r="T86" s="26">
        <v>290.52</v>
      </c>
      <c r="U86" s="26">
        <v>267.32600000000002</v>
      </c>
      <c r="V86" s="26">
        <v>300.13299999999998</v>
      </c>
      <c r="W86" s="26">
        <v>332.488</v>
      </c>
      <c r="X86" s="26">
        <v>362.654</v>
      </c>
      <c r="Y86" s="26">
        <v>391.65699999999998</v>
      </c>
      <c r="Z86" s="26">
        <v>407.91500000000002</v>
      </c>
      <c r="AA86" s="26">
        <v>427.06900000000002</v>
      </c>
      <c r="AB86" s="26">
        <v>445.84100000000001</v>
      </c>
      <c r="AC86" s="26">
        <v>465.87</v>
      </c>
      <c r="AD86" s="26">
        <v>483.745</v>
      </c>
      <c r="AE86" s="26">
        <v>502.863</v>
      </c>
    </row>
    <row r="87" spans="1:31">
      <c r="A87" s="26" t="s">
        <v>10695</v>
      </c>
      <c r="B87" s="26">
        <v>0</v>
      </c>
      <c r="C87" s="26">
        <v>0</v>
      </c>
      <c r="D87" s="26">
        <v>0</v>
      </c>
      <c r="E87" s="26">
        <v>0</v>
      </c>
      <c r="F87" s="26">
        <v>0</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0</v>
      </c>
      <c r="AB87" s="26">
        <v>0</v>
      </c>
      <c r="AC87" s="26">
        <v>0</v>
      </c>
      <c r="AD87" s="26">
        <v>0</v>
      </c>
      <c r="AE87" s="26">
        <v>0</v>
      </c>
    </row>
    <row r="88" spans="1:31">
      <c r="A88" s="26" t="s">
        <v>10696</v>
      </c>
      <c r="B88" s="26">
        <v>0</v>
      </c>
      <c r="C88" s="26">
        <v>0</v>
      </c>
      <c r="D88" s="26">
        <v>0</v>
      </c>
      <c r="E88" s="26">
        <v>0</v>
      </c>
      <c r="F88" s="26">
        <v>0</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0</v>
      </c>
      <c r="AC88" s="26">
        <v>0</v>
      </c>
      <c r="AD88" s="26">
        <v>0</v>
      </c>
      <c r="AE88" s="26">
        <v>0</v>
      </c>
    </row>
    <row r="89" spans="1:31">
      <c r="A89" s="26" t="s">
        <v>10697</v>
      </c>
      <c r="B89" s="26">
        <v>0</v>
      </c>
      <c r="C89" s="26">
        <v>0</v>
      </c>
      <c r="D89" s="26">
        <v>0</v>
      </c>
      <c r="E89" s="26">
        <v>0</v>
      </c>
      <c r="F89" s="26">
        <v>0</v>
      </c>
      <c r="G89" s="26">
        <v>0</v>
      </c>
      <c r="H89" s="26">
        <v>0</v>
      </c>
      <c r="I89" s="26">
        <v>0</v>
      </c>
      <c r="J89" s="26">
        <v>0</v>
      </c>
      <c r="K89" s="26">
        <v>0</v>
      </c>
      <c r="L89" s="26">
        <v>0</v>
      </c>
      <c r="M89" s="26">
        <v>0</v>
      </c>
      <c r="N89" s="26">
        <v>0</v>
      </c>
      <c r="O89" s="26">
        <v>0</v>
      </c>
      <c r="P89" s="26">
        <v>0</v>
      </c>
      <c r="Q89" s="26">
        <v>0</v>
      </c>
      <c r="R89" s="26">
        <v>0</v>
      </c>
      <c r="S89" s="26">
        <v>0</v>
      </c>
      <c r="T89" s="26">
        <v>0</v>
      </c>
      <c r="U89" s="26">
        <v>0</v>
      </c>
      <c r="V89" s="26">
        <v>0</v>
      </c>
      <c r="W89" s="26">
        <v>0</v>
      </c>
      <c r="X89" s="26">
        <v>0</v>
      </c>
      <c r="Y89" s="26">
        <v>0</v>
      </c>
      <c r="Z89" s="26">
        <v>0</v>
      </c>
      <c r="AA89" s="26">
        <v>0</v>
      </c>
      <c r="AB89" s="26">
        <v>0</v>
      </c>
      <c r="AC89" s="26">
        <v>0</v>
      </c>
      <c r="AD89" s="26">
        <v>0</v>
      </c>
      <c r="AE89" s="26">
        <v>0</v>
      </c>
    </row>
    <row r="90" spans="1:31">
      <c r="A90" s="26" t="s">
        <v>10698</v>
      </c>
      <c r="B90" s="26">
        <v>0</v>
      </c>
      <c r="C90" s="26">
        <v>0</v>
      </c>
      <c r="D90" s="26">
        <v>0</v>
      </c>
      <c r="E90" s="26">
        <v>0</v>
      </c>
      <c r="F90" s="26">
        <v>0</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row>
    <row r="91" spans="1:31">
      <c r="A91" s="26" t="s">
        <v>10699</v>
      </c>
      <c r="B91" s="26">
        <v>0</v>
      </c>
      <c r="C91" s="26">
        <v>0</v>
      </c>
      <c r="D91" s="26">
        <v>0</v>
      </c>
      <c r="E91" s="26">
        <v>0</v>
      </c>
      <c r="F91" s="26">
        <v>0</v>
      </c>
      <c r="G91" s="26">
        <v>0</v>
      </c>
      <c r="H91" s="26">
        <v>0</v>
      </c>
      <c r="I91" s="26">
        <v>0</v>
      </c>
      <c r="J91" s="26">
        <v>0</v>
      </c>
      <c r="K91" s="26">
        <v>0</v>
      </c>
      <c r="L91" s="26">
        <v>0</v>
      </c>
      <c r="M91" s="26">
        <v>0</v>
      </c>
      <c r="N91" s="26">
        <v>0</v>
      </c>
      <c r="O91" s="26">
        <v>0</v>
      </c>
      <c r="P91" s="26">
        <v>0</v>
      </c>
      <c r="Q91" s="26">
        <v>0</v>
      </c>
      <c r="R91" s="26">
        <v>0</v>
      </c>
      <c r="S91" s="26">
        <v>0</v>
      </c>
      <c r="T91" s="26">
        <v>0</v>
      </c>
      <c r="U91" s="26">
        <v>0</v>
      </c>
      <c r="V91" s="26">
        <v>0</v>
      </c>
      <c r="W91" s="26">
        <v>0</v>
      </c>
      <c r="X91" s="26">
        <v>0</v>
      </c>
      <c r="Y91" s="26">
        <v>0</v>
      </c>
      <c r="Z91" s="26">
        <v>0</v>
      </c>
      <c r="AA91" s="26">
        <v>0</v>
      </c>
      <c r="AB91" s="26">
        <v>0</v>
      </c>
      <c r="AC91" s="26">
        <v>0</v>
      </c>
      <c r="AD91" s="26">
        <v>0</v>
      </c>
      <c r="AE91" s="26">
        <v>0</v>
      </c>
    </row>
    <row r="92" spans="1:31">
      <c r="A92" s="26" t="s">
        <v>10700</v>
      </c>
      <c r="B92" s="26">
        <v>0</v>
      </c>
      <c r="C92" s="26">
        <v>0</v>
      </c>
      <c r="D92" s="26">
        <v>0</v>
      </c>
      <c r="E92" s="26">
        <v>0</v>
      </c>
      <c r="F92" s="26">
        <v>0</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row>
    <row r="93" spans="1:31">
      <c r="A93" s="26" t="s">
        <v>10701</v>
      </c>
      <c r="B93" s="26">
        <v>0</v>
      </c>
      <c r="C93" s="26">
        <v>0</v>
      </c>
      <c r="D93" s="26">
        <v>0</v>
      </c>
      <c r="E93" s="26">
        <v>0</v>
      </c>
      <c r="F93" s="26">
        <v>0</v>
      </c>
      <c r="G93" s="26">
        <v>0</v>
      </c>
      <c r="H93" s="26">
        <v>0</v>
      </c>
      <c r="I93" s="26">
        <v>0</v>
      </c>
      <c r="J93" s="26">
        <v>0</v>
      </c>
      <c r="K93" s="26">
        <v>0</v>
      </c>
      <c r="L93" s="26">
        <v>0</v>
      </c>
      <c r="M93" s="26">
        <v>0</v>
      </c>
      <c r="N93" s="26">
        <v>0</v>
      </c>
      <c r="O93" s="26">
        <v>0</v>
      </c>
      <c r="P93" s="26">
        <v>0</v>
      </c>
      <c r="Q93" s="26">
        <v>0</v>
      </c>
      <c r="R93" s="26">
        <v>0</v>
      </c>
      <c r="S93" s="26">
        <v>0</v>
      </c>
      <c r="T93" s="26">
        <v>0</v>
      </c>
      <c r="U93" s="26">
        <v>0</v>
      </c>
      <c r="V93" s="26">
        <v>0</v>
      </c>
      <c r="W93" s="26">
        <v>0</v>
      </c>
      <c r="X93" s="26">
        <v>0</v>
      </c>
      <c r="Y93" s="26">
        <v>0</v>
      </c>
      <c r="Z93" s="26">
        <v>0</v>
      </c>
      <c r="AA93" s="26">
        <v>0</v>
      </c>
      <c r="AB93" s="26">
        <v>0</v>
      </c>
      <c r="AC93" s="26">
        <v>0</v>
      </c>
      <c r="AD93" s="26">
        <v>0</v>
      </c>
      <c r="AE93" s="26">
        <v>0</v>
      </c>
    </row>
    <row r="94" spans="1:31">
      <c r="A94" s="26" t="s">
        <v>10702</v>
      </c>
      <c r="B94" s="26">
        <v>7.4770300000000001</v>
      </c>
      <c r="C94" s="26">
        <v>9.0139700000000005</v>
      </c>
      <c r="D94" s="26">
        <v>7.3440200000000004</v>
      </c>
      <c r="E94" s="26">
        <v>7.3429099999999998</v>
      </c>
      <c r="F94" s="26">
        <v>7.2866999999999997</v>
      </c>
      <c r="G94" s="26">
        <v>7.2824999999999998</v>
      </c>
      <c r="H94" s="26">
        <v>7.2735500000000002</v>
      </c>
      <c r="I94" s="26">
        <v>7.2718800000000003</v>
      </c>
      <c r="J94" s="26">
        <v>7.2674000000000003</v>
      </c>
      <c r="K94" s="26">
        <v>7.1368099999999997</v>
      </c>
      <c r="L94" s="26">
        <v>7.1368099999999997</v>
      </c>
      <c r="M94" s="26">
        <v>7.1368099999999997</v>
      </c>
      <c r="N94" s="26">
        <v>7.1368099999999997</v>
      </c>
      <c r="O94" s="26">
        <v>7.1320499999999996</v>
      </c>
      <c r="P94" s="26">
        <v>7.1320499999999996</v>
      </c>
      <c r="Q94" s="26">
        <v>7.1320499999999996</v>
      </c>
      <c r="R94" s="26">
        <v>7.1320499999999996</v>
      </c>
      <c r="S94" s="26">
        <v>7.1320499999999996</v>
      </c>
      <c r="T94" s="26">
        <v>7.1320499999999996</v>
      </c>
      <c r="U94" s="26">
        <v>7.1320499999999996</v>
      </c>
      <c r="V94" s="26">
        <v>7.1320499999999996</v>
      </c>
      <c r="W94" s="26">
        <v>7.1320499999999996</v>
      </c>
      <c r="X94" s="26">
        <v>7.1320499999999996</v>
      </c>
      <c r="Y94" s="26">
        <v>7.1320499999999996</v>
      </c>
      <c r="Z94" s="26">
        <v>7.1214300000000001</v>
      </c>
      <c r="AA94" s="26">
        <v>7.1214300000000001</v>
      </c>
      <c r="AB94" s="26">
        <v>7.1214300000000001</v>
      </c>
      <c r="AC94" s="26">
        <v>7.1214300000000001</v>
      </c>
      <c r="AD94" s="26">
        <v>7.1214300000000001</v>
      </c>
      <c r="AE94" s="26">
        <v>7.1214300000000001</v>
      </c>
    </row>
    <row r="95" spans="1:31">
      <c r="A95" s="26" t="s">
        <v>10703</v>
      </c>
      <c r="B95" s="26">
        <v>70.974999999999994</v>
      </c>
      <c r="C95" s="26">
        <v>68.893299999999996</v>
      </c>
      <c r="D95" s="26">
        <v>96.3322</v>
      </c>
      <c r="E95" s="26">
        <v>106.422</v>
      </c>
      <c r="F95" s="26">
        <v>61.322699999999998</v>
      </c>
      <c r="G95" s="26">
        <v>44.969499999999996</v>
      </c>
      <c r="H95" s="26">
        <v>44.337000000000003</v>
      </c>
      <c r="I95" s="26">
        <v>46.651000000000003</v>
      </c>
      <c r="J95" s="26">
        <v>50.190600000000003</v>
      </c>
      <c r="K95" s="26">
        <v>55.3247</v>
      </c>
      <c r="L95" s="26">
        <v>49.447600000000001</v>
      </c>
      <c r="M95" s="26">
        <v>52.478099999999998</v>
      </c>
      <c r="N95" s="26">
        <v>60.823700000000002</v>
      </c>
      <c r="O95" s="26">
        <v>65.476600000000005</v>
      </c>
      <c r="P95" s="26">
        <v>67.873800000000003</v>
      </c>
      <c r="Q95" s="26">
        <v>65.594499999999996</v>
      </c>
      <c r="R95" s="26">
        <v>56.099299999999999</v>
      </c>
      <c r="S95" s="26">
        <v>43.2562</v>
      </c>
      <c r="T95" s="26">
        <v>36.368600000000001</v>
      </c>
      <c r="U95" s="26">
        <v>30.254000000000001</v>
      </c>
      <c r="V95" s="26">
        <v>36.397100000000002</v>
      </c>
      <c r="W95" s="26">
        <v>46.139000000000003</v>
      </c>
      <c r="X95" s="26">
        <v>58.8401</v>
      </c>
      <c r="Y95" s="26">
        <v>75.0047</v>
      </c>
      <c r="Z95" s="26">
        <v>92.253799999999998</v>
      </c>
      <c r="AA95" s="26">
        <v>105.673</v>
      </c>
      <c r="AB95" s="26">
        <v>117.70699999999999</v>
      </c>
      <c r="AC95" s="26">
        <v>126.691</v>
      </c>
      <c r="AD95" s="26">
        <v>135.06700000000001</v>
      </c>
      <c r="AE95" s="26">
        <v>140.19200000000001</v>
      </c>
    </row>
    <row r="96" spans="1:31">
      <c r="A96" s="26" t="s">
        <v>10704</v>
      </c>
      <c r="B96" s="26">
        <v>10.3955</v>
      </c>
      <c r="C96" s="26">
        <v>11.422499999999999</v>
      </c>
      <c r="D96" s="26">
        <v>5.8419999999999996</v>
      </c>
      <c r="E96" s="26">
        <v>5.2721400000000003</v>
      </c>
      <c r="F96" s="26">
        <v>1.3605799999999999</v>
      </c>
      <c r="G96" s="26">
        <v>1.38795</v>
      </c>
      <c r="H96" s="26">
        <v>1.26126</v>
      </c>
      <c r="I96" s="26">
        <v>1.0942099999999999</v>
      </c>
      <c r="J96" s="26">
        <v>0.88835900000000001</v>
      </c>
      <c r="K96" s="26">
        <v>0.67454899999999995</v>
      </c>
      <c r="L96" s="26">
        <v>0.65293599999999996</v>
      </c>
      <c r="M96" s="26">
        <v>0.66328600000000004</v>
      </c>
      <c r="N96" s="26">
        <v>0.74075599999999997</v>
      </c>
      <c r="O96" s="26">
        <v>0.81325599999999998</v>
      </c>
      <c r="P96" s="26">
        <v>0.88390400000000002</v>
      </c>
      <c r="Q96" s="26">
        <v>0.87634000000000001</v>
      </c>
      <c r="R96" s="26">
        <v>0.80996900000000005</v>
      </c>
      <c r="S96" s="26">
        <v>0.72994999999999999</v>
      </c>
      <c r="T96" s="26">
        <v>0.61716199999999999</v>
      </c>
      <c r="U96" s="26">
        <v>0.60413300000000003</v>
      </c>
      <c r="V96" s="26">
        <v>0.70944499999999999</v>
      </c>
      <c r="W96" s="26">
        <v>0.79938799999999999</v>
      </c>
      <c r="X96" s="26">
        <v>0.87679600000000002</v>
      </c>
      <c r="Y96" s="26">
        <v>0.95012799999999997</v>
      </c>
      <c r="Z96" s="26">
        <v>1.0085299999999999</v>
      </c>
      <c r="AA96" s="26">
        <v>1.04905</v>
      </c>
      <c r="AB96" s="26">
        <v>1.07508</v>
      </c>
      <c r="AC96" s="26">
        <v>1.0975299999999999</v>
      </c>
      <c r="AD96" s="26">
        <v>1.0926800000000001</v>
      </c>
      <c r="AE96" s="26">
        <v>1.1075200000000001</v>
      </c>
    </row>
    <row r="97" spans="1:31">
      <c r="A97" s="26" t="s">
        <v>10705</v>
      </c>
      <c r="B97" s="26">
        <v>0</v>
      </c>
      <c r="C97" s="26">
        <v>0</v>
      </c>
      <c r="D97" s="26">
        <v>0</v>
      </c>
      <c r="E97" s="26">
        <v>0</v>
      </c>
      <c r="F97" s="26">
        <v>0</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row>
    <row r="98" spans="1:31">
      <c r="A98" s="26" t="s">
        <v>10706</v>
      </c>
      <c r="B98" s="26">
        <v>0</v>
      </c>
      <c r="C98" s="26">
        <v>0</v>
      </c>
      <c r="D98" s="26">
        <v>0</v>
      </c>
      <c r="E98" s="26">
        <v>0</v>
      </c>
      <c r="F98" s="26">
        <v>0</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row>
    <row r="99" spans="1:31">
      <c r="A99" s="26" t="s">
        <v>10707</v>
      </c>
      <c r="B99" s="26">
        <v>0</v>
      </c>
      <c r="C99" s="26">
        <v>0</v>
      </c>
      <c r="D99" s="26">
        <v>0</v>
      </c>
      <c r="E99" s="26">
        <v>0</v>
      </c>
      <c r="F99" s="26">
        <v>0</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row>
    <row r="100" spans="1:31">
      <c r="A100" s="26" t="s">
        <v>10708</v>
      </c>
      <c r="B100" s="26">
        <v>7.6419899999999998</v>
      </c>
      <c r="C100" s="26">
        <v>6.8535500000000003</v>
      </c>
      <c r="D100" s="26">
        <v>6.8535500000000003</v>
      </c>
      <c r="E100" s="26">
        <v>6.7281199999999997</v>
      </c>
      <c r="F100" s="26">
        <v>6.7281199999999997</v>
      </c>
      <c r="G100" s="26">
        <v>6.7281199999999997</v>
      </c>
      <c r="H100" s="26">
        <v>6.5668499999999996</v>
      </c>
      <c r="I100" s="26">
        <v>6.5668499999999996</v>
      </c>
      <c r="J100" s="26">
        <v>6.3921400000000004</v>
      </c>
      <c r="K100" s="26">
        <v>6.3562000000000003</v>
      </c>
      <c r="L100" s="26">
        <v>5.9337</v>
      </c>
      <c r="M100" s="26">
        <v>5.8422000000000001</v>
      </c>
      <c r="N100" s="26">
        <v>5.8569899999999997</v>
      </c>
      <c r="O100" s="26">
        <v>5.9042199999999996</v>
      </c>
      <c r="P100" s="26">
        <v>5.9337</v>
      </c>
      <c r="Q100" s="26">
        <v>5.8008800000000003</v>
      </c>
      <c r="R100" s="26">
        <v>5.8008800000000003</v>
      </c>
      <c r="S100" s="26">
        <v>5.6676700000000002</v>
      </c>
      <c r="T100" s="26">
        <v>5.5787599999999999</v>
      </c>
      <c r="U100" s="26">
        <v>5.3789100000000003</v>
      </c>
      <c r="V100" s="26">
        <v>5.6676700000000002</v>
      </c>
      <c r="W100" s="26">
        <v>5.6676700000000002</v>
      </c>
      <c r="X100" s="26">
        <v>5.7343400000000004</v>
      </c>
      <c r="Y100" s="26">
        <v>5.8008800000000003</v>
      </c>
      <c r="Z100" s="26">
        <v>5.8008800000000003</v>
      </c>
      <c r="AA100" s="26">
        <v>5.8671899999999999</v>
      </c>
      <c r="AB100" s="26">
        <v>5.9993499999999997</v>
      </c>
      <c r="AC100" s="26">
        <v>6.37554</v>
      </c>
      <c r="AD100" s="26">
        <v>6.3921400000000004</v>
      </c>
      <c r="AE100" s="26">
        <v>6.3921400000000004</v>
      </c>
    </row>
    <row r="101" spans="1:31">
      <c r="A101" s="26" t="s">
        <v>10709</v>
      </c>
      <c r="B101" s="26">
        <v>0</v>
      </c>
      <c r="C101" s="26">
        <v>0</v>
      </c>
      <c r="D101" s="26">
        <v>0</v>
      </c>
      <c r="E101" s="26">
        <v>0</v>
      </c>
      <c r="F101" s="26">
        <v>0</v>
      </c>
      <c r="G101" s="26">
        <v>0</v>
      </c>
      <c r="H101" s="26">
        <v>0</v>
      </c>
      <c r="I101" s="26">
        <v>0.22788700000000001</v>
      </c>
      <c r="J101" s="26">
        <v>0.46539199999999997</v>
      </c>
      <c r="K101" s="26">
        <v>0.71906700000000001</v>
      </c>
      <c r="L101" s="26">
        <v>2.3950200000000001</v>
      </c>
      <c r="M101" s="26">
        <v>4.1833600000000004</v>
      </c>
      <c r="N101" s="26">
        <v>6.1032900000000003</v>
      </c>
      <c r="O101" s="26">
        <v>8.1504100000000008</v>
      </c>
      <c r="P101" s="26">
        <v>8.7277900000000006</v>
      </c>
      <c r="Q101" s="26">
        <v>8.6173000000000002</v>
      </c>
      <c r="R101" s="26">
        <v>8.4870400000000004</v>
      </c>
      <c r="S101" s="26">
        <v>8.3492599999999992</v>
      </c>
      <c r="T101" s="26">
        <v>8.2163299999999992</v>
      </c>
      <c r="U101" s="26">
        <v>8.1018000000000008</v>
      </c>
      <c r="V101" s="26">
        <v>6.0304500000000001</v>
      </c>
      <c r="W101" s="26">
        <v>4.0819200000000002</v>
      </c>
      <c r="X101" s="26">
        <v>2.2506400000000002</v>
      </c>
      <c r="Y101" s="26">
        <v>0.25375599999999998</v>
      </c>
      <c r="Z101" s="26">
        <v>0</v>
      </c>
      <c r="AA101" s="26">
        <v>0</v>
      </c>
      <c r="AB101" s="26">
        <v>0</v>
      </c>
      <c r="AC101" s="26">
        <v>0</v>
      </c>
      <c r="AD101" s="26">
        <v>0</v>
      </c>
      <c r="AE101" s="26">
        <v>0</v>
      </c>
    </row>
    <row r="102" spans="1:31">
      <c r="A102" s="26" t="s">
        <v>10710</v>
      </c>
      <c r="B102" s="26">
        <v>0</v>
      </c>
      <c r="C102" s="26">
        <v>0</v>
      </c>
      <c r="D102" s="26">
        <v>0</v>
      </c>
      <c r="E102" s="26">
        <v>0</v>
      </c>
      <c r="F102" s="26">
        <v>0</v>
      </c>
      <c r="G102" s="26">
        <v>0</v>
      </c>
      <c r="H102" s="26">
        <v>0</v>
      </c>
      <c r="I102" s="26">
        <v>0</v>
      </c>
      <c r="J102" s="26">
        <v>0</v>
      </c>
      <c r="K102" s="26">
        <v>0</v>
      </c>
      <c r="L102" s="26">
        <v>0.21373800000000001</v>
      </c>
      <c r="M102" s="26">
        <v>0.296039</v>
      </c>
      <c r="N102" s="26">
        <v>0.31303799999999998</v>
      </c>
      <c r="O102" s="26">
        <v>0.32986900000000002</v>
      </c>
      <c r="P102" s="26">
        <v>0.34653299999999998</v>
      </c>
      <c r="Q102" s="26">
        <v>0.346279</v>
      </c>
      <c r="R102" s="26">
        <v>0.34521600000000002</v>
      </c>
      <c r="S102" s="26">
        <v>0.33533000000000002</v>
      </c>
      <c r="T102" s="26">
        <v>0.32649099999999998</v>
      </c>
      <c r="U102" s="26">
        <v>0.31483499999999998</v>
      </c>
      <c r="V102" s="26">
        <v>0.33123599999999997</v>
      </c>
      <c r="W102" s="26">
        <v>0.33480100000000002</v>
      </c>
      <c r="X102" s="26">
        <v>0.34039000000000003</v>
      </c>
      <c r="Y102" s="26">
        <v>0.212394</v>
      </c>
      <c r="Z102" s="26">
        <v>0.22251799999999999</v>
      </c>
      <c r="AA102" s="26">
        <v>0.23067299999999999</v>
      </c>
      <c r="AB102" s="26">
        <v>0.23680999999999999</v>
      </c>
      <c r="AC102" s="26">
        <v>0.240874</v>
      </c>
      <c r="AD102" s="26">
        <v>0.24424499999999999</v>
      </c>
      <c r="AE102" s="26">
        <v>0.247587</v>
      </c>
    </row>
    <row r="103" spans="1:31">
      <c r="A103" s="26" t="s">
        <v>10711</v>
      </c>
      <c r="B103" s="26">
        <v>0</v>
      </c>
      <c r="C103" s="26">
        <v>0</v>
      </c>
      <c r="D103" s="26">
        <v>0</v>
      </c>
      <c r="E103" s="26">
        <v>0</v>
      </c>
      <c r="F103" s="26">
        <v>0</v>
      </c>
      <c r="G103" s="26">
        <v>0</v>
      </c>
      <c r="H103" s="26">
        <v>0</v>
      </c>
      <c r="I103" s="26">
        <v>0</v>
      </c>
      <c r="J103" s="26">
        <v>0</v>
      </c>
      <c r="K103" s="26">
        <v>0</v>
      </c>
      <c r="L103" s="26">
        <v>0</v>
      </c>
      <c r="M103" s="26">
        <v>0</v>
      </c>
      <c r="N103" s="26">
        <v>0</v>
      </c>
      <c r="O103" s="26">
        <v>0</v>
      </c>
      <c r="P103" s="26">
        <v>0</v>
      </c>
      <c r="Q103" s="26">
        <v>0</v>
      </c>
      <c r="R103" s="26">
        <v>0</v>
      </c>
      <c r="S103" s="26">
        <v>0</v>
      </c>
      <c r="T103" s="26">
        <v>0</v>
      </c>
      <c r="U103" s="26">
        <v>0</v>
      </c>
      <c r="V103" s="26">
        <v>0</v>
      </c>
      <c r="W103" s="26">
        <v>0</v>
      </c>
      <c r="X103" s="26">
        <v>0</v>
      </c>
      <c r="Y103" s="26">
        <v>0</v>
      </c>
      <c r="Z103" s="26">
        <v>0</v>
      </c>
      <c r="AA103" s="26">
        <v>0</v>
      </c>
      <c r="AB103" s="26">
        <v>0</v>
      </c>
      <c r="AC103" s="26">
        <v>0</v>
      </c>
      <c r="AD103" s="26">
        <v>0</v>
      </c>
      <c r="AE103" s="26">
        <v>0</v>
      </c>
    </row>
    <row r="104" spans="1:31">
      <c r="A104" s="26" t="s">
        <v>10712</v>
      </c>
      <c r="B104" s="26">
        <v>0</v>
      </c>
      <c r="C104" s="26">
        <v>0</v>
      </c>
      <c r="D104" s="26">
        <v>0</v>
      </c>
      <c r="E104" s="26">
        <v>0</v>
      </c>
      <c r="F104" s="26">
        <v>0</v>
      </c>
      <c r="G104" s="26">
        <v>0</v>
      </c>
      <c r="H104" s="26">
        <v>0</v>
      </c>
      <c r="I104" s="26">
        <v>0</v>
      </c>
      <c r="J104" s="26">
        <v>0</v>
      </c>
      <c r="K104" s="26">
        <v>0</v>
      </c>
      <c r="L104" s="26">
        <v>0</v>
      </c>
      <c r="M104" s="26">
        <v>0</v>
      </c>
      <c r="N104" s="26">
        <v>0</v>
      </c>
      <c r="O104" s="26">
        <v>0</v>
      </c>
      <c r="P104" s="26">
        <v>0</v>
      </c>
      <c r="Q104" s="26">
        <v>0</v>
      </c>
      <c r="R104" s="26">
        <v>0</v>
      </c>
      <c r="S104" s="26">
        <v>0</v>
      </c>
      <c r="T104" s="26">
        <v>0</v>
      </c>
      <c r="U104" s="26">
        <v>0</v>
      </c>
      <c r="V104" s="26">
        <v>0</v>
      </c>
      <c r="W104" s="26">
        <v>0</v>
      </c>
      <c r="X104" s="26">
        <v>0</v>
      </c>
      <c r="Y104" s="26">
        <v>0</v>
      </c>
      <c r="Z104" s="26">
        <v>0</v>
      </c>
      <c r="AA104" s="26">
        <v>0</v>
      </c>
      <c r="AB104" s="26">
        <v>0</v>
      </c>
      <c r="AC104" s="26">
        <v>0</v>
      </c>
      <c r="AD104" s="26">
        <v>0</v>
      </c>
      <c r="AE104" s="26">
        <v>0</v>
      </c>
    </row>
    <row r="105" spans="1:31">
      <c r="A105" s="26" t="s">
        <v>10713</v>
      </c>
      <c r="B105" s="26">
        <v>0</v>
      </c>
      <c r="C105" s="26">
        <v>0</v>
      </c>
      <c r="D105" s="26">
        <v>0</v>
      </c>
      <c r="E105" s="26">
        <v>0</v>
      </c>
      <c r="F105" s="26">
        <v>0</v>
      </c>
      <c r="G105" s="26">
        <v>0</v>
      </c>
      <c r="H105" s="26">
        <v>0</v>
      </c>
      <c r="I105" s="26">
        <v>0</v>
      </c>
      <c r="J105" s="26">
        <v>0</v>
      </c>
      <c r="K105" s="26">
        <v>0</v>
      </c>
      <c r="L105" s="26">
        <v>0</v>
      </c>
      <c r="M105" s="26">
        <v>0</v>
      </c>
      <c r="N105" s="26">
        <v>0</v>
      </c>
      <c r="O105" s="26">
        <v>0</v>
      </c>
      <c r="P105" s="26">
        <v>0</v>
      </c>
      <c r="Q105" s="26">
        <v>0</v>
      </c>
      <c r="R105" s="26">
        <v>0</v>
      </c>
      <c r="S105" s="26">
        <v>0</v>
      </c>
      <c r="T105" s="26">
        <v>0</v>
      </c>
      <c r="U105" s="26">
        <v>0</v>
      </c>
      <c r="V105" s="26">
        <v>0</v>
      </c>
      <c r="W105" s="26">
        <v>0</v>
      </c>
      <c r="X105" s="26">
        <v>0</v>
      </c>
      <c r="Y105" s="26">
        <v>0</v>
      </c>
      <c r="Z105" s="26">
        <v>0</v>
      </c>
      <c r="AA105" s="26">
        <v>0</v>
      </c>
      <c r="AB105" s="26">
        <v>0</v>
      </c>
      <c r="AC105" s="26">
        <v>0</v>
      </c>
      <c r="AD105" s="26">
        <v>0</v>
      </c>
      <c r="AE105" s="26">
        <v>0</v>
      </c>
    </row>
    <row r="106" spans="1:31">
      <c r="A106" s="26" t="s">
        <v>10714</v>
      </c>
      <c r="B106" s="26">
        <v>0</v>
      </c>
      <c r="C106" s="26">
        <v>0</v>
      </c>
      <c r="D106" s="26">
        <v>0</v>
      </c>
      <c r="E106" s="26">
        <v>0</v>
      </c>
      <c r="F106" s="26">
        <v>0</v>
      </c>
      <c r="G106" s="26">
        <v>0</v>
      </c>
      <c r="H106" s="26">
        <v>0</v>
      </c>
      <c r="I106" s="26">
        <v>0</v>
      </c>
      <c r="J106" s="26">
        <v>0</v>
      </c>
      <c r="K106" s="26">
        <v>0</v>
      </c>
      <c r="L106" s="26">
        <v>0</v>
      </c>
      <c r="M106" s="26">
        <v>0</v>
      </c>
      <c r="N106" s="26">
        <v>0</v>
      </c>
      <c r="O106" s="26">
        <v>0</v>
      </c>
      <c r="P106" s="26">
        <v>0</v>
      </c>
      <c r="Q106" s="26">
        <v>0</v>
      </c>
      <c r="R106" s="26">
        <v>0</v>
      </c>
      <c r="S106" s="26">
        <v>0</v>
      </c>
      <c r="T106" s="26">
        <v>0</v>
      </c>
      <c r="U106" s="26">
        <v>0</v>
      </c>
      <c r="V106" s="26">
        <v>0</v>
      </c>
      <c r="W106" s="26">
        <v>0</v>
      </c>
      <c r="X106" s="26">
        <v>0</v>
      </c>
      <c r="Y106" s="26">
        <v>0</v>
      </c>
      <c r="Z106" s="26">
        <v>0</v>
      </c>
      <c r="AA106" s="26">
        <v>0</v>
      </c>
      <c r="AB106" s="26">
        <v>0</v>
      </c>
      <c r="AC106" s="26">
        <v>0</v>
      </c>
      <c r="AD106" s="26">
        <v>0</v>
      </c>
      <c r="AE106" s="26">
        <v>0</v>
      </c>
    </row>
    <row r="107" spans="1:31">
      <c r="A107" s="26" t="s">
        <v>10715</v>
      </c>
      <c r="B107" s="26">
        <v>0</v>
      </c>
      <c r="C107" s="26">
        <v>0</v>
      </c>
      <c r="D107" s="26">
        <v>0</v>
      </c>
      <c r="E107" s="26">
        <v>0</v>
      </c>
      <c r="F107" s="26">
        <v>0</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0</v>
      </c>
      <c r="Y107" s="26">
        <v>0</v>
      </c>
      <c r="Z107" s="26">
        <v>0</v>
      </c>
      <c r="AA107" s="26">
        <v>0</v>
      </c>
      <c r="AB107" s="26">
        <v>0</v>
      </c>
      <c r="AC107" s="26">
        <v>0</v>
      </c>
      <c r="AD107" s="26">
        <v>0</v>
      </c>
      <c r="AE107" s="26">
        <v>0</v>
      </c>
    </row>
  </sheetData>
  <sheetProtection formatCells="0" formatColumns="0" formatRows="0" insertColumns="0" insertRows="0" insertHyperlinks="0" deleteColumns="0" deleteRows="0" sort="0" autoFilter="0" pivotTables="0"/>
  <hyperlinks>
    <hyperlink ref="A5" r:id="rId1" display="http://www.eia.gov/totalenergy/data/monthly/dataunits.cfm" xr:uid="{00000000-0004-0000-01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5">
    <tabColor theme="7" tint="0.59999389629810485"/>
  </sheetPr>
  <dimension ref="A1:L588"/>
  <sheetViews>
    <sheetView workbookViewId="0"/>
  </sheetViews>
  <sheetFormatPr defaultColWidth="9.140625" defaultRowHeight="15"/>
  <cols>
    <col min="1" max="1" width="87.28515625" bestFit="1" customWidth="1"/>
    <col min="2" max="3" width="42.7109375" bestFit="1" customWidth="1"/>
    <col min="4" max="4" width="53.42578125" bestFit="1" customWidth="1"/>
    <col min="5" max="6" width="42.7109375" bestFit="1" customWidth="1"/>
    <col min="7" max="7" width="43.85546875" bestFit="1" customWidth="1"/>
    <col min="8" max="9" width="42.7109375" bestFit="1" customWidth="1"/>
    <col min="10" max="11" width="47" bestFit="1" customWidth="1"/>
    <col min="12" max="12" width="42.7109375" bestFit="1" customWidth="1"/>
  </cols>
  <sheetData>
    <row r="1" spans="1:12" s="27" customFormat="1" ht="23.25" customHeight="1">
      <c r="A1" s="106" t="s">
        <v>2269</v>
      </c>
      <c r="B1" s="105"/>
      <c r="C1" s="105"/>
      <c r="D1" s="105"/>
      <c r="E1" s="105"/>
      <c r="F1" s="105"/>
      <c r="G1" s="105"/>
      <c r="H1" s="105"/>
      <c r="I1" s="105"/>
      <c r="J1" s="105"/>
      <c r="K1" s="105"/>
      <c r="L1" s="105"/>
    </row>
    <row r="2" spans="1:12" s="26" customFormat="1" ht="18.75">
      <c r="A2" s="107" t="s">
        <v>7099</v>
      </c>
      <c r="B2" s="105"/>
      <c r="C2" s="105"/>
      <c r="D2" s="105"/>
      <c r="E2" s="105"/>
      <c r="F2" s="105"/>
      <c r="G2" s="105"/>
      <c r="H2" s="105"/>
      <c r="I2" s="105"/>
      <c r="J2" s="105"/>
      <c r="K2" s="105"/>
      <c r="L2" s="105"/>
    </row>
    <row r="3" spans="1:12" s="26" customFormat="1">
      <c r="A3"/>
      <c r="B3"/>
      <c r="C3"/>
      <c r="D3"/>
      <c r="E3"/>
      <c r="F3"/>
      <c r="G3"/>
      <c r="H3"/>
      <c r="I3"/>
      <c r="J3"/>
      <c r="K3"/>
      <c r="L3"/>
    </row>
    <row r="4" spans="1:12" s="26" customFormat="1">
      <c r="A4" s="108" t="s">
        <v>7100</v>
      </c>
      <c r="B4" s="105"/>
      <c r="C4" s="105"/>
      <c r="D4" s="105"/>
      <c r="E4" s="105"/>
      <c r="F4" s="105"/>
      <c r="G4" s="105"/>
      <c r="H4" s="105"/>
      <c r="I4" s="105"/>
      <c r="J4" s="105"/>
      <c r="K4" s="105"/>
      <c r="L4" s="105"/>
    </row>
    <row r="5" spans="1:12" s="26" customFormat="1">
      <c r="A5"/>
      <c r="B5"/>
      <c r="C5"/>
      <c r="D5"/>
      <c r="E5"/>
      <c r="F5"/>
      <c r="G5"/>
      <c r="H5"/>
      <c r="I5"/>
      <c r="J5"/>
      <c r="K5"/>
      <c r="L5"/>
    </row>
    <row r="6" spans="1:12" s="26" customFormat="1">
      <c r="A6" s="105" t="s">
        <v>7101</v>
      </c>
      <c r="B6" s="105"/>
      <c r="C6" s="105"/>
      <c r="D6" s="105"/>
      <c r="E6" s="105"/>
      <c r="F6" s="105"/>
      <c r="G6" s="105"/>
      <c r="H6" s="105"/>
      <c r="I6" s="105"/>
      <c r="J6" s="105"/>
      <c r="K6" s="105"/>
      <c r="L6" s="105"/>
    </row>
    <row r="7" spans="1:12" s="26" customFormat="1">
      <c r="A7" s="105" t="s">
        <v>7102</v>
      </c>
      <c r="B7" s="105"/>
      <c r="C7" s="105"/>
      <c r="D7" s="105"/>
      <c r="E7" s="105"/>
      <c r="F7" s="105"/>
      <c r="G7" s="105"/>
      <c r="H7" s="105"/>
      <c r="I7" s="105"/>
      <c r="J7" s="105"/>
      <c r="K7" s="105"/>
      <c r="L7" s="105"/>
    </row>
    <row r="8" spans="1:12" s="26" customFormat="1">
      <c r="A8"/>
      <c r="B8"/>
      <c r="C8"/>
      <c r="D8"/>
      <c r="E8"/>
      <c r="F8"/>
      <c r="G8"/>
      <c r="H8"/>
      <c r="I8"/>
      <c r="J8"/>
      <c r="K8"/>
      <c r="L8"/>
    </row>
    <row r="9" spans="1:12" s="26" customFormat="1" ht="15.75">
      <c r="A9" s="109" t="s">
        <v>2347</v>
      </c>
      <c r="B9" s="105"/>
      <c r="C9" s="105"/>
      <c r="D9" s="105"/>
      <c r="E9" s="105"/>
      <c r="F9" s="105"/>
      <c r="G9" s="105"/>
      <c r="H9" s="105"/>
      <c r="I9" s="105"/>
      <c r="J9" s="105"/>
      <c r="K9" s="105"/>
      <c r="L9" s="105"/>
    </row>
    <row r="10" spans="1:12" s="26" customFormat="1">
      <c r="A10"/>
      <c r="B10"/>
      <c r="C10"/>
      <c r="D10"/>
      <c r="E10"/>
      <c r="F10"/>
      <c r="G10"/>
      <c r="H10"/>
      <c r="I10"/>
      <c r="J10"/>
      <c r="K10"/>
      <c r="L10"/>
    </row>
    <row r="11" spans="1:12" s="26" customFormat="1">
      <c r="A11" s="110" t="s">
        <v>2271</v>
      </c>
      <c r="B11" s="110" t="s">
        <v>2348</v>
      </c>
      <c r="C11" s="110" t="s">
        <v>2349</v>
      </c>
      <c r="D11" s="110" t="s">
        <v>2350</v>
      </c>
      <c r="E11" s="110" t="s">
        <v>2351</v>
      </c>
      <c r="F11" s="110" t="s">
        <v>2352</v>
      </c>
      <c r="G11" s="110" t="s">
        <v>2353</v>
      </c>
      <c r="H11" s="110" t="s">
        <v>2354</v>
      </c>
      <c r="I11" s="110" t="s">
        <v>2355</v>
      </c>
      <c r="J11" s="110" t="s">
        <v>2356</v>
      </c>
      <c r="K11" s="110" t="s">
        <v>2357</v>
      </c>
      <c r="L11" s="110" t="s">
        <v>2352</v>
      </c>
    </row>
    <row r="12" spans="1:12" s="26" customFormat="1">
      <c r="A12" s="110"/>
      <c r="B12" s="110" t="s">
        <v>2286</v>
      </c>
      <c r="C12" s="110" t="s">
        <v>2286</v>
      </c>
      <c r="D12" s="110" t="s">
        <v>2286</v>
      </c>
      <c r="E12" s="110" t="s">
        <v>2286</v>
      </c>
      <c r="F12" s="110" t="s">
        <v>2286</v>
      </c>
      <c r="G12" s="110" t="s">
        <v>2286</v>
      </c>
      <c r="H12" s="110" t="s">
        <v>2286</v>
      </c>
      <c r="I12" s="110" t="s">
        <v>2286</v>
      </c>
      <c r="J12" s="110" t="s">
        <v>2286</v>
      </c>
      <c r="K12" s="110" t="s">
        <v>2286</v>
      </c>
      <c r="L12" s="110" t="s">
        <v>2286</v>
      </c>
    </row>
    <row r="13" spans="1:12" s="26" customFormat="1">
      <c r="A13" s="111">
        <v>1973</v>
      </c>
      <c r="B13" s="105">
        <v>143.23400000000001</v>
      </c>
      <c r="C13" s="105">
        <v>0.125</v>
      </c>
      <c r="D13" s="105" t="s">
        <v>2287</v>
      </c>
      <c r="E13" s="105" t="s">
        <v>2287</v>
      </c>
      <c r="F13" s="105">
        <v>143.35900000000001</v>
      </c>
      <c r="G13" s="105">
        <v>33.213999999999999</v>
      </c>
      <c r="H13" s="105">
        <v>0.629</v>
      </c>
      <c r="I13" s="105">
        <v>109.26300000000001</v>
      </c>
      <c r="J13" s="105" t="s">
        <v>2287</v>
      </c>
      <c r="K13" s="105">
        <v>0.252</v>
      </c>
      <c r="L13" s="105">
        <v>143.35900000000001</v>
      </c>
    </row>
    <row r="14" spans="1:12" s="26" customFormat="1">
      <c r="A14" s="111">
        <v>1974</v>
      </c>
      <c r="B14" s="105">
        <v>144.24199999999999</v>
      </c>
      <c r="C14" s="105">
        <v>0.11600000000000001</v>
      </c>
      <c r="D14" s="105" t="s">
        <v>2287</v>
      </c>
      <c r="E14" s="105" t="s">
        <v>2287</v>
      </c>
      <c r="F14" s="105">
        <v>144.357</v>
      </c>
      <c r="G14" s="105">
        <v>34.795000000000002</v>
      </c>
      <c r="H14" s="105">
        <v>0.65800000000000003</v>
      </c>
      <c r="I14" s="105">
        <v>108.721</v>
      </c>
      <c r="J14" s="105" t="s">
        <v>2287</v>
      </c>
      <c r="K14" s="105">
        <v>0.183</v>
      </c>
      <c r="L14" s="105">
        <v>144.357</v>
      </c>
    </row>
    <row r="15" spans="1:12" s="26" customFormat="1">
      <c r="A15" s="111">
        <v>1975</v>
      </c>
      <c r="B15" s="105">
        <v>140.41200000000001</v>
      </c>
      <c r="C15" s="105">
        <v>0.11</v>
      </c>
      <c r="D15" s="105" t="s">
        <v>2287</v>
      </c>
      <c r="E15" s="105" t="s">
        <v>2287</v>
      </c>
      <c r="F15" s="105">
        <v>140.52199999999999</v>
      </c>
      <c r="G15" s="105">
        <v>39.902999999999999</v>
      </c>
      <c r="H15" s="105">
        <v>0.75700000000000001</v>
      </c>
      <c r="I15" s="105">
        <v>99.734999999999999</v>
      </c>
      <c r="J15" s="105" t="s">
        <v>2287</v>
      </c>
      <c r="K15" s="105">
        <v>0.127</v>
      </c>
      <c r="L15" s="105">
        <v>140.52199999999999</v>
      </c>
    </row>
    <row r="16" spans="1:12" s="26" customFormat="1">
      <c r="A16" s="111">
        <v>1976</v>
      </c>
      <c r="B16" s="105">
        <v>160.53700000000001</v>
      </c>
      <c r="C16" s="105">
        <v>0.115</v>
      </c>
      <c r="D16" s="105" t="s">
        <v>2287</v>
      </c>
      <c r="E16" s="105" t="s">
        <v>2287</v>
      </c>
      <c r="F16" s="105">
        <v>160.65199999999999</v>
      </c>
      <c r="G16" s="105">
        <v>45.177</v>
      </c>
      <c r="H16" s="105">
        <v>0.85299999999999998</v>
      </c>
      <c r="I16" s="105">
        <v>114.42400000000001</v>
      </c>
      <c r="J16" s="105" t="s">
        <v>2287</v>
      </c>
      <c r="K16" s="105">
        <v>0.19700000000000001</v>
      </c>
      <c r="L16" s="105">
        <v>160.65199999999999</v>
      </c>
    </row>
    <row r="17" spans="1:12" s="26" customFormat="1">
      <c r="A17" s="111">
        <v>1977</v>
      </c>
      <c r="B17" s="105">
        <v>172.26599999999999</v>
      </c>
      <c r="C17" s="105">
        <v>0.11</v>
      </c>
      <c r="D17" s="105" t="s">
        <v>2287</v>
      </c>
      <c r="E17" s="105" t="s">
        <v>2287</v>
      </c>
      <c r="F17" s="105">
        <v>172.376</v>
      </c>
      <c r="G17" s="105">
        <v>50.819000000000003</v>
      </c>
      <c r="H17" s="105">
        <v>0.96499999999999997</v>
      </c>
      <c r="I17" s="105">
        <v>120.181</v>
      </c>
      <c r="J17" s="105" t="s">
        <v>2287</v>
      </c>
      <c r="K17" s="105">
        <v>0.41099999999999998</v>
      </c>
      <c r="L17" s="105">
        <v>172.376</v>
      </c>
    </row>
    <row r="18" spans="1:12" s="26" customFormat="1">
      <c r="A18" s="111">
        <v>1978</v>
      </c>
      <c r="B18" s="105">
        <v>190.99100000000001</v>
      </c>
      <c r="C18" s="105">
        <v>8.7999999999999995E-2</v>
      </c>
      <c r="D18" s="105" t="s">
        <v>2287</v>
      </c>
      <c r="E18" s="105" t="s">
        <v>2287</v>
      </c>
      <c r="F18" s="105">
        <v>191.07900000000001</v>
      </c>
      <c r="G18" s="105">
        <v>58.329000000000001</v>
      </c>
      <c r="H18" s="105">
        <v>1.1100000000000001</v>
      </c>
      <c r="I18" s="105">
        <v>131.36000000000001</v>
      </c>
      <c r="J18" s="105" t="s">
        <v>2287</v>
      </c>
      <c r="K18" s="105">
        <v>0.28000000000000003</v>
      </c>
      <c r="L18" s="105">
        <v>191.07900000000001</v>
      </c>
    </row>
    <row r="19" spans="1:12" s="26" customFormat="1">
      <c r="A19" s="111">
        <v>1979</v>
      </c>
      <c r="B19" s="105">
        <v>201.65600000000001</v>
      </c>
      <c r="C19" s="105">
        <v>0.125</v>
      </c>
      <c r="D19" s="105" t="s">
        <v>2287</v>
      </c>
      <c r="E19" s="105" t="s">
        <v>2287</v>
      </c>
      <c r="F19" s="105">
        <v>201.78100000000001</v>
      </c>
      <c r="G19" s="105">
        <v>68.293999999999997</v>
      </c>
      <c r="H19" s="105">
        <v>1.296</v>
      </c>
      <c r="I19" s="105">
        <v>131.77600000000001</v>
      </c>
      <c r="J19" s="105" t="s">
        <v>2287</v>
      </c>
      <c r="K19" s="105">
        <v>0.41599999999999998</v>
      </c>
      <c r="L19" s="105">
        <v>201.78100000000001</v>
      </c>
    </row>
    <row r="20" spans="1:12" s="26" customFormat="1">
      <c r="A20" s="111">
        <v>1980</v>
      </c>
      <c r="B20" s="105">
        <v>232.048</v>
      </c>
      <c r="C20" s="105">
        <v>0.1</v>
      </c>
      <c r="D20" s="105" t="s">
        <v>2287</v>
      </c>
      <c r="E20" s="105" t="s">
        <v>2287</v>
      </c>
      <c r="F20" s="105">
        <v>232.148</v>
      </c>
      <c r="G20" s="105">
        <v>79.73</v>
      </c>
      <c r="H20" s="105">
        <v>1.97</v>
      </c>
      <c r="I20" s="105">
        <v>150.08000000000001</v>
      </c>
      <c r="J20" s="105" t="s">
        <v>2287</v>
      </c>
      <c r="K20" s="105">
        <v>0.36799999999999999</v>
      </c>
      <c r="L20" s="105">
        <v>232.148</v>
      </c>
    </row>
    <row r="21" spans="1:12" s="26" customFormat="1">
      <c r="A21" s="111">
        <v>1981</v>
      </c>
      <c r="B21" s="105">
        <v>234.084</v>
      </c>
      <c r="C21" s="105">
        <v>5.3479999999999999</v>
      </c>
      <c r="D21" s="105">
        <v>0.46899999999999997</v>
      </c>
      <c r="E21" s="105" t="s">
        <v>2287</v>
      </c>
      <c r="F21" s="105">
        <v>239.90100000000001</v>
      </c>
      <c r="G21" s="105">
        <v>81.605999999999995</v>
      </c>
      <c r="H21" s="105">
        <v>1.9730000000000001</v>
      </c>
      <c r="I21" s="105">
        <v>155.54300000000001</v>
      </c>
      <c r="J21" s="105">
        <v>0.46</v>
      </c>
      <c r="K21" s="105">
        <v>0.318</v>
      </c>
      <c r="L21" s="105">
        <v>239.90100000000001</v>
      </c>
    </row>
    <row r="22" spans="1:12" s="26" customFormat="1">
      <c r="A22" s="111">
        <v>1982</v>
      </c>
      <c r="B22" s="105">
        <v>235.44300000000001</v>
      </c>
      <c r="C22" s="105">
        <v>7.2309999999999999</v>
      </c>
      <c r="D22" s="105">
        <v>1.274</v>
      </c>
      <c r="E22" s="105" t="s">
        <v>2287</v>
      </c>
      <c r="F22" s="105">
        <v>243.94800000000001</v>
      </c>
      <c r="G22" s="105">
        <v>90.986000000000004</v>
      </c>
      <c r="H22" s="105">
        <v>2.073</v>
      </c>
      <c r="I22" s="105">
        <v>149.36699999999999</v>
      </c>
      <c r="J22" s="105">
        <v>1.2509999999999999</v>
      </c>
      <c r="K22" s="105">
        <v>0.27200000000000002</v>
      </c>
      <c r="L22" s="105">
        <v>243.94800000000001</v>
      </c>
    </row>
    <row r="23" spans="1:12" s="26" customFormat="1">
      <c r="A23" s="111">
        <v>1983</v>
      </c>
      <c r="B23" s="105">
        <v>251.785</v>
      </c>
      <c r="C23" s="105">
        <v>9.5410000000000004</v>
      </c>
      <c r="D23" s="105">
        <v>2.347</v>
      </c>
      <c r="E23" s="105" t="s">
        <v>2287</v>
      </c>
      <c r="F23" s="105">
        <v>263.673</v>
      </c>
      <c r="G23" s="105">
        <v>90.986000000000004</v>
      </c>
      <c r="H23" s="105">
        <v>2.0830000000000002</v>
      </c>
      <c r="I23" s="105">
        <v>167.97900000000001</v>
      </c>
      <c r="J23" s="105">
        <v>2.3079999999999998</v>
      </c>
      <c r="K23" s="105">
        <v>0.317</v>
      </c>
      <c r="L23" s="105">
        <v>263.673</v>
      </c>
    </row>
    <row r="24" spans="1:12" s="26" customFormat="1">
      <c r="A24" s="111">
        <v>1984</v>
      </c>
      <c r="B24" s="105">
        <v>251.93</v>
      </c>
      <c r="C24" s="105">
        <v>12.64</v>
      </c>
      <c r="D24" s="105">
        <v>2.8839999999999999</v>
      </c>
      <c r="E24" s="105" t="s">
        <v>2287</v>
      </c>
      <c r="F24" s="105">
        <v>267.45400000000001</v>
      </c>
      <c r="G24" s="105">
        <v>91.924000000000007</v>
      </c>
      <c r="H24" s="105">
        <v>2.0880000000000001</v>
      </c>
      <c r="I24" s="105">
        <v>169.89699999999999</v>
      </c>
      <c r="J24" s="105">
        <v>2.8239999999999998</v>
      </c>
      <c r="K24" s="105">
        <v>0.72099999999999997</v>
      </c>
      <c r="L24" s="105">
        <v>267.45400000000001</v>
      </c>
    </row>
    <row r="25" spans="1:12" s="26" customFormat="1">
      <c r="A25" s="111">
        <v>1985</v>
      </c>
      <c r="B25" s="105">
        <v>252.01900000000001</v>
      </c>
      <c r="C25" s="105">
        <v>14.361000000000001</v>
      </c>
      <c r="D25" s="105">
        <v>3.488</v>
      </c>
      <c r="E25" s="105" t="s">
        <v>2287</v>
      </c>
      <c r="F25" s="105">
        <v>269.86700000000002</v>
      </c>
      <c r="G25" s="105">
        <v>94.738</v>
      </c>
      <c r="H25" s="105">
        <v>2.2770000000000001</v>
      </c>
      <c r="I25" s="105">
        <v>168.31399999999999</v>
      </c>
      <c r="J25" s="105">
        <v>3.4039999999999999</v>
      </c>
      <c r="K25" s="105">
        <v>1.1339999999999999</v>
      </c>
      <c r="L25" s="105">
        <v>269.86700000000002</v>
      </c>
    </row>
    <row r="26" spans="1:12" s="26" customFormat="1">
      <c r="A26" s="111">
        <v>1986</v>
      </c>
      <c r="B26" s="105">
        <v>240.328</v>
      </c>
      <c r="C26" s="105">
        <v>15.974</v>
      </c>
      <c r="D26" s="105">
        <v>4.024</v>
      </c>
      <c r="E26" s="105" t="s">
        <v>2287</v>
      </c>
      <c r="F26" s="105">
        <v>260.32600000000002</v>
      </c>
      <c r="G26" s="105">
        <v>86.296000000000006</v>
      </c>
      <c r="H26" s="105">
        <v>2.5640000000000001</v>
      </c>
      <c r="I26" s="105">
        <v>166.61799999999999</v>
      </c>
      <c r="J26" s="105">
        <v>3.931</v>
      </c>
      <c r="K26" s="105">
        <v>0.91700000000000004</v>
      </c>
      <c r="L26" s="105">
        <v>260.32600000000002</v>
      </c>
    </row>
    <row r="27" spans="1:12" s="26" customFormat="1">
      <c r="A27" s="111">
        <v>1987</v>
      </c>
      <c r="B27" s="105">
        <v>231.04400000000001</v>
      </c>
      <c r="C27" s="105">
        <v>17.562000000000001</v>
      </c>
      <c r="D27" s="105">
        <v>4.6280000000000001</v>
      </c>
      <c r="E27" s="105" t="s">
        <v>2287</v>
      </c>
      <c r="F27" s="105">
        <v>253.23400000000001</v>
      </c>
      <c r="G27" s="105">
        <v>79.73</v>
      </c>
      <c r="H27" s="105">
        <v>2.7570000000000001</v>
      </c>
      <c r="I27" s="105">
        <v>165.02099999999999</v>
      </c>
      <c r="J27" s="105">
        <v>4.5220000000000002</v>
      </c>
      <c r="K27" s="105">
        <v>1.2050000000000001</v>
      </c>
      <c r="L27" s="105">
        <v>253.23400000000001</v>
      </c>
    </row>
    <row r="28" spans="1:12" s="26" customFormat="1">
      <c r="A28" s="111">
        <v>1988</v>
      </c>
      <c r="B28" s="105">
        <v>241.691</v>
      </c>
      <c r="C28" s="105">
        <v>19.161999999999999</v>
      </c>
      <c r="D28" s="105">
        <v>4.6950000000000003</v>
      </c>
      <c r="E28" s="105" t="s">
        <v>2287</v>
      </c>
      <c r="F28" s="105">
        <v>265.548</v>
      </c>
      <c r="G28" s="105">
        <v>85.358000000000004</v>
      </c>
      <c r="H28" s="105">
        <v>3.0379999999999998</v>
      </c>
      <c r="I28" s="105">
        <v>171.18799999999999</v>
      </c>
      <c r="J28" s="105">
        <v>4.5940000000000003</v>
      </c>
      <c r="K28" s="105">
        <v>1.37</v>
      </c>
      <c r="L28" s="105">
        <v>265.548</v>
      </c>
    </row>
    <row r="29" spans="1:12" s="26" customFormat="1">
      <c r="A29" s="111">
        <v>1989</v>
      </c>
      <c r="B29" s="105">
        <v>251.34899999999999</v>
      </c>
      <c r="C29" s="105">
        <v>21.533999999999999</v>
      </c>
      <c r="D29" s="105">
        <v>4.7619999999999996</v>
      </c>
      <c r="E29" s="105" t="s">
        <v>2287</v>
      </c>
      <c r="F29" s="105">
        <v>277.64499999999998</v>
      </c>
      <c r="G29" s="105">
        <v>86.296000000000006</v>
      </c>
      <c r="H29" s="105">
        <v>8.5449999999999999</v>
      </c>
      <c r="I29" s="105">
        <v>160.78399999999999</v>
      </c>
      <c r="J29" s="105">
        <v>4.66</v>
      </c>
      <c r="K29" s="105">
        <v>17.359000000000002</v>
      </c>
      <c r="L29" s="105">
        <v>277.64499999999998</v>
      </c>
    </row>
    <row r="30" spans="1:12" s="26" customFormat="1">
      <c r="A30" s="111">
        <v>1990</v>
      </c>
      <c r="B30" s="105">
        <v>207.876</v>
      </c>
      <c r="C30" s="105">
        <v>24.428000000000001</v>
      </c>
      <c r="D30" s="105">
        <v>4.2249999999999996</v>
      </c>
      <c r="E30" s="105" t="s">
        <v>2287</v>
      </c>
      <c r="F30" s="105">
        <v>236.53</v>
      </c>
      <c r="G30" s="105">
        <v>54.404000000000003</v>
      </c>
      <c r="H30" s="105">
        <v>7.8620000000000001</v>
      </c>
      <c r="I30" s="105">
        <v>146.821</v>
      </c>
      <c r="J30" s="105">
        <v>4.1349999999999998</v>
      </c>
      <c r="K30" s="105">
        <v>23.308</v>
      </c>
      <c r="L30" s="105">
        <v>236.53</v>
      </c>
    </row>
    <row r="31" spans="1:12" s="26" customFormat="1">
      <c r="A31" s="111">
        <v>1991</v>
      </c>
      <c r="B31" s="105">
        <v>207.68100000000001</v>
      </c>
      <c r="C31" s="105">
        <v>25.922999999999998</v>
      </c>
      <c r="D31" s="105">
        <v>4.8959999999999999</v>
      </c>
      <c r="E31" s="105" t="s">
        <v>2287</v>
      </c>
      <c r="F31" s="105">
        <v>238.5</v>
      </c>
      <c r="G31" s="105">
        <v>57.218000000000004</v>
      </c>
      <c r="H31" s="105">
        <v>8.0109999999999992</v>
      </c>
      <c r="I31" s="105">
        <v>143.19999999999999</v>
      </c>
      <c r="J31" s="105">
        <v>4.7969999999999997</v>
      </c>
      <c r="K31" s="105">
        <v>25.274000000000001</v>
      </c>
      <c r="L31" s="105">
        <v>238.5</v>
      </c>
    </row>
    <row r="32" spans="1:12" s="26" customFormat="1">
      <c r="A32" s="111">
        <v>1992</v>
      </c>
      <c r="B32" s="105">
        <v>217.00399999999999</v>
      </c>
      <c r="C32" s="105">
        <v>27.468</v>
      </c>
      <c r="D32" s="105">
        <v>5.5670000000000002</v>
      </c>
      <c r="E32" s="105" t="s">
        <v>2287</v>
      </c>
      <c r="F32" s="105">
        <v>250.03899999999999</v>
      </c>
      <c r="G32" s="105">
        <v>60.031999999999996</v>
      </c>
      <c r="H32" s="105">
        <v>8.6720000000000006</v>
      </c>
      <c r="I32" s="105">
        <v>147.50200000000001</v>
      </c>
      <c r="J32" s="105">
        <v>5.4580000000000002</v>
      </c>
      <c r="K32" s="105">
        <v>28.375</v>
      </c>
      <c r="L32" s="105">
        <v>250.03899999999999</v>
      </c>
    </row>
    <row r="33" spans="1:12" s="26" customFormat="1">
      <c r="A33" s="111">
        <v>1993</v>
      </c>
      <c r="B33" s="105">
        <v>211.96700000000001</v>
      </c>
      <c r="C33" s="105">
        <v>27.824000000000002</v>
      </c>
      <c r="D33" s="105">
        <v>6.5049999999999999</v>
      </c>
      <c r="E33" s="105" t="s">
        <v>2287</v>
      </c>
      <c r="F33" s="105">
        <v>246.29599999999999</v>
      </c>
      <c r="G33" s="105">
        <v>51.59</v>
      </c>
      <c r="H33" s="105">
        <v>9.0429999999999993</v>
      </c>
      <c r="I33" s="105">
        <v>149.82900000000001</v>
      </c>
      <c r="J33" s="105">
        <v>6.41</v>
      </c>
      <c r="K33" s="105">
        <v>29.425000000000001</v>
      </c>
      <c r="L33" s="105">
        <v>246.29599999999999</v>
      </c>
    </row>
    <row r="34" spans="1:12" s="26" customFormat="1">
      <c r="A34" s="111">
        <v>1994</v>
      </c>
      <c r="B34" s="105">
        <v>217.97399999999999</v>
      </c>
      <c r="C34" s="105">
        <v>29.446000000000002</v>
      </c>
      <c r="D34" s="105">
        <v>7.2839999999999998</v>
      </c>
      <c r="E34" s="105" t="s">
        <v>2287</v>
      </c>
      <c r="F34" s="105">
        <v>254.70500000000001</v>
      </c>
      <c r="G34" s="105">
        <v>48.776000000000003</v>
      </c>
      <c r="H34" s="105">
        <v>8.7119999999999997</v>
      </c>
      <c r="I34" s="105">
        <v>159.66399999999999</v>
      </c>
      <c r="J34" s="105">
        <v>7.1749999999999998</v>
      </c>
      <c r="K34" s="105">
        <v>30.376999999999999</v>
      </c>
      <c r="L34" s="105">
        <v>254.70500000000001</v>
      </c>
    </row>
    <row r="35" spans="1:12" s="26" customFormat="1">
      <c r="A35" s="111">
        <v>1995</v>
      </c>
      <c r="B35" s="105">
        <v>222.29400000000001</v>
      </c>
      <c r="C35" s="105">
        <v>29.887</v>
      </c>
      <c r="D35" s="105">
        <v>7.8140000000000001</v>
      </c>
      <c r="E35" s="105" t="s">
        <v>2287</v>
      </c>
      <c r="F35" s="105">
        <v>259.995</v>
      </c>
      <c r="G35" s="105">
        <v>48.776000000000003</v>
      </c>
      <c r="H35" s="105">
        <v>9.0589999999999993</v>
      </c>
      <c r="I35" s="105">
        <v>166.03700000000001</v>
      </c>
      <c r="J35" s="105">
        <v>7.6989999999999998</v>
      </c>
      <c r="K35" s="105">
        <v>28.422999999999998</v>
      </c>
      <c r="L35" s="105">
        <v>259.995</v>
      </c>
    </row>
    <row r="36" spans="1:12" s="26" customFormat="1">
      <c r="A36" s="111">
        <v>1996</v>
      </c>
      <c r="B36" s="105">
        <v>228.59299999999999</v>
      </c>
      <c r="C36" s="105">
        <v>31.922999999999998</v>
      </c>
      <c r="D36" s="105">
        <v>5.6050000000000004</v>
      </c>
      <c r="E36" s="105" t="s">
        <v>2287</v>
      </c>
      <c r="F36" s="105">
        <v>266.12099999999998</v>
      </c>
      <c r="G36" s="105">
        <v>50.652000000000001</v>
      </c>
      <c r="H36" s="105">
        <v>10.041</v>
      </c>
      <c r="I36" s="105">
        <v>170.35499999999999</v>
      </c>
      <c r="J36" s="105">
        <v>5.52</v>
      </c>
      <c r="K36" s="105">
        <v>29.552</v>
      </c>
      <c r="L36" s="105">
        <v>266.12099999999998</v>
      </c>
    </row>
    <row r="37" spans="1:12" s="26" customFormat="1">
      <c r="A37" s="111">
        <v>1997</v>
      </c>
      <c r="B37" s="105">
        <v>222.399</v>
      </c>
      <c r="C37" s="105">
        <v>29.963999999999999</v>
      </c>
      <c r="D37" s="105">
        <v>7.0970000000000004</v>
      </c>
      <c r="E37" s="105" t="s">
        <v>2287</v>
      </c>
      <c r="F37" s="105">
        <v>259.45999999999998</v>
      </c>
      <c r="G37" s="105">
        <v>40.334000000000003</v>
      </c>
      <c r="H37" s="105">
        <v>10.038</v>
      </c>
      <c r="I37" s="105">
        <v>172.44399999999999</v>
      </c>
      <c r="J37" s="105">
        <v>6.9790000000000001</v>
      </c>
      <c r="K37" s="105">
        <v>29.664999999999999</v>
      </c>
      <c r="L37" s="105">
        <v>259.45999999999998</v>
      </c>
    </row>
    <row r="38" spans="1:12" s="26" customFormat="1">
      <c r="A38" s="111">
        <v>1998</v>
      </c>
      <c r="B38" s="105">
        <v>204.874</v>
      </c>
      <c r="C38" s="105">
        <v>29.512</v>
      </c>
      <c r="D38" s="105">
        <v>7.8419999999999996</v>
      </c>
      <c r="E38" s="105" t="s">
        <v>2287</v>
      </c>
      <c r="F38" s="105">
        <v>242.22800000000001</v>
      </c>
      <c r="G38" s="105">
        <v>35.643999999999998</v>
      </c>
      <c r="H38" s="105">
        <v>8.9710000000000001</v>
      </c>
      <c r="I38" s="105">
        <v>160.31700000000001</v>
      </c>
      <c r="J38" s="105">
        <v>7.7229999999999999</v>
      </c>
      <c r="K38" s="105">
        <v>29.573</v>
      </c>
      <c r="L38" s="105">
        <v>242.22800000000001</v>
      </c>
    </row>
    <row r="39" spans="1:12" s="26" customFormat="1">
      <c r="A39" s="111">
        <v>1999</v>
      </c>
      <c r="B39" s="105">
        <v>207.68899999999999</v>
      </c>
      <c r="C39" s="105">
        <v>29.395</v>
      </c>
      <c r="D39" s="105">
        <v>8.1530000000000005</v>
      </c>
      <c r="E39" s="105" t="s">
        <v>2287</v>
      </c>
      <c r="F39" s="105">
        <v>245.238</v>
      </c>
      <c r="G39" s="105">
        <v>36.582000000000001</v>
      </c>
      <c r="H39" s="105">
        <v>9.1980000000000004</v>
      </c>
      <c r="I39" s="105">
        <v>161.29599999999999</v>
      </c>
      <c r="J39" s="105">
        <v>8.0619999999999994</v>
      </c>
      <c r="K39" s="105">
        <v>30.1</v>
      </c>
      <c r="L39" s="105">
        <v>245.238</v>
      </c>
    </row>
    <row r="40" spans="1:12" s="26" customFormat="1">
      <c r="A40" s="111">
        <v>2000</v>
      </c>
      <c r="B40" s="105">
        <v>212.149</v>
      </c>
      <c r="C40" s="105">
        <v>26.870999999999999</v>
      </c>
      <c r="D40" s="105">
        <v>9.3439999999999994</v>
      </c>
      <c r="E40" s="105" t="s">
        <v>2287</v>
      </c>
      <c r="F40" s="105">
        <v>248.364</v>
      </c>
      <c r="G40" s="105">
        <v>39.396000000000001</v>
      </c>
      <c r="H40" s="105">
        <v>9.2159999999999993</v>
      </c>
      <c r="I40" s="105">
        <v>161.16999999999999</v>
      </c>
      <c r="J40" s="105">
        <v>9.2319999999999993</v>
      </c>
      <c r="K40" s="105">
        <v>29.350999999999999</v>
      </c>
      <c r="L40" s="105">
        <v>248.364</v>
      </c>
    </row>
    <row r="41" spans="1:12" s="26" customFormat="1">
      <c r="A41" s="111">
        <v>2001</v>
      </c>
      <c r="B41" s="105">
        <v>188.14699999999999</v>
      </c>
      <c r="C41" s="105">
        <v>33.003</v>
      </c>
      <c r="D41" s="105">
        <v>9.8379999999999992</v>
      </c>
      <c r="E41" s="105">
        <v>9.7000000000000003E-2</v>
      </c>
      <c r="F41" s="105">
        <v>231.08500000000001</v>
      </c>
      <c r="G41" s="105">
        <v>34.706000000000003</v>
      </c>
      <c r="H41" s="105">
        <v>8.5129999999999999</v>
      </c>
      <c r="I41" s="105">
        <v>147.161</v>
      </c>
      <c r="J41" s="105">
        <v>9.7349999999999994</v>
      </c>
      <c r="K41" s="105">
        <v>30.97</v>
      </c>
      <c r="L41" s="105">
        <v>231.08500000000001</v>
      </c>
    </row>
    <row r="42" spans="1:12" s="26" customFormat="1">
      <c r="A42" s="111">
        <v>2002</v>
      </c>
      <c r="B42" s="105">
        <v>187.15799999999999</v>
      </c>
      <c r="C42" s="105">
        <v>36.462000000000003</v>
      </c>
      <c r="D42" s="105">
        <v>11.715999999999999</v>
      </c>
      <c r="E42" s="105">
        <v>0.154</v>
      </c>
      <c r="F42" s="105">
        <v>235.49</v>
      </c>
      <c r="G42" s="105">
        <v>35.643999999999998</v>
      </c>
      <c r="H42" s="105">
        <v>8.8190000000000008</v>
      </c>
      <c r="I42" s="105">
        <v>144.47399999999999</v>
      </c>
      <c r="J42" s="105">
        <v>11.624000000000001</v>
      </c>
      <c r="K42" s="105">
        <v>34.929000000000002</v>
      </c>
      <c r="L42" s="105">
        <v>235.49</v>
      </c>
    </row>
    <row r="43" spans="1:12" s="26" customFormat="1">
      <c r="A43" s="111">
        <v>2003</v>
      </c>
      <c r="B43" s="105">
        <v>187.791</v>
      </c>
      <c r="C43" s="105">
        <v>36.402000000000001</v>
      </c>
      <c r="D43" s="105">
        <v>15.971</v>
      </c>
      <c r="E43" s="105">
        <v>0.127</v>
      </c>
      <c r="F43" s="105">
        <v>240.292</v>
      </c>
      <c r="G43" s="105">
        <v>37.520000000000003</v>
      </c>
      <c r="H43" s="105">
        <v>9.39</v>
      </c>
      <c r="I43" s="105">
        <v>141.10300000000001</v>
      </c>
      <c r="J43" s="105">
        <v>15.737</v>
      </c>
      <c r="K43" s="105">
        <v>36.542000000000002</v>
      </c>
      <c r="L43" s="105">
        <v>240.292</v>
      </c>
    </row>
    <row r="44" spans="1:12" s="26" customFormat="1">
      <c r="A44" s="111">
        <v>2004</v>
      </c>
      <c r="B44" s="105">
        <v>198.97300000000001</v>
      </c>
      <c r="C44" s="105">
        <v>35.286000000000001</v>
      </c>
      <c r="D44" s="105">
        <v>20.074999999999999</v>
      </c>
      <c r="E44" s="105">
        <v>0.253</v>
      </c>
      <c r="F44" s="105">
        <v>254.58799999999999</v>
      </c>
      <c r="G44" s="105">
        <v>38.457999999999998</v>
      </c>
      <c r="H44" s="105">
        <v>9.7539999999999996</v>
      </c>
      <c r="I44" s="105">
        <v>150.82</v>
      </c>
      <c r="J44" s="105">
        <v>19.847000000000001</v>
      </c>
      <c r="K44" s="105">
        <v>35.71</v>
      </c>
      <c r="L44" s="105">
        <v>254.58799999999999</v>
      </c>
    </row>
    <row r="45" spans="1:12" s="26" customFormat="1">
      <c r="A45" s="111">
        <v>2005</v>
      </c>
      <c r="B45" s="105">
        <v>200.422</v>
      </c>
      <c r="C45" s="105">
        <v>36.572000000000003</v>
      </c>
      <c r="D45" s="105">
        <v>22.937999999999999</v>
      </c>
      <c r="E45" s="105">
        <v>0.85599999999999998</v>
      </c>
      <c r="F45" s="105">
        <v>260.78699999999998</v>
      </c>
      <c r="G45" s="105">
        <v>40.334000000000003</v>
      </c>
      <c r="H45" s="105">
        <v>9.7319999999999993</v>
      </c>
      <c r="I45" s="105">
        <v>150.08699999999999</v>
      </c>
      <c r="J45" s="105">
        <v>23.265000000000001</v>
      </c>
      <c r="K45" s="105">
        <v>37.369999999999997</v>
      </c>
      <c r="L45" s="105">
        <v>260.78699999999998</v>
      </c>
    </row>
    <row r="46" spans="1:12" s="26" customFormat="1">
      <c r="A46" s="111">
        <v>2006</v>
      </c>
      <c r="B46" s="105">
        <v>196.916</v>
      </c>
      <c r="C46" s="105">
        <v>35.968000000000004</v>
      </c>
      <c r="D46" s="105">
        <v>30.977</v>
      </c>
      <c r="E46" s="105">
        <v>2.4580000000000002</v>
      </c>
      <c r="F46" s="105">
        <v>266.32</v>
      </c>
      <c r="G46" s="105">
        <v>35.643999999999998</v>
      </c>
      <c r="H46" s="105">
        <v>9.4860000000000007</v>
      </c>
      <c r="I46" s="105">
        <v>150.52600000000001</v>
      </c>
      <c r="J46" s="105">
        <v>32.688000000000002</v>
      </c>
      <c r="K46" s="105">
        <v>37.975999999999999</v>
      </c>
      <c r="L46" s="105">
        <v>266.32</v>
      </c>
    </row>
    <row r="47" spans="1:12" s="26" customFormat="1">
      <c r="A47" s="111">
        <v>2007</v>
      </c>
      <c r="B47" s="105">
        <v>195.92699999999999</v>
      </c>
      <c r="C47" s="105">
        <v>37.479999999999997</v>
      </c>
      <c r="D47" s="105">
        <v>38.914999999999999</v>
      </c>
      <c r="E47" s="105">
        <v>3.3330000000000002</v>
      </c>
      <c r="F47" s="105">
        <v>275.65499999999997</v>
      </c>
      <c r="G47" s="105">
        <v>39.396000000000001</v>
      </c>
      <c r="H47" s="105">
        <v>9.49</v>
      </c>
      <c r="I47" s="105">
        <v>146.34700000000001</v>
      </c>
      <c r="J47" s="105">
        <v>41.439</v>
      </c>
      <c r="K47" s="105">
        <v>38.982999999999997</v>
      </c>
      <c r="L47" s="105">
        <v>275.65499999999997</v>
      </c>
    </row>
    <row r="48" spans="1:12" s="26" customFormat="1">
      <c r="A48" s="111">
        <v>2008</v>
      </c>
      <c r="B48" s="105">
        <v>193.13300000000001</v>
      </c>
      <c r="C48" s="105">
        <v>39.478000000000002</v>
      </c>
      <c r="D48" s="105">
        <v>54.725999999999999</v>
      </c>
      <c r="E48" s="105">
        <v>2.86</v>
      </c>
      <c r="F48" s="105">
        <v>290.197</v>
      </c>
      <c r="G48" s="105">
        <v>44.085999999999999</v>
      </c>
      <c r="H48" s="105">
        <v>10.087</v>
      </c>
      <c r="I48" s="105">
        <v>139.352</v>
      </c>
      <c r="J48" s="105">
        <v>56.643000000000001</v>
      </c>
      <c r="K48" s="105">
        <v>40.029000000000003</v>
      </c>
      <c r="L48" s="105">
        <v>290.197</v>
      </c>
    </row>
    <row r="49" spans="1:12" s="26" customFormat="1">
      <c r="A49" s="111">
        <v>2009</v>
      </c>
      <c r="B49" s="105">
        <v>181.50399999999999</v>
      </c>
      <c r="C49" s="105">
        <v>40.968000000000004</v>
      </c>
      <c r="D49" s="105">
        <v>62.256999999999998</v>
      </c>
      <c r="E49" s="105">
        <v>3.032</v>
      </c>
      <c r="F49" s="105">
        <v>287.76100000000002</v>
      </c>
      <c r="G49" s="105">
        <v>47.274999999999999</v>
      </c>
      <c r="H49" s="105">
        <v>10.3</v>
      </c>
      <c r="I49" s="105">
        <v>125.417</v>
      </c>
      <c r="J49" s="105">
        <v>64.210999999999999</v>
      </c>
      <c r="K49" s="105">
        <v>40.558</v>
      </c>
      <c r="L49" s="105">
        <v>287.76100000000002</v>
      </c>
    </row>
    <row r="50" spans="1:12" s="26" customFormat="1">
      <c r="A50" s="111">
        <v>2010</v>
      </c>
      <c r="B50" s="105">
        <v>207.93</v>
      </c>
      <c r="C50" s="105">
        <v>42.44</v>
      </c>
      <c r="D50" s="105">
        <v>72.63</v>
      </c>
      <c r="E50" s="105">
        <v>2.4500000000000002</v>
      </c>
      <c r="F50" s="105">
        <v>325.45</v>
      </c>
      <c r="G50" s="105">
        <v>50.701000000000001</v>
      </c>
      <c r="H50" s="105">
        <v>10.205</v>
      </c>
      <c r="I50" s="105">
        <v>148.55099999999999</v>
      </c>
      <c r="J50" s="105">
        <v>73.72</v>
      </c>
      <c r="K50" s="105">
        <v>42.271000000000001</v>
      </c>
      <c r="L50" s="105">
        <v>325.45</v>
      </c>
    </row>
    <row r="51" spans="1:12" s="26" customFormat="1">
      <c r="A51" s="111">
        <v>2011</v>
      </c>
      <c r="B51" s="105">
        <v>207.6</v>
      </c>
      <c r="C51" s="105">
        <v>41.884999999999998</v>
      </c>
      <c r="D51" s="105">
        <v>72.864000000000004</v>
      </c>
      <c r="E51" s="105">
        <v>8.3490000000000002</v>
      </c>
      <c r="F51" s="105">
        <v>330.697</v>
      </c>
      <c r="G51" s="105">
        <v>49.176000000000002</v>
      </c>
      <c r="H51" s="105">
        <v>10.544</v>
      </c>
      <c r="I51" s="105">
        <v>150.93299999999999</v>
      </c>
      <c r="J51" s="105">
        <v>79.869</v>
      </c>
      <c r="K51" s="105">
        <v>40.176000000000002</v>
      </c>
      <c r="L51" s="105">
        <v>330.697</v>
      </c>
    </row>
    <row r="52" spans="1:12" s="26" customFormat="1">
      <c r="A52" s="111">
        <v>2012</v>
      </c>
      <c r="B52" s="105">
        <v>201.78399999999999</v>
      </c>
      <c r="C52" s="105">
        <v>42.320999999999998</v>
      </c>
      <c r="D52" s="105">
        <v>72.81</v>
      </c>
      <c r="E52" s="105">
        <v>8.4700000000000006</v>
      </c>
      <c r="F52" s="105">
        <v>325.38499999999999</v>
      </c>
      <c r="G52" s="105">
        <v>41.093000000000004</v>
      </c>
      <c r="H52" s="105">
        <v>9.9710000000000001</v>
      </c>
      <c r="I52" s="105">
        <v>152.71299999999999</v>
      </c>
      <c r="J52" s="105">
        <v>79.962999999999994</v>
      </c>
      <c r="K52" s="105">
        <v>41.643999999999998</v>
      </c>
      <c r="L52" s="105">
        <v>325.38499999999999</v>
      </c>
    </row>
    <row r="53" spans="1:12" s="26" customFormat="1">
      <c r="A53" s="111">
        <v>2013</v>
      </c>
      <c r="B53" s="105">
        <v>219.328</v>
      </c>
      <c r="C53" s="105">
        <v>45.027000000000001</v>
      </c>
      <c r="D53" s="105">
        <v>74.724999999999994</v>
      </c>
      <c r="E53" s="105">
        <v>13.462</v>
      </c>
      <c r="F53" s="105">
        <v>352.54199999999997</v>
      </c>
      <c r="G53" s="105">
        <v>53.621000000000002</v>
      </c>
      <c r="H53" s="105">
        <v>11.034000000000001</v>
      </c>
      <c r="I53" s="105">
        <v>157.84700000000001</v>
      </c>
      <c r="J53" s="105">
        <v>86.802999999999997</v>
      </c>
      <c r="K53" s="105">
        <v>43.237000000000002</v>
      </c>
      <c r="L53" s="105">
        <v>352.54199999999997</v>
      </c>
    </row>
    <row r="54" spans="1:12" s="26" customFormat="1">
      <c r="A54" s="111">
        <v>2014</v>
      </c>
      <c r="B54" s="105">
        <v>225.221</v>
      </c>
      <c r="C54" s="105">
        <v>46.79</v>
      </c>
      <c r="D54" s="105">
        <v>76.057000000000002</v>
      </c>
      <c r="E54" s="105">
        <v>13.349</v>
      </c>
      <c r="F54" s="105">
        <v>361.41699999999997</v>
      </c>
      <c r="G54" s="105">
        <v>54.267000000000003</v>
      </c>
      <c r="H54" s="105">
        <v>11.664</v>
      </c>
      <c r="I54" s="105">
        <v>158.43600000000001</v>
      </c>
      <c r="J54" s="105">
        <v>88.186999999999998</v>
      </c>
      <c r="K54" s="105">
        <v>48.863</v>
      </c>
      <c r="L54" s="105">
        <v>361.41699999999997</v>
      </c>
    </row>
    <row r="55" spans="1:12" s="26" customFormat="1">
      <c r="A55" s="111">
        <v>2015</v>
      </c>
      <c r="B55" s="105">
        <v>216.84399999999999</v>
      </c>
      <c r="C55" s="105">
        <v>47.015999999999998</v>
      </c>
      <c r="D55" s="105">
        <v>78.915000000000006</v>
      </c>
      <c r="E55" s="105">
        <v>14.077</v>
      </c>
      <c r="F55" s="105">
        <v>356.85300000000001</v>
      </c>
      <c r="G55" s="105">
        <v>48.094999999999999</v>
      </c>
      <c r="H55" s="105">
        <v>13.454000000000001</v>
      </c>
      <c r="I55" s="105">
        <v>156.90100000000001</v>
      </c>
      <c r="J55" s="105">
        <v>90.04</v>
      </c>
      <c r="K55" s="105">
        <v>48.362000000000002</v>
      </c>
      <c r="L55" s="105">
        <v>356.85300000000001</v>
      </c>
    </row>
    <row r="56" spans="1:12" s="26" customFormat="1">
      <c r="A56" s="111">
        <v>2016</v>
      </c>
      <c r="B56" s="105">
        <v>208.852</v>
      </c>
      <c r="C56" s="105">
        <v>45.642000000000003</v>
      </c>
      <c r="D56" s="105">
        <v>81.23</v>
      </c>
      <c r="E56" s="105">
        <v>19.648</v>
      </c>
      <c r="F56" s="105">
        <v>355.37200000000001</v>
      </c>
      <c r="G56" s="105">
        <v>41.707000000000001</v>
      </c>
      <c r="H56" s="105">
        <v>13.986000000000001</v>
      </c>
      <c r="I56" s="105">
        <v>155.29499999999999</v>
      </c>
      <c r="J56" s="105">
        <v>97.878</v>
      </c>
      <c r="K56" s="105">
        <v>46.505000000000003</v>
      </c>
      <c r="L56" s="105">
        <v>355.37200000000001</v>
      </c>
    </row>
    <row r="57" spans="1:12" s="26" customFormat="1">
      <c r="A57" s="111">
        <v>2017</v>
      </c>
      <c r="B57" s="105">
        <v>204.94900000000001</v>
      </c>
      <c r="C57" s="105">
        <v>44.92</v>
      </c>
      <c r="D57" s="105">
        <v>82.067999999999998</v>
      </c>
      <c r="E57" s="105">
        <v>18.704999999999998</v>
      </c>
      <c r="F57" s="105">
        <v>350.642</v>
      </c>
      <c r="G57" s="105">
        <v>40.293999999999997</v>
      </c>
      <c r="H57" s="105">
        <v>13.884</v>
      </c>
      <c r="I57" s="105">
        <v>151.74700000000001</v>
      </c>
      <c r="J57" s="105">
        <v>97.79</v>
      </c>
      <c r="K57" s="105">
        <v>46.926000000000002</v>
      </c>
      <c r="L57" s="105">
        <v>350.642</v>
      </c>
    </row>
    <row r="58" spans="1:12" s="26" customFormat="1">
      <c r="A58" s="111">
        <v>2018</v>
      </c>
      <c r="B58" s="105">
        <v>212.17500000000001</v>
      </c>
      <c r="C58" s="105">
        <v>44.201999999999998</v>
      </c>
      <c r="D58" s="105">
        <v>81.897000000000006</v>
      </c>
      <c r="E58" s="105">
        <v>17.936</v>
      </c>
      <c r="F58" s="105">
        <v>356.21100000000001</v>
      </c>
      <c r="G58" s="105">
        <v>49.231999999999999</v>
      </c>
      <c r="H58" s="105">
        <v>13.885999999999999</v>
      </c>
      <c r="I58" s="105">
        <v>150.60599999999999</v>
      </c>
      <c r="J58" s="105">
        <v>96.808000000000007</v>
      </c>
      <c r="K58" s="105">
        <v>45.68</v>
      </c>
      <c r="L58" s="105">
        <v>356.21100000000001</v>
      </c>
    </row>
    <row r="59" spans="1:12" s="26" customFormat="1">
      <c r="A59" s="111">
        <v>2019</v>
      </c>
      <c r="B59" s="105">
        <v>209.86</v>
      </c>
      <c r="C59" s="105">
        <v>40.130000000000003</v>
      </c>
      <c r="D59" s="105">
        <v>82.558000000000007</v>
      </c>
      <c r="E59" s="105">
        <v>17.079999999999998</v>
      </c>
      <c r="F59" s="105">
        <v>349.62799999999999</v>
      </c>
      <c r="G59" s="105">
        <v>51.168999999999997</v>
      </c>
      <c r="H59" s="105">
        <v>13.223000000000001</v>
      </c>
      <c r="I59" s="105">
        <v>147.387</v>
      </c>
      <c r="J59" s="105">
        <v>96.581000000000003</v>
      </c>
      <c r="K59" s="105">
        <v>41.268000000000001</v>
      </c>
      <c r="L59" s="105">
        <v>349.62799999999999</v>
      </c>
    </row>
    <row r="60" spans="1:12" s="26" customFormat="1">
      <c r="A60" s="111">
        <v>2020</v>
      </c>
      <c r="B60" s="105">
        <v>193.67099999999999</v>
      </c>
      <c r="C60" s="105">
        <v>39.884</v>
      </c>
      <c r="D60" s="105">
        <v>71.831000000000003</v>
      </c>
      <c r="E60" s="105">
        <v>17.678000000000001</v>
      </c>
      <c r="F60" s="105">
        <v>323.06400000000002</v>
      </c>
      <c r="G60" s="105">
        <v>41.290999999999997</v>
      </c>
      <c r="H60" s="105">
        <v>13.006</v>
      </c>
      <c r="I60" s="105">
        <v>142.99199999999999</v>
      </c>
      <c r="J60" s="105">
        <v>86.418000000000006</v>
      </c>
      <c r="K60" s="105">
        <v>39.356000000000002</v>
      </c>
      <c r="L60" s="105">
        <v>323.06400000000002</v>
      </c>
    </row>
    <row r="61" spans="1:12" s="26" customFormat="1">
      <c r="A61" s="111">
        <v>2021</v>
      </c>
      <c r="B61" s="105">
        <v>195.505</v>
      </c>
      <c r="C61" s="105">
        <v>39.024999999999999</v>
      </c>
      <c r="D61" s="105">
        <v>79.045000000000002</v>
      </c>
      <c r="E61" s="105">
        <v>16.111999999999998</v>
      </c>
      <c r="F61" s="105">
        <v>329.68700000000001</v>
      </c>
      <c r="G61" s="105">
        <v>41.174999999999997</v>
      </c>
      <c r="H61" s="105">
        <v>13.145</v>
      </c>
      <c r="I61" s="105">
        <v>144.05099999999999</v>
      </c>
      <c r="J61" s="105">
        <v>92.049000000000007</v>
      </c>
      <c r="K61" s="105">
        <v>39.267000000000003</v>
      </c>
      <c r="L61" s="105">
        <v>329.68700000000001</v>
      </c>
    </row>
    <row r="62" spans="1:12" s="26" customFormat="1">
      <c r="A62" s="111">
        <v>2022</v>
      </c>
      <c r="B62" s="105">
        <v>197.017</v>
      </c>
      <c r="C62" s="105">
        <v>37.262</v>
      </c>
      <c r="D62" s="105">
        <v>79.334999999999994</v>
      </c>
      <c r="E62" s="105">
        <v>15.019</v>
      </c>
      <c r="F62" s="105">
        <v>328.63299999999998</v>
      </c>
      <c r="G62" s="105">
        <v>50.552</v>
      </c>
      <c r="H62" s="105">
        <v>12.983000000000001</v>
      </c>
      <c r="I62" s="105">
        <v>135.76</v>
      </c>
      <c r="J62" s="105">
        <v>91.234999999999999</v>
      </c>
      <c r="K62" s="105">
        <v>38.103999999999999</v>
      </c>
      <c r="L62" s="105">
        <v>328.63299999999998</v>
      </c>
    </row>
    <row r="63" spans="1:12">
      <c r="A63" s="60">
        <v>28185</v>
      </c>
      <c r="B63">
        <v>14.64</v>
      </c>
      <c r="C63">
        <v>8.9999999999999993E-3</v>
      </c>
      <c r="D63" t="s">
        <v>2287</v>
      </c>
      <c r="E63" t="s">
        <v>2287</v>
      </c>
      <c r="F63">
        <v>14.648</v>
      </c>
      <c r="G63">
        <v>4.3159999999999998</v>
      </c>
      <c r="H63">
        <v>8.2000000000000003E-2</v>
      </c>
      <c r="I63">
        <v>10.207000000000001</v>
      </c>
      <c r="J63" t="s">
        <v>2287</v>
      </c>
      <c r="K63">
        <v>4.2999999999999997E-2</v>
      </c>
      <c r="L63">
        <v>14.648</v>
      </c>
    </row>
    <row r="64" spans="1:12">
      <c r="A64" s="60">
        <v>28216</v>
      </c>
      <c r="B64">
        <v>14.164999999999999</v>
      </c>
      <c r="C64">
        <v>8.9999999999999993E-3</v>
      </c>
      <c r="D64" t="s">
        <v>2287</v>
      </c>
      <c r="E64" t="s">
        <v>2287</v>
      </c>
      <c r="F64">
        <v>14.173999999999999</v>
      </c>
      <c r="G64">
        <v>4.1769999999999996</v>
      </c>
      <c r="H64">
        <v>7.9000000000000001E-2</v>
      </c>
      <c r="I64">
        <v>9.8780000000000001</v>
      </c>
      <c r="J64" t="s">
        <v>2287</v>
      </c>
      <c r="K64">
        <v>0.04</v>
      </c>
      <c r="L64">
        <v>14.173999999999999</v>
      </c>
    </row>
    <row r="65" spans="1:12">
      <c r="A65" s="60">
        <v>28246</v>
      </c>
      <c r="B65">
        <v>14.635999999999999</v>
      </c>
      <c r="C65">
        <v>8.9999999999999993E-3</v>
      </c>
      <c r="D65" t="s">
        <v>2287</v>
      </c>
      <c r="E65" t="s">
        <v>2287</v>
      </c>
      <c r="F65">
        <v>14.645</v>
      </c>
      <c r="G65">
        <v>4.3159999999999998</v>
      </c>
      <c r="H65">
        <v>8.2000000000000003E-2</v>
      </c>
      <c r="I65">
        <v>10.207000000000001</v>
      </c>
      <c r="J65" t="s">
        <v>2287</v>
      </c>
      <c r="K65">
        <v>0.04</v>
      </c>
      <c r="L65">
        <v>14.645</v>
      </c>
    </row>
    <row r="66" spans="1:12">
      <c r="A66" s="60">
        <v>28277</v>
      </c>
      <c r="B66">
        <v>14.164</v>
      </c>
      <c r="C66">
        <v>8.9999999999999993E-3</v>
      </c>
      <c r="D66" t="s">
        <v>2287</v>
      </c>
      <c r="E66" t="s">
        <v>2287</v>
      </c>
      <c r="F66">
        <v>14.173</v>
      </c>
      <c r="G66">
        <v>4.1769999999999996</v>
      </c>
      <c r="H66">
        <v>7.9000000000000001E-2</v>
      </c>
      <c r="I66">
        <v>9.8780000000000001</v>
      </c>
      <c r="J66" t="s">
        <v>2287</v>
      </c>
      <c r="K66">
        <v>3.9E-2</v>
      </c>
      <c r="L66">
        <v>14.173</v>
      </c>
    </row>
    <row r="67" spans="1:12">
      <c r="A67" s="60">
        <v>28307</v>
      </c>
      <c r="B67">
        <v>14.609</v>
      </c>
      <c r="C67">
        <v>1.0999999999999999E-2</v>
      </c>
      <c r="D67" t="s">
        <v>2287</v>
      </c>
      <c r="E67" t="s">
        <v>2287</v>
      </c>
      <c r="F67">
        <v>14.619</v>
      </c>
      <c r="G67">
        <v>4.3159999999999998</v>
      </c>
      <c r="H67">
        <v>8.2000000000000003E-2</v>
      </c>
      <c r="I67">
        <v>10.207000000000001</v>
      </c>
      <c r="J67" t="s">
        <v>2287</v>
      </c>
      <c r="K67">
        <v>1.4E-2</v>
      </c>
      <c r="L67">
        <v>14.619</v>
      </c>
    </row>
    <row r="68" spans="1:12">
      <c r="A68" s="60">
        <v>28338</v>
      </c>
      <c r="B68">
        <v>14.624000000000001</v>
      </c>
      <c r="C68">
        <v>0.01</v>
      </c>
      <c r="D68" t="s">
        <v>2287</v>
      </c>
      <c r="E68" t="s">
        <v>2287</v>
      </c>
      <c r="F68">
        <v>14.635</v>
      </c>
      <c r="G68">
        <v>4.3159999999999998</v>
      </c>
      <c r="H68">
        <v>8.2000000000000003E-2</v>
      </c>
      <c r="I68">
        <v>10.207000000000001</v>
      </c>
      <c r="J68" t="s">
        <v>2287</v>
      </c>
      <c r="K68">
        <v>2.9000000000000001E-2</v>
      </c>
      <c r="L68">
        <v>14.635</v>
      </c>
    </row>
    <row r="69" spans="1:12">
      <c r="A69" s="60">
        <v>28369</v>
      </c>
      <c r="B69">
        <v>14.157999999999999</v>
      </c>
      <c r="C69">
        <v>0.01</v>
      </c>
      <c r="D69" t="s">
        <v>2287</v>
      </c>
      <c r="E69" t="s">
        <v>2287</v>
      </c>
      <c r="F69">
        <v>14.167999999999999</v>
      </c>
      <c r="G69">
        <v>4.1769999999999996</v>
      </c>
      <c r="H69">
        <v>7.9000000000000001E-2</v>
      </c>
      <c r="I69">
        <v>9.8780000000000001</v>
      </c>
      <c r="J69" t="s">
        <v>2287</v>
      </c>
      <c r="K69">
        <v>3.4000000000000002E-2</v>
      </c>
      <c r="L69">
        <v>14.167999999999999</v>
      </c>
    </row>
    <row r="70" spans="1:12">
      <c r="A70" s="60">
        <v>28399</v>
      </c>
      <c r="B70">
        <v>14.632999999999999</v>
      </c>
      <c r="C70">
        <v>1.0999999999999999E-2</v>
      </c>
      <c r="D70" t="s">
        <v>2287</v>
      </c>
      <c r="E70" t="s">
        <v>2287</v>
      </c>
      <c r="F70">
        <v>14.643000000000001</v>
      </c>
      <c r="G70">
        <v>4.3159999999999998</v>
      </c>
      <c r="H70">
        <v>8.2000000000000003E-2</v>
      </c>
      <c r="I70">
        <v>10.207000000000001</v>
      </c>
      <c r="J70" t="s">
        <v>2287</v>
      </c>
      <c r="K70">
        <v>3.7999999999999999E-2</v>
      </c>
      <c r="L70">
        <v>14.643000000000001</v>
      </c>
    </row>
    <row r="71" spans="1:12">
      <c r="A71" s="60">
        <v>28430</v>
      </c>
      <c r="B71">
        <v>14.153</v>
      </c>
      <c r="C71">
        <v>7.0000000000000001E-3</v>
      </c>
      <c r="D71" t="s">
        <v>2287</v>
      </c>
      <c r="E71" t="s">
        <v>2287</v>
      </c>
      <c r="F71">
        <v>14.16</v>
      </c>
      <c r="G71">
        <v>4.1769999999999996</v>
      </c>
      <c r="H71">
        <v>7.9000000000000001E-2</v>
      </c>
      <c r="I71">
        <v>9.8780000000000001</v>
      </c>
      <c r="J71" t="s">
        <v>2287</v>
      </c>
      <c r="K71">
        <v>2.5999999999999999E-2</v>
      </c>
      <c r="L71">
        <v>14.16</v>
      </c>
    </row>
    <row r="72" spans="1:12">
      <c r="A72" s="60">
        <v>28460</v>
      </c>
      <c r="B72">
        <v>14.616</v>
      </c>
      <c r="C72">
        <v>7.0000000000000001E-3</v>
      </c>
      <c r="D72" t="s">
        <v>2287</v>
      </c>
      <c r="E72" t="s">
        <v>2287</v>
      </c>
      <c r="F72">
        <v>14.622999999999999</v>
      </c>
      <c r="G72">
        <v>4.3159999999999998</v>
      </c>
      <c r="H72">
        <v>8.2000000000000003E-2</v>
      </c>
      <c r="I72">
        <v>10.207000000000001</v>
      </c>
      <c r="J72" t="s">
        <v>2287</v>
      </c>
      <c r="K72">
        <v>1.7999999999999999E-2</v>
      </c>
      <c r="L72">
        <v>14.622999999999999</v>
      </c>
    </row>
    <row r="73" spans="1:12">
      <c r="A73" s="60">
        <v>28491</v>
      </c>
      <c r="B73">
        <v>16.228000000000002</v>
      </c>
      <c r="C73">
        <v>7.0000000000000001E-3</v>
      </c>
      <c r="D73" t="s">
        <v>2287</v>
      </c>
      <c r="E73" t="s">
        <v>2287</v>
      </c>
      <c r="F73">
        <v>16.234999999999999</v>
      </c>
      <c r="G73">
        <v>4.9539999999999997</v>
      </c>
      <c r="H73">
        <v>9.4E-2</v>
      </c>
      <c r="I73">
        <v>11.157</v>
      </c>
      <c r="J73" t="s">
        <v>2287</v>
      </c>
      <c r="K73">
        <v>0.03</v>
      </c>
      <c r="L73">
        <v>16.234999999999999</v>
      </c>
    </row>
    <row r="74" spans="1:12">
      <c r="A74" s="60">
        <v>28522</v>
      </c>
      <c r="B74">
        <v>14.659000000000001</v>
      </c>
      <c r="C74">
        <v>7.0000000000000001E-3</v>
      </c>
      <c r="D74" t="s">
        <v>2287</v>
      </c>
      <c r="E74" t="s">
        <v>2287</v>
      </c>
      <c r="F74">
        <v>14.664999999999999</v>
      </c>
      <c r="G74">
        <v>4.4749999999999996</v>
      </c>
      <c r="H74">
        <v>8.5000000000000006E-2</v>
      </c>
      <c r="I74">
        <v>10.077</v>
      </c>
      <c r="J74" t="s">
        <v>2287</v>
      </c>
      <c r="K74">
        <v>2.9000000000000001E-2</v>
      </c>
      <c r="L74">
        <v>14.664999999999999</v>
      </c>
    </row>
    <row r="75" spans="1:12">
      <c r="A75" s="60">
        <v>28550</v>
      </c>
      <c r="B75">
        <v>16.23</v>
      </c>
      <c r="C75">
        <v>7.0000000000000001E-3</v>
      </c>
      <c r="D75" t="s">
        <v>2287</v>
      </c>
      <c r="E75" t="s">
        <v>2287</v>
      </c>
      <c r="F75">
        <v>16.236999999999998</v>
      </c>
      <c r="G75">
        <v>4.9539999999999997</v>
      </c>
      <c r="H75">
        <v>9.4E-2</v>
      </c>
      <c r="I75">
        <v>11.157</v>
      </c>
      <c r="J75" t="s">
        <v>2287</v>
      </c>
      <c r="K75">
        <v>3.2000000000000001E-2</v>
      </c>
      <c r="L75">
        <v>16.236999999999998</v>
      </c>
    </row>
    <row r="76" spans="1:12">
      <c r="A76" s="60">
        <v>28581</v>
      </c>
      <c r="B76">
        <v>15.686999999999999</v>
      </c>
      <c r="C76">
        <v>6.0000000000000001E-3</v>
      </c>
      <c r="D76" t="s">
        <v>2287</v>
      </c>
      <c r="E76" t="s">
        <v>2287</v>
      </c>
      <c r="F76">
        <v>15.694000000000001</v>
      </c>
      <c r="G76">
        <v>4.7939999999999996</v>
      </c>
      <c r="H76">
        <v>9.0999999999999998E-2</v>
      </c>
      <c r="I76">
        <v>10.797000000000001</v>
      </c>
      <c r="J76" t="s">
        <v>2287</v>
      </c>
      <c r="K76">
        <v>1.2E-2</v>
      </c>
      <c r="L76">
        <v>15.694000000000001</v>
      </c>
    </row>
    <row r="77" spans="1:12">
      <c r="A77" s="60">
        <v>28611</v>
      </c>
      <c r="B77">
        <v>16.209</v>
      </c>
      <c r="C77">
        <v>7.0000000000000001E-3</v>
      </c>
      <c r="D77" t="s">
        <v>2287</v>
      </c>
      <c r="E77" t="s">
        <v>2287</v>
      </c>
      <c r="F77">
        <v>16.216000000000001</v>
      </c>
      <c r="G77">
        <v>4.9539999999999997</v>
      </c>
      <c r="H77">
        <v>9.4E-2</v>
      </c>
      <c r="I77">
        <v>11.157</v>
      </c>
      <c r="J77" t="s">
        <v>2287</v>
      </c>
      <c r="K77">
        <v>1.0999999999999999E-2</v>
      </c>
      <c r="L77">
        <v>16.216000000000001</v>
      </c>
    </row>
    <row r="78" spans="1:12">
      <c r="A78" s="60">
        <v>28642</v>
      </c>
      <c r="B78">
        <v>15.686999999999999</v>
      </c>
      <c r="C78">
        <v>6.0000000000000001E-3</v>
      </c>
      <c r="D78" t="s">
        <v>2287</v>
      </c>
      <c r="E78" t="s">
        <v>2287</v>
      </c>
      <c r="F78">
        <v>15.693</v>
      </c>
      <c r="G78">
        <v>4.7939999999999996</v>
      </c>
      <c r="H78">
        <v>9.0999999999999998E-2</v>
      </c>
      <c r="I78">
        <v>10.797000000000001</v>
      </c>
      <c r="J78" t="s">
        <v>2287</v>
      </c>
      <c r="K78">
        <v>1.0999999999999999E-2</v>
      </c>
      <c r="L78">
        <v>15.693</v>
      </c>
    </row>
    <row r="79" spans="1:12">
      <c r="A79" s="60">
        <v>28672</v>
      </c>
      <c r="B79">
        <v>16.210999999999999</v>
      </c>
      <c r="C79">
        <v>5.0000000000000001E-3</v>
      </c>
      <c r="D79" t="s">
        <v>2287</v>
      </c>
      <c r="E79" t="s">
        <v>2287</v>
      </c>
      <c r="F79">
        <v>16.216000000000001</v>
      </c>
      <c r="G79">
        <v>4.9539999999999997</v>
      </c>
      <c r="H79">
        <v>9.4E-2</v>
      </c>
      <c r="I79">
        <v>11.157</v>
      </c>
      <c r="J79" t="s">
        <v>2287</v>
      </c>
      <c r="K79">
        <v>1.0999999999999999E-2</v>
      </c>
      <c r="L79">
        <v>16.216000000000001</v>
      </c>
    </row>
    <row r="80" spans="1:12">
      <c r="A80" s="60">
        <v>28703</v>
      </c>
      <c r="B80">
        <v>16.228000000000002</v>
      </c>
      <c r="C80">
        <v>1.0999999999999999E-2</v>
      </c>
      <c r="D80" t="s">
        <v>2287</v>
      </c>
      <c r="E80" t="s">
        <v>2287</v>
      </c>
      <c r="F80">
        <v>16.239000000000001</v>
      </c>
      <c r="G80">
        <v>4.9539999999999997</v>
      </c>
      <c r="H80">
        <v>9.4E-2</v>
      </c>
      <c r="I80">
        <v>11.157</v>
      </c>
      <c r="J80" t="s">
        <v>2287</v>
      </c>
      <c r="K80">
        <v>3.4000000000000002E-2</v>
      </c>
      <c r="L80">
        <v>16.239000000000001</v>
      </c>
    </row>
    <row r="81" spans="1:12">
      <c r="A81" s="60">
        <v>28734</v>
      </c>
      <c r="B81">
        <v>15.695</v>
      </c>
      <c r="C81">
        <v>8.0000000000000002E-3</v>
      </c>
      <c r="D81" t="s">
        <v>2287</v>
      </c>
      <c r="E81" t="s">
        <v>2287</v>
      </c>
      <c r="F81">
        <v>15.702999999999999</v>
      </c>
      <c r="G81">
        <v>4.7939999999999996</v>
      </c>
      <c r="H81">
        <v>9.0999999999999998E-2</v>
      </c>
      <c r="I81">
        <v>10.797000000000001</v>
      </c>
      <c r="J81" t="s">
        <v>2287</v>
      </c>
      <c r="K81">
        <v>2.1000000000000001E-2</v>
      </c>
      <c r="L81">
        <v>15.702999999999999</v>
      </c>
    </row>
    <row r="82" spans="1:12">
      <c r="A82" s="60">
        <v>28764</v>
      </c>
      <c r="B82">
        <v>16.23</v>
      </c>
      <c r="C82">
        <v>8.9999999999999993E-3</v>
      </c>
      <c r="D82" t="s">
        <v>2287</v>
      </c>
      <c r="E82" t="s">
        <v>2287</v>
      </c>
      <c r="F82">
        <v>16.239000000000001</v>
      </c>
      <c r="G82">
        <v>4.9539999999999997</v>
      </c>
      <c r="H82">
        <v>9.4E-2</v>
      </c>
      <c r="I82">
        <v>11.157</v>
      </c>
      <c r="J82" t="s">
        <v>2287</v>
      </c>
      <c r="K82">
        <v>3.4000000000000002E-2</v>
      </c>
      <c r="L82">
        <v>16.239000000000001</v>
      </c>
    </row>
    <row r="83" spans="1:12">
      <c r="A83" s="60">
        <v>28795</v>
      </c>
      <c r="B83">
        <v>15.706</v>
      </c>
      <c r="C83">
        <v>7.0000000000000001E-3</v>
      </c>
      <c r="D83" t="s">
        <v>2287</v>
      </c>
      <c r="E83" t="s">
        <v>2287</v>
      </c>
      <c r="F83">
        <v>15.712999999999999</v>
      </c>
      <c r="G83">
        <v>4.7939999999999996</v>
      </c>
      <c r="H83">
        <v>9.0999999999999998E-2</v>
      </c>
      <c r="I83">
        <v>10.797000000000001</v>
      </c>
      <c r="J83" t="s">
        <v>2287</v>
      </c>
      <c r="K83">
        <v>3.1E-2</v>
      </c>
      <c r="L83">
        <v>15.712999999999999</v>
      </c>
    </row>
    <row r="84" spans="1:12">
      <c r="A84" s="60">
        <v>28825</v>
      </c>
      <c r="B84">
        <v>16.221</v>
      </c>
      <c r="C84">
        <v>8.0000000000000002E-3</v>
      </c>
      <c r="D84" t="s">
        <v>2287</v>
      </c>
      <c r="E84" t="s">
        <v>2287</v>
      </c>
      <c r="F84">
        <v>16.228999999999999</v>
      </c>
      <c r="G84">
        <v>4.9539999999999997</v>
      </c>
      <c r="H84">
        <v>9.4E-2</v>
      </c>
      <c r="I84">
        <v>11.157</v>
      </c>
      <c r="J84" t="s">
        <v>2287</v>
      </c>
      <c r="K84">
        <v>2.4E-2</v>
      </c>
      <c r="L84">
        <v>16.228999999999999</v>
      </c>
    </row>
    <row r="85" spans="1:12">
      <c r="A85" s="60">
        <v>28856</v>
      </c>
      <c r="B85">
        <v>17.114000000000001</v>
      </c>
      <c r="C85">
        <v>8.9999999999999993E-3</v>
      </c>
      <c r="D85" t="s">
        <v>2287</v>
      </c>
      <c r="E85" t="s">
        <v>2287</v>
      </c>
      <c r="F85">
        <v>17.123000000000001</v>
      </c>
      <c r="G85">
        <v>5.8</v>
      </c>
      <c r="H85">
        <v>0.11</v>
      </c>
      <c r="I85">
        <v>11.192</v>
      </c>
      <c r="J85" t="s">
        <v>2287</v>
      </c>
      <c r="K85">
        <v>2.1000000000000001E-2</v>
      </c>
      <c r="L85">
        <v>17.123000000000001</v>
      </c>
    </row>
    <row r="86" spans="1:12">
      <c r="A86" s="60">
        <v>28887</v>
      </c>
      <c r="B86">
        <v>15.47</v>
      </c>
      <c r="C86">
        <v>0.01</v>
      </c>
      <c r="D86" t="s">
        <v>2287</v>
      </c>
      <c r="E86" t="s">
        <v>2287</v>
      </c>
      <c r="F86">
        <v>15.48</v>
      </c>
      <c r="G86">
        <v>5.2389999999999999</v>
      </c>
      <c r="H86">
        <v>9.9000000000000005E-2</v>
      </c>
      <c r="I86">
        <v>10.109</v>
      </c>
      <c r="J86" t="s">
        <v>2287</v>
      </c>
      <c r="K86">
        <v>3.3000000000000002E-2</v>
      </c>
      <c r="L86">
        <v>15.48</v>
      </c>
    </row>
    <row r="87" spans="1:12">
      <c r="A87" s="60">
        <v>28915</v>
      </c>
      <c r="B87">
        <v>17.132000000000001</v>
      </c>
      <c r="C87">
        <v>1.4999999999999999E-2</v>
      </c>
      <c r="D87" t="s">
        <v>2287</v>
      </c>
      <c r="E87" t="s">
        <v>2287</v>
      </c>
      <c r="F87">
        <v>17.146000000000001</v>
      </c>
      <c r="G87">
        <v>5.8</v>
      </c>
      <c r="H87">
        <v>0.11</v>
      </c>
      <c r="I87">
        <v>11.192</v>
      </c>
      <c r="J87" t="s">
        <v>2287</v>
      </c>
      <c r="K87">
        <v>4.3999999999999997E-2</v>
      </c>
      <c r="L87">
        <v>17.146000000000001</v>
      </c>
    </row>
    <row r="88" spans="1:12">
      <c r="A88" s="60">
        <v>28946</v>
      </c>
      <c r="B88">
        <v>16.574999999999999</v>
      </c>
      <c r="C88">
        <v>8.0000000000000002E-3</v>
      </c>
      <c r="D88" t="s">
        <v>2287</v>
      </c>
      <c r="E88" t="s">
        <v>2287</v>
      </c>
      <c r="F88">
        <v>16.582999999999998</v>
      </c>
      <c r="G88">
        <v>5.6130000000000004</v>
      </c>
      <c r="H88">
        <v>0.106</v>
      </c>
      <c r="I88">
        <v>10.831</v>
      </c>
      <c r="J88" t="s">
        <v>2287</v>
      </c>
      <c r="K88">
        <v>3.3000000000000002E-2</v>
      </c>
      <c r="L88">
        <v>16.582999999999998</v>
      </c>
    </row>
    <row r="89" spans="1:12">
      <c r="A89" s="60">
        <v>28976</v>
      </c>
      <c r="B89">
        <v>17.123999999999999</v>
      </c>
      <c r="C89">
        <v>1.2999999999999999E-2</v>
      </c>
      <c r="D89" t="s">
        <v>2287</v>
      </c>
      <c r="E89" t="s">
        <v>2287</v>
      </c>
      <c r="F89">
        <v>17.138000000000002</v>
      </c>
      <c r="G89">
        <v>5.8</v>
      </c>
      <c r="H89">
        <v>0.11</v>
      </c>
      <c r="I89">
        <v>11.192</v>
      </c>
      <c r="J89" t="s">
        <v>2287</v>
      </c>
      <c r="K89">
        <v>3.5000000000000003E-2</v>
      </c>
      <c r="L89">
        <v>17.138000000000002</v>
      </c>
    </row>
    <row r="90" spans="1:12">
      <c r="A90" s="60">
        <v>29007</v>
      </c>
      <c r="B90">
        <v>16.571000000000002</v>
      </c>
      <c r="C90">
        <v>0.01</v>
      </c>
      <c r="D90" t="s">
        <v>2287</v>
      </c>
      <c r="E90" t="s">
        <v>2287</v>
      </c>
      <c r="F90">
        <v>16.581</v>
      </c>
      <c r="G90">
        <v>5.6130000000000004</v>
      </c>
      <c r="H90">
        <v>0.106</v>
      </c>
      <c r="I90">
        <v>10.831</v>
      </c>
      <c r="J90" t="s">
        <v>2287</v>
      </c>
      <c r="K90">
        <v>3.1E-2</v>
      </c>
      <c r="L90">
        <v>16.581</v>
      </c>
    </row>
    <row r="91" spans="1:12">
      <c r="A91" s="60">
        <v>29037</v>
      </c>
      <c r="B91">
        <v>17.122</v>
      </c>
      <c r="C91">
        <v>0.01</v>
      </c>
      <c r="D91" t="s">
        <v>2287</v>
      </c>
      <c r="E91" t="s">
        <v>2287</v>
      </c>
      <c r="F91">
        <v>17.132000000000001</v>
      </c>
      <c r="G91">
        <v>5.8</v>
      </c>
      <c r="H91">
        <v>0.11</v>
      </c>
      <c r="I91">
        <v>11.192</v>
      </c>
      <c r="J91" t="s">
        <v>2287</v>
      </c>
      <c r="K91">
        <v>0.03</v>
      </c>
      <c r="L91">
        <v>17.132000000000001</v>
      </c>
    </row>
    <row r="92" spans="1:12">
      <c r="A92" s="60">
        <v>29068</v>
      </c>
      <c r="B92">
        <v>17.131</v>
      </c>
      <c r="C92">
        <v>0.01</v>
      </c>
      <c r="D92" t="s">
        <v>2287</v>
      </c>
      <c r="E92" t="s">
        <v>2287</v>
      </c>
      <c r="F92">
        <v>17.141999999999999</v>
      </c>
      <c r="G92">
        <v>5.8</v>
      </c>
      <c r="H92">
        <v>0.11</v>
      </c>
      <c r="I92">
        <v>11.192</v>
      </c>
      <c r="J92" t="s">
        <v>2287</v>
      </c>
      <c r="K92">
        <v>0.04</v>
      </c>
      <c r="L92">
        <v>17.141999999999999</v>
      </c>
    </row>
    <row r="93" spans="1:12">
      <c r="A93" s="60">
        <v>29099</v>
      </c>
      <c r="B93">
        <v>16.581</v>
      </c>
      <c r="C93">
        <v>8.0000000000000002E-3</v>
      </c>
      <c r="D93" t="s">
        <v>2287</v>
      </c>
      <c r="E93" t="s">
        <v>2287</v>
      </c>
      <c r="F93">
        <v>16.588000000000001</v>
      </c>
      <c r="G93">
        <v>5.6130000000000004</v>
      </c>
      <c r="H93">
        <v>0.106</v>
      </c>
      <c r="I93">
        <v>10.831</v>
      </c>
      <c r="J93" t="s">
        <v>2287</v>
      </c>
      <c r="K93">
        <v>3.7999999999999999E-2</v>
      </c>
      <c r="L93">
        <v>16.588000000000001</v>
      </c>
    </row>
    <row r="94" spans="1:12">
      <c r="A94" s="60">
        <v>29129</v>
      </c>
      <c r="B94">
        <v>17.131</v>
      </c>
      <c r="C94">
        <v>7.0000000000000001E-3</v>
      </c>
      <c r="D94" t="s">
        <v>2287</v>
      </c>
      <c r="E94" t="s">
        <v>2287</v>
      </c>
      <c r="F94">
        <v>17.138000000000002</v>
      </c>
      <c r="G94">
        <v>5.8</v>
      </c>
      <c r="H94">
        <v>0.11</v>
      </c>
      <c r="I94">
        <v>11.192</v>
      </c>
      <c r="J94" t="s">
        <v>2287</v>
      </c>
      <c r="K94">
        <v>3.5999999999999997E-2</v>
      </c>
      <c r="L94">
        <v>17.138000000000002</v>
      </c>
    </row>
    <row r="95" spans="1:12">
      <c r="A95" s="60">
        <v>29160</v>
      </c>
      <c r="B95">
        <v>16.581</v>
      </c>
      <c r="C95">
        <v>1.0999999999999999E-2</v>
      </c>
      <c r="D95" t="s">
        <v>2287</v>
      </c>
      <c r="E95" t="s">
        <v>2287</v>
      </c>
      <c r="F95">
        <v>16.591999999999999</v>
      </c>
      <c r="G95">
        <v>5.6130000000000004</v>
      </c>
      <c r="H95">
        <v>0.106</v>
      </c>
      <c r="I95">
        <v>10.831</v>
      </c>
      <c r="J95" t="s">
        <v>2287</v>
      </c>
      <c r="K95">
        <v>4.1000000000000002E-2</v>
      </c>
      <c r="L95">
        <v>16.591999999999999</v>
      </c>
    </row>
    <row r="96" spans="1:12">
      <c r="A96" s="60">
        <v>29190</v>
      </c>
      <c r="B96">
        <v>17.125</v>
      </c>
      <c r="C96">
        <v>1.2E-2</v>
      </c>
      <c r="D96" t="s">
        <v>2287</v>
      </c>
      <c r="E96" t="s">
        <v>2287</v>
      </c>
      <c r="F96">
        <v>17.137</v>
      </c>
      <c r="G96">
        <v>5.8</v>
      </c>
      <c r="H96">
        <v>0.11</v>
      </c>
      <c r="I96">
        <v>11.192</v>
      </c>
      <c r="J96" t="s">
        <v>2287</v>
      </c>
      <c r="K96">
        <v>3.5000000000000003E-2</v>
      </c>
      <c r="L96">
        <v>17.137</v>
      </c>
    </row>
    <row r="97" spans="1:12">
      <c r="A97" s="60">
        <v>29221</v>
      </c>
      <c r="B97">
        <v>19.661999999999999</v>
      </c>
      <c r="C97">
        <v>1.2999999999999999E-2</v>
      </c>
      <c r="D97" t="s">
        <v>2287</v>
      </c>
      <c r="E97" t="s">
        <v>2287</v>
      </c>
      <c r="F97">
        <v>19.675000000000001</v>
      </c>
      <c r="G97">
        <v>6.7530000000000001</v>
      </c>
      <c r="H97">
        <v>0.16700000000000001</v>
      </c>
      <c r="I97">
        <v>12.712</v>
      </c>
      <c r="J97" t="s">
        <v>2287</v>
      </c>
      <c r="K97">
        <v>4.2999999999999997E-2</v>
      </c>
      <c r="L97">
        <v>19.675000000000001</v>
      </c>
    </row>
    <row r="98" spans="1:12">
      <c r="A98" s="60">
        <v>29252</v>
      </c>
      <c r="B98">
        <v>18.396000000000001</v>
      </c>
      <c r="C98">
        <v>1.2E-2</v>
      </c>
      <c r="D98" t="s">
        <v>2287</v>
      </c>
      <c r="E98" t="s">
        <v>2287</v>
      </c>
      <c r="F98">
        <v>18.407</v>
      </c>
      <c r="G98">
        <v>6.3170000000000002</v>
      </c>
      <c r="H98">
        <v>0.156</v>
      </c>
      <c r="I98">
        <v>11.891999999999999</v>
      </c>
      <c r="J98" t="s">
        <v>2287</v>
      </c>
      <c r="K98">
        <v>4.2000000000000003E-2</v>
      </c>
      <c r="L98">
        <v>18.407</v>
      </c>
    </row>
    <row r="99" spans="1:12">
      <c r="A99" s="60">
        <v>29281</v>
      </c>
      <c r="B99">
        <v>19.66</v>
      </c>
      <c r="C99">
        <v>8.0000000000000002E-3</v>
      </c>
      <c r="D99" t="s">
        <v>2287</v>
      </c>
      <c r="E99" t="s">
        <v>2287</v>
      </c>
      <c r="F99">
        <v>19.667999999999999</v>
      </c>
      <c r="G99">
        <v>6.7530000000000001</v>
      </c>
      <c r="H99">
        <v>0.16700000000000001</v>
      </c>
      <c r="I99">
        <v>12.712</v>
      </c>
      <c r="J99" t="s">
        <v>2287</v>
      </c>
      <c r="K99">
        <v>3.6999999999999998E-2</v>
      </c>
      <c r="L99">
        <v>19.667999999999999</v>
      </c>
    </row>
    <row r="100" spans="1:12">
      <c r="A100" s="60">
        <v>29312</v>
      </c>
      <c r="B100">
        <v>19.02</v>
      </c>
      <c r="C100">
        <v>8.0000000000000002E-3</v>
      </c>
      <c r="D100" t="s">
        <v>2287</v>
      </c>
      <c r="E100" t="s">
        <v>2287</v>
      </c>
      <c r="F100">
        <v>19.027000000000001</v>
      </c>
      <c r="G100">
        <v>6.5350000000000001</v>
      </c>
      <c r="H100">
        <v>0.161</v>
      </c>
      <c r="I100">
        <v>12.302</v>
      </c>
      <c r="J100" t="s">
        <v>2287</v>
      </c>
      <c r="K100">
        <v>2.9000000000000001E-2</v>
      </c>
      <c r="L100">
        <v>19.027000000000001</v>
      </c>
    </row>
    <row r="101" spans="1:12">
      <c r="A101" s="60">
        <v>29342</v>
      </c>
      <c r="B101">
        <v>19.640999999999998</v>
      </c>
      <c r="C101">
        <v>8.9999999999999993E-3</v>
      </c>
      <c r="D101" t="s">
        <v>2287</v>
      </c>
      <c r="E101" t="s">
        <v>2287</v>
      </c>
      <c r="F101">
        <v>19.651</v>
      </c>
      <c r="G101">
        <v>6.7530000000000001</v>
      </c>
      <c r="H101">
        <v>0.16700000000000001</v>
      </c>
      <c r="I101">
        <v>12.712</v>
      </c>
      <c r="J101" t="s">
        <v>2287</v>
      </c>
      <c r="K101">
        <v>1.9E-2</v>
      </c>
      <c r="L101">
        <v>19.651</v>
      </c>
    </row>
    <row r="102" spans="1:12">
      <c r="A102" s="60">
        <v>29373</v>
      </c>
      <c r="B102">
        <v>19.004999999999999</v>
      </c>
      <c r="C102">
        <v>7.0000000000000001E-3</v>
      </c>
      <c r="D102" t="s">
        <v>2287</v>
      </c>
      <c r="E102" t="s">
        <v>2287</v>
      </c>
      <c r="F102">
        <v>19.012</v>
      </c>
      <c r="G102">
        <v>6.5350000000000001</v>
      </c>
      <c r="H102">
        <v>0.161</v>
      </c>
      <c r="I102">
        <v>12.302</v>
      </c>
      <c r="J102" t="s">
        <v>2287</v>
      </c>
      <c r="K102">
        <v>1.2999999999999999E-2</v>
      </c>
      <c r="L102">
        <v>19.012</v>
      </c>
    </row>
    <row r="103" spans="1:12">
      <c r="A103" s="60">
        <v>29403</v>
      </c>
      <c r="B103">
        <v>19.646000000000001</v>
      </c>
      <c r="C103">
        <v>6.0000000000000001E-3</v>
      </c>
      <c r="D103" t="s">
        <v>2287</v>
      </c>
      <c r="E103" t="s">
        <v>2287</v>
      </c>
      <c r="F103">
        <v>19.652999999999999</v>
      </c>
      <c r="G103">
        <v>6.7530000000000001</v>
      </c>
      <c r="H103">
        <v>0.16700000000000001</v>
      </c>
      <c r="I103">
        <v>12.712</v>
      </c>
      <c r="J103" t="s">
        <v>2287</v>
      </c>
      <c r="K103">
        <v>2.1000000000000001E-2</v>
      </c>
      <c r="L103">
        <v>19.652999999999999</v>
      </c>
    </row>
    <row r="104" spans="1:12">
      <c r="A104" s="60">
        <v>29434</v>
      </c>
      <c r="B104">
        <v>19.655000000000001</v>
      </c>
      <c r="C104">
        <v>8.0000000000000002E-3</v>
      </c>
      <c r="D104" t="s">
        <v>2287</v>
      </c>
      <c r="E104" t="s">
        <v>2287</v>
      </c>
      <c r="F104">
        <v>19.663</v>
      </c>
      <c r="G104">
        <v>6.7530000000000001</v>
      </c>
      <c r="H104">
        <v>0.16700000000000001</v>
      </c>
      <c r="I104">
        <v>12.712</v>
      </c>
      <c r="J104" t="s">
        <v>2287</v>
      </c>
      <c r="K104">
        <v>3.2000000000000001E-2</v>
      </c>
      <c r="L104">
        <v>19.663</v>
      </c>
    </row>
    <row r="105" spans="1:12">
      <c r="A105" s="60">
        <v>29465</v>
      </c>
      <c r="B105">
        <v>19.021999999999998</v>
      </c>
      <c r="C105">
        <v>7.0000000000000001E-3</v>
      </c>
      <c r="D105" t="s">
        <v>2287</v>
      </c>
      <c r="E105" t="s">
        <v>2287</v>
      </c>
      <c r="F105">
        <v>19.029</v>
      </c>
      <c r="G105">
        <v>6.5350000000000001</v>
      </c>
      <c r="H105">
        <v>0.161</v>
      </c>
      <c r="I105">
        <v>12.302</v>
      </c>
      <c r="J105" t="s">
        <v>2287</v>
      </c>
      <c r="K105">
        <v>0.03</v>
      </c>
      <c r="L105">
        <v>19.029</v>
      </c>
    </row>
    <row r="106" spans="1:12">
      <c r="A106" s="60">
        <v>29495</v>
      </c>
      <c r="B106">
        <v>19.661000000000001</v>
      </c>
      <c r="C106">
        <v>7.0000000000000001E-3</v>
      </c>
      <c r="D106" t="s">
        <v>2287</v>
      </c>
      <c r="E106" t="s">
        <v>2287</v>
      </c>
      <c r="F106">
        <v>19.667999999999999</v>
      </c>
      <c r="G106">
        <v>6.7530000000000001</v>
      </c>
      <c r="H106">
        <v>0.16700000000000001</v>
      </c>
      <c r="I106">
        <v>12.712</v>
      </c>
      <c r="J106" t="s">
        <v>2287</v>
      </c>
      <c r="K106">
        <v>3.5999999999999997E-2</v>
      </c>
      <c r="L106">
        <v>19.667999999999999</v>
      </c>
    </row>
    <row r="107" spans="1:12">
      <c r="A107" s="60">
        <v>29526</v>
      </c>
      <c r="B107">
        <v>19.026</v>
      </c>
      <c r="C107">
        <v>7.0000000000000001E-3</v>
      </c>
      <c r="D107" t="s">
        <v>2287</v>
      </c>
      <c r="E107" t="s">
        <v>2287</v>
      </c>
      <c r="F107">
        <v>19.032</v>
      </c>
      <c r="G107">
        <v>6.5350000000000001</v>
      </c>
      <c r="H107">
        <v>0.161</v>
      </c>
      <c r="I107">
        <v>12.302</v>
      </c>
      <c r="J107" t="s">
        <v>2287</v>
      </c>
      <c r="K107">
        <v>3.4000000000000002E-2</v>
      </c>
      <c r="L107">
        <v>19.032</v>
      </c>
    </row>
    <row r="108" spans="1:12">
      <c r="A108" s="60">
        <v>29556</v>
      </c>
      <c r="B108">
        <v>19.655000000000001</v>
      </c>
      <c r="C108">
        <v>8.0000000000000002E-3</v>
      </c>
      <c r="D108" t="s">
        <v>2287</v>
      </c>
      <c r="E108" t="s">
        <v>2287</v>
      </c>
      <c r="F108">
        <v>19.663</v>
      </c>
      <c r="G108">
        <v>6.7530000000000001</v>
      </c>
      <c r="H108">
        <v>0.16700000000000001</v>
      </c>
      <c r="I108">
        <v>12.712</v>
      </c>
      <c r="J108" t="s">
        <v>2287</v>
      </c>
      <c r="K108">
        <v>3.1E-2</v>
      </c>
      <c r="L108">
        <v>19.663</v>
      </c>
    </row>
    <row r="109" spans="1:12">
      <c r="A109" s="60">
        <v>29587</v>
      </c>
      <c r="B109">
        <v>19.885000000000002</v>
      </c>
      <c r="C109">
        <v>0.45400000000000001</v>
      </c>
      <c r="D109">
        <v>0.04</v>
      </c>
      <c r="E109" t="s">
        <v>2287</v>
      </c>
      <c r="F109">
        <v>20.379000000000001</v>
      </c>
      <c r="G109">
        <v>6.931</v>
      </c>
      <c r="H109">
        <v>0.16800000000000001</v>
      </c>
      <c r="I109">
        <v>13.211</v>
      </c>
      <c r="J109">
        <v>3.9E-2</v>
      </c>
      <c r="K109">
        <v>3.1E-2</v>
      </c>
      <c r="L109">
        <v>20.379000000000001</v>
      </c>
    </row>
    <row r="110" spans="1:12">
      <c r="A110" s="60">
        <v>29618</v>
      </c>
      <c r="B110">
        <v>17.965</v>
      </c>
      <c r="C110">
        <v>0.41</v>
      </c>
      <c r="D110">
        <v>3.5999999999999997E-2</v>
      </c>
      <c r="E110" t="s">
        <v>2287</v>
      </c>
      <c r="F110">
        <v>18.411000000000001</v>
      </c>
      <c r="G110">
        <v>6.26</v>
      </c>
      <c r="H110">
        <v>0.151</v>
      </c>
      <c r="I110">
        <v>11.932</v>
      </c>
      <c r="J110">
        <v>3.5000000000000003E-2</v>
      </c>
      <c r="K110">
        <v>3.2000000000000001E-2</v>
      </c>
      <c r="L110">
        <v>18.411000000000001</v>
      </c>
    </row>
    <row r="111" spans="1:12">
      <c r="A111" s="60">
        <v>29646</v>
      </c>
      <c r="B111">
        <v>19.89</v>
      </c>
      <c r="C111">
        <v>0.45400000000000001</v>
      </c>
      <c r="D111">
        <v>0.04</v>
      </c>
      <c r="E111" t="s">
        <v>2287</v>
      </c>
      <c r="F111">
        <v>20.382999999999999</v>
      </c>
      <c r="G111">
        <v>6.931</v>
      </c>
      <c r="H111">
        <v>0.16800000000000001</v>
      </c>
      <c r="I111">
        <v>13.211</v>
      </c>
      <c r="J111">
        <v>3.9E-2</v>
      </c>
      <c r="K111">
        <v>3.5000000000000003E-2</v>
      </c>
      <c r="L111">
        <v>20.382999999999999</v>
      </c>
    </row>
    <row r="112" spans="1:12">
      <c r="A112" s="60">
        <v>29677</v>
      </c>
      <c r="B112">
        <v>19.247</v>
      </c>
      <c r="C112">
        <v>0.439</v>
      </c>
      <c r="D112">
        <v>3.9E-2</v>
      </c>
      <c r="E112" t="s">
        <v>2287</v>
      </c>
      <c r="F112">
        <v>19.725000000000001</v>
      </c>
      <c r="G112">
        <v>6.7069999999999999</v>
      </c>
      <c r="H112">
        <v>0.16200000000000001</v>
      </c>
      <c r="I112">
        <v>12.784000000000001</v>
      </c>
      <c r="J112">
        <v>3.7999999999999999E-2</v>
      </c>
      <c r="K112">
        <v>3.3000000000000002E-2</v>
      </c>
      <c r="L112">
        <v>19.725000000000001</v>
      </c>
    </row>
    <row r="113" spans="1:12">
      <c r="A113" s="60">
        <v>29707</v>
      </c>
      <c r="B113">
        <v>19.875</v>
      </c>
      <c r="C113">
        <v>0.45400000000000001</v>
      </c>
      <c r="D113">
        <v>0.04</v>
      </c>
      <c r="E113" t="s">
        <v>2287</v>
      </c>
      <c r="F113">
        <v>20.367999999999999</v>
      </c>
      <c r="G113">
        <v>6.931</v>
      </c>
      <c r="H113">
        <v>0.16800000000000001</v>
      </c>
      <c r="I113">
        <v>13.211</v>
      </c>
      <c r="J113">
        <v>3.9E-2</v>
      </c>
      <c r="K113">
        <v>0.02</v>
      </c>
      <c r="L113">
        <v>20.367999999999999</v>
      </c>
    </row>
    <row r="114" spans="1:12">
      <c r="A114" s="60">
        <v>29738</v>
      </c>
      <c r="B114">
        <v>19.227</v>
      </c>
      <c r="C114">
        <v>0.439</v>
      </c>
      <c r="D114">
        <v>3.9E-2</v>
      </c>
      <c r="E114" t="s">
        <v>2287</v>
      </c>
      <c r="F114">
        <v>19.704000000000001</v>
      </c>
      <c r="G114">
        <v>6.7069999999999999</v>
      </c>
      <c r="H114">
        <v>0.16200000000000001</v>
      </c>
      <c r="I114">
        <v>12.784000000000001</v>
      </c>
      <c r="J114">
        <v>3.7999999999999999E-2</v>
      </c>
      <c r="K114">
        <v>1.2E-2</v>
      </c>
      <c r="L114">
        <v>19.704000000000001</v>
      </c>
    </row>
    <row r="115" spans="1:12">
      <c r="A115" s="60">
        <v>29768</v>
      </c>
      <c r="B115">
        <v>19.87</v>
      </c>
      <c r="C115">
        <v>0.45400000000000001</v>
      </c>
      <c r="D115">
        <v>0.04</v>
      </c>
      <c r="E115" t="s">
        <v>2287</v>
      </c>
      <c r="F115">
        <v>20.364000000000001</v>
      </c>
      <c r="G115">
        <v>6.931</v>
      </c>
      <c r="H115">
        <v>0.16800000000000001</v>
      </c>
      <c r="I115">
        <v>13.211</v>
      </c>
      <c r="J115">
        <v>3.9E-2</v>
      </c>
      <c r="K115">
        <v>1.6E-2</v>
      </c>
      <c r="L115">
        <v>20.364000000000001</v>
      </c>
    </row>
    <row r="116" spans="1:12">
      <c r="A116" s="60">
        <v>29799</v>
      </c>
      <c r="B116">
        <v>19.870999999999999</v>
      </c>
      <c r="C116">
        <v>0.45600000000000002</v>
      </c>
      <c r="D116">
        <v>0.04</v>
      </c>
      <c r="E116" t="s">
        <v>2287</v>
      </c>
      <c r="F116">
        <v>20.367000000000001</v>
      </c>
      <c r="G116">
        <v>6.931</v>
      </c>
      <c r="H116">
        <v>0.16800000000000001</v>
      </c>
      <c r="I116">
        <v>13.211</v>
      </c>
      <c r="J116">
        <v>3.9E-2</v>
      </c>
      <c r="K116">
        <v>1.9E-2</v>
      </c>
      <c r="L116">
        <v>20.367000000000001</v>
      </c>
    </row>
    <row r="117" spans="1:12">
      <c r="A117" s="60">
        <v>29830</v>
      </c>
      <c r="B117">
        <v>19.242999999999999</v>
      </c>
      <c r="C117">
        <v>0.443</v>
      </c>
      <c r="D117">
        <v>3.9E-2</v>
      </c>
      <c r="E117" t="s">
        <v>2287</v>
      </c>
      <c r="F117">
        <v>19.724</v>
      </c>
      <c r="G117">
        <v>6.7069999999999999</v>
      </c>
      <c r="H117">
        <v>0.16200000000000001</v>
      </c>
      <c r="I117">
        <v>12.784000000000001</v>
      </c>
      <c r="J117">
        <v>3.7999999999999999E-2</v>
      </c>
      <c r="K117">
        <v>3.3000000000000002E-2</v>
      </c>
      <c r="L117">
        <v>19.724</v>
      </c>
    </row>
    <row r="118" spans="1:12">
      <c r="A118" s="60">
        <v>29860</v>
      </c>
      <c r="B118">
        <v>19.885999999999999</v>
      </c>
      <c r="C118">
        <v>0.45600000000000002</v>
      </c>
      <c r="D118">
        <v>0.04</v>
      </c>
      <c r="E118" t="s">
        <v>2287</v>
      </c>
      <c r="F118">
        <v>20.381</v>
      </c>
      <c r="G118">
        <v>6.931</v>
      </c>
      <c r="H118">
        <v>0.16800000000000001</v>
      </c>
      <c r="I118">
        <v>13.211</v>
      </c>
      <c r="J118">
        <v>3.9E-2</v>
      </c>
      <c r="K118">
        <v>3.3000000000000002E-2</v>
      </c>
      <c r="L118">
        <v>20.381</v>
      </c>
    </row>
    <row r="119" spans="1:12">
      <c r="A119" s="60">
        <v>29891</v>
      </c>
      <c r="B119">
        <v>19.245000000000001</v>
      </c>
      <c r="C119">
        <v>0.439</v>
      </c>
      <c r="D119">
        <v>3.9E-2</v>
      </c>
      <c r="E119" t="s">
        <v>2287</v>
      </c>
      <c r="F119">
        <v>19.722000000000001</v>
      </c>
      <c r="G119">
        <v>6.7069999999999999</v>
      </c>
      <c r="H119">
        <v>0.16200000000000001</v>
      </c>
      <c r="I119">
        <v>12.784000000000001</v>
      </c>
      <c r="J119">
        <v>3.7999999999999999E-2</v>
      </c>
      <c r="K119">
        <v>3.1E-2</v>
      </c>
      <c r="L119">
        <v>19.722000000000001</v>
      </c>
    </row>
    <row r="120" spans="1:12">
      <c r="A120" s="60">
        <v>29921</v>
      </c>
      <c r="B120">
        <v>19.881</v>
      </c>
      <c r="C120">
        <v>0.45</v>
      </c>
      <c r="D120">
        <v>0.04</v>
      </c>
      <c r="E120" t="s">
        <v>2287</v>
      </c>
      <c r="F120">
        <v>20.370999999999999</v>
      </c>
      <c r="G120">
        <v>6.931</v>
      </c>
      <c r="H120">
        <v>0.16800000000000001</v>
      </c>
      <c r="I120">
        <v>13.211</v>
      </c>
      <c r="J120">
        <v>3.9E-2</v>
      </c>
      <c r="K120">
        <v>2.3E-2</v>
      </c>
      <c r="L120">
        <v>20.370999999999999</v>
      </c>
    </row>
    <row r="121" spans="1:12">
      <c r="A121" s="60">
        <v>29952</v>
      </c>
      <c r="B121">
        <v>19.998999999999999</v>
      </c>
      <c r="C121">
        <v>0.61499999999999999</v>
      </c>
      <c r="D121">
        <v>0.108</v>
      </c>
      <c r="E121" t="s">
        <v>2287</v>
      </c>
      <c r="F121">
        <v>20.722000000000001</v>
      </c>
      <c r="G121">
        <v>7.7279999999999998</v>
      </c>
      <c r="H121">
        <v>0.17599999999999999</v>
      </c>
      <c r="I121">
        <v>12.686</v>
      </c>
      <c r="J121">
        <v>0.106</v>
      </c>
      <c r="K121">
        <v>2.5999999999999999E-2</v>
      </c>
      <c r="L121">
        <v>20.722000000000001</v>
      </c>
    </row>
    <row r="122" spans="1:12">
      <c r="A122" s="60">
        <v>29983</v>
      </c>
      <c r="B122">
        <v>18.065999999999999</v>
      </c>
      <c r="C122">
        <v>0.55500000000000005</v>
      </c>
      <c r="D122">
        <v>9.8000000000000004E-2</v>
      </c>
      <c r="E122" t="s">
        <v>2287</v>
      </c>
      <c r="F122">
        <v>18.719000000000001</v>
      </c>
      <c r="G122">
        <v>6.98</v>
      </c>
      <c r="H122">
        <v>0.159</v>
      </c>
      <c r="I122">
        <v>11.458</v>
      </c>
      <c r="J122">
        <v>9.6000000000000002E-2</v>
      </c>
      <c r="K122">
        <v>2.5999999999999999E-2</v>
      </c>
      <c r="L122">
        <v>18.719000000000001</v>
      </c>
    </row>
    <row r="123" spans="1:12">
      <c r="A123" s="60">
        <v>30011</v>
      </c>
      <c r="B123">
        <v>19.992000000000001</v>
      </c>
      <c r="C123">
        <v>0.61399999999999999</v>
      </c>
      <c r="D123">
        <v>0.108</v>
      </c>
      <c r="E123" t="s">
        <v>2287</v>
      </c>
      <c r="F123">
        <v>20.713999999999999</v>
      </c>
      <c r="G123">
        <v>7.7279999999999998</v>
      </c>
      <c r="H123">
        <v>0.17599999999999999</v>
      </c>
      <c r="I123">
        <v>12.686</v>
      </c>
      <c r="J123">
        <v>0.106</v>
      </c>
      <c r="K123">
        <v>1.7999999999999999E-2</v>
      </c>
      <c r="L123">
        <v>20.713999999999999</v>
      </c>
    </row>
    <row r="124" spans="1:12">
      <c r="A124" s="60">
        <v>30042</v>
      </c>
      <c r="B124">
        <v>19.344999999999999</v>
      </c>
      <c r="C124">
        <v>0.59299999999999997</v>
      </c>
      <c r="D124">
        <v>0.105</v>
      </c>
      <c r="E124" t="s">
        <v>2287</v>
      </c>
      <c r="F124">
        <v>20.042999999999999</v>
      </c>
      <c r="G124">
        <v>7.4779999999999998</v>
      </c>
      <c r="H124">
        <v>0.17</v>
      </c>
      <c r="I124">
        <v>12.276999999999999</v>
      </c>
      <c r="J124">
        <v>0.10299999999999999</v>
      </c>
      <c r="K124">
        <v>1.4E-2</v>
      </c>
      <c r="L124">
        <v>20.042999999999999</v>
      </c>
    </row>
    <row r="125" spans="1:12">
      <c r="A125" s="60">
        <v>30072</v>
      </c>
      <c r="B125">
        <v>19.989000000000001</v>
      </c>
      <c r="C125">
        <v>0.61499999999999999</v>
      </c>
      <c r="D125">
        <v>0.108</v>
      </c>
      <c r="E125" t="s">
        <v>2287</v>
      </c>
      <c r="F125">
        <v>20.712</v>
      </c>
      <c r="G125">
        <v>7.7279999999999998</v>
      </c>
      <c r="H125">
        <v>0.17599999999999999</v>
      </c>
      <c r="I125">
        <v>12.686</v>
      </c>
      <c r="J125">
        <v>0.106</v>
      </c>
      <c r="K125">
        <v>1.6E-2</v>
      </c>
      <c r="L125">
        <v>20.712</v>
      </c>
    </row>
    <row r="126" spans="1:12">
      <c r="A126" s="60">
        <v>30103</v>
      </c>
      <c r="B126">
        <v>19.347000000000001</v>
      </c>
      <c r="C126">
        <v>0.59499999999999997</v>
      </c>
      <c r="D126">
        <v>0.105</v>
      </c>
      <c r="E126" t="s">
        <v>2287</v>
      </c>
      <c r="F126">
        <v>20.045999999999999</v>
      </c>
      <c r="G126">
        <v>7.4779999999999998</v>
      </c>
      <c r="H126">
        <v>0.17</v>
      </c>
      <c r="I126">
        <v>12.276999999999999</v>
      </c>
      <c r="J126">
        <v>0.10299999999999999</v>
      </c>
      <c r="K126">
        <v>1.7999999999999999E-2</v>
      </c>
      <c r="L126">
        <v>20.045999999999999</v>
      </c>
    </row>
    <row r="127" spans="1:12">
      <c r="A127" s="60">
        <v>30133</v>
      </c>
      <c r="B127">
        <v>19.992999999999999</v>
      </c>
      <c r="C127">
        <v>0.61599999999999999</v>
      </c>
      <c r="D127">
        <v>0.108</v>
      </c>
      <c r="E127" t="s">
        <v>2287</v>
      </c>
      <c r="F127">
        <v>20.716999999999999</v>
      </c>
      <c r="G127">
        <v>7.7279999999999998</v>
      </c>
      <c r="H127">
        <v>0.17599999999999999</v>
      </c>
      <c r="I127">
        <v>12.686</v>
      </c>
      <c r="J127">
        <v>0.106</v>
      </c>
      <c r="K127">
        <v>2.1000000000000001E-2</v>
      </c>
      <c r="L127">
        <v>20.716999999999999</v>
      </c>
    </row>
    <row r="128" spans="1:12">
      <c r="A128" s="60">
        <v>30164</v>
      </c>
      <c r="B128">
        <v>19.994</v>
      </c>
      <c r="C128">
        <v>0.61299999999999999</v>
      </c>
      <c r="D128">
        <v>0.108</v>
      </c>
      <c r="E128" t="s">
        <v>2287</v>
      </c>
      <c r="F128">
        <v>20.715</v>
      </c>
      <c r="G128">
        <v>7.7279999999999998</v>
      </c>
      <c r="H128">
        <v>0.17599999999999999</v>
      </c>
      <c r="I128">
        <v>12.686</v>
      </c>
      <c r="J128">
        <v>0.106</v>
      </c>
      <c r="K128">
        <v>0.02</v>
      </c>
      <c r="L128">
        <v>20.715</v>
      </c>
    </row>
    <row r="129" spans="1:12">
      <c r="A129" s="60">
        <v>30195</v>
      </c>
      <c r="B129">
        <v>19.356999999999999</v>
      </c>
      <c r="C129">
        <v>0.59299999999999997</v>
      </c>
      <c r="D129">
        <v>0.105</v>
      </c>
      <c r="E129" t="s">
        <v>2287</v>
      </c>
      <c r="F129">
        <v>20.055</v>
      </c>
      <c r="G129">
        <v>7.4779999999999998</v>
      </c>
      <c r="H129">
        <v>0.17</v>
      </c>
      <c r="I129">
        <v>12.276999999999999</v>
      </c>
      <c r="J129">
        <v>0.10299999999999999</v>
      </c>
      <c r="K129">
        <v>2.5999999999999999E-2</v>
      </c>
      <c r="L129">
        <v>20.055</v>
      </c>
    </row>
    <row r="130" spans="1:12">
      <c r="A130" s="60">
        <v>30225</v>
      </c>
      <c r="B130">
        <v>20.010999999999999</v>
      </c>
      <c r="C130">
        <v>0.61499999999999999</v>
      </c>
      <c r="D130">
        <v>0.108</v>
      </c>
      <c r="E130" t="s">
        <v>2287</v>
      </c>
      <c r="F130">
        <v>20.734000000000002</v>
      </c>
      <c r="G130">
        <v>7.7279999999999998</v>
      </c>
      <c r="H130">
        <v>0.17599999999999999</v>
      </c>
      <c r="I130">
        <v>12.686</v>
      </c>
      <c r="J130">
        <v>0.106</v>
      </c>
      <c r="K130">
        <v>3.7999999999999999E-2</v>
      </c>
      <c r="L130">
        <v>20.734000000000002</v>
      </c>
    </row>
    <row r="131" spans="1:12">
      <c r="A131" s="60">
        <v>30256</v>
      </c>
      <c r="B131">
        <v>19.355</v>
      </c>
      <c r="C131">
        <v>0.59399999999999997</v>
      </c>
      <c r="D131">
        <v>0.105</v>
      </c>
      <c r="E131" t="s">
        <v>2287</v>
      </c>
      <c r="F131">
        <v>20.053999999999998</v>
      </c>
      <c r="G131">
        <v>7.4779999999999998</v>
      </c>
      <c r="H131">
        <v>0.17</v>
      </c>
      <c r="I131">
        <v>12.276999999999999</v>
      </c>
      <c r="J131">
        <v>0.10299999999999999</v>
      </c>
      <c r="K131">
        <v>2.5999999999999999E-2</v>
      </c>
      <c r="L131">
        <v>20.053999999999998</v>
      </c>
    </row>
    <row r="132" spans="1:12">
      <c r="A132" s="60">
        <v>30286</v>
      </c>
      <c r="B132">
        <v>19.995000000000001</v>
      </c>
      <c r="C132">
        <v>0.61499999999999999</v>
      </c>
      <c r="D132">
        <v>0.108</v>
      </c>
      <c r="E132" t="s">
        <v>2287</v>
      </c>
      <c r="F132">
        <v>20.718</v>
      </c>
      <c r="G132">
        <v>7.7279999999999998</v>
      </c>
      <c r="H132">
        <v>0.17599999999999999</v>
      </c>
      <c r="I132">
        <v>12.686</v>
      </c>
      <c r="J132">
        <v>0.106</v>
      </c>
      <c r="K132">
        <v>2.3E-2</v>
      </c>
      <c r="L132">
        <v>20.718</v>
      </c>
    </row>
    <row r="133" spans="1:12">
      <c r="A133" s="60">
        <v>30317</v>
      </c>
      <c r="B133">
        <v>21.379000000000001</v>
      </c>
      <c r="C133">
        <v>0.80700000000000005</v>
      </c>
      <c r="D133">
        <v>0.19900000000000001</v>
      </c>
      <c r="E133" t="s">
        <v>2287</v>
      </c>
      <c r="F133">
        <v>22.385999999999999</v>
      </c>
      <c r="G133">
        <v>7.7279999999999998</v>
      </c>
      <c r="H133">
        <v>0.17699999999999999</v>
      </c>
      <c r="I133">
        <v>14.266999999999999</v>
      </c>
      <c r="J133">
        <v>0.19600000000000001</v>
      </c>
      <c r="K133">
        <v>1.9E-2</v>
      </c>
      <c r="L133">
        <v>22.385999999999999</v>
      </c>
    </row>
    <row r="134" spans="1:12">
      <c r="A134" s="60">
        <v>30348</v>
      </c>
      <c r="B134">
        <v>19.311</v>
      </c>
      <c r="C134">
        <v>0.73099999999999998</v>
      </c>
      <c r="D134">
        <v>0.18</v>
      </c>
      <c r="E134" t="s">
        <v>2287</v>
      </c>
      <c r="F134">
        <v>20.221</v>
      </c>
      <c r="G134">
        <v>6.98</v>
      </c>
      <c r="H134">
        <v>0.16</v>
      </c>
      <c r="I134">
        <v>12.885999999999999</v>
      </c>
      <c r="J134">
        <v>0.17699999999999999</v>
      </c>
      <c r="K134">
        <v>1.9E-2</v>
      </c>
      <c r="L134">
        <v>20.221</v>
      </c>
    </row>
    <row r="135" spans="1:12">
      <c r="A135" s="60">
        <v>30376</v>
      </c>
      <c r="B135">
        <v>21.381</v>
      </c>
      <c r="C135">
        <v>0.80900000000000005</v>
      </c>
      <c r="D135">
        <v>0.19900000000000001</v>
      </c>
      <c r="E135" t="s">
        <v>2287</v>
      </c>
      <c r="F135">
        <v>22.388999999999999</v>
      </c>
      <c r="G135">
        <v>7.7279999999999998</v>
      </c>
      <c r="H135">
        <v>0.17699999999999999</v>
      </c>
      <c r="I135">
        <v>14.266999999999999</v>
      </c>
      <c r="J135">
        <v>0.19600000000000001</v>
      </c>
      <c r="K135">
        <v>2.1999999999999999E-2</v>
      </c>
      <c r="L135">
        <v>22.388999999999999</v>
      </c>
    </row>
    <row r="136" spans="1:12">
      <c r="A136" s="60">
        <v>30407</v>
      </c>
      <c r="B136">
        <v>20.689</v>
      </c>
      <c r="C136">
        <v>0.78200000000000003</v>
      </c>
      <c r="D136">
        <v>0.193</v>
      </c>
      <c r="E136" t="s">
        <v>2287</v>
      </c>
      <c r="F136">
        <v>21.664000000000001</v>
      </c>
      <c r="G136">
        <v>7.4779999999999998</v>
      </c>
      <c r="H136">
        <v>0.17100000000000001</v>
      </c>
      <c r="I136">
        <v>13.807</v>
      </c>
      <c r="J136">
        <v>0.19</v>
      </c>
      <c r="K136">
        <v>1.7999999999999999E-2</v>
      </c>
      <c r="L136">
        <v>21.664000000000001</v>
      </c>
    </row>
    <row r="137" spans="1:12">
      <c r="A137" s="60">
        <v>30437</v>
      </c>
      <c r="B137">
        <v>21.376999999999999</v>
      </c>
      <c r="C137">
        <v>0.81399999999999995</v>
      </c>
      <c r="D137">
        <v>0.19900000000000001</v>
      </c>
      <c r="E137" t="s">
        <v>2287</v>
      </c>
      <c r="F137">
        <v>22.39</v>
      </c>
      <c r="G137">
        <v>7.7279999999999998</v>
      </c>
      <c r="H137">
        <v>0.17699999999999999</v>
      </c>
      <c r="I137">
        <v>14.266999999999999</v>
      </c>
      <c r="J137">
        <v>0.19600000000000001</v>
      </c>
      <c r="K137">
        <v>2.1999999999999999E-2</v>
      </c>
      <c r="L137">
        <v>22.39</v>
      </c>
    </row>
    <row r="138" spans="1:12">
      <c r="A138" s="60">
        <v>30468</v>
      </c>
      <c r="B138">
        <v>20.690999999999999</v>
      </c>
      <c r="C138">
        <v>0.78800000000000003</v>
      </c>
      <c r="D138">
        <v>0.193</v>
      </c>
      <c r="E138" t="s">
        <v>2287</v>
      </c>
      <c r="F138">
        <v>21.670999999999999</v>
      </c>
      <c r="G138">
        <v>7.4779999999999998</v>
      </c>
      <c r="H138">
        <v>0.17100000000000001</v>
      </c>
      <c r="I138">
        <v>13.807</v>
      </c>
      <c r="J138">
        <v>0.19</v>
      </c>
      <c r="K138">
        <v>2.5999999999999999E-2</v>
      </c>
      <c r="L138">
        <v>21.670999999999999</v>
      </c>
    </row>
    <row r="139" spans="1:12">
      <c r="A139" s="60">
        <v>30498</v>
      </c>
      <c r="B139">
        <v>21.38</v>
      </c>
      <c r="C139">
        <v>0.81200000000000006</v>
      </c>
      <c r="D139">
        <v>0.19900000000000001</v>
      </c>
      <c r="E139" t="s">
        <v>2287</v>
      </c>
      <c r="F139">
        <v>22.390999999999998</v>
      </c>
      <c r="G139">
        <v>7.7279999999999998</v>
      </c>
      <c r="H139">
        <v>0.17699999999999999</v>
      </c>
      <c r="I139">
        <v>14.266999999999999</v>
      </c>
      <c r="J139">
        <v>0.19600000000000001</v>
      </c>
      <c r="K139">
        <v>2.4E-2</v>
      </c>
      <c r="L139">
        <v>22.390999999999998</v>
      </c>
    </row>
    <row r="140" spans="1:12">
      <c r="A140" s="60">
        <v>30529</v>
      </c>
      <c r="B140">
        <v>21.384</v>
      </c>
      <c r="C140">
        <v>0.81200000000000006</v>
      </c>
      <c r="D140">
        <v>0.19900000000000001</v>
      </c>
      <c r="E140" t="s">
        <v>2287</v>
      </c>
      <c r="F140">
        <v>22.395</v>
      </c>
      <c r="G140">
        <v>7.7279999999999998</v>
      </c>
      <c r="H140">
        <v>0.17699999999999999</v>
      </c>
      <c r="I140">
        <v>14.266999999999999</v>
      </c>
      <c r="J140">
        <v>0.19600000000000001</v>
      </c>
      <c r="K140">
        <v>2.8000000000000001E-2</v>
      </c>
      <c r="L140">
        <v>22.395</v>
      </c>
    </row>
    <row r="141" spans="1:12">
      <c r="A141" s="60">
        <v>30560</v>
      </c>
      <c r="B141">
        <v>20.696000000000002</v>
      </c>
      <c r="C141">
        <v>0.78500000000000003</v>
      </c>
      <c r="D141">
        <v>0.193</v>
      </c>
      <c r="E141" t="s">
        <v>2287</v>
      </c>
      <c r="F141">
        <v>21.673999999999999</v>
      </c>
      <c r="G141">
        <v>7.4779999999999998</v>
      </c>
      <c r="H141">
        <v>0.17100000000000001</v>
      </c>
      <c r="I141">
        <v>13.807</v>
      </c>
      <c r="J141">
        <v>0.19</v>
      </c>
      <c r="K141">
        <v>2.9000000000000001E-2</v>
      </c>
      <c r="L141">
        <v>21.673999999999999</v>
      </c>
    </row>
    <row r="142" spans="1:12">
      <c r="A142" s="60">
        <v>30590</v>
      </c>
      <c r="B142">
        <v>21.388999999999999</v>
      </c>
      <c r="C142">
        <v>0.81100000000000005</v>
      </c>
      <c r="D142">
        <v>0.19900000000000001</v>
      </c>
      <c r="E142" t="s">
        <v>2287</v>
      </c>
      <c r="F142">
        <v>22.399000000000001</v>
      </c>
      <c r="G142">
        <v>7.7279999999999998</v>
      </c>
      <c r="H142">
        <v>0.17699999999999999</v>
      </c>
      <c r="I142">
        <v>14.266999999999999</v>
      </c>
      <c r="J142">
        <v>0.19600000000000001</v>
      </c>
      <c r="K142">
        <v>3.2000000000000001E-2</v>
      </c>
      <c r="L142">
        <v>22.399000000000001</v>
      </c>
    </row>
    <row r="143" spans="1:12">
      <c r="A143" s="60">
        <v>30621</v>
      </c>
      <c r="B143">
        <v>20.702999999999999</v>
      </c>
      <c r="C143">
        <v>0.78200000000000003</v>
      </c>
      <c r="D143">
        <v>0.193</v>
      </c>
      <c r="E143" t="s">
        <v>2287</v>
      </c>
      <c r="F143">
        <v>21.678999999999998</v>
      </c>
      <c r="G143">
        <v>7.4779999999999998</v>
      </c>
      <c r="H143">
        <v>0.17100000000000001</v>
      </c>
      <c r="I143">
        <v>13.807</v>
      </c>
      <c r="J143">
        <v>0.19</v>
      </c>
      <c r="K143">
        <v>3.3000000000000002E-2</v>
      </c>
      <c r="L143">
        <v>21.678999999999998</v>
      </c>
    </row>
    <row r="144" spans="1:12">
      <c r="A144" s="60">
        <v>30651</v>
      </c>
      <c r="B144">
        <v>21.405000000000001</v>
      </c>
      <c r="C144">
        <v>0.80900000000000005</v>
      </c>
      <c r="D144">
        <v>0.19900000000000001</v>
      </c>
      <c r="E144" t="s">
        <v>2287</v>
      </c>
      <c r="F144">
        <v>22.413</v>
      </c>
      <c r="G144">
        <v>7.7279999999999998</v>
      </c>
      <c r="H144">
        <v>0.17699999999999999</v>
      </c>
      <c r="I144">
        <v>14.266999999999999</v>
      </c>
      <c r="J144">
        <v>0.19600000000000001</v>
      </c>
      <c r="K144">
        <v>4.5999999999999999E-2</v>
      </c>
      <c r="L144">
        <v>22.413</v>
      </c>
    </row>
    <row r="145" spans="1:12">
      <c r="A145" s="60">
        <v>30682</v>
      </c>
      <c r="B145">
        <v>21.344000000000001</v>
      </c>
      <c r="C145">
        <v>1.056</v>
      </c>
      <c r="D145">
        <v>0.24399999999999999</v>
      </c>
      <c r="E145" t="s">
        <v>2287</v>
      </c>
      <c r="F145">
        <v>22.645</v>
      </c>
      <c r="G145">
        <v>7.7859999999999996</v>
      </c>
      <c r="H145">
        <v>0.17699999999999999</v>
      </c>
      <c r="I145">
        <v>14.39</v>
      </c>
      <c r="J145">
        <v>0.23899999999999999</v>
      </c>
      <c r="K145">
        <v>5.2999999999999999E-2</v>
      </c>
      <c r="L145">
        <v>22.645</v>
      </c>
    </row>
    <row r="146" spans="1:12">
      <c r="A146" s="60">
        <v>30713</v>
      </c>
      <c r="B146">
        <v>19.949000000000002</v>
      </c>
      <c r="C146">
        <v>0.995</v>
      </c>
      <c r="D146">
        <v>0.22900000000000001</v>
      </c>
      <c r="E146" t="s">
        <v>2287</v>
      </c>
      <c r="F146">
        <v>21.172000000000001</v>
      </c>
      <c r="G146">
        <v>7.2839999999999998</v>
      </c>
      <c r="H146">
        <v>0.16500000000000001</v>
      </c>
      <c r="I146">
        <v>13.462</v>
      </c>
      <c r="J146">
        <v>0.224</v>
      </c>
      <c r="K146">
        <v>3.7999999999999999E-2</v>
      </c>
      <c r="L146">
        <v>21.172000000000001</v>
      </c>
    </row>
    <row r="147" spans="1:12">
      <c r="A147" s="60">
        <v>30742</v>
      </c>
      <c r="B147">
        <v>21.327999999999999</v>
      </c>
      <c r="C147">
        <v>1.07</v>
      </c>
      <c r="D147">
        <v>0.24399999999999999</v>
      </c>
      <c r="E147" t="s">
        <v>2287</v>
      </c>
      <c r="F147">
        <v>22.641999999999999</v>
      </c>
      <c r="G147">
        <v>7.7859999999999996</v>
      </c>
      <c r="H147">
        <v>0.17699999999999999</v>
      </c>
      <c r="I147">
        <v>14.39</v>
      </c>
      <c r="J147">
        <v>0.23899999999999999</v>
      </c>
      <c r="K147">
        <v>0.05</v>
      </c>
      <c r="L147">
        <v>22.641999999999999</v>
      </c>
    </row>
    <row r="148" spans="1:12">
      <c r="A148" s="60">
        <v>30773</v>
      </c>
      <c r="B148">
        <v>20.626999999999999</v>
      </c>
      <c r="C148">
        <v>1.0349999999999999</v>
      </c>
      <c r="D148">
        <v>0.23599999999999999</v>
      </c>
      <c r="E148" t="s">
        <v>2287</v>
      </c>
      <c r="F148">
        <v>21.899000000000001</v>
      </c>
      <c r="G148">
        <v>7.5350000000000001</v>
      </c>
      <c r="H148">
        <v>0.17100000000000001</v>
      </c>
      <c r="I148">
        <v>13.926</v>
      </c>
      <c r="J148">
        <v>0.23100000000000001</v>
      </c>
      <c r="K148">
        <v>3.5000000000000003E-2</v>
      </c>
      <c r="L148">
        <v>21.899000000000001</v>
      </c>
    </row>
    <row r="149" spans="1:12">
      <c r="A149" s="60">
        <v>30803</v>
      </c>
      <c r="B149">
        <v>21.315000000000001</v>
      </c>
      <c r="C149">
        <v>1.071</v>
      </c>
      <c r="D149">
        <v>0.24399999999999999</v>
      </c>
      <c r="E149" t="s">
        <v>2287</v>
      </c>
      <c r="F149">
        <v>22.63</v>
      </c>
      <c r="G149">
        <v>7.7859999999999996</v>
      </c>
      <c r="H149">
        <v>0.17699999999999999</v>
      </c>
      <c r="I149">
        <v>14.39</v>
      </c>
      <c r="J149">
        <v>0.23899999999999999</v>
      </c>
      <c r="K149">
        <v>3.7999999999999999E-2</v>
      </c>
      <c r="L149">
        <v>22.63</v>
      </c>
    </row>
    <row r="150" spans="1:12">
      <c r="A150" s="60">
        <v>30834</v>
      </c>
      <c r="B150">
        <v>20.628</v>
      </c>
      <c r="C150">
        <v>1.036</v>
      </c>
      <c r="D150">
        <v>0.23599999999999999</v>
      </c>
      <c r="E150" t="s">
        <v>2287</v>
      </c>
      <c r="F150">
        <v>21.901</v>
      </c>
      <c r="G150">
        <v>7.5350000000000001</v>
      </c>
      <c r="H150">
        <v>0.17100000000000001</v>
      </c>
      <c r="I150">
        <v>13.926</v>
      </c>
      <c r="J150">
        <v>0.23100000000000001</v>
      </c>
      <c r="K150">
        <v>3.6999999999999998E-2</v>
      </c>
      <c r="L150">
        <v>21.901</v>
      </c>
    </row>
    <row r="151" spans="1:12">
      <c r="A151" s="60">
        <v>30864</v>
      </c>
      <c r="B151">
        <v>21.335999999999999</v>
      </c>
      <c r="C151">
        <v>1.071</v>
      </c>
      <c r="D151">
        <v>0.24399999999999999</v>
      </c>
      <c r="E151" t="s">
        <v>2287</v>
      </c>
      <c r="F151">
        <v>22.651</v>
      </c>
      <c r="G151">
        <v>7.7859999999999996</v>
      </c>
      <c r="H151">
        <v>0.17699999999999999</v>
      </c>
      <c r="I151">
        <v>14.39</v>
      </c>
      <c r="J151">
        <v>0.23899999999999999</v>
      </c>
      <c r="K151">
        <v>5.8999999999999997E-2</v>
      </c>
      <c r="L151">
        <v>22.651</v>
      </c>
    </row>
    <row r="152" spans="1:12">
      <c r="A152" s="60">
        <v>30895</v>
      </c>
      <c r="B152">
        <v>21.338000000000001</v>
      </c>
      <c r="C152">
        <v>1.07</v>
      </c>
      <c r="D152">
        <v>0.24399999999999999</v>
      </c>
      <c r="E152" t="s">
        <v>2287</v>
      </c>
      <c r="F152">
        <v>22.652000000000001</v>
      </c>
      <c r="G152">
        <v>7.7859999999999996</v>
      </c>
      <c r="H152">
        <v>0.17699999999999999</v>
      </c>
      <c r="I152">
        <v>14.39</v>
      </c>
      <c r="J152">
        <v>0.23899999999999999</v>
      </c>
      <c r="K152">
        <v>0.06</v>
      </c>
      <c r="L152">
        <v>22.652000000000001</v>
      </c>
    </row>
    <row r="153" spans="1:12">
      <c r="A153" s="60">
        <v>30926</v>
      </c>
      <c r="B153">
        <v>20.655999999999999</v>
      </c>
      <c r="C153">
        <v>1.036</v>
      </c>
      <c r="D153">
        <v>0.23599999999999999</v>
      </c>
      <c r="E153" t="s">
        <v>2287</v>
      </c>
      <c r="F153">
        <v>21.928000000000001</v>
      </c>
      <c r="G153">
        <v>7.5350000000000001</v>
      </c>
      <c r="H153">
        <v>0.17100000000000001</v>
      </c>
      <c r="I153">
        <v>13.926</v>
      </c>
      <c r="J153">
        <v>0.23100000000000001</v>
      </c>
      <c r="K153">
        <v>6.5000000000000002E-2</v>
      </c>
      <c r="L153">
        <v>21.928000000000001</v>
      </c>
    </row>
    <row r="154" spans="1:12">
      <c r="A154" s="60">
        <v>30956</v>
      </c>
      <c r="B154">
        <v>21.353000000000002</v>
      </c>
      <c r="C154">
        <v>1.081</v>
      </c>
      <c r="D154">
        <v>0.24399999999999999</v>
      </c>
      <c r="E154" t="s">
        <v>2287</v>
      </c>
      <c r="F154">
        <v>22.678000000000001</v>
      </c>
      <c r="G154">
        <v>7.7859999999999996</v>
      </c>
      <c r="H154">
        <v>0.17699999999999999</v>
      </c>
      <c r="I154">
        <v>14.39</v>
      </c>
      <c r="J154">
        <v>0.23899999999999999</v>
      </c>
      <c r="K154">
        <v>8.5999999999999993E-2</v>
      </c>
      <c r="L154">
        <v>22.678000000000001</v>
      </c>
    </row>
    <row r="155" spans="1:12">
      <c r="A155" s="60">
        <v>30987</v>
      </c>
      <c r="B155">
        <v>20.687999999999999</v>
      </c>
      <c r="C155">
        <v>1.044</v>
      </c>
      <c r="D155">
        <v>0.23599999999999999</v>
      </c>
      <c r="E155" t="s">
        <v>2287</v>
      </c>
      <c r="F155">
        <v>21.968</v>
      </c>
      <c r="G155">
        <v>7.5350000000000001</v>
      </c>
      <c r="H155">
        <v>0.17100000000000001</v>
      </c>
      <c r="I155">
        <v>13.926</v>
      </c>
      <c r="J155">
        <v>0.23100000000000001</v>
      </c>
      <c r="K155">
        <v>0.105</v>
      </c>
      <c r="L155">
        <v>21.968</v>
      </c>
    </row>
    <row r="156" spans="1:12">
      <c r="A156" s="60">
        <v>31017</v>
      </c>
      <c r="B156">
        <v>21.369</v>
      </c>
      <c r="C156">
        <v>1.075</v>
      </c>
      <c r="D156">
        <v>0.24399999999999999</v>
      </c>
      <c r="E156" t="s">
        <v>2287</v>
      </c>
      <c r="F156">
        <v>22.687999999999999</v>
      </c>
      <c r="G156">
        <v>7.7859999999999996</v>
      </c>
      <c r="H156">
        <v>0.17699999999999999</v>
      </c>
      <c r="I156">
        <v>14.39</v>
      </c>
      <c r="J156">
        <v>0.23899999999999999</v>
      </c>
      <c r="K156">
        <v>9.5000000000000001E-2</v>
      </c>
      <c r="L156">
        <v>22.687999999999999</v>
      </c>
    </row>
    <row r="157" spans="1:12">
      <c r="A157" s="60">
        <v>31048</v>
      </c>
      <c r="B157">
        <v>21.422999999999998</v>
      </c>
      <c r="C157">
        <v>1.216</v>
      </c>
      <c r="D157">
        <v>0.29599999999999999</v>
      </c>
      <c r="E157" t="s">
        <v>2287</v>
      </c>
      <c r="F157">
        <v>22.936</v>
      </c>
      <c r="G157">
        <v>8.0459999999999994</v>
      </c>
      <c r="H157">
        <v>0.193</v>
      </c>
      <c r="I157">
        <v>14.295</v>
      </c>
      <c r="J157">
        <v>0.28899999999999998</v>
      </c>
      <c r="K157">
        <v>0.112</v>
      </c>
      <c r="L157">
        <v>22.936</v>
      </c>
    </row>
    <row r="158" spans="1:12">
      <c r="A158" s="60">
        <v>31079</v>
      </c>
      <c r="B158">
        <v>19.350000000000001</v>
      </c>
      <c r="C158">
        <v>1.0980000000000001</v>
      </c>
      <c r="D158">
        <v>0.26800000000000002</v>
      </c>
      <c r="E158" t="s">
        <v>2287</v>
      </c>
      <c r="F158">
        <v>20.716000000000001</v>
      </c>
      <c r="G158">
        <v>7.2679999999999998</v>
      </c>
      <c r="H158">
        <v>0.17499999999999999</v>
      </c>
      <c r="I158">
        <v>12.912000000000001</v>
      </c>
      <c r="J158">
        <v>0.26100000000000001</v>
      </c>
      <c r="K158">
        <v>0.10100000000000001</v>
      </c>
      <c r="L158">
        <v>20.716000000000001</v>
      </c>
    </row>
    <row r="159" spans="1:12">
      <c r="A159" s="60">
        <v>31107</v>
      </c>
      <c r="B159">
        <v>21.420999999999999</v>
      </c>
      <c r="C159">
        <v>1.218</v>
      </c>
      <c r="D159">
        <v>0.29599999999999999</v>
      </c>
      <c r="E159" t="s">
        <v>2287</v>
      </c>
      <c r="F159">
        <v>22.936</v>
      </c>
      <c r="G159">
        <v>8.0459999999999994</v>
      </c>
      <c r="H159">
        <v>0.193</v>
      </c>
      <c r="I159">
        <v>14.295</v>
      </c>
      <c r="J159">
        <v>0.28899999999999998</v>
      </c>
      <c r="K159">
        <v>0.112</v>
      </c>
      <c r="L159">
        <v>22.936</v>
      </c>
    </row>
    <row r="160" spans="1:12">
      <c r="A160" s="60">
        <v>31138</v>
      </c>
      <c r="B160">
        <v>20.678999999999998</v>
      </c>
      <c r="C160">
        <v>1.1839999999999999</v>
      </c>
      <c r="D160">
        <v>0.28699999999999998</v>
      </c>
      <c r="E160" t="s">
        <v>2287</v>
      </c>
      <c r="F160">
        <v>22.15</v>
      </c>
      <c r="G160">
        <v>7.7869999999999999</v>
      </c>
      <c r="H160">
        <v>0.187</v>
      </c>
      <c r="I160">
        <v>13.834</v>
      </c>
      <c r="J160">
        <v>0.28000000000000003</v>
      </c>
      <c r="K160">
        <v>6.2E-2</v>
      </c>
      <c r="L160">
        <v>22.15</v>
      </c>
    </row>
    <row r="161" spans="1:12">
      <c r="A161" s="60">
        <v>31168</v>
      </c>
      <c r="B161">
        <v>21.373000000000001</v>
      </c>
      <c r="C161">
        <v>1.222</v>
      </c>
      <c r="D161">
        <v>0.29599999999999999</v>
      </c>
      <c r="E161" t="s">
        <v>2287</v>
      </c>
      <c r="F161">
        <v>22.890999999999998</v>
      </c>
      <c r="G161">
        <v>8.0459999999999994</v>
      </c>
      <c r="H161">
        <v>0.193</v>
      </c>
      <c r="I161">
        <v>14.295</v>
      </c>
      <c r="J161">
        <v>0.28899999999999998</v>
      </c>
      <c r="K161">
        <v>6.8000000000000005E-2</v>
      </c>
      <c r="L161">
        <v>22.890999999999998</v>
      </c>
    </row>
    <row r="162" spans="1:12">
      <c r="A162" s="60">
        <v>31199</v>
      </c>
      <c r="B162">
        <v>20.68</v>
      </c>
      <c r="C162">
        <v>1.1859999999999999</v>
      </c>
      <c r="D162">
        <v>0.28699999999999998</v>
      </c>
      <c r="E162" t="s">
        <v>2287</v>
      </c>
      <c r="F162">
        <v>22.152999999999999</v>
      </c>
      <c r="G162">
        <v>7.7869999999999999</v>
      </c>
      <c r="H162">
        <v>0.187</v>
      </c>
      <c r="I162">
        <v>13.834</v>
      </c>
      <c r="J162">
        <v>0.28000000000000003</v>
      </c>
      <c r="K162">
        <v>6.5000000000000002E-2</v>
      </c>
      <c r="L162">
        <v>22.152999999999999</v>
      </c>
    </row>
    <row r="163" spans="1:12">
      <c r="A163" s="60">
        <v>31229</v>
      </c>
      <c r="B163">
        <v>21.395</v>
      </c>
      <c r="C163">
        <v>1.2250000000000001</v>
      </c>
      <c r="D163">
        <v>0.29599999999999999</v>
      </c>
      <c r="E163" t="s">
        <v>2287</v>
      </c>
      <c r="F163">
        <v>22.916</v>
      </c>
      <c r="G163">
        <v>8.0459999999999994</v>
      </c>
      <c r="H163">
        <v>0.193</v>
      </c>
      <c r="I163">
        <v>14.295</v>
      </c>
      <c r="J163">
        <v>0.28899999999999998</v>
      </c>
      <c r="K163">
        <v>9.1999999999999998E-2</v>
      </c>
      <c r="L163">
        <v>22.916</v>
      </c>
    </row>
    <row r="164" spans="1:12">
      <c r="A164" s="60">
        <v>31260</v>
      </c>
      <c r="B164">
        <v>21.411999999999999</v>
      </c>
      <c r="C164">
        <v>1.222</v>
      </c>
      <c r="D164">
        <v>0.29599999999999999</v>
      </c>
      <c r="E164" t="s">
        <v>2287</v>
      </c>
      <c r="F164">
        <v>22.931000000000001</v>
      </c>
      <c r="G164">
        <v>8.0459999999999994</v>
      </c>
      <c r="H164">
        <v>0.193</v>
      </c>
      <c r="I164">
        <v>14.295</v>
      </c>
      <c r="J164">
        <v>0.28899999999999998</v>
      </c>
      <c r="K164">
        <v>0.107</v>
      </c>
      <c r="L164">
        <v>22.931000000000001</v>
      </c>
    </row>
    <row r="165" spans="1:12">
      <c r="A165" s="60">
        <v>31291</v>
      </c>
      <c r="B165">
        <v>20.73</v>
      </c>
      <c r="C165">
        <v>1.175</v>
      </c>
      <c r="D165">
        <v>0.28699999999999998</v>
      </c>
      <c r="E165" t="s">
        <v>2287</v>
      </c>
      <c r="F165">
        <v>22.192</v>
      </c>
      <c r="G165">
        <v>7.7869999999999999</v>
      </c>
      <c r="H165">
        <v>0.187</v>
      </c>
      <c r="I165">
        <v>13.834</v>
      </c>
      <c r="J165">
        <v>0.28000000000000003</v>
      </c>
      <c r="K165">
        <v>0.104</v>
      </c>
      <c r="L165">
        <v>22.192</v>
      </c>
    </row>
    <row r="166" spans="1:12">
      <c r="A166" s="60">
        <v>31321</v>
      </c>
      <c r="B166">
        <v>21.413</v>
      </c>
      <c r="C166">
        <v>1.214</v>
      </c>
      <c r="D166">
        <v>0.29599999999999999</v>
      </c>
      <c r="E166" t="s">
        <v>2287</v>
      </c>
      <c r="F166">
        <v>22.923999999999999</v>
      </c>
      <c r="G166">
        <v>8.0459999999999994</v>
      </c>
      <c r="H166">
        <v>0.193</v>
      </c>
      <c r="I166">
        <v>14.295</v>
      </c>
      <c r="J166">
        <v>0.28899999999999998</v>
      </c>
      <c r="K166">
        <v>0.1</v>
      </c>
      <c r="L166">
        <v>22.923999999999999</v>
      </c>
    </row>
    <row r="167" spans="1:12">
      <c r="A167" s="60">
        <v>31352</v>
      </c>
      <c r="B167">
        <v>20.725999999999999</v>
      </c>
      <c r="C167">
        <v>1.1819999999999999</v>
      </c>
      <c r="D167">
        <v>0.28699999999999998</v>
      </c>
      <c r="E167" t="s">
        <v>2287</v>
      </c>
      <c r="F167">
        <v>22.195</v>
      </c>
      <c r="G167">
        <v>7.7869999999999999</v>
      </c>
      <c r="H167">
        <v>0.187</v>
      </c>
      <c r="I167">
        <v>13.834</v>
      </c>
      <c r="J167">
        <v>0.28000000000000003</v>
      </c>
      <c r="K167">
        <v>0.107</v>
      </c>
      <c r="L167">
        <v>22.195</v>
      </c>
    </row>
    <row r="168" spans="1:12">
      <c r="A168" s="60">
        <v>31382</v>
      </c>
      <c r="B168">
        <v>21.414000000000001</v>
      </c>
      <c r="C168">
        <v>1.218</v>
      </c>
      <c r="D168">
        <v>0.29599999999999999</v>
      </c>
      <c r="E168" t="s">
        <v>2287</v>
      </c>
      <c r="F168">
        <v>22.928000000000001</v>
      </c>
      <c r="G168">
        <v>8.0459999999999994</v>
      </c>
      <c r="H168">
        <v>0.193</v>
      </c>
      <c r="I168">
        <v>14.295</v>
      </c>
      <c r="J168">
        <v>0.28899999999999998</v>
      </c>
      <c r="K168">
        <v>0.104</v>
      </c>
      <c r="L168">
        <v>22.928000000000001</v>
      </c>
    </row>
    <row r="169" spans="1:12">
      <c r="A169" s="60">
        <v>31413</v>
      </c>
      <c r="B169">
        <v>20.433</v>
      </c>
      <c r="C169">
        <v>1.3520000000000001</v>
      </c>
      <c r="D169">
        <v>0.34200000000000003</v>
      </c>
      <c r="E169" t="s">
        <v>2287</v>
      </c>
      <c r="F169">
        <v>22.126999999999999</v>
      </c>
      <c r="G169">
        <v>7.3289999999999997</v>
      </c>
      <c r="H169">
        <v>0.218</v>
      </c>
      <c r="I169">
        <v>14.151</v>
      </c>
      <c r="J169">
        <v>0.33400000000000002</v>
      </c>
      <c r="K169">
        <v>9.5000000000000001E-2</v>
      </c>
      <c r="L169">
        <v>22.126999999999999</v>
      </c>
    </row>
    <row r="170" spans="1:12">
      <c r="A170" s="60">
        <v>31444</v>
      </c>
      <c r="B170">
        <v>18.434999999999999</v>
      </c>
      <c r="C170">
        <v>1.226</v>
      </c>
      <c r="D170">
        <v>0.309</v>
      </c>
      <c r="E170" t="s">
        <v>2287</v>
      </c>
      <c r="F170">
        <v>19.97</v>
      </c>
      <c r="G170">
        <v>6.62</v>
      </c>
      <c r="H170">
        <v>0.19700000000000001</v>
      </c>
      <c r="I170">
        <v>12.782</v>
      </c>
      <c r="J170">
        <v>0.30199999999999999</v>
      </c>
      <c r="K170">
        <v>7.0000000000000007E-2</v>
      </c>
      <c r="L170">
        <v>19.97</v>
      </c>
    </row>
    <row r="171" spans="1:12">
      <c r="A171" s="60">
        <v>31472</v>
      </c>
      <c r="B171">
        <v>20.39</v>
      </c>
      <c r="C171">
        <v>1.359</v>
      </c>
      <c r="D171">
        <v>0.34200000000000003</v>
      </c>
      <c r="E171" t="s">
        <v>2287</v>
      </c>
      <c r="F171">
        <v>22.091000000000001</v>
      </c>
      <c r="G171">
        <v>7.3289999999999997</v>
      </c>
      <c r="H171">
        <v>0.218</v>
      </c>
      <c r="I171">
        <v>14.151</v>
      </c>
      <c r="J171">
        <v>0.33400000000000002</v>
      </c>
      <c r="K171">
        <v>5.8999999999999997E-2</v>
      </c>
      <c r="L171">
        <v>22.091000000000001</v>
      </c>
    </row>
    <row r="172" spans="1:12">
      <c r="A172" s="60">
        <v>31503</v>
      </c>
      <c r="B172">
        <v>19.733000000000001</v>
      </c>
      <c r="C172">
        <v>1.3129999999999999</v>
      </c>
      <c r="D172">
        <v>0.33100000000000002</v>
      </c>
      <c r="E172" t="s">
        <v>2287</v>
      </c>
      <c r="F172">
        <v>21.376999999999999</v>
      </c>
      <c r="G172">
        <v>7.093</v>
      </c>
      <c r="H172">
        <v>0.21099999999999999</v>
      </c>
      <c r="I172">
        <v>13.695</v>
      </c>
      <c r="J172">
        <v>0.32300000000000001</v>
      </c>
      <c r="K172">
        <v>5.6000000000000001E-2</v>
      </c>
      <c r="L172">
        <v>21.376999999999999</v>
      </c>
    </row>
    <row r="173" spans="1:12">
      <c r="A173" s="60">
        <v>31533</v>
      </c>
      <c r="B173">
        <v>20.393999999999998</v>
      </c>
      <c r="C173">
        <v>1.355</v>
      </c>
      <c r="D173">
        <v>0.34200000000000003</v>
      </c>
      <c r="E173" t="s">
        <v>2287</v>
      </c>
      <c r="F173">
        <v>22.091000000000001</v>
      </c>
      <c r="G173">
        <v>7.3289999999999997</v>
      </c>
      <c r="H173">
        <v>0.218</v>
      </c>
      <c r="I173">
        <v>14.151</v>
      </c>
      <c r="J173">
        <v>0.33400000000000002</v>
      </c>
      <c r="K173">
        <v>5.8999999999999997E-2</v>
      </c>
      <c r="L173">
        <v>22.091000000000001</v>
      </c>
    </row>
    <row r="174" spans="1:12">
      <c r="A174" s="60">
        <v>31564</v>
      </c>
      <c r="B174">
        <v>19.739999999999998</v>
      </c>
      <c r="C174">
        <v>1.3120000000000001</v>
      </c>
      <c r="D174">
        <v>0.33100000000000002</v>
      </c>
      <c r="E174" t="s">
        <v>2287</v>
      </c>
      <c r="F174">
        <v>21.382000000000001</v>
      </c>
      <c r="G174">
        <v>7.093</v>
      </c>
      <c r="H174">
        <v>0.21099999999999999</v>
      </c>
      <c r="I174">
        <v>13.695</v>
      </c>
      <c r="J174">
        <v>0.32300000000000001</v>
      </c>
      <c r="K174">
        <v>6.0999999999999999E-2</v>
      </c>
      <c r="L174">
        <v>21.382000000000001</v>
      </c>
    </row>
    <row r="175" spans="1:12">
      <c r="A175" s="60">
        <v>31594</v>
      </c>
      <c r="B175">
        <v>20.411000000000001</v>
      </c>
      <c r="C175">
        <v>1.3560000000000001</v>
      </c>
      <c r="D175">
        <v>0.34200000000000003</v>
      </c>
      <c r="E175" t="s">
        <v>2287</v>
      </c>
      <c r="F175">
        <v>22.109000000000002</v>
      </c>
      <c r="G175">
        <v>7.3289999999999997</v>
      </c>
      <c r="H175">
        <v>0.218</v>
      </c>
      <c r="I175">
        <v>14.151</v>
      </c>
      <c r="J175">
        <v>0.33400000000000002</v>
      </c>
      <c r="K175">
        <v>7.6999999999999999E-2</v>
      </c>
      <c r="L175">
        <v>22.109000000000002</v>
      </c>
    </row>
    <row r="176" spans="1:12">
      <c r="A176" s="60">
        <v>31625</v>
      </c>
      <c r="B176">
        <v>20.425999999999998</v>
      </c>
      <c r="C176">
        <v>1.3560000000000001</v>
      </c>
      <c r="D176">
        <v>0.34200000000000003</v>
      </c>
      <c r="E176" t="s">
        <v>2287</v>
      </c>
      <c r="F176">
        <v>22.123999999999999</v>
      </c>
      <c r="G176">
        <v>7.3289999999999997</v>
      </c>
      <c r="H176">
        <v>0.218</v>
      </c>
      <c r="I176">
        <v>14.151</v>
      </c>
      <c r="J176">
        <v>0.33400000000000002</v>
      </c>
      <c r="K176">
        <v>9.1999999999999998E-2</v>
      </c>
      <c r="L176">
        <v>22.123999999999999</v>
      </c>
    </row>
    <row r="177" spans="1:12">
      <c r="A177" s="60">
        <v>31656</v>
      </c>
      <c r="B177">
        <v>19.763999999999999</v>
      </c>
      <c r="C177">
        <v>1.3109999999999999</v>
      </c>
      <c r="D177">
        <v>0.33100000000000002</v>
      </c>
      <c r="E177" t="s">
        <v>2287</v>
      </c>
      <c r="F177">
        <v>21.405000000000001</v>
      </c>
      <c r="G177">
        <v>7.093</v>
      </c>
      <c r="H177">
        <v>0.21099999999999999</v>
      </c>
      <c r="I177">
        <v>13.695</v>
      </c>
      <c r="J177">
        <v>0.32300000000000001</v>
      </c>
      <c r="K177">
        <v>8.4000000000000005E-2</v>
      </c>
      <c r="L177">
        <v>21.405000000000001</v>
      </c>
    </row>
    <row r="178" spans="1:12">
      <c r="A178" s="60">
        <v>31686</v>
      </c>
      <c r="B178">
        <v>20.408000000000001</v>
      </c>
      <c r="C178">
        <v>1.355</v>
      </c>
      <c r="D178">
        <v>0.34200000000000003</v>
      </c>
      <c r="E178" t="s">
        <v>2287</v>
      </c>
      <c r="F178">
        <v>22.106000000000002</v>
      </c>
      <c r="G178">
        <v>7.3289999999999997</v>
      </c>
      <c r="H178">
        <v>0.218</v>
      </c>
      <c r="I178">
        <v>14.151</v>
      </c>
      <c r="J178">
        <v>0.33400000000000002</v>
      </c>
      <c r="K178">
        <v>7.3999999999999996E-2</v>
      </c>
      <c r="L178">
        <v>22.106000000000002</v>
      </c>
    </row>
    <row r="179" spans="1:12">
      <c r="A179" s="60">
        <v>31717</v>
      </c>
      <c r="B179">
        <v>19.759</v>
      </c>
      <c r="C179">
        <v>1.3169999999999999</v>
      </c>
      <c r="D179">
        <v>0.33100000000000002</v>
      </c>
      <c r="E179" t="s">
        <v>2287</v>
      </c>
      <c r="F179">
        <v>21.405999999999999</v>
      </c>
      <c r="G179">
        <v>7.093</v>
      </c>
      <c r="H179">
        <v>0.21099999999999999</v>
      </c>
      <c r="I179">
        <v>13.695</v>
      </c>
      <c r="J179">
        <v>0.32300000000000001</v>
      </c>
      <c r="K179">
        <v>8.5000000000000006E-2</v>
      </c>
      <c r="L179">
        <v>21.405999999999999</v>
      </c>
    </row>
    <row r="180" spans="1:12">
      <c r="A180" s="60">
        <v>31747</v>
      </c>
      <c r="B180">
        <v>20.436</v>
      </c>
      <c r="C180">
        <v>1.361</v>
      </c>
      <c r="D180">
        <v>0.34200000000000003</v>
      </c>
      <c r="E180" t="s">
        <v>2287</v>
      </c>
      <c r="F180">
        <v>22.138000000000002</v>
      </c>
      <c r="G180">
        <v>7.3289999999999997</v>
      </c>
      <c r="H180">
        <v>0.218</v>
      </c>
      <c r="I180">
        <v>14.151</v>
      </c>
      <c r="J180">
        <v>0.33400000000000002</v>
      </c>
      <c r="K180">
        <v>0.106</v>
      </c>
      <c r="L180">
        <v>22.138000000000002</v>
      </c>
    </row>
    <row r="181" spans="1:12">
      <c r="A181" s="60">
        <v>31778</v>
      </c>
      <c r="B181">
        <v>19.620999999999999</v>
      </c>
      <c r="C181">
        <v>1.4910000000000001</v>
      </c>
      <c r="D181">
        <v>0.39300000000000002</v>
      </c>
      <c r="E181" t="s">
        <v>2287</v>
      </c>
      <c r="F181">
        <v>21.504999999999999</v>
      </c>
      <c r="G181">
        <v>6.7720000000000002</v>
      </c>
      <c r="H181">
        <v>0.23400000000000001</v>
      </c>
      <c r="I181">
        <v>14.015000000000001</v>
      </c>
      <c r="J181">
        <v>0.38400000000000001</v>
      </c>
      <c r="K181">
        <v>0.1</v>
      </c>
      <c r="L181">
        <v>21.504999999999999</v>
      </c>
    </row>
    <row r="182" spans="1:12">
      <c r="A182" s="60">
        <v>31809</v>
      </c>
      <c r="B182">
        <v>17.721</v>
      </c>
      <c r="C182">
        <v>1.347</v>
      </c>
      <c r="D182">
        <v>0.35499999999999998</v>
      </c>
      <c r="E182" t="s">
        <v>2287</v>
      </c>
      <c r="F182">
        <v>19.422999999999998</v>
      </c>
      <c r="G182">
        <v>6.1159999999999997</v>
      </c>
      <c r="H182">
        <v>0.21199999999999999</v>
      </c>
      <c r="I182">
        <v>12.659000000000001</v>
      </c>
      <c r="J182">
        <v>0.34699999999999998</v>
      </c>
      <c r="K182">
        <v>0.09</v>
      </c>
      <c r="L182">
        <v>19.422999999999998</v>
      </c>
    </row>
    <row r="183" spans="1:12">
      <c r="A183" s="60">
        <v>31837</v>
      </c>
      <c r="B183">
        <v>19.614999999999998</v>
      </c>
      <c r="C183">
        <v>1.496</v>
      </c>
      <c r="D183">
        <v>0.39300000000000002</v>
      </c>
      <c r="E183" t="s">
        <v>2287</v>
      </c>
      <c r="F183">
        <v>21.504000000000001</v>
      </c>
      <c r="G183">
        <v>6.7720000000000002</v>
      </c>
      <c r="H183">
        <v>0.23400000000000001</v>
      </c>
      <c r="I183">
        <v>14.015000000000001</v>
      </c>
      <c r="J183">
        <v>0.38400000000000001</v>
      </c>
      <c r="K183">
        <v>9.9000000000000005E-2</v>
      </c>
      <c r="L183">
        <v>21.504000000000001</v>
      </c>
    </row>
    <row r="184" spans="1:12">
      <c r="A184" s="60">
        <v>31868</v>
      </c>
      <c r="B184">
        <v>18.971</v>
      </c>
      <c r="C184">
        <v>1.446</v>
      </c>
      <c r="D184">
        <v>0.38</v>
      </c>
      <c r="E184" t="s">
        <v>2287</v>
      </c>
      <c r="F184">
        <v>20.797999999999998</v>
      </c>
      <c r="G184">
        <v>6.5529999999999999</v>
      </c>
      <c r="H184">
        <v>0.22700000000000001</v>
      </c>
      <c r="I184">
        <v>13.563000000000001</v>
      </c>
      <c r="J184">
        <v>0.372</v>
      </c>
      <c r="K184">
        <v>8.3000000000000004E-2</v>
      </c>
      <c r="L184">
        <v>20.797999999999998</v>
      </c>
    </row>
    <row r="185" spans="1:12">
      <c r="A185" s="60">
        <v>31898</v>
      </c>
      <c r="B185">
        <v>19.603000000000002</v>
      </c>
      <c r="C185">
        <v>1.4950000000000001</v>
      </c>
      <c r="D185">
        <v>0.39300000000000002</v>
      </c>
      <c r="E185" t="s">
        <v>2287</v>
      </c>
      <c r="F185">
        <v>21.491</v>
      </c>
      <c r="G185">
        <v>6.7720000000000002</v>
      </c>
      <c r="H185">
        <v>0.23400000000000001</v>
      </c>
      <c r="I185">
        <v>14.015000000000001</v>
      </c>
      <c r="J185">
        <v>0.38400000000000001</v>
      </c>
      <c r="K185">
        <v>8.5999999999999993E-2</v>
      </c>
      <c r="L185">
        <v>21.491</v>
      </c>
    </row>
    <row r="186" spans="1:12">
      <c r="A186" s="60">
        <v>31929</v>
      </c>
      <c r="B186">
        <v>19.003</v>
      </c>
      <c r="C186">
        <v>1.4490000000000001</v>
      </c>
      <c r="D186">
        <v>0.38</v>
      </c>
      <c r="E186" t="s">
        <v>2287</v>
      </c>
      <c r="F186">
        <v>20.832999999999998</v>
      </c>
      <c r="G186">
        <v>6.5529999999999999</v>
      </c>
      <c r="H186">
        <v>0.22700000000000001</v>
      </c>
      <c r="I186">
        <v>13.563000000000001</v>
      </c>
      <c r="J186">
        <v>0.372</v>
      </c>
      <c r="K186">
        <v>0.11799999999999999</v>
      </c>
      <c r="L186">
        <v>20.832999999999998</v>
      </c>
    </row>
    <row r="187" spans="1:12">
      <c r="A187" s="60">
        <v>31959</v>
      </c>
      <c r="B187">
        <v>19.635999999999999</v>
      </c>
      <c r="C187">
        <v>1.4950000000000001</v>
      </c>
      <c r="D187">
        <v>0.39300000000000002</v>
      </c>
      <c r="E187" t="s">
        <v>2287</v>
      </c>
      <c r="F187">
        <v>21.524000000000001</v>
      </c>
      <c r="G187">
        <v>6.7720000000000002</v>
      </c>
      <c r="H187">
        <v>0.23400000000000001</v>
      </c>
      <c r="I187">
        <v>14.015000000000001</v>
      </c>
      <c r="J187">
        <v>0.38400000000000001</v>
      </c>
      <c r="K187">
        <v>0.11799999999999999</v>
      </c>
      <c r="L187">
        <v>21.524000000000001</v>
      </c>
    </row>
    <row r="188" spans="1:12">
      <c r="A188" s="60">
        <v>31990</v>
      </c>
      <c r="B188">
        <v>19.638000000000002</v>
      </c>
      <c r="C188">
        <v>1.4950000000000001</v>
      </c>
      <c r="D188">
        <v>0.39300000000000002</v>
      </c>
      <c r="E188" t="s">
        <v>2287</v>
      </c>
      <c r="F188">
        <v>21.527000000000001</v>
      </c>
      <c r="G188">
        <v>6.7720000000000002</v>
      </c>
      <c r="H188">
        <v>0.23400000000000001</v>
      </c>
      <c r="I188">
        <v>14.015000000000001</v>
      </c>
      <c r="J188">
        <v>0.38400000000000001</v>
      </c>
      <c r="K188">
        <v>0.122</v>
      </c>
      <c r="L188">
        <v>21.527000000000001</v>
      </c>
    </row>
    <row r="189" spans="1:12">
      <c r="A189" s="60">
        <v>32021</v>
      </c>
      <c r="B189">
        <v>18.995999999999999</v>
      </c>
      <c r="C189">
        <v>1.44</v>
      </c>
      <c r="D189">
        <v>0.38</v>
      </c>
      <c r="E189" t="s">
        <v>2287</v>
      </c>
      <c r="F189">
        <v>20.815999999999999</v>
      </c>
      <c r="G189">
        <v>6.5529999999999999</v>
      </c>
      <c r="H189">
        <v>0.22700000000000001</v>
      </c>
      <c r="I189">
        <v>13.563000000000001</v>
      </c>
      <c r="J189">
        <v>0.372</v>
      </c>
      <c r="K189">
        <v>0.10199999999999999</v>
      </c>
      <c r="L189">
        <v>20.815999999999999</v>
      </c>
    </row>
    <row r="190" spans="1:12">
      <c r="A190" s="60">
        <v>32051</v>
      </c>
      <c r="B190">
        <v>19.614999999999998</v>
      </c>
      <c r="C190">
        <v>1.49</v>
      </c>
      <c r="D190">
        <v>0.39300000000000002</v>
      </c>
      <c r="E190" t="s">
        <v>2287</v>
      </c>
      <c r="F190">
        <v>21.498000000000001</v>
      </c>
      <c r="G190">
        <v>6.7720000000000002</v>
      </c>
      <c r="H190">
        <v>0.23400000000000001</v>
      </c>
      <c r="I190">
        <v>14.015000000000001</v>
      </c>
      <c r="J190">
        <v>0.38400000000000001</v>
      </c>
      <c r="K190">
        <v>9.2999999999999999E-2</v>
      </c>
      <c r="L190">
        <v>21.498000000000001</v>
      </c>
    </row>
    <row r="191" spans="1:12">
      <c r="A191" s="60">
        <v>32082</v>
      </c>
      <c r="B191">
        <v>18.991</v>
      </c>
      <c r="C191">
        <v>1.4370000000000001</v>
      </c>
      <c r="D191">
        <v>0.38</v>
      </c>
      <c r="E191" t="s">
        <v>2287</v>
      </c>
      <c r="F191">
        <v>20.808</v>
      </c>
      <c r="G191">
        <v>6.5529999999999999</v>
      </c>
      <c r="H191">
        <v>0.22700000000000001</v>
      </c>
      <c r="I191">
        <v>13.563000000000001</v>
      </c>
      <c r="J191">
        <v>0.372</v>
      </c>
      <c r="K191">
        <v>9.4E-2</v>
      </c>
      <c r="L191">
        <v>20.808</v>
      </c>
    </row>
    <row r="192" spans="1:12">
      <c r="A192" s="60">
        <v>32112</v>
      </c>
      <c r="B192">
        <v>19.632999999999999</v>
      </c>
      <c r="C192">
        <v>1.4810000000000001</v>
      </c>
      <c r="D192">
        <v>0.39300000000000002</v>
      </c>
      <c r="E192" t="s">
        <v>2287</v>
      </c>
      <c r="F192">
        <v>21.507000000000001</v>
      </c>
      <c r="G192">
        <v>6.7720000000000002</v>
      </c>
      <c r="H192">
        <v>0.23400000000000001</v>
      </c>
      <c r="I192">
        <v>14.015000000000001</v>
      </c>
      <c r="J192">
        <v>0.38400000000000001</v>
      </c>
      <c r="K192">
        <v>0.10199999999999999</v>
      </c>
      <c r="L192">
        <v>21.507000000000001</v>
      </c>
    </row>
    <row r="193" spans="1:12">
      <c r="A193" s="60">
        <v>32143</v>
      </c>
      <c r="B193">
        <v>20.483000000000001</v>
      </c>
      <c r="C193">
        <v>1.6080000000000001</v>
      </c>
      <c r="D193">
        <v>0.39800000000000002</v>
      </c>
      <c r="E193" t="s">
        <v>2287</v>
      </c>
      <c r="F193">
        <v>22.488</v>
      </c>
      <c r="G193">
        <v>7.23</v>
      </c>
      <c r="H193">
        <v>0.25700000000000001</v>
      </c>
      <c r="I193">
        <v>14.5</v>
      </c>
      <c r="J193">
        <v>0.38900000000000001</v>
      </c>
      <c r="K193">
        <v>0.112</v>
      </c>
      <c r="L193">
        <v>22.488</v>
      </c>
    </row>
    <row r="194" spans="1:12">
      <c r="A194" s="60">
        <v>32174</v>
      </c>
      <c r="B194">
        <v>19.158000000000001</v>
      </c>
      <c r="C194">
        <v>1.506</v>
      </c>
      <c r="D194">
        <v>0.372</v>
      </c>
      <c r="E194" t="s">
        <v>2287</v>
      </c>
      <c r="F194">
        <v>21.036000000000001</v>
      </c>
      <c r="G194">
        <v>6.7629999999999999</v>
      </c>
      <c r="H194">
        <v>0.24099999999999999</v>
      </c>
      <c r="I194">
        <v>13.564</v>
      </c>
      <c r="J194">
        <v>0.36399999999999999</v>
      </c>
      <c r="K194">
        <v>0.104</v>
      </c>
      <c r="L194">
        <v>21.036000000000001</v>
      </c>
    </row>
    <row r="195" spans="1:12">
      <c r="A195" s="60">
        <v>32203</v>
      </c>
      <c r="B195">
        <v>20.481000000000002</v>
      </c>
      <c r="C195">
        <v>1.6120000000000001</v>
      </c>
      <c r="D195">
        <v>0.39800000000000002</v>
      </c>
      <c r="E195" t="s">
        <v>2287</v>
      </c>
      <c r="F195">
        <v>22.491</v>
      </c>
      <c r="G195">
        <v>7.23</v>
      </c>
      <c r="H195">
        <v>0.25700000000000001</v>
      </c>
      <c r="I195">
        <v>14.5</v>
      </c>
      <c r="J195">
        <v>0.38900000000000001</v>
      </c>
      <c r="K195">
        <v>0.115</v>
      </c>
      <c r="L195">
        <v>22.491</v>
      </c>
    </row>
    <row r="196" spans="1:12">
      <c r="A196" s="60">
        <v>32234</v>
      </c>
      <c r="B196">
        <v>19.803000000000001</v>
      </c>
      <c r="C196">
        <v>1.577</v>
      </c>
      <c r="D196">
        <v>0.38500000000000001</v>
      </c>
      <c r="E196" t="s">
        <v>2287</v>
      </c>
      <c r="F196">
        <v>21.765000000000001</v>
      </c>
      <c r="G196">
        <v>6.9969999999999999</v>
      </c>
      <c r="H196">
        <v>0.249</v>
      </c>
      <c r="I196">
        <v>14.032</v>
      </c>
      <c r="J196">
        <v>0.377</v>
      </c>
      <c r="K196">
        <v>0.111</v>
      </c>
      <c r="L196">
        <v>21.765000000000001</v>
      </c>
    </row>
    <row r="197" spans="1:12">
      <c r="A197" s="60">
        <v>32264</v>
      </c>
      <c r="B197">
        <v>20.431999999999999</v>
      </c>
      <c r="C197">
        <v>1.6319999999999999</v>
      </c>
      <c r="D197">
        <v>0.39800000000000002</v>
      </c>
      <c r="E197" t="s">
        <v>2287</v>
      </c>
      <c r="F197">
        <v>22.462</v>
      </c>
      <c r="G197">
        <v>7.23</v>
      </c>
      <c r="H197">
        <v>0.25700000000000001</v>
      </c>
      <c r="I197">
        <v>14.5</v>
      </c>
      <c r="J197">
        <v>0.38900000000000001</v>
      </c>
      <c r="K197">
        <v>8.5999999999999993E-2</v>
      </c>
      <c r="L197">
        <v>22.462</v>
      </c>
    </row>
    <row r="198" spans="1:12">
      <c r="A198" s="60">
        <v>32295</v>
      </c>
      <c r="B198">
        <v>19.815000000000001</v>
      </c>
      <c r="C198">
        <v>1.5760000000000001</v>
      </c>
      <c r="D198">
        <v>0.38500000000000001</v>
      </c>
      <c r="E198" t="s">
        <v>2287</v>
      </c>
      <c r="F198">
        <v>21.774999999999999</v>
      </c>
      <c r="G198">
        <v>6.9969999999999999</v>
      </c>
      <c r="H198">
        <v>0.249</v>
      </c>
      <c r="I198">
        <v>14.032</v>
      </c>
      <c r="J198">
        <v>0.377</v>
      </c>
      <c r="K198">
        <v>0.121</v>
      </c>
      <c r="L198">
        <v>21.774999999999999</v>
      </c>
    </row>
    <row r="199" spans="1:12">
      <c r="A199" s="60">
        <v>32325</v>
      </c>
      <c r="B199">
        <v>20.474</v>
      </c>
      <c r="C199">
        <v>1.629</v>
      </c>
      <c r="D199">
        <v>0.39800000000000002</v>
      </c>
      <c r="E199" t="s">
        <v>2287</v>
      </c>
      <c r="F199">
        <v>22.5</v>
      </c>
      <c r="G199">
        <v>7.23</v>
      </c>
      <c r="H199">
        <v>0.25700000000000001</v>
      </c>
      <c r="I199">
        <v>14.5</v>
      </c>
      <c r="J199">
        <v>0.38900000000000001</v>
      </c>
      <c r="K199">
        <v>0.125</v>
      </c>
      <c r="L199">
        <v>22.5</v>
      </c>
    </row>
    <row r="200" spans="1:12">
      <c r="A200" s="60">
        <v>32356</v>
      </c>
      <c r="B200">
        <v>20.486999999999998</v>
      </c>
      <c r="C200">
        <v>1.6339999999999999</v>
      </c>
      <c r="D200">
        <v>0.39800000000000002</v>
      </c>
      <c r="E200" t="s">
        <v>2287</v>
      </c>
      <c r="F200">
        <v>22.518999999999998</v>
      </c>
      <c r="G200">
        <v>7.23</v>
      </c>
      <c r="H200">
        <v>0.25700000000000001</v>
      </c>
      <c r="I200">
        <v>14.5</v>
      </c>
      <c r="J200">
        <v>0.38900000000000001</v>
      </c>
      <c r="K200">
        <v>0.14299999999999999</v>
      </c>
      <c r="L200">
        <v>22.518999999999998</v>
      </c>
    </row>
    <row r="201" spans="1:12">
      <c r="A201" s="60">
        <v>32387</v>
      </c>
      <c r="B201">
        <v>19.812000000000001</v>
      </c>
      <c r="C201">
        <v>1.5780000000000001</v>
      </c>
      <c r="D201">
        <v>0.38500000000000001</v>
      </c>
      <c r="E201" t="s">
        <v>2287</v>
      </c>
      <c r="F201">
        <v>21.774999999999999</v>
      </c>
      <c r="G201">
        <v>6.9969999999999999</v>
      </c>
      <c r="H201">
        <v>0.249</v>
      </c>
      <c r="I201">
        <v>14.032</v>
      </c>
      <c r="J201">
        <v>0.377</v>
      </c>
      <c r="K201">
        <v>0.121</v>
      </c>
      <c r="L201">
        <v>21.774999999999999</v>
      </c>
    </row>
    <row r="202" spans="1:12">
      <c r="A202" s="60">
        <v>32417</v>
      </c>
      <c r="B202">
        <v>20.466999999999999</v>
      </c>
      <c r="C202">
        <v>1.629</v>
      </c>
      <c r="D202">
        <v>0.39800000000000002</v>
      </c>
      <c r="E202" t="s">
        <v>2287</v>
      </c>
      <c r="F202">
        <v>22.494</v>
      </c>
      <c r="G202">
        <v>7.23</v>
      </c>
      <c r="H202">
        <v>0.25700000000000001</v>
      </c>
      <c r="I202">
        <v>14.5</v>
      </c>
      <c r="J202">
        <v>0.38900000000000001</v>
      </c>
      <c r="K202">
        <v>0.11799999999999999</v>
      </c>
      <c r="L202">
        <v>22.494</v>
      </c>
    </row>
    <row r="203" spans="1:12">
      <c r="A203" s="60">
        <v>32448</v>
      </c>
      <c r="B203">
        <v>19.809999999999999</v>
      </c>
      <c r="C203">
        <v>1.5640000000000001</v>
      </c>
      <c r="D203">
        <v>0.38500000000000001</v>
      </c>
      <c r="E203" t="s">
        <v>2287</v>
      </c>
      <c r="F203">
        <v>21.759</v>
      </c>
      <c r="G203">
        <v>6.9969999999999999</v>
      </c>
      <c r="H203">
        <v>0.249</v>
      </c>
      <c r="I203">
        <v>14.032</v>
      </c>
      <c r="J203">
        <v>0.377</v>
      </c>
      <c r="K203">
        <v>0.105</v>
      </c>
      <c r="L203">
        <v>21.759</v>
      </c>
    </row>
    <row r="204" spans="1:12">
      <c r="A204" s="60">
        <v>32478</v>
      </c>
      <c r="B204">
        <v>20.469000000000001</v>
      </c>
      <c r="C204">
        <v>1.6180000000000001</v>
      </c>
      <c r="D204">
        <v>0.39800000000000002</v>
      </c>
      <c r="E204" t="s">
        <v>2287</v>
      </c>
      <c r="F204">
        <v>22.484000000000002</v>
      </c>
      <c r="G204">
        <v>7.23</v>
      </c>
      <c r="H204">
        <v>0.25700000000000001</v>
      </c>
      <c r="I204">
        <v>14.5</v>
      </c>
      <c r="J204">
        <v>0.38900000000000001</v>
      </c>
      <c r="K204">
        <v>0.108</v>
      </c>
      <c r="L204">
        <v>22.484000000000002</v>
      </c>
    </row>
    <row r="205" spans="1:12">
      <c r="A205" s="60">
        <v>32509</v>
      </c>
      <c r="B205">
        <v>21.684000000000001</v>
      </c>
      <c r="C205">
        <v>1.504</v>
      </c>
      <c r="D205">
        <v>0.40400000000000003</v>
      </c>
      <c r="E205" t="s">
        <v>2287</v>
      </c>
      <c r="F205">
        <v>23.591999999999999</v>
      </c>
      <c r="G205">
        <v>7.3289999999999997</v>
      </c>
      <c r="H205">
        <v>0.68899999999999995</v>
      </c>
      <c r="I205">
        <v>13.898999999999999</v>
      </c>
      <c r="J205">
        <v>0.39600000000000002</v>
      </c>
      <c r="K205">
        <v>1.28</v>
      </c>
      <c r="L205">
        <v>23.591999999999999</v>
      </c>
    </row>
    <row r="206" spans="1:12">
      <c r="A206" s="60">
        <v>32540</v>
      </c>
      <c r="B206">
        <v>19.817</v>
      </c>
      <c r="C206">
        <v>1.4</v>
      </c>
      <c r="D206">
        <v>0.36499999999999999</v>
      </c>
      <c r="E206" t="s">
        <v>2287</v>
      </c>
      <c r="F206">
        <v>21.582999999999998</v>
      </c>
      <c r="G206">
        <v>6.62</v>
      </c>
      <c r="H206">
        <v>0.627</v>
      </c>
      <c r="I206">
        <v>12.771000000000001</v>
      </c>
      <c r="J206">
        <v>0.35699999999999998</v>
      </c>
      <c r="K206">
        <v>1.2070000000000001</v>
      </c>
      <c r="L206">
        <v>21.582999999999998</v>
      </c>
    </row>
    <row r="207" spans="1:12">
      <c r="A207" s="60">
        <v>32568</v>
      </c>
      <c r="B207">
        <v>22.193000000000001</v>
      </c>
      <c r="C207">
        <v>1.28</v>
      </c>
      <c r="D207">
        <v>0.40400000000000003</v>
      </c>
      <c r="E207" t="s">
        <v>2287</v>
      </c>
      <c r="F207">
        <v>23.878</v>
      </c>
      <c r="G207">
        <v>7.3289999999999997</v>
      </c>
      <c r="H207">
        <v>0.66300000000000003</v>
      </c>
      <c r="I207">
        <v>14.317</v>
      </c>
      <c r="J207">
        <v>0.39600000000000002</v>
      </c>
      <c r="K207">
        <v>1.1719999999999999</v>
      </c>
      <c r="L207">
        <v>23.878</v>
      </c>
    </row>
    <row r="208" spans="1:12">
      <c r="A208" s="60">
        <v>32599</v>
      </c>
      <c r="B208">
        <v>20.475999999999999</v>
      </c>
      <c r="C208">
        <v>1.419</v>
      </c>
      <c r="D208">
        <v>0.39100000000000001</v>
      </c>
      <c r="E208" t="s">
        <v>2287</v>
      </c>
      <c r="F208">
        <v>22.286000000000001</v>
      </c>
      <c r="G208">
        <v>7.093</v>
      </c>
      <c r="H208">
        <v>0.66100000000000003</v>
      </c>
      <c r="I208">
        <v>12.986000000000001</v>
      </c>
      <c r="J208">
        <v>0.38300000000000001</v>
      </c>
      <c r="K208">
        <v>1.163</v>
      </c>
      <c r="L208">
        <v>22.286000000000001</v>
      </c>
    </row>
    <row r="209" spans="1:12">
      <c r="A209" s="60">
        <v>32629</v>
      </c>
      <c r="B209">
        <v>18.827000000000002</v>
      </c>
      <c r="C209">
        <v>1.8160000000000001</v>
      </c>
      <c r="D209">
        <v>0.40400000000000003</v>
      </c>
      <c r="E209" t="s">
        <v>2287</v>
      </c>
      <c r="F209">
        <v>21.047000000000001</v>
      </c>
      <c r="G209">
        <v>7.3289999999999997</v>
      </c>
      <c r="H209">
        <v>0.71899999999999997</v>
      </c>
      <c r="I209">
        <v>11.382</v>
      </c>
      <c r="J209">
        <v>0.39600000000000002</v>
      </c>
      <c r="K209">
        <v>1.2210000000000001</v>
      </c>
      <c r="L209">
        <v>21.047000000000001</v>
      </c>
    </row>
    <row r="210" spans="1:12">
      <c r="A210" s="60">
        <v>32660</v>
      </c>
      <c r="B210">
        <v>19.552</v>
      </c>
      <c r="C210">
        <v>1.8049999999999999</v>
      </c>
      <c r="D210">
        <v>0.39100000000000001</v>
      </c>
      <c r="E210" t="s">
        <v>2287</v>
      </c>
      <c r="F210">
        <v>21.748000000000001</v>
      </c>
      <c r="G210">
        <v>7.093</v>
      </c>
      <c r="H210">
        <v>0.70399999999999996</v>
      </c>
      <c r="I210">
        <v>12.224</v>
      </c>
      <c r="J210">
        <v>0.38300000000000001</v>
      </c>
      <c r="K210">
        <v>1.3440000000000001</v>
      </c>
      <c r="L210">
        <v>21.748000000000001</v>
      </c>
    </row>
    <row r="211" spans="1:12">
      <c r="A211" s="60">
        <v>32690</v>
      </c>
      <c r="B211">
        <v>20.393000000000001</v>
      </c>
      <c r="C211">
        <v>2.0209999999999999</v>
      </c>
      <c r="D211">
        <v>0.40400000000000003</v>
      </c>
      <c r="E211" t="s">
        <v>2287</v>
      </c>
      <c r="F211">
        <v>22.818000000000001</v>
      </c>
      <c r="G211">
        <v>7.3289999999999997</v>
      </c>
      <c r="H211">
        <v>0.746</v>
      </c>
      <c r="I211">
        <v>12.83</v>
      </c>
      <c r="J211">
        <v>0.39600000000000002</v>
      </c>
      <c r="K211">
        <v>1.5169999999999999</v>
      </c>
      <c r="L211">
        <v>22.818000000000001</v>
      </c>
    </row>
    <row r="212" spans="1:12">
      <c r="A212" s="60">
        <v>32721</v>
      </c>
      <c r="B212">
        <v>21.957000000000001</v>
      </c>
      <c r="C212">
        <v>1.96</v>
      </c>
      <c r="D212">
        <v>0.40400000000000003</v>
      </c>
      <c r="E212" t="s">
        <v>2287</v>
      </c>
      <c r="F212">
        <v>24.321999999999999</v>
      </c>
      <c r="G212">
        <v>7.3289999999999997</v>
      </c>
      <c r="H212">
        <v>0.74199999999999999</v>
      </c>
      <c r="I212">
        <v>14.228999999999999</v>
      </c>
      <c r="J212">
        <v>0.39600000000000002</v>
      </c>
      <c r="K212">
        <v>1.625</v>
      </c>
      <c r="L212">
        <v>24.321999999999999</v>
      </c>
    </row>
    <row r="213" spans="1:12">
      <c r="A213" s="60">
        <v>32752</v>
      </c>
      <c r="B213">
        <v>20.681000000000001</v>
      </c>
      <c r="C213">
        <v>2.0680000000000001</v>
      </c>
      <c r="D213">
        <v>0.39100000000000001</v>
      </c>
      <c r="E213" t="s">
        <v>2287</v>
      </c>
      <c r="F213">
        <v>23.14</v>
      </c>
      <c r="G213">
        <v>7.093</v>
      </c>
      <c r="H213">
        <v>0.73699999999999999</v>
      </c>
      <c r="I213">
        <v>13.29</v>
      </c>
      <c r="J213">
        <v>0.38300000000000001</v>
      </c>
      <c r="K213">
        <v>1.637</v>
      </c>
      <c r="L213">
        <v>23.14</v>
      </c>
    </row>
    <row r="214" spans="1:12">
      <c r="A214" s="60">
        <v>32782</v>
      </c>
      <c r="B214">
        <v>21.62</v>
      </c>
      <c r="C214">
        <v>2.1459999999999999</v>
      </c>
      <c r="D214">
        <v>0.40400000000000003</v>
      </c>
      <c r="E214" t="s">
        <v>2287</v>
      </c>
      <c r="F214">
        <v>24.170999999999999</v>
      </c>
      <c r="G214">
        <v>7.3289999999999997</v>
      </c>
      <c r="H214">
        <v>0.76300000000000001</v>
      </c>
      <c r="I214">
        <v>13.96</v>
      </c>
      <c r="J214">
        <v>0.39600000000000002</v>
      </c>
      <c r="K214">
        <v>1.7230000000000001</v>
      </c>
      <c r="L214">
        <v>24.170999999999999</v>
      </c>
    </row>
    <row r="215" spans="1:12">
      <c r="A215" s="60">
        <v>32813</v>
      </c>
      <c r="B215">
        <v>21.725000000000001</v>
      </c>
      <c r="C215">
        <v>2.121</v>
      </c>
      <c r="D215">
        <v>0.39100000000000001</v>
      </c>
      <c r="E215" t="s">
        <v>2287</v>
      </c>
      <c r="F215">
        <v>24.238</v>
      </c>
      <c r="G215">
        <v>7.093</v>
      </c>
      <c r="H215">
        <v>0.745</v>
      </c>
      <c r="I215">
        <v>14.241</v>
      </c>
      <c r="J215">
        <v>0.38300000000000001</v>
      </c>
      <c r="K215">
        <v>1.776</v>
      </c>
      <c r="L215">
        <v>24.238</v>
      </c>
    </row>
    <row r="216" spans="1:12">
      <c r="A216" s="60">
        <v>32843</v>
      </c>
      <c r="B216">
        <v>22.423999999999999</v>
      </c>
      <c r="C216">
        <v>1.994</v>
      </c>
      <c r="D216">
        <v>0.40400000000000003</v>
      </c>
      <c r="E216" t="s">
        <v>2287</v>
      </c>
      <c r="F216">
        <v>24.821999999999999</v>
      </c>
      <c r="G216">
        <v>7.3289999999999997</v>
      </c>
      <c r="H216">
        <v>0.747</v>
      </c>
      <c r="I216">
        <v>14.656000000000001</v>
      </c>
      <c r="J216">
        <v>0.39600000000000002</v>
      </c>
      <c r="K216">
        <v>1.694</v>
      </c>
      <c r="L216">
        <v>24.821999999999999</v>
      </c>
    </row>
    <row r="217" spans="1:12">
      <c r="A217" s="60">
        <v>32874</v>
      </c>
      <c r="B217">
        <v>18.141999999999999</v>
      </c>
      <c r="C217">
        <v>2.0270000000000001</v>
      </c>
      <c r="D217">
        <v>0.35899999999999999</v>
      </c>
      <c r="E217" t="s">
        <v>2287</v>
      </c>
      <c r="F217">
        <v>20.527999999999999</v>
      </c>
      <c r="G217">
        <v>4.6210000000000004</v>
      </c>
      <c r="H217">
        <v>0.66300000000000003</v>
      </c>
      <c r="I217">
        <v>12.898</v>
      </c>
      <c r="J217">
        <v>0.35099999999999998</v>
      </c>
      <c r="K217">
        <v>1.9950000000000001</v>
      </c>
      <c r="L217">
        <v>20.527999999999999</v>
      </c>
    </row>
    <row r="218" spans="1:12">
      <c r="A218" s="60">
        <v>32905</v>
      </c>
      <c r="B218">
        <v>17.515000000000001</v>
      </c>
      <c r="C218">
        <v>1.8580000000000001</v>
      </c>
      <c r="D218">
        <v>0.32400000000000001</v>
      </c>
      <c r="E218" t="s">
        <v>2287</v>
      </c>
      <c r="F218">
        <v>19.696999999999999</v>
      </c>
      <c r="G218">
        <v>4.173</v>
      </c>
      <c r="H218">
        <v>0.60399999999999998</v>
      </c>
      <c r="I218">
        <v>12.664999999999999</v>
      </c>
      <c r="J218">
        <v>0.317</v>
      </c>
      <c r="K218">
        <v>1.9370000000000001</v>
      </c>
      <c r="L218">
        <v>19.696999999999999</v>
      </c>
    </row>
    <row r="219" spans="1:12">
      <c r="A219" s="60">
        <v>32933</v>
      </c>
      <c r="B219">
        <v>18.719000000000001</v>
      </c>
      <c r="C219">
        <v>2.1110000000000002</v>
      </c>
      <c r="D219">
        <v>0.35899999999999999</v>
      </c>
      <c r="E219" t="s">
        <v>2287</v>
      </c>
      <c r="F219">
        <v>21.189</v>
      </c>
      <c r="G219">
        <v>4.6210000000000004</v>
      </c>
      <c r="H219">
        <v>0.67400000000000004</v>
      </c>
      <c r="I219">
        <v>13.429</v>
      </c>
      <c r="J219">
        <v>0.35099999999999998</v>
      </c>
      <c r="K219">
        <v>2.1150000000000002</v>
      </c>
      <c r="L219">
        <v>21.189</v>
      </c>
    </row>
    <row r="220" spans="1:12">
      <c r="A220" s="60">
        <v>32964</v>
      </c>
      <c r="B220">
        <v>17.837</v>
      </c>
      <c r="C220">
        <v>1.998</v>
      </c>
      <c r="D220">
        <v>0.34699999999999998</v>
      </c>
      <c r="E220" t="s">
        <v>2287</v>
      </c>
      <c r="F220">
        <v>20.181999999999999</v>
      </c>
      <c r="G220">
        <v>4.4720000000000004</v>
      </c>
      <c r="H220">
        <v>0.64600000000000002</v>
      </c>
      <c r="I220">
        <v>12.739000000000001</v>
      </c>
      <c r="J220">
        <v>0.34</v>
      </c>
      <c r="K220">
        <v>1.9850000000000001</v>
      </c>
      <c r="L220">
        <v>20.181999999999999</v>
      </c>
    </row>
    <row r="221" spans="1:12">
      <c r="A221" s="60">
        <v>32994</v>
      </c>
      <c r="B221">
        <v>15.646000000000001</v>
      </c>
      <c r="C221">
        <v>2.0289999999999999</v>
      </c>
      <c r="D221">
        <v>0.35899999999999999</v>
      </c>
      <c r="E221" t="s">
        <v>2287</v>
      </c>
      <c r="F221">
        <v>18.033999999999999</v>
      </c>
      <c r="G221">
        <v>4.6210000000000004</v>
      </c>
      <c r="H221">
        <v>0.65900000000000003</v>
      </c>
      <c r="I221">
        <v>10.662000000000001</v>
      </c>
      <c r="J221">
        <v>0.35099999999999998</v>
      </c>
      <c r="K221">
        <v>1.74</v>
      </c>
      <c r="L221">
        <v>18.033999999999999</v>
      </c>
    </row>
    <row r="222" spans="1:12">
      <c r="A222" s="60">
        <v>33025</v>
      </c>
      <c r="B222">
        <v>12.657</v>
      </c>
      <c r="C222">
        <v>2.0649999999999999</v>
      </c>
      <c r="D222">
        <v>0.34699999999999998</v>
      </c>
      <c r="E222" t="s">
        <v>2287</v>
      </c>
      <c r="F222">
        <v>15.069000000000001</v>
      </c>
      <c r="G222">
        <v>4.4720000000000004</v>
      </c>
      <c r="H222">
        <v>0.64500000000000002</v>
      </c>
      <c r="I222">
        <v>8.109</v>
      </c>
      <c r="J222">
        <v>0.34</v>
      </c>
      <c r="K222">
        <v>1.504</v>
      </c>
      <c r="L222">
        <v>15.069000000000001</v>
      </c>
    </row>
    <row r="223" spans="1:12">
      <c r="A223" s="60">
        <v>33055</v>
      </c>
      <c r="B223">
        <v>16.567</v>
      </c>
      <c r="C223">
        <v>2.016</v>
      </c>
      <c r="D223">
        <v>0.35899999999999999</v>
      </c>
      <c r="E223" t="s">
        <v>2287</v>
      </c>
      <c r="F223">
        <v>18.942</v>
      </c>
      <c r="G223">
        <v>4.6210000000000004</v>
      </c>
      <c r="H223">
        <v>0.66</v>
      </c>
      <c r="I223">
        <v>11.484999999999999</v>
      </c>
      <c r="J223">
        <v>0.35099999999999998</v>
      </c>
      <c r="K223">
        <v>1.825</v>
      </c>
      <c r="L223">
        <v>18.942</v>
      </c>
    </row>
    <row r="224" spans="1:12">
      <c r="A224" s="60">
        <v>33086</v>
      </c>
      <c r="B224">
        <v>18.896000000000001</v>
      </c>
      <c r="C224">
        <v>2.081</v>
      </c>
      <c r="D224">
        <v>0.35899999999999999</v>
      </c>
      <c r="E224" t="s">
        <v>2287</v>
      </c>
      <c r="F224">
        <v>21.335999999999999</v>
      </c>
      <c r="G224">
        <v>4.6210000000000004</v>
      </c>
      <c r="H224">
        <v>0.67100000000000004</v>
      </c>
      <c r="I224">
        <v>13.582000000000001</v>
      </c>
      <c r="J224">
        <v>0.35099999999999998</v>
      </c>
      <c r="K224">
        <v>2.1110000000000002</v>
      </c>
      <c r="L224">
        <v>21.335999999999999</v>
      </c>
    </row>
    <row r="225" spans="1:12">
      <c r="A225" s="60">
        <v>33117</v>
      </c>
      <c r="B225">
        <v>18.393999999999998</v>
      </c>
      <c r="C225">
        <v>2.0779999999999998</v>
      </c>
      <c r="D225">
        <v>0.34699999999999998</v>
      </c>
      <c r="E225" t="s">
        <v>2287</v>
      </c>
      <c r="F225">
        <v>20.82</v>
      </c>
      <c r="G225">
        <v>4.4720000000000004</v>
      </c>
      <c r="H225">
        <v>0.65600000000000003</v>
      </c>
      <c r="I225">
        <v>13.250999999999999</v>
      </c>
      <c r="J225">
        <v>0.34</v>
      </c>
      <c r="K225">
        <v>2.101</v>
      </c>
      <c r="L225">
        <v>20.82</v>
      </c>
    </row>
    <row r="226" spans="1:12">
      <c r="A226" s="60">
        <v>33147</v>
      </c>
      <c r="B226">
        <v>17.861000000000001</v>
      </c>
      <c r="C226">
        <v>2.1320000000000001</v>
      </c>
      <c r="D226">
        <v>0.35899999999999999</v>
      </c>
      <c r="E226" t="s">
        <v>2287</v>
      </c>
      <c r="F226">
        <v>20.350999999999999</v>
      </c>
      <c r="G226">
        <v>4.6210000000000004</v>
      </c>
      <c r="H226">
        <v>0.67400000000000004</v>
      </c>
      <c r="I226">
        <v>12.663</v>
      </c>
      <c r="J226">
        <v>0.35099999999999998</v>
      </c>
      <c r="K226">
        <v>2.0419999999999998</v>
      </c>
      <c r="L226">
        <v>20.350999999999999</v>
      </c>
    </row>
    <row r="227" spans="1:12">
      <c r="A227" s="60">
        <v>33178</v>
      </c>
      <c r="B227">
        <v>16.661999999999999</v>
      </c>
      <c r="C227">
        <v>2.0059999999999998</v>
      </c>
      <c r="D227">
        <v>0.34699999999999998</v>
      </c>
      <c r="E227" t="s">
        <v>2287</v>
      </c>
      <c r="F227">
        <v>19.015000000000001</v>
      </c>
      <c r="G227">
        <v>4.4720000000000004</v>
      </c>
      <c r="H227">
        <v>0.64500000000000002</v>
      </c>
      <c r="I227">
        <v>11.686999999999999</v>
      </c>
      <c r="J227">
        <v>0.34</v>
      </c>
      <c r="K227">
        <v>1.871</v>
      </c>
      <c r="L227">
        <v>19.015000000000001</v>
      </c>
    </row>
    <row r="228" spans="1:12">
      <c r="A228" s="60">
        <v>33208</v>
      </c>
      <c r="B228">
        <v>18.981999999999999</v>
      </c>
      <c r="C228">
        <v>2.0270000000000001</v>
      </c>
      <c r="D228">
        <v>0.35899999999999999</v>
      </c>
      <c r="E228" t="s">
        <v>2287</v>
      </c>
      <c r="F228">
        <v>21.367999999999999</v>
      </c>
      <c r="G228">
        <v>4.6210000000000004</v>
      </c>
      <c r="H228">
        <v>0.66500000000000004</v>
      </c>
      <c r="I228">
        <v>13.65</v>
      </c>
      <c r="J228">
        <v>0.35099999999999998</v>
      </c>
      <c r="K228">
        <v>2.081</v>
      </c>
      <c r="L228">
        <v>21.367999999999999</v>
      </c>
    </row>
    <row r="229" spans="1:12">
      <c r="A229" s="60">
        <v>33239</v>
      </c>
      <c r="B229">
        <v>20.802</v>
      </c>
      <c r="C229">
        <v>2.1749999999999998</v>
      </c>
      <c r="D229">
        <v>0.41599999999999998</v>
      </c>
      <c r="E229" t="s">
        <v>2287</v>
      </c>
      <c r="F229">
        <v>23.393000000000001</v>
      </c>
      <c r="G229">
        <v>4.8600000000000003</v>
      </c>
      <c r="H229">
        <v>0.68300000000000005</v>
      </c>
      <c r="I229">
        <v>14.986000000000001</v>
      </c>
      <c r="J229">
        <v>0.40699999999999997</v>
      </c>
      <c r="K229">
        <v>2.456</v>
      </c>
      <c r="L229">
        <v>23.393000000000001</v>
      </c>
    </row>
    <row r="230" spans="1:12">
      <c r="A230" s="60">
        <v>33270</v>
      </c>
      <c r="B230">
        <v>15.157</v>
      </c>
      <c r="C230">
        <v>1.9530000000000001</v>
      </c>
      <c r="D230">
        <v>0.376</v>
      </c>
      <c r="E230" t="s">
        <v>2287</v>
      </c>
      <c r="F230">
        <v>17.486000000000001</v>
      </c>
      <c r="G230">
        <v>4.3890000000000002</v>
      </c>
      <c r="H230">
        <v>0.61</v>
      </c>
      <c r="I230">
        <v>10.288</v>
      </c>
      <c r="J230">
        <v>0.36799999999999999</v>
      </c>
      <c r="K230">
        <v>1.83</v>
      </c>
      <c r="L230">
        <v>17.486000000000001</v>
      </c>
    </row>
    <row r="231" spans="1:12">
      <c r="A231" s="60">
        <v>33298</v>
      </c>
      <c r="B231">
        <v>15.553000000000001</v>
      </c>
      <c r="C231">
        <v>2.222</v>
      </c>
      <c r="D231">
        <v>0.41599999999999998</v>
      </c>
      <c r="E231" t="s">
        <v>2287</v>
      </c>
      <c r="F231">
        <v>18.190999999999999</v>
      </c>
      <c r="G231">
        <v>4.8600000000000003</v>
      </c>
      <c r="H231">
        <v>0.67900000000000005</v>
      </c>
      <c r="I231">
        <v>10.301</v>
      </c>
      <c r="J231">
        <v>0.40699999999999997</v>
      </c>
      <c r="K231">
        <v>1.944</v>
      </c>
      <c r="L231">
        <v>18.190999999999999</v>
      </c>
    </row>
    <row r="232" spans="1:12">
      <c r="A232" s="60">
        <v>33329</v>
      </c>
      <c r="B232">
        <v>13.352</v>
      </c>
      <c r="C232">
        <v>2.2160000000000002</v>
      </c>
      <c r="D232">
        <v>0.40200000000000002</v>
      </c>
      <c r="E232" t="s">
        <v>2287</v>
      </c>
      <c r="F232">
        <v>15.97</v>
      </c>
      <c r="G232">
        <v>4.7030000000000003</v>
      </c>
      <c r="H232">
        <v>0.66</v>
      </c>
      <c r="I232">
        <v>8.4580000000000002</v>
      </c>
      <c r="J232">
        <v>0.39400000000000002</v>
      </c>
      <c r="K232">
        <v>1.7549999999999999</v>
      </c>
      <c r="L232">
        <v>15.97</v>
      </c>
    </row>
    <row r="233" spans="1:12">
      <c r="A233" s="60">
        <v>33359</v>
      </c>
      <c r="B233">
        <v>14.661</v>
      </c>
      <c r="C233">
        <v>2.323</v>
      </c>
      <c r="D233">
        <v>0.41599999999999998</v>
      </c>
      <c r="E233" t="s">
        <v>2287</v>
      </c>
      <c r="F233">
        <v>17.399999999999999</v>
      </c>
      <c r="G233">
        <v>4.8600000000000003</v>
      </c>
      <c r="H233">
        <v>0.68600000000000005</v>
      </c>
      <c r="I233">
        <v>9.516</v>
      </c>
      <c r="J233">
        <v>0.40699999999999997</v>
      </c>
      <c r="K233">
        <v>1.931</v>
      </c>
      <c r="L233">
        <v>17.399999999999999</v>
      </c>
    </row>
    <row r="234" spans="1:12">
      <c r="A234" s="60">
        <v>33390</v>
      </c>
      <c r="B234">
        <v>15.18</v>
      </c>
      <c r="C234">
        <v>2.2029999999999998</v>
      </c>
      <c r="D234">
        <v>0.40200000000000002</v>
      </c>
      <c r="E234" t="s">
        <v>2287</v>
      </c>
      <c r="F234">
        <v>17.785</v>
      </c>
      <c r="G234">
        <v>4.7030000000000003</v>
      </c>
      <c r="H234">
        <v>0.66200000000000003</v>
      </c>
      <c r="I234">
        <v>10.09</v>
      </c>
      <c r="J234">
        <v>0.39400000000000002</v>
      </c>
      <c r="K234">
        <v>1.9359999999999999</v>
      </c>
      <c r="L234">
        <v>17.785</v>
      </c>
    </row>
    <row r="235" spans="1:12">
      <c r="A235" s="60">
        <v>33420</v>
      </c>
      <c r="B235">
        <v>15.308999999999999</v>
      </c>
      <c r="C235">
        <v>2.121</v>
      </c>
      <c r="D235">
        <v>0.41599999999999998</v>
      </c>
      <c r="E235" t="s">
        <v>2287</v>
      </c>
      <c r="F235">
        <v>17.846</v>
      </c>
      <c r="G235">
        <v>4.8600000000000003</v>
      </c>
      <c r="H235">
        <v>0.66900000000000004</v>
      </c>
      <c r="I235">
        <v>10.07</v>
      </c>
      <c r="J235">
        <v>0.40699999999999997</v>
      </c>
      <c r="K235">
        <v>1.84</v>
      </c>
      <c r="L235">
        <v>17.846</v>
      </c>
    </row>
    <row r="236" spans="1:12">
      <c r="A236" s="60">
        <v>33451</v>
      </c>
      <c r="B236">
        <v>18.937000000000001</v>
      </c>
      <c r="C236">
        <v>2.2450000000000001</v>
      </c>
      <c r="D236">
        <v>0.41599999999999998</v>
      </c>
      <c r="E236" t="s">
        <v>2287</v>
      </c>
      <c r="F236">
        <v>21.597999999999999</v>
      </c>
      <c r="G236">
        <v>4.8600000000000003</v>
      </c>
      <c r="H236">
        <v>0.68700000000000006</v>
      </c>
      <c r="I236">
        <v>13.327999999999999</v>
      </c>
      <c r="J236">
        <v>0.40699999999999997</v>
      </c>
      <c r="K236">
        <v>2.3159999999999998</v>
      </c>
      <c r="L236">
        <v>21.597999999999999</v>
      </c>
    </row>
    <row r="237" spans="1:12">
      <c r="A237" s="60">
        <v>33482</v>
      </c>
      <c r="B237">
        <v>20.715</v>
      </c>
      <c r="C237">
        <v>2.1440000000000001</v>
      </c>
      <c r="D237">
        <v>0.40200000000000002</v>
      </c>
      <c r="E237" t="s">
        <v>2287</v>
      </c>
      <c r="F237">
        <v>23.262</v>
      </c>
      <c r="G237">
        <v>4.7030000000000003</v>
      </c>
      <c r="H237">
        <v>0.66600000000000004</v>
      </c>
      <c r="I237">
        <v>15.03</v>
      </c>
      <c r="J237">
        <v>0.39400000000000002</v>
      </c>
      <c r="K237">
        <v>2.4689999999999999</v>
      </c>
      <c r="L237">
        <v>23.262</v>
      </c>
    </row>
    <row r="238" spans="1:12">
      <c r="A238" s="60">
        <v>33512</v>
      </c>
      <c r="B238">
        <v>19.151</v>
      </c>
      <c r="C238">
        <v>2.0259999999999998</v>
      </c>
      <c r="D238">
        <v>0.41599999999999998</v>
      </c>
      <c r="E238" t="s">
        <v>2287</v>
      </c>
      <c r="F238">
        <v>21.593</v>
      </c>
      <c r="G238">
        <v>4.8600000000000003</v>
      </c>
      <c r="H238">
        <v>0.66700000000000004</v>
      </c>
      <c r="I238">
        <v>13.492000000000001</v>
      </c>
      <c r="J238">
        <v>0.40699999999999997</v>
      </c>
      <c r="K238">
        <v>2.1669999999999998</v>
      </c>
      <c r="L238">
        <v>21.593</v>
      </c>
    </row>
    <row r="239" spans="1:12">
      <c r="A239" s="60">
        <v>33543</v>
      </c>
      <c r="B239">
        <v>18.206</v>
      </c>
      <c r="C239">
        <v>2.177</v>
      </c>
      <c r="D239">
        <v>0.40200000000000002</v>
      </c>
      <c r="E239" t="s">
        <v>2287</v>
      </c>
      <c r="F239">
        <v>20.785</v>
      </c>
      <c r="G239">
        <v>4.7030000000000003</v>
      </c>
      <c r="H239">
        <v>0.66500000000000004</v>
      </c>
      <c r="I239">
        <v>12.791</v>
      </c>
      <c r="J239">
        <v>0.39400000000000002</v>
      </c>
      <c r="K239">
        <v>2.2320000000000002</v>
      </c>
      <c r="L239">
        <v>20.785</v>
      </c>
    </row>
    <row r="240" spans="1:12">
      <c r="A240" s="60">
        <v>33573</v>
      </c>
      <c r="B240">
        <v>20.657</v>
      </c>
      <c r="C240">
        <v>2.1190000000000002</v>
      </c>
      <c r="D240">
        <v>0.41599999999999998</v>
      </c>
      <c r="E240" t="s">
        <v>2287</v>
      </c>
      <c r="F240">
        <v>23.190999999999999</v>
      </c>
      <c r="G240">
        <v>4.8600000000000003</v>
      </c>
      <c r="H240">
        <v>0.67800000000000005</v>
      </c>
      <c r="I240">
        <v>14.849</v>
      </c>
      <c r="J240">
        <v>0.40699999999999997</v>
      </c>
      <c r="K240">
        <v>2.3969999999999998</v>
      </c>
      <c r="L240">
        <v>23.190999999999999</v>
      </c>
    </row>
    <row r="241" spans="1:12">
      <c r="A241" s="60">
        <v>33604</v>
      </c>
      <c r="B241">
        <v>21.126000000000001</v>
      </c>
      <c r="C241">
        <v>2.42</v>
      </c>
      <c r="D241">
        <v>0.47199999999999998</v>
      </c>
      <c r="E241" t="s">
        <v>2287</v>
      </c>
      <c r="F241">
        <v>24.018000000000001</v>
      </c>
      <c r="G241">
        <v>5.085</v>
      </c>
      <c r="H241">
        <v>0.748</v>
      </c>
      <c r="I241">
        <v>14.95</v>
      </c>
      <c r="J241">
        <v>0.46200000000000002</v>
      </c>
      <c r="K241">
        <v>2.7719999999999998</v>
      </c>
      <c r="L241">
        <v>24.018000000000001</v>
      </c>
    </row>
    <row r="242" spans="1:12">
      <c r="A242" s="60">
        <v>33635</v>
      </c>
      <c r="B242">
        <v>16.8</v>
      </c>
      <c r="C242">
        <v>2.3140000000000001</v>
      </c>
      <c r="D242">
        <v>0.441</v>
      </c>
      <c r="E242" t="s">
        <v>2287</v>
      </c>
      <c r="F242">
        <v>19.556000000000001</v>
      </c>
      <c r="G242">
        <v>4.7569999999999997</v>
      </c>
      <c r="H242">
        <v>0.7</v>
      </c>
      <c r="I242">
        <v>11.352</v>
      </c>
      <c r="J242">
        <v>0.432</v>
      </c>
      <c r="K242">
        <v>2.3140000000000001</v>
      </c>
      <c r="L242">
        <v>19.556000000000001</v>
      </c>
    </row>
    <row r="243" spans="1:12">
      <c r="A243" s="60">
        <v>33664</v>
      </c>
      <c r="B243">
        <v>15.907</v>
      </c>
      <c r="C243">
        <v>2.282</v>
      </c>
      <c r="D243">
        <v>0.47199999999999998</v>
      </c>
      <c r="E243" t="s">
        <v>2287</v>
      </c>
      <c r="F243">
        <v>18.66</v>
      </c>
      <c r="G243">
        <v>5.085</v>
      </c>
      <c r="H243">
        <v>0.72599999999999998</v>
      </c>
      <c r="I243">
        <v>10.285</v>
      </c>
      <c r="J243">
        <v>0.46200000000000002</v>
      </c>
      <c r="K243">
        <v>2.1019999999999999</v>
      </c>
      <c r="L243">
        <v>18.66</v>
      </c>
    </row>
    <row r="244" spans="1:12">
      <c r="A244" s="60">
        <v>33695</v>
      </c>
      <c r="B244">
        <v>15.243</v>
      </c>
      <c r="C244">
        <v>2.077</v>
      </c>
      <c r="D244">
        <v>0.45600000000000002</v>
      </c>
      <c r="E244" t="s">
        <v>2287</v>
      </c>
      <c r="F244">
        <v>17.776</v>
      </c>
      <c r="G244">
        <v>4.9210000000000003</v>
      </c>
      <c r="H244">
        <v>0.69</v>
      </c>
      <c r="I244">
        <v>9.8030000000000008</v>
      </c>
      <c r="J244">
        <v>0.44700000000000001</v>
      </c>
      <c r="K244">
        <v>1.915</v>
      </c>
      <c r="L244">
        <v>17.776</v>
      </c>
    </row>
    <row r="245" spans="1:12">
      <c r="A245" s="60">
        <v>33725</v>
      </c>
      <c r="B245">
        <v>12.805</v>
      </c>
      <c r="C245">
        <v>2.423</v>
      </c>
      <c r="D245">
        <v>0.47199999999999998</v>
      </c>
      <c r="E245" t="s">
        <v>2287</v>
      </c>
      <c r="F245">
        <v>15.699</v>
      </c>
      <c r="G245">
        <v>5.085</v>
      </c>
      <c r="H245">
        <v>0.73499999999999999</v>
      </c>
      <c r="I245">
        <v>7.5380000000000003</v>
      </c>
      <c r="J245">
        <v>0.46200000000000002</v>
      </c>
      <c r="K245">
        <v>1.879</v>
      </c>
      <c r="L245">
        <v>15.699</v>
      </c>
    </row>
    <row r="246" spans="1:12">
      <c r="A246" s="60">
        <v>33756</v>
      </c>
      <c r="B246">
        <v>16.783999999999999</v>
      </c>
      <c r="C246">
        <v>2.331</v>
      </c>
      <c r="D246">
        <v>0.45600000000000002</v>
      </c>
      <c r="E246" t="s">
        <v>2287</v>
      </c>
      <c r="F246">
        <v>19.571999999999999</v>
      </c>
      <c r="G246">
        <v>4.9210000000000003</v>
      </c>
      <c r="H246">
        <v>0.71699999999999997</v>
      </c>
      <c r="I246">
        <v>11.206</v>
      </c>
      <c r="J246">
        <v>0.44700000000000001</v>
      </c>
      <c r="K246">
        <v>2.2810000000000001</v>
      </c>
      <c r="L246">
        <v>19.571999999999999</v>
      </c>
    </row>
    <row r="247" spans="1:12">
      <c r="A247" s="60">
        <v>33786</v>
      </c>
      <c r="B247">
        <v>18.405000000000001</v>
      </c>
      <c r="C247">
        <v>2.4180000000000001</v>
      </c>
      <c r="D247">
        <v>0.47199999999999998</v>
      </c>
      <c r="E247" t="s">
        <v>2287</v>
      </c>
      <c r="F247">
        <v>21.294</v>
      </c>
      <c r="G247">
        <v>5.085</v>
      </c>
      <c r="H247">
        <v>0.74299999999999999</v>
      </c>
      <c r="I247">
        <v>12.526</v>
      </c>
      <c r="J247">
        <v>0.46200000000000002</v>
      </c>
      <c r="K247">
        <v>2.4780000000000002</v>
      </c>
      <c r="L247">
        <v>21.294</v>
      </c>
    </row>
    <row r="248" spans="1:12">
      <c r="A248" s="60">
        <v>33817</v>
      </c>
      <c r="B248">
        <v>20.283999999999999</v>
      </c>
      <c r="C248">
        <v>2.3879999999999999</v>
      </c>
      <c r="D248">
        <v>0.47199999999999998</v>
      </c>
      <c r="E248" t="s">
        <v>2287</v>
      </c>
      <c r="F248">
        <v>23.143000000000001</v>
      </c>
      <c r="G248">
        <v>5.085</v>
      </c>
      <c r="H248">
        <v>0.74299999999999999</v>
      </c>
      <c r="I248">
        <v>14.196999999999999</v>
      </c>
      <c r="J248">
        <v>0.46200000000000002</v>
      </c>
      <c r="K248">
        <v>2.6560000000000001</v>
      </c>
      <c r="L248">
        <v>23.143000000000001</v>
      </c>
    </row>
    <row r="249" spans="1:12">
      <c r="A249" s="60">
        <v>33848</v>
      </c>
      <c r="B249">
        <v>18.713000000000001</v>
      </c>
      <c r="C249">
        <v>2.3290000000000002</v>
      </c>
      <c r="D249">
        <v>0.45600000000000002</v>
      </c>
      <c r="E249" t="s">
        <v>2287</v>
      </c>
      <c r="F249">
        <v>21.498999999999999</v>
      </c>
      <c r="G249">
        <v>4.9210000000000003</v>
      </c>
      <c r="H249">
        <v>0.72</v>
      </c>
      <c r="I249">
        <v>12.923999999999999</v>
      </c>
      <c r="J249">
        <v>0.44700000000000001</v>
      </c>
      <c r="K249">
        <v>2.4870000000000001</v>
      </c>
      <c r="L249">
        <v>21.498999999999999</v>
      </c>
    </row>
    <row r="250" spans="1:12">
      <c r="A250" s="60">
        <v>33878</v>
      </c>
      <c r="B250">
        <v>20.547000000000001</v>
      </c>
      <c r="C250">
        <v>2.218</v>
      </c>
      <c r="D250">
        <v>0.47199999999999998</v>
      </c>
      <c r="E250" t="s">
        <v>2287</v>
      </c>
      <c r="F250">
        <v>23.236999999999998</v>
      </c>
      <c r="G250">
        <v>5.085</v>
      </c>
      <c r="H250">
        <v>0.72699999999999998</v>
      </c>
      <c r="I250">
        <v>14.411</v>
      </c>
      <c r="J250">
        <v>0.46200000000000002</v>
      </c>
      <c r="K250">
        <v>2.5510000000000002</v>
      </c>
      <c r="L250">
        <v>23.236999999999998</v>
      </c>
    </row>
    <row r="251" spans="1:12">
      <c r="A251" s="60">
        <v>33909</v>
      </c>
      <c r="B251">
        <v>20.692</v>
      </c>
      <c r="C251">
        <v>1.8520000000000001</v>
      </c>
      <c r="D251">
        <v>0.45600000000000002</v>
      </c>
      <c r="E251" t="s">
        <v>2287</v>
      </c>
      <c r="F251">
        <v>23</v>
      </c>
      <c r="G251">
        <v>4.9210000000000003</v>
      </c>
      <c r="H251">
        <v>0.67600000000000005</v>
      </c>
      <c r="I251">
        <v>14.631</v>
      </c>
      <c r="J251">
        <v>0.44700000000000001</v>
      </c>
      <c r="K251">
        <v>2.3239999999999998</v>
      </c>
      <c r="L251">
        <v>23</v>
      </c>
    </row>
    <row r="252" spans="1:12">
      <c r="A252" s="60">
        <v>33939</v>
      </c>
      <c r="B252">
        <v>19.696999999999999</v>
      </c>
      <c r="C252">
        <v>2.4159999999999999</v>
      </c>
      <c r="D252">
        <v>0.47199999999999998</v>
      </c>
      <c r="E252" t="s">
        <v>2287</v>
      </c>
      <c r="F252">
        <v>22.585000000000001</v>
      </c>
      <c r="G252">
        <v>5.085</v>
      </c>
      <c r="H252">
        <v>0.745</v>
      </c>
      <c r="I252">
        <v>13.677</v>
      </c>
      <c r="J252">
        <v>0.46200000000000002</v>
      </c>
      <c r="K252">
        <v>2.6150000000000002</v>
      </c>
      <c r="L252">
        <v>22.585000000000001</v>
      </c>
    </row>
    <row r="253" spans="1:12">
      <c r="A253" s="60">
        <v>33970</v>
      </c>
      <c r="B253">
        <v>19.972000000000001</v>
      </c>
      <c r="C253">
        <v>2.7069999999999999</v>
      </c>
      <c r="D253">
        <v>0.51400000000000001</v>
      </c>
      <c r="E253" t="s">
        <v>2287</v>
      </c>
      <c r="F253">
        <v>23.193000000000001</v>
      </c>
      <c r="G253">
        <v>4.3819999999999997</v>
      </c>
      <c r="H253">
        <v>0.80400000000000005</v>
      </c>
      <c r="I253">
        <v>14.513</v>
      </c>
      <c r="J253">
        <v>0.50600000000000001</v>
      </c>
      <c r="K253">
        <v>2.9870000000000001</v>
      </c>
      <c r="L253">
        <v>23.193000000000001</v>
      </c>
    </row>
    <row r="254" spans="1:12">
      <c r="A254" s="60">
        <v>34001</v>
      </c>
      <c r="B254">
        <v>17.896999999999998</v>
      </c>
      <c r="C254">
        <v>2.181</v>
      </c>
      <c r="D254">
        <v>0.51200000000000001</v>
      </c>
      <c r="E254" t="s">
        <v>2287</v>
      </c>
      <c r="F254">
        <v>20.59</v>
      </c>
      <c r="G254">
        <v>3.9580000000000002</v>
      </c>
      <c r="H254">
        <v>0.70099999999999996</v>
      </c>
      <c r="I254">
        <v>12.949</v>
      </c>
      <c r="J254">
        <v>0.504</v>
      </c>
      <c r="K254">
        <v>2.4790000000000001</v>
      </c>
      <c r="L254">
        <v>20.59</v>
      </c>
    </row>
    <row r="255" spans="1:12">
      <c r="A255" s="60">
        <v>34029</v>
      </c>
      <c r="B255">
        <v>18.991</v>
      </c>
      <c r="C255">
        <v>2.665</v>
      </c>
      <c r="D255">
        <v>0.58699999999999997</v>
      </c>
      <c r="E255" t="s">
        <v>2287</v>
      </c>
      <c r="F255">
        <v>22.242999999999999</v>
      </c>
      <c r="G255">
        <v>4.3819999999999997</v>
      </c>
      <c r="H255">
        <v>0.79900000000000004</v>
      </c>
      <c r="I255">
        <v>13.641</v>
      </c>
      <c r="J255">
        <v>0.57799999999999996</v>
      </c>
      <c r="K255">
        <v>2.8439999999999999</v>
      </c>
      <c r="L255">
        <v>22.242999999999999</v>
      </c>
    </row>
    <row r="256" spans="1:12">
      <c r="A256" s="60">
        <v>34060</v>
      </c>
      <c r="B256">
        <v>16.550999999999998</v>
      </c>
      <c r="C256">
        <v>2.1019999999999999</v>
      </c>
      <c r="D256">
        <v>0.49399999999999999</v>
      </c>
      <c r="E256" t="s">
        <v>2287</v>
      </c>
      <c r="F256">
        <v>19.146999999999998</v>
      </c>
      <c r="G256">
        <v>4.24</v>
      </c>
      <c r="H256">
        <v>0.72399999999999998</v>
      </c>
      <c r="I256">
        <v>11.518000000000001</v>
      </c>
      <c r="J256">
        <v>0.48699999999999999</v>
      </c>
      <c r="K256">
        <v>2.177</v>
      </c>
      <c r="L256">
        <v>19.146999999999998</v>
      </c>
    </row>
    <row r="257" spans="1:12">
      <c r="A257" s="60">
        <v>34090</v>
      </c>
      <c r="B257">
        <v>13.231</v>
      </c>
      <c r="C257">
        <v>2.351</v>
      </c>
      <c r="D257">
        <v>0.48799999999999999</v>
      </c>
      <c r="E257" t="s">
        <v>2287</v>
      </c>
      <c r="F257">
        <v>16.07</v>
      </c>
      <c r="G257">
        <v>4.3819999999999997</v>
      </c>
      <c r="H257">
        <v>0.76</v>
      </c>
      <c r="I257">
        <v>8.4990000000000006</v>
      </c>
      <c r="J257">
        <v>0.48099999999999998</v>
      </c>
      <c r="K257">
        <v>1.948</v>
      </c>
      <c r="L257">
        <v>16.07</v>
      </c>
    </row>
    <row r="258" spans="1:12">
      <c r="A258" s="60">
        <v>34121</v>
      </c>
      <c r="B258">
        <v>13.401999999999999</v>
      </c>
      <c r="C258">
        <v>2.355</v>
      </c>
      <c r="D258">
        <v>0.50600000000000001</v>
      </c>
      <c r="E258" t="s">
        <v>2287</v>
      </c>
      <c r="F258">
        <v>16.263000000000002</v>
      </c>
      <c r="G258">
        <v>4.24</v>
      </c>
      <c r="H258">
        <v>0.74399999999999999</v>
      </c>
      <c r="I258">
        <v>8.7650000000000006</v>
      </c>
      <c r="J258">
        <v>0.499</v>
      </c>
      <c r="K258">
        <v>2.0150000000000001</v>
      </c>
      <c r="L258">
        <v>16.263000000000002</v>
      </c>
    </row>
    <row r="259" spans="1:12">
      <c r="A259" s="60">
        <v>34151</v>
      </c>
      <c r="B259">
        <v>14.920999999999999</v>
      </c>
      <c r="C259">
        <v>2.3079999999999998</v>
      </c>
      <c r="D259">
        <v>0.52100000000000002</v>
      </c>
      <c r="E259" t="s">
        <v>2287</v>
      </c>
      <c r="F259">
        <v>17.751000000000001</v>
      </c>
      <c r="G259">
        <v>4.3819999999999997</v>
      </c>
      <c r="H259">
        <v>0.75800000000000001</v>
      </c>
      <c r="I259">
        <v>9.99</v>
      </c>
      <c r="J259">
        <v>0.51400000000000001</v>
      </c>
      <c r="K259">
        <v>2.1070000000000002</v>
      </c>
      <c r="L259">
        <v>17.751000000000001</v>
      </c>
    </row>
    <row r="260" spans="1:12">
      <c r="A260" s="60">
        <v>34182</v>
      </c>
      <c r="B260">
        <v>20.190000000000001</v>
      </c>
      <c r="C260">
        <v>2.0310000000000001</v>
      </c>
      <c r="D260">
        <v>0.41</v>
      </c>
      <c r="E260" t="s">
        <v>2287</v>
      </c>
      <c r="F260">
        <v>22.631</v>
      </c>
      <c r="G260">
        <v>4.3819999999999997</v>
      </c>
      <c r="H260">
        <v>0.73899999999999999</v>
      </c>
      <c r="I260">
        <v>14.616</v>
      </c>
      <c r="J260">
        <v>0.40400000000000003</v>
      </c>
      <c r="K260">
        <v>2.4910000000000001</v>
      </c>
      <c r="L260">
        <v>22.631</v>
      </c>
    </row>
    <row r="261" spans="1:12">
      <c r="A261" s="60">
        <v>34213</v>
      </c>
      <c r="B261">
        <v>18.524999999999999</v>
      </c>
      <c r="C261">
        <v>2.3130000000000002</v>
      </c>
      <c r="D261">
        <v>0.54500000000000004</v>
      </c>
      <c r="E261" t="s">
        <v>2287</v>
      </c>
      <c r="F261">
        <v>21.382999999999999</v>
      </c>
      <c r="G261">
        <v>4.24</v>
      </c>
      <c r="H261">
        <v>0.747</v>
      </c>
      <c r="I261">
        <v>13.294</v>
      </c>
      <c r="J261">
        <v>0.53800000000000003</v>
      </c>
      <c r="K261">
        <v>2.5640000000000001</v>
      </c>
      <c r="L261">
        <v>21.382999999999999</v>
      </c>
    </row>
    <row r="262" spans="1:12">
      <c r="A262" s="60">
        <v>34243</v>
      </c>
      <c r="B262">
        <v>19.044</v>
      </c>
      <c r="C262">
        <v>2.3159999999999998</v>
      </c>
      <c r="D262">
        <v>0.56799999999999995</v>
      </c>
      <c r="E262" t="s">
        <v>2287</v>
      </c>
      <c r="F262">
        <v>21.928000000000001</v>
      </c>
      <c r="G262">
        <v>4.3819999999999997</v>
      </c>
      <c r="H262">
        <v>0.76500000000000001</v>
      </c>
      <c r="I262">
        <v>13.641</v>
      </c>
      <c r="J262">
        <v>0.55900000000000005</v>
      </c>
      <c r="K262">
        <v>2.581</v>
      </c>
      <c r="L262">
        <v>21.928000000000001</v>
      </c>
    </row>
    <row r="263" spans="1:12">
      <c r="A263" s="60">
        <v>34274</v>
      </c>
      <c r="B263">
        <v>19.66</v>
      </c>
      <c r="C263">
        <v>2.1840000000000002</v>
      </c>
      <c r="D263">
        <v>0.68899999999999995</v>
      </c>
      <c r="E263" t="s">
        <v>2287</v>
      </c>
      <c r="F263">
        <v>22.533000000000001</v>
      </c>
      <c r="G263">
        <v>4.24</v>
      </c>
      <c r="H263">
        <v>0.73699999999999999</v>
      </c>
      <c r="I263">
        <v>14.284000000000001</v>
      </c>
      <c r="J263">
        <v>0.67900000000000005</v>
      </c>
      <c r="K263">
        <v>2.593</v>
      </c>
      <c r="L263">
        <v>22.533000000000001</v>
      </c>
    </row>
    <row r="264" spans="1:12">
      <c r="A264" s="60">
        <v>34304</v>
      </c>
      <c r="B264">
        <v>19.582000000000001</v>
      </c>
      <c r="C264">
        <v>2.3119999999999998</v>
      </c>
      <c r="D264">
        <v>0.67100000000000004</v>
      </c>
      <c r="E264" t="s">
        <v>2287</v>
      </c>
      <c r="F264">
        <v>22.564</v>
      </c>
      <c r="G264">
        <v>4.3819999999999997</v>
      </c>
      <c r="H264">
        <v>0.76500000000000001</v>
      </c>
      <c r="I264">
        <v>14.118</v>
      </c>
      <c r="J264">
        <v>0.66100000000000003</v>
      </c>
      <c r="K264">
        <v>2.6389999999999998</v>
      </c>
      <c r="L264">
        <v>22.564</v>
      </c>
    </row>
    <row r="265" spans="1:12">
      <c r="A265" s="60">
        <v>34335</v>
      </c>
      <c r="B265">
        <v>23.722000000000001</v>
      </c>
      <c r="C265">
        <v>2.1259999999999999</v>
      </c>
      <c r="D265">
        <v>0.70599999999999996</v>
      </c>
      <c r="E265" t="s">
        <v>2287</v>
      </c>
      <c r="F265">
        <v>26.553999999999998</v>
      </c>
      <c r="G265">
        <v>4.1429999999999998</v>
      </c>
      <c r="H265">
        <v>0.70799999999999996</v>
      </c>
      <c r="I265">
        <v>18.157</v>
      </c>
      <c r="J265">
        <v>0.69499999999999995</v>
      </c>
      <c r="K265">
        <v>2.851</v>
      </c>
      <c r="L265">
        <v>26.553999999999998</v>
      </c>
    </row>
    <row r="266" spans="1:12">
      <c r="A266" s="60">
        <v>34366</v>
      </c>
      <c r="B266">
        <v>18.202999999999999</v>
      </c>
      <c r="C266">
        <v>2.129</v>
      </c>
      <c r="D266">
        <v>0.55400000000000005</v>
      </c>
      <c r="E266" t="s">
        <v>2287</v>
      </c>
      <c r="F266">
        <v>20.887</v>
      </c>
      <c r="G266">
        <v>3.742</v>
      </c>
      <c r="H266">
        <v>0.65700000000000003</v>
      </c>
      <c r="I266">
        <v>13.553000000000001</v>
      </c>
      <c r="J266">
        <v>0.54600000000000004</v>
      </c>
      <c r="K266">
        <v>2.3889999999999998</v>
      </c>
      <c r="L266">
        <v>20.887</v>
      </c>
    </row>
    <row r="267" spans="1:12">
      <c r="A267" s="60">
        <v>34394</v>
      </c>
      <c r="B267">
        <v>19.004000000000001</v>
      </c>
      <c r="C267">
        <v>2.4609999999999999</v>
      </c>
      <c r="D267">
        <v>0.63</v>
      </c>
      <c r="E267" t="s">
        <v>2287</v>
      </c>
      <c r="F267">
        <v>22.094999999999999</v>
      </c>
      <c r="G267">
        <v>4.1429999999999998</v>
      </c>
      <c r="H267">
        <v>0.73599999999999999</v>
      </c>
      <c r="I267">
        <v>13.993</v>
      </c>
      <c r="J267">
        <v>0.621</v>
      </c>
      <c r="K267">
        <v>2.6019999999999999</v>
      </c>
      <c r="L267">
        <v>22.094999999999999</v>
      </c>
    </row>
    <row r="268" spans="1:12">
      <c r="A268" s="60">
        <v>34425</v>
      </c>
      <c r="B268">
        <v>17.181000000000001</v>
      </c>
      <c r="C268">
        <v>2.2599999999999998</v>
      </c>
      <c r="D268">
        <v>0.56000000000000005</v>
      </c>
      <c r="E268" t="s">
        <v>2287</v>
      </c>
      <c r="F268">
        <v>20.001000000000001</v>
      </c>
      <c r="G268">
        <v>4.0090000000000003</v>
      </c>
      <c r="H268">
        <v>0.7</v>
      </c>
      <c r="I268">
        <v>12.45</v>
      </c>
      <c r="J268">
        <v>0.55200000000000005</v>
      </c>
      <c r="K268">
        <v>2.2909999999999999</v>
      </c>
      <c r="L268">
        <v>20.001000000000001</v>
      </c>
    </row>
    <row r="269" spans="1:12">
      <c r="A269" s="60">
        <v>34455</v>
      </c>
      <c r="B269">
        <v>13.249000000000001</v>
      </c>
      <c r="C269">
        <v>2.6349999999999998</v>
      </c>
      <c r="D269">
        <v>0.57299999999999995</v>
      </c>
      <c r="E269" t="s">
        <v>2287</v>
      </c>
      <c r="F269">
        <v>16.457000000000001</v>
      </c>
      <c r="G269">
        <v>4.1429999999999998</v>
      </c>
      <c r="H269">
        <v>0.749</v>
      </c>
      <c r="I269">
        <v>8.8879999999999999</v>
      </c>
      <c r="J269">
        <v>0.56499999999999995</v>
      </c>
      <c r="K269">
        <v>2.113</v>
      </c>
      <c r="L269">
        <v>16.457000000000001</v>
      </c>
    </row>
    <row r="270" spans="1:12">
      <c r="A270" s="60">
        <v>34486</v>
      </c>
      <c r="B270">
        <v>14.683</v>
      </c>
      <c r="C270">
        <v>2.5680000000000001</v>
      </c>
      <c r="D270">
        <v>0.51</v>
      </c>
      <c r="E270" t="s">
        <v>2287</v>
      </c>
      <c r="F270">
        <v>17.760999999999999</v>
      </c>
      <c r="G270">
        <v>4.0090000000000003</v>
      </c>
      <c r="H270">
        <v>0.72799999999999998</v>
      </c>
      <c r="I270">
        <v>10.26</v>
      </c>
      <c r="J270">
        <v>0.502</v>
      </c>
      <c r="K270">
        <v>2.262</v>
      </c>
      <c r="L270">
        <v>17.760999999999999</v>
      </c>
    </row>
    <row r="271" spans="1:12">
      <c r="A271" s="60">
        <v>34516</v>
      </c>
      <c r="B271">
        <v>20.292000000000002</v>
      </c>
      <c r="C271">
        <v>2.4849999999999999</v>
      </c>
      <c r="D271">
        <v>0.54300000000000004</v>
      </c>
      <c r="E271" t="s">
        <v>2287</v>
      </c>
      <c r="F271">
        <v>23.32</v>
      </c>
      <c r="G271">
        <v>4.1429999999999998</v>
      </c>
      <c r="H271">
        <v>0.74</v>
      </c>
      <c r="I271">
        <v>15.141999999999999</v>
      </c>
      <c r="J271">
        <v>0.53500000000000003</v>
      </c>
      <c r="K271">
        <v>2.7610000000000001</v>
      </c>
      <c r="L271">
        <v>23.32</v>
      </c>
    </row>
    <row r="272" spans="1:12">
      <c r="A272" s="60">
        <v>34547</v>
      </c>
      <c r="B272">
        <v>18.138000000000002</v>
      </c>
      <c r="C272">
        <v>2.4580000000000002</v>
      </c>
      <c r="D272">
        <v>0.60399999999999998</v>
      </c>
      <c r="E272" t="s">
        <v>2287</v>
      </c>
      <c r="F272">
        <v>21.2</v>
      </c>
      <c r="G272">
        <v>4.1429999999999998</v>
      </c>
      <c r="H272">
        <v>0.73499999999999999</v>
      </c>
      <c r="I272">
        <v>13.222</v>
      </c>
      <c r="J272">
        <v>0.59499999999999997</v>
      </c>
      <c r="K272">
        <v>2.5049999999999999</v>
      </c>
      <c r="L272">
        <v>21.2</v>
      </c>
    </row>
    <row r="273" spans="1:12">
      <c r="A273" s="60">
        <v>34578</v>
      </c>
      <c r="B273">
        <v>16.971</v>
      </c>
      <c r="C273">
        <v>2.3010000000000002</v>
      </c>
      <c r="D273">
        <v>0.48099999999999998</v>
      </c>
      <c r="E273" t="s">
        <v>2287</v>
      </c>
      <c r="F273">
        <v>19.753</v>
      </c>
      <c r="G273">
        <v>4.0090000000000003</v>
      </c>
      <c r="H273">
        <v>0.70399999999999996</v>
      </c>
      <c r="I273">
        <v>12.266999999999999</v>
      </c>
      <c r="J273">
        <v>0.47299999999999998</v>
      </c>
      <c r="K273">
        <v>2.2999999999999998</v>
      </c>
      <c r="L273">
        <v>19.753</v>
      </c>
    </row>
    <row r="274" spans="1:12">
      <c r="A274" s="60">
        <v>34608</v>
      </c>
      <c r="B274">
        <v>19.649999999999999</v>
      </c>
      <c r="C274">
        <v>2.6280000000000001</v>
      </c>
      <c r="D274">
        <v>0.72599999999999998</v>
      </c>
      <c r="E274" t="s">
        <v>2287</v>
      </c>
      <c r="F274">
        <v>23.004000000000001</v>
      </c>
      <c r="G274">
        <v>4.1429999999999998</v>
      </c>
      <c r="H274">
        <v>0.753</v>
      </c>
      <c r="I274">
        <v>14.589</v>
      </c>
      <c r="J274">
        <v>0.71499999999999997</v>
      </c>
      <c r="K274">
        <v>2.8039999999999998</v>
      </c>
      <c r="L274">
        <v>23.004000000000001</v>
      </c>
    </row>
    <row r="275" spans="1:12">
      <c r="A275" s="60">
        <v>34639</v>
      </c>
      <c r="B275">
        <v>18.64</v>
      </c>
      <c r="C275">
        <v>2.569</v>
      </c>
      <c r="D275">
        <v>0.66300000000000003</v>
      </c>
      <c r="E275" t="s">
        <v>2287</v>
      </c>
      <c r="F275">
        <v>21.872</v>
      </c>
      <c r="G275">
        <v>4.0090000000000003</v>
      </c>
      <c r="H275">
        <v>0.73099999999999998</v>
      </c>
      <c r="I275">
        <v>13.786</v>
      </c>
      <c r="J275">
        <v>0.65300000000000002</v>
      </c>
      <c r="K275">
        <v>2.6930000000000001</v>
      </c>
      <c r="L275">
        <v>21.872</v>
      </c>
    </row>
    <row r="276" spans="1:12">
      <c r="A276" s="60">
        <v>34669</v>
      </c>
      <c r="B276">
        <v>18.241</v>
      </c>
      <c r="C276">
        <v>2.8250000000000002</v>
      </c>
      <c r="D276">
        <v>0.73399999999999999</v>
      </c>
      <c r="E276" t="s">
        <v>2287</v>
      </c>
      <c r="F276">
        <v>21.8</v>
      </c>
      <c r="G276">
        <v>4.1429999999999998</v>
      </c>
      <c r="H276">
        <v>0.77100000000000002</v>
      </c>
      <c r="I276">
        <v>13.356999999999999</v>
      </c>
      <c r="J276">
        <v>0.72299999999999998</v>
      </c>
      <c r="K276">
        <v>2.806</v>
      </c>
      <c r="L276">
        <v>21.8</v>
      </c>
    </row>
    <row r="277" spans="1:12">
      <c r="A277" s="60">
        <v>34700</v>
      </c>
      <c r="B277">
        <v>17.04</v>
      </c>
      <c r="C277">
        <v>2.4369999999999998</v>
      </c>
      <c r="D277">
        <v>0.64200000000000002</v>
      </c>
      <c r="E277" t="s">
        <v>2287</v>
      </c>
      <c r="F277">
        <v>20.119</v>
      </c>
      <c r="G277">
        <v>4.1429999999999998</v>
      </c>
      <c r="H277">
        <v>0.75700000000000001</v>
      </c>
      <c r="I277">
        <v>12.42</v>
      </c>
      <c r="J277">
        <v>0.63200000000000001</v>
      </c>
      <c r="K277">
        <v>2.1669999999999998</v>
      </c>
      <c r="L277">
        <v>20.119</v>
      </c>
    </row>
    <row r="278" spans="1:12">
      <c r="A278" s="60">
        <v>34731</v>
      </c>
      <c r="B278">
        <v>14.242000000000001</v>
      </c>
      <c r="C278">
        <v>2.1389999999999998</v>
      </c>
      <c r="D278">
        <v>0.58499999999999996</v>
      </c>
      <c r="E278" t="s">
        <v>2287</v>
      </c>
      <c r="F278">
        <v>16.966999999999999</v>
      </c>
      <c r="G278">
        <v>3.742</v>
      </c>
      <c r="H278">
        <v>0.67600000000000005</v>
      </c>
      <c r="I278">
        <v>10.169</v>
      </c>
      <c r="J278">
        <v>0.57599999999999996</v>
      </c>
      <c r="K278">
        <v>1.804</v>
      </c>
      <c r="L278">
        <v>16.966999999999999</v>
      </c>
    </row>
    <row r="279" spans="1:12">
      <c r="A279" s="60">
        <v>34759</v>
      </c>
      <c r="B279">
        <v>17.068000000000001</v>
      </c>
      <c r="C279">
        <v>2.2320000000000002</v>
      </c>
      <c r="D279">
        <v>0.71899999999999997</v>
      </c>
      <c r="E279" t="s">
        <v>2287</v>
      </c>
      <c r="F279">
        <v>20.018999999999998</v>
      </c>
      <c r="G279">
        <v>4.1429999999999998</v>
      </c>
      <c r="H279">
        <v>0.73499999999999999</v>
      </c>
      <c r="I279">
        <v>12.426</v>
      </c>
      <c r="J279">
        <v>0.70799999999999996</v>
      </c>
      <c r="K279">
        <v>2.0070000000000001</v>
      </c>
      <c r="L279">
        <v>20.018999999999998</v>
      </c>
    </row>
    <row r="280" spans="1:12">
      <c r="A280" s="60">
        <v>34790</v>
      </c>
      <c r="B280">
        <v>18.960999999999999</v>
      </c>
      <c r="C280">
        <v>2.69</v>
      </c>
      <c r="D280">
        <v>0.66400000000000003</v>
      </c>
      <c r="E280" t="s">
        <v>2287</v>
      </c>
      <c r="F280">
        <v>22.314</v>
      </c>
      <c r="G280">
        <v>4.0090000000000003</v>
      </c>
      <c r="H280">
        <v>0.77</v>
      </c>
      <c r="I280">
        <v>14.298</v>
      </c>
      <c r="J280">
        <v>0.65400000000000003</v>
      </c>
      <c r="K280">
        <v>2.5830000000000002</v>
      </c>
      <c r="L280">
        <v>22.314</v>
      </c>
    </row>
    <row r="281" spans="1:12">
      <c r="A281" s="60">
        <v>34820</v>
      </c>
      <c r="B281">
        <v>16.388999999999999</v>
      </c>
      <c r="C281">
        <v>1.9990000000000001</v>
      </c>
      <c r="D281">
        <v>0.55600000000000005</v>
      </c>
      <c r="E281" t="s">
        <v>2287</v>
      </c>
      <c r="F281">
        <v>18.943999999999999</v>
      </c>
      <c r="G281">
        <v>4.1429999999999998</v>
      </c>
      <c r="H281">
        <v>0.70899999999999996</v>
      </c>
      <c r="I281">
        <v>11.782999999999999</v>
      </c>
      <c r="J281">
        <v>0.54800000000000004</v>
      </c>
      <c r="K281">
        <v>1.7609999999999999</v>
      </c>
      <c r="L281">
        <v>18.943999999999999</v>
      </c>
    </row>
    <row r="282" spans="1:12">
      <c r="A282" s="60">
        <v>34851</v>
      </c>
      <c r="B282">
        <v>15.474</v>
      </c>
      <c r="C282">
        <v>2.5630000000000002</v>
      </c>
      <c r="D282">
        <v>0.70599999999999996</v>
      </c>
      <c r="E282" t="s">
        <v>2287</v>
      </c>
      <c r="F282">
        <v>18.742999999999999</v>
      </c>
      <c r="G282">
        <v>4.0090000000000003</v>
      </c>
      <c r="H282">
        <v>0.754</v>
      </c>
      <c r="I282">
        <v>11.118</v>
      </c>
      <c r="J282">
        <v>0.69599999999999995</v>
      </c>
      <c r="K282">
        <v>2.1669999999999998</v>
      </c>
      <c r="L282">
        <v>18.742999999999999</v>
      </c>
    </row>
    <row r="283" spans="1:12">
      <c r="A283" s="60">
        <v>34881</v>
      </c>
      <c r="B283">
        <v>21.952999999999999</v>
      </c>
      <c r="C283">
        <v>2.5230000000000001</v>
      </c>
      <c r="D283">
        <v>0.52600000000000002</v>
      </c>
      <c r="E283" t="s">
        <v>2287</v>
      </c>
      <c r="F283">
        <v>25.001999999999999</v>
      </c>
      <c r="G283">
        <v>4.1429999999999998</v>
      </c>
      <c r="H283">
        <v>0.77</v>
      </c>
      <c r="I283">
        <v>16.89</v>
      </c>
      <c r="J283">
        <v>0.51900000000000002</v>
      </c>
      <c r="K283">
        <v>2.681</v>
      </c>
      <c r="L283">
        <v>25.001999999999999</v>
      </c>
    </row>
    <row r="284" spans="1:12">
      <c r="A284" s="60">
        <v>34912</v>
      </c>
      <c r="B284">
        <v>22.533999999999999</v>
      </c>
      <c r="C284">
        <v>2.6280000000000001</v>
      </c>
      <c r="D284">
        <v>0.435</v>
      </c>
      <c r="E284" t="s">
        <v>2287</v>
      </c>
      <c r="F284">
        <v>25.597000000000001</v>
      </c>
      <c r="G284">
        <v>4.1429999999999998</v>
      </c>
      <c r="H284">
        <v>0.78200000000000003</v>
      </c>
      <c r="I284">
        <v>17.428000000000001</v>
      </c>
      <c r="J284">
        <v>0.42899999999999999</v>
      </c>
      <c r="K284">
        <v>2.8159999999999998</v>
      </c>
      <c r="L284">
        <v>25.597000000000001</v>
      </c>
    </row>
    <row r="285" spans="1:12">
      <c r="A285" s="60">
        <v>34943</v>
      </c>
      <c r="B285">
        <v>19.530999999999999</v>
      </c>
      <c r="C285">
        <v>2.5590000000000002</v>
      </c>
      <c r="D285">
        <v>0.58799999999999997</v>
      </c>
      <c r="E285" t="s">
        <v>2287</v>
      </c>
      <c r="F285">
        <v>22.677</v>
      </c>
      <c r="G285">
        <v>4.0090000000000003</v>
      </c>
      <c r="H285">
        <v>0.75700000000000001</v>
      </c>
      <c r="I285">
        <v>14.801</v>
      </c>
      <c r="J285">
        <v>0.57899999999999996</v>
      </c>
      <c r="K285">
        <v>2.5310000000000001</v>
      </c>
      <c r="L285">
        <v>22.677</v>
      </c>
    </row>
    <row r="286" spans="1:12">
      <c r="A286" s="60">
        <v>34973</v>
      </c>
      <c r="B286">
        <v>21.334</v>
      </c>
      <c r="C286">
        <v>2.746</v>
      </c>
      <c r="D286">
        <v>0.78100000000000003</v>
      </c>
      <c r="E286" t="s">
        <v>2287</v>
      </c>
      <c r="F286">
        <v>24.86</v>
      </c>
      <c r="G286">
        <v>4.1429999999999998</v>
      </c>
      <c r="H286">
        <v>0.79400000000000004</v>
      </c>
      <c r="I286">
        <v>16.353999999999999</v>
      </c>
      <c r="J286">
        <v>0.76900000000000002</v>
      </c>
      <c r="K286">
        <v>2.8010000000000002</v>
      </c>
      <c r="L286">
        <v>24.86</v>
      </c>
    </row>
    <row r="287" spans="1:12">
      <c r="A287" s="60">
        <v>35004</v>
      </c>
      <c r="B287">
        <v>19.097999999999999</v>
      </c>
      <c r="C287">
        <v>2.7589999999999999</v>
      </c>
      <c r="D287">
        <v>0.91300000000000003</v>
      </c>
      <c r="E287" t="s">
        <v>2287</v>
      </c>
      <c r="F287">
        <v>22.77</v>
      </c>
      <c r="G287">
        <v>4.0090000000000003</v>
      </c>
      <c r="H287">
        <v>0.77800000000000002</v>
      </c>
      <c r="I287">
        <v>14.433</v>
      </c>
      <c r="J287">
        <v>0.89900000000000002</v>
      </c>
      <c r="K287">
        <v>2.6509999999999998</v>
      </c>
      <c r="L287">
        <v>22.77</v>
      </c>
    </row>
    <row r="288" spans="1:12">
      <c r="A288" s="60">
        <v>35034</v>
      </c>
      <c r="B288">
        <v>18.670999999999999</v>
      </c>
      <c r="C288">
        <v>2.6120000000000001</v>
      </c>
      <c r="D288">
        <v>0.7</v>
      </c>
      <c r="E288" t="s">
        <v>2287</v>
      </c>
      <c r="F288">
        <v>21.983000000000001</v>
      </c>
      <c r="G288">
        <v>4.1429999999999998</v>
      </c>
      <c r="H288">
        <v>0.77700000000000002</v>
      </c>
      <c r="I288">
        <v>13.92</v>
      </c>
      <c r="J288">
        <v>0.69</v>
      </c>
      <c r="K288">
        <v>2.4529999999999998</v>
      </c>
      <c r="L288">
        <v>21.983000000000001</v>
      </c>
    </row>
    <row r="289" spans="1:12">
      <c r="A289" s="60">
        <v>35065</v>
      </c>
      <c r="B289">
        <v>20.199000000000002</v>
      </c>
      <c r="C289">
        <v>2.2770000000000001</v>
      </c>
      <c r="D289">
        <v>0.69499999999999995</v>
      </c>
      <c r="E289" t="s">
        <v>2287</v>
      </c>
      <c r="F289">
        <v>23.170999999999999</v>
      </c>
      <c r="G289">
        <v>4.29</v>
      </c>
      <c r="H289">
        <v>0.79400000000000004</v>
      </c>
      <c r="I289">
        <v>15.141999999999999</v>
      </c>
      <c r="J289">
        <v>0.68500000000000005</v>
      </c>
      <c r="K289">
        <v>2.2589999999999999</v>
      </c>
      <c r="L289">
        <v>23.170999999999999</v>
      </c>
    </row>
    <row r="290" spans="1:12">
      <c r="A290" s="60">
        <v>35096</v>
      </c>
      <c r="B290">
        <v>15.898</v>
      </c>
      <c r="C290">
        <v>2.419</v>
      </c>
      <c r="D290">
        <v>0.60899999999999999</v>
      </c>
      <c r="E290" t="s">
        <v>2287</v>
      </c>
      <c r="F290">
        <v>18.925999999999998</v>
      </c>
      <c r="G290">
        <v>4.0129999999999999</v>
      </c>
      <c r="H290">
        <v>0.77800000000000002</v>
      </c>
      <c r="I290">
        <v>11.497</v>
      </c>
      <c r="J290">
        <v>0.6</v>
      </c>
      <c r="K290">
        <v>2.0369999999999999</v>
      </c>
      <c r="L290">
        <v>18.925999999999998</v>
      </c>
    </row>
    <row r="291" spans="1:12">
      <c r="A291" s="60">
        <v>35125</v>
      </c>
      <c r="B291">
        <v>18.437000000000001</v>
      </c>
      <c r="C291">
        <v>2.6749999999999998</v>
      </c>
      <c r="D291">
        <v>0.59699999999999998</v>
      </c>
      <c r="E291" t="s">
        <v>2287</v>
      </c>
      <c r="F291">
        <v>21.71</v>
      </c>
      <c r="G291">
        <v>4.29</v>
      </c>
      <c r="H291">
        <v>0.84599999999999997</v>
      </c>
      <c r="I291">
        <v>13.596</v>
      </c>
      <c r="J291">
        <v>0.58799999999999997</v>
      </c>
      <c r="K291">
        <v>2.3889999999999998</v>
      </c>
      <c r="L291">
        <v>21.71</v>
      </c>
    </row>
    <row r="292" spans="1:12">
      <c r="A292" s="60">
        <v>35156</v>
      </c>
      <c r="B292">
        <v>14.039</v>
      </c>
      <c r="C292">
        <v>2.4350000000000001</v>
      </c>
      <c r="D292">
        <v>0.47299999999999998</v>
      </c>
      <c r="E292" t="s">
        <v>2287</v>
      </c>
      <c r="F292">
        <v>16.946999999999999</v>
      </c>
      <c r="G292">
        <v>4.1520000000000001</v>
      </c>
      <c r="H292">
        <v>0.79300000000000004</v>
      </c>
      <c r="I292">
        <v>9.7189999999999994</v>
      </c>
      <c r="J292">
        <v>0.46600000000000003</v>
      </c>
      <c r="K292">
        <v>1.8169999999999999</v>
      </c>
      <c r="L292">
        <v>16.946999999999999</v>
      </c>
    </row>
    <row r="293" spans="1:12">
      <c r="A293" s="60">
        <v>35186</v>
      </c>
      <c r="B293">
        <v>16.582999999999998</v>
      </c>
      <c r="C293">
        <v>2.5129999999999999</v>
      </c>
      <c r="D293">
        <v>0.41</v>
      </c>
      <c r="E293" t="s">
        <v>2287</v>
      </c>
      <c r="F293">
        <v>19.506</v>
      </c>
      <c r="G293">
        <v>4.29</v>
      </c>
      <c r="H293">
        <v>0.82099999999999995</v>
      </c>
      <c r="I293">
        <v>11.909000000000001</v>
      </c>
      <c r="J293">
        <v>0.40400000000000003</v>
      </c>
      <c r="K293">
        <v>2.081</v>
      </c>
      <c r="L293">
        <v>19.506</v>
      </c>
    </row>
    <row r="294" spans="1:12">
      <c r="A294" s="60">
        <v>35217</v>
      </c>
      <c r="B294">
        <v>18.504999999999999</v>
      </c>
      <c r="C294">
        <v>2.7770000000000001</v>
      </c>
      <c r="D294">
        <v>0.29899999999999999</v>
      </c>
      <c r="E294" t="s">
        <v>2287</v>
      </c>
      <c r="F294">
        <v>21.58</v>
      </c>
      <c r="G294">
        <v>4.1520000000000001</v>
      </c>
      <c r="H294">
        <v>0.84399999999999997</v>
      </c>
      <c r="I294">
        <v>13.768000000000001</v>
      </c>
      <c r="J294">
        <v>0.29399999999999998</v>
      </c>
      <c r="K294">
        <v>2.5219999999999998</v>
      </c>
      <c r="L294">
        <v>21.58</v>
      </c>
    </row>
    <row r="295" spans="1:12">
      <c r="A295" s="60">
        <v>35247</v>
      </c>
      <c r="B295">
        <v>20.733000000000001</v>
      </c>
      <c r="C295">
        <v>2.9380000000000002</v>
      </c>
      <c r="D295">
        <v>0.28699999999999998</v>
      </c>
      <c r="E295" t="s">
        <v>2287</v>
      </c>
      <c r="F295">
        <v>23.957000000000001</v>
      </c>
      <c r="G295">
        <v>4.29</v>
      </c>
      <c r="H295">
        <v>0.88300000000000001</v>
      </c>
      <c r="I295">
        <v>15.683</v>
      </c>
      <c r="J295">
        <v>0.28199999999999997</v>
      </c>
      <c r="K295">
        <v>2.8180000000000001</v>
      </c>
      <c r="L295">
        <v>23.957000000000001</v>
      </c>
    </row>
    <row r="296" spans="1:12">
      <c r="A296" s="60">
        <v>35278</v>
      </c>
      <c r="B296">
        <v>22.658000000000001</v>
      </c>
      <c r="C296">
        <v>2.4329999999999998</v>
      </c>
      <c r="D296">
        <v>0.35799999999999998</v>
      </c>
      <c r="E296" t="s">
        <v>2287</v>
      </c>
      <c r="F296">
        <v>25.449000000000002</v>
      </c>
      <c r="G296">
        <v>4.29</v>
      </c>
      <c r="H296">
        <v>0.81799999999999995</v>
      </c>
      <c r="I296">
        <v>17.366</v>
      </c>
      <c r="J296">
        <v>0.35299999999999998</v>
      </c>
      <c r="K296">
        <v>2.6230000000000002</v>
      </c>
      <c r="L296">
        <v>25.449000000000002</v>
      </c>
    </row>
    <row r="297" spans="1:12">
      <c r="A297" s="60">
        <v>35309</v>
      </c>
      <c r="B297">
        <v>18.867999999999999</v>
      </c>
      <c r="C297">
        <v>2.68</v>
      </c>
      <c r="D297">
        <v>0.33200000000000002</v>
      </c>
      <c r="E297" t="s">
        <v>2287</v>
      </c>
      <c r="F297">
        <v>21.88</v>
      </c>
      <c r="G297">
        <v>4.1520000000000001</v>
      </c>
      <c r="H297">
        <v>0.83199999999999996</v>
      </c>
      <c r="I297">
        <v>14.085000000000001</v>
      </c>
      <c r="J297">
        <v>0.32700000000000001</v>
      </c>
      <c r="K297">
        <v>2.484</v>
      </c>
      <c r="L297">
        <v>21.88</v>
      </c>
    </row>
    <row r="298" spans="1:12">
      <c r="A298" s="60">
        <v>35339</v>
      </c>
      <c r="B298">
        <v>22.606999999999999</v>
      </c>
      <c r="C298">
        <v>3.0129999999999999</v>
      </c>
      <c r="D298">
        <v>0.47899999999999998</v>
      </c>
      <c r="E298" t="s">
        <v>2287</v>
      </c>
      <c r="F298">
        <v>26.1</v>
      </c>
      <c r="G298">
        <v>4.29</v>
      </c>
      <c r="H298">
        <v>0.89600000000000002</v>
      </c>
      <c r="I298">
        <v>17.379000000000001</v>
      </c>
      <c r="J298">
        <v>0.47199999999999998</v>
      </c>
      <c r="K298">
        <v>3.0619999999999998</v>
      </c>
      <c r="L298">
        <v>26.1</v>
      </c>
    </row>
    <row r="299" spans="1:12">
      <c r="A299" s="60">
        <v>35370</v>
      </c>
      <c r="B299">
        <v>21.602</v>
      </c>
      <c r="C299">
        <v>2.827</v>
      </c>
      <c r="D299">
        <v>0.54500000000000004</v>
      </c>
      <c r="E299" t="s">
        <v>2287</v>
      </c>
      <c r="F299">
        <v>24.974</v>
      </c>
      <c r="G299">
        <v>4.1520000000000001</v>
      </c>
      <c r="H299">
        <v>0.85499999999999998</v>
      </c>
      <c r="I299">
        <v>16.562999999999999</v>
      </c>
      <c r="J299">
        <v>0.53700000000000003</v>
      </c>
      <c r="K299">
        <v>2.8679999999999999</v>
      </c>
      <c r="L299">
        <v>24.974</v>
      </c>
    </row>
    <row r="300" spans="1:12">
      <c r="A300" s="60">
        <v>35400</v>
      </c>
      <c r="B300">
        <v>18.465</v>
      </c>
      <c r="C300">
        <v>2.9369999999999998</v>
      </c>
      <c r="D300">
        <v>0.52100000000000002</v>
      </c>
      <c r="E300" t="s">
        <v>2287</v>
      </c>
      <c r="F300">
        <v>21.922000000000001</v>
      </c>
      <c r="G300">
        <v>4.29</v>
      </c>
      <c r="H300">
        <v>0.88100000000000001</v>
      </c>
      <c r="I300">
        <v>13.646000000000001</v>
      </c>
      <c r="J300">
        <v>0.51300000000000001</v>
      </c>
      <c r="K300">
        <v>2.5920000000000001</v>
      </c>
      <c r="L300">
        <v>21.922000000000001</v>
      </c>
    </row>
    <row r="301" spans="1:12">
      <c r="A301" s="60">
        <v>35431</v>
      </c>
      <c r="B301">
        <v>20.591999999999999</v>
      </c>
      <c r="C301">
        <v>2.2610000000000001</v>
      </c>
      <c r="D301">
        <v>0.52300000000000002</v>
      </c>
      <c r="E301" t="s">
        <v>2287</v>
      </c>
      <c r="F301">
        <v>23.376000000000001</v>
      </c>
      <c r="G301">
        <v>3.4260000000000002</v>
      </c>
      <c r="H301">
        <v>0.81499999999999995</v>
      </c>
      <c r="I301">
        <v>16.149999999999999</v>
      </c>
      <c r="J301">
        <v>0.51400000000000001</v>
      </c>
      <c r="K301">
        <v>2.472</v>
      </c>
      <c r="L301">
        <v>23.376000000000001</v>
      </c>
    </row>
    <row r="302" spans="1:12">
      <c r="A302" s="60">
        <v>35462</v>
      </c>
      <c r="B302">
        <v>15.930999999999999</v>
      </c>
      <c r="C302">
        <v>2.33</v>
      </c>
      <c r="D302">
        <v>0.55200000000000005</v>
      </c>
      <c r="E302" t="s">
        <v>2287</v>
      </c>
      <c r="F302">
        <v>18.812999999999999</v>
      </c>
      <c r="G302">
        <v>3.0939999999999999</v>
      </c>
      <c r="H302">
        <v>0.77300000000000002</v>
      </c>
      <c r="I302">
        <v>12.215</v>
      </c>
      <c r="J302">
        <v>0.54300000000000004</v>
      </c>
      <c r="K302">
        <v>2.1890000000000001</v>
      </c>
      <c r="L302">
        <v>18.812999999999999</v>
      </c>
    </row>
    <row r="303" spans="1:12">
      <c r="A303" s="60">
        <v>35490</v>
      </c>
      <c r="B303">
        <v>17.934999999999999</v>
      </c>
      <c r="C303">
        <v>2.3929999999999998</v>
      </c>
      <c r="D303">
        <v>0.60499999999999998</v>
      </c>
      <c r="E303" t="s">
        <v>2287</v>
      </c>
      <c r="F303">
        <v>20.933</v>
      </c>
      <c r="G303">
        <v>3.4260000000000002</v>
      </c>
      <c r="H303">
        <v>0.83</v>
      </c>
      <c r="I303">
        <v>13.772</v>
      </c>
      <c r="J303">
        <v>0.59499999999999997</v>
      </c>
      <c r="K303">
        <v>2.3109999999999999</v>
      </c>
      <c r="L303">
        <v>20.933</v>
      </c>
    </row>
    <row r="304" spans="1:12">
      <c r="A304" s="60">
        <v>35521</v>
      </c>
      <c r="B304">
        <v>17.809000000000001</v>
      </c>
      <c r="C304">
        <v>2.609</v>
      </c>
      <c r="D304">
        <v>0.54600000000000004</v>
      </c>
      <c r="E304" t="s">
        <v>2287</v>
      </c>
      <c r="F304">
        <v>20.963999999999999</v>
      </c>
      <c r="G304">
        <v>3.3149999999999999</v>
      </c>
      <c r="H304">
        <v>0.84499999999999997</v>
      </c>
      <c r="I304">
        <v>13.763999999999999</v>
      </c>
      <c r="J304">
        <v>0.53700000000000003</v>
      </c>
      <c r="K304">
        <v>2.5030000000000001</v>
      </c>
      <c r="L304">
        <v>20.963999999999999</v>
      </c>
    </row>
    <row r="305" spans="1:12">
      <c r="A305" s="60">
        <v>35551</v>
      </c>
      <c r="B305">
        <v>18.841999999999999</v>
      </c>
      <c r="C305">
        <v>2.7010000000000001</v>
      </c>
      <c r="D305">
        <v>0.56499999999999995</v>
      </c>
      <c r="E305" t="s">
        <v>2287</v>
      </c>
      <c r="F305">
        <v>22.108000000000001</v>
      </c>
      <c r="G305">
        <v>3.4260000000000002</v>
      </c>
      <c r="H305">
        <v>0.875</v>
      </c>
      <c r="I305">
        <v>14.619</v>
      </c>
      <c r="J305">
        <v>0.55600000000000005</v>
      </c>
      <c r="K305">
        <v>2.633</v>
      </c>
      <c r="L305">
        <v>22.108000000000001</v>
      </c>
    </row>
    <row r="306" spans="1:12">
      <c r="A306" s="60">
        <v>35582</v>
      </c>
      <c r="B306">
        <v>16.202999999999999</v>
      </c>
      <c r="C306">
        <v>2.4790000000000001</v>
      </c>
      <c r="D306">
        <v>0.47399999999999998</v>
      </c>
      <c r="E306" t="s">
        <v>2287</v>
      </c>
      <c r="F306">
        <v>19.155999999999999</v>
      </c>
      <c r="G306">
        <v>3.3149999999999999</v>
      </c>
      <c r="H306">
        <v>0.82399999999999995</v>
      </c>
      <c r="I306">
        <v>12.304</v>
      </c>
      <c r="J306">
        <v>0.46600000000000003</v>
      </c>
      <c r="K306">
        <v>2.2469999999999999</v>
      </c>
      <c r="L306">
        <v>19.155999999999999</v>
      </c>
    </row>
    <row r="307" spans="1:12">
      <c r="A307" s="60">
        <v>35612</v>
      </c>
      <c r="B307">
        <v>18.370999999999999</v>
      </c>
      <c r="C307">
        <v>2.5760000000000001</v>
      </c>
      <c r="D307">
        <v>0.64600000000000002</v>
      </c>
      <c r="E307" t="s">
        <v>2287</v>
      </c>
      <c r="F307">
        <v>21.593</v>
      </c>
      <c r="G307">
        <v>3.4260000000000002</v>
      </c>
      <c r="H307">
        <v>0.85599999999999998</v>
      </c>
      <c r="I307">
        <v>14.183</v>
      </c>
      <c r="J307">
        <v>0.63500000000000001</v>
      </c>
      <c r="K307">
        <v>2.4929999999999999</v>
      </c>
      <c r="L307">
        <v>21.593</v>
      </c>
    </row>
    <row r="308" spans="1:12">
      <c r="A308" s="60">
        <v>35643</v>
      </c>
      <c r="B308">
        <v>19.163</v>
      </c>
      <c r="C308">
        <v>2.5960000000000001</v>
      </c>
      <c r="D308">
        <v>0.49099999999999999</v>
      </c>
      <c r="E308" t="s">
        <v>2287</v>
      </c>
      <c r="F308">
        <v>22.25</v>
      </c>
      <c r="G308">
        <v>3.4260000000000002</v>
      </c>
      <c r="H308">
        <v>0.86</v>
      </c>
      <c r="I308">
        <v>14.897</v>
      </c>
      <c r="J308">
        <v>0.48199999999999998</v>
      </c>
      <c r="K308">
        <v>2.585</v>
      </c>
      <c r="L308">
        <v>22.25</v>
      </c>
    </row>
    <row r="309" spans="1:12">
      <c r="A309" s="60">
        <v>35674</v>
      </c>
      <c r="B309">
        <v>18.123000000000001</v>
      </c>
      <c r="C309">
        <v>2.2930000000000001</v>
      </c>
      <c r="D309">
        <v>0.55100000000000005</v>
      </c>
      <c r="E309" t="s">
        <v>2287</v>
      </c>
      <c r="F309">
        <v>20.966999999999999</v>
      </c>
      <c r="G309">
        <v>3.3149999999999999</v>
      </c>
      <c r="H309">
        <v>0.80100000000000005</v>
      </c>
      <c r="I309">
        <v>14.016</v>
      </c>
      <c r="J309">
        <v>0.54100000000000004</v>
      </c>
      <c r="K309">
        <v>2.294</v>
      </c>
      <c r="L309">
        <v>20.966999999999999</v>
      </c>
    </row>
    <row r="310" spans="1:12">
      <c r="A310" s="60">
        <v>35704</v>
      </c>
      <c r="B310">
        <v>22.477</v>
      </c>
      <c r="C310">
        <v>2.625</v>
      </c>
      <c r="D310">
        <v>0.76600000000000001</v>
      </c>
      <c r="E310" t="s">
        <v>2287</v>
      </c>
      <c r="F310">
        <v>25.867999999999999</v>
      </c>
      <c r="G310">
        <v>3.4260000000000002</v>
      </c>
      <c r="H310">
        <v>0.86899999999999999</v>
      </c>
      <c r="I310">
        <v>17.888000000000002</v>
      </c>
      <c r="J310">
        <v>0.754</v>
      </c>
      <c r="K310">
        <v>2.9319999999999999</v>
      </c>
      <c r="L310">
        <v>25.867999999999999</v>
      </c>
    </row>
    <row r="311" spans="1:12">
      <c r="A311" s="60">
        <v>35735</v>
      </c>
      <c r="B311">
        <v>19.113</v>
      </c>
      <c r="C311">
        <v>2.4980000000000002</v>
      </c>
      <c r="D311">
        <v>0.6</v>
      </c>
      <c r="E311" t="s">
        <v>2287</v>
      </c>
      <c r="F311">
        <v>22.210999999999999</v>
      </c>
      <c r="G311">
        <v>3.3149999999999999</v>
      </c>
      <c r="H311">
        <v>0.83099999999999996</v>
      </c>
      <c r="I311">
        <v>14.928000000000001</v>
      </c>
      <c r="J311">
        <v>0.59</v>
      </c>
      <c r="K311">
        <v>2.5470000000000002</v>
      </c>
      <c r="L311">
        <v>22.210999999999999</v>
      </c>
    </row>
    <row r="312" spans="1:12">
      <c r="A312" s="60">
        <v>35765</v>
      </c>
      <c r="B312">
        <v>17.838999999999999</v>
      </c>
      <c r="C312">
        <v>2.601</v>
      </c>
      <c r="D312">
        <v>0.78</v>
      </c>
      <c r="E312" t="s">
        <v>2287</v>
      </c>
      <c r="F312">
        <v>21.22</v>
      </c>
      <c r="G312">
        <v>3.4260000000000002</v>
      </c>
      <c r="H312">
        <v>0.86</v>
      </c>
      <c r="I312">
        <v>13.709</v>
      </c>
      <c r="J312">
        <v>0.76700000000000002</v>
      </c>
      <c r="K312">
        <v>2.4590000000000001</v>
      </c>
      <c r="L312">
        <v>21.22</v>
      </c>
    </row>
    <row r="313" spans="1:12">
      <c r="A313" s="60">
        <v>35796</v>
      </c>
      <c r="B313">
        <v>20.457000000000001</v>
      </c>
      <c r="C313">
        <v>2.2120000000000002</v>
      </c>
      <c r="D313">
        <v>0.73399999999999999</v>
      </c>
      <c r="E313" t="s">
        <v>2287</v>
      </c>
      <c r="F313">
        <v>23.402999999999999</v>
      </c>
      <c r="G313">
        <v>3.0270000000000001</v>
      </c>
      <c r="H313">
        <v>0.72599999999999998</v>
      </c>
      <c r="I313">
        <v>16.329999999999998</v>
      </c>
      <c r="J313">
        <v>0.72299999999999998</v>
      </c>
      <c r="K313">
        <v>2.597</v>
      </c>
      <c r="L313">
        <v>23.402999999999999</v>
      </c>
    </row>
    <row r="314" spans="1:12">
      <c r="A314" s="60">
        <v>35827</v>
      </c>
      <c r="B314">
        <v>14.853</v>
      </c>
      <c r="C314">
        <v>2.1669999999999998</v>
      </c>
      <c r="D314">
        <v>0.59299999999999997</v>
      </c>
      <c r="E314" t="s">
        <v>2287</v>
      </c>
      <c r="F314">
        <v>17.611999999999998</v>
      </c>
      <c r="G314">
        <v>2.734</v>
      </c>
      <c r="H314">
        <v>0.67400000000000004</v>
      </c>
      <c r="I314">
        <v>11.513</v>
      </c>
      <c r="J314">
        <v>0.58399999999999996</v>
      </c>
      <c r="K314">
        <v>2.1070000000000002</v>
      </c>
      <c r="L314">
        <v>17.611999999999998</v>
      </c>
    </row>
    <row r="315" spans="1:12">
      <c r="A315" s="60">
        <v>35855</v>
      </c>
      <c r="B315">
        <v>16.837</v>
      </c>
      <c r="C315">
        <v>2.512</v>
      </c>
      <c r="D315">
        <v>0.67900000000000005</v>
      </c>
      <c r="E315" t="s">
        <v>2287</v>
      </c>
      <c r="F315">
        <v>20.027999999999999</v>
      </c>
      <c r="G315">
        <v>3.0270000000000001</v>
      </c>
      <c r="H315">
        <v>0.76200000000000001</v>
      </c>
      <c r="I315">
        <v>13.111000000000001</v>
      </c>
      <c r="J315">
        <v>0.66900000000000004</v>
      </c>
      <c r="K315">
        <v>2.4590000000000001</v>
      </c>
      <c r="L315">
        <v>20.027999999999999</v>
      </c>
    </row>
    <row r="316" spans="1:12">
      <c r="A316" s="60">
        <v>35886</v>
      </c>
      <c r="B316">
        <v>16.702000000000002</v>
      </c>
      <c r="C316">
        <v>2.4529999999999998</v>
      </c>
      <c r="D316">
        <v>0.58899999999999997</v>
      </c>
      <c r="E316" t="s">
        <v>2287</v>
      </c>
      <c r="F316">
        <v>19.745000000000001</v>
      </c>
      <c r="G316">
        <v>2.93</v>
      </c>
      <c r="H316">
        <v>0.74099999999999999</v>
      </c>
      <c r="I316">
        <v>13.055999999999999</v>
      </c>
      <c r="J316">
        <v>0.57999999999999996</v>
      </c>
      <c r="K316">
        <v>2.4380000000000002</v>
      </c>
      <c r="L316">
        <v>19.745000000000001</v>
      </c>
    </row>
    <row r="317" spans="1:12">
      <c r="A317" s="60">
        <v>35916</v>
      </c>
      <c r="B317">
        <v>17.504999999999999</v>
      </c>
      <c r="C317">
        <v>2.6589999999999998</v>
      </c>
      <c r="D317">
        <v>0.52600000000000002</v>
      </c>
      <c r="E317" t="s">
        <v>2287</v>
      </c>
      <c r="F317">
        <v>20.69</v>
      </c>
      <c r="G317">
        <v>3.0270000000000001</v>
      </c>
      <c r="H317">
        <v>0.78200000000000003</v>
      </c>
      <c r="I317">
        <v>13.724</v>
      </c>
      <c r="J317">
        <v>0.51800000000000002</v>
      </c>
      <c r="K317">
        <v>2.6389999999999998</v>
      </c>
      <c r="L317">
        <v>20.69</v>
      </c>
    </row>
    <row r="318" spans="1:12">
      <c r="A318" s="60">
        <v>35947</v>
      </c>
      <c r="B318">
        <v>12.071999999999999</v>
      </c>
      <c r="C318">
        <v>2.2509999999999999</v>
      </c>
      <c r="D318">
        <v>0.56699999999999995</v>
      </c>
      <c r="E318" t="s">
        <v>2287</v>
      </c>
      <c r="F318">
        <v>14.89</v>
      </c>
      <c r="G318">
        <v>2.93</v>
      </c>
      <c r="H318">
        <v>0.70799999999999996</v>
      </c>
      <c r="I318">
        <v>8.8789999999999996</v>
      </c>
      <c r="J318">
        <v>0.55900000000000005</v>
      </c>
      <c r="K318">
        <v>1.8140000000000001</v>
      </c>
      <c r="L318">
        <v>14.89</v>
      </c>
    </row>
    <row r="319" spans="1:12">
      <c r="A319" s="60">
        <v>35977</v>
      </c>
      <c r="B319">
        <v>17.311</v>
      </c>
      <c r="C319">
        <v>2.5110000000000001</v>
      </c>
      <c r="D319">
        <v>0.59499999999999997</v>
      </c>
      <c r="E319" t="s">
        <v>2287</v>
      </c>
      <c r="F319">
        <v>20.417000000000002</v>
      </c>
      <c r="G319">
        <v>3.0270000000000001</v>
      </c>
      <c r="H319">
        <v>0.76200000000000001</v>
      </c>
      <c r="I319">
        <v>13.535</v>
      </c>
      <c r="J319">
        <v>0.58599999999999997</v>
      </c>
      <c r="K319">
        <v>2.5059999999999998</v>
      </c>
      <c r="L319">
        <v>20.417000000000002</v>
      </c>
    </row>
    <row r="320" spans="1:12">
      <c r="A320" s="60">
        <v>36008</v>
      </c>
      <c r="B320">
        <v>17.986999999999998</v>
      </c>
      <c r="C320">
        <v>2.5150000000000001</v>
      </c>
      <c r="D320">
        <v>0.63500000000000001</v>
      </c>
      <c r="E320" t="s">
        <v>2287</v>
      </c>
      <c r="F320">
        <v>21.135999999999999</v>
      </c>
      <c r="G320">
        <v>3.0270000000000001</v>
      </c>
      <c r="H320">
        <v>0.76400000000000001</v>
      </c>
      <c r="I320">
        <v>14.143000000000001</v>
      </c>
      <c r="J320">
        <v>0.625</v>
      </c>
      <c r="K320">
        <v>2.577</v>
      </c>
      <c r="L320">
        <v>21.135999999999999</v>
      </c>
    </row>
    <row r="321" spans="1:12">
      <c r="A321" s="60">
        <v>36039</v>
      </c>
      <c r="B321">
        <v>17.492000000000001</v>
      </c>
      <c r="C321">
        <v>2.423</v>
      </c>
      <c r="D321">
        <v>0.65300000000000002</v>
      </c>
      <c r="E321" t="s">
        <v>2287</v>
      </c>
      <c r="F321">
        <v>20.568000000000001</v>
      </c>
      <c r="G321">
        <v>2.93</v>
      </c>
      <c r="H321">
        <v>0.73799999999999999</v>
      </c>
      <c r="I321">
        <v>13.762</v>
      </c>
      <c r="J321">
        <v>0.64300000000000002</v>
      </c>
      <c r="K321">
        <v>2.4950000000000001</v>
      </c>
      <c r="L321">
        <v>20.568000000000001</v>
      </c>
    </row>
    <row r="322" spans="1:12">
      <c r="A322" s="60">
        <v>36069</v>
      </c>
      <c r="B322">
        <v>18.948</v>
      </c>
      <c r="C322">
        <v>2.6259999999999999</v>
      </c>
      <c r="D322">
        <v>0.749</v>
      </c>
      <c r="E322" t="s">
        <v>2287</v>
      </c>
      <c r="F322">
        <v>22.324000000000002</v>
      </c>
      <c r="G322">
        <v>3.0270000000000001</v>
      </c>
      <c r="H322">
        <v>0.78</v>
      </c>
      <c r="I322">
        <v>15.019</v>
      </c>
      <c r="J322">
        <v>0.73799999999999999</v>
      </c>
      <c r="K322">
        <v>2.76</v>
      </c>
      <c r="L322">
        <v>22.324000000000002</v>
      </c>
    </row>
    <row r="323" spans="1:12">
      <c r="A323" s="60">
        <v>36100</v>
      </c>
      <c r="B323">
        <v>16.068999999999999</v>
      </c>
      <c r="C323">
        <v>2.2519999999999998</v>
      </c>
      <c r="D323">
        <v>0.66700000000000004</v>
      </c>
      <c r="E323" t="s">
        <v>2287</v>
      </c>
      <c r="F323">
        <v>18.988</v>
      </c>
      <c r="G323">
        <v>2.93</v>
      </c>
      <c r="H323">
        <v>0.71299999999999997</v>
      </c>
      <c r="I323">
        <v>12.468</v>
      </c>
      <c r="J323">
        <v>0.65700000000000003</v>
      </c>
      <c r="K323">
        <v>2.2200000000000002</v>
      </c>
      <c r="L323">
        <v>18.988</v>
      </c>
    </row>
    <row r="324" spans="1:12">
      <c r="A324" s="60">
        <v>36130</v>
      </c>
      <c r="B324">
        <v>18.641999999999999</v>
      </c>
      <c r="C324">
        <v>2.93</v>
      </c>
      <c r="D324">
        <v>0.85399999999999998</v>
      </c>
      <c r="E324" t="s">
        <v>2287</v>
      </c>
      <c r="F324">
        <v>22.427</v>
      </c>
      <c r="G324">
        <v>3.0270000000000001</v>
      </c>
      <c r="H324">
        <v>0.82099999999999995</v>
      </c>
      <c r="I324">
        <v>14.776999999999999</v>
      </c>
      <c r="J324">
        <v>0.84099999999999997</v>
      </c>
      <c r="K324">
        <v>2.9609999999999999</v>
      </c>
      <c r="L324">
        <v>22.427</v>
      </c>
    </row>
    <row r="325" spans="1:12">
      <c r="A325" s="60">
        <v>36161</v>
      </c>
      <c r="B325">
        <v>19.791</v>
      </c>
      <c r="C325">
        <v>2.2909999999999999</v>
      </c>
      <c r="D325">
        <v>0.71299999999999997</v>
      </c>
      <c r="E325" t="s">
        <v>2287</v>
      </c>
      <c r="F325">
        <v>22.795999999999999</v>
      </c>
      <c r="G325">
        <v>3.1070000000000002</v>
      </c>
      <c r="H325">
        <v>0.755</v>
      </c>
      <c r="I325">
        <v>15.614000000000001</v>
      </c>
      <c r="J325">
        <v>0.70499999999999996</v>
      </c>
      <c r="K325">
        <v>2.6139999999999999</v>
      </c>
      <c r="L325">
        <v>22.795999999999999</v>
      </c>
    </row>
    <row r="326" spans="1:12">
      <c r="A326" s="60">
        <v>36192</v>
      </c>
      <c r="B326">
        <v>15.228999999999999</v>
      </c>
      <c r="C326">
        <v>2.3279999999999998</v>
      </c>
      <c r="D326">
        <v>0.59799999999999998</v>
      </c>
      <c r="E326" t="s">
        <v>2287</v>
      </c>
      <c r="F326">
        <v>18.155000000000001</v>
      </c>
      <c r="G326">
        <v>2.806</v>
      </c>
      <c r="H326">
        <v>0.71499999999999997</v>
      </c>
      <c r="I326">
        <v>11.747</v>
      </c>
      <c r="J326">
        <v>0.59199999999999997</v>
      </c>
      <c r="K326">
        <v>2.294</v>
      </c>
      <c r="L326">
        <v>18.155000000000001</v>
      </c>
    </row>
    <row r="327" spans="1:12">
      <c r="A327" s="60">
        <v>36220</v>
      </c>
      <c r="B327">
        <v>14.061999999999999</v>
      </c>
      <c r="C327">
        <v>2.4249999999999998</v>
      </c>
      <c r="D327">
        <v>0.63800000000000001</v>
      </c>
      <c r="E327" t="s">
        <v>2287</v>
      </c>
      <c r="F327">
        <v>17.126000000000001</v>
      </c>
      <c r="G327">
        <v>3.1070000000000002</v>
      </c>
      <c r="H327">
        <v>0.76900000000000002</v>
      </c>
      <c r="I327">
        <v>10.483000000000001</v>
      </c>
      <c r="J327">
        <v>0.63100000000000001</v>
      </c>
      <c r="K327">
        <v>2.1349999999999998</v>
      </c>
      <c r="L327">
        <v>17.126000000000001</v>
      </c>
    </row>
    <row r="328" spans="1:12">
      <c r="A328" s="60">
        <v>36251</v>
      </c>
      <c r="B328">
        <v>17.215</v>
      </c>
      <c r="C328">
        <v>2.57</v>
      </c>
      <c r="D328">
        <v>0.58899999999999997</v>
      </c>
      <c r="E328" t="s">
        <v>2287</v>
      </c>
      <c r="F328">
        <v>20.375</v>
      </c>
      <c r="G328">
        <v>3.0070000000000001</v>
      </c>
      <c r="H328">
        <v>0.77700000000000002</v>
      </c>
      <c r="I328">
        <v>13.398999999999999</v>
      </c>
      <c r="J328">
        <v>0.58299999999999996</v>
      </c>
      <c r="K328">
        <v>2.61</v>
      </c>
      <c r="L328">
        <v>20.375</v>
      </c>
    </row>
    <row r="329" spans="1:12">
      <c r="A329" s="60">
        <v>36281</v>
      </c>
      <c r="B329">
        <v>20.838999999999999</v>
      </c>
      <c r="C329">
        <v>2.7050000000000001</v>
      </c>
      <c r="D329">
        <v>0.59299999999999997</v>
      </c>
      <c r="E329" t="s">
        <v>2287</v>
      </c>
      <c r="F329">
        <v>24.138000000000002</v>
      </c>
      <c r="G329">
        <v>3.1070000000000002</v>
      </c>
      <c r="H329">
        <v>0.81100000000000005</v>
      </c>
      <c r="I329">
        <v>16.585000000000001</v>
      </c>
      <c r="J329">
        <v>0.58699999999999997</v>
      </c>
      <c r="K329">
        <v>3.0470000000000002</v>
      </c>
      <c r="L329">
        <v>24.138000000000002</v>
      </c>
    </row>
    <row r="330" spans="1:12">
      <c r="A330" s="60">
        <v>36312</v>
      </c>
      <c r="B330">
        <v>16.312000000000001</v>
      </c>
      <c r="C330">
        <v>2.6040000000000001</v>
      </c>
      <c r="D330">
        <v>0.65200000000000002</v>
      </c>
      <c r="E330" t="s">
        <v>2287</v>
      </c>
      <c r="F330">
        <v>19.568000000000001</v>
      </c>
      <c r="G330">
        <v>3.0070000000000001</v>
      </c>
      <c r="H330">
        <v>0.78100000000000003</v>
      </c>
      <c r="I330">
        <v>12.590999999999999</v>
      </c>
      <c r="J330">
        <v>0.64500000000000002</v>
      </c>
      <c r="K330">
        <v>2.5449999999999999</v>
      </c>
      <c r="L330">
        <v>19.568000000000001</v>
      </c>
    </row>
    <row r="331" spans="1:12">
      <c r="A331" s="60">
        <v>36342</v>
      </c>
      <c r="B331">
        <v>19.131</v>
      </c>
      <c r="C331">
        <v>2.5070000000000001</v>
      </c>
      <c r="D331">
        <v>0.55800000000000005</v>
      </c>
      <c r="E331" t="s">
        <v>2287</v>
      </c>
      <c r="F331">
        <v>22.195</v>
      </c>
      <c r="G331">
        <v>3.1070000000000002</v>
      </c>
      <c r="H331">
        <v>0.78300000000000003</v>
      </c>
      <c r="I331">
        <v>15.037000000000001</v>
      </c>
      <c r="J331">
        <v>0.55100000000000005</v>
      </c>
      <c r="K331">
        <v>2.7170000000000001</v>
      </c>
      <c r="L331">
        <v>22.195</v>
      </c>
    </row>
    <row r="332" spans="1:12">
      <c r="A332" s="60">
        <v>36373</v>
      </c>
      <c r="B332">
        <v>18.55</v>
      </c>
      <c r="C332">
        <v>2.3929999999999998</v>
      </c>
      <c r="D332">
        <v>0.63900000000000001</v>
      </c>
      <c r="E332" t="s">
        <v>2287</v>
      </c>
      <c r="F332">
        <v>21.582000000000001</v>
      </c>
      <c r="G332">
        <v>3.1070000000000002</v>
      </c>
      <c r="H332">
        <v>0.76800000000000002</v>
      </c>
      <c r="I332">
        <v>14.507999999999999</v>
      </c>
      <c r="J332">
        <v>0.63200000000000001</v>
      </c>
      <c r="K332">
        <v>2.5680000000000001</v>
      </c>
      <c r="L332">
        <v>21.582000000000001</v>
      </c>
    </row>
    <row r="333" spans="1:12">
      <c r="A333" s="60">
        <v>36404</v>
      </c>
      <c r="B333">
        <v>17.062000000000001</v>
      </c>
      <c r="C333">
        <v>2.4140000000000001</v>
      </c>
      <c r="D333">
        <v>0.64</v>
      </c>
      <c r="E333" t="s">
        <v>2287</v>
      </c>
      <c r="F333">
        <v>20.117000000000001</v>
      </c>
      <c r="G333">
        <v>3.0070000000000001</v>
      </c>
      <c r="H333">
        <v>0.75600000000000001</v>
      </c>
      <c r="I333">
        <v>13.249000000000001</v>
      </c>
      <c r="J333">
        <v>0.63300000000000001</v>
      </c>
      <c r="K333">
        <v>2.472</v>
      </c>
      <c r="L333">
        <v>20.117000000000001</v>
      </c>
    </row>
    <row r="334" spans="1:12">
      <c r="A334" s="60">
        <v>36434</v>
      </c>
      <c r="B334">
        <v>15.422000000000001</v>
      </c>
      <c r="C334">
        <v>2.4239999999999999</v>
      </c>
      <c r="D334">
        <v>0.79500000000000004</v>
      </c>
      <c r="E334" t="s">
        <v>2287</v>
      </c>
      <c r="F334">
        <v>18.64</v>
      </c>
      <c r="G334">
        <v>3.1070000000000002</v>
      </c>
      <c r="H334">
        <v>0.77</v>
      </c>
      <c r="I334">
        <v>11.705</v>
      </c>
      <c r="J334">
        <v>0.78600000000000003</v>
      </c>
      <c r="K334">
        <v>2.2730000000000001</v>
      </c>
      <c r="L334">
        <v>18.64</v>
      </c>
    </row>
    <row r="335" spans="1:12">
      <c r="A335" s="60">
        <v>36465</v>
      </c>
      <c r="B335">
        <v>18.03</v>
      </c>
      <c r="C335">
        <v>2.3839999999999999</v>
      </c>
      <c r="D335">
        <v>0.81699999999999995</v>
      </c>
      <c r="E335" t="s">
        <v>2287</v>
      </c>
      <c r="F335">
        <v>21.231000000000002</v>
      </c>
      <c r="G335">
        <v>3.0070000000000001</v>
      </c>
      <c r="H335">
        <v>0.753</v>
      </c>
      <c r="I335">
        <v>14.117000000000001</v>
      </c>
      <c r="J335">
        <v>0.80800000000000005</v>
      </c>
      <c r="K335">
        <v>2.5470000000000002</v>
      </c>
      <c r="L335">
        <v>21.231000000000002</v>
      </c>
    </row>
    <row r="336" spans="1:12">
      <c r="A336" s="60">
        <v>36495</v>
      </c>
      <c r="B336">
        <v>16.045000000000002</v>
      </c>
      <c r="C336">
        <v>2.3490000000000002</v>
      </c>
      <c r="D336">
        <v>0.92100000000000004</v>
      </c>
      <c r="E336" t="s">
        <v>2287</v>
      </c>
      <c r="F336">
        <v>19.315000000000001</v>
      </c>
      <c r="G336">
        <v>3.1070000000000002</v>
      </c>
      <c r="H336">
        <v>0.76100000000000001</v>
      </c>
      <c r="I336">
        <v>12.259</v>
      </c>
      <c r="J336">
        <v>0.91</v>
      </c>
      <c r="K336">
        <v>2.278</v>
      </c>
      <c r="L336">
        <v>19.315000000000001</v>
      </c>
    </row>
    <row r="337" spans="1:12">
      <c r="A337" s="60">
        <v>36526</v>
      </c>
      <c r="B337">
        <v>15.074</v>
      </c>
      <c r="C337">
        <v>2.2109999999999999</v>
      </c>
      <c r="D337">
        <v>0.78600000000000003</v>
      </c>
      <c r="E337" t="s">
        <v>2287</v>
      </c>
      <c r="F337">
        <v>18.071000000000002</v>
      </c>
      <c r="G337">
        <v>3.3370000000000002</v>
      </c>
      <c r="H337">
        <v>0.77</v>
      </c>
      <c r="I337">
        <v>11.035</v>
      </c>
      <c r="J337">
        <v>0.77700000000000002</v>
      </c>
      <c r="K337">
        <v>2.1520000000000001</v>
      </c>
      <c r="L337">
        <v>18.071000000000002</v>
      </c>
    </row>
    <row r="338" spans="1:12">
      <c r="A338" s="60">
        <v>36557</v>
      </c>
      <c r="B338">
        <v>17.376999999999999</v>
      </c>
      <c r="C338">
        <v>2.2440000000000002</v>
      </c>
      <c r="D338">
        <v>0.65200000000000002</v>
      </c>
      <c r="E338" t="s">
        <v>2287</v>
      </c>
      <c r="F338">
        <v>20.273</v>
      </c>
      <c r="G338">
        <v>3.1219999999999999</v>
      </c>
      <c r="H338">
        <v>0.74399999999999999</v>
      </c>
      <c r="I338">
        <v>13.291</v>
      </c>
      <c r="J338">
        <v>0.64400000000000002</v>
      </c>
      <c r="K338">
        <v>2.472</v>
      </c>
      <c r="L338">
        <v>20.273</v>
      </c>
    </row>
    <row r="339" spans="1:12">
      <c r="A339" s="60">
        <v>36586</v>
      </c>
      <c r="B339">
        <v>18.358000000000001</v>
      </c>
      <c r="C339">
        <v>2.5249999999999999</v>
      </c>
      <c r="D339">
        <v>0.79900000000000004</v>
      </c>
      <c r="E339" t="s">
        <v>2287</v>
      </c>
      <c r="F339">
        <v>21.681999999999999</v>
      </c>
      <c r="G339">
        <v>3.3370000000000002</v>
      </c>
      <c r="H339">
        <v>0.81</v>
      </c>
      <c r="I339">
        <v>14.023999999999999</v>
      </c>
      <c r="J339">
        <v>0.79</v>
      </c>
      <c r="K339">
        <v>2.722</v>
      </c>
      <c r="L339">
        <v>21.681999999999999</v>
      </c>
    </row>
    <row r="340" spans="1:12">
      <c r="A340" s="60">
        <v>36617</v>
      </c>
      <c r="B340">
        <v>17.547000000000001</v>
      </c>
      <c r="C340">
        <v>2.5019999999999998</v>
      </c>
      <c r="D340">
        <v>0.69199999999999995</v>
      </c>
      <c r="E340" t="s">
        <v>2287</v>
      </c>
      <c r="F340">
        <v>20.741</v>
      </c>
      <c r="G340">
        <v>3.2290000000000001</v>
      </c>
      <c r="H340">
        <v>0.79100000000000004</v>
      </c>
      <c r="I340">
        <v>13.378</v>
      </c>
      <c r="J340">
        <v>0.68400000000000005</v>
      </c>
      <c r="K340">
        <v>2.6589999999999998</v>
      </c>
      <c r="L340">
        <v>20.741</v>
      </c>
    </row>
    <row r="341" spans="1:12">
      <c r="A341" s="60">
        <v>36647</v>
      </c>
      <c r="B341">
        <v>17.260000000000002</v>
      </c>
      <c r="C341">
        <v>2.6669999999999998</v>
      </c>
      <c r="D341">
        <v>0.79300000000000004</v>
      </c>
      <c r="E341" t="s">
        <v>2287</v>
      </c>
      <c r="F341">
        <v>20.72</v>
      </c>
      <c r="G341">
        <v>3.3370000000000002</v>
      </c>
      <c r="H341">
        <v>0.82599999999999996</v>
      </c>
      <c r="I341">
        <v>13.045999999999999</v>
      </c>
      <c r="J341">
        <v>0.78300000000000003</v>
      </c>
      <c r="K341">
        <v>2.7280000000000002</v>
      </c>
      <c r="L341">
        <v>20.72</v>
      </c>
    </row>
    <row r="342" spans="1:12">
      <c r="A342" s="60">
        <v>36678</v>
      </c>
      <c r="B342">
        <v>15.733000000000001</v>
      </c>
      <c r="C342">
        <v>2.226</v>
      </c>
      <c r="D342">
        <v>0.60099999999999998</v>
      </c>
      <c r="E342" t="s">
        <v>2287</v>
      </c>
      <c r="F342">
        <v>18.559999999999999</v>
      </c>
      <c r="G342">
        <v>3.2290000000000001</v>
      </c>
      <c r="H342">
        <v>0.75600000000000001</v>
      </c>
      <c r="I342">
        <v>11.717000000000001</v>
      </c>
      <c r="J342">
        <v>0.59399999999999997</v>
      </c>
      <c r="K342">
        <v>2.2629999999999999</v>
      </c>
      <c r="L342">
        <v>18.559999999999999</v>
      </c>
    </row>
    <row r="343" spans="1:12">
      <c r="A343" s="60">
        <v>36708</v>
      </c>
      <c r="B343">
        <v>17.943999999999999</v>
      </c>
      <c r="C343">
        <v>2.3220000000000001</v>
      </c>
      <c r="D343">
        <v>0.73699999999999999</v>
      </c>
      <c r="E343" t="s">
        <v>2287</v>
      </c>
      <c r="F343">
        <v>21.003</v>
      </c>
      <c r="G343">
        <v>3.3370000000000002</v>
      </c>
      <c r="H343">
        <v>0.78600000000000003</v>
      </c>
      <c r="I343">
        <v>13.632</v>
      </c>
      <c r="J343">
        <v>0.72899999999999998</v>
      </c>
      <c r="K343">
        <v>2.52</v>
      </c>
      <c r="L343">
        <v>21.003</v>
      </c>
    </row>
    <row r="344" spans="1:12">
      <c r="A344" s="60">
        <v>36739</v>
      </c>
      <c r="B344">
        <v>18.257000000000001</v>
      </c>
      <c r="C344">
        <v>2.2440000000000002</v>
      </c>
      <c r="D344">
        <v>0.81399999999999995</v>
      </c>
      <c r="E344" t="s">
        <v>2287</v>
      </c>
      <c r="F344">
        <v>21.314</v>
      </c>
      <c r="G344">
        <v>3.3370000000000002</v>
      </c>
      <c r="H344">
        <v>0.77700000000000002</v>
      </c>
      <c r="I344">
        <v>13.907999999999999</v>
      </c>
      <c r="J344">
        <v>0.80400000000000005</v>
      </c>
      <c r="K344">
        <v>2.488</v>
      </c>
      <c r="L344">
        <v>21.314</v>
      </c>
    </row>
    <row r="345" spans="1:12">
      <c r="A345" s="60">
        <v>36770</v>
      </c>
      <c r="B345">
        <v>16.956</v>
      </c>
      <c r="C345">
        <v>2.1480000000000001</v>
      </c>
      <c r="D345">
        <v>0.749</v>
      </c>
      <c r="E345" t="s">
        <v>2287</v>
      </c>
      <c r="F345">
        <v>19.853000000000002</v>
      </c>
      <c r="G345">
        <v>3.2290000000000001</v>
      </c>
      <c r="H345">
        <v>0.749</v>
      </c>
      <c r="I345">
        <v>12.815</v>
      </c>
      <c r="J345">
        <v>0.74</v>
      </c>
      <c r="K345">
        <v>2.3199999999999998</v>
      </c>
      <c r="L345">
        <v>19.853000000000002</v>
      </c>
    </row>
    <row r="346" spans="1:12">
      <c r="A346" s="60">
        <v>36800</v>
      </c>
      <c r="B346">
        <v>19.335999999999999</v>
      </c>
      <c r="C346">
        <v>2.2949999999999999</v>
      </c>
      <c r="D346">
        <v>0.89700000000000002</v>
      </c>
      <c r="E346" t="s">
        <v>2287</v>
      </c>
      <c r="F346">
        <v>22.529</v>
      </c>
      <c r="G346">
        <v>3.3370000000000002</v>
      </c>
      <c r="H346">
        <v>0.78400000000000003</v>
      </c>
      <c r="I346">
        <v>14.887</v>
      </c>
      <c r="J346">
        <v>0.88700000000000001</v>
      </c>
      <c r="K346">
        <v>2.6349999999999998</v>
      </c>
      <c r="L346">
        <v>22.529</v>
      </c>
    </row>
    <row r="347" spans="1:12">
      <c r="A347" s="60">
        <v>36831</v>
      </c>
      <c r="B347">
        <v>18.835000000000001</v>
      </c>
      <c r="C347">
        <v>2.137</v>
      </c>
      <c r="D347">
        <v>0.89</v>
      </c>
      <c r="E347" t="s">
        <v>2287</v>
      </c>
      <c r="F347">
        <v>21.861999999999998</v>
      </c>
      <c r="G347">
        <v>3.2290000000000001</v>
      </c>
      <c r="H347">
        <v>0.749</v>
      </c>
      <c r="I347">
        <v>14.51</v>
      </c>
      <c r="J347">
        <v>0.879</v>
      </c>
      <c r="K347">
        <v>2.4950000000000001</v>
      </c>
      <c r="L347">
        <v>21.861999999999998</v>
      </c>
    </row>
    <row r="348" spans="1:12">
      <c r="A348" s="60">
        <v>36861</v>
      </c>
      <c r="B348">
        <v>19.471</v>
      </c>
      <c r="C348">
        <v>1.351</v>
      </c>
      <c r="D348">
        <v>0.93400000000000005</v>
      </c>
      <c r="E348" t="s">
        <v>2287</v>
      </c>
      <c r="F348">
        <v>21.757000000000001</v>
      </c>
      <c r="G348">
        <v>3.3370000000000002</v>
      </c>
      <c r="H348">
        <v>0.67300000000000004</v>
      </c>
      <c r="I348">
        <v>14.926</v>
      </c>
      <c r="J348">
        <v>0.92300000000000004</v>
      </c>
      <c r="K348">
        <v>1.897</v>
      </c>
      <c r="L348">
        <v>21.757000000000001</v>
      </c>
    </row>
    <row r="349" spans="1:12">
      <c r="A349" s="60">
        <v>36892</v>
      </c>
      <c r="B349">
        <v>16.507000000000001</v>
      </c>
      <c r="C349">
        <v>2.7949999999999999</v>
      </c>
      <c r="D349">
        <v>0.99199999999999999</v>
      </c>
      <c r="E349">
        <v>7.0000000000000001E-3</v>
      </c>
      <c r="F349">
        <v>20.300999999999998</v>
      </c>
      <c r="G349">
        <v>2.948</v>
      </c>
      <c r="H349">
        <v>0.71699999999999997</v>
      </c>
      <c r="I349">
        <v>13.003</v>
      </c>
      <c r="J349">
        <v>0.97899999999999998</v>
      </c>
      <c r="K349">
        <v>2.6549999999999998</v>
      </c>
      <c r="L349">
        <v>20.300999999999998</v>
      </c>
    </row>
    <row r="350" spans="1:12">
      <c r="A350" s="60">
        <v>36923</v>
      </c>
      <c r="B350">
        <v>14.63</v>
      </c>
      <c r="C350">
        <v>2.468</v>
      </c>
      <c r="D350">
        <v>0.80100000000000005</v>
      </c>
      <c r="E350">
        <v>5.0000000000000001E-3</v>
      </c>
      <c r="F350">
        <v>17.902999999999999</v>
      </c>
      <c r="G350">
        <v>2.6619999999999999</v>
      </c>
      <c r="H350">
        <v>0.65200000000000002</v>
      </c>
      <c r="I350">
        <v>11.484999999999999</v>
      </c>
      <c r="J350">
        <v>0.78900000000000003</v>
      </c>
      <c r="K350">
        <v>2.3140000000000001</v>
      </c>
      <c r="L350">
        <v>17.902999999999999</v>
      </c>
    </row>
    <row r="351" spans="1:12">
      <c r="A351" s="60">
        <v>36951</v>
      </c>
      <c r="B351">
        <v>15.771000000000001</v>
      </c>
      <c r="C351">
        <v>2.75</v>
      </c>
      <c r="D351">
        <v>0.85499999999999998</v>
      </c>
      <c r="E351">
        <v>8.0000000000000002E-3</v>
      </c>
      <c r="F351">
        <v>19.382999999999999</v>
      </c>
      <c r="G351">
        <v>2.948</v>
      </c>
      <c r="H351">
        <v>0.71099999999999997</v>
      </c>
      <c r="I351">
        <v>12.308999999999999</v>
      </c>
      <c r="J351">
        <v>0.84499999999999997</v>
      </c>
      <c r="K351">
        <v>2.5720000000000001</v>
      </c>
      <c r="L351">
        <v>19.382999999999999</v>
      </c>
    </row>
    <row r="352" spans="1:12">
      <c r="A352" s="60">
        <v>36982</v>
      </c>
      <c r="B352">
        <v>15.381</v>
      </c>
      <c r="C352">
        <v>2.7320000000000002</v>
      </c>
      <c r="D352">
        <v>0.71</v>
      </c>
      <c r="E352">
        <v>6.0000000000000001E-3</v>
      </c>
      <c r="F352">
        <v>18.827999999999999</v>
      </c>
      <c r="G352">
        <v>2.8530000000000002</v>
      </c>
      <c r="H352">
        <v>0.69099999999999995</v>
      </c>
      <c r="I352">
        <v>12.146000000000001</v>
      </c>
      <c r="J352">
        <v>0.70099999999999996</v>
      </c>
      <c r="K352">
        <v>2.4369999999999998</v>
      </c>
      <c r="L352">
        <v>18.827999999999999</v>
      </c>
    </row>
    <row r="353" spans="1:12">
      <c r="A353" s="60">
        <v>37012</v>
      </c>
      <c r="B353">
        <v>15.145</v>
      </c>
      <c r="C353">
        <v>2.7050000000000001</v>
      </c>
      <c r="D353">
        <v>0.748</v>
      </c>
      <c r="E353">
        <v>7.0000000000000001E-3</v>
      </c>
      <c r="F353">
        <v>18.605</v>
      </c>
      <c r="G353">
        <v>2.948</v>
      </c>
      <c r="H353">
        <v>0.71699999999999997</v>
      </c>
      <c r="I353">
        <v>11.657999999999999</v>
      </c>
      <c r="J353">
        <v>0.74</v>
      </c>
      <c r="K353">
        <v>2.5430000000000001</v>
      </c>
      <c r="L353">
        <v>18.605</v>
      </c>
    </row>
    <row r="354" spans="1:12">
      <c r="A354" s="60">
        <v>37043</v>
      </c>
      <c r="B354">
        <v>15.362</v>
      </c>
      <c r="C354">
        <v>2.7330000000000001</v>
      </c>
      <c r="D354">
        <v>0.55600000000000005</v>
      </c>
      <c r="E354">
        <v>7.0000000000000001E-3</v>
      </c>
      <c r="F354">
        <v>18.658000000000001</v>
      </c>
      <c r="G354">
        <v>2.8530000000000002</v>
      </c>
      <c r="H354">
        <v>0.71099999999999997</v>
      </c>
      <c r="I354">
        <v>11.814</v>
      </c>
      <c r="J354">
        <v>0.55200000000000005</v>
      </c>
      <c r="K354">
        <v>2.7280000000000002</v>
      </c>
      <c r="L354">
        <v>18.658000000000001</v>
      </c>
    </row>
    <row r="355" spans="1:12">
      <c r="A355" s="60">
        <v>37073</v>
      </c>
      <c r="B355">
        <v>15.891999999999999</v>
      </c>
      <c r="C355">
        <v>2.8479999999999999</v>
      </c>
      <c r="D355">
        <v>0.98299999999999998</v>
      </c>
      <c r="E355">
        <v>1.0999999999999999E-2</v>
      </c>
      <c r="F355">
        <v>19.733000000000001</v>
      </c>
      <c r="G355">
        <v>2.948</v>
      </c>
      <c r="H355">
        <v>0.74099999999999999</v>
      </c>
      <c r="I355">
        <v>12.29</v>
      </c>
      <c r="J355">
        <v>0.97399999999999998</v>
      </c>
      <c r="K355">
        <v>2.78</v>
      </c>
      <c r="L355">
        <v>19.733000000000001</v>
      </c>
    </row>
    <row r="356" spans="1:12">
      <c r="A356" s="60">
        <v>37104</v>
      </c>
      <c r="B356">
        <v>16.260999999999999</v>
      </c>
      <c r="C356">
        <v>2.835</v>
      </c>
      <c r="D356">
        <v>0.67400000000000004</v>
      </c>
      <c r="E356">
        <v>7.0000000000000001E-3</v>
      </c>
      <c r="F356">
        <v>19.777000000000001</v>
      </c>
      <c r="G356">
        <v>2.948</v>
      </c>
      <c r="H356">
        <v>0.73899999999999999</v>
      </c>
      <c r="I356">
        <v>12.641</v>
      </c>
      <c r="J356">
        <v>0.66700000000000004</v>
      </c>
      <c r="K356">
        <v>2.782</v>
      </c>
      <c r="L356">
        <v>19.777000000000001</v>
      </c>
    </row>
    <row r="357" spans="1:12">
      <c r="A357" s="60">
        <v>37135</v>
      </c>
      <c r="B357">
        <v>15.352</v>
      </c>
      <c r="C357">
        <v>2.681</v>
      </c>
      <c r="D357">
        <v>0.77700000000000002</v>
      </c>
      <c r="E357">
        <v>0.01</v>
      </c>
      <c r="F357">
        <v>18.818999999999999</v>
      </c>
      <c r="G357">
        <v>2.8530000000000002</v>
      </c>
      <c r="H357">
        <v>0.70599999999999996</v>
      </c>
      <c r="I357">
        <v>11.939</v>
      </c>
      <c r="J357">
        <v>0.77100000000000002</v>
      </c>
      <c r="K357">
        <v>2.5499999999999998</v>
      </c>
      <c r="L357">
        <v>18.818999999999999</v>
      </c>
    </row>
    <row r="358" spans="1:12">
      <c r="A358" s="60">
        <v>37165</v>
      </c>
      <c r="B358">
        <v>16.338000000000001</v>
      </c>
      <c r="C358">
        <v>2.7650000000000001</v>
      </c>
      <c r="D358">
        <v>1.046</v>
      </c>
      <c r="E358">
        <v>1.0999999999999999E-2</v>
      </c>
      <c r="F358">
        <v>20.16</v>
      </c>
      <c r="G358">
        <v>2.948</v>
      </c>
      <c r="H358">
        <v>0.71199999999999997</v>
      </c>
      <c r="I358">
        <v>12.943</v>
      </c>
      <c r="J358">
        <v>1.036</v>
      </c>
      <c r="K358">
        <v>2.5209999999999999</v>
      </c>
      <c r="L358">
        <v>20.16</v>
      </c>
    </row>
    <row r="359" spans="1:12">
      <c r="A359" s="60">
        <v>37196</v>
      </c>
      <c r="B359">
        <v>15.571</v>
      </c>
      <c r="C359">
        <v>2.794</v>
      </c>
      <c r="D359">
        <v>0.84299999999999997</v>
      </c>
      <c r="E359">
        <v>1.2999999999999999E-2</v>
      </c>
      <c r="F359">
        <v>19.221</v>
      </c>
      <c r="G359">
        <v>2.8530000000000002</v>
      </c>
      <c r="H359">
        <v>0.68300000000000005</v>
      </c>
      <c r="I359">
        <v>12.382999999999999</v>
      </c>
      <c r="J359">
        <v>0.83899999999999997</v>
      </c>
      <c r="K359">
        <v>2.464</v>
      </c>
      <c r="L359">
        <v>19.221</v>
      </c>
    </row>
    <row r="360" spans="1:12">
      <c r="A360" s="60">
        <v>37226</v>
      </c>
      <c r="B360">
        <v>15.938000000000001</v>
      </c>
      <c r="C360">
        <v>2.8980000000000001</v>
      </c>
      <c r="D360">
        <v>0.85299999999999998</v>
      </c>
      <c r="E360">
        <v>7.0000000000000001E-3</v>
      </c>
      <c r="F360">
        <v>19.696000000000002</v>
      </c>
      <c r="G360">
        <v>2.948</v>
      </c>
      <c r="H360">
        <v>0.73199999999999998</v>
      </c>
      <c r="I360">
        <v>12.548999999999999</v>
      </c>
      <c r="J360">
        <v>0.84199999999999997</v>
      </c>
      <c r="K360">
        <v>2.6240000000000001</v>
      </c>
      <c r="L360">
        <v>19.696000000000002</v>
      </c>
    </row>
    <row r="361" spans="1:12">
      <c r="A361" s="60">
        <v>37257</v>
      </c>
      <c r="B361">
        <v>15.887</v>
      </c>
      <c r="C361">
        <v>3.056</v>
      </c>
      <c r="D361">
        <v>0.88500000000000001</v>
      </c>
      <c r="E361">
        <v>1.2E-2</v>
      </c>
      <c r="F361">
        <v>19.84</v>
      </c>
      <c r="G361">
        <v>3.0270000000000001</v>
      </c>
      <c r="H361">
        <v>0.71899999999999997</v>
      </c>
      <c r="I361">
        <v>12.305999999999999</v>
      </c>
      <c r="J361">
        <v>0.879</v>
      </c>
      <c r="K361">
        <v>2.9089999999999998</v>
      </c>
      <c r="L361">
        <v>19.84</v>
      </c>
    </row>
    <row r="362" spans="1:12">
      <c r="A362" s="60">
        <v>37288</v>
      </c>
      <c r="B362">
        <v>13.925000000000001</v>
      </c>
      <c r="C362">
        <v>2.6960000000000002</v>
      </c>
      <c r="D362">
        <v>0.83499999999999996</v>
      </c>
      <c r="E362">
        <v>1.7000000000000001E-2</v>
      </c>
      <c r="F362">
        <v>17.474</v>
      </c>
      <c r="G362">
        <v>2.734</v>
      </c>
      <c r="H362">
        <v>0.64900000000000002</v>
      </c>
      <c r="I362">
        <v>10.798999999999999</v>
      </c>
      <c r="J362">
        <v>0.83499999999999996</v>
      </c>
      <c r="K362">
        <v>2.4569999999999999</v>
      </c>
      <c r="L362">
        <v>17.474</v>
      </c>
    </row>
    <row r="363" spans="1:12">
      <c r="A363" s="60">
        <v>37316</v>
      </c>
      <c r="B363">
        <v>14.975</v>
      </c>
      <c r="C363">
        <v>3.077</v>
      </c>
      <c r="D363">
        <v>0.72499999999999998</v>
      </c>
      <c r="E363">
        <v>2.4E-2</v>
      </c>
      <c r="F363">
        <v>18.8</v>
      </c>
      <c r="G363">
        <v>3.0270000000000001</v>
      </c>
      <c r="H363">
        <v>0.72299999999999998</v>
      </c>
      <c r="I363">
        <v>11.358000000000001</v>
      </c>
      <c r="J363">
        <v>0.73299999999999998</v>
      </c>
      <c r="K363">
        <v>2.9590000000000001</v>
      </c>
      <c r="L363">
        <v>18.8</v>
      </c>
    </row>
    <row r="364" spans="1:12">
      <c r="A364" s="60">
        <v>37347</v>
      </c>
      <c r="B364">
        <v>14.852</v>
      </c>
      <c r="C364">
        <v>2.8660000000000001</v>
      </c>
      <c r="D364">
        <v>0.86399999999999999</v>
      </c>
      <c r="E364">
        <v>0.01</v>
      </c>
      <c r="F364">
        <v>18.591999999999999</v>
      </c>
      <c r="G364">
        <v>2.93</v>
      </c>
      <c r="H364">
        <v>0.71099999999999997</v>
      </c>
      <c r="I364">
        <v>11.414999999999999</v>
      </c>
      <c r="J364">
        <v>0.85599999999999998</v>
      </c>
      <c r="K364">
        <v>2.681</v>
      </c>
      <c r="L364">
        <v>18.591999999999999</v>
      </c>
    </row>
    <row r="365" spans="1:12">
      <c r="A365" s="60">
        <v>37377</v>
      </c>
      <c r="B365">
        <v>15.76</v>
      </c>
      <c r="C365">
        <v>2.984</v>
      </c>
      <c r="D365">
        <v>0.92</v>
      </c>
      <c r="E365">
        <v>1.2E-2</v>
      </c>
      <c r="F365">
        <v>19.675999999999998</v>
      </c>
      <c r="G365">
        <v>3.0270000000000001</v>
      </c>
      <c r="H365">
        <v>0.755</v>
      </c>
      <c r="I365">
        <v>12.207000000000001</v>
      </c>
      <c r="J365">
        <v>0.91300000000000003</v>
      </c>
      <c r="K365">
        <v>2.774</v>
      </c>
      <c r="L365">
        <v>19.675999999999998</v>
      </c>
    </row>
    <row r="366" spans="1:12">
      <c r="A366" s="60">
        <v>37408</v>
      </c>
      <c r="B366">
        <v>14.945</v>
      </c>
      <c r="C366">
        <v>3.0259999999999998</v>
      </c>
      <c r="D366">
        <v>0.83599999999999997</v>
      </c>
      <c r="E366">
        <v>1.2999999999999999E-2</v>
      </c>
      <c r="F366">
        <v>18.82</v>
      </c>
      <c r="G366">
        <v>2.93</v>
      </c>
      <c r="H366">
        <v>0.73899999999999999</v>
      </c>
      <c r="I366">
        <v>11.446999999999999</v>
      </c>
      <c r="J366">
        <v>0.83099999999999996</v>
      </c>
      <c r="K366">
        <v>2.8730000000000002</v>
      </c>
      <c r="L366">
        <v>18.82</v>
      </c>
    </row>
    <row r="367" spans="1:12">
      <c r="A367" s="60">
        <v>37438</v>
      </c>
      <c r="B367">
        <v>16.548999999999999</v>
      </c>
      <c r="C367">
        <v>3.198</v>
      </c>
      <c r="D367">
        <v>0.97299999999999998</v>
      </c>
      <c r="E367">
        <v>1.4999999999999999E-2</v>
      </c>
      <c r="F367">
        <v>20.736999999999998</v>
      </c>
      <c r="G367">
        <v>3.0270000000000001</v>
      </c>
      <c r="H367">
        <v>0.77900000000000003</v>
      </c>
      <c r="I367">
        <v>12.861000000000001</v>
      </c>
      <c r="J367">
        <v>0.96799999999999997</v>
      </c>
      <c r="K367">
        <v>3.101</v>
      </c>
      <c r="L367">
        <v>20.736999999999998</v>
      </c>
    </row>
    <row r="368" spans="1:12">
      <c r="A368" s="60">
        <v>37469</v>
      </c>
      <c r="B368">
        <v>15.342000000000001</v>
      </c>
      <c r="C368">
        <v>3.2130000000000001</v>
      </c>
      <c r="D368">
        <v>0.96699999999999997</v>
      </c>
      <c r="E368">
        <v>8.9999999999999993E-3</v>
      </c>
      <c r="F368">
        <v>19.530999999999999</v>
      </c>
      <c r="G368">
        <v>3.0270000000000001</v>
      </c>
      <c r="H368">
        <v>0.78300000000000003</v>
      </c>
      <c r="I368">
        <v>11.627000000000001</v>
      </c>
      <c r="J368">
        <v>0.95599999999999996</v>
      </c>
      <c r="K368">
        <v>3.1379999999999999</v>
      </c>
      <c r="L368">
        <v>19.530999999999999</v>
      </c>
    </row>
    <row r="369" spans="1:12">
      <c r="A369" s="60">
        <v>37500</v>
      </c>
      <c r="B369">
        <v>16.059999999999999</v>
      </c>
      <c r="C369">
        <v>3.0289999999999999</v>
      </c>
      <c r="D369">
        <v>0.96899999999999997</v>
      </c>
      <c r="E369">
        <v>8.9999999999999993E-3</v>
      </c>
      <c r="F369">
        <v>20.067</v>
      </c>
      <c r="G369">
        <v>2.93</v>
      </c>
      <c r="H369">
        <v>0.746</v>
      </c>
      <c r="I369">
        <v>12.37</v>
      </c>
      <c r="J369">
        <v>0.95799999999999996</v>
      </c>
      <c r="K369">
        <v>3.0630000000000002</v>
      </c>
      <c r="L369">
        <v>20.067</v>
      </c>
    </row>
    <row r="370" spans="1:12">
      <c r="A370" s="60">
        <v>37530</v>
      </c>
      <c r="B370">
        <v>16.914000000000001</v>
      </c>
      <c r="C370">
        <v>3.048</v>
      </c>
      <c r="D370">
        <v>1.165</v>
      </c>
      <c r="E370">
        <v>0.01</v>
      </c>
      <c r="F370">
        <v>21.135999999999999</v>
      </c>
      <c r="G370">
        <v>3.0270000000000001</v>
      </c>
      <c r="H370">
        <v>0.75800000000000001</v>
      </c>
      <c r="I370">
        <v>13.292</v>
      </c>
      <c r="J370">
        <v>1.1499999999999999</v>
      </c>
      <c r="K370">
        <v>2.9089999999999998</v>
      </c>
      <c r="L370">
        <v>21.135999999999999</v>
      </c>
    </row>
    <row r="371" spans="1:12">
      <c r="A371" s="60">
        <v>37561</v>
      </c>
      <c r="B371">
        <v>15.617000000000001</v>
      </c>
      <c r="C371">
        <v>3.069</v>
      </c>
      <c r="D371">
        <v>1.327</v>
      </c>
      <c r="E371">
        <v>1.0999999999999999E-2</v>
      </c>
      <c r="F371">
        <v>20.023</v>
      </c>
      <c r="G371">
        <v>2.93</v>
      </c>
      <c r="H371">
        <v>0.73399999999999999</v>
      </c>
      <c r="I371">
        <v>12.125999999999999</v>
      </c>
      <c r="J371">
        <v>1.31</v>
      </c>
      <c r="K371">
        <v>2.9239999999999999</v>
      </c>
      <c r="L371">
        <v>20.023</v>
      </c>
    </row>
    <row r="372" spans="1:12">
      <c r="A372" s="60">
        <v>37591</v>
      </c>
      <c r="B372">
        <v>16.334</v>
      </c>
      <c r="C372">
        <v>3.1989999999999998</v>
      </c>
      <c r="D372">
        <v>1.2509999999999999</v>
      </c>
      <c r="E372">
        <v>0.01</v>
      </c>
      <c r="F372">
        <v>20.794</v>
      </c>
      <c r="G372">
        <v>3.0270000000000001</v>
      </c>
      <c r="H372">
        <v>0.72299999999999998</v>
      </c>
      <c r="I372">
        <v>12.667</v>
      </c>
      <c r="J372">
        <v>1.2350000000000001</v>
      </c>
      <c r="K372">
        <v>3.1419999999999999</v>
      </c>
      <c r="L372">
        <v>20.794</v>
      </c>
    </row>
    <row r="373" spans="1:12">
      <c r="A373" s="60">
        <v>37622</v>
      </c>
      <c r="B373">
        <v>15.904999999999999</v>
      </c>
      <c r="C373">
        <v>3.1230000000000002</v>
      </c>
      <c r="D373">
        <v>1.1439999999999999</v>
      </c>
      <c r="E373">
        <v>1.2999999999999999E-2</v>
      </c>
      <c r="F373">
        <v>20.184999999999999</v>
      </c>
      <c r="G373">
        <v>3.1869999999999998</v>
      </c>
      <c r="H373">
        <v>0.79700000000000004</v>
      </c>
      <c r="I373">
        <v>11.85</v>
      </c>
      <c r="J373">
        <v>1.131</v>
      </c>
      <c r="K373">
        <v>3.22</v>
      </c>
      <c r="L373">
        <v>20.184999999999999</v>
      </c>
    </row>
    <row r="374" spans="1:12">
      <c r="A374" s="60">
        <v>37653</v>
      </c>
      <c r="B374">
        <v>14.419</v>
      </c>
      <c r="C374">
        <v>2.7669999999999999</v>
      </c>
      <c r="D374">
        <v>1.361</v>
      </c>
      <c r="E374">
        <v>8.0000000000000002E-3</v>
      </c>
      <c r="F374">
        <v>18.553999999999998</v>
      </c>
      <c r="G374">
        <v>2.8780000000000001</v>
      </c>
      <c r="H374">
        <v>0.71099999999999997</v>
      </c>
      <c r="I374">
        <v>10.852</v>
      </c>
      <c r="J374">
        <v>1.337</v>
      </c>
      <c r="K374">
        <v>2.7749999999999999</v>
      </c>
      <c r="L374">
        <v>18.553999999999998</v>
      </c>
    </row>
    <row r="375" spans="1:12">
      <c r="A375" s="60">
        <v>37681</v>
      </c>
      <c r="B375">
        <v>15.602</v>
      </c>
      <c r="C375">
        <v>3.1110000000000002</v>
      </c>
      <c r="D375">
        <v>1.147</v>
      </c>
      <c r="E375">
        <v>0.01</v>
      </c>
      <c r="F375">
        <v>19.870999999999999</v>
      </c>
      <c r="G375">
        <v>3.1869999999999998</v>
      </c>
      <c r="H375">
        <v>0.79100000000000004</v>
      </c>
      <c r="I375">
        <v>11.711</v>
      </c>
      <c r="J375">
        <v>1.131</v>
      </c>
      <c r="K375">
        <v>3.0510000000000002</v>
      </c>
      <c r="L375">
        <v>19.870999999999999</v>
      </c>
    </row>
    <row r="376" spans="1:12">
      <c r="A376" s="60">
        <v>37712</v>
      </c>
      <c r="B376">
        <v>15.272</v>
      </c>
      <c r="C376">
        <v>3.0230000000000001</v>
      </c>
      <c r="D376">
        <v>1.296</v>
      </c>
      <c r="E376">
        <v>8.0000000000000002E-3</v>
      </c>
      <c r="F376">
        <v>19.599</v>
      </c>
      <c r="G376">
        <v>3.0840000000000001</v>
      </c>
      <c r="H376">
        <v>0.77200000000000002</v>
      </c>
      <c r="I376">
        <v>11.615</v>
      </c>
      <c r="J376">
        <v>1.274</v>
      </c>
      <c r="K376">
        <v>2.8540000000000001</v>
      </c>
      <c r="L376">
        <v>19.599</v>
      </c>
    </row>
    <row r="377" spans="1:12">
      <c r="A377" s="60">
        <v>37742</v>
      </c>
      <c r="B377">
        <v>15.372999999999999</v>
      </c>
      <c r="C377">
        <v>3.0150000000000001</v>
      </c>
      <c r="D377">
        <v>1.296</v>
      </c>
      <c r="E377">
        <v>8.0000000000000002E-3</v>
      </c>
      <c r="F377">
        <v>19.692</v>
      </c>
      <c r="G377">
        <v>3.1869999999999998</v>
      </c>
      <c r="H377">
        <v>0.80100000000000005</v>
      </c>
      <c r="I377">
        <v>11.593</v>
      </c>
      <c r="J377">
        <v>1.2749999999999999</v>
      </c>
      <c r="K377">
        <v>2.8370000000000002</v>
      </c>
      <c r="L377">
        <v>19.692</v>
      </c>
    </row>
    <row r="378" spans="1:12">
      <c r="A378" s="60">
        <v>37773</v>
      </c>
      <c r="B378">
        <v>15.255000000000001</v>
      </c>
      <c r="C378">
        <v>2.9849999999999999</v>
      </c>
      <c r="D378">
        <v>1.2350000000000001</v>
      </c>
      <c r="E378">
        <v>8.0000000000000002E-3</v>
      </c>
      <c r="F378">
        <v>19.484000000000002</v>
      </c>
      <c r="G378">
        <v>3.0840000000000001</v>
      </c>
      <c r="H378">
        <v>0.77800000000000002</v>
      </c>
      <c r="I378">
        <v>11.423999999999999</v>
      </c>
      <c r="J378">
        <v>1.2150000000000001</v>
      </c>
      <c r="K378">
        <v>2.9830000000000001</v>
      </c>
      <c r="L378">
        <v>19.484000000000002</v>
      </c>
    </row>
    <row r="379" spans="1:12">
      <c r="A379" s="60">
        <v>37803</v>
      </c>
      <c r="B379">
        <v>16.350000000000001</v>
      </c>
      <c r="C379">
        <v>3.173</v>
      </c>
      <c r="D379">
        <v>1.262</v>
      </c>
      <c r="E379">
        <v>8.9999999999999993E-3</v>
      </c>
      <c r="F379">
        <v>20.794</v>
      </c>
      <c r="G379">
        <v>3.1869999999999998</v>
      </c>
      <c r="H379">
        <v>0.80800000000000005</v>
      </c>
      <c r="I379">
        <v>12.291</v>
      </c>
      <c r="J379">
        <v>1.2430000000000001</v>
      </c>
      <c r="K379">
        <v>3.2650000000000001</v>
      </c>
      <c r="L379">
        <v>20.794</v>
      </c>
    </row>
    <row r="380" spans="1:12">
      <c r="A380" s="60">
        <v>37834</v>
      </c>
      <c r="B380">
        <v>16.111999999999998</v>
      </c>
      <c r="C380">
        <v>3.1339999999999999</v>
      </c>
      <c r="D380">
        <v>1.3839999999999999</v>
      </c>
      <c r="E380">
        <v>1.2E-2</v>
      </c>
      <c r="F380">
        <v>20.643000000000001</v>
      </c>
      <c r="G380">
        <v>3.1869999999999998</v>
      </c>
      <c r="H380">
        <v>0.80500000000000005</v>
      </c>
      <c r="I380">
        <v>12</v>
      </c>
      <c r="J380">
        <v>1.365</v>
      </c>
      <c r="K380">
        <v>3.286</v>
      </c>
      <c r="L380">
        <v>20.643000000000001</v>
      </c>
    </row>
    <row r="381" spans="1:12">
      <c r="A381" s="60">
        <v>37865</v>
      </c>
      <c r="B381">
        <v>15.398999999999999</v>
      </c>
      <c r="C381">
        <v>2.9590000000000001</v>
      </c>
      <c r="D381">
        <v>1.2310000000000001</v>
      </c>
      <c r="E381">
        <v>1.4E-2</v>
      </c>
      <c r="F381">
        <v>19.603000000000002</v>
      </c>
      <c r="G381">
        <v>3.0840000000000001</v>
      </c>
      <c r="H381">
        <v>0.76400000000000001</v>
      </c>
      <c r="I381">
        <v>11.522</v>
      </c>
      <c r="J381">
        <v>1.2170000000000001</v>
      </c>
      <c r="K381">
        <v>3.0169999999999999</v>
      </c>
      <c r="L381">
        <v>19.603000000000002</v>
      </c>
    </row>
    <row r="382" spans="1:12">
      <c r="A382" s="60">
        <v>37895</v>
      </c>
      <c r="B382">
        <v>15.859</v>
      </c>
      <c r="C382">
        <v>2.9769999999999999</v>
      </c>
      <c r="D382">
        <v>1.399</v>
      </c>
      <c r="E382">
        <v>8.9999999999999993E-3</v>
      </c>
      <c r="F382">
        <v>20.245000000000001</v>
      </c>
      <c r="G382">
        <v>3.1869999999999998</v>
      </c>
      <c r="H382">
        <v>0.78900000000000003</v>
      </c>
      <c r="I382">
        <v>11.930999999999999</v>
      </c>
      <c r="J382">
        <v>1.3759999999999999</v>
      </c>
      <c r="K382">
        <v>2.9620000000000002</v>
      </c>
      <c r="L382">
        <v>20.245000000000001</v>
      </c>
    </row>
    <row r="383" spans="1:12">
      <c r="A383" s="60">
        <v>37926</v>
      </c>
      <c r="B383">
        <v>15.6</v>
      </c>
      <c r="C383">
        <v>2.948</v>
      </c>
      <c r="D383">
        <v>1.575</v>
      </c>
      <c r="E383">
        <v>1.9E-2</v>
      </c>
      <c r="F383">
        <v>20.140999999999998</v>
      </c>
      <c r="G383">
        <v>3.0840000000000001</v>
      </c>
      <c r="H383">
        <v>0.76200000000000001</v>
      </c>
      <c r="I383">
        <v>11.709</v>
      </c>
      <c r="J383">
        <v>1.5580000000000001</v>
      </c>
      <c r="K383">
        <v>3.0289999999999999</v>
      </c>
      <c r="L383">
        <v>20.140999999999998</v>
      </c>
    </row>
    <row r="384" spans="1:12">
      <c r="A384" s="60">
        <v>37956</v>
      </c>
      <c r="B384">
        <v>16.645</v>
      </c>
      <c r="C384">
        <v>3.1859999999999999</v>
      </c>
      <c r="D384">
        <v>1.643</v>
      </c>
      <c r="E384">
        <v>8.9999999999999993E-3</v>
      </c>
      <c r="F384">
        <v>21.481999999999999</v>
      </c>
      <c r="G384">
        <v>3.1869999999999998</v>
      </c>
      <c r="H384">
        <v>0.81100000000000005</v>
      </c>
      <c r="I384">
        <v>12.606</v>
      </c>
      <c r="J384">
        <v>1.615</v>
      </c>
      <c r="K384">
        <v>3.2639999999999998</v>
      </c>
      <c r="L384">
        <v>21.481999999999999</v>
      </c>
    </row>
    <row r="385" spans="1:12">
      <c r="A385" s="60">
        <v>37987</v>
      </c>
      <c r="B385">
        <v>17.257999999999999</v>
      </c>
      <c r="C385">
        <v>2.931</v>
      </c>
      <c r="D385">
        <v>1.6160000000000001</v>
      </c>
      <c r="E385">
        <v>2.4E-2</v>
      </c>
      <c r="F385">
        <v>21.83</v>
      </c>
      <c r="G385">
        <v>3.2570000000000001</v>
      </c>
      <c r="H385">
        <v>0.81899999999999995</v>
      </c>
      <c r="I385">
        <v>13.132999999999999</v>
      </c>
      <c r="J385">
        <v>1.6020000000000001</v>
      </c>
      <c r="K385">
        <v>3.0179999999999998</v>
      </c>
      <c r="L385">
        <v>21.83</v>
      </c>
    </row>
    <row r="386" spans="1:12">
      <c r="A386" s="60">
        <v>38018</v>
      </c>
      <c r="B386">
        <v>15.821</v>
      </c>
      <c r="C386">
        <v>2.8239999999999998</v>
      </c>
      <c r="D386">
        <v>1.5840000000000001</v>
      </c>
      <c r="E386">
        <v>2.5000000000000001E-2</v>
      </c>
      <c r="F386">
        <v>20.253</v>
      </c>
      <c r="G386">
        <v>3.0470000000000002</v>
      </c>
      <c r="H386">
        <v>0.76800000000000002</v>
      </c>
      <c r="I386">
        <v>11.996</v>
      </c>
      <c r="J386">
        <v>1.571</v>
      </c>
      <c r="K386">
        <v>2.87</v>
      </c>
      <c r="L386">
        <v>20.253</v>
      </c>
    </row>
    <row r="387" spans="1:12">
      <c r="A387" s="60">
        <v>38047</v>
      </c>
      <c r="B387">
        <v>16.484000000000002</v>
      </c>
      <c r="C387">
        <v>2.988</v>
      </c>
      <c r="D387">
        <v>1.5860000000000001</v>
      </c>
      <c r="E387">
        <v>2.1000000000000001E-2</v>
      </c>
      <c r="F387">
        <v>21.08</v>
      </c>
      <c r="G387">
        <v>3.2570000000000001</v>
      </c>
      <c r="H387">
        <v>0.81100000000000005</v>
      </c>
      <c r="I387">
        <v>12.417</v>
      </c>
      <c r="J387">
        <v>1.569</v>
      </c>
      <c r="K387">
        <v>3.0249999999999999</v>
      </c>
      <c r="L387">
        <v>21.08</v>
      </c>
    </row>
    <row r="388" spans="1:12">
      <c r="A388" s="60">
        <v>38078</v>
      </c>
      <c r="B388">
        <v>16.504999999999999</v>
      </c>
      <c r="C388">
        <v>2.92</v>
      </c>
      <c r="D388">
        <v>1.6259999999999999</v>
      </c>
      <c r="E388">
        <v>2.4E-2</v>
      </c>
      <c r="F388">
        <v>21.074000000000002</v>
      </c>
      <c r="G388">
        <v>3.1520000000000001</v>
      </c>
      <c r="H388">
        <v>0.80600000000000005</v>
      </c>
      <c r="I388">
        <v>12.734999999999999</v>
      </c>
      <c r="J388">
        <v>1.611</v>
      </c>
      <c r="K388">
        <v>2.77</v>
      </c>
      <c r="L388">
        <v>21.074000000000002</v>
      </c>
    </row>
    <row r="389" spans="1:12">
      <c r="A389" s="60">
        <v>38108</v>
      </c>
      <c r="B389">
        <v>15.925000000000001</v>
      </c>
      <c r="C389">
        <v>3.04</v>
      </c>
      <c r="D389">
        <v>1.671</v>
      </c>
      <c r="E389">
        <v>1.9E-2</v>
      </c>
      <c r="F389">
        <v>20.654</v>
      </c>
      <c r="G389">
        <v>3.2570000000000001</v>
      </c>
      <c r="H389">
        <v>0.82899999999999996</v>
      </c>
      <c r="I389">
        <v>12.035</v>
      </c>
      <c r="J389">
        <v>1.649</v>
      </c>
      <c r="K389">
        <v>2.8839999999999999</v>
      </c>
      <c r="L389">
        <v>20.654</v>
      </c>
    </row>
    <row r="390" spans="1:12">
      <c r="A390" s="60">
        <v>38139</v>
      </c>
      <c r="B390">
        <v>16.11</v>
      </c>
      <c r="C390">
        <v>2.9470000000000001</v>
      </c>
      <c r="D390">
        <v>1.7649999999999999</v>
      </c>
      <c r="E390">
        <v>1.7999999999999999E-2</v>
      </c>
      <c r="F390">
        <v>20.84</v>
      </c>
      <c r="G390">
        <v>3.1520000000000001</v>
      </c>
      <c r="H390">
        <v>0.80800000000000005</v>
      </c>
      <c r="I390">
        <v>12.288</v>
      </c>
      <c r="J390">
        <v>1.74</v>
      </c>
      <c r="K390">
        <v>2.851</v>
      </c>
      <c r="L390">
        <v>20.84</v>
      </c>
    </row>
    <row r="391" spans="1:12">
      <c r="A391" s="60">
        <v>38169</v>
      </c>
      <c r="B391">
        <v>17.221</v>
      </c>
      <c r="C391">
        <v>2.9929999999999999</v>
      </c>
      <c r="D391">
        <v>1.615</v>
      </c>
      <c r="E391">
        <v>1.9E-2</v>
      </c>
      <c r="F391">
        <v>21.849</v>
      </c>
      <c r="G391">
        <v>3.2570000000000001</v>
      </c>
      <c r="H391">
        <v>0.83</v>
      </c>
      <c r="I391">
        <v>12.946</v>
      </c>
      <c r="J391">
        <v>1.5960000000000001</v>
      </c>
      <c r="K391">
        <v>3.2189999999999999</v>
      </c>
      <c r="L391">
        <v>21.849</v>
      </c>
    </row>
    <row r="392" spans="1:12">
      <c r="A392" s="60">
        <v>38200</v>
      </c>
      <c r="B392">
        <v>16.84</v>
      </c>
      <c r="C392">
        <v>3.004</v>
      </c>
      <c r="D392">
        <v>1.657</v>
      </c>
      <c r="E392">
        <v>1.7999999999999999E-2</v>
      </c>
      <c r="F392">
        <v>21.516999999999999</v>
      </c>
      <c r="G392">
        <v>3.2570000000000001</v>
      </c>
      <c r="H392">
        <v>0.82899999999999996</v>
      </c>
      <c r="I392">
        <v>12.689</v>
      </c>
      <c r="J392">
        <v>1.6339999999999999</v>
      </c>
      <c r="K392">
        <v>3.1070000000000002</v>
      </c>
      <c r="L392">
        <v>21.516999999999999</v>
      </c>
    </row>
    <row r="393" spans="1:12">
      <c r="A393" s="60">
        <v>38231</v>
      </c>
      <c r="B393">
        <v>16.041</v>
      </c>
      <c r="C393">
        <v>2.8540000000000001</v>
      </c>
      <c r="D393">
        <v>1.6639999999999999</v>
      </c>
      <c r="E393">
        <v>2.1000000000000001E-2</v>
      </c>
      <c r="F393">
        <v>20.58</v>
      </c>
      <c r="G393">
        <v>3.1520000000000001</v>
      </c>
      <c r="H393">
        <v>0.79800000000000004</v>
      </c>
      <c r="I393">
        <v>12.074999999999999</v>
      </c>
      <c r="J393">
        <v>1.645</v>
      </c>
      <c r="K393">
        <v>2.91</v>
      </c>
      <c r="L393">
        <v>20.58</v>
      </c>
    </row>
    <row r="394" spans="1:12">
      <c r="A394" s="60">
        <v>38261</v>
      </c>
      <c r="B394">
        <v>16.853999999999999</v>
      </c>
      <c r="C394">
        <v>2.8889999999999998</v>
      </c>
      <c r="D394">
        <v>1.748</v>
      </c>
      <c r="E394">
        <v>2.3E-2</v>
      </c>
      <c r="F394">
        <v>21.513999999999999</v>
      </c>
      <c r="G394">
        <v>3.2570000000000001</v>
      </c>
      <c r="H394">
        <v>0.81200000000000006</v>
      </c>
      <c r="I394">
        <v>12.808999999999999</v>
      </c>
      <c r="J394">
        <v>1.7290000000000001</v>
      </c>
      <c r="K394">
        <v>2.907</v>
      </c>
      <c r="L394">
        <v>21.513999999999999</v>
      </c>
    </row>
    <row r="395" spans="1:12">
      <c r="A395" s="60">
        <v>38292</v>
      </c>
      <c r="B395">
        <v>16.289000000000001</v>
      </c>
      <c r="C395">
        <v>2.9039999999999999</v>
      </c>
      <c r="D395">
        <v>1.7110000000000001</v>
      </c>
      <c r="E395">
        <v>2.1000000000000001E-2</v>
      </c>
      <c r="F395">
        <v>20.925000000000001</v>
      </c>
      <c r="G395">
        <v>3.1520000000000001</v>
      </c>
      <c r="H395">
        <v>0.80800000000000005</v>
      </c>
      <c r="I395">
        <v>12.318</v>
      </c>
      <c r="J395">
        <v>1.6910000000000001</v>
      </c>
      <c r="K395">
        <v>2.9550000000000001</v>
      </c>
      <c r="L395">
        <v>20.925000000000001</v>
      </c>
    </row>
    <row r="396" spans="1:12">
      <c r="A396" s="60">
        <v>38322</v>
      </c>
      <c r="B396">
        <v>17.626000000000001</v>
      </c>
      <c r="C396">
        <v>2.992</v>
      </c>
      <c r="D396">
        <v>1.833</v>
      </c>
      <c r="E396">
        <v>2.1000000000000001E-2</v>
      </c>
      <c r="F396">
        <v>22.472000000000001</v>
      </c>
      <c r="G396">
        <v>3.2570000000000001</v>
      </c>
      <c r="H396">
        <v>0.83499999999999996</v>
      </c>
      <c r="I396">
        <v>13.379</v>
      </c>
      <c r="J396">
        <v>1.81</v>
      </c>
      <c r="K396">
        <v>3.1909999999999998</v>
      </c>
      <c r="L396">
        <v>22.472000000000001</v>
      </c>
    </row>
    <row r="397" spans="1:12">
      <c r="A397" s="60">
        <v>38353</v>
      </c>
      <c r="B397">
        <v>17.405000000000001</v>
      </c>
      <c r="C397">
        <v>3.089</v>
      </c>
      <c r="D397">
        <v>1.831</v>
      </c>
      <c r="E397">
        <v>7.4999999999999997E-2</v>
      </c>
      <c r="F397">
        <v>22.4</v>
      </c>
      <c r="G397">
        <v>3.4260000000000002</v>
      </c>
      <c r="H397">
        <v>0.82299999999999995</v>
      </c>
      <c r="I397">
        <v>13.125</v>
      </c>
      <c r="J397">
        <v>1.8640000000000001</v>
      </c>
      <c r="K397">
        <v>3.161</v>
      </c>
      <c r="L397">
        <v>22.4</v>
      </c>
    </row>
    <row r="398" spans="1:12">
      <c r="A398" s="60">
        <v>38384</v>
      </c>
      <c r="B398">
        <v>16.486000000000001</v>
      </c>
      <c r="C398">
        <v>2.7330000000000001</v>
      </c>
      <c r="D398">
        <v>1.6</v>
      </c>
      <c r="E398">
        <v>7.5999999999999998E-2</v>
      </c>
      <c r="F398">
        <v>20.895</v>
      </c>
      <c r="G398">
        <v>3.0939999999999999</v>
      </c>
      <c r="H398">
        <v>0.754</v>
      </c>
      <c r="I398">
        <v>12.523999999999999</v>
      </c>
      <c r="J398">
        <v>1.639</v>
      </c>
      <c r="K398">
        <v>2.8839999999999999</v>
      </c>
      <c r="L398">
        <v>20.895</v>
      </c>
    </row>
    <row r="399" spans="1:12">
      <c r="A399" s="60">
        <v>38412</v>
      </c>
      <c r="B399">
        <v>16.939</v>
      </c>
      <c r="C399">
        <v>3.0790000000000002</v>
      </c>
      <c r="D399">
        <v>1.7549999999999999</v>
      </c>
      <c r="E399">
        <v>6.8000000000000005E-2</v>
      </c>
      <c r="F399">
        <v>21.84</v>
      </c>
      <c r="G399">
        <v>3.4260000000000002</v>
      </c>
      <c r="H399">
        <v>0.82299999999999995</v>
      </c>
      <c r="I399">
        <v>12.632</v>
      </c>
      <c r="J399">
        <v>1.782</v>
      </c>
      <c r="K399">
        <v>3.177</v>
      </c>
      <c r="L399">
        <v>21.84</v>
      </c>
    </row>
    <row r="400" spans="1:12">
      <c r="A400" s="60">
        <v>38443</v>
      </c>
      <c r="B400">
        <v>16.094000000000001</v>
      </c>
      <c r="C400">
        <v>2.9209999999999998</v>
      </c>
      <c r="D400">
        <v>1.6519999999999999</v>
      </c>
      <c r="E400">
        <v>7.0000000000000007E-2</v>
      </c>
      <c r="F400">
        <v>20.738</v>
      </c>
      <c r="G400">
        <v>3.3149999999999999</v>
      </c>
      <c r="H400">
        <v>0.78300000000000003</v>
      </c>
      <c r="I400">
        <v>12.185</v>
      </c>
      <c r="J400">
        <v>1.6839999999999999</v>
      </c>
      <c r="K400">
        <v>2.7709999999999999</v>
      </c>
      <c r="L400">
        <v>20.738</v>
      </c>
    </row>
    <row r="401" spans="1:12">
      <c r="A401" s="60">
        <v>38473</v>
      </c>
      <c r="B401">
        <v>16.567</v>
      </c>
      <c r="C401">
        <v>3.1459999999999999</v>
      </c>
      <c r="D401">
        <v>1.8080000000000001</v>
      </c>
      <c r="E401">
        <v>7.1999999999999995E-2</v>
      </c>
      <c r="F401">
        <v>21.593</v>
      </c>
      <c r="G401">
        <v>3.4260000000000002</v>
      </c>
      <c r="H401">
        <v>0.83099999999999996</v>
      </c>
      <c r="I401">
        <v>12.436</v>
      </c>
      <c r="J401">
        <v>1.839</v>
      </c>
      <c r="K401">
        <v>3.0619999999999998</v>
      </c>
      <c r="L401">
        <v>21.593</v>
      </c>
    </row>
    <row r="402" spans="1:12">
      <c r="A402" s="60">
        <v>38504</v>
      </c>
      <c r="B402">
        <v>16.248000000000001</v>
      </c>
      <c r="C402">
        <v>3.0990000000000002</v>
      </c>
      <c r="D402">
        <v>1.9490000000000001</v>
      </c>
      <c r="E402">
        <v>7.4999999999999997E-2</v>
      </c>
      <c r="F402">
        <v>21.37</v>
      </c>
      <c r="G402">
        <v>3.3149999999999999</v>
      </c>
      <c r="H402">
        <v>0.82</v>
      </c>
      <c r="I402">
        <v>12.14</v>
      </c>
      <c r="J402">
        <v>1.978</v>
      </c>
      <c r="K402">
        <v>3.1160000000000001</v>
      </c>
      <c r="L402">
        <v>21.37</v>
      </c>
    </row>
    <row r="403" spans="1:12">
      <c r="A403" s="60">
        <v>38534</v>
      </c>
      <c r="B403">
        <v>17.137</v>
      </c>
      <c r="C403">
        <v>3.202</v>
      </c>
      <c r="D403">
        <v>1.954</v>
      </c>
      <c r="E403">
        <v>6.7000000000000004E-2</v>
      </c>
      <c r="F403">
        <v>22.36</v>
      </c>
      <c r="G403">
        <v>3.4260000000000002</v>
      </c>
      <c r="H403">
        <v>0.84099999999999997</v>
      </c>
      <c r="I403">
        <v>12.733000000000001</v>
      </c>
      <c r="J403">
        <v>1.9750000000000001</v>
      </c>
      <c r="K403">
        <v>3.3839999999999999</v>
      </c>
      <c r="L403">
        <v>22.36</v>
      </c>
    </row>
    <row r="404" spans="1:12">
      <c r="A404" s="60">
        <v>38565</v>
      </c>
      <c r="B404">
        <v>17.146000000000001</v>
      </c>
      <c r="C404">
        <v>3.149</v>
      </c>
      <c r="D404">
        <v>2.0840000000000001</v>
      </c>
      <c r="E404">
        <v>0.08</v>
      </c>
      <c r="F404">
        <v>22.459</v>
      </c>
      <c r="G404">
        <v>3.4260000000000002</v>
      </c>
      <c r="H404">
        <v>0.83</v>
      </c>
      <c r="I404">
        <v>12.734999999999999</v>
      </c>
      <c r="J404">
        <v>2.1160000000000001</v>
      </c>
      <c r="K404">
        <v>3.3519999999999999</v>
      </c>
      <c r="L404">
        <v>22.459</v>
      </c>
    </row>
    <row r="405" spans="1:12">
      <c r="A405" s="60">
        <v>38596</v>
      </c>
      <c r="B405">
        <v>16.367999999999999</v>
      </c>
      <c r="C405">
        <v>3.0409999999999999</v>
      </c>
      <c r="D405">
        <v>1.895</v>
      </c>
      <c r="E405">
        <v>7.0000000000000007E-2</v>
      </c>
      <c r="F405">
        <v>21.373999999999999</v>
      </c>
      <c r="G405">
        <v>3.3149999999999999</v>
      </c>
      <c r="H405">
        <v>0.80100000000000005</v>
      </c>
      <c r="I405">
        <v>12.24</v>
      </c>
      <c r="J405">
        <v>1.921</v>
      </c>
      <c r="K405">
        <v>3.097</v>
      </c>
      <c r="L405">
        <v>21.373999999999999</v>
      </c>
    </row>
    <row r="406" spans="1:12">
      <c r="A406" s="60">
        <v>38626</v>
      </c>
      <c r="B406">
        <v>16.75</v>
      </c>
      <c r="C406">
        <v>2.9279999999999999</v>
      </c>
      <c r="D406">
        <v>2.077</v>
      </c>
      <c r="E406">
        <v>0.06</v>
      </c>
      <c r="F406">
        <v>21.815000000000001</v>
      </c>
      <c r="G406">
        <v>3.4260000000000002</v>
      </c>
      <c r="H406">
        <v>0.79900000000000004</v>
      </c>
      <c r="I406">
        <v>12.537000000000001</v>
      </c>
      <c r="J406">
        <v>2.089</v>
      </c>
      <c r="K406">
        <v>2.9630000000000001</v>
      </c>
      <c r="L406">
        <v>21.815000000000001</v>
      </c>
    </row>
    <row r="407" spans="1:12">
      <c r="A407" s="60">
        <v>38657</v>
      </c>
      <c r="B407">
        <v>16.247</v>
      </c>
      <c r="C407">
        <v>3.0419999999999998</v>
      </c>
      <c r="D407">
        <v>2.0960000000000001</v>
      </c>
      <c r="E407">
        <v>7.4999999999999997E-2</v>
      </c>
      <c r="F407">
        <v>21.46</v>
      </c>
      <c r="G407">
        <v>3.3149999999999999</v>
      </c>
      <c r="H407">
        <v>0.8</v>
      </c>
      <c r="I407">
        <v>12.116</v>
      </c>
      <c r="J407">
        <v>2.1230000000000002</v>
      </c>
      <c r="K407">
        <v>3.1059999999999999</v>
      </c>
      <c r="L407">
        <v>21.46</v>
      </c>
    </row>
    <row r="408" spans="1:12">
      <c r="A408" s="60">
        <v>38687</v>
      </c>
      <c r="B408">
        <v>17.035</v>
      </c>
      <c r="C408">
        <v>3.1429999999999998</v>
      </c>
      <c r="D408">
        <v>2.238</v>
      </c>
      <c r="E408">
        <v>6.8000000000000005E-2</v>
      </c>
      <c r="F408">
        <v>22.484000000000002</v>
      </c>
      <c r="G408">
        <v>3.4260000000000002</v>
      </c>
      <c r="H408">
        <v>0.82699999999999996</v>
      </c>
      <c r="I408">
        <v>12.683</v>
      </c>
      <c r="J408">
        <v>2.254</v>
      </c>
      <c r="K408">
        <v>3.2949999999999999</v>
      </c>
      <c r="L408">
        <v>22.484000000000002</v>
      </c>
    </row>
    <row r="409" spans="1:12">
      <c r="A409" s="60">
        <v>38718</v>
      </c>
      <c r="B409">
        <v>17.603999999999999</v>
      </c>
      <c r="C409">
        <v>3.1549999999999998</v>
      </c>
      <c r="D409">
        <v>2.0249999999999999</v>
      </c>
      <c r="E409">
        <v>0.121</v>
      </c>
      <c r="F409">
        <v>22.905000000000001</v>
      </c>
      <c r="G409">
        <v>3.0270000000000001</v>
      </c>
      <c r="H409">
        <v>0.81200000000000006</v>
      </c>
      <c r="I409">
        <v>13.590999999999999</v>
      </c>
      <c r="J409">
        <v>2.0979999999999999</v>
      </c>
      <c r="K409">
        <v>3.3769999999999998</v>
      </c>
      <c r="L409">
        <v>22.905000000000001</v>
      </c>
    </row>
    <row r="410" spans="1:12">
      <c r="A410" s="60">
        <v>38749</v>
      </c>
      <c r="B410">
        <v>15.468999999999999</v>
      </c>
      <c r="C410">
        <v>2.8279999999999998</v>
      </c>
      <c r="D410">
        <v>1.8759999999999999</v>
      </c>
      <c r="E410">
        <v>8.5000000000000006E-2</v>
      </c>
      <c r="F410">
        <v>20.257999999999999</v>
      </c>
      <c r="G410">
        <v>2.734</v>
      </c>
      <c r="H410">
        <v>0.73899999999999999</v>
      </c>
      <c r="I410">
        <v>11.781000000000001</v>
      </c>
      <c r="J410">
        <v>1.9159999999999999</v>
      </c>
      <c r="K410">
        <v>3.0870000000000002</v>
      </c>
      <c r="L410">
        <v>20.257999999999999</v>
      </c>
    </row>
    <row r="411" spans="1:12">
      <c r="A411" s="60">
        <v>38777</v>
      </c>
      <c r="B411">
        <v>16.462</v>
      </c>
      <c r="C411">
        <v>2.97</v>
      </c>
      <c r="D411">
        <v>2.105</v>
      </c>
      <c r="E411">
        <v>0.157</v>
      </c>
      <c r="F411">
        <v>21.693000000000001</v>
      </c>
      <c r="G411">
        <v>3.0270000000000001</v>
      </c>
      <c r="H411">
        <v>0.76800000000000002</v>
      </c>
      <c r="I411">
        <v>12.444000000000001</v>
      </c>
      <c r="J411">
        <v>2.2109999999999999</v>
      </c>
      <c r="K411">
        <v>3.2429999999999999</v>
      </c>
      <c r="L411">
        <v>21.693000000000001</v>
      </c>
    </row>
    <row r="412" spans="1:12">
      <c r="A412" s="60">
        <v>38808</v>
      </c>
      <c r="B412">
        <v>15.621</v>
      </c>
      <c r="C412">
        <v>2.7989999999999999</v>
      </c>
      <c r="D412">
        <v>2.1850000000000001</v>
      </c>
      <c r="E412">
        <v>0.153</v>
      </c>
      <c r="F412">
        <v>20.757000000000001</v>
      </c>
      <c r="G412">
        <v>2.93</v>
      </c>
      <c r="H412">
        <v>0.77400000000000002</v>
      </c>
      <c r="I412">
        <v>12.055</v>
      </c>
      <c r="J412">
        <v>2.2850000000000001</v>
      </c>
      <c r="K412">
        <v>2.714</v>
      </c>
      <c r="L412">
        <v>20.757000000000001</v>
      </c>
    </row>
    <row r="413" spans="1:12">
      <c r="A413" s="60">
        <v>38838</v>
      </c>
      <c r="B413">
        <v>16.052</v>
      </c>
      <c r="C413">
        <v>3.0590000000000002</v>
      </c>
      <c r="D413">
        <v>2.609</v>
      </c>
      <c r="E413">
        <v>0.219</v>
      </c>
      <c r="F413">
        <v>21.939</v>
      </c>
      <c r="G413">
        <v>3.0270000000000001</v>
      </c>
      <c r="H413">
        <v>0.83299999999999996</v>
      </c>
      <c r="I413">
        <v>12.316000000000001</v>
      </c>
      <c r="J413">
        <v>2.7650000000000001</v>
      </c>
      <c r="K413">
        <v>2.9969999999999999</v>
      </c>
      <c r="L413">
        <v>21.939</v>
      </c>
    </row>
    <row r="414" spans="1:12">
      <c r="A414" s="60">
        <v>38869</v>
      </c>
      <c r="B414">
        <v>15.978</v>
      </c>
      <c r="C414">
        <v>2.9289999999999998</v>
      </c>
      <c r="D414">
        <v>2.8889999999999998</v>
      </c>
      <c r="E414">
        <v>0.28000000000000003</v>
      </c>
      <c r="F414">
        <v>22.077000000000002</v>
      </c>
      <c r="G414">
        <v>2.93</v>
      </c>
      <c r="H414">
        <v>0.78600000000000003</v>
      </c>
      <c r="I414">
        <v>12.15</v>
      </c>
      <c r="J414">
        <v>3.1</v>
      </c>
      <c r="K414">
        <v>3.1120000000000001</v>
      </c>
      <c r="L414">
        <v>22.077000000000002</v>
      </c>
    </row>
    <row r="415" spans="1:12">
      <c r="A415" s="60">
        <v>38899</v>
      </c>
      <c r="B415">
        <v>16.905999999999999</v>
      </c>
      <c r="C415">
        <v>3.0950000000000002</v>
      </c>
      <c r="D415">
        <v>2.7050000000000001</v>
      </c>
      <c r="E415">
        <v>0.20100000000000001</v>
      </c>
      <c r="F415">
        <v>22.905999999999999</v>
      </c>
      <c r="G415">
        <v>3.0270000000000001</v>
      </c>
      <c r="H415">
        <v>0.80200000000000005</v>
      </c>
      <c r="I415">
        <v>12.917</v>
      </c>
      <c r="J415">
        <v>2.8410000000000002</v>
      </c>
      <c r="K415">
        <v>3.319</v>
      </c>
      <c r="L415">
        <v>22.905999999999999</v>
      </c>
    </row>
    <row r="416" spans="1:12">
      <c r="A416" s="60">
        <v>38930</v>
      </c>
      <c r="B416">
        <v>16.827000000000002</v>
      </c>
      <c r="C416">
        <v>3.0649999999999999</v>
      </c>
      <c r="D416">
        <v>2.827</v>
      </c>
      <c r="E416">
        <v>0.26300000000000001</v>
      </c>
      <c r="F416">
        <v>22.981999999999999</v>
      </c>
      <c r="G416">
        <v>3.0270000000000001</v>
      </c>
      <c r="H416">
        <v>0.80300000000000005</v>
      </c>
      <c r="I416">
        <v>12.759</v>
      </c>
      <c r="J416">
        <v>3.0219999999999998</v>
      </c>
      <c r="K416">
        <v>3.371</v>
      </c>
      <c r="L416">
        <v>22.981999999999999</v>
      </c>
    </row>
    <row r="417" spans="1:12">
      <c r="A417" s="60">
        <v>38961</v>
      </c>
      <c r="B417">
        <v>16.238</v>
      </c>
      <c r="C417">
        <v>2.931</v>
      </c>
      <c r="D417">
        <v>2.7919999999999998</v>
      </c>
      <c r="E417">
        <v>0.246</v>
      </c>
      <c r="F417">
        <v>22.207999999999998</v>
      </c>
      <c r="G417">
        <v>2.93</v>
      </c>
      <c r="H417">
        <v>0.77200000000000002</v>
      </c>
      <c r="I417">
        <v>12.375999999999999</v>
      </c>
      <c r="J417">
        <v>2.9710000000000001</v>
      </c>
      <c r="K417">
        <v>3.16</v>
      </c>
      <c r="L417">
        <v>22.207999999999998</v>
      </c>
    </row>
    <row r="418" spans="1:12">
      <c r="A418" s="60">
        <v>38991</v>
      </c>
      <c r="B418">
        <v>16.645</v>
      </c>
      <c r="C418">
        <v>2.9860000000000002</v>
      </c>
      <c r="D418">
        <v>2.9809999999999999</v>
      </c>
      <c r="E418">
        <v>0.23499999999999999</v>
      </c>
      <c r="F418">
        <v>22.847000000000001</v>
      </c>
      <c r="G418">
        <v>3.0270000000000001</v>
      </c>
      <c r="H418">
        <v>0.79800000000000004</v>
      </c>
      <c r="I418">
        <v>12.757</v>
      </c>
      <c r="J418">
        <v>3.1440000000000001</v>
      </c>
      <c r="K418">
        <v>3.1219999999999999</v>
      </c>
      <c r="L418">
        <v>22.847000000000001</v>
      </c>
    </row>
    <row r="419" spans="1:12">
      <c r="A419" s="60">
        <v>39022</v>
      </c>
      <c r="B419">
        <v>16.202999999999999</v>
      </c>
      <c r="C419">
        <v>3.044</v>
      </c>
      <c r="D419">
        <v>2.9220000000000002</v>
      </c>
      <c r="E419">
        <v>0.22800000000000001</v>
      </c>
      <c r="F419">
        <v>22.396999999999998</v>
      </c>
      <c r="G419">
        <v>2.93</v>
      </c>
      <c r="H419">
        <v>0.78600000000000003</v>
      </c>
      <c r="I419">
        <v>12.42</v>
      </c>
      <c r="J419">
        <v>3.0790000000000002</v>
      </c>
      <c r="K419">
        <v>3.1819999999999999</v>
      </c>
      <c r="L419">
        <v>22.396999999999998</v>
      </c>
    </row>
    <row r="420" spans="1:12">
      <c r="A420" s="60">
        <v>39052</v>
      </c>
      <c r="B420">
        <v>16.91</v>
      </c>
      <c r="C420">
        <v>3.1080000000000001</v>
      </c>
      <c r="D420">
        <v>3.0609999999999999</v>
      </c>
      <c r="E420">
        <v>0.27</v>
      </c>
      <c r="F420">
        <v>23.349</v>
      </c>
      <c r="G420">
        <v>3.0270000000000001</v>
      </c>
      <c r="H420">
        <v>0.81299999999999994</v>
      </c>
      <c r="I420">
        <v>12.958</v>
      </c>
      <c r="J420">
        <v>3.2570000000000001</v>
      </c>
      <c r="K420">
        <v>3.2930000000000001</v>
      </c>
      <c r="L420">
        <v>23.349</v>
      </c>
    </row>
    <row r="421" spans="1:12">
      <c r="A421" s="60">
        <v>39083</v>
      </c>
      <c r="B421">
        <v>17.114000000000001</v>
      </c>
      <c r="C421">
        <v>3.3340000000000001</v>
      </c>
      <c r="D421">
        <v>3.0390000000000001</v>
      </c>
      <c r="E421">
        <v>0.32900000000000001</v>
      </c>
      <c r="F421">
        <v>23.817</v>
      </c>
      <c r="G421">
        <v>3.3460000000000001</v>
      </c>
      <c r="H421">
        <v>0.80900000000000005</v>
      </c>
      <c r="I421">
        <v>12.742000000000001</v>
      </c>
      <c r="J421">
        <v>3.3050000000000002</v>
      </c>
      <c r="K421">
        <v>3.6150000000000002</v>
      </c>
      <c r="L421">
        <v>23.817</v>
      </c>
    </row>
    <row r="422" spans="1:12">
      <c r="A422" s="60">
        <v>39114</v>
      </c>
      <c r="B422">
        <v>15.279</v>
      </c>
      <c r="C422">
        <v>2.9630000000000001</v>
      </c>
      <c r="D422">
        <v>2.7759999999999998</v>
      </c>
      <c r="E422">
        <v>0.21299999999999999</v>
      </c>
      <c r="F422">
        <v>21.231000000000002</v>
      </c>
      <c r="G422">
        <v>3.0219999999999998</v>
      </c>
      <c r="H422">
        <v>0.71799999999999997</v>
      </c>
      <c r="I422">
        <v>11.590999999999999</v>
      </c>
      <c r="J422">
        <v>2.931</v>
      </c>
      <c r="K422">
        <v>2.9689999999999999</v>
      </c>
      <c r="L422">
        <v>21.231000000000002</v>
      </c>
    </row>
    <row r="423" spans="1:12">
      <c r="A423" s="60">
        <v>39142</v>
      </c>
      <c r="B423">
        <v>16.381</v>
      </c>
      <c r="C423">
        <v>3.3420000000000001</v>
      </c>
      <c r="D423">
        <v>3.0470000000000002</v>
      </c>
      <c r="E423">
        <v>0.23300000000000001</v>
      </c>
      <c r="F423">
        <v>23.004000000000001</v>
      </c>
      <c r="G423">
        <v>3.3460000000000001</v>
      </c>
      <c r="H423">
        <v>0.80400000000000005</v>
      </c>
      <c r="I423">
        <v>12.441000000000001</v>
      </c>
      <c r="J423">
        <v>3.2170000000000001</v>
      </c>
      <c r="K423">
        <v>3.1949999999999998</v>
      </c>
      <c r="L423">
        <v>23.004000000000001</v>
      </c>
    </row>
    <row r="424" spans="1:12">
      <c r="A424" s="60">
        <v>39173</v>
      </c>
      <c r="B424">
        <v>16.271000000000001</v>
      </c>
      <c r="C424">
        <v>2.9329999999999998</v>
      </c>
      <c r="D424">
        <v>2.891</v>
      </c>
      <c r="E424">
        <v>0.128</v>
      </c>
      <c r="F424">
        <v>22.225000000000001</v>
      </c>
      <c r="G424">
        <v>3.238</v>
      </c>
      <c r="H424">
        <v>0.77800000000000002</v>
      </c>
      <c r="I424">
        <v>12.194000000000001</v>
      </c>
      <c r="J424">
        <v>2.96</v>
      </c>
      <c r="K424">
        <v>3.0550000000000002</v>
      </c>
      <c r="L424">
        <v>22.225000000000001</v>
      </c>
    </row>
    <row r="425" spans="1:12">
      <c r="A425" s="60">
        <v>39203</v>
      </c>
      <c r="B425">
        <v>16.279</v>
      </c>
      <c r="C425">
        <v>3.0680000000000001</v>
      </c>
      <c r="D425">
        <v>3.1040000000000001</v>
      </c>
      <c r="E425">
        <v>0.20200000000000001</v>
      </c>
      <c r="F425">
        <v>22.654</v>
      </c>
      <c r="G425">
        <v>3.3460000000000001</v>
      </c>
      <c r="H425">
        <v>0.80500000000000005</v>
      </c>
      <c r="I425">
        <v>12.157</v>
      </c>
      <c r="J425">
        <v>3.242</v>
      </c>
      <c r="K425">
        <v>3.1040000000000001</v>
      </c>
      <c r="L425">
        <v>22.654</v>
      </c>
    </row>
    <row r="426" spans="1:12">
      <c r="A426" s="60">
        <v>39234</v>
      </c>
      <c r="B426">
        <v>15.961</v>
      </c>
      <c r="C426">
        <v>3.03</v>
      </c>
      <c r="D426">
        <v>3.15</v>
      </c>
      <c r="E426">
        <v>0.35099999999999998</v>
      </c>
      <c r="F426">
        <v>22.492000000000001</v>
      </c>
      <c r="G426">
        <v>3.238</v>
      </c>
      <c r="H426">
        <v>0.78200000000000003</v>
      </c>
      <c r="I426">
        <v>11.813000000000001</v>
      </c>
      <c r="J426">
        <v>3.4350000000000001</v>
      </c>
      <c r="K426">
        <v>3.2229999999999999</v>
      </c>
      <c r="L426">
        <v>22.492000000000001</v>
      </c>
    </row>
    <row r="427" spans="1:12">
      <c r="A427" s="60">
        <v>39264</v>
      </c>
      <c r="B427">
        <v>16.709</v>
      </c>
      <c r="C427">
        <v>3.12</v>
      </c>
      <c r="D427">
        <v>3.3039999999999998</v>
      </c>
      <c r="E427">
        <v>0.23400000000000001</v>
      </c>
      <c r="F427">
        <v>23.366</v>
      </c>
      <c r="G427">
        <v>3.3460000000000001</v>
      </c>
      <c r="H427">
        <v>0.81</v>
      </c>
      <c r="I427">
        <v>12.413</v>
      </c>
      <c r="J427">
        <v>3.4689999999999999</v>
      </c>
      <c r="K427">
        <v>3.3290000000000002</v>
      </c>
      <c r="L427">
        <v>23.366</v>
      </c>
    </row>
    <row r="428" spans="1:12">
      <c r="A428" s="60">
        <v>39295</v>
      </c>
      <c r="B428">
        <v>16.395</v>
      </c>
      <c r="C428">
        <v>3.1179999999999999</v>
      </c>
      <c r="D428">
        <v>3.3279999999999998</v>
      </c>
      <c r="E428">
        <v>0.41699999999999998</v>
      </c>
      <c r="F428">
        <v>23.257999999999999</v>
      </c>
      <c r="G428">
        <v>3.3460000000000001</v>
      </c>
      <c r="H428">
        <v>0.8</v>
      </c>
      <c r="I428">
        <v>12.093</v>
      </c>
      <c r="J428">
        <v>3.6760000000000002</v>
      </c>
      <c r="K428">
        <v>3.343</v>
      </c>
      <c r="L428">
        <v>23.257999999999999</v>
      </c>
    </row>
    <row r="429" spans="1:12">
      <c r="A429" s="60">
        <v>39326</v>
      </c>
      <c r="B429">
        <v>15.904</v>
      </c>
      <c r="C429">
        <v>3.0059999999999998</v>
      </c>
      <c r="D429">
        <v>3.1970000000000001</v>
      </c>
      <c r="E429">
        <v>0.39600000000000002</v>
      </c>
      <c r="F429">
        <v>22.503</v>
      </c>
      <c r="G429">
        <v>3.238</v>
      </c>
      <c r="H429">
        <v>0.77200000000000002</v>
      </c>
      <c r="I429">
        <v>11.725</v>
      </c>
      <c r="J429">
        <v>3.5270000000000001</v>
      </c>
      <c r="K429">
        <v>3.2410000000000001</v>
      </c>
      <c r="L429">
        <v>22.503</v>
      </c>
    </row>
    <row r="430" spans="1:12">
      <c r="A430" s="60">
        <v>39356</v>
      </c>
      <c r="B430">
        <v>16.411999999999999</v>
      </c>
      <c r="C430">
        <v>3.169</v>
      </c>
      <c r="D430">
        <v>3.6379999999999999</v>
      </c>
      <c r="E430">
        <v>0.40699999999999997</v>
      </c>
      <c r="F430">
        <v>23.626000000000001</v>
      </c>
      <c r="G430">
        <v>3.3460000000000001</v>
      </c>
      <c r="H430">
        <v>0.80700000000000005</v>
      </c>
      <c r="I430">
        <v>12.273</v>
      </c>
      <c r="J430">
        <v>3.9689999999999999</v>
      </c>
      <c r="K430">
        <v>3.2309999999999999</v>
      </c>
      <c r="L430">
        <v>23.626000000000001</v>
      </c>
    </row>
    <row r="431" spans="1:12">
      <c r="A431" s="60">
        <v>39387</v>
      </c>
      <c r="B431">
        <v>16.183</v>
      </c>
      <c r="C431">
        <v>3.1589999999999998</v>
      </c>
      <c r="D431">
        <v>3.6059999999999999</v>
      </c>
      <c r="E431">
        <v>9.9000000000000005E-2</v>
      </c>
      <c r="F431">
        <v>23.047000000000001</v>
      </c>
      <c r="G431">
        <v>3.238</v>
      </c>
      <c r="H431">
        <v>0.79400000000000004</v>
      </c>
      <c r="I431">
        <v>12.099</v>
      </c>
      <c r="J431">
        <v>3.63</v>
      </c>
      <c r="K431">
        <v>3.2869999999999999</v>
      </c>
      <c r="L431">
        <v>23.047000000000001</v>
      </c>
    </row>
    <row r="432" spans="1:12">
      <c r="A432" s="60">
        <v>39417</v>
      </c>
      <c r="B432">
        <v>17.036999999999999</v>
      </c>
      <c r="C432">
        <v>3.238</v>
      </c>
      <c r="D432">
        <v>3.8340000000000001</v>
      </c>
      <c r="E432">
        <v>0.32300000000000001</v>
      </c>
      <c r="F432">
        <v>24.433</v>
      </c>
      <c r="G432">
        <v>3.3460000000000001</v>
      </c>
      <c r="H432">
        <v>0.81100000000000005</v>
      </c>
      <c r="I432">
        <v>12.805</v>
      </c>
      <c r="J432">
        <v>4.0780000000000003</v>
      </c>
      <c r="K432">
        <v>3.3929999999999998</v>
      </c>
      <c r="L432">
        <v>24.433</v>
      </c>
    </row>
    <row r="433" spans="1:12">
      <c r="A433" s="60">
        <v>39448</v>
      </c>
      <c r="B433">
        <v>18.321999999999999</v>
      </c>
      <c r="C433">
        <v>3.2749999999999999</v>
      </c>
      <c r="D433">
        <v>3.7309999999999999</v>
      </c>
      <c r="E433">
        <v>0.26800000000000002</v>
      </c>
      <c r="F433">
        <v>25.597000000000001</v>
      </c>
      <c r="G433">
        <v>3.734</v>
      </c>
      <c r="H433">
        <v>0.84499999999999997</v>
      </c>
      <c r="I433">
        <v>13.678000000000001</v>
      </c>
      <c r="J433">
        <v>3.9359999999999999</v>
      </c>
      <c r="K433">
        <v>3.4049999999999998</v>
      </c>
      <c r="L433">
        <v>25.597000000000001</v>
      </c>
    </row>
    <row r="434" spans="1:12">
      <c r="A434" s="60">
        <v>39479</v>
      </c>
      <c r="B434">
        <v>15.879</v>
      </c>
      <c r="C434">
        <v>3.202</v>
      </c>
      <c r="D434">
        <v>3.855</v>
      </c>
      <c r="E434">
        <v>0.20200000000000001</v>
      </c>
      <c r="F434">
        <v>23.138000000000002</v>
      </c>
      <c r="G434">
        <v>3.4929999999999999</v>
      </c>
      <c r="H434">
        <v>0.78700000000000003</v>
      </c>
      <c r="I434">
        <v>11.69</v>
      </c>
      <c r="J434">
        <v>3.9910000000000001</v>
      </c>
      <c r="K434">
        <v>3.177</v>
      </c>
      <c r="L434">
        <v>23.138000000000002</v>
      </c>
    </row>
    <row r="435" spans="1:12">
      <c r="A435" s="60">
        <v>39508</v>
      </c>
      <c r="B435">
        <v>16.436</v>
      </c>
      <c r="C435">
        <v>3.4550000000000001</v>
      </c>
      <c r="D435">
        <v>3.9830000000000001</v>
      </c>
      <c r="E435">
        <v>0.10299999999999999</v>
      </c>
      <c r="F435">
        <v>23.977</v>
      </c>
      <c r="G435">
        <v>3.734</v>
      </c>
      <c r="H435">
        <v>0.83599999999999997</v>
      </c>
      <c r="I435">
        <v>11.907</v>
      </c>
      <c r="J435">
        <v>4.0170000000000003</v>
      </c>
      <c r="K435">
        <v>3.4830000000000001</v>
      </c>
      <c r="L435">
        <v>23.977</v>
      </c>
    </row>
    <row r="436" spans="1:12">
      <c r="A436" s="60">
        <v>39539</v>
      </c>
      <c r="B436">
        <v>16.085000000000001</v>
      </c>
      <c r="C436">
        <v>3.2789999999999999</v>
      </c>
      <c r="D436">
        <v>4.3579999999999997</v>
      </c>
      <c r="E436">
        <v>0.13200000000000001</v>
      </c>
      <c r="F436">
        <v>23.853999999999999</v>
      </c>
      <c r="G436">
        <v>3.6139999999999999</v>
      </c>
      <c r="H436">
        <v>0.84299999999999997</v>
      </c>
      <c r="I436">
        <v>11.831</v>
      </c>
      <c r="J436">
        <v>4.415</v>
      </c>
      <c r="K436">
        <v>3.1520000000000001</v>
      </c>
      <c r="L436">
        <v>23.853999999999999</v>
      </c>
    </row>
    <row r="437" spans="1:12">
      <c r="A437" s="60">
        <v>39569</v>
      </c>
      <c r="B437">
        <v>16.178000000000001</v>
      </c>
      <c r="C437">
        <v>3.2509999999999999</v>
      </c>
      <c r="D437">
        <v>4.508</v>
      </c>
      <c r="E437">
        <v>0.16300000000000001</v>
      </c>
      <c r="F437">
        <v>24.1</v>
      </c>
      <c r="G437">
        <v>3.734</v>
      </c>
      <c r="H437">
        <v>0.85899999999999999</v>
      </c>
      <c r="I437">
        <v>11.808</v>
      </c>
      <c r="J437">
        <v>4.5940000000000003</v>
      </c>
      <c r="K437">
        <v>3.105</v>
      </c>
      <c r="L437">
        <v>24.1</v>
      </c>
    </row>
    <row r="438" spans="1:12">
      <c r="A438" s="60">
        <v>39600</v>
      </c>
      <c r="B438">
        <v>15.731</v>
      </c>
      <c r="C438">
        <v>3.2050000000000001</v>
      </c>
      <c r="D438">
        <v>4.556</v>
      </c>
      <c r="E438">
        <v>6.2E-2</v>
      </c>
      <c r="F438">
        <v>23.555</v>
      </c>
      <c r="G438">
        <v>3.6139999999999999</v>
      </c>
      <c r="H438">
        <v>0.84599999999999997</v>
      </c>
      <c r="I438">
        <v>11.257999999999999</v>
      </c>
      <c r="J438">
        <v>4.54</v>
      </c>
      <c r="K438">
        <v>3.2970000000000002</v>
      </c>
      <c r="L438">
        <v>23.555</v>
      </c>
    </row>
    <row r="439" spans="1:12">
      <c r="A439" s="60">
        <v>39630</v>
      </c>
      <c r="B439">
        <v>16.318000000000001</v>
      </c>
      <c r="C439">
        <v>3.3860000000000001</v>
      </c>
      <c r="D439">
        <v>4.8360000000000003</v>
      </c>
      <c r="E439">
        <v>0.26900000000000002</v>
      </c>
      <c r="F439">
        <v>24.809000000000001</v>
      </c>
      <c r="G439">
        <v>3.734</v>
      </c>
      <c r="H439">
        <v>0.85599999999999998</v>
      </c>
      <c r="I439">
        <v>11.602</v>
      </c>
      <c r="J439">
        <v>5.0220000000000002</v>
      </c>
      <c r="K439">
        <v>3.5950000000000002</v>
      </c>
      <c r="L439">
        <v>24.809000000000001</v>
      </c>
    </row>
    <row r="440" spans="1:12">
      <c r="A440" s="60">
        <v>39661</v>
      </c>
      <c r="B440">
        <v>16.129000000000001</v>
      </c>
      <c r="C440">
        <v>3.3039999999999998</v>
      </c>
      <c r="D440">
        <v>4.9059999999999997</v>
      </c>
      <c r="E440">
        <v>0.35599999999999998</v>
      </c>
      <c r="F440">
        <v>24.693999999999999</v>
      </c>
      <c r="G440">
        <v>3.734</v>
      </c>
      <c r="H440">
        <v>0.85899999999999999</v>
      </c>
      <c r="I440">
        <v>11.388999999999999</v>
      </c>
      <c r="J440">
        <v>5.1769999999999996</v>
      </c>
      <c r="K440">
        <v>3.5350000000000001</v>
      </c>
      <c r="L440">
        <v>24.693999999999999</v>
      </c>
    </row>
    <row r="441" spans="1:12">
      <c r="A441" s="60">
        <v>39692</v>
      </c>
      <c r="B441">
        <v>15.388999999999999</v>
      </c>
      <c r="C441">
        <v>3.12</v>
      </c>
      <c r="D441">
        <v>4.8579999999999997</v>
      </c>
      <c r="E441">
        <v>0.371</v>
      </c>
      <c r="F441">
        <v>23.738</v>
      </c>
      <c r="G441">
        <v>3.6139999999999999</v>
      </c>
      <c r="H441">
        <v>0.83499999999999996</v>
      </c>
      <c r="I441">
        <v>10.86</v>
      </c>
      <c r="J441">
        <v>5.1449999999999996</v>
      </c>
      <c r="K441">
        <v>3.2829999999999999</v>
      </c>
      <c r="L441">
        <v>23.738</v>
      </c>
    </row>
    <row r="442" spans="1:12">
      <c r="A442" s="60">
        <v>39722</v>
      </c>
      <c r="B442">
        <v>15.895</v>
      </c>
      <c r="C442">
        <v>3.298</v>
      </c>
      <c r="D442">
        <v>5.1150000000000002</v>
      </c>
      <c r="E442">
        <v>0.32900000000000001</v>
      </c>
      <c r="F442">
        <v>24.638000000000002</v>
      </c>
      <c r="G442">
        <v>3.734</v>
      </c>
      <c r="H442">
        <v>0.84299999999999997</v>
      </c>
      <c r="I442">
        <v>11.515000000000001</v>
      </c>
      <c r="J442">
        <v>5.3559999999999999</v>
      </c>
      <c r="K442">
        <v>3.1890000000000001</v>
      </c>
      <c r="L442">
        <v>24.638000000000002</v>
      </c>
    </row>
    <row r="443" spans="1:12">
      <c r="A443" s="60">
        <v>39753</v>
      </c>
      <c r="B443">
        <v>15.584</v>
      </c>
      <c r="C443">
        <v>3.31</v>
      </c>
      <c r="D443">
        <v>4.8289999999999997</v>
      </c>
      <c r="E443">
        <v>0.33600000000000002</v>
      </c>
      <c r="F443">
        <v>24.059000000000001</v>
      </c>
      <c r="G443">
        <v>3.6139999999999999</v>
      </c>
      <c r="H443">
        <v>0.82899999999999996</v>
      </c>
      <c r="I443">
        <v>11.193</v>
      </c>
      <c r="J443">
        <v>5.0819999999999999</v>
      </c>
      <c r="K443">
        <v>3.3410000000000002</v>
      </c>
      <c r="L443">
        <v>24.059000000000001</v>
      </c>
    </row>
    <row r="444" spans="1:12">
      <c r="A444" s="60">
        <v>39783</v>
      </c>
      <c r="B444">
        <v>15.186999999999999</v>
      </c>
      <c r="C444">
        <v>3.3940000000000001</v>
      </c>
      <c r="D444">
        <v>5.19</v>
      </c>
      <c r="E444">
        <v>0.26800000000000002</v>
      </c>
      <c r="F444">
        <v>24.039000000000001</v>
      </c>
      <c r="G444">
        <v>3.734</v>
      </c>
      <c r="H444">
        <v>0.85</v>
      </c>
      <c r="I444">
        <v>10.62</v>
      </c>
      <c r="J444">
        <v>5.3680000000000003</v>
      </c>
      <c r="K444">
        <v>3.4670000000000001</v>
      </c>
      <c r="L444">
        <v>24.039000000000001</v>
      </c>
    </row>
    <row r="445" spans="1:12">
      <c r="A445" s="60">
        <v>39814</v>
      </c>
      <c r="B445">
        <v>15.228999999999999</v>
      </c>
      <c r="C445">
        <v>3.3980000000000001</v>
      </c>
      <c r="D445">
        <v>4.6639999999999997</v>
      </c>
      <c r="E445">
        <v>3.1E-2</v>
      </c>
      <c r="F445">
        <v>23.321999999999999</v>
      </c>
      <c r="G445">
        <v>4.0149999999999997</v>
      </c>
      <c r="H445">
        <v>0.85699999999999998</v>
      </c>
      <c r="I445">
        <v>10.382</v>
      </c>
      <c r="J445">
        <v>4.6139999999999999</v>
      </c>
      <c r="K445">
        <v>3.4529999999999998</v>
      </c>
      <c r="L445">
        <v>23.321999999999999</v>
      </c>
    </row>
    <row r="446" spans="1:12">
      <c r="A446" s="60">
        <v>39845</v>
      </c>
      <c r="B446">
        <v>14.122</v>
      </c>
      <c r="C446">
        <v>3.1019999999999999</v>
      </c>
      <c r="D446">
        <v>4.0229999999999997</v>
      </c>
      <c r="E446">
        <v>2.9000000000000001E-2</v>
      </c>
      <c r="F446">
        <v>21.276</v>
      </c>
      <c r="G446">
        <v>3.6269999999999998</v>
      </c>
      <c r="H446">
        <v>0.77</v>
      </c>
      <c r="I446">
        <v>9.73</v>
      </c>
      <c r="J446">
        <v>3.9820000000000002</v>
      </c>
      <c r="K446">
        <v>3.1669999999999998</v>
      </c>
      <c r="L446">
        <v>21.276</v>
      </c>
    </row>
    <row r="447" spans="1:12">
      <c r="A447" s="60">
        <v>39873</v>
      </c>
      <c r="B447">
        <v>14.961</v>
      </c>
      <c r="C447">
        <v>3.66</v>
      </c>
      <c r="D447">
        <v>4.6459999999999999</v>
      </c>
      <c r="E447">
        <v>0.22900000000000001</v>
      </c>
      <c r="F447">
        <v>23.495999999999999</v>
      </c>
      <c r="G447">
        <v>4.0149999999999997</v>
      </c>
      <c r="H447">
        <v>0.876</v>
      </c>
      <c r="I447">
        <v>10.318</v>
      </c>
      <c r="J447">
        <v>4.7939999999999996</v>
      </c>
      <c r="K447">
        <v>3.4929999999999999</v>
      </c>
      <c r="L447">
        <v>23.495999999999999</v>
      </c>
    </row>
    <row r="448" spans="1:12">
      <c r="A448" s="60">
        <v>39904</v>
      </c>
      <c r="B448">
        <v>14.204000000000001</v>
      </c>
      <c r="C448">
        <v>3.32</v>
      </c>
      <c r="D448">
        <v>4.8860000000000001</v>
      </c>
      <c r="E448">
        <v>0.23699999999999999</v>
      </c>
      <c r="F448">
        <v>22.648</v>
      </c>
      <c r="G448">
        <v>3.8860000000000001</v>
      </c>
      <c r="H448">
        <v>0.85099999999999998</v>
      </c>
      <c r="I448">
        <v>9.8070000000000004</v>
      </c>
      <c r="J448">
        <v>5.0380000000000003</v>
      </c>
      <c r="K448">
        <v>3.0659999999999998</v>
      </c>
      <c r="L448">
        <v>22.648</v>
      </c>
    </row>
    <row r="449" spans="1:12">
      <c r="A449" s="60">
        <v>39934</v>
      </c>
      <c r="B449">
        <v>14.682</v>
      </c>
      <c r="C449">
        <v>3.3559999999999999</v>
      </c>
      <c r="D449">
        <v>5.3730000000000002</v>
      </c>
      <c r="E449">
        <v>0.192</v>
      </c>
      <c r="F449">
        <v>23.603999999999999</v>
      </c>
      <c r="G449">
        <v>4.0149999999999997</v>
      </c>
      <c r="H449">
        <v>0.88800000000000001</v>
      </c>
      <c r="I449">
        <v>10.07</v>
      </c>
      <c r="J449">
        <v>5.4729999999999999</v>
      </c>
      <c r="K449">
        <v>3.1579999999999999</v>
      </c>
      <c r="L449">
        <v>23.603999999999999</v>
      </c>
    </row>
    <row r="450" spans="1:12">
      <c r="A450" s="60">
        <v>39965</v>
      </c>
      <c r="B450">
        <v>14.843</v>
      </c>
      <c r="C450">
        <v>3.3719999999999999</v>
      </c>
      <c r="D450">
        <v>5.2210000000000001</v>
      </c>
      <c r="E450">
        <v>0.23100000000000001</v>
      </c>
      <c r="F450">
        <v>23.667000000000002</v>
      </c>
      <c r="G450">
        <v>3.8860000000000001</v>
      </c>
      <c r="H450">
        <v>0.86399999999999999</v>
      </c>
      <c r="I450">
        <v>10.117000000000001</v>
      </c>
      <c r="J450">
        <v>5.3609999999999998</v>
      </c>
      <c r="K450">
        <v>3.44</v>
      </c>
      <c r="L450">
        <v>23.667000000000002</v>
      </c>
    </row>
    <row r="451" spans="1:12">
      <c r="A451" s="60">
        <v>39995</v>
      </c>
      <c r="B451">
        <v>15.717000000000001</v>
      </c>
      <c r="C451">
        <v>3.5009999999999999</v>
      </c>
      <c r="D451">
        <v>5.59</v>
      </c>
      <c r="E451">
        <v>0.221</v>
      </c>
      <c r="F451">
        <v>25.029</v>
      </c>
      <c r="G451">
        <v>4.0149999999999997</v>
      </c>
      <c r="H451">
        <v>0.88200000000000001</v>
      </c>
      <c r="I451">
        <v>10.795</v>
      </c>
      <c r="J451">
        <v>5.7140000000000004</v>
      </c>
      <c r="K451">
        <v>3.6230000000000002</v>
      </c>
      <c r="L451">
        <v>25.029</v>
      </c>
    </row>
    <row r="452" spans="1:12">
      <c r="A452" s="60">
        <v>40026</v>
      </c>
      <c r="B452">
        <v>16.027999999999999</v>
      </c>
      <c r="C452">
        <v>3.4689999999999999</v>
      </c>
      <c r="D452">
        <v>5.6109999999999998</v>
      </c>
      <c r="E452">
        <v>0.313</v>
      </c>
      <c r="F452">
        <v>25.420999999999999</v>
      </c>
      <c r="G452">
        <v>4.0149999999999997</v>
      </c>
      <c r="H452">
        <v>0.89100000000000001</v>
      </c>
      <c r="I452">
        <v>11.06</v>
      </c>
      <c r="J452">
        <v>5.827</v>
      </c>
      <c r="K452">
        <v>3.6269999999999998</v>
      </c>
      <c r="L452">
        <v>25.420999999999999</v>
      </c>
    </row>
    <row r="453" spans="1:12">
      <c r="A453" s="60">
        <v>40057</v>
      </c>
      <c r="B453">
        <v>15.169</v>
      </c>
      <c r="C453">
        <v>3.2719999999999998</v>
      </c>
      <c r="D453">
        <v>5.194</v>
      </c>
      <c r="E453">
        <v>0.41099999999999998</v>
      </c>
      <c r="F453">
        <v>24.045999999999999</v>
      </c>
      <c r="G453">
        <v>3.8860000000000001</v>
      </c>
      <c r="H453">
        <v>0.83899999999999997</v>
      </c>
      <c r="I453">
        <v>10.525</v>
      </c>
      <c r="J453">
        <v>5.5149999999999997</v>
      </c>
      <c r="K453">
        <v>3.2810000000000001</v>
      </c>
      <c r="L453">
        <v>24.045999999999999</v>
      </c>
    </row>
    <row r="454" spans="1:12">
      <c r="A454" s="60">
        <v>40087</v>
      </c>
      <c r="B454">
        <v>15.532999999999999</v>
      </c>
      <c r="C454">
        <v>3.4470000000000001</v>
      </c>
      <c r="D454">
        <v>5.7060000000000004</v>
      </c>
      <c r="E454">
        <v>0.42299999999999999</v>
      </c>
      <c r="F454">
        <v>25.108000000000001</v>
      </c>
      <c r="G454">
        <v>4.0149999999999997</v>
      </c>
      <c r="H454">
        <v>0.86199999999999999</v>
      </c>
      <c r="I454">
        <v>10.976000000000001</v>
      </c>
      <c r="J454">
        <v>6.03</v>
      </c>
      <c r="K454">
        <v>3.226</v>
      </c>
      <c r="L454">
        <v>25.108000000000001</v>
      </c>
    </row>
    <row r="455" spans="1:12">
      <c r="A455" s="60">
        <v>40118</v>
      </c>
      <c r="B455">
        <v>15.209</v>
      </c>
      <c r="C455">
        <v>3.51</v>
      </c>
      <c r="D455">
        <v>5.6310000000000002</v>
      </c>
      <c r="E455">
        <v>0.316</v>
      </c>
      <c r="F455">
        <v>24.666</v>
      </c>
      <c r="G455">
        <v>3.8860000000000001</v>
      </c>
      <c r="H455">
        <v>0.85</v>
      </c>
      <c r="I455">
        <v>10.694000000000001</v>
      </c>
      <c r="J455">
        <v>5.85</v>
      </c>
      <c r="K455">
        <v>3.3860000000000001</v>
      </c>
      <c r="L455">
        <v>24.666</v>
      </c>
    </row>
    <row r="456" spans="1:12">
      <c r="A456" s="60">
        <v>40148</v>
      </c>
      <c r="B456">
        <v>15.807</v>
      </c>
      <c r="C456">
        <v>3.5619999999999998</v>
      </c>
      <c r="D456">
        <v>5.7119999999999997</v>
      </c>
      <c r="E456">
        <v>0.39900000000000002</v>
      </c>
      <c r="F456">
        <v>25.48</v>
      </c>
      <c r="G456">
        <v>4.0149999999999997</v>
      </c>
      <c r="H456">
        <v>0.871</v>
      </c>
      <c r="I456">
        <v>10.944000000000001</v>
      </c>
      <c r="J456">
        <v>6.0119999999999996</v>
      </c>
      <c r="K456">
        <v>3.637</v>
      </c>
      <c r="L456">
        <v>25.48</v>
      </c>
    </row>
    <row r="457" spans="1:12">
      <c r="A457" s="60">
        <v>40179</v>
      </c>
      <c r="B457">
        <v>17.556999999999999</v>
      </c>
      <c r="C457">
        <v>3.5329999999999999</v>
      </c>
      <c r="D457">
        <v>5.6269999999999998</v>
      </c>
      <c r="E457">
        <v>1.2E-2</v>
      </c>
      <c r="F457">
        <v>26.73</v>
      </c>
      <c r="G457">
        <v>4.306</v>
      </c>
      <c r="H457">
        <v>0.85699999999999998</v>
      </c>
      <c r="I457">
        <v>12.478</v>
      </c>
      <c r="J457">
        <v>5.5339999999999998</v>
      </c>
      <c r="K457">
        <v>3.5550000000000002</v>
      </c>
      <c r="L457">
        <v>26.73</v>
      </c>
    </row>
    <row r="458" spans="1:12">
      <c r="A458" s="60">
        <v>40210</v>
      </c>
      <c r="B458">
        <v>16.114999999999998</v>
      </c>
      <c r="C458">
        <v>3.2050000000000001</v>
      </c>
      <c r="D458">
        <v>5.2830000000000004</v>
      </c>
      <c r="E458">
        <v>0.23499999999999999</v>
      </c>
      <c r="F458">
        <v>24.837</v>
      </c>
      <c r="G458">
        <v>3.8889999999999998</v>
      </c>
      <c r="H458">
        <v>0.76400000000000001</v>
      </c>
      <c r="I458">
        <v>11.442</v>
      </c>
      <c r="J458">
        <v>5.4189999999999996</v>
      </c>
      <c r="K458">
        <v>3.3220000000000001</v>
      </c>
      <c r="L458">
        <v>24.837</v>
      </c>
    </row>
    <row r="459" spans="1:12">
      <c r="A459" s="60">
        <v>40238</v>
      </c>
      <c r="B459">
        <v>17.561</v>
      </c>
      <c r="C459">
        <v>3.621</v>
      </c>
      <c r="D459">
        <v>5.8040000000000003</v>
      </c>
      <c r="E459">
        <v>0.158</v>
      </c>
      <c r="F459">
        <v>27.143999999999998</v>
      </c>
      <c r="G459">
        <v>4.306</v>
      </c>
      <c r="H459">
        <v>0.86399999999999999</v>
      </c>
      <c r="I459">
        <v>12.545</v>
      </c>
      <c r="J459">
        <v>5.8529999999999998</v>
      </c>
      <c r="K459">
        <v>3.577</v>
      </c>
      <c r="L459">
        <v>27.143999999999998</v>
      </c>
    </row>
    <row r="460" spans="1:12">
      <c r="A460" s="60">
        <v>40269</v>
      </c>
      <c r="B460">
        <v>16.802</v>
      </c>
      <c r="C460">
        <v>3.5539999999999998</v>
      </c>
      <c r="D460">
        <v>5.8449999999999998</v>
      </c>
      <c r="E460">
        <v>0.26700000000000002</v>
      </c>
      <c r="F460">
        <v>26.466999999999999</v>
      </c>
      <c r="G460">
        <v>4.1669999999999998</v>
      </c>
      <c r="H460">
        <v>0.86199999999999999</v>
      </c>
      <c r="I460">
        <v>12.096</v>
      </c>
      <c r="J460">
        <v>6.0019999999999998</v>
      </c>
      <c r="K460">
        <v>3.34</v>
      </c>
      <c r="L460">
        <v>26.466999999999999</v>
      </c>
    </row>
    <row r="461" spans="1:12">
      <c r="A461" s="60">
        <v>40299</v>
      </c>
      <c r="B461">
        <v>17.052</v>
      </c>
      <c r="C461">
        <v>3.53</v>
      </c>
      <c r="D461">
        <v>6.1849999999999996</v>
      </c>
      <c r="E461">
        <v>0.22800000000000001</v>
      </c>
      <c r="F461">
        <v>26.995000000000001</v>
      </c>
      <c r="G461">
        <v>4.306</v>
      </c>
      <c r="H461">
        <v>0.91600000000000004</v>
      </c>
      <c r="I461">
        <v>12.167999999999999</v>
      </c>
      <c r="J461">
        <v>6.2969999999999997</v>
      </c>
      <c r="K461">
        <v>3.3079999999999998</v>
      </c>
      <c r="L461">
        <v>26.995000000000001</v>
      </c>
    </row>
    <row r="462" spans="1:12">
      <c r="A462" s="60">
        <v>40330</v>
      </c>
      <c r="B462">
        <v>17.113</v>
      </c>
      <c r="C462">
        <v>3.5129999999999999</v>
      </c>
      <c r="D462">
        <v>6.306</v>
      </c>
      <c r="E462">
        <v>0.17199999999999999</v>
      </c>
      <c r="F462">
        <v>27.105</v>
      </c>
      <c r="G462">
        <v>4.1669999999999998</v>
      </c>
      <c r="H462">
        <v>0.86</v>
      </c>
      <c r="I462">
        <v>12.154999999999999</v>
      </c>
      <c r="J462">
        <v>6.36</v>
      </c>
      <c r="K462">
        <v>3.5630000000000002</v>
      </c>
      <c r="L462">
        <v>27.105</v>
      </c>
    </row>
    <row r="463" spans="1:12">
      <c r="A463" s="60">
        <v>40360</v>
      </c>
      <c r="B463">
        <v>17.742999999999999</v>
      </c>
      <c r="C463">
        <v>3.5910000000000002</v>
      </c>
      <c r="D463">
        <v>6.35</v>
      </c>
      <c r="E463">
        <v>0.246</v>
      </c>
      <c r="F463">
        <v>27.93</v>
      </c>
      <c r="G463">
        <v>4.306</v>
      </c>
      <c r="H463">
        <v>0.872</v>
      </c>
      <c r="I463">
        <v>12.590999999999999</v>
      </c>
      <c r="J463">
        <v>6.4770000000000003</v>
      </c>
      <c r="K463">
        <v>3.6840000000000002</v>
      </c>
      <c r="L463">
        <v>27.93</v>
      </c>
    </row>
    <row r="464" spans="1:12">
      <c r="A464" s="60">
        <v>40391</v>
      </c>
      <c r="B464">
        <v>17.870999999999999</v>
      </c>
      <c r="C464">
        <v>3.593</v>
      </c>
      <c r="D464">
        <v>6.3380000000000001</v>
      </c>
      <c r="E464">
        <v>0.21099999999999999</v>
      </c>
      <c r="F464">
        <v>28.012</v>
      </c>
      <c r="G464">
        <v>4.306</v>
      </c>
      <c r="H464">
        <v>0.88300000000000001</v>
      </c>
      <c r="I464">
        <v>12.646000000000001</v>
      </c>
      <c r="J464">
        <v>6.43</v>
      </c>
      <c r="K464">
        <v>3.746</v>
      </c>
      <c r="L464">
        <v>28.012</v>
      </c>
    </row>
    <row r="465" spans="1:12">
      <c r="A465" s="60">
        <v>40422</v>
      </c>
      <c r="B465">
        <v>17.346</v>
      </c>
      <c r="C465">
        <v>3.3980000000000001</v>
      </c>
      <c r="D465">
        <v>5.9889999999999999</v>
      </c>
      <c r="E465">
        <v>0.29599999999999999</v>
      </c>
      <c r="F465">
        <v>27.027999999999999</v>
      </c>
      <c r="G465">
        <v>4.1669999999999998</v>
      </c>
      <c r="H465">
        <v>0.83799999999999997</v>
      </c>
      <c r="I465">
        <v>12.372999999999999</v>
      </c>
      <c r="J465">
        <v>6.173</v>
      </c>
      <c r="K465">
        <v>3.4769999999999999</v>
      </c>
      <c r="L465">
        <v>27.027999999999999</v>
      </c>
    </row>
    <row r="466" spans="1:12">
      <c r="A466" s="60">
        <v>40452</v>
      </c>
      <c r="B466">
        <v>17.416</v>
      </c>
      <c r="C466">
        <v>3.556</v>
      </c>
      <c r="D466">
        <v>6.3579999999999997</v>
      </c>
      <c r="E466">
        <v>0.23300000000000001</v>
      </c>
      <c r="F466">
        <v>27.564</v>
      </c>
      <c r="G466">
        <v>4.306</v>
      </c>
      <c r="H466">
        <v>0.83399999999999996</v>
      </c>
      <c r="I466">
        <v>12.585000000000001</v>
      </c>
      <c r="J466">
        <v>6.4729999999999999</v>
      </c>
      <c r="K466">
        <v>3.3660000000000001</v>
      </c>
      <c r="L466">
        <v>27.564</v>
      </c>
    </row>
    <row r="467" spans="1:12">
      <c r="A467" s="60">
        <v>40483</v>
      </c>
      <c r="B467">
        <v>17.242000000000001</v>
      </c>
      <c r="C467">
        <v>3.6459999999999999</v>
      </c>
      <c r="D467">
        <v>6.1529999999999996</v>
      </c>
      <c r="E467">
        <v>0.188</v>
      </c>
      <c r="F467">
        <v>27.228999999999999</v>
      </c>
      <c r="G467">
        <v>4.1669999999999998</v>
      </c>
      <c r="H467">
        <v>0.81200000000000006</v>
      </c>
      <c r="I467">
        <v>12.436</v>
      </c>
      <c r="J467">
        <v>6.226</v>
      </c>
      <c r="K467">
        <v>3.589</v>
      </c>
      <c r="L467">
        <v>27.228999999999999</v>
      </c>
    </row>
    <row r="468" spans="1:12">
      <c r="A468" s="60">
        <v>40513</v>
      </c>
      <c r="B468">
        <v>18.111999999999998</v>
      </c>
      <c r="C468">
        <v>3.6989999999999998</v>
      </c>
      <c r="D468">
        <v>6.3929999999999998</v>
      </c>
      <c r="E468">
        <v>0.20399999999999999</v>
      </c>
      <c r="F468">
        <v>28.408000000000001</v>
      </c>
      <c r="G468">
        <v>4.306</v>
      </c>
      <c r="H468">
        <v>0.84299999999999997</v>
      </c>
      <c r="I468">
        <v>13.037000000000001</v>
      </c>
      <c r="J468">
        <v>6.4770000000000003</v>
      </c>
      <c r="K468">
        <v>3.746</v>
      </c>
      <c r="L468">
        <v>28.408000000000001</v>
      </c>
    </row>
    <row r="469" spans="1:12">
      <c r="A469" s="60">
        <v>40544</v>
      </c>
      <c r="B469">
        <v>18.163</v>
      </c>
      <c r="C469">
        <v>3.4950000000000001</v>
      </c>
      <c r="D469">
        <v>5.7469999999999999</v>
      </c>
      <c r="E469">
        <v>0.249</v>
      </c>
      <c r="F469">
        <v>27.654</v>
      </c>
      <c r="G469">
        <v>4.1769999999999996</v>
      </c>
      <c r="H469">
        <v>0.871</v>
      </c>
      <c r="I469">
        <v>13.269</v>
      </c>
      <c r="J469">
        <v>5.89</v>
      </c>
      <c r="K469">
        <v>3.448</v>
      </c>
      <c r="L469">
        <v>27.654</v>
      </c>
    </row>
    <row r="470" spans="1:12">
      <c r="A470" s="60">
        <v>40575</v>
      </c>
      <c r="B470">
        <v>16.236999999999998</v>
      </c>
      <c r="C470">
        <v>3.2450000000000001</v>
      </c>
      <c r="D470">
        <v>5.6150000000000002</v>
      </c>
      <c r="E470">
        <v>0.28000000000000003</v>
      </c>
      <c r="F470">
        <v>25.378</v>
      </c>
      <c r="G470">
        <v>3.7719999999999998</v>
      </c>
      <c r="H470">
        <v>0.79600000000000004</v>
      </c>
      <c r="I470">
        <v>11.81</v>
      </c>
      <c r="J470">
        <v>5.7919999999999998</v>
      </c>
      <c r="K470">
        <v>3.2069999999999999</v>
      </c>
      <c r="L470">
        <v>25.378</v>
      </c>
    </row>
    <row r="471" spans="1:12">
      <c r="A471" s="60">
        <v>40603</v>
      </c>
      <c r="B471">
        <v>17.488</v>
      </c>
      <c r="C471">
        <v>3.4929999999999999</v>
      </c>
      <c r="D471">
        <v>6.08</v>
      </c>
      <c r="E471">
        <v>0.438</v>
      </c>
      <c r="F471">
        <v>27.498000000000001</v>
      </c>
      <c r="G471">
        <v>4.1769999999999996</v>
      </c>
      <c r="H471">
        <v>0.876</v>
      </c>
      <c r="I471">
        <v>12.71</v>
      </c>
      <c r="J471">
        <v>6.4050000000000002</v>
      </c>
      <c r="K471">
        <v>3.331</v>
      </c>
      <c r="L471">
        <v>27.498000000000001</v>
      </c>
    </row>
    <row r="472" spans="1:12">
      <c r="A472" s="60">
        <v>40634</v>
      </c>
      <c r="B472">
        <v>16.494</v>
      </c>
      <c r="C472">
        <v>3.2360000000000002</v>
      </c>
      <c r="D472">
        <v>5.75</v>
      </c>
      <c r="E472">
        <v>0.58899999999999997</v>
      </c>
      <c r="F472">
        <v>26.068999999999999</v>
      </c>
      <c r="G472">
        <v>4.0419999999999998</v>
      </c>
      <c r="H472">
        <v>0.85099999999999998</v>
      </c>
      <c r="I472">
        <v>12.037000000000001</v>
      </c>
      <c r="J472">
        <v>6.2329999999999997</v>
      </c>
      <c r="K472">
        <v>2.9060000000000001</v>
      </c>
      <c r="L472">
        <v>26.068999999999999</v>
      </c>
    </row>
    <row r="473" spans="1:12">
      <c r="A473" s="60">
        <v>40664</v>
      </c>
      <c r="B473">
        <v>16.687999999999999</v>
      </c>
      <c r="C473">
        <v>3.3740000000000001</v>
      </c>
      <c r="D473">
        <v>6.2750000000000004</v>
      </c>
      <c r="E473">
        <v>0.60199999999999998</v>
      </c>
      <c r="F473">
        <v>26.939</v>
      </c>
      <c r="G473">
        <v>4.1769999999999996</v>
      </c>
      <c r="H473">
        <v>0.89600000000000002</v>
      </c>
      <c r="I473">
        <v>12.007</v>
      </c>
      <c r="J473">
        <v>6.7610000000000001</v>
      </c>
      <c r="K473">
        <v>3.0979999999999999</v>
      </c>
      <c r="L473">
        <v>26.939</v>
      </c>
    </row>
    <row r="474" spans="1:12">
      <c r="A474" s="60">
        <v>40695</v>
      </c>
      <c r="B474">
        <v>17.273</v>
      </c>
      <c r="C474">
        <v>3.452</v>
      </c>
      <c r="D474">
        <v>6.43</v>
      </c>
      <c r="E474">
        <v>0.76</v>
      </c>
      <c r="F474">
        <v>27.914000000000001</v>
      </c>
      <c r="G474">
        <v>4.0419999999999998</v>
      </c>
      <c r="H474">
        <v>0.88700000000000001</v>
      </c>
      <c r="I474">
        <v>12.494</v>
      </c>
      <c r="J474">
        <v>7.0709999999999997</v>
      </c>
      <c r="K474">
        <v>3.4209999999999998</v>
      </c>
      <c r="L474">
        <v>27.914000000000001</v>
      </c>
    </row>
    <row r="475" spans="1:12">
      <c r="A475" s="60">
        <v>40725</v>
      </c>
      <c r="B475">
        <v>17.756</v>
      </c>
      <c r="C475">
        <v>3.5680000000000001</v>
      </c>
      <c r="D475">
        <v>5.99</v>
      </c>
      <c r="E475">
        <v>0.74299999999999999</v>
      </c>
      <c r="F475">
        <v>28.056999999999999</v>
      </c>
      <c r="G475">
        <v>4.1769999999999996</v>
      </c>
      <c r="H475">
        <v>0.90800000000000003</v>
      </c>
      <c r="I475">
        <v>12.731</v>
      </c>
      <c r="J475">
        <v>6.6219999999999999</v>
      </c>
      <c r="K475">
        <v>3.6190000000000002</v>
      </c>
      <c r="L475">
        <v>28.056999999999999</v>
      </c>
    </row>
    <row r="476" spans="1:12">
      <c r="A476" s="60">
        <v>40756</v>
      </c>
      <c r="B476">
        <v>17.774000000000001</v>
      </c>
      <c r="C476">
        <v>3.5779999999999998</v>
      </c>
      <c r="D476">
        <v>6.6369999999999996</v>
      </c>
      <c r="E476">
        <v>0.86299999999999999</v>
      </c>
      <c r="F476">
        <v>28.850999999999999</v>
      </c>
      <c r="G476">
        <v>4.1769999999999996</v>
      </c>
      <c r="H476">
        <v>0.91800000000000004</v>
      </c>
      <c r="I476">
        <v>12.750999999999999</v>
      </c>
      <c r="J476">
        <v>7.3769999999999998</v>
      </c>
      <c r="K476">
        <v>3.629</v>
      </c>
      <c r="L476">
        <v>28.850999999999999</v>
      </c>
    </row>
    <row r="477" spans="1:12">
      <c r="A477" s="60">
        <v>40787</v>
      </c>
      <c r="B477">
        <v>17.222000000000001</v>
      </c>
      <c r="C477">
        <v>3.4220000000000002</v>
      </c>
      <c r="D477">
        <v>5.8170000000000002</v>
      </c>
      <c r="E477">
        <v>0.93700000000000006</v>
      </c>
      <c r="F477">
        <v>27.399000000000001</v>
      </c>
      <c r="G477">
        <v>4.0419999999999998</v>
      </c>
      <c r="H477">
        <v>0.871</v>
      </c>
      <c r="I477">
        <v>12.475</v>
      </c>
      <c r="J477">
        <v>6.6470000000000002</v>
      </c>
      <c r="K477">
        <v>3.363</v>
      </c>
      <c r="L477">
        <v>27.399000000000001</v>
      </c>
    </row>
    <row r="478" spans="1:12">
      <c r="A478" s="60">
        <v>40817</v>
      </c>
      <c r="B478">
        <v>17.141999999999999</v>
      </c>
      <c r="C478">
        <v>3.6139999999999999</v>
      </c>
      <c r="D478">
        <v>6.1840000000000002</v>
      </c>
      <c r="E478">
        <v>0.84599999999999997</v>
      </c>
      <c r="F478">
        <v>27.786000000000001</v>
      </c>
      <c r="G478">
        <v>4.1769999999999996</v>
      </c>
      <c r="H478">
        <v>0.88300000000000001</v>
      </c>
      <c r="I478">
        <v>12.541</v>
      </c>
      <c r="J478">
        <v>6.9160000000000004</v>
      </c>
      <c r="K478">
        <v>3.27</v>
      </c>
      <c r="L478">
        <v>27.786000000000001</v>
      </c>
    </row>
    <row r="479" spans="1:12">
      <c r="A479" s="60">
        <v>40848</v>
      </c>
      <c r="B479">
        <v>17.2</v>
      </c>
      <c r="C479">
        <v>3.66</v>
      </c>
      <c r="D479">
        <v>5.9809999999999999</v>
      </c>
      <c r="E479">
        <v>0.98899999999999999</v>
      </c>
      <c r="F479">
        <v>27.83</v>
      </c>
      <c r="G479">
        <v>4.0419999999999998</v>
      </c>
      <c r="H479">
        <v>0.88400000000000001</v>
      </c>
      <c r="I479">
        <v>12.765000000000001</v>
      </c>
      <c r="J479">
        <v>6.86</v>
      </c>
      <c r="K479">
        <v>3.2789999999999999</v>
      </c>
      <c r="L479">
        <v>27.83</v>
      </c>
    </row>
    <row r="480" spans="1:12">
      <c r="A480" s="60">
        <v>40878</v>
      </c>
      <c r="B480">
        <v>18.161999999999999</v>
      </c>
      <c r="C480">
        <v>3.7469999999999999</v>
      </c>
      <c r="D480">
        <v>6.3570000000000002</v>
      </c>
      <c r="E480">
        <v>1.0549999999999999</v>
      </c>
      <c r="F480">
        <v>29.321999999999999</v>
      </c>
      <c r="G480">
        <v>4.1769999999999996</v>
      </c>
      <c r="H480">
        <v>0.90200000000000002</v>
      </c>
      <c r="I480">
        <v>13.343</v>
      </c>
      <c r="J480">
        <v>7.2949999999999999</v>
      </c>
      <c r="K480">
        <v>3.6040000000000001</v>
      </c>
      <c r="L480">
        <v>29.321999999999999</v>
      </c>
    </row>
    <row r="481" spans="1:12">
      <c r="A481" s="60">
        <v>40909</v>
      </c>
      <c r="B481">
        <v>17.335000000000001</v>
      </c>
      <c r="C481">
        <v>3.4830000000000001</v>
      </c>
      <c r="D481">
        <v>5.7030000000000003</v>
      </c>
      <c r="E481">
        <v>0.41199999999999998</v>
      </c>
      <c r="F481">
        <v>26.933</v>
      </c>
      <c r="G481">
        <v>3.4809999999999999</v>
      </c>
      <c r="H481">
        <v>0.83799999999999997</v>
      </c>
      <c r="I481">
        <v>13.054</v>
      </c>
      <c r="J481">
        <v>6.0119999999999996</v>
      </c>
      <c r="K481">
        <v>3.548</v>
      </c>
      <c r="L481">
        <v>26.933</v>
      </c>
    </row>
    <row r="482" spans="1:12">
      <c r="A482" s="60">
        <v>40940</v>
      </c>
      <c r="B482">
        <v>16.280999999999999</v>
      </c>
      <c r="C482">
        <v>3.2949999999999999</v>
      </c>
      <c r="D482">
        <v>5.6859999999999999</v>
      </c>
      <c r="E482">
        <v>0.57399999999999995</v>
      </c>
      <c r="F482">
        <v>25.835000000000001</v>
      </c>
      <c r="G482">
        <v>3.2559999999999998</v>
      </c>
      <c r="H482">
        <v>0.79300000000000004</v>
      </c>
      <c r="I482">
        <v>12.321999999999999</v>
      </c>
      <c r="J482">
        <v>6.1559999999999997</v>
      </c>
      <c r="K482">
        <v>3.3069999999999999</v>
      </c>
      <c r="L482">
        <v>25.835000000000001</v>
      </c>
    </row>
    <row r="483" spans="1:12">
      <c r="A483" s="60">
        <v>40969</v>
      </c>
      <c r="B483">
        <v>16.646000000000001</v>
      </c>
      <c r="C483">
        <v>3.617</v>
      </c>
      <c r="D483">
        <v>6.1239999999999997</v>
      </c>
      <c r="E483">
        <v>0.82599999999999996</v>
      </c>
      <c r="F483">
        <v>27.213000000000001</v>
      </c>
      <c r="G483">
        <v>3.4809999999999999</v>
      </c>
      <c r="H483">
        <v>0.83</v>
      </c>
      <c r="I483">
        <v>12.621</v>
      </c>
      <c r="J483">
        <v>6.8390000000000004</v>
      </c>
      <c r="K483">
        <v>3.4420000000000002</v>
      </c>
      <c r="L483">
        <v>27.213000000000001</v>
      </c>
    </row>
    <row r="484" spans="1:12">
      <c r="A484" s="60">
        <v>41000</v>
      </c>
      <c r="B484">
        <v>15.778</v>
      </c>
      <c r="C484">
        <v>3.3769999999999998</v>
      </c>
      <c r="D484">
        <v>6.02</v>
      </c>
      <c r="E484">
        <v>0.85199999999999998</v>
      </c>
      <c r="F484">
        <v>26.027000000000001</v>
      </c>
      <c r="G484">
        <v>3.3679999999999999</v>
      </c>
      <c r="H484">
        <v>0.81399999999999995</v>
      </c>
      <c r="I484">
        <v>12.03</v>
      </c>
      <c r="J484">
        <v>6.7629999999999999</v>
      </c>
      <c r="K484">
        <v>3.052</v>
      </c>
      <c r="L484">
        <v>26.027000000000001</v>
      </c>
    </row>
    <row r="485" spans="1:12">
      <c r="A485" s="60">
        <v>41030</v>
      </c>
      <c r="B485">
        <v>16.626000000000001</v>
      </c>
      <c r="C485">
        <v>3.4649999999999999</v>
      </c>
      <c r="D485">
        <v>6.4210000000000003</v>
      </c>
      <c r="E485">
        <v>0.88900000000000001</v>
      </c>
      <c r="F485">
        <v>27.4</v>
      </c>
      <c r="G485">
        <v>3.4809999999999999</v>
      </c>
      <c r="H485">
        <v>0.84199999999999997</v>
      </c>
      <c r="I485">
        <v>12.592000000000001</v>
      </c>
      <c r="J485">
        <v>7.1929999999999996</v>
      </c>
      <c r="K485">
        <v>3.2930000000000001</v>
      </c>
      <c r="L485">
        <v>27.4</v>
      </c>
    </row>
    <row r="486" spans="1:12">
      <c r="A486" s="60">
        <v>41061</v>
      </c>
      <c r="B486">
        <v>16.545000000000002</v>
      </c>
      <c r="C486">
        <v>3.3559999999999999</v>
      </c>
      <c r="D486">
        <v>6.2519999999999998</v>
      </c>
      <c r="E486">
        <v>0.92</v>
      </c>
      <c r="F486">
        <v>27.074000000000002</v>
      </c>
      <c r="G486">
        <v>3.3679999999999999</v>
      </c>
      <c r="H486">
        <v>0.81200000000000006</v>
      </c>
      <c r="I486">
        <v>12.343999999999999</v>
      </c>
      <c r="J486">
        <v>7.0590000000000002</v>
      </c>
      <c r="K486">
        <v>3.49</v>
      </c>
      <c r="L486">
        <v>27.074000000000002</v>
      </c>
    </row>
    <row r="487" spans="1:12">
      <c r="A487" s="60">
        <v>41091</v>
      </c>
      <c r="B487">
        <v>17.239999999999998</v>
      </c>
      <c r="C487">
        <v>3.5649999999999999</v>
      </c>
      <c r="D487">
        <v>6.1150000000000002</v>
      </c>
      <c r="E487">
        <v>0.77300000000000002</v>
      </c>
      <c r="F487">
        <v>27.693000000000001</v>
      </c>
      <c r="G487">
        <v>3.4809999999999999</v>
      </c>
      <c r="H487">
        <v>0.84499999999999997</v>
      </c>
      <c r="I487">
        <v>12.87</v>
      </c>
      <c r="J487">
        <v>6.7770000000000001</v>
      </c>
      <c r="K487">
        <v>3.72</v>
      </c>
      <c r="L487">
        <v>27.693000000000001</v>
      </c>
    </row>
    <row r="488" spans="1:12">
      <c r="A488" s="60">
        <v>41122</v>
      </c>
      <c r="B488">
        <v>17.372</v>
      </c>
      <c r="C488">
        <v>3.5619999999999998</v>
      </c>
      <c r="D488">
        <v>6.5949999999999998</v>
      </c>
      <c r="E488">
        <v>0.82299999999999995</v>
      </c>
      <c r="F488">
        <v>28.352</v>
      </c>
      <c r="G488">
        <v>3.4809999999999999</v>
      </c>
      <c r="H488">
        <v>0.85699999999999998</v>
      </c>
      <c r="I488">
        <v>12.989000000000001</v>
      </c>
      <c r="J488">
        <v>7.2990000000000004</v>
      </c>
      <c r="K488">
        <v>3.726</v>
      </c>
      <c r="L488">
        <v>28.352</v>
      </c>
    </row>
    <row r="489" spans="1:12">
      <c r="A489" s="60">
        <v>41153</v>
      </c>
      <c r="B489">
        <v>16.809000000000001</v>
      </c>
      <c r="C489">
        <v>3.38</v>
      </c>
      <c r="D489">
        <v>5.774</v>
      </c>
      <c r="E489">
        <v>0.68300000000000005</v>
      </c>
      <c r="F489">
        <v>26.646000000000001</v>
      </c>
      <c r="G489">
        <v>3.3679999999999999</v>
      </c>
      <c r="H489">
        <v>0.82099999999999995</v>
      </c>
      <c r="I489">
        <v>12.631</v>
      </c>
      <c r="J489">
        <v>6.3520000000000003</v>
      </c>
      <c r="K489">
        <v>3.4729999999999999</v>
      </c>
      <c r="L489">
        <v>26.646000000000001</v>
      </c>
    </row>
    <row r="490" spans="1:12">
      <c r="A490" s="60">
        <v>41183</v>
      </c>
      <c r="B490">
        <v>16.907</v>
      </c>
      <c r="C490">
        <v>3.6970000000000001</v>
      </c>
      <c r="D490">
        <v>6.3739999999999997</v>
      </c>
      <c r="E490">
        <v>0.6</v>
      </c>
      <c r="F490">
        <v>27.577999999999999</v>
      </c>
      <c r="G490">
        <v>3.4809999999999999</v>
      </c>
      <c r="H490">
        <v>0.84899999999999998</v>
      </c>
      <c r="I490">
        <v>12.933</v>
      </c>
      <c r="J490">
        <v>6.859</v>
      </c>
      <c r="K490">
        <v>3.456</v>
      </c>
      <c r="L490">
        <v>27.577999999999999</v>
      </c>
    </row>
    <row r="491" spans="1:12">
      <c r="A491" s="60">
        <v>41214</v>
      </c>
      <c r="B491">
        <v>16.763999999999999</v>
      </c>
      <c r="C491">
        <v>3.6890000000000001</v>
      </c>
      <c r="D491">
        <v>5.7809999999999997</v>
      </c>
      <c r="E491">
        <v>0.64100000000000001</v>
      </c>
      <c r="F491">
        <v>26.875</v>
      </c>
      <c r="G491">
        <v>3.3679999999999999</v>
      </c>
      <c r="H491">
        <v>0.81799999999999995</v>
      </c>
      <c r="I491">
        <v>12.917999999999999</v>
      </c>
      <c r="J491">
        <v>6.3179999999999996</v>
      </c>
      <c r="K491">
        <v>3.4529999999999998</v>
      </c>
      <c r="L491">
        <v>26.875</v>
      </c>
    </row>
    <row r="492" spans="1:12">
      <c r="A492" s="60">
        <v>41244</v>
      </c>
      <c r="B492">
        <v>17.481999999999999</v>
      </c>
      <c r="C492">
        <v>3.835</v>
      </c>
      <c r="D492">
        <v>5.9630000000000001</v>
      </c>
      <c r="E492">
        <v>0.47899999999999998</v>
      </c>
      <c r="F492">
        <v>27.759</v>
      </c>
      <c r="G492">
        <v>3.4809999999999999</v>
      </c>
      <c r="H492">
        <v>0.85199999999999998</v>
      </c>
      <c r="I492">
        <v>13.409000000000001</v>
      </c>
      <c r="J492">
        <v>6.3339999999999996</v>
      </c>
      <c r="K492">
        <v>3.6840000000000002</v>
      </c>
      <c r="L492">
        <v>27.759</v>
      </c>
    </row>
    <row r="493" spans="1:12">
      <c r="A493" s="60">
        <v>41275</v>
      </c>
      <c r="B493">
        <v>18.728000000000002</v>
      </c>
      <c r="C493">
        <v>3.758</v>
      </c>
      <c r="D493">
        <v>5.806</v>
      </c>
      <c r="E493">
        <v>0.65100000000000002</v>
      </c>
      <c r="F493">
        <v>28.942</v>
      </c>
      <c r="G493">
        <v>4.5540000000000003</v>
      </c>
      <c r="H493">
        <v>0.91900000000000004</v>
      </c>
      <c r="I493">
        <v>13.523</v>
      </c>
      <c r="J493">
        <v>6.3490000000000002</v>
      </c>
      <c r="K493">
        <v>3.5979999999999999</v>
      </c>
      <c r="L493">
        <v>28.942</v>
      </c>
    </row>
    <row r="494" spans="1:12">
      <c r="A494" s="60">
        <v>41306</v>
      </c>
      <c r="B494">
        <v>16.84</v>
      </c>
      <c r="C494">
        <v>3.355</v>
      </c>
      <c r="D494">
        <v>5.3739999999999997</v>
      </c>
      <c r="E494">
        <v>0.67200000000000004</v>
      </c>
      <c r="F494">
        <v>26.242000000000001</v>
      </c>
      <c r="G494">
        <v>4.1130000000000004</v>
      </c>
      <c r="H494">
        <v>0.82699999999999996</v>
      </c>
      <c r="I494">
        <v>12.157999999999999</v>
      </c>
      <c r="J494">
        <v>5.9470000000000001</v>
      </c>
      <c r="K494">
        <v>3.1960000000000002</v>
      </c>
      <c r="L494">
        <v>26.242000000000001</v>
      </c>
    </row>
    <row r="495" spans="1:12">
      <c r="A495" s="60">
        <v>41334</v>
      </c>
      <c r="B495">
        <v>18.376999999999999</v>
      </c>
      <c r="C495">
        <v>3.8239999999999998</v>
      </c>
      <c r="D495">
        <v>6.1840000000000002</v>
      </c>
      <c r="E495">
        <v>0.91400000000000003</v>
      </c>
      <c r="F495">
        <v>29.298999999999999</v>
      </c>
      <c r="G495">
        <v>4.5540000000000003</v>
      </c>
      <c r="H495">
        <v>0.93700000000000006</v>
      </c>
      <c r="I495">
        <v>13.19</v>
      </c>
      <c r="J495">
        <v>6.9829999999999997</v>
      </c>
      <c r="K495">
        <v>3.6349999999999998</v>
      </c>
      <c r="L495">
        <v>29.298999999999999</v>
      </c>
    </row>
    <row r="496" spans="1:12">
      <c r="A496" s="60">
        <v>41365</v>
      </c>
      <c r="B496">
        <v>17.387</v>
      </c>
      <c r="C496">
        <v>3.698</v>
      </c>
      <c r="D496">
        <v>6.1920000000000002</v>
      </c>
      <c r="E496">
        <v>0.96199999999999997</v>
      </c>
      <c r="F496">
        <v>28.239000000000001</v>
      </c>
      <c r="G496">
        <v>4.407</v>
      </c>
      <c r="H496">
        <v>0.89800000000000002</v>
      </c>
      <c r="I496">
        <v>12.717000000000001</v>
      </c>
      <c r="J496">
        <v>7.04</v>
      </c>
      <c r="K496">
        <v>3.177</v>
      </c>
      <c r="L496">
        <v>28.239000000000001</v>
      </c>
    </row>
    <row r="497" spans="1:12">
      <c r="A497" s="60">
        <v>41395</v>
      </c>
      <c r="B497">
        <v>18.114999999999998</v>
      </c>
      <c r="C497">
        <v>3.7610000000000001</v>
      </c>
      <c r="D497">
        <v>6.4969999999999999</v>
      </c>
      <c r="E497">
        <v>1.0049999999999999</v>
      </c>
      <c r="F497">
        <v>29.378</v>
      </c>
      <c r="G497">
        <v>4.5540000000000003</v>
      </c>
      <c r="H497">
        <v>0.94099999999999995</v>
      </c>
      <c r="I497">
        <v>13.057</v>
      </c>
      <c r="J497">
        <v>7.3810000000000002</v>
      </c>
      <c r="K497">
        <v>3.444</v>
      </c>
      <c r="L497">
        <v>29.378</v>
      </c>
    </row>
    <row r="498" spans="1:12">
      <c r="A498" s="60">
        <v>41426</v>
      </c>
      <c r="B498">
        <v>18.103000000000002</v>
      </c>
      <c r="C498">
        <v>3.6680000000000001</v>
      </c>
      <c r="D498">
        <v>6.4690000000000003</v>
      </c>
      <c r="E498">
        <v>1.1020000000000001</v>
      </c>
      <c r="F498">
        <v>29.341999999999999</v>
      </c>
      <c r="G498">
        <v>4.407</v>
      </c>
      <c r="H498">
        <v>0.92500000000000004</v>
      </c>
      <c r="I498">
        <v>13.009</v>
      </c>
      <c r="J498">
        <v>7.4509999999999996</v>
      </c>
      <c r="K498">
        <v>3.5489999999999999</v>
      </c>
      <c r="L498">
        <v>29.341999999999999</v>
      </c>
    </row>
    <row r="499" spans="1:12">
      <c r="A499" s="60">
        <v>41456</v>
      </c>
      <c r="B499">
        <v>19.207999999999998</v>
      </c>
      <c r="C499">
        <v>3.806</v>
      </c>
      <c r="D499">
        <v>6.391</v>
      </c>
      <c r="E499">
        <v>1.109</v>
      </c>
      <c r="F499">
        <v>30.513999999999999</v>
      </c>
      <c r="G499">
        <v>4.5540000000000003</v>
      </c>
      <c r="H499">
        <v>0.94899999999999995</v>
      </c>
      <c r="I499">
        <v>13.865</v>
      </c>
      <c r="J499">
        <v>7.3819999999999997</v>
      </c>
      <c r="K499">
        <v>3.7650000000000001</v>
      </c>
      <c r="L499">
        <v>30.513999999999999</v>
      </c>
    </row>
    <row r="500" spans="1:12">
      <c r="A500" s="60">
        <v>41487</v>
      </c>
      <c r="B500">
        <v>18.981999999999999</v>
      </c>
      <c r="C500">
        <v>3.827</v>
      </c>
      <c r="D500">
        <v>6.3739999999999997</v>
      </c>
      <c r="E500">
        <v>1.155</v>
      </c>
      <c r="F500">
        <v>30.338000000000001</v>
      </c>
      <c r="G500">
        <v>4.5540000000000003</v>
      </c>
      <c r="H500">
        <v>0.95</v>
      </c>
      <c r="I500">
        <v>13.515000000000001</v>
      </c>
      <c r="J500">
        <v>7.41</v>
      </c>
      <c r="K500">
        <v>3.9089999999999998</v>
      </c>
      <c r="L500">
        <v>30.338000000000001</v>
      </c>
    </row>
    <row r="501" spans="1:12">
      <c r="A501" s="60">
        <v>41518</v>
      </c>
      <c r="B501">
        <v>17.869</v>
      </c>
      <c r="C501">
        <v>3.62</v>
      </c>
      <c r="D501">
        <v>6.2539999999999996</v>
      </c>
      <c r="E501">
        <v>1.32</v>
      </c>
      <c r="F501">
        <v>29.062999999999999</v>
      </c>
      <c r="G501">
        <v>4.407</v>
      </c>
      <c r="H501">
        <v>0.91</v>
      </c>
      <c r="I501">
        <v>12.669</v>
      </c>
      <c r="J501">
        <v>7.4580000000000002</v>
      </c>
      <c r="K501">
        <v>3.6190000000000002</v>
      </c>
      <c r="L501">
        <v>29.062999999999999</v>
      </c>
    </row>
    <row r="502" spans="1:12">
      <c r="A502" s="60">
        <v>41548</v>
      </c>
      <c r="B502">
        <v>18.306000000000001</v>
      </c>
      <c r="C502">
        <v>3.8069999999999999</v>
      </c>
      <c r="D502">
        <v>6.524</v>
      </c>
      <c r="E502">
        <v>1.607</v>
      </c>
      <c r="F502">
        <v>30.244</v>
      </c>
      <c r="G502">
        <v>4.5540000000000003</v>
      </c>
      <c r="H502">
        <v>0.93100000000000005</v>
      </c>
      <c r="I502">
        <v>13.147</v>
      </c>
      <c r="J502">
        <v>8.01</v>
      </c>
      <c r="K502">
        <v>3.6019999999999999</v>
      </c>
      <c r="L502">
        <v>30.244</v>
      </c>
    </row>
    <row r="503" spans="1:12">
      <c r="A503" s="60">
        <v>41579</v>
      </c>
      <c r="B503">
        <v>18.297999999999998</v>
      </c>
      <c r="C503">
        <v>3.8340000000000001</v>
      </c>
      <c r="D503">
        <v>6.2240000000000002</v>
      </c>
      <c r="E503">
        <v>1.36</v>
      </c>
      <c r="F503">
        <v>29.715</v>
      </c>
      <c r="G503">
        <v>4.407</v>
      </c>
      <c r="H503">
        <v>0.90200000000000002</v>
      </c>
      <c r="I503">
        <v>13.202</v>
      </c>
      <c r="J503">
        <v>7.468</v>
      </c>
      <c r="K503">
        <v>3.7360000000000002</v>
      </c>
      <c r="L503">
        <v>29.715</v>
      </c>
    </row>
    <row r="504" spans="1:12">
      <c r="A504" s="60">
        <v>41609</v>
      </c>
      <c r="B504">
        <v>19.114999999999998</v>
      </c>
      <c r="C504">
        <v>4.069</v>
      </c>
      <c r="D504">
        <v>6.4359999999999999</v>
      </c>
      <c r="E504">
        <v>1.605</v>
      </c>
      <c r="F504">
        <v>31.225000000000001</v>
      </c>
      <c r="G504">
        <v>4.5540000000000003</v>
      </c>
      <c r="H504">
        <v>0.94599999999999995</v>
      </c>
      <c r="I504">
        <v>13.795999999999999</v>
      </c>
      <c r="J504">
        <v>7.9219999999999997</v>
      </c>
      <c r="K504">
        <v>4.0060000000000002</v>
      </c>
      <c r="L504">
        <v>31.225000000000001</v>
      </c>
    </row>
    <row r="505" spans="1:12">
      <c r="A505" s="60">
        <v>41640</v>
      </c>
      <c r="B505">
        <v>19.178999999999998</v>
      </c>
      <c r="C505">
        <v>4.0750000000000002</v>
      </c>
      <c r="D505">
        <v>6.04</v>
      </c>
      <c r="E505">
        <v>0.75800000000000001</v>
      </c>
      <c r="F505">
        <v>30.052</v>
      </c>
      <c r="G505">
        <v>4.609</v>
      </c>
      <c r="H505">
        <v>1.038</v>
      </c>
      <c r="I505">
        <v>13.523999999999999</v>
      </c>
      <c r="J505">
        <v>6.702</v>
      </c>
      <c r="K505">
        <v>4.1790000000000003</v>
      </c>
      <c r="L505">
        <v>30.052</v>
      </c>
    </row>
    <row r="506" spans="1:12">
      <c r="A506" s="60">
        <v>41671</v>
      </c>
      <c r="B506">
        <v>17.425000000000001</v>
      </c>
      <c r="C506">
        <v>3.7029999999999998</v>
      </c>
      <c r="D506">
        <v>5.718</v>
      </c>
      <c r="E506">
        <v>0.71399999999999997</v>
      </c>
      <c r="F506">
        <v>27.559000000000001</v>
      </c>
      <c r="G506">
        <v>4.1630000000000003</v>
      </c>
      <c r="H506">
        <v>0.88400000000000001</v>
      </c>
      <c r="I506">
        <v>12.288</v>
      </c>
      <c r="J506">
        <v>6.34</v>
      </c>
      <c r="K506">
        <v>3.883</v>
      </c>
      <c r="L506">
        <v>27.559000000000001</v>
      </c>
    </row>
    <row r="507" spans="1:12">
      <c r="A507" s="60">
        <v>41699</v>
      </c>
      <c r="B507">
        <v>19.111999999999998</v>
      </c>
      <c r="C507">
        <v>4.0389999999999997</v>
      </c>
      <c r="D507">
        <v>6.1020000000000003</v>
      </c>
      <c r="E507">
        <v>1.042</v>
      </c>
      <c r="F507">
        <v>30.295000000000002</v>
      </c>
      <c r="G507">
        <v>4.609</v>
      </c>
      <c r="H507">
        <v>0.97499999999999998</v>
      </c>
      <c r="I507">
        <v>13.404</v>
      </c>
      <c r="J507">
        <v>7.0460000000000003</v>
      </c>
      <c r="K507">
        <v>4.2610000000000001</v>
      </c>
      <c r="L507">
        <v>30.295000000000002</v>
      </c>
    </row>
    <row r="508" spans="1:12">
      <c r="A508" s="60">
        <v>41730</v>
      </c>
      <c r="B508">
        <v>18.094999999999999</v>
      </c>
      <c r="C508">
        <v>3.9820000000000002</v>
      </c>
      <c r="D508">
        <v>6.2270000000000003</v>
      </c>
      <c r="E508">
        <v>0.91</v>
      </c>
      <c r="F508">
        <v>29.213000000000001</v>
      </c>
      <c r="G508">
        <v>4.46</v>
      </c>
      <c r="H508">
        <v>0.94</v>
      </c>
      <c r="I508">
        <v>12.98</v>
      </c>
      <c r="J508">
        <v>7.0369999999999999</v>
      </c>
      <c r="K508">
        <v>3.7970000000000002</v>
      </c>
      <c r="L508">
        <v>29.213000000000001</v>
      </c>
    </row>
    <row r="509" spans="1:12">
      <c r="A509" s="60">
        <v>41760</v>
      </c>
      <c r="B509">
        <v>18.401</v>
      </c>
      <c r="C509">
        <v>3.9119999999999999</v>
      </c>
      <c r="D509">
        <v>6.5220000000000002</v>
      </c>
      <c r="E509">
        <v>1.0780000000000001</v>
      </c>
      <c r="F509">
        <v>29.913</v>
      </c>
      <c r="G509">
        <v>4.609</v>
      </c>
      <c r="H509">
        <v>0.98899999999999999</v>
      </c>
      <c r="I509">
        <v>13.04</v>
      </c>
      <c r="J509">
        <v>7.4950000000000001</v>
      </c>
      <c r="K509">
        <v>3.7789999999999999</v>
      </c>
      <c r="L509">
        <v>29.913</v>
      </c>
    </row>
    <row r="510" spans="1:12">
      <c r="A510" s="60">
        <v>41791</v>
      </c>
      <c r="B510">
        <v>18.791</v>
      </c>
      <c r="C510">
        <v>3.847</v>
      </c>
      <c r="D510">
        <v>6.3949999999999996</v>
      </c>
      <c r="E510">
        <v>1.1679999999999999</v>
      </c>
      <c r="F510">
        <v>30.201000000000001</v>
      </c>
      <c r="G510">
        <v>4.46</v>
      </c>
      <c r="H510">
        <v>0.97899999999999998</v>
      </c>
      <c r="I510">
        <v>13.118</v>
      </c>
      <c r="J510">
        <v>7.4610000000000003</v>
      </c>
      <c r="K510">
        <v>4.1820000000000004</v>
      </c>
      <c r="L510">
        <v>30.201000000000001</v>
      </c>
    </row>
    <row r="511" spans="1:12">
      <c r="A511" s="60">
        <v>41821</v>
      </c>
      <c r="B511">
        <v>19.387</v>
      </c>
      <c r="C511">
        <v>4.0810000000000004</v>
      </c>
      <c r="D511">
        <v>6.6580000000000004</v>
      </c>
      <c r="E511">
        <v>1.111</v>
      </c>
      <c r="F511">
        <v>31.238</v>
      </c>
      <c r="G511">
        <v>4.609</v>
      </c>
      <c r="H511">
        <v>1.014</v>
      </c>
      <c r="I511">
        <v>13.565</v>
      </c>
      <c r="J511">
        <v>7.6630000000000003</v>
      </c>
      <c r="K511">
        <v>4.3869999999999996</v>
      </c>
      <c r="L511">
        <v>31.238</v>
      </c>
    </row>
    <row r="512" spans="1:12">
      <c r="A512" s="60">
        <v>41852</v>
      </c>
      <c r="B512">
        <v>19.504999999999999</v>
      </c>
      <c r="C512">
        <v>3.8959999999999999</v>
      </c>
      <c r="D512">
        <v>6.6219999999999999</v>
      </c>
      <c r="E512">
        <v>1.423</v>
      </c>
      <c r="F512">
        <v>31.446000000000002</v>
      </c>
      <c r="G512">
        <v>4.609</v>
      </c>
      <c r="H512">
        <v>1.0069999999999999</v>
      </c>
      <c r="I512">
        <v>13.608000000000001</v>
      </c>
      <c r="J512">
        <v>7.94</v>
      </c>
      <c r="K512">
        <v>4.282</v>
      </c>
      <c r="L512">
        <v>31.446000000000002</v>
      </c>
    </row>
    <row r="513" spans="1:12">
      <c r="A513" s="60">
        <v>41883</v>
      </c>
      <c r="B513">
        <v>18.37</v>
      </c>
      <c r="C513">
        <v>3.6859999999999999</v>
      </c>
      <c r="D513">
        <v>6.1710000000000003</v>
      </c>
      <c r="E513">
        <v>1.37</v>
      </c>
      <c r="F513">
        <v>29.597000000000001</v>
      </c>
      <c r="G513">
        <v>4.46</v>
      </c>
      <c r="H513">
        <v>0.96199999999999997</v>
      </c>
      <c r="I513">
        <v>12.747</v>
      </c>
      <c r="J513">
        <v>7.4429999999999996</v>
      </c>
      <c r="K513">
        <v>3.9849999999999999</v>
      </c>
      <c r="L513">
        <v>29.597000000000001</v>
      </c>
    </row>
    <row r="514" spans="1:12">
      <c r="A514" s="60">
        <v>41913</v>
      </c>
      <c r="B514">
        <v>18.806000000000001</v>
      </c>
      <c r="C514">
        <v>3.8519999999999999</v>
      </c>
      <c r="D514">
        <v>6.6890000000000001</v>
      </c>
      <c r="E514">
        <v>1.206</v>
      </c>
      <c r="F514">
        <v>30.552</v>
      </c>
      <c r="G514">
        <v>4.609</v>
      </c>
      <c r="H514">
        <v>0.96899999999999997</v>
      </c>
      <c r="I514">
        <v>13.276999999999999</v>
      </c>
      <c r="J514">
        <v>7.7880000000000003</v>
      </c>
      <c r="K514">
        <v>3.9089999999999998</v>
      </c>
      <c r="L514">
        <v>30.552</v>
      </c>
    </row>
    <row r="515" spans="1:12">
      <c r="A515" s="60">
        <v>41944</v>
      </c>
      <c r="B515">
        <v>18.632999999999999</v>
      </c>
      <c r="C515">
        <v>3.7679999999999998</v>
      </c>
      <c r="D515">
        <v>6.3719999999999999</v>
      </c>
      <c r="E515">
        <v>1.2230000000000001</v>
      </c>
      <c r="F515">
        <v>29.995999999999999</v>
      </c>
      <c r="G515">
        <v>4.46</v>
      </c>
      <c r="H515">
        <v>0.93300000000000005</v>
      </c>
      <c r="I515">
        <v>13.086</v>
      </c>
      <c r="J515">
        <v>7.4930000000000003</v>
      </c>
      <c r="K515">
        <v>4.024</v>
      </c>
      <c r="L515">
        <v>29.995999999999999</v>
      </c>
    </row>
    <row r="516" spans="1:12">
      <c r="A516" s="60">
        <v>41974</v>
      </c>
      <c r="B516">
        <v>19.518999999999998</v>
      </c>
      <c r="C516">
        <v>3.9510000000000001</v>
      </c>
      <c r="D516">
        <v>6.54</v>
      </c>
      <c r="E516">
        <v>1.3460000000000001</v>
      </c>
      <c r="F516">
        <v>31.356000000000002</v>
      </c>
      <c r="G516">
        <v>4.609</v>
      </c>
      <c r="H516">
        <v>0.97299999999999998</v>
      </c>
      <c r="I516">
        <v>13.797000000000001</v>
      </c>
      <c r="J516">
        <v>7.782</v>
      </c>
      <c r="K516">
        <v>4.1950000000000003</v>
      </c>
      <c r="L516">
        <v>31.356000000000002</v>
      </c>
    </row>
    <row r="517" spans="1:12">
      <c r="A517" s="60">
        <v>42005</v>
      </c>
      <c r="B517">
        <v>18.97</v>
      </c>
      <c r="C517">
        <v>3.9129999999999998</v>
      </c>
      <c r="D517">
        <v>6.2270000000000003</v>
      </c>
      <c r="E517">
        <v>0.46500000000000002</v>
      </c>
      <c r="F517">
        <v>29.574999999999999</v>
      </c>
      <c r="G517">
        <v>4.085</v>
      </c>
      <c r="H517">
        <v>1.1279999999999999</v>
      </c>
      <c r="I517">
        <v>13.773</v>
      </c>
      <c r="J517">
        <v>6.4589999999999996</v>
      </c>
      <c r="K517">
        <v>4.13</v>
      </c>
      <c r="L517">
        <v>29.574999999999999</v>
      </c>
    </row>
    <row r="518" spans="1:12">
      <c r="A518" s="60">
        <v>42036</v>
      </c>
      <c r="B518">
        <v>17.123999999999999</v>
      </c>
      <c r="C518">
        <v>3.4860000000000002</v>
      </c>
      <c r="D518">
        <v>5.883</v>
      </c>
      <c r="E518">
        <v>0.84699999999999998</v>
      </c>
      <c r="F518">
        <v>27.34</v>
      </c>
      <c r="G518">
        <v>3.6890000000000001</v>
      </c>
      <c r="H518">
        <v>1.018</v>
      </c>
      <c r="I518">
        <v>12.303000000000001</v>
      </c>
      <c r="J518">
        <v>6.51</v>
      </c>
      <c r="K518">
        <v>3.82</v>
      </c>
      <c r="L518">
        <v>27.34</v>
      </c>
    </row>
    <row r="519" spans="1:12">
      <c r="A519" s="60">
        <v>42064</v>
      </c>
      <c r="B519">
        <v>18.068999999999999</v>
      </c>
      <c r="C519">
        <v>3.8849999999999998</v>
      </c>
      <c r="D519">
        <v>6.56</v>
      </c>
      <c r="E519">
        <v>0.98</v>
      </c>
      <c r="F519">
        <v>29.492999999999999</v>
      </c>
      <c r="G519">
        <v>4.085</v>
      </c>
      <c r="H519">
        <v>1.1299999999999999</v>
      </c>
      <c r="I519">
        <v>13.02</v>
      </c>
      <c r="J519">
        <v>7.2939999999999996</v>
      </c>
      <c r="K519">
        <v>3.9649999999999999</v>
      </c>
      <c r="L519">
        <v>29.492999999999999</v>
      </c>
    </row>
    <row r="520" spans="1:12">
      <c r="A520" s="60">
        <v>42095</v>
      </c>
      <c r="B520">
        <v>17.588000000000001</v>
      </c>
      <c r="C520">
        <v>3.778</v>
      </c>
      <c r="D520">
        <v>6.2809999999999997</v>
      </c>
      <c r="E520">
        <v>1.1200000000000001</v>
      </c>
      <c r="F520">
        <v>28.766999999999999</v>
      </c>
      <c r="G520">
        <v>3.9529999999999998</v>
      </c>
      <c r="H520">
        <v>1.101</v>
      </c>
      <c r="I520">
        <v>12.897</v>
      </c>
      <c r="J520">
        <v>7.1660000000000004</v>
      </c>
      <c r="K520">
        <v>3.6509999999999998</v>
      </c>
      <c r="L520">
        <v>28.766999999999999</v>
      </c>
    </row>
    <row r="521" spans="1:12">
      <c r="A521" s="60">
        <v>42125</v>
      </c>
      <c r="B521">
        <v>18.117999999999999</v>
      </c>
      <c r="C521">
        <v>3.84</v>
      </c>
      <c r="D521">
        <v>6.8659999999999997</v>
      </c>
      <c r="E521">
        <v>1.32</v>
      </c>
      <c r="F521">
        <v>30.145</v>
      </c>
      <c r="G521">
        <v>4.085</v>
      </c>
      <c r="H521">
        <v>1.133</v>
      </c>
      <c r="I521">
        <v>13.186</v>
      </c>
      <c r="J521">
        <v>7.9290000000000003</v>
      </c>
      <c r="K521">
        <v>3.8119999999999998</v>
      </c>
      <c r="L521">
        <v>30.145</v>
      </c>
    </row>
    <row r="522" spans="1:12">
      <c r="A522" s="60">
        <v>42156</v>
      </c>
      <c r="B522">
        <v>17.855</v>
      </c>
      <c r="C522">
        <v>3.8079999999999998</v>
      </c>
      <c r="D522">
        <v>6.7130000000000001</v>
      </c>
      <c r="E522">
        <v>1.524</v>
      </c>
      <c r="F522">
        <v>29.901</v>
      </c>
      <c r="G522">
        <v>3.9529999999999998</v>
      </c>
      <c r="H522">
        <v>1.1120000000000001</v>
      </c>
      <c r="I522">
        <v>12.819000000000001</v>
      </c>
      <c r="J522">
        <v>7.9859999999999998</v>
      </c>
      <c r="K522">
        <v>4.0309999999999997</v>
      </c>
      <c r="L522">
        <v>29.901</v>
      </c>
    </row>
    <row r="523" spans="1:12">
      <c r="A523" s="60">
        <v>42186</v>
      </c>
      <c r="B523">
        <v>18.673999999999999</v>
      </c>
      <c r="C523">
        <v>4.1369999999999996</v>
      </c>
      <c r="D523">
        <v>6.899</v>
      </c>
      <c r="E523">
        <v>1.363</v>
      </c>
      <c r="F523">
        <v>31.073</v>
      </c>
      <c r="G523">
        <v>4.085</v>
      </c>
      <c r="H523">
        <v>1.18</v>
      </c>
      <c r="I523">
        <v>13.385</v>
      </c>
      <c r="J523">
        <v>8.0039999999999996</v>
      </c>
      <c r="K523">
        <v>4.4189999999999996</v>
      </c>
      <c r="L523">
        <v>31.073</v>
      </c>
    </row>
    <row r="524" spans="1:12">
      <c r="A524" s="60">
        <v>42217</v>
      </c>
      <c r="B524">
        <v>18.753</v>
      </c>
      <c r="C524">
        <v>3.9969999999999999</v>
      </c>
      <c r="D524">
        <v>6.94</v>
      </c>
      <c r="E524">
        <v>1.46</v>
      </c>
      <c r="F524">
        <v>31.15</v>
      </c>
      <c r="G524">
        <v>4.085</v>
      </c>
      <c r="H524">
        <v>1.153</v>
      </c>
      <c r="I524">
        <v>13.371</v>
      </c>
      <c r="J524">
        <v>8.141</v>
      </c>
      <c r="K524">
        <v>4.4009999999999998</v>
      </c>
      <c r="L524">
        <v>31.15</v>
      </c>
    </row>
    <row r="525" spans="1:12">
      <c r="A525" s="60">
        <v>42248</v>
      </c>
      <c r="B525">
        <v>17.79</v>
      </c>
      <c r="C525">
        <v>3.7970000000000002</v>
      </c>
      <c r="D525">
        <v>6.6660000000000004</v>
      </c>
      <c r="E525">
        <v>1.4450000000000001</v>
      </c>
      <c r="F525">
        <v>29.698</v>
      </c>
      <c r="G525">
        <v>3.9529999999999998</v>
      </c>
      <c r="H525">
        <v>1.1279999999999999</v>
      </c>
      <c r="I525">
        <v>12.789</v>
      </c>
      <c r="J525">
        <v>7.8620000000000001</v>
      </c>
      <c r="K525">
        <v>3.9670000000000001</v>
      </c>
      <c r="L525">
        <v>29.698</v>
      </c>
    </row>
    <row r="526" spans="1:12">
      <c r="A526" s="60">
        <v>42278</v>
      </c>
      <c r="B526">
        <v>17.619</v>
      </c>
      <c r="C526">
        <v>4.04</v>
      </c>
      <c r="D526">
        <v>6.718</v>
      </c>
      <c r="E526">
        <v>1.262</v>
      </c>
      <c r="F526">
        <v>29.638999999999999</v>
      </c>
      <c r="G526">
        <v>4.085</v>
      </c>
      <c r="H526">
        <v>1.119</v>
      </c>
      <c r="I526">
        <v>12.901999999999999</v>
      </c>
      <c r="J526">
        <v>7.7290000000000001</v>
      </c>
      <c r="K526">
        <v>3.8039999999999998</v>
      </c>
      <c r="L526">
        <v>29.638999999999999</v>
      </c>
    </row>
    <row r="527" spans="1:12">
      <c r="A527" s="60">
        <v>42309</v>
      </c>
      <c r="B527">
        <v>17.757999999999999</v>
      </c>
      <c r="C527">
        <v>4.0949999999999998</v>
      </c>
      <c r="D527">
        <v>6.5620000000000003</v>
      </c>
      <c r="E527">
        <v>1.0349999999999999</v>
      </c>
      <c r="F527">
        <v>29.45</v>
      </c>
      <c r="G527">
        <v>3.9529999999999998</v>
      </c>
      <c r="H527">
        <v>1.109</v>
      </c>
      <c r="I527">
        <v>12.993</v>
      </c>
      <c r="J527">
        <v>7.351</v>
      </c>
      <c r="K527">
        <v>4.0439999999999996</v>
      </c>
      <c r="L527">
        <v>29.45</v>
      </c>
    </row>
    <row r="528" spans="1:12">
      <c r="A528" s="60">
        <v>42339</v>
      </c>
      <c r="B528">
        <v>18.524999999999999</v>
      </c>
      <c r="C528">
        <v>4.24</v>
      </c>
      <c r="D528">
        <v>6.6020000000000003</v>
      </c>
      <c r="E528">
        <v>1.256</v>
      </c>
      <c r="F528">
        <v>30.623000000000001</v>
      </c>
      <c r="G528">
        <v>4.085</v>
      </c>
      <c r="H528">
        <v>1.1439999999999999</v>
      </c>
      <c r="I528">
        <v>13.465</v>
      </c>
      <c r="J528">
        <v>7.6109999999999998</v>
      </c>
      <c r="K528">
        <v>4.3179999999999996</v>
      </c>
      <c r="L528">
        <v>30.623000000000001</v>
      </c>
    </row>
    <row r="529" spans="1:12">
      <c r="A529" s="60">
        <v>42370</v>
      </c>
      <c r="B529">
        <v>18.033999999999999</v>
      </c>
      <c r="C529">
        <v>3.8239999999999998</v>
      </c>
      <c r="D529">
        <v>6.2670000000000003</v>
      </c>
      <c r="E529">
        <v>0.95599999999999996</v>
      </c>
      <c r="F529">
        <v>29.081</v>
      </c>
      <c r="G529">
        <v>3.532</v>
      </c>
      <c r="H529">
        <v>1.17</v>
      </c>
      <c r="I529">
        <v>13.345000000000001</v>
      </c>
      <c r="J529">
        <v>6.9909999999999997</v>
      </c>
      <c r="K529">
        <v>4.0430000000000001</v>
      </c>
      <c r="L529">
        <v>29.081</v>
      </c>
    </row>
    <row r="530" spans="1:12">
      <c r="A530" s="60">
        <v>42401</v>
      </c>
      <c r="B530">
        <v>16.971</v>
      </c>
      <c r="C530">
        <v>3.67</v>
      </c>
      <c r="D530">
        <v>6.3979999999999997</v>
      </c>
      <c r="E530">
        <v>1.1200000000000001</v>
      </c>
      <c r="F530">
        <v>28.158999999999999</v>
      </c>
      <c r="G530">
        <v>3.3039999999999998</v>
      </c>
      <c r="H530">
        <v>1.095</v>
      </c>
      <c r="I530">
        <v>12.53</v>
      </c>
      <c r="J530">
        <v>7.2809999999999997</v>
      </c>
      <c r="K530">
        <v>3.948</v>
      </c>
      <c r="L530">
        <v>28.158999999999999</v>
      </c>
    </row>
    <row r="531" spans="1:12">
      <c r="A531" s="60">
        <v>42430</v>
      </c>
      <c r="B531">
        <v>17.405000000000001</v>
      </c>
      <c r="C531">
        <v>3.9489999999999998</v>
      </c>
      <c r="D531">
        <v>6.8369999999999997</v>
      </c>
      <c r="E531">
        <v>1.25</v>
      </c>
      <c r="F531">
        <v>29.440999999999999</v>
      </c>
      <c r="G531">
        <v>3.532</v>
      </c>
      <c r="H531">
        <v>1.1759999999999999</v>
      </c>
      <c r="I531">
        <v>12.932</v>
      </c>
      <c r="J531">
        <v>7.8339999999999996</v>
      </c>
      <c r="K531">
        <v>3.9670000000000001</v>
      </c>
      <c r="L531">
        <v>29.440999999999999</v>
      </c>
    </row>
    <row r="532" spans="1:12">
      <c r="A532" s="60">
        <v>42461</v>
      </c>
      <c r="B532">
        <v>16.3</v>
      </c>
      <c r="C532">
        <v>3.871</v>
      </c>
      <c r="D532">
        <v>6.335</v>
      </c>
      <c r="E532">
        <v>1.34</v>
      </c>
      <c r="F532">
        <v>27.847000000000001</v>
      </c>
      <c r="G532">
        <v>3.4180000000000001</v>
      </c>
      <c r="H532">
        <v>1.1359999999999999</v>
      </c>
      <c r="I532">
        <v>12.260999999999999</v>
      </c>
      <c r="J532">
        <v>7.4420000000000002</v>
      </c>
      <c r="K532">
        <v>3.59</v>
      </c>
      <c r="L532">
        <v>27.847000000000001</v>
      </c>
    </row>
    <row r="533" spans="1:12">
      <c r="A533" s="60">
        <v>42491</v>
      </c>
      <c r="B533">
        <v>16.995999999999999</v>
      </c>
      <c r="C533">
        <v>3.895</v>
      </c>
      <c r="D533">
        <v>6.9109999999999996</v>
      </c>
      <c r="E533">
        <v>1.69</v>
      </c>
      <c r="F533">
        <v>29.491</v>
      </c>
      <c r="G533">
        <v>3.532</v>
      </c>
      <c r="H533">
        <v>1.171</v>
      </c>
      <c r="I533">
        <v>12.798999999999999</v>
      </c>
      <c r="J533">
        <v>8.3460000000000001</v>
      </c>
      <c r="K533">
        <v>3.6440000000000001</v>
      </c>
      <c r="L533">
        <v>29.491</v>
      </c>
    </row>
    <row r="534" spans="1:12">
      <c r="A534" s="60">
        <v>42522</v>
      </c>
      <c r="B534">
        <v>17.131</v>
      </c>
      <c r="C534">
        <v>3.6339999999999999</v>
      </c>
      <c r="D534">
        <v>6.9109999999999996</v>
      </c>
      <c r="E534">
        <v>1.575</v>
      </c>
      <c r="F534">
        <v>29.251999999999999</v>
      </c>
      <c r="G534">
        <v>3.4180000000000001</v>
      </c>
      <c r="H534">
        <v>1.1619999999999999</v>
      </c>
      <c r="I534">
        <v>12.641</v>
      </c>
      <c r="J534">
        <v>8.2309999999999999</v>
      </c>
      <c r="K534">
        <v>3.7989999999999999</v>
      </c>
      <c r="L534">
        <v>29.251999999999999</v>
      </c>
    </row>
    <row r="535" spans="1:12">
      <c r="A535" s="60">
        <v>42552</v>
      </c>
      <c r="B535">
        <v>17.72</v>
      </c>
      <c r="C535">
        <v>3.7589999999999999</v>
      </c>
      <c r="D535">
        <v>7.0709999999999997</v>
      </c>
      <c r="E535">
        <v>1.9970000000000001</v>
      </c>
      <c r="F535">
        <v>30.545999999999999</v>
      </c>
      <c r="G535">
        <v>3.532</v>
      </c>
      <c r="H535">
        <v>1.202</v>
      </c>
      <c r="I535">
        <v>12.989000000000001</v>
      </c>
      <c r="J535">
        <v>8.8059999999999992</v>
      </c>
      <c r="K535">
        <v>4.0170000000000003</v>
      </c>
      <c r="L535">
        <v>30.545999999999999</v>
      </c>
    </row>
    <row r="536" spans="1:12">
      <c r="A536" s="60">
        <v>42583</v>
      </c>
      <c r="B536">
        <v>17.882000000000001</v>
      </c>
      <c r="C536">
        <v>3.806</v>
      </c>
      <c r="D536">
        <v>7.165</v>
      </c>
      <c r="E536">
        <v>2.0579999999999998</v>
      </c>
      <c r="F536">
        <v>30.91</v>
      </c>
      <c r="G536">
        <v>3.532</v>
      </c>
      <c r="H536">
        <v>1.208</v>
      </c>
      <c r="I536">
        <v>13.023</v>
      </c>
      <c r="J536">
        <v>8.9580000000000002</v>
      </c>
      <c r="K536">
        <v>4.1890000000000001</v>
      </c>
      <c r="L536">
        <v>30.91</v>
      </c>
    </row>
    <row r="537" spans="1:12">
      <c r="A537" s="60">
        <v>42614</v>
      </c>
      <c r="B537">
        <v>16.82</v>
      </c>
      <c r="C537">
        <v>3.5649999999999999</v>
      </c>
      <c r="D537">
        <v>6.7110000000000003</v>
      </c>
      <c r="E537">
        <v>1.9510000000000001</v>
      </c>
      <c r="F537">
        <v>29.045999999999999</v>
      </c>
      <c r="G537">
        <v>3.4180000000000001</v>
      </c>
      <c r="H537">
        <v>1.1519999999999999</v>
      </c>
      <c r="I537">
        <v>12.247</v>
      </c>
      <c r="J537">
        <v>8.4139999999999997</v>
      </c>
      <c r="K537">
        <v>3.8149999999999999</v>
      </c>
      <c r="L537">
        <v>29.045999999999999</v>
      </c>
    </row>
    <row r="538" spans="1:12">
      <c r="A538" s="60">
        <v>42644</v>
      </c>
      <c r="B538">
        <v>16.873999999999999</v>
      </c>
      <c r="C538">
        <v>3.6930000000000001</v>
      </c>
      <c r="D538">
        <v>6.8159999999999998</v>
      </c>
      <c r="E538">
        <v>1.851</v>
      </c>
      <c r="F538">
        <v>29.233000000000001</v>
      </c>
      <c r="G538">
        <v>3.532</v>
      </c>
      <c r="H538">
        <v>1.163</v>
      </c>
      <c r="I538">
        <v>12.680999999999999</v>
      </c>
      <c r="J538">
        <v>8.4149999999999991</v>
      </c>
      <c r="K538">
        <v>3.4420000000000002</v>
      </c>
      <c r="L538">
        <v>29.233000000000001</v>
      </c>
    </row>
    <row r="539" spans="1:12">
      <c r="A539" s="60">
        <v>42675</v>
      </c>
      <c r="B539">
        <v>17.170999999999999</v>
      </c>
      <c r="C539">
        <v>3.9289999999999998</v>
      </c>
      <c r="D539">
        <v>6.7249999999999996</v>
      </c>
      <c r="E539">
        <v>1.909</v>
      </c>
      <c r="F539">
        <v>29.734999999999999</v>
      </c>
      <c r="G539">
        <v>3.4180000000000001</v>
      </c>
      <c r="H539">
        <v>1.155</v>
      </c>
      <c r="I539">
        <v>12.919</v>
      </c>
      <c r="J539">
        <v>8.3859999999999992</v>
      </c>
      <c r="K539">
        <v>3.8570000000000002</v>
      </c>
      <c r="L539">
        <v>29.734999999999999</v>
      </c>
    </row>
    <row r="540" spans="1:12">
      <c r="A540" s="60">
        <v>42705</v>
      </c>
      <c r="B540">
        <v>19.541</v>
      </c>
      <c r="C540">
        <v>4.0460000000000003</v>
      </c>
      <c r="D540">
        <v>7.085</v>
      </c>
      <c r="E540">
        <v>1.9510000000000001</v>
      </c>
      <c r="F540">
        <v>32.622</v>
      </c>
      <c r="G540">
        <v>3.532</v>
      </c>
      <c r="H540">
        <v>1.196</v>
      </c>
      <c r="I540">
        <v>14.927</v>
      </c>
      <c r="J540">
        <v>8.7729999999999997</v>
      </c>
      <c r="K540">
        <v>4.1929999999999996</v>
      </c>
      <c r="L540">
        <v>32.622</v>
      </c>
    </row>
    <row r="541" spans="1:12">
      <c r="A541" s="60">
        <v>42736</v>
      </c>
      <c r="B541">
        <v>17.564</v>
      </c>
      <c r="C541">
        <v>4.0289999999999999</v>
      </c>
      <c r="D541">
        <v>6.4489999999999998</v>
      </c>
      <c r="E541">
        <v>0.95299999999999996</v>
      </c>
      <c r="F541">
        <v>28.995000000000001</v>
      </c>
      <c r="G541">
        <v>3.419</v>
      </c>
      <c r="H541">
        <v>1.206</v>
      </c>
      <c r="I541">
        <v>13.023999999999999</v>
      </c>
      <c r="J541">
        <v>7.1680000000000001</v>
      </c>
      <c r="K541">
        <v>4.1790000000000003</v>
      </c>
      <c r="L541">
        <v>28.995000000000001</v>
      </c>
    </row>
    <row r="542" spans="1:12">
      <c r="A542" s="60">
        <v>42767</v>
      </c>
      <c r="B542">
        <v>15.954000000000001</v>
      </c>
      <c r="C542">
        <v>3.59</v>
      </c>
      <c r="D542">
        <v>5.9870000000000001</v>
      </c>
      <c r="E542">
        <v>1.0489999999999999</v>
      </c>
      <c r="F542">
        <v>26.58</v>
      </c>
      <c r="G542">
        <v>3.0880000000000001</v>
      </c>
      <c r="H542">
        <v>1.081</v>
      </c>
      <c r="I542">
        <v>11.853</v>
      </c>
      <c r="J542">
        <v>6.8179999999999996</v>
      </c>
      <c r="K542">
        <v>3.7389999999999999</v>
      </c>
      <c r="L542">
        <v>26.58</v>
      </c>
    </row>
    <row r="543" spans="1:12">
      <c r="A543" s="60">
        <v>42795</v>
      </c>
      <c r="B543">
        <v>17.463000000000001</v>
      </c>
      <c r="C543">
        <v>3.9340000000000002</v>
      </c>
      <c r="D543">
        <v>6.7949999999999999</v>
      </c>
      <c r="E543">
        <v>1.409</v>
      </c>
      <c r="F543">
        <v>29.600999999999999</v>
      </c>
      <c r="G543">
        <v>3.419</v>
      </c>
      <c r="H543">
        <v>1.1639999999999999</v>
      </c>
      <c r="I543">
        <v>12.893000000000001</v>
      </c>
      <c r="J543">
        <v>7.9569999999999999</v>
      </c>
      <c r="K543">
        <v>4.1689999999999996</v>
      </c>
      <c r="L543">
        <v>29.600999999999999</v>
      </c>
    </row>
    <row r="544" spans="1:12">
      <c r="A544" s="60">
        <v>42826</v>
      </c>
      <c r="B544">
        <v>16.344999999999999</v>
      </c>
      <c r="C544">
        <v>3.6760000000000002</v>
      </c>
      <c r="D544">
        <v>6.6639999999999997</v>
      </c>
      <c r="E544">
        <v>1.544</v>
      </c>
      <c r="F544">
        <v>28.228999999999999</v>
      </c>
      <c r="G544">
        <v>3.3090000000000002</v>
      </c>
      <c r="H544">
        <v>1.131</v>
      </c>
      <c r="I544">
        <v>12.23</v>
      </c>
      <c r="J544">
        <v>7.9660000000000002</v>
      </c>
      <c r="K544">
        <v>3.593</v>
      </c>
      <c r="L544">
        <v>28.228999999999999</v>
      </c>
    </row>
    <row r="545" spans="1:12">
      <c r="A545" s="60">
        <v>42856</v>
      </c>
      <c r="B545">
        <v>16.721</v>
      </c>
      <c r="C545">
        <v>3.7519999999999998</v>
      </c>
      <c r="D545">
        <v>7.1020000000000003</v>
      </c>
      <c r="E545">
        <v>1.879</v>
      </c>
      <c r="F545">
        <v>29.454000000000001</v>
      </c>
      <c r="G545">
        <v>3.419</v>
      </c>
      <c r="H545">
        <v>1.1759999999999999</v>
      </c>
      <c r="I545">
        <v>12.427</v>
      </c>
      <c r="J545">
        <v>8.7230000000000008</v>
      </c>
      <c r="K545">
        <v>3.71</v>
      </c>
      <c r="L545">
        <v>29.454000000000001</v>
      </c>
    </row>
    <row r="546" spans="1:12">
      <c r="A546" s="60">
        <v>42887</v>
      </c>
      <c r="B546">
        <v>17.010999999999999</v>
      </c>
      <c r="C546">
        <v>3.6320000000000001</v>
      </c>
      <c r="D546">
        <v>7.0990000000000002</v>
      </c>
      <c r="E546">
        <v>1.8640000000000001</v>
      </c>
      <c r="F546">
        <v>29.606000000000002</v>
      </c>
      <c r="G546">
        <v>3.3090000000000002</v>
      </c>
      <c r="H546">
        <v>1.1479999999999999</v>
      </c>
      <c r="I546">
        <v>12.57</v>
      </c>
      <c r="J546">
        <v>8.7050000000000001</v>
      </c>
      <c r="K546">
        <v>3.8730000000000002</v>
      </c>
      <c r="L546">
        <v>29.606000000000002</v>
      </c>
    </row>
    <row r="547" spans="1:12">
      <c r="A547" s="60">
        <v>42917</v>
      </c>
      <c r="B547">
        <v>17.657</v>
      </c>
      <c r="C547">
        <v>3.7210000000000001</v>
      </c>
      <c r="D547">
        <v>7.0019999999999998</v>
      </c>
      <c r="E547">
        <v>1.7509999999999999</v>
      </c>
      <c r="F547">
        <v>30.132000000000001</v>
      </c>
      <c r="G547">
        <v>3.419</v>
      </c>
      <c r="H547">
        <v>1.1830000000000001</v>
      </c>
      <c r="I547">
        <v>12.991</v>
      </c>
      <c r="J547">
        <v>8.4990000000000006</v>
      </c>
      <c r="K547">
        <v>4.04</v>
      </c>
      <c r="L547">
        <v>30.132000000000001</v>
      </c>
    </row>
    <row r="548" spans="1:12">
      <c r="A548" s="60">
        <v>42948</v>
      </c>
      <c r="B548">
        <v>17.832000000000001</v>
      </c>
      <c r="C548">
        <v>3.73</v>
      </c>
      <c r="D548">
        <v>7.2869999999999999</v>
      </c>
      <c r="E548">
        <v>1.901</v>
      </c>
      <c r="F548">
        <v>30.75</v>
      </c>
      <c r="G548">
        <v>3.419</v>
      </c>
      <c r="H548">
        <v>1.1910000000000001</v>
      </c>
      <c r="I548">
        <v>13.093999999999999</v>
      </c>
      <c r="J548">
        <v>8.9220000000000006</v>
      </c>
      <c r="K548">
        <v>4.1230000000000002</v>
      </c>
      <c r="L548">
        <v>30.75</v>
      </c>
    </row>
    <row r="549" spans="1:12">
      <c r="A549" s="60">
        <v>42979</v>
      </c>
      <c r="B549">
        <v>16.379000000000001</v>
      </c>
      <c r="C549">
        <v>3.4670000000000001</v>
      </c>
      <c r="D549">
        <v>6.8120000000000003</v>
      </c>
      <c r="E549">
        <v>1.63</v>
      </c>
      <c r="F549">
        <v>28.288</v>
      </c>
      <c r="G549">
        <v>3.3090000000000002</v>
      </c>
      <c r="H549">
        <v>1.107</v>
      </c>
      <c r="I549">
        <v>11.994</v>
      </c>
      <c r="J549">
        <v>8.1940000000000008</v>
      </c>
      <c r="K549">
        <v>3.6829999999999998</v>
      </c>
      <c r="L549">
        <v>28.288</v>
      </c>
    </row>
    <row r="550" spans="1:12">
      <c r="A550" s="60">
        <v>43009</v>
      </c>
      <c r="B550">
        <v>16.984999999999999</v>
      </c>
      <c r="C550">
        <v>3.6680000000000001</v>
      </c>
      <c r="D550">
        <v>7.0590000000000002</v>
      </c>
      <c r="E550">
        <v>1.601</v>
      </c>
      <c r="F550">
        <v>29.312000000000001</v>
      </c>
      <c r="G550">
        <v>3.419</v>
      </c>
      <c r="H550">
        <v>1.1499999999999999</v>
      </c>
      <c r="I550">
        <v>12.606</v>
      </c>
      <c r="J550">
        <v>8.4039999999999999</v>
      </c>
      <c r="K550">
        <v>3.7330000000000001</v>
      </c>
      <c r="L550">
        <v>29.312000000000001</v>
      </c>
    </row>
    <row r="551" spans="1:12">
      <c r="A551" s="60">
        <v>43040</v>
      </c>
      <c r="B551">
        <v>17.055</v>
      </c>
      <c r="C551">
        <v>3.78</v>
      </c>
      <c r="D551">
        <v>6.9169999999999998</v>
      </c>
      <c r="E551">
        <v>1.5620000000000001</v>
      </c>
      <c r="F551">
        <v>29.314</v>
      </c>
      <c r="G551">
        <v>3.3090000000000002</v>
      </c>
      <c r="H551">
        <v>1.155</v>
      </c>
      <c r="I551">
        <v>12.734</v>
      </c>
      <c r="J551">
        <v>8.2279999999999998</v>
      </c>
      <c r="K551">
        <v>3.8889999999999998</v>
      </c>
      <c r="L551">
        <v>29.314</v>
      </c>
    </row>
    <row r="552" spans="1:12">
      <c r="A552" s="60">
        <v>43070</v>
      </c>
      <c r="B552">
        <v>17.946999999999999</v>
      </c>
      <c r="C552">
        <v>3.94</v>
      </c>
      <c r="D552">
        <v>6.8959999999999999</v>
      </c>
      <c r="E552">
        <v>1.5629999999999999</v>
      </c>
      <c r="F552">
        <v>30.346</v>
      </c>
      <c r="G552">
        <v>3.419</v>
      </c>
      <c r="H552">
        <v>1.1930000000000001</v>
      </c>
      <c r="I552">
        <v>13.33</v>
      </c>
      <c r="J552">
        <v>8.2089999999999996</v>
      </c>
      <c r="K552">
        <v>4.1950000000000003</v>
      </c>
      <c r="L552">
        <v>30.346</v>
      </c>
    </row>
    <row r="553" spans="1:12">
      <c r="A553" s="60">
        <v>43101</v>
      </c>
      <c r="B553">
        <v>18.452999999999999</v>
      </c>
      <c r="C553">
        <v>3.93</v>
      </c>
      <c r="D553">
        <v>6.8570000000000002</v>
      </c>
      <c r="E553">
        <v>1.129</v>
      </c>
      <c r="F553">
        <v>30.369</v>
      </c>
      <c r="G553">
        <v>4.1769999999999996</v>
      </c>
      <c r="H553">
        <v>1.1830000000000001</v>
      </c>
      <c r="I553">
        <v>13.053000000000001</v>
      </c>
      <c r="J553">
        <v>7.7329999999999997</v>
      </c>
      <c r="K553">
        <v>4.2229999999999999</v>
      </c>
      <c r="L553">
        <v>30.369</v>
      </c>
    </row>
    <row r="554" spans="1:12">
      <c r="A554" s="60">
        <v>43132</v>
      </c>
      <c r="B554">
        <v>16.542000000000002</v>
      </c>
      <c r="C554">
        <v>3.6419999999999999</v>
      </c>
      <c r="D554">
        <v>5.835</v>
      </c>
      <c r="E554">
        <v>1.0760000000000001</v>
      </c>
      <c r="F554">
        <v>27.096</v>
      </c>
      <c r="G554">
        <v>3.7730000000000001</v>
      </c>
      <c r="H554">
        <v>1.0760000000000001</v>
      </c>
      <c r="I554">
        <v>11.704000000000001</v>
      </c>
      <c r="J554">
        <v>6.6959999999999997</v>
      </c>
      <c r="K554">
        <v>3.847</v>
      </c>
      <c r="L554">
        <v>27.096</v>
      </c>
    </row>
    <row r="555" spans="1:12">
      <c r="A555" s="60">
        <v>43160</v>
      </c>
      <c r="B555">
        <v>18.088999999999999</v>
      </c>
      <c r="C555">
        <v>3.9220000000000002</v>
      </c>
      <c r="D555">
        <v>6.8019999999999996</v>
      </c>
      <c r="E555">
        <v>1.488</v>
      </c>
      <c r="F555">
        <v>30.300999999999998</v>
      </c>
      <c r="G555">
        <v>4.1769999999999996</v>
      </c>
      <c r="H555">
        <v>1.1830000000000001</v>
      </c>
      <c r="I555">
        <v>12.85</v>
      </c>
      <c r="J555">
        <v>8.0389999999999997</v>
      </c>
      <c r="K555">
        <v>4.0510000000000002</v>
      </c>
      <c r="L555">
        <v>30.300999999999998</v>
      </c>
    </row>
    <row r="556" spans="1:12">
      <c r="A556" s="60">
        <v>43191</v>
      </c>
      <c r="B556">
        <v>16.939</v>
      </c>
      <c r="C556">
        <v>3.6880000000000002</v>
      </c>
      <c r="D556">
        <v>6.3710000000000004</v>
      </c>
      <c r="E556">
        <v>1.4610000000000001</v>
      </c>
      <c r="F556">
        <v>28.46</v>
      </c>
      <c r="G556">
        <v>4.0430000000000001</v>
      </c>
      <c r="H556">
        <v>1.1299999999999999</v>
      </c>
      <c r="I556">
        <v>12.14</v>
      </c>
      <c r="J556">
        <v>7.5970000000000004</v>
      </c>
      <c r="K556">
        <v>3.55</v>
      </c>
      <c r="L556">
        <v>28.46</v>
      </c>
    </row>
    <row r="557" spans="1:12">
      <c r="A557" s="60">
        <v>43221</v>
      </c>
      <c r="B557">
        <v>17.742000000000001</v>
      </c>
      <c r="C557">
        <v>3.6960000000000002</v>
      </c>
      <c r="D557">
        <v>7.36</v>
      </c>
      <c r="E557">
        <v>1.5720000000000001</v>
      </c>
      <c r="F557">
        <v>30.37</v>
      </c>
      <c r="G557">
        <v>4.1769999999999996</v>
      </c>
      <c r="H557">
        <v>1.1830000000000001</v>
      </c>
      <c r="I557">
        <v>12.653</v>
      </c>
      <c r="J557">
        <v>8.6590000000000007</v>
      </c>
      <c r="K557">
        <v>3.6960000000000002</v>
      </c>
      <c r="L557">
        <v>30.37</v>
      </c>
    </row>
    <row r="558" spans="1:12">
      <c r="A558" s="60">
        <v>43252</v>
      </c>
      <c r="B558">
        <v>17.495000000000001</v>
      </c>
      <c r="C558">
        <v>3.5369999999999999</v>
      </c>
      <c r="D558">
        <v>6.9480000000000004</v>
      </c>
      <c r="E558">
        <v>1.673</v>
      </c>
      <c r="F558">
        <v>29.652000000000001</v>
      </c>
      <c r="G558">
        <v>4.0430000000000001</v>
      </c>
      <c r="H558">
        <v>1.153</v>
      </c>
      <c r="I558">
        <v>12.237</v>
      </c>
      <c r="J558">
        <v>8.3640000000000008</v>
      </c>
      <c r="K558">
        <v>3.855</v>
      </c>
      <c r="L558">
        <v>29.652000000000001</v>
      </c>
    </row>
    <row r="559" spans="1:12">
      <c r="A559" s="60">
        <v>43282</v>
      </c>
      <c r="B559">
        <v>18.399000000000001</v>
      </c>
      <c r="C559">
        <v>3.5830000000000002</v>
      </c>
      <c r="D559">
        <v>7.2009999999999996</v>
      </c>
      <c r="E559">
        <v>1.569</v>
      </c>
      <c r="F559">
        <v>30.751999999999999</v>
      </c>
      <c r="G559">
        <v>4.1769999999999996</v>
      </c>
      <c r="H559">
        <v>1.1819999999999999</v>
      </c>
      <c r="I559">
        <v>12.87</v>
      </c>
      <c r="J559">
        <v>8.5039999999999996</v>
      </c>
      <c r="K559">
        <v>4.0170000000000003</v>
      </c>
      <c r="L559">
        <v>30.751999999999999</v>
      </c>
    </row>
    <row r="560" spans="1:12">
      <c r="A560" s="60">
        <v>43313</v>
      </c>
      <c r="B560">
        <v>18.242000000000001</v>
      </c>
      <c r="C560">
        <v>3.6179999999999999</v>
      </c>
      <c r="D560">
        <v>7.4210000000000003</v>
      </c>
      <c r="E560">
        <v>1.756</v>
      </c>
      <c r="F560">
        <v>31.036000000000001</v>
      </c>
      <c r="G560">
        <v>4.1769999999999996</v>
      </c>
      <c r="H560">
        <v>1.198</v>
      </c>
      <c r="I560">
        <v>12.817</v>
      </c>
      <c r="J560">
        <v>8.9019999999999992</v>
      </c>
      <c r="K560">
        <v>3.9409999999999998</v>
      </c>
      <c r="L560">
        <v>31.036000000000001</v>
      </c>
    </row>
    <row r="561" spans="1:12">
      <c r="A561" s="60">
        <v>43344</v>
      </c>
      <c r="B561">
        <v>17.045000000000002</v>
      </c>
      <c r="C561">
        <v>3.3119999999999998</v>
      </c>
      <c r="D561">
        <v>6.383</v>
      </c>
      <c r="E561">
        <v>1.6040000000000001</v>
      </c>
      <c r="F561">
        <v>28.344999999999999</v>
      </c>
      <c r="G561">
        <v>4.0430000000000001</v>
      </c>
      <c r="H561">
        <v>1.1060000000000001</v>
      </c>
      <c r="I561">
        <v>11.994</v>
      </c>
      <c r="J561">
        <v>7.7519999999999998</v>
      </c>
      <c r="K561">
        <v>3.4510000000000001</v>
      </c>
      <c r="L561">
        <v>28.344999999999999</v>
      </c>
    </row>
    <row r="562" spans="1:12">
      <c r="A562" s="60">
        <v>43374</v>
      </c>
      <c r="B562">
        <v>17.507999999999999</v>
      </c>
      <c r="C562">
        <v>3.714</v>
      </c>
      <c r="D562">
        <v>7.0359999999999996</v>
      </c>
      <c r="E562">
        <v>1.6060000000000001</v>
      </c>
      <c r="F562">
        <v>29.864000000000001</v>
      </c>
      <c r="G562">
        <v>4.1769999999999996</v>
      </c>
      <c r="H562">
        <v>1.161</v>
      </c>
      <c r="I562">
        <v>12.536</v>
      </c>
      <c r="J562">
        <v>8.3819999999999997</v>
      </c>
      <c r="K562">
        <v>3.6080000000000001</v>
      </c>
      <c r="L562">
        <v>29.864000000000001</v>
      </c>
    </row>
    <row r="563" spans="1:12">
      <c r="A563" s="60">
        <v>43405</v>
      </c>
      <c r="B563">
        <v>17.321999999999999</v>
      </c>
      <c r="C563">
        <v>3.7130000000000001</v>
      </c>
      <c r="D563">
        <v>6.7709999999999999</v>
      </c>
      <c r="E563">
        <v>1.486</v>
      </c>
      <c r="F563">
        <v>29.292000000000002</v>
      </c>
      <c r="G563">
        <v>4.0430000000000001</v>
      </c>
      <c r="H563">
        <v>1.137</v>
      </c>
      <c r="I563">
        <v>12.446999999999999</v>
      </c>
      <c r="J563">
        <v>8.0069999999999997</v>
      </c>
      <c r="K563">
        <v>3.6589999999999998</v>
      </c>
      <c r="L563">
        <v>29.292000000000002</v>
      </c>
    </row>
    <row r="564" spans="1:12">
      <c r="A564" s="60">
        <v>43435</v>
      </c>
      <c r="B564">
        <v>18.352</v>
      </c>
      <c r="C564">
        <v>3.8479999999999999</v>
      </c>
      <c r="D564">
        <v>6.9119999999999999</v>
      </c>
      <c r="E564">
        <v>1.516</v>
      </c>
      <c r="F564">
        <v>30.628</v>
      </c>
      <c r="G564">
        <v>4.1769999999999996</v>
      </c>
      <c r="H564">
        <v>1.1919999999999999</v>
      </c>
      <c r="I564">
        <v>13.305</v>
      </c>
      <c r="J564">
        <v>8.173</v>
      </c>
      <c r="K564">
        <v>3.7810000000000001</v>
      </c>
      <c r="L564">
        <v>30.628</v>
      </c>
    </row>
    <row r="565" spans="1:12">
      <c r="A565" s="60">
        <v>43466</v>
      </c>
      <c r="B565">
        <v>18.431000000000001</v>
      </c>
      <c r="C565">
        <v>3.581</v>
      </c>
      <c r="D565">
        <v>6.3460000000000001</v>
      </c>
      <c r="E565">
        <v>1.17</v>
      </c>
      <c r="F565">
        <v>29.527999999999999</v>
      </c>
      <c r="G565">
        <v>4.3369999999999997</v>
      </c>
      <c r="H565">
        <v>1.1579999999999999</v>
      </c>
      <c r="I565">
        <v>12.957000000000001</v>
      </c>
      <c r="J565">
        <v>7.2809999999999997</v>
      </c>
      <c r="K565">
        <v>3.7959999999999998</v>
      </c>
      <c r="L565">
        <v>29.527999999999999</v>
      </c>
    </row>
    <row r="566" spans="1:12">
      <c r="A566" s="60">
        <v>43497</v>
      </c>
      <c r="B566">
        <v>16.515999999999998</v>
      </c>
      <c r="C566">
        <v>3.2240000000000002</v>
      </c>
      <c r="D566">
        <v>6.4080000000000004</v>
      </c>
      <c r="E566">
        <v>1.2270000000000001</v>
      </c>
      <c r="F566">
        <v>27.376000000000001</v>
      </c>
      <c r="G566">
        <v>3.9169999999999998</v>
      </c>
      <c r="H566">
        <v>1.0489999999999999</v>
      </c>
      <c r="I566">
        <v>11.738</v>
      </c>
      <c r="J566">
        <v>7.3979999999999997</v>
      </c>
      <c r="K566">
        <v>3.274</v>
      </c>
      <c r="L566">
        <v>27.376000000000001</v>
      </c>
    </row>
    <row r="567" spans="1:12">
      <c r="A567" s="60">
        <v>43525</v>
      </c>
      <c r="B567">
        <v>17.77</v>
      </c>
      <c r="C567">
        <v>3.4849999999999999</v>
      </c>
      <c r="D567">
        <v>6.7469999999999999</v>
      </c>
      <c r="E567">
        <v>1.4970000000000001</v>
      </c>
      <c r="F567">
        <v>29.5</v>
      </c>
      <c r="G567">
        <v>4.3369999999999997</v>
      </c>
      <c r="H567">
        <v>1.1339999999999999</v>
      </c>
      <c r="I567">
        <v>12.596</v>
      </c>
      <c r="J567">
        <v>7.9950000000000001</v>
      </c>
      <c r="K567">
        <v>3.4380000000000002</v>
      </c>
      <c r="L567">
        <v>29.5</v>
      </c>
    </row>
    <row r="568" spans="1:12">
      <c r="A568" s="60">
        <v>43556</v>
      </c>
      <c r="B568">
        <v>16.683</v>
      </c>
      <c r="C568">
        <v>3.2250000000000001</v>
      </c>
      <c r="D568">
        <v>6.6449999999999996</v>
      </c>
      <c r="E568">
        <v>1.4730000000000001</v>
      </c>
      <c r="F568">
        <v>28.026</v>
      </c>
      <c r="G568">
        <v>4.1970000000000001</v>
      </c>
      <c r="H568">
        <v>1.0580000000000001</v>
      </c>
      <c r="I568">
        <v>11.808999999999999</v>
      </c>
      <c r="J568">
        <v>7.8719999999999999</v>
      </c>
      <c r="K568">
        <v>3.0910000000000002</v>
      </c>
      <c r="L568">
        <v>28.026</v>
      </c>
    </row>
    <row r="569" spans="1:12">
      <c r="A569" s="60">
        <v>43586</v>
      </c>
      <c r="B569">
        <v>17.393000000000001</v>
      </c>
      <c r="C569">
        <v>3.266</v>
      </c>
      <c r="D569">
        <v>7.3040000000000003</v>
      </c>
      <c r="E569">
        <v>1.597</v>
      </c>
      <c r="F569">
        <v>29.561</v>
      </c>
      <c r="G569">
        <v>4.3369999999999997</v>
      </c>
      <c r="H569">
        <v>1.085</v>
      </c>
      <c r="I569">
        <v>12.135999999999999</v>
      </c>
      <c r="J569">
        <v>8.6310000000000002</v>
      </c>
      <c r="K569">
        <v>3.3719999999999999</v>
      </c>
      <c r="L569">
        <v>29.561</v>
      </c>
    </row>
    <row r="570" spans="1:12">
      <c r="A570" s="60">
        <v>43617</v>
      </c>
      <c r="B570">
        <v>17.103000000000002</v>
      </c>
      <c r="C570">
        <v>3.282</v>
      </c>
      <c r="D570">
        <v>7.1079999999999997</v>
      </c>
      <c r="E570">
        <v>1.498</v>
      </c>
      <c r="F570">
        <v>28.991</v>
      </c>
      <c r="G570">
        <v>4.1970000000000001</v>
      </c>
      <c r="H570">
        <v>1.093</v>
      </c>
      <c r="I570">
        <v>11.98</v>
      </c>
      <c r="J570">
        <v>8.343</v>
      </c>
      <c r="K570">
        <v>3.379</v>
      </c>
      <c r="L570">
        <v>28.991</v>
      </c>
    </row>
    <row r="571" spans="1:12">
      <c r="A571" s="60">
        <v>43647</v>
      </c>
      <c r="B571">
        <v>18.05</v>
      </c>
      <c r="C571">
        <v>3.3140000000000001</v>
      </c>
      <c r="D571">
        <v>7.133</v>
      </c>
      <c r="E571">
        <v>1.5980000000000001</v>
      </c>
      <c r="F571">
        <v>30.094999999999999</v>
      </c>
      <c r="G571">
        <v>4.3369999999999997</v>
      </c>
      <c r="H571">
        <v>1.117</v>
      </c>
      <c r="I571">
        <v>12.509</v>
      </c>
      <c r="J571">
        <v>8.4670000000000005</v>
      </c>
      <c r="K571">
        <v>3.665</v>
      </c>
      <c r="L571">
        <v>30.094999999999999</v>
      </c>
    </row>
    <row r="572" spans="1:12">
      <c r="A572" s="60">
        <v>43678</v>
      </c>
      <c r="B572">
        <v>18.14</v>
      </c>
      <c r="C572">
        <v>3.3559999999999999</v>
      </c>
      <c r="D572">
        <v>7.0759999999999996</v>
      </c>
      <c r="E572">
        <v>1.5289999999999999</v>
      </c>
      <c r="F572">
        <v>30.100999999999999</v>
      </c>
      <c r="G572">
        <v>4.3369999999999997</v>
      </c>
      <c r="H572">
        <v>1.1259999999999999</v>
      </c>
      <c r="I572">
        <v>12.564</v>
      </c>
      <c r="J572">
        <v>8.343</v>
      </c>
      <c r="K572">
        <v>3.7309999999999999</v>
      </c>
      <c r="L572">
        <v>30.100999999999999</v>
      </c>
    </row>
    <row r="573" spans="1:12">
      <c r="A573" s="60">
        <v>43709</v>
      </c>
      <c r="B573">
        <v>17.065999999999999</v>
      </c>
      <c r="C573">
        <v>3.1389999999999998</v>
      </c>
      <c r="D573">
        <v>6.6029999999999998</v>
      </c>
      <c r="E573">
        <v>1.4139999999999999</v>
      </c>
      <c r="F573">
        <v>28.222000000000001</v>
      </c>
      <c r="G573">
        <v>4.1970000000000001</v>
      </c>
      <c r="H573">
        <v>1.0820000000000001</v>
      </c>
      <c r="I573">
        <v>11.805999999999999</v>
      </c>
      <c r="J573">
        <v>7.7720000000000002</v>
      </c>
      <c r="K573">
        <v>3.3639999999999999</v>
      </c>
      <c r="L573">
        <v>28.222000000000001</v>
      </c>
    </row>
    <row r="574" spans="1:12">
      <c r="A574" s="60">
        <v>43739</v>
      </c>
      <c r="B574">
        <v>17.341000000000001</v>
      </c>
      <c r="C574">
        <v>3.3809999999999998</v>
      </c>
      <c r="D574">
        <v>7.1890000000000001</v>
      </c>
      <c r="E574">
        <v>1.409</v>
      </c>
      <c r="F574">
        <v>29.32</v>
      </c>
      <c r="G574">
        <v>4.3369999999999997</v>
      </c>
      <c r="H574">
        <v>1.1140000000000001</v>
      </c>
      <c r="I574">
        <v>12.3</v>
      </c>
      <c r="J574">
        <v>8.3309999999999995</v>
      </c>
      <c r="K574">
        <v>3.238</v>
      </c>
      <c r="L574">
        <v>29.32</v>
      </c>
    </row>
    <row r="575" spans="1:12">
      <c r="A575" s="60">
        <v>43770</v>
      </c>
      <c r="B575">
        <v>17.254000000000001</v>
      </c>
      <c r="C575">
        <v>3.3530000000000002</v>
      </c>
      <c r="D575">
        <v>7.0149999999999997</v>
      </c>
      <c r="E575">
        <v>1.284</v>
      </c>
      <c r="F575">
        <v>28.905999999999999</v>
      </c>
      <c r="G575">
        <v>4.1970000000000001</v>
      </c>
      <c r="H575">
        <v>1.085</v>
      </c>
      <c r="I575">
        <v>12.263</v>
      </c>
      <c r="J575">
        <v>8.0399999999999991</v>
      </c>
      <c r="K575">
        <v>3.3210000000000002</v>
      </c>
      <c r="L575">
        <v>28.905999999999999</v>
      </c>
    </row>
    <row r="576" spans="1:12">
      <c r="A576" s="60">
        <v>43800</v>
      </c>
      <c r="B576">
        <v>18.007000000000001</v>
      </c>
      <c r="C576">
        <v>3.5219999999999998</v>
      </c>
      <c r="D576">
        <v>6.9859999999999998</v>
      </c>
      <c r="E576">
        <v>1.3819999999999999</v>
      </c>
      <c r="F576">
        <v>29.896999999999998</v>
      </c>
      <c r="G576">
        <v>4.3369999999999997</v>
      </c>
      <c r="H576">
        <v>1.121</v>
      </c>
      <c r="I576">
        <v>12.731999999999999</v>
      </c>
      <c r="J576">
        <v>8.109</v>
      </c>
      <c r="K576">
        <v>3.5990000000000002</v>
      </c>
      <c r="L576">
        <v>29.896999999999998</v>
      </c>
    </row>
    <row r="577" spans="1:12">
      <c r="A577" s="60">
        <v>43831</v>
      </c>
      <c r="B577">
        <v>17.085999999999999</v>
      </c>
      <c r="C577">
        <v>3.54</v>
      </c>
      <c r="D577">
        <v>6.7240000000000002</v>
      </c>
      <c r="E577">
        <v>1.2290000000000001</v>
      </c>
      <c r="F577">
        <v>28.579000000000001</v>
      </c>
      <c r="G577">
        <v>3.6349999999999998</v>
      </c>
      <c r="H577">
        <v>1.1180000000000001</v>
      </c>
      <c r="I577">
        <v>12.606</v>
      </c>
      <c r="J577">
        <v>7.7039999999999997</v>
      </c>
      <c r="K577">
        <v>3.5169999999999999</v>
      </c>
      <c r="L577">
        <v>28.579000000000001</v>
      </c>
    </row>
    <row r="578" spans="1:12">
      <c r="A578" s="60">
        <v>43862</v>
      </c>
      <c r="B578">
        <v>16.140999999999998</v>
      </c>
      <c r="C578">
        <v>3.26</v>
      </c>
      <c r="D578">
        <v>6.1109999999999998</v>
      </c>
      <c r="E578">
        <v>1.4079999999999999</v>
      </c>
      <c r="F578">
        <v>26.920999999999999</v>
      </c>
      <c r="G578">
        <v>3.4</v>
      </c>
      <c r="H578">
        <v>1.036</v>
      </c>
      <c r="I578">
        <v>11.86</v>
      </c>
      <c r="J578">
        <v>7.2930000000000001</v>
      </c>
      <c r="K578">
        <v>3.331</v>
      </c>
      <c r="L578">
        <v>26.920999999999999</v>
      </c>
    </row>
    <row r="579" spans="1:12">
      <c r="A579" s="60">
        <v>43891</v>
      </c>
      <c r="B579">
        <v>16.673999999999999</v>
      </c>
      <c r="C579">
        <v>3.4769999999999999</v>
      </c>
      <c r="D579">
        <v>5.57</v>
      </c>
      <c r="E579">
        <v>1.321</v>
      </c>
      <c r="F579">
        <v>27.042999999999999</v>
      </c>
      <c r="G579">
        <v>3.6349999999999998</v>
      </c>
      <c r="H579">
        <v>1.077</v>
      </c>
      <c r="I579">
        <v>12.254</v>
      </c>
      <c r="J579">
        <v>6.6849999999999996</v>
      </c>
      <c r="K579">
        <v>3.391</v>
      </c>
      <c r="L579">
        <v>27.042999999999999</v>
      </c>
    </row>
    <row r="580" spans="1:12">
      <c r="A580" s="60">
        <v>43922</v>
      </c>
      <c r="B580">
        <v>16.021999999999998</v>
      </c>
      <c r="C580">
        <v>3.242</v>
      </c>
      <c r="D580">
        <v>3.7770000000000001</v>
      </c>
      <c r="E580">
        <v>1.393</v>
      </c>
      <c r="F580">
        <v>24.434999999999999</v>
      </c>
      <c r="G580">
        <v>3.5179999999999998</v>
      </c>
      <c r="H580">
        <v>0.96199999999999997</v>
      </c>
      <c r="I580">
        <v>11.897</v>
      </c>
      <c r="J580">
        <v>5.03</v>
      </c>
      <c r="K580">
        <v>3.028</v>
      </c>
      <c r="L580">
        <v>24.434999999999999</v>
      </c>
    </row>
    <row r="581" spans="1:12">
      <c r="A581" s="60">
        <v>43952</v>
      </c>
      <c r="B581">
        <v>16.789000000000001</v>
      </c>
      <c r="C581">
        <v>3.2909999999999999</v>
      </c>
      <c r="D581">
        <v>5.5490000000000004</v>
      </c>
      <c r="E581">
        <v>1.399</v>
      </c>
      <c r="F581">
        <v>27.027999999999999</v>
      </c>
      <c r="G581">
        <v>3.6349999999999998</v>
      </c>
      <c r="H581">
        <v>1.04</v>
      </c>
      <c r="I581">
        <v>12.362</v>
      </c>
      <c r="J581">
        <v>6.742</v>
      </c>
      <c r="K581">
        <v>3.2480000000000002</v>
      </c>
      <c r="L581">
        <v>27.027999999999999</v>
      </c>
    </row>
    <row r="582" spans="1:12">
      <c r="A582" s="60">
        <v>43983</v>
      </c>
      <c r="B582">
        <v>15.699</v>
      </c>
      <c r="C582">
        <v>2.99</v>
      </c>
      <c r="D582">
        <v>6.3010000000000002</v>
      </c>
      <c r="E582">
        <v>1.411</v>
      </c>
      <c r="F582">
        <v>26.4</v>
      </c>
      <c r="G582">
        <v>3.5179999999999998</v>
      </c>
      <c r="H582">
        <v>1.0389999999999999</v>
      </c>
      <c r="I582">
        <v>11.333</v>
      </c>
      <c r="J582">
        <v>7.4779999999999998</v>
      </c>
      <c r="K582">
        <v>3.0329999999999999</v>
      </c>
      <c r="L582">
        <v>26.4</v>
      </c>
    </row>
    <row r="583" spans="1:12">
      <c r="A583" s="60">
        <v>44013</v>
      </c>
      <c r="B583">
        <v>16.341000000000001</v>
      </c>
      <c r="C583">
        <v>3.1629999999999998</v>
      </c>
      <c r="D583">
        <v>6.476</v>
      </c>
      <c r="E583">
        <v>1.6990000000000001</v>
      </c>
      <c r="F583">
        <v>27.678999999999998</v>
      </c>
      <c r="G583">
        <v>3.6349999999999998</v>
      </c>
      <c r="H583">
        <v>1.07</v>
      </c>
      <c r="I583">
        <v>11.784000000000001</v>
      </c>
      <c r="J583">
        <v>7.9359999999999999</v>
      </c>
      <c r="K583">
        <v>3.254</v>
      </c>
      <c r="L583">
        <v>27.678999999999998</v>
      </c>
    </row>
    <row r="584" spans="1:12">
      <c r="A584" s="60">
        <v>44044</v>
      </c>
      <c r="B584">
        <v>16.484000000000002</v>
      </c>
      <c r="C584">
        <v>3.21</v>
      </c>
      <c r="D584">
        <v>6.3019999999999996</v>
      </c>
      <c r="E584">
        <v>1.5429999999999999</v>
      </c>
      <c r="F584">
        <v>27.54</v>
      </c>
      <c r="G584">
        <v>3.6349999999999998</v>
      </c>
      <c r="H584">
        <v>1.0649999999999999</v>
      </c>
      <c r="I584">
        <v>11.651</v>
      </c>
      <c r="J584">
        <v>7.6120000000000001</v>
      </c>
      <c r="K584">
        <v>3.577</v>
      </c>
      <c r="L584">
        <v>27.54</v>
      </c>
    </row>
    <row r="585" spans="1:12">
      <c r="A585" s="60">
        <v>44075</v>
      </c>
      <c r="B585">
        <v>15.875999999999999</v>
      </c>
      <c r="C585">
        <v>3.03</v>
      </c>
      <c r="D585">
        <v>6.3</v>
      </c>
      <c r="E585">
        <v>1.6080000000000001</v>
      </c>
      <c r="F585">
        <v>26.814</v>
      </c>
      <c r="G585">
        <v>3.5179999999999998</v>
      </c>
      <c r="H585">
        <v>1.0149999999999999</v>
      </c>
      <c r="I585">
        <v>11.615</v>
      </c>
      <c r="J585">
        <v>7.6749999999999998</v>
      </c>
      <c r="K585">
        <v>2.9910000000000001</v>
      </c>
      <c r="L585">
        <v>26.814</v>
      </c>
    </row>
    <row r="586" spans="1:12">
      <c r="A586" s="60">
        <v>44105</v>
      </c>
      <c r="B586">
        <v>16.288</v>
      </c>
      <c r="C586">
        <v>3.2229999999999999</v>
      </c>
      <c r="D586">
        <v>6.0519999999999996</v>
      </c>
      <c r="E586">
        <v>1.5229999999999999</v>
      </c>
      <c r="F586">
        <v>27.087</v>
      </c>
      <c r="G586">
        <v>3.6349999999999998</v>
      </c>
      <c r="H586">
        <v>1.042</v>
      </c>
      <c r="I586">
        <v>11.99</v>
      </c>
      <c r="J586">
        <v>7.3520000000000003</v>
      </c>
      <c r="K586">
        <v>3.0680000000000001</v>
      </c>
      <c r="L586">
        <v>27.087</v>
      </c>
    </row>
    <row r="587" spans="1:12">
      <c r="A587" s="60">
        <v>44136</v>
      </c>
      <c r="B587">
        <v>16.436</v>
      </c>
      <c r="C587">
        <v>3.1709999999999998</v>
      </c>
      <c r="D587">
        <v>6.1210000000000004</v>
      </c>
      <c r="E587">
        <v>1.3939999999999999</v>
      </c>
      <c r="F587">
        <v>27.122</v>
      </c>
      <c r="G587">
        <v>3.5179999999999998</v>
      </c>
      <c r="H587">
        <v>1.032</v>
      </c>
      <c r="I587">
        <v>12.183999999999999</v>
      </c>
      <c r="J587">
        <v>7.2880000000000003</v>
      </c>
      <c r="K587">
        <v>3.101</v>
      </c>
      <c r="L587">
        <v>27.122</v>
      </c>
    </row>
    <row r="588" spans="1:12">
      <c r="A588" s="60">
        <v>44166</v>
      </c>
      <c r="B588">
        <v>17.263000000000002</v>
      </c>
      <c r="C588">
        <v>3.43</v>
      </c>
      <c r="D588">
        <v>6.2329999999999997</v>
      </c>
      <c r="E588">
        <v>1.631</v>
      </c>
      <c r="F588">
        <v>28.558</v>
      </c>
      <c r="G588">
        <v>3.6349999999999998</v>
      </c>
      <c r="H588">
        <v>1.075</v>
      </c>
      <c r="I588">
        <v>12.768000000000001</v>
      </c>
      <c r="J588">
        <v>7.6340000000000003</v>
      </c>
      <c r="K588">
        <v>3.4460000000000002</v>
      </c>
      <c r="L588">
        <v>28.558</v>
      </c>
    </row>
  </sheetData>
  <sheetProtection formatCells="0" formatColumns="0" formatRows="0" insertColumns="0" insertRows="0" insertHyperlinks="0" deleteColumns="0" deleteRows="0" sort="0" autoFilter="0" pivotTables="0"/>
  <hyperlinks>
    <hyperlink ref="A4" r:id="rId1" display="http://www.eia.gov/totalenergy/data/monthly/dataunits.cfm" xr:uid="{FA0F03C9-4BF4-42D6-818A-B4AEB6236D75}"/>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6">
    <tabColor theme="9"/>
  </sheetPr>
  <dimension ref="A1"/>
  <sheetViews>
    <sheetView workbookViewId="0"/>
  </sheetViews>
  <sheetFormatPr defaultRowHeight="15"/>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7" filterMode="1">
    <tabColor theme="9"/>
  </sheetPr>
  <dimension ref="A1:H5846"/>
  <sheetViews>
    <sheetView workbookViewId="0"/>
  </sheetViews>
  <sheetFormatPr defaultColWidth="9.140625" defaultRowHeight="15"/>
  <cols>
    <col min="1" max="1" width="51.42578125" bestFit="1" customWidth="1"/>
    <col min="2" max="2" width="20.42578125" customWidth="1"/>
    <col min="4" max="4" width="10.5703125" bestFit="1" customWidth="1"/>
    <col min="6" max="6" width="35.7109375" customWidth="1"/>
    <col min="7" max="7" width="24.7109375" customWidth="1"/>
    <col min="8" max="8" width="20.85546875" customWidth="1"/>
    <col min="9" max="11" width="12" bestFit="1" customWidth="1"/>
  </cols>
  <sheetData>
    <row r="1" spans="1:8" s="31" customFormat="1">
      <c r="A1"/>
      <c r="B1"/>
      <c r="C1"/>
      <c r="D1"/>
      <c r="E1"/>
      <c r="F1" s="34"/>
      <c r="G1" s="38"/>
      <c r="H1" s="45"/>
    </row>
    <row r="2" spans="1:8" s="31" customFormat="1">
      <c r="A2" t="s">
        <v>2386</v>
      </c>
      <c r="B2" t="s">
        <v>2387</v>
      </c>
      <c r="C2" t="s">
        <v>2388</v>
      </c>
      <c r="D2" t="s">
        <v>2389</v>
      </c>
      <c r="E2" t="s">
        <v>2390</v>
      </c>
      <c r="F2" s="35" t="s">
        <v>1973</v>
      </c>
      <c r="G2" s="39" t="s">
        <v>2858</v>
      </c>
      <c r="H2" s="46" t="s">
        <v>3253</v>
      </c>
    </row>
    <row r="3" spans="1:8" s="31" customFormat="1">
      <c r="A3" t="s">
        <v>2391</v>
      </c>
      <c r="B3" t="s">
        <v>2429</v>
      </c>
      <c r="C3" t="s">
        <v>2430</v>
      </c>
      <c r="D3">
        <v>29519528</v>
      </c>
      <c r="E3" t="s">
        <v>2395</v>
      </c>
      <c r="F3" s="34" t="s">
        <v>1892</v>
      </c>
      <c r="G3" s="38" t="s">
        <v>1705</v>
      </c>
      <c r="H3" s="45">
        <f t="shared" ref="H3:H67" si="0">IF(E3="TON",D3/metricton_to_shortton,0)*10^6</f>
        <v>26779697181373.664</v>
      </c>
    </row>
    <row r="4" spans="1:8" s="31" customFormat="1" hidden="1">
      <c r="A4" t="s">
        <v>2399</v>
      </c>
      <c r="B4" t="s">
        <v>2433</v>
      </c>
      <c r="C4" t="s">
        <v>2430</v>
      </c>
      <c r="D4">
        <v>19619895</v>
      </c>
      <c r="E4" t="s">
        <v>2395</v>
      </c>
      <c r="F4" s="34" t="str">
        <f>INDEX('Crosswalk Particulates'!$B:$B,MATCH('2020 EPA Data'!A4,'Crosswalk Particulates'!$A:$A,0))</f>
        <v>Other-EPA</v>
      </c>
      <c r="G4" s="38" t="str">
        <f>INDEX('Crosswalk Particulates'!$E:$E,MATCH('2020 EPA Data'!$B4,'Crosswalk Particulates'!$D:$D,0))</f>
        <v>CO</v>
      </c>
      <c r="H4" s="45">
        <f t="shared" si="0"/>
        <v>17798890511743.523</v>
      </c>
    </row>
    <row r="5" spans="1:8" s="31" customFormat="1" hidden="1">
      <c r="A5" t="s">
        <v>2396</v>
      </c>
      <c r="B5" t="s">
        <v>2433</v>
      </c>
      <c r="C5" t="s">
        <v>2430</v>
      </c>
      <c r="D5">
        <v>12972028</v>
      </c>
      <c r="E5" t="s">
        <v>2395</v>
      </c>
      <c r="F5" s="34" t="str">
        <f>INDEX('Crosswalk Particulates'!$B:$B,MATCH('2020 EPA Data'!A5,'Crosswalk Particulates'!$A:$A,0))</f>
        <v>Transportation Sector</v>
      </c>
      <c r="G5" s="38" t="str">
        <f>INDEX('Crosswalk Particulates'!$E:$E,MATCH('2020 EPA Data'!$B5,'Crosswalk Particulates'!$D:$D,0))</f>
        <v>CO</v>
      </c>
      <c r="H5" s="45">
        <f t="shared" si="0"/>
        <v>11768039843601.166</v>
      </c>
    </row>
    <row r="6" spans="1:8" s="31" customFormat="1" hidden="1">
      <c r="A6" t="s">
        <v>2405</v>
      </c>
      <c r="B6" t="s">
        <v>2433</v>
      </c>
      <c r="C6" t="s">
        <v>2430</v>
      </c>
      <c r="D6">
        <v>10727319</v>
      </c>
      <c r="E6" t="s">
        <v>2395</v>
      </c>
      <c r="F6" s="34" t="str">
        <f>INDEX('Crosswalk Particulates'!$B:$B,MATCH('2020 EPA Data'!A6,'Crosswalk Particulates'!$A:$A,0))</f>
        <v>Other-EPA</v>
      </c>
      <c r="G6" s="38" t="str">
        <f>INDEX('Crosswalk Particulates'!$E:$E,MATCH('2020 EPA Data'!$B6,'Crosswalk Particulates'!$D:$D,0))</f>
        <v>CO</v>
      </c>
      <c r="H6" s="45">
        <f t="shared" si="0"/>
        <v>9731671671308.4355</v>
      </c>
    </row>
    <row r="7" spans="1:8" s="31" customFormat="1" hidden="1">
      <c r="A7" t="s">
        <v>2402</v>
      </c>
      <c r="B7" t="s">
        <v>2433</v>
      </c>
      <c r="C7" t="s">
        <v>2430</v>
      </c>
      <c r="D7">
        <v>8384258</v>
      </c>
      <c r="E7" t="s">
        <v>2395</v>
      </c>
      <c r="F7" s="34" t="str">
        <f>INDEX('Crosswalk Particulates'!$B:$B,MATCH('2020 EPA Data'!A7,'Crosswalk Particulates'!$A:$A,0))</f>
        <v>Other-EPA</v>
      </c>
      <c r="G7" s="38" t="str">
        <f>INDEX('Crosswalk Particulates'!$E:$E,MATCH('2020 EPA Data'!$B7,'Crosswalk Particulates'!$D:$D,0))</f>
        <v>CO</v>
      </c>
      <c r="H7" s="45">
        <f t="shared" si="0"/>
        <v>7606079959358.0752</v>
      </c>
    </row>
    <row r="8" spans="1:8" s="31" customFormat="1" hidden="1">
      <c r="A8" t="s">
        <v>2462</v>
      </c>
      <c r="B8" t="s">
        <v>2463</v>
      </c>
      <c r="C8" t="s">
        <v>2430</v>
      </c>
      <c r="D8">
        <v>5709128</v>
      </c>
      <c r="E8" t="s">
        <v>2395</v>
      </c>
      <c r="F8" s="34" t="str">
        <f>INDEX('Crosswalk Particulates'!$B:$B,MATCH('2020 EPA Data'!A8,'Crosswalk Particulates'!$A:$A,0))</f>
        <v>Other-EPA</v>
      </c>
      <c r="G8" s="38" t="str">
        <f>INDEX('Crosswalk Particulates'!$E:$E,MATCH('2020 EPA Data'!$B8,'Crosswalk Particulates'!$D:$D,0))</f>
        <v>PM10</v>
      </c>
      <c r="H8" s="45">
        <f t="shared" si="0"/>
        <v>5179239959720.9492</v>
      </c>
    </row>
    <row r="9" spans="1:8" s="31" customFormat="1">
      <c r="A9" t="s">
        <v>2399</v>
      </c>
      <c r="B9" t="s">
        <v>2429</v>
      </c>
      <c r="C9" t="s">
        <v>2430</v>
      </c>
      <c r="D9">
        <v>4622634</v>
      </c>
      <c r="E9" t="s">
        <v>2395</v>
      </c>
      <c r="F9" s="34" t="str">
        <f>INDEX('Crosswalk Particulates'!$B:$B,MATCH('2020 EPA Data'!A9,'Crosswalk Particulates'!$A:$A,0))</f>
        <v>Other-EPA</v>
      </c>
      <c r="G9" s="38" t="str">
        <f>INDEX('Crosswalk Particulates'!$E:$E,MATCH('2020 EPA Data'!$B9,'Crosswalk Particulates'!$D:$D,0))</f>
        <v>VOC</v>
      </c>
      <c r="H9" s="45">
        <f t="shared" si="0"/>
        <v>4193588010632.2183</v>
      </c>
    </row>
    <row r="10" spans="1:8" s="31" customFormat="1" hidden="1">
      <c r="A10" t="s">
        <v>2472</v>
      </c>
      <c r="B10" t="s">
        <v>2463</v>
      </c>
      <c r="C10" t="s">
        <v>2430</v>
      </c>
      <c r="D10">
        <v>3668607</v>
      </c>
      <c r="E10" t="s">
        <v>2395</v>
      </c>
      <c r="F10" s="34" t="str">
        <f>INDEX('Crosswalk Particulates'!$B:$B,MATCH('2020 EPA Data'!A10,'Crosswalk Particulates'!$A:$A,0))</f>
        <v>Other-EPA</v>
      </c>
      <c r="G10" s="38" t="str">
        <f>INDEX('Crosswalk Particulates'!$E:$E,MATCH('2020 EPA Data'!$B10,'Crosswalk Particulates'!$D:$D,0))</f>
        <v>PM10</v>
      </c>
      <c r="H10" s="45">
        <f t="shared" si="0"/>
        <v>3328108245411.9077</v>
      </c>
    </row>
    <row r="11" spans="1:8" s="31" customFormat="1" hidden="1">
      <c r="A11" t="s">
        <v>2391</v>
      </c>
      <c r="B11" t="s">
        <v>2433</v>
      </c>
      <c r="C11" t="s">
        <v>2430</v>
      </c>
      <c r="D11">
        <v>3660297</v>
      </c>
      <c r="E11" t="s">
        <v>2395</v>
      </c>
      <c r="F11" s="34" t="str">
        <f>INDEX('Crosswalk Particulates'!$B:$B,MATCH('2020 EPA Data'!A11,'Crosswalk Particulates'!$A:$A,0))</f>
        <v>Other-EPA</v>
      </c>
      <c r="G11" s="38" t="str">
        <f>INDEX('Crosswalk Particulates'!$E:$E,MATCH('2020 EPA Data'!$B11,'Crosswalk Particulates'!$D:$D,0))</f>
        <v>CO</v>
      </c>
      <c r="H11" s="45">
        <f t="shared" si="0"/>
        <v>3320569531257.0879</v>
      </c>
    </row>
    <row r="12" spans="1:8" s="31" customFormat="1" hidden="1">
      <c r="A12" t="s">
        <v>2422</v>
      </c>
      <c r="B12" t="s">
        <v>2433</v>
      </c>
      <c r="C12" t="s">
        <v>2430</v>
      </c>
      <c r="D12">
        <v>3159455</v>
      </c>
      <c r="E12" t="s">
        <v>2395</v>
      </c>
      <c r="F12" s="34" t="str">
        <f>INDEX('Crosswalk Particulates'!$B:$B,MATCH('2020 EPA Data'!A12,'Crosswalk Particulates'!$A:$A,0))</f>
        <v>Residential Buildings Sector</v>
      </c>
      <c r="G12" s="38" t="str">
        <f>INDEX('Crosswalk Particulates'!$E:$E,MATCH('2020 EPA Data'!$B12,'Crosswalk Particulates'!$D:$D,0))</f>
        <v>CO</v>
      </c>
      <c r="H12" s="45">
        <f t="shared" si="0"/>
        <v>2866212771361.958</v>
      </c>
    </row>
    <row r="13" spans="1:8" s="31" customFormat="1">
      <c r="A13" t="s">
        <v>2415</v>
      </c>
      <c r="B13" t="s">
        <v>2429</v>
      </c>
      <c r="C13" t="s">
        <v>2430</v>
      </c>
      <c r="D13">
        <v>2716673</v>
      </c>
      <c r="E13" t="s">
        <v>2395</v>
      </c>
      <c r="F13" s="34" t="str">
        <f>INDEX('Crosswalk Particulates'!$B:$B,MATCH('2020 EPA Data'!A13,'Crosswalk Particulates'!$A:$A,0))</f>
        <v>process-ngps-industry</v>
      </c>
      <c r="G13" s="38" t="str">
        <f>INDEX('Crosswalk Particulates'!$E:$E,MATCH('2020 EPA Data'!$B13,'Crosswalk Particulates'!$D:$D,0))</f>
        <v>VOC</v>
      </c>
      <c r="H13" s="45">
        <f t="shared" si="0"/>
        <v>2464527220110.4956</v>
      </c>
    </row>
    <row r="14" spans="1:8" s="31" customFormat="1" hidden="1">
      <c r="A14" t="s">
        <v>2425</v>
      </c>
      <c r="B14" t="s">
        <v>2478</v>
      </c>
      <c r="C14" t="s">
        <v>2430</v>
      </c>
      <c r="D14">
        <v>2695627</v>
      </c>
      <c r="E14" t="s">
        <v>2395</v>
      </c>
      <c r="F14" s="34" t="str">
        <f>INDEX('Crosswalk Particulates'!$B:$B,MATCH('2020 EPA Data'!A14,'Crosswalk Particulates'!$A:$A,0))</f>
        <v>process-agriculture-industry</v>
      </c>
      <c r="G14" s="38">
        <f>INDEX('Crosswalk Particulates'!$E:$E,MATCH('2020 EPA Data'!$B14,'Crosswalk Particulates'!$D:$D,0))</f>
        <v>0</v>
      </c>
      <c r="H14" s="45">
        <f t="shared" si="0"/>
        <v>2445434587366.5308</v>
      </c>
    </row>
    <row r="15" spans="1:8" s="31" customFormat="1" hidden="1">
      <c r="A15" t="s">
        <v>2399</v>
      </c>
      <c r="B15" t="s">
        <v>2463</v>
      </c>
      <c r="C15" t="s">
        <v>2430</v>
      </c>
      <c r="D15">
        <v>1976988</v>
      </c>
      <c r="E15" t="s">
        <v>2395</v>
      </c>
      <c r="F15" s="34" t="str">
        <f>INDEX('Crosswalk Particulates'!$B:$B,MATCH('2020 EPA Data'!A15,'Crosswalk Particulates'!$A:$A,0))</f>
        <v>Other-EPA</v>
      </c>
      <c r="G15" s="38" t="str">
        <f>INDEX('Crosswalk Particulates'!$E:$E,MATCH('2020 EPA Data'!$B15,'Crosswalk Particulates'!$D:$D,0))</f>
        <v>PM10</v>
      </c>
      <c r="H15" s="45">
        <f t="shared" si="0"/>
        <v>1793495477678.6931</v>
      </c>
    </row>
    <row r="16" spans="1:8" s="31" customFormat="1">
      <c r="A16" t="s">
        <v>2403</v>
      </c>
      <c r="B16" t="s">
        <v>2429</v>
      </c>
      <c r="C16" t="s">
        <v>2430</v>
      </c>
      <c r="D16">
        <v>1936169</v>
      </c>
      <c r="E16" t="s">
        <v>2395</v>
      </c>
      <c r="F16" s="34" t="s">
        <v>2854</v>
      </c>
      <c r="G16" s="38" t="str">
        <f>INDEX('Crosswalk Particulates'!$E:$E,MATCH('2020 EPA Data'!$B16,'Crosswalk Particulates'!$D:$D,0))</f>
        <v>VOC</v>
      </c>
      <c r="H16" s="45">
        <f t="shared" si="0"/>
        <v>1756465059738.1865</v>
      </c>
    </row>
    <row r="17" spans="1:8" s="31" customFormat="1">
      <c r="A17" t="s">
        <v>2402</v>
      </c>
      <c r="B17" t="s">
        <v>2429</v>
      </c>
      <c r="C17" t="s">
        <v>2430</v>
      </c>
      <c r="D17">
        <v>1936161</v>
      </c>
      <c r="E17" t="s">
        <v>2395</v>
      </c>
      <c r="F17" s="34" t="str">
        <f>INDEX('Crosswalk Particulates'!$B:$B,MATCH('2020 EPA Data'!A17,'Crosswalk Particulates'!$A:$A,0))</f>
        <v>Other-EPA</v>
      </c>
      <c r="G17" s="38" t="str">
        <f>INDEX('Crosswalk Particulates'!$E:$E,MATCH('2020 EPA Data'!$B17,'Crosswalk Particulates'!$D:$D,0))</f>
        <v>VOC</v>
      </c>
      <c r="H17" s="45">
        <f t="shared" si="0"/>
        <v>1756457802251.6353</v>
      </c>
    </row>
    <row r="18" spans="1:8" s="31" customFormat="1" hidden="1">
      <c r="A18" t="s">
        <v>2496</v>
      </c>
      <c r="B18" t="s">
        <v>2478</v>
      </c>
      <c r="C18" t="s">
        <v>2430</v>
      </c>
      <c r="D18">
        <v>1833677</v>
      </c>
      <c r="E18" t="s">
        <v>2395</v>
      </c>
      <c r="F18" s="34" t="str">
        <f>INDEX('Crosswalk Particulates'!$B:$B,MATCH('2020 EPA Data'!A18,'Crosswalk Particulates'!$A:$A,0))</f>
        <v>process-agriculture-industry</v>
      </c>
      <c r="G18" s="38">
        <f>INDEX('Crosswalk Particulates'!$E:$E,MATCH('2020 EPA Data'!$B18,'Crosswalk Particulates'!$D:$D,0))</f>
        <v>0</v>
      </c>
      <c r="H18" s="45">
        <f t="shared" si="0"/>
        <v>1663485770790.4312</v>
      </c>
    </row>
    <row r="19" spans="1:8" s="31" customFormat="1" hidden="1">
      <c r="A19" t="s">
        <v>2399</v>
      </c>
      <c r="B19" t="s">
        <v>2483</v>
      </c>
      <c r="C19" t="s">
        <v>2430</v>
      </c>
      <c r="D19">
        <v>1675479</v>
      </c>
      <c r="E19" t="s">
        <v>2395</v>
      </c>
      <c r="F19" s="34" t="str">
        <f>INDEX('Crosswalk Particulates'!$B:$B,MATCH('2020 EPA Data'!A19,'Crosswalk Particulates'!$A:$A,0))</f>
        <v>Other-EPA</v>
      </c>
      <c r="G19" s="38" t="str">
        <f>INDEX('Crosswalk Particulates'!$E:$E,MATCH('2020 EPA Data'!$B19,'Crosswalk Particulates'!$D:$D,0))</f>
        <v>PM25</v>
      </c>
      <c r="H19" s="45">
        <f t="shared" si="0"/>
        <v>1519970788616.6326</v>
      </c>
    </row>
    <row r="20" spans="1:8" s="31" customFormat="1" hidden="1">
      <c r="A20" t="s">
        <v>2432</v>
      </c>
      <c r="B20" t="s">
        <v>2433</v>
      </c>
      <c r="C20" t="s">
        <v>2430</v>
      </c>
      <c r="D20">
        <v>1479412</v>
      </c>
      <c r="E20" t="s">
        <v>2395</v>
      </c>
      <c r="F20" s="34" t="str">
        <f>INDEX('Crosswalk Particulates'!$B:$B,MATCH('2020 EPA Data'!A20,'Crosswalk Particulates'!$A:$A,0))</f>
        <v>process-waste-industry</v>
      </c>
      <c r="G20" s="38" t="str">
        <f>INDEX('Crosswalk Particulates'!$E:$E,MATCH('2020 EPA Data'!$B20,'Crosswalk Particulates'!$D:$D,0))</f>
        <v>CO</v>
      </c>
      <c r="H20" s="45">
        <f t="shared" si="0"/>
        <v>1342101586667.9973</v>
      </c>
    </row>
    <row r="21" spans="1:8" s="31" customFormat="1" hidden="1">
      <c r="A21" t="s">
        <v>2400</v>
      </c>
      <c r="B21" t="s">
        <v>2482</v>
      </c>
      <c r="C21" t="s">
        <v>2430</v>
      </c>
      <c r="D21">
        <v>1324144</v>
      </c>
      <c r="E21" t="s">
        <v>2395</v>
      </c>
      <c r="F21" s="34" t="str">
        <f>INDEX('Crosswalk Particulates'!$B:$B,MATCH('2020 EPA Data'!A21,'Crosswalk Particulates'!$A:$A,0))</f>
        <v>Transportation Sector</v>
      </c>
      <c r="G21" s="38" t="str">
        <f>INDEX('Crosswalk Particulates'!$E:$E,MATCH('2020 EPA Data'!$B21,'Crosswalk Particulates'!$D:$D,0))</f>
        <v>NOX</v>
      </c>
      <c r="H21" s="45">
        <f t="shared" si="0"/>
        <v>1201244658943.4915</v>
      </c>
    </row>
    <row r="22" spans="1:8" s="31" customFormat="1" hidden="1">
      <c r="A22" t="s">
        <v>2491</v>
      </c>
      <c r="B22" t="s">
        <v>2463</v>
      </c>
      <c r="C22" t="s">
        <v>2430</v>
      </c>
      <c r="D22">
        <v>1245435</v>
      </c>
      <c r="E22" t="s">
        <v>2395</v>
      </c>
      <c r="F22" s="34" t="str">
        <f>INDEX('Crosswalk Particulates'!$B:$B,MATCH('2020 EPA Data'!A22,'Crosswalk Particulates'!$A:$A,0))</f>
        <v>Other-EPA</v>
      </c>
      <c r="G22" s="38" t="str">
        <f>INDEX('Crosswalk Particulates'!$E:$E,MATCH('2020 EPA Data'!$B22,'Crosswalk Particulates'!$D:$D,0))</f>
        <v>PM10</v>
      </c>
      <c r="H22" s="45">
        <f t="shared" si="0"/>
        <v>1129840970325.9519</v>
      </c>
    </row>
    <row r="23" spans="1:8" s="31" customFormat="1" hidden="1">
      <c r="A23" t="s">
        <v>2391</v>
      </c>
      <c r="B23" t="s">
        <v>2482</v>
      </c>
      <c r="C23" t="s">
        <v>2430</v>
      </c>
      <c r="D23">
        <v>1028568</v>
      </c>
      <c r="E23" t="s">
        <v>2395</v>
      </c>
      <c r="F23" s="34" t="str">
        <f>INDEX('Crosswalk Particulates'!$B:$B,MATCH('2020 EPA Data'!A23,'Crosswalk Particulates'!$A:$A,0))</f>
        <v>Other-EPA</v>
      </c>
      <c r="G23" s="38" t="str">
        <f>INDEX('Crosswalk Particulates'!$E:$E,MATCH('2020 EPA Data'!$B23,'Crosswalk Particulates'!$D:$D,0))</f>
        <v>NOX</v>
      </c>
      <c r="H23" s="45">
        <f t="shared" si="0"/>
        <v>933102303344.79419</v>
      </c>
    </row>
    <row r="24" spans="1:8" s="31" customFormat="1">
      <c r="A24" t="s">
        <v>2405</v>
      </c>
      <c r="B24" t="s">
        <v>2429</v>
      </c>
      <c r="C24" t="s">
        <v>2430</v>
      </c>
      <c r="D24">
        <v>935161</v>
      </c>
      <c r="E24" t="s">
        <v>2395</v>
      </c>
      <c r="F24" s="34" t="str">
        <f>INDEX('Crosswalk Particulates'!$B:$B,MATCH('2020 EPA Data'!A24,'Crosswalk Particulates'!$A:$A,0))</f>
        <v>Other-EPA</v>
      </c>
      <c r="G24" s="38" t="str">
        <f>INDEX('Crosswalk Particulates'!$E:$E,MATCH('2020 EPA Data'!$B24,'Crosswalk Particulates'!$D:$D,0))</f>
        <v>VOC</v>
      </c>
      <c r="H24" s="45">
        <f t="shared" si="0"/>
        <v>848364797561.48462</v>
      </c>
    </row>
    <row r="25" spans="1:8" s="31" customFormat="1" hidden="1">
      <c r="A25" t="s">
        <v>2402</v>
      </c>
      <c r="B25" t="s">
        <v>2463</v>
      </c>
      <c r="C25" t="s">
        <v>2430</v>
      </c>
      <c r="D25">
        <v>909106</v>
      </c>
      <c r="E25" t="s">
        <v>2395</v>
      </c>
      <c r="F25" s="34" t="str">
        <f>INDEX('Crosswalk Particulates'!$B:$B,MATCH('2020 EPA Data'!A25,'Crosswalk Particulates'!$A:$A,0))</f>
        <v>Other-EPA</v>
      </c>
      <c r="G25" s="38" t="str">
        <f>INDEX('Crosswalk Particulates'!$E:$E,MATCH('2020 EPA Data'!$B25,'Crosswalk Particulates'!$D:$D,0))</f>
        <v>PM10</v>
      </c>
      <c r="H25" s="45">
        <f t="shared" si="0"/>
        <v>824728071050.79346</v>
      </c>
    </row>
    <row r="26" spans="1:8" s="31" customFormat="1" hidden="1">
      <c r="A26" t="s">
        <v>2399</v>
      </c>
      <c r="B26" t="s">
        <v>2506</v>
      </c>
      <c r="C26" t="s">
        <v>2372</v>
      </c>
      <c r="D26">
        <v>861758</v>
      </c>
      <c r="E26" t="s">
        <v>2395</v>
      </c>
      <c r="F26" s="34" t="str">
        <f>INDEX('Crosswalk Particulates'!$B:$B,MATCH('2020 EPA Data'!A26,'Crosswalk Particulates'!$A:$A,0))</f>
        <v>Other-EPA</v>
      </c>
      <c r="G26" s="38" t="str">
        <f>INDEX('Crosswalk Particulates'!$E:$E,MATCH('2020 EPA Data'!$B26,'Crosswalk Particulates'!$D:$D,0))</f>
        <v>OC</v>
      </c>
      <c r="H26" s="45">
        <f t="shared" si="0"/>
        <v>781774636898.8761</v>
      </c>
    </row>
    <row r="27" spans="1:8" s="31" customFormat="1" hidden="1">
      <c r="A27" t="s">
        <v>2396</v>
      </c>
      <c r="B27" t="s">
        <v>2482</v>
      </c>
      <c r="C27" t="s">
        <v>2430</v>
      </c>
      <c r="D27">
        <v>846917</v>
      </c>
      <c r="E27" t="s">
        <v>2395</v>
      </c>
      <c r="F27" s="34" t="str">
        <f>INDEX('Crosswalk Particulates'!$B:$B,MATCH('2020 EPA Data'!A27,'Crosswalk Particulates'!$A:$A,0))</f>
        <v>Transportation Sector</v>
      </c>
      <c r="G27" s="38" t="str">
        <f>INDEX('Crosswalk Particulates'!$E:$E,MATCH('2020 EPA Data'!$B27,'Crosswalk Particulates'!$D:$D,0))</f>
        <v>NOX</v>
      </c>
      <c r="H27" s="45">
        <f t="shared" si="0"/>
        <v>768311092161.00745</v>
      </c>
    </row>
    <row r="28" spans="1:8" s="31" customFormat="1">
      <c r="A28" t="s">
        <v>2396</v>
      </c>
      <c r="B28" t="s">
        <v>2429</v>
      </c>
      <c r="C28" t="s">
        <v>2430</v>
      </c>
      <c r="D28">
        <v>835443</v>
      </c>
      <c r="E28" t="s">
        <v>2395</v>
      </c>
      <c r="F28" s="34" t="str">
        <f>INDEX('Crosswalk Particulates'!$B:$B,MATCH('2020 EPA Data'!A28,'Crosswalk Particulates'!$A:$A,0))</f>
        <v>Transportation Sector</v>
      </c>
      <c r="G28" s="38" t="str">
        <f>INDEX('Crosswalk Particulates'!$E:$E,MATCH('2020 EPA Data'!$B28,'Crosswalk Particulates'!$D:$D,0))</f>
        <v>VOC</v>
      </c>
      <c r="H28" s="45">
        <f t="shared" si="0"/>
        <v>757902042075.27832</v>
      </c>
    </row>
    <row r="29" spans="1:8" s="31" customFormat="1" hidden="1">
      <c r="A29" t="s">
        <v>2499</v>
      </c>
      <c r="B29" t="s">
        <v>2463</v>
      </c>
      <c r="C29" t="s">
        <v>2430</v>
      </c>
      <c r="D29">
        <v>829929</v>
      </c>
      <c r="E29" t="s">
        <v>2395</v>
      </c>
      <c r="F29" s="34" t="str">
        <f>INDEX('Crosswalk Particulates'!$B:$B,MATCH('2020 EPA Data'!A29,'Crosswalk Particulates'!$A:$A,0))</f>
        <v>Other-EPA</v>
      </c>
      <c r="G29" s="38" t="str">
        <f>INDEX('Crosswalk Particulates'!$E:$E,MATCH('2020 EPA Data'!$B29,'Crosswalk Particulates'!$D:$D,0))</f>
        <v>PM10</v>
      </c>
      <c r="H29" s="45">
        <f t="shared" si="0"/>
        <v>752899819470.02209</v>
      </c>
    </row>
    <row r="30" spans="1:8" s="31" customFormat="1" hidden="1">
      <c r="A30" t="s">
        <v>2402</v>
      </c>
      <c r="B30" t="s">
        <v>2483</v>
      </c>
      <c r="C30" t="s">
        <v>2430</v>
      </c>
      <c r="D30">
        <v>779185</v>
      </c>
      <c r="E30" t="s">
        <v>2395</v>
      </c>
      <c r="F30" s="34" t="str">
        <f>INDEX('Crosswalk Particulates'!$B:$B,MATCH('2020 EPA Data'!A30,'Crosswalk Particulates'!$A:$A,0))</f>
        <v>Other-EPA</v>
      </c>
      <c r="G30" s="38" t="str">
        <f>INDEX('Crosswalk Particulates'!$E:$E,MATCH('2020 EPA Data'!$B30,'Crosswalk Particulates'!$D:$D,0))</f>
        <v>PM25</v>
      </c>
      <c r="H30" s="45">
        <f t="shared" si="0"/>
        <v>706865582277.2179</v>
      </c>
    </row>
    <row r="31" spans="1:8" s="31" customFormat="1" hidden="1">
      <c r="A31" t="s">
        <v>2438</v>
      </c>
      <c r="B31" t="s">
        <v>2488</v>
      </c>
      <c r="C31" t="s">
        <v>2430</v>
      </c>
      <c r="D31">
        <v>773088</v>
      </c>
      <c r="E31" t="s">
        <v>2395</v>
      </c>
      <c r="F31" s="34" t="str">
        <f>INDEX('Crosswalk Particulates'!$B:$B,MATCH('2020 EPA Data'!A31,'Crosswalk Particulates'!$A:$A,0))</f>
        <v>Electricity Sector</v>
      </c>
      <c r="G31" s="38" t="str">
        <f>INDEX('Crosswalk Particulates'!$E:$E,MATCH('2020 EPA Data'!$B31,'Crosswalk Particulates'!$D:$D,0))</f>
        <v>SOx</v>
      </c>
      <c r="H31" s="45">
        <f t="shared" si="0"/>
        <v>701334470339.55969</v>
      </c>
    </row>
    <row r="32" spans="1:8" s="31" customFormat="1" hidden="1">
      <c r="A32" t="s">
        <v>2472</v>
      </c>
      <c r="B32" t="s">
        <v>2483</v>
      </c>
      <c r="C32" t="s">
        <v>2430</v>
      </c>
      <c r="D32">
        <v>718926</v>
      </c>
      <c r="E32" t="s">
        <v>2395</v>
      </c>
      <c r="F32" s="34" t="str">
        <f>INDEX('Crosswalk Particulates'!$B:$B,MATCH('2020 EPA Data'!A32,'Crosswalk Particulates'!$A:$A,0))</f>
        <v>Other-EPA</v>
      </c>
      <c r="G32" s="38" t="str">
        <f>INDEX('Crosswalk Particulates'!$E:$E,MATCH('2020 EPA Data'!$B32,'Crosswalk Particulates'!$D:$D,0))</f>
        <v>PM25</v>
      </c>
      <c r="H32" s="45">
        <f t="shared" si="0"/>
        <v>652199472017.85352</v>
      </c>
    </row>
    <row r="33" spans="1:8" s="31" customFormat="1" hidden="1">
      <c r="A33" t="s">
        <v>2464</v>
      </c>
      <c r="B33" t="s">
        <v>2433</v>
      </c>
      <c r="C33" t="s">
        <v>2430</v>
      </c>
      <c r="D33">
        <v>676162</v>
      </c>
      <c r="E33" t="s">
        <v>2395</v>
      </c>
      <c r="F33" s="34" t="str">
        <f>INDEX('Crosswalk Particulates'!$B:$B,MATCH('2020 EPA Data'!A33,'Crosswalk Particulates'!$A:$A,0))</f>
        <v>Other-EPA</v>
      </c>
      <c r="G33" s="38" t="str">
        <f>INDEX('Crosswalk Particulates'!$E:$E,MATCH('2020 EPA Data'!$B33,'Crosswalk Particulates'!$D:$D,0))</f>
        <v>CO</v>
      </c>
      <c r="H33" s="45">
        <f t="shared" si="0"/>
        <v>613404577659.64209</v>
      </c>
    </row>
    <row r="34" spans="1:8" s="31" customFormat="1" hidden="1">
      <c r="A34" t="s">
        <v>2415</v>
      </c>
      <c r="B34" t="s">
        <v>2433</v>
      </c>
      <c r="C34" t="s">
        <v>2430</v>
      </c>
      <c r="D34">
        <v>674021</v>
      </c>
      <c r="E34" t="s">
        <v>2395</v>
      </c>
      <c r="F34" s="34" t="str">
        <f>INDEX('Crosswalk Particulates'!$B:$B,MATCH('2020 EPA Data'!A34,'Crosswalk Particulates'!$A:$A,0))</f>
        <v>process-ngps-industry</v>
      </c>
      <c r="G34" s="38" t="str">
        <f>INDEX('Crosswalk Particulates'!$E:$E,MATCH('2020 EPA Data'!$B34,'Crosswalk Particulates'!$D:$D,0))</f>
        <v>CO</v>
      </c>
      <c r="H34" s="45">
        <f t="shared" si="0"/>
        <v>611462292821.4386</v>
      </c>
    </row>
    <row r="35" spans="1:8" s="31" customFormat="1" hidden="1">
      <c r="A35" t="s">
        <v>2407</v>
      </c>
      <c r="B35" t="s">
        <v>2482</v>
      </c>
      <c r="C35" t="s">
        <v>2430</v>
      </c>
      <c r="D35">
        <v>654389</v>
      </c>
      <c r="E35" t="s">
        <v>2395</v>
      </c>
      <c r="F35" s="34" t="str">
        <f>INDEX('Crosswalk Particulates'!$B:$B,MATCH('2020 EPA Data'!A35,'Crosswalk Particulates'!$A:$A,0))</f>
        <v>Other-EPA</v>
      </c>
      <c r="G35" s="38" t="str">
        <f>INDEX('Crosswalk Particulates'!$E:$E,MATCH('2020 EPA Data'!$B35,'Crosswalk Particulates'!$D:$D,0))</f>
        <v>NOX</v>
      </c>
      <c r="H35" s="45">
        <f t="shared" si="0"/>
        <v>593652420825.35767</v>
      </c>
    </row>
    <row r="36" spans="1:8" s="31" customFormat="1" hidden="1">
      <c r="A36" t="s">
        <v>2399</v>
      </c>
      <c r="B36" t="s">
        <v>2502</v>
      </c>
      <c r="C36" t="s">
        <v>2372</v>
      </c>
      <c r="D36">
        <v>649089</v>
      </c>
      <c r="E36" t="s">
        <v>2395</v>
      </c>
      <c r="F36" s="34" t="str">
        <f>INDEX('Crosswalk Particulates'!$B:$B,MATCH('2020 EPA Data'!A36,'Crosswalk Particulates'!$A:$A,0))</f>
        <v>Other-EPA</v>
      </c>
      <c r="G36" s="38">
        <f>INDEX('Crosswalk Particulates'!$E:$E,MATCH('2020 EPA Data'!$B36,'Crosswalk Particulates'!$D:$D,0))</f>
        <v>0</v>
      </c>
      <c r="H36" s="45">
        <f t="shared" si="0"/>
        <v>588844335985.33997</v>
      </c>
    </row>
    <row r="37" spans="1:8" s="31" customFormat="1" hidden="1">
      <c r="A37" t="s">
        <v>2415</v>
      </c>
      <c r="B37" t="s">
        <v>2482</v>
      </c>
      <c r="C37" t="s">
        <v>2430</v>
      </c>
      <c r="D37">
        <v>613236</v>
      </c>
      <c r="E37" t="s">
        <v>2395</v>
      </c>
      <c r="F37" s="34" t="str">
        <f>INDEX('Crosswalk Particulates'!$B:$B,MATCH('2020 EPA Data'!A37,'Crosswalk Particulates'!$A:$A,0))</f>
        <v>process-ngps-industry</v>
      </c>
      <c r="G37" s="38" t="str">
        <f>INDEX('Crosswalk Particulates'!$E:$E,MATCH('2020 EPA Data'!$B37,'Crosswalk Particulates'!$D:$D,0))</f>
        <v>NOX</v>
      </c>
      <c r="H37" s="45">
        <f t="shared" si="0"/>
        <v>556319002821.3479</v>
      </c>
    </row>
    <row r="38" spans="1:8" s="31" customFormat="1" hidden="1">
      <c r="A38" t="s">
        <v>2472</v>
      </c>
      <c r="B38" t="s">
        <v>2502</v>
      </c>
      <c r="C38" t="s">
        <v>2372</v>
      </c>
      <c r="D38">
        <v>593324</v>
      </c>
      <c r="E38" t="s">
        <v>2395</v>
      </c>
      <c r="F38" s="34" t="str">
        <f>INDEX('Crosswalk Particulates'!$B:$B,MATCH('2020 EPA Data'!A38,'Crosswalk Particulates'!$A:$A,0))</f>
        <v>Other-EPA</v>
      </c>
      <c r="G38" s="38">
        <f>INDEX('Crosswalk Particulates'!$E:$E,MATCH('2020 EPA Data'!$B38,'Crosswalk Particulates'!$D:$D,0))</f>
        <v>0</v>
      </c>
      <c r="H38" s="45">
        <f t="shared" si="0"/>
        <v>538255118795.98303</v>
      </c>
    </row>
    <row r="39" spans="1:8" s="31" customFormat="1" hidden="1">
      <c r="A39" t="s">
        <v>2424</v>
      </c>
      <c r="B39" t="s">
        <v>2482</v>
      </c>
      <c r="C39" t="s">
        <v>2430</v>
      </c>
      <c r="D39">
        <v>577959</v>
      </c>
      <c r="E39" t="s">
        <v>2395</v>
      </c>
      <c r="F39" s="34" t="str">
        <f>INDEX('Crosswalk Particulates'!$B:$B,MATCH('2020 EPA Data'!A39,'Crosswalk Particulates'!$A:$A,0))</f>
        <v>industry-fuel-natural gas</v>
      </c>
      <c r="G39" s="38" t="str">
        <f>INDEX('Crosswalk Particulates'!$E:$E,MATCH('2020 EPA Data'!$B39,'Crosswalk Particulates'!$D:$D,0))</f>
        <v>NOX</v>
      </c>
      <c r="H39" s="45">
        <f t="shared" si="0"/>
        <v>524316208689.02582</v>
      </c>
    </row>
    <row r="40" spans="1:8" s="31" customFormat="1" hidden="1">
      <c r="A40" t="s">
        <v>2438</v>
      </c>
      <c r="B40" t="s">
        <v>2482</v>
      </c>
      <c r="C40" t="s">
        <v>2430</v>
      </c>
      <c r="D40">
        <v>575037</v>
      </c>
      <c r="E40" t="s">
        <v>2395</v>
      </c>
      <c r="F40" s="34" t="str">
        <f>INDEX('Crosswalk Particulates'!$B:$B,MATCH('2020 EPA Data'!A40,'Crosswalk Particulates'!$A:$A,0))</f>
        <v>Electricity Sector</v>
      </c>
      <c r="G40" s="38" t="str">
        <f>INDEX('Crosswalk Particulates'!$E:$E,MATCH('2020 EPA Data'!$B40,'Crosswalk Particulates'!$D:$D,0))</f>
        <v>NOX</v>
      </c>
      <c r="H40" s="45">
        <f t="shared" si="0"/>
        <v>521665411726.28394</v>
      </c>
    </row>
    <row r="41" spans="1:8" s="31" customFormat="1" hidden="1">
      <c r="A41" t="s">
        <v>2400</v>
      </c>
      <c r="B41" t="s">
        <v>2433</v>
      </c>
      <c r="C41" t="s">
        <v>2430</v>
      </c>
      <c r="D41">
        <v>568641</v>
      </c>
      <c r="E41" t="s">
        <v>2395</v>
      </c>
      <c r="F41" s="34" t="str">
        <f>INDEX('Crosswalk Particulates'!$B:$B,MATCH('2020 EPA Data'!A41,'Crosswalk Particulates'!$A:$A,0))</f>
        <v>Transportation Sector</v>
      </c>
      <c r="G41" s="38" t="str">
        <f>INDEX('Crosswalk Particulates'!$E:$E,MATCH('2020 EPA Data'!$B41,'Crosswalk Particulates'!$D:$D,0))</f>
        <v>CO</v>
      </c>
      <c r="H41" s="45">
        <f t="shared" si="0"/>
        <v>515863051228.7832</v>
      </c>
    </row>
    <row r="42" spans="1:8" s="31" customFormat="1" hidden="1">
      <c r="A42" t="s">
        <v>2462</v>
      </c>
      <c r="B42" t="s">
        <v>2483</v>
      </c>
      <c r="C42" t="s">
        <v>2430</v>
      </c>
      <c r="D42">
        <v>567952</v>
      </c>
      <c r="E42" t="s">
        <v>2395</v>
      </c>
      <c r="F42" s="34" t="str">
        <f>INDEX('Crosswalk Particulates'!$B:$B,MATCH('2020 EPA Data'!A42,'Crosswalk Particulates'!$A:$A,0))</f>
        <v>Other-EPA</v>
      </c>
      <c r="G42" s="38" t="str">
        <f>INDEX('Crosswalk Particulates'!$E:$E,MATCH('2020 EPA Data'!$B42,'Crosswalk Particulates'!$D:$D,0))</f>
        <v>PM25</v>
      </c>
      <c r="H42" s="45">
        <f t="shared" si="0"/>
        <v>515238000199.58093</v>
      </c>
    </row>
    <row r="43" spans="1:8" s="31" customFormat="1" hidden="1">
      <c r="A43" t="s">
        <v>2427</v>
      </c>
      <c r="B43" t="s">
        <v>2433</v>
      </c>
      <c r="C43" t="s">
        <v>2430</v>
      </c>
      <c r="D43">
        <v>538383</v>
      </c>
      <c r="E43" t="s">
        <v>2395</v>
      </c>
      <c r="F43" s="34" t="str">
        <f>INDEX('Crosswalk Particulates'!$B:$B,MATCH('2020 EPA Data'!A43,'Crosswalk Particulates'!$A:$A,0))</f>
        <v>Transportation Sector</v>
      </c>
      <c r="G43" s="38" t="str">
        <f>INDEX('Crosswalk Particulates'!$E:$E,MATCH('2020 EPA Data'!$B43,'Crosswalk Particulates'!$D:$D,0))</f>
        <v>CO</v>
      </c>
      <c r="H43" s="45">
        <f t="shared" si="0"/>
        <v>488413422721.37604</v>
      </c>
    </row>
    <row r="44" spans="1:8" s="31" customFormat="1" hidden="1">
      <c r="A44" t="s">
        <v>2462</v>
      </c>
      <c r="B44" t="s">
        <v>2502</v>
      </c>
      <c r="C44" t="s">
        <v>2372</v>
      </c>
      <c r="D44">
        <v>531380</v>
      </c>
      <c r="E44" t="s">
        <v>2395</v>
      </c>
      <c r="F44" s="34" t="str">
        <f>INDEX('Crosswalk Particulates'!$B:$B,MATCH('2020 EPA Data'!A44,'Crosswalk Particulates'!$A:$A,0))</f>
        <v>Other-EPA</v>
      </c>
      <c r="G44" s="38">
        <f>INDEX('Crosswalk Particulates'!$E:$E,MATCH('2020 EPA Data'!$B44,'Crosswalk Particulates'!$D:$D,0))</f>
        <v>0</v>
      </c>
      <c r="H44" s="45">
        <f t="shared" si="0"/>
        <v>482060400431.8205</v>
      </c>
    </row>
    <row r="45" spans="1:8" s="31" customFormat="1" hidden="1">
      <c r="A45" t="s">
        <v>2422</v>
      </c>
      <c r="B45" t="s">
        <v>2463</v>
      </c>
      <c r="C45" t="s">
        <v>2430</v>
      </c>
      <c r="D45">
        <v>488914</v>
      </c>
      <c r="E45" t="s">
        <v>2395</v>
      </c>
      <c r="F45" s="34" t="str">
        <f>INDEX('Crosswalk Particulates'!$B:$B,MATCH('2020 EPA Data'!A45,'Crosswalk Particulates'!$A:$A,0))</f>
        <v>Residential Buildings Sector</v>
      </c>
      <c r="G45" s="38" t="str">
        <f>INDEX('Crosswalk Particulates'!$E:$E,MATCH('2020 EPA Data'!$B45,'Crosswalk Particulates'!$D:$D,0))</f>
        <v>PM10</v>
      </c>
      <c r="H45" s="45">
        <f t="shared" si="0"/>
        <v>443535847447.63275</v>
      </c>
    </row>
    <row r="46" spans="1:8" s="31" customFormat="1" hidden="1">
      <c r="A46" t="s">
        <v>2422</v>
      </c>
      <c r="B46" t="s">
        <v>2483</v>
      </c>
      <c r="C46" t="s">
        <v>2430</v>
      </c>
      <c r="D46">
        <v>485077</v>
      </c>
      <c r="E46" t="s">
        <v>2395</v>
      </c>
      <c r="F46" s="34" t="str">
        <f>INDEX('Crosswalk Particulates'!$B:$B,MATCH('2020 EPA Data'!A46,'Crosswalk Particulates'!$A:$A,0))</f>
        <v>Residential Buildings Sector</v>
      </c>
      <c r="G46" s="38" t="str">
        <f>INDEX('Crosswalk Particulates'!$E:$E,MATCH('2020 EPA Data'!$B46,'Crosswalk Particulates'!$D:$D,0))</f>
        <v>PM25</v>
      </c>
      <c r="H46" s="45">
        <f t="shared" si="0"/>
        <v>440054975460.6236</v>
      </c>
    </row>
    <row r="47" spans="1:8" s="31" customFormat="1" hidden="1">
      <c r="A47" t="s">
        <v>2442</v>
      </c>
      <c r="B47" t="s">
        <v>2482</v>
      </c>
      <c r="C47" t="s">
        <v>2430</v>
      </c>
      <c r="D47">
        <v>462507</v>
      </c>
      <c r="E47" t="s">
        <v>2395</v>
      </c>
      <c r="F47" s="34" t="str">
        <f>INDEX('Crosswalk Particulates'!$B:$B,MATCH('2020 EPA Data'!A47,'Crosswalk Particulates'!$A:$A,0))</f>
        <v>Transportation Sector</v>
      </c>
      <c r="G47" s="38" t="str">
        <f>INDEX('Crosswalk Particulates'!$E:$E,MATCH('2020 EPA Data'!$B47,'Crosswalk Particulates'!$D:$D,0))</f>
        <v>NOX</v>
      </c>
      <c r="H47" s="45">
        <f t="shared" si="0"/>
        <v>419579791528.69885</v>
      </c>
    </row>
    <row r="48" spans="1:8" s="31" customFormat="1">
      <c r="A48" t="s">
        <v>2422</v>
      </c>
      <c r="B48" t="s">
        <v>2429</v>
      </c>
      <c r="C48" t="s">
        <v>2430</v>
      </c>
      <c r="D48">
        <v>459848</v>
      </c>
      <c r="E48" t="s">
        <v>2395</v>
      </c>
      <c r="F48" s="34" t="str">
        <f>INDEX('Crosswalk Particulates'!$B:$B,MATCH('2020 EPA Data'!A48,'Crosswalk Particulates'!$A:$A,0))</f>
        <v>Residential Buildings Sector</v>
      </c>
      <c r="G48" s="38" t="str">
        <f>INDEX('Crosswalk Particulates'!$E:$E,MATCH('2020 EPA Data'!$B48,'Crosswalk Particulates'!$D:$D,0))</f>
        <v>VOC</v>
      </c>
      <c r="H48" s="45">
        <f t="shared" si="0"/>
        <v>417167584436.32013</v>
      </c>
    </row>
    <row r="49" spans="1:8" s="31" customFormat="1" hidden="1">
      <c r="A49" t="s">
        <v>2402</v>
      </c>
      <c r="B49" t="s">
        <v>2506</v>
      </c>
      <c r="C49" t="s">
        <v>2372</v>
      </c>
      <c r="D49">
        <v>413897</v>
      </c>
      <c r="E49" t="s">
        <v>2395</v>
      </c>
      <c r="F49" s="34" t="str">
        <f>INDEX('Crosswalk Particulates'!$B:$B,MATCH('2020 EPA Data'!A49,'Crosswalk Particulates'!$A:$A,0))</f>
        <v>Other-EPA</v>
      </c>
      <c r="G49" s="38" t="str">
        <f>INDEX('Crosswalk Particulates'!$E:$E,MATCH('2020 EPA Data'!$B49,'Crosswalk Particulates'!$D:$D,0))</f>
        <v>OC</v>
      </c>
      <c r="H49" s="45">
        <f t="shared" si="0"/>
        <v>375481488873.36597</v>
      </c>
    </row>
    <row r="50" spans="1:8" s="31" customFormat="1">
      <c r="A50" t="s">
        <v>2420</v>
      </c>
      <c r="B50" t="s">
        <v>2429</v>
      </c>
      <c r="C50" t="s">
        <v>2430</v>
      </c>
      <c r="D50">
        <v>380978</v>
      </c>
      <c r="E50" t="s">
        <v>2395</v>
      </c>
      <c r="F50" s="34" t="str">
        <f>INDEX('Crosswalk Particulates'!$B:$B,MATCH('2020 EPA Data'!A50,'Crosswalk Particulates'!$A:$A,0))</f>
        <v>process-other-industry</v>
      </c>
      <c r="G50" s="38" t="str">
        <f>INDEX('Crosswalk Particulates'!$E:$E,MATCH('2020 EPA Data'!$B50,'Crosswalk Particulates'!$D:$D,0))</f>
        <v>VOC</v>
      </c>
      <c r="H50" s="45">
        <f t="shared" si="0"/>
        <v>345617838901.94232</v>
      </c>
    </row>
    <row r="51" spans="1:8" s="31" customFormat="1" hidden="1">
      <c r="A51" t="s">
        <v>2519</v>
      </c>
      <c r="B51" t="s">
        <v>2463</v>
      </c>
      <c r="C51" t="s">
        <v>2430</v>
      </c>
      <c r="D51">
        <v>369243</v>
      </c>
      <c r="E51" t="s">
        <v>2395</v>
      </c>
      <c r="F51" s="34" t="str">
        <f>INDEX('Crosswalk Particulates'!$B:$B,MATCH('2020 EPA Data'!A51,'Crosswalk Particulates'!$A:$A,0))</f>
        <v>process-mining-industry</v>
      </c>
      <c r="G51" s="38" t="str">
        <f>INDEX('Crosswalk Particulates'!$E:$E,MATCH('2020 EPA Data'!$B51,'Crosswalk Particulates'!$D:$D,0))</f>
        <v>PM10</v>
      </c>
      <c r="H51" s="45">
        <f t="shared" si="0"/>
        <v>334972013317.48785</v>
      </c>
    </row>
    <row r="52" spans="1:8" s="31" customFormat="1" hidden="1">
      <c r="A52" t="s">
        <v>2424</v>
      </c>
      <c r="B52" t="s">
        <v>2433</v>
      </c>
      <c r="C52" t="s">
        <v>2430</v>
      </c>
      <c r="D52">
        <v>345470</v>
      </c>
      <c r="E52" t="s">
        <v>2395</v>
      </c>
      <c r="F52" s="34" t="str">
        <f>INDEX('Crosswalk Particulates'!$B:$B,MATCH('2020 EPA Data'!A52,'Crosswalk Particulates'!$A:$A,0))</f>
        <v>industry-fuel-natural gas</v>
      </c>
      <c r="G52" s="38" t="str">
        <f>INDEX('Crosswalk Particulates'!$E:$E,MATCH('2020 EPA Data'!$B52,'Crosswalk Particulates'!$D:$D,0))</f>
        <v>CO</v>
      </c>
      <c r="H52" s="45">
        <f t="shared" si="0"/>
        <v>313405484845.46094</v>
      </c>
    </row>
    <row r="53" spans="1:8" s="31" customFormat="1">
      <c r="A53" t="s">
        <v>2419</v>
      </c>
      <c r="B53" t="s">
        <v>2429</v>
      </c>
      <c r="C53" t="s">
        <v>2430</v>
      </c>
      <c r="D53">
        <v>336647</v>
      </c>
      <c r="E53" t="s">
        <v>2395</v>
      </c>
      <c r="F53" s="34" t="str">
        <f>INDEX('Crosswalk Particulates'!$B:$B,MATCH('2020 EPA Data'!A53,'Crosswalk Particulates'!$A:$A,0))</f>
        <v>process-other-industry</v>
      </c>
      <c r="G53" s="38" t="str">
        <f>INDEX('Crosswalk Particulates'!$E:$E,MATCH('2020 EPA Data'!$B53,'Crosswalk Particulates'!$D:$D,0))</f>
        <v>VOC</v>
      </c>
      <c r="H53" s="45">
        <f t="shared" si="0"/>
        <v>305401384365.55963</v>
      </c>
    </row>
    <row r="54" spans="1:8" s="31" customFormat="1" hidden="1">
      <c r="A54" t="s">
        <v>2473</v>
      </c>
      <c r="B54" t="s">
        <v>2433</v>
      </c>
      <c r="C54" t="s">
        <v>2430</v>
      </c>
      <c r="D54">
        <v>330050</v>
      </c>
      <c r="E54" t="s">
        <v>2395</v>
      </c>
      <c r="F54" s="34" t="str">
        <f>INDEX('Crosswalk Particulates'!$B:$B,MATCH('2020 EPA Data'!A54,'Crosswalk Particulates'!$A:$A,0))</f>
        <v>industry-fuel-biomass</v>
      </c>
      <c r="G54" s="38" t="str">
        <f>INDEX('Crosswalk Particulates'!$E:$E,MATCH('2020 EPA Data'!$B54,'Crosswalk Particulates'!$D:$D,0))</f>
        <v>CO</v>
      </c>
      <c r="H54" s="45">
        <f t="shared" si="0"/>
        <v>299416679518.46576</v>
      </c>
    </row>
    <row r="55" spans="1:8" s="31" customFormat="1" hidden="1">
      <c r="A55" t="s">
        <v>2414</v>
      </c>
      <c r="B55" t="s">
        <v>2433</v>
      </c>
      <c r="C55" t="s">
        <v>2430</v>
      </c>
      <c r="D55">
        <v>327247</v>
      </c>
      <c r="E55" t="s">
        <v>2395</v>
      </c>
      <c r="F55" s="34" t="str">
        <f>INDEX('Crosswalk Particulates'!$B:$B,MATCH('2020 EPA Data'!A55,'Crosswalk Particulates'!$A:$A,0))</f>
        <v>Transportation Sector</v>
      </c>
      <c r="G55" s="38" t="str">
        <f>INDEX('Crosswalk Particulates'!$E:$E,MATCH('2020 EPA Data'!$B55,'Crosswalk Particulates'!$D:$D,0))</f>
        <v>CO</v>
      </c>
      <c r="H55" s="45">
        <f t="shared" si="0"/>
        <v>296873837668.16956</v>
      </c>
    </row>
    <row r="56" spans="1:8" s="31" customFormat="1">
      <c r="A56" t="s">
        <v>2458</v>
      </c>
      <c r="B56" t="s">
        <v>2429</v>
      </c>
      <c r="C56" t="s">
        <v>2430</v>
      </c>
      <c r="D56">
        <v>324975</v>
      </c>
      <c r="E56" t="s">
        <v>2395</v>
      </c>
      <c r="F56" s="34" t="s">
        <v>2854</v>
      </c>
      <c r="G56" s="38" t="str">
        <f>INDEX('Crosswalk Particulates'!$E:$E,MATCH('2020 EPA Data'!$B56,'Crosswalk Particulates'!$D:$D,0))</f>
        <v>VOC</v>
      </c>
      <c r="H56" s="45">
        <f t="shared" si="0"/>
        <v>294812711487.69409</v>
      </c>
    </row>
    <row r="57" spans="1:8" s="31" customFormat="1" hidden="1">
      <c r="A57" t="s">
        <v>2399</v>
      </c>
      <c r="B57" t="s">
        <v>2478</v>
      </c>
      <c r="C57" t="s">
        <v>2430</v>
      </c>
      <c r="D57">
        <v>321482</v>
      </c>
      <c r="E57" t="s">
        <v>2395</v>
      </c>
      <c r="F57" s="34" t="str">
        <f>INDEX('Crosswalk Particulates'!$B:$B,MATCH('2020 EPA Data'!A57,'Crosswalk Particulates'!$A:$A,0))</f>
        <v>Other-EPA</v>
      </c>
      <c r="G57" s="38">
        <f>INDEX('Crosswalk Particulates'!$E:$E,MATCH('2020 EPA Data'!$B57,'Crosswalk Particulates'!$D:$D,0))</f>
        <v>0</v>
      </c>
      <c r="H57" s="45">
        <f t="shared" si="0"/>
        <v>291643911422.37671</v>
      </c>
    </row>
    <row r="58" spans="1:8" s="31" customFormat="1" hidden="1">
      <c r="A58" t="s">
        <v>2402</v>
      </c>
      <c r="B58" t="s">
        <v>2502</v>
      </c>
      <c r="C58" t="s">
        <v>2372</v>
      </c>
      <c r="D58">
        <v>321452</v>
      </c>
      <c r="E58" t="s">
        <v>2395</v>
      </c>
      <c r="F58" s="34" t="str">
        <f>INDEX('Crosswalk Particulates'!$B:$B,MATCH('2020 EPA Data'!A58,'Crosswalk Particulates'!$A:$A,0))</f>
        <v>Other-EPA</v>
      </c>
      <c r="G58" s="38">
        <f>INDEX('Crosswalk Particulates'!$E:$E,MATCH('2020 EPA Data'!$B58,'Crosswalk Particulates'!$D:$D,0))</f>
        <v>0</v>
      </c>
      <c r="H58" s="45">
        <f t="shared" si="0"/>
        <v>291616695847.81055</v>
      </c>
    </row>
    <row r="59" spans="1:8" s="31" customFormat="1" hidden="1">
      <c r="A59" t="s">
        <v>2407</v>
      </c>
      <c r="B59" t="s">
        <v>2433</v>
      </c>
      <c r="C59" t="s">
        <v>2430</v>
      </c>
      <c r="D59">
        <v>300416</v>
      </c>
      <c r="E59" t="s">
        <v>2395</v>
      </c>
      <c r="F59" s="34" t="str">
        <f>INDEX('Crosswalk Particulates'!$B:$B,MATCH('2020 EPA Data'!A59,'Crosswalk Particulates'!$A:$A,0))</f>
        <v>Other-EPA</v>
      </c>
      <c r="G59" s="38" t="str">
        <f>INDEX('Crosswalk Particulates'!$E:$E,MATCH('2020 EPA Data'!$B59,'Crosswalk Particulates'!$D:$D,0))</f>
        <v>CO</v>
      </c>
      <c r="H59" s="45">
        <f t="shared" si="0"/>
        <v>272533134962.0343</v>
      </c>
    </row>
    <row r="60" spans="1:8" s="31" customFormat="1" hidden="1">
      <c r="A60" t="s">
        <v>2438</v>
      </c>
      <c r="B60" t="s">
        <v>2433</v>
      </c>
      <c r="C60" t="s">
        <v>2430</v>
      </c>
      <c r="D60">
        <v>268220</v>
      </c>
      <c r="E60" t="s">
        <v>2395</v>
      </c>
      <c r="F60" s="34" t="str">
        <f>INDEX('Crosswalk Particulates'!$B:$B,MATCH('2020 EPA Data'!A60,'Crosswalk Particulates'!$A:$A,0))</f>
        <v>Electricity Sector</v>
      </c>
      <c r="G60" s="38" t="str">
        <f>INDEX('Crosswalk Particulates'!$E:$E,MATCH('2020 EPA Data'!$B60,'Crosswalk Particulates'!$D:$D,0))</f>
        <v>CO</v>
      </c>
      <c r="H60" s="45">
        <f t="shared" si="0"/>
        <v>243325380337.65457</v>
      </c>
    </row>
    <row r="61" spans="1:8" s="31" customFormat="1" hidden="1">
      <c r="A61" t="s">
        <v>2422</v>
      </c>
      <c r="B61" t="s">
        <v>2506</v>
      </c>
      <c r="C61" t="s">
        <v>2372</v>
      </c>
      <c r="D61">
        <v>256192</v>
      </c>
      <c r="E61" t="s">
        <v>2395</v>
      </c>
      <c r="F61" s="34" t="str">
        <f>INDEX('Crosswalk Particulates'!$B:$B,MATCH('2020 EPA Data'!A61,'Crosswalk Particulates'!$A:$A,0))</f>
        <v>Residential Buildings Sector</v>
      </c>
      <c r="G61" s="38" t="str">
        <f>INDEX('Crosswalk Particulates'!$E:$E,MATCH('2020 EPA Data'!$B61,'Crosswalk Particulates'!$D:$D,0))</f>
        <v>OC</v>
      </c>
      <c r="H61" s="45">
        <f t="shared" si="0"/>
        <v>232413749308.27084</v>
      </c>
    </row>
    <row r="62" spans="1:8" s="31" customFormat="1" hidden="1">
      <c r="A62" t="s">
        <v>2432</v>
      </c>
      <c r="B62" t="s">
        <v>2463</v>
      </c>
      <c r="C62" t="s">
        <v>2430</v>
      </c>
      <c r="D62">
        <v>253018</v>
      </c>
      <c r="E62" t="s">
        <v>2395</v>
      </c>
      <c r="F62" s="34" t="str">
        <f>INDEX('Crosswalk Particulates'!$B:$B,MATCH('2020 EPA Data'!A62,'Crosswalk Particulates'!$A:$A,0))</f>
        <v>process-waste-industry</v>
      </c>
      <c r="G62" s="38" t="str">
        <f>INDEX('Crosswalk Particulates'!$E:$E,MATCH('2020 EPA Data'!$B62,'Crosswalk Particulates'!$D:$D,0))</f>
        <v>PM10</v>
      </c>
      <c r="H62" s="45">
        <f t="shared" si="0"/>
        <v>229534341519.17337</v>
      </c>
    </row>
    <row r="63" spans="1:8" s="31" customFormat="1" hidden="1">
      <c r="A63" t="s">
        <v>2399</v>
      </c>
      <c r="B63" t="s">
        <v>2482</v>
      </c>
      <c r="C63" t="s">
        <v>2430</v>
      </c>
      <c r="D63">
        <v>246135</v>
      </c>
      <c r="E63" t="s">
        <v>2395</v>
      </c>
      <c r="F63" s="34" t="str">
        <f>INDEX('Crosswalk Particulates'!$B:$B,MATCH('2020 EPA Data'!A63,'Crosswalk Particulates'!$A:$A,0))</f>
        <v>Other-EPA</v>
      </c>
      <c r="G63" s="38" t="str">
        <f>INDEX('Crosswalk Particulates'!$E:$E,MATCH('2020 EPA Data'!$B63,'Crosswalk Particulates'!$D:$D,0))</f>
        <v>NOX</v>
      </c>
      <c r="H63" s="45">
        <f t="shared" si="0"/>
        <v>223290181527.88239</v>
      </c>
    </row>
    <row r="64" spans="1:8" s="31" customFormat="1" hidden="1">
      <c r="A64" t="s">
        <v>2476</v>
      </c>
      <c r="B64" t="s">
        <v>2482</v>
      </c>
      <c r="C64" t="s">
        <v>2430</v>
      </c>
      <c r="D64">
        <v>240086</v>
      </c>
      <c r="E64" t="s">
        <v>2395</v>
      </c>
      <c r="F64" s="34" t="str">
        <f>INDEX('Crosswalk Particulates'!$B:$B,MATCH('2020 EPA Data'!A64,'Crosswalk Particulates'!$A:$A,0))</f>
        <v>Transportation Sector</v>
      </c>
      <c r="G64" s="38" t="str">
        <f>INDEX('Crosswalk Particulates'!$E:$E,MATCH('2020 EPA Data'!$B64,'Crosswalk Particulates'!$D:$D,0))</f>
        <v>NOX</v>
      </c>
      <c r="H64" s="45">
        <f t="shared" si="0"/>
        <v>217802614509.53003</v>
      </c>
    </row>
    <row r="65" spans="1:8" s="31" customFormat="1" hidden="1">
      <c r="A65" t="s">
        <v>2432</v>
      </c>
      <c r="B65" t="s">
        <v>2483</v>
      </c>
      <c r="C65" t="s">
        <v>2430</v>
      </c>
      <c r="D65">
        <v>227393</v>
      </c>
      <c r="E65" t="s">
        <v>2395</v>
      </c>
      <c r="F65" s="34" t="str">
        <f>INDEX('Crosswalk Particulates'!$B:$B,MATCH('2020 EPA Data'!A65,'Crosswalk Particulates'!$A:$A,0))</f>
        <v>process-waste-industry</v>
      </c>
      <c r="G65" s="38" t="str">
        <f>INDEX('Crosswalk Particulates'!$E:$E,MATCH('2020 EPA Data'!$B65,'Crosswalk Particulates'!$D:$D,0))</f>
        <v>PM25</v>
      </c>
      <c r="H65" s="45">
        <f t="shared" si="0"/>
        <v>206287704910.59686</v>
      </c>
    </row>
    <row r="66" spans="1:8" s="31" customFormat="1" hidden="1">
      <c r="A66" t="s">
        <v>2473</v>
      </c>
      <c r="B66" t="s">
        <v>2463</v>
      </c>
      <c r="C66" t="s">
        <v>2430</v>
      </c>
      <c r="D66">
        <v>226044</v>
      </c>
      <c r="E66" t="s">
        <v>2395</v>
      </c>
      <c r="F66" s="34" t="str">
        <f>INDEX('Crosswalk Particulates'!$B:$B,MATCH('2020 EPA Data'!A66,'Crosswalk Particulates'!$A:$A,0))</f>
        <v>industry-fuel-biomass</v>
      </c>
      <c r="G66" s="38" t="str">
        <f>INDEX('Crosswalk Particulates'!$E:$E,MATCH('2020 EPA Data'!$B66,'Crosswalk Particulates'!$D:$D,0))</f>
        <v>PM10</v>
      </c>
      <c r="H66" s="45">
        <f t="shared" si="0"/>
        <v>205063911240.93948</v>
      </c>
    </row>
    <row r="67" spans="1:8" s="31" customFormat="1">
      <c r="A67" t="s">
        <v>2425</v>
      </c>
      <c r="B67" t="s">
        <v>2429</v>
      </c>
      <c r="C67" t="s">
        <v>2430</v>
      </c>
      <c r="D67">
        <v>215767</v>
      </c>
      <c r="E67" t="s">
        <v>2395</v>
      </c>
      <c r="F67" s="34" t="str">
        <f>INDEX('Crosswalk Particulates'!$B:$B,MATCH('2020 EPA Data'!A67,'Crosswalk Particulates'!$A:$A,0))</f>
        <v>process-agriculture-industry</v>
      </c>
      <c r="G67" s="38" t="str">
        <f>INDEX('Crosswalk Particulates'!$E:$E,MATCH('2020 EPA Data'!$B67,'Crosswalk Particulates'!$D:$D,0))</f>
        <v>VOC</v>
      </c>
      <c r="H67" s="45">
        <f t="shared" si="0"/>
        <v>195740762580.39938</v>
      </c>
    </row>
    <row r="68" spans="1:8" s="31" customFormat="1" hidden="1">
      <c r="A68" t="s">
        <v>2503</v>
      </c>
      <c r="B68" t="s">
        <v>2482</v>
      </c>
      <c r="C68" t="s">
        <v>2430</v>
      </c>
      <c r="D68">
        <v>215690</v>
      </c>
      <c r="E68" t="s">
        <v>2395</v>
      </c>
      <c r="F68" s="34" t="str">
        <f>INDEX('Crosswalk Particulates'!$B:$B,MATCH('2020 EPA Data'!A68,'Crosswalk Particulates'!$A:$A,0))</f>
        <v>Residential Buildings Sector</v>
      </c>
      <c r="G68" s="38" t="str">
        <f>INDEX('Crosswalk Particulates'!$E:$E,MATCH('2020 EPA Data'!$B68,'Crosswalk Particulates'!$D:$D,0))</f>
        <v>NOX</v>
      </c>
      <c r="H68" s="45">
        <f t="shared" ref="H68:H131" si="1">IF(E68="TON",D68/metricton_to_shortton,0)*10^6</f>
        <v>195670909272.34625</v>
      </c>
    </row>
    <row r="69" spans="1:8" s="31" customFormat="1" hidden="1">
      <c r="A69" t="s">
        <v>2436</v>
      </c>
      <c r="B69" t="s">
        <v>2433</v>
      </c>
      <c r="C69" t="s">
        <v>2430</v>
      </c>
      <c r="D69">
        <v>211871</v>
      </c>
      <c r="E69" t="s">
        <v>2395</v>
      </c>
      <c r="F69" s="34" t="str">
        <f>INDEX('Crosswalk Particulates'!$B:$B,MATCH('2020 EPA Data'!A69,'Crosswalk Particulates'!$A:$A,0))</f>
        <v>Other-EPA</v>
      </c>
      <c r="G69" s="38" t="str">
        <f>INDEX('Crosswalk Particulates'!$E:$E,MATCH('2020 EPA Data'!$B69,'Crosswalk Particulates'!$D:$D,0))</f>
        <v>CO</v>
      </c>
      <c r="H69" s="45">
        <f t="shared" si="1"/>
        <v>192206366630.07687</v>
      </c>
    </row>
    <row r="70" spans="1:8" s="31" customFormat="1" hidden="1">
      <c r="A70" t="s">
        <v>2474</v>
      </c>
      <c r="B70" t="s">
        <v>2463</v>
      </c>
      <c r="C70" t="s">
        <v>2430</v>
      </c>
      <c r="D70">
        <v>201585</v>
      </c>
      <c r="E70" t="s">
        <v>2395</v>
      </c>
      <c r="F70" s="34" t="str">
        <f>INDEX('Crosswalk Particulates'!$B:$B,MATCH('2020 EPA Data'!A70,'Crosswalk Particulates'!$A:$A,0))</f>
        <v>Commercial Buildings Sector</v>
      </c>
      <c r="G70" s="38" t="str">
        <f>INDEX('Crosswalk Particulates'!$E:$E,MATCH('2020 EPA Data'!$B70,'Crosswalk Particulates'!$D:$D,0))</f>
        <v>PM10</v>
      </c>
      <c r="H70" s="45">
        <f t="shared" si="1"/>
        <v>182875053297.1669</v>
      </c>
    </row>
    <row r="71" spans="1:8" s="31" customFormat="1">
      <c r="A71" t="s">
        <v>2423</v>
      </c>
      <c r="B71" t="s">
        <v>2429</v>
      </c>
      <c r="C71" t="s">
        <v>2430</v>
      </c>
      <c r="D71">
        <v>201297</v>
      </c>
      <c r="E71" t="s">
        <v>2395</v>
      </c>
      <c r="F71" s="34" t="s">
        <v>2854</v>
      </c>
      <c r="G71" s="38" t="str">
        <f>INDEX('Crosswalk Particulates'!$E:$E,MATCH('2020 EPA Data'!$B71,'Crosswalk Particulates'!$D:$D,0))</f>
        <v>VOC</v>
      </c>
      <c r="H71" s="45">
        <f t="shared" si="1"/>
        <v>182613783781.33194</v>
      </c>
    </row>
    <row r="72" spans="1:8" s="31" customFormat="1" hidden="1">
      <c r="A72" t="s">
        <v>2492</v>
      </c>
      <c r="B72" t="s">
        <v>2433</v>
      </c>
      <c r="C72" t="s">
        <v>2430</v>
      </c>
      <c r="D72">
        <v>199513</v>
      </c>
      <c r="E72" t="s">
        <v>2395</v>
      </c>
      <c r="F72" s="34" t="str">
        <f>INDEX('Crosswalk Particulates'!$B:$B,MATCH('2020 EPA Data'!A72,'Crosswalk Particulates'!$A:$A,0))</f>
        <v>process-iron and steel-industry</v>
      </c>
      <c r="G72" s="38" t="str">
        <f>INDEX('Crosswalk Particulates'!$E:$E,MATCH('2020 EPA Data'!$B72,'Crosswalk Particulates'!$D:$D,0))</f>
        <v>CO</v>
      </c>
      <c r="H72" s="45">
        <f t="shared" si="1"/>
        <v>180995364280.46558</v>
      </c>
    </row>
    <row r="73" spans="1:8" s="31" customFormat="1" hidden="1">
      <c r="A73" t="s">
        <v>2422</v>
      </c>
      <c r="B73" t="s">
        <v>2502</v>
      </c>
      <c r="C73" t="s">
        <v>2372</v>
      </c>
      <c r="D73">
        <v>198873</v>
      </c>
      <c r="E73" t="s">
        <v>2395</v>
      </c>
      <c r="F73" s="34" t="str">
        <f>INDEX('Crosswalk Particulates'!$B:$B,MATCH('2020 EPA Data'!A73,'Crosswalk Particulates'!$A:$A,0))</f>
        <v>Residential Buildings Sector</v>
      </c>
      <c r="G73" s="38">
        <f>INDEX('Crosswalk Particulates'!$E:$E,MATCH('2020 EPA Data'!$B73,'Crosswalk Particulates'!$D:$D,0))</f>
        <v>0</v>
      </c>
      <c r="H73" s="45">
        <f t="shared" si="1"/>
        <v>180414765356.38797</v>
      </c>
    </row>
    <row r="74" spans="1:8" s="31" customFormat="1" hidden="1">
      <c r="A74" t="s">
        <v>2473</v>
      </c>
      <c r="B74" t="s">
        <v>2483</v>
      </c>
      <c r="C74" t="s">
        <v>2430</v>
      </c>
      <c r="D74">
        <v>195337</v>
      </c>
      <c r="E74" t="s">
        <v>2395</v>
      </c>
      <c r="F74" s="34" t="str">
        <f>INDEX('Crosswalk Particulates'!$B:$B,MATCH('2020 EPA Data'!A74,'Crosswalk Particulates'!$A:$A,0))</f>
        <v>industry-fuel-biomass</v>
      </c>
      <c r="G74" s="38" t="str">
        <f>INDEX('Crosswalk Particulates'!$E:$E,MATCH('2020 EPA Data'!$B74,'Crosswalk Particulates'!$D:$D,0))</f>
        <v>PM25</v>
      </c>
      <c r="H74" s="45">
        <f t="shared" si="1"/>
        <v>177206956300.8591</v>
      </c>
    </row>
    <row r="75" spans="1:8" s="31" customFormat="1" hidden="1">
      <c r="A75" t="s">
        <v>2499</v>
      </c>
      <c r="B75" t="s">
        <v>2483</v>
      </c>
      <c r="C75" t="s">
        <v>2430</v>
      </c>
      <c r="D75">
        <v>194060</v>
      </c>
      <c r="E75" t="s">
        <v>2395</v>
      </c>
      <c r="F75" s="34" t="str">
        <f>INDEX('Crosswalk Particulates'!$B:$B,MATCH('2020 EPA Data'!A75,'Crosswalk Particulates'!$A:$A,0))</f>
        <v>Other-EPA</v>
      </c>
      <c r="G75" s="38" t="str">
        <f>INDEX('Crosswalk Particulates'!$E:$E,MATCH('2020 EPA Data'!$B75,'Crosswalk Particulates'!$D:$D,0))</f>
        <v>PM25</v>
      </c>
      <c r="H75" s="45">
        <f t="shared" si="1"/>
        <v>176048480010.16049</v>
      </c>
    </row>
    <row r="76" spans="1:8" s="31" customFormat="1">
      <c r="A76" t="s">
        <v>2393</v>
      </c>
      <c r="B76" t="s">
        <v>2429</v>
      </c>
      <c r="C76" t="s">
        <v>2430</v>
      </c>
      <c r="D76">
        <v>192533</v>
      </c>
      <c r="E76" t="s">
        <v>2395</v>
      </c>
      <c r="F76" s="34" t="str">
        <f>INDEX('Crosswalk Particulates'!$B:$B,MATCH('2020 EPA Data'!A76,'Crosswalk Particulates'!$A:$A,0))</f>
        <v>process-other-industry</v>
      </c>
      <c r="G76" s="38" t="str">
        <f>INDEX('Crosswalk Particulates'!$E:$E,MATCH('2020 EPA Data'!$B76,'Crosswalk Particulates'!$D:$D,0))</f>
        <v>VOC</v>
      </c>
      <c r="H76" s="45">
        <f t="shared" si="1"/>
        <v>174663207264.74408</v>
      </c>
    </row>
    <row r="77" spans="1:8" s="31" customFormat="1">
      <c r="A77" t="s">
        <v>2432</v>
      </c>
      <c r="B77" t="s">
        <v>2429</v>
      </c>
      <c r="C77" t="s">
        <v>2430</v>
      </c>
      <c r="D77">
        <v>190690</v>
      </c>
      <c r="E77" t="s">
        <v>2395</v>
      </c>
      <c r="F77" s="34" t="str">
        <f>INDEX('Crosswalk Particulates'!$B:$B,MATCH('2020 EPA Data'!A77,'Crosswalk Particulates'!$A:$A,0))</f>
        <v>process-waste-industry</v>
      </c>
      <c r="G77" s="38" t="str">
        <f>INDEX('Crosswalk Particulates'!$E:$E,MATCH('2020 EPA Data'!$B77,'Crosswalk Particulates'!$D:$D,0))</f>
        <v>VOC</v>
      </c>
      <c r="H77" s="45">
        <f t="shared" si="1"/>
        <v>172991263800.56427</v>
      </c>
    </row>
    <row r="78" spans="1:8" s="31" customFormat="1">
      <c r="A78" t="s">
        <v>2459</v>
      </c>
      <c r="B78" t="s">
        <v>2429</v>
      </c>
      <c r="C78" t="s">
        <v>2430</v>
      </c>
      <c r="D78">
        <v>189246</v>
      </c>
      <c r="E78" t="s">
        <v>2395</v>
      </c>
      <c r="F78" s="34" t="str">
        <f>INDEX('Crosswalk Particulates'!$B:$B,MATCH('2020 EPA Data'!A78,'Crosswalk Particulates'!$A:$A,0))</f>
        <v>process-other-industry</v>
      </c>
      <c r="G78" s="38" t="str">
        <f>INDEX('Crosswalk Particulates'!$E:$E,MATCH('2020 EPA Data'!$B78,'Crosswalk Particulates'!$D:$D,0))</f>
        <v>VOC</v>
      </c>
      <c r="H78" s="45">
        <f t="shared" si="1"/>
        <v>171681287478.11417</v>
      </c>
    </row>
    <row r="79" spans="1:8" s="31" customFormat="1" hidden="1">
      <c r="A79" t="s">
        <v>2474</v>
      </c>
      <c r="B79" t="s">
        <v>2483</v>
      </c>
      <c r="C79" t="s">
        <v>2430</v>
      </c>
      <c r="D79">
        <v>187820</v>
      </c>
      <c r="E79" t="s">
        <v>2395</v>
      </c>
      <c r="F79" s="34" t="str">
        <f>INDEX('Crosswalk Particulates'!$B:$B,MATCH('2020 EPA Data'!A79,'Crosswalk Particulates'!$A:$A,0))</f>
        <v>Commercial Buildings Sector</v>
      </c>
      <c r="G79" s="38" t="str">
        <f>INDEX('Crosswalk Particulates'!$E:$E,MATCH('2020 EPA Data'!$B79,'Crosswalk Particulates'!$D:$D,0))</f>
        <v>PM25</v>
      </c>
      <c r="H79" s="45">
        <f t="shared" si="1"/>
        <v>170387640500.40372</v>
      </c>
    </row>
    <row r="80" spans="1:8" s="31" customFormat="1" hidden="1">
      <c r="A80" t="s">
        <v>2405</v>
      </c>
      <c r="B80" t="s">
        <v>2482</v>
      </c>
      <c r="C80" t="s">
        <v>2430</v>
      </c>
      <c r="D80">
        <v>187448</v>
      </c>
      <c r="E80" t="s">
        <v>2395</v>
      </c>
      <c r="F80" s="34" t="str">
        <f>INDEX('Crosswalk Particulates'!$B:$B,MATCH('2020 EPA Data'!A80,'Crosswalk Particulates'!$A:$A,0))</f>
        <v>Other-EPA</v>
      </c>
      <c r="G80" s="38" t="str">
        <f>INDEX('Crosswalk Particulates'!$E:$E,MATCH('2020 EPA Data'!$B80,'Crosswalk Particulates'!$D:$D,0))</f>
        <v>NOX</v>
      </c>
      <c r="H80" s="45">
        <f t="shared" si="1"/>
        <v>170050167375.7836</v>
      </c>
    </row>
    <row r="81" spans="1:8" s="31" customFormat="1" hidden="1">
      <c r="A81" t="s">
        <v>2418</v>
      </c>
      <c r="B81" t="s">
        <v>2433</v>
      </c>
      <c r="C81" t="s">
        <v>2430</v>
      </c>
      <c r="D81">
        <v>183074</v>
      </c>
      <c r="E81" t="s">
        <v>2395</v>
      </c>
      <c r="F81" s="34" t="str">
        <f>INDEX('Crosswalk Particulates'!$B:$B,MATCH('2020 EPA Data'!A81,'Crosswalk Particulates'!$A:$A,0))</f>
        <v>Transportation Sector</v>
      </c>
      <c r="G81" s="38" t="str">
        <f>INDEX('Crosswalk Particulates'!$E:$E,MATCH('2020 EPA Data'!$B81,'Crosswalk Particulates'!$D:$D,0))</f>
        <v>CO</v>
      </c>
      <c r="H81" s="45">
        <f t="shared" si="1"/>
        <v>166082136604.04062</v>
      </c>
    </row>
    <row r="82" spans="1:8" s="31" customFormat="1" hidden="1">
      <c r="A82" t="s">
        <v>2454</v>
      </c>
      <c r="B82" t="s">
        <v>2482</v>
      </c>
      <c r="C82" t="s">
        <v>2430</v>
      </c>
      <c r="D82">
        <v>177953</v>
      </c>
      <c r="E82" t="s">
        <v>2395</v>
      </c>
      <c r="F82" s="34" t="str">
        <f>INDEX('Crosswalk Particulates'!$B:$B,MATCH('2020 EPA Data'!A82,'Crosswalk Particulates'!$A:$A,0))</f>
        <v>Electricity Sector</v>
      </c>
      <c r="G82" s="38" t="str">
        <f>INDEX('Crosswalk Particulates'!$E:$E,MATCH('2020 EPA Data'!$B82,'Crosswalk Particulates'!$D:$D,0))</f>
        <v>NOX</v>
      </c>
      <c r="H82" s="45">
        <f t="shared" si="1"/>
        <v>161436438025.6008</v>
      </c>
    </row>
    <row r="83" spans="1:8" s="31" customFormat="1" hidden="1">
      <c r="A83" t="s">
        <v>2475</v>
      </c>
      <c r="B83" t="s">
        <v>2433</v>
      </c>
      <c r="C83" t="s">
        <v>2430</v>
      </c>
      <c r="D83">
        <v>174829</v>
      </c>
      <c r="E83" t="s">
        <v>2395</v>
      </c>
      <c r="F83" s="34" t="str">
        <f>INDEX('Crosswalk Particulates'!$B:$B,MATCH('2020 EPA Data'!A83,'Crosswalk Particulates'!$A:$A,0))</f>
        <v>process-other-industry</v>
      </c>
      <c r="G83" s="38" t="str">
        <f>INDEX('Crosswalk Particulates'!$E:$E,MATCH('2020 EPA Data'!$B83,'Crosswalk Particulates'!$D:$D,0))</f>
        <v>CO</v>
      </c>
      <c r="H83" s="45">
        <f t="shared" si="1"/>
        <v>158602389527.4469</v>
      </c>
    </row>
    <row r="84" spans="1:8" s="31" customFormat="1" hidden="1">
      <c r="A84" t="s">
        <v>2499</v>
      </c>
      <c r="B84" t="s">
        <v>2502</v>
      </c>
      <c r="C84" t="s">
        <v>2372</v>
      </c>
      <c r="D84">
        <v>171785</v>
      </c>
      <c r="E84" t="s">
        <v>2395</v>
      </c>
      <c r="F84" s="34" t="str">
        <f>INDEX('Crosswalk Particulates'!$B:$B,MATCH('2020 EPA Data'!A84,'Crosswalk Particulates'!$A:$A,0))</f>
        <v>Other-EPA</v>
      </c>
      <c r="G84" s="38">
        <f>INDEX('Crosswalk Particulates'!$E:$E,MATCH('2020 EPA Data'!$B84,'Crosswalk Particulates'!$D:$D,0))</f>
        <v>0</v>
      </c>
      <c r="H84" s="45">
        <f t="shared" si="1"/>
        <v>155840915894.80273</v>
      </c>
    </row>
    <row r="85" spans="1:8" s="31" customFormat="1">
      <c r="A85" t="s">
        <v>2428</v>
      </c>
      <c r="B85" t="s">
        <v>2429</v>
      </c>
      <c r="C85" t="s">
        <v>2430</v>
      </c>
      <c r="D85">
        <v>170018</v>
      </c>
      <c r="E85" t="s">
        <v>2395</v>
      </c>
      <c r="F85" s="34" t="s">
        <v>2854</v>
      </c>
      <c r="G85" s="38" t="str">
        <f>INDEX('Crosswalk Particulates'!$E:$E,MATCH('2020 EPA Data'!$B85,'Crosswalk Particulates'!$D:$D,0))</f>
        <v>VOC</v>
      </c>
      <c r="H85" s="45">
        <f t="shared" si="1"/>
        <v>154237918552.85718</v>
      </c>
    </row>
    <row r="86" spans="1:8" s="31" customFormat="1" hidden="1">
      <c r="A86" t="s">
        <v>2415</v>
      </c>
      <c r="B86" t="s">
        <v>2488</v>
      </c>
      <c r="C86" t="s">
        <v>2430</v>
      </c>
      <c r="D86">
        <v>165325</v>
      </c>
      <c r="E86" t="s">
        <v>2395</v>
      </c>
      <c r="F86" s="34" t="str">
        <f>INDEX('Crosswalk Particulates'!$B:$B,MATCH('2020 EPA Data'!A86,'Crosswalk Particulates'!$A:$A,0))</f>
        <v>process-ngps-industry</v>
      </c>
      <c r="G86" s="38" t="str">
        <f>INDEX('Crosswalk Particulates'!$E:$E,MATCH('2020 EPA Data'!$B86,'Crosswalk Particulates'!$D:$D,0))</f>
        <v>SOx</v>
      </c>
      <c r="H86" s="45">
        <f t="shared" si="1"/>
        <v>149980495504.89429</v>
      </c>
    </row>
    <row r="87" spans="1:8" s="31" customFormat="1" hidden="1">
      <c r="A87" t="s">
        <v>2399</v>
      </c>
      <c r="B87" t="s">
        <v>2588</v>
      </c>
      <c r="C87" t="s">
        <v>2372</v>
      </c>
      <c r="D87">
        <v>149443</v>
      </c>
      <c r="E87" t="s">
        <v>2395</v>
      </c>
      <c r="F87" s="34" t="str">
        <f>INDEX('Crosswalk Particulates'!$B:$B,MATCH('2020 EPA Data'!A87,'Crosswalk Particulates'!$A:$A,0))</f>
        <v>Other-EPA</v>
      </c>
      <c r="G87" s="38" t="str">
        <f>INDEX('Crosswalk Particulates'!$E:$E,MATCH('2020 EPA Data'!$B87,'Crosswalk Particulates'!$D:$D,0))</f>
        <v>BC</v>
      </c>
      <c r="H87" s="45">
        <f t="shared" si="1"/>
        <v>135572570329.58063</v>
      </c>
    </row>
    <row r="88" spans="1:8" s="31" customFormat="1" hidden="1">
      <c r="A88" t="s">
        <v>2402</v>
      </c>
      <c r="B88" t="s">
        <v>2482</v>
      </c>
      <c r="C88" t="s">
        <v>2430</v>
      </c>
      <c r="D88">
        <v>148752</v>
      </c>
      <c r="E88" t="s">
        <v>2395</v>
      </c>
      <c r="F88" s="34" t="str">
        <f>INDEX('Crosswalk Particulates'!$B:$B,MATCH('2020 EPA Data'!A88,'Crosswalk Particulates'!$A:$A,0))</f>
        <v>Other-EPA</v>
      </c>
      <c r="G88" s="38" t="str">
        <f>INDEX('Crosswalk Particulates'!$E:$E,MATCH('2020 EPA Data'!$B88,'Crosswalk Particulates'!$D:$D,0))</f>
        <v>NOX</v>
      </c>
      <c r="H88" s="45">
        <f t="shared" si="1"/>
        <v>134945704928.74057</v>
      </c>
    </row>
    <row r="89" spans="1:8" s="31" customFormat="1" hidden="1">
      <c r="A89" t="s">
        <v>2464</v>
      </c>
      <c r="B89" t="s">
        <v>2478</v>
      </c>
      <c r="C89" t="s">
        <v>2430</v>
      </c>
      <c r="D89">
        <v>145731</v>
      </c>
      <c r="E89" t="s">
        <v>2395</v>
      </c>
      <c r="F89" s="34" t="str">
        <f>INDEX('Crosswalk Particulates'!$B:$B,MATCH('2020 EPA Data'!A89,'Crosswalk Particulates'!$A:$A,0))</f>
        <v>Other-EPA</v>
      </c>
      <c r="G89" s="38">
        <f>INDEX('Crosswalk Particulates'!$E:$E,MATCH('2020 EPA Data'!$B89,'Crosswalk Particulates'!$D:$D,0))</f>
        <v>0</v>
      </c>
      <c r="H89" s="45">
        <f t="shared" si="1"/>
        <v>132205096569.93044</v>
      </c>
    </row>
    <row r="90" spans="1:8" s="31" customFormat="1" hidden="1">
      <c r="A90" t="s">
        <v>2418</v>
      </c>
      <c r="B90" t="s">
        <v>2482</v>
      </c>
      <c r="C90" t="s">
        <v>2430</v>
      </c>
      <c r="D90">
        <v>142732</v>
      </c>
      <c r="E90" t="s">
        <v>2395</v>
      </c>
      <c r="F90" s="34" t="str">
        <f>INDEX('Crosswalk Particulates'!$B:$B,MATCH('2020 EPA Data'!A90,'Crosswalk Particulates'!$A:$A,0))</f>
        <v>Transportation Sector</v>
      </c>
      <c r="G90" s="38" t="str">
        <f>INDEX('Crosswalk Particulates'!$E:$E,MATCH('2020 EPA Data'!$B90,'Crosswalk Particulates'!$D:$D,0))</f>
        <v>NOX</v>
      </c>
      <c r="H90" s="45">
        <f t="shared" si="1"/>
        <v>129484446299.13547</v>
      </c>
    </row>
    <row r="91" spans="1:8" s="31" customFormat="1" hidden="1">
      <c r="A91" t="s">
        <v>2399</v>
      </c>
      <c r="B91" t="s">
        <v>2488</v>
      </c>
      <c r="C91" t="s">
        <v>2430</v>
      </c>
      <c r="D91">
        <v>140766</v>
      </c>
      <c r="E91" t="s">
        <v>2395</v>
      </c>
      <c r="F91" s="34" t="str">
        <f>INDEX('Crosswalk Particulates'!$B:$B,MATCH('2020 EPA Data'!A91,'Crosswalk Particulates'!$A:$A,0))</f>
        <v>Other-EPA</v>
      </c>
      <c r="G91" s="38" t="str">
        <f>INDEX('Crosswalk Particulates'!$E:$E,MATCH('2020 EPA Data'!$B91,'Crosswalk Particulates'!$D:$D,0))</f>
        <v>SOx</v>
      </c>
      <c r="H91" s="45">
        <f t="shared" si="1"/>
        <v>127700918979.23453</v>
      </c>
    </row>
    <row r="92" spans="1:8" s="31" customFormat="1" hidden="1">
      <c r="A92" t="s">
        <v>2455</v>
      </c>
      <c r="B92" t="s">
        <v>2482</v>
      </c>
      <c r="C92" t="s">
        <v>2430</v>
      </c>
      <c r="D92">
        <v>140180</v>
      </c>
      <c r="E92" t="s">
        <v>2395</v>
      </c>
      <c r="F92" s="34" t="str">
        <f>INDEX('Crosswalk Particulates'!$B:$B,MATCH('2020 EPA Data'!A92,'Crosswalk Particulates'!$A:$A,0))</f>
        <v>Commercial Buildings Sector</v>
      </c>
      <c r="G92" s="38" t="str">
        <f>INDEX('Crosswalk Particulates'!$E:$E,MATCH('2020 EPA Data'!$B92,'Crosswalk Particulates'!$D:$D,0))</f>
        <v>NOX</v>
      </c>
      <c r="H92" s="45">
        <f t="shared" si="1"/>
        <v>127169308089.37596</v>
      </c>
    </row>
    <row r="93" spans="1:8" s="31" customFormat="1" hidden="1">
      <c r="A93" t="s">
        <v>2451</v>
      </c>
      <c r="B93" t="s">
        <v>2433</v>
      </c>
      <c r="C93" t="s">
        <v>2430</v>
      </c>
      <c r="D93">
        <v>138110</v>
      </c>
      <c r="E93" t="s">
        <v>2395</v>
      </c>
      <c r="F93" s="34" t="str">
        <f>INDEX('Crosswalk Particulates'!$B:$B,MATCH('2020 EPA Data'!A93,'Crosswalk Particulates'!$A:$A,0))</f>
        <v>process-chemicals-industry</v>
      </c>
      <c r="G93" s="38" t="str">
        <f>INDEX('Crosswalk Particulates'!$E:$E,MATCH('2020 EPA Data'!$B93,'Crosswalk Particulates'!$D:$D,0))</f>
        <v>CO</v>
      </c>
      <c r="H93" s="45">
        <f t="shared" si="1"/>
        <v>125291433444.31241</v>
      </c>
    </row>
    <row r="94" spans="1:8" s="31" customFormat="1" hidden="1">
      <c r="A94" t="s">
        <v>2402</v>
      </c>
      <c r="B94" t="s">
        <v>2478</v>
      </c>
      <c r="C94" t="s">
        <v>2430</v>
      </c>
      <c r="D94">
        <v>134544</v>
      </c>
      <c r="E94" t="s">
        <v>2395</v>
      </c>
      <c r="F94" s="34" t="str">
        <f>INDEX('Crosswalk Particulates'!$B:$B,MATCH('2020 EPA Data'!A94,'Crosswalk Particulates'!$A:$A,0))</f>
        <v>Other-EPA</v>
      </c>
      <c r="G94" s="38">
        <f>INDEX('Crosswalk Particulates'!$E:$E,MATCH('2020 EPA Data'!$B94,'Crosswalk Particulates'!$D:$D,0))</f>
        <v>0</v>
      </c>
      <c r="H94" s="45">
        <f t="shared" si="1"/>
        <v>122056408814.21742</v>
      </c>
    </row>
    <row r="95" spans="1:8" s="31" customFormat="1" hidden="1">
      <c r="A95" t="s">
        <v>2473</v>
      </c>
      <c r="B95" t="s">
        <v>2482</v>
      </c>
      <c r="C95" t="s">
        <v>2430</v>
      </c>
      <c r="D95">
        <v>133970</v>
      </c>
      <c r="E95" t="s">
        <v>2395</v>
      </c>
      <c r="F95" s="34" t="str">
        <f>INDEX('Crosswalk Particulates'!$B:$B,MATCH('2020 EPA Data'!A95,'Crosswalk Particulates'!$A:$A,0))</f>
        <v>industry-fuel-biomass</v>
      </c>
      <c r="G95" s="38" t="str">
        <f>INDEX('Crosswalk Particulates'!$E:$E,MATCH('2020 EPA Data'!$B95,'Crosswalk Particulates'!$D:$D,0))</f>
        <v>NOX</v>
      </c>
      <c r="H95" s="45">
        <f t="shared" si="1"/>
        <v>121535684154.1853</v>
      </c>
    </row>
    <row r="96" spans="1:8" s="31" customFormat="1" hidden="1">
      <c r="A96" t="s">
        <v>2393</v>
      </c>
      <c r="B96" t="s">
        <v>2482</v>
      </c>
      <c r="C96" t="s">
        <v>2430</v>
      </c>
      <c r="D96">
        <v>131434</v>
      </c>
      <c r="E96" t="s">
        <v>2395</v>
      </c>
      <c r="F96" s="34" t="str">
        <f>INDEX('Crosswalk Particulates'!$B:$B,MATCH('2020 EPA Data'!A96,'Crosswalk Particulates'!$A:$A,0))</f>
        <v>process-other-industry</v>
      </c>
      <c r="G96" s="38" t="str">
        <f>INDEX('Crosswalk Particulates'!$E:$E,MATCH('2020 EPA Data'!$B96,'Crosswalk Particulates'!$D:$D,0))</f>
        <v>NOX</v>
      </c>
      <c r="H96" s="45">
        <f t="shared" si="1"/>
        <v>119235060917.52776</v>
      </c>
    </row>
    <row r="97" spans="1:8" s="31" customFormat="1" hidden="1">
      <c r="A97" t="s">
        <v>2393</v>
      </c>
      <c r="B97" t="s">
        <v>2433</v>
      </c>
      <c r="C97" t="s">
        <v>2430</v>
      </c>
      <c r="D97">
        <v>128223</v>
      </c>
      <c r="E97" t="s">
        <v>2395</v>
      </c>
      <c r="F97" s="34" t="str">
        <f>INDEX('Crosswalk Particulates'!$B:$B,MATCH('2020 EPA Data'!A97,'Crosswalk Particulates'!$A:$A,0))</f>
        <v>process-other-industry</v>
      </c>
      <c r="G97" s="38" t="str">
        <f>INDEX('Crosswalk Particulates'!$E:$E,MATCH('2020 EPA Data'!$B97,'Crosswalk Particulates'!$D:$D,0))</f>
        <v>CO</v>
      </c>
      <c r="H97" s="45">
        <f t="shared" si="1"/>
        <v>116322087253.13206</v>
      </c>
    </row>
    <row r="98" spans="1:8" s="31" customFormat="1">
      <c r="A98" t="s">
        <v>2411</v>
      </c>
      <c r="B98" t="s">
        <v>2429</v>
      </c>
      <c r="C98" t="s">
        <v>2430</v>
      </c>
      <c r="D98">
        <v>126718</v>
      </c>
      <c r="E98" t="s">
        <v>2395</v>
      </c>
      <c r="F98" s="34" t="str">
        <f>INDEX('Crosswalk Particulates'!$B:$B,MATCH('2020 EPA Data'!A98,'Crosswalk Particulates'!$A:$A,0))</f>
        <v>process-other-industry</v>
      </c>
      <c r="G98" s="38" t="str">
        <f>INDEX('Crosswalk Particulates'!$E:$E,MATCH('2020 EPA Data'!$B98,'Crosswalk Particulates'!$D:$D,0))</f>
        <v>VOC</v>
      </c>
      <c r="H98" s="45">
        <f t="shared" si="1"/>
        <v>114956772595.7308</v>
      </c>
    </row>
    <row r="99" spans="1:8" s="31" customFormat="1" hidden="1">
      <c r="A99" t="s">
        <v>2491</v>
      </c>
      <c r="B99" t="s">
        <v>2483</v>
      </c>
      <c r="C99" t="s">
        <v>2430</v>
      </c>
      <c r="D99">
        <v>124695</v>
      </c>
      <c r="E99" t="s">
        <v>2395</v>
      </c>
      <c r="F99" s="34" t="str">
        <f>INDEX('Crosswalk Particulates'!$B:$B,MATCH('2020 EPA Data'!A99,'Crosswalk Particulates'!$A:$A,0))</f>
        <v>Other-EPA</v>
      </c>
      <c r="G99" s="38" t="str">
        <f>INDEX('Crosswalk Particulates'!$E:$E,MATCH('2020 EPA Data'!$B99,'Crosswalk Particulates'!$D:$D,0))</f>
        <v>PM25</v>
      </c>
      <c r="H99" s="45">
        <f t="shared" si="1"/>
        <v>113121535684.15419</v>
      </c>
    </row>
    <row r="100" spans="1:8" s="31" customFormat="1" hidden="1">
      <c r="A100" t="s">
        <v>2474</v>
      </c>
      <c r="B100" t="s">
        <v>2506</v>
      </c>
      <c r="C100" t="s">
        <v>2372</v>
      </c>
      <c r="D100">
        <v>123050</v>
      </c>
      <c r="E100" t="s">
        <v>2395</v>
      </c>
      <c r="F100" s="34" t="str">
        <f>INDEX('Crosswalk Particulates'!$B:$B,MATCH('2020 EPA Data'!A100,'Crosswalk Particulates'!$A:$A,0))</f>
        <v>Commercial Buildings Sector</v>
      </c>
      <c r="G100" s="38" t="str">
        <f>INDEX('Crosswalk Particulates'!$E:$E,MATCH('2020 EPA Data'!$B100,'Crosswalk Particulates'!$D:$D,0))</f>
        <v>OC</v>
      </c>
      <c r="H100" s="45">
        <f t="shared" si="1"/>
        <v>111629215012.11095</v>
      </c>
    </row>
    <row r="101" spans="1:8" s="31" customFormat="1">
      <c r="A101" t="s">
        <v>2468</v>
      </c>
      <c r="B101" t="s">
        <v>2429</v>
      </c>
      <c r="C101" t="s">
        <v>2430</v>
      </c>
      <c r="D101">
        <v>119457</v>
      </c>
      <c r="E101" t="s">
        <v>2395</v>
      </c>
      <c r="F101" s="34" t="str">
        <f>INDEX('Crosswalk Particulates'!$B:$B,MATCH('2020 EPA Data'!A101,'Crosswalk Particulates'!$A:$A,0))</f>
        <v>process-other-industry</v>
      </c>
      <c r="G101" s="38" t="str">
        <f>INDEX('Crosswalk Particulates'!$E:$E,MATCH('2020 EPA Data'!$B101,'Crosswalk Particulates'!$D:$D,0))</f>
        <v>VOC</v>
      </c>
      <c r="H101" s="45">
        <f t="shared" si="1"/>
        <v>108369696364.90643</v>
      </c>
    </row>
    <row r="102" spans="1:8" s="31" customFormat="1" hidden="1">
      <c r="A102" t="s">
        <v>2393</v>
      </c>
      <c r="B102" t="s">
        <v>2463</v>
      </c>
      <c r="C102" t="s">
        <v>2430</v>
      </c>
      <c r="D102">
        <v>117711</v>
      </c>
      <c r="E102" t="s">
        <v>2395</v>
      </c>
      <c r="F102" s="34" t="str">
        <f>INDEX('Crosswalk Particulates'!$B:$B,MATCH('2020 EPA Data'!A102,'Crosswalk Particulates'!$A:$A,0))</f>
        <v>process-other-industry</v>
      </c>
      <c r="G102" s="38" t="str">
        <f>INDEX('Crosswalk Particulates'!$E:$E,MATCH('2020 EPA Data'!$B102,'Crosswalk Particulates'!$D:$D,0))</f>
        <v>PM10</v>
      </c>
      <c r="H102" s="45">
        <f t="shared" si="1"/>
        <v>106785749925.15718</v>
      </c>
    </row>
    <row r="103" spans="1:8" s="31" customFormat="1" hidden="1">
      <c r="A103" t="s">
        <v>2491</v>
      </c>
      <c r="B103" t="s">
        <v>2502</v>
      </c>
      <c r="C103" t="s">
        <v>2372</v>
      </c>
      <c r="D103">
        <v>117622</v>
      </c>
      <c r="E103" t="s">
        <v>2395</v>
      </c>
      <c r="F103" s="34" t="str">
        <f>INDEX('Crosswalk Particulates'!$B:$B,MATCH('2020 EPA Data'!A103,'Crosswalk Particulates'!$A:$A,0))</f>
        <v>Other-EPA</v>
      </c>
      <c r="G103" s="38">
        <f>INDEX('Crosswalk Particulates'!$E:$E,MATCH('2020 EPA Data'!$B103,'Crosswalk Particulates'!$D:$D,0))</f>
        <v>0</v>
      </c>
      <c r="H103" s="45">
        <f t="shared" si="1"/>
        <v>106705010387.27763</v>
      </c>
    </row>
    <row r="104" spans="1:8" s="31" customFormat="1" hidden="1">
      <c r="A104" t="s">
        <v>2455</v>
      </c>
      <c r="B104" t="s">
        <v>2433</v>
      </c>
      <c r="C104" t="s">
        <v>2430</v>
      </c>
      <c r="D104">
        <v>115113</v>
      </c>
      <c r="E104" t="s">
        <v>2395</v>
      </c>
      <c r="F104" s="34" t="str">
        <f>INDEX('Crosswalk Particulates'!$B:$B,MATCH('2020 EPA Data'!A104,'Crosswalk Particulates'!$A:$A,0))</f>
        <v>Commercial Buildings Sector</v>
      </c>
      <c r="G104" s="38" t="str">
        <f>INDEX('Crosswalk Particulates'!$E:$E,MATCH('2020 EPA Data'!$B104,'Crosswalk Particulates'!$D:$D,0))</f>
        <v>CO</v>
      </c>
      <c r="H104" s="45">
        <f t="shared" si="1"/>
        <v>104428881167.72958</v>
      </c>
    </row>
    <row r="105" spans="1:8" s="31" customFormat="1" hidden="1">
      <c r="A105" t="s">
        <v>2432</v>
      </c>
      <c r="B105" t="s">
        <v>2502</v>
      </c>
      <c r="C105" t="s">
        <v>2372</v>
      </c>
      <c r="D105">
        <v>113877</v>
      </c>
      <c r="E105" t="s">
        <v>2395</v>
      </c>
      <c r="F105" s="34" t="str">
        <f>INDEX('Crosswalk Particulates'!$B:$B,MATCH('2020 EPA Data'!A105,'Crosswalk Particulates'!$A:$A,0))</f>
        <v>process-waste-industry</v>
      </c>
      <c r="G105" s="38">
        <f>INDEX('Crosswalk Particulates'!$E:$E,MATCH('2020 EPA Data'!$B105,'Crosswalk Particulates'!$D:$D,0))</f>
        <v>0</v>
      </c>
      <c r="H105" s="45">
        <f t="shared" si="1"/>
        <v>103307599495.60469</v>
      </c>
    </row>
    <row r="106" spans="1:8" s="31" customFormat="1" hidden="1">
      <c r="A106" t="s">
        <v>2469</v>
      </c>
      <c r="B106" t="s">
        <v>2488</v>
      </c>
      <c r="C106" t="s">
        <v>2430</v>
      </c>
      <c r="D106">
        <v>112052</v>
      </c>
      <c r="E106" t="s">
        <v>2395</v>
      </c>
      <c r="F106" s="34" t="str">
        <f>INDEX('Crosswalk Particulates'!$B:$B,MATCH('2020 EPA Data'!A106,'Crosswalk Particulates'!$A:$A,0))</f>
        <v>industry-fuel-coal</v>
      </c>
      <c r="G106" s="38" t="str">
        <f>INDEX('Crosswalk Particulates'!$E:$E,MATCH('2020 EPA Data'!$B106,'Crosswalk Particulates'!$D:$D,0))</f>
        <v>SOx</v>
      </c>
      <c r="H106" s="45">
        <f t="shared" si="1"/>
        <v>101651985376.16461</v>
      </c>
    </row>
    <row r="107" spans="1:8" s="31" customFormat="1" hidden="1">
      <c r="A107" t="s">
        <v>2393</v>
      </c>
      <c r="B107" t="s">
        <v>2488</v>
      </c>
      <c r="C107" t="s">
        <v>2430</v>
      </c>
      <c r="D107">
        <v>111630</v>
      </c>
      <c r="E107" t="s">
        <v>2395</v>
      </c>
      <c r="F107" s="34" t="str">
        <f>INDEX('Crosswalk Particulates'!$B:$B,MATCH('2020 EPA Data'!A107,'Crosswalk Particulates'!$A:$A,0))</f>
        <v>process-other-industry</v>
      </c>
      <c r="G107" s="38" t="str">
        <f>INDEX('Crosswalk Particulates'!$E:$E,MATCH('2020 EPA Data'!$B107,'Crosswalk Particulates'!$D:$D,0))</f>
        <v>SOx</v>
      </c>
      <c r="H107" s="45">
        <f t="shared" si="1"/>
        <v>101269152960.60092</v>
      </c>
    </row>
    <row r="108" spans="1:8" s="31" customFormat="1" hidden="1">
      <c r="A108" t="s">
        <v>2396</v>
      </c>
      <c r="B108" t="s">
        <v>2463</v>
      </c>
      <c r="C108" t="s">
        <v>2430</v>
      </c>
      <c r="D108">
        <v>110407</v>
      </c>
      <c r="E108" t="s">
        <v>2395</v>
      </c>
      <c r="F108" s="34" t="str">
        <f>INDEX('Crosswalk Particulates'!$B:$B,MATCH('2020 EPA Data'!A108,'Crosswalk Particulates'!$A:$A,0))</f>
        <v>Transportation Sector</v>
      </c>
      <c r="G108" s="38" t="str">
        <f>INDEX('Crosswalk Particulates'!$E:$E,MATCH('2020 EPA Data'!$B108,'Crosswalk Particulates'!$D:$D,0))</f>
        <v>PM10</v>
      </c>
      <c r="H108" s="45">
        <f t="shared" si="1"/>
        <v>100159664704.12135</v>
      </c>
    </row>
    <row r="109" spans="1:8" s="31" customFormat="1" hidden="1">
      <c r="A109" t="s">
        <v>2473</v>
      </c>
      <c r="B109" t="s">
        <v>2502</v>
      </c>
      <c r="C109" t="s">
        <v>2372</v>
      </c>
      <c r="D109">
        <v>106756</v>
      </c>
      <c r="E109" t="s">
        <v>2395</v>
      </c>
      <c r="F109" s="34" t="str">
        <f>INDEX('Crosswalk Particulates'!$B:$B,MATCH('2020 EPA Data'!A109,'Crosswalk Particulates'!$A:$A,0))</f>
        <v>industry-fuel-biomass</v>
      </c>
      <c r="G109" s="38">
        <f>INDEX('Crosswalk Particulates'!$E:$E,MATCH('2020 EPA Data'!$B109,'Crosswalk Particulates'!$D:$D,0))</f>
        <v>0</v>
      </c>
      <c r="H109" s="45">
        <f t="shared" si="1"/>
        <v>96847529279.422302</v>
      </c>
    </row>
    <row r="110" spans="1:8" s="31" customFormat="1" hidden="1">
      <c r="A110" t="s">
        <v>2480</v>
      </c>
      <c r="B110" t="s">
        <v>2482</v>
      </c>
      <c r="C110" t="s">
        <v>2430</v>
      </c>
      <c r="D110">
        <v>106709</v>
      </c>
      <c r="E110" t="s">
        <v>2395</v>
      </c>
      <c r="F110" s="34" t="str">
        <f>INDEX('Crosswalk Particulates'!$B:$B,MATCH('2020 EPA Data'!A110,'Crosswalk Particulates'!$A:$A,0))</f>
        <v>process-cement-industry</v>
      </c>
      <c r="G110" s="38" t="str">
        <f>INDEX('Crosswalk Particulates'!$E:$E,MATCH('2020 EPA Data'!$B110,'Crosswalk Particulates'!$D:$D,0))</f>
        <v>NOX</v>
      </c>
      <c r="H110" s="45">
        <f t="shared" si="1"/>
        <v>96804891545.935364</v>
      </c>
    </row>
    <row r="111" spans="1:8" s="31" customFormat="1">
      <c r="A111" t="s">
        <v>2464</v>
      </c>
      <c r="B111" t="s">
        <v>2429</v>
      </c>
      <c r="C111" t="s">
        <v>2430</v>
      </c>
      <c r="D111">
        <v>106126</v>
      </c>
      <c r="E111" t="s">
        <v>2395</v>
      </c>
      <c r="F111" s="34" t="str">
        <f>INDEX('Crosswalk Particulates'!$B:$B,MATCH('2020 EPA Data'!A111,'Crosswalk Particulates'!$A:$A,0))</f>
        <v>Other-EPA</v>
      </c>
      <c r="G111" s="38" t="str">
        <f>INDEX('Crosswalk Particulates'!$E:$E,MATCH('2020 EPA Data'!$B111,'Crosswalk Particulates'!$D:$D,0))</f>
        <v>VOC</v>
      </c>
      <c r="H111" s="45">
        <f t="shared" si="1"/>
        <v>96276002213.533401</v>
      </c>
    </row>
    <row r="112" spans="1:8" s="31" customFormat="1" hidden="1">
      <c r="A112" t="s">
        <v>2464</v>
      </c>
      <c r="B112" t="s">
        <v>2463</v>
      </c>
      <c r="C112" t="s">
        <v>2430</v>
      </c>
      <c r="D112">
        <v>101058</v>
      </c>
      <c r="E112" t="s">
        <v>2395</v>
      </c>
      <c r="F112" s="34" t="str">
        <f>INDEX('Crosswalk Particulates'!$B:$B,MATCH('2020 EPA Data'!A112,'Crosswalk Particulates'!$A:$A,0))</f>
        <v>Other-EPA</v>
      </c>
      <c r="G112" s="38" t="str">
        <f>INDEX('Crosswalk Particulates'!$E:$E,MATCH('2020 EPA Data'!$B112,'Crosswalk Particulates'!$D:$D,0))</f>
        <v>PM10</v>
      </c>
      <c r="H112" s="45">
        <f t="shared" si="1"/>
        <v>91678384483.493759</v>
      </c>
    </row>
    <row r="113" spans="1:8" s="31" customFormat="1" hidden="1">
      <c r="A113" t="s">
        <v>2442</v>
      </c>
      <c r="B113" t="s">
        <v>2433</v>
      </c>
      <c r="C113" t="s">
        <v>2430</v>
      </c>
      <c r="D113">
        <v>97689</v>
      </c>
      <c r="E113" t="s">
        <v>2395</v>
      </c>
      <c r="F113" s="34" t="str">
        <f>INDEX('Crosswalk Particulates'!$B:$B,MATCH('2020 EPA Data'!A113,'Crosswalk Particulates'!$A:$A,0))</f>
        <v>Transportation Sector</v>
      </c>
      <c r="G113" s="38" t="str">
        <f>INDEX('Crosswalk Particulates'!$E:$E,MATCH('2020 EPA Data'!$B113,'Crosswalk Particulates'!$D:$D,0))</f>
        <v>CO</v>
      </c>
      <c r="H113" s="45">
        <f t="shared" si="1"/>
        <v>88622075459.716415</v>
      </c>
    </row>
    <row r="114" spans="1:8" s="31" customFormat="1" hidden="1">
      <c r="A114" t="s">
        <v>2458</v>
      </c>
      <c r="B114" t="s">
        <v>2433</v>
      </c>
      <c r="C114" t="s">
        <v>2430</v>
      </c>
      <c r="D114">
        <v>97422</v>
      </c>
      <c r="E114" t="s">
        <v>2395</v>
      </c>
      <c r="F114" s="34" t="str">
        <f>INDEX('Crosswalk Particulates'!$B:$B,MATCH('2020 EPA Data'!A114,'Crosswalk Particulates'!$A:$A,0))</f>
        <v>process-other-industry</v>
      </c>
      <c r="G114" s="38" t="str">
        <f>INDEX('Crosswalk Particulates'!$E:$E,MATCH('2020 EPA Data'!$B114,'Crosswalk Particulates'!$D:$D,0))</f>
        <v>CO</v>
      </c>
      <c r="H114" s="45">
        <f t="shared" si="1"/>
        <v>88379856846.077789</v>
      </c>
    </row>
    <row r="115" spans="1:8" s="31" customFormat="1" hidden="1">
      <c r="A115" t="s">
        <v>2503</v>
      </c>
      <c r="B115" t="s">
        <v>2433</v>
      </c>
      <c r="C115" t="s">
        <v>2430</v>
      </c>
      <c r="D115">
        <v>93643</v>
      </c>
      <c r="E115" t="s">
        <v>2395</v>
      </c>
      <c r="F115" s="34" t="str">
        <f>INDEX('Crosswalk Particulates'!$B:$B,MATCH('2020 EPA Data'!A115,'Crosswalk Particulates'!$A:$A,0))</f>
        <v>Residential Buildings Sector</v>
      </c>
      <c r="G115" s="38" t="str">
        <f>INDEX('Crosswalk Particulates'!$E:$E,MATCH('2020 EPA Data'!$B115,'Crosswalk Particulates'!$D:$D,0))</f>
        <v>CO</v>
      </c>
      <c r="H115" s="45">
        <f t="shared" si="1"/>
        <v>84951601636.563217</v>
      </c>
    </row>
    <row r="116" spans="1:8" s="31" customFormat="1" hidden="1">
      <c r="A116" t="s">
        <v>2432</v>
      </c>
      <c r="B116" t="s">
        <v>2478</v>
      </c>
      <c r="C116" t="s">
        <v>2430</v>
      </c>
      <c r="D116">
        <v>92098</v>
      </c>
      <c r="E116" t="s">
        <v>2395</v>
      </c>
      <c r="F116" s="34" t="str">
        <f>INDEX('Crosswalk Particulates'!$B:$B,MATCH('2020 EPA Data'!A116,'Crosswalk Particulates'!$A:$A,0))</f>
        <v>process-waste-industry</v>
      </c>
      <c r="G116" s="38">
        <f>INDEX('Crosswalk Particulates'!$E:$E,MATCH('2020 EPA Data'!$B116,'Crosswalk Particulates'!$D:$D,0))</f>
        <v>0</v>
      </c>
      <c r="H116" s="45">
        <f t="shared" si="1"/>
        <v>83549999546.407089</v>
      </c>
    </row>
    <row r="117" spans="1:8" s="31" customFormat="1" hidden="1">
      <c r="A117" t="s">
        <v>2451</v>
      </c>
      <c r="B117" t="s">
        <v>2488</v>
      </c>
      <c r="C117" t="s">
        <v>2430</v>
      </c>
      <c r="D117">
        <v>91116</v>
      </c>
      <c r="E117" t="s">
        <v>2395</v>
      </c>
      <c r="F117" s="34" t="str">
        <f>INDEX('Crosswalk Particulates'!$B:$B,MATCH('2020 EPA Data'!A117,'Crosswalk Particulates'!$A:$A,0))</f>
        <v>process-chemicals-industry</v>
      </c>
      <c r="G117" s="38" t="str">
        <f>INDEX('Crosswalk Particulates'!$E:$E,MATCH('2020 EPA Data'!$B117,'Crosswalk Particulates'!$D:$D,0))</f>
        <v>SOx</v>
      </c>
      <c r="H117" s="45">
        <f t="shared" si="1"/>
        <v>82659143072.275497</v>
      </c>
    </row>
    <row r="118" spans="1:8" s="31" customFormat="1" hidden="1">
      <c r="A118" t="s">
        <v>2480</v>
      </c>
      <c r="B118" t="s">
        <v>2433</v>
      </c>
      <c r="C118" t="s">
        <v>2430</v>
      </c>
      <c r="D118">
        <v>90468</v>
      </c>
      <c r="E118" t="s">
        <v>2395</v>
      </c>
      <c r="F118" s="34" t="str">
        <f>INDEX('Crosswalk Particulates'!$B:$B,MATCH('2020 EPA Data'!A118,'Crosswalk Particulates'!$A:$A,0))</f>
        <v>process-cement-industry</v>
      </c>
      <c r="G118" s="38" t="str">
        <f>INDEX('Crosswalk Particulates'!$E:$E,MATCH('2020 EPA Data'!$B118,'Crosswalk Particulates'!$D:$D,0))</f>
        <v>CO</v>
      </c>
      <c r="H118" s="45">
        <f t="shared" si="1"/>
        <v>82071286661.646912</v>
      </c>
    </row>
    <row r="119" spans="1:8" s="31" customFormat="1">
      <c r="A119" t="s">
        <v>2451</v>
      </c>
      <c r="B119" t="s">
        <v>2429</v>
      </c>
      <c r="C119" t="s">
        <v>2430</v>
      </c>
      <c r="D119">
        <v>89794</v>
      </c>
      <c r="E119" t="s">
        <v>2395</v>
      </c>
      <c r="F119" s="34" t="str">
        <f>INDEX('Crosswalk Particulates'!$B:$B,MATCH('2020 EPA Data'!A119,'Crosswalk Particulates'!$A:$A,0))</f>
        <v>process-chemicals-industry</v>
      </c>
      <c r="G119" s="38" t="str">
        <f>INDEX('Crosswalk Particulates'!$E:$E,MATCH('2020 EPA Data'!$B119,'Crosswalk Particulates'!$D:$D,0))</f>
        <v>VOC</v>
      </c>
      <c r="H119" s="45">
        <f t="shared" si="1"/>
        <v>81459843419.727661</v>
      </c>
    </row>
    <row r="120" spans="1:8" s="31" customFormat="1" hidden="1">
      <c r="A120" t="s">
        <v>2411</v>
      </c>
      <c r="B120" t="s">
        <v>2433</v>
      </c>
      <c r="C120" t="s">
        <v>2430</v>
      </c>
      <c r="D120">
        <v>87995</v>
      </c>
      <c r="E120" t="s">
        <v>2395</v>
      </c>
      <c r="F120" s="34" t="str">
        <f>INDEX('Crosswalk Particulates'!$B:$B,MATCH('2020 EPA Data'!A120,'Crosswalk Particulates'!$A:$A,0))</f>
        <v>process-other-industry</v>
      </c>
      <c r="G120" s="38" t="str">
        <f>INDEX('Crosswalk Particulates'!$E:$E,MATCH('2020 EPA Data'!$B120,'Crosswalk Particulates'!$D:$D,0))</f>
        <v>CO</v>
      </c>
      <c r="H120" s="45">
        <f t="shared" si="1"/>
        <v>79827816131.578232</v>
      </c>
    </row>
    <row r="121" spans="1:8" s="31" customFormat="1" hidden="1">
      <c r="A121" t="s">
        <v>2432</v>
      </c>
      <c r="B121" t="s">
        <v>2506</v>
      </c>
      <c r="C121" t="s">
        <v>2372</v>
      </c>
      <c r="D121">
        <v>84691</v>
      </c>
      <c r="E121" t="s">
        <v>2395</v>
      </c>
      <c r="F121" s="34" t="str">
        <f>INDEX('Crosswalk Particulates'!$B:$B,MATCH('2020 EPA Data'!A121,'Crosswalk Particulates'!$A:$A,0))</f>
        <v>process-waste-industry</v>
      </c>
      <c r="G121" s="38" t="str">
        <f>INDEX('Crosswalk Particulates'!$E:$E,MATCH('2020 EPA Data'!$B121,'Crosswalk Particulates'!$D:$D,0))</f>
        <v>OC</v>
      </c>
      <c r="H121" s="45">
        <f t="shared" si="1"/>
        <v>76830474186.027527</v>
      </c>
    </row>
    <row r="122" spans="1:8" s="31" customFormat="1" hidden="1">
      <c r="A122" t="s">
        <v>2472</v>
      </c>
      <c r="B122" t="s">
        <v>2506</v>
      </c>
      <c r="C122" t="s">
        <v>2372</v>
      </c>
      <c r="D122">
        <v>83961</v>
      </c>
      <c r="E122" t="s">
        <v>2395</v>
      </c>
      <c r="F122" s="34" t="str">
        <f>INDEX('Crosswalk Particulates'!$B:$B,MATCH('2020 EPA Data'!A122,'Crosswalk Particulates'!$A:$A,0))</f>
        <v>Other-EPA</v>
      </c>
      <c r="G122" s="38" t="str">
        <f>INDEX('Crosswalk Particulates'!$E:$E,MATCH('2020 EPA Data'!$B122,'Crosswalk Particulates'!$D:$D,0))</f>
        <v>OC</v>
      </c>
      <c r="H122" s="45">
        <f t="shared" si="1"/>
        <v>76168228538.251495</v>
      </c>
    </row>
    <row r="123" spans="1:8" s="31" customFormat="1" hidden="1">
      <c r="A123" t="s">
        <v>2432</v>
      </c>
      <c r="B123" t="s">
        <v>2482</v>
      </c>
      <c r="C123" t="s">
        <v>2430</v>
      </c>
      <c r="D123">
        <v>83640</v>
      </c>
      <c r="E123" t="s">
        <v>2395</v>
      </c>
      <c r="F123" s="34" t="str">
        <f>INDEX('Crosswalk Particulates'!$B:$B,MATCH('2020 EPA Data'!A123,'Crosswalk Particulates'!$A:$A,0))</f>
        <v>process-waste-industry</v>
      </c>
      <c r="G123" s="38" t="str">
        <f>INDEX('Crosswalk Particulates'!$E:$E,MATCH('2020 EPA Data'!$B123,'Crosswalk Particulates'!$D:$D,0))</f>
        <v>NOX</v>
      </c>
      <c r="H123" s="45">
        <f t="shared" si="1"/>
        <v>75877021890.393829</v>
      </c>
    </row>
    <row r="124" spans="1:8" s="31" customFormat="1" hidden="1">
      <c r="A124" t="s">
        <v>2414</v>
      </c>
      <c r="B124" t="s">
        <v>2482</v>
      </c>
      <c r="C124" t="s">
        <v>2430</v>
      </c>
      <c r="D124">
        <v>83423</v>
      </c>
      <c r="E124" t="s">
        <v>2395</v>
      </c>
      <c r="F124" s="34" t="str">
        <f>INDEX('Crosswalk Particulates'!$B:$B,MATCH('2020 EPA Data'!A124,'Crosswalk Particulates'!$A:$A,0))</f>
        <v>Transportation Sector</v>
      </c>
      <c r="G124" s="38" t="str">
        <f>INDEX('Crosswalk Particulates'!$E:$E,MATCH('2020 EPA Data'!$B124,'Crosswalk Particulates'!$D:$D,0))</f>
        <v>NOX</v>
      </c>
      <c r="H124" s="45">
        <f t="shared" si="1"/>
        <v>75680162567.698746</v>
      </c>
    </row>
    <row r="125" spans="1:8" s="31" customFormat="1" hidden="1">
      <c r="A125" t="s">
        <v>2454</v>
      </c>
      <c r="B125" t="s">
        <v>2433</v>
      </c>
      <c r="C125" t="s">
        <v>2430</v>
      </c>
      <c r="D125">
        <v>83394</v>
      </c>
      <c r="E125" t="s">
        <v>2395</v>
      </c>
      <c r="F125" s="34" t="str">
        <f>INDEX('Crosswalk Particulates'!$B:$B,MATCH('2020 EPA Data'!A125,'Crosswalk Particulates'!$A:$A,0))</f>
        <v>Electricity Sector</v>
      </c>
      <c r="G125" s="38" t="str">
        <f>INDEX('Crosswalk Particulates'!$E:$E,MATCH('2020 EPA Data'!$B125,'Crosswalk Particulates'!$D:$D,0))</f>
        <v>CO</v>
      </c>
      <c r="H125" s="45">
        <f t="shared" si="1"/>
        <v>75653854178.951492</v>
      </c>
    </row>
    <row r="126" spans="1:8" s="31" customFormat="1" hidden="1">
      <c r="A126" t="s">
        <v>2396</v>
      </c>
      <c r="B126" t="s">
        <v>2478</v>
      </c>
      <c r="C126" t="s">
        <v>2430</v>
      </c>
      <c r="D126">
        <v>77402</v>
      </c>
      <c r="E126" t="s">
        <v>2395</v>
      </c>
      <c r="F126" s="34" t="str">
        <f>INDEX('Crosswalk Particulates'!$B:$B,MATCH('2020 EPA Data'!A126,'Crosswalk Particulates'!$A:$A,0))</f>
        <v>Transportation Sector</v>
      </c>
      <c r="G126" s="38">
        <f>INDEX('Crosswalk Particulates'!$E:$E,MATCH('2020 EPA Data'!$B126,'Crosswalk Particulates'!$D:$D,0))</f>
        <v>0</v>
      </c>
      <c r="H126" s="45">
        <f t="shared" si="1"/>
        <v>70217996752.27478</v>
      </c>
    </row>
    <row r="127" spans="1:8" s="31" customFormat="1" hidden="1">
      <c r="A127" t="s">
        <v>2501</v>
      </c>
      <c r="B127" t="s">
        <v>2482</v>
      </c>
      <c r="C127" t="s">
        <v>2430</v>
      </c>
      <c r="D127">
        <v>74908</v>
      </c>
      <c r="E127" t="s">
        <v>2395</v>
      </c>
      <c r="F127" s="34" t="str">
        <f>INDEX('Crosswalk Particulates'!$B:$B,MATCH('2020 EPA Data'!A127,'Crosswalk Particulates'!$A:$A,0))</f>
        <v>industry-fuel-oil</v>
      </c>
      <c r="G127" s="38" t="str">
        <f>INDEX('Crosswalk Particulates'!$E:$E,MATCH('2020 EPA Data'!$B127,'Crosswalk Particulates'!$D:$D,0))</f>
        <v>NOX</v>
      </c>
      <c r="H127" s="45">
        <f t="shared" si="1"/>
        <v>67955475320.009804</v>
      </c>
    </row>
    <row r="128" spans="1:8" s="31" customFormat="1" hidden="1">
      <c r="A128" t="s">
        <v>2474</v>
      </c>
      <c r="B128" t="s">
        <v>2433</v>
      </c>
      <c r="C128" t="s">
        <v>2430</v>
      </c>
      <c r="D128">
        <v>74477</v>
      </c>
      <c r="E128" t="s">
        <v>2395</v>
      </c>
      <c r="F128" s="34" t="str">
        <f>INDEX('Crosswalk Particulates'!$B:$B,MATCH('2020 EPA Data'!A128,'Crosswalk Particulates'!$A:$A,0))</f>
        <v>Commercial Buildings Sector</v>
      </c>
      <c r="G128" s="38" t="str">
        <f>INDEX('Crosswalk Particulates'!$E:$E,MATCH('2020 EPA Data'!$B128,'Crosswalk Particulates'!$D:$D,0))</f>
        <v>CO</v>
      </c>
      <c r="H128" s="45">
        <f t="shared" si="1"/>
        <v>67564478232.076279</v>
      </c>
    </row>
    <row r="129" spans="1:8" s="31" customFormat="1" hidden="1">
      <c r="A129" t="s">
        <v>2504</v>
      </c>
      <c r="B129" t="s">
        <v>2433</v>
      </c>
      <c r="C129" t="s">
        <v>2430</v>
      </c>
      <c r="D129">
        <v>73287</v>
      </c>
      <c r="E129" t="s">
        <v>2395</v>
      </c>
      <c r="F129" s="34" t="str">
        <f>INDEX('Crosswalk Particulates'!$B:$B,MATCH('2020 EPA Data'!A129,'Crosswalk Particulates'!$A:$A,0))</f>
        <v>industry-fuel-other</v>
      </c>
      <c r="G129" s="38" t="str">
        <f>INDEX('Crosswalk Particulates'!$E:$E,MATCH('2020 EPA Data'!$B129,'Crosswalk Particulates'!$D:$D,0))</f>
        <v>CO</v>
      </c>
      <c r="H129" s="45">
        <f t="shared" si="1"/>
        <v>66484927107.619453</v>
      </c>
    </row>
    <row r="130" spans="1:8" s="31" customFormat="1" hidden="1">
      <c r="A130" t="s">
        <v>2402</v>
      </c>
      <c r="B130" t="s">
        <v>2488</v>
      </c>
      <c r="C130" t="s">
        <v>2430</v>
      </c>
      <c r="D130">
        <v>71207</v>
      </c>
      <c r="E130" t="s">
        <v>2395</v>
      </c>
      <c r="F130" s="34" t="str">
        <f>INDEX('Crosswalk Particulates'!$B:$B,MATCH('2020 EPA Data'!A130,'Crosswalk Particulates'!$A:$A,0))</f>
        <v>Other-EPA</v>
      </c>
      <c r="G130" s="38" t="str">
        <f>INDEX('Crosswalk Particulates'!$E:$E,MATCH('2020 EPA Data'!$B130,'Crosswalk Particulates'!$D:$D,0))</f>
        <v>SOx</v>
      </c>
      <c r="H130" s="45">
        <f t="shared" si="1"/>
        <v>64597980604.367203</v>
      </c>
    </row>
    <row r="131" spans="1:8" s="31" customFormat="1">
      <c r="A131" t="s">
        <v>2426</v>
      </c>
      <c r="B131" t="s">
        <v>2429</v>
      </c>
      <c r="C131" t="s">
        <v>2430</v>
      </c>
      <c r="D131">
        <v>70458</v>
      </c>
      <c r="E131" t="s">
        <v>2395</v>
      </c>
      <c r="F131" s="34" t="str">
        <f>INDEX('Crosswalk Particulates'!$B:$B,MATCH('2020 EPA Data'!A131,'Crosswalk Particulates'!$A:$A,0))</f>
        <v>process-other-industry</v>
      </c>
      <c r="G131" s="38" t="str">
        <f>INDEX('Crosswalk Particulates'!$E:$E,MATCH('2020 EPA Data'!$B131,'Crosswalk Particulates'!$D:$D,0))</f>
        <v>VOC</v>
      </c>
      <c r="H131" s="45">
        <f t="shared" si="1"/>
        <v>63918498426.032608</v>
      </c>
    </row>
    <row r="132" spans="1:8" s="31" customFormat="1" hidden="1">
      <c r="A132" t="s">
        <v>2393</v>
      </c>
      <c r="B132" t="s">
        <v>2483</v>
      </c>
      <c r="C132" t="s">
        <v>2430</v>
      </c>
      <c r="D132">
        <v>70330</v>
      </c>
      <c r="E132" t="s">
        <v>2395</v>
      </c>
      <c r="F132" s="34" t="str">
        <f>INDEX('Crosswalk Particulates'!$B:$B,MATCH('2020 EPA Data'!A132,'Crosswalk Particulates'!$A:$A,0))</f>
        <v>process-other-industry</v>
      </c>
      <c r="G132" s="38" t="str">
        <f>INDEX('Crosswalk Particulates'!$E:$E,MATCH('2020 EPA Data'!$B132,'Crosswalk Particulates'!$D:$D,0))</f>
        <v>PM25</v>
      </c>
      <c r="H132" s="45">
        <f t="shared" ref="H132:H195" si="2">IF(E132="TON",D132/metricton_to_shortton,0)*10^6</f>
        <v>63802378641.217087</v>
      </c>
    </row>
    <row r="133" spans="1:8" s="31" customFormat="1">
      <c r="A133" t="s">
        <v>2400</v>
      </c>
      <c r="B133" t="s">
        <v>2429</v>
      </c>
      <c r="C133" t="s">
        <v>2430</v>
      </c>
      <c r="D133">
        <v>68839</v>
      </c>
      <c r="E133" t="s">
        <v>2395</v>
      </c>
      <c r="F133" s="34" t="str">
        <f>INDEX('Crosswalk Particulates'!$B:$B,MATCH('2020 EPA Data'!A133,'Crosswalk Particulates'!$A:$A,0))</f>
        <v>Transportation Sector</v>
      </c>
      <c r="G133" s="38" t="str">
        <f>INDEX('Crosswalk Particulates'!$E:$E,MATCH('2020 EPA Data'!$B133,'Crosswalk Particulates'!$D:$D,0))</f>
        <v>VOC</v>
      </c>
      <c r="H133" s="45">
        <f t="shared" si="2"/>
        <v>62449764585.280006</v>
      </c>
    </row>
    <row r="134" spans="1:8" s="31" customFormat="1" hidden="1">
      <c r="A134" t="s">
        <v>2473</v>
      </c>
      <c r="B134" t="s">
        <v>2506</v>
      </c>
      <c r="C134" t="s">
        <v>2372</v>
      </c>
      <c r="D134">
        <v>68543</v>
      </c>
      <c r="E134" t="s">
        <v>2395</v>
      </c>
      <c r="F134" s="34" t="str">
        <f>INDEX('Crosswalk Particulates'!$B:$B,MATCH('2020 EPA Data'!A134,'Crosswalk Particulates'!$A:$A,0))</f>
        <v>industry-fuel-biomass</v>
      </c>
      <c r="G134" s="38" t="str">
        <f>INDEX('Crosswalk Particulates'!$E:$E,MATCH('2020 EPA Data'!$B134,'Crosswalk Particulates'!$D:$D,0))</f>
        <v>OC</v>
      </c>
      <c r="H134" s="45">
        <f t="shared" si="2"/>
        <v>62181237582.894104</v>
      </c>
    </row>
    <row r="135" spans="1:8" s="31" customFormat="1" hidden="1">
      <c r="A135" t="s">
        <v>2411</v>
      </c>
      <c r="B135" t="s">
        <v>2482</v>
      </c>
      <c r="C135" t="s">
        <v>2430</v>
      </c>
      <c r="D135">
        <v>68190</v>
      </c>
      <c r="E135" t="s">
        <v>2395</v>
      </c>
      <c r="F135" s="34" t="str">
        <f>INDEX('Crosswalk Particulates'!$B:$B,MATCH('2020 EPA Data'!A135,'Crosswalk Particulates'!$A:$A,0))</f>
        <v>process-other-industry</v>
      </c>
      <c r="G135" s="38" t="str">
        <f>INDEX('Crosswalk Particulates'!$E:$E,MATCH('2020 EPA Data'!$B135,'Crosswalk Particulates'!$D:$D,0))</f>
        <v>NOX</v>
      </c>
      <c r="H135" s="45">
        <f t="shared" si="2"/>
        <v>61861000988.83255</v>
      </c>
    </row>
    <row r="136" spans="1:8" s="31" customFormat="1" hidden="1">
      <c r="A136" t="s">
        <v>2464</v>
      </c>
      <c r="B136" t="s">
        <v>2483</v>
      </c>
      <c r="C136" t="s">
        <v>2430</v>
      </c>
      <c r="D136">
        <v>67355</v>
      </c>
      <c r="E136" t="s">
        <v>2395</v>
      </c>
      <c r="F136" s="34" t="str">
        <f>INDEX('Crosswalk Particulates'!$B:$B,MATCH('2020 EPA Data'!A136,'Crosswalk Particulates'!$A:$A,0))</f>
        <v>Other-EPA</v>
      </c>
      <c r="G136" s="38" t="str">
        <f>INDEX('Crosswalk Particulates'!$E:$E,MATCH('2020 EPA Data'!$B136,'Crosswalk Particulates'!$D:$D,0))</f>
        <v>PM25</v>
      </c>
      <c r="H136" s="45">
        <f t="shared" si="2"/>
        <v>61103500830.075027</v>
      </c>
    </row>
    <row r="137" spans="1:8" s="31" customFormat="1" hidden="1">
      <c r="A137" t="s">
        <v>2400</v>
      </c>
      <c r="B137" t="s">
        <v>2463</v>
      </c>
      <c r="C137" t="s">
        <v>2430</v>
      </c>
      <c r="D137">
        <v>67141</v>
      </c>
      <c r="E137" t="s">
        <v>2395</v>
      </c>
      <c r="F137" s="34" t="str">
        <f>INDEX('Crosswalk Particulates'!$B:$B,MATCH('2020 EPA Data'!A137,'Crosswalk Particulates'!$A:$A,0))</f>
        <v>Transportation Sector</v>
      </c>
      <c r="G137" s="38" t="str">
        <f>INDEX('Crosswalk Particulates'!$E:$E,MATCH('2020 EPA Data'!$B137,'Crosswalk Particulates'!$D:$D,0))</f>
        <v>PM10</v>
      </c>
      <c r="H137" s="45">
        <f t="shared" si="2"/>
        <v>60909363064.836571</v>
      </c>
    </row>
    <row r="138" spans="1:8" s="31" customFormat="1">
      <c r="A138" t="s">
        <v>2424</v>
      </c>
      <c r="B138" t="s">
        <v>2429</v>
      </c>
      <c r="C138" t="s">
        <v>2430</v>
      </c>
      <c r="D138">
        <v>61972</v>
      </c>
      <c r="E138" t="s">
        <v>2395</v>
      </c>
      <c r="F138" s="34" t="str">
        <f>INDEX('Crosswalk Particulates'!$B:$B,MATCH('2020 EPA Data'!A138,'Crosswalk Particulates'!$A:$A,0))</f>
        <v>industry-fuel-natural gas</v>
      </c>
      <c r="G138" s="38" t="str">
        <f>INDEX('Crosswalk Particulates'!$E:$E,MATCH('2020 EPA Data'!$B138,'Crosswalk Particulates'!$D:$D,0))</f>
        <v>VOC</v>
      </c>
      <c r="H138" s="45">
        <f t="shared" si="2"/>
        <v>56220119567.090927</v>
      </c>
    </row>
    <row r="139" spans="1:8" s="31" customFormat="1" hidden="1">
      <c r="A139" t="s">
        <v>2438</v>
      </c>
      <c r="B139" t="s">
        <v>2463</v>
      </c>
      <c r="C139" t="s">
        <v>2430</v>
      </c>
      <c r="D139">
        <v>61596</v>
      </c>
      <c r="E139" t="s">
        <v>2395</v>
      </c>
      <c r="F139" s="34" t="str">
        <f>INDEX('Crosswalk Particulates'!$B:$B,MATCH('2020 EPA Data'!A139,'Crosswalk Particulates'!$A:$A,0))</f>
        <v>Electricity Sector</v>
      </c>
      <c r="G139" s="38" t="str">
        <f>INDEX('Crosswalk Particulates'!$E:$E,MATCH('2020 EPA Data'!$B139,'Crosswalk Particulates'!$D:$D,0))</f>
        <v>PM10</v>
      </c>
      <c r="H139" s="45">
        <f t="shared" si="2"/>
        <v>55879017699.195335</v>
      </c>
    </row>
    <row r="140" spans="1:8" s="31" customFormat="1" hidden="1">
      <c r="A140" t="s">
        <v>2465</v>
      </c>
      <c r="B140" t="s">
        <v>2482</v>
      </c>
      <c r="C140" t="s">
        <v>2430</v>
      </c>
      <c r="D140">
        <v>60980</v>
      </c>
      <c r="E140" t="s">
        <v>2395</v>
      </c>
      <c r="F140" s="34" t="str">
        <f>INDEX('Crosswalk Particulates'!$B:$B,MATCH('2020 EPA Data'!A140,'Crosswalk Particulates'!$A:$A,0))</f>
        <v>process-ngps-industry</v>
      </c>
      <c r="G140" s="38" t="str">
        <f>INDEX('Crosswalk Particulates'!$E:$E,MATCH('2020 EPA Data'!$B140,'Crosswalk Particulates'!$D:$D,0))</f>
        <v>NOX</v>
      </c>
      <c r="H140" s="45">
        <f t="shared" si="2"/>
        <v>55320191234.770622</v>
      </c>
    </row>
    <row r="141" spans="1:8" s="31" customFormat="1" hidden="1">
      <c r="A141" t="s">
        <v>2451</v>
      </c>
      <c r="B141" t="s">
        <v>2482</v>
      </c>
      <c r="C141" t="s">
        <v>2430</v>
      </c>
      <c r="D141">
        <v>59211</v>
      </c>
      <c r="E141" t="s">
        <v>2395</v>
      </c>
      <c r="F141" s="34" t="str">
        <f>INDEX('Crosswalk Particulates'!$B:$B,MATCH('2020 EPA Data'!A141,'Crosswalk Particulates'!$A:$A,0))</f>
        <v>process-chemicals-industry</v>
      </c>
      <c r="G141" s="38" t="str">
        <f>INDEX('Crosswalk Particulates'!$E:$E,MATCH('2020 EPA Data'!$B141,'Crosswalk Particulates'!$D:$D,0))</f>
        <v>NOX</v>
      </c>
      <c r="H141" s="45">
        <f t="shared" si="2"/>
        <v>53715379521.187332</v>
      </c>
    </row>
    <row r="142" spans="1:8" s="31" customFormat="1">
      <c r="A142" t="s">
        <v>2407</v>
      </c>
      <c r="B142" t="s">
        <v>2429</v>
      </c>
      <c r="C142" t="s">
        <v>2430</v>
      </c>
      <c r="D142">
        <v>57320</v>
      </c>
      <c r="E142" t="s">
        <v>2395</v>
      </c>
      <c r="F142" s="34" t="str">
        <f>INDEX('Crosswalk Particulates'!$B:$B,MATCH('2020 EPA Data'!A142,'Crosswalk Particulates'!$A:$A,0))</f>
        <v>Other-EPA</v>
      </c>
      <c r="G142" s="38" t="str">
        <f>INDEX('Crosswalk Particulates'!$E:$E,MATCH('2020 EPA Data'!$B142,'Crosswalk Particulates'!$D:$D,0))</f>
        <v>VOC</v>
      </c>
      <c r="H142" s="45">
        <f t="shared" si="2"/>
        <v>51999891137.701744</v>
      </c>
    </row>
    <row r="143" spans="1:8" s="31" customFormat="1" hidden="1">
      <c r="A143" t="s">
        <v>2474</v>
      </c>
      <c r="B143" t="s">
        <v>2502</v>
      </c>
      <c r="C143" t="s">
        <v>2372</v>
      </c>
      <c r="D143">
        <v>56994</v>
      </c>
      <c r="E143" t="s">
        <v>2395</v>
      </c>
      <c r="F143" s="34" t="str">
        <f>INDEX('Crosswalk Particulates'!$B:$B,MATCH('2020 EPA Data'!A143,'Crosswalk Particulates'!$A:$A,0))</f>
        <v>Commercial Buildings Sector</v>
      </c>
      <c r="G143" s="38">
        <f>INDEX('Crosswalk Particulates'!$E:$E,MATCH('2020 EPA Data'!$B143,'Crosswalk Particulates'!$D:$D,0))</f>
        <v>0</v>
      </c>
      <c r="H143" s="45">
        <f t="shared" si="2"/>
        <v>51704148560.749702</v>
      </c>
    </row>
    <row r="144" spans="1:8" s="31" customFormat="1" hidden="1">
      <c r="A144" t="s">
        <v>2521</v>
      </c>
      <c r="B144" t="s">
        <v>2482</v>
      </c>
      <c r="C144" t="s">
        <v>2430</v>
      </c>
      <c r="D144">
        <v>55427</v>
      </c>
      <c r="E144" t="s">
        <v>2395</v>
      </c>
      <c r="F144" s="34" t="str">
        <f>INDEX('Crosswalk Particulates'!$B:$B,MATCH('2020 EPA Data'!A144,'Crosswalk Particulates'!$A:$A,0))</f>
        <v>Electricity Sector</v>
      </c>
      <c r="G144" s="38" t="str">
        <f>INDEX('Crosswalk Particulates'!$E:$E,MATCH('2020 EPA Data'!$B144,'Crosswalk Particulates'!$D:$D,0))</f>
        <v>NOX</v>
      </c>
      <c r="H144" s="45">
        <f t="shared" si="2"/>
        <v>50282588382.578415</v>
      </c>
    </row>
    <row r="145" spans="1:8" s="31" customFormat="1" hidden="1">
      <c r="A145" t="s">
        <v>2393</v>
      </c>
      <c r="B145" t="s">
        <v>2502</v>
      </c>
      <c r="C145" t="s">
        <v>2372</v>
      </c>
      <c r="D145">
        <v>53472</v>
      </c>
      <c r="E145" t="s">
        <v>2395</v>
      </c>
      <c r="F145" s="34" t="str">
        <f>INDEX('Crosswalk Particulates'!$B:$B,MATCH('2020 EPA Data'!A145,'Crosswalk Particulates'!$A:$A,0))</f>
        <v>process-other-industry</v>
      </c>
      <c r="G145" s="38">
        <f>INDEX('Crosswalk Particulates'!$E:$E,MATCH('2020 EPA Data'!$B145,'Crosswalk Particulates'!$D:$D,0))</f>
        <v>0</v>
      </c>
      <c r="H145" s="45">
        <f t="shared" si="2"/>
        <v>48509040106.685051</v>
      </c>
    </row>
    <row r="146" spans="1:8" s="31" customFormat="1">
      <c r="A146" t="s">
        <v>2414</v>
      </c>
      <c r="B146" t="s">
        <v>2429</v>
      </c>
      <c r="C146" t="s">
        <v>2430</v>
      </c>
      <c r="D146">
        <v>50822</v>
      </c>
      <c r="E146" t="s">
        <v>2395</v>
      </c>
      <c r="F146" s="34" t="str">
        <f>INDEX('Crosswalk Particulates'!$B:$B,MATCH('2020 EPA Data'!A146,'Crosswalk Particulates'!$A:$A,0))</f>
        <v>Transportation Sector</v>
      </c>
      <c r="G146" s="38" t="str">
        <f>INDEX('Crosswalk Particulates'!$E:$E,MATCH('2020 EPA Data'!$B146,'Crosswalk Particulates'!$D:$D,0))</f>
        <v>VOC</v>
      </c>
      <c r="H146" s="45">
        <f t="shared" si="2"/>
        <v>46104997686.676163</v>
      </c>
    </row>
    <row r="147" spans="1:8" s="31" customFormat="1" hidden="1">
      <c r="A147" t="s">
        <v>2465</v>
      </c>
      <c r="B147" t="s">
        <v>2433</v>
      </c>
      <c r="C147" t="s">
        <v>2430</v>
      </c>
      <c r="D147">
        <v>49857</v>
      </c>
      <c r="E147" t="s">
        <v>2395</v>
      </c>
      <c r="F147" s="34" t="str">
        <f>INDEX('Crosswalk Particulates'!$B:$B,MATCH('2020 EPA Data'!A147,'Crosswalk Particulates'!$A:$A,0))</f>
        <v>process-ngps-industry</v>
      </c>
      <c r="G147" s="38" t="str">
        <f>INDEX('Crosswalk Particulates'!$E:$E,MATCH('2020 EPA Data'!$B147,'Crosswalk Particulates'!$D:$D,0))</f>
        <v>CO</v>
      </c>
      <c r="H147" s="45">
        <f t="shared" si="2"/>
        <v>45229563371.465378</v>
      </c>
    </row>
    <row r="148" spans="1:8" s="31" customFormat="1" hidden="1">
      <c r="A148" t="s">
        <v>2422</v>
      </c>
      <c r="B148" t="s">
        <v>2482</v>
      </c>
      <c r="C148" t="s">
        <v>2430</v>
      </c>
      <c r="D148">
        <v>49794</v>
      </c>
      <c r="E148" t="s">
        <v>2395</v>
      </c>
      <c r="F148" s="34" t="str">
        <f>INDEX('Crosswalk Particulates'!$B:$B,MATCH('2020 EPA Data'!A148,'Crosswalk Particulates'!$A:$A,0))</f>
        <v>Residential Buildings Sector</v>
      </c>
      <c r="G148" s="38" t="str">
        <f>INDEX('Crosswalk Particulates'!$E:$E,MATCH('2020 EPA Data'!$B148,'Crosswalk Particulates'!$D:$D,0))</f>
        <v>NOX</v>
      </c>
      <c r="H148" s="45">
        <f t="shared" si="2"/>
        <v>45172410664.876495</v>
      </c>
    </row>
    <row r="149" spans="1:8" s="31" customFormat="1" hidden="1">
      <c r="A149" t="s">
        <v>2519</v>
      </c>
      <c r="B149" t="s">
        <v>2483</v>
      </c>
      <c r="C149" t="s">
        <v>2430</v>
      </c>
      <c r="D149">
        <v>49074</v>
      </c>
      <c r="E149" t="s">
        <v>2395</v>
      </c>
      <c r="F149" s="34" t="str">
        <f>INDEX('Crosswalk Particulates'!$B:$B,MATCH('2020 EPA Data'!A149,'Crosswalk Particulates'!$A:$A,0))</f>
        <v>process-mining-industry</v>
      </c>
      <c r="G149" s="38" t="str">
        <f>INDEX('Crosswalk Particulates'!$E:$E,MATCH('2020 EPA Data'!$B149,'Crosswalk Particulates'!$D:$D,0))</f>
        <v>PM25</v>
      </c>
      <c r="H149" s="45">
        <f t="shared" si="2"/>
        <v>44519236875.289169</v>
      </c>
    </row>
    <row r="150" spans="1:8" s="31" customFormat="1" hidden="1">
      <c r="A150" t="s">
        <v>2438</v>
      </c>
      <c r="B150" t="s">
        <v>2483</v>
      </c>
      <c r="C150" t="s">
        <v>2430</v>
      </c>
      <c r="D150">
        <v>48525</v>
      </c>
      <c r="E150" t="s">
        <v>2395</v>
      </c>
      <c r="F150" s="34" t="str">
        <f>INDEX('Crosswalk Particulates'!$B:$B,MATCH('2020 EPA Data'!A150,'Crosswalk Particulates'!$A:$A,0))</f>
        <v>Electricity Sector</v>
      </c>
      <c r="G150" s="38" t="str">
        <f>INDEX('Crosswalk Particulates'!$E:$E,MATCH('2020 EPA Data'!$B150,'Crosswalk Particulates'!$D:$D,0))</f>
        <v>PM25</v>
      </c>
      <c r="H150" s="45">
        <f t="shared" si="2"/>
        <v>44021191860.728836</v>
      </c>
    </row>
    <row r="151" spans="1:8" s="31" customFormat="1" hidden="1">
      <c r="A151" t="s">
        <v>2519</v>
      </c>
      <c r="B151" t="s">
        <v>2502</v>
      </c>
      <c r="C151" t="s">
        <v>2372</v>
      </c>
      <c r="D151">
        <v>48045</v>
      </c>
      <c r="E151" t="s">
        <v>2395</v>
      </c>
      <c r="F151" s="34" t="str">
        <f>INDEX('Crosswalk Particulates'!$B:$B,MATCH('2020 EPA Data'!A151,'Crosswalk Particulates'!$A:$A,0))</f>
        <v>process-mining-industry</v>
      </c>
      <c r="G151" s="38">
        <f>INDEX('Crosswalk Particulates'!$E:$E,MATCH('2020 EPA Data'!$B151,'Crosswalk Particulates'!$D:$D,0))</f>
        <v>0</v>
      </c>
      <c r="H151" s="45">
        <f t="shared" si="2"/>
        <v>43585742667.670624</v>
      </c>
    </row>
    <row r="152" spans="1:8" s="31" customFormat="1">
      <c r="A152" t="s">
        <v>2465</v>
      </c>
      <c r="B152" t="s">
        <v>2429</v>
      </c>
      <c r="C152" t="s">
        <v>2430</v>
      </c>
      <c r="D152">
        <v>47802</v>
      </c>
      <c r="E152" t="s">
        <v>2395</v>
      </c>
      <c r="F152" s="34" t="str">
        <f>INDEX('Crosswalk Particulates'!$B:$B,MATCH('2020 EPA Data'!A152,'Crosswalk Particulates'!$A:$A,0))</f>
        <v>process-ngps-industry</v>
      </c>
      <c r="G152" s="38" t="str">
        <f>INDEX('Crosswalk Particulates'!$E:$E,MATCH('2020 EPA Data'!$B152,'Crosswalk Particulates'!$D:$D,0))</f>
        <v>VOC</v>
      </c>
      <c r="H152" s="45">
        <f t="shared" si="2"/>
        <v>43365296513.684898</v>
      </c>
    </row>
    <row r="153" spans="1:8" s="31" customFormat="1" hidden="1">
      <c r="A153" t="s">
        <v>2504</v>
      </c>
      <c r="B153" t="s">
        <v>2482</v>
      </c>
      <c r="C153" t="s">
        <v>2430</v>
      </c>
      <c r="D153">
        <v>47600</v>
      </c>
      <c r="E153" t="s">
        <v>2395</v>
      </c>
      <c r="F153" s="34" t="str">
        <f>INDEX('Crosswalk Particulates'!$B:$B,MATCH('2020 EPA Data'!A153,'Crosswalk Particulates'!$A:$A,0))</f>
        <v>industry-fuel-other</v>
      </c>
      <c r="G153" s="38" t="str">
        <f>INDEX('Crosswalk Particulates'!$E:$E,MATCH('2020 EPA Data'!$B153,'Crosswalk Particulates'!$D:$D,0))</f>
        <v>NOX</v>
      </c>
      <c r="H153" s="45">
        <f t="shared" si="2"/>
        <v>43182044978.272903</v>
      </c>
    </row>
    <row r="154" spans="1:8" s="31" customFormat="1" hidden="1">
      <c r="A154" t="s">
        <v>2465</v>
      </c>
      <c r="B154" t="s">
        <v>2488</v>
      </c>
      <c r="C154" t="s">
        <v>2430</v>
      </c>
      <c r="D154">
        <v>47436</v>
      </c>
      <c r="E154" t="s">
        <v>2395</v>
      </c>
      <c r="F154" s="34" t="str">
        <f>INDEX('Crosswalk Particulates'!$B:$B,MATCH('2020 EPA Data'!A154,'Crosswalk Particulates'!$A:$A,0))</f>
        <v>process-ngps-industry</v>
      </c>
      <c r="G154" s="38" t="str">
        <f>INDEX('Crosswalk Particulates'!$E:$E,MATCH('2020 EPA Data'!$B154,'Crosswalk Particulates'!$D:$D,0))</f>
        <v>SOx</v>
      </c>
      <c r="H154" s="45">
        <f t="shared" si="2"/>
        <v>43033266503.978012</v>
      </c>
    </row>
    <row r="155" spans="1:8" s="31" customFormat="1" hidden="1">
      <c r="A155" t="s">
        <v>2407</v>
      </c>
      <c r="B155" t="s">
        <v>2463</v>
      </c>
      <c r="C155" t="s">
        <v>2430</v>
      </c>
      <c r="D155">
        <v>45176</v>
      </c>
      <c r="E155" t="s">
        <v>2395</v>
      </c>
      <c r="F155" s="34" t="str">
        <f>INDEX('Crosswalk Particulates'!$B:$B,MATCH('2020 EPA Data'!A155,'Crosswalk Particulates'!$A:$A,0))</f>
        <v>Other-EPA</v>
      </c>
      <c r="G155" s="38" t="str">
        <f>INDEX('Crosswalk Particulates'!$E:$E,MATCH('2020 EPA Data'!$B155,'Crosswalk Particulates'!$D:$D,0))</f>
        <v>PM10</v>
      </c>
      <c r="H155" s="45">
        <f t="shared" si="2"/>
        <v>40983026553.328918</v>
      </c>
    </row>
    <row r="156" spans="1:8" s="31" customFormat="1" hidden="1">
      <c r="A156" t="s">
        <v>2503</v>
      </c>
      <c r="B156" t="s">
        <v>2478</v>
      </c>
      <c r="C156" t="s">
        <v>2430</v>
      </c>
      <c r="D156">
        <v>44705</v>
      </c>
      <c r="E156" t="s">
        <v>2395</v>
      </c>
      <c r="F156" s="34" t="str">
        <f>INDEX('Crosswalk Particulates'!$B:$B,MATCH('2020 EPA Data'!A156,'Crosswalk Particulates'!$A:$A,0))</f>
        <v>Residential Buildings Sector</v>
      </c>
      <c r="G156" s="38">
        <f>INDEX('Crosswalk Particulates'!$E:$E,MATCH('2020 EPA Data'!$B156,'Crosswalk Particulates'!$D:$D,0))</f>
        <v>0</v>
      </c>
      <c r="H156" s="45">
        <f t="shared" si="2"/>
        <v>40555742032.640549</v>
      </c>
    </row>
    <row r="157" spans="1:8" s="31" customFormat="1" hidden="1">
      <c r="A157" t="s">
        <v>2492</v>
      </c>
      <c r="B157" t="s">
        <v>2482</v>
      </c>
      <c r="C157" t="s">
        <v>2430</v>
      </c>
      <c r="D157">
        <v>44490</v>
      </c>
      <c r="E157" t="s">
        <v>2395</v>
      </c>
      <c r="F157" s="34" t="str">
        <f>INDEX('Crosswalk Particulates'!$B:$B,MATCH('2020 EPA Data'!A157,'Crosswalk Particulates'!$A:$A,0))</f>
        <v>process-iron and steel-industry</v>
      </c>
      <c r="G157" s="38" t="str">
        <f>INDEX('Crosswalk Particulates'!$E:$E,MATCH('2020 EPA Data'!$B157,'Crosswalk Particulates'!$D:$D,0))</f>
        <v>NOX</v>
      </c>
      <c r="H157" s="45">
        <f t="shared" si="2"/>
        <v>40360697081.583221</v>
      </c>
    </row>
    <row r="158" spans="1:8" s="31" customFormat="1" hidden="1">
      <c r="A158" t="s">
        <v>2407</v>
      </c>
      <c r="B158" t="s">
        <v>2483</v>
      </c>
      <c r="C158" t="s">
        <v>2430</v>
      </c>
      <c r="D158">
        <v>43628</v>
      </c>
      <c r="E158" t="s">
        <v>2395</v>
      </c>
      <c r="F158" s="34" t="str">
        <f>INDEX('Crosswalk Particulates'!$B:$B,MATCH('2020 EPA Data'!A158,'Crosswalk Particulates'!$A:$A,0))</f>
        <v>Other-EPA</v>
      </c>
      <c r="G158" s="38" t="str">
        <f>INDEX('Crosswalk Particulates'!$E:$E,MATCH('2020 EPA Data'!$B158,'Crosswalk Particulates'!$D:$D,0))</f>
        <v>PM25</v>
      </c>
      <c r="H158" s="45">
        <f t="shared" si="2"/>
        <v>39578702905.716179</v>
      </c>
    </row>
    <row r="159" spans="1:8" s="31" customFormat="1" hidden="1">
      <c r="A159" t="s">
        <v>2536</v>
      </c>
      <c r="B159" t="s">
        <v>2482</v>
      </c>
      <c r="C159" t="s">
        <v>2430</v>
      </c>
      <c r="D159">
        <v>43585</v>
      </c>
      <c r="E159" t="s">
        <v>2395</v>
      </c>
      <c r="F159" s="34" t="str">
        <f>INDEX('Crosswalk Particulates'!$B:$B,MATCH('2020 EPA Data'!A159,'Crosswalk Particulates'!$A:$A,0))</f>
        <v>Commercial Buildings Sector</v>
      </c>
      <c r="G159" s="38" t="str">
        <f>INDEX('Crosswalk Particulates'!$E:$E,MATCH('2020 EPA Data'!$B159,'Crosswalk Particulates'!$D:$D,0))</f>
        <v>NOX</v>
      </c>
      <c r="H159" s="45">
        <f t="shared" si="2"/>
        <v>39539693915.504715</v>
      </c>
    </row>
    <row r="160" spans="1:8" s="31" customFormat="1" hidden="1">
      <c r="A160" t="s">
        <v>2469</v>
      </c>
      <c r="B160" t="s">
        <v>2482</v>
      </c>
      <c r="C160" t="s">
        <v>2430</v>
      </c>
      <c r="D160">
        <v>41858</v>
      </c>
      <c r="E160" t="s">
        <v>2395</v>
      </c>
      <c r="F160" s="34" t="str">
        <f>INDEX('Crosswalk Particulates'!$B:$B,MATCH('2020 EPA Data'!A160,'Crosswalk Particulates'!$A:$A,0))</f>
        <v>industry-fuel-coal</v>
      </c>
      <c r="G160" s="38" t="str">
        <f>INDEX('Crosswalk Particulates'!$E:$E,MATCH('2020 EPA Data'!$B160,'Crosswalk Particulates'!$D:$D,0))</f>
        <v>NOX</v>
      </c>
      <c r="H160" s="45">
        <f t="shared" si="2"/>
        <v>37972984006.314018</v>
      </c>
    </row>
    <row r="161" spans="1:8" s="31" customFormat="1" hidden="1">
      <c r="A161" t="s">
        <v>2400</v>
      </c>
      <c r="B161" t="s">
        <v>2483</v>
      </c>
      <c r="C161" t="s">
        <v>2430</v>
      </c>
      <c r="D161">
        <v>39700</v>
      </c>
      <c r="E161" t="s">
        <v>2395</v>
      </c>
      <c r="F161" s="34" t="str">
        <f>INDEX('Crosswalk Particulates'!$B:$B,MATCH('2020 EPA Data'!A161,'Crosswalk Particulates'!$A:$A,0))</f>
        <v>Transportation Sector</v>
      </c>
      <c r="G161" s="38" t="str">
        <f>INDEX('Crosswalk Particulates'!$E:$E,MATCH('2020 EPA Data'!$B161,'Crosswalk Particulates'!$D:$D,0))</f>
        <v>PM25</v>
      </c>
      <c r="H161" s="45">
        <f t="shared" si="2"/>
        <v>36015277009.189796</v>
      </c>
    </row>
    <row r="162" spans="1:8" s="31" customFormat="1" hidden="1">
      <c r="A162" t="s">
        <v>2405</v>
      </c>
      <c r="B162" t="s">
        <v>2463</v>
      </c>
      <c r="C162" t="s">
        <v>2430</v>
      </c>
      <c r="D162">
        <v>39481</v>
      </c>
      <c r="E162" t="s">
        <v>2395</v>
      </c>
      <c r="F162" s="34" t="str">
        <f>INDEX('Crosswalk Particulates'!$B:$B,MATCH('2020 EPA Data'!A162,'Crosswalk Particulates'!$A:$A,0))</f>
        <v>Other-EPA</v>
      </c>
      <c r="G162" s="38" t="str">
        <f>INDEX('Crosswalk Particulates'!$E:$E,MATCH('2020 EPA Data'!$B162,'Crosswalk Particulates'!$D:$D,0))</f>
        <v>PM10</v>
      </c>
      <c r="H162" s="45">
        <f t="shared" si="2"/>
        <v>35816603314.856987</v>
      </c>
    </row>
    <row r="163" spans="1:8" s="31" customFormat="1" hidden="1">
      <c r="A163" t="s">
        <v>2438</v>
      </c>
      <c r="B163" t="s">
        <v>2502</v>
      </c>
      <c r="C163" t="s">
        <v>2372</v>
      </c>
      <c r="D163">
        <v>38229</v>
      </c>
      <c r="E163" t="s">
        <v>2395</v>
      </c>
      <c r="F163" s="34" t="str">
        <f>INDEX('Crosswalk Particulates'!$B:$B,MATCH('2020 EPA Data'!A163,'Crosswalk Particulates'!$A:$A,0))</f>
        <v>Electricity Sector</v>
      </c>
      <c r="G163" s="38">
        <f>INDEX('Crosswalk Particulates'!$E:$E,MATCH('2020 EPA Data'!$B163,'Crosswalk Particulates'!$D:$D,0))</f>
        <v>0</v>
      </c>
      <c r="H163" s="45">
        <f t="shared" si="2"/>
        <v>34680806669.63015</v>
      </c>
    </row>
    <row r="164" spans="1:8" s="31" customFormat="1" hidden="1">
      <c r="A164" t="s">
        <v>2402</v>
      </c>
      <c r="B164" t="s">
        <v>2588</v>
      </c>
      <c r="C164" t="s">
        <v>2372</v>
      </c>
      <c r="D164">
        <v>38149</v>
      </c>
      <c r="E164" t="s">
        <v>2395</v>
      </c>
      <c r="F164" s="34" t="str">
        <f>INDEX('Crosswalk Particulates'!$B:$B,MATCH('2020 EPA Data'!A164,'Crosswalk Particulates'!$A:$A,0))</f>
        <v>Other-EPA</v>
      </c>
      <c r="G164" s="38" t="str">
        <f>INDEX('Crosswalk Particulates'!$E:$E,MATCH('2020 EPA Data'!$B164,'Crosswalk Particulates'!$D:$D,0))</f>
        <v>BC</v>
      </c>
      <c r="H164" s="45">
        <f t="shared" si="2"/>
        <v>34608231804.120445</v>
      </c>
    </row>
    <row r="165" spans="1:8" s="31" customFormat="1" hidden="1">
      <c r="A165" t="s">
        <v>2521</v>
      </c>
      <c r="B165" t="s">
        <v>2488</v>
      </c>
      <c r="C165" t="s">
        <v>2430</v>
      </c>
      <c r="D165">
        <v>37704</v>
      </c>
      <c r="E165" t="s">
        <v>2395</v>
      </c>
      <c r="F165" s="34" t="str">
        <f>INDEX('Crosswalk Particulates'!$B:$B,MATCH('2020 EPA Data'!A165,'Crosswalk Particulates'!$A:$A,0))</f>
        <v>Electricity Sector</v>
      </c>
      <c r="G165" s="38" t="str">
        <f>INDEX('Crosswalk Particulates'!$E:$E,MATCH('2020 EPA Data'!$B165,'Crosswalk Particulates'!$D:$D,0))</f>
        <v>SOx</v>
      </c>
      <c r="H165" s="45">
        <f t="shared" si="2"/>
        <v>34204534114.722721</v>
      </c>
    </row>
    <row r="166" spans="1:8" s="31" customFormat="1" hidden="1">
      <c r="A166" t="s">
        <v>2436</v>
      </c>
      <c r="B166" t="s">
        <v>2482</v>
      </c>
      <c r="C166" t="s">
        <v>2430</v>
      </c>
      <c r="D166">
        <v>37334</v>
      </c>
      <c r="E166" t="s">
        <v>2395</v>
      </c>
      <c r="F166" s="34" t="str">
        <f>INDEX('Crosswalk Particulates'!$B:$B,MATCH('2020 EPA Data'!A166,'Crosswalk Particulates'!$A:$A,0))</f>
        <v>Other-EPA</v>
      </c>
      <c r="G166" s="38" t="str">
        <f>INDEX('Crosswalk Particulates'!$E:$E,MATCH('2020 EPA Data'!$B166,'Crosswalk Particulates'!$D:$D,0))</f>
        <v>NOX</v>
      </c>
      <c r="H166" s="45">
        <f t="shared" si="2"/>
        <v>33868875361.740349</v>
      </c>
    </row>
    <row r="167" spans="1:8" s="31" customFormat="1" hidden="1">
      <c r="A167" t="s">
        <v>2411</v>
      </c>
      <c r="B167" t="s">
        <v>2463</v>
      </c>
      <c r="C167" t="s">
        <v>2430</v>
      </c>
      <c r="D167">
        <v>37220</v>
      </c>
      <c r="E167" t="s">
        <v>2395</v>
      </c>
      <c r="F167" s="34" t="str">
        <f>INDEX('Crosswalk Particulates'!$B:$B,MATCH('2020 EPA Data'!A167,'Crosswalk Particulates'!$A:$A,0))</f>
        <v>process-other-industry</v>
      </c>
      <c r="G167" s="38" t="str">
        <f>INDEX('Crosswalk Particulates'!$E:$E,MATCH('2020 EPA Data'!$B167,'Crosswalk Particulates'!$D:$D,0))</f>
        <v>PM10</v>
      </c>
      <c r="H167" s="45">
        <f t="shared" si="2"/>
        <v>33765456178.389023</v>
      </c>
    </row>
    <row r="168" spans="1:8" s="31" customFormat="1" hidden="1">
      <c r="A168" t="s">
        <v>2595</v>
      </c>
      <c r="B168" t="s">
        <v>2482</v>
      </c>
      <c r="C168" t="s">
        <v>2430</v>
      </c>
      <c r="D168">
        <v>36694</v>
      </c>
      <c r="E168" t="s">
        <v>2395</v>
      </c>
      <c r="F168" s="34" t="str">
        <f>INDEX('Crosswalk Particulates'!$B:$B,MATCH('2020 EPA Data'!A168,'Crosswalk Particulates'!$A:$A,0))</f>
        <v>Residential Buildings Sector</v>
      </c>
      <c r="G168" s="38" t="str">
        <f>INDEX('Crosswalk Particulates'!$E:$E,MATCH('2020 EPA Data'!$B168,'Crosswalk Particulates'!$D:$D,0))</f>
        <v>NOX</v>
      </c>
      <c r="H168" s="45">
        <f t="shared" si="2"/>
        <v>33288276437.662731</v>
      </c>
    </row>
    <row r="169" spans="1:8" s="31" customFormat="1" hidden="1">
      <c r="A169" t="s">
        <v>2459</v>
      </c>
      <c r="B169" t="s">
        <v>2463</v>
      </c>
      <c r="C169" t="s">
        <v>2430</v>
      </c>
      <c r="D169">
        <v>36398</v>
      </c>
      <c r="E169" t="s">
        <v>2395</v>
      </c>
      <c r="F169" s="34" t="str">
        <f>INDEX('Crosswalk Particulates'!$B:$B,MATCH('2020 EPA Data'!A169,'Crosswalk Particulates'!$A:$A,0))</f>
        <v>process-other-industry</v>
      </c>
      <c r="G169" s="38" t="str">
        <f>INDEX('Crosswalk Particulates'!$E:$E,MATCH('2020 EPA Data'!$B169,'Crosswalk Particulates'!$D:$D,0))</f>
        <v>PM10</v>
      </c>
      <c r="H169" s="45">
        <f t="shared" si="2"/>
        <v>33019749435.276833</v>
      </c>
    </row>
    <row r="170" spans="1:8" s="31" customFormat="1" hidden="1">
      <c r="A170" t="s">
        <v>2432</v>
      </c>
      <c r="B170" t="s">
        <v>2488</v>
      </c>
      <c r="C170" t="s">
        <v>2430</v>
      </c>
      <c r="D170">
        <v>35934</v>
      </c>
      <c r="E170" t="s">
        <v>2395</v>
      </c>
      <c r="F170" s="34" t="str">
        <f>INDEX('Crosswalk Particulates'!$B:$B,MATCH('2020 EPA Data'!A170,'Crosswalk Particulates'!$A:$A,0))</f>
        <v>process-waste-industry</v>
      </c>
      <c r="G170" s="38" t="str">
        <f>INDEX('Crosswalk Particulates'!$E:$E,MATCH('2020 EPA Data'!$B170,'Crosswalk Particulates'!$D:$D,0))</f>
        <v>SOx</v>
      </c>
      <c r="H170" s="45">
        <f t="shared" si="2"/>
        <v>32598815215.320557</v>
      </c>
    </row>
    <row r="171" spans="1:8" s="31" customFormat="1" hidden="1">
      <c r="A171" t="s">
        <v>2405</v>
      </c>
      <c r="B171" t="s">
        <v>2483</v>
      </c>
      <c r="C171" t="s">
        <v>2430</v>
      </c>
      <c r="D171">
        <v>35811</v>
      </c>
      <c r="E171" t="s">
        <v>2395</v>
      </c>
      <c r="F171" s="34" t="str">
        <f>INDEX('Crosswalk Particulates'!$B:$B,MATCH('2020 EPA Data'!A171,'Crosswalk Particulates'!$A:$A,0))</f>
        <v>Other-EPA</v>
      </c>
      <c r="G171" s="38" t="str">
        <f>INDEX('Crosswalk Particulates'!$E:$E,MATCH('2020 EPA Data'!$B171,'Crosswalk Particulates'!$D:$D,0))</f>
        <v>PM25</v>
      </c>
      <c r="H171" s="45">
        <f t="shared" si="2"/>
        <v>32487231359.599392</v>
      </c>
    </row>
    <row r="172" spans="1:8" s="31" customFormat="1" hidden="1">
      <c r="A172" t="s">
        <v>2407</v>
      </c>
      <c r="B172" t="s">
        <v>2588</v>
      </c>
      <c r="C172" t="s">
        <v>2372</v>
      </c>
      <c r="D172">
        <v>33542</v>
      </c>
      <c r="E172" t="s">
        <v>2395</v>
      </c>
      <c r="F172" s="34" t="str">
        <f>INDEX('Crosswalk Particulates'!$B:$B,MATCH('2020 EPA Data'!A172,'Crosswalk Particulates'!$A:$A,0))</f>
        <v>Other-EPA</v>
      </c>
      <c r="G172" s="38" t="str">
        <f>INDEX('Crosswalk Particulates'!$E:$E,MATCH('2020 EPA Data'!$B172,'Crosswalk Particulates'!$D:$D,0))</f>
        <v>BC</v>
      </c>
      <c r="H172" s="45">
        <f t="shared" si="2"/>
        <v>30428826736.580456</v>
      </c>
    </row>
    <row r="173" spans="1:8" s="31" customFormat="1" hidden="1">
      <c r="A173" t="s">
        <v>2504</v>
      </c>
      <c r="B173" t="s">
        <v>2488</v>
      </c>
      <c r="C173" t="s">
        <v>2430</v>
      </c>
      <c r="D173">
        <v>32649</v>
      </c>
      <c r="E173" t="s">
        <v>2395</v>
      </c>
      <c r="F173" s="34" t="str">
        <f>INDEX('Crosswalk Particulates'!$B:$B,MATCH('2020 EPA Data'!A173,'Crosswalk Particulates'!$A:$A,0))</f>
        <v>industry-fuel-other</v>
      </c>
      <c r="G173" s="38" t="str">
        <f>INDEX('Crosswalk Particulates'!$E:$E,MATCH('2020 EPA Data'!$B173,'Crosswalk Particulates'!$D:$D,0))</f>
        <v>SOx</v>
      </c>
      <c r="H173" s="45">
        <f t="shared" si="2"/>
        <v>29618709800.328403</v>
      </c>
    </row>
    <row r="174" spans="1:8" s="31" customFormat="1" hidden="1">
      <c r="A174" t="s">
        <v>2464</v>
      </c>
      <c r="B174" t="s">
        <v>2502</v>
      </c>
      <c r="C174" t="s">
        <v>2372</v>
      </c>
      <c r="D174">
        <v>32630</v>
      </c>
      <c r="E174" t="s">
        <v>2395</v>
      </c>
      <c r="F174" s="34" t="str">
        <f>INDEX('Crosswalk Particulates'!$B:$B,MATCH('2020 EPA Data'!A174,'Crosswalk Particulates'!$A:$A,0))</f>
        <v>Other-EPA</v>
      </c>
      <c r="G174" s="38">
        <f>INDEX('Crosswalk Particulates'!$E:$E,MATCH('2020 EPA Data'!$B174,'Crosswalk Particulates'!$D:$D,0))</f>
        <v>0</v>
      </c>
      <c r="H174" s="45">
        <f t="shared" si="2"/>
        <v>29601473269.769848</v>
      </c>
    </row>
    <row r="175" spans="1:8" s="31" customFormat="1" hidden="1">
      <c r="A175" t="s">
        <v>2396</v>
      </c>
      <c r="B175" t="s">
        <v>2483</v>
      </c>
      <c r="C175" t="s">
        <v>2430</v>
      </c>
      <c r="D175">
        <v>31677</v>
      </c>
      <c r="E175" t="s">
        <v>2395</v>
      </c>
      <c r="F175" s="34" t="str">
        <f>INDEX('Crosswalk Particulates'!$B:$B,MATCH('2020 EPA Data'!A175,'Crosswalk Particulates'!$A:$A,0))</f>
        <v>Transportation Sector</v>
      </c>
      <c r="G175" s="38" t="str">
        <f>INDEX('Crosswalk Particulates'!$E:$E,MATCH('2020 EPA Data'!$B175,'Crosswalk Particulates'!$D:$D,0))</f>
        <v>PM25</v>
      </c>
      <c r="H175" s="45">
        <f t="shared" si="2"/>
        <v>28736925184.385521</v>
      </c>
    </row>
    <row r="176" spans="1:8" s="31" customFormat="1" hidden="1">
      <c r="A176" t="s">
        <v>2476</v>
      </c>
      <c r="B176" t="s">
        <v>2433</v>
      </c>
      <c r="C176" t="s">
        <v>2430</v>
      </c>
      <c r="D176">
        <v>31518</v>
      </c>
      <c r="E176" t="s">
        <v>2395</v>
      </c>
      <c r="F176" s="34" t="str">
        <f>INDEX('Crosswalk Particulates'!$B:$B,MATCH('2020 EPA Data'!A176,'Crosswalk Particulates'!$A:$A,0))</f>
        <v>Transportation Sector</v>
      </c>
      <c r="G176" s="38" t="str">
        <f>INDEX('Crosswalk Particulates'!$E:$E,MATCH('2020 EPA Data'!$B176,'Crosswalk Particulates'!$D:$D,0))</f>
        <v>CO</v>
      </c>
      <c r="H176" s="45">
        <f t="shared" si="2"/>
        <v>28592682639.184986</v>
      </c>
    </row>
    <row r="177" spans="1:8" s="31" customFormat="1" hidden="1">
      <c r="A177" t="s">
        <v>2427</v>
      </c>
      <c r="B177" t="s">
        <v>2482</v>
      </c>
      <c r="C177" t="s">
        <v>2430</v>
      </c>
      <c r="D177">
        <v>31178</v>
      </c>
      <c r="E177" t="s">
        <v>2395</v>
      </c>
      <c r="F177" s="34" t="str">
        <f>INDEX('Crosswalk Particulates'!$B:$B,MATCH('2020 EPA Data'!A177,'Crosswalk Particulates'!$A:$A,0))</f>
        <v>Transportation Sector</v>
      </c>
      <c r="G177" s="38" t="str">
        <f>INDEX('Crosswalk Particulates'!$E:$E,MATCH('2020 EPA Data'!$B177,'Crosswalk Particulates'!$D:$D,0))</f>
        <v>NOX</v>
      </c>
      <c r="H177" s="45">
        <f t="shared" si="2"/>
        <v>28284239460.768753</v>
      </c>
    </row>
    <row r="178" spans="1:8" s="31" customFormat="1" hidden="1">
      <c r="A178" t="s">
        <v>2462</v>
      </c>
      <c r="B178" t="s">
        <v>2506</v>
      </c>
      <c r="C178" t="s">
        <v>2372</v>
      </c>
      <c r="D178">
        <v>31002</v>
      </c>
      <c r="E178" t="s">
        <v>2395</v>
      </c>
      <c r="F178" s="34" t="str">
        <f>INDEX('Crosswalk Particulates'!$B:$B,MATCH('2020 EPA Data'!A178,'Crosswalk Particulates'!$A:$A,0))</f>
        <v>Other-EPA</v>
      </c>
      <c r="G178" s="38" t="str">
        <f>INDEX('Crosswalk Particulates'!$E:$E,MATCH('2020 EPA Data'!$B178,'Crosswalk Particulates'!$D:$D,0))</f>
        <v>OC</v>
      </c>
      <c r="H178" s="45">
        <f t="shared" si="2"/>
        <v>28124574756.647404</v>
      </c>
    </row>
    <row r="179" spans="1:8" s="31" customFormat="1" hidden="1">
      <c r="A179" t="s">
        <v>2454</v>
      </c>
      <c r="B179" t="s">
        <v>2463</v>
      </c>
      <c r="C179" t="s">
        <v>2430</v>
      </c>
      <c r="D179">
        <v>30606</v>
      </c>
      <c r="E179" t="s">
        <v>2395</v>
      </c>
      <c r="F179" s="34" t="str">
        <f>INDEX('Crosswalk Particulates'!$B:$B,MATCH('2020 EPA Data'!A179,'Crosswalk Particulates'!$A:$A,0))</f>
        <v>Electricity Sector</v>
      </c>
      <c r="G179" s="38" t="str">
        <f>INDEX('Crosswalk Particulates'!$E:$E,MATCH('2020 EPA Data'!$B179,'Crosswalk Particulates'!$D:$D,0))</f>
        <v>PM10</v>
      </c>
      <c r="H179" s="45">
        <f t="shared" si="2"/>
        <v>27765329172.374378</v>
      </c>
    </row>
    <row r="180" spans="1:8" s="31" customFormat="1" hidden="1">
      <c r="A180" t="s">
        <v>2464</v>
      </c>
      <c r="B180" t="s">
        <v>2482</v>
      </c>
      <c r="C180" t="s">
        <v>2430</v>
      </c>
      <c r="D180">
        <v>30460</v>
      </c>
      <c r="E180" t="s">
        <v>2395</v>
      </c>
      <c r="F180" s="34" t="str">
        <f>INDEX('Crosswalk Particulates'!$B:$B,MATCH('2020 EPA Data'!A180,'Crosswalk Particulates'!$A:$A,0))</f>
        <v>Other-EPA</v>
      </c>
      <c r="G180" s="38" t="str">
        <f>INDEX('Crosswalk Particulates'!$E:$E,MATCH('2020 EPA Data'!$B180,'Crosswalk Particulates'!$D:$D,0))</f>
        <v>NOX</v>
      </c>
      <c r="H180" s="45">
        <f t="shared" si="2"/>
        <v>27632880042.819172</v>
      </c>
    </row>
    <row r="181" spans="1:8" s="31" customFormat="1" hidden="1">
      <c r="A181" t="s">
        <v>2454</v>
      </c>
      <c r="B181" t="s">
        <v>2483</v>
      </c>
      <c r="C181" t="s">
        <v>2430</v>
      </c>
      <c r="D181">
        <v>29638</v>
      </c>
      <c r="E181" t="s">
        <v>2395</v>
      </c>
      <c r="F181" s="34" t="str">
        <f>INDEX('Crosswalk Particulates'!$B:$B,MATCH('2020 EPA Data'!A181,'Crosswalk Particulates'!$A:$A,0))</f>
        <v>Electricity Sector</v>
      </c>
      <c r="G181" s="38" t="str">
        <f>INDEX('Crosswalk Particulates'!$E:$E,MATCH('2020 EPA Data'!$B181,'Crosswalk Particulates'!$D:$D,0))</f>
        <v>PM25</v>
      </c>
      <c r="H181" s="45">
        <f t="shared" si="2"/>
        <v>26887173299.706982</v>
      </c>
    </row>
    <row r="182" spans="1:8" s="31" customFormat="1" hidden="1">
      <c r="A182" t="s">
        <v>2411</v>
      </c>
      <c r="B182" t="s">
        <v>2483</v>
      </c>
      <c r="C182" t="s">
        <v>2430</v>
      </c>
      <c r="D182">
        <v>29585</v>
      </c>
      <c r="E182" t="s">
        <v>2395</v>
      </c>
      <c r="F182" s="34" t="str">
        <f>INDEX('Crosswalk Particulates'!$B:$B,MATCH('2020 EPA Data'!A182,'Crosswalk Particulates'!$A:$A,0))</f>
        <v>process-other-industry</v>
      </c>
      <c r="G182" s="38" t="str">
        <f>INDEX('Crosswalk Particulates'!$E:$E,MATCH('2020 EPA Data'!$B182,'Crosswalk Particulates'!$D:$D,0))</f>
        <v>PM25</v>
      </c>
      <c r="H182" s="45">
        <f t="shared" si="2"/>
        <v>26839092451.306801</v>
      </c>
    </row>
    <row r="183" spans="1:8" s="31" customFormat="1">
      <c r="A183" t="s">
        <v>2474</v>
      </c>
      <c r="B183" t="s">
        <v>2429</v>
      </c>
      <c r="C183" t="s">
        <v>2430</v>
      </c>
      <c r="D183">
        <v>29221</v>
      </c>
      <c r="E183" t="s">
        <v>2395</v>
      </c>
      <c r="F183" s="34" t="str">
        <f>INDEX('Crosswalk Particulates'!$B:$B,MATCH('2020 EPA Data'!A183,'Crosswalk Particulates'!$A:$A,0))</f>
        <v>Commercial Buildings Sector</v>
      </c>
      <c r="G183" s="38" t="str">
        <f>INDEX('Crosswalk Particulates'!$E:$E,MATCH('2020 EPA Data'!$B183,'Crosswalk Particulates'!$D:$D,0))</f>
        <v>VOC</v>
      </c>
      <c r="H183" s="45">
        <f t="shared" si="2"/>
        <v>26508876813.237656</v>
      </c>
    </row>
    <row r="184" spans="1:8" s="31" customFormat="1" hidden="1">
      <c r="A184" t="s">
        <v>2564</v>
      </c>
      <c r="B184" t="s">
        <v>2482</v>
      </c>
      <c r="C184" t="s">
        <v>2430</v>
      </c>
      <c r="D184">
        <v>28379</v>
      </c>
      <c r="E184" t="s">
        <v>2395</v>
      </c>
      <c r="F184" s="34" t="str">
        <f>INDEX('Crosswalk Particulates'!$B:$B,MATCH('2020 EPA Data'!A184,'Crosswalk Particulates'!$A:$A,0))</f>
        <v>Residential Buildings Sector</v>
      </c>
      <c r="G184" s="38" t="str">
        <f>INDEX('Crosswalk Particulates'!$E:$E,MATCH('2020 EPA Data'!$B184,'Crosswalk Particulates'!$D:$D,0))</f>
        <v>NOX</v>
      </c>
      <c r="H184" s="45">
        <f t="shared" si="2"/>
        <v>25745026353.748043</v>
      </c>
    </row>
    <row r="185" spans="1:8" s="31" customFormat="1" hidden="1">
      <c r="A185" t="s">
        <v>2480</v>
      </c>
      <c r="B185" t="s">
        <v>2488</v>
      </c>
      <c r="C185" t="s">
        <v>2430</v>
      </c>
      <c r="D185">
        <v>27860</v>
      </c>
      <c r="E185" t="s">
        <v>2395</v>
      </c>
      <c r="F185" s="34" t="str">
        <f>INDEX('Crosswalk Particulates'!$B:$B,MATCH('2020 EPA Data'!A185,'Crosswalk Particulates'!$A:$A,0))</f>
        <v>process-cement-industry</v>
      </c>
      <c r="G185" s="38" t="str">
        <f>INDEX('Crosswalk Particulates'!$E:$E,MATCH('2020 EPA Data'!$B185,'Crosswalk Particulates'!$D:$D,0))</f>
        <v>SOx</v>
      </c>
      <c r="H185" s="45">
        <f t="shared" si="2"/>
        <v>25274196913.753849</v>
      </c>
    </row>
    <row r="186" spans="1:8" s="31" customFormat="1" hidden="1">
      <c r="A186" t="s">
        <v>2393</v>
      </c>
      <c r="B186" t="s">
        <v>2478</v>
      </c>
      <c r="C186" t="s">
        <v>2430</v>
      </c>
      <c r="D186">
        <v>27721</v>
      </c>
      <c r="E186" t="s">
        <v>2395</v>
      </c>
      <c r="F186" s="34" t="str">
        <f>INDEX('Crosswalk Particulates'!$B:$B,MATCH('2020 EPA Data'!A186,'Crosswalk Particulates'!$A:$A,0))</f>
        <v>process-other-industry</v>
      </c>
      <c r="G186" s="38">
        <f>INDEX('Crosswalk Particulates'!$E:$E,MATCH('2020 EPA Data'!$B186,'Crosswalk Particulates'!$D:$D,0))</f>
        <v>0</v>
      </c>
      <c r="H186" s="45">
        <f t="shared" si="2"/>
        <v>25148098084.930737</v>
      </c>
    </row>
    <row r="187" spans="1:8" s="31" customFormat="1" hidden="1">
      <c r="A187" t="s">
        <v>2481</v>
      </c>
      <c r="B187" t="s">
        <v>2433</v>
      </c>
      <c r="C187" t="s">
        <v>2430</v>
      </c>
      <c r="D187">
        <v>27565</v>
      </c>
      <c r="E187" t="s">
        <v>2395</v>
      </c>
      <c r="F187" s="34" t="str">
        <f>INDEX('Crosswalk Particulates'!$B:$B,MATCH('2020 EPA Data'!A187,'Crosswalk Particulates'!$A:$A,0))</f>
        <v>Electricity Sector</v>
      </c>
      <c r="G187" s="38" t="str">
        <f>INDEX('Crosswalk Particulates'!$E:$E,MATCH('2020 EPA Data'!$B187,'Crosswalk Particulates'!$D:$D,0))</f>
        <v>CO</v>
      </c>
      <c r="H187" s="45">
        <f t="shared" si="2"/>
        <v>25006577097.186817</v>
      </c>
    </row>
    <row r="188" spans="1:8" s="31" customFormat="1" hidden="1">
      <c r="A188" t="s">
        <v>2451</v>
      </c>
      <c r="B188" t="s">
        <v>2478</v>
      </c>
      <c r="C188" t="s">
        <v>2430</v>
      </c>
      <c r="D188">
        <v>27183</v>
      </c>
      <c r="E188" t="s">
        <v>2395</v>
      </c>
      <c r="F188" s="34" t="str">
        <f>INDEX('Crosswalk Particulates'!$B:$B,MATCH('2020 EPA Data'!A188,'Crosswalk Particulates'!$A:$A,0))</f>
        <v>process-chemicals-industry</v>
      </c>
      <c r="G188" s="38">
        <f>INDEX('Crosswalk Particulates'!$E:$E,MATCH('2020 EPA Data'!$B188,'Crosswalk Particulates'!$D:$D,0))</f>
        <v>0</v>
      </c>
      <c r="H188" s="45">
        <f t="shared" si="2"/>
        <v>24660032114.377991</v>
      </c>
    </row>
    <row r="189" spans="1:8" s="31" customFormat="1">
      <c r="A189" t="s">
        <v>2427</v>
      </c>
      <c r="B189" t="s">
        <v>2429</v>
      </c>
      <c r="C189" t="s">
        <v>2430</v>
      </c>
      <c r="D189">
        <v>27174</v>
      </c>
      <c r="E189" t="s">
        <v>2395</v>
      </c>
      <c r="F189" s="34" t="str">
        <f>INDEX('Crosswalk Particulates'!$B:$B,MATCH('2020 EPA Data'!A189,'Crosswalk Particulates'!$A:$A,0))</f>
        <v>Transportation Sector</v>
      </c>
      <c r="G189" s="38" t="str">
        <f>INDEX('Crosswalk Particulates'!$E:$E,MATCH('2020 EPA Data'!$B189,'Crosswalk Particulates'!$D:$D,0))</f>
        <v>VOC</v>
      </c>
      <c r="H189" s="45">
        <f t="shared" si="2"/>
        <v>24651867442.008148</v>
      </c>
    </row>
    <row r="190" spans="1:8" s="31" customFormat="1" hidden="1">
      <c r="A190" t="s">
        <v>2422</v>
      </c>
      <c r="B190" t="s">
        <v>2588</v>
      </c>
      <c r="C190" t="s">
        <v>2372</v>
      </c>
      <c r="D190">
        <v>27032</v>
      </c>
      <c r="E190" t="s">
        <v>2395</v>
      </c>
      <c r="F190" s="34" t="str">
        <f>INDEX('Crosswalk Particulates'!$B:$B,MATCH('2020 EPA Data'!A190,'Crosswalk Particulates'!$A:$A,0))</f>
        <v>Residential Buildings Sector</v>
      </c>
      <c r="G190" s="38" t="str">
        <f>INDEX('Crosswalk Particulates'!$E:$E,MATCH('2020 EPA Data'!$B190,'Crosswalk Particulates'!$D:$D,0))</f>
        <v>BC</v>
      </c>
      <c r="H190" s="45">
        <f t="shared" si="2"/>
        <v>24523047055.728428</v>
      </c>
    </row>
    <row r="191" spans="1:8" s="31" customFormat="1" hidden="1">
      <c r="A191" t="s">
        <v>2451</v>
      </c>
      <c r="B191" t="s">
        <v>2463</v>
      </c>
      <c r="C191" t="s">
        <v>2430</v>
      </c>
      <c r="D191">
        <v>25758</v>
      </c>
      <c r="E191" t="s">
        <v>2395</v>
      </c>
      <c r="F191" s="34" t="str">
        <f>INDEX('Crosswalk Particulates'!$B:$B,MATCH('2020 EPA Data'!A191,'Crosswalk Particulates'!$A:$A,0))</f>
        <v>process-chemicals-industry</v>
      </c>
      <c r="G191" s="38" t="str">
        <f>INDEX('Crosswalk Particulates'!$E:$E,MATCH('2020 EPA Data'!$B191,'Crosswalk Particulates'!$D:$D,0))</f>
        <v>PM10</v>
      </c>
      <c r="H191" s="45">
        <f t="shared" si="2"/>
        <v>23367292322.486416</v>
      </c>
    </row>
    <row r="192" spans="1:8" s="31" customFormat="1" hidden="1">
      <c r="A192" t="s">
        <v>2464</v>
      </c>
      <c r="B192" t="s">
        <v>2506</v>
      </c>
      <c r="C192" t="s">
        <v>2372</v>
      </c>
      <c r="D192">
        <v>25536</v>
      </c>
      <c r="E192" t="s">
        <v>2395</v>
      </c>
      <c r="F192" s="34" t="str">
        <f>INDEX('Crosswalk Particulates'!$B:$B,MATCH('2020 EPA Data'!A192,'Crosswalk Particulates'!$A:$A,0))</f>
        <v>Other-EPA</v>
      </c>
      <c r="G192" s="38" t="str">
        <f>INDEX('Crosswalk Particulates'!$E:$E,MATCH('2020 EPA Data'!$B192,'Crosswalk Particulates'!$D:$D,0))</f>
        <v>OC</v>
      </c>
      <c r="H192" s="45">
        <f t="shared" si="2"/>
        <v>23165897070.696991</v>
      </c>
    </row>
    <row r="193" spans="1:8" s="31" customFormat="1" hidden="1">
      <c r="A193" t="s">
        <v>2501</v>
      </c>
      <c r="B193" t="s">
        <v>2433</v>
      </c>
      <c r="C193" t="s">
        <v>2430</v>
      </c>
      <c r="D193">
        <v>25224</v>
      </c>
      <c r="E193" t="s">
        <v>2395</v>
      </c>
      <c r="F193" s="34" t="str">
        <f>INDEX('Crosswalk Particulates'!$B:$B,MATCH('2020 EPA Data'!A193,'Crosswalk Particulates'!$A:$A,0))</f>
        <v>industry-fuel-oil</v>
      </c>
      <c r="G193" s="38" t="str">
        <f>INDEX('Crosswalk Particulates'!$E:$E,MATCH('2020 EPA Data'!$B193,'Crosswalk Particulates'!$D:$D,0))</f>
        <v>CO</v>
      </c>
      <c r="H193" s="45">
        <f t="shared" si="2"/>
        <v>22882855095.209152</v>
      </c>
    </row>
    <row r="194" spans="1:8" s="31" customFormat="1">
      <c r="A194" t="s">
        <v>2418</v>
      </c>
      <c r="B194" t="s">
        <v>2429</v>
      </c>
      <c r="C194" t="s">
        <v>2430</v>
      </c>
      <c r="D194">
        <v>23923</v>
      </c>
      <c r="E194" t="s">
        <v>2395</v>
      </c>
      <c r="F194" s="34" t="str">
        <f>INDEX('Crosswalk Particulates'!$B:$B,MATCH('2020 EPA Data'!A194,'Crosswalk Particulates'!$A:$A,0))</f>
        <v>Transportation Sector</v>
      </c>
      <c r="G194" s="38" t="str">
        <f>INDEX('Crosswalk Particulates'!$E:$E,MATCH('2020 EPA Data'!$B194,'Crosswalk Particulates'!$D:$D,0))</f>
        <v>VOC</v>
      </c>
      <c r="H194" s="45">
        <f t="shared" si="2"/>
        <v>21702606344.85762</v>
      </c>
    </row>
    <row r="195" spans="1:8" s="31" customFormat="1" hidden="1">
      <c r="A195" t="s">
        <v>2537</v>
      </c>
      <c r="B195" t="s">
        <v>2433</v>
      </c>
      <c r="C195" t="s">
        <v>2430</v>
      </c>
      <c r="D195">
        <v>23874</v>
      </c>
      <c r="E195" t="s">
        <v>2395</v>
      </c>
      <c r="F195" s="34" t="str">
        <f>INDEX('Crosswalk Particulates'!$B:$B,MATCH('2020 EPA Data'!A195,'Crosswalk Particulates'!$A:$A,0))</f>
        <v>Commercial Buildings Sector</v>
      </c>
      <c r="G195" s="38" t="str">
        <f>INDEX('Crosswalk Particulates'!$E:$E,MATCH('2020 EPA Data'!$B195,'Crosswalk Particulates'!$D:$D,0))</f>
        <v>CO</v>
      </c>
      <c r="H195" s="45">
        <f t="shared" si="2"/>
        <v>21658154239.732925</v>
      </c>
    </row>
    <row r="196" spans="1:8" s="31" customFormat="1" hidden="1">
      <c r="A196" t="s">
        <v>2432</v>
      </c>
      <c r="B196" t="s">
        <v>2588</v>
      </c>
      <c r="C196" t="s">
        <v>2372</v>
      </c>
      <c r="D196">
        <v>23696</v>
      </c>
      <c r="E196" t="s">
        <v>2395</v>
      </c>
      <c r="F196" s="34" t="str">
        <f>INDEX('Crosswalk Particulates'!$B:$B,MATCH('2020 EPA Data'!A196,'Crosswalk Particulates'!$A:$A,0))</f>
        <v>process-waste-industry</v>
      </c>
      <c r="G196" s="38" t="str">
        <f>INDEX('Crosswalk Particulates'!$E:$E,MATCH('2020 EPA Data'!$B196,'Crosswalk Particulates'!$D:$D,0))</f>
        <v>BC</v>
      </c>
      <c r="H196" s="45">
        <f t="shared" ref="H196:H259" si="3">IF(E196="TON",D196/metricton_to_shortton,0)*10^6</f>
        <v>21496675163.973839</v>
      </c>
    </row>
    <row r="197" spans="1:8" s="31" customFormat="1" hidden="1">
      <c r="A197" t="s">
        <v>2424</v>
      </c>
      <c r="B197" t="s">
        <v>2463</v>
      </c>
      <c r="C197" t="s">
        <v>2430</v>
      </c>
      <c r="D197">
        <v>23179</v>
      </c>
      <c r="E197" t="s">
        <v>2395</v>
      </c>
      <c r="F197" s="34" t="str">
        <f>INDEX('Crosswalk Particulates'!$B:$B,MATCH('2020 EPA Data'!A197,'Crosswalk Particulates'!$A:$A,0))</f>
        <v>industry-fuel-natural gas</v>
      </c>
      <c r="G197" s="38" t="str">
        <f>INDEX('Crosswalk Particulates'!$E:$E,MATCH('2020 EPA Data'!$B197,'Crosswalk Particulates'!$D:$D,0))</f>
        <v>PM10</v>
      </c>
      <c r="H197" s="45">
        <f t="shared" si="3"/>
        <v>21027660095.617386</v>
      </c>
    </row>
    <row r="198" spans="1:8" s="31" customFormat="1" hidden="1">
      <c r="A198" t="s">
        <v>2481</v>
      </c>
      <c r="B198" t="s">
        <v>2482</v>
      </c>
      <c r="C198" t="s">
        <v>2430</v>
      </c>
      <c r="D198">
        <v>22971</v>
      </c>
      <c r="E198" t="s">
        <v>2395</v>
      </c>
      <c r="F198" s="34" t="str">
        <f>INDEX('Crosswalk Particulates'!$B:$B,MATCH('2020 EPA Data'!A198,'Crosswalk Particulates'!$A:$A,0))</f>
        <v>Electricity Sector</v>
      </c>
      <c r="G198" s="38" t="str">
        <f>INDEX('Crosswalk Particulates'!$E:$E,MATCH('2020 EPA Data'!$B198,'Crosswalk Particulates'!$D:$D,0))</f>
        <v>NOX</v>
      </c>
      <c r="H198" s="45">
        <f t="shared" si="3"/>
        <v>20838965445.29216</v>
      </c>
    </row>
    <row r="199" spans="1:8" s="31" customFormat="1" hidden="1">
      <c r="A199" t="s">
        <v>2422</v>
      </c>
      <c r="B199" t="s">
        <v>2478</v>
      </c>
      <c r="C199" t="s">
        <v>2430</v>
      </c>
      <c r="D199">
        <v>22862</v>
      </c>
      <c r="E199" t="s">
        <v>2395</v>
      </c>
      <c r="F199" s="34" t="str">
        <f>INDEX('Crosswalk Particulates'!$B:$B,MATCH('2020 EPA Data'!A199,'Crosswalk Particulates'!$A:$A,0))</f>
        <v>Residential Buildings Sector</v>
      </c>
      <c r="G199" s="38">
        <f>INDEX('Crosswalk Particulates'!$E:$E,MATCH('2020 EPA Data'!$B199,'Crosswalk Particulates'!$D:$D,0))</f>
        <v>0</v>
      </c>
      <c r="H199" s="45">
        <f t="shared" si="3"/>
        <v>20740082191.035191</v>
      </c>
    </row>
    <row r="200" spans="1:8" s="31" customFormat="1" hidden="1">
      <c r="A200" t="s">
        <v>2475</v>
      </c>
      <c r="B200" t="s">
        <v>2488</v>
      </c>
      <c r="C200" t="s">
        <v>2430</v>
      </c>
      <c r="D200">
        <v>22444</v>
      </c>
      <c r="E200" t="s">
        <v>2395</v>
      </c>
      <c r="F200" s="34" t="str">
        <f>INDEX('Crosswalk Particulates'!$B:$B,MATCH('2020 EPA Data'!A200,'Crosswalk Particulates'!$A:$A,0))</f>
        <v>process-other-industry</v>
      </c>
      <c r="G200" s="38" t="str">
        <f>INDEX('Crosswalk Particulates'!$E:$E,MATCH('2020 EPA Data'!$B200,'Crosswalk Particulates'!$D:$D,0))</f>
        <v>SOx</v>
      </c>
      <c r="H200" s="45">
        <f t="shared" si="3"/>
        <v>20360878518.746998</v>
      </c>
    </row>
    <row r="201" spans="1:8" s="31" customFormat="1" hidden="1">
      <c r="A201" t="s">
        <v>2492</v>
      </c>
      <c r="B201" t="s">
        <v>2463</v>
      </c>
      <c r="C201" t="s">
        <v>2430</v>
      </c>
      <c r="D201">
        <v>22219</v>
      </c>
      <c r="E201" t="s">
        <v>2395</v>
      </c>
      <c r="F201" s="34" t="str">
        <f>INDEX('Crosswalk Particulates'!$B:$B,MATCH('2020 EPA Data'!A201,'Crosswalk Particulates'!$A:$A,0))</f>
        <v>process-iron and steel-industry</v>
      </c>
      <c r="G201" s="38" t="str">
        <f>INDEX('Crosswalk Particulates'!$E:$E,MATCH('2020 EPA Data'!$B201,'Crosswalk Particulates'!$D:$D,0))</f>
        <v>PM10</v>
      </c>
      <c r="H201" s="45">
        <f t="shared" si="3"/>
        <v>20156761709.500957</v>
      </c>
    </row>
    <row r="202" spans="1:8" s="31" customFormat="1" hidden="1">
      <c r="A202" t="s">
        <v>2400</v>
      </c>
      <c r="B202" t="s">
        <v>2588</v>
      </c>
      <c r="C202" t="s">
        <v>2372</v>
      </c>
      <c r="D202">
        <v>22090</v>
      </c>
      <c r="E202" t="s">
        <v>2395</v>
      </c>
      <c r="F202" s="34" t="str">
        <f>INDEX('Crosswalk Particulates'!$B:$B,MATCH('2020 EPA Data'!A202,'Crosswalk Particulates'!$A:$A,0))</f>
        <v>Transportation Sector</v>
      </c>
      <c r="G202" s="38" t="str">
        <f>INDEX('Crosswalk Particulates'!$E:$E,MATCH('2020 EPA Data'!$B202,'Crosswalk Particulates'!$D:$D,0))</f>
        <v>BC</v>
      </c>
      <c r="H202" s="45">
        <f t="shared" si="3"/>
        <v>20039734738.866562</v>
      </c>
    </row>
    <row r="203" spans="1:8" s="31" customFormat="1" hidden="1">
      <c r="A203" t="s">
        <v>2424</v>
      </c>
      <c r="B203" t="s">
        <v>2483</v>
      </c>
      <c r="C203" t="s">
        <v>2430</v>
      </c>
      <c r="D203">
        <v>21780</v>
      </c>
      <c r="E203" t="s">
        <v>2395</v>
      </c>
      <c r="F203" s="34" t="str">
        <f>INDEX('Crosswalk Particulates'!$B:$B,MATCH('2020 EPA Data'!A203,'Crosswalk Particulates'!$A:$A,0))</f>
        <v>industry-fuel-natural gas</v>
      </c>
      <c r="G203" s="38" t="str">
        <f>INDEX('Crosswalk Particulates'!$E:$E,MATCH('2020 EPA Data'!$B203,'Crosswalk Particulates'!$D:$D,0))</f>
        <v>PM25</v>
      </c>
      <c r="H203" s="45">
        <f t="shared" si="3"/>
        <v>19758507135.016468</v>
      </c>
    </row>
    <row r="204" spans="1:8" s="31" customFormat="1" hidden="1">
      <c r="A204" t="s">
        <v>2536</v>
      </c>
      <c r="B204" t="s">
        <v>2433</v>
      </c>
      <c r="C204" t="s">
        <v>2430</v>
      </c>
      <c r="D204">
        <v>21163</v>
      </c>
      <c r="E204" t="s">
        <v>2395</v>
      </c>
      <c r="F204" s="34" t="str">
        <f>INDEX('Crosswalk Particulates'!$B:$B,MATCH('2020 EPA Data'!A204,'Crosswalk Particulates'!$A:$A,0))</f>
        <v>Commercial Buildings Sector</v>
      </c>
      <c r="G204" s="38" t="str">
        <f>INDEX('Crosswalk Particulates'!$E:$E,MATCH('2020 EPA Data'!$B204,'Crosswalk Particulates'!$D:$D,0))</f>
        <v>CO</v>
      </c>
      <c r="H204" s="45">
        <f t="shared" si="3"/>
        <v>19198773484.772884</v>
      </c>
    </row>
    <row r="205" spans="1:8" s="31" customFormat="1" hidden="1">
      <c r="A205" t="s">
        <v>2451</v>
      </c>
      <c r="B205" t="s">
        <v>2483</v>
      </c>
      <c r="C205" t="s">
        <v>2430</v>
      </c>
      <c r="D205">
        <v>21160</v>
      </c>
      <c r="E205" t="s">
        <v>2395</v>
      </c>
      <c r="F205" s="34" t="str">
        <f>INDEX('Crosswalk Particulates'!$B:$B,MATCH('2020 EPA Data'!A205,'Crosswalk Particulates'!$A:$A,0))</f>
        <v>process-chemicals-industry</v>
      </c>
      <c r="G205" s="38" t="str">
        <f>INDEX('Crosswalk Particulates'!$E:$E,MATCH('2020 EPA Data'!$B205,'Crosswalk Particulates'!$D:$D,0))</f>
        <v>PM25</v>
      </c>
      <c r="H205" s="45">
        <f t="shared" si="3"/>
        <v>19196051927.316277</v>
      </c>
    </row>
    <row r="206" spans="1:8" s="31" customFormat="1">
      <c r="A206" t="s">
        <v>2442</v>
      </c>
      <c r="B206" t="s">
        <v>2429</v>
      </c>
      <c r="C206" t="s">
        <v>2430</v>
      </c>
      <c r="D206">
        <v>20046</v>
      </c>
      <c r="E206" t="s">
        <v>2395</v>
      </c>
      <c r="F206" s="34" t="str">
        <f>INDEX('Crosswalk Particulates'!$B:$B,MATCH('2020 EPA Data'!A206,'Crosswalk Particulates'!$A:$A,0))</f>
        <v>Transportation Sector</v>
      </c>
      <c r="G206" s="38" t="str">
        <f>INDEX('Crosswalk Particulates'!$E:$E,MATCH('2020 EPA Data'!$B206,'Crosswalk Particulates'!$D:$D,0))</f>
        <v>VOC</v>
      </c>
      <c r="H206" s="45">
        <f t="shared" si="3"/>
        <v>18185446925.093666</v>
      </c>
    </row>
    <row r="207" spans="1:8" s="31" customFormat="1" hidden="1">
      <c r="A207" t="s">
        <v>2411</v>
      </c>
      <c r="B207" t="s">
        <v>2488</v>
      </c>
      <c r="C207" t="s">
        <v>2430</v>
      </c>
      <c r="D207">
        <v>19718</v>
      </c>
      <c r="E207" t="s">
        <v>2395</v>
      </c>
      <c r="F207" s="34" t="str">
        <f>INDEX('Crosswalk Particulates'!$B:$B,MATCH('2020 EPA Data'!A207,'Crosswalk Particulates'!$A:$A,0))</f>
        <v>process-other-industry</v>
      </c>
      <c r="G207" s="38" t="str">
        <f>INDEX('Crosswalk Particulates'!$E:$E,MATCH('2020 EPA Data'!$B207,'Crosswalk Particulates'!$D:$D,0))</f>
        <v>SOx</v>
      </c>
      <c r="H207" s="45">
        <f t="shared" si="3"/>
        <v>17887889976.503887</v>
      </c>
    </row>
    <row r="208" spans="1:8" s="31" customFormat="1" hidden="1">
      <c r="A208" t="s">
        <v>2473</v>
      </c>
      <c r="B208" t="s">
        <v>2488</v>
      </c>
      <c r="C208" t="s">
        <v>2430</v>
      </c>
      <c r="D208">
        <v>19223</v>
      </c>
      <c r="E208" t="s">
        <v>2395</v>
      </c>
      <c r="F208" s="34" t="str">
        <f>INDEX('Crosswalk Particulates'!$B:$B,MATCH('2020 EPA Data'!A208,'Crosswalk Particulates'!$A:$A,0))</f>
        <v>industry-fuel-biomass</v>
      </c>
      <c r="G208" s="38" t="str">
        <f>INDEX('Crosswalk Particulates'!$E:$E,MATCH('2020 EPA Data'!$B208,'Crosswalk Particulates'!$D:$D,0))</f>
        <v>SOx</v>
      </c>
      <c r="H208" s="45">
        <f t="shared" si="3"/>
        <v>17438832996.162605</v>
      </c>
    </row>
    <row r="209" spans="1:8" s="31" customFormat="1" hidden="1">
      <c r="A209" t="s">
        <v>2499</v>
      </c>
      <c r="B209" t="s">
        <v>2506</v>
      </c>
      <c r="C209" t="s">
        <v>2372</v>
      </c>
      <c r="D209">
        <v>18928</v>
      </c>
      <c r="E209" t="s">
        <v>2395</v>
      </c>
      <c r="F209" s="34" t="str">
        <f>INDEX('Crosswalk Particulates'!$B:$B,MATCH('2020 EPA Data'!A209,'Crosswalk Particulates'!$A:$A,0))</f>
        <v>Other-EPA</v>
      </c>
      <c r="G209" s="38" t="str">
        <f>INDEX('Crosswalk Particulates'!$E:$E,MATCH('2020 EPA Data'!$B209,'Crosswalk Particulates'!$D:$D,0))</f>
        <v>OC</v>
      </c>
      <c r="H209" s="45">
        <f t="shared" si="3"/>
        <v>17171213179.595579</v>
      </c>
    </row>
    <row r="210" spans="1:8" s="31" customFormat="1" hidden="1">
      <c r="A210" t="s">
        <v>2537</v>
      </c>
      <c r="B210" t="s">
        <v>2463</v>
      </c>
      <c r="C210" t="s">
        <v>2430</v>
      </c>
      <c r="D210">
        <v>18256</v>
      </c>
      <c r="E210" t="s">
        <v>2395</v>
      </c>
      <c r="F210" s="34" t="str">
        <f>INDEX('Crosswalk Particulates'!$B:$B,MATCH('2020 EPA Data'!A210,'Crosswalk Particulates'!$A:$A,0))</f>
        <v>Commercial Buildings Sector</v>
      </c>
      <c r="G210" s="38" t="str">
        <f>INDEX('Crosswalk Particulates'!$E:$E,MATCH('2020 EPA Data'!$B210,'Crosswalk Particulates'!$D:$D,0))</f>
        <v>PM10</v>
      </c>
      <c r="H210" s="45">
        <f t="shared" si="3"/>
        <v>16561584309.314079</v>
      </c>
    </row>
    <row r="211" spans="1:8" s="31" customFormat="1" hidden="1">
      <c r="A211" t="s">
        <v>2492</v>
      </c>
      <c r="B211" t="s">
        <v>2488</v>
      </c>
      <c r="C211" t="s">
        <v>2430</v>
      </c>
      <c r="D211">
        <v>18095</v>
      </c>
      <c r="E211" t="s">
        <v>2395</v>
      </c>
      <c r="F211" s="34" t="str">
        <f>INDEX('Crosswalk Particulates'!$B:$B,MATCH('2020 EPA Data'!A211,'Crosswalk Particulates'!$A:$A,0))</f>
        <v>process-iron and steel-industry</v>
      </c>
      <c r="G211" s="38" t="str">
        <f>INDEX('Crosswalk Particulates'!$E:$E,MATCH('2020 EPA Data'!$B211,'Crosswalk Particulates'!$D:$D,0))</f>
        <v>SOx</v>
      </c>
      <c r="H211" s="45">
        <f t="shared" si="3"/>
        <v>16415527392.475803</v>
      </c>
    </row>
    <row r="212" spans="1:8" s="31" customFormat="1" hidden="1">
      <c r="A212" t="s">
        <v>2465</v>
      </c>
      <c r="B212" t="s">
        <v>2463</v>
      </c>
      <c r="C212" t="s">
        <v>2430</v>
      </c>
      <c r="D212">
        <v>18070</v>
      </c>
      <c r="E212" t="s">
        <v>2395</v>
      </c>
      <c r="F212" s="34" t="str">
        <f>INDEX('Crosswalk Particulates'!$B:$B,MATCH('2020 EPA Data'!A212,'Crosswalk Particulates'!$A:$A,0))</f>
        <v>process-ngps-industry</v>
      </c>
      <c r="G212" s="38" t="str">
        <f>INDEX('Crosswalk Particulates'!$E:$E,MATCH('2020 EPA Data'!$B212,'Crosswalk Particulates'!$D:$D,0))</f>
        <v>PM10</v>
      </c>
      <c r="H212" s="45">
        <f t="shared" si="3"/>
        <v>16392847747.004021</v>
      </c>
    </row>
    <row r="213" spans="1:8" s="31" customFormat="1" hidden="1">
      <c r="A213" t="s">
        <v>2492</v>
      </c>
      <c r="B213" t="s">
        <v>2483</v>
      </c>
      <c r="C213" t="s">
        <v>2430</v>
      </c>
      <c r="D213">
        <v>17444</v>
      </c>
      <c r="E213" t="s">
        <v>2395</v>
      </c>
      <c r="F213" s="34" t="str">
        <f>INDEX('Crosswalk Particulates'!$B:$B,MATCH('2020 EPA Data'!A213,'Crosswalk Particulates'!$A:$A,0))</f>
        <v>process-iron and steel-industry</v>
      </c>
      <c r="G213" s="38" t="str">
        <f>INDEX('Crosswalk Particulates'!$E:$E,MATCH('2020 EPA Data'!$B213,'Crosswalk Particulates'!$D:$D,0))</f>
        <v>PM25</v>
      </c>
      <c r="H213" s="45">
        <f t="shared" si="3"/>
        <v>15824949424.390598</v>
      </c>
    </row>
    <row r="214" spans="1:8" s="31" customFormat="1" hidden="1">
      <c r="A214" t="s">
        <v>2405</v>
      </c>
      <c r="B214" t="s">
        <v>2506</v>
      </c>
      <c r="C214" t="s">
        <v>2372</v>
      </c>
      <c r="D214">
        <v>16930</v>
      </c>
      <c r="E214" t="s">
        <v>2395</v>
      </c>
      <c r="F214" s="34" t="str">
        <f>INDEX('Crosswalk Particulates'!$B:$B,MATCH('2020 EPA Data'!A214,'Crosswalk Particulates'!$A:$A,0))</f>
        <v>Other-EPA</v>
      </c>
      <c r="G214" s="38" t="str">
        <f>INDEX('Crosswalk Particulates'!$E:$E,MATCH('2020 EPA Data'!$B214,'Crosswalk Particulates'!$D:$D,0))</f>
        <v>OC</v>
      </c>
      <c r="H214" s="45">
        <f t="shared" si="3"/>
        <v>15358655913.490763</v>
      </c>
    </row>
    <row r="215" spans="1:8" s="31" customFormat="1" hidden="1">
      <c r="A215" t="s">
        <v>2451</v>
      </c>
      <c r="B215" t="s">
        <v>2502</v>
      </c>
      <c r="C215" t="s">
        <v>2372</v>
      </c>
      <c r="D215">
        <v>16580</v>
      </c>
      <c r="E215" t="s">
        <v>2395</v>
      </c>
      <c r="F215" s="34" t="str">
        <f>INDEX('Crosswalk Particulates'!$B:$B,MATCH('2020 EPA Data'!A215,'Crosswalk Particulates'!$A:$A,0))</f>
        <v>process-chemicals-industry</v>
      </c>
      <c r="G215" s="38">
        <f>INDEX('Crosswalk Particulates'!$E:$E,MATCH('2020 EPA Data'!$B215,'Crosswalk Particulates'!$D:$D,0))</f>
        <v>0</v>
      </c>
      <c r="H215" s="45">
        <f t="shared" si="3"/>
        <v>15041140876.885815</v>
      </c>
    </row>
    <row r="216" spans="1:8" s="31" customFormat="1" hidden="1">
      <c r="A216" t="s">
        <v>2458</v>
      </c>
      <c r="B216" t="s">
        <v>2463</v>
      </c>
      <c r="C216" t="s">
        <v>2430</v>
      </c>
      <c r="D216">
        <v>16292</v>
      </c>
      <c r="E216" t="s">
        <v>2395</v>
      </c>
      <c r="F216" s="34" t="str">
        <f>INDEX('Crosswalk Particulates'!$B:$B,MATCH('2020 EPA Data'!A216,'Crosswalk Particulates'!$A:$A,0))</f>
        <v>process-other-industry</v>
      </c>
      <c r="G216" s="38" t="str">
        <f>INDEX('Crosswalk Particulates'!$E:$E,MATCH('2020 EPA Data'!$B216,'Crosswalk Particulates'!$D:$D,0))</f>
        <v>PM10</v>
      </c>
      <c r="H216" s="45">
        <f t="shared" si="3"/>
        <v>14779871361.050886</v>
      </c>
    </row>
    <row r="217" spans="1:8" s="31" customFormat="1" hidden="1">
      <c r="A217" t="s">
        <v>2541</v>
      </c>
      <c r="B217" t="s">
        <v>2482</v>
      </c>
      <c r="C217" t="s">
        <v>2430</v>
      </c>
      <c r="D217">
        <v>15981</v>
      </c>
      <c r="E217" t="s">
        <v>2395</v>
      </c>
      <c r="F217" s="34" t="str">
        <f>INDEX('Crosswalk Particulates'!$B:$B,MATCH('2020 EPA Data'!A217,'Crosswalk Particulates'!$A:$A,0))</f>
        <v>Commercial Buildings Sector</v>
      </c>
      <c r="G217" s="38" t="str">
        <f>INDEX('Crosswalk Particulates'!$E:$E,MATCH('2020 EPA Data'!$B217,'Crosswalk Particulates'!$D:$D,0))</f>
        <v>NOX</v>
      </c>
      <c r="H217" s="45">
        <f t="shared" si="3"/>
        <v>14497736571.381918</v>
      </c>
    </row>
    <row r="218" spans="1:8" s="31" customFormat="1" hidden="1">
      <c r="A218" t="s">
        <v>2481</v>
      </c>
      <c r="B218" t="s">
        <v>2488</v>
      </c>
      <c r="C218" t="s">
        <v>2430</v>
      </c>
      <c r="D218">
        <v>15894</v>
      </c>
      <c r="E218" t="s">
        <v>2395</v>
      </c>
      <c r="F218" s="34" t="str">
        <f>INDEX('Crosswalk Particulates'!$B:$B,MATCH('2020 EPA Data'!A218,'Crosswalk Particulates'!$A:$A,0))</f>
        <v>Electricity Sector</v>
      </c>
      <c r="G218" s="38" t="str">
        <f>INDEX('Crosswalk Particulates'!$E:$E,MATCH('2020 EPA Data'!$B218,'Crosswalk Particulates'!$D:$D,0))</f>
        <v>SOx</v>
      </c>
      <c r="H218" s="45">
        <f t="shared" si="3"/>
        <v>14418811405.140116</v>
      </c>
    </row>
    <row r="219" spans="1:8" s="31" customFormat="1" hidden="1">
      <c r="A219" t="s">
        <v>2519</v>
      </c>
      <c r="B219" t="s">
        <v>2433</v>
      </c>
      <c r="C219" t="s">
        <v>2430</v>
      </c>
      <c r="D219">
        <v>15757</v>
      </c>
      <c r="E219" t="s">
        <v>2395</v>
      </c>
      <c r="F219" s="34" t="str">
        <f>INDEX('Crosswalk Particulates'!$B:$B,MATCH('2020 EPA Data'!A219,'Crosswalk Particulates'!$A:$A,0))</f>
        <v>process-mining-industry</v>
      </c>
      <c r="G219" s="38" t="str">
        <f>INDEX('Crosswalk Particulates'!$E:$E,MATCH('2020 EPA Data'!$B219,'Crosswalk Particulates'!$D:$D,0))</f>
        <v>CO</v>
      </c>
      <c r="H219" s="45">
        <f t="shared" si="3"/>
        <v>14294526947.954752</v>
      </c>
    </row>
    <row r="220" spans="1:8" s="31" customFormat="1" hidden="1">
      <c r="A220" t="s">
        <v>2537</v>
      </c>
      <c r="B220" t="s">
        <v>2483</v>
      </c>
      <c r="C220" t="s">
        <v>2430</v>
      </c>
      <c r="D220">
        <v>15695</v>
      </c>
      <c r="E220" t="s">
        <v>2395</v>
      </c>
      <c r="F220" s="34" t="str">
        <f>INDEX('Crosswalk Particulates'!$B:$B,MATCH('2020 EPA Data'!A220,'Crosswalk Particulates'!$A:$A,0))</f>
        <v>Commercial Buildings Sector</v>
      </c>
      <c r="G220" s="38" t="str">
        <f>INDEX('Crosswalk Particulates'!$E:$E,MATCH('2020 EPA Data'!$B220,'Crosswalk Particulates'!$D:$D,0))</f>
        <v>PM25</v>
      </c>
      <c r="H220" s="45">
        <f t="shared" si="3"/>
        <v>14238281427.184731</v>
      </c>
    </row>
    <row r="221" spans="1:8" s="31" customFormat="1" hidden="1">
      <c r="A221" t="s">
        <v>2469</v>
      </c>
      <c r="B221" t="s">
        <v>2463</v>
      </c>
      <c r="C221" t="s">
        <v>2430</v>
      </c>
      <c r="D221">
        <v>14935</v>
      </c>
      <c r="E221" t="s">
        <v>2395</v>
      </c>
      <c r="F221" s="34" t="str">
        <f>INDEX('Crosswalk Particulates'!$B:$B,MATCH('2020 EPA Data'!A221,'Crosswalk Particulates'!$A:$A,0))</f>
        <v>industry-fuel-coal</v>
      </c>
      <c r="G221" s="38" t="str">
        <f>INDEX('Crosswalk Particulates'!$E:$E,MATCH('2020 EPA Data'!$B221,'Crosswalk Particulates'!$D:$D,0))</f>
        <v>PM10</v>
      </c>
      <c r="H221" s="45">
        <f t="shared" si="3"/>
        <v>13548820204.84256</v>
      </c>
    </row>
    <row r="222" spans="1:8" s="31" customFormat="1" hidden="1">
      <c r="A222" t="s">
        <v>2454</v>
      </c>
      <c r="B222" t="s">
        <v>2478</v>
      </c>
      <c r="C222" t="s">
        <v>2430</v>
      </c>
      <c r="D222">
        <v>14802</v>
      </c>
      <c r="E222" t="s">
        <v>2395</v>
      </c>
      <c r="F222" s="34" t="str">
        <f>INDEX('Crosswalk Particulates'!$B:$B,MATCH('2020 EPA Data'!A222,'Crosswalk Particulates'!$A:$A,0))</f>
        <v>Electricity Sector</v>
      </c>
      <c r="G222" s="38">
        <f>INDEX('Crosswalk Particulates'!$E:$E,MATCH('2020 EPA Data'!$B222,'Crosswalk Particulates'!$D:$D,0))</f>
        <v>0</v>
      </c>
      <c r="H222" s="45">
        <f t="shared" si="3"/>
        <v>13428164490.932678</v>
      </c>
    </row>
    <row r="223" spans="1:8" s="31" customFormat="1" hidden="1">
      <c r="A223" t="s">
        <v>2469</v>
      </c>
      <c r="B223" t="s">
        <v>2433</v>
      </c>
      <c r="C223" t="s">
        <v>2430</v>
      </c>
      <c r="D223">
        <v>14476</v>
      </c>
      <c r="E223" t="s">
        <v>2395</v>
      </c>
      <c r="F223" s="34" t="str">
        <f>INDEX('Crosswalk Particulates'!$B:$B,MATCH('2020 EPA Data'!A223,'Crosswalk Particulates'!$A:$A,0))</f>
        <v>industry-fuel-coal</v>
      </c>
      <c r="G223" s="38" t="str">
        <f>INDEX('Crosswalk Particulates'!$E:$E,MATCH('2020 EPA Data'!$B223,'Crosswalk Particulates'!$D:$D,0))</f>
        <v>CO</v>
      </c>
      <c r="H223" s="45">
        <f t="shared" si="3"/>
        <v>13132421913.98064</v>
      </c>
    </row>
    <row r="224" spans="1:8" s="31" customFormat="1" hidden="1">
      <c r="A224" t="s">
        <v>2405</v>
      </c>
      <c r="B224" t="s">
        <v>2502</v>
      </c>
      <c r="C224" t="s">
        <v>2372</v>
      </c>
      <c r="D224">
        <v>14275</v>
      </c>
      <c r="E224" t="s">
        <v>2395</v>
      </c>
      <c r="F224" s="34" t="str">
        <f>INDEX('Crosswalk Particulates'!$B:$B,MATCH('2020 EPA Data'!A224,'Crosswalk Particulates'!$A:$A,0))</f>
        <v>Other-EPA</v>
      </c>
      <c r="G224" s="38">
        <f>INDEX('Crosswalk Particulates'!$E:$E,MATCH('2020 EPA Data'!$B224,'Crosswalk Particulates'!$D:$D,0))</f>
        <v>0</v>
      </c>
      <c r="H224" s="45">
        <f t="shared" si="3"/>
        <v>12950077564.387514</v>
      </c>
    </row>
    <row r="225" spans="1:8" s="31" customFormat="1" hidden="1">
      <c r="A225" t="s">
        <v>2465</v>
      </c>
      <c r="B225" t="s">
        <v>2483</v>
      </c>
      <c r="C225" t="s">
        <v>2430</v>
      </c>
      <c r="D225">
        <v>14073</v>
      </c>
      <c r="E225" t="s">
        <v>2395</v>
      </c>
      <c r="F225" s="34" t="str">
        <f>INDEX('Crosswalk Particulates'!$B:$B,MATCH('2020 EPA Data'!A225,'Crosswalk Particulates'!$A:$A,0))</f>
        <v>process-ngps-industry</v>
      </c>
      <c r="G225" s="38" t="str">
        <f>INDEX('Crosswalk Particulates'!$E:$E,MATCH('2020 EPA Data'!$B225,'Crosswalk Particulates'!$D:$D,0))</f>
        <v>PM25</v>
      </c>
      <c r="H225" s="45">
        <f t="shared" si="3"/>
        <v>12766826028.975515</v>
      </c>
    </row>
    <row r="226" spans="1:8" s="31" customFormat="1" hidden="1">
      <c r="A226" t="s">
        <v>2454</v>
      </c>
      <c r="B226" t="s">
        <v>2506</v>
      </c>
      <c r="C226" t="s">
        <v>2372</v>
      </c>
      <c r="D226">
        <v>13577</v>
      </c>
      <c r="E226" t="s">
        <v>2395</v>
      </c>
      <c r="F226" s="34" t="str">
        <f>INDEX('Crosswalk Particulates'!$B:$B,MATCH('2020 EPA Data'!A226,'Crosswalk Particulates'!$A:$A,0))</f>
        <v>Electricity Sector</v>
      </c>
      <c r="G226" s="38" t="str">
        <f>INDEX('Crosswalk Particulates'!$E:$E,MATCH('2020 EPA Data'!$B226,'Crosswalk Particulates'!$D:$D,0))</f>
        <v>OC</v>
      </c>
      <c r="H226" s="45">
        <f t="shared" si="3"/>
        <v>12316861862.815361</v>
      </c>
    </row>
    <row r="227" spans="1:8" s="31" customFormat="1" hidden="1">
      <c r="A227" t="s">
        <v>2424</v>
      </c>
      <c r="B227" t="s">
        <v>2488</v>
      </c>
      <c r="C227" t="s">
        <v>2430</v>
      </c>
      <c r="D227">
        <v>13451</v>
      </c>
      <c r="E227" t="s">
        <v>2395</v>
      </c>
      <c r="F227" s="34" t="str">
        <f>INDEX('Crosswalk Particulates'!$B:$B,MATCH('2020 EPA Data'!A227,'Crosswalk Particulates'!$A:$A,0))</f>
        <v>industry-fuel-natural gas</v>
      </c>
      <c r="G227" s="38" t="str">
        <f>INDEX('Crosswalk Particulates'!$E:$E,MATCH('2020 EPA Data'!$B227,'Crosswalk Particulates'!$D:$D,0))</f>
        <v>SOx</v>
      </c>
      <c r="H227" s="45">
        <f t="shared" si="3"/>
        <v>12202556449.637581</v>
      </c>
    </row>
    <row r="228" spans="1:8" s="31" customFormat="1" hidden="1">
      <c r="A228" t="s">
        <v>2459</v>
      </c>
      <c r="B228" t="s">
        <v>2483</v>
      </c>
      <c r="C228" t="s">
        <v>2430</v>
      </c>
      <c r="D228">
        <v>13281</v>
      </c>
      <c r="E228" t="s">
        <v>2395</v>
      </c>
      <c r="F228" s="34" t="str">
        <f>INDEX('Crosswalk Particulates'!$B:$B,MATCH('2020 EPA Data'!A228,'Crosswalk Particulates'!$A:$A,0))</f>
        <v>process-other-industry</v>
      </c>
      <c r="G228" s="38" t="str">
        <f>INDEX('Crosswalk Particulates'!$E:$E,MATCH('2020 EPA Data'!$B228,'Crosswalk Particulates'!$D:$D,0))</f>
        <v>PM25</v>
      </c>
      <c r="H228" s="45">
        <f t="shared" si="3"/>
        <v>12048334860.429462</v>
      </c>
    </row>
    <row r="229" spans="1:8" s="31" customFormat="1" hidden="1">
      <c r="A229" t="s">
        <v>2396</v>
      </c>
      <c r="B229" t="s">
        <v>2502</v>
      </c>
      <c r="C229" t="s">
        <v>2372</v>
      </c>
      <c r="D229">
        <v>13230</v>
      </c>
      <c r="E229" t="s">
        <v>2395</v>
      </c>
      <c r="F229" s="34" t="str">
        <f>INDEX('Crosswalk Particulates'!$B:$B,MATCH('2020 EPA Data'!A229,'Crosswalk Particulates'!$A:$A,0))</f>
        <v>Transportation Sector</v>
      </c>
      <c r="G229" s="38">
        <f>INDEX('Crosswalk Particulates'!$E:$E,MATCH('2020 EPA Data'!$B229,'Crosswalk Particulates'!$D:$D,0))</f>
        <v>0</v>
      </c>
      <c r="H229" s="45">
        <f t="shared" si="3"/>
        <v>12002068383.667027</v>
      </c>
    </row>
    <row r="230" spans="1:8" s="31" customFormat="1" hidden="1">
      <c r="A230" t="s">
        <v>2411</v>
      </c>
      <c r="B230" t="s">
        <v>2502</v>
      </c>
      <c r="C230" t="s">
        <v>2372</v>
      </c>
      <c r="D230">
        <v>13122</v>
      </c>
      <c r="E230" t="s">
        <v>2395</v>
      </c>
      <c r="F230" s="34" t="str">
        <f>INDEX('Crosswalk Particulates'!$B:$B,MATCH('2020 EPA Data'!A230,'Crosswalk Particulates'!$A:$A,0))</f>
        <v>process-other-industry</v>
      </c>
      <c r="G230" s="38">
        <f>INDEX('Crosswalk Particulates'!$E:$E,MATCH('2020 EPA Data'!$B230,'Crosswalk Particulates'!$D:$D,0))</f>
        <v>0</v>
      </c>
      <c r="H230" s="45">
        <f t="shared" si="3"/>
        <v>11904092315.22893</v>
      </c>
    </row>
    <row r="231" spans="1:8" s="31" customFormat="1" hidden="1">
      <c r="A231" t="s">
        <v>2458</v>
      </c>
      <c r="B231" t="s">
        <v>2483</v>
      </c>
      <c r="C231" t="s">
        <v>2430</v>
      </c>
      <c r="D231">
        <v>12982</v>
      </c>
      <c r="E231" t="s">
        <v>2395</v>
      </c>
      <c r="F231" s="34" t="str">
        <f>INDEX('Crosswalk Particulates'!$B:$B,MATCH('2020 EPA Data'!A231,'Crosswalk Particulates'!$A:$A,0))</f>
        <v>process-other-industry</v>
      </c>
      <c r="G231" s="38" t="str">
        <f>INDEX('Crosswalk Particulates'!$E:$E,MATCH('2020 EPA Data'!$B231,'Crosswalk Particulates'!$D:$D,0))</f>
        <v>PM25</v>
      </c>
      <c r="H231" s="45">
        <f t="shared" si="3"/>
        <v>11777086300.58695</v>
      </c>
    </row>
    <row r="232" spans="1:8" s="31" customFormat="1" hidden="1">
      <c r="A232" t="s">
        <v>2415</v>
      </c>
      <c r="B232" t="s">
        <v>2463</v>
      </c>
      <c r="C232" t="s">
        <v>2430</v>
      </c>
      <c r="D232">
        <v>12858</v>
      </c>
      <c r="E232" t="s">
        <v>2395</v>
      </c>
      <c r="F232" s="34" t="str">
        <f>INDEX('Crosswalk Particulates'!$B:$B,MATCH('2020 EPA Data'!A232,'Crosswalk Particulates'!$A:$A,0))</f>
        <v>process-ngps-industry</v>
      </c>
      <c r="G232" s="38" t="str">
        <f>INDEX('Crosswalk Particulates'!$E:$E,MATCH('2020 EPA Data'!$B232,'Crosswalk Particulates'!$D:$D,0))</f>
        <v>PM10</v>
      </c>
      <c r="H232" s="45">
        <f t="shared" si="3"/>
        <v>11664595259.046911</v>
      </c>
    </row>
    <row r="233" spans="1:8" s="31" customFormat="1" hidden="1">
      <c r="A233" t="s">
        <v>2457</v>
      </c>
      <c r="B233" t="s">
        <v>2433</v>
      </c>
      <c r="C233" t="s">
        <v>2430</v>
      </c>
      <c r="D233">
        <v>12824</v>
      </c>
      <c r="E233" t="s">
        <v>2395</v>
      </c>
      <c r="F233" s="34" t="str">
        <f>INDEX('Crosswalk Particulates'!$B:$B,MATCH('2020 EPA Data'!A233,'Crosswalk Particulates'!$A:$A,0))</f>
        <v>Electricity Sector</v>
      </c>
      <c r="G233" s="38" t="str">
        <f>INDEX('Crosswalk Particulates'!$E:$E,MATCH('2020 EPA Data'!$B233,'Crosswalk Particulates'!$D:$D,0))</f>
        <v>CO</v>
      </c>
      <c r="H233" s="45">
        <f t="shared" si="3"/>
        <v>11633750941.205288</v>
      </c>
    </row>
    <row r="234" spans="1:8" s="31" customFormat="1">
      <c r="A234" t="s">
        <v>2503</v>
      </c>
      <c r="B234" t="s">
        <v>2429</v>
      </c>
      <c r="C234" t="s">
        <v>2430</v>
      </c>
      <c r="D234">
        <v>12591</v>
      </c>
      <c r="E234" t="s">
        <v>2395</v>
      </c>
      <c r="F234" s="34" t="str">
        <f>INDEX('Crosswalk Particulates'!$B:$B,MATCH('2020 EPA Data'!A234,'Crosswalk Particulates'!$A:$A,0))</f>
        <v>Residential Buildings Sector</v>
      </c>
      <c r="G234" s="38" t="str">
        <f>INDEX('Crosswalk Particulates'!$E:$E,MATCH('2020 EPA Data'!$B234,'Crosswalk Particulates'!$D:$D,0))</f>
        <v>VOC</v>
      </c>
      <c r="H234" s="45">
        <f t="shared" si="3"/>
        <v>11422376645.408279</v>
      </c>
    </row>
    <row r="235" spans="1:8" s="31" customFormat="1" hidden="1">
      <c r="A235" t="s">
        <v>2422</v>
      </c>
      <c r="B235" t="s">
        <v>2488</v>
      </c>
      <c r="C235" t="s">
        <v>2430</v>
      </c>
      <c r="D235">
        <v>12587</v>
      </c>
      <c r="E235" t="s">
        <v>2395</v>
      </c>
      <c r="F235" s="34" t="str">
        <f>INDEX('Crosswalk Particulates'!$B:$B,MATCH('2020 EPA Data'!A235,'Crosswalk Particulates'!$A:$A,0))</f>
        <v>Residential Buildings Sector</v>
      </c>
      <c r="G235" s="38" t="str">
        <f>INDEX('Crosswalk Particulates'!$E:$E,MATCH('2020 EPA Data'!$B235,'Crosswalk Particulates'!$D:$D,0))</f>
        <v>SOx</v>
      </c>
      <c r="H235" s="45">
        <f t="shared" si="3"/>
        <v>11418747902.132795</v>
      </c>
    </row>
    <row r="236" spans="1:8" s="31" customFormat="1" hidden="1">
      <c r="A236" t="s">
        <v>2415</v>
      </c>
      <c r="B236" t="s">
        <v>2483</v>
      </c>
      <c r="C236" t="s">
        <v>2430</v>
      </c>
      <c r="D236">
        <v>12458</v>
      </c>
      <c r="E236" t="s">
        <v>2395</v>
      </c>
      <c r="F236" s="34" t="str">
        <f>INDEX('Crosswalk Particulates'!$B:$B,MATCH('2020 EPA Data'!A236,'Crosswalk Particulates'!$A:$A,0))</f>
        <v>process-ngps-industry</v>
      </c>
      <c r="G236" s="38" t="str">
        <f>INDEX('Crosswalk Particulates'!$E:$E,MATCH('2020 EPA Data'!$B236,'Crosswalk Particulates'!$D:$D,0))</f>
        <v>PM25</v>
      </c>
      <c r="H236" s="45">
        <f t="shared" si="3"/>
        <v>11301720931.4984</v>
      </c>
    </row>
    <row r="237" spans="1:8" s="31" customFormat="1">
      <c r="A237" t="s">
        <v>2454</v>
      </c>
      <c r="B237" t="s">
        <v>2429</v>
      </c>
      <c r="C237" t="s">
        <v>2430</v>
      </c>
      <c r="D237">
        <v>12447</v>
      </c>
      <c r="E237" t="s">
        <v>2395</v>
      </c>
      <c r="F237" s="34" t="str">
        <f>INDEX('Crosswalk Particulates'!$B:$B,MATCH('2020 EPA Data'!A237,'Crosswalk Particulates'!$A:$A,0))</f>
        <v>Electricity Sector</v>
      </c>
      <c r="G237" s="38" t="str">
        <f>INDEX('Crosswalk Particulates'!$E:$E,MATCH('2020 EPA Data'!$B237,'Crosswalk Particulates'!$D:$D,0))</f>
        <v>VOC</v>
      </c>
      <c r="H237" s="45">
        <f t="shared" si="3"/>
        <v>11291741887.490816</v>
      </c>
    </row>
    <row r="238" spans="1:8" s="31" customFormat="1" hidden="1">
      <c r="A238" t="s">
        <v>2475</v>
      </c>
      <c r="B238" t="s">
        <v>2482</v>
      </c>
      <c r="C238" t="s">
        <v>2430</v>
      </c>
      <c r="D238">
        <v>12388</v>
      </c>
      <c r="E238" t="s">
        <v>2395</v>
      </c>
      <c r="F238" s="34" t="str">
        <f>INDEX('Crosswalk Particulates'!$B:$B,MATCH('2020 EPA Data'!A238,'Crosswalk Particulates'!$A:$A,0))</f>
        <v>process-other-industry</v>
      </c>
      <c r="G238" s="38" t="str">
        <f>INDEX('Crosswalk Particulates'!$E:$E,MATCH('2020 EPA Data'!$B238,'Crosswalk Particulates'!$D:$D,0))</f>
        <v>NOX</v>
      </c>
      <c r="H238" s="45">
        <f t="shared" si="3"/>
        <v>11238217924.17741</v>
      </c>
    </row>
    <row r="239" spans="1:8" s="31" customFormat="1" hidden="1">
      <c r="A239" t="s">
        <v>2501</v>
      </c>
      <c r="B239" t="s">
        <v>2488</v>
      </c>
      <c r="C239" t="s">
        <v>2430</v>
      </c>
      <c r="D239">
        <v>12353</v>
      </c>
      <c r="E239" t="s">
        <v>2395</v>
      </c>
      <c r="F239" s="34" t="str">
        <f>INDEX('Crosswalk Particulates'!$B:$B,MATCH('2020 EPA Data'!A239,'Crosswalk Particulates'!$A:$A,0))</f>
        <v>industry-fuel-oil</v>
      </c>
      <c r="G239" s="38" t="str">
        <f>INDEX('Crosswalk Particulates'!$E:$E,MATCH('2020 EPA Data'!$B239,'Crosswalk Particulates'!$D:$D,0))</f>
        <v>SOx</v>
      </c>
      <c r="H239" s="45">
        <f t="shared" si="3"/>
        <v>11206466420.516916</v>
      </c>
    </row>
    <row r="240" spans="1:8" s="31" customFormat="1" hidden="1">
      <c r="A240" t="s">
        <v>2492</v>
      </c>
      <c r="B240" t="s">
        <v>2502</v>
      </c>
      <c r="C240" t="s">
        <v>2372</v>
      </c>
      <c r="D240">
        <v>12170</v>
      </c>
      <c r="E240" t="s">
        <v>2395</v>
      </c>
      <c r="F240" s="34" t="str">
        <f>INDEX('Crosswalk Particulates'!$B:$B,MATCH('2020 EPA Data'!A240,'Crosswalk Particulates'!$A:$A,0))</f>
        <v>process-iron and steel-industry</v>
      </c>
      <c r="G240" s="38">
        <f>INDEX('Crosswalk Particulates'!$E:$E,MATCH('2020 EPA Data'!$B240,'Crosswalk Particulates'!$D:$D,0))</f>
        <v>0</v>
      </c>
      <c r="H240" s="45">
        <f t="shared" si="3"/>
        <v>11040451415.663471</v>
      </c>
    </row>
    <row r="241" spans="1:8" s="31" customFormat="1" hidden="1">
      <c r="A241" t="s">
        <v>2541</v>
      </c>
      <c r="B241" t="s">
        <v>2433</v>
      </c>
      <c r="C241" t="s">
        <v>2430</v>
      </c>
      <c r="D241">
        <v>11922</v>
      </c>
      <c r="E241" t="s">
        <v>2395</v>
      </c>
      <c r="F241" s="34" t="str">
        <f>INDEX('Crosswalk Particulates'!$B:$B,MATCH('2020 EPA Data'!A241,'Crosswalk Particulates'!$A:$A,0))</f>
        <v>Commercial Buildings Sector</v>
      </c>
      <c r="G241" s="38" t="str">
        <f>INDEX('Crosswalk Particulates'!$E:$E,MATCH('2020 EPA Data'!$B241,'Crosswalk Particulates'!$D:$D,0))</f>
        <v>CO</v>
      </c>
      <c r="H241" s="45">
        <f t="shared" si="3"/>
        <v>10815469332.583395</v>
      </c>
    </row>
    <row r="242" spans="1:8" s="31" customFormat="1" hidden="1">
      <c r="A242" t="s">
        <v>2442</v>
      </c>
      <c r="B242" t="s">
        <v>2463</v>
      </c>
      <c r="C242" t="s">
        <v>2430</v>
      </c>
      <c r="D242">
        <v>11824</v>
      </c>
      <c r="E242" t="s">
        <v>2395</v>
      </c>
      <c r="F242" s="34" t="str">
        <f>INDEX('Crosswalk Particulates'!$B:$B,MATCH('2020 EPA Data'!A242,'Crosswalk Particulates'!$A:$A,0))</f>
        <v>Transportation Sector</v>
      </c>
      <c r="G242" s="38" t="str">
        <f>INDEX('Crosswalk Particulates'!$E:$E,MATCH('2020 EPA Data'!$B242,'Crosswalk Particulates'!$D:$D,0))</f>
        <v>PM10</v>
      </c>
      <c r="H242" s="45">
        <f t="shared" si="3"/>
        <v>10726565122.334009</v>
      </c>
    </row>
    <row r="243" spans="1:8" s="31" customFormat="1" hidden="1">
      <c r="A243" t="s">
        <v>2475</v>
      </c>
      <c r="B243" t="s">
        <v>2463</v>
      </c>
      <c r="C243" t="s">
        <v>2430</v>
      </c>
      <c r="D243">
        <v>11623</v>
      </c>
      <c r="E243" t="s">
        <v>2395</v>
      </c>
      <c r="F243" s="34" t="str">
        <f>INDEX('Crosswalk Particulates'!$B:$B,MATCH('2020 EPA Data'!A243,'Crosswalk Particulates'!$A:$A,0))</f>
        <v>process-other-industry</v>
      </c>
      <c r="G243" s="38" t="str">
        <f>INDEX('Crosswalk Particulates'!$E:$E,MATCH('2020 EPA Data'!$B243,'Crosswalk Particulates'!$D:$D,0))</f>
        <v>PM10</v>
      </c>
      <c r="H243" s="45">
        <f t="shared" si="3"/>
        <v>10544220772.740883</v>
      </c>
    </row>
    <row r="244" spans="1:8" s="31" customFormat="1" hidden="1">
      <c r="A244" t="s">
        <v>2442</v>
      </c>
      <c r="B244" t="s">
        <v>2483</v>
      </c>
      <c r="C244" t="s">
        <v>2430</v>
      </c>
      <c r="D244">
        <v>11403</v>
      </c>
      <c r="E244" t="s">
        <v>2395</v>
      </c>
      <c r="F244" s="34" t="str">
        <f>INDEX('Crosswalk Particulates'!$B:$B,MATCH('2020 EPA Data'!A244,'Crosswalk Particulates'!$A:$A,0))</f>
        <v>Transportation Sector</v>
      </c>
      <c r="G244" s="38" t="str">
        <f>INDEX('Crosswalk Particulates'!$E:$E,MATCH('2020 EPA Data'!$B244,'Crosswalk Particulates'!$D:$D,0))</f>
        <v>PM25</v>
      </c>
      <c r="H244" s="45">
        <f t="shared" si="3"/>
        <v>10344639892.589201</v>
      </c>
    </row>
    <row r="245" spans="1:8" s="31" customFormat="1">
      <c r="A245" t="s">
        <v>2473</v>
      </c>
      <c r="B245" t="s">
        <v>2429</v>
      </c>
      <c r="C245" t="s">
        <v>2430</v>
      </c>
      <c r="D245">
        <v>11160</v>
      </c>
      <c r="E245" t="s">
        <v>2395</v>
      </c>
      <c r="F245" s="34" t="str">
        <f>INDEX('Crosswalk Particulates'!$B:$B,MATCH('2020 EPA Data'!A245,'Crosswalk Particulates'!$A:$A,0))</f>
        <v>industry-fuel-biomass</v>
      </c>
      <c r="G245" s="38" t="str">
        <f>INDEX('Crosswalk Particulates'!$E:$E,MATCH('2020 EPA Data'!$B245,'Crosswalk Particulates'!$D:$D,0))</f>
        <v>VOC</v>
      </c>
      <c r="H245" s="45">
        <f t="shared" si="3"/>
        <v>10124193738.603479</v>
      </c>
    </row>
    <row r="246" spans="1:8" s="31" customFormat="1" hidden="1">
      <c r="A246" t="s">
        <v>2472</v>
      </c>
      <c r="B246" t="s">
        <v>2588</v>
      </c>
      <c r="C246" t="s">
        <v>2372</v>
      </c>
      <c r="D246">
        <v>11156</v>
      </c>
      <c r="E246" t="s">
        <v>2395</v>
      </c>
      <c r="F246" s="34" t="str">
        <f>INDEX('Crosswalk Particulates'!$B:$B,MATCH('2020 EPA Data'!A246,'Crosswalk Particulates'!$A:$A,0))</f>
        <v>Other-EPA</v>
      </c>
      <c r="G246" s="38" t="str">
        <f>INDEX('Crosswalk Particulates'!$E:$E,MATCH('2020 EPA Data'!$B246,'Crosswalk Particulates'!$D:$D,0))</f>
        <v>BC</v>
      </c>
      <c r="H246" s="45">
        <f t="shared" si="3"/>
        <v>10120564995.327993</v>
      </c>
    </row>
    <row r="247" spans="1:8" s="31" customFormat="1" hidden="1">
      <c r="A247" t="s">
        <v>2396</v>
      </c>
      <c r="B247" t="s">
        <v>2506</v>
      </c>
      <c r="C247" t="s">
        <v>2372</v>
      </c>
      <c r="D247">
        <v>11120</v>
      </c>
      <c r="E247" t="s">
        <v>2395</v>
      </c>
      <c r="F247" s="34" t="str">
        <f>INDEX('Crosswalk Particulates'!$B:$B,MATCH('2020 EPA Data'!A247,'Crosswalk Particulates'!$A:$A,0))</f>
        <v>Transportation Sector</v>
      </c>
      <c r="G247" s="38" t="str">
        <f>INDEX('Crosswalk Particulates'!$E:$E,MATCH('2020 EPA Data'!$B247,'Crosswalk Particulates'!$D:$D,0))</f>
        <v>OC</v>
      </c>
      <c r="H247" s="45">
        <f t="shared" si="3"/>
        <v>10087906305.848629</v>
      </c>
    </row>
    <row r="248" spans="1:8" s="31" customFormat="1" hidden="1">
      <c r="A248" t="s">
        <v>2464</v>
      </c>
      <c r="B248" t="s">
        <v>2488</v>
      </c>
      <c r="C248" t="s">
        <v>2430</v>
      </c>
      <c r="D248">
        <v>11096</v>
      </c>
      <c r="E248" t="s">
        <v>2395</v>
      </c>
      <c r="F248" s="34" t="str">
        <f>INDEX('Crosswalk Particulates'!$B:$B,MATCH('2020 EPA Data'!A248,'Crosswalk Particulates'!$A:$A,0))</f>
        <v>Other-EPA</v>
      </c>
      <c r="G248" s="38" t="str">
        <f>INDEX('Crosswalk Particulates'!$E:$E,MATCH('2020 EPA Data'!$B248,'Crosswalk Particulates'!$D:$D,0))</f>
        <v>SOx</v>
      </c>
      <c r="H248" s="45">
        <f t="shared" si="3"/>
        <v>10066133846.195717</v>
      </c>
    </row>
    <row r="249" spans="1:8" s="31" customFormat="1" hidden="1">
      <c r="A249" t="s">
        <v>2480</v>
      </c>
      <c r="B249" t="s">
        <v>2463</v>
      </c>
      <c r="C249" t="s">
        <v>2430</v>
      </c>
      <c r="D249">
        <v>10963</v>
      </c>
      <c r="E249" t="s">
        <v>2395</v>
      </c>
      <c r="F249" s="34" t="str">
        <f>INDEX('Crosswalk Particulates'!$B:$B,MATCH('2020 EPA Data'!A249,'Crosswalk Particulates'!$A:$A,0))</f>
        <v>process-cement-industry</v>
      </c>
      <c r="G249" s="38" t="str">
        <f>INDEX('Crosswalk Particulates'!$E:$E,MATCH('2020 EPA Data'!$B249,'Crosswalk Particulates'!$D:$D,0))</f>
        <v>PM10</v>
      </c>
      <c r="H249" s="45">
        <f t="shared" si="3"/>
        <v>9945478132.2858353</v>
      </c>
    </row>
    <row r="250" spans="1:8" s="31" customFormat="1">
      <c r="A250" t="s">
        <v>2438</v>
      </c>
      <c r="B250" t="s">
        <v>2429</v>
      </c>
      <c r="C250" t="s">
        <v>2430</v>
      </c>
      <c r="D250">
        <v>10936</v>
      </c>
      <c r="E250" t="s">
        <v>2395</v>
      </c>
      <c r="F250" s="34" t="str">
        <f>INDEX('Crosswalk Particulates'!$B:$B,MATCH('2020 EPA Data'!A250,'Crosswalk Particulates'!$A:$A,0))</f>
        <v>Electricity Sector</v>
      </c>
      <c r="G250" s="38" t="str">
        <f>INDEX('Crosswalk Particulates'!$E:$E,MATCH('2020 EPA Data'!$B250,'Crosswalk Particulates'!$D:$D,0))</f>
        <v>VOC</v>
      </c>
      <c r="H250" s="45">
        <f t="shared" si="3"/>
        <v>9920984115.1763115</v>
      </c>
    </row>
    <row r="251" spans="1:8" s="31" customFormat="1" hidden="1">
      <c r="A251" t="s">
        <v>2459</v>
      </c>
      <c r="B251" t="s">
        <v>2502</v>
      </c>
      <c r="C251" t="s">
        <v>2372</v>
      </c>
      <c r="D251">
        <v>10656</v>
      </c>
      <c r="E251" t="s">
        <v>2395</v>
      </c>
      <c r="F251" s="34" t="str">
        <f>INDEX('Crosswalk Particulates'!$B:$B,MATCH('2020 EPA Data'!A251,'Crosswalk Particulates'!$A:$A,0))</f>
        <v>process-other-industry</v>
      </c>
      <c r="G251" s="38">
        <f>INDEX('Crosswalk Particulates'!$E:$E,MATCH('2020 EPA Data'!$B251,'Crosswalk Particulates'!$D:$D,0))</f>
        <v>0</v>
      </c>
      <c r="H251" s="45">
        <f t="shared" si="3"/>
        <v>9666972085.8923531</v>
      </c>
    </row>
    <row r="252" spans="1:8" s="31" customFormat="1" hidden="1">
      <c r="A252" t="s">
        <v>2454</v>
      </c>
      <c r="B252" t="s">
        <v>2502</v>
      </c>
      <c r="C252" t="s">
        <v>2372</v>
      </c>
      <c r="D252">
        <v>10386</v>
      </c>
      <c r="E252" t="s">
        <v>2395</v>
      </c>
      <c r="F252" s="34" t="str">
        <f>INDEX('Crosswalk Particulates'!$B:$B,MATCH('2020 EPA Data'!A252,'Crosswalk Particulates'!$A:$A,0))</f>
        <v>Electricity Sector</v>
      </c>
      <c r="G252" s="38">
        <f>INDEX('Crosswalk Particulates'!$E:$E,MATCH('2020 EPA Data'!$B252,'Crosswalk Particulates'!$D:$D,0))</f>
        <v>0</v>
      </c>
      <c r="H252" s="45">
        <f t="shared" si="3"/>
        <v>9422031914.7971096</v>
      </c>
    </row>
    <row r="253" spans="1:8" s="31" customFormat="1" hidden="1">
      <c r="A253" t="s">
        <v>2595</v>
      </c>
      <c r="B253" t="s">
        <v>2433</v>
      </c>
      <c r="C253" t="s">
        <v>2430</v>
      </c>
      <c r="D253">
        <v>10371</v>
      </c>
      <c r="E253" t="s">
        <v>2395</v>
      </c>
      <c r="F253" s="34" t="str">
        <f>INDEX('Crosswalk Particulates'!$B:$B,MATCH('2020 EPA Data'!A253,'Crosswalk Particulates'!$A:$A,0))</f>
        <v>Residential Buildings Sector</v>
      </c>
      <c r="G253" s="38" t="str">
        <f>INDEX('Crosswalk Particulates'!$E:$E,MATCH('2020 EPA Data'!$B253,'Crosswalk Particulates'!$D:$D,0))</f>
        <v>CO</v>
      </c>
      <c r="H253" s="45">
        <f t="shared" si="3"/>
        <v>9408424127.51404</v>
      </c>
    </row>
    <row r="254" spans="1:8" s="31" customFormat="1" hidden="1">
      <c r="A254" t="s">
        <v>2537</v>
      </c>
      <c r="B254" t="s">
        <v>2482</v>
      </c>
      <c r="C254" t="s">
        <v>2430</v>
      </c>
      <c r="D254">
        <v>10141</v>
      </c>
      <c r="E254" t="s">
        <v>2395</v>
      </c>
      <c r="F254" s="34" t="str">
        <f>INDEX('Crosswalk Particulates'!$B:$B,MATCH('2020 EPA Data'!A254,'Crosswalk Particulates'!$A:$A,0))</f>
        <v>Commercial Buildings Sector</v>
      </c>
      <c r="G254" s="38" t="str">
        <f>INDEX('Crosswalk Particulates'!$E:$E,MATCH('2020 EPA Data'!$B254,'Crosswalk Particulates'!$D:$D,0))</f>
        <v>NOX</v>
      </c>
      <c r="H254" s="45">
        <f t="shared" si="3"/>
        <v>9199771389.173645</v>
      </c>
    </row>
    <row r="255" spans="1:8" s="31" customFormat="1">
      <c r="A255" t="s">
        <v>2475</v>
      </c>
      <c r="B255" t="s">
        <v>2429</v>
      </c>
      <c r="C255" t="s">
        <v>2430</v>
      </c>
      <c r="D255">
        <v>9965</v>
      </c>
      <c r="E255" t="s">
        <v>2395</v>
      </c>
      <c r="F255" s="34" t="str">
        <f>INDEX('Crosswalk Particulates'!$B:$B,MATCH('2020 EPA Data'!A255,'Crosswalk Particulates'!$A:$A,0))</f>
        <v>process-other-industry</v>
      </c>
      <c r="G255" s="38" t="str">
        <f>INDEX('Crosswalk Particulates'!$E:$E,MATCH('2020 EPA Data'!$B255,'Crosswalk Particulates'!$D:$D,0))</f>
        <v>VOC</v>
      </c>
      <c r="H255" s="45">
        <f t="shared" si="3"/>
        <v>9040106685.0522995</v>
      </c>
    </row>
    <row r="256" spans="1:8" s="31" customFormat="1" hidden="1">
      <c r="A256" t="s">
        <v>2424</v>
      </c>
      <c r="B256" t="s">
        <v>2506</v>
      </c>
      <c r="C256" t="s">
        <v>2372</v>
      </c>
      <c r="D256">
        <v>9961</v>
      </c>
      <c r="E256" t="s">
        <v>2395</v>
      </c>
      <c r="F256" s="34" t="str">
        <f>INDEX('Crosswalk Particulates'!$B:$B,MATCH('2020 EPA Data'!A256,'Crosswalk Particulates'!$A:$A,0))</f>
        <v>industry-fuel-natural gas</v>
      </c>
      <c r="G256" s="38" t="str">
        <f>INDEX('Crosswalk Particulates'!$E:$E,MATCH('2020 EPA Data'!$B256,'Crosswalk Particulates'!$D:$D,0))</f>
        <v>OC</v>
      </c>
      <c r="H256" s="45">
        <f t="shared" si="3"/>
        <v>9036477941.7768154</v>
      </c>
    </row>
    <row r="257" spans="1:8" s="31" customFormat="1">
      <c r="A257" t="s">
        <v>2476</v>
      </c>
      <c r="B257" t="s">
        <v>2429</v>
      </c>
      <c r="C257" t="s">
        <v>2430</v>
      </c>
      <c r="D257">
        <v>9522</v>
      </c>
      <c r="E257" t="s">
        <v>2395</v>
      </c>
      <c r="F257" s="34" t="str">
        <f>INDEX('Crosswalk Particulates'!$B:$B,MATCH('2020 EPA Data'!A257,'Crosswalk Particulates'!$A:$A,0))</f>
        <v>Transportation Sector</v>
      </c>
      <c r="G257" s="38" t="str">
        <f>INDEX('Crosswalk Particulates'!$E:$E,MATCH('2020 EPA Data'!$B257,'Crosswalk Particulates'!$D:$D,0))</f>
        <v>VOC</v>
      </c>
      <c r="H257" s="45">
        <f t="shared" si="3"/>
        <v>8638223367.2923222</v>
      </c>
    </row>
    <row r="258" spans="1:8" s="31" customFormat="1" hidden="1">
      <c r="A258" t="s">
        <v>2400</v>
      </c>
      <c r="B258" t="s">
        <v>2506</v>
      </c>
      <c r="C258" t="s">
        <v>2372</v>
      </c>
      <c r="D258">
        <v>9396</v>
      </c>
      <c r="E258" t="s">
        <v>2395</v>
      </c>
      <c r="F258" s="34" t="str">
        <f>INDEX('Crosswalk Particulates'!$B:$B,MATCH('2020 EPA Data'!A258,'Crosswalk Particulates'!$A:$A,0))</f>
        <v>Transportation Sector</v>
      </c>
      <c r="G258" s="38" t="str">
        <f>INDEX('Crosswalk Particulates'!$E:$E,MATCH('2020 EPA Data'!$B258,'Crosswalk Particulates'!$D:$D,0))</f>
        <v>OC</v>
      </c>
      <c r="H258" s="45">
        <f t="shared" si="3"/>
        <v>8523917954.114542</v>
      </c>
    </row>
    <row r="259" spans="1:8" s="31" customFormat="1">
      <c r="A259" t="s">
        <v>2492</v>
      </c>
      <c r="B259" t="s">
        <v>2429</v>
      </c>
      <c r="C259" t="s">
        <v>2430</v>
      </c>
      <c r="D259">
        <v>9245</v>
      </c>
      <c r="E259" t="s">
        <v>2395</v>
      </c>
      <c r="F259" s="34" t="str">
        <f>INDEX('Crosswalk Particulates'!$B:$B,MATCH('2020 EPA Data'!A259,'Crosswalk Particulates'!$A:$A,0))</f>
        <v>process-iron and steel-industry</v>
      </c>
      <c r="G259" s="38" t="str">
        <f>INDEX('Crosswalk Particulates'!$E:$E,MATCH('2020 EPA Data'!$B259,'Crosswalk Particulates'!$D:$D,0))</f>
        <v>VOC</v>
      </c>
      <c r="H259" s="45">
        <f t="shared" si="3"/>
        <v>8386932895.4649792</v>
      </c>
    </row>
    <row r="260" spans="1:8" s="31" customFormat="1" hidden="1">
      <c r="A260" t="s">
        <v>2418</v>
      </c>
      <c r="B260" t="s">
        <v>2463</v>
      </c>
      <c r="C260" t="s">
        <v>2430</v>
      </c>
      <c r="D260">
        <v>9148</v>
      </c>
      <c r="E260" t="s">
        <v>2395</v>
      </c>
      <c r="F260" s="34" t="str">
        <f>INDEX('Crosswalk Particulates'!$B:$B,MATCH('2020 EPA Data'!A260,'Crosswalk Particulates'!$A:$A,0))</f>
        <v>Transportation Sector</v>
      </c>
      <c r="G260" s="38" t="str">
        <f>INDEX('Crosswalk Particulates'!$E:$E,MATCH('2020 EPA Data'!$B260,'Crosswalk Particulates'!$D:$D,0))</f>
        <v>PM10</v>
      </c>
      <c r="H260" s="45">
        <f t="shared" ref="H260:H323" si="4">IF(E260="TON",D260/metricton_to_shortton,0)*10^6</f>
        <v>8298935871.0344639</v>
      </c>
    </row>
    <row r="261" spans="1:8" s="31" customFormat="1">
      <c r="A261" t="s">
        <v>2455</v>
      </c>
      <c r="B261" t="s">
        <v>2429</v>
      </c>
      <c r="C261" t="s">
        <v>2430</v>
      </c>
      <c r="D261">
        <v>9115</v>
      </c>
      <c r="E261" t="s">
        <v>2395</v>
      </c>
      <c r="F261" s="34" t="str">
        <f>INDEX('Crosswalk Particulates'!$B:$B,MATCH('2020 EPA Data'!A261,'Crosswalk Particulates'!$A:$A,0))</f>
        <v>Commercial Buildings Sector</v>
      </c>
      <c r="G261" s="38" t="str">
        <f>INDEX('Crosswalk Particulates'!$E:$E,MATCH('2020 EPA Data'!$B261,'Crosswalk Particulates'!$D:$D,0))</f>
        <v>VOC</v>
      </c>
      <c r="H261" s="45">
        <f t="shared" si="4"/>
        <v>8268998739.011713</v>
      </c>
    </row>
    <row r="262" spans="1:8" s="31" customFormat="1" hidden="1">
      <c r="A262" t="s">
        <v>2414</v>
      </c>
      <c r="B262" t="s">
        <v>2488</v>
      </c>
      <c r="C262" t="s">
        <v>2430</v>
      </c>
      <c r="D262">
        <v>8978</v>
      </c>
      <c r="E262" t="s">
        <v>2395</v>
      </c>
      <c r="F262" s="34" t="str">
        <f>INDEX('Crosswalk Particulates'!$B:$B,MATCH('2020 EPA Data'!A262,'Crosswalk Particulates'!$A:$A,0))</f>
        <v>Transportation Sector</v>
      </c>
      <c r="G262" s="38" t="str">
        <f>INDEX('Crosswalk Particulates'!$E:$E,MATCH('2020 EPA Data'!$B262,'Crosswalk Particulates'!$D:$D,0))</f>
        <v>SOx</v>
      </c>
      <c r="H262" s="45">
        <f t="shared" si="4"/>
        <v>8144714281.8263474</v>
      </c>
    </row>
    <row r="263" spans="1:8" s="31" customFormat="1" hidden="1">
      <c r="A263" t="s">
        <v>2400</v>
      </c>
      <c r="B263" t="s">
        <v>2478</v>
      </c>
      <c r="C263" t="s">
        <v>2430</v>
      </c>
      <c r="D263">
        <v>8871</v>
      </c>
      <c r="E263" t="s">
        <v>2395</v>
      </c>
      <c r="F263" s="34" t="str">
        <f>INDEX('Crosswalk Particulates'!$B:$B,MATCH('2020 EPA Data'!A263,'Crosswalk Particulates'!$A:$A,0))</f>
        <v>Transportation Sector</v>
      </c>
      <c r="G263" s="38">
        <f>INDEX('Crosswalk Particulates'!$E:$E,MATCH('2020 EPA Data'!$B263,'Crosswalk Particulates'!$D:$D,0))</f>
        <v>0</v>
      </c>
      <c r="H263" s="45">
        <f t="shared" si="4"/>
        <v>8047645399.2071199</v>
      </c>
    </row>
    <row r="264" spans="1:8" s="31" customFormat="1" hidden="1">
      <c r="A264" t="s">
        <v>2504</v>
      </c>
      <c r="B264" t="s">
        <v>2463</v>
      </c>
      <c r="C264" t="s">
        <v>2430</v>
      </c>
      <c r="D264">
        <v>8800</v>
      </c>
      <c r="E264" t="s">
        <v>2395</v>
      </c>
      <c r="F264" s="34" t="str">
        <f>INDEX('Crosswalk Particulates'!$B:$B,MATCH('2020 EPA Data'!A264,'Crosswalk Particulates'!$A:$A,0))</f>
        <v>industry-fuel-other</v>
      </c>
      <c r="G264" s="38" t="str">
        <f>INDEX('Crosswalk Particulates'!$E:$E,MATCH('2020 EPA Data'!$B264,'Crosswalk Particulates'!$D:$D,0))</f>
        <v>PM10</v>
      </c>
      <c r="H264" s="45">
        <f t="shared" si="4"/>
        <v>7983235206.0672588</v>
      </c>
    </row>
    <row r="265" spans="1:8" s="31" customFormat="1" hidden="1">
      <c r="A265" t="s">
        <v>2475</v>
      </c>
      <c r="B265" t="s">
        <v>2483</v>
      </c>
      <c r="C265" t="s">
        <v>2430</v>
      </c>
      <c r="D265">
        <v>8753</v>
      </c>
      <c r="E265" t="s">
        <v>2395</v>
      </c>
      <c r="F265" s="34" t="str">
        <f>INDEX('Crosswalk Particulates'!$B:$B,MATCH('2020 EPA Data'!A265,'Crosswalk Particulates'!$A:$A,0))</f>
        <v>process-other-industry</v>
      </c>
      <c r="G265" s="38" t="str">
        <f>INDEX('Crosswalk Particulates'!$E:$E,MATCH('2020 EPA Data'!$B265,'Crosswalk Particulates'!$D:$D,0))</f>
        <v>PM25</v>
      </c>
      <c r="H265" s="45">
        <f t="shared" si="4"/>
        <v>7940597472.5803089</v>
      </c>
    </row>
    <row r="266" spans="1:8" s="31" customFormat="1" hidden="1">
      <c r="A266" t="s">
        <v>2442</v>
      </c>
      <c r="B266" t="s">
        <v>2588</v>
      </c>
      <c r="C266" t="s">
        <v>2372</v>
      </c>
      <c r="D266">
        <v>8737</v>
      </c>
      <c r="E266" t="s">
        <v>2395</v>
      </c>
      <c r="F266" s="34" t="str">
        <f>INDEX('Crosswalk Particulates'!$B:$B,MATCH('2020 EPA Data'!A266,'Crosswalk Particulates'!$A:$A,0))</f>
        <v>Transportation Sector</v>
      </c>
      <c r="G266" s="38" t="str">
        <f>INDEX('Crosswalk Particulates'!$E:$E,MATCH('2020 EPA Data'!$B266,'Crosswalk Particulates'!$D:$D,0))</f>
        <v>BC</v>
      </c>
      <c r="H266" s="45">
        <f t="shared" si="4"/>
        <v>7926082499.4783688</v>
      </c>
    </row>
    <row r="267" spans="1:8" s="31" customFormat="1" hidden="1">
      <c r="A267" t="s">
        <v>2457</v>
      </c>
      <c r="B267" t="s">
        <v>2482</v>
      </c>
      <c r="C267" t="s">
        <v>2430</v>
      </c>
      <c r="D267">
        <v>8733</v>
      </c>
      <c r="E267" t="s">
        <v>2395</v>
      </c>
      <c r="F267" s="34" t="str">
        <f>INDEX('Crosswalk Particulates'!$B:$B,MATCH('2020 EPA Data'!A267,'Crosswalk Particulates'!$A:$A,0))</f>
        <v>Electricity Sector</v>
      </c>
      <c r="G267" s="38" t="str">
        <f>INDEX('Crosswalk Particulates'!$E:$E,MATCH('2020 EPA Data'!$B267,'Crosswalk Particulates'!$D:$D,0))</f>
        <v>NOX</v>
      </c>
      <c r="H267" s="45">
        <f t="shared" si="4"/>
        <v>7922453756.2028837</v>
      </c>
    </row>
    <row r="268" spans="1:8" s="31" customFormat="1" hidden="1">
      <c r="A268" t="s">
        <v>2537</v>
      </c>
      <c r="B268" t="s">
        <v>2502</v>
      </c>
      <c r="C268" t="s">
        <v>2372</v>
      </c>
      <c r="D268">
        <v>8517</v>
      </c>
      <c r="E268" t="s">
        <v>2395</v>
      </c>
      <c r="F268" s="34" t="str">
        <f>INDEX('Crosswalk Particulates'!$B:$B,MATCH('2020 EPA Data'!A268,'Crosswalk Particulates'!$A:$A,0))</f>
        <v>Commercial Buildings Sector</v>
      </c>
      <c r="G268" s="38">
        <f>INDEX('Crosswalk Particulates'!$E:$E,MATCH('2020 EPA Data'!$B268,'Crosswalk Particulates'!$D:$D,0))</f>
        <v>0</v>
      </c>
      <c r="H268" s="45">
        <f t="shared" si="4"/>
        <v>7726501619.3266878</v>
      </c>
    </row>
    <row r="269" spans="1:8" s="31" customFormat="1" hidden="1">
      <c r="A269" t="s">
        <v>2458</v>
      </c>
      <c r="B269" t="s">
        <v>2506</v>
      </c>
      <c r="C269" t="s">
        <v>2372</v>
      </c>
      <c r="D269">
        <v>8496</v>
      </c>
      <c r="E269" t="s">
        <v>2395</v>
      </c>
      <c r="F269" s="34" t="str">
        <f>INDEX('Crosswalk Particulates'!$B:$B,MATCH('2020 EPA Data'!A269,'Crosswalk Particulates'!$A:$A,0))</f>
        <v>process-other-industry</v>
      </c>
      <c r="G269" s="38" t="str">
        <f>INDEX('Crosswalk Particulates'!$E:$E,MATCH('2020 EPA Data'!$B269,'Crosswalk Particulates'!$D:$D,0))</f>
        <v>OC</v>
      </c>
      <c r="H269" s="45">
        <f t="shared" si="4"/>
        <v>7707450717.1303902</v>
      </c>
    </row>
    <row r="270" spans="1:8" s="31" customFormat="1" hidden="1">
      <c r="A270" t="s">
        <v>2414</v>
      </c>
      <c r="B270" t="s">
        <v>2463</v>
      </c>
      <c r="C270" t="s">
        <v>2430</v>
      </c>
      <c r="D270">
        <v>8363</v>
      </c>
      <c r="E270" t="s">
        <v>2395</v>
      </c>
      <c r="F270" s="34" t="str">
        <f>INDEX('Crosswalk Particulates'!$B:$B,MATCH('2020 EPA Data'!A270,'Crosswalk Particulates'!$A:$A,0))</f>
        <v>Transportation Sector</v>
      </c>
      <c r="G270" s="38" t="str">
        <f>INDEX('Crosswalk Particulates'!$E:$E,MATCH('2020 EPA Data'!$B270,'Crosswalk Particulates'!$D:$D,0))</f>
        <v>PM10</v>
      </c>
      <c r="H270" s="45">
        <f t="shared" si="4"/>
        <v>7586795003.2205095</v>
      </c>
    </row>
    <row r="271" spans="1:8" s="31" customFormat="1" hidden="1">
      <c r="A271" t="s">
        <v>2424</v>
      </c>
      <c r="B271" t="s">
        <v>2478</v>
      </c>
      <c r="C271" t="s">
        <v>2430</v>
      </c>
      <c r="D271">
        <v>8287</v>
      </c>
      <c r="E271" t="s">
        <v>2395</v>
      </c>
      <c r="F271" s="34" t="str">
        <f>INDEX('Crosswalk Particulates'!$B:$B,MATCH('2020 EPA Data'!A271,'Crosswalk Particulates'!$A:$A,0))</f>
        <v>industry-fuel-natural gas</v>
      </c>
      <c r="G271" s="38">
        <f>INDEX('Crosswalk Particulates'!$E:$E,MATCH('2020 EPA Data'!$B271,'Crosswalk Particulates'!$D:$D,0))</f>
        <v>0</v>
      </c>
      <c r="H271" s="45">
        <f t="shared" si="4"/>
        <v>7517848880.9862928</v>
      </c>
    </row>
    <row r="272" spans="1:8" s="31" customFormat="1" hidden="1">
      <c r="A272" t="s">
        <v>2564</v>
      </c>
      <c r="B272" t="s">
        <v>2433</v>
      </c>
      <c r="C272" t="s">
        <v>2430</v>
      </c>
      <c r="D272">
        <v>8236</v>
      </c>
      <c r="E272" t="s">
        <v>2395</v>
      </c>
      <c r="F272" s="34" t="str">
        <f>INDEX('Crosswalk Particulates'!$B:$B,MATCH('2020 EPA Data'!A272,'Crosswalk Particulates'!$A:$A,0))</f>
        <v>Residential Buildings Sector</v>
      </c>
      <c r="G272" s="38" t="str">
        <f>INDEX('Crosswalk Particulates'!$E:$E,MATCH('2020 EPA Data'!$B272,'Crosswalk Particulates'!$D:$D,0))</f>
        <v>CO</v>
      </c>
      <c r="H272" s="45">
        <f t="shared" si="4"/>
        <v>7471582404.2238579</v>
      </c>
    </row>
    <row r="273" spans="1:8" s="31" customFormat="1" hidden="1">
      <c r="A273" t="s">
        <v>2393</v>
      </c>
      <c r="B273" t="s">
        <v>2506</v>
      </c>
      <c r="C273" t="s">
        <v>2372</v>
      </c>
      <c r="D273">
        <v>8002</v>
      </c>
      <c r="E273" t="s">
        <v>2395</v>
      </c>
      <c r="F273" s="34" t="str">
        <f>INDEX('Crosswalk Particulates'!$B:$B,MATCH('2020 EPA Data'!A273,'Crosswalk Particulates'!$A:$A,0))</f>
        <v>process-other-industry</v>
      </c>
      <c r="G273" s="38" t="str">
        <f>INDEX('Crosswalk Particulates'!$E:$E,MATCH('2020 EPA Data'!$B273,'Crosswalk Particulates'!$D:$D,0))</f>
        <v>OC</v>
      </c>
      <c r="H273" s="45">
        <f t="shared" si="4"/>
        <v>7259300922.6079788</v>
      </c>
    </row>
    <row r="274" spans="1:8" s="31" customFormat="1" hidden="1">
      <c r="A274" t="s">
        <v>2527</v>
      </c>
      <c r="B274" t="s">
        <v>2488</v>
      </c>
      <c r="C274" t="s">
        <v>2430</v>
      </c>
      <c r="D274">
        <v>7713</v>
      </c>
      <c r="E274" t="s">
        <v>2395</v>
      </c>
      <c r="F274" s="34" t="str">
        <f>INDEX('Crosswalk Particulates'!$B:$B,MATCH('2020 EPA Data'!A274,'Crosswalk Particulates'!$A:$A,0))</f>
        <v>Commercial Buildings Sector</v>
      </c>
      <c r="G274" s="38" t="str">
        <f>INDEX('Crosswalk Particulates'!$E:$E,MATCH('2020 EPA Data'!$B274,'Crosswalk Particulates'!$D:$D,0))</f>
        <v>SOx</v>
      </c>
      <c r="H274" s="45">
        <f t="shared" si="4"/>
        <v>6997124220.9541788</v>
      </c>
    </row>
    <row r="275" spans="1:8" s="31" customFormat="1" hidden="1">
      <c r="A275" t="s">
        <v>2504</v>
      </c>
      <c r="B275" t="s">
        <v>2483</v>
      </c>
      <c r="C275" t="s">
        <v>2430</v>
      </c>
      <c r="D275">
        <v>7711</v>
      </c>
      <c r="E275" t="s">
        <v>2395</v>
      </c>
      <c r="F275" s="34" t="str">
        <f>INDEX('Crosswalk Particulates'!$B:$B,MATCH('2020 EPA Data'!A275,'Crosswalk Particulates'!$A:$A,0))</f>
        <v>industry-fuel-other</v>
      </c>
      <c r="G275" s="38" t="str">
        <f>INDEX('Crosswalk Particulates'!$E:$E,MATCH('2020 EPA Data'!$B275,'Crosswalk Particulates'!$D:$D,0))</f>
        <v>PM25</v>
      </c>
      <c r="H275" s="45">
        <f t="shared" si="4"/>
        <v>6995309849.3164358</v>
      </c>
    </row>
    <row r="276" spans="1:8" s="31" customFormat="1" hidden="1">
      <c r="A276" t="s">
        <v>2396</v>
      </c>
      <c r="B276" t="s">
        <v>2488</v>
      </c>
      <c r="C276" t="s">
        <v>2430</v>
      </c>
      <c r="D276">
        <v>7688</v>
      </c>
      <c r="E276" t="s">
        <v>2395</v>
      </c>
      <c r="F276" s="34" t="str">
        <f>INDEX('Crosswalk Particulates'!$B:$B,MATCH('2020 EPA Data'!A276,'Crosswalk Particulates'!$A:$A,0))</f>
        <v>Transportation Sector</v>
      </c>
      <c r="G276" s="38" t="str">
        <f>INDEX('Crosswalk Particulates'!$E:$E,MATCH('2020 EPA Data'!$B276,'Crosswalk Particulates'!$D:$D,0))</f>
        <v>SOx</v>
      </c>
      <c r="H276" s="45">
        <f t="shared" si="4"/>
        <v>6974444575.4823961</v>
      </c>
    </row>
    <row r="277" spans="1:8" s="31" customFormat="1" hidden="1">
      <c r="A277" t="s">
        <v>2407</v>
      </c>
      <c r="B277" t="s">
        <v>2506</v>
      </c>
      <c r="C277" t="s">
        <v>2372</v>
      </c>
      <c r="D277">
        <v>7592</v>
      </c>
      <c r="E277" t="s">
        <v>2395</v>
      </c>
      <c r="F277" s="34" t="str">
        <f>INDEX('Crosswalk Particulates'!$B:$B,MATCH('2020 EPA Data'!A277,'Crosswalk Particulates'!$A:$A,0))</f>
        <v>Other-EPA</v>
      </c>
      <c r="G277" s="38" t="str">
        <f>INDEX('Crosswalk Particulates'!$E:$E,MATCH('2020 EPA Data'!$B277,'Crosswalk Particulates'!$D:$D,0))</f>
        <v>OC</v>
      </c>
      <c r="H277" s="45">
        <f t="shared" si="4"/>
        <v>6887354736.8707542</v>
      </c>
    </row>
    <row r="278" spans="1:8" s="31" customFormat="1" hidden="1">
      <c r="A278" t="s">
        <v>2424</v>
      </c>
      <c r="B278" t="s">
        <v>2502</v>
      </c>
      <c r="C278" t="s">
        <v>2372</v>
      </c>
      <c r="D278">
        <v>7581</v>
      </c>
      <c r="E278" t="s">
        <v>2395</v>
      </c>
      <c r="F278" s="34" t="str">
        <f>INDEX('Crosswalk Particulates'!$B:$B,MATCH('2020 EPA Data'!A278,'Crosswalk Particulates'!$A:$A,0))</f>
        <v>industry-fuel-natural gas</v>
      </c>
      <c r="G278" s="38">
        <f>INDEX('Crosswalk Particulates'!$E:$E,MATCH('2020 EPA Data'!$B278,'Crosswalk Particulates'!$D:$D,0))</f>
        <v>0</v>
      </c>
      <c r="H278" s="45">
        <f t="shared" si="4"/>
        <v>6877375692.8631697</v>
      </c>
    </row>
    <row r="279" spans="1:8" s="31" customFormat="1" hidden="1">
      <c r="A279" t="s">
        <v>2464</v>
      </c>
      <c r="B279" t="s">
        <v>2588</v>
      </c>
      <c r="C279" t="s">
        <v>2372</v>
      </c>
      <c r="D279">
        <v>7527</v>
      </c>
      <c r="E279" t="s">
        <v>2395</v>
      </c>
      <c r="F279" s="34" t="str">
        <f>INDEX('Crosswalk Particulates'!$B:$B,MATCH('2020 EPA Data'!A279,'Crosswalk Particulates'!$A:$A,0))</f>
        <v>Other-EPA</v>
      </c>
      <c r="G279" s="38" t="str">
        <f>INDEX('Crosswalk Particulates'!$E:$E,MATCH('2020 EPA Data'!$B279,'Crosswalk Particulates'!$D:$D,0))</f>
        <v>BC</v>
      </c>
      <c r="H279" s="45">
        <f t="shared" si="4"/>
        <v>6828387658.6441212</v>
      </c>
    </row>
    <row r="280" spans="1:8" s="31" customFormat="1" hidden="1">
      <c r="A280" t="s">
        <v>2465</v>
      </c>
      <c r="B280" t="s">
        <v>2502</v>
      </c>
      <c r="C280" t="s">
        <v>2372</v>
      </c>
      <c r="D280">
        <v>7504</v>
      </c>
      <c r="E280" t="s">
        <v>2395</v>
      </c>
      <c r="F280" s="34" t="str">
        <f>INDEX('Crosswalk Particulates'!$B:$B,MATCH('2020 EPA Data'!A280,'Crosswalk Particulates'!$A:$A,0))</f>
        <v>process-ngps-industry</v>
      </c>
      <c r="G280" s="38">
        <f>INDEX('Crosswalk Particulates'!$E:$E,MATCH('2020 EPA Data'!$B280,'Crosswalk Particulates'!$D:$D,0))</f>
        <v>0</v>
      </c>
      <c r="H280" s="45">
        <f t="shared" si="4"/>
        <v>6807522384.8100815</v>
      </c>
    </row>
    <row r="281" spans="1:8" s="31" customFormat="1" hidden="1">
      <c r="A281" t="s">
        <v>2414</v>
      </c>
      <c r="B281" t="s">
        <v>2483</v>
      </c>
      <c r="C281" t="s">
        <v>2430</v>
      </c>
      <c r="D281">
        <v>7360</v>
      </c>
      <c r="E281" t="s">
        <v>2395</v>
      </c>
      <c r="F281" s="34" t="str">
        <f>INDEX('Crosswalk Particulates'!$B:$B,MATCH('2020 EPA Data'!A281,'Crosswalk Particulates'!$A:$A,0))</f>
        <v>Transportation Sector</v>
      </c>
      <c r="G281" s="38" t="str">
        <f>INDEX('Crosswalk Particulates'!$E:$E,MATCH('2020 EPA Data'!$B281,'Crosswalk Particulates'!$D:$D,0))</f>
        <v>PM25</v>
      </c>
      <c r="H281" s="45">
        <f t="shared" si="4"/>
        <v>6676887626.8926172</v>
      </c>
    </row>
    <row r="282" spans="1:8" s="31" customFormat="1" hidden="1">
      <c r="A282" t="s">
        <v>2473</v>
      </c>
      <c r="B282" t="s">
        <v>2588</v>
      </c>
      <c r="C282" t="s">
        <v>2372</v>
      </c>
      <c r="D282">
        <v>7166</v>
      </c>
      <c r="E282" t="s">
        <v>2395</v>
      </c>
      <c r="F282" s="34" t="str">
        <f>INDEX('Crosswalk Particulates'!$B:$B,MATCH('2020 EPA Data'!A282,'Crosswalk Particulates'!$A:$A,0))</f>
        <v>industry-fuel-biomass</v>
      </c>
      <c r="G282" s="38" t="str">
        <f>INDEX('Crosswalk Particulates'!$E:$E,MATCH('2020 EPA Data'!$B282,'Crosswalk Particulates'!$D:$D,0))</f>
        <v>BC</v>
      </c>
      <c r="H282" s="45">
        <f t="shared" si="4"/>
        <v>6500893578.0315886</v>
      </c>
    </row>
    <row r="283" spans="1:8" s="31" customFormat="1" hidden="1">
      <c r="A283" t="s">
        <v>2480</v>
      </c>
      <c r="B283" t="s">
        <v>2483</v>
      </c>
      <c r="C283" t="s">
        <v>2430</v>
      </c>
      <c r="D283">
        <v>7135</v>
      </c>
      <c r="E283" t="s">
        <v>2395</v>
      </c>
      <c r="F283" s="34" t="str">
        <f>INDEX('Crosswalk Particulates'!$B:$B,MATCH('2020 EPA Data'!A283,'Crosswalk Particulates'!$A:$A,0))</f>
        <v>process-cement-industry</v>
      </c>
      <c r="G283" s="38" t="str">
        <f>INDEX('Crosswalk Particulates'!$E:$E,MATCH('2020 EPA Data'!$B283,'Crosswalk Particulates'!$D:$D,0))</f>
        <v>PM25</v>
      </c>
      <c r="H283" s="45">
        <f t="shared" si="4"/>
        <v>6472770817.6465797</v>
      </c>
    </row>
    <row r="284" spans="1:8" s="31" customFormat="1" hidden="1">
      <c r="A284" t="s">
        <v>2475</v>
      </c>
      <c r="B284" t="s">
        <v>2502</v>
      </c>
      <c r="C284" t="s">
        <v>2372</v>
      </c>
      <c r="D284">
        <v>7077</v>
      </c>
      <c r="E284" t="s">
        <v>2395</v>
      </c>
      <c r="F284" s="34" t="str">
        <f>INDEX('Crosswalk Particulates'!$B:$B,MATCH('2020 EPA Data'!A284,'Crosswalk Particulates'!$A:$A,0))</f>
        <v>process-other-industry</v>
      </c>
      <c r="G284" s="38">
        <f>INDEX('Crosswalk Particulates'!$E:$E,MATCH('2020 EPA Data'!$B284,'Crosswalk Particulates'!$D:$D,0))</f>
        <v>0</v>
      </c>
      <c r="H284" s="45">
        <f t="shared" si="4"/>
        <v>6420154040.1520452</v>
      </c>
    </row>
    <row r="285" spans="1:8" s="31" customFormat="1">
      <c r="A285" t="s">
        <v>2436</v>
      </c>
      <c r="B285" t="s">
        <v>2429</v>
      </c>
      <c r="C285" t="s">
        <v>2430</v>
      </c>
      <c r="D285">
        <v>6939</v>
      </c>
      <c r="E285" t="s">
        <v>2395</v>
      </c>
      <c r="F285" s="34" t="str">
        <f>INDEX('Crosswalk Particulates'!$B:$B,MATCH('2020 EPA Data'!A285,'Crosswalk Particulates'!$A:$A,0))</f>
        <v>Other-EPA</v>
      </c>
      <c r="G285" s="38" t="str">
        <f>INDEX('Crosswalk Particulates'!$E:$E,MATCH('2020 EPA Data'!$B285,'Crosswalk Particulates'!$D:$D,0))</f>
        <v>VOC</v>
      </c>
      <c r="H285" s="45">
        <f t="shared" si="4"/>
        <v>6294962397.147809</v>
      </c>
    </row>
    <row r="286" spans="1:8" s="31" customFormat="1" hidden="1">
      <c r="A286" t="s">
        <v>2521</v>
      </c>
      <c r="B286" t="s">
        <v>2433</v>
      </c>
      <c r="C286" t="s">
        <v>2430</v>
      </c>
      <c r="D286">
        <v>6789</v>
      </c>
      <c r="E286" t="s">
        <v>2395</v>
      </c>
      <c r="F286" s="34" t="str">
        <f>INDEX('Crosswalk Particulates'!$B:$B,MATCH('2020 EPA Data'!A286,'Crosswalk Particulates'!$A:$A,0))</f>
        <v>Electricity Sector</v>
      </c>
      <c r="G286" s="38" t="str">
        <f>INDEX('Crosswalk Particulates'!$E:$E,MATCH('2020 EPA Data'!$B286,'Crosswalk Particulates'!$D:$D,0))</f>
        <v>CO</v>
      </c>
      <c r="H286" s="45">
        <f t="shared" si="4"/>
        <v>6158884524.3171167</v>
      </c>
    </row>
    <row r="287" spans="1:8" s="31" customFormat="1" hidden="1">
      <c r="A287" t="s">
        <v>2411</v>
      </c>
      <c r="B287" t="s">
        <v>2506</v>
      </c>
      <c r="C287" t="s">
        <v>2372</v>
      </c>
      <c r="D287">
        <v>6564</v>
      </c>
      <c r="E287" t="s">
        <v>2395</v>
      </c>
      <c r="F287" s="34" t="str">
        <f>INDEX('Crosswalk Particulates'!$B:$B,MATCH('2020 EPA Data'!A287,'Crosswalk Particulates'!$A:$A,0))</f>
        <v>process-other-industry</v>
      </c>
      <c r="G287" s="38" t="str">
        <f>INDEX('Crosswalk Particulates'!$E:$E,MATCH('2020 EPA Data'!$B287,'Crosswalk Particulates'!$D:$D,0))</f>
        <v>OC</v>
      </c>
      <c r="H287" s="45">
        <f t="shared" si="4"/>
        <v>5954767715.0710793</v>
      </c>
    </row>
    <row r="288" spans="1:8" s="31" customFormat="1" hidden="1">
      <c r="A288" t="s">
        <v>2396</v>
      </c>
      <c r="B288" t="s">
        <v>2588</v>
      </c>
      <c r="C288" t="s">
        <v>2372</v>
      </c>
      <c r="D288">
        <v>6500</v>
      </c>
      <c r="E288" t="s">
        <v>2395</v>
      </c>
      <c r="F288" s="34" t="str">
        <f>INDEX('Crosswalk Particulates'!$B:$B,MATCH('2020 EPA Data'!A288,'Crosswalk Particulates'!$A:$A,0))</f>
        <v>Transportation Sector</v>
      </c>
      <c r="G288" s="38" t="str">
        <f>INDEX('Crosswalk Particulates'!$E:$E,MATCH('2020 EPA Data'!$B288,'Crosswalk Particulates'!$D:$D,0))</f>
        <v>BC</v>
      </c>
      <c r="H288" s="45">
        <f t="shared" si="4"/>
        <v>5896707822.6633167</v>
      </c>
    </row>
    <row r="289" spans="1:8" s="31" customFormat="1" hidden="1">
      <c r="A289" t="s">
        <v>2418</v>
      </c>
      <c r="B289" t="s">
        <v>2483</v>
      </c>
      <c r="C289" t="s">
        <v>2430</v>
      </c>
      <c r="D289">
        <v>6452</v>
      </c>
      <c r="E289" t="s">
        <v>2395</v>
      </c>
      <c r="F289" s="34" t="str">
        <f>INDEX('Crosswalk Particulates'!$B:$B,MATCH('2020 EPA Data'!A289,'Crosswalk Particulates'!$A:$A,0))</f>
        <v>Transportation Sector</v>
      </c>
      <c r="G289" s="38" t="str">
        <f>INDEX('Crosswalk Particulates'!$E:$E,MATCH('2020 EPA Data'!$B289,'Crosswalk Particulates'!$D:$D,0))</f>
        <v>PM25</v>
      </c>
      <c r="H289" s="45">
        <f t="shared" si="4"/>
        <v>5853162903.3574953</v>
      </c>
    </row>
    <row r="290" spans="1:8" s="31" customFormat="1" hidden="1">
      <c r="A290" t="s">
        <v>2474</v>
      </c>
      <c r="B290" t="s">
        <v>2588</v>
      </c>
      <c r="C290" t="s">
        <v>2372</v>
      </c>
      <c r="D290">
        <v>6231</v>
      </c>
      <c r="E290" t="s">
        <v>2395</v>
      </c>
      <c r="F290" s="34" t="str">
        <f>INDEX('Crosswalk Particulates'!$B:$B,MATCH('2020 EPA Data'!A290,'Crosswalk Particulates'!$A:$A,0))</f>
        <v>Commercial Buildings Sector</v>
      </c>
      <c r="G290" s="38" t="str">
        <f>INDEX('Crosswalk Particulates'!$E:$E,MATCH('2020 EPA Data'!$B290,'Crosswalk Particulates'!$D:$D,0))</f>
        <v>BC</v>
      </c>
      <c r="H290" s="45">
        <f t="shared" si="4"/>
        <v>5652674837.3869419</v>
      </c>
    </row>
    <row r="291" spans="1:8" s="31" customFormat="1" hidden="1">
      <c r="A291" t="s">
        <v>2400</v>
      </c>
      <c r="B291" t="s">
        <v>2502</v>
      </c>
      <c r="C291" t="s">
        <v>2372</v>
      </c>
      <c r="D291">
        <v>5922</v>
      </c>
      <c r="E291" t="s">
        <v>2395</v>
      </c>
      <c r="F291" s="34" t="str">
        <f>INDEX('Crosswalk Particulates'!$B:$B,MATCH('2020 EPA Data'!A291,'Crosswalk Particulates'!$A:$A,0))</f>
        <v>Transportation Sector</v>
      </c>
      <c r="G291" s="38">
        <f>INDEX('Crosswalk Particulates'!$E:$E,MATCH('2020 EPA Data'!$B291,'Crosswalk Particulates'!$D:$D,0))</f>
        <v>0</v>
      </c>
      <c r="H291" s="45">
        <f t="shared" si="4"/>
        <v>5372354419.3557177</v>
      </c>
    </row>
    <row r="292" spans="1:8" s="31" customFormat="1" hidden="1">
      <c r="A292" t="s">
        <v>2454</v>
      </c>
      <c r="B292" t="s">
        <v>2488</v>
      </c>
      <c r="C292" t="s">
        <v>2430</v>
      </c>
      <c r="D292">
        <v>5717</v>
      </c>
      <c r="E292" t="s">
        <v>2395</v>
      </c>
      <c r="F292" s="34" t="str">
        <f>INDEX('Crosswalk Particulates'!$B:$B,MATCH('2020 EPA Data'!A292,'Crosswalk Particulates'!$A:$A,0))</f>
        <v>Electricity Sector</v>
      </c>
      <c r="G292" s="38" t="str">
        <f>INDEX('Crosswalk Particulates'!$E:$E,MATCH('2020 EPA Data'!$B292,'Crosswalk Particulates'!$D:$D,0))</f>
        <v>SOx</v>
      </c>
      <c r="H292" s="45">
        <f t="shared" si="4"/>
        <v>5186381326.4871054</v>
      </c>
    </row>
    <row r="293" spans="1:8" s="31" customFormat="1" hidden="1">
      <c r="A293" t="s">
        <v>2491</v>
      </c>
      <c r="B293" t="s">
        <v>2506</v>
      </c>
      <c r="C293" t="s">
        <v>2372</v>
      </c>
      <c r="D293">
        <v>5575</v>
      </c>
      <c r="E293" t="s">
        <v>2395</v>
      </c>
      <c r="F293" s="34" t="str">
        <f>INDEX('Crosswalk Particulates'!$B:$B,MATCH('2020 EPA Data'!A293,'Crosswalk Particulates'!$A:$A,0))</f>
        <v>Other-EPA</v>
      </c>
      <c r="G293" s="38" t="str">
        <f>INDEX('Crosswalk Particulates'!$E:$E,MATCH('2020 EPA Data'!$B293,'Crosswalk Particulates'!$D:$D,0))</f>
        <v>OC</v>
      </c>
      <c r="H293" s="45">
        <f t="shared" si="4"/>
        <v>5057560940.2073832</v>
      </c>
    </row>
    <row r="294" spans="1:8" s="31" customFormat="1" hidden="1">
      <c r="A294" t="s">
        <v>2476</v>
      </c>
      <c r="B294" t="s">
        <v>2463</v>
      </c>
      <c r="C294" t="s">
        <v>2430</v>
      </c>
      <c r="D294">
        <v>5574</v>
      </c>
      <c r="E294" t="s">
        <v>2395</v>
      </c>
      <c r="F294" s="34" t="str">
        <f>INDEX('Crosswalk Particulates'!$B:$B,MATCH('2020 EPA Data'!A294,'Crosswalk Particulates'!$A:$A,0))</f>
        <v>Transportation Sector</v>
      </c>
      <c r="G294" s="38" t="str">
        <f>INDEX('Crosswalk Particulates'!$E:$E,MATCH('2020 EPA Data'!$B294,'Crosswalk Particulates'!$D:$D,0))</f>
        <v>PM10</v>
      </c>
      <c r="H294" s="45">
        <f t="shared" si="4"/>
        <v>5056653754.3885117</v>
      </c>
    </row>
    <row r="295" spans="1:8" s="31" customFormat="1" hidden="1">
      <c r="A295" t="s">
        <v>2420</v>
      </c>
      <c r="B295" t="s">
        <v>2433</v>
      </c>
      <c r="C295" t="s">
        <v>2430</v>
      </c>
      <c r="D295">
        <v>5535</v>
      </c>
      <c r="E295" t="s">
        <v>2395</v>
      </c>
      <c r="F295" s="34" t="str">
        <f>INDEX('Crosswalk Particulates'!$B:$B,MATCH('2020 EPA Data'!A295,'Crosswalk Particulates'!$A:$A,0))</f>
        <v>process-other-industry</v>
      </c>
      <c r="G295" s="38" t="str">
        <f>INDEX('Crosswalk Particulates'!$E:$E,MATCH('2020 EPA Data'!$B295,'Crosswalk Particulates'!$D:$D,0))</f>
        <v>CO</v>
      </c>
      <c r="H295" s="45">
        <f t="shared" si="4"/>
        <v>5021273507.4525318</v>
      </c>
    </row>
    <row r="296" spans="1:8" s="31" customFormat="1" hidden="1">
      <c r="A296" t="s">
        <v>2415</v>
      </c>
      <c r="B296" t="s">
        <v>2502</v>
      </c>
      <c r="C296" t="s">
        <v>2372</v>
      </c>
      <c r="D296">
        <v>5498</v>
      </c>
      <c r="E296" t="s">
        <v>2395</v>
      </c>
      <c r="F296" s="34" t="str">
        <f>INDEX('Crosswalk Particulates'!$B:$B,MATCH('2020 EPA Data'!A296,'Crosswalk Particulates'!$A:$A,0))</f>
        <v>process-ngps-industry</v>
      </c>
      <c r="G296" s="38">
        <f>INDEX('Crosswalk Particulates'!$E:$E,MATCH('2020 EPA Data'!$B296,'Crosswalk Particulates'!$D:$D,0))</f>
        <v>0</v>
      </c>
      <c r="H296" s="45">
        <f t="shared" si="4"/>
        <v>4987707632.154295</v>
      </c>
    </row>
    <row r="297" spans="1:8" s="31" customFormat="1">
      <c r="A297" t="s">
        <v>2480</v>
      </c>
      <c r="B297" t="s">
        <v>2429</v>
      </c>
      <c r="C297" t="s">
        <v>2430</v>
      </c>
      <c r="D297">
        <v>5484</v>
      </c>
      <c r="E297" t="s">
        <v>2395</v>
      </c>
      <c r="F297" s="34" t="str">
        <f>INDEX('Crosswalk Particulates'!$B:$B,MATCH('2020 EPA Data'!A297,'Crosswalk Particulates'!$A:$A,0))</f>
        <v>process-cement-industry</v>
      </c>
      <c r="G297" s="38" t="str">
        <f>INDEX('Crosswalk Particulates'!$E:$E,MATCH('2020 EPA Data'!$B297,'Crosswalk Particulates'!$D:$D,0))</f>
        <v>VOC</v>
      </c>
      <c r="H297" s="45">
        <f t="shared" si="4"/>
        <v>4975007030.6900969</v>
      </c>
    </row>
    <row r="298" spans="1:8" s="31" customFormat="1" hidden="1">
      <c r="A298" t="s">
        <v>2537</v>
      </c>
      <c r="B298" t="s">
        <v>2506</v>
      </c>
      <c r="C298" t="s">
        <v>2372</v>
      </c>
      <c r="D298">
        <v>5386</v>
      </c>
      <c r="E298" t="s">
        <v>2395</v>
      </c>
      <c r="F298" s="34" t="str">
        <f>INDEX('Crosswalk Particulates'!$B:$B,MATCH('2020 EPA Data'!A298,'Crosswalk Particulates'!$A:$A,0))</f>
        <v>Commercial Buildings Sector</v>
      </c>
      <c r="G298" s="38" t="str">
        <f>INDEX('Crosswalk Particulates'!$E:$E,MATCH('2020 EPA Data'!$B298,'Crosswalk Particulates'!$D:$D,0))</f>
        <v>OC</v>
      </c>
      <c r="H298" s="45">
        <f t="shared" si="4"/>
        <v>4886102820.440711</v>
      </c>
    </row>
    <row r="299" spans="1:8" s="31" customFormat="1" hidden="1">
      <c r="A299" t="s">
        <v>2476</v>
      </c>
      <c r="B299" t="s">
        <v>2483</v>
      </c>
      <c r="C299" t="s">
        <v>2430</v>
      </c>
      <c r="D299">
        <v>5314</v>
      </c>
      <c r="E299" t="s">
        <v>2395</v>
      </c>
      <c r="F299" s="34" t="str">
        <f>INDEX('Crosswalk Particulates'!$B:$B,MATCH('2020 EPA Data'!A299,'Crosswalk Particulates'!$A:$A,0))</f>
        <v>Transportation Sector</v>
      </c>
      <c r="G299" s="38" t="str">
        <f>INDEX('Crosswalk Particulates'!$E:$E,MATCH('2020 EPA Data'!$B299,'Crosswalk Particulates'!$D:$D,0))</f>
        <v>PM25</v>
      </c>
      <c r="H299" s="45">
        <f t="shared" si="4"/>
        <v>4820785441.4819794</v>
      </c>
    </row>
    <row r="300" spans="1:8" s="31" customFormat="1" hidden="1">
      <c r="A300" t="s">
        <v>2501</v>
      </c>
      <c r="B300" t="s">
        <v>2463</v>
      </c>
      <c r="C300" t="s">
        <v>2430</v>
      </c>
      <c r="D300">
        <v>5308</v>
      </c>
      <c r="E300" t="s">
        <v>2395</v>
      </c>
      <c r="F300" s="34" t="str">
        <f>INDEX('Crosswalk Particulates'!$B:$B,MATCH('2020 EPA Data'!A300,'Crosswalk Particulates'!$A:$A,0))</f>
        <v>industry-fuel-oil</v>
      </c>
      <c r="G300" s="38" t="str">
        <f>INDEX('Crosswalk Particulates'!$E:$E,MATCH('2020 EPA Data'!$B300,'Crosswalk Particulates'!$D:$D,0))</f>
        <v>PM10</v>
      </c>
      <c r="H300" s="45">
        <f t="shared" si="4"/>
        <v>4815342326.5687513</v>
      </c>
    </row>
    <row r="301" spans="1:8" s="31" customFormat="1">
      <c r="A301" t="s">
        <v>2501</v>
      </c>
      <c r="B301" t="s">
        <v>2429</v>
      </c>
      <c r="C301" t="s">
        <v>2430</v>
      </c>
      <c r="D301">
        <v>5119</v>
      </c>
      <c r="E301" t="s">
        <v>2395</v>
      </c>
      <c r="F301" s="34" t="str">
        <f>INDEX('Crosswalk Particulates'!$B:$B,MATCH('2020 EPA Data'!A301,'Crosswalk Particulates'!$A:$A,0))</f>
        <v>industry-fuel-oil</v>
      </c>
      <c r="G301" s="38" t="str">
        <f>INDEX('Crosswalk Particulates'!$E:$E,MATCH('2020 EPA Data'!$B301,'Crosswalk Particulates'!$D:$D,0))</f>
        <v>VOC</v>
      </c>
      <c r="H301" s="45">
        <f t="shared" si="4"/>
        <v>4643884206.8020792</v>
      </c>
    </row>
    <row r="302" spans="1:8" s="31" customFormat="1" hidden="1">
      <c r="A302" t="s">
        <v>2411</v>
      </c>
      <c r="B302" t="s">
        <v>2478</v>
      </c>
      <c r="C302" t="s">
        <v>2430</v>
      </c>
      <c r="D302">
        <v>4857</v>
      </c>
      <c r="E302" t="s">
        <v>2395</v>
      </c>
      <c r="F302" s="34" t="str">
        <f>INDEX('Crosswalk Particulates'!$B:$B,MATCH('2020 EPA Data'!A302,'Crosswalk Particulates'!$A:$A,0))</f>
        <v>process-other-industry</v>
      </c>
      <c r="G302" s="38">
        <f>INDEX('Crosswalk Particulates'!$E:$E,MATCH('2020 EPA Data'!$B302,'Crosswalk Particulates'!$D:$D,0))</f>
        <v>0</v>
      </c>
      <c r="H302" s="45">
        <f t="shared" si="4"/>
        <v>4406201522.2578049</v>
      </c>
    </row>
    <row r="303" spans="1:8" s="31" customFormat="1" hidden="1">
      <c r="A303" t="s">
        <v>2501</v>
      </c>
      <c r="B303" t="s">
        <v>2483</v>
      </c>
      <c r="C303" t="s">
        <v>2430</v>
      </c>
      <c r="D303">
        <v>4760</v>
      </c>
      <c r="E303" t="s">
        <v>2395</v>
      </c>
      <c r="F303" s="34" t="str">
        <f>INDEX('Crosswalk Particulates'!$B:$B,MATCH('2020 EPA Data'!A303,'Crosswalk Particulates'!$A:$A,0))</f>
        <v>industry-fuel-oil</v>
      </c>
      <c r="G303" s="38" t="str">
        <f>INDEX('Crosswalk Particulates'!$E:$E,MATCH('2020 EPA Data'!$B303,'Crosswalk Particulates'!$D:$D,0))</f>
        <v>PM25</v>
      </c>
      <c r="H303" s="45">
        <f t="shared" si="4"/>
        <v>4318204497.8272905</v>
      </c>
    </row>
    <row r="304" spans="1:8" s="31" customFormat="1" hidden="1">
      <c r="A304" t="s">
        <v>2476</v>
      </c>
      <c r="B304" t="s">
        <v>2488</v>
      </c>
      <c r="C304" t="s">
        <v>2430</v>
      </c>
      <c r="D304">
        <v>4713</v>
      </c>
      <c r="E304" t="s">
        <v>2395</v>
      </c>
      <c r="F304" s="34" t="str">
        <f>INDEX('Crosswalk Particulates'!$B:$B,MATCH('2020 EPA Data'!A304,'Crosswalk Particulates'!$A:$A,0))</f>
        <v>Transportation Sector</v>
      </c>
      <c r="G304" s="38" t="str">
        <f>INDEX('Crosswalk Particulates'!$E:$E,MATCH('2020 EPA Data'!$B304,'Crosswalk Particulates'!$D:$D,0))</f>
        <v>SOx</v>
      </c>
      <c r="H304" s="45">
        <f t="shared" si="4"/>
        <v>4275566764.3403401</v>
      </c>
    </row>
    <row r="305" spans="1:8" s="31" customFormat="1" hidden="1">
      <c r="A305" t="s">
        <v>2469</v>
      </c>
      <c r="B305" t="s">
        <v>2483</v>
      </c>
      <c r="C305" t="s">
        <v>2430</v>
      </c>
      <c r="D305">
        <v>4492</v>
      </c>
      <c r="E305" t="s">
        <v>2395</v>
      </c>
      <c r="F305" s="34" t="str">
        <f>INDEX('Crosswalk Particulates'!$B:$B,MATCH('2020 EPA Data'!A305,'Crosswalk Particulates'!$A:$A,0))</f>
        <v>industry-fuel-coal</v>
      </c>
      <c r="G305" s="38" t="str">
        <f>INDEX('Crosswalk Particulates'!$E:$E,MATCH('2020 EPA Data'!$B305,'Crosswalk Particulates'!$D:$D,0))</f>
        <v>PM25</v>
      </c>
      <c r="H305" s="45">
        <f t="shared" si="4"/>
        <v>4075078698.3697877</v>
      </c>
    </row>
    <row r="306" spans="1:8" s="31" customFormat="1" hidden="1">
      <c r="A306" t="s">
        <v>2415</v>
      </c>
      <c r="B306" t="s">
        <v>2506</v>
      </c>
      <c r="C306" t="s">
        <v>2372</v>
      </c>
      <c r="D306">
        <v>4452</v>
      </c>
      <c r="E306" t="s">
        <v>2395</v>
      </c>
      <c r="F306" s="34" t="str">
        <f>INDEX('Crosswalk Particulates'!$B:$B,MATCH('2020 EPA Data'!A306,'Crosswalk Particulates'!$A:$A,0))</f>
        <v>process-ngps-industry</v>
      </c>
      <c r="G306" s="38" t="str">
        <f>INDEX('Crosswalk Particulates'!$E:$E,MATCH('2020 EPA Data'!$B306,'Crosswalk Particulates'!$D:$D,0))</f>
        <v>OC</v>
      </c>
      <c r="H306" s="45">
        <f t="shared" si="4"/>
        <v>4038791265.6149364</v>
      </c>
    </row>
    <row r="307" spans="1:8" s="31" customFormat="1" hidden="1">
      <c r="A307" t="s">
        <v>2480</v>
      </c>
      <c r="B307" t="s">
        <v>2502</v>
      </c>
      <c r="C307" t="s">
        <v>2372</v>
      </c>
      <c r="D307">
        <v>4425</v>
      </c>
      <c r="E307" t="s">
        <v>2395</v>
      </c>
      <c r="F307" s="34" t="str">
        <f>INDEX('Crosswalk Particulates'!$B:$B,MATCH('2020 EPA Data'!A307,'Crosswalk Particulates'!$A:$A,0))</f>
        <v>process-cement-industry</v>
      </c>
      <c r="G307" s="38">
        <f>INDEX('Crosswalk Particulates'!$E:$E,MATCH('2020 EPA Data'!$B307,'Crosswalk Particulates'!$D:$D,0))</f>
        <v>0</v>
      </c>
      <c r="H307" s="45">
        <f t="shared" si="4"/>
        <v>4014297248.5054116</v>
      </c>
    </row>
    <row r="308" spans="1:8" s="31" customFormat="1" hidden="1">
      <c r="A308" t="s">
        <v>2459</v>
      </c>
      <c r="B308" t="s">
        <v>2433</v>
      </c>
      <c r="C308" t="s">
        <v>2430</v>
      </c>
      <c r="D308">
        <v>4385</v>
      </c>
      <c r="E308" t="s">
        <v>2395</v>
      </c>
      <c r="F308" s="34" t="str">
        <f>INDEX('Crosswalk Particulates'!$B:$B,MATCH('2020 EPA Data'!A308,'Crosswalk Particulates'!$A:$A,0))</f>
        <v>process-other-industry</v>
      </c>
      <c r="G308" s="38" t="str">
        <f>INDEX('Crosswalk Particulates'!$E:$E,MATCH('2020 EPA Data'!$B308,'Crosswalk Particulates'!$D:$D,0))</f>
        <v>CO</v>
      </c>
      <c r="H308" s="45">
        <f t="shared" si="4"/>
        <v>3978009815.7505603</v>
      </c>
    </row>
    <row r="309" spans="1:8" s="31" customFormat="1" hidden="1">
      <c r="A309" t="s">
        <v>2455</v>
      </c>
      <c r="B309" t="s">
        <v>2463</v>
      </c>
      <c r="C309" t="s">
        <v>2430</v>
      </c>
      <c r="D309">
        <v>4352</v>
      </c>
      <c r="E309" t="s">
        <v>2395</v>
      </c>
      <c r="F309" s="34" t="str">
        <f>INDEX('Crosswalk Particulates'!$B:$B,MATCH('2020 EPA Data'!A309,'Crosswalk Particulates'!$A:$A,0))</f>
        <v>Commercial Buildings Sector</v>
      </c>
      <c r="G309" s="38" t="str">
        <f>INDEX('Crosswalk Particulates'!$E:$E,MATCH('2020 EPA Data'!$B309,'Crosswalk Particulates'!$D:$D,0))</f>
        <v>PM10</v>
      </c>
      <c r="H309" s="45">
        <f t="shared" si="4"/>
        <v>3948072683.7278085</v>
      </c>
    </row>
    <row r="310" spans="1:8" s="31" customFormat="1" hidden="1">
      <c r="A310" t="s">
        <v>2418</v>
      </c>
      <c r="B310" t="s">
        <v>2588</v>
      </c>
      <c r="C310" t="s">
        <v>2372</v>
      </c>
      <c r="D310">
        <v>4351</v>
      </c>
      <c r="E310" t="s">
        <v>2395</v>
      </c>
      <c r="F310" s="34" t="str">
        <f>INDEX('Crosswalk Particulates'!$B:$B,MATCH('2020 EPA Data'!A310,'Crosswalk Particulates'!$A:$A,0))</f>
        <v>Transportation Sector</v>
      </c>
      <c r="G310" s="38" t="str">
        <f>INDEX('Crosswalk Particulates'!$E:$E,MATCH('2020 EPA Data'!$B310,'Crosswalk Particulates'!$D:$D,0))</f>
        <v>BC</v>
      </c>
      <c r="H310" s="45">
        <f t="shared" si="4"/>
        <v>3947165497.908937</v>
      </c>
    </row>
    <row r="311" spans="1:8" s="31" customFormat="1">
      <c r="A311" t="s">
        <v>2504</v>
      </c>
      <c r="B311" t="s">
        <v>2429</v>
      </c>
      <c r="C311" t="s">
        <v>2430</v>
      </c>
      <c r="D311">
        <v>4345</v>
      </c>
      <c r="E311" t="s">
        <v>2395</v>
      </c>
      <c r="F311" s="34" t="str">
        <f>INDEX('Crosswalk Particulates'!$B:$B,MATCH('2020 EPA Data'!A311,'Crosswalk Particulates'!$A:$A,0))</f>
        <v>industry-fuel-other</v>
      </c>
      <c r="G311" s="38" t="str">
        <f>INDEX('Crosswalk Particulates'!$E:$E,MATCH('2020 EPA Data'!$B311,'Crosswalk Particulates'!$D:$D,0))</f>
        <v>VOC</v>
      </c>
      <c r="H311" s="45">
        <f t="shared" si="4"/>
        <v>3941722382.9957094</v>
      </c>
    </row>
    <row r="312" spans="1:8" s="31" customFormat="1" hidden="1">
      <c r="A312" t="s">
        <v>2521</v>
      </c>
      <c r="B312" t="s">
        <v>2463</v>
      </c>
      <c r="C312" t="s">
        <v>2430</v>
      </c>
      <c r="D312">
        <v>4198</v>
      </c>
      <c r="E312" t="s">
        <v>2395</v>
      </c>
      <c r="F312" s="34" t="str">
        <f>INDEX('Crosswalk Particulates'!$B:$B,MATCH('2020 EPA Data'!A312,'Crosswalk Particulates'!$A:$A,0))</f>
        <v>Electricity Sector</v>
      </c>
      <c r="G312" s="38" t="str">
        <f>INDEX('Crosswalk Particulates'!$E:$E,MATCH('2020 EPA Data'!$B312,'Crosswalk Particulates'!$D:$D,0))</f>
        <v>PM10</v>
      </c>
      <c r="H312" s="45">
        <f t="shared" si="4"/>
        <v>3808366067.6216311</v>
      </c>
    </row>
    <row r="313" spans="1:8" s="31" customFormat="1" hidden="1">
      <c r="A313" t="s">
        <v>2519</v>
      </c>
      <c r="B313" t="s">
        <v>2482</v>
      </c>
      <c r="C313" t="s">
        <v>2430</v>
      </c>
      <c r="D313">
        <v>4185</v>
      </c>
      <c r="E313" t="s">
        <v>2395</v>
      </c>
      <c r="F313" s="34" t="str">
        <f>INDEX('Crosswalk Particulates'!$B:$B,MATCH('2020 EPA Data'!A313,'Crosswalk Particulates'!$A:$A,0))</f>
        <v>process-mining-industry</v>
      </c>
      <c r="G313" s="38" t="str">
        <f>INDEX('Crosswalk Particulates'!$E:$E,MATCH('2020 EPA Data'!$B313,'Crosswalk Particulates'!$D:$D,0))</f>
        <v>NOX</v>
      </c>
      <c r="H313" s="45">
        <f t="shared" si="4"/>
        <v>3796572651.9763045</v>
      </c>
    </row>
    <row r="314" spans="1:8" s="31" customFormat="1" hidden="1">
      <c r="A314" t="s">
        <v>2455</v>
      </c>
      <c r="B314" t="s">
        <v>2483</v>
      </c>
      <c r="C314" t="s">
        <v>2430</v>
      </c>
      <c r="D314">
        <v>4115</v>
      </c>
      <c r="E314" t="s">
        <v>2395</v>
      </c>
      <c r="F314" s="34" t="str">
        <f>INDEX('Crosswalk Particulates'!$B:$B,MATCH('2020 EPA Data'!A314,'Crosswalk Particulates'!$A:$A,0))</f>
        <v>Commercial Buildings Sector</v>
      </c>
      <c r="G314" s="38" t="str">
        <f>INDEX('Crosswalk Particulates'!$E:$E,MATCH('2020 EPA Data'!$B314,'Crosswalk Particulates'!$D:$D,0))</f>
        <v>PM25</v>
      </c>
      <c r="H314" s="45">
        <f t="shared" si="4"/>
        <v>3733069644.6553154</v>
      </c>
    </row>
    <row r="315" spans="1:8" s="31" customFormat="1" hidden="1">
      <c r="A315" t="s">
        <v>2405</v>
      </c>
      <c r="B315" t="s">
        <v>2588</v>
      </c>
      <c r="C315" t="s">
        <v>2372</v>
      </c>
      <c r="D315">
        <v>4113</v>
      </c>
      <c r="E315" t="s">
        <v>2395</v>
      </c>
      <c r="F315" s="34" t="str">
        <f>INDEX('Crosswalk Particulates'!$B:$B,MATCH('2020 EPA Data'!A315,'Crosswalk Particulates'!$A:$A,0))</f>
        <v>Other-EPA</v>
      </c>
      <c r="G315" s="38" t="str">
        <f>INDEX('Crosswalk Particulates'!$E:$E,MATCH('2020 EPA Data'!$B315,'Crosswalk Particulates'!$D:$D,0))</f>
        <v>BC</v>
      </c>
      <c r="H315" s="45">
        <f t="shared" si="4"/>
        <v>3731255273.0175724</v>
      </c>
    </row>
    <row r="316" spans="1:8" s="31" customFormat="1" hidden="1">
      <c r="A316" t="s">
        <v>2476</v>
      </c>
      <c r="B316" t="s">
        <v>2588</v>
      </c>
      <c r="C316" t="s">
        <v>2372</v>
      </c>
      <c r="D316">
        <v>4045</v>
      </c>
      <c r="E316" t="s">
        <v>2395</v>
      </c>
      <c r="F316" s="34" t="str">
        <f>INDEX('Crosswalk Particulates'!$B:$B,MATCH('2020 EPA Data'!A316,'Crosswalk Particulates'!$A:$A,0))</f>
        <v>Transportation Sector</v>
      </c>
      <c r="G316" s="38" t="str">
        <f>INDEX('Crosswalk Particulates'!$E:$E,MATCH('2020 EPA Data'!$B316,'Crosswalk Particulates'!$D:$D,0))</f>
        <v>BC</v>
      </c>
      <c r="H316" s="45">
        <f t="shared" si="4"/>
        <v>3669566637.3343258</v>
      </c>
    </row>
    <row r="317" spans="1:8" s="31" customFormat="1" hidden="1">
      <c r="A317" t="s">
        <v>2420</v>
      </c>
      <c r="B317" t="s">
        <v>2463</v>
      </c>
      <c r="C317" t="s">
        <v>2430</v>
      </c>
      <c r="D317">
        <v>4011</v>
      </c>
      <c r="E317" t="s">
        <v>2395</v>
      </c>
      <c r="F317" s="34" t="str">
        <f>INDEX('Crosswalk Particulates'!$B:$B,MATCH('2020 EPA Data'!A317,'Crosswalk Particulates'!$A:$A,0))</f>
        <v>process-other-industry</v>
      </c>
      <c r="G317" s="38" t="str">
        <f>INDEX('Crosswalk Particulates'!$E:$E,MATCH('2020 EPA Data'!$B317,'Crosswalk Particulates'!$D:$D,0))</f>
        <v>PM10</v>
      </c>
      <c r="H317" s="45">
        <f t="shared" si="4"/>
        <v>3638722319.492702</v>
      </c>
    </row>
    <row r="318" spans="1:8" s="31" customFormat="1" hidden="1">
      <c r="A318" t="s">
        <v>2469</v>
      </c>
      <c r="B318" t="s">
        <v>2502</v>
      </c>
      <c r="C318" t="s">
        <v>2372</v>
      </c>
      <c r="D318">
        <v>3683</v>
      </c>
      <c r="E318" t="s">
        <v>2395</v>
      </c>
      <c r="F318" s="34" t="str">
        <f>INDEX('Crosswalk Particulates'!$B:$B,MATCH('2020 EPA Data'!A318,'Crosswalk Particulates'!$A:$A,0))</f>
        <v>industry-fuel-coal</v>
      </c>
      <c r="G318" s="38">
        <f>INDEX('Crosswalk Particulates'!$E:$E,MATCH('2020 EPA Data'!$B318,'Crosswalk Particulates'!$D:$D,0))</f>
        <v>0</v>
      </c>
      <c r="H318" s="45">
        <f t="shared" si="4"/>
        <v>3341165370.9029226</v>
      </c>
    </row>
    <row r="319" spans="1:8" s="31" customFormat="1" hidden="1">
      <c r="A319" t="s">
        <v>2420</v>
      </c>
      <c r="B319" t="s">
        <v>2483</v>
      </c>
      <c r="C319" t="s">
        <v>2430</v>
      </c>
      <c r="D319">
        <v>3626</v>
      </c>
      <c r="E319" t="s">
        <v>2395</v>
      </c>
      <c r="F319" s="34" t="str">
        <f>INDEX('Crosswalk Particulates'!$B:$B,MATCH('2020 EPA Data'!A319,'Crosswalk Particulates'!$A:$A,0))</f>
        <v>process-other-industry</v>
      </c>
      <c r="G319" s="38" t="str">
        <f>INDEX('Crosswalk Particulates'!$E:$E,MATCH('2020 EPA Data'!$B319,'Crosswalk Particulates'!$D:$D,0))</f>
        <v>PM25</v>
      </c>
      <c r="H319" s="45">
        <f t="shared" si="4"/>
        <v>3289455779.2272596</v>
      </c>
    </row>
    <row r="320" spans="1:8" s="31" customFormat="1" hidden="1">
      <c r="A320" t="s">
        <v>2458</v>
      </c>
      <c r="B320" t="s">
        <v>2502</v>
      </c>
      <c r="C320" t="s">
        <v>2372</v>
      </c>
      <c r="D320">
        <v>3560</v>
      </c>
      <c r="E320" t="s">
        <v>2395</v>
      </c>
      <c r="F320" s="34" t="str">
        <f>INDEX('Crosswalk Particulates'!$B:$B,MATCH('2020 EPA Data'!A320,'Crosswalk Particulates'!$A:$A,0))</f>
        <v>process-other-industry</v>
      </c>
      <c r="G320" s="38">
        <f>INDEX('Crosswalk Particulates'!$E:$E,MATCH('2020 EPA Data'!$B320,'Crosswalk Particulates'!$D:$D,0))</f>
        <v>0</v>
      </c>
      <c r="H320" s="45">
        <f t="shared" si="4"/>
        <v>3229581515.1817551</v>
      </c>
    </row>
    <row r="321" spans="1:8" s="31" customFormat="1" hidden="1">
      <c r="A321" t="s">
        <v>2564</v>
      </c>
      <c r="B321" t="s">
        <v>2463</v>
      </c>
      <c r="C321" t="s">
        <v>2430</v>
      </c>
      <c r="D321">
        <v>3465</v>
      </c>
      <c r="E321" t="s">
        <v>2395</v>
      </c>
      <c r="F321" s="34" t="str">
        <f>INDEX('Crosswalk Particulates'!$B:$B,MATCH('2020 EPA Data'!A321,'Crosswalk Particulates'!$A:$A,0))</f>
        <v>Residential Buildings Sector</v>
      </c>
      <c r="G321" s="38" t="str">
        <f>INDEX('Crosswalk Particulates'!$E:$E,MATCH('2020 EPA Data'!$B321,'Crosswalk Particulates'!$D:$D,0))</f>
        <v>PM10</v>
      </c>
      <c r="H321" s="45">
        <f t="shared" si="4"/>
        <v>3143398862.3889837</v>
      </c>
    </row>
    <row r="322" spans="1:8" s="31" customFormat="1" hidden="1">
      <c r="A322" t="s">
        <v>2427</v>
      </c>
      <c r="B322" t="s">
        <v>2463</v>
      </c>
      <c r="C322" t="s">
        <v>2430</v>
      </c>
      <c r="D322">
        <v>3433</v>
      </c>
      <c r="E322" t="s">
        <v>2395</v>
      </c>
      <c r="F322" s="34" t="str">
        <f>INDEX('Crosswalk Particulates'!$B:$B,MATCH('2020 EPA Data'!A322,'Crosswalk Particulates'!$A:$A,0))</f>
        <v>Transportation Sector</v>
      </c>
      <c r="G322" s="38" t="str">
        <f>INDEX('Crosswalk Particulates'!$E:$E,MATCH('2020 EPA Data'!$B322,'Crosswalk Particulates'!$D:$D,0))</f>
        <v>PM10</v>
      </c>
      <c r="H322" s="45">
        <f t="shared" si="4"/>
        <v>3114368916.1851025</v>
      </c>
    </row>
    <row r="323" spans="1:8" s="31" customFormat="1">
      <c r="A323" t="s">
        <v>2536</v>
      </c>
      <c r="B323" t="s">
        <v>2429</v>
      </c>
      <c r="C323" t="s">
        <v>2430</v>
      </c>
      <c r="D323">
        <v>3392</v>
      </c>
      <c r="E323" t="s">
        <v>2395</v>
      </c>
      <c r="F323" s="34" t="str">
        <f>INDEX('Crosswalk Particulates'!$B:$B,MATCH('2020 EPA Data'!A323,'Crosswalk Particulates'!$A:$A,0))</f>
        <v>Commercial Buildings Sector</v>
      </c>
      <c r="G323" s="38" t="str">
        <f>INDEX('Crosswalk Particulates'!$E:$E,MATCH('2020 EPA Data'!$B323,'Crosswalk Particulates'!$D:$D,0))</f>
        <v>VOC</v>
      </c>
      <c r="H323" s="45">
        <f t="shared" si="4"/>
        <v>3077174297.6113801</v>
      </c>
    </row>
    <row r="324" spans="1:8" s="31" customFormat="1" hidden="1">
      <c r="A324" t="s">
        <v>2473</v>
      </c>
      <c r="B324" t="s">
        <v>2478</v>
      </c>
      <c r="C324" t="s">
        <v>2430</v>
      </c>
      <c r="D324">
        <v>3382</v>
      </c>
      <c r="E324" t="s">
        <v>2395</v>
      </c>
      <c r="F324" s="34" t="str">
        <f>INDEX('Crosswalk Particulates'!$B:$B,MATCH('2020 EPA Data'!A324,'Crosswalk Particulates'!$A:$A,0))</f>
        <v>industry-fuel-biomass</v>
      </c>
      <c r="G324" s="38">
        <f>INDEX('Crosswalk Particulates'!$E:$E,MATCH('2020 EPA Data'!$B324,'Crosswalk Particulates'!$D:$D,0))</f>
        <v>0</v>
      </c>
      <c r="H324" s="45">
        <f t="shared" ref="H324:H387" si="5">IF(E324="TON",D324/metricton_to_shortton,0)*10^6</f>
        <v>3068102439.4226675</v>
      </c>
    </row>
    <row r="325" spans="1:8" s="31" customFormat="1" hidden="1">
      <c r="A325" t="s">
        <v>2521</v>
      </c>
      <c r="B325" t="s">
        <v>2483</v>
      </c>
      <c r="C325" t="s">
        <v>2430</v>
      </c>
      <c r="D325">
        <v>3252</v>
      </c>
      <c r="E325" t="s">
        <v>2395</v>
      </c>
      <c r="F325" s="34" t="str">
        <f>INDEX('Crosswalk Particulates'!$B:$B,MATCH('2020 EPA Data'!A325,'Crosswalk Particulates'!$A:$A,0))</f>
        <v>Electricity Sector</v>
      </c>
      <c r="G325" s="38" t="str">
        <f>INDEX('Crosswalk Particulates'!$E:$E,MATCH('2020 EPA Data'!$B325,'Crosswalk Particulates'!$D:$D,0))</f>
        <v>PM25</v>
      </c>
      <c r="H325" s="45">
        <f t="shared" si="5"/>
        <v>2950168282.9694009</v>
      </c>
    </row>
    <row r="326" spans="1:8" s="31" customFormat="1" hidden="1">
      <c r="A326" t="s">
        <v>2504</v>
      </c>
      <c r="B326" t="s">
        <v>2502</v>
      </c>
      <c r="C326" t="s">
        <v>2372</v>
      </c>
      <c r="D326">
        <v>3243</v>
      </c>
      <c r="E326" t="s">
        <v>2395</v>
      </c>
      <c r="F326" s="34" t="str">
        <f>INDEX('Crosswalk Particulates'!$B:$B,MATCH('2020 EPA Data'!A326,'Crosswalk Particulates'!$A:$A,0))</f>
        <v>industry-fuel-other</v>
      </c>
      <c r="G326" s="38">
        <f>INDEX('Crosswalk Particulates'!$E:$E,MATCH('2020 EPA Data'!$B326,'Crosswalk Particulates'!$D:$D,0))</f>
        <v>0</v>
      </c>
      <c r="H326" s="45">
        <f t="shared" si="5"/>
        <v>2942003610.5995598</v>
      </c>
    </row>
    <row r="327" spans="1:8" s="31" customFormat="1" hidden="1">
      <c r="A327" t="s">
        <v>2457</v>
      </c>
      <c r="B327" t="s">
        <v>2488</v>
      </c>
      <c r="C327" t="s">
        <v>2430</v>
      </c>
      <c r="D327">
        <v>3158</v>
      </c>
      <c r="E327" t="s">
        <v>2395</v>
      </c>
      <c r="F327" s="34" t="str">
        <f>INDEX('Crosswalk Particulates'!$B:$B,MATCH('2020 EPA Data'!A327,'Crosswalk Particulates'!$A:$A,0))</f>
        <v>Electricity Sector</v>
      </c>
      <c r="G327" s="38" t="str">
        <f>INDEX('Crosswalk Particulates'!$E:$E,MATCH('2020 EPA Data'!$B327,'Crosswalk Particulates'!$D:$D,0))</f>
        <v>SOx</v>
      </c>
      <c r="H327" s="45">
        <f t="shared" si="5"/>
        <v>2864892815.9955006</v>
      </c>
    </row>
    <row r="328" spans="1:8" s="31" customFormat="1">
      <c r="A328" t="s">
        <v>2481</v>
      </c>
      <c r="B328" t="s">
        <v>2429</v>
      </c>
      <c r="C328" t="s">
        <v>2430</v>
      </c>
      <c r="D328">
        <v>3147</v>
      </c>
      <c r="E328" t="s">
        <v>2395</v>
      </c>
      <c r="F328" s="34" t="str">
        <f>INDEX('Crosswalk Particulates'!$B:$B,MATCH('2020 EPA Data'!A328,'Crosswalk Particulates'!$A:$A,0))</f>
        <v>Electricity Sector</v>
      </c>
      <c r="G328" s="38" t="str">
        <f>INDEX('Crosswalk Particulates'!$E:$E,MATCH('2020 EPA Data'!$B328,'Crosswalk Particulates'!$D:$D,0))</f>
        <v>VOC</v>
      </c>
      <c r="H328" s="45">
        <f t="shared" si="5"/>
        <v>2854913771.9879165</v>
      </c>
    </row>
    <row r="329" spans="1:8" s="31" customFormat="1" hidden="1">
      <c r="A329" t="s">
        <v>2564</v>
      </c>
      <c r="B329" t="s">
        <v>2483</v>
      </c>
      <c r="C329" t="s">
        <v>2430</v>
      </c>
      <c r="D329">
        <v>3118</v>
      </c>
      <c r="E329" t="s">
        <v>2395</v>
      </c>
      <c r="F329" s="34" t="str">
        <f>INDEX('Crosswalk Particulates'!$B:$B,MATCH('2020 EPA Data'!A329,'Crosswalk Particulates'!$A:$A,0))</f>
        <v>Residential Buildings Sector</v>
      </c>
      <c r="G329" s="38" t="str">
        <f>INDEX('Crosswalk Particulates'!$E:$E,MATCH('2020 EPA Data'!$B329,'Crosswalk Particulates'!$D:$D,0))</f>
        <v>PM25</v>
      </c>
      <c r="H329" s="45">
        <f t="shared" si="5"/>
        <v>2828605383.2406497</v>
      </c>
    </row>
    <row r="330" spans="1:8" s="31" customFormat="1" hidden="1">
      <c r="A330" t="s">
        <v>2536</v>
      </c>
      <c r="B330" t="s">
        <v>2463</v>
      </c>
      <c r="C330" t="s">
        <v>2430</v>
      </c>
      <c r="D330">
        <v>3112</v>
      </c>
      <c r="E330" t="s">
        <v>2395</v>
      </c>
      <c r="F330" s="34" t="str">
        <f>INDEX('Crosswalk Particulates'!$B:$B,MATCH('2020 EPA Data'!A330,'Crosswalk Particulates'!$A:$A,0))</f>
        <v>Commercial Buildings Sector</v>
      </c>
      <c r="G330" s="38" t="str">
        <f>INDEX('Crosswalk Particulates'!$E:$E,MATCH('2020 EPA Data'!$B330,'Crosswalk Particulates'!$D:$D,0))</f>
        <v>PM10</v>
      </c>
      <c r="H330" s="45">
        <f t="shared" si="5"/>
        <v>2823162268.3274217</v>
      </c>
    </row>
    <row r="331" spans="1:8" s="31" customFormat="1" hidden="1">
      <c r="A331" t="s">
        <v>2504</v>
      </c>
      <c r="B331" t="s">
        <v>2506</v>
      </c>
      <c r="C331" t="s">
        <v>2372</v>
      </c>
      <c r="D331">
        <v>2928</v>
      </c>
      <c r="E331" t="s">
        <v>2395</v>
      </c>
      <c r="F331" s="34" t="str">
        <f>INDEX('Crosswalk Particulates'!$B:$B,MATCH('2020 EPA Data'!A331,'Crosswalk Particulates'!$A:$A,0))</f>
        <v>industry-fuel-other</v>
      </c>
      <c r="G331" s="38" t="str">
        <f>INDEX('Crosswalk Particulates'!$E:$E,MATCH('2020 EPA Data'!$B331,'Crosswalk Particulates'!$D:$D,0))</f>
        <v>OC</v>
      </c>
      <c r="H331" s="45">
        <f t="shared" si="5"/>
        <v>2656240077.6551061</v>
      </c>
    </row>
    <row r="332" spans="1:8" s="31" customFormat="1" hidden="1">
      <c r="A332" t="s">
        <v>2536</v>
      </c>
      <c r="B332" t="s">
        <v>2483</v>
      </c>
      <c r="C332" t="s">
        <v>2430</v>
      </c>
      <c r="D332">
        <v>2829</v>
      </c>
      <c r="E332" t="s">
        <v>2395</v>
      </c>
      <c r="F332" s="34" t="str">
        <f>INDEX('Crosswalk Particulates'!$B:$B,MATCH('2020 EPA Data'!A332,'Crosswalk Particulates'!$A:$A,0))</f>
        <v>Commercial Buildings Sector</v>
      </c>
      <c r="G332" s="38" t="str">
        <f>INDEX('Crosswalk Particulates'!$E:$E,MATCH('2020 EPA Data'!$B332,'Crosswalk Particulates'!$D:$D,0))</f>
        <v>PM25</v>
      </c>
      <c r="H332" s="45">
        <f t="shared" si="5"/>
        <v>2566428681.5868497</v>
      </c>
    </row>
    <row r="333" spans="1:8" s="31" customFormat="1" hidden="1">
      <c r="A333" t="s">
        <v>2536</v>
      </c>
      <c r="B333" t="s">
        <v>2488</v>
      </c>
      <c r="C333" t="s">
        <v>2430</v>
      </c>
      <c r="D333">
        <v>2827</v>
      </c>
      <c r="E333" t="s">
        <v>2395</v>
      </c>
      <c r="F333" s="34" t="str">
        <f>INDEX('Crosswalk Particulates'!$B:$B,MATCH('2020 EPA Data'!A333,'Crosswalk Particulates'!$A:$A,0))</f>
        <v>Commercial Buildings Sector</v>
      </c>
      <c r="G333" s="38" t="str">
        <f>INDEX('Crosswalk Particulates'!$E:$E,MATCH('2020 EPA Data'!$B333,'Crosswalk Particulates'!$D:$D,0))</f>
        <v>SOx</v>
      </c>
      <c r="H333" s="45">
        <f t="shared" si="5"/>
        <v>2564614309.9491067</v>
      </c>
    </row>
    <row r="334" spans="1:8" s="31" customFormat="1" hidden="1">
      <c r="A334" t="s">
        <v>2414</v>
      </c>
      <c r="B334" t="s">
        <v>2502</v>
      </c>
      <c r="C334" t="s">
        <v>2372</v>
      </c>
      <c r="D334">
        <v>2785</v>
      </c>
      <c r="E334" t="s">
        <v>2395</v>
      </c>
      <c r="F334" s="34" t="str">
        <f>INDEX('Crosswalk Particulates'!$B:$B,MATCH('2020 EPA Data'!A334,'Crosswalk Particulates'!$A:$A,0))</f>
        <v>Transportation Sector</v>
      </c>
      <c r="G334" s="38">
        <f>INDEX('Crosswalk Particulates'!$E:$E,MATCH('2020 EPA Data'!$B334,'Crosswalk Particulates'!$D:$D,0))</f>
        <v>0</v>
      </c>
      <c r="H334" s="45">
        <f t="shared" si="5"/>
        <v>2526512505.5565138</v>
      </c>
    </row>
    <row r="335" spans="1:8" s="31" customFormat="1" hidden="1">
      <c r="A335" t="s">
        <v>2481</v>
      </c>
      <c r="B335" t="s">
        <v>2463</v>
      </c>
      <c r="C335" t="s">
        <v>2430</v>
      </c>
      <c r="D335">
        <v>2775</v>
      </c>
      <c r="E335" t="s">
        <v>2395</v>
      </c>
      <c r="F335" s="34" t="str">
        <f>INDEX('Crosswalk Particulates'!$B:$B,MATCH('2020 EPA Data'!A335,'Crosswalk Particulates'!$A:$A,0))</f>
        <v>Electricity Sector</v>
      </c>
      <c r="G335" s="38" t="str">
        <f>INDEX('Crosswalk Particulates'!$E:$E,MATCH('2020 EPA Data'!$B335,'Crosswalk Particulates'!$D:$D,0))</f>
        <v>PM10</v>
      </c>
      <c r="H335" s="45">
        <f t="shared" si="5"/>
        <v>2517440647.3678002</v>
      </c>
    </row>
    <row r="336" spans="1:8" s="31" customFormat="1" hidden="1">
      <c r="A336" t="s">
        <v>2420</v>
      </c>
      <c r="B336" t="s">
        <v>2502</v>
      </c>
      <c r="C336" t="s">
        <v>2372</v>
      </c>
      <c r="D336">
        <v>2752</v>
      </c>
      <c r="E336" t="s">
        <v>2395</v>
      </c>
      <c r="F336" s="34" t="str">
        <f>INDEX('Crosswalk Particulates'!$B:$B,MATCH('2020 EPA Data'!A336,'Crosswalk Particulates'!$A:$A,0))</f>
        <v>process-other-industry</v>
      </c>
      <c r="G336" s="38">
        <f>INDEX('Crosswalk Particulates'!$E:$E,MATCH('2020 EPA Data'!$B336,'Crosswalk Particulates'!$D:$D,0))</f>
        <v>0</v>
      </c>
      <c r="H336" s="45">
        <f t="shared" si="5"/>
        <v>2496575373.533761</v>
      </c>
    </row>
    <row r="337" spans="1:8" s="31" customFormat="1" hidden="1">
      <c r="A337" t="s">
        <v>2438</v>
      </c>
      <c r="B337" t="s">
        <v>2506</v>
      </c>
      <c r="C337" t="s">
        <v>2372</v>
      </c>
      <c r="D337">
        <v>2734</v>
      </c>
      <c r="E337" t="s">
        <v>2395</v>
      </c>
      <c r="F337" s="34" t="str">
        <f>INDEX('Crosswalk Particulates'!$B:$B,MATCH('2020 EPA Data'!A337,'Crosswalk Particulates'!$A:$A,0))</f>
        <v>Electricity Sector</v>
      </c>
      <c r="G337" s="38" t="str">
        <f>INDEX('Crosswalk Particulates'!$E:$E,MATCH('2020 EPA Data'!$B337,'Crosswalk Particulates'!$D:$D,0))</f>
        <v>OC</v>
      </c>
      <c r="H337" s="45">
        <f t="shared" si="5"/>
        <v>2480246028.7940779</v>
      </c>
    </row>
    <row r="338" spans="1:8" s="31" customFormat="1" hidden="1">
      <c r="A338" t="s">
        <v>2481</v>
      </c>
      <c r="B338" t="s">
        <v>2483</v>
      </c>
      <c r="C338" t="s">
        <v>2430</v>
      </c>
      <c r="D338">
        <v>2701</v>
      </c>
      <c r="E338" t="s">
        <v>2395</v>
      </c>
      <c r="F338" s="34" t="str">
        <f>INDEX('Crosswalk Particulates'!$B:$B,MATCH('2020 EPA Data'!A338,'Crosswalk Particulates'!$A:$A,0))</f>
        <v>Electricity Sector</v>
      </c>
      <c r="G338" s="38" t="str">
        <f>INDEX('Crosswalk Particulates'!$E:$E,MATCH('2020 EPA Data'!$B338,'Crosswalk Particulates'!$D:$D,0))</f>
        <v>PM25</v>
      </c>
      <c r="H338" s="45">
        <f t="shared" si="5"/>
        <v>2450308896.7713261</v>
      </c>
    </row>
    <row r="339" spans="1:8" s="31" customFormat="1" hidden="1">
      <c r="A339" t="s">
        <v>2503</v>
      </c>
      <c r="B339" t="s">
        <v>2463</v>
      </c>
      <c r="C339" t="s">
        <v>2430</v>
      </c>
      <c r="D339">
        <v>2689</v>
      </c>
      <c r="E339" t="s">
        <v>2395</v>
      </c>
      <c r="F339" s="34" t="str">
        <f>INDEX('Crosswalk Particulates'!$B:$B,MATCH('2020 EPA Data'!A339,'Crosswalk Particulates'!$A:$A,0))</f>
        <v>Residential Buildings Sector</v>
      </c>
      <c r="G339" s="38" t="str">
        <f>INDEX('Crosswalk Particulates'!$E:$E,MATCH('2020 EPA Data'!$B339,'Crosswalk Particulates'!$D:$D,0))</f>
        <v>PM10</v>
      </c>
      <c r="H339" s="45">
        <f t="shared" si="5"/>
        <v>2439422666.9448705</v>
      </c>
    </row>
    <row r="340" spans="1:8" s="31" customFormat="1" hidden="1">
      <c r="A340" t="s">
        <v>2503</v>
      </c>
      <c r="B340" t="s">
        <v>2483</v>
      </c>
      <c r="C340" t="s">
        <v>2430</v>
      </c>
      <c r="D340">
        <v>2509</v>
      </c>
      <c r="E340" t="s">
        <v>2395</v>
      </c>
      <c r="F340" s="34" t="str">
        <f>INDEX('Crosswalk Particulates'!$B:$B,MATCH('2020 EPA Data'!A340,'Crosswalk Particulates'!$A:$A,0))</f>
        <v>Residential Buildings Sector</v>
      </c>
      <c r="G340" s="38" t="str">
        <f>INDEX('Crosswalk Particulates'!$E:$E,MATCH('2020 EPA Data'!$B340,'Crosswalk Particulates'!$D:$D,0))</f>
        <v>PM25</v>
      </c>
      <c r="H340" s="45">
        <f t="shared" si="5"/>
        <v>2276129219.5480399</v>
      </c>
    </row>
    <row r="341" spans="1:8" s="31" customFormat="1" hidden="1">
      <c r="A341" t="s">
        <v>2420</v>
      </c>
      <c r="B341" t="s">
        <v>2482</v>
      </c>
      <c r="C341" t="s">
        <v>2430</v>
      </c>
      <c r="D341">
        <v>2433</v>
      </c>
      <c r="E341" t="s">
        <v>2395</v>
      </c>
      <c r="F341" s="34" t="str">
        <f>INDEX('Crosswalk Particulates'!$B:$B,MATCH('2020 EPA Data'!A341,'Crosswalk Particulates'!$A:$A,0))</f>
        <v>process-other-industry</v>
      </c>
      <c r="G341" s="38" t="str">
        <f>INDEX('Crosswalk Particulates'!$E:$E,MATCH('2020 EPA Data'!$B341,'Crosswalk Particulates'!$D:$D,0))</f>
        <v>NOX</v>
      </c>
      <c r="H341" s="45">
        <f t="shared" si="5"/>
        <v>2207183097.3138232</v>
      </c>
    </row>
    <row r="342" spans="1:8" s="31" customFormat="1" hidden="1">
      <c r="A342" t="s">
        <v>2414</v>
      </c>
      <c r="B342" t="s">
        <v>2588</v>
      </c>
      <c r="C342" t="s">
        <v>2372</v>
      </c>
      <c r="D342">
        <v>2378</v>
      </c>
      <c r="E342" t="s">
        <v>2395</v>
      </c>
      <c r="F342" s="34" t="str">
        <f>INDEX('Crosswalk Particulates'!$B:$B,MATCH('2020 EPA Data'!A342,'Crosswalk Particulates'!$A:$A,0))</f>
        <v>Transportation Sector</v>
      </c>
      <c r="G342" s="38" t="str">
        <f>INDEX('Crosswalk Particulates'!$E:$E,MATCH('2020 EPA Data'!$B342,'Crosswalk Particulates'!$D:$D,0))</f>
        <v>BC</v>
      </c>
      <c r="H342" s="45">
        <f t="shared" si="5"/>
        <v>2157287877.2759027</v>
      </c>
    </row>
    <row r="343" spans="1:8" s="31" customFormat="1" hidden="1">
      <c r="A343" t="s">
        <v>2465</v>
      </c>
      <c r="B343" t="s">
        <v>2478</v>
      </c>
      <c r="C343" t="s">
        <v>2430</v>
      </c>
      <c r="D343">
        <v>2350</v>
      </c>
      <c r="E343" t="s">
        <v>2395</v>
      </c>
      <c r="F343" s="34" t="str">
        <f>INDEX('Crosswalk Particulates'!$B:$B,MATCH('2020 EPA Data'!A343,'Crosswalk Particulates'!$A:$A,0))</f>
        <v>process-ngps-industry</v>
      </c>
      <c r="G343" s="38">
        <f>INDEX('Crosswalk Particulates'!$E:$E,MATCH('2020 EPA Data'!$B343,'Crosswalk Particulates'!$D:$D,0))</f>
        <v>0</v>
      </c>
      <c r="H343" s="45">
        <f t="shared" si="5"/>
        <v>2131886674.3475068</v>
      </c>
    </row>
    <row r="344" spans="1:8" s="31" customFormat="1" hidden="1">
      <c r="A344" t="s">
        <v>2438</v>
      </c>
      <c r="B344" t="s">
        <v>2478</v>
      </c>
      <c r="C344" t="s">
        <v>2430</v>
      </c>
      <c r="D344">
        <v>2273</v>
      </c>
      <c r="E344" t="s">
        <v>2395</v>
      </c>
      <c r="F344" s="34" t="str">
        <f>INDEX('Crosswalk Particulates'!$B:$B,MATCH('2020 EPA Data'!A344,'Crosswalk Particulates'!$A:$A,0))</f>
        <v>Electricity Sector</v>
      </c>
      <c r="G344" s="38">
        <f>INDEX('Crosswalk Particulates'!$E:$E,MATCH('2020 EPA Data'!$B344,'Crosswalk Particulates'!$D:$D,0))</f>
        <v>0</v>
      </c>
      <c r="H344" s="45">
        <f t="shared" si="5"/>
        <v>2062033366.2944181</v>
      </c>
    </row>
    <row r="345" spans="1:8" s="31" customFormat="1">
      <c r="A345" t="s">
        <v>2445</v>
      </c>
      <c r="B345" t="s">
        <v>2429</v>
      </c>
      <c r="C345" t="s">
        <v>2430</v>
      </c>
      <c r="D345">
        <v>2191</v>
      </c>
      <c r="E345" t="s">
        <v>2395</v>
      </c>
      <c r="F345" s="34" t="s">
        <v>2854</v>
      </c>
      <c r="G345" s="38" t="str">
        <f>INDEX('Crosswalk Particulates'!$E:$E,MATCH('2020 EPA Data'!$B345,'Crosswalk Particulates'!$D:$D,0))</f>
        <v>VOC</v>
      </c>
      <c r="H345" s="45">
        <f t="shared" si="5"/>
        <v>1987644129.1469734</v>
      </c>
    </row>
    <row r="346" spans="1:8" s="31" customFormat="1" hidden="1">
      <c r="A346" t="s">
        <v>2458</v>
      </c>
      <c r="B346" t="s">
        <v>2482</v>
      </c>
      <c r="C346" t="s">
        <v>2430</v>
      </c>
      <c r="D346">
        <v>2174</v>
      </c>
      <c r="E346" t="s">
        <v>2395</v>
      </c>
      <c r="F346" s="34" t="str">
        <f>INDEX('Crosswalk Particulates'!$B:$B,MATCH('2020 EPA Data'!A346,'Crosswalk Particulates'!$A:$A,0))</f>
        <v>process-other-industry</v>
      </c>
      <c r="G346" s="38" t="str">
        <f>INDEX('Crosswalk Particulates'!$E:$E,MATCH('2020 EPA Data'!$B346,'Crosswalk Particulates'!$D:$D,0))</f>
        <v>NOX</v>
      </c>
      <c r="H346" s="45">
        <f t="shared" si="5"/>
        <v>1972221970.2261617</v>
      </c>
    </row>
    <row r="347" spans="1:8" s="31" customFormat="1" hidden="1">
      <c r="A347" t="s">
        <v>2427</v>
      </c>
      <c r="B347" t="s">
        <v>2478</v>
      </c>
      <c r="C347" t="s">
        <v>2430</v>
      </c>
      <c r="D347">
        <v>2128</v>
      </c>
      <c r="E347" t="s">
        <v>2395</v>
      </c>
      <c r="F347" s="34" t="str">
        <f>INDEX('Crosswalk Particulates'!$B:$B,MATCH('2020 EPA Data'!A347,'Crosswalk Particulates'!$A:$A,0))</f>
        <v>Transportation Sector</v>
      </c>
      <c r="G347" s="38">
        <f>INDEX('Crosswalk Particulates'!$E:$E,MATCH('2020 EPA Data'!$B347,'Crosswalk Particulates'!$D:$D,0))</f>
        <v>0</v>
      </c>
      <c r="H347" s="45">
        <f t="shared" si="5"/>
        <v>1930491422.5580828</v>
      </c>
    </row>
    <row r="348" spans="1:8" s="31" customFormat="1" hidden="1">
      <c r="A348" t="s">
        <v>2451</v>
      </c>
      <c r="B348" t="s">
        <v>2506</v>
      </c>
      <c r="C348" t="s">
        <v>2372</v>
      </c>
      <c r="D348">
        <v>2128</v>
      </c>
      <c r="E348" t="s">
        <v>2395</v>
      </c>
      <c r="F348" s="34" t="str">
        <f>INDEX('Crosswalk Particulates'!$B:$B,MATCH('2020 EPA Data'!A348,'Crosswalk Particulates'!$A:$A,0))</f>
        <v>process-chemicals-industry</v>
      </c>
      <c r="G348" s="38" t="str">
        <f>INDEX('Crosswalk Particulates'!$E:$E,MATCH('2020 EPA Data'!$B348,'Crosswalk Particulates'!$D:$D,0))</f>
        <v>OC</v>
      </c>
      <c r="H348" s="45">
        <f t="shared" si="5"/>
        <v>1930491422.5580828</v>
      </c>
    </row>
    <row r="349" spans="1:8" s="31" customFormat="1" hidden="1">
      <c r="A349" t="s">
        <v>2465</v>
      </c>
      <c r="B349" t="s">
        <v>2506</v>
      </c>
      <c r="C349" t="s">
        <v>2372</v>
      </c>
      <c r="D349">
        <v>2123</v>
      </c>
      <c r="E349" t="s">
        <v>2395</v>
      </c>
      <c r="F349" s="34" t="str">
        <f>INDEX('Crosswalk Particulates'!$B:$B,MATCH('2020 EPA Data'!A349,'Crosswalk Particulates'!$A:$A,0))</f>
        <v>process-ngps-industry</v>
      </c>
      <c r="G349" s="38" t="str">
        <f>INDEX('Crosswalk Particulates'!$E:$E,MATCH('2020 EPA Data'!$B349,'Crosswalk Particulates'!$D:$D,0))</f>
        <v>OC</v>
      </c>
      <c r="H349" s="45">
        <f t="shared" si="5"/>
        <v>1925955493.4637263</v>
      </c>
    </row>
    <row r="350" spans="1:8" s="31" customFormat="1" hidden="1">
      <c r="A350" t="s">
        <v>2459</v>
      </c>
      <c r="B350" t="s">
        <v>2482</v>
      </c>
      <c r="C350" t="s">
        <v>2430</v>
      </c>
      <c r="D350">
        <v>2044</v>
      </c>
      <c r="E350" t="s">
        <v>2395</v>
      </c>
      <c r="F350" s="34" t="str">
        <f>INDEX('Crosswalk Particulates'!$B:$B,MATCH('2020 EPA Data'!A350,'Crosswalk Particulates'!$A:$A,0))</f>
        <v>process-other-industry</v>
      </c>
      <c r="G350" s="38" t="str">
        <f>INDEX('Crosswalk Particulates'!$E:$E,MATCH('2020 EPA Data'!$B350,'Crosswalk Particulates'!$D:$D,0))</f>
        <v>NOX</v>
      </c>
      <c r="H350" s="45">
        <f t="shared" si="5"/>
        <v>1854287813.7728953</v>
      </c>
    </row>
    <row r="351" spans="1:8" s="31" customFormat="1" hidden="1">
      <c r="A351" t="s">
        <v>2454</v>
      </c>
      <c r="B351" t="s">
        <v>2588</v>
      </c>
      <c r="C351" t="s">
        <v>2372</v>
      </c>
      <c r="D351">
        <v>2010</v>
      </c>
      <c r="E351" t="s">
        <v>2395</v>
      </c>
      <c r="F351" s="34" t="str">
        <f>INDEX('Crosswalk Particulates'!$B:$B,MATCH('2020 EPA Data'!A351,'Crosswalk Particulates'!$A:$A,0))</f>
        <v>Electricity Sector</v>
      </c>
      <c r="G351" s="38" t="str">
        <f>INDEX('Crosswalk Particulates'!$E:$E,MATCH('2020 EPA Data'!$B351,'Crosswalk Particulates'!$D:$D,0))</f>
        <v>BC</v>
      </c>
      <c r="H351" s="45">
        <f t="shared" si="5"/>
        <v>1823443495.9312718</v>
      </c>
    </row>
    <row r="352" spans="1:8" s="31" customFormat="1" hidden="1">
      <c r="A352" t="s">
        <v>2527</v>
      </c>
      <c r="B352" t="s">
        <v>2482</v>
      </c>
      <c r="C352" t="s">
        <v>2430</v>
      </c>
      <c r="D352">
        <v>2008</v>
      </c>
      <c r="E352" t="s">
        <v>2395</v>
      </c>
      <c r="F352" s="34" t="str">
        <f>INDEX('Crosswalk Particulates'!$B:$B,MATCH('2020 EPA Data'!A352,'Crosswalk Particulates'!$A:$A,0))</f>
        <v>Commercial Buildings Sector</v>
      </c>
      <c r="G352" s="38" t="str">
        <f>INDEX('Crosswalk Particulates'!$E:$E,MATCH('2020 EPA Data'!$B352,'Crosswalk Particulates'!$D:$D,0))</f>
        <v>NOX</v>
      </c>
      <c r="H352" s="45">
        <f t="shared" si="5"/>
        <v>1821629124.2935293</v>
      </c>
    </row>
    <row r="353" spans="1:8" s="31" customFormat="1" hidden="1">
      <c r="A353" t="s">
        <v>2407</v>
      </c>
      <c r="B353" t="s">
        <v>2502</v>
      </c>
      <c r="C353" t="s">
        <v>2372</v>
      </c>
      <c r="D353">
        <v>1921</v>
      </c>
      <c r="E353" t="s">
        <v>2395</v>
      </c>
      <c r="F353" s="34" t="str">
        <f>INDEX('Crosswalk Particulates'!$B:$B,MATCH('2020 EPA Data'!A353,'Crosswalk Particulates'!$A:$A,0))</f>
        <v>Other-EPA</v>
      </c>
      <c r="G353" s="38">
        <f>INDEX('Crosswalk Particulates'!$E:$E,MATCH('2020 EPA Data'!$B353,'Crosswalk Particulates'!$D:$D,0))</f>
        <v>0</v>
      </c>
      <c r="H353" s="45">
        <f t="shared" si="5"/>
        <v>1742703958.0517278</v>
      </c>
    </row>
    <row r="354" spans="1:8" s="31" customFormat="1" hidden="1">
      <c r="A354" t="s">
        <v>2438</v>
      </c>
      <c r="B354" t="s">
        <v>2588</v>
      </c>
      <c r="C354" t="s">
        <v>2372</v>
      </c>
      <c r="D354">
        <v>1896</v>
      </c>
      <c r="E354" t="s">
        <v>2395</v>
      </c>
      <c r="F354" s="34" t="str">
        <f>INDEX('Crosswalk Particulates'!$B:$B,MATCH('2020 EPA Data'!A354,'Crosswalk Particulates'!$A:$A,0))</f>
        <v>Electricity Sector</v>
      </c>
      <c r="G354" s="38" t="str">
        <f>INDEX('Crosswalk Particulates'!$E:$E,MATCH('2020 EPA Data'!$B354,'Crosswalk Particulates'!$D:$D,0))</f>
        <v>BC</v>
      </c>
      <c r="H354" s="45">
        <f t="shared" si="5"/>
        <v>1720024312.5799458</v>
      </c>
    </row>
    <row r="355" spans="1:8" s="31" customFormat="1" hidden="1">
      <c r="A355" t="s">
        <v>2442</v>
      </c>
      <c r="B355" t="s">
        <v>2506</v>
      </c>
      <c r="C355" t="s">
        <v>2372</v>
      </c>
      <c r="D355">
        <v>1859</v>
      </c>
      <c r="E355" t="s">
        <v>2395</v>
      </c>
      <c r="F355" s="34" t="str">
        <f>INDEX('Crosswalk Particulates'!$B:$B,MATCH('2020 EPA Data'!A355,'Crosswalk Particulates'!$A:$A,0))</f>
        <v>Transportation Sector</v>
      </c>
      <c r="G355" s="38" t="str">
        <f>INDEX('Crosswalk Particulates'!$E:$E,MATCH('2020 EPA Data'!$B355,'Crosswalk Particulates'!$D:$D,0))</f>
        <v>OC</v>
      </c>
      <c r="H355" s="45">
        <f t="shared" si="5"/>
        <v>1686458437.2817085</v>
      </c>
    </row>
    <row r="356" spans="1:8" s="31" customFormat="1" hidden="1">
      <c r="A356" t="s">
        <v>2455</v>
      </c>
      <c r="B356" t="s">
        <v>2506</v>
      </c>
      <c r="C356" t="s">
        <v>2372</v>
      </c>
      <c r="D356">
        <v>1845</v>
      </c>
      <c r="E356" t="s">
        <v>2395</v>
      </c>
      <c r="F356" s="34" t="str">
        <f>INDEX('Crosswalk Particulates'!$B:$B,MATCH('2020 EPA Data'!A356,'Crosswalk Particulates'!$A:$A,0))</f>
        <v>Commercial Buildings Sector</v>
      </c>
      <c r="G356" s="38" t="str">
        <f>INDEX('Crosswalk Particulates'!$E:$E,MATCH('2020 EPA Data'!$B356,'Crosswalk Particulates'!$D:$D,0))</f>
        <v>OC</v>
      </c>
      <c r="H356" s="45">
        <f t="shared" si="5"/>
        <v>1673757835.8175106</v>
      </c>
    </row>
    <row r="357" spans="1:8" s="31" customFormat="1" hidden="1">
      <c r="A357" t="s">
        <v>2436</v>
      </c>
      <c r="B357" t="s">
        <v>2463</v>
      </c>
      <c r="C357" t="s">
        <v>2430</v>
      </c>
      <c r="D357">
        <v>1809</v>
      </c>
      <c r="E357" t="s">
        <v>2395</v>
      </c>
      <c r="F357" s="34" t="str">
        <f>INDEX('Crosswalk Particulates'!$B:$B,MATCH('2020 EPA Data'!A357,'Crosswalk Particulates'!$A:$A,0))</f>
        <v>Other-EPA</v>
      </c>
      <c r="G357" s="38" t="str">
        <f>INDEX('Crosswalk Particulates'!$E:$E,MATCH('2020 EPA Data'!$B357,'Crosswalk Particulates'!$D:$D,0))</f>
        <v>PM10</v>
      </c>
      <c r="H357" s="45">
        <f t="shared" si="5"/>
        <v>1641099146.3381448</v>
      </c>
    </row>
    <row r="358" spans="1:8" s="31" customFormat="1" hidden="1">
      <c r="A358" t="s">
        <v>2436</v>
      </c>
      <c r="B358" t="s">
        <v>2483</v>
      </c>
      <c r="C358" t="s">
        <v>2430</v>
      </c>
      <c r="D358">
        <v>1808</v>
      </c>
      <c r="E358" t="s">
        <v>2395</v>
      </c>
      <c r="F358" s="34" t="str">
        <f>INDEX('Crosswalk Particulates'!$B:$B,MATCH('2020 EPA Data'!A358,'Crosswalk Particulates'!$A:$A,0))</f>
        <v>Other-EPA</v>
      </c>
      <c r="G358" s="38" t="str">
        <f>INDEX('Crosswalk Particulates'!$E:$E,MATCH('2020 EPA Data'!$B358,'Crosswalk Particulates'!$D:$D,0))</f>
        <v>PM25</v>
      </c>
      <c r="H358" s="45">
        <f t="shared" si="5"/>
        <v>1640191960.5192733</v>
      </c>
    </row>
    <row r="359" spans="1:8" s="31" customFormat="1" hidden="1">
      <c r="A359" t="s">
        <v>2492</v>
      </c>
      <c r="B359" t="s">
        <v>2506</v>
      </c>
      <c r="C359" t="s">
        <v>2372</v>
      </c>
      <c r="D359">
        <v>1806</v>
      </c>
      <c r="E359" t="s">
        <v>2395</v>
      </c>
      <c r="F359" s="34" t="str">
        <f>INDEX('Crosswalk Particulates'!$B:$B,MATCH('2020 EPA Data'!A359,'Crosswalk Particulates'!$A:$A,0))</f>
        <v>process-iron and steel-industry</v>
      </c>
      <c r="G359" s="38" t="str">
        <f>INDEX('Crosswalk Particulates'!$E:$E,MATCH('2020 EPA Data'!$B359,'Crosswalk Particulates'!$D:$D,0))</f>
        <v>OC</v>
      </c>
      <c r="H359" s="45">
        <f t="shared" si="5"/>
        <v>1638377588.8815308</v>
      </c>
    </row>
    <row r="360" spans="1:8" s="31" customFormat="1" hidden="1">
      <c r="A360" t="s">
        <v>2499</v>
      </c>
      <c r="B360" t="s">
        <v>2588</v>
      </c>
      <c r="C360" t="s">
        <v>2372</v>
      </c>
      <c r="D360">
        <v>1731</v>
      </c>
      <c r="E360" t="s">
        <v>2395</v>
      </c>
      <c r="F360" s="34" t="str">
        <f>INDEX('Crosswalk Particulates'!$B:$B,MATCH('2020 EPA Data'!A360,'Crosswalk Particulates'!$A:$A,0))</f>
        <v>Other-EPA</v>
      </c>
      <c r="G360" s="38" t="str">
        <f>INDEX('Crosswalk Particulates'!$E:$E,MATCH('2020 EPA Data'!$B360,'Crosswalk Particulates'!$D:$D,0))</f>
        <v>BC</v>
      </c>
      <c r="H360" s="45">
        <f t="shared" si="5"/>
        <v>1570338652.4661849</v>
      </c>
    </row>
    <row r="361" spans="1:8" s="31" customFormat="1" hidden="1">
      <c r="A361" t="s">
        <v>2504</v>
      </c>
      <c r="B361" t="s">
        <v>2478</v>
      </c>
      <c r="C361" t="s">
        <v>2430</v>
      </c>
      <c r="D361">
        <v>1604</v>
      </c>
      <c r="E361" t="s">
        <v>2395</v>
      </c>
      <c r="F361" s="34" t="str">
        <f>INDEX('Crosswalk Particulates'!$B:$B,MATCH('2020 EPA Data'!A361,'Crosswalk Particulates'!$A:$A,0))</f>
        <v>industry-fuel-other</v>
      </c>
      <c r="G361" s="38">
        <f>INDEX('Crosswalk Particulates'!$E:$E,MATCH('2020 EPA Data'!$B361,'Crosswalk Particulates'!$D:$D,0))</f>
        <v>0</v>
      </c>
      <c r="H361" s="45">
        <f t="shared" si="5"/>
        <v>1455126053.4695323</v>
      </c>
    </row>
    <row r="362" spans="1:8" s="31" customFormat="1" hidden="1">
      <c r="A362" t="s">
        <v>2501</v>
      </c>
      <c r="B362" t="s">
        <v>2502</v>
      </c>
      <c r="C362" t="s">
        <v>2372</v>
      </c>
      <c r="D362">
        <v>1578</v>
      </c>
      <c r="E362" t="s">
        <v>2395</v>
      </c>
      <c r="F362" s="34" t="str">
        <f>INDEX('Crosswalk Particulates'!$B:$B,MATCH('2020 EPA Data'!A362,'Crosswalk Particulates'!$A:$A,0))</f>
        <v>industry-fuel-oil</v>
      </c>
      <c r="G362" s="38">
        <f>INDEX('Crosswalk Particulates'!$E:$E,MATCH('2020 EPA Data'!$B362,'Crosswalk Particulates'!$D:$D,0))</f>
        <v>0</v>
      </c>
      <c r="H362" s="45">
        <f t="shared" si="5"/>
        <v>1431539222.178879</v>
      </c>
    </row>
    <row r="363" spans="1:8" s="31" customFormat="1">
      <c r="A363" t="s">
        <v>2541</v>
      </c>
      <c r="B363" t="s">
        <v>2429</v>
      </c>
      <c r="C363" t="s">
        <v>2430</v>
      </c>
      <c r="D363">
        <v>1492</v>
      </c>
      <c r="E363" t="s">
        <v>2395</v>
      </c>
      <c r="F363" s="34" t="str">
        <f>INDEX('Crosswalk Particulates'!$B:$B,MATCH('2020 EPA Data'!A363,'Crosswalk Particulates'!$A:$A,0))</f>
        <v>Commercial Buildings Sector</v>
      </c>
      <c r="G363" s="38" t="str">
        <f>INDEX('Crosswalk Particulates'!$E:$E,MATCH('2020 EPA Data'!$B363,'Crosswalk Particulates'!$D:$D,0))</f>
        <v>VOC</v>
      </c>
      <c r="H363" s="45">
        <f t="shared" si="5"/>
        <v>1353521241.755949</v>
      </c>
    </row>
    <row r="364" spans="1:8" s="31" customFormat="1" hidden="1">
      <c r="A364" t="s">
        <v>2457</v>
      </c>
      <c r="B364" t="s">
        <v>2463</v>
      </c>
      <c r="C364" t="s">
        <v>2430</v>
      </c>
      <c r="D364">
        <v>1431</v>
      </c>
      <c r="E364" t="s">
        <v>2395</v>
      </c>
      <c r="F364" s="34" t="str">
        <f>INDEX('Crosswalk Particulates'!$B:$B,MATCH('2020 EPA Data'!A364,'Crosswalk Particulates'!$A:$A,0))</f>
        <v>Electricity Sector</v>
      </c>
      <c r="G364" s="38" t="str">
        <f>INDEX('Crosswalk Particulates'!$E:$E,MATCH('2020 EPA Data'!$B364,'Crosswalk Particulates'!$D:$D,0))</f>
        <v>PM10</v>
      </c>
      <c r="H364" s="45">
        <f t="shared" si="5"/>
        <v>1298182906.804801</v>
      </c>
    </row>
    <row r="365" spans="1:8" s="31" customFormat="1" hidden="1">
      <c r="A365" t="s">
        <v>2564</v>
      </c>
      <c r="B365" t="s">
        <v>2478</v>
      </c>
      <c r="C365" t="s">
        <v>2430</v>
      </c>
      <c r="D365">
        <v>1415</v>
      </c>
      <c r="E365" t="s">
        <v>2395</v>
      </c>
      <c r="F365" s="34" t="str">
        <f>INDEX('Crosswalk Particulates'!$B:$B,MATCH('2020 EPA Data'!A365,'Crosswalk Particulates'!$A:$A,0))</f>
        <v>Residential Buildings Sector</v>
      </c>
      <c r="G365" s="38">
        <f>INDEX('Crosswalk Particulates'!$E:$E,MATCH('2020 EPA Data'!$B365,'Crosswalk Particulates'!$D:$D,0))</f>
        <v>0</v>
      </c>
      <c r="H365" s="45">
        <f t="shared" si="5"/>
        <v>1283667933.7028604</v>
      </c>
    </row>
    <row r="366" spans="1:8" s="31" customFormat="1" hidden="1">
      <c r="A366" t="s">
        <v>2455</v>
      </c>
      <c r="B366" t="s">
        <v>2502</v>
      </c>
      <c r="C366" t="s">
        <v>2372</v>
      </c>
      <c r="D366">
        <v>1402</v>
      </c>
      <c r="E366" t="s">
        <v>2395</v>
      </c>
      <c r="F366" s="34" t="str">
        <f>INDEX('Crosswalk Particulates'!$B:$B,MATCH('2020 EPA Data'!A366,'Crosswalk Particulates'!$A:$A,0))</f>
        <v>Commercial Buildings Sector</v>
      </c>
      <c r="G366" s="38">
        <f>INDEX('Crosswalk Particulates'!$E:$E,MATCH('2020 EPA Data'!$B366,'Crosswalk Particulates'!$D:$D,0))</f>
        <v>0</v>
      </c>
      <c r="H366" s="45">
        <f t="shared" si="5"/>
        <v>1271874518.0575337</v>
      </c>
    </row>
    <row r="367" spans="1:8" s="31" customFormat="1" hidden="1">
      <c r="A367" t="s">
        <v>2424</v>
      </c>
      <c r="B367" t="s">
        <v>2588</v>
      </c>
      <c r="C367" t="s">
        <v>2372</v>
      </c>
      <c r="D367">
        <v>1363</v>
      </c>
      <c r="E367" t="s">
        <v>2395</v>
      </c>
      <c r="F367" s="34" t="str">
        <f>INDEX('Crosswalk Particulates'!$B:$B,MATCH('2020 EPA Data'!A367,'Crosswalk Particulates'!$A:$A,0))</f>
        <v>industry-fuel-natural gas</v>
      </c>
      <c r="G367" s="38" t="str">
        <f>INDEX('Crosswalk Particulates'!$E:$E,MATCH('2020 EPA Data'!$B367,'Crosswalk Particulates'!$D:$D,0))</f>
        <v>BC</v>
      </c>
      <c r="H367" s="45">
        <f t="shared" si="5"/>
        <v>1236494271.1215539</v>
      </c>
    </row>
    <row r="368" spans="1:8" s="31" customFormat="1" hidden="1">
      <c r="A368" t="s">
        <v>2481</v>
      </c>
      <c r="B368" t="s">
        <v>2502</v>
      </c>
      <c r="C368" t="s">
        <v>2372</v>
      </c>
      <c r="D368">
        <v>1355</v>
      </c>
      <c r="E368" t="s">
        <v>2395</v>
      </c>
      <c r="F368" s="34" t="str">
        <f>INDEX('Crosswalk Particulates'!$B:$B,MATCH('2020 EPA Data'!A368,'Crosswalk Particulates'!$A:$A,0))</f>
        <v>Electricity Sector</v>
      </c>
      <c r="G368" s="38">
        <f>INDEX('Crosswalk Particulates'!$E:$E,MATCH('2020 EPA Data'!$B368,'Crosswalk Particulates'!$D:$D,0))</f>
        <v>0</v>
      </c>
      <c r="H368" s="45">
        <f t="shared" si="5"/>
        <v>1229236784.5705838</v>
      </c>
    </row>
    <row r="369" spans="1:8" s="31" customFormat="1" hidden="1">
      <c r="A369" t="s">
        <v>2564</v>
      </c>
      <c r="B369" t="s">
        <v>2502</v>
      </c>
      <c r="C369" t="s">
        <v>2372</v>
      </c>
      <c r="D369">
        <v>1350</v>
      </c>
      <c r="E369" t="s">
        <v>2395</v>
      </c>
      <c r="F369" s="34" t="str">
        <f>INDEX('Crosswalk Particulates'!$B:$B,MATCH('2020 EPA Data'!A369,'Crosswalk Particulates'!$A:$A,0))</f>
        <v>Residential Buildings Sector</v>
      </c>
      <c r="G369" s="38">
        <f>INDEX('Crosswalk Particulates'!$E:$E,MATCH('2020 EPA Data'!$B369,'Crosswalk Particulates'!$D:$D,0))</f>
        <v>0</v>
      </c>
      <c r="H369" s="45">
        <f t="shared" si="5"/>
        <v>1224700855.4762273</v>
      </c>
    </row>
    <row r="370" spans="1:8" s="31" customFormat="1">
      <c r="A370" t="s">
        <v>2521</v>
      </c>
      <c r="B370" t="s">
        <v>2429</v>
      </c>
      <c r="C370" t="s">
        <v>2430</v>
      </c>
      <c r="D370">
        <v>1337</v>
      </c>
      <c r="E370" t="s">
        <v>2395</v>
      </c>
      <c r="F370" s="34" t="str">
        <f>INDEX('Crosswalk Particulates'!$B:$B,MATCH('2020 EPA Data'!A370,'Crosswalk Particulates'!$A:$A,0))</f>
        <v>Electricity Sector</v>
      </c>
      <c r="G370" s="38" t="str">
        <f>INDEX('Crosswalk Particulates'!$E:$E,MATCH('2020 EPA Data'!$B370,'Crosswalk Particulates'!$D:$D,0))</f>
        <v>VOC</v>
      </c>
      <c r="H370" s="45">
        <f t="shared" si="5"/>
        <v>1212907439.8309007</v>
      </c>
    </row>
    <row r="371" spans="1:8" s="31" customFormat="1" hidden="1">
      <c r="A371" t="s">
        <v>2400</v>
      </c>
      <c r="B371" t="s">
        <v>2488</v>
      </c>
      <c r="C371" t="s">
        <v>2430</v>
      </c>
      <c r="D371">
        <v>1337</v>
      </c>
      <c r="E371" t="s">
        <v>2395</v>
      </c>
      <c r="F371" s="34" t="str">
        <f>INDEX('Crosswalk Particulates'!$B:$B,MATCH('2020 EPA Data'!A371,'Crosswalk Particulates'!$A:$A,0))</f>
        <v>Transportation Sector</v>
      </c>
      <c r="G371" s="38" t="str">
        <f>INDEX('Crosswalk Particulates'!$E:$E,MATCH('2020 EPA Data'!$B371,'Crosswalk Particulates'!$D:$D,0))</f>
        <v>SOx</v>
      </c>
      <c r="H371" s="45">
        <f t="shared" si="5"/>
        <v>1212907439.8309007</v>
      </c>
    </row>
    <row r="372" spans="1:8" s="31" customFormat="1" hidden="1">
      <c r="A372" t="s">
        <v>2480</v>
      </c>
      <c r="B372" t="s">
        <v>2478</v>
      </c>
      <c r="C372" t="s">
        <v>2430</v>
      </c>
      <c r="D372">
        <v>1334</v>
      </c>
      <c r="E372" t="s">
        <v>2395</v>
      </c>
      <c r="F372" s="34" t="str">
        <f>INDEX('Crosswalk Particulates'!$B:$B,MATCH('2020 EPA Data'!A372,'Crosswalk Particulates'!$A:$A,0))</f>
        <v>process-cement-industry</v>
      </c>
      <c r="G372" s="38">
        <f>INDEX('Crosswalk Particulates'!$E:$E,MATCH('2020 EPA Data'!$B372,'Crosswalk Particulates'!$D:$D,0))</f>
        <v>0</v>
      </c>
      <c r="H372" s="45">
        <f t="shared" si="5"/>
        <v>1210185882.3742869</v>
      </c>
    </row>
    <row r="373" spans="1:8" s="31" customFormat="1" hidden="1">
      <c r="A373" t="s">
        <v>2457</v>
      </c>
      <c r="B373" t="s">
        <v>2483</v>
      </c>
      <c r="C373" t="s">
        <v>2430</v>
      </c>
      <c r="D373">
        <v>1277</v>
      </c>
      <c r="E373" t="s">
        <v>2395</v>
      </c>
      <c r="F373" s="34" t="str">
        <f>INDEX('Crosswalk Particulates'!$B:$B,MATCH('2020 EPA Data'!A373,'Crosswalk Particulates'!$A:$A,0))</f>
        <v>Electricity Sector</v>
      </c>
      <c r="G373" s="38" t="str">
        <f>INDEX('Crosswalk Particulates'!$E:$E,MATCH('2020 EPA Data'!$B373,'Crosswalk Particulates'!$D:$D,0))</f>
        <v>PM25</v>
      </c>
      <c r="H373" s="45">
        <f t="shared" si="5"/>
        <v>1158476290.6986239</v>
      </c>
    </row>
    <row r="374" spans="1:8" s="31" customFormat="1" hidden="1">
      <c r="A374" t="s">
        <v>2503</v>
      </c>
      <c r="B374" t="s">
        <v>2488</v>
      </c>
      <c r="C374" t="s">
        <v>2430</v>
      </c>
      <c r="D374">
        <v>1260</v>
      </c>
      <c r="E374" t="s">
        <v>2395</v>
      </c>
      <c r="F374" s="34" t="str">
        <f>INDEX('Crosswalk Particulates'!$B:$B,MATCH('2020 EPA Data'!A374,'Crosswalk Particulates'!$A:$A,0))</f>
        <v>Residential Buildings Sector</v>
      </c>
      <c r="G374" s="38" t="str">
        <f>INDEX('Crosswalk Particulates'!$E:$E,MATCH('2020 EPA Data'!$B374,'Crosswalk Particulates'!$D:$D,0))</f>
        <v>SOx</v>
      </c>
      <c r="H374" s="45">
        <f t="shared" si="5"/>
        <v>1143054131.7778122</v>
      </c>
    </row>
    <row r="375" spans="1:8" s="31" customFormat="1" hidden="1">
      <c r="A375" t="s">
        <v>2501</v>
      </c>
      <c r="B375" t="s">
        <v>2588</v>
      </c>
      <c r="C375" t="s">
        <v>2372</v>
      </c>
      <c r="D375">
        <v>1246</v>
      </c>
      <c r="E375" t="s">
        <v>2395</v>
      </c>
      <c r="F375" s="34" t="str">
        <f>INDEX('Crosswalk Particulates'!$B:$B,MATCH('2020 EPA Data'!A375,'Crosswalk Particulates'!$A:$A,0))</f>
        <v>industry-fuel-oil</v>
      </c>
      <c r="G375" s="38" t="str">
        <f>INDEX('Crosswalk Particulates'!$E:$E,MATCH('2020 EPA Data'!$B375,'Crosswalk Particulates'!$D:$D,0))</f>
        <v>BC</v>
      </c>
      <c r="H375" s="45">
        <f t="shared" si="5"/>
        <v>1130353530.3136144</v>
      </c>
    </row>
    <row r="376" spans="1:8" s="31" customFormat="1" hidden="1">
      <c r="A376" t="s">
        <v>2414</v>
      </c>
      <c r="B376" t="s">
        <v>2506</v>
      </c>
      <c r="C376" t="s">
        <v>2372</v>
      </c>
      <c r="D376">
        <v>1196</v>
      </c>
      <c r="E376" t="s">
        <v>2395</v>
      </c>
      <c r="F376" s="34" t="str">
        <f>INDEX('Crosswalk Particulates'!$B:$B,MATCH('2020 EPA Data'!A376,'Crosswalk Particulates'!$A:$A,0))</f>
        <v>Transportation Sector</v>
      </c>
      <c r="G376" s="38" t="str">
        <f>INDEX('Crosswalk Particulates'!$E:$E,MATCH('2020 EPA Data'!$B376,'Crosswalk Particulates'!$D:$D,0))</f>
        <v>OC</v>
      </c>
      <c r="H376" s="45">
        <f t="shared" si="5"/>
        <v>1084994239.3700502</v>
      </c>
    </row>
    <row r="377" spans="1:8" s="31" customFormat="1" hidden="1">
      <c r="A377" t="s">
        <v>2393</v>
      </c>
      <c r="B377" t="s">
        <v>2588</v>
      </c>
      <c r="C377" t="s">
        <v>2372</v>
      </c>
      <c r="D377">
        <v>1187</v>
      </c>
      <c r="E377" t="s">
        <v>2395</v>
      </c>
      <c r="F377" s="34" t="str">
        <f>INDEX('Crosswalk Particulates'!$B:$B,MATCH('2020 EPA Data'!A377,'Crosswalk Particulates'!$A:$A,0))</f>
        <v>process-other-industry</v>
      </c>
      <c r="G377" s="38" t="str">
        <f>INDEX('Crosswalk Particulates'!$E:$E,MATCH('2020 EPA Data'!$B377,'Crosswalk Particulates'!$D:$D,0))</f>
        <v>BC</v>
      </c>
      <c r="H377" s="45">
        <f t="shared" si="5"/>
        <v>1076829567.0002086</v>
      </c>
    </row>
    <row r="378" spans="1:8" s="31" customFormat="1" hidden="1">
      <c r="A378" t="s">
        <v>2503</v>
      </c>
      <c r="B378" t="s">
        <v>2506</v>
      </c>
      <c r="C378" t="s">
        <v>2372</v>
      </c>
      <c r="D378">
        <v>1186</v>
      </c>
      <c r="E378" t="s">
        <v>2395</v>
      </c>
      <c r="F378" s="34" t="str">
        <f>INDEX('Crosswalk Particulates'!$B:$B,MATCH('2020 EPA Data'!A378,'Crosswalk Particulates'!$A:$A,0))</f>
        <v>Residential Buildings Sector</v>
      </c>
      <c r="G378" s="38" t="str">
        <f>INDEX('Crosswalk Particulates'!$E:$E,MATCH('2020 EPA Data'!$B378,'Crosswalk Particulates'!$D:$D,0))</f>
        <v>OC</v>
      </c>
      <c r="H378" s="45">
        <f t="shared" si="5"/>
        <v>1075922381.1813374</v>
      </c>
    </row>
    <row r="379" spans="1:8" s="31" customFormat="1" hidden="1">
      <c r="A379" t="s">
        <v>2536</v>
      </c>
      <c r="B379" t="s">
        <v>2502</v>
      </c>
      <c r="C379" t="s">
        <v>2372</v>
      </c>
      <c r="D379">
        <v>1171</v>
      </c>
      <c r="E379" t="s">
        <v>2395</v>
      </c>
      <c r="F379" s="34" t="str">
        <f>INDEX('Crosswalk Particulates'!$B:$B,MATCH('2020 EPA Data'!A379,'Crosswalk Particulates'!$A:$A,0))</f>
        <v>Commercial Buildings Sector</v>
      </c>
      <c r="G379" s="38">
        <f>INDEX('Crosswalk Particulates'!$E:$E,MATCH('2020 EPA Data'!$B379,'Crosswalk Particulates'!$D:$D,0))</f>
        <v>0</v>
      </c>
      <c r="H379" s="45">
        <f t="shared" si="5"/>
        <v>1062314593.8982682</v>
      </c>
    </row>
    <row r="380" spans="1:8" s="31" customFormat="1" hidden="1">
      <c r="A380" t="s">
        <v>2527</v>
      </c>
      <c r="B380" t="s">
        <v>2463</v>
      </c>
      <c r="C380" t="s">
        <v>2430</v>
      </c>
      <c r="D380">
        <v>1167</v>
      </c>
      <c r="E380" t="s">
        <v>2395</v>
      </c>
      <c r="F380" s="34" t="str">
        <f>INDEX('Crosswalk Particulates'!$B:$B,MATCH('2020 EPA Data'!A380,'Crosswalk Particulates'!$A:$A,0))</f>
        <v>Commercial Buildings Sector</v>
      </c>
      <c r="G380" s="38" t="str">
        <f>INDEX('Crosswalk Particulates'!$E:$E,MATCH('2020 EPA Data'!$B380,'Crosswalk Particulates'!$D:$D,0))</f>
        <v>PM10</v>
      </c>
      <c r="H380" s="45">
        <f t="shared" si="5"/>
        <v>1058685850.6227832</v>
      </c>
    </row>
    <row r="381" spans="1:8" s="31" customFormat="1" hidden="1">
      <c r="A381" t="s">
        <v>2455</v>
      </c>
      <c r="B381" t="s">
        <v>2478</v>
      </c>
      <c r="C381" t="s">
        <v>2430</v>
      </c>
      <c r="D381">
        <v>1153</v>
      </c>
      <c r="E381" t="s">
        <v>2395</v>
      </c>
      <c r="F381" s="34" t="str">
        <f>INDEX('Crosswalk Particulates'!$B:$B,MATCH('2020 EPA Data'!A381,'Crosswalk Particulates'!$A:$A,0))</f>
        <v>Commercial Buildings Sector</v>
      </c>
      <c r="G381" s="38">
        <f>INDEX('Crosswalk Particulates'!$E:$E,MATCH('2020 EPA Data'!$B381,'Crosswalk Particulates'!$D:$D,0))</f>
        <v>0</v>
      </c>
      <c r="H381" s="45">
        <f t="shared" si="5"/>
        <v>1045985249.1585852</v>
      </c>
    </row>
    <row r="382" spans="1:8" s="31" customFormat="1">
      <c r="A382" t="s">
        <v>2595</v>
      </c>
      <c r="B382" t="s">
        <v>2429</v>
      </c>
      <c r="C382" t="s">
        <v>2430</v>
      </c>
      <c r="D382">
        <v>1149</v>
      </c>
      <c r="E382" t="s">
        <v>2395</v>
      </c>
      <c r="F382" s="34" t="str">
        <f>INDEX('Crosswalk Particulates'!$B:$B,MATCH('2020 EPA Data'!A382,'Crosswalk Particulates'!$A:$A,0))</f>
        <v>Residential Buildings Sector</v>
      </c>
      <c r="G382" s="38" t="str">
        <f>INDEX('Crosswalk Particulates'!$E:$E,MATCH('2020 EPA Data'!$B382,'Crosswalk Particulates'!$D:$D,0))</f>
        <v>VOC</v>
      </c>
      <c r="H382" s="45">
        <f t="shared" si="5"/>
        <v>1042356505.8831003</v>
      </c>
    </row>
    <row r="383" spans="1:8" s="31" customFormat="1" hidden="1">
      <c r="A383" t="s">
        <v>2455</v>
      </c>
      <c r="B383" t="s">
        <v>2488</v>
      </c>
      <c r="C383" t="s">
        <v>2430</v>
      </c>
      <c r="D383">
        <v>1130</v>
      </c>
      <c r="E383" t="s">
        <v>2395</v>
      </c>
      <c r="F383" s="34" t="str">
        <f>INDEX('Crosswalk Particulates'!$B:$B,MATCH('2020 EPA Data'!A383,'Crosswalk Particulates'!$A:$A,0))</f>
        <v>Commercial Buildings Sector</v>
      </c>
      <c r="G383" s="38" t="str">
        <f>INDEX('Crosswalk Particulates'!$E:$E,MATCH('2020 EPA Data'!$B383,'Crosswalk Particulates'!$D:$D,0))</f>
        <v>SOx</v>
      </c>
      <c r="H383" s="45">
        <f t="shared" si="5"/>
        <v>1025119975.3245457</v>
      </c>
    </row>
    <row r="384" spans="1:8" s="31" customFormat="1" hidden="1">
      <c r="A384" t="s">
        <v>2459</v>
      </c>
      <c r="B384" t="s">
        <v>2506</v>
      </c>
      <c r="C384" t="s">
        <v>2372</v>
      </c>
      <c r="D384">
        <v>1088</v>
      </c>
      <c r="E384" t="s">
        <v>2395</v>
      </c>
      <c r="F384" s="34" t="str">
        <f>INDEX('Crosswalk Particulates'!$B:$B,MATCH('2020 EPA Data'!A384,'Crosswalk Particulates'!$A:$A,0))</f>
        <v>process-other-industry</v>
      </c>
      <c r="G384" s="38" t="str">
        <f>INDEX('Crosswalk Particulates'!$E:$E,MATCH('2020 EPA Data'!$B384,'Crosswalk Particulates'!$D:$D,0))</f>
        <v>OC</v>
      </c>
      <c r="H384" s="45">
        <f t="shared" si="5"/>
        <v>987018170.93195212</v>
      </c>
    </row>
    <row r="385" spans="1:8" s="31" customFormat="1" hidden="1">
      <c r="A385" t="s">
        <v>2418</v>
      </c>
      <c r="B385" t="s">
        <v>2478</v>
      </c>
      <c r="C385" t="s">
        <v>2430</v>
      </c>
      <c r="D385">
        <v>1079</v>
      </c>
      <c r="E385" t="s">
        <v>2395</v>
      </c>
      <c r="F385" s="34" t="str">
        <f>INDEX('Crosswalk Particulates'!$B:$B,MATCH('2020 EPA Data'!A385,'Crosswalk Particulates'!$A:$A,0))</f>
        <v>Transportation Sector</v>
      </c>
      <c r="G385" s="38">
        <f>INDEX('Crosswalk Particulates'!$E:$E,MATCH('2020 EPA Data'!$B385,'Crosswalk Particulates'!$D:$D,0))</f>
        <v>0</v>
      </c>
      <c r="H385" s="45">
        <f t="shared" si="5"/>
        <v>978853498.56211054</v>
      </c>
    </row>
    <row r="386" spans="1:8" s="31" customFormat="1" hidden="1">
      <c r="A386" t="s">
        <v>2527</v>
      </c>
      <c r="B386" t="s">
        <v>2433</v>
      </c>
      <c r="C386" t="s">
        <v>2430</v>
      </c>
      <c r="D386">
        <v>1078</v>
      </c>
      <c r="E386" t="s">
        <v>2395</v>
      </c>
      <c r="F386" s="34" t="str">
        <f>INDEX('Crosswalk Particulates'!$B:$B,MATCH('2020 EPA Data'!A386,'Crosswalk Particulates'!$A:$A,0))</f>
        <v>Commercial Buildings Sector</v>
      </c>
      <c r="G386" s="38" t="str">
        <f>INDEX('Crosswalk Particulates'!$E:$E,MATCH('2020 EPA Data'!$B386,'Crosswalk Particulates'!$D:$D,0))</f>
        <v>CO</v>
      </c>
      <c r="H386" s="45">
        <f t="shared" si="5"/>
        <v>977946312.74323928</v>
      </c>
    </row>
    <row r="387" spans="1:8" s="31" customFormat="1">
      <c r="A387" t="s">
        <v>2519</v>
      </c>
      <c r="B387" t="s">
        <v>2429</v>
      </c>
      <c r="C387" t="s">
        <v>2430</v>
      </c>
      <c r="D387">
        <v>1073</v>
      </c>
      <c r="E387" t="s">
        <v>2395</v>
      </c>
      <c r="F387" s="34" t="str">
        <f>INDEX('Crosswalk Particulates'!$B:$B,MATCH('2020 EPA Data'!A387,'Crosswalk Particulates'!$A:$A,0))</f>
        <v>process-mining-industry</v>
      </c>
      <c r="G387" s="38" t="str">
        <f>INDEX('Crosswalk Particulates'!$E:$E,MATCH('2020 EPA Data'!$B387,'Crosswalk Particulates'!$D:$D,0))</f>
        <v>VOC</v>
      </c>
      <c r="H387" s="45">
        <f t="shared" si="5"/>
        <v>973410383.64888287</v>
      </c>
    </row>
    <row r="388" spans="1:8" s="31" customFormat="1" hidden="1">
      <c r="A388" t="s">
        <v>2521</v>
      </c>
      <c r="B388" t="s">
        <v>2502</v>
      </c>
      <c r="C388" t="s">
        <v>2372</v>
      </c>
      <c r="D388">
        <v>1068</v>
      </c>
      <c r="E388" t="s">
        <v>2395</v>
      </c>
      <c r="F388" s="34" t="str">
        <f>INDEX('Crosswalk Particulates'!$B:$B,MATCH('2020 EPA Data'!A388,'Crosswalk Particulates'!$A:$A,0))</f>
        <v>Electricity Sector</v>
      </c>
      <c r="G388" s="38">
        <f>INDEX('Crosswalk Particulates'!$E:$E,MATCH('2020 EPA Data'!$B388,'Crosswalk Particulates'!$D:$D,0))</f>
        <v>0</v>
      </c>
      <c r="H388" s="45">
        <f t="shared" ref="H388:H451" si="6">IF(E388="TON",D388/metricton_to_shortton,0)*10^6</f>
        <v>968874454.55452645</v>
      </c>
    </row>
    <row r="389" spans="1:8" s="31" customFormat="1" hidden="1">
      <c r="A389" t="s">
        <v>2521</v>
      </c>
      <c r="B389" t="s">
        <v>2588</v>
      </c>
      <c r="C389" t="s">
        <v>2372</v>
      </c>
      <c r="D389">
        <v>1051</v>
      </c>
      <c r="E389" t="s">
        <v>2395</v>
      </c>
      <c r="F389" s="34" t="str">
        <f>INDEX('Crosswalk Particulates'!$B:$B,MATCH('2020 EPA Data'!A389,'Crosswalk Particulates'!$A:$A,0))</f>
        <v>Electricity Sector</v>
      </c>
      <c r="G389" s="38" t="str">
        <f>INDEX('Crosswalk Particulates'!$E:$E,MATCH('2020 EPA Data'!$B389,'Crosswalk Particulates'!$D:$D,0))</f>
        <v>BC</v>
      </c>
      <c r="H389" s="45">
        <f t="shared" si="6"/>
        <v>953452295.63371468</v>
      </c>
    </row>
    <row r="390" spans="1:8" s="31" customFormat="1" hidden="1">
      <c r="A390" t="s">
        <v>2541</v>
      </c>
      <c r="B390" t="s">
        <v>2488</v>
      </c>
      <c r="C390" t="s">
        <v>2430</v>
      </c>
      <c r="D390">
        <v>1033</v>
      </c>
      <c r="E390" t="s">
        <v>2395</v>
      </c>
      <c r="F390" s="34" t="str">
        <f>INDEX('Crosswalk Particulates'!$B:$B,MATCH('2020 EPA Data'!A390,'Crosswalk Particulates'!$A:$A,0))</f>
        <v>Commercial Buildings Sector</v>
      </c>
      <c r="G390" s="38" t="str">
        <f>INDEX('Crosswalk Particulates'!$E:$E,MATCH('2020 EPA Data'!$B390,'Crosswalk Particulates'!$D:$D,0))</f>
        <v>SOx</v>
      </c>
      <c r="H390" s="45">
        <f t="shared" si="6"/>
        <v>937122950.89403176</v>
      </c>
    </row>
    <row r="391" spans="1:8" s="31" customFormat="1" hidden="1">
      <c r="A391" t="s">
        <v>2427</v>
      </c>
      <c r="B391" t="s">
        <v>2483</v>
      </c>
      <c r="C391" t="s">
        <v>2430</v>
      </c>
      <c r="D391">
        <v>1024</v>
      </c>
      <c r="E391" t="s">
        <v>2395</v>
      </c>
      <c r="F391" s="34" t="str">
        <f>INDEX('Crosswalk Particulates'!$B:$B,MATCH('2020 EPA Data'!A391,'Crosswalk Particulates'!$A:$A,0))</f>
        <v>Transportation Sector</v>
      </c>
      <c r="G391" s="38" t="str">
        <f>INDEX('Crosswalk Particulates'!$E:$E,MATCH('2020 EPA Data'!$B391,'Crosswalk Particulates'!$D:$D,0))</f>
        <v>PM25</v>
      </c>
      <c r="H391" s="45">
        <f t="shared" si="6"/>
        <v>928958278.52419019</v>
      </c>
    </row>
    <row r="392" spans="1:8" s="31" customFormat="1">
      <c r="A392" t="s">
        <v>2564</v>
      </c>
      <c r="B392" t="s">
        <v>2429</v>
      </c>
      <c r="C392" t="s">
        <v>2430</v>
      </c>
      <c r="D392">
        <v>1007</v>
      </c>
      <c r="E392" t="s">
        <v>2395</v>
      </c>
      <c r="F392" s="34" t="str">
        <f>INDEX('Crosswalk Particulates'!$B:$B,MATCH('2020 EPA Data'!A392,'Crosswalk Particulates'!$A:$A,0))</f>
        <v>Residential Buildings Sector</v>
      </c>
      <c r="G392" s="38" t="str">
        <f>INDEX('Crosswalk Particulates'!$E:$E,MATCH('2020 EPA Data'!$B392,'Crosswalk Particulates'!$D:$D,0))</f>
        <v>VOC</v>
      </c>
      <c r="H392" s="45">
        <f t="shared" si="6"/>
        <v>913536119.60337842</v>
      </c>
    </row>
    <row r="393" spans="1:8" s="31" customFormat="1" hidden="1">
      <c r="A393" t="s">
        <v>2459</v>
      </c>
      <c r="B393" t="s">
        <v>2478</v>
      </c>
      <c r="C393" t="s">
        <v>2430</v>
      </c>
      <c r="D393">
        <v>971</v>
      </c>
      <c r="E393" t="s">
        <v>2395</v>
      </c>
      <c r="F393" s="34" t="str">
        <f>INDEX('Crosswalk Particulates'!$B:$B,MATCH('2020 EPA Data'!A393,'Crosswalk Particulates'!$A:$A,0))</f>
        <v>process-other-industry</v>
      </c>
      <c r="G393" s="38">
        <f>INDEX('Crosswalk Particulates'!$E:$E,MATCH('2020 EPA Data'!$B393,'Crosswalk Particulates'!$D:$D,0))</f>
        <v>0</v>
      </c>
      <c r="H393" s="45">
        <f t="shared" si="6"/>
        <v>880877430.12401235</v>
      </c>
    </row>
    <row r="394" spans="1:8" s="31" customFormat="1" hidden="1">
      <c r="A394" t="s">
        <v>2537</v>
      </c>
      <c r="B394" t="s">
        <v>2488</v>
      </c>
      <c r="C394" t="s">
        <v>2430</v>
      </c>
      <c r="D394">
        <v>962</v>
      </c>
      <c r="E394" t="s">
        <v>2395</v>
      </c>
      <c r="F394" s="34" t="str">
        <f>INDEX('Crosswalk Particulates'!$B:$B,MATCH('2020 EPA Data'!A394,'Crosswalk Particulates'!$A:$A,0))</f>
        <v>Commercial Buildings Sector</v>
      </c>
      <c r="G394" s="38" t="str">
        <f>INDEX('Crosswalk Particulates'!$E:$E,MATCH('2020 EPA Data'!$B394,'Crosswalk Particulates'!$D:$D,0))</f>
        <v>SOx</v>
      </c>
      <c r="H394" s="45">
        <f t="shared" si="6"/>
        <v>872712757.75417089</v>
      </c>
    </row>
    <row r="395" spans="1:8" s="31" customFormat="1" hidden="1">
      <c r="A395" t="s">
        <v>2468</v>
      </c>
      <c r="B395" t="s">
        <v>2433</v>
      </c>
      <c r="C395" t="s">
        <v>2430</v>
      </c>
      <c r="D395">
        <v>928</v>
      </c>
      <c r="E395" t="s">
        <v>2395</v>
      </c>
      <c r="F395" s="34" t="str">
        <f>INDEX('Crosswalk Particulates'!$B:$B,MATCH('2020 EPA Data'!A395,'Crosswalk Particulates'!$A:$A,0))</f>
        <v>process-other-industry</v>
      </c>
      <c r="G395" s="38" t="str">
        <f>INDEX('Crosswalk Particulates'!$E:$E,MATCH('2020 EPA Data'!$B395,'Crosswalk Particulates'!$D:$D,0))</f>
        <v>CO</v>
      </c>
      <c r="H395" s="45">
        <f t="shared" si="6"/>
        <v>841868439.91254735</v>
      </c>
    </row>
    <row r="396" spans="1:8" s="31" customFormat="1" hidden="1">
      <c r="A396" t="s">
        <v>2476</v>
      </c>
      <c r="B396" t="s">
        <v>2506</v>
      </c>
      <c r="C396" t="s">
        <v>2372</v>
      </c>
      <c r="D396">
        <v>921</v>
      </c>
      <c r="E396" t="s">
        <v>2395</v>
      </c>
      <c r="F396" s="34" t="str">
        <f>INDEX('Crosswalk Particulates'!$B:$B,MATCH('2020 EPA Data'!A396,'Crosswalk Particulates'!$A:$A,0))</f>
        <v>Transportation Sector</v>
      </c>
      <c r="G396" s="38" t="str">
        <f>INDEX('Crosswalk Particulates'!$E:$E,MATCH('2020 EPA Data'!$B396,'Crosswalk Particulates'!$D:$D,0))</f>
        <v>OC</v>
      </c>
      <c r="H396" s="45">
        <f t="shared" si="6"/>
        <v>835518139.18044841</v>
      </c>
    </row>
    <row r="397" spans="1:8" s="31" customFormat="1" hidden="1">
      <c r="A397" t="s">
        <v>2480</v>
      </c>
      <c r="B397" t="s">
        <v>2506</v>
      </c>
      <c r="C397" t="s">
        <v>2372</v>
      </c>
      <c r="D397">
        <v>900</v>
      </c>
      <c r="E397" t="s">
        <v>2395</v>
      </c>
      <c r="F397" s="34" t="str">
        <f>INDEX('Crosswalk Particulates'!$B:$B,MATCH('2020 EPA Data'!A397,'Crosswalk Particulates'!$A:$A,0))</f>
        <v>process-cement-industry</v>
      </c>
      <c r="G397" s="38" t="str">
        <f>INDEX('Crosswalk Particulates'!$E:$E,MATCH('2020 EPA Data'!$B397,'Crosswalk Particulates'!$D:$D,0))</f>
        <v>OC</v>
      </c>
      <c r="H397" s="45">
        <f t="shared" si="6"/>
        <v>816467236.9841516</v>
      </c>
    </row>
    <row r="398" spans="1:8" s="31" customFormat="1" hidden="1">
      <c r="A398" t="s">
        <v>2465</v>
      </c>
      <c r="B398" t="s">
        <v>2588</v>
      </c>
      <c r="C398" t="s">
        <v>2372</v>
      </c>
      <c r="D398">
        <v>881</v>
      </c>
      <c r="E398" t="s">
        <v>2395</v>
      </c>
      <c r="F398" s="34" t="str">
        <f>INDEX('Crosswalk Particulates'!$B:$B,MATCH('2020 EPA Data'!A398,'Crosswalk Particulates'!$A:$A,0))</f>
        <v>process-ngps-industry</v>
      </c>
      <c r="G398" s="38" t="str">
        <f>INDEX('Crosswalk Particulates'!$E:$E,MATCH('2020 EPA Data'!$B398,'Crosswalk Particulates'!$D:$D,0))</f>
        <v>BC</v>
      </c>
      <c r="H398" s="45">
        <f t="shared" si="6"/>
        <v>799230706.42559719</v>
      </c>
    </row>
    <row r="399" spans="1:8" s="31" customFormat="1" hidden="1">
      <c r="A399" t="s">
        <v>2418</v>
      </c>
      <c r="B399" t="s">
        <v>2506</v>
      </c>
      <c r="C399" t="s">
        <v>2372</v>
      </c>
      <c r="D399">
        <v>877</v>
      </c>
      <c r="E399" t="s">
        <v>2395</v>
      </c>
      <c r="F399" s="34" t="str">
        <f>INDEX('Crosswalk Particulates'!$B:$B,MATCH('2020 EPA Data'!A399,'Crosswalk Particulates'!$A:$A,0))</f>
        <v>Transportation Sector</v>
      </c>
      <c r="G399" s="38" t="str">
        <f>INDEX('Crosswalk Particulates'!$E:$E,MATCH('2020 EPA Data'!$B399,'Crosswalk Particulates'!$D:$D,0))</f>
        <v>OC</v>
      </c>
      <c r="H399" s="45">
        <f t="shared" si="6"/>
        <v>795601963.15011203</v>
      </c>
    </row>
    <row r="400" spans="1:8" s="31" customFormat="1" hidden="1">
      <c r="A400" t="s">
        <v>2411</v>
      </c>
      <c r="B400" t="s">
        <v>2588</v>
      </c>
      <c r="C400" t="s">
        <v>2372</v>
      </c>
      <c r="D400">
        <v>872</v>
      </c>
      <c r="E400" t="s">
        <v>2395</v>
      </c>
      <c r="F400" s="34" t="str">
        <f>INDEX('Crosswalk Particulates'!$B:$B,MATCH('2020 EPA Data'!A400,'Crosswalk Particulates'!$A:$A,0))</f>
        <v>process-other-industry</v>
      </c>
      <c r="G400" s="38" t="str">
        <f>INDEX('Crosswalk Particulates'!$E:$E,MATCH('2020 EPA Data'!$B400,'Crosswalk Particulates'!$D:$D,0))</f>
        <v>BC</v>
      </c>
      <c r="H400" s="45">
        <f t="shared" si="6"/>
        <v>791066034.05575573</v>
      </c>
    </row>
    <row r="401" spans="1:8" s="31" customFormat="1" hidden="1">
      <c r="A401" t="s">
        <v>2481</v>
      </c>
      <c r="B401" t="s">
        <v>2506</v>
      </c>
      <c r="C401" t="s">
        <v>2372</v>
      </c>
      <c r="D401">
        <v>869</v>
      </c>
      <c r="E401" t="s">
        <v>2395</v>
      </c>
      <c r="F401" s="34" t="str">
        <f>INDEX('Crosswalk Particulates'!$B:$B,MATCH('2020 EPA Data'!A401,'Crosswalk Particulates'!$A:$A,0))</f>
        <v>Electricity Sector</v>
      </c>
      <c r="G401" s="38" t="str">
        <f>INDEX('Crosswalk Particulates'!$E:$E,MATCH('2020 EPA Data'!$B401,'Crosswalk Particulates'!$D:$D,0))</f>
        <v>OC</v>
      </c>
      <c r="H401" s="45">
        <f t="shared" si="6"/>
        <v>788344476.59914196</v>
      </c>
    </row>
    <row r="402" spans="1:8" s="31" customFormat="1" hidden="1">
      <c r="A402" t="s">
        <v>2407</v>
      </c>
      <c r="B402" t="s">
        <v>2478</v>
      </c>
      <c r="C402" t="s">
        <v>2430</v>
      </c>
      <c r="D402">
        <v>843</v>
      </c>
      <c r="E402" t="s">
        <v>2395</v>
      </c>
      <c r="F402" s="34" t="str">
        <f>INDEX('Crosswalk Particulates'!$B:$B,MATCH('2020 EPA Data'!A402,'Crosswalk Particulates'!$A:$A,0))</f>
        <v>Other-EPA</v>
      </c>
      <c r="G402" s="38">
        <f>INDEX('Crosswalk Particulates'!$E:$E,MATCH('2020 EPA Data'!$B402,'Crosswalk Particulates'!$D:$D,0))</f>
        <v>0</v>
      </c>
      <c r="H402" s="45">
        <f t="shared" si="6"/>
        <v>764757645.30848861</v>
      </c>
    </row>
    <row r="403" spans="1:8" s="31" customFormat="1">
      <c r="A403" t="s">
        <v>2537</v>
      </c>
      <c r="B403" t="s">
        <v>2429</v>
      </c>
      <c r="C403" t="s">
        <v>2430</v>
      </c>
      <c r="D403">
        <v>834</v>
      </c>
      <c r="E403" t="s">
        <v>2395</v>
      </c>
      <c r="F403" s="34" t="str">
        <f>INDEX('Crosswalk Particulates'!$B:$B,MATCH('2020 EPA Data'!A403,'Crosswalk Particulates'!$A:$A,0))</f>
        <v>Commercial Buildings Sector</v>
      </c>
      <c r="G403" s="38" t="str">
        <f>INDEX('Crosswalk Particulates'!$E:$E,MATCH('2020 EPA Data'!$B403,'Crosswalk Particulates'!$D:$D,0))</f>
        <v>VOC</v>
      </c>
      <c r="H403" s="45">
        <f t="shared" si="6"/>
        <v>756592972.93864715</v>
      </c>
    </row>
    <row r="404" spans="1:8" s="31" customFormat="1" hidden="1">
      <c r="A404" t="s">
        <v>2501</v>
      </c>
      <c r="B404" t="s">
        <v>2506</v>
      </c>
      <c r="C404" t="s">
        <v>2372</v>
      </c>
      <c r="D404">
        <v>820</v>
      </c>
      <c r="E404" t="s">
        <v>2395</v>
      </c>
      <c r="F404" s="34" t="str">
        <f>INDEX('Crosswalk Particulates'!$B:$B,MATCH('2020 EPA Data'!A404,'Crosswalk Particulates'!$A:$A,0))</f>
        <v>industry-fuel-oil</v>
      </c>
      <c r="G404" s="38" t="str">
        <f>INDEX('Crosswalk Particulates'!$E:$E,MATCH('2020 EPA Data'!$B404,'Crosswalk Particulates'!$D:$D,0))</f>
        <v>OC</v>
      </c>
      <c r="H404" s="45">
        <f t="shared" si="6"/>
        <v>743892371.47444916</v>
      </c>
    </row>
    <row r="405" spans="1:8" s="31" customFormat="1" hidden="1">
      <c r="A405" t="s">
        <v>2436</v>
      </c>
      <c r="B405" t="s">
        <v>2502</v>
      </c>
      <c r="C405" t="s">
        <v>2372</v>
      </c>
      <c r="D405">
        <v>815</v>
      </c>
      <c r="E405" t="s">
        <v>2395</v>
      </c>
      <c r="F405" s="34" t="str">
        <f>INDEX('Crosswalk Particulates'!$B:$B,MATCH('2020 EPA Data'!A405,'Crosswalk Particulates'!$A:$A,0))</f>
        <v>Other-EPA</v>
      </c>
      <c r="G405" s="38">
        <f>INDEX('Crosswalk Particulates'!$E:$E,MATCH('2020 EPA Data'!$B405,'Crosswalk Particulates'!$D:$D,0))</f>
        <v>0</v>
      </c>
      <c r="H405" s="45">
        <f t="shared" si="6"/>
        <v>739356442.38009274</v>
      </c>
    </row>
    <row r="406" spans="1:8" s="31" customFormat="1" hidden="1">
      <c r="A406" t="s">
        <v>2420</v>
      </c>
      <c r="B406" t="s">
        <v>2506</v>
      </c>
      <c r="C406" t="s">
        <v>2372</v>
      </c>
      <c r="D406">
        <v>750</v>
      </c>
      <c r="E406" t="s">
        <v>2395</v>
      </c>
      <c r="F406" s="34" t="str">
        <f>INDEX('Crosswalk Particulates'!$B:$B,MATCH('2020 EPA Data'!A406,'Crosswalk Particulates'!$A:$A,0))</f>
        <v>process-other-industry</v>
      </c>
      <c r="G406" s="38" t="str">
        <f>INDEX('Crosswalk Particulates'!$E:$E,MATCH('2020 EPA Data'!$B406,'Crosswalk Particulates'!$D:$D,0))</f>
        <v>OC</v>
      </c>
      <c r="H406" s="45">
        <f t="shared" si="6"/>
        <v>680389364.15345967</v>
      </c>
    </row>
    <row r="407" spans="1:8" s="31" customFormat="1" hidden="1">
      <c r="A407" t="s">
        <v>2457</v>
      </c>
      <c r="B407" t="s">
        <v>2502</v>
      </c>
      <c r="C407" t="s">
        <v>2372</v>
      </c>
      <c r="D407">
        <v>740</v>
      </c>
      <c r="E407" t="s">
        <v>2395</v>
      </c>
      <c r="F407" s="34" t="str">
        <f>INDEX('Crosswalk Particulates'!$B:$B,MATCH('2020 EPA Data'!A407,'Crosswalk Particulates'!$A:$A,0))</f>
        <v>Electricity Sector</v>
      </c>
      <c r="G407" s="38">
        <f>INDEX('Crosswalk Particulates'!$E:$E,MATCH('2020 EPA Data'!$B407,'Crosswalk Particulates'!$D:$D,0))</f>
        <v>0</v>
      </c>
      <c r="H407" s="45">
        <f t="shared" si="6"/>
        <v>671317505.96474683</v>
      </c>
    </row>
    <row r="408" spans="1:8" s="31" customFormat="1" hidden="1">
      <c r="A408" t="s">
        <v>2564</v>
      </c>
      <c r="B408" t="s">
        <v>2506</v>
      </c>
      <c r="C408" t="s">
        <v>2372</v>
      </c>
      <c r="D408">
        <v>726</v>
      </c>
      <c r="E408" t="s">
        <v>2395</v>
      </c>
      <c r="F408" s="34" t="str">
        <f>INDEX('Crosswalk Particulates'!$B:$B,MATCH('2020 EPA Data'!A408,'Crosswalk Particulates'!$A:$A,0))</f>
        <v>Residential Buildings Sector</v>
      </c>
      <c r="G408" s="38" t="str">
        <f>INDEX('Crosswalk Particulates'!$E:$E,MATCH('2020 EPA Data'!$B408,'Crosswalk Particulates'!$D:$D,0))</f>
        <v>OC</v>
      </c>
      <c r="H408" s="45">
        <f t="shared" si="6"/>
        <v>658616904.50054896</v>
      </c>
    </row>
    <row r="409" spans="1:8" s="31" customFormat="1" hidden="1">
      <c r="A409" t="s">
        <v>2475</v>
      </c>
      <c r="B409" t="s">
        <v>2506</v>
      </c>
      <c r="C409" t="s">
        <v>2372</v>
      </c>
      <c r="D409">
        <v>714</v>
      </c>
      <c r="E409" t="s">
        <v>2395</v>
      </c>
      <c r="F409" s="34" t="str">
        <f>INDEX('Crosswalk Particulates'!$B:$B,MATCH('2020 EPA Data'!A409,'Crosswalk Particulates'!$A:$A,0))</f>
        <v>process-other-industry</v>
      </c>
      <c r="G409" s="38" t="str">
        <f>INDEX('Crosswalk Particulates'!$E:$E,MATCH('2020 EPA Data'!$B409,'Crosswalk Particulates'!$D:$D,0))</f>
        <v>OC</v>
      </c>
      <c r="H409" s="45">
        <f t="shared" si="6"/>
        <v>647730674.67409348</v>
      </c>
    </row>
    <row r="410" spans="1:8" s="31" customFormat="1">
      <c r="A410" t="s">
        <v>2457</v>
      </c>
      <c r="B410" t="s">
        <v>2429</v>
      </c>
      <c r="C410" t="s">
        <v>2430</v>
      </c>
      <c r="D410">
        <v>700</v>
      </c>
      <c r="E410" t="s">
        <v>2395</v>
      </c>
      <c r="F410" s="34" t="str">
        <f>INDEX('Crosswalk Particulates'!$B:$B,MATCH('2020 EPA Data'!A410,'Crosswalk Particulates'!$A:$A,0))</f>
        <v>Electricity Sector</v>
      </c>
      <c r="G410" s="38" t="str">
        <f>INDEX('Crosswalk Particulates'!$E:$E,MATCH('2020 EPA Data'!$B410,'Crosswalk Particulates'!$D:$D,0))</f>
        <v>VOC</v>
      </c>
      <c r="H410" s="45">
        <f t="shared" si="6"/>
        <v>635030073.20989561</v>
      </c>
    </row>
    <row r="411" spans="1:8" s="31" customFormat="1" hidden="1">
      <c r="A411" t="s">
        <v>2503</v>
      </c>
      <c r="B411" t="s">
        <v>2502</v>
      </c>
      <c r="C411" t="s">
        <v>2372</v>
      </c>
      <c r="D411">
        <v>669</v>
      </c>
      <c r="E411" t="s">
        <v>2395</v>
      </c>
      <c r="F411" s="34" t="str">
        <f>INDEX('Crosswalk Particulates'!$B:$B,MATCH('2020 EPA Data'!A411,'Crosswalk Particulates'!$A:$A,0))</f>
        <v>Residential Buildings Sector</v>
      </c>
      <c r="G411" s="38">
        <f>INDEX('Crosswalk Particulates'!$E:$E,MATCH('2020 EPA Data'!$B411,'Crosswalk Particulates'!$D:$D,0))</f>
        <v>0</v>
      </c>
      <c r="H411" s="45">
        <f t="shared" si="6"/>
        <v>606907312.82488596</v>
      </c>
    </row>
    <row r="412" spans="1:8" s="31" customFormat="1" hidden="1">
      <c r="A412" t="s">
        <v>2541</v>
      </c>
      <c r="B412" t="s">
        <v>2463</v>
      </c>
      <c r="C412" t="s">
        <v>2430</v>
      </c>
      <c r="D412">
        <v>669</v>
      </c>
      <c r="E412" t="s">
        <v>2395</v>
      </c>
      <c r="F412" s="34" t="str">
        <f>INDEX('Crosswalk Particulates'!$B:$B,MATCH('2020 EPA Data'!A412,'Crosswalk Particulates'!$A:$A,0))</f>
        <v>Commercial Buildings Sector</v>
      </c>
      <c r="G412" s="38" t="str">
        <f>INDEX('Crosswalk Particulates'!$E:$E,MATCH('2020 EPA Data'!$B412,'Crosswalk Particulates'!$D:$D,0))</f>
        <v>PM10</v>
      </c>
      <c r="H412" s="45">
        <f t="shared" si="6"/>
        <v>606907312.82488596</v>
      </c>
    </row>
    <row r="413" spans="1:8" s="31" customFormat="1" hidden="1">
      <c r="A413" t="s">
        <v>2519</v>
      </c>
      <c r="B413" t="s">
        <v>2488</v>
      </c>
      <c r="C413" t="s">
        <v>2430</v>
      </c>
      <c r="D413">
        <v>669</v>
      </c>
      <c r="E413" t="s">
        <v>2395</v>
      </c>
      <c r="F413" s="34" t="str">
        <f>INDEX('Crosswalk Particulates'!$B:$B,MATCH('2020 EPA Data'!A413,'Crosswalk Particulates'!$A:$A,0))</f>
        <v>process-mining-industry</v>
      </c>
      <c r="G413" s="38" t="str">
        <f>INDEX('Crosswalk Particulates'!$E:$E,MATCH('2020 EPA Data'!$B413,'Crosswalk Particulates'!$D:$D,0))</f>
        <v>SOx</v>
      </c>
      <c r="H413" s="45">
        <f t="shared" si="6"/>
        <v>606907312.82488596</v>
      </c>
    </row>
    <row r="414" spans="1:8" s="31" customFormat="1" hidden="1">
      <c r="A414" t="s">
        <v>2459</v>
      </c>
      <c r="B414" t="s">
        <v>2488</v>
      </c>
      <c r="C414" t="s">
        <v>2430</v>
      </c>
      <c r="D414">
        <v>651</v>
      </c>
      <c r="E414" t="s">
        <v>2395</v>
      </c>
      <c r="F414" s="34" t="str">
        <f>INDEX('Crosswalk Particulates'!$B:$B,MATCH('2020 EPA Data'!A414,'Crosswalk Particulates'!$A:$A,0))</f>
        <v>process-other-industry</v>
      </c>
      <c r="G414" s="38" t="str">
        <f>INDEX('Crosswalk Particulates'!$E:$E,MATCH('2020 EPA Data'!$B414,'Crosswalk Particulates'!$D:$D,0))</f>
        <v>SOx</v>
      </c>
      <c r="H414" s="45">
        <f t="shared" si="6"/>
        <v>590577968.08520305</v>
      </c>
    </row>
    <row r="415" spans="1:8" s="31" customFormat="1" hidden="1">
      <c r="A415" t="s">
        <v>2541</v>
      </c>
      <c r="B415" t="s">
        <v>2483</v>
      </c>
      <c r="C415" t="s">
        <v>2430</v>
      </c>
      <c r="D415">
        <v>641</v>
      </c>
      <c r="E415" t="s">
        <v>2395</v>
      </c>
      <c r="F415" s="34" t="str">
        <f>INDEX('Crosswalk Particulates'!$B:$B,MATCH('2020 EPA Data'!A415,'Crosswalk Particulates'!$A:$A,0))</f>
        <v>Commercial Buildings Sector</v>
      </c>
      <c r="G415" s="38" t="str">
        <f>INDEX('Crosswalk Particulates'!$E:$E,MATCH('2020 EPA Data'!$B415,'Crosswalk Particulates'!$D:$D,0))</f>
        <v>PM25</v>
      </c>
      <c r="H415" s="45">
        <f t="shared" si="6"/>
        <v>581506109.8964901</v>
      </c>
    </row>
    <row r="416" spans="1:8" s="31" customFormat="1" hidden="1">
      <c r="A416" t="s">
        <v>2536</v>
      </c>
      <c r="B416" t="s">
        <v>2506</v>
      </c>
      <c r="C416" t="s">
        <v>2372</v>
      </c>
      <c r="D416">
        <v>627</v>
      </c>
      <c r="E416" t="s">
        <v>2395</v>
      </c>
      <c r="F416" s="34" t="str">
        <f>INDEX('Crosswalk Particulates'!$B:$B,MATCH('2020 EPA Data'!A416,'Crosswalk Particulates'!$A:$A,0))</f>
        <v>Commercial Buildings Sector</v>
      </c>
      <c r="G416" s="38" t="str">
        <f>INDEX('Crosswalk Particulates'!$E:$E,MATCH('2020 EPA Data'!$B416,'Crosswalk Particulates'!$D:$D,0))</f>
        <v>OC</v>
      </c>
      <c r="H416" s="45">
        <f t="shared" si="6"/>
        <v>568805508.43229222</v>
      </c>
    </row>
    <row r="417" spans="1:8" s="31" customFormat="1" hidden="1">
      <c r="A417" t="s">
        <v>2504</v>
      </c>
      <c r="B417" t="s">
        <v>2588</v>
      </c>
      <c r="C417" t="s">
        <v>2372</v>
      </c>
      <c r="D417">
        <v>597</v>
      </c>
      <c r="E417" t="s">
        <v>2395</v>
      </c>
      <c r="F417" s="34" t="str">
        <f>INDEX('Crosswalk Particulates'!$B:$B,MATCH('2020 EPA Data'!A417,'Crosswalk Particulates'!$A:$A,0))</f>
        <v>industry-fuel-other</v>
      </c>
      <c r="G417" s="38" t="str">
        <f>INDEX('Crosswalk Particulates'!$E:$E,MATCH('2020 EPA Data'!$B417,'Crosswalk Particulates'!$D:$D,0))</f>
        <v>BC</v>
      </c>
      <c r="H417" s="45">
        <f t="shared" si="6"/>
        <v>541589933.86615384</v>
      </c>
    </row>
    <row r="418" spans="1:8" s="31" customFormat="1" hidden="1">
      <c r="A418" t="s">
        <v>2415</v>
      </c>
      <c r="B418" t="s">
        <v>2588</v>
      </c>
      <c r="C418" t="s">
        <v>2372</v>
      </c>
      <c r="D418">
        <v>583</v>
      </c>
      <c r="E418" t="s">
        <v>2395</v>
      </c>
      <c r="F418" s="34" t="str">
        <f>INDEX('Crosswalk Particulates'!$B:$B,MATCH('2020 EPA Data'!A418,'Crosswalk Particulates'!$A:$A,0))</f>
        <v>process-ngps-industry</v>
      </c>
      <c r="G418" s="38" t="str">
        <f>INDEX('Crosswalk Particulates'!$E:$E,MATCH('2020 EPA Data'!$B418,'Crosswalk Particulates'!$D:$D,0))</f>
        <v>BC</v>
      </c>
      <c r="H418" s="45">
        <f t="shared" si="6"/>
        <v>528889332.4019559</v>
      </c>
    </row>
    <row r="419" spans="1:8" s="31" customFormat="1" hidden="1">
      <c r="A419" t="s">
        <v>2564</v>
      </c>
      <c r="B419" t="s">
        <v>2488</v>
      </c>
      <c r="C419" t="s">
        <v>2430</v>
      </c>
      <c r="D419">
        <v>571</v>
      </c>
      <c r="E419" t="s">
        <v>2395</v>
      </c>
      <c r="F419" s="34" t="str">
        <f>INDEX('Crosswalk Particulates'!$B:$B,MATCH('2020 EPA Data'!A419,'Crosswalk Particulates'!$A:$A,0))</f>
        <v>Residential Buildings Sector</v>
      </c>
      <c r="G419" s="38" t="str">
        <f>INDEX('Crosswalk Particulates'!$E:$E,MATCH('2020 EPA Data'!$B419,'Crosswalk Particulates'!$D:$D,0))</f>
        <v>SOx</v>
      </c>
      <c r="H419" s="45">
        <f t="shared" si="6"/>
        <v>518003102.57550061</v>
      </c>
    </row>
    <row r="420" spans="1:8" s="31" customFormat="1" hidden="1">
      <c r="A420" t="s">
        <v>2521</v>
      </c>
      <c r="B420" t="s">
        <v>2478</v>
      </c>
      <c r="C420" t="s">
        <v>2430</v>
      </c>
      <c r="D420">
        <v>540</v>
      </c>
      <c r="E420" t="s">
        <v>2395</v>
      </c>
      <c r="F420" s="34" t="str">
        <f>INDEX('Crosswalk Particulates'!$B:$B,MATCH('2020 EPA Data'!A420,'Crosswalk Particulates'!$A:$A,0))</f>
        <v>Electricity Sector</v>
      </c>
      <c r="G420" s="38">
        <f>INDEX('Crosswalk Particulates'!$E:$E,MATCH('2020 EPA Data'!$B420,'Crosswalk Particulates'!$D:$D,0))</f>
        <v>0</v>
      </c>
      <c r="H420" s="45">
        <f t="shared" si="6"/>
        <v>489880342.1904909</v>
      </c>
    </row>
    <row r="421" spans="1:8" s="31" customFormat="1" hidden="1">
      <c r="A421" t="s">
        <v>2405</v>
      </c>
      <c r="B421" t="s">
        <v>2478</v>
      </c>
      <c r="C421" t="s">
        <v>2430</v>
      </c>
      <c r="D421">
        <v>532</v>
      </c>
      <c r="E421" t="s">
        <v>2395</v>
      </c>
      <c r="F421" s="34" t="str">
        <f>INDEX('Crosswalk Particulates'!$B:$B,MATCH('2020 EPA Data'!A421,'Crosswalk Particulates'!$A:$A,0))</f>
        <v>Other-EPA</v>
      </c>
      <c r="G421" s="38">
        <f>INDEX('Crosswalk Particulates'!$E:$E,MATCH('2020 EPA Data'!$B421,'Crosswalk Particulates'!$D:$D,0))</f>
        <v>0</v>
      </c>
      <c r="H421" s="45">
        <f t="shared" si="6"/>
        <v>482622855.6395207</v>
      </c>
    </row>
    <row r="422" spans="1:8" s="31" customFormat="1" hidden="1">
      <c r="A422" t="s">
        <v>2436</v>
      </c>
      <c r="B422" t="s">
        <v>2588</v>
      </c>
      <c r="C422" t="s">
        <v>2372</v>
      </c>
      <c r="D422">
        <v>529</v>
      </c>
      <c r="E422" t="s">
        <v>2395</v>
      </c>
      <c r="F422" s="34" t="str">
        <f>INDEX('Crosswalk Particulates'!$B:$B,MATCH('2020 EPA Data'!A422,'Crosswalk Particulates'!$A:$A,0))</f>
        <v>Other-EPA</v>
      </c>
      <c r="G422" s="38" t="str">
        <f>INDEX('Crosswalk Particulates'!$E:$E,MATCH('2020 EPA Data'!$B422,'Crosswalk Particulates'!$D:$D,0))</f>
        <v>BC</v>
      </c>
      <c r="H422" s="45">
        <f t="shared" si="6"/>
        <v>479901298.18290681</v>
      </c>
    </row>
    <row r="423" spans="1:8" s="31" customFormat="1" hidden="1">
      <c r="A423" t="s">
        <v>2451</v>
      </c>
      <c r="B423" t="s">
        <v>2588</v>
      </c>
      <c r="C423" t="s">
        <v>2372</v>
      </c>
      <c r="D423">
        <v>516</v>
      </c>
      <c r="E423" t="s">
        <v>2395</v>
      </c>
      <c r="F423" s="34" t="str">
        <f>INDEX('Crosswalk Particulates'!$B:$B,MATCH('2020 EPA Data'!A423,'Crosswalk Particulates'!$A:$A,0))</f>
        <v>process-chemicals-industry</v>
      </c>
      <c r="G423" s="38" t="str">
        <f>INDEX('Crosswalk Particulates'!$E:$E,MATCH('2020 EPA Data'!$B423,'Crosswalk Particulates'!$D:$D,0))</f>
        <v>BC</v>
      </c>
      <c r="H423" s="45">
        <f t="shared" si="6"/>
        <v>468107882.53758025</v>
      </c>
    </row>
    <row r="424" spans="1:8" s="31" customFormat="1" hidden="1">
      <c r="A424" t="s">
        <v>2481</v>
      </c>
      <c r="B424" t="s">
        <v>2478</v>
      </c>
      <c r="C424" t="s">
        <v>2430</v>
      </c>
      <c r="D424">
        <v>489</v>
      </c>
      <c r="E424" t="s">
        <v>2395</v>
      </c>
      <c r="F424" s="34" t="str">
        <f>INDEX('Crosswalk Particulates'!$B:$B,MATCH('2020 EPA Data'!A424,'Crosswalk Particulates'!$A:$A,0))</f>
        <v>Electricity Sector</v>
      </c>
      <c r="G424" s="38">
        <f>INDEX('Crosswalk Particulates'!$E:$E,MATCH('2020 EPA Data'!$B424,'Crosswalk Particulates'!$D:$D,0))</f>
        <v>0</v>
      </c>
      <c r="H424" s="45">
        <f t="shared" si="6"/>
        <v>443613865.42805564</v>
      </c>
    </row>
    <row r="425" spans="1:8" s="31" customFormat="1" hidden="1">
      <c r="A425" t="s">
        <v>2537</v>
      </c>
      <c r="B425" t="s">
        <v>2588</v>
      </c>
      <c r="C425" t="s">
        <v>2372</v>
      </c>
      <c r="D425">
        <v>457</v>
      </c>
      <c r="E425" t="s">
        <v>2395</v>
      </c>
      <c r="F425" s="34" t="str">
        <f>INDEX('Crosswalk Particulates'!$B:$B,MATCH('2020 EPA Data'!A425,'Crosswalk Particulates'!$A:$A,0))</f>
        <v>Commercial Buildings Sector</v>
      </c>
      <c r="G425" s="38" t="str">
        <f>INDEX('Crosswalk Particulates'!$E:$E,MATCH('2020 EPA Data'!$B425,'Crosswalk Particulates'!$D:$D,0))</f>
        <v>BC</v>
      </c>
      <c r="H425" s="45">
        <f t="shared" si="6"/>
        <v>414583919.22417474</v>
      </c>
    </row>
    <row r="426" spans="1:8" s="31" customFormat="1">
      <c r="A426" t="s">
        <v>2469</v>
      </c>
      <c r="B426" t="s">
        <v>2429</v>
      </c>
      <c r="C426" t="s">
        <v>2430</v>
      </c>
      <c r="D426">
        <v>427</v>
      </c>
      <c r="E426" t="s">
        <v>2395</v>
      </c>
      <c r="F426" s="34" t="str">
        <f>INDEX('Crosswalk Particulates'!$B:$B,MATCH('2020 EPA Data'!A426,'Crosswalk Particulates'!$A:$A,0))</f>
        <v>industry-fuel-coal</v>
      </c>
      <c r="G426" s="38" t="str">
        <f>INDEX('Crosswalk Particulates'!$E:$E,MATCH('2020 EPA Data'!$B426,'Crosswalk Particulates'!$D:$D,0))</f>
        <v>VOC</v>
      </c>
      <c r="H426" s="45">
        <f t="shared" si="6"/>
        <v>387368344.65803635</v>
      </c>
    </row>
    <row r="427" spans="1:8" s="31" customFormat="1" hidden="1">
      <c r="A427" t="s">
        <v>2457</v>
      </c>
      <c r="B427" t="s">
        <v>2506</v>
      </c>
      <c r="C427" t="s">
        <v>2372</v>
      </c>
      <c r="D427">
        <v>392</v>
      </c>
      <c r="E427" t="s">
        <v>2395</v>
      </c>
      <c r="F427" s="34" t="str">
        <f>INDEX('Crosswalk Particulates'!$B:$B,MATCH('2020 EPA Data'!A427,'Crosswalk Particulates'!$A:$A,0))</f>
        <v>Electricity Sector</v>
      </c>
      <c r="G427" s="38" t="str">
        <f>INDEX('Crosswalk Particulates'!$E:$E,MATCH('2020 EPA Data'!$B427,'Crosswalk Particulates'!$D:$D,0))</f>
        <v>OC</v>
      </c>
      <c r="H427" s="45">
        <f t="shared" si="6"/>
        <v>355616840.99754155</v>
      </c>
    </row>
    <row r="428" spans="1:8" s="31" customFormat="1" hidden="1">
      <c r="A428" t="s">
        <v>2536</v>
      </c>
      <c r="B428" t="s">
        <v>2588</v>
      </c>
      <c r="C428" t="s">
        <v>2372</v>
      </c>
      <c r="D428">
        <v>384</v>
      </c>
      <c r="E428" t="s">
        <v>2395</v>
      </c>
      <c r="F428" s="34" t="str">
        <f>INDEX('Crosswalk Particulates'!$B:$B,MATCH('2020 EPA Data'!A428,'Crosswalk Particulates'!$A:$A,0))</f>
        <v>Commercial Buildings Sector</v>
      </c>
      <c r="G428" s="38" t="str">
        <f>INDEX('Crosswalk Particulates'!$E:$E,MATCH('2020 EPA Data'!$B428,'Crosswalk Particulates'!$D:$D,0))</f>
        <v>BC</v>
      </c>
      <c r="H428" s="45">
        <f t="shared" si="6"/>
        <v>348359354.44657135</v>
      </c>
    </row>
    <row r="429" spans="1:8" s="31" customFormat="1" hidden="1">
      <c r="A429" t="s">
        <v>2457</v>
      </c>
      <c r="B429" t="s">
        <v>2478</v>
      </c>
      <c r="C429" t="s">
        <v>2430</v>
      </c>
      <c r="D429">
        <v>382</v>
      </c>
      <c r="E429" t="s">
        <v>2395</v>
      </c>
      <c r="F429" s="34" t="str">
        <f>INDEX('Crosswalk Particulates'!$B:$B,MATCH('2020 EPA Data'!A429,'Crosswalk Particulates'!$A:$A,0))</f>
        <v>Electricity Sector</v>
      </c>
      <c r="G429" s="38">
        <f>INDEX('Crosswalk Particulates'!$E:$E,MATCH('2020 EPA Data'!$B429,'Crosswalk Particulates'!$D:$D,0))</f>
        <v>0</v>
      </c>
      <c r="H429" s="45">
        <f t="shared" si="6"/>
        <v>346544982.80882877</v>
      </c>
    </row>
    <row r="430" spans="1:8" s="31" customFormat="1" hidden="1">
      <c r="A430" t="s">
        <v>2418</v>
      </c>
      <c r="B430" t="s">
        <v>2502</v>
      </c>
      <c r="C430" t="s">
        <v>2372</v>
      </c>
      <c r="D430">
        <v>367</v>
      </c>
      <c r="E430" t="s">
        <v>2395</v>
      </c>
      <c r="F430" s="34" t="str">
        <f>INDEX('Crosswalk Particulates'!$B:$B,MATCH('2020 EPA Data'!A430,'Crosswalk Particulates'!$A:$A,0))</f>
        <v>Transportation Sector</v>
      </c>
      <c r="G430" s="38">
        <f>INDEX('Crosswalk Particulates'!$E:$E,MATCH('2020 EPA Data'!$B430,'Crosswalk Particulates'!$D:$D,0))</f>
        <v>0</v>
      </c>
      <c r="H430" s="45">
        <f t="shared" si="6"/>
        <v>332937195.52575958</v>
      </c>
    </row>
    <row r="431" spans="1:8" s="31" customFormat="1" hidden="1">
      <c r="A431" t="s">
        <v>2468</v>
      </c>
      <c r="B431" t="s">
        <v>2482</v>
      </c>
      <c r="C431" t="s">
        <v>2430</v>
      </c>
      <c r="D431">
        <v>366</v>
      </c>
      <c r="E431" t="s">
        <v>2395</v>
      </c>
      <c r="F431" s="34" t="str">
        <f>INDEX('Crosswalk Particulates'!$B:$B,MATCH('2020 EPA Data'!A431,'Crosswalk Particulates'!$A:$A,0))</f>
        <v>process-other-industry</v>
      </c>
      <c r="G431" s="38" t="str">
        <f>INDEX('Crosswalk Particulates'!$E:$E,MATCH('2020 EPA Data'!$B431,'Crosswalk Particulates'!$D:$D,0))</f>
        <v>NOX</v>
      </c>
      <c r="H431" s="45">
        <f t="shared" si="6"/>
        <v>332030009.70688826</v>
      </c>
    </row>
    <row r="432" spans="1:8" s="31" customFormat="1" hidden="1">
      <c r="A432" t="s">
        <v>2527</v>
      </c>
      <c r="B432" t="s">
        <v>2483</v>
      </c>
      <c r="C432" t="s">
        <v>2430</v>
      </c>
      <c r="D432">
        <v>357</v>
      </c>
      <c r="E432" t="s">
        <v>2395</v>
      </c>
      <c r="F432" s="34" t="str">
        <f>INDEX('Crosswalk Particulates'!$B:$B,MATCH('2020 EPA Data'!A432,'Crosswalk Particulates'!$A:$A,0))</f>
        <v>Commercial Buildings Sector</v>
      </c>
      <c r="G432" s="38" t="str">
        <f>INDEX('Crosswalk Particulates'!$E:$E,MATCH('2020 EPA Data'!$B432,'Crosswalk Particulates'!$D:$D,0))</f>
        <v>PM25</v>
      </c>
      <c r="H432" s="45">
        <f t="shared" si="6"/>
        <v>323865337.33704674</v>
      </c>
    </row>
    <row r="433" spans="1:8" s="31" customFormat="1" hidden="1">
      <c r="A433" t="s">
        <v>2469</v>
      </c>
      <c r="B433" t="s">
        <v>2478</v>
      </c>
      <c r="C433" t="s">
        <v>2430</v>
      </c>
      <c r="D433">
        <v>346</v>
      </c>
      <c r="E433" t="s">
        <v>2395</v>
      </c>
      <c r="F433" s="34" t="str">
        <f>INDEX('Crosswalk Particulates'!$B:$B,MATCH('2020 EPA Data'!A433,'Crosswalk Particulates'!$A:$A,0))</f>
        <v>industry-fuel-coal</v>
      </c>
      <c r="G433" s="38">
        <f>INDEX('Crosswalk Particulates'!$E:$E,MATCH('2020 EPA Data'!$B433,'Crosswalk Particulates'!$D:$D,0))</f>
        <v>0</v>
      </c>
      <c r="H433" s="45">
        <f t="shared" si="6"/>
        <v>313886293.32946271</v>
      </c>
    </row>
    <row r="434" spans="1:8" s="31" customFormat="1" hidden="1">
      <c r="A434" t="s">
        <v>2427</v>
      </c>
      <c r="B434" t="s">
        <v>2506</v>
      </c>
      <c r="C434" t="s">
        <v>2372</v>
      </c>
      <c r="D434">
        <v>340</v>
      </c>
      <c r="E434" t="s">
        <v>2395</v>
      </c>
      <c r="F434" s="34" t="str">
        <f>INDEX('Crosswalk Particulates'!$B:$B,MATCH('2020 EPA Data'!A434,'Crosswalk Particulates'!$A:$A,0))</f>
        <v>Transportation Sector</v>
      </c>
      <c r="G434" s="38" t="str">
        <f>INDEX('Crosswalk Particulates'!$E:$E,MATCH('2020 EPA Data'!$B434,'Crosswalk Particulates'!$D:$D,0))</f>
        <v>OC</v>
      </c>
      <c r="H434" s="45">
        <f t="shared" si="6"/>
        <v>308443178.41623503</v>
      </c>
    </row>
    <row r="435" spans="1:8" s="31" customFormat="1" hidden="1">
      <c r="A435" t="s">
        <v>2442</v>
      </c>
      <c r="B435" t="s">
        <v>2502</v>
      </c>
      <c r="C435" t="s">
        <v>2372</v>
      </c>
      <c r="D435">
        <v>340</v>
      </c>
      <c r="E435" t="s">
        <v>2395</v>
      </c>
      <c r="F435" s="34" t="str">
        <f>INDEX('Crosswalk Particulates'!$B:$B,MATCH('2020 EPA Data'!A435,'Crosswalk Particulates'!$A:$A,0))</f>
        <v>Transportation Sector</v>
      </c>
      <c r="G435" s="38">
        <f>INDEX('Crosswalk Particulates'!$E:$E,MATCH('2020 EPA Data'!$B435,'Crosswalk Particulates'!$D:$D,0))</f>
        <v>0</v>
      </c>
      <c r="H435" s="45">
        <f t="shared" si="6"/>
        <v>308443178.41623503</v>
      </c>
    </row>
    <row r="436" spans="1:8" s="31" customFormat="1" hidden="1">
      <c r="A436" t="s">
        <v>2458</v>
      </c>
      <c r="B436" t="s">
        <v>2588</v>
      </c>
      <c r="C436" t="s">
        <v>2372</v>
      </c>
      <c r="D436">
        <v>332</v>
      </c>
      <c r="E436" t="s">
        <v>2395</v>
      </c>
      <c r="F436" s="34" t="str">
        <f>INDEX('Crosswalk Particulates'!$B:$B,MATCH('2020 EPA Data'!A436,'Crosswalk Particulates'!$A:$A,0))</f>
        <v>process-other-industry</v>
      </c>
      <c r="G436" s="38" t="str">
        <f>INDEX('Crosswalk Particulates'!$E:$E,MATCH('2020 EPA Data'!$B436,'Crosswalk Particulates'!$D:$D,0))</f>
        <v>BC</v>
      </c>
      <c r="H436" s="45">
        <f t="shared" si="6"/>
        <v>301185691.86526477</v>
      </c>
    </row>
    <row r="437" spans="1:8" s="31" customFormat="1" hidden="1">
      <c r="A437" t="s">
        <v>2519</v>
      </c>
      <c r="B437" t="s">
        <v>2506</v>
      </c>
      <c r="C437" t="s">
        <v>2372</v>
      </c>
      <c r="D437">
        <v>319</v>
      </c>
      <c r="E437" t="s">
        <v>2395</v>
      </c>
      <c r="F437" s="34" t="str">
        <f>INDEX('Crosswalk Particulates'!$B:$B,MATCH('2020 EPA Data'!A437,'Crosswalk Particulates'!$A:$A,0))</f>
        <v>process-mining-industry</v>
      </c>
      <c r="G437" s="38" t="str">
        <f>INDEX('Crosswalk Particulates'!$E:$E,MATCH('2020 EPA Data'!$B437,'Crosswalk Particulates'!$D:$D,0))</f>
        <v>OC</v>
      </c>
      <c r="H437" s="45">
        <f t="shared" si="6"/>
        <v>289392276.21993816</v>
      </c>
    </row>
    <row r="438" spans="1:8" s="31" customFormat="1" hidden="1">
      <c r="A438" t="s">
        <v>2564</v>
      </c>
      <c r="B438" t="s">
        <v>2588</v>
      </c>
      <c r="C438" t="s">
        <v>2372</v>
      </c>
      <c r="D438">
        <v>311</v>
      </c>
      <c r="E438" t="s">
        <v>2395</v>
      </c>
      <c r="F438" s="34" t="str">
        <f>INDEX('Crosswalk Particulates'!$B:$B,MATCH('2020 EPA Data'!A438,'Crosswalk Particulates'!$A:$A,0))</f>
        <v>Residential Buildings Sector</v>
      </c>
      <c r="G438" s="38" t="str">
        <f>INDEX('Crosswalk Particulates'!$E:$E,MATCH('2020 EPA Data'!$B438,'Crosswalk Particulates'!$D:$D,0))</f>
        <v>BC</v>
      </c>
      <c r="H438" s="45">
        <f t="shared" si="6"/>
        <v>282134789.6689679</v>
      </c>
    </row>
    <row r="439" spans="1:8" s="31" customFormat="1" hidden="1">
      <c r="A439" t="s">
        <v>2492</v>
      </c>
      <c r="B439" t="s">
        <v>2588</v>
      </c>
      <c r="C439" t="s">
        <v>2372</v>
      </c>
      <c r="D439">
        <v>303</v>
      </c>
      <c r="E439" t="s">
        <v>2395</v>
      </c>
      <c r="F439" s="34" t="str">
        <f>INDEX('Crosswalk Particulates'!$B:$B,MATCH('2020 EPA Data'!A439,'Crosswalk Particulates'!$A:$A,0))</f>
        <v>process-iron and steel-industry</v>
      </c>
      <c r="G439" s="38" t="str">
        <f>INDEX('Crosswalk Particulates'!$E:$E,MATCH('2020 EPA Data'!$B439,'Crosswalk Particulates'!$D:$D,0))</f>
        <v>BC</v>
      </c>
      <c r="H439" s="45">
        <f t="shared" si="6"/>
        <v>274877303.11799771</v>
      </c>
    </row>
    <row r="440" spans="1:8" s="31" customFormat="1" hidden="1">
      <c r="A440" t="s">
        <v>2521</v>
      </c>
      <c r="B440" t="s">
        <v>2506</v>
      </c>
      <c r="C440" t="s">
        <v>2372</v>
      </c>
      <c r="D440">
        <v>303</v>
      </c>
      <c r="E440" t="s">
        <v>2395</v>
      </c>
      <c r="F440" s="34" t="str">
        <f>INDEX('Crosswalk Particulates'!$B:$B,MATCH('2020 EPA Data'!A440,'Crosswalk Particulates'!$A:$A,0))</f>
        <v>Electricity Sector</v>
      </c>
      <c r="G440" s="38" t="str">
        <f>INDEX('Crosswalk Particulates'!$E:$E,MATCH('2020 EPA Data'!$B440,'Crosswalk Particulates'!$D:$D,0))</f>
        <v>OC</v>
      </c>
      <c r="H440" s="45">
        <f t="shared" si="6"/>
        <v>274877303.11799771</v>
      </c>
    </row>
    <row r="441" spans="1:8" s="31" customFormat="1" hidden="1">
      <c r="A441" t="s">
        <v>2427</v>
      </c>
      <c r="B441" t="s">
        <v>2502</v>
      </c>
      <c r="C441" t="s">
        <v>2372</v>
      </c>
      <c r="D441">
        <v>298</v>
      </c>
      <c r="E441" t="s">
        <v>2395</v>
      </c>
      <c r="F441" s="34" t="str">
        <f>INDEX('Crosswalk Particulates'!$B:$B,MATCH('2020 EPA Data'!A441,'Crosswalk Particulates'!$A:$A,0))</f>
        <v>Transportation Sector</v>
      </c>
      <c r="G441" s="38">
        <f>INDEX('Crosswalk Particulates'!$E:$E,MATCH('2020 EPA Data'!$B441,'Crosswalk Particulates'!$D:$D,0))</f>
        <v>0</v>
      </c>
      <c r="H441" s="45">
        <f t="shared" si="6"/>
        <v>270341374.02364129</v>
      </c>
    </row>
    <row r="442" spans="1:8" s="31" customFormat="1" hidden="1">
      <c r="A442" t="s">
        <v>2420</v>
      </c>
      <c r="B442" t="s">
        <v>2478</v>
      </c>
      <c r="C442" t="s">
        <v>2430</v>
      </c>
      <c r="D442">
        <v>289</v>
      </c>
      <c r="E442" t="s">
        <v>2395</v>
      </c>
      <c r="F442" s="34" t="str">
        <f>INDEX('Crosswalk Particulates'!$B:$B,MATCH('2020 EPA Data'!A442,'Crosswalk Particulates'!$A:$A,0))</f>
        <v>process-other-industry</v>
      </c>
      <c r="G442" s="38">
        <f>INDEX('Crosswalk Particulates'!$E:$E,MATCH('2020 EPA Data'!$B442,'Crosswalk Particulates'!$D:$D,0))</f>
        <v>0</v>
      </c>
      <c r="H442" s="45">
        <f t="shared" si="6"/>
        <v>262176701.6537998</v>
      </c>
    </row>
    <row r="443" spans="1:8" s="31" customFormat="1" hidden="1">
      <c r="A443" t="s">
        <v>2541</v>
      </c>
      <c r="B443" t="s">
        <v>2506</v>
      </c>
      <c r="C443" t="s">
        <v>2372</v>
      </c>
      <c r="D443">
        <v>289</v>
      </c>
      <c r="E443" t="s">
        <v>2395</v>
      </c>
      <c r="F443" s="34" t="str">
        <f>INDEX('Crosswalk Particulates'!$B:$B,MATCH('2020 EPA Data'!A443,'Crosswalk Particulates'!$A:$A,0))</f>
        <v>Commercial Buildings Sector</v>
      </c>
      <c r="G443" s="38" t="str">
        <f>INDEX('Crosswalk Particulates'!$E:$E,MATCH('2020 EPA Data'!$B443,'Crosswalk Particulates'!$D:$D,0))</f>
        <v>OC</v>
      </c>
      <c r="H443" s="45">
        <f t="shared" si="6"/>
        <v>262176701.6537998</v>
      </c>
    </row>
    <row r="444" spans="1:8" s="31" customFormat="1" hidden="1">
      <c r="A444" t="s">
        <v>2527</v>
      </c>
      <c r="B444" t="s">
        <v>2502</v>
      </c>
      <c r="C444" t="s">
        <v>2372</v>
      </c>
      <c r="D444">
        <v>288</v>
      </c>
      <c r="E444" t="s">
        <v>2395</v>
      </c>
      <c r="F444" s="34" t="str">
        <f>INDEX('Crosswalk Particulates'!$B:$B,MATCH('2020 EPA Data'!A444,'Crosswalk Particulates'!$A:$A,0))</f>
        <v>Commercial Buildings Sector</v>
      </c>
      <c r="G444" s="38">
        <f>INDEX('Crosswalk Particulates'!$E:$E,MATCH('2020 EPA Data'!$B444,'Crosswalk Particulates'!$D:$D,0))</f>
        <v>0</v>
      </c>
      <c r="H444" s="45">
        <f t="shared" si="6"/>
        <v>261269515.83492848</v>
      </c>
    </row>
    <row r="445" spans="1:8" s="31" customFormat="1" hidden="1">
      <c r="A445" t="s">
        <v>2407</v>
      </c>
      <c r="B445" t="s">
        <v>2488</v>
      </c>
      <c r="C445" t="s">
        <v>2430</v>
      </c>
      <c r="D445">
        <v>277</v>
      </c>
      <c r="E445" t="s">
        <v>2395</v>
      </c>
      <c r="F445" s="34" t="str">
        <f>INDEX('Crosswalk Particulates'!$B:$B,MATCH('2020 EPA Data'!A445,'Crosswalk Particulates'!$A:$A,0))</f>
        <v>Other-EPA</v>
      </c>
      <c r="G445" s="38" t="str">
        <f>INDEX('Crosswalk Particulates'!$E:$E,MATCH('2020 EPA Data'!$B445,'Crosswalk Particulates'!$D:$D,0))</f>
        <v>SOx</v>
      </c>
      <c r="H445" s="45">
        <f t="shared" si="6"/>
        <v>251290471.82734442</v>
      </c>
    </row>
    <row r="446" spans="1:8" s="31" customFormat="1" hidden="1">
      <c r="A446" t="s">
        <v>2475</v>
      </c>
      <c r="B446" t="s">
        <v>2478</v>
      </c>
      <c r="C446" t="s">
        <v>2430</v>
      </c>
      <c r="D446">
        <v>266</v>
      </c>
      <c r="E446" t="s">
        <v>2395</v>
      </c>
      <c r="F446" s="34" t="str">
        <f>INDEX('Crosswalk Particulates'!$B:$B,MATCH('2020 EPA Data'!A446,'Crosswalk Particulates'!$A:$A,0))</f>
        <v>process-other-industry</v>
      </c>
      <c r="G446" s="38">
        <f>INDEX('Crosswalk Particulates'!$E:$E,MATCH('2020 EPA Data'!$B446,'Crosswalk Particulates'!$D:$D,0))</f>
        <v>0</v>
      </c>
      <c r="H446" s="45">
        <f t="shared" si="6"/>
        <v>241311427.81976035</v>
      </c>
    </row>
    <row r="447" spans="1:8" s="31" customFormat="1" hidden="1">
      <c r="A447" t="s">
        <v>2462</v>
      </c>
      <c r="B447" t="s">
        <v>2588</v>
      </c>
      <c r="C447" t="s">
        <v>2372</v>
      </c>
      <c r="D447">
        <v>253</v>
      </c>
      <c r="E447" t="s">
        <v>2395</v>
      </c>
      <c r="F447" s="34" t="str">
        <f>INDEX('Crosswalk Particulates'!$B:$B,MATCH('2020 EPA Data'!A447,'Crosswalk Particulates'!$A:$A,0))</f>
        <v>Other-EPA</v>
      </c>
      <c r="G447" s="38" t="str">
        <f>INDEX('Crosswalk Particulates'!$E:$E,MATCH('2020 EPA Data'!$B447,'Crosswalk Particulates'!$D:$D,0))</f>
        <v>BC</v>
      </c>
      <c r="H447" s="45">
        <f t="shared" si="6"/>
        <v>229518012.17443371</v>
      </c>
    </row>
    <row r="448" spans="1:8" s="31" customFormat="1" hidden="1">
      <c r="A448" t="s">
        <v>2476</v>
      </c>
      <c r="B448" t="s">
        <v>2502</v>
      </c>
      <c r="C448" t="s">
        <v>2372</v>
      </c>
      <c r="D448">
        <v>250</v>
      </c>
      <c r="E448" t="s">
        <v>2395</v>
      </c>
      <c r="F448" s="34" t="str">
        <f>INDEX('Crosswalk Particulates'!$B:$B,MATCH('2020 EPA Data'!A448,'Crosswalk Particulates'!$A:$A,0))</f>
        <v>Transportation Sector</v>
      </c>
      <c r="G448" s="38">
        <f>INDEX('Crosswalk Particulates'!$E:$E,MATCH('2020 EPA Data'!$B448,'Crosswalk Particulates'!$D:$D,0))</f>
        <v>0</v>
      </c>
      <c r="H448" s="45">
        <f t="shared" si="6"/>
        <v>226796454.71781987</v>
      </c>
    </row>
    <row r="449" spans="1:8" s="31" customFormat="1" hidden="1">
      <c r="A449" t="s">
        <v>2415</v>
      </c>
      <c r="B449" t="s">
        <v>2478</v>
      </c>
      <c r="C449" t="s">
        <v>2430</v>
      </c>
      <c r="D449">
        <v>231</v>
      </c>
      <c r="E449" t="s">
        <v>2395</v>
      </c>
      <c r="F449" s="34" t="str">
        <f>INDEX('Crosswalk Particulates'!$B:$B,MATCH('2020 EPA Data'!A449,'Crosswalk Particulates'!$A:$A,0))</f>
        <v>process-ngps-industry</v>
      </c>
      <c r="G449" s="38">
        <f>INDEX('Crosswalk Particulates'!$E:$E,MATCH('2020 EPA Data'!$B449,'Crosswalk Particulates'!$D:$D,0))</f>
        <v>0</v>
      </c>
      <c r="H449" s="45">
        <f t="shared" si="6"/>
        <v>209559924.15926558</v>
      </c>
    </row>
    <row r="450" spans="1:8" s="31" customFormat="1" hidden="1">
      <c r="A450" t="s">
        <v>2455</v>
      </c>
      <c r="B450" t="s">
        <v>2588</v>
      </c>
      <c r="C450" t="s">
        <v>2372</v>
      </c>
      <c r="D450">
        <v>224</v>
      </c>
      <c r="E450" t="s">
        <v>2395</v>
      </c>
      <c r="F450" s="34" t="str">
        <f>INDEX('Crosswalk Particulates'!$B:$B,MATCH('2020 EPA Data'!A450,'Crosswalk Particulates'!$A:$A,0))</f>
        <v>Commercial Buildings Sector</v>
      </c>
      <c r="G450" s="38" t="str">
        <f>INDEX('Crosswalk Particulates'!$E:$E,MATCH('2020 EPA Data'!$B450,'Crosswalk Particulates'!$D:$D,0))</f>
        <v>BC</v>
      </c>
      <c r="H450" s="45">
        <f t="shared" si="6"/>
        <v>203209623.42716661</v>
      </c>
    </row>
    <row r="451" spans="1:8" s="31" customFormat="1" hidden="1">
      <c r="A451" t="s">
        <v>2541</v>
      </c>
      <c r="B451" t="s">
        <v>2502</v>
      </c>
      <c r="C451" t="s">
        <v>2372</v>
      </c>
      <c r="D451">
        <v>223</v>
      </c>
      <c r="E451" t="s">
        <v>2395</v>
      </c>
      <c r="F451" s="34" t="str">
        <f>INDEX('Crosswalk Particulates'!$B:$B,MATCH('2020 EPA Data'!A451,'Crosswalk Particulates'!$A:$A,0))</f>
        <v>Commercial Buildings Sector</v>
      </c>
      <c r="G451" s="38">
        <f>INDEX('Crosswalk Particulates'!$E:$E,MATCH('2020 EPA Data'!$B451,'Crosswalk Particulates'!$D:$D,0))</f>
        <v>0</v>
      </c>
      <c r="H451" s="45">
        <f t="shared" si="6"/>
        <v>202302437.60829532</v>
      </c>
    </row>
    <row r="452" spans="1:8" s="31" customFormat="1" hidden="1">
      <c r="A452" t="s">
        <v>2536</v>
      </c>
      <c r="B452" t="s">
        <v>2478</v>
      </c>
      <c r="C452" t="s">
        <v>2430</v>
      </c>
      <c r="D452">
        <v>216</v>
      </c>
      <c r="E452" t="s">
        <v>2395</v>
      </c>
      <c r="F452" s="34" t="str">
        <f>INDEX('Crosswalk Particulates'!$B:$B,MATCH('2020 EPA Data'!A452,'Crosswalk Particulates'!$A:$A,0))</f>
        <v>Commercial Buildings Sector</v>
      </c>
      <c r="G452" s="38">
        <f>INDEX('Crosswalk Particulates'!$E:$E,MATCH('2020 EPA Data'!$B452,'Crosswalk Particulates'!$D:$D,0))</f>
        <v>0</v>
      </c>
      <c r="H452" s="45">
        <f t="shared" ref="H452:H515" si="7">IF(E452="TON",D452/metricton_to_shortton,0)*10^6</f>
        <v>195952136.87619635</v>
      </c>
    </row>
    <row r="453" spans="1:8" s="31" customFormat="1" hidden="1">
      <c r="A453" t="s">
        <v>2420</v>
      </c>
      <c r="B453" t="s">
        <v>2488</v>
      </c>
      <c r="C453" t="s">
        <v>2430</v>
      </c>
      <c r="D453">
        <v>210</v>
      </c>
      <c r="E453" t="s">
        <v>2395</v>
      </c>
      <c r="F453" s="34" t="str">
        <f>INDEX('Crosswalk Particulates'!$B:$B,MATCH('2020 EPA Data'!A453,'Crosswalk Particulates'!$A:$A,0))</f>
        <v>process-other-industry</v>
      </c>
      <c r="G453" s="38" t="str">
        <f>INDEX('Crosswalk Particulates'!$E:$E,MATCH('2020 EPA Data'!$B453,'Crosswalk Particulates'!$D:$D,0))</f>
        <v>SOx</v>
      </c>
      <c r="H453" s="45">
        <f t="shared" si="7"/>
        <v>190509021.96296868</v>
      </c>
    </row>
    <row r="454" spans="1:8" s="31" customFormat="1" hidden="1">
      <c r="A454" t="s">
        <v>2405</v>
      </c>
      <c r="B454" t="s">
        <v>2488</v>
      </c>
      <c r="C454" t="s">
        <v>2430</v>
      </c>
      <c r="D454">
        <v>206</v>
      </c>
      <c r="E454" t="s">
        <v>2395</v>
      </c>
      <c r="F454" s="34" t="str">
        <f>INDEX('Crosswalk Particulates'!$B:$B,MATCH('2020 EPA Data'!A454,'Crosswalk Particulates'!$A:$A,0))</f>
        <v>Other-EPA</v>
      </c>
      <c r="G454" s="38" t="str">
        <f>INDEX('Crosswalk Particulates'!$E:$E,MATCH('2020 EPA Data'!$B454,'Crosswalk Particulates'!$D:$D,0))</f>
        <v>SOx</v>
      </c>
      <c r="H454" s="45">
        <f t="shared" si="7"/>
        <v>186880278.68748358</v>
      </c>
    </row>
    <row r="455" spans="1:8" s="31" customFormat="1" hidden="1">
      <c r="A455" t="s">
        <v>2480</v>
      </c>
      <c r="B455" t="s">
        <v>2588</v>
      </c>
      <c r="C455" t="s">
        <v>2372</v>
      </c>
      <c r="D455">
        <v>201</v>
      </c>
      <c r="E455" t="s">
        <v>2395</v>
      </c>
      <c r="F455" s="34" t="str">
        <f>INDEX('Crosswalk Particulates'!$B:$B,MATCH('2020 EPA Data'!A455,'Crosswalk Particulates'!$A:$A,0))</f>
        <v>process-cement-industry</v>
      </c>
      <c r="G455" s="38" t="str">
        <f>INDEX('Crosswalk Particulates'!$E:$E,MATCH('2020 EPA Data'!$B455,'Crosswalk Particulates'!$D:$D,0))</f>
        <v>BC</v>
      </c>
      <c r="H455" s="45">
        <f t="shared" si="7"/>
        <v>182344349.59312716</v>
      </c>
    </row>
    <row r="456" spans="1:8" s="31" customFormat="1" hidden="1">
      <c r="A456" t="s">
        <v>2436</v>
      </c>
      <c r="B456" t="s">
        <v>2488</v>
      </c>
      <c r="C456" t="s">
        <v>2430</v>
      </c>
      <c r="D456">
        <v>190</v>
      </c>
      <c r="E456" t="s">
        <v>2395</v>
      </c>
      <c r="F456" s="34" t="str">
        <f>INDEX('Crosswalk Particulates'!$B:$B,MATCH('2020 EPA Data'!A456,'Crosswalk Particulates'!$A:$A,0))</f>
        <v>Other-EPA</v>
      </c>
      <c r="G456" s="38" t="str">
        <f>INDEX('Crosswalk Particulates'!$E:$E,MATCH('2020 EPA Data'!$B456,'Crosswalk Particulates'!$D:$D,0))</f>
        <v>SOx</v>
      </c>
      <c r="H456" s="45">
        <f t="shared" si="7"/>
        <v>172365305.5855431</v>
      </c>
    </row>
    <row r="457" spans="1:8" s="31" customFormat="1" hidden="1">
      <c r="A457" t="s">
        <v>2492</v>
      </c>
      <c r="B457" t="s">
        <v>2478</v>
      </c>
      <c r="C457" t="s">
        <v>2430</v>
      </c>
      <c r="D457">
        <v>186</v>
      </c>
      <c r="E457" t="s">
        <v>2395</v>
      </c>
      <c r="F457" s="34" t="str">
        <f>INDEX('Crosswalk Particulates'!$B:$B,MATCH('2020 EPA Data'!A457,'Crosswalk Particulates'!$A:$A,0))</f>
        <v>process-iron and steel-industry</v>
      </c>
      <c r="G457" s="38">
        <f>INDEX('Crosswalk Particulates'!$E:$E,MATCH('2020 EPA Data'!$B457,'Crosswalk Particulates'!$D:$D,0))</f>
        <v>0</v>
      </c>
      <c r="H457" s="45">
        <f t="shared" si="7"/>
        <v>168736562.310058</v>
      </c>
    </row>
    <row r="458" spans="1:8" s="31" customFormat="1" hidden="1">
      <c r="A458" t="s">
        <v>2442</v>
      </c>
      <c r="B458" t="s">
        <v>2488</v>
      </c>
      <c r="C458" t="s">
        <v>2430</v>
      </c>
      <c r="D458">
        <v>173</v>
      </c>
      <c r="E458" t="s">
        <v>2395</v>
      </c>
      <c r="F458" s="34" t="str">
        <f>INDEX('Crosswalk Particulates'!$B:$B,MATCH('2020 EPA Data'!A458,'Crosswalk Particulates'!$A:$A,0))</f>
        <v>Transportation Sector</v>
      </c>
      <c r="G458" s="38" t="str">
        <f>INDEX('Crosswalk Particulates'!$E:$E,MATCH('2020 EPA Data'!$B458,'Crosswalk Particulates'!$D:$D,0))</f>
        <v>SOx</v>
      </c>
      <c r="H458" s="45">
        <f t="shared" si="7"/>
        <v>156943146.66473135</v>
      </c>
    </row>
    <row r="459" spans="1:8" s="31" customFormat="1" hidden="1">
      <c r="A459" t="s">
        <v>2469</v>
      </c>
      <c r="B459" t="s">
        <v>2588</v>
      </c>
      <c r="C459" t="s">
        <v>2372</v>
      </c>
      <c r="D459">
        <v>157</v>
      </c>
      <c r="E459" t="s">
        <v>2395</v>
      </c>
      <c r="F459" s="34" t="str">
        <f>INDEX('Crosswalk Particulates'!$B:$B,MATCH('2020 EPA Data'!A459,'Crosswalk Particulates'!$A:$A,0))</f>
        <v>industry-fuel-coal</v>
      </c>
      <c r="G459" s="38" t="str">
        <f>INDEX('Crosswalk Particulates'!$E:$E,MATCH('2020 EPA Data'!$B459,'Crosswalk Particulates'!$D:$D,0))</f>
        <v>BC</v>
      </c>
      <c r="H459" s="45">
        <f t="shared" si="7"/>
        <v>142428173.56279087</v>
      </c>
    </row>
    <row r="460" spans="1:8" s="31" customFormat="1" hidden="1">
      <c r="A460" t="s">
        <v>2459</v>
      </c>
      <c r="B460" t="s">
        <v>2588</v>
      </c>
      <c r="C460" t="s">
        <v>2372</v>
      </c>
      <c r="D460">
        <v>138</v>
      </c>
      <c r="E460" t="s">
        <v>2395</v>
      </c>
      <c r="F460" s="34" t="str">
        <f>INDEX('Crosswalk Particulates'!$B:$B,MATCH('2020 EPA Data'!A460,'Crosswalk Particulates'!$A:$A,0))</f>
        <v>process-other-industry</v>
      </c>
      <c r="G460" s="38" t="str">
        <f>INDEX('Crosswalk Particulates'!$E:$E,MATCH('2020 EPA Data'!$B460,'Crosswalk Particulates'!$D:$D,0))</f>
        <v>BC</v>
      </c>
      <c r="H460" s="45">
        <f t="shared" si="7"/>
        <v>125191643.00423656</v>
      </c>
    </row>
    <row r="461" spans="1:8" s="31" customFormat="1" hidden="1">
      <c r="A461" t="s">
        <v>2501</v>
      </c>
      <c r="B461" t="s">
        <v>2478</v>
      </c>
      <c r="C461" t="s">
        <v>2430</v>
      </c>
      <c r="D461">
        <v>136</v>
      </c>
      <c r="E461" t="s">
        <v>2395</v>
      </c>
      <c r="F461" s="34" t="str">
        <f>INDEX('Crosswalk Particulates'!$B:$B,MATCH('2020 EPA Data'!A461,'Crosswalk Particulates'!$A:$A,0))</f>
        <v>industry-fuel-oil</v>
      </c>
      <c r="G461" s="38">
        <f>INDEX('Crosswalk Particulates'!$E:$E,MATCH('2020 EPA Data'!$B461,'Crosswalk Particulates'!$D:$D,0))</f>
        <v>0</v>
      </c>
      <c r="H461" s="45">
        <f t="shared" si="7"/>
        <v>123377271.36649401</v>
      </c>
    </row>
    <row r="462" spans="1:8" s="31" customFormat="1" hidden="1">
      <c r="A462" t="s">
        <v>2481</v>
      </c>
      <c r="B462" t="s">
        <v>2588</v>
      </c>
      <c r="C462" t="s">
        <v>2372</v>
      </c>
      <c r="D462">
        <v>134</v>
      </c>
      <c r="E462" t="s">
        <v>2395</v>
      </c>
      <c r="F462" s="34" t="str">
        <f>INDEX('Crosswalk Particulates'!$B:$B,MATCH('2020 EPA Data'!A462,'Crosswalk Particulates'!$A:$A,0))</f>
        <v>Electricity Sector</v>
      </c>
      <c r="G462" s="38" t="str">
        <f>INDEX('Crosswalk Particulates'!$E:$E,MATCH('2020 EPA Data'!$B462,'Crosswalk Particulates'!$D:$D,0))</f>
        <v>BC</v>
      </c>
      <c r="H462" s="45">
        <f t="shared" si="7"/>
        <v>121562899.72875145</v>
      </c>
    </row>
    <row r="463" spans="1:8" s="31" customFormat="1">
      <c r="A463" t="s">
        <v>2527</v>
      </c>
      <c r="B463" t="s">
        <v>2429</v>
      </c>
      <c r="C463" t="s">
        <v>2430</v>
      </c>
      <c r="D463">
        <v>132</v>
      </c>
      <c r="E463" t="s">
        <v>2395</v>
      </c>
      <c r="F463" s="34" t="str">
        <f>INDEX('Crosswalk Particulates'!$B:$B,MATCH('2020 EPA Data'!A463,'Crosswalk Particulates'!$A:$A,0))</f>
        <v>Commercial Buildings Sector</v>
      </c>
      <c r="G463" s="38" t="str">
        <f>INDEX('Crosswalk Particulates'!$E:$E,MATCH('2020 EPA Data'!$B463,'Crosswalk Particulates'!$D:$D,0))</f>
        <v>VOC</v>
      </c>
      <c r="H463" s="45">
        <f t="shared" si="7"/>
        <v>119748528.09100889</v>
      </c>
    </row>
    <row r="464" spans="1:8" s="31" customFormat="1" hidden="1">
      <c r="A464" t="s">
        <v>2503</v>
      </c>
      <c r="B464" t="s">
        <v>2588</v>
      </c>
      <c r="C464" t="s">
        <v>2372</v>
      </c>
      <c r="D464">
        <v>130</v>
      </c>
      <c r="E464" t="s">
        <v>2395</v>
      </c>
      <c r="F464" s="34" t="str">
        <f>INDEX('Crosswalk Particulates'!$B:$B,MATCH('2020 EPA Data'!A464,'Crosswalk Particulates'!$A:$A,0))</f>
        <v>Residential Buildings Sector</v>
      </c>
      <c r="G464" s="38" t="str">
        <f>INDEX('Crosswalk Particulates'!$E:$E,MATCH('2020 EPA Data'!$B464,'Crosswalk Particulates'!$D:$D,0))</f>
        <v>BC</v>
      </c>
      <c r="H464" s="45">
        <f t="shared" si="7"/>
        <v>117934156.45326634</v>
      </c>
    </row>
    <row r="465" spans="1:8" s="31" customFormat="1" hidden="1">
      <c r="A465" t="s">
        <v>2475</v>
      </c>
      <c r="B465" t="s">
        <v>2588</v>
      </c>
      <c r="C465" t="s">
        <v>2372</v>
      </c>
      <c r="D465">
        <v>125</v>
      </c>
      <c r="E465" t="s">
        <v>2395</v>
      </c>
      <c r="F465" s="34" t="str">
        <f>INDEX('Crosswalk Particulates'!$B:$B,MATCH('2020 EPA Data'!A465,'Crosswalk Particulates'!$A:$A,0))</f>
        <v>process-other-industry</v>
      </c>
      <c r="G465" s="38" t="str">
        <f>INDEX('Crosswalk Particulates'!$E:$E,MATCH('2020 EPA Data'!$B465,'Crosswalk Particulates'!$D:$D,0))</f>
        <v>BC</v>
      </c>
      <c r="H465" s="45">
        <f t="shared" si="7"/>
        <v>113398227.35890993</v>
      </c>
    </row>
    <row r="466" spans="1:8" s="31" customFormat="1" hidden="1">
      <c r="A466" t="s">
        <v>2427</v>
      </c>
      <c r="B466" t="s">
        <v>2488</v>
      </c>
      <c r="C466" t="s">
        <v>2430</v>
      </c>
      <c r="D466">
        <v>110</v>
      </c>
      <c r="E466" t="s">
        <v>2395</v>
      </c>
      <c r="F466" s="34" t="str">
        <f>INDEX('Crosswalk Particulates'!$B:$B,MATCH('2020 EPA Data'!A466,'Crosswalk Particulates'!$A:$A,0))</f>
        <v>Transportation Sector</v>
      </c>
      <c r="G466" s="38" t="str">
        <f>INDEX('Crosswalk Particulates'!$E:$E,MATCH('2020 EPA Data'!$B466,'Crosswalk Particulates'!$D:$D,0))</f>
        <v>SOx</v>
      </c>
      <c r="H466" s="45">
        <f t="shared" si="7"/>
        <v>99790440.075840756</v>
      </c>
    </row>
    <row r="467" spans="1:8" s="31" customFormat="1" hidden="1">
      <c r="A467" t="s">
        <v>2442</v>
      </c>
      <c r="B467" t="s">
        <v>2478</v>
      </c>
      <c r="C467" t="s">
        <v>2430</v>
      </c>
      <c r="D467">
        <v>107</v>
      </c>
      <c r="E467" t="s">
        <v>2395</v>
      </c>
      <c r="F467" s="34" t="str">
        <f>INDEX('Crosswalk Particulates'!$B:$B,MATCH('2020 EPA Data'!A467,'Crosswalk Particulates'!$A:$A,0))</f>
        <v>Transportation Sector</v>
      </c>
      <c r="G467" s="38">
        <f>INDEX('Crosswalk Particulates'!$E:$E,MATCH('2020 EPA Data'!$B467,'Crosswalk Particulates'!$D:$D,0))</f>
        <v>0</v>
      </c>
      <c r="H467" s="45">
        <f t="shared" si="7"/>
        <v>97068882.619226918</v>
      </c>
    </row>
    <row r="468" spans="1:8" s="31" customFormat="1" hidden="1">
      <c r="A468" t="s">
        <v>2469</v>
      </c>
      <c r="B468" t="s">
        <v>2506</v>
      </c>
      <c r="C468" t="s">
        <v>2372</v>
      </c>
      <c r="D468">
        <v>107</v>
      </c>
      <c r="E468" t="s">
        <v>2395</v>
      </c>
      <c r="F468" s="34" t="str">
        <f>INDEX('Crosswalk Particulates'!$B:$B,MATCH('2020 EPA Data'!A468,'Crosswalk Particulates'!$A:$A,0))</f>
        <v>industry-fuel-coal</v>
      </c>
      <c r="G468" s="38" t="str">
        <f>INDEX('Crosswalk Particulates'!$E:$E,MATCH('2020 EPA Data'!$B468,'Crosswalk Particulates'!$D:$D,0))</f>
        <v>OC</v>
      </c>
      <c r="H468" s="45">
        <f t="shared" si="7"/>
        <v>97068882.619226918</v>
      </c>
    </row>
    <row r="469" spans="1:8" s="31" customFormat="1" hidden="1">
      <c r="A469" t="s">
        <v>2537</v>
      </c>
      <c r="B469" t="s">
        <v>2478</v>
      </c>
      <c r="C469" t="s">
        <v>2430</v>
      </c>
      <c r="D469">
        <v>99</v>
      </c>
      <c r="E469" t="s">
        <v>2395</v>
      </c>
      <c r="F469" s="34" t="str">
        <f>INDEX('Crosswalk Particulates'!$B:$B,MATCH('2020 EPA Data'!A469,'Crosswalk Particulates'!$A:$A,0))</f>
        <v>Commercial Buildings Sector</v>
      </c>
      <c r="G469" s="38">
        <f>INDEX('Crosswalk Particulates'!$E:$E,MATCH('2020 EPA Data'!$B469,'Crosswalk Particulates'!$D:$D,0))</f>
        <v>0</v>
      </c>
      <c r="H469" s="45">
        <f t="shared" si="7"/>
        <v>89811396.068256676</v>
      </c>
    </row>
    <row r="470" spans="1:8" s="31" customFormat="1" hidden="1">
      <c r="A470" t="s">
        <v>2436</v>
      </c>
      <c r="B470" t="s">
        <v>2506</v>
      </c>
      <c r="C470" t="s">
        <v>2372</v>
      </c>
      <c r="D470">
        <v>96</v>
      </c>
      <c r="E470" t="s">
        <v>2395</v>
      </c>
      <c r="F470" s="34" t="str">
        <f>INDEX('Crosswalk Particulates'!$B:$B,MATCH('2020 EPA Data'!A470,'Crosswalk Particulates'!$A:$A,0))</f>
        <v>Other-EPA</v>
      </c>
      <c r="G470" s="38" t="str">
        <f>INDEX('Crosswalk Particulates'!$E:$E,MATCH('2020 EPA Data'!$B470,'Crosswalk Particulates'!$D:$D,0))</f>
        <v>OC</v>
      </c>
      <c r="H470" s="45">
        <f t="shared" si="7"/>
        <v>87089838.611642838</v>
      </c>
    </row>
    <row r="471" spans="1:8" s="31" customFormat="1" hidden="1">
      <c r="A471" t="s">
        <v>2425</v>
      </c>
      <c r="B471" t="s">
        <v>2463</v>
      </c>
      <c r="C471" t="s">
        <v>2430</v>
      </c>
      <c r="D471">
        <v>84</v>
      </c>
      <c r="E471" t="s">
        <v>2395</v>
      </c>
      <c r="F471" s="34" t="str">
        <f>INDEX('Crosswalk Particulates'!$B:$B,MATCH('2020 EPA Data'!A471,'Crosswalk Particulates'!$A:$A,0))</f>
        <v>process-agriculture-industry</v>
      </c>
      <c r="G471" s="38" t="str">
        <f>INDEX('Crosswalk Particulates'!$E:$E,MATCH('2020 EPA Data'!$B471,'Crosswalk Particulates'!$D:$D,0))</f>
        <v>PM10</v>
      </c>
      <c r="H471" s="45">
        <f t="shared" si="7"/>
        <v>76203608.785187468</v>
      </c>
    </row>
    <row r="472" spans="1:8" s="31" customFormat="1" hidden="1">
      <c r="A472" t="s">
        <v>2458</v>
      </c>
      <c r="B472" t="s">
        <v>2488</v>
      </c>
      <c r="C472" t="s">
        <v>2430</v>
      </c>
      <c r="D472">
        <v>82</v>
      </c>
      <c r="E472" t="s">
        <v>2395</v>
      </c>
      <c r="F472" s="34" t="str">
        <f>INDEX('Crosswalk Particulates'!$B:$B,MATCH('2020 EPA Data'!A472,'Crosswalk Particulates'!$A:$A,0))</f>
        <v>process-other-industry</v>
      </c>
      <c r="G472" s="38" t="str">
        <f>INDEX('Crosswalk Particulates'!$E:$E,MATCH('2020 EPA Data'!$B472,'Crosswalk Particulates'!$D:$D,0))</f>
        <v>SOx</v>
      </c>
      <c r="H472" s="45">
        <f t="shared" si="7"/>
        <v>74389237.147444919</v>
      </c>
    </row>
    <row r="473" spans="1:8" s="31" customFormat="1" hidden="1">
      <c r="A473" t="s">
        <v>2428</v>
      </c>
      <c r="B473" t="s">
        <v>2482</v>
      </c>
      <c r="C473" t="s">
        <v>2430</v>
      </c>
      <c r="D473">
        <v>72</v>
      </c>
      <c r="E473" t="s">
        <v>2395</v>
      </c>
      <c r="F473" s="34" t="str">
        <f>INDEX('Crosswalk Particulates'!$B:$B,MATCH('2020 EPA Data'!A473,'Crosswalk Particulates'!$A:$A,0))</f>
        <v>process-other-industry</v>
      </c>
      <c r="G473" s="38" t="str">
        <f>INDEX('Crosswalk Particulates'!$E:$E,MATCH('2020 EPA Data'!$B473,'Crosswalk Particulates'!$D:$D,0))</f>
        <v>NOX</v>
      </c>
      <c r="H473" s="45">
        <f t="shared" si="7"/>
        <v>65317378.958732121</v>
      </c>
    </row>
    <row r="474" spans="1:8" s="31" customFormat="1" hidden="1">
      <c r="A474" t="s">
        <v>2468</v>
      </c>
      <c r="B474" t="s">
        <v>2463</v>
      </c>
      <c r="C474" t="s">
        <v>2430</v>
      </c>
      <c r="D474">
        <v>67</v>
      </c>
      <c r="E474" t="s">
        <v>2395</v>
      </c>
      <c r="F474" s="34" t="str">
        <f>INDEX('Crosswalk Particulates'!$B:$B,MATCH('2020 EPA Data'!A474,'Crosswalk Particulates'!$A:$A,0))</f>
        <v>process-other-industry</v>
      </c>
      <c r="G474" s="38" t="str">
        <f>INDEX('Crosswalk Particulates'!$E:$E,MATCH('2020 EPA Data'!$B474,'Crosswalk Particulates'!$D:$D,0))</f>
        <v>PM10</v>
      </c>
      <c r="H474" s="45">
        <f t="shared" si="7"/>
        <v>60781449.864375725</v>
      </c>
    </row>
    <row r="475" spans="1:8" s="31" customFormat="1" hidden="1">
      <c r="A475" t="s">
        <v>2476</v>
      </c>
      <c r="B475" t="s">
        <v>2478</v>
      </c>
      <c r="C475" t="s">
        <v>2430</v>
      </c>
      <c r="D475">
        <v>64</v>
      </c>
      <c r="E475" t="s">
        <v>2395</v>
      </c>
      <c r="F475" s="34" t="str">
        <f>INDEX('Crosswalk Particulates'!$B:$B,MATCH('2020 EPA Data'!A475,'Crosswalk Particulates'!$A:$A,0))</f>
        <v>Transportation Sector</v>
      </c>
      <c r="G475" s="38">
        <f>INDEX('Crosswalk Particulates'!$E:$E,MATCH('2020 EPA Data'!$B475,'Crosswalk Particulates'!$D:$D,0))</f>
        <v>0</v>
      </c>
      <c r="H475" s="45">
        <f t="shared" si="7"/>
        <v>58059892.407761887</v>
      </c>
    </row>
    <row r="476" spans="1:8" s="31" customFormat="1" hidden="1">
      <c r="A476" t="s">
        <v>2427</v>
      </c>
      <c r="B476" t="s">
        <v>2588</v>
      </c>
      <c r="C476" t="s">
        <v>2372</v>
      </c>
      <c r="D476">
        <v>62</v>
      </c>
      <c r="E476" t="s">
        <v>2395</v>
      </c>
      <c r="F476" s="34" t="str">
        <f>INDEX('Crosswalk Particulates'!$B:$B,MATCH('2020 EPA Data'!A476,'Crosswalk Particulates'!$A:$A,0))</f>
        <v>Transportation Sector</v>
      </c>
      <c r="G476" s="38" t="str">
        <f>INDEX('Crosswalk Particulates'!$E:$E,MATCH('2020 EPA Data'!$B476,'Crosswalk Particulates'!$D:$D,0))</f>
        <v>BC</v>
      </c>
      <c r="H476" s="45">
        <f t="shared" si="7"/>
        <v>56245520.770019323</v>
      </c>
    </row>
    <row r="477" spans="1:8" s="31" customFormat="1" hidden="1">
      <c r="A477" t="s">
        <v>2419</v>
      </c>
      <c r="B477" t="s">
        <v>2433</v>
      </c>
      <c r="C477" t="s">
        <v>2430</v>
      </c>
      <c r="D477">
        <v>60</v>
      </c>
      <c r="E477" t="s">
        <v>2395</v>
      </c>
      <c r="F477" s="34" t="str">
        <f>INDEX('Crosswalk Particulates'!$B:$B,MATCH('2020 EPA Data'!A477,'Crosswalk Particulates'!$A:$A,0))</f>
        <v>process-other-industry</v>
      </c>
      <c r="G477" s="38" t="str">
        <f>INDEX('Crosswalk Particulates'!$E:$E,MATCH('2020 EPA Data'!$B477,'Crosswalk Particulates'!$D:$D,0))</f>
        <v>CO</v>
      </c>
      <c r="H477" s="45">
        <f t="shared" si="7"/>
        <v>54431149.132276773</v>
      </c>
    </row>
    <row r="478" spans="1:8" s="31" customFormat="1" hidden="1">
      <c r="A478" t="s">
        <v>2468</v>
      </c>
      <c r="B478" t="s">
        <v>2483</v>
      </c>
      <c r="C478" t="s">
        <v>2430</v>
      </c>
      <c r="D478">
        <v>58</v>
      </c>
      <c r="E478" t="s">
        <v>2395</v>
      </c>
      <c r="F478" s="34" t="str">
        <f>INDEX('Crosswalk Particulates'!$B:$B,MATCH('2020 EPA Data'!A478,'Crosswalk Particulates'!$A:$A,0))</f>
        <v>process-other-industry</v>
      </c>
      <c r="G478" s="38" t="str">
        <f>INDEX('Crosswalk Particulates'!$E:$E,MATCH('2020 EPA Data'!$B478,'Crosswalk Particulates'!$D:$D,0))</f>
        <v>PM25</v>
      </c>
      <c r="H478" s="45">
        <f t="shared" si="7"/>
        <v>52616777.494534209</v>
      </c>
    </row>
    <row r="479" spans="1:8" s="31" customFormat="1" hidden="1">
      <c r="A479" t="s">
        <v>2428</v>
      </c>
      <c r="B479" t="s">
        <v>2463</v>
      </c>
      <c r="C479" t="s">
        <v>2430</v>
      </c>
      <c r="D479">
        <v>58</v>
      </c>
      <c r="E479" t="s">
        <v>2395</v>
      </c>
      <c r="F479" s="34" t="str">
        <f>INDEX('Crosswalk Particulates'!$B:$B,MATCH('2020 EPA Data'!A479,'Crosswalk Particulates'!$A:$A,0))</f>
        <v>process-other-industry</v>
      </c>
      <c r="G479" s="38" t="str">
        <f>INDEX('Crosswalk Particulates'!$E:$E,MATCH('2020 EPA Data'!$B479,'Crosswalk Particulates'!$D:$D,0))</f>
        <v>PM10</v>
      </c>
      <c r="H479" s="45">
        <f t="shared" si="7"/>
        <v>52616777.494534209</v>
      </c>
    </row>
    <row r="480" spans="1:8" s="31" customFormat="1">
      <c r="A480" t="s">
        <v>2491</v>
      </c>
      <c r="B480" t="s">
        <v>2429</v>
      </c>
      <c r="C480" t="s">
        <v>2430</v>
      </c>
      <c r="D480">
        <v>57</v>
      </c>
      <c r="E480" t="s">
        <v>2395</v>
      </c>
      <c r="F480" s="34" t="str">
        <f>INDEX('Crosswalk Particulates'!$B:$B,MATCH('2020 EPA Data'!A480,'Crosswalk Particulates'!$A:$A,0))</f>
        <v>Other-EPA</v>
      </c>
      <c r="G480" s="38" t="str">
        <f>INDEX('Crosswalk Particulates'!$E:$E,MATCH('2020 EPA Data'!$B480,'Crosswalk Particulates'!$D:$D,0))</f>
        <v>VOC</v>
      </c>
      <c r="H480" s="45">
        <f t="shared" si="7"/>
        <v>51709591.675662927</v>
      </c>
    </row>
    <row r="481" spans="1:8" s="31" customFormat="1" hidden="1">
      <c r="A481" t="s">
        <v>2426</v>
      </c>
      <c r="B481" t="s">
        <v>2463</v>
      </c>
      <c r="C481" t="s">
        <v>2430</v>
      </c>
      <c r="D481">
        <v>56</v>
      </c>
      <c r="E481" t="s">
        <v>2395</v>
      </c>
      <c r="F481" s="34" t="str">
        <f>INDEX('Crosswalk Particulates'!$B:$B,MATCH('2020 EPA Data'!A481,'Crosswalk Particulates'!$A:$A,0))</f>
        <v>process-other-industry</v>
      </c>
      <c r="G481" s="38" t="str">
        <f>INDEX('Crosswalk Particulates'!$E:$E,MATCH('2020 EPA Data'!$B481,'Crosswalk Particulates'!$D:$D,0))</f>
        <v>PM10</v>
      </c>
      <c r="H481" s="45">
        <f t="shared" si="7"/>
        <v>50802405.856791653</v>
      </c>
    </row>
    <row r="482" spans="1:8" s="31" customFormat="1" hidden="1">
      <c r="A482" t="s">
        <v>2428</v>
      </c>
      <c r="B482" t="s">
        <v>2483</v>
      </c>
      <c r="C482" t="s">
        <v>2430</v>
      </c>
      <c r="D482">
        <v>56</v>
      </c>
      <c r="E482" t="s">
        <v>2395</v>
      </c>
      <c r="F482" s="34" t="str">
        <f>INDEX('Crosswalk Particulates'!$B:$B,MATCH('2020 EPA Data'!A482,'Crosswalk Particulates'!$A:$A,0))</f>
        <v>process-other-industry</v>
      </c>
      <c r="G482" s="38" t="str">
        <f>INDEX('Crosswalk Particulates'!$E:$E,MATCH('2020 EPA Data'!$B482,'Crosswalk Particulates'!$D:$D,0))</f>
        <v>PM25</v>
      </c>
      <c r="H482" s="45">
        <f t="shared" si="7"/>
        <v>50802405.856791653</v>
      </c>
    </row>
    <row r="483" spans="1:8" s="31" customFormat="1" hidden="1">
      <c r="A483" t="s">
        <v>2428</v>
      </c>
      <c r="B483" t="s">
        <v>2433</v>
      </c>
      <c r="C483" t="s">
        <v>2430</v>
      </c>
      <c r="D483">
        <v>51</v>
      </c>
      <c r="E483" t="s">
        <v>2395</v>
      </c>
      <c r="F483" s="34" t="str">
        <f>INDEX('Crosswalk Particulates'!$B:$B,MATCH('2020 EPA Data'!A483,'Crosswalk Particulates'!$A:$A,0))</f>
        <v>process-other-industry</v>
      </c>
      <c r="G483" s="38" t="str">
        <f>INDEX('Crosswalk Particulates'!$E:$E,MATCH('2020 EPA Data'!$B483,'Crosswalk Particulates'!$D:$D,0))</f>
        <v>CO</v>
      </c>
      <c r="H483" s="45">
        <f t="shared" si="7"/>
        <v>46266476.76243525</v>
      </c>
    </row>
    <row r="484" spans="1:8" s="31" customFormat="1" hidden="1">
      <c r="A484" t="s">
        <v>2541</v>
      </c>
      <c r="B484" t="s">
        <v>2478</v>
      </c>
      <c r="C484" t="s">
        <v>2430</v>
      </c>
      <c r="D484">
        <v>48</v>
      </c>
      <c r="E484" t="s">
        <v>2395</v>
      </c>
      <c r="F484" s="34" t="str">
        <f>INDEX('Crosswalk Particulates'!$B:$B,MATCH('2020 EPA Data'!A484,'Crosswalk Particulates'!$A:$A,0))</f>
        <v>Commercial Buildings Sector</v>
      </c>
      <c r="G484" s="38">
        <f>INDEX('Crosswalk Particulates'!$E:$E,MATCH('2020 EPA Data'!$B484,'Crosswalk Particulates'!$D:$D,0))</f>
        <v>0</v>
      </c>
      <c r="H484" s="45">
        <f t="shared" si="7"/>
        <v>43544919.305821419</v>
      </c>
    </row>
    <row r="485" spans="1:8" s="31" customFormat="1" hidden="1">
      <c r="A485" t="s">
        <v>2595</v>
      </c>
      <c r="B485" t="s">
        <v>2463</v>
      </c>
      <c r="C485" t="s">
        <v>2430</v>
      </c>
      <c r="D485">
        <v>47</v>
      </c>
      <c r="E485" t="s">
        <v>2395</v>
      </c>
      <c r="F485" s="34" t="str">
        <f>INDEX('Crosswalk Particulates'!$B:$B,MATCH('2020 EPA Data'!A485,'Crosswalk Particulates'!$A:$A,0))</f>
        <v>Residential Buildings Sector</v>
      </c>
      <c r="G485" s="38" t="str">
        <f>INDEX('Crosswalk Particulates'!$E:$E,MATCH('2020 EPA Data'!$B485,'Crosswalk Particulates'!$D:$D,0))</f>
        <v>PM10</v>
      </c>
      <c r="H485" s="45">
        <f t="shared" si="7"/>
        <v>42637733.486950129</v>
      </c>
    </row>
    <row r="486" spans="1:8" s="31" customFormat="1" hidden="1">
      <c r="A486" t="s">
        <v>2519</v>
      </c>
      <c r="B486" t="s">
        <v>2478</v>
      </c>
      <c r="C486" t="s">
        <v>2430</v>
      </c>
      <c r="D486">
        <v>47</v>
      </c>
      <c r="E486" t="s">
        <v>2395</v>
      </c>
      <c r="F486" s="34" t="str">
        <f>INDEX('Crosswalk Particulates'!$B:$B,MATCH('2020 EPA Data'!A486,'Crosswalk Particulates'!$A:$A,0))</f>
        <v>process-mining-industry</v>
      </c>
      <c r="G486" s="38">
        <f>INDEX('Crosswalk Particulates'!$E:$E,MATCH('2020 EPA Data'!$B486,'Crosswalk Particulates'!$D:$D,0))</f>
        <v>0</v>
      </c>
      <c r="H486" s="45">
        <f t="shared" si="7"/>
        <v>42637733.486950129</v>
      </c>
    </row>
    <row r="487" spans="1:8" s="31" customFormat="1" hidden="1">
      <c r="A487" t="s">
        <v>2418</v>
      </c>
      <c r="B487" t="s">
        <v>2488</v>
      </c>
      <c r="C487" t="s">
        <v>2430</v>
      </c>
      <c r="D487">
        <v>46</v>
      </c>
      <c r="E487" t="s">
        <v>2395</v>
      </c>
      <c r="F487" s="34" t="str">
        <f>INDEX('Crosswalk Particulates'!$B:$B,MATCH('2020 EPA Data'!A487,'Crosswalk Particulates'!$A:$A,0))</f>
        <v>Transportation Sector</v>
      </c>
      <c r="G487" s="38" t="str">
        <f>INDEX('Crosswalk Particulates'!$E:$E,MATCH('2020 EPA Data'!$B487,'Crosswalk Particulates'!$D:$D,0))</f>
        <v>SOx</v>
      </c>
      <c r="H487" s="45">
        <f t="shared" si="7"/>
        <v>41730547.668078855</v>
      </c>
    </row>
    <row r="488" spans="1:8" s="31" customFormat="1" hidden="1">
      <c r="A488" t="s">
        <v>2426</v>
      </c>
      <c r="B488" t="s">
        <v>2483</v>
      </c>
      <c r="C488" t="s">
        <v>2430</v>
      </c>
      <c r="D488">
        <v>46</v>
      </c>
      <c r="E488" t="s">
        <v>2395</v>
      </c>
      <c r="F488" s="34" t="str">
        <f>INDEX('Crosswalk Particulates'!$B:$B,MATCH('2020 EPA Data'!A488,'Crosswalk Particulates'!$A:$A,0))</f>
        <v>process-other-industry</v>
      </c>
      <c r="G488" s="38" t="str">
        <f>INDEX('Crosswalk Particulates'!$E:$E,MATCH('2020 EPA Data'!$B488,'Crosswalk Particulates'!$D:$D,0))</f>
        <v>PM25</v>
      </c>
      <c r="H488" s="45">
        <f t="shared" si="7"/>
        <v>41730547.668078855</v>
      </c>
    </row>
    <row r="489" spans="1:8" s="31" customFormat="1" hidden="1">
      <c r="A489" t="s">
        <v>2457</v>
      </c>
      <c r="B489" t="s">
        <v>2588</v>
      </c>
      <c r="C489" t="s">
        <v>2372</v>
      </c>
      <c r="D489">
        <v>45</v>
      </c>
      <c r="E489" t="s">
        <v>2395</v>
      </c>
      <c r="F489" s="34" t="str">
        <f>INDEX('Crosswalk Particulates'!$B:$B,MATCH('2020 EPA Data'!A489,'Crosswalk Particulates'!$A:$A,0))</f>
        <v>Electricity Sector</v>
      </c>
      <c r="G489" s="38" t="str">
        <f>INDEX('Crosswalk Particulates'!$E:$E,MATCH('2020 EPA Data'!$B489,'Crosswalk Particulates'!$D:$D,0))</f>
        <v>BC</v>
      </c>
      <c r="H489" s="45">
        <f t="shared" si="7"/>
        <v>40823361.84920758</v>
      </c>
    </row>
    <row r="490" spans="1:8" s="31" customFormat="1" hidden="1">
      <c r="A490" t="s">
        <v>2595</v>
      </c>
      <c r="B490" t="s">
        <v>2483</v>
      </c>
      <c r="C490" t="s">
        <v>2430</v>
      </c>
      <c r="D490">
        <v>43</v>
      </c>
      <c r="E490" t="s">
        <v>2395</v>
      </c>
      <c r="F490" s="34" t="str">
        <f>INDEX('Crosswalk Particulates'!$B:$B,MATCH('2020 EPA Data'!A490,'Crosswalk Particulates'!$A:$A,0))</f>
        <v>Residential Buildings Sector</v>
      </c>
      <c r="G490" s="38" t="str">
        <f>INDEX('Crosswalk Particulates'!$E:$E,MATCH('2020 EPA Data'!$B490,'Crosswalk Particulates'!$D:$D,0))</f>
        <v>PM25</v>
      </c>
      <c r="H490" s="45">
        <f t="shared" si="7"/>
        <v>39008990.211465016</v>
      </c>
    </row>
    <row r="491" spans="1:8" s="31" customFormat="1" hidden="1">
      <c r="A491" t="s">
        <v>2445</v>
      </c>
      <c r="B491" t="s">
        <v>2463</v>
      </c>
      <c r="C491" t="s">
        <v>2430</v>
      </c>
      <c r="D491">
        <v>43</v>
      </c>
      <c r="E491" t="s">
        <v>2395</v>
      </c>
      <c r="F491" s="34" t="str">
        <f>INDEX('Crosswalk Particulates'!$B:$B,MATCH('2020 EPA Data'!A491,'Crosswalk Particulates'!$A:$A,0))</f>
        <v>process-other-industry</v>
      </c>
      <c r="G491" s="38" t="str">
        <f>INDEX('Crosswalk Particulates'!$E:$E,MATCH('2020 EPA Data'!$B491,'Crosswalk Particulates'!$D:$D,0))</f>
        <v>PM10</v>
      </c>
      <c r="H491" s="45">
        <f t="shared" si="7"/>
        <v>39008990.211465016</v>
      </c>
    </row>
    <row r="492" spans="1:8" s="31" customFormat="1" hidden="1">
      <c r="A492" t="s">
        <v>2468</v>
      </c>
      <c r="B492" t="s">
        <v>2502</v>
      </c>
      <c r="C492" t="s">
        <v>2372</v>
      </c>
      <c r="D492">
        <v>43</v>
      </c>
      <c r="E492" t="s">
        <v>2395</v>
      </c>
      <c r="F492" s="34" t="str">
        <f>INDEX('Crosswalk Particulates'!$B:$B,MATCH('2020 EPA Data'!A492,'Crosswalk Particulates'!$A:$A,0))</f>
        <v>process-other-industry</v>
      </c>
      <c r="G492" s="38">
        <f>INDEX('Crosswalk Particulates'!$E:$E,MATCH('2020 EPA Data'!$B492,'Crosswalk Particulates'!$D:$D,0))</f>
        <v>0</v>
      </c>
      <c r="H492" s="45">
        <f t="shared" si="7"/>
        <v>39008990.211465016</v>
      </c>
    </row>
    <row r="493" spans="1:8" s="31" customFormat="1" hidden="1">
      <c r="A493" t="s">
        <v>2428</v>
      </c>
      <c r="B493" t="s">
        <v>2478</v>
      </c>
      <c r="C493" t="s">
        <v>2430</v>
      </c>
      <c r="D493">
        <v>41</v>
      </c>
      <c r="E493" t="s">
        <v>2395</v>
      </c>
      <c r="F493" s="34" t="str">
        <f>INDEX('Crosswalk Particulates'!$B:$B,MATCH('2020 EPA Data'!A493,'Crosswalk Particulates'!$A:$A,0))</f>
        <v>process-other-industry</v>
      </c>
      <c r="G493" s="38">
        <f>INDEX('Crosswalk Particulates'!$E:$E,MATCH('2020 EPA Data'!$B493,'Crosswalk Particulates'!$D:$D,0))</f>
        <v>0</v>
      </c>
      <c r="H493" s="45">
        <f t="shared" si="7"/>
        <v>37194618.573722459</v>
      </c>
    </row>
    <row r="494" spans="1:8" s="31" customFormat="1" hidden="1">
      <c r="A494" t="s">
        <v>2519</v>
      </c>
      <c r="B494" t="s">
        <v>2588</v>
      </c>
      <c r="C494" t="s">
        <v>2372</v>
      </c>
      <c r="D494">
        <v>41</v>
      </c>
      <c r="E494" t="s">
        <v>2395</v>
      </c>
      <c r="F494" s="34" t="str">
        <f>INDEX('Crosswalk Particulates'!$B:$B,MATCH('2020 EPA Data'!A494,'Crosswalk Particulates'!$A:$A,0))</f>
        <v>process-mining-industry</v>
      </c>
      <c r="G494" s="38" t="str">
        <f>INDEX('Crosswalk Particulates'!$E:$E,MATCH('2020 EPA Data'!$B494,'Crosswalk Particulates'!$D:$D,0))</f>
        <v>BC</v>
      </c>
      <c r="H494" s="45">
        <f t="shared" si="7"/>
        <v>37194618.573722459</v>
      </c>
    </row>
    <row r="495" spans="1:8" s="31" customFormat="1" hidden="1">
      <c r="A495" t="s">
        <v>2428</v>
      </c>
      <c r="B495" t="s">
        <v>2502</v>
      </c>
      <c r="C495" t="s">
        <v>2372</v>
      </c>
      <c r="D495">
        <v>38</v>
      </c>
      <c r="E495" t="s">
        <v>2395</v>
      </c>
      <c r="F495" s="34" t="str">
        <f>INDEX('Crosswalk Particulates'!$B:$B,MATCH('2020 EPA Data'!A495,'Crosswalk Particulates'!$A:$A,0))</f>
        <v>process-other-industry</v>
      </c>
      <c r="G495" s="38">
        <f>INDEX('Crosswalk Particulates'!$E:$E,MATCH('2020 EPA Data'!$B495,'Crosswalk Particulates'!$D:$D,0))</f>
        <v>0</v>
      </c>
      <c r="H495" s="45">
        <f t="shared" si="7"/>
        <v>34473061.117108621</v>
      </c>
    </row>
    <row r="496" spans="1:8" s="31" customFormat="1" hidden="1">
      <c r="A496" t="s">
        <v>2425</v>
      </c>
      <c r="B496" t="s">
        <v>2483</v>
      </c>
      <c r="C496" t="s">
        <v>2430</v>
      </c>
      <c r="D496">
        <v>38</v>
      </c>
      <c r="E496" t="s">
        <v>2395</v>
      </c>
      <c r="F496" s="34" t="str">
        <f>INDEX('Crosswalk Particulates'!$B:$B,MATCH('2020 EPA Data'!A496,'Crosswalk Particulates'!$A:$A,0))</f>
        <v>process-agriculture-industry</v>
      </c>
      <c r="G496" s="38" t="str">
        <f>INDEX('Crosswalk Particulates'!$E:$E,MATCH('2020 EPA Data'!$B496,'Crosswalk Particulates'!$D:$D,0))</f>
        <v>PM25</v>
      </c>
      <c r="H496" s="45">
        <f t="shared" si="7"/>
        <v>34473061.117108621</v>
      </c>
    </row>
    <row r="497" spans="1:8" s="31" customFormat="1" hidden="1">
      <c r="A497" t="s">
        <v>2445</v>
      </c>
      <c r="B497" t="s">
        <v>2483</v>
      </c>
      <c r="C497" t="s">
        <v>2430</v>
      </c>
      <c r="D497">
        <v>37</v>
      </c>
      <c r="E497" t="s">
        <v>2395</v>
      </c>
      <c r="F497" s="34" t="str">
        <f>INDEX('Crosswalk Particulates'!$B:$B,MATCH('2020 EPA Data'!A497,'Crosswalk Particulates'!$A:$A,0))</f>
        <v>process-other-industry</v>
      </c>
      <c r="G497" s="38" t="str">
        <f>INDEX('Crosswalk Particulates'!$E:$E,MATCH('2020 EPA Data'!$B497,'Crosswalk Particulates'!$D:$D,0))</f>
        <v>PM25</v>
      </c>
      <c r="H497" s="45">
        <f t="shared" si="7"/>
        <v>33565875.298237346</v>
      </c>
    </row>
    <row r="498" spans="1:8" s="31" customFormat="1" hidden="1">
      <c r="A498" t="s">
        <v>2541</v>
      </c>
      <c r="B498" t="s">
        <v>2588</v>
      </c>
      <c r="C498" t="s">
        <v>2372</v>
      </c>
      <c r="D498">
        <v>36</v>
      </c>
      <c r="E498" t="s">
        <v>2395</v>
      </c>
      <c r="F498" s="34" t="str">
        <f>INDEX('Crosswalk Particulates'!$B:$B,MATCH('2020 EPA Data'!A498,'Crosswalk Particulates'!$A:$A,0))</f>
        <v>Commercial Buildings Sector</v>
      </c>
      <c r="G498" s="38" t="str">
        <f>INDEX('Crosswalk Particulates'!$E:$E,MATCH('2020 EPA Data'!$B498,'Crosswalk Particulates'!$D:$D,0))</f>
        <v>BC</v>
      </c>
      <c r="H498" s="45">
        <f t="shared" si="7"/>
        <v>32658689.47936606</v>
      </c>
    </row>
    <row r="499" spans="1:8" s="31" customFormat="1" hidden="1">
      <c r="A499" t="s">
        <v>2419</v>
      </c>
      <c r="B499" t="s">
        <v>2482</v>
      </c>
      <c r="C499" t="s">
        <v>2430</v>
      </c>
      <c r="D499">
        <v>36</v>
      </c>
      <c r="E499" t="s">
        <v>2395</v>
      </c>
      <c r="F499" s="34" t="str">
        <f>INDEX('Crosswalk Particulates'!$B:$B,MATCH('2020 EPA Data'!A499,'Crosswalk Particulates'!$A:$A,0))</f>
        <v>process-other-industry</v>
      </c>
      <c r="G499" s="38" t="str">
        <f>INDEX('Crosswalk Particulates'!$E:$E,MATCH('2020 EPA Data'!$B499,'Crosswalk Particulates'!$D:$D,0))</f>
        <v>NOX</v>
      </c>
      <c r="H499" s="45">
        <f t="shared" si="7"/>
        <v>32658689.47936606</v>
      </c>
    </row>
    <row r="500" spans="1:8" s="31" customFormat="1" hidden="1">
      <c r="A500" t="s">
        <v>2426</v>
      </c>
      <c r="B500" t="s">
        <v>2502</v>
      </c>
      <c r="C500" t="s">
        <v>2372</v>
      </c>
      <c r="D500">
        <v>35</v>
      </c>
      <c r="E500" t="s">
        <v>2395</v>
      </c>
      <c r="F500" s="34" t="str">
        <f>INDEX('Crosswalk Particulates'!$B:$B,MATCH('2020 EPA Data'!A500,'Crosswalk Particulates'!$A:$A,0))</f>
        <v>process-other-industry</v>
      </c>
      <c r="G500" s="38">
        <f>INDEX('Crosswalk Particulates'!$E:$E,MATCH('2020 EPA Data'!$B500,'Crosswalk Particulates'!$D:$D,0))</f>
        <v>0</v>
      </c>
      <c r="H500" s="45">
        <f t="shared" si="7"/>
        <v>31751503.660494782</v>
      </c>
    </row>
    <row r="501" spans="1:8" s="31" customFormat="1" hidden="1">
      <c r="A501" t="s">
        <v>2426</v>
      </c>
      <c r="B501" t="s">
        <v>2478</v>
      </c>
      <c r="C501" t="s">
        <v>2430</v>
      </c>
      <c r="D501">
        <v>34</v>
      </c>
      <c r="E501" t="s">
        <v>2395</v>
      </c>
      <c r="F501" s="34" t="str">
        <f>INDEX('Crosswalk Particulates'!$B:$B,MATCH('2020 EPA Data'!A501,'Crosswalk Particulates'!$A:$A,0))</f>
        <v>process-other-industry</v>
      </c>
      <c r="G501" s="38">
        <f>INDEX('Crosswalk Particulates'!$E:$E,MATCH('2020 EPA Data'!$B501,'Crosswalk Particulates'!$D:$D,0))</f>
        <v>0</v>
      </c>
      <c r="H501" s="45">
        <f t="shared" si="7"/>
        <v>30844317.841623504</v>
      </c>
    </row>
    <row r="502" spans="1:8" s="31" customFormat="1" hidden="1">
      <c r="A502" t="s">
        <v>2468</v>
      </c>
      <c r="B502" t="s">
        <v>2478</v>
      </c>
      <c r="C502" t="s">
        <v>2430</v>
      </c>
      <c r="D502">
        <v>33</v>
      </c>
      <c r="E502" t="s">
        <v>2395</v>
      </c>
      <c r="F502" s="34" t="str">
        <f>INDEX('Crosswalk Particulates'!$B:$B,MATCH('2020 EPA Data'!A502,'Crosswalk Particulates'!$A:$A,0))</f>
        <v>process-other-industry</v>
      </c>
      <c r="G502" s="38">
        <f>INDEX('Crosswalk Particulates'!$E:$E,MATCH('2020 EPA Data'!$B502,'Crosswalk Particulates'!$D:$D,0))</f>
        <v>0</v>
      </c>
      <c r="H502" s="45">
        <f t="shared" si="7"/>
        <v>29937132.022752222</v>
      </c>
    </row>
    <row r="503" spans="1:8" s="31" customFormat="1" hidden="1">
      <c r="A503" t="s">
        <v>2595</v>
      </c>
      <c r="B503" t="s">
        <v>2488</v>
      </c>
      <c r="C503" t="s">
        <v>2430</v>
      </c>
      <c r="D503">
        <v>26</v>
      </c>
      <c r="E503" t="s">
        <v>2395</v>
      </c>
      <c r="F503" s="34" t="str">
        <f>INDEX('Crosswalk Particulates'!$B:$B,MATCH('2020 EPA Data'!A503,'Crosswalk Particulates'!$A:$A,0))</f>
        <v>Residential Buildings Sector</v>
      </c>
      <c r="G503" s="38" t="str">
        <f>INDEX('Crosswalk Particulates'!$E:$E,MATCH('2020 EPA Data'!$B503,'Crosswalk Particulates'!$D:$D,0))</f>
        <v>SOx</v>
      </c>
      <c r="H503" s="45">
        <f t="shared" si="7"/>
        <v>23586831.290653266</v>
      </c>
    </row>
    <row r="504" spans="1:8" s="31" customFormat="1" hidden="1">
      <c r="A504" t="s">
        <v>2425</v>
      </c>
      <c r="B504" t="s">
        <v>2502</v>
      </c>
      <c r="C504" t="s">
        <v>2372</v>
      </c>
      <c r="D504">
        <v>20</v>
      </c>
      <c r="E504" t="s">
        <v>2395</v>
      </c>
      <c r="F504" s="34" t="str">
        <f>INDEX('Crosswalk Particulates'!$B:$B,MATCH('2020 EPA Data'!A504,'Crosswalk Particulates'!$A:$A,0))</f>
        <v>process-agriculture-industry</v>
      </c>
      <c r="G504" s="38">
        <f>INDEX('Crosswalk Particulates'!$E:$E,MATCH('2020 EPA Data'!$B504,'Crosswalk Particulates'!$D:$D,0))</f>
        <v>0</v>
      </c>
      <c r="H504" s="45">
        <f t="shared" si="7"/>
        <v>18143716.377425592</v>
      </c>
    </row>
    <row r="505" spans="1:8" s="31" customFormat="1" hidden="1">
      <c r="A505" t="s">
        <v>2468</v>
      </c>
      <c r="B505" t="s">
        <v>2488</v>
      </c>
      <c r="C505" t="s">
        <v>2430</v>
      </c>
      <c r="D505">
        <v>19</v>
      </c>
      <c r="E505" t="s">
        <v>2395</v>
      </c>
      <c r="F505" s="34" t="str">
        <f>INDEX('Crosswalk Particulates'!$B:$B,MATCH('2020 EPA Data'!A505,'Crosswalk Particulates'!$A:$A,0))</f>
        <v>process-other-industry</v>
      </c>
      <c r="G505" s="38" t="str">
        <f>INDEX('Crosswalk Particulates'!$E:$E,MATCH('2020 EPA Data'!$B505,'Crosswalk Particulates'!$D:$D,0))</f>
        <v>SOx</v>
      </c>
      <c r="H505" s="45">
        <f t="shared" si="7"/>
        <v>17236530.55855431</v>
      </c>
    </row>
    <row r="506" spans="1:8" s="31" customFormat="1" hidden="1">
      <c r="A506" t="s">
        <v>2420</v>
      </c>
      <c r="B506" t="s">
        <v>2588</v>
      </c>
      <c r="C506" t="s">
        <v>2372</v>
      </c>
      <c r="D506">
        <v>16</v>
      </c>
      <c r="E506" t="s">
        <v>2395</v>
      </c>
      <c r="F506" s="34" t="str">
        <f>INDEX('Crosswalk Particulates'!$B:$B,MATCH('2020 EPA Data'!A506,'Crosswalk Particulates'!$A:$A,0))</f>
        <v>process-other-industry</v>
      </c>
      <c r="G506" s="38" t="str">
        <f>INDEX('Crosswalk Particulates'!$E:$E,MATCH('2020 EPA Data'!$B506,'Crosswalk Particulates'!$D:$D,0))</f>
        <v>BC</v>
      </c>
      <c r="H506" s="45">
        <f t="shared" si="7"/>
        <v>14514973.101940472</v>
      </c>
    </row>
    <row r="507" spans="1:8" s="31" customFormat="1" hidden="1">
      <c r="A507" t="s">
        <v>2595</v>
      </c>
      <c r="B507" t="s">
        <v>2506</v>
      </c>
      <c r="C507" t="s">
        <v>2372</v>
      </c>
      <c r="D507">
        <v>16</v>
      </c>
      <c r="E507" t="s">
        <v>2395</v>
      </c>
      <c r="F507" s="34" t="str">
        <f>INDEX('Crosswalk Particulates'!$B:$B,MATCH('2020 EPA Data'!A507,'Crosswalk Particulates'!$A:$A,0))</f>
        <v>Residential Buildings Sector</v>
      </c>
      <c r="G507" s="38" t="str">
        <f>INDEX('Crosswalk Particulates'!$E:$E,MATCH('2020 EPA Data'!$B507,'Crosswalk Particulates'!$D:$D,0))</f>
        <v>OC</v>
      </c>
      <c r="H507" s="45">
        <f t="shared" si="7"/>
        <v>14514973.101940472</v>
      </c>
    </row>
    <row r="508" spans="1:8" s="31" customFormat="1" hidden="1">
      <c r="A508" t="s">
        <v>2445</v>
      </c>
      <c r="B508" t="s">
        <v>2502</v>
      </c>
      <c r="C508" t="s">
        <v>2372</v>
      </c>
      <c r="D508">
        <v>13</v>
      </c>
      <c r="E508" t="s">
        <v>2395</v>
      </c>
      <c r="F508" s="34" t="str">
        <f>INDEX('Crosswalk Particulates'!$B:$B,MATCH('2020 EPA Data'!A508,'Crosswalk Particulates'!$A:$A,0))</f>
        <v>process-other-industry</v>
      </c>
      <c r="G508" s="38">
        <f>INDEX('Crosswalk Particulates'!$E:$E,MATCH('2020 EPA Data'!$B508,'Crosswalk Particulates'!$D:$D,0))</f>
        <v>0</v>
      </c>
      <c r="H508" s="45">
        <f t="shared" si="7"/>
        <v>11793415.645326633</v>
      </c>
    </row>
    <row r="509" spans="1:8" s="31" customFormat="1" hidden="1">
      <c r="A509" t="s">
        <v>2425</v>
      </c>
      <c r="B509" t="s">
        <v>2506</v>
      </c>
      <c r="C509" t="s">
        <v>2372</v>
      </c>
      <c r="D509">
        <v>12</v>
      </c>
      <c r="E509" t="s">
        <v>2395</v>
      </c>
      <c r="F509" s="34" t="str">
        <f>INDEX('Crosswalk Particulates'!$B:$B,MATCH('2020 EPA Data'!A509,'Crosswalk Particulates'!$A:$A,0))</f>
        <v>process-agriculture-industry</v>
      </c>
      <c r="G509" s="38" t="str">
        <f>INDEX('Crosswalk Particulates'!$E:$E,MATCH('2020 EPA Data'!$B509,'Crosswalk Particulates'!$D:$D,0))</f>
        <v>OC</v>
      </c>
      <c r="H509" s="45">
        <f t="shared" si="7"/>
        <v>10886229.826455355</v>
      </c>
    </row>
    <row r="510" spans="1:8" s="31" customFormat="1" hidden="1">
      <c r="A510" t="s">
        <v>2436</v>
      </c>
      <c r="B510" t="s">
        <v>2478</v>
      </c>
      <c r="C510" t="s">
        <v>2430</v>
      </c>
      <c r="D510">
        <v>10</v>
      </c>
      <c r="E510" t="s">
        <v>2395</v>
      </c>
      <c r="F510" s="34" t="str">
        <f>INDEX('Crosswalk Particulates'!$B:$B,MATCH('2020 EPA Data'!A510,'Crosswalk Particulates'!$A:$A,0))</f>
        <v>Other-EPA</v>
      </c>
      <c r="G510" s="38">
        <f>INDEX('Crosswalk Particulates'!$E:$E,MATCH('2020 EPA Data'!$B510,'Crosswalk Particulates'!$D:$D,0))</f>
        <v>0</v>
      </c>
      <c r="H510" s="45">
        <f t="shared" si="7"/>
        <v>9071858.1887127962</v>
      </c>
    </row>
    <row r="511" spans="1:8" s="31" customFormat="1" hidden="1">
      <c r="A511" t="s">
        <v>2428</v>
      </c>
      <c r="B511" t="s">
        <v>2506</v>
      </c>
      <c r="C511" t="s">
        <v>2372</v>
      </c>
      <c r="D511">
        <v>9</v>
      </c>
      <c r="E511" t="s">
        <v>2395</v>
      </c>
      <c r="F511" s="34" t="str">
        <f>INDEX('Crosswalk Particulates'!$B:$B,MATCH('2020 EPA Data'!A511,'Crosswalk Particulates'!$A:$A,0))</f>
        <v>process-other-industry</v>
      </c>
      <c r="G511" s="38" t="str">
        <f>INDEX('Crosswalk Particulates'!$E:$E,MATCH('2020 EPA Data'!$B511,'Crosswalk Particulates'!$D:$D,0))</f>
        <v>OC</v>
      </c>
      <c r="H511" s="45">
        <f t="shared" si="7"/>
        <v>8164672.3698415151</v>
      </c>
    </row>
    <row r="512" spans="1:8" s="31" customFormat="1" hidden="1">
      <c r="A512" t="s">
        <v>2468</v>
      </c>
      <c r="B512" t="s">
        <v>2506</v>
      </c>
      <c r="C512" t="s">
        <v>2372</v>
      </c>
      <c r="D512">
        <v>9</v>
      </c>
      <c r="E512" t="s">
        <v>2395</v>
      </c>
      <c r="F512" s="34" t="str">
        <f>INDEX('Crosswalk Particulates'!$B:$B,MATCH('2020 EPA Data'!A512,'Crosswalk Particulates'!$A:$A,0))</f>
        <v>process-other-industry</v>
      </c>
      <c r="G512" s="38" t="str">
        <f>INDEX('Crosswalk Particulates'!$E:$E,MATCH('2020 EPA Data'!$B512,'Crosswalk Particulates'!$D:$D,0))</f>
        <v>OC</v>
      </c>
      <c r="H512" s="45">
        <f t="shared" si="7"/>
        <v>8164672.3698415151</v>
      </c>
    </row>
    <row r="513" spans="1:8" s="31" customFormat="1" hidden="1">
      <c r="A513" t="s">
        <v>2595</v>
      </c>
      <c r="B513" t="s">
        <v>2502</v>
      </c>
      <c r="C513" t="s">
        <v>2372</v>
      </c>
      <c r="D513">
        <v>8</v>
      </c>
      <c r="E513" t="s">
        <v>2395</v>
      </c>
      <c r="F513" s="34" t="str">
        <f>INDEX('Crosswalk Particulates'!$B:$B,MATCH('2020 EPA Data'!A513,'Crosswalk Particulates'!$A:$A,0))</f>
        <v>Residential Buildings Sector</v>
      </c>
      <c r="G513" s="38">
        <f>INDEX('Crosswalk Particulates'!$E:$E,MATCH('2020 EPA Data'!$B513,'Crosswalk Particulates'!$D:$D,0))</f>
        <v>0</v>
      </c>
      <c r="H513" s="45">
        <f t="shared" si="7"/>
        <v>7257486.5509702358</v>
      </c>
    </row>
    <row r="514" spans="1:8" s="31" customFormat="1" hidden="1">
      <c r="A514" t="s">
        <v>2527</v>
      </c>
      <c r="B514" t="s">
        <v>2588</v>
      </c>
      <c r="C514" t="s">
        <v>2372</v>
      </c>
      <c r="D514">
        <v>8</v>
      </c>
      <c r="E514" t="s">
        <v>2395</v>
      </c>
      <c r="F514" s="34" t="str">
        <f>INDEX('Crosswalk Particulates'!$B:$B,MATCH('2020 EPA Data'!A514,'Crosswalk Particulates'!$A:$A,0))</f>
        <v>Commercial Buildings Sector</v>
      </c>
      <c r="G514" s="38" t="str">
        <f>INDEX('Crosswalk Particulates'!$E:$E,MATCH('2020 EPA Data'!$B514,'Crosswalk Particulates'!$D:$D,0))</f>
        <v>BC</v>
      </c>
      <c r="H514" s="45">
        <f t="shared" si="7"/>
        <v>7257486.5509702358</v>
      </c>
    </row>
    <row r="515" spans="1:8" s="31" customFormat="1" hidden="1">
      <c r="A515" t="s">
        <v>2426</v>
      </c>
      <c r="B515" t="s">
        <v>2506</v>
      </c>
      <c r="C515" t="s">
        <v>2372</v>
      </c>
      <c r="D515">
        <v>6</v>
      </c>
      <c r="E515" t="s">
        <v>2395</v>
      </c>
      <c r="F515" s="34" t="str">
        <f>INDEX('Crosswalk Particulates'!$B:$B,MATCH('2020 EPA Data'!A515,'Crosswalk Particulates'!$A:$A,0))</f>
        <v>process-other-industry</v>
      </c>
      <c r="G515" s="38" t="str">
        <f>INDEX('Crosswalk Particulates'!$E:$E,MATCH('2020 EPA Data'!$B515,'Crosswalk Particulates'!$D:$D,0))</f>
        <v>OC</v>
      </c>
      <c r="H515" s="45">
        <f t="shared" si="7"/>
        <v>5443114.9132276773</v>
      </c>
    </row>
    <row r="516" spans="1:8" s="31" customFormat="1" hidden="1">
      <c r="A516" t="s">
        <v>2595</v>
      </c>
      <c r="B516" t="s">
        <v>2478</v>
      </c>
      <c r="C516" t="s">
        <v>2430</v>
      </c>
      <c r="D516">
        <v>6</v>
      </c>
      <c r="E516" t="s">
        <v>2395</v>
      </c>
      <c r="F516" s="34" t="str">
        <f>INDEX('Crosswalk Particulates'!$B:$B,MATCH('2020 EPA Data'!A516,'Crosswalk Particulates'!$A:$A,0))</f>
        <v>Residential Buildings Sector</v>
      </c>
      <c r="G516" s="38">
        <f>INDEX('Crosswalk Particulates'!$E:$E,MATCH('2020 EPA Data'!$B516,'Crosswalk Particulates'!$D:$D,0))</f>
        <v>0</v>
      </c>
      <c r="H516" s="45">
        <f t="shared" ref="H516:H549" si="8">IF(E516="TON",D516/metricton_to_shortton,0)*10^6</f>
        <v>5443114.9132276773</v>
      </c>
    </row>
    <row r="517" spans="1:8" s="31" customFormat="1" hidden="1">
      <c r="A517" t="s">
        <v>2527</v>
      </c>
      <c r="B517" t="s">
        <v>2506</v>
      </c>
      <c r="C517" t="s">
        <v>2372</v>
      </c>
      <c r="D517">
        <v>6</v>
      </c>
      <c r="E517" t="s">
        <v>2395</v>
      </c>
      <c r="F517" s="34" t="str">
        <f>INDEX('Crosswalk Particulates'!$B:$B,MATCH('2020 EPA Data'!A517,'Crosswalk Particulates'!$A:$A,0))</f>
        <v>Commercial Buildings Sector</v>
      </c>
      <c r="G517" s="38" t="str">
        <f>INDEX('Crosswalk Particulates'!$E:$E,MATCH('2020 EPA Data'!$B517,'Crosswalk Particulates'!$D:$D,0))</f>
        <v>OC</v>
      </c>
      <c r="H517" s="45">
        <f t="shared" si="8"/>
        <v>5443114.9132276773</v>
      </c>
    </row>
    <row r="518" spans="1:8" s="31" customFormat="1" hidden="1">
      <c r="A518" t="s">
        <v>2445</v>
      </c>
      <c r="B518" t="s">
        <v>2488</v>
      </c>
      <c r="C518" t="s">
        <v>2430</v>
      </c>
      <c r="D518">
        <v>5</v>
      </c>
      <c r="E518" t="s">
        <v>2395</v>
      </c>
      <c r="F518" s="34" t="str">
        <f>INDEX('Crosswalk Particulates'!$B:$B,MATCH('2020 EPA Data'!A518,'Crosswalk Particulates'!$A:$A,0))</f>
        <v>process-other-industry</v>
      </c>
      <c r="G518" s="38" t="str">
        <f>INDEX('Crosswalk Particulates'!$E:$E,MATCH('2020 EPA Data'!$B518,'Crosswalk Particulates'!$D:$D,0))</f>
        <v>SOx</v>
      </c>
      <c r="H518" s="45">
        <f t="shared" si="8"/>
        <v>4535929.0943563981</v>
      </c>
    </row>
    <row r="519" spans="1:8" s="31" customFormat="1" hidden="1">
      <c r="A519" t="s">
        <v>2419</v>
      </c>
      <c r="B519" t="s">
        <v>2463</v>
      </c>
      <c r="C519" t="s">
        <v>2430</v>
      </c>
      <c r="D519">
        <v>5</v>
      </c>
      <c r="E519" t="s">
        <v>2395</v>
      </c>
      <c r="F519" s="34" t="str">
        <f>INDEX('Crosswalk Particulates'!$B:$B,MATCH('2020 EPA Data'!A519,'Crosswalk Particulates'!$A:$A,0))</f>
        <v>process-other-industry</v>
      </c>
      <c r="G519" s="38" t="str">
        <f>INDEX('Crosswalk Particulates'!$E:$E,MATCH('2020 EPA Data'!$B519,'Crosswalk Particulates'!$D:$D,0))</f>
        <v>PM10</v>
      </c>
      <c r="H519" s="45">
        <f t="shared" si="8"/>
        <v>4535929.0943563981</v>
      </c>
    </row>
    <row r="520" spans="1:8" s="31" customFormat="1" hidden="1">
      <c r="A520" t="s">
        <v>2425</v>
      </c>
      <c r="B520" t="s">
        <v>2433</v>
      </c>
      <c r="C520" t="s">
        <v>2430</v>
      </c>
      <c r="D520">
        <v>4</v>
      </c>
      <c r="E520" t="s">
        <v>2395</v>
      </c>
      <c r="F520" s="34" t="str">
        <f>INDEX('Crosswalk Particulates'!$B:$B,MATCH('2020 EPA Data'!A520,'Crosswalk Particulates'!$A:$A,0))</f>
        <v>process-agriculture-industry</v>
      </c>
      <c r="G520" s="38" t="str">
        <f>INDEX('Crosswalk Particulates'!$E:$E,MATCH('2020 EPA Data'!$B520,'Crosswalk Particulates'!$D:$D,0))</f>
        <v>CO</v>
      </c>
      <c r="H520" s="45">
        <f t="shared" si="8"/>
        <v>3628743.2754851179</v>
      </c>
    </row>
    <row r="521" spans="1:8" s="31" customFormat="1" hidden="1">
      <c r="A521" t="s">
        <v>2426</v>
      </c>
      <c r="B521" t="s">
        <v>2433</v>
      </c>
      <c r="C521" t="s">
        <v>2430</v>
      </c>
      <c r="D521">
        <v>4</v>
      </c>
      <c r="E521" t="s">
        <v>2395</v>
      </c>
      <c r="F521" s="34" t="str">
        <f>INDEX('Crosswalk Particulates'!$B:$B,MATCH('2020 EPA Data'!A521,'Crosswalk Particulates'!$A:$A,0))</f>
        <v>process-other-industry</v>
      </c>
      <c r="G521" s="38" t="str">
        <f>INDEX('Crosswalk Particulates'!$E:$E,MATCH('2020 EPA Data'!$B521,'Crosswalk Particulates'!$D:$D,0))</f>
        <v>CO</v>
      </c>
      <c r="H521" s="45">
        <f t="shared" si="8"/>
        <v>3628743.2754851179</v>
      </c>
    </row>
    <row r="522" spans="1:8" s="31" customFormat="1" hidden="1">
      <c r="A522" t="s">
        <v>2445</v>
      </c>
      <c r="B522" t="s">
        <v>2482</v>
      </c>
      <c r="C522" t="s">
        <v>2430</v>
      </c>
      <c r="D522">
        <v>4</v>
      </c>
      <c r="E522" t="s">
        <v>2395</v>
      </c>
      <c r="F522" s="34" t="str">
        <f>INDEX('Crosswalk Particulates'!$B:$B,MATCH('2020 EPA Data'!A522,'Crosswalk Particulates'!$A:$A,0))</f>
        <v>process-other-industry</v>
      </c>
      <c r="G522" s="38" t="str">
        <f>INDEX('Crosswalk Particulates'!$E:$E,MATCH('2020 EPA Data'!$B522,'Crosswalk Particulates'!$D:$D,0))</f>
        <v>NOX</v>
      </c>
      <c r="H522" s="45">
        <f t="shared" si="8"/>
        <v>3628743.2754851179</v>
      </c>
    </row>
    <row r="523" spans="1:8" s="31" customFormat="1" hidden="1">
      <c r="A523" t="s">
        <v>2426</v>
      </c>
      <c r="B523" t="s">
        <v>2482</v>
      </c>
      <c r="C523" t="s">
        <v>2430</v>
      </c>
      <c r="D523">
        <v>4</v>
      </c>
      <c r="E523" t="s">
        <v>2395</v>
      </c>
      <c r="F523" s="34" t="str">
        <f>INDEX('Crosswalk Particulates'!$B:$B,MATCH('2020 EPA Data'!A523,'Crosswalk Particulates'!$A:$A,0))</f>
        <v>process-other-industry</v>
      </c>
      <c r="G523" s="38" t="str">
        <f>INDEX('Crosswalk Particulates'!$E:$E,MATCH('2020 EPA Data'!$B523,'Crosswalk Particulates'!$D:$D,0))</f>
        <v>NOX</v>
      </c>
      <c r="H523" s="45">
        <f t="shared" si="8"/>
        <v>3628743.2754851179</v>
      </c>
    </row>
    <row r="524" spans="1:8" s="31" customFormat="1" hidden="1">
      <c r="A524" t="s">
        <v>2445</v>
      </c>
      <c r="B524" t="s">
        <v>2433</v>
      </c>
      <c r="C524" t="s">
        <v>2430</v>
      </c>
      <c r="D524">
        <v>3</v>
      </c>
      <c r="E524" t="s">
        <v>2395</v>
      </c>
      <c r="F524" s="34" t="str">
        <f>INDEX('Crosswalk Particulates'!$B:$B,MATCH('2020 EPA Data'!A524,'Crosswalk Particulates'!$A:$A,0))</f>
        <v>process-other-industry</v>
      </c>
      <c r="G524" s="38" t="str">
        <f>INDEX('Crosswalk Particulates'!$E:$E,MATCH('2020 EPA Data'!$B524,'Crosswalk Particulates'!$D:$D,0))</f>
        <v>CO</v>
      </c>
      <c r="H524" s="45">
        <f t="shared" si="8"/>
        <v>2721557.4566138387</v>
      </c>
    </row>
    <row r="525" spans="1:8" s="31" customFormat="1" hidden="1">
      <c r="A525" t="s">
        <v>2425</v>
      </c>
      <c r="B525" t="s">
        <v>2482</v>
      </c>
      <c r="C525" t="s">
        <v>2430</v>
      </c>
      <c r="D525">
        <v>2</v>
      </c>
      <c r="E525" t="s">
        <v>2395</v>
      </c>
      <c r="F525" s="34" t="str">
        <f>INDEX('Crosswalk Particulates'!$B:$B,MATCH('2020 EPA Data'!A525,'Crosswalk Particulates'!$A:$A,0))</f>
        <v>process-agriculture-industry</v>
      </c>
      <c r="G525" s="38" t="str">
        <f>INDEX('Crosswalk Particulates'!$E:$E,MATCH('2020 EPA Data'!$B525,'Crosswalk Particulates'!$D:$D,0))</f>
        <v>NOX</v>
      </c>
      <c r="H525" s="45">
        <f t="shared" si="8"/>
        <v>1814371.637742559</v>
      </c>
    </row>
    <row r="526" spans="1:8" s="31" customFormat="1" hidden="1">
      <c r="A526" t="s">
        <v>2445</v>
      </c>
      <c r="B526" t="s">
        <v>2506</v>
      </c>
      <c r="C526" t="s">
        <v>2372</v>
      </c>
      <c r="D526">
        <v>2</v>
      </c>
      <c r="E526" t="s">
        <v>2395</v>
      </c>
      <c r="F526" s="34" t="str">
        <f>INDEX('Crosswalk Particulates'!$B:$B,MATCH('2020 EPA Data'!A526,'Crosswalk Particulates'!$A:$A,0))</f>
        <v>process-other-industry</v>
      </c>
      <c r="G526" s="38" t="str">
        <f>INDEX('Crosswalk Particulates'!$E:$E,MATCH('2020 EPA Data'!$B526,'Crosswalk Particulates'!$D:$D,0))</f>
        <v>OC</v>
      </c>
      <c r="H526" s="45">
        <f t="shared" si="8"/>
        <v>1814371.637742559</v>
      </c>
    </row>
    <row r="527" spans="1:8" s="31" customFormat="1" hidden="1">
      <c r="A527" t="s">
        <v>2419</v>
      </c>
      <c r="B527" t="s">
        <v>2502</v>
      </c>
      <c r="C527" t="s">
        <v>2372</v>
      </c>
      <c r="D527">
        <v>2</v>
      </c>
      <c r="E527" t="s">
        <v>2395</v>
      </c>
      <c r="F527" s="34" t="str">
        <f>INDEX('Crosswalk Particulates'!$B:$B,MATCH('2020 EPA Data'!A527,'Crosswalk Particulates'!$A:$A,0))</f>
        <v>process-other-industry</v>
      </c>
      <c r="G527" s="38">
        <f>INDEX('Crosswalk Particulates'!$E:$E,MATCH('2020 EPA Data'!$B527,'Crosswalk Particulates'!$D:$D,0))</f>
        <v>0</v>
      </c>
      <c r="H527" s="45">
        <f t="shared" si="8"/>
        <v>1814371.637742559</v>
      </c>
    </row>
    <row r="528" spans="1:8" s="31" customFormat="1" hidden="1">
      <c r="A528" t="s">
        <v>2419</v>
      </c>
      <c r="B528" t="s">
        <v>2483</v>
      </c>
      <c r="C528" t="s">
        <v>2430</v>
      </c>
      <c r="D528">
        <v>2</v>
      </c>
      <c r="E528" t="s">
        <v>2395</v>
      </c>
      <c r="F528" s="34" t="str">
        <f>INDEX('Crosswalk Particulates'!$B:$B,MATCH('2020 EPA Data'!A528,'Crosswalk Particulates'!$A:$A,0))</f>
        <v>process-other-industry</v>
      </c>
      <c r="G528" s="38" t="str">
        <f>INDEX('Crosswalk Particulates'!$E:$E,MATCH('2020 EPA Data'!$B528,'Crosswalk Particulates'!$D:$D,0))</f>
        <v>PM25</v>
      </c>
      <c r="H528" s="45">
        <f t="shared" si="8"/>
        <v>1814371.637742559</v>
      </c>
    </row>
    <row r="529" spans="1:8" s="31" customFormat="1" hidden="1">
      <c r="A529" t="s">
        <v>2595</v>
      </c>
      <c r="B529" t="s">
        <v>2588</v>
      </c>
      <c r="C529" t="s">
        <v>2372</v>
      </c>
      <c r="D529">
        <v>1</v>
      </c>
      <c r="E529" t="s">
        <v>2395</v>
      </c>
      <c r="F529" s="34" t="str">
        <f>INDEX('Crosswalk Particulates'!$B:$B,MATCH('2020 EPA Data'!A529,'Crosswalk Particulates'!$A:$A,0))</f>
        <v>Residential Buildings Sector</v>
      </c>
      <c r="G529" s="38" t="str">
        <f>INDEX('Crosswalk Particulates'!$E:$E,MATCH('2020 EPA Data'!$B529,'Crosswalk Particulates'!$D:$D,0))</f>
        <v>BC</v>
      </c>
      <c r="H529" s="45">
        <f t="shared" si="8"/>
        <v>907185.81887127948</v>
      </c>
    </row>
    <row r="530" spans="1:8" s="31" customFormat="1" hidden="1">
      <c r="A530" t="s">
        <v>2527</v>
      </c>
      <c r="B530" t="s">
        <v>2478</v>
      </c>
      <c r="C530" t="s">
        <v>2430</v>
      </c>
      <c r="D530">
        <v>1</v>
      </c>
      <c r="E530" t="s">
        <v>2395</v>
      </c>
      <c r="F530" s="34" t="str">
        <f>INDEX('Crosswalk Particulates'!$B:$B,MATCH('2020 EPA Data'!A530,'Crosswalk Particulates'!$A:$A,0))</f>
        <v>Commercial Buildings Sector</v>
      </c>
      <c r="G530" s="38">
        <f>INDEX('Crosswalk Particulates'!$E:$E,MATCH('2020 EPA Data'!$B530,'Crosswalk Particulates'!$D:$D,0))</f>
        <v>0</v>
      </c>
      <c r="H530" s="45">
        <f t="shared" si="8"/>
        <v>907185.81887127948</v>
      </c>
    </row>
    <row r="531" spans="1:8" s="31" customFormat="1" hidden="1">
      <c r="A531" t="s">
        <v>2428</v>
      </c>
      <c r="B531" t="s">
        <v>2488</v>
      </c>
      <c r="C531" t="s">
        <v>2430</v>
      </c>
      <c r="D531">
        <v>1</v>
      </c>
      <c r="E531" t="s">
        <v>2395</v>
      </c>
      <c r="F531" s="34" t="str">
        <f>INDEX('Crosswalk Particulates'!$B:$B,MATCH('2020 EPA Data'!A531,'Crosswalk Particulates'!$A:$A,0))</f>
        <v>process-other-industry</v>
      </c>
      <c r="G531" s="38" t="str">
        <f>INDEX('Crosswalk Particulates'!$E:$E,MATCH('2020 EPA Data'!$B531,'Crosswalk Particulates'!$D:$D,0))</f>
        <v>SOx</v>
      </c>
      <c r="H531" s="45">
        <f t="shared" si="8"/>
        <v>907185.81887127948</v>
      </c>
    </row>
    <row r="532" spans="1:8" s="31" customFormat="1" hidden="1">
      <c r="A532" t="s">
        <v>2491</v>
      </c>
      <c r="B532" t="s">
        <v>2433</v>
      </c>
      <c r="C532" t="s">
        <v>2430</v>
      </c>
      <c r="D532">
        <v>1</v>
      </c>
      <c r="E532" t="s">
        <v>2395</v>
      </c>
      <c r="F532" s="34" t="str">
        <f>INDEX('Crosswalk Particulates'!$B:$B,MATCH('2020 EPA Data'!A532,'Crosswalk Particulates'!$A:$A,0))</f>
        <v>Other-EPA</v>
      </c>
      <c r="G532" s="38" t="str">
        <f>INDEX('Crosswalk Particulates'!$E:$E,MATCH('2020 EPA Data'!$B532,'Crosswalk Particulates'!$D:$D,0))</f>
        <v>CO</v>
      </c>
      <c r="H532" s="45">
        <f t="shared" si="8"/>
        <v>907185.81887127948</v>
      </c>
    </row>
    <row r="533" spans="1:8" s="31" customFormat="1" hidden="1">
      <c r="A533" t="s">
        <v>2425</v>
      </c>
      <c r="B533" t="s">
        <v>2588</v>
      </c>
      <c r="C533" t="s">
        <v>2372</v>
      </c>
      <c r="D533">
        <v>1</v>
      </c>
      <c r="E533" t="s">
        <v>2395</v>
      </c>
      <c r="F533" s="34" t="str">
        <f>INDEX('Crosswalk Particulates'!$B:$B,MATCH('2020 EPA Data'!A533,'Crosswalk Particulates'!$A:$A,0))</f>
        <v>process-agriculture-industry</v>
      </c>
      <c r="G533" s="38" t="str">
        <f>INDEX('Crosswalk Particulates'!$E:$E,MATCH('2020 EPA Data'!$B533,'Crosswalk Particulates'!$D:$D,0))</f>
        <v>BC</v>
      </c>
      <c r="H533" s="45">
        <f t="shared" si="8"/>
        <v>907185.81887127948</v>
      </c>
    </row>
    <row r="534" spans="1:8" s="31" customFormat="1" hidden="1">
      <c r="A534" t="s">
        <v>2491</v>
      </c>
      <c r="B534" t="s">
        <v>2482</v>
      </c>
      <c r="C534" t="s">
        <v>2430</v>
      </c>
      <c r="D534">
        <v>0</v>
      </c>
      <c r="E534" t="s">
        <v>2395</v>
      </c>
      <c r="F534" s="34" t="str">
        <f>INDEX('Crosswalk Particulates'!$B:$B,MATCH('2020 EPA Data'!A534,'Crosswalk Particulates'!$A:$A,0))</f>
        <v>Other-EPA</v>
      </c>
      <c r="G534" s="38" t="str">
        <f>INDEX('Crosswalk Particulates'!$E:$E,MATCH('2020 EPA Data'!$B534,'Crosswalk Particulates'!$D:$D,0))</f>
        <v>NOX</v>
      </c>
      <c r="H534" s="45">
        <f t="shared" si="8"/>
        <v>0</v>
      </c>
    </row>
    <row r="535" spans="1:8" s="31" customFormat="1" hidden="1">
      <c r="A535" t="s">
        <v>2445</v>
      </c>
      <c r="B535" t="s">
        <v>2588</v>
      </c>
      <c r="C535" t="s">
        <v>2372</v>
      </c>
      <c r="D535">
        <v>0</v>
      </c>
      <c r="E535" t="s">
        <v>2395</v>
      </c>
      <c r="F535" s="34" t="str">
        <f>INDEX('Crosswalk Particulates'!$B:$B,MATCH('2020 EPA Data'!A535,'Crosswalk Particulates'!$A:$A,0))</f>
        <v>process-other-industry</v>
      </c>
      <c r="G535" s="38" t="str">
        <f>INDEX('Crosswalk Particulates'!$E:$E,MATCH('2020 EPA Data'!$B535,'Crosswalk Particulates'!$D:$D,0))</f>
        <v>BC</v>
      </c>
      <c r="H535" s="45">
        <f t="shared" si="8"/>
        <v>0</v>
      </c>
    </row>
    <row r="536" spans="1:8" s="31" customFormat="1" hidden="1">
      <c r="A536" t="s">
        <v>2491</v>
      </c>
      <c r="B536" t="s">
        <v>2588</v>
      </c>
      <c r="C536" t="s">
        <v>2372</v>
      </c>
      <c r="D536">
        <v>0</v>
      </c>
      <c r="E536" t="s">
        <v>2395</v>
      </c>
      <c r="F536" s="34" t="str">
        <f>INDEX('Crosswalk Particulates'!$B:$B,MATCH('2020 EPA Data'!A536,'Crosswalk Particulates'!$A:$A,0))</f>
        <v>Other-EPA</v>
      </c>
      <c r="G536" s="38" t="str">
        <f>INDEX('Crosswalk Particulates'!$E:$E,MATCH('2020 EPA Data'!$B536,'Crosswalk Particulates'!$D:$D,0))</f>
        <v>BC</v>
      </c>
      <c r="H536" s="45">
        <f t="shared" si="8"/>
        <v>0</v>
      </c>
    </row>
    <row r="537" spans="1:8" s="31" customFormat="1" hidden="1">
      <c r="A537" t="s">
        <v>2419</v>
      </c>
      <c r="B537" t="s">
        <v>2506</v>
      </c>
      <c r="C537" t="s">
        <v>2372</v>
      </c>
      <c r="D537">
        <v>0</v>
      </c>
      <c r="E537" t="s">
        <v>2395</v>
      </c>
      <c r="F537" s="34" t="str">
        <f>INDEX('Crosswalk Particulates'!$B:$B,MATCH('2020 EPA Data'!A537,'Crosswalk Particulates'!$A:$A,0))</f>
        <v>process-other-industry</v>
      </c>
      <c r="G537" s="38" t="str">
        <f>INDEX('Crosswalk Particulates'!$E:$E,MATCH('2020 EPA Data'!$B537,'Crosswalk Particulates'!$D:$D,0))</f>
        <v>OC</v>
      </c>
      <c r="H537" s="45">
        <f t="shared" si="8"/>
        <v>0</v>
      </c>
    </row>
    <row r="538" spans="1:8" s="31" customFormat="1" hidden="1">
      <c r="A538" t="s">
        <v>2428</v>
      </c>
      <c r="B538" t="s">
        <v>2588</v>
      </c>
      <c r="C538" t="s">
        <v>2372</v>
      </c>
      <c r="D538">
        <v>0</v>
      </c>
      <c r="E538" t="s">
        <v>2395</v>
      </c>
      <c r="F538" s="34" t="str">
        <f>INDEX('Crosswalk Particulates'!$B:$B,MATCH('2020 EPA Data'!A538,'Crosswalk Particulates'!$A:$A,0))</f>
        <v>process-other-industry</v>
      </c>
      <c r="G538" s="38" t="str">
        <f>INDEX('Crosswalk Particulates'!$E:$E,MATCH('2020 EPA Data'!$B538,'Crosswalk Particulates'!$D:$D,0))</f>
        <v>BC</v>
      </c>
      <c r="H538" s="45">
        <f t="shared" si="8"/>
        <v>0</v>
      </c>
    </row>
    <row r="539" spans="1:8" s="31" customFormat="1" hidden="1">
      <c r="A539" t="s">
        <v>2468</v>
      </c>
      <c r="B539" t="s">
        <v>2588</v>
      </c>
      <c r="C539" t="s">
        <v>2372</v>
      </c>
      <c r="D539">
        <v>0</v>
      </c>
      <c r="E539" t="s">
        <v>2395</v>
      </c>
      <c r="F539" s="34" t="str">
        <f>INDEX('Crosswalk Particulates'!$B:$B,MATCH('2020 EPA Data'!A539,'Crosswalk Particulates'!$A:$A,0))</f>
        <v>process-other-industry</v>
      </c>
      <c r="G539" s="38" t="str">
        <f>INDEX('Crosswalk Particulates'!$E:$E,MATCH('2020 EPA Data'!$B539,'Crosswalk Particulates'!$D:$D,0))</f>
        <v>BC</v>
      </c>
      <c r="H539" s="45">
        <f t="shared" si="8"/>
        <v>0</v>
      </c>
    </row>
    <row r="540" spans="1:8" s="31" customFormat="1" hidden="1">
      <c r="A540" t="s">
        <v>2419</v>
      </c>
      <c r="B540" t="s">
        <v>2488</v>
      </c>
      <c r="C540" t="s">
        <v>2430</v>
      </c>
      <c r="D540">
        <v>0</v>
      </c>
      <c r="E540" t="s">
        <v>2395</v>
      </c>
      <c r="F540" s="34" t="str">
        <f>INDEX('Crosswalk Particulates'!$B:$B,MATCH('2020 EPA Data'!A540,'Crosswalk Particulates'!$A:$A,0))</f>
        <v>process-other-industry</v>
      </c>
      <c r="G540" s="38" t="str">
        <f>INDEX('Crosswalk Particulates'!$E:$E,MATCH('2020 EPA Data'!$B540,'Crosswalk Particulates'!$D:$D,0))</f>
        <v>SOx</v>
      </c>
      <c r="H540" s="45">
        <f t="shared" si="8"/>
        <v>0</v>
      </c>
    </row>
    <row r="541" spans="1:8" s="31" customFormat="1" hidden="1">
      <c r="A541" t="s">
        <v>2458</v>
      </c>
      <c r="B541" t="s">
        <v>2478</v>
      </c>
      <c r="C541" t="s">
        <v>2430</v>
      </c>
      <c r="D541">
        <v>0</v>
      </c>
      <c r="E541" t="s">
        <v>2395</v>
      </c>
      <c r="F541" s="34" t="str">
        <f>INDEX('Crosswalk Particulates'!$B:$B,MATCH('2020 EPA Data'!A541,'Crosswalk Particulates'!$A:$A,0))</f>
        <v>process-other-industry</v>
      </c>
      <c r="G541" s="38">
        <f>INDEX('Crosswalk Particulates'!$E:$E,MATCH('2020 EPA Data'!$B541,'Crosswalk Particulates'!$D:$D,0))</f>
        <v>0</v>
      </c>
      <c r="H541" s="45">
        <f t="shared" si="8"/>
        <v>0</v>
      </c>
    </row>
    <row r="542" spans="1:8" s="31" customFormat="1" hidden="1">
      <c r="A542" t="s">
        <v>2445</v>
      </c>
      <c r="B542" t="s">
        <v>2478</v>
      </c>
      <c r="C542" t="s">
        <v>2430</v>
      </c>
      <c r="D542">
        <v>0</v>
      </c>
      <c r="E542" t="s">
        <v>2395</v>
      </c>
      <c r="F542" s="34" t="str">
        <f>INDEX('Crosswalk Particulates'!$B:$B,MATCH('2020 EPA Data'!A542,'Crosswalk Particulates'!$A:$A,0))</f>
        <v>process-other-industry</v>
      </c>
      <c r="G542" s="38">
        <f>INDEX('Crosswalk Particulates'!$E:$E,MATCH('2020 EPA Data'!$B542,'Crosswalk Particulates'!$D:$D,0))</f>
        <v>0</v>
      </c>
      <c r="H542" s="45">
        <f t="shared" si="8"/>
        <v>0</v>
      </c>
    </row>
    <row r="543" spans="1:8" s="31" customFormat="1" hidden="1">
      <c r="A543" t="s">
        <v>2419</v>
      </c>
      <c r="B543" t="s">
        <v>2588</v>
      </c>
      <c r="C543" t="s">
        <v>2372</v>
      </c>
      <c r="D543">
        <v>0</v>
      </c>
      <c r="E543" t="s">
        <v>2395</v>
      </c>
      <c r="F543" s="34" t="str">
        <f>INDEX('Crosswalk Particulates'!$B:$B,MATCH('2020 EPA Data'!A543,'Crosswalk Particulates'!$A:$A,0))</f>
        <v>process-other-industry</v>
      </c>
      <c r="G543" s="38" t="str">
        <f>INDEX('Crosswalk Particulates'!$E:$E,MATCH('2020 EPA Data'!$B543,'Crosswalk Particulates'!$D:$D,0))</f>
        <v>BC</v>
      </c>
      <c r="H543" s="45">
        <f t="shared" si="8"/>
        <v>0</v>
      </c>
    </row>
    <row r="544" spans="1:8" s="31" customFormat="1" hidden="1">
      <c r="A544" t="s">
        <v>2491</v>
      </c>
      <c r="B544" t="s">
        <v>2478</v>
      </c>
      <c r="C544" t="s">
        <v>2430</v>
      </c>
      <c r="D544">
        <v>0</v>
      </c>
      <c r="E544" t="s">
        <v>2395</v>
      </c>
      <c r="F544" s="34" t="str">
        <f>INDEX('Crosswalk Particulates'!$B:$B,MATCH('2020 EPA Data'!A544,'Crosswalk Particulates'!$A:$A,0))</f>
        <v>Other-EPA</v>
      </c>
      <c r="G544" s="38">
        <f>INDEX('Crosswalk Particulates'!$E:$E,MATCH('2020 EPA Data'!$B544,'Crosswalk Particulates'!$D:$D,0))</f>
        <v>0</v>
      </c>
      <c r="H544" s="45">
        <f t="shared" si="8"/>
        <v>0</v>
      </c>
    </row>
    <row r="545" spans="1:8" s="31" customFormat="1" hidden="1">
      <c r="A545" t="s">
        <v>2419</v>
      </c>
      <c r="B545" t="s">
        <v>2478</v>
      </c>
      <c r="C545" t="s">
        <v>2430</v>
      </c>
      <c r="D545">
        <v>0</v>
      </c>
      <c r="E545" t="s">
        <v>2395</v>
      </c>
      <c r="F545" s="34" t="str">
        <f>INDEX('Crosswalk Particulates'!$B:$B,MATCH('2020 EPA Data'!A545,'Crosswalk Particulates'!$A:$A,0))</f>
        <v>process-other-industry</v>
      </c>
      <c r="G545" s="38">
        <f>INDEX('Crosswalk Particulates'!$E:$E,MATCH('2020 EPA Data'!$B545,'Crosswalk Particulates'!$D:$D,0))</f>
        <v>0</v>
      </c>
      <c r="H545" s="45">
        <f t="shared" si="8"/>
        <v>0</v>
      </c>
    </row>
    <row r="546" spans="1:8" s="31" customFormat="1" hidden="1">
      <c r="A546" t="s">
        <v>2426</v>
      </c>
      <c r="B546" t="s">
        <v>2588</v>
      </c>
      <c r="C546" t="s">
        <v>2372</v>
      </c>
      <c r="D546">
        <v>0</v>
      </c>
      <c r="E546" t="s">
        <v>2395</v>
      </c>
      <c r="F546" s="34" t="str">
        <f>INDEX('Crosswalk Particulates'!$B:$B,MATCH('2020 EPA Data'!A546,'Crosswalk Particulates'!$A:$A,0))</f>
        <v>process-other-industry</v>
      </c>
      <c r="G546" s="38" t="str">
        <f>INDEX('Crosswalk Particulates'!$E:$E,MATCH('2020 EPA Data'!$B546,'Crosswalk Particulates'!$D:$D,0))</f>
        <v>BC</v>
      </c>
      <c r="H546" s="45">
        <f t="shared" si="8"/>
        <v>0</v>
      </c>
    </row>
    <row r="547" spans="1:8" s="31" customFormat="1" hidden="1">
      <c r="A547" t="s">
        <v>2426</v>
      </c>
      <c r="B547" t="s">
        <v>2488</v>
      </c>
      <c r="C547" t="s">
        <v>2430</v>
      </c>
      <c r="D547">
        <v>0</v>
      </c>
      <c r="E547" t="s">
        <v>2395</v>
      </c>
      <c r="F547" s="34" t="str">
        <f>INDEX('Crosswalk Particulates'!$B:$B,MATCH('2020 EPA Data'!A547,'Crosswalk Particulates'!$A:$A,0))</f>
        <v>process-other-industry</v>
      </c>
      <c r="G547" s="38" t="str">
        <f>INDEX('Crosswalk Particulates'!$E:$E,MATCH('2020 EPA Data'!$B547,'Crosswalk Particulates'!$D:$D,0))</f>
        <v>SOx</v>
      </c>
      <c r="H547" s="45">
        <f t="shared" si="8"/>
        <v>0</v>
      </c>
    </row>
    <row r="548" spans="1:8" s="31" customFormat="1" hidden="1">
      <c r="A548" t="s">
        <v>2425</v>
      </c>
      <c r="B548" t="s">
        <v>2488</v>
      </c>
      <c r="C548" t="s">
        <v>2430</v>
      </c>
      <c r="D548">
        <v>0</v>
      </c>
      <c r="E548" t="s">
        <v>2395</v>
      </c>
      <c r="F548" s="34" t="str">
        <f>INDEX('Crosswalk Particulates'!$B:$B,MATCH('2020 EPA Data'!A548,'Crosswalk Particulates'!$A:$A,0))</f>
        <v>process-agriculture-industry</v>
      </c>
      <c r="G548" s="38" t="str">
        <f>INDEX('Crosswalk Particulates'!$E:$E,MATCH('2020 EPA Data'!$B548,'Crosswalk Particulates'!$D:$D,0))</f>
        <v>SOx</v>
      </c>
      <c r="H548" s="45">
        <f t="shared" si="8"/>
        <v>0</v>
      </c>
    </row>
    <row r="549" spans="1:8" s="31" customFormat="1" hidden="1">
      <c r="A549" t="s">
        <v>2491</v>
      </c>
      <c r="B549" t="s">
        <v>2488</v>
      </c>
      <c r="C549" t="s">
        <v>2430</v>
      </c>
      <c r="D549">
        <v>0</v>
      </c>
      <c r="E549" t="s">
        <v>2395</v>
      </c>
      <c r="F549" s="34" t="str">
        <f>INDEX('Crosswalk Particulates'!$B:$B,MATCH('2020 EPA Data'!A549,'Crosswalk Particulates'!$A:$A,0))</f>
        <v>Other-EPA</v>
      </c>
      <c r="G549" s="38" t="str">
        <f>INDEX('Crosswalk Particulates'!$E:$E,MATCH('2020 EPA Data'!$B549,'Crosswalk Particulates'!$D:$D,0))</f>
        <v>SOx</v>
      </c>
      <c r="H549" s="45">
        <f t="shared" si="8"/>
        <v>0</v>
      </c>
    </row>
    <row r="550" spans="1:8" hidden="1"/>
    <row r="551" spans="1:8" hidden="1"/>
    <row r="552" spans="1:8" hidden="1"/>
    <row r="553" spans="1:8" hidden="1"/>
    <row r="554" spans="1:8" hidden="1"/>
    <row r="555" spans="1:8" hidden="1"/>
    <row r="556" spans="1:8" hidden="1"/>
    <row r="557" spans="1:8" hidden="1"/>
    <row r="558" spans="1:8" hidden="1"/>
    <row r="559" spans="1:8" hidden="1"/>
    <row r="560" spans="1:8" hidden="1"/>
    <row r="561" customFormat="1" hidden="1"/>
    <row r="562" customFormat="1" hidden="1"/>
    <row r="563" customFormat="1" hidden="1"/>
    <row r="564" customFormat="1" hidden="1"/>
    <row r="565" customFormat="1" hidden="1"/>
    <row r="566" customFormat="1" hidden="1"/>
    <row r="567" customFormat="1" hidden="1"/>
    <row r="568" customFormat="1" hidden="1"/>
    <row r="569" customFormat="1" hidden="1"/>
    <row r="570" customFormat="1" hidden="1"/>
    <row r="571" customFormat="1" hidden="1"/>
    <row r="572" customFormat="1" hidden="1"/>
    <row r="573" customFormat="1" hidden="1"/>
    <row r="574" customFormat="1" hidden="1"/>
    <row r="575" customFormat="1" hidden="1"/>
    <row r="576" customFormat="1" hidden="1"/>
    <row r="577" customFormat="1" hidden="1"/>
    <row r="578" customFormat="1" hidden="1"/>
    <row r="579" customFormat="1" hidden="1"/>
    <row r="580" customFormat="1" hidden="1"/>
    <row r="581" customFormat="1" hidden="1"/>
    <row r="582" customFormat="1" hidden="1"/>
    <row r="583" customFormat="1" hidden="1"/>
    <row r="584" customFormat="1" hidden="1"/>
    <row r="585" customFormat="1" hidden="1"/>
    <row r="586" customFormat="1" hidden="1"/>
    <row r="587" customFormat="1" hidden="1"/>
    <row r="588" customFormat="1" hidden="1"/>
    <row r="589" customFormat="1" hidden="1"/>
    <row r="590" customFormat="1" hidden="1"/>
    <row r="591" customFormat="1" hidden="1"/>
    <row r="592" customFormat="1" hidden="1"/>
    <row r="593" customFormat="1" hidden="1"/>
    <row r="594" customFormat="1" hidden="1"/>
    <row r="595" customFormat="1" hidden="1"/>
    <row r="596" customFormat="1" hidden="1"/>
    <row r="597" customFormat="1" hidden="1"/>
    <row r="598" customFormat="1" hidden="1"/>
    <row r="599" customFormat="1" hidden="1"/>
    <row r="600" customFormat="1" hidden="1"/>
    <row r="601" customFormat="1" hidden="1"/>
    <row r="602" customFormat="1" hidden="1"/>
    <row r="603" customFormat="1" hidden="1"/>
    <row r="604" customFormat="1" hidden="1"/>
    <row r="605" customFormat="1" hidden="1"/>
    <row r="606" customFormat="1" hidden="1"/>
    <row r="607" customFormat="1" hidden="1"/>
    <row r="608" customFormat="1" hidden="1"/>
    <row r="609" customFormat="1" hidden="1"/>
    <row r="610" customFormat="1" hidden="1"/>
    <row r="611" customFormat="1" hidden="1"/>
    <row r="612" customFormat="1" hidden="1"/>
    <row r="613" customFormat="1" hidden="1"/>
    <row r="614" customFormat="1" hidden="1"/>
    <row r="615" customFormat="1" hidden="1"/>
    <row r="616" customFormat="1" hidden="1"/>
    <row r="617" customFormat="1" hidden="1"/>
    <row r="618" customFormat="1" hidden="1"/>
    <row r="619" customFormat="1" hidden="1"/>
    <row r="620" customFormat="1" hidden="1"/>
    <row r="621" customFormat="1" hidden="1"/>
    <row r="622" customFormat="1" hidden="1"/>
    <row r="623" customFormat="1" hidden="1"/>
    <row r="624" customFormat="1" hidden="1"/>
    <row r="625" customFormat="1" hidden="1"/>
    <row r="626" customFormat="1" hidden="1"/>
    <row r="627" customFormat="1" hidden="1"/>
    <row r="628" customFormat="1" hidden="1"/>
    <row r="629" customFormat="1" hidden="1"/>
    <row r="630" customFormat="1" hidden="1"/>
    <row r="631" customFormat="1" hidden="1"/>
    <row r="632" customFormat="1" hidden="1"/>
    <row r="633" customFormat="1" hidden="1"/>
    <row r="634" customFormat="1" hidden="1"/>
    <row r="635" customFormat="1" hidden="1"/>
    <row r="636" customFormat="1" hidden="1"/>
    <row r="637" customFormat="1" hidden="1"/>
    <row r="638" customFormat="1" hidden="1"/>
    <row r="639" customFormat="1" hidden="1"/>
    <row r="640" customFormat="1" hidden="1"/>
    <row r="641" customFormat="1" hidden="1"/>
    <row r="642" customFormat="1" hidden="1"/>
    <row r="643" customFormat="1" hidden="1"/>
    <row r="644" customFormat="1" hidden="1"/>
    <row r="645" customFormat="1" hidden="1"/>
    <row r="646" customFormat="1" hidden="1"/>
    <row r="647" customFormat="1" hidden="1"/>
    <row r="648" customFormat="1" hidden="1"/>
    <row r="649" customFormat="1" hidden="1"/>
    <row r="650" customFormat="1" hidden="1"/>
    <row r="651" customFormat="1" hidden="1"/>
    <row r="652" customFormat="1" hidden="1"/>
    <row r="653" customFormat="1" hidden="1"/>
    <row r="654" customFormat="1" hidden="1"/>
    <row r="655" customFormat="1" hidden="1"/>
    <row r="656" customFormat="1" hidden="1"/>
    <row r="657" customFormat="1" hidden="1"/>
    <row r="658" customFormat="1" hidden="1"/>
    <row r="659" customFormat="1" hidden="1"/>
    <row r="660" customFormat="1" hidden="1"/>
    <row r="661" customFormat="1" hidden="1"/>
    <row r="662" customFormat="1" hidden="1"/>
    <row r="663" customFormat="1" hidden="1"/>
    <row r="664" customFormat="1" hidden="1"/>
    <row r="665" customFormat="1" hidden="1"/>
    <row r="666" customFormat="1" hidden="1"/>
    <row r="667" customFormat="1" hidden="1"/>
    <row r="668" customFormat="1" hidden="1"/>
    <row r="669" customFormat="1" hidden="1"/>
    <row r="670" customFormat="1" hidden="1"/>
    <row r="671" customFormat="1" hidden="1"/>
    <row r="672" customFormat="1" hidden="1"/>
    <row r="673" customFormat="1" hidden="1"/>
    <row r="674" customFormat="1" hidden="1"/>
    <row r="675" customFormat="1" hidden="1"/>
    <row r="676" customFormat="1" hidden="1"/>
    <row r="677" customFormat="1" hidden="1"/>
    <row r="678" customFormat="1" hidden="1"/>
    <row r="679" customFormat="1" hidden="1"/>
    <row r="680" customFormat="1" hidden="1"/>
    <row r="681" customFormat="1" hidden="1"/>
    <row r="682" customFormat="1" hidden="1"/>
    <row r="683" customFormat="1" hidden="1"/>
    <row r="684" customFormat="1" hidden="1"/>
    <row r="685" customFormat="1" hidden="1"/>
    <row r="686" customFormat="1" hidden="1"/>
    <row r="687" customFormat="1" hidden="1"/>
    <row r="688" customFormat="1" hidden="1"/>
    <row r="689" customFormat="1" hidden="1"/>
    <row r="690" customFormat="1" hidden="1"/>
    <row r="691" customFormat="1" hidden="1"/>
    <row r="692" customFormat="1" hidden="1"/>
    <row r="693" customFormat="1" hidden="1"/>
    <row r="694" customFormat="1" hidden="1"/>
    <row r="695" customFormat="1" hidden="1"/>
    <row r="696" customFormat="1" hidden="1"/>
    <row r="697" customFormat="1" hidden="1"/>
    <row r="698" customFormat="1" hidden="1"/>
    <row r="699" customFormat="1" hidden="1"/>
    <row r="700" customFormat="1" hidden="1"/>
    <row r="701" customFormat="1" hidden="1"/>
    <row r="702" customFormat="1" hidden="1"/>
    <row r="703" customFormat="1" hidden="1"/>
    <row r="704" customFormat="1" hidden="1"/>
    <row r="705" customFormat="1" hidden="1"/>
    <row r="706" customFormat="1" hidden="1"/>
    <row r="707" customFormat="1" hidden="1"/>
    <row r="708" customFormat="1" hidden="1"/>
    <row r="709" customFormat="1" hidden="1"/>
    <row r="710" customFormat="1" hidden="1"/>
    <row r="711" customFormat="1" hidden="1"/>
    <row r="712" customFormat="1" hidden="1"/>
    <row r="713" customFormat="1" hidden="1"/>
    <row r="714" customFormat="1" hidden="1"/>
    <row r="715" customFormat="1" hidden="1"/>
    <row r="716" customFormat="1" hidden="1"/>
    <row r="717" customFormat="1" hidden="1"/>
    <row r="718" customFormat="1" hidden="1"/>
    <row r="719" customFormat="1" hidden="1"/>
    <row r="720" customFormat="1" hidden="1"/>
    <row r="721" customFormat="1" hidden="1"/>
    <row r="722" customFormat="1" hidden="1"/>
    <row r="723" customFormat="1" hidden="1"/>
    <row r="724" customFormat="1" hidden="1"/>
    <row r="725" customFormat="1" hidden="1"/>
    <row r="726" customFormat="1" hidden="1"/>
    <row r="727" customFormat="1" hidden="1"/>
    <row r="728" customFormat="1" hidden="1"/>
    <row r="729" customFormat="1" hidden="1"/>
    <row r="730" customFormat="1" hidden="1"/>
    <row r="731" customFormat="1" hidden="1"/>
    <row r="732" customFormat="1" hidden="1"/>
    <row r="733" customFormat="1" hidden="1"/>
    <row r="734" customFormat="1" hidden="1"/>
    <row r="735" customFormat="1" hidden="1"/>
    <row r="736" customFormat="1" hidden="1"/>
    <row r="737" customFormat="1" hidden="1"/>
    <row r="738" customFormat="1" hidden="1"/>
    <row r="739" customFormat="1" hidden="1"/>
    <row r="740" customFormat="1" hidden="1"/>
    <row r="741" customFormat="1" hidden="1"/>
    <row r="742" customFormat="1" hidden="1"/>
    <row r="743" customFormat="1" hidden="1"/>
    <row r="744" customFormat="1" hidden="1"/>
    <row r="745" customFormat="1" hidden="1"/>
    <row r="746" customFormat="1" hidden="1"/>
    <row r="747" customFormat="1" hidden="1"/>
    <row r="748" customFormat="1" hidden="1"/>
    <row r="749" customFormat="1" hidden="1"/>
    <row r="750" customFormat="1" hidden="1"/>
    <row r="751" customFormat="1" hidden="1"/>
    <row r="752" customFormat="1" hidden="1"/>
    <row r="753" customFormat="1" hidden="1"/>
    <row r="754" customFormat="1" hidden="1"/>
    <row r="755" customFormat="1" hidden="1"/>
    <row r="756" customFormat="1" hidden="1"/>
    <row r="757" customFormat="1" hidden="1"/>
    <row r="758" customFormat="1" hidden="1"/>
    <row r="759" customFormat="1" hidden="1"/>
    <row r="760" customFormat="1" hidden="1"/>
    <row r="761" customFormat="1" hidden="1"/>
    <row r="762" customFormat="1" hidden="1"/>
    <row r="763" customFormat="1" hidden="1"/>
    <row r="764" customFormat="1" hidden="1"/>
    <row r="765" customFormat="1" hidden="1"/>
    <row r="766" customFormat="1" hidden="1"/>
    <row r="767" customFormat="1" hidden="1"/>
    <row r="768" customFormat="1" hidden="1"/>
    <row r="769" customFormat="1" hidden="1"/>
    <row r="770" customFormat="1" hidden="1"/>
    <row r="771" customFormat="1" hidden="1"/>
    <row r="772" customFormat="1" hidden="1"/>
    <row r="773" customFormat="1" hidden="1"/>
    <row r="774" customFormat="1" hidden="1"/>
    <row r="775" customFormat="1" hidden="1"/>
    <row r="776" customFormat="1" hidden="1"/>
    <row r="777" customFormat="1" hidden="1"/>
    <row r="778" customFormat="1" hidden="1"/>
    <row r="779" customFormat="1" hidden="1"/>
    <row r="780" customFormat="1" hidden="1"/>
    <row r="781" customFormat="1" hidden="1"/>
    <row r="782" customFormat="1" hidden="1"/>
    <row r="783" customFormat="1" hidden="1"/>
    <row r="784" customFormat="1" hidden="1"/>
    <row r="785" customFormat="1" hidden="1"/>
    <row r="786" customFormat="1" hidden="1"/>
    <row r="787" customFormat="1" hidden="1"/>
    <row r="788" customFormat="1" hidden="1"/>
    <row r="789" customFormat="1" hidden="1"/>
    <row r="790" customFormat="1" hidden="1"/>
    <row r="791" customFormat="1" hidden="1"/>
    <row r="792" customFormat="1" hidden="1"/>
    <row r="793" customFormat="1" hidden="1"/>
    <row r="794" customFormat="1" hidden="1"/>
    <row r="795" customFormat="1" hidden="1"/>
    <row r="796" customFormat="1" hidden="1"/>
    <row r="797" customFormat="1" hidden="1"/>
    <row r="798" customFormat="1" hidden="1"/>
    <row r="799" customFormat="1" hidden="1"/>
    <row r="800" customFormat="1" hidden="1"/>
    <row r="801" customFormat="1" hidden="1"/>
    <row r="802" customFormat="1" hidden="1"/>
    <row r="803" customFormat="1" hidden="1"/>
    <row r="804" customFormat="1" hidden="1"/>
    <row r="805" customFormat="1" hidden="1"/>
    <row r="806" customFormat="1" hidden="1"/>
    <row r="807" customFormat="1" hidden="1"/>
    <row r="808" customFormat="1" hidden="1"/>
    <row r="809" customFormat="1" hidden="1"/>
    <row r="810" customFormat="1" hidden="1"/>
    <row r="811" customFormat="1" hidden="1"/>
    <row r="812" customFormat="1" hidden="1"/>
    <row r="813" customFormat="1" hidden="1"/>
    <row r="814" customFormat="1" hidden="1"/>
    <row r="815" customFormat="1" hidden="1"/>
    <row r="816" customFormat="1" hidden="1"/>
    <row r="817" customFormat="1" hidden="1"/>
    <row r="818" customFormat="1" hidden="1"/>
    <row r="819" customFormat="1" hidden="1"/>
    <row r="820" customFormat="1" hidden="1"/>
    <row r="821" customFormat="1" hidden="1"/>
    <row r="822" customFormat="1" hidden="1"/>
    <row r="823" customFormat="1" hidden="1"/>
    <row r="824" customFormat="1" hidden="1"/>
    <row r="825" customFormat="1" hidden="1"/>
    <row r="826" customFormat="1" hidden="1"/>
    <row r="827" customFormat="1" hidden="1"/>
    <row r="828" customFormat="1" hidden="1"/>
    <row r="829" customFormat="1" hidden="1"/>
    <row r="830" customFormat="1" hidden="1"/>
    <row r="831" customFormat="1" hidden="1"/>
    <row r="832" customFormat="1" hidden="1"/>
    <row r="833" customFormat="1" hidden="1"/>
    <row r="834" customFormat="1" hidden="1"/>
    <row r="835" customFormat="1" hidden="1"/>
    <row r="836" customFormat="1" hidden="1"/>
    <row r="837" customFormat="1" hidden="1"/>
    <row r="838" customFormat="1" hidden="1"/>
    <row r="839" customFormat="1" hidden="1"/>
    <row r="840" customFormat="1" hidden="1"/>
    <row r="841" customFormat="1" hidden="1"/>
    <row r="842" customFormat="1" hidden="1"/>
    <row r="843" customFormat="1" hidden="1"/>
    <row r="844" customFormat="1" hidden="1"/>
    <row r="845" customFormat="1" hidden="1"/>
    <row r="846" customFormat="1" hidden="1"/>
    <row r="847" customFormat="1" hidden="1"/>
    <row r="848" customFormat="1" hidden="1"/>
    <row r="849" customFormat="1" hidden="1"/>
    <row r="850" customFormat="1" hidden="1"/>
    <row r="851" customFormat="1" hidden="1"/>
    <row r="852" customFormat="1" hidden="1"/>
    <row r="853" customFormat="1" hidden="1"/>
    <row r="854" customFormat="1" hidden="1"/>
    <row r="855" customFormat="1" hidden="1"/>
    <row r="856" customFormat="1" hidden="1"/>
    <row r="857" customFormat="1" hidden="1"/>
    <row r="858" customFormat="1" hidden="1"/>
    <row r="859" customFormat="1" hidden="1"/>
    <row r="860" customFormat="1" hidden="1"/>
    <row r="861" customFormat="1" hidden="1"/>
    <row r="862" customFormat="1" hidden="1"/>
    <row r="863" customFormat="1" hidden="1"/>
    <row r="864" customFormat="1" hidden="1"/>
    <row r="865" customFormat="1" hidden="1"/>
    <row r="866" customFormat="1" hidden="1"/>
    <row r="867" customFormat="1" hidden="1"/>
    <row r="868" customFormat="1" hidden="1"/>
    <row r="869" customFormat="1" hidden="1"/>
    <row r="870" customFormat="1" hidden="1"/>
    <row r="871" customFormat="1" hidden="1"/>
    <row r="872" customFormat="1" hidden="1"/>
    <row r="873" customFormat="1" hidden="1"/>
    <row r="874" customFormat="1" hidden="1"/>
    <row r="875" customFormat="1" hidden="1"/>
    <row r="876" customFormat="1" hidden="1"/>
    <row r="877" customFormat="1" hidden="1"/>
    <row r="878" customFormat="1" hidden="1"/>
    <row r="879" customFormat="1" hidden="1"/>
    <row r="880" customFormat="1" hidden="1"/>
    <row r="881" customFormat="1" hidden="1"/>
    <row r="882" customFormat="1" hidden="1"/>
    <row r="883" customFormat="1" hidden="1"/>
    <row r="884" customFormat="1" hidden="1"/>
    <row r="885" customFormat="1" hidden="1"/>
    <row r="886" customFormat="1" hidden="1"/>
    <row r="887" customFormat="1" hidden="1"/>
    <row r="888" customFormat="1" hidden="1"/>
    <row r="889" customFormat="1" hidden="1"/>
    <row r="890" customFormat="1" hidden="1"/>
    <row r="891" customFormat="1" hidden="1"/>
    <row r="892" customFormat="1" hidden="1"/>
    <row r="893" customFormat="1" hidden="1"/>
    <row r="894" customFormat="1" hidden="1"/>
    <row r="895" customFormat="1" hidden="1"/>
    <row r="896" customFormat="1" hidden="1"/>
    <row r="897" customFormat="1" hidden="1"/>
    <row r="898" customFormat="1" hidden="1"/>
    <row r="899" customFormat="1" hidden="1"/>
    <row r="900" customFormat="1" hidden="1"/>
    <row r="901" customFormat="1" hidden="1"/>
    <row r="902" customFormat="1" hidden="1"/>
    <row r="903" customFormat="1" hidden="1"/>
    <row r="904" customFormat="1" hidden="1"/>
    <row r="905" customFormat="1" hidden="1"/>
    <row r="906" customFormat="1" hidden="1"/>
    <row r="907" customFormat="1" hidden="1"/>
    <row r="908" customFormat="1" hidden="1"/>
    <row r="909" customFormat="1" hidden="1"/>
    <row r="910" customFormat="1" hidden="1"/>
    <row r="911" customFormat="1" hidden="1"/>
    <row r="912" customFormat="1" hidden="1"/>
    <row r="913" customFormat="1" hidden="1"/>
    <row r="914" customFormat="1" hidden="1"/>
    <row r="915" customFormat="1" hidden="1"/>
    <row r="916" customFormat="1" hidden="1"/>
    <row r="917" customFormat="1" hidden="1"/>
    <row r="918" customFormat="1" hidden="1"/>
    <row r="919" customFormat="1" hidden="1"/>
    <row r="920" customFormat="1" hidden="1"/>
    <row r="921" customFormat="1" hidden="1"/>
    <row r="922" customFormat="1" hidden="1"/>
    <row r="923" customFormat="1" hidden="1"/>
    <row r="924" customFormat="1" hidden="1"/>
    <row r="925" customFormat="1" hidden="1"/>
    <row r="926" customFormat="1" hidden="1"/>
    <row r="927" customFormat="1" hidden="1"/>
    <row r="928" customFormat="1" hidden="1"/>
    <row r="929" customFormat="1" hidden="1"/>
    <row r="930" customFormat="1" hidden="1"/>
    <row r="931" customFormat="1" hidden="1"/>
    <row r="932" customFormat="1" hidden="1"/>
    <row r="933" customFormat="1" hidden="1"/>
    <row r="934" customFormat="1" hidden="1"/>
    <row r="935" customFormat="1" hidden="1"/>
    <row r="936" customFormat="1" hidden="1"/>
    <row r="937" customFormat="1" hidden="1"/>
    <row r="938" customFormat="1" hidden="1"/>
    <row r="939" customFormat="1" hidden="1"/>
    <row r="940" customFormat="1" hidden="1"/>
    <row r="941" customFormat="1" hidden="1"/>
    <row r="942" customFormat="1" hidden="1"/>
    <row r="943" customFormat="1" hidden="1"/>
    <row r="944" customFormat="1" hidden="1"/>
    <row r="945" customFormat="1" hidden="1"/>
    <row r="946" customFormat="1" hidden="1"/>
    <row r="947" customFormat="1" hidden="1"/>
    <row r="948" customFormat="1" hidden="1"/>
    <row r="949" customFormat="1" hidden="1"/>
    <row r="950" customFormat="1" hidden="1"/>
    <row r="951" customFormat="1" hidden="1"/>
    <row r="952" customFormat="1" hidden="1"/>
    <row r="953" customFormat="1" hidden="1"/>
    <row r="954" customFormat="1" hidden="1"/>
    <row r="955" customFormat="1" hidden="1"/>
    <row r="956" customFormat="1" hidden="1"/>
    <row r="957" customFormat="1" hidden="1"/>
    <row r="958" customFormat="1" hidden="1"/>
    <row r="959" customFormat="1" hidden="1"/>
    <row r="960" customFormat="1" hidden="1"/>
    <row r="961" customFormat="1" hidden="1"/>
    <row r="962" customFormat="1" hidden="1"/>
    <row r="963" customFormat="1" hidden="1"/>
    <row r="964" customFormat="1" hidden="1"/>
    <row r="965" customFormat="1" hidden="1"/>
    <row r="966" customFormat="1" hidden="1"/>
    <row r="967" customFormat="1" hidden="1"/>
    <row r="968" customFormat="1" hidden="1"/>
    <row r="969" customFormat="1" hidden="1"/>
    <row r="970" customFormat="1" hidden="1"/>
    <row r="971" customFormat="1" hidden="1"/>
    <row r="972" customFormat="1" hidden="1"/>
    <row r="973" customFormat="1" hidden="1"/>
    <row r="974" customFormat="1" hidden="1"/>
    <row r="975" customFormat="1" hidden="1"/>
    <row r="976" customFormat="1" hidden="1"/>
    <row r="977" customFormat="1" hidden="1"/>
    <row r="978" customFormat="1" hidden="1"/>
    <row r="979" customFormat="1" hidden="1"/>
    <row r="980" customFormat="1" hidden="1"/>
    <row r="981" customFormat="1" hidden="1"/>
    <row r="982" customFormat="1" hidden="1"/>
    <row r="983" customFormat="1" hidden="1"/>
    <row r="984" customFormat="1" hidden="1"/>
    <row r="985" customFormat="1" hidden="1"/>
    <row r="986" customFormat="1" hidden="1"/>
    <row r="987" customFormat="1" hidden="1"/>
    <row r="988" customFormat="1" hidden="1"/>
    <row r="989" customFormat="1" hidden="1"/>
    <row r="990" customFormat="1" hidden="1"/>
    <row r="991" customFormat="1" hidden="1"/>
    <row r="992" customFormat="1" hidden="1"/>
    <row r="993" customFormat="1" hidden="1"/>
    <row r="994" customFormat="1" hidden="1"/>
    <row r="995" customFormat="1" hidden="1"/>
    <row r="996" customFormat="1" hidden="1"/>
    <row r="997" customFormat="1" hidden="1"/>
    <row r="998" customFormat="1" hidden="1"/>
    <row r="999" customFormat="1" hidden="1"/>
    <row r="1000" customFormat="1" hidden="1"/>
    <row r="1001" customFormat="1" hidden="1"/>
    <row r="1002" customFormat="1" hidden="1"/>
    <row r="1003" customFormat="1" hidden="1"/>
    <row r="1004" customFormat="1" hidden="1"/>
    <row r="1005" customFormat="1" hidden="1"/>
    <row r="1006" customFormat="1" hidden="1"/>
    <row r="1007" customFormat="1" hidden="1"/>
    <row r="1008" customFormat="1" hidden="1"/>
    <row r="1009" customFormat="1" hidden="1"/>
    <row r="1010" customFormat="1" hidden="1"/>
    <row r="1011" customFormat="1" hidden="1"/>
    <row r="1012" customFormat="1" hidden="1"/>
    <row r="1013" customFormat="1" hidden="1"/>
    <row r="1014" customFormat="1" hidden="1"/>
    <row r="1015" customFormat="1" hidden="1"/>
    <row r="1016" customFormat="1" hidden="1"/>
    <row r="1017" customFormat="1" hidden="1"/>
    <row r="1018" customFormat="1" hidden="1"/>
    <row r="1019" customFormat="1" hidden="1"/>
    <row r="1020" customFormat="1" hidden="1"/>
    <row r="1021" customFormat="1" hidden="1"/>
    <row r="1022" customFormat="1" hidden="1"/>
    <row r="1023" customFormat="1" hidden="1"/>
    <row r="1024" customFormat="1" hidden="1"/>
    <row r="1025" customFormat="1" hidden="1"/>
    <row r="1026" customFormat="1" hidden="1"/>
    <row r="1027" customFormat="1" hidden="1"/>
    <row r="1028" customFormat="1" hidden="1"/>
    <row r="1029" customFormat="1" hidden="1"/>
    <row r="1030" customFormat="1" hidden="1"/>
    <row r="1031" customFormat="1" hidden="1"/>
    <row r="1032" customFormat="1" hidden="1"/>
    <row r="1033" customFormat="1" hidden="1"/>
    <row r="1034" customFormat="1" hidden="1"/>
    <row r="1035" customFormat="1" hidden="1"/>
    <row r="1036" customFormat="1" hidden="1"/>
    <row r="1037" customFormat="1" hidden="1"/>
    <row r="1038" customFormat="1" hidden="1"/>
    <row r="1039" customFormat="1" hidden="1"/>
    <row r="1040" customFormat="1" hidden="1"/>
    <row r="1041" customFormat="1" hidden="1"/>
    <row r="1042" customFormat="1" hidden="1"/>
    <row r="1043" customFormat="1" hidden="1"/>
    <row r="1044" customFormat="1" hidden="1"/>
    <row r="1045" customFormat="1" hidden="1"/>
    <row r="1046" customFormat="1" hidden="1"/>
    <row r="1047" customFormat="1" hidden="1"/>
    <row r="1048" customFormat="1" hidden="1"/>
    <row r="1049" customFormat="1" hidden="1"/>
    <row r="1050" customFormat="1" hidden="1"/>
    <row r="1051" customFormat="1" hidden="1"/>
    <row r="1052" customFormat="1" hidden="1"/>
    <row r="1053" customFormat="1" hidden="1"/>
    <row r="1054" customFormat="1" hidden="1"/>
    <row r="1055" customFormat="1" hidden="1"/>
    <row r="1056" customFormat="1" hidden="1"/>
    <row r="1057" customFormat="1" hidden="1"/>
    <row r="1058" customFormat="1" hidden="1"/>
    <row r="1059" customFormat="1" hidden="1"/>
    <row r="1060" customFormat="1" hidden="1"/>
    <row r="1061" customFormat="1" hidden="1"/>
    <row r="1062" customFormat="1" hidden="1"/>
    <row r="1063" customFormat="1" hidden="1"/>
    <row r="1064" customFormat="1" hidden="1"/>
    <row r="1065" customFormat="1" hidden="1"/>
    <row r="1066" customFormat="1" hidden="1"/>
    <row r="1067" customFormat="1" hidden="1"/>
    <row r="1068" customFormat="1" hidden="1"/>
    <row r="1069" customFormat="1" hidden="1"/>
    <row r="1070" customFormat="1" hidden="1"/>
    <row r="1071" customFormat="1" hidden="1"/>
    <row r="1072" customFormat="1" hidden="1"/>
    <row r="1073" customFormat="1" hidden="1"/>
    <row r="1074" customFormat="1" hidden="1"/>
    <row r="1075" customFormat="1" hidden="1"/>
    <row r="1076" customFormat="1" hidden="1"/>
    <row r="1077" customFormat="1" hidden="1"/>
    <row r="1078" customFormat="1" hidden="1"/>
    <row r="1079" customFormat="1" hidden="1"/>
    <row r="1080" customFormat="1" hidden="1"/>
    <row r="1081" customFormat="1" hidden="1"/>
    <row r="1082" customFormat="1" hidden="1"/>
    <row r="1083" customFormat="1" hidden="1"/>
    <row r="1084" customFormat="1" hidden="1"/>
    <row r="1085" customFormat="1" hidden="1"/>
    <row r="1086" customFormat="1" hidden="1"/>
    <row r="1087" customFormat="1" hidden="1"/>
    <row r="1088" customFormat="1" hidden="1"/>
    <row r="1089" customFormat="1" hidden="1"/>
    <row r="1090" customFormat="1" hidden="1"/>
    <row r="1091" customFormat="1" hidden="1"/>
    <row r="1092" customFormat="1" hidden="1"/>
    <row r="1093" customFormat="1" hidden="1"/>
    <row r="1094" customFormat="1" hidden="1"/>
    <row r="1095" customFormat="1" hidden="1"/>
    <row r="1096" customFormat="1" hidden="1"/>
    <row r="1097" customFormat="1" hidden="1"/>
    <row r="1098" customFormat="1" hidden="1"/>
    <row r="1099" customFormat="1" hidden="1"/>
    <row r="1100" customFormat="1" hidden="1"/>
    <row r="1101" customFormat="1" hidden="1"/>
    <row r="1102" customFormat="1" hidden="1"/>
    <row r="1103" customFormat="1" hidden="1"/>
    <row r="1104" customFormat="1" hidden="1"/>
    <row r="1105" customFormat="1" hidden="1"/>
    <row r="1106" customFormat="1" hidden="1"/>
    <row r="1107" customFormat="1" hidden="1"/>
    <row r="1108" customFormat="1" hidden="1"/>
    <row r="1109" customFormat="1" hidden="1"/>
    <row r="1110" customFormat="1" hidden="1"/>
    <row r="1111" customFormat="1" hidden="1"/>
    <row r="1112" customFormat="1" hidden="1"/>
    <row r="1113" customFormat="1" hidden="1"/>
    <row r="1114" customFormat="1" hidden="1"/>
    <row r="1115" customFormat="1" hidden="1"/>
    <row r="1116" customFormat="1" hidden="1"/>
    <row r="1117" customFormat="1" hidden="1"/>
    <row r="1118" customFormat="1" hidden="1"/>
    <row r="1119" customFormat="1" hidden="1"/>
    <row r="1120" customFormat="1" hidden="1"/>
    <row r="1121" customFormat="1" hidden="1"/>
    <row r="1122" customFormat="1" hidden="1"/>
    <row r="1123" customFormat="1" hidden="1"/>
    <row r="1124" customFormat="1" hidden="1"/>
    <row r="1125" customFormat="1" hidden="1"/>
    <row r="1126" customFormat="1" hidden="1"/>
    <row r="1127" customFormat="1" hidden="1"/>
    <row r="1128" customFormat="1" hidden="1"/>
    <row r="1129" customFormat="1" hidden="1"/>
    <row r="1130" customFormat="1" hidden="1"/>
    <row r="1131" customFormat="1" hidden="1"/>
    <row r="1132" customFormat="1" hidden="1"/>
    <row r="1133" customFormat="1" hidden="1"/>
    <row r="1134" customFormat="1" hidden="1"/>
    <row r="1135" customFormat="1" hidden="1"/>
    <row r="1136" customFormat="1" hidden="1"/>
    <row r="1137" customFormat="1" hidden="1"/>
    <row r="1138" customFormat="1" hidden="1"/>
    <row r="1139" customFormat="1" hidden="1"/>
    <row r="1140" customFormat="1" hidden="1"/>
    <row r="1141" customFormat="1" hidden="1"/>
    <row r="1142" customFormat="1" hidden="1"/>
    <row r="1143" customFormat="1" hidden="1"/>
    <row r="1144" customFormat="1" hidden="1"/>
    <row r="1145" customFormat="1" hidden="1"/>
    <row r="1146" customFormat="1" hidden="1"/>
    <row r="1147" customFormat="1" hidden="1"/>
    <row r="1148" customFormat="1" hidden="1"/>
    <row r="1149" customFormat="1" hidden="1"/>
    <row r="1150" customFormat="1" hidden="1"/>
    <row r="1151" customFormat="1" hidden="1"/>
    <row r="1152" customFormat="1" hidden="1"/>
    <row r="1153" customFormat="1" hidden="1"/>
    <row r="1154" customFormat="1" hidden="1"/>
    <row r="1155" customFormat="1" hidden="1"/>
    <row r="1156" customFormat="1" hidden="1"/>
    <row r="1157" customFormat="1" hidden="1"/>
    <row r="1158" customFormat="1" hidden="1"/>
    <row r="1159" customFormat="1" hidden="1"/>
    <row r="1160" customFormat="1" hidden="1"/>
    <row r="1161" customFormat="1" hidden="1"/>
    <row r="1162" customFormat="1" hidden="1"/>
    <row r="1163" customFormat="1" hidden="1"/>
    <row r="1164" customFormat="1" hidden="1"/>
    <row r="1165" customFormat="1" hidden="1"/>
    <row r="1166" customFormat="1" hidden="1"/>
    <row r="1167" customFormat="1" hidden="1"/>
    <row r="1168" customFormat="1" hidden="1"/>
    <row r="1169" customFormat="1" hidden="1"/>
    <row r="1170" customFormat="1" hidden="1"/>
    <row r="1171" customFormat="1" hidden="1"/>
    <row r="1172" customFormat="1" hidden="1"/>
    <row r="1173" customFormat="1" hidden="1"/>
    <row r="1174" customFormat="1" hidden="1"/>
    <row r="1175" customFormat="1" hidden="1"/>
    <row r="1176" customFormat="1" hidden="1"/>
    <row r="1177" customFormat="1" hidden="1"/>
    <row r="1178" customFormat="1" hidden="1"/>
    <row r="1179" customFormat="1" hidden="1"/>
    <row r="1180" customFormat="1" hidden="1"/>
    <row r="1181" customFormat="1" hidden="1"/>
    <row r="1182" customFormat="1" hidden="1"/>
    <row r="1183" customFormat="1" hidden="1"/>
    <row r="1184" customFormat="1" hidden="1"/>
    <row r="1185" customFormat="1" hidden="1"/>
    <row r="1186" customFormat="1" hidden="1"/>
    <row r="1187" customFormat="1" hidden="1"/>
    <row r="1188" customFormat="1" hidden="1"/>
    <row r="1189" customFormat="1" hidden="1"/>
    <row r="1190" customFormat="1" hidden="1"/>
    <row r="1191" customFormat="1" hidden="1"/>
    <row r="1192" customFormat="1" hidden="1"/>
    <row r="1193" customFormat="1" hidden="1"/>
    <row r="1194" customFormat="1" hidden="1"/>
    <row r="1195" customFormat="1" hidden="1"/>
    <row r="1196" customFormat="1" hidden="1"/>
    <row r="1197" customFormat="1" hidden="1"/>
    <row r="1198" customFormat="1" hidden="1"/>
    <row r="1199" customFormat="1" hidden="1"/>
    <row r="1200" customFormat="1" hidden="1"/>
    <row r="1201" customFormat="1" hidden="1"/>
    <row r="1202" customFormat="1" hidden="1"/>
    <row r="1203" customFormat="1" hidden="1"/>
    <row r="1204" customFormat="1" hidden="1"/>
    <row r="1205" customFormat="1" hidden="1"/>
    <row r="1206" customFormat="1" hidden="1"/>
    <row r="1207" customFormat="1" hidden="1"/>
    <row r="1208" customFormat="1" hidden="1"/>
    <row r="1209" customFormat="1" hidden="1"/>
    <row r="1210" customFormat="1" hidden="1"/>
    <row r="1211" customFormat="1" hidden="1"/>
    <row r="1212" customFormat="1" hidden="1"/>
    <row r="1213" customFormat="1" hidden="1"/>
    <row r="1214" customFormat="1" hidden="1"/>
    <row r="1215" customFormat="1" hidden="1"/>
    <row r="1216" customFormat="1" hidden="1"/>
    <row r="1217" customFormat="1" hidden="1"/>
    <row r="1218" customFormat="1" hidden="1"/>
    <row r="1219" customFormat="1" hidden="1"/>
    <row r="1220" customFormat="1" hidden="1"/>
    <row r="1221" customFormat="1" hidden="1"/>
    <row r="1222" customFormat="1" hidden="1"/>
    <row r="1223" customFormat="1" hidden="1"/>
    <row r="1224" customFormat="1" hidden="1"/>
    <row r="1225" customFormat="1" hidden="1"/>
    <row r="1226" customFormat="1" hidden="1"/>
    <row r="1227" customFormat="1" hidden="1"/>
    <row r="1228" customFormat="1" hidden="1"/>
    <row r="1229" customFormat="1" hidden="1"/>
    <row r="1230" customFormat="1" hidden="1"/>
    <row r="1231" customFormat="1" hidden="1"/>
    <row r="1232" customFormat="1" hidden="1"/>
    <row r="1233" customFormat="1" hidden="1"/>
    <row r="1234" customFormat="1" hidden="1"/>
    <row r="1235" customFormat="1" hidden="1"/>
    <row r="1236" customFormat="1" hidden="1"/>
    <row r="1237" customFormat="1" hidden="1"/>
    <row r="1238" customFormat="1" hidden="1"/>
    <row r="1239" customFormat="1" hidden="1"/>
    <row r="1240" customFormat="1" hidden="1"/>
    <row r="1241" customFormat="1" hidden="1"/>
    <row r="1242" customFormat="1" hidden="1"/>
    <row r="1243" customFormat="1" hidden="1"/>
    <row r="1244" customFormat="1" hidden="1"/>
    <row r="1245" customFormat="1" hidden="1"/>
    <row r="1246" customFormat="1" hidden="1"/>
    <row r="1247" customFormat="1" hidden="1"/>
    <row r="1248" customFormat="1" hidden="1"/>
    <row r="1249" customFormat="1" hidden="1"/>
    <row r="1250" customFormat="1" hidden="1"/>
    <row r="1251" customFormat="1" hidden="1"/>
    <row r="1252" customFormat="1" hidden="1"/>
    <row r="1253" customFormat="1" hidden="1"/>
    <row r="1254" customFormat="1" hidden="1"/>
    <row r="1255" customFormat="1" hidden="1"/>
    <row r="1256" customFormat="1" hidden="1"/>
    <row r="1257" customFormat="1" hidden="1"/>
    <row r="1258" customFormat="1" hidden="1"/>
    <row r="1259" customFormat="1" hidden="1"/>
    <row r="1260" customFormat="1" hidden="1"/>
    <row r="1261" customFormat="1" hidden="1"/>
    <row r="1262" customFormat="1" hidden="1"/>
    <row r="1263" customFormat="1" hidden="1"/>
    <row r="1264" customFormat="1" hidden="1"/>
    <row r="1265" customFormat="1" hidden="1"/>
    <row r="1266" customFormat="1" hidden="1"/>
    <row r="1267" customFormat="1" hidden="1"/>
    <row r="1268" customFormat="1" hidden="1"/>
    <row r="1269" customFormat="1" hidden="1"/>
    <row r="1270" customFormat="1" hidden="1"/>
    <row r="1271" customFormat="1" hidden="1"/>
    <row r="1272" customFormat="1" hidden="1"/>
    <row r="1273" customFormat="1" hidden="1"/>
    <row r="1274" customFormat="1" hidden="1"/>
    <row r="1275" customFormat="1" hidden="1"/>
    <row r="1276" customFormat="1" hidden="1"/>
    <row r="1277" customFormat="1" hidden="1"/>
    <row r="1278" customFormat="1" hidden="1"/>
    <row r="1279" customFormat="1" hidden="1"/>
    <row r="1280" customFormat="1" hidden="1"/>
    <row r="1281" customFormat="1" hidden="1"/>
    <row r="1282" customFormat="1" hidden="1"/>
    <row r="1283" customFormat="1" hidden="1"/>
    <row r="1284" customFormat="1" hidden="1"/>
    <row r="1285" customFormat="1" hidden="1"/>
    <row r="1286" customFormat="1" hidden="1"/>
    <row r="1287" customFormat="1" hidden="1"/>
    <row r="1288" customFormat="1" hidden="1"/>
    <row r="1289" customFormat="1" hidden="1"/>
    <row r="1290" customFormat="1" hidden="1"/>
    <row r="1291" customFormat="1" hidden="1"/>
    <row r="1292" customFormat="1" hidden="1"/>
    <row r="1293" customFormat="1" hidden="1"/>
    <row r="1294" customFormat="1" hidden="1"/>
    <row r="1295" customFormat="1" hidden="1"/>
    <row r="1296" customFormat="1" hidden="1"/>
    <row r="1297" customFormat="1" hidden="1"/>
    <row r="1298" customFormat="1" hidden="1"/>
    <row r="1299" customFormat="1" hidden="1"/>
    <row r="1300" customFormat="1" hidden="1"/>
    <row r="1301" customFormat="1" hidden="1"/>
    <row r="1302" customFormat="1" hidden="1"/>
    <row r="1303" customFormat="1" hidden="1"/>
    <row r="1304" customFormat="1" hidden="1"/>
    <row r="1305" customFormat="1" hidden="1"/>
    <row r="1306" customFormat="1" hidden="1"/>
    <row r="1307" customFormat="1" hidden="1"/>
    <row r="1308" customFormat="1" hidden="1"/>
    <row r="1309" customFormat="1" hidden="1"/>
    <row r="1310" customFormat="1" hidden="1"/>
    <row r="1311" customFormat="1" hidden="1"/>
    <row r="1312" customFormat="1" hidden="1"/>
    <row r="1313" customFormat="1" hidden="1"/>
    <row r="1314" customFormat="1" hidden="1"/>
    <row r="1315" customFormat="1" hidden="1"/>
    <row r="1316" customFormat="1" hidden="1"/>
    <row r="1317" customFormat="1" hidden="1"/>
    <row r="1318" customFormat="1" hidden="1"/>
    <row r="1319" customFormat="1" hidden="1"/>
    <row r="1320" customFormat="1" hidden="1"/>
    <row r="1321" customFormat="1" hidden="1"/>
    <row r="1322" customFormat="1" hidden="1"/>
    <row r="1323" customFormat="1" hidden="1"/>
    <row r="1324" customFormat="1" hidden="1"/>
    <row r="1325" customFormat="1" hidden="1"/>
    <row r="1326" customFormat="1" hidden="1"/>
    <row r="1327" customFormat="1" hidden="1"/>
    <row r="1328" customFormat="1" hidden="1"/>
    <row r="1329" customFormat="1" hidden="1"/>
    <row r="1330" customFormat="1" hidden="1"/>
    <row r="1331" customFormat="1" hidden="1"/>
    <row r="1332" customFormat="1" hidden="1"/>
    <row r="1333" customFormat="1" hidden="1"/>
    <row r="1334" customFormat="1" hidden="1"/>
    <row r="1335" customFormat="1" hidden="1"/>
    <row r="1336" customFormat="1" hidden="1"/>
    <row r="1337" customFormat="1" hidden="1"/>
    <row r="1338" customFormat="1" hidden="1"/>
    <row r="1339" customFormat="1" hidden="1"/>
    <row r="1340" customFormat="1" hidden="1"/>
    <row r="1341" customFormat="1" hidden="1"/>
    <row r="1342" customFormat="1" hidden="1"/>
    <row r="1343" customFormat="1" hidden="1"/>
    <row r="1344" customFormat="1" hidden="1"/>
    <row r="1345" customFormat="1" hidden="1"/>
    <row r="1346" customFormat="1" hidden="1"/>
    <row r="1347" customFormat="1" hidden="1"/>
    <row r="1348" customFormat="1" hidden="1"/>
    <row r="1349" customFormat="1" hidden="1"/>
    <row r="1350" customFormat="1" hidden="1"/>
    <row r="1351" customFormat="1" hidden="1"/>
    <row r="1352" customFormat="1" hidden="1"/>
    <row r="1353" customFormat="1" hidden="1"/>
    <row r="1354" customFormat="1" hidden="1"/>
    <row r="1355" customFormat="1" hidden="1"/>
    <row r="1356" customFormat="1" hidden="1"/>
    <row r="1357" customFormat="1" hidden="1"/>
    <row r="1358" customFormat="1" hidden="1"/>
    <row r="1359" customFormat="1" hidden="1"/>
    <row r="1360" customFormat="1" hidden="1"/>
    <row r="1361" customFormat="1" hidden="1"/>
    <row r="1362" customFormat="1" hidden="1"/>
    <row r="1363" customFormat="1" hidden="1"/>
    <row r="1364" customFormat="1" hidden="1"/>
    <row r="1365" customFormat="1" hidden="1"/>
    <row r="1366" customFormat="1" hidden="1"/>
    <row r="1367" customFormat="1" hidden="1"/>
    <row r="1368" customFormat="1" hidden="1"/>
    <row r="1369" customFormat="1" hidden="1"/>
    <row r="1370" customFormat="1" hidden="1"/>
    <row r="1371" customFormat="1" hidden="1"/>
    <row r="1372" customFormat="1" hidden="1"/>
    <row r="1373" customFormat="1" hidden="1"/>
    <row r="1374" customFormat="1" hidden="1"/>
    <row r="1375" customFormat="1" hidden="1"/>
    <row r="1376" customFormat="1" hidden="1"/>
    <row r="1377" customFormat="1" hidden="1"/>
    <row r="1378" customFormat="1" hidden="1"/>
    <row r="1379" customFormat="1" hidden="1"/>
    <row r="1380" customFormat="1" hidden="1"/>
    <row r="1381" customFormat="1" hidden="1"/>
    <row r="1382" customFormat="1" hidden="1"/>
    <row r="1383" customFormat="1" hidden="1"/>
    <row r="1384" customFormat="1" hidden="1"/>
    <row r="1385" customFormat="1" hidden="1"/>
    <row r="1386" customFormat="1" hidden="1"/>
    <row r="1387" customFormat="1" hidden="1"/>
    <row r="1388" customFormat="1" hidden="1"/>
    <row r="1389" customFormat="1" hidden="1"/>
    <row r="1390" customFormat="1" hidden="1"/>
    <row r="1391" customFormat="1" hidden="1"/>
    <row r="1392" customFormat="1" hidden="1"/>
    <row r="1393" customFormat="1" hidden="1"/>
    <row r="1394" customFormat="1" hidden="1"/>
    <row r="1395" customFormat="1" hidden="1"/>
    <row r="1396" customFormat="1" hidden="1"/>
    <row r="1397" customFormat="1" hidden="1"/>
    <row r="1398" customFormat="1" hidden="1"/>
    <row r="1399" customFormat="1" hidden="1"/>
    <row r="1400" customFormat="1" hidden="1"/>
    <row r="1401" customFormat="1" hidden="1"/>
    <row r="1402" customFormat="1" hidden="1"/>
    <row r="1403" customFormat="1" hidden="1"/>
    <row r="1404" customFormat="1" hidden="1"/>
    <row r="1405" customFormat="1" hidden="1"/>
    <row r="1406" customFormat="1" hidden="1"/>
    <row r="1407" customFormat="1" hidden="1"/>
    <row r="1408" customFormat="1" hidden="1"/>
    <row r="1409" customFormat="1" hidden="1"/>
    <row r="1410" customFormat="1" hidden="1"/>
    <row r="1411" customFormat="1" hidden="1"/>
    <row r="1412" customFormat="1" hidden="1"/>
    <row r="1413" customFormat="1" hidden="1"/>
    <row r="1414" customFormat="1" hidden="1"/>
    <row r="1415" customFormat="1" hidden="1"/>
    <row r="1416" customFormat="1" hidden="1"/>
    <row r="1417" customFormat="1" hidden="1"/>
    <row r="1418" customFormat="1" hidden="1"/>
    <row r="1419" customFormat="1" hidden="1"/>
    <row r="1420" customFormat="1" hidden="1"/>
    <row r="1421" customFormat="1" hidden="1"/>
    <row r="1422" customFormat="1" hidden="1"/>
    <row r="1423" customFormat="1" hidden="1"/>
    <row r="1424" customFormat="1" hidden="1"/>
    <row r="1425" customFormat="1" hidden="1"/>
    <row r="1426" customFormat="1" hidden="1"/>
    <row r="1427" customFormat="1" hidden="1"/>
    <row r="1428" customFormat="1" hidden="1"/>
    <row r="1429" customFormat="1" hidden="1"/>
    <row r="1430" customFormat="1" hidden="1"/>
    <row r="1431" customFormat="1" hidden="1"/>
    <row r="1432" customFormat="1" hidden="1"/>
    <row r="1433" customFormat="1" hidden="1"/>
    <row r="1434" customFormat="1" hidden="1"/>
    <row r="1435" customFormat="1" hidden="1"/>
    <row r="1436" customFormat="1" hidden="1"/>
    <row r="1437" customFormat="1" hidden="1"/>
    <row r="1438" customFormat="1" hidden="1"/>
    <row r="1439" customFormat="1" hidden="1"/>
    <row r="1440" customFormat="1" hidden="1"/>
    <row r="1441" customFormat="1" hidden="1"/>
    <row r="1442" customFormat="1" hidden="1"/>
    <row r="1443" customFormat="1" hidden="1"/>
    <row r="1444" customFormat="1" hidden="1"/>
    <row r="1445" customFormat="1" hidden="1"/>
    <row r="1446" customFormat="1" hidden="1"/>
    <row r="1447" customFormat="1" hidden="1"/>
    <row r="1448" customFormat="1" hidden="1"/>
    <row r="1449" customFormat="1" hidden="1"/>
    <row r="1450" customFormat="1" hidden="1"/>
    <row r="1451" customFormat="1" hidden="1"/>
    <row r="1452" customFormat="1" hidden="1"/>
    <row r="1453" customFormat="1" hidden="1"/>
    <row r="1454" customFormat="1" hidden="1"/>
    <row r="1455" customFormat="1" hidden="1"/>
    <row r="1456" customFormat="1" hidden="1"/>
    <row r="1457" customFormat="1" hidden="1"/>
    <row r="1458" customFormat="1" hidden="1"/>
    <row r="1459" customFormat="1" hidden="1"/>
    <row r="1460" customFormat="1" hidden="1"/>
    <row r="1461" customFormat="1" hidden="1"/>
    <row r="1462" customFormat="1" hidden="1"/>
    <row r="1463" customFormat="1" hidden="1"/>
    <row r="1464" customFormat="1" hidden="1"/>
    <row r="1465" customFormat="1" hidden="1"/>
    <row r="1466" customFormat="1" hidden="1"/>
    <row r="1467" customFormat="1" hidden="1"/>
    <row r="1468" customFormat="1" hidden="1"/>
    <row r="1469" customFormat="1" hidden="1"/>
    <row r="1470" customFormat="1" hidden="1"/>
    <row r="1471" customFormat="1" hidden="1"/>
    <row r="1472" customFormat="1" hidden="1"/>
    <row r="1473" customFormat="1" hidden="1"/>
    <row r="1474" customFormat="1" hidden="1"/>
    <row r="1475" customFormat="1" hidden="1"/>
    <row r="1476" customFormat="1" hidden="1"/>
    <row r="1477" customFormat="1" hidden="1"/>
    <row r="1478" customFormat="1" hidden="1"/>
    <row r="1479" customFormat="1" hidden="1"/>
    <row r="1480" customFormat="1" hidden="1"/>
    <row r="1481" customFormat="1" hidden="1"/>
    <row r="1482" customFormat="1" hidden="1"/>
    <row r="1483" customFormat="1" hidden="1"/>
    <row r="1484" customFormat="1" hidden="1"/>
    <row r="1485" customFormat="1" hidden="1"/>
    <row r="1486" customFormat="1" hidden="1"/>
    <row r="1487" customFormat="1" hidden="1"/>
    <row r="1488" customFormat="1" hidden="1"/>
    <row r="1489" customFormat="1" hidden="1"/>
    <row r="1490" customFormat="1" hidden="1"/>
    <row r="1491" customFormat="1" hidden="1"/>
    <row r="1492" customFormat="1" hidden="1"/>
    <row r="1493" customFormat="1" hidden="1"/>
    <row r="1494" customFormat="1" hidden="1"/>
    <row r="1495" customFormat="1" hidden="1"/>
    <row r="1496" customFormat="1" hidden="1"/>
    <row r="1497" customFormat="1" hidden="1"/>
    <row r="1498" customFormat="1" hidden="1"/>
    <row r="1499" customFormat="1" hidden="1"/>
    <row r="1500" customFormat="1" hidden="1"/>
    <row r="1501" customFormat="1" hidden="1"/>
    <row r="1502" customFormat="1" hidden="1"/>
    <row r="1503" customFormat="1" hidden="1"/>
    <row r="1504" customFormat="1" hidden="1"/>
    <row r="1505" customFormat="1" hidden="1"/>
    <row r="1506" customFormat="1" hidden="1"/>
    <row r="1507" customFormat="1" hidden="1"/>
    <row r="1508" customFormat="1" hidden="1"/>
    <row r="1509" customFormat="1" hidden="1"/>
    <row r="1510" customFormat="1" hidden="1"/>
    <row r="1511" customFormat="1" hidden="1"/>
    <row r="1512" customFormat="1" hidden="1"/>
    <row r="1513" customFormat="1" hidden="1"/>
    <row r="1514" customFormat="1" hidden="1"/>
    <row r="1515" customFormat="1" hidden="1"/>
    <row r="1516" customFormat="1" hidden="1"/>
    <row r="1517" customFormat="1" hidden="1"/>
    <row r="1518" customFormat="1" hidden="1"/>
    <row r="1519" customFormat="1" hidden="1"/>
    <row r="1520" customFormat="1" hidden="1"/>
    <row r="1521" customFormat="1" hidden="1"/>
    <row r="1522" customFormat="1" hidden="1"/>
    <row r="1523" customFormat="1" hidden="1"/>
    <row r="1524" customFormat="1" hidden="1"/>
    <row r="1525" customFormat="1" hidden="1"/>
    <row r="1526" customFormat="1" hidden="1"/>
    <row r="1527" customFormat="1" hidden="1"/>
    <row r="1528" customFormat="1" hidden="1"/>
    <row r="1529" customFormat="1" hidden="1"/>
    <row r="1530" customFormat="1" hidden="1"/>
    <row r="1531" customFormat="1" hidden="1"/>
    <row r="1532" customFormat="1" hidden="1"/>
    <row r="1533" customFormat="1" hidden="1"/>
    <row r="1534" customFormat="1" hidden="1"/>
    <row r="1535" customFormat="1" hidden="1"/>
    <row r="1536" customFormat="1" hidden="1"/>
    <row r="1537" customFormat="1" hidden="1"/>
    <row r="1538" customFormat="1" hidden="1"/>
    <row r="1539" customFormat="1" hidden="1"/>
    <row r="1540" customFormat="1" hidden="1"/>
    <row r="1541" customFormat="1" hidden="1"/>
    <row r="1542" customFormat="1" hidden="1"/>
    <row r="1543" customFormat="1" hidden="1"/>
    <row r="1544" customFormat="1" hidden="1"/>
    <row r="1545" customFormat="1" hidden="1"/>
    <row r="1546" customFormat="1" hidden="1"/>
    <row r="1547" customFormat="1" hidden="1"/>
    <row r="1548" customFormat="1" hidden="1"/>
    <row r="1549" customFormat="1" hidden="1"/>
    <row r="1550" customFormat="1" hidden="1"/>
    <row r="1551" customFormat="1" hidden="1"/>
    <row r="1552" customFormat="1" hidden="1"/>
    <row r="1553" customFormat="1" hidden="1"/>
    <row r="1554" customFormat="1" hidden="1"/>
    <row r="1555" customFormat="1" hidden="1"/>
    <row r="1556" customFormat="1" hidden="1"/>
    <row r="1557" customFormat="1" hidden="1"/>
    <row r="1558" customFormat="1" hidden="1"/>
    <row r="1559" customFormat="1" hidden="1"/>
    <row r="1560" customFormat="1" hidden="1"/>
    <row r="1561" customFormat="1" hidden="1"/>
    <row r="1562" customFormat="1" hidden="1"/>
    <row r="1563" customFormat="1" hidden="1"/>
    <row r="1564" customFormat="1" hidden="1"/>
    <row r="1565" customFormat="1" hidden="1"/>
    <row r="1566" customFormat="1" hidden="1"/>
    <row r="1567" customFormat="1" hidden="1"/>
    <row r="1568" customFormat="1" hidden="1"/>
    <row r="1569" customFormat="1" hidden="1"/>
    <row r="1570" customFormat="1" hidden="1"/>
    <row r="1571" customFormat="1" hidden="1"/>
    <row r="1572" customFormat="1" hidden="1"/>
    <row r="1573" customFormat="1" hidden="1"/>
    <row r="1574" customFormat="1" hidden="1"/>
    <row r="1575" customFormat="1" hidden="1"/>
    <row r="1576" customFormat="1" hidden="1"/>
    <row r="1577" customFormat="1" hidden="1"/>
    <row r="1578" customFormat="1" hidden="1"/>
    <row r="1579" customFormat="1" hidden="1"/>
    <row r="1580" customFormat="1" hidden="1"/>
    <row r="1581" customFormat="1" hidden="1"/>
    <row r="1582" customFormat="1" hidden="1"/>
    <row r="1583" customFormat="1" hidden="1"/>
    <row r="1584" customFormat="1" hidden="1"/>
    <row r="1585" customFormat="1" hidden="1"/>
    <row r="1586" customFormat="1" hidden="1"/>
    <row r="1587" customFormat="1" hidden="1"/>
    <row r="1588" customFormat="1" hidden="1"/>
    <row r="1589" customFormat="1" hidden="1"/>
    <row r="1590" customFormat="1" hidden="1"/>
    <row r="1591" customFormat="1" hidden="1"/>
    <row r="1592" customFormat="1" hidden="1"/>
    <row r="1593" customFormat="1" hidden="1"/>
    <row r="1594" customFormat="1" hidden="1"/>
    <row r="1595" customFormat="1" hidden="1"/>
    <row r="1596" customFormat="1" hidden="1"/>
    <row r="1597" customFormat="1" hidden="1"/>
    <row r="1598" customFormat="1" hidden="1"/>
    <row r="1599" customFormat="1" hidden="1"/>
    <row r="1600" customFormat="1" hidden="1"/>
    <row r="1601" customFormat="1" hidden="1"/>
    <row r="1602" customFormat="1" hidden="1"/>
    <row r="1603" customFormat="1" hidden="1"/>
    <row r="1604" customFormat="1" hidden="1"/>
    <row r="1605" customFormat="1" hidden="1"/>
    <row r="1606" customFormat="1" hidden="1"/>
    <row r="1607" customFormat="1" hidden="1"/>
    <row r="1608" customFormat="1" hidden="1"/>
    <row r="1609" customFormat="1" hidden="1"/>
    <row r="1610" customFormat="1" hidden="1"/>
    <row r="1611" customFormat="1" hidden="1"/>
    <row r="1612" customFormat="1" hidden="1"/>
    <row r="1613" customFormat="1" hidden="1"/>
    <row r="1614" customFormat="1" hidden="1"/>
    <row r="1615" customFormat="1" hidden="1"/>
    <row r="1616" customFormat="1" hidden="1"/>
    <row r="1617" customFormat="1" hidden="1"/>
    <row r="1618" customFormat="1" hidden="1"/>
    <row r="1619" customFormat="1" hidden="1"/>
    <row r="1620" customFormat="1" hidden="1"/>
    <row r="1621" customFormat="1" hidden="1"/>
    <row r="1622" customFormat="1" hidden="1"/>
    <row r="1623" customFormat="1" hidden="1"/>
    <row r="1624" customFormat="1" hidden="1"/>
    <row r="1625" customFormat="1" hidden="1"/>
    <row r="1626" customFormat="1" hidden="1"/>
    <row r="1627" customFormat="1" hidden="1"/>
    <row r="1628" customFormat="1" hidden="1"/>
    <row r="1629" customFormat="1" hidden="1"/>
    <row r="1630" customFormat="1" hidden="1"/>
    <row r="1631" customFormat="1" hidden="1"/>
    <row r="1632" customFormat="1" hidden="1"/>
    <row r="1633" customFormat="1" hidden="1"/>
    <row r="1634" customFormat="1" hidden="1"/>
    <row r="1635" customFormat="1" hidden="1"/>
    <row r="1636" customFormat="1" hidden="1"/>
    <row r="1637" customFormat="1" hidden="1"/>
    <row r="1638" customFormat="1" hidden="1"/>
    <row r="1639" customFormat="1" hidden="1"/>
    <row r="1640" customFormat="1" hidden="1"/>
    <row r="1641" customFormat="1" hidden="1"/>
    <row r="1642" customFormat="1" hidden="1"/>
    <row r="1643" customFormat="1" hidden="1"/>
    <row r="1644" customFormat="1" hidden="1"/>
    <row r="1645" customFormat="1" hidden="1"/>
    <row r="1646" customFormat="1" hidden="1"/>
    <row r="1647" customFormat="1" hidden="1"/>
    <row r="1648" customFormat="1" hidden="1"/>
    <row r="1649" customFormat="1" hidden="1"/>
    <row r="1650" customFormat="1" hidden="1"/>
    <row r="1651" customFormat="1" hidden="1"/>
    <row r="1652" customFormat="1" hidden="1"/>
    <row r="1653" customFormat="1" hidden="1"/>
    <row r="1654" customFormat="1" hidden="1"/>
    <row r="1655" customFormat="1" hidden="1"/>
    <row r="1656" customFormat="1" hidden="1"/>
    <row r="1657" customFormat="1" hidden="1"/>
    <row r="1658" customFormat="1" hidden="1"/>
    <row r="1659" customFormat="1" hidden="1"/>
    <row r="1660" customFormat="1" hidden="1"/>
    <row r="1661" customFormat="1" hidden="1"/>
    <row r="1662" customFormat="1" hidden="1"/>
    <row r="1663" customFormat="1" hidden="1"/>
    <row r="1664" customFormat="1" hidden="1"/>
    <row r="1665" customFormat="1" hidden="1"/>
    <row r="1666" customFormat="1" hidden="1"/>
    <row r="1667" customFormat="1" hidden="1"/>
    <row r="1668" customFormat="1" hidden="1"/>
    <row r="1669" customFormat="1" hidden="1"/>
    <row r="1670" customFormat="1" hidden="1"/>
    <row r="1671" customFormat="1" hidden="1"/>
    <row r="1672" customFormat="1" hidden="1"/>
    <row r="1673" customFormat="1" hidden="1"/>
    <row r="1674" customFormat="1" hidden="1"/>
    <row r="1675" customFormat="1" hidden="1"/>
    <row r="1676" customFormat="1" hidden="1"/>
    <row r="1677" customFormat="1" hidden="1"/>
    <row r="1678" customFormat="1" hidden="1"/>
    <row r="1679" customFormat="1" hidden="1"/>
    <row r="1680" customFormat="1" hidden="1"/>
    <row r="1681" customFormat="1" hidden="1"/>
    <row r="1682" customFormat="1" hidden="1"/>
    <row r="1683" customFormat="1" hidden="1"/>
    <row r="1684" customFormat="1" hidden="1"/>
    <row r="1685" customFormat="1" hidden="1"/>
    <row r="1686" customFormat="1" hidden="1"/>
    <row r="1687" customFormat="1" hidden="1"/>
    <row r="1688" customFormat="1" hidden="1"/>
    <row r="1689" customFormat="1" hidden="1"/>
    <row r="1690" customFormat="1" hidden="1"/>
    <row r="1691" customFormat="1" hidden="1"/>
    <row r="1692" customFormat="1" hidden="1"/>
    <row r="1693" customFormat="1" hidden="1"/>
    <row r="1694" customFormat="1" hidden="1"/>
    <row r="1695" customFormat="1" hidden="1"/>
    <row r="1696" customFormat="1" hidden="1"/>
    <row r="1697" customFormat="1" hidden="1"/>
    <row r="1698" customFormat="1" hidden="1"/>
    <row r="1699" customFormat="1" hidden="1"/>
    <row r="1700" customFormat="1" hidden="1"/>
    <row r="1701" customFormat="1" hidden="1"/>
    <row r="1702" customFormat="1" hidden="1"/>
    <row r="1703" customFormat="1" hidden="1"/>
    <row r="1704" customFormat="1" hidden="1"/>
    <row r="1705" customFormat="1" hidden="1"/>
    <row r="1706" customFormat="1" hidden="1"/>
    <row r="1707" customFormat="1" hidden="1"/>
    <row r="1708" customFormat="1" hidden="1"/>
    <row r="1709" customFormat="1" hidden="1"/>
    <row r="1710" customFormat="1" hidden="1"/>
    <row r="1711" customFormat="1" hidden="1"/>
    <row r="1712" customFormat="1" hidden="1"/>
    <row r="1713" customFormat="1" hidden="1"/>
    <row r="1714" customFormat="1" hidden="1"/>
    <row r="1715" customFormat="1" hidden="1"/>
    <row r="1716" customFormat="1" hidden="1"/>
    <row r="1717" customFormat="1" hidden="1"/>
    <row r="1718" customFormat="1" hidden="1"/>
    <row r="1719" customFormat="1" hidden="1"/>
    <row r="1720" customFormat="1" hidden="1"/>
    <row r="1721" customFormat="1" hidden="1"/>
    <row r="1722" customFormat="1" hidden="1"/>
    <row r="1723" customFormat="1" hidden="1"/>
    <row r="1724" customFormat="1" hidden="1"/>
    <row r="1725" customFormat="1" hidden="1"/>
    <row r="1726" customFormat="1" hidden="1"/>
    <row r="1727" customFormat="1" hidden="1"/>
    <row r="1728" customFormat="1" hidden="1"/>
    <row r="1729" customFormat="1" hidden="1"/>
    <row r="1730" customFormat="1" hidden="1"/>
    <row r="1731" customFormat="1" hidden="1"/>
    <row r="1732" customFormat="1" hidden="1"/>
    <row r="1733" customFormat="1" hidden="1"/>
    <row r="1734" customFormat="1" hidden="1"/>
    <row r="1735" customFormat="1" hidden="1"/>
    <row r="1736" customFormat="1" hidden="1"/>
    <row r="1737" customFormat="1" hidden="1"/>
    <row r="1738" customFormat="1" hidden="1"/>
    <row r="1739" customFormat="1" hidden="1"/>
    <row r="1740" customFormat="1" hidden="1"/>
    <row r="1741" customFormat="1" hidden="1"/>
    <row r="1742" customFormat="1" hidden="1"/>
    <row r="1743" customFormat="1" hidden="1"/>
    <row r="1744" customFormat="1" hidden="1"/>
    <row r="1745" customFormat="1" hidden="1"/>
    <row r="1746" customFormat="1" hidden="1"/>
    <row r="1747" customFormat="1" hidden="1"/>
    <row r="1748" customFormat="1" hidden="1"/>
    <row r="1749" customFormat="1" hidden="1"/>
    <row r="1750" customFormat="1" hidden="1"/>
    <row r="1751" customFormat="1" hidden="1"/>
    <row r="1752" customFormat="1" hidden="1"/>
    <row r="1753" customFormat="1" hidden="1"/>
    <row r="1754" customFormat="1" hidden="1"/>
    <row r="1755" customFormat="1" hidden="1"/>
    <row r="1756" customFormat="1" hidden="1"/>
    <row r="1757" customFormat="1" hidden="1"/>
    <row r="1758" customFormat="1" hidden="1"/>
    <row r="1759" customFormat="1" hidden="1"/>
    <row r="1760" customFormat="1" hidden="1"/>
    <row r="1761" customFormat="1" hidden="1"/>
    <row r="1762" customFormat="1" hidden="1"/>
    <row r="1763" customFormat="1" hidden="1"/>
    <row r="1764" customFormat="1" hidden="1"/>
    <row r="1765" customFormat="1" hidden="1"/>
    <row r="1766" customFormat="1" hidden="1"/>
    <row r="1767" customFormat="1" hidden="1"/>
    <row r="1768" customFormat="1" hidden="1"/>
    <row r="1769" customFormat="1" hidden="1"/>
    <row r="1770" customFormat="1" hidden="1"/>
    <row r="1771" customFormat="1" hidden="1"/>
    <row r="1772" customFormat="1" hidden="1"/>
    <row r="1773" customFormat="1" hidden="1"/>
    <row r="1774" customFormat="1" hidden="1"/>
    <row r="1775" customFormat="1" hidden="1"/>
    <row r="1776" customFormat="1" hidden="1"/>
    <row r="1777" customFormat="1" hidden="1"/>
    <row r="1778" customFormat="1" hidden="1"/>
    <row r="1779" customFormat="1" hidden="1"/>
    <row r="1780" customFormat="1" hidden="1"/>
    <row r="1781" customFormat="1" hidden="1"/>
    <row r="1782" customFormat="1" hidden="1"/>
    <row r="1783" customFormat="1" hidden="1"/>
    <row r="1784" customFormat="1" hidden="1"/>
    <row r="1785" customFormat="1" hidden="1"/>
    <row r="1786" customFormat="1" hidden="1"/>
    <row r="1787" customFormat="1" hidden="1"/>
    <row r="1788" customFormat="1" hidden="1"/>
    <row r="1789" customFormat="1" hidden="1"/>
    <row r="1790" customFormat="1" hidden="1"/>
    <row r="1791" customFormat="1" hidden="1"/>
    <row r="1792" customFormat="1" hidden="1"/>
    <row r="1793" customFormat="1" hidden="1"/>
    <row r="1794" customFormat="1" hidden="1"/>
    <row r="1795" customFormat="1" hidden="1"/>
    <row r="1796" customFormat="1" hidden="1"/>
    <row r="1797" customFormat="1" hidden="1"/>
    <row r="1798" customFormat="1" hidden="1"/>
    <row r="1799" customFormat="1" hidden="1"/>
    <row r="1800" customFormat="1" hidden="1"/>
    <row r="1801" customFormat="1" hidden="1"/>
    <row r="1802" customFormat="1" hidden="1"/>
    <row r="1803" customFormat="1" hidden="1"/>
    <row r="1804" customFormat="1" hidden="1"/>
    <row r="1805" customFormat="1" hidden="1"/>
    <row r="1806" customFormat="1" hidden="1"/>
    <row r="1807" customFormat="1" hidden="1"/>
    <row r="1808" customFormat="1" hidden="1"/>
    <row r="1809" customFormat="1" hidden="1"/>
    <row r="1810" customFormat="1" hidden="1"/>
    <row r="1811" customFormat="1" hidden="1"/>
    <row r="1812" customFormat="1" hidden="1"/>
    <row r="1813" customFormat="1" hidden="1"/>
    <row r="1814" customFormat="1" hidden="1"/>
    <row r="1815" customFormat="1" hidden="1"/>
    <row r="1816" customFormat="1" hidden="1"/>
    <row r="1817" customFormat="1" hidden="1"/>
    <row r="1818" customFormat="1" hidden="1"/>
    <row r="1819" customFormat="1" hidden="1"/>
    <row r="1820" customFormat="1" hidden="1"/>
    <row r="1821" customFormat="1" hidden="1"/>
    <row r="1822" customFormat="1" hidden="1"/>
    <row r="1823" customFormat="1" hidden="1"/>
    <row r="1824" customFormat="1" hidden="1"/>
    <row r="1825" customFormat="1" hidden="1"/>
    <row r="1826" customFormat="1" hidden="1"/>
    <row r="1827" customFormat="1" hidden="1"/>
    <row r="1828" customFormat="1" hidden="1"/>
    <row r="1829" customFormat="1" hidden="1"/>
    <row r="1830" customFormat="1" hidden="1"/>
    <row r="1831" customFormat="1" hidden="1"/>
    <row r="1832" customFormat="1" hidden="1"/>
    <row r="1833" customFormat="1" hidden="1"/>
    <row r="1834" customFormat="1" hidden="1"/>
    <row r="1835" customFormat="1" hidden="1"/>
    <row r="1836" customFormat="1" hidden="1"/>
    <row r="1837" customFormat="1" hidden="1"/>
    <row r="1838" customFormat="1" hidden="1"/>
    <row r="1839" customFormat="1" hidden="1"/>
    <row r="1840" customFormat="1" hidden="1"/>
    <row r="1841" customFormat="1" hidden="1"/>
    <row r="1842" customFormat="1" hidden="1"/>
    <row r="1843" customFormat="1" hidden="1"/>
    <row r="1844" customFormat="1" hidden="1"/>
    <row r="1845" customFormat="1" hidden="1"/>
    <row r="1846" customFormat="1" hidden="1"/>
    <row r="1847" customFormat="1" hidden="1"/>
    <row r="1848" customFormat="1" hidden="1"/>
    <row r="1849" customFormat="1" hidden="1"/>
    <row r="1850" customFormat="1" hidden="1"/>
    <row r="1851" customFormat="1" hidden="1"/>
    <row r="1852" customFormat="1" hidden="1"/>
    <row r="1853" customFormat="1" hidden="1"/>
    <row r="1854" customFormat="1" hidden="1"/>
    <row r="1855" customFormat="1" hidden="1"/>
    <row r="1856" customFormat="1" hidden="1"/>
    <row r="1857" customFormat="1" hidden="1"/>
    <row r="1858" customFormat="1" hidden="1"/>
    <row r="1859" customFormat="1" hidden="1"/>
    <row r="1860" customFormat="1" hidden="1"/>
    <row r="1861" customFormat="1" hidden="1"/>
    <row r="1862" customFormat="1" hidden="1"/>
    <row r="1863" customFormat="1" hidden="1"/>
    <row r="1864" customFormat="1" hidden="1"/>
    <row r="1865" customFormat="1" hidden="1"/>
    <row r="1866" customFormat="1" hidden="1"/>
    <row r="1867" customFormat="1" hidden="1"/>
    <row r="1868" customFormat="1" hidden="1"/>
    <row r="1869" customFormat="1" hidden="1"/>
    <row r="1870" customFormat="1" hidden="1"/>
    <row r="1871" customFormat="1" hidden="1"/>
    <row r="1872" customFormat="1" hidden="1"/>
    <row r="1873" customFormat="1" hidden="1"/>
    <row r="1874" customFormat="1" hidden="1"/>
    <row r="1875" customFormat="1" hidden="1"/>
    <row r="1876" customFormat="1" hidden="1"/>
    <row r="1877" customFormat="1" hidden="1"/>
    <row r="1878" customFormat="1" hidden="1"/>
    <row r="1879" customFormat="1" hidden="1"/>
    <row r="1880" customFormat="1" hidden="1"/>
    <row r="1881" customFormat="1" hidden="1"/>
    <row r="1882" customFormat="1" hidden="1"/>
    <row r="1883" customFormat="1" hidden="1"/>
    <row r="1884" customFormat="1" hidden="1"/>
    <row r="1885" customFormat="1" hidden="1"/>
    <row r="1886" customFormat="1" hidden="1"/>
    <row r="1887" customFormat="1" hidden="1"/>
    <row r="1888" customFormat="1" hidden="1"/>
    <row r="1889" customFormat="1" hidden="1"/>
    <row r="1890" customFormat="1" hidden="1"/>
    <row r="1891" customFormat="1" hidden="1"/>
    <row r="1892" customFormat="1" hidden="1"/>
    <row r="1893" customFormat="1" hidden="1"/>
    <row r="1894" customFormat="1" hidden="1"/>
    <row r="1895" customFormat="1" hidden="1"/>
    <row r="1896" customFormat="1" hidden="1"/>
    <row r="1897" customFormat="1" hidden="1"/>
    <row r="1898" customFormat="1" hidden="1"/>
    <row r="1899" customFormat="1" hidden="1"/>
    <row r="1900" customFormat="1" hidden="1"/>
    <row r="1901" customFormat="1" hidden="1"/>
    <row r="1902" customFormat="1" hidden="1"/>
    <row r="1903" customFormat="1" hidden="1"/>
    <row r="1904" customFormat="1" hidden="1"/>
    <row r="1905" customFormat="1" hidden="1"/>
    <row r="1906" customFormat="1" hidden="1"/>
    <row r="1907" customFormat="1" hidden="1"/>
    <row r="1908" customFormat="1" hidden="1"/>
    <row r="1909" customFormat="1" hidden="1"/>
    <row r="1910" customFormat="1" hidden="1"/>
    <row r="1911" customFormat="1" hidden="1"/>
    <row r="1912" customFormat="1" hidden="1"/>
    <row r="1913" customFormat="1" hidden="1"/>
    <row r="1914" customFormat="1" hidden="1"/>
    <row r="1915" customFormat="1" hidden="1"/>
    <row r="1916" customFormat="1" hidden="1"/>
    <row r="1917" customFormat="1" hidden="1"/>
    <row r="1918" customFormat="1" hidden="1"/>
    <row r="1919" customFormat="1" hidden="1"/>
    <row r="1920" customFormat="1" hidden="1"/>
    <row r="1921" customFormat="1" hidden="1"/>
    <row r="1922" customFormat="1" hidden="1"/>
    <row r="1923" customFormat="1" hidden="1"/>
    <row r="1924" customFormat="1" hidden="1"/>
    <row r="1925" customFormat="1" hidden="1"/>
    <row r="1926" customFormat="1" hidden="1"/>
    <row r="1927" customFormat="1" hidden="1"/>
    <row r="1928" customFormat="1" hidden="1"/>
    <row r="1929" customFormat="1" hidden="1"/>
    <row r="1930" customFormat="1" hidden="1"/>
    <row r="1931" customFormat="1" hidden="1"/>
    <row r="1932" customFormat="1" hidden="1"/>
    <row r="1933" customFormat="1" hidden="1"/>
    <row r="1934" customFormat="1" hidden="1"/>
    <row r="1935" customFormat="1" hidden="1"/>
    <row r="1936" customFormat="1" hidden="1"/>
    <row r="1937" customFormat="1" hidden="1"/>
    <row r="1938" customFormat="1" hidden="1"/>
    <row r="1939" customFormat="1" hidden="1"/>
    <row r="1940" customFormat="1" hidden="1"/>
    <row r="1941" customFormat="1" hidden="1"/>
    <row r="1942" customFormat="1" hidden="1"/>
    <row r="1943" customFormat="1" hidden="1"/>
    <row r="1944" customFormat="1" hidden="1"/>
    <row r="1945" customFormat="1" hidden="1"/>
    <row r="1946" customFormat="1" hidden="1"/>
    <row r="1947" customFormat="1" hidden="1"/>
    <row r="1948" customFormat="1" hidden="1"/>
    <row r="1949" customFormat="1" hidden="1"/>
    <row r="1950" customFormat="1" hidden="1"/>
    <row r="1951" customFormat="1" hidden="1"/>
    <row r="1952" customFormat="1" hidden="1"/>
    <row r="1953" customFormat="1" hidden="1"/>
    <row r="1954" customFormat="1" hidden="1"/>
    <row r="1955" customFormat="1" hidden="1"/>
    <row r="1956" customFormat="1" hidden="1"/>
    <row r="1957" customFormat="1" hidden="1"/>
    <row r="1958" customFormat="1" hidden="1"/>
    <row r="1959" customFormat="1" hidden="1"/>
    <row r="1960" customFormat="1" hidden="1"/>
    <row r="1961" customFormat="1" hidden="1"/>
    <row r="1962" customFormat="1" hidden="1"/>
    <row r="1963" customFormat="1" hidden="1"/>
    <row r="1964" customFormat="1" hidden="1"/>
    <row r="1965" customFormat="1" hidden="1"/>
    <row r="1966" customFormat="1" hidden="1"/>
    <row r="1967" customFormat="1" hidden="1"/>
    <row r="1968" customFormat="1" hidden="1"/>
    <row r="1969" customFormat="1" hidden="1"/>
    <row r="1970" customFormat="1" hidden="1"/>
    <row r="1971" customFormat="1" hidden="1"/>
    <row r="1972" customFormat="1" hidden="1"/>
    <row r="1973" customFormat="1" hidden="1"/>
    <row r="1974" customFormat="1" hidden="1"/>
    <row r="1975" customFormat="1" hidden="1"/>
    <row r="1976" customFormat="1" hidden="1"/>
    <row r="1977" customFormat="1" hidden="1"/>
    <row r="1978" customFormat="1" hidden="1"/>
    <row r="1979" customFormat="1" hidden="1"/>
    <row r="1980" customFormat="1" hidden="1"/>
    <row r="1981" customFormat="1" hidden="1"/>
    <row r="1982" customFormat="1" hidden="1"/>
    <row r="1983" customFormat="1" hidden="1"/>
    <row r="1984" customFormat="1" hidden="1"/>
    <row r="1985" customFormat="1" hidden="1"/>
    <row r="1986" customFormat="1" hidden="1"/>
    <row r="1987" customFormat="1" hidden="1"/>
    <row r="1988" customFormat="1" hidden="1"/>
    <row r="1989" customFormat="1" hidden="1"/>
    <row r="1990" customFormat="1" hidden="1"/>
    <row r="1991" customFormat="1" hidden="1"/>
    <row r="1992" customFormat="1" hidden="1"/>
    <row r="1993" customFormat="1" hidden="1"/>
    <row r="1994" customFormat="1" hidden="1"/>
    <row r="1995" customFormat="1" hidden="1"/>
    <row r="1996" customFormat="1" hidden="1"/>
    <row r="1997" customFormat="1" hidden="1"/>
    <row r="1998" customFormat="1" hidden="1"/>
    <row r="1999" customFormat="1" hidden="1"/>
    <row r="2000" customFormat="1" hidden="1"/>
    <row r="2001" customFormat="1" hidden="1"/>
    <row r="2002" customFormat="1" hidden="1"/>
    <row r="2003" customFormat="1" hidden="1"/>
    <row r="2004" customFormat="1" hidden="1"/>
    <row r="2005" customFormat="1" hidden="1"/>
    <row r="2006" customFormat="1" hidden="1"/>
    <row r="2007" customFormat="1" hidden="1"/>
    <row r="2008" customFormat="1" hidden="1"/>
    <row r="2009" customFormat="1" hidden="1"/>
    <row r="2010" customFormat="1" hidden="1"/>
    <row r="2011" customFormat="1" hidden="1"/>
    <row r="2012" customFormat="1" hidden="1"/>
    <row r="2013" customFormat="1" hidden="1"/>
    <row r="2014" customFormat="1" hidden="1"/>
    <row r="2015" customFormat="1" hidden="1"/>
    <row r="2016" customFormat="1" hidden="1"/>
    <row r="2017" customFormat="1" hidden="1"/>
    <row r="2018" customFormat="1" hidden="1"/>
    <row r="2019" customFormat="1" hidden="1"/>
    <row r="2020" customFormat="1" hidden="1"/>
    <row r="2021" customFormat="1" hidden="1"/>
    <row r="2022" customFormat="1" hidden="1"/>
    <row r="2023" customFormat="1" hidden="1"/>
    <row r="2024" customFormat="1" hidden="1"/>
    <row r="2025" customFormat="1" hidden="1"/>
    <row r="2026" customFormat="1" hidden="1"/>
    <row r="2027" customFormat="1" hidden="1"/>
    <row r="2028" customFormat="1" hidden="1"/>
    <row r="2029" customFormat="1" hidden="1"/>
    <row r="2030" customFormat="1" hidden="1"/>
    <row r="2031" customFormat="1" hidden="1"/>
    <row r="2032" customFormat="1" hidden="1"/>
    <row r="2033" customFormat="1" hidden="1"/>
    <row r="2034" customFormat="1" hidden="1"/>
    <row r="2035" customFormat="1" hidden="1"/>
    <row r="2036" customFormat="1" hidden="1"/>
    <row r="2037" customFormat="1" hidden="1"/>
    <row r="2038" customFormat="1" hidden="1"/>
    <row r="2039" customFormat="1" hidden="1"/>
    <row r="2040" customFormat="1" hidden="1"/>
    <row r="2041" customFormat="1" hidden="1"/>
    <row r="2042" customFormat="1" hidden="1"/>
    <row r="2043" customFormat="1" hidden="1"/>
    <row r="2044" customFormat="1" hidden="1"/>
    <row r="2045" customFormat="1" hidden="1"/>
    <row r="2046" customFormat="1" hidden="1"/>
    <row r="2047" customFormat="1" hidden="1"/>
    <row r="2048" customFormat="1" hidden="1"/>
    <row r="2049" customFormat="1" hidden="1"/>
    <row r="2050" customFormat="1" hidden="1"/>
    <row r="2051" customFormat="1" hidden="1"/>
    <row r="2052" customFormat="1" hidden="1"/>
    <row r="2053" customFormat="1" hidden="1"/>
    <row r="2054" customFormat="1" hidden="1"/>
    <row r="2055" customFormat="1" hidden="1"/>
    <row r="2056" customFormat="1" hidden="1"/>
    <row r="2057" customFormat="1" hidden="1"/>
    <row r="2058" customFormat="1" hidden="1"/>
    <row r="2059" customFormat="1" hidden="1"/>
    <row r="2060" customFormat="1" hidden="1"/>
    <row r="2061" customFormat="1" hidden="1"/>
    <row r="2062" customFormat="1" hidden="1"/>
    <row r="2063" customFormat="1" hidden="1"/>
    <row r="2064" customFormat="1" hidden="1"/>
    <row r="2065" customFormat="1" hidden="1"/>
    <row r="2066" customFormat="1" hidden="1"/>
    <row r="2067" customFormat="1" hidden="1"/>
    <row r="2068" customFormat="1" hidden="1"/>
    <row r="2069" customFormat="1" hidden="1"/>
    <row r="2070" customFormat="1" hidden="1"/>
    <row r="2071" customFormat="1" hidden="1"/>
    <row r="2072" customFormat="1" hidden="1"/>
    <row r="2073" customFormat="1" hidden="1"/>
    <row r="2074" customFormat="1" hidden="1"/>
    <row r="2075" customFormat="1" hidden="1"/>
    <row r="2076" customFormat="1" hidden="1"/>
    <row r="2077" customFormat="1" hidden="1"/>
    <row r="2078" customFormat="1" hidden="1"/>
    <row r="2079" customFormat="1" hidden="1"/>
    <row r="2080" customFormat="1" hidden="1"/>
    <row r="2081" customFormat="1" hidden="1"/>
    <row r="2082" customFormat="1" hidden="1"/>
    <row r="2083" customFormat="1" hidden="1"/>
    <row r="2084" customFormat="1" hidden="1"/>
    <row r="2085" customFormat="1" hidden="1"/>
    <row r="2086" customFormat="1" hidden="1"/>
    <row r="2087" customFormat="1" hidden="1"/>
    <row r="2088" customFormat="1" hidden="1"/>
    <row r="2089" customFormat="1" hidden="1"/>
    <row r="2090" customFormat="1" hidden="1"/>
    <row r="2091" customFormat="1" hidden="1"/>
    <row r="2092" customFormat="1" hidden="1"/>
    <row r="2093" customFormat="1" hidden="1"/>
    <row r="2094" customFormat="1" hidden="1"/>
    <row r="2095" customFormat="1" hidden="1"/>
    <row r="2096" customFormat="1" hidden="1"/>
    <row r="2097" customFormat="1" hidden="1"/>
    <row r="2098" customFormat="1" hidden="1"/>
    <row r="2099" customFormat="1" hidden="1"/>
    <row r="2100" customFormat="1" hidden="1"/>
    <row r="2101" customFormat="1" hidden="1"/>
    <row r="2102" customFormat="1" hidden="1"/>
    <row r="2103" customFormat="1" hidden="1"/>
    <row r="2104" customFormat="1" hidden="1"/>
    <row r="2105" customFormat="1" hidden="1"/>
    <row r="2106" customFormat="1" hidden="1"/>
    <row r="2107" customFormat="1" hidden="1"/>
    <row r="2108" customFormat="1" hidden="1"/>
    <row r="2109" customFormat="1" hidden="1"/>
    <row r="2110" customFormat="1" hidden="1"/>
    <row r="2111" customFormat="1" hidden="1"/>
    <row r="2112" customFormat="1" hidden="1"/>
    <row r="2113" customFormat="1" hidden="1"/>
    <row r="2114" customFormat="1" hidden="1"/>
    <row r="2115" customFormat="1" hidden="1"/>
    <row r="2116" customFormat="1" hidden="1"/>
    <row r="2117" customFormat="1" hidden="1"/>
    <row r="2118" customFormat="1" hidden="1"/>
    <row r="2119" customFormat="1" hidden="1"/>
    <row r="2120" customFormat="1" hidden="1"/>
    <row r="2121" customFormat="1" hidden="1"/>
    <row r="2122" customFormat="1" hidden="1"/>
    <row r="2123" customFormat="1" hidden="1"/>
    <row r="2124" customFormat="1" hidden="1"/>
    <row r="2125" customFormat="1" hidden="1"/>
    <row r="2126" customFormat="1" hidden="1"/>
    <row r="2127" customFormat="1" hidden="1"/>
    <row r="2128" customFormat="1" hidden="1"/>
    <row r="2129" customFormat="1" hidden="1"/>
    <row r="2130" customFormat="1" hidden="1"/>
    <row r="2131" customFormat="1" hidden="1"/>
    <row r="2132" customFormat="1" hidden="1"/>
    <row r="2133" customFormat="1" hidden="1"/>
    <row r="2134" customFormat="1" hidden="1"/>
    <row r="2135" customFormat="1" hidden="1"/>
    <row r="2136" customFormat="1" hidden="1"/>
    <row r="2137" customFormat="1" hidden="1"/>
    <row r="2138" customFormat="1" hidden="1"/>
    <row r="2139" customFormat="1" hidden="1"/>
    <row r="2140" customFormat="1" hidden="1"/>
    <row r="2141" customFormat="1" hidden="1"/>
    <row r="2142" customFormat="1" hidden="1"/>
    <row r="2143" customFormat="1" hidden="1"/>
    <row r="2144" customFormat="1" hidden="1"/>
    <row r="2145" customFormat="1" hidden="1"/>
    <row r="2146" customFormat="1" hidden="1"/>
    <row r="2147" customFormat="1" hidden="1"/>
    <row r="2148" customFormat="1" hidden="1"/>
    <row r="2149" customFormat="1" hidden="1"/>
    <row r="2150" customFormat="1" hidden="1"/>
    <row r="2151" customFormat="1" hidden="1"/>
    <row r="2152" customFormat="1" hidden="1"/>
    <row r="2153" customFormat="1" hidden="1"/>
    <row r="2154" customFormat="1" hidden="1"/>
    <row r="2155" customFormat="1" hidden="1"/>
    <row r="2156" customFormat="1" hidden="1"/>
    <row r="2157" customFormat="1" hidden="1"/>
    <row r="2158" customFormat="1" hidden="1"/>
    <row r="2159" customFormat="1" hidden="1"/>
    <row r="2160" customFormat="1" hidden="1"/>
    <row r="2161" customFormat="1" hidden="1"/>
    <row r="2162" customFormat="1" hidden="1"/>
    <row r="2163" customFormat="1" hidden="1"/>
    <row r="2164" customFormat="1" hidden="1"/>
    <row r="2165" customFormat="1" hidden="1"/>
    <row r="2166" customFormat="1" hidden="1"/>
    <row r="2167" customFormat="1" hidden="1"/>
    <row r="2168" customFormat="1" hidden="1"/>
    <row r="2169" customFormat="1" hidden="1"/>
    <row r="2170" customFormat="1" hidden="1"/>
    <row r="2171" customFormat="1" hidden="1"/>
    <row r="2172" customFormat="1" hidden="1"/>
    <row r="2173" customFormat="1" hidden="1"/>
    <row r="2174" customFormat="1" hidden="1"/>
    <row r="2175" customFormat="1" hidden="1"/>
    <row r="2176" customFormat="1" hidden="1"/>
    <row r="2177" customFormat="1" hidden="1"/>
    <row r="2178" customFormat="1" hidden="1"/>
    <row r="2179" customFormat="1" hidden="1"/>
    <row r="2180" customFormat="1" hidden="1"/>
    <row r="2181" customFormat="1" hidden="1"/>
    <row r="2182" customFormat="1" hidden="1"/>
    <row r="2183" customFormat="1" hidden="1"/>
    <row r="2184" customFormat="1" hidden="1"/>
    <row r="2185" customFormat="1" hidden="1"/>
    <row r="2186" customFormat="1" hidden="1"/>
    <row r="2187" customFormat="1" hidden="1"/>
    <row r="2188" customFormat="1" hidden="1"/>
    <row r="2189" customFormat="1" hidden="1"/>
    <row r="2190" customFormat="1" hidden="1"/>
    <row r="2191" customFormat="1" hidden="1"/>
    <row r="2192" customFormat="1" hidden="1"/>
    <row r="2193" customFormat="1" hidden="1"/>
    <row r="2194" customFormat="1" hidden="1"/>
    <row r="2195" customFormat="1" hidden="1"/>
    <row r="2196" customFormat="1" hidden="1"/>
    <row r="2197" customFormat="1" hidden="1"/>
    <row r="2198" customFormat="1" hidden="1"/>
    <row r="2199" customFormat="1" hidden="1"/>
    <row r="2200" customFormat="1" hidden="1"/>
    <row r="2201" customFormat="1" hidden="1"/>
    <row r="2202" customFormat="1" hidden="1"/>
    <row r="2203" customFormat="1" hidden="1"/>
    <row r="2204" customFormat="1" hidden="1"/>
    <row r="2205" customFormat="1" hidden="1"/>
    <row r="2206" customFormat="1" hidden="1"/>
    <row r="2207" customFormat="1" hidden="1"/>
    <row r="2208" customFormat="1" hidden="1"/>
    <row r="2209" customFormat="1" hidden="1"/>
    <row r="2210" customFormat="1" hidden="1"/>
    <row r="2211" customFormat="1" hidden="1"/>
    <row r="2212" customFormat="1" hidden="1"/>
    <row r="2213" customFormat="1" hidden="1"/>
    <row r="2214" customFormat="1" hidden="1"/>
    <row r="2215" customFormat="1" hidden="1"/>
    <row r="2216" customFormat="1" hidden="1"/>
    <row r="2217" customFormat="1" hidden="1"/>
    <row r="2218" customFormat="1" hidden="1"/>
    <row r="2219" customFormat="1" hidden="1"/>
    <row r="2220" customFormat="1" hidden="1"/>
    <row r="2221" customFormat="1" hidden="1"/>
    <row r="2222" customFormat="1" hidden="1"/>
    <row r="2223" customFormat="1" hidden="1"/>
    <row r="2224" customFormat="1" hidden="1"/>
    <row r="2225" customFormat="1" hidden="1"/>
    <row r="2226" customFormat="1" hidden="1"/>
    <row r="2227" customFormat="1" hidden="1"/>
    <row r="2228" customFormat="1" hidden="1"/>
    <row r="2229" customFormat="1" hidden="1"/>
    <row r="2230" customFormat="1" hidden="1"/>
    <row r="2231" customFormat="1" hidden="1"/>
    <row r="2232" customFormat="1" hidden="1"/>
    <row r="2233" customFormat="1" hidden="1"/>
    <row r="2234" customFormat="1" hidden="1"/>
    <row r="2235" customFormat="1" hidden="1"/>
    <row r="2236" customFormat="1" hidden="1"/>
    <row r="2237" customFormat="1" hidden="1"/>
    <row r="2238" customFormat="1" hidden="1"/>
    <row r="2239" customFormat="1" hidden="1"/>
    <row r="2240" customFormat="1" hidden="1"/>
    <row r="2241" customFormat="1" hidden="1"/>
    <row r="2242" customFormat="1" hidden="1"/>
    <row r="2243" customFormat="1" hidden="1"/>
    <row r="2244" customFormat="1" hidden="1"/>
    <row r="2245" customFormat="1" hidden="1"/>
    <row r="2246" customFormat="1" hidden="1"/>
    <row r="2247" customFormat="1" hidden="1"/>
    <row r="2248" customFormat="1" hidden="1"/>
    <row r="2249" customFormat="1" hidden="1"/>
    <row r="2250" customFormat="1" hidden="1"/>
    <row r="2251" customFormat="1" hidden="1"/>
    <row r="2252" customFormat="1" hidden="1"/>
    <row r="2253" customFormat="1" hidden="1"/>
    <row r="2254" customFormat="1" hidden="1"/>
    <row r="2255" customFormat="1" hidden="1"/>
    <row r="2256" customFormat="1" hidden="1"/>
    <row r="2257" customFormat="1" hidden="1"/>
    <row r="2258" customFormat="1" hidden="1"/>
    <row r="2259" customFormat="1" hidden="1"/>
    <row r="2260" customFormat="1" hidden="1"/>
    <row r="2261" customFormat="1" hidden="1"/>
    <row r="2262" customFormat="1" hidden="1"/>
    <row r="2263" customFormat="1" hidden="1"/>
    <row r="2264" customFormat="1" hidden="1"/>
    <row r="2265" customFormat="1" hidden="1"/>
    <row r="2266" customFormat="1" hidden="1"/>
    <row r="2267" customFormat="1" hidden="1"/>
    <row r="2268" customFormat="1" hidden="1"/>
    <row r="2269" customFormat="1" hidden="1"/>
    <row r="2270" customFormat="1" hidden="1"/>
    <row r="2271" customFormat="1" hidden="1"/>
    <row r="2272" customFormat="1" hidden="1"/>
    <row r="2273" customFormat="1" hidden="1"/>
    <row r="2274" customFormat="1" hidden="1"/>
    <row r="2275" customFormat="1" hidden="1"/>
    <row r="2276" customFormat="1" hidden="1"/>
    <row r="2277" customFormat="1" hidden="1"/>
    <row r="2278" customFormat="1" hidden="1"/>
    <row r="2279" customFormat="1" hidden="1"/>
    <row r="2280" customFormat="1" hidden="1"/>
    <row r="2281" customFormat="1" hidden="1"/>
    <row r="2282" customFormat="1" hidden="1"/>
    <row r="2283" customFormat="1" hidden="1"/>
    <row r="2284" customFormat="1" hidden="1"/>
    <row r="2285" customFormat="1" hidden="1"/>
    <row r="2286" customFormat="1" hidden="1"/>
    <row r="2287" customFormat="1" hidden="1"/>
    <row r="2288" customFormat="1" hidden="1"/>
    <row r="2289" customFormat="1" hidden="1"/>
    <row r="2290" customFormat="1" hidden="1"/>
    <row r="2291" customFormat="1" hidden="1"/>
    <row r="2292" customFormat="1" hidden="1"/>
    <row r="2293" customFormat="1" hidden="1"/>
    <row r="2294" customFormat="1" hidden="1"/>
    <row r="2295" customFormat="1" hidden="1"/>
    <row r="2296" customFormat="1" hidden="1"/>
    <row r="2297" customFormat="1" hidden="1"/>
    <row r="2298" customFormat="1" hidden="1"/>
    <row r="2299" customFormat="1" hidden="1"/>
    <row r="2300" customFormat="1" hidden="1"/>
    <row r="2301" customFormat="1" hidden="1"/>
    <row r="2302" customFormat="1" hidden="1"/>
    <row r="2303" customFormat="1" hidden="1"/>
    <row r="2304" customFormat="1" hidden="1"/>
    <row r="2305" customFormat="1" hidden="1"/>
    <row r="2306" customFormat="1" hidden="1"/>
    <row r="2307" customFormat="1" hidden="1"/>
    <row r="2308" customFormat="1" hidden="1"/>
    <row r="2309" customFormat="1" hidden="1"/>
    <row r="2310" customFormat="1" hidden="1"/>
    <row r="2311" customFormat="1" hidden="1"/>
    <row r="2312" customFormat="1" hidden="1"/>
    <row r="2313" customFormat="1" hidden="1"/>
    <row r="2314" customFormat="1" hidden="1"/>
    <row r="2315" customFormat="1" hidden="1"/>
    <row r="2316" customFormat="1" hidden="1"/>
    <row r="2317" customFormat="1" hidden="1"/>
    <row r="2318" customFormat="1" hidden="1"/>
    <row r="2319" customFormat="1" hidden="1"/>
    <row r="2320" customFormat="1" hidden="1"/>
    <row r="2321" customFormat="1" hidden="1"/>
    <row r="2322" customFormat="1" hidden="1"/>
    <row r="2323" customFormat="1" hidden="1"/>
    <row r="2324" customFormat="1" hidden="1"/>
    <row r="2325" customFormat="1" hidden="1"/>
    <row r="2326" customFormat="1" hidden="1"/>
    <row r="2327" customFormat="1" hidden="1"/>
    <row r="2328" customFormat="1" hidden="1"/>
    <row r="2329" customFormat="1" hidden="1"/>
    <row r="2330" customFormat="1" hidden="1"/>
    <row r="2331" customFormat="1" hidden="1"/>
    <row r="2332" customFormat="1" hidden="1"/>
    <row r="2333" customFormat="1" hidden="1"/>
    <row r="2334" customFormat="1" hidden="1"/>
    <row r="2335" customFormat="1" hidden="1"/>
    <row r="2336" customFormat="1" hidden="1"/>
    <row r="2337" customFormat="1" hidden="1"/>
    <row r="2338" customFormat="1" hidden="1"/>
    <row r="2339" customFormat="1" hidden="1"/>
    <row r="2340" customFormat="1" hidden="1"/>
    <row r="2341" customFormat="1" hidden="1"/>
    <row r="2342" customFormat="1" hidden="1"/>
    <row r="2343" customFormat="1" hidden="1"/>
    <row r="2344" customFormat="1" hidden="1"/>
    <row r="2345" customFormat="1" hidden="1"/>
    <row r="2346" customFormat="1" hidden="1"/>
    <row r="2347" customFormat="1" hidden="1"/>
    <row r="2348" customFormat="1" hidden="1"/>
    <row r="2349" customFormat="1" hidden="1"/>
    <row r="2350" customFormat="1" hidden="1"/>
    <row r="2351" customFormat="1" hidden="1"/>
    <row r="2352" customFormat="1" hidden="1"/>
    <row r="2353" customFormat="1" hidden="1"/>
    <row r="2354" customFormat="1" hidden="1"/>
    <row r="2355" customFormat="1" hidden="1"/>
    <row r="2356" customFormat="1" hidden="1"/>
    <row r="2357" customFormat="1" hidden="1"/>
    <row r="2358" customFormat="1" hidden="1"/>
    <row r="2359" customFormat="1" hidden="1"/>
    <row r="2360" customFormat="1" hidden="1"/>
    <row r="2361" customFormat="1" hidden="1"/>
    <row r="2362" customFormat="1" hidden="1"/>
    <row r="2363" customFormat="1" hidden="1"/>
    <row r="2364" customFormat="1" hidden="1"/>
    <row r="2365" customFormat="1" hidden="1"/>
    <row r="2366" customFormat="1" hidden="1"/>
    <row r="2367" customFormat="1" hidden="1"/>
    <row r="2368" customFormat="1" hidden="1"/>
    <row r="2369" customFormat="1" hidden="1"/>
    <row r="2370" customFormat="1" hidden="1"/>
    <row r="2371" customFormat="1" hidden="1"/>
    <row r="2372" customFormat="1" hidden="1"/>
    <row r="2373" customFormat="1" hidden="1"/>
    <row r="2374" customFormat="1" hidden="1"/>
    <row r="2375" customFormat="1" hidden="1"/>
    <row r="2376" customFormat="1" hidden="1"/>
    <row r="2377" customFormat="1" hidden="1"/>
    <row r="2378" customFormat="1" hidden="1"/>
    <row r="2379" customFormat="1" hidden="1"/>
    <row r="2380" customFormat="1" hidden="1"/>
    <row r="2381" customFormat="1" hidden="1"/>
    <row r="2382" customFormat="1" hidden="1"/>
    <row r="2383" customFormat="1" hidden="1"/>
    <row r="2384" customFormat="1" hidden="1"/>
    <row r="2385" customFormat="1" hidden="1"/>
    <row r="2386" customFormat="1" hidden="1"/>
    <row r="2387" customFormat="1" hidden="1"/>
    <row r="2388" customFormat="1" hidden="1"/>
    <row r="2389" customFormat="1" hidden="1"/>
    <row r="2390" customFormat="1" hidden="1"/>
    <row r="2391" customFormat="1" hidden="1"/>
    <row r="2392" customFormat="1" hidden="1"/>
    <row r="2393" customFormat="1" hidden="1"/>
    <row r="2394" customFormat="1" hidden="1"/>
    <row r="2395" customFormat="1" hidden="1"/>
    <row r="2396" customFormat="1" hidden="1"/>
    <row r="2397" customFormat="1" hidden="1"/>
    <row r="2398" customFormat="1" hidden="1"/>
    <row r="2399" customFormat="1" hidden="1"/>
    <row r="2400" customFormat="1" hidden="1"/>
    <row r="2401" customFormat="1" hidden="1"/>
    <row r="2402" customFormat="1" hidden="1"/>
    <row r="2403" customFormat="1" hidden="1"/>
    <row r="2404" customFormat="1" hidden="1"/>
    <row r="2405" customFormat="1" hidden="1"/>
    <row r="2406" customFormat="1" hidden="1"/>
    <row r="2407" customFormat="1" hidden="1"/>
    <row r="2408" customFormat="1" hidden="1"/>
    <row r="2409" customFormat="1" hidden="1"/>
    <row r="2410" customFormat="1" hidden="1"/>
    <row r="2411" customFormat="1" hidden="1"/>
    <row r="2412" customFormat="1" hidden="1"/>
    <row r="2413" customFormat="1" hidden="1"/>
    <row r="2414" customFormat="1" hidden="1"/>
    <row r="2415" customFormat="1" hidden="1"/>
    <row r="2416" customFormat="1" hidden="1"/>
    <row r="2417" customFormat="1" hidden="1"/>
    <row r="2418" customFormat="1" hidden="1"/>
    <row r="2419" customFormat="1" hidden="1"/>
    <row r="2420" customFormat="1" hidden="1"/>
    <row r="2421" customFormat="1" hidden="1"/>
    <row r="2422" customFormat="1" hidden="1"/>
    <row r="2423" customFormat="1" hidden="1"/>
    <row r="2424" customFormat="1" hidden="1"/>
    <row r="2425" customFormat="1" hidden="1"/>
    <row r="2426" customFormat="1" hidden="1"/>
    <row r="2427" customFormat="1" hidden="1"/>
    <row r="2428" customFormat="1" hidden="1"/>
    <row r="2429" customFormat="1" hidden="1"/>
    <row r="2430" customFormat="1" hidden="1"/>
    <row r="2431" customFormat="1" hidden="1"/>
    <row r="2432" customFormat="1" hidden="1"/>
    <row r="2433" customFormat="1" hidden="1"/>
    <row r="2434" customFormat="1" hidden="1"/>
    <row r="2435" customFormat="1" hidden="1"/>
    <row r="2436" customFormat="1" hidden="1"/>
    <row r="2437" customFormat="1" hidden="1"/>
    <row r="2438" customFormat="1" hidden="1"/>
    <row r="2439" customFormat="1" hidden="1"/>
    <row r="2440" customFormat="1" hidden="1"/>
    <row r="2441" customFormat="1" hidden="1"/>
    <row r="2442" customFormat="1" hidden="1"/>
    <row r="2443" customFormat="1" hidden="1"/>
    <row r="2444" customFormat="1" hidden="1"/>
    <row r="2445" customFormat="1" hidden="1"/>
    <row r="2446" customFormat="1" hidden="1"/>
    <row r="2447" customFormat="1" hidden="1"/>
    <row r="2448" customFormat="1" hidden="1"/>
    <row r="2449" customFormat="1" hidden="1"/>
    <row r="2450" customFormat="1" hidden="1"/>
    <row r="2451" customFormat="1" hidden="1"/>
    <row r="2452" customFormat="1" hidden="1"/>
    <row r="2453" customFormat="1" hidden="1"/>
    <row r="2454" customFormat="1" hidden="1"/>
    <row r="2455" customFormat="1" hidden="1"/>
    <row r="2456" customFormat="1" hidden="1"/>
    <row r="2457" customFormat="1" hidden="1"/>
    <row r="2458" customFormat="1" hidden="1"/>
    <row r="2459" customFormat="1" hidden="1"/>
    <row r="2460" customFormat="1" hidden="1"/>
    <row r="2461" customFormat="1" hidden="1"/>
    <row r="2462" customFormat="1" hidden="1"/>
    <row r="2463" customFormat="1" hidden="1"/>
    <row r="2464" customFormat="1" hidden="1"/>
    <row r="2465" customFormat="1" hidden="1"/>
    <row r="2466" customFormat="1" hidden="1"/>
    <row r="2467" customFormat="1" hidden="1"/>
    <row r="2468" customFormat="1" hidden="1"/>
    <row r="2469" customFormat="1" hidden="1"/>
    <row r="2470" customFormat="1" hidden="1"/>
    <row r="2471" customFormat="1" hidden="1"/>
    <row r="2472" customFormat="1" hidden="1"/>
    <row r="2473" customFormat="1" hidden="1"/>
    <row r="2474" customFormat="1" hidden="1"/>
    <row r="2475" customFormat="1" hidden="1"/>
    <row r="2476" customFormat="1" hidden="1"/>
    <row r="2477" customFormat="1" hidden="1"/>
    <row r="2478" customFormat="1" hidden="1"/>
    <row r="2479" customFormat="1" hidden="1"/>
    <row r="2480" customFormat="1" hidden="1"/>
    <row r="2481" customFormat="1" hidden="1"/>
    <row r="2482" customFormat="1" hidden="1"/>
    <row r="2483" customFormat="1" hidden="1"/>
    <row r="2484" customFormat="1" hidden="1"/>
    <row r="2485" customFormat="1" hidden="1"/>
    <row r="2486" customFormat="1" hidden="1"/>
    <row r="2487" customFormat="1" hidden="1"/>
    <row r="2488" customFormat="1" hidden="1"/>
    <row r="2489" customFormat="1" hidden="1"/>
    <row r="2490" customFormat="1" hidden="1"/>
    <row r="2491" customFormat="1" hidden="1"/>
    <row r="2492" customFormat="1" hidden="1"/>
    <row r="2493" customFormat="1" hidden="1"/>
    <row r="2494" customFormat="1" hidden="1"/>
    <row r="2495" customFormat="1" hidden="1"/>
    <row r="2496" customFormat="1" hidden="1"/>
    <row r="2497" customFormat="1" hidden="1"/>
    <row r="2498" customFormat="1" hidden="1"/>
    <row r="2499" customFormat="1" hidden="1"/>
    <row r="2500" customFormat="1" hidden="1"/>
    <row r="2501" customFormat="1" hidden="1"/>
    <row r="2502" customFormat="1" hidden="1"/>
    <row r="2503" customFormat="1" hidden="1"/>
    <row r="2504" customFormat="1" hidden="1"/>
    <row r="2505" customFormat="1" hidden="1"/>
    <row r="2506" customFormat="1" hidden="1"/>
    <row r="2507" customFormat="1" hidden="1"/>
    <row r="2508" customFormat="1" hidden="1"/>
    <row r="2509" customFormat="1" hidden="1"/>
    <row r="2510" customFormat="1" hidden="1"/>
    <row r="2511" customFormat="1" hidden="1"/>
    <row r="2512" customFormat="1" hidden="1"/>
    <row r="2513" customFormat="1" hidden="1"/>
    <row r="2514" customFormat="1" hidden="1"/>
    <row r="2515" customFormat="1" hidden="1"/>
    <row r="2516" customFormat="1" hidden="1"/>
    <row r="2517" customFormat="1" hidden="1"/>
    <row r="2518" customFormat="1" hidden="1"/>
    <row r="2519" customFormat="1" hidden="1"/>
    <row r="2520" customFormat="1" hidden="1"/>
    <row r="2521" customFormat="1" hidden="1"/>
    <row r="2522" customFormat="1" hidden="1"/>
    <row r="2523" customFormat="1" hidden="1"/>
    <row r="2524" customFormat="1" hidden="1"/>
    <row r="2525" customFormat="1" hidden="1"/>
    <row r="2526" customFormat="1" hidden="1"/>
    <row r="2527" customFormat="1" hidden="1"/>
    <row r="2528" customFormat="1" hidden="1"/>
    <row r="2529" customFormat="1" hidden="1"/>
    <row r="2530" customFormat="1" hidden="1"/>
    <row r="2531" customFormat="1" hidden="1"/>
    <row r="2532" customFormat="1" hidden="1"/>
    <row r="2533" customFormat="1" hidden="1"/>
    <row r="2534" customFormat="1" hidden="1"/>
    <row r="2535" customFormat="1" hidden="1"/>
    <row r="2536" customFormat="1" hidden="1"/>
    <row r="2537" customFormat="1" hidden="1"/>
    <row r="2538" customFormat="1" hidden="1"/>
    <row r="2539" customFormat="1" hidden="1"/>
    <row r="2540" customFormat="1" hidden="1"/>
    <row r="2541" customFormat="1" hidden="1"/>
    <row r="2542" customFormat="1" hidden="1"/>
    <row r="2543" customFormat="1" hidden="1"/>
    <row r="2544" customFormat="1" hidden="1"/>
    <row r="2545" customFormat="1" hidden="1"/>
    <row r="2546" customFormat="1" hidden="1"/>
    <row r="2547" customFormat="1" hidden="1"/>
    <row r="2548" customFormat="1" hidden="1"/>
    <row r="2549" customFormat="1" hidden="1"/>
    <row r="2550" customFormat="1" hidden="1"/>
    <row r="2551" customFormat="1" hidden="1"/>
    <row r="2552" customFormat="1" hidden="1"/>
    <row r="2553" customFormat="1" hidden="1"/>
    <row r="2554" customFormat="1" hidden="1"/>
    <row r="2555" customFormat="1" hidden="1"/>
    <row r="2556" customFormat="1" hidden="1"/>
    <row r="2557" customFormat="1" hidden="1"/>
    <row r="2558" customFormat="1" hidden="1"/>
    <row r="2559" customFormat="1" hidden="1"/>
    <row r="2560" customFormat="1" hidden="1"/>
    <row r="2561" customFormat="1" hidden="1"/>
    <row r="2562" customFormat="1" hidden="1"/>
    <row r="2563" customFormat="1" hidden="1"/>
    <row r="2564" customFormat="1" hidden="1"/>
    <row r="2565" customFormat="1" hidden="1"/>
    <row r="2566" customFormat="1" hidden="1"/>
    <row r="2567" customFormat="1" hidden="1"/>
    <row r="2568" customFormat="1" hidden="1"/>
    <row r="2569" customFormat="1" hidden="1"/>
    <row r="2570" customFormat="1" hidden="1"/>
    <row r="2571" customFormat="1" hidden="1"/>
    <row r="2572" customFormat="1" hidden="1"/>
    <row r="2573" customFormat="1" hidden="1"/>
    <row r="2574" customFormat="1" hidden="1"/>
    <row r="2575" customFormat="1" hidden="1"/>
    <row r="2576" customFormat="1" hidden="1"/>
    <row r="2577" customFormat="1" hidden="1"/>
    <row r="2578" customFormat="1" hidden="1"/>
    <row r="2579" customFormat="1" hidden="1"/>
    <row r="2580" customFormat="1" hidden="1"/>
    <row r="2581" customFormat="1" hidden="1"/>
    <row r="2582" customFormat="1" hidden="1"/>
    <row r="2583" customFormat="1" hidden="1"/>
    <row r="2584" customFormat="1" hidden="1"/>
    <row r="2585" customFormat="1" hidden="1"/>
    <row r="2586" customFormat="1" hidden="1"/>
    <row r="2587" customFormat="1" hidden="1"/>
    <row r="2588" customFormat="1" hidden="1"/>
    <row r="2589" customFormat="1" hidden="1"/>
    <row r="2590" customFormat="1" hidden="1"/>
    <row r="2591" customFormat="1" hidden="1"/>
    <row r="2592" customFormat="1" hidden="1"/>
    <row r="2593" customFormat="1" hidden="1"/>
    <row r="2594" customFormat="1" hidden="1"/>
    <row r="2595" customFormat="1" hidden="1"/>
    <row r="2596" customFormat="1" hidden="1"/>
    <row r="2597" customFormat="1" hidden="1"/>
    <row r="2598" customFormat="1" hidden="1"/>
    <row r="2599" customFormat="1" hidden="1"/>
    <row r="2600" customFormat="1" hidden="1"/>
    <row r="2601" customFormat="1" hidden="1"/>
    <row r="2602" customFormat="1" hidden="1"/>
    <row r="2603" customFormat="1" hidden="1"/>
    <row r="2604" customFormat="1" hidden="1"/>
    <row r="2605" customFormat="1" hidden="1"/>
    <row r="2606" customFormat="1" hidden="1"/>
    <row r="2607" customFormat="1" hidden="1"/>
    <row r="2608" customFormat="1" hidden="1"/>
    <row r="2609" customFormat="1" hidden="1"/>
    <row r="2610" customFormat="1" hidden="1"/>
    <row r="2611" customFormat="1" hidden="1"/>
    <row r="2612" customFormat="1" hidden="1"/>
    <row r="2613" customFormat="1" hidden="1"/>
    <row r="2614" customFormat="1" hidden="1"/>
    <row r="2615" customFormat="1" hidden="1"/>
    <row r="2616" customFormat="1" hidden="1"/>
    <row r="2617" customFormat="1" hidden="1"/>
    <row r="2618" customFormat="1" hidden="1"/>
    <row r="2619" customFormat="1" hidden="1"/>
    <row r="2620" customFormat="1" hidden="1"/>
    <row r="2621" customFormat="1" hidden="1"/>
    <row r="2622" customFormat="1" hidden="1"/>
    <row r="2623" customFormat="1" hidden="1"/>
    <row r="2624" customFormat="1" hidden="1"/>
    <row r="2625" customFormat="1" hidden="1"/>
    <row r="2626" customFormat="1" hidden="1"/>
    <row r="2627" customFormat="1" hidden="1"/>
    <row r="2628" customFormat="1" hidden="1"/>
    <row r="2629" customFormat="1" hidden="1"/>
    <row r="2630" customFormat="1" hidden="1"/>
    <row r="2631" customFormat="1" hidden="1"/>
    <row r="2632" customFormat="1" hidden="1"/>
    <row r="2633" customFormat="1" hidden="1"/>
    <row r="2634" customFormat="1" hidden="1"/>
    <row r="2635" customFormat="1" hidden="1"/>
    <row r="2636" customFormat="1" hidden="1"/>
    <row r="2637" customFormat="1" hidden="1"/>
    <row r="2638" customFormat="1" hidden="1"/>
    <row r="2639" customFormat="1" hidden="1"/>
    <row r="2640" customFormat="1" hidden="1"/>
    <row r="2641" customFormat="1" hidden="1"/>
    <row r="2642" customFormat="1" hidden="1"/>
    <row r="2643" customFormat="1" hidden="1"/>
    <row r="2644" customFormat="1" hidden="1"/>
    <row r="2645" customFormat="1" hidden="1"/>
    <row r="2646" customFormat="1" hidden="1"/>
    <row r="2647" customFormat="1" hidden="1"/>
    <row r="2648" customFormat="1" hidden="1"/>
    <row r="2649" customFormat="1" hidden="1"/>
    <row r="2650" customFormat="1" hidden="1"/>
    <row r="2651" customFormat="1" hidden="1"/>
    <row r="2652" customFormat="1" hidden="1"/>
    <row r="2653" customFormat="1" hidden="1"/>
    <row r="2654" customFormat="1" hidden="1"/>
    <row r="2655" customFormat="1" hidden="1"/>
    <row r="2656" customFormat="1" hidden="1"/>
    <row r="2657" customFormat="1" hidden="1"/>
    <row r="2658" customFormat="1" hidden="1"/>
    <row r="2659" customFormat="1" hidden="1"/>
    <row r="2660" customFormat="1" hidden="1"/>
    <row r="2661" customFormat="1" hidden="1"/>
    <row r="2662" customFormat="1" hidden="1"/>
    <row r="2663" customFormat="1" hidden="1"/>
    <row r="2664" customFormat="1" hidden="1"/>
    <row r="2665" customFormat="1" hidden="1"/>
    <row r="2666" customFormat="1" hidden="1"/>
    <row r="2667" customFormat="1" hidden="1"/>
    <row r="2668" customFormat="1" hidden="1"/>
    <row r="2669" customFormat="1" hidden="1"/>
    <row r="2670" customFormat="1" hidden="1"/>
    <row r="2671" customFormat="1" hidden="1"/>
    <row r="2672" customFormat="1" hidden="1"/>
    <row r="2673" customFormat="1" hidden="1"/>
    <row r="2674" customFormat="1" hidden="1"/>
    <row r="2675" customFormat="1" hidden="1"/>
    <row r="2676" customFormat="1" hidden="1"/>
    <row r="2677" customFormat="1" hidden="1"/>
    <row r="2678" customFormat="1" hidden="1"/>
    <row r="2679" customFormat="1" hidden="1"/>
    <row r="2680" customFormat="1" hidden="1"/>
    <row r="2681" customFormat="1" hidden="1"/>
    <row r="2682" customFormat="1" hidden="1"/>
    <row r="2683" customFormat="1" hidden="1"/>
    <row r="2684" customFormat="1" hidden="1"/>
    <row r="2685" customFormat="1" hidden="1"/>
    <row r="2686" customFormat="1" hidden="1"/>
    <row r="2687" customFormat="1" hidden="1"/>
    <row r="2688" customFormat="1" hidden="1"/>
    <row r="2689" customFormat="1" hidden="1"/>
    <row r="2690" customFormat="1" hidden="1"/>
    <row r="2691" customFormat="1" hidden="1"/>
    <row r="2692" customFormat="1" hidden="1"/>
    <row r="2693" customFormat="1" hidden="1"/>
    <row r="2694" customFormat="1" hidden="1"/>
    <row r="2695" customFormat="1" hidden="1"/>
    <row r="2696" customFormat="1" hidden="1"/>
    <row r="2697" customFormat="1" hidden="1"/>
    <row r="2698" customFormat="1" hidden="1"/>
    <row r="2699" customFormat="1" hidden="1"/>
    <row r="2700" customFormat="1" hidden="1"/>
    <row r="2701" customFormat="1" hidden="1"/>
    <row r="2702" customFormat="1" hidden="1"/>
    <row r="2703" customFormat="1" hidden="1"/>
    <row r="2704" customFormat="1" hidden="1"/>
    <row r="2705" customFormat="1" hidden="1"/>
    <row r="2706" customFormat="1" hidden="1"/>
    <row r="2707" customFormat="1" hidden="1"/>
    <row r="2708" customFormat="1" hidden="1"/>
    <row r="2709" customFormat="1" hidden="1"/>
    <row r="2710" customFormat="1" hidden="1"/>
    <row r="2711" customFormat="1" hidden="1"/>
    <row r="2712" customFormat="1" hidden="1"/>
    <row r="2713" customFormat="1" hidden="1"/>
    <row r="2714" customFormat="1" hidden="1"/>
    <row r="2715" customFormat="1" hidden="1"/>
    <row r="2716" customFormat="1" hidden="1"/>
    <row r="2717" customFormat="1" hidden="1"/>
    <row r="2718" customFormat="1" hidden="1"/>
    <row r="2719" customFormat="1" hidden="1"/>
    <row r="2720" customFormat="1" hidden="1"/>
    <row r="2721" customFormat="1" hidden="1"/>
    <row r="2722" customFormat="1" hidden="1"/>
    <row r="2723" customFormat="1" hidden="1"/>
    <row r="2724" customFormat="1" hidden="1"/>
    <row r="2725" customFormat="1" hidden="1"/>
    <row r="2726" customFormat="1" hidden="1"/>
    <row r="2727" customFormat="1" hidden="1"/>
    <row r="2728" customFormat="1" hidden="1"/>
    <row r="2729" customFormat="1" hidden="1"/>
    <row r="2730" customFormat="1" hidden="1"/>
    <row r="2731" customFormat="1" hidden="1"/>
    <row r="2732" customFormat="1" hidden="1"/>
    <row r="2733" customFormat="1" hidden="1"/>
    <row r="2734" customFormat="1" hidden="1"/>
    <row r="2735" customFormat="1" hidden="1"/>
    <row r="2736" customFormat="1" hidden="1"/>
    <row r="2737" customFormat="1" hidden="1"/>
    <row r="2738" customFormat="1" hidden="1"/>
    <row r="2739" customFormat="1" hidden="1"/>
    <row r="2740" customFormat="1" hidden="1"/>
    <row r="2741" customFormat="1" hidden="1"/>
    <row r="2742" customFormat="1" hidden="1"/>
    <row r="2743" customFormat="1" hidden="1"/>
    <row r="2744" customFormat="1" hidden="1"/>
    <row r="2745" customFormat="1" hidden="1"/>
    <row r="2746" customFormat="1" hidden="1"/>
    <row r="2747" customFormat="1" hidden="1"/>
    <row r="2748" customFormat="1" hidden="1"/>
    <row r="2749" customFormat="1" hidden="1"/>
    <row r="2750" customFormat="1" hidden="1"/>
    <row r="2751" customFormat="1" hidden="1"/>
    <row r="2752" customFormat="1" hidden="1"/>
    <row r="2753" customFormat="1" hidden="1"/>
    <row r="2754" customFormat="1" hidden="1"/>
    <row r="2755" customFormat="1" hidden="1"/>
    <row r="2756" customFormat="1" hidden="1"/>
    <row r="2757" customFormat="1" hidden="1"/>
    <row r="2758" customFormat="1" hidden="1"/>
    <row r="2759" customFormat="1" hidden="1"/>
    <row r="2760" customFormat="1" hidden="1"/>
    <row r="2761" customFormat="1" hidden="1"/>
    <row r="2762" customFormat="1" hidden="1"/>
    <row r="2763" customFormat="1" hidden="1"/>
    <row r="2764" customFormat="1" hidden="1"/>
    <row r="2765" customFormat="1" hidden="1"/>
    <row r="2766" customFormat="1" hidden="1"/>
    <row r="2767" customFormat="1" hidden="1"/>
    <row r="2768" customFormat="1" hidden="1"/>
    <row r="2769" customFormat="1" hidden="1"/>
    <row r="2770" customFormat="1" hidden="1"/>
    <row r="2771" customFormat="1" hidden="1"/>
    <row r="2772" customFormat="1" hidden="1"/>
    <row r="2773" customFormat="1" hidden="1"/>
    <row r="2774" customFormat="1" hidden="1"/>
    <row r="2775" customFormat="1" hidden="1"/>
    <row r="2776" customFormat="1" hidden="1"/>
    <row r="2777" customFormat="1" hidden="1"/>
    <row r="2778" customFormat="1" hidden="1"/>
    <row r="2779" customFormat="1" hidden="1"/>
    <row r="2780" customFormat="1" hidden="1"/>
    <row r="2781" customFormat="1" hidden="1"/>
    <row r="2782" customFormat="1" hidden="1"/>
    <row r="2783" customFormat="1" hidden="1"/>
    <row r="2784" customFormat="1" hidden="1"/>
    <row r="2785" customFormat="1" hidden="1"/>
    <row r="2786" customFormat="1" hidden="1"/>
    <row r="2787" customFormat="1" hidden="1"/>
    <row r="2788" customFormat="1" hidden="1"/>
    <row r="2789" customFormat="1" hidden="1"/>
    <row r="2790" customFormat="1" hidden="1"/>
    <row r="2791" customFormat="1" hidden="1"/>
    <row r="2792" customFormat="1" hidden="1"/>
    <row r="2793" customFormat="1" hidden="1"/>
    <row r="2794" customFormat="1" hidden="1"/>
    <row r="2795" customFormat="1" hidden="1"/>
    <row r="2796" customFormat="1" hidden="1"/>
    <row r="2797" customFormat="1" hidden="1"/>
    <row r="2798" customFormat="1" hidden="1"/>
    <row r="2799" customFormat="1" hidden="1"/>
    <row r="2800" customFormat="1" hidden="1"/>
    <row r="2801" customFormat="1" hidden="1"/>
    <row r="2802" customFormat="1" hidden="1"/>
    <row r="2803" customFormat="1" hidden="1"/>
    <row r="2804" customFormat="1" hidden="1"/>
    <row r="2805" customFormat="1" hidden="1"/>
    <row r="2806" customFormat="1" hidden="1"/>
    <row r="2807" customFormat="1" hidden="1"/>
    <row r="2808" customFormat="1" hidden="1"/>
    <row r="2809" customFormat="1" hidden="1"/>
    <row r="2810" customFormat="1" hidden="1"/>
    <row r="2811" customFormat="1" hidden="1"/>
    <row r="2812" customFormat="1" hidden="1"/>
    <row r="2813" customFormat="1" hidden="1"/>
    <row r="2814" customFormat="1" hidden="1"/>
    <row r="2815" customFormat="1" hidden="1"/>
    <row r="2816" customFormat="1" hidden="1"/>
    <row r="2817" customFormat="1" hidden="1"/>
    <row r="2818" customFormat="1" hidden="1"/>
    <row r="2819" customFormat="1" hidden="1"/>
    <row r="2820" customFormat="1" hidden="1"/>
    <row r="2821" customFormat="1" hidden="1"/>
    <row r="2822" customFormat="1" hidden="1"/>
    <row r="2823" customFormat="1" hidden="1"/>
    <row r="2824" customFormat="1" hidden="1"/>
    <row r="2825" customFormat="1" hidden="1"/>
    <row r="2826" customFormat="1" hidden="1"/>
    <row r="2827" customFormat="1" hidden="1"/>
    <row r="2828" customFormat="1" hidden="1"/>
    <row r="2829" customFormat="1" hidden="1"/>
    <row r="2830" customFormat="1" hidden="1"/>
    <row r="2831" customFormat="1" hidden="1"/>
    <row r="2832" customFormat="1" hidden="1"/>
    <row r="2833" customFormat="1" hidden="1"/>
    <row r="2834" customFormat="1" hidden="1"/>
    <row r="2835" customFormat="1" hidden="1"/>
    <row r="2836" customFormat="1" hidden="1"/>
    <row r="2837" customFormat="1" hidden="1"/>
    <row r="2838" customFormat="1" hidden="1"/>
    <row r="2839" customFormat="1" hidden="1"/>
    <row r="2840" customFormat="1" hidden="1"/>
    <row r="2841" customFormat="1" hidden="1"/>
    <row r="2842" customFormat="1" hidden="1"/>
    <row r="2843" customFormat="1" hidden="1"/>
    <row r="2844" customFormat="1" hidden="1"/>
    <row r="2845" customFormat="1" hidden="1"/>
    <row r="2846" customFormat="1" hidden="1"/>
    <row r="2847" customFormat="1" hidden="1"/>
    <row r="2848" customFormat="1" hidden="1"/>
    <row r="2849" customFormat="1" hidden="1"/>
    <row r="2850" customFormat="1" hidden="1"/>
    <row r="2851" customFormat="1" hidden="1"/>
    <row r="2852" customFormat="1" hidden="1"/>
    <row r="2853" customFormat="1" hidden="1"/>
    <row r="2854" customFormat="1" hidden="1"/>
    <row r="2855" customFormat="1" hidden="1"/>
    <row r="2856" customFormat="1" hidden="1"/>
    <row r="2857" customFormat="1" hidden="1"/>
    <row r="2858" customFormat="1" hidden="1"/>
    <row r="2859" customFormat="1" hidden="1"/>
    <row r="2860" customFormat="1" hidden="1"/>
    <row r="2861" customFormat="1" hidden="1"/>
    <row r="2862" customFormat="1" hidden="1"/>
    <row r="2863" customFormat="1" hidden="1"/>
    <row r="2864" customFormat="1" hidden="1"/>
    <row r="2865" customFormat="1" hidden="1"/>
    <row r="2866" customFormat="1" hidden="1"/>
    <row r="2867" customFormat="1" hidden="1"/>
    <row r="2868" customFormat="1" hidden="1"/>
    <row r="2869" customFormat="1" hidden="1"/>
    <row r="2870" customFormat="1" hidden="1"/>
    <row r="2871" customFormat="1" hidden="1"/>
    <row r="2872" customFormat="1" hidden="1"/>
    <row r="2873" customFormat="1" hidden="1"/>
    <row r="2874" customFormat="1" hidden="1"/>
    <row r="2875" customFormat="1" hidden="1"/>
    <row r="2876" customFormat="1" hidden="1"/>
    <row r="2877" customFormat="1" hidden="1"/>
    <row r="2878" customFormat="1" hidden="1"/>
    <row r="2879" customFormat="1" hidden="1"/>
    <row r="2880" customFormat="1" hidden="1"/>
    <row r="2881" customFormat="1" hidden="1"/>
    <row r="2882" customFormat="1" hidden="1"/>
    <row r="2883" customFormat="1" hidden="1"/>
    <row r="2884" customFormat="1" hidden="1"/>
    <row r="2885" customFormat="1" hidden="1"/>
    <row r="2886" customFormat="1" hidden="1"/>
    <row r="2887" customFormat="1" hidden="1"/>
    <row r="2888" customFormat="1" hidden="1"/>
    <row r="2889" customFormat="1" hidden="1"/>
    <row r="2890" customFormat="1" hidden="1"/>
    <row r="2891" customFormat="1" hidden="1"/>
    <row r="2892" customFormat="1" hidden="1"/>
    <row r="2893" customFormat="1" hidden="1"/>
    <row r="2894" customFormat="1" hidden="1"/>
    <row r="2895" customFormat="1" hidden="1"/>
    <row r="2896" customFormat="1" hidden="1"/>
    <row r="2897" customFormat="1" hidden="1"/>
    <row r="2898" customFormat="1" hidden="1"/>
    <row r="2899" customFormat="1" hidden="1"/>
    <row r="2900" customFormat="1" hidden="1"/>
    <row r="2901" customFormat="1" hidden="1"/>
    <row r="2902" customFormat="1" hidden="1"/>
    <row r="2903" customFormat="1" hidden="1"/>
    <row r="2904" customFormat="1" hidden="1"/>
    <row r="2905" customFormat="1" hidden="1"/>
    <row r="2906" customFormat="1" hidden="1"/>
    <row r="2907" customFormat="1" hidden="1"/>
    <row r="2908" customFormat="1" hidden="1"/>
    <row r="2909" customFormat="1" hidden="1"/>
    <row r="2910" customFormat="1" hidden="1"/>
    <row r="2911" customFormat="1" hidden="1"/>
    <row r="2912" customFormat="1" hidden="1"/>
    <row r="2913" customFormat="1" hidden="1"/>
    <row r="2914" customFormat="1" hidden="1"/>
    <row r="2915" customFormat="1" hidden="1"/>
    <row r="2916" customFormat="1" hidden="1"/>
    <row r="2917" customFormat="1" hidden="1"/>
    <row r="2918" customFormat="1" hidden="1"/>
    <row r="2919" customFormat="1" hidden="1"/>
    <row r="2920" customFormat="1" hidden="1"/>
    <row r="2921" customFormat="1" hidden="1"/>
    <row r="2922" customFormat="1" hidden="1"/>
    <row r="2923" customFormat="1" hidden="1"/>
    <row r="2924" customFormat="1" hidden="1"/>
    <row r="2925" customFormat="1" hidden="1"/>
    <row r="2926" customFormat="1" hidden="1"/>
    <row r="2927" customFormat="1" hidden="1"/>
    <row r="2928" customFormat="1" hidden="1"/>
    <row r="2929" customFormat="1" hidden="1"/>
    <row r="2930" customFormat="1" hidden="1"/>
    <row r="2931" customFormat="1" hidden="1"/>
    <row r="2932" customFormat="1" hidden="1"/>
    <row r="2933" customFormat="1" hidden="1"/>
    <row r="2934" customFormat="1" hidden="1"/>
    <row r="2935" customFormat="1" hidden="1"/>
    <row r="2936" customFormat="1" hidden="1"/>
    <row r="2937" customFormat="1" hidden="1"/>
    <row r="2938" customFormat="1" hidden="1"/>
    <row r="2939" customFormat="1" hidden="1"/>
    <row r="2940" customFormat="1" hidden="1"/>
    <row r="2941" customFormat="1" hidden="1"/>
    <row r="2942" customFormat="1" hidden="1"/>
    <row r="2943" customFormat="1" hidden="1"/>
    <row r="2944" customFormat="1" hidden="1"/>
    <row r="2945" customFormat="1" hidden="1"/>
    <row r="2946" customFormat="1" hidden="1"/>
    <row r="2947" customFormat="1" hidden="1"/>
    <row r="2948" customFormat="1" hidden="1"/>
    <row r="2949" customFormat="1" hidden="1"/>
    <row r="2950" customFormat="1" hidden="1"/>
    <row r="2951" customFormat="1" hidden="1"/>
    <row r="2952" customFormat="1" hidden="1"/>
    <row r="2953" customFormat="1" hidden="1"/>
    <row r="2954" customFormat="1" hidden="1"/>
    <row r="2955" customFormat="1" hidden="1"/>
    <row r="2956" customFormat="1" hidden="1"/>
    <row r="2957" customFormat="1" hidden="1"/>
    <row r="2958" customFormat="1" hidden="1"/>
    <row r="2959" customFormat="1" hidden="1"/>
    <row r="2960" customFormat="1" hidden="1"/>
    <row r="2961" customFormat="1" hidden="1"/>
    <row r="2962" customFormat="1" hidden="1"/>
    <row r="2963" customFormat="1" hidden="1"/>
    <row r="2964" customFormat="1" hidden="1"/>
    <row r="2965" customFormat="1" hidden="1"/>
    <row r="2966" customFormat="1" hidden="1"/>
    <row r="2967" customFormat="1" hidden="1"/>
    <row r="2968" customFormat="1" hidden="1"/>
    <row r="2969" customFormat="1" hidden="1"/>
    <row r="2970" customFormat="1" hidden="1"/>
    <row r="2971" customFormat="1" hidden="1"/>
    <row r="2972" customFormat="1" hidden="1"/>
    <row r="2973" customFormat="1" hidden="1"/>
    <row r="2974" customFormat="1" hidden="1"/>
    <row r="2975" customFormat="1" hidden="1"/>
    <row r="2976" customFormat="1" hidden="1"/>
    <row r="2977" customFormat="1" hidden="1"/>
    <row r="2978" customFormat="1" hidden="1"/>
    <row r="2979" customFormat="1" hidden="1"/>
    <row r="2980" customFormat="1" hidden="1"/>
    <row r="2981" customFormat="1" hidden="1"/>
    <row r="2982" customFormat="1" hidden="1"/>
    <row r="2983" customFormat="1" hidden="1"/>
    <row r="2984" customFormat="1" hidden="1"/>
    <row r="2985" customFormat="1" hidden="1"/>
    <row r="2986" customFormat="1" hidden="1"/>
    <row r="2987" customFormat="1" hidden="1"/>
    <row r="2988" customFormat="1" hidden="1"/>
    <row r="2989" customFormat="1" hidden="1"/>
    <row r="2990" customFormat="1" hidden="1"/>
    <row r="2991" customFormat="1" hidden="1"/>
    <row r="2992" customFormat="1" hidden="1"/>
    <row r="2993" customFormat="1" hidden="1"/>
    <row r="2994" customFormat="1" hidden="1"/>
    <row r="2995" customFormat="1" hidden="1"/>
    <row r="2996" customFormat="1" hidden="1"/>
    <row r="2997" customFormat="1" hidden="1"/>
    <row r="2998" customFormat="1" hidden="1"/>
    <row r="2999" customFormat="1" hidden="1"/>
    <row r="3000" customFormat="1" hidden="1"/>
    <row r="3001" customFormat="1" hidden="1"/>
    <row r="3002" customFormat="1" hidden="1"/>
    <row r="3003" customFormat="1" hidden="1"/>
    <row r="3004" customFormat="1" hidden="1"/>
    <row r="3005" customFormat="1" hidden="1"/>
    <row r="3006" customFormat="1" hidden="1"/>
    <row r="3007" customFormat="1" hidden="1"/>
    <row r="3008" customFormat="1" hidden="1"/>
    <row r="3009" customFormat="1" hidden="1"/>
    <row r="3010" customFormat="1" hidden="1"/>
    <row r="3011" customFormat="1" hidden="1"/>
    <row r="3012" customFormat="1" hidden="1"/>
    <row r="3013" customFormat="1" hidden="1"/>
    <row r="3014" customFormat="1" hidden="1"/>
    <row r="3015" customFormat="1" hidden="1"/>
    <row r="3016" customFormat="1" hidden="1"/>
    <row r="3017" customFormat="1" hidden="1"/>
    <row r="3018" customFormat="1" hidden="1"/>
    <row r="3019" customFormat="1" hidden="1"/>
    <row r="3020" customFormat="1" hidden="1"/>
    <row r="3021" customFormat="1" hidden="1"/>
    <row r="3022" customFormat="1" hidden="1"/>
    <row r="3023" customFormat="1" hidden="1"/>
    <row r="3024" customFormat="1" hidden="1"/>
    <row r="3025" customFormat="1" hidden="1"/>
    <row r="3026" customFormat="1" hidden="1"/>
    <row r="3027" customFormat="1" hidden="1"/>
    <row r="3028" customFormat="1" hidden="1"/>
    <row r="3029" customFormat="1" hidden="1"/>
    <row r="3030" customFormat="1" hidden="1"/>
    <row r="3031" customFormat="1" hidden="1"/>
    <row r="3032" customFormat="1" hidden="1"/>
    <row r="3033" customFormat="1" hidden="1"/>
    <row r="3034" customFormat="1" hidden="1"/>
    <row r="3035" customFormat="1" hidden="1"/>
    <row r="3036" customFormat="1" hidden="1"/>
    <row r="3037" customFormat="1" hidden="1"/>
    <row r="3038" customFormat="1" hidden="1"/>
    <row r="3039" customFormat="1" hidden="1"/>
    <row r="3040" customFormat="1" hidden="1"/>
    <row r="3041" customFormat="1" hidden="1"/>
    <row r="3042" customFormat="1" hidden="1"/>
    <row r="3043" customFormat="1" hidden="1"/>
    <row r="3044" customFormat="1" hidden="1"/>
    <row r="3045" customFormat="1" hidden="1"/>
    <row r="3046" customFormat="1" hidden="1"/>
    <row r="3047" customFormat="1" hidden="1"/>
    <row r="3048" customFormat="1" hidden="1"/>
    <row r="3049" customFormat="1" hidden="1"/>
    <row r="3050" customFormat="1" hidden="1"/>
    <row r="3051" customFormat="1" hidden="1"/>
    <row r="3052" customFormat="1" hidden="1"/>
    <row r="3053" customFormat="1" hidden="1"/>
    <row r="3054" customFormat="1" hidden="1"/>
    <row r="3055" customFormat="1" hidden="1"/>
    <row r="3056" customFormat="1" hidden="1"/>
    <row r="3057" customFormat="1" hidden="1"/>
    <row r="3058" customFormat="1" hidden="1"/>
    <row r="3059" customFormat="1" hidden="1"/>
    <row r="3060" customFormat="1" hidden="1"/>
    <row r="3061" customFormat="1" hidden="1"/>
    <row r="3062" customFormat="1" hidden="1"/>
    <row r="3063" customFormat="1" hidden="1"/>
    <row r="3064" customFormat="1" hidden="1"/>
    <row r="3065" customFormat="1" hidden="1"/>
    <row r="3066" customFormat="1" hidden="1"/>
    <row r="3067" customFormat="1" hidden="1"/>
    <row r="3068" customFormat="1" hidden="1"/>
    <row r="3069" customFormat="1" hidden="1"/>
    <row r="3070" customFormat="1" hidden="1"/>
    <row r="3071" customFormat="1" hidden="1"/>
    <row r="3072" customFormat="1" hidden="1"/>
    <row r="3073" customFormat="1" hidden="1"/>
    <row r="3074" customFormat="1" hidden="1"/>
    <row r="3075" customFormat="1" hidden="1"/>
    <row r="3076" customFormat="1" hidden="1"/>
    <row r="3077" customFormat="1" hidden="1"/>
    <row r="3078" customFormat="1" hidden="1"/>
    <row r="3079" customFormat="1" hidden="1"/>
    <row r="3080" customFormat="1" hidden="1"/>
    <row r="3081" customFormat="1" hidden="1"/>
    <row r="3082" customFormat="1" hidden="1"/>
    <row r="3083" customFormat="1" hidden="1"/>
    <row r="3084" customFormat="1" hidden="1"/>
    <row r="3085" customFormat="1" hidden="1"/>
    <row r="3086" customFormat="1" hidden="1"/>
    <row r="3087" customFormat="1" hidden="1"/>
    <row r="3088" customFormat="1" hidden="1"/>
    <row r="3089" customFormat="1" hidden="1"/>
    <row r="3090" customFormat="1" hidden="1"/>
    <row r="3091" customFormat="1" hidden="1"/>
    <row r="3092" customFormat="1" hidden="1"/>
    <row r="3093" customFormat="1" hidden="1"/>
    <row r="3094" customFormat="1" hidden="1"/>
    <row r="3095" customFormat="1" hidden="1"/>
    <row r="3096" customFormat="1" hidden="1"/>
    <row r="3097" customFormat="1" hidden="1"/>
    <row r="3098" customFormat="1" hidden="1"/>
    <row r="3099" customFormat="1" hidden="1"/>
    <row r="3100" customFormat="1" hidden="1"/>
    <row r="3101" customFormat="1" hidden="1"/>
    <row r="3102" customFormat="1" hidden="1"/>
    <row r="3103" customFormat="1" hidden="1"/>
    <row r="3104" customFormat="1" hidden="1"/>
    <row r="3105" customFormat="1" hidden="1"/>
    <row r="3106" customFormat="1" hidden="1"/>
    <row r="3107" customFormat="1" hidden="1"/>
    <row r="3108" customFormat="1" hidden="1"/>
    <row r="3109" customFormat="1" hidden="1"/>
    <row r="3110" customFormat="1" hidden="1"/>
    <row r="3111" customFormat="1" hidden="1"/>
    <row r="3112" customFormat="1" hidden="1"/>
    <row r="3113" customFormat="1" hidden="1"/>
    <row r="3114" customFormat="1" hidden="1"/>
    <row r="3115" customFormat="1" hidden="1"/>
    <row r="3116" customFormat="1" hidden="1"/>
    <row r="3117" customFormat="1" hidden="1"/>
    <row r="3118" customFormat="1" hidden="1"/>
    <row r="3119" customFormat="1" hidden="1"/>
    <row r="3120" customFormat="1" hidden="1"/>
    <row r="3121" customFormat="1" hidden="1"/>
    <row r="3122" customFormat="1" hidden="1"/>
    <row r="3123" customFormat="1" hidden="1"/>
    <row r="3124" customFormat="1" hidden="1"/>
    <row r="3125" customFormat="1" hidden="1"/>
    <row r="3126" customFormat="1" hidden="1"/>
    <row r="3127" customFormat="1" hidden="1"/>
    <row r="3128" customFormat="1" hidden="1"/>
    <row r="3129" customFormat="1" hidden="1"/>
    <row r="3130" customFormat="1" hidden="1"/>
    <row r="3131" customFormat="1" hidden="1"/>
    <row r="3132" customFormat="1" hidden="1"/>
    <row r="3133" customFormat="1" hidden="1"/>
    <row r="3134" customFormat="1" hidden="1"/>
    <row r="3135" customFormat="1" hidden="1"/>
    <row r="3136" customFormat="1" hidden="1"/>
    <row r="3137" customFormat="1" hidden="1"/>
    <row r="3138" customFormat="1" hidden="1"/>
    <row r="3139" customFormat="1" hidden="1"/>
    <row r="3140" customFormat="1" hidden="1"/>
    <row r="3141" customFormat="1" hidden="1"/>
    <row r="3142" customFormat="1" hidden="1"/>
    <row r="3143" customFormat="1" hidden="1"/>
    <row r="3144" customFormat="1" hidden="1"/>
    <row r="3145" customFormat="1" hidden="1"/>
    <row r="3146" customFormat="1" hidden="1"/>
    <row r="3147" customFormat="1" hidden="1"/>
    <row r="3148" customFormat="1" hidden="1"/>
    <row r="3149" customFormat="1" hidden="1"/>
    <row r="3150" customFormat="1" hidden="1"/>
    <row r="3151" customFormat="1" hidden="1"/>
    <row r="3152" customFormat="1" hidden="1"/>
    <row r="3153" customFormat="1" hidden="1"/>
    <row r="3154" customFormat="1" hidden="1"/>
    <row r="3155" customFormat="1" hidden="1"/>
    <row r="3156" customFormat="1" hidden="1"/>
    <row r="3157" customFormat="1" hidden="1"/>
    <row r="3158" customFormat="1" hidden="1"/>
    <row r="3159" customFormat="1" hidden="1"/>
    <row r="3160" customFormat="1" hidden="1"/>
    <row r="3161" customFormat="1" hidden="1"/>
    <row r="3162" customFormat="1" hidden="1"/>
    <row r="3163" customFormat="1" hidden="1"/>
    <row r="3164" customFormat="1" hidden="1"/>
    <row r="3165" customFormat="1" hidden="1"/>
    <row r="3166" customFormat="1" hidden="1"/>
    <row r="3167" customFormat="1" hidden="1"/>
    <row r="3168" customFormat="1" hidden="1"/>
    <row r="3169" customFormat="1" hidden="1"/>
    <row r="3170" customFormat="1" hidden="1"/>
    <row r="3171" customFormat="1" hidden="1"/>
    <row r="3172" customFormat="1" hidden="1"/>
    <row r="3173" customFormat="1" hidden="1"/>
    <row r="3174" customFormat="1" hidden="1"/>
    <row r="3175" customFormat="1" hidden="1"/>
    <row r="3176" customFormat="1" hidden="1"/>
    <row r="3177" customFormat="1" hidden="1"/>
    <row r="3178" customFormat="1" hidden="1"/>
    <row r="3179" customFormat="1" hidden="1"/>
    <row r="3180" customFormat="1" hidden="1"/>
    <row r="3181" customFormat="1" hidden="1"/>
    <row r="3182" customFormat="1" hidden="1"/>
    <row r="3183" customFormat="1" hidden="1"/>
    <row r="3184" customFormat="1" hidden="1"/>
    <row r="3185" customFormat="1" hidden="1"/>
    <row r="3186" customFormat="1" hidden="1"/>
    <row r="3187" customFormat="1" hidden="1"/>
    <row r="3188" customFormat="1" hidden="1"/>
    <row r="3189" customFormat="1" hidden="1"/>
    <row r="3190" customFormat="1" hidden="1"/>
    <row r="3191" customFormat="1" hidden="1"/>
    <row r="3192" customFormat="1" hidden="1"/>
    <row r="3193" customFormat="1" hidden="1"/>
    <row r="3194" customFormat="1" hidden="1"/>
    <row r="3195" customFormat="1" hidden="1"/>
    <row r="3196" customFormat="1" hidden="1"/>
    <row r="3197" customFormat="1" hidden="1"/>
    <row r="3198" customFormat="1" hidden="1"/>
    <row r="3199" customFormat="1" hidden="1"/>
    <row r="3200" customFormat="1" hidden="1"/>
    <row r="3201" customFormat="1" hidden="1"/>
    <row r="3202" customFormat="1" hidden="1"/>
    <row r="3203" customFormat="1" hidden="1"/>
    <row r="3204" customFormat="1" hidden="1"/>
    <row r="3205" customFormat="1" hidden="1"/>
    <row r="3206" customFormat="1" hidden="1"/>
    <row r="3207" customFormat="1" hidden="1"/>
    <row r="3208" customFormat="1" hidden="1"/>
    <row r="3209" customFormat="1" hidden="1"/>
    <row r="3210" customFormat="1" hidden="1"/>
    <row r="3211" customFormat="1" hidden="1"/>
    <row r="3212" customFormat="1" hidden="1"/>
    <row r="3213" customFormat="1" hidden="1"/>
    <row r="3214" customFormat="1" hidden="1"/>
    <row r="3215" customFormat="1" hidden="1"/>
    <row r="3216" customFormat="1" hidden="1"/>
    <row r="3217" customFormat="1" hidden="1"/>
    <row r="3218" customFormat="1" hidden="1"/>
    <row r="3219" customFormat="1" hidden="1"/>
    <row r="3220" customFormat="1" hidden="1"/>
    <row r="3221" customFormat="1" hidden="1"/>
    <row r="3222" customFormat="1" hidden="1"/>
    <row r="3223" customFormat="1" hidden="1"/>
    <row r="3224" customFormat="1" hidden="1"/>
    <row r="3225" customFormat="1" hidden="1"/>
    <row r="3226" customFormat="1" hidden="1"/>
    <row r="3227" customFormat="1" hidden="1"/>
    <row r="3228" customFormat="1" hidden="1"/>
    <row r="3229" customFormat="1" hidden="1"/>
    <row r="3230" customFormat="1" hidden="1"/>
    <row r="3231" customFormat="1" hidden="1"/>
    <row r="3232" customFormat="1" hidden="1"/>
    <row r="3233" customFormat="1" hidden="1"/>
    <row r="3234" customFormat="1" hidden="1"/>
    <row r="3235" customFormat="1" hidden="1"/>
    <row r="3236" customFormat="1" hidden="1"/>
    <row r="3237" customFormat="1" hidden="1"/>
    <row r="3238" customFormat="1" hidden="1"/>
    <row r="3239" customFormat="1" hidden="1"/>
    <row r="3240" customFormat="1" hidden="1"/>
    <row r="3241" customFormat="1" hidden="1"/>
    <row r="3242" customFormat="1" hidden="1"/>
    <row r="3243" customFormat="1" hidden="1"/>
    <row r="3244" customFormat="1" hidden="1"/>
    <row r="3245" customFormat="1" hidden="1"/>
    <row r="3246" customFormat="1" hidden="1"/>
    <row r="3247" customFormat="1" hidden="1"/>
    <row r="3248" customFormat="1" hidden="1"/>
    <row r="3249" customFormat="1" hidden="1"/>
    <row r="3250" customFormat="1" hidden="1"/>
    <row r="3251" customFormat="1" hidden="1"/>
    <row r="3252" customFormat="1" hidden="1"/>
    <row r="3253" customFormat="1" hidden="1"/>
    <row r="3254" customFormat="1" hidden="1"/>
    <row r="3255" customFormat="1" hidden="1"/>
    <row r="3256" customFormat="1" hidden="1"/>
    <row r="3257" customFormat="1" hidden="1"/>
    <row r="3258" customFormat="1" hidden="1"/>
    <row r="3259" customFormat="1" hidden="1"/>
    <row r="3260" customFormat="1" hidden="1"/>
    <row r="3261" customFormat="1" hidden="1"/>
    <row r="3262" customFormat="1" hidden="1"/>
    <row r="3263" customFormat="1" hidden="1"/>
    <row r="3264" customFormat="1" hidden="1"/>
    <row r="3265" customFormat="1" hidden="1"/>
    <row r="3266" customFormat="1" hidden="1"/>
    <row r="3267" customFormat="1" hidden="1"/>
    <row r="3268" customFormat="1" hidden="1"/>
    <row r="3269" customFormat="1" hidden="1"/>
    <row r="3270" customFormat="1" hidden="1"/>
    <row r="3271" customFormat="1" hidden="1"/>
    <row r="3272" customFormat="1" hidden="1"/>
    <row r="3273" customFormat="1" hidden="1"/>
    <row r="3274" customFormat="1" hidden="1"/>
    <row r="3275" customFormat="1" hidden="1"/>
    <row r="3276" customFormat="1" hidden="1"/>
    <row r="3277" customFormat="1" hidden="1"/>
    <row r="3278" customFormat="1" hidden="1"/>
    <row r="3279" customFormat="1" hidden="1"/>
    <row r="3280" customFormat="1" hidden="1"/>
    <row r="3281" customFormat="1" hidden="1"/>
    <row r="3282" customFormat="1" hidden="1"/>
    <row r="3283" customFormat="1" hidden="1"/>
    <row r="3284" customFormat="1" hidden="1"/>
    <row r="3285" customFormat="1" hidden="1"/>
    <row r="3286" customFormat="1" hidden="1"/>
    <row r="3287" customFormat="1" hidden="1"/>
    <row r="3288" customFormat="1" hidden="1"/>
    <row r="3289" customFormat="1" hidden="1"/>
    <row r="3290" customFormat="1" hidden="1"/>
    <row r="3291" customFormat="1" hidden="1"/>
    <row r="3292" customFormat="1" hidden="1"/>
    <row r="3293" customFormat="1" hidden="1"/>
    <row r="3294" customFormat="1" hidden="1"/>
    <row r="3295" customFormat="1" hidden="1"/>
    <row r="3296" customFormat="1" hidden="1"/>
    <row r="3297" customFormat="1" hidden="1"/>
    <row r="3298" customFormat="1" hidden="1"/>
    <row r="3299" customFormat="1" hidden="1"/>
    <row r="3300" customFormat="1" hidden="1"/>
    <row r="3301" customFormat="1" hidden="1"/>
    <row r="3302" customFormat="1" hidden="1"/>
    <row r="3303" customFormat="1" hidden="1"/>
    <row r="3304" customFormat="1" hidden="1"/>
    <row r="3305" customFormat="1" hidden="1"/>
    <row r="3306" customFormat="1" hidden="1"/>
    <row r="3307" customFormat="1" hidden="1"/>
    <row r="3308" customFormat="1" hidden="1"/>
    <row r="3309" customFormat="1" hidden="1"/>
    <row r="3310" customFormat="1" hidden="1"/>
    <row r="3311" customFormat="1" hidden="1"/>
    <row r="3312" customFormat="1" hidden="1"/>
    <row r="3313" customFormat="1" hidden="1"/>
    <row r="3314" customFormat="1" hidden="1"/>
    <row r="3315" customFormat="1" hidden="1"/>
    <row r="3316" customFormat="1" hidden="1"/>
    <row r="3317" customFormat="1" hidden="1"/>
    <row r="3318" customFormat="1" hidden="1"/>
    <row r="3319" customFormat="1" hidden="1"/>
    <row r="3320" customFormat="1" hidden="1"/>
    <row r="3321" customFormat="1" hidden="1"/>
    <row r="3322" customFormat="1" hidden="1"/>
    <row r="3323" customFormat="1" hidden="1"/>
    <row r="3324" customFormat="1" hidden="1"/>
    <row r="3325" customFormat="1" hidden="1"/>
    <row r="3326" customFormat="1" hidden="1"/>
    <row r="3327" customFormat="1" hidden="1"/>
    <row r="3328" customFormat="1" hidden="1"/>
    <row r="3329" customFormat="1" hidden="1"/>
    <row r="3330" customFormat="1" hidden="1"/>
    <row r="3331" customFormat="1" hidden="1"/>
    <row r="3332" customFormat="1" hidden="1"/>
    <row r="3333" customFormat="1" hidden="1"/>
    <row r="3334" customFormat="1" hidden="1"/>
    <row r="3335" customFormat="1" hidden="1"/>
    <row r="3336" customFormat="1" hidden="1"/>
    <row r="3337" customFormat="1" hidden="1"/>
    <row r="3338" customFormat="1" hidden="1"/>
    <row r="3339" customFormat="1" hidden="1"/>
    <row r="3340" customFormat="1" hidden="1"/>
    <row r="3341" customFormat="1" hidden="1"/>
    <row r="3342" customFormat="1" hidden="1"/>
    <row r="3343" customFormat="1" hidden="1"/>
    <row r="3344" customFormat="1" hidden="1"/>
    <row r="3345" customFormat="1" hidden="1"/>
    <row r="3346" customFormat="1" hidden="1"/>
    <row r="3347" customFormat="1" hidden="1"/>
    <row r="3348" customFormat="1" hidden="1"/>
    <row r="3349" customFormat="1" hidden="1"/>
    <row r="3350" customFormat="1" hidden="1"/>
    <row r="3351" customFormat="1" hidden="1"/>
    <row r="3352" customFormat="1" hidden="1"/>
    <row r="3353" customFormat="1" hidden="1"/>
    <row r="3354" customFormat="1" hidden="1"/>
    <row r="3355" customFormat="1" hidden="1"/>
    <row r="3356" customFormat="1" hidden="1"/>
    <row r="3357" customFormat="1" hidden="1"/>
    <row r="3358" customFormat="1" hidden="1"/>
    <row r="3359" customFormat="1" hidden="1"/>
    <row r="3360" customFormat="1" hidden="1"/>
    <row r="3361" customFormat="1" hidden="1"/>
    <row r="3362" customFormat="1" hidden="1"/>
    <row r="3363" customFormat="1" hidden="1"/>
    <row r="3364" customFormat="1" hidden="1"/>
    <row r="3365" customFormat="1" hidden="1"/>
    <row r="3366" customFormat="1" hidden="1"/>
    <row r="3367" customFormat="1" hidden="1"/>
    <row r="3368" customFormat="1" hidden="1"/>
    <row r="3369" customFormat="1" hidden="1"/>
    <row r="3370" customFormat="1" hidden="1"/>
    <row r="3371" customFormat="1" hidden="1"/>
    <row r="3372" customFormat="1" hidden="1"/>
    <row r="3373" customFormat="1" hidden="1"/>
    <row r="3374" customFormat="1" hidden="1"/>
    <row r="3375" customFormat="1" hidden="1"/>
    <row r="3376" customFormat="1" hidden="1"/>
    <row r="3377" customFormat="1" hidden="1"/>
    <row r="3378" customFormat="1" hidden="1"/>
    <row r="3379" customFormat="1" hidden="1"/>
    <row r="3380" customFormat="1" hidden="1"/>
    <row r="3381" customFormat="1" hidden="1"/>
    <row r="3382" customFormat="1" hidden="1"/>
    <row r="3383" customFormat="1" hidden="1"/>
    <row r="3384" customFormat="1" hidden="1"/>
    <row r="3385" customFormat="1" hidden="1"/>
    <row r="3386" customFormat="1" hidden="1"/>
    <row r="3387" customFormat="1" hidden="1"/>
    <row r="3388" customFormat="1" hidden="1"/>
    <row r="3389" customFormat="1" hidden="1"/>
    <row r="3390" customFormat="1" hidden="1"/>
    <row r="3391" customFormat="1" hidden="1"/>
    <row r="3392" customFormat="1" hidden="1"/>
    <row r="3393" customFormat="1" hidden="1"/>
    <row r="3394" customFormat="1" hidden="1"/>
    <row r="3395" customFormat="1" hidden="1"/>
    <row r="3396" customFormat="1" hidden="1"/>
    <row r="3397" customFormat="1" hidden="1"/>
    <row r="3398" customFormat="1" hidden="1"/>
    <row r="3399" customFormat="1" hidden="1"/>
    <row r="3400" customFormat="1" hidden="1"/>
    <row r="3401" customFormat="1" hidden="1"/>
    <row r="3402" customFormat="1" hidden="1"/>
    <row r="3403" customFormat="1" hidden="1"/>
    <row r="3404" customFormat="1" hidden="1"/>
    <row r="3405" customFormat="1" hidden="1"/>
    <row r="3406" customFormat="1" hidden="1"/>
    <row r="3407" customFormat="1" hidden="1"/>
    <row r="3408" customFormat="1" hidden="1"/>
    <row r="3409" customFormat="1" hidden="1"/>
    <row r="3410" customFormat="1" hidden="1"/>
    <row r="3411" customFormat="1" hidden="1"/>
    <row r="3412" customFormat="1" hidden="1"/>
    <row r="3413" customFormat="1" hidden="1"/>
    <row r="3414" customFormat="1" hidden="1"/>
    <row r="3415" customFormat="1" hidden="1"/>
    <row r="3416" customFormat="1" hidden="1"/>
    <row r="3417" customFormat="1" hidden="1"/>
    <row r="3418" customFormat="1" hidden="1"/>
    <row r="3419" customFormat="1" hidden="1"/>
    <row r="3420" customFormat="1" hidden="1"/>
    <row r="3421" customFormat="1" hidden="1"/>
    <row r="3422" customFormat="1" hidden="1"/>
    <row r="3423" customFormat="1" hidden="1"/>
    <row r="3424" customFormat="1" hidden="1"/>
    <row r="3425" customFormat="1" hidden="1"/>
    <row r="3426" customFormat="1" hidden="1"/>
    <row r="3427" customFormat="1" hidden="1"/>
    <row r="3428" customFormat="1" hidden="1"/>
    <row r="3429" customFormat="1" hidden="1"/>
    <row r="3430" customFormat="1" hidden="1"/>
    <row r="3431" customFormat="1" hidden="1"/>
    <row r="3432" customFormat="1" hidden="1"/>
    <row r="3433" customFormat="1" hidden="1"/>
    <row r="3434" customFormat="1" hidden="1"/>
    <row r="3435" customFormat="1" hidden="1"/>
    <row r="3436" customFormat="1" hidden="1"/>
    <row r="3437" customFormat="1" hidden="1"/>
    <row r="3438" customFormat="1" hidden="1"/>
    <row r="3439" customFormat="1" hidden="1"/>
    <row r="3440" customFormat="1" hidden="1"/>
    <row r="3441" customFormat="1" hidden="1"/>
    <row r="3442" customFormat="1" hidden="1"/>
    <row r="3443" customFormat="1" hidden="1"/>
    <row r="3444" customFormat="1" hidden="1"/>
    <row r="3445" customFormat="1" hidden="1"/>
    <row r="3446" customFormat="1" hidden="1"/>
    <row r="3447" customFormat="1" hidden="1"/>
    <row r="3448" customFormat="1" hidden="1"/>
    <row r="3449" customFormat="1" hidden="1"/>
    <row r="3450" customFormat="1" hidden="1"/>
    <row r="3451" customFormat="1" hidden="1"/>
    <row r="3452" customFormat="1" hidden="1"/>
    <row r="3453" customFormat="1" hidden="1"/>
    <row r="3454" customFormat="1" hidden="1"/>
    <row r="3455" customFormat="1" hidden="1"/>
    <row r="3456" customFormat="1" hidden="1"/>
    <row r="3457" customFormat="1" hidden="1"/>
    <row r="3458" customFormat="1" hidden="1"/>
    <row r="3459" customFormat="1" hidden="1"/>
    <row r="3460" customFormat="1" hidden="1"/>
    <row r="3461" customFormat="1" hidden="1"/>
    <row r="3462" customFormat="1" hidden="1"/>
    <row r="3463" customFormat="1" hidden="1"/>
    <row r="3464" customFormat="1" hidden="1"/>
    <row r="3465" customFormat="1" hidden="1"/>
    <row r="3466" customFormat="1" hidden="1"/>
    <row r="3467" customFormat="1" hidden="1"/>
    <row r="3468" customFormat="1" hidden="1"/>
    <row r="3469" customFormat="1" hidden="1"/>
    <row r="3470" customFormat="1" hidden="1"/>
    <row r="3471" customFormat="1" hidden="1"/>
    <row r="3472" customFormat="1" hidden="1"/>
    <row r="3473" customFormat="1" hidden="1"/>
    <row r="3474" customFormat="1" hidden="1"/>
    <row r="3475" customFormat="1" hidden="1"/>
    <row r="3476" customFormat="1" hidden="1"/>
    <row r="3477" customFormat="1" hidden="1"/>
    <row r="3478" customFormat="1" hidden="1"/>
    <row r="3479" customFormat="1" hidden="1"/>
    <row r="3480" customFormat="1" hidden="1"/>
    <row r="3481" customFormat="1" hidden="1"/>
    <row r="3482" customFormat="1" hidden="1"/>
    <row r="3483" customFormat="1" hidden="1"/>
    <row r="3484" customFormat="1" hidden="1"/>
    <row r="3485" customFormat="1" hidden="1"/>
    <row r="3486" customFormat="1" hidden="1"/>
    <row r="3487" customFormat="1" hidden="1"/>
    <row r="3488" customFormat="1" hidden="1"/>
    <row r="3489" customFormat="1" hidden="1"/>
    <row r="3490" customFormat="1" hidden="1"/>
    <row r="3491" customFormat="1" hidden="1"/>
    <row r="3492" customFormat="1" hidden="1"/>
    <row r="3493" customFormat="1" hidden="1"/>
    <row r="3494" customFormat="1" hidden="1"/>
    <row r="3495" customFormat="1" hidden="1"/>
    <row r="3496" customFormat="1" hidden="1"/>
    <row r="3497" customFormat="1" hidden="1"/>
    <row r="3498" customFormat="1" hidden="1"/>
    <row r="3499" customFormat="1" hidden="1"/>
    <row r="3500" customFormat="1" hidden="1"/>
    <row r="3501" customFormat="1" hidden="1"/>
    <row r="3502" customFormat="1" hidden="1"/>
    <row r="3503" customFormat="1" hidden="1"/>
    <row r="3504" customFormat="1" hidden="1"/>
    <row r="3505" customFormat="1" hidden="1"/>
    <row r="3506" customFormat="1" hidden="1"/>
    <row r="3507" customFormat="1" hidden="1"/>
    <row r="3508" customFormat="1" hidden="1"/>
    <row r="3509" customFormat="1" hidden="1"/>
    <row r="3510" customFormat="1" hidden="1"/>
    <row r="3511" customFormat="1" hidden="1"/>
    <row r="3512" customFormat="1" hidden="1"/>
    <row r="3513" customFormat="1" hidden="1"/>
    <row r="3514" customFormat="1" hidden="1"/>
    <row r="3515" customFormat="1" hidden="1"/>
    <row r="3516" customFormat="1" hidden="1"/>
    <row r="3517" customFormat="1" hidden="1"/>
    <row r="3518" customFormat="1" hidden="1"/>
    <row r="3519" customFormat="1" hidden="1"/>
    <row r="3520" customFormat="1" hidden="1"/>
    <row r="3521" customFormat="1" hidden="1"/>
    <row r="3522" customFormat="1" hidden="1"/>
    <row r="3523" customFormat="1" hidden="1"/>
    <row r="3524" customFormat="1" hidden="1"/>
    <row r="3525" customFormat="1" hidden="1"/>
    <row r="3526" customFormat="1" hidden="1"/>
    <row r="3527" customFormat="1" hidden="1"/>
    <row r="3528" customFormat="1" hidden="1"/>
    <row r="3529" customFormat="1" hidden="1"/>
    <row r="3530" customFormat="1" hidden="1"/>
    <row r="3531" customFormat="1" hidden="1"/>
    <row r="3532" customFormat="1" hidden="1"/>
    <row r="3533" customFormat="1" hidden="1"/>
    <row r="3534" customFormat="1" hidden="1"/>
    <row r="3535" customFormat="1" hidden="1"/>
    <row r="3536" customFormat="1" hidden="1"/>
    <row r="3537" customFormat="1" hidden="1"/>
    <row r="3538" customFormat="1" hidden="1"/>
    <row r="3539" customFormat="1" hidden="1"/>
    <row r="3540" customFormat="1" hidden="1"/>
    <row r="3541" customFormat="1" hidden="1"/>
    <row r="3542" customFormat="1" hidden="1"/>
    <row r="3543" customFormat="1" hidden="1"/>
    <row r="3544" customFormat="1" hidden="1"/>
    <row r="3545" customFormat="1" hidden="1"/>
    <row r="3546" customFormat="1" hidden="1"/>
    <row r="3547" customFormat="1" hidden="1"/>
    <row r="3548" customFormat="1" hidden="1"/>
    <row r="3549" customFormat="1" hidden="1"/>
    <row r="3550" customFormat="1" hidden="1"/>
    <row r="3551" customFormat="1" hidden="1"/>
    <row r="3552" customFormat="1" hidden="1"/>
    <row r="3553" customFormat="1" hidden="1"/>
    <row r="3554" customFormat="1" hidden="1"/>
    <row r="3555" customFormat="1" hidden="1"/>
    <row r="3556" customFormat="1" hidden="1"/>
    <row r="3557" customFormat="1" hidden="1"/>
    <row r="3558" customFormat="1" hidden="1"/>
    <row r="3559" customFormat="1" hidden="1"/>
    <row r="3560" customFormat="1" hidden="1"/>
    <row r="3561" customFormat="1" hidden="1"/>
    <row r="3562" customFormat="1" hidden="1"/>
    <row r="3563" customFormat="1" hidden="1"/>
    <row r="3564" customFormat="1" hidden="1"/>
    <row r="3565" customFormat="1" hidden="1"/>
    <row r="3566" customFormat="1" hidden="1"/>
    <row r="3567" customFormat="1" hidden="1"/>
    <row r="3568" customFormat="1" hidden="1"/>
    <row r="3569" customFormat="1" hidden="1"/>
    <row r="3570" customFormat="1" hidden="1"/>
    <row r="3571" customFormat="1" hidden="1"/>
    <row r="3572" customFormat="1" hidden="1"/>
    <row r="3573" customFormat="1" hidden="1"/>
    <row r="3574" customFormat="1" hidden="1"/>
    <row r="3575" customFormat="1" hidden="1"/>
    <row r="3576" customFormat="1" hidden="1"/>
    <row r="3577" customFormat="1" hidden="1"/>
    <row r="3578" customFormat="1" hidden="1"/>
    <row r="3579" customFormat="1" hidden="1"/>
    <row r="3580" customFormat="1" hidden="1"/>
    <row r="3581" customFormat="1" hidden="1"/>
    <row r="3582" customFormat="1" hidden="1"/>
    <row r="3583" customFormat="1" hidden="1"/>
    <row r="3584" customFormat="1" hidden="1"/>
    <row r="3585" customFormat="1" hidden="1"/>
    <row r="3586" customFormat="1" hidden="1"/>
    <row r="3587" customFormat="1" hidden="1"/>
    <row r="3588" customFormat="1" hidden="1"/>
    <row r="3589" customFormat="1" hidden="1"/>
    <row r="3590" customFormat="1" hidden="1"/>
    <row r="3591" customFormat="1" hidden="1"/>
    <row r="3592" customFormat="1" hidden="1"/>
    <row r="3593" customFormat="1" hidden="1"/>
    <row r="3594" customFormat="1" hidden="1"/>
    <row r="3595" customFormat="1" hidden="1"/>
    <row r="3596" customFormat="1" hidden="1"/>
    <row r="3597" customFormat="1" hidden="1"/>
    <row r="3598" customFormat="1" hidden="1"/>
    <row r="3599" customFormat="1" hidden="1"/>
    <row r="3600" customFormat="1" hidden="1"/>
    <row r="3601" customFormat="1" hidden="1"/>
    <row r="3602" customFormat="1" hidden="1"/>
    <row r="3603" customFormat="1" hidden="1"/>
    <row r="3604" customFormat="1" hidden="1"/>
    <row r="3605" customFormat="1" hidden="1"/>
    <row r="3606" customFormat="1" hidden="1"/>
    <row r="3607" customFormat="1" hidden="1"/>
    <row r="3608" customFormat="1" hidden="1"/>
    <row r="3609" customFormat="1" hidden="1"/>
    <row r="3610" customFormat="1" hidden="1"/>
    <row r="3611" customFormat="1" hidden="1"/>
    <row r="3612" customFormat="1" hidden="1"/>
    <row r="3613" customFormat="1" hidden="1"/>
    <row r="3614" customFormat="1" hidden="1"/>
    <row r="3615" customFormat="1" hidden="1"/>
    <row r="3616" customFormat="1" hidden="1"/>
    <row r="3617" customFormat="1" hidden="1"/>
    <row r="3618" customFormat="1" hidden="1"/>
    <row r="3619" customFormat="1" hidden="1"/>
    <row r="3620" customFormat="1" hidden="1"/>
    <row r="3621" customFormat="1" hidden="1"/>
    <row r="3622" customFormat="1" hidden="1"/>
    <row r="3623" customFormat="1" hidden="1"/>
    <row r="3624" customFormat="1" hidden="1"/>
    <row r="3625" customFormat="1" hidden="1"/>
    <row r="3626" customFormat="1" hidden="1"/>
    <row r="3627" customFormat="1" hidden="1"/>
    <row r="3628" customFormat="1" hidden="1"/>
    <row r="3629" customFormat="1" hidden="1"/>
    <row r="3630" customFormat="1" hidden="1"/>
    <row r="3631" customFormat="1" hidden="1"/>
    <row r="3632" customFormat="1" hidden="1"/>
    <row r="3633" customFormat="1" hidden="1"/>
    <row r="3634" customFormat="1" hidden="1"/>
    <row r="3635" customFormat="1" hidden="1"/>
    <row r="3636" customFormat="1" hidden="1"/>
    <row r="3637" customFormat="1" hidden="1"/>
    <row r="3638" customFormat="1" hidden="1"/>
    <row r="3639" customFormat="1" hidden="1"/>
    <row r="3640" customFormat="1" hidden="1"/>
    <row r="3641" customFormat="1" hidden="1"/>
    <row r="3642" customFormat="1" hidden="1"/>
    <row r="3643" customFormat="1" hidden="1"/>
    <row r="3644" customFormat="1" hidden="1"/>
    <row r="3645" customFormat="1" hidden="1"/>
    <row r="3646" customFormat="1" hidden="1"/>
    <row r="3647" customFormat="1" hidden="1"/>
    <row r="3648" customFormat="1" hidden="1"/>
    <row r="3649" customFormat="1" hidden="1"/>
    <row r="3650" customFormat="1" hidden="1"/>
    <row r="3651" customFormat="1" hidden="1"/>
    <row r="3652" customFormat="1" hidden="1"/>
    <row r="3653" customFormat="1" hidden="1"/>
    <row r="3654" customFormat="1" hidden="1"/>
    <row r="3655" customFormat="1" hidden="1"/>
    <row r="3656" customFormat="1" hidden="1"/>
    <row r="3657" customFormat="1" hidden="1"/>
    <row r="3658" customFormat="1" hidden="1"/>
    <row r="3659" customFormat="1" hidden="1"/>
    <row r="3660" customFormat="1" hidden="1"/>
    <row r="3661" customFormat="1" hidden="1"/>
    <row r="3662" customFormat="1" hidden="1"/>
    <row r="3663" customFormat="1" hidden="1"/>
    <row r="3664" customFormat="1" hidden="1"/>
    <row r="3665" customFormat="1" hidden="1"/>
    <row r="3666" customFormat="1" hidden="1"/>
    <row r="3667" customFormat="1" hidden="1"/>
    <row r="3668" customFormat="1" hidden="1"/>
    <row r="3669" customFormat="1" hidden="1"/>
    <row r="3670" customFormat="1" hidden="1"/>
    <row r="3671" customFormat="1" hidden="1"/>
    <row r="3672" customFormat="1" hidden="1"/>
    <row r="3673" customFormat="1" hidden="1"/>
    <row r="3674" customFormat="1" hidden="1"/>
    <row r="3675" customFormat="1" hidden="1"/>
    <row r="3676" customFormat="1" hidden="1"/>
    <row r="3677" customFormat="1" hidden="1"/>
    <row r="3678" customFormat="1" hidden="1"/>
    <row r="3679" customFormat="1" hidden="1"/>
    <row r="3680" customFormat="1" hidden="1"/>
    <row r="3681" customFormat="1" hidden="1"/>
    <row r="3682" customFormat="1" hidden="1"/>
    <row r="3683" customFormat="1" hidden="1"/>
    <row r="3684" customFormat="1" hidden="1"/>
    <row r="3685" customFormat="1" hidden="1"/>
    <row r="3686" customFormat="1" hidden="1"/>
    <row r="3687" customFormat="1" hidden="1"/>
    <row r="3688" customFormat="1" hidden="1"/>
    <row r="3689" customFormat="1" hidden="1"/>
    <row r="3690" customFormat="1" hidden="1"/>
    <row r="3691" customFormat="1" hidden="1"/>
    <row r="3692" customFormat="1" hidden="1"/>
    <row r="3693" customFormat="1" hidden="1"/>
    <row r="3694" customFormat="1" hidden="1"/>
    <row r="3695" customFormat="1" hidden="1"/>
    <row r="3696" customFormat="1" hidden="1"/>
    <row r="3697" customFormat="1" hidden="1"/>
    <row r="3698" customFormat="1" hidden="1"/>
    <row r="3699" customFormat="1" hidden="1"/>
    <row r="3700" customFormat="1" hidden="1"/>
    <row r="3701" customFormat="1" hidden="1"/>
    <row r="3702" customFormat="1" hidden="1"/>
    <row r="3703" customFormat="1" hidden="1"/>
    <row r="3704" customFormat="1" hidden="1"/>
    <row r="3705" customFormat="1" hidden="1"/>
    <row r="3706" customFormat="1" hidden="1"/>
    <row r="3707" customFormat="1" hidden="1"/>
    <row r="3708" customFormat="1" hidden="1"/>
    <row r="3709" customFormat="1" hidden="1"/>
    <row r="3710" customFormat="1" hidden="1"/>
    <row r="3711" customFormat="1" hidden="1"/>
    <row r="3712" customFormat="1" hidden="1"/>
    <row r="3713" customFormat="1" hidden="1"/>
    <row r="3714" customFormat="1" hidden="1"/>
    <row r="3715" customFormat="1" hidden="1"/>
    <row r="3716" customFormat="1" hidden="1"/>
    <row r="3717" customFormat="1" hidden="1"/>
    <row r="3718" customFormat="1" hidden="1"/>
    <row r="3719" customFormat="1" hidden="1"/>
    <row r="3720" customFormat="1" hidden="1"/>
    <row r="3721" customFormat="1" hidden="1"/>
    <row r="3722" customFormat="1" hidden="1"/>
    <row r="3723" customFormat="1" hidden="1"/>
    <row r="3724" customFormat="1" hidden="1"/>
    <row r="3725" customFormat="1" hidden="1"/>
    <row r="3726" customFormat="1" hidden="1"/>
    <row r="3727" customFormat="1" hidden="1"/>
    <row r="3728" customFormat="1" hidden="1"/>
    <row r="3729" customFormat="1" hidden="1"/>
    <row r="3730" customFormat="1" hidden="1"/>
    <row r="3731" customFormat="1" hidden="1"/>
    <row r="3732" customFormat="1" hidden="1"/>
    <row r="3733" customFormat="1" hidden="1"/>
    <row r="3734" customFormat="1" hidden="1"/>
    <row r="3735" customFormat="1" hidden="1"/>
    <row r="3736" customFormat="1" hidden="1"/>
    <row r="3737" customFormat="1" hidden="1"/>
    <row r="3738" customFormat="1" hidden="1"/>
    <row r="3739" customFormat="1" hidden="1"/>
    <row r="3740" customFormat="1" hidden="1"/>
    <row r="3741" customFormat="1" hidden="1"/>
    <row r="3742" customFormat="1" hidden="1"/>
    <row r="3743" customFormat="1" hidden="1"/>
    <row r="3744" customFormat="1" hidden="1"/>
    <row r="3745" customFormat="1" hidden="1"/>
    <row r="3746" customFormat="1" hidden="1"/>
    <row r="3747" customFormat="1" hidden="1"/>
    <row r="3748" customFormat="1" hidden="1"/>
    <row r="3749" customFormat="1" hidden="1"/>
    <row r="3750" customFormat="1" hidden="1"/>
    <row r="3751" customFormat="1" hidden="1"/>
    <row r="3752" customFormat="1" hidden="1"/>
    <row r="3753" customFormat="1" hidden="1"/>
    <row r="3754" customFormat="1" hidden="1"/>
    <row r="3755" customFormat="1" hidden="1"/>
    <row r="3756" customFormat="1" hidden="1"/>
    <row r="3757" customFormat="1" hidden="1"/>
    <row r="3758" customFormat="1" hidden="1"/>
    <row r="3759" customFormat="1" hidden="1"/>
    <row r="3760" customFormat="1" hidden="1"/>
    <row r="3761" customFormat="1" hidden="1"/>
    <row r="3762" customFormat="1" hidden="1"/>
    <row r="3763" customFormat="1" hidden="1"/>
    <row r="3764" customFormat="1" hidden="1"/>
    <row r="3765" customFormat="1" hidden="1"/>
    <row r="3766" customFormat="1" hidden="1"/>
    <row r="3767" customFormat="1" hidden="1"/>
    <row r="3768" customFormat="1" hidden="1"/>
    <row r="3769" customFormat="1" hidden="1"/>
    <row r="3770" customFormat="1" hidden="1"/>
    <row r="3771" customFormat="1" hidden="1"/>
    <row r="3772" customFormat="1" hidden="1"/>
    <row r="3773" customFormat="1" hidden="1"/>
    <row r="3774" customFormat="1" hidden="1"/>
    <row r="3775" customFormat="1" hidden="1"/>
    <row r="3776" customFormat="1" hidden="1"/>
    <row r="3777" customFormat="1" hidden="1"/>
    <row r="3778" customFormat="1" hidden="1"/>
    <row r="3779" customFormat="1" hidden="1"/>
    <row r="3780" customFormat="1" hidden="1"/>
    <row r="3781" customFormat="1" hidden="1"/>
    <row r="3782" customFormat="1" hidden="1"/>
    <row r="3783" customFormat="1" hidden="1"/>
    <row r="3784" customFormat="1" hidden="1"/>
    <row r="3785" customFormat="1" hidden="1"/>
    <row r="3786" customFormat="1" hidden="1"/>
    <row r="3787" customFormat="1" hidden="1"/>
    <row r="3788" customFormat="1" hidden="1"/>
    <row r="3789" customFormat="1" hidden="1"/>
    <row r="3790" customFormat="1" hidden="1"/>
    <row r="3791" customFormat="1" hidden="1"/>
    <row r="3792" customFormat="1" hidden="1"/>
    <row r="3793" customFormat="1" hidden="1"/>
    <row r="3794" customFormat="1" hidden="1"/>
    <row r="3795" customFormat="1" hidden="1"/>
    <row r="3796" customFormat="1" hidden="1"/>
    <row r="3797" customFormat="1" hidden="1"/>
    <row r="3798" customFormat="1" hidden="1"/>
    <row r="3799" customFormat="1" hidden="1"/>
    <row r="3800" customFormat="1" hidden="1"/>
    <row r="3801" customFormat="1" hidden="1"/>
    <row r="3802" customFormat="1" hidden="1"/>
    <row r="3803" customFormat="1" hidden="1"/>
    <row r="3804" customFormat="1" hidden="1"/>
    <row r="3805" customFormat="1" hidden="1"/>
    <row r="3806" customFormat="1" hidden="1"/>
    <row r="3807" customFormat="1" hidden="1"/>
    <row r="3808" customFormat="1" hidden="1"/>
    <row r="3809" customFormat="1" hidden="1"/>
    <row r="3810" customFormat="1" hidden="1"/>
    <row r="3811" customFormat="1" hidden="1"/>
    <row r="3812" customFormat="1" hidden="1"/>
    <row r="3813" customFormat="1" hidden="1"/>
    <row r="3814" customFormat="1" hidden="1"/>
    <row r="3815" customFormat="1" hidden="1"/>
    <row r="3816" customFormat="1" hidden="1"/>
    <row r="3817" customFormat="1" hidden="1"/>
    <row r="3818" customFormat="1" hidden="1"/>
    <row r="3819" customFormat="1" hidden="1"/>
    <row r="3820" customFormat="1" hidden="1"/>
    <row r="3821" customFormat="1" hidden="1"/>
    <row r="3822" customFormat="1" hidden="1"/>
    <row r="3823" customFormat="1" hidden="1"/>
    <row r="3824" customFormat="1" hidden="1"/>
    <row r="3825" customFormat="1" hidden="1"/>
    <row r="3826" customFormat="1" hidden="1"/>
    <row r="3827" customFormat="1" hidden="1"/>
    <row r="3828" customFormat="1" hidden="1"/>
    <row r="3829" customFormat="1" hidden="1"/>
    <row r="3830" customFormat="1" hidden="1"/>
    <row r="3831" customFormat="1" hidden="1"/>
    <row r="3832" customFormat="1" hidden="1"/>
    <row r="3833" customFormat="1" hidden="1"/>
    <row r="3834" customFormat="1" hidden="1"/>
    <row r="3835" customFormat="1" hidden="1"/>
    <row r="3836" customFormat="1" hidden="1"/>
    <row r="3837" customFormat="1" hidden="1"/>
    <row r="3838" customFormat="1" hidden="1"/>
    <row r="3839" customFormat="1" hidden="1"/>
    <row r="3840" customFormat="1" hidden="1"/>
    <row r="3841" customFormat="1" hidden="1"/>
    <row r="3842" customFormat="1" hidden="1"/>
    <row r="3843" customFormat="1" hidden="1"/>
    <row r="3844" customFormat="1" hidden="1"/>
    <row r="3845" customFormat="1" hidden="1"/>
    <row r="3846" customFormat="1" hidden="1"/>
    <row r="3847" customFormat="1" hidden="1"/>
    <row r="3848" customFormat="1" hidden="1"/>
    <row r="3849" customFormat="1" hidden="1"/>
    <row r="3850" customFormat="1" hidden="1"/>
    <row r="3851" customFormat="1" hidden="1"/>
    <row r="3852" customFormat="1" hidden="1"/>
    <row r="3853" customFormat="1" hidden="1"/>
    <row r="3854" customFormat="1" hidden="1"/>
    <row r="3855" customFormat="1" hidden="1"/>
    <row r="3856" customFormat="1" hidden="1"/>
    <row r="3857" customFormat="1" hidden="1"/>
    <row r="3858" customFormat="1" hidden="1"/>
    <row r="3859" customFormat="1" hidden="1"/>
    <row r="3860" customFormat="1" hidden="1"/>
    <row r="3861" customFormat="1" hidden="1"/>
    <row r="3862" customFormat="1" hidden="1"/>
    <row r="3863" customFormat="1" hidden="1"/>
    <row r="3864" customFormat="1" hidden="1"/>
    <row r="3865" customFormat="1" hidden="1"/>
    <row r="3866" customFormat="1" hidden="1"/>
    <row r="3867" customFormat="1" hidden="1"/>
    <row r="3868" customFormat="1" hidden="1"/>
    <row r="3869" customFormat="1" hidden="1"/>
    <row r="3870" customFormat="1" hidden="1"/>
    <row r="3871" customFormat="1" hidden="1"/>
    <row r="3872" customFormat="1" hidden="1"/>
    <row r="3873" customFormat="1" hidden="1"/>
    <row r="3874" customFormat="1" hidden="1"/>
    <row r="3875" customFormat="1" hidden="1"/>
    <row r="3876" customFormat="1" hidden="1"/>
    <row r="3877" customFormat="1" hidden="1"/>
    <row r="3878" customFormat="1" hidden="1"/>
    <row r="3879" customFormat="1" hidden="1"/>
    <row r="3880" customFormat="1" hidden="1"/>
    <row r="3881" customFormat="1" hidden="1"/>
    <row r="3882" customFormat="1" hidden="1"/>
    <row r="3883" customFormat="1" hidden="1"/>
    <row r="3884" customFormat="1" hidden="1"/>
    <row r="3885" customFormat="1" hidden="1"/>
    <row r="3886" customFormat="1" hidden="1"/>
    <row r="3887" customFormat="1" hidden="1"/>
    <row r="3888" customFormat="1" hidden="1"/>
    <row r="3889" customFormat="1" hidden="1"/>
    <row r="3890" customFormat="1" hidden="1"/>
    <row r="3891" customFormat="1" hidden="1"/>
    <row r="3892" customFormat="1" hidden="1"/>
    <row r="3893" customFormat="1" hidden="1"/>
    <row r="3894" customFormat="1" hidden="1"/>
    <row r="3895" customFormat="1" hidden="1"/>
    <row r="3896" customFormat="1" hidden="1"/>
    <row r="3897" customFormat="1" hidden="1"/>
    <row r="3898" customFormat="1" hidden="1"/>
    <row r="3899" customFormat="1" hidden="1"/>
    <row r="3900" customFormat="1" hidden="1"/>
    <row r="3901" customFormat="1" hidden="1"/>
    <row r="3902" customFormat="1" hidden="1"/>
    <row r="3903" customFormat="1" hidden="1"/>
    <row r="3904" customFormat="1" hidden="1"/>
    <row r="3905" customFormat="1" hidden="1"/>
    <row r="3906" customFormat="1" hidden="1"/>
    <row r="3907" customFormat="1" hidden="1"/>
    <row r="3908" customFormat="1" hidden="1"/>
    <row r="3909" customFormat="1" hidden="1"/>
    <row r="3910" customFormat="1" hidden="1"/>
    <row r="3911" customFormat="1" hidden="1"/>
    <row r="3912" customFormat="1" hidden="1"/>
    <row r="3913" customFormat="1" hidden="1"/>
    <row r="3914" customFormat="1" hidden="1"/>
    <row r="3915" customFormat="1" hidden="1"/>
    <row r="3916" customFormat="1" hidden="1"/>
    <row r="3917" customFormat="1" hidden="1"/>
    <row r="3918" customFormat="1" hidden="1"/>
    <row r="3919" customFormat="1" hidden="1"/>
    <row r="3920" customFormat="1" hidden="1"/>
    <row r="3921" customFormat="1" hidden="1"/>
    <row r="3922" customFormat="1" hidden="1"/>
    <row r="3923" customFormat="1" hidden="1"/>
    <row r="3924" customFormat="1" hidden="1"/>
    <row r="3925" customFormat="1" hidden="1"/>
    <row r="3926" customFormat="1" hidden="1"/>
    <row r="3927" customFormat="1" hidden="1"/>
    <row r="3928" customFormat="1" hidden="1"/>
    <row r="3929" customFormat="1" hidden="1"/>
    <row r="3930" customFormat="1" hidden="1"/>
    <row r="3931" customFormat="1" hidden="1"/>
    <row r="3932" customFormat="1" hidden="1"/>
    <row r="3933" customFormat="1" hidden="1"/>
    <row r="3934" customFormat="1" hidden="1"/>
    <row r="3935" customFormat="1" hidden="1"/>
    <row r="3936" customFormat="1" hidden="1"/>
    <row r="3937" customFormat="1" hidden="1"/>
    <row r="3938" customFormat="1" hidden="1"/>
    <row r="3939" customFormat="1" hidden="1"/>
    <row r="3940" customFormat="1" hidden="1"/>
    <row r="3941" customFormat="1" hidden="1"/>
    <row r="3942" customFormat="1" hidden="1"/>
    <row r="3943" customFormat="1" hidden="1"/>
    <row r="3944" customFormat="1" hidden="1"/>
    <row r="3945" customFormat="1" hidden="1"/>
    <row r="3946" customFormat="1" hidden="1"/>
    <row r="3947" customFormat="1" hidden="1"/>
    <row r="3948" customFormat="1" hidden="1"/>
    <row r="3949" customFormat="1" hidden="1"/>
    <row r="3950" customFormat="1" hidden="1"/>
    <row r="3951" customFormat="1" hidden="1"/>
    <row r="3952" customFormat="1" hidden="1"/>
    <row r="3953" customFormat="1" hidden="1"/>
    <row r="3954" customFormat="1" hidden="1"/>
    <row r="3955" customFormat="1" hidden="1"/>
    <row r="3956" customFormat="1" hidden="1"/>
    <row r="3957" customFormat="1" hidden="1"/>
    <row r="3958" customFormat="1" hidden="1"/>
    <row r="3959" customFormat="1" hidden="1"/>
    <row r="3960" customFormat="1" hidden="1"/>
    <row r="3961" customFormat="1" hidden="1"/>
    <row r="3962" customFormat="1" hidden="1"/>
    <row r="3963" customFormat="1" hidden="1"/>
    <row r="3964" customFormat="1" hidden="1"/>
    <row r="3965" customFormat="1" hidden="1"/>
    <row r="3966" customFormat="1" hidden="1"/>
    <row r="3967" customFormat="1" hidden="1"/>
    <row r="3968" customFormat="1" hidden="1"/>
    <row r="3969" customFormat="1" hidden="1"/>
    <row r="3970" customFormat="1" hidden="1"/>
    <row r="3971" customFormat="1" hidden="1"/>
    <row r="3972" customFormat="1" hidden="1"/>
    <row r="3973" customFormat="1" hidden="1"/>
    <row r="3974" customFormat="1" hidden="1"/>
    <row r="3975" customFormat="1" hidden="1"/>
    <row r="3976" customFormat="1" hidden="1"/>
    <row r="3977" customFormat="1" hidden="1"/>
    <row r="3978" customFormat="1" hidden="1"/>
    <row r="3979" customFormat="1" hidden="1"/>
    <row r="3980" customFormat="1" hidden="1"/>
    <row r="3981" customFormat="1" hidden="1"/>
    <row r="3982" customFormat="1" hidden="1"/>
    <row r="3983" customFormat="1" hidden="1"/>
    <row r="3984" customFormat="1" hidden="1"/>
    <row r="3985" customFormat="1" hidden="1"/>
    <row r="3986" customFormat="1" hidden="1"/>
    <row r="3987" customFormat="1" hidden="1"/>
    <row r="3988" customFormat="1" hidden="1"/>
    <row r="3989" customFormat="1" hidden="1"/>
    <row r="3990" customFormat="1" hidden="1"/>
    <row r="3991" customFormat="1" hidden="1"/>
    <row r="3992" customFormat="1" hidden="1"/>
    <row r="3993" customFormat="1" hidden="1"/>
    <row r="3994" customFormat="1" hidden="1"/>
    <row r="3995" customFormat="1" hidden="1"/>
    <row r="3996" customFormat="1" hidden="1"/>
    <row r="3997" customFormat="1" hidden="1"/>
    <row r="3998" customFormat="1" hidden="1"/>
    <row r="3999" customFormat="1" hidden="1"/>
    <row r="4000" customFormat="1" hidden="1"/>
    <row r="4001" customFormat="1" hidden="1"/>
    <row r="4002" customFormat="1" hidden="1"/>
    <row r="4003" customFormat="1" hidden="1"/>
    <row r="4004" customFormat="1" hidden="1"/>
    <row r="4005" customFormat="1" hidden="1"/>
    <row r="4006" customFormat="1" hidden="1"/>
    <row r="4007" customFormat="1" hidden="1"/>
    <row r="4008" customFormat="1" hidden="1"/>
    <row r="4009" customFormat="1" hidden="1"/>
    <row r="4010" customFormat="1" hidden="1"/>
    <row r="4011" customFormat="1" hidden="1"/>
    <row r="4012" customFormat="1" hidden="1"/>
    <row r="4013" customFormat="1" hidden="1"/>
    <row r="4014" customFormat="1" hidden="1"/>
    <row r="4015" customFormat="1" hidden="1"/>
    <row r="4016" customFormat="1" hidden="1"/>
    <row r="4017" customFormat="1" hidden="1"/>
    <row r="4018" customFormat="1" hidden="1"/>
    <row r="4019" customFormat="1" hidden="1"/>
    <row r="4020" customFormat="1" hidden="1"/>
    <row r="4021" customFormat="1" hidden="1"/>
    <row r="4022" customFormat="1" hidden="1"/>
    <row r="4023" customFormat="1" hidden="1"/>
    <row r="4024" customFormat="1" hidden="1"/>
    <row r="4025" customFormat="1" hidden="1"/>
    <row r="4026" customFormat="1" hidden="1"/>
    <row r="4027" customFormat="1" hidden="1"/>
    <row r="4028" customFormat="1" hidden="1"/>
    <row r="4029" customFormat="1" hidden="1"/>
    <row r="4030" customFormat="1" hidden="1"/>
    <row r="4031" customFormat="1" hidden="1"/>
    <row r="4032" customFormat="1" hidden="1"/>
    <row r="4033" customFormat="1" hidden="1"/>
    <row r="4034" customFormat="1" hidden="1"/>
    <row r="4035" customFormat="1" hidden="1"/>
    <row r="4036" customFormat="1" hidden="1"/>
    <row r="4037" customFormat="1" hidden="1"/>
    <row r="4038" customFormat="1" hidden="1"/>
    <row r="4039" customFormat="1" hidden="1"/>
    <row r="4040" customFormat="1" hidden="1"/>
    <row r="4041" customFormat="1" hidden="1"/>
    <row r="4042" customFormat="1" hidden="1"/>
    <row r="4043" customFormat="1" hidden="1"/>
    <row r="4044" customFormat="1" hidden="1"/>
    <row r="4045" customFormat="1" hidden="1"/>
    <row r="4046" customFormat="1" hidden="1"/>
    <row r="4047" customFormat="1" hidden="1"/>
    <row r="4048" customFormat="1" hidden="1"/>
    <row r="4049" customFormat="1" hidden="1"/>
    <row r="4050" customFormat="1" hidden="1"/>
    <row r="4051" customFormat="1" hidden="1"/>
    <row r="4052" customFormat="1" hidden="1"/>
    <row r="4053" customFormat="1" hidden="1"/>
    <row r="4054" customFormat="1" hidden="1"/>
    <row r="4055" customFormat="1" hidden="1"/>
    <row r="4056" customFormat="1" hidden="1"/>
    <row r="4057" customFormat="1" hidden="1"/>
    <row r="4058" customFormat="1" hidden="1"/>
    <row r="4059" customFormat="1" hidden="1"/>
    <row r="4060" customFormat="1" hidden="1"/>
    <row r="4061" customFormat="1" hidden="1"/>
    <row r="4062" customFormat="1" hidden="1"/>
    <row r="4063" customFormat="1" hidden="1"/>
    <row r="4064" customFormat="1" hidden="1"/>
    <row r="4065" customFormat="1" hidden="1"/>
    <row r="4066" customFormat="1" hidden="1"/>
    <row r="4067" customFormat="1" hidden="1"/>
    <row r="4068" customFormat="1" hidden="1"/>
    <row r="4069" customFormat="1" hidden="1"/>
    <row r="4070" customFormat="1" hidden="1"/>
    <row r="4071" customFormat="1" hidden="1"/>
    <row r="4072" customFormat="1" hidden="1"/>
    <row r="4073" customFormat="1" hidden="1"/>
    <row r="4074" customFormat="1" hidden="1"/>
    <row r="4075" customFormat="1" hidden="1"/>
    <row r="4076" customFormat="1" hidden="1"/>
    <row r="4077" customFormat="1" hidden="1"/>
    <row r="4078" customFormat="1" hidden="1"/>
    <row r="4079" customFormat="1" hidden="1"/>
    <row r="4080" customFormat="1" hidden="1"/>
    <row r="4081" customFormat="1" hidden="1"/>
    <row r="4082" customFormat="1" hidden="1"/>
    <row r="4083" customFormat="1" hidden="1"/>
    <row r="4084" customFormat="1" hidden="1"/>
    <row r="4085" customFormat="1" hidden="1"/>
    <row r="4086" customFormat="1" hidden="1"/>
    <row r="4087" customFormat="1" hidden="1"/>
    <row r="4088" customFormat="1" hidden="1"/>
    <row r="4089" customFormat="1" hidden="1"/>
    <row r="4090" customFormat="1" hidden="1"/>
    <row r="4091" customFormat="1" hidden="1"/>
    <row r="4092" customFormat="1" hidden="1"/>
    <row r="4093" customFormat="1" hidden="1"/>
    <row r="4094" customFormat="1" hidden="1"/>
    <row r="4095" customFormat="1" hidden="1"/>
    <row r="4096" customFormat="1" hidden="1"/>
    <row r="4097" customFormat="1" hidden="1"/>
    <row r="4098" customFormat="1" hidden="1"/>
    <row r="4099" customFormat="1" hidden="1"/>
    <row r="4100" customFormat="1" hidden="1"/>
    <row r="4101" customFormat="1" hidden="1"/>
    <row r="4102" customFormat="1" hidden="1"/>
    <row r="4103" customFormat="1" hidden="1"/>
    <row r="4104" customFormat="1" hidden="1"/>
    <row r="4105" customFormat="1" hidden="1"/>
    <row r="4106" customFormat="1" hidden="1"/>
    <row r="4107" customFormat="1" hidden="1"/>
    <row r="4108" customFormat="1" hidden="1"/>
    <row r="4109" customFormat="1" hidden="1"/>
    <row r="4110" customFormat="1" hidden="1"/>
    <row r="4111" customFormat="1" hidden="1"/>
    <row r="4112" customFormat="1" hidden="1"/>
    <row r="4113" customFormat="1" hidden="1"/>
    <row r="4114" customFormat="1" hidden="1"/>
    <row r="4115" customFormat="1" hidden="1"/>
    <row r="4116" customFormat="1" hidden="1"/>
    <row r="4117" customFormat="1" hidden="1"/>
    <row r="4118" customFormat="1" hidden="1"/>
    <row r="4119" customFormat="1" hidden="1"/>
    <row r="4120" customFormat="1" hidden="1"/>
    <row r="4121" customFormat="1" hidden="1"/>
    <row r="4122" customFormat="1" hidden="1"/>
    <row r="4123" customFormat="1" hidden="1"/>
    <row r="4124" customFormat="1" hidden="1"/>
    <row r="4125" customFormat="1" hidden="1"/>
    <row r="4126" customFormat="1" hidden="1"/>
    <row r="4127" customFormat="1" hidden="1"/>
    <row r="4128" customFormat="1" hidden="1"/>
    <row r="4129" customFormat="1" hidden="1"/>
    <row r="4130" customFormat="1" hidden="1"/>
    <row r="4131" customFormat="1" hidden="1"/>
    <row r="4132" customFormat="1" hidden="1"/>
    <row r="4133" customFormat="1" hidden="1"/>
    <row r="4134" customFormat="1" hidden="1"/>
    <row r="4135" customFormat="1" hidden="1"/>
    <row r="4136" customFormat="1" hidden="1"/>
    <row r="4137" customFormat="1" hidden="1"/>
    <row r="4138" customFormat="1" hidden="1"/>
    <row r="4139" customFormat="1" hidden="1"/>
    <row r="4140" customFormat="1" hidden="1"/>
    <row r="4141" customFormat="1" hidden="1"/>
    <row r="4142" customFormat="1" hidden="1"/>
    <row r="4143" customFormat="1" hidden="1"/>
    <row r="4144" customFormat="1" hidden="1"/>
    <row r="4145" customFormat="1" hidden="1"/>
    <row r="4146" customFormat="1" hidden="1"/>
    <row r="4147" customFormat="1" hidden="1"/>
    <row r="4148" customFormat="1" hidden="1"/>
    <row r="4149" customFormat="1" hidden="1"/>
    <row r="4150" customFormat="1" hidden="1"/>
    <row r="4151" customFormat="1" hidden="1"/>
    <row r="4152" customFormat="1" hidden="1"/>
    <row r="4153" customFormat="1" hidden="1"/>
    <row r="4154" customFormat="1" hidden="1"/>
    <row r="4155" customFormat="1" hidden="1"/>
    <row r="4156" customFormat="1" hidden="1"/>
    <row r="4157" customFormat="1" hidden="1"/>
    <row r="4158" customFormat="1" hidden="1"/>
    <row r="4159" customFormat="1" hidden="1"/>
    <row r="4160" customFormat="1" hidden="1"/>
    <row r="4161" customFormat="1" hidden="1"/>
    <row r="4162" customFormat="1" hidden="1"/>
    <row r="4163" customFormat="1" hidden="1"/>
    <row r="4164" customFormat="1" hidden="1"/>
    <row r="4165" customFormat="1" hidden="1"/>
    <row r="4166" customFormat="1" hidden="1"/>
    <row r="4167" customFormat="1" hidden="1"/>
    <row r="4168" customFormat="1" hidden="1"/>
    <row r="4169" customFormat="1" hidden="1"/>
    <row r="4170" customFormat="1" hidden="1"/>
    <row r="4171" customFormat="1" hidden="1"/>
    <row r="4172" customFormat="1" hidden="1"/>
    <row r="4173" customFormat="1" hidden="1"/>
    <row r="4174" customFormat="1" hidden="1"/>
    <row r="4175" customFormat="1" hidden="1"/>
    <row r="4176" customFormat="1" hidden="1"/>
    <row r="4177" customFormat="1" hidden="1"/>
    <row r="4178" customFormat="1" hidden="1"/>
    <row r="4179" customFormat="1" hidden="1"/>
    <row r="4180" customFormat="1" hidden="1"/>
    <row r="4181" customFormat="1" hidden="1"/>
    <row r="4182" customFormat="1" hidden="1"/>
    <row r="4183" customFormat="1" hidden="1"/>
    <row r="4184" customFormat="1" hidden="1"/>
    <row r="4185" customFormat="1" hidden="1"/>
    <row r="4186" customFormat="1" hidden="1"/>
    <row r="4187" customFormat="1" hidden="1"/>
    <row r="4188" customFormat="1" hidden="1"/>
    <row r="4189" customFormat="1" hidden="1"/>
    <row r="4190" customFormat="1" hidden="1"/>
    <row r="4191" customFormat="1" hidden="1"/>
    <row r="4192" customFormat="1" hidden="1"/>
    <row r="4193" customFormat="1" hidden="1"/>
    <row r="4194" customFormat="1" hidden="1"/>
    <row r="4195" customFormat="1" hidden="1"/>
    <row r="4196" customFormat="1" hidden="1"/>
    <row r="4197" customFormat="1" hidden="1"/>
    <row r="4198" customFormat="1" hidden="1"/>
    <row r="4199" customFormat="1" hidden="1"/>
    <row r="4200" customFormat="1" hidden="1"/>
    <row r="4201" customFormat="1" hidden="1"/>
    <row r="4202" customFormat="1" hidden="1"/>
    <row r="4203" customFormat="1" hidden="1"/>
    <row r="4204" customFormat="1" hidden="1"/>
    <row r="4205" customFormat="1" hidden="1"/>
    <row r="4206" customFormat="1" hidden="1"/>
    <row r="4207" customFormat="1" hidden="1"/>
    <row r="4208" customFormat="1" hidden="1"/>
    <row r="4209" customFormat="1" hidden="1"/>
    <row r="4210" customFormat="1" hidden="1"/>
    <row r="4211" customFormat="1" hidden="1"/>
    <row r="4212" customFormat="1" hidden="1"/>
    <row r="4213" customFormat="1" hidden="1"/>
    <row r="4214" customFormat="1" hidden="1"/>
    <row r="4215" customFormat="1" hidden="1"/>
    <row r="4216" customFormat="1" hidden="1"/>
    <row r="4217" customFormat="1" hidden="1"/>
    <row r="4218" customFormat="1" hidden="1"/>
    <row r="4219" customFormat="1" hidden="1"/>
    <row r="4220" customFormat="1" hidden="1"/>
    <row r="4221" customFormat="1" hidden="1"/>
    <row r="4222" customFormat="1" hidden="1"/>
    <row r="4223" customFormat="1" hidden="1"/>
    <row r="4224" customFormat="1" hidden="1"/>
    <row r="4225" customFormat="1" hidden="1"/>
    <row r="4226" customFormat="1" hidden="1"/>
    <row r="4227" customFormat="1" hidden="1"/>
    <row r="4228" customFormat="1" hidden="1"/>
    <row r="4229" customFormat="1" hidden="1"/>
    <row r="4230" customFormat="1" hidden="1"/>
    <row r="4231" customFormat="1" hidden="1"/>
    <row r="4232" customFormat="1" hidden="1"/>
    <row r="4233" customFormat="1" hidden="1"/>
    <row r="4234" customFormat="1" hidden="1"/>
    <row r="4235" customFormat="1" hidden="1"/>
    <row r="4236" customFormat="1" hidden="1"/>
    <row r="4237" customFormat="1" hidden="1"/>
    <row r="4238" customFormat="1" hidden="1"/>
    <row r="4239" customFormat="1" hidden="1"/>
    <row r="4240" customFormat="1" hidden="1"/>
    <row r="4241" customFormat="1" hidden="1"/>
    <row r="4242" customFormat="1" hidden="1"/>
    <row r="4243" customFormat="1" hidden="1"/>
    <row r="4244" customFormat="1" hidden="1"/>
    <row r="4245" customFormat="1" hidden="1"/>
    <row r="4246" customFormat="1" hidden="1"/>
    <row r="4247" customFormat="1" hidden="1"/>
    <row r="4248" customFormat="1" hidden="1"/>
    <row r="4249" customFormat="1" hidden="1"/>
    <row r="4250" customFormat="1" hidden="1"/>
    <row r="4251" customFormat="1" hidden="1"/>
    <row r="4252" customFormat="1" hidden="1"/>
    <row r="4253" customFormat="1" hidden="1"/>
    <row r="4254" customFormat="1" hidden="1"/>
    <row r="4255" customFormat="1" hidden="1"/>
    <row r="4256" customFormat="1" hidden="1"/>
    <row r="4257" customFormat="1" hidden="1"/>
    <row r="4258" customFormat="1" hidden="1"/>
    <row r="4259" customFormat="1" hidden="1"/>
    <row r="4260" customFormat="1" hidden="1"/>
    <row r="4261" customFormat="1" hidden="1"/>
    <row r="4262" customFormat="1" hidden="1"/>
    <row r="4263" customFormat="1" hidden="1"/>
    <row r="4264" customFormat="1" hidden="1"/>
    <row r="4265" customFormat="1" hidden="1"/>
    <row r="4266" customFormat="1" hidden="1"/>
    <row r="4267" customFormat="1" hidden="1"/>
    <row r="4268" customFormat="1" hidden="1"/>
    <row r="4269" customFormat="1" hidden="1"/>
    <row r="4270" customFormat="1" hidden="1"/>
    <row r="4271" customFormat="1" hidden="1"/>
    <row r="4272" customFormat="1" hidden="1"/>
    <row r="4273" customFormat="1" hidden="1"/>
    <row r="4274" customFormat="1" hidden="1"/>
    <row r="4275" customFormat="1" hidden="1"/>
    <row r="4276" customFormat="1" hidden="1"/>
    <row r="4277" customFormat="1" hidden="1"/>
    <row r="4278" customFormat="1" hidden="1"/>
    <row r="4279" customFormat="1" hidden="1"/>
    <row r="4280" customFormat="1" hidden="1"/>
    <row r="4281" customFormat="1" hidden="1"/>
    <row r="4282" customFormat="1" hidden="1"/>
    <row r="4283" customFormat="1" hidden="1"/>
    <row r="4284" customFormat="1" hidden="1"/>
    <row r="4285" customFormat="1" hidden="1"/>
    <row r="4286" customFormat="1" hidden="1"/>
    <row r="4287" customFormat="1" hidden="1"/>
    <row r="4288" customFormat="1" hidden="1"/>
    <row r="4289" customFormat="1" hidden="1"/>
    <row r="4290" customFormat="1" hidden="1"/>
    <row r="4291" customFormat="1" hidden="1"/>
    <row r="4292" customFormat="1" hidden="1"/>
    <row r="4293" customFormat="1" hidden="1"/>
    <row r="4294" customFormat="1" hidden="1"/>
    <row r="4295" customFormat="1" hidden="1"/>
    <row r="4296" customFormat="1" hidden="1"/>
    <row r="4297" customFormat="1" hidden="1"/>
    <row r="4298" customFormat="1" hidden="1"/>
    <row r="4299" customFormat="1" hidden="1"/>
    <row r="4300" customFormat="1" hidden="1"/>
    <row r="4301" customFormat="1" hidden="1"/>
    <row r="4302" customFormat="1" hidden="1"/>
    <row r="4303" customFormat="1" hidden="1"/>
    <row r="4304" customFormat="1" hidden="1"/>
    <row r="4305" customFormat="1" hidden="1"/>
    <row r="4306" customFormat="1" hidden="1"/>
    <row r="4307" customFormat="1" hidden="1"/>
    <row r="4308" customFormat="1" hidden="1"/>
    <row r="4309" customFormat="1" hidden="1"/>
    <row r="4310" customFormat="1" hidden="1"/>
    <row r="4311" customFormat="1" hidden="1"/>
    <row r="4312" customFormat="1" hidden="1"/>
    <row r="4313" customFormat="1" hidden="1"/>
    <row r="4314" customFormat="1" hidden="1"/>
    <row r="4315" customFormat="1" hidden="1"/>
    <row r="4316" customFormat="1" hidden="1"/>
    <row r="4317" customFormat="1" hidden="1"/>
    <row r="4318" customFormat="1" hidden="1"/>
    <row r="4319" customFormat="1" hidden="1"/>
    <row r="4320" customFormat="1" hidden="1"/>
    <row r="4321" customFormat="1" hidden="1"/>
    <row r="4322" customFormat="1" hidden="1"/>
    <row r="4323" customFormat="1" hidden="1"/>
    <row r="4324" customFormat="1" hidden="1"/>
    <row r="4325" customFormat="1" hidden="1"/>
    <row r="4326" customFormat="1" hidden="1"/>
    <row r="4327" customFormat="1" hidden="1"/>
    <row r="4328" customFormat="1" hidden="1"/>
    <row r="4329" customFormat="1" hidden="1"/>
    <row r="4330" customFormat="1" hidden="1"/>
    <row r="4331" customFormat="1" hidden="1"/>
    <row r="4332" customFormat="1" hidden="1"/>
    <row r="4333" customFormat="1" hidden="1"/>
    <row r="4334" customFormat="1" hidden="1"/>
    <row r="4335" customFormat="1" hidden="1"/>
    <row r="4336" customFormat="1" hidden="1"/>
    <row r="4337" customFormat="1" hidden="1"/>
    <row r="4338" customFormat="1" hidden="1"/>
    <row r="4339" customFormat="1" hidden="1"/>
    <row r="4340" customFormat="1" hidden="1"/>
    <row r="4341" customFormat="1" hidden="1"/>
    <row r="4342" customFormat="1" hidden="1"/>
    <row r="4343" customFormat="1" hidden="1"/>
    <row r="4344" customFormat="1" hidden="1"/>
    <row r="4345" customFormat="1" hidden="1"/>
    <row r="4346" customFormat="1" hidden="1"/>
    <row r="4347" customFormat="1" hidden="1"/>
    <row r="4348" customFormat="1" hidden="1"/>
    <row r="4349" customFormat="1" hidden="1"/>
    <row r="4350" customFormat="1" hidden="1"/>
    <row r="4351" customFormat="1" hidden="1"/>
    <row r="4352" customFormat="1" hidden="1"/>
    <row r="4353" customFormat="1" hidden="1"/>
    <row r="4354" customFormat="1" hidden="1"/>
    <row r="4355" customFormat="1" hidden="1"/>
    <row r="4356" customFormat="1" hidden="1"/>
    <row r="4357" customFormat="1" hidden="1"/>
    <row r="4358" customFormat="1" hidden="1"/>
    <row r="4359" customFormat="1" hidden="1"/>
    <row r="4360" customFormat="1" hidden="1"/>
    <row r="4361" customFormat="1" hidden="1"/>
    <row r="4362" customFormat="1" hidden="1"/>
    <row r="4363" customFormat="1" hidden="1"/>
    <row r="4364" customFormat="1" hidden="1"/>
    <row r="4365" customFormat="1" hidden="1"/>
    <row r="4366" customFormat="1" hidden="1"/>
    <row r="4367" customFormat="1" hidden="1"/>
    <row r="4368" customFormat="1" hidden="1"/>
    <row r="4369" customFormat="1" hidden="1"/>
    <row r="4370" customFormat="1" hidden="1"/>
    <row r="4371" customFormat="1" hidden="1"/>
    <row r="4372" customFormat="1" hidden="1"/>
    <row r="4373" customFormat="1" hidden="1"/>
    <row r="4374" customFormat="1" hidden="1"/>
    <row r="4375" customFormat="1" hidden="1"/>
    <row r="4376" customFormat="1" hidden="1"/>
    <row r="4377" customFormat="1" hidden="1"/>
    <row r="4378" customFormat="1" hidden="1"/>
    <row r="4379" customFormat="1" hidden="1"/>
    <row r="4380" customFormat="1" hidden="1"/>
    <row r="4381" customFormat="1" hidden="1"/>
    <row r="4382" customFormat="1" hidden="1"/>
    <row r="4383" customFormat="1" hidden="1"/>
    <row r="4384" customFormat="1" hidden="1"/>
    <row r="4385" customFormat="1" hidden="1"/>
    <row r="4386" customFormat="1" hidden="1"/>
    <row r="4387" customFormat="1" hidden="1"/>
    <row r="4388" customFormat="1" hidden="1"/>
    <row r="4389" customFormat="1" hidden="1"/>
    <row r="4390" customFormat="1" hidden="1"/>
    <row r="4391" customFormat="1" hidden="1"/>
    <row r="4392" customFormat="1" hidden="1"/>
    <row r="4393" customFormat="1" hidden="1"/>
    <row r="4394" customFormat="1" hidden="1"/>
    <row r="4395" customFormat="1" hidden="1"/>
    <row r="4396" customFormat="1" hidden="1"/>
    <row r="4397" customFormat="1" hidden="1"/>
    <row r="4398" customFormat="1" hidden="1"/>
    <row r="4399" customFormat="1" hidden="1"/>
    <row r="4400" customFormat="1" hidden="1"/>
    <row r="4401" customFormat="1" hidden="1"/>
    <row r="4402" customFormat="1" hidden="1"/>
    <row r="4403" customFormat="1" hidden="1"/>
    <row r="4404" customFormat="1" hidden="1"/>
    <row r="4405" customFormat="1" hidden="1"/>
    <row r="4406" customFormat="1" hidden="1"/>
    <row r="4407" customFormat="1" hidden="1"/>
    <row r="4408" customFormat="1" hidden="1"/>
    <row r="4409" customFormat="1" hidden="1"/>
    <row r="4410" customFormat="1" hidden="1"/>
    <row r="4411" customFormat="1" hidden="1"/>
    <row r="4412" customFormat="1" hidden="1"/>
    <row r="4413" customFormat="1" hidden="1"/>
    <row r="4414" customFormat="1" hidden="1"/>
    <row r="4415" customFormat="1" hidden="1"/>
    <row r="4416" customFormat="1" hidden="1"/>
    <row r="4417" customFormat="1" hidden="1"/>
    <row r="4418" customFormat="1" hidden="1"/>
    <row r="4419" customFormat="1" hidden="1"/>
    <row r="4420" customFormat="1" hidden="1"/>
    <row r="4421" customFormat="1" hidden="1"/>
    <row r="4422" customFormat="1" hidden="1"/>
    <row r="4423" customFormat="1" hidden="1"/>
    <row r="4424" customFormat="1" hidden="1"/>
    <row r="4425" customFormat="1" hidden="1"/>
    <row r="4426" customFormat="1" hidden="1"/>
    <row r="4427" customFormat="1" hidden="1"/>
    <row r="4428" customFormat="1" hidden="1"/>
    <row r="4429" customFormat="1" hidden="1"/>
    <row r="4430" customFormat="1" hidden="1"/>
    <row r="4431" customFormat="1" hidden="1"/>
    <row r="4432" customFormat="1" hidden="1"/>
    <row r="4433" customFormat="1" hidden="1"/>
    <row r="4434" customFormat="1" hidden="1"/>
    <row r="4435" customFormat="1" hidden="1"/>
    <row r="4436" customFormat="1" hidden="1"/>
    <row r="4437" customFormat="1" hidden="1"/>
    <row r="4438" customFormat="1" hidden="1"/>
    <row r="4439" customFormat="1" hidden="1"/>
    <row r="4440" customFormat="1" hidden="1"/>
    <row r="4441" customFormat="1" hidden="1"/>
    <row r="4442" customFormat="1" hidden="1"/>
    <row r="4443" customFormat="1" hidden="1"/>
    <row r="4444" customFormat="1" hidden="1"/>
    <row r="4445" customFormat="1" hidden="1"/>
    <row r="4446" customFormat="1" hidden="1"/>
    <row r="4447" customFormat="1" hidden="1"/>
    <row r="4448" customFormat="1" hidden="1"/>
    <row r="4449" customFormat="1" hidden="1"/>
    <row r="4450" customFormat="1" hidden="1"/>
    <row r="4451" customFormat="1" hidden="1"/>
    <row r="4452" customFormat="1" hidden="1"/>
    <row r="4453" customFormat="1" hidden="1"/>
    <row r="4454" customFormat="1" hidden="1"/>
    <row r="4455" customFormat="1" hidden="1"/>
    <row r="4456" customFormat="1" hidden="1"/>
    <row r="4457" customFormat="1" hidden="1"/>
    <row r="4458" customFormat="1" hidden="1"/>
    <row r="4459" customFormat="1" hidden="1"/>
    <row r="4460" customFormat="1" hidden="1"/>
    <row r="4461" customFormat="1" hidden="1"/>
    <row r="4462" customFormat="1" hidden="1"/>
    <row r="4463" customFormat="1" hidden="1"/>
    <row r="4464" customFormat="1" hidden="1"/>
    <row r="4465" customFormat="1" hidden="1"/>
    <row r="4466" customFormat="1" hidden="1"/>
    <row r="4467" customFormat="1" hidden="1"/>
    <row r="4468" customFormat="1" hidden="1"/>
    <row r="4469" customFormat="1" hidden="1"/>
    <row r="4470" customFormat="1" hidden="1"/>
    <row r="4471" customFormat="1" hidden="1"/>
    <row r="4472" customFormat="1" hidden="1"/>
    <row r="4473" customFormat="1" hidden="1"/>
    <row r="4474" customFormat="1" hidden="1"/>
    <row r="4475" customFormat="1" hidden="1"/>
    <row r="4476" customFormat="1" hidden="1"/>
    <row r="4477" customFormat="1" hidden="1"/>
    <row r="4478" customFormat="1" hidden="1"/>
    <row r="4479" customFormat="1" hidden="1"/>
    <row r="4480" customFormat="1" hidden="1"/>
    <row r="4481" customFormat="1" hidden="1"/>
    <row r="4482" customFormat="1" hidden="1"/>
    <row r="4483" customFormat="1" hidden="1"/>
    <row r="4484" customFormat="1" hidden="1"/>
    <row r="4485" customFormat="1" hidden="1"/>
    <row r="4486" customFormat="1" hidden="1"/>
    <row r="4487" customFormat="1" hidden="1"/>
    <row r="4488" customFormat="1" hidden="1"/>
    <row r="4489" customFormat="1" hidden="1"/>
    <row r="4490" customFormat="1" hidden="1"/>
    <row r="4491" customFormat="1" hidden="1"/>
    <row r="4492" customFormat="1" hidden="1"/>
    <row r="4493" customFormat="1" hidden="1"/>
    <row r="4494" customFormat="1" hidden="1"/>
    <row r="4495" customFormat="1" hidden="1"/>
    <row r="4496" customFormat="1" hidden="1"/>
    <row r="4497" customFormat="1" hidden="1"/>
    <row r="4498" customFormat="1" hidden="1"/>
    <row r="4499" customFormat="1" hidden="1"/>
    <row r="4500" customFormat="1" hidden="1"/>
    <row r="4501" customFormat="1" hidden="1"/>
    <row r="4502" customFormat="1" hidden="1"/>
    <row r="4503" customFormat="1" hidden="1"/>
    <row r="4504" customFormat="1" hidden="1"/>
    <row r="4505" customFormat="1" hidden="1"/>
    <row r="4506" customFormat="1" hidden="1"/>
    <row r="4507" customFormat="1" hidden="1"/>
    <row r="4508" customFormat="1" hidden="1"/>
    <row r="4509" customFormat="1" hidden="1"/>
    <row r="4510" customFormat="1" hidden="1"/>
    <row r="4511" customFormat="1" hidden="1"/>
    <row r="4512" customFormat="1" hidden="1"/>
    <row r="4513" customFormat="1" hidden="1"/>
    <row r="4514" customFormat="1" hidden="1"/>
    <row r="4515" customFormat="1" hidden="1"/>
    <row r="4516" customFormat="1" hidden="1"/>
    <row r="4517" customFormat="1" hidden="1"/>
    <row r="4518" customFormat="1" hidden="1"/>
    <row r="4519" customFormat="1" hidden="1"/>
    <row r="4520" customFormat="1" hidden="1"/>
    <row r="4521" customFormat="1" hidden="1"/>
    <row r="4522" customFormat="1" hidden="1"/>
    <row r="4523" customFormat="1" hidden="1"/>
    <row r="4524" customFormat="1" hidden="1"/>
    <row r="4525" customFormat="1" hidden="1"/>
    <row r="4526" customFormat="1" hidden="1"/>
    <row r="4527" customFormat="1" hidden="1"/>
    <row r="4528" customFormat="1" hidden="1"/>
    <row r="4529" customFormat="1" hidden="1"/>
    <row r="4530" customFormat="1" hidden="1"/>
    <row r="4531" customFormat="1" hidden="1"/>
    <row r="4532" customFormat="1" hidden="1"/>
    <row r="4533" customFormat="1" hidden="1"/>
    <row r="4534" customFormat="1" hidden="1"/>
    <row r="4535" customFormat="1" hidden="1"/>
    <row r="4536" customFormat="1" hidden="1"/>
    <row r="4537" customFormat="1" hidden="1"/>
    <row r="4538" customFormat="1" hidden="1"/>
    <row r="4539" customFormat="1" hidden="1"/>
    <row r="4540" customFormat="1" hidden="1"/>
    <row r="4541" customFormat="1" hidden="1"/>
    <row r="4542" customFormat="1" hidden="1"/>
    <row r="4543" customFormat="1" hidden="1"/>
    <row r="4544" customFormat="1" hidden="1"/>
    <row r="4545" customFormat="1" hidden="1"/>
    <row r="4546" customFormat="1" hidden="1"/>
    <row r="4547" customFormat="1" hidden="1"/>
    <row r="4548" customFormat="1" hidden="1"/>
    <row r="4549" customFormat="1" hidden="1"/>
    <row r="4550" customFormat="1" hidden="1"/>
    <row r="4551" customFormat="1" hidden="1"/>
    <row r="4552" customFormat="1" hidden="1"/>
    <row r="4553" customFormat="1" hidden="1"/>
    <row r="4554" customFormat="1" hidden="1"/>
    <row r="4555" customFormat="1" hidden="1"/>
    <row r="4556" customFormat="1" hidden="1"/>
    <row r="4557" customFormat="1" hidden="1"/>
    <row r="4558" customFormat="1" hidden="1"/>
    <row r="4559" customFormat="1" hidden="1"/>
    <row r="4560" customFormat="1" hidden="1"/>
    <row r="4561" customFormat="1" hidden="1"/>
    <row r="4562" customFormat="1" hidden="1"/>
    <row r="4563" customFormat="1" hidden="1"/>
    <row r="4564" customFormat="1" hidden="1"/>
    <row r="4565" customFormat="1" hidden="1"/>
    <row r="4566" customFormat="1" hidden="1"/>
    <row r="4567" customFormat="1" hidden="1"/>
    <row r="4568" customFormat="1" hidden="1"/>
    <row r="4569" customFormat="1" hidden="1"/>
    <row r="4570" customFormat="1" hidden="1"/>
    <row r="4571" customFormat="1" hidden="1"/>
    <row r="4572" customFormat="1" hidden="1"/>
    <row r="4573" customFormat="1" hidden="1"/>
    <row r="4574" customFormat="1" hidden="1"/>
    <row r="4575" customFormat="1" hidden="1"/>
    <row r="4576" customFormat="1" hidden="1"/>
    <row r="4577" customFormat="1" hidden="1"/>
    <row r="4578" customFormat="1" hidden="1"/>
    <row r="4579" customFormat="1" hidden="1"/>
    <row r="4580" customFormat="1" hidden="1"/>
    <row r="4581" customFormat="1" hidden="1"/>
    <row r="4582" customFormat="1" hidden="1"/>
    <row r="4583" customFormat="1" hidden="1"/>
    <row r="4584" customFormat="1" hidden="1"/>
    <row r="4585" customFormat="1" hidden="1"/>
    <row r="4586" customFormat="1" hidden="1"/>
    <row r="4587" customFormat="1" hidden="1"/>
    <row r="4588" customFormat="1" hidden="1"/>
    <row r="4589" customFormat="1" hidden="1"/>
    <row r="4590" customFormat="1" hidden="1"/>
    <row r="4591" customFormat="1" hidden="1"/>
    <row r="4592" customFormat="1" hidden="1"/>
    <row r="4593" customFormat="1" hidden="1"/>
    <row r="4594" customFormat="1" hidden="1"/>
    <row r="4595" customFormat="1" hidden="1"/>
    <row r="4596" customFormat="1" hidden="1"/>
    <row r="4597" customFormat="1" hidden="1"/>
    <row r="4598" customFormat="1" hidden="1"/>
    <row r="4599" customFormat="1" hidden="1"/>
    <row r="4600" customFormat="1" hidden="1"/>
    <row r="4601" customFormat="1" hidden="1"/>
    <row r="4602" customFormat="1" hidden="1"/>
    <row r="4603" customFormat="1" hidden="1"/>
    <row r="4604" customFormat="1" hidden="1"/>
    <row r="4605" customFormat="1" hidden="1"/>
    <row r="4606" customFormat="1" hidden="1"/>
    <row r="4607" customFormat="1" hidden="1"/>
    <row r="4608" customFormat="1" hidden="1"/>
    <row r="4609" customFormat="1" hidden="1"/>
    <row r="4610" customFormat="1" hidden="1"/>
    <row r="4611" customFormat="1" hidden="1"/>
    <row r="4612" customFormat="1" hidden="1"/>
    <row r="4613" customFormat="1" hidden="1"/>
    <row r="4614" customFormat="1" hidden="1"/>
    <row r="4615" customFormat="1" hidden="1"/>
    <row r="4616" customFormat="1" hidden="1"/>
    <row r="4617" customFormat="1" hidden="1"/>
    <row r="4618" customFormat="1" hidden="1"/>
    <row r="4619" customFormat="1" hidden="1"/>
    <row r="4620" customFormat="1" hidden="1"/>
    <row r="4621" customFormat="1" hidden="1"/>
    <row r="4622" customFormat="1" hidden="1"/>
    <row r="4623" customFormat="1" hidden="1"/>
    <row r="4624" customFormat="1" hidden="1"/>
    <row r="4625" customFormat="1" hidden="1"/>
    <row r="4626" customFormat="1" hidden="1"/>
    <row r="4627" customFormat="1" hidden="1"/>
    <row r="4628" customFormat="1" hidden="1"/>
    <row r="4629" customFormat="1" hidden="1"/>
    <row r="4630" customFormat="1" hidden="1"/>
    <row r="4631" customFormat="1" hidden="1"/>
    <row r="4632" customFormat="1" hidden="1"/>
    <row r="4633" customFormat="1" hidden="1"/>
    <row r="4634" customFormat="1" hidden="1"/>
    <row r="4635" customFormat="1" hidden="1"/>
    <row r="4636" customFormat="1" hidden="1"/>
    <row r="4637" customFormat="1" hidden="1"/>
    <row r="4638" customFormat="1" hidden="1"/>
    <row r="4639" customFormat="1" hidden="1"/>
    <row r="4640" customFormat="1" hidden="1"/>
    <row r="4641" customFormat="1" hidden="1"/>
    <row r="4642" customFormat="1" hidden="1"/>
    <row r="4643" customFormat="1" hidden="1"/>
    <row r="4644" customFormat="1" hidden="1"/>
    <row r="4645" customFormat="1" hidden="1"/>
    <row r="4646" customFormat="1" hidden="1"/>
    <row r="4647" customFormat="1" hidden="1"/>
    <row r="4648" customFormat="1" hidden="1"/>
    <row r="4649" customFormat="1" hidden="1"/>
    <row r="4650" customFormat="1" hidden="1"/>
    <row r="4651" customFormat="1" hidden="1"/>
    <row r="4652" customFormat="1" hidden="1"/>
    <row r="4653" customFormat="1" hidden="1"/>
    <row r="4654" customFormat="1" hidden="1"/>
    <row r="4655" customFormat="1" hidden="1"/>
    <row r="4656" customFormat="1" hidden="1"/>
    <row r="4657" customFormat="1" hidden="1"/>
    <row r="4658" customFormat="1" hidden="1"/>
    <row r="4659" customFormat="1" hidden="1"/>
    <row r="4660" customFormat="1" hidden="1"/>
    <row r="4661" customFormat="1" hidden="1"/>
    <row r="4662" customFormat="1" hidden="1"/>
    <row r="4663" customFormat="1" hidden="1"/>
    <row r="4664" customFormat="1" hidden="1"/>
    <row r="4665" customFormat="1" hidden="1"/>
    <row r="4666" customFormat="1" hidden="1"/>
    <row r="4667" customFormat="1" hidden="1"/>
    <row r="4668" customFormat="1" hidden="1"/>
    <row r="4669" customFormat="1" hidden="1"/>
    <row r="4670" customFormat="1" hidden="1"/>
    <row r="4671" customFormat="1" hidden="1"/>
    <row r="4672" customFormat="1" hidden="1"/>
    <row r="4673" customFormat="1" hidden="1"/>
    <row r="4674" customFormat="1" hidden="1"/>
    <row r="4675" customFormat="1" hidden="1"/>
    <row r="4676" customFormat="1" hidden="1"/>
    <row r="4677" customFormat="1" hidden="1"/>
    <row r="4678" customFormat="1" hidden="1"/>
    <row r="4679" customFormat="1" hidden="1"/>
    <row r="4680" customFormat="1" hidden="1"/>
    <row r="4681" customFormat="1" hidden="1"/>
    <row r="4682" customFormat="1" hidden="1"/>
    <row r="4683" customFormat="1" hidden="1"/>
    <row r="4684" customFormat="1" hidden="1"/>
    <row r="4685" customFormat="1" hidden="1"/>
    <row r="4686" customFormat="1" hidden="1"/>
    <row r="4687" customFormat="1" hidden="1"/>
    <row r="4688" customFormat="1" hidden="1"/>
    <row r="4689" customFormat="1" hidden="1"/>
    <row r="4690" customFormat="1" hidden="1"/>
    <row r="4691" customFormat="1" hidden="1"/>
    <row r="4692" customFormat="1" hidden="1"/>
    <row r="4693" customFormat="1" hidden="1"/>
    <row r="4694" customFormat="1" hidden="1"/>
    <row r="4695" customFormat="1" hidden="1"/>
    <row r="4696" customFormat="1" hidden="1"/>
    <row r="4697" customFormat="1" hidden="1"/>
    <row r="4698" customFormat="1" hidden="1"/>
    <row r="4699" customFormat="1" hidden="1"/>
    <row r="4700" customFormat="1" hidden="1"/>
    <row r="4701" customFormat="1" hidden="1"/>
    <row r="4702" customFormat="1" hidden="1"/>
    <row r="4703" customFormat="1" hidden="1"/>
    <row r="4704" customFormat="1" hidden="1"/>
    <row r="4705" customFormat="1" hidden="1"/>
    <row r="4706" customFormat="1" hidden="1"/>
    <row r="4707" customFormat="1" hidden="1"/>
    <row r="4708" customFormat="1" hidden="1"/>
    <row r="4709" customFormat="1" hidden="1"/>
    <row r="4710" customFormat="1" hidden="1"/>
    <row r="4711" customFormat="1" hidden="1"/>
    <row r="4712" customFormat="1" hidden="1"/>
    <row r="4713" customFormat="1" hidden="1"/>
    <row r="4714" customFormat="1" hidden="1"/>
    <row r="4715" customFormat="1" hidden="1"/>
    <row r="4716" customFormat="1" hidden="1"/>
    <row r="4717" customFormat="1" hidden="1"/>
    <row r="4718" customFormat="1" hidden="1"/>
    <row r="4719" customFormat="1" hidden="1"/>
    <row r="4720" customFormat="1" hidden="1"/>
    <row r="4721" customFormat="1" hidden="1"/>
    <row r="4722" customFormat="1" hidden="1"/>
    <row r="4723" customFormat="1" hidden="1"/>
    <row r="4724" customFormat="1" hidden="1"/>
    <row r="4725" customFormat="1" hidden="1"/>
    <row r="4726" customFormat="1" hidden="1"/>
    <row r="4727" customFormat="1" hidden="1"/>
    <row r="4728" customFormat="1" hidden="1"/>
    <row r="4729" customFormat="1" hidden="1"/>
    <row r="4730" customFormat="1" hidden="1"/>
    <row r="4731" customFormat="1" hidden="1"/>
    <row r="4732" customFormat="1" hidden="1"/>
    <row r="4733" customFormat="1" hidden="1"/>
    <row r="4734" customFormat="1" hidden="1"/>
    <row r="4735" customFormat="1" hidden="1"/>
    <row r="4736" customFormat="1" hidden="1"/>
    <row r="4737" customFormat="1" hidden="1"/>
    <row r="4738" customFormat="1" hidden="1"/>
    <row r="4739" customFormat="1" hidden="1"/>
    <row r="4740" customFormat="1" hidden="1"/>
    <row r="4741" customFormat="1" hidden="1"/>
    <row r="4742" customFormat="1" hidden="1"/>
    <row r="4743" customFormat="1" hidden="1"/>
    <row r="4744" customFormat="1" hidden="1"/>
    <row r="4745" customFormat="1" hidden="1"/>
    <row r="4746" customFormat="1" hidden="1"/>
    <row r="4747" customFormat="1" hidden="1"/>
    <row r="4748" customFormat="1" hidden="1"/>
    <row r="4749" customFormat="1" hidden="1"/>
    <row r="4750" customFormat="1" hidden="1"/>
    <row r="4751" customFormat="1" hidden="1"/>
    <row r="4752" customFormat="1" hidden="1"/>
    <row r="4753" customFormat="1" hidden="1"/>
    <row r="4754" customFormat="1" hidden="1"/>
    <row r="4755" customFormat="1" hidden="1"/>
    <row r="4756" customFormat="1" hidden="1"/>
    <row r="4757" customFormat="1" hidden="1"/>
    <row r="4758" customFormat="1" hidden="1"/>
    <row r="4759" customFormat="1" hidden="1"/>
    <row r="4760" customFormat="1" hidden="1"/>
    <row r="4761" customFormat="1" hidden="1"/>
    <row r="4762" customFormat="1" hidden="1"/>
    <row r="4763" customFormat="1" hidden="1"/>
    <row r="4764" customFormat="1" hidden="1"/>
    <row r="4765" customFormat="1" hidden="1"/>
    <row r="4766" customFormat="1" hidden="1"/>
    <row r="4767" customFormat="1" hidden="1"/>
    <row r="4768" customFormat="1" hidden="1"/>
    <row r="4769" customFormat="1" hidden="1"/>
    <row r="4770" customFormat="1" hidden="1"/>
    <row r="4771" customFormat="1" hidden="1"/>
    <row r="4772" customFormat="1" hidden="1"/>
    <row r="4773" customFormat="1" hidden="1"/>
    <row r="4774" customFormat="1" hidden="1"/>
    <row r="4775" customFormat="1" hidden="1"/>
    <row r="4776" customFormat="1" hidden="1"/>
    <row r="4777" customFormat="1" hidden="1"/>
    <row r="4778" customFormat="1" hidden="1"/>
    <row r="4779" customFormat="1" hidden="1"/>
    <row r="4780" customFormat="1" hidden="1"/>
    <row r="4781" customFormat="1" hidden="1"/>
    <row r="4782" customFormat="1" hidden="1"/>
    <row r="4783" customFormat="1" hidden="1"/>
    <row r="4784" customFormat="1" hidden="1"/>
    <row r="4785" customFormat="1" hidden="1"/>
    <row r="4786" customFormat="1" hidden="1"/>
    <row r="4787" customFormat="1" hidden="1"/>
    <row r="4788" customFormat="1" hidden="1"/>
    <row r="4789" customFormat="1" hidden="1"/>
    <row r="4790" customFormat="1" hidden="1"/>
    <row r="4791" customFormat="1" hidden="1"/>
    <row r="4792" customFormat="1" hidden="1"/>
    <row r="4793" customFormat="1" hidden="1"/>
    <row r="4794" customFormat="1" hidden="1"/>
    <row r="4795" customFormat="1" hidden="1"/>
    <row r="4796" customFormat="1" hidden="1"/>
    <row r="4797" customFormat="1" hidden="1"/>
    <row r="4798" customFormat="1" hidden="1"/>
    <row r="4799" customFormat="1" hidden="1"/>
    <row r="4800" customFormat="1" hidden="1"/>
    <row r="4801" customFormat="1" hidden="1"/>
    <row r="4802" customFormat="1" hidden="1"/>
    <row r="4803" customFormat="1" hidden="1"/>
    <row r="4804" customFormat="1" hidden="1"/>
    <row r="4805" customFormat="1" hidden="1"/>
    <row r="4806" customFormat="1" hidden="1"/>
    <row r="4807" customFormat="1" hidden="1"/>
    <row r="4808" customFormat="1" hidden="1"/>
    <row r="4809" customFormat="1" hidden="1"/>
    <row r="4810" customFormat="1" hidden="1"/>
    <row r="4811" customFormat="1" hidden="1"/>
    <row r="4812" customFormat="1" hidden="1"/>
    <row r="4813" customFormat="1" hidden="1"/>
    <row r="4814" customFormat="1" hidden="1"/>
    <row r="4815" customFormat="1" hidden="1"/>
    <row r="4816" customFormat="1" hidden="1"/>
    <row r="4817" customFormat="1" hidden="1"/>
    <row r="4818" customFormat="1" hidden="1"/>
    <row r="4819" customFormat="1" hidden="1"/>
    <row r="4820" customFormat="1" hidden="1"/>
    <row r="4821" customFormat="1" hidden="1"/>
    <row r="4822" customFormat="1" hidden="1"/>
    <row r="4823" customFormat="1" hidden="1"/>
    <row r="4824" customFormat="1" hidden="1"/>
    <row r="4825" customFormat="1" hidden="1"/>
    <row r="4826" customFormat="1" hidden="1"/>
    <row r="4827" customFormat="1" hidden="1"/>
    <row r="4828" customFormat="1" hidden="1"/>
    <row r="4829" customFormat="1" hidden="1"/>
    <row r="4830" customFormat="1" hidden="1"/>
    <row r="4831" customFormat="1" hidden="1"/>
    <row r="4832" customFormat="1" hidden="1"/>
    <row r="4833" customFormat="1" hidden="1"/>
    <row r="4834" customFormat="1" hidden="1"/>
    <row r="4835" customFormat="1" hidden="1"/>
    <row r="4836" customFormat="1" hidden="1"/>
    <row r="4837" customFormat="1" hidden="1"/>
    <row r="4838" customFormat="1" hidden="1"/>
    <row r="4839" customFormat="1" hidden="1"/>
    <row r="4840" customFormat="1" hidden="1"/>
    <row r="4841" customFormat="1" hidden="1"/>
    <row r="4842" customFormat="1" hidden="1"/>
    <row r="4843" customFormat="1" hidden="1"/>
    <row r="4844" customFormat="1" hidden="1"/>
    <row r="4845" customFormat="1" hidden="1"/>
    <row r="4846" customFormat="1" hidden="1"/>
    <row r="4847" customFormat="1" hidden="1"/>
    <row r="4848" customFormat="1" hidden="1"/>
    <row r="4849" customFormat="1" hidden="1"/>
    <row r="4850" customFormat="1" hidden="1"/>
    <row r="4851" customFormat="1" hidden="1"/>
    <row r="4852" customFormat="1" hidden="1"/>
    <row r="4853" customFormat="1" hidden="1"/>
    <row r="4854" customFormat="1" hidden="1"/>
    <row r="4855" customFormat="1" hidden="1"/>
    <row r="4856" customFormat="1" hidden="1"/>
    <row r="4857" customFormat="1" hidden="1"/>
    <row r="4858" customFormat="1" hidden="1"/>
    <row r="4859" customFormat="1" hidden="1"/>
    <row r="4860" customFormat="1" hidden="1"/>
    <row r="4861" customFormat="1" hidden="1"/>
    <row r="4862" customFormat="1" hidden="1"/>
    <row r="4863" customFormat="1" hidden="1"/>
    <row r="4864" customFormat="1" hidden="1"/>
    <row r="4865" customFormat="1" hidden="1"/>
    <row r="4866" customFormat="1" hidden="1"/>
    <row r="4867" customFormat="1" hidden="1"/>
    <row r="4868" customFormat="1" hidden="1"/>
    <row r="4869" customFormat="1" hidden="1"/>
    <row r="4870" customFormat="1" hidden="1"/>
    <row r="4871" customFormat="1" hidden="1"/>
    <row r="4872" customFormat="1" hidden="1"/>
    <row r="4873" customFormat="1" hidden="1"/>
    <row r="4874" customFormat="1" hidden="1"/>
    <row r="4875" customFormat="1" hidden="1"/>
    <row r="4876" customFormat="1" hidden="1"/>
    <row r="4877" customFormat="1" hidden="1"/>
    <row r="4878" customFormat="1" hidden="1"/>
    <row r="4879" customFormat="1" hidden="1"/>
    <row r="4880" customFormat="1" hidden="1"/>
    <row r="4881" customFormat="1" hidden="1"/>
    <row r="4882" customFormat="1" hidden="1"/>
    <row r="4883" customFormat="1" hidden="1"/>
    <row r="4884" customFormat="1" hidden="1"/>
    <row r="4885" customFormat="1" hidden="1"/>
    <row r="4886" customFormat="1" hidden="1"/>
    <row r="4887" customFormat="1" hidden="1"/>
    <row r="4888" customFormat="1" hidden="1"/>
    <row r="4889" customFormat="1" hidden="1"/>
    <row r="4890" customFormat="1" hidden="1"/>
    <row r="4891" customFormat="1" hidden="1"/>
    <row r="4892" customFormat="1" hidden="1"/>
    <row r="4893" customFormat="1" hidden="1"/>
    <row r="4894" customFormat="1" hidden="1"/>
    <row r="4895" customFormat="1" hidden="1"/>
    <row r="4896" customFormat="1" hidden="1"/>
    <row r="4897" customFormat="1" hidden="1"/>
    <row r="4898" customFormat="1" hidden="1"/>
    <row r="4899" customFormat="1" hidden="1"/>
    <row r="4900" customFormat="1" hidden="1"/>
    <row r="4901" customFormat="1" hidden="1"/>
    <row r="4902" customFormat="1" hidden="1"/>
    <row r="4903" customFormat="1" hidden="1"/>
    <row r="4904" customFormat="1" hidden="1"/>
    <row r="4905" customFormat="1" hidden="1"/>
    <row r="4906" customFormat="1" hidden="1"/>
    <row r="4907" customFormat="1" hidden="1"/>
    <row r="4908" customFormat="1" hidden="1"/>
    <row r="4909" customFormat="1" hidden="1"/>
    <row r="4910" customFormat="1" hidden="1"/>
    <row r="4911" customFormat="1" hidden="1"/>
    <row r="4912" customFormat="1" hidden="1"/>
    <row r="4913" customFormat="1" hidden="1"/>
    <row r="4914" customFormat="1" hidden="1"/>
    <row r="4915" customFormat="1" hidden="1"/>
    <row r="4916" customFormat="1" hidden="1"/>
    <row r="4917" customFormat="1" hidden="1"/>
    <row r="4918" customFormat="1" hidden="1"/>
    <row r="4919" customFormat="1" hidden="1"/>
    <row r="4920" customFormat="1" hidden="1"/>
    <row r="4921" customFormat="1" hidden="1"/>
    <row r="4922" customFormat="1" hidden="1"/>
    <row r="4923" customFormat="1" hidden="1"/>
    <row r="4924" customFormat="1" hidden="1"/>
    <row r="4925" customFormat="1" hidden="1"/>
    <row r="4926" customFormat="1" hidden="1"/>
    <row r="4927" customFormat="1" hidden="1"/>
    <row r="4928" customFormat="1" hidden="1"/>
    <row r="4929" customFormat="1" hidden="1"/>
    <row r="4930" customFormat="1" hidden="1"/>
    <row r="4931" customFormat="1" hidden="1"/>
    <row r="4932" customFormat="1" hidden="1"/>
    <row r="4933" customFormat="1" hidden="1"/>
    <row r="4934" customFormat="1" hidden="1"/>
    <row r="4935" customFormat="1" hidden="1"/>
    <row r="4936" customFormat="1" hidden="1"/>
    <row r="4937" customFormat="1" hidden="1"/>
    <row r="4938" customFormat="1" hidden="1"/>
    <row r="4939" customFormat="1" hidden="1"/>
    <row r="4940" customFormat="1" hidden="1"/>
    <row r="4941" customFormat="1" hidden="1"/>
    <row r="4942" customFormat="1" hidden="1"/>
    <row r="4943" customFormat="1" hidden="1"/>
    <row r="4944" customFormat="1" hidden="1"/>
    <row r="4945" customFormat="1" hidden="1"/>
    <row r="4946" customFormat="1" hidden="1"/>
    <row r="4947" customFormat="1" hidden="1"/>
    <row r="4948" customFormat="1" hidden="1"/>
    <row r="4949" customFormat="1" hidden="1"/>
    <row r="4950" customFormat="1" hidden="1"/>
    <row r="4951" customFormat="1" hidden="1"/>
    <row r="4952" customFormat="1" hidden="1"/>
    <row r="4953" customFormat="1" hidden="1"/>
    <row r="4954" customFormat="1" hidden="1"/>
    <row r="4955" customFormat="1" hidden="1"/>
    <row r="4956" customFormat="1" hidden="1"/>
    <row r="4957" customFormat="1" hidden="1"/>
    <row r="4958" customFormat="1" hidden="1"/>
    <row r="4959" customFormat="1" hidden="1"/>
    <row r="4960" customFormat="1" hidden="1"/>
    <row r="4961" customFormat="1" hidden="1"/>
    <row r="4962" customFormat="1" hidden="1"/>
    <row r="4963" customFormat="1" hidden="1"/>
    <row r="4964" customFormat="1" hidden="1"/>
    <row r="4965" customFormat="1" hidden="1"/>
    <row r="4966" customFormat="1" hidden="1"/>
    <row r="4967" customFormat="1" hidden="1"/>
    <row r="4968" customFormat="1" hidden="1"/>
    <row r="4969" customFormat="1" hidden="1"/>
    <row r="4970" customFormat="1" hidden="1"/>
    <row r="4971" customFormat="1" hidden="1"/>
    <row r="4972" customFormat="1" hidden="1"/>
    <row r="4973" customFormat="1" hidden="1"/>
    <row r="4974" customFormat="1" hidden="1"/>
    <row r="4975" customFormat="1" hidden="1"/>
    <row r="4976" customFormat="1" hidden="1"/>
    <row r="4977" customFormat="1" hidden="1"/>
    <row r="4978" customFormat="1" hidden="1"/>
    <row r="4979" customFormat="1" hidden="1"/>
    <row r="4980" customFormat="1" hidden="1"/>
    <row r="4981" customFormat="1" hidden="1"/>
    <row r="4982" customFormat="1" hidden="1"/>
    <row r="4983" customFormat="1" hidden="1"/>
    <row r="4984" customFormat="1" hidden="1"/>
    <row r="4985" customFormat="1" hidden="1"/>
    <row r="4986" customFormat="1" hidden="1"/>
    <row r="4987" customFormat="1" hidden="1"/>
    <row r="4988" customFormat="1" hidden="1"/>
    <row r="4989" customFormat="1" hidden="1"/>
    <row r="4990" customFormat="1" hidden="1"/>
    <row r="4991" customFormat="1" hidden="1"/>
    <row r="4992" customFormat="1" hidden="1"/>
    <row r="4993" customFormat="1" hidden="1"/>
    <row r="4994" customFormat="1" hidden="1"/>
    <row r="4995" customFormat="1" hidden="1"/>
    <row r="4996" customFormat="1" hidden="1"/>
    <row r="4997" customFormat="1" hidden="1"/>
    <row r="4998" customFormat="1" hidden="1"/>
    <row r="4999" customFormat="1" hidden="1"/>
    <row r="5000" customFormat="1" hidden="1"/>
    <row r="5001" customFormat="1" hidden="1"/>
    <row r="5002" customFormat="1" hidden="1"/>
    <row r="5003" customFormat="1" hidden="1"/>
    <row r="5004" customFormat="1" hidden="1"/>
    <row r="5005" customFormat="1" hidden="1"/>
    <row r="5006" customFormat="1" hidden="1"/>
    <row r="5007" customFormat="1" hidden="1"/>
    <row r="5008" customFormat="1" hidden="1"/>
    <row r="5009" customFormat="1" hidden="1"/>
    <row r="5010" customFormat="1" hidden="1"/>
    <row r="5011" customFormat="1" hidden="1"/>
    <row r="5012" customFormat="1" hidden="1"/>
    <row r="5013" customFormat="1" hidden="1"/>
    <row r="5014" customFormat="1" hidden="1"/>
    <row r="5015" customFormat="1" hidden="1"/>
    <row r="5016" customFormat="1" hidden="1"/>
    <row r="5017" customFormat="1" hidden="1"/>
    <row r="5018" customFormat="1" hidden="1"/>
    <row r="5019" customFormat="1" hidden="1"/>
    <row r="5020" customFormat="1" hidden="1"/>
    <row r="5021" customFormat="1" hidden="1"/>
    <row r="5022" customFormat="1" hidden="1"/>
    <row r="5023" customFormat="1" hidden="1"/>
    <row r="5024" customFormat="1" hidden="1"/>
    <row r="5025" customFormat="1" hidden="1"/>
    <row r="5026" customFormat="1" hidden="1"/>
    <row r="5027" customFormat="1" hidden="1"/>
    <row r="5028" customFormat="1" hidden="1"/>
    <row r="5029" customFormat="1" hidden="1"/>
    <row r="5030" customFormat="1" hidden="1"/>
    <row r="5031" customFormat="1" hidden="1"/>
    <row r="5032" customFormat="1" hidden="1"/>
    <row r="5033" customFormat="1" hidden="1"/>
    <row r="5034" customFormat="1" hidden="1"/>
    <row r="5035" customFormat="1" hidden="1"/>
    <row r="5036" customFormat="1" hidden="1"/>
    <row r="5037" customFormat="1" hidden="1"/>
    <row r="5038" customFormat="1" hidden="1"/>
    <row r="5039" customFormat="1" hidden="1"/>
    <row r="5040" customFormat="1" hidden="1"/>
    <row r="5041" customFormat="1" hidden="1"/>
    <row r="5042" customFormat="1" hidden="1"/>
    <row r="5043" customFormat="1" hidden="1"/>
    <row r="5044" customFormat="1" hidden="1"/>
    <row r="5045" customFormat="1" hidden="1"/>
    <row r="5046" customFormat="1" hidden="1"/>
    <row r="5047" customFormat="1" hidden="1"/>
    <row r="5048" customFormat="1" hidden="1"/>
    <row r="5049" customFormat="1" hidden="1"/>
    <row r="5050" customFormat="1" hidden="1"/>
    <row r="5051" customFormat="1" hidden="1"/>
    <row r="5052" customFormat="1" hidden="1"/>
    <row r="5053" customFormat="1" hidden="1"/>
    <row r="5054" customFormat="1" hidden="1"/>
    <row r="5055" customFormat="1" hidden="1"/>
    <row r="5056" customFormat="1" hidden="1"/>
    <row r="5057" customFormat="1" hidden="1"/>
    <row r="5058" customFormat="1" hidden="1"/>
    <row r="5059" customFormat="1" hidden="1"/>
    <row r="5060" customFormat="1" hidden="1"/>
    <row r="5061" customFormat="1" hidden="1"/>
    <row r="5062" customFormat="1" hidden="1"/>
    <row r="5063" customFormat="1" hidden="1"/>
    <row r="5064" customFormat="1" hidden="1"/>
    <row r="5065" customFormat="1" hidden="1"/>
    <row r="5066" customFormat="1" hidden="1"/>
    <row r="5067" customFormat="1" hidden="1"/>
    <row r="5068" customFormat="1" hidden="1"/>
    <row r="5069" customFormat="1" hidden="1"/>
    <row r="5070" customFormat="1" hidden="1"/>
    <row r="5071" customFormat="1" hidden="1"/>
    <row r="5072" customFormat="1" hidden="1"/>
    <row r="5073" customFormat="1" hidden="1"/>
    <row r="5074" customFormat="1" hidden="1"/>
    <row r="5075" customFormat="1" hidden="1"/>
    <row r="5076" customFormat="1" hidden="1"/>
    <row r="5077" customFormat="1" hidden="1"/>
    <row r="5078" customFormat="1" hidden="1"/>
    <row r="5079" customFormat="1" hidden="1"/>
    <row r="5080" customFormat="1" hidden="1"/>
    <row r="5081" customFormat="1" hidden="1"/>
    <row r="5082" customFormat="1" hidden="1"/>
    <row r="5083" customFormat="1" hidden="1"/>
    <row r="5084" customFormat="1" hidden="1"/>
    <row r="5085" customFormat="1" hidden="1"/>
    <row r="5086" customFormat="1" hidden="1"/>
    <row r="5087" customFormat="1" hidden="1"/>
    <row r="5088" customFormat="1" hidden="1"/>
    <row r="5089" customFormat="1" hidden="1"/>
    <row r="5090" customFormat="1" hidden="1"/>
    <row r="5091" customFormat="1" hidden="1"/>
    <row r="5092" customFormat="1" hidden="1"/>
    <row r="5093" customFormat="1" hidden="1"/>
    <row r="5094" customFormat="1" hidden="1"/>
    <row r="5095" customFormat="1" hidden="1"/>
    <row r="5096" customFormat="1" hidden="1"/>
    <row r="5097" customFormat="1" hidden="1"/>
    <row r="5098" customFormat="1" hidden="1"/>
    <row r="5099" customFormat="1" hidden="1"/>
    <row r="5100" customFormat="1" hidden="1"/>
    <row r="5101" customFormat="1" hidden="1"/>
    <row r="5102" customFormat="1" hidden="1"/>
    <row r="5103" customFormat="1" hidden="1"/>
    <row r="5104" customFormat="1" hidden="1"/>
    <row r="5105" customFormat="1" hidden="1"/>
    <row r="5106" customFormat="1" hidden="1"/>
    <row r="5107" customFormat="1" hidden="1"/>
    <row r="5108" customFormat="1" hidden="1"/>
    <row r="5109" customFormat="1" hidden="1"/>
    <row r="5110" customFormat="1" hidden="1"/>
    <row r="5111" customFormat="1" hidden="1"/>
    <row r="5112" customFormat="1" hidden="1"/>
    <row r="5113" customFormat="1" hidden="1"/>
    <row r="5114" customFormat="1" hidden="1"/>
    <row r="5115" customFormat="1" hidden="1"/>
    <row r="5116" customFormat="1" hidden="1"/>
    <row r="5117" customFormat="1" hidden="1"/>
    <row r="5118" customFormat="1" hidden="1"/>
    <row r="5119" customFormat="1" hidden="1"/>
    <row r="5120" customFormat="1" hidden="1"/>
    <row r="5121" customFormat="1" hidden="1"/>
    <row r="5122" customFormat="1" hidden="1"/>
    <row r="5123" customFormat="1" hidden="1"/>
    <row r="5124" customFormat="1" hidden="1"/>
    <row r="5125" customFormat="1" hidden="1"/>
    <row r="5126" customFormat="1" hidden="1"/>
    <row r="5127" customFormat="1" hidden="1"/>
    <row r="5128" customFormat="1" hidden="1"/>
    <row r="5129" customFormat="1" hidden="1"/>
    <row r="5130" customFormat="1" hidden="1"/>
    <row r="5131" customFormat="1" hidden="1"/>
    <row r="5132" customFormat="1" hidden="1"/>
    <row r="5133" customFormat="1" hidden="1"/>
    <row r="5134" customFormat="1" hidden="1"/>
    <row r="5135" customFormat="1" hidden="1"/>
    <row r="5136" customFormat="1" hidden="1"/>
    <row r="5137" customFormat="1" hidden="1"/>
    <row r="5138" customFormat="1" hidden="1"/>
    <row r="5139" customFormat="1" hidden="1"/>
    <row r="5140" customFormat="1" hidden="1"/>
    <row r="5141" customFormat="1" hidden="1"/>
    <row r="5142" customFormat="1" hidden="1"/>
    <row r="5143" customFormat="1" hidden="1"/>
    <row r="5144" customFormat="1" hidden="1"/>
    <row r="5145" customFormat="1" hidden="1"/>
    <row r="5146" customFormat="1" hidden="1"/>
    <row r="5147" customFormat="1" hidden="1"/>
    <row r="5148" customFormat="1" hidden="1"/>
    <row r="5149" customFormat="1" hidden="1"/>
    <row r="5150" customFormat="1" hidden="1"/>
    <row r="5151" customFormat="1" hidden="1"/>
    <row r="5152" customFormat="1" hidden="1"/>
    <row r="5153" customFormat="1" hidden="1"/>
    <row r="5154" customFormat="1" hidden="1"/>
    <row r="5155" customFormat="1" hidden="1"/>
    <row r="5156" customFormat="1" hidden="1"/>
    <row r="5157" customFormat="1" hidden="1"/>
    <row r="5158" customFormat="1" hidden="1"/>
    <row r="5159" customFormat="1" hidden="1"/>
    <row r="5160" customFormat="1" hidden="1"/>
    <row r="5161" customFormat="1" hidden="1"/>
    <row r="5162" customFormat="1" hidden="1"/>
    <row r="5163" customFormat="1" hidden="1"/>
    <row r="5164" customFormat="1" hidden="1"/>
    <row r="5165" customFormat="1" hidden="1"/>
    <row r="5166" customFormat="1" hidden="1"/>
    <row r="5167" customFormat="1" hidden="1"/>
    <row r="5168" customFormat="1" hidden="1"/>
    <row r="5169" customFormat="1" hidden="1"/>
    <row r="5170" customFormat="1" hidden="1"/>
    <row r="5171" customFormat="1" hidden="1"/>
    <row r="5172" customFormat="1" hidden="1"/>
    <row r="5173" customFormat="1" hidden="1"/>
    <row r="5174" customFormat="1" hidden="1"/>
    <row r="5175" customFormat="1" hidden="1"/>
    <row r="5176" customFormat="1" hidden="1"/>
    <row r="5177" customFormat="1" hidden="1"/>
    <row r="5178" customFormat="1" hidden="1"/>
    <row r="5179" customFormat="1" hidden="1"/>
    <row r="5180" customFormat="1" hidden="1"/>
    <row r="5181" customFormat="1" hidden="1"/>
    <row r="5182" customFormat="1" hidden="1"/>
    <row r="5183" customFormat="1" hidden="1"/>
    <row r="5184" customFormat="1" hidden="1"/>
    <row r="5185" customFormat="1" hidden="1"/>
    <row r="5186" customFormat="1" hidden="1"/>
    <row r="5187" customFormat="1" hidden="1"/>
    <row r="5188" customFormat="1" hidden="1"/>
    <row r="5189" customFormat="1" hidden="1"/>
    <row r="5190" customFormat="1" hidden="1"/>
    <row r="5191" customFormat="1" hidden="1"/>
    <row r="5192" customFormat="1" hidden="1"/>
    <row r="5193" customFormat="1" hidden="1"/>
    <row r="5194" customFormat="1" hidden="1"/>
    <row r="5195" customFormat="1" hidden="1"/>
    <row r="5196" customFormat="1" hidden="1"/>
    <row r="5197" customFormat="1" hidden="1"/>
    <row r="5198" customFormat="1" hidden="1"/>
    <row r="5199" customFormat="1" hidden="1"/>
    <row r="5200" customFormat="1" hidden="1"/>
    <row r="5201" customFormat="1" hidden="1"/>
    <row r="5202" customFormat="1" hidden="1"/>
    <row r="5203" customFormat="1" hidden="1"/>
    <row r="5204" customFormat="1" hidden="1"/>
    <row r="5205" customFormat="1" hidden="1"/>
    <row r="5206" customFormat="1" hidden="1"/>
    <row r="5207" customFormat="1" hidden="1"/>
    <row r="5208" customFormat="1" hidden="1"/>
    <row r="5209" customFormat="1" hidden="1"/>
    <row r="5210" customFormat="1" hidden="1"/>
    <row r="5211" customFormat="1" hidden="1"/>
    <row r="5212" customFormat="1" hidden="1"/>
    <row r="5213" customFormat="1" hidden="1"/>
    <row r="5214" customFormat="1" hidden="1"/>
    <row r="5215" customFormat="1" hidden="1"/>
    <row r="5216" customFormat="1" hidden="1"/>
    <row r="5217" customFormat="1" hidden="1"/>
    <row r="5218" customFormat="1" hidden="1"/>
    <row r="5219" customFormat="1" hidden="1"/>
    <row r="5220" customFormat="1" hidden="1"/>
    <row r="5221" customFormat="1" hidden="1"/>
    <row r="5222" customFormat="1" hidden="1"/>
    <row r="5223" customFormat="1" hidden="1"/>
    <row r="5224" customFormat="1" hidden="1"/>
    <row r="5225" customFormat="1" hidden="1"/>
    <row r="5226" customFormat="1" hidden="1"/>
    <row r="5227" customFormat="1" hidden="1"/>
    <row r="5228" customFormat="1" hidden="1"/>
    <row r="5229" customFormat="1" hidden="1"/>
    <row r="5230" customFormat="1" hidden="1"/>
    <row r="5231" customFormat="1" hidden="1"/>
    <row r="5232" customFormat="1" hidden="1"/>
    <row r="5233" customFormat="1" hidden="1"/>
    <row r="5234" customFormat="1" hidden="1"/>
    <row r="5235" customFormat="1" hidden="1"/>
    <row r="5236" customFormat="1" hidden="1"/>
    <row r="5237" customFormat="1" hidden="1"/>
    <row r="5238" customFormat="1" hidden="1"/>
    <row r="5239" customFormat="1" hidden="1"/>
    <row r="5240" customFormat="1" hidden="1"/>
    <row r="5241" customFormat="1" hidden="1"/>
    <row r="5242" customFormat="1" hidden="1"/>
    <row r="5243" customFormat="1" hidden="1"/>
    <row r="5244" customFormat="1" hidden="1"/>
    <row r="5245" customFormat="1" hidden="1"/>
    <row r="5246" customFormat="1" hidden="1"/>
    <row r="5247" customFormat="1" hidden="1"/>
    <row r="5248" customFormat="1" hidden="1"/>
    <row r="5249" customFormat="1" hidden="1"/>
    <row r="5250" customFormat="1" hidden="1"/>
    <row r="5251" customFormat="1" hidden="1"/>
    <row r="5252" customFormat="1" hidden="1"/>
    <row r="5253" customFormat="1" hidden="1"/>
    <row r="5254" customFormat="1" hidden="1"/>
    <row r="5255" customFormat="1" hidden="1"/>
    <row r="5256" customFormat="1" hidden="1"/>
    <row r="5257" customFormat="1" hidden="1"/>
    <row r="5258" customFormat="1" hidden="1"/>
    <row r="5259" customFormat="1" hidden="1"/>
    <row r="5260" customFormat="1" hidden="1"/>
    <row r="5261" customFormat="1" hidden="1"/>
    <row r="5262" customFormat="1" hidden="1"/>
    <row r="5263" customFormat="1" hidden="1"/>
    <row r="5264" customFormat="1" hidden="1"/>
    <row r="5265" customFormat="1" hidden="1"/>
    <row r="5266" customFormat="1" hidden="1"/>
    <row r="5267" customFormat="1" hidden="1"/>
    <row r="5268" customFormat="1" hidden="1"/>
    <row r="5269" customFormat="1" hidden="1"/>
    <row r="5270" customFormat="1" hidden="1"/>
    <row r="5271" customFormat="1" hidden="1"/>
    <row r="5272" customFormat="1" hidden="1"/>
    <row r="5273" customFormat="1" hidden="1"/>
    <row r="5274" customFormat="1" hidden="1"/>
    <row r="5275" customFormat="1" hidden="1"/>
    <row r="5276" customFormat="1" hidden="1"/>
    <row r="5277" customFormat="1" hidden="1"/>
    <row r="5278" customFormat="1" hidden="1"/>
    <row r="5279" customFormat="1" hidden="1"/>
    <row r="5280" customFormat="1" hidden="1"/>
    <row r="5281" customFormat="1" hidden="1"/>
    <row r="5282" customFormat="1" hidden="1"/>
    <row r="5283" customFormat="1" hidden="1"/>
    <row r="5284" customFormat="1" hidden="1"/>
    <row r="5285" customFormat="1" hidden="1"/>
    <row r="5286" customFormat="1" hidden="1"/>
    <row r="5287" customFormat="1" hidden="1"/>
    <row r="5288" customFormat="1" hidden="1"/>
    <row r="5289" customFormat="1" hidden="1"/>
    <row r="5290" customFormat="1" hidden="1"/>
    <row r="5291" customFormat="1" hidden="1"/>
    <row r="5292" customFormat="1" hidden="1"/>
    <row r="5293" customFormat="1" hidden="1"/>
    <row r="5294" customFormat="1" hidden="1"/>
    <row r="5295" customFormat="1" hidden="1"/>
    <row r="5296" customFormat="1" hidden="1"/>
    <row r="5297" customFormat="1" hidden="1"/>
    <row r="5298" customFormat="1" hidden="1"/>
    <row r="5299" customFormat="1" hidden="1"/>
    <row r="5300" customFormat="1" hidden="1"/>
    <row r="5301" customFormat="1" hidden="1"/>
    <row r="5302" customFormat="1" hidden="1"/>
    <row r="5303" customFormat="1" hidden="1"/>
    <row r="5304" customFormat="1" hidden="1"/>
    <row r="5305" customFormat="1" hidden="1"/>
    <row r="5306" customFormat="1" hidden="1"/>
    <row r="5307" customFormat="1" hidden="1"/>
    <row r="5308" customFormat="1" hidden="1"/>
    <row r="5309" customFormat="1" hidden="1"/>
    <row r="5310" customFormat="1" hidden="1"/>
    <row r="5311" customFormat="1" hidden="1"/>
    <row r="5312" customFormat="1" hidden="1"/>
    <row r="5313" customFormat="1" hidden="1"/>
    <row r="5314" customFormat="1" hidden="1"/>
    <row r="5315" customFormat="1" hidden="1"/>
    <row r="5316" customFormat="1" hidden="1"/>
    <row r="5317" customFormat="1" hidden="1"/>
    <row r="5318" customFormat="1" hidden="1"/>
    <row r="5319" customFormat="1" hidden="1"/>
    <row r="5320" customFormat="1" hidden="1"/>
    <row r="5321" customFormat="1" hidden="1"/>
    <row r="5322" customFormat="1" hidden="1"/>
    <row r="5323" customFormat="1" hidden="1"/>
    <row r="5324" customFormat="1" hidden="1"/>
    <row r="5325" customFormat="1" hidden="1"/>
    <row r="5326" customFormat="1" hidden="1"/>
    <row r="5327" customFormat="1" hidden="1"/>
    <row r="5328" customFormat="1" hidden="1"/>
    <row r="5329" customFormat="1" hidden="1"/>
    <row r="5330" customFormat="1" hidden="1"/>
    <row r="5331" customFormat="1" hidden="1"/>
    <row r="5332" customFormat="1" hidden="1"/>
    <row r="5333" customFormat="1" hidden="1"/>
    <row r="5334" customFormat="1" hidden="1"/>
    <row r="5335" customFormat="1" hidden="1"/>
    <row r="5336" customFormat="1" hidden="1"/>
    <row r="5337" customFormat="1" hidden="1"/>
    <row r="5338" customFormat="1" hidden="1"/>
    <row r="5339" customFormat="1" hidden="1"/>
    <row r="5340" customFormat="1" hidden="1"/>
    <row r="5341" customFormat="1" hidden="1"/>
    <row r="5342" customFormat="1" hidden="1"/>
    <row r="5343" customFormat="1" hidden="1"/>
    <row r="5344" customFormat="1" hidden="1"/>
    <row r="5345" customFormat="1" hidden="1"/>
    <row r="5346" customFormat="1" hidden="1"/>
    <row r="5347" customFormat="1" hidden="1"/>
    <row r="5348" customFormat="1" hidden="1"/>
    <row r="5349" customFormat="1" hidden="1"/>
    <row r="5350" customFormat="1" hidden="1"/>
    <row r="5351" customFormat="1" hidden="1"/>
    <row r="5352" customFormat="1" hidden="1"/>
    <row r="5353" customFormat="1" hidden="1"/>
    <row r="5354" customFormat="1" hidden="1"/>
    <row r="5355" customFormat="1" hidden="1"/>
    <row r="5356" customFormat="1" hidden="1"/>
    <row r="5357" customFormat="1" hidden="1"/>
    <row r="5358" customFormat="1" hidden="1"/>
    <row r="5359" customFormat="1" hidden="1"/>
    <row r="5360" customFormat="1" hidden="1"/>
    <row r="5361" customFormat="1" hidden="1"/>
    <row r="5362" customFormat="1" hidden="1"/>
    <row r="5363" customFormat="1" hidden="1"/>
    <row r="5364" customFormat="1" hidden="1"/>
    <row r="5365" customFormat="1" hidden="1"/>
    <row r="5366" customFormat="1" hidden="1"/>
    <row r="5367" customFormat="1" hidden="1"/>
    <row r="5368" customFormat="1" hidden="1"/>
    <row r="5369" customFormat="1" hidden="1"/>
    <row r="5370" customFormat="1" hidden="1"/>
    <row r="5371" customFormat="1" hidden="1"/>
    <row r="5372" customFormat="1" hidden="1"/>
    <row r="5373" customFormat="1" hidden="1"/>
    <row r="5374" customFormat="1" hidden="1"/>
    <row r="5375" customFormat="1" hidden="1"/>
    <row r="5376" customFormat="1" hidden="1"/>
    <row r="5377" customFormat="1" hidden="1"/>
    <row r="5378" customFormat="1" hidden="1"/>
    <row r="5379" customFormat="1" hidden="1"/>
    <row r="5380" customFormat="1" hidden="1"/>
    <row r="5381" customFormat="1" hidden="1"/>
    <row r="5382" customFormat="1" hidden="1"/>
    <row r="5383" customFormat="1" hidden="1"/>
    <row r="5384" customFormat="1" hidden="1"/>
    <row r="5385" customFormat="1" hidden="1"/>
    <row r="5386" customFormat="1" hidden="1"/>
    <row r="5387" customFormat="1" hidden="1"/>
    <row r="5388" customFormat="1" hidden="1"/>
    <row r="5389" customFormat="1" hidden="1"/>
    <row r="5390" customFormat="1" hidden="1"/>
    <row r="5391" customFormat="1" hidden="1"/>
    <row r="5392" customFormat="1" hidden="1"/>
    <row r="5393" customFormat="1" hidden="1"/>
    <row r="5394" customFormat="1" hidden="1"/>
    <row r="5395" customFormat="1" hidden="1"/>
    <row r="5396" customFormat="1" hidden="1"/>
    <row r="5397" customFormat="1" hidden="1"/>
    <row r="5398" customFormat="1" hidden="1"/>
    <row r="5399" customFormat="1" hidden="1"/>
    <row r="5400" customFormat="1" hidden="1"/>
    <row r="5401" customFormat="1" hidden="1"/>
    <row r="5402" customFormat="1" hidden="1"/>
    <row r="5403" customFormat="1" hidden="1"/>
    <row r="5404" customFormat="1" hidden="1"/>
    <row r="5405" customFormat="1" hidden="1"/>
    <row r="5406" customFormat="1" hidden="1"/>
    <row r="5407" customFormat="1" hidden="1"/>
    <row r="5408" customFormat="1" hidden="1"/>
    <row r="5409" customFormat="1" hidden="1"/>
    <row r="5410" customFormat="1" hidden="1"/>
    <row r="5411" customFormat="1" hidden="1"/>
    <row r="5412" customFormat="1" hidden="1"/>
    <row r="5413" customFormat="1" hidden="1"/>
    <row r="5414" customFormat="1" hidden="1"/>
    <row r="5415" customFormat="1" hidden="1"/>
    <row r="5416" customFormat="1" hidden="1"/>
    <row r="5417" customFormat="1" hidden="1"/>
    <row r="5418" customFormat="1" hidden="1"/>
    <row r="5419" customFormat="1" hidden="1"/>
    <row r="5420" customFormat="1" hidden="1"/>
    <row r="5421" customFormat="1" hidden="1"/>
    <row r="5422" customFormat="1" hidden="1"/>
    <row r="5423" customFormat="1" hidden="1"/>
    <row r="5424" customFormat="1" hidden="1"/>
    <row r="5425" customFormat="1" hidden="1"/>
    <row r="5426" customFormat="1" hidden="1"/>
    <row r="5427" customFormat="1" hidden="1"/>
    <row r="5428" customFormat="1" hidden="1"/>
    <row r="5429" customFormat="1" hidden="1"/>
    <row r="5430" customFormat="1" hidden="1"/>
    <row r="5431" customFormat="1" hidden="1"/>
    <row r="5432" customFormat="1" hidden="1"/>
    <row r="5433" customFormat="1" hidden="1"/>
    <row r="5434" customFormat="1" hidden="1"/>
    <row r="5435" customFormat="1" hidden="1"/>
    <row r="5436" customFormat="1" hidden="1"/>
    <row r="5437" customFormat="1" hidden="1"/>
    <row r="5438" customFormat="1" hidden="1"/>
    <row r="5439" customFormat="1" hidden="1"/>
    <row r="5440" customFormat="1" hidden="1"/>
    <row r="5441" customFormat="1" hidden="1"/>
    <row r="5442" customFormat="1" hidden="1"/>
    <row r="5443" customFormat="1" hidden="1"/>
    <row r="5444" customFormat="1" hidden="1"/>
    <row r="5445" customFormat="1" hidden="1"/>
    <row r="5446" customFormat="1" hidden="1"/>
    <row r="5447" customFormat="1" hidden="1"/>
    <row r="5448" customFormat="1" hidden="1"/>
    <row r="5449" customFormat="1" hidden="1"/>
    <row r="5450" customFormat="1" hidden="1"/>
    <row r="5451" customFormat="1" hidden="1"/>
    <row r="5452" customFormat="1" hidden="1"/>
    <row r="5453" customFormat="1" hidden="1"/>
    <row r="5454" customFormat="1" hidden="1"/>
    <row r="5455" customFormat="1" hidden="1"/>
    <row r="5456" customFormat="1" hidden="1"/>
    <row r="5457" customFormat="1" hidden="1"/>
    <row r="5458" customFormat="1" hidden="1"/>
    <row r="5459" customFormat="1" hidden="1"/>
    <row r="5460" customFormat="1" hidden="1"/>
    <row r="5461" customFormat="1" hidden="1"/>
    <row r="5462" customFormat="1" hidden="1"/>
    <row r="5463" customFormat="1" hidden="1"/>
    <row r="5464" customFormat="1" hidden="1"/>
    <row r="5465" customFormat="1" hidden="1"/>
    <row r="5466" customFormat="1" hidden="1"/>
    <row r="5467" customFormat="1" hidden="1"/>
    <row r="5468" customFormat="1" hidden="1"/>
    <row r="5469" customFormat="1" hidden="1"/>
    <row r="5470" customFormat="1" hidden="1"/>
    <row r="5471" customFormat="1" hidden="1"/>
    <row r="5472" customFormat="1" hidden="1"/>
    <row r="5473" customFormat="1" hidden="1"/>
    <row r="5474" customFormat="1" hidden="1"/>
    <row r="5475" customFormat="1" hidden="1"/>
    <row r="5476" customFormat="1" hidden="1"/>
    <row r="5477" customFormat="1" hidden="1"/>
    <row r="5478" customFormat="1" hidden="1"/>
    <row r="5479" customFormat="1" hidden="1"/>
    <row r="5480" customFormat="1" hidden="1"/>
    <row r="5481" customFormat="1" hidden="1"/>
    <row r="5482" customFormat="1" hidden="1"/>
    <row r="5483" customFormat="1" hidden="1"/>
    <row r="5484" customFormat="1" hidden="1"/>
    <row r="5485" customFormat="1" hidden="1"/>
    <row r="5486" customFormat="1" hidden="1"/>
    <row r="5487" customFormat="1" hidden="1"/>
    <row r="5488" customFormat="1" hidden="1"/>
    <row r="5489" customFormat="1" hidden="1"/>
    <row r="5490" customFormat="1" hidden="1"/>
    <row r="5491" customFormat="1" hidden="1"/>
    <row r="5492" customFormat="1" hidden="1"/>
    <row r="5493" customFormat="1" hidden="1"/>
    <row r="5494" customFormat="1" hidden="1"/>
    <row r="5495" customFormat="1" hidden="1"/>
    <row r="5496" customFormat="1" hidden="1"/>
    <row r="5497" customFormat="1" hidden="1"/>
    <row r="5498" customFormat="1" hidden="1"/>
    <row r="5499" customFormat="1" hidden="1"/>
    <row r="5500" customFormat="1" hidden="1"/>
    <row r="5501" customFormat="1" hidden="1"/>
    <row r="5502" customFormat="1" hidden="1"/>
    <row r="5503" customFormat="1" hidden="1"/>
    <row r="5504" customFormat="1" hidden="1"/>
    <row r="5505" customFormat="1" hidden="1"/>
    <row r="5506" customFormat="1" hidden="1"/>
    <row r="5507" customFormat="1" hidden="1"/>
    <row r="5508" customFormat="1" hidden="1"/>
    <row r="5509" customFormat="1" hidden="1"/>
    <row r="5510" customFormat="1" hidden="1"/>
    <row r="5511" customFormat="1" hidden="1"/>
    <row r="5512" customFormat="1" hidden="1"/>
    <row r="5513" customFormat="1" hidden="1"/>
    <row r="5514" customFormat="1" hidden="1"/>
    <row r="5515" customFormat="1" hidden="1"/>
    <row r="5516" customFormat="1" hidden="1"/>
    <row r="5517" customFormat="1" hidden="1"/>
    <row r="5518" customFormat="1" hidden="1"/>
    <row r="5519" customFormat="1" hidden="1"/>
    <row r="5520" customFormat="1" hidden="1"/>
    <row r="5521" customFormat="1" hidden="1"/>
    <row r="5522" customFormat="1" hidden="1"/>
    <row r="5523" customFormat="1" hidden="1"/>
    <row r="5524" customFormat="1" hidden="1"/>
    <row r="5525" customFormat="1" hidden="1"/>
    <row r="5526" customFormat="1" hidden="1"/>
    <row r="5527" customFormat="1" hidden="1"/>
    <row r="5528" customFormat="1" hidden="1"/>
    <row r="5529" customFormat="1" hidden="1"/>
    <row r="5530" customFormat="1" hidden="1"/>
    <row r="5531" customFormat="1" hidden="1"/>
    <row r="5532" customFormat="1" hidden="1"/>
    <row r="5533" customFormat="1" hidden="1"/>
    <row r="5534" customFormat="1" hidden="1"/>
    <row r="5535" customFormat="1" hidden="1"/>
    <row r="5536" customFormat="1" hidden="1"/>
    <row r="5537" customFormat="1" hidden="1"/>
    <row r="5538" customFormat="1" hidden="1"/>
    <row r="5539" customFormat="1" hidden="1"/>
    <row r="5540" customFormat="1" hidden="1"/>
    <row r="5541" customFormat="1" hidden="1"/>
    <row r="5542" customFormat="1" hidden="1"/>
    <row r="5543" customFormat="1" hidden="1"/>
    <row r="5544" customFormat="1" hidden="1"/>
    <row r="5545" customFormat="1" hidden="1"/>
    <row r="5546" customFormat="1" hidden="1"/>
    <row r="5547" customFormat="1" hidden="1"/>
    <row r="5548" customFormat="1" hidden="1"/>
    <row r="5549" customFormat="1" hidden="1"/>
    <row r="5550" customFormat="1" hidden="1"/>
    <row r="5551" customFormat="1" hidden="1"/>
    <row r="5552" customFormat="1" hidden="1"/>
    <row r="5553" customFormat="1" hidden="1"/>
    <row r="5554" customFormat="1" hidden="1"/>
    <row r="5555" customFormat="1" hidden="1"/>
    <row r="5556" customFormat="1" hidden="1"/>
    <row r="5557" customFormat="1" hidden="1"/>
    <row r="5558" customFormat="1" hidden="1"/>
    <row r="5559" customFormat="1" hidden="1"/>
    <row r="5560" customFormat="1" hidden="1"/>
    <row r="5561" customFormat="1" hidden="1"/>
    <row r="5562" customFormat="1" hidden="1"/>
    <row r="5563" customFormat="1" hidden="1"/>
    <row r="5564" customFormat="1" hidden="1"/>
    <row r="5565" customFormat="1" hidden="1"/>
    <row r="5566" customFormat="1" hidden="1"/>
    <row r="5567" customFormat="1" hidden="1"/>
    <row r="5568" customFormat="1" hidden="1"/>
    <row r="5569" customFormat="1" hidden="1"/>
    <row r="5570" customFormat="1" hidden="1"/>
    <row r="5571" customFormat="1" hidden="1"/>
    <row r="5572" customFormat="1" hidden="1"/>
    <row r="5573" customFormat="1" hidden="1"/>
    <row r="5574" customFormat="1" hidden="1"/>
    <row r="5575" customFormat="1" hidden="1"/>
    <row r="5576" customFormat="1" hidden="1"/>
    <row r="5577" customFormat="1" hidden="1"/>
    <row r="5578" customFormat="1" hidden="1"/>
    <row r="5579" customFormat="1" hidden="1"/>
    <row r="5580" customFormat="1" hidden="1"/>
    <row r="5581" customFormat="1" hidden="1"/>
    <row r="5582" customFormat="1" hidden="1"/>
    <row r="5583" customFormat="1" hidden="1"/>
    <row r="5584" customFormat="1" hidden="1"/>
    <row r="5585" customFormat="1" hidden="1"/>
    <row r="5586" customFormat="1" hidden="1"/>
    <row r="5587" customFormat="1" hidden="1"/>
    <row r="5588" customFormat="1" hidden="1"/>
    <row r="5589" customFormat="1" hidden="1"/>
    <row r="5590" customFormat="1" hidden="1"/>
    <row r="5591" customFormat="1" hidden="1"/>
    <row r="5592" customFormat="1" hidden="1"/>
    <row r="5593" customFormat="1" hidden="1"/>
    <row r="5594" customFormat="1" hidden="1"/>
    <row r="5595" customFormat="1" hidden="1"/>
    <row r="5596" customFormat="1" hidden="1"/>
    <row r="5597" customFormat="1" hidden="1"/>
    <row r="5598" customFormat="1" hidden="1"/>
    <row r="5599" customFormat="1" hidden="1"/>
    <row r="5600" customFormat="1" hidden="1"/>
    <row r="5601" customFormat="1" hidden="1"/>
    <row r="5602" customFormat="1" hidden="1"/>
    <row r="5603" customFormat="1" hidden="1"/>
    <row r="5604" customFormat="1" hidden="1"/>
    <row r="5605" customFormat="1" hidden="1"/>
    <row r="5606" customFormat="1" hidden="1"/>
    <row r="5607" customFormat="1" hidden="1"/>
    <row r="5608" customFormat="1" hidden="1"/>
    <row r="5609" customFormat="1" hidden="1"/>
    <row r="5610" customFormat="1" hidden="1"/>
    <row r="5611" customFormat="1" hidden="1"/>
    <row r="5612" customFormat="1" hidden="1"/>
    <row r="5613" customFormat="1" hidden="1"/>
    <row r="5614" customFormat="1" hidden="1"/>
    <row r="5615" customFormat="1" hidden="1"/>
    <row r="5616" customFormat="1" hidden="1"/>
    <row r="5617" customFormat="1" hidden="1"/>
    <row r="5618" customFormat="1" hidden="1"/>
    <row r="5619" customFormat="1" hidden="1"/>
    <row r="5620" customFormat="1" hidden="1"/>
    <row r="5621" customFormat="1" hidden="1"/>
    <row r="5622" customFormat="1" hidden="1"/>
    <row r="5623" customFormat="1" hidden="1"/>
    <row r="5624" customFormat="1" hidden="1"/>
    <row r="5625" customFormat="1" hidden="1"/>
    <row r="5626" customFormat="1" hidden="1"/>
    <row r="5627" customFormat="1" hidden="1"/>
    <row r="5628" customFormat="1" hidden="1"/>
    <row r="5629" customFormat="1" hidden="1"/>
    <row r="5630" customFormat="1" hidden="1"/>
    <row r="5631" customFormat="1" hidden="1"/>
    <row r="5632" customFormat="1" hidden="1"/>
    <row r="5633" customFormat="1" hidden="1"/>
    <row r="5634" customFormat="1" hidden="1"/>
    <row r="5635" customFormat="1" hidden="1"/>
    <row r="5636" customFormat="1" hidden="1"/>
    <row r="5637" customFormat="1" hidden="1"/>
    <row r="5638" customFormat="1" hidden="1"/>
    <row r="5639" customFormat="1" hidden="1"/>
    <row r="5640" customFormat="1" hidden="1"/>
    <row r="5641" customFormat="1" hidden="1"/>
    <row r="5642" customFormat="1" hidden="1"/>
    <row r="5643" customFormat="1" hidden="1"/>
    <row r="5644" customFormat="1" hidden="1"/>
    <row r="5645" customFormat="1" hidden="1"/>
    <row r="5646" customFormat="1" hidden="1"/>
    <row r="5647" customFormat="1" hidden="1"/>
    <row r="5648" customFormat="1" hidden="1"/>
    <row r="5649" customFormat="1" hidden="1"/>
    <row r="5650" customFormat="1" hidden="1"/>
    <row r="5651" customFormat="1" hidden="1"/>
    <row r="5652" customFormat="1" hidden="1"/>
    <row r="5653" customFormat="1" hidden="1"/>
    <row r="5654" customFormat="1" hidden="1"/>
    <row r="5655" customFormat="1" hidden="1"/>
    <row r="5656" customFormat="1" hidden="1"/>
    <row r="5657" customFormat="1" hidden="1"/>
    <row r="5658" customFormat="1" hidden="1"/>
    <row r="5659" customFormat="1" hidden="1"/>
    <row r="5660" customFormat="1" hidden="1"/>
    <row r="5661" customFormat="1" hidden="1"/>
    <row r="5662" customFormat="1" hidden="1"/>
    <row r="5663" customFormat="1" hidden="1"/>
    <row r="5664" customFormat="1" hidden="1"/>
    <row r="5665" customFormat="1" hidden="1"/>
    <row r="5666" customFormat="1" hidden="1"/>
    <row r="5667" customFormat="1" hidden="1"/>
    <row r="5668" customFormat="1" hidden="1"/>
    <row r="5669" customFormat="1" hidden="1"/>
    <row r="5670" customFormat="1" hidden="1"/>
    <row r="5671" customFormat="1" hidden="1"/>
    <row r="5672" customFormat="1" hidden="1"/>
    <row r="5673" customFormat="1" hidden="1"/>
    <row r="5674" customFormat="1" hidden="1"/>
    <row r="5675" customFormat="1" hidden="1"/>
    <row r="5676" customFormat="1" hidden="1"/>
    <row r="5677" customFormat="1" hidden="1"/>
    <row r="5678" customFormat="1" hidden="1"/>
    <row r="5679" customFormat="1" hidden="1"/>
    <row r="5680" customFormat="1" hidden="1"/>
    <row r="5681" customFormat="1" hidden="1"/>
    <row r="5682" customFormat="1" hidden="1"/>
    <row r="5683" customFormat="1" hidden="1"/>
    <row r="5684" customFormat="1" hidden="1"/>
    <row r="5685" customFormat="1" hidden="1"/>
    <row r="5686" customFormat="1" hidden="1"/>
    <row r="5687" customFormat="1" hidden="1"/>
    <row r="5688" customFormat="1" hidden="1"/>
    <row r="5689" customFormat="1" hidden="1"/>
    <row r="5690" customFormat="1" hidden="1"/>
    <row r="5691" customFormat="1" hidden="1"/>
    <row r="5692" customFormat="1" hidden="1"/>
    <row r="5693" customFormat="1" hidden="1"/>
    <row r="5694" customFormat="1" hidden="1"/>
    <row r="5695" customFormat="1" hidden="1"/>
    <row r="5696" customFormat="1" hidden="1"/>
    <row r="5697" customFormat="1" hidden="1"/>
    <row r="5698" customFormat="1" hidden="1"/>
    <row r="5699" customFormat="1" hidden="1"/>
    <row r="5700" customFormat="1" hidden="1"/>
    <row r="5701" customFormat="1" hidden="1"/>
    <row r="5702" customFormat="1" hidden="1"/>
    <row r="5703" customFormat="1" hidden="1"/>
    <row r="5704" customFormat="1" hidden="1"/>
    <row r="5705" customFormat="1" hidden="1"/>
    <row r="5706" customFormat="1" hidden="1"/>
    <row r="5707" customFormat="1" hidden="1"/>
    <row r="5708" customFormat="1" hidden="1"/>
    <row r="5709" customFormat="1" hidden="1"/>
    <row r="5710" customFormat="1" hidden="1"/>
    <row r="5711" customFormat="1" hidden="1"/>
    <row r="5712" customFormat="1" hidden="1"/>
    <row r="5713" customFormat="1" hidden="1"/>
    <row r="5714" customFormat="1" hidden="1"/>
    <row r="5715" customFormat="1" hidden="1"/>
    <row r="5716" customFormat="1" hidden="1"/>
    <row r="5717" customFormat="1" hidden="1"/>
    <row r="5718" customFormat="1" hidden="1"/>
    <row r="5719" customFormat="1" hidden="1"/>
    <row r="5720" customFormat="1" hidden="1"/>
    <row r="5721" customFormat="1" hidden="1"/>
    <row r="5722" customFormat="1" hidden="1"/>
    <row r="5723" customFormat="1" hidden="1"/>
    <row r="5724" customFormat="1" hidden="1"/>
    <row r="5725" customFormat="1" hidden="1"/>
    <row r="5726" customFormat="1" hidden="1"/>
    <row r="5727" customFormat="1" hidden="1"/>
    <row r="5728" customFormat="1" hidden="1"/>
    <row r="5729" customFormat="1" hidden="1"/>
    <row r="5730" customFormat="1" hidden="1"/>
    <row r="5731" customFormat="1" hidden="1"/>
    <row r="5732" customFormat="1" hidden="1"/>
    <row r="5733" customFormat="1" hidden="1"/>
    <row r="5734" customFormat="1" hidden="1"/>
    <row r="5735" customFormat="1" hidden="1"/>
    <row r="5736" customFormat="1" hidden="1"/>
    <row r="5737" customFormat="1" hidden="1"/>
    <row r="5738" customFormat="1" hidden="1"/>
    <row r="5739" customFormat="1" hidden="1"/>
    <row r="5740" customFormat="1" hidden="1"/>
    <row r="5741" customFormat="1" hidden="1"/>
    <row r="5742" customFormat="1" hidden="1"/>
    <row r="5743" customFormat="1" hidden="1"/>
    <row r="5744" customFormat="1" hidden="1"/>
    <row r="5745" customFormat="1" hidden="1"/>
    <row r="5746" customFormat="1" hidden="1"/>
    <row r="5747" customFormat="1" hidden="1"/>
    <row r="5748" customFormat="1" hidden="1"/>
    <row r="5749" customFormat="1" hidden="1"/>
    <row r="5750" customFormat="1" hidden="1"/>
    <row r="5751" customFormat="1" hidden="1"/>
    <row r="5752" customFormat="1" hidden="1"/>
    <row r="5753" customFormat="1" hidden="1"/>
    <row r="5754" customFormat="1" hidden="1"/>
    <row r="5755" customFormat="1" hidden="1"/>
    <row r="5756" customFormat="1" hidden="1"/>
    <row r="5757" customFormat="1" hidden="1"/>
    <row r="5758" customFormat="1" hidden="1"/>
    <row r="5759" customFormat="1" hidden="1"/>
    <row r="5760" customFormat="1" hidden="1"/>
    <row r="5761" customFormat="1" hidden="1"/>
    <row r="5762" customFormat="1" hidden="1"/>
    <row r="5763" customFormat="1" hidden="1"/>
    <row r="5764" customFormat="1" hidden="1"/>
    <row r="5765" customFormat="1" hidden="1"/>
    <row r="5766" customFormat="1" hidden="1"/>
    <row r="5767" customFormat="1" hidden="1"/>
    <row r="5768" customFormat="1" hidden="1"/>
    <row r="5769" customFormat="1" hidden="1"/>
    <row r="5770" customFormat="1" hidden="1"/>
    <row r="5771" customFormat="1" hidden="1"/>
    <row r="5772" customFormat="1" hidden="1"/>
    <row r="5773" customFormat="1" hidden="1"/>
    <row r="5774" customFormat="1" hidden="1"/>
    <row r="5775" customFormat="1" hidden="1"/>
    <row r="5776" customFormat="1" hidden="1"/>
    <row r="5777" customFormat="1" hidden="1"/>
    <row r="5778" customFormat="1" hidden="1"/>
    <row r="5779" customFormat="1" hidden="1"/>
    <row r="5780" customFormat="1" hidden="1"/>
    <row r="5781" customFormat="1" hidden="1"/>
    <row r="5782" customFormat="1" hidden="1"/>
    <row r="5783" customFormat="1" hidden="1"/>
    <row r="5784" customFormat="1" hidden="1"/>
    <row r="5785" customFormat="1" hidden="1"/>
    <row r="5786" customFormat="1" hidden="1"/>
    <row r="5787" customFormat="1" hidden="1"/>
    <row r="5788" customFormat="1" hidden="1"/>
    <row r="5789" customFormat="1" hidden="1"/>
    <row r="5790" customFormat="1" hidden="1"/>
    <row r="5791" customFormat="1" hidden="1"/>
    <row r="5792" customFormat="1" hidden="1"/>
    <row r="5793" customFormat="1" hidden="1"/>
    <row r="5794" customFormat="1" hidden="1"/>
    <row r="5795" customFormat="1" hidden="1"/>
    <row r="5796" customFormat="1" hidden="1"/>
    <row r="5797" customFormat="1" hidden="1"/>
    <row r="5798" customFormat="1" hidden="1"/>
    <row r="5799" customFormat="1" hidden="1"/>
    <row r="5800" customFormat="1" hidden="1"/>
    <row r="5801" customFormat="1" hidden="1"/>
    <row r="5802" customFormat="1" hidden="1"/>
    <row r="5803" customFormat="1" hidden="1"/>
    <row r="5804" customFormat="1" hidden="1"/>
    <row r="5805" customFormat="1" hidden="1"/>
    <row r="5806" customFormat="1" hidden="1"/>
    <row r="5807" customFormat="1" hidden="1"/>
    <row r="5808" customFormat="1" hidden="1"/>
    <row r="5809" customFormat="1" hidden="1"/>
    <row r="5810" customFormat="1" hidden="1"/>
    <row r="5811" customFormat="1" hidden="1"/>
    <row r="5812" customFormat="1" hidden="1"/>
    <row r="5813" customFormat="1" hidden="1"/>
    <row r="5814" customFormat="1" hidden="1"/>
    <row r="5815" customFormat="1" hidden="1"/>
    <row r="5816" customFormat="1" hidden="1"/>
    <row r="5817" customFormat="1" hidden="1"/>
    <row r="5818" customFormat="1" hidden="1"/>
    <row r="5819" customFormat="1" hidden="1"/>
    <row r="5820" customFormat="1" hidden="1"/>
    <row r="5821" customFormat="1" hidden="1"/>
    <row r="5822" customFormat="1" hidden="1"/>
    <row r="5823" customFormat="1" hidden="1"/>
    <row r="5824" customFormat="1" hidden="1"/>
    <row r="5825" customFormat="1" hidden="1"/>
    <row r="5826" customFormat="1" hidden="1"/>
    <row r="5827" customFormat="1" hidden="1"/>
    <row r="5828" customFormat="1" hidden="1"/>
    <row r="5829" customFormat="1" hidden="1"/>
    <row r="5830" customFormat="1" hidden="1"/>
    <row r="5831" customFormat="1" hidden="1"/>
    <row r="5832" customFormat="1" hidden="1"/>
    <row r="5833" customFormat="1" hidden="1"/>
    <row r="5834" customFormat="1" hidden="1"/>
    <row r="5835" customFormat="1" hidden="1"/>
    <row r="5836" customFormat="1" hidden="1"/>
    <row r="5837" customFormat="1" hidden="1"/>
    <row r="5838" customFormat="1" hidden="1"/>
    <row r="5839" customFormat="1" hidden="1"/>
    <row r="5840" customFormat="1" hidden="1"/>
    <row r="5841" hidden="1"/>
    <row r="5842" hidden="1"/>
    <row r="5843" hidden="1"/>
    <row r="5844" hidden="1"/>
    <row r="5845" hidden="1"/>
    <row r="5846" hidden="1"/>
  </sheetData>
  <autoFilter ref="A3:H5846" xr:uid="{00000000-0009-0000-0000-000026000000}">
    <filterColumn colId="1">
      <filters>
        <filter val="Volatile Organic Compounds"/>
      </filters>
    </filterColumn>
  </autoFilter>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tabColor theme="9"/>
  </sheetPr>
  <dimension ref="A1:E5846"/>
  <sheetViews>
    <sheetView workbookViewId="0"/>
  </sheetViews>
  <sheetFormatPr defaultRowHeight="15"/>
  <cols>
    <col min="1" max="1" width="67.42578125" customWidth="1"/>
    <col min="2" max="2" width="31.28515625" customWidth="1"/>
    <col min="4" max="4" width="54" style="31" customWidth="1"/>
    <col min="5" max="5" width="19.7109375" customWidth="1"/>
  </cols>
  <sheetData>
    <row r="1" spans="1:5">
      <c r="A1" s="12" t="s">
        <v>2852</v>
      </c>
      <c r="B1" s="12" t="s">
        <v>2853</v>
      </c>
      <c r="D1" s="36" t="s">
        <v>2387</v>
      </c>
      <c r="E1" s="37" t="s">
        <v>2855</v>
      </c>
    </row>
    <row r="2" spans="1:5">
      <c r="A2" s="31" t="s">
        <v>2391</v>
      </c>
      <c r="B2" t="s">
        <v>2854</v>
      </c>
      <c r="D2" s="31" t="s">
        <v>2392</v>
      </c>
    </row>
    <row r="3" spans="1:5">
      <c r="A3" s="31" t="s">
        <v>2393</v>
      </c>
      <c r="B3" t="s">
        <v>3255</v>
      </c>
      <c r="D3" s="31" t="s">
        <v>2394</v>
      </c>
    </row>
    <row r="4" spans="1:5">
      <c r="A4" s="31" t="s">
        <v>2396</v>
      </c>
      <c r="B4" t="s">
        <v>1982</v>
      </c>
      <c r="D4" s="31" t="s">
        <v>2397</v>
      </c>
    </row>
    <row r="5" spans="1:5">
      <c r="A5" s="31" t="s">
        <v>2399</v>
      </c>
      <c r="B5" t="s">
        <v>2854</v>
      </c>
      <c r="D5" s="31" t="s">
        <v>2398</v>
      </c>
    </row>
    <row r="6" spans="1:5">
      <c r="A6" s="31" t="s">
        <v>2400</v>
      </c>
      <c r="B6" t="s">
        <v>1982</v>
      </c>
      <c r="D6" s="31" t="s">
        <v>2401</v>
      </c>
    </row>
    <row r="7" spans="1:5">
      <c r="A7" s="31" t="s">
        <v>2402</v>
      </c>
      <c r="B7" t="s">
        <v>2854</v>
      </c>
      <c r="D7" s="31" t="s">
        <v>2404</v>
      </c>
    </row>
    <row r="8" spans="1:5">
      <c r="A8" s="31" t="s">
        <v>2403</v>
      </c>
      <c r="B8" t="s">
        <v>3255</v>
      </c>
      <c r="D8" s="31" t="s">
        <v>2406</v>
      </c>
    </row>
    <row r="9" spans="1:5">
      <c r="A9" s="31" t="s">
        <v>2405</v>
      </c>
      <c r="B9" t="s">
        <v>2854</v>
      </c>
      <c r="D9" s="31" t="s">
        <v>2408</v>
      </c>
    </row>
    <row r="10" spans="1:5">
      <c r="A10" s="31" t="s">
        <v>2407</v>
      </c>
      <c r="B10" t="s">
        <v>2854</v>
      </c>
      <c r="D10" s="31" t="s">
        <v>2409</v>
      </c>
    </row>
    <row r="11" spans="1:5">
      <c r="A11" s="31" t="s">
        <v>2411</v>
      </c>
      <c r="B11" t="s">
        <v>3255</v>
      </c>
      <c r="D11" s="31" t="s">
        <v>2410</v>
      </c>
    </row>
    <row r="12" spans="1:5">
      <c r="A12" s="31" t="s">
        <v>2414</v>
      </c>
      <c r="B12" t="s">
        <v>1982</v>
      </c>
      <c r="D12" s="31" t="s">
        <v>2412</v>
      </c>
    </row>
    <row r="13" spans="1:5">
      <c r="A13" s="31" t="s">
        <v>2415</v>
      </c>
      <c r="B13" t="s">
        <v>3256</v>
      </c>
      <c r="D13" s="31" t="s">
        <v>2413</v>
      </c>
    </row>
    <row r="14" spans="1:5">
      <c r="A14" s="31" t="s">
        <v>2418</v>
      </c>
      <c r="B14" t="s">
        <v>1982</v>
      </c>
      <c r="D14" s="31" t="s">
        <v>2416</v>
      </c>
    </row>
    <row r="15" spans="1:5">
      <c r="A15" s="31" t="s">
        <v>2419</v>
      </c>
      <c r="B15" t="s">
        <v>3255</v>
      </c>
      <c r="D15" s="31" t="s">
        <v>2417</v>
      </c>
    </row>
    <row r="16" spans="1:5">
      <c r="A16" s="31" t="s">
        <v>2420</v>
      </c>
      <c r="B16" t="s">
        <v>3255</v>
      </c>
      <c r="D16" s="31" t="s">
        <v>2421</v>
      </c>
    </row>
    <row r="17" spans="1:5">
      <c r="A17" s="31" t="s">
        <v>2422</v>
      </c>
      <c r="B17" t="s">
        <v>2846</v>
      </c>
      <c r="D17" s="31" t="s">
        <v>2429</v>
      </c>
      <c r="E17" t="s">
        <v>1705</v>
      </c>
    </row>
    <row r="18" spans="1:5">
      <c r="A18" s="31" t="s">
        <v>2423</v>
      </c>
      <c r="B18" t="s">
        <v>3255</v>
      </c>
      <c r="D18" s="31" t="s">
        <v>2431</v>
      </c>
    </row>
    <row r="19" spans="1:5">
      <c r="A19" s="31" t="s">
        <v>2424</v>
      </c>
      <c r="B19" t="s">
        <v>3257</v>
      </c>
      <c r="D19" s="31" t="s">
        <v>2433</v>
      </c>
      <c r="E19" t="s">
        <v>1706</v>
      </c>
    </row>
    <row r="20" spans="1:5">
      <c r="A20" s="31" t="s">
        <v>2425</v>
      </c>
      <c r="B20" t="s">
        <v>3266</v>
      </c>
      <c r="D20" s="31" t="s">
        <v>2434</v>
      </c>
    </row>
    <row r="21" spans="1:5">
      <c r="A21" s="31" t="s">
        <v>2426</v>
      </c>
      <c r="B21" t="s">
        <v>3255</v>
      </c>
      <c r="D21" s="31" t="s">
        <v>2435</v>
      </c>
    </row>
    <row r="22" spans="1:5">
      <c r="A22" s="31" t="s">
        <v>2427</v>
      </c>
      <c r="B22" t="s">
        <v>1982</v>
      </c>
      <c r="D22" s="31" t="s">
        <v>2437</v>
      </c>
    </row>
    <row r="23" spans="1:5">
      <c r="A23" s="31" t="s">
        <v>2428</v>
      </c>
      <c r="B23" t="s">
        <v>3255</v>
      </c>
      <c r="D23" s="31" t="s">
        <v>2439</v>
      </c>
    </row>
    <row r="24" spans="1:5">
      <c r="A24" s="31" t="s">
        <v>2432</v>
      </c>
      <c r="B24" t="s">
        <v>3258</v>
      </c>
      <c r="D24" s="31" t="s">
        <v>2440</v>
      </c>
    </row>
    <row r="25" spans="1:5">
      <c r="A25" s="31" t="s">
        <v>2436</v>
      </c>
      <c r="B25" t="s">
        <v>2854</v>
      </c>
      <c r="D25" s="31" t="s">
        <v>2441</v>
      </c>
    </row>
    <row r="26" spans="1:5">
      <c r="A26" s="31" t="s">
        <v>2438</v>
      </c>
      <c r="B26" t="s">
        <v>1983</v>
      </c>
      <c r="D26" s="31" t="s">
        <v>2443</v>
      </c>
    </row>
    <row r="27" spans="1:5">
      <c r="A27" s="31" t="s">
        <v>2442</v>
      </c>
      <c r="B27" t="s">
        <v>1982</v>
      </c>
      <c r="D27" s="31" t="s">
        <v>2444</v>
      </c>
    </row>
    <row r="28" spans="1:5">
      <c r="A28" s="31" t="s">
        <v>2445</v>
      </c>
      <c r="B28" t="s">
        <v>3255</v>
      </c>
      <c r="D28" s="31" t="s">
        <v>2446</v>
      </c>
    </row>
    <row r="29" spans="1:5">
      <c r="A29" s="31" t="s">
        <v>2451</v>
      </c>
      <c r="B29" t="s">
        <v>3259</v>
      </c>
      <c r="D29" s="31" t="s">
        <v>2447</v>
      </c>
    </row>
    <row r="30" spans="1:5">
      <c r="A30" s="31" t="s">
        <v>2454</v>
      </c>
      <c r="B30" t="s">
        <v>1983</v>
      </c>
      <c r="D30" s="31" t="s">
        <v>2448</v>
      </c>
    </row>
    <row r="31" spans="1:5">
      <c r="A31" s="31" t="s">
        <v>2455</v>
      </c>
      <c r="B31" t="s">
        <v>2847</v>
      </c>
      <c r="D31" s="31" t="s">
        <v>2449</v>
      </c>
    </row>
    <row r="32" spans="1:5">
      <c r="A32" s="31" t="s">
        <v>2457</v>
      </c>
      <c r="B32" t="s">
        <v>1983</v>
      </c>
      <c r="D32" s="31" t="s">
        <v>2450</v>
      </c>
    </row>
    <row r="33" spans="1:5">
      <c r="A33" s="31" t="s">
        <v>2458</v>
      </c>
      <c r="B33" t="s">
        <v>3255</v>
      </c>
      <c r="D33" s="31" t="s">
        <v>2452</v>
      </c>
    </row>
    <row r="34" spans="1:5">
      <c r="A34" s="31" t="s">
        <v>2459</v>
      </c>
      <c r="B34" t="s">
        <v>3255</v>
      </c>
      <c r="D34" s="31" t="s">
        <v>2453</v>
      </c>
    </row>
    <row r="35" spans="1:5">
      <c r="A35" s="31" t="s">
        <v>2462</v>
      </c>
      <c r="B35" t="s">
        <v>2854</v>
      </c>
      <c r="D35" s="31" t="s">
        <v>2456</v>
      </c>
    </row>
    <row r="36" spans="1:5">
      <c r="A36" s="31" t="s">
        <v>2464</v>
      </c>
      <c r="B36" t="s">
        <v>2854</v>
      </c>
      <c r="D36" s="31" t="s">
        <v>2460</v>
      </c>
    </row>
    <row r="37" spans="1:5">
      <c r="A37" s="31" t="s">
        <v>2465</v>
      </c>
      <c r="B37" t="s">
        <v>3256</v>
      </c>
      <c r="D37" s="31" t="s">
        <v>2461</v>
      </c>
    </row>
    <row r="38" spans="1:5">
      <c r="A38" s="31" t="s">
        <v>2468</v>
      </c>
      <c r="B38" t="s">
        <v>3255</v>
      </c>
      <c r="D38" s="31" t="s">
        <v>2463</v>
      </c>
      <c r="E38" t="s">
        <v>1708</v>
      </c>
    </row>
    <row r="39" spans="1:5">
      <c r="A39" s="31" t="s">
        <v>2469</v>
      </c>
      <c r="B39" t="s">
        <v>3260</v>
      </c>
      <c r="D39" s="31" t="s">
        <v>2466</v>
      </c>
    </row>
    <row r="40" spans="1:5">
      <c r="A40" s="31" t="s">
        <v>2472</v>
      </c>
      <c r="B40" t="s">
        <v>2854</v>
      </c>
      <c r="D40" s="31" t="s">
        <v>2467</v>
      </c>
    </row>
    <row r="41" spans="1:5">
      <c r="A41" s="31" t="s">
        <v>2473</v>
      </c>
      <c r="B41" t="s">
        <v>3261</v>
      </c>
      <c r="D41" s="31" t="s">
        <v>2470</v>
      </c>
      <c r="E41" t="s">
        <v>1713</v>
      </c>
    </row>
    <row r="42" spans="1:5">
      <c r="A42" s="31" t="s">
        <v>2474</v>
      </c>
      <c r="B42" t="s">
        <v>2847</v>
      </c>
      <c r="D42" s="31" t="s">
        <v>2471</v>
      </c>
    </row>
    <row r="43" spans="1:5">
      <c r="A43" s="31" t="s">
        <v>2475</v>
      </c>
      <c r="B43" t="s">
        <v>3255</v>
      </c>
      <c r="D43" s="31" t="s">
        <v>2477</v>
      </c>
    </row>
    <row r="44" spans="1:5">
      <c r="A44" s="31" t="s">
        <v>2476</v>
      </c>
      <c r="B44" t="s">
        <v>1982</v>
      </c>
      <c r="D44" s="31" t="s">
        <v>2478</v>
      </c>
    </row>
    <row r="45" spans="1:5">
      <c r="A45" s="31" t="s">
        <v>2480</v>
      </c>
      <c r="B45" t="s">
        <v>3262</v>
      </c>
      <c r="D45" s="31" t="s">
        <v>2479</v>
      </c>
    </row>
    <row r="46" spans="1:5">
      <c r="A46" s="31" t="s">
        <v>2481</v>
      </c>
      <c r="B46" t="s">
        <v>1983</v>
      </c>
      <c r="D46" s="31" t="s">
        <v>2482</v>
      </c>
      <c r="E46" t="s">
        <v>2856</v>
      </c>
    </row>
    <row r="47" spans="1:5">
      <c r="A47" s="31" t="s">
        <v>2491</v>
      </c>
      <c r="B47" t="s">
        <v>2854</v>
      </c>
      <c r="D47" s="30" t="s">
        <v>2483</v>
      </c>
      <c r="E47" t="s">
        <v>1709</v>
      </c>
    </row>
    <row r="48" spans="1:5">
      <c r="A48" s="31" t="s">
        <v>2492</v>
      </c>
      <c r="B48" t="s">
        <v>3263</v>
      </c>
      <c r="D48" s="31" t="s">
        <v>2484</v>
      </c>
    </row>
    <row r="49" spans="1:5">
      <c r="A49" s="31" t="s">
        <v>2496</v>
      </c>
      <c r="B49" t="s">
        <v>3266</v>
      </c>
      <c r="D49" s="31" t="s">
        <v>2485</v>
      </c>
    </row>
    <row r="50" spans="1:5">
      <c r="A50" s="31" t="s">
        <v>2499</v>
      </c>
      <c r="B50" t="s">
        <v>2854</v>
      </c>
      <c r="D50" s="31" t="s">
        <v>2486</v>
      </c>
    </row>
    <row r="51" spans="1:5">
      <c r="A51" s="31" t="s">
        <v>2501</v>
      </c>
      <c r="B51" t="s">
        <v>3264</v>
      </c>
      <c r="D51" s="31" t="s">
        <v>2487</v>
      </c>
    </row>
    <row r="52" spans="1:5">
      <c r="A52" s="31" t="s">
        <v>2503</v>
      </c>
      <c r="B52" t="s">
        <v>2846</v>
      </c>
      <c r="D52" s="31" t="s">
        <v>2488</v>
      </c>
      <c r="E52" t="s">
        <v>1710</v>
      </c>
    </row>
    <row r="53" spans="1:5">
      <c r="A53" s="31" t="s">
        <v>2504</v>
      </c>
      <c r="B53" t="s">
        <v>3254</v>
      </c>
      <c r="D53" s="31" t="s">
        <v>2489</v>
      </c>
    </row>
    <row r="54" spans="1:5">
      <c r="A54" s="31" t="s">
        <v>2519</v>
      </c>
      <c r="B54" t="s">
        <v>3265</v>
      </c>
      <c r="D54" s="31" t="s">
        <v>2490</v>
      </c>
    </row>
    <row r="55" spans="1:5">
      <c r="A55" s="31" t="s">
        <v>2521</v>
      </c>
      <c r="B55" t="s">
        <v>1983</v>
      </c>
      <c r="D55" s="31" t="s">
        <v>2493</v>
      </c>
    </row>
    <row r="56" spans="1:5">
      <c r="A56" s="31" t="s">
        <v>2527</v>
      </c>
      <c r="B56" t="s">
        <v>2847</v>
      </c>
      <c r="D56" s="31" t="s">
        <v>2494</v>
      </c>
    </row>
    <row r="57" spans="1:5">
      <c r="A57" s="31" t="s">
        <v>2536</v>
      </c>
      <c r="B57" t="s">
        <v>2847</v>
      </c>
      <c r="D57" s="31" t="s">
        <v>2495</v>
      </c>
    </row>
    <row r="58" spans="1:5">
      <c r="A58" s="31" t="s">
        <v>2537</v>
      </c>
      <c r="B58" t="s">
        <v>2847</v>
      </c>
      <c r="D58" s="31" t="s">
        <v>2497</v>
      </c>
    </row>
    <row r="59" spans="1:5">
      <c r="A59" s="31" t="s">
        <v>2541</v>
      </c>
      <c r="B59" t="s">
        <v>2847</v>
      </c>
      <c r="D59" s="31" t="s">
        <v>2498</v>
      </c>
    </row>
    <row r="60" spans="1:5">
      <c r="A60" s="31" t="s">
        <v>2564</v>
      </c>
      <c r="B60" t="s">
        <v>2846</v>
      </c>
      <c r="D60" s="31" t="s">
        <v>2500</v>
      </c>
    </row>
    <row r="61" spans="1:5">
      <c r="A61" s="31" t="s">
        <v>2595</v>
      </c>
      <c r="B61" t="s">
        <v>2846</v>
      </c>
      <c r="D61" s="30" t="s">
        <v>2502</v>
      </c>
    </row>
    <row r="62" spans="1:5">
      <c r="D62" s="31" t="s">
        <v>2505</v>
      </c>
    </row>
    <row r="63" spans="1:5">
      <c r="D63" s="30" t="s">
        <v>2506</v>
      </c>
      <c r="E63" t="s">
        <v>1712</v>
      </c>
    </row>
    <row r="64" spans="1:5">
      <c r="D64" s="31" t="s">
        <v>2507</v>
      </c>
    </row>
    <row r="65" spans="4:4">
      <c r="D65" s="31" t="s">
        <v>2508</v>
      </c>
    </row>
    <row r="66" spans="4:4">
      <c r="D66" s="31" t="s">
        <v>2509</v>
      </c>
    </row>
    <row r="67" spans="4:4">
      <c r="D67" s="31" t="s">
        <v>2510</v>
      </c>
    </row>
    <row r="68" spans="4:4">
      <c r="D68" s="31" t="s">
        <v>2511</v>
      </c>
    </row>
    <row r="69" spans="4:4">
      <c r="D69" s="31" t="s">
        <v>2512</v>
      </c>
    </row>
    <row r="70" spans="4:4">
      <c r="D70" s="31" t="s">
        <v>2513</v>
      </c>
    </row>
    <row r="71" spans="4:4">
      <c r="D71" s="31" t="s">
        <v>2514</v>
      </c>
    </row>
    <row r="72" spans="4:4">
      <c r="D72" s="31" t="s">
        <v>2515</v>
      </c>
    </row>
    <row r="73" spans="4:4">
      <c r="D73" s="31" t="s">
        <v>2516</v>
      </c>
    </row>
    <row r="74" spans="4:4">
      <c r="D74" s="31" t="s">
        <v>2517</v>
      </c>
    </row>
    <row r="75" spans="4:4">
      <c r="D75" s="31" t="s">
        <v>2518</v>
      </c>
    </row>
    <row r="76" spans="4:4">
      <c r="D76" s="31" t="s">
        <v>2520</v>
      </c>
    </row>
    <row r="77" spans="4:4">
      <c r="D77" s="31" t="s">
        <v>2522</v>
      </c>
    </row>
    <row r="78" spans="4:4">
      <c r="D78" s="31" t="s">
        <v>2523</v>
      </c>
    </row>
    <row r="79" spans="4:4">
      <c r="D79" s="31" t="s">
        <v>2524</v>
      </c>
    </row>
    <row r="80" spans="4:4">
      <c r="D80" s="31" t="s">
        <v>2525</v>
      </c>
    </row>
    <row r="81" spans="4:4">
      <c r="D81" s="31" t="s">
        <v>2526</v>
      </c>
    </row>
    <row r="82" spans="4:4">
      <c r="D82" s="31" t="s">
        <v>2528</v>
      </c>
    </row>
    <row r="83" spans="4:4">
      <c r="D83" s="31" t="s">
        <v>2529</v>
      </c>
    </row>
    <row r="84" spans="4:4">
      <c r="D84" s="31" t="s">
        <v>2530</v>
      </c>
    </row>
    <row r="85" spans="4:4">
      <c r="D85" s="31" t="s">
        <v>2531</v>
      </c>
    </row>
    <row r="86" spans="4:4">
      <c r="D86" s="31" t="s">
        <v>2532</v>
      </c>
    </row>
    <row r="87" spans="4:4">
      <c r="D87" s="31" t="s">
        <v>2533</v>
      </c>
    </row>
    <row r="88" spans="4:4">
      <c r="D88" s="31" t="s">
        <v>2534</v>
      </c>
    </row>
    <row r="89" spans="4:4">
      <c r="D89" s="31" t="s">
        <v>2535</v>
      </c>
    </row>
    <row r="90" spans="4:4">
      <c r="D90" s="31" t="s">
        <v>2538</v>
      </c>
    </row>
    <row r="91" spans="4:4">
      <c r="D91" s="31" t="s">
        <v>2539</v>
      </c>
    </row>
    <row r="92" spans="4:4">
      <c r="D92" s="31" t="s">
        <v>2540</v>
      </c>
    </row>
    <row r="93" spans="4:4">
      <c r="D93" s="31" t="s">
        <v>2542</v>
      </c>
    </row>
    <row r="94" spans="4:4">
      <c r="D94" s="31" t="s">
        <v>2543</v>
      </c>
    </row>
    <row r="95" spans="4:4">
      <c r="D95" s="31" t="s">
        <v>2544</v>
      </c>
    </row>
    <row r="96" spans="4:4">
      <c r="D96" s="31" t="s">
        <v>2545</v>
      </c>
    </row>
    <row r="97" spans="4:4">
      <c r="D97" s="31" t="s">
        <v>2546</v>
      </c>
    </row>
    <row r="98" spans="4:4">
      <c r="D98" s="31" t="s">
        <v>2547</v>
      </c>
    </row>
    <row r="99" spans="4:4">
      <c r="D99" s="31" t="s">
        <v>2548</v>
      </c>
    </row>
    <row r="100" spans="4:4">
      <c r="D100" s="31" t="s">
        <v>2549</v>
      </c>
    </row>
    <row r="101" spans="4:4">
      <c r="D101" s="31" t="s">
        <v>2550</v>
      </c>
    </row>
    <row r="102" spans="4:4">
      <c r="D102" s="31" t="s">
        <v>2551</v>
      </c>
    </row>
    <row r="103" spans="4:4">
      <c r="D103" s="31" t="s">
        <v>2552</v>
      </c>
    </row>
    <row r="104" spans="4:4">
      <c r="D104" s="31" t="s">
        <v>2553</v>
      </c>
    </row>
    <row r="105" spans="4:4">
      <c r="D105" s="31" t="s">
        <v>2554</v>
      </c>
    </row>
    <row r="106" spans="4:4">
      <c r="D106" s="31" t="s">
        <v>2555</v>
      </c>
    </row>
    <row r="107" spans="4:4">
      <c r="D107" s="31" t="s">
        <v>2556</v>
      </c>
    </row>
    <row r="108" spans="4:4">
      <c r="D108" s="31" t="s">
        <v>2557</v>
      </c>
    </row>
    <row r="109" spans="4:4">
      <c r="D109" s="31" t="s">
        <v>2558</v>
      </c>
    </row>
    <row r="110" spans="4:4">
      <c r="D110" s="31" t="s">
        <v>2559</v>
      </c>
    </row>
    <row r="111" spans="4:4">
      <c r="D111" s="31" t="s">
        <v>2560</v>
      </c>
    </row>
    <row r="112" spans="4:4">
      <c r="D112" s="31" t="s">
        <v>2561</v>
      </c>
    </row>
    <row r="113" spans="4:5">
      <c r="D113" s="31" t="s">
        <v>2562</v>
      </c>
    </row>
    <row r="114" spans="4:5">
      <c r="D114" s="31" t="s">
        <v>2563</v>
      </c>
    </row>
    <row r="115" spans="4:5">
      <c r="D115" s="31" t="s">
        <v>2565</v>
      </c>
    </row>
    <row r="116" spans="4:5">
      <c r="D116" s="31" t="s">
        <v>2566</v>
      </c>
    </row>
    <row r="117" spans="4:5">
      <c r="D117" s="31" t="s">
        <v>2567</v>
      </c>
    </row>
    <row r="118" spans="4:5">
      <c r="D118" s="31" t="s">
        <v>2568</v>
      </c>
    </row>
    <row r="119" spans="4:5">
      <c r="D119" s="31" t="s">
        <v>2569</v>
      </c>
    </row>
    <row r="120" spans="4:5">
      <c r="D120" s="31" t="s">
        <v>2570</v>
      </c>
      <c r="E120" t="s">
        <v>1714</v>
      </c>
    </row>
    <row r="121" spans="4:5">
      <c r="D121" s="31" t="s">
        <v>2571</v>
      </c>
    </row>
    <row r="122" spans="4:5">
      <c r="D122" s="31" t="s">
        <v>2572</v>
      </c>
    </row>
    <row r="123" spans="4:5">
      <c r="D123" s="31" t="s">
        <v>2573</v>
      </c>
    </row>
    <row r="124" spans="4:5">
      <c r="D124" s="31" t="s">
        <v>2574</v>
      </c>
    </row>
    <row r="125" spans="4:5">
      <c r="D125" s="31" t="s">
        <v>2575</v>
      </c>
    </row>
    <row r="126" spans="4:5">
      <c r="D126" s="31" t="s">
        <v>2576</v>
      </c>
    </row>
    <row r="127" spans="4:5">
      <c r="D127" s="31" t="s">
        <v>2577</v>
      </c>
    </row>
    <row r="128" spans="4:5">
      <c r="D128" s="31" t="s">
        <v>2578</v>
      </c>
    </row>
    <row r="129" spans="4:5">
      <c r="D129" s="31" t="s">
        <v>2579</v>
      </c>
    </row>
    <row r="130" spans="4:5">
      <c r="D130" s="31" t="s">
        <v>2580</v>
      </c>
    </row>
    <row r="131" spans="4:5">
      <c r="D131" s="31" t="s">
        <v>2581</v>
      </c>
    </row>
    <row r="132" spans="4:5">
      <c r="D132" s="31" t="s">
        <v>2582</v>
      </c>
    </row>
    <row r="133" spans="4:5">
      <c r="D133" s="31" t="s">
        <v>2583</v>
      </c>
    </row>
    <row r="134" spans="4:5">
      <c r="D134" s="31" t="s">
        <v>2584</v>
      </c>
    </row>
    <row r="135" spans="4:5">
      <c r="D135" s="31" t="s">
        <v>2585</v>
      </c>
    </row>
    <row r="136" spans="4:5">
      <c r="D136" s="31" t="s">
        <v>2586</v>
      </c>
    </row>
    <row r="137" spans="4:5">
      <c r="D137" s="31" t="s">
        <v>2587</v>
      </c>
    </row>
    <row r="138" spans="4:5">
      <c r="D138" s="30" t="s">
        <v>2588</v>
      </c>
      <c r="E138" t="s">
        <v>1711</v>
      </c>
    </row>
    <row r="139" spans="4:5">
      <c r="D139" s="31" t="s">
        <v>2589</v>
      </c>
    </row>
    <row r="140" spans="4:5">
      <c r="D140" s="31" t="s">
        <v>2590</v>
      </c>
    </row>
    <row r="141" spans="4:5">
      <c r="D141" s="31" t="s">
        <v>2591</v>
      </c>
    </row>
    <row r="142" spans="4:5">
      <c r="D142" s="31" t="s">
        <v>2592</v>
      </c>
    </row>
    <row r="143" spans="4:5">
      <c r="D143" s="31" t="s">
        <v>2593</v>
      </c>
    </row>
    <row r="144" spans="4:5">
      <c r="D144" s="31" t="s">
        <v>2594</v>
      </c>
    </row>
    <row r="145" spans="4:4">
      <c r="D145" s="31" t="s">
        <v>2596</v>
      </c>
    </row>
    <row r="146" spans="4:4">
      <c r="D146" s="31" t="s">
        <v>2597</v>
      </c>
    </row>
    <row r="147" spans="4:4">
      <c r="D147" s="31" t="s">
        <v>2598</v>
      </c>
    </row>
    <row r="148" spans="4:4">
      <c r="D148" s="31" t="s">
        <v>2599</v>
      </c>
    </row>
    <row r="149" spans="4:4">
      <c r="D149" s="31" t="s">
        <v>2600</v>
      </c>
    </row>
    <row r="150" spans="4:4">
      <c r="D150" s="31" t="s">
        <v>2601</v>
      </c>
    </row>
    <row r="151" spans="4:4">
      <c r="D151" s="31" t="s">
        <v>2602</v>
      </c>
    </row>
    <row r="152" spans="4:4">
      <c r="D152" s="31" t="s">
        <v>2603</v>
      </c>
    </row>
    <row r="153" spans="4:4">
      <c r="D153" s="30" t="s">
        <v>2604</v>
      </c>
    </row>
    <row r="154" spans="4:4">
      <c r="D154" s="31" t="s">
        <v>2605</v>
      </c>
    </row>
    <row r="155" spans="4:4">
      <c r="D155" s="31" t="s">
        <v>2606</v>
      </c>
    </row>
    <row r="156" spans="4:4">
      <c r="D156" s="31" t="s">
        <v>2607</v>
      </c>
    </row>
    <row r="157" spans="4:4">
      <c r="D157" s="31" t="s">
        <v>2608</v>
      </c>
    </row>
    <row r="158" spans="4:4">
      <c r="D158" s="31" t="s">
        <v>2609</v>
      </c>
    </row>
    <row r="159" spans="4:4">
      <c r="D159" s="31" t="s">
        <v>2610</v>
      </c>
    </row>
    <row r="160" spans="4:4">
      <c r="D160" s="31" t="s">
        <v>2611</v>
      </c>
    </row>
    <row r="161" spans="4:4">
      <c r="D161" s="31" t="s">
        <v>2612</v>
      </c>
    </row>
    <row r="162" spans="4:4">
      <c r="D162" s="31" t="s">
        <v>2613</v>
      </c>
    </row>
    <row r="163" spans="4:4">
      <c r="D163" s="31" t="s">
        <v>2614</v>
      </c>
    </row>
    <row r="164" spans="4:4">
      <c r="D164" s="31" t="s">
        <v>2615</v>
      </c>
    </row>
    <row r="165" spans="4:4">
      <c r="D165" s="31" t="s">
        <v>2616</v>
      </c>
    </row>
    <row r="166" spans="4:4">
      <c r="D166" s="31" t="s">
        <v>2617</v>
      </c>
    </row>
    <row r="167" spans="4:4">
      <c r="D167" s="31" t="s">
        <v>2618</v>
      </c>
    </row>
    <row r="168" spans="4:4">
      <c r="D168" s="31" t="s">
        <v>2619</v>
      </c>
    </row>
    <row r="169" spans="4:4">
      <c r="D169" s="31" t="s">
        <v>2620</v>
      </c>
    </row>
    <row r="170" spans="4:4">
      <c r="D170" s="31" t="s">
        <v>2621</v>
      </c>
    </row>
    <row r="171" spans="4:4">
      <c r="D171" s="31" t="s">
        <v>2622</v>
      </c>
    </row>
    <row r="172" spans="4:4">
      <c r="D172" s="31" t="s">
        <v>2623</v>
      </c>
    </row>
    <row r="173" spans="4:4">
      <c r="D173" s="31" t="s">
        <v>2624</v>
      </c>
    </row>
    <row r="174" spans="4:4">
      <c r="D174" s="30" t="s">
        <v>2625</v>
      </c>
    </row>
    <row r="175" spans="4:4">
      <c r="D175" s="31" t="s">
        <v>2626</v>
      </c>
    </row>
    <row r="176" spans="4:4">
      <c r="D176" s="31" t="s">
        <v>2627</v>
      </c>
    </row>
    <row r="177" spans="4:4">
      <c r="D177" s="31" t="s">
        <v>2628</v>
      </c>
    </row>
    <row r="178" spans="4:4">
      <c r="D178" s="31" t="s">
        <v>2629</v>
      </c>
    </row>
    <row r="179" spans="4:4">
      <c r="D179" s="31" t="s">
        <v>2630</v>
      </c>
    </row>
    <row r="180" spans="4:4">
      <c r="D180" s="31" t="s">
        <v>2631</v>
      </c>
    </row>
    <row r="181" spans="4:4">
      <c r="D181" s="31" t="s">
        <v>2632</v>
      </c>
    </row>
    <row r="182" spans="4:4">
      <c r="D182" s="31" t="s">
        <v>2633</v>
      </c>
    </row>
    <row r="183" spans="4:4">
      <c r="D183" s="31" t="s">
        <v>2634</v>
      </c>
    </row>
    <row r="184" spans="4:4">
      <c r="D184" s="31" t="s">
        <v>2635</v>
      </c>
    </row>
    <row r="185" spans="4:4">
      <c r="D185" s="31" t="s">
        <v>2636</v>
      </c>
    </row>
    <row r="186" spans="4:4">
      <c r="D186" s="31" t="s">
        <v>2637</v>
      </c>
    </row>
    <row r="187" spans="4:4">
      <c r="D187" s="31" t="s">
        <v>2638</v>
      </c>
    </row>
    <row r="188" spans="4:4">
      <c r="D188" s="31" t="s">
        <v>2639</v>
      </c>
    </row>
    <row r="189" spans="4:4">
      <c r="D189" s="31" t="s">
        <v>2640</v>
      </c>
    </row>
    <row r="190" spans="4:4">
      <c r="D190" s="31" t="s">
        <v>2641</v>
      </c>
    </row>
    <row r="191" spans="4:4">
      <c r="D191" s="31" t="s">
        <v>2642</v>
      </c>
    </row>
    <row r="192" spans="4:4">
      <c r="D192" s="31" t="s">
        <v>2643</v>
      </c>
    </row>
    <row r="193" spans="4:4">
      <c r="D193" s="31" t="s">
        <v>2644</v>
      </c>
    </row>
    <row r="194" spans="4:4">
      <c r="D194" s="31" t="s">
        <v>2645</v>
      </c>
    </row>
    <row r="195" spans="4:4">
      <c r="D195" s="31" t="s">
        <v>2646</v>
      </c>
    </row>
    <row r="196" spans="4:4">
      <c r="D196" s="31" t="s">
        <v>2647</v>
      </c>
    </row>
    <row r="197" spans="4:4">
      <c r="D197" s="31" t="s">
        <v>2648</v>
      </c>
    </row>
    <row r="198" spans="4:4">
      <c r="D198" s="31" t="s">
        <v>2649</v>
      </c>
    </row>
    <row r="199" spans="4:4">
      <c r="D199" s="31" t="s">
        <v>2650</v>
      </c>
    </row>
    <row r="200" spans="4:4">
      <c r="D200" s="31" t="s">
        <v>2651</v>
      </c>
    </row>
    <row r="201" spans="4:4">
      <c r="D201" s="31" t="s">
        <v>2652</v>
      </c>
    </row>
    <row r="202" spans="4:4">
      <c r="D202" s="31" t="s">
        <v>2653</v>
      </c>
    </row>
    <row r="203" spans="4:4">
      <c r="D203" s="31" t="s">
        <v>2654</v>
      </c>
    </row>
    <row r="204" spans="4:4">
      <c r="D204" s="31" t="s">
        <v>2655</v>
      </c>
    </row>
    <row r="205" spans="4:4">
      <c r="D205" s="31" t="s">
        <v>2656</v>
      </c>
    </row>
    <row r="206" spans="4:4">
      <c r="D206" s="31" t="s">
        <v>2657</v>
      </c>
    </row>
    <row r="207" spans="4:4">
      <c r="D207" s="31" t="s">
        <v>2658</v>
      </c>
    </row>
    <row r="208" spans="4:4">
      <c r="D208" s="31" t="s">
        <v>2659</v>
      </c>
    </row>
    <row r="209" spans="4:4">
      <c r="D209" s="31" t="s">
        <v>2660</v>
      </c>
    </row>
    <row r="210" spans="4:4">
      <c r="D210" s="31" t="s">
        <v>2661</v>
      </c>
    </row>
    <row r="211" spans="4:4">
      <c r="D211" s="31" t="s">
        <v>2662</v>
      </c>
    </row>
    <row r="212" spans="4:4">
      <c r="D212" s="31" t="s">
        <v>2663</v>
      </c>
    </row>
    <row r="213" spans="4:4">
      <c r="D213" s="31" t="s">
        <v>2664</v>
      </c>
    </row>
    <row r="214" spans="4:4">
      <c r="D214" s="31" t="s">
        <v>2665</v>
      </c>
    </row>
    <row r="215" spans="4:4">
      <c r="D215" s="31" t="s">
        <v>2666</v>
      </c>
    </row>
    <row r="216" spans="4:4">
      <c r="D216" s="31" t="s">
        <v>2667</v>
      </c>
    </row>
    <row r="217" spans="4:4">
      <c r="D217" s="31" t="s">
        <v>2668</v>
      </c>
    </row>
    <row r="218" spans="4:4">
      <c r="D218" s="31" t="s">
        <v>2669</v>
      </c>
    </row>
    <row r="219" spans="4:4">
      <c r="D219" s="31" t="s">
        <v>2670</v>
      </c>
    </row>
    <row r="220" spans="4:4">
      <c r="D220" s="31" t="s">
        <v>2671</v>
      </c>
    </row>
    <row r="221" spans="4:4">
      <c r="D221" s="31" t="s">
        <v>2672</v>
      </c>
    </row>
    <row r="222" spans="4:4">
      <c r="D222" s="31" t="s">
        <v>2673</v>
      </c>
    </row>
    <row r="223" spans="4:4">
      <c r="D223" s="31" t="s">
        <v>2674</v>
      </c>
    </row>
    <row r="224" spans="4:4">
      <c r="D224" s="31" t="s">
        <v>2675</v>
      </c>
    </row>
    <row r="225" spans="4:4">
      <c r="D225" s="31" t="s">
        <v>2676</v>
      </c>
    </row>
    <row r="226" spans="4:4">
      <c r="D226" s="31" t="s">
        <v>2677</v>
      </c>
    </row>
    <row r="227" spans="4:4">
      <c r="D227" s="31" t="s">
        <v>2678</v>
      </c>
    </row>
    <row r="228" spans="4:4">
      <c r="D228" s="31" t="s">
        <v>2679</v>
      </c>
    </row>
    <row r="229" spans="4:4">
      <c r="D229" s="31" t="s">
        <v>2680</v>
      </c>
    </row>
    <row r="230" spans="4:4">
      <c r="D230" s="31" t="s">
        <v>2681</v>
      </c>
    </row>
    <row r="231" spans="4:4">
      <c r="D231" s="31" t="s">
        <v>2682</v>
      </c>
    </row>
    <row r="232" spans="4:4">
      <c r="D232" s="31" t="s">
        <v>2683</v>
      </c>
    </row>
    <row r="233" spans="4:4">
      <c r="D233" s="31" t="s">
        <v>2684</v>
      </c>
    </row>
    <row r="234" spans="4:4">
      <c r="D234" s="31" t="s">
        <v>2685</v>
      </c>
    </row>
    <row r="235" spans="4:4">
      <c r="D235" s="31" t="s">
        <v>2686</v>
      </c>
    </row>
    <row r="236" spans="4:4">
      <c r="D236" s="31" t="s">
        <v>2687</v>
      </c>
    </row>
    <row r="237" spans="4:4">
      <c r="D237" s="31" t="s">
        <v>2688</v>
      </c>
    </row>
    <row r="238" spans="4:4">
      <c r="D238" s="31" t="s">
        <v>2689</v>
      </c>
    </row>
    <row r="239" spans="4:4">
      <c r="D239" s="31" t="s">
        <v>2690</v>
      </c>
    </row>
    <row r="240" spans="4:4">
      <c r="D240" s="31" t="s">
        <v>2691</v>
      </c>
    </row>
    <row r="241" spans="4:4">
      <c r="D241" s="31" t="s">
        <v>2692</v>
      </c>
    </row>
    <row r="242" spans="4:4">
      <c r="D242" s="31" t="s">
        <v>2693</v>
      </c>
    </row>
    <row r="243" spans="4:4">
      <c r="D243" s="31" t="s">
        <v>2694</v>
      </c>
    </row>
    <row r="244" spans="4:4">
      <c r="D244" s="31" t="s">
        <v>2695</v>
      </c>
    </row>
    <row r="245" spans="4:4">
      <c r="D245" s="31" t="s">
        <v>2696</v>
      </c>
    </row>
    <row r="246" spans="4:4">
      <c r="D246" s="31" t="s">
        <v>2697</v>
      </c>
    </row>
    <row r="247" spans="4:4">
      <c r="D247" s="31" t="s">
        <v>2698</v>
      </c>
    </row>
    <row r="248" spans="4:4">
      <c r="D248" s="31" t="s">
        <v>2699</v>
      </c>
    </row>
    <row r="249" spans="4:4">
      <c r="D249" s="31" t="s">
        <v>2700</v>
      </c>
    </row>
    <row r="250" spans="4:4">
      <c r="D250" s="31" t="s">
        <v>2701</v>
      </c>
    </row>
    <row r="251" spans="4:4">
      <c r="D251" s="31" t="s">
        <v>2702</v>
      </c>
    </row>
    <row r="252" spans="4:4">
      <c r="D252" s="31" t="s">
        <v>2703</v>
      </c>
    </row>
    <row r="253" spans="4:4">
      <c r="D253" s="31" t="s">
        <v>2704</v>
      </c>
    </row>
    <row r="254" spans="4:4">
      <c r="D254" s="31" t="s">
        <v>2705</v>
      </c>
    </row>
    <row r="255" spans="4:4">
      <c r="D255" s="31" t="s">
        <v>2706</v>
      </c>
    </row>
    <row r="256" spans="4:4">
      <c r="D256" s="31" t="s">
        <v>2707</v>
      </c>
    </row>
    <row r="257" spans="4:4">
      <c r="D257" s="31" t="s">
        <v>2708</v>
      </c>
    </row>
    <row r="258" spans="4:4">
      <c r="D258" s="31" t="s">
        <v>2709</v>
      </c>
    </row>
    <row r="259" spans="4:4">
      <c r="D259" s="31" t="s">
        <v>2710</v>
      </c>
    </row>
    <row r="260" spans="4:4">
      <c r="D260" s="31" t="s">
        <v>2711</v>
      </c>
    </row>
    <row r="261" spans="4:4">
      <c r="D261" s="31" t="s">
        <v>2712</v>
      </c>
    </row>
    <row r="262" spans="4:4">
      <c r="D262" s="31" t="s">
        <v>2713</v>
      </c>
    </row>
    <row r="263" spans="4:4">
      <c r="D263" s="31" t="s">
        <v>2714</v>
      </c>
    </row>
    <row r="264" spans="4:4">
      <c r="D264" s="31" t="s">
        <v>2715</v>
      </c>
    </row>
    <row r="265" spans="4:4">
      <c r="D265" s="31" t="s">
        <v>2716</v>
      </c>
    </row>
    <row r="266" spans="4:4">
      <c r="D266" s="31" t="s">
        <v>2717</v>
      </c>
    </row>
    <row r="267" spans="4:4">
      <c r="D267" s="31" t="s">
        <v>2718</v>
      </c>
    </row>
    <row r="268" spans="4:4">
      <c r="D268" s="31" t="s">
        <v>2719</v>
      </c>
    </row>
    <row r="269" spans="4:4">
      <c r="D269" s="31" t="s">
        <v>2720</v>
      </c>
    </row>
    <row r="270" spans="4:4">
      <c r="D270" s="31" t="s">
        <v>2721</v>
      </c>
    </row>
    <row r="271" spans="4:4">
      <c r="D271" s="31" t="s">
        <v>2722</v>
      </c>
    </row>
    <row r="272" spans="4:4">
      <c r="D272" s="31" t="s">
        <v>2723</v>
      </c>
    </row>
    <row r="273" spans="4:4">
      <c r="D273" s="31" t="s">
        <v>2724</v>
      </c>
    </row>
    <row r="274" spans="4:4">
      <c r="D274" s="31" t="s">
        <v>2725</v>
      </c>
    </row>
    <row r="275" spans="4:4">
      <c r="D275" s="31" t="s">
        <v>2726</v>
      </c>
    </row>
    <row r="276" spans="4:4">
      <c r="D276" s="31" t="s">
        <v>2727</v>
      </c>
    </row>
    <row r="277" spans="4:4">
      <c r="D277" s="31" t="s">
        <v>2728</v>
      </c>
    </row>
    <row r="278" spans="4:4">
      <c r="D278" s="31" t="s">
        <v>2729</v>
      </c>
    </row>
    <row r="279" spans="4:4">
      <c r="D279" s="31" t="s">
        <v>2730</v>
      </c>
    </row>
    <row r="280" spans="4:4">
      <c r="D280" s="31" t="s">
        <v>2731</v>
      </c>
    </row>
    <row r="281" spans="4:4">
      <c r="D281" s="31" t="s">
        <v>2732</v>
      </c>
    </row>
    <row r="282" spans="4:4">
      <c r="D282" s="31" t="s">
        <v>2733</v>
      </c>
    </row>
    <row r="283" spans="4:4">
      <c r="D283" s="31" t="s">
        <v>2734</v>
      </c>
    </row>
    <row r="284" spans="4:4">
      <c r="D284" s="31" t="s">
        <v>2735</v>
      </c>
    </row>
    <row r="285" spans="4:4">
      <c r="D285" s="31" t="s">
        <v>2736</v>
      </c>
    </row>
    <row r="286" spans="4:4">
      <c r="D286" s="31" t="s">
        <v>2737</v>
      </c>
    </row>
    <row r="287" spans="4:4">
      <c r="D287" s="31" t="s">
        <v>2738</v>
      </c>
    </row>
    <row r="288" spans="4:4">
      <c r="D288" s="31" t="s">
        <v>2739</v>
      </c>
    </row>
    <row r="289" spans="4:4">
      <c r="D289" s="31" t="s">
        <v>2740</v>
      </c>
    </row>
    <row r="290" spans="4:4">
      <c r="D290" s="31" t="s">
        <v>2741</v>
      </c>
    </row>
    <row r="291" spans="4:4">
      <c r="D291" s="31" t="s">
        <v>2742</v>
      </c>
    </row>
    <row r="292" spans="4:4">
      <c r="D292" s="31" t="s">
        <v>2743</v>
      </c>
    </row>
    <row r="293" spans="4:4">
      <c r="D293" s="31" t="s">
        <v>2744</v>
      </c>
    </row>
    <row r="295" spans="4:4">
      <c r="D295"/>
    </row>
    <row r="296" spans="4:4">
      <c r="D296"/>
    </row>
    <row r="297" spans="4:4">
      <c r="D297"/>
    </row>
    <row r="298" spans="4:4">
      <c r="D298"/>
    </row>
    <row r="299" spans="4:4">
      <c r="D299"/>
    </row>
    <row r="300" spans="4:4">
      <c r="D300"/>
    </row>
    <row r="301" spans="4:4">
      <c r="D301"/>
    </row>
    <row r="302" spans="4:4">
      <c r="D302"/>
    </row>
    <row r="303" spans="4:4">
      <c r="D303"/>
    </row>
    <row r="304" spans="4:4">
      <c r="D304"/>
    </row>
    <row r="305" spans="4:4">
      <c r="D305"/>
    </row>
    <row r="306" spans="4:4">
      <c r="D306"/>
    </row>
    <row r="307" spans="4:4">
      <c r="D307"/>
    </row>
    <row r="308" spans="4:4">
      <c r="D308"/>
    </row>
    <row r="309" spans="4:4">
      <c r="D309"/>
    </row>
    <row r="310" spans="4:4">
      <c r="D310"/>
    </row>
    <row r="311" spans="4:4">
      <c r="D311"/>
    </row>
    <row r="312" spans="4:4">
      <c r="D312"/>
    </row>
    <row r="313" spans="4:4">
      <c r="D313"/>
    </row>
    <row r="314" spans="4:4">
      <c r="D314"/>
    </row>
    <row r="315" spans="4:4">
      <c r="D315"/>
    </row>
    <row r="316" spans="4:4">
      <c r="D316"/>
    </row>
    <row r="317" spans="4:4">
      <c r="D317"/>
    </row>
    <row r="318" spans="4:4">
      <c r="D318"/>
    </row>
    <row r="319" spans="4:4">
      <c r="D319"/>
    </row>
    <row r="320" spans="4:4">
      <c r="D320"/>
    </row>
    <row r="321" spans="4:4">
      <c r="D321"/>
    </row>
    <row r="322" spans="4:4">
      <c r="D322"/>
    </row>
    <row r="323" spans="4:4">
      <c r="D323"/>
    </row>
    <row r="324" spans="4:4">
      <c r="D324"/>
    </row>
    <row r="325" spans="4:4">
      <c r="D325"/>
    </row>
    <row r="326" spans="4:4">
      <c r="D326"/>
    </row>
    <row r="327" spans="4:4">
      <c r="D327"/>
    </row>
    <row r="328" spans="4:4">
      <c r="D328"/>
    </row>
    <row r="329" spans="4:4">
      <c r="D329"/>
    </row>
    <row r="330" spans="4:4">
      <c r="D330"/>
    </row>
    <row r="331" spans="4:4">
      <c r="D331"/>
    </row>
    <row r="332" spans="4:4">
      <c r="D332"/>
    </row>
    <row r="333" spans="4:4">
      <c r="D333"/>
    </row>
    <row r="334" spans="4:4">
      <c r="D334"/>
    </row>
    <row r="335" spans="4:4">
      <c r="D335"/>
    </row>
    <row r="336" spans="4:4">
      <c r="D336"/>
    </row>
    <row r="337" spans="4:4">
      <c r="D337"/>
    </row>
    <row r="338" spans="4:4">
      <c r="D338"/>
    </row>
    <row r="339" spans="4:4">
      <c r="D339"/>
    </row>
    <row r="340" spans="4:4">
      <c r="D340"/>
    </row>
    <row r="341" spans="4:4">
      <c r="D341"/>
    </row>
    <row r="342" spans="4:4">
      <c r="D342"/>
    </row>
    <row r="343" spans="4:4">
      <c r="D343"/>
    </row>
    <row r="344" spans="4:4">
      <c r="D344"/>
    </row>
    <row r="345" spans="4:4">
      <c r="D345"/>
    </row>
    <row r="346" spans="4:4">
      <c r="D346"/>
    </row>
    <row r="347" spans="4:4">
      <c r="D347"/>
    </row>
    <row r="348" spans="4:4">
      <c r="D348"/>
    </row>
    <row r="349" spans="4:4">
      <c r="D349"/>
    </row>
    <row r="350" spans="4:4">
      <c r="D350"/>
    </row>
    <row r="351" spans="4:4">
      <c r="D351"/>
    </row>
    <row r="352" spans="4:4">
      <c r="D352"/>
    </row>
    <row r="353" spans="4:4">
      <c r="D353"/>
    </row>
    <row r="354" spans="4:4">
      <c r="D354"/>
    </row>
    <row r="355" spans="4:4">
      <c r="D355"/>
    </row>
    <row r="356" spans="4:4">
      <c r="D356"/>
    </row>
    <row r="357" spans="4:4">
      <c r="D357"/>
    </row>
    <row r="358" spans="4:4">
      <c r="D358"/>
    </row>
    <row r="359" spans="4:4">
      <c r="D359"/>
    </row>
    <row r="360" spans="4:4">
      <c r="D360"/>
    </row>
    <row r="361" spans="4:4">
      <c r="D361"/>
    </row>
    <row r="362" spans="4:4">
      <c r="D362"/>
    </row>
    <row r="363" spans="4:4">
      <c r="D363"/>
    </row>
    <row r="364" spans="4:4">
      <c r="D364"/>
    </row>
    <row r="365" spans="4:4">
      <c r="D365"/>
    </row>
    <row r="366" spans="4:4">
      <c r="D366"/>
    </row>
    <row r="367" spans="4:4">
      <c r="D367"/>
    </row>
    <row r="368" spans="4:4">
      <c r="D368"/>
    </row>
    <row r="369" spans="4:4">
      <c r="D369"/>
    </row>
    <row r="370" spans="4:4">
      <c r="D370"/>
    </row>
    <row r="371" spans="4:4">
      <c r="D371"/>
    </row>
    <row r="372" spans="4:4">
      <c r="D372"/>
    </row>
    <row r="373" spans="4:4">
      <c r="D373"/>
    </row>
    <row r="374" spans="4:4">
      <c r="D374"/>
    </row>
    <row r="375" spans="4:4">
      <c r="D375"/>
    </row>
    <row r="376" spans="4:4">
      <c r="D376"/>
    </row>
    <row r="377" spans="4:4">
      <c r="D377"/>
    </row>
    <row r="378" spans="4:4">
      <c r="D378"/>
    </row>
    <row r="379" spans="4:4">
      <c r="D379"/>
    </row>
    <row r="380" spans="4:4">
      <c r="D380"/>
    </row>
    <row r="381" spans="4:4">
      <c r="D381"/>
    </row>
    <row r="382" spans="4:4">
      <c r="D382"/>
    </row>
    <row r="383" spans="4:4">
      <c r="D383"/>
    </row>
    <row r="384" spans="4:4">
      <c r="D384"/>
    </row>
    <row r="385" spans="4:4">
      <c r="D385"/>
    </row>
    <row r="386" spans="4:4">
      <c r="D386"/>
    </row>
    <row r="387" spans="4:4">
      <c r="D387"/>
    </row>
    <row r="388" spans="4:4">
      <c r="D388"/>
    </row>
    <row r="389" spans="4:4">
      <c r="D389"/>
    </row>
    <row r="390" spans="4:4">
      <c r="D390"/>
    </row>
    <row r="391" spans="4:4">
      <c r="D391"/>
    </row>
    <row r="392" spans="4:4">
      <c r="D392"/>
    </row>
    <row r="393" spans="4:4">
      <c r="D393"/>
    </row>
    <row r="394" spans="4:4">
      <c r="D394"/>
    </row>
    <row r="395" spans="4:4">
      <c r="D395"/>
    </row>
    <row r="396" spans="4:4">
      <c r="D396"/>
    </row>
    <row r="397" spans="4:4">
      <c r="D397"/>
    </row>
    <row r="398" spans="4:4">
      <c r="D398"/>
    </row>
    <row r="399" spans="4:4">
      <c r="D399"/>
    </row>
    <row r="400" spans="4:4">
      <c r="D400"/>
    </row>
    <row r="401" spans="4:4">
      <c r="D401"/>
    </row>
    <row r="402" spans="4:4">
      <c r="D402"/>
    </row>
    <row r="403" spans="4:4">
      <c r="D403"/>
    </row>
    <row r="404" spans="4:4">
      <c r="D404"/>
    </row>
    <row r="405" spans="4:4">
      <c r="D405"/>
    </row>
    <row r="406" spans="4:4">
      <c r="D406"/>
    </row>
    <row r="407" spans="4:4">
      <c r="D407"/>
    </row>
    <row r="408" spans="4:4">
      <c r="D408"/>
    </row>
    <row r="409" spans="4:4">
      <c r="D409"/>
    </row>
    <row r="410" spans="4:4">
      <c r="D410"/>
    </row>
    <row r="411" spans="4:4">
      <c r="D411"/>
    </row>
    <row r="412" spans="4:4">
      <c r="D412"/>
    </row>
    <row r="413" spans="4:4">
      <c r="D413"/>
    </row>
    <row r="414" spans="4:4">
      <c r="D414"/>
    </row>
    <row r="415" spans="4:4">
      <c r="D415"/>
    </row>
    <row r="416" spans="4:4">
      <c r="D416"/>
    </row>
    <row r="417" spans="4:4">
      <c r="D417"/>
    </row>
    <row r="418" spans="4:4">
      <c r="D418"/>
    </row>
    <row r="419" spans="4:4">
      <c r="D419"/>
    </row>
    <row r="420" spans="4:4">
      <c r="D420"/>
    </row>
    <row r="421" spans="4:4">
      <c r="D421"/>
    </row>
    <row r="422" spans="4:4">
      <c r="D422"/>
    </row>
    <row r="423" spans="4:4">
      <c r="D423"/>
    </row>
    <row r="424" spans="4:4">
      <c r="D424"/>
    </row>
    <row r="425" spans="4:4">
      <c r="D425"/>
    </row>
    <row r="426" spans="4:4">
      <c r="D426"/>
    </row>
    <row r="427" spans="4:4">
      <c r="D427"/>
    </row>
    <row r="428" spans="4:4">
      <c r="D428"/>
    </row>
    <row r="429" spans="4:4">
      <c r="D429"/>
    </row>
    <row r="430" spans="4:4">
      <c r="D430"/>
    </row>
    <row r="431" spans="4:4">
      <c r="D431"/>
    </row>
    <row r="432" spans="4:4">
      <c r="D432"/>
    </row>
    <row r="433" spans="4:4">
      <c r="D433"/>
    </row>
    <row r="434" spans="4:4">
      <c r="D434"/>
    </row>
    <row r="435" spans="4:4">
      <c r="D435"/>
    </row>
    <row r="436" spans="4:4">
      <c r="D436"/>
    </row>
    <row r="437" spans="4:4">
      <c r="D437"/>
    </row>
    <row r="438" spans="4:4">
      <c r="D438"/>
    </row>
    <row r="439" spans="4:4">
      <c r="D439"/>
    </row>
    <row r="440" spans="4:4">
      <c r="D440"/>
    </row>
    <row r="441" spans="4:4">
      <c r="D441"/>
    </row>
    <row r="442" spans="4:4">
      <c r="D442"/>
    </row>
    <row r="443" spans="4:4">
      <c r="D443"/>
    </row>
    <row r="444" spans="4:4">
      <c r="D444"/>
    </row>
    <row r="445" spans="4:4">
      <c r="D445"/>
    </row>
    <row r="446" spans="4:4">
      <c r="D446"/>
    </row>
    <row r="447" spans="4:4">
      <c r="D447"/>
    </row>
    <row r="448" spans="4:4">
      <c r="D448"/>
    </row>
    <row r="449" spans="4:4">
      <c r="D449"/>
    </row>
    <row r="450" spans="4:4">
      <c r="D450"/>
    </row>
    <row r="451" spans="4:4">
      <c r="D451"/>
    </row>
    <row r="452" spans="4:4">
      <c r="D452"/>
    </row>
    <row r="453" spans="4:4">
      <c r="D453"/>
    </row>
    <row r="454" spans="4:4">
      <c r="D454"/>
    </row>
    <row r="455" spans="4:4">
      <c r="D455"/>
    </row>
    <row r="456" spans="4:4">
      <c r="D456"/>
    </row>
    <row r="457" spans="4:4">
      <c r="D457"/>
    </row>
    <row r="458" spans="4:4">
      <c r="D458"/>
    </row>
    <row r="459" spans="4:4">
      <c r="D459"/>
    </row>
    <row r="460" spans="4:4">
      <c r="D460"/>
    </row>
    <row r="461" spans="4:4">
      <c r="D461"/>
    </row>
    <row r="462" spans="4:4">
      <c r="D462"/>
    </row>
    <row r="463" spans="4:4">
      <c r="D463"/>
    </row>
    <row r="464" spans="4:4">
      <c r="D464"/>
    </row>
    <row r="465" spans="4:4">
      <c r="D465"/>
    </row>
    <row r="466" spans="4:4">
      <c r="D466"/>
    </row>
    <row r="467" spans="4:4">
      <c r="D467"/>
    </row>
    <row r="468" spans="4:4">
      <c r="D468"/>
    </row>
    <row r="469" spans="4:4">
      <c r="D469"/>
    </row>
    <row r="470" spans="4:4">
      <c r="D470"/>
    </row>
    <row r="471" spans="4:4">
      <c r="D471"/>
    </row>
    <row r="472" spans="4:4">
      <c r="D472"/>
    </row>
    <row r="473" spans="4:4">
      <c r="D473"/>
    </row>
    <row r="474" spans="4:4">
      <c r="D474"/>
    </row>
    <row r="475" spans="4:4">
      <c r="D475"/>
    </row>
    <row r="476" spans="4:4">
      <c r="D476"/>
    </row>
    <row r="477" spans="4:4">
      <c r="D477"/>
    </row>
    <row r="478" spans="4:4">
      <c r="D478"/>
    </row>
    <row r="479" spans="4:4">
      <c r="D479"/>
    </row>
    <row r="480" spans="4:4">
      <c r="D480"/>
    </row>
    <row r="481" spans="4:4">
      <c r="D481"/>
    </row>
    <row r="482" spans="4:4">
      <c r="D482"/>
    </row>
    <row r="483" spans="4:4">
      <c r="D483"/>
    </row>
    <row r="484" spans="4:4">
      <c r="D484"/>
    </row>
    <row r="485" spans="4:4">
      <c r="D485"/>
    </row>
    <row r="486" spans="4:4">
      <c r="D486"/>
    </row>
    <row r="487" spans="4:4">
      <c r="D487"/>
    </row>
    <row r="488" spans="4:4">
      <c r="D488"/>
    </row>
    <row r="489" spans="4:4">
      <c r="D489"/>
    </row>
    <row r="490" spans="4:4">
      <c r="D490"/>
    </row>
    <row r="491" spans="4:4">
      <c r="D491"/>
    </row>
    <row r="492" spans="4:4">
      <c r="D492"/>
    </row>
    <row r="493" spans="4:4">
      <c r="D493"/>
    </row>
    <row r="494" spans="4:4">
      <c r="D494"/>
    </row>
    <row r="495" spans="4:4">
      <c r="D495"/>
    </row>
    <row r="496" spans="4:4">
      <c r="D496"/>
    </row>
    <row r="497" spans="4:4">
      <c r="D497"/>
    </row>
    <row r="498" spans="4:4">
      <c r="D498"/>
    </row>
    <row r="499" spans="4:4">
      <c r="D499"/>
    </row>
    <row r="500" spans="4:4">
      <c r="D500"/>
    </row>
    <row r="501" spans="4:4">
      <c r="D501"/>
    </row>
    <row r="502" spans="4:4">
      <c r="D502"/>
    </row>
    <row r="503" spans="4:4">
      <c r="D503"/>
    </row>
    <row r="504" spans="4:4">
      <c r="D504"/>
    </row>
    <row r="505" spans="4:4">
      <c r="D505"/>
    </row>
    <row r="506" spans="4:4">
      <c r="D506"/>
    </row>
    <row r="507" spans="4:4">
      <c r="D507"/>
    </row>
    <row r="508" spans="4:4">
      <c r="D508"/>
    </row>
    <row r="509" spans="4:4">
      <c r="D509"/>
    </row>
    <row r="510" spans="4:4">
      <c r="D510"/>
    </row>
    <row r="511" spans="4:4">
      <c r="D511"/>
    </row>
    <row r="512" spans="4:4">
      <c r="D512"/>
    </row>
    <row r="513" spans="4:4">
      <c r="D513"/>
    </row>
    <row r="514" spans="4:4">
      <c r="D514"/>
    </row>
    <row r="515" spans="4:4">
      <c r="D515"/>
    </row>
    <row r="516" spans="4:4">
      <c r="D516"/>
    </row>
    <row r="517" spans="4:4">
      <c r="D517"/>
    </row>
    <row r="518" spans="4:4">
      <c r="D518"/>
    </row>
    <row r="519" spans="4:4">
      <c r="D519"/>
    </row>
    <row r="520" spans="4:4">
      <c r="D520"/>
    </row>
    <row r="521" spans="4:4">
      <c r="D521"/>
    </row>
    <row r="522" spans="4:4">
      <c r="D522"/>
    </row>
    <row r="523" spans="4:4">
      <c r="D523"/>
    </row>
    <row r="524" spans="4:4">
      <c r="D524"/>
    </row>
    <row r="525" spans="4:4">
      <c r="D525"/>
    </row>
    <row r="526" spans="4:4">
      <c r="D526"/>
    </row>
    <row r="527" spans="4:4">
      <c r="D527"/>
    </row>
    <row r="528" spans="4:4">
      <c r="D528"/>
    </row>
    <row r="529" spans="4:4">
      <c r="D529"/>
    </row>
    <row r="530" spans="4:4">
      <c r="D530"/>
    </row>
    <row r="531" spans="4:4">
      <c r="D531"/>
    </row>
    <row r="532" spans="4:4">
      <c r="D532"/>
    </row>
    <row r="533" spans="4:4">
      <c r="D533"/>
    </row>
    <row r="534" spans="4:4">
      <c r="D534"/>
    </row>
    <row r="535" spans="4:4">
      <c r="D535"/>
    </row>
    <row r="536" spans="4:4">
      <c r="D536"/>
    </row>
    <row r="537" spans="4:4">
      <c r="D537"/>
    </row>
    <row r="538" spans="4:4">
      <c r="D538"/>
    </row>
    <row r="539" spans="4:4">
      <c r="D539"/>
    </row>
    <row r="540" spans="4:4">
      <c r="D540"/>
    </row>
    <row r="541" spans="4:4">
      <c r="D541"/>
    </row>
    <row r="542" spans="4:4">
      <c r="D542"/>
    </row>
    <row r="543" spans="4:4">
      <c r="D543"/>
    </row>
    <row r="544" spans="4:4">
      <c r="D544"/>
    </row>
    <row r="545" spans="4:4">
      <c r="D545"/>
    </row>
    <row r="546" spans="4:4">
      <c r="D546"/>
    </row>
    <row r="547" spans="4:4">
      <c r="D547"/>
    </row>
    <row r="548" spans="4:4">
      <c r="D548"/>
    </row>
    <row r="549" spans="4:4">
      <c r="D549"/>
    </row>
    <row r="550" spans="4:4">
      <c r="D550"/>
    </row>
    <row r="551" spans="4:4">
      <c r="D551"/>
    </row>
    <row r="552" spans="4:4">
      <c r="D552"/>
    </row>
    <row r="553" spans="4:4">
      <c r="D553"/>
    </row>
    <row r="554" spans="4:4">
      <c r="D554"/>
    </row>
    <row r="555" spans="4:4">
      <c r="D555"/>
    </row>
    <row r="556" spans="4:4">
      <c r="D556"/>
    </row>
    <row r="557" spans="4:4">
      <c r="D557"/>
    </row>
    <row r="558" spans="4:4">
      <c r="D558"/>
    </row>
    <row r="559" spans="4:4">
      <c r="D559"/>
    </row>
    <row r="560" spans="4:4">
      <c r="D560"/>
    </row>
    <row r="561" spans="4:4">
      <c r="D561"/>
    </row>
    <row r="562" spans="4:4">
      <c r="D562"/>
    </row>
    <row r="563" spans="4:4">
      <c r="D563"/>
    </row>
    <row r="564" spans="4:4">
      <c r="D564"/>
    </row>
    <row r="565" spans="4:4">
      <c r="D565"/>
    </row>
    <row r="566" spans="4:4">
      <c r="D566"/>
    </row>
    <row r="567" spans="4:4">
      <c r="D567"/>
    </row>
    <row r="568" spans="4:4">
      <c r="D568"/>
    </row>
    <row r="569" spans="4:4">
      <c r="D569"/>
    </row>
    <row r="570" spans="4:4">
      <c r="D570"/>
    </row>
    <row r="571" spans="4:4">
      <c r="D571"/>
    </row>
    <row r="572" spans="4:4">
      <c r="D572"/>
    </row>
    <row r="573" spans="4:4">
      <c r="D573"/>
    </row>
    <row r="574" spans="4:4">
      <c r="D574"/>
    </row>
    <row r="575" spans="4:4">
      <c r="D575"/>
    </row>
    <row r="576" spans="4:4">
      <c r="D576"/>
    </row>
    <row r="577" spans="4:4">
      <c r="D577"/>
    </row>
    <row r="578" spans="4:4">
      <c r="D578"/>
    </row>
    <row r="579" spans="4:4">
      <c r="D579"/>
    </row>
    <row r="580" spans="4:4">
      <c r="D580"/>
    </row>
    <row r="581" spans="4:4">
      <c r="D581"/>
    </row>
    <row r="582" spans="4:4">
      <c r="D582"/>
    </row>
    <row r="583" spans="4:4">
      <c r="D583"/>
    </row>
    <row r="584" spans="4:4">
      <c r="D584"/>
    </row>
    <row r="585" spans="4:4">
      <c r="D585"/>
    </row>
    <row r="586" spans="4:4">
      <c r="D586"/>
    </row>
    <row r="587" spans="4:4">
      <c r="D587"/>
    </row>
    <row r="588" spans="4:4">
      <c r="D588"/>
    </row>
    <row r="589" spans="4:4">
      <c r="D589"/>
    </row>
    <row r="590" spans="4:4">
      <c r="D590"/>
    </row>
    <row r="591" spans="4:4">
      <c r="D591"/>
    </row>
    <row r="592" spans="4:4">
      <c r="D592"/>
    </row>
    <row r="593" spans="4:4">
      <c r="D593"/>
    </row>
    <row r="594" spans="4:4">
      <c r="D594"/>
    </row>
    <row r="595" spans="4:4">
      <c r="D595"/>
    </row>
    <row r="596" spans="4:4">
      <c r="D596"/>
    </row>
    <row r="597" spans="4:4">
      <c r="D597"/>
    </row>
    <row r="598" spans="4:4">
      <c r="D598"/>
    </row>
    <row r="599" spans="4:4">
      <c r="D599"/>
    </row>
    <row r="600" spans="4:4">
      <c r="D600"/>
    </row>
    <row r="601" spans="4:4">
      <c r="D601"/>
    </row>
    <row r="602" spans="4:4">
      <c r="D602"/>
    </row>
    <row r="603" spans="4:4">
      <c r="D603"/>
    </row>
    <row r="604" spans="4:4">
      <c r="D604"/>
    </row>
    <row r="605" spans="4:4">
      <c r="D605"/>
    </row>
    <row r="606" spans="4:4">
      <c r="D606"/>
    </row>
    <row r="607" spans="4:4">
      <c r="D607"/>
    </row>
    <row r="608" spans="4:4">
      <c r="D608"/>
    </row>
    <row r="609" spans="4:4">
      <c r="D609"/>
    </row>
    <row r="610" spans="4:4">
      <c r="D610"/>
    </row>
    <row r="611" spans="4:4">
      <c r="D611"/>
    </row>
    <row r="612" spans="4:4">
      <c r="D612"/>
    </row>
    <row r="613" spans="4:4">
      <c r="D613"/>
    </row>
    <row r="614" spans="4:4">
      <c r="D614"/>
    </row>
    <row r="615" spans="4:4">
      <c r="D615"/>
    </row>
    <row r="616" spans="4:4">
      <c r="D616"/>
    </row>
    <row r="617" spans="4:4">
      <c r="D617"/>
    </row>
    <row r="618" spans="4:4">
      <c r="D618"/>
    </row>
    <row r="619" spans="4:4">
      <c r="D619"/>
    </row>
    <row r="620" spans="4:4">
      <c r="D620"/>
    </row>
    <row r="621" spans="4:4">
      <c r="D621"/>
    </row>
    <row r="622" spans="4:4">
      <c r="D622"/>
    </row>
    <row r="623" spans="4:4">
      <c r="D623"/>
    </row>
    <row r="624" spans="4:4">
      <c r="D624"/>
    </row>
    <row r="625" spans="4:4">
      <c r="D625"/>
    </row>
    <row r="626" spans="4:4">
      <c r="D626"/>
    </row>
    <row r="627" spans="4:4">
      <c r="D627"/>
    </row>
    <row r="628" spans="4:4">
      <c r="D628"/>
    </row>
    <row r="629" spans="4:4">
      <c r="D629"/>
    </row>
    <row r="630" spans="4:4">
      <c r="D630"/>
    </row>
    <row r="631" spans="4:4">
      <c r="D631"/>
    </row>
    <row r="632" spans="4:4">
      <c r="D632"/>
    </row>
    <row r="633" spans="4:4">
      <c r="D633"/>
    </row>
    <row r="634" spans="4:4">
      <c r="D634"/>
    </row>
    <row r="635" spans="4:4">
      <c r="D635"/>
    </row>
    <row r="636" spans="4:4">
      <c r="D636"/>
    </row>
    <row r="637" spans="4:4">
      <c r="D637"/>
    </row>
    <row r="638" spans="4:4">
      <c r="D638"/>
    </row>
    <row r="639" spans="4:4">
      <c r="D639"/>
    </row>
    <row r="640" spans="4:4">
      <c r="D640"/>
    </row>
    <row r="641" spans="4:4">
      <c r="D641"/>
    </row>
    <row r="642" spans="4:4">
      <c r="D642"/>
    </row>
    <row r="643" spans="4:4">
      <c r="D643"/>
    </row>
    <row r="644" spans="4:4">
      <c r="D644"/>
    </row>
    <row r="645" spans="4:4">
      <c r="D645"/>
    </row>
    <row r="646" spans="4:4">
      <c r="D646"/>
    </row>
    <row r="647" spans="4:4">
      <c r="D647"/>
    </row>
    <row r="648" spans="4:4">
      <c r="D648"/>
    </row>
    <row r="649" spans="4:4">
      <c r="D649"/>
    </row>
    <row r="650" spans="4:4">
      <c r="D650"/>
    </row>
    <row r="651" spans="4:4">
      <c r="D651"/>
    </row>
    <row r="652" spans="4:4">
      <c r="D652"/>
    </row>
    <row r="653" spans="4:4">
      <c r="D653"/>
    </row>
    <row r="654" spans="4:4">
      <c r="D654"/>
    </row>
    <row r="655" spans="4:4">
      <c r="D655"/>
    </row>
    <row r="656" spans="4:4">
      <c r="D656"/>
    </row>
    <row r="657" spans="4:4">
      <c r="D657"/>
    </row>
    <row r="658" spans="4:4">
      <c r="D658"/>
    </row>
    <row r="659" spans="4:4">
      <c r="D659"/>
    </row>
    <row r="660" spans="4:4">
      <c r="D660"/>
    </row>
    <row r="661" spans="4:4">
      <c r="D661"/>
    </row>
    <row r="662" spans="4:4">
      <c r="D662"/>
    </row>
    <row r="663" spans="4:4">
      <c r="D663"/>
    </row>
    <row r="664" spans="4:4">
      <c r="D664"/>
    </row>
    <row r="665" spans="4:4">
      <c r="D665"/>
    </row>
    <row r="666" spans="4:4">
      <c r="D666"/>
    </row>
    <row r="667" spans="4:4">
      <c r="D667"/>
    </row>
    <row r="668" spans="4:4">
      <c r="D668"/>
    </row>
    <row r="669" spans="4:4">
      <c r="D669"/>
    </row>
    <row r="670" spans="4:4">
      <c r="D670"/>
    </row>
    <row r="671" spans="4:4">
      <c r="D671"/>
    </row>
    <row r="672" spans="4:4">
      <c r="D672"/>
    </row>
    <row r="673" spans="4:4">
      <c r="D673"/>
    </row>
    <row r="674" spans="4:4">
      <c r="D674"/>
    </row>
    <row r="675" spans="4:4">
      <c r="D675"/>
    </row>
    <row r="676" spans="4:4">
      <c r="D676"/>
    </row>
    <row r="677" spans="4:4">
      <c r="D677"/>
    </row>
    <row r="678" spans="4:4">
      <c r="D678"/>
    </row>
    <row r="679" spans="4:4">
      <c r="D679"/>
    </row>
    <row r="680" spans="4:4">
      <c r="D680"/>
    </row>
    <row r="681" spans="4:4">
      <c r="D681"/>
    </row>
    <row r="682" spans="4:4">
      <c r="D682"/>
    </row>
    <row r="683" spans="4:4">
      <c r="D683"/>
    </row>
    <row r="684" spans="4:4">
      <c r="D684"/>
    </row>
    <row r="685" spans="4:4">
      <c r="D685"/>
    </row>
    <row r="686" spans="4:4">
      <c r="D686"/>
    </row>
    <row r="687" spans="4:4">
      <c r="D687"/>
    </row>
    <row r="688" spans="4:4">
      <c r="D688"/>
    </row>
    <row r="689" spans="4:4">
      <c r="D689"/>
    </row>
    <row r="690" spans="4:4">
      <c r="D690"/>
    </row>
    <row r="691" spans="4:4">
      <c r="D691"/>
    </row>
    <row r="692" spans="4:4">
      <c r="D692"/>
    </row>
    <row r="693" spans="4:4">
      <c r="D693"/>
    </row>
    <row r="694" spans="4:4">
      <c r="D694"/>
    </row>
    <row r="695" spans="4:4">
      <c r="D695"/>
    </row>
    <row r="696" spans="4:4">
      <c r="D696"/>
    </row>
    <row r="697" spans="4:4">
      <c r="D697"/>
    </row>
    <row r="698" spans="4:4">
      <c r="D698"/>
    </row>
    <row r="699" spans="4:4">
      <c r="D699"/>
    </row>
    <row r="700" spans="4:4">
      <c r="D700"/>
    </row>
    <row r="701" spans="4:4">
      <c r="D701"/>
    </row>
    <row r="702" spans="4:4">
      <c r="D702"/>
    </row>
    <row r="703" spans="4:4">
      <c r="D703"/>
    </row>
    <row r="704" spans="4:4">
      <c r="D704"/>
    </row>
    <row r="705" spans="4:4">
      <c r="D705"/>
    </row>
    <row r="706" spans="4:4">
      <c r="D706"/>
    </row>
    <row r="707" spans="4:4">
      <c r="D707"/>
    </row>
    <row r="708" spans="4:4">
      <c r="D708"/>
    </row>
    <row r="709" spans="4:4">
      <c r="D709"/>
    </row>
    <row r="710" spans="4:4">
      <c r="D710"/>
    </row>
    <row r="711" spans="4:4">
      <c r="D711"/>
    </row>
    <row r="712" spans="4:4">
      <c r="D712"/>
    </row>
    <row r="713" spans="4:4">
      <c r="D713"/>
    </row>
    <row r="714" spans="4:4">
      <c r="D714"/>
    </row>
    <row r="715" spans="4:4">
      <c r="D715"/>
    </row>
    <row r="716" spans="4:4">
      <c r="D716"/>
    </row>
    <row r="717" spans="4:4">
      <c r="D717"/>
    </row>
    <row r="718" spans="4:4">
      <c r="D718"/>
    </row>
    <row r="719" spans="4:4">
      <c r="D719"/>
    </row>
    <row r="720" spans="4:4">
      <c r="D720"/>
    </row>
    <row r="721" spans="4:4">
      <c r="D721"/>
    </row>
    <row r="722" spans="4:4">
      <c r="D722"/>
    </row>
    <row r="723" spans="4:4">
      <c r="D723"/>
    </row>
    <row r="724" spans="4:4">
      <c r="D724"/>
    </row>
    <row r="725" spans="4:4">
      <c r="D725"/>
    </row>
    <row r="726" spans="4:4">
      <c r="D726"/>
    </row>
    <row r="727" spans="4:4">
      <c r="D727"/>
    </row>
    <row r="728" spans="4:4">
      <c r="D728"/>
    </row>
    <row r="729" spans="4:4">
      <c r="D729"/>
    </row>
    <row r="730" spans="4:4">
      <c r="D730"/>
    </row>
    <row r="731" spans="4:4">
      <c r="D731"/>
    </row>
    <row r="732" spans="4:4">
      <c r="D732"/>
    </row>
    <row r="733" spans="4:4">
      <c r="D733"/>
    </row>
    <row r="734" spans="4:4">
      <c r="D734"/>
    </row>
    <row r="735" spans="4:4">
      <c r="D735"/>
    </row>
    <row r="736" spans="4:4">
      <c r="D736"/>
    </row>
    <row r="737" spans="4:4">
      <c r="D737"/>
    </row>
    <row r="738" spans="4:4">
      <c r="D738"/>
    </row>
    <row r="739" spans="4:4">
      <c r="D739"/>
    </row>
    <row r="740" spans="4:4">
      <c r="D740"/>
    </row>
    <row r="741" spans="4:4">
      <c r="D741"/>
    </row>
    <row r="742" spans="4:4">
      <c r="D742"/>
    </row>
    <row r="743" spans="4:4">
      <c r="D743"/>
    </row>
    <row r="744" spans="4:4">
      <c r="D744"/>
    </row>
    <row r="745" spans="4:4">
      <c r="D745"/>
    </row>
    <row r="746" spans="4:4">
      <c r="D746"/>
    </row>
    <row r="747" spans="4:4">
      <c r="D747"/>
    </row>
    <row r="748" spans="4:4">
      <c r="D748"/>
    </row>
    <row r="749" spans="4:4">
      <c r="D749"/>
    </row>
    <row r="750" spans="4:4">
      <c r="D750"/>
    </row>
    <row r="751" spans="4:4">
      <c r="D751"/>
    </row>
    <row r="752" spans="4:4">
      <c r="D752"/>
    </row>
    <row r="753" spans="4:4">
      <c r="D753"/>
    </row>
    <row r="754" spans="4:4">
      <c r="D754"/>
    </row>
    <row r="755" spans="4:4">
      <c r="D755"/>
    </row>
    <row r="756" spans="4:4">
      <c r="D756"/>
    </row>
    <row r="757" spans="4:4">
      <c r="D757"/>
    </row>
    <row r="758" spans="4:4">
      <c r="D758"/>
    </row>
    <row r="759" spans="4:4">
      <c r="D759"/>
    </row>
    <row r="760" spans="4:4">
      <c r="D760"/>
    </row>
    <row r="761" spans="4:4">
      <c r="D761"/>
    </row>
    <row r="762" spans="4:4">
      <c r="D762"/>
    </row>
    <row r="763" spans="4:4">
      <c r="D763"/>
    </row>
    <row r="764" spans="4:4">
      <c r="D764"/>
    </row>
    <row r="765" spans="4:4">
      <c r="D765"/>
    </row>
    <row r="766" spans="4:4">
      <c r="D766"/>
    </row>
    <row r="767" spans="4:4">
      <c r="D767"/>
    </row>
    <row r="768" spans="4:4">
      <c r="D768"/>
    </row>
    <row r="769" spans="4:4">
      <c r="D769"/>
    </row>
    <row r="770" spans="4:4">
      <c r="D770"/>
    </row>
    <row r="771" spans="4:4">
      <c r="D771"/>
    </row>
    <row r="772" spans="4:4">
      <c r="D772"/>
    </row>
    <row r="773" spans="4:4">
      <c r="D773"/>
    </row>
    <row r="774" spans="4:4">
      <c r="D774"/>
    </row>
    <row r="775" spans="4:4">
      <c r="D775"/>
    </row>
    <row r="776" spans="4:4">
      <c r="D776"/>
    </row>
    <row r="777" spans="4:4">
      <c r="D777"/>
    </row>
    <row r="778" spans="4:4">
      <c r="D778"/>
    </row>
    <row r="779" spans="4:4">
      <c r="D779"/>
    </row>
    <row r="780" spans="4:4">
      <c r="D780"/>
    </row>
    <row r="781" spans="4:4">
      <c r="D781"/>
    </row>
    <row r="782" spans="4:4">
      <c r="D782"/>
    </row>
    <row r="783" spans="4:4">
      <c r="D783"/>
    </row>
    <row r="784" spans="4:4">
      <c r="D784"/>
    </row>
    <row r="785" spans="4:4">
      <c r="D785"/>
    </row>
    <row r="786" spans="4:4">
      <c r="D786"/>
    </row>
    <row r="787" spans="4:4">
      <c r="D787"/>
    </row>
    <row r="788" spans="4:4">
      <c r="D788"/>
    </row>
    <row r="789" spans="4:4">
      <c r="D789"/>
    </row>
    <row r="790" spans="4:4">
      <c r="D790"/>
    </row>
    <row r="791" spans="4:4">
      <c r="D791"/>
    </row>
    <row r="792" spans="4:4">
      <c r="D792"/>
    </row>
    <row r="793" spans="4:4">
      <c r="D793"/>
    </row>
    <row r="794" spans="4:4">
      <c r="D794"/>
    </row>
    <row r="795" spans="4:4">
      <c r="D795"/>
    </row>
    <row r="796" spans="4:4">
      <c r="D796"/>
    </row>
    <row r="797" spans="4:4">
      <c r="D797"/>
    </row>
    <row r="798" spans="4:4">
      <c r="D798"/>
    </row>
    <row r="799" spans="4:4">
      <c r="D799"/>
    </row>
    <row r="800" spans="4:4">
      <c r="D800"/>
    </row>
    <row r="801" spans="4:4">
      <c r="D801"/>
    </row>
    <row r="802" spans="4:4">
      <c r="D802"/>
    </row>
    <row r="803" spans="4:4">
      <c r="D803"/>
    </row>
    <row r="804" spans="4:4">
      <c r="D804"/>
    </row>
    <row r="805" spans="4:4">
      <c r="D805"/>
    </row>
    <row r="806" spans="4:4">
      <c r="D806"/>
    </row>
    <row r="807" spans="4:4">
      <c r="D807"/>
    </row>
    <row r="808" spans="4:4">
      <c r="D808"/>
    </row>
    <row r="809" spans="4:4">
      <c r="D809"/>
    </row>
    <row r="810" spans="4:4">
      <c r="D810"/>
    </row>
    <row r="811" spans="4:4">
      <c r="D811"/>
    </row>
    <row r="812" spans="4:4">
      <c r="D812"/>
    </row>
    <row r="813" spans="4:4">
      <c r="D813"/>
    </row>
    <row r="814" spans="4:4">
      <c r="D814"/>
    </row>
    <row r="815" spans="4:4">
      <c r="D815"/>
    </row>
    <row r="816" spans="4:4">
      <c r="D816"/>
    </row>
    <row r="817" spans="4:4">
      <c r="D817"/>
    </row>
    <row r="818" spans="4:4">
      <c r="D818"/>
    </row>
    <row r="819" spans="4:4">
      <c r="D819"/>
    </row>
    <row r="820" spans="4:4">
      <c r="D820"/>
    </row>
    <row r="821" spans="4:4">
      <c r="D821"/>
    </row>
    <row r="822" spans="4:4">
      <c r="D822"/>
    </row>
    <row r="823" spans="4:4">
      <c r="D823"/>
    </row>
    <row r="824" spans="4:4">
      <c r="D824"/>
    </row>
    <row r="825" spans="4:4">
      <c r="D825"/>
    </row>
    <row r="826" spans="4:4">
      <c r="D826"/>
    </row>
    <row r="827" spans="4:4">
      <c r="D827"/>
    </row>
    <row r="828" spans="4:4">
      <c r="D828"/>
    </row>
    <row r="829" spans="4:4">
      <c r="D829"/>
    </row>
    <row r="830" spans="4:4">
      <c r="D830"/>
    </row>
    <row r="831" spans="4:4">
      <c r="D831"/>
    </row>
    <row r="832" spans="4:4">
      <c r="D832"/>
    </row>
    <row r="833" spans="4:4">
      <c r="D833"/>
    </row>
    <row r="834" spans="4:4">
      <c r="D834"/>
    </row>
    <row r="835" spans="4:4">
      <c r="D835"/>
    </row>
    <row r="836" spans="4:4">
      <c r="D836"/>
    </row>
    <row r="837" spans="4:4">
      <c r="D837"/>
    </row>
    <row r="838" spans="4:4">
      <c r="D838"/>
    </row>
    <row r="839" spans="4:4">
      <c r="D839"/>
    </row>
    <row r="840" spans="4:4">
      <c r="D840"/>
    </row>
    <row r="841" spans="4:4">
      <c r="D841"/>
    </row>
    <row r="842" spans="4:4">
      <c r="D842"/>
    </row>
    <row r="843" spans="4:4">
      <c r="D843"/>
    </row>
    <row r="844" spans="4:4">
      <c r="D844"/>
    </row>
    <row r="845" spans="4:4">
      <c r="D845"/>
    </row>
    <row r="846" spans="4:4">
      <c r="D846"/>
    </row>
    <row r="847" spans="4:4">
      <c r="D847"/>
    </row>
    <row r="848" spans="4:4">
      <c r="D848"/>
    </row>
    <row r="849" spans="4:4">
      <c r="D849"/>
    </row>
    <row r="850" spans="4:4">
      <c r="D850"/>
    </row>
    <row r="851" spans="4:4">
      <c r="D851"/>
    </row>
    <row r="852" spans="4:4">
      <c r="D852"/>
    </row>
    <row r="853" spans="4:4">
      <c r="D853"/>
    </row>
    <row r="854" spans="4:4">
      <c r="D854"/>
    </row>
    <row r="855" spans="4:4">
      <c r="D855"/>
    </row>
    <row r="856" spans="4:4">
      <c r="D856"/>
    </row>
    <row r="857" spans="4:4">
      <c r="D857"/>
    </row>
    <row r="858" spans="4:4">
      <c r="D858"/>
    </row>
    <row r="859" spans="4:4">
      <c r="D859"/>
    </row>
    <row r="860" spans="4:4">
      <c r="D860"/>
    </row>
    <row r="861" spans="4:4">
      <c r="D861"/>
    </row>
    <row r="862" spans="4:4">
      <c r="D862"/>
    </row>
    <row r="863" spans="4:4">
      <c r="D863"/>
    </row>
    <row r="864" spans="4:4">
      <c r="D864"/>
    </row>
    <row r="865" spans="4:4">
      <c r="D865"/>
    </row>
    <row r="866" spans="4:4">
      <c r="D866"/>
    </row>
    <row r="867" spans="4:4">
      <c r="D867"/>
    </row>
    <row r="868" spans="4:4">
      <c r="D868"/>
    </row>
    <row r="869" spans="4:4">
      <c r="D869"/>
    </row>
    <row r="870" spans="4:4">
      <c r="D870"/>
    </row>
    <row r="871" spans="4:4">
      <c r="D871"/>
    </row>
    <row r="872" spans="4:4">
      <c r="D872"/>
    </row>
    <row r="873" spans="4:4">
      <c r="D873"/>
    </row>
    <row r="874" spans="4:4">
      <c r="D874"/>
    </row>
    <row r="875" spans="4:4">
      <c r="D875"/>
    </row>
    <row r="876" spans="4:4">
      <c r="D876"/>
    </row>
    <row r="877" spans="4:4">
      <c r="D877"/>
    </row>
    <row r="878" spans="4:4">
      <c r="D878"/>
    </row>
    <row r="879" spans="4:4">
      <c r="D879"/>
    </row>
    <row r="880" spans="4:4">
      <c r="D880"/>
    </row>
    <row r="881" spans="4:4">
      <c r="D881"/>
    </row>
    <row r="882" spans="4:4">
      <c r="D882"/>
    </row>
    <row r="883" spans="4:4">
      <c r="D883"/>
    </row>
    <row r="884" spans="4:4">
      <c r="D884"/>
    </row>
    <row r="885" spans="4:4">
      <c r="D885"/>
    </row>
    <row r="886" spans="4:4">
      <c r="D886"/>
    </row>
    <row r="887" spans="4:4">
      <c r="D887"/>
    </row>
    <row r="888" spans="4:4">
      <c r="D888"/>
    </row>
    <row r="889" spans="4:4">
      <c r="D889"/>
    </row>
    <row r="890" spans="4:4">
      <c r="D890"/>
    </row>
    <row r="891" spans="4:4">
      <c r="D891"/>
    </row>
    <row r="892" spans="4:4">
      <c r="D892"/>
    </row>
    <row r="893" spans="4:4">
      <c r="D893"/>
    </row>
    <row r="894" spans="4:4">
      <c r="D894"/>
    </row>
    <row r="895" spans="4:4">
      <c r="D895"/>
    </row>
    <row r="896" spans="4:4">
      <c r="D896"/>
    </row>
    <row r="897" spans="4:4">
      <c r="D897"/>
    </row>
    <row r="898" spans="4:4">
      <c r="D898"/>
    </row>
    <row r="899" spans="4:4">
      <c r="D899"/>
    </row>
    <row r="900" spans="4:4">
      <c r="D900"/>
    </row>
    <row r="901" spans="4:4">
      <c r="D901"/>
    </row>
    <row r="902" spans="4:4">
      <c r="D902"/>
    </row>
    <row r="903" spans="4:4">
      <c r="D903"/>
    </row>
    <row r="904" spans="4:4">
      <c r="D904"/>
    </row>
    <row r="905" spans="4:4">
      <c r="D905"/>
    </row>
    <row r="906" spans="4:4">
      <c r="D906"/>
    </row>
    <row r="907" spans="4:4">
      <c r="D907"/>
    </row>
    <row r="908" spans="4:4">
      <c r="D908"/>
    </row>
    <row r="909" spans="4:4">
      <c r="D909"/>
    </row>
    <row r="910" spans="4:4">
      <c r="D910"/>
    </row>
    <row r="911" spans="4:4">
      <c r="D911"/>
    </row>
    <row r="912" spans="4:4">
      <c r="D912"/>
    </row>
    <row r="913" spans="4:4">
      <c r="D913"/>
    </row>
    <row r="914" spans="4:4">
      <c r="D914"/>
    </row>
    <row r="915" spans="4:4">
      <c r="D915"/>
    </row>
    <row r="916" spans="4:4">
      <c r="D916"/>
    </row>
    <row r="917" spans="4:4">
      <c r="D917"/>
    </row>
    <row r="918" spans="4:4">
      <c r="D918"/>
    </row>
    <row r="919" spans="4:4">
      <c r="D919"/>
    </row>
    <row r="920" spans="4:4">
      <c r="D920"/>
    </row>
    <row r="921" spans="4:4">
      <c r="D921"/>
    </row>
    <row r="922" spans="4:4">
      <c r="D922"/>
    </row>
    <row r="923" spans="4:4">
      <c r="D923"/>
    </row>
    <row r="924" spans="4:4">
      <c r="D924"/>
    </row>
    <row r="925" spans="4:4">
      <c r="D925"/>
    </row>
    <row r="926" spans="4:4">
      <c r="D926"/>
    </row>
    <row r="927" spans="4:4">
      <c r="D927"/>
    </row>
    <row r="928" spans="4:4">
      <c r="D928"/>
    </row>
    <row r="929" spans="4:4">
      <c r="D929"/>
    </row>
    <row r="930" spans="4:4">
      <c r="D930"/>
    </row>
    <row r="931" spans="4:4">
      <c r="D931"/>
    </row>
    <row r="932" spans="4:4">
      <c r="D932"/>
    </row>
    <row r="933" spans="4:4">
      <c r="D933"/>
    </row>
    <row r="934" spans="4:4">
      <c r="D934"/>
    </row>
    <row r="935" spans="4:4">
      <c r="D935"/>
    </row>
    <row r="936" spans="4:4">
      <c r="D936"/>
    </row>
    <row r="937" spans="4:4">
      <c r="D937"/>
    </row>
    <row r="938" spans="4:4">
      <c r="D938"/>
    </row>
    <row r="939" spans="4:4">
      <c r="D939"/>
    </row>
    <row r="940" spans="4:4">
      <c r="D940"/>
    </row>
    <row r="941" spans="4:4">
      <c r="D941"/>
    </row>
    <row r="942" spans="4:4">
      <c r="D942"/>
    </row>
    <row r="943" spans="4:4">
      <c r="D943"/>
    </row>
    <row r="944" spans="4:4">
      <c r="D944"/>
    </row>
    <row r="945" spans="4:4">
      <c r="D945"/>
    </row>
    <row r="946" spans="4:4">
      <c r="D946"/>
    </row>
    <row r="947" spans="4:4">
      <c r="D947"/>
    </row>
    <row r="948" spans="4:4">
      <c r="D948"/>
    </row>
    <row r="949" spans="4:4">
      <c r="D949"/>
    </row>
    <row r="950" spans="4:4">
      <c r="D950"/>
    </row>
    <row r="951" spans="4:4">
      <c r="D951"/>
    </row>
    <row r="952" spans="4:4">
      <c r="D952"/>
    </row>
    <row r="953" spans="4:4">
      <c r="D953"/>
    </row>
    <row r="954" spans="4:4">
      <c r="D954"/>
    </row>
    <row r="955" spans="4:4">
      <c r="D955"/>
    </row>
    <row r="956" spans="4:4">
      <c r="D956"/>
    </row>
    <row r="957" spans="4:4">
      <c r="D957"/>
    </row>
    <row r="958" spans="4:4">
      <c r="D958"/>
    </row>
    <row r="959" spans="4:4">
      <c r="D959"/>
    </row>
    <row r="960" spans="4:4">
      <c r="D960"/>
    </row>
    <row r="961" spans="4:4">
      <c r="D961"/>
    </row>
    <row r="962" spans="4:4">
      <c r="D962"/>
    </row>
    <row r="963" spans="4:4">
      <c r="D963"/>
    </row>
    <row r="964" spans="4:4">
      <c r="D964"/>
    </row>
    <row r="965" spans="4:4">
      <c r="D965"/>
    </row>
    <row r="966" spans="4:4">
      <c r="D966"/>
    </row>
    <row r="967" spans="4:4">
      <c r="D967"/>
    </row>
    <row r="968" spans="4:4">
      <c r="D968"/>
    </row>
    <row r="969" spans="4:4">
      <c r="D969"/>
    </row>
    <row r="970" spans="4:4">
      <c r="D970"/>
    </row>
    <row r="971" spans="4:4">
      <c r="D971"/>
    </row>
    <row r="972" spans="4:4">
      <c r="D972"/>
    </row>
    <row r="973" spans="4:4">
      <c r="D973"/>
    </row>
    <row r="974" spans="4:4">
      <c r="D974"/>
    </row>
    <row r="975" spans="4:4">
      <c r="D975"/>
    </row>
    <row r="976" spans="4:4">
      <c r="D976"/>
    </row>
    <row r="977" spans="4:4">
      <c r="D977"/>
    </row>
    <row r="978" spans="4:4">
      <c r="D978"/>
    </row>
    <row r="979" spans="4:4">
      <c r="D979"/>
    </row>
    <row r="980" spans="4:4">
      <c r="D980"/>
    </row>
    <row r="981" spans="4:4">
      <c r="D981"/>
    </row>
    <row r="982" spans="4:4">
      <c r="D982"/>
    </row>
    <row r="983" spans="4:4">
      <c r="D983"/>
    </row>
    <row r="984" spans="4:4">
      <c r="D984"/>
    </row>
    <row r="985" spans="4:4">
      <c r="D985"/>
    </row>
    <row r="986" spans="4:4">
      <c r="D986"/>
    </row>
    <row r="987" spans="4:4">
      <c r="D987"/>
    </row>
    <row r="988" spans="4:4">
      <c r="D988"/>
    </row>
    <row r="989" spans="4:4">
      <c r="D989"/>
    </row>
    <row r="990" spans="4:4">
      <c r="D990"/>
    </row>
    <row r="991" spans="4:4">
      <c r="D991"/>
    </row>
    <row r="992" spans="4:4">
      <c r="D992"/>
    </row>
    <row r="993" spans="4:4">
      <c r="D993"/>
    </row>
    <row r="994" spans="4:4">
      <c r="D994"/>
    </row>
    <row r="995" spans="4:4">
      <c r="D995"/>
    </row>
    <row r="996" spans="4:4">
      <c r="D996"/>
    </row>
    <row r="997" spans="4:4">
      <c r="D997"/>
    </row>
    <row r="998" spans="4:4">
      <c r="D998"/>
    </row>
    <row r="999" spans="4:4">
      <c r="D999"/>
    </row>
    <row r="1000" spans="4:4">
      <c r="D1000"/>
    </row>
    <row r="1001" spans="4:4">
      <c r="D1001"/>
    </row>
    <row r="1002" spans="4:4">
      <c r="D1002"/>
    </row>
    <row r="1003" spans="4:4">
      <c r="D1003"/>
    </row>
    <row r="1004" spans="4:4">
      <c r="D1004"/>
    </row>
    <row r="1005" spans="4:4">
      <c r="D1005"/>
    </row>
    <row r="1006" spans="4:4">
      <c r="D1006"/>
    </row>
    <row r="1007" spans="4:4">
      <c r="D1007"/>
    </row>
    <row r="1008" spans="4:4">
      <c r="D1008"/>
    </row>
    <row r="1009" spans="4:4">
      <c r="D1009"/>
    </row>
    <row r="1010" spans="4:4">
      <c r="D1010"/>
    </row>
    <row r="1011" spans="4:4">
      <c r="D1011"/>
    </row>
    <row r="1012" spans="4:4">
      <c r="D1012"/>
    </row>
    <row r="1013" spans="4:4">
      <c r="D1013"/>
    </row>
    <row r="1014" spans="4:4">
      <c r="D1014"/>
    </row>
    <row r="1015" spans="4:4">
      <c r="D1015"/>
    </row>
    <row r="1016" spans="4:4">
      <c r="D1016"/>
    </row>
    <row r="1017" spans="4:4">
      <c r="D1017"/>
    </row>
    <row r="1018" spans="4:4">
      <c r="D1018"/>
    </row>
    <row r="1019" spans="4:4">
      <c r="D1019"/>
    </row>
    <row r="1020" spans="4:4">
      <c r="D1020"/>
    </row>
    <row r="1021" spans="4:4">
      <c r="D1021"/>
    </row>
    <row r="1022" spans="4:4">
      <c r="D1022"/>
    </row>
    <row r="1023" spans="4:4">
      <c r="D1023"/>
    </row>
    <row r="1024" spans="4:4">
      <c r="D1024"/>
    </row>
    <row r="1025" spans="4:4">
      <c r="D1025"/>
    </row>
    <row r="1026" spans="4:4">
      <c r="D1026"/>
    </row>
    <row r="1027" spans="4:4">
      <c r="D1027"/>
    </row>
    <row r="1028" spans="4:4">
      <c r="D1028"/>
    </row>
    <row r="1029" spans="4:4">
      <c r="D1029"/>
    </row>
    <row r="1030" spans="4:4">
      <c r="D1030"/>
    </row>
    <row r="1031" spans="4:4">
      <c r="D1031"/>
    </row>
    <row r="1032" spans="4:4">
      <c r="D1032"/>
    </row>
    <row r="1033" spans="4:4">
      <c r="D1033"/>
    </row>
    <row r="1034" spans="4:4">
      <c r="D1034"/>
    </row>
    <row r="1035" spans="4:4">
      <c r="D1035"/>
    </row>
    <row r="1036" spans="4:4">
      <c r="D1036"/>
    </row>
    <row r="1037" spans="4:4">
      <c r="D1037"/>
    </row>
    <row r="1038" spans="4:4">
      <c r="D1038"/>
    </row>
    <row r="1039" spans="4:4">
      <c r="D1039"/>
    </row>
    <row r="1040" spans="4:4">
      <c r="D1040"/>
    </row>
    <row r="1041" spans="4:4">
      <c r="D1041"/>
    </row>
    <row r="1042" spans="4:4">
      <c r="D1042"/>
    </row>
    <row r="1043" spans="4:4">
      <c r="D1043"/>
    </row>
    <row r="1044" spans="4:4">
      <c r="D1044"/>
    </row>
    <row r="1045" spans="4:4">
      <c r="D1045"/>
    </row>
    <row r="1046" spans="4:4">
      <c r="D1046"/>
    </row>
    <row r="1047" spans="4:4">
      <c r="D1047"/>
    </row>
    <row r="1048" spans="4:4">
      <c r="D1048"/>
    </row>
    <row r="1049" spans="4:4">
      <c r="D1049"/>
    </row>
    <row r="1050" spans="4:4">
      <c r="D1050"/>
    </row>
    <row r="1051" spans="4:4">
      <c r="D1051"/>
    </row>
    <row r="1052" spans="4:4">
      <c r="D1052"/>
    </row>
    <row r="1053" spans="4:4">
      <c r="D1053"/>
    </row>
    <row r="1054" spans="4:4">
      <c r="D1054"/>
    </row>
    <row r="1055" spans="4:4">
      <c r="D1055"/>
    </row>
    <row r="1056" spans="4:4">
      <c r="D1056"/>
    </row>
    <row r="1057" spans="4:4">
      <c r="D1057"/>
    </row>
    <row r="1058" spans="4:4">
      <c r="D1058"/>
    </row>
    <row r="1059" spans="4:4">
      <c r="D1059"/>
    </row>
    <row r="1060" spans="4:4">
      <c r="D1060"/>
    </row>
    <row r="1061" spans="4:4">
      <c r="D1061"/>
    </row>
    <row r="1062" spans="4:4">
      <c r="D1062"/>
    </row>
    <row r="1063" spans="4:4">
      <c r="D1063"/>
    </row>
    <row r="1064" spans="4:4">
      <c r="D1064"/>
    </row>
    <row r="1065" spans="4:4">
      <c r="D1065"/>
    </row>
    <row r="1066" spans="4:4">
      <c r="D1066"/>
    </row>
    <row r="1067" spans="4:4">
      <c r="D1067"/>
    </row>
    <row r="1068" spans="4:4">
      <c r="D1068"/>
    </row>
    <row r="1069" spans="4:4">
      <c r="D1069"/>
    </row>
    <row r="1070" spans="4:4">
      <c r="D1070"/>
    </row>
    <row r="1071" spans="4:4">
      <c r="D1071"/>
    </row>
    <row r="1072" spans="4:4">
      <c r="D1072"/>
    </row>
    <row r="1073" spans="4:4">
      <c r="D1073"/>
    </row>
    <row r="1074" spans="4:4">
      <c r="D1074"/>
    </row>
    <row r="1075" spans="4:4">
      <c r="D1075"/>
    </row>
    <row r="1076" spans="4:4">
      <c r="D1076"/>
    </row>
    <row r="1077" spans="4:4">
      <c r="D1077"/>
    </row>
    <row r="1078" spans="4:4">
      <c r="D1078"/>
    </row>
    <row r="1079" spans="4:4">
      <c r="D1079"/>
    </row>
    <row r="1080" spans="4:4">
      <c r="D1080"/>
    </row>
    <row r="1081" spans="4:4">
      <c r="D1081"/>
    </row>
    <row r="1082" spans="4:4">
      <c r="D1082"/>
    </row>
    <row r="1083" spans="4:4">
      <c r="D1083"/>
    </row>
    <row r="1084" spans="4:4">
      <c r="D1084"/>
    </row>
    <row r="1085" spans="4:4">
      <c r="D1085"/>
    </row>
    <row r="1086" spans="4:4">
      <c r="D1086"/>
    </row>
    <row r="1087" spans="4:4">
      <c r="D1087"/>
    </row>
    <row r="1088" spans="4:4">
      <c r="D1088"/>
    </row>
    <row r="1089" spans="4:4">
      <c r="D1089"/>
    </row>
    <row r="1090" spans="4:4">
      <c r="D1090"/>
    </row>
    <row r="1091" spans="4:4">
      <c r="D1091"/>
    </row>
    <row r="1092" spans="4:4">
      <c r="D1092"/>
    </row>
    <row r="1093" spans="4:4">
      <c r="D1093"/>
    </row>
    <row r="1094" spans="4:4">
      <c r="D1094"/>
    </row>
    <row r="1095" spans="4:4">
      <c r="D1095"/>
    </row>
    <row r="1096" spans="4:4">
      <c r="D1096"/>
    </row>
    <row r="1097" spans="4:4">
      <c r="D1097"/>
    </row>
    <row r="1098" spans="4:4">
      <c r="D1098"/>
    </row>
    <row r="1099" spans="4:4">
      <c r="D1099"/>
    </row>
    <row r="1100" spans="4:4">
      <c r="D1100"/>
    </row>
    <row r="1101" spans="4:4">
      <c r="D1101"/>
    </row>
    <row r="1102" spans="4:4">
      <c r="D1102"/>
    </row>
    <row r="1103" spans="4:4">
      <c r="D1103"/>
    </row>
    <row r="1104" spans="4:4">
      <c r="D1104"/>
    </row>
    <row r="1105" spans="4:4">
      <c r="D1105"/>
    </row>
    <row r="1106" spans="4:4">
      <c r="D1106"/>
    </row>
    <row r="1107" spans="4:4">
      <c r="D1107"/>
    </row>
    <row r="1108" spans="4:4">
      <c r="D1108"/>
    </row>
    <row r="1109" spans="4:4">
      <c r="D1109"/>
    </row>
    <row r="1110" spans="4:4">
      <c r="D1110"/>
    </row>
    <row r="1111" spans="4:4">
      <c r="D1111"/>
    </row>
    <row r="1112" spans="4:4">
      <c r="D1112"/>
    </row>
    <row r="1113" spans="4:4">
      <c r="D1113"/>
    </row>
    <row r="1114" spans="4:4">
      <c r="D1114"/>
    </row>
    <row r="1115" spans="4:4">
      <c r="D1115"/>
    </row>
    <row r="1116" spans="4:4">
      <c r="D1116"/>
    </row>
    <row r="1117" spans="4:4">
      <c r="D1117"/>
    </row>
    <row r="1118" spans="4:4">
      <c r="D1118"/>
    </row>
    <row r="1119" spans="4:4">
      <c r="D1119"/>
    </row>
    <row r="1120" spans="4:4">
      <c r="D1120"/>
    </row>
    <row r="1121" spans="4:4">
      <c r="D1121"/>
    </row>
    <row r="1122" spans="4:4">
      <c r="D1122"/>
    </row>
    <row r="1123" spans="4:4">
      <c r="D1123"/>
    </row>
    <row r="1124" spans="4:4">
      <c r="D1124"/>
    </row>
    <row r="1125" spans="4:4">
      <c r="D1125"/>
    </row>
    <row r="1126" spans="4:4">
      <c r="D1126"/>
    </row>
    <row r="1127" spans="4:4">
      <c r="D1127"/>
    </row>
    <row r="1128" spans="4:4">
      <c r="D1128"/>
    </row>
    <row r="1129" spans="4:4">
      <c r="D1129"/>
    </row>
    <row r="1130" spans="4:4">
      <c r="D1130"/>
    </row>
    <row r="1131" spans="4:4">
      <c r="D1131"/>
    </row>
    <row r="1132" spans="4:4">
      <c r="D1132"/>
    </row>
    <row r="1133" spans="4:4">
      <c r="D1133"/>
    </row>
    <row r="1134" spans="4:4">
      <c r="D1134"/>
    </row>
    <row r="1135" spans="4:4">
      <c r="D1135"/>
    </row>
    <row r="1136" spans="4:4">
      <c r="D1136"/>
    </row>
    <row r="1137" spans="4:4">
      <c r="D1137"/>
    </row>
    <row r="1138" spans="4:4">
      <c r="D1138"/>
    </row>
    <row r="1139" spans="4:4">
      <c r="D1139"/>
    </row>
    <row r="1140" spans="4:4">
      <c r="D1140"/>
    </row>
    <row r="1141" spans="4:4">
      <c r="D1141"/>
    </row>
    <row r="1142" spans="4:4">
      <c r="D1142"/>
    </row>
    <row r="1143" spans="4:4">
      <c r="D1143"/>
    </row>
    <row r="1144" spans="4:4">
      <c r="D1144"/>
    </row>
    <row r="1145" spans="4:4">
      <c r="D1145"/>
    </row>
    <row r="1146" spans="4:4">
      <c r="D1146"/>
    </row>
    <row r="1147" spans="4:4">
      <c r="D1147"/>
    </row>
    <row r="1148" spans="4:4">
      <c r="D1148"/>
    </row>
    <row r="1149" spans="4:4">
      <c r="D1149"/>
    </row>
    <row r="1150" spans="4:4">
      <c r="D1150"/>
    </row>
    <row r="1151" spans="4:4">
      <c r="D1151"/>
    </row>
    <row r="1152" spans="4:4">
      <c r="D1152"/>
    </row>
    <row r="1153" spans="4:4">
      <c r="D1153"/>
    </row>
    <row r="1154" spans="4:4">
      <c r="D1154"/>
    </row>
    <row r="1155" spans="4:4">
      <c r="D1155"/>
    </row>
    <row r="1156" spans="4:4">
      <c r="D1156"/>
    </row>
    <row r="1157" spans="4:4">
      <c r="D1157"/>
    </row>
    <row r="1158" spans="4:4">
      <c r="D1158"/>
    </row>
    <row r="1159" spans="4:4">
      <c r="D1159"/>
    </row>
    <row r="1160" spans="4:4">
      <c r="D1160"/>
    </row>
    <row r="1161" spans="4:4">
      <c r="D1161"/>
    </row>
    <row r="1162" spans="4:4">
      <c r="D1162"/>
    </row>
    <row r="1163" spans="4:4">
      <c r="D1163"/>
    </row>
    <row r="1164" spans="4:4">
      <c r="D1164"/>
    </row>
    <row r="1165" spans="4:4">
      <c r="D1165"/>
    </row>
    <row r="1166" spans="4:4">
      <c r="D1166"/>
    </row>
    <row r="1167" spans="4:4">
      <c r="D1167"/>
    </row>
    <row r="1168" spans="4:4">
      <c r="D1168"/>
    </row>
    <row r="1169" spans="4:4">
      <c r="D1169"/>
    </row>
    <row r="1170" spans="4:4">
      <c r="D1170"/>
    </row>
    <row r="1171" spans="4:4">
      <c r="D1171"/>
    </row>
    <row r="1172" spans="4:4">
      <c r="D1172"/>
    </row>
    <row r="1173" spans="4:4">
      <c r="D1173"/>
    </row>
    <row r="1174" spans="4:4">
      <c r="D1174"/>
    </row>
    <row r="1175" spans="4:4">
      <c r="D1175"/>
    </row>
    <row r="1176" spans="4:4">
      <c r="D1176"/>
    </row>
    <row r="1177" spans="4:4">
      <c r="D1177"/>
    </row>
    <row r="1178" spans="4:4">
      <c r="D1178"/>
    </row>
    <row r="1179" spans="4:4">
      <c r="D1179"/>
    </row>
    <row r="1180" spans="4:4">
      <c r="D1180"/>
    </row>
    <row r="1181" spans="4:4">
      <c r="D1181"/>
    </row>
    <row r="1182" spans="4:4">
      <c r="D1182"/>
    </row>
    <row r="1183" spans="4:4">
      <c r="D1183"/>
    </row>
    <row r="1184" spans="4:4">
      <c r="D1184"/>
    </row>
    <row r="1185" spans="4:4">
      <c r="D1185"/>
    </row>
    <row r="1186" spans="4:4">
      <c r="D1186"/>
    </row>
    <row r="1187" spans="4:4">
      <c r="D1187"/>
    </row>
    <row r="1188" spans="4:4">
      <c r="D1188"/>
    </row>
    <row r="1189" spans="4:4">
      <c r="D1189"/>
    </row>
    <row r="1190" spans="4:4">
      <c r="D1190"/>
    </row>
    <row r="1191" spans="4:4">
      <c r="D1191"/>
    </row>
    <row r="1192" spans="4:4">
      <c r="D1192"/>
    </row>
    <row r="1193" spans="4:4">
      <c r="D1193"/>
    </row>
    <row r="1194" spans="4:4">
      <c r="D1194"/>
    </row>
    <row r="1195" spans="4:4">
      <c r="D1195"/>
    </row>
    <row r="1196" spans="4:4">
      <c r="D1196"/>
    </row>
    <row r="1197" spans="4:4">
      <c r="D1197"/>
    </row>
    <row r="1198" spans="4:4">
      <c r="D1198"/>
    </row>
    <row r="1199" spans="4:4">
      <c r="D1199"/>
    </row>
    <row r="1200" spans="4:4">
      <c r="D1200"/>
    </row>
    <row r="1201" spans="4:4">
      <c r="D1201"/>
    </row>
    <row r="1202" spans="4:4">
      <c r="D1202"/>
    </row>
    <row r="1203" spans="4:4">
      <c r="D1203"/>
    </row>
    <row r="1204" spans="4:4">
      <c r="D1204"/>
    </row>
    <row r="1205" spans="4:4">
      <c r="D1205"/>
    </row>
    <row r="1206" spans="4:4">
      <c r="D1206"/>
    </row>
    <row r="1207" spans="4:4">
      <c r="D1207"/>
    </row>
    <row r="1208" spans="4:4">
      <c r="D1208"/>
    </row>
    <row r="1209" spans="4:4">
      <c r="D1209"/>
    </row>
    <row r="1210" spans="4:4">
      <c r="D1210"/>
    </row>
    <row r="1211" spans="4:4">
      <c r="D1211"/>
    </row>
    <row r="1212" spans="4:4">
      <c r="D1212"/>
    </row>
    <row r="1213" spans="4:4">
      <c r="D1213"/>
    </row>
    <row r="1214" spans="4:4">
      <c r="D1214"/>
    </row>
    <row r="1215" spans="4:4">
      <c r="D1215"/>
    </row>
    <row r="1216" spans="4:4">
      <c r="D1216"/>
    </row>
    <row r="1217" spans="4:4">
      <c r="D1217"/>
    </row>
    <row r="1218" spans="4:4">
      <c r="D1218"/>
    </row>
    <row r="1219" spans="4:4">
      <c r="D1219"/>
    </row>
    <row r="1220" spans="4:4">
      <c r="D1220"/>
    </row>
    <row r="1221" spans="4:4">
      <c r="D1221"/>
    </row>
    <row r="1222" spans="4:4">
      <c r="D1222"/>
    </row>
    <row r="1223" spans="4:4">
      <c r="D1223"/>
    </row>
    <row r="1224" spans="4:4">
      <c r="D1224"/>
    </row>
    <row r="1225" spans="4:4">
      <c r="D1225"/>
    </row>
    <row r="1226" spans="4:4">
      <c r="D1226"/>
    </row>
    <row r="1227" spans="4:4">
      <c r="D1227"/>
    </row>
    <row r="1228" spans="4:4">
      <c r="D1228"/>
    </row>
    <row r="1229" spans="4:4">
      <c r="D1229"/>
    </row>
    <row r="1230" spans="4:4">
      <c r="D1230"/>
    </row>
    <row r="1231" spans="4:4">
      <c r="D1231"/>
    </row>
    <row r="1232" spans="4:4">
      <c r="D1232"/>
    </row>
    <row r="1233" spans="4:4">
      <c r="D1233"/>
    </row>
    <row r="1234" spans="4:4">
      <c r="D1234"/>
    </row>
    <row r="1235" spans="4:4">
      <c r="D1235"/>
    </row>
    <row r="1236" spans="4:4">
      <c r="D1236"/>
    </row>
    <row r="1237" spans="4:4">
      <c r="D1237"/>
    </row>
    <row r="1238" spans="4:4">
      <c r="D1238"/>
    </row>
    <row r="1239" spans="4:4">
      <c r="D1239"/>
    </row>
    <row r="1240" spans="4:4">
      <c r="D1240"/>
    </row>
    <row r="1241" spans="4:4">
      <c r="D1241"/>
    </row>
    <row r="1242" spans="4:4">
      <c r="D1242"/>
    </row>
    <row r="1243" spans="4:4">
      <c r="D1243"/>
    </row>
    <row r="1244" spans="4:4">
      <c r="D1244"/>
    </row>
    <row r="1245" spans="4:4">
      <c r="D1245"/>
    </row>
    <row r="1246" spans="4:4">
      <c r="D1246"/>
    </row>
    <row r="1247" spans="4:4">
      <c r="D1247"/>
    </row>
    <row r="1248" spans="4:4">
      <c r="D1248"/>
    </row>
    <row r="1249" spans="4:4">
      <c r="D1249"/>
    </row>
    <row r="1250" spans="4:4">
      <c r="D1250"/>
    </row>
    <row r="1251" spans="4:4">
      <c r="D1251"/>
    </row>
    <row r="1252" spans="4:4">
      <c r="D1252"/>
    </row>
    <row r="1253" spans="4:4">
      <c r="D1253"/>
    </row>
    <row r="1254" spans="4:4">
      <c r="D1254"/>
    </row>
    <row r="1255" spans="4:4">
      <c r="D1255"/>
    </row>
    <row r="1256" spans="4:4">
      <c r="D1256"/>
    </row>
    <row r="1257" spans="4:4">
      <c r="D1257"/>
    </row>
    <row r="1258" spans="4:4">
      <c r="D1258"/>
    </row>
    <row r="1259" spans="4:4">
      <c r="D1259"/>
    </row>
    <row r="1260" spans="4:4">
      <c r="D1260"/>
    </row>
    <row r="1261" spans="4:4">
      <c r="D1261"/>
    </row>
    <row r="1262" spans="4:4">
      <c r="D1262"/>
    </row>
    <row r="1263" spans="4:4">
      <c r="D1263"/>
    </row>
    <row r="1264" spans="4:4">
      <c r="D1264"/>
    </row>
    <row r="1265" spans="4:4">
      <c r="D1265"/>
    </row>
    <row r="1266" spans="4:4">
      <c r="D1266"/>
    </row>
    <row r="1267" spans="4:4">
      <c r="D1267"/>
    </row>
    <row r="1268" spans="4:4">
      <c r="D1268"/>
    </row>
    <row r="1269" spans="4:4">
      <c r="D1269"/>
    </row>
    <row r="1270" spans="4:4">
      <c r="D1270"/>
    </row>
    <row r="1271" spans="4:4">
      <c r="D1271"/>
    </row>
    <row r="1272" spans="4:4">
      <c r="D1272"/>
    </row>
    <row r="1273" spans="4:4">
      <c r="D1273"/>
    </row>
    <row r="1274" spans="4:4">
      <c r="D1274"/>
    </row>
    <row r="1275" spans="4:4">
      <c r="D1275"/>
    </row>
    <row r="1276" spans="4:4">
      <c r="D1276"/>
    </row>
    <row r="1277" spans="4:4">
      <c r="D1277"/>
    </row>
    <row r="1278" spans="4:4">
      <c r="D1278"/>
    </row>
    <row r="1279" spans="4:4">
      <c r="D1279"/>
    </row>
    <row r="1280" spans="4:4">
      <c r="D1280"/>
    </row>
    <row r="1281" spans="4:4">
      <c r="D1281"/>
    </row>
    <row r="1282" spans="4:4">
      <c r="D1282"/>
    </row>
    <row r="1283" spans="4:4">
      <c r="D1283"/>
    </row>
    <row r="1284" spans="4:4">
      <c r="D1284"/>
    </row>
    <row r="1285" spans="4:4">
      <c r="D1285"/>
    </row>
    <row r="1286" spans="4:4">
      <c r="D1286"/>
    </row>
    <row r="1287" spans="4:4">
      <c r="D1287"/>
    </row>
    <row r="1288" spans="4:4">
      <c r="D1288"/>
    </row>
    <row r="1289" spans="4:4">
      <c r="D1289"/>
    </row>
    <row r="1290" spans="4:4">
      <c r="D1290"/>
    </row>
    <row r="1291" spans="4:4">
      <c r="D1291"/>
    </row>
    <row r="1292" spans="4:4">
      <c r="D1292"/>
    </row>
    <row r="1293" spans="4:4">
      <c r="D1293"/>
    </row>
    <row r="1294" spans="4:4">
      <c r="D1294"/>
    </row>
    <row r="1295" spans="4:4">
      <c r="D1295"/>
    </row>
    <row r="1296" spans="4:4">
      <c r="D1296"/>
    </row>
    <row r="1297" spans="4:4">
      <c r="D1297"/>
    </row>
    <row r="1298" spans="4:4">
      <c r="D1298"/>
    </row>
    <row r="1299" spans="4:4">
      <c r="D1299"/>
    </row>
    <row r="1300" spans="4:4">
      <c r="D1300"/>
    </row>
    <row r="1301" spans="4:4">
      <c r="D1301"/>
    </row>
    <row r="1302" spans="4:4">
      <c r="D1302"/>
    </row>
    <row r="1303" spans="4:4">
      <c r="D1303"/>
    </row>
    <row r="1304" spans="4:4">
      <c r="D1304"/>
    </row>
    <row r="1305" spans="4:4">
      <c r="D1305"/>
    </row>
    <row r="1306" spans="4:4">
      <c r="D1306"/>
    </row>
    <row r="1307" spans="4:4">
      <c r="D1307"/>
    </row>
    <row r="1308" spans="4:4">
      <c r="D1308"/>
    </row>
    <row r="1309" spans="4:4">
      <c r="D1309"/>
    </row>
    <row r="1310" spans="4:4">
      <c r="D1310"/>
    </row>
    <row r="1311" spans="4:4">
      <c r="D1311"/>
    </row>
    <row r="1312" spans="4:4">
      <c r="D1312"/>
    </row>
    <row r="1313" spans="4:4">
      <c r="D1313"/>
    </row>
    <row r="1314" spans="4:4">
      <c r="D1314"/>
    </row>
    <row r="1315" spans="4:4">
      <c r="D1315"/>
    </row>
    <row r="1316" spans="4:4">
      <c r="D1316"/>
    </row>
    <row r="1317" spans="4:4">
      <c r="D1317"/>
    </row>
    <row r="1318" spans="4:4">
      <c r="D1318"/>
    </row>
    <row r="1319" spans="4:4">
      <c r="D1319"/>
    </row>
    <row r="1320" spans="4:4">
      <c r="D1320"/>
    </row>
    <row r="1321" spans="4:4">
      <c r="D1321"/>
    </row>
    <row r="1322" spans="4:4">
      <c r="D1322"/>
    </row>
    <row r="1323" spans="4:4">
      <c r="D1323"/>
    </row>
    <row r="1324" spans="4:4">
      <c r="D1324"/>
    </row>
    <row r="1325" spans="4:4">
      <c r="D1325"/>
    </row>
    <row r="1326" spans="4:4">
      <c r="D1326"/>
    </row>
    <row r="1327" spans="4:4">
      <c r="D1327"/>
    </row>
    <row r="1328" spans="4:4">
      <c r="D1328"/>
    </row>
    <row r="1329" spans="4:4">
      <c r="D1329"/>
    </row>
    <row r="1330" spans="4:4">
      <c r="D1330"/>
    </row>
    <row r="1331" spans="4:4">
      <c r="D1331"/>
    </row>
    <row r="1332" spans="4:4">
      <c r="D1332"/>
    </row>
    <row r="1333" spans="4:4">
      <c r="D1333"/>
    </row>
    <row r="1334" spans="4:4">
      <c r="D1334"/>
    </row>
    <row r="1335" spans="4:4">
      <c r="D1335"/>
    </row>
    <row r="1336" spans="4:4">
      <c r="D1336"/>
    </row>
    <row r="1337" spans="4:4">
      <c r="D1337"/>
    </row>
    <row r="1338" spans="4:4">
      <c r="D1338"/>
    </row>
    <row r="1339" spans="4:4">
      <c r="D1339"/>
    </row>
    <row r="1340" spans="4:4">
      <c r="D1340"/>
    </row>
    <row r="1341" spans="4:4">
      <c r="D1341"/>
    </row>
    <row r="1342" spans="4:4">
      <c r="D1342"/>
    </row>
    <row r="1343" spans="4:4">
      <c r="D1343"/>
    </row>
    <row r="1344" spans="4:4">
      <c r="D1344"/>
    </row>
    <row r="1345" spans="4:4">
      <c r="D1345"/>
    </row>
    <row r="1346" spans="4:4">
      <c r="D1346"/>
    </row>
    <row r="1347" spans="4:4">
      <c r="D1347"/>
    </row>
    <row r="1348" spans="4:4">
      <c r="D1348"/>
    </row>
    <row r="1349" spans="4:4">
      <c r="D1349"/>
    </row>
    <row r="1350" spans="4:4">
      <c r="D1350"/>
    </row>
    <row r="1351" spans="4:4">
      <c r="D1351"/>
    </row>
    <row r="1352" spans="4:4">
      <c r="D1352"/>
    </row>
    <row r="1353" spans="4:4">
      <c r="D1353"/>
    </row>
    <row r="1354" spans="4:4">
      <c r="D1354"/>
    </row>
    <row r="1355" spans="4:4">
      <c r="D1355"/>
    </row>
    <row r="1356" spans="4:4">
      <c r="D1356"/>
    </row>
    <row r="1357" spans="4:4">
      <c r="D1357"/>
    </row>
    <row r="1358" spans="4:4">
      <c r="D1358"/>
    </row>
    <row r="1359" spans="4:4">
      <c r="D1359"/>
    </row>
    <row r="1360" spans="4:4">
      <c r="D1360"/>
    </row>
    <row r="1361" spans="4:4">
      <c r="D1361"/>
    </row>
    <row r="1362" spans="4:4">
      <c r="D1362"/>
    </row>
    <row r="1363" spans="4:4">
      <c r="D1363"/>
    </row>
    <row r="1364" spans="4:4">
      <c r="D1364"/>
    </row>
    <row r="1365" spans="4:4">
      <c r="D1365"/>
    </row>
    <row r="1366" spans="4:4">
      <c r="D1366"/>
    </row>
    <row r="1367" spans="4:4">
      <c r="D1367"/>
    </row>
    <row r="1368" spans="4:4">
      <c r="D1368"/>
    </row>
    <row r="1369" spans="4:4">
      <c r="D1369"/>
    </row>
    <row r="1370" spans="4:4">
      <c r="D1370"/>
    </row>
    <row r="1371" spans="4:4">
      <c r="D1371"/>
    </row>
    <row r="1372" spans="4:4">
      <c r="D1372"/>
    </row>
    <row r="1373" spans="4:4">
      <c r="D1373"/>
    </row>
    <row r="1374" spans="4:4">
      <c r="D1374"/>
    </row>
    <row r="1375" spans="4:4">
      <c r="D1375"/>
    </row>
    <row r="1376" spans="4:4">
      <c r="D1376"/>
    </row>
    <row r="1377" spans="4:4">
      <c r="D1377"/>
    </row>
    <row r="1378" spans="4:4">
      <c r="D1378"/>
    </row>
    <row r="1379" spans="4:4">
      <c r="D1379"/>
    </row>
    <row r="1380" spans="4:4">
      <c r="D1380"/>
    </row>
    <row r="1381" spans="4:4">
      <c r="D1381"/>
    </row>
    <row r="1382" spans="4:4">
      <c r="D1382"/>
    </row>
    <row r="1383" spans="4:4">
      <c r="D1383"/>
    </row>
    <row r="1384" spans="4:4">
      <c r="D1384"/>
    </row>
    <row r="1385" spans="4:4">
      <c r="D1385"/>
    </row>
    <row r="1386" spans="4:4">
      <c r="D1386"/>
    </row>
    <row r="1387" spans="4:4">
      <c r="D1387"/>
    </row>
    <row r="1388" spans="4:4">
      <c r="D1388"/>
    </row>
    <row r="1389" spans="4:4">
      <c r="D1389"/>
    </row>
    <row r="1390" spans="4:4">
      <c r="D1390"/>
    </row>
    <row r="1391" spans="4:4">
      <c r="D1391"/>
    </row>
    <row r="1392" spans="4:4">
      <c r="D1392"/>
    </row>
    <row r="1393" spans="4:4">
      <c r="D1393"/>
    </row>
    <row r="1394" spans="4:4">
      <c r="D1394"/>
    </row>
    <row r="1395" spans="4:4">
      <c r="D1395"/>
    </row>
    <row r="1396" spans="4:4">
      <c r="D1396"/>
    </row>
    <row r="1397" spans="4:4">
      <c r="D1397"/>
    </row>
    <row r="1398" spans="4:4">
      <c r="D1398"/>
    </row>
    <row r="1399" spans="4:4">
      <c r="D1399"/>
    </row>
    <row r="1400" spans="4:4">
      <c r="D1400"/>
    </row>
    <row r="1401" spans="4:4">
      <c r="D1401"/>
    </row>
    <row r="1402" spans="4:4">
      <c r="D1402"/>
    </row>
    <row r="1403" spans="4:4">
      <c r="D1403"/>
    </row>
    <row r="1404" spans="4:4">
      <c r="D1404"/>
    </row>
    <row r="1405" spans="4:4">
      <c r="D1405"/>
    </row>
    <row r="1406" spans="4:4">
      <c r="D1406"/>
    </row>
    <row r="1407" spans="4:4">
      <c r="D1407"/>
    </row>
    <row r="1408" spans="4:4">
      <c r="D1408"/>
    </row>
    <row r="1409" spans="4:4">
      <c r="D1409"/>
    </row>
    <row r="1410" spans="4:4">
      <c r="D1410"/>
    </row>
    <row r="1411" spans="4:4">
      <c r="D1411"/>
    </row>
    <row r="1412" spans="4:4">
      <c r="D1412"/>
    </row>
    <row r="1413" spans="4:4">
      <c r="D1413"/>
    </row>
    <row r="1414" spans="4:4">
      <c r="D1414"/>
    </row>
    <row r="1415" spans="4:4">
      <c r="D1415"/>
    </row>
    <row r="1416" spans="4:4">
      <c r="D1416"/>
    </row>
    <row r="1417" spans="4:4">
      <c r="D1417"/>
    </row>
    <row r="1418" spans="4:4">
      <c r="D1418"/>
    </row>
    <row r="1419" spans="4:4">
      <c r="D1419"/>
    </row>
    <row r="1420" spans="4:4">
      <c r="D1420"/>
    </row>
    <row r="1421" spans="4:4">
      <c r="D1421"/>
    </row>
    <row r="1422" spans="4:4">
      <c r="D1422"/>
    </row>
    <row r="1423" spans="4:4">
      <c r="D1423"/>
    </row>
    <row r="1424" spans="4:4">
      <c r="D1424"/>
    </row>
    <row r="1425" spans="4:4">
      <c r="D1425"/>
    </row>
    <row r="1426" spans="4:4">
      <c r="D1426"/>
    </row>
    <row r="1427" spans="4:4">
      <c r="D1427"/>
    </row>
    <row r="1428" spans="4:4">
      <c r="D1428"/>
    </row>
    <row r="1429" spans="4:4">
      <c r="D1429"/>
    </row>
    <row r="1430" spans="4:4">
      <c r="D1430"/>
    </row>
    <row r="1431" spans="4:4">
      <c r="D1431"/>
    </row>
    <row r="1432" spans="4:4">
      <c r="D1432"/>
    </row>
    <row r="1433" spans="4:4">
      <c r="D1433"/>
    </row>
    <row r="1434" spans="4:4">
      <c r="D1434"/>
    </row>
    <row r="1435" spans="4:4">
      <c r="D1435"/>
    </row>
    <row r="1436" spans="4:4">
      <c r="D1436"/>
    </row>
    <row r="1437" spans="4:4">
      <c r="D1437"/>
    </row>
    <row r="1438" spans="4:4">
      <c r="D1438"/>
    </row>
    <row r="1439" spans="4:4">
      <c r="D1439"/>
    </row>
    <row r="1440" spans="4:4">
      <c r="D1440"/>
    </row>
    <row r="1441" spans="4:4">
      <c r="D1441"/>
    </row>
    <row r="1442" spans="4:4">
      <c r="D1442"/>
    </row>
    <row r="1443" spans="4:4">
      <c r="D1443"/>
    </row>
    <row r="1444" spans="4:4">
      <c r="D1444"/>
    </row>
    <row r="1445" spans="4:4">
      <c r="D1445"/>
    </row>
    <row r="1446" spans="4:4">
      <c r="D1446"/>
    </row>
    <row r="1447" spans="4:4">
      <c r="D1447"/>
    </row>
    <row r="1448" spans="4:4">
      <c r="D1448"/>
    </row>
    <row r="1449" spans="4:4">
      <c r="D1449"/>
    </row>
    <row r="1450" spans="4:4">
      <c r="D1450"/>
    </row>
    <row r="1451" spans="4:4">
      <c r="D1451"/>
    </row>
    <row r="1452" spans="4:4">
      <c r="D1452"/>
    </row>
    <row r="1453" spans="4:4">
      <c r="D1453"/>
    </row>
    <row r="1454" spans="4:4">
      <c r="D1454"/>
    </row>
    <row r="1455" spans="4:4">
      <c r="D1455"/>
    </row>
    <row r="1456" spans="4:4">
      <c r="D1456"/>
    </row>
    <row r="1457" spans="4:4">
      <c r="D1457"/>
    </row>
    <row r="1458" spans="4:4">
      <c r="D1458"/>
    </row>
    <row r="1459" spans="4:4">
      <c r="D1459"/>
    </row>
    <row r="1460" spans="4:4">
      <c r="D1460"/>
    </row>
    <row r="1461" spans="4:4">
      <c r="D1461"/>
    </row>
    <row r="1462" spans="4:4">
      <c r="D1462"/>
    </row>
    <row r="1463" spans="4:4">
      <c r="D1463"/>
    </row>
    <row r="1464" spans="4:4">
      <c r="D1464"/>
    </row>
    <row r="1465" spans="4:4">
      <c r="D1465"/>
    </row>
    <row r="1466" spans="4:4">
      <c r="D1466"/>
    </row>
    <row r="1467" spans="4:4">
      <c r="D1467"/>
    </row>
    <row r="1468" spans="4:4">
      <c r="D1468"/>
    </row>
    <row r="1469" spans="4:4">
      <c r="D1469"/>
    </row>
    <row r="1470" spans="4:4">
      <c r="D1470"/>
    </row>
    <row r="1471" spans="4:4">
      <c r="D1471"/>
    </row>
    <row r="1472" spans="4:4">
      <c r="D1472"/>
    </row>
    <row r="1473" spans="4:4">
      <c r="D1473"/>
    </row>
    <row r="1474" spans="4:4">
      <c r="D1474"/>
    </row>
    <row r="1475" spans="4:4">
      <c r="D1475"/>
    </row>
    <row r="1476" spans="4:4">
      <c r="D1476"/>
    </row>
    <row r="1477" spans="4:4">
      <c r="D1477"/>
    </row>
    <row r="1478" spans="4:4">
      <c r="D1478"/>
    </row>
    <row r="1479" spans="4:4">
      <c r="D1479"/>
    </row>
    <row r="1480" spans="4:4">
      <c r="D1480"/>
    </row>
    <row r="1481" spans="4:4">
      <c r="D1481"/>
    </row>
    <row r="1482" spans="4:4">
      <c r="D1482"/>
    </row>
    <row r="1483" spans="4:4">
      <c r="D1483"/>
    </row>
    <row r="1484" spans="4:4">
      <c r="D1484"/>
    </row>
    <row r="1485" spans="4:4">
      <c r="D1485"/>
    </row>
    <row r="1486" spans="4:4">
      <c r="D1486"/>
    </row>
    <row r="1487" spans="4:4">
      <c r="D1487"/>
    </row>
    <row r="1488" spans="4:4">
      <c r="D1488"/>
    </row>
    <row r="1489" spans="4:4">
      <c r="D1489"/>
    </row>
    <row r="1490" spans="4:4">
      <c r="D1490"/>
    </row>
    <row r="1491" spans="4:4">
      <c r="D1491"/>
    </row>
    <row r="1492" spans="4:4">
      <c r="D1492"/>
    </row>
    <row r="1493" spans="4:4">
      <c r="D1493"/>
    </row>
    <row r="1494" spans="4:4">
      <c r="D1494"/>
    </row>
    <row r="1495" spans="4:4">
      <c r="D1495"/>
    </row>
    <row r="1496" spans="4:4">
      <c r="D1496"/>
    </row>
    <row r="1497" spans="4:4">
      <c r="D1497"/>
    </row>
    <row r="1498" spans="4:4">
      <c r="D1498"/>
    </row>
    <row r="1499" spans="4:4">
      <c r="D1499"/>
    </row>
    <row r="1500" spans="4:4">
      <c r="D1500"/>
    </row>
    <row r="1501" spans="4:4">
      <c r="D1501"/>
    </row>
    <row r="1502" spans="4:4">
      <c r="D1502"/>
    </row>
    <row r="1503" spans="4:4">
      <c r="D1503"/>
    </row>
    <row r="1504" spans="4:4">
      <c r="D1504"/>
    </row>
    <row r="1505" spans="4:4">
      <c r="D1505"/>
    </row>
    <row r="1506" spans="4:4">
      <c r="D1506"/>
    </row>
    <row r="1507" spans="4:4">
      <c r="D1507"/>
    </row>
    <row r="1508" spans="4:4">
      <c r="D1508"/>
    </row>
    <row r="1509" spans="4:4">
      <c r="D1509"/>
    </row>
    <row r="1510" spans="4:4">
      <c r="D1510"/>
    </row>
    <row r="1511" spans="4:4">
      <c r="D1511"/>
    </row>
    <row r="1512" spans="4:4">
      <c r="D1512"/>
    </row>
    <row r="1513" spans="4:4">
      <c r="D1513"/>
    </row>
    <row r="1514" spans="4:4">
      <c r="D1514"/>
    </row>
    <row r="1515" spans="4:4">
      <c r="D1515"/>
    </row>
    <row r="1516" spans="4:4">
      <c r="D1516"/>
    </row>
    <row r="1517" spans="4:4">
      <c r="D1517"/>
    </row>
    <row r="1518" spans="4:4">
      <c r="D1518"/>
    </row>
    <row r="1519" spans="4:4">
      <c r="D1519"/>
    </row>
    <row r="1520" spans="4:4">
      <c r="D1520"/>
    </row>
    <row r="1521" spans="4:4">
      <c r="D1521"/>
    </row>
    <row r="1522" spans="4:4">
      <c r="D1522"/>
    </row>
    <row r="1523" spans="4:4">
      <c r="D1523"/>
    </row>
    <row r="1524" spans="4:4">
      <c r="D1524"/>
    </row>
    <row r="1525" spans="4:4">
      <c r="D1525"/>
    </row>
    <row r="1526" spans="4:4">
      <c r="D1526"/>
    </row>
    <row r="1527" spans="4:4">
      <c r="D1527"/>
    </row>
    <row r="1528" spans="4:4">
      <c r="D1528"/>
    </row>
    <row r="1529" spans="4:4">
      <c r="D1529"/>
    </row>
    <row r="1530" spans="4:4">
      <c r="D1530"/>
    </row>
    <row r="1531" spans="4:4">
      <c r="D1531"/>
    </row>
    <row r="1532" spans="4:4">
      <c r="D1532"/>
    </row>
    <row r="1533" spans="4:4">
      <c r="D1533"/>
    </row>
    <row r="1534" spans="4:4">
      <c r="D1534"/>
    </row>
    <row r="1535" spans="4:4">
      <c r="D1535"/>
    </row>
    <row r="1536" spans="4:4">
      <c r="D1536"/>
    </row>
    <row r="1537" spans="4:4">
      <c r="D1537"/>
    </row>
    <row r="1538" spans="4:4">
      <c r="D1538"/>
    </row>
    <row r="1539" spans="4:4">
      <c r="D1539"/>
    </row>
    <row r="1540" spans="4:4">
      <c r="D1540"/>
    </row>
    <row r="1541" spans="4:4">
      <c r="D1541"/>
    </row>
    <row r="1542" spans="4:4">
      <c r="D1542"/>
    </row>
    <row r="1543" spans="4:4">
      <c r="D1543"/>
    </row>
    <row r="1544" spans="4:4">
      <c r="D1544"/>
    </row>
    <row r="1545" spans="4:4">
      <c r="D1545"/>
    </row>
    <row r="1546" spans="4:4">
      <c r="D1546"/>
    </row>
    <row r="1547" spans="4:4">
      <c r="D1547"/>
    </row>
    <row r="1548" spans="4:4">
      <c r="D1548"/>
    </row>
    <row r="1549" spans="4:4">
      <c r="D1549"/>
    </row>
    <row r="1550" spans="4:4">
      <c r="D1550"/>
    </row>
    <row r="1551" spans="4:4">
      <c r="D1551"/>
    </row>
    <row r="1552" spans="4:4">
      <c r="D1552"/>
    </row>
    <row r="1553" spans="4:4">
      <c r="D1553"/>
    </row>
    <row r="1554" spans="4:4">
      <c r="D1554"/>
    </row>
    <row r="1555" spans="4:4">
      <c r="D1555"/>
    </row>
    <row r="1556" spans="4:4">
      <c r="D1556"/>
    </row>
    <row r="1557" spans="4:4">
      <c r="D1557"/>
    </row>
    <row r="1558" spans="4:4">
      <c r="D1558"/>
    </row>
    <row r="1559" spans="4:4">
      <c r="D1559"/>
    </row>
    <row r="1560" spans="4:4">
      <c r="D1560"/>
    </row>
    <row r="1561" spans="4:4">
      <c r="D1561"/>
    </row>
    <row r="1562" spans="4:4">
      <c r="D1562"/>
    </row>
    <row r="1563" spans="4:4">
      <c r="D1563"/>
    </row>
    <row r="1564" spans="4:4">
      <c r="D1564"/>
    </row>
    <row r="1565" spans="4:4">
      <c r="D1565"/>
    </row>
    <row r="1566" spans="4:4">
      <c r="D1566"/>
    </row>
    <row r="1567" spans="4:4">
      <c r="D1567"/>
    </row>
    <row r="1568" spans="4:4">
      <c r="D1568"/>
    </row>
    <row r="1569" spans="4:4">
      <c r="D1569"/>
    </row>
    <row r="1570" spans="4:4">
      <c r="D1570"/>
    </row>
    <row r="1571" spans="4:4">
      <c r="D1571"/>
    </row>
    <row r="1572" spans="4:4">
      <c r="D1572"/>
    </row>
    <row r="1573" spans="4:4">
      <c r="D1573"/>
    </row>
    <row r="1574" spans="4:4">
      <c r="D1574"/>
    </row>
    <row r="1575" spans="4:4">
      <c r="D1575"/>
    </row>
    <row r="1576" spans="4:4">
      <c r="D1576"/>
    </row>
    <row r="1577" spans="4:4">
      <c r="D1577"/>
    </row>
    <row r="1578" spans="4:4">
      <c r="D1578"/>
    </row>
    <row r="1579" spans="4:4">
      <c r="D1579"/>
    </row>
    <row r="1580" spans="4:4">
      <c r="D1580"/>
    </row>
    <row r="1581" spans="4:4">
      <c r="D1581"/>
    </row>
    <row r="1582" spans="4:4">
      <c r="D1582"/>
    </row>
    <row r="1583" spans="4:4">
      <c r="D1583"/>
    </row>
    <row r="1584" spans="4:4">
      <c r="D1584"/>
    </row>
    <row r="1585" spans="4:4">
      <c r="D1585"/>
    </row>
    <row r="1586" spans="4:4">
      <c r="D1586"/>
    </row>
    <row r="1587" spans="4:4">
      <c r="D1587"/>
    </row>
    <row r="1588" spans="4:4">
      <c r="D1588"/>
    </row>
    <row r="1589" spans="4:4">
      <c r="D1589"/>
    </row>
    <row r="1590" spans="4:4">
      <c r="D1590"/>
    </row>
    <row r="1591" spans="4:4">
      <c r="D1591"/>
    </row>
    <row r="1592" spans="4:4">
      <c r="D1592"/>
    </row>
    <row r="1593" spans="4:4">
      <c r="D1593"/>
    </row>
    <row r="1594" spans="4:4">
      <c r="D1594"/>
    </row>
    <row r="1595" spans="4:4">
      <c r="D1595"/>
    </row>
    <row r="1596" spans="4:4">
      <c r="D1596"/>
    </row>
    <row r="1597" spans="4:4">
      <c r="D1597"/>
    </row>
    <row r="1598" spans="4:4">
      <c r="D1598"/>
    </row>
    <row r="1599" spans="4:4">
      <c r="D1599"/>
    </row>
    <row r="1600" spans="4:4">
      <c r="D1600"/>
    </row>
    <row r="1601" spans="4:4">
      <c r="D1601"/>
    </row>
    <row r="1602" spans="4:4">
      <c r="D1602"/>
    </row>
    <row r="1603" spans="4:4">
      <c r="D1603"/>
    </row>
    <row r="1604" spans="4:4">
      <c r="D1604"/>
    </row>
    <row r="1605" spans="4:4">
      <c r="D1605"/>
    </row>
    <row r="1606" spans="4:4">
      <c r="D1606"/>
    </row>
    <row r="1607" spans="4:4">
      <c r="D1607"/>
    </row>
    <row r="1608" spans="4:4">
      <c r="D1608"/>
    </row>
    <row r="1609" spans="4:4">
      <c r="D1609"/>
    </row>
    <row r="1610" spans="4:4">
      <c r="D1610"/>
    </row>
    <row r="1611" spans="4:4">
      <c r="D1611"/>
    </row>
    <row r="1612" spans="4:4">
      <c r="D1612"/>
    </row>
    <row r="1613" spans="4:4">
      <c r="D1613"/>
    </row>
    <row r="1614" spans="4:4">
      <c r="D1614"/>
    </row>
    <row r="1615" spans="4:4">
      <c r="D1615"/>
    </row>
    <row r="1616" spans="4:4">
      <c r="D1616"/>
    </row>
    <row r="1617" spans="4:4">
      <c r="D1617"/>
    </row>
    <row r="1618" spans="4:4">
      <c r="D1618"/>
    </row>
    <row r="1619" spans="4:4">
      <c r="D1619"/>
    </row>
    <row r="1620" spans="4:4">
      <c r="D1620"/>
    </row>
    <row r="1621" spans="4:4">
      <c r="D1621"/>
    </row>
    <row r="1622" spans="4:4">
      <c r="D1622"/>
    </row>
    <row r="1623" spans="4:4">
      <c r="D1623"/>
    </row>
    <row r="1624" spans="4:4">
      <c r="D1624"/>
    </row>
    <row r="1625" spans="4:4">
      <c r="D1625"/>
    </row>
    <row r="1626" spans="4:4">
      <c r="D1626"/>
    </row>
    <row r="1627" spans="4:4">
      <c r="D1627"/>
    </row>
    <row r="1628" spans="4:4">
      <c r="D1628"/>
    </row>
    <row r="1629" spans="4:4">
      <c r="D1629"/>
    </row>
    <row r="1630" spans="4:4">
      <c r="D1630"/>
    </row>
    <row r="1631" spans="4:4">
      <c r="D1631"/>
    </row>
    <row r="1632" spans="4:4">
      <c r="D1632"/>
    </row>
    <row r="1633" spans="4:4">
      <c r="D1633"/>
    </row>
    <row r="1634" spans="4:4">
      <c r="D1634"/>
    </row>
    <row r="1635" spans="4:4">
      <c r="D1635"/>
    </row>
    <row r="1636" spans="4:4">
      <c r="D1636"/>
    </row>
    <row r="1637" spans="4:4">
      <c r="D1637"/>
    </row>
    <row r="1638" spans="4:4">
      <c r="D1638"/>
    </row>
    <row r="1639" spans="4:4">
      <c r="D1639"/>
    </row>
    <row r="1640" spans="4:4">
      <c r="D1640"/>
    </row>
    <row r="1641" spans="4:4">
      <c r="D1641"/>
    </row>
    <row r="1642" spans="4:4">
      <c r="D1642"/>
    </row>
    <row r="1643" spans="4:4">
      <c r="D1643"/>
    </row>
    <row r="1644" spans="4:4">
      <c r="D1644"/>
    </row>
    <row r="1645" spans="4:4">
      <c r="D1645"/>
    </row>
    <row r="1646" spans="4:4">
      <c r="D1646"/>
    </row>
    <row r="1647" spans="4:4">
      <c r="D1647"/>
    </row>
    <row r="1648" spans="4:4">
      <c r="D1648"/>
    </row>
    <row r="1649" spans="4:4">
      <c r="D1649"/>
    </row>
    <row r="1650" spans="4:4">
      <c r="D1650"/>
    </row>
    <row r="1651" spans="4:4">
      <c r="D1651"/>
    </row>
    <row r="1652" spans="4:4">
      <c r="D1652"/>
    </row>
    <row r="1653" spans="4:4">
      <c r="D1653"/>
    </row>
    <row r="1654" spans="4:4">
      <c r="D1654"/>
    </row>
    <row r="1655" spans="4:4">
      <c r="D1655"/>
    </row>
    <row r="1656" spans="4:4">
      <c r="D1656"/>
    </row>
    <row r="1657" spans="4:4">
      <c r="D1657"/>
    </row>
    <row r="1658" spans="4:4">
      <c r="D1658"/>
    </row>
    <row r="1659" spans="4:4">
      <c r="D1659"/>
    </row>
    <row r="1660" spans="4:4">
      <c r="D1660"/>
    </row>
    <row r="1661" spans="4:4">
      <c r="D1661"/>
    </row>
    <row r="1662" spans="4:4">
      <c r="D1662"/>
    </row>
    <row r="1663" spans="4:4">
      <c r="D1663"/>
    </row>
    <row r="1664" spans="4:4">
      <c r="D1664"/>
    </row>
    <row r="1665" spans="4:4">
      <c r="D1665"/>
    </row>
    <row r="1666" spans="4:4">
      <c r="D1666"/>
    </row>
    <row r="1667" spans="4:4">
      <c r="D1667"/>
    </row>
    <row r="1668" spans="4:4">
      <c r="D1668"/>
    </row>
    <row r="1669" spans="4:4">
      <c r="D1669"/>
    </row>
    <row r="1670" spans="4:4">
      <c r="D1670"/>
    </row>
    <row r="1671" spans="4:4">
      <c r="D1671"/>
    </row>
    <row r="1672" spans="4:4">
      <c r="D1672"/>
    </row>
    <row r="1673" spans="4:4">
      <c r="D1673"/>
    </row>
    <row r="1674" spans="4:4">
      <c r="D1674"/>
    </row>
    <row r="1675" spans="4:4">
      <c r="D1675"/>
    </row>
    <row r="1676" spans="4:4">
      <c r="D1676"/>
    </row>
    <row r="1677" spans="4:4">
      <c r="D1677"/>
    </row>
    <row r="1678" spans="4:4">
      <c r="D1678"/>
    </row>
    <row r="1679" spans="4:4">
      <c r="D1679"/>
    </row>
    <row r="1680" spans="4:4">
      <c r="D1680"/>
    </row>
    <row r="1681" spans="4:4">
      <c r="D1681"/>
    </row>
    <row r="1682" spans="4:4">
      <c r="D1682"/>
    </row>
    <row r="1683" spans="4:4">
      <c r="D1683"/>
    </row>
    <row r="1684" spans="4:4">
      <c r="D1684"/>
    </row>
    <row r="1685" spans="4:4">
      <c r="D1685"/>
    </row>
    <row r="1686" spans="4:4">
      <c r="D1686"/>
    </row>
    <row r="1687" spans="4:4">
      <c r="D1687"/>
    </row>
    <row r="1688" spans="4:4">
      <c r="D1688"/>
    </row>
    <row r="1689" spans="4:4">
      <c r="D1689"/>
    </row>
    <row r="1690" spans="4:4">
      <c r="D1690"/>
    </row>
    <row r="1691" spans="4:4">
      <c r="D1691"/>
    </row>
    <row r="1692" spans="4:4">
      <c r="D1692"/>
    </row>
    <row r="1693" spans="4:4">
      <c r="D1693"/>
    </row>
    <row r="1694" spans="4:4">
      <c r="D1694"/>
    </row>
    <row r="1695" spans="4:4">
      <c r="D1695"/>
    </row>
    <row r="1696" spans="4:4">
      <c r="D1696"/>
    </row>
    <row r="1697" spans="4:4">
      <c r="D1697"/>
    </row>
    <row r="1698" spans="4:4">
      <c r="D1698"/>
    </row>
    <row r="1699" spans="4:4">
      <c r="D1699"/>
    </row>
    <row r="1700" spans="4:4">
      <c r="D1700"/>
    </row>
    <row r="1701" spans="4:4">
      <c r="D1701"/>
    </row>
    <row r="1702" spans="4:4">
      <c r="D1702"/>
    </row>
    <row r="1703" spans="4:4">
      <c r="D1703"/>
    </row>
    <row r="1704" spans="4:4">
      <c r="D1704"/>
    </row>
    <row r="1705" spans="4:4">
      <c r="D1705"/>
    </row>
    <row r="1706" spans="4:4">
      <c r="D1706"/>
    </row>
    <row r="1707" spans="4:4">
      <c r="D1707"/>
    </row>
    <row r="1708" spans="4:4">
      <c r="D1708"/>
    </row>
    <row r="1709" spans="4:4">
      <c r="D1709"/>
    </row>
    <row r="1710" spans="4:4">
      <c r="D1710"/>
    </row>
    <row r="1711" spans="4:4">
      <c r="D1711"/>
    </row>
    <row r="1712" spans="4:4">
      <c r="D1712"/>
    </row>
    <row r="1713" spans="4:4">
      <c r="D1713"/>
    </row>
    <row r="1714" spans="4:4">
      <c r="D1714"/>
    </row>
    <row r="1715" spans="4:4">
      <c r="D1715"/>
    </row>
    <row r="1716" spans="4:4">
      <c r="D1716"/>
    </row>
    <row r="1717" spans="4:4">
      <c r="D1717"/>
    </row>
    <row r="1718" spans="4:4">
      <c r="D1718"/>
    </row>
    <row r="1719" spans="4:4">
      <c r="D1719"/>
    </row>
    <row r="1720" spans="4:4">
      <c r="D1720"/>
    </row>
    <row r="1721" spans="4:4">
      <c r="D1721"/>
    </row>
    <row r="1722" spans="4:4">
      <c r="D1722"/>
    </row>
    <row r="1723" spans="4:4">
      <c r="D1723"/>
    </row>
    <row r="1724" spans="4:4">
      <c r="D1724"/>
    </row>
    <row r="1725" spans="4:4">
      <c r="D1725"/>
    </row>
    <row r="1726" spans="4:4">
      <c r="D1726"/>
    </row>
    <row r="1727" spans="4:4">
      <c r="D1727"/>
    </row>
    <row r="1728" spans="4:4">
      <c r="D1728"/>
    </row>
    <row r="1729" spans="4:4">
      <c r="D1729"/>
    </row>
    <row r="1730" spans="4:4">
      <c r="D1730"/>
    </row>
    <row r="1731" spans="4:4">
      <c r="D1731"/>
    </row>
    <row r="1732" spans="4:4">
      <c r="D1732"/>
    </row>
    <row r="1733" spans="4:4">
      <c r="D1733"/>
    </row>
    <row r="1734" spans="4:4">
      <c r="D1734"/>
    </row>
    <row r="1735" spans="4:4">
      <c r="D1735"/>
    </row>
    <row r="1736" spans="4:4">
      <c r="D1736"/>
    </row>
    <row r="1737" spans="4:4">
      <c r="D1737"/>
    </row>
    <row r="1738" spans="4:4">
      <c r="D1738"/>
    </row>
    <row r="1739" spans="4:4">
      <c r="D1739"/>
    </row>
    <row r="1740" spans="4:4">
      <c r="D1740"/>
    </row>
    <row r="1741" spans="4:4">
      <c r="D1741"/>
    </row>
    <row r="1742" spans="4:4">
      <c r="D1742"/>
    </row>
    <row r="1743" spans="4:4">
      <c r="D1743"/>
    </row>
    <row r="1744" spans="4:4">
      <c r="D1744"/>
    </row>
    <row r="1745" spans="4:4">
      <c r="D1745"/>
    </row>
    <row r="1746" spans="4:4">
      <c r="D1746"/>
    </row>
    <row r="1747" spans="4:4">
      <c r="D1747"/>
    </row>
    <row r="1748" spans="4:4">
      <c r="D1748"/>
    </row>
    <row r="1749" spans="4:4">
      <c r="D1749"/>
    </row>
    <row r="1750" spans="4:4">
      <c r="D1750"/>
    </row>
    <row r="1751" spans="4:4">
      <c r="D1751"/>
    </row>
    <row r="1752" spans="4:4">
      <c r="D1752"/>
    </row>
    <row r="1753" spans="4:4">
      <c r="D1753"/>
    </row>
    <row r="1754" spans="4:4">
      <c r="D1754"/>
    </row>
    <row r="1755" spans="4:4">
      <c r="D1755"/>
    </row>
    <row r="1756" spans="4:4">
      <c r="D1756"/>
    </row>
    <row r="1757" spans="4:4">
      <c r="D1757"/>
    </row>
    <row r="1758" spans="4:4">
      <c r="D1758"/>
    </row>
    <row r="1759" spans="4:4">
      <c r="D1759"/>
    </row>
    <row r="1760" spans="4:4">
      <c r="D1760"/>
    </row>
    <row r="1761" spans="4:4">
      <c r="D1761"/>
    </row>
    <row r="1762" spans="4:4">
      <c r="D1762"/>
    </row>
    <row r="1763" spans="4:4">
      <c r="D1763"/>
    </row>
    <row r="1764" spans="4:4">
      <c r="D1764"/>
    </row>
    <row r="1765" spans="4:4">
      <c r="D1765"/>
    </row>
    <row r="1766" spans="4:4">
      <c r="D1766"/>
    </row>
    <row r="1767" spans="4:4">
      <c r="D1767"/>
    </row>
    <row r="1768" spans="4:4">
      <c r="D1768"/>
    </row>
    <row r="1769" spans="4:4">
      <c r="D1769"/>
    </row>
    <row r="1770" spans="4:4">
      <c r="D1770"/>
    </row>
    <row r="1771" spans="4:4">
      <c r="D1771"/>
    </row>
    <row r="1772" spans="4:4">
      <c r="D1772"/>
    </row>
    <row r="1773" spans="4:4">
      <c r="D1773"/>
    </row>
    <row r="1774" spans="4:4">
      <c r="D1774"/>
    </row>
    <row r="1775" spans="4:4">
      <c r="D1775"/>
    </row>
    <row r="1776" spans="4:4">
      <c r="D1776"/>
    </row>
    <row r="1777" spans="4:4">
      <c r="D1777"/>
    </row>
    <row r="1778" spans="4:4">
      <c r="D1778"/>
    </row>
    <row r="1779" spans="4:4">
      <c r="D1779"/>
    </row>
    <row r="1780" spans="4:4">
      <c r="D1780"/>
    </row>
    <row r="1781" spans="4:4">
      <c r="D1781"/>
    </row>
    <row r="1782" spans="4:4">
      <c r="D1782"/>
    </row>
    <row r="1783" spans="4:4">
      <c r="D1783"/>
    </row>
    <row r="1784" spans="4:4">
      <c r="D1784"/>
    </row>
    <row r="1785" spans="4:4">
      <c r="D1785"/>
    </row>
    <row r="1786" spans="4:4">
      <c r="D1786"/>
    </row>
    <row r="1787" spans="4:4">
      <c r="D1787"/>
    </row>
    <row r="1788" spans="4:4">
      <c r="D1788"/>
    </row>
    <row r="1789" spans="4:4">
      <c r="D1789"/>
    </row>
    <row r="1790" spans="4:4">
      <c r="D1790"/>
    </row>
    <row r="1791" spans="4:4">
      <c r="D1791"/>
    </row>
    <row r="1792" spans="4:4">
      <c r="D1792"/>
    </row>
    <row r="1793" spans="4:4">
      <c r="D1793"/>
    </row>
    <row r="1794" spans="4:4">
      <c r="D1794"/>
    </row>
    <row r="1795" spans="4:4">
      <c r="D1795"/>
    </row>
    <row r="1796" spans="4:4">
      <c r="D1796"/>
    </row>
    <row r="1797" spans="4:4">
      <c r="D1797"/>
    </row>
    <row r="1798" spans="4:4">
      <c r="D1798"/>
    </row>
    <row r="1799" spans="4:4">
      <c r="D1799"/>
    </row>
    <row r="1800" spans="4:4">
      <c r="D1800"/>
    </row>
    <row r="1801" spans="4:4">
      <c r="D1801"/>
    </row>
    <row r="1802" spans="4:4">
      <c r="D1802"/>
    </row>
    <row r="1803" spans="4:4">
      <c r="D1803"/>
    </row>
    <row r="1804" spans="4:4">
      <c r="D1804"/>
    </row>
    <row r="1805" spans="4:4">
      <c r="D1805"/>
    </row>
    <row r="1806" spans="4:4">
      <c r="D1806"/>
    </row>
    <row r="1807" spans="4:4">
      <c r="D1807"/>
    </row>
    <row r="1808" spans="4:4">
      <c r="D1808"/>
    </row>
    <row r="1809" spans="4:4">
      <c r="D1809"/>
    </row>
    <row r="1810" spans="4:4">
      <c r="D1810"/>
    </row>
    <row r="1811" spans="4:4">
      <c r="D1811"/>
    </row>
    <row r="1812" spans="4:4">
      <c r="D1812"/>
    </row>
    <row r="1813" spans="4:4">
      <c r="D1813"/>
    </row>
    <row r="1814" spans="4:4">
      <c r="D1814"/>
    </row>
    <row r="1815" spans="4:4">
      <c r="D1815"/>
    </row>
    <row r="1816" spans="4:4">
      <c r="D1816"/>
    </row>
    <row r="1817" spans="4:4">
      <c r="D1817"/>
    </row>
    <row r="1818" spans="4:4">
      <c r="D1818"/>
    </row>
    <row r="1819" spans="4:4">
      <c r="D1819"/>
    </row>
    <row r="1820" spans="4:4">
      <c r="D1820"/>
    </row>
    <row r="1821" spans="4:4">
      <c r="D1821"/>
    </row>
    <row r="1822" spans="4:4">
      <c r="D1822"/>
    </row>
    <row r="1823" spans="4:4">
      <c r="D1823"/>
    </row>
    <row r="1824" spans="4:4">
      <c r="D1824"/>
    </row>
    <row r="1825" spans="4:4">
      <c r="D1825"/>
    </row>
    <row r="1826" spans="4:4">
      <c r="D1826"/>
    </row>
    <row r="1827" spans="4:4">
      <c r="D1827"/>
    </row>
    <row r="1828" spans="4:4">
      <c r="D1828"/>
    </row>
    <row r="1829" spans="4:4">
      <c r="D1829"/>
    </row>
    <row r="1830" spans="4:4">
      <c r="D1830"/>
    </row>
    <row r="1831" spans="4:4">
      <c r="D1831"/>
    </row>
    <row r="1832" spans="4:4">
      <c r="D1832"/>
    </row>
    <row r="1833" spans="4:4">
      <c r="D1833"/>
    </row>
    <row r="1834" spans="4:4">
      <c r="D1834"/>
    </row>
    <row r="1835" spans="4:4">
      <c r="D1835"/>
    </row>
    <row r="1836" spans="4:4">
      <c r="D1836"/>
    </row>
    <row r="1837" spans="4:4">
      <c r="D1837"/>
    </row>
    <row r="1838" spans="4:4">
      <c r="D1838"/>
    </row>
    <row r="1839" spans="4:4">
      <c r="D1839"/>
    </row>
    <row r="1840" spans="4:4">
      <c r="D1840"/>
    </row>
    <row r="1841" spans="4:4">
      <c r="D1841"/>
    </row>
    <row r="1842" spans="4:4">
      <c r="D1842"/>
    </row>
    <row r="1843" spans="4:4">
      <c r="D1843"/>
    </row>
    <row r="1844" spans="4:4">
      <c r="D1844"/>
    </row>
    <row r="1845" spans="4:4">
      <c r="D1845"/>
    </row>
    <row r="1846" spans="4:4">
      <c r="D1846"/>
    </row>
    <row r="1847" spans="4:4">
      <c r="D1847"/>
    </row>
    <row r="1848" spans="4:4">
      <c r="D1848"/>
    </row>
    <row r="1849" spans="4:4">
      <c r="D1849"/>
    </row>
    <row r="1850" spans="4:4">
      <c r="D1850"/>
    </row>
    <row r="1851" spans="4:4">
      <c r="D1851"/>
    </row>
    <row r="1852" spans="4:4">
      <c r="D1852"/>
    </row>
    <row r="1853" spans="4:4">
      <c r="D1853"/>
    </row>
    <row r="1854" spans="4:4">
      <c r="D1854"/>
    </row>
    <row r="1855" spans="4:4">
      <c r="D1855"/>
    </row>
    <row r="1856" spans="4:4">
      <c r="D1856"/>
    </row>
    <row r="1857" spans="4:4">
      <c r="D1857"/>
    </row>
    <row r="1858" spans="4:4">
      <c r="D1858"/>
    </row>
    <row r="1859" spans="4:4">
      <c r="D1859"/>
    </row>
    <row r="1860" spans="4:4">
      <c r="D1860"/>
    </row>
    <row r="1861" spans="4:4">
      <c r="D1861"/>
    </row>
    <row r="1862" spans="4:4">
      <c r="D1862"/>
    </row>
    <row r="1863" spans="4:4">
      <c r="D1863"/>
    </row>
    <row r="1864" spans="4:4">
      <c r="D1864"/>
    </row>
    <row r="1865" spans="4:4">
      <c r="D1865"/>
    </row>
    <row r="1866" spans="4:4">
      <c r="D1866"/>
    </row>
    <row r="1867" spans="4:4">
      <c r="D1867"/>
    </row>
    <row r="1868" spans="4:4">
      <c r="D1868"/>
    </row>
    <row r="1869" spans="4:4">
      <c r="D1869"/>
    </row>
    <row r="1870" spans="4:4">
      <c r="D1870"/>
    </row>
    <row r="1871" spans="4:4">
      <c r="D1871"/>
    </row>
    <row r="1872" spans="4:4">
      <c r="D1872"/>
    </row>
    <row r="1873" spans="4:4">
      <c r="D1873"/>
    </row>
    <row r="1874" spans="4:4">
      <c r="D1874"/>
    </row>
    <row r="1875" spans="4:4">
      <c r="D1875"/>
    </row>
    <row r="1876" spans="4:4">
      <c r="D1876"/>
    </row>
    <row r="1877" spans="4:4">
      <c r="D1877"/>
    </row>
    <row r="1878" spans="4:4">
      <c r="D1878"/>
    </row>
    <row r="1879" spans="4:4">
      <c r="D1879"/>
    </row>
    <row r="1880" spans="4:4">
      <c r="D1880"/>
    </row>
    <row r="1881" spans="4:4">
      <c r="D1881"/>
    </row>
    <row r="1882" spans="4:4">
      <c r="D1882"/>
    </row>
    <row r="1883" spans="4:4">
      <c r="D1883"/>
    </row>
    <row r="1884" spans="4:4">
      <c r="D1884"/>
    </row>
    <row r="1885" spans="4:4">
      <c r="D1885"/>
    </row>
    <row r="1886" spans="4:4">
      <c r="D1886"/>
    </row>
    <row r="1887" spans="4:4">
      <c r="D1887"/>
    </row>
    <row r="1888" spans="4:4">
      <c r="D1888"/>
    </row>
    <row r="1889" spans="4:4">
      <c r="D1889"/>
    </row>
    <row r="1890" spans="4:4">
      <c r="D1890"/>
    </row>
    <row r="1891" spans="4:4">
      <c r="D1891"/>
    </row>
    <row r="1892" spans="4:4">
      <c r="D1892"/>
    </row>
    <row r="1893" spans="4:4">
      <c r="D1893"/>
    </row>
    <row r="1894" spans="4:4">
      <c r="D1894"/>
    </row>
    <row r="1895" spans="4:4">
      <c r="D1895"/>
    </row>
    <row r="1896" spans="4:4">
      <c r="D1896"/>
    </row>
    <row r="1897" spans="4:4">
      <c r="D1897"/>
    </row>
    <row r="1898" spans="4:4">
      <c r="D1898"/>
    </row>
    <row r="1899" spans="4:4">
      <c r="D1899"/>
    </row>
    <row r="1900" spans="4:4">
      <c r="D1900"/>
    </row>
    <row r="1901" spans="4:4">
      <c r="D1901"/>
    </row>
    <row r="1902" spans="4:4">
      <c r="D1902"/>
    </row>
    <row r="1903" spans="4:4">
      <c r="D1903"/>
    </row>
    <row r="1904" spans="4:4">
      <c r="D1904"/>
    </row>
    <row r="1905" spans="4:4">
      <c r="D1905"/>
    </row>
    <row r="1906" spans="4:4">
      <c r="D1906"/>
    </row>
    <row r="1907" spans="4:4">
      <c r="D1907"/>
    </row>
    <row r="1908" spans="4:4">
      <c r="D1908"/>
    </row>
    <row r="1909" spans="4:4">
      <c r="D1909"/>
    </row>
    <row r="1910" spans="4:4">
      <c r="D1910"/>
    </row>
    <row r="1911" spans="4:4">
      <c r="D1911"/>
    </row>
    <row r="1912" spans="4:4">
      <c r="D1912"/>
    </row>
    <row r="1913" spans="4:4">
      <c r="D1913"/>
    </row>
    <row r="1914" spans="4:4">
      <c r="D1914"/>
    </row>
    <row r="1915" spans="4:4">
      <c r="D1915"/>
    </row>
    <row r="1916" spans="4:4">
      <c r="D1916"/>
    </row>
    <row r="1917" spans="4:4">
      <c r="D1917"/>
    </row>
    <row r="1918" spans="4:4">
      <c r="D1918"/>
    </row>
    <row r="1919" spans="4:4">
      <c r="D1919"/>
    </row>
    <row r="1920" spans="4:4">
      <c r="D1920"/>
    </row>
    <row r="1921" spans="4:4">
      <c r="D1921"/>
    </row>
    <row r="1922" spans="4:4">
      <c r="D1922"/>
    </row>
    <row r="1923" spans="4:4">
      <c r="D1923"/>
    </row>
    <row r="1924" spans="4:4">
      <c r="D1924"/>
    </row>
    <row r="1925" spans="4:4">
      <c r="D1925"/>
    </row>
    <row r="1926" spans="4:4">
      <c r="D1926"/>
    </row>
    <row r="1927" spans="4:4">
      <c r="D1927"/>
    </row>
    <row r="1928" spans="4:4">
      <c r="D1928"/>
    </row>
    <row r="1929" spans="4:4">
      <c r="D1929"/>
    </row>
    <row r="1930" spans="4:4">
      <c r="D1930"/>
    </row>
    <row r="1931" spans="4:4">
      <c r="D1931"/>
    </row>
    <row r="1932" spans="4:4">
      <c r="D1932"/>
    </row>
    <row r="1933" spans="4:4">
      <c r="D1933"/>
    </row>
    <row r="1934" spans="4:4">
      <c r="D1934"/>
    </row>
    <row r="1935" spans="4:4">
      <c r="D1935"/>
    </row>
    <row r="1936" spans="4:4">
      <c r="D1936"/>
    </row>
    <row r="1937" spans="4:4">
      <c r="D1937"/>
    </row>
    <row r="1938" spans="4:4">
      <c r="D1938"/>
    </row>
    <row r="1939" spans="4:4">
      <c r="D1939"/>
    </row>
    <row r="1940" spans="4:4">
      <c r="D1940"/>
    </row>
    <row r="1941" spans="4:4">
      <c r="D1941"/>
    </row>
    <row r="1942" spans="4:4">
      <c r="D1942"/>
    </row>
    <row r="1943" spans="4:4">
      <c r="D1943"/>
    </row>
    <row r="1944" spans="4:4">
      <c r="D1944"/>
    </row>
    <row r="1945" spans="4:4">
      <c r="D1945"/>
    </row>
    <row r="1946" spans="4:4">
      <c r="D1946"/>
    </row>
    <row r="1947" spans="4:4">
      <c r="D1947"/>
    </row>
    <row r="1948" spans="4:4">
      <c r="D1948"/>
    </row>
    <row r="1949" spans="4:4">
      <c r="D1949"/>
    </row>
    <row r="1950" spans="4:4">
      <c r="D1950"/>
    </row>
    <row r="1951" spans="4:4">
      <c r="D1951"/>
    </row>
    <row r="1952" spans="4:4">
      <c r="D1952"/>
    </row>
    <row r="1953" spans="4:4">
      <c r="D1953"/>
    </row>
    <row r="1954" spans="4:4">
      <c r="D1954"/>
    </row>
    <row r="1955" spans="4:4">
      <c r="D1955"/>
    </row>
    <row r="1956" spans="4:4">
      <c r="D1956"/>
    </row>
    <row r="1957" spans="4:4">
      <c r="D1957"/>
    </row>
    <row r="1958" spans="4:4">
      <c r="D1958"/>
    </row>
    <row r="1959" spans="4:4">
      <c r="D1959"/>
    </row>
    <row r="1960" spans="4:4">
      <c r="D1960"/>
    </row>
    <row r="1961" spans="4:4">
      <c r="D1961"/>
    </row>
    <row r="1962" spans="4:4">
      <c r="D1962"/>
    </row>
    <row r="1963" spans="4:4">
      <c r="D1963"/>
    </row>
    <row r="1964" spans="4:4">
      <c r="D1964"/>
    </row>
    <row r="1965" spans="4:4">
      <c r="D1965"/>
    </row>
    <row r="1966" spans="4:4">
      <c r="D1966"/>
    </row>
    <row r="1967" spans="4:4">
      <c r="D1967"/>
    </row>
    <row r="1968" spans="4:4">
      <c r="D1968"/>
    </row>
    <row r="1969" spans="4:4">
      <c r="D1969"/>
    </row>
    <row r="1970" spans="4:4">
      <c r="D1970"/>
    </row>
    <row r="1971" spans="4:4">
      <c r="D1971"/>
    </row>
    <row r="1972" spans="4:4">
      <c r="D1972"/>
    </row>
    <row r="1973" spans="4:4">
      <c r="D1973"/>
    </row>
    <row r="1974" spans="4:4">
      <c r="D1974"/>
    </row>
    <row r="1975" spans="4:4">
      <c r="D1975"/>
    </row>
    <row r="1976" spans="4:4">
      <c r="D1976"/>
    </row>
    <row r="1977" spans="4:4">
      <c r="D1977"/>
    </row>
    <row r="1978" spans="4:4">
      <c r="D1978"/>
    </row>
    <row r="1979" spans="4:4">
      <c r="D1979"/>
    </row>
    <row r="1980" spans="4:4">
      <c r="D1980"/>
    </row>
    <row r="1981" spans="4:4">
      <c r="D1981"/>
    </row>
    <row r="1982" spans="4:4">
      <c r="D1982"/>
    </row>
    <row r="1983" spans="4:4">
      <c r="D1983"/>
    </row>
    <row r="1984" spans="4:4">
      <c r="D1984"/>
    </row>
    <row r="1985" spans="4:4">
      <c r="D1985"/>
    </row>
    <row r="1986" spans="4:4">
      <c r="D1986"/>
    </row>
    <row r="1987" spans="4:4">
      <c r="D1987"/>
    </row>
    <row r="1988" spans="4:4">
      <c r="D1988"/>
    </row>
    <row r="1989" spans="4:4">
      <c r="D1989"/>
    </row>
    <row r="1990" spans="4:4">
      <c r="D1990"/>
    </row>
    <row r="1991" spans="4:4">
      <c r="D1991"/>
    </row>
    <row r="1992" spans="4:4">
      <c r="D1992"/>
    </row>
    <row r="1993" spans="4:4">
      <c r="D1993"/>
    </row>
    <row r="1994" spans="4:4">
      <c r="D1994"/>
    </row>
    <row r="1995" spans="4:4">
      <c r="D1995"/>
    </row>
    <row r="1996" spans="4:4">
      <c r="D1996"/>
    </row>
    <row r="1997" spans="4:4">
      <c r="D1997"/>
    </row>
    <row r="1998" spans="4:4">
      <c r="D1998"/>
    </row>
    <row r="1999" spans="4:4">
      <c r="D1999"/>
    </row>
    <row r="2000" spans="4:4">
      <c r="D2000"/>
    </row>
    <row r="2001" spans="4:4">
      <c r="D2001"/>
    </row>
    <row r="2002" spans="4:4">
      <c r="D2002"/>
    </row>
    <row r="2003" spans="4:4">
      <c r="D2003"/>
    </row>
    <row r="2004" spans="4:4">
      <c r="D2004"/>
    </row>
    <row r="2005" spans="4:4">
      <c r="D2005"/>
    </row>
    <row r="2006" spans="4:4">
      <c r="D2006"/>
    </row>
    <row r="2007" spans="4:4">
      <c r="D2007"/>
    </row>
    <row r="2008" spans="4:4">
      <c r="D2008"/>
    </row>
    <row r="2009" spans="4:4">
      <c r="D2009"/>
    </row>
    <row r="2010" spans="4:4">
      <c r="D2010"/>
    </row>
    <row r="2011" spans="4:4">
      <c r="D2011"/>
    </row>
    <row r="2012" spans="4:4">
      <c r="D2012"/>
    </row>
    <row r="2013" spans="4:4">
      <c r="D2013"/>
    </row>
    <row r="2014" spans="4:4">
      <c r="D2014"/>
    </row>
    <row r="2015" spans="4:4">
      <c r="D2015"/>
    </row>
    <row r="2016" spans="4:4">
      <c r="D2016"/>
    </row>
    <row r="2017" spans="4:4">
      <c r="D2017"/>
    </row>
    <row r="2018" spans="4:4">
      <c r="D2018"/>
    </row>
    <row r="2019" spans="4:4">
      <c r="D2019"/>
    </row>
    <row r="2020" spans="4:4">
      <c r="D2020"/>
    </row>
    <row r="2021" spans="4:4">
      <c r="D2021"/>
    </row>
    <row r="2022" spans="4:4">
      <c r="D2022"/>
    </row>
    <row r="2023" spans="4:4">
      <c r="D2023"/>
    </row>
    <row r="2024" spans="4:4">
      <c r="D2024"/>
    </row>
    <row r="2025" spans="4:4">
      <c r="D2025"/>
    </row>
    <row r="2026" spans="4:4">
      <c r="D2026"/>
    </row>
    <row r="2027" spans="4:4">
      <c r="D2027"/>
    </row>
    <row r="2028" spans="4:4">
      <c r="D2028"/>
    </row>
    <row r="2029" spans="4:4">
      <c r="D2029"/>
    </row>
    <row r="2030" spans="4:4">
      <c r="D2030"/>
    </row>
    <row r="2031" spans="4:4">
      <c r="D2031"/>
    </row>
    <row r="2032" spans="4:4">
      <c r="D2032"/>
    </row>
    <row r="2033" spans="4:4">
      <c r="D2033"/>
    </row>
    <row r="2034" spans="4:4">
      <c r="D2034"/>
    </row>
    <row r="2035" spans="4:4">
      <c r="D2035"/>
    </row>
    <row r="2036" spans="4:4">
      <c r="D2036"/>
    </row>
    <row r="2037" spans="4:4">
      <c r="D2037"/>
    </row>
    <row r="2038" spans="4:4">
      <c r="D2038"/>
    </row>
    <row r="2039" spans="4:4">
      <c r="D2039"/>
    </row>
    <row r="2040" spans="4:4">
      <c r="D2040"/>
    </row>
    <row r="2041" spans="4:4">
      <c r="D2041"/>
    </row>
    <row r="2042" spans="4:4">
      <c r="D2042"/>
    </row>
    <row r="2043" spans="4:4">
      <c r="D2043"/>
    </row>
    <row r="2044" spans="4:4">
      <c r="D2044"/>
    </row>
    <row r="2045" spans="4:4">
      <c r="D2045"/>
    </row>
    <row r="2046" spans="4:4">
      <c r="D2046"/>
    </row>
    <row r="2047" spans="4:4">
      <c r="D2047"/>
    </row>
    <row r="2048" spans="4:4">
      <c r="D2048"/>
    </row>
    <row r="2049" spans="4:4">
      <c r="D2049"/>
    </row>
    <row r="2050" spans="4:4">
      <c r="D2050"/>
    </row>
    <row r="2051" spans="4:4">
      <c r="D2051"/>
    </row>
    <row r="2052" spans="4:4">
      <c r="D2052"/>
    </row>
    <row r="2053" spans="4:4">
      <c r="D2053"/>
    </row>
    <row r="2054" spans="4:4">
      <c r="D2054"/>
    </row>
    <row r="2055" spans="4:4">
      <c r="D2055"/>
    </row>
    <row r="2056" spans="4:4">
      <c r="D2056"/>
    </row>
    <row r="2057" spans="4:4">
      <c r="D2057"/>
    </row>
    <row r="2058" spans="4:4">
      <c r="D2058"/>
    </row>
    <row r="2059" spans="4:4">
      <c r="D2059"/>
    </row>
    <row r="2060" spans="4:4">
      <c r="D2060"/>
    </row>
    <row r="2061" spans="4:4">
      <c r="D2061"/>
    </row>
    <row r="2062" spans="4:4">
      <c r="D2062"/>
    </row>
    <row r="2063" spans="4:4">
      <c r="D2063"/>
    </row>
    <row r="2064" spans="4:4">
      <c r="D2064"/>
    </row>
    <row r="2065" spans="4:4">
      <c r="D2065"/>
    </row>
    <row r="2066" spans="4:4">
      <c r="D2066"/>
    </row>
    <row r="2067" spans="4:4">
      <c r="D2067"/>
    </row>
    <row r="2068" spans="4:4">
      <c r="D2068"/>
    </row>
    <row r="2069" spans="4:4">
      <c r="D2069"/>
    </row>
    <row r="2070" spans="4:4">
      <c r="D2070"/>
    </row>
    <row r="2071" spans="4:4">
      <c r="D2071"/>
    </row>
    <row r="2072" spans="4:4">
      <c r="D2072"/>
    </row>
    <row r="2073" spans="4:4">
      <c r="D2073"/>
    </row>
    <row r="2074" spans="4:4">
      <c r="D2074"/>
    </row>
    <row r="2075" spans="4:4">
      <c r="D2075"/>
    </row>
    <row r="2076" spans="4:4">
      <c r="D2076"/>
    </row>
    <row r="2077" spans="4:4">
      <c r="D2077"/>
    </row>
    <row r="2078" spans="4:4">
      <c r="D2078"/>
    </row>
    <row r="2079" spans="4:4">
      <c r="D2079"/>
    </row>
    <row r="2080" spans="4:4">
      <c r="D2080"/>
    </row>
    <row r="2081" spans="4:4">
      <c r="D2081"/>
    </row>
    <row r="2082" spans="4:4">
      <c r="D2082"/>
    </row>
    <row r="2083" spans="4:4">
      <c r="D2083"/>
    </row>
    <row r="2084" spans="4:4">
      <c r="D2084"/>
    </row>
    <row r="2085" spans="4:4">
      <c r="D2085"/>
    </row>
    <row r="2086" spans="4:4">
      <c r="D2086"/>
    </row>
    <row r="2087" spans="4:4">
      <c r="D2087"/>
    </row>
    <row r="2088" spans="4:4">
      <c r="D2088"/>
    </row>
    <row r="2089" spans="4:4">
      <c r="D2089"/>
    </row>
    <row r="2090" spans="4:4">
      <c r="D2090"/>
    </row>
    <row r="2091" spans="4:4">
      <c r="D2091"/>
    </row>
    <row r="2092" spans="4:4">
      <c r="D2092"/>
    </row>
    <row r="2093" spans="4:4">
      <c r="D2093"/>
    </row>
    <row r="2094" spans="4:4">
      <c r="D2094"/>
    </row>
    <row r="2095" spans="4:4">
      <c r="D2095"/>
    </row>
    <row r="2096" spans="4:4">
      <c r="D2096"/>
    </row>
    <row r="2097" spans="4:4">
      <c r="D2097"/>
    </row>
    <row r="2098" spans="4:4">
      <c r="D2098"/>
    </row>
    <row r="2099" spans="4:4">
      <c r="D2099"/>
    </row>
    <row r="2100" spans="4:4">
      <c r="D2100"/>
    </row>
    <row r="2101" spans="4:4">
      <c r="D2101"/>
    </row>
    <row r="2102" spans="4:4">
      <c r="D2102"/>
    </row>
    <row r="2103" spans="4:4">
      <c r="D2103"/>
    </row>
    <row r="2104" spans="4:4">
      <c r="D2104"/>
    </row>
    <row r="2105" spans="4:4">
      <c r="D2105"/>
    </row>
    <row r="2106" spans="4:4">
      <c r="D2106"/>
    </row>
    <row r="2107" spans="4:4">
      <c r="D2107"/>
    </row>
    <row r="2108" spans="4:4">
      <c r="D2108"/>
    </row>
    <row r="2109" spans="4:4">
      <c r="D2109"/>
    </row>
    <row r="2110" spans="4:4">
      <c r="D2110"/>
    </row>
    <row r="2111" spans="4:4">
      <c r="D2111"/>
    </row>
    <row r="2112" spans="4:4">
      <c r="D2112"/>
    </row>
    <row r="2113" spans="4:4">
      <c r="D2113"/>
    </row>
    <row r="2114" spans="4:4">
      <c r="D2114"/>
    </row>
    <row r="2115" spans="4:4">
      <c r="D2115"/>
    </row>
    <row r="2116" spans="4:4">
      <c r="D2116"/>
    </row>
    <row r="2117" spans="4:4">
      <c r="D2117"/>
    </row>
    <row r="2118" spans="4:4">
      <c r="D2118"/>
    </row>
    <row r="2119" spans="4:4">
      <c r="D2119"/>
    </row>
    <row r="2120" spans="4:4">
      <c r="D2120"/>
    </row>
    <row r="2121" spans="4:4">
      <c r="D2121"/>
    </row>
    <row r="2122" spans="4:4">
      <c r="D2122"/>
    </row>
    <row r="2123" spans="4:4">
      <c r="D2123"/>
    </row>
    <row r="2124" spans="4:4">
      <c r="D2124"/>
    </row>
    <row r="2125" spans="4:4">
      <c r="D2125"/>
    </row>
    <row r="2126" spans="4:4">
      <c r="D2126"/>
    </row>
    <row r="2127" spans="4:4">
      <c r="D2127"/>
    </row>
    <row r="2128" spans="4:4">
      <c r="D2128"/>
    </row>
    <row r="2129" spans="4:4">
      <c r="D2129"/>
    </row>
    <row r="2130" spans="4:4">
      <c r="D2130"/>
    </row>
    <row r="2131" spans="4:4">
      <c r="D2131"/>
    </row>
    <row r="2132" spans="4:4">
      <c r="D2132"/>
    </row>
    <row r="2133" spans="4:4">
      <c r="D2133"/>
    </row>
    <row r="2134" spans="4:4">
      <c r="D2134"/>
    </row>
    <row r="2135" spans="4:4">
      <c r="D2135"/>
    </row>
    <row r="2136" spans="4:4">
      <c r="D2136"/>
    </row>
    <row r="2137" spans="4:4">
      <c r="D2137"/>
    </row>
    <row r="2138" spans="4:4">
      <c r="D2138"/>
    </row>
    <row r="2139" spans="4:4">
      <c r="D2139"/>
    </row>
    <row r="2140" spans="4:4">
      <c r="D2140"/>
    </row>
    <row r="2141" spans="4:4">
      <c r="D2141"/>
    </row>
    <row r="2142" spans="4:4">
      <c r="D2142"/>
    </row>
    <row r="2143" spans="4:4">
      <c r="D2143"/>
    </row>
    <row r="2144" spans="4:4">
      <c r="D2144"/>
    </row>
    <row r="2145" spans="4:4">
      <c r="D2145"/>
    </row>
    <row r="2146" spans="4:4">
      <c r="D2146"/>
    </row>
    <row r="2147" spans="4:4">
      <c r="D2147"/>
    </row>
    <row r="2148" spans="4:4">
      <c r="D2148"/>
    </row>
    <row r="2149" spans="4:4">
      <c r="D2149"/>
    </row>
    <row r="2150" spans="4:4">
      <c r="D2150"/>
    </row>
    <row r="2151" spans="4:4">
      <c r="D2151"/>
    </row>
    <row r="2152" spans="4:4">
      <c r="D2152"/>
    </row>
    <row r="2153" spans="4:4">
      <c r="D2153"/>
    </row>
    <row r="2154" spans="4:4">
      <c r="D2154"/>
    </row>
    <row r="2155" spans="4:4">
      <c r="D2155"/>
    </row>
    <row r="2156" spans="4:4">
      <c r="D2156"/>
    </row>
    <row r="2157" spans="4:4">
      <c r="D2157"/>
    </row>
    <row r="2158" spans="4:4">
      <c r="D2158"/>
    </row>
    <row r="2159" spans="4:4">
      <c r="D2159"/>
    </row>
    <row r="2160" spans="4:4">
      <c r="D2160"/>
    </row>
    <row r="2161" spans="4:4">
      <c r="D2161"/>
    </row>
    <row r="2162" spans="4:4">
      <c r="D2162"/>
    </row>
    <row r="2163" spans="4:4">
      <c r="D2163"/>
    </row>
    <row r="2164" spans="4:4">
      <c r="D2164"/>
    </row>
    <row r="2165" spans="4:4">
      <c r="D2165"/>
    </row>
    <row r="2166" spans="4:4">
      <c r="D2166"/>
    </row>
    <row r="2167" spans="4:4">
      <c r="D2167"/>
    </row>
    <row r="2168" spans="4:4">
      <c r="D2168"/>
    </row>
    <row r="2169" spans="4:4">
      <c r="D2169"/>
    </row>
    <row r="2170" spans="4:4">
      <c r="D2170"/>
    </row>
    <row r="2171" spans="4:4">
      <c r="D2171"/>
    </row>
    <row r="2172" spans="4:4">
      <c r="D2172"/>
    </row>
    <row r="2173" spans="4:4">
      <c r="D2173"/>
    </row>
    <row r="2174" spans="4:4">
      <c r="D2174"/>
    </row>
    <row r="2175" spans="4:4">
      <c r="D2175"/>
    </row>
    <row r="2176" spans="4:4">
      <c r="D2176"/>
    </row>
    <row r="2177" spans="4:4">
      <c r="D2177"/>
    </row>
    <row r="2178" spans="4:4">
      <c r="D2178"/>
    </row>
    <row r="2179" spans="4:4">
      <c r="D2179"/>
    </row>
    <row r="2180" spans="4:4">
      <c r="D2180"/>
    </row>
    <row r="2181" spans="4:4">
      <c r="D2181"/>
    </row>
    <row r="2182" spans="4:4">
      <c r="D2182"/>
    </row>
    <row r="2183" spans="4:4">
      <c r="D2183"/>
    </row>
    <row r="2184" spans="4:4">
      <c r="D2184"/>
    </row>
    <row r="2185" spans="4:4">
      <c r="D2185"/>
    </row>
    <row r="2186" spans="4:4">
      <c r="D2186"/>
    </row>
    <row r="2187" spans="4:4">
      <c r="D2187"/>
    </row>
    <row r="2188" spans="4:4">
      <c r="D2188"/>
    </row>
    <row r="2189" spans="4:4">
      <c r="D2189"/>
    </row>
    <row r="2190" spans="4:4">
      <c r="D2190"/>
    </row>
    <row r="2191" spans="4:4">
      <c r="D2191"/>
    </row>
    <row r="2192" spans="4:4">
      <c r="D2192"/>
    </row>
    <row r="2193" spans="4:4">
      <c r="D2193"/>
    </row>
    <row r="2194" spans="4:4">
      <c r="D2194"/>
    </row>
    <row r="2195" spans="4:4">
      <c r="D2195"/>
    </row>
    <row r="2196" spans="4:4">
      <c r="D2196"/>
    </row>
    <row r="2197" spans="4:4">
      <c r="D2197"/>
    </row>
    <row r="2198" spans="4:4">
      <c r="D2198"/>
    </row>
    <row r="2199" spans="4:4">
      <c r="D2199"/>
    </row>
    <row r="2200" spans="4:4">
      <c r="D2200"/>
    </row>
    <row r="2201" spans="4:4">
      <c r="D2201"/>
    </row>
    <row r="2202" spans="4:4">
      <c r="D2202"/>
    </row>
    <row r="2203" spans="4:4">
      <c r="D2203"/>
    </row>
    <row r="2204" spans="4:4">
      <c r="D2204"/>
    </row>
    <row r="2205" spans="4:4">
      <c r="D2205"/>
    </row>
    <row r="2206" spans="4:4">
      <c r="D2206"/>
    </row>
    <row r="2207" spans="4:4">
      <c r="D2207"/>
    </row>
    <row r="2208" spans="4:4">
      <c r="D2208"/>
    </row>
    <row r="2209" spans="4:4">
      <c r="D2209"/>
    </row>
    <row r="2210" spans="4:4">
      <c r="D2210"/>
    </row>
    <row r="2211" spans="4:4">
      <c r="D2211"/>
    </row>
    <row r="2212" spans="4:4">
      <c r="D2212"/>
    </row>
    <row r="2213" spans="4:4">
      <c r="D2213"/>
    </row>
    <row r="2214" spans="4:4">
      <c r="D2214"/>
    </row>
    <row r="2215" spans="4:4">
      <c r="D2215"/>
    </row>
    <row r="2216" spans="4:4">
      <c r="D2216"/>
    </row>
    <row r="2217" spans="4:4">
      <c r="D2217"/>
    </row>
    <row r="2218" spans="4:4">
      <c r="D2218"/>
    </row>
    <row r="2219" spans="4:4">
      <c r="D2219"/>
    </row>
    <row r="2220" spans="4:4">
      <c r="D2220"/>
    </row>
    <row r="2221" spans="4:4">
      <c r="D2221"/>
    </row>
    <row r="2222" spans="4:4">
      <c r="D2222"/>
    </row>
    <row r="2223" spans="4:4">
      <c r="D2223"/>
    </row>
    <row r="2224" spans="4:4">
      <c r="D2224"/>
    </row>
    <row r="2225" spans="4:4">
      <c r="D2225"/>
    </row>
    <row r="2226" spans="4:4">
      <c r="D2226"/>
    </row>
    <row r="2227" spans="4:4">
      <c r="D2227"/>
    </row>
    <row r="2228" spans="4:4">
      <c r="D2228"/>
    </row>
    <row r="2229" spans="4:4">
      <c r="D2229"/>
    </row>
    <row r="2230" spans="4:4">
      <c r="D2230"/>
    </row>
    <row r="2231" spans="4:4">
      <c r="D2231"/>
    </row>
    <row r="2232" spans="4:4">
      <c r="D2232"/>
    </row>
    <row r="2233" spans="4:4">
      <c r="D2233"/>
    </row>
    <row r="2234" spans="4:4">
      <c r="D2234"/>
    </row>
    <row r="2235" spans="4:4">
      <c r="D2235"/>
    </row>
    <row r="2236" spans="4:4">
      <c r="D2236"/>
    </row>
    <row r="2237" spans="4:4">
      <c r="D2237"/>
    </row>
    <row r="2238" spans="4:4">
      <c r="D2238"/>
    </row>
    <row r="2239" spans="4:4">
      <c r="D2239"/>
    </row>
    <row r="2240" spans="4:4">
      <c r="D2240"/>
    </row>
    <row r="2241" spans="4:4">
      <c r="D2241"/>
    </row>
    <row r="2242" spans="4:4">
      <c r="D2242"/>
    </row>
    <row r="2243" spans="4:4">
      <c r="D2243"/>
    </row>
    <row r="2244" spans="4:4">
      <c r="D2244"/>
    </row>
    <row r="2245" spans="4:4">
      <c r="D2245"/>
    </row>
    <row r="2246" spans="4:4">
      <c r="D2246"/>
    </row>
    <row r="2247" spans="4:4">
      <c r="D2247"/>
    </row>
    <row r="2248" spans="4:4">
      <c r="D2248"/>
    </row>
    <row r="2249" spans="4:4">
      <c r="D2249"/>
    </row>
    <row r="2250" spans="4:4">
      <c r="D2250"/>
    </row>
    <row r="2251" spans="4:4">
      <c r="D2251"/>
    </row>
    <row r="2252" spans="4:4">
      <c r="D2252"/>
    </row>
    <row r="2253" spans="4:4">
      <c r="D2253"/>
    </row>
    <row r="2254" spans="4:4">
      <c r="D2254"/>
    </row>
    <row r="2255" spans="4:4">
      <c r="D2255"/>
    </row>
    <row r="2256" spans="4:4">
      <c r="D2256"/>
    </row>
    <row r="2257" spans="4:4">
      <c r="D2257"/>
    </row>
    <row r="2258" spans="4:4">
      <c r="D2258"/>
    </row>
    <row r="2259" spans="4:4">
      <c r="D2259"/>
    </row>
    <row r="2260" spans="4:4">
      <c r="D2260"/>
    </row>
    <row r="2261" spans="4:4">
      <c r="D2261"/>
    </row>
    <row r="2262" spans="4:4">
      <c r="D2262"/>
    </row>
    <row r="2263" spans="4:4">
      <c r="D2263"/>
    </row>
    <row r="2264" spans="4:4">
      <c r="D2264"/>
    </row>
    <row r="2265" spans="4:4">
      <c r="D2265"/>
    </row>
    <row r="2266" spans="4:4">
      <c r="D2266"/>
    </row>
    <row r="2267" spans="4:4">
      <c r="D2267"/>
    </row>
    <row r="2268" spans="4:4">
      <c r="D2268"/>
    </row>
    <row r="2269" spans="4:4">
      <c r="D2269"/>
    </row>
    <row r="2270" spans="4:4">
      <c r="D2270"/>
    </row>
    <row r="2271" spans="4:4">
      <c r="D2271"/>
    </row>
    <row r="2272" spans="4:4">
      <c r="D2272"/>
    </row>
    <row r="2273" spans="4:4">
      <c r="D2273"/>
    </row>
    <row r="2274" spans="4:4">
      <c r="D2274"/>
    </row>
    <row r="2275" spans="4:4">
      <c r="D2275"/>
    </row>
    <row r="2276" spans="4:4">
      <c r="D2276"/>
    </row>
    <row r="2277" spans="4:4">
      <c r="D2277"/>
    </row>
    <row r="2278" spans="4:4">
      <c r="D2278"/>
    </row>
    <row r="2279" spans="4:4">
      <c r="D2279"/>
    </row>
    <row r="2280" spans="4:4">
      <c r="D2280"/>
    </row>
    <row r="2281" spans="4:4">
      <c r="D2281"/>
    </row>
    <row r="2282" spans="4:4">
      <c r="D2282"/>
    </row>
    <row r="2283" spans="4:4">
      <c r="D2283"/>
    </row>
    <row r="2284" spans="4:4">
      <c r="D2284"/>
    </row>
    <row r="2285" spans="4:4">
      <c r="D2285"/>
    </row>
    <row r="2286" spans="4:4">
      <c r="D2286"/>
    </row>
    <row r="2287" spans="4:4">
      <c r="D2287"/>
    </row>
    <row r="2288" spans="4:4">
      <c r="D2288"/>
    </row>
    <row r="2289" spans="4:4">
      <c r="D2289"/>
    </row>
    <row r="2290" spans="4:4">
      <c r="D2290"/>
    </row>
    <row r="2291" spans="4:4">
      <c r="D2291"/>
    </row>
    <row r="2292" spans="4:4">
      <c r="D2292"/>
    </row>
    <row r="2293" spans="4:4">
      <c r="D2293"/>
    </row>
    <row r="2294" spans="4:4">
      <c r="D2294"/>
    </row>
    <row r="2295" spans="4:4">
      <c r="D2295"/>
    </row>
    <row r="2296" spans="4:4">
      <c r="D2296"/>
    </row>
    <row r="2297" spans="4:4">
      <c r="D2297"/>
    </row>
    <row r="2298" spans="4:4">
      <c r="D2298"/>
    </row>
    <row r="2299" spans="4:4">
      <c r="D2299"/>
    </row>
    <row r="2300" spans="4:4">
      <c r="D2300"/>
    </row>
    <row r="2301" spans="4:4">
      <c r="D2301"/>
    </row>
    <row r="2302" spans="4:4">
      <c r="D2302"/>
    </row>
    <row r="2303" spans="4:4">
      <c r="D2303"/>
    </row>
    <row r="2304" spans="4:4">
      <c r="D2304"/>
    </row>
    <row r="2305" spans="4:4">
      <c r="D2305"/>
    </row>
    <row r="2306" spans="4:4">
      <c r="D2306"/>
    </row>
    <row r="2307" spans="4:4">
      <c r="D2307"/>
    </row>
    <row r="2308" spans="4:4">
      <c r="D2308"/>
    </row>
    <row r="2309" spans="4:4">
      <c r="D2309"/>
    </row>
    <row r="2310" spans="4:4">
      <c r="D2310"/>
    </row>
    <row r="2311" spans="4:4">
      <c r="D2311"/>
    </row>
    <row r="2312" spans="4:4">
      <c r="D2312"/>
    </row>
    <row r="2313" spans="4:4">
      <c r="D2313"/>
    </row>
    <row r="2314" spans="4:4">
      <c r="D2314"/>
    </row>
    <row r="2315" spans="4:4">
      <c r="D2315"/>
    </row>
    <row r="2316" spans="4:4">
      <c r="D2316"/>
    </row>
    <row r="2317" spans="4:4">
      <c r="D2317"/>
    </row>
    <row r="2318" spans="4:4">
      <c r="D2318"/>
    </row>
    <row r="2319" spans="4:4">
      <c r="D2319"/>
    </row>
    <row r="2320" spans="4:4">
      <c r="D2320"/>
    </row>
    <row r="2321" spans="4:4">
      <c r="D2321"/>
    </row>
    <row r="2322" spans="4:4">
      <c r="D2322"/>
    </row>
    <row r="2323" spans="4:4">
      <c r="D2323"/>
    </row>
    <row r="2324" spans="4:4">
      <c r="D2324"/>
    </row>
    <row r="2325" spans="4:4">
      <c r="D2325"/>
    </row>
    <row r="2326" spans="4:4">
      <c r="D2326"/>
    </row>
    <row r="2327" spans="4:4">
      <c r="D2327"/>
    </row>
    <row r="2328" spans="4:4">
      <c r="D2328"/>
    </row>
    <row r="2329" spans="4:4">
      <c r="D2329"/>
    </row>
    <row r="2330" spans="4:4">
      <c r="D2330"/>
    </row>
    <row r="2331" spans="4:4">
      <c r="D2331"/>
    </row>
    <row r="2332" spans="4:4">
      <c r="D2332"/>
    </row>
    <row r="2333" spans="4:4">
      <c r="D2333"/>
    </row>
    <row r="2334" spans="4:4">
      <c r="D2334"/>
    </row>
    <row r="2335" spans="4:4">
      <c r="D2335"/>
    </row>
    <row r="2336" spans="4:4">
      <c r="D2336"/>
    </row>
    <row r="2337" spans="4:4">
      <c r="D2337"/>
    </row>
    <row r="2338" spans="4:4">
      <c r="D2338"/>
    </row>
    <row r="2339" spans="4:4">
      <c r="D2339"/>
    </row>
    <row r="2340" spans="4:4">
      <c r="D2340"/>
    </row>
    <row r="2341" spans="4:4">
      <c r="D2341"/>
    </row>
    <row r="2342" spans="4:4">
      <c r="D2342"/>
    </row>
    <row r="2343" spans="4:4">
      <c r="D2343"/>
    </row>
    <row r="2344" spans="4:4">
      <c r="D2344"/>
    </row>
    <row r="2345" spans="4:4">
      <c r="D2345"/>
    </row>
    <row r="2346" spans="4:4">
      <c r="D2346"/>
    </row>
    <row r="2347" spans="4:4">
      <c r="D2347"/>
    </row>
    <row r="2348" spans="4:4">
      <c r="D2348"/>
    </row>
    <row r="2349" spans="4:4">
      <c r="D2349"/>
    </row>
    <row r="2350" spans="4:4">
      <c r="D2350"/>
    </row>
    <row r="2351" spans="4:4">
      <c r="D2351"/>
    </row>
    <row r="2352" spans="4:4">
      <c r="D2352"/>
    </row>
    <row r="2353" spans="4:4">
      <c r="D2353"/>
    </row>
    <row r="2354" spans="4:4">
      <c r="D2354"/>
    </row>
    <row r="2355" spans="4:4">
      <c r="D2355"/>
    </row>
    <row r="2356" spans="4:4">
      <c r="D2356"/>
    </row>
    <row r="2357" spans="4:4">
      <c r="D2357"/>
    </row>
    <row r="2358" spans="4:4">
      <c r="D2358"/>
    </row>
    <row r="2359" spans="4:4">
      <c r="D2359"/>
    </row>
    <row r="2360" spans="4:4">
      <c r="D2360"/>
    </row>
    <row r="2361" spans="4:4">
      <c r="D2361"/>
    </row>
    <row r="2362" spans="4:4">
      <c r="D2362"/>
    </row>
    <row r="2363" spans="4:4">
      <c r="D2363"/>
    </row>
    <row r="2364" spans="4:4">
      <c r="D2364"/>
    </row>
    <row r="2365" spans="4:4">
      <c r="D2365"/>
    </row>
    <row r="2366" spans="4:4">
      <c r="D2366"/>
    </row>
    <row r="2367" spans="4:4">
      <c r="D2367"/>
    </row>
    <row r="2368" spans="4:4">
      <c r="D2368"/>
    </row>
    <row r="2369" spans="4:4">
      <c r="D2369"/>
    </row>
    <row r="2370" spans="4:4">
      <c r="D2370"/>
    </row>
    <row r="2371" spans="4:4">
      <c r="D2371"/>
    </row>
    <row r="2372" spans="4:4">
      <c r="D2372"/>
    </row>
    <row r="2373" spans="4:4">
      <c r="D2373"/>
    </row>
    <row r="2374" spans="4:4">
      <c r="D2374"/>
    </row>
    <row r="2375" spans="4:4">
      <c r="D2375"/>
    </row>
    <row r="2376" spans="4:4">
      <c r="D2376"/>
    </row>
    <row r="2377" spans="4:4">
      <c r="D2377"/>
    </row>
    <row r="2378" spans="4:4">
      <c r="D2378"/>
    </row>
    <row r="2379" spans="4:4">
      <c r="D2379"/>
    </row>
    <row r="2380" spans="4:4">
      <c r="D2380"/>
    </row>
    <row r="2381" spans="4:4">
      <c r="D2381"/>
    </row>
    <row r="2382" spans="4:4">
      <c r="D2382"/>
    </row>
    <row r="2383" spans="4:4">
      <c r="D2383"/>
    </row>
    <row r="2384" spans="4:4">
      <c r="D2384"/>
    </row>
    <row r="2385" spans="4:4">
      <c r="D2385"/>
    </row>
    <row r="2386" spans="4:4">
      <c r="D2386"/>
    </row>
    <row r="2387" spans="4:4">
      <c r="D2387"/>
    </row>
    <row r="2388" spans="4:4">
      <c r="D2388"/>
    </row>
    <row r="2389" spans="4:4">
      <c r="D2389"/>
    </row>
    <row r="2390" spans="4:4">
      <c r="D2390"/>
    </row>
    <row r="2391" spans="4:4">
      <c r="D2391"/>
    </row>
    <row r="2392" spans="4:4">
      <c r="D2392"/>
    </row>
    <row r="2393" spans="4:4">
      <c r="D2393"/>
    </row>
    <row r="2394" spans="4:4">
      <c r="D2394"/>
    </row>
    <row r="2395" spans="4:4">
      <c r="D2395"/>
    </row>
    <row r="2396" spans="4:4">
      <c r="D2396"/>
    </row>
    <row r="2397" spans="4:4">
      <c r="D2397"/>
    </row>
    <row r="2398" spans="4:4">
      <c r="D2398"/>
    </row>
    <row r="2399" spans="4:4">
      <c r="D2399"/>
    </row>
    <row r="2400" spans="4:4">
      <c r="D2400"/>
    </row>
    <row r="2401" spans="4:4">
      <c r="D2401"/>
    </row>
    <row r="2402" spans="4:4">
      <c r="D2402"/>
    </row>
    <row r="2403" spans="4:4">
      <c r="D2403"/>
    </row>
    <row r="2404" spans="4:4">
      <c r="D2404"/>
    </row>
    <row r="2405" spans="4:4">
      <c r="D2405"/>
    </row>
    <row r="2406" spans="4:4">
      <c r="D2406"/>
    </row>
    <row r="2407" spans="4:4">
      <c r="D2407"/>
    </row>
    <row r="2408" spans="4:4">
      <c r="D2408"/>
    </row>
    <row r="2409" spans="4:4">
      <c r="D2409"/>
    </row>
    <row r="2410" spans="4:4">
      <c r="D2410"/>
    </row>
    <row r="2411" spans="4:4">
      <c r="D2411"/>
    </row>
    <row r="2412" spans="4:4">
      <c r="D2412"/>
    </row>
    <row r="2413" spans="4:4">
      <c r="D2413"/>
    </row>
    <row r="2414" spans="4:4">
      <c r="D2414"/>
    </row>
    <row r="2415" spans="4:4">
      <c r="D2415"/>
    </row>
    <row r="2416" spans="4:4">
      <c r="D2416"/>
    </row>
    <row r="2417" spans="4:4">
      <c r="D2417"/>
    </row>
    <row r="2418" spans="4:4">
      <c r="D2418"/>
    </row>
    <row r="2419" spans="4:4">
      <c r="D2419"/>
    </row>
    <row r="2420" spans="4:4">
      <c r="D2420"/>
    </row>
    <row r="2421" spans="4:4">
      <c r="D2421"/>
    </row>
    <row r="2422" spans="4:4">
      <c r="D2422"/>
    </row>
    <row r="2423" spans="4:4">
      <c r="D2423"/>
    </row>
    <row r="2424" spans="4:4">
      <c r="D2424"/>
    </row>
    <row r="2425" spans="4:4">
      <c r="D2425"/>
    </row>
    <row r="2426" spans="4:4">
      <c r="D2426"/>
    </row>
    <row r="2427" spans="4:4">
      <c r="D2427"/>
    </row>
    <row r="2428" spans="4:4">
      <c r="D2428"/>
    </row>
    <row r="2429" spans="4:4">
      <c r="D2429"/>
    </row>
    <row r="2430" spans="4:4">
      <c r="D2430"/>
    </row>
    <row r="2431" spans="4:4">
      <c r="D2431"/>
    </row>
    <row r="2432" spans="4:4">
      <c r="D2432"/>
    </row>
    <row r="2433" spans="4:4">
      <c r="D2433"/>
    </row>
    <row r="2434" spans="4:4">
      <c r="D2434"/>
    </row>
    <row r="2435" spans="4:4">
      <c r="D2435"/>
    </row>
    <row r="2436" spans="4:4">
      <c r="D2436"/>
    </row>
    <row r="2437" spans="4:4">
      <c r="D2437"/>
    </row>
    <row r="2438" spans="4:4">
      <c r="D2438"/>
    </row>
    <row r="2439" spans="4:4">
      <c r="D2439"/>
    </row>
    <row r="2440" spans="4:4">
      <c r="D2440"/>
    </row>
    <row r="2441" spans="4:4">
      <c r="D2441"/>
    </row>
    <row r="2442" spans="4:4">
      <c r="D2442"/>
    </row>
    <row r="2443" spans="4:4">
      <c r="D2443"/>
    </row>
    <row r="2444" spans="4:4">
      <c r="D2444"/>
    </row>
    <row r="2445" spans="4:4">
      <c r="D2445"/>
    </row>
    <row r="2446" spans="4:4">
      <c r="D2446"/>
    </row>
    <row r="2447" spans="4:4">
      <c r="D2447"/>
    </row>
    <row r="2448" spans="4:4">
      <c r="D2448"/>
    </row>
    <row r="2449" spans="4:4">
      <c r="D2449"/>
    </row>
    <row r="2450" spans="4:4">
      <c r="D2450"/>
    </row>
    <row r="2451" spans="4:4">
      <c r="D2451"/>
    </row>
    <row r="2452" spans="4:4">
      <c r="D2452"/>
    </row>
    <row r="2453" spans="4:4">
      <c r="D2453"/>
    </row>
    <row r="2454" spans="4:4">
      <c r="D2454"/>
    </row>
    <row r="2455" spans="4:4">
      <c r="D2455"/>
    </row>
    <row r="2456" spans="4:4">
      <c r="D2456"/>
    </row>
    <row r="2457" spans="4:4">
      <c r="D2457"/>
    </row>
    <row r="2458" spans="4:4">
      <c r="D2458"/>
    </row>
    <row r="2459" spans="4:4">
      <c r="D2459"/>
    </row>
    <row r="2460" spans="4:4">
      <c r="D2460"/>
    </row>
    <row r="2461" spans="4:4">
      <c r="D2461"/>
    </row>
    <row r="2462" spans="4:4">
      <c r="D2462"/>
    </row>
    <row r="2463" spans="4:4">
      <c r="D2463"/>
    </row>
    <row r="2464" spans="4:4">
      <c r="D2464"/>
    </row>
    <row r="2465" spans="4:4">
      <c r="D2465"/>
    </row>
    <row r="2466" spans="4:4">
      <c r="D2466"/>
    </row>
    <row r="2467" spans="4:4">
      <c r="D2467"/>
    </row>
    <row r="2468" spans="4:4">
      <c r="D2468"/>
    </row>
    <row r="2469" spans="4:4">
      <c r="D2469"/>
    </row>
    <row r="2470" spans="4:4">
      <c r="D2470"/>
    </row>
    <row r="2471" spans="4:4">
      <c r="D2471"/>
    </row>
    <row r="2472" spans="4:4">
      <c r="D2472"/>
    </row>
    <row r="2473" spans="4:4">
      <c r="D2473"/>
    </row>
    <row r="2474" spans="4:4">
      <c r="D2474"/>
    </row>
    <row r="2475" spans="4:4">
      <c r="D2475"/>
    </row>
    <row r="2476" spans="4:4">
      <c r="D2476"/>
    </row>
    <row r="2477" spans="4:4">
      <c r="D2477"/>
    </row>
    <row r="2478" spans="4:4">
      <c r="D2478"/>
    </row>
    <row r="2479" spans="4:4">
      <c r="D2479"/>
    </row>
    <row r="2480" spans="4:4">
      <c r="D2480"/>
    </row>
    <row r="2481" spans="4:4">
      <c r="D2481"/>
    </row>
    <row r="2482" spans="4:4">
      <c r="D2482"/>
    </row>
    <row r="2483" spans="4:4">
      <c r="D2483"/>
    </row>
    <row r="2484" spans="4:4">
      <c r="D2484"/>
    </row>
    <row r="2485" spans="4:4">
      <c r="D2485"/>
    </row>
    <row r="2486" spans="4:4">
      <c r="D2486"/>
    </row>
    <row r="2487" spans="4:4">
      <c r="D2487"/>
    </row>
    <row r="2488" spans="4:4">
      <c r="D2488"/>
    </row>
    <row r="2489" spans="4:4">
      <c r="D2489"/>
    </row>
    <row r="2490" spans="4:4">
      <c r="D2490"/>
    </row>
    <row r="2491" spans="4:4">
      <c r="D2491"/>
    </row>
    <row r="2492" spans="4:4">
      <c r="D2492"/>
    </row>
    <row r="2493" spans="4:4">
      <c r="D2493"/>
    </row>
    <row r="2494" spans="4:4">
      <c r="D2494"/>
    </row>
    <row r="2495" spans="4:4">
      <c r="D2495"/>
    </row>
    <row r="2496" spans="4:4">
      <c r="D2496"/>
    </row>
    <row r="2497" spans="4:4">
      <c r="D2497"/>
    </row>
    <row r="2498" spans="4:4">
      <c r="D2498"/>
    </row>
    <row r="2499" spans="4:4">
      <c r="D2499"/>
    </row>
    <row r="2500" spans="4:4">
      <c r="D2500"/>
    </row>
    <row r="2501" spans="4:4">
      <c r="D2501"/>
    </row>
    <row r="2502" spans="4:4">
      <c r="D2502"/>
    </row>
    <row r="2503" spans="4:4">
      <c r="D2503"/>
    </row>
    <row r="2504" spans="4:4">
      <c r="D2504"/>
    </row>
    <row r="2505" spans="4:4">
      <c r="D2505"/>
    </row>
    <row r="2506" spans="4:4">
      <c r="D2506"/>
    </row>
    <row r="2507" spans="4:4">
      <c r="D2507"/>
    </row>
    <row r="2508" spans="4:4">
      <c r="D2508"/>
    </row>
    <row r="2509" spans="4:4">
      <c r="D2509"/>
    </row>
    <row r="2510" spans="4:4">
      <c r="D2510"/>
    </row>
    <row r="2511" spans="4:4">
      <c r="D2511"/>
    </row>
    <row r="2512" spans="4:4">
      <c r="D2512"/>
    </row>
    <row r="2513" spans="4:4">
      <c r="D2513"/>
    </row>
    <row r="2514" spans="4:4">
      <c r="D2514"/>
    </row>
    <row r="2515" spans="4:4">
      <c r="D2515"/>
    </row>
    <row r="2516" spans="4:4">
      <c r="D2516"/>
    </row>
    <row r="2517" spans="4:4">
      <c r="D2517"/>
    </row>
    <row r="2518" spans="4:4">
      <c r="D2518"/>
    </row>
    <row r="2519" spans="4:4">
      <c r="D2519"/>
    </row>
    <row r="2520" spans="4:4">
      <c r="D2520"/>
    </row>
    <row r="2521" spans="4:4">
      <c r="D2521"/>
    </row>
    <row r="2522" spans="4:4">
      <c r="D2522"/>
    </row>
    <row r="2523" spans="4:4">
      <c r="D2523"/>
    </row>
    <row r="2524" spans="4:4">
      <c r="D2524"/>
    </row>
    <row r="2525" spans="4:4">
      <c r="D2525"/>
    </row>
    <row r="2526" spans="4:4">
      <c r="D2526"/>
    </row>
    <row r="2527" spans="4:4">
      <c r="D2527"/>
    </row>
    <row r="2528" spans="4:4">
      <c r="D2528"/>
    </row>
    <row r="2529" spans="4:4">
      <c r="D2529"/>
    </row>
    <row r="2530" spans="4:4">
      <c r="D2530"/>
    </row>
    <row r="2531" spans="4:4">
      <c r="D2531"/>
    </row>
    <row r="2532" spans="4:4">
      <c r="D2532"/>
    </row>
    <row r="2533" spans="4:4">
      <c r="D2533"/>
    </row>
    <row r="2534" spans="4:4">
      <c r="D2534"/>
    </row>
    <row r="2535" spans="4:4">
      <c r="D2535"/>
    </row>
    <row r="2536" spans="4:4">
      <c r="D2536"/>
    </row>
    <row r="2537" spans="4:4">
      <c r="D2537"/>
    </row>
    <row r="2538" spans="4:4">
      <c r="D2538"/>
    </row>
    <row r="2539" spans="4:4">
      <c r="D2539"/>
    </row>
    <row r="2540" spans="4:4">
      <c r="D2540"/>
    </row>
    <row r="2541" spans="4:4">
      <c r="D2541"/>
    </row>
    <row r="2542" spans="4:4">
      <c r="D2542"/>
    </row>
    <row r="2543" spans="4:4">
      <c r="D2543"/>
    </row>
    <row r="2544" spans="4:4">
      <c r="D2544"/>
    </row>
    <row r="2545" spans="4:4">
      <c r="D2545"/>
    </row>
    <row r="2546" spans="4:4">
      <c r="D2546"/>
    </row>
    <row r="2547" spans="4:4">
      <c r="D2547"/>
    </row>
    <row r="2548" spans="4:4">
      <c r="D2548"/>
    </row>
    <row r="2549" spans="4:4">
      <c r="D2549"/>
    </row>
    <row r="2550" spans="4:4">
      <c r="D2550"/>
    </row>
    <row r="2551" spans="4:4">
      <c r="D2551"/>
    </row>
    <row r="2552" spans="4:4">
      <c r="D2552"/>
    </row>
    <row r="2553" spans="4:4">
      <c r="D2553"/>
    </row>
    <row r="2554" spans="4:4">
      <c r="D2554"/>
    </row>
    <row r="2555" spans="4:4">
      <c r="D2555"/>
    </row>
    <row r="2556" spans="4:4">
      <c r="D2556"/>
    </row>
    <row r="2557" spans="4:4">
      <c r="D2557"/>
    </row>
    <row r="2558" spans="4:4">
      <c r="D2558"/>
    </row>
    <row r="2559" spans="4:4">
      <c r="D2559"/>
    </row>
    <row r="2560" spans="4:4">
      <c r="D2560"/>
    </row>
    <row r="2561" spans="4:4">
      <c r="D2561"/>
    </row>
    <row r="2562" spans="4:4">
      <c r="D2562"/>
    </row>
    <row r="2563" spans="4:4">
      <c r="D2563"/>
    </row>
    <row r="2564" spans="4:4">
      <c r="D2564"/>
    </row>
    <row r="2565" spans="4:4">
      <c r="D2565"/>
    </row>
    <row r="2566" spans="4:4">
      <c r="D2566"/>
    </row>
    <row r="2567" spans="4:4">
      <c r="D2567"/>
    </row>
    <row r="2568" spans="4:4">
      <c r="D2568"/>
    </row>
    <row r="2569" spans="4:4">
      <c r="D2569"/>
    </row>
    <row r="2570" spans="4:4">
      <c r="D2570"/>
    </row>
    <row r="2571" spans="4:4">
      <c r="D2571"/>
    </row>
    <row r="2572" spans="4:4">
      <c r="D2572"/>
    </row>
    <row r="2573" spans="4:4">
      <c r="D2573"/>
    </row>
    <row r="2574" spans="4:4">
      <c r="D2574"/>
    </row>
    <row r="2575" spans="4:4">
      <c r="D2575"/>
    </row>
    <row r="2576" spans="4:4">
      <c r="D2576"/>
    </row>
    <row r="2577" spans="4:4">
      <c r="D2577"/>
    </row>
    <row r="2578" spans="4:4">
      <c r="D2578"/>
    </row>
    <row r="2579" spans="4:4">
      <c r="D2579"/>
    </row>
    <row r="2580" spans="4:4">
      <c r="D2580"/>
    </row>
    <row r="2581" spans="4:4">
      <c r="D2581"/>
    </row>
    <row r="2582" spans="4:4">
      <c r="D2582"/>
    </row>
    <row r="2583" spans="4:4">
      <c r="D2583"/>
    </row>
    <row r="2584" spans="4:4">
      <c r="D2584"/>
    </row>
    <row r="2585" spans="4:4">
      <c r="D2585"/>
    </row>
    <row r="2586" spans="4:4">
      <c r="D2586"/>
    </row>
    <row r="2587" spans="4:4">
      <c r="D2587"/>
    </row>
    <row r="2588" spans="4:4">
      <c r="D2588"/>
    </row>
    <row r="2589" spans="4:4">
      <c r="D2589"/>
    </row>
    <row r="2590" spans="4:4">
      <c r="D2590"/>
    </row>
    <row r="2591" spans="4:4">
      <c r="D2591"/>
    </row>
    <row r="2592" spans="4:4">
      <c r="D2592"/>
    </row>
    <row r="2593" spans="4:4">
      <c r="D2593"/>
    </row>
    <row r="2594" spans="4:4">
      <c r="D2594"/>
    </row>
    <row r="2595" spans="4:4">
      <c r="D2595"/>
    </row>
    <row r="2596" spans="4:4">
      <c r="D2596"/>
    </row>
    <row r="2597" spans="4:4">
      <c r="D2597"/>
    </row>
    <row r="2598" spans="4:4">
      <c r="D2598"/>
    </row>
    <row r="2599" spans="4:4">
      <c r="D2599"/>
    </row>
    <row r="2600" spans="4:4">
      <c r="D2600"/>
    </row>
    <row r="2601" spans="4:4">
      <c r="D2601"/>
    </row>
    <row r="2602" spans="4:4">
      <c r="D2602"/>
    </row>
    <row r="2603" spans="4:4">
      <c r="D2603"/>
    </row>
    <row r="2604" spans="4:4">
      <c r="D2604"/>
    </row>
    <row r="2605" spans="4:4">
      <c r="D2605"/>
    </row>
    <row r="2606" spans="4:4">
      <c r="D2606"/>
    </row>
    <row r="2607" spans="4:4">
      <c r="D2607"/>
    </row>
    <row r="2608" spans="4:4">
      <c r="D2608"/>
    </row>
    <row r="2609" spans="4:4">
      <c r="D2609"/>
    </row>
    <row r="2610" spans="4:4">
      <c r="D2610"/>
    </row>
    <row r="2611" spans="4:4">
      <c r="D2611"/>
    </row>
    <row r="2612" spans="4:4">
      <c r="D2612"/>
    </row>
    <row r="2613" spans="4:4">
      <c r="D2613"/>
    </row>
    <row r="2614" spans="4:4">
      <c r="D2614"/>
    </row>
    <row r="2615" spans="4:4">
      <c r="D2615"/>
    </row>
    <row r="2616" spans="4:4">
      <c r="D2616"/>
    </row>
    <row r="2617" spans="4:4">
      <c r="D2617"/>
    </row>
    <row r="2618" spans="4:4">
      <c r="D2618"/>
    </row>
    <row r="2619" spans="4:4">
      <c r="D2619"/>
    </row>
    <row r="2620" spans="4:4">
      <c r="D2620"/>
    </row>
    <row r="2621" spans="4:4">
      <c r="D2621"/>
    </row>
    <row r="2622" spans="4:4">
      <c r="D2622"/>
    </row>
    <row r="2623" spans="4:4">
      <c r="D2623"/>
    </row>
    <row r="2624" spans="4:4">
      <c r="D2624"/>
    </row>
    <row r="2625" spans="4:4">
      <c r="D2625"/>
    </row>
    <row r="2626" spans="4:4">
      <c r="D2626"/>
    </row>
    <row r="2627" spans="4:4">
      <c r="D2627"/>
    </row>
    <row r="2628" spans="4:4">
      <c r="D2628"/>
    </row>
    <row r="2629" spans="4:4">
      <c r="D2629"/>
    </row>
    <row r="2630" spans="4:4">
      <c r="D2630"/>
    </row>
    <row r="2631" spans="4:4">
      <c r="D2631"/>
    </row>
    <row r="2632" spans="4:4">
      <c r="D2632"/>
    </row>
    <row r="2633" spans="4:4">
      <c r="D2633"/>
    </row>
    <row r="2634" spans="4:4">
      <c r="D2634"/>
    </row>
    <row r="2635" spans="4:4">
      <c r="D2635"/>
    </row>
    <row r="2636" spans="4:4">
      <c r="D2636"/>
    </row>
    <row r="2637" spans="4:4">
      <c r="D2637"/>
    </row>
    <row r="2638" spans="4:4">
      <c r="D2638"/>
    </row>
    <row r="2639" spans="4:4">
      <c r="D2639"/>
    </row>
    <row r="2640" spans="4:4">
      <c r="D2640"/>
    </row>
    <row r="2641" spans="4:4">
      <c r="D2641"/>
    </row>
    <row r="2642" spans="4:4">
      <c r="D2642"/>
    </row>
    <row r="2643" spans="4:4">
      <c r="D2643"/>
    </row>
    <row r="2644" spans="4:4">
      <c r="D2644"/>
    </row>
    <row r="2645" spans="4:4">
      <c r="D2645"/>
    </row>
    <row r="2646" spans="4:4">
      <c r="D2646"/>
    </row>
    <row r="2647" spans="4:4">
      <c r="D2647"/>
    </row>
    <row r="2648" spans="4:4">
      <c r="D2648"/>
    </row>
    <row r="2649" spans="4:4">
      <c r="D2649"/>
    </row>
    <row r="2650" spans="4:4">
      <c r="D2650"/>
    </row>
    <row r="2651" spans="4:4">
      <c r="D2651"/>
    </row>
    <row r="2652" spans="4:4">
      <c r="D2652"/>
    </row>
    <row r="2653" spans="4:4">
      <c r="D2653"/>
    </row>
    <row r="2654" spans="4:4">
      <c r="D2654"/>
    </row>
    <row r="2655" spans="4:4">
      <c r="D2655"/>
    </row>
    <row r="2656" spans="4:4">
      <c r="D2656"/>
    </row>
    <row r="2657" spans="4:4">
      <c r="D2657"/>
    </row>
    <row r="2658" spans="4:4">
      <c r="D2658"/>
    </row>
    <row r="2659" spans="4:4">
      <c r="D2659"/>
    </row>
    <row r="2660" spans="4:4">
      <c r="D2660"/>
    </row>
    <row r="2661" spans="4:4">
      <c r="D2661"/>
    </row>
    <row r="2662" spans="4:4">
      <c r="D2662"/>
    </row>
    <row r="2663" spans="4:4">
      <c r="D2663"/>
    </row>
    <row r="2664" spans="4:4">
      <c r="D2664"/>
    </row>
    <row r="2665" spans="4:4">
      <c r="D2665"/>
    </row>
    <row r="2666" spans="4:4">
      <c r="D2666"/>
    </row>
    <row r="2667" spans="4:4">
      <c r="D2667"/>
    </row>
    <row r="2668" spans="4:4">
      <c r="D2668"/>
    </row>
    <row r="2669" spans="4:4">
      <c r="D2669"/>
    </row>
    <row r="2670" spans="4:4">
      <c r="D2670"/>
    </row>
    <row r="2671" spans="4:4">
      <c r="D2671"/>
    </row>
    <row r="2672" spans="4:4">
      <c r="D2672"/>
    </row>
    <row r="2673" spans="4:4">
      <c r="D2673"/>
    </row>
    <row r="2674" spans="4:4">
      <c r="D2674"/>
    </row>
    <row r="2675" spans="4:4">
      <c r="D2675"/>
    </row>
    <row r="2676" spans="4:4">
      <c r="D2676"/>
    </row>
    <row r="2677" spans="4:4">
      <c r="D2677"/>
    </row>
    <row r="2678" spans="4:4">
      <c r="D2678"/>
    </row>
    <row r="2679" spans="4:4">
      <c r="D2679"/>
    </row>
    <row r="2680" spans="4:4">
      <c r="D2680"/>
    </row>
    <row r="2681" spans="4:4">
      <c r="D2681"/>
    </row>
    <row r="2682" spans="4:4">
      <c r="D2682"/>
    </row>
    <row r="2683" spans="4:4">
      <c r="D2683"/>
    </row>
    <row r="2684" spans="4:4">
      <c r="D2684"/>
    </row>
    <row r="2685" spans="4:4">
      <c r="D2685"/>
    </row>
    <row r="2686" spans="4:4">
      <c r="D2686"/>
    </row>
    <row r="2687" spans="4:4">
      <c r="D2687"/>
    </row>
    <row r="2688" spans="4:4">
      <c r="D2688"/>
    </row>
    <row r="2689" spans="4:4">
      <c r="D2689"/>
    </row>
    <row r="2690" spans="4:4">
      <c r="D2690"/>
    </row>
    <row r="2691" spans="4:4">
      <c r="D2691"/>
    </row>
    <row r="2692" spans="4:4">
      <c r="D2692"/>
    </row>
    <row r="2693" spans="4:4">
      <c r="D2693"/>
    </row>
    <row r="2694" spans="4:4">
      <c r="D2694"/>
    </row>
    <row r="2695" spans="4:4">
      <c r="D2695"/>
    </row>
    <row r="2696" spans="4:4">
      <c r="D2696"/>
    </row>
    <row r="2697" spans="4:4">
      <c r="D2697"/>
    </row>
    <row r="2698" spans="4:4">
      <c r="D2698"/>
    </row>
    <row r="2699" spans="4:4">
      <c r="D2699"/>
    </row>
    <row r="2700" spans="4:4">
      <c r="D2700"/>
    </row>
    <row r="2701" spans="4:4">
      <c r="D2701"/>
    </row>
    <row r="2702" spans="4:4">
      <c r="D2702"/>
    </row>
    <row r="2703" spans="4:4">
      <c r="D2703"/>
    </row>
    <row r="2704" spans="4:4">
      <c r="D2704"/>
    </row>
    <row r="2705" spans="4:4">
      <c r="D2705"/>
    </row>
    <row r="2706" spans="4:4">
      <c r="D2706"/>
    </row>
    <row r="2707" spans="4:4">
      <c r="D2707"/>
    </row>
    <row r="2708" spans="4:4">
      <c r="D2708"/>
    </row>
    <row r="2709" spans="4:4">
      <c r="D2709"/>
    </row>
    <row r="2710" spans="4:4">
      <c r="D2710"/>
    </row>
    <row r="2711" spans="4:4">
      <c r="D2711"/>
    </row>
    <row r="2712" spans="4:4">
      <c r="D2712"/>
    </row>
    <row r="2713" spans="4:4">
      <c r="D2713"/>
    </row>
    <row r="2714" spans="4:4">
      <c r="D2714"/>
    </row>
    <row r="2715" spans="4:4">
      <c r="D2715"/>
    </row>
    <row r="2716" spans="4:4">
      <c r="D2716"/>
    </row>
    <row r="2717" spans="4:4">
      <c r="D2717"/>
    </row>
    <row r="2718" spans="4:4">
      <c r="D2718"/>
    </row>
    <row r="2719" spans="4:4">
      <c r="D2719"/>
    </row>
    <row r="2720" spans="4:4">
      <c r="D2720"/>
    </row>
    <row r="2721" spans="4:4">
      <c r="D2721"/>
    </row>
    <row r="2722" spans="4:4">
      <c r="D2722"/>
    </row>
    <row r="2723" spans="4:4">
      <c r="D2723"/>
    </row>
    <row r="2724" spans="4:4">
      <c r="D2724"/>
    </row>
    <row r="2725" spans="4:4">
      <c r="D2725"/>
    </row>
    <row r="2726" spans="4:4">
      <c r="D2726"/>
    </row>
    <row r="2727" spans="4:4">
      <c r="D2727"/>
    </row>
    <row r="2728" spans="4:4">
      <c r="D2728"/>
    </row>
    <row r="2729" spans="4:4">
      <c r="D2729"/>
    </row>
    <row r="2730" spans="4:4">
      <c r="D2730"/>
    </row>
    <row r="2731" spans="4:4">
      <c r="D2731"/>
    </row>
    <row r="2732" spans="4:4">
      <c r="D2732"/>
    </row>
    <row r="2733" spans="4:4">
      <c r="D2733"/>
    </row>
    <row r="2734" spans="4:4">
      <c r="D2734"/>
    </row>
    <row r="2735" spans="4:4">
      <c r="D2735"/>
    </row>
    <row r="2736" spans="4:4">
      <c r="D2736"/>
    </row>
    <row r="2737" spans="4:4">
      <c r="D2737"/>
    </row>
    <row r="2738" spans="4:4">
      <c r="D2738"/>
    </row>
    <row r="2739" spans="4:4">
      <c r="D2739"/>
    </row>
    <row r="2740" spans="4:4">
      <c r="D2740"/>
    </row>
    <row r="2741" spans="4:4">
      <c r="D2741"/>
    </row>
    <row r="2742" spans="4:4">
      <c r="D2742"/>
    </row>
    <row r="2743" spans="4:4">
      <c r="D2743"/>
    </row>
    <row r="2744" spans="4:4">
      <c r="D2744"/>
    </row>
    <row r="2745" spans="4:4">
      <c r="D2745"/>
    </row>
    <row r="2746" spans="4:4">
      <c r="D2746"/>
    </row>
    <row r="2747" spans="4:4">
      <c r="D2747"/>
    </row>
    <row r="2748" spans="4:4">
      <c r="D2748"/>
    </row>
    <row r="2749" spans="4:4">
      <c r="D2749"/>
    </row>
    <row r="2750" spans="4:4">
      <c r="D2750"/>
    </row>
    <row r="2751" spans="4:4">
      <c r="D2751"/>
    </row>
    <row r="2752" spans="4:4">
      <c r="D2752"/>
    </row>
    <row r="2753" spans="4:4">
      <c r="D2753"/>
    </row>
    <row r="2754" spans="4:4">
      <c r="D2754"/>
    </row>
    <row r="2755" spans="4:4">
      <c r="D2755"/>
    </row>
    <row r="2756" spans="4:4">
      <c r="D2756"/>
    </row>
    <row r="2757" spans="4:4">
      <c r="D2757"/>
    </row>
    <row r="2758" spans="4:4">
      <c r="D2758"/>
    </row>
    <row r="2759" spans="4:4">
      <c r="D2759"/>
    </row>
    <row r="2760" spans="4:4">
      <c r="D2760"/>
    </row>
    <row r="2761" spans="4:4">
      <c r="D2761"/>
    </row>
    <row r="2762" spans="4:4">
      <c r="D2762"/>
    </row>
    <row r="2763" spans="4:4">
      <c r="D2763"/>
    </row>
    <row r="2764" spans="4:4">
      <c r="D2764"/>
    </row>
    <row r="2765" spans="4:4">
      <c r="D2765"/>
    </row>
    <row r="2766" spans="4:4">
      <c r="D2766"/>
    </row>
    <row r="2767" spans="4:4">
      <c r="D2767"/>
    </row>
    <row r="2768" spans="4:4">
      <c r="D2768"/>
    </row>
    <row r="2769" spans="4:4">
      <c r="D2769"/>
    </row>
    <row r="2770" spans="4:4">
      <c r="D2770"/>
    </row>
    <row r="2771" spans="4:4">
      <c r="D2771"/>
    </row>
    <row r="2772" spans="4:4">
      <c r="D2772"/>
    </row>
    <row r="2773" spans="4:4">
      <c r="D2773"/>
    </row>
    <row r="2774" spans="4:4">
      <c r="D2774"/>
    </row>
    <row r="2775" spans="4:4">
      <c r="D2775"/>
    </row>
    <row r="2776" spans="4:4">
      <c r="D2776"/>
    </row>
    <row r="2777" spans="4:4">
      <c r="D2777"/>
    </row>
    <row r="2778" spans="4:4">
      <c r="D2778"/>
    </row>
    <row r="2779" spans="4:4">
      <c r="D2779"/>
    </row>
    <row r="2780" spans="4:4">
      <c r="D2780"/>
    </row>
    <row r="2781" spans="4:4">
      <c r="D2781"/>
    </row>
    <row r="2782" spans="4:4">
      <c r="D2782"/>
    </row>
    <row r="2783" spans="4:4">
      <c r="D2783"/>
    </row>
    <row r="2784" spans="4:4">
      <c r="D2784"/>
    </row>
    <row r="2785" spans="4:4">
      <c r="D2785"/>
    </row>
    <row r="2786" spans="4:4">
      <c r="D2786"/>
    </row>
    <row r="2787" spans="4:4">
      <c r="D2787"/>
    </row>
    <row r="2788" spans="4:4">
      <c r="D2788"/>
    </row>
    <row r="2789" spans="4:4">
      <c r="D2789"/>
    </row>
    <row r="2790" spans="4:4">
      <c r="D2790"/>
    </row>
    <row r="2791" spans="4:4">
      <c r="D2791"/>
    </row>
    <row r="2792" spans="4:4">
      <c r="D2792"/>
    </row>
    <row r="2793" spans="4:4">
      <c r="D2793"/>
    </row>
    <row r="2794" spans="4:4">
      <c r="D2794"/>
    </row>
    <row r="2795" spans="4:4">
      <c r="D2795"/>
    </row>
    <row r="2796" spans="4:4">
      <c r="D2796"/>
    </row>
    <row r="2797" spans="4:4">
      <c r="D2797"/>
    </row>
    <row r="2798" spans="4:4">
      <c r="D2798"/>
    </row>
    <row r="2799" spans="4:4">
      <c r="D2799"/>
    </row>
    <row r="2800" spans="4:4">
      <c r="D2800"/>
    </row>
    <row r="2801" spans="4:4">
      <c r="D2801"/>
    </row>
    <row r="2802" spans="4:4">
      <c r="D2802"/>
    </row>
    <row r="2803" spans="4:4">
      <c r="D2803"/>
    </row>
    <row r="2804" spans="4:4">
      <c r="D2804"/>
    </row>
    <row r="2805" spans="4:4">
      <c r="D2805"/>
    </row>
    <row r="2806" spans="4:4">
      <c r="D2806"/>
    </row>
    <row r="2807" spans="4:4">
      <c r="D2807"/>
    </row>
    <row r="2808" spans="4:4">
      <c r="D2808"/>
    </row>
    <row r="2809" spans="4:4">
      <c r="D2809"/>
    </row>
    <row r="2810" spans="4:4">
      <c r="D2810"/>
    </row>
    <row r="2811" spans="4:4">
      <c r="D2811"/>
    </row>
    <row r="2812" spans="4:4">
      <c r="D2812"/>
    </row>
    <row r="2813" spans="4:4">
      <c r="D2813"/>
    </row>
    <row r="2814" spans="4:4">
      <c r="D2814"/>
    </row>
    <row r="2815" spans="4:4">
      <c r="D2815"/>
    </row>
    <row r="2816" spans="4:4">
      <c r="D2816"/>
    </row>
    <row r="2817" spans="4:4">
      <c r="D2817"/>
    </row>
    <row r="2818" spans="4:4">
      <c r="D2818"/>
    </row>
    <row r="2819" spans="4:4">
      <c r="D2819"/>
    </row>
    <row r="2820" spans="4:4">
      <c r="D2820"/>
    </row>
    <row r="2821" spans="4:4">
      <c r="D2821"/>
    </row>
    <row r="2822" spans="4:4">
      <c r="D2822"/>
    </row>
    <row r="2823" spans="4:4">
      <c r="D2823"/>
    </row>
    <row r="2824" spans="4:4">
      <c r="D2824"/>
    </row>
    <row r="2825" spans="4:4">
      <c r="D2825"/>
    </row>
    <row r="2826" spans="4:4">
      <c r="D2826"/>
    </row>
    <row r="2827" spans="4:4">
      <c r="D2827"/>
    </row>
    <row r="2828" spans="4:4">
      <c r="D2828"/>
    </row>
    <row r="2829" spans="4:4">
      <c r="D2829"/>
    </row>
    <row r="2830" spans="4:4">
      <c r="D2830"/>
    </row>
    <row r="2831" spans="4:4">
      <c r="D2831"/>
    </row>
    <row r="2832" spans="4:4">
      <c r="D2832"/>
    </row>
    <row r="2833" spans="4:4">
      <c r="D2833"/>
    </row>
    <row r="2834" spans="4:4">
      <c r="D2834"/>
    </row>
    <row r="2835" spans="4:4">
      <c r="D2835"/>
    </row>
    <row r="2836" spans="4:4">
      <c r="D2836"/>
    </row>
    <row r="2837" spans="4:4">
      <c r="D2837"/>
    </row>
    <row r="2838" spans="4:4">
      <c r="D2838"/>
    </row>
    <row r="2839" spans="4:4">
      <c r="D2839"/>
    </row>
    <row r="2840" spans="4:4">
      <c r="D2840"/>
    </row>
    <row r="2841" spans="4:4">
      <c r="D2841"/>
    </row>
    <row r="2842" spans="4:4">
      <c r="D2842"/>
    </row>
    <row r="2843" spans="4:4">
      <c r="D2843"/>
    </row>
    <row r="2844" spans="4:4">
      <c r="D2844"/>
    </row>
    <row r="2845" spans="4:4">
      <c r="D2845"/>
    </row>
    <row r="2846" spans="4:4">
      <c r="D2846"/>
    </row>
    <row r="2847" spans="4:4">
      <c r="D2847"/>
    </row>
    <row r="2848" spans="4:4">
      <c r="D2848"/>
    </row>
    <row r="2849" spans="4:4">
      <c r="D2849"/>
    </row>
    <row r="2850" spans="4:4">
      <c r="D2850"/>
    </row>
    <row r="2851" spans="4:4">
      <c r="D2851"/>
    </row>
    <row r="2852" spans="4:4">
      <c r="D2852"/>
    </row>
    <row r="2853" spans="4:4">
      <c r="D2853"/>
    </row>
    <row r="2854" spans="4:4">
      <c r="D2854"/>
    </row>
    <row r="2855" spans="4:4">
      <c r="D2855"/>
    </row>
    <row r="2856" spans="4:4">
      <c r="D2856"/>
    </row>
    <row r="2857" spans="4:4">
      <c r="D2857"/>
    </row>
    <row r="2858" spans="4:4">
      <c r="D2858"/>
    </row>
    <row r="2859" spans="4:4">
      <c r="D2859"/>
    </row>
    <row r="2860" spans="4:4">
      <c r="D2860"/>
    </row>
    <row r="2861" spans="4:4">
      <c r="D2861"/>
    </row>
    <row r="2862" spans="4:4">
      <c r="D2862"/>
    </row>
    <row r="2863" spans="4:4">
      <c r="D2863"/>
    </row>
    <row r="2864" spans="4:4">
      <c r="D2864"/>
    </row>
    <row r="2865" spans="4:4">
      <c r="D2865"/>
    </row>
    <row r="2866" spans="4:4">
      <c r="D2866"/>
    </row>
    <row r="2867" spans="4:4">
      <c r="D2867"/>
    </row>
    <row r="2868" spans="4:4">
      <c r="D2868"/>
    </row>
    <row r="2869" spans="4:4">
      <c r="D2869"/>
    </row>
    <row r="2870" spans="4:4">
      <c r="D2870"/>
    </row>
    <row r="2871" spans="4:4">
      <c r="D2871"/>
    </row>
    <row r="2872" spans="4:4">
      <c r="D2872"/>
    </row>
    <row r="2873" spans="4:4">
      <c r="D2873"/>
    </row>
    <row r="2874" spans="4:4">
      <c r="D2874"/>
    </row>
    <row r="2875" spans="4:4">
      <c r="D2875"/>
    </row>
    <row r="2876" spans="4:4">
      <c r="D2876"/>
    </row>
    <row r="2877" spans="4:4">
      <c r="D2877"/>
    </row>
    <row r="2878" spans="4:4">
      <c r="D2878"/>
    </row>
    <row r="2879" spans="4:4">
      <c r="D2879"/>
    </row>
    <row r="2880" spans="4:4">
      <c r="D2880"/>
    </row>
    <row r="2881" spans="4:4">
      <c r="D2881"/>
    </row>
    <row r="2882" spans="4:4">
      <c r="D2882"/>
    </row>
    <row r="2883" spans="4:4">
      <c r="D2883"/>
    </row>
    <row r="2884" spans="4:4">
      <c r="D2884"/>
    </row>
    <row r="2885" spans="4:4">
      <c r="D2885"/>
    </row>
    <row r="2886" spans="4:4">
      <c r="D2886"/>
    </row>
    <row r="2887" spans="4:4">
      <c r="D2887"/>
    </row>
    <row r="2888" spans="4:4">
      <c r="D2888"/>
    </row>
    <row r="2889" spans="4:4">
      <c r="D2889"/>
    </row>
    <row r="2890" spans="4:4">
      <c r="D2890"/>
    </row>
    <row r="2891" spans="4:4">
      <c r="D2891"/>
    </row>
    <row r="2892" spans="4:4">
      <c r="D2892"/>
    </row>
    <row r="2893" spans="4:4">
      <c r="D2893"/>
    </row>
    <row r="2894" spans="4:4">
      <c r="D2894"/>
    </row>
    <row r="2895" spans="4:4">
      <c r="D2895"/>
    </row>
    <row r="2896" spans="4:4">
      <c r="D2896"/>
    </row>
    <row r="2897" spans="4:4">
      <c r="D2897"/>
    </row>
    <row r="2898" spans="4:4">
      <c r="D2898"/>
    </row>
    <row r="2899" spans="4:4">
      <c r="D2899"/>
    </row>
    <row r="2900" spans="4:4">
      <c r="D2900"/>
    </row>
    <row r="2901" spans="4:4">
      <c r="D2901"/>
    </row>
    <row r="2902" spans="4:4">
      <c r="D2902"/>
    </row>
    <row r="2903" spans="4:4">
      <c r="D2903"/>
    </row>
    <row r="2904" spans="4:4">
      <c r="D2904"/>
    </row>
    <row r="2905" spans="4:4">
      <c r="D2905"/>
    </row>
    <row r="2906" spans="4:4">
      <c r="D2906"/>
    </row>
    <row r="2907" spans="4:4">
      <c r="D2907"/>
    </row>
    <row r="2908" spans="4:4">
      <c r="D2908"/>
    </row>
    <row r="2909" spans="4:4">
      <c r="D2909"/>
    </row>
    <row r="2910" spans="4:4">
      <c r="D2910"/>
    </row>
    <row r="2911" spans="4:4">
      <c r="D2911"/>
    </row>
    <row r="2912" spans="4:4">
      <c r="D2912"/>
    </row>
    <row r="2913" spans="4:4">
      <c r="D2913"/>
    </row>
    <row r="2914" spans="4:4">
      <c r="D2914"/>
    </row>
    <row r="2915" spans="4:4">
      <c r="D2915"/>
    </row>
    <row r="2916" spans="4:4">
      <c r="D2916"/>
    </row>
    <row r="2917" spans="4:4">
      <c r="D2917"/>
    </row>
    <row r="2918" spans="4:4">
      <c r="D2918"/>
    </row>
    <row r="2919" spans="4:4">
      <c r="D2919"/>
    </row>
    <row r="2920" spans="4:4">
      <c r="D2920"/>
    </row>
    <row r="2921" spans="4:4">
      <c r="D2921"/>
    </row>
    <row r="2922" spans="4:4">
      <c r="D2922"/>
    </row>
    <row r="2923" spans="4:4">
      <c r="D2923"/>
    </row>
    <row r="2924" spans="4:4">
      <c r="D2924"/>
    </row>
    <row r="2925" spans="4:4">
      <c r="D2925"/>
    </row>
    <row r="2926" spans="4:4">
      <c r="D2926"/>
    </row>
    <row r="2927" spans="4:4">
      <c r="D2927"/>
    </row>
    <row r="2928" spans="4:4">
      <c r="D2928"/>
    </row>
    <row r="2929" spans="4:4">
      <c r="D2929"/>
    </row>
    <row r="2930" spans="4:4">
      <c r="D2930"/>
    </row>
    <row r="2931" spans="4:4">
      <c r="D2931"/>
    </row>
    <row r="2932" spans="4:4">
      <c r="D2932"/>
    </row>
    <row r="2933" spans="4:4">
      <c r="D2933"/>
    </row>
    <row r="2934" spans="4:4">
      <c r="D2934"/>
    </row>
    <row r="2935" spans="4:4">
      <c r="D2935"/>
    </row>
    <row r="2936" spans="4:4">
      <c r="D2936"/>
    </row>
    <row r="2937" spans="4:4">
      <c r="D2937"/>
    </row>
    <row r="2938" spans="4:4">
      <c r="D2938"/>
    </row>
    <row r="2939" spans="4:4">
      <c r="D2939"/>
    </row>
    <row r="2940" spans="4:4">
      <c r="D2940"/>
    </row>
    <row r="2941" spans="4:4">
      <c r="D2941"/>
    </row>
    <row r="2942" spans="4:4">
      <c r="D2942"/>
    </row>
    <row r="2943" spans="4:4">
      <c r="D2943"/>
    </row>
    <row r="2944" spans="4:4">
      <c r="D2944"/>
    </row>
    <row r="2945" spans="4:4">
      <c r="D2945"/>
    </row>
    <row r="2946" spans="4:4">
      <c r="D2946"/>
    </row>
    <row r="2947" spans="4:4">
      <c r="D2947"/>
    </row>
    <row r="2948" spans="4:4">
      <c r="D2948"/>
    </row>
    <row r="2949" spans="4:4">
      <c r="D2949"/>
    </row>
    <row r="2950" spans="4:4">
      <c r="D2950"/>
    </row>
    <row r="2951" spans="4:4">
      <c r="D2951"/>
    </row>
    <row r="2952" spans="4:4">
      <c r="D2952"/>
    </row>
    <row r="2953" spans="4:4">
      <c r="D2953"/>
    </row>
    <row r="2954" spans="4:4">
      <c r="D2954"/>
    </row>
    <row r="2955" spans="4:4">
      <c r="D2955"/>
    </row>
    <row r="2956" spans="4:4">
      <c r="D2956"/>
    </row>
    <row r="2957" spans="4:4">
      <c r="D2957"/>
    </row>
    <row r="2958" spans="4:4">
      <c r="D2958"/>
    </row>
    <row r="2959" spans="4:4">
      <c r="D2959"/>
    </row>
    <row r="2960" spans="4:4">
      <c r="D2960"/>
    </row>
    <row r="2961" spans="4:4">
      <c r="D2961"/>
    </row>
    <row r="2962" spans="4:4">
      <c r="D2962"/>
    </row>
    <row r="2963" spans="4:4">
      <c r="D2963"/>
    </row>
    <row r="2964" spans="4:4">
      <c r="D2964"/>
    </row>
    <row r="2965" spans="4:4">
      <c r="D2965"/>
    </row>
    <row r="2966" spans="4:4">
      <c r="D2966"/>
    </row>
    <row r="2967" spans="4:4">
      <c r="D2967"/>
    </row>
    <row r="2968" spans="4:4">
      <c r="D2968"/>
    </row>
    <row r="2969" spans="4:4">
      <c r="D2969"/>
    </row>
    <row r="2970" spans="4:4">
      <c r="D2970"/>
    </row>
    <row r="2971" spans="4:4">
      <c r="D2971"/>
    </row>
    <row r="2972" spans="4:4">
      <c r="D2972"/>
    </row>
    <row r="2973" spans="4:4">
      <c r="D2973"/>
    </row>
    <row r="2974" spans="4:4">
      <c r="D2974"/>
    </row>
    <row r="2975" spans="4:4">
      <c r="D2975"/>
    </row>
    <row r="2976" spans="4:4">
      <c r="D2976"/>
    </row>
    <row r="2977" spans="4:4">
      <c r="D2977"/>
    </row>
    <row r="2978" spans="4:4">
      <c r="D2978"/>
    </row>
    <row r="2979" spans="4:4">
      <c r="D2979"/>
    </row>
    <row r="2980" spans="4:4">
      <c r="D2980"/>
    </row>
    <row r="2981" spans="4:4">
      <c r="D2981"/>
    </row>
    <row r="2982" spans="4:4">
      <c r="D2982"/>
    </row>
    <row r="2983" spans="4:4">
      <c r="D2983"/>
    </row>
    <row r="2984" spans="4:4">
      <c r="D2984"/>
    </row>
    <row r="2985" spans="4:4">
      <c r="D2985"/>
    </row>
    <row r="2986" spans="4:4">
      <c r="D2986"/>
    </row>
    <row r="2987" spans="4:4">
      <c r="D2987"/>
    </row>
    <row r="2988" spans="4:4">
      <c r="D2988"/>
    </row>
    <row r="2989" spans="4:4">
      <c r="D2989"/>
    </row>
    <row r="2990" spans="4:4">
      <c r="D2990"/>
    </row>
    <row r="2991" spans="4:4">
      <c r="D2991"/>
    </row>
    <row r="2992" spans="4:4">
      <c r="D2992"/>
    </row>
    <row r="2993" spans="4:4">
      <c r="D2993"/>
    </row>
    <row r="2994" spans="4:4">
      <c r="D2994"/>
    </row>
    <row r="2995" spans="4:4">
      <c r="D2995"/>
    </row>
    <row r="2996" spans="4:4">
      <c r="D2996"/>
    </row>
    <row r="2997" spans="4:4">
      <c r="D2997"/>
    </row>
    <row r="2998" spans="4:4">
      <c r="D2998"/>
    </row>
    <row r="2999" spans="4:4">
      <c r="D2999"/>
    </row>
    <row r="3000" spans="4:4">
      <c r="D3000"/>
    </row>
    <row r="3001" spans="4:4">
      <c r="D3001"/>
    </row>
    <row r="3002" spans="4:4">
      <c r="D3002"/>
    </row>
    <row r="3003" spans="4:4">
      <c r="D3003"/>
    </row>
    <row r="3004" spans="4:4">
      <c r="D3004"/>
    </row>
    <row r="3005" spans="4:4">
      <c r="D3005"/>
    </row>
    <row r="3006" spans="4:4">
      <c r="D3006"/>
    </row>
    <row r="3007" spans="4:4">
      <c r="D3007"/>
    </row>
    <row r="3008" spans="4:4">
      <c r="D3008"/>
    </row>
    <row r="3009" spans="4:4">
      <c r="D3009"/>
    </row>
    <row r="3010" spans="4:4">
      <c r="D3010"/>
    </row>
    <row r="3011" spans="4:4">
      <c r="D3011"/>
    </row>
    <row r="3012" spans="4:4">
      <c r="D3012"/>
    </row>
    <row r="3013" spans="4:4">
      <c r="D3013"/>
    </row>
    <row r="3014" spans="4:4">
      <c r="D3014"/>
    </row>
    <row r="3015" spans="4:4">
      <c r="D3015"/>
    </row>
    <row r="3016" spans="4:4">
      <c r="D3016"/>
    </row>
    <row r="3017" spans="4:4">
      <c r="D3017"/>
    </row>
    <row r="3018" spans="4:4">
      <c r="D3018"/>
    </row>
    <row r="3019" spans="4:4">
      <c r="D3019"/>
    </row>
    <row r="3020" spans="4:4">
      <c r="D3020"/>
    </row>
    <row r="3021" spans="4:4">
      <c r="D3021"/>
    </row>
    <row r="3022" spans="4:4">
      <c r="D3022"/>
    </row>
    <row r="3023" spans="4:4">
      <c r="D3023"/>
    </row>
    <row r="3024" spans="4:4">
      <c r="D3024"/>
    </row>
    <row r="3025" spans="4:4">
      <c r="D3025"/>
    </row>
    <row r="3026" spans="4:4">
      <c r="D3026"/>
    </row>
    <row r="3027" spans="4:4">
      <c r="D3027"/>
    </row>
    <row r="3028" spans="4:4">
      <c r="D3028"/>
    </row>
    <row r="3029" spans="4:4">
      <c r="D3029"/>
    </row>
    <row r="3030" spans="4:4">
      <c r="D3030"/>
    </row>
    <row r="3031" spans="4:4">
      <c r="D3031"/>
    </row>
    <row r="3032" spans="4:4">
      <c r="D3032"/>
    </row>
    <row r="3033" spans="4:4">
      <c r="D3033"/>
    </row>
    <row r="3034" spans="4:4">
      <c r="D3034"/>
    </row>
    <row r="3035" spans="4:4">
      <c r="D3035"/>
    </row>
    <row r="3036" spans="4:4">
      <c r="D3036"/>
    </row>
    <row r="3037" spans="4:4">
      <c r="D3037"/>
    </row>
    <row r="3038" spans="4:4">
      <c r="D3038"/>
    </row>
    <row r="3039" spans="4:4">
      <c r="D3039"/>
    </row>
    <row r="3040" spans="4:4">
      <c r="D3040"/>
    </row>
    <row r="3041" spans="4:4">
      <c r="D3041"/>
    </row>
    <row r="3042" spans="4:4">
      <c r="D3042"/>
    </row>
    <row r="3043" spans="4:4">
      <c r="D3043"/>
    </row>
    <row r="3044" spans="4:4">
      <c r="D3044"/>
    </row>
    <row r="3045" spans="4:4">
      <c r="D3045"/>
    </row>
    <row r="3046" spans="4:4">
      <c r="D3046"/>
    </row>
    <row r="3047" spans="4:4">
      <c r="D3047"/>
    </row>
    <row r="3048" spans="4:4">
      <c r="D3048"/>
    </row>
    <row r="3049" spans="4:4">
      <c r="D3049"/>
    </row>
    <row r="3050" spans="4:4">
      <c r="D3050"/>
    </row>
    <row r="3051" spans="4:4">
      <c r="D3051"/>
    </row>
    <row r="3052" spans="4:4">
      <c r="D3052"/>
    </row>
    <row r="3053" spans="4:4">
      <c r="D3053"/>
    </row>
    <row r="3054" spans="4:4">
      <c r="D3054"/>
    </row>
    <row r="3055" spans="4:4">
      <c r="D3055"/>
    </row>
    <row r="3056" spans="4:4">
      <c r="D3056"/>
    </row>
    <row r="3057" spans="4:4">
      <c r="D3057"/>
    </row>
    <row r="3058" spans="4:4">
      <c r="D3058"/>
    </row>
    <row r="3059" spans="4:4">
      <c r="D3059"/>
    </row>
    <row r="3060" spans="4:4">
      <c r="D3060"/>
    </row>
    <row r="3061" spans="4:4">
      <c r="D3061"/>
    </row>
    <row r="3062" spans="4:4">
      <c r="D3062"/>
    </row>
    <row r="3063" spans="4:4">
      <c r="D3063"/>
    </row>
    <row r="3064" spans="4:4">
      <c r="D3064"/>
    </row>
    <row r="3065" spans="4:4">
      <c r="D3065"/>
    </row>
    <row r="3066" spans="4:4">
      <c r="D3066"/>
    </row>
    <row r="3067" spans="4:4">
      <c r="D3067"/>
    </row>
    <row r="3068" spans="4:4">
      <c r="D3068"/>
    </row>
    <row r="3069" spans="4:4">
      <c r="D3069"/>
    </row>
    <row r="3070" spans="4:4">
      <c r="D3070"/>
    </row>
    <row r="3071" spans="4:4">
      <c r="D3071"/>
    </row>
    <row r="3072" spans="4:4">
      <c r="D3072"/>
    </row>
    <row r="3073" spans="4:4">
      <c r="D3073"/>
    </row>
    <row r="3074" spans="4:4">
      <c r="D3074"/>
    </row>
    <row r="3075" spans="4:4">
      <c r="D3075"/>
    </row>
    <row r="3076" spans="4:4">
      <c r="D3076"/>
    </row>
    <row r="3077" spans="4:4">
      <c r="D3077"/>
    </row>
    <row r="3078" spans="4:4">
      <c r="D3078"/>
    </row>
    <row r="3079" spans="4:4">
      <c r="D3079"/>
    </row>
    <row r="3080" spans="4:4">
      <c r="D3080"/>
    </row>
    <row r="3081" spans="4:4">
      <c r="D3081"/>
    </row>
    <row r="3082" spans="4:4">
      <c r="D3082"/>
    </row>
    <row r="3083" spans="4:4">
      <c r="D3083"/>
    </row>
    <row r="3084" spans="4:4">
      <c r="D3084"/>
    </row>
    <row r="3085" spans="4:4">
      <c r="D3085"/>
    </row>
    <row r="3086" spans="4:4">
      <c r="D3086"/>
    </row>
    <row r="3087" spans="4:4">
      <c r="D3087"/>
    </row>
    <row r="3088" spans="4:4">
      <c r="D3088"/>
    </row>
    <row r="3089" spans="4:4">
      <c r="D3089"/>
    </row>
    <row r="3090" spans="4:4">
      <c r="D3090"/>
    </row>
    <row r="3091" spans="4:4">
      <c r="D3091"/>
    </row>
    <row r="3092" spans="4:4">
      <c r="D3092"/>
    </row>
    <row r="3093" spans="4:4">
      <c r="D3093"/>
    </row>
    <row r="3094" spans="4:4">
      <c r="D3094"/>
    </row>
    <row r="3095" spans="4:4">
      <c r="D3095"/>
    </row>
    <row r="3096" spans="4:4">
      <c r="D3096"/>
    </row>
    <row r="3097" spans="4:4">
      <c r="D3097"/>
    </row>
    <row r="3098" spans="4:4">
      <c r="D3098"/>
    </row>
    <row r="3099" spans="4:4">
      <c r="D3099"/>
    </row>
    <row r="3100" spans="4:4">
      <c r="D3100"/>
    </row>
    <row r="3101" spans="4:4">
      <c r="D3101"/>
    </row>
    <row r="3102" spans="4:4">
      <c r="D3102"/>
    </row>
    <row r="3103" spans="4:4">
      <c r="D3103"/>
    </row>
    <row r="3104" spans="4:4">
      <c r="D3104"/>
    </row>
    <row r="3105" spans="4:4">
      <c r="D3105"/>
    </row>
    <row r="3106" spans="4:4">
      <c r="D3106"/>
    </row>
    <row r="3107" spans="4:4">
      <c r="D3107"/>
    </row>
    <row r="3108" spans="4:4">
      <c r="D3108"/>
    </row>
    <row r="3109" spans="4:4">
      <c r="D3109"/>
    </row>
    <row r="3110" spans="4:4">
      <c r="D3110"/>
    </row>
    <row r="3111" spans="4:4">
      <c r="D3111"/>
    </row>
    <row r="3112" spans="4:4">
      <c r="D3112"/>
    </row>
    <row r="3113" spans="4:4">
      <c r="D3113"/>
    </row>
    <row r="3114" spans="4:4">
      <c r="D3114"/>
    </row>
    <row r="3115" spans="4:4">
      <c r="D3115"/>
    </row>
    <row r="3116" spans="4:4">
      <c r="D3116"/>
    </row>
    <row r="3117" spans="4:4">
      <c r="D3117"/>
    </row>
    <row r="3118" spans="4:4">
      <c r="D3118"/>
    </row>
    <row r="3119" spans="4:4">
      <c r="D3119"/>
    </row>
    <row r="3120" spans="4:4">
      <c r="D3120"/>
    </row>
    <row r="3121" spans="4:4">
      <c r="D3121"/>
    </row>
    <row r="3122" spans="4:4">
      <c r="D3122"/>
    </row>
    <row r="3123" spans="4:4">
      <c r="D3123"/>
    </row>
    <row r="3124" spans="4:4">
      <c r="D3124"/>
    </row>
    <row r="3125" spans="4:4">
      <c r="D3125"/>
    </row>
    <row r="3126" spans="4:4">
      <c r="D3126"/>
    </row>
    <row r="3127" spans="4:4">
      <c r="D3127"/>
    </row>
    <row r="3128" spans="4:4">
      <c r="D3128"/>
    </row>
    <row r="3129" spans="4:4">
      <c r="D3129"/>
    </row>
    <row r="3130" spans="4:4">
      <c r="D3130"/>
    </row>
    <row r="3131" spans="4:4">
      <c r="D3131"/>
    </row>
    <row r="3132" spans="4:4">
      <c r="D3132"/>
    </row>
    <row r="3133" spans="4:4">
      <c r="D3133"/>
    </row>
    <row r="3134" spans="4:4">
      <c r="D3134"/>
    </row>
    <row r="3135" spans="4:4">
      <c r="D3135"/>
    </row>
    <row r="3136" spans="4:4">
      <c r="D3136"/>
    </row>
    <row r="3137" spans="4:4">
      <c r="D3137"/>
    </row>
    <row r="3138" spans="4:4">
      <c r="D3138"/>
    </row>
    <row r="3139" spans="4:4">
      <c r="D3139"/>
    </row>
    <row r="3140" spans="4:4">
      <c r="D3140"/>
    </row>
    <row r="3141" spans="4:4">
      <c r="D3141"/>
    </row>
    <row r="3142" spans="4:4">
      <c r="D3142"/>
    </row>
    <row r="3143" spans="4:4">
      <c r="D3143"/>
    </row>
    <row r="3144" spans="4:4">
      <c r="D3144"/>
    </row>
    <row r="3145" spans="4:4">
      <c r="D3145"/>
    </row>
    <row r="3146" spans="4:4">
      <c r="D3146"/>
    </row>
    <row r="3147" spans="4:4">
      <c r="D3147"/>
    </row>
    <row r="3148" spans="4:4">
      <c r="D3148"/>
    </row>
    <row r="3149" spans="4:4">
      <c r="D3149"/>
    </row>
    <row r="3150" spans="4:4">
      <c r="D3150"/>
    </row>
    <row r="3151" spans="4:4">
      <c r="D3151"/>
    </row>
    <row r="3152" spans="4:4">
      <c r="D3152"/>
    </row>
    <row r="3153" spans="4:4">
      <c r="D3153"/>
    </row>
    <row r="3154" spans="4:4">
      <c r="D3154"/>
    </row>
    <row r="3155" spans="4:4">
      <c r="D3155"/>
    </row>
    <row r="3156" spans="4:4">
      <c r="D3156"/>
    </row>
    <row r="3157" spans="4:4">
      <c r="D3157"/>
    </row>
    <row r="3158" spans="4:4">
      <c r="D3158"/>
    </row>
    <row r="3159" spans="4:4">
      <c r="D3159"/>
    </row>
    <row r="3160" spans="4:4">
      <c r="D3160"/>
    </row>
    <row r="3161" spans="4:4">
      <c r="D3161"/>
    </row>
    <row r="3162" spans="4:4">
      <c r="D3162"/>
    </row>
    <row r="3163" spans="4:4">
      <c r="D3163"/>
    </row>
    <row r="3164" spans="4:4">
      <c r="D3164"/>
    </row>
    <row r="3165" spans="4:4">
      <c r="D3165"/>
    </row>
    <row r="3166" spans="4:4">
      <c r="D3166"/>
    </row>
    <row r="3167" spans="4:4">
      <c r="D3167"/>
    </row>
    <row r="3168" spans="4:4">
      <c r="D3168"/>
    </row>
    <row r="3169" spans="4:4">
      <c r="D3169"/>
    </row>
    <row r="3170" spans="4:4">
      <c r="D3170"/>
    </row>
    <row r="3171" spans="4:4">
      <c r="D3171"/>
    </row>
    <row r="3172" spans="4:4">
      <c r="D3172"/>
    </row>
    <row r="3173" spans="4:4">
      <c r="D3173"/>
    </row>
    <row r="3174" spans="4:4">
      <c r="D3174"/>
    </row>
    <row r="3175" spans="4:4">
      <c r="D3175"/>
    </row>
    <row r="3176" spans="4:4">
      <c r="D3176"/>
    </row>
    <row r="3177" spans="4:4">
      <c r="D3177"/>
    </row>
    <row r="3178" spans="4:4">
      <c r="D3178"/>
    </row>
    <row r="3179" spans="4:4">
      <c r="D3179"/>
    </row>
    <row r="3180" spans="4:4">
      <c r="D3180"/>
    </row>
    <row r="3181" spans="4:4">
      <c r="D3181"/>
    </row>
    <row r="3182" spans="4:4">
      <c r="D3182"/>
    </row>
    <row r="3183" spans="4:4">
      <c r="D3183"/>
    </row>
    <row r="3184" spans="4:4">
      <c r="D3184"/>
    </row>
    <row r="3185" spans="4:4">
      <c r="D3185"/>
    </row>
    <row r="3186" spans="4:4">
      <c r="D3186"/>
    </row>
    <row r="3187" spans="4:4">
      <c r="D3187"/>
    </row>
    <row r="3188" spans="4:4">
      <c r="D3188"/>
    </row>
    <row r="3189" spans="4:4">
      <c r="D3189"/>
    </row>
    <row r="3190" spans="4:4">
      <c r="D3190"/>
    </row>
    <row r="3191" spans="4:4">
      <c r="D3191"/>
    </row>
    <row r="3192" spans="4:4">
      <c r="D3192"/>
    </row>
    <row r="3193" spans="4:4">
      <c r="D3193"/>
    </row>
    <row r="3194" spans="4:4">
      <c r="D3194"/>
    </row>
    <row r="3195" spans="4:4">
      <c r="D3195"/>
    </row>
    <row r="3196" spans="4:4">
      <c r="D3196"/>
    </row>
    <row r="3197" spans="4:4">
      <c r="D3197"/>
    </row>
    <row r="3198" spans="4:4">
      <c r="D3198"/>
    </row>
    <row r="3199" spans="4:4">
      <c r="D3199"/>
    </row>
    <row r="3200" spans="4:4">
      <c r="D3200"/>
    </row>
    <row r="3201" spans="4:4">
      <c r="D3201"/>
    </row>
    <row r="3202" spans="4:4">
      <c r="D3202"/>
    </row>
    <row r="3203" spans="4:4">
      <c r="D3203"/>
    </row>
    <row r="3204" spans="4:4">
      <c r="D3204"/>
    </row>
    <row r="3205" spans="4:4">
      <c r="D3205"/>
    </row>
    <row r="3206" spans="4:4">
      <c r="D3206"/>
    </row>
    <row r="3207" spans="4:4">
      <c r="D3207"/>
    </row>
    <row r="3208" spans="4:4">
      <c r="D3208"/>
    </row>
    <row r="3209" spans="4:4">
      <c r="D3209"/>
    </row>
    <row r="3210" spans="4:4">
      <c r="D3210"/>
    </row>
    <row r="3211" spans="4:4">
      <c r="D3211"/>
    </row>
    <row r="3212" spans="4:4">
      <c r="D3212"/>
    </row>
    <row r="3213" spans="4:4">
      <c r="D3213"/>
    </row>
    <row r="3214" spans="4:4">
      <c r="D3214"/>
    </row>
    <row r="3215" spans="4:4">
      <c r="D3215"/>
    </row>
    <row r="3216" spans="4:4">
      <c r="D3216"/>
    </row>
    <row r="3217" spans="4:4">
      <c r="D3217"/>
    </row>
    <row r="3218" spans="4:4">
      <c r="D3218"/>
    </row>
    <row r="3219" spans="4:4">
      <c r="D3219"/>
    </row>
    <row r="3220" spans="4:4">
      <c r="D3220"/>
    </row>
    <row r="3221" spans="4:4">
      <c r="D3221"/>
    </row>
    <row r="3222" spans="4:4">
      <c r="D3222"/>
    </row>
    <row r="3223" spans="4:4">
      <c r="D3223"/>
    </row>
    <row r="3224" spans="4:4">
      <c r="D3224"/>
    </row>
    <row r="3225" spans="4:4">
      <c r="D3225"/>
    </row>
    <row r="3226" spans="4:4">
      <c r="D3226"/>
    </row>
    <row r="3227" spans="4:4">
      <c r="D3227"/>
    </row>
    <row r="3228" spans="4:4">
      <c r="D3228"/>
    </row>
    <row r="3229" spans="4:4">
      <c r="D3229"/>
    </row>
    <row r="3230" spans="4:4">
      <c r="D3230"/>
    </row>
    <row r="3231" spans="4:4">
      <c r="D3231"/>
    </row>
    <row r="3232" spans="4:4">
      <c r="D3232"/>
    </row>
    <row r="3233" spans="4:4">
      <c r="D3233"/>
    </row>
    <row r="3234" spans="4:4">
      <c r="D3234"/>
    </row>
    <row r="3235" spans="4:4">
      <c r="D3235"/>
    </row>
    <row r="3236" spans="4:4">
      <c r="D3236"/>
    </row>
    <row r="3237" spans="4:4">
      <c r="D3237"/>
    </row>
    <row r="3238" spans="4:4">
      <c r="D3238"/>
    </row>
    <row r="3239" spans="4:4">
      <c r="D3239"/>
    </row>
    <row r="3240" spans="4:4">
      <c r="D3240"/>
    </row>
    <row r="3241" spans="4:4">
      <c r="D3241"/>
    </row>
    <row r="3242" spans="4:4">
      <c r="D3242"/>
    </row>
    <row r="3243" spans="4:4">
      <c r="D3243"/>
    </row>
    <row r="3244" spans="4:4">
      <c r="D3244"/>
    </row>
    <row r="3245" spans="4:4">
      <c r="D3245"/>
    </row>
    <row r="3246" spans="4:4">
      <c r="D3246"/>
    </row>
    <row r="3247" spans="4:4">
      <c r="D3247"/>
    </row>
    <row r="3248" spans="4:4">
      <c r="D3248"/>
    </row>
    <row r="3249" spans="4:4">
      <c r="D3249"/>
    </row>
    <row r="3250" spans="4:4">
      <c r="D3250"/>
    </row>
    <row r="3251" spans="4:4">
      <c r="D3251"/>
    </row>
    <row r="3252" spans="4:4">
      <c r="D3252"/>
    </row>
    <row r="3253" spans="4:4">
      <c r="D3253"/>
    </row>
    <row r="3254" spans="4:4">
      <c r="D3254"/>
    </row>
    <row r="3255" spans="4:4">
      <c r="D3255"/>
    </row>
    <row r="3256" spans="4:4">
      <c r="D3256"/>
    </row>
    <row r="3257" spans="4:4">
      <c r="D3257"/>
    </row>
    <row r="3258" spans="4:4">
      <c r="D3258"/>
    </row>
    <row r="3259" spans="4:4">
      <c r="D3259"/>
    </row>
    <row r="3260" spans="4:4">
      <c r="D3260"/>
    </row>
    <row r="3261" spans="4:4">
      <c r="D3261"/>
    </row>
    <row r="3262" spans="4:4">
      <c r="D3262"/>
    </row>
    <row r="3263" spans="4:4">
      <c r="D3263"/>
    </row>
    <row r="3264" spans="4:4">
      <c r="D3264"/>
    </row>
    <row r="3265" spans="4:4">
      <c r="D3265"/>
    </row>
    <row r="3266" spans="4:4">
      <c r="D3266"/>
    </row>
    <row r="3267" spans="4:4">
      <c r="D3267"/>
    </row>
    <row r="3268" spans="4:4">
      <c r="D3268"/>
    </row>
    <row r="3269" spans="4:4">
      <c r="D3269"/>
    </row>
    <row r="3270" spans="4:4">
      <c r="D3270"/>
    </row>
    <row r="3271" spans="4:4">
      <c r="D3271"/>
    </row>
    <row r="3272" spans="4:4">
      <c r="D3272"/>
    </row>
    <row r="3273" spans="4:4">
      <c r="D3273"/>
    </row>
    <row r="3274" spans="4:4">
      <c r="D3274"/>
    </row>
    <row r="3275" spans="4:4">
      <c r="D3275"/>
    </row>
    <row r="3276" spans="4:4">
      <c r="D3276"/>
    </row>
    <row r="3277" spans="4:4">
      <c r="D3277"/>
    </row>
    <row r="3278" spans="4:4">
      <c r="D3278"/>
    </row>
    <row r="3279" spans="4:4">
      <c r="D3279"/>
    </row>
    <row r="3280" spans="4:4">
      <c r="D3280"/>
    </row>
    <row r="3281" spans="4:4">
      <c r="D3281"/>
    </row>
    <row r="3282" spans="4:4">
      <c r="D3282"/>
    </row>
    <row r="3283" spans="4:4">
      <c r="D3283"/>
    </row>
    <row r="3284" spans="4:4">
      <c r="D3284"/>
    </row>
    <row r="3285" spans="4:4">
      <c r="D3285"/>
    </row>
    <row r="3286" spans="4:4">
      <c r="D3286"/>
    </row>
    <row r="3287" spans="4:4">
      <c r="D3287"/>
    </row>
    <row r="3288" spans="4:4">
      <c r="D3288"/>
    </row>
    <row r="3289" spans="4:4">
      <c r="D3289"/>
    </row>
    <row r="3290" spans="4:4">
      <c r="D3290"/>
    </row>
    <row r="3291" spans="4:4">
      <c r="D3291"/>
    </row>
    <row r="3292" spans="4:4">
      <c r="D3292"/>
    </row>
    <row r="3293" spans="4:4">
      <c r="D3293"/>
    </row>
    <row r="3294" spans="4:4">
      <c r="D3294"/>
    </row>
    <row r="3295" spans="4:4">
      <c r="D3295"/>
    </row>
    <row r="3296" spans="4:4">
      <c r="D3296"/>
    </row>
    <row r="3297" spans="4:4">
      <c r="D3297"/>
    </row>
    <row r="3298" spans="4:4">
      <c r="D3298"/>
    </row>
    <row r="3299" spans="4:4">
      <c r="D3299"/>
    </row>
    <row r="3300" spans="4:4">
      <c r="D3300"/>
    </row>
    <row r="3301" spans="4:4">
      <c r="D3301"/>
    </row>
    <row r="3302" spans="4:4">
      <c r="D3302"/>
    </row>
    <row r="3303" spans="4:4">
      <c r="D3303"/>
    </row>
    <row r="3304" spans="4:4">
      <c r="D3304"/>
    </row>
    <row r="3305" spans="4:4">
      <c r="D3305"/>
    </row>
    <row r="3306" spans="4:4">
      <c r="D3306"/>
    </row>
    <row r="3307" spans="4:4">
      <c r="D3307"/>
    </row>
    <row r="3308" spans="4:4">
      <c r="D3308"/>
    </row>
    <row r="3309" spans="4:4">
      <c r="D3309"/>
    </row>
    <row r="3310" spans="4:4">
      <c r="D3310"/>
    </row>
    <row r="3311" spans="4:4">
      <c r="D3311"/>
    </row>
    <row r="3312" spans="4:4">
      <c r="D3312"/>
    </row>
    <row r="3313" spans="4:4">
      <c r="D3313"/>
    </row>
    <row r="3314" spans="4:4">
      <c r="D3314"/>
    </row>
    <row r="3315" spans="4:4">
      <c r="D3315"/>
    </row>
    <row r="3316" spans="4:4">
      <c r="D3316"/>
    </row>
    <row r="3317" spans="4:4">
      <c r="D3317"/>
    </row>
    <row r="3318" spans="4:4">
      <c r="D3318"/>
    </row>
    <row r="3319" spans="4:4">
      <c r="D3319"/>
    </row>
    <row r="3320" spans="4:4">
      <c r="D3320"/>
    </row>
    <row r="3321" spans="4:4">
      <c r="D3321"/>
    </row>
    <row r="3322" spans="4:4">
      <c r="D3322"/>
    </row>
    <row r="3323" spans="4:4">
      <c r="D3323"/>
    </row>
    <row r="3324" spans="4:4">
      <c r="D3324"/>
    </row>
    <row r="3325" spans="4:4">
      <c r="D3325"/>
    </row>
    <row r="3326" spans="4:4">
      <c r="D3326"/>
    </row>
    <row r="3327" spans="4:4">
      <c r="D3327"/>
    </row>
    <row r="3328" spans="4:4">
      <c r="D3328"/>
    </row>
    <row r="3329" spans="4:4">
      <c r="D3329"/>
    </row>
    <row r="3330" spans="4:4">
      <c r="D3330"/>
    </row>
    <row r="3331" spans="4:4">
      <c r="D3331"/>
    </row>
    <row r="3332" spans="4:4">
      <c r="D3332"/>
    </row>
    <row r="3333" spans="4:4">
      <c r="D3333"/>
    </row>
    <row r="3334" spans="4:4">
      <c r="D3334"/>
    </row>
    <row r="3335" spans="4:4">
      <c r="D3335"/>
    </row>
    <row r="3336" spans="4:4">
      <c r="D3336"/>
    </row>
    <row r="3337" spans="4:4">
      <c r="D3337"/>
    </row>
    <row r="3338" spans="4:4">
      <c r="D3338"/>
    </row>
    <row r="3339" spans="4:4">
      <c r="D3339"/>
    </row>
    <row r="3340" spans="4:4">
      <c r="D3340"/>
    </row>
    <row r="3341" spans="4:4">
      <c r="D3341"/>
    </row>
    <row r="3342" spans="4:4">
      <c r="D3342"/>
    </row>
    <row r="3343" spans="4:4">
      <c r="D3343"/>
    </row>
    <row r="3344" spans="4:4">
      <c r="D3344"/>
    </row>
    <row r="3345" spans="4:4">
      <c r="D3345"/>
    </row>
    <row r="3346" spans="4:4">
      <c r="D3346"/>
    </row>
    <row r="3347" spans="4:4">
      <c r="D3347"/>
    </row>
    <row r="3348" spans="4:4">
      <c r="D3348"/>
    </row>
    <row r="3349" spans="4:4">
      <c r="D3349"/>
    </row>
    <row r="3350" spans="4:4">
      <c r="D3350"/>
    </row>
    <row r="3351" spans="4:4">
      <c r="D3351"/>
    </row>
    <row r="3352" spans="4:4">
      <c r="D3352"/>
    </row>
    <row r="3353" spans="4:4">
      <c r="D3353"/>
    </row>
    <row r="3354" spans="4:4">
      <c r="D3354"/>
    </row>
    <row r="3355" spans="4:4">
      <c r="D3355"/>
    </row>
    <row r="3356" spans="4:4">
      <c r="D3356"/>
    </row>
    <row r="3357" spans="4:4">
      <c r="D3357"/>
    </row>
    <row r="3358" spans="4:4">
      <c r="D3358"/>
    </row>
    <row r="3359" spans="4:4">
      <c r="D3359"/>
    </row>
    <row r="3360" spans="4:4">
      <c r="D3360"/>
    </row>
    <row r="3361" spans="4:4">
      <c r="D3361"/>
    </row>
    <row r="3362" spans="4:4">
      <c r="D3362"/>
    </row>
    <row r="3363" spans="4:4">
      <c r="D3363"/>
    </row>
    <row r="3364" spans="4:4">
      <c r="D3364"/>
    </row>
    <row r="3365" spans="4:4">
      <c r="D3365"/>
    </row>
    <row r="3366" spans="4:4">
      <c r="D3366"/>
    </row>
    <row r="3367" spans="4:4">
      <c r="D3367"/>
    </row>
    <row r="3368" spans="4:4">
      <c r="D3368"/>
    </row>
    <row r="3369" spans="4:4">
      <c r="D3369"/>
    </row>
    <row r="3370" spans="4:4">
      <c r="D3370"/>
    </row>
    <row r="3371" spans="4:4">
      <c r="D3371"/>
    </row>
    <row r="3372" spans="4:4">
      <c r="D3372"/>
    </row>
    <row r="3373" spans="4:4">
      <c r="D3373"/>
    </row>
    <row r="3374" spans="4:4">
      <c r="D3374"/>
    </row>
    <row r="3375" spans="4:4">
      <c r="D3375"/>
    </row>
    <row r="3376" spans="4:4">
      <c r="D3376"/>
    </row>
    <row r="3377" spans="4:4">
      <c r="D3377"/>
    </row>
    <row r="3378" spans="4:4">
      <c r="D3378"/>
    </row>
    <row r="3379" spans="4:4">
      <c r="D3379"/>
    </row>
    <row r="3380" spans="4:4">
      <c r="D3380"/>
    </row>
    <row r="3381" spans="4:4">
      <c r="D3381"/>
    </row>
    <row r="3382" spans="4:4">
      <c r="D3382"/>
    </row>
    <row r="3383" spans="4:4">
      <c r="D3383"/>
    </row>
    <row r="3384" spans="4:4">
      <c r="D3384"/>
    </row>
    <row r="3385" spans="4:4">
      <c r="D3385"/>
    </row>
    <row r="3386" spans="4:4">
      <c r="D3386"/>
    </row>
    <row r="3387" spans="4:4">
      <c r="D3387"/>
    </row>
    <row r="3388" spans="4:4">
      <c r="D3388"/>
    </row>
    <row r="3389" spans="4:4">
      <c r="D3389"/>
    </row>
    <row r="3390" spans="4:4">
      <c r="D3390"/>
    </row>
    <row r="3391" spans="4:4">
      <c r="D3391"/>
    </row>
    <row r="3392" spans="4:4">
      <c r="D3392"/>
    </row>
    <row r="3393" spans="4:4">
      <c r="D3393"/>
    </row>
    <row r="3394" spans="4:4">
      <c r="D3394"/>
    </row>
    <row r="3395" spans="4:4">
      <c r="D3395"/>
    </row>
    <row r="3396" spans="4:4">
      <c r="D3396"/>
    </row>
    <row r="3397" spans="4:4">
      <c r="D3397"/>
    </row>
    <row r="3398" spans="4:4">
      <c r="D3398"/>
    </row>
    <row r="3399" spans="4:4">
      <c r="D3399"/>
    </row>
    <row r="3400" spans="4:4">
      <c r="D3400"/>
    </row>
    <row r="3401" spans="4:4">
      <c r="D3401"/>
    </row>
    <row r="3402" spans="4:4">
      <c r="D3402"/>
    </row>
    <row r="3403" spans="4:4">
      <c r="D3403"/>
    </row>
    <row r="3404" spans="4:4">
      <c r="D3404"/>
    </row>
    <row r="3405" spans="4:4">
      <c r="D3405"/>
    </row>
    <row r="3406" spans="4:4">
      <c r="D3406"/>
    </row>
    <row r="3407" spans="4:4">
      <c r="D3407"/>
    </row>
    <row r="3408" spans="4:4">
      <c r="D3408"/>
    </row>
    <row r="3409" spans="4:4">
      <c r="D3409"/>
    </row>
    <row r="3410" spans="4:4">
      <c r="D3410"/>
    </row>
    <row r="3411" spans="4:4">
      <c r="D3411"/>
    </row>
    <row r="3412" spans="4:4">
      <c r="D3412"/>
    </row>
    <row r="3413" spans="4:4">
      <c r="D3413"/>
    </row>
    <row r="3414" spans="4:4">
      <c r="D3414"/>
    </row>
    <row r="3415" spans="4:4">
      <c r="D3415"/>
    </row>
    <row r="3416" spans="4:4">
      <c r="D3416"/>
    </row>
    <row r="3417" spans="4:4">
      <c r="D3417"/>
    </row>
    <row r="3418" spans="4:4">
      <c r="D3418"/>
    </row>
    <row r="3419" spans="4:4">
      <c r="D3419"/>
    </row>
    <row r="3420" spans="4:4">
      <c r="D3420"/>
    </row>
    <row r="3421" spans="4:4">
      <c r="D3421"/>
    </row>
    <row r="3422" spans="4:4">
      <c r="D3422"/>
    </row>
    <row r="3423" spans="4:4">
      <c r="D3423"/>
    </row>
    <row r="3424" spans="4:4">
      <c r="D3424"/>
    </row>
    <row r="3425" spans="4:4">
      <c r="D3425"/>
    </row>
    <row r="3426" spans="4:4">
      <c r="D3426"/>
    </row>
    <row r="3427" spans="4:4">
      <c r="D3427"/>
    </row>
    <row r="3428" spans="4:4">
      <c r="D3428"/>
    </row>
    <row r="3429" spans="4:4">
      <c r="D3429"/>
    </row>
    <row r="3430" spans="4:4">
      <c r="D3430"/>
    </row>
    <row r="3431" spans="4:4">
      <c r="D3431"/>
    </row>
    <row r="3432" spans="4:4">
      <c r="D3432"/>
    </row>
    <row r="3433" spans="4:4">
      <c r="D3433"/>
    </row>
    <row r="3434" spans="4:4">
      <c r="D3434"/>
    </row>
    <row r="3435" spans="4:4">
      <c r="D3435"/>
    </row>
    <row r="3436" spans="4:4">
      <c r="D3436"/>
    </row>
    <row r="3437" spans="4:4">
      <c r="D3437"/>
    </row>
    <row r="3438" spans="4:4">
      <c r="D3438"/>
    </row>
    <row r="3439" spans="4:4">
      <c r="D3439"/>
    </row>
    <row r="3440" spans="4:4">
      <c r="D3440"/>
    </row>
    <row r="3441" spans="4:4">
      <c r="D3441"/>
    </row>
    <row r="3442" spans="4:4">
      <c r="D3442"/>
    </row>
    <row r="3443" spans="4:4">
      <c r="D3443"/>
    </row>
    <row r="3444" spans="4:4">
      <c r="D3444"/>
    </row>
    <row r="3445" spans="4:4">
      <c r="D3445"/>
    </row>
    <row r="3446" spans="4:4">
      <c r="D3446"/>
    </row>
    <row r="3447" spans="4:4">
      <c r="D3447"/>
    </row>
    <row r="3448" spans="4:4">
      <c r="D3448"/>
    </row>
    <row r="3449" spans="4:4">
      <c r="D3449"/>
    </row>
    <row r="3450" spans="4:4">
      <c r="D3450"/>
    </row>
    <row r="3451" spans="4:4">
      <c r="D3451"/>
    </row>
    <row r="3452" spans="4:4">
      <c r="D3452"/>
    </row>
    <row r="3453" spans="4:4">
      <c r="D3453"/>
    </row>
    <row r="3454" spans="4:4">
      <c r="D3454"/>
    </row>
    <row r="3455" spans="4:4">
      <c r="D3455"/>
    </row>
    <row r="3456" spans="4:4">
      <c r="D3456"/>
    </row>
    <row r="3457" spans="4:4">
      <c r="D3457"/>
    </row>
    <row r="3458" spans="4:4">
      <c r="D3458"/>
    </row>
    <row r="3459" spans="4:4">
      <c r="D3459"/>
    </row>
    <row r="3460" spans="4:4">
      <c r="D3460"/>
    </row>
    <row r="3461" spans="4:4">
      <c r="D3461"/>
    </row>
    <row r="3462" spans="4:4">
      <c r="D3462"/>
    </row>
    <row r="3463" spans="4:4">
      <c r="D3463"/>
    </row>
    <row r="3464" spans="4:4">
      <c r="D3464"/>
    </row>
    <row r="3465" spans="4:4">
      <c r="D3465"/>
    </row>
    <row r="3466" spans="4:4">
      <c r="D3466"/>
    </row>
    <row r="3467" spans="4:4">
      <c r="D3467"/>
    </row>
    <row r="3468" spans="4:4">
      <c r="D3468"/>
    </row>
    <row r="3469" spans="4:4">
      <c r="D3469"/>
    </row>
    <row r="3470" spans="4:4">
      <c r="D3470"/>
    </row>
    <row r="3471" spans="4:4">
      <c r="D3471"/>
    </row>
    <row r="3472" spans="4:4">
      <c r="D3472"/>
    </row>
    <row r="3473" spans="4:4">
      <c r="D3473"/>
    </row>
    <row r="3474" spans="4:4">
      <c r="D3474"/>
    </row>
    <row r="3475" spans="4:4">
      <c r="D3475"/>
    </row>
    <row r="3476" spans="4:4">
      <c r="D3476"/>
    </row>
    <row r="3477" spans="4:4">
      <c r="D3477"/>
    </row>
    <row r="3478" spans="4:4">
      <c r="D3478"/>
    </row>
    <row r="3479" spans="4:4">
      <c r="D3479"/>
    </row>
    <row r="3480" spans="4:4">
      <c r="D3480"/>
    </row>
    <row r="3481" spans="4:4">
      <c r="D3481"/>
    </row>
    <row r="3482" spans="4:4">
      <c r="D3482"/>
    </row>
    <row r="3483" spans="4:4">
      <c r="D3483"/>
    </row>
    <row r="3484" spans="4:4">
      <c r="D3484"/>
    </row>
    <row r="3485" spans="4:4">
      <c r="D3485"/>
    </row>
    <row r="3486" spans="4:4">
      <c r="D3486"/>
    </row>
    <row r="3487" spans="4:4">
      <c r="D3487"/>
    </row>
    <row r="3488" spans="4:4">
      <c r="D3488"/>
    </row>
    <row r="3489" spans="4:4">
      <c r="D3489"/>
    </row>
    <row r="3490" spans="4:4">
      <c r="D3490"/>
    </row>
    <row r="3491" spans="4:4">
      <c r="D3491"/>
    </row>
    <row r="3492" spans="4:4">
      <c r="D3492"/>
    </row>
    <row r="3493" spans="4:4">
      <c r="D3493"/>
    </row>
    <row r="3494" spans="4:4">
      <c r="D3494"/>
    </row>
    <row r="3495" spans="4:4">
      <c r="D3495"/>
    </row>
    <row r="3496" spans="4:4">
      <c r="D3496"/>
    </row>
    <row r="3497" spans="4:4">
      <c r="D3497"/>
    </row>
    <row r="3498" spans="4:4">
      <c r="D3498"/>
    </row>
    <row r="3499" spans="4:4">
      <c r="D3499"/>
    </row>
    <row r="3500" spans="4:4">
      <c r="D3500"/>
    </row>
    <row r="3501" spans="4:4">
      <c r="D3501"/>
    </row>
    <row r="3502" spans="4:4">
      <c r="D3502"/>
    </row>
    <row r="3503" spans="4:4">
      <c r="D3503"/>
    </row>
    <row r="3504" spans="4:4">
      <c r="D3504"/>
    </row>
    <row r="3505" spans="4:4">
      <c r="D3505"/>
    </row>
    <row r="3506" spans="4:4">
      <c r="D3506"/>
    </row>
    <row r="3507" spans="4:4">
      <c r="D3507"/>
    </row>
    <row r="3508" spans="4:4">
      <c r="D3508"/>
    </row>
    <row r="3509" spans="4:4">
      <c r="D3509"/>
    </row>
    <row r="3510" spans="4:4">
      <c r="D3510"/>
    </row>
    <row r="3511" spans="4:4">
      <c r="D3511"/>
    </row>
    <row r="3512" spans="4:4">
      <c r="D3512"/>
    </row>
    <row r="3513" spans="4:4">
      <c r="D3513"/>
    </row>
    <row r="3514" spans="4:4">
      <c r="D3514"/>
    </row>
    <row r="3515" spans="4:4">
      <c r="D3515"/>
    </row>
    <row r="3516" spans="4:4">
      <c r="D3516"/>
    </row>
    <row r="3517" spans="4:4">
      <c r="D3517"/>
    </row>
    <row r="3518" spans="4:4">
      <c r="D3518"/>
    </row>
    <row r="3519" spans="4:4">
      <c r="D3519"/>
    </row>
    <row r="3520" spans="4:4">
      <c r="D3520"/>
    </row>
    <row r="3521" spans="4:4">
      <c r="D3521"/>
    </row>
    <row r="3522" spans="4:4">
      <c r="D3522"/>
    </row>
    <row r="3523" spans="4:4">
      <c r="D3523"/>
    </row>
    <row r="3524" spans="4:4">
      <c r="D3524"/>
    </row>
    <row r="3525" spans="4:4">
      <c r="D3525"/>
    </row>
    <row r="3526" spans="4:4">
      <c r="D3526"/>
    </row>
    <row r="3527" spans="4:4">
      <c r="D3527"/>
    </row>
    <row r="3528" spans="4:4">
      <c r="D3528"/>
    </row>
    <row r="3529" spans="4:4">
      <c r="D3529"/>
    </row>
    <row r="3530" spans="4:4">
      <c r="D3530"/>
    </row>
    <row r="3531" spans="4:4">
      <c r="D3531"/>
    </row>
    <row r="3532" spans="4:4">
      <c r="D3532"/>
    </row>
    <row r="3533" spans="4:4">
      <c r="D3533"/>
    </row>
    <row r="3534" spans="4:4">
      <c r="D3534"/>
    </row>
    <row r="3535" spans="4:4">
      <c r="D3535"/>
    </row>
    <row r="3536" spans="4:4">
      <c r="D3536"/>
    </row>
    <row r="3537" spans="4:4">
      <c r="D3537"/>
    </row>
    <row r="3538" spans="4:4">
      <c r="D3538"/>
    </row>
    <row r="3539" spans="4:4">
      <c r="D3539"/>
    </row>
    <row r="3540" spans="4:4">
      <c r="D3540"/>
    </row>
    <row r="3541" spans="4:4">
      <c r="D3541"/>
    </row>
    <row r="3542" spans="4:4">
      <c r="D3542"/>
    </row>
    <row r="3543" spans="4:4">
      <c r="D3543"/>
    </row>
    <row r="3544" spans="4:4">
      <c r="D3544"/>
    </row>
    <row r="3545" spans="4:4">
      <c r="D3545"/>
    </row>
    <row r="3546" spans="4:4">
      <c r="D3546"/>
    </row>
    <row r="3547" spans="4:4">
      <c r="D3547"/>
    </row>
    <row r="3548" spans="4:4">
      <c r="D3548"/>
    </row>
    <row r="3549" spans="4:4">
      <c r="D3549"/>
    </row>
    <row r="3550" spans="4:4">
      <c r="D3550"/>
    </row>
    <row r="3551" spans="4:4">
      <c r="D3551"/>
    </row>
    <row r="3552" spans="4:4">
      <c r="D3552"/>
    </row>
    <row r="3553" spans="4:4">
      <c r="D3553"/>
    </row>
    <row r="3554" spans="4:4">
      <c r="D3554"/>
    </row>
    <row r="3555" spans="4:4">
      <c r="D3555"/>
    </row>
    <row r="3556" spans="4:4">
      <c r="D3556"/>
    </row>
    <row r="3557" spans="4:4">
      <c r="D3557"/>
    </row>
    <row r="3558" spans="4:4">
      <c r="D3558"/>
    </row>
    <row r="3559" spans="4:4">
      <c r="D3559"/>
    </row>
    <row r="3560" spans="4:4">
      <c r="D3560"/>
    </row>
    <row r="3561" spans="4:4">
      <c r="D3561"/>
    </row>
    <row r="3562" spans="4:4">
      <c r="D3562"/>
    </row>
    <row r="3563" spans="4:4">
      <c r="D3563"/>
    </row>
    <row r="3564" spans="4:4">
      <c r="D3564"/>
    </row>
    <row r="3565" spans="4:4">
      <c r="D3565"/>
    </row>
    <row r="3566" spans="4:4">
      <c r="D3566"/>
    </row>
    <row r="3567" spans="4:4">
      <c r="D3567"/>
    </row>
    <row r="3568" spans="4:4">
      <c r="D3568"/>
    </row>
    <row r="3569" spans="4:4">
      <c r="D3569"/>
    </row>
    <row r="3570" spans="4:4">
      <c r="D3570"/>
    </row>
    <row r="3571" spans="4:4">
      <c r="D3571"/>
    </row>
    <row r="3572" spans="4:4">
      <c r="D3572"/>
    </row>
    <row r="3573" spans="4:4">
      <c r="D3573"/>
    </row>
    <row r="3574" spans="4:4">
      <c r="D3574"/>
    </row>
    <row r="3575" spans="4:4">
      <c r="D3575"/>
    </row>
    <row r="3576" spans="4:4">
      <c r="D3576"/>
    </row>
    <row r="3577" spans="4:4">
      <c r="D3577"/>
    </row>
    <row r="3578" spans="4:4">
      <c r="D3578"/>
    </row>
    <row r="3579" spans="4:4">
      <c r="D3579"/>
    </row>
    <row r="3580" spans="4:4">
      <c r="D3580"/>
    </row>
    <row r="3581" spans="4:4">
      <c r="D3581"/>
    </row>
    <row r="3582" spans="4:4">
      <c r="D3582"/>
    </row>
    <row r="3583" spans="4:4">
      <c r="D3583"/>
    </row>
    <row r="3584" spans="4:4">
      <c r="D3584"/>
    </row>
    <row r="3585" spans="4:4">
      <c r="D3585"/>
    </row>
    <row r="3586" spans="4:4">
      <c r="D3586"/>
    </row>
    <row r="3587" spans="4:4">
      <c r="D3587"/>
    </row>
    <row r="3588" spans="4:4">
      <c r="D3588"/>
    </row>
    <row r="3589" spans="4:4">
      <c r="D3589"/>
    </row>
    <row r="3590" spans="4:4">
      <c r="D3590"/>
    </row>
    <row r="3591" spans="4:4">
      <c r="D3591"/>
    </row>
    <row r="3592" spans="4:4">
      <c r="D3592"/>
    </row>
    <row r="3593" spans="4:4">
      <c r="D3593"/>
    </row>
    <row r="3594" spans="4:4">
      <c r="D3594"/>
    </row>
    <row r="3595" spans="4:4">
      <c r="D3595"/>
    </row>
    <row r="3596" spans="4:4">
      <c r="D3596"/>
    </row>
    <row r="3597" spans="4:4">
      <c r="D3597"/>
    </row>
    <row r="3598" spans="4:4">
      <c r="D3598"/>
    </row>
    <row r="3599" spans="4:4">
      <c r="D3599"/>
    </row>
    <row r="3600" spans="4:4">
      <c r="D3600"/>
    </row>
    <row r="3601" spans="4:4">
      <c r="D3601"/>
    </row>
    <row r="3602" spans="4:4">
      <c r="D3602"/>
    </row>
    <row r="3603" spans="4:4">
      <c r="D3603"/>
    </row>
    <row r="3604" spans="4:4">
      <c r="D3604"/>
    </row>
    <row r="3605" spans="4:4">
      <c r="D3605"/>
    </row>
    <row r="3606" spans="4:4">
      <c r="D3606"/>
    </row>
    <row r="3607" spans="4:4">
      <c r="D3607"/>
    </row>
    <row r="3608" spans="4:4">
      <c r="D3608"/>
    </row>
    <row r="3609" spans="4:4">
      <c r="D3609"/>
    </row>
    <row r="3610" spans="4:4">
      <c r="D3610"/>
    </row>
    <row r="3611" spans="4:4">
      <c r="D3611"/>
    </row>
    <row r="3612" spans="4:4">
      <c r="D3612"/>
    </row>
    <row r="3613" spans="4:4">
      <c r="D3613"/>
    </row>
    <row r="3614" spans="4:4">
      <c r="D3614"/>
    </row>
    <row r="3615" spans="4:4">
      <c r="D3615"/>
    </row>
    <row r="3616" spans="4:4">
      <c r="D3616"/>
    </row>
    <row r="3617" spans="4:4">
      <c r="D3617"/>
    </row>
    <row r="3618" spans="4:4">
      <c r="D3618"/>
    </row>
    <row r="3619" spans="4:4">
      <c r="D3619"/>
    </row>
    <row r="3620" spans="4:4">
      <c r="D3620"/>
    </row>
    <row r="3621" spans="4:4">
      <c r="D3621"/>
    </row>
    <row r="3622" spans="4:4">
      <c r="D3622"/>
    </row>
    <row r="3623" spans="4:4">
      <c r="D3623"/>
    </row>
    <row r="3624" spans="4:4">
      <c r="D3624"/>
    </row>
    <row r="3625" spans="4:4">
      <c r="D3625"/>
    </row>
    <row r="3626" spans="4:4">
      <c r="D3626"/>
    </row>
    <row r="3627" spans="4:4">
      <c r="D3627"/>
    </row>
    <row r="3628" spans="4:4">
      <c r="D3628"/>
    </row>
    <row r="3629" spans="4:4">
      <c r="D3629"/>
    </row>
    <row r="3630" spans="4:4">
      <c r="D3630"/>
    </row>
    <row r="3631" spans="4:4">
      <c r="D3631"/>
    </row>
    <row r="3632" spans="4:4">
      <c r="D3632"/>
    </row>
    <row r="3633" spans="4:4">
      <c r="D3633"/>
    </row>
    <row r="3634" spans="4:4">
      <c r="D3634"/>
    </row>
    <row r="3635" spans="4:4">
      <c r="D3635"/>
    </row>
    <row r="3636" spans="4:4">
      <c r="D3636"/>
    </row>
    <row r="3637" spans="4:4">
      <c r="D3637"/>
    </row>
    <row r="3638" spans="4:4">
      <c r="D3638"/>
    </row>
    <row r="3639" spans="4:4">
      <c r="D3639"/>
    </row>
    <row r="3640" spans="4:4">
      <c r="D3640"/>
    </row>
    <row r="3641" spans="4:4">
      <c r="D3641"/>
    </row>
    <row r="3642" spans="4:4">
      <c r="D3642"/>
    </row>
    <row r="3643" spans="4:4">
      <c r="D3643"/>
    </row>
    <row r="3644" spans="4:4">
      <c r="D3644"/>
    </row>
    <row r="3645" spans="4:4">
      <c r="D3645"/>
    </row>
    <row r="3646" spans="4:4">
      <c r="D3646"/>
    </row>
    <row r="3647" spans="4:4">
      <c r="D3647"/>
    </row>
    <row r="3648" spans="4:4">
      <c r="D3648"/>
    </row>
    <row r="3649" spans="4:4">
      <c r="D3649"/>
    </row>
    <row r="3650" spans="4:4">
      <c r="D3650"/>
    </row>
    <row r="3651" spans="4:4">
      <c r="D3651"/>
    </row>
    <row r="3652" spans="4:4">
      <c r="D3652"/>
    </row>
    <row r="3653" spans="4:4">
      <c r="D3653"/>
    </row>
    <row r="3654" spans="4:4">
      <c r="D3654"/>
    </row>
    <row r="3655" spans="4:4">
      <c r="D3655"/>
    </row>
    <row r="3656" spans="4:4">
      <c r="D3656"/>
    </row>
    <row r="3657" spans="4:4">
      <c r="D3657"/>
    </row>
    <row r="3658" spans="4:4">
      <c r="D3658"/>
    </row>
    <row r="3659" spans="4:4">
      <c r="D3659"/>
    </row>
    <row r="3660" spans="4:4">
      <c r="D3660"/>
    </row>
    <row r="3661" spans="4:4">
      <c r="D3661"/>
    </row>
    <row r="3662" spans="4:4">
      <c r="D3662"/>
    </row>
    <row r="3663" spans="4:4">
      <c r="D3663"/>
    </row>
    <row r="3664" spans="4:4">
      <c r="D3664"/>
    </row>
    <row r="3665" spans="4:4">
      <c r="D3665"/>
    </row>
    <row r="3666" spans="4:4">
      <c r="D3666"/>
    </row>
    <row r="3667" spans="4:4">
      <c r="D3667"/>
    </row>
    <row r="3668" spans="4:4">
      <c r="D3668"/>
    </row>
    <row r="3669" spans="4:4">
      <c r="D3669"/>
    </row>
    <row r="3670" spans="4:4">
      <c r="D3670"/>
    </row>
    <row r="3671" spans="4:4">
      <c r="D3671"/>
    </row>
    <row r="3672" spans="4:4">
      <c r="D3672"/>
    </row>
    <row r="3673" spans="4:4">
      <c r="D3673"/>
    </row>
    <row r="3674" spans="4:4">
      <c r="D3674"/>
    </row>
    <row r="3675" spans="4:4">
      <c r="D3675"/>
    </row>
    <row r="3676" spans="4:4">
      <c r="D3676"/>
    </row>
    <row r="3677" spans="4:4">
      <c r="D3677"/>
    </row>
    <row r="3678" spans="4:4">
      <c r="D3678"/>
    </row>
    <row r="3679" spans="4:4">
      <c r="D3679"/>
    </row>
    <row r="3680" spans="4:4">
      <c r="D3680"/>
    </row>
    <row r="3681" spans="4:4">
      <c r="D3681"/>
    </row>
    <row r="3682" spans="4:4">
      <c r="D3682"/>
    </row>
    <row r="3683" spans="4:4">
      <c r="D3683"/>
    </row>
    <row r="3684" spans="4:4">
      <c r="D3684"/>
    </row>
    <row r="3685" spans="4:4">
      <c r="D3685"/>
    </row>
    <row r="3686" spans="4:4">
      <c r="D3686"/>
    </row>
    <row r="3687" spans="4:4">
      <c r="D3687"/>
    </row>
    <row r="3688" spans="4:4">
      <c r="D3688"/>
    </row>
    <row r="3689" spans="4:4">
      <c r="D3689"/>
    </row>
    <row r="3690" spans="4:4">
      <c r="D3690"/>
    </row>
    <row r="3691" spans="4:4">
      <c r="D3691"/>
    </row>
    <row r="3692" spans="4:4">
      <c r="D3692"/>
    </row>
    <row r="3693" spans="4:4">
      <c r="D3693"/>
    </row>
    <row r="3694" spans="4:4">
      <c r="D3694"/>
    </row>
    <row r="3695" spans="4:4">
      <c r="D3695"/>
    </row>
    <row r="3696" spans="4:4">
      <c r="D3696"/>
    </row>
    <row r="3697" spans="4:4">
      <c r="D3697"/>
    </row>
    <row r="3698" spans="4:4">
      <c r="D3698"/>
    </row>
    <row r="3699" spans="4:4">
      <c r="D3699"/>
    </row>
    <row r="3700" spans="4:4">
      <c r="D3700"/>
    </row>
    <row r="3701" spans="4:4">
      <c r="D3701"/>
    </row>
    <row r="3702" spans="4:4">
      <c r="D3702"/>
    </row>
    <row r="3703" spans="4:4">
      <c r="D3703"/>
    </row>
    <row r="3704" spans="4:4">
      <c r="D3704"/>
    </row>
    <row r="3705" spans="4:4">
      <c r="D3705"/>
    </row>
    <row r="3706" spans="4:4">
      <c r="D3706"/>
    </row>
    <row r="3707" spans="4:4">
      <c r="D3707"/>
    </row>
    <row r="3708" spans="4:4">
      <c r="D3708"/>
    </row>
    <row r="3709" spans="4:4">
      <c r="D3709"/>
    </row>
    <row r="3710" spans="4:4">
      <c r="D3710"/>
    </row>
    <row r="3711" spans="4:4">
      <c r="D3711"/>
    </row>
    <row r="3712" spans="4:4">
      <c r="D3712"/>
    </row>
    <row r="3713" spans="4:4">
      <c r="D3713"/>
    </row>
    <row r="3714" spans="4:4">
      <c r="D3714"/>
    </row>
    <row r="3715" spans="4:4">
      <c r="D3715"/>
    </row>
    <row r="3716" spans="4:4">
      <c r="D3716"/>
    </row>
    <row r="3717" spans="4:4">
      <c r="D3717"/>
    </row>
    <row r="3718" spans="4:4">
      <c r="D3718"/>
    </row>
    <row r="3719" spans="4:4">
      <c r="D3719"/>
    </row>
    <row r="3720" spans="4:4">
      <c r="D3720"/>
    </row>
    <row r="3721" spans="4:4">
      <c r="D3721"/>
    </row>
    <row r="3722" spans="4:4">
      <c r="D3722"/>
    </row>
    <row r="3723" spans="4:4">
      <c r="D3723"/>
    </row>
    <row r="3724" spans="4:4">
      <c r="D3724"/>
    </row>
    <row r="3725" spans="4:4">
      <c r="D3725"/>
    </row>
    <row r="3726" spans="4:4">
      <c r="D3726"/>
    </row>
    <row r="3727" spans="4:4">
      <c r="D3727"/>
    </row>
    <row r="3728" spans="4:4">
      <c r="D3728"/>
    </row>
    <row r="3729" spans="4:4">
      <c r="D3729"/>
    </row>
    <row r="3730" spans="4:4">
      <c r="D3730"/>
    </row>
    <row r="3731" spans="4:4">
      <c r="D3731"/>
    </row>
    <row r="3732" spans="4:4">
      <c r="D3732"/>
    </row>
    <row r="3733" spans="4:4">
      <c r="D3733"/>
    </row>
    <row r="3734" spans="4:4">
      <c r="D3734"/>
    </row>
    <row r="3735" spans="4:4">
      <c r="D3735"/>
    </row>
    <row r="3736" spans="4:4">
      <c r="D3736"/>
    </row>
    <row r="3737" spans="4:4">
      <c r="D3737"/>
    </row>
    <row r="3738" spans="4:4">
      <c r="D3738"/>
    </row>
    <row r="3739" spans="4:4">
      <c r="D3739"/>
    </row>
    <row r="3740" spans="4:4">
      <c r="D3740"/>
    </row>
    <row r="3741" spans="4:4">
      <c r="D3741"/>
    </row>
    <row r="3742" spans="4:4">
      <c r="D3742"/>
    </row>
    <row r="3743" spans="4:4">
      <c r="D3743"/>
    </row>
    <row r="3744" spans="4:4">
      <c r="D3744"/>
    </row>
    <row r="3745" spans="4:4">
      <c r="D3745"/>
    </row>
    <row r="3746" spans="4:4">
      <c r="D3746"/>
    </row>
    <row r="3747" spans="4:4">
      <c r="D3747"/>
    </row>
    <row r="3748" spans="4:4">
      <c r="D3748"/>
    </row>
    <row r="3749" spans="4:4">
      <c r="D3749"/>
    </row>
    <row r="3750" spans="4:4">
      <c r="D3750"/>
    </row>
    <row r="3751" spans="4:4">
      <c r="D3751"/>
    </row>
    <row r="3752" spans="4:4">
      <c r="D3752"/>
    </row>
    <row r="3753" spans="4:4">
      <c r="D3753"/>
    </row>
    <row r="3754" spans="4:4">
      <c r="D3754"/>
    </row>
    <row r="3755" spans="4:4">
      <c r="D3755"/>
    </row>
    <row r="3756" spans="4:4">
      <c r="D3756"/>
    </row>
    <row r="3757" spans="4:4">
      <c r="D3757"/>
    </row>
    <row r="3758" spans="4:4">
      <c r="D3758"/>
    </row>
    <row r="3759" spans="4:4">
      <c r="D3759"/>
    </row>
    <row r="3760" spans="4:4">
      <c r="D3760"/>
    </row>
    <row r="3761" spans="4:4">
      <c r="D3761"/>
    </row>
    <row r="3762" spans="4:4">
      <c r="D3762"/>
    </row>
    <row r="3763" spans="4:4">
      <c r="D3763"/>
    </row>
    <row r="3764" spans="4:4">
      <c r="D3764"/>
    </row>
    <row r="3765" spans="4:4">
      <c r="D3765"/>
    </row>
    <row r="3766" spans="4:4">
      <c r="D3766"/>
    </row>
    <row r="3767" spans="4:4">
      <c r="D3767"/>
    </row>
    <row r="3768" spans="4:4">
      <c r="D3768"/>
    </row>
    <row r="3769" spans="4:4">
      <c r="D3769"/>
    </row>
    <row r="3770" spans="4:4">
      <c r="D3770"/>
    </row>
    <row r="3771" spans="4:4">
      <c r="D3771"/>
    </row>
    <row r="3772" spans="4:4">
      <c r="D3772"/>
    </row>
    <row r="3773" spans="4:4">
      <c r="D3773"/>
    </row>
    <row r="3774" spans="4:4">
      <c r="D3774"/>
    </row>
    <row r="3775" spans="4:4">
      <c r="D3775"/>
    </row>
    <row r="3776" spans="4:4">
      <c r="D3776"/>
    </row>
    <row r="3777" spans="4:4">
      <c r="D3777"/>
    </row>
    <row r="3778" spans="4:4">
      <c r="D3778"/>
    </row>
    <row r="3779" spans="4:4">
      <c r="D3779"/>
    </row>
    <row r="3780" spans="4:4">
      <c r="D3780"/>
    </row>
    <row r="3781" spans="4:4">
      <c r="D3781"/>
    </row>
    <row r="3782" spans="4:4">
      <c r="D3782"/>
    </row>
    <row r="3783" spans="4:4">
      <c r="D3783"/>
    </row>
    <row r="3784" spans="4:4">
      <c r="D3784"/>
    </row>
    <row r="3785" spans="4:4">
      <c r="D3785"/>
    </row>
    <row r="3786" spans="4:4">
      <c r="D3786"/>
    </row>
    <row r="3787" spans="4:4">
      <c r="D3787"/>
    </row>
    <row r="3788" spans="4:4">
      <c r="D3788"/>
    </row>
    <row r="3789" spans="4:4">
      <c r="D3789"/>
    </row>
    <row r="3790" spans="4:4">
      <c r="D3790"/>
    </row>
    <row r="3791" spans="4:4">
      <c r="D3791"/>
    </row>
    <row r="3792" spans="4:4">
      <c r="D3792"/>
    </row>
    <row r="3793" spans="4:4">
      <c r="D3793"/>
    </row>
    <row r="3794" spans="4:4">
      <c r="D3794"/>
    </row>
    <row r="3795" spans="4:4">
      <c r="D3795"/>
    </row>
    <row r="3796" spans="4:4">
      <c r="D3796"/>
    </row>
    <row r="3797" spans="4:4">
      <c r="D3797"/>
    </row>
    <row r="3798" spans="4:4">
      <c r="D3798"/>
    </row>
    <row r="3799" spans="4:4">
      <c r="D3799"/>
    </row>
    <row r="3800" spans="4:4">
      <c r="D3800"/>
    </row>
    <row r="3801" spans="4:4">
      <c r="D3801"/>
    </row>
    <row r="3802" spans="4:4">
      <c r="D3802"/>
    </row>
    <row r="3803" spans="4:4">
      <c r="D3803"/>
    </row>
    <row r="3804" spans="4:4">
      <c r="D3804"/>
    </row>
    <row r="3805" spans="4:4">
      <c r="D3805"/>
    </row>
    <row r="3806" spans="4:4">
      <c r="D3806"/>
    </row>
    <row r="3807" spans="4:4">
      <c r="D3807"/>
    </row>
    <row r="3808" spans="4:4">
      <c r="D3808"/>
    </row>
    <row r="3809" spans="4:4">
      <c r="D3809"/>
    </row>
    <row r="3810" spans="4:4">
      <c r="D3810"/>
    </row>
    <row r="3811" spans="4:4">
      <c r="D3811"/>
    </row>
    <row r="3812" spans="4:4">
      <c r="D3812"/>
    </row>
    <row r="3813" spans="4:4">
      <c r="D3813"/>
    </row>
    <row r="3814" spans="4:4">
      <c r="D3814"/>
    </row>
    <row r="3815" spans="4:4">
      <c r="D3815"/>
    </row>
    <row r="3816" spans="4:4">
      <c r="D3816"/>
    </row>
    <row r="3817" spans="4:4">
      <c r="D3817"/>
    </row>
    <row r="3818" spans="4:4">
      <c r="D3818"/>
    </row>
    <row r="3819" spans="4:4">
      <c r="D3819"/>
    </row>
    <row r="3820" spans="4:4">
      <c r="D3820"/>
    </row>
    <row r="3821" spans="4:4">
      <c r="D3821"/>
    </row>
    <row r="3822" spans="4:4">
      <c r="D3822"/>
    </row>
    <row r="3823" spans="4:4">
      <c r="D3823"/>
    </row>
    <row r="3824" spans="4:4">
      <c r="D3824"/>
    </row>
    <row r="3825" spans="4:4">
      <c r="D3825"/>
    </row>
    <row r="3826" spans="4:4">
      <c r="D3826"/>
    </row>
    <row r="3827" spans="4:4">
      <c r="D3827"/>
    </row>
    <row r="3828" spans="4:4">
      <c r="D3828"/>
    </row>
    <row r="3829" spans="4:4">
      <c r="D3829"/>
    </row>
    <row r="3830" spans="4:4">
      <c r="D3830"/>
    </row>
    <row r="3831" spans="4:4">
      <c r="D3831"/>
    </row>
    <row r="3832" spans="4:4">
      <c r="D3832"/>
    </row>
    <row r="3833" spans="4:4">
      <c r="D3833"/>
    </row>
    <row r="3834" spans="4:4">
      <c r="D3834"/>
    </row>
    <row r="3835" spans="4:4">
      <c r="D3835"/>
    </row>
    <row r="3836" spans="4:4">
      <c r="D3836"/>
    </row>
    <row r="3837" spans="4:4">
      <c r="D3837"/>
    </row>
    <row r="3838" spans="4:4">
      <c r="D3838"/>
    </row>
    <row r="3839" spans="4:4">
      <c r="D3839"/>
    </row>
    <row r="3840" spans="4:4">
      <c r="D3840"/>
    </row>
    <row r="3841" spans="4:4">
      <c r="D3841"/>
    </row>
    <row r="3842" spans="4:4">
      <c r="D3842"/>
    </row>
    <row r="3843" spans="4:4">
      <c r="D3843"/>
    </row>
    <row r="3844" spans="4:4">
      <c r="D3844"/>
    </row>
    <row r="3845" spans="4:4">
      <c r="D3845"/>
    </row>
    <row r="3846" spans="4:4">
      <c r="D3846"/>
    </row>
    <row r="3847" spans="4:4">
      <c r="D3847"/>
    </row>
    <row r="3848" spans="4:4">
      <c r="D3848"/>
    </row>
    <row r="3849" spans="4:4">
      <c r="D3849"/>
    </row>
    <row r="3850" spans="4:4">
      <c r="D3850"/>
    </row>
    <row r="3851" spans="4:4">
      <c r="D3851"/>
    </row>
    <row r="3852" spans="4:4">
      <c r="D3852"/>
    </row>
    <row r="3853" spans="4:4">
      <c r="D3853"/>
    </row>
    <row r="3854" spans="4:4">
      <c r="D3854"/>
    </row>
    <row r="3855" spans="4:4">
      <c r="D3855"/>
    </row>
    <row r="3856" spans="4:4">
      <c r="D3856"/>
    </row>
    <row r="3857" spans="4:4">
      <c r="D3857"/>
    </row>
    <row r="3858" spans="4:4">
      <c r="D3858"/>
    </row>
    <row r="3859" spans="4:4">
      <c r="D3859"/>
    </row>
    <row r="3860" spans="4:4">
      <c r="D3860"/>
    </row>
    <row r="3861" spans="4:4">
      <c r="D3861"/>
    </row>
    <row r="3862" spans="4:4">
      <c r="D3862"/>
    </row>
    <row r="3863" spans="4:4">
      <c r="D3863"/>
    </row>
    <row r="3864" spans="4:4">
      <c r="D3864"/>
    </row>
    <row r="3865" spans="4:4">
      <c r="D3865"/>
    </row>
    <row r="3866" spans="4:4">
      <c r="D3866"/>
    </row>
    <row r="3867" spans="4:4">
      <c r="D3867"/>
    </row>
    <row r="3868" spans="4:4">
      <c r="D3868"/>
    </row>
    <row r="3869" spans="4:4">
      <c r="D3869"/>
    </row>
    <row r="3870" spans="4:4">
      <c r="D3870"/>
    </row>
    <row r="3871" spans="4:4">
      <c r="D3871"/>
    </row>
    <row r="3872" spans="4:4">
      <c r="D3872"/>
    </row>
    <row r="3873" spans="4:4">
      <c r="D3873"/>
    </row>
    <row r="3874" spans="4:4">
      <c r="D3874"/>
    </row>
    <row r="3875" spans="4:4">
      <c r="D3875"/>
    </row>
    <row r="3876" spans="4:4">
      <c r="D3876"/>
    </row>
    <row r="3877" spans="4:4">
      <c r="D3877"/>
    </row>
    <row r="3878" spans="4:4">
      <c r="D3878"/>
    </row>
    <row r="3879" spans="4:4">
      <c r="D3879"/>
    </row>
    <row r="3880" spans="4:4">
      <c r="D3880"/>
    </row>
    <row r="3881" spans="4:4">
      <c r="D3881"/>
    </row>
    <row r="3882" spans="4:4">
      <c r="D3882"/>
    </row>
    <row r="3883" spans="4:4">
      <c r="D3883"/>
    </row>
    <row r="3884" spans="4:4">
      <c r="D3884"/>
    </row>
    <row r="3885" spans="4:4">
      <c r="D3885"/>
    </row>
    <row r="3886" spans="4:4">
      <c r="D3886"/>
    </row>
    <row r="3887" spans="4:4">
      <c r="D3887"/>
    </row>
    <row r="3888" spans="4:4">
      <c r="D3888"/>
    </row>
    <row r="3889" spans="4:4">
      <c r="D3889"/>
    </row>
    <row r="3890" spans="4:4">
      <c r="D3890"/>
    </row>
    <row r="3891" spans="4:4">
      <c r="D3891"/>
    </row>
    <row r="3892" spans="4:4">
      <c r="D3892"/>
    </row>
    <row r="3893" spans="4:4">
      <c r="D3893"/>
    </row>
    <row r="3894" spans="4:4">
      <c r="D3894"/>
    </row>
    <row r="3895" spans="4:4">
      <c r="D3895"/>
    </row>
    <row r="3896" spans="4:4">
      <c r="D3896"/>
    </row>
    <row r="3897" spans="4:4">
      <c r="D3897"/>
    </row>
    <row r="3898" spans="4:4">
      <c r="D3898"/>
    </row>
    <row r="3899" spans="4:4">
      <c r="D3899"/>
    </row>
    <row r="3900" spans="4:4">
      <c r="D3900"/>
    </row>
    <row r="3901" spans="4:4">
      <c r="D3901"/>
    </row>
    <row r="3902" spans="4:4">
      <c r="D3902"/>
    </row>
    <row r="3903" spans="4:4">
      <c r="D3903"/>
    </row>
    <row r="3904" spans="4:4">
      <c r="D3904"/>
    </row>
    <row r="3905" spans="4:4">
      <c r="D3905"/>
    </row>
    <row r="3906" spans="4:4">
      <c r="D3906"/>
    </row>
    <row r="3907" spans="4:4">
      <c r="D3907"/>
    </row>
    <row r="3908" spans="4:4">
      <c r="D3908"/>
    </row>
    <row r="3909" spans="4:4">
      <c r="D3909"/>
    </row>
    <row r="3910" spans="4:4">
      <c r="D3910"/>
    </row>
    <row r="3911" spans="4:4">
      <c r="D3911"/>
    </row>
    <row r="3912" spans="4:4">
      <c r="D3912"/>
    </row>
    <row r="3913" spans="4:4">
      <c r="D3913"/>
    </row>
    <row r="3914" spans="4:4">
      <c r="D3914"/>
    </row>
    <row r="3915" spans="4:4">
      <c r="D3915"/>
    </row>
    <row r="3916" spans="4:4">
      <c r="D3916"/>
    </row>
    <row r="3917" spans="4:4">
      <c r="D3917"/>
    </row>
    <row r="3918" spans="4:4">
      <c r="D3918"/>
    </row>
    <row r="3919" spans="4:4">
      <c r="D3919"/>
    </row>
    <row r="3920" spans="4:4">
      <c r="D3920"/>
    </row>
    <row r="3921" spans="4:4">
      <c r="D3921"/>
    </row>
    <row r="3922" spans="4:4">
      <c r="D3922"/>
    </row>
    <row r="3923" spans="4:4">
      <c r="D3923"/>
    </row>
    <row r="3924" spans="4:4">
      <c r="D3924"/>
    </row>
    <row r="3925" spans="4:4">
      <c r="D3925"/>
    </row>
    <row r="3926" spans="4:4">
      <c r="D3926"/>
    </row>
    <row r="3927" spans="4:4">
      <c r="D3927"/>
    </row>
    <row r="3928" spans="4:4">
      <c r="D3928"/>
    </row>
    <row r="3929" spans="4:4">
      <c r="D3929"/>
    </row>
    <row r="3930" spans="4:4">
      <c r="D3930"/>
    </row>
    <row r="3931" spans="4:4">
      <c r="D3931"/>
    </row>
    <row r="3932" spans="4:4">
      <c r="D3932"/>
    </row>
    <row r="3933" spans="4:4">
      <c r="D3933"/>
    </row>
    <row r="3934" spans="4:4">
      <c r="D3934"/>
    </row>
    <row r="3935" spans="4:4">
      <c r="D3935"/>
    </row>
    <row r="3936" spans="4:4">
      <c r="D3936"/>
    </row>
    <row r="3937" spans="4:4">
      <c r="D3937"/>
    </row>
    <row r="3938" spans="4:4">
      <c r="D3938"/>
    </row>
    <row r="3939" spans="4:4">
      <c r="D3939"/>
    </row>
    <row r="3940" spans="4:4">
      <c r="D3940"/>
    </row>
    <row r="3941" spans="4:4">
      <c r="D3941"/>
    </row>
    <row r="3942" spans="4:4">
      <c r="D3942"/>
    </row>
    <row r="3943" spans="4:4">
      <c r="D3943"/>
    </row>
    <row r="3944" spans="4:4">
      <c r="D3944"/>
    </row>
    <row r="3945" spans="4:4">
      <c r="D3945"/>
    </row>
    <row r="3946" spans="4:4">
      <c r="D3946"/>
    </row>
    <row r="3947" spans="4:4">
      <c r="D3947"/>
    </row>
    <row r="3948" spans="4:4">
      <c r="D3948"/>
    </row>
    <row r="3949" spans="4:4">
      <c r="D3949"/>
    </row>
    <row r="3950" spans="4:4">
      <c r="D3950"/>
    </row>
    <row r="3951" spans="4:4">
      <c r="D3951"/>
    </row>
    <row r="3952" spans="4:4">
      <c r="D3952"/>
    </row>
    <row r="3953" spans="4:4">
      <c r="D3953"/>
    </row>
    <row r="3954" spans="4:4">
      <c r="D3954"/>
    </row>
    <row r="3955" spans="4:4">
      <c r="D3955"/>
    </row>
    <row r="3956" spans="4:4">
      <c r="D3956"/>
    </row>
    <row r="3957" spans="4:4">
      <c r="D3957"/>
    </row>
    <row r="3958" spans="4:4">
      <c r="D3958"/>
    </row>
    <row r="3959" spans="4:4">
      <c r="D3959"/>
    </row>
    <row r="3960" spans="4:4">
      <c r="D3960"/>
    </row>
    <row r="3961" spans="4:4">
      <c r="D3961"/>
    </row>
    <row r="3962" spans="4:4">
      <c r="D3962"/>
    </row>
    <row r="3963" spans="4:4">
      <c r="D3963"/>
    </row>
    <row r="3964" spans="4:4">
      <c r="D3964"/>
    </row>
    <row r="3965" spans="4:4">
      <c r="D3965"/>
    </row>
    <row r="3966" spans="4:4">
      <c r="D3966"/>
    </row>
    <row r="3967" spans="4:4">
      <c r="D3967"/>
    </row>
    <row r="3968" spans="4:4">
      <c r="D3968"/>
    </row>
    <row r="3969" spans="4:4">
      <c r="D3969"/>
    </row>
    <row r="3970" spans="4:4">
      <c r="D3970"/>
    </row>
    <row r="3971" spans="4:4">
      <c r="D3971"/>
    </row>
    <row r="3972" spans="4:4">
      <c r="D3972"/>
    </row>
    <row r="3973" spans="4:4">
      <c r="D3973"/>
    </row>
    <row r="3974" spans="4:4">
      <c r="D3974"/>
    </row>
    <row r="3975" spans="4:4">
      <c r="D3975"/>
    </row>
    <row r="3976" spans="4:4">
      <c r="D3976"/>
    </row>
    <row r="3977" spans="4:4">
      <c r="D3977"/>
    </row>
    <row r="3978" spans="4:4">
      <c r="D3978"/>
    </row>
    <row r="3979" spans="4:4">
      <c r="D3979"/>
    </row>
    <row r="3980" spans="4:4">
      <c r="D3980"/>
    </row>
    <row r="3981" spans="4:4">
      <c r="D3981"/>
    </row>
    <row r="3982" spans="4:4">
      <c r="D3982"/>
    </row>
    <row r="3983" spans="4:4">
      <c r="D3983"/>
    </row>
    <row r="3984" spans="4:4">
      <c r="D3984"/>
    </row>
    <row r="3985" spans="4:4">
      <c r="D3985"/>
    </row>
    <row r="3986" spans="4:4">
      <c r="D3986"/>
    </row>
    <row r="3987" spans="4:4">
      <c r="D3987"/>
    </row>
    <row r="3988" spans="4:4">
      <c r="D3988"/>
    </row>
    <row r="3989" spans="4:4">
      <c r="D3989"/>
    </row>
    <row r="3990" spans="4:4">
      <c r="D3990"/>
    </row>
    <row r="3991" spans="4:4">
      <c r="D3991"/>
    </row>
    <row r="3992" spans="4:4">
      <c r="D3992"/>
    </row>
    <row r="3993" spans="4:4">
      <c r="D3993"/>
    </row>
    <row r="3994" spans="4:4">
      <c r="D3994"/>
    </row>
    <row r="3995" spans="4:4">
      <c r="D3995"/>
    </row>
    <row r="3996" spans="4:4">
      <c r="D3996"/>
    </row>
    <row r="3997" spans="4:4">
      <c r="D3997"/>
    </row>
    <row r="3998" spans="4:4">
      <c r="D3998"/>
    </row>
    <row r="3999" spans="4:4">
      <c r="D3999"/>
    </row>
    <row r="4000" spans="4:4">
      <c r="D4000"/>
    </row>
    <row r="4001" spans="4:4">
      <c r="D4001"/>
    </row>
    <row r="4002" spans="4:4">
      <c r="D4002"/>
    </row>
    <row r="4003" spans="4:4">
      <c r="D4003"/>
    </row>
    <row r="4004" spans="4:4">
      <c r="D4004"/>
    </row>
    <row r="4005" spans="4:4">
      <c r="D4005"/>
    </row>
    <row r="4006" spans="4:4">
      <c r="D4006"/>
    </row>
    <row r="4007" spans="4:4">
      <c r="D4007"/>
    </row>
    <row r="4008" spans="4:4">
      <c r="D4008"/>
    </row>
    <row r="4009" spans="4:4">
      <c r="D4009"/>
    </row>
    <row r="4010" spans="4:4">
      <c r="D4010"/>
    </row>
    <row r="4011" spans="4:4">
      <c r="D4011"/>
    </row>
    <row r="4012" spans="4:4">
      <c r="D4012"/>
    </row>
    <row r="4013" spans="4:4">
      <c r="D4013"/>
    </row>
    <row r="4014" spans="4:4">
      <c r="D4014"/>
    </row>
    <row r="4015" spans="4:4">
      <c r="D4015"/>
    </row>
    <row r="4016" spans="4:4">
      <c r="D4016"/>
    </row>
    <row r="4017" spans="4:4">
      <c r="D4017"/>
    </row>
    <row r="4018" spans="4:4">
      <c r="D4018"/>
    </row>
    <row r="4019" spans="4:4">
      <c r="D4019"/>
    </row>
    <row r="4020" spans="4:4">
      <c r="D4020"/>
    </row>
    <row r="4021" spans="4:4">
      <c r="D4021"/>
    </row>
    <row r="4022" spans="4:4">
      <c r="D4022"/>
    </row>
    <row r="4023" spans="4:4">
      <c r="D4023"/>
    </row>
    <row r="4024" spans="4:4">
      <c r="D4024"/>
    </row>
    <row r="4025" spans="4:4">
      <c r="D4025"/>
    </row>
    <row r="4026" spans="4:4">
      <c r="D4026"/>
    </row>
    <row r="4027" spans="4:4">
      <c r="D4027"/>
    </row>
    <row r="4028" spans="4:4">
      <c r="D4028"/>
    </row>
    <row r="4029" spans="4:4">
      <c r="D4029"/>
    </row>
    <row r="4030" spans="4:4">
      <c r="D4030"/>
    </row>
    <row r="4031" spans="4:4">
      <c r="D4031"/>
    </row>
    <row r="4032" spans="4:4">
      <c r="D4032"/>
    </row>
    <row r="4033" spans="4:4">
      <c r="D4033"/>
    </row>
    <row r="4034" spans="4:4">
      <c r="D4034"/>
    </row>
    <row r="4035" spans="4:4">
      <c r="D4035"/>
    </row>
    <row r="4036" spans="4:4">
      <c r="D4036"/>
    </row>
    <row r="4037" spans="4:4">
      <c r="D4037"/>
    </row>
    <row r="4038" spans="4:4">
      <c r="D4038"/>
    </row>
    <row r="4039" spans="4:4">
      <c r="D4039"/>
    </row>
    <row r="4040" spans="4:4">
      <c r="D4040"/>
    </row>
    <row r="4041" spans="4:4">
      <c r="D4041"/>
    </row>
    <row r="4042" spans="4:4">
      <c r="D4042"/>
    </row>
    <row r="4043" spans="4:4">
      <c r="D4043"/>
    </row>
    <row r="4044" spans="4:4">
      <c r="D4044"/>
    </row>
    <row r="4045" spans="4:4">
      <c r="D4045"/>
    </row>
    <row r="4046" spans="4:4">
      <c r="D4046"/>
    </row>
    <row r="4047" spans="4:4">
      <c r="D4047"/>
    </row>
    <row r="4048" spans="4:4">
      <c r="D4048"/>
    </row>
    <row r="4049" spans="4:4">
      <c r="D4049"/>
    </row>
    <row r="4050" spans="4:4">
      <c r="D4050"/>
    </row>
    <row r="4051" spans="4:4">
      <c r="D4051"/>
    </row>
    <row r="4052" spans="4:4">
      <c r="D4052"/>
    </row>
    <row r="4053" spans="4:4">
      <c r="D4053"/>
    </row>
    <row r="4054" spans="4:4">
      <c r="D4054"/>
    </row>
    <row r="4055" spans="4:4">
      <c r="D4055"/>
    </row>
    <row r="4056" spans="4:4">
      <c r="D4056"/>
    </row>
    <row r="4057" spans="4:4">
      <c r="D4057"/>
    </row>
    <row r="4058" spans="4:4">
      <c r="D4058"/>
    </row>
    <row r="4059" spans="4:4">
      <c r="D4059"/>
    </row>
    <row r="4060" spans="4:4">
      <c r="D4060"/>
    </row>
    <row r="4061" spans="4:4">
      <c r="D4061"/>
    </row>
    <row r="4062" spans="4:4">
      <c r="D4062"/>
    </row>
    <row r="4063" spans="4:4">
      <c r="D4063"/>
    </row>
    <row r="4064" spans="4:4">
      <c r="D4064"/>
    </row>
    <row r="4065" spans="4:4">
      <c r="D4065"/>
    </row>
    <row r="4066" spans="4:4">
      <c r="D4066"/>
    </row>
    <row r="4067" spans="4:4">
      <c r="D4067"/>
    </row>
    <row r="4068" spans="4:4">
      <c r="D4068"/>
    </row>
    <row r="4069" spans="4:4">
      <c r="D4069"/>
    </row>
    <row r="4070" spans="4:4">
      <c r="D4070"/>
    </row>
    <row r="4071" spans="4:4">
      <c r="D4071"/>
    </row>
    <row r="4072" spans="4:4">
      <c r="D4072"/>
    </row>
    <row r="4073" spans="4:4">
      <c r="D4073"/>
    </row>
    <row r="4074" spans="4:4">
      <c r="D4074"/>
    </row>
    <row r="4075" spans="4:4">
      <c r="D4075"/>
    </row>
    <row r="4076" spans="4:4">
      <c r="D4076"/>
    </row>
    <row r="4077" spans="4:4">
      <c r="D4077"/>
    </row>
    <row r="4078" spans="4:4">
      <c r="D4078"/>
    </row>
    <row r="4079" spans="4:4">
      <c r="D4079"/>
    </row>
    <row r="4080" spans="4:4">
      <c r="D4080"/>
    </row>
    <row r="4081" spans="4:4">
      <c r="D4081"/>
    </row>
    <row r="4082" spans="4:4">
      <c r="D4082"/>
    </row>
    <row r="4083" spans="4:4">
      <c r="D4083"/>
    </row>
    <row r="4084" spans="4:4">
      <c r="D4084"/>
    </row>
    <row r="4085" spans="4:4">
      <c r="D4085"/>
    </row>
    <row r="4086" spans="4:4">
      <c r="D4086"/>
    </row>
    <row r="4087" spans="4:4">
      <c r="D4087"/>
    </row>
    <row r="4088" spans="4:4">
      <c r="D4088"/>
    </row>
    <row r="4089" spans="4:4">
      <c r="D4089"/>
    </row>
    <row r="4090" spans="4:4">
      <c r="D4090"/>
    </row>
    <row r="4091" spans="4:4">
      <c r="D4091"/>
    </row>
    <row r="4092" spans="4:4">
      <c r="D4092"/>
    </row>
    <row r="4093" spans="4:4">
      <c r="D4093"/>
    </row>
    <row r="4094" spans="4:4">
      <c r="D4094"/>
    </row>
    <row r="4095" spans="4:4">
      <c r="D4095"/>
    </row>
    <row r="4096" spans="4:4">
      <c r="D4096"/>
    </row>
    <row r="4097" spans="4:4">
      <c r="D4097"/>
    </row>
    <row r="4098" spans="4:4">
      <c r="D4098"/>
    </row>
    <row r="4099" spans="4:4">
      <c r="D4099"/>
    </row>
    <row r="4100" spans="4:4">
      <c r="D4100"/>
    </row>
    <row r="4101" spans="4:4">
      <c r="D4101"/>
    </row>
    <row r="4102" spans="4:4">
      <c r="D4102"/>
    </row>
    <row r="4103" spans="4:4">
      <c r="D4103"/>
    </row>
    <row r="4104" spans="4:4">
      <c r="D4104"/>
    </row>
    <row r="4105" spans="4:4">
      <c r="D4105"/>
    </row>
    <row r="4106" spans="4:4">
      <c r="D4106"/>
    </row>
    <row r="4107" spans="4:4">
      <c r="D4107"/>
    </row>
    <row r="4108" spans="4:4">
      <c r="D4108"/>
    </row>
    <row r="4109" spans="4:4">
      <c r="D4109"/>
    </row>
    <row r="4110" spans="4:4">
      <c r="D4110"/>
    </row>
    <row r="4111" spans="4:4">
      <c r="D4111"/>
    </row>
    <row r="4112" spans="4:4">
      <c r="D4112"/>
    </row>
    <row r="4113" spans="4:4">
      <c r="D4113"/>
    </row>
    <row r="4114" spans="4:4">
      <c r="D4114"/>
    </row>
    <row r="4115" spans="4:4">
      <c r="D4115"/>
    </row>
    <row r="4116" spans="4:4">
      <c r="D4116"/>
    </row>
    <row r="4117" spans="4:4">
      <c r="D4117"/>
    </row>
    <row r="4118" spans="4:4">
      <c r="D4118"/>
    </row>
    <row r="4119" spans="4:4">
      <c r="D4119"/>
    </row>
    <row r="4120" spans="4:4">
      <c r="D4120"/>
    </row>
    <row r="4121" spans="4:4">
      <c r="D4121"/>
    </row>
    <row r="4122" spans="4:4">
      <c r="D4122"/>
    </row>
    <row r="4123" spans="4:4">
      <c r="D4123"/>
    </row>
    <row r="4124" spans="4:4">
      <c r="D4124"/>
    </row>
    <row r="4125" spans="4:4">
      <c r="D4125"/>
    </row>
    <row r="4126" spans="4:4">
      <c r="D4126"/>
    </row>
    <row r="4127" spans="4:4">
      <c r="D4127"/>
    </row>
    <row r="4128" spans="4:4">
      <c r="D4128"/>
    </row>
    <row r="4129" spans="4:4">
      <c r="D4129"/>
    </row>
    <row r="4130" spans="4:4">
      <c r="D4130"/>
    </row>
    <row r="4131" spans="4:4">
      <c r="D4131"/>
    </row>
    <row r="4132" spans="4:4">
      <c r="D4132"/>
    </row>
    <row r="4133" spans="4:4">
      <c r="D4133"/>
    </row>
    <row r="4134" spans="4:4">
      <c r="D4134"/>
    </row>
    <row r="4135" spans="4:4">
      <c r="D4135"/>
    </row>
    <row r="4136" spans="4:4">
      <c r="D4136"/>
    </row>
    <row r="4137" spans="4:4">
      <c r="D4137"/>
    </row>
    <row r="4138" spans="4:4">
      <c r="D4138"/>
    </row>
    <row r="4139" spans="4:4">
      <c r="D4139"/>
    </row>
    <row r="4140" spans="4:4">
      <c r="D4140"/>
    </row>
    <row r="4141" spans="4:4">
      <c r="D4141"/>
    </row>
    <row r="4142" spans="4:4">
      <c r="D4142"/>
    </row>
    <row r="4143" spans="4:4">
      <c r="D4143"/>
    </row>
    <row r="4144" spans="4:4">
      <c r="D4144"/>
    </row>
    <row r="4145" spans="4:4">
      <c r="D4145"/>
    </row>
    <row r="4146" spans="4:4">
      <c r="D4146"/>
    </row>
    <row r="4147" spans="4:4">
      <c r="D4147"/>
    </row>
    <row r="4148" spans="4:4">
      <c r="D4148"/>
    </row>
    <row r="4149" spans="4:4">
      <c r="D4149"/>
    </row>
    <row r="4150" spans="4:4">
      <c r="D4150"/>
    </row>
    <row r="4151" spans="4:4">
      <c r="D4151"/>
    </row>
    <row r="4152" spans="4:4">
      <c r="D4152"/>
    </row>
    <row r="4153" spans="4:4">
      <c r="D4153"/>
    </row>
    <row r="4154" spans="4:4">
      <c r="D4154"/>
    </row>
    <row r="4155" spans="4:4">
      <c r="D4155"/>
    </row>
    <row r="4156" spans="4:4">
      <c r="D4156"/>
    </row>
    <row r="4157" spans="4:4">
      <c r="D4157"/>
    </row>
    <row r="4158" spans="4:4">
      <c r="D4158"/>
    </row>
    <row r="4159" spans="4:4">
      <c r="D4159"/>
    </row>
    <row r="4160" spans="4:4">
      <c r="D4160"/>
    </row>
    <row r="4161" spans="4:4">
      <c r="D4161"/>
    </row>
    <row r="4162" spans="4:4">
      <c r="D4162"/>
    </row>
    <row r="4163" spans="4:4">
      <c r="D4163"/>
    </row>
    <row r="4164" spans="4:4">
      <c r="D4164"/>
    </row>
    <row r="4165" spans="4:4">
      <c r="D4165"/>
    </row>
    <row r="4166" spans="4:4">
      <c r="D4166"/>
    </row>
    <row r="4167" spans="4:4">
      <c r="D4167"/>
    </row>
    <row r="4168" spans="4:4">
      <c r="D4168"/>
    </row>
    <row r="4169" spans="4:4">
      <c r="D4169"/>
    </row>
    <row r="4170" spans="4:4">
      <c r="D4170"/>
    </row>
    <row r="4171" spans="4:4">
      <c r="D4171"/>
    </row>
    <row r="4172" spans="4:4">
      <c r="D4172"/>
    </row>
    <row r="4173" spans="4:4">
      <c r="D4173"/>
    </row>
    <row r="4174" spans="4:4">
      <c r="D4174"/>
    </row>
    <row r="4175" spans="4:4">
      <c r="D4175"/>
    </row>
    <row r="4176" spans="4:4">
      <c r="D4176"/>
    </row>
    <row r="4177" spans="4:4">
      <c r="D4177"/>
    </row>
    <row r="4178" spans="4:4">
      <c r="D4178"/>
    </row>
    <row r="4179" spans="4:4">
      <c r="D4179"/>
    </row>
    <row r="4180" spans="4:4">
      <c r="D4180"/>
    </row>
    <row r="4181" spans="4:4">
      <c r="D4181"/>
    </row>
    <row r="4182" spans="4:4">
      <c r="D4182"/>
    </row>
    <row r="4183" spans="4:4">
      <c r="D4183"/>
    </row>
    <row r="4184" spans="4:4">
      <c r="D4184"/>
    </row>
    <row r="4185" spans="4:4">
      <c r="D4185"/>
    </row>
    <row r="4186" spans="4:4">
      <c r="D4186"/>
    </row>
    <row r="4187" spans="4:4">
      <c r="D4187"/>
    </row>
    <row r="4188" spans="4:4">
      <c r="D4188"/>
    </row>
    <row r="4189" spans="4:4">
      <c r="D4189"/>
    </row>
    <row r="4190" spans="4:4">
      <c r="D4190"/>
    </row>
    <row r="4191" spans="4:4">
      <c r="D4191"/>
    </row>
    <row r="4192" spans="4:4">
      <c r="D4192"/>
    </row>
    <row r="4193" spans="4:4">
      <c r="D4193"/>
    </row>
    <row r="4194" spans="4:4">
      <c r="D4194"/>
    </row>
    <row r="4195" spans="4:4">
      <c r="D4195"/>
    </row>
    <row r="4196" spans="4:4">
      <c r="D4196"/>
    </row>
    <row r="4197" spans="4:4">
      <c r="D4197"/>
    </row>
    <row r="4198" spans="4:4">
      <c r="D4198"/>
    </row>
    <row r="4199" spans="4:4">
      <c r="D4199"/>
    </row>
    <row r="4200" spans="4:4">
      <c r="D4200"/>
    </row>
    <row r="4201" spans="4:4">
      <c r="D4201"/>
    </row>
    <row r="4202" spans="4:4">
      <c r="D4202"/>
    </row>
    <row r="4203" spans="4:4">
      <c r="D4203"/>
    </row>
    <row r="4204" spans="4:4">
      <c r="D4204"/>
    </row>
    <row r="4205" spans="4:4">
      <c r="D4205"/>
    </row>
    <row r="4206" spans="4:4">
      <c r="D4206"/>
    </row>
    <row r="4207" spans="4:4">
      <c r="D4207"/>
    </row>
    <row r="4208" spans="4:4">
      <c r="D4208"/>
    </row>
    <row r="4209" spans="4:4">
      <c r="D4209"/>
    </row>
    <row r="4210" spans="4:4">
      <c r="D4210"/>
    </row>
    <row r="4211" spans="4:4">
      <c r="D4211"/>
    </row>
    <row r="4212" spans="4:4">
      <c r="D4212"/>
    </row>
    <row r="4213" spans="4:4">
      <c r="D4213"/>
    </row>
    <row r="4214" spans="4:4">
      <c r="D4214"/>
    </row>
    <row r="4215" spans="4:4">
      <c r="D4215"/>
    </row>
    <row r="4216" spans="4:4">
      <c r="D4216"/>
    </row>
    <row r="4217" spans="4:4">
      <c r="D4217"/>
    </row>
    <row r="4218" spans="4:4">
      <c r="D4218"/>
    </row>
    <row r="4219" spans="4:4">
      <c r="D4219"/>
    </row>
    <row r="4220" spans="4:4">
      <c r="D4220"/>
    </row>
    <row r="4221" spans="4:4">
      <c r="D4221"/>
    </row>
    <row r="4222" spans="4:4">
      <c r="D4222"/>
    </row>
    <row r="4223" spans="4:4">
      <c r="D4223"/>
    </row>
    <row r="4224" spans="4:4">
      <c r="D4224"/>
    </row>
    <row r="4225" spans="4:4">
      <c r="D4225"/>
    </row>
    <row r="4226" spans="4:4">
      <c r="D4226"/>
    </row>
    <row r="4227" spans="4:4">
      <c r="D4227"/>
    </row>
    <row r="4228" spans="4:4">
      <c r="D4228"/>
    </row>
    <row r="4229" spans="4:4">
      <c r="D4229"/>
    </row>
    <row r="4230" spans="4:4">
      <c r="D4230"/>
    </row>
    <row r="4231" spans="4:4">
      <c r="D4231"/>
    </row>
    <row r="4232" spans="4:4">
      <c r="D4232"/>
    </row>
    <row r="4233" spans="4:4">
      <c r="D4233"/>
    </row>
    <row r="4234" spans="4:4">
      <c r="D4234"/>
    </row>
    <row r="4235" spans="4:4">
      <c r="D4235"/>
    </row>
    <row r="4236" spans="4:4">
      <c r="D4236"/>
    </row>
    <row r="4237" spans="4:4">
      <c r="D4237"/>
    </row>
    <row r="4238" spans="4:4">
      <c r="D4238"/>
    </row>
    <row r="4239" spans="4:4">
      <c r="D4239"/>
    </row>
    <row r="4240" spans="4:4">
      <c r="D4240"/>
    </row>
    <row r="4241" spans="4:4">
      <c r="D4241"/>
    </row>
    <row r="4242" spans="4:4">
      <c r="D4242"/>
    </row>
    <row r="4243" spans="4:4">
      <c r="D4243"/>
    </row>
    <row r="4244" spans="4:4">
      <c r="D4244"/>
    </row>
    <row r="4245" spans="4:4">
      <c r="D4245"/>
    </row>
    <row r="4246" spans="4:4">
      <c r="D4246"/>
    </row>
    <row r="4247" spans="4:4">
      <c r="D4247"/>
    </row>
    <row r="4248" spans="4:4">
      <c r="D4248"/>
    </row>
    <row r="4249" spans="4:4">
      <c r="D4249"/>
    </row>
    <row r="4250" spans="4:4">
      <c r="D4250"/>
    </row>
    <row r="4251" spans="4:4">
      <c r="D4251"/>
    </row>
    <row r="4252" spans="4:4">
      <c r="D4252"/>
    </row>
    <row r="4253" spans="4:4">
      <c r="D4253"/>
    </row>
    <row r="4254" spans="4:4">
      <c r="D4254"/>
    </row>
    <row r="4255" spans="4:4">
      <c r="D4255"/>
    </row>
    <row r="4256" spans="4:4">
      <c r="D4256"/>
    </row>
    <row r="4257" spans="4:4">
      <c r="D4257"/>
    </row>
    <row r="4258" spans="4:4">
      <c r="D4258"/>
    </row>
    <row r="4259" spans="4:4">
      <c r="D4259"/>
    </row>
    <row r="4260" spans="4:4">
      <c r="D4260"/>
    </row>
    <row r="4261" spans="4:4">
      <c r="D4261"/>
    </row>
    <row r="4262" spans="4:4">
      <c r="D4262"/>
    </row>
    <row r="4263" spans="4:4">
      <c r="D4263"/>
    </row>
    <row r="4264" spans="4:4">
      <c r="D4264"/>
    </row>
    <row r="4265" spans="4:4">
      <c r="D4265"/>
    </row>
    <row r="4266" spans="4:4">
      <c r="D4266"/>
    </row>
    <row r="4267" spans="4:4">
      <c r="D4267"/>
    </row>
    <row r="4268" spans="4:4">
      <c r="D4268"/>
    </row>
    <row r="4269" spans="4:4">
      <c r="D4269"/>
    </row>
    <row r="4270" spans="4:4">
      <c r="D4270"/>
    </row>
    <row r="4271" spans="4:4">
      <c r="D4271"/>
    </row>
    <row r="4272" spans="4:4">
      <c r="D4272"/>
    </row>
    <row r="4273" spans="4:4">
      <c r="D4273"/>
    </row>
    <row r="4274" spans="4:4">
      <c r="D4274"/>
    </row>
    <row r="4275" spans="4:4">
      <c r="D4275"/>
    </row>
    <row r="4276" spans="4:4">
      <c r="D4276"/>
    </row>
    <row r="4277" spans="4:4">
      <c r="D4277"/>
    </row>
    <row r="4278" spans="4:4">
      <c r="D4278"/>
    </row>
    <row r="4279" spans="4:4">
      <c r="D4279"/>
    </row>
    <row r="4280" spans="4:4">
      <c r="D4280"/>
    </row>
    <row r="4281" spans="4:4">
      <c r="D4281"/>
    </row>
    <row r="4282" spans="4:4">
      <c r="D4282"/>
    </row>
    <row r="4283" spans="4:4">
      <c r="D4283"/>
    </row>
    <row r="4284" spans="4:4">
      <c r="D4284"/>
    </row>
    <row r="4285" spans="4:4">
      <c r="D4285"/>
    </row>
    <row r="4286" spans="4:4">
      <c r="D4286"/>
    </row>
    <row r="4287" spans="4:4">
      <c r="D4287"/>
    </row>
    <row r="4288" spans="4:4">
      <c r="D4288"/>
    </row>
    <row r="4289" spans="4:4">
      <c r="D4289"/>
    </row>
    <row r="4290" spans="4:4">
      <c r="D4290"/>
    </row>
    <row r="4291" spans="4:4">
      <c r="D4291"/>
    </row>
    <row r="4292" spans="4:4">
      <c r="D4292"/>
    </row>
    <row r="4293" spans="4:4">
      <c r="D4293"/>
    </row>
    <row r="4294" spans="4:4">
      <c r="D4294"/>
    </row>
    <row r="4295" spans="4:4">
      <c r="D4295"/>
    </row>
    <row r="4296" spans="4:4">
      <c r="D4296"/>
    </row>
    <row r="4297" spans="4:4">
      <c r="D4297"/>
    </row>
    <row r="4298" spans="4:4">
      <c r="D4298"/>
    </row>
    <row r="4299" spans="4:4">
      <c r="D4299"/>
    </row>
    <row r="4300" spans="4:4">
      <c r="D4300"/>
    </row>
    <row r="4301" spans="4:4">
      <c r="D4301"/>
    </row>
    <row r="4302" spans="4:4">
      <c r="D4302"/>
    </row>
    <row r="4303" spans="4:4">
      <c r="D4303"/>
    </row>
    <row r="4304" spans="4:4">
      <c r="D4304"/>
    </row>
    <row r="4305" spans="4:4">
      <c r="D4305"/>
    </row>
    <row r="4306" spans="4:4">
      <c r="D4306"/>
    </row>
    <row r="4307" spans="4:4">
      <c r="D4307"/>
    </row>
    <row r="4308" spans="4:4">
      <c r="D4308"/>
    </row>
    <row r="4309" spans="4:4">
      <c r="D4309"/>
    </row>
    <row r="4310" spans="4:4">
      <c r="D4310"/>
    </row>
    <row r="4311" spans="4:4">
      <c r="D4311"/>
    </row>
    <row r="4312" spans="4:4">
      <c r="D4312"/>
    </row>
    <row r="4313" spans="4:4">
      <c r="D4313"/>
    </row>
    <row r="4314" spans="4:4">
      <c r="D4314"/>
    </row>
    <row r="4315" spans="4:4">
      <c r="D4315"/>
    </row>
    <row r="4316" spans="4:4">
      <c r="D4316"/>
    </row>
    <row r="4317" spans="4:4">
      <c r="D4317"/>
    </row>
    <row r="4318" spans="4:4">
      <c r="D4318"/>
    </row>
    <row r="4319" spans="4:4">
      <c r="D4319"/>
    </row>
    <row r="4320" spans="4:4">
      <c r="D4320"/>
    </row>
    <row r="4321" spans="4:4">
      <c r="D4321"/>
    </row>
    <row r="4322" spans="4:4">
      <c r="D4322"/>
    </row>
    <row r="4323" spans="4:4">
      <c r="D4323"/>
    </row>
    <row r="4324" spans="4:4">
      <c r="D4324"/>
    </row>
    <row r="4325" spans="4:4">
      <c r="D4325"/>
    </row>
    <row r="4326" spans="4:4">
      <c r="D4326"/>
    </row>
    <row r="4327" spans="4:4">
      <c r="D4327"/>
    </row>
    <row r="4328" spans="4:4">
      <c r="D4328"/>
    </row>
    <row r="4329" spans="4:4">
      <c r="D4329"/>
    </row>
    <row r="4330" spans="4:4">
      <c r="D4330"/>
    </row>
    <row r="4331" spans="4:4">
      <c r="D4331"/>
    </row>
    <row r="4332" spans="4:4">
      <c r="D4332"/>
    </row>
    <row r="4333" spans="4:4">
      <c r="D4333"/>
    </row>
    <row r="4334" spans="4:4">
      <c r="D4334"/>
    </row>
    <row r="4335" spans="4:4">
      <c r="D4335"/>
    </row>
    <row r="4336" spans="4:4">
      <c r="D4336"/>
    </row>
    <row r="4337" spans="4:4">
      <c r="D4337"/>
    </row>
    <row r="4338" spans="4:4">
      <c r="D4338"/>
    </row>
    <row r="4339" spans="4:4">
      <c r="D4339"/>
    </row>
    <row r="4340" spans="4:4">
      <c r="D4340"/>
    </row>
    <row r="4341" spans="4:4">
      <c r="D4341"/>
    </row>
    <row r="4342" spans="4:4">
      <c r="D4342"/>
    </row>
    <row r="4343" spans="4:4">
      <c r="D4343"/>
    </row>
    <row r="4344" spans="4:4">
      <c r="D4344"/>
    </row>
    <row r="4345" spans="4:4">
      <c r="D4345"/>
    </row>
    <row r="4346" spans="4:4">
      <c r="D4346"/>
    </row>
    <row r="4347" spans="4:4">
      <c r="D4347"/>
    </row>
    <row r="4348" spans="4:4">
      <c r="D4348"/>
    </row>
    <row r="4349" spans="4:4">
      <c r="D4349"/>
    </row>
    <row r="4350" spans="4:4">
      <c r="D4350"/>
    </row>
    <row r="4351" spans="4:4">
      <c r="D4351"/>
    </row>
    <row r="4352" spans="4:4">
      <c r="D4352"/>
    </row>
    <row r="4353" spans="4:4">
      <c r="D4353"/>
    </row>
    <row r="4354" spans="4:4">
      <c r="D4354"/>
    </row>
    <row r="4355" spans="4:4">
      <c r="D4355"/>
    </row>
    <row r="4356" spans="4:4">
      <c r="D4356"/>
    </row>
    <row r="4357" spans="4:4">
      <c r="D4357"/>
    </row>
    <row r="4358" spans="4:4">
      <c r="D4358"/>
    </row>
    <row r="4359" spans="4:4">
      <c r="D4359"/>
    </row>
    <row r="4360" spans="4:4">
      <c r="D4360"/>
    </row>
    <row r="4361" spans="4:4">
      <c r="D4361"/>
    </row>
    <row r="4362" spans="4:4">
      <c r="D4362"/>
    </row>
    <row r="4363" spans="4:4">
      <c r="D4363"/>
    </row>
    <row r="4364" spans="4:4">
      <c r="D4364"/>
    </row>
    <row r="4365" spans="4:4">
      <c r="D4365"/>
    </row>
    <row r="4366" spans="4:4">
      <c r="D4366"/>
    </row>
    <row r="4367" spans="4:4">
      <c r="D4367"/>
    </row>
    <row r="4368" spans="4:4">
      <c r="D4368"/>
    </row>
    <row r="4369" spans="4:4">
      <c r="D4369"/>
    </row>
    <row r="4370" spans="4:4">
      <c r="D4370"/>
    </row>
    <row r="4371" spans="4:4">
      <c r="D4371"/>
    </row>
    <row r="4372" spans="4:4">
      <c r="D4372"/>
    </row>
    <row r="4373" spans="4:4">
      <c r="D4373"/>
    </row>
    <row r="4374" spans="4:4">
      <c r="D4374"/>
    </row>
    <row r="4375" spans="4:4">
      <c r="D4375"/>
    </row>
    <row r="4376" spans="4:4">
      <c r="D4376"/>
    </row>
    <row r="4377" spans="4:4">
      <c r="D4377"/>
    </row>
    <row r="4378" spans="4:4">
      <c r="D4378"/>
    </row>
    <row r="4379" spans="4:4">
      <c r="D4379"/>
    </row>
    <row r="4380" spans="4:4">
      <c r="D4380"/>
    </row>
    <row r="4381" spans="4:4">
      <c r="D4381"/>
    </row>
    <row r="4382" spans="4:4">
      <c r="D4382"/>
    </row>
    <row r="4383" spans="4:4">
      <c r="D4383"/>
    </row>
    <row r="4384" spans="4:4">
      <c r="D4384"/>
    </row>
    <row r="4385" spans="4:4">
      <c r="D4385"/>
    </row>
    <row r="4386" spans="4:4">
      <c r="D4386"/>
    </row>
    <row r="4387" spans="4:4">
      <c r="D4387"/>
    </row>
    <row r="4388" spans="4:4">
      <c r="D4388"/>
    </row>
    <row r="4389" spans="4:4">
      <c r="D4389"/>
    </row>
    <row r="4390" spans="4:4">
      <c r="D4390"/>
    </row>
    <row r="4391" spans="4:4">
      <c r="D4391"/>
    </row>
    <row r="4392" spans="4:4">
      <c r="D4392"/>
    </row>
    <row r="4393" spans="4:4">
      <c r="D4393"/>
    </row>
    <row r="4394" spans="4:4">
      <c r="D4394"/>
    </row>
    <row r="4395" spans="4:4">
      <c r="D4395"/>
    </row>
    <row r="4396" spans="4:4">
      <c r="D4396"/>
    </row>
    <row r="4397" spans="4:4">
      <c r="D4397"/>
    </row>
    <row r="4398" spans="4:4">
      <c r="D4398"/>
    </row>
    <row r="4399" spans="4:4">
      <c r="D4399"/>
    </row>
    <row r="4400" spans="4:4">
      <c r="D4400"/>
    </row>
    <row r="4401" spans="4:4">
      <c r="D4401"/>
    </row>
    <row r="4402" spans="4:4">
      <c r="D4402"/>
    </row>
    <row r="4403" spans="4:4">
      <c r="D4403"/>
    </row>
    <row r="4404" spans="4:4">
      <c r="D4404"/>
    </row>
    <row r="4405" spans="4:4">
      <c r="D4405"/>
    </row>
    <row r="4406" spans="4:4">
      <c r="D4406"/>
    </row>
    <row r="4407" spans="4:4">
      <c r="D4407"/>
    </row>
    <row r="4408" spans="4:4">
      <c r="D4408"/>
    </row>
    <row r="4409" spans="4:4">
      <c r="D4409"/>
    </row>
    <row r="4410" spans="4:4">
      <c r="D4410"/>
    </row>
    <row r="4411" spans="4:4">
      <c r="D4411"/>
    </row>
    <row r="4412" spans="4:4">
      <c r="D4412"/>
    </row>
    <row r="4413" spans="4:4">
      <c r="D4413"/>
    </row>
    <row r="4414" spans="4:4">
      <c r="D4414"/>
    </row>
    <row r="4415" spans="4:4">
      <c r="D4415"/>
    </row>
    <row r="4416" spans="4:4">
      <c r="D4416"/>
    </row>
    <row r="4417" spans="4:4">
      <c r="D4417"/>
    </row>
    <row r="4418" spans="4:4">
      <c r="D4418"/>
    </row>
    <row r="4419" spans="4:4">
      <c r="D4419"/>
    </row>
    <row r="4420" spans="4:4">
      <c r="D4420"/>
    </row>
    <row r="4421" spans="4:4">
      <c r="D4421"/>
    </row>
    <row r="4422" spans="4:4">
      <c r="D4422"/>
    </row>
    <row r="4423" spans="4:4">
      <c r="D4423"/>
    </row>
    <row r="4424" spans="4:4">
      <c r="D4424"/>
    </row>
    <row r="4425" spans="4:4">
      <c r="D4425"/>
    </row>
    <row r="4426" spans="4:4">
      <c r="D4426"/>
    </row>
    <row r="4427" spans="4:4">
      <c r="D4427"/>
    </row>
    <row r="4428" spans="4:4">
      <c r="D4428"/>
    </row>
    <row r="4429" spans="4:4">
      <c r="D4429"/>
    </row>
    <row r="4430" spans="4:4">
      <c r="D4430"/>
    </row>
    <row r="4431" spans="4:4">
      <c r="D4431"/>
    </row>
    <row r="4432" spans="4:4">
      <c r="D4432"/>
    </row>
    <row r="4433" spans="4:4">
      <c r="D4433"/>
    </row>
    <row r="4434" spans="4:4">
      <c r="D4434"/>
    </row>
    <row r="4435" spans="4:4">
      <c r="D4435"/>
    </row>
    <row r="4436" spans="4:4">
      <c r="D4436"/>
    </row>
    <row r="4437" spans="4:4">
      <c r="D4437"/>
    </row>
    <row r="4438" spans="4:4">
      <c r="D4438"/>
    </row>
    <row r="4439" spans="4:4">
      <c r="D4439"/>
    </row>
    <row r="4440" spans="4:4">
      <c r="D4440"/>
    </row>
    <row r="4441" spans="4:4">
      <c r="D4441"/>
    </row>
    <row r="4442" spans="4:4">
      <c r="D4442"/>
    </row>
    <row r="4443" spans="4:4">
      <c r="D4443"/>
    </row>
    <row r="4444" spans="4:4">
      <c r="D4444"/>
    </row>
    <row r="4445" spans="4:4">
      <c r="D4445"/>
    </row>
    <row r="4446" spans="4:4">
      <c r="D4446"/>
    </row>
    <row r="4447" spans="4:4">
      <c r="D4447"/>
    </row>
    <row r="4448" spans="4:4">
      <c r="D4448"/>
    </row>
    <row r="4449" spans="4:4">
      <c r="D4449"/>
    </row>
    <row r="4450" spans="4:4">
      <c r="D4450"/>
    </row>
    <row r="4451" spans="4:4">
      <c r="D4451"/>
    </row>
    <row r="4452" spans="4:4">
      <c r="D4452"/>
    </row>
    <row r="4453" spans="4:4">
      <c r="D4453"/>
    </row>
    <row r="4454" spans="4:4">
      <c r="D4454"/>
    </row>
    <row r="4455" spans="4:4">
      <c r="D4455"/>
    </row>
    <row r="4456" spans="4:4">
      <c r="D4456"/>
    </row>
    <row r="4457" spans="4:4">
      <c r="D4457"/>
    </row>
    <row r="4458" spans="4:4">
      <c r="D4458"/>
    </row>
    <row r="4459" spans="4:4">
      <c r="D4459"/>
    </row>
    <row r="4460" spans="4:4">
      <c r="D4460"/>
    </row>
    <row r="4461" spans="4:4">
      <c r="D4461"/>
    </row>
    <row r="4462" spans="4:4">
      <c r="D4462"/>
    </row>
    <row r="4463" spans="4:4">
      <c r="D4463"/>
    </row>
    <row r="4464" spans="4:4">
      <c r="D4464"/>
    </row>
    <row r="4465" spans="4:4">
      <c r="D4465"/>
    </row>
    <row r="4466" spans="4:4">
      <c r="D4466"/>
    </row>
    <row r="4467" spans="4:4">
      <c r="D4467"/>
    </row>
    <row r="4468" spans="4:4">
      <c r="D4468"/>
    </row>
    <row r="4469" spans="4:4">
      <c r="D4469"/>
    </row>
    <row r="4470" spans="4:4">
      <c r="D4470"/>
    </row>
    <row r="4471" spans="4:4">
      <c r="D4471"/>
    </row>
    <row r="4472" spans="4:4">
      <c r="D4472"/>
    </row>
    <row r="4473" spans="4:4">
      <c r="D4473"/>
    </row>
    <row r="4474" spans="4:4">
      <c r="D4474"/>
    </row>
    <row r="4475" spans="4:4">
      <c r="D4475"/>
    </row>
    <row r="4476" spans="4:4">
      <c r="D4476"/>
    </row>
    <row r="4477" spans="4:4">
      <c r="D4477"/>
    </row>
    <row r="4478" spans="4:4">
      <c r="D4478"/>
    </row>
    <row r="4479" spans="4:4">
      <c r="D4479"/>
    </row>
    <row r="4480" spans="4:4">
      <c r="D4480"/>
    </row>
    <row r="4481" spans="4:4">
      <c r="D4481"/>
    </row>
    <row r="4482" spans="4:4">
      <c r="D4482"/>
    </row>
    <row r="4483" spans="4:4">
      <c r="D4483"/>
    </row>
    <row r="4484" spans="4:4">
      <c r="D4484"/>
    </row>
    <row r="4485" spans="4:4">
      <c r="D4485"/>
    </row>
    <row r="4486" spans="4:4">
      <c r="D4486"/>
    </row>
    <row r="4487" spans="4:4">
      <c r="D4487"/>
    </row>
    <row r="4488" spans="4:4">
      <c r="D4488"/>
    </row>
    <row r="4489" spans="4:4">
      <c r="D4489"/>
    </row>
    <row r="4490" spans="4:4">
      <c r="D4490"/>
    </row>
    <row r="4491" spans="4:4">
      <c r="D4491"/>
    </row>
    <row r="4492" spans="4:4">
      <c r="D4492"/>
    </row>
    <row r="4493" spans="4:4">
      <c r="D4493"/>
    </row>
    <row r="4494" spans="4:4">
      <c r="D4494"/>
    </row>
    <row r="4495" spans="4:4">
      <c r="D4495"/>
    </row>
    <row r="4496" spans="4:4">
      <c r="D4496"/>
    </row>
    <row r="4497" spans="4:4">
      <c r="D4497"/>
    </row>
    <row r="4498" spans="4:4">
      <c r="D4498"/>
    </row>
    <row r="4499" spans="4:4">
      <c r="D4499"/>
    </row>
    <row r="4500" spans="4:4">
      <c r="D4500"/>
    </row>
    <row r="4501" spans="4:4">
      <c r="D4501"/>
    </row>
    <row r="4502" spans="4:4">
      <c r="D4502"/>
    </row>
    <row r="4503" spans="4:4">
      <c r="D4503"/>
    </row>
    <row r="4504" spans="4:4">
      <c r="D4504"/>
    </row>
    <row r="4505" spans="4:4">
      <c r="D4505"/>
    </row>
    <row r="4506" spans="4:4">
      <c r="D4506"/>
    </row>
    <row r="4507" spans="4:4">
      <c r="D4507"/>
    </row>
    <row r="4508" spans="4:4">
      <c r="D4508"/>
    </row>
    <row r="4509" spans="4:4">
      <c r="D4509"/>
    </row>
    <row r="4510" spans="4:4">
      <c r="D4510"/>
    </row>
    <row r="4511" spans="4:4">
      <c r="D4511"/>
    </row>
    <row r="4512" spans="4:4">
      <c r="D4512"/>
    </row>
    <row r="4513" spans="4:4">
      <c r="D4513"/>
    </row>
    <row r="4514" spans="4:4">
      <c r="D4514"/>
    </row>
    <row r="4515" spans="4:4">
      <c r="D4515"/>
    </row>
    <row r="4516" spans="4:4">
      <c r="D4516"/>
    </row>
    <row r="4517" spans="4:4">
      <c r="D4517"/>
    </row>
    <row r="4518" spans="4:4">
      <c r="D4518"/>
    </row>
    <row r="4519" spans="4:4">
      <c r="D4519"/>
    </row>
    <row r="4520" spans="4:4">
      <c r="D4520"/>
    </row>
    <row r="4521" spans="4:4">
      <c r="D4521"/>
    </row>
    <row r="4522" spans="4:4">
      <c r="D4522"/>
    </row>
    <row r="4523" spans="4:4">
      <c r="D4523"/>
    </row>
    <row r="4524" spans="4:4">
      <c r="D4524"/>
    </row>
    <row r="4525" spans="4:4">
      <c r="D4525"/>
    </row>
    <row r="4526" spans="4:4">
      <c r="D4526"/>
    </row>
    <row r="4527" spans="4:4">
      <c r="D4527"/>
    </row>
    <row r="4528" spans="4:4">
      <c r="D4528"/>
    </row>
    <row r="4529" spans="4:4">
      <c r="D4529"/>
    </row>
    <row r="4530" spans="4:4">
      <c r="D4530"/>
    </row>
    <row r="4531" spans="4:4">
      <c r="D4531"/>
    </row>
    <row r="4532" spans="4:4">
      <c r="D4532"/>
    </row>
    <row r="4533" spans="4:4">
      <c r="D4533"/>
    </row>
    <row r="4534" spans="4:4">
      <c r="D4534"/>
    </row>
    <row r="4535" spans="4:4">
      <c r="D4535"/>
    </row>
    <row r="4536" spans="4:4">
      <c r="D4536"/>
    </row>
    <row r="4537" spans="4:4">
      <c r="D4537"/>
    </row>
    <row r="4538" spans="4:4">
      <c r="D4538"/>
    </row>
    <row r="4539" spans="4:4">
      <c r="D4539"/>
    </row>
    <row r="4540" spans="4:4">
      <c r="D4540"/>
    </row>
    <row r="4541" spans="4:4">
      <c r="D4541"/>
    </row>
    <row r="4542" spans="4:4">
      <c r="D4542"/>
    </row>
    <row r="4543" spans="4:4">
      <c r="D4543"/>
    </row>
    <row r="4544" spans="4:4">
      <c r="D4544"/>
    </row>
    <row r="4545" spans="4:4">
      <c r="D4545"/>
    </row>
    <row r="4546" spans="4:4">
      <c r="D4546"/>
    </row>
    <row r="4547" spans="4:4">
      <c r="D4547"/>
    </row>
    <row r="4548" spans="4:4">
      <c r="D4548"/>
    </row>
    <row r="4549" spans="4:4">
      <c r="D4549"/>
    </row>
    <row r="4550" spans="4:4">
      <c r="D4550"/>
    </row>
    <row r="4551" spans="4:4">
      <c r="D4551"/>
    </row>
    <row r="4552" spans="4:4">
      <c r="D4552"/>
    </row>
    <row r="4553" spans="4:4">
      <c r="D4553"/>
    </row>
    <row r="4554" spans="4:4">
      <c r="D4554"/>
    </row>
    <row r="4555" spans="4:4">
      <c r="D4555"/>
    </row>
    <row r="4556" spans="4:4">
      <c r="D4556"/>
    </row>
    <row r="4557" spans="4:4">
      <c r="D4557"/>
    </row>
    <row r="4558" spans="4:4">
      <c r="D4558"/>
    </row>
    <row r="4559" spans="4:4">
      <c r="D4559"/>
    </row>
    <row r="4560" spans="4:4">
      <c r="D4560"/>
    </row>
    <row r="4561" spans="4:4">
      <c r="D4561"/>
    </row>
    <row r="4562" spans="4:4">
      <c r="D4562"/>
    </row>
    <row r="4563" spans="4:4">
      <c r="D4563"/>
    </row>
    <row r="4564" spans="4:4">
      <c r="D4564"/>
    </row>
    <row r="4565" spans="4:4">
      <c r="D4565"/>
    </row>
    <row r="4566" spans="4:4">
      <c r="D4566"/>
    </row>
    <row r="4567" spans="4:4">
      <c r="D4567"/>
    </row>
    <row r="4568" spans="4:4">
      <c r="D4568"/>
    </row>
    <row r="4569" spans="4:4">
      <c r="D4569"/>
    </row>
    <row r="4570" spans="4:4">
      <c r="D4570"/>
    </row>
    <row r="4571" spans="4:4">
      <c r="D4571"/>
    </row>
    <row r="4572" spans="4:4">
      <c r="D4572"/>
    </row>
    <row r="4573" spans="4:4">
      <c r="D4573"/>
    </row>
    <row r="4574" spans="4:4">
      <c r="D4574"/>
    </row>
    <row r="4575" spans="4:4">
      <c r="D4575"/>
    </row>
    <row r="4576" spans="4:4">
      <c r="D4576"/>
    </row>
    <row r="4577" spans="4:4">
      <c r="D4577"/>
    </row>
    <row r="4578" spans="4:4">
      <c r="D4578"/>
    </row>
    <row r="4579" spans="4:4">
      <c r="D4579"/>
    </row>
    <row r="4580" spans="4:4">
      <c r="D4580"/>
    </row>
    <row r="4581" spans="4:4">
      <c r="D4581"/>
    </row>
    <row r="4582" spans="4:4">
      <c r="D4582"/>
    </row>
    <row r="4583" spans="4:4">
      <c r="D4583"/>
    </row>
    <row r="4584" spans="4:4">
      <c r="D4584"/>
    </row>
    <row r="4585" spans="4:4">
      <c r="D4585"/>
    </row>
    <row r="4586" spans="4:4">
      <c r="D4586"/>
    </row>
    <row r="4587" spans="4:4">
      <c r="D4587"/>
    </row>
    <row r="4588" spans="4:4">
      <c r="D4588"/>
    </row>
    <row r="4589" spans="4:4">
      <c r="D4589"/>
    </row>
    <row r="4590" spans="4:4">
      <c r="D4590"/>
    </row>
    <row r="4591" spans="4:4">
      <c r="D4591"/>
    </row>
    <row r="4592" spans="4:4">
      <c r="D4592"/>
    </row>
    <row r="4593" spans="4:4">
      <c r="D4593"/>
    </row>
    <row r="4594" spans="4:4">
      <c r="D4594"/>
    </row>
    <row r="4595" spans="4:4">
      <c r="D4595"/>
    </row>
    <row r="4596" spans="4:4">
      <c r="D4596"/>
    </row>
    <row r="4597" spans="4:4">
      <c r="D4597"/>
    </row>
    <row r="4598" spans="4:4">
      <c r="D4598"/>
    </row>
    <row r="4599" spans="4:4">
      <c r="D4599"/>
    </row>
    <row r="4600" spans="4:4">
      <c r="D4600"/>
    </row>
    <row r="4601" spans="4:4">
      <c r="D4601"/>
    </row>
    <row r="4602" spans="4:4">
      <c r="D4602"/>
    </row>
    <row r="4603" spans="4:4">
      <c r="D4603"/>
    </row>
    <row r="4604" spans="4:4">
      <c r="D4604"/>
    </row>
    <row r="4605" spans="4:4">
      <c r="D4605"/>
    </row>
    <row r="4606" spans="4:4">
      <c r="D4606"/>
    </row>
    <row r="4607" spans="4:4">
      <c r="D4607"/>
    </row>
    <row r="4608" spans="4:4">
      <c r="D4608"/>
    </row>
    <row r="4609" spans="4:4">
      <c r="D4609"/>
    </row>
    <row r="4610" spans="4:4">
      <c r="D4610"/>
    </row>
    <row r="4611" spans="4:4">
      <c r="D4611"/>
    </row>
    <row r="4612" spans="4:4">
      <c r="D4612"/>
    </row>
    <row r="4613" spans="4:4">
      <c r="D4613"/>
    </row>
    <row r="4614" spans="4:4">
      <c r="D4614"/>
    </row>
    <row r="4615" spans="4:4">
      <c r="D4615"/>
    </row>
    <row r="4616" spans="4:4">
      <c r="D4616"/>
    </row>
    <row r="4617" spans="4:4">
      <c r="D4617"/>
    </row>
    <row r="4618" spans="4:4">
      <c r="D4618"/>
    </row>
    <row r="4619" spans="4:4">
      <c r="D4619"/>
    </row>
    <row r="4620" spans="4:4">
      <c r="D4620"/>
    </row>
    <row r="4621" spans="4:4">
      <c r="D4621"/>
    </row>
    <row r="4622" spans="4:4">
      <c r="D4622"/>
    </row>
    <row r="4623" spans="4:4">
      <c r="D4623"/>
    </row>
    <row r="4624" spans="4:4">
      <c r="D4624"/>
    </row>
    <row r="4625" spans="4:4">
      <c r="D4625"/>
    </row>
    <row r="4626" spans="4:4">
      <c r="D4626"/>
    </row>
    <row r="4627" spans="4:4">
      <c r="D4627"/>
    </row>
    <row r="4628" spans="4:4">
      <c r="D4628"/>
    </row>
    <row r="4629" spans="4:4">
      <c r="D4629"/>
    </row>
    <row r="4630" spans="4:4">
      <c r="D4630"/>
    </row>
    <row r="4631" spans="4:4">
      <c r="D4631"/>
    </row>
    <row r="4632" spans="4:4">
      <c r="D4632"/>
    </row>
    <row r="4633" spans="4:4">
      <c r="D4633"/>
    </row>
    <row r="4634" spans="4:4">
      <c r="D4634"/>
    </row>
    <row r="4635" spans="4:4">
      <c r="D4635"/>
    </row>
    <row r="4636" spans="4:4">
      <c r="D4636"/>
    </row>
    <row r="4637" spans="4:4">
      <c r="D4637"/>
    </row>
    <row r="4638" spans="4:4">
      <c r="D4638"/>
    </row>
    <row r="4639" spans="4:4">
      <c r="D4639"/>
    </row>
    <row r="4640" spans="4:4">
      <c r="D4640"/>
    </row>
    <row r="4641" spans="4:4">
      <c r="D4641"/>
    </row>
    <row r="4642" spans="4:4">
      <c r="D4642"/>
    </row>
    <row r="4643" spans="4:4">
      <c r="D4643"/>
    </row>
    <row r="4644" spans="4:4">
      <c r="D4644"/>
    </row>
    <row r="4645" spans="4:4">
      <c r="D4645"/>
    </row>
    <row r="4646" spans="4:4">
      <c r="D4646"/>
    </row>
    <row r="4647" spans="4:4">
      <c r="D4647"/>
    </row>
    <row r="4648" spans="4:4">
      <c r="D4648"/>
    </row>
    <row r="4649" spans="4:4">
      <c r="D4649"/>
    </row>
    <row r="4650" spans="4:4">
      <c r="D4650"/>
    </row>
    <row r="4651" spans="4:4">
      <c r="D4651"/>
    </row>
    <row r="4652" spans="4:4">
      <c r="D4652"/>
    </row>
    <row r="4653" spans="4:4">
      <c r="D4653"/>
    </row>
    <row r="4654" spans="4:4">
      <c r="D4654"/>
    </row>
    <row r="4655" spans="4:4">
      <c r="D4655"/>
    </row>
    <row r="4656" spans="4:4">
      <c r="D4656"/>
    </row>
    <row r="4657" spans="4:4">
      <c r="D4657"/>
    </row>
    <row r="4658" spans="4:4">
      <c r="D4658"/>
    </row>
    <row r="4659" spans="4:4">
      <c r="D4659"/>
    </row>
    <row r="4660" spans="4:4">
      <c r="D4660"/>
    </row>
    <row r="4661" spans="4:4">
      <c r="D4661"/>
    </row>
    <row r="4662" spans="4:4">
      <c r="D4662"/>
    </row>
    <row r="4663" spans="4:4">
      <c r="D4663"/>
    </row>
    <row r="4664" spans="4:4">
      <c r="D4664"/>
    </row>
    <row r="4665" spans="4:4">
      <c r="D4665"/>
    </row>
    <row r="4666" spans="4:4">
      <c r="D4666"/>
    </row>
    <row r="4667" spans="4:4">
      <c r="D4667"/>
    </row>
    <row r="4668" spans="4:4">
      <c r="D4668"/>
    </row>
    <row r="4669" spans="4:4">
      <c r="D4669"/>
    </row>
    <row r="4670" spans="4:4">
      <c r="D4670"/>
    </row>
    <row r="4671" spans="4:4">
      <c r="D4671"/>
    </row>
    <row r="4672" spans="4:4">
      <c r="D4672"/>
    </row>
    <row r="4673" spans="4:4">
      <c r="D4673"/>
    </row>
    <row r="4674" spans="4:4">
      <c r="D4674"/>
    </row>
    <row r="4675" spans="4:4">
      <c r="D4675"/>
    </row>
    <row r="4676" spans="4:4">
      <c r="D4676"/>
    </row>
    <row r="4677" spans="4:4">
      <c r="D4677"/>
    </row>
    <row r="4678" spans="4:4">
      <c r="D4678"/>
    </row>
    <row r="4679" spans="4:4">
      <c r="D4679"/>
    </row>
    <row r="4680" spans="4:4">
      <c r="D4680"/>
    </row>
    <row r="4681" spans="4:4">
      <c r="D4681"/>
    </row>
    <row r="4682" spans="4:4">
      <c r="D4682"/>
    </row>
    <row r="4683" spans="4:4">
      <c r="D4683"/>
    </row>
    <row r="4684" spans="4:4">
      <c r="D4684"/>
    </row>
    <row r="4685" spans="4:4">
      <c r="D4685"/>
    </row>
    <row r="4686" spans="4:4">
      <c r="D4686"/>
    </row>
    <row r="4687" spans="4:4">
      <c r="D4687"/>
    </row>
    <row r="4688" spans="4:4">
      <c r="D4688"/>
    </row>
    <row r="4689" spans="4:4">
      <c r="D4689"/>
    </row>
    <row r="4690" spans="4:4">
      <c r="D4690"/>
    </row>
    <row r="4691" spans="4:4">
      <c r="D4691"/>
    </row>
    <row r="4692" spans="4:4">
      <c r="D4692"/>
    </row>
    <row r="4693" spans="4:4">
      <c r="D4693"/>
    </row>
    <row r="4694" spans="4:4">
      <c r="D4694"/>
    </row>
    <row r="4695" spans="4:4">
      <c r="D4695"/>
    </row>
    <row r="4696" spans="4:4">
      <c r="D4696"/>
    </row>
    <row r="4697" spans="4:4">
      <c r="D4697"/>
    </row>
    <row r="4698" spans="4:4">
      <c r="D4698"/>
    </row>
    <row r="4699" spans="4:4">
      <c r="D4699"/>
    </row>
    <row r="4700" spans="4:4">
      <c r="D4700"/>
    </row>
    <row r="4701" spans="4:4">
      <c r="D4701"/>
    </row>
    <row r="4702" spans="4:4">
      <c r="D4702"/>
    </row>
    <row r="4703" spans="4:4">
      <c r="D4703"/>
    </row>
    <row r="4704" spans="4:4">
      <c r="D4704"/>
    </row>
    <row r="4705" spans="4:4">
      <c r="D4705"/>
    </row>
    <row r="4706" spans="4:4">
      <c r="D4706"/>
    </row>
    <row r="4707" spans="4:4">
      <c r="D4707"/>
    </row>
    <row r="4708" spans="4:4">
      <c r="D4708"/>
    </row>
    <row r="4709" spans="4:4">
      <c r="D4709"/>
    </row>
    <row r="4710" spans="4:4">
      <c r="D4710"/>
    </row>
    <row r="4711" spans="4:4">
      <c r="D4711"/>
    </row>
    <row r="4712" spans="4:4">
      <c r="D4712"/>
    </row>
    <row r="4713" spans="4:4">
      <c r="D4713"/>
    </row>
    <row r="4714" spans="4:4">
      <c r="D4714"/>
    </row>
    <row r="4715" spans="4:4">
      <c r="D4715"/>
    </row>
    <row r="4716" spans="4:4">
      <c r="D4716"/>
    </row>
    <row r="4717" spans="4:4">
      <c r="D4717"/>
    </row>
    <row r="4718" spans="4:4">
      <c r="D4718"/>
    </row>
    <row r="4719" spans="4:4">
      <c r="D4719"/>
    </row>
    <row r="4720" spans="4:4">
      <c r="D4720"/>
    </row>
    <row r="4721" spans="4:4">
      <c r="D4721"/>
    </row>
    <row r="4722" spans="4:4">
      <c r="D4722"/>
    </row>
    <row r="4723" spans="4:4">
      <c r="D4723"/>
    </row>
    <row r="4724" spans="4:4">
      <c r="D4724"/>
    </row>
    <row r="4725" spans="4:4">
      <c r="D4725"/>
    </row>
    <row r="4726" spans="4:4">
      <c r="D4726"/>
    </row>
    <row r="4727" spans="4:4">
      <c r="D4727"/>
    </row>
    <row r="4728" spans="4:4">
      <c r="D4728"/>
    </row>
    <row r="4729" spans="4:4">
      <c r="D4729"/>
    </row>
    <row r="4730" spans="4:4">
      <c r="D4730"/>
    </row>
    <row r="4731" spans="4:4">
      <c r="D4731"/>
    </row>
    <row r="4732" spans="4:4">
      <c r="D4732"/>
    </row>
    <row r="4733" spans="4:4">
      <c r="D4733"/>
    </row>
    <row r="4734" spans="4:4">
      <c r="D4734"/>
    </row>
    <row r="4735" spans="4:4">
      <c r="D4735"/>
    </row>
    <row r="4736" spans="4:4">
      <c r="D4736"/>
    </row>
    <row r="4737" spans="4:4">
      <c r="D4737"/>
    </row>
    <row r="4738" spans="4:4">
      <c r="D4738"/>
    </row>
    <row r="4739" spans="4:4">
      <c r="D4739"/>
    </row>
    <row r="4740" spans="4:4">
      <c r="D4740"/>
    </row>
    <row r="4741" spans="4:4">
      <c r="D4741"/>
    </row>
    <row r="4742" spans="4:4">
      <c r="D4742"/>
    </row>
    <row r="4743" spans="4:4">
      <c r="D4743"/>
    </row>
    <row r="4744" spans="4:4">
      <c r="D4744"/>
    </row>
    <row r="4745" spans="4:4">
      <c r="D4745"/>
    </row>
    <row r="4746" spans="4:4">
      <c r="D4746"/>
    </row>
    <row r="4747" spans="4:4">
      <c r="D4747"/>
    </row>
    <row r="4748" spans="4:4">
      <c r="D4748"/>
    </row>
    <row r="4749" spans="4:4">
      <c r="D4749"/>
    </row>
    <row r="4750" spans="4:4">
      <c r="D4750"/>
    </row>
    <row r="4751" spans="4:4">
      <c r="D4751"/>
    </row>
    <row r="4752" spans="4:4">
      <c r="D4752"/>
    </row>
    <row r="4753" spans="4:4">
      <c r="D4753"/>
    </row>
    <row r="4754" spans="4:4">
      <c r="D4754"/>
    </row>
    <row r="4755" spans="4:4">
      <c r="D4755"/>
    </row>
    <row r="4756" spans="4:4">
      <c r="D4756"/>
    </row>
    <row r="4757" spans="4:4">
      <c r="D4757"/>
    </row>
    <row r="4758" spans="4:4">
      <c r="D4758"/>
    </row>
    <row r="4759" spans="4:4">
      <c r="D4759"/>
    </row>
    <row r="4760" spans="4:4">
      <c r="D4760"/>
    </row>
    <row r="4761" spans="4:4">
      <c r="D4761"/>
    </row>
    <row r="4762" spans="4:4">
      <c r="D4762"/>
    </row>
    <row r="4763" spans="4:4">
      <c r="D4763"/>
    </row>
    <row r="4764" spans="4:4">
      <c r="D4764"/>
    </row>
    <row r="4765" spans="4:4">
      <c r="D4765"/>
    </row>
    <row r="4766" spans="4:4">
      <c r="D4766"/>
    </row>
    <row r="4767" spans="4:4">
      <c r="D4767"/>
    </row>
    <row r="4768" spans="4:4">
      <c r="D4768"/>
    </row>
    <row r="4769" spans="4:4">
      <c r="D4769"/>
    </row>
    <row r="4770" spans="4:4">
      <c r="D4770"/>
    </row>
    <row r="4771" spans="4:4">
      <c r="D4771"/>
    </row>
    <row r="4772" spans="4:4">
      <c r="D4772"/>
    </row>
    <row r="4773" spans="4:4">
      <c r="D4773"/>
    </row>
    <row r="4774" spans="4:4">
      <c r="D4774"/>
    </row>
    <row r="4775" spans="4:4">
      <c r="D4775"/>
    </row>
    <row r="4776" spans="4:4">
      <c r="D4776"/>
    </row>
    <row r="4777" spans="4:4">
      <c r="D4777"/>
    </row>
    <row r="4778" spans="4:4">
      <c r="D4778"/>
    </row>
    <row r="4779" spans="4:4">
      <c r="D4779"/>
    </row>
    <row r="4780" spans="4:4">
      <c r="D4780"/>
    </row>
    <row r="4781" spans="4:4">
      <c r="D4781"/>
    </row>
    <row r="4782" spans="4:4">
      <c r="D4782"/>
    </row>
    <row r="4783" spans="4:4">
      <c r="D4783"/>
    </row>
    <row r="4784" spans="4:4">
      <c r="D4784"/>
    </row>
    <row r="4785" spans="4:4">
      <c r="D4785"/>
    </row>
    <row r="4786" spans="4:4">
      <c r="D4786"/>
    </row>
    <row r="4787" spans="4:4">
      <c r="D4787"/>
    </row>
    <row r="4788" spans="4:4">
      <c r="D4788"/>
    </row>
    <row r="4789" spans="4:4">
      <c r="D4789"/>
    </row>
    <row r="4790" spans="4:4">
      <c r="D4790"/>
    </row>
    <row r="4791" spans="4:4">
      <c r="D4791"/>
    </row>
    <row r="4792" spans="4:4">
      <c r="D4792"/>
    </row>
    <row r="4793" spans="4:4">
      <c r="D4793"/>
    </row>
    <row r="4794" spans="4:4">
      <c r="D4794"/>
    </row>
    <row r="4795" spans="4:4">
      <c r="D4795"/>
    </row>
    <row r="4796" spans="4:4">
      <c r="D4796"/>
    </row>
    <row r="4797" spans="4:4">
      <c r="D4797"/>
    </row>
    <row r="4798" spans="4:4">
      <c r="D4798"/>
    </row>
    <row r="4799" spans="4:4">
      <c r="D4799"/>
    </row>
    <row r="4800" spans="4:4">
      <c r="D4800"/>
    </row>
    <row r="4801" spans="4:4">
      <c r="D4801"/>
    </row>
    <row r="4802" spans="4:4">
      <c r="D4802"/>
    </row>
    <row r="4803" spans="4:4">
      <c r="D4803"/>
    </row>
    <row r="4804" spans="4:4">
      <c r="D4804"/>
    </row>
    <row r="4805" spans="4:4">
      <c r="D4805"/>
    </row>
    <row r="4806" spans="4:4">
      <c r="D4806"/>
    </row>
    <row r="4807" spans="4:4">
      <c r="D4807"/>
    </row>
    <row r="4808" spans="4:4">
      <c r="D4808"/>
    </row>
    <row r="4809" spans="4:4">
      <c r="D4809"/>
    </row>
    <row r="4810" spans="4:4">
      <c r="D4810"/>
    </row>
    <row r="4811" spans="4:4">
      <c r="D4811"/>
    </row>
    <row r="4812" spans="4:4">
      <c r="D4812"/>
    </row>
    <row r="4813" spans="4:4">
      <c r="D4813"/>
    </row>
    <row r="4814" spans="4:4">
      <c r="D4814"/>
    </row>
    <row r="4815" spans="4:4">
      <c r="D4815"/>
    </row>
    <row r="4816" spans="4:4">
      <c r="D4816"/>
    </row>
    <row r="4817" spans="4:4">
      <c r="D4817"/>
    </row>
    <row r="4818" spans="4:4">
      <c r="D4818"/>
    </row>
    <row r="4819" spans="4:4">
      <c r="D4819"/>
    </row>
    <row r="4820" spans="4:4">
      <c r="D4820"/>
    </row>
    <row r="4821" spans="4:4">
      <c r="D4821"/>
    </row>
    <row r="4822" spans="4:4">
      <c r="D4822"/>
    </row>
    <row r="4823" spans="4:4">
      <c r="D4823"/>
    </row>
    <row r="4824" spans="4:4">
      <c r="D4824"/>
    </row>
    <row r="4825" spans="4:4">
      <c r="D4825"/>
    </row>
    <row r="4826" spans="4:4">
      <c r="D4826"/>
    </row>
    <row r="4827" spans="4:4">
      <c r="D4827"/>
    </row>
    <row r="4828" spans="4:4">
      <c r="D4828"/>
    </row>
    <row r="4829" spans="4:4">
      <c r="D4829"/>
    </row>
    <row r="4830" spans="4:4">
      <c r="D4830"/>
    </row>
    <row r="4831" spans="4:4">
      <c r="D4831"/>
    </row>
    <row r="4832" spans="4:4">
      <c r="D4832"/>
    </row>
    <row r="4833" spans="4:4">
      <c r="D4833"/>
    </row>
    <row r="4834" spans="4:4">
      <c r="D4834"/>
    </row>
    <row r="4835" spans="4:4">
      <c r="D4835"/>
    </row>
    <row r="4836" spans="4:4">
      <c r="D4836"/>
    </row>
    <row r="4837" spans="4:4">
      <c r="D4837"/>
    </row>
    <row r="4838" spans="4:4">
      <c r="D4838"/>
    </row>
    <row r="4839" spans="4:4">
      <c r="D4839"/>
    </row>
    <row r="4840" spans="4:4">
      <c r="D4840"/>
    </row>
    <row r="4841" spans="4:4">
      <c r="D4841"/>
    </row>
    <row r="4842" spans="4:4">
      <c r="D4842"/>
    </row>
    <row r="4843" spans="4:4">
      <c r="D4843"/>
    </row>
    <row r="4844" spans="4:4">
      <c r="D4844"/>
    </row>
    <row r="4845" spans="4:4">
      <c r="D4845"/>
    </row>
    <row r="4846" spans="4:4">
      <c r="D4846"/>
    </row>
    <row r="4847" spans="4:4">
      <c r="D4847"/>
    </row>
    <row r="4848" spans="4:4">
      <c r="D4848"/>
    </row>
    <row r="4849" spans="4:4">
      <c r="D4849"/>
    </row>
    <row r="4850" spans="4:4">
      <c r="D4850"/>
    </row>
    <row r="4851" spans="4:4">
      <c r="D4851"/>
    </row>
    <row r="4852" spans="4:4">
      <c r="D4852"/>
    </row>
    <row r="4853" spans="4:4">
      <c r="D4853"/>
    </row>
    <row r="4854" spans="4:4">
      <c r="D4854"/>
    </row>
    <row r="4855" spans="4:4">
      <c r="D4855"/>
    </row>
    <row r="4856" spans="4:4">
      <c r="D4856"/>
    </row>
    <row r="4857" spans="4:4">
      <c r="D4857"/>
    </row>
    <row r="4858" spans="4:4">
      <c r="D4858"/>
    </row>
    <row r="4859" spans="4:4">
      <c r="D4859"/>
    </row>
    <row r="4860" spans="4:4">
      <c r="D4860"/>
    </row>
    <row r="4861" spans="4:4">
      <c r="D4861"/>
    </row>
    <row r="4862" spans="4:4">
      <c r="D4862"/>
    </row>
    <row r="4863" spans="4:4">
      <c r="D4863"/>
    </row>
    <row r="4864" spans="4:4">
      <c r="D4864"/>
    </row>
    <row r="4865" spans="4:4">
      <c r="D4865"/>
    </row>
    <row r="4866" spans="4:4">
      <c r="D4866"/>
    </row>
    <row r="4867" spans="4:4">
      <c r="D4867"/>
    </row>
    <row r="4868" spans="4:4">
      <c r="D4868"/>
    </row>
    <row r="4869" spans="4:4">
      <c r="D4869"/>
    </row>
    <row r="4870" spans="4:4">
      <c r="D4870"/>
    </row>
    <row r="4871" spans="4:4">
      <c r="D4871"/>
    </row>
    <row r="4872" spans="4:4">
      <c r="D4872"/>
    </row>
    <row r="4873" spans="4:4">
      <c r="D4873"/>
    </row>
    <row r="4874" spans="4:4">
      <c r="D4874"/>
    </row>
    <row r="4875" spans="4:4">
      <c r="D4875"/>
    </row>
    <row r="4876" spans="4:4">
      <c r="D4876"/>
    </row>
    <row r="4877" spans="4:4">
      <c r="D4877"/>
    </row>
    <row r="4878" spans="4:4">
      <c r="D4878"/>
    </row>
    <row r="4879" spans="4:4">
      <c r="D4879"/>
    </row>
    <row r="4880" spans="4:4">
      <c r="D4880"/>
    </row>
    <row r="4881" spans="4:4">
      <c r="D4881"/>
    </row>
    <row r="4882" spans="4:4">
      <c r="D4882"/>
    </row>
    <row r="4883" spans="4:4">
      <c r="D4883"/>
    </row>
    <row r="4884" spans="4:4">
      <c r="D4884"/>
    </row>
    <row r="4885" spans="4:4">
      <c r="D4885"/>
    </row>
    <row r="4886" spans="4:4">
      <c r="D4886"/>
    </row>
    <row r="4887" spans="4:4">
      <c r="D4887"/>
    </row>
    <row r="4888" spans="4:4">
      <c r="D4888"/>
    </row>
    <row r="4889" spans="4:4">
      <c r="D4889"/>
    </row>
    <row r="4890" spans="4:4">
      <c r="D4890"/>
    </row>
    <row r="4891" spans="4:4">
      <c r="D4891"/>
    </row>
    <row r="4892" spans="4:4">
      <c r="D4892"/>
    </row>
    <row r="4893" spans="4:4">
      <c r="D4893"/>
    </row>
    <row r="4894" spans="4:4">
      <c r="D4894"/>
    </row>
    <row r="4895" spans="4:4">
      <c r="D4895"/>
    </row>
    <row r="4896" spans="4:4">
      <c r="D4896"/>
    </row>
    <row r="4897" spans="4:4">
      <c r="D4897"/>
    </row>
    <row r="4898" spans="4:4">
      <c r="D4898"/>
    </row>
    <row r="4899" spans="4:4">
      <c r="D4899"/>
    </row>
    <row r="4900" spans="4:4">
      <c r="D4900"/>
    </row>
    <row r="4901" spans="4:4">
      <c r="D4901"/>
    </row>
    <row r="4902" spans="4:4">
      <c r="D4902"/>
    </row>
    <row r="4903" spans="4:4">
      <c r="D4903"/>
    </row>
    <row r="4904" spans="4:4">
      <c r="D4904"/>
    </row>
    <row r="4905" spans="4:4">
      <c r="D4905"/>
    </row>
    <row r="4906" spans="4:4">
      <c r="D4906"/>
    </row>
    <row r="4907" spans="4:4">
      <c r="D4907"/>
    </row>
    <row r="4908" spans="4:4">
      <c r="D4908"/>
    </row>
    <row r="4909" spans="4:4">
      <c r="D4909"/>
    </row>
    <row r="4910" spans="4:4">
      <c r="D4910"/>
    </row>
    <row r="4911" spans="4:4">
      <c r="D4911"/>
    </row>
    <row r="4912" spans="4:4">
      <c r="D4912"/>
    </row>
    <row r="4913" spans="4:4">
      <c r="D4913"/>
    </row>
    <row r="4914" spans="4:4">
      <c r="D4914"/>
    </row>
    <row r="4915" spans="4:4">
      <c r="D4915"/>
    </row>
    <row r="4916" spans="4:4">
      <c r="D4916"/>
    </row>
    <row r="4917" spans="4:4">
      <c r="D4917"/>
    </row>
    <row r="4918" spans="4:4">
      <c r="D4918"/>
    </row>
    <row r="4919" spans="4:4">
      <c r="D4919"/>
    </row>
    <row r="4920" spans="4:4">
      <c r="D4920"/>
    </row>
    <row r="4921" spans="4:4">
      <c r="D4921"/>
    </row>
    <row r="4922" spans="4:4">
      <c r="D4922"/>
    </row>
    <row r="4923" spans="4:4">
      <c r="D4923"/>
    </row>
    <row r="4924" spans="4:4">
      <c r="D4924"/>
    </row>
    <row r="4925" spans="4:4">
      <c r="D4925"/>
    </row>
    <row r="4926" spans="4:4">
      <c r="D4926"/>
    </row>
    <row r="4927" spans="4:4">
      <c r="D4927"/>
    </row>
    <row r="4928" spans="4:4">
      <c r="D4928"/>
    </row>
    <row r="4929" spans="4:4">
      <c r="D4929"/>
    </row>
    <row r="4930" spans="4:4">
      <c r="D4930"/>
    </row>
    <row r="4931" spans="4:4">
      <c r="D4931"/>
    </row>
    <row r="4932" spans="4:4">
      <c r="D4932"/>
    </row>
    <row r="4933" spans="4:4">
      <c r="D4933"/>
    </row>
    <row r="4934" spans="4:4">
      <c r="D4934"/>
    </row>
    <row r="4935" spans="4:4">
      <c r="D4935"/>
    </row>
    <row r="4936" spans="4:4">
      <c r="D4936"/>
    </row>
    <row r="4937" spans="4:4">
      <c r="D4937"/>
    </row>
    <row r="4938" spans="4:4">
      <c r="D4938"/>
    </row>
    <row r="4939" spans="4:4">
      <c r="D4939"/>
    </row>
    <row r="4940" spans="4:4">
      <c r="D4940"/>
    </row>
    <row r="4941" spans="4:4">
      <c r="D4941"/>
    </row>
    <row r="4942" spans="4:4">
      <c r="D4942"/>
    </row>
    <row r="4943" spans="4:4">
      <c r="D4943"/>
    </row>
    <row r="4944" spans="4:4">
      <c r="D4944"/>
    </row>
    <row r="4945" spans="4:4">
      <c r="D4945"/>
    </row>
    <row r="4946" spans="4:4">
      <c r="D4946"/>
    </row>
    <row r="4947" spans="4:4">
      <c r="D4947"/>
    </row>
    <row r="4948" spans="4:4">
      <c r="D4948"/>
    </row>
    <row r="4949" spans="4:4">
      <c r="D4949"/>
    </row>
    <row r="4950" spans="4:4">
      <c r="D4950"/>
    </row>
    <row r="4951" spans="4:4">
      <c r="D4951"/>
    </row>
    <row r="4952" spans="4:4">
      <c r="D4952"/>
    </row>
    <row r="4953" spans="4:4">
      <c r="D4953"/>
    </row>
    <row r="4954" spans="4:4">
      <c r="D4954"/>
    </row>
    <row r="4955" spans="4:4">
      <c r="D4955"/>
    </row>
    <row r="4956" spans="4:4">
      <c r="D4956"/>
    </row>
    <row r="4957" spans="4:4">
      <c r="D4957"/>
    </row>
    <row r="4958" spans="4:4">
      <c r="D4958"/>
    </row>
    <row r="4959" spans="4:4">
      <c r="D4959"/>
    </row>
    <row r="4960" spans="4:4">
      <c r="D4960"/>
    </row>
    <row r="4961" spans="4:4">
      <c r="D4961"/>
    </row>
    <row r="4962" spans="4:4">
      <c r="D4962"/>
    </row>
    <row r="4963" spans="4:4">
      <c r="D4963"/>
    </row>
    <row r="4964" spans="4:4">
      <c r="D4964"/>
    </row>
    <row r="4965" spans="4:4">
      <c r="D4965"/>
    </row>
    <row r="4966" spans="4:4">
      <c r="D4966"/>
    </row>
    <row r="4967" spans="4:4">
      <c r="D4967"/>
    </row>
    <row r="4968" spans="4:4">
      <c r="D4968"/>
    </row>
    <row r="4969" spans="4:4">
      <c r="D4969"/>
    </row>
    <row r="4970" spans="4:4">
      <c r="D4970"/>
    </row>
    <row r="4971" spans="4:4">
      <c r="D4971"/>
    </row>
    <row r="4972" spans="4:4">
      <c r="D4972"/>
    </row>
    <row r="4973" spans="4:4">
      <c r="D4973"/>
    </row>
    <row r="4974" spans="4:4">
      <c r="D4974"/>
    </row>
    <row r="4975" spans="4:4">
      <c r="D4975"/>
    </row>
    <row r="4976" spans="4:4">
      <c r="D4976"/>
    </row>
    <row r="4977" spans="4:4">
      <c r="D4977"/>
    </row>
    <row r="4978" spans="4:4">
      <c r="D4978"/>
    </row>
    <row r="4979" spans="4:4">
      <c r="D4979"/>
    </row>
    <row r="4980" spans="4:4">
      <c r="D4980"/>
    </row>
    <row r="4981" spans="4:4">
      <c r="D4981"/>
    </row>
    <row r="4982" spans="4:4">
      <c r="D4982"/>
    </row>
    <row r="4983" spans="4:4">
      <c r="D4983"/>
    </row>
    <row r="4984" spans="4:4">
      <c r="D4984"/>
    </row>
    <row r="4985" spans="4:4">
      <c r="D4985"/>
    </row>
    <row r="4986" spans="4:4">
      <c r="D4986"/>
    </row>
    <row r="4987" spans="4:4">
      <c r="D4987"/>
    </row>
    <row r="4988" spans="4:4">
      <c r="D4988"/>
    </row>
    <row r="4989" spans="4:4">
      <c r="D4989"/>
    </row>
    <row r="4990" spans="4:4">
      <c r="D4990"/>
    </row>
    <row r="4991" spans="4:4">
      <c r="D4991"/>
    </row>
    <row r="4992" spans="4:4">
      <c r="D4992"/>
    </row>
    <row r="4993" spans="4:4">
      <c r="D4993"/>
    </row>
    <row r="4994" spans="4:4">
      <c r="D4994"/>
    </row>
    <row r="4995" spans="4:4">
      <c r="D4995"/>
    </row>
    <row r="4996" spans="4:4">
      <c r="D4996"/>
    </row>
    <row r="4997" spans="4:4">
      <c r="D4997"/>
    </row>
    <row r="4998" spans="4:4">
      <c r="D4998"/>
    </row>
    <row r="4999" spans="4:4">
      <c r="D4999"/>
    </row>
    <row r="5000" spans="4:4">
      <c r="D5000"/>
    </row>
    <row r="5001" spans="4:4">
      <c r="D5001"/>
    </row>
    <row r="5002" spans="4:4">
      <c r="D5002"/>
    </row>
    <row r="5003" spans="4:4">
      <c r="D5003"/>
    </row>
    <row r="5004" spans="4:4">
      <c r="D5004"/>
    </row>
    <row r="5005" spans="4:4">
      <c r="D5005"/>
    </row>
    <row r="5006" spans="4:4">
      <c r="D5006"/>
    </row>
    <row r="5007" spans="4:4">
      <c r="D5007"/>
    </row>
    <row r="5008" spans="4:4">
      <c r="D5008"/>
    </row>
    <row r="5009" spans="4:4">
      <c r="D5009"/>
    </row>
    <row r="5010" spans="4:4">
      <c r="D5010"/>
    </row>
    <row r="5011" spans="4:4">
      <c r="D5011"/>
    </row>
    <row r="5012" spans="4:4">
      <c r="D5012"/>
    </row>
    <row r="5013" spans="4:4">
      <c r="D5013"/>
    </row>
    <row r="5014" spans="4:4">
      <c r="D5014"/>
    </row>
    <row r="5015" spans="4:4">
      <c r="D5015"/>
    </row>
    <row r="5016" spans="4:4">
      <c r="D5016"/>
    </row>
    <row r="5017" spans="4:4">
      <c r="D5017"/>
    </row>
    <row r="5018" spans="4:4">
      <c r="D5018"/>
    </row>
    <row r="5019" spans="4:4">
      <c r="D5019"/>
    </row>
    <row r="5020" spans="4:4">
      <c r="D5020"/>
    </row>
    <row r="5021" spans="4:4">
      <c r="D5021"/>
    </row>
    <row r="5022" spans="4:4">
      <c r="D5022"/>
    </row>
    <row r="5023" spans="4:4">
      <c r="D5023"/>
    </row>
    <row r="5024" spans="4:4">
      <c r="D5024"/>
    </row>
    <row r="5025" spans="4:4">
      <c r="D5025"/>
    </row>
    <row r="5026" spans="4:4">
      <c r="D5026"/>
    </row>
    <row r="5027" spans="4:4">
      <c r="D5027"/>
    </row>
    <row r="5028" spans="4:4">
      <c r="D5028"/>
    </row>
    <row r="5029" spans="4:4">
      <c r="D5029"/>
    </row>
    <row r="5030" spans="4:4">
      <c r="D5030"/>
    </row>
    <row r="5031" spans="4:4">
      <c r="D5031"/>
    </row>
    <row r="5032" spans="4:4">
      <c r="D5032"/>
    </row>
    <row r="5033" spans="4:4">
      <c r="D5033"/>
    </row>
    <row r="5034" spans="4:4">
      <c r="D5034"/>
    </row>
    <row r="5035" spans="4:4">
      <c r="D5035"/>
    </row>
    <row r="5036" spans="4:4">
      <c r="D5036"/>
    </row>
    <row r="5037" spans="4:4">
      <c r="D5037"/>
    </row>
    <row r="5038" spans="4:4">
      <c r="D5038"/>
    </row>
    <row r="5039" spans="4:4">
      <c r="D5039"/>
    </row>
    <row r="5040" spans="4:4">
      <c r="D5040"/>
    </row>
    <row r="5041" spans="4:4">
      <c r="D5041"/>
    </row>
    <row r="5042" spans="4:4">
      <c r="D5042"/>
    </row>
    <row r="5043" spans="4:4">
      <c r="D5043"/>
    </row>
    <row r="5044" spans="4:4">
      <c r="D5044"/>
    </row>
    <row r="5045" spans="4:4">
      <c r="D5045"/>
    </row>
    <row r="5046" spans="4:4">
      <c r="D5046"/>
    </row>
    <row r="5047" spans="4:4">
      <c r="D5047"/>
    </row>
    <row r="5048" spans="4:4">
      <c r="D5048"/>
    </row>
    <row r="5049" spans="4:4">
      <c r="D5049"/>
    </row>
    <row r="5050" spans="4:4">
      <c r="D5050"/>
    </row>
    <row r="5051" spans="4:4">
      <c r="D5051"/>
    </row>
    <row r="5052" spans="4:4">
      <c r="D5052"/>
    </row>
    <row r="5053" spans="4:4">
      <c r="D5053"/>
    </row>
    <row r="5054" spans="4:4">
      <c r="D5054"/>
    </row>
    <row r="5055" spans="4:4">
      <c r="D5055"/>
    </row>
    <row r="5056" spans="4:4">
      <c r="D5056"/>
    </row>
    <row r="5057" spans="4:4">
      <c r="D5057"/>
    </row>
    <row r="5058" spans="4:4">
      <c r="D5058"/>
    </row>
    <row r="5059" spans="4:4">
      <c r="D5059"/>
    </row>
    <row r="5060" spans="4:4">
      <c r="D5060"/>
    </row>
    <row r="5061" spans="4:4">
      <c r="D5061"/>
    </row>
    <row r="5062" spans="4:4">
      <c r="D5062"/>
    </row>
    <row r="5063" spans="4:4">
      <c r="D5063"/>
    </row>
    <row r="5064" spans="4:4">
      <c r="D5064"/>
    </row>
    <row r="5065" spans="4:4">
      <c r="D5065"/>
    </row>
    <row r="5066" spans="4:4">
      <c r="D5066"/>
    </row>
    <row r="5067" spans="4:4">
      <c r="D5067"/>
    </row>
    <row r="5068" spans="4:4">
      <c r="D5068"/>
    </row>
    <row r="5069" spans="4:4">
      <c r="D5069"/>
    </row>
    <row r="5070" spans="4:4">
      <c r="D5070"/>
    </row>
    <row r="5071" spans="4:4">
      <c r="D5071"/>
    </row>
    <row r="5072" spans="4:4">
      <c r="D5072"/>
    </row>
    <row r="5073" spans="4:4">
      <c r="D5073"/>
    </row>
    <row r="5074" spans="4:4">
      <c r="D5074"/>
    </row>
    <row r="5075" spans="4:4">
      <c r="D5075"/>
    </row>
    <row r="5076" spans="4:4">
      <c r="D5076"/>
    </row>
    <row r="5077" spans="4:4">
      <c r="D5077"/>
    </row>
    <row r="5078" spans="4:4">
      <c r="D5078"/>
    </row>
    <row r="5079" spans="4:4">
      <c r="D5079"/>
    </row>
    <row r="5080" spans="4:4">
      <c r="D5080"/>
    </row>
    <row r="5081" spans="4:4">
      <c r="D5081"/>
    </row>
    <row r="5082" spans="4:4">
      <c r="D5082"/>
    </row>
    <row r="5083" spans="4:4">
      <c r="D5083"/>
    </row>
    <row r="5084" spans="4:4">
      <c r="D5084"/>
    </row>
    <row r="5085" spans="4:4">
      <c r="D5085"/>
    </row>
    <row r="5086" spans="4:4">
      <c r="D5086"/>
    </row>
    <row r="5087" spans="4:4">
      <c r="D5087"/>
    </row>
    <row r="5088" spans="4:4">
      <c r="D5088"/>
    </row>
    <row r="5089" spans="4:4">
      <c r="D5089"/>
    </row>
    <row r="5090" spans="4:4">
      <c r="D5090"/>
    </row>
    <row r="5091" spans="4:4">
      <c r="D5091"/>
    </row>
    <row r="5092" spans="4:4">
      <c r="D5092"/>
    </row>
    <row r="5093" spans="4:4">
      <c r="D5093"/>
    </row>
    <row r="5094" spans="4:4">
      <c r="D5094"/>
    </row>
    <row r="5095" spans="4:4">
      <c r="D5095"/>
    </row>
    <row r="5096" spans="4:4">
      <c r="D5096"/>
    </row>
    <row r="5097" spans="4:4">
      <c r="D5097"/>
    </row>
    <row r="5098" spans="4:4">
      <c r="D5098"/>
    </row>
    <row r="5099" spans="4:4">
      <c r="D5099"/>
    </row>
    <row r="5100" spans="4:4">
      <c r="D5100"/>
    </row>
    <row r="5101" spans="4:4">
      <c r="D5101"/>
    </row>
    <row r="5102" spans="4:4">
      <c r="D5102"/>
    </row>
    <row r="5103" spans="4:4">
      <c r="D5103"/>
    </row>
    <row r="5104" spans="4:4">
      <c r="D5104"/>
    </row>
    <row r="5105" spans="4:4">
      <c r="D5105"/>
    </row>
    <row r="5106" spans="4:4">
      <c r="D5106"/>
    </row>
    <row r="5107" spans="4:4">
      <c r="D5107"/>
    </row>
    <row r="5108" spans="4:4">
      <c r="D5108"/>
    </row>
    <row r="5109" spans="4:4">
      <c r="D5109"/>
    </row>
    <row r="5110" spans="4:4">
      <c r="D5110"/>
    </row>
    <row r="5111" spans="4:4">
      <c r="D5111"/>
    </row>
    <row r="5112" spans="4:4">
      <c r="D5112"/>
    </row>
    <row r="5113" spans="4:4">
      <c r="D5113"/>
    </row>
    <row r="5114" spans="4:4">
      <c r="D5114"/>
    </row>
    <row r="5115" spans="4:4">
      <c r="D5115"/>
    </row>
    <row r="5116" spans="4:4">
      <c r="D5116"/>
    </row>
    <row r="5117" spans="4:4">
      <c r="D5117"/>
    </row>
    <row r="5118" spans="4:4">
      <c r="D5118"/>
    </row>
    <row r="5119" spans="4:4">
      <c r="D5119"/>
    </row>
    <row r="5120" spans="4:4">
      <c r="D5120"/>
    </row>
    <row r="5121" spans="4:4">
      <c r="D5121"/>
    </row>
    <row r="5122" spans="4:4">
      <c r="D5122"/>
    </row>
    <row r="5123" spans="4:4">
      <c r="D5123"/>
    </row>
    <row r="5124" spans="4:4">
      <c r="D5124"/>
    </row>
    <row r="5125" spans="4:4">
      <c r="D5125"/>
    </row>
    <row r="5126" spans="4:4">
      <c r="D5126"/>
    </row>
    <row r="5127" spans="4:4">
      <c r="D5127"/>
    </row>
    <row r="5128" spans="4:4">
      <c r="D5128"/>
    </row>
    <row r="5129" spans="4:4">
      <c r="D5129"/>
    </row>
    <row r="5130" spans="4:4">
      <c r="D5130"/>
    </row>
    <row r="5131" spans="4:4">
      <c r="D5131"/>
    </row>
    <row r="5132" spans="4:4">
      <c r="D5132"/>
    </row>
    <row r="5133" spans="4:4">
      <c r="D5133"/>
    </row>
    <row r="5134" spans="4:4">
      <c r="D5134"/>
    </row>
    <row r="5135" spans="4:4">
      <c r="D5135"/>
    </row>
    <row r="5136" spans="4:4">
      <c r="D5136"/>
    </row>
    <row r="5137" spans="4:4">
      <c r="D5137"/>
    </row>
    <row r="5138" spans="4:4">
      <c r="D5138"/>
    </row>
    <row r="5139" spans="4:4">
      <c r="D5139"/>
    </row>
    <row r="5140" spans="4:4">
      <c r="D5140"/>
    </row>
    <row r="5141" spans="4:4">
      <c r="D5141"/>
    </row>
    <row r="5142" spans="4:4">
      <c r="D5142"/>
    </row>
    <row r="5143" spans="4:4">
      <c r="D5143"/>
    </row>
    <row r="5144" spans="4:4">
      <c r="D5144"/>
    </row>
    <row r="5145" spans="4:4">
      <c r="D5145"/>
    </row>
    <row r="5146" spans="4:4">
      <c r="D5146"/>
    </row>
    <row r="5147" spans="4:4">
      <c r="D5147"/>
    </row>
    <row r="5148" spans="4:4">
      <c r="D5148"/>
    </row>
    <row r="5149" spans="4:4">
      <c r="D5149"/>
    </row>
    <row r="5150" spans="4:4">
      <c r="D5150"/>
    </row>
    <row r="5151" spans="4:4">
      <c r="D5151"/>
    </row>
    <row r="5152" spans="4:4">
      <c r="D5152"/>
    </row>
    <row r="5153" spans="4:4">
      <c r="D5153"/>
    </row>
    <row r="5154" spans="4:4">
      <c r="D5154"/>
    </row>
    <row r="5155" spans="4:4">
      <c r="D5155"/>
    </row>
    <row r="5156" spans="4:4">
      <c r="D5156"/>
    </row>
    <row r="5157" spans="4:4">
      <c r="D5157"/>
    </row>
    <row r="5158" spans="4:4">
      <c r="D5158"/>
    </row>
    <row r="5159" spans="4:4">
      <c r="D5159"/>
    </row>
    <row r="5160" spans="4:4">
      <c r="D5160"/>
    </row>
    <row r="5161" spans="4:4">
      <c r="D5161"/>
    </row>
    <row r="5162" spans="4:4">
      <c r="D5162"/>
    </row>
    <row r="5163" spans="4:4">
      <c r="D5163"/>
    </row>
    <row r="5164" spans="4:4">
      <c r="D5164"/>
    </row>
    <row r="5165" spans="4:4">
      <c r="D5165"/>
    </row>
    <row r="5166" spans="4:4">
      <c r="D5166"/>
    </row>
    <row r="5167" spans="4:4">
      <c r="D5167"/>
    </row>
    <row r="5168" spans="4:4">
      <c r="D5168"/>
    </row>
    <row r="5169" spans="4:4">
      <c r="D5169"/>
    </row>
    <row r="5170" spans="4:4">
      <c r="D5170"/>
    </row>
    <row r="5171" spans="4:4">
      <c r="D5171"/>
    </row>
    <row r="5172" spans="4:4">
      <c r="D5172"/>
    </row>
    <row r="5173" spans="4:4">
      <c r="D5173"/>
    </row>
    <row r="5174" spans="4:4">
      <c r="D5174"/>
    </row>
    <row r="5175" spans="4:4">
      <c r="D5175"/>
    </row>
    <row r="5176" spans="4:4">
      <c r="D5176"/>
    </row>
    <row r="5177" spans="4:4">
      <c r="D5177"/>
    </row>
    <row r="5178" spans="4:4">
      <c r="D5178"/>
    </row>
    <row r="5179" spans="4:4">
      <c r="D5179"/>
    </row>
    <row r="5180" spans="4:4">
      <c r="D5180"/>
    </row>
    <row r="5181" spans="4:4">
      <c r="D5181"/>
    </row>
    <row r="5182" spans="4:4">
      <c r="D5182"/>
    </row>
    <row r="5183" spans="4:4">
      <c r="D5183"/>
    </row>
    <row r="5184" spans="4:4">
      <c r="D5184"/>
    </row>
    <row r="5185" spans="4:4">
      <c r="D5185"/>
    </row>
    <row r="5186" spans="4:4">
      <c r="D5186"/>
    </row>
    <row r="5187" spans="4:4">
      <c r="D5187"/>
    </row>
    <row r="5188" spans="4:4">
      <c r="D5188"/>
    </row>
    <row r="5189" spans="4:4">
      <c r="D5189"/>
    </row>
    <row r="5190" spans="4:4">
      <c r="D5190"/>
    </row>
    <row r="5191" spans="4:4">
      <c r="D5191"/>
    </row>
    <row r="5192" spans="4:4">
      <c r="D5192"/>
    </row>
    <row r="5193" spans="4:4">
      <c r="D5193"/>
    </row>
    <row r="5194" spans="4:4">
      <c r="D5194"/>
    </row>
    <row r="5195" spans="4:4">
      <c r="D5195"/>
    </row>
    <row r="5196" spans="4:4">
      <c r="D5196"/>
    </row>
    <row r="5197" spans="4:4">
      <c r="D5197"/>
    </row>
    <row r="5198" spans="4:4">
      <c r="D5198"/>
    </row>
    <row r="5199" spans="4:4">
      <c r="D5199"/>
    </row>
    <row r="5200" spans="4:4">
      <c r="D5200"/>
    </row>
    <row r="5201" spans="4:4">
      <c r="D5201"/>
    </row>
    <row r="5202" spans="4:4">
      <c r="D5202"/>
    </row>
    <row r="5203" spans="4:4">
      <c r="D5203"/>
    </row>
    <row r="5204" spans="4:4">
      <c r="D5204"/>
    </row>
    <row r="5205" spans="4:4">
      <c r="D5205"/>
    </row>
    <row r="5206" spans="4:4">
      <c r="D5206"/>
    </row>
    <row r="5207" spans="4:4">
      <c r="D5207"/>
    </row>
    <row r="5208" spans="4:4">
      <c r="D5208"/>
    </row>
    <row r="5209" spans="4:4">
      <c r="D5209"/>
    </row>
    <row r="5210" spans="4:4">
      <c r="D5210"/>
    </row>
    <row r="5211" spans="4:4">
      <c r="D5211"/>
    </row>
    <row r="5212" spans="4:4">
      <c r="D5212"/>
    </row>
    <row r="5213" spans="4:4">
      <c r="D5213"/>
    </row>
    <row r="5214" spans="4:4">
      <c r="D5214"/>
    </row>
    <row r="5215" spans="4:4">
      <c r="D5215"/>
    </row>
    <row r="5216" spans="4:4">
      <c r="D5216"/>
    </row>
    <row r="5217" spans="4:4">
      <c r="D5217"/>
    </row>
    <row r="5218" spans="4:4">
      <c r="D5218"/>
    </row>
    <row r="5219" spans="4:4">
      <c r="D5219"/>
    </row>
    <row r="5220" spans="4:4">
      <c r="D5220"/>
    </row>
    <row r="5221" spans="4:4">
      <c r="D5221"/>
    </row>
    <row r="5222" spans="4:4">
      <c r="D5222"/>
    </row>
    <row r="5223" spans="4:4">
      <c r="D5223"/>
    </row>
    <row r="5224" spans="4:4">
      <c r="D5224"/>
    </row>
    <row r="5225" spans="4:4">
      <c r="D5225"/>
    </row>
    <row r="5226" spans="4:4">
      <c r="D5226"/>
    </row>
    <row r="5227" spans="4:4">
      <c r="D5227"/>
    </row>
    <row r="5228" spans="4:4">
      <c r="D5228"/>
    </row>
    <row r="5229" spans="4:4">
      <c r="D5229"/>
    </row>
    <row r="5230" spans="4:4">
      <c r="D5230"/>
    </row>
    <row r="5231" spans="4:4">
      <c r="D5231"/>
    </row>
    <row r="5232" spans="4:4">
      <c r="D5232"/>
    </row>
    <row r="5233" spans="4:4">
      <c r="D5233"/>
    </row>
    <row r="5234" spans="4:4">
      <c r="D5234"/>
    </row>
    <row r="5235" spans="4:4">
      <c r="D5235"/>
    </row>
    <row r="5236" spans="4:4">
      <c r="D5236"/>
    </row>
    <row r="5237" spans="4:4">
      <c r="D5237"/>
    </row>
    <row r="5238" spans="4:4">
      <c r="D5238"/>
    </row>
    <row r="5239" spans="4:4">
      <c r="D5239"/>
    </row>
    <row r="5240" spans="4:4">
      <c r="D5240"/>
    </row>
    <row r="5241" spans="4:4">
      <c r="D5241"/>
    </row>
    <row r="5242" spans="4:4">
      <c r="D5242"/>
    </row>
    <row r="5243" spans="4:4">
      <c r="D5243"/>
    </row>
    <row r="5244" spans="4:4">
      <c r="D5244"/>
    </row>
    <row r="5245" spans="4:4">
      <c r="D5245"/>
    </row>
    <row r="5246" spans="4:4">
      <c r="D5246"/>
    </row>
    <row r="5247" spans="4:4">
      <c r="D5247"/>
    </row>
    <row r="5248" spans="4:4">
      <c r="D5248"/>
    </row>
    <row r="5249" spans="4:4">
      <c r="D5249"/>
    </row>
    <row r="5250" spans="4:4">
      <c r="D5250"/>
    </row>
    <row r="5251" spans="4:4">
      <c r="D5251"/>
    </row>
    <row r="5252" spans="4:4">
      <c r="D5252"/>
    </row>
    <row r="5253" spans="4:4">
      <c r="D5253"/>
    </row>
    <row r="5254" spans="4:4">
      <c r="D5254"/>
    </row>
    <row r="5255" spans="4:4">
      <c r="D5255"/>
    </row>
    <row r="5256" spans="4:4">
      <c r="D5256"/>
    </row>
    <row r="5257" spans="4:4">
      <c r="D5257"/>
    </row>
    <row r="5258" spans="4:4">
      <c r="D5258"/>
    </row>
    <row r="5259" spans="4:4">
      <c r="D5259"/>
    </row>
    <row r="5260" spans="4:4">
      <c r="D5260"/>
    </row>
    <row r="5261" spans="4:4">
      <c r="D5261"/>
    </row>
    <row r="5262" spans="4:4">
      <c r="D5262"/>
    </row>
    <row r="5263" spans="4:4">
      <c r="D5263"/>
    </row>
    <row r="5264" spans="4:4">
      <c r="D5264"/>
    </row>
    <row r="5265" spans="4:4">
      <c r="D5265"/>
    </row>
    <row r="5266" spans="4:4">
      <c r="D5266"/>
    </row>
    <row r="5267" spans="4:4">
      <c r="D5267"/>
    </row>
    <row r="5268" spans="4:4">
      <c r="D5268"/>
    </row>
    <row r="5269" spans="4:4">
      <c r="D5269"/>
    </row>
    <row r="5270" spans="4:4">
      <c r="D5270"/>
    </row>
    <row r="5271" spans="4:4">
      <c r="D5271"/>
    </row>
    <row r="5272" spans="4:4">
      <c r="D5272"/>
    </row>
    <row r="5273" spans="4:4">
      <c r="D5273"/>
    </row>
    <row r="5274" spans="4:4">
      <c r="D5274"/>
    </row>
    <row r="5275" spans="4:4">
      <c r="D5275"/>
    </row>
    <row r="5276" spans="4:4">
      <c r="D5276"/>
    </row>
    <row r="5277" spans="4:4">
      <c r="D5277"/>
    </row>
    <row r="5278" spans="4:4">
      <c r="D5278"/>
    </row>
    <row r="5279" spans="4:4">
      <c r="D5279"/>
    </row>
    <row r="5280" spans="4:4">
      <c r="D5280"/>
    </row>
    <row r="5281" spans="4:4">
      <c r="D5281"/>
    </row>
    <row r="5282" spans="4:4">
      <c r="D5282"/>
    </row>
    <row r="5283" spans="4:4">
      <c r="D5283"/>
    </row>
    <row r="5284" spans="4:4">
      <c r="D5284"/>
    </row>
    <row r="5285" spans="4:4">
      <c r="D5285"/>
    </row>
    <row r="5286" spans="4:4">
      <c r="D5286"/>
    </row>
    <row r="5287" spans="4:4">
      <c r="D5287"/>
    </row>
    <row r="5288" spans="4:4">
      <c r="D5288"/>
    </row>
    <row r="5289" spans="4:4">
      <c r="D5289"/>
    </row>
    <row r="5290" spans="4:4">
      <c r="D5290"/>
    </row>
    <row r="5291" spans="4:4">
      <c r="D5291"/>
    </row>
    <row r="5292" spans="4:4">
      <c r="D5292"/>
    </row>
    <row r="5293" spans="4:4">
      <c r="D5293"/>
    </row>
    <row r="5294" spans="4:4">
      <c r="D5294"/>
    </row>
    <row r="5295" spans="4:4">
      <c r="D5295"/>
    </row>
    <row r="5296" spans="4:4">
      <c r="D5296"/>
    </row>
    <row r="5297" spans="4:4">
      <c r="D5297"/>
    </row>
    <row r="5298" spans="4:4">
      <c r="D5298"/>
    </row>
    <row r="5299" spans="4:4">
      <c r="D5299"/>
    </row>
    <row r="5300" spans="4:4">
      <c r="D5300"/>
    </row>
    <row r="5301" spans="4:4">
      <c r="D5301"/>
    </row>
    <row r="5302" spans="4:4">
      <c r="D5302"/>
    </row>
    <row r="5303" spans="4:4">
      <c r="D5303"/>
    </row>
    <row r="5304" spans="4:4">
      <c r="D5304"/>
    </row>
    <row r="5305" spans="4:4">
      <c r="D5305"/>
    </row>
    <row r="5306" spans="4:4">
      <c r="D5306"/>
    </row>
    <row r="5307" spans="4:4">
      <c r="D5307"/>
    </row>
    <row r="5308" spans="4:4">
      <c r="D5308"/>
    </row>
    <row r="5309" spans="4:4">
      <c r="D5309"/>
    </row>
    <row r="5310" spans="4:4">
      <c r="D5310"/>
    </row>
    <row r="5311" spans="4:4">
      <c r="D5311"/>
    </row>
    <row r="5312" spans="4:4">
      <c r="D5312"/>
    </row>
    <row r="5313" spans="4:4">
      <c r="D5313"/>
    </row>
    <row r="5314" spans="4:4">
      <c r="D5314"/>
    </row>
    <row r="5315" spans="4:4">
      <c r="D5315"/>
    </row>
    <row r="5316" spans="4:4">
      <c r="D5316"/>
    </row>
    <row r="5317" spans="4:4">
      <c r="D5317"/>
    </row>
    <row r="5318" spans="4:4">
      <c r="D5318"/>
    </row>
    <row r="5319" spans="4:4">
      <c r="D5319"/>
    </row>
    <row r="5320" spans="4:4">
      <c r="D5320"/>
    </row>
    <row r="5321" spans="4:4">
      <c r="D5321"/>
    </row>
    <row r="5322" spans="4:4">
      <c r="D5322"/>
    </row>
    <row r="5323" spans="4:4">
      <c r="D5323"/>
    </row>
    <row r="5324" spans="4:4">
      <c r="D5324"/>
    </row>
    <row r="5325" spans="4:4">
      <c r="D5325"/>
    </row>
    <row r="5326" spans="4:4">
      <c r="D5326"/>
    </row>
    <row r="5327" spans="4:4">
      <c r="D5327"/>
    </row>
    <row r="5328" spans="4:4">
      <c r="D5328"/>
    </row>
    <row r="5329" spans="4:4">
      <c r="D5329"/>
    </row>
    <row r="5330" spans="4:4">
      <c r="D5330"/>
    </row>
    <row r="5331" spans="4:4">
      <c r="D5331"/>
    </row>
    <row r="5332" spans="4:4">
      <c r="D5332"/>
    </row>
    <row r="5333" spans="4:4">
      <c r="D5333"/>
    </row>
    <row r="5334" spans="4:4">
      <c r="D5334"/>
    </row>
    <row r="5335" spans="4:4">
      <c r="D5335"/>
    </row>
    <row r="5336" spans="4:4">
      <c r="D5336"/>
    </row>
    <row r="5337" spans="4:4">
      <c r="D5337"/>
    </row>
    <row r="5338" spans="4:4">
      <c r="D5338"/>
    </row>
    <row r="5339" spans="4:4">
      <c r="D5339"/>
    </row>
    <row r="5340" spans="4:4">
      <c r="D5340"/>
    </row>
    <row r="5341" spans="4:4">
      <c r="D5341"/>
    </row>
    <row r="5342" spans="4:4">
      <c r="D5342"/>
    </row>
    <row r="5343" spans="4:4">
      <c r="D5343"/>
    </row>
    <row r="5344" spans="4:4">
      <c r="D5344"/>
    </row>
    <row r="5345" spans="4:4">
      <c r="D5345"/>
    </row>
    <row r="5346" spans="4:4">
      <c r="D5346"/>
    </row>
    <row r="5347" spans="4:4">
      <c r="D5347"/>
    </row>
    <row r="5348" spans="4:4">
      <c r="D5348"/>
    </row>
    <row r="5349" spans="4:4">
      <c r="D5349"/>
    </row>
    <row r="5350" spans="4:4">
      <c r="D5350"/>
    </row>
    <row r="5351" spans="4:4">
      <c r="D5351"/>
    </row>
    <row r="5352" spans="4:4">
      <c r="D5352"/>
    </row>
    <row r="5353" spans="4:4">
      <c r="D5353"/>
    </row>
    <row r="5354" spans="4:4">
      <c r="D5354"/>
    </row>
    <row r="5355" spans="4:4">
      <c r="D5355"/>
    </row>
    <row r="5356" spans="4:4">
      <c r="D5356"/>
    </row>
    <row r="5357" spans="4:4">
      <c r="D5357"/>
    </row>
    <row r="5358" spans="4:4">
      <c r="D5358"/>
    </row>
    <row r="5359" spans="4:4">
      <c r="D5359"/>
    </row>
    <row r="5360" spans="4:4">
      <c r="D5360"/>
    </row>
    <row r="5361" spans="4:4">
      <c r="D5361"/>
    </row>
    <row r="5362" spans="4:4">
      <c r="D5362"/>
    </row>
    <row r="5363" spans="4:4">
      <c r="D5363"/>
    </row>
    <row r="5364" spans="4:4">
      <c r="D5364"/>
    </row>
    <row r="5365" spans="4:4">
      <c r="D5365"/>
    </row>
    <row r="5366" spans="4:4">
      <c r="D5366"/>
    </row>
    <row r="5367" spans="4:4">
      <c r="D5367"/>
    </row>
    <row r="5368" spans="4:4">
      <c r="D5368"/>
    </row>
    <row r="5369" spans="4:4">
      <c r="D5369"/>
    </row>
    <row r="5370" spans="4:4">
      <c r="D5370"/>
    </row>
    <row r="5371" spans="4:4">
      <c r="D5371"/>
    </row>
    <row r="5372" spans="4:4">
      <c r="D5372"/>
    </row>
    <row r="5373" spans="4:4">
      <c r="D5373"/>
    </row>
    <row r="5374" spans="4:4">
      <c r="D5374"/>
    </row>
    <row r="5375" spans="4:4">
      <c r="D5375"/>
    </row>
    <row r="5376" spans="4:4">
      <c r="D5376"/>
    </row>
    <row r="5377" spans="4:4">
      <c r="D5377"/>
    </row>
    <row r="5378" spans="4:4">
      <c r="D5378"/>
    </row>
    <row r="5379" spans="4:4">
      <c r="D5379"/>
    </row>
    <row r="5380" spans="4:4">
      <c r="D5380"/>
    </row>
    <row r="5381" spans="4:4">
      <c r="D5381"/>
    </row>
    <row r="5382" spans="4:4">
      <c r="D5382"/>
    </row>
    <row r="5383" spans="4:4">
      <c r="D5383"/>
    </row>
    <row r="5384" spans="4:4">
      <c r="D5384"/>
    </row>
    <row r="5385" spans="4:4">
      <c r="D5385"/>
    </row>
    <row r="5386" spans="4:4">
      <c r="D5386"/>
    </row>
    <row r="5387" spans="4:4">
      <c r="D5387"/>
    </row>
    <row r="5388" spans="4:4">
      <c r="D5388"/>
    </row>
    <row r="5389" spans="4:4">
      <c r="D5389"/>
    </row>
    <row r="5390" spans="4:4">
      <c r="D5390"/>
    </row>
    <row r="5391" spans="4:4">
      <c r="D5391"/>
    </row>
    <row r="5392" spans="4:4">
      <c r="D5392"/>
    </row>
    <row r="5393" spans="4:4">
      <c r="D5393"/>
    </row>
    <row r="5394" spans="4:4">
      <c r="D5394"/>
    </row>
    <row r="5395" spans="4:4">
      <c r="D5395"/>
    </row>
    <row r="5396" spans="4:4">
      <c r="D5396"/>
    </row>
    <row r="5397" spans="4:4">
      <c r="D5397"/>
    </row>
    <row r="5398" spans="4:4">
      <c r="D5398"/>
    </row>
    <row r="5399" spans="4:4">
      <c r="D5399"/>
    </row>
    <row r="5400" spans="4:4">
      <c r="D5400"/>
    </row>
    <row r="5401" spans="4:4">
      <c r="D5401"/>
    </row>
    <row r="5402" spans="4:4">
      <c r="D5402"/>
    </row>
    <row r="5403" spans="4:4">
      <c r="D5403"/>
    </row>
    <row r="5404" spans="4:4">
      <c r="D5404"/>
    </row>
    <row r="5405" spans="4:4">
      <c r="D5405"/>
    </row>
    <row r="5406" spans="4:4">
      <c r="D5406"/>
    </row>
    <row r="5407" spans="4:4">
      <c r="D5407"/>
    </row>
    <row r="5408" spans="4:4">
      <c r="D5408"/>
    </row>
    <row r="5409" spans="4:4">
      <c r="D5409"/>
    </row>
    <row r="5410" spans="4:4">
      <c r="D5410"/>
    </row>
    <row r="5411" spans="4:4">
      <c r="D5411"/>
    </row>
    <row r="5412" spans="4:4">
      <c r="D5412"/>
    </row>
    <row r="5413" spans="4:4">
      <c r="D5413"/>
    </row>
    <row r="5414" spans="4:4">
      <c r="D5414"/>
    </row>
    <row r="5415" spans="4:4">
      <c r="D5415"/>
    </row>
    <row r="5416" spans="4:4">
      <c r="D5416"/>
    </row>
    <row r="5417" spans="4:4">
      <c r="D5417"/>
    </row>
    <row r="5418" spans="4:4">
      <c r="D5418"/>
    </row>
    <row r="5419" spans="4:4">
      <c r="D5419"/>
    </row>
    <row r="5420" spans="4:4">
      <c r="D5420"/>
    </row>
    <row r="5421" spans="4:4">
      <c r="D5421"/>
    </row>
    <row r="5422" spans="4:4">
      <c r="D5422"/>
    </row>
    <row r="5423" spans="4:4">
      <c r="D5423"/>
    </row>
    <row r="5424" spans="4:4">
      <c r="D5424"/>
    </row>
    <row r="5425" spans="4:4">
      <c r="D5425"/>
    </row>
    <row r="5426" spans="4:4">
      <c r="D5426"/>
    </row>
    <row r="5427" spans="4:4">
      <c r="D5427"/>
    </row>
    <row r="5428" spans="4:4">
      <c r="D5428"/>
    </row>
    <row r="5429" spans="4:4">
      <c r="D5429"/>
    </row>
    <row r="5430" spans="4:4">
      <c r="D5430"/>
    </row>
    <row r="5431" spans="4:4">
      <c r="D5431"/>
    </row>
    <row r="5432" spans="4:4">
      <c r="D5432"/>
    </row>
    <row r="5433" spans="4:4">
      <c r="D5433"/>
    </row>
    <row r="5434" spans="4:4">
      <c r="D5434"/>
    </row>
    <row r="5435" spans="4:4">
      <c r="D5435"/>
    </row>
    <row r="5436" spans="4:4">
      <c r="D5436"/>
    </row>
    <row r="5437" spans="4:4">
      <c r="D5437"/>
    </row>
    <row r="5438" spans="4:4">
      <c r="D5438"/>
    </row>
    <row r="5439" spans="4:4">
      <c r="D5439"/>
    </row>
    <row r="5440" spans="4:4">
      <c r="D5440"/>
    </row>
    <row r="5441" spans="4:4">
      <c r="D5441"/>
    </row>
    <row r="5442" spans="4:4">
      <c r="D5442"/>
    </row>
    <row r="5443" spans="4:4">
      <c r="D5443"/>
    </row>
    <row r="5444" spans="4:4">
      <c r="D5444"/>
    </row>
    <row r="5445" spans="4:4">
      <c r="D5445"/>
    </row>
    <row r="5446" spans="4:4">
      <c r="D5446"/>
    </row>
    <row r="5447" spans="4:4">
      <c r="D5447"/>
    </row>
    <row r="5448" spans="4:4">
      <c r="D5448"/>
    </row>
    <row r="5449" spans="4:4">
      <c r="D5449"/>
    </row>
    <row r="5450" spans="4:4">
      <c r="D5450"/>
    </row>
    <row r="5451" spans="4:4">
      <c r="D5451"/>
    </row>
    <row r="5452" spans="4:4">
      <c r="D5452"/>
    </row>
    <row r="5453" spans="4:4">
      <c r="D5453"/>
    </row>
    <row r="5454" spans="4:4">
      <c r="D5454"/>
    </row>
    <row r="5455" spans="4:4">
      <c r="D5455"/>
    </row>
    <row r="5456" spans="4:4">
      <c r="D5456"/>
    </row>
    <row r="5457" spans="4:4">
      <c r="D5457"/>
    </row>
    <row r="5458" spans="4:4">
      <c r="D5458"/>
    </row>
    <row r="5459" spans="4:4">
      <c r="D5459"/>
    </row>
    <row r="5460" spans="4:4">
      <c r="D5460"/>
    </row>
    <row r="5461" spans="4:4">
      <c r="D5461"/>
    </row>
    <row r="5462" spans="4:4">
      <c r="D5462"/>
    </row>
    <row r="5463" spans="4:4">
      <c r="D5463"/>
    </row>
    <row r="5464" spans="4:4">
      <c r="D5464"/>
    </row>
    <row r="5465" spans="4:4">
      <c r="D5465"/>
    </row>
    <row r="5466" spans="4:4">
      <c r="D5466"/>
    </row>
    <row r="5467" spans="4:4">
      <c r="D5467"/>
    </row>
    <row r="5468" spans="4:4">
      <c r="D5468"/>
    </row>
    <row r="5469" spans="4:4">
      <c r="D5469"/>
    </row>
    <row r="5470" spans="4:4">
      <c r="D5470"/>
    </row>
    <row r="5471" spans="4:4">
      <c r="D5471"/>
    </row>
    <row r="5472" spans="4:4">
      <c r="D5472"/>
    </row>
    <row r="5473" spans="4:4">
      <c r="D5473"/>
    </row>
    <row r="5474" spans="4:4">
      <c r="D5474"/>
    </row>
    <row r="5475" spans="4:4">
      <c r="D5475"/>
    </row>
    <row r="5476" spans="4:4">
      <c r="D5476"/>
    </row>
    <row r="5477" spans="4:4">
      <c r="D5477"/>
    </row>
    <row r="5478" spans="4:4">
      <c r="D5478"/>
    </row>
    <row r="5479" spans="4:4">
      <c r="D5479"/>
    </row>
    <row r="5480" spans="4:4">
      <c r="D5480"/>
    </row>
    <row r="5481" spans="4:4">
      <c r="D5481"/>
    </row>
    <row r="5482" spans="4:4">
      <c r="D5482"/>
    </row>
    <row r="5483" spans="4:4">
      <c r="D5483"/>
    </row>
    <row r="5484" spans="4:4">
      <c r="D5484"/>
    </row>
    <row r="5485" spans="4:4">
      <c r="D5485"/>
    </row>
    <row r="5486" spans="4:4">
      <c r="D5486"/>
    </row>
    <row r="5487" spans="4:4">
      <c r="D5487"/>
    </row>
    <row r="5488" spans="4:4">
      <c r="D5488"/>
    </row>
    <row r="5489" spans="4:4">
      <c r="D5489"/>
    </row>
    <row r="5490" spans="4:4">
      <c r="D5490"/>
    </row>
    <row r="5491" spans="4:4">
      <c r="D5491"/>
    </row>
    <row r="5492" spans="4:4">
      <c r="D5492"/>
    </row>
    <row r="5493" spans="4:4">
      <c r="D5493"/>
    </row>
    <row r="5494" spans="4:4">
      <c r="D5494"/>
    </row>
    <row r="5495" spans="4:4">
      <c r="D5495"/>
    </row>
    <row r="5496" spans="4:4">
      <c r="D5496"/>
    </row>
    <row r="5497" spans="4:4">
      <c r="D5497"/>
    </row>
    <row r="5498" spans="4:4">
      <c r="D5498"/>
    </row>
    <row r="5499" spans="4:4">
      <c r="D5499"/>
    </row>
    <row r="5500" spans="4:4">
      <c r="D5500"/>
    </row>
    <row r="5501" spans="4:4">
      <c r="D5501"/>
    </row>
    <row r="5502" spans="4:4">
      <c r="D5502"/>
    </row>
    <row r="5503" spans="4:4">
      <c r="D5503"/>
    </row>
    <row r="5504" spans="4:4">
      <c r="D5504"/>
    </row>
    <row r="5505" spans="4:4">
      <c r="D5505"/>
    </row>
    <row r="5506" spans="4:4">
      <c r="D5506"/>
    </row>
    <row r="5507" spans="4:4">
      <c r="D5507"/>
    </row>
    <row r="5508" spans="4:4">
      <c r="D5508"/>
    </row>
    <row r="5509" spans="4:4">
      <c r="D5509"/>
    </row>
    <row r="5510" spans="4:4">
      <c r="D5510"/>
    </row>
    <row r="5511" spans="4:4">
      <c r="D5511"/>
    </row>
    <row r="5512" spans="4:4">
      <c r="D5512"/>
    </row>
    <row r="5513" spans="4:4">
      <c r="D5513"/>
    </row>
    <row r="5514" spans="4:4">
      <c r="D5514"/>
    </row>
    <row r="5515" spans="4:4">
      <c r="D5515"/>
    </row>
    <row r="5516" spans="4:4">
      <c r="D5516"/>
    </row>
    <row r="5517" spans="4:4">
      <c r="D5517"/>
    </row>
    <row r="5518" spans="4:4">
      <c r="D5518"/>
    </row>
    <row r="5519" spans="4:4">
      <c r="D5519"/>
    </row>
    <row r="5520" spans="4:4">
      <c r="D5520"/>
    </row>
    <row r="5521" spans="4:4">
      <c r="D5521"/>
    </row>
    <row r="5522" spans="4:4">
      <c r="D5522"/>
    </row>
    <row r="5523" spans="4:4">
      <c r="D5523"/>
    </row>
    <row r="5524" spans="4:4">
      <c r="D5524"/>
    </row>
    <row r="5525" spans="4:4">
      <c r="D5525"/>
    </row>
    <row r="5526" spans="4:4">
      <c r="D5526"/>
    </row>
    <row r="5527" spans="4:4">
      <c r="D5527"/>
    </row>
    <row r="5528" spans="4:4">
      <c r="D5528"/>
    </row>
    <row r="5529" spans="4:4">
      <c r="D5529"/>
    </row>
    <row r="5530" spans="4:4">
      <c r="D5530"/>
    </row>
    <row r="5531" spans="4:4">
      <c r="D5531"/>
    </row>
    <row r="5532" spans="4:4">
      <c r="D5532"/>
    </row>
    <row r="5533" spans="4:4">
      <c r="D5533"/>
    </row>
    <row r="5534" spans="4:4">
      <c r="D5534"/>
    </row>
    <row r="5535" spans="4:4">
      <c r="D5535"/>
    </row>
    <row r="5536" spans="4:4">
      <c r="D5536"/>
    </row>
    <row r="5537" spans="4:4">
      <c r="D5537"/>
    </row>
    <row r="5538" spans="4:4">
      <c r="D5538"/>
    </row>
    <row r="5539" spans="4:4">
      <c r="D5539"/>
    </row>
    <row r="5540" spans="4:4">
      <c r="D5540"/>
    </row>
    <row r="5541" spans="4:4">
      <c r="D5541"/>
    </row>
    <row r="5542" spans="4:4">
      <c r="D5542"/>
    </row>
    <row r="5543" spans="4:4">
      <c r="D5543"/>
    </row>
    <row r="5544" spans="4:4">
      <c r="D5544"/>
    </row>
    <row r="5545" spans="4:4">
      <c r="D5545"/>
    </row>
    <row r="5546" spans="4:4">
      <c r="D5546"/>
    </row>
    <row r="5547" spans="4:4">
      <c r="D5547"/>
    </row>
    <row r="5548" spans="4:4">
      <c r="D5548"/>
    </row>
    <row r="5549" spans="4:4">
      <c r="D5549"/>
    </row>
    <row r="5550" spans="4:4">
      <c r="D5550"/>
    </row>
    <row r="5551" spans="4:4">
      <c r="D5551"/>
    </row>
    <row r="5552" spans="4:4">
      <c r="D5552"/>
    </row>
    <row r="5553" spans="4:4">
      <c r="D5553"/>
    </row>
    <row r="5554" spans="4:4">
      <c r="D5554"/>
    </row>
    <row r="5555" spans="4:4">
      <c r="D5555"/>
    </row>
    <row r="5556" spans="4:4">
      <c r="D5556"/>
    </row>
    <row r="5557" spans="4:4">
      <c r="D5557"/>
    </row>
    <row r="5558" spans="4:4">
      <c r="D5558"/>
    </row>
    <row r="5559" spans="4:4">
      <c r="D5559"/>
    </row>
    <row r="5560" spans="4:4">
      <c r="D5560"/>
    </row>
    <row r="5561" spans="4:4">
      <c r="D5561"/>
    </row>
    <row r="5562" spans="4:4">
      <c r="D5562"/>
    </row>
    <row r="5563" spans="4:4">
      <c r="D5563"/>
    </row>
    <row r="5564" spans="4:4">
      <c r="D5564"/>
    </row>
    <row r="5565" spans="4:4">
      <c r="D5565"/>
    </row>
    <row r="5566" spans="4:4">
      <c r="D5566"/>
    </row>
    <row r="5567" spans="4:4">
      <c r="D5567"/>
    </row>
    <row r="5568" spans="4:4">
      <c r="D5568"/>
    </row>
    <row r="5569" spans="4:4">
      <c r="D5569"/>
    </row>
    <row r="5570" spans="4:4">
      <c r="D5570"/>
    </row>
    <row r="5571" spans="4:4">
      <c r="D5571"/>
    </row>
    <row r="5572" spans="4:4">
      <c r="D5572"/>
    </row>
    <row r="5573" spans="4:4">
      <c r="D5573"/>
    </row>
    <row r="5574" spans="4:4">
      <c r="D5574"/>
    </row>
    <row r="5575" spans="4:4">
      <c r="D5575"/>
    </row>
    <row r="5576" spans="4:4">
      <c r="D5576"/>
    </row>
    <row r="5577" spans="4:4">
      <c r="D5577"/>
    </row>
    <row r="5578" spans="4:4">
      <c r="D5578"/>
    </row>
    <row r="5579" spans="4:4">
      <c r="D5579"/>
    </row>
    <row r="5580" spans="4:4">
      <c r="D5580"/>
    </row>
    <row r="5581" spans="4:4">
      <c r="D5581"/>
    </row>
    <row r="5582" spans="4:4">
      <c r="D5582"/>
    </row>
    <row r="5583" spans="4:4">
      <c r="D5583"/>
    </row>
    <row r="5584" spans="4:4">
      <c r="D5584"/>
    </row>
    <row r="5585" spans="4:4">
      <c r="D5585"/>
    </row>
    <row r="5586" spans="4:4">
      <c r="D5586"/>
    </row>
    <row r="5587" spans="4:4">
      <c r="D5587"/>
    </row>
    <row r="5588" spans="4:4">
      <c r="D5588"/>
    </row>
    <row r="5589" spans="4:4">
      <c r="D5589"/>
    </row>
    <row r="5590" spans="4:4">
      <c r="D5590"/>
    </row>
    <row r="5591" spans="4:4">
      <c r="D5591"/>
    </row>
    <row r="5592" spans="4:4">
      <c r="D5592"/>
    </row>
    <row r="5593" spans="4:4">
      <c r="D5593"/>
    </row>
    <row r="5594" spans="4:4">
      <c r="D5594"/>
    </row>
    <row r="5595" spans="4:4">
      <c r="D5595"/>
    </row>
    <row r="5596" spans="4:4">
      <c r="D5596"/>
    </row>
    <row r="5597" spans="4:4">
      <c r="D5597"/>
    </row>
    <row r="5598" spans="4:4">
      <c r="D5598"/>
    </row>
    <row r="5599" spans="4:4">
      <c r="D5599"/>
    </row>
    <row r="5600" spans="4:4">
      <c r="D5600"/>
    </row>
    <row r="5601" spans="4:4">
      <c r="D5601"/>
    </row>
    <row r="5602" spans="4:4">
      <c r="D5602"/>
    </row>
    <row r="5603" spans="4:4">
      <c r="D5603"/>
    </row>
    <row r="5604" spans="4:4">
      <c r="D5604"/>
    </row>
    <row r="5605" spans="4:4">
      <c r="D5605"/>
    </row>
    <row r="5606" spans="4:4">
      <c r="D5606"/>
    </row>
    <row r="5607" spans="4:4">
      <c r="D5607"/>
    </row>
    <row r="5608" spans="4:4">
      <c r="D5608"/>
    </row>
    <row r="5609" spans="4:4">
      <c r="D5609"/>
    </row>
    <row r="5610" spans="4:4">
      <c r="D5610"/>
    </row>
    <row r="5611" spans="4:4">
      <c r="D5611"/>
    </row>
    <row r="5612" spans="4:4">
      <c r="D5612"/>
    </row>
    <row r="5613" spans="4:4">
      <c r="D5613"/>
    </row>
    <row r="5614" spans="4:4">
      <c r="D5614"/>
    </row>
    <row r="5615" spans="4:4">
      <c r="D5615"/>
    </row>
    <row r="5616" spans="4:4">
      <c r="D5616"/>
    </row>
    <row r="5617" spans="4:4">
      <c r="D5617"/>
    </row>
    <row r="5618" spans="4:4">
      <c r="D5618"/>
    </row>
    <row r="5619" spans="4:4">
      <c r="D5619"/>
    </row>
    <row r="5620" spans="4:4">
      <c r="D5620"/>
    </row>
    <row r="5621" spans="4:4">
      <c r="D5621"/>
    </row>
    <row r="5622" spans="4:4">
      <c r="D5622"/>
    </row>
    <row r="5623" spans="4:4">
      <c r="D5623"/>
    </row>
    <row r="5624" spans="4:4">
      <c r="D5624"/>
    </row>
    <row r="5625" spans="4:4">
      <c r="D5625"/>
    </row>
    <row r="5626" spans="4:4">
      <c r="D5626"/>
    </row>
    <row r="5627" spans="4:4">
      <c r="D5627"/>
    </row>
    <row r="5628" spans="4:4">
      <c r="D5628"/>
    </row>
    <row r="5629" spans="4:4">
      <c r="D5629"/>
    </row>
    <row r="5630" spans="4:4">
      <c r="D5630"/>
    </row>
    <row r="5631" spans="4:4">
      <c r="D5631"/>
    </row>
    <row r="5632" spans="4:4">
      <c r="D5632"/>
    </row>
    <row r="5633" spans="4:4">
      <c r="D5633"/>
    </row>
    <row r="5634" spans="4:4">
      <c r="D5634"/>
    </row>
    <row r="5635" spans="4:4">
      <c r="D5635"/>
    </row>
    <row r="5636" spans="4:4">
      <c r="D5636"/>
    </row>
    <row r="5637" spans="4:4">
      <c r="D5637"/>
    </row>
    <row r="5638" spans="4:4">
      <c r="D5638"/>
    </row>
    <row r="5639" spans="4:4">
      <c r="D5639"/>
    </row>
    <row r="5640" spans="4:4">
      <c r="D5640"/>
    </row>
    <row r="5641" spans="4:4">
      <c r="D5641"/>
    </row>
    <row r="5642" spans="4:4">
      <c r="D5642"/>
    </row>
    <row r="5643" spans="4:4">
      <c r="D5643"/>
    </row>
    <row r="5644" spans="4:4">
      <c r="D5644"/>
    </row>
    <row r="5645" spans="4:4">
      <c r="D5645"/>
    </row>
    <row r="5646" spans="4:4">
      <c r="D5646"/>
    </row>
    <row r="5647" spans="4:4">
      <c r="D5647"/>
    </row>
    <row r="5648" spans="4:4">
      <c r="D5648"/>
    </row>
    <row r="5649" spans="4:4">
      <c r="D5649"/>
    </row>
    <row r="5650" spans="4:4">
      <c r="D5650"/>
    </row>
    <row r="5651" spans="4:4">
      <c r="D5651"/>
    </row>
    <row r="5652" spans="4:4">
      <c r="D5652"/>
    </row>
    <row r="5653" spans="4:4">
      <c r="D5653"/>
    </row>
    <row r="5654" spans="4:4">
      <c r="D5654"/>
    </row>
    <row r="5655" spans="4:4">
      <c r="D5655"/>
    </row>
    <row r="5656" spans="4:4">
      <c r="D5656"/>
    </row>
    <row r="5657" spans="4:4">
      <c r="D5657"/>
    </row>
    <row r="5658" spans="4:4">
      <c r="D5658"/>
    </row>
    <row r="5659" spans="4:4">
      <c r="D5659"/>
    </row>
    <row r="5660" spans="4:4">
      <c r="D5660"/>
    </row>
    <row r="5661" spans="4:4">
      <c r="D5661"/>
    </row>
    <row r="5662" spans="4:4">
      <c r="D5662"/>
    </row>
    <row r="5663" spans="4:4">
      <c r="D5663"/>
    </row>
    <row r="5664" spans="4:4">
      <c r="D5664"/>
    </row>
    <row r="5665" spans="4:4">
      <c r="D5665"/>
    </row>
    <row r="5666" spans="4:4">
      <c r="D5666"/>
    </row>
    <row r="5667" spans="4:4">
      <c r="D5667"/>
    </row>
    <row r="5668" spans="4:4">
      <c r="D5668"/>
    </row>
    <row r="5669" spans="4:4">
      <c r="D5669"/>
    </row>
    <row r="5670" spans="4:4">
      <c r="D5670"/>
    </row>
    <row r="5671" spans="4:4">
      <c r="D5671"/>
    </row>
    <row r="5672" spans="4:4">
      <c r="D5672"/>
    </row>
    <row r="5673" spans="4:4">
      <c r="D5673"/>
    </row>
    <row r="5674" spans="4:4">
      <c r="D5674"/>
    </row>
    <row r="5675" spans="4:4">
      <c r="D5675"/>
    </row>
    <row r="5676" spans="4:4">
      <c r="D5676"/>
    </row>
    <row r="5677" spans="4:4">
      <c r="D5677"/>
    </row>
    <row r="5678" spans="4:4">
      <c r="D5678"/>
    </row>
    <row r="5679" spans="4:4">
      <c r="D5679"/>
    </row>
    <row r="5680" spans="4:4">
      <c r="D5680"/>
    </row>
    <row r="5681" spans="4:4">
      <c r="D5681"/>
    </row>
    <row r="5682" spans="4:4">
      <c r="D5682"/>
    </row>
    <row r="5683" spans="4:4">
      <c r="D5683"/>
    </row>
    <row r="5684" spans="4:4">
      <c r="D5684"/>
    </row>
    <row r="5685" spans="4:4">
      <c r="D5685"/>
    </row>
    <row r="5686" spans="4:4">
      <c r="D5686"/>
    </row>
    <row r="5687" spans="4:4">
      <c r="D5687"/>
    </row>
    <row r="5688" spans="4:4">
      <c r="D5688"/>
    </row>
    <row r="5689" spans="4:4">
      <c r="D5689"/>
    </row>
    <row r="5690" spans="4:4">
      <c r="D5690"/>
    </row>
    <row r="5691" spans="4:4">
      <c r="D5691"/>
    </row>
    <row r="5692" spans="4:4">
      <c r="D5692"/>
    </row>
    <row r="5693" spans="4:4">
      <c r="D5693"/>
    </row>
    <row r="5694" spans="4:4">
      <c r="D5694"/>
    </row>
    <row r="5695" spans="4:4">
      <c r="D5695"/>
    </row>
    <row r="5696" spans="4:4">
      <c r="D5696"/>
    </row>
    <row r="5697" spans="4:4">
      <c r="D5697"/>
    </row>
    <row r="5698" spans="4:4">
      <c r="D5698"/>
    </row>
    <row r="5699" spans="4:4">
      <c r="D5699"/>
    </row>
    <row r="5700" spans="4:4">
      <c r="D5700"/>
    </row>
    <row r="5701" spans="4:4">
      <c r="D5701"/>
    </row>
    <row r="5702" spans="4:4">
      <c r="D5702"/>
    </row>
    <row r="5703" spans="4:4">
      <c r="D5703"/>
    </row>
    <row r="5704" spans="4:4">
      <c r="D5704"/>
    </row>
    <row r="5705" spans="4:4">
      <c r="D5705"/>
    </row>
    <row r="5706" spans="4:4">
      <c r="D5706"/>
    </row>
    <row r="5707" spans="4:4">
      <c r="D5707"/>
    </row>
    <row r="5708" spans="4:4">
      <c r="D5708"/>
    </row>
    <row r="5709" spans="4:4">
      <c r="D5709"/>
    </row>
    <row r="5710" spans="4:4">
      <c r="D5710"/>
    </row>
    <row r="5711" spans="4:4">
      <c r="D5711"/>
    </row>
    <row r="5712" spans="4:4">
      <c r="D5712"/>
    </row>
    <row r="5713" spans="4:4">
      <c r="D5713"/>
    </row>
    <row r="5714" spans="4:4">
      <c r="D5714"/>
    </row>
    <row r="5715" spans="4:4">
      <c r="D5715"/>
    </row>
    <row r="5716" spans="4:4">
      <c r="D5716"/>
    </row>
    <row r="5717" spans="4:4">
      <c r="D5717"/>
    </row>
    <row r="5718" spans="4:4">
      <c r="D5718"/>
    </row>
    <row r="5719" spans="4:4">
      <c r="D5719"/>
    </row>
    <row r="5720" spans="4:4">
      <c r="D5720"/>
    </row>
    <row r="5721" spans="4:4">
      <c r="D5721"/>
    </row>
    <row r="5722" spans="4:4">
      <c r="D5722"/>
    </row>
    <row r="5723" spans="4:4">
      <c r="D5723"/>
    </row>
    <row r="5724" spans="4:4">
      <c r="D5724"/>
    </row>
    <row r="5725" spans="4:4">
      <c r="D5725"/>
    </row>
    <row r="5726" spans="4:4">
      <c r="D5726"/>
    </row>
    <row r="5727" spans="4:4">
      <c r="D5727"/>
    </row>
    <row r="5728" spans="4:4">
      <c r="D5728"/>
    </row>
    <row r="5729" spans="4:4">
      <c r="D5729"/>
    </row>
    <row r="5730" spans="4:4">
      <c r="D5730"/>
    </row>
    <row r="5731" spans="4:4">
      <c r="D5731"/>
    </row>
    <row r="5732" spans="4:4">
      <c r="D5732"/>
    </row>
    <row r="5733" spans="4:4">
      <c r="D5733"/>
    </row>
    <row r="5734" spans="4:4">
      <c r="D5734"/>
    </row>
    <row r="5735" spans="4:4">
      <c r="D5735"/>
    </row>
    <row r="5736" spans="4:4">
      <c r="D5736"/>
    </row>
    <row r="5737" spans="4:4">
      <c r="D5737"/>
    </row>
    <row r="5738" spans="4:4">
      <c r="D5738"/>
    </row>
    <row r="5739" spans="4:4">
      <c r="D5739"/>
    </row>
    <row r="5740" spans="4:4">
      <c r="D5740"/>
    </row>
    <row r="5741" spans="4:4">
      <c r="D5741"/>
    </row>
    <row r="5742" spans="4:4">
      <c r="D5742"/>
    </row>
    <row r="5743" spans="4:4">
      <c r="D5743"/>
    </row>
    <row r="5744" spans="4:4">
      <c r="D5744"/>
    </row>
    <row r="5745" spans="4:4">
      <c r="D5745"/>
    </row>
    <row r="5746" spans="4:4">
      <c r="D5746"/>
    </row>
    <row r="5747" spans="4:4">
      <c r="D5747"/>
    </row>
    <row r="5748" spans="4:4">
      <c r="D5748"/>
    </row>
    <row r="5749" spans="4:4">
      <c r="D5749"/>
    </row>
    <row r="5750" spans="4:4">
      <c r="D5750"/>
    </row>
    <row r="5751" spans="4:4">
      <c r="D5751"/>
    </row>
    <row r="5752" spans="4:4">
      <c r="D5752"/>
    </row>
    <row r="5753" spans="4:4">
      <c r="D5753"/>
    </row>
    <row r="5754" spans="4:4">
      <c r="D5754"/>
    </row>
    <row r="5755" spans="4:4">
      <c r="D5755"/>
    </row>
    <row r="5756" spans="4:4">
      <c r="D5756"/>
    </row>
    <row r="5757" spans="4:4">
      <c r="D5757"/>
    </row>
    <row r="5758" spans="4:4">
      <c r="D5758"/>
    </row>
    <row r="5759" spans="4:4">
      <c r="D5759"/>
    </row>
    <row r="5760" spans="4:4">
      <c r="D5760"/>
    </row>
    <row r="5761" spans="4:4">
      <c r="D5761"/>
    </row>
    <row r="5762" spans="4:4">
      <c r="D5762"/>
    </row>
    <row r="5763" spans="4:4">
      <c r="D5763"/>
    </row>
    <row r="5764" spans="4:4">
      <c r="D5764"/>
    </row>
    <row r="5765" spans="4:4">
      <c r="D5765"/>
    </row>
    <row r="5766" spans="4:4">
      <c r="D5766"/>
    </row>
    <row r="5767" spans="4:4">
      <c r="D5767"/>
    </row>
    <row r="5768" spans="4:4">
      <c r="D5768"/>
    </row>
    <row r="5769" spans="4:4">
      <c r="D5769"/>
    </row>
    <row r="5770" spans="4:4">
      <c r="D5770"/>
    </row>
    <row r="5771" spans="4:4">
      <c r="D5771"/>
    </row>
    <row r="5772" spans="4:4">
      <c r="D5772"/>
    </row>
    <row r="5773" spans="4:4">
      <c r="D5773"/>
    </row>
    <row r="5774" spans="4:4">
      <c r="D5774"/>
    </row>
    <row r="5775" spans="4:4">
      <c r="D5775"/>
    </row>
    <row r="5776" spans="4:4">
      <c r="D5776"/>
    </row>
    <row r="5777" spans="4:4">
      <c r="D5777"/>
    </row>
    <row r="5778" spans="4:4">
      <c r="D5778"/>
    </row>
    <row r="5779" spans="4:4">
      <c r="D5779"/>
    </row>
    <row r="5780" spans="4:4">
      <c r="D5780"/>
    </row>
    <row r="5781" spans="4:4">
      <c r="D5781"/>
    </row>
    <row r="5782" spans="4:4">
      <c r="D5782"/>
    </row>
    <row r="5783" spans="4:4">
      <c r="D5783"/>
    </row>
    <row r="5784" spans="4:4">
      <c r="D5784"/>
    </row>
    <row r="5785" spans="4:4">
      <c r="D5785"/>
    </row>
    <row r="5786" spans="4:4">
      <c r="D5786"/>
    </row>
    <row r="5787" spans="4:4">
      <c r="D5787"/>
    </row>
    <row r="5788" spans="4:4">
      <c r="D5788"/>
    </row>
    <row r="5789" spans="4:4">
      <c r="D5789"/>
    </row>
    <row r="5790" spans="4:4">
      <c r="D5790"/>
    </row>
    <row r="5791" spans="4:4">
      <c r="D5791"/>
    </row>
    <row r="5792" spans="4:4">
      <c r="D5792"/>
    </row>
    <row r="5793" spans="4:4">
      <c r="D5793"/>
    </row>
    <row r="5794" spans="4:4">
      <c r="D5794"/>
    </row>
    <row r="5795" spans="4:4">
      <c r="D5795"/>
    </row>
    <row r="5796" spans="4:4">
      <c r="D5796"/>
    </row>
    <row r="5797" spans="4:4">
      <c r="D5797"/>
    </row>
    <row r="5798" spans="4:4">
      <c r="D5798"/>
    </row>
    <row r="5799" spans="4:4">
      <c r="D5799"/>
    </row>
    <row r="5800" spans="4:4">
      <c r="D5800"/>
    </row>
    <row r="5801" spans="4:4">
      <c r="D5801"/>
    </row>
    <row r="5802" spans="4:4">
      <c r="D5802"/>
    </row>
    <row r="5803" spans="4:4">
      <c r="D5803"/>
    </row>
    <row r="5804" spans="4:4">
      <c r="D5804"/>
    </row>
    <row r="5805" spans="4:4">
      <c r="D5805"/>
    </row>
    <row r="5806" spans="4:4">
      <c r="D5806"/>
    </row>
    <row r="5807" spans="4:4">
      <c r="D5807"/>
    </row>
    <row r="5808" spans="4:4">
      <c r="D5808"/>
    </row>
    <row r="5809" spans="4:4">
      <c r="D5809"/>
    </row>
    <row r="5810" spans="4:4">
      <c r="D5810"/>
    </row>
    <row r="5811" spans="4:4">
      <c r="D5811"/>
    </row>
    <row r="5812" spans="4:4">
      <c r="D5812"/>
    </row>
    <row r="5813" spans="4:4">
      <c r="D5813"/>
    </row>
    <row r="5814" spans="4:4">
      <c r="D5814"/>
    </row>
    <row r="5815" spans="4:4">
      <c r="D5815"/>
    </row>
    <row r="5816" spans="4:4">
      <c r="D5816"/>
    </row>
    <row r="5817" spans="4:4">
      <c r="D5817"/>
    </row>
    <row r="5818" spans="4:4">
      <c r="D5818"/>
    </row>
    <row r="5819" spans="4:4">
      <c r="D5819"/>
    </row>
    <row r="5820" spans="4:4">
      <c r="D5820"/>
    </row>
    <row r="5821" spans="4:4">
      <c r="D5821"/>
    </row>
    <row r="5822" spans="4:4">
      <c r="D5822"/>
    </row>
    <row r="5823" spans="4:4">
      <c r="D5823"/>
    </row>
    <row r="5824" spans="4:4">
      <c r="D5824"/>
    </row>
    <row r="5825" spans="4:4">
      <c r="D5825"/>
    </row>
    <row r="5826" spans="4:4">
      <c r="D5826"/>
    </row>
    <row r="5827" spans="4:4">
      <c r="D5827"/>
    </row>
    <row r="5828" spans="4:4">
      <c r="D5828"/>
    </row>
    <row r="5829" spans="4:4">
      <c r="D5829"/>
    </row>
    <row r="5830" spans="4:4">
      <c r="D5830"/>
    </row>
    <row r="5831" spans="4:4">
      <c r="D5831"/>
    </row>
    <row r="5832" spans="4:4">
      <c r="D5832"/>
    </row>
    <row r="5833" spans="4:4">
      <c r="D5833"/>
    </row>
    <row r="5834" spans="4:4">
      <c r="D5834"/>
    </row>
    <row r="5835" spans="4:4">
      <c r="D5835"/>
    </row>
    <row r="5836" spans="4:4">
      <c r="D5836"/>
    </row>
    <row r="5837" spans="4:4">
      <c r="D5837"/>
    </row>
    <row r="5838" spans="4:4">
      <c r="D5838"/>
    </row>
    <row r="5839" spans="4:4">
      <c r="D5839"/>
    </row>
    <row r="5840" spans="4:4">
      <c r="D5840"/>
    </row>
    <row r="5841" spans="4:4">
      <c r="D5841"/>
    </row>
    <row r="5842" spans="4:4">
      <c r="D5842"/>
    </row>
    <row r="5843" spans="4:4">
      <c r="D5843"/>
    </row>
    <row r="5844" spans="4:4">
      <c r="D5844"/>
    </row>
    <row r="5845" spans="4:4">
      <c r="D5845"/>
    </row>
    <row r="5846" spans="4:4">
      <c r="D5846"/>
    </row>
  </sheetData>
  <autoFilter ref="A1:E61" xr:uid="{00000000-0009-0000-0000-000027000000}"/>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tabColor theme="9"/>
  </sheetPr>
  <dimension ref="A1:F97"/>
  <sheetViews>
    <sheetView workbookViewId="0"/>
  </sheetViews>
  <sheetFormatPr defaultColWidth="9.140625" defaultRowHeight="15"/>
  <cols>
    <col min="1" max="1" width="40.42578125" style="40" customWidth="1"/>
    <col min="2" max="2" width="36.42578125" style="40" customWidth="1"/>
    <col min="3" max="3" width="18.85546875" style="40" customWidth="1"/>
    <col min="4" max="4" width="40.42578125" style="40" customWidth="1"/>
    <col min="5" max="5" width="20.28515625" style="40" customWidth="1"/>
    <col min="6" max="6" width="24.7109375" style="38" customWidth="1"/>
    <col min="7" max="16384" width="9.140625" style="40"/>
  </cols>
  <sheetData>
    <row r="1" spans="1:6">
      <c r="A1" s="40" t="s">
        <v>2385</v>
      </c>
    </row>
    <row r="2" spans="1:6">
      <c r="A2" s="41" t="s">
        <v>2859</v>
      </c>
      <c r="B2" s="41" t="s">
        <v>2387</v>
      </c>
      <c r="C2" s="41" t="s">
        <v>2388</v>
      </c>
      <c r="D2" s="41" t="s">
        <v>2389</v>
      </c>
      <c r="E2" s="41" t="s">
        <v>2390</v>
      </c>
      <c r="F2" s="39" t="s">
        <v>2858</v>
      </c>
    </row>
    <row r="3" spans="1:6">
      <c r="A3" s="40" t="s">
        <v>2860</v>
      </c>
      <c r="B3" s="40" t="s">
        <v>2433</v>
      </c>
      <c r="C3" s="40" t="s">
        <v>2430</v>
      </c>
      <c r="D3" s="40">
        <v>28676225.394305445</v>
      </c>
      <c r="E3" s="40" t="s">
        <v>2395</v>
      </c>
      <c r="F3" s="38" t="str">
        <f>INDEX('Crosswalk Particulates'!$E:$E,MATCH(B3,'Crosswalk Particulates'!$D:$D,0))</f>
        <v>CO</v>
      </c>
    </row>
    <row r="4" spans="1:6">
      <c r="A4" s="40" t="s">
        <v>2861</v>
      </c>
      <c r="B4" s="40" t="s">
        <v>2429</v>
      </c>
      <c r="C4" s="40" t="s">
        <v>2430</v>
      </c>
      <c r="D4" s="40">
        <v>25823487.798769999</v>
      </c>
      <c r="E4" s="40" t="s">
        <v>2395</v>
      </c>
      <c r="F4" s="38" t="str">
        <f>INDEX('Crosswalk Particulates'!$E:$E,MATCH(B4,'Crosswalk Particulates'!$D:$D,0))</f>
        <v>VOC</v>
      </c>
    </row>
    <row r="5" spans="1:6">
      <c r="A5" s="40" t="s">
        <v>2862</v>
      </c>
      <c r="B5" s="40" t="s">
        <v>2433</v>
      </c>
      <c r="C5" s="40" t="s">
        <v>2430</v>
      </c>
      <c r="D5" s="40">
        <v>19513050.603903659</v>
      </c>
      <c r="E5" s="40" t="s">
        <v>2395</v>
      </c>
      <c r="F5" s="38" t="str">
        <f>INDEX('Crosswalk Particulates'!$E:$E,MATCH(B5,'Crosswalk Particulates'!$D:$D,0))</f>
        <v>CO</v>
      </c>
    </row>
    <row r="6" spans="1:6">
      <c r="A6" s="40" t="s">
        <v>2860</v>
      </c>
      <c r="B6" s="40" t="s">
        <v>2463</v>
      </c>
      <c r="C6" s="40" t="s">
        <v>2430</v>
      </c>
      <c r="D6" s="40">
        <v>14776624.215268791</v>
      </c>
      <c r="E6" s="40" t="s">
        <v>2395</v>
      </c>
      <c r="F6" s="38" t="str">
        <f>INDEX('Crosswalk Particulates'!$E:$E,MATCH(B6,'Crosswalk Particulates'!$D:$D,0))</f>
        <v>PM10</v>
      </c>
    </row>
    <row r="7" spans="1:6">
      <c r="A7" s="40" t="s">
        <v>2863</v>
      </c>
      <c r="B7" s="40" t="s">
        <v>2433</v>
      </c>
      <c r="C7" s="40" t="s">
        <v>2430</v>
      </c>
      <c r="D7" s="40">
        <v>11604579.303185735</v>
      </c>
      <c r="E7" s="40" t="s">
        <v>2395</v>
      </c>
      <c r="F7" s="38" t="str">
        <f>INDEX('Crosswalk Particulates'!$E:$E,MATCH(B7,'Crosswalk Particulates'!$D:$D,0))</f>
        <v>CO</v>
      </c>
    </row>
    <row r="8" spans="1:6">
      <c r="A8" s="40" t="s">
        <v>2860</v>
      </c>
      <c r="B8" s="40" t="s">
        <v>2429</v>
      </c>
      <c r="C8" s="40" t="s">
        <v>2430</v>
      </c>
      <c r="D8" s="40">
        <v>6888361.9689312316</v>
      </c>
      <c r="E8" s="40" t="s">
        <v>2395</v>
      </c>
      <c r="F8" s="38" t="str">
        <f>INDEX('Crosswalk Particulates'!$E:$E,MATCH(B8,'Crosswalk Particulates'!$D:$D,0))</f>
        <v>VOC</v>
      </c>
    </row>
    <row r="9" spans="1:6">
      <c r="A9" s="40" t="s">
        <v>2860</v>
      </c>
      <c r="B9" s="40" t="s">
        <v>2483</v>
      </c>
      <c r="C9" s="40" t="s">
        <v>2430</v>
      </c>
      <c r="D9" s="40">
        <v>4188614.2220506389</v>
      </c>
      <c r="E9" s="40" t="s">
        <v>2395</v>
      </c>
      <c r="F9" s="38" t="str">
        <f>INDEX('Crosswalk Particulates'!$E:$E,MATCH(B9,'Crosswalk Particulates'!$D:$D,0))</f>
        <v>PM25</v>
      </c>
    </row>
    <row r="10" spans="1:6">
      <c r="A10" s="40" t="s">
        <v>2861</v>
      </c>
      <c r="B10" s="40" t="s">
        <v>2433</v>
      </c>
      <c r="C10" s="40" t="s">
        <v>2430</v>
      </c>
      <c r="D10" s="40">
        <v>4083199.3925589998</v>
      </c>
      <c r="E10" s="40" t="s">
        <v>2395</v>
      </c>
      <c r="F10" s="38" t="str">
        <f>INDEX('Crosswalk Particulates'!$E:$E,MATCH(B10,'Crosswalk Particulates'!$D:$D,0))</f>
        <v>CO</v>
      </c>
    </row>
    <row r="11" spans="1:6">
      <c r="A11" s="40" t="s">
        <v>2860</v>
      </c>
      <c r="B11" s="40" t="s">
        <v>2478</v>
      </c>
      <c r="C11" s="40" t="s">
        <v>2430</v>
      </c>
      <c r="D11" s="40">
        <v>4026225.2133853333</v>
      </c>
      <c r="E11" s="40" t="s">
        <v>2395</v>
      </c>
      <c r="F11" s="38">
        <f>INDEX('Crosswalk Particulates'!$E:$E,MATCH(B11,'Crosswalk Particulates'!$D:$D,0))</f>
        <v>0</v>
      </c>
    </row>
    <row r="12" spans="1:6">
      <c r="A12" s="40" t="s">
        <v>2862</v>
      </c>
      <c r="B12" s="40" t="s">
        <v>2482</v>
      </c>
      <c r="C12" s="40" t="s">
        <v>2430</v>
      </c>
      <c r="D12" s="40">
        <v>3494838.647895386</v>
      </c>
      <c r="E12" s="40" t="s">
        <v>2395</v>
      </c>
      <c r="F12" s="38" t="str">
        <f>INDEX('Crosswalk Particulates'!$E:$E,MATCH(B12,'Crosswalk Particulates'!$D:$D,0))</f>
        <v>NOX</v>
      </c>
    </row>
    <row r="13" spans="1:6">
      <c r="A13" s="40" t="s">
        <v>2864</v>
      </c>
      <c r="B13" s="40" t="s">
        <v>2429</v>
      </c>
      <c r="C13" s="40" t="s">
        <v>2430</v>
      </c>
      <c r="D13" s="40">
        <v>2972156.2754979641</v>
      </c>
      <c r="E13" s="40" t="s">
        <v>2395</v>
      </c>
      <c r="F13" s="38" t="str">
        <f>INDEX('Crosswalk Particulates'!$E:$E,MATCH(B13,'Crosswalk Particulates'!$D:$D,0))</f>
        <v>VOC</v>
      </c>
    </row>
    <row r="14" spans="1:6">
      <c r="A14" s="40" t="s">
        <v>2863</v>
      </c>
      <c r="B14" s="40" t="s">
        <v>2482</v>
      </c>
      <c r="C14" s="40" t="s">
        <v>2430</v>
      </c>
      <c r="D14" s="40">
        <v>2710682.1404479626</v>
      </c>
      <c r="E14" s="40" t="s">
        <v>2395</v>
      </c>
      <c r="F14" s="38" t="str">
        <f>INDEX('Crosswalk Particulates'!$E:$E,MATCH(B14,'Crosswalk Particulates'!$D:$D,0))</f>
        <v>NOX</v>
      </c>
    </row>
    <row r="15" spans="1:6">
      <c r="A15" s="40" t="s">
        <v>2865</v>
      </c>
      <c r="B15" s="40" t="s">
        <v>2433</v>
      </c>
      <c r="C15" s="40" t="s">
        <v>2430</v>
      </c>
      <c r="D15" s="40">
        <v>2671444.6344063794</v>
      </c>
      <c r="E15" s="40" t="s">
        <v>2395</v>
      </c>
      <c r="F15" s="38" t="str">
        <f>INDEX('Crosswalk Particulates'!$E:$E,MATCH(B15,'Crosswalk Particulates'!$D:$D,0))</f>
        <v>CO</v>
      </c>
    </row>
    <row r="16" spans="1:6">
      <c r="A16" s="40" t="s">
        <v>2866</v>
      </c>
      <c r="B16" s="40" t="s">
        <v>2429</v>
      </c>
      <c r="C16" s="40" t="s">
        <v>2430</v>
      </c>
      <c r="D16" s="40">
        <v>2530072.9988542087</v>
      </c>
      <c r="E16" s="40" t="s">
        <v>2395</v>
      </c>
      <c r="F16" s="38" t="str">
        <f>INDEX('Crosswalk Particulates'!$E:$E,MATCH(B16,'Crosswalk Particulates'!$D:$D,0))</f>
        <v>VOC</v>
      </c>
    </row>
    <row r="17" spans="1:6">
      <c r="A17" s="40" t="s">
        <v>2862</v>
      </c>
      <c r="B17" s="40" t="s">
        <v>2429</v>
      </c>
      <c r="C17" s="40" t="s">
        <v>2430</v>
      </c>
      <c r="D17" s="40">
        <v>1814436.5538925205</v>
      </c>
      <c r="E17" s="40" t="s">
        <v>2395</v>
      </c>
      <c r="F17" s="38" t="str">
        <f>INDEX('Crosswalk Particulates'!$E:$E,MATCH(B17,'Crosswalk Particulates'!$D:$D,0))</f>
        <v>VOC</v>
      </c>
    </row>
    <row r="18" spans="1:6">
      <c r="A18" s="40" t="s">
        <v>2867</v>
      </c>
      <c r="B18" s="40" t="s">
        <v>2488</v>
      </c>
      <c r="C18" s="40" t="s">
        <v>2430</v>
      </c>
      <c r="D18" s="40">
        <v>1385351.5935859003</v>
      </c>
      <c r="E18" s="40" t="s">
        <v>2395</v>
      </c>
      <c r="F18" s="38" t="str">
        <f>INDEX('Crosswalk Particulates'!$E:$E,MATCH(B18,'Crosswalk Particulates'!$D:$D,0))</f>
        <v>SOx</v>
      </c>
    </row>
    <row r="19" spans="1:6">
      <c r="A19" s="40" t="s">
        <v>2861</v>
      </c>
      <c r="B19" s="40" t="s">
        <v>2482</v>
      </c>
      <c r="C19" s="40" t="s">
        <v>2430</v>
      </c>
      <c r="D19" s="40">
        <v>1366921.79873125</v>
      </c>
      <c r="E19" s="40" t="s">
        <v>2395</v>
      </c>
      <c r="F19" s="38" t="str">
        <f>INDEX('Crosswalk Particulates'!$E:$E,MATCH(B19,'Crosswalk Particulates'!$D:$D,0))</f>
        <v>NOX</v>
      </c>
    </row>
    <row r="20" spans="1:6">
      <c r="A20" s="40" t="s">
        <v>2868</v>
      </c>
      <c r="B20" s="40" t="s">
        <v>2433</v>
      </c>
      <c r="C20" s="40" t="s">
        <v>2430</v>
      </c>
      <c r="D20" s="40">
        <v>1300830.9795532755</v>
      </c>
      <c r="E20" s="40" t="s">
        <v>2395</v>
      </c>
      <c r="F20" s="38" t="str">
        <f>INDEX('Crosswalk Particulates'!$E:$E,MATCH(B20,'Crosswalk Particulates'!$D:$D,0))</f>
        <v>CO</v>
      </c>
    </row>
    <row r="21" spans="1:6">
      <c r="A21" s="40" t="s">
        <v>2863</v>
      </c>
      <c r="B21" s="40" t="s">
        <v>2429</v>
      </c>
      <c r="C21" s="40" t="s">
        <v>2430</v>
      </c>
      <c r="D21" s="40">
        <v>1251615.7002977082</v>
      </c>
      <c r="E21" s="40" t="s">
        <v>2395</v>
      </c>
      <c r="F21" s="38" t="str">
        <f>INDEX('Crosswalk Particulates'!$E:$E,MATCH(B21,'Crosswalk Particulates'!$D:$D,0))</f>
        <v>VOC</v>
      </c>
    </row>
    <row r="22" spans="1:6">
      <c r="A22" s="40" t="s">
        <v>2867</v>
      </c>
      <c r="B22" s="40" t="s">
        <v>2482</v>
      </c>
      <c r="C22" s="40" t="s">
        <v>2430</v>
      </c>
      <c r="D22" s="40">
        <v>1158487.1656785961</v>
      </c>
      <c r="E22" s="40" t="s">
        <v>2395</v>
      </c>
      <c r="F22" s="38" t="str">
        <f>INDEX('Crosswalk Particulates'!$E:$E,MATCH(B22,'Crosswalk Particulates'!$D:$D,0))</f>
        <v>NOX</v>
      </c>
    </row>
    <row r="23" spans="1:6">
      <c r="A23" s="40" t="s">
        <v>2869</v>
      </c>
      <c r="B23" s="40" t="s">
        <v>2482</v>
      </c>
      <c r="C23" s="40" t="s">
        <v>2430</v>
      </c>
      <c r="D23" s="40">
        <v>1080952.0513467107</v>
      </c>
      <c r="E23" s="40" t="s">
        <v>2395</v>
      </c>
      <c r="F23" s="38" t="str">
        <f>INDEX('Crosswalk Particulates'!$E:$E,MATCH(B23,'Crosswalk Particulates'!$D:$D,0))</f>
        <v>NOX</v>
      </c>
    </row>
    <row r="24" spans="1:6">
      <c r="A24" s="40" t="s">
        <v>2869</v>
      </c>
      <c r="B24" s="40" t="s">
        <v>2433</v>
      </c>
      <c r="C24" s="40" t="s">
        <v>2430</v>
      </c>
      <c r="D24" s="40">
        <v>862258.21534144052</v>
      </c>
      <c r="E24" s="40" t="s">
        <v>2395</v>
      </c>
      <c r="F24" s="38" t="str">
        <f>INDEX('Crosswalk Particulates'!$E:$E,MATCH(B24,'Crosswalk Particulates'!$D:$D,0))</f>
        <v>CO</v>
      </c>
    </row>
    <row r="25" spans="1:6">
      <c r="A25" s="40" t="s">
        <v>2870</v>
      </c>
      <c r="B25" s="40" t="s">
        <v>2463</v>
      </c>
      <c r="C25" s="40" t="s">
        <v>2430</v>
      </c>
      <c r="D25" s="40">
        <v>766710.37229516928</v>
      </c>
      <c r="E25" s="40" t="s">
        <v>2395</v>
      </c>
      <c r="F25" s="38" t="str">
        <f>INDEX('Crosswalk Particulates'!$E:$E,MATCH(B25,'Crosswalk Particulates'!$D:$D,0))</f>
        <v>PM10</v>
      </c>
    </row>
    <row r="26" spans="1:6">
      <c r="A26" s="40" t="s">
        <v>2871</v>
      </c>
      <c r="B26" s="40" t="s">
        <v>2429</v>
      </c>
      <c r="C26" s="40" t="s">
        <v>2430</v>
      </c>
      <c r="D26" s="40">
        <v>698271.7137217141</v>
      </c>
      <c r="E26" s="40" t="s">
        <v>2395</v>
      </c>
      <c r="F26" s="38" t="str">
        <f>INDEX('Crosswalk Particulates'!$E:$E,MATCH(B26,'Crosswalk Particulates'!$D:$D,0))</f>
        <v>VOC</v>
      </c>
    </row>
    <row r="27" spans="1:6">
      <c r="A27" s="40" t="s">
        <v>2866</v>
      </c>
      <c r="B27" s="40" t="s">
        <v>2433</v>
      </c>
      <c r="C27" s="40" t="s">
        <v>2430</v>
      </c>
      <c r="D27" s="40">
        <v>653899.25685612438</v>
      </c>
      <c r="E27" s="40" t="s">
        <v>2395</v>
      </c>
      <c r="F27" s="38" t="str">
        <f>INDEX('Crosswalk Particulates'!$E:$E,MATCH(B27,'Crosswalk Particulates'!$D:$D,0))</f>
        <v>CO</v>
      </c>
    </row>
    <row r="28" spans="1:6">
      <c r="A28" s="40" t="s">
        <v>2866</v>
      </c>
      <c r="B28" s="40" t="s">
        <v>2482</v>
      </c>
      <c r="C28" s="40" t="s">
        <v>2430</v>
      </c>
      <c r="D28" s="40">
        <v>624250.59213732008</v>
      </c>
      <c r="E28" s="40" t="s">
        <v>2395</v>
      </c>
      <c r="F28" s="38" t="str">
        <f>INDEX('Crosswalk Particulates'!$E:$E,MATCH(B28,'Crosswalk Particulates'!$D:$D,0))</f>
        <v>NOX</v>
      </c>
    </row>
    <row r="29" spans="1:6">
      <c r="A29" s="40" t="s">
        <v>2867</v>
      </c>
      <c r="B29" s="40" t="s">
        <v>2433</v>
      </c>
      <c r="C29" s="40" t="s">
        <v>2430</v>
      </c>
      <c r="D29" s="40">
        <v>587939.3900660862</v>
      </c>
      <c r="E29" s="40" t="s">
        <v>2395</v>
      </c>
      <c r="F29" s="38" t="str">
        <f>INDEX('Crosswalk Particulates'!$E:$E,MATCH(B29,'Crosswalk Particulates'!$D:$D,0))</f>
        <v>CO</v>
      </c>
    </row>
    <row r="30" spans="1:6">
      <c r="A30" s="40" t="s">
        <v>2865</v>
      </c>
      <c r="B30" s="40" t="s">
        <v>2482</v>
      </c>
      <c r="C30" s="40" t="s">
        <v>2430</v>
      </c>
      <c r="D30" s="40">
        <v>494408.48488273483</v>
      </c>
      <c r="E30" s="40" t="s">
        <v>2395</v>
      </c>
      <c r="F30" s="38" t="str">
        <f>INDEX('Crosswalk Particulates'!$E:$E,MATCH(B30,'Crosswalk Particulates'!$D:$D,0))</f>
        <v>NOX</v>
      </c>
    </row>
    <row r="31" spans="1:6">
      <c r="A31" s="40" t="s">
        <v>2872</v>
      </c>
      <c r="B31" s="40" t="s">
        <v>2433</v>
      </c>
      <c r="C31" s="40" t="s">
        <v>2430</v>
      </c>
      <c r="D31" s="40">
        <v>468331.88960469502</v>
      </c>
      <c r="E31" s="40" t="s">
        <v>2395</v>
      </c>
      <c r="F31" s="38" t="str">
        <f>INDEX('Crosswalk Particulates'!$E:$E,MATCH(B31,'Crosswalk Particulates'!$D:$D,0))</f>
        <v>CO</v>
      </c>
    </row>
    <row r="32" spans="1:6">
      <c r="A32" s="40" t="s">
        <v>2870</v>
      </c>
      <c r="B32" s="40" t="s">
        <v>2433</v>
      </c>
      <c r="C32" s="40" t="s">
        <v>2430</v>
      </c>
      <c r="D32" s="40">
        <v>447005.74202338717</v>
      </c>
      <c r="E32" s="40" t="s">
        <v>2395</v>
      </c>
      <c r="F32" s="38" t="str">
        <f>INDEX('Crosswalk Particulates'!$E:$E,MATCH(B32,'Crosswalk Particulates'!$D:$D,0))</f>
        <v>CO</v>
      </c>
    </row>
    <row r="33" spans="1:6">
      <c r="A33" s="40" t="s">
        <v>2860</v>
      </c>
      <c r="B33" s="40" t="s">
        <v>2482</v>
      </c>
      <c r="C33" s="40" t="s">
        <v>2430</v>
      </c>
      <c r="D33" s="40">
        <v>409273.43416035385</v>
      </c>
      <c r="E33" s="40" t="s">
        <v>2395</v>
      </c>
      <c r="F33" s="38" t="str">
        <f>INDEX('Crosswalk Particulates'!$E:$E,MATCH(B33,'Crosswalk Particulates'!$D:$D,0))</f>
        <v>NOX</v>
      </c>
    </row>
    <row r="34" spans="1:6">
      <c r="A34" s="40" t="s">
        <v>2869</v>
      </c>
      <c r="B34" s="40" t="s">
        <v>2488</v>
      </c>
      <c r="C34" s="40" t="s">
        <v>2430</v>
      </c>
      <c r="D34" s="40">
        <v>377126.89483813237</v>
      </c>
      <c r="E34" s="40" t="s">
        <v>2395</v>
      </c>
      <c r="F34" s="38" t="str">
        <f>INDEX('Crosswalk Particulates'!$E:$E,MATCH(B34,'Crosswalk Particulates'!$D:$D,0))</f>
        <v>SOx</v>
      </c>
    </row>
    <row r="35" spans="1:6">
      <c r="A35" s="40" t="s">
        <v>2865</v>
      </c>
      <c r="B35" s="40" t="s">
        <v>2463</v>
      </c>
      <c r="C35" s="40" t="s">
        <v>2430</v>
      </c>
      <c r="D35" s="40">
        <v>369811.77947726031</v>
      </c>
      <c r="E35" s="40" t="s">
        <v>2395</v>
      </c>
      <c r="F35" s="38" t="str">
        <f>INDEX('Crosswalk Particulates'!$E:$E,MATCH(B35,'Crosswalk Particulates'!$D:$D,0))</f>
        <v>PM10</v>
      </c>
    </row>
    <row r="36" spans="1:6">
      <c r="A36" s="40" t="s">
        <v>2865</v>
      </c>
      <c r="B36" s="40" t="s">
        <v>2483</v>
      </c>
      <c r="C36" s="40" t="s">
        <v>2430</v>
      </c>
      <c r="D36" s="40">
        <v>364373.7866702663</v>
      </c>
      <c r="E36" s="40" t="s">
        <v>2395</v>
      </c>
      <c r="F36" s="38" t="str">
        <f>INDEX('Crosswalk Particulates'!$E:$E,MATCH(B36,'Crosswalk Particulates'!$D:$D,0))</f>
        <v>PM25</v>
      </c>
    </row>
    <row r="37" spans="1:6">
      <c r="A37" s="40" t="s">
        <v>2865</v>
      </c>
      <c r="B37" s="40" t="s">
        <v>2429</v>
      </c>
      <c r="C37" s="40" t="s">
        <v>2430</v>
      </c>
      <c r="D37" s="40">
        <v>361967.72722212534</v>
      </c>
      <c r="E37" s="40" t="s">
        <v>2395</v>
      </c>
      <c r="F37" s="38" t="str">
        <f>INDEX('Crosswalk Particulates'!$E:$E,MATCH(B37,'Crosswalk Particulates'!$D:$D,0))</f>
        <v>VOC</v>
      </c>
    </row>
    <row r="38" spans="1:6">
      <c r="A38" s="40" t="s">
        <v>2870</v>
      </c>
      <c r="B38" s="40" t="s">
        <v>2429</v>
      </c>
      <c r="C38" s="40" t="s">
        <v>2430</v>
      </c>
      <c r="D38" s="40">
        <v>345730.46627777355</v>
      </c>
      <c r="E38" s="40" t="s">
        <v>2395</v>
      </c>
      <c r="F38" s="38" t="str">
        <f>INDEX('Crosswalk Particulates'!$E:$E,MATCH(B38,'Crosswalk Particulates'!$D:$D,0))</f>
        <v>VOC</v>
      </c>
    </row>
    <row r="39" spans="1:6">
      <c r="A39" s="40" t="s">
        <v>2870</v>
      </c>
      <c r="B39" s="40" t="s">
        <v>2482</v>
      </c>
      <c r="C39" s="40" t="s">
        <v>2430</v>
      </c>
      <c r="D39" s="40">
        <v>321312.54682179756</v>
      </c>
      <c r="E39" s="40" t="s">
        <v>2395</v>
      </c>
      <c r="F39" s="38" t="str">
        <f>INDEX('Crosswalk Particulates'!$E:$E,MATCH(B39,'Crosswalk Particulates'!$D:$D,0))</f>
        <v>NOX</v>
      </c>
    </row>
    <row r="40" spans="1:6">
      <c r="A40" s="40" t="s">
        <v>2870</v>
      </c>
      <c r="B40" s="40" t="s">
        <v>2483</v>
      </c>
      <c r="C40" s="40" t="s">
        <v>2430</v>
      </c>
      <c r="D40" s="40">
        <v>297250.54968158423</v>
      </c>
      <c r="E40" s="40" t="s">
        <v>2395</v>
      </c>
      <c r="F40" s="38" t="str">
        <f>INDEX('Crosswalk Particulates'!$E:$E,MATCH(B40,'Crosswalk Particulates'!$D:$D,0))</f>
        <v>PM25</v>
      </c>
    </row>
    <row r="41" spans="1:6">
      <c r="A41" s="40" t="s">
        <v>2869</v>
      </c>
      <c r="B41" s="40" t="s">
        <v>2463</v>
      </c>
      <c r="C41" s="40" t="s">
        <v>2430</v>
      </c>
      <c r="D41" s="40">
        <v>246397.97811378696</v>
      </c>
      <c r="E41" s="40" t="s">
        <v>2395</v>
      </c>
      <c r="F41" s="38" t="str">
        <f>INDEX('Crosswalk Particulates'!$E:$E,MATCH(B41,'Crosswalk Particulates'!$D:$D,0))</f>
        <v>PM10</v>
      </c>
    </row>
    <row r="42" spans="1:6">
      <c r="A42" s="40" t="s">
        <v>2862</v>
      </c>
      <c r="B42" s="40" t="s">
        <v>2463</v>
      </c>
      <c r="C42" s="40" t="s">
        <v>2430</v>
      </c>
      <c r="D42" s="40">
        <v>239589.21746367862</v>
      </c>
      <c r="E42" s="40" t="s">
        <v>2395</v>
      </c>
      <c r="F42" s="38" t="str">
        <f>INDEX('Crosswalk Particulates'!$E:$E,MATCH(B42,'Crosswalk Particulates'!$D:$D,0))</f>
        <v>PM10</v>
      </c>
    </row>
    <row r="43" spans="1:6">
      <c r="A43" s="40" t="s">
        <v>2868</v>
      </c>
      <c r="B43" s="40" t="s">
        <v>2463</v>
      </c>
      <c r="C43" s="40" t="s">
        <v>2430</v>
      </c>
      <c r="D43" s="40">
        <v>227136.23468803751</v>
      </c>
      <c r="E43" s="40" t="s">
        <v>2395</v>
      </c>
      <c r="F43" s="38" t="str">
        <f>INDEX('Crosswalk Particulates'!$E:$E,MATCH(B43,'Crosswalk Particulates'!$D:$D,0))</f>
        <v>PM10</v>
      </c>
    </row>
    <row r="44" spans="1:6">
      <c r="A44" s="40" t="s">
        <v>2860</v>
      </c>
      <c r="B44" s="40" t="s">
        <v>2488</v>
      </c>
      <c r="C44" s="40" t="s">
        <v>2430</v>
      </c>
      <c r="D44" s="40">
        <v>218005.97579973956</v>
      </c>
      <c r="E44" s="40" t="s">
        <v>2395</v>
      </c>
      <c r="F44" s="38" t="str">
        <f>INDEX('Crosswalk Particulates'!$E:$E,MATCH(B44,'Crosswalk Particulates'!$D:$D,0))</f>
        <v>SOx</v>
      </c>
    </row>
    <row r="45" spans="1:6">
      <c r="A45" s="40" t="s">
        <v>2863</v>
      </c>
      <c r="B45" s="40" t="s">
        <v>2488</v>
      </c>
      <c r="C45" s="40" t="s">
        <v>2430</v>
      </c>
      <c r="D45" s="40">
        <v>212901.52496279823</v>
      </c>
      <c r="E45" s="40" t="s">
        <v>2395</v>
      </c>
      <c r="F45" s="38" t="str">
        <f>INDEX('Crosswalk Particulates'!$E:$E,MATCH(B45,'Crosswalk Particulates'!$D:$D,0))</f>
        <v>SOx</v>
      </c>
    </row>
    <row r="46" spans="1:6">
      <c r="A46" s="40" t="s">
        <v>2868</v>
      </c>
      <c r="B46" s="40" t="s">
        <v>2483</v>
      </c>
      <c r="C46" s="40" t="s">
        <v>2430</v>
      </c>
      <c r="D46" s="40">
        <v>202770.61326322536</v>
      </c>
      <c r="E46" s="40" t="s">
        <v>2395</v>
      </c>
      <c r="F46" s="38" t="str">
        <f>INDEX('Crosswalk Particulates'!$E:$E,MATCH(B46,'Crosswalk Particulates'!$D:$D,0))</f>
        <v>PM25</v>
      </c>
    </row>
    <row r="47" spans="1:6">
      <c r="A47" s="40" t="s">
        <v>2869</v>
      </c>
      <c r="B47" s="40" t="s">
        <v>2483</v>
      </c>
      <c r="C47" s="40" t="s">
        <v>2430</v>
      </c>
      <c r="D47" s="40">
        <v>186023.25864930011</v>
      </c>
      <c r="E47" s="40" t="s">
        <v>2395</v>
      </c>
      <c r="F47" s="38" t="str">
        <f>INDEX('Crosswalk Particulates'!$E:$E,MATCH(B47,'Crosswalk Particulates'!$D:$D,0))</f>
        <v>PM25</v>
      </c>
    </row>
    <row r="48" spans="1:6">
      <c r="A48" s="40" t="s">
        <v>2868</v>
      </c>
      <c r="B48" s="40" t="s">
        <v>2429</v>
      </c>
      <c r="C48" s="40" t="s">
        <v>2430</v>
      </c>
      <c r="D48" s="40">
        <v>177491.67805393456</v>
      </c>
      <c r="E48" s="40" t="s">
        <v>2395</v>
      </c>
      <c r="F48" s="38" t="str">
        <f>INDEX('Crosswalk Particulates'!$E:$E,MATCH(B48,'Crosswalk Particulates'!$D:$D,0))</f>
        <v>VOC</v>
      </c>
    </row>
    <row r="49" spans="1:6">
      <c r="A49" s="40" t="s">
        <v>2863</v>
      </c>
      <c r="B49" s="40" t="s">
        <v>2463</v>
      </c>
      <c r="C49" s="40" t="s">
        <v>2430</v>
      </c>
      <c r="D49" s="40">
        <v>168030.74399705947</v>
      </c>
      <c r="E49" s="40" t="s">
        <v>2395</v>
      </c>
      <c r="F49" s="38" t="str">
        <f>INDEX('Crosswalk Particulates'!$E:$E,MATCH(B49,'Crosswalk Particulates'!$D:$D,0))</f>
        <v>PM10</v>
      </c>
    </row>
    <row r="50" spans="1:6">
      <c r="A50" s="40" t="s">
        <v>2863</v>
      </c>
      <c r="B50" s="40" t="s">
        <v>2483</v>
      </c>
      <c r="C50" s="40" t="s">
        <v>2430</v>
      </c>
      <c r="D50" s="40">
        <v>157806.96795277076</v>
      </c>
      <c r="E50" s="40" t="s">
        <v>2395</v>
      </c>
      <c r="F50" s="38" t="str">
        <f>INDEX('Crosswalk Particulates'!$E:$E,MATCH(B50,'Crosswalk Particulates'!$D:$D,0))</f>
        <v>PM25</v>
      </c>
    </row>
    <row r="51" spans="1:6">
      <c r="A51" s="40" t="s">
        <v>2870</v>
      </c>
      <c r="B51" s="40" t="s">
        <v>2488</v>
      </c>
      <c r="C51" s="40" t="s">
        <v>2430</v>
      </c>
      <c r="D51" s="40">
        <v>145914.64993681593</v>
      </c>
      <c r="E51" s="40" t="s">
        <v>2395</v>
      </c>
      <c r="F51" s="38" t="str">
        <f>INDEX('Crosswalk Particulates'!$E:$E,MATCH(B51,'Crosswalk Particulates'!$D:$D,0))</f>
        <v>SOx</v>
      </c>
    </row>
    <row r="52" spans="1:6">
      <c r="A52" s="40" t="s">
        <v>2867</v>
      </c>
      <c r="B52" s="40" t="s">
        <v>2463</v>
      </c>
      <c r="C52" s="40" t="s">
        <v>2430</v>
      </c>
      <c r="D52" s="40">
        <v>131919.34036500286</v>
      </c>
      <c r="E52" s="40" t="s">
        <v>2395</v>
      </c>
      <c r="F52" s="38" t="str">
        <f>INDEX('Crosswalk Particulates'!$E:$E,MATCH(B52,'Crosswalk Particulates'!$D:$D,0))</f>
        <v>PM10</v>
      </c>
    </row>
    <row r="53" spans="1:6">
      <c r="A53" s="40" t="s">
        <v>2873</v>
      </c>
      <c r="B53" s="40" t="s">
        <v>2433</v>
      </c>
      <c r="C53" s="40" t="s">
        <v>2430</v>
      </c>
      <c r="D53" s="40">
        <v>117709.49336482795</v>
      </c>
      <c r="E53" s="40" t="s">
        <v>2395</v>
      </c>
      <c r="F53" s="38" t="str">
        <f>INDEX('Crosswalk Particulates'!$E:$E,MATCH(B53,'Crosswalk Particulates'!$D:$D,0))</f>
        <v>CO</v>
      </c>
    </row>
    <row r="54" spans="1:6">
      <c r="A54" s="40" t="s">
        <v>2862</v>
      </c>
      <c r="B54" s="40" t="s">
        <v>2483</v>
      </c>
      <c r="C54" s="40" t="s">
        <v>2430</v>
      </c>
      <c r="D54" s="40">
        <v>114069.89775270222</v>
      </c>
      <c r="E54" s="40" t="s">
        <v>2395</v>
      </c>
      <c r="F54" s="38" t="str">
        <f>INDEX('Crosswalk Particulates'!$E:$E,MATCH(B54,'Crosswalk Particulates'!$D:$D,0))</f>
        <v>PM25</v>
      </c>
    </row>
    <row r="55" spans="1:6">
      <c r="A55" s="40" t="s">
        <v>2869</v>
      </c>
      <c r="B55" s="40" t="s">
        <v>2429</v>
      </c>
      <c r="C55" s="40" t="s">
        <v>2430</v>
      </c>
      <c r="D55" s="40">
        <v>112913.48438937525</v>
      </c>
      <c r="E55" s="40" t="s">
        <v>2395</v>
      </c>
      <c r="F55" s="38" t="str">
        <f>INDEX('Crosswalk Particulates'!$E:$E,MATCH(B55,'Crosswalk Particulates'!$D:$D,0))</f>
        <v>VOC</v>
      </c>
    </row>
    <row r="56" spans="1:6">
      <c r="A56" s="40" t="s">
        <v>2873</v>
      </c>
      <c r="B56" s="40" t="s">
        <v>2488</v>
      </c>
      <c r="C56" s="40" t="s">
        <v>2430</v>
      </c>
      <c r="D56" s="40">
        <v>111100.85028414019</v>
      </c>
      <c r="E56" s="40" t="s">
        <v>2395</v>
      </c>
      <c r="F56" s="38" t="str">
        <f>INDEX('Crosswalk Particulates'!$E:$E,MATCH(B56,'Crosswalk Particulates'!$D:$D,0))</f>
        <v>SOx</v>
      </c>
    </row>
    <row r="57" spans="1:6">
      <c r="A57" s="40" t="s">
        <v>2867</v>
      </c>
      <c r="B57" s="40" t="s">
        <v>2483</v>
      </c>
      <c r="C57" s="40" t="s">
        <v>2430</v>
      </c>
      <c r="D57" s="40">
        <v>107301.45422413692</v>
      </c>
      <c r="E57" s="40" t="s">
        <v>2395</v>
      </c>
      <c r="F57" s="38" t="str">
        <f>INDEX('Crosswalk Particulates'!$E:$E,MATCH(B57,'Crosswalk Particulates'!$D:$D,0))</f>
        <v>PM25</v>
      </c>
    </row>
    <row r="58" spans="1:6">
      <c r="A58" s="40" t="s">
        <v>2862</v>
      </c>
      <c r="B58" s="40" t="s">
        <v>2478</v>
      </c>
      <c r="C58" s="40" t="s">
        <v>2430</v>
      </c>
      <c r="D58" s="40">
        <v>100604.86524879368</v>
      </c>
      <c r="E58" s="40" t="s">
        <v>2395</v>
      </c>
      <c r="F58" s="38">
        <f>INDEX('Crosswalk Particulates'!$E:$E,MATCH(B58,'Crosswalk Particulates'!$D:$D,0))</f>
        <v>0</v>
      </c>
    </row>
    <row r="59" spans="1:6">
      <c r="A59" s="40" t="s">
        <v>2866</v>
      </c>
      <c r="B59" s="40" t="s">
        <v>2488</v>
      </c>
      <c r="C59" s="40" t="s">
        <v>2430</v>
      </c>
      <c r="D59" s="40">
        <v>94617.810384387441</v>
      </c>
      <c r="E59" s="40" t="s">
        <v>2395</v>
      </c>
      <c r="F59" s="38" t="str">
        <f>INDEX('Crosswalk Particulates'!$E:$E,MATCH(B59,'Crosswalk Particulates'!$D:$D,0))</f>
        <v>SOx</v>
      </c>
    </row>
    <row r="60" spans="1:6">
      <c r="A60" s="40" t="s">
        <v>2872</v>
      </c>
      <c r="B60" s="40" t="s">
        <v>2488</v>
      </c>
      <c r="C60" s="40" t="s">
        <v>2430</v>
      </c>
      <c r="D60" s="40">
        <v>84782.264064066214</v>
      </c>
      <c r="E60" s="40" t="s">
        <v>2395</v>
      </c>
      <c r="F60" s="38" t="str">
        <f>INDEX('Crosswalk Particulates'!$E:$E,MATCH(B60,'Crosswalk Particulates'!$D:$D,0))</f>
        <v>SOx</v>
      </c>
    </row>
    <row r="61" spans="1:6">
      <c r="A61" s="40" t="s">
        <v>2868</v>
      </c>
      <c r="B61" s="40" t="s">
        <v>2482</v>
      </c>
      <c r="C61" s="40" t="s">
        <v>2430</v>
      </c>
      <c r="D61" s="40">
        <v>81131.218914189216</v>
      </c>
      <c r="E61" s="40" t="s">
        <v>2395</v>
      </c>
      <c r="F61" s="38" t="str">
        <f>INDEX('Crosswalk Particulates'!$E:$E,MATCH(B61,'Crosswalk Particulates'!$D:$D,0))</f>
        <v>NOX</v>
      </c>
    </row>
    <row r="62" spans="1:6">
      <c r="A62" s="40" t="s">
        <v>2873</v>
      </c>
      <c r="B62" s="40" t="s">
        <v>2429</v>
      </c>
      <c r="C62" s="40" t="s">
        <v>2430</v>
      </c>
      <c r="D62" s="40">
        <v>75227.685546204404</v>
      </c>
      <c r="E62" s="40" t="s">
        <v>2395</v>
      </c>
      <c r="F62" s="38" t="str">
        <f>INDEX('Crosswalk Particulates'!$E:$E,MATCH(B62,'Crosswalk Particulates'!$D:$D,0))</f>
        <v>VOC</v>
      </c>
    </row>
    <row r="63" spans="1:6">
      <c r="A63" s="40" t="s">
        <v>2872</v>
      </c>
      <c r="B63" s="40" t="s">
        <v>2482</v>
      </c>
      <c r="C63" s="40" t="s">
        <v>2430</v>
      </c>
      <c r="D63" s="40">
        <v>65905.799746603196</v>
      </c>
      <c r="E63" s="40" t="s">
        <v>2395</v>
      </c>
      <c r="F63" s="38" t="str">
        <f>INDEX('Crosswalk Particulates'!$E:$E,MATCH(B63,'Crosswalk Particulates'!$D:$D,0))</f>
        <v>NOX</v>
      </c>
    </row>
    <row r="64" spans="1:6">
      <c r="A64" s="40" t="s">
        <v>2865</v>
      </c>
      <c r="B64" s="40" t="s">
        <v>2478</v>
      </c>
      <c r="C64" s="40" t="s">
        <v>2430</v>
      </c>
      <c r="D64" s="40">
        <v>54097.969491782955</v>
      </c>
      <c r="E64" s="40" t="s">
        <v>2395</v>
      </c>
      <c r="F64" s="38">
        <f>INDEX('Crosswalk Particulates'!$E:$E,MATCH(B64,'Crosswalk Particulates'!$D:$D,0))</f>
        <v>0</v>
      </c>
    </row>
    <row r="65" spans="1:6">
      <c r="A65" s="40" t="s">
        <v>2872</v>
      </c>
      <c r="B65" s="40" t="s">
        <v>2463</v>
      </c>
      <c r="C65" s="40" t="s">
        <v>2430</v>
      </c>
      <c r="D65" s="40">
        <v>50831.339677577424</v>
      </c>
      <c r="E65" s="40" t="s">
        <v>2395</v>
      </c>
      <c r="F65" s="38" t="str">
        <f>INDEX('Crosswalk Particulates'!$E:$E,MATCH(B65,'Crosswalk Particulates'!$D:$D,0))</f>
        <v>PM10</v>
      </c>
    </row>
    <row r="66" spans="1:6">
      <c r="A66" s="40" t="s">
        <v>2865</v>
      </c>
      <c r="B66" s="40" t="s">
        <v>2488</v>
      </c>
      <c r="C66" s="40" t="s">
        <v>2430</v>
      </c>
      <c r="D66" s="40">
        <v>43707.282762875708</v>
      </c>
      <c r="E66" s="40" t="s">
        <v>2395</v>
      </c>
      <c r="F66" s="38" t="str">
        <f>INDEX('Crosswalk Particulates'!$E:$E,MATCH(B66,'Crosswalk Particulates'!$D:$D,0))</f>
        <v>SOx</v>
      </c>
    </row>
    <row r="67" spans="1:6">
      <c r="A67" s="40" t="s">
        <v>2873</v>
      </c>
      <c r="B67" s="40" t="s">
        <v>2482</v>
      </c>
      <c r="C67" s="40" t="s">
        <v>2430</v>
      </c>
      <c r="D67" s="40">
        <v>40852.255040519987</v>
      </c>
      <c r="E67" s="40" t="s">
        <v>2395</v>
      </c>
      <c r="F67" s="38" t="str">
        <f>INDEX('Crosswalk Particulates'!$E:$E,MATCH(B67,'Crosswalk Particulates'!$D:$D,0))</f>
        <v>NOX</v>
      </c>
    </row>
    <row r="68" spans="1:6">
      <c r="A68" s="40" t="s">
        <v>2871</v>
      </c>
      <c r="B68" s="40" t="s">
        <v>2463</v>
      </c>
      <c r="C68" s="40" t="s">
        <v>2430</v>
      </c>
      <c r="D68" s="40">
        <v>35793.052111577199</v>
      </c>
      <c r="E68" s="40" t="s">
        <v>2395</v>
      </c>
      <c r="F68" s="38" t="str">
        <f>INDEX('Crosswalk Particulates'!$E:$E,MATCH(B68,'Crosswalk Particulates'!$D:$D,0))</f>
        <v>PM10</v>
      </c>
    </row>
    <row r="69" spans="1:6">
      <c r="A69" s="40" t="s">
        <v>2872</v>
      </c>
      <c r="B69" s="40" t="s">
        <v>2483</v>
      </c>
      <c r="C69" s="40" t="s">
        <v>2430</v>
      </c>
      <c r="D69" s="40">
        <v>34979.950842190323</v>
      </c>
      <c r="E69" s="40" t="s">
        <v>2395</v>
      </c>
      <c r="F69" s="38" t="str">
        <f>INDEX('Crosswalk Particulates'!$E:$E,MATCH(B69,'Crosswalk Particulates'!$D:$D,0))</f>
        <v>PM25</v>
      </c>
    </row>
    <row r="70" spans="1:6">
      <c r="A70" s="40" t="s">
        <v>2867</v>
      </c>
      <c r="B70" s="40" t="s">
        <v>2429</v>
      </c>
      <c r="C70" s="40" t="s">
        <v>2430</v>
      </c>
      <c r="D70" s="40">
        <v>31893.517356559947</v>
      </c>
      <c r="E70" s="40" t="s">
        <v>2395</v>
      </c>
      <c r="F70" s="38" t="str">
        <f>INDEX('Crosswalk Particulates'!$E:$E,MATCH(B70,'Crosswalk Particulates'!$D:$D,0))</f>
        <v>VOC</v>
      </c>
    </row>
    <row r="71" spans="1:6">
      <c r="A71" s="40" t="s">
        <v>2866</v>
      </c>
      <c r="B71" s="40" t="s">
        <v>2463</v>
      </c>
      <c r="C71" s="40" t="s">
        <v>2430</v>
      </c>
      <c r="D71" s="40">
        <v>27469.688933711808</v>
      </c>
      <c r="E71" s="40" t="s">
        <v>2395</v>
      </c>
      <c r="F71" s="38" t="str">
        <f>INDEX('Crosswalk Particulates'!$E:$E,MATCH(B71,'Crosswalk Particulates'!$D:$D,0))</f>
        <v>PM10</v>
      </c>
    </row>
    <row r="72" spans="1:6">
      <c r="A72" s="40" t="s">
        <v>2870</v>
      </c>
      <c r="B72" s="40" t="s">
        <v>2478</v>
      </c>
      <c r="C72" s="40" t="s">
        <v>2430</v>
      </c>
      <c r="D72" s="40">
        <v>27240.147729119784</v>
      </c>
      <c r="E72" s="40" t="s">
        <v>2395</v>
      </c>
      <c r="F72" s="38">
        <f>INDEX('Crosswalk Particulates'!$E:$E,MATCH(B72,'Crosswalk Particulates'!$D:$D,0))</f>
        <v>0</v>
      </c>
    </row>
    <row r="73" spans="1:6">
      <c r="A73" s="40" t="s">
        <v>2862</v>
      </c>
      <c r="B73" s="40" t="s">
        <v>2488</v>
      </c>
      <c r="C73" s="40" t="s">
        <v>2430</v>
      </c>
      <c r="D73" s="40">
        <v>25505.603575666766</v>
      </c>
      <c r="E73" s="40" t="s">
        <v>2395</v>
      </c>
      <c r="F73" s="38" t="str">
        <f>INDEX('Crosswalk Particulates'!$E:$E,MATCH(B73,'Crosswalk Particulates'!$D:$D,0))</f>
        <v>SOx</v>
      </c>
    </row>
    <row r="74" spans="1:6">
      <c r="A74" s="40" t="s">
        <v>2868</v>
      </c>
      <c r="B74" s="40" t="s">
        <v>2488</v>
      </c>
      <c r="C74" s="40" t="s">
        <v>2430</v>
      </c>
      <c r="D74" s="40">
        <v>25351.751503823587</v>
      </c>
      <c r="E74" s="40" t="s">
        <v>2395</v>
      </c>
      <c r="F74" s="38" t="str">
        <f>INDEX('Crosswalk Particulates'!$E:$E,MATCH(B74,'Crosswalk Particulates'!$D:$D,0))</f>
        <v>SOx</v>
      </c>
    </row>
    <row r="75" spans="1:6">
      <c r="A75" s="40" t="s">
        <v>2873</v>
      </c>
      <c r="B75" s="40" t="s">
        <v>2478</v>
      </c>
      <c r="C75" s="40" t="s">
        <v>2430</v>
      </c>
      <c r="D75" s="40">
        <v>23642.74630585562</v>
      </c>
      <c r="E75" s="40" t="s">
        <v>2395</v>
      </c>
      <c r="F75" s="38">
        <f>INDEX('Crosswalk Particulates'!$E:$E,MATCH(B75,'Crosswalk Particulates'!$D:$D,0))</f>
        <v>0</v>
      </c>
    </row>
    <row r="76" spans="1:6">
      <c r="A76" s="40" t="s">
        <v>2866</v>
      </c>
      <c r="B76" s="40" t="s">
        <v>2483</v>
      </c>
      <c r="C76" s="40" t="s">
        <v>2430</v>
      </c>
      <c r="D76" s="40">
        <v>22764.543944846762</v>
      </c>
      <c r="E76" s="40" t="s">
        <v>2395</v>
      </c>
      <c r="F76" s="38" t="str">
        <f>INDEX('Crosswalk Particulates'!$E:$E,MATCH(B76,'Crosswalk Particulates'!$D:$D,0))</f>
        <v>PM25</v>
      </c>
    </row>
    <row r="77" spans="1:6">
      <c r="A77" s="40" t="s">
        <v>2861</v>
      </c>
      <c r="B77" s="40" t="s">
        <v>2478</v>
      </c>
      <c r="C77" s="40" t="s">
        <v>2430</v>
      </c>
      <c r="D77" s="42">
        <v>22161.23</v>
      </c>
      <c r="E77" s="40" t="s">
        <v>2395</v>
      </c>
      <c r="F77" s="38">
        <f>INDEX('Crosswalk Particulates'!$E:$E,MATCH(B77,'Crosswalk Particulates'!$D:$D,0))</f>
        <v>0</v>
      </c>
    </row>
    <row r="78" spans="1:6">
      <c r="A78" s="40" t="s">
        <v>2872</v>
      </c>
      <c r="B78" s="40" t="s">
        <v>2429</v>
      </c>
      <c r="C78" s="40" t="s">
        <v>2430</v>
      </c>
      <c r="D78" s="40">
        <v>22133.229181786068</v>
      </c>
      <c r="E78" s="40" t="s">
        <v>2395</v>
      </c>
      <c r="F78" s="38" t="str">
        <f>INDEX('Crosswalk Particulates'!$E:$E,MATCH(B78,'Crosswalk Particulates'!$D:$D,0))</f>
        <v>VOC</v>
      </c>
    </row>
    <row r="79" spans="1:6">
      <c r="A79" s="40" t="s">
        <v>2868</v>
      </c>
      <c r="B79" s="40" t="s">
        <v>2478</v>
      </c>
      <c r="C79" s="40" t="s">
        <v>2430</v>
      </c>
      <c r="D79" s="40">
        <v>21304.282300251776</v>
      </c>
      <c r="E79" s="40" t="s">
        <v>2395</v>
      </c>
      <c r="F79" s="38">
        <f>INDEX('Crosswalk Particulates'!$E:$E,MATCH(B79,'Crosswalk Particulates'!$D:$D,0))</f>
        <v>0</v>
      </c>
    </row>
    <row r="80" spans="1:6">
      <c r="A80" s="40" t="s">
        <v>2867</v>
      </c>
      <c r="B80" s="40" t="s">
        <v>2478</v>
      </c>
      <c r="C80" s="40" t="s">
        <v>2430</v>
      </c>
      <c r="D80" s="40">
        <v>19800.192779796595</v>
      </c>
      <c r="E80" s="40" t="s">
        <v>2395</v>
      </c>
      <c r="F80" s="38">
        <f>INDEX('Crosswalk Particulates'!$E:$E,MATCH(B80,'Crosswalk Particulates'!$D:$D,0))</f>
        <v>0</v>
      </c>
    </row>
    <row r="81" spans="1:6">
      <c r="A81" s="40" t="s">
        <v>2873</v>
      </c>
      <c r="B81" s="40" t="s">
        <v>2463</v>
      </c>
      <c r="C81" s="40" t="s">
        <v>2430</v>
      </c>
      <c r="D81" s="40">
        <v>19358.0438888176</v>
      </c>
      <c r="E81" s="40" t="s">
        <v>2395</v>
      </c>
      <c r="F81" s="38" t="str">
        <f>INDEX('Crosswalk Particulates'!$E:$E,MATCH(B81,'Crosswalk Particulates'!$D:$D,0))</f>
        <v>PM10</v>
      </c>
    </row>
    <row r="82" spans="1:6">
      <c r="A82" s="40" t="s">
        <v>2869</v>
      </c>
      <c r="B82" s="40" t="s">
        <v>2478</v>
      </c>
      <c r="C82" s="40" t="s">
        <v>2430</v>
      </c>
      <c r="D82" s="40">
        <v>15648.375585806096</v>
      </c>
      <c r="E82" s="40" t="s">
        <v>2395</v>
      </c>
      <c r="F82" s="38">
        <f>INDEX('Crosswalk Particulates'!$E:$E,MATCH(B82,'Crosswalk Particulates'!$D:$D,0))</f>
        <v>0</v>
      </c>
    </row>
    <row r="83" spans="1:6">
      <c r="A83" s="40" t="s">
        <v>2873</v>
      </c>
      <c r="B83" s="40" t="s">
        <v>2483</v>
      </c>
      <c r="C83" s="40" t="s">
        <v>2430</v>
      </c>
      <c r="D83" s="40">
        <v>14554.039325451085</v>
      </c>
      <c r="E83" s="40" t="s">
        <v>2395</v>
      </c>
      <c r="F83" s="38" t="str">
        <f>INDEX('Crosswalk Particulates'!$E:$E,MATCH(B83,'Crosswalk Particulates'!$D:$D,0))</f>
        <v>PM25</v>
      </c>
    </row>
    <row r="84" spans="1:6">
      <c r="A84" s="40" t="s">
        <v>2871</v>
      </c>
      <c r="B84" s="40" t="s">
        <v>2483</v>
      </c>
      <c r="C84" s="40" t="s">
        <v>2430</v>
      </c>
      <c r="D84" s="40">
        <v>13467.573951334882</v>
      </c>
      <c r="E84" s="40" t="s">
        <v>2395</v>
      </c>
      <c r="F84" s="38" t="str">
        <f>INDEX('Crosswalk Particulates'!$E:$E,MATCH(B84,'Crosswalk Particulates'!$D:$D,0))</f>
        <v>PM25</v>
      </c>
    </row>
    <row r="85" spans="1:6">
      <c r="A85" s="40" t="s">
        <v>2871</v>
      </c>
      <c r="B85" s="40" t="s">
        <v>2433</v>
      </c>
      <c r="C85" s="40" t="s">
        <v>2430</v>
      </c>
      <c r="D85" s="40">
        <v>7223.9379391045204</v>
      </c>
      <c r="E85" s="40" t="s">
        <v>2395</v>
      </c>
      <c r="F85" s="38" t="str">
        <f>INDEX('Crosswalk Particulates'!$E:$E,MATCH(B85,'Crosswalk Particulates'!$D:$D,0))</f>
        <v>CO</v>
      </c>
    </row>
    <row r="86" spans="1:6">
      <c r="A86" s="40" t="s">
        <v>2871</v>
      </c>
      <c r="B86" s="40" t="s">
        <v>2482</v>
      </c>
      <c r="C86" s="40" t="s">
        <v>2430</v>
      </c>
      <c r="D86" s="40">
        <v>5237.5639072600497</v>
      </c>
      <c r="E86" s="40" t="s">
        <v>2395</v>
      </c>
      <c r="F86" s="38" t="str">
        <f>INDEX('Crosswalk Particulates'!$E:$E,MATCH(B86,'Crosswalk Particulates'!$D:$D,0))</f>
        <v>NOX</v>
      </c>
    </row>
    <row r="87" spans="1:6">
      <c r="A87" s="40" t="s">
        <v>2864</v>
      </c>
      <c r="B87" s="40" t="s">
        <v>2463</v>
      </c>
      <c r="C87" s="40" t="s">
        <v>2430</v>
      </c>
      <c r="D87" s="40">
        <v>4567.8741976649735</v>
      </c>
      <c r="E87" s="40" t="s">
        <v>2395</v>
      </c>
      <c r="F87" s="38" t="str">
        <f>INDEX('Crosswalk Particulates'!$E:$E,MATCH(B87,'Crosswalk Particulates'!$D:$D,0))</f>
        <v>PM10</v>
      </c>
    </row>
    <row r="88" spans="1:6">
      <c r="A88" s="40" t="s">
        <v>2864</v>
      </c>
      <c r="B88" s="40" t="s">
        <v>2483</v>
      </c>
      <c r="C88" s="40" t="s">
        <v>2430</v>
      </c>
      <c r="D88" s="40">
        <v>4169.3201784627463</v>
      </c>
      <c r="E88" s="40" t="s">
        <v>2395</v>
      </c>
      <c r="F88" s="38" t="str">
        <f>INDEX('Crosswalk Particulates'!$E:$E,MATCH(B88,'Crosswalk Particulates'!$D:$D,0))</f>
        <v>PM25</v>
      </c>
    </row>
    <row r="89" spans="1:6">
      <c r="A89" s="40" t="s">
        <v>2871</v>
      </c>
      <c r="B89" s="40" t="s">
        <v>2478</v>
      </c>
      <c r="C89" s="40" t="s">
        <v>2430</v>
      </c>
      <c r="D89" s="40">
        <v>3659.2917457911603</v>
      </c>
      <c r="E89" s="40" t="s">
        <v>2395</v>
      </c>
      <c r="F89" s="38">
        <f>INDEX('Crosswalk Particulates'!$E:$E,MATCH(B89,'Crosswalk Particulates'!$D:$D,0))</f>
        <v>0</v>
      </c>
    </row>
    <row r="90" spans="1:6">
      <c r="A90" s="40" t="s">
        <v>2863</v>
      </c>
      <c r="B90" s="40" t="s">
        <v>2478</v>
      </c>
      <c r="C90" s="40" t="s">
        <v>2430</v>
      </c>
      <c r="D90" s="40">
        <v>2906.0648038151808</v>
      </c>
      <c r="E90" s="40" t="s">
        <v>2395</v>
      </c>
      <c r="F90" s="38">
        <f>INDEX('Crosswalk Particulates'!$E:$E,MATCH(B90,'Crosswalk Particulates'!$D:$D,0))</f>
        <v>0</v>
      </c>
    </row>
    <row r="91" spans="1:6">
      <c r="A91" s="40" t="s">
        <v>2866</v>
      </c>
      <c r="B91" s="40" t="s">
        <v>2478</v>
      </c>
      <c r="C91" s="40" t="s">
        <v>2430</v>
      </c>
      <c r="D91" s="40">
        <v>1512.514660272592</v>
      </c>
      <c r="E91" s="40" t="s">
        <v>2395</v>
      </c>
      <c r="F91" s="38">
        <f>INDEX('Crosswalk Particulates'!$E:$E,MATCH(B91,'Crosswalk Particulates'!$D:$D,0))</f>
        <v>0</v>
      </c>
    </row>
    <row r="92" spans="1:6">
      <c r="A92" s="40" t="s">
        <v>2864</v>
      </c>
      <c r="B92" s="40" t="s">
        <v>2433</v>
      </c>
      <c r="C92" s="40" t="s">
        <v>2430</v>
      </c>
      <c r="D92" s="40">
        <v>1509.90289441305</v>
      </c>
      <c r="E92" s="40" t="s">
        <v>2395</v>
      </c>
      <c r="F92" s="38" t="str">
        <f>INDEX('Crosswalk Particulates'!$E:$E,MATCH(B92,'Crosswalk Particulates'!$D:$D,0))</f>
        <v>CO</v>
      </c>
    </row>
    <row r="93" spans="1:6">
      <c r="A93" s="40" t="s">
        <v>2864</v>
      </c>
      <c r="B93" s="40" t="s">
        <v>2482</v>
      </c>
      <c r="C93" s="40" t="s">
        <v>2430</v>
      </c>
      <c r="D93" s="40">
        <v>1050.2105453250499</v>
      </c>
      <c r="E93" s="40" t="s">
        <v>2395</v>
      </c>
      <c r="F93" s="38" t="str">
        <f>INDEX('Crosswalk Particulates'!$E:$E,MATCH(B93,'Crosswalk Particulates'!$D:$D,0))</f>
        <v>NOX</v>
      </c>
    </row>
    <row r="94" spans="1:6">
      <c r="A94" s="40" t="s">
        <v>2871</v>
      </c>
      <c r="B94" s="40" t="s">
        <v>2488</v>
      </c>
      <c r="C94" s="40" t="s">
        <v>2430</v>
      </c>
      <c r="D94" s="40">
        <v>1021.2346975238499</v>
      </c>
      <c r="E94" s="40" t="s">
        <v>2395</v>
      </c>
      <c r="F94" s="38" t="str">
        <f>INDEX('Crosswalk Particulates'!$E:$E,MATCH(B94,'Crosswalk Particulates'!$D:$D,0))</f>
        <v>SOx</v>
      </c>
    </row>
    <row r="95" spans="1:6">
      <c r="A95" s="40" t="s">
        <v>2872</v>
      </c>
      <c r="B95" s="40" t="s">
        <v>2478</v>
      </c>
      <c r="C95" s="40" t="s">
        <v>2430</v>
      </c>
      <c r="D95" s="40">
        <v>668.12008577999995</v>
      </c>
      <c r="E95" s="40" t="s">
        <v>2395</v>
      </c>
      <c r="F95" s="38">
        <f>INDEX('Crosswalk Particulates'!$E:$E,MATCH(B95,'Crosswalk Particulates'!$D:$D,0))</f>
        <v>0</v>
      </c>
    </row>
    <row r="96" spans="1:6">
      <c r="A96" s="40" t="s">
        <v>2864</v>
      </c>
      <c r="B96" s="40" t="s">
        <v>2478</v>
      </c>
      <c r="C96" s="40" t="s">
        <v>2430</v>
      </c>
      <c r="D96" s="40">
        <v>477.33428452087003</v>
      </c>
      <c r="E96" s="40" t="s">
        <v>2395</v>
      </c>
      <c r="F96" s="38">
        <f>INDEX('Crosswalk Particulates'!$E:$E,MATCH(B96,'Crosswalk Particulates'!$D:$D,0))</f>
        <v>0</v>
      </c>
    </row>
    <row r="97" spans="1:6">
      <c r="A97" s="40" t="s">
        <v>2864</v>
      </c>
      <c r="B97" s="40" t="s">
        <v>2488</v>
      </c>
      <c r="C97" s="40" t="s">
        <v>2430</v>
      </c>
      <c r="D97" s="40">
        <v>63.075849347199998</v>
      </c>
      <c r="E97" s="40" t="s">
        <v>2395</v>
      </c>
      <c r="F97" s="38" t="str">
        <f>INDEX('Crosswalk Particulates'!$E:$E,MATCH(B97,'Crosswalk Particulates'!$D:$D,0))</f>
        <v>SOx</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6</vt:i4>
      </vt:variant>
    </vt:vector>
  </HeadingPairs>
  <TitlesOfParts>
    <vt:vector size="50" baseType="lpstr">
      <vt:lpstr>Overview</vt:lpstr>
      <vt:lpstr>1. Transportation</vt:lpstr>
      <vt:lpstr>2. Electricity</vt:lpstr>
      <vt:lpstr>3. Industry Energy</vt:lpstr>
      <vt:lpstr>4. Buildings</vt:lpstr>
      <vt:lpstr>5. Industry Process</vt:lpstr>
      <vt:lpstr>6. Total</vt:lpstr>
      <vt:lpstr>7. Particulates</vt:lpstr>
      <vt:lpstr>EPS</vt:lpstr>
      <vt:lpstr>GWP</vt:lpstr>
      <vt:lpstr>NoSettings</vt:lpstr>
      <vt:lpstr>Sheet1</vt:lpstr>
      <vt:lpstr>Vensim Variables</vt:lpstr>
      <vt:lpstr>EPA_GHG</vt:lpstr>
      <vt:lpstr>Table 3-1</vt:lpstr>
      <vt:lpstr>Table 3-7</vt:lpstr>
      <vt:lpstr>Table 3-8</vt:lpstr>
      <vt:lpstr>Table 3-9</vt:lpstr>
      <vt:lpstr>Table 3-10</vt:lpstr>
      <vt:lpstr>Table 3-12</vt:lpstr>
      <vt:lpstr>Table 3-13</vt:lpstr>
      <vt:lpstr>BTS</vt:lpstr>
      <vt:lpstr>Table 3-14</vt:lpstr>
      <vt:lpstr>Table 3-15</vt:lpstr>
      <vt:lpstr>Table 3-24</vt:lpstr>
      <vt:lpstr>Table 3-66, 3-68</vt:lpstr>
      <vt:lpstr>Table 4-1</vt:lpstr>
      <vt:lpstr>Table 5-1</vt:lpstr>
      <vt:lpstr>Table 6-1</vt:lpstr>
      <vt:lpstr>Table 7-1</vt:lpstr>
      <vt:lpstr>EIA</vt:lpstr>
      <vt:lpstr>Table 18</vt:lpstr>
      <vt:lpstr>Table 54</vt:lpstr>
      <vt:lpstr>Table 11.1</vt:lpstr>
      <vt:lpstr>Table 11.2</vt:lpstr>
      <vt:lpstr>Table 11.3</vt:lpstr>
      <vt:lpstr>Table 11.4</vt:lpstr>
      <vt:lpstr>Table 11.5</vt:lpstr>
      <vt:lpstr>Table 11.6</vt:lpstr>
      <vt:lpstr>Table 11.7</vt:lpstr>
      <vt:lpstr>NEI 2020</vt:lpstr>
      <vt:lpstr>2020 EPA Data</vt:lpstr>
      <vt:lpstr>Crosswalk Particulates</vt:lpstr>
      <vt:lpstr>EPA Data_by prim poll</vt:lpstr>
      <vt:lpstr>CH4_Ar4_to_AR5</vt:lpstr>
      <vt:lpstr>gwp_ch4</vt:lpstr>
      <vt:lpstr>gwp_n2o</vt:lpstr>
      <vt:lpstr>metricton_to_shortton</vt:lpstr>
      <vt:lpstr>million</vt:lpstr>
      <vt:lpstr>N2O_AR4_to_AR5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Olivia Ashmoore</dc:creator>
  <cp:lastModifiedBy>Olivia Ashmoore</cp:lastModifiedBy>
  <dcterms:created xsi:type="dcterms:W3CDTF">2021-01-14T17:35:45Z</dcterms:created>
  <dcterms:modified xsi:type="dcterms:W3CDTF">2026-01-15T00:19:15Z</dcterms:modified>
</cp:coreProperties>
</file>